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aiya\Desktop\Portfolio\Incentive\"/>
    </mc:Choice>
  </mc:AlternateContent>
  <xr:revisionPtr revIDLastSave="0" documentId="13_ncr:1_{25F05130-A605-4617-8BB3-2D5EADABED24}" xr6:coauthVersionLast="47" xr6:coauthVersionMax="47" xr10:uidLastSave="{00000000-0000-0000-0000-000000000000}"/>
  <bookViews>
    <workbookView xWindow="-110" yWindow="-110" windowWidth="22620" windowHeight="13500" tabRatio="770" xr2:uid="{00000000-000D-0000-FFFF-FFFF00000000}"/>
  </bookViews>
  <sheets>
    <sheet name="Highlights" sheetId="16" r:id="rId1"/>
    <sheet name="Rules" sheetId="1" r:id="rId2"/>
    <sheet name="Incentive_Calc" sheetId="13" r:id="rId3"/>
    <sheet name="Sales RAW DATA" sheetId="3" r:id="rId4"/>
    <sheet name="Payment Plan" sheetId="2" r:id="rId5"/>
    <sheet name="Employee List" sheetId="10" r:id="rId6"/>
    <sheet name="PT_Incentive Calc" sheetId="17" r:id="rId7"/>
    <sheet name="Random Names" sheetId="7" state="hidden" r:id="rId8"/>
  </sheets>
  <definedNames>
    <definedName name="_xlnm._FilterDatabase" localSheetId="5" hidden="1">'Employee List'!$B$3:$G$1116</definedName>
    <definedName name="_xlnm._FilterDatabase" localSheetId="2" hidden="1">Incentive_Calc!$A$5:$BD$378</definedName>
    <definedName name="_xlnm._FilterDatabase" localSheetId="3" hidden="1">'Sales RAW DATA'!$A$1:$I$27298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" i="13" l="1"/>
  <c r="AM7" i="13"/>
  <c r="AN7" i="13"/>
  <c r="AL8" i="13"/>
  <c r="AM8" i="13"/>
  <c r="AN8" i="13"/>
  <c r="AL9" i="13"/>
  <c r="AM9" i="13"/>
  <c r="AN9" i="13"/>
  <c r="AL10" i="13"/>
  <c r="AM10" i="13"/>
  <c r="AN10" i="13"/>
  <c r="AL11" i="13"/>
  <c r="AM11" i="13"/>
  <c r="AN11" i="13"/>
  <c r="AL12" i="13"/>
  <c r="AM12" i="13"/>
  <c r="AN12" i="13"/>
  <c r="AL13" i="13"/>
  <c r="AM13" i="13"/>
  <c r="AN13" i="13"/>
  <c r="AL14" i="13"/>
  <c r="AM14" i="13"/>
  <c r="AN14" i="13"/>
  <c r="AL15" i="13"/>
  <c r="AM15" i="13"/>
  <c r="AN15" i="13"/>
  <c r="AL16" i="13"/>
  <c r="AM16" i="13"/>
  <c r="AN16" i="13"/>
  <c r="AL17" i="13"/>
  <c r="AM17" i="13"/>
  <c r="AN17" i="13"/>
  <c r="AL18" i="13"/>
  <c r="AM18" i="13"/>
  <c r="AN18" i="13"/>
  <c r="AL19" i="13"/>
  <c r="AM19" i="13"/>
  <c r="AN19" i="13"/>
  <c r="AL20" i="13"/>
  <c r="AM20" i="13"/>
  <c r="AN20" i="13"/>
  <c r="AL21" i="13"/>
  <c r="AM21" i="13"/>
  <c r="AN21" i="13"/>
  <c r="AL22" i="13"/>
  <c r="AM22" i="13"/>
  <c r="AN22" i="13"/>
  <c r="AL23" i="13"/>
  <c r="AM23" i="13"/>
  <c r="AN23" i="13"/>
  <c r="AL24" i="13"/>
  <c r="AM24" i="13"/>
  <c r="AN24" i="13"/>
  <c r="AL25" i="13"/>
  <c r="AM25" i="13"/>
  <c r="AN25" i="13"/>
  <c r="AL26" i="13"/>
  <c r="AM26" i="13"/>
  <c r="AN26" i="13"/>
  <c r="AL27" i="13"/>
  <c r="AM27" i="13"/>
  <c r="AN27" i="13"/>
  <c r="AL28" i="13"/>
  <c r="AM28" i="13"/>
  <c r="AN28" i="13"/>
  <c r="AL29" i="13"/>
  <c r="AM29" i="13"/>
  <c r="AN29" i="13"/>
  <c r="AL30" i="13"/>
  <c r="AM30" i="13"/>
  <c r="AN30" i="13"/>
  <c r="AL31" i="13"/>
  <c r="AM31" i="13"/>
  <c r="AN31" i="13"/>
  <c r="AL32" i="13"/>
  <c r="AM32" i="13"/>
  <c r="AN32" i="13"/>
  <c r="AL33" i="13"/>
  <c r="AM33" i="13"/>
  <c r="AN33" i="13"/>
  <c r="AL34" i="13"/>
  <c r="AM34" i="13"/>
  <c r="AN34" i="13"/>
  <c r="AL35" i="13"/>
  <c r="AM35" i="13"/>
  <c r="AN35" i="13"/>
  <c r="AL36" i="13"/>
  <c r="AM36" i="13"/>
  <c r="AN36" i="13"/>
  <c r="AL37" i="13"/>
  <c r="AM37" i="13"/>
  <c r="AN37" i="13"/>
  <c r="AL38" i="13"/>
  <c r="AM38" i="13"/>
  <c r="AN38" i="13"/>
  <c r="AL39" i="13"/>
  <c r="AM39" i="13"/>
  <c r="AN39" i="13"/>
  <c r="AL40" i="13"/>
  <c r="AM40" i="13"/>
  <c r="AN40" i="13"/>
  <c r="AL41" i="13"/>
  <c r="AM41" i="13"/>
  <c r="AN41" i="13"/>
  <c r="AL42" i="13"/>
  <c r="AM42" i="13"/>
  <c r="AN42" i="13"/>
  <c r="AL43" i="13"/>
  <c r="AM43" i="13"/>
  <c r="AN43" i="13"/>
  <c r="AL44" i="13"/>
  <c r="AM44" i="13"/>
  <c r="AN44" i="13"/>
  <c r="AL45" i="13"/>
  <c r="AM45" i="13"/>
  <c r="AN45" i="13"/>
  <c r="AL46" i="13"/>
  <c r="AM46" i="13"/>
  <c r="AN46" i="13"/>
  <c r="AL47" i="13"/>
  <c r="AM47" i="13"/>
  <c r="AN47" i="13"/>
  <c r="AL48" i="13"/>
  <c r="AM48" i="13"/>
  <c r="AN48" i="13"/>
  <c r="AL49" i="13"/>
  <c r="AM49" i="13"/>
  <c r="AN49" i="13"/>
  <c r="AL50" i="13"/>
  <c r="AM50" i="13"/>
  <c r="AN50" i="13"/>
  <c r="AL51" i="13"/>
  <c r="AM51" i="13"/>
  <c r="AN51" i="13"/>
  <c r="AL52" i="13"/>
  <c r="AM52" i="13"/>
  <c r="AN52" i="13"/>
  <c r="AL53" i="13"/>
  <c r="AM53" i="13"/>
  <c r="AN53" i="13"/>
  <c r="AL54" i="13"/>
  <c r="AM54" i="13"/>
  <c r="AN54" i="13"/>
  <c r="AL55" i="13"/>
  <c r="AM55" i="13"/>
  <c r="AN55" i="13"/>
  <c r="AL56" i="13"/>
  <c r="AM56" i="13"/>
  <c r="AN56" i="13"/>
  <c r="AL57" i="13"/>
  <c r="AM57" i="13"/>
  <c r="AN57" i="13"/>
  <c r="AL58" i="13"/>
  <c r="AM58" i="13"/>
  <c r="AN58" i="13"/>
  <c r="AL59" i="13"/>
  <c r="AM59" i="13"/>
  <c r="AN59" i="13"/>
  <c r="AL60" i="13"/>
  <c r="AM60" i="13"/>
  <c r="AN60" i="13"/>
  <c r="AL61" i="13"/>
  <c r="AM61" i="13"/>
  <c r="AN61" i="13"/>
  <c r="AL62" i="13"/>
  <c r="AM62" i="13"/>
  <c r="AN62" i="13"/>
  <c r="AL63" i="13"/>
  <c r="AM63" i="13"/>
  <c r="AN63" i="13"/>
  <c r="AL64" i="13"/>
  <c r="AM64" i="13"/>
  <c r="AN64" i="13"/>
  <c r="AL65" i="13"/>
  <c r="AM65" i="13"/>
  <c r="AN65" i="13"/>
  <c r="AL66" i="13"/>
  <c r="AM66" i="13"/>
  <c r="AN66" i="13"/>
  <c r="AL67" i="13"/>
  <c r="AM67" i="13"/>
  <c r="AN67" i="13"/>
  <c r="AL68" i="13"/>
  <c r="AM68" i="13"/>
  <c r="AN68" i="13"/>
  <c r="AL69" i="13"/>
  <c r="AM69" i="13"/>
  <c r="AN69" i="13"/>
  <c r="AL70" i="13"/>
  <c r="AM70" i="13"/>
  <c r="AN70" i="13"/>
  <c r="AL71" i="13"/>
  <c r="AM71" i="13"/>
  <c r="AN71" i="13"/>
  <c r="AL72" i="13"/>
  <c r="AM72" i="13"/>
  <c r="AN72" i="13"/>
  <c r="AL73" i="13"/>
  <c r="AM73" i="13"/>
  <c r="AN73" i="13"/>
  <c r="AL74" i="13"/>
  <c r="AM74" i="13"/>
  <c r="AN74" i="13"/>
  <c r="AL75" i="13"/>
  <c r="AM75" i="13"/>
  <c r="AN75" i="13"/>
  <c r="AL76" i="13"/>
  <c r="AM76" i="13"/>
  <c r="AN76" i="13"/>
  <c r="AL77" i="13"/>
  <c r="AM77" i="13"/>
  <c r="AN77" i="13"/>
  <c r="AL78" i="13"/>
  <c r="AM78" i="13"/>
  <c r="AN78" i="13"/>
  <c r="AL79" i="13"/>
  <c r="AM79" i="13"/>
  <c r="AN79" i="13"/>
  <c r="AL80" i="13"/>
  <c r="AM80" i="13"/>
  <c r="AN80" i="13"/>
  <c r="AL81" i="13"/>
  <c r="AM81" i="13"/>
  <c r="AN81" i="13"/>
  <c r="AL82" i="13"/>
  <c r="AM82" i="13"/>
  <c r="AN82" i="13"/>
  <c r="AL83" i="13"/>
  <c r="AM83" i="13"/>
  <c r="AN83" i="13"/>
  <c r="AL84" i="13"/>
  <c r="AM84" i="13"/>
  <c r="AN84" i="13"/>
  <c r="AL85" i="13"/>
  <c r="AM85" i="13"/>
  <c r="AN85" i="13"/>
  <c r="AL86" i="13"/>
  <c r="AM86" i="13"/>
  <c r="AN86" i="13"/>
  <c r="AL87" i="13"/>
  <c r="AM87" i="13"/>
  <c r="AN87" i="13"/>
  <c r="AL88" i="13"/>
  <c r="AM88" i="13"/>
  <c r="AN88" i="13"/>
  <c r="AL89" i="13"/>
  <c r="AM89" i="13"/>
  <c r="AN89" i="13"/>
  <c r="AL90" i="13"/>
  <c r="AM90" i="13"/>
  <c r="AN90" i="13"/>
  <c r="AL91" i="13"/>
  <c r="AM91" i="13"/>
  <c r="AN91" i="13"/>
  <c r="AL92" i="13"/>
  <c r="AM92" i="13"/>
  <c r="AN92" i="13"/>
  <c r="AL93" i="13"/>
  <c r="AM93" i="13"/>
  <c r="AN93" i="13"/>
  <c r="AL94" i="13"/>
  <c r="AM94" i="13"/>
  <c r="AN94" i="13"/>
  <c r="AL95" i="13"/>
  <c r="AM95" i="13"/>
  <c r="AN95" i="13"/>
  <c r="AL96" i="13"/>
  <c r="AM96" i="13"/>
  <c r="AN96" i="13"/>
  <c r="AL97" i="13"/>
  <c r="AM97" i="13"/>
  <c r="AN97" i="13"/>
  <c r="AL98" i="13"/>
  <c r="AM98" i="13"/>
  <c r="AN98" i="13"/>
  <c r="AL99" i="13"/>
  <c r="AM99" i="13"/>
  <c r="AN99" i="13"/>
  <c r="AL100" i="13"/>
  <c r="AM100" i="13"/>
  <c r="AN100" i="13"/>
  <c r="AL101" i="13"/>
  <c r="AM101" i="13"/>
  <c r="AN101" i="13"/>
  <c r="AL102" i="13"/>
  <c r="AM102" i="13"/>
  <c r="AN102" i="13"/>
  <c r="AL103" i="13"/>
  <c r="AM103" i="13"/>
  <c r="AN103" i="13"/>
  <c r="AL104" i="13"/>
  <c r="AM104" i="13"/>
  <c r="AN104" i="13"/>
  <c r="AL105" i="13"/>
  <c r="AM105" i="13"/>
  <c r="AN105" i="13"/>
  <c r="AL106" i="13"/>
  <c r="AM106" i="13"/>
  <c r="AN106" i="13"/>
  <c r="AL107" i="13"/>
  <c r="AM107" i="13"/>
  <c r="AN107" i="13"/>
  <c r="AL108" i="13"/>
  <c r="AM108" i="13"/>
  <c r="AN108" i="13"/>
  <c r="AL109" i="13"/>
  <c r="AM109" i="13"/>
  <c r="AN109" i="13"/>
  <c r="AL110" i="13"/>
  <c r="AM110" i="13"/>
  <c r="AN110" i="13"/>
  <c r="AL111" i="13"/>
  <c r="AM111" i="13"/>
  <c r="AN111" i="13"/>
  <c r="AL112" i="13"/>
  <c r="AM112" i="13"/>
  <c r="AN112" i="13"/>
  <c r="AL113" i="13"/>
  <c r="AM113" i="13"/>
  <c r="AN113" i="13"/>
  <c r="AL114" i="13"/>
  <c r="AM114" i="13"/>
  <c r="AN114" i="13"/>
  <c r="AL115" i="13"/>
  <c r="AM115" i="13"/>
  <c r="AN115" i="13"/>
  <c r="AL116" i="13"/>
  <c r="AM116" i="13"/>
  <c r="AN116" i="13"/>
  <c r="AL117" i="13"/>
  <c r="AM117" i="13"/>
  <c r="AN117" i="13"/>
  <c r="AL118" i="13"/>
  <c r="AM118" i="13"/>
  <c r="AN118" i="13"/>
  <c r="AL119" i="13"/>
  <c r="AM119" i="13"/>
  <c r="AN119" i="13"/>
  <c r="AL120" i="13"/>
  <c r="AM120" i="13"/>
  <c r="AN120" i="13"/>
  <c r="AL121" i="13"/>
  <c r="AM121" i="13"/>
  <c r="AN121" i="13"/>
  <c r="AL122" i="13"/>
  <c r="AM122" i="13"/>
  <c r="AN122" i="13"/>
  <c r="AL123" i="13"/>
  <c r="AM123" i="13"/>
  <c r="AN123" i="13"/>
  <c r="AL124" i="13"/>
  <c r="AM124" i="13"/>
  <c r="AN124" i="13"/>
  <c r="AL125" i="13"/>
  <c r="AM125" i="13"/>
  <c r="AN125" i="13"/>
  <c r="AL126" i="13"/>
  <c r="AM126" i="13"/>
  <c r="AN126" i="13"/>
  <c r="AL127" i="13"/>
  <c r="AM127" i="13"/>
  <c r="AN127" i="13"/>
  <c r="AL128" i="13"/>
  <c r="AM128" i="13"/>
  <c r="AN128" i="13"/>
  <c r="AL129" i="13"/>
  <c r="AM129" i="13"/>
  <c r="AN129" i="13"/>
  <c r="AL130" i="13"/>
  <c r="AM130" i="13"/>
  <c r="AN130" i="13"/>
  <c r="AL131" i="13"/>
  <c r="AM131" i="13"/>
  <c r="AN131" i="13"/>
  <c r="AL132" i="13"/>
  <c r="AM132" i="13"/>
  <c r="AN132" i="13"/>
  <c r="AL133" i="13"/>
  <c r="AM133" i="13"/>
  <c r="AN133" i="13"/>
  <c r="AL134" i="13"/>
  <c r="AM134" i="13"/>
  <c r="AN134" i="13"/>
  <c r="AL135" i="13"/>
  <c r="AM135" i="13"/>
  <c r="AN135" i="13"/>
  <c r="AL136" i="13"/>
  <c r="AM136" i="13"/>
  <c r="AN136" i="13"/>
  <c r="AL137" i="13"/>
  <c r="AM137" i="13"/>
  <c r="AN137" i="13"/>
  <c r="AL138" i="13"/>
  <c r="AM138" i="13"/>
  <c r="AN138" i="13"/>
  <c r="AL139" i="13"/>
  <c r="AM139" i="13"/>
  <c r="AN139" i="13"/>
  <c r="AL140" i="13"/>
  <c r="AM140" i="13"/>
  <c r="AN140" i="13"/>
  <c r="AL141" i="13"/>
  <c r="AM141" i="13"/>
  <c r="AN141" i="13"/>
  <c r="AL142" i="13"/>
  <c r="AM142" i="13"/>
  <c r="AN142" i="13"/>
  <c r="AL143" i="13"/>
  <c r="AM143" i="13"/>
  <c r="AN143" i="13"/>
  <c r="AL144" i="13"/>
  <c r="AM144" i="13"/>
  <c r="AN144" i="13"/>
  <c r="AL145" i="13"/>
  <c r="AM145" i="13"/>
  <c r="AN145" i="13"/>
  <c r="AL146" i="13"/>
  <c r="AM146" i="13"/>
  <c r="AN146" i="13"/>
  <c r="AL147" i="13"/>
  <c r="AM147" i="13"/>
  <c r="AN147" i="13"/>
  <c r="AL148" i="13"/>
  <c r="AM148" i="13"/>
  <c r="AN148" i="13"/>
  <c r="AL149" i="13"/>
  <c r="AM149" i="13"/>
  <c r="AN149" i="13"/>
  <c r="AL150" i="13"/>
  <c r="AM150" i="13"/>
  <c r="AN150" i="13"/>
  <c r="AL151" i="13"/>
  <c r="AM151" i="13"/>
  <c r="AN151" i="13"/>
  <c r="AL152" i="13"/>
  <c r="AM152" i="13"/>
  <c r="AN152" i="13"/>
  <c r="AL153" i="13"/>
  <c r="AM153" i="13"/>
  <c r="AN153" i="13"/>
  <c r="AL154" i="13"/>
  <c r="AM154" i="13"/>
  <c r="AN154" i="13"/>
  <c r="AL155" i="13"/>
  <c r="AM155" i="13"/>
  <c r="AN155" i="13"/>
  <c r="AL156" i="13"/>
  <c r="AM156" i="13"/>
  <c r="AN156" i="13"/>
  <c r="AL157" i="13"/>
  <c r="AM157" i="13"/>
  <c r="AN157" i="13"/>
  <c r="AL158" i="13"/>
  <c r="AM158" i="13"/>
  <c r="AN158" i="13"/>
  <c r="AL159" i="13"/>
  <c r="AM159" i="13"/>
  <c r="AN159" i="13"/>
  <c r="AL160" i="13"/>
  <c r="AM160" i="13"/>
  <c r="AN160" i="13"/>
  <c r="AL161" i="13"/>
  <c r="AM161" i="13"/>
  <c r="AN161" i="13"/>
  <c r="AL162" i="13"/>
  <c r="AM162" i="13"/>
  <c r="AN162" i="13"/>
  <c r="AL163" i="13"/>
  <c r="AM163" i="13"/>
  <c r="AN163" i="13"/>
  <c r="AL164" i="13"/>
  <c r="AM164" i="13"/>
  <c r="AN164" i="13"/>
  <c r="AL165" i="13"/>
  <c r="AM165" i="13"/>
  <c r="AN165" i="13"/>
  <c r="AL166" i="13"/>
  <c r="AM166" i="13"/>
  <c r="AN166" i="13"/>
  <c r="AL167" i="13"/>
  <c r="AM167" i="13"/>
  <c r="AN167" i="13"/>
  <c r="AL168" i="13"/>
  <c r="AM168" i="13"/>
  <c r="AN168" i="13"/>
  <c r="AL169" i="13"/>
  <c r="AM169" i="13"/>
  <c r="AN169" i="13"/>
  <c r="AL170" i="13"/>
  <c r="AM170" i="13"/>
  <c r="AN170" i="13"/>
  <c r="AL171" i="13"/>
  <c r="AM171" i="13"/>
  <c r="AN171" i="13"/>
  <c r="AL172" i="13"/>
  <c r="AM172" i="13"/>
  <c r="AN172" i="13"/>
  <c r="AL173" i="13"/>
  <c r="AM173" i="13"/>
  <c r="AN173" i="13"/>
  <c r="AL174" i="13"/>
  <c r="AM174" i="13"/>
  <c r="AN174" i="13"/>
  <c r="AL175" i="13"/>
  <c r="AM175" i="13"/>
  <c r="AN175" i="13"/>
  <c r="AL176" i="13"/>
  <c r="AM176" i="13"/>
  <c r="AN176" i="13"/>
  <c r="AL177" i="13"/>
  <c r="AM177" i="13"/>
  <c r="AN177" i="13"/>
  <c r="AL178" i="13"/>
  <c r="AM178" i="13"/>
  <c r="AN178" i="13"/>
  <c r="AL179" i="13"/>
  <c r="AM179" i="13"/>
  <c r="AN179" i="13"/>
  <c r="AL180" i="13"/>
  <c r="AM180" i="13"/>
  <c r="AN180" i="13"/>
  <c r="AL181" i="13"/>
  <c r="AM181" i="13"/>
  <c r="AN181" i="13"/>
  <c r="AL182" i="13"/>
  <c r="AM182" i="13"/>
  <c r="AN182" i="13"/>
  <c r="AL183" i="13"/>
  <c r="AM183" i="13"/>
  <c r="AN183" i="13"/>
  <c r="AL184" i="13"/>
  <c r="AM184" i="13"/>
  <c r="AN184" i="13"/>
  <c r="AL185" i="13"/>
  <c r="AM185" i="13"/>
  <c r="AN185" i="13"/>
  <c r="AL186" i="13"/>
  <c r="AM186" i="13"/>
  <c r="AN186" i="13"/>
  <c r="AL187" i="13"/>
  <c r="AM187" i="13"/>
  <c r="AN187" i="13"/>
  <c r="AL188" i="13"/>
  <c r="AM188" i="13"/>
  <c r="AN188" i="13"/>
  <c r="AL189" i="13"/>
  <c r="AM189" i="13"/>
  <c r="AN189" i="13"/>
  <c r="AL190" i="13"/>
  <c r="AM190" i="13"/>
  <c r="AN190" i="13"/>
  <c r="AL191" i="13"/>
  <c r="AM191" i="13"/>
  <c r="AN191" i="13"/>
  <c r="AL192" i="13"/>
  <c r="AM192" i="13"/>
  <c r="AN192" i="13"/>
  <c r="AL193" i="13"/>
  <c r="AM193" i="13"/>
  <c r="AN193" i="13"/>
  <c r="AL194" i="13"/>
  <c r="AM194" i="13"/>
  <c r="AN194" i="13"/>
  <c r="AL195" i="13"/>
  <c r="AM195" i="13"/>
  <c r="AN195" i="13"/>
  <c r="AL196" i="13"/>
  <c r="AM196" i="13"/>
  <c r="AN196" i="13"/>
  <c r="AL197" i="13"/>
  <c r="AM197" i="13"/>
  <c r="AN197" i="13"/>
  <c r="AL198" i="13"/>
  <c r="AM198" i="13"/>
  <c r="AN198" i="13"/>
  <c r="AL199" i="13"/>
  <c r="AM199" i="13"/>
  <c r="AN199" i="13"/>
  <c r="AL200" i="13"/>
  <c r="AM200" i="13"/>
  <c r="AN200" i="13"/>
  <c r="AL201" i="13"/>
  <c r="AM201" i="13"/>
  <c r="AN201" i="13"/>
  <c r="AL202" i="13"/>
  <c r="AM202" i="13"/>
  <c r="AN202" i="13"/>
  <c r="AL203" i="13"/>
  <c r="AM203" i="13"/>
  <c r="AN203" i="13"/>
  <c r="AL204" i="13"/>
  <c r="AM204" i="13"/>
  <c r="AN204" i="13"/>
  <c r="AL205" i="13"/>
  <c r="AM205" i="13"/>
  <c r="AN205" i="13"/>
  <c r="AL206" i="13"/>
  <c r="AM206" i="13"/>
  <c r="AN206" i="13"/>
  <c r="AL207" i="13"/>
  <c r="AM207" i="13"/>
  <c r="AN207" i="13"/>
  <c r="AL208" i="13"/>
  <c r="AM208" i="13"/>
  <c r="AN208" i="13"/>
  <c r="AL209" i="13"/>
  <c r="AM209" i="13"/>
  <c r="AN209" i="13"/>
  <c r="AL210" i="13"/>
  <c r="AM210" i="13"/>
  <c r="AN210" i="13"/>
  <c r="AL211" i="13"/>
  <c r="AM211" i="13"/>
  <c r="AN211" i="13"/>
  <c r="AL212" i="13"/>
  <c r="AM212" i="13"/>
  <c r="AN212" i="13"/>
  <c r="AL213" i="13"/>
  <c r="AM213" i="13"/>
  <c r="AN213" i="13"/>
  <c r="AL214" i="13"/>
  <c r="AM214" i="13"/>
  <c r="AN214" i="13"/>
  <c r="AL215" i="13"/>
  <c r="AM215" i="13"/>
  <c r="AN215" i="13"/>
  <c r="AL216" i="13"/>
  <c r="AM216" i="13"/>
  <c r="AN216" i="13"/>
  <c r="AL217" i="13"/>
  <c r="AM217" i="13"/>
  <c r="AN217" i="13"/>
  <c r="AL218" i="13"/>
  <c r="AM218" i="13"/>
  <c r="AN218" i="13"/>
  <c r="AL219" i="13"/>
  <c r="AM219" i="13"/>
  <c r="AN219" i="13"/>
  <c r="AL220" i="13"/>
  <c r="AM220" i="13"/>
  <c r="AN220" i="13"/>
  <c r="AL221" i="13"/>
  <c r="AM221" i="13"/>
  <c r="AN221" i="13"/>
  <c r="AL222" i="13"/>
  <c r="AM222" i="13"/>
  <c r="AN222" i="13"/>
  <c r="AL223" i="13"/>
  <c r="AM223" i="13"/>
  <c r="AN223" i="13"/>
  <c r="AL224" i="13"/>
  <c r="AM224" i="13"/>
  <c r="AN224" i="13"/>
  <c r="AL225" i="13"/>
  <c r="AM225" i="13"/>
  <c r="AN225" i="13"/>
  <c r="AL226" i="13"/>
  <c r="AM226" i="13"/>
  <c r="AN226" i="13"/>
  <c r="AL227" i="13"/>
  <c r="AM227" i="13"/>
  <c r="AN227" i="13"/>
  <c r="AL228" i="13"/>
  <c r="AM228" i="13"/>
  <c r="AN228" i="13"/>
  <c r="AL229" i="13"/>
  <c r="AM229" i="13"/>
  <c r="AN229" i="13"/>
  <c r="AL230" i="13"/>
  <c r="AM230" i="13"/>
  <c r="AN230" i="13"/>
  <c r="AL231" i="13"/>
  <c r="AM231" i="13"/>
  <c r="AN231" i="13"/>
  <c r="AL232" i="13"/>
  <c r="AM232" i="13"/>
  <c r="AN232" i="13"/>
  <c r="AL233" i="13"/>
  <c r="AM233" i="13"/>
  <c r="AN233" i="13"/>
  <c r="AL234" i="13"/>
  <c r="AM234" i="13"/>
  <c r="AN234" i="13"/>
  <c r="AL235" i="13"/>
  <c r="AM235" i="13"/>
  <c r="AN235" i="13"/>
  <c r="AL236" i="13"/>
  <c r="AM236" i="13"/>
  <c r="AN236" i="13"/>
  <c r="AL237" i="13"/>
  <c r="AM237" i="13"/>
  <c r="AN237" i="13"/>
  <c r="AL238" i="13"/>
  <c r="AM238" i="13"/>
  <c r="AN238" i="13"/>
  <c r="AL239" i="13"/>
  <c r="AM239" i="13"/>
  <c r="AN239" i="13"/>
  <c r="AL240" i="13"/>
  <c r="AM240" i="13"/>
  <c r="AN240" i="13"/>
  <c r="AL241" i="13"/>
  <c r="AM241" i="13"/>
  <c r="AN241" i="13"/>
  <c r="AL242" i="13"/>
  <c r="AM242" i="13"/>
  <c r="AN242" i="13"/>
  <c r="AL243" i="13"/>
  <c r="AM243" i="13"/>
  <c r="AN243" i="13"/>
  <c r="AL244" i="13"/>
  <c r="AM244" i="13"/>
  <c r="AN244" i="13"/>
  <c r="AL245" i="13"/>
  <c r="AM245" i="13"/>
  <c r="AN245" i="13"/>
  <c r="AL246" i="13"/>
  <c r="AM246" i="13"/>
  <c r="AN246" i="13"/>
  <c r="AL247" i="13"/>
  <c r="AM247" i="13"/>
  <c r="AN247" i="13"/>
  <c r="AL248" i="13"/>
  <c r="AM248" i="13"/>
  <c r="AN248" i="13"/>
  <c r="AL249" i="13"/>
  <c r="AM249" i="13"/>
  <c r="AN249" i="13"/>
  <c r="AL250" i="13"/>
  <c r="AM250" i="13"/>
  <c r="AN250" i="13"/>
  <c r="AL251" i="13"/>
  <c r="AM251" i="13"/>
  <c r="AN251" i="13"/>
  <c r="AL252" i="13"/>
  <c r="AM252" i="13"/>
  <c r="AN252" i="13"/>
  <c r="AL253" i="13"/>
  <c r="AM253" i="13"/>
  <c r="AN253" i="13"/>
  <c r="AL254" i="13"/>
  <c r="AM254" i="13"/>
  <c r="AN254" i="13"/>
  <c r="AL255" i="13"/>
  <c r="AM255" i="13"/>
  <c r="AN255" i="13"/>
  <c r="AL256" i="13"/>
  <c r="AM256" i="13"/>
  <c r="AN256" i="13"/>
  <c r="AL257" i="13"/>
  <c r="AM257" i="13"/>
  <c r="AN257" i="13"/>
  <c r="AL258" i="13"/>
  <c r="AM258" i="13"/>
  <c r="AN258" i="13"/>
  <c r="AL259" i="13"/>
  <c r="AM259" i="13"/>
  <c r="AN259" i="13"/>
  <c r="AL260" i="13"/>
  <c r="AM260" i="13"/>
  <c r="AN260" i="13"/>
  <c r="AL261" i="13"/>
  <c r="AM261" i="13"/>
  <c r="AN261" i="13"/>
  <c r="AL262" i="13"/>
  <c r="AM262" i="13"/>
  <c r="AN262" i="13"/>
  <c r="AL263" i="13"/>
  <c r="AM263" i="13"/>
  <c r="AN263" i="13"/>
  <c r="AL264" i="13"/>
  <c r="AM264" i="13"/>
  <c r="AN264" i="13"/>
  <c r="AL265" i="13"/>
  <c r="AM265" i="13"/>
  <c r="AN265" i="13"/>
  <c r="AL266" i="13"/>
  <c r="AM266" i="13"/>
  <c r="AN266" i="13"/>
  <c r="AL267" i="13"/>
  <c r="AM267" i="13"/>
  <c r="AN267" i="13"/>
  <c r="AL268" i="13"/>
  <c r="AM268" i="13"/>
  <c r="AN268" i="13"/>
  <c r="AL269" i="13"/>
  <c r="AM269" i="13"/>
  <c r="AN269" i="13"/>
  <c r="AL270" i="13"/>
  <c r="AM270" i="13"/>
  <c r="AN270" i="13"/>
  <c r="AL271" i="13"/>
  <c r="AM271" i="13"/>
  <c r="AN271" i="13"/>
  <c r="AL272" i="13"/>
  <c r="AM272" i="13"/>
  <c r="AN272" i="13"/>
  <c r="AL273" i="13"/>
  <c r="AM273" i="13"/>
  <c r="AN273" i="13"/>
  <c r="AL274" i="13"/>
  <c r="AM274" i="13"/>
  <c r="AN274" i="13"/>
  <c r="AL275" i="13"/>
  <c r="AM275" i="13"/>
  <c r="AN275" i="13"/>
  <c r="AL276" i="13"/>
  <c r="AM276" i="13"/>
  <c r="AN276" i="13"/>
  <c r="AL277" i="13"/>
  <c r="AM277" i="13"/>
  <c r="AN277" i="13"/>
  <c r="AL278" i="13"/>
  <c r="AM278" i="13"/>
  <c r="AN278" i="13"/>
  <c r="AL279" i="13"/>
  <c r="AM279" i="13"/>
  <c r="AN279" i="13"/>
  <c r="AL280" i="13"/>
  <c r="AM280" i="13"/>
  <c r="AN280" i="13"/>
  <c r="AL281" i="13"/>
  <c r="AM281" i="13"/>
  <c r="AN281" i="13"/>
  <c r="AL282" i="13"/>
  <c r="AM282" i="13"/>
  <c r="AN282" i="13"/>
  <c r="AL283" i="13"/>
  <c r="AM283" i="13"/>
  <c r="AN283" i="13"/>
  <c r="AL284" i="13"/>
  <c r="AM284" i="13"/>
  <c r="AN284" i="13"/>
  <c r="AL285" i="13"/>
  <c r="AM285" i="13"/>
  <c r="AN285" i="13"/>
  <c r="AL286" i="13"/>
  <c r="AM286" i="13"/>
  <c r="AN286" i="13"/>
  <c r="AL287" i="13"/>
  <c r="AM287" i="13"/>
  <c r="AN287" i="13"/>
  <c r="AL288" i="13"/>
  <c r="AM288" i="13"/>
  <c r="AN288" i="13"/>
  <c r="AL289" i="13"/>
  <c r="AM289" i="13"/>
  <c r="AN289" i="13"/>
  <c r="AL290" i="13"/>
  <c r="AM290" i="13"/>
  <c r="AN290" i="13"/>
  <c r="AL291" i="13"/>
  <c r="AM291" i="13"/>
  <c r="AN291" i="13"/>
  <c r="AL292" i="13"/>
  <c r="AM292" i="13"/>
  <c r="AN292" i="13"/>
  <c r="AL293" i="13"/>
  <c r="AM293" i="13"/>
  <c r="AN293" i="13"/>
  <c r="AL294" i="13"/>
  <c r="AM294" i="13"/>
  <c r="AN294" i="13"/>
  <c r="AL295" i="13"/>
  <c r="AM295" i="13"/>
  <c r="AN295" i="13"/>
  <c r="AL296" i="13"/>
  <c r="AM296" i="13"/>
  <c r="AN296" i="13"/>
  <c r="AL297" i="13"/>
  <c r="AM297" i="13"/>
  <c r="AN297" i="13"/>
  <c r="AL298" i="13"/>
  <c r="AM298" i="13"/>
  <c r="AN298" i="13"/>
  <c r="AL299" i="13"/>
  <c r="AM299" i="13"/>
  <c r="AN299" i="13"/>
  <c r="AL300" i="13"/>
  <c r="AM300" i="13"/>
  <c r="AN300" i="13"/>
  <c r="AL301" i="13"/>
  <c r="AM301" i="13"/>
  <c r="AN301" i="13"/>
  <c r="AL302" i="13"/>
  <c r="AM302" i="13"/>
  <c r="AN302" i="13"/>
  <c r="AL303" i="13"/>
  <c r="AM303" i="13"/>
  <c r="AN303" i="13"/>
  <c r="AL304" i="13"/>
  <c r="AM304" i="13"/>
  <c r="AN304" i="13"/>
  <c r="AL305" i="13"/>
  <c r="AM305" i="13"/>
  <c r="AN305" i="13"/>
  <c r="AL306" i="13"/>
  <c r="AM306" i="13"/>
  <c r="AN306" i="13"/>
  <c r="AL307" i="13"/>
  <c r="AM307" i="13"/>
  <c r="AN307" i="13"/>
  <c r="AL308" i="13"/>
  <c r="AM308" i="13"/>
  <c r="AN308" i="13"/>
  <c r="AL309" i="13"/>
  <c r="AM309" i="13"/>
  <c r="AN309" i="13"/>
  <c r="AL310" i="13"/>
  <c r="AM310" i="13"/>
  <c r="AN310" i="13"/>
  <c r="AL311" i="13"/>
  <c r="AM311" i="13"/>
  <c r="AN311" i="13"/>
  <c r="AL312" i="13"/>
  <c r="AM312" i="13"/>
  <c r="AN312" i="13"/>
  <c r="AL313" i="13"/>
  <c r="AM313" i="13"/>
  <c r="AN313" i="13"/>
  <c r="AL314" i="13"/>
  <c r="AM314" i="13"/>
  <c r="AN314" i="13"/>
  <c r="AL315" i="13"/>
  <c r="AM315" i="13"/>
  <c r="AN315" i="13"/>
  <c r="AL316" i="13"/>
  <c r="AM316" i="13"/>
  <c r="AN316" i="13"/>
  <c r="AL317" i="13"/>
  <c r="AM317" i="13"/>
  <c r="AN317" i="13"/>
  <c r="AL318" i="13"/>
  <c r="AM318" i="13"/>
  <c r="AN318" i="13"/>
  <c r="AL319" i="13"/>
  <c r="AM319" i="13"/>
  <c r="AN319" i="13"/>
  <c r="AL320" i="13"/>
  <c r="AM320" i="13"/>
  <c r="AN320" i="13"/>
  <c r="AL321" i="13"/>
  <c r="AM321" i="13"/>
  <c r="AN321" i="13"/>
  <c r="AL322" i="13"/>
  <c r="AM322" i="13"/>
  <c r="AN322" i="13"/>
  <c r="AL323" i="13"/>
  <c r="AM323" i="13"/>
  <c r="AN323" i="13"/>
  <c r="AL324" i="13"/>
  <c r="AM324" i="13"/>
  <c r="AN324" i="13"/>
  <c r="AL325" i="13"/>
  <c r="AM325" i="13"/>
  <c r="AN325" i="13"/>
  <c r="AL326" i="13"/>
  <c r="AM326" i="13"/>
  <c r="AN326" i="13"/>
  <c r="AL327" i="13"/>
  <c r="AM327" i="13"/>
  <c r="AN327" i="13"/>
  <c r="AL328" i="13"/>
  <c r="AM328" i="13"/>
  <c r="AN328" i="13"/>
  <c r="AL329" i="13"/>
  <c r="AM329" i="13"/>
  <c r="AN329" i="13"/>
  <c r="AL330" i="13"/>
  <c r="AM330" i="13"/>
  <c r="AN330" i="13"/>
  <c r="AL331" i="13"/>
  <c r="AM331" i="13"/>
  <c r="AN331" i="13"/>
  <c r="AL332" i="13"/>
  <c r="AM332" i="13"/>
  <c r="AN332" i="13"/>
  <c r="AL333" i="13"/>
  <c r="AM333" i="13"/>
  <c r="AN333" i="13"/>
  <c r="AL334" i="13"/>
  <c r="AM334" i="13"/>
  <c r="AN334" i="13"/>
  <c r="AL335" i="13"/>
  <c r="AM335" i="13"/>
  <c r="AN335" i="13"/>
  <c r="AL336" i="13"/>
  <c r="AM336" i="13"/>
  <c r="AN336" i="13"/>
  <c r="AL337" i="13"/>
  <c r="AM337" i="13"/>
  <c r="AN337" i="13"/>
  <c r="AL338" i="13"/>
  <c r="AM338" i="13"/>
  <c r="AN338" i="13"/>
  <c r="AL339" i="13"/>
  <c r="AM339" i="13"/>
  <c r="AN339" i="13"/>
  <c r="AL340" i="13"/>
  <c r="AM340" i="13"/>
  <c r="AN340" i="13"/>
  <c r="AL341" i="13"/>
  <c r="AM341" i="13"/>
  <c r="AN341" i="13"/>
  <c r="AL342" i="13"/>
  <c r="AM342" i="13"/>
  <c r="AN342" i="13"/>
  <c r="AL343" i="13"/>
  <c r="AM343" i="13"/>
  <c r="AN343" i="13"/>
  <c r="AL344" i="13"/>
  <c r="AM344" i="13"/>
  <c r="AN344" i="13"/>
  <c r="AL345" i="13"/>
  <c r="AM345" i="13"/>
  <c r="AN345" i="13"/>
  <c r="AL346" i="13"/>
  <c r="AM346" i="13"/>
  <c r="AN346" i="13"/>
  <c r="AL347" i="13"/>
  <c r="AM347" i="13"/>
  <c r="AN347" i="13"/>
  <c r="AL348" i="13"/>
  <c r="AM348" i="13"/>
  <c r="AN348" i="13"/>
  <c r="AL349" i="13"/>
  <c r="AM349" i="13"/>
  <c r="AN349" i="13"/>
  <c r="AL350" i="13"/>
  <c r="AM350" i="13"/>
  <c r="AN350" i="13"/>
  <c r="AL351" i="13"/>
  <c r="AM351" i="13"/>
  <c r="AN351" i="13"/>
  <c r="AL352" i="13"/>
  <c r="AM352" i="13"/>
  <c r="AN352" i="13"/>
  <c r="AL353" i="13"/>
  <c r="AM353" i="13"/>
  <c r="AN353" i="13"/>
  <c r="AL354" i="13"/>
  <c r="AM354" i="13"/>
  <c r="AN354" i="13"/>
  <c r="AL355" i="13"/>
  <c r="AM355" i="13"/>
  <c r="AN355" i="13"/>
  <c r="AL356" i="13"/>
  <c r="AM356" i="13"/>
  <c r="AN356" i="13"/>
  <c r="AL357" i="13"/>
  <c r="AM357" i="13"/>
  <c r="AN357" i="13"/>
  <c r="AL358" i="13"/>
  <c r="AM358" i="13"/>
  <c r="AN358" i="13"/>
  <c r="AL359" i="13"/>
  <c r="AM359" i="13"/>
  <c r="AN359" i="13"/>
  <c r="AL360" i="13"/>
  <c r="AM360" i="13"/>
  <c r="AN360" i="13"/>
  <c r="AL361" i="13"/>
  <c r="AM361" i="13"/>
  <c r="AN361" i="13"/>
  <c r="AL362" i="13"/>
  <c r="AM362" i="13"/>
  <c r="AN362" i="13"/>
  <c r="AL363" i="13"/>
  <c r="AM363" i="13"/>
  <c r="AN363" i="13"/>
  <c r="AL364" i="13"/>
  <c r="AM364" i="13"/>
  <c r="AN364" i="13"/>
  <c r="AL365" i="13"/>
  <c r="AM365" i="13"/>
  <c r="AN365" i="13"/>
  <c r="AL366" i="13"/>
  <c r="AM366" i="13"/>
  <c r="AN366" i="13"/>
  <c r="AL367" i="13"/>
  <c r="AM367" i="13"/>
  <c r="AN367" i="13"/>
  <c r="AL368" i="13"/>
  <c r="AM368" i="13"/>
  <c r="AN368" i="13"/>
  <c r="AL369" i="13"/>
  <c r="AM369" i="13"/>
  <c r="AN369" i="13"/>
  <c r="AL370" i="13"/>
  <c r="AM370" i="13"/>
  <c r="AN370" i="13"/>
  <c r="AL371" i="13"/>
  <c r="AM371" i="13"/>
  <c r="AN371" i="13"/>
  <c r="AL372" i="13"/>
  <c r="AM372" i="13"/>
  <c r="AN372" i="13"/>
  <c r="AL373" i="13"/>
  <c r="AM373" i="13"/>
  <c r="AN373" i="13"/>
  <c r="AL374" i="13"/>
  <c r="AM374" i="13"/>
  <c r="AN374" i="13"/>
  <c r="AL375" i="13"/>
  <c r="AM375" i="13"/>
  <c r="AN375" i="13"/>
  <c r="AL376" i="13"/>
  <c r="AM376" i="13"/>
  <c r="AN376" i="13"/>
  <c r="AL377" i="13"/>
  <c r="AM377" i="13"/>
  <c r="AN377" i="13"/>
  <c r="AL378" i="13"/>
  <c r="AM378" i="13"/>
  <c r="AN378" i="13"/>
  <c r="AM6" i="13"/>
  <c r="AN6" i="13"/>
  <c r="AH7" i="13"/>
  <c r="AI7" i="13"/>
  <c r="AJ7" i="13"/>
  <c r="AH8" i="13"/>
  <c r="AI8" i="13"/>
  <c r="AJ8" i="13"/>
  <c r="AH9" i="13"/>
  <c r="AI9" i="13"/>
  <c r="AJ9" i="13"/>
  <c r="AH10" i="13"/>
  <c r="AI10" i="13"/>
  <c r="AJ10" i="13"/>
  <c r="AH11" i="13"/>
  <c r="AI11" i="13"/>
  <c r="AJ11" i="13"/>
  <c r="AH12" i="13"/>
  <c r="AI12" i="13"/>
  <c r="AJ12" i="13"/>
  <c r="AH13" i="13"/>
  <c r="AI13" i="13"/>
  <c r="AJ13" i="13"/>
  <c r="AH14" i="13"/>
  <c r="AI14" i="13"/>
  <c r="AJ14" i="13"/>
  <c r="AH15" i="13"/>
  <c r="AI15" i="13"/>
  <c r="AJ15" i="13"/>
  <c r="AH16" i="13"/>
  <c r="AI16" i="13"/>
  <c r="AJ16" i="13"/>
  <c r="AH17" i="13"/>
  <c r="AI17" i="13"/>
  <c r="AJ17" i="13"/>
  <c r="AH18" i="13"/>
  <c r="AI18" i="13"/>
  <c r="AJ18" i="13"/>
  <c r="AH19" i="13"/>
  <c r="AI19" i="13"/>
  <c r="AJ19" i="13"/>
  <c r="AH20" i="13"/>
  <c r="AI20" i="13"/>
  <c r="AJ20" i="13"/>
  <c r="AH21" i="13"/>
  <c r="AI21" i="13"/>
  <c r="AJ21" i="13"/>
  <c r="AH22" i="13"/>
  <c r="AI22" i="13"/>
  <c r="AJ22" i="13"/>
  <c r="AH23" i="13"/>
  <c r="AI23" i="13"/>
  <c r="AJ23" i="13"/>
  <c r="AH24" i="13"/>
  <c r="AI24" i="13"/>
  <c r="AJ24" i="13"/>
  <c r="AH25" i="13"/>
  <c r="AI25" i="13"/>
  <c r="AJ25" i="13"/>
  <c r="AH26" i="13"/>
  <c r="AI26" i="13"/>
  <c r="AJ26" i="13"/>
  <c r="AH27" i="13"/>
  <c r="AI27" i="13"/>
  <c r="AJ27" i="13"/>
  <c r="AH28" i="13"/>
  <c r="AI28" i="13"/>
  <c r="AJ28" i="13"/>
  <c r="AH29" i="13"/>
  <c r="AI29" i="13"/>
  <c r="AJ29" i="13"/>
  <c r="AH30" i="13"/>
  <c r="AI30" i="13"/>
  <c r="AJ30" i="13"/>
  <c r="AH31" i="13"/>
  <c r="AI31" i="13"/>
  <c r="AJ31" i="13"/>
  <c r="AH32" i="13"/>
  <c r="AI32" i="13"/>
  <c r="AJ32" i="13"/>
  <c r="AH33" i="13"/>
  <c r="AI33" i="13"/>
  <c r="AJ33" i="13"/>
  <c r="AH34" i="13"/>
  <c r="AI34" i="13"/>
  <c r="AJ34" i="13"/>
  <c r="AH35" i="13"/>
  <c r="AI35" i="13"/>
  <c r="AJ35" i="13"/>
  <c r="AH36" i="13"/>
  <c r="AI36" i="13"/>
  <c r="AJ36" i="13"/>
  <c r="AH37" i="13"/>
  <c r="AI37" i="13"/>
  <c r="AJ37" i="13"/>
  <c r="AH38" i="13"/>
  <c r="AI38" i="13"/>
  <c r="AJ38" i="13"/>
  <c r="AH39" i="13"/>
  <c r="AI39" i="13"/>
  <c r="AJ39" i="13"/>
  <c r="AH40" i="13"/>
  <c r="AI40" i="13"/>
  <c r="AJ40" i="13"/>
  <c r="AH41" i="13"/>
  <c r="AI41" i="13"/>
  <c r="AJ41" i="13"/>
  <c r="AH42" i="13"/>
  <c r="AI42" i="13"/>
  <c r="AJ42" i="13"/>
  <c r="AH43" i="13"/>
  <c r="AI43" i="13"/>
  <c r="AJ43" i="13"/>
  <c r="AH44" i="13"/>
  <c r="AI44" i="13"/>
  <c r="AJ44" i="13"/>
  <c r="AH45" i="13"/>
  <c r="AI45" i="13"/>
  <c r="AJ45" i="13"/>
  <c r="AH46" i="13"/>
  <c r="AI46" i="13"/>
  <c r="AJ46" i="13"/>
  <c r="AH47" i="13"/>
  <c r="AI47" i="13"/>
  <c r="AJ47" i="13"/>
  <c r="AH48" i="13"/>
  <c r="AI48" i="13"/>
  <c r="AJ48" i="13"/>
  <c r="AH49" i="13"/>
  <c r="AI49" i="13"/>
  <c r="AJ49" i="13"/>
  <c r="AH50" i="13"/>
  <c r="AI50" i="13"/>
  <c r="AJ50" i="13"/>
  <c r="AH51" i="13"/>
  <c r="AI51" i="13"/>
  <c r="AJ51" i="13"/>
  <c r="AH52" i="13"/>
  <c r="AI52" i="13"/>
  <c r="AJ52" i="13"/>
  <c r="AH53" i="13"/>
  <c r="AI53" i="13"/>
  <c r="AJ53" i="13"/>
  <c r="AH54" i="13"/>
  <c r="AI54" i="13"/>
  <c r="AJ54" i="13"/>
  <c r="AH55" i="13"/>
  <c r="AI55" i="13"/>
  <c r="AJ55" i="13"/>
  <c r="AH56" i="13"/>
  <c r="AI56" i="13"/>
  <c r="AJ56" i="13"/>
  <c r="AH57" i="13"/>
  <c r="AI57" i="13"/>
  <c r="AJ57" i="13"/>
  <c r="AH58" i="13"/>
  <c r="AI58" i="13"/>
  <c r="AJ58" i="13"/>
  <c r="AH59" i="13"/>
  <c r="AI59" i="13"/>
  <c r="AJ59" i="13"/>
  <c r="AH60" i="13"/>
  <c r="AI60" i="13"/>
  <c r="AJ60" i="13"/>
  <c r="AH61" i="13"/>
  <c r="AI61" i="13"/>
  <c r="AJ61" i="13"/>
  <c r="AH62" i="13"/>
  <c r="AI62" i="13"/>
  <c r="AJ62" i="13"/>
  <c r="AH63" i="13"/>
  <c r="AI63" i="13"/>
  <c r="AJ63" i="13"/>
  <c r="AH64" i="13"/>
  <c r="AI64" i="13"/>
  <c r="AJ64" i="13"/>
  <c r="AH65" i="13"/>
  <c r="AI65" i="13"/>
  <c r="AJ65" i="13"/>
  <c r="AH66" i="13"/>
  <c r="AI66" i="13"/>
  <c r="AJ66" i="13"/>
  <c r="AH67" i="13"/>
  <c r="AI67" i="13"/>
  <c r="AJ67" i="13"/>
  <c r="AH68" i="13"/>
  <c r="AI68" i="13"/>
  <c r="AJ68" i="13"/>
  <c r="AH69" i="13"/>
  <c r="AI69" i="13"/>
  <c r="AJ69" i="13"/>
  <c r="AH70" i="13"/>
  <c r="AI70" i="13"/>
  <c r="AJ70" i="13"/>
  <c r="AH71" i="13"/>
  <c r="AI71" i="13"/>
  <c r="AJ71" i="13"/>
  <c r="AH72" i="13"/>
  <c r="AI72" i="13"/>
  <c r="AJ72" i="13"/>
  <c r="AH73" i="13"/>
  <c r="AI73" i="13"/>
  <c r="AJ73" i="13"/>
  <c r="AH74" i="13"/>
  <c r="AI74" i="13"/>
  <c r="AJ74" i="13"/>
  <c r="AH75" i="13"/>
  <c r="AI75" i="13"/>
  <c r="AJ75" i="13"/>
  <c r="AH76" i="13"/>
  <c r="AI76" i="13"/>
  <c r="AJ76" i="13"/>
  <c r="AH77" i="13"/>
  <c r="AI77" i="13"/>
  <c r="AJ77" i="13"/>
  <c r="AH78" i="13"/>
  <c r="AI78" i="13"/>
  <c r="AJ78" i="13"/>
  <c r="AH79" i="13"/>
  <c r="AI79" i="13"/>
  <c r="AJ79" i="13"/>
  <c r="AH80" i="13"/>
  <c r="AI80" i="13"/>
  <c r="AJ80" i="13"/>
  <c r="AH81" i="13"/>
  <c r="AI81" i="13"/>
  <c r="AJ81" i="13"/>
  <c r="AH82" i="13"/>
  <c r="AI82" i="13"/>
  <c r="AJ82" i="13"/>
  <c r="AH83" i="13"/>
  <c r="AI83" i="13"/>
  <c r="AJ83" i="13"/>
  <c r="AH84" i="13"/>
  <c r="AI84" i="13"/>
  <c r="AJ84" i="13"/>
  <c r="AH85" i="13"/>
  <c r="AI85" i="13"/>
  <c r="AJ85" i="13"/>
  <c r="AH86" i="13"/>
  <c r="AI86" i="13"/>
  <c r="AJ86" i="13"/>
  <c r="AH87" i="13"/>
  <c r="AI87" i="13"/>
  <c r="AJ87" i="13"/>
  <c r="AH88" i="13"/>
  <c r="AI88" i="13"/>
  <c r="AJ88" i="13"/>
  <c r="AH89" i="13"/>
  <c r="AI89" i="13"/>
  <c r="AJ89" i="13"/>
  <c r="AH90" i="13"/>
  <c r="AI90" i="13"/>
  <c r="AJ90" i="13"/>
  <c r="AH91" i="13"/>
  <c r="AI91" i="13"/>
  <c r="AJ91" i="13"/>
  <c r="AH92" i="13"/>
  <c r="AI92" i="13"/>
  <c r="AJ92" i="13"/>
  <c r="AH93" i="13"/>
  <c r="AI93" i="13"/>
  <c r="AJ93" i="13"/>
  <c r="AH94" i="13"/>
  <c r="AI94" i="13"/>
  <c r="AJ94" i="13"/>
  <c r="AH95" i="13"/>
  <c r="AI95" i="13"/>
  <c r="AJ95" i="13"/>
  <c r="AH96" i="13"/>
  <c r="AI96" i="13"/>
  <c r="AJ96" i="13"/>
  <c r="AH97" i="13"/>
  <c r="AI97" i="13"/>
  <c r="AJ97" i="13"/>
  <c r="AH98" i="13"/>
  <c r="AI98" i="13"/>
  <c r="AJ98" i="13"/>
  <c r="AH99" i="13"/>
  <c r="AI99" i="13"/>
  <c r="AJ99" i="13"/>
  <c r="AH100" i="13"/>
  <c r="AI100" i="13"/>
  <c r="AJ100" i="13"/>
  <c r="AH101" i="13"/>
  <c r="AI101" i="13"/>
  <c r="AJ101" i="13"/>
  <c r="AH102" i="13"/>
  <c r="AI102" i="13"/>
  <c r="AJ102" i="13"/>
  <c r="AH103" i="13"/>
  <c r="AI103" i="13"/>
  <c r="AJ103" i="13"/>
  <c r="AH104" i="13"/>
  <c r="AI104" i="13"/>
  <c r="AJ104" i="13"/>
  <c r="AH105" i="13"/>
  <c r="AI105" i="13"/>
  <c r="AJ105" i="13"/>
  <c r="AH106" i="13"/>
  <c r="AI106" i="13"/>
  <c r="AJ106" i="13"/>
  <c r="AH107" i="13"/>
  <c r="AI107" i="13"/>
  <c r="AJ107" i="13"/>
  <c r="AH108" i="13"/>
  <c r="AI108" i="13"/>
  <c r="AJ108" i="13"/>
  <c r="AH109" i="13"/>
  <c r="AI109" i="13"/>
  <c r="AJ109" i="13"/>
  <c r="AH110" i="13"/>
  <c r="AI110" i="13"/>
  <c r="AJ110" i="13"/>
  <c r="AH111" i="13"/>
  <c r="AI111" i="13"/>
  <c r="AJ111" i="13"/>
  <c r="AH112" i="13"/>
  <c r="AI112" i="13"/>
  <c r="AJ112" i="13"/>
  <c r="AH113" i="13"/>
  <c r="AI113" i="13"/>
  <c r="AJ113" i="13"/>
  <c r="AH114" i="13"/>
  <c r="AI114" i="13"/>
  <c r="AJ114" i="13"/>
  <c r="AH115" i="13"/>
  <c r="AI115" i="13"/>
  <c r="AJ115" i="13"/>
  <c r="AH116" i="13"/>
  <c r="AI116" i="13"/>
  <c r="AJ116" i="13"/>
  <c r="AH117" i="13"/>
  <c r="AI117" i="13"/>
  <c r="AJ117" i="13"/>
  <c r="AH118" i="13"/>
  <c r="AI118" i="13"/>
  <c r="AJ118" i="13"/>
  <c r="AH119" i="13"/>
  <c r="AI119" i="13"/>
  <c r="AJ119" i="13"/>
  <c r="AH120" i="13"/>
  <c r="AI120" i="13"/>
  <c r="AJ120" i="13"/>
  <c r="AH121" i="13"/>
  <c r="AI121" i="13"/>
  <c r="AJ121" i="13"/>
  <c r="AH122" i="13"/>
  <c r="AI122" i="13"/>
  <c r="AJ122" i="13"/>
  <c r="AH123" i="13"/>
  <c r="AI123" i="13"/>
  <c r="AJ123" i="13"/>
  <c r="AH124" i="13"/>
  <c r="AI124" i="13"/>
  <c r="AJ124" i="13"/>
  <c r="AH125" i="13"/>
  <c r="AI125" i="13"/>
  <c r="AJ125" i="13"/>
  <c r="AH126" i="13"/>
  <c r="AI126" i="13"/>
  <c r="AJ126" i="13"/>
  <c r="AH127" i="13"/>
  <c r="AI127" i="13"/>
  <c r="AJ127" i="13"/>
  <c r="AH128" i="13"/>
  <c r="AI128" i="13"/>
  <c r="AJ128" i="13"/>
  <c r="AH129" i="13"/>
  <c r="AI129" i="13"/>
  <c r="AJ129" i="13"/>
  <c r="AH130" i="13"/>
  <c r="AI130" i="13"/>
  <c r="AJ130" i="13"/>
  <c r="AH131" i="13"/>
  <c r="AI131" i="13"/>
  <c r="AJ131" i="13"/>
  <c r="AH132" i="13"/>
  <c r="AI132" i="13"/>
  <c r="AJ132" i="13"/>
  <c r="AH133" i="13"/>
  <c r="AI133" i="13"/>
  <c r="AJ133" i="13"/>
  <c r="AH134" i="13"/>
  <c r="AI134" i="13"/>
  <c r="AJ134" i="13"/>
  <c r="AH135" i="13"/>
  <c r="AI135" i="13"/>
  <c r="AJ135" i="13"/>
  <c r="AH136" i="13"/>
  <c r="AI136" i="13"/>
  <c r="AJ136" i="13"/>
  <c r="AH137" i="13"/>
  <c r="AI137" i="13"/>
  <c r="AJ137" i="13"/>
  <c r="AH138" i="13"/>
  <c r="AI138" i="13"/>
  <c r="AJ138" i="13"/>
  <c r="AH139" i="13"/>
  <c r="AI139" i="13"/>
  <c r="AJ139" i="13"/>
  <c r="AH140" i="13"/>
  <c r="AI140" i="13"/>
  <c r="AJ140" i="13"/>
  <c r="AH141" i="13"/>
  <c r="AI141" i="13"/>
  <c r="AJ141" i="13"/>
  <c r="AH142" i="13"/>
  <c r="AI142" i="13"/>
  <c r="AJ142" i="13"/>
  <c r="AH143" i="13"/>
  <c r="AI143" i="13"/>
  <c r="AJ143" i="13"/>
  <c r="AH144" i="13"/>
  <c r="AI144" i="13"/>
  <c r="AJ144" i="13"/>
  <c r="AH145" i="13"/>
  <c r="AI145" i="13"/>
  <c r="AJ145" i="13"/>
  <c r="AH146" i="13"/>
  <c r="AI146" i="13"/>
  <c r="AJ146" i="13"/>
  <c r="AH147" i="13"/>
  <c r="AI147" i="13"/>
  <c r="AJ147" i="13"/>
  <c r="AH148" i="13"/>
  <c r="AI148" i="13"/>
  <c r="AJ148" i="13"/>
  <c r="AH149" i="13"/>
  <c r="AI149" i="13"/>
  <c r="AJ149" i="13"/>
  <c r="AH150" i="13"/>
  <c r="AI150" i="13"/>
  <c r="AJ150" i="13"/>
  <c r="AH151" i="13"/>
  <c r="AI151" i="13"/>
  <c r="AJ151" i="13"/>
  <c r="AH152" i="13"/>
  <c r="AI152" i="13"/>
  <c r="AJ152" i="13"/>
  <c r="AH153" i="13"/>
  <c r="AI153" i="13"/>
  <c r="AJ153" i="13"/>
  <c r="AH154" i="13"/>
  <c r="AI154" i="13"/>
  <c r="AJ154" i="13"/>
  <c r="AH155" i="13"/>
  <c r="AI155" i="13"/>
  <c r="AJ155" i="13"/>
  <c r="AH156" i="13"/>
  <c r="AI156" i="13"/>
  <c r="AJ156" i="13"/>
  <c r="AH157" i="13"/>
  <c r="AI157" i="13"/>
  <c r="AJ157" i="13"/>
  <c r="AH158" i="13"/>
  <c r="AI158" i="13"/>
  <c r="AJ158" i="13"/>
  <c r="AH159" i="13"/>
  <c r="AI159" i="13"/>
  <c r="AJ159" i="13"/>
  <c r="AH160" i="13"/>
  <c r="AI160" i="13"/>
  <c r="AJ160" i="13"/>
  <c r="AH161" i="13"/>
  <c r="AI161" i="13"/>
  <c r="AJ161" i="13"/>
  <c r="AH162" i="13"/>
  <c r="AI162" i="13"/>
  <c r="AJ162" i="13"/>
  <c r="AH163" i="13"/>
  <c r="AI163" i="13"/>
  <c r="AJ163" i="13"/>
  <c r="AH164" i="13"/>
  <c r="AI164" i="13"/>
  <c r="AJ164" i="13"/>
  <c r="AH165" i="13"/>
  <c r="AI165" i="13"/>
  <c r="AJ165" i="13"/>
  <c r="AH166" i="13"/>
  <c r="AI166" i="13"/>
  <c r="AJ166" i="13"/>
  <c r="AH167" i="13"/>
  <c r="AI167" i="13"/>
  <c r="AJ167" i="13"/>
  <c r="AH168" i="13"/>
  <c r="AI168" i="13"/>
  <c r="AJ168" i="13"/>
  <c r="AH169" i="13"/>
  <c r="AI169" i="13"/>
  <c r="AJ169" i="13"/>
  <c r="AH170" i="13"/>
  <c r="AI170" i="13"/>
  <c r="AJ170" i="13"/>
  <c r="AH171" i="13"/>
  <c r="AI171" i="13"/>
  <c r="AJ171" i="13"/>
  <c r="AH172" i="13"/>
  <c r="AI172" i="13"/>
  <c r="AJ172" i="13"/>
  <c r="AH173" i="13"/>
  <c r="AI173" i="13"/>
  <c r="AJ173" i="13"/>
  <c r="AH174" i="13"/>
  <c r="AI174" i="13"/>
  <c r="AJ174" i="13"/>
  <c r="AH175" i="13"/>
  <c r="AI175" i="13"/>
  <c r="AJ175" i="13"/>
  <c r="AH176" i="13"/>
  <c r="AI176" i="13"/>
  <c r="AJ176" i="13"/>
  <c r="AH177" i="13"/>
  <c r="AI177" i="13"/>
  <c r="AJ177" i="13"/>
  <c r="AH178" i="13"/>
  <c r="AI178" i="13"/>
  <c r="AJ178" i="13"/>
  <c r="AH179" i="13"/>
  <c r="AI179" i="13"/>
  <c r="AJ179" i="13"/>
  <c r="AH180" i="13"/>
  <c r="AI180" i="13"/>
  <c r="AJ180" i="13"/>
  <c r="AH181" i="13"/>
  <c r="AI181" i="13"/>
  <c r="AJ181" i="13"/>
  <c r="AH182" i="13"/>
  <c r="AI182" i="13"/>
  <c r="AJ182" i="13"/>
  <c r="AH183" i="13"/>
  <c r="AI183" i="13"/>
  <c r="AJ183" i="13"/>
  <c r="AH184" i="13"/>
  <c r="AI184" i="13"/>
  <c r="AJ184" i="13"/>
  <c r="AH185" i="13"/>
  <c r="AI185" i="13"/>
  <c r="AJ185" i="13"/>
  <c r="AH186" i="13"/>
  <c r="AI186" i="13"/>
  <c r="AJ186" i="13"/>
  <c r="AH187" i="13"/>
  <c r="AI187" i="13"/>
  <c r="AJ187" i="13"/>
  <c r="AH188" i="13"/>
  <c r="AI188" i="13"/>
  <c r="AJ188" i="13"/>
  <c r="AH189" i="13"/>
  <c r="AI189" i="13"/>
  <c r="AJ189" i="13"/>
  <c r="AH190" i="13"/>
  <c r="AI190" i="13"/>
  <c r="AJ190" i="13"/>
  <c r="AH191" i="13"/>
  <c r="AI191" i="13"/>
  <c r="AJ191" i="13"/>
  <c r="AH192" i="13"/>
  <c r="AI192" i="13"/>
  <c r="AJ192" i="13"/>
  <c r="AH193" i="13"/>
  <c r="AI193" i="13"/>
  <c r="AJ193" i="13"/>
  <c r="AH194" i="13"/>
  <c r="AI194" i="13"/>
  <c r="AJ194" i="13"/>
  <c r="AH195" i="13"/>
  <c r="AI195" i="13"/>
  <c r="AJ195" i="13"/>
  <c r="AH196" i="13"/>
  <c r="AI196" i="13"/>
  <c r="AJ196" i="13"/>
  <c r="AH197" i="13"/>
  <c r="AI197" i="13"/>
  <c r="AJ197" i="13"/>
  <c r="AH198" i="13"/>
  <c r="AI198" i="13"/>
  <c r="AJ198" i="13"/>
  <c r="AH199" i="13"/>
  <c r="AI199" i="13"/>
  <c r="AJ199" i="13"/>
  <c r="AH200" i="13"/>
  <c r="AI200" i="13"/>
  <c r="AJ200" i="13"/>
  <c r="AH201" i="13"/>
  <c r="AI201" i="13"/>
  <c r="AJ201" i="13"/>
  <c r="AH202" i="13"/>
  <c r="AI202" i="13"/>
  <c r="AJ202" i="13"/>
  <c r="AH203" i="13"/>
  <c r="AI203" i="13"/>
  <c r="AJ203" i="13"/>
  <c r="AH204" i="13"/>
  <c r="AI204" i="13"/>
  <c r="AJ204" i="13"/>
  <c r="AH205" i="13"/>
  <c r="AI205" i="13"/>
  <c r="AJ205" i="13"/>
  <c r="AH206" i="13"/>
  <c r="AI206" i="13"/>
  <c r="AJ206" i="13"/>
  <c r="AH207" i="13"/>
  <c r="AI207" i="13"/>
  <c r="AJ207" i="13"/>
  <c r="AH208" i="13"/>
  <c r="AI208" i="13"/>
  <c r="AJ208" i="13"/>
  <c r="AH209" i="13"/>
  <c r="AI209" i="13"/>
  <c r="AJ209" i="13"/>
  <c r="AH210" i="13"/>
  <c r="AI210" i="13"/>
  <c r="AJ210" i="13"/>
  <c r="AH211" i="13"/>
  <c r="AI211" i="13"/>
  <c r="AJ211" i="13"/>
  <c r="AH212" i="13"/>
  <c r="AI212" i="13"/>
  <c r="AJ212" i="13"/>
  <c r="AH213" i="13"/>
  <c r="AI213" i="13"/>
  <c r="AJ213" i="13"/>
  <c r="AH214" i="13"/>
  <c r="AI214" i="13"/>
  <c r="AJ214" i="13"/>
  <c r="AH215" i="13"/>
  <c r="AI215" i="13"/>
  <c r="AJ215" i="13"/>
  <c r="AH216" i="13"/>
  <c r="AI216" i="13"/>
  <c r="AJ216" i="13"/>
  <c r="AH217" i="13"/>
  <c r="AI217" i="13"/>
  <c r="AJ217" i="13"/>
  <c r="AH218" i="13"/>
  <c r="AI218" i="13"/>
  <c r="AJ218" i="13"/>
  <c r="AH219" i="13"/>
  <c r="AI219" i="13"/>
  <c r="AJ219" i="13"/>
  <c r="AH220" i="13"/>
  <c r="AI220" i="13"/>
  <c r="AJ220" i="13"/>
  <c r="AH221" i="13"/>
  <c r="AI221" i="13"/>
  <c r="AJ221" i="13"/>
  <c r="AH222" i="13"/>
  <c r="AI222" i="13"/>
  <c r="AJ222" i="13"/>
  <c r="AH223" i="13"/>
  <c r="AI223" i="13"/>
  <c r="AJ223" i="13"/>
  <c r="AH224" i="13"/>
  <c r="AI224" i="13"/>
  <c r="AJ224" i="13"/>
  <c r="AH225" i="13"/>
  <c r="AI225" i="13"/>
  <c r="AJ225" i="13"/>
  <c r="AH226" i="13"/>
  <c r="AI226" i="13"/>
  <c r="AJ226" i="13"/>
  <c r="AH227" i="13"/>
  <c r="AI227" i="13"/>
  <c r="AJ227" i="13"/>
  <c r="AH228" i="13"/>
  <c r="AI228" i="13"/>
  <c r="AJ228" i="13"/>
  <c r="AH229" i="13"/>
  <c r="AI229" i="13"/>
  <c r="AJ229" i="13"/>
  <c r="AH230" i="13"/>
  <c r="AI230" i="13"/>
  <c r="AJ230" i="13"/>
  <c r="AH231" i="13"/>
  <c r="AI231" i="13"/>
  <c r="AJ231" i="13"/>
  <c r="AH232" i="13"/>
  <c r="AI232" i="13"/>
  <c r="AJ232" i="13"/>
  <c r="AH233" i="13"/>
  <c r="AI233" i="13"/>
  <c r="AJ233" i="13"/>
  <c r="AH234" i="13"/>
  <c r="AI234" i="13"/>
  <c r="AJ234" i="13"/>
  <c r="AH235" i="13"/>
  <c r="AI235" i="13"/>
  <c r="AJ235" i="13"/>
  <c r="AH236" i="13"/>
  <c r="AI236" i="13"/>
  <c r="AJ236" i="13"/>
  <c r="AH237" i="13"/>
  <c r="AI237" i="13"/>
  <c r="AJ237" i="13"/>
  <c r="AH238" i="13"/>
  <c r="AI238" i="13"/>
  <c r="AJ238" i="13"/>
  <c r="AH239" i="13"/>
  <c r="AI239" i="13"/>
  <c r="AJ239" i="13"/>
  <c r="AH240" i="13"/>
  <c r="AI240" i="13"/>
  <c r="AJ240" i="13"/>
  <c r="AH241" i="13"/>
  <c r="AI241" i="13"/>
  <c r="AJ241" i="13"/>
  <c r="AH242" i="13"/>
  <c r="AI242" i="13"/>
  <c r="AJ242" i="13"/>
  <c r="AH243" i="13"/>
  <c r="AI243" i="13"/>
  <c r="AJ243" i="13"/>
  <c r="AH244" i="13"/>
  <c r="AI244" i="13"/>
  <c r="AJ244" i="13"/>
  <c r="AH245" i="13"/>
  <c r="AI245" i="13"/>
  <c r="AJ245" i="13"/>
  <c r="AH246" i="13"/>
  <c r="AI246" i="13"/>
  <c r="AJ246" i="13"/>
  <c r="AH247" i="13"/>
  <c r="AI247" i="13"/>
  <c r="AJ247" i="13"/>
  <c r="AH248" i="13"/>
  <c r="AI248" i="13"/>
  <c r="AJ248" i="13"/>
  <c r="AH249" i="13"/>
  <c r="AI249" i="13"/>
  <c r="AJ249" i="13"/>
  <c r="AH250" i="13"/>
  <c r="AI250" i="13"/>
  <c r="AJ250" i="13"/>
  <c r="AH251" i="13"/>
  <c r="AI251" i="13"/>
  <c r="AJ251" i="13"/>
  <c r="AH252" i="13"/>
  <c r="AI252" i="13"/>
  <c r="AJ252" i="13"/>
  <c r="AH253" i="13"/>
  <c r="AI253" i="13"/>
  <c r="AJ253" i="13"/>
  <c r="AH254" i="13"/>
  <c r="AI254" i="13"/>
  <c r="AJ254" i="13"/>
  <c r="AH255" i="13"/>
  <c r="AI255" i="13"/>
  <c r="AJ255" i="13"/>
  <c r="AH256" i="13"/>
  <c r="AI256" i="13"/>
  <c r="AJ256" i="13"/>
  <c r="AH257" i="13"/>
  <c r="AI257" i="13"/>
  <c r="AJ257" i="13"/>
  <c r="AH258" i="13"/>
  <c r="AI258" i="13"/>
  <c r="AJ258" i="13"/>
  <c r="AH259" i="13"/>
  <c r="AI259" i="13"/>
  <c r="AJ259" i="13"/>
  <c r="AH260" i="13"/>
  <c r="AI260" i="13"/>
  <c r="AJ260" i="13"/>
  <c r="AH261" i="13"/>
  <c r="AI261" i="13"/>
  <c r="AJ261" i="13"/>
  <c r="AH262" i="13"/>
  <c r="AI262" i="13"/>
  <c r="AJ262" i="13"/>
  <c r="AH263" i="13"/>
  <c r="AI263" i="13"/>
  <c r="AJ263" i="13"/>
  <c r="AH264" i="13"/>
  <c r="AI264" i="13"/>
  <c r="AJ264" i="13"/>
  <c r="AH265" i="13"/>
  <c r="AI265" i="13"/>
  <c r="AJ265" i="13"/>
  <c r="AH266" i="13"/>
  <c r="AI266" i="13"/>
  <c r="AJ266" i="13"/>
  <c r="AH267" i="13"/>
  <c r="AI267" i="13"/>
  <c r="AJ267" i="13"/>
  <c r="AH268" i="13"/>
  <c r="AI268" i="13"/>
  <c r="AJ268" i="13"/>
  <c r="AH269" i="13"/>
  <c r="AI269" i="13"/>
  <c r="AJ269" i="13"/>
  <c r="AH270" i="13"/>
  <c r="AI270" i="13"/>
  <c r="AJ270" i="13"/>
  <c r="AH271" i="13"/>
  <c r="AI271" i="13"/>
  <c r="AJ271" i="13"/>
  <c r="AH272" i="13"/>
  <c r="AI272" i="13"/>
  <c r="AJ272" i="13"/>
  <c r="AH273" i="13"/>
  <c r="AI273" i="13"/>
  <c r="AJ273" i="13"/>
  <c r="AH274" i="13"/>
  <c r="AI274" i="13"/>
  <c r="AJ274" i="13"/>
  <c r="AH275" i="13"/>
  <c r="AI275" i="13"/>
  <c r="AJ275" i="13"/>
  <c r="AH276" i="13"/>
  <c r="AI276" i="13"/>
  <c r="AJ276" i="13"/>
  <c r="AH277" i="13"/>
  <c r="AI277" i="13"/>
  <c r="AJ277" i="13"/>
  <c r="AH278" i="13"/>
  <c r="AI278" i="13"/>
  <c r="AJ278" i="13"/>
  <c r="AH279" i="13"/>
  <c r="AI279" i="13"/>
  <c r="AJ279" i="13"/>
  <c r="AH280" i="13"/>
  <c r="AI280" i="13"/>
  <c r="AJ280" i="13"/>
  <c r="AH281" i="13"/>
  <c r="AI281" i="13"/>
  <c r="AJ281" i="13"/>
  <c r="AH282" i="13"/>
  <c r="AI282" i="13"/>
  <c r="AJ282" i="13"/>
  <c r="AH283" i="13"/>
  <c r="AI283" i="13"/>
  <c r="AJ283" i="13"/>
  <c r="AH284" i="13"/>
  <c r="AI284" i="13"/>
  <c r="AJ284" i="13"/>
  <c r="AH285" i="13"/>
  <c r="AI285" i="13"/>
  <c r="AJ285" i="13"/>
  <c r="AH286" i="13"/>
  <c r="AI286" i="13"/>
  <c r="AJ286" i="13"/>
  <c r="AH287" i="13"/>
  <c r="AI287" i="13"/>
  <c r="AJ287" i="13"/>
  <c r="AH288" i="13"/>
  <c r="AI288" i="13"/>
  <c r="AJ288" i="13"/>
  <c r="AH289" i="13"/>
  <c r="AI289" i="13"/>
  <c r="AJ289" i="13"/>
  <c r="AH290" i="13"/>
  <c r="AI290" i="13"/>
  <c r="AJ290" i="13"/>
  <c r="AH291" i="13"/>
  <c r="AI291" i="13"/>
  <c r="AJ291" i="13"/>
  <c r="AH292" i="13"/>
  <c r="AI292" i="13"/>
  <c r="AJ292" i="13"/>
  <c r="AH293" i="13"/>
  <c r="AI293" i="13"/>
  <c r="AJ293" i="13"/>
  <c r="AH294" i="13"/>
  <c r="AI294" i="13"/>
  <c r="AJ294" i="13"/>
  <c r="AH295" i="13"/>
  <c r="AI295" i="13"/>
  <c r="AJ295" i="13"/>
  <c r="AH296" i="13"/>
  <c r="AI296" i="13"/>
  <c r="AJ296" i="13"/>
  <c r="AH297" i="13"/>
  <c r="AI297" i="13"/>
  <c r="AJ297" i="13"/>
  <c r="AH298" i="13"/>
  <c r="AI298" i="13"/>
  <c r="AJ298" i="13"/>
  <c r="AH299" i="13"/>
  <c r="AI299" i="13"/>
  <c r="AJ299" i="13"/>
  <c r="AH300" i="13"/>
  <c r="AI300" i="13"/>
  <c r="AJ300" i="13"/>
  <c r="AH301" i="13"/>
  <c r="AI301" i="13"/>
  <c r="AJ301" i="13"/>
  <c r="AH302" i="13"/>
  <c r="AI302" i="13"/>
  <c r="AJ302" i="13"/>
  <c r="AH303" i="13"/>
  <c r="AI303" i="13"/>
  <c r="AJ303" i="13"/>
  <c r="AH304" i="13"/>
  <c r="AI304" i="13"/>
  <c r="AJ304" i="13"/>
  <c r="AH305" i="13"/>
  <c r="AI305" i="13"/>
  <c r="AJ305" i="13"/>
  <c r="AH306" i="13"/>
  <c r="AI306" i="13"/>
  <c r="AJ306" i="13"/>
  <c r="AH307" i="13"/>
  <c r="AI307" i="13"/>
  <c r="AJ307" i="13"/>
  <c r="AH308" i="13"/>
  <c r="AI308" i="13"/>
  <c r="AJ308" i="13"/>
  <c r="AH309" i="13"/>
  <c r="AI309" i="13"/>
  <c r="AJ309" i="13"/>
  <c r="AH310" i="13"/>
  <c r="AI310" i="13"/>
  <c r="AJ310" i="13"/>
  <c r="AH311" i="13"/>
  <c r="AI311" i="13"/>
  <c r="AJ311" i="13"/>
  <c r="AH312" i="13"/>
  <c r="AI312" i="13"/>
  <c r="AJ312" i="13"/>
  <c r="AH313" i="13"/>
  <c r="AI313" i="13"/>
  <c r="AJ313" i="13"/>
  <c r="AH314" i="13"/>
  <c r="AI314" i="13"/>
  <c r="AJ314" i="13"/>
  <c r="AH315" i="13"/>
  <c r="AI315" i="13"/>
  <c r="AJ315" i="13"/>
  <c r="AH316" i="13"/>
  <c r="AI316" i="13"/>
  <c r="AJ316" i="13"/>
  <c r="AH317" i="13"/>
  <c r="AI317" i="13"/>
  <c r="AJ317" i="13"/>
  <c r="AH318" i="13"/>
  <c r="AI318" i="13"/>
  <c r="AJ318" i="13"/>
  <c r="AH319" i="13"/>
  <c r="AI319" i="13"/>
  <c r="AJ319" i="13"/>
  <c r="AH320" i="13"/>
  <c r="AI320" i="13"/>
  <c r="AJ320" i="13"/>
  <c r="AH321" i="13"/>
  <c r="AI321" i="13"/>
  <c r="AJ321" i="13"/>
  <c r="AH322" i="13"/>
  <c r="AI322" i="13"/>
  <c r="AJ322" i="13"/>
  <c r="AH323" i="13"/>
  <c r="AI323" i="13"/>
  <c r="AJ323" i="13"/>
  <c r="AH324" i="13"/>
  <c r="AI324" i="13"/>
  <c r="AJ324" i="13"/>
  <c r="AH325" i="13"/>
  <c r="AI325" i="13"/>
  <c r="AJ325" i="13"/>
  <c r="AH326" i="13"/>
  <c r="AI326" i="13"/>
  <c r="AJ326" i="13"/>
  <c r="AH327" i="13"/>
  <c r="AI327" i="13"/>
  <c r="AJ327" i="13"/>
  <c r="AH328" i="13"/>
  <c r="AI328" i="13"/>
  <c r="AJ328" i="13"/>
  <c r="AH329" i="13"/>
  <c r="AI329" i="13"/>
  <c r="AJ329" i="13"/>
  <c r="AH330" i="13"/>
  <c r="AI330" i="13"/>
  <c r="AJ330" i="13"/>
  <c r="AH331" i="13"/>
  <c r="AI331" i="13"/>
  <c r="AJ331" i="13"/>
  <c r="AH332" i="13"/>
  <c r="AI332" i="13"/>
  <c r="AJ332" i="13"/>
  <c r="AH333" i="13"/>
  <c r="AI333" i="13"/>
  <c r="AJ333" i="13"/>
  <c r="AH334" i="13"/>
  <c r="AI334" i="13"/>
  <c r="AJ334" i="13"/>
  <c r="AH335" i="13"/>
  <c r="AI335" i="13"/>
  <c r="AJ335" i="13"/>
  <c r="AH336" i="13"/>
  <c r="AI336" i="13"/>
  <c r="AJ336" i="13"/>
  <c r="AH337" i="13"/>
  <c r="AI337" i="13"/>
  <c r="AJ337" i="13"/>
  <c r="AH338" i="13"/>
  <c r="AI338" i="13"/>
  <c r="AJ338" i="13"/>
  <c r="AH339" i="13"/>
  <c r="AI339" i="13"/>
  <c r="AJ339" i="13"/>
  <c r="AH340" i="13"/>
  <c r="AI340" i="13"/>
  <c r="AJ340" i="13"/>
  <c r="AH341" i="13"/>
  <c r="AI341" i="13"/>
  <c r="AJ341" i="13"/>
  <c r="AH342" i="13"/>
  <c r="AI342" i="13"/>
  <c r="AJ342" i="13"/>
  <c r="AH343" i="13"/>
  <c r="AI343" i="13"/>
  <c r="AJ343" i="13"/>
  <c r="AH344" i="13"/>
  <c r="AI344" i="13"/>
  <c r="AJ344" i="13"/>
  <c r="AH345" i="13"/>
  <c r="AI345" i="13"/>
  <c r="AJ345" i="13"/>
  <c r="AH346" i="13"/>
  <c r="AI346" i="13"/>
  <c r="AJ346" i="13"/>
  <c r="AH347" i="13"/>
  <c r="AI347" i="13"/>
  <c r="AJ347" i="13"/>
  <c r="AH348" i="13"/>
  <c r="AI348" i="13"/>
  <c r="AJ348" i="13"/>
  <c r="AH349" i="13"/>
  <c r="AI349" i="13"/>
  <c r="AJ349" i="13"/>
  <c r="AH350" i="13"/>
  <c r="AI350" i="13"/>
  <c r="AJ350" i="13"/>
  <c r="AH351" i="13"/>
  <c r="AI351" i="13"/>
  <c r="AJ351" i="13"/>
  <c r="AH352" i="13"/>
  <c r="AI352" i="13"/>
  <c r="AJ352" i="13"/>
  <c r="AH353" i="13"/>
  <c r="AI353" i="13"/>
  <c r="AJ353" i="13"/>
  <c r="AH354" i="13"/>
  <c r="AI354" i="13"/>
  <c r="AJ354" i="13"/>
  <c r="AH355" i="13"/>
  <c r="AI355" i="13"/>
  <c r="AJ355" i="13"/>
  <c r="AH356" i="13"/>
  <c r="AI356" i="13"/>
  <c r="AJ356" i="13"/>
  <c r="AH357" i="13"/>
  <c r="AI357" i="13"/>
  <c r="AJ357" i="13"/>
  <c r="AH358" i="13"/>
  <c r="AI358" i="13"/>
  <c r="AJ358" i="13"/>
  <c r="AH359" i="13"/>
  <c r="AI359" i="13"/>
  <c r="AJ359" i="13"/>
  <c r="AH360" i="13"/>
  <c r="AI360" i="13"/>
  <c r="AJ360" i="13"/>
  <c r="AH361" i="13"/>
  <c r="AI361" i="13"/>
  <c r="AJ361" i="13"/>
  <c r="AH362" i="13"/>
  <c r="AI362" i="13"/>
  <c r="AJ362" i="13"/>
  <c r="AH363" i="13"/>
  <c r="AI363" i="13"/>
  <c r="AJ363" i="13"/>
  <c r="AH364" i="13"/>
  <c r="AI364" i="13"/>
  <c r="AJ364" i="13"/>
  <c r="AH365" i="13"/>
  <c r="AI365" i="13"/>
  <c r="AJ365" i="13"/>
  <c r="AH366" i="13"/>
  <c r="AI366" i="13"/>
  <c r="AJ366" i="13"/>
  <c r="AH367" i="13"/>
  <c r="AI367" i="13"/>
  <c r="AJ367" i="13"/>
  <c r="AH368" i="13"/>
  <c r="AI368" i="13"/>
  <c r="AJ368" i="13"/>
  <c r="AH369" i="13"/>
  <c r="AI369" i="13"/>
  <c r="AJ369" i="13"/>
  <c r="AH370" i="13"/>
  <c r="AI370" i="13"/>
  <c r="AJ370" i="13"/>
  <c r="AH371" i="13"/>
  <c r="AI371" i="13"/>
  <c r="AJ371" i="13"/>
  <c r="AH372" i="13"/>
  <c r="AI372" i="13"/>
  <c r="AJ372" i="13"/>
  <c r="AH373" i="13"/>
  <c r="AI373" i="13"/>
  <c r="AJ373" i="13"/>
  <c r="AH374" i="13"/>
  <c r="AI374" i="13"/>
  <c r="AJ374" i="13"/>
  <c r="AH375" i="13"/>
  <c r="AI375" i="13"/>
  <c r="AJ375" i="13"/>
  <c r="AH376" i="13"/>
  <c r="AI376" i="13"/>
  <c r="AJ376" i="13"/>
  <c r="AH377" i="13"/>
  <c r="AI377" i="13"/>
  <c r="AJ377" i="13"/>
  <c r="AH378" i="13"/>
  <c r="AI378" i="13"/>
  <c r="AJ378" i="13"/>
  <c r="AI6" i="13"/>
  <c r="AJ6" i="13"/>
  <c r="AD7" i="13"/>
  <c r="AE7" i="13"/>
  <c r="AF7" i="13"/>
  <c r="AD8" i="13"/>
  <c r="AE8" i="13"/>
  <c r="AF8" i="13"/>
  <c r="AD9" i="13"/>
  <c r="AE9" i="13"/>
  <c r="AF9" i="13"/>
  <c r="AD10" i="13"/>
  <c r="AE10" i="13"/>
  <c r="AF10" i="13"/>
  <c r="AD11" i="13"/>
  <c r="AE11" i="13"/>
  <c r="AF11" i="13"/>
  <c r="AD12" i="13"/>
  <c r="AE12" i="13"/>
  <c r="AF12" i="13"/>
  <c r="AD13" i="13"/>
  <c r="AE13" i="13"/>
  <c r="AF13" i="13"/>
  <c r="AD14" i="13"/>
  <c r="AE14" i="13"/>
  <c r="AF14" i="13"/>
  <c r="AD15" i="13"/>
  <c r="AE15" i="13"/>
  <c r="AF15" i="13"/>
  <c r="AD16" i="13"/>
  <c r="AE16" i="13"/>
  <c r="AF16" i="13"/>
  <c r="AD17" i="13"/>
  <c r="AE17" i="13"/>
  <c r="AF17" i="13"/>
  <c r="AD18" i="13"/>
  <c r="AE18" i="13"/>
  <c r="AF18" i="13"/>
  <c r="AD19" i="13"/>
  <c r="AE19" i="13"/>
  <c r="AF19" i="13"/>
  <c r="AD20" i="13"/>
  <c r="AE20" i="13"/>
  <c r="AF20" i="13"/>
  <c r="AD21" i="13"/>
  <c r="AE21" i="13"/>
  <c r="AF21" i="13"/>
  <c r="AD22" i="13"/>
  <c r="AE22" i="13"/>
  <c r="AF22" i="13"/>
  <c r="AD23" i="13"/>
  <c r="AE23" i="13"/>
  <c r="AF23" i="13"/>
  <c r="AD24" i="13"/>
  <c r="AE24" i="13"/>
  <c r="AF24" i="13"/>
  <c r="AD25" i="13"/>
  <c r="AE25" i="13"/>
  <c r="AF25" i="13"/>
  <c r="AD26" i="13"/>
  <c r="AE26" i="13"/>
  <c r="AF26" i="13"/>
  <c r="AD27" i="13"/>
  <c r="AE27" i="13"/>
  <c r="AF27" i="13"/>
  <c r="AD28" i="13"/>
  <c r="AE28" i="13"/>
  <c r="AF28" i="13"/>
  <c r="AD29" i="13"/>
  <c r="AE29" i="13"/>
  <c r="AF29" i="13"/>
  <c r="AD30" i="13"/>
  <c r="AE30" i="13"/>
  <c r="AF30" i="13"/>
  <c r="AD31" i="13"/>
  <c r="AE31" i="13"/>
  <c r="AF31" i="13"/>
  <c r="AD32" i="13"/>
  <c r="AE32" i="13"/>
  <c r="AF32" i="13"/>
  <c r="AD33" i="13"/>
  <c r="AE33" i="13"/>
  <c r="AF33" i="13"/>
  <c r="AD34" i="13"/>
  <c r="AE34" i="13"/>
  <c r="AF34" i="13"/>
  <c r="AD35" i="13"/>
  <c r="AE35" i="13"/>
  <c r="AF35" i="13"/>
  <c r="AD36" i="13"/>
  <c r="AE36" i="13"/>
  <c r="AF36" i="13"/>
  <c r="AD37" i="13"/>
  <c r="AE37" i="13"/>
  <c r="AF37" i="13"/>
  <c r="AD38" i="13"/>
  <c r="AE38" i="13"/>
  <c r="AF38" i="13"/>
  <c r="AD39" i="13"/>
  <c r="AE39" i="13"/>
  <c r="AF39" i="13"/>
  <c r="AD40" i="13"/>
  <c r="AE40" i="13"/>
  <c r="AF40" i="13"/>
  <c r="AD41" i="13"/>
  <c r="AE41" i="13"/>
  <c r="AF41" i="13"/>
  <c r="AD42" i="13"/>
  <c r="AE42" i="13"/>
  <c r="AF42" i="13"/>
  <c r="AD43" i="13"/>
  <c r="AE43" i="13"/>
  <c r="AF43" i="13"/>
  <c r="AD44" i="13"/>
  <c r="AE44" i="13"/>
  <c r="AF44" i="13"/>
  <c r="AD45" i="13"/>
  <c r="AE45" i="13"/>
  <c r="AF45" i="13"/>
  <c r="AD46" i="13"/>
  <c r="AE46" i="13"/>
  <c r="AF46" i="13"/>
  <c r="AD47" i="13"/>
  <c r="AE47" i="13"/>
  <c r="AF47" i="13"/>
  <c r="AD48" i="13"/>
  <c r="AE48" i="13"/>
  <c r="AF48" i="13"/>
  <c r="AD49" i="13"/>
  <c r="AE49" i="13"/>
  <c r="AF49" i="13"/>
  <c r="AD50" i="13"/>
  <c r="AE50" i="13"/>
  <c r="AF50" i="13"/>
  <c r="AD51" i="13"/>
  <c r="AE51" i="13"/>
  <c r="AF51" i="13"/>
  <c r="AD52" i="13"/>
  <c r="AE52" i="13"/>
  <c r="AF52" i="13"/>
  <c r="AD53" i="13"/>
  <c r="AE53" i="13"/>
  <c r="AF53" i="13"/>
  <c r="AD54" i="13"/>
  <c r="AE54" i="13"/>
  <c r="AF54" i="13"/>
  <c r="AD55" i="13"/>
  <c r="AE55" i="13"/>
  <c r="AF55" i="13"/>
  <c r="AD56" i="13"/>
  <c r="AE56" i="13"/>
  <c r="AF56" i="13"/>
  <c r="AD57" i="13"/>
  <c r="AE57" i="13"/>
  <c r="AF57" i="13"/>
  <c r="AD58" i="13"/>
  <c r="AE58" i="13"/>
  <c r="AF58" i="13"/>
  <c r="AD59" i="13"/>
  <c r="AE59" i="13"/>
  <c r="AF59" i="13"/>
  <c r="AD60" i="13"/>
  <c r="AE60" i="13"/>
  <c r="AF60" i="13"/>
  <c r="AD61" i="13"/>
  <c r="AE61" i="13"/>
  <c r="AF61" i="13"/>
  <c r="AD62" i="13"/>
  <c r="AE62" i="13"/>
  <c r="AF62" i="13"/>
  <c r="AD63" i="13"/>
  <c r="AE63" i="13"/>
  <c r="AF63" i="13"/>
  <c r="AD64" i="13"/>
  <c r="AE64" i="13"/>
  <c r="AF64" i="13"/>
  <c r="AD65" i="13"/>
  <c r="AE65" i="13"/>
  <c r="AF65" i="13"/>
  <c r="AD66" i="13"/>
  <c r="AE66" i="13"/>
  <c r="AF66" i="13"/>
  <c r="AD67" i="13"/>
  <c r="AE67" i="13"/>
  <c r="AF67" i="13"/>
  <c r="AD68" i="13"/>
  <c r="AE68" i="13"/>
  <c r="AF68" i="13"/>
  <c r="AD69" i="13"/>
  <c r="AE69" i="13"/>
  <c r="AF69" i="13"/>
  <c r="AD70" i="13"/>
  <c r="AE70" i="13"/>
  <c r="AF70" i="13"/>
  <c r="AD71" i="13"/>
  <c r="AE71" i="13"/>
  <c r="AF71" i="13"/>
  <c r="AD72" i="13"/>
  <c r="AE72" i="13"/>
  <c r="AF72" i="13"/>
  <c r="AD73" i="13"/>
  <c r="AE73" i="13"/>
  <c r="AF73" i="13"/>
  <c r="AD74" i="13"/>
  <c r="AE74" i="13"/>
  <c r="AF74" i="13"/>
  <c r="AD75" i="13"/>
  <c r="AE75" i="13"/>
  <c r="AF75" i="13"/>
  <c r="AD76" i="13"/>
  <c r="AE76" i="13"/>
  <c r="AF76" i="13"/>
  <c r="AD77" i="13"/>
  <c r="AE77" i="13"/>
  <c r="AF77" i="13"/>
  <c r="AD78" i="13"/>
  <c r="AE78" i="13"/>
  <c r="AF78" i="13"/>
  <c r="AD79" i="13"/>
  <c r="AE79" i="13"/>
  <c r="AF79" i="13"/>
  <c r="AD80" i="13"/>
  <c r="AE80" i="13"/>
  <c r="AF80" i="13"/>
  <c r="AD81" i="13"/>
  <c r="AE81" i="13"/>
  <c r="AF81" i="13"/>
  <c r="AD82" i="13"/>
  <c r="AE82" i="13"/>
  <c r="AF82" i="13"/>
  <c r="AD83" i="13"/>
  <c r="AE83" i="13"/>
  <c r="AF83" i="13"/>
  <c r="AD84" i="13"/>
  <c r="AE84" i="13"/>
  <c r="AF84" i="13"/>
  <c r="AD85" i="13"/>
  <c r="AE85" i="13"/>
  <c r="AF85" i="13"/>
  <c r="AD86" i="13"/>
  <c r="AE86" i="13"/>
  <c r="AF86" i="13"/>
  <c r="AD87" i="13"/>
  <c r="AE87" i="13"/>
  <c r="AF87" i="13"/>
  <c r="AD88" i="13"/>
  <c r="AE88" i="13"/>
  <c r="AF88" i="13"/>
  <c r="AD89" i="13"/>
  <c r="AE89" i="13"/>
  <c r="AF89" i="13"/>
  <c r="AD90" i="13"/>
  <c r="AE90" i="13"/>
  <c r="AF90" i="13"/>
  <c r="AD91" i="13"/>
  <c r="AE91" i="13"/>
  <c r="AF91" i="13"/>
  <c r="AD92" i="13"/>
  <c r="AE92" i="13"/>
  <c r="AF92" i="13"/>
  <c r="AD93" i="13"/>
  <c r="AE93" i="13"/>
  <c r="AF93" i="13"/>
  <c r="AD94" i="13"/>
  <c r="AE94" i="13"/>
  <c r="AF94" i="13"/>
  <c r="AD95" i="13"/>
  <c r="AE95" i="13"/>
  <c r="AF95" i="13"/>
  <c r="AD96" i="13"/>
  <c r="AE96" i="13"/>
  <c r="AF96" i="13"/>
  <c r="AD97" i="13"/>
  <c r="AE97" i="13"/>
  <c r="AF97" i="13"/>
  <c r="AD98" i="13"/>
  <c r="AE98" i="13"/>
  <c r="AF98" i="13"/>
  <c r="AD99" i="13"/>
  <c r="AE99" i="13"/>
  <c r="AF99" i="13"/>
  <c r="AD100" i="13"/>
  <c r="AE100" i="13"/>
  <c r="AF100" i="13"/>
  <c r="AD101" i="13"/>
  <c r="AE101" i="13"/>
  <c r="AF101" i="13"/>
  <c r="AD102" i="13"/>
  <c r="AE102" i="13"/>
  <c r="AF102" i="13"/>
  <c r="AD103" i="13"/>
  <c r="AE103" i="13"/>
  <c r="AF103" i="13"/>
  <c r="AD104" i="13"/>
  <c r="AE104" i="13"/>
  <c r="AF104" i="13"/>
  <c r="AD105" i="13"/>
  <c r="AE105" i="13"/>
  <c r="AF105" i="13"/>
  <c r="AD106" i="13"/>
  <c r="AE106" i="13"/>
  <c r="AF106" i="13"/>
  <c r="AD107" i="13"/>
  <c r="AE107" i="13"/>
  <c r="AF107" i="13"/>
  <c r="AD108" i="13"/>
  <c r="AE108" i="13"/>
  <c r="AF108" i="13"/>
  <c r="AD109" i="13"/>
  <c r="AE109" i="13"/>
  <c r="AF109" i="13"/>
  <c r="AD110" i="13"/>
  <c r="AE110" i="13"/>
  <c r="AF110" i="13"/>
  <c r="AD111" i="13"/>
  <c r="AE111" i="13"/>
  <c r="AF111" i="13"/>
  <c r="AD112" i="13"/>
  <c r="AE112" i="13"/>
  <c r="AF112" i="13"/>
  <c r="AD113" i="13"/>
  <c r="AE113" i="13"/>
  <c r="AF113" i="13"/>
  <c r="AD114" i="13"/>
  <c r="AE114" i="13"/>
  <c r="AF114" i="13"/>
  <c r="AD115" i="13"/>
  <c r="AE115" i="13"/>
  <c r="AF115" i="13"/>
  <c r="AD116" i="13"/>
  <c r="AE116" i="13"/>
  <c r="AF116" i="13"/>
  <c r="AD117" i="13"/>
  <c r="AE117" i="13"/>
  <c r="AF117" i="13"/>
  <c r="AD118" i="13"/>
  <c r="AE118" i="13"/>
  <c r="AF118" i="13"/>
  <c r="AD119" i="13"/>
  <c r="AE119" i="13"/>
  <c r="AF119" i="13"/>
  <c r="AD120" i="13"/>
  <c r="AE120" i="13"/>
  <c r="AF120" i="13"/>
  <c r="AD121" i="13"/>
  <c r="AE121" i="13"/>
  <c r="AF121" i="13"/>
  <c r="AD122" i="13"/>
  <c r="AE122" i="13"/>
  <c r="AF122" i="13"/>
  <c r="AD123" i="13"/>
  <c r="AE123" i="13"/>
  <c r="AF123" i="13"/>
  <c r="AD124" i="13"/>
  <c r="AE124" i="13"/>
  <c r="AF124" i="13"/>
  <c r="AD125" i="13"/>
  <c r="AE125" i="13"/>
  <c r="AF125" i="13"/>
  <c r="AD126" i="13"/>
  <c r="AE126" i="13"/>
  <c r="AF126" i="13"/>
  <c r="AD127" i="13"/>
  <c r="AE127" i="13"/>
  <c r="AF127" i="13"/>
  <c r="AD128" i="13"/>
  <c r="AE128" i="13"/>
  <c r="AF128" i="13"/>
  <c r="AD129" i="13"/>
  <c r="AE129" i="13"/>
  <c r="AF129" i="13"/>
  <c r="AD130" i="13"/>
  <c r="AE130" i="13"/>
  <c r="AF130" i="13"/>
  <c r="AD131" i="13"/>
  <c r="AE131" i="13"/>
  <c r="AF131" i="13"/>
  <c r="AD132" i="13"/>
  <c r="AE132" i="13"/>
  <c r="AF132" i="13"/>
  <c r="AD133" i="13"/>
  <c r="AE133" i="13"/>
  <c r="AF133" i="13"/>
  <c r="AD134" i="13"/>
  <c r="AE134" i="13"/>
  <c r="AF134" i="13"/>
  <c r="AD135" i="13"/>
  <c r="AE135" i="13"/>
  <c r="AF135" i="13"/>
  <c r="AD136" i="13"/>
  <c r="AE136" i="13"/>
  <c r="AF136" i="13"/>
  <c r="AD137" i="13"/>
  <c r="AE137" i="13"/>
  <c r="AF137" i="13"/>
  <c r="AD138" i="13"/>
  <c r="AE138" i="13"/>
  <c r="AF138" i="13"/>
  <c r="AD139" i="13"/>
  <c r="AE139" i="13"/>
  <c r="AF139" i="13"/>
  <c r="AD140" i="13"/>
  <c r="AE140" i="13"/>
  <c r="AF140" i="13"/>
  <c r="AD141" i="13"/>
  <c r="AE141" i="13"/>
  <c r="AF141" i="13"/>
  <c r="AD142" i="13"/>
  <c r="AE142" i="13"/>
  <c r="AF142" i="13"/>
  <c r="AD143" i="13"/>
  <c r="AE143" i="13"/>
  <c r="AF143" i="13"/>
  <c r="AD144" i="13"/>
  <c r="AE144" i="13"/>
  <c r="AF144" i="13"/>
  <c r="AD145" i="13"/>
  <c r="AE145" i="13"/>
  <c r="AF145" i="13"/>
  <c r="AD146" i="13"/>
  <c r="AE146" i="13"/>
  <c r="AF146" i="13"/>
  <c r="AD147" i="13"/>
  <c r="AE147" i="13"/>
  <c r="AF147" i="13"/>
  <c r="AD148" i="13"/>
  <c r="AE148" i="13"/>
  <c r="AF148" i="13"/>
  <c r="AD149" i="13"/>
  <c r="AE149" i="13"/>
  <c r="AF149" i="13"/>
  <c r="AD150" i="13"/>
  <c r="AE150" i="13"/>
  <c r="AF150" i="13"/>
  <c r="AD151" i="13"/>
  <c r="AE151" i="13"/>
  <c r="AF151" i="13"/>
  <c r="AD152" i="13"/>
  <c r="AE152" i="13"/>
  <c r="AF152" i="13"/>
  <c r="AD153" i="13"/>
  <c r="AE153" i="13"/>
  <c r="AF153" i="13"/>
  <c r="AD154" i="13"/>
  <c r="AE154" i="13"/>
  <c r="AF154" i="13"/>
  <c r="AD155" i="13"/>
  <c r="AE155" i="13"/>
  <c r="AF155" i="13"/>
  <c r="AD156" i="13"/>
  <c r="AE156" i="13"/>
  <c r="AF156" i="13"/>
  <c r="AD157" i="13"/>
  <c r="AE157" i="13"/>
  <c r="AF157" i="13"/>
  <c r="AD158" i="13"/>
  <c r="AE158" i="13"/>
  <c r="AF158" i="13"/>
  <c r="AD159" i="13"/>
  <c r="AE159" i="13"/>
  <c r="AF159" i="13"/>
  <c r="AD160" i="13"/>
  <c r="AE160" i="13"/>
  <c r="AF160" i="13"/>
  <c r="AD161" i="13"/>
  <c r="AE161" i="13"/>
  <c r="AF161" i="13"/>
  <c r="AD162" i="13"/>
  <c r="AE162" i="13"/>
  <c r="AF162" i="13"/>
  <c r="AD163" i="13"/>
  <c r="AE163" i="13"/>
  <c r="AF163" i="13"/>
  <c r="AD164" i="13"/>
  <c r="AE164" i="13"/>
  <c r="AF164" i="13"/>
  <c r="AD165" i="13"/>
  <c r="AE165" i="13"/>
  <c r="AF165" i="13"/>
  <c r="AD166" i="13"/>
  <c r="AE166" i="13"/>
  <c r="AF166" i="13"/>
  <c r="AD167" i="13"/>
  <c r="AE167" i="13"/>
  <c r="AF167" i="13"/>
  <c r="AD168" i="13"/>
  <c r="AE168" i="13"/>
  <c r="AF168" i="13"/>
  <c r="AD169" i="13"/>
  <c r="AE169" i="13"/>
  <c r="AF169" i="13"/>
  <c r="AD170" i="13"/>
  <c r="AE170" i="13"/>
  <c r="AF170" i="13"/>
  <c r="AD171" i="13"/>
  <c r="AE171" i="13"/>
  <c r="AF171" i="13"/>
  <c r="AD172" i="13"/>
  <c r="AE172" i="13"/>
  <c r="AF172" i="13"/>
  <c r="AD173" i="13"/>
  <c r="AE173" i="13"/>
  <c r="AF173" i="13"/>
  <c r="AD174" i="13"/>
  <c r="AE174" i="13"/>
  <c r="AF174" i="13"/>
  <c r="AD175" i="13"/>
  <c r="AE175" i="13"/>
  <c r="AF175" i="13"/>
  <c r="AD176" i="13"/>
  <c r="AE176" i="13"/>
  <c r="AF176" i="13"/>
  <c r="AD177" i="13"/>
  <c r="AE177" i="13"/>
  <c r="AF177" i="13"/>
  <c r="AD178" i="13"/>
  <c r="AE178" i="13"/>
  <c r="AF178" i="13"/>
  <c r="AD179" i="13"/>
  <c r="AE179" i="13"/>
  <c r="AF179" i="13"/>
  <c r="AD180" i="13"/>
  <c r="AE180" i="13"/>
  <c r="AF180" i="13"/>
  <c r="AD181" i="13"/>
  <c r="AE181" i="13"/>
  <c r="AF181" i="13"/>
  <c r="AD182" i="13"/>
  <c r="AE182" i="13"/>
  <c r="AF182" i="13"/>
  <c r="AD183" i="13"/>
  <c r="AE183" i="13"/>
  <c r="AF183" i="13"/>
  <c r="AD184" i="13"/>
  <c r="AE184" i="13"/>
  <c r="AF184" i="13"/>
  <c r="AD185" i="13"/>
  <c r="AE185" i="13"/>
  <c r="AF185" i="13"/>
  <c r="AD186" i="13"/>
  <c r="AE186" i="13"/>
  <c r="AF186" i="13"/>
  <c r="AD187" i="13"/>
  <c r="AE187" i="13"/>
  <c r="AF187" i="13"/>
  <c r="AD188" i="13"/>
  <c r="AE188" i="13"/>
  <c r="AF188" i="13"/>
  <c r="AD189" i="13"/>
  <c r="AE189" i="13"/>
  <c r="AF189" i="13"/>
  <c r="AD190" i="13"/>
  <c r="AE190" i="13"/>
  <c r="AF190" i="13"/>
  <c r="AD191" i="13"/>
  <c r="AE191" i="13"/>
  <c r="AF191" i="13"/>
  <c r="AD192" i="13"/>
  <c r="AE192" i="13"/>
  <c r="AF192" i="13"/>
  <c r="AD193" i="13"/>
  <c r="AE193" i="13"/>
  <c r="AF193" i="13"/>
  <c r="AD194" i="13"/>
  <c r="AE194" i="13"/>
  <c r="AF194" i="13"/>
  <c r="AD195" i="13"/>
  <c r="AE195" i="13"/>
  <c r="AF195" i="13"/>
  <c r="AD196" i="13"/>
  <c r="AE196" i="13"/>
  <c r="AF196" i="13"/>
  <c r="AD197" i="13"/>
  <c r="AE197" i="13"/>
  <c r="AF197" i="13"/>
  <c r="AD198" i="13"/>
  <c r="AE198" i="13"/>
  <c r="AF198" i="13"/>
  <c r="AD199" i="13"/>
  <c r="AE199" i="13"/>
  <c r="AF199" i="13"/>
  <c r="AD200" i="13"/>
  <c r="AE200" i="13"/>
  <c r="AF200" i="13"/>
  <c r="AD201" i="13"/>
  <c r="AE201" i="13"/>
  <c r="AF201" i="13"/>
  <c r="AD202" i="13"/>
  <c r="AE202" i="13"/>
  <c r="AF202" i="13"/>
  <c r="AD203" i="13"/>
  <c r="AE203" i="13"/>
  <c r="AF203" i="13"/>
  <c r="AD204" i="13"/>
  <c r="AE204" i="13"/>
  <c r="AF204" i="13"/>
  <c r="AD205" i="13"/>
  <c r="AE205" i="13"/>
  <c r="AF205" i="13"/>
  <c r="AD206" i="13"/>
  <c r="AE206" i="13"/>
  <c r="AF206" i="13"/>
  <c r="AD207" i="13"/>
  <c r="AE207" i="13"/>
  <c r="AF207" i="13"/>
  <c r="AD208" i="13"/>
  <c r="AE208" i="13"/>
  <c r="AF208" i="13"/>
  <c r="AD209" i="13"/>
  <c r="AE209" i="13"/>
  <c r="AF209" i="13"/>
  <c r="AD210" i="13"/>
  <c r="AE210" i="13"/>
  <c r="AF210" i="13"/>
  <c r="AD211" i="13"/>
  <c r="AE211" i="13"/>
  <c r="AF211" i="13"/>
  <c r="AD212" i="13"/>
  <c r="AE212" i="13"/>
  <c r="AF212" i="13"/>
  <c r="AD213" i="13"/>
  <c r="AE213" i="13"/>
  <c r="AF213" i="13"/>
  <c r="AD214" i="13"/>
  <c r="AE214" i="13"/>
  <c r="AF214" i="13"/>
  <c r="AD215" i="13"/>
  <c r="AE215" i="13"/>
  <c r="AF215" i="13"/>
  <c r="AD216" i="13"/>
  <c r="AE216" i="13"/>
  <c r="AF216" i="13"/>
  <c r="AD217" i="13"/>
  <c r="AE217" i="13"/>
  <c r="AF217" i="13"/>
  <c r="AD218" i="13"/>
  <c r="AE218" i="13"/>
  <c r="AF218" i="13"/>
  <c r="AD219" i="13"/>
  <c r="AE219" i="13"/>
  <c r="AF219" i="13"/>
  <c r="AD220" i="13"/>
  <c r="AE220" i="13"/>
  <c r="AF220" i="13"/>
  <c r="AD221" i="13"/>
  <c r="AE221" i="13"/>
  <c r="AF221" i="13"/>
  <c r="AD222" i="13"/>
  <c r="AE222" i="13"/>
  <c r="AF222" i="13"/>
  <c r="AD223" i="13"/>
  <c r="AE223" i="13"/>
  <c r="AF223" i="13"/>
  <c r="AD224" i="13"/>
  <c r="AE224" i="13"/>
  <c r="AF224" i="13"/>
  <c r="AD225" i="13"/>
  <c r="AE225" i="13"/>
  <c r="AF225" i="13"/>
  <c r="AD226" i="13"/>
  <c r="AE226" i="13"/>
  <c r="AF226" i="13"/>
  <c r="AD227" i="13"/>
  <c r="AE227" i="13"/>
  <c r="AF227" i="13"/>
  <c r="AD228" i="13"/>
  <c r="AE228" i="13"/>
  <c r="AF228" i="13"/>
  <c r="AD229" i="13"/>
  <c r="AE229" i="13"/>
  <c r="AF229" i="13"/>
  <c r="AD230" i="13"/>
  <c r="AE230" i="13"/>
  <c r="AF230" i="13"/>
  <c r="AD231" i="13"/>
  <c r="AE231" i="13"/>
  <c r="AF231" i="13"/>
  <c r="AD232" i="13"/>
  <c r="AE232" i="13"/>
  <c r="AF232" i="13"/>
  <c r="AD233" i="13"/>
  <c r="AE233" i="13"/>
  <c r="AF233" i="13"/>
  <c r="AD234" i="13"/>
  <c r="AE234" i="13"/>
  <c r="AF234" i="13"/>
  <c r="AD235" i="13"/>
  <c r="AE235" i="13"/>
  <c r="AF235" i="13"/>
  <c r="AD236" i="13"/>
  <c r="AE236" i="13"/>
  <c r="AF236" i="13"/>
  <c r="AD237" i="13"/>
  <c r="AE237" i="13"/>
  <c r="AF237" i="13"/>
  <c r="AD238" i="13"/>
  <c r="AE238" i="13"/>
  <c r="AF238" i="13"/>
  <c r="AD239" i="13"/>
  <c r="AE239" i="13"/>
  <c r="AF239" i="13"/>
  <c r="AD240" i="13"/>
  <c r="AE240" i="13"/>
  <c r="AF240" i="13"/>
  <c r="AD241" i="13"/>
  <c r="AE241" i="13"/>
  <c r="AF241" i="13"/>
  <c r="AD242" i="13"/>
  <c r="AE242" i="13"/>
  <c r="AF242" i="13"/>
  <c r="AD243" i="13"/>
  <c r="AE243" i="13"/>
  <c r="AF243" i="13"/>
  <c r="AD244" i="13"/>
  <c r="AE244" i="13"/>
  <c r="AF244" i="13"/>
  <c r="AD245" i="13"/>
  <c r="AE245" i="13"/>
  <c r="AF245" i="13"/>
  <c r="AD246" i="13"/>
  <c r="AE246" i="13"/>
  <c r="AF246" i="13"/>
  <c r="AD247" i="13"/>
  <c r="AE247" i="13"/>
  <c r="AF247" i="13"/>
  <c r="AD248" i="13"/>
  <c r="AE248" i="13"/>
  <c r="AF248" i="13"/>
  <c r="AD249" i="13"/>
  <c r="AE249" i="13"/>
  <c r="AF249" i="13"/>
  <c r="AD250" i="13"/>
  <c r="AE250" i="13"/>
  <c r="AF250" i="13"/>
  <c r="AD251" i="13"/>
  <c r="AE251" i="13"/>
  <c r="AF251" i="13"/>
  <c r="AD252" i="13"/>
  <c r="AE252" i="13"/>
  <c r="AF252" i="13"/>
  <c r="AD253" i="13"/>
  <c r="AE253" i="13"/>
  <c r="AF253" i="13"/>
  <c r="AD254" i="13"/>
  <c r="AE254" i="13"/>
  <c r="AF254" i="13"/>
  <c r="AD255" i="13"/>
  <c r="AE255" i="13"/>
  <c r="AF255" i="13"/>
  <c r="AD256" i="13"/>
  <c r="AE256" i="13"/>
  <c r="AF256" i="13"/>
  <c r="AD257" i="13"/>
  <c r="AE257" i="13"/>
  <c r="AF257" i="13"/>
  <c r="AD258" i="13"/>
  <c r="AE258" i="13"/>
  <c r="AF258" i="13"/>
  <c r="AD259" i="13"/>
  <c r="AE259" i="13"/>
  <c r="AF259" i="13"/>
  <c r="AD260" i="13"/>
  <c r="AE260" i="13"/>
  <c r="AF260" i="13"/>
  <c r="AD261" i="13"/>
  <c r="AE261" i="13"/>
  <c r="AF261" i="13"/>
  <c r="AD262" i="13"/>
  <c r="AE262" i="13"/>
  <c r="AF262" i="13"/>
  <c r="AD263" i="13"/>
  <c r="AE263" i="13"/>
  <c r="AF263" i="13"/>
  <c r="AD264" i="13"/>
  <c r="AE264" i="13"/>
  <c r="AF264" i="13"/>
  <c r="AD265" i="13"/>
  <c r="AE265" i="13"/>
  <c r="AF265" i="13"/>
  <c r="AD266" i="13"/>
  <c r="AE266" i="13"/>
  <c r="AF266" i="13"/>
  <c r="AD267" i="13"/>
  <c r="AE267" i="13"/>
  <c r="AF267" i="13"/>
  <c r="AD268" i="13"/>
  <c r="AE268" i="13"/>
  <c r="AF268" i="13"/>
  <c r="AD269" i="13"/>
  <c r="AE269" i="13"/>
  <c r="AF269" i="13"/>
  <c r="AD270" i="13"/>
  <c r="AE270" i="13"/>
  <c r="AF270" i="13"/>
  <c r="AD271" i="13"/>
  <c r="AE271" i="13"/>
  <c r="AF271" i="13"/>
  <c r="AD272" i="13"/>
  <c r="AE272" i="13"/>
  <c r="AF272" i="13"/>
  <c r="AD273" i="13"/>
  <c r="AE273" i="13"/>
  <c r="AF273" i="13"/>
  <c r="AD274" i="13"/>
  <c r="AE274" i="13"/>
  <c r="AF274" i="13"/>
  <c r="AD275" i="13"/>
  <c r="AE275" i="13"/>
  <c r="AF275" i="13"/>
  <c r="AD276" i="13"/>
  <c r="AE276" i="13"/>
  <c r="AF276" i="13"/>
  <c r="AD277" i="13"/>
  <c r="AE277" i="13"/>
  <c r="AF277" i="13"/>
  <c r="AD278" i="13"/>
  <c r="AE278" i="13"/>
  <c r="AF278" i="13"/>
  <c r="AD279" i="13"/>
  <c r="AE279" i="13"/>
  <c r="AF279" i="13"/>
  <c r="AD280" i="13"/>
  <c r="AE280" i="13"/>
  <c r="AF280" i="13"/>
  <c r="AD281" i="13"/>
  <c r="AE281" i="13"/>
  <c r="AF281" i="13"/>
  <c r="AD282" i="13"/>
  <c r="AE282" i="13"/>
  <c r="AF282" i="13"/>
  <c r="AD283" i="13"/>
  <c r="AE283" i="13"/>
  <c r="AF283" i="13"/>
  <c r="AD284" i="13"/>
  <c r="AE284" i="13"/>
  <c r="AF284" i="13"/>
  <c r="AD285" i="13"/>
  <c r="AE285" i="13"/>
  <c r="AF285" i="13"/>
  <c r="AD286" i="13"/>
  <c r="AE286" i="13"/>
  <c r="AF286" i="13"/>
  <c r="AD287" i="13"/>
  <c r="AE287" i="13"/>
  <c r="AF287" i="13"/>
  <c r="AD288" i="13"/>
  <c r="AE288" i="13"/>
  <c r="AF288" i="13"/>
  <c r="AD289" i="13"/>
  <c r="AE289" i="13"/>
  <c r="AF289" i="13"/>
  <c r="AD290" i="13"/>
  <c r="AE290" i="13"/>
  <c r="AF290" i="13"/>
  <c r="AD291" i="13"/>
  <c r="AE291" i="13"/>
  <c r="AF291" i="13"/>
  <c r="AD292" i="13"/>
  <c r="AE292" i="13"/>
  <c r="AF292" i="13"/>
  <c r="AD293" i="13"/>
  <c r="AE293" i="13"/>
  <c r="AF293" i="13"/>
  <c r="AD294" i="13"/>
  <c r="AE294" i="13"/>
  <c r="AF294" i="13"/>
  <c r="AD295" i="13"/>
  <c r="AE295" i="13"/>
  <c r="AF295" i="13"/>
  <c r="AD296" i="13"/>
  <c r="AE296" i="13"/>
  <c r="AF296" i="13"/>
  <c r="AD297" i="13"/>
  <c r="AE297" i="13"/>
  <c r="AF297" i="13"/>
  <c r="AD298" i="13"/>
  <c r="AE298" i="13"/>
  <c r="AF298" i="13"/>
  <c r="AD299" i="13"/>
  <c r="AE299" i="13"/>
  <c r="AF299" i="13"/>
  <c r="AD300" i="13"/>
  <c r="AE300" i="13"/>
  <c r="AF300" i="13"/>
  <c r="AD301" i="13"/>
  <c r="AE301" i="13"/>
  <c r="AF301" i="13"/>
  <c r="AD302" i="13"/>
  <c r="AE302" i="13"/>
  <c r="AF302" i="13"/>
  <c r="AD303" i="13"/>
  <c r="AE303" i="13"/>
  <c r="AF303" i="13"/>
  <c r="AD304" i="13"/>
  <c r="AE304" i="13"/>
  <c r="AF304" i="13"/>
  <c r="AD305" i="13"/>
  <c r="AE305" i="13"/>
  <c r="AF305" i="13"/>
  <c r="AD306" i="13"/>
  <c r="AE306" i="13"/>
  <c r="AF306" i="13"/>
  <c r="AD307" i="13"/>
  <c r="AE307" i="13"/>
  <c r="AF307" i="13"/>
  <c r="AD308" i="13"/>
  <c r="AE308" i="13"/>
  <c r="AF308" i="13"/>
  <c r="AD309" i="13"/>
  <c r="AE309" i="13"/>
  <c r="AF309" i="13"/>
  <c r="AD310" i="13"/>
  <c r="AE310" i="13"/>
  <c r="AF310" i="13"/>
  <c r="AD311" i="13"/>
  <c r="AE311" i="13"/>
  <c r="AF311" i="13"/>
  <c r="AD312" i="13"/>
  <c r="AE312" i="13"/>
  <c r="AF312" i="13"/>
  <c r="AD313" i="13"/>
  <c r="AE313" i="13"/>
  <c r="AF313" i="13"/>
  <c r="AD314" i="13"/>
  <c r="AE314" i="13"/>
  <c r="AF314" i="13"/>
  <c r="AD315" i="13"/>
  <c r="AE315" i="13"/>
  <c r="AF315" i="13"/>
  <c r="AD316" i="13"/>
  <c r="AE316" i="13"/>
  <c r="AF316" i="13"/>
  <c r="AD317" i="13"/>
  <c r="AE317" i="13"/>
  <c r="AF317" i="13"/>
  <c r="AD318" i="13"/>
  <c r="AE318" i="13"/>
  <c r="AF318" i="13"/>
  <c r="AD319" i="13"/>
  <c r="AE319" i="13"/>
  <c r="AF319" i="13"/>
  <c r="AD320" i="13"/>
  <c r="AE320" i="13"/>
  <c r="AF320" i="13"/>
  <c r="AD321" i="13"/>
  <c r="AE321" i="13"/>
  <c r="AF321" i="13"/>
  <c r="AD322" i="13"/>
  <c r="AE322" i="13"/>
  <c r="AF322" i="13"/>
  <c r="AD323" i="13"/>
  <c r="AE323" i="13"/>
  <c r="AF323" i="13"/>
  <c r="AD324" i="13"/>
  <c r="AE324" i="13"/>
  <c r="AF324" i="13"/>
  <c r="AD325" i="13"/>
  <c r="AE325" i="13"/>
  <c r="AF325" i="13"/>
  <c r="AD326" i="13"/>
  <c r="AE326" i="13"/>
  <c r="AF326" i="13"/>
  <c r="AD327" i="13"/>
  <c r="AE327" i="13"/>
  <c r="AF327" i="13"/>
  <c r="AD328" i="13"/>
  <c r="AE328" i="13"/>
  <c r="AF328" i="13"/>
  <c r="AD329" i="13"/>
  <c r="AE329" i="13"/>
  <c r="AF329" i="13"/>
  <c r="AD330" i="13"/>
  <c r="AE330" i="13"/>
  <c r="AF330" i="13"/>
  <c r="AD331" i="13"/>
  <c r="AE331" i="13"/>
  <c r="AF331" i="13"/>
  <c r="AD332" i="13"/>
  <c r="AE332" i="13"/>
  <c r="AF332" i="13"/>
  <c r="AD333" i="13"/>
  <c r="AE333" i="13"/>
  <c r="AF333" i="13"/>
  <c r="AD334" i="13"/>
  <c r="AE334" i="13"/>
  <c r="AF334" i="13"/>
  <c r="AD335" i="13"/>
  <c r="AE335" i="13"/>
  <c r="AF335" i="13"/>
  <c r="AD336" i="13"/>
  <c r="AE336" i="13"/>
  <c r="AF336" i="13"/>
  <c r="AD337" i="13"/>
  <c r="AE337" i="13"/>
  <c r="AF337" i="13"/>
  <c r="AD338" i="13"/>
  <c r="AE338" i="13"/>
  <c r="AF338" i="13"/>
  <c r="AD339" i="13"/>
  <c r="AE339" i="13"/>
  <c r="AF339" i="13"/>
  <c r="AD340" i="13"/>
  <c r="AE340" i="13"/>
  <c r="AF340" i="13"/>
  <c r="AD341" i="13"/>
  <c r="AE341" i="13"/>
  <c r="AF341" i="13"/>
  <c r="AD342" i="13"/>
  <c r="AE342" i="13"/>
  <c r="AF342" i="13"/>
  <c r="AD343" i="13"/>
  <c r="AE343" i="13"/>
  <c r="AF343" i="13"/>
  <c r="AD344" i="13"/>
  <c r="AE344" i="13"/>
  <c r="AF344" i="13"/>
  <c r="AD345" i="13"/>
  <c r="AE345" i="13"/>
  <c r="AF345" i="13"/>
  <c r="AD346" i="13"/>
  <c r="AE346" i="13"/>
  <c r="AF346" i="13"/>
  <c r="AD347" i="13"/>
  <c r="AE347" i="13"/>
  <c r="AF347" i="13"/>
  <c r="AD348" i="13"/>
  <c r="AE348" i="13"/>
  <c r="AF348" i="13"/>
  <c r="AD349" i="13"/>
  <c r="AE349" i="13"/>
  <c r="AF349" i="13"/>
  <c r="AD350" i="13"/>
  <c r="AE350" i="13"/>
  <c r="AF350" i="13"/>
  <c r="AD351" i="13"/>
  <c r="AE351" i="13"/>
  <c r="AF351" i="13"/>
  <c r="AD352" i="13"/>
  <c r="AE352" i="13"/>
  <c r="AF352" i="13"/>
  <c r="AD353" i="13"/>
  <c r="AE353" i="13"/>
  <c r="AF353" i="13"/>
  <c r="AD354" i="13"/>
  <c r="AE354" i="13"/>
  <c r="AF354" i="13"/>
  <c r="AD355" i="13"/>
  <c r="AE355" i="13"/>
  <c r="AF355" i="13"/>
  <c r="AD356" i="13"/>
  <c r="AE356" i="13"/>
  <c r="AF356" i="13"/>
  <c r="AD357" i="13"/>
  <c r="AE357" i="13"/>
  <c r="AF357" i="13"/>
  <c r="AD358" i="13"/>
  <c r="AE358" i="13"/>
  <c r="AF358" i="13"/>
  <c r="AD359" i="13"/>
  <c r="AE359" i="13"/>
  <c r="AF359" i="13"/>
  <c r="AD360" i="13"/>
  <c r="AE360" i="13"/>
  <c r="AF360" i="13"/>
  <c r="AD361" i="13"/>
  <c r="AE361" i="13"/>
  <c r="AF361" i="13"/>
  <c r="AD362" i="13"/>
  <c r="AE362" i="13"/>
  <c r="AF362" i="13"/>
  <c r="AD363" i="13"/>
  <c r="AE363" i="13"/>
  <c r="AF363" i="13"/>
  <c r="AD364" i="13"/>
  <c r="AE364" i="13"/>
  <c r="AF364" i="13"/>
  <c r="AD365" i="13"/>
  <c r="AE365" i="13"/>
  <c r="AF365" i="13"/>
  <c r="AD366" i="13"/>
  <c r="AE366" i="13"/>
  <c r="AF366" i="13"/>
  <c r="AD367" i="13"/>
  <c r="AE367" i="13"/>
  <c r="AF367" i="13"/>
  <c r="AD368" i="13"/>
  <c r="AE368" i="13"/>
  <c r="AF368" i="13"/>
  <c r="AD369" i="13"/>
  <c r="AE369" i="13"/>
  <c r="AF369" i="13"/>
  <c r="AD370" i="13"/>
  <c r="AE370" i="13"/>
  <c r="AF370" i="13"/>
  <c r="AD371" i="13"/>
  <c r="AE371" i="13"/>
  <c r="AF371" i="13"/>
  <c r="AD372" i="13"/>
  <c r="AE372" i="13"/>
  <c r="AF372" i="13"/>
  <c r="AD373" i="13"/>
  <c r="AE373" i="13"/>
  <c r="AF373" i="13"/>
  <c r="AD374" i="13"/>
  <c r="AE374" i="13"/>
  <c r="AF374" i="13"/>
  <c r="AD375" i="13"/>
  <c r="AE375" i="13"/>
  <c r="AF375" i="13"/>
  <c r="AD376" i="13"/>
  <c r="AE376" i="13"/>
  <c r="AF376" i="13"/>
  <c r="AD377" i="13"/>
  <c r="AE377" i="13"/>
  <c r="AF377" i="13"/>
  <c r="AD378" i="13"/>
  <c r="AE378" i="13"/>
  <c r="AF378" i="13"/>
  <c r="AE6" i="13"/>
  <c r="AF6" i="13"/>
  <c r="Z7" i="13"/>
  <c r="AA7" i="13"/>
  <c r="AB7" i="13"/>
  <c r="Z8" i="13"/>
  <c r="AA8" i="13"/>
  <c r="AB8" i="13"/>
  <c r="Z9" i="13"/>
  <c r="AA9" i="13"/>
  <c r="AB9" i="13"/>
  <c r="Z10" i="13"/>
  <c r="AA10" i="13"/>
  <c r="AB10" i="13"/>
  <c r="Z11" i="13"/>
  <c r="AA11" i="13"/>
  <c r="AB11" i="13"/>
  <c r="Z12" i="13"/>
  <c r="AA12" i="13"/>
  <c r="AB12" i="13"/>
  <c r="Z13" i="13"/>
  <c r="AA13" i="13"/>
  <c r="AB13" i="13"/>
  <c r="Z14" i="13"/>
  <c r="AA14" i="13"/>
  <c r="AB14" i="13"/>
  <c r="Z15" i="13"/>
  <c r="AA15" i="13"/>
  <c r="AB15" i="13"/>
  <c r="Z16" i="13"/>
  <c r="AA16" i="13"/>
  <c r="AB16" i="13"/>
  <c r="Z17" i="13"/>
  <c r="AA17" i="13"/>
  <c r="AB17" i="13"/>
  <c r="Z18" i="13"/>
  <c r="AA18" i="13"/>
  <c r="AB18" i="13"/>
  <c r="Z19" i="13"/>
  <c r="AA19" i="13"/>
  <c r="AB19" i="13"/>
  <c r="Z20" i="13"/>
  <c r="AA20" i="13"/>
  <c r="AB20" i="13"/>
  <c r="Z21" i="13"/>
  <c r="AA21" i="13"/>
  <c r="AB21" i="13"/>
  <c r="Z22" i="13"/>
  <c r="AA22" i="13"/>
  <c r="AB22" i="13"/>
  <c r="Z23" i="13"/>
  <c r="AA23" i="13"/>
  <c r="AB23" i="13"/>
  <c r="Z24" i="13"/>
  <c r="AA24" i="13"/>
  <c r="AB24" i="13"/>
  <c r="Z25" i="13"/>
  <c r="AA25" i="13"/>
  <c r="AB25" i="13"/>
  <c r="Z26" i="13"/>
  <c r="AA26" i="13"/>
  <c r="AB26" i="13"/>
  <c r="Z27" i="13"/>
  <c r="AA27" i="13"/>
  <c r="AB27" i="13"/>
  <c r="Z28" i="13"/>
  <c r="AA28" i="13"/>
  <c r="AB28" i="13"/>
  <c r="Z29" i="13"/>
  <c r="AA29" i="13"/>
  <c r="AB29" i="13"/>
  <c r="Z30" i="13"/>
  <c r="AA30" i="13"/>
  <c r="AB30" i="13"/>
  <c r="Z31" i="13"/>
  <c r="AA31" i="13"/>
  <c r="AB31" i="13"/>
  <c r="Z32" i="13"/>
  <c r="AA32" i="13"/>
  <c r="AB32" i="13"/>
  <c r="Z33" i="13"/>
  <c r="AA33" i="13"/>
  <c r="AB33" i="13"/>
  <c r="Z34" i="13"/>
  <c r="AA34" i="13"/>
  <c r="AB34" i="13"/>
  <c r="Z35" i="13"/>
  <c r="AA35" i="13"/>
  <c r="AB35" i="13"/>
  <c r="Z36" i="13"/>
  <c r="AA36" i="13"/>
  <c r="AB36" i="13"/>
  <c r="Z37" i="13"/>
  <c r="AA37" i="13"/>
  <c r="AB37" i="13"/>
  <c r="Z38" i="13"/>
  <c r="AA38" i="13"/>
  <c r="AB38" i="13"/>
  <c r="Z39" i="13"/>
  <c r="AA39" i="13"/>
  <c r="AB39" i="13"/>
  <c r="Z40" i="13"/>
  <c r="AA40" i="13"/>
  <c r="AB40" i="13"/>
  <c r="Z41" i="13"/>
  <c r="AA41" i="13"/>
  <c r="AB41" i="13"/>
  <c r="Z42" i="13"/>
  <c r="AA42" i="13"/>
  <c r="AB42" i="13"/>
  <c r="Z43" i="13"/>
  <c r="AA43" i="13"/>
  <c r="AB43" i="13"/>
  <c r="Z44" i="13"/>
  <c r="AA44" i="13"/>
  <c r="AB44" i="13"/>
  <c r="Z45" i="13"/>
  <c r="AA45" i="13"/>
  <c r="AB45" i="13"/>
  <c r="Z46" i="13"/>
  <c r="AA46" i="13"/>
  <c r="AB46" i="13"/>
  <c r="Z47" i="13"/>
  <c r="AA47" i="13"/>
  <c r="AB47" i="13"/>
  <c r="Z48" i="13"/>
  <c r="AA48" i="13"/>
  <c r="AB48" i="13"/>
  <c r="Z49" i="13"/>
  <c r="AA49" i="13"/>
  <c r="AB49" i="13"/>
  <c r="Z50" i="13"/>
  <c r="AA50" i="13"/>
  <c r="AB50" i="13"/>
  <c r="Z51" i="13"/>
  <c r="AA51" i="13"/>
  <c r="AB51" i="13"/>
  <c r="Z52" i="13"/>
  <c r="AA52" i="13"/>
  <c r="AB52" i="13"/>
  <c r="Z53" i="13"/>
  <c r="AA53" i="13"/>
  <c r="AB53" i="13"/>
  <c r="Z54" i="13"/>
  <c r="AA54" i="13"/>
  <c r="AB54" i="13"/>
  <c r="Z55" i="13"/>
  <c r="AA55" i="13"/>
  <c r="AB55" i="13"/>
  <c r="Z56" i="13"/>
  <c r="AA56" i="13"/>
  <c r="AB56" i="13"/>
  <c r="Z57" i="13"/>
  <c r="AA57" i="13"/>
  <c r="AB57" i="13"/>
  <c r="Z58" i="13"/>
  <c r="AA58" i="13"/>
  <c r="AB58" i="13"/>
  <c r="Z59" i="13"/>
  <c r="AA59" i="13"/>
  <c r="AB59" i="13"/>
  <c r="Z60" i="13"/>
  <c r="AA60" i="13"/>
  <c r="AB60" i="13"/>
  <c r="Z61" i="13"/>
  <c r="AA61" i="13"/>
  <c r="AB61" i="13"/>
  <c r="Z62" i="13"/>
  <c r="AA62" i="13"/>
  <c r="AB62" i="13"/>
  <c r="Z63" i="13"/>
  <c r="AA63" i="13"/>
  <c r="AB63" i="13"/>
  <c r="Z64" i="13"/>
  <c r="AA64" i="13"/>
  <c r="AB64" i="13"/>
  <c r="Z65" i="13"/>
  <c r="AA65" i="13"/>
  <c r="AB65" i="13"/>
  <c r="Z66" i="13"/>
  <c r="AA66" i="13"/>
  <c r="AB66" i="13"/>
  <c r="Z67" i="13"/>
  <c r="AA67" i="13"/>
  <c r="AB67" i="13"/>
  <c r="Z68" i="13"/>
  <c r="AA68" i="13"/>
  <c r="AB68" i="13"/>
  <c r="Z69" i="13"/>
  <c r="AA69" i="13"/>
  <c r="AB69" i="13"/>
  <c r="Z70" i="13"/>
  <c r="AA70" i="13"/>
  <c r="AB70" i="13"/>
  <c r="Z71" i="13"/>
  <c r="AA71" i="13"/>
  <c r="AB71" i="13"/>
  <c r="Z72" i="13"/>
  <c r="AA72" i="13"/>
  <c r="AB72" i="13"/>
  <c r="Z73" i="13"/>
  <c r="AA73" i="13"/>
  <c r="AB73" i="13"/>
  <c r="Z74" i="13"/>
  <c r="AA74" i="13"/>
  <c r="AB74" i="13"/>
  <c r="Z75" i="13"/>
  <c r="AA75" i="13"/>
  <c r="AB75" i="13"/>
  <c r="Z76" i="13"/>
  <c r="AA76" i="13"/>
  <c r="AB76" i="13"/>
  <c r="Z77" i="13"/>
  <c r="AA77" i="13"/>
  <c r="AB77" i="13"/>
  <c r="Z78" i="13"/>
  <c r="AA78" i="13"/>
  <c r="AB78" i="13"/>
  <c r="Z79" i="13"/>
  <c r="AA79" i="13"/>
  <c r="AB79" i="13"/>
  <c r="Z80" i="13"/>
  <c r="AA80" i="13"/>
  <c r="AB80" i="13"/>
  <c r="Z81" i="13"/>
  <c r="AA81" i="13"/>
  <c r="AB81" i="13"/>
  <c r="Z82" i="13"/>
  <c r="AA82" i="13"/>
  <c r="AB82" i="13"/>
  <c r="Z83" i="13"/>
  <c r="AA83" i="13"/>
  <c r="AB83" i="13"/>
  <c r="Z84" i="13"/>
  <c r="AA84" i="13"/>
  <c r="AB84" i="13"/>
  <c r="Z85" i="13"/>
  <c r="AA85" i="13"/>
  <c r="AB85" i="13"/>
  <c r="Z86" i="13"/>
  <c r="AA86" i="13"/>
  <c r="AB86" i="13"/>
  <c r="Z87" i="13"/>
  <c r="AA87" i="13"/>
  <c r="AB87" i="13"/>
  <c r="Z88" i="13"/>
  <c r="AA88" i="13"/>
  <c r="AB88" i="13"/>
  <c r="Z89" i="13"/>
  <c r="AA89" i="13"/>
  <c r="AB89" i="13"/>
  <c r="Z90" i="13"/>
  <c r="AA90" i="13"/>
  <c r="AB90" i="13"/>
  <c r="Z91" i="13"/>
  <c r="AA91" i="13"/>
  <c r="AB91" i="13"/>
  <c r="Z92" i="13"/>
  <c r="AA92" i="13"/>
  <c r="AB92" i="13"/>
  <c r="Z93" i="13"/>
  <c r="AA93" i="13"/>
  <c r="AB93" i="13"/>
  <c r="Z94" i="13"/>
  <c r="AA94" i="13"/>
  <c r="AB94" i="13"/>
  <c r="Z95" i="13"/>
  <c r="AA95" i="13"/>
  <c r="AB95" i="13"/>
  <c r="Z96" i="13"/>
  <c r="AA96" i="13"/>
  <c r="AB96" i="13"/>
  <c r="Z97" i="13"/>
  <c r="AA97" i="13"/>
  <c r="AB97" i="13"/>
  <c r="Z98" i="13"/>
  <c r="AA98" i="13"/>
  <c r="AB98" i="13"/>
  <c r="Z99" i="13"/>
  <c r="AA99" i="13"/>
  <c r="AB99" i="13"/>
  <c r="Z100" i="13"/>
  <c r="AA100" i="13"/>
  <c r="AB100" i="13"/>
  <c r="Z101" i="13"/>
  <c r="AA101" i="13"/>
  <c r="AB101" i="13"/>
  <c r="Z102" i="13"/>
  <c r="AA102" i="13"/>
  <c r="AB102" i="13"/>
  <c r="Z103" i="13"/>
  <c r="AA103" i="13"/>
  <c r="AB103" i="13"/>
  <c r="Z104" i="13"/>
  <c r="AA104" i="13"/>
  <c r="AB104" i="13"/>
  <c r="Z105" i="13"/>
  <c r="AA105" i="13"/>
  <c r="AB105" i="13"/>
  <c r="Z106" i="13"/>
  <c r="AA106" i="13"/>
  <c r="AB106" i="13"/>
  <c r="Z107" i="13"/>
  <c r="AA107" i="13"/>
  <c r="AB107" i="13"/>
  <c r="Z108" i="13"/>
  <c r="AA108" i="13"/>
  <c r="AB108" i="13"/>
  <c r="Z109" i="13"/>
  <c r="AA109" i="13"/>
  <c r="AB109" i="13"/>
  <c r="Z110" i="13"/>
  <c r="AA110" i="13"/>
  <c r="AB110" i="13"/>
  <c r="Z111" i="13"/>
  <c r="AA111" i="13"/>
  <c r="AB111" i="13"/>
  <c r="Z112" i="13"/>
  <c r="AA112" i="13"/>
  <c r="AB112" i="13"/>
  <c r="Z113" i="13"/>
  <c r="AA113" i="13"/>
  <c r="AB113" i="13"/>
  <c r="Z114" i="13"/>
  <c r="AA114" i="13"/>
  <c r="AB114" i="13"/>
  <c r="Z115" i="13"/>
  <c r="AA115" i="13"/>
  <c r="AB115" i="13"/>
  <c r="Z116" i="13"/>
  <c r="AA116" i="13"/>
  <c r="AB116" i="13"/>
  <c r="Z117" i="13"/>
  <c r="AA117" i="13"/>
  <c r="AB117" i="13"/>
  <c r="Z118" i="13"/>
  <c r="AA118" i="13"/>
  <c r="AB118" i="13"/>
  <c r="Z119" i="13"/>
  <c r="AA119" i="13"/>
  <c r="AB119" i="13"/>
  <c r="Z120" i="13"/>
  <c r="AA120" i="13"/>
  <c r="AB120" i="13"/>
  <c r="Z121" i="13"/>
  <c r="AA121" i="13"/>
  <c r="AB121" i="13"/>
  <c r="Z122" i="13"/>
  <c r="AA122" i="13"/>
  <c r="AB122" i="13"/>
  <c r="Z123" i="13"/>
  <c r="AA123" i="13"/>
  <c r="AB123" i="13"/>
  <c r="Z124" i="13"/>
  <c r="AA124" i="13"/>
  <c r="AB124" i="13"/>
  <c r="Z125" i="13"/>
  <c r="AA125" i="13"/>
  <c r="AB125" i="13"/>
  <c r="Z126" i="13"/>
  <c r="AA126" i="13"/>
  <c r="AB126" i="13"/>
  <c r="Z127" i="13"/>
  <c r="AA127" i="13"/>
  <c r="AB127" i="13"/>
  <c r="Z128" i="13"/>
  <c r="AA128" i="13"/>
  <c r="AB128" i="13"/>
  <c r="Z129" i="13"/>
  <c r="AA129" i="13"/>
  <c r="AB129" i="13"/>
  <c r="Z130" i="13"/>
  <c r="AA130" i="13"/>
  <c r="AB130" i="13"/>
  <c r="Z131" i="13"/>
  <c r="AA131" i="13"/>
  <c r="AB131" i="13"/>
  <c r="Z132" i="13"/>
  <c r="AA132" i="13"/>
  <c r="AB132" i="13"/>
  <c r="Z133" i="13"/>
  <c r="AA133" i="13"/>
  <c r="AB133" i="13"/>
  <c r="Z134" i="13"/>
  <c r="AA134" i="13"/>
  <c r="AB134" i="13"/>
  <c r="Z135" i="13"/>
  <c r="AA135" i="13"/>
  <c r="AB135" i="13"/>
  <c r="Z136" i="13"/>
  <c r="AA136" i="13"/>
  <c r="AB136" i="13"/>
  <c r="Z137" i="13"/>
  <c r="AA137" i="13"/>
  <c r="AB137" i="13"/>
  <c r="Z138" i="13"/>
  <c r="AA138" i="13"/>
  <c r="AB138" i="13"/>
  <c r="Z139" i="13"/>
  <c r="AA139" i="13"/>
  <c r="AB139" i="13"/>
  <c r="Z140" i="13"/>
  <c r="AA140" i="13"/>
  <c r="AB140" i="13"/>
  <c r="Z141" i="13"/>
  <c r="AA141" i="13"/>
  <c r="AB141" i="13"/>
  <c r="Z142" i="13"/>
  <c r="AA142" i="13"/>
  <c r="AB142" i="13"/>
  <c r="Z143" i="13"/>
  <c r="AA143" i="13"/>
  <c r="AB143" i="13"/>
  <c r="Z144" i="13"/>
  <c r="AA144" i="13"/>
  <c r="AB144" i="13"/>
  <c r="Z145" i="13"/>
  <c r="AA145" i="13"/>
  <c r="AB145" i="13"/>
  <c r="Z146" i="13"/>
  <c r="AA146" i="13"/>
  <c r="AB146" i="13"/>
  <c r="Z147" i="13"/>
  <c r="AA147" i="13"/>
  <c r="AB147" i="13"/>
  <c r="Z148" i="13"/>
  <c r="AA148" i="13"/>
  <c r="AB148" i="13"/>
  <c r="Z149" i="13"/>
  <c r="AA149" i="13"/>
  <c r="AB149" i="13"/>
  <c r="Z150" i="13"/>
  <c r="AA150" i="13"/>
  <c r="AB150" i="13"/>
  <c r="Z151" i="13"/>
  <c r="AA151" i="13"/>
  <c r="AB151" i="13"/>
  <c r="Z152" i="13"/>
  <c r="AA152" i="13"/>
  <c r="AB152" i="13"/>
  <c r="Z153" i="13"/>
  <c r="AA153" i="13"/>
  <c r="AB153" i="13"/>
  <c r="Z154" i="13"/>
  <c r="AA154" i="13"/>
  <c r="AB154" i="13"/>
  <c r="Z155" i="13"/>
  <c r="AA155" i="13"/>
  <c r="AB155" i="13"/>
  <c r="Z156" i="13"/>
  <c r="AA156" i="13"/>
  <c r="AB156" i="13"/>
  <c r="Z157" i="13"/>
  <c r="AA157" i="13"/>
  <c r="AB157" i="13"/>
  <c r="Z158" i="13"/>
  <c r="AA158" i="13"/>
  <c r="AB158" i="13"/>
  <c r="Z159" i="13"/>
  <c r="AA159" i="13"/>
  <c r="AB159" i="13"/>
  <c r="Z160" i="13"/>
  <c r="AA160" i="13"/>
  <c r="AB160" i="13"/>
  <c r="Z161" i="13"/>
  <c r="AA161" i="13"/>
  <c r="AB161" i="13"/>
  <c r="Z162" i="13"/>
  <c r="AA162" i="13"/>
  <c r="AB162" i="13"/>
  <c r="Z163" i="13"/>
  <c r="AA163" i="13"/>
  <c r="AB163" i="13"/>
  <c r="Z164" i="13"/>
  <c r="AA164" i="13"/>
  <c r="AB164" i="13"/>
  <c r="Z165" i="13"/>
  <c r="AA165" i="13"/>
  <c r="AB165" i="13"/>
  <c r="Z166" i="13"/>
  <c r="AA166" i="13"/>
  <c r="AB166" i="13"/>
  <c r="Z167" i="13"/>
  <c r="AA167" i="13"/>
  <c r="AB167" i="13"/>
  <c r="Z168" i="13"/>
  <c r="AA168" i="13"/>
  <c r="AB168" i="13"/>
  <c r="Z169" i="13"/>
  <c r="AA169" i="13"/>
  <c r="AB169" i="13"/>
  <c r="Z170" i="13"/>
  <c r="AA170" i="13"/>
  <c r="AB170" i="13"/>
  <c r="Z171" i="13"/>
  <c r="AA171" i="13"/>
  <c r="AB171" i="13"/>
  <c r="Z172" i="13"/>
  <c r="AA172" i="13"/>
  <c r="AB172" i="13"/>
  <c r="Z173" i="13"/>
  <c r="AA173" i="13"/>
  <c r="AB173" i="13"/>
  <c r="Z174" i="13"/>
  <c r="AA174" i="13"/>
  <c r="AB174" i="13"/>
  <c r="Z175" i="13"/>
  <c r="AA175" i="13"/>
  <c r="AB175" i="13"/>
  <c r="Z176" i="13"/>
  <c r="AA176" i="13"/>
  <c r="AB176" i="13"/>
  <c r="Z177" i="13"/>
  <c r="AA177" i="13"/>
  <c r="AB177" i="13"/>
  <c r="Z178" i="13"/>
  <c r="AA178" i="13"/>
  <c r="AB178" i="13"/>
  <c r="Z179" i="13"/>
  <c r="AA179" i="13"/>
  <c r="AB179" i="13"/>
  <c r="Z180" i="13"/>
  <c r="AA180" i="13"/>
  <c r="AB180" i="13"/>
  <c r="Z181" i="13"/>
  <c r="AA181" i="13"/>
  <c r="AB181" i="13"/>
  <c r="Z182" i="13"/>
  <c r="AA182" i="13"/>
  <c r="AB182" i="13"/>
  <c r="Z183" i="13"/>
  <c r="AA183" i="13"/>
  <c r="AB183" i="13"/>
  <c r="Z184" i="13"/>
  <c r="AA184" i="13"/>
  <c r="AB184" i="13"/>
  <c r="Z185" i="13"/>
  <c r="AA185" i="13"/>
  <c r="AB185" i="13"/>
  <c r="Z186" i="13"/>
  <c r="AA186" i="13"/>
  <c r="AB186" i="13"/>
  <c r="Z187" i="13"/>
  <c r="AA187" i="13"/>
  <c r="AB187" i="13"/>
  <c r="Z188" i="13"/>
  <c r="AA188" i="13"/>
  <c r="AB188" i="13"/>
  <c r="Z189" i="13"/>
  <c r="AA189" i="13"/>
  <c r="AB189" i="13"/>
  <c r="Z190" i="13"/>
  <c r="AA190" i="13"/>
  <c r="AB190" i="13"/>
  <c r="Z191" i="13"/>
  <c r="AA191" i="13"/>
  <c r="AB191" i="13"/>
  <c r="Z192" i="13"/>
  <c r="AA192" i="13"/>
  <c r="AB192" i="13"/>
  <c r="Z193" i="13"/>
  <c r="AA193" i="13"/>
  <c r="AB193" i="13"/>
  <c r="Z194" i="13"/>
  <c r="AA194" i="13"/>
  <c r="AB194" i="13"/>
  <c r="Z195" i="13"/>
  <c r="AA195" i="13"/>
  <c r="AB195" i="13"/>
  <c r="Z196" i="13"/>
  <c r="AA196" i="13"/>
  <c r="AB196" i="13"/>
  <c r="Z197" i="13"/>
  <c r="AA197" i="13"/>
  <c r="AB197" i="13"/>
  <c r="Z198" i="13"/>
  <c r="AA198" i="13"/>
  <c r="AB198" i="13"/>
  <c r="Z199" i="13"/>
  <c r="AA199" i="13"/>
  <c r="AB199" i="13"/>
  <c r="Z200" i="13"/>
  <c r="AA200" i="13"/>
  <c r="AB200" i="13"/>
  <c r="Z201" i="13"/>
  <c r="AA201" i="13"/>
  <c r="AB201" i="13"/>
  <c r="Z202" i="13"/>
  <c r="AA202" i="13"/>
  <c r="AB202" i="13"/>
  <c r="Z203" i="13"/>
  <c r="AA203" i="13"/>
  <c r="AB203" i="13"/>
  <c r="Z204" i="13"/>
  <c r="AA204" i="13"/>
  <c r="AB204" i="13"/>
  <c r="Z205" i="13"/>
  <c r="AA205" i="13"/>
  <c r="AB205" i="13"/>
  <c r="Z206" i="13"/>
  <c r="AA206" i="13"/>
  <c r="AB206" i="13"/>
  <c r="Z207" i="13"/>
  <c r="AA207" i="13"/>
  <c r="AB207" i="13"/>
  <c r="Z208" i="13"/>
  <c r="AA208" i="13"/>
  <c r="AB208" i="13"/>
  <c r="Z209" i="13"/>
  <c r="AA209" i="13"/>
  <c r="AB209" i="13"/>
  <c r="Z210" i="13"/>
  <c r="AA210" i="13"/>
  <c r="AB210" i="13"/>
  <c r="Z211" i="13"/>
  <c r="AA211" i="13"/>
  <c r="AB211" i="13"/>
  <c r="Z212" i="13"/>
  <c r="AA212" i="13"/>
  <c r="AB212" i="13"/>
  <c r="Z213" i="13"/>
  <c r="AA213" i="13"/>
  <c r="AB213" i="13"/>
  <c r="Z214" i="13"/>
  <c r="AA214" i="13"/>
  <c r="AB214" i="13"/>
  <c r="Z215" i="13"/>
  <c r="AA215" i="13"/>
  <c r="AB215" i="13"/>
  <c r="Z216" i="13"/>
  <c r="AA216" i="13"/>
  <c r="AB216" i="13"/>
  <c r="Z217" i="13"/>
  <c r="AA217" i="13"/>
  <c r="AB217" i="13"/>
  <c r="Z218" i="13"/>
  <c r="AA218" i="13"/>
  <c r="AB218" i="13"/>
  <c r="Z219" i="13"/>
  <c r="AA219" i="13"/>
  <c r="AB219" i="13"/>
  <c r="Z220" i="13"/>
  <c r="AA220" i="13"/>
  <c r="AB220" i="13"/>
  <c r="Z221" i="13"/>
  <c r="AA221" i="13"/>
  <c r="AB221" i="13"/>
  <c r="Z222" i="13"/>
  <c r="AA222" i="13"/>
  <c r="AB222" i="13"/>
  <c r="Z223" i="13"/>
  <c r="AA223" i="13"/>
  <c r="AB223" i="13"/>
  <c r="Z224" i="13"/>
  <c r="AA224" i="13"/>
  <c r="AB224" i="13"/>
  <c r="Z225" i="13"/>
  <c r="AA225" i="13"/>
  <c r="AB225" i="13"/>
  <c r="Z226" i="13"/>
  <c r="AA226" i="13"/>
  <c r="AB226" i="13"/>
  <c r="Z227" i="13"/>
  <c r="AA227" i="13"/>
  <c r="AB227" i="13"/>
  <c r="Z228" i="13"/>
  <c r="AA228" i="13"/>
  <c r="AB228" i="13"/>
  <c r="Z229" i="13"/>
  <c r="AA229" i="13"/>
  <c r="AB229" i="13"/>
  <c r="Z230" i="13"/>
  <c r="AA230" i="13"/>
  <c r="AB230" i="13"/>
  <c r="Z231" i="13"/>
  <c r="AA231" i="13"/>
  <c r="AB231" i="13"/>
  <c r="Z232" i="13"/>
  <c r="AA232" i="13"/>
  <c r="AB232" i="13"/>
  <c r="Z233" i="13"/>
  <c r="AA233" i="13"/>
  <c r="AB233" i="13"/>
  <c r="Z234" i="13"/>
  <c r="AA234" i="13"/>
  <c r="AB234" i="13"/>
  <c r="Z235" i="13"/>
  <c r="AA235" i="13"/>
  <c r="AB235" i="13"/>
  <c r="Z236" i="13"/>
  <c r="AA236" i="13"/>
  <c r="AB236" i="13"/>
  <c r="Z237" i="13"/>
  <c r="AA237" i="13"/>
  <c r="AB237" i="13"/>
  <c r="Z238" i="13"/>
  <c r="AA238" i="13"/>
  <c r="AB238" i="13"/>
  <c r="Z239" i="13"/>
  <c r="AA239" i="13"/>
  <c r="AB239" i="13"/>
  <c r="Z240" i="13"/>
  <c r="AA240" i="13"/>
  <c r="AB240" i="13"/>
  <c r="Z241" i="13"/>
  <c r="AA241" i="13"/>
  <c r="AB241" i="13"/>
  <c r="Z242" i="13"/>
  <c r="AA242" i="13"/>
  <c r="AB242" i="13"/>
  <c r="Z243" i="13"/>
  <c r="AA243" i="13"/>
  <c r="AB243" i="13"/>
  <c r="Z244" i="13"/>
  <c r="AA244" i="13"/>
  <c r="AB244" i="13"/>
  <c r="Z245" i="13"/>
  <c r="AA245" i="13"/>
  <c r="AB245" i="13"/>
  <c r="Z246" i="13"/>
  <c r="AA246" i="13"/>
  <c r="AB246" i="13"/>
  <c r="Z247" i="13"/>
  <c r="AA247" i="13"/>
  <c r="AB247" i="13"/>
  <c r="Z248" i="13"/>
  <c r="AA248" i="13"/>
  <c r="AB248" i="13"/>
  <c r="Z249" i="13"/>
  <c r="AA249" i="13"/>
  <c r="AB249" i="13"/>
  <c r="Z250" i="13"/>
  <c r="AA250" i="13"/>
  <c r="AB250" i="13"/>
  <c r="Z251" i="13"/>
  <c r="AA251" i="13"/>
  <c r="AB251" i="13"/>
  <c r="Z252" i="13"/>
  <c r="AA252" i="13"/>
  <c r="AB252" i="13"/>
  <c r="Z253" i="13"/>
  <c r="AA253" i="13"/>
  <c r="AB253" i="13"/>
  <c r="Z254" i="13"/>
  <c r="AA254" i="13"/>
  <c r="AB254" i="13"/>
  <c r="Z255" i="13"/>
  <c r="AA255" i="13"/>
  <c r="AB255" i="13"/>
  <c r="Z256" i="13"/>
  <c r="AA256" i="13"/>
  <c r="AB256" i="13"/>
  <c r="Z257" i="13"/>
  <c r="AA257" i="13"/>
  <c r="AB257" i="13"/>
  <c r="Z258" i="13"/>
  <c r="AA258" i="13"/>
  <c r="AB258" i="13"/>
  <c r="Z259" i="13"/>
  <c r="AA259" i="13"/>
  <c r="AB259" i="13"/>
  <c r="Z260" i="13"/>
  <c r="AA260" i="13"/>
  <c r="AB260" i="13"/>
  <c r="Z261" i="13"/>
  <c r="AA261" i="13"/>
  <c r="AB261" i="13"/>
  <c r="Z262" i="13"/>
  <c r="AA262" i="13"/>
  <c r="AB262" i="13"/>
  <c r="Z263" i="13"/>
  <c r="AA263" i="13"/>
  <c r="AB263" i="13"/>
  <c r="Z264" i="13"/>
  <c r="AA264" i="13"/>
  <c r="AB264" i="13"/>
  <c r="Z265" i="13"/>
  <c r="AA265" i="13"/>
  <c r="AB265" i="13"/>
  <c r="Z266" i="13"/>
  <c r="AA266" i="13"/>
  <c r="AB266" i="13"/>
  <c r="Z267" i="13"/>
  <c r="AA267" i="13"/>
  <c r="AB267" i="13"/>
  <c r="Z268" i="13"/>
  <c r="AA268" i="13"/>
  <c r="AB268" i="13"/>
  <c r="Z269" i="13"/>
  <c r="AA269" i="13"/>
  <c r="AB269" i="13"/>
  <c r="Z270" i="13"/>
  <c r="AA270" i="13"/>
  <c r="AB270" i="13"/>
  <c r="Z271" i="13"/>
  <c r="AA271" i="13"/>
  <c r="AB271" i="13"/>
  <c r="Z272" i="13"/>
  <c r="AA272" i="13"/>
  <c r="AB272" i="13"/>
  <c r="Z273" i="13"/>
  <c r="AA273" i="13"/>
  <c r="AB273" i="13"/>
  <c r="Z274" i="13"/>
  <c r="AA274" i="13"/>
  <c r="AB274" i="13"/>
  <c r="Z275" i="13"/>
  <c r="AA275" i="13"/>
  <c r="AB275" i="13"/>
  <c r="Z276" i="13"/>
  <c r="AA276" i="13"/>
  <c r="AB276" i="13"/>
  <c r="Z277" i="13"/>
  <c r="AA277" i="13"/>
  <c r="AB277" i="13"/>
  <c r="Z278" i="13"/>
  <c r="AA278" i="13"/>
  <c r="AB278" i="13"/>
  <c r="Z279" i="13"/>
  <c r="AA279" i="13"/>
  <c r="AB279" i="13"/>
  <c r="Z280" i="13"/>
  <c r="AA280" i="13"/>
  <c r="AB280" i="13"/>
  <c r="Z281" i="13"/>
  <c r="AA281" i="13"/>
  <c r="AB281" i="13"/>
  <c r="Z282" i="13"/>
  <c r="AA282" i="13"/>
  <c r="AB282" i="13"/>
  <c r="Z283" i="13"/>
  <c r="AA283" i="13"/>
  <c r="AB283" i="13"/>
  <c r="Z284" i="13"/>
  <c r="AA284" i="13"/>
  <c r="AB284" i="13"/>
  <c r="Z285" i="13"/>
  <c r="AA285" i="13"/>
  <c r="AB285" i="13"/>
  <c r="Z286" i="13"/>
  <c r="AA286" i="13"/>
  <c r="AB286" i="13"/>
  <c r="Z287" i="13"/>
  <c r="AA287" i="13"/>
  <c r="AB287" i="13"/>
  <c r="Z288" i="13"/>
  <c r="AA288" i="13"/>
  <c r="AB288" i="13"/>
  <c r="Z289" i="13"/>
  <c r="AA289" i="13"/>
  <c r="AB289" i="13"/>
  <c r="Z290" i="13"/>
  <c r="AA290" i="13"/>
  <c r="AB290" i="13"/>
  <c r="Z291" i="13"/>
  <c r="AA291" i="13"/>
  <c r="AB291" i="13"/>
  <c r="Z292" i="13"/>
  <c r="AA292" i="13"/>
  <c r="AB292" i="13"/>
  <c r="Z293" i="13"/>
  <c r="AA293" i="13"/>
  <c r="AB293" i="13"/>
  <c r="Z294" i="13"/>
  <c r="AA294" i="13"/>
  <c r="AB294" i="13"/>
  <c r="Z295" i="13"/>
  <c r="AA295" i="13"/>
  <c r="AB295" i="13"/>
  <c r="Z296" i="13"/>
  <c r="AA296" i="13"/>
  <c r="AB296" i="13"/>
  <c r="Z297" i="13"/>
  <c r="AA297" i="13"/>
  <c r="AB297" i="13"/>
  <c r="Z298" i="13"/>
  <c r="AA298" i="13"/>
  <c r="AB298" i="13"/>
  <c r="Z299" i="13"/>
  <c r="AA299" i="13"/>
  <c r="AB299" i="13"/>
  <c r="Z300" i="13"/>
  <c r="AA300" i="13"/>
  <c r="AB300" i="13"/>
  <c r="Z301" i="13"/>
  <c r="AA301" i="13"/>
  <c r="AB301" i="13"/>
  <c r="Z302" i="13"/>
  <c r="AA302" i="13"/>
  <c r="AB302" i="13"/>
  <c r="Z303" i="13"/>
  <c r="AA303" i="13"/>
  <c r="AB303" i="13"/>
  <c r="Z304" i="13"/>
  <c r="AA304" i="13"/>
  <c r="AB304" i="13"/>
  <c r="Z305" i="13"/>
  <c r="AA305" i="13"/>
  <c r="AB305" i="13"/>
  <c r="Z306" i="13"/>
  <c r="AA306" i="13"/>
  <c r="AB306" i="13"/>
  <c r="Z307" i="13"/>
  <c r="AA307" i="13"/>
  <c r="AB307" i="13"/>
  <c r="Z308" i="13"/>
  <c r="AA308" i="13"/>
  <c r="AB308" i="13"/>
  <c r="Z309" i="13"/>
  <c r="AA309" i="13"/>
  <c r="AB309" i="13"/>
  <c r="Z310" i="13"/>
  <c r="AA310" i="13"/>
  <c r="AB310" i="13"/>
  <c r="Z311" i="13"/>
  <c r="AA311" i="13"/>
  <c r="AB311" i="13"/>
  <c r="Z312" i="13"/>
  <c r="AA312" i="13"/>
  <c r="AB312" i="13"/>
  <c r="Z313" i="13"/>
  <c r="AA313" i="13"/>
  <c r="AB313" i="13"/>
  <c r="Z314" i="13"/>
  <c r="AA314" i="13"/>
  <c r="AB314" i="13"/>
  <c r="Z315" i="13"/>
  <c r="AA315" i="13"/>
  <c r="AB315" i="13"/>
  <c r="Z316" i="13"/>
  <c r="AA316" i="13"/>
  <c r="AB316" i="13"/>
  <c r="Z317" i="13"/>
  <c r="AA317" i="13"/>
  <c r="AB317" i="13"/>
  <c r="Z318" i="13"/>
  <c r="AA318" i="13"/>
  <c r="AB318" i="13"/>
  <c r="Z319" i="13"/>
  <c r="AA319" i="13"/>
  <c r="AB319" i="13"/>
  <c r="Z320" i="13"/>
  <c r="AA320" i="13"/>
  <c r="AB320" i="13"/>
  <c r="Z321" i="13"/>
  <c r="AA321" i="13"/>
  <c r="AB321" i="13"/>
  <c r="Z322" i="13"/>
  <c r="AA322" i="13"/>
  <c r="AB322" i="13"/>
  <c r="Z323" i="13"/>
  <c r="AA323" i="13"/>
  <c r="AB323" i="13"/>
  <c r="Z324" i="13"/>
  <c r="AA324" i="13"/>
  <c r="AB324" i="13"/>
  <c r="Z325" i="13"/>
  <c r="AA325" i="13"/>
  <c r="AB325" i="13"/>
  <c r="Z326" i="13"/>
  <c r="AA326" i="13"/>
  <c r="AB326" i="13"/>
  <c r="Z327" i="13"/>
  <c r="AA327" i="13"/>
  <c r="AB327" i="13"/>
  <c r="Z328" i="13"/>
  <c r="AA328" i="13"/>
  <c r="AB328" i="13"/>
  <c r="Z329" i="13"/>
  <c r="AA329" i="13"/>
  <c r="AB329" i="13"/>
  <c r="Z330" i="13"/>
  <c r="AA330" i="13"/>
  <c r="AB330" i="13"/>
  <c r="Z331" i="13"/>
  <c r="AA331" i="13"/>
  <c r="AB331" i="13"/>
  <c r="Z332" i="13"/>
  <c r="AA332" i="13"/>
  <c r="AB332" i="13"/>
  <c r="Z333" i="13"/>
  <c r="AA333" i="13"/>
  <c r="AB333" i="13"/>
  <c r="Z334" i="13"/>
  <c r="AA334" i="13"/>
  <c r="AB334" i="13"/>
  <c r="Z335" i="13"/>
  <c r="AA335" i="13"/>
  <c r="AB335" i="13"/>
  <c r="Z336" i="13"/>
  <c r="AA336" i="13"/>
  <c r="AB336" i="13"/>
  <c r="Z337" i="13"/>
  <c r="AA337" i="13"/>
  <c r="AB337" i="13"/>
  <c r="Z338" i="13"/>
  <c r="AA338" i="13"/>
  <c r="AB338" i="13"/>
  <c r="Z339" i="13"/>
  <c r="AA339" i="13"/>
  <c r="AB339" i="13"/>
  <c r="Z340" i="13"/>
  <c r="AA340" i="13"/>
  <c r="AB340" i="13"/>
  <c r="Z341" i="13"/>
  <c r="AA341" i="13"/>
  <c r="AB341" i="13"/>
  <c r="Z342" i="13"/>
  <c r="AA342" i="13"/>
  <c r="AB342" i="13"/>
  <c r="Z343" i="13"/>
  <c r="AA343" i="13"/>
  <c r="AB343" i="13"/>
  <c r="Z344" i="13"/>
  <c r="AA344" i="13"/>
  <c r="AB344" i="13"/>
  <c r="Z345" i="13"/>
  <c r="AA345" i="13"/>
  <c r="AB345" i="13"/>
  <c r="Z346" i="13"/>
  <c r="AA346" i="13"/>
  <c r="AB346" i="13"/>
  <c r="Z347" i="13"/>
  <c r="AA347" i="13"/>
  <c r="AB347" i="13"/>
  <c r="Z348" i="13"/>
  <c r="AA348" i="13"/>
  <c r="AB348" i="13"/>
  <c r="Z349" i="13"/>
  <c r="AA349" i="13"/>
  <c r="AB349" i="13"/>
  <c r="Z350" i="13"/>
  <c r="AA350" i="13"/>
  <c r="AB350" i="13"/>
  <c r="Z351" i="13"/>
  <c r="AA351" i="13"/>
  <c r="AB351" i="13"/>
  <c r="Z352" i="13"/>
  <c r="AA352" i="13"/>
  <c r="AB352" i="13"/>
  <c r="Z353" i="13"/>
  <c r="AA353" i="13"/>
  <c r="AB353" i="13"/>
  <c r="Z354" i="13"/>
  <c r="AA354" i="13"/>
  <c r="AB354" i="13"/>
  <c r="Z355" i="13"/>
  <c r="AA355" i="13"/>
  <c r="AB355" i="13"/>
  <c r="Z356" i="13"/>
  <c r="AA356" i="13"/>
  <c r="AB356" i="13"/>
  <c r="Z357" i="13"/>
  <c r="AA357" i="13"/>
  <c r="AB357" i="13"/>
  <c r="Z358" i="13"/>
  <c r="AA358" i="13"/>
  <c r="AB358" i="13"/>
  <c r="Z359" i="13"/>
  <c r="AA359" i="13"/>
  <c r="AB359" i="13"/>
  <c r="Z360" i="13"/>
  <c r="AA360" i="13"/>
  <c r="AB360" i="13"/>
  <c r="Z361" i="13"/>
  <c r="AA361" i="13"/>
  <c r="AB361" i="13"/>
  <c r="Z362" i="13"/>
  <c r="AA362" i="13"/>
  <c r="AB362" i="13"/>
  <c r="Z363" i="13"/>
  <c r="AA363" i="13"/>
  <c r="AB363" i="13"/>
  <c r="Z364" i="13"/>
  <c r="AA364" i="13"/>
  <c r="AB364" i="13"/>
  <c r="Z365" i="13"/>
  <c r="AA365" i="13"/>
  <c r="AB365" i="13"/>
  <c r="Z366" i="13"/>
  <c r="AA366" i="13"/>
  <c r="AB366" i="13"/>
  <c r="Z367" i="13"/>
  <c r="AA367" i="13"/>
  <c r="AB367" i="13"/>
  <c r="Z368" i="13"/>
  <c r="AA368" i="13"/>
  <c r="AB368" i="13"/>
  <c r="Z369" i="13"/>
  <c r="AA369" i="13"/>
  <c r="AB369" i="13"/>
  <c r="Z370" i="13"/>
  <c r="AA370" i="13"/>
  <c r="AB370" i="13"/>
  <c r="Z371" i="13"/>
  <c r="AA371" i="13"/>
  <c r="AB371" i="13"/>
  <c r="Z372" i="13"/>
  <c r="AA372" i="13"/>
  <c r="AB372" i="13"/>
  <c r="Z373" i="13"/>
  <c r="AA373" i="13"/>
  <c r="AB373" i="13"/>
  <c r="Z374" i="13"/>
  <c r="AA374" i="13"/>
  <c r="AB374" i="13"/>
  <c r="Z375" i="13"/>
  <c r="AA375" i="13"/>
  <c r="AB375" i="13"/>
  <c r="Z376" i="13"/>
  <c r="AA376" i="13"/>
  <c r="AB376" i="13"/>
  <c r="Z377" i="13"/>
  <c r="AA377" i="13"/>
  <c r="AB377" i="13"/>
  <c r="Z378" i="13"/>
  <c r="AA378" i="13"/>
  <c r="AB378" i="13"/>
  <c r="AA6" i="13"/>
  <c r="AB6" i="13"/>
  <c r="V7" i="13"/>
  <c r="W7" i="13"/>
  <c r="X7" i="13"/>
  <c r="V8" i="13"/>
  <c r="W8" i="13"/>
  <c r="X8" i="13"/>
  <c r="V9" i="13"/>
  <c r="W9" i="13"/>
  <c r="X9" i="13"/>
  <c r="V10" i="13"/>
  <c r="W10" i="13"/>
  <c r="X10" i="13"/>
  <c r="V11" i="13"/>
  <c r="W11" i="13"/>
  <c r="X11" i="13"/>
  <c r="V12" i="13"/>
  <c r="W12" i="13"/>
  <c r="X12" i="13"/>
  <c r="V13" i="13"/>
  <c r="W13" i="13"/>
  <c r="X13" i="13"/>
  <c r="V14" i="13"/>
  <c r="W14" i="13"/>
  <c r="X14" i="13"/>
  <c r="V15" i="13"/>
  <c r="W15" i="13"/>
  <c r="X15" i="13"/>
  <c r="V16" i="13"/>
  <c r="W16" i="13"/>
  <c r="X16" i="13"/>
  <c r="V17" i="13"/>
  <c r="W17" i="13"/>
  <c r="X17" i="13"/>
  <c r="V18" i="13"/>
  <c r="W18" i="13"/>
  <c r="X18" i="13"/>
  <c r="V19" i="13"/>
  <c r="W19" i="13"/>
  <c r="X19" i="13"/>
  <c r="V20" i="13"/>
  <c r="W20" i="13"/>
  <c r="X20" i="13"/>
  <c r="V21" i="13"/>
  <c r="W21" i="13"/>
  <c r="X21" i="13"/>
  <c r="V22" i="13"/>
  <c r="W22" i="13"/>
  <c r="X22" i="13"/>
  <c r="V23" i="13"/>
  <c r="W23" i="13"/>
  <c r="X23" i="13"/>
  <c r="V24" i="13"/>
  <c r="W24" i="13"/>
  <c r="X24" i="13"/>
  <c r="V25" i="13"/>
  <c r="W25" i="13"/>
  <c r="X25" i="13"/>
  <c r="V26" i="13"/>
  <c r="W26" i="13"/>
  <c r="X26" i="13"/>
  <c r="V27" i="13"/>
  <c r="W27" i="13"/>
  <c r="X27" i="13"/>
  <c r="V28" i="13"/>
  <c r="W28" i="13"/>
  <c r="X28" i="13"/>
  <c r="V29" i="13"/>
  <c r="W29" i="13"/>
  <c r="X29" i="13"/>
  <c r="V30" i="13"/>
  <c r="W30" i="13"/>
  <c r="X30" i="13"/>
  <c r="V31" i="13"/>
  <c r="W31" i="13"/>
  <c r="X31" i="13"/>
  <c r="V32" i="13"/>
  <c r="W32" i="13"/>
  <c r="X32" i="13"/>
  <c r="V33" i="13"/>
  <c r="W33" i="13"/>
  <c r="X33" i="13"/>
  <c r="V34" i="13"/>
  <c r="W34" i="13"/>
  <c r="X34" i="13"/>
  <c r="V35" i="13"/>
  <c r="W35" i="13"/>
  <c r="X35" i="13"/>
  <c r="V36" i="13"/>
  <c r="W36" i="13"/>
  <c r="X36" i="13"/>
  <c r="V37" i="13"/>
  <c r="W37" i="13"/>
  <c r="X37" i="13"/>
  <c r="V38" i="13"/>
  <c r="W38" i="13"/>
  <c r="X38" i="13"/>
  <c r="V39" i="13"/>
  <c r="W39" i="13"/>
  <c r="X39" i="13"/>
  <c r="V40" i="13"/>
  <c r="W40" i="13"/>
  <c r="X40" i="13"/>
  <c r="V41" i="13"/>
  <c r="W41" i="13"/>
  <c r="X41" i="13"/>
  <c r="V42" i="13"/>
  <c r="W42" i="13"/>
  <c r="X42" i="13"/>
  <c r="V43" i="13"/>
  <c r="W43" i="13"/>
  <c r="X43" i="13"/>
  <c r="V44" i="13"/>
  <c r="W44" i="13"/>
  <c r="X44" i="13"/>
  <c r="V45" i="13"/>
  <c r="W45" i="13"/>
  <c r="X45" i="13"/>
  <c r="V46" i="13"/>
  <c r="W46" i="13"/>
  <c r="X46" i="13"/>
  <c r="V47" i="13"/>
  <c r="W47" i="13"/>
  <c r="X47" i="13"/>
  <c r="V48" i="13"/>
  <c r="W48" i="13"/>
  <c r="X48" i="13"/>
  <c r="V49" i="13"/>
  <c r="W49" i="13"/>
  <c r="X49" i="13"/>
  <c r="V50" i="13"/>
  <c r="W50" i="13"/>
  <c r="X50" i="13"/>
  <c r="V51" i="13"/>
  <c r="W51" i="13"/>
  <c r="X51" i="13"/>
  <c r="V52" i="13"/>
  <c r="W52" i="13"/>
  <c r="X52" i="13"/>
  <c r="V53" i="13"/>
  <c r="W53" i="13"/>
  <c r="X53" i="13"/>
  <c r="V54" i="13"/>
  <c r="W54" i="13"/>
  <c r="X54" i="13"/>
  <c r="V55" i="13"/>
  <c r="W55" i="13"/>
  <c r="X55" i="13"/>
  <c r="V56" i="13"/>
  <c r="W56" i="13"/>
  <c r="X56" i="13"/>
  <c r="V57" i="13"/>
  <c r="W57" i="13"/>
  <c r="X57" i="13"/>
  <c r="V58" i="13"/>
  <c r="W58" i="13"/>
  <c r="X58" i="13"/>
  <c r="V59" i="13"/>
  <c r="W59" i="13"/>
  <c r="X59" i="13"/>
  <c r="V60" i="13"/>
  <c r="W60" i="13"/>
  <c r="X60" i="13"/>
  <c r="V61" i="13"/>
  <c r="W61" i="13"/>
  <c r="X61" i="13"/>
  <c r="V62" i="13"/>
  <c r="W62" i="13"/>
  <c r="X62" i="13"/>
  <c r="V63" i="13"/>
  <c r="W63" i="13"/>
  <c r="X63" i="13"/>
  <c r="V64" i="13"/>
  <c r="W64" i="13"/>
  <c r="X64" i="13"/>
  <c r="V65" i="13"/>
  <c r="W65" i="13"/>
  <c r="X65" i="13"/>
  <c r="V66" i="13"/>
  <c r="W66" i="13"/>
  <c r="X66" i="13"/>
  <c r="V67" i="13"/>
  <c r="W67" i="13"/>
  <c r="X67" i="13"/>
  <c r="V68" i="13"/>
  <c r="W68" i="13"/>
  <c r="X68" i="13"/>
  <c r="V69" i="13"/>
  <c r="W69" i="13"/>
  <c r="X69" i="13"/>
  <c r="V70" i="13"/>
  <c r="W70" i="13"/>
  <c r="X70" i="13"/>
  <c r="V71" i="13"/>
  <c r="W71" i="13"/>
  <c r="X71" i="13"/>
  <c r="V72" i="13"/>
  <c r="W72" i="13"/>
  <c r="X72" i="13"/>
  <c r="V73" i="13"/>
  <c r="W73" i="13"/>
  <c r="X73" i="13"/>
  <c r="V74" i="13"/>
  <c r="W74" i="13"/>
  <c r="X74" i="13"/>
  <c r="V75" i="13"/>
  <c r="W75" i="13"/>
  <c r="X75" i="13"/>
  <c r="V76" i="13"/>
  <c r="W76" i="13"/>
  <c r="X76" i="13"/>
  <c r="V77" i="13"/>
  <c r="W77" i="13"/>
  <c r="X77" i="13"/>
  <c r="V78" i="13"/>
  <c r="W78" i="13"/>
  <c r="X78" i="13"/>
  <c r="V79" i="13"/>
  <c r="W79" i="13"/>
  <c r="X79" i="13"/>
  <c r="V80" i="13"/>
  <c r="W80" i="13"/>
  <c r="X80" i="13"/>
  <c r="V81" i="13"/>
  <c r="W81" i="13"/>
  <c r="X81" i="13"/>
  <c r="V82" i="13"/>
  <c r="W82" i="13"/>
  <c r="X82" i="13"/>
  <c r="V83" i="13"/>
  <c r="W83" i="13"/>
  <c r="X83" i="13"/>
  <c r="V84" i="13"/>
  <c r="W84" i="13"/>
  <c r="X84" i="13"/>
  <c r="V85" i="13"/>
  <c r="W85" i="13"/>
  <c r="X85" i="13"/>
  <c r="V86" i="13"/>
  <c r="W86" i="13"/>
  <c r="X86" i="13"/>
  <c r="V87" i="13"/>
  <c r="W87" i="13"/>
  <c r="X87" i="13"/>
  <c r="V88" i="13"/>
  <c r="W88" i="13"/>
  <c r="X88" i="13"/>
  <c r="V89" i="13"/>
  <c r="W89" i="13"/>
  <c r="X89" i="13"/>
  <c r="V90" i="13"/>
  <c r="W90" i="13"/>
  <c r="X90" i="13"/>
  <c r="V91" i="13"/>
  <c r="W91" i="13"/>
  <c r="X91" i="13"/>
  <c r="V92" i="13"/>
  <c r="W92" i="13"/>
  <c r="X92" i="13"/>
  <c r="V93" i="13"/>
  <c r="W93" i="13"/>
  <c r="X93" i="13"/>
  <c r="V94" i="13"/>
  <c r="W94" i="13"/>
  <c r="X94" i="13"/>
  <c r="V95" i="13"/>
  <c r="W95" i="13"/>
  <c r="X95" i="13"/>
  <c r="V96" i="13"/>
  <c r="W96" i="13"/>
  <c r="X96" i="13"/>
  <c r="V97" i="13"/>
  <c r="W97" i="13"/>
  <c r="X97" i="13"/>
  <c r="V98" i="13"/>
  <c r="W98" i="13"/>
  <c r="X98" i="13"/>
  <c r="V99" i="13"/>
  <c r="W99" i="13"/>
  <c r="X99" i="13"/>
  <c r="V100" i="13"/>
  <c r="W100" i="13"/>
  <c r="X100" i="13"/>
  <c r="V101" i="13"/>
  <c r="W101" i="13"/>
  <c r="X101" i="13"/>
  <c r="V102" i="13"/>
  <c r="W102" i="13"/>
  <c r="X102" i="13"/>
  <c r="V103" i="13"/>
  <c r="W103" i="13"/>
  <c r="X103" i="13"/>
  <c r="V104" i="13"/>
  <c r="W104" i="13"/>
  <c r="X104" i="13"/>
  <c r="V105" i="13"/>
  <c r="W105" i="13"/>
  <c r="X105" i="13"/>
  <c r="V106" i="13"/>
  <c r="W106" i="13"/>
  <c r="X106" i="13"/>
  <c r="V107" i="13"/>
  <c r="W107" i="13"/>
  <c r="X107" i="13"/>
  <c r="V108" i="13"/>
  <c r="W108" i="13"/>
  <c r="X108" i="13"/>
  <c r="V109" i="13"/>
  <c r="W109" i="13"/>
  <c r="X109" i="13"/>
  <c r="V110" i="13"/>
  <c r="W110" i="13"/>
  <c r="X110" i="13"/>
  <c r="V111" i="13"/>
  <c r="W111" i="13"/>
  <c r="X111" i="13"/>
  <c r="V112" i="13"/>
  <c r="W112" i="13"/>
  <c r="X112" i="13"/>
  <c r="V113" i="13"/>
  <c r="W113" i="13"/>
  <c r="X113" i="13"/>
  <c r="V114" i="13"/>
  <c r="W114" i="13"/>
  <c r="X114" i="13"/>
  <c r="V115" i="13"/>
  <c r="W115" i="13"/>
  <c r="X115" i="13"/>
  <c r="V116" i="13"/>
  <c r="W116" i="13"/>
  <c r="X116" i="13"/>
  <c r="V117" i="13"/>
  <c r="W117" i="13"/>
  <c r="X117" i="13"/>
  <c r="V118" i="13"/>
  <c r="W118" i="13"/>
  <c r="X118" i="13"/>
  <c r="V119" i="13"/>
  <c r="W119" i="13"/>
  <c r="X119" i="13"/>
  <c r="V120" i="13"/>
  <c r="W120" i="13"/>
  <c r="X120" i="13"/>
  <c r="V121" i="13"/>
  <c r="W121" i="13"/>
  <c r="X121" i="13"/>
  <c r="V122" i="13"/>
  <c r="W122" i="13"/>
  <c r="X122" i="13"/>
  <c r="V123" i="13"/>
  <c r="W123" i="13"/>
  <c r="X123" i="13"/>
  <c r="V124" i="13"/>
  <c r="W124" i="13"/>
  <c r="X124" i="13"/>
  <c r="V125" i="13"/>
  <c r="W125" i="13"/>
  <c r="X125" i="13"/>
  <c r="V126" i="13"/>
  <c r="W126" i="13"/>
  <c r="X126" i="13"/>
  <c r="V127" i="13"/>
  <c r="W127" i="13"/>
  <c r="X127" i="13"/>
  <c r="V128" i="13"/>
  <c r="W128" i="13"/>
  <c r="X128" i="13"/>
  <c r="V129" i="13"/>
  <c r="W129" i="13"/>
  <c r="X129" i="13"/>
  <c r="V130" i="13"/>
  <c r="W130" i="13"/>
  <c r="X130" i="13"/>
  <c r="V131" i="13"/>
  <c r="W131" i="13"/>
  <c r="X131" i="13"/>
  <c r="V132" i="13"/>
  <c r="W132" i="13"/>
  <c r="X132" i="13"/>
  <c r="V133" i="13"/>
  <c r="W133" i="13"/>
  <c r="X133" i="13"/>
  <c r="V134" i="13"/>
  <c r="W134" i="13"/>
  <c r="X134" i="13"/>
  <c r="V135" i="13"/>
  <c r="W135" i="13"/>
  <c r="X135" i="13"/>
  <c r="V136" i="13"/>
  <c r="W136" i="13"/>
  <c r="X136" i="13"/>
  <c r="V137" i="13"/>
  <c r="W137" i="13"/>
  <c r="X137" i="13"/>
  <c r="V138" i="13"/>
  <c r="W138" i="13"/>
  <c r="X138" i="13"/>
  <c r="V139" i="13"/>
  <c r="W139" i="13"/>
  <c r="X139" i="13"/>
  <c r="V140" i="13"/>
  <c r="W140" i="13"/>
  <c r="X140" i="13"/>
  <c r="V141" i="13"/>
  <c r="W141" i="13"/>
  <c r="X141" i="13"/>
  <c r="V142" i="13"/>
  <c r="W142" i="13"/>
  <c r="X142" i="13"/>
  <c r="V143" i="13"/>
  <c r="W143" i="13"/>
  <c r="X143" i="13"/>
  <c r="V144" i="13"/>
  <c r="W144" i="13"/>
  <c r="X144" i="13"/>
  <c r="V145" i="13"/>
  <c r="W145" i="13"/>
  <c r="X145" i="13"/>
  <c r="V146" i="13"/>
  <c r="W146" i="13"/>
  <c r="X146" i="13"/>
  <c r="V147" i="13"/>
  <c r="W147" i="13"/>
  <c r="X147" i="13"/>
  <c r="V148" i="13"/>
  <c r="W148" i="13"/>
  <c r="X148" i="13"/>
  <c r="V149" i="13"/>
  <c r="W149" i="13"/>
  <c r="X149" i="13"/>
  <c r="V150" i="13"/>
  <c r="W150" i="13"/>
  <c r="X150" i="13"/>
  <c r="V151" i="13"/>
  <c r="W151" i="13"/>
  <c r="X151" i="13"/>
  <c r="V152" i="13"/>
  <c r="W152" i="13"/>
  <c r="X152" i="13"/>
  <c r="V153" i="13"/>
  <c r="W153" i="13"/>
  <c r="X153" i="13"/>
  <c r="V154" i="13"/>
  <c r="W154" i="13"/>
  <c r="X154" i="13"/>
  <c r="V155" i="13"/>
  <c r="W155" i="13"/>
  <c r="X155" i="13"/>
  <c r="V156" i="13"/>
  <c r="W156" i="13"/>
  <c r="X156" i="13"/>
  <c r="V157" i="13"/>
  <c r="W157" i="13"/>
  <c r="X157" i="13"/>
  <c r="V158" i="13"/>
  <c r="W158" i="13"/>
  <c r="X158" i="13"/>
  <c r="V159" i="13"/>
  <c r="W159" i="13"/>
  <c r="X159" i="13"/>
  <c r="V160" i="13"/>
  <c r="W160" i="13"/>
  <c r="X160" i="13"/>
  <c r="V161" i="13"/>
  <c r="W161" i="13"/>
  <c r="X161" i="13"/>
  <c r="V162" i="13"/>
  <c r="W162" i="13"/>
  <c r="X162" i="13"/>
  <c r="V163" i="13"/>
  <c r="W163" i="13"/>
  <c r="X163" i="13"/>
  <c r="V164" i="13"/>
  <c r="W164" i="13"/>
  <c r="X164" i="13"/>
  <c r="V165" i="13"/>
  <c r="W165" i="13"/>
  <c r="X165" i="13"/>
  <c r="V166" i="13"/>
  <c r="W166" i="13"/>
  <c r="X166" i="13"/>
  <c r="V167" i="13"/>
  <c r="W167" i="13"/>
  <c r="X167" i="13"/>
  <c r="V168" i="13"/>
  <c r="W168" i="13"/>
  <c r="X168" i="13"/>
  <c r="V169" i="13"/>
  <c r="W169" i="13"/>
  <c r="X169" i="13"/>
  <c r="V170" i="13"/>
  <c r="W170" i="13"/>
  <c r="X170" i="13"/>
  <c r="V171" i="13"/>
  <c r="W171" i="13"/>
  <c r="X171" i="13"/>
  <c r="V172" i="13"/>
  <c r="W172" i="13"/>
  <c r="X172" i="13"/>
  <c r="V173" i="13"/>
  <c r="W173" i="13"/>
  <c r="X173" i="13"/>
  <c r="V174" i="13"/>
  <c r="W174" i="13"/>
  <c r="X174" i="13"/>
  <c r="V175" i="13"/>
  <c r="W175" i="13"/>
  <c r="X175" i="13"/>
  <c r="V176" i="13"/>
  <c r="W176" i="13"/>
  <c r="X176" i="13"/>
  <c r="V177" i="13"/>
  <c r="W177" i="13"/>
  <c r="X177" i="13"/>
  <c r="V178" i="13"/>
  <c r="W178" i="13"/>
  <c r="X178" i="13"/>
  <c r="V179" i="13"/>
  <c r="W179" i="13"/>
  <c r="X179" i="13"/>
  <c r="V180" i="13"/>
  <c r="W180" i="13"/>
  <c r="X180" i="13"/>
  <c r="V181" i="13"/>
  <c r="W181" i="13"/>
  <c r="X181" i="13"/>
  <c r="V182" i="13"/>
  <c r="W182" i="13"/>
  <c r="X182" i="13"/>
  <c r="V183" i="13"/>
  <c r="W183" i="13"/>
  <c r="X183" i="13"/>
  <c r="V184" i="13"/>
  <c r="W184" i="13"/>
  <c r="X184" i="13"/>
  <c r="V185" i="13"/>
  <c r="W185" i="13"/>
  <c r="X185" i="13"/>
  <c r="V186" i="13"/>
  <c r="W186" i="13"/>
  <c r="X186" i="13"/>
  <c r="V187" i="13"/>
  <c r="W187" i="13"/>
  <c r="X187" i="13"/>
  <c r="V188" i="13"/>
  <c r="W188" i="13"/>
  <c r="X188" i="13"/>
  <c r="V189" i="13"/>
  <c r="W189" i="13"/>
  <c r="X189" i="13"/>
  <c r="V190" i="13"/>
  <c r="W190" i="13"/>
  <c r="X190" i="13"/>
  <c r="V191" i="13"/>
  <c r="W191" i="13"/>
  <c r="X191" i="13"/>
  <c r="V192" i="13"/>
  <c r="W192" i="13"/>
  <c r="X192" i="13"/>
  <c r="V193" i="13"/>
  <c r="W193" i="13"/>
  <c r="X193" i="13"/>
  <c r="V194" i="13"/>
  <c r="W194" i="13"/>
  <c r="X194" i="13"/>
  <c r="V195" i="13"/>
  <c r="W195" i="13"/>
  <c r="X195" i="13"/>
  <c r="V196" i="13"/>
  <c r="W196" i="13"/>
  <c r="X196" i="13"/>
  <c r="V197" i="13"/>
  <c r="W197" i="13"/>
  <c r="X197" i="13"/>
  <c r="V198" i="13"/>
  <c r="W198" i="13"/>
  <c r="X198" i="13"/>
  <c r="V199" i="13"/>
  <c r="W199" i="13"/>
  <c r="X199" i="13"/>
  <c r="V200" i="13"/>
  <c r="W200" i="13"/>
  <c r="X200" i="13"/>
  <c r="V201" i="13"/>
  <c r="W201" i="13"/>
  <c r="X201" i="13"/>
  <c r="V202" i="13"/>
  <c r="W202" i="13"/>
  <c r="X202" i="13"/>
  <c r="V203" i="13"/>
  <c r="W203" i="13"/>
  <c r="X203" i="13"/>
  <c r="V204" i="13"/>
  <c r="W204" i="13"/>
  <c r="X204" i="13"/>
  <c r="V205" i="13"/>
  <c r="W205" i="13"/>
  <c r="X205" i="13"/>
  <c r="V206" i="13"/>
  <c r="W206" i="13"/>
  <c r="X206" i="13"/>
  <c r="V207" i="13"/>
  <c r="W207" i="13"/>
  <c r="X207" i="13"/>
  <c r="V208" i="13"/>
  <c r="W208" i="13"/>
  <c r="X208" i="13"/>
  <c r="V209" i="13"/>
  <c r="W209" i="13"/>
  <c r="X209" i="13"/>
  <c r="V210" i="13"/>
  <c r="W210" i="13"/>
  <c r="X210" i="13"/>
  <c r="V211" i="13"/>
  <c r="W211" i="13"/>
  <c r="X211" i="13"/>
  <c r="V212" i="13"/>
  <c r="W212" i="13"/>
  <c r="X212" i="13"/>
  <c r="V213" i="13"/>
  <c r="W213" i="13"/>
  <c r="X213" i="13"/>
  <c r="V214" i="13"/>
  <c r="W214" i="13"/>
  <c r="X214" i="13"/>
  <c r="V215" i="13"/>
  <c r="W215" i="13"/>
  <c r="X215" i="13"/>
  <c r="V216" i="13"/>
  <c r="W216" i="13"/>
  <c r="X216" i="13"/>
  <c r="V217" i="13"/>
  <c r="W217" i="13"/>
  <c r="X217" i="13"/>
  <c r="V218" i="13"/>
  <c r="W218" i="13"/>
  <c r="X218" i="13"/>
  <c r="V219" i="13"/>
  <c r="W219" i="13"/>
  <c r="X219" i="13"/>
  <c r="V220" i="13"/>
  <c r="W220" i="13"/>
  <c r="X220" i="13"/>
  <c r="V221" i="13"/>
  <c r="W221" i="13"/>
  <c r="X221" i="13"/>
  <c r="V222" i="13"/>
  <c r="W222" i="13"/>
  <c r="X222" i="13"/>
  <c r="V223" i="13"/>
  <c r="W223" i="13"/>
  <c r="X223" i="13"/>
  <c r="V224" i="13"/>
  <c r="W224" i="13"/>
  <c r="X224" i="13"/>
  <c r="V225" i="13"/>
  <c r="W225" i="13"/>
  <c r="X225" i="13"/>
  <c r="V226" i="13"/>
  <c r="W226" i="13"/>
  <c r="X226" i="13"/>
  <c r="V227" i="13"/>
  <c r="W227" i="13"/>
  <c r="X227" i="13"/>
  <c r="V228" i="13"/>
  <c r="W228" i="13"/>
  <c r="X228" i="13"/>
  <c r="V229" i="13"/>
  <c r="W229" i="13"/>
  <c r="X229" i="13"/>
  <c r="V230" i="13"/>
  <c r="W230" i="13"/>
  <c r="X230" i="13"/>
  <c r="V231" i="13"/>
  <c r="W231" i="13"/>
  <c r="X231" i="13"/>
  <c r="V232" i="13"/>
  <c r="W232" i="13"/>
  <c r="X232" i="13"/>
  <c r="V233" i="13"/>
  <c r="W233" i="13"/>
  <c r="X233" i="13"/>
  <c r="V234" i="13"/>
  <c r="W234" i="13"/>
  <c r="X234" i="13"/>
  <c r="V235" i="13"/>
  <c r="W235" i="13"/>
  <c r="X235" i="13"/>
  <c r="V236" i="13"/>
  <c r="W236" i="13"/>
  <c r="X236" i="13"/>
  <c r="V237" i="13"/>
  <c r="W237" i="13"/>
  <c r="X237" i="13"/>
  <c r="V238" i="13"/>
  <c r="W238" i="13"/>
  <c r="X238" i="13"/>
  <c r="V239" i="13"/>
  <c r="W239" i="13"/>
  <c r="X239" i="13"/>
  <c r="V240" i="13"/>
  <c r="W240" i="13"/>
  <c r="X240" i="13"/>
  <c r="V241" i="13"/>
  <c r="W241" i="13"/>
  <c r="X241" i="13"/>
  <c r="V242" i="13"/>
  <c r="W242" i="13"/>
  <c r="X242" i="13"/>
  <c r="V243" i="13"/>
  <c r="W243" i="13"/>
  <c r="X243" i="13"/>
  <c r="V244" i="13"/>
  <c r="W244" i="13"/>
  <c r="X244" i="13"/>
  <c r="V245" i="13"/>
  <c r="W245" i="13"/>
  <c r="X245" i="13"/>
  <c r="V246" i="13"/>
  <c r="W246" i="13"/>
  <c r="X246" i="13"/>
  <c r="V247" i="13"/>
  <c r="W247" i="13"/>
  <c r="X247" i="13"/>
  <c r="V248" i="13"/>
  <c r="W248" i="13"/>
  <c r="X248" i="13"/>
  <c r="V249" i="13"/>
  <c r="W249" i="13"/>
  <c r="X249" i="13"/>
  <c r="V250" i="13"/>
  <c r="W250" i="13"/>
  <c r="X250" i="13"/>
  <c r="V251" i="13"/>
  <c r="W251" i="13"/>
  <c r="X251" i="13"/>
  <c r="V252" i="13"/>
  <c r="W252" i="13"/>
  <c r="X252" i="13"/>
  <c r="V253" i="13"/>
  <c r="W253" i="13"/>
  <c r="X253" i="13"/>
  <c r="V254" i="13"/>
  <c r="W254" i="13"/>
  <c r="X254" i="13"/>
  <c r="V255" i="13"/>
  <c r="W255" i="13"/>
  <c r="X255" i="13"/>
  <c r="V256" i="13"/>
  <c r="W256" i="13"/>
  <c r="X256" i="13"/>
  <c r="V257" i="13"/>
  <c r="W257" i="13"/>
  <c r="X257" i="13"/>
  <c r="V258" i="13"/>
  <c r="W258" i="13"/>
  <c r="X258" i="13"/>
  <c r="V259" i="13"/>
  <c r="W259" i="13"/>
  <c r="X259" i="13"/>
  <c r="V260" i="13"/>
  <c r="W260" i="13"/>
  <c r="X260" i="13"/>
  <c r="V261" i="13"/>
  <c r="W261" i="13"/>
  <c r="X261" i="13"/>
  <c r="V262" i="13"/>
  <c r="W262" i="13"/>
  <c r="X262" i="13"/>
  <c r="V263" i="13"/>
  <c r="W263" i="13"/>
  <c r="X263" i="13"/>
  <c r="V264" i="13"/>
  <c r="W264" i="13"/>
  <c r="X264" i="13"/>
  <c r="V265" i="13"/>
  <c r="W265" i="13"/>
  <c r="X265" i="13"/>
  <c r="V266" i="13"/>
  <c r="W266" i="13"/>
  <c r="X266" i="13"/>
  <c r="V267" i="13"/>
  <c r="W267" i="13"/>
  <c r="X267" i="13"/>
  <c r="V268" i="13"/>
  <c r="W268" i="13"/>
  <c r="X268" i="13"/>
  <c r="V269" i="13"/>
  <c r="W269" i="13"/>
  <c r="X269" i="13"/>
  <c r="V270" i="13"/>
  <c r="W270" i="13"/>
  <c r="X270" i="13"/>
  <c r="V271" i="13"/>
  <c r="W271" i="13"/>
  <c r="X271" i="13"/>
  <c r="V272" i="13"/>
  <c r="W272" i="13"/>
  <c r="X272" i="13"/>
  <c r="V273" i="13"/>
  <c r="W273" i="13"/>
  <c r="X273" i="13"/>
  <c r="V274" i="13"/>
  <c r="W274" i="13"/>
  <c r="X274" i="13"/>
  <c r="V275" i="13"/>
  <c r="W275" i="13"/>
  <c r="X275" i="13"/>
  <c r="V276" i="13"/>
  <c r="W276" i="13"/>
  <c r="X276" i="13"/>
  <c r="V277" i="13"/>
  <c r="W277" i="13"/>
  <c r="X277" i="13"/>
  <c r="V278" i="13"/>
  <c r="W278" i="13"/>
  <c r="X278" i="13"/>
  <c r="V279" i="13"/>
  <c r="W279" i="13"/>
  <c r="X279" i="13"/>
  <c r="V280" i="13"/>
  <c r="W280" i="13"/>
  <c r="X280" i="13"/>
  <c r="V281" i="13"/>
  <c r="W281" i="13"/>
  <c r="X281" i="13"/>
  <c r="V282" i="13"/>
  <c r="W282" i="13"/>
  <c r="X282" i="13"/>
  <c r="V283" i="13"/>
  <c r="W283" i="13"/>
  <c r="X283" i="13"/>
  <c r="V284" i="13"/>
  <c r="W284" i="13"/>
  <c r="X284" i="13"/>
  <c r="V285" i="13"/>
  <c r="W285" i="13"/>
  <c r="X285" i="13"/>
  <c r="V286" i="13"/>
  <c r="W286" i="13"/>
  <c r="X286" i="13"/>
  <c r="V287" i="13"/>
  <c r="W287" i="13"/>
  <c r="X287" i="13"/>
  <c r="V288" i="13"/>
  <c r="W288" i="13"/>
  <c r="X288" i="13"/>
  <c r="V289" i="13"/>
  <c r="W289" i="13"/>
  <c r="X289" i="13"/>
  <c r="V290" i="13"/>
  <c r="W290" i="13"/>
  <c r="X290" i="13"/>
  <c r="V291" i="13"/>
  <c r="W291" i="13"/>
  <c r="X291" i="13"/>
  <c r="V292" i="13"/>
  <c r="W292" i="13"/>
  <c r="X292" i="13"/>
  <c r="V293" i="13"/>
  <c r="W293" i="13"/>
  <c r="X293" i="13"/>
  <c r="V294" i="13"/>
  <c r="W294" i="13"/>
  <c r="X294" i="13"/>
  <c r="V295" i="13"/>
  <c r="W295" i="13"/>
  <c r="X295" i="13"/>
  <c r="V296" i="13"/>
  <c r="W296" i="13"/>
  <c r="X296" i="13"/>
  <c r="V297" i="13"/>
  <c r="W297" i="13"/>
  <c r="X297" i="13"/>
  <c r="V298" i="13"/>
  <c r="W298" i="13"/>
  <c r="X298" i="13"/>
  <c r="V299" i="13"/>
  <c r="W299" i="13"/>
  <c r="X299" i="13"/>
  <c r="V300" i="13"/>
  <c r="W300" i="13"/>
  <c r="X300" i="13"/>
  <c r="V301" i="13"/>
  <c r="W301" i="13"/>
  <c r="X301" i="13"/>
  <c r="V302" i="13"/>
  <c r="W302" i="13"/>
  <c r="X302" i="13"/>
  <c r="V303" i="13"/>
  <c r="W303" i="13"/>
  <c r="X303" i="13"/>
  <c r="V304" i="13"/>
  <c r="W304" i="13"/>
  <c r="X304" i="13"/>
  <c r="V305" i="13"/>
  <c r="W305" i="13"/>
  <c r="X305" i="13"/>
  <c r="V306" i="13"/>
  <c r="W306" i="13"/>
  <c r="X306" i="13"/>
  <c r="V307" i="13"/>
  <c r="W307" i="13"/>
  <c r="X307" i="13"/>
  <c r="V308" i="13"/>
  <c r="W308" i="13"/>
  <c r="X308" i="13"/>
  <c r="V309" i="13"/>
  <c r="W309" i="13"/>
  <c r="X309" i="13"/>
  <c r="V310" i="13"/>
  <c r="W310" i="13"/>
  <c r="X310" i="13"/>
  <c r="V311" i="13"/>
  <c r="W311" i="13"/>
  <c r="X311" i="13"/>
  <c r="V312" i="13"/>
  <c r="W312" i="13"/>
  <c r="X312" i="13"/>
  <c r="V313" i="13"/>
  <c r="W313" i="13"/>
  <c r="X313" i="13"/>
  <c r="V314" i="13"/>
  <c r="W314" i="13"/>
  <c r="X314" i="13"/>
  <c r="V315" i="13"/>
  <c r="W315" i="13"/>
  <c r="X315" i="13"/>
  <c r="V316" i="13"/>
  <c r="W316" i="13"/>
  <c r="X316" i="13"/>
  <c r="V317" i="13"/>
  <c r="W317" i="13"/>
  <c r="X317" i="13"/>
  <c r="V318" i="13"/>
  <c r="W318" i="13"/>
  <c r="X318" i="13"/>
  <c r="V319" i="13"/>
  <c r="W319" i="13"/>
  <c r="X319" i="13"/>
  <c r="V320" i="13"/>
  <c r="W320" i="13"/>
  <c r="X320" i="13"/>
  <c r="V321" i="13"/>
  <c r="W321" i="13"/>
  <c r="X321" i="13"/>
  <c r="V322" i="13"/>
  <c r="W322" i="13"/>
  <c r="X322" i="13"/>
  <c r="V323" i="13"/>
  <c r="W323" i="13"/>
  <c r="X323" i="13"/>
  <c r="V324" i="13"/>
  <c r="W324" i="13"/>
  <c r="X324" i="13"/>
  <c r="V325" i="13"/>
  <c r="W325" i="13"/>
  <c r="X325" i="13"/>
  <c r="V326" i="13"/>
  <c r="W326" i="13"/>
  <c r="X326" i="13"/>
  <c r="V327" i="13"/>
  <c r="W327" i="13"/>
  <c r="X327" i="13"/>
  <c r="V328" i="13"/>
  <c r="W328" i="13"/>
  <c r="X328" i="13"/>
  <c r="V329" i="13"/>
  <c r="W329" i="13"/>
  <c r="X329" i="13"/>
  <c r="V330" i="13"/>
  <c r="W330" i="13"/>
  <c r="X330" i="13"/>
  <c r="V331" i="13"/>
  <c r="W331" i="13"/>
  <c r="X331" i="13"/>
  <c r="V332" i="13"/>
  <c r="W332" i="13"/>
  <c r="X332" i="13"/>
  <c r="V333" i="13"/>
  <c r="W333" i="13"/>
  <c r="X333" i="13"/>
  <c r="V334" i="13"/>
  <c r="W334" i="13"/>
  <c r="X334" i="13"/>
  <c r="V335" i="13"/>
  <c r="W335" i="13"/>
  <c r="X335" i="13"/>
  <c r="V336" i="13"/>
  <c r="W336" i="13"/>
  <c r="X336" i="13"/>
  <c r="V337" i="13"/>
  <c r="W337" i="13"/>
  <c r="X337" i="13"/>
  <c r="V338" i="13"/>
  <c r="W338" i="13"/>
  <c r="X338" i="13"/>
  <c r="V339" i="13"/>
  <c r="W339" i="13"/>
  <c r="X339" i="13"/>
  <c r="V340" i="13"/>
  <c r="W340" i="13"/>
  <c r="X340" i="13"/>
  <c r="V341" i="13"/>
  <c r="W341" i="13"/>
  <c r="X341" i="13"/>
  <c r="V342" i="13"/>
  <c r="W342" i="13"/>
  <c r="X342" i="13"/>
  <c r="V343" i="13"/>
  <c r="W343" i="13"/>
  <c r="X343" i="13"/>
  <c r="V344" i="13"/>
  <c r="W344" i="13"/>
  <c r="X344" i="13"/>
  <c r="V345" i="13"/>
  <c r="W345" i="13"/>
  <c r="X345" i="13"/>
  <c r="V346" i="13"/>
  <c r="W346" i="13"/>
  <c r="X346" i="13"/>
  <c r="V347" i="13"/>
  <c r="W347" i="13"/>
  <c r="X347" i="13"/>
  <c r="V348" i="13"/>
  <c r="W348" i="13"/>
  <c r="X348" i="13"/>
  <c r="V349" i="13"/>
  <c r="W349" i="13"/>
  <c r="X349" i="13"/>
  <c r="V350" i="13"/>
  <c r="W350" i="13"/>
  <c r="X350" i="13"/>
  <c r="V351" i="13"/>
  <c r="W351" i="13"/>
  <c r="X351" i="13"/>
  <c r="V352" i="13"/>
  <c r="W352" i="13"/>
  <c r="X352" i="13"/>
  <c r="V353" i="13"/>
  <c r="W353" i="13"/>
  <c r="X353" i="13"/>
  <c r="V354" i="13"/>
  <c r="W354" i="13"/>
  <c r="X354" i="13"/>
  <c r="V355" i="13"/>
  <c r="W355" i="13"/>
  <c r="X355" i="13"/>
  <c r="V356" i="13"/>
  <c r="W356" i="13"/>
  <c r="X356" i="13"/>
  <c r="V357" i="13"/>
  <c r="W357" i="13"/>
  <c r="X357" i="13"/>
  <c r="V358" i="13"/>
  <c r="W358" i="13"/>
  <c r="X358" i="13"/>
  <c r="V359" i="13"/>
  <c r="W359" i="13"/>
  <c r="X359" i="13"/>
  <c r="V360" i="13"/>
  <c r="W360" i="13"/>
  <c r="X360" i="13"/>
  <c r="V361" i="13"/>
  <c r="W361" i="13"/>
  <c r="X361" i="13"/>
  <c r="V362" i="13"/>
  <c r="W362" i="13"/>
  <c r="X362" i="13"/>
  <c r="V363" i="13"/>
  <c r="W363" i="13"/>
  <c r="X363" i="13"/>
  <c r="V364" i="13"/>
  <c r="W364" i="13"/>
  <c r="X364" i="13"/>
  <c r="V365" i="13"/>
  <c r="W365" i="13"/>
  <c r="X365" i="13"/>
  <c r="V366" i="13"/>
  <c r="W366" i="13"/>
  <c r="X366" i="13"/>
  <c r="V367" i="13"/>
  <c r="W367" i="13"/>
  <c r="X367" i="13"/>
  <c r="V368" i="13"/>
  <c r="W368" i="13"/>
  <c r="X368" i="13"/>
  <c r="V369" i="13"/>
  <c r="W369" i="13"/>
  <c r="X369" i="13"/>
  <c r="V370" i="13"/>
  <c r="W370" i="13"/>
  <c r="X370" i="13"/>
  <c r="V371" i="13"/>
  <c r="W371" i="13"/>
  <c r="X371" i="13"/>
  <c r="V372" i="13"/>
  <c r="W372" i="13"/>
  <c r="X372" i="13"/>
  <c r="V373" i="13"/>
  <c r="W373" i="13"/>
  <c r="X373" i="13"/>
  <c r="V374" i="13"/>
  <c r="W374" i="13"/>
  <c r="X374" i="13"/>
  <c r="V375" i="13"/>
  <c r="W375" i="13"/>
  <c r="X375" i="13"/>
  <c r="V376" i="13"/>
  <c r="W376" i="13"/>
  <c r="X376" i="13"/>
  <c r="V377" i="13"/>
  <c r="W377" i="13"/>
  <c r="X377" i="13"/>
  <c r="V378" i="13"/>
  <c r="W378" i="13"/>
  <c r="X378" i="13"/>
  <c r="W6" i="13"/>
  <c r="X6" i="13"/>
  <c r="E5" i="16"/>
  <c r="E4" i="16"/>
  <c r="D4" i="16"/>
  <c r="C4" i="16"/>
  <c r="F4" i="16" l="1"/>
  <c r="G4" i="16"/>
  <c r="E6" i="16"/>
  <c r="G6" i="16" s="1"/>
  <c r="G5" i="16"/>
  <c r="AP319" i="13"/>
  <c r="AQ319" i="13"/>
  <c r="AP320" i="13"/>
  <c r="AQ320" i="13"/>
  <c r="AP321" i="13"/>
  <c r="AQ321" i="13"/>
  <c r="AP322" i="13"/>
  <c r="AQ322" i="13"/>
  <c r="AP323" i="13"/>
  <c r="AQ323" i="13"/>
  <c r="AP324" i="13"/>
  <c r="AQ324" i="13"/>
  <c r="AP325" i="13"/>
  <c r="AQ325" i="13"/>
  <c r="AP326" i="13"/>
  <c r="AQ326" i="13"/>
  <c r="AP327" i="13"/>
  <c r="AQ327" i="13"/>
  <c r="AP328" i="13"/>
  <c r="AQ328" i="13"/>
  <c r="AP329" i="13"/>
  <c r="AQ329" i="13"/>
  <c r="AP330" i="13"/>
  <c r="AQ330" i="13"/>
  <c r="AP331" i="13"/>
  <c r="AQ331" i="13"/>
  <c r="AP332" i="13"/>
  <c r="AQ332" i="13"/>
  <c r="AP333" i="13"/>
  <c r="AQ333" i="13"/>
  <c r="AP334" i="13"/>
  <c r="AQ334" i="13"/>
  <c r="AP335" i="13"/>
  <c r="AQ335" i="13"/>
  <c r="AP336" i="13"/>
  <c r="AQ336" i="13"/>
  <c r="AP337" i="13"/>
  <c r="AQ337" i="13"/>
  <c r="AP338" i="13"/>
  <c r="AQ338" i="13"/>
  <c r="AP339" i="13"/>
  <c r="AQ339" i="13"/>
  <c r="AP340" i="13"/>
  <c r="AQ340" i="13"/>
  <c r="AP341" i="13"/>
  <c r="AQ341" i="13"/>
  <c r="AP342" i="13"/>
  <c r="AQ342" i="13"/>
  <c r="AP343" i="13"/>
  <c r="AQ343" i="13"/>
  <c r="AP344" i="13"/>
  <c r="AQ344" i="13"/>
  <c r="AP345" i="13"/>
  <c r="AQ345" i="13"/>
  <c r="AP346" i="13"/>
  <c r="AQ346" i="13"/>
  <c r="AP347" i="13"/>
  <c r="AQ347" i="13"/>
  <c r="AP348" i="13"/>
  <c r="AQ348" i="13"/>
  <c r="AP349" i="13"/>
  <c r="AQ349" i="13"/>
  <c r="AP350" i="13"/>
  <c r="AQ350" i="13"/>
  <c r="AP351" i="13"/>
  <c r="AQ351" i="13"/>
  <c r="AP352" i="13"/>
  <c r="AQ352" i="13"/>
  <c r="AP353" i="13"/>
  <c r="AQ353" i="13"/>
  <c r="AP354" i="13"/>
  <c r="AQ354" i="13"/>
  <c r="AP355" i="13"/>
  <c r="AQ355" i="13"/>
  <c r="AP356" i="13"/>
  <c r="AQ356" i="13"/>
  <c r="AP357" i="13"/>
  <c r="AQ357" i="13"/>
  <c r="AP358" i="13"/>
  <c r="AQ358" i="13"/>
  <c r="AP359" i="13"/>
  <c r="AQ359" i="13"/>
  <c r="AP360" i="13"/>
  <c r="AQ360" i="13"/>
  <c r="AP361" i="13"/>
  <c r="AQ361" i="13"/>
  <c r="AP362" i="13"/>
  <c r="AQ362" i="13"/>
  <c r="AP363" i="13"/>
  <c r="AQ363" i="13"/>
  <c r="AP364" i="13"/>
  <c r="AQ364" i="13"/>
  <c r="AP365" i="13"/>
  <c r="AQ365" i="13"/>
  <c r="AP366" i="13"/>
  <c r="AQ366" i="13"/>
  <c r="AP367" i="13"/>
  <c r="AQ367" i="13"/>
  <c r="AP368" i="13"/>
  <c r="AQ368" i="13"/>
  <c r="AP369" i="13"/>
  <c r="AQ369" i="13"/>
  <c r="AP370" i="13"/>
  <c r="AQ370" i="13"/>
  <c r="AP371" i="13"/>
  <c r="AQ371" i="13"/>
  <c r="AP372" i="13"/>
  <c r="AQ372" i="13"/>
  <c r="AP373" i="13"/>
  <c r="AQ373" i="13"/>
  <c r="AP374" i="13"/>
  <c r="AQ374" i="13"/>
  <c r="AP375" i="13"/>
  <c r="AQ375" i="13"/>
  <c r="AP376" i="13"/>
  <c r="AQ376" i="13"/>
  <c r="AP377" i="13"/>
  <c r="AQ377" i="13"/>
  <c r="AP378" i="13"/>
  <c r="AQ378" i="13"/>
  <c r="AQ318" i="13"/>
  <c r="AP318" i="13"/>
  <c r="AC319" i="13"/>
  <c r="AG319" i="13"/>
  <c r="AK319" i="13"/>
  <c r="AO319" i="13"/>
  <c r="AC320" i="13"/>
  <c r="AG320" i="13"/>
  <c r="AK320" i="13"/>
  <c r="AO320" i="13"/>
  <c r="AC321" i="13"/>
  <c r="AG321" i="13"/>
  <c r="AK321" i="13"/>
  <c r="AO321" i="13"/>
  <c r="AC322" i="13"/>
  <c r="AG322" i="13"/>
  <c r="AK322" i="13"/>
  <c r="AO322" i="13"/>
  <c r="AC323" i="13"/>
  <c r="AG323" i="13"/>
  <c r="AK323" i="13"/>
  <c r="AO323" i="13"/>
  <c r="AC324" i="13"/>
  <c r="AG324" i="13"/>
  <c r="AK324" i="13"/>
  <c r="AO324" i="13"/>
  <c r="AC325" i="13"/>
  <c r="AG325" i="13"/>
  <c r="AK325" i="13"/>
  <c r="AO325" i="13"/>
  <c r="AC326" i="13"/>
  <c r="AG326" i="13"/>
  <c r="AK326" i="13"/>
  <c r="AO326" i="13"/>
  <c r="AC327" i="13"/>
  <c r="AG327" i="13"/>
  <c r="AK327" i="13"/>
  <c r="AO327" i="13"/>
  <c r="AC328" i="13"/>
  <c r="AG328" i="13"/>
  <c r="AK328" i="13"/>
  <c r="AO328" i="13"/>
  <c r="AC329" i="13"/>
  <c r="AG329" i="13"/>
  <c r="AK329" i="13"/>
  <c r="AO329" i="13"/>
  <c r="AC330" i="13"/>
  <c r="AG330" i="13"/>
  <c r="AK330" i="13"/>
  <c r="AO330" i="13"/>
  <c r="AC331" i="13"/>
  <c r="AG331" i="13"/>
  <c r="AK331" i="13"/>
  <c r="AO331" i="13"/>
  <c r="AC332" i="13"/>
  <c r="AG332" i="13"/>
  <c r="AK332" i="13"/>
  <c r="AO332" i="13"/>
  <c r="AC333" i="13"/>
  <c r="AG333" i="13"/>
  <c r="AK333" i="13"/>
  <c r="AO333" i="13"/>
  <c r="AC334" i="13"/>
  <c r="AG334" i="13"/>
  <c r="AK334" i="13"/>
  <c r="AO334" i="13"/>
  <c r="AC335" i="13"/>
  <c r="AG335" i="13"/>
  <c r="AK335" i="13"/>
  <c r="AO335" i="13"/>
  <c r="AC336" i="13"/>
  <c r="AG336" i="13"/>
  <c r="AK336" i="13"/>
  <c r="AO336" i="13"/>
  <c r="AC337" i="13"/>
  <c r="AG337" i="13"/>
  <c r="AK337" i="13"/>
  <c r="AO337" i="13"/>
  <c r="AC338" i="13"/>
  <c r="AG338" i="13"/>
  <c r="AK338" i="13"/>
  <c r="AO338" i="13"/>
  <c r="AC339" i="13"/>
  <c r="AG339" i="13"/>
  <c r="AK339" i="13"/>
  <c r="AO339" i="13"/>
  <c r="AC340" i="13"/>
  <c r="AG340" i="13"/>
  <c r="AK340" i="13"/>
  <c r="AO340" i="13"/>
  <c r="AC341" i="13"/>
  <c r="AG341" i="13"/>
  <c r="AK341" i="13"/>
  <c r="AO341" i="13"/>
  <c r="AC342" i="13"/>
  <c r="AG342" i="13"/>
  <c r="AK342" i="13"/>
  <c r="AO342" i="13"/>
  <c r="AC343" i="13"/>
  <c r="AG343" i="13"/>
  <c r="AK343" i="13"/>
  <c r="AO343" i="13"/>
  <c r="AC344" i="13"/>
  <c r="AG344" i="13"/>
  <c r="AK344" i="13"/>
  <c r="AO344" i="13"/>
  <c r="AC345" i="13"/>
  <c r="AG345" i="13"/>
  <c r="AK345" i="13"/>
  <c r="AO345" i="13"/>
  <c r="AC346" i="13"/>
  <c r="AG346" i="13"/>
  <c r="AK346" i="13"/>
  <c r="AO346" i="13"/>
  <c r="AC347" i="13"/>
  <c r="AG347" i="13"/>
  <c r="AK347" i="13"/>
  <c r="AO347" i="13"/>
  <c r="AC348" i="13"/>
  <c r="AG348" i="13"/>
  <c r="AK348" i="13"/>
  <c r="AO348" i="13"/>
  <c r="AC349" i="13"/>
  <c r="AG349" i="13"/>
  <c r="AK349" i="13"/>
  <c r="AO349" i="13"/>
  <c r="AC350" i="13"/>
  <c r="AG350" i="13"/>
  <c r="AK350" i="13"/>
  <c r="AO350" i="13"/>
  <c r="AC351" i="13"/>
  <c r="AG351" i="13"/>
  <c r="AK351" i="13"/>
  <c r="AO351" i="13"/>
  <c r="AC352" i="13"/>
  <c r="AG352" i="13"/>
  <c r="AK352" i="13"/>
  <c r="AO352" i="13"/>
  <c r="AC353" i="13"/>
  <c r="AG353" i="13"/>
  <c r="AK353" i="13"/>
  <c r="AO353" i="13"/>
  <c r="AC354" i="13"/>
  <c r="AG354" i="13"/>
  <c r="AK354" i="13"/>
  <c r="AO354" i="13"/>
  <c r="AC355" i="13"/>
  <c r="AG355" i="13"/>
  <c r="AK355" i="13"/>
  <c r="AO355" i="13"/>
  <c r="AC356" i="13"/>
  <c r="AG356" i="13"/>
  <c r="AK356" i="13"/>
  <c r="AO356" i="13"/>
  <c r="AC357" i="13"/>
  <c r="AG357" i="13"/>
  <c r="AK357" i="13"/>
  <c r="AO357" i="13"/>
  <c r="AC358" i="13"/>
  <c r="AG358" i="13"/>
  <c r="AK358" i="13"/>
  <c r="AO358" i="13"/>
  <c r="AC359" i="13"/>
  <c r="AG359" i="13"/>
  <c r="AK359" i="13"/>
  <c r="AO359" i="13"/>
  <c r="AC360" i="13"/>
  <c r="AG360" i="13"/>
  <c r="AK360" i="13"/>
  <c r="AO360" i="13"/>
  <c r="AC361" i="13"/>
  <c r="AG361" i="13"/>
  <c r="AK361" i="13"/>
  <c r="AO361" i="13"/>
  <c r="AC362" i="13"/>
  <c r="AG362" i="13"/>
  <c r="AK362" i="13"/>
  <c r="AO362" i="13"/>
  <c r="AC363" i="13"/>
  <c r="AG363" i="13"/>
  <c r="AK363" i="13"/>
  <c r="AO363" i="13"/>
  <c r="AC364" i="13"/>
  <c r="AG364" i="13"/>
  <c r="AK364" i="13"/>
  <c r="AO364" i="13"/>
  <c r="AC365" i="13"/>
  <c r="AG365" i="13"/>
  <c r="AK365" i="13"/>
  <c r="AO365" i="13"/>
  <c r="AC366" i="13"/>
  <c r="AG366" i="13"/>
  <c r="AK366" i="13"/>
  <c r="AO366" i="13"/>
  <c r="AC367" i="13"/>
  <c r="AG367" i="13"/>
  <c r="AK367" i="13"/>
  <c r="AO367" i="13"/>
  <c r="AC368" i="13"/>
  <c r="AG368" i="13"/>
  <c r="AK368" i="13"/>
  <c r="AO368" i="13"/>
  <c r="AC369" i="13"/>
  <c r="AG369" i="13"/>
  <c r="AK369" i="13"/>
  <c r="AO369" i="13"/>
  <c r="AC370" i="13"/>
  <c r="AG370" i="13"/>
  <c r="AK370" i="13"/>
  <c r="AO370" i="13"/>
  <c r="AC371" i="13"/>
  <c r="AG371" i="13"/>
  <c r="AK371" i="13"/>
  <c r="AO371" i="13"/>
  <c r="AC372" i="13"/>
  <c r="AG372" i="13"/>
  <c r="AK372" i="13"/>
  <c r="AO372" i="13"/>
  <c r="AC373" i="13"/>
  <c r="AG373" i="13"/>
  <c r="AK373" i="13"/>
  <c r="AO373" i="13"/>
  <c r="AC374" i="13"/>
  <c r="AG374" i="13"/>
  <c r="AK374" i="13"/>
  <c r="AO374" i="13"/>
  <c r="AC375" i="13"/>
  <c r="AG375" i="13"/>
  <c r="AK375" i="13"/>
  <c r="AO375" i="13"/>
  <c r="AC376" i="13"/>
  <c r="AG376" i="13"/>
  <c r="AK376" i="13"/>
  <c r="AO376" i="13"/>
  <c r="AC377" i="13"/>
  <c r="AG377" i="13"/>
  <c r="AK377" i="13"/>
  <c r="AO377" i="13"/>
  <c r="AC378" i="13"/>
  <c r="AG378" i="13"/>
  <c r="AK378" i="13"/>
  <c r="AO37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M319" i="13"/>
  <c r="N319" i="13"/>
  <c r="O319" i="13"/>
  <c r="M320" i="13"/>
  <c r="N320" i="13"/>
  <c r="O320" i="13"/>
  <c r="M321" i="13"/>
  <c r="N321" i="13"/>
  <c r="O321" i="13"/>
  <c r="M322" i="13"/>
  <c r="N322" i="13"/>
  <c r="O322" i="13"/>
  <c r="M323" i="13"/>
  <c r="N323" i="13"/>
  <c r="O323" i="13"/>
  <c r="M324" i="13"/>
  <c r="N324" i="13"/>
  <c r="O324" i="13"/>
  <c r="M325" i="13"/>
  <c r="N325" i="13"/>
  <c r="O325" i="13"/>
  <c r="M326" i="13"/>
  <c r="N326" i="13"/>
  <c r="O326" i="13"/>
  <c r="M327" i="13"/>
  <c r="N327" i="13"/>
  <c r="O327" i="13"/>
  <c r="M328" i="13"/>
  <c r="N328" i="13"/>
  <c r="O328" i="13"/>
  <c r="M329" i="13"/>
  <c r="N329" i="13"/>
  <c r="O329" i="13"/>
  <c r="M330" i="13"/>
  <c r="N330" i="13"/>
  <c r="O330" i="13"/>
  <c r="M331" i="13"/>
  <c r="N331" i="13"/>
  <c r="O331" i="13"/>
  <c r="M332" i="13"/>
  <c r="N332" i="13"/>
  <c r="O332" i="13"/>
  <c r="M333" i="13"/>
  <c r="N333" i="13"/>
  <c r="O333" i="13"/>
  <c r="M334" i="13"/>
  <c r="N334" i="13"/>
  <c r="O334" i="13"/>
  <c r="M335" i="13"/>
  <c r="N335" i="13"/>
  <c r="O335" i="13"/>
  <c r="M336" i="13"/>
  <c r="N336" i="13"/>
  <c r="O336" i="13"/>
  <c r="M337" i="13"/>
  <c r="N337" i="13"/>
  <c r="O337" i="13"/>
  <c r="M338" i="13"/>
  <c r="N338" i="13"/>
  <c r="O338" i="13"/>
  <c r="M339" i="13"/>
  <c r="N339" i="13"/>
  <c r="O339" i="13"/>
  <c r="M340" i="13"/>
  <c r="N340" i="13"/>
  <c r="O340" i="13"/>
  <c r="M341" i="13"/>
  <c r="N341" i="13"/>
  <c r="O341" i="13"/>
  <c r="M342" i="13"/>
  <c r="N342" i="13"/>
  <c r="O342" i="13"/>
  <c r="M343" i="13"/>
  <c r="N343" i="13"/>
  <c r="O343" i="13"/>
  <c r="M344" i="13"/>
  <c r="N344" i="13"/>
  <c r="O344" i="13"/>
  <c r="M345" i="13"/>
  <c r="N345" i="13"/>
  <c r="O345" i="13"/>
  <c r="M346" i="13"/>
  <c r="N346" i="13"/>
  <c r="O346" i="13"/>
  <c r="M347" i="13"/>
  <c r="N347" i="13"/>
  <c r="O347" i="13"/>
  <c r="M348" i="13"/>
  <c r="N348" i="13"/>
  <c r="O348" i="13"/>
  <c r="M349" i="13"/>
  <c r="N349" i="13"/>
  <c r="O349" i="13"/>
  <c r="M350" i="13"/>
  <c r="N350" i="13"/>
  <c r="O350" i="13"/>
  <c r="M351" i="13"/>
  <c r="N351" i="13"/>
  <c r="O351" i="13"/>
  <c r="M352" i="13"/>
  <c r="N352" i="13"/>
  <c r="O352" i="13"/>
  <c r="M353" i="13"/>
  <c r="N353" i="13"/>
  <c r="O353" i="13"/>
  <c r="M354" i="13"/>
  <c r="N354" i="13"/>
  <c r="O354" i="13"/>
  <c r="M355" i="13"/>
  <c r="N355" i="13"/>
  <c r="O355" i="13"/>
  <c r="M356" i="13"/>
  <c r="N356" i="13"/>
  <c r="O356" i="13"/>
  <c r="M357" i="13"/>
  <c r="N357" i="13"/>
  <c r="O357" i="13"/>
  <c r="M358" i="13"/>
  <c r="N358" i="13"/>
  <c r="O358" i="13"/>
  <c r="M359" i="13"/>
  <c r="N359" i="13"/>
  <c r="O359" i="13"/>
  <c r="M360" i="13"/>
  <c r="N360" i="13"/>
  <c r="O360" i="13"/>
  <c r="M361" i="13"/>
  <c r="N361" i="13"/>
  <c r="O361" i="13"/>
  <c r="M362" i="13"/>
  <c r="N362" i="13"/>
  <c r="O362" i="13"/>
  <c r="M363" i="13"/>
  <c r="N363" i="13"/>
  <c r="O363" i="13"/>
  <c r="M364" i="13"/>
  <c r="N364" i="13"/>
  <c r="O364" i="13"/>
  <c r="M365" i="13"/>
  <c r="N365" i="13"/>
  <c r="O365" i="13"/>
  <c r="M366" i="13"/>
  <c r="N366" i="13"/>
  <c r="O366" i="13"/>
  <c r="M367" i="13"/>
  <c r="N367" i="13"/>
  <c r="O367" i="13"/>
  <c r="M368" i="13"/>
  <c r="N368" i="13"/>
  <c r="O368" i="13"/>
  <c r="M369" i="13"/>
  <c r="N369" i="13"/>
  <c r="O369" i="13"/>
  <c r="M370" i="13"/>
  <c r="N370" i="13"/>
  <c r="O370" i="13"/>
  <c r="M371" i="13"/>
  <c r="N371" i="13"/>
  <c r="O371" i="13"/>
  <c r="M372" i="13"/>
  <c r="N372" i="13"/>
  <c r="O372" i="13"/>
  <c r="M373" i="13"/>
  <c r="N373" i="13"/>
  <c r="O373" i="13"/>
  <c r="M374" i="13"/>
  <c r="N374" i="13"/>
  <c r="O374" i="13"/>
  <c r="M375" i="13"/>
  <c r="N375" i="13"/>
  <c r="O375" i="13"/>
  <c r="M376" i="13"/>
  <c r="N376" i="13"/>
  <c r="O376" i="13"/>
  <c r="M377" i="13"/>
  <c r="N377" i="13"/>
  <c r="O377" i="13"/>
  <c r="M378" i="13"/>
  <c r="N378" i="13"/>
  <c r="O378" i="13"/>
  <c r="M7" i="13"/>
  <c r="N7" i="13"/>
  <c r="O7" i="13"/>
  <c r="M8" i="13"/>
  <c r="N8" i="13"/>
  <c r="O8" i="13"/>
  <c r="M9" i="13"/>
  <c r="N9" i="13"/>
  <c r="O9" i="13"/>
  <c r="M10" i="13"/>
  <c r="N10" i="13"/>
  <c r="O10" i="13"/>
  <c r="M11" i="13"/>
  <c r="N11" i="13"/>
  <c r="O11" i="13"/>
  <c r="M12" i="13"/>
  <c r="N12" i="13"/>
  <c r="O12" i="13"/>
  <c r="M13" i="13"/>
  <c r="N13" i="13"/>
  <c r="O13" i="13"/>
  <c r="M14" i="13"/>
  <c r="N14" i="13"/>
  <c r="O14" i="13"/>
  <c r="M15" i="13"/>
  <c r="N15" i="13"/>
  <c r="O15" i="13"/>
  <c r="M16" i="13"/>
  <c r="N16" i="13"/>
  <c r="O16" i="13"/>
  <c r="M17" i="13"/>
  <c r="N17" i="13"/>
  <c r="O17" i="13"/>
  <c r="M18" i="13"/>
  <c r="N18" i="13"/>
  <c r="O18" i="13"/>
  <c r="M19" i="13"/>
  <c r="N19" i="13"/>
  <c r="O19" i="13"/>
  <c r="M20" i="13"/>
  <c r="N20" i="13"/>
  <c r="O20" i="13"/>
  <c r="M21" i="13"/>
  <c r="N21" i="13"/>
  <c r="O21" i="13"/>
  <c r="M22" i="13"/>
  <c r="N22" i="13"/>
  <c r="O22" i="13"/>
  <c r="M23" i="13"/>
  <c r="N23" i="13"/>
  <c r="O23" i="13"/>
  <c r="M24" i="13"/>
  <c r="N24" i="13"/>
  <c r="O24" i="13"/>
  <c r="M25" i="13"/>
  <c r="N25" i="13"/>
  <c r="O25" i="13"/>
  <c r="M26" i="13"/>
  <c r="N26" i="13"/>
  <c r="O26" i="13"/>
  <c r="M27" i="13"/>
  <c r="N27" i="13"/>
  <c r="O27" i="13"/>
  <c r="M28" i="13"/>
  <c r="N28" i="13"/>
  <c r="O28" i="13"/>
  <c r="M29" i="13"/>
  <c r="N29" i="13"/>
  <c r="O29" i="13"/>
  <c r="M30" i="13"/>
  <c r="N30" i="13"/>
  <c r="O30" i="13"/>
  <c r="M31" i="13"/>
  <c r="N31" i="13"/>
  <c r="O31" i="13"/>
  <c r="M32" i="13"/>
  <c r="N32" i="13"/>
  <c r="O32" i="13"/>
  <c r="M33" i="13"/>
  <c r="N33" i="13"/>
  <c r="O33" i="13"/>
  <c r="M34" i="13"/>
  <c r="N34" i="13"/>
  <c r="O34" i="13"/>
  <c r="M35" i="13"/>
  <c r="N35" i="13"/>
  <c r="O35" i="13"/>
  <c r="M36" i="13"/>
  <c r="N36" i="13"/>
  <c r="O36" i="13"/>
  <c r="M37" i="13"/>
  <c r="N37" i="13"/>
  <c r="O37" i="13"/>
  <c r="M38" i="13"/>
  <c r="N38" i="13"/>
  <c r="O38" i="13"/>
  <c r="M39" i="13"/>
  <c r="N39" i="13"/>
  <c r="O39" i="13"/>
  <c r="M40" i="13"/>
  <c r="N40" i="13"/>
  <c r="O40" i="13"/>
  <c r="M41" i="13"/>
  <c r="N41" i="13"/>
  <c r="O41" i="13"/>
  <c r="M42" i="13"/>
  <c r="N42" i="13"/>
  <c r="O42" i="13"/>
  <c r="M43" i="13"/>
  <c r="N43" i="13"/>
  <c r="O43" i="13"/>
  <c r="M44" i="13"/>
  <c r="N44" i="13"/>
  <c r="O44" i="13"/>
  <c r="M45" i="13"/>
  <c r="N45" i="13"/>
  <c r="O45" i="13"/>
  <c r="M46" i="13"/>
  <c r="N46" i="13"/>
  <c r="O46" i="13"/>
  <c r="M47" i="13"/>
  <c r="N47" i="13"/>
  <c r="O47" i="13"/>
  <c r="M48" i="13"/>
  <c r="N48" i="13"/>
  <c r="O48" i="13"/>
  <c r="M49" i="13"/>
  <c r="N49" i="13"/>
  <c r="O49" i="13"/>
  <c r="M50" i="13"/>
  <c r="N50" i="13"/>
  <c r="O50" i="13"/>
  <c r="M51" i="13"/>
  <c r="N51" i="13"/>
  <c r="O51" i="13"/>
  <c r="M52" i="13"/>
  <c r="N52" i="13"/>
  <c r="O52" i="13"/>
  <c r="M53" i="13"/>
  <c r="N53" i="13"/>
  <c r="O53" i="13"/>
  <c r="M54" i="13"/>
  <c r="N54" i="13"/>
  <c r="O54" i="13"/>
  <c r="M55" i="13"/>
  <c r="N55" i="13"/>
  <c r="O55" i="13"/>
  <c r="M56" i="13"/>
  <c r="N56" i="13"/>
  <c r="O56" i="13"/>
  <c r="M57" i="13"/>
  <c r="N57" i="13"/>
  <c r="O57" i="13"/>
  <c r="M58" i="13"/>
  <c r="N58" i="13"/>
  <c r="O58" i="13"/>
  <c r="M59" i="13"/>
  <c r="N59" i="13"/>
  <c r="O59" i="13"/>
  <c r="M60" i="13"/>
  <c r="N60" i="13"/>
  <c r="O60" i="13"/>
  <c r="M61" i="13"/>
  <c r="N61" i="13"/>
  <c r="O61" i="13"/>
  <c r="M62" i="13"/>
  <c r="N62" i="13"/>
  <c r="O62" i="13"/>
  <c r="M63" i="13"/>
  <c r="N63" i="13"/>
  <c r="O63" i="13"/>
  <c r="M64" i="13"/>
  <c r="N64" i="13"/>
  <c r="O64" i="13"/>
  <c r="M65" i="13"/>
  <c r="N65" i="13"/>
  <c r="O65" i="13"/>
  <c r="M66" i="13"/>
  <c r="N66" i="13"/>
  <c r="O66" i="13"/>
  <c r="M67" i="13"/>
  <c r="N67" i="13"/>
  <c r="O67" i="13"/>
  <c r="M68" i="13"/>
  <c r="N68" i="13"/>
  <c r="O68" i="13"/>
  <c r="M69" i="13"/>
  <c r="N69" i="13"/>
  <c r="O69" i="13"/>
  <c r="M70" i="13"/>
  <c r="N70" i="13"/>
  <c r="O70" i="13"/>
  <c r="M71" i="13"/>
  <c r="N71" i="13"/>
  <c r="O71" i="13"/>
  <c r="M72" i="13"/>
  <c r="N72" i="13"/>
  <c r="O72" i="13"/>
  <c r="M73" i="13"/>
  <c r="N73" i="13"/>
  <c r="O73" i="13"/>
  <c r="M74" i="13"/>
  <c r="N74" i="13"/>
  <c r="O74" i="13"/>
  <c r="M75" i="13"/>
  <c r="N75" i="13"/>
  <c r="O75" i="13"/>
  <c r="M76" i="13"/>
  <c r="N76" i="13"/>
  <c r="O76" i="13"/>
  <c r="M77" i="13"/>
  <c r="N77" i="13"/>
  <c r="O77" i="13"/>
  <c r="M78" i="13"/>
  <c r="N78" i="13"/>
  <c r="O78" i="13"/>
  <c r="M79" i="13"/>
  <c r="N79" i="13"/>
  <c r="O79" i="13"/>
  <c r="M80" i="13"/>
  <c r="N80" i="13"/>
  <c r="O80" i="13"/>
  <c r="M81" i="13"/>
  <c r="N81" i="13"/>
  <c r="O81" i="13"/>
  <c r="M82" i="13"/>
  <c r="N82" i="13"/>
  <c r="O82" i="13"/>
  <c r="M83" i="13"/>
  <c r="N83" i="13"/>
  <c r="O83" i="13"/>
  <c r="M84" i="13"/>
  <c r="N84" i="13"/>
  <c r="O84" i="13"/>
  <c r="M85" i="13"/>
  <c r="N85" i="13"/>
  <c r="O85" i="13"/>
  <c r="M86" i="13"/>
  <c r="N86" i="13"/>
  <c r="O86" i="13"/>
  <c r="M87" i="13"/>
  <c r="N87" i="13"/>
  <c r="O87" i="13"/>
  <c r="M88" i="13"/>
  <c r="N88" i="13"/>
  <c r="O88" i="13"/>
  <c r="M89" i="13"/>
  <c r="N89" i="13"/>
  <c r="O89" i="13"/>
  <c r="M90" i="13"/>
  <c r="N90" i="13"/>
  <c r="O90" i="13"/>
  <c r="M91" i="13"/>
  <c r="N91" i="13"/>
  <c r="O91" i="13"/>
  <c r="M92" i="13"/>
  <c r="N92" i="13"/>
  <c r="O92" i="13"/>
  <c r="M93" i="13"/>
  <c r="N93" i="13"/>
  <c r="O93" i="13"/>
  <c r="M94" i="13"/>
  <c r="N94" i="13"/>
  <c r="O94" i="13"/>
  <c r="M95" i="13"/>
  <c r="N95" i="13"/>
  <c r="O95" i="13"/>
  <c r="M96" i="13"/>
  <c r="N96" i="13"/>
  <c r="O96" i="13"/>
  <c r="M97" i="13"/>
  <c r="N97" i="13"/>
  <c r="O97" i="13"/>
  <c r="M98" i="13"/>
  <c r="N98" i="13"/>
  <c r="O98" i="13"/>
  <c r="M99" i="13"/>
  <c r="N99" i="13"/>
  <c r="O99" i="13"/>
  <c r="M100" i="13"/>
  <c r="N100" i="13"/>
  <c r="O100" i="13"/>
  <c r="M101" i="13"/>
  <c r="N101" i="13"/>
  <c r="O101" i="13"/>
  <c r="M102" i="13"/>
  <c r="N102" i="13"/>
  <c r="O102" i="13"/>
  <c r="M103" i="13"/>
  <c r="N103" i="13"/>
  <c r="O103" i="13"/>
  <c r="M104" i="13"/>
  <c r="N104" i="13"/>
  <c r="O104" i="13"/>
  <c r="M105" i="13"/>
  <c r="N105" i="13"/>
  <c r="O105" i="13"/>
  <c r="M106" i="13"/>
  <c r="N106" i="13"/>
  <c r="O106" i="13"/>
  <c r="M107" i="13"/>
  <c r="N107" i="13"/>
  <c r="O107" i="13"/>
  <c r="M108" i="13"/>
  <c r="N108" i="13"/>
  <c r="O108" i="13"/>
  <c r="M109" i="13"/>
  <c r="N109" i="13"/>
  <c r="O109" i="13"/>
  <c r="M110" i="13"/>
  <c r="N110" i="13"/>
  <c r="O110" i="13"/>
  <c r="M111" i="13"/>
  <c r="N111" i="13"/>
  <c r="O111" i="13"/>
  <c r="M112" i="13"/>
  <c r="N112" i="13"/>
  <c r="O112" i="13"/>
  <c r="M113" i="13"/>
  <c r="N113" i="13"/>
  <c r="O113" i="13"/>
  <c r="M114" i="13"/>
  <c r="N114" i="13"/>
  <c r="O114" i="13"/>
  <c r="M115" i="13"/>
  <c r="N115" i="13"/>
  <c r="O115" i="13"/>
  <c r="M116" i="13"/>
  <c r="N116" i="13"/>
  <c r="O116" i="13"/>
  <c r="M117" i="13"/>
  <c r="N117" i="13"/>
  <c r="O117" i="13"/>
  <c r="M118" i="13"/>
  <c r="N118" i="13"/>
  <c r="O118" i="13"/>
  <c r="M119" i="13"/>
  <c r="N119" i="13"/>
  <c r="O119" i="13"/>
  <c r="M120" i="13"/>
  <c r="N120" i="13"/>
  <c r="O120" i="13"/>
  <c r="M121" i="13"/>
  <c r="N121" i="13"/>
  <c r="O121" i="13"/>
  <c r="M122" i="13"/>
  <c r="N122" i="13"/>
  <c r="O122" i="13"/>
  <c r="M123" i="13"/>
  <c r="N123" i="13"/>
  <c r="O123" i="13"/>
  <c r="M124" i="13"/>
  <c r="N124" i="13"/>
  <c r="O124" i="13"/>
  <c r="M125" i="13"/>
  <c r="N125" i="13"/>
  <c r="O125" i="13"/>
  <c r="M126" i="13"/>
  <c r="N126" i="13"/>
  <c r="O126" i="13"/>
  <c r="M127" i="13"/>
  <c r="N127" i="13"/>
  <c r="O127" i="13"/>
  <c r="M128" i="13"/>
  <c r="N128" i="13"/>
  <c r="O128" i="13"/>
  <c r="M129" i="13"/>
  <c r="N129" i="13"/>
  <c r="O129" i="13"/>
  <c r="M130" i="13"/>
  <c r="N130" i="13"/>
  <c r="O130" i="13"/>
  <c r="M131" i="13"/>
  <c r="N131" i="13"/>
  <c r="O131" i="13"/>
  <c r="M132" i="13"/>
  <c r="N132" i="13"/>
  <c r="O132" i="13"/>
  <c r="M133" i="13"/>
  <c r="N133" i="13"/>
  <c r="O133" i="13"/>
  <c r="M134" i="13"/>
  <c r="N134" i="13"/>
  <c r="O134" i="13"/>
  <c r="M135" i="13"/>
  <c r="N135" i="13"/>
  <c r="O135" i="13"/>
  <c r="M136" i="13"/>
  <c r="N136" i="13"/>
  <c r="O136" i="13"/>
  <c r="M137" i="13"/>
  <c r="N137" i="13"/>
  <c r="O137" i="13"/>
  <c r="M138" i="13"/>
  <c r="N138" i="13"/>
  <c r="O138" i="13"/>
  <c r="M139" i="13"/>
  <c r="N139" i="13"/>
  <c r="O139" i="13"/>
  <c r="M140" i="13"/>
  <c r="N140" i="13"/>
  <c r="O140" i="13"/>
  <c r="M141" i="13"/>
  <c r="N141" i="13"/>
  <c r="O141" i="13"/>
  <c r="M142" i="13"/>
  <c r="N142" i="13"/>
  <c r="O142" i="13"/>
  <c r="M143" i="13"/>
  <c r="N143" i="13"/>
  <c r="O143" i="13"/>
  <c r="M144" i="13"/>
  <c r="N144" i="13"/>
  <c r="O144" i="13"/>
  <c r="M145" i="13"/>
  <c r="N145" i="13"/>
  <c r="O145" i="13"/>
  <c r="M146" i="13"/>
  <c r="N146" i="13"/>
  <c r="O146" i="13"/>
  <c r="M147" i="13"/>
  <c r="N147" i="13"/>
  <c r="O147" i="13"/>
  <c r="M148" i="13"/>
  <c r="N148" i="13"/>
  <c r="O148" i="13"/>
  <c r="M149" i="13"/>
  <c r="N149" i="13"/>
  <c r="O149" i="13"/>
  <c r="M150" i="13"/>
  <c r="N150" i="13"/>
  <c r="O150" i="13"/>
  <c r="M151" i="13"/>
  <c r="N151" i="13"/>
  <c r="O151" i="13"/>
  <c r="M152" i="13"/>
  <c r="N152" i="13"/>
  <c r="O152" i="13"/>
  <c r="M153" i="13"/>
  <c r="N153" i="13"/>
  <c r="O153" i="13"/>
  <c r="M154" i="13"/>
  <c r="N154" i="13"/>
  <c r="O154" i="13"/>
  <c r="M155" i="13"/>
  <c r="N155" i="13"/>
  <c r="O155" i="13"/>
  <c r="M156" i="13"/>
  <c r="N156" i="13"/>
  <c r="O156" i="13"/>
  <c r="M157" i="13"/>
  <c r="N157" i="13"/>
  <c r="O157" i="13"/>
  <c r="M158" i="13"/>
  <c r="N158" i="13"/>
  <c r="O158" i="13"/>
  <c r="M159" i="13"/>
  <c r="N159" i="13"/>
  <c r="O159" i="13"/>
  <c r="M160" i="13"/>
  <c r="N160" i="13"/>
  <c r="O160" i="13"/>
  <c r="M161" i="13"/>
  <c r="N161" i="13"/>
  <c r="O161" i="13"/>
  <c r="M162" i="13"/>
  <c r="N162" i="13"/>
  <c r="O162" i="13"/>
  <c r="M163" i="13"/>
  <c r="N163" i="13"/>
  <c r="O163" i="13"/>
  <c r="M164" i="13"/>
  <c r="N164" i="13"/>
  <c r="O164" i="13"/>
  <c r="M165" i="13"/>
  <c r="N165" i="13"/>
  <c r="O165" i="13"/>
  <c r="M166" i="13"/>
  <c r="N166" i="13"/>
  <c r="O166" i="13"/>
  <c r="M167" i="13"/>
  <c r="N167" i="13"/>
  <c r="O167" i="13"/>
  <c r="M168" i="13"/>
  <c r="N168" i="13"/>
  <c r="O168" i="13"/>
  <c r="M169" i="13"/>
  <c r="N169" i="13"/>
  <c r="O169" i="13"/>
  <c r="M170" i="13"/>
  <c r="N170" i="13"/>
  <c r="O170" i="13"/>
  <c r="M171" i="13"/>
  <c r="N171" i="13"/>
  <c r="O171" i="13"/>
  <c r="M172" i="13"/>
  <c r="N172" i="13"/>
  <c r="O172" i="13"/>
  <c r="M173" i="13"/>
  <c r="N173" i="13"/>
  <c r="O173" i="13"/>
  <c r="M174" i="13"/>
  <c r="N174" i="13"/>
  <c r="O174" i="13"/>
  <c r="M175" i="13"/>
  <c r="N175" i="13"/>
  <c r="O175" i="13"/>
  <c r="M176" i="13"/>
  <c r="N176" i="13"/>
  <c r="O176" i="13"/>
  <c r="M177" i="13"/>
  <c r="N177" i="13"/>
  <c r="O177" i="13"/>
  <c r="M178" i="13"/>
  <c r="N178" i="13"/>
  <c r="O178" i="13"/>
  <c r="M179" i="13"/>
  <c r="N179" i="13"/>
  <c r="O179" i="13"/>
  <c r="M180" i="13"/>
  <c r="N180" i="13"/>
  <c r="O180" i="13"/>
  <c r="M181" i="13"/>
  <c r="N181" i="13"/>
  <c r="O181" i="13"/>
  <c r="M182" i="13"/>
  <c r="N182" i="13"/>
  <c r="O182" i="13"/>
  <c r="M183" i="13"/>
  <c r="N183" i="13"/>
  <c r="O183" i="13"/>
  <c r="M184" i="13"/>
  <c r="N184" i="13"/>
  <c r="O184" i="13"/>
  <c r="M185" i="13"/>
  <c r="N185" i="13"/>
  <c r="O185" i="13"/>
  <c r="M186" i="13"/>
  <c r="N186" i="13"/>
  <c r="O186" i="13"/>
  <c r="M187" i="13"/>
  <c r="N187" i="13"/>
  <c r="O187" i="13"/>
  <c r="M188" i="13"/>
  <c r="N188" i="13"/>
  <c r="O188" i="13"/>
  <c r="M189" i="13"/>
  <c r="N189" i="13"/>
  <c r="O189" i="13"/>
  <c r="M190" i="13"/>
  <c r="N190" i="13"/>
  <c r="O190" i="13"/>
  <c r="M191" i="13"/>
  <c r="N191" i="13"/>
  <c r="O191" i="13"/>
  <c r="M192" i="13"/>
  <c r="N192" i="13"/>
  <c r="O192" i="13"/>
  <c r="M193" i="13"/>
  <c r="N193" i="13"/>
  <c r="O193" i="13"/>
  <c r="M194" i="13"/>
  <c r="N194" i="13"/>
  <c r="O194" i="13"/>
  <c r="M195" i="13"/>
  <c r="N195" i="13"/>
  <c r="O195" i="13"/>
  <c r="M196" i="13"/>
  <c r="N196" i="13"/>
  <c r="O196" i="13"/>
  <c r="M197" i="13"/>
  <c r="N197" i="13"/>
  <c r="O197" i="13"/>
  <c r="M198" i="13"/>
  <c r="N198" i="13"/>
  <c r="O198" i="13"/>
  <c r="M199" i="13"/>
  <c r="N199" i="13"/>
  <c r="O199" i="13"/>
  <c r="M200" i="13"/>
  <c r="N200" i="13"/>
  <c r="O200" i="13"/>
  <c r="M201" i="13"/>
  <c r="N201" i="13"/>
  <c r="O201" i="13"/>
  <c r="M202" i="13"/>
  <c r="N202" i="13"/>
  <c r="O202" i="13"/>
  <c r="M203" i="13"/>
  <c r="N203" i="13"/>
  <c r="O203" i="13"/>
  <c r="M204" i="13"/>
  <c r="N204" i="13"/>
  <c r="O204" i="13"/>
  <c r="M205" i="13"/>
  <c r="N205" i="13"/>
  <c r="O205" i="13"/>
  <c r="M206" i="13"/>
  <c r="N206" i="13"/>
  <c r="O206" i="13"/>
  <c r="M207" i="13"/>
  <c r="N207" i="13"/>
  <c r="O207" i="13"/>
  <c r="M208" i="13"/>
  <c r="N208" i="13"/>
  <c r="O208" i="13"/>
  <c r="M209" i="13"/>
  <c r="N209" i="13"/>
  <c r="O209" i="13"/>
  <c r="M210" i="13"/>
  <c r="N210" i="13"/>
  <c r="O210" i="13"/>
  <c r="M211" i="13"/>
  <c r="N211" i="13"/>
  <c r="O211" i="13"/>
  <c r="M212" i="13"/>
  <c r="N212" i="13"/>
  <c r="O212" i="13"/>
  <c r="M213" i="13"/>
  <c r="N213" i="13"/>
  <c r="O213" i="13"/>
  <c r="M214" i="13"/>
  <c r="N214" i="13"/>
  <c r="O214" i="13"/>
  <c r="M215" i="13"/>
  <c r="N215" i="13"/>
  <c r="O215" i="13"/>
  <c r="M216" i="13"/>
  <c r="N216" i="13"/>
  <c r="O216" i="13"/>
  <c r="M217" i="13"/>
  <c r="N217" i="13"/>
  <c r="O217" i="13"/>
  <c r="M218" i="13"/>
  <c r="N218" i="13"/>
  <c r="O218" i="13"/>
  <c r="M219" i="13"/>
  <c r="N219" i="13"/>
  <c r="O219" i="13"/>
  <c r="M220" i="13"/>
  <c r="N220" i="13"/>
  <c r="O220" i="13"/>
  <c r="M221" i="13"/>
  <c r="N221" i="13"/>
  <c r="O221" i="13"/>
  <c r="M222" i="13"/>
  <c r="N222" i="13"/>
  <c r="O222" i="13"/>
  <c r="M223" i="13"/>
  <c r="N223" i="13"/>
  <c r="O223" i="13"/>
  <c r="M224" i="13"/>
  <c r="N224" i="13"/>
  <c r="O224" i="13"/>
  <c r="M225" i="13"/>
  <c r="N225" i="13"/>
  <c r="O225" i="13"/>
  <c r="M226" i="13"/>
  <c r="N226" i="13"/>
  <c r="O226" i="13"/>
  <c r="M227" i="13"/>
  <c r="N227" i="13"/>
  <c r="O227" i="13"/>
  <c r="M228" i="13"/>
  <c r="N228" i="13"/>
  <c r="O228" i="13"/>
  <c r="M229" i="13"/>
  <c r="N229" i="13"/>
  <c r="O229" i="13"/>
  <c r="M230" i="13"/>
  <c r="N230" i="13"/>
  <c r="O230" i="13"/>
  <c r="M231" i="13"/>
  <c r="N231" i="13"/>
  <c r="O231" i="13"/>
  <c r="M232" i="13"/>
  <c r="N232" i="13"/>
  <c r="O232" i="13"/>
  <c r="M233" i="13"/>
  <c r="N233" i="13"/>
  <c r="O233" i="13"/>
  <c r="M234" i="13"/>
  <c r="N234" i="13"/>
  <c r="O234" i="13"/>
  <c r="M235" i="13"/>
  <c r="N235" i="13"/>
  <c r="O235" i="13"/>
  <c r="M236" i="13"/>
  <c r="N236" i="13"/>
  <c r="O236" i="13"/>
  <c r="M237" i="13"/>
  <c r="N237" i="13"/>
  <c r="O237" i="13"/>
  <c r="M238" i="13"/>
  <c r="N238" i="13"/>
  <c r="O238" i="13"/>
  <c r="M239" i="13"/>
  <c r="N239" i="13"/>
  <c r="O239" i="13"/>
  <c r="M240" i="13"/>
  <c r="N240" i="13"/>
  <c r="O240" i="13"/>
  <c r="M241" i="13"/>
  <c r="N241" i="13"/>
  <c r="O241" i="13"/>
  <c r="M242" i="13"/>
  <c r="N242" i="13"/>
  <c r="O242" i="13"/>
  <c r="M243" i="13"/>
  <c r="N243" i="13"/>
  <c r="O243" i="13"/>
  <c r="M244" i="13"/>
  <c r="N244" i="13"/>
  <c r="O244" i="13"/>
  <c r="M245" i="13"/>
  <c r="N245" i="13"/>
  <c r="O245" i="13"/>
  <c r="M246" i="13"/>
  <c r="N246" i="13"/>
  <c r="O246" i="13"/>
  <c r="M247" i="13"/>
  <c r="N247" i="13"/>
  <c r="O247" i="13"/>
  <c r="M248" i="13"/>
  <c r="N248" i="13"/>
  <c r="O248" i="13"/>
  <c r="M249" i="13"/>
  <c r="N249" i="13"/>
  <c r="O249" i="13"/>
  <c r="M250" i="13"/>
  <c r="N250" i="13"/>
  <c r="O250" i="13"/>
  <c r="M251" i="13"/>
  <c r="N251" i="13"/>
  <c r="O251" i="13"/>
  <c r="M252" i="13"/>
  <c r="N252" i="13"/>
  <c r="O252" i="13"/>
  <c r="M253" i="13"/>
  <c r="N253" i="13"/>
  <c r="O253" i="13"/>
  <c r="M254" i="13"/>
  <c r="N254" i="13"/>
  <c r="O254" i="13"/>
  <c r="M255" i="13"/>
  <c r="N255" i="13"/>
  <c r="O255" i="13"/>
  <c r="M256" i="13"/>
  <c r="N256" i="13"/>
  <c r="O256" i="13"/>
  <c r="M257" i="13"/>
  <c r="N257" i="13"/>
  <c r="O257" i="13"/>
  <c r="M258" i="13"/>
  <c r="N258" i="13"/>
  <c r="O258" i="13"/>
  <c r="M259" i="13"/>
  <c r="N259" i="13"/>
  <c r="O259" i="13"/>
  <c r="M260" i="13"/>
  <c r="N260" i="13"/>
  <c r="O260" i="13"/>
  <c r="M261" i="13"/>
  <c r="N261" i="13"/>
  <c r="O261" i="13"/>
  <c r="M262" i="13"/>
  <c r="N262" i="13"/>
  <c r="O262" i="13"/>
  <c r="M263" i="13"/>
  <c r="N263" i="13"/>
  <c r="O263" i="13"/>
  <c r="M264" i="13"/>
  <c r="N264" i="13"/>
  <c r="O264" i="13"/>
  <c r="M265" i="13"/>
  <c r="N265" i="13"/>
  <c r="O265" i="13"/>
  <c r="M266" i="13"/>
  <c r="N266" i="13"/>
  <c r="O266" i="13"/>
  <c r="M267" i="13"/>
  <c r="N267" i="13"/>
  <c r="O267" i="13"/>
  <c r="M268" i="13"/>
  <c r="N268" i="13"/>
  <c r="O268" i="13"/>
  <c r="M269" i="13"/>
  <c r="N269" i="13"/>
  <c r="O269" i="13"/>
  <c r="M270" i="13"/>
  <c r="N270" i="13"/>
  <c r="O270" i="13"/>
  <c r="M271" i="13"/>
  <c r="N271" i="13"/>
  <c r="O271" i="13"/>
  <c r="M272" i="13"/>
  <c r="N272" i="13"/>
  <c r="O272" i="13"/>
  <c r="M273" i="13"/>
  <c r="N273" i="13"/>
  <c r="O273" i="13"/>
  <c r="M274" i="13"/>
  <c r="N274" i="13"/>
  <c r="O274" i="13"/>
  <c r="M275" i="13"/>
  <c r="N275" i="13"/>
  <c r="O275" i="13"/>
  <c r="M276" i="13"/>
  <c r="N276" i="13"/>
  <c r="O276" i="13"/>
  <c r="M277" i="13"/>
  <c r="N277" i="13"/>
  <c r="O277" i="13"/>
  <c r="M278" i="13"/>
  <c r="N278" i="13"/>
  <c r="O278" i="13"/>
  <c r="M279" i="13"/>
  <c r="N279" i="13"/>
  <c r="O279" i="13"/>
  <c r="M280" i="13"/>
  <c r="N280" i="13"/>
  <c r="O280" i="13"/>
  <c r="M281" i="13"/>
  <c r="N281" i="13"/>
  <c r="O281" i="13"/>
  <c r="M282" i="13"/>
  <c r="N282" i="13"/>
  <c r="O282" i="13"/>
  <c r="M283" i="13"/>
  <c r="N283" i="13"/>
  <c r="O283" i="13"/>
  <c r="M284" i="13"/>
  <c r="N284" i="13"/>
  <c r="O284" i="13"/>
  <c r="M285" i="13"/>
  <c r="N285" i="13"/>
  <c r="O285" i="13"/>
  <c r="M286" i="13"/>
  <c r="N286" i="13"/>
  <c r="O286" i="13"/>
  <c r="M287" i="13"/>
  <c r="N287" i="13"/>
  <c r="O287" i="13"/>
  <c r="M288" i="13"/>
  <c r="N288" i="13"/>
  <c r="O288" i="13"/>
  <c r="M289" i="13"/>
  <c r="N289" i="13"/>
  <c r="O289" i="13"/>
  <c r="M290" i="13"/>
  <c r="N290" i="13"/>
  <c r="O290" i="13"/>
  <c r="M291" i="13"/>
  <c r="N291" i="13"/>
  <c r="O291" i="13"/>
  <c r="M292" i="13"/>
  <c r="N292" i="13"/>
  <c r="O292" i="13"/>
  <c r="M293" i="13"/>
  <c r="N293" i="13"/>
  <c r="O293" i="13"/>
  <c r="M294" i="13"/>
  <c r="N294" i="13"/>
  <c r="O294" i="13"/>
  <c r="M295" i="13"/>
  <c r="N295" i="13"/>
  <c r="O295" i="13"/>
  <c r="M296" i="13"/>
  <c r="N296" i="13"/>
  <c r="O296" i="13"/>
  <c r="M297" i="13"/>
  <c r="N297" i="13"/>
  <c r="O297" i="13"/>
  <c r="M298" i="13"/>
  <c r="N298" i="13"/>
  <c r="O298" i="13"/>
  <c r="M299" i="13"/>
  <c r="N299" i="13"/>
  <c r="O299" i="13"/>
  <c r="M300" i="13"/>
  <c r="N300" i="13"/>
  <c r="O300" i="13"/>
  <c r="M301" i="13"/>
  <c r="N301" i="13"/>
  <c r="O301" i="13"/>
  <c r="M302" i="13"/>
  <c r="N302" i="13"/>
  <c r="O302" i="13"/>
  <c r="M303" i="13"/>
  <c r="N303" i="13"/>
  <c r="O303" i="13"/>
  <c r="M304" i="13"/>
  <c r="N304" i="13"/>
  <c r="O304" i="13"/>
  <c r="M305" i="13"/>
  <c r="N305" i="13"/>
  <c r="O305" i="13"/>
  <c r="M306" i="13"/>
  <c r="N306" i="13"/>
  <c r="O306" i="13"/>
  <c r="M307" i="13"/>
  <c r="N307" i="13"/>
  <c r="O307" i="13"/>
  <c r="M308" i="13"/>
  <c r="N308" i="13"/>
  <c r="O308" i="13"/>
  <c r="M309" i="13"/>
  <c r="N309" i="13"/>
  <c r="O309" i="13"/>
  <c r="M310" i="13"/>
  <c r="N310" i="13"/>
  <c r="O310" i="13"/>
  <c r="M311" i="13"/>
  <c r="N311" i="13"/>
  <c r="O311" i="13"/>
  <c r="M312" i="13"/>
  <c r="N312" i="13"/>
  <c r="O312" i="13"/>
  <c r="M313" i="13"/>
  <c r="N313" i="13"/>
  <c r="O313" i="13"/>
  <c r="M314" i="13"/>
  <c r="N314" i="13"/>
  <c r="O314" i="13"/>
  <c r="M315" i="13"/>
  <c r="N315" i="13"/>
  <c r="O315" i="13"/>
  <c r="M316" i="13"/>
  <c r="N316" i="13"/>
  <c r="O316" i="13"/>
  <c r="M317" i="13"/>
  <c r="N317" i="13"/>
  <c r="O317" i="13"/>
  <c r="M318" i="13"/>
  <c r="N318" i="13"/>
  <c r="O318" i="13"/>
  <c r="O6" i="13"/>
  <c r="N6" i="13"/>
  <c r="M6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S332" i="13" s="1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S348" i="13" s="1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6" i="13"/>
  <c r="J319" i="13"/>
  <c r="J320" i="13"/>
  <c r="J321" i="13"/>
  <c r="J322" i="13"/>
  <c r="J323" i="13"/>
  <c r="J324" i="13"/>
  <c r="J325" i="13"/>
  <c r="R325" i="13" s="1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6" i="13"/>
  <c r="I6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Q364" i="13" s="1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4575" i="3"/>
  <c r="H24576" i="3"/>
  <c r="H24577" i="3"/>
  <c r="H24578" i="3"/>
  <c r="H24579" i="3"/>
  <c r="H24580" i="3"/>
  <c r="H24581" i="3"/>
  <c r="H24582" i="3"/>
  <c r="H24583" i="3"/>
  <c r="H24584" i="3"/>
  <c r="H24585" i="3"/>
  <c r="H24586" i="3"/>
  <c r="H24587" i="3"/>
  <c r="H24588" i="3"/>
  <c r="H24589" i="3"/>
  <c r="H24590" i="3"/>
  <c r="H24591" i="3"/>
  <c r="H24592" i="3"/>
  <c r="H24593" i="3"/>
  <c r="H24594" i="3"/>
  <c r="H24595" i="3"/>
  <c r="H24596" i="3"/>
  <c r="H24597" i="3"/>
  <c r="H24598" i="3"/>
  <c r="H24599" i="3"/>
  <c r="H24600" i="3"/>
  <c r="H24601" i="3"/>
  <c r="H24602" i="3"/>
  <c r="H24603" i="3"/>
  <c r="H24604" i="3"/>
  <c r="H24605" i="3"/>
  <c r="H24606" i="3"/>
  <c r="H24607" i="3"/>
  <c r="H24608" i="3"/>
  <c r="H24609" i="3"/>
  <c r="H24610" i="3"/>
  <c r="H24611" i="3"/>
  <c r="H24612" i="3"/>
  <c r="H24613" i="3"/>
  <c r="H24614" i="3"/>
  <c r="H24615" i="3"/>
  <c r="H24616" i="3"/>
  <c r="H24617" i="3"/>
  <c r="H24618" i="3"/>
  <c r="H24619" i="3"/>
  <c r="H24620" i="3"/>
  <c r="H24621" i="3"/>
  <c r="H24622" i="3"/>
  <c r="H24623" i="3"/>
  <c r="H24624" i="3"/>
  <c r="H24625" i="3"/>
  <c r="H24626" i="3"/>
  <c r="H24627" i="3"/>
  <c r="H24628" i="3"/>
  <c r="H24629" i="3"/>
  <c r="H24630" i="3"/>
  <c r="H24631" i="3"/>
  <c r="H24632" i="3"/>
  <c r="H24633" i="3"/>
  <c r="H24634" i="3"/>
  <c r="H24635" i="3"/>
  <c r="H24636" i="3"/>
  <c r="H24637" i="3"/>
  <c r="H24638" i="3"/>
  <c r="H24639" i="3"/>
  <c r="H24640" i="3"/>
  <c r="H24641" i="3"/>
  <c r="H24642" i="3"/>
  <c r="H24643" i="3"/>
  <c r="H24644" i="3"/>
  <c r="H24645" i="3"/>
  <c r="H24646" i="3"/>
  <c r="H24647" i="3"/>
  <c r="H24648" i="3"/>
  <c r="H24649" i="3"/>
  <c r="H24650" i="3"/>
  <c r="H24651" i="3"/>
  <c r="H24652" i="3"/>
  <c r="H24653" i="3"/>
  <c r="H24654" i="3"/>
  <c r="H24655" i="3"/>
  <c r="H24656" i="3"/>
  <c r="H24657" i="3"/>
  <c r="H24658" i="3"/>
  <c r="H24659" i="3"/>
  <c r="H24660" i="3"/>
  <c r="H24661" i="3"/>
  <c r="H24662" i="3"/>
  <c r="H24663" i="3"/>
  <c r="H24664" i="3"/>
  <c r="H24665" i="3"/>
  <c r="H24666" i="3"/>
  <c r="H24667" i="3"/>
  <c r="H24668" i="3"/>
  <c r="H24669" i="3"/>
  <c r="H24670" i="3"/>
  <c r="H24671" i="3"/>
  <c r="H24672" i="3"/>
  <c r="H24673" i="3"/>
  <c r="H24674" i="3"/>
  <c r="H24675" i="3"/>
  <c r="H24676" i="3"/>
  <c r="H24677" i="3"/>
  <c r="H24678" i="3"/>
  <c r="H24679" i="3"/>
  <c r="H24680" i="3"/>
  <c r="H24681" i="3"/>
  <c r="H24682" i="3"/>
  <c r="H24683" i="3"/>
  <c r="H24684" i="3"/>
  <c r="H24685" i="3"/>
  <c r="H24686" i="3"/>
  <c r="H24687" i="3"/>
  <c r="H24688" i="3"/>
  <c r="H24689" i="3"/>
  <c r="H24690" i="3"/>
  <c r="H24691" i="3"/>
  <c r="H24692" i="3"/>
  <c r="H24693" i="3"/>
  <c r="H24694" i="3"/>
  <c r="H24695" i="3"/>
  <c r="H24696" i="3"/>
  <c r="H24697" i="3"/>
  <c r="H24698" i="3"/>
  <c r="H24699" i="3"/>
  <c r="H24700" i="3"/>
  <c r="H24701" i="3"/>
  <c r="H24702" i="3"/>
  <c r="H24703" i="3"/>
  <c r="H24704" i="3"/>
  <c r="H24705" i="3"/>
  <c r="H24706" i="3"/>
  <c r="H24707" i="3"/>
  <c r="H24708" i="3"/>
  <c r="H24709" i="3"/>
  <c r="H24710" i="3"/>
  <c r="H24711" i="3"/>
  <c r="H24712" i="3"/>
  <c r="H24713" i="3"/>
  <c r="H24714" i="3"/>
  <c r="H24715" i="3"/>
  <c r="H24716" i="3"/>
  <c r="H24717" i="3"/>
  <c r="H24718" i="3"/>
  <c r="H24719" i="3"/>
  <c r="H24720" i="3"/>
  <c r="H24721" i="3"/>
  <c r="H24722" i="3"/>
  <c r="H24723" i="3"/>
  <c r="H24724" i="3"/>
  <c r="H24725" i="3"/>
  <c r="H24726" i="3"/>
  <c r="H24727" i="3"/>
  <c r="H24728" i="3"/>
  <c r="H24729" i="3"/>
  <c r="H24730" i="3"/>
  <c r="H24731" i="3"/>
  <c r="H24732" i="3"/>
  <c r="H24733" i="3"/>
  <c r="H24734" i="3"/>
  <c r="H24735" i="3"/>
  <c r="H24736" i="3"/>
  <c r="H24737" i="3"/>
  <c r="H24738" i="3"/>
  <c r="H24739" i="3"/>
  <c r="H24740" i="3"/>
  <c r="H24741" i="3"/>
  <c r="H24742" i="3"/>
  <c r="H24743" i="3"/>
  <c r="H24744" i="3"/>
  <c r="H24745" i="3"/>
  <c r="H24746" i="3"/>
  <c r="H24747" i="3"/>
  <c r="H24748" i="3"/>
  <c r="H24749" i="3"/>
  <c r="H24750" i="3"/>
  <c r="H24751" i="3"/>
  <c r="H24752" i="3"/>
  <c r="H24753" i="3"/>
  <c r="H24754" i="3"/>
  <c r="H24755" i="3"/>
  <c r="H24756" i="3"/>
  <c r="H24757" i="3"/>
  <c r="H24758" i="3"/>
  <c r="H24759" i="3"/>
  <c r="H24760" i="3"/>
  <c r="H24761" i="3"/>
  <c r="H24762" i="3"/>
  <c r="H24763" i="3"/>
  <c r="H24764" i="3"/>
  <c r="H24765" i="3"/>
  <c r="H24766" i="3"/>
  <c r="H24767" i="3"/>
  <c r="H24768" i="3"/>
  <c r="H24769" i="3"/>
  <c r="H24770" i="3"/>
  <c r="H24771" i="3"/>
  <c r="H24772" i="3"/>
  <c r="H24773" i="3"/>
  <c r="H24774" i="3"/>
  <c r="H24775" i="3"/>
  <c r="H24776" i="3"/>
  <c r="H24777" i="3"/>
  <c r="H24778" i="3"/>
  <c r="H24779" i="3"/>
  <c r="H24780" i="3"/>
  <c r="H24781" i="3"/>
  <c r="H24782" i="3"/>
  <c r="H24783" i="3"/>
  <c r="H24784" i="3"/>
  <c r="H24785" i="3"/>
  <c r="H24786" i="3"/>
  <c r="H24787" i="3"/>
  <c r="H24788" i="3"/>
  <c r="H24789" i="3"/>
  <c r="H24790" i="3"/>
  <c r="H24791" i="3"/>
  <c r="H24792" i="3"/>
  <c r="H24793" i="3"/>
  <c r="H24794" i="3"/>
  <c r="H24795" i="3"/>
  <c r="H24796" i="3"/>
  <c r="H24797" i="3"/>
  <c r="H24798" i="3"/>
  <c r="H24799" i="3"/>
  <c r="H24800" i="3"/>
  <c r="H24801" i="3"/>
  <c r="H24802" i="3"/>
  <c r="H24803" i="3"/>
  <c r="H24804" i="3"/>
  <c r="H24805" i="3"/>
  <c r="H24806" i="3"/>
  <c r="H24807" i="3"/>
  <c r="H24808" i="3"/>
  <c r="H24809" i="3"/>
  <c r="H24810" i="3"/>
  <c r="H24811" i="3"/>
  <c r="H24812" i="3"/>
  <c r="H24813" i="3"/>
  <c r="H24814" i="3"/>
  <c r="H24815" i="3"/>
  <c r="H24816" i="3"/>
  <c r="H24817" i="3"/>
  <c r="H24818" i="3"/>
  <c r="H24819" i="3"/>
  <c r="H24820" i="3"/>
  <c r="H24821" i="3"/>
  <c r="H24822" i="3"/>
  <c r="H24823" i="3"/>
  <c r="H24824" i="3"/>
  <c r="H24825" i="3"/>
  <c r="H24826" i="3"/>
  <c r="H24827" i="3"/>
  <c r="H24828" i="3"/>
  <c r="H24829" i="3"/>
  <c r="H24830" i="3"/>
  <c r="H24831" i="3"/>
  <c r="H24832" i="3"/>
  <c r="H24833" i="3"/>
  <c r="H24834" i="3"/>
  <c r="H24835" i="3"/>
  <c r="H24836" i="3"/>
  <c r="H24837" i="3"/>
  <c r="H24838" i="3"/>
  <c r="H24839" i="3"/>
  <c r="H24840" i="3"/>
  <c r="H24841" i="3"/>
  <c r="H24842" i="3"/>
  <c r="H24843" i="3"/>
  <c r="H24844" i="3"/>
  <c r="H24845" i="3"/>
  <c r="H24846" i="3"/>
  <c r="H24847" i="3"/>
  <c r="H24848" i="3"/>
  <c r="H24849" i="3"/>
  <c r="H24850" i="3"/>
  <c r="H24851" i="3"/>
  <c r="H24852" i="3"/>
  <c r="H24853" i="3"/>
  <c r="H24854" i="3"/>
  <c r="H24855" i="3"/>
  <c r="H24856" i="3"/>
  <c r="H24857" i="3"/>
  <c r="H24858" i="3"/>
  <c r="H24859" i="3"/>
  <c r="H24860" i="3"/>
  <c r="H24861" i="3"/>
  <c r="H24862" i="3"/>
  <c r="H24863" i="3"/>
  <c r="H24864" i="3"/>
  <c r="H24865" i="3"/>
  <c r="H24866" i="3"/>
  <c r="H24867" i="3"/>
  <c r="H24868" i="3"/>
  <c r="H24869" i="3"/>
  <c r="H24870" i="3"/>
  <c r="H24871" i="3"/>
  <c r="H24872" i="3"/>
  <c r="H24873" i="3"/>
  <c r="H24874" i="3"/>
  <c r="H24875" i="3"/>
  <c r="H24876" i="3"/>
  <c r="H24877" i="3"/>
  <c r="H24878" i="3"/>
  <c r="H24879" i="3"/>
  <c r="H24880" i="3"/>
  <c r="H24881" i="3"/>
  <c r="H24882" i="3"/>
  <c r="H24883" i="3"/>
  <c r="H24884" i="3"/>
  <c r="H24885" i="3"/>
  <c r="H24886" i="3"/>
  <c r="H24887" i="3"/>
  <c r="H24888" i="3"/>
  <c r="H24889" i="3"/>
  <c r="H24890" i="3"/>
  <c r="H24891" i="3"/>
  <c r="H24892" i="3"/>
  <c r="H24893" i="3"/>
  <c r="H24894" i="3"/>
  <c r="H24895" i="3"/>
  <c r="H24896" i="3"/>
  <c r="H24897" i="3"/>
  <c r="H24898" i="3"/>
  <c r="H24899" i="3"/>
  <c r="H24900" i="3"/>
  <c r="H24901" i="3"/>
  <c r="H24902" i="3"/>
  <c r="H24903" i="3"/>
  <c r="H24904" i="3"/>
  <c r="H24905" i="3"/>
  <c r="H24906" i="3"/>
  <c r="H24907" i="3"/>
  <c r="H24908" i="3"/>
  <c r="H24909" i="3"/>
  <c r="H24910" i="3"/>
  <c r="H24911" i="3"/>
  <c r="H24912" i="3"/>
  <c r="H24913" i="3"/>
  <c r="H24914" i="3"/>
  <c r="H24915" i="3"/>
  <c r="H24916" i="3"/>
  <c r="H24917" i="3"/>
  <c r="H24918" i="3"/>
  <c r="H24919" i="3"/>
  <c r="H24920" i="3"/>
  <c r="H24921" i="3"/>
  <c r="H24922" i="3"/>
  <c r="H24923" i="3"/>
  <c r="H24924" i="3"/>
  <c r="H24925" i="3"/>
  <c r="H24926" i="3"/>
  <c r="H24927" i="3"/>
  <c r="H24928" i="3"/>
  <c r="H24929" i="3"/>
  <c r="H24930" i="3"/>
  <c r="H24931" i="3"/>
  <c r="H24932" i="3"/>
  <c r="H24933" i="3"/>
  <c r="H24934" i="3"/>
  <c r="H24935" i="3"/>
  <c r="H24936" i="3"/>
  <c r="H24937" i="3"/>
  <c r="H24938" i="3"/>
  <c r="H24939" i="3"/>
  <c r="H24940" i="3"/>
  <c r="H24941" i="3"/>
  <c r="H24942" i="3"/>
  <c r="H24943" i="3"/>
  <c r="H24944" i="3"/>
  <c r="H24945" i="3"/>
  <c r="H24946" i="3"/>
  <c r="H24947" i="3"/>
  <c r="H24948" i="3"/>
  <c r="H24949" i="3"/>
  <c r="H24950" i="3"/>
  <c r="H24951" i="3"/>
  <c r="H24952" i="3"/>
  <c r="H24953" i="3"/>
  <c r="H24954" i="3"/>
  <c r="H24955" i="3"/>
  <c r="H24956" i="3"/>
  <c r="H24957" i="3"/>
  <c r="H24958" i="3"/>
  <c r="H24959" i="3"/>
  <c r="H24960" i="3"/>
  <c r="H24961" i="3"/>
  <c r="H24962" i="3"/>
  <c r="H24963" i="3"/>
  <c r="H24964" i="3"/>
  <c r="H24965" i="3"/>
  <c r="H24966" i="3"/>
  <c r="H24967" i="3"/>
  <c r="H24968" i="3"/>
  <c r="H24969" i="3"/>
  <c r="H24970" i="3"/>
  <c r="H24971" i="3"/>
  <c r="H24972" i="3"/>
  <c r="H24973" i="3"/>
  <c r="H24974" i="3"/>
  <c r="H24975" i="3"/>
  <c r="H24976" i="3"/>
  <c r="H24977" i="3"/>
  <c r="H24978" i="3"/>
  <c r="H24979" i="3"/>
  <c r="H24980" i="3"/>
  <c r="H24981" i="3"/>
  <c r="H24982" i="3"/>
  <c r="H24983" i="3"/>
  <c r="H24984" i="3"/>
  <c r="H24985" i="3"/>
  <c r="H24986" i="3"/>
  <c r="H24987" i="3"/>
  <c r="H24988" i="3"/>
  <c r="H24989" i="3"/>
  <c r="H24990" i="3"/>
  <c r="H24991" i="3"/>
  <c r="H24992" i="3"/>
  <c r="H24993" i="3"/>
  <c r="H24994" i="3"/>
  <c r="H24995" i="3"/>
  <c r="H24996" i="3"/>
  <c r="H24997" i="3"/>
  <c r="H24998" i="3"/>
  <c r="H24999" i="3"/>
  <c r="H25000" i="3"/>
  <c r="H25001" i="3"/>
  <c r="H25002" i="3"/>
  <c r="H25003" i="3"/>
  <c r="H25004" i="3"/>
  <c r="H25005" i="3"/>
  <c r="H25006" i="3"/>
  <c r="H25007" i="3"/>
  <c r="H25008" i="3"/>
  <c r="H25009" i="3"/>
  <c r="H25010" i="3"/>
  <c r="H25011" i="3"/>
  <c r="H25012" i="3"/>
  <c r="H25013" i="3"/>
  <c r="H25014" i="3"/>
  <c r="H25015" i="3"/>
  <c r="H25016" i="3"/>
  <c r="H25017" i="3"/>
  <c r="H25018" i="3"/>
  <c r="H25019" i="3"/>
  <c r="H25020" i="3"/>
  <c r="H25021" i="3"/>
  <c r="H25022" i="3"/>
  <c r="H25023" i="3"/>
  <c r="H25024" i="3"/>
  <c r="H25025" i="3"/>
  <c r="H25026" i="3"/>
  <c r="H25027" i="3"/>
  <c r="H25028" i="3"/>
  <c r="H25029" i="3"/>
  <c r="H25030" i="3"/>
  <c r="H25031" i="3"/>
  <c r="H25032" i="3"/>
  <c r="H25033" i="3"/>
  <c r="H25034" i="3"/>
  <c r="H25035" i="3"/>
  <c r="H25036" i="3"/>
  <c r="H25037" i="3"/>
  <c r="H25038" i="3"/>
  <c r="H25039" i="3"/>
  <c r="H25040" i="3"/>
  <c r="H25041" i="3"/>
  <c r="H25042" i="3"/>
  <c r="H25043" i="3"/>
  <c r="H25044" i="3"/>
  <c r="H25045" i="3"/>
  <c r="H25046" i="3"/>
  <c r="H25047" i="3"/>
  <c r="H25048" i="3"/>
  <c r="H25049" i="3"/>
  <c r="H25050" i="3"/>
  <c r="H25051" i="3"/>
  <c r="H25052" i="3"/>
  <c r="H25053" i="3"/>
  <c r="H25054" i="3"/>
  <c r="H25055" i="3"/>
  <c r="H25056" i="3"/>
  <c r="H25057" i="3"/>
  <c r="H25058" i="3"/>
  <c r="H25059" i="3"/>
  <c r="H25060" i="3"/>
  <c r="H25061" i="3"/>
  <c r="H25062" i="3"/>
  <c r="H25063" i="3"/>
  <c r="H25064" i="3"/>
  <c r="H25065" i="3"/>
  <c r="H25066" i="3"/>
  <c r="H25067" i="3"/>
  <c r="H25068" i="3"/>
  <c r="H25069" i="3"/>
  <c r="H25070" i="3"/>
  <c r="H25071" i="3"/>
  <c r="H25072" i="3"/>
  <c r="H25073" i="3"/>
  <c r="H25074" i="3"/>
  <c r="H25075" i="3"/>
  <c r="H25076" i="3"/>
  <c r="H25077" i="3"/>
  <c r="H25078" i="3"/>
  <c r="H25079" i="3"/>
  <c r="H25080" i="3"/>
  <c r="H25081" i="3"/>
  <c r="H25082" i="3"/>
  <c r="H25083" i="3"/>
  <c r="H25084" i="3"/>
  <c r="H25085" i="3"/>
  <c r="H25086" i="3"/>
  <c r="H25087" i="3"/>
  <c r="H25088" i="3"/>
  <c r="H25089" i="3"/>
  <c r="H25090" i="3"/>
  <c r="H25091" i="3"/>
  <c r="H25092" i="3"/>
  <c r="H25093" i="3"/>
  <c r="H25094" i="3"/>
  <c r="H25095" i="3"/>
  <c r="H25096" i="3"/>
  <c r="H25097" i="3"/>
  <c r="H25098" i="3"/>
  <c r="H25099" i="3"/>
  <c r="H25100" i="3"/>
  <c r="H25101" i="3"/>
  <c r="H25102" i="3"/>
  <c r="H25103" i="3"/>
  <c r="H25104" i="3"/>
  <c r="H25105" i="3"/>
  <c r="H25106" i="3"/>
  <c r="H25107" i="3"/>
  <c r="H25108" i="3"/>
  <c r="H25109" i="3"/>
  <c r="H25110" i="3"/>
  <c r="H25111" i="3"/>
  <c r="H25112" i="3"/>
  <c r="H25113" i="3"/>
  <c r="H25114" i="3"/>
  <c r="H25115" i="3"/>
  <c r="H25116" i="3"/>
  <c r="H25117" i="3"/>
  <c r="H25118" i="3"/>
  <c r="H25119" i="3"/>
  <c r="H25120" i="3"/>
  <c r="H25121" i="3"/>
  <c r="H25122" i="3"/>
  <c r="H25123" i="3"/>
  <c r="H25124" i="3"/>
  <c r="H25125" i="3"/>
  <c r="H25126" i="3"/>
  <c r="H25127" i="3"/>
  <c r="H25128" i="3"/>
  <c r="H25129" i="3"/>
  <c r="H25130" i="3"/>
  <c r="H25131" i="3"/>
  <c r="H25132" i="3"/>
  <c r="H25133" i="3"/>
  <c r="H25134" i="3"/>
  <c r="H25135" i="3"/>
  <c r="H25136" i="3"/>
  <c r="H25137" i="3"/>
  <c r="H25138" i="3"/>
  <c r="H25139" i="3"/>
  <c r="H25140" i="3"/>
  <c r="H25141" i="3"/>
  <c r="H25142" i="3"/>
  <c r="H25143" i="3"/>
  <c r="H25144" i="3"/>
  <c r="H25145" i="3"/>
  <c r="H25146" i="3"/>
  <c r="H25147" i="3"/>
  <c r="H25148" i="3"/>
  <c r="H25149" i="3"/>
  <c r="H25150" i="3"/>
  <c r="H25151" i="3"/>
  <c r="H25152" i="3"/>
  <c r="H25153" i="3"/>
  <c r="H25154" i="3"/>
  <c r="H25155" i="3"/>
  <c r="H25156" i="3"/>
  <c r="H25157" i="3"/>
  <c r="H25158" i="3"/>
  <c r="H25159" i="3"/>
  <c r="H25160" i="3"/>
  <c r="H25161" i="3"/>
  <c r="H25162" i="3"/>
  <c r="H25163" i="3"/>
  <c r="H25164" i="3"/>
  <c r="H25165" i="3"/>
  <c r="H25166" i="3"/>
  <c r="H25167" i="3"/>
  <c r="H25168" i="3"/>
  <c r="H25169" i="3"/>
  <c r="H25170" i="3"/>
  <c r="H25171" i="3"/>
  <c r="H25172" i="3"/>
  <c r="H25173" i="3"/>
  <c r="H25174" i="3"/>
  <c r="H25175" i="3"/>
  <c r="H25176" i="3"/>
  <c r="H25177" i="3"/>
  <c r="H25178" i="3"/>
  <c r="H25179" i="3"/>
  <c r="H25180" i="3"/>
  <c r="H25181" i="3"/>
  <c r="H25182" i="3"/>
  <c r="H25183" i="3"/>
  <c r="H25184" i="3"/>
  <c r="H25185" i="3"/>
  <c r="H25186" i="3"/>
  <c r="H25187" i="3"/>
  <c r="H25188" i="3"/>
  <c r="H25189" i="3"/>
  <c r="H25190" i="3"/>
  <c r="H25191" i="3"/>
  <c r="H25192" i="3"/>
  <c r="H25193" i="3"/>
  <c r="H25194" i="3"/>
  <c r="H25195" i="3"/>
  <c r="H25196" i="3"/>
  <c r="H25197" i="3"/>
  <c r="H25198" i="3"/>
  <c r="H25199" i="3"/>
  <c r="H25200" i="3"/>
  <c r="H25201" i="3"/>
  <c r="H25202" i="3"/>
  <c r="H25203" i="3"/>
  <c r="H25204" i="3"/>
  <c r="H25205" i="3"/>
  <c r="H25206" i="3"/>
  <c r="H25207" i="3"/>
  <c r="H25208" i="3"/>
  <c r="H25209" i="3"/>
  <c r="H25210" i="3"/>
  <c r="H25211" i="3"/>
  <c r="H25212" i="3"/>
  <c r="H25213" i="3"/>
  <c r="H25214" i="3"/>
  <c r="H25215" i="3"/>
  <c r="H25216" i="3"/>
  <c r="H25217" i="3"/>
  <c r="H25218" i="3"/>
  <c r="H25219" i="3"/>
  <c r="H25220" i="3"/>
  <c r="H25221" i="3"/>
  <c r="H25222" i="3"/>
  <c r="H25223" i="3"/>
  <c r="H25224" i="3"/>
  <c r="H25225" i="3"/>
  <c r="H25226" i="3"/>
  <c r="H25227" i="3"/>
  <c r="H25228" i="3"/>
  <c r="H25229" i="3"/>
  <c r="H25230" i="3"/>
  <c r="H25231" i="3"/>
  <c r="H25232" i="3"/>
  <c r="H25233" i="3"/>
  <c r="H25234" i="3"/>
  <c r="H25235" i="3"/>
  <c r="H25236" i="3"/>
  <c r="H25237" i="3"/>
  <c r="H25238" i="3"/>
  <c r="H25239" i="3"/>
  <c r="H25240" i="3"/>
  <c r="H25241" i="3"/>
  <c r="H25242" i="3"/>
  <c r="H25243" i="3"/>
  <c r="H25244" i="3"/>
  <c r="H25245" i="3"/>
  <c r="H25246" i="3"/>
  <c r="H25247" i="3"/>
  <c r="H25248" i="3"/>
  <c r="H25249" i="3"/>
  <c r="H25250" i="3"/>
  <c r="H25251" i="3"/>
  <c r="H25252" i="3"/>
  <c r="H25253" i="3"/>
  <c r="H25254" i="3"/>
  <c r="H25255" i="3"/>
  <c r="H25256" i="3"/>
  <c r="H25257" i="3"/>
  <c r="H25258" i="3"/>
  <c r="H25259" i="3"/>
  <c r="H25260" i="3"/>
  <c r="H25261" i="3"/>
  <c r="H25262" i="3"/>
  <c r="H25263" i="3"/>
  <c r="H25264" i="3"/>
  <c r="H25265" i="3"/>
  <c r="H25266" i="3"/>
  <c r="H25267" i="3"/>
  <c r="H25268" i="3"/>
  <c r="H25269" i="3"/>
  <c r="H25270" i="3"/>
  <c r="H25271" i="3"/>
  <c r="H25272" i="3"/>
  <c r="H25273" i="3"/>
  <c r="H25274" i="3"/>
  <c r="H25275" i="3"/>
  <c r="H25276" i="3"/>
  <c r="H25277" i="3"/>
  <c r="H25278" i="3"/>
  <c r="H25279" i="3"/>
  <c r="H25280" i="3"/>
  <c r="H25281" i="3"/>
  <c r="H25282" i="3"/>
  <c r="H25283" i="3"/>
  <c r="H25284" i="3"/>
  <c r="H25285" i="3"/>
  <c r="H25286" i="3"/>
  <c r="H25287" i="3"/>
  <c r="H25288" i="3"/>
  <c r="H25289" i="3"/>
  <c r="H25290" i="3"/>
  <c r="H25291" i="3"/>
  <c r="H25292" i="3"/>
  <c r="H25293" i="3"/>
  <c r="H25294" i="3"/>
  <c r="H25295" i="3"/>
  <c r="H25296" i="3"/>
  <c r="H25297" i="3"/>
  <c r="H25298" i="3"/>
  <c r="H25299" i="3"/>
  <c r="H25300" i="3"/>
  <c r="H25301" i="3"/>
  <c r="H25302" i="3"/>
  <c r="H25303" i="3"/>
  <c r="H25304" i="3"/>
  <c r="H25305" i="3"/>
  <c r="H25306" i="3"/>
  <c r="H25307" i="3"/>
  <c r="H25308" i="3"/>
  <c r="H25309" i="3"/>
  <c r="H25310" i="3"/>
  <c r="H25311" i="3"/>
  <c r="H25312" i="3"/>
  <c r="H25313" i="3"/>
  <c r="H25314" i="3"/>
  <c r="H25315" i="3"/>
  <c r="H25316" i="3"/>
  <c r="H25317" i="3"/>
  <c r="H25318" i="3"/>
  <c r="H25319" i="3"/>
  <c r="H25320" i="3"/>
  <c r="H25321" i="3"/>
  <c r="H25322" i="3"/>
  <c r="H25323" i="3"/>
  <c r="H25324" i="3"/>
  <c r="H25325" i="3"/>
  <c r="H25326" i="3"/>
  <c r="H25327" i="3"/>
  <c r="H25328" i="3"/>
  <c r="H25329" i="3"/>
  <c r="H25330" i="3"/>
  <c r="H25331" i="3"/>
  <c r="H25332" i="3"/>
  <c r="H25333" i="3"/>
  <c r="H25334" i="3"/>
  <c r="H25335" i="3"/>
  <c r="H25336" i="3"/>
  <c r="H25337" i="3"/>
  <c r="H25338" i="3"/>
  <c r="H25339" i="3"/>
  <c r="H25340" i="3"/>
  <c r="H25341" i="3"/>
  <c r="H25342" i="3"/>
  <c r="H25343" i="3"/>
  <c r="H25344" i="3"/>
  <c r="H25345" i="3"/>
  <c r="H25346" i="3"/>
  <c r="H25347" i="3"/>
  <c r="H25348" i="3"/>
  <c r="H25349" i="3"/>
  <c r="H25350" i="3"/>
  <c r="H25351" i="3"/>
  <c r="H25352" i="3"/>
  <c r="H25353" i="3"/>
  <c r="H25354" i="3"/>
  <c r="H25355" i="3"/>
  <c r="H25356" i="3"/>
  <c r="H25357" i="3"/>
  <c r="H25358" i="3"/>
  <c r="H25359" i="3"/>
  <c r="H25360" i="3"/>
  <c r="H25361" i="3"/>
  <c r="H25362" i="3"/>
  <c r="H25363" i="3"/>
  <c r="H25364" i="3"/>
  <c r="H25365" i="3"/>
  <c r="H25366" i="3"/>
  <c r="H25367" i="3"/>
  <c r="H25368" i="3"/>
  <c r="H25369" i="3"/>
  <c r="H25370" i="3"/>
  <c r="H25371" i="3"/>
  <c r="H25372" i="3"/>
  <c r="H25373" i="3"/>
  <c r="H25374" i="3"/>
  <c r="H25375" i="3"/>
  <c r="H25376" i="3"/>
  <c r="H25377" i="3"/>
  <c r="H25378" i="3"/>
  <c r="H25379" i="3"/>
  <c r="H25380" i="3"/>
  <c r="H25381" i="3"/>
  <c r="H25382" i="3"/>
  <c r="H25383" i="3"/>
  <c r="H25384" i="3"/>
  <c r="H25385" i="3"/>
  <c r="H25386" i="3"/>
  <c r="H25387" i="3"/>
  <c r="H25388" i="3"/>
  <c r="H25389" i="3"/>
  <c r="H25390" i="3"/>
  <c r="H25391" i="3"/>
  <c r="H25392" i="3"/>
  <c r="H25393" i="3"/>
  <c r="H25394" i="3"/>
  <c r="H25395" i="3"/>
  <c r="H25396" i="3"/>
  <c r="H25397" i="3"/>
  <c r="H25398" i="3"/>
  <c r="H25399" i="3"/>
  <c r="H25400" i="3"/>
  <c r="H25401" i="3"/>
  <c r="H25402" i="3"/>
  <c r="H25403" i="3"/>
  <c r="H25404" i="3"/>
  <c r="H25405" i="3"/>
  <c r="H25406" i="3"/>
  <c r="H25407" i="3"/>
  <c r="H25408" i="3"/>
  <c r="H25409" i="3"/>
  <c r="H25410" i="3"/>
  <c r="H25411" i="3"/>
  <c r="H25412" i="3"/>
  <c r="H25413" i="3"/>
  <c r="H25414" i="3"/>
  <c r="H25415" i="3"/>
  <c r="H25416" i="3"/>
  <c r="H25417" i="3"/>
  <c r="H25418" i="3"/>
  <c r="H25419" i="3"/>
  <c r="H25420" i="3"/>
  <c r="H25421" i="3"/>
  <c r="H25422" i="3"/>
  <c r="H25423" i="3"/>
  <c r="H25424" i="3"/>
  <c r="H25425" i="3"/>
  <c r="H25426" i="3"/>
  <c r="H25427" i="3"/>
  <c r="H25428" i="3"/>
  <c r="H25429" i="3"/>
  <c r="H25430" i="3"/>
  <c r="H25431" i="3"/>
  <c r="H25432" i="3"/>
  <c r="H25433" i="3"/>
  <c r="H25434" i="3"/>
  <c r="H25435" i="3"/>
  <c r="H25436" i="3"/>
  <c r="H25437" i="3"/>
  <c r="H25438" i="3"/>
  <c r="H25439" i="3"/>
  <c r="H25440" i="3"/>
  <c r="H25441" i="3"/>
  <c r="H25442" i="3"/>
  <c r="H25443" i="3"/>
  <c r="H25444" i="3"/>
  <c r="H25445" i="3"/>
  <c r="H25446" i="3"/>
  <c r="H25447" i="3"/>
  <c r="H25448" i="3"/>
  <c r="H25449" i="3"/>
  <c r="H25450" i="3"/>
  <c r="H25451" i="3"/>
  <c r="H25452" i="3"/>
  <c r="H25453" i="3"/>
  <c r="H25454" i="3"/>
  <c r="H25455" i="3"/>
  <c r="H25456" i="3"/>
  <c r="H25457" i="3"/>
  <c r="H25458" i="3"/>
  <c r="H25459" i="3"/>
  <c r="H25460" i="3"/>
  <c r="H25461" i="3"/>
  <c r="H25462" i="3"/>
  <c r="H25463" i="3"/>
  <c r="H25464" i="3"/>
  <c r="H25465" i="3"/>
  <c r="H25466" i="3"/>
  <c r="H25467" i="3"/>
  <c r="H25468" i="3"/>
  <c r="H25469" i="3"/>
  <c r="H25470" i="3"/>
  <c r="H25471" i="3"/>
  <c r="H25472" i="3"/>
  <c r="H25473" i="3"/>
  <c r="H25474" i="3"/>
  <c r="H25475" i="3"/>
  <c r="H25476" i="3"/>
  <c r="H25477" i="3"/>
  <c r="H25478" i="3"/>
  <c r="H25479" i="3"/>
  <c r="H25480" i="3"/>
  <c r="H25481" i="3"/>
  <c r="H25482" i="3"/>
  <c r="H25483" i="3"/>
  <c r="H25484" i="3"/>
  <c r="H25485" i="3"/>
  <c r="H25486" i="3"/>
  <c r="H25487" i="3"/>
  <c r="H25488" i="3"/>
  <c r="H25489" i="3"/>
  <c r="H25490" i="3"/>
  <c r="H25491" i="3"/>
  <c r="H25492" i="3"/>
  <c r="H25493" i="3"/>
  <c r="H25494" i="3"/>
  <c r="H25495" i="3"/>
  <c r="H25496" i="3"/>
  <c r="H25497" i="3"/>
  <c r="H25498" i="3"/>
  <c r="H25499" i="3"/>
  <c r="H25500" i="3"/>
  <c r="H25501" i="3"/>
  <c r="H25502" i="3"/>
  <c r="H25503" i="3"/>
  <c r="H25504" i="3"/>
  <c r="H25505" i="3"/>
  <c r="H25506" i="3"/>
  <c r="H25507" i="3"/>
  <c r="H25508" i="3"/>
  <c r="H25509" i="3"/>
  <c r="H25510" i="3"/>
  <c r="H25511" i="3"/>
  <c r="H25512" i="3"/>
  <c r="H25513" i="3"/>
  <c r="H25514" i="3"/>
  <c r="H25515" i="3"/>
  <c r="H25516" i="3"/>
  <c r="H25517" i="3"/>
  <c r="H25518" i="3"/>
  <c r="H25519" i="3"/>
  <c r="H25520" i="3"/>
  <c r="H25521" i="3"/>
  <c r="H25522" i="3"/>
  <c r="H25523" i="3"/>
  <c r="H25524" i="3"/>
  <c r="H25525" i="3"/>
  <c r="H25526" i="3"/>
  <c r="H25527" i="3"/>
  <c r="H25528" i="3"/>
  <c r="H25529" i="3"/>
  <c r="H25530" i="3"/>
  <c r="H25531" i="3"/>
  <c r="H25532" i="3"/>
  <c r="H25533" i="3"/>
  <c r="H25534" i="3"/>
  <c r="H25535" i="3"/>
  <c r="H25536" i="3"/>
  <c r="H25537" i="3"/>
  <c r="H25538" i="3"/>
  <c r="H25539" i="3"/>
  <c r="H25540" i="3"/>
  <c r="H25541" i="3"/>
  <c r="H25542" i="3"/>
  <c r="H25543" i="3"/>
  <c r="H25544" i="3"/>
  <c r="H25545" i="3"/>
  <c r="H25546" i="3"/>
  <c r="H25547" i="3"/>
  <c r="H25548" i="3"/>
  <c r="H25549" i="3"/>
  <c r="H25550" i="3"/>
  <c r="H25551" i="3"/>
  <c r="H25552" i="3"/>
  <c r="H25553" i="3"/>
  <c r="H25554" i="3"/>
  <c r="H25555" i="3"/>
  <c r="H25556" i="3"/>
  <c r="H25557" i="3"/>
  <c r="H25558" i="3"/>
  <c r="H25559" i="3"/>
  <c r="H25560" i="3"/>
  <c r="H25561" i="3"/>
  <c r="H25562" i="3"/>
  <c r="H25563" i="3"/>
  <c r="H25564" i="3"/>
  <c r="H25565" i="3"/>
  <c r="H25566" i="3"/>
  <c r="H25567" i="3"/>
  <c r="H25568" i="3"/>
  <c r="H25569" i="3"/>
  <c r="H25570" i="3"/>
  <c r="H25571" i="3"/>
  <c r="H25572" i="3"/>
  <c r="H25573" i="3"/>
  <c r="H25574" i="3"/>
  <c r="H25575" i="3"/>
  <c r="H25576" i="3"/>
  <c r="H25577" i="3"/>
  <c r="H25578" i="3"/>
  <c r="H25579" i="3"/>
  <c r="H25580" i="3"/>
  <c r="H25581" i="3"/>
  <c r="H25582" i="3"/>
  <c r="H25583" i="3"/>
  <c r="H25584" i="3"/>
  <c r="H25585" i="3"/>
  <c r="H25586" i="3"/>
  <c r="H25587" i="3"/>
  <c r="H25588" i="3"/>
  <c r="H25589" i="3"/>
  <c r="H25590" i="3"/>
  <c r="H25591" i="3"/>
  <c r="H25592" i="3"/>
  <c r="H25593" i="3"/>
  <c r="H25594" i="3"/>
  <c r="H25595" i="3"/>
  <c r="H25596" i="3"/>
  <c r="H25597" i="3"/>
  <c r="H25598" i="3"/>
  <c r="H25599" i="3"/>
  <c r="H25600" i="3"/>
  <c r="H25601" i="3"/>
  <c r="H25602" i="3"/>
  <c r="H25603" i="3"/>
  <c r="H25604" i="3"/>
  <c r="H25605" i="3"/>
  <c r="H25606" i="3"/>
  <c r="H25607" i="3"/>
  <c r="H25608" i="3"/>
  <c r="H25609" i="3"/>
  <c r="H25610" i="3"/>
  <c r="H25611" i="3"/>
  <c r="H25612" i="3"/>
  <c r="H25613" i="3"/>
  <c r="H25614" i="3"/>
  <c r="H25615" i="3"/>
  <c r="H25616" i="3"/>
  <c r="H25617" i="3"/>
  <c r="H25618" i="3"/>
  <c r="H25619" i="3"/>
  <c r="H25620" i="3"/>
  <c r="H25621" i="3"/>
  <c r="H25622" i="3"/>
  <c r="H25623" i="3"/>
  <c r="H25624" i="3"/>
  <c r="H25625" i="3"/>
  <c r="H25626" i="3"/>
  <c r="H25627" i="3"/>
  <c r="H25628" i="3"/>
  <c r="H25629" i="3"/>
  <c r="H25630" i="3"/>
  <c r="H25631" i="3"/>
  <c r="H25632" i="3"/>
  <c r="H25633" i="3"/>
  <c r="H25634" i="3"/>
  <c r="H25635" i="3"/>
  <c r="H25636" i="3"/>
  <c r="H25637" i="3"/>
  <c r="H25638" i="3"/>
  <c r="H25639" i="3"/>
  <c r="H25640" i="3"/>
  <c r="H25641" i="3"/>
  <c r="H25642" i="3"/>
  <c r="H25643" i="3"/>
  <c r="H25644" i="3"/>
  <c r="H25645" i="3"/>
  <c r="H25646" i="3"/>
  <c r="H25647" i="3"/>
  <c r="H25648" i="3"/>
  <c r="H25649" i="3"/>
  <c r="H25650" i="3"/>
  <c r="H25651" i="3"/>
  <c r="H25652" i="3"/>
  <c r="H25653" i="3"/>
  <c r="H25654" i="3"/>
  <c r="H25655" i="3"/>
  <c r="H25656" i="3"/>
  <c r="H25657" i="3"/>
  <c r="H25658" i="3"/>
  <c r="H25659" i="3"/>
  <c r="H25660" i="3"/>
  <c r="H25661" i="3"/>
  <c r="H25662" i="3"/>
  <c r="H25663" i="3"/>
  <c r="H25664" i="3"/>
  <c r="H25665" i="3"/>
  <c r="H25666" i="3"/>
  <c r="H25667" i="3"/>
  <c r="H25668" i="3"/>
  <c r="H25669" i="3"/>
  <c r="H25670" i="3"/>
  <c r="H25671" i="3"/>
  <c r="H25672" i="3"/>
  <c r="H25673" i="3"/>
  <c r="H25674" i="3"/>
  <c r="H25675" i="3"/>
  <c r="H25676" i="3"/>
  <c r="H25677" i="3"/>
  <c r="H25678" i="3"/>
  <c r="H25679" i="3"/>
  <c r="H25680" i="3"/>
  <c r="H25681" i="3"/>
  <c r="H25682" i="3"/>
  <c r="H25683" i="3"/>
  <c r="H25684" i="3"/>
  <c r="H25685" i="3"/>
  <c r="H25686" i="3"/>
  <c r="H25687" i="3"/>
  <c r="H25688" i="3"/>
  <c r="H25689" i="3"/>
  <c r="H25690" i="3"/>
  <c r="H25691" i="3"/>
  <c r="H25692" i="3"/>
  <c r="H25693" i="3"/>
  <c r="H25694" i="3"/>
  <c r="H25695" i="3"/>
  <c r="H25696" i="3"/>
  <c r="H25697" i="3"/>
  <c r="H25698" i="3"/>
  <c r="H25699" i="3"/>
  <c r="H25700" i="3"/>
  <c r="H25701" i="3"/>
  <c r="H25702" i="3"/>
  <c r="H25703" i="3"/>
  <c r="H25704" i="3"/>
  <c r="H25705" i="3"/>
  <c r="H25706" i="3"/>
  <c r="H25707" i="3"/>
  <c r="H25708" i="3"/>
  <c r="H25709" i="3"/>
  <c r="H25710" i="3"/>
  <c r="H25711" i="3"/>
  <c r="H25712" i="3"/>
  <c r="H25713" i="3"/>
  <c r="H25714" i="3"/>
  <c r="H25715" i="3"/>
  <c r="H25716" i="3"/>
  <c r="H25717" i="3"/>
  <c r="H25718" i="3"/>
  <c r="H25719" i="3"/>
  <c r="H25720" i="3"/>
  <c r="H25721" i="3"/>
  <c r="H25722" i="3"/>
  <c r="H25723" i="3"/>
  <c r="H25724" i="3"/>
  <c r="H25725" i="3"/>
  <c r="H25726" i="3"/>
  <c r="H25727" i="3"/>
  <c r="H25728" i="3"/>
  <c r="H25729" i="3"/>
  <c r="H25730" i="3"/>
  <c r="H25731" i="3"/>
  <c r="H25732" i="3"/>
  <c r="H25733" i="3"/>
  <c r="H25734" i="3"/>
  <c r="H25735" i="3"/>
  <c r="H25736" i="3"/>
  <c r="H25737" i="3"/>
  <c r="H25738" i="3"/>
  <c r="H25739" i="3"/>
  <c r="H25740" i="3"/>
  <c r="H25741" i="3"/>
  <c r="H25742" i="3"/>
  <c r="H25743" i="3"/>
  <c r="H25744" i="3"/>
  <c r="H25745" i="3"/>
  <c r="H25746" i="3"/>
  <c r="H25747" i="3"/>
  <c r="H25748" i="3"/>
  <c r="H25749" i="3"/>
  <c r="H25750" i="3"/>
  <c r="H25751" i="3"/>
  <c r="H25752" i="3"/>
  <c r="H25753" i="3"/>
  <c r="H25754" i="3"/>
  <c r="H25755" i="3"/>
  <c r="H25756" i="3"/>
  <c r="H25757" i="3"/>
  <c r="H25758" i="3"/>
  <c r="H25759" i="3"/>
  <c r="H25760" i="3"/>
  <c r="H25761" i="3"/>
  <c r="H25762" i="3"/>
  <c r="H25763" i="3"/>
  <c r="H25764" i="3"/>
  <c r="H25765" i="3"/>
  <c r="H25766" i="3"/>
  <c r="H25767" i="3"/>
  <c r="H25768" i="3"/>
  <c r="H25769" i="3"/>
  <c r="H25770" i="3"/>
  <c r="H25771" i="3"/>
  <c r="H25772" i="3"/>
  <c r="H25773" i="3"/>
  <c r="H25774" i="3"/>
  <c r="H25775" i="3"/>
  <c r="H25776" i="3"/>
  <c r="H25777" i="3"/>
  <c r="H25778" i="3"/>
  <c r="H25779" i="3"/>
  <c r="H25780" i="3"/>
  <c r="H25781" i="3"/>
  <c r="H25782" i="3"/>
  <c r="H25783" i="3"/>
  <c r="H25784" i="3"/>
  <c r="H25785" i="3"/>
  <c r="H25786" i="3"/>
  <c r="H25787" i="3"/>
  <c r="H25788" i="3"/>
  <c r="H25789" i="3"/>
  <c r="H25790" i="3"/>
  <c r="H25791" i="3"/>
  <c r="H25792" i="3"/>
  <c r="H25793" i="3"/>
  <c r="H25794" i="3"/>
  <c r="H25795" i="3"/>
  <c r="H25796" i="3"/>
  <c r="H25797" i="3"/>
  <c r="H25798" i="3"/>
  <c r="H25799" i="3"/>
  <c r="H25800" i="3"/>
  <c r="H25801" i="3"/>
  <c r="H25802" i="3"/>
  <c r="H25803" i="3"/>
  <c r="H25804" i="3"/>
  <c r="H25805" i="3"/>
  <c r="H25806" i="3"/>
  <c r="H25807" i="3"/>
  <c r="H25808" i="3"/>
  <c r="H25809" i="3"/>
  <c r="H25810" i="3"/>
  <c r="H25811" i="3"/>
  <c r="H25812" i="3"/>
  <c r="H25813" i="3"/>
  <c r="H25814" i="3"/>
  <c r="H25815" i="3"/>
  <c r="H25816" i="3"/>
  <c r="H25817" i="3"/>
  <c r="H25818" i="3"/>
  <c r="H25819" i="3"/>
  <c r="H25820" i="3"/>
  <c r="H25821" i="3"/>
  <c r="H25822" i="3"/>
  <c r="H25823" i="3"/>
  <c r="H25824" i="3"/>
  <c r="H25825" i="3"/>
  <c r="H25826" i="3"/>
  <c r="H25827" i="3"/>
  <c r="H25828" i="3"/>
  <c r="H25829" i="3"/>
  <c r="H25830" i="3"/>
  <c r="H25831" i="3"/>
  <c r="H25832" i="3"/>
  <c r="H25833" i="3"/>
  <c r="H25834" i="3"/>
  <c r="H25835" i="3"/>
  <c r="H25836" i="3"/>
  <c r="H25837" i="3"/>
  <c r="H25838" i="3"/>
  <c r="H25839" i="3"/>
  <c r="H25840" i="3"/>
  <c r="H25841" i="3"/>
  <c r="H25842" i="3"/>
  <c r="H25843" i="3"/>
  <c r="H25844" i="3"/>
  <c r="H25845" i="3"/>
  <c r="H25846" i="3"/>
  <c r="H25847" i="3"/>
  <c r="H25848" i="3"/>
  <c r="H25849" i="3"/>
  <c r="H25850" i="3"/>
  <c r="H25851" i="3"/>
  <c r="H25852" i="3"/>
  <c r="H25853" i="3"/>
  <c r="H25854" i="3"/>
  <c r="H25855" i="3"/>
  <c r="H25856" i="3"/>
  <c r="H25857" i="3"/>
  <c r="H25858" i="3"/>
  <c r="H25859" i="3"/>
  <c r="H25860" i="3"/>
  <c r="H25861" i="3"/>
  <c r="H25862" i="3"/>
  <c r="H25863" i="3"/>
  <c r="H25864" i="3"/>
  <c r="H25865" i="3"/>
  <c r="H25866" i="3"/>
  <c r="H25867" i="3"/>
  <c r="H25868" i="3"/>
  <c r="H25869" i="3"/>
  <c r="H25870" i="3"/>
  <c r="H25871" i="3"/>
  <c r="H25872" i="3"/>
  <c r="H25873" i="3"/>
  <c r="H25874" i="3"/>
  <c r="H25875" i="3"/>
  <c r="H25876" i="3"/>
  <c r="H25877" i="3"/>
  <c r="H25878" i="3"/>
  <c r="H25879" i="3"/>
  <c r="H25880" i="3"/>
  <c r="H25881" i="3"/>
  <c r="H25882" i="3"/>
  <c r="H25883" i="3"/>
  <c r="H25884" i="3"/>
  <c r="H25885" i="3"/>
  <c r="H25886" i="3"/>
  <c r="H25887" i="3"/>
  <c r="H25888" i="3"/>
  <c r="H25889" i="3"/>
  <c r="H25890" i="3"/>
  <c r="H25891" i="3"/>
  <c r="H25892" i="3"/>
  <c r="H25893" i="3"/>
  <c r="H25894" i="3"/>
  <c r="H25895" i="3"/>
  <c r="H25896" i="3"/>
  <c r="H25897" i="3"/>
  <c r="H25898" i="3"/>
  <c r="H25899" i="3"/>
  <c r="H25900" i="3"/>
  <c r="H25901" i="3"/>
  <c r="H25902" i="3"/>
  <c r="H25903" i="3"/>
  <c r="H25904" i="3"/>
  <c r="H25905" i="3"/>
  <c r="H25906" i="3"/>
  <c r="H25907" i="3"/>
  <c r="H25908" i="3"/>
  <c r="H25909" i="3"/>
  <c r="H25910" i="3"/>
  <c r="H25911" i="3"/>
  <c r="H25912" i="3"/>
  <c r="H25913" i="3"/>
  <c r="H25914" i="3"/>
  <c r="H25915" i="3"/>
  <c r="H25916" i="3"/>
  <c r="H25917" i="3"/>
  <c r="H25918" i="3"/>
  <c r="H25919" i="3"/>
  <c r="H25920" i="3"/>
  <c r="H25921" i="3"/>
  <c r="H25922" i="3"/>
  <c r="H25923" i="3"/>
  <c r="H25924" i="3"/>
  <c r="H25925" i="3"/>
  <c r="H25926" i="3"/>
  <c r="H25927" i="3"/>
  <c r="H25928" i="3"/>
  <c r="H25929" i="3"/>
  <c r="H25930" i="3"/>
  <c r="H25931" i="3"/>
  <c r="H25932" i="3"/>
  <c r="H25933" i="3"/>
  <c r="H25934" i="3"/>
  <c r="H25935" i="3"/>
  <c r="H25936" i="3"/>
  <c r="H25937" i="3"/>
  <c r="H25938" i="3"/>
  <c r="H25939" i="3"/>
  <c r="H25940" i="3"/>
  <c r="H25941" i="3"/>
  <c r="H25942" i="3"/>
  <c r="H25943" i="3"/>
  <c r="H25944" i="3"/>
  <c r="H25945" i="3"/>
  <c r="H25946" i="3"/>
  <c r="H25947" i="3"/>
  <c r="H25948" i="3"/>
  <c r="H25949" i="3"/>
  <c r="H25950" i="3"/>
  <c r="H25951" i="3"/>
  <c r="H25952" i="3"/>
  <c r="H25953" i="3"/>
  <c r="H25954" i="3"/>
  <c r="H25955" i="3"/>
  <c r="H25956" i="3"/>
  <c r="H25957" i="3"/>
  <c r="H25958" i="3"/>
  <c r="H25959" i="3"/>
  <c r="H25960" i="3"/>
  <c r="H25961" i="3"/>
  <c r="H25962" i="3"/>
  <c r="H25963" i="3"/>
  <c r="H25964" i="3"/>
  <c r="H25965" i="3"/>
  <c r="H25966" i="3"/>
  <c r="H25967" i="3"/>
  <c r="H25968" i="3"/>
  <c r="H25969" i="3"/>
  <c r="H25970" i="3"/>
  <c r="H25971" i="3"/>
  <c r="H25972" i="3"/>
  <c r="H25973" i="3"/>
  <c r="H25974" i="3"/>
  <c r="H25975" i="3"/>
  <c r="H25976" i="3"/>
  <c r="H25977" i="3"/>
  <c r="H25978" i="3"/>
  <c r="H25979" i="3"/>
  <c r="H25980" i="3"/>
  <c r="H25981" i="3"/>
  <c r="H25982" i="3"/>
  <c r="H25983" i="3"/>
  <c r="H25984" i="3"/>
  <c r="H25985" i="3"/>
  <c r="H25986" i="3"/>
  <c r="H25987" i="3"/>
  <c r="H25988" i="3"/>
  <c r="H25989" i="3"/>
  <c r="H25990" i="3"/>
  <c r="H25991" i="3"/>
  <c r="H25992" i="3"/>
  <c r="H25993" i="3"/>
  <c r="H25994" i="3"/>
  <c r="H25995" i="3"/>
  <c r="H25996" i="3"/>
  <c r="H25997" i="3"/>
  <c r="H25998" i="3"/>
  <c r="H25999" i="3"/>
  <c r="H26000" i="3"/>
  <c r="H26001" i="3"/>
  <c r="H26002" i="3"/>
  <c r="H26003" i="3"/>
  <c r="H26004" i="3"/>
  <c r="H26005" i="3"/>
  <c r="H26006" i="3"/>
  <c r="H26007" i="3"/>
  <c r="H26008" i="3"/>
  <c r="H26009" i="3"/>
  <c r="H26010" i="3"/>
  <c r="H26011" i="3"/>
  <c r="H26012" i="3"/>
  <c r="H26013" i="3"/>
  <c r="H26014" i="3"/>
  <c r="H26015" i="3"/>
  <c r="H26016" i="3"/>
  <c r="H26017" i="3"/>
  <c r="H26018" i="3"/>
  <c r="H26019" i="3"/>
  <c r="H26020" i="3"/>
  <c r="H26021" i="3"/>
  <c r="H26022" i="3"/>
  <c r="H26023" i="3"/>
  <c r="H26024" i="3"/>
  <c r="H26025" i="3"/>
  <c r="H26026" i="3"/>
  <c r="H26027" i="3"/>
  <c r="H26028" i="3"/>
  <c r="H26029" i="3"/>
  <c r="H26030" i="3"/>
  <c r="H26031" i="3"/>
  <c r="H26032" i="3"/>
  <c r="H26033" i="3"/>
  <c r="H26034" i="3"/>
  <c r="H26035" i="3"/>
  <c r="H26036" i="3"/>
  <c r="H26037" i="3"/>
  <c r="H26038" i="3"/>
  <c r="H26039" i="3"/>
  <c r="H26040" i="3"/>
  <c r="H26041" i="3"/>
  <c r="H26042" i="3"/>
  <c r="H26043" i="3"/>
  <c r="H26044" i="3"/>
  <c r="H26045" i="3"/>
  <c r="H26046" i="3"/>
  <c r="H26047" i="3"/>
  <c r="H26048" i="3"/>
  <c r="H26049" i="3"/>
  <c r="H26050" i="3"/>
  <c r="H26051" i="3"/>
  <c r="H26052" i="3"/>
  <c r="H26053" i="3"/>
  <c r="H26054" i="3"/>
  <c r="H26055" i="3"/>
  <c r="H26056" i="3"/>
  <c r="H26057" i="3"/>
  <c r="H26058" i="3"/>
  <c r="H26059" i="3"/>
  <c r="H26060" i="3"/>
  <c r="H26061" i="3"/>
  <c r="H26062" i="3"/>
  <c r="H26063" i="3"/>
  <c r="H26064" i="3"/>
  <c r="H26065" i="3"/>
  <c r="H26066" i="3"/>
  <c r="H26067" i="3"/>
  <c r="H26068" i="3"/>
  <c r="H26069" i="3"/>
  <c r="H26070" i="3"/>
  <c r="H26071" i="3"/>
  <c r="H26072" i="3"/>
  <c r="H26073" i="3"/>
  <c r="H26074" i="3"/>
  <c r="H26075" i="3"/>
  <c r="H26076" i="3"/>
  <c r="H26077" i="3"/>
  <c r="H26078" i="3"/>
  <c r="H26079" i="3"/>
  <c r="H26080" i="3"/>
  <c r="H26081" i="3"/>
  <c r="H26082" i="3"/>
  <c r="H26083" i="3"/>
  <c r="H26084" i="3"/>
  <c r="H26085" i="3"/>
  <c r="H26086" i="3"/>
  <c r="H26087" i="3"/>
  <c r="H26088" i="3"/>
  <c r="H26089" i="3"/>
  <c r="H26090" i="3"/>
  <c r="H26091" i="3"/>
  <c r="H26092" i="3"/>
  <c r="H26093" i="3"/>
  <c r="H26094" i="3"/>
  <c r="H26095" i="3"/>
  <c r="H26096" i="3"/>
  <c r="H26097" i="3"/>
  <c r="H26098" i="3"/>
  <c r="H26099" i="3"/>
  <c r="H26100" i="3"/>
  <c r="H26101" i="3"/>
  <c r="H26102" i="3"/>
  <c r="H26103" i="3"/>
  <c r="H26104" i="3"/>
  <c r="H26105" i="3"/>
  <c r="H26106" i="3"/>
  <c r="H26107" i="3"/>
  <c r="H26108" i="3"/>
  <c r="H26109" i="3"/>
  <c r="H26110" i="3"/>
  <c r="H26111" i="3"/>
  <c r="H26112" i="3"/>
  <c r="H26113" i="3"/>
  <c r="H26114" i="3"/>
  <c r="H26115" i="3"/>
  <c r="H26116" i="3"/>
  <c r="H26117" i="3"/>
  <c r="H26118" i="3"/>
  <c r="H26119" i="3"/>
  <c r="H26120" i="3"/>
  <c r="H26121" i="3"/>
  <c r="H26122" i="3"/>
  <c r="H26123" i="3"/>
  <c r="H26124" i="3"/>
  <c r="H26125" i="3"/>
  <c r="H26126" i="3"/>
  <c r="H26127" i="3"/>
  <c r="H26128" i="3"/>
  <c r="H26129" i="3"/>
  <c r="H26130" i="3"/>
  <c r="H26131" i="3"/>
  <c r="H26132" i="3"/>
  <c r="H26133" i="3"/>
  <c r="H26134" i="3"/>
  <c r="H26135" i="3"/>
  <c r="H26136" i="3"/>
  <c r="H26137" i="3"/>
  <c r="H26138" i="3"/>
  <c r="H26139" i="3"/>
  <c r="H26140" i="3"/>
  <c r="H26141" i="3"/>
  <c r="H26142" i="3"/>
  <c r="H26143" i="3"/>
  <c r="H26144" i="3"/>
  <c r="H26145" i="3"/>
  <c r="H26146" i="3"/>
  <c r="H26147" i="3"/>
  <c r="H26148" i="3"/>
  <c r="H26149" i="3"/>
  <c r="H26150" i="3"/>
  <c r="H26151" i="3"/>
  <c r="H26152" i="3"/>
  <c r="H26153" i="3"/>
  <c r="H26154" i="3"/>
  <c r="H26155" i="3"/>
  <c r="H26156" i="3"/>
  <c r="H26157" i="3"/>
  <c r="H26158" i="3"/>
  <c r="H26159" i="3"/>
  <c r="H26160" i="3"/>
  <c r="H26161" i="3"/>
  <c r="H26162" i="3"/>
  <c r="H26163" i="3"/>
  <c r="H26164" i="3"/>
  <c r="H26165" i="3"/>
  <c r="H26166" i="3"/>
  <c r="H26167" i="3"/>
  <c r="H26168" i="3"/>
  <c r="H26169" i="3"/>
  <c r="H26170" i="3"/>
  <c r="H26171" i="3"/>
  <c r="H26172" i="3"/>
  <c r="H26173" i="3"/>
  <c r="H26174" i="3"/>
  <c r="H26175" i="3"/>
  <c r="H26176" i="3"/>
  <c r="H26177" i="3"/>
  <c r="H26178" i="3"/>
  <c r="H26179" i="3"/>
  <c r="H26180" i="3"/>
  <c r="H26181" i="3"/>
  <c r="H26182" i="3"/>
  <c r="H26183" i="3"/>
  <c r="H26184" i="3"/>
  <c r="H26185" i="3"/>
  <c r="H26186" i="3"/>
  <c r="H26187" i="3"/>
  <c r="H26188" i="3"/>
  <c r="H26189" i="3"/>
  <c r="H26190" i="3"/>
  <c r="H26191" i="3"/>
  <c r="H26192" i="3"/>
  <c r="H26193" i="3"/>
  <c r="H26194" i="3"/>
  <c r="H26195" i="3"/>
  <c r="H26196" i="3"/>
  <c r="H26197" i="3"/>
  <c r="H26198" i="3"/>
  <c r="H26199" i="3"/>
  <c r="H26200" i="3"/>
  <c r="H26201" i="3"/>
  <c r="H26202" i="3"/>
  <c r="H26203" i="3"/>
  <c r="H26204" i="3"/>
  <c r="H26205" i="3"/>
  <c r="H26206" i="3"/>
  <c r="H26207" i="3"/>
  <c r="H26208" i="3"/>
  <c r="H26209" i="3"/>
  <c r="H26210" i="3"/>
  <c r="H26211" i="3"/>
  <c r="H26212" i="3"/>
  <c r="H26213" i="3"/>
  <c r="H26214" i="3"/>
  <c r="H26215" i="3"/>
  <c r="H26216" i="3"/>
  <c r="H26217" i="3"/>
  <c r="H26218" i="3"/>
  <c r="H26219" i="3"/>
  <c r="H26220" i="3"/>
  <c r="H26221" i="3"/>
  <c r="H26222" i="3"/>
  <c r="H26223" i="3"/>
  <c r="H26224" i="3"/>
  <c r="H26225" i="3"/>
  <c r="H26226" i="3"/>
  <c r="H26227" i="3"/>
  <c r="H26228" i="3"/>
  <c r="H26229" i="3"/>
  <c r="H26230" i="3"/>
  <c r="H26231" i="3"/>
  <c r="H26232" i="3"/>
  <c r="H26233" i="3"/>
  <c r="H26234" i="3"/>
  <c r="H26235" i="3"/>
  <c r="H26236" i="3"/>
  <c r="H26237" i="3"/>
  <c r="H26238" i="3"/>
  <c r="H26239" i="3"/>
  <c r="H26240" i="3"/>
  <c r="H26241" i="3"/>
  <c r="H26242" i="3"/>
  <c r="H26243" i="3"/>
  <c r="H26244" i="3"/>
  <c r="H26245" i="3"/>
  <c r="H26246" i="3"/>
  <c r="H26247" i="3"/>
  <c r="H26248" i="3"/>
  <c r="H26249" i="3"/>
  <c r="H26250" i="3"/>
  <c r="H26251" i="3"/>
  <c r="H26252" i="3"/>
  <c r="H26253" i="3"/>
  <c r="H26254" i="3"/>
  <c r="H26255" i="3"/>
  <c r="H26256" i="3"/>
  <c r="H26257" i="3"/>
  <c r="H26258" i="3"/>
  <c r="H26259" i="3"/>
  <c r="H26260" i="3"/>
  <c r="H26261" i="3"/>
  <c r="H26262" i="3"/>
  <c r="H26263" i="3"/>
  <c r="H26264" i="3"/>
  <c r="H26265" i="3"/>
  <c r="H26266" i="3"/>
  <c r="H26267" i="3"/>
  <c r="H26268" i="3"/>
  <c r="H26269" i="3"/>
  <c r="H26270" i="3"/>
  <c r="H26271" i="3"/>
  <c r="H26272" i="3"/>
  <c r="H26273" i="3"/>
  <c r="H26274" i="3"/>
  <c r="H26275" i="3"/>
  <c r="H26276" i="3"/>
  <c r="H26277" i="3"/>
  <c r="H26278" i="3"/>
  <c r="H26279" i="3"/>
  <c r="H26280" i="3"/>
  <c r="H26281" i="3"/>
  <c r="H26282" i="3"/>
  <c r="H26283" i="3"/>
  <c r="H26284" i="3"/>
  <c r="H26285" i="3"/>
  <c r="H26286" i="3"/>
  <c r="H26287" i="3"/>
  <c r="H26288" i="3"/>
  <c r="H26289" i="3"/>
  <c r="H26290" i="3"/>
  <c r="H26291" i="3"/>
  <c r="H26292" i="3"/>
  <c r="H26293" i="3"/>
  <c r="H26294" i="3"/>
  <c r="H26295" i="3"/>
  <c r="H26296" i="3"/>
  <c r="H26297" i="3"/>
  <c r="H26298" i="3"/>
  <c r="H26299" i="3"/>
  <c r="H26300" i="3"/>
  <c r="H26301" i="3"/>
  <c r="H26302" i="3"/>
  <c r="H26303" i="3"/>
  <c r="H26304" i="3"/>
  <c r="H26305" i="3"/>
  <c r="H26306" i="3"/>
  <c r="H26307" i="3"/>
  <c r="H26308" i="3"/>
  <c r="H26309" i="3"/>
  <c r="H26310" i="3"/>
  <c r="H26311" i="3"/>
  <c r="H26312" i="3"/>
  <c r="H26313" i="3"/>
  <c r="H26314" i="3"/>
  <c r="H26315" i="3"/>
  <c r="H26316" i="3"/>
  <c r="H26317" i="3"/>
  <c r="H26318" i="3"/>
  <c r="H26319" i="3"/>
  <c r="H26320" i="3"/>
  <c r="H26321" i="3"/>
  <c r="H26322" i="3"/>
  <c r="H26323" i="3"/>
  <c r="H26324" i="3"/>
  <c r="H26325" i="3"/>
  <c r="H26326" i="3"/>
  <c r="H26327" i="3"/>
  <c r="H26328" i="3"/>
  <c r="H26329" i="3"/>
  <c r="H26330" i="3"/>
  <c r="H26331" i="3"/>
  <c r="H26332" i="3"/>
  <c r="H26333" i="3"/>
  <c r="H26334" i="3"/>
  <c r="H26335" i="3"/>
  <c r="H26336" i="3"/>
  <c r="H26337" i="3"/>
  <c r="H26338" i="3"/>
  <c r="H26339" i="3"/>
  <c r="H26340" i="3"/>
  <c r="H26341" i="3"/>
  <c r="H26342" i="3"/>
  <c r="H26343" i="3"/>
  <c r="H26344" i="3"/>
  <c r="H26345" i="3"/>
  <c r="H26346" i="3"/>
  <c r="H26347" i="3"/>
  <c r="H26348" i="3"/>
  <c r="H26349" i="3"/>
  <c r="H26350" i="3"/>
  <c r="H26351" i="3"/>
  <c r="H26352" i="3"/>
  <c r="H26353" i="3"/>
  <c r="H26354" i="3"/>
  <c r="H26355" i="3"/>
  <c r="H26356" i="3"/>
  <c r="H26357" i="3"/>
  <c r="H26358" i="3"/>
  <c r="H26359" i="3"/>
  <c r="H26360" i="3"/>
  <c r="H26361" i="3"/>
  <c r="H26362" i="3"/>
  <c r="H26363" i="3"/>
  <c r="H26364" i="3"/>
  <c r="H26365" i="3"/>
  <c r="H26366" i="3"/>
  <c r="H26367" i="3"/>
  <c r="H26368" i="3"/>
  <c r="H26369" i="3"/>
  <c r="H26370" i="3"/>
  <c r="H26371" i="3"/>
  <c r="H26372" i="3"/>
  <c r="H26373" i="3"/>
  <c r="H26374" i="3"/>
  <c r="H26375" i="3"/>
  <c r="H26376" i="3"/>
  <c r="H26377" i="3"/>
  <c r="H26378" i="3"/>
  <c r="H26379" i="3"/>
  <c r="H26380" i="3"/>
  <c r="H26381" i="3"/>
  <c r="H26382" i="3"/>
  <c r="H26383" i="3"/>
  <c r="H26384" i="3"/>
  <c r="H26385" i="3"/>
  <c r="H26386" i="3"/>
  <c r="H26387" i="3"/>
  <c r="H26388" i="3"/>
  <c r="H26389" i="3"/>
  <c r="H26390" i="3"/>
  <c r="H26391" i="3"/>
  <c r="H26392" i="3"/>
  <c r="H26393" i="3"/>
  <c r="H26394" i="3"/>
  <c r="H26395" i="3"/>
  <c r="H26396" i="3"/>
  <c r="H26397" i="3"/>
  <c r="H26398" i="3"/>
  <c r="H26399" i="3"/>
  <c r="H26400" i="3"/>
  <c r="H26401" i="3"/>
  <c r="H26402" i="3"/>
  <c r="H26403" i="3"/>
  <c r="H26404" i="3"/>
  <c r="H26405" i="3"/>
  <c r="H26406" i="3"/>
  <c r="H26407" i="3"/>
  <c r="H26408" i="3"/>
  <c r="H26409" i="3"/>
  <c r="H26410" i="3"/>
  <c r="H26411" i="3"/>
  <c r="H26412" i="3"/>
  <c r="H26413" i="3"/>
  <c r="H26414" i="3"/>
  <c r="H26415" i="3"/>
  <c r="H26416" i="3"/>
  <c r="H26417" i="3"/>
  <c r="H26418" i="3"/>
  <c r="H26419" i="3"/>
  <c r="H26420" i="3"/>
  <c r="H26421" i="3"/>
  <c r="H26422" i="3"/>
  <c r="H26423" i="3"/>
  <c r="H26424" i="3"/>
  <c r="H26425" i="3"/>
  <c r="H26426" i="3"/>
  <c r="H26427" i="3"/>
  <c r="H26428" i="3"/>
  <c r="H26429" i="3"/>
  <c r="H26430" i="3"/>
  <c r="H26431" i="3"/>
  <c r="H26432" i="3"/>
  <c r="H26433" i="3"/>
  <c r="H26434" i="3"/>
  <c r="H26435" i="3"/>
  <c r="H26436" i="3"/>
  <c r="H26437" i="3"/>
  <c r="H26438" i="3"/>
  <c r="H26439" i="3"/>
  <c r="H26440" i="3"/>
  <c r="H26441" i="3"/>
  <c r="H26442" i="3"/>
  <c r="H26443" i="3"/>
  <c r="H26444" i="3"/>
  <c r="H26445" i="3"/>
  <c r="H26446" i="3"/>
  <c r="H26447" i="3"/>
  <c r="H26448" i="3"/>
  <c r="H26449" i="3"/>
  <c r="H26450" i="3"/>
  <c r="H26451" i="3"/>
  <c r="H26452" i="3"/>
  <c r="H26453" i="3"/>
  <c r="H26454" i="3"/>
  <c r="H26455" i="3"/>
  <c r="H26456" i="3"/>
  <c r="H26457" i="3"/>
  <c r="H26458" i="3"/>
  <c r="H26459" i="3"/>
  <c r="H26460" i="3"/>
  <c r="H26461" i="3"/>
  <c r="H26462" i="3"/>
  <c r="H26463" i="3"/>
  <c r="H26464" i="3"/>
  <c r="H26465" i="3"/>
  <c r="H26466" i="3"/>
  <c r="H26467" i="3"/>
  <c r="H26468" i="3"/>
  <c r="H26469" i="3"/>
  <c r="H26470" i="3"/>
  <c r="H26471" i="3"/>
  <c r="H26472" i="3"/>
  <c r="H26473" i="3"/>
  <c r="H26474" i="3"/>
  <c r="H26475" i="3"/>
  <c r="H26476" i="3"/>
  <c r="H26477" i="3"/>
  <c r="H26478" i="3"/>
  <c r="H26479" i="3"/>
  <c r="H26480" i="3"/>
  <c r="H26481" i="3"/>
  <c r="H26482" i="3"/>
  <c r="H26483" i="3"/>
  <c r="H26484" i="3"/>
  <c r="H26485" i="3"/>
  <c r="H26486" i="3"/>
  <c r="H26487" i="3"/>
  <c r="H26488" i="3"/>
  <c r="H26489" i="3"/>
  <c r="H26490" i="3"/>
  <c r="H26491" i="3"/>
  <c r="H26492" i="3"/>
  <c r="H26493" i="3"/>
  <c r="H26494" i="3"/>
  <c r="H26495" i="3"/>
  <c r="H26496" i="3"/>
  <c r="H26497" i="3"/>
  <c r="H26498" i="3"/>
  <c r="H26499" i="3"/>
  <c r="H26500" i="3"/>
  <c r="H26501" i="3"/>
  <c r="H26502" i="3"/>
  <c r="H26503" i="3"/>
  <c r="H26504" i="3"/>
  <c r="H26505" i="3"/>
  <c r="H26506" i="3"/>
  <c r="H26507" i="3"/>
  <c r="H26508" i="3"/>
  <c r="H26509" i="3"/>
  <c r="H26510" i="3"/>
  <c r="H26511" i="3"/>
  <c r="H26512" i="3"/>
  <c r="H26513" i="3"/>
  <c r="H26514" i="3"/>
  <c r="H26515" i="3"/>
  <c r="H26516" i="3"/>
  <c r="H26517" i="3"/>
  <c r="H26518" i="3"/>
  <c r="H26519" i="3"/>
  <c r="H26520" i="3"/>
  <c r="H26521" i="3"/>
  <c r="H26522" i="3"/>
  <c r="H26523" i="3"/>
  <c r="H26524" i="3"/>
  <c r="H26525" i="3"/>
  <c r="H26526" i="3"/>
  <c r="H26527" i="3"/>
  <c r="H26528" i="3"/>
  <c r="H26529" i="3"/>
  <c r="H26530" i="3"/>
  <c r="H26531" i="3"/>
  <c r="H26532" i="3"/>
  <c r="H26533" i="3"/>
  <c r="H26534" i="3"/>
  <c r="H26535" i="3"/>
  <c r="H26536" i="3"/>
  <c r="H26537" i="3"/>
  <c r="H26538" i="3"/>
  <c r="H26539" i="3"/>
  <c r="H26540" i="3"/>
  <c r="H26541" i="3"/>
  <c r="H26542" i="3"/>
  <c r="H26543" i="3"/>
  <c r="H26544" i="3"/>
  <c r="H26545" i="3"/>
  <c r="H26546" i="3"/>
  <c r="H26547" i="3"/>
  <c r="H26548" i="3"/>
  <c r="H26549" i="3"/>
  <c r="H26550" i="3"/>
  <c r="H26551" i="3"/>
  <c r="H26552" i="3"/>
  <c r="H26553" i="3"/>
  <c r="H26554" i="3"/>
  <c r="H26555" i="3"/>
  <c r="H26556" i="3"/>
  <c r="H26557" i="3"/>
  <c r="H26558" i="3"/>
  <c r="H26559" i="3"/>
  <c r="H26560" i="3"/>
  <c r="H26561" i="3"/>
  <c r="H26562" i="3"/>
  <c r="H26563" i="3"/>
  <c r="H26564" i="3"/>
  <c r="H26565" i="3"/>
  <c r="H26566" i="3"/>
  <c r="H26567" i="3"/>
  <c r="H26568" i="3"/>
  <c r="H26569" i="3"/>
  <c r="H26570" i="3"/>
  <c r="H26571" i="3"/>
  <c r="H26572" i="3"/>
  <c r="H26573" i="3"/>
  <c r="H26574" i="3"/>
  <c r="H26575" i="3"/>
  <c r="H26576" i="3"/>
  <c r="H26577" i="3"/>
  <c r="H26578" i="3"/>
  <c r="H26579" i="3"/>
  <c r="H26580" i="3"/>
  <c r="H26581" i="3"/>
  <c r="H26582" i="3"/>
  <c r="H26583" i="3"/>
  <c r="H26584" i="3"/>
  <c r="H26585" i="3"/>
  <c r="H26586" i="3"/>
  <c r="H26587" i="3"/>
  <c r="H26588" i="3"/>
  <c r="H26589" i="3"/>
  <c r="H26590" i="3"/>
  <c r="H26591" i="3"/>
  <c r="H26592" i="3"/>
  <c r="H26593" i="3"/>
  <c r="H26594" i="3"/>
  <c r="H26595" i="3"/>
  <c r="H26596" i="3"/>
  <c r="H26597" i="3"/>
  <c r="H26598" i="3"/>
  <c r="H26599" i="3"/>
  <c r="H26600" i="3"/>
  <c r="H26601" i="3"/>
  <c r="H26602" i="3"/>
  <c r="H26603" i="3"/>
  <c r="H26604" i="3"/>
  <c r="H26605" i="3"/>
  <c r="H26606" i="3"/>
  <c r="H26607" i="3"/>
  <c r="H26608" i="3"/>
  <c r="H26609" i="3"/>
  <c r="H26610" i="3"/>
  <c r="H26611" i="3"/>
  <c r="H26612" i="3"/>
  <c r="H26613" i="3"/>
  <c r="H26614" i="3"/>
  <c r="H26615" i="3"/>
  <c r="H26616" i="3"/>
  <c r="H26617" i="3"/>
  <c r="H26618" i="3"/>
  <c r="H26619" i="3"/>
  <c r="H26620" i="3"/>
  <c r="H26621" i="3"/>
  <c r="H26622" i="3"/>
  <c r="H26623" i="3"/>
  <c r="H26624" i="3"/>
  <c r="H26625" i="3"/>
  <c r="H26626" i="3"/>
  <c r="H26627" i="3"/>
  <c r="H26628" i="3"/>
  <c r="H26629" i="3"/>
  <c r="H26630" i="3"/>
  <c r="H26631" i="3"/>
  <c r="H26632" i="3"/>
  <c r="H26633" i="3"/>
  <c r="H26634" i="3"/>
  <c r="H26635" i="3"/>
  <c r="H26636" i="3"/>
  <c r="H26637" i="3"/>
  <c r="H26638" i="3"/>
  <c r="H26639" i="3"/>
  <c r="H26640" i="3"/>
  <c r="H26641" i="3"/>
  <c r="H26642" i="3"/>
  <c r="H26643" i="3"/>
  <c r="H26644" i="3"/>
  <c r="H26645" i="3"/>
  <c r="H26646" i="3"/>
  <c r="H26647" i="3"/>
  <c r="H26648" i="3"/>
  <c r="H26649" i="3"/>
  <c r="H26650" i="3"/>
  <c r="H26651" i="3"/>
  <c r="H26652" i="3"/>
  <c r="H26653" i="3"/>
  <c r="H26654" i="3"/>
  <c r="H26655" i="3"/>
  <c r="H26656" i="3"/>
  <c r="H26657" i="3"/>
  <c r="H26658" i="3"/>
  <c r="H26659" i="3"/>
  <c r="H26660" i="3"/>
  <c r="H26661" i="3"/>
  <c r="H26662" i="3"/>
  <c r="H26663" i="3"/>
  <c r="H26664" i="3"/>
  <c r="H26665" i="3"/>
  <c r="H26666" i="3"/>
  <c r="H26667" i="3"/>
  <c r="H26668" i="3"/>
  <c r="H26669" i="3"/>
  <c r="H26670" i="3"/>
  <c r="H26671" i="3"/>
  <c r="H26672" i="3"/>
  <c r="H26673" i="3"/>
  <c r="H26674" i="3"/>
  <c r="H26675" i="3"/>
  <c r="H26676" i="3"/>
  <c r="H26677" i="3"/>
  <c r="H26678" i="3"/>
  <c r="H26679" i="3"/>
  <c r="H26680" i="3"/>
  <c r="H26681" i="3"/>
  <c r="H26682" i="3"/>
  <c r="H26683" i="3"/>
  <c r="H26684" i="3"/>
  <c r="H26685" i="3"/>
  <c r="H26686" i="3"/>
  <c r="H26687" i="3"/>
  <c r="H26688" i="3"/>
  <c r="H26689" i="3"/>
  <c r="H26690" i="3"/>
  <c r="H26691" i="3"/>
  <c r="H26692" i="3"/>
  <c r="H26693" i="3"/>
  <c r="H26694" i="3"/>
  <c r="H26695" i="3"/>
  <c r="H26696" i="3"/>
  <c r="H26697" i="3"/>
  <c r="H26698" i="3"/>
  <c r="H26699" i="3"/>
  <c r="H26700" i="3"/>
  <c r="H26701" i="3"/>
  <c r="H26702" i="3"/>
  <c r="H26703" i="3"/>
  <c r="H26704" i="3"/>
  <c r="H26705" i="3"/>
  <c r="H26706" i="3"/>
  <c r="H26707" i="3"/>
  <c r="H26708" i="3"/>
  <c r="H26709" i="3"/>
  <c r="H26710" i="3"/>
  <c r="H26711" i="3"/>
  <c r="H26712" i="3"/>
  <c r="H26713" i="3"/>
  <c r="H26714" i="3"/>
  <c r="H26715" i="3"/>
  <c r="H26716" i="3"/>
  <c r="H26717" i="3"/>
  <c r="H26718" i="3"/>
  <c r="H26719" i="3"/>
  <c r="H26720" i="3"/>
  <c r="H26721" i="3"/>
  <c r="H26722" i="3"/>
  <c r="H26723" i="3"/>
  <c r="H26724" i="3"/>
  <c r="H26725" i="3"/>
  <c r="H26726" i="3"/>
  <c r="H26727" i="3"/>
  <c r="H26728" i="3"/>
  <c r="H26729" i="3"/>
  <c r="H26730" i="3"/>
  <c r="H26731" i="3"/>
  <c r="H26732" i="3"/>
  <c r="H26733" i="3"/>
  <c r="H26734" i="3"/>
  <c r="H26735" i="3"/>
  <c r="H26736" i="3"/>
  <c r="H26737" i="3"/>
  <c r="H26738" i="3"/>
  <c r="H26739" i="3"/>
  <c r="H26740" i="3"/>
  <c r="H26741" i="3"/>
  <c r="H26742" i="3"/>
  <c r="H26743" i="3"/>
  <c r="H26744" i="3"/>
  <c r="H26745" i="3"/>
  <c r="H26746" i="3"/>
  <c r="H26747" i="3"/>
  <c r="H26748" i="3"/>
  <c r="H26749" i="3"/>
  <c r="H26750" i="3"/>
  <c r="H26751" i="3"/>
  <c r="H26752" i="3"/>
  <c r="H26753" i="3"/>
  <c r="H26754" i="3"/>
  <c r="H26755" i="3"/>
  <c r="H26756" i="3"/>
  <c r="H26757" i="3"/>
  <c r="H26758" i="3"/>
  <c r="H26759" i="3"/>
  <c r="H26760" i="3"/>
  <c r="H26761" i="3"/>
  <c r="H26762" i="3"/>
  <c r="H26763" i="3"/>
  <c r="H26764" i="3"/>
  <c r="H26765" i="3"/>
  <c r="H26766" i="3"/>
  <c r="H26767" i="3"/>
  <c r="H26768" i="3"/>
  <c r="H26769" i="3"/>
  <c r="H26770" i="3"/>
  <c r="H26771" i="3"/>
  <c r="H26772" i="3"/>
  <c r="H26773" i="3"/>
  <c r="H26774" i="3"/>
  <c r="H26775" i="3"/>
  <c r="H26776" i="3"/>
  <c r="H26777" i="3"/>
  <c r="H26778" i="3"/>
  <c r="H26779" i="3"/>
  <c r="H26780" i="3"/>
  <c r="H26781" i="3"/>
  <c r="H26782" i="3"/>
  <c r="H26783" i="3"/>
  <c r="H26784" i="3"/>
  <c r="H26785" i="3"/>
  <c r="H26786" i="3"/>
  <c r="H26787" i="3"/>
  <c r="H26788" i="3"/>
  <c r="H26789" i="3"/>
  <c r="H26790" i="3"/>
  <c r="H26791" i="3"/>
  <c r="H26792" i="3"/>
  <c r="H26793" i="3"/>
  <c r="H26794" i="3"/>
  <c r="H26795" i="3"/>
  <c r="H26796" i="3"/>
  <c r="H26797" i="3"/>
  <c r="H26798" i="3"/>
  <c r="H26799" i="3"/>
  <c r="H26800" i="3"/>
  <c r="H26801" i="3"/>
  <c r="H26802" i="3"/>
  <c r="H26803" i="3"/>
  <c r="H26804" i="3"/>
  <c r="H26805" i="3"/>
  <c r="H26806" i="3"/>
  <c r="H26807" i="3"/>
  <c r="H26808" i="3"/>
  <c r="H26809" i="3"/>
  <c r="H26810" i="3"/>
  <c r="H26811" i="3"/>
  <c r="H26812" i="3"/>
  <c r="H26813" i="3"/>
  <c r="H26814" i="3"/>
  <c r="H26815" i="3"/>
  <c r="H26816" i="3"/>
  <c r="H26817" i="3"/>
  <c r="H26818" i="3"/>
  <c r="H26819" i="3"/>
  <c r="H26820" i="3"/>
  <c r="H26821" i="3"/>
  <c r="H26822" i="3"/>
  <c r="H26823" i="3"/>
  <c r="H26824" i="3"/>
  <c r="H26825" i="3"/>
  <c r="H26826" i="3"/>
  <c r="H26827" i="3"/>
  <c r="H26828" i="3"/>
  <c r="H26829" i="3"/>
  <c r="H26830" i="3"/>
  <c r="H26831" i="3"/>
  <c r="H26832" i="3"/>
  <c r="H26833" i="3"/>
  <c r="H26834" i="3"/>
  <c r="H26835" i="3"/>
  <c r="H26836" i="3"/>
  <c r="H26837" i="3"/>
  <c r="H26838" i="3"/>
  <c r="H26839" i="3"/>
  <c r="H26840" i="3"/>
  <c r="H26841" i="3"/>
  <c r="H26842" i="3"/>
  <c r="H26843" i="3"/>
  <c r="H26844" i="3"/>
  <c r="H26845" i="3"/>
  <c r="H26846" i="3"/>
  <c r="H26847" i="3"/>
  <c r="H26848" i="3"/>
  <c r="H26849" i="3"/>
  <c r="H26850" i="3"/>
  <c r="H26851" i="3"/>
  <c r="H26852" i="3"/>
  <c r="H26853" i="3"/>
  <c r="H26854" i="3"/>
  <c r="H26855" i="3"/>
  <c r="H26856" i="3"/>
  <c r="H26857" i="3"/>
  <c r="H26858" i="3"/>
  <c r="H26859" i="3"/>
  <c r="H26860" i="3"/>
  <c r="H26861" i="3"/>
  <c r="H26862" i="3"/>
  <c r="H26863" i="3"/>
  <c r="H26864" i="3"/>
  <c r="H26865" i="3"/>
  <c r="H26866" i="3"/>
  <c r="H26867" i="3"/>
  <c r="H26868" i="3"/>
  <c r="H26869" i="3"/>
  <c r="H26870" i="3"/>
  <c r="H26871" i="3"/>
  <c r="H26872" i="3"/>
  <c r="H26873" i="3"/>
  <c r="H26874" i="3"/>
  <c r="H26875" i="3"/>
  <c r="H26876" i="3"/>
  <c r="H26877" i="3"/>
  <c r="H26878" i="3"/>
  <c r="H26879" i="3"/>
  <c r="H26880" i="3"/>
  <c r="H26881" i="3"/>
  <c r="H26882" i="3"/>
  <c r="H26883" i="3"/>
  <c r="H26884" i="3"/>
  <c r="H26885" i="3"/>
  <c r="H26886" i="3"/>
  <c r="H26887" i="3"/>
  <c r="H26888" i="3"/>
  <c r="H26889" i="3"/>
  <c r="H26890" i="3"/>
  <c r="H26891" i="3"/>
  <c r="H26892" i="3"/>
  <c r="H26893" i="3"/>
  <c r="H26894" i="3"/>
  <c r="H26895" i="3"/>
  <c r="H26896" i="3"/>
  <c r="H26897" i="3"/>
  <c r="H26898" i="3"/>
  <c r="H26899" i="3"/>
  <c r="H26900" i="3"/>
  <c r="H26901" i="3"/>
  <c r="H26902" i="3"/>
  <c r="H26903" i="3"/>
  <c r="H26904" i="3"/>
  <c r="H26905" i="3"/>
  <c r="H26906" i="3"/>
  <c r="H26907" i="3"/>
  <c r="H26908" i="3"/>
  <c r="H26909" i="3"/>
  <c r="H26910" i="3"/>
  <c r="H26911" i="3"/>
  <c r="H26912" i="3"/>
  <c r="H26913" i="3"/>
  <c r="H26914" i="3"/>
  <c r="H26915" i="3"/>
  <c r="H26916" i="3"/>
  <c r="H26917" i="3"/>
  <c r="H26918" i="3"/>
  <c r="H26919" i="3"/>
  <c r="H26920" i="3"/>
  <c r="H26921" i="3"/>
  <c r="H26922" i="3"/>
  <c r="H26923" i="3"/>
  <c r="H26924" i="3"/>
  <c r="H26925" i="3"/>
  <c r="H26926" i="3"/>
  <c r="H26927" i="3"/>
  <c r="H26928" i="3"/>
  <c r="H26929" i="3"/>
  <c r="H26930" i="3"/>
  <c r="H26931" i="3"/>
  <c r="H26932" i="3"/>
  <c r="H26933" i="3"/>
  <c r="H26934" i="3"/>
  <c r="H26935" i="3"/>
  <c r="H26936" i="3"/>
  <c r="H26937" i="3"/>
  <c r="H26938" i="3"/>
  <c r="H26939" i="3"/>
  <c r="H26940" i="3"/>
  <c r="H26941" i="3"/>
  <c r="H26942" i="3"/>
  <c r="H26943" i="3"/>
  <c r="H26944" i="3"/>
  <c r="H26945" i="3"/>
  <c r="H26946" i="3"/>
  <c r="H26947" i="3"/>
  <c r="H26948" i="3"/>
  <c r="H26949" i="3"/>
  <c r="H26950" i="3"/>
  <c r="H26951" i="3"/>
  <c r="H26952" i="3"/>
  <c r="H26953" i="3"/>
  <c r="H26954" i="3"/>
  <c r="H26955" i="3"/>
  <c r="H26956" i="3"/>
  <c r="H26957" i="3"/>
  <c r="H26958" i="3"/>
  <c r="H26959" i="3"/>
  <c r="H26960" i="3"/>
  <c r="H26961" i="3"/>
  <c r="H26962" i="3"/>
  <c r="H26963" i="3"/>
  <c r="H26964" i="3"/>
  <c r="H26965" i="3"/>
  <c r="H26966" i="3"/>
  <c r="H26967" i="3"/>
  <c r="H26968" i="3"/>
  <c r="H26969" i="3"/>
  <c r="H26970" i="3"/>
  <c r="H26971" i="3"/>
  <c r="H26972" i="3"/>
  <c r="H26973" i="3"/>
  <c r="H26974" i="3"/>
  <c r="H26975" i="3"/>
  <c r="H26976" i="3"/>
  <c r="H26977" i="3"/>
  <c r="H26978" i="3"/>
  <c r="H26979" i="3"/>
  <c r="H26980" i="3"/>
  <c r="H26981" i="3"/>
  <c r="H26982" i="3"/>
  <c r="H26983" i="3"/>
  <c r="H26984" i="3"/>
  <c r="H26985" i="3"/>
  <c r="H26986" i="3"/>
  <c r="H26987" i="3"/>
  <c r="H26988" i="3"/>
  <c r="H26989" i="3"/>
  <c r="H26990" i="3"/>
  <c r="H26991" i="3"/>
  <c r="H26992" i="3"/>
  <c r="H26993" i="3"/>
  <c r="H26994" i="3"/>
  <c r="H26995" i="3"/>
  <c r="H26996" i="3"/>
  <c r="H26997" i="3"/>
  <c r="H26998" i="3"/>
  <c r="H26999" i="3"/>
  <c r="H27000" i="3"/>
  <c r="H27001" i="3"/>
  <c r="H27002" i="3"/>
  <c r="H27003" i="3"/>
  <c r="H27004" i="3"/>
  <c r="H27005" i="3"/>
  <c r="H27006" i="3"/>
  <c r="H27007" i="3"/>
  <c r="H27008" i="3"/>
  <c r="H27009" i="3"/>
  <c r="H27010" i="3"/>
  <c r="H27011" i="3"/>
  <c r="H27012" i="3"/>
  <c r="H27013" i="3"/>
  <c r="H27014" i="3"/>
  <c r="H27015" i="3"/>
  <c r="H27016" i="3"/>
  <c r="H27017" i="3"/>
  <c r="H27018" i="3"/>
  <c r="H27019" i="3"/>
  <c r="H27020" i="3"/>
  <c r="H27021" i="3"/>
  <c r="H27022" i="3"/>
  <c r="H27023" i="3"/>
  <c r="H27024" i="3"/>
  <c r="H27025" i="3"/>
  <c r="H27026" i="3"/>
  <c r="H27027" i="3"/>
  <c r="H27028" i="3"/>
  <c r="H27029" i="3"/>
  <c r="H27030" i="3"/>
  <c r="H27031" i="3"/>
  <c r="H27032" i="3"/>
  <c r="H27033" i="3"/>
  <c r="H27034" i="3"/>
  <c r="H27035" i="3"/>
  <c r="H27036" i="3"/>
  <c r="H27037" i="3"/>
  <c r="H27038" i="3"/>
  <c r="H27039" i="3"/>
  <c r="H27040" i="3"/>
  <c r="H27041" i="3"/>
  <c r="H27042" i="3"/>
  <c r="H27043" i="3"/>
  <c r="H27044" i="3"/>
  <c r="H27045" i="3"/>
  <c r="H27046" i="3"/>
  <c r="H27047" i="3"/>
  <c r="H27048" i="3"/>
  <c r="H27049" i="3"/>
  <c r="H27050" i="3"/>
  <c r="H27051" i="3"/>
  <c r="H27052" i="3"/>
  <c r="H27053" i="3"/>
  <c r="H27054" i="3"/>
  <c r="H27055" i="3"/>
  <c r="H27056" i="3"/>
  <c r="H27057" i="3"/>
  <c r="H27058" i="3"/>
  <c r="H27059" i="3"/>
  <c r="H27060" i="3"/>
  <c r="H27061" i="3"/>
  <c r="H27062" i="3"/>
  <c r="H27063" i="3"/>
  <c r="H27064" i="3"/>
  <c r="H27065" i="3"/>
  <c r="H27066" i="3"/>
  <c r="H27067" i="3"/>
  <c r="H27068" i="3"/>
  <c r="H27069" i="3"/>
  <c r="H27070" i="3"/>
  <c r="H27071" i="3"/>
  <c r="H27072" i="3"/>
  <c r="H27073" i="3"/>
  <c r="H27074" i="3"/>
  <c r="H27075" i="3"/>
  <c r="H27076" i="3"/>
  <c r="H27077" i="3"/>
  <c r="H27078" i="3"/>
  <c r="H27079" i="3"/>
  <c r="H27080" i="3"/>
  <c r="H27081" i="3"/>
  <c r="H27082" i="3"/>
  <c r="H27083" i="3"/>
  <c r="H27084" i="3"/>
  <c r="H27085" i="3"/>
  <c r="H27086" i="3"/>
  <c r="H27087" i="3"/>
  <c r="H27088" i="3"/>
  <c r="H27089" i="3"/>
  <c r="H27090" i="3"/>
  <c r="H27091" i="3"/>
  <c r="H27092" i="3"/>
  <c r="H27093" i="3"/>
  <c r="H27094" i="3"/>
  <c r="H27095" i="3"/>
  <c r="H27096" i="3"/>
  <c r="H27097" i="3"/>
  <c r="H27098" i="3"/>
  <c r="H27099" i="3"/>
  <c r="H27100" i="3"/>
  <c r="H27101" i="3"/>
  <c r="H27102" i="3"/>
  <c r="H27103" i="3"/>
  <c r="H27104" i="3"/>
  <c r="H27105" i="3"/>
  <c r="H27106" i="3"/>
  <c r="H27107" i="3"/>
  <c r="H27108" i="3"/>
  <c r="H27109" i="3"/>
  <c r="H27110" i="3"/>
  <c r="H27111" i="3"/>
  <c r="H27112" i="3"/>
  <c r="H27113" i="3"/>
  <c r="H27114" i="3"/>
  <c r="H27115" i="3"/>
  <c r="H27116" i="3"/>
  <c r="H27117" i="3"/>
  <c r="H27118" i="3"/>
  <c r="H27119" i="3"/>
  <c r="H27120" i="3"/>
  <c r="H27121" i="3"/>
  <c r="H27122" i="3"/>
  <c r="H27123" i="3"/>
  <c r="H27124" i="3"/>
  <c r="H27125" i="3"/>
  <c r="H27126" i="3"/>
  <c r="H27127" i="3"/>
  <c r="H27128" i="3"/>
  <c r="H27129" i="3"/>
  <c r="H27130" i="3"/>
  <c r="H27131" i="3"/>
  <c r="H27132" i="3"/>
  <c r="H27133" i="3"/>
  <c r="H27134" i="3"/>
  <c r="H27135" i="3"/>
  <c r="H27136" i="3"/>
  <c r="H27137" i="3"/>
  <c r="H27138" i="3"/>
  <c r="H27139" i="3"/>
  <c r="H27140" i="3"/>
  <c r="H27141" i="3"/>
  <c r="H27142" i="3"/>
  <c r="H27143" i="3"/>
  <c r="H27144" i="3"/>
  <c r="H27145" i="3"/>
  <c r="H27146" i="3"/>
  <c r="H27147" i="3"/>
  <c r="H27148" i="3"/>
  <c r="H27149" i="3"/>
  <c r="H27150" i="3"/>
  <c r="H27151" i="3"/>
  <c r="H27152" i="3"/>
  <c r="H27153" i="3"/>
  <c r="H27154" i="3"/>
  <c r="H27155" i="3"/>
  <c r="H27156" i="3"/>
  <c r="H27157" i="3"/>
  <c r="H27158" i="3"/>
  <c r="H27159" i="3"/>
  <c r="H27160" i="3"/>
  <c r="H27161" i="3"/>
  <c r="H27162" i="3"/>
  <c r="H27163" i="3"/>
  <c r="H27164" i="3"/>
  <c r="H27165" i="3"/>
  <c r="H27166" i="3"/>
  <c r="H27167" i="3"/>
  <c r="H27168" i="3"/>
  <c r="H27169" i="3"/>
  <c r="H27170" i="3"/>
  <c r="H27171" i="3"/>
  <c r="H27172" i="3"/>
  <c r="H27173" i="3"/>
  <c r="H27174" i="3"/>
  <c r="H27175" i="3"/>
  <c r="H27176" i="3"/>
  <c r="H27177" i="3"/>
  <c r="H27178" i="3"/>
  <c r="H27179" i="3"/>
  <c r="H27180" i="3"/>
  <c r="H27181" i="3"/>
  <c r="H27182" i="3"/>
  <c r="H27183" i="3"/>
  <c r="H27184" i="3"/>
  <c r="H27185" i="3"/>
  <c r="H27186" i="3"/>
  <c r="H27187" i="3"/>
  <c r="H27188" i="3"/>
  <c r="H27189" i="3"/>
  <c r="H27190" i="3"/>
  <c r="H27191" i="3"/>
  <c r="H27192" i="3"/>
  <c r="H27193" i="3"/>
  <c r="H27194" i="3"/>
  <c r="H27195" i="3"/>
  <c r="H27196" i="3"/>
  <c r="H27197" i="3"/>
  <c r="H27198" i="3"/>
  <c r="H27199" i="3"/>
  <c r="H27200" i="3"/>
  <c r="H27201" i="3"/>
  <c r="H27202" i="3"/>
  <c r="H27203" i="3"/>
  <c r="H27204" i="3"/>
  <c r="H27205" i="3"/>
  <c r="H27206" i="3"/>
  <c r="H27207" i="3"/>
  <c r="H27208" i="3"/>
  <c r="H27209" i="3"/>
  <c r="H27210" i="3"/>
  <c r="H27211" i="3"/>
  <c r="H27212" i="3"/>
  <c r="H27213" i="3"/>
  <c r="H27214" i="3"/>
  <c r="H27215" i="3"/>
  <c r="H27216" i="3"/>
  <c r="H27217" i="3"/>
  <c r="H27218" i="3"/>
  <c r="H27219" i="3"/>
  <c r="H27220" i="3"/>
  <c r="H27221" i="3"/>
  <c r="H27222" i="3"/>
  <c r="H27223" i="3"/>
  <c r="H27224" i="3"/>
  <c r="H27225" i="3"/>
  <c r="H27226" i="3"/>
  <c r="H27227" i="3"/>
  <c r="H27228" i="3"/>
  <c r="H27229" i="3"/>
  <c r="H27230" i="3"/>
  <c r="H27231" i="3"/>
  <c r="H27232" i="3"/>
  <c r="H27233" i="3"/>
  <c r="H27234" i="3"/>
  <c r="H27235" i="3"/>
  <c r="H27236" i="3"/>
  <c r="H27237" i="3"/>
  <c r="H27238" i="3"/>
  <c r="H27239" i="3"/>
  <c r="H27240" i="3"/>
  <c r="H27241" i="3"/>
  <c r="H27242" i="3"/>
  <c r="H27243" i="3"/>
  <c r="H27244" i="3"/>
  <c r="H27245" i="3"/>
  <c r="H27246" i="3"/>
  <c r="H27247" i="3"/>
  <c r="H27248" i="3"/>
  <c r="H27249" i="3"/>
  <c r="H27250" i="3"/>
  <c r="H27251" i="3"/>
  <c r="H27252" i="3"/>
  <c r="H27253" i="3"/>
  <c r="H27254" i="3"/>
  <c r="H27255" i="3"/>
  <c r="H27256" i="3"/>
  <c r="H27257" i="3"/>
  <c r="H27258" i="3"/>
  <c r="H27259" i="3"/>
  <c r="H27260" i="3"/>
  <c r="H27261" i="3"/>
  <c r="H27262" i="3"/>
  <c r="H27263" i="3"/>
  <c r="H27264" i="3"/>
  <c r="H27265" i="3"/>
  <c r="H27266" i="3"/>
  <c r="H27267" i="3"/>
  <c r="H27268" i="3"/>
  <c r="H27269" i="3"/>
  <c r="H27270" i="3"/>
  <c r="H27271" i="3"/>
  <c r="H27272" i="3"/>
  <c r="H27273" i="3"/>
  <c r="H27274" i="3"/>
  <c r="H27275" i="3"/>
  <c r="H27276" i="3"/>
  <c r="H27277" i="3"/>
  <c r="H27278" i="3"/>
  <c r="H27279" i="3"/>
  <c r="H27280" i="3"/>
  <c r="H27281" i="3"/>
  <c r="H27282" i="3"/>
  <c r="H27283" i="3"/>
  <c r="H27284" i="3"/>
  <c r="H27285" i="3"/>
  <c r="H27286" i="3"/>
  <c r="H27287" i="3"/>
  <c r="H27288" i="3"/>
  <c r="H27289" i="3"/>
  <c r="H27290" i="3"/>
  <c r="H27291" i="3"/>
  <c r="H27292" i="3"/>
  <c r="H27293" i="3"/>
  <c r="H27294" i="3"/>
  <c r="H27295" i="3"/>
  <c r="H27296" i="3"/>
  <c r="H27297" i="3"/>
  <c r="H27298" i="3"/>
  <c r="H22805" i="3"/>
  <c r="S343" i="13" l="1"/>
  <c r="S327" i="13"/>
  <c r="AR374" i="13"/>
  <c r="AR366" i="13"/>
  <c r="AR325" i="13"/>
  <c r="AR377" i="13"/>
  <c r="AR369" i="13"/>
  <c r="AR361" i="13"/>
  <c r="AR353" i="13"/>
  <c r="AR345" i="13"/>
  <c r="AR337" i="13"/>
  <c r="AR329" i="13"/>
  <c r="AR321" i="13"/>
  <c r="AR376" i="13"/>
  <c r="AR368" i="13"/>
  <c r="AR320" i="13"/>
  <c r="AR358" i="13"/>
  <c r="AR350" i="13"/>
  <c r="AR342" i="13"/>
  <c r="AR334" i="13"/>
  <c r="AR373" i="13"/>
  <c r="AR365" i="13"/>
  <c r="AR357" i="13"/>
  <c r="AR349" i="13"/>
  <c r="AR341" i="13"/>
  <c r="AR333" i="13"/>
  <c r="AR372" i="13"/>
  <c r="AR364" i="13"/>
  <c r="AR356" i="13"/>
  <c r="AR348" i="13"/>
  <c r="AR340" i="13"/>
  <c r="AR332" i="13"/>
  <c r="AR324" i="13"/>
  <c r="AR318" i="13"/>
  <c r="AR360" i="13"/>
  <c r="AR352" i="13"/>
  <c r="AR326" i="13"/>
  <c r="AR371" i="13"/>
  <c r="AR363" i="13"/>
  <c r="AR355" i="13"/>
  <c r="AR347" i="13"/>
  <c r="AR339" i="13"/>
  <c r="AR331" i="13"/>
  <c r="AR323" i="13"/>
  <c r="AR378" i="13"/>
  <c r="AR370" i="13"/>
  <c r="AR362" i="13"/>
  <c r="AR354" i="13"/>
  <c r="AR346" i="13"/>
  <c r="AR338" i="13"/>
  <c r="AR330" i="13"/>
  <c r="AR322" i="13"/>
  <c r="AR344" i="13"/>
  <c r="AR336" i="13"/>
  <c r="AR328" i="13"/>
  <c r="AR375" i="13"/>
  <c r="AR367" i="13"/>
  <c r="AR359" i="13"/>
  <c r="AR351" i="13"/>
  <c r="AR343" i="13"/>
  <c r="AR335" i="13"/>
  <c r="AR327" i="13"/>
  <c r="AR319" i="13"/>
  <c r="R337" i="13"/>
  <c r="AW337" i="13" s="1"/>
  <c r="R321" i="13"/>
  <c r="AW321" i="13" s="1"/>
  <c r="L373" i="13"/>
  <c r="L341" i="13"/>
  <c r="R331" i="13"/>
  <c r="L357" i="13"/>
  <c r="L325" i="13"/>
  <c r="Q354" i="13"/>
  <c r="Q322" i="13"/>
  <c r="Q327" i="13"/>
  <c r="P322" i="13"/>
  <c r="Q369" i="13"/>
  <c r="Q337" i="13"/>
  <c r="S331" i="13"/>
  <c r="AX331" i="13" s="1"/>
  <c r="R377" i="13"/>
  <c r="AW377" i="13" s="1"/>
  <c r="R361" i="13"/>
  <c r="AW361" i="13" s="1"/>
  <c r="S366" i="13"/>
  <c r="AX366" i="13" s="1"/>
  <c r="S350" i="13"/>
  <c r="AX350" i="13" s="1"/>
  <c r="S338" i="13"/>
  <c r="AX338" i="13" s="1"/>
  <c r="P332" i="13"/>
  <c r="Q346" i="13"/>
  <c r="P346" i="13"/>
  <c r="S367" i="13"/>
  <c r="AX367" i="13" s="1"/>
  <c r="L353" i="13"/>
  <c r="L321" i="13"/>
  <c r="R333" i="13"/>
  <c r="AW333" i="13" s="1"/>
  <c r="Q351" i="13"/>
  <c r="S329" i="13"/>
  <c r="AX329" i="13" s="1"/>
  <c r="Q366" i="13"/>
  <c r="R371" i="13"/>
  <c r="AW371" i="13" s="1"/>
  <c r="R355" i="13"/>
  <c r="S376" i="13"/>
  <c r="AX376" i="13" s="1"/>
  <c r="S360" i="13"/>
  <c r="AX360" i="13" s="1"/>
  <c r="L348" i="13"/>
  <c r="S347" i="13"/>
  <c r="AX347" i="13" s="1"/>
  <c r="R353" i="13"/>
  <c r="R347" i="13"/>
  <c r="AW347" i="13" s="1"/>
  <c r="R369" i="13"/>
  <c r="AW369" i="13" s="1"/>
  <c r="S358" i="13"/>
  <c r="AX358" i="13" s="1"/>
  <c r="L362" i="13"/>
  <c r="Q377" i="13"/>
  <c r="R367" i="13"/>
  <c r="R351" i="13"/>
  <c r="AW351" i="13" s="1"/>
  <c r="R335" i="13"/>
  <c r="S324" i="13"/>
  <c r="AX324" i="13" s="1"/>
  <c r="S374" i="13"/>
  <c r="AX374" i="13" s="1"/>
  <c r="L378" i="13"/>
  <c r="L330" i="13"/>
  <c r="Q361" i="13"/>
  <c r="S371" i="13"/>
  <c r="AX371" i="13" s="1"/>
  <c r="S355" i="13"/>
  <c r="AX355" i="13" s="1"/>
  <c r="L332" i="13"/>
  <c r="L368" i="13"/>
  <c r="L336" i="13"/>
  <c r="S344" i="13"/>
  <c r="AX344" i="13" s="1"/>
  <c r="R339" i="13"/>
  <c r="AW339" i="13" s="1"/>
  <c r="L352" i="13"/>
  <c r="L320" i="13"/>
  <c r="L335" i="13"/>
  <c r="L319" i="13"/>
  <c r="P308" i="13"/>
  <c r="P292" i="13"/>
  <c r="P276" i="13"/>
  <c r="P260" i="13"/>
  <c r="P244" i="13"/>
  <c r="P228" i="13"/>
  <c r="P212" i="13"/>
  <c r="P196" i="13"/>
  <c r="P180" i="13"/>
  <c r="P164" i="13"/>
  <c r="P148" i="13"/>
  <c r="P132" i="13"/>
  <c r="P116" i="13"/>
  <c r="P100" i="13"/>
  <c r="P84" i="13"/>
  <c r="P68" i="13"/>
  <c r="P52" i="13"/>
  <c r="P36" i="13"/>
  <c r="P20" i="13"/>
  <c r="P376" i="13"/>
  <c r="P360" i="13"/>
  <c r="S354" i="13"/>
  <c r="AX354" i="13" s="1"/>
  <c r="R349" i="13"/>
  <c r="AW349" i="13" s="1"/>
  <c r="R344" i="13"/>
  <c r="S333" i="13"/>
  <c r="AX333" i="13" s="1"/>
  <c r="R328" i="13"/>
  <c r="AW328" i="13" s="1"/>
  <c r="Q323" i="13"/>
  <c r="Q349" i="13"/>
  <c r="Q370" i="13"/>
  <c r="S321" i="13"/>
  <c r="AX321" i="13" s="1"/>
  <c r="S372" i="13"/>
  <c r="AX372" i="13" s="1"/>
  <c r="S352" i="13"/>
  <c r="AX352" i="13" s="1"/>
  <c r="L345" i="13"/>
  <c r="Q344" i="13"/>
  <c r="L328" i="13"/>
  <c r="S320" i="13"/>
  <c r="AX320" i="13" s="1"/>
  <c r="P378" i="13"/>
  <c r="R373" i="13"/>
  <c r="AW373" i="13" s="1"/>
  <c r="P362" i="13"/>
  <c r="R357" i="13"/>
  <c r="AW357" i="13" s="1"/>
  <c r="R336" i="13"/>
  <c r="AW336" i="13" s="1"/>
  <c r="S325" i="13"/>
  <c r="AX325" i="13" s="1"/>
  <c r="L329" i="13"/>
  <c r="S353" i="13"/>
  <c r="S346" i="13"/>
  <c r="AX346" i="13" s="1"/>
  <c r="R341" i="13"/>
  <c r="AW341" i="13" s="1"/>
  <c r="L372" i="13"/>
  <c r="L356" i="13"/>
  <c r="L340" i="13"/>
  <c r="L324" i="13"/>
  <c r="S335" i="13"/>
  <c r="AX335" i="13" s="1"/>
  <c r="S340" i="13"/>
  <c r="AX340" i="13" s="1"/>
  <c r="P6" i="13"/>
  <c r="P345" i="13"/>
  <c r="S334" i="13"/>
  <c r="AX334" i="13" s="1"/>
  <c r="S364" i="13"/>
  <c r="AX364" i="13" s="1"/>
  <c r="R359" i="13"/>
  <c r="AW359" i="13" s="1"/>
  <c r="R338" i="13"/>
  <c r="AW338" i="13" s="1"/>
  <c r="P333" i="13"/>
  <c r="S322" i="13"/>
  <c r="AX322" i="13" s="1"/>
  <c r="L350" i="13"/>
  <c r="Q334" i="13"/>
  <c r="L351" i="13"/>
  <c r="Q375" i="13"/>
  <c r="S369" i="13"/>
  <c r="AX369" i="13" s="1"/>
  <c r="R364" i="13"/>
  <c r="AW364" i="13" s="1"/>
  <c r="Q359" i="13"/>
  <c r="R348" i="13"/>
  <c r="R343" i="13"/>
  <c r="AW343" i="13" s="1"/>
  <c r="Q338" i="13"/>
  <c r="R327" i="13"/>
  <c r="AW327" i="13" s="1"/>
  <c r="R322" i="13"/>
  <c r="AW322" i="13" s="1"/>
  <c r="S362" i="13"/>
  <c r="AX362" i="13" s="1"/>
  <c r="L359" i="13"/>
  <c r="L365" i="13"/>
  <c r="L333" i="13"/>
  <c r="R323" i="13"/>
  <c r="S328" i="13"/>
  <c r="L346" i="13"/>
  <c r="Q348" i="13"/>
  <c r="Q343" i="13"/>
  <c r="S337" i="13"/>
  <c r="AX337" i="13" s="1"/>
  <c r="R332" i="13"/>
  <c r="AW332" i="13" s="1"/>
  <c r="L344" i="13"/>
  <c r="R374" i="13"/>
  <c r="AW374" i="13" s="1"/>
  <c r="R358" i="13"/>
  <c r="AW358" i="13" s="1"/>
  <c r="Q353" i="13"/>
  <c r="L363" i="13"/>
  <c r="L347" i="13"/>
  <c r="L331" i="13"/>
  <c r="S342" i="13"/>
  <c r="S326" i="13"/>
  <c r="AX326" i="13" s="1"/>
  <c r="P306" i="13"/>
  <c r="P290" i="13"/>
  <c r="P274" i="13"/>
  <c r="P258" i="13"/>
  <c r="P242" i="13"/>
  <c r="P226" i="13"/>
  <c r="P210" i="13"/>
  <c r="P194" i="13"/>
  <c r="P178" i="13"/>
  <c r="P162" i="13"/>
  <c r="P146" i="13"/>
  <c r="P130" i="13"/>
  <c r="P114" i="13"/>
  <c r="P98" i="13"/>
  <c r="P82" i="13"/>
  <c r="P66" i="13"/>
  <c r="P50" i="13"/>
  <c r="P34" i="13"/>
  <c r="P18" i="13"/>
  <c r="Q374" i="13"/>
  <c r="S368" i="13"/>
  <c r="AX368" i="13" s="1"/>
  <c r="R363" i="13"/>
  <c r="AW363" i="13" s="1"/>
  <c r="P358" i="13"/>
  <c r="R342" i="13"/>
  <c r="AW342" i="13" s="1"/>
  <c r="R326" i="13"/>
  <c r="AW326" i="13" s="1"/>
  <c r="S341" i="13"/>
  <c r="AX341" i="13" s="1"/>
  <c r="S373" i="13"/>
  <c r="AX373" i="13" s="1"/>
  <c r="R368" i="13"/>
  <c r="AW368" i="13" s="1"/>
  <c r="Q363" i="13"/>
  <c r="S357" i="13"/>
  <c r="AX357" i="13" s="1"/>
  <c r="R352" i="13"/>
  <c r="Q347" i="13"/>
  <c r="Q342" i="13"/>
  <c r="P336" i="13"/>
  <c r="T336" i="13" s="1"/>
  <c r="Q326" i="13"/>
  <c r="Q321" i="13"/>
  <c r="R378" i="13"/>
  <c r="AW378" i="13" s="1"/>
  <c r="R362" i="13"/>
  <c r="AW362" i="13" s="1"/>
  <c r="S351" i="13"/>
  <c r="AX351" i="13" s="1"/>
  <c r="Q336" i="13"/>
  <c r="S330" i="13"/>
  <c r="AX330" i="13" s="1"/>
  <c r="P325" i="13"/>
  <c r="R320" i="13"/>
  <c r="AW320" i="13" s="1"/>
  <c r="Q378" i="13"/>
  <c r="Q362" i="13"/>
  <c r="S356" i="13"/>
  <c r="AX356" i="13" s="1"/>
  <c r="R346" i="13"/>
  <c r="AW346" i="13" s="1"/>
  <c r="R330" i="13"/>
  <c r="AW330" i="13" s="1"/>
  <c r="Q320" i="13"/>
  <c r="L374" i="13"/>
  <c r="L358" i="13"/>
  <c r="L342" i="13"/>
  <c r="L326" i="13"/>
  <c r="P315" i="13"/>
  <c r="P299" i="13"/>
  <c r="P283" i="13"/>
  <c r="P267" i="13"/>
  <c r="P251" i="13"/>
  <c r="P235" i="13"/>
  <c r="P219" i="13"/>
  <c r="P203" i="13"/>
  <c r="P187" i="13"/>
  <c r="P171" i="13"/>
  <c r="P155" i="13"/>
  <c r="P139" i="13"/>
  <c r="P123" i="13"/>
  <c r="P107" i="13"/>
  <c r="P91" i="13"/>
  <c r="P75" i="13"/>
  <c r="P59" i="13"/>
  <c r="P43" i="13"/>
  <c r="P27" i="13"/>
  <c r="P11" i="13"/>
  <c r="S377" i="13"/>
  <c r="AX377" i="13" s="1"/>
  <c r="R372" i="13"/>
  <c r="AW372" i="13" s="1"/>
  <c r="P367" i="13"/>
  <c r="S361" i="13"/>
  <c r="AX361" i="13" s="1"/>
  <c r="R356" i="13"/>
  <c r="P330" i="13"/>
  <c r="S319" i="13"/>
  <c r="AX319" i="13" s="1"/>
  <c r="P366" i="13"/>
  <c r="S345" i="13"/>
  <c r="P340" i="13"/>
  <c r="P335" i="13"/>
  <c r="R324" i="13"/>
  <c r="AW324" i="13" s="1"/>
  <c r="R319" i="13"/>
  <c r="AW319" i="13" s="1"/>
  <c r="R366" i="13"/>
  <c r="R350" i="13"/>
  <c r="Q340" i="13"/>
  <c r="Q324" i="13"/>
  <c r="L371" i="13"/>
  <c r="L355" i="13"/>
  <c r="L339" i="13"/>
  <c r="L323" i="13"/>
  <c r="R329" i="13"/>
  <c r="AW329" i="13" s="1"/>
  <c r="P350" i="13"/>
  <c r="Q345" i="13"/>
  <c r="S339" i="13"/>
  <c r="AX339" i="13" s="1"/>
  <c r="P334" i="13"/>
  <c r="P329" i="13"/>
  <c r="S323" i="13"/>
  <c r="AX323" i="13" s="1"/>
  <c r="S378" i="13"/>
  <c r="L370" i="13"/>
  <c r="L338" i="13"/>
  <c r="L376" i="13"/>
  <c r="L360" i="13"/>
  <c r="P303" i="13"/>
  <c r="P287" i="13"/>
  <c r="P271" i="13"/>
  <c r="P255" i="13"/>
  <c r="P239" i="13"/>
  <c r="P223" i="13"/>
  <c r="P207" i="13"/>
  <c r="P191" i="13"/>
  <c r="P175" i="13"/>
  <c r="P159" i="13"/>
  <c r="P143" i="13"/>
  <c r="P127" i="13"/>
  <c r="P111" i="13"/>
  <c r="P95" i="13"/>
  <c r="P79" i="13"/>
  <c r="P63" i="13"/>
  <c r="P47" i="13"/>
  <c r="P31" i="13"/>
  <c r="P15" i="13"/>
  <c r="R376" i="13"/>
  <c r="AW376" i="13" s="1"/>
  <c r="P371" i="13"/>
  <c r="S365" i="13"/>
  <c r="AX365" i="13" s="1"/>
  <c r="R360" i="13"/>
  <c r="AW360" i="13" s="1"/>
  <c r="P355" i="13"/>
  <c r="S349" i="13"/>
  <c r="AX349" i="13" s="1"/>
  <c r="L343" i="13"/>
  <c r="P370" i="13"/>
  <c r="R365" i="13"/>
  <c r="AW365" i="13" s="1"/>
  <c r="L327" i="13"/>
  <c r="L367" i="13"/>
  <c r="S363" i="13"/>
  <c r="AX363" i="13" s="1"/>
  <c r="S375" i="13"/>
  <c r="AX375" i="13" s="1"/>
  <c r="R370" i="13"/>
  <c r="AW370" i="13" s="1"/>
  <c r="S359" i="13"/>
  <c r="P354" i="13"/>
  <c r="Q328" i="13"/>
  <c r="L375" i="13"/>
  <c r="R375" i="13"/>
  <c r="AW375" i="13" s="1"/>
  <c r="P238" i="13"/>
  <c r="P126" i="13"/>
  <c r="L354" i="13"/>
  <c r="L322" i="13"/>
  <c r="P300" i="13"/>
  <c r="P220" i="13"/>
  <c r="P188" i="13"/>
  <c r="P140" i="13"/>
  <c r="P124" i="13"/>
  <c r="P92" i="13"/>
  <c r="P60" i="13"/>
  <c r="P44" i="13"/>
  <c r="P28" i="13"/>
  <c r="P12" i="13"/>
  <c r="P368" i="13"/>
  <c r="P342" i="13"/>
  <c r="P78" i="13"/>
  <c r="P316" i="13"/>
  <c r="P284" i="13"/>
  <c r="P268" i="13"/>
  <c r="P252" i="13"/>
  <c r="P236" i="13"/>
  <c r="P204" i="13"/>
  <c r="P172" i="13"/>
  <c r="P156" i="13"/>
  <c r="P108" i="13"/>
  <c r="P76" i="13"/>
  <c r="L369" i="13"/>
  <c r="L337" i="13"/>
  <c r="P305" i="13"/>
  <c r="P289" i="13"/>
  <c r="P273" i="13"/>
  <c r="P257" i="13"/>
  <c r="P241" i="13"/>
  <c r="P225" i="13"/>
  <c r="P209" i="13"/>
  <c r="P193" i="13"/>
  <c r="P177" i="13"/>
  <c r="P161" i="13"/>
  <c r="P145" i="13"/>
  <c r="P129" i="13"/>
  <c r="P113" i="13"/>
  <c r="P97" i="13"/>
  <c r="P81" i="13"/>
  <c r="P65" i="13"/>
  <c r="P49" i="13"/>
  <c r="P33" i="13"/>
  <c r="P17" i="13"/>
  <c r="P373" i="13"/>
  <c r="P337" i="13"/>
  <c r="P319" i="13"/>
  <c r="Q371" i="13"/>
  <c r="Q367" i="13"/>
  <c r="Q355" i="13"/>
  <c r="Q339" i="13"/>
  <c r="Q335" i="13"/>
  <c r="Q331" i="13"/>
  <c r="Q319" i="13"/>
  <c r="P302" i="13"/>
  <c r="P62" i="13"/>
  <c r="P310" i="13"/>
  <c r="P294" i="13"/>
  <c r="P278" i="13"/>
  <c r="P262" i="13"/>
  <c r="P246" i="13"/>
  <c r="P230" i="13"/>
  <c r="P214" i="13"/>
  <c r="P198" i="13"/>
  <c r="P182" i="13"/>
  <c r="P166" i="13"/>
  <c r="P150" i="13"/>
  <c r="P134" i="13"/>
  <c r="P118" i="13"/>
  <c r="P102" i="13"/>
  <c r="P86" i="13"/>
  <c r="P70" i="13"/>
  <c r="P54" i="13"/>
  <c r="P38" i="13"/>
  <c r="P22" i="13"/>
  <c r="P357" i="13"/>
  <c r="P352" i="13"/>
  <c r="P347" i="13"/>
  <c r="P323" i="13"/>
  <c r="P190" i="13"/>
  <c r="S370" i="13"/>
  <c r="AX370" i="13" s="1"/>
  <c r="L366" i="13"/>
  <c r="L334" i="13"/>
  <c r="P304" i="13"/>
  <c r="P288" i="13"/>
  <c r="P272" i="13"/>
  <c r="P256" i="13"/>
  <c r="P240" i="13"/>
  <c r="P224" i="13"/>
  <c r="P208" i="13"/>
  <c r="P192" i="13"/>
  <c r="P176" i="13"/>
  <c r="P160" i="13"/>
  <c r="P144" i="13"/>
  <c r="P128" i="13"/>
  <c r="P112" i="13"/>
  <c r="P96" i="13"/>
  <c r="P80" i="13"/>
  <c r="P64" i="13"/>
  <c r="P48" i="13"/>
  <c r="P32" i="13"/>
  <c r="P16" i="13"/>
  <c r="P372" i="13"/>
  <c r="P327" i="13"/>
  <c r="R354" i="13"/>
  <c r="AW354" i="13" s="1"/>
  <c r="R334" i="13"/>
  <c r="P286" i="13"/>
  <c r="P142" i="13"/>
  <c r="P30" i="13"/>
  <c r="L349" i="13"/>
  <c r="P309" i="13"/>
  <c r="P293" i="13"/>
  <c r="P277" i="13"/>
  <c r="P261" i="13"/>
  <c r="P245" i="13"/>
  <c r="P229" i="13"/>
  <c r="P213" i="13"/>
  <c r="P197" i="13"/>
  <c r="P181" i="13"/>
  <c r="P165" i="13"/>
  <c r="P149" i="13"/>
  <c r="P133" i="13"/>
  <c r="P117" i="13"/>
  <c r="P101" i="13"/>
  <c r="P85" i="13"/>
  <c r="P69" i="13"/>
  <c r="P53" i="13"/>
  <c r="P37" i="13"/>
  <c r="P21" i="13"/>
  <c r="P10" i="13"/>
  <c r="P377" i="13"/>
  <c r="P361" i="13"/>
  <c r="P356" i="13"/>
  <c r="P351" i="13"/>
  <c r="P341" i="13"/>
  <c r="P326" i="13"/>
  <c r="Q358" i="13"/>
  <c r="Q350" i="13"/>
  <c r="Q330" i="13"/>
  <c r="L364" i="13"/>
  <c r="P314" i="13"/>
  <c r="P298" i="13"/>
  <c r="P282" i="13"/>
  <c r="P266" i="13"/>
  <c r="P250" i="13"/>
  <c r="P234" i="13"/>
  <c r="P218" i="13"/>
  <c r="P202" i="13"/>
  <c r="P186" i="13"/>
  <c r="P170" i="13"/>
  <c r="P154" i="13"/>
  <c r="P138" i="13"/>
  <c r="P122" i="13"/>
  <c r="P106" i="13"/>
  <c r="P90" i="13"/>
  <c r="P74" i="13"/>
  <c r="P58" i="13"/>
  <c r="P42" i="13"/>
  <c r="P26" i="13"/>
  <c r="P331" i="13"/>
  <c r="P321" i="13"/>
  <c r="T321" i="13" s="1"/>
  <c r="R345" i="13"/>
  <c r="L377" i="13"/>
  <c r="L361" i="13"/>
  <c r="P313" i="13"/>
  <c r="P297" i="13"/>
  <c r="P281" i="13"/>
  <c r="P265" i="13"/>
  <c r="P249" i="13"/>
  <c r="P233" i="13"/>
  <c r="P217" i="13"/>
  <c r="P201" i="13"/>
  <c r="P185" i="13"/>
  <c r="P169" i="13"/>
  <c r="P153" i="13"/>
  <c r="P137" i="13"/>
  <c r="P121" i="13"/>
  <c r="P105" i="13"/>
  <c r="P89" i="13"/>
  <c r="P73" i="13"/>
  <c r="P57" i="13"/>
  <c r="P41" i="13"/>
  <c r="P25" i="13"/>
  <c r="P14" i="13"/>
  <c r="P9" i="13"/>
  <c r="P365" i="13"/>
  <c r="T365" i="13" s="1"/>
  <c r="Q373" i="13"/>
  <c r="Q365" i="13"/>
  <c r="Q357" i="13"/>
  <c r="Q341" i="13"/>
  <c r="Q333" i="13"/>
  <c r="Q329" i="13"/>
  <c r="H329" i="13" s="1"/>
  <c r="Q325" i="13"/>
  <c r="P174" i="13"/>
  <c r="P158" i="13"/>
  <c r="P94" i="13"/>
  <c r="P291" i="13"/>
  <c r="P259" i="13"/>
  <c r="P227" i="13"/>
  <c r="P195" i="13"/>
  <c r="P163" i="13"/>
  <c r="P131" i="13"/>
  <c r="P115" i="13"/>
  <c r="P83" i="13"/>
  <c r="P51" i="13"/>
  <c r="P19" i="13"/>
  <c r="P359" i="13"/>
  <c r="P349" i="13"/>
  <c r="P320" i="13"/>
  <c r="T320" i="13" s="1"/>
  <c r="S336" i="13"/>
  <c r="AX336" i="13" s="1"/>
  <c r="P110" i="13"/>
  <c r="P312" i="13"/>
  <c r="P296" i="13"/>
  <c r="P280" i="13"/>
  <c r="P264" i="13"/>
  <c r="P248" i="13"/>
  <c r="P232" i="13"/>
  <c r="P216" i="13"/>
  <c r="P200" i="13"/>
  <c r="P184" i="13"/>
  <c r="P168" i="13"/>
  <c r="P152" i="13"/>
  <c r="P136" i="13"/>
  <c r="P120" i="13"/>
  <c r="P104" i="13"/>
  <c r="P88" i="13"/>
  <c r="P72" i="13"/>
  <c r="P56" i="13"/>
  <c r="P40" i="13"/>
  <c r="P24" i="13"/>
  <c r="P8" i="13"/>
  <c r="P374" i="13"/>
  <c r="P364" i="13"/>
  <c r="P339" i="13"/>
  <c r="R340" i="13"/>
  <c r="P206" i="13"/>
  <c r="P307" i="13"/>
  <c r="P275" i="13"/>
  <c r="P243" i="13"/>
  <c r="P211" i="13"/>
  <c r="P179" i="13"/>
  <c r="P147" i="13"/>
  <c r="P99" i="13"/>
  <c r="P67" i="13"/>
  <c r="P35" i="13"/>
  <c r="P375" i="13"/>
  <c r="P344" i="13"/>
  <c r="P317" i="13"/>
  <c r="P301" i="13"/>
  <c r="P285" i="13"/>
  <c r="P269" i="13"/>
  <c r="P253" i="13"/>
  <c r="P237" i="13"/>
  <c r="P221" i="13"/>
  <c r="P205" i="13"/>
  <c r="P189" i="13"/>
  <c r="P173" i="13"/>
  <c r="P157" i="13"/>
  <c r="P141" i="13"/>
  <c r="P125" i="13"/>
  <c r="P109" i="13"/>
  <c r="P93" i="13"/>
  <c r="P77" i="13"/>
  <c r="P61" i="13"/>
  <c r="P45" i="13"/>
  <c r="P29" i="13"/>
  <c r="P13" i="13"/>
  <c r="P369" i="13"/>
  <c r="P338" i="13"/>
  <c r="P324" i="13"/>
  <c r="Q376" i="13"/>
  <c r="Q372" i="13"/>
  <c r="Q368" i="13"/>
  <c r="Q360" i="13"/>
  <c r="Q356" i="13"/>
  <c r="Q352" i="13"/>
  <c r="Q332" i="13"/>
  <c r="P318" i="13"/>
  <c r="P254" i="13"/>
  <c r="P270" i="13"/>
  <c r="P222" i="13"/>
  <c r="P46" i="13"/>
  <c r="P311" i="13"/>
  <c r="P295" i="13"/>
  <c r="P279" i="13"/>
  <c r="P263" i="13"/>
  <c r="P247" i="13"/>
  <c r="P231" i="13"/>
  <c r="P215" i="13"/>
  <c r="P199" i="13"/>
  <c r="P183" i="13"/>
  <c r="P167" i="13"/>
  <c r="P151" i="13"/>
  <c r="P135" i="13"/>
  <c r="P119" i="13"/>
  <c r="P103" i="13"/>
  <c r="P87" i="13"/>
  <c r="P71" i="13"/>
  <c r="P55" i="13"/>
  <c r="P39" i="13"/>
  <c r="P23" i="13"/>
  <c r="P7" i="13"/>
  <c r="P363" i="13"/>
  <c r="P353" i="13"/>
  <c r="T353" i="13" s="1"/>
  <c r="P348" i="13"/>
  <c r="P343" i="13"/>
  <c r="P328" i="13"/>
  <c r="AW323" i="13"/>
  <c r="AW325" i="13"/>
  <c r="AX327" i="13"/>
  <c r="AW331" i="13"/>
  <c r="AX332" i="13"/>
  <c r="AW335" i="13"/>
  <c r="AX343" i="13"/>
  <c r="AW344" i="13"/>
  <c r="AX345" i="13"/>
  <c r="AX348" i="13"/>
  <c r="AW353" i="13"/>
  <c r="AW355" i="13"/>
  <c r="AW367" i="13"/>
  <c r="AV322" i="13"/>
  <c r="AV327" i="13"/>
  <c r="AV349" i="13"/>
  <c r="AV354" i="13"/>
  <c r="AV364" i="13"/>
  <c r="AV369" i="1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3" i="3"/>
  <c r="I4" i="3"/>
  <c r="I5" i="3"/>
  <c r="I6" i="3"/>
  <c r="I7" i="3"/>
  <c r="I2" i="3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4" i="10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AS320" i="13" s="1"/>
  <c r="C321" i="13"/>
  <c r="AS321" i="13" s="1"/>
  <c r="C322" i="13"/>
  <c r="AS322" i="13" s="1"/>
  <c r="C323" i="13"/>
  <c r="C324" i="13"/>
  <c r="C325" i="13"/>
  <c r="AS325" i="13" s="1"/>
  <c r="C326" i="13"/>
  <c r="AS326" i="13" s="1"/>
  <c r="C327" i="13"/>
  <c r="AS327" i="13" s="1"/>
  <c r="C328" i="13"/>
  <c r="AS328" i="13" s="1"/>
  <c r="C329" i="13"/>
  <c r="AS329" i="13" s="1"/>
  <c r="C330" i="13"/>
  <c r="AS330" i="13" s="1"/>
  <c r="C331" i="13"/>
  <c r="AS331" i="13" s="1"/>
  <c r="C332" i="13"/>
  <c r="AS332" i="13" s="1"/>
  <c r="C333" i="13"/>
  <c r="AS333" i="13" s="1"/>
  <c r="C334" i="13"/>
  <c r="AS334" i="13" s="1"/>
  <c r="C335" i="13"/>
  <c r="AS335" i="13" s="1"/>
  <c r="C336" i="13"/>
  <c r="AS336" i="13" s="1"/>
  <c r="C337" i="13"/>
  <c r="AS337" i="13" s="1"/>
  <c r="C338" i="13"/>
  <c r="C339" i="13"/>
  <c r="AS339" i="13" s="1"/>
  <c r="C340" i="13"/>
  <c r="C341" i="13"/>
  <c r="AS341" i="13" s="1"/>
  <c r="C342" i="13"/>
  <c r="AS342" i="13" s="1"/>
  <c r="C343" i="13"/>
  <c r="C344" i="13"/>
  <c r="AS344" i="13" s="1"/>
  <c r="C345" i="13"/>
  <c r="AS345" i="13" s="1"/>
  <c r="C346" i="13"/>
  <c r="C347" i="13"/>
  <c r="AS347" i="13" s="1"/>
  <c r="C348" i="13"/>
  <c r="AS348" i="13" s="1"/>
  <c r="C349" i="13"/>
  <c r="AS349" i="13" s="1"/>
  <c r="C350" i="13"/>
  <c r="C351" i="13"/>
  <c r="AS351" i="13" s="1"/>
  <c r="C352" i="13"/>
  <c r="AS352" i="13" s="1"/>
  <c r="C353" i="13"/>
  <c r="AS353" i="13" s="1"/>
  <c r="C354" i="13"/>
  <c r="AS354" i="13" s="1"/>
  <c r="C355" i="13"/>
  <c r="AS355" i="13" s="1"/>
  <c r="C356" i="13"/>
  <c r="AS356" i="13" s="1"/>
  <c r="C357" i="13"/>
  <c r="AS357" i="13" s="1"/>
  <c r="C358" i="13"/>
  <c r="C359" i="13"/>
  <c r="AS359" i="13" s="1"/>
  <c r="C360" i="13"/>
  <c r="AS360" i="13" s="1"/>
  <c r="C361" i="13"/>
  <c r="AS361" i="13" s="1"/>
  <c r="C362" i="13"/>
  <c r="C363" i="13"/>
  <c r="AS363" i="13" s="1"/>
  <c r="C364" i="13"/>
  <c r="AS364" i="13" s="1"/>
  <c r="C365" i="13"/>
  <c r="AS365" i="13" s="1"/>
  <c r="C366" i="13"/>
  <c r="AS366" i="13" s="1"/>
  <c r="C367" i="13"/>
  <c r="AS367" i="13" s="1"/>
  <c r="C368" i="13"/>
  <c r="C369" i="13"/>
  <c r="AS369" i="13" s="1"/>
  <c r="C370" i="13"/>
  <c r="AS370" i="13" s="1"/>
  <c r="C371" i="13"/>
  <c r="AS371" i="13" s="1"/>
  <c r="C372" i="13"/>
  <c r="AS372" i="13" s="1"/>
  <c r="C373" i="13"/>
  <c r="AS373" i="13" s="1"/>
  <c r="C374" i="13"/>
  <c r="AS374" i="13" s="1"/>
  <c r="C375" i="13"/>
  <c r="AS375" i="13" s="1"/>
  <c r="C376" i="13"/>
  <c r="AS376" i="13" s="1"/>
  <c r="C377" i="13"/>
  <c r="AS377" i="13" s="1"/>
  <c r="C378" i="13"/>
  <c r="AS378" i="13" s="1"/>
  <c r="C6" i="13"/>
  <c r="T375" i="13" l="1"/>
  <c r="H361" i="13"/>
  <c r="H368" i="13"/>
  <c r="H376" i="13"/>
  <c r="AS340" i="13"/>
  <c r="AS368" i="13"/>
  <c r="AS319" i="13"/>
  <c r="AS362" i="13"/>
  <c r="H319" i="13"/>
  <c r="H372" i="13"/>
  <c r="AV324" i="13"/>
  <c r="H324" i="13"/>
  <c r="AV338" i="13"/>
  <c r="H338" i="13"/>
  <c r="AV332" i="13"/>
  <c r="H332" i="13"/>
  <c r="E332" i="13" s="1" a="1"/>
  <c r="E332" i="13" s="1"/>
  <c r="AV331" i="13"/>
  <c r="H331" i="13"/>
  <c r="AV340" i="13"/>
  <c r="H340" i="13"/>
  <c r="AV352" i="13"/>
  <c r="H352" i="13"/>
  <c r="E352" i="13" s="1" a="1"/>
  <c r="E352" i="13" s="1"/>
  <c r="AV335" i="13"/>
  <c r="H335" i="13"/>
  <c r="E335" i="13" s="1" a="1"/>
  <c r="E335" i="13" s="1"/>
  <c r="AV336" i="13"/>
  <c r="H336" i="13"/>
  <c r="E336" i="13" s="1" a="1"/>
  <c r="E336" i="13" s="1"/>
  <c r="AV356" i="13"/>
  <c r="H356" i="13"/>
  <c r="AV339" i="13"/>
  <c r="H339" i="13"/>
  <c r="E339" i="13" s="1" a="1"/>
  <c r="E339" i="13" s="1"/>
  <c r="AV359" i="13"/>
  <c r="H359" i="13"/>
  <c r="E359" i="13" s="1" a="1"/>
  <c r="E359" i="13" s="1"/>
  <c r="AV360" i="13"/>
  <c r="H360" i="13"/>
  <c r="AV355" i="13"/>
  <c r="H355" i="13"/>
  <c r="E355" i="13" s="1" a="1"/>
  <c r="E355" i="13" s="1"/>
  <c r="AV344" i="13"/>
  <c r="H344" i="13"/>
  <c r="E344" i="13" s="1" a="1"/>
  <c r="E344" i="13" s="1"/>
  <c r="AV325" i="13"/>
  <c r="H325" i="13"/>
  <c r="E325" i="13" s="1" a="1"/>
  <c r="E325" i="13" s="1"/>
  <c r="AV367" i="13"/>
  <c r="H367" i="13"/>
  <c r="E367" i="13" s="1" a="1"/>
  <c r="E367" i="13" s="1"/>
  <c r="AV343" i="13"/>
  <c r="H343" i="13"/>
  <c r="AV366" i="13"/>
  <c r="H366" i="13"/>
  <c r="AV337" i="13"/>
  <c r="H337" i="13"/>
  <c r="E337" i="13" s="1" a="1"/>
  <c r="E337" i="13" s="1"/>
  <c r="AV371" i="13"/>
  <c r="H371" i="13"/>
  <c r="H321" i="13"/>
  <c r="E321" i="13" s="1" a="1"/>
  <c r="E321" i="13" s="1"/>
  <c r="AV374" i="13"/>
  <c r="H374" i="13"/>
  <c r="E374" i="13" s="1" a="1"/>
  <c r="E374" i="13" s="1"/>
  <c r="AV348" i="13"/>
  <c r="H348" i="13"/>
  <c r="AV375" i="13"/>
  <c r="H375" i="13"/>
  <c r="H369" i="13"/>
  <c r="E369" i="13" s="1" a="1"/>
  <c r="E369" i="13" s="1"/>
  <c r="AV333" i="13"/>
  <c r="H333" i="13"/>
  <c r="E333" i="13" s="1" a="1"/>
  <c r="E333" i="13" s="1"/>
  <c r="H326" i="13"/>
  <c r="AV351" i="13"/>
  <c r="H351" i="13"/>
  <c r="AV341" i="13"/>
  <c r="H341" i="13"/>
  <c r="AV334" i="13"/>
  <c r="H334" i="13"/>
  <c r="H327" i="13"/>
  <c r="AV357" i="13"/>
  <c r="H357" i="13"/>
  <c r="E357" i="13" s="1" a="1"/>
  <c r="E357" i="13" s="1"/>
  <c r="AV345" i="13"/>
  <c r="H345" i="13"/>
  <c r="E345" i="13" s="1" a="1"/>
  <c r="E345" i="13" s="1"/>
  <c r="AV320" i="13"/>
  <c r="H320" i="13"/>
  <c r="AV342" i="13"/>
  <c r="H342" i="13"/>
  <c r="AV370" i="13"/>
  <c r="H370" i="13"/>
  <c r="AV377" i="13"/>
  <c r="H377" i="13"/>
  <c r="E377" i="13" s="1" a="1"/>
  <c r="E377" i="13" s="1"/>
  <c r="H322" i="13"/>
  <c r="AV365" i="13"/>
  <c r="H365" i="13"/>
  <c r="AV347" i="13"/>
  <c r="H347" i="13"/>
  <c r="E347" i="13" s="1" a="1"/>
  <c r="E347" i="13" s="1"/>
  <c r="H349" i="13"/>
  <c r="E349" i="13" s="1" a="1"/>
  <c r="E349" i="13" s="1"/>
  <c r="H354" i="13"/>
  <c r="E354" i="13" s="1" a="1"/>
  <c r="E354" i="13" s="1"/>
  <c r="H373" i="13"/>
  <c r="E373" i="13" s="1" a="1"/>
  <c r="E373" i="13" s="1"/>
  <c r="H330" i="13"/>
  <c r="AV323" i="13"/>
  <c r="H323" i="13"/>
  <c r="AV350" i="13"/>
  <c r="H350" i="13"/>
  <c r="AV328" i="13"/>
  <c r="H328" i="13"/>
  <c r="E328" i="13" s="1" a="1"/>
  <c r="E328" i="13" s="1"/>
  <c r="AV358" i="13"/>
  <c r="H358" i="13"/>
  <c r="E358" i="13" s="1" a="1"/>
  <c r="E358" i="13" s="1"/>
  <c r="AV362" i="13"/>
  <c r="H362" i="13"/>
  <c r="AV363" i="13"/>
  <c r="H363" i="13"/>
  <c r="E363" i="13" s="1" a="1"/>
  <c r="E363" i="13" s="1"/>
  <c r="AV346" i="13"/>
  <c r="H346" i="13"/>
  <c r="E346" i="13" s="1" a="1"/>
  <c r="E346" i="13" s="1"/>
  <c r="AV378" i="13"/>
  <c r="H378" i="13"/>
  <c r="E378" i="13" s="1" a="1"/>
  <c r="E378" i="13" s="1"/>
  <c r="AV353" i="13"/>
  <c r="H353" i="13"/>
  <c r="H364" i="13"/>
  <c r="E364" i="13" s="1" a="1"/>
  <c r="E364" i="13" s="1"/>
  <c r="T319" i="13"/>
  <c r="U319" i="13" s="1"/>
  <c r="T363" i="13"/>
  <c r="AY363" i="13" s="1"/>
  <c r="AS324" i="13"/>
  <c r="AS343" i="13"/>
  <c r="AS323" i="13"/>
  <c r="T331" i="13"/>
  <c r="U331" i="13" s="1"/>
  <c r="T359" i="13"/>
  <c r="U359" i="13" s="1"/>
  <c r="T323" i="13"/>
  <c r="AY323" i="13" s="1"/>
  <c r="T364" i="13"/>
  <c r="U364" i="13" s="1"/>
  <c r="AS358" i="13"/>
  <c r="T348" i="13"/>
  <c r="AY348" i="13" s="1"/>
  <c r="AS346" i="13"/>
  <c r="AS338" i="13"/>
  <c r="T356" i="13"/>
  <c r="U356" i="13" s="1"/>
  <c r="AS350" i="13"/>
  <c r="AS318" i="13"/>
  <c r="T343" i="13"/>
  <c r="U343" i="13" s="1"/>
  <c r="T342" i="13"/>
  <c r="AY342" i="13" s="1"/>
  <c r="T350" i="13"/>
  <c r="AY350" i="13" s="1"/>
  <c r="T374" i="13"/>
  <c r="T344" i="13"/>
  <c r="AY344" i="13" s="1"/>
  <c r="T372" i="13"/>
  <c r="AY372" i="13" s="1"/>
  <c r="T351" i="13"/>
  <c r="AY351" i="13" s="1"/>
  <c r="T347" i="13"/>
  <c r="AY347" i="13" s="1"/>
  <c r="G347" i="13" s="1"/>
  <c r="T326" i="13"/>
  <c r="T362" i="13"/>
  <c r="AY362" i="13" s="1"/>
  <c r="G362" i="13" s="1"/>
  <c r="U353" i="13"/>
  <c r="U321" i="13"/>
  <c r="U336" i="13"/>
  <c r="U320" i="13"/>
  <c r="T360" i="13"/>
  <c r="AY360" i="13" s="1"/>
  <c r="T377" i="13"/>
  <c r="AY377" i="13" s="1"/>
  <c r="T349" i="13"/>
  <c r="AY349" i="13" s="1"/>
  <c r="G349" i="13" s="1"/>
  <c r="U375" i="13"/>
  <c r="U365" i="13"/>
  <c r="T337" i="13"/>
  <c r="T355" i="13"/>
  <c r="T369" i="13"/>
  <c r="T368" i="13"/>
  <c r="T330" i="13"/>
  <c r="T339" i="13"/>
  <c r="AY339" i="13" s="1"/>
  <c r="G339" i="13" s="1"/>
  <c r="D339" i="13" s="1" a="1"/>
  <c r="D339" i="13" s="1"/>
  <c r="T361" i="13"/>
  <c r="AY361" i="13" s="1"/>
  <c r="T340" i="13"/>
  <c r="AY340" i="13" s="1"/>
  <c r="T370" i="13"/>
  <c r="T352" i="13"/>
  <c r="T373" i="13"/>
  <c r="T325" i="13"/>
  <c r="T357" i="13"/>
  <c r="T376" i="13"/>
  <c r="T341" i="13"/>
  <c r="T327" i="13"/>
  <c r="AY327" i="13" s="1"/>
  <c r="G327" i="13" s="1"/>
  <c r="T322" i="13"/>
  <c r="T328" i="13"/>
  <c r="AY328" i="13" s="1"/>
  <c r="T346" i="13"/>
  <c r="T329" i="13"/>
  <c r="T335" i="13"/>
  <c r="T333" i="13"/>
  <c r="U333" i="13" s="1"/>
  <c r="T334" i="13"/>
  <c r="T358" i="13"/>
  <c r="T332" i="13"/>
  <c r="T371" i="13"/>
  <c r="T366" i="13"/>
  <c r="T354" i="13"/>
  <c r="T324" i="13"/>
  <c r="T345" i="13"/>
  <c r="T338" i="13"/>
  <c r="T367" i="13"/>
  <c r="T378" i="13"/>
  <c r="AY321" i="13"/>
  <c r="E372" i="13" a="1"/>
  <c r="E372" i="13" s="1"/>
  <c r="E376" i="13" a="1"/>
  <c r="E376" i="13" s="1"/>
  <c r="AY336" i="13"/>
  <c r="E366" i="13" a="1"/>
  <c r="E366" i="13" s="1"/>
  <c r="E361" i="13" a="1"/>
  <c r="E361" i="13" s="1"/>
  <c r="AY353" i="13"/>
  <c r="E368" i="13" a="1"/>
  <c r="E368" i="13" s="1"/>
  <c r="E353" i="13" a="1"/>
  <c r="E353" i="13" s="1"/>
  <c r="AV361" i="13"/>
  <c r="AY365" i="13"/>
  <c r="E351" i="13" a="1"/>
  <c r="E351" i="13" s="1"/>
  <c r="AX353" i="13"/>
  <c r="E362" i="13" a="1"/>
  <c r="E362" i="13" s="1"/>
  <c r="E360" i="13" a="1"/>
  <c r="E360" i="13" s="1"/>
  <c r="AY320" i="13"/>
  <c r="AV373" i="13"/>
  <c r="E342" i="13" a="1"/>
  <c r="E342" i="13" s="1"/>
  <c r="E322" i="13" a="1"/>
  <c r="E322" i="13" s="1"/>
  <c r="AY343" i="13"/>
  <c r="G343" i="13" s="1"/>
  <c r="AX378" i="13"/>
  <c r="AW350" i="13"/>
  <c r="AX328" i="13"/>
  <c r="E324" i="13" a="1"/>
  <c r="E324" i="13" s="1"/>
  <c r="AW352" i="13"/>
  <c r="E340" i="13" a="1"/>
  <c r="E340" i="13" s="1"/>
  <c r="AX342" i="13"/>
  <c r="E323" i="13" a="1"/>
  <c r="E323" i="13" s="1"/>
  <c r="E365" i="13" a="1"/>
  <c r="E365" i="13" s="1"/>
  <c r="AV368" i="13"/>
  <c r="AW366" i="13"/>
  <c r="AY375" i="13"/>
  <c r="E356" i="13" a="1"/>
  <c r="E356" i="13" s="1"/>
  <c r="E326" i="13" a="1"/>
  <c r="E326" i="13" s="1"/>
  <c r="E348" i="13" a="1"/>
  <c r="E348" i="13" s="1"/>
  <c r="E338" i="13" a="1"/>
  <c r="E338" i="13" s="1"/>
  <c r="E320" i="13" a="1"/>
  <c r="E320" i="13" s="1"/>
  <c r="AV326" i="13"/>
  <c r="E331" i="13" a="1"/>
  <c r="E331" i="13" s="1"/>
  <c r="E343" i="13" a="1"/>
  <c r="E343" i="13" s="1"/>
  <c r="E327" i="13" a="1"/>
  <c r="E327" i="13" s="1"/>
  <c r="E370" i="13" a="1"/>
  <c r="E370" i="13" s="1"/>
  <c r="AX359" i="13"/>
  <c r="AV376" i="13"/>
  <c r="E375" i="13" a="1"/>
  <c r="E375" i="13" s="1"/>
  <c r="E329" i="13" a="1"/>
  <c r="E329" i="13" s="1"/>
  <c r="E330" i="13" a="1"/>
  <c r="E330" i="13" s="1"/>
  <c r="AV321" i="13"/>
  <c r="AW356" i="13"/>
  <c r="AW348" i="13"/>
  <c r="E319" i="13" a="1"/>
  <c r="E319" i="13" s="1"/>
  <c r="E334" i="13" a="1"/>
  <c r="E334" i="13" s="1"/>
  <c r="AV319" i="13"/>
  <c r="AV372" i="13"/>
  <c r="E341" i="13" a="1"/>
  <c r="E341" i="13" s="1"/>
  <c r="AW345" i="13"/>
  <c r="AV330" i="13"/>
  <c r="AV329" i="13"/>
  <c r="AW334" i="13"/>
  <c r="E371" i="13" a="1"/>
  <c r="E371" i="13" s="1"/>
  <c r="AW340" i="13"/>
  <c r="AP315" i="13"/>
  <c r="AP307" i="13"/>
  <c r="AP299" i="13"/>
  <c r="AP291" i="13"/>
  <c r="AP283" i="13"/>
  <c r="AP275" i="13"/>
  <c r="AP267" i="13"/>
  <c r="AP259" i="13"/>
  <c r="AP251" i="13"/>
  <c r="AP243" i="13"/>
  <c r="AP235" i="13"/>
  <c r="AP227" i="13"/>
  <c r="AP219" i="13"/>
  <c r="AP211" i="13"/>
  <c r="AP203" i="13"/>
  <c r="AQ314" i="13"/>
  <c r="AQ306" i="13"/>
  <c r="AQ298" i="13"/>
  <c r="AQ290" i="13"/>
  <c r="AQ282" i="13"/>
  <c r="AQ274" i="13"/>
  <c r="AQ266" i="13"/>
  <c r="AQ258" i="13"/>
  <c r="AQ250" i="13"/>
  <c r="AQ242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146" i="13"/>
  <c r="AQ138" i="13"/>
  <c r="AQ130" i="13"/>
  <c r="AQ122" i="13"/>
  <c r="AQ114" i="13"/>
  <c r="AQ106" i="13"/>
  <c r="AQ98" i="13"/>
  <c r="AQ90" i="13"/>
  <c r="AQ82" i="13"/>
  <c r="AQ74" i="13"/>
  <c r="AQ66" i="13"/>
  <c r="AQ58" i="13"/>
  <c r="AQ50" i="13"/>
  <c r="AQ42" i="13"/>
  <c r="AQ34" i="13"/>
  <c r="AQ26" i="13"/>
  <c r="AQ18" i="13"/>
  <c r="AQ10" i="13"/>
  <c r="AP314" i="13"/>
  <c r="AP306" i="13"/>
  <c r="AP298" i="13"/>
  <c r="AP290" i="13"/>
  <c r="AP282" i="13"/>
  <c r="AP274" i="13"/>
  <c r="AP266" i="13"/>
  <c r="AP258" i="13"/>
  <c r="AP250" i="13"/>
  <c r="AP242" i="13"/>
  <c r="AP234" i="13"/>
  <c r="AP226" i="13"/>
  <c r="AP218" i="13"/>
  <c r="AP210" i="13"/>
  <c r="AP202" i="13"/>
  <c r="AP194" i="13"/>
  <c r="AP186" i="13"/>
  <c r="AP178" i="13"/>
  <c r="AP170" i="13"/>
  <c r="AP162" i="13"/>
  <c r="AP154" i="13"/>
  <c r="AP146" i="13"/>
  <c r="AP138" i="13"/>
  <c r="AP130" i="13"/>
  <c r="AP122" i="13"/>
  <c r="AP114" i="13"/>
  <c r="AP106" i="13"/>
  <c r="AP98" i="13"/>
  <c r="AP90" i="13"/>
  <c r="AP82" i="13"/>
  <c r="AP74" i="13"/>
  <c r="AP66" i="13"/>
  <c r="AP58" i="13"/>
  <c r="AP50" i="13"/>
  <c r="AP42" i="13"/>
  <c r="AP34" i="13"/>
  <c r="AP26" i="13"/>
  <c r="AP18" i="13"/>
  <c r="AP10" i="13"/>
  <c r="AP121" i="13"/>
  <c r="AP113" i="13"/>
  <c r="AP105" i="13"/>
  <c r="AP97" i="13"/>
  <c r="AP89" i="13"/>
  <c r="AP81" i="13"/>
  <c r="AP73" i="13"/>
  <c r="AQ313" i="13"/>
  <c r="AQ305" i="13"/>
  <c r="AQ297" i="13"/>
  <c r="AQ289" i="13"/>
  <c r="AQ281" i="13"/>
  <c r="AQ273" i="13"/>
  <c r="AQ265" i="13"/>
  <c r="AQ257" i="13"/>
  <c r="AQ249" i="13"/>
  <c r="AQ241" i="13"/>
  <c r="AQ233" i="13"/>
  <c r="AQ225" i="13"/>
  <c r="AQ217" i="13"/>
  <c r="AQ209" i="13"/>
  <c r="AQ201" i="13"/>
  <c r="AQ193" i="13"/>
  <c r="AQ185" i="13"/>
  <c r="AQ177" i="13"/>
  <c r="AQ169" i="13"/>
  <c r="AQ161" i="13"/>
  <c r="AQ153" i="13"/>
  <c r="AQ145" i="13"/>
  <c r="AQ137" i="13"/>
  <c r="AQ129" i="13"/>
  <c r="AQ121" i="13"/>
  <c r="AQ113" i="13"/>
  <c r="AR113" i="13" s="1"/>
  <c r="AS113" i="13" s="1"/>
  <c r="AQ105" i="13"/>
  <c r="AR105" i="13" s="1"/>
  <c r="AS105" i="13" s="1"/>
  <c r="AQ97" i="13"/>
  <c r="AQ89" i="13"/>
  <c r="AQ81" i="13"/>
  <c r="AQ73" i="13"/>
  <c r="AR73" i="13" s="1"/>
  <c r="AS73" i="13" s="1"/>
  <c r="AQ65" i="13"/>
  <c r="AQ57" i="13"/>
  <c r="AQ49" i="13"/>
  <c r="AQ41" i="13"/>
  <c r="AQ33" i="13"/>
  <c r="AQ25" i="13"/>
  <c r="AQ17" i="13"/>
  <c r="AQ9" i="13"/>
  <c r="AP313" i="13"/>
  <c r="AP305" i="13"/>
  <c r="AP297" i="13"/>
  <c r="AP289" i="13"/>
  <c r="AP281" i="13"/>
  <c r="AP273" i="13"/>
  <c r="AP265" i="13"/>
  <c r="AP257" i="13"/>
  <c r="AP249" i="13"/>
  <c r="AP241" i="13"/>
  <c r="AP233" i="13"/>
  <c r="AP225" i="13"/>
  <c r="AP217" i="13"/>
  <c r="AP209" i="13"/>
  <c r="AP201" i="13"/>
  <c r="AP193" i="13"/>
  <c r="AP185" i="13"/>
  <c r="AP177" i="13"/>
  <c r="AP169" i="13"/>
  <c r="AP161" i="13"/>
  <c r="AP153" i="13"/>
  <c r="AP145" i="13"/>
  <c r="AP137" i="13"/>
  <c r="AP129" i="13"/>
  <c r="AO6" i="13"/>
  <c r="AP195" i="13"/>
  <c r="AQ312" i="13"/>
  <c r="AP302" i="13"/>
  <c r="AQ291" i="13"/>
  <c r="AR291" i="13" s="1"/>
  <c r="AS291" i="13" s="1"/>
  <c r="AQ278" i="13"/>
  <c r="AP268" i="13"/>
  <c r="AP255" i="13"/>
  <c r="AQ244" i="13"/>
  <c r="AQ231" i="13"/>
  <c r="AP221" i="13"/>
  <c r="AP208" i="13"/>
  <c r="AQ197" i="13"/>
  <c r="AP187" i="13"/>
  <c r="AP175" i="13"/>
  <c r="AP165" i="13"/>
  <c r="AP155" i="13"/>
  <c r="AP143" i="13"/>
  <c r="AP133" i="13"/>
  <c r="AP123" i="13"/>
  <c r="AP111" i="13"/>
  <c r="AP101" i="13"/>
  <c r="AP91" i="13"/>
  <c r="AP79" i="13"/>
  <c r="AP69" i="13"/>
  <c r="AQ59" i="13"/>
  <c r="AQ48" i="13"/>
  <c r="AP39" i="13"/>
  <c r="AQ29" i="13"/>
  <c r="AP20" i="13"/>
  <c r="AP9" i="13"/>
  <c r="AP8" i="13"/>
  <c r="AQ287" i="13"/>
  <c r="AP230" i="13"/>
  <c r="AQ206" i="13"/>
  <c r="AQ183" i="13"/>
  <c r="AQ141" i="13"/>
  <c r="AQ119" i="13"/>
  <c r="AQ99" i="13"/>
  <c r="AQ87" i="13"/>
  <c r="AQ56" i="13"/>
  <c r="AP28" i="13"/>
  <c r="AQ7" i="13"/>
  <c r="AP229" i="13"/>
  <c r="AQ205" i="13"/>
  <c r="AQ160" i="13"/>
  <c r="AQ140" i="13"/>
  <c r="AQ86" i="13"/>
  <c r="AP65" i="13"/>
  <c r="AP46" i="13"/>
  <c r="AQ296" i="13"/>
  <c r="AQ275" i="13"/>
  <c r="AR275" i="13" s="1"/>
  <c r="AS275" i="13" s="1"/>
  <c r="AP239" i="13"/>
  <c r="AP205" i="13"/>
  <c r="AP182" i="13"/>
  <c r="AP160" i="13"/>
  <c r="AP150" i="13"/>
  <c r="AP128" i="13"/>
  <c r="AP108" i="13"/>
  <c r="AP86" i="13"/>
  <c r="AQ64" i="13"/>
  <c r="AP25" i="13"/>
  <c r="AP309" i="13"/>
  <c r="AQ272" i="13"/>
  <c r="AP228" i="13"/>
  <c r="AQ191" i="13"/>
  <c r="AQ159" i="13"/>
  <c r="AQ95" i="13"/>
  <c r="AQ54" i="13"/>
  <c r="AQ24" i="13"/>
  <c r="AQ295" i="13"/>
  <c r="AQ214" i="13"/>
  <c r="AP181" i="13"/>
  <c r="AP159" i="13"/>
  <c r="AP85" i="13"/>
  <c r="AQ44" i="13"/>
  <c r="AP295" i="13"/>
  <c r="AP261" i="13"/>
  <c r="AQ224" i="13"/>
  <c r="AQ190" i="13"/>
  <c r="AQ158" i="13"/>
  <c r="AQ126" i="13"/>
  <c r="AQ94" i="13"/>
  <c r="AP63" i="13"/>
  <c r="AP284" i="13"/>
  <c r="AQ247" i="13"/>
  <c r="AP312" i="13"/>
  <c r="AQ301" i="13"/>
  <c r="AQ288" i="13"/>
  <c r="AP278" i="13"/>
  <c r="AQ267" i="13"/>
  <c r="AR267" i="13" s="1"/>
  <c r="AS267" i="13" s="1"/>
  <c r="AQ254" i="13"/>
  <c r="AP244" i="13"/>
  <c r="AP231" i="13"/>
  <c r="AQ220" i="13"/>
  <c r="AQ207" i="13"/>
  <c r="AP197" i="13"/>
  <c r="AQ184" i="13"/>
  <c r="AQ174" i="13"/>
  <c r="AQ164" i="13"/>
  <c r="AQ152" i="13"/>
  <c r="AQ142" i="13"/>
  <c r="AQ132" i="13"/>
  <c r="AQ120" i="13"/>
  <c r="AQ110" i="13"/>
  <c r="AQ100" i="13"/>
  <c r="AQ88" i="13"/>
  <c r="AQ78" i="13"/>
  <c r="AQ68" i="13"/>
  <c r="AP59" i="13"/>
  <c r="AP48" i="13"/>
  <c r="AQ38" i="13"/>
  <c r="AP29" i="13"/>
  <c r="AQ19" i="13"/>
  <c r="AQ8" i="13"/>
  <c r="AP311" i="13"/>
  <c r="AP264" i="13"/>
  <c r="AQ240" i="13"/>
  <c r="AP196" i="13"/>
  <c r="AQ163" i="13"/>
  <c r="AQ67" i="13"/>
  <c r="AQ37" i="13"/>
  <c r="AQ252" i="13"/>
  <c r="AP216" i="13"/>
  <c r="AQ192" i="13"/>
  <c r="AQ172" i="13"/>
  <c r="AQ118" i="13"/>
  <c r="AQ96" i="13"/>
  <c r="AQ76" i="13"/>
  <c r="AP27" i="13"/>
  <c r="AQ309" i="13"/>
  <c r="AP286" i="13"/>
  <c r="AQ228" i="13"/>
  <c r="AR228" i="13" s="1"/>
  <c r="AS228" i="13" s="1"/>
  <c r="AQ215" i="13"/>
  <c r="AP172" i="13"/>
  <c r="AP140" i="13"/>
  <c r="AP96" i="13"/>
  <c r="AQ45" i="13"/>
  <c r="AP296" i="13"/>
  <c r="AP215" i="13"/>
  <c r="AQ181" i="13"/>
  <c r="AR181" i="13" s="1"/>
  <c r="AS181" i="13" s="1"/>
  <c r="AQ149" i="13"/>
  <c r="AQ117" i="13"/>
  <c r="AP45" i="13"/>
  <c r="AP15" i="13"/>
  <c r="AP285" i="13"/>
  <c r="AQ248" i="13"/>
  <c r="AP171" i="13"/>
  <c r="AP139" i="13"/>
  <c r="AP107" i="13"/>
  <c r="AP75" i="13"/>
  <c r="AQ284" i="13"/>
  <c r="AQ180" i="13"/>
  <c r="AQ136" i="13"/>
  <c r="AQ72" i="13"/>
  <c r="AP44" i="13"/>
  <c r="AP14" i="13"/>
  <c r="AP271" i="13"/>
  <c r="AP224" i="13"/>
  <c r="AQ311" i="13"/>
  <c r="AP301" i="13"/>
  <c r="AP288" i="13"/>
  <c r="AQ277" i="13"/>
  <c r="AQ264" i="13"/>
  <c r="AP254" i="13"/>
  <c r="AQ243" i="13"/>
  <c r="AR243" i="13" s="1"/>
  <c r="AS243" i="13" s="1"/>
  <c r="AQ230" i="13"/>
  <c r="AR230" i="13" s="1"/>
  <c r="AS230" i="13" s="1"/>
  <c r="AP220" i="13"/>
  <c r="AP207" i="13"/>
  <c r="AQ196" i="13"/>
  <c r="AP184" i="13"/>
  <c r="AP174" i="13"/>
  <c r="AP164" i="13"/>
  <c r="AP152" i="13"/>
  <c r="AP142" i="13"/>
  <c r="AP132" i="13"/>
  <c r="AP120" i="13"/>
  <c r="AP110" i="13"/>
  <c r="AP100" i="13"/>
  <c r="AP88" i="13"/>
  <c r="AP78" i="13"/>
  <c r="AP68" i="13"/>
  <c r="AP57" i="13"/>
  <c r="AQ47" i="13"/>
  <c r="AP38" i="13"/>
  <c r="AQ28" i="13"/>
  <c r="AR28" i="13" s="1"/>
  <c r="AS28" i="13" s="1"/>
  <c r="AP19" i="13"/>
  <c r="AQ300" i="13"/>
  <c r="AP277" i="13"/>
  <c r="AQ253" i="13"/>
  <c r="AQ219" i="13"/>
  <c r="AR219" i="13" s="1"/>
  <c r="AS219" i="13" s="1"/>
  <c r="AQ173" i="13"/>
  <c r="AQ151" i="13"/>
  <c r="AQ131" i="13"/>
  <c r="AQ109" i="13"/>
  <c r="AQ77" i="13"/>
  <c r="AP47" i="13"/>
  <c r="AP17" i="13"/>
  <c r="AP263" i="13"/>
  <c r="AQ239" i="13"/>
  <c r="AR239" i="13" s="1"/>
  <c r="AS239" i="13" s="1"/>
  <c r="AQ182" i="13"/>
  <c r="AR182" i="13" s="1"/>
  <c r="AS182" i="13" s="1"/>
  <c r="AQ150" i="13"/>
  <c r="AR150" i="13" s="1"/>
  <c r="AS150" i="13" s="1"/>
  <c r="AQ128" i="13"/>
  <c r="AR128" i="13" s="1"/>
  <c r="AS128" i="13" s="1"/>
  <c r="AQ108" i="13"/>
  <c r="AR108" i="13" s="1"/>
  <c r="AS108" i="13" s="1"/>
  <c r="AQ55" i="13"/>
  <c r="AQ36" i="13"/>
  <c r="AP16" i="13"/>
  <c r="AQ262" i="13"/>
  <c r="AP252" i="13"/>
  <c r="AP192" i="13"/>
  <c r="AQ251" i="13"/>
  <c r="AR251" i="13" s="1"/>
  <c r="AS251" i="13" s="1"/>
  <c r="AQ171" i="13"/>
  <c r="AR171" i="13" s="1"/>
  <c r="AS171" i="13" s="1"/>
  <c r="AQ139" i="13"/>
  <c r="AR139" i="13" s="1"/>
  <c r="AS139" i="13" s="1"/>
  <c r="AQ107" i="13"/>
  <c r="AR107" i="13" s="1"/>
  <c r="AS107" i="13" s="1"/>
  <c r="AQ75" i="13"/>
  <c r="AR75" i="13" s="1"/>
  <c r="AS75" i="13" s="1"/>
  <c r="AQ308" i="13"/>
  <c r="AP272" i="13"/>
  <c r="AP238" i="13"/>
  <c r="AP204" i="13"/>
  <c r="AP127" i="13"/>
  <c r="AP95" i="13"/>
  <c r="AQ63" i="13"/>
  <c r="AR63" i="13" s="1"/>
  <c r="AS63" i="13" s="1"/>
  <c r="AP35" i="13"/>
  <c r="AQ14" i="13"/>
  <c r="AR14" i="13" s="1"/>
  <c r="AS14" i="13" s="1"/>
  <c r="AP248" i="13"/>
  <c r="AP214" i="13"/>
  <c r="AQ148" i="13"/>
  <c r="AQ116" i="13"/>
  <c r="AQ84" i="13"/>
  <c r="AP33" i="13"/>
  <c r="AQ294" i="13"/>
  <c r="AP237" i="13"/>
  <c r="AQ310" i="13"/>
  <c r="AP300" i="13"/>
  <c r="AP287" i="13"/>
  <c r="AQ276" i="13"/>
  <c r="AQ263" i="13"/>
  <c r="AP253" i="13"/>
  <c r="AP240" i="13"/>
  <c r="AQ229" i="13"/>
  <c r="AR229" i="13" s="1"/>
  <c r="AS229" i="13" s="1"/>
  <c r="AQ216" i="13"/>
  <c r="AP206" i="13"/>
  <c r="AQ195" i="13"/>
  <c r="AR195" i="13" s="1"/>
  <c r="AS195" i="13" s="1"/>
  <c r="AP183" i="13"/>
  <c r="AP173" i="13"/>
  <c r="AP163" i="13"/>
  <c r="AP151" i="13"/>
  <c r="AP141" i="13"/>
  <c r="AP131" i="13"/>
  <c r="AP119" i="13"/>
  <c r="AP109" i="13"/>
  <c r="AP99" i="13"/>
  <c r="AP87" i="13"/>
  <c r="AP77" i="13"/>
  <c r="AP67" i="13"/>
  <c r="AP56" i="13"/>
  <c r="AQ46" i="13"/>
  <c r="AR46" i="13" s="1"/>
  <c r="AS46" i="13" s="1"/>
  <c r="AP37" i="13"/>
  <c r="AQ27" i="13"/>
  <c r="AR27" i="13" s="1"/>
  <c r="AS27" i="13" s="1"/>
  <c r="AQ16" i="13"/>
  <c r="AP7" i="13"/>
  <c r="AP310" i="13"/>
  <c r="AQ299" i="13"/>
  <c r="AR299" i="13" s="1"/>
  <c r="AS299" i="13" s="1"/>
  <c r="AQ286" i="13"/>
  <c r="AR286" i="13" s="1"/>
  <c r="AS286" i="13" s="1"/>
  <c r="AP276" i="13"/>
  <c r="AP118" i="13"/>
  <c r="AP76" i="13"/>
  <c r="AP55" i="13"/>
  <c r="AP36" i="13"/>
  <c r="AQ15" i="13"/>
  <c r="AR15" i="13" s="1"/>
  <c r="AS15" i="13" s="1"/>
  <c r="AQ285" i="13"/>
  <c r="AR285" i="13" s="1"/>
  <c r="AS285" i="13" s="1"/>
  <c r="AP262" i="13"/>
  <c r="AQ238" i="13"/>
  <c r="AQ204" i="13"/>
  <c r="AQ127" i="13"/>
  <c r="AQ85" i="13"/>
  <c r="AR85" i="13" s="1"/>
  <c r="AS85" i="13" s="1"/>
  <c r="AP64" i="13"/>
  <c r="AQ35" i="13"/>
  <c r="AQ261" i="13"/>
  <c r="AR261" i="13" s="1"/>
  <c r="AS261" i="13" s="1"/>
  <c r="AQ227" i="13"/>
  <c r="AR227" i="13" s="1"/>
  <c r="AS227" i="13" s="1"/>
  <c r="AP191" i="13"/>
  <c r="AP149" i="13"/>
  <c r="AP117" i="13"/>
  <c r="AP54" i="13"/>
  <c r="AP24" i="13"/>
  <c r="AP308" i="13"/>
  <c r="AQ271" i="13"/>
  <c r="AR271" i="13" s="1"/>
  <c r="AS271" i="13" s="1"/>
  <c r="AQ237" i="13"/>
  <c r="AQ203" i="13"/>
  <c r="AR203" i="13" s="1"/>
  <c r="AS203" i="13" s="1"/>
  <c r="AQ168" i="13"/>
  <c r="AQ104" i="13"/>
  <c r="AQ53" i="13"/>
  <c r="AQ23" i="13"/>
  <c r="AQ307" i="13"/>
  <c r="AR307" i="13" s="1"/>
  <c r="AS307" i="13" s="1"/>
  <c r="AQ260" i="13"/>
  <c r="AQ303" i="13"/>
  <c r="AP269" i="13"/>
  <c r="AP232" i="13"/>
  <c r="AQ198" i="13"/>
  <c r="AP167" i="13"/>
  <c r="AP136" i="13"/>
  <c r="AP112" i="13"/>
  <c r="AP83" i="13"/>
  <c r="AP53" i="13"/>
  <c r="AQ30" i="13"/>
  <c r="AQ302" i="13"/>
  <c r="AR302" i="13" s="1"/>
  <c r="AS302" i="13" s="1"/>
  <c r="AP260" i="13"/>
  <c r="AP166" i="13"/>
  <c r="AP80" i="13"/>
  <c r="AP52" i="13"/>
  <c r="AP294" i="13"/>
  <c r="AP303" i="13"/>
  <c r="AQ268" i="13"/>
  <c r="AR268" i="13" s="1"/>
  <c r="AS268" i="13" s="1"/>
  <c r="AQ223" i="13"/>
  <c r="AP198" i="13"/>
  <c r="AQ166" i="13"/>
  <c r="AQ135" i="13"/>
  <c r="AQ111" i="13"/>
  <c r="AR111" i="13" s="1"/>
  <c r="AS111" i="13" s="1"/>
  <c r="AQ80" i="13"/>
  <c r="AQ52" i="13"/>
  <c r="AP30" i="13"/>
  <c r="AP223" i="13"/>
  <c r="AP190" i="13"/>
  <c r="AP135" i="13"/>
  <c r="AP104" i="13"/>
  <c r="AP23" i="13"/>
  <c r="AQ189" i="13"/>
  <c r="AQ134" i="13"/>
  <c r="AQ51" i="13"/>
  <c r="AQ20" i="13"/>
  <c r="AR20" i="13" s="1"/>
  <c r="AS20" i="13" s="1"/>
  <c r="AP156" i="13"/>
  <c r="AQ280" i="13"/>
  <c r="AQ124" i="13"/>
  <c r="AP317" i="13"/>
  <c r="AP93" i="13"/>
  <c r="AQ123" i="13"/>
  <c r="AR123" i="13" s="1"/>
  <c r="AS123" i="13" s="1"/>
  <c r="AP176" i="13"/>
  <c r="AQ270" i="13"/>
  <c r="AQ115" i="13"/>
  <c r="AQ304" i="13"/>
  <c r="AQ31" i="13"/>
  <c r="AQ167" i="13"/>
  <c r="AP31" i="13"/>
  <c r="AQ259" i="13"/>
  <c r="AR259" i="13" s="1"/>
  <c r="AS259" i="13" s="1"/>
  <c r="AQ222" i="13"/>
  <c r="AQ165" i="13"/>
  <c r="AR165" i="13" s="1"/>
  <c r="AS165" i="13" s="1"/>
  <c r="AQ103" i="13"/>
  <c r="AQ79" i="13"/>
  <c r="AR79" i="13" s="1"/>
  <c r="AS79" i="13" s="1"/>
  <c r="AQ22" i="13"/>
  <c r="AP180" i="13"/>
  <c r="AP94" i="13"/>
  <c r="AQ155" i="13"/>
  <c r="AR155" i="13" s="1"/>
  <c r="AS155" i="13" s="1"/>
  <c r="AP13" i="13"/>
  <c r="AP179" i="13"/>
  <c r="AP40" i="13"/>
  <c r="AQ208" i="13"/>
  <c r="AR208" i="13" s="1"/>
  <c r="AS208" i="13" s="1"/>
  <c r="AP62" i="13"/>
  <c r="AP279" i="13"/>
  <c r="AP116" i="13"/>
  <c r="AQ315" i="13"/>
  <c r="AR315" i="13" s="1"/>
  <c r="AS315" i="13" s="1"/>
  <c r="AP32" i="13"/>
  <c r="AQ199" i="13"/>
  <c r="AQ60" i="13"/>
  <c r="AP199" i="13"/>
  <c r="AP60" i="13"/>
  <c r="AQ293" i="13"/>
  <c r="AQ256" i="13"/>
  <c r="AP222" i="13"/>
  <c r="AP189" i="13"/>
  <c r="AP158" i="13"/>
  <c r="AP134" i="13"/>
  <c r="AP103" i="13"/>
  <c r="AP72" i="13"/>
  <c r="AP51" i="13"/>
  <c r="AP22" i="13"/>
  <c r="AP49" i="13"/>
  <c r="AQ292" i="13"/>
  <c r="AQ213" i="13"/>
  <c r="AP188" i="13"/>
  <c r="AP126" i="13"/>
  <c r="AP71" i="13"/>
  <c r="AQ43" i="13"/>
  <c r="AP292" i="13"/>
  <c r="AP247" i="13"/>
  <c r="AQ156" i="13"/>
  <c r="AP43" i="13"/>
  <c r="AP125" i="13"/>
  <c r="AQ317" i="13"/>
  <c r="AQ93" i="13"/>
  <c r="AP148" i="13"/>
  <c r="AQ12" i="13"/>
  <c r="AQ176" i="13"/>
  <c r="AR176" i="13" s="1"/>
  <c r="AS176" i="13" s="1"/>
  <c r="AP316" i="13"/>
  <c r="AQ32" i="13"/>
  <c r="AR32" i="13" s="1"/>
  <c r="AS32" i="13" s="1"/>
  <c r="AP200" i="13"/>
  <c r="AP61" i="13"/>
  <c r="AQ235" i="13"/>
  <c r="AR235" i="13" s="1"/>
  <c r="AS235" i="13" s="1"/>
  <c r="AP84" i="13"/>
  <c r="AQ112" i="13"/>
  <c r="AR112" i="13" s="1"/>
  <c r="AS112" i="13" s="1"/>
  <c r="AP293" i="13"/>
  <c r="AP256" i="13"/>
  <c r="AQ221" i="13"/>
  <c r="AR221" i="13" s="1"/>
  <c r="AS221" i="13" s="1"/>
  <c r="AQ188" i="13"/>
  <c r="AQ157" i="13"/>
  <c r="AQ133" i="13"/>
  <c r="AR133" i="13" s="1"/>
  <c r="AS133" i="13" s="1"/>
  <c r="AQ102" i="13"/>
  <c r="AQ71" i="13"/>
  <c r="AQ21" i="13"/>
  <c r="AQ255" i="13"/>
  <c r="AR255" i="13" s="1"/>
  <c r="AS255" i="13" s="1"/>
  <c r="AP157" i="13"/>
  <c r="AP102" i="13"/>
  <c r="AP21" i="13"/>
  <c r="AP213" i="13"/>
  <c r="AQ187" i="13"/>
  <c r="AR187" i="13" s="1"/>
  <c r="AS187" i="13" s="1"/>
  <c r="AQ125" i="13"/>
  <c r="AQ283" i="13"/>
  <c r="AR283" i="13" s="1"/>
  <c r="AS283" i="13" s="1"/>
  <c r="AQ13" i="13"/>
  <c r="AR13" i="13" s="1"/>
  <c r="AS13" i="13" s="1"/>
  <c r="AP246" i="13"/>
  <c r="AP280" i="13"/>
  <c r="AP124" i="13"/>
  <c r="AQ316" i="13"/>
  <c r="AR316" i="13" s="1"/>
  <c r="AS316" i="13" s="1"/>
  <c r="AQ147" i="13"/>
  <c r="AP12" i="13"/>
  <c r="AQ200" i="13"/>
  <c r="AQ61" i="13"/>
  <c r="AP236" i="13"/>
  <c r="AQ91" i="13"/>
  <c r="AR91" i="13" s="1"/>
  <c r="AS91" i="13" s="1"/>
  <c r="AP144" i="13"/>
  <c r="AP304" i="13"/>
  <c r="AQ143" i="13"/>
  <c r="AR143" i="13" s="1"/>
  <c r="AS143" i="13" s="1"/>
  <c r="AQ101" i="13"/>
  <c r="AR101" i="13" s="1"/>
  <c r="AS101" i="13" s="1"/>
  <c r="AQ246" i="13"/>
  <c r="AP41" i="13"/>
  <c r="AP212" i="13"/>
  <c r="AQ40" i="13"/>
  <c r="AR40" i="13" s="1"/>
  <c r="AS40" i="13" s="1"/>
  <c r="AQ245" i="13"/>
  <c r="AQ62" i="13"/>
  <c r="AR62" i="13" s="1"/>
  <c r="AS62" i="13" s="1"/>
  <c r="AP245" i="13"/>
  <c r="AQ92" i="13"/>
  <c r="AP147" i="13"/>
  <c r="AQ11" i="13"/>
  <c r="AQ175" i="13"/>
  <c r="AR175" i="13" s="1"/>
  <c r="AS175" i="13" s="1"/>
  <c r="AP270" i="13"/>
  <c r="AP115" i="13"/>
  <c r="AQ269" i="13"/>
  <c r="AR269" i="13" s="1"/>
  <c r="AS269" i="13" s="1"/>
  <c r="AQ70" i="13"/>
  <c r="AQ212" i="13"/>
  <c r="AP70" i="13"/>
  <c r="AQ179" i="13"/>
  <c r="AQ69" i="13"/>
  <c r="AR69" i="13" s="1"/>
  <c r="AS69" i="13" s="1"/>
  <c r="AQ211" i="13"/>
  <c r="AR211" i="13" s="1"/>
  <c r="AS211" i="13" s="1"/>
  <c r="AQ279" i="13"/>
  <c r="AQ39" i="13"/>
  <c r="AR39" i="13" s="1"/>
  <c r="AS39" i="13" s="1"/>
  <c r="AQ236" i="13"/>
  <c r="AP92" i="13"/>
  <c r="AQ144" i="13"/>
  <c r="AP11" i="13"/>
  <c r="AP168" i="13"/>
  <c r="AQ232" i="13"/>
  <c r="AR232" i="13" s="1"/>
  <c r="AS232" i="13" s="1"/>
  <c r="AQ83" i="13"/>
  <c r="AR83" i="13" s="1"/>
  <c r="AS83" i="13" s="1"/>
  <c r="AP6" i="13"/>
  <c r="AH6" i="13"/>
  <c r="V6" i="13"/>
  <c r="AZ6" i="13" s="1"/>
  <c r="AK51" i="13"/>
  <c r="AC7" i="13"/>
  <c r="Y9" i="13"/>
  <c r="AO9" i="13"/>
  <c r="AK11" i="13"/>
  <c r="AG13" i="13"/>
  <c r="AC15" i="13"/>
  <c r="Y17" i="13"/>
  <c r="AO17" i="13"/>
  <c r="AK19" i="13"/>
  <c r="AG21" i="13"/>
  <c r="AC23" i="13"/>
  <c r="Y25" i="13"/>
  <c r="AO25" i="13"/>
  <c r="AK27" i="13"/>
  <c r="AG29" i="13"/>
  <c r="AC31" i="13"/>
  <c r="Y33" i="13"/>
  <c r="AO33" i="13"/>
  <c r="AK35" i="13"/>
  <c r="AG37" i="13"/>
  <c r="AC39" i="13"/>
  <c r="Y41" i="13"/>
  <c r="AO41" i="13"/>
  <c r="AK43" i="13"/>
  <c r="AG45" i="13"/>
  <c r="AC47" i="13"/>
  <c r="Y49" i="13"/>
  <c r="AO49" i="13"/>
  <c r="AG269" i="13"/>
  <c r="AG279" i="13"/>
  <c r="AG262" i="13"/>
  <c r="AG254" i="13"/>
  <c r="AG246" i="13"/>
  <c r="AG287" i="13"/>
  <c r="AG285" i="13"/>
  <c r="AG284" i="13"/>
  <c r="AG297" i="13"/>
  <c r="AG278" i="13"/>
  <c r="AG265" i="13"/>
  <c r="AG257" i="13"/>
  <c r="AG249" i="13"/>
  <c r="AG295" i="13"/>
  <c r="AG293" i="13"/>
  <c r="AG305" i="13"/>
  <c r="AG260" i="13"/>
  <c r="AG252" i="13"/>
  <c r="AG244" i="13"/>
  <c r="AG272" i="13"/>
  <c r="AG270" i="13"/>
  <c r="AG263" i="13"/>
  <c r="AG255" i="13"/>
  <c r="AG247" i="13"/>
  <c r="AG239" i="13"/>
  <c r="AG268" i="13"/>
  <c r="AG289" i="13"/>
  <c r="AG281" i="13"/>
  <c r="AG277" i="13"/>
  <c r="AG274" i="13"/>
  <c r="AG266" i="13"/>
  <c r="AG258" i="13"/>
  <c r="AG250" i="13"/>
  <c r="AG242" i="13"/>
  <c r="AG261" i="13"/>
  <c r="AG253" i="13"/>
  <c r="AG245" i="13"/>
  <c r="AG264" i="13"/>
  <c r="AG256" i="13"/>
  <c r="AG248" i="13"/>
  <c r="AG313" i="13"/>
  <c r="AG276" i="13"/>
  <c r="AG273" i="13"/>
  <c r="AG271" i="13"/>
  <c r="AG259" i="13"/>
  <c r="AG251" i="13"/>
  <c r="AG243" i="13"/>
  <c r="AG234" i="13"/>
  <c r="AG226" i="13"/>
  <c r="AG218" i="13"/>
  <c r="AG210" i="13"/>
  <c r="AG202" i="13"/>
  <c r="AG194" i="13"/>
  <c r="AG237" i="13"/>
  <c r="AG229" i="13"/>
  <c r="AG221" i="13"/>
  <c r="AG213" i="13"/>
  <c r="AG205" i="13"/>
  <c r="AG197" i="13"/>
  <c r="AG232" i="13"/>
  <c r="AG224" i="13"/>
  <c r="AG216" i="13"/>
  <c r="AG208" i="13"/>
  <c r="AG200" i="13"/>
  <c r="AG241" i="13"/>
  <c r="AG235" i="13"/>
  <c r="AG227" i="13"/>
  <c r="AG219" i="13"/>
  <c r="AG211" i="13"/>
  <c r="AG203" i="13"/>
  <c r="AG195" i="13"/>
  <c r="AG238" i="13"/>
  <c r="AG230" i="13"/>
  <c r="AG222" i="13"/>
  <c r="AG214" i="13"/>
  <c r="AG206" i="13"/>
  <c r="AG198" i="13"/>
  <c r="AG240" i="13"/>
  <c r="AG233" i="13"/>
  <c r="AG225" i="13"/>
  <c r="AG217" i="13"/>
  <c r="AG209" i="13"/>
  <c r="AG201" i="13"/>
  <c r="AG236" i="13"/>
  <c r="AG228" i="13"/>
  <c r="AG220" i="13"/>
  <c r="AG212" i="13"/>
  <c r="AG204" i="13"/>
  <c r="AG196" i="13"/>
  <c r="AG231" i="13"/>
  <c r="AG223" i="13"/>
  <c r="AG215" i="13"/>
  <c r="AG207" i="13"/>
  <c r="AG199" i="13"/>
  <c r="AG184" i="13"/>
  <c r="AG176" i="13"/>
  <c r="AG168" i="13"/>
  <c r="AG160" i="13"/>
  <c r="AG152" i="13"/>
  <c r="AG193" i="13"/>
  <c r="AG187" i="13"/>
  <c r="AG179" i="13"/>
  <c r="AG171" i="13"/>
  <c r="AG163" i="13"/>
  <c r="AG155" i="13"/>
  <c r="AG192" i="13"/>
  <c r="AG190" i="13"/>
  <c r="AG182" i="13"/>
  <c r="AG174" i="13"/>
  <c r="AG166" i="13"/>
  <c r="AG158" i="13"/>
  <c r="AG150" i="13"/>
  <c r="AG185" i="13"/>
  <c r="AG177" i="13"/>
  <c r="AG169" i="13"/>
  <c r="AG161" i="13"/>
  <c r="AG153" i="13"/>
  <c r="AG145" i="13"/>
  <c r="AG188" i="13"/>
  <c r="AG180" i="13"/>
  <c r="AG172" i="13"/>
  <c r="AG164" i="13"/>
  <c r="AG156" i="13"/>
  <c r="AG148" i="13"/>
  <c r="AG191" i="13"/>
  <c r="AG183" i="13"/>
  <c r="AG175" i="13"/>
  <c r="AG167" i="13"/>
  <c r="AG159" i="13"/>
  <c r="AG151" i="13"/>
  <c r="AG186" i="13"/>
  <c r="AG178" i="13"/>
  <c r="AG170" i="13"/>
  <c r="AG162" i="13"/>
  <c r="AG189" i="13"/>
  <c r="AG181" i="13"/>
  <c r="AG173" i="13"/>
  <c r="AG165" i="13"/>
  <c r="AG157" i="13"/>
  <c r="AG149" i="13"/>
  <c r="AG138" i="13"/>
  <c r="AG130" i="13"/>
  <c r="AG122" i="13"/>
  <c r="AG114" i="13"/>
  <c r="AG106" i="13"/>
  <c r="AG98" i="13"/>
  <c r="AG154" i="13"/>
  <c r="AG141" i="13"/>
  <c r="AG133" i="13"/>
  <c r="AG125" i="13"/>
  <c r="AG117" i="13"/>
  <c r="AG109" i="13"/>
  <c r="AG101" i="13"/>
  <c r="AG144" i="13"/>
  <c r="AG136" i="13"/>
  <c r="AG128" i="13"/>
  <c r="AG120" i="13"/>
  <c r="AG112" i="13"/>
  <c r="AG104" i="13"/>
  <c r="AG139" i="13"/>
  <c r="AG131" i="13"/>
  <c r="AG123" i="13"/>
  <c r="AG115" i="13"/>
  <c r="AG107" i="13"/>
  <c r="AG147" i="13"/>
  <c r="AG142" i="13"/>
  <c r="AG134" i="13"/>
  <c r="AG126" i="13"/>
  <c r="AG118" i="13"/>
  <c r="AG146" i="13"/>
  <c r="AG137" i="13"/>
  <c r="AG129" i="13"/>
  <c r="AG121" i="13"/>
  <c r="AG113" i="13"/>
  <c r="AG105" i="13"/>
  <c r="AG140" i="13"/>
  <c r="AG132" i="13"/>
  <c r="AG124" i="13"/>
  <c r="AG116" i="13"/>
  <c r="AG108" i="13"/>
  <c r="AG100" i="13"/>
  <c r="AG143" i="13"/>
  <c r="AG135" i="13"/>
  <c r="AG127" i="13"/>
  <c r="AG119" i="13"/>
  <c r="AG111" i="13"/>
  <c r="AG90" i="13"/>
  <c r="AG82" i="13"/>
  <c r="AG74" i="13"/>
  <c r="AG66" i="13"/>
  <c r="AG58" i="13"/>
  <c r="AG103" i="13"/>
  <c r="AG102" i="13"/>
  <c r="AG110" i="13"/>
  <c r="AG99" i="13"/>
  <c r="AG93" i="13"/>
  <c r="AG85" i="13"/>
  <c r="AG77" i="13"/>
  <c r="AG69" i="13"/>
  <c r="AG61" i="13"/>
  <c r="AG53" i="13"/>
  <c r="AG96" i="13"/>
  <c r="AG88" i="13"/>
  <c r="AG80" i="13"/>
  <c r="AG72" i="13"/>
  <c r="AG64" i="13"/>
  <c r="AG56" i="13"/>
  <c r="AG91" i="13"/>
  <c r="AG83" i="13"/>
  <c r="AG75" i="13"/>
  <c r="AG67" i="13"/>
  <c r="AG59" i="13"/>
  <c r="AG94" i="13"/>
  <c r="AG86" i="13"/>
  <c r="AG78" i="13"/>
  <c r="AG70" i="13"/>
  <c r="AG62" i="13"/>
  <c r="AG54" i="13"/>
  <c r="AG97" i="13"/>
  <c r="AG89" i="13"/>
  <c r="AG81" i="13"/>
  <c r="AG73" i="13"/>
  <c r="AG65" i="13"/>
  <c r="AG57" i="13"/>
  <c r="AG92" i="13"/>
  <c r="AG84" i="13"/>
  <c r="AG76" i="13"/>
  <c r="AG68" i="13"/>
  <c r="AG60" i="13"/>
  <c r="AG52" i="13"/>
  <c r="AG95" i="13"/>
  <c r="AG87" i="13"/>
  <c r="AG79" i="13"/>
  <c r="AG71" i="13"/>
  <c r="AG63" i="13"/>
  <c r="AG55" i="13"/>
  <c r="Y6" i="13"/>
  <c r="AK8" i="13"/>
  <c r="AG10" i="13"/>
  <c r="AC12" i="13"/>
  <c r="Y14" i="13"/>
  <c r="AO14" i="13"/>
  <c r="AK16" i="13"/>
  <c r="AG18" i="13"/>
  <c r="AC20" i="13"/>
  <c r="Y22" i="13"/>
  <c r="AO22" i="13"/>
  <c r="AK24" i="13"/>
  <c r="AG26" i="13"/>
  <c r="AC28" i="13"/>
  <c r="Y30" i="13"/>
  <c r="AO30" i="13"/>
  <c r="AK32" i="13"/>
  <c r="AG34" i="13"/>
  <c r="AC36" i="13"/>
  <c r="Y38" i="13"/>
  <c r="AO38" i="13"/>
  <c r="AK40" i="13"/>
  <c r="AG42" i="13"/>
  <c r="AC44" i="13"/>
  <c r="Y46" i="13"/>
  <c r="AO46" i="13"/>
  <c r="AK48" i="13"/>
  <c r="AG50" i="13"/>
  <c r="AO51" i="13"/>
  <c r="Z6" i="13"/>
  <c r="R37" i="13"/>
  <c r="AW37" i="13" s="1"/>
  <c r="AC264" i="13"/>
  <c r="AC256" i="13"/>
  <c r="AC248" i="13"/>
  <c r="AC240" i="13"/>
  <c r="AC276" i="13"/>
  <c r="AC273" i="13"/>
  <c r="AC279" i="13"/>
  <c r="AC271" i="13"/>
  <c r="AC259" i="13"/>
  <c r="AC251" i="13"/>
  <c r="AC299" i="13"/>
  <c r="AC287" i="13"/>
  <c r="AC286" i="13"/>
  <c r="AC267" i="13"/>
  <c r="AC297" i="13"/>
  <c r="AC295" i="13"/>
  <c r="AC291" i="13"/>
  <c r="AC262" i="13"/>
  <c r="AC254" i="13"/>
  <c r="AC246" i="13"/>
  <c r="AC315" i="13"/>
  <c r="AC283" i="13"/>
  <c r="AC275" i="13"/>
  <c r="AC278" i="13"/>
  <c r="AC265" i="13"/>
  <c r="AC257" i="13"/>
  <c r="AC249" i="13"/>
  <c r="AC241" i="13"/>
  <c r="AC260" i="13"/>
  <c r="AC252" i="13"/>
  <c r="AC244" i="13"/>
  <c r="AC272" i="13"/>
  <c r="AC289" i="13"/>
  <c r="AC270" i="13"/>
  <c r="AC263" i="13"/>
  <c r="AC255" i="13"/>
  <c r="AC247" i="13"/>
  <c r="AC307" i="13"/>
  <c r="AC268" i="13"/>
  <c r="AC281" i="13"/>
  <c r="AC266" i="13"/>
  <c r="AC258" i="13"/>
  <c r="AC250" i="13"/>
  <c r="AC242" i="13"/>
  <c r="AC280" i="13"/>
  <c r="AC261" i="13"/>
  <c r="AC253" i="13"/>
  <c r="AC245" i="13"/>
  <c r="AC236" i="13"/>
  <c r="AC228" i="13"/>
  <c r="AC220" i="13"/>
  <c r="AC212" i="13"/>
  <c r="AC204" i="13"/>
  <c r="AC196" i="13"/>
  <c r="AC231" i="13"/>
  <c r="AC223" i="13"/>
  <c r="AC215" i="13"/>
  <c r="AC207" i="13"/>
  <c r="AC199" i="13"/>
  <c r="AC239" i="13"/>
  <c r="AC234" i="13"/>
  <c r="AC226" i="13"/>
  <c r="AC218" i="13"/>
  <c r="AC210" i="13"/>
  <c r="AC202" i="13"/>
  <c r="AC194" i="13"/>
  <c r="AC237" i="13"/>
  <c r="AC229" i="13"/>
  <c r="AC221" i="13"/>
  <c r="AC213" i="13"/>
  <c r="AC205" i="13"/>
  <c r="AC197" i="13"/>
  <c r="AC232" i="13"/>
  <c r="AC224" i="13"/>
  <c r="AC216" i="13"/>
  <c r="AC208" i="13"/>
  <c r="AC200" i="13"/>
  <c r="AC192" i="13"/>
  <c r="AC243" i="13"/>
  <c r="AC235" i="13"/>
  <c r="AC227" i="13"/>
  <c r="AC219" i="13"/>
  <c r="AC211" i="13"/>
  <c r="AC203" i="13"/>
  <c r="AC195" i="13"/>
  <c r="AC238" i="13"/>
  <c r="AC230" i="13"/>
  <c r="AC222" i="13"/>
  <c r="AC214" i="13"/>
  <c r="AC206" i="13"/>
  <c r="AC198" i="13"/>
  <c r="AC233" i="13"/>
  <c r="AC225" i="13"/>
  <c r="AC217" i="13"/>
  <c r="AC209" i="13"/>
  <c r="AC201" i="13"/>
  <c r="AC193" i="13"/>
  <c r="AC186" i="13"/>
  <c r="AC178" i="13"/>
  <c r="AC170" i="13"/>
  <c r="AC162" i="13"/>
  <c r="AC154" i="13"/>
  <c r="AC146" i="13"/>
  <c r="AC189" i="13"/>
  <c r="AC181" i="13"/>
  <c r="AC173" i="13"/>
  <c r="AC165" i="13"/>
  <c r="AC157" i="13"/>
  <c r="AC149" i="13"/>
  <c r="AC184" i="13"/>
  <c r="AC176" i="13"/>
  <c r="AC168" i="13"/>
  <c r="AC160" i="13"/>
  <c r="AC152" i="13"/>
  <c r="AC187" i="13"/>
  <c r="AC179" i="13"/>
  <c r="AC171" i="13"/>
  <c r="AC163" i="13"/>
  <c r="AC155" i="13"/>
  <c r="AC147" i="13"/>
  <c r="AC190" i="13"/>
  <c r="AC182" i="13"/>
  <c r="AC174" i="13"/>
  <c r="AC166" i="13"/>
  <c r="AC158" i="13"/>
  <c r="AC150" i="13"/>
  <c r="AC185" i="13"/>
  <c r="AC177" i="13"/>
  <c r="AC169" i="13"/>
  <c r="AC161" i="13"/>
  <c r="AC153" i="13"/>
  <c r="AC145" i="13"/>
  <c r="AC188" i="13"/>
  <c r="AC180" i="13"/>
  <c r="AC172" i="13"/>
  <c r="AC164" i="13"/>
  <c r="AC191" i="13"/>
  <c r="AC183" i="13"/>
  <c r="AC175" i="13"/>
  <c r="AC167" i="13"/>
  <c r="AC159" i="13"/>
  <c r="AC151" i="13"/>
  <c r="AC156" i="13"/>
  <c r="AC140" i="13"/>
  <c r="AC132" i="13"/>
  <c r="AC124" i="13"/>
  <c r="AC116" i="13"/>
  <c r="AC108" i="13"/>
  <c r="AC100" i="13"/>
  <c r="AC143" i="13"/>
  <c r="AC135" i="13"/>
  <c r="AC127" i="13"/>
  <c r="AC119" i="13"/>
  <c r="AC111" i="13"/>
  <c r="AC103" i="13"/>
  <c r="AC138" i="13"/>
  <c r="AC130" i="13"/>
  <c r="AC122" i="13"/>
  <c r="AC114" i="13"/>
  <c r="AC106" i="13"/>
  <c r="AC98" i="13"/>
  <c r="AC141" i="13"/>
  <c r="AC133" i="13"/>
  <c r="AC125" i="13"/>
  <c r="AC117" i="13"/>
  <c r="AC109" i="13"/>
  <c r="AC101" i="13"/>
  <c r="AC144" i="13"/>
  <c r="AC136" i="13"/>
  <c r="AC128" i="13"/>
  <c r="AC120" i="13"/>
  <c r="AC148" i="13"/>
  <c r="AC139" i="13"/>
  <c r="AC131" i="13"/>
  <c r="AC123" i="13"/>
  <c r="AC115" i="13"/>
  <c r="AC107" i="13"/>
  <c r="AC99" i="13"/>
  <c r="AC142" i="13"/>
  <c r="AC134" i="13"/>
  <c r="AC126" i="13"/>
  <c r="AC118" i="13"/>
  <c r="AC110" i="13"/>
  <c r="AC102" i="13"/>
  <c r="AC137" i="13"/>
  <c r="AC129" i="13"/>
  <c r="AC121" i="13"/>
  <c r="AC113" i="13"/>
  <c r="AC112" i="13"/>
  <c r="AC92" i="13"/>
  <c r="AC84" i="13"/>
  <c r="AC76" i="13"/>
  <c r="AC68" i="13"/>
  <c r="AC60" i="13"/>
  <c r="AC95" i="13"/>
  <c r="AC87" i="13"/>
  <c r="AC79" i="13"/>
  <c r="AC71" i="13"/>
  <c r="AC63" i="13"/>
  <c r="AC55" i="13"/>
  <c r="AC104" i="13"/>
  <c r="AC105" i="13"/>
  <c r="AC90" i="13"/>
  <c r="AC82" i="13"/>
  <c r="AC74" i="13"/>
  <c r="AC66" i="13"/>
  <c r="AC58" i="13"/>
  <c r="AC93" i="13"/>
  <c r="AC85" i="13"/>
  <c r="AC77" i="13"/>
  <c r="AC69" i="13"/>
  <c r="AC61" i="13"/>
  <c r="AC53" i="13"/>
  <c r="AC96" i="13"/>
  <c r="AC88" i="13"/>
  <c r="AC80" i="13"/>
  <c r="AC72" i="13"/>
  <c r="AC64" i="13"/>
  <c r="AC56" i="13"/>
  <c r="AC91" i="13"/>
  <c r="AC83" i="13"/>
  <c r="AC75" i="13"/>
  <c r="AC67" i="13"/>
  <c r="AC59" i="13"/>
  <c r="AC51" i="13"/>
  <c r="AC94" i="13"/>
  <c r="AC86" i="13"/>
  <c r="AC78" i="13"/>
  <c r="AC70" i="13"/>
  <c r="AC62" i="13"/>
  <c r="AC54" i="13"/>
  <c r="AC97" i="13"/>
  <c r="AC89" i="13"/>
  <c r="AC81" i="13"/>
  <c r="AC73" i="13"/>
  <c r="AC65" i="13"/>
  <c r="AC57" i="13"/>
  <c r="AG7" i="13"/>
  <c r="AC9" i="13"/>
  <c r="Y11" i="13"/>
  <c r="AO11" i="13"/>
  <c r="AK13" i="13"/>
  <c r="AG15" i="13"/>
  <c r="AC17" i="13"/>
  <c r="Y19" i="13"/>
  <c r="AO19" i="13"/>
  <c r="AK21" i="13"/>
  <c r="AG23" i="13"/>
  <c r="AC25" i="13"/>
  <c r="Y27" i="13"/>
  <c r="AO27" i="13"/>
  <c r="AK29" i="13"/>
  <c r="AG31" i="13"/>
  <c r="AC33" i="13"/>
  <c r="Y35" i="13"/>
  <c r="AO35" i="13"/>
  <c r="AK37" i="13"/>
  <c r="AG39" i="13"/>
  <c r="AC41" i="13"/>
  <c r="Y43" i="13"/>
  <c r="AO43" i="13"/>
  <c r="AK45" i="13"/>
  <c r="AG47" i="13"/>
  <c r="AC49" i="13"/>
  <c r="Y51" i="13"/>
  <c r="AK53" i="13"/>
  <c r="R246" i="13"/>
  <c r="AW246" i="13" s="1"/>
  <c r="R252" i="13"/>
  <c r="AW252" i="13" s="1"/>
  <c r="L224" i="13"/>
  <c r="T224" i="13" s="1"/>
  <c r="R233" i="13"/>
  <c r="AW233" i="13" s="1"/>
  <c r="L168" i="13"/>
  <c r="T168" i="13" s="1"/>
  <c r="R177" i="13"/>
  <c r="AW177" i="13" s="1"/>
  <c r="R148" i="13"/>
  <c r="AW148" i="13" s="1"/>
  <c r="R152" i="13"/>
  <c r="AW152" i="13" s="1"/>
  <c r="R125" i="13"/>
  <c r="AW125" i="13" s="1"/>
  <c r="R74" i="13"/>
  <c r="AW74" i="13" s="1"/>
  <c r="AQ6" i="13"/>
  <c r="AR6" i="13" s="1"/>
  <c r="AS6" i="13" s="1"/>
  <c r="AO318" i="13"/>
  <c r="Y318" i="13"/>
  <c r="AC316" i="13"/>
  <c r="AG314" i="13"/>
  <c r="AK312" i="13"/>
  <c r="AO310" i="13"/>
  <c r="Y310" i="13"/>
  <c r="AC308" i="13"/>
  <c r="AG306" i="13"/>
  <c r="AK304" i="13"/>
  <c r="AO302" i="13"/>
  <c r="Y302" i="13"/>
  <c r="AC300" i="13"/>
  <c r="AG298" i="13"/>
  <c r="AK296" i="13"/>
  <c r="AO294" i="13"/>
  <c r="Y294" i="13"/>
  <c r="AC292" i="13"/>
  <c r="AG290" i="13"/>
  <c r="AK288" i="13"/>
  <c r="AO286" i="13"/>
  <c r="Y286" i="13"/>
  <c r="AC284" i="13"/>
  <c r="AG282" i="13"/>
  <c r="AK280" i="13"/>
  <c r="AO278" i="13"/>
  <c r="Q306" i="13"/>
  <c r="AG317" i="13"/>
  <c r="AK315" i="13"/>
  <c r="AO313" i="13"/>
  <c r="Y313" i="13"/>
  <c r="AC311" i="13"/>
  <c r="AG309" i="13"/>
  <c r="AK307" i="13"/>
  <c r="AO305" i="13"/>
  <c r="Y305" i="13"/>
  <c r="AC303" i="13"/>
  <c r="AG301" i="13"/>
  <c r="AK318" i="13"/>
  <c r="AO316" i="13"/>
  <c r="Y316" i="13"/>
  <c r="AC314" i="13"/>
  <c r="AG312" i="13"/>
  <c r="AK310" i="13"/>
  <c r="AO308" i="13"/>
  <c r="Y308" i="13"/>
  <c r="AC306" i="13"/>
  <c r="AG304" i="13"/>
  <c r="AK302" i="13"/>
  <c r="AO300" i="13"/>
  <c r="Y300" i="13"/>
  <c r="AC298" i="13"/>
  <c r="AG296" i="13"/>
  <c r="AK294" i="13"/>
  <c r="AO292" i="13"/>
  <c r="Y292" i="13"/>
  <c r="AC290" i="13"/>
  <c r="AG288" i="13"/>
  <c r="R288" i="13"/>
  <c r="AW288" i="13" s="1"/>
  <c r="AK286" i="13"/>
  <c r="AO284" i="13"/>
  <c r="Y284" i="13"/>
  <c r="AC282" i="13"/>
  <c r="AG280" i="13"/>
  <c r="AK278" i="13"/>
  <c r="S278" i="13"/>
  <c r="AX278" i="13" s="1"/>
  <c r="AO276" i="13"/>
  <c r="Y276" i="13"/>
  <c r="AC274" i="13"/>
  <c r="AC317" i="13"/>
  <c r="AG315" i="13"/>
  <c r="AK313" i="13"/>
  <c r="AO311" i="13"/>
  <c r="Y311" i="13"/>
  <c r="AC309" i="13"/>
  <c r="AG307" i="13"/>
  <c r="AK305" i="13"/>
  <c r="AO303" i="13"/>
  <c r="Y303" i="13"/>
  <c r="AC301" i="13"/>
  <c r="AG299" i="13"/>
  <c r="AK297" i="13"/>
  <c r="AO295" i="13"/>
  <c r="Y295" i="13"/>
  <c r="AC293" i="13"/>
  <c r="AG291" i="13"/>
  <c r="AK289" i="13"/>
  <c r="AO287" i="13"/>
  <c r="Y287" i="13"/>
  <c r="AC285" i="13"/>
  <c r="AG283" i="13"/>
  <c r="AK281" i="13"/>
  <c r="AO279" i="13"/>
  <c r="Y279" i="13"/>
  <c r="Q278" i="13"/>
  <c r="AC277" i="13"/>
  <c r="AG275" i="13"/>
  <c r="AK273" i="13"/>
  <c r="AO271" i="13"/>
  <c r="Y271" i="13"/>
  <c r="AC269" i="13"/>
  <c r="AG267" i="13"/>
  <c r="AG318" i="13"/>
  <c r="AK316" i="13"/>
  <c r="AO314" i="13"/>
  <c r="Y314" i="13"/>
  <c r="AC312" i="13"/>
  <c r="AG310" i="13"/>
  <c r="R310" i="13"/>
  <c r="AW310" i="13" s="1"/>
  <c r="AK308" i="13"/>
  <c r="AO306" i="13"/>
  <c r="Y306" i="13"/>
  <c r="AC304" i="13"/>
  <c r="AG302" i="13"/>
  <c r="AK300" i="13"/>
  <c r="AO298" i="13"/>
  <c r="Y298" i="13"/>
  <c r="AC296" i="13"/>
  <c r="AG294" i="13"/>
  <c r="AK292" i="13"/>
  <c r="AO290" i="13"/>
  <c r="Y290" i="13"/>
  <c r="AC288" i="13"/>
  <c r="AG286" i="13"/>
  <c r="AK284" i="13"/>
  <c r="AC318" i="13"/>
  <c r="AG316" i="13"/>
  <c r="AK314" i="13"/>
  <c r="AO312" i="13"/>
  <c r="Y312" i="13"/>
  <c r="AC310" i="13"/>
  <c r="AG308" i="13"/>
  <c r="AK306" i="13"/>
  <c r="AO304" i="13"/>
  <c r="Y304" i="13"/>
  <c r="AC302" i="13"/>
  <c r="AG300" i="13"/>
  <c r="AK298" i="13"/>
  <c r="AO296" i="13"/>
  <c r="Y296" i="13"/>
  <c r="AC294" i="13"/>
  <c r="AG292" i="13"/>
  <c r="AK290" i="13"/>
  <c r="AO288" i="13"/>
  <c r="L308" i="13"/>
  <c r="T308" i="13" s="1"/>
  <c r="R298" i="13"/>
  <c r="AW298" i="13" s="1"/>
  <c r="AK317" i="13"/>
  <c r="AO315" i="13"/>
  <c r="Y315" i="13"/>
  <c r="AC313" i="13"/>
  <c r="AG311" i="13"/>
  <c r="AK309" i="13"/>
  <c r="AO307" i="13"/>
  <c r="Y307" i="13"/>
  <c r="AC305" i="13"/>
  <c r="AG303" i="13"/>
  <c r="AK301" i="13"/>
  <c r="AO299" i="13"/>
  <c r="Q292" i="13"/>
  <c r="Q259" i="13"/>
  <c r="Q281" i="13"/>
  <c r="L260" i="13"/>
  <c r="T260" i="13" s="1"/>
  <c r="Q305" i="13"/>
  <c r="L283" i="13"/>
  <c r="T283" i="13" s="1"/>
  <c r="Q215" i="13"/>
  <c r="Q224" i="13"/>
  <c r="L244" i="13"/>
  <c r="T244" i="13" s="1"/>
  <c r="Q211" i="13"/>
  <c r="L214" i="13"/>
  <c r="T214" i="13" s="1"/>
  <c r="Q220" i="13"/>
  <c r="Q228" i="13"/>
  <c r="L254" i="13"/>
  <c r="T254" i="13" s="1"/>
  <c r="Q179" i="13"/>
  <c r="Q175" i="13"/>
  <c r="L175" i="13"/>
  <c r="T175" i="13" s="1"/>
  <c r="Q159" i="13"/>
  <c r="Q176" i="13"/>
  <c r="Q189" i="13"/>
  <c r="Q101" i="13"/>
  <c r="Q128" i="13"/>
  <c r="Q112" i="13"/>
  <c r="Q144" i="13"/>
  <c r="Q123" i="13"/>
  <c r="L107" i="13"/>
  <c r="T107" i="13" s="1"/>
  <c r="Q100" i="13"/>
  <c r="L116" i="13"/>
  <c r="T116" i="13" s="1"/>
  <c r="Q91" i="13"/>
  <c r="L91" i="13"/>
  <c r="T91" i="13" s="1"/>
  <c r="Q70" i="13"/>
  <c r="Q92" i="13"/>
  <c r="L100" i="13"/>
  <c r="T100" i="13" s="1"/>
  <c r="Q74" i="13"/>
  <c r="AC6" i="13"/>
  <c r="Q7" i="13"/>
  <c r="Y8" i="13"/>
  <c r="AO8" i="13"/>
  <c r="AK10" i="13"/>
  <c r="AG12" i="13"/>
  <c r="AC14" i="13"/>
  <c r="Y16" i="13"/>
  <c r="AO16" i="13"/>
  <c r="AK18" i="13"/>
  <c r="AG20" i="13"/>
  <c r="AC22" i="13"/>
  <c r="Y24" i="13"/>
  <c r="AO24" i="13"/>
  <c r="AK26" i="13"/>
  <c r="AG28" i="13"/>
  <c r="AC30" i="13"/>
  <c r="Y32" i="13"/>
  <c r="AO32" i="13"/>
  <c r="AK34" i="13"/>
  <c r="AG36" i="13"/>
  <c r="AC38" i="13"/>
  <c r="Y40" i="13"/>
  <c r="AO40" i="13"/>
  <c r="AK42" i="13"/>
  <c r="L44" i="13"/>
  <c r="T44" i="13" s="1"/>
  <c r="AG44" i="13"/>
  <c r="AC46" i="13"/>
  <c r="Y48" i="13"/>
  <c r="AO48" i="13"/>
  <c r="AK50" i="13"/>
  <c r="AO52" i="13"/>
  <c r="AD6" i="13"/>
  <c r="L53" i="13"/>
  <c r="T53" i="13" s="1"/>
  <c r="L54" i="13"/>
  <c r="T54" i="13" s="1"/>
  <c r="AK7" i="13"/>
  <c r="AG9" i="13"/>
  <c r="AC11" i="13"/>
  <c r="Y13" i="13"/>
  <c r="AO13" i="13"/>
  <c r="AK15" i="13"/>
  <c r="AG17" i="13"/>
  <c r="AC19" i="13"/>
  <c r="Y21" i="13"/>
  <c r="AO21" i="13"/>
  <c r="AK23" i="13"/>
  <c r="L25" i="13"/>
  <c r="T25" i="13" s="1"/>
  <c r="AG25" i="13"/>
  <c r="AC27" i="13"/>
  <c r="Y29" i="13"/>
  <c r="AO29" i="13"/>
  <c r="AK31" i="13"/>
  <c r="AG33" i="13"/>
  <c r="AC35" i="13"/>
  <c r="Y37" i="13"/>
  <c r="AO37" i="13"/>
  <c r="AK39" i="13"/>
  <c r="AG41" i="13"/>
  <c r="AC43" i="13"/>
  <c r="Y45" i="13"/>
  <c r="AO45" i="13"/>
  <c r="AK47" i="13"/>
  <c r="AG49" i="13"/>
  <c r="L38" i="13"/>
  <c r="T38" i="13" s="1"/>
  <c r="L262" i="13"/>
  <c r="T262" i="13" s="1"/>
  <c r="L300" i="13"/>
  <c r="T300" i="13" s="1"/>
  <c r="S244" i="13"/>
  <c r="AX244" i="13" s="1"/>
  <c r="S255" i="13"/>
  <c r="AX255" i="13" s="1"/>
  <c r="L252" i="13"/>
  <c r="T252" i="13" s="1"/>
  <c r="S295" i="13"/>
  <c r="AX295" i="13" s="1"/>
  <c r="S259" i="13"/>
  <c r="AX259" i="13" s="1"/>
  <c r="S224" i="13"/>
  <c r="AX224" i="13" s="1"/>
  <c r="S203" i="13"/>
  <c r="AX203" i="13" s="1"/>
  <c r="S240" i="13"/>
  <c r="AX240" i="13" s="1"/>
  <c r="L203" i="13"/>
  <c r="T203" i="13" s="1"/>
  <c r="S249" i="13"/>
  <c r="AX249" i="13" s="1"/>
  <c r="S215" i="13"/>
  <c r="AX215" i="13" s="1"/>
  <c r="S207" i="13"/>
  <c r="AX207" i="13" s="1"/>
  <c r="S236" i="13"/>
  <c r="AX236" i="13" s="1"/>
  <c r="S223" i="13"/>
  <c r="AX223" i="13" s="1"/>
  <c r="L243" i="13"/>
  <c r="T243" i="13" s="1"/>
  <c r="S187" i="13"/>
  <c r="AX187" i="13" s="1"/>
  <c r="L155" i="13"/>
  <c r="T155" i="13" s="1"/>
  <c r="L190" i="13"/>
  <c r="T190" i="13" s="1"/>
  <c r="S200" i="13"/>
  <c r="AX200" i="13" s="1"/>
  <c r="L167" i="13"/>
  <c r="T167" i="13" s="1"/>
  <c r="S193" i="13"/>
  <c r="AX193" i="13" s="1"/>
  <c r="S162" i="13"/>
  <c r="AX162" i="13" s="1"/>
  <c r="S154" i="13"/>
  <c r="AX154" i="13" s="1"/>
  <c r="S163" i="13"/>
  <c r="AX163" i="13" s="1"/>
  <c r="S155" i="13"/>
  <c r="AX155" i="13" s="1"/>
  <c r="S112" i="13"/>
  <c r="AX112" i="13" s="1"/>
  <c r="S131" i="13"/>
  <c r="AX131" i="13" s="1"/>
  <c r="L139" i="13"/>
  <c r="T139" i="13" s="1"/>
  <c r="S123" i="13"/>
  <c r="AX123" i="13" s="1"/>
  <c r="S126" i="13"/>
  <c r="AX126" i="13" s="1"/>
  <c r="L110" i="13"/>
  <c r="T110" i="13" s="1"/>
  <c r="S140" i="13"/>
  <c r="AX140" i="13" s="1"/>
  <c r="S119" i="13"/>
  <c r="AX119" i="13" s="1"/>
  <c r="S132" i="13"/>
  <c r="AX132" i="13" s="1"/>
  <c r="S138" i="13"/>
  <c r="AX138" i="13" s="1"/>
  <c r="L119" i="13"/>
  <c r="T119" i="13" s="1"/>
  <c r="L111" i="13"/>
  <c r="T111" i="13" s="1"/>
  <c r="S125" i="13"/>
  <c r="AX125" i="13" s="1"/>
  <c r="S90" i="13"/>
  <c r="AX90" i="13" s="1"/>
  <c r="S64" i="13"/>
  <c r="AX64" i="13" s="1"/>
  <c r="S56" i="13"/>
  <c r="AX56" i="13" s="1"/>
  <c r="L85" i="13"/>
  <c r="T85" i="13" s="1"/>
  <c r="S70" i="13"/>
  <c r="AX70" i="13" s="1"/>
  <c r="S94" i="13"/>
  <c r="AX94" i="13" s="1"/>
  <c r="L78" i="13"/>
  <c r="T78" i="13" s="1"/>
  <c r="S84" i="13"/>
  <c r="AX84" i="13" s="1"/>
  <c r="S81" i="13"/>
  <c r="AX81" i="13" s="1"/>
  <c r="L65" i="13"/>
  <c r="T65" i="13" s="1"/>
  <c r="S105" i="13"/>
  <c r="AX105" i="13" s="1"/>
  <c r="S104" i="13"/>
  <c r="AX104" i="13" s="1"/>
  <c r="S92" i="13"/>
  <c r="AX92" i="13" s="1"/>
  <c r="S68" i="13"/>
  <c r="AX68" i="13" s="1"/>
  <c r="S60" i="13"/>
  <c r="AX60" i="13" s="1"/>
  <c r="L99" i="13"/>
  <c r="T99" i="13" s="1"/>
  <c r="S77" i="13"/>
  <c r="AX77" i="13" s="1"/>
  <c r="S61" i="13"/>
  <c r="AX61" i="13" s="1"/>
  <c r="Y317" i="13"/>
  <c r="Y268" i="13"/>
  <c r="Y266" i="13"/>
  <c r="Y258" i="13"/>
  <c r="Y250" i="13"/>
  <c r="Y242" i="13"/>
  <c r="Y309" i="13"/>
  <c r="Y280" i="13"/>
  <c r="Y261" i="13"/>
  <c r="Y253" i="13"/>
  <c r="Y264" i="13"/>
  <c r="Y256" i="13"/>
  <c r="Y248" i="13"/>
  <c r="Y299" i="13"/>
  <c r="Y297" i="13"/>
  <c r="Y293" i="13"/>
  <c r="Y285" i="13"/>
  <c r="Y273" i="13"/>
  <c r="Y291" i="13"/>
  <c r="Y269" i="13"/>
  <c r="Y259" i="13"/>
  <c r="Y251" i="13"/>
  <c r="Y243" i="13"/>
  <c r="Y267" i="13"/>
  <c r="Y288" i="13"/>
  <c r="Y262" i="13"/>
  <c r="Y254" i="13"/>
  <c r="Y246" i="13"/>
  <c r="Y301" i="13"/>
  <c r="Y283" i="13"/>
  <c r="Y275" i="13"/>
  <c r="Y282" i="13"/>
  <c r="Y278" i="13"/>
  <c r="Y265" i="13"/>
  <c r="Y257" i="13"/>
  <c r="Y249" i="13"/>
  <c r="Y289" i="13"/>
  <c r="Y260" i="13"/>
  <c r="Y252" i="13"/>
  <c r="Y244" i="13"/>
  <c r="Y274" i="13"/>
  <c r="Y272" i="13"/>
  <c r="Y281" i="13"/>
  <c r="Y277" i="13"/>
  <c r="Y270" i="13"/>
  <c r="Y263" i="13"/>
  <c r="Y255" i="13"/>
  <c r="Y247" i="13"/>
  <c r="Y238" i="13"/>
  <c r="Y230" i="13"/>
  <c r="Y222" i="13"/>
  <c r="Y214" i="13"/>
  <c r="Y206" i="13"/>
  <c r="Y198" i="13"/>
  <c r="Y240" i="13"/>
  <c r="Y233" i="13"/>
  <c r="Y225" i="13"/>
  <c r="Y217" i="13"/>
  <c r="Y209" i="13"/>
  <c r="Y201" i="13"/>
  <c r="Y193" i="13"/>
  <c r="Y245" i="13"/>
  <c r="Y236" i="13"/>
  <c r="Y228" i="13"/>
  <c r="Y220" i="13"/>
  <c r="Y212" i="13"/>
  <c r="Y204" i="13"/>
  <c r="Y196" i="13"/>
  <c r="Y231" i="13"/>
  <c r="Y223" i="13"/>
  <c r="Y215" i="13"/>
  <c r="Y207" i="13"/>
  <c r="Y199" i="13"/>
  <c r="Y239" i="13"/>
  <c r="Y234" i="13"/>
  <c r="Y226" i="13"/>
  <c r="Y218" i="13"/>
  <c r="Y210" i="13"/>
  <c r="Y202" i="13"/>
  <c r="Y194" i="13"/>
  <c r="Y241" i="13"/>
  <c r="Y237" i="13"/>
  <c r="Y229" i="13"/>
  <c r="Y221" i="13"/>
  <c r="Y213" i="13"/>
  <c r="Y205" i="13"/>
  <c r="Y197" i="13"/>
  <c r="Y232" i="13"/>
  <c r="Y224" i="13"/>
  <c r="Y216" i="13"/>
  <c r="Y208" i="13"/>
  <c r="Y200" i="13"/>
  <c r="Y192" i="13"/>
  <c r="Y235" i="13"/>
  <c r="Y227" i="13"/>
  <c r="Y219" i="13"/>
  <c r="Y211" i="13"/>
  <c r="Y203" i="13"/>
  <c r="Y195" i="13"/>
  <c r="Y188" i="13"/>
  <c r="Y180" i="13"/>
  <c r="Y172" i="13"/>
  <c r="Y164" i="13"/>
  <c r="Y156" i="13"/>
  <c r="Y148" i="13"/>
  <c r="Y191" i="13"/>
  <c r="Y183" i="13"/>
  <c r="Y175" i="13"/>
  <c r="Y167" i="13"/>
  <c r="Y159" i="13"/>
  <c r="Y151" i="13"/>
  <c r="Y186" i="13"/>
  <c r="Y178" i="13"/>
  <c r="Y170" i="13"/>
  <c r="Y162" i="13"/>
  <c r="Y154" i="13"/>
  <c r="Y146" i="13"/>
  <c r="Y189" i="13"/>
  <c r="Y181" i="13"/>
  <c r="Y173" i="13"/>
  <c r="Y165" i="13"/>
  <c r="Y157" i="13"/>
  <c r="Y149" i="13"/>
  <c r="Y184" i="13"/>
  <c r="Y176" i="13"/>
  <c r="Y168" i="13"/>
  <c r="Y160" i="13"/>
  <c r="Y152" i="13"/>
  <c r="Y187" i="13"/>
  <c r="Y179" i="13"/>
  <c r="Y171" i="13"/>
  <c r="Y163" i="13"/>
  <c r="Y155" i="13"/>
  <c r="Y147" i="13"/>
  <c r="Y190" i="13"/>
  <c r="Y182" i="13"/>
  <c r="Y174" i="13"/>
  <c r="Y166" i="13"/>
  <c r="Y158" i="13"/>
  <c r="Y185" i="13"/>
  <c r="Y177" i="13"/>
  <c r="Y169" i="13"/>
  <c r="Y161" i="13"/>
  <c r="Y153" i="13"/>
  <c r="Y142" i="13"/>
  <c r="Y134" i="13"/>
  <c r="Y126" i="13"/>
  <c r="Y118" i="13"/>
  <c r="Y110" i="13"/>
  <c r="Y102" i="13"/>
  <c r="Y137" i="13"/>
  <c r="Y129" i="13"/>
  <c r="Y121" i="13"/>
  <c r="Y113" i="13"/>
  <c r="Y105" i="13"/>
  <c r="Y145" i="13"/>
  <c r="Y140" i="13"/>
  <c r="Y132" i="13"/>
  <c r="Y124" i="13"/>
  <c r="Y116" i="13"/>
  <c r="Y108" i="13"/>
  <c r="Y100" i="13"/>
  <c r="Y143" i="13"/>
  <c r="Y135" i="13"/>
  <c r="Y127" i="13"/>
  <c r="Y119" i="13"/>
  <c r="Y111" i="13"/>
  <c r="Y103" i="13"/>
  <c r="Y138" i="13"/>
  <c r="Y130" i="13"/>
  <c r="Y122" i="13"/>
  <c r="Y114" i="13"/>
  <c r="Y141" i="13"/>
  <c r="Y133" i="13"/>
  <c r="Y125" i="13"/>
  <c r="Y117" i="13"/>
  <c r="Y109" i="13"/>
  <c r="Y101" i="13"/>
  <c r="Y144" i="13"/>
  <c r="Y136" i="13"/>
  <c r="Y128" i="13"/>
  <c r="Y120" i="13"/>
  <c r="Y112" i="13"/>
  <c r="Y104" i="13"/>
  <c r="Y150" i="13"/>
  <c r="Y139" i="13"/>
  <c r="Y131" i="13"/>
  <c r="Y123" i="13"/>
  <c r="Y115" i="13"/>
  <c r="Y107" i="13"/>
  <c r="Y94" i="13"/>
  <c r="Y86" i="13"/>
  <c r="Y78" i="13"/>
  <c r="Y70" i="13"/>
  <c r="Y62" i="13"/>
  <c r="Y54" i="13"/>
  <c r="Y97" i="13"/>
  <c r="Y89" i="13"/>
  <c r="Y81" i="13"/>
  <c r="Y73" i="13"/>
  <c r="Y65" i="13"/>
  <c r="Y57" i="13"/>
  <c r="Y92" i="13"/>
  <c r="Y84" i="13"/>
  <c r="Y76" i="13"/>
  <c r="Y68" i="13"/>
  <c r="Y60" i="13"/>
  <c r="Y95" i="13"/>
  <c r="Y87" i="13"/>
  <c r="Y79" i="13"/>
  <c r="Y71" i="13"/>
  <c r="Y63" i="13"/>
  <c r="Y55" i="13"/>
  <c r="Y99" i="13"/>
  <c r="Y90" i="13"/>
  <c r="Y82" i="13"/>
  <c r="Y74" i="13"/>
  <c r="Y66" i="13"/>
  <c r="Y58" i="13"/>
  <c r="Y98" i="13"/>
  <c r="Y93" i="13"/>
  <c r="Y85" i="13"/>
  <c r="Y77" i="13"/>
  <c r="Y69" i="13"/>
  <c r="Y61" i="13"/>
  <c r="Y53" i="13"/>
  <c r="Y106" i="13"/>
  <c r="Y96" i="13"/>
  <c r="Y88" i="13"/>
  <c r="Y80" i="13"/>
  <c r="Y72" i="13"/>
  <c r="Y64" i="13"/>
  <c r="Y56" i="13"/>
  <c r="Y91" i="13"/>
  <c r="Y83" i="13"/>
  <c r="Y75" i="13"/>
  <c r="Y67" i="13"/>
  <c r="Y59" i="13"/>
  <c r="S6" i="13"/>
  <c r="AX6" i="13" s="1"/>
  <c r="AG6" i="13"/>
  <c r="AC8" i="13"/>
  <c r="Y10" i="13"/>
  <c r="AO10" i="13"/>
  <c r="AK12" i="13"/>
  <c r="L14" i="13"/>
  <c r="T14" i="13" s="1"/>
  <c r="AG14" i="13"/>
  <c r="AC16" i="13"/>
  <c r="Y18" i="13"/>
  <c r="AO18" i="13"/>
  <c r="AK20" i="13"/>
  <c r="AG22" i="13"/>
  <c r="AC24" i="13"/>
  <c r="Q25" i="13"/>
  <c r="Y26" i="13"/>
  <c r="AO26" i="13"/>
  <c r="AK28" i="13"/>
  <c r="AG30" i="13"/>
  <c r="AC32" i="13"/>
  <c r="Q33" i="13"/>
  <c r="Y34" i="13"/>
  <c r="AO34" i="13"/>
  <c r="AK36" i="13"/>
  <c r="AG38" i="13"/>
  <c r="AC40" i="13"/>
  <c r="Y42" i="13"/>
  <c r="AO42" i="13"/>
  <c r="S44" i="13"/>
  <c r="AX44" i="13" s="1"/>
  <c r="AK44" i="13"/>
  <c r="AG46" i="13"/>
  <c r="AC48" i="13"/>
  <c r="Y50" i="13"/>
  <c r="AO50" i="13"/>
  <c r="AG51" i="13"/>
  <c r="Y52" i="13"/>
  <c r="R53" i="13"/>
  <c r="AW53" i="13" s="1"/>
  <c r="R25" i="13"/>
  <c r="AW25" i="13" s="1"/>
  <c r="L27" i="13"/>
  <c r="T27" i="13" s="1"/>
  <c r="L30" i="13"/>
  <c r="T30" i="13" s="1"/>
  <c r="L35" i="13"/>
  <c r="T35" i="13" s="1"/>
  <c r="L46" i="13"/>
  <c r="T46" i="13" s="1"/>
  <c r="L58" i="13"/>
  <c r="T58" i="13" s="1"/>
  <c r="R64" i="13"/>
  <c r="AW64" i="13" s="1"/>
  <c r="AO317" i="13"/>
  <c r="AO309" i="13"/>
  <c r="AO270" i="13"/>
  <c r="AO297" i="13"/>
  <c r="AO293" i="13"/>
  <c r="AO274" i="13"/>
  <c r="AO268" i="13"/>
  <c r="AO266" i="13"/>
  <c r="AO258" i="13"/>
  <c r="AO250" i="13"/>
  <c r="AO242" i="13"/>
  <c r="AO291" i="13"/>
  <c r="AO277" i="13"/>
  <c r="AO281" i="13"/>
  <c r="AO261" i="13"/>
  <c r="AO253" i="13"/>
  <c r="AO264" i="13"/>
  <c r="AO256" i="13"/>
  <c r="AO248" i="13"/>
  <c r="AO289" i="13"/>
  <c r="AO301" i="13"/>
  <c r="AO280" i="13"/>
  <c r="AO259" i="13"/>
  <c r="AO251" i="13"/>
  <c r="AO243" i="13"/>
  <c r="AO273" i="13"/>
  <c r="AO269" i="13"/>
  <c r="AO267" i="13"/>
  <c r="AO262" i="13"/>
  <c r="AO254" i="13"/>
  <c r="AO246" i="13"/>
  <c r="AO265" i="13"/>
  <c r="AO257" i="13"/>
  <c r="AO249" i="13"/>
  <c r="AO285" i="13"/>
  <c r="AO275" i="13"/>
  <c r="AO260" i="13"/>
  <c r="AO252" i="13"/>
  <c r="AO244" i="13"/>
  <c r="AO283" i="13"/>
  <c r="AO282" i="13"/>
  <c r="AO272" i="13"/>
  <c r="AO263" i="13"/>
  <c r="AO255" i="13"/>
  <c r="AO247" i="13"/>
  <c r="AO245" i="13"/>
  <c r="AO241" i="13"/>
  <c r="AO238" i="13"/>
  <c r="AO230" i="13"/>
  <c r="AO222" i="13"/>
  <c r="AO214" i="13"/>
  <c r="AO206" i="13"/>
  <c r="AO198" i="13"/>
  <c r="AO233" i="13"/>
  <c r="AO225" i="13"/>
  <c r="AO217" i="13"/>
  <c r="AO209" i="13"/>
  <c r="AO201" i="13"/>
  <c r="AO193" i="13"/>
  <c r="AO240" i="13"/>
  <c r="AO236" i="13"/>
  <c r="AO228" i="13"/>
  <c r="AO220" i="13"/>
  <c r="AO212" i="13"/>
  <c r="AO204" i="13"/>
  <c r="AO196" i="13"/>
  <c r="AO231" i="13"/>
  <c r="AO223" i="13"/>
  <c r="AO215" i="13"/>
  <c r="AO207" i="13"/>
  <c r="AO199" i="13"/>
  <c r="AO234" i="13"/>
  <c r="AO226" i="13"/>
  <c r="AO218" i="13"/>
  <c r="AO210" i="13"/>
  <c r="AO202" i="13"/>
  <c r="AO194" i="13"/>
  <c r="AO239" i="13"/>
  <c r="AO237" i="13"/>
  <c r="AO229" i="13"/>
  <c r="AO221" i="13"/>
  <c r="AO213" i="13"/>
  <c r="AO205" i="13"/>
  <c r="AO197" i="13"/>
  <c r="AO232" i="13"/>
  <c r="AO224" i="13"/>
  <c r="AO216" i="13"/>
  <c r="AO208" i="13"/>
  <c r="AO200" i="13"/>
  <c r="AO192" i="13"/>
  <c r="AO235" i="13"/>
  <c r="AO227" i="13"/>
  <c r="AO219" i="13"/>
  <c r="AO211" i="13"/>
  <c r="AO203" i="13"/>
  <c r="AO195" i="13"/>
  <c r="AO188" i="13"/>
  <c r="AO180" i="13"/>
  <c r="AO172" i="13"/>
  <c r="AO164" i="13"/>
  <c r="AO156" i="13"/>
  <c r="AO148" i="13"/>
  <c r="AO191" i="13"/>
  <c r="AO183" i="13"/>
  <c r="AO175" i="13"/>
  <c r="AO167" i="13"/>
  <c r="AO159" i="13"/>
  <c r="AO151" i="13"/>
  <c r="AO186" i="13"/>
  <c r="AO178" i="13"/>
  <c r="AO170" i="13"/>
  <c r="AO162" i="13"/>
  <c r="AO154" i="13"/>
  <c r="AO146" i="13"/>
  <c r="AO189" i="13"/>
  <c r="AO181" i="13"/>
  <c r="AO173" i="13"/>
  <c r="AO165" i="13"/>
  <c r="AO157" i="13"/>
  <c r="AO149" i="13"/>
  <c r="AO184" i="13"/>
  <c r="AO176" i="13"/>
  <c r="AO168" i="13"/>
  <c r="AO160" i="13"/>
  <c r="AO152" i="13"/>
  <c r="AO187" i="13"/>
  <c r="AO179" i="13"/>
  <c r="AO171" i="13"/>
  <c r="AO163" i="13"/>
  <c r="AO155" i="13"/>
  <c r="AO147" i="13"/>
  <c r="AO190" i="13"/>
  <c r="AO182" i="13"/>
  <c r="AO174" i="13"/>
  <c r="AO166" i="13"/>
  <c r="AO158" i="13"/>
  <c r="AO185" i="13"/>
  <c r="AO177" i="13"/>
  <c r="AO169" i="13"/>
  <c r="AO161" i="13"/>
  <c r="AO153" i="13"/>
  <c r="AO142" i="13"/>
  <c r="AO134" i="13"/>
  <c r="AO126" i="13"/>
  <c r="AO118" i="13"/>
  <c r="AO110" i="13"/>
  <c r="AO102" i="13"/>
  <c r="AO137" i="13"/>
  <c r="AO129" i="13"/>
  <c r="AO121" i="13"/>
  <c r="AO113" i="13"/>
  <c r="AO105" i="13"/>
  <c r="AO140" i="13"/>
  <c r="AO132" i="13"/>
  <c r="AO124" i="13"/>
  <c r="AO116" i="13"/>
  <c r="AO108" i="13"/>
  <c r="AO100" i="13"/>
  <c r="AO150" i="13"/>
  <c r="AO143" i="13"/>
  <c r="AO135" i="13"/>
  <c r="AO127" i="13"/>
  <c r="AO119" i="13"/>
  <c r="AO111" i="13"/>
  <c r="AO103" i="13"/>
  <c r="AO145" i="13"/>
  <c r="AO138" i="13"/>
  <c r="AO130" i="13"/>
  <c r="AO122" i="13"/>
  <c r="AO114" i="13"/>
  <c r="AO141" i="13"/>
  <c r="AO133" i="13"/>
  <c r="AO125" i="13"/>
  <c r="AO117" i="13"/>
  <c r="AO109" i="13"/>
  <c r="AO101" i="13"/>
  <c r="AO136" i="13"/>
  <c r="AO128" i="13"/>
  <c r="AO120" i="13"/>
  <c r="AO112" i="13"/>
  <c r="AO104" i="13"/>
  <c r="AO144" i="13"/>
  <c r="AO139" i="13"/>
  <c r="AO131" i="13"/>
  <c r="AO123" i="13"/>
  <c r="AO115" i="13"/>
  <c r="AO107" i="13"/>
  <c r="AO98" i="13"/>
  <c r="AO94" i="13"/>
  <c r="AO86" i="13"/>
  <c r="AO78" i="13"/>
  <c r="AO70" i="13"/>
  <c r="AO62" i="13"/>
  <c r="AO54" i="13"/>
  <c r="AO89" i="13"/>
  <c r="AO81" i="13"/>
  <c r="AO73" i="13"/>
  <c r="AO65" i="13"/>
  <c r="AO57" i="13"/>
  <c r="AO97" i="13"/>
  <c r="AO92" i="13"/>
  <c r="AO84" i="13"/>
  <c r="AO76" i="13"/>
  <c r="AO68" i="13"/>
  <c r="AO60" i="13"/>
  <c r="AO95" i="13"/>
  <c r="AO87" i="13"/>
  <c r="AO79" i="13"/>
  <c r="AO71" i="13"/>
  <c r="AO63" i="13"/>
  <c r="AO55" i="13"/>
  <c r="AO106" i="13"/>
  <c r="AO90" i="13"/>
  <c r="AO82" i="13"/>
  <c r="AO74" i="13"/>
  <c r="AO66" i="13"/>
  <c r="AO58" i="13"/>
  <c r="AO93" i="13"/>
  <c r="AO85" i="13"/>
  <c r="AO77" i="13"/>
  <c r="AO69" i="13"/>
  <c r="AO61" i="13"/>
  <c r="AO53" i="13"/>
  <c r="AO96" i="13"/>
  <c r="AO88" i="13"/>
  <c r="AO80" i="13"/>
  <c r="AO72" i="13"/>
  <c r="AO64" i="13"/>
  <c r="AO56" i="13"/>
  <c r="AO99" i="13"/>
  <c r="AO91" i="13"/>
  <c r="AO83" i="13"/>
  <c r="AO75" i="13"/>
  <c r="AO67" i="13"/>
  <c r="AO59" i="13"/>
  <c r="Q6" i="13"/>
  <c r="AK6" i="13"/>
  <c r="Y7" i="13"/>
  <c r="AO7" i="13"/>
  <c r="AK9" i="13"/>
  <c r="L11" i="13"/>
  <c r="T11" i="13" s="1"/>
  <c r="AG11" i="13"/>
  <c r="AC13" i="13"/>
  <c r="Y15" i="13"/>
  <c r="AO15" i="13"/>
  <c r="AK17" i="13"/>
  <c r="AG19" i="13"/>
  <c r="AC21" i="13"/>
  <c r="Y23" i="13"/>
  <c r="AO23" i="13"/>
  <c r="AK25" i="13"/>
  <c r="AG27" i="13"/>
  <c r="AC29" i="13"/>
  <c r="Y31" i="13"/>
  <c r="AO31" i="13"/>
  <c r="S33" i="13"/>
  <c r="AX33" i="13" s="1"/>
  <c r="AK33" i="13"/>
  <c r="AG35" i="13"/>
  <c r="AC37" i="13"/>
  <c r="Y39" i="13"/>
  <c r="AO39" i="13"/>
  <c r="AK41" i="13"/>
  <c r="L43" i="13"/>
  <c r="T43" i="13" s="1"/>
  <c r="AG43" i="13"/>
  <c r="AC45" i="13"/>
  <c r="Y47" i="13"/>
  <c r="AO47" i="13"/>
  <c r="AK49" i="13"/>
  <c r="AL6" i="13"/>
  <c r="Q8" i="13"/>
  <c r="L19" i="13"/>
  <c r="T19" i="13" s="1"/>
  <c r="R30" i="13"/>
  <c r="AW30" i="13" s="1"/>
  <c r="S35" i="13"/>
  <c r="AX35" i="13" s="1"/>
  <c r="Q40" i="13"/>
  <c r="R46" i="13"/>
  <c r="AW46" i="13" s="1"/>
  <c r="Q48" i="13"/>
  <c r="R6" i="13"/>
  <c r="AW6" i="13" s="1"/>
  <c r="R8" i="13"/>
  <c r="AW8" i="13" s="1"/>
  <c r="AG8" i="13"/>
  <c r="AC10" i="13"/>
  <c r="Q11" i="13"/>
  <c r="Y12" i="13"/>
  <c r="AO12" i="13"/>
  <c r="S14" i="13"/>
  <c r="AX14" i="13" s="1"/>
  <c r="AK14" i="13"/>
  <c r="AG16" i="13"/>
  <c r="AC18" i="13"/>
  <c r="Q19" i="13"/>
  <c r="Y20" i="13"/>
  <c r="AO20" i="13"/>
  <c r="AK22" i="13"/>
  <c r="AG24" i="13"/>
  <c r="AC26" i="13"/>
  <c r="Y28" i="13"/>
  <c r="AO28" i="13"/>
  <c r="S30" i="13"/>
  <c r="AX30" i="13" s="1"/>
  <c r="AK30" i="13"/>
  <c r="R32" i="13"/>
  <c r="AW32" i="13" s="1"/>
  <c r="AG32" i="13"/>
  <c r="AC34" i="13"/>
  <c r="Y36" i="13"/>
  <c r="AO36" i="13"/>
  <c r="S38" i="13"/>
  <c r="AX38" i="13" s="1"/>
  <c r="AK38" i="13"/>
  <c r="R40" i="13"/>
  <c r="AW40" i="13" s="1"/>
  <c r="AG40" i="13"/>
  <c r="AC42" i="13"/>
  <c r="Q43" i="13"/>
  <c r="Y44" i="13"/>
  <c r="AO44" i="13"/>
  <c r="AK46" i="13"/>
  <c r="R48" i="13"/>
  <c r="AW48" i="13" s="1"/>
  <c r="AG48" i="13"/>
  <c r="AC50" i="13"/>
  <c r="AC52" i="13"/>
  <c r="AK285" i="13"/>
  <c r="AK275" i="13"/>
  <c r="AK283" i="13"/>
  <c r="AK260" i="13"/>
  <c r="AK252" i="13"/>
  <c r="AK244" i="13"/>
  <c r="AK299" i="13"/>
  <c r="AK295" i="13"/>
  <c r="AK293" i="13"/>
  <c r="AK291" i="13"/>
  <c r="AK282" i="13"/>
  <c r="AK272" i="13"/>
  <c r="AK263" i="13"/>
  <c r="AK255" i="13"/>
  <c r="AK270" i="13"/>
  <c r="AK268" i="13"/>
  <c r="AK274" i="13"/>
  <c r="AK266" i="13"/>
  <c r="AK258" i="13"/>
  <c r="AK250" i="13"/>
  <c r="AK242" i="13"/>
  <c r="AK277" i="13"/>
  <c r="AK311" i="13"/>
  <c r="AK261" i="13"/>
  <c r="AK253" i="13"/>
  <c r="AK245" i="13"/>
  <c r="AK264" i="13"/>
  <c r="AK256" i="13"/>
  <c r="AK248" i="13"/>
  <c r="AK276" i="13"/>
  <c r="AK271" i="13"/>
  <c r="AK259" i="13"/>
  <c r="AK251" i="13"/>
  <c r="AK243" i="13"/>
  <c r="AK269" i="13"/>
  <c r="AK279" i="13"/>
  <c r="AK267" i="13"/>
  <c r="AK262" i="13"/>
  <c r="AK254" i="13"/>
  <c r="AK246" i="13"/>
  <c r="AK303" i="13"/>
  <c r="AK287" i="13"/>
  <c r="AK265" i="13"/>
  <c r="AK257" i="13"/>
  <c r="AK249" i="13"/>
  <c r="AK241" i="13"/>
  <c r="AK232" i="13"/>
  <c r="AK224" i="13"/>
  <c r="AK216" i="13"/>
  <c r="AK208" i="13"/>
  <c r="AK200" i="13"/>
  <c r="AK235" i="13"/>
  <c r="AK227" i="13"/>
  <c r="AK219" i="13"/>
  <c r="AK211" i="13"/>
  <c r="AK203" i="13"/>
  <c r="AK195" i="13"/>
  <c r="AK238" i="13"/>
  <c r="AK230" i="13"/>
  <c r="AK222" i="13"/>
  <c r="AK214" i="13"/>
  <c r="AK206" i="13"/>
  <c r="AK198" i="13"/>
  <c r="AK240" i="13"/>
  <c r="AK233" i="13"/>
  <c r="AK225" i="13"/>
  <c r="AK217" i="13"/>
  <c r="AK209" i="13"/>
  <c r="AK201" i="13"/>
  <c r="AK193" i="13"/>
  <c r="AK236" i="13"/>
  <c r="AK228" i="13"/>
  <c r="AK220" i="13"/>
  <c r="AK212" i="13"/>
  <c r="AK204" i="13"/>
  <c r="AK196" i="13"/>
  <c r="AK247" i="13"/>
  <c r="AK231" i="13"/>
  <c r="AK223" i="13"/>
  <c r="AK215" i="13"/>
  <c r="AK207" i="13"/>
  <c r="AK199" i="13"/>
  <c r="AK234" i="13"/>
  <c r="AK226" i="13"/>
  <c r="AK218" i="13"/>
  <c r="AK210" i="13"/>
  <c r="AK202" i="13"/>
  <c r="AK194" i="13"/>
  <c r="AK239" i="13"/>
  <c r="AK237" i="13"/>
  <c r="AK229" i="13"/>
  <c r="AK221" i="13"/>
  <c r="AK213" i="13"/>
  <c r="AK205" i="13"/>
  <c r="AK197" i="13"/>
  <c r="AK192" i="13"/>
  <c r="AK190" i="13"/>
  <c r="AK182" i="13"/>
  <c r="AK174" i="13"/>
  <c r="AK166" i="13"/>
  <c r="AK158" i="13"/>
  <c r="AK150" i="13"/>
  <c r="AK185" i="13"/>
  <c r="AK177" i="13"/>
  <c r="AK169" i="13"/>
  <c r="AK161" i="13"/>
  <c r="AK153" i="13"/>
  <c r="AK188" i="13"/>
  <c r="AK180" i="13"/>
  <c r="AK172" i="13"/>
  <c r="AK164" i="13"/>
  <c r="AK156" i="13"/>
  <c r="AK148" i="13"/>
  <c r="AK191" i="13"/>
  <c r="AK183" i="13"/>
  <c r="AK175" i="13"/>
  <c r="AK167" i="13"/>
  <c r="AK159" i="13"/>
  <c r="AK151" i="13"/>
  <c r="AK186" i="13"/>
  <c r="AK178" i="13"/>
  <c r="AK170" i="13"/>
  <c r="AK162" i="13"/>
  <c r="AK154" i="13"/>
  <c r="AK189" i="13"/>
  <c r="AK181" i="13"/>
  <c r="AK173" i="13"/>
  <c r="AK165" i="13"/>
  <c r="AK157" i="13"/>
  <c r="AK149" i="13"/>
  <c r="AK184" i="13"/>
  <c r="AK176" i="13"/>
  <c r="AK168" i="13"/>
  <c r="AK160" i="13"/>
  <c r="AK187" i="13"/>
  <c r="AK179" i="13"/>
  <c r="AK171" i="13"/>
  <c r="AK163" i="13"/>
  <c r="AK155" i="13"/>
  <c r="AK147" i="13"/>
  <c r="AK144" i="13"/>
  <c r="AK136" i="13"/>
  <c r="AK128" i="13"/>
  <c r="AK120" i="13"/>
  <c r="AK112" i="13"/>
  <c r="AK104" i="13"/>
  <c r="AK139" i="13"/>
  <c r="AK131" i="13"/>
  <c r="AK123" i="13"/>
  <c r="AK115" i="13"/>
  <c r="AK107" i="13"/>
  <c r="AK99" i="13"/>
  <c r="AK142" i="13"/>
  <c r="AK134" i="13"/>
  <c r="AK126" i="13"/>
  <c r="AK118" i="13"/>
  <c r="AK110" i="13"/>
  <c r="AK102" i="13"/>
  <c r="AK152" i="13"/>
  <c r="AK146" i="13"/>
  <c r="AK137" i="13"/>
  <c r="AK129" i="13"/>
  <c r="AK121" i="13"/>
  <c r="AK113" i="13"/>
  <c r="AK105" i="13"/>
  <c r="AK140" i="13"/>
  <c r="AK132" i="13"/>
  <c r="AK124" i="13"/>
  <c r="AK116" i="13"/>
  <c r="AK145" i="13"/>
  <c r="AK143" i="13"/>
  <c r="AK135" i="13"/>
  <c r="AK127" i="13"/>
  <c r="AK119" i="13"/>
  <c r="AK111" i="13"/>
  <c r="AK103" i="13"/>
  <c r="AK138" i="13"/>
  <c r="AK130" i="13"/>
  <c r="AK122" i="13"/>
  <c r="AK114" i="13"/>
  <c r="AK106" i="13"/>
  <c r="AK98" i="13"/>
  <c r="AK141" i="13"/>
  <c r="AK133" i="13"/>
  <c r="AK125" i="13"/>
  <c r="AK117" i="13"/>
  <c r="AK109" i="13"/>
  <c r="AK101" i="13"/>
  <c r="AK100" i="13"/>
  <c r="AK96" i="13"/>
  <c r="AK88" i="13"/>
  <c r="AK80" i="13"/>
  <c r="AK72" i="13"/>
  <c r="AK64" i="13"/>
  <c r="AK56" i="13"/>
  <c r="AK91" i="13"/>
  <c r="AK83" i="13"/>
  <c r="AK75" i="13"/>
  <c r="AK67" i="13"/>
  <c r="AK59" i="13"/>
  <c r="AK94" i="13"/>
  <c r="AK86" i="13"/>
  <c r="AK78" i="13"/>
  <c r="AK70" i="13"/>
  <c r="AK62" i="13"/>
  <c r="AK54" i="13"/>
  <c r="AK108" i="13"/>
  <c r="AK97" i="13"/>
  <c r="AK89" i="13"/>
  <c r="AK81" i="13"/>
  <c r="AK73" i="13"/>
  <c r="AK65" i="13"/>
  <c r="AK57" i="13"/>
  <c r="AK92" i="13"/>
  <c r="AK84" i="13"/>
  <c r="AK76" i="13"/>
  <c r="AK68" i="13"/>
  <c r="AK60" i="13"/>
  <c r="AK52" i="13"/>
  <c r="AK95" i="13"/>
  <c r="AK87" i="13"/>
  <c r="AK79" i="13"/>
  <c r="AK71" i="13"/>
  <c r="AK63" i="13"/>
  <c r="AK55" i="13"/>
  <c r="AK90" i="13"/>
  <c r="AK82" i="13"/>
  <c r="AK74" i="13"/>
  <c r="AK66" i="13"/>
  <c r="AK58" i="13"/>
  <c r="AK93" i="13"/>
  <c r="AK85" i="13"/>
  <c r="AK77" i="13"/>
  <c r="AK69" i="13"/>
  <c r="AK61" i="13"/>
  <c r="Q13" i="13"/>
  <c r="S16" i="13"/>
  <c r="AX16" i="13" s="1"/>
  <c r="R19" i="13"/>
  <c r="AW19" i="13" s="1"/>
  <c r="Q21" i="13"/>
  <c r="L24" i="13"/>
  <c r="T24" i="13" s="1"/>
  <c r="R27" i="13"/>
  <c r="AW27" i="13" s="1"/>
  <c r="L29" i="13"/>
  <c r="T29" i="13" s="1"/>
  <c r="S32" i="13"/>
  <c r="AX32" i="13" s="1"/>
  <c r="R35" i="13"/>
  <c r="AW35" i="13" s="1"/>
  <c r="Q37" i="13"/>
  <c r="S40" i="13"/>
  <c r="AX40" i="13" s="1"/>
  <c r="L45" i="13"/>
  <c r="T45" i="13" s="1"/>
  <c r="S48" i="13"/>
  <c r="AX48" i="13" s="1"/>
  <c r="R51" i="13"/>
  <c r="AW51" i="13" s="1"/>
  <c r="Q310" i="13"/>
  <c r="S313" i="13"/>
  <c r="AX313" i="13" s="1"/>
  <c r="Q110" i="13"/>
  <c r="S113" i="13"/>
  <c r="AX113" i="13" s="1"/>
  <c r="Q118" i="13"/>
  <c r="S121" i="13"/>
  <c r="AX121" i="13" s="1"/>
  <c r="Q126" i="13"/>
  <c r="S129" i="13"/>
  <c r="AX129" i="13" s="1"/>
  <c r="Q134" i="13"/>
  <c r="S137" i="13"/>
  <c r="AX137" i="13" s="1"/>
  <c r="Q142" i="13"/>
  <c r="S145" i="13"/>
  <c r="AX145" i="13" s="1"/>
  <c r="Q302" i="13"/>
  <c r="S305" i="13"/>
  <c r="AX305" i="13" s="1"/>
  <c r="R161" i="13"/>
  <c r="AW161" i="13" s="1"/>
  <c r="L95" i="13"/>
  <c r="T95" i="13" s="1"/>
  <c r="L103" i="13"/>
  <c r="T103" i="13" s="1"/>
  <c r="L127" i="13"/>
  <c r="T127" i="13" s="1"/>
  <c r="L135" i="13"/>
  <c r="T135" i="13" s="1"/>
  <c r="L143" i="13"/>
  <c r="T143" i="13" s="1"/>
  <c r="R111" i="13"/>
  <c r="AW111" i="13" s="1"/>
  <c r="R119" i="13"/>
  <c r="AW119" i="13" s="1"/>
  <c r="R127" i="13"/>
  <c r="AW127" i="13" s="1"/>
  <c r="R135" i="13"/>
  <c r="AW135" i="13" s="1"/>
  <c r="R143" i="13"/>
  <c r="AW143" i="13" s="1"/>
  <c r="R151" i="13"/>
  <c r="AW151" i="13" s="1"/>
  <c r="S156" i="13"/>
  <c r="AX156" i="13" s="1"/>
  <c r="R159" i="13"/>
  <c r="AW159" i="13" s="1"/>
  <c r="R83" i="13"/>
  <c r="AW83" i="13" s="1"/>
  <c r="R155" i="13"/>
  <c r="AW155" i="13" s="1"/>
  <c r="R158" i="13"/>
  <c r="AW158" i="13" s="1"/>
  <c r="S54" i="13"/>
  <c r="AX54" i="13" s="1"/>
  <c r="S62" i="13"/>
  <c r="AX62" i="13" s="1"/>
  <c r="Q168" i="13"/>
  <c r="Q184" i="13"/>
  <c r="Q192" i="13"/>
  <c r="S195" i="13"/>
  <c r="AX195" i="13" s="1"/>
  <c r="Q200" i="13"/>
  <c r="Q208" i="13"/>
  <c r="R160" i="13"/>
  <c r="AW160" i="13" s="1"/>
  <c r="L162" i="13"/>
  <c r="T162" i="13" s="1"/>
  <c r="Q316" i="13"/>
  <c r="R222" i="13"/>
  <c r="AW222" i="13" s="1"/>
  <c r="S211" i="13"/>
  <c r="AX211" i="13" s="1"/>
  <c r="Q216" i="13"/>
  <c r="S219" i="13"/>
  <c r="AX219" i="13" s="1"/>
  <c r="S235" i="13"/>
  <c r="AX235" i="13" s="1"/>
  <c r="Q236" i="13"/>
  <c r="Q313" i="13"/>
  <c r="Q136" i="13"/>
  <c r="S139" i="13"/>
  <c r="AX139" i="13" s="1"/>
  <c r="S147" i="13"/>
  <c r="AX147" i="13" s="1"/>
  <c r="Q152" i="13"/>
  <c r="R163" i="13"/>
  <c r="AW163" i="13" s="1"/>
  <c r="R157" i="13"/>
  <c r="AW157" i="13" s="1"/>
  <c r="R317" i="13"/>
  <c r="AW317" i="13" s="1"/>
  <c r="S79" i="13"/>
  <c r="AX79" i="13" s="1"/>
  <c r="R154" i="13"/>
  <c r="AW154" i="13" s="1"/>
  <c r="S213" i="13"/>
  <c r="AX213" i="13" s="1"/>
  <c r="R231" i="13"/>
  <c r="AW231" i="13" s="1"/>
  <c r="S10" i="13"/>
  <c r="AX10" i="13" s="1"/>
  <c r="S18" i="13"/>
  <c r="AX18" i="13" s="1"/>
  <c r="S26" i="13"/>
  <c r="AX26" i="13" s="1"/>
  <c r="S34" i="13"/>
  <c r="AX34" i="13" s="1"/>
  <c r="S42" i="13"/>
  <c r="AX42" i="13" s="1"/>
  <c r="S50" i="13"/>
  <c r="AX50" i="13" s="1"/>
  <c r="S58" i="13"/>
  <c r="AX58" i="13" s="1"/>
  <c r="S66" i="13"/>
  <c r="AX66" i="13" s="1"/>
  <c r="S74" i="13"/>
  <c r="AX74" i="13" s="1"/>
  <c r="Q79" i="13"/>
  <c r="R218" i="13"/>
  <c r="AW218" i="13" s="1"/>
  <c r="R234" i="13"/>
  <c r="AW234" i="13" s="1"/>
  <c r="L89" i="13"/>
  <c r="T89" i="13" s="1"/>
  <c r="L97" i="13"/>
  <c r="T97" i="13" s="1"/>
  <c r="L113" i="13"/>
  <c r="T113" i="13" s="1"/>
  <c r="L121" i="13"/>
  <c r="T121" i="13" s="1"/>
  <c r="L129" i="13"/>
  <c r="T129" i="13" s="1"/>
  <c r="L137" i="13"/>
  <c r="T137" i="13" s="1"/>
  <c r="L145" i="13"/>
  <c r="T145" i="13" s="1"/>
  <c r="R228" i="13"/>
  <c r="AW228" i="13" s="1"/>
  <c r="L230" i="13"/>
  <c r="T230" i="13" s="1"/>
  <c r="R244" i="13"/>
  <c r="AW244" i="13" s="1"/>
  <c r="R260" i="13"/>
  <c r="AW260" i="13" s="1"/>
  <c r="L318" i="13"/>
  <c r="T318" i="13" s="1"/>
  <c r="R89" i="13"/>
  <c r="AW89" i="13" s="1"/>
  <c r="R97" i="13"/>
  <c r="AW97" i="13" s="1"/>
  <c r="R113" i="13"/>
  <c r="AW113" i="13" s="1"/>
  <c r="R121" i="13"/>
  <c r="AW121" i="13" s="1"/>
  <c r="R129" i="13"/>
  <c r="AW129" i="13" s="1"/>
  <c r="R137" i="13"/>
  <c r="AW137" i="13" s="1"/>
  <c r="R145" i="13"/>
  <c r="AW145" i="13" s="1"/>
  <c r="Q217" i="13"/>
  <c r="S228" i="13"/>
  <c r="AX228" i="13" s="1"/>
  <c r="Q182" i="13"/>
  <c r="S185" i="13"/>
  <c r="AX185" i="13" s="1"/>
  <c r="Q190" i="13"/>
  <c r="Q198" i="13"/>
  <c r="S201" i="13"/>
  <c r="AX201" i="13" s="1"/>
  <c r="Q206" i="13"/>
  <c r="S209" i="13"/>
  <c r="AX209" i="13" s="1"/>
  <c r="L211" i="13"/>
  <c r="T211" i="13" s="1"/>
  <c r="Q214" i="13"/>
  <c r="L219" i="13"/>
  <c r="T219" i="13" s="1"/>
  <c r="Q230" i="13"/>
  <c r="L163" i="13"/>
  <c r="T163" i="13" s="1"/>
  <c r="L240" i="13"/>
  <c r="T240" i="13" s="1"/>
  <c r="L248" i="13"/>
  <c r="T248" i="13" s="1"/>
  <c r="L256" i="13"/>
  <c r="T256" i="13" s="1"/>
  <c r="L312" i="13"/>
  <c r="T312" i="13" s="1"/>
  <c r="R318" i="13"/>
  <c r="AW318" i="13" s="1"/>
  <c r="R59" i="13"/>
  <c r="AW59" i="13" s="1"/>
  <c r="L61" i="13"/>
  <c r="T61" i="13" s="1"/>
  <c r="R67" i="13"/>
  <c r="AW67" i="13" s="1"/>
  <c r="L69" i="13"/>
  <c r="T69" i="13" s="1"/>
  <c r="R75" i="13"/>
  <c r="AW75" i="13" s="1"/>
  <c r="L77" i="13"/>
  <c r="T77" i="13" s="1"/>
  <c r="S222" i="13"/>
  <c r="AX222" i="13" s="1"/>
  <c r="Q227" i="13"/>
  <c r="L157" i="13"/>
  <c r="T157" i="13" s="1"/>
  <c r="S80" i="13"/>
  <c r="AX80" i="13" s="1"/>
  <c r="R272" i="13"/>
  <c r="AW272" i="13" s="1"/>
  <c r="R13" i="13"/>
  <c r="AW13" i="13" s="1"/>
  <c r="R21" i="13"/>
  <c r="AW21" i="13" s="1"/>
  <c r="R29" i="13"/>
  <c r="AW29" i="13" s="1"/>
  <c r="R45" i="13"/>
  <c r="AW45" i="13" s="1"/>
  <c r="R61" i="13"/>
  <c r="AW61" i="13" s="1"/>
  <c r="R69" i="13"/>
  <c r="AW69" i="13" s="1"/>
  <c r="R85" i="13"/>
  <c r="AW85" i="13" s="1"/>
  <c r="R93" i="13"/>
  <c r="AW93" i="13" s="1"/>
  <c r="R101" i="13"/>
  <c r="AW101" i="13" s="1"/>
  <c r="R109" i="13"/>
  <c r="AW109" i="13" s="1"/>
  <c r="R117" i="13"/>
  <c r="AW117" i="13" s="1"/>
  <c r="R133" i="13"/>
  <c r="AW133" i="13" s="1"/>
  <c r="R141" i="13"/>
  <c r="AW141" i="13" s="1"/>
  <c r="R149" i="13"/>
  <c r="AW149" i="13" s="1"/>
  <c r="L210" i="13"/>
  <c r="T210" i="13" s="1"/>
  <c r="Q221" i="13"/>
  <c r="R150" i="13"/>
  <c r="AW150" i="13" s="1"/>
  <c r="R153" i="13"/>
  <c r="AW153" i="13" s="1"/>
  <c r="R156" i="13"/>
  <c r="AW156" i="13" s="1"/>
  <c r="L158" i="13"/>
  <c r="T158" i="13" s="1"/>
  <c r="Q167" i="13"/>
  <c r="S170" i="13"/>
  <c r="AX170" i="13" s="1"/>
  <c r="Q183" i="13"/>
  <c r="S186" i="13"/>
  <c r="AX186" i="13" s="1"/>
  <c r="S218" i="13"/>
  <c r="AX218" i="13" s="1"/>
  <c r="Q223" i="13"/>
  <c r="Q231" i="13"/>
  <c r="S234" i="13"/>
  <c r="AX234" i="13" s="1"/>
  <c r="R242" i="13"/>
  <c r="AW242" i="13" s="1"/>
  <c r="R250" i="13"/>
  <c r="AW250" i="13" s="1"/>
  <c r="R258" i="13"/>
  <c r="AW258" i="13" s="1"/>
  <c r="R266" i="13"/>
  <c r="AW266" i="13" s="1"/>
  <c r="L268" i="13"/>
  <c r="T268" i="13" s="1"/>
  <c r="R274" i="13"/>
  <c r="AW274" i="13" s="1"/>
  <c r="L276" i="13"/>
  <c r="T276" i="13" s="1"/>
  <c r="R282" i="13"/>
  <c r="AW282" i="13" s="1"/>
  <c r="R290" i="13"/>
  <c r="AW290" i="13" s="1"/>
  <c r="L292" i="13"/>
  <c r="T292" i="13" s="1"/>
  <c r="R306" i="13"/>
  <c r="AW306" i="13" s="1"/>
  <c r="R314" i="13"/>
  <c r="AW314" i="13" s="1"/>
  <c r="S153" i="13"/>
  <c r="AX153" i="13" s="1"/>
  <c r="L185" i="13"/>
  <c r="T185" i="13" s="1"/>
  <c r="R191" i="13"/>
  <c r="AW191" i="13" s="1"/>
  <c r="L193" i="13"/>
  <c r="T193" i="13" s="1"/>
  <c r="R199" i="13"/>
  <c r="AW199" i="13" s="1"/>
  <c r="L201" i="13"/>
  <c r="T201" i="13" s="1"/>
  <c r="R207" i="13"/>
  <c r="AW207" i="13" s="1"/>
  <c r="R215" i="13"/>
  <c r="AW215" i="13" s="1"/>
  <c r="L225" i="13"/>
  <c r="T225" i="13" s="1"/>
  <c r="L233" i="13"/>
  <c r="T233" i="13" s="1"/>
  <c r="Q303" i="13"/>
  <c r="L93" i="13"/>
  <c r="T93" i="13" s="1"/>
  <c r="L101" i="13"/>
  <c r="T101" i="13" s="1"/>
  <c r="L109" i="13"/>
  <c r="T109" i="13" s="1"/>
  <c r="L117" i="13"/>
  <c r="T117" i="13" s="1"/>
  <c r="L125" i="13"/>
  <c r="T125" i="13" s="1"/>
  <c r="L133" i="13"/>
  <c r="T133" i="13" s="1"/>
  <c r="L141" i="13"/>
  <c r="T141" i="13" s="1"/>
  <c r="L149" i="13"/>
  <c r="T149" i="13" s="1"/>
  <c r="Q164" i="13"/>
  <c r="S175" i="13"/>
  <c r="AX175" i="13" s="1"/>
  <c r="S183" i="13"/>
  <c r="AX183" i="13" s="1"/>
  <c r="S191" i="13"/>
  <c r="AX191" i="13" s="1"/>
  <c r="Q196" i="13"/>
  <c r="S199" i="13"/>
  <c r="AX199" i="13" s="1"/>
  <c r="Q204" i="13"/>
  <c r="Q212" i="13"/>
  <c r="S115" i="13"/>
  <c r="AX115" i="13" s="1"/>
  <c r="Q120" i="13"/>
  <c r="S233" i="13"/>
  <c r="AX233" i="13" s="1"/>
  <c r="R230" i="13"/>
  <c r="AW230" i="13" s="1"/>
  <c r="R276" i="13"/>
  <c r="AW276" i="13" s="1"/>
  <c r="R292" i="13"/>
  <c r="AW292" i="13" s="1"/>
  <c r="R169" i="13"/>
  <c r="AW169" i="13" s="1"/>
  <c r="R185" i="13"/>
  <c r="AW185" i="13" s="1"/>
  <c r="R193" i="13"/>
  <c r="AW193" i="13" s="1"/>
  <c r="R201" i="13"/>
  <c r="AW201" i="13" s="1"/>
  <c r="R209" i="13"/>
  <c r="AW209" i="13" s="1"/>
  <c r="R217" i="13"/>
  <c r="AW217" i="13" s="1"/>
  <c r="R225" i="13"/>
  <c r="AW225" i="13" s="1"/>
  <c r="L227" i="13"/>
  <c r="T227" i="13" s="1"/>
  <c r="Q235" i="13"/>
  <c r="S260" i="13"/>
  <c r="AX260" i="13" s="1"/>
  <c r="S268" i="13"/>
  <c r="AX268" i="13" s="1"/>
  <c r="Q273" i="13"/>
  <c r="Q289" i="13"/>
  <c r="S292" i="13"/>
  <c r="AX292" i="13" s="1"/>
  <c r="Q297" i="13"/>
  <c r="S308" i="13"/>
  <c r="AX308" i="13" s="1"/>
  <c r="S316" i="13"/>
  <c r="AX316" i="13" s="1"/>
  <c r="L272" i="13"/>
  <c r="T272" i="13" s="1"/>
  <c r="L280" i="13"/>
  <c r="T280" i="13" s="1"/>
  <c r="L296" i="13"/>
  <c r="T296" i="13" s="1"/>
  <c r="L304" i="13"/>
  <c r="T304" i="13" s="1"/>
  <c r="S106" i="13"/>
  <c r="AX106" i="13" s="1"/>
  <c r="Q111" i="13"/>
  <c r="S114" i="13"/>
  <c r="AX114" i="13" s="1"/>
  <c r="Q119" i="13"/>
  <c r="S122" i="13"/>
  <c r="AX122" i="13" s="1"/>
  <c r="Q127" i="13"/>
  <c r="S130" i="13"/>
  <c r="AX130" i="13" s="1"/>
  <c r="Q135" i="13"/>
  <c r="Q143" i="13"/>
  <c r="S146" i="13"/>
  <c r="AX146" i="13" s="1"/>
  <c r="Q151" i="13"/>
  <c r="L165" i="13"/>
  <c r="T165" i="13" s="1"/>
  <c r="L189" i="13"/>
  <c r="T189" i="13" s="1"/>
  <c r="L197" i="13"/>
  <c r="T197" i="13" s="1"/>
  <c r="L205" i="13"/>
  <c r="T205" i="13" s="1"/>
  <c r="L229" i="13"/>
  <c r="T229" i="13" s="1"/>
  <c r="S262" i="13"/>
  <c r="AX262" i="13" s="1"/>
  <c r="S270" i="13"/>
  <c r="AX270" i="13" s="1"/>
  <c r="Q275" i="13"/>
  <c r="Q283" i="13"/>
  <c r="S286" i="13"/>
  <c r="AX286" i="13" s="1"/>
  <c r="S294" i="13"/>
  <c r="AX294" i="13" s="1"/>
  <c r="Q299" i="13"/>
  <c r="S302" i="13"/>
  <c r="AX302" i="13" s="1"/>
  <c r="Q307" i="13"/>
  <c r="S310" i="13"/>
  <c r="AX310" i="13" s="1"/>
  <c r="Q315" i="13"/>
  <c r="R12" i="13"/>
  <c r="AW12" i="13" s="1"/>
  <c r="R20" i="13"/>
  <c r="AW20" i="13" s="1"/>
  <c r="R28" i="13"/>
  <c r="AW28" i="13" s="1"/>
  <c r="R36" i="13"/>
  <c r="AW36" i="13" s="1"/>
  <c r="R52" i="13"/>
  <c r="AW52" i="13" s="1"/>
  <c r="R60" i="13"/>
  <c r="AW60" i="13" s="1"/>
  <c r="R68" i="13"/>
  <c r="AW68" i="13" s="1"/>
  <c r="R76" i="13"/>
  <c r="AW76" i="13" s="1"/>
  <c r="R95" i="13"/>
  <c r="AW95" i="13" s="1"/>
  <c r="R103" i="13"/>
  <c r="AW103" i="13" s="1"/>
  <c r="Q9" i="13"/>
  <c r="S12" i="13"/>
  <c r="AX12" i="13" s="1"/>
  <c r="S20" i="13"/>
  <c r="AX20" i="13" s="1"/>
  <c r="S28" i="13"/>
  <c r="AX28" i="13" s="1"/>
  <c r="S36" i="13"/>
  <c r="AX36" i="13" s="1"/>
  <c r="S52" i="13"/>
  <c r="AX52" i="13" s="1"/>
  <c r="S76" i="13"/>
  <c r="AX76" i="13" s="1"/>
  <c r="S87" i="13"/>
  <c r="AX87" i="13" s="1"/>
  <c r="S103" i="13"/>
  <c r="AX103" i="13" s="1"/>
  <c r="Q108" i="13"/>
  <c r="S111" i="13"/>
  <c r="AX111" i="13" s="1"/>
  <c r="Q124" i="13"/>
  <c r="S127" i="13"/>
  <c r="AX127" i="13" s="1"/>
  <c r="Q132" i="13"/>
  <c r="S135" i="13"/>
  <c r="AX135" i="13" s="1"/>
  <c r="Q140" i="13"/>
  <c r="S143" i="13"/>
  <c r="AX143" i="13" s="1"/>
  <c r="Q148" i="13"/>
  <c r="S157" i="13"/>
  <c r="AX157" i="13" s="1"/>
  <c r="R224" i="13"/>
  <c r="AW224" i="13" s="1"/>
  <c r="L226" i="13"/>
  <c r="T226" i="13" s="1"/>
  <c r="R9" i="13"/>
  <c r="AW9" i="13" s="1"/>
  <c r="R17" i="13"/>
  <c r="AW17" i="13" s="1"/>
  <c r="R33" i="13"/>
  <c r="AW33" i="13" s="1"/>
  <c r="R41" i="13"/>
  <c r="AW41" i="13" s="1"/>
  <c r="R49" i="13"/>
  <c r="AW49" i="13" s="1"/>
  <c r="R57" i="13"/>
  <c r="AW57" i="13" s="1"/>
  <c r="L59" i="13"/>
  <c r="T59" i="13" s="1"/>
  <c r="R65" i="13"/>
  <c r="AW65" i="13" s="1"/>
  <c r="L67" i="13"/>
  <c r="T67" i="13" s="1"/>
  <c r="R73" i="13"/>
  <c r="AW73" i="13" s="1"/>
  <c r="L75" i="13"/>
  <c r="T75" i="13" s="1"/>
  <c r="R84" i="13"/>
  <c r="AW84" i="13" s="1"/>
  <c r="L156" i="13"/>
  <c r="T156" i="13" s="1"/>
  <c r="R240" i="13"/>
  <c r="AW240" i="13" s="1"/>
  <c r="L242" i="13"/>
  <c r="T242" i="13" s="1"/>
  <c r="R248" i="13"/>
  <c r="AW248" i="13" s="1"/>
  <c r="L250" i="13"/>
  <c r="T250" i="13" s="1"/>
  <c r="R256" i="13"/>
  <c r="AW256" i="13" s="1"/>
  <c r="L258" i="13"/>
  <c r="T258" i="13" s="1"/>
  <c r="L274" i="13"/>
  <c r="T274" i="13" s="1"/>
  <c r="R280" i="13"/>
  <c r="AW280" i="13" s="1"/>
  <c r="L282" i="13"/>
  <c r="T282" i="13" s="1"/>
  <c r="L290" i="13"/>
  <c r="T290" i="13" s="1"/>
  <c r="R296" i="13"/>
  <c r="AW296" i="13" s="1"/>
  <c r="L298" i="13"/>
  <c r="T298" i="13" s="1"/>
  <c r="R304" i="13"/>
  <c r="AW304" i="13" s="1"/>
  <c r="L306" i="13"/>
  <c r="T306" i="13" s="1"/>
  <c r="R312" i="13"/>
  <c r="AW312" i="13" s="1"/>
  <c r="L314" i="13"/>
  <c r="T314" i="13" s="1"/>
  <c r="R165" i="13"/>
  <c r="AW165" i="13" s="1"/>
  <c r="R173" i="13"/>
  <c r="AW173" i="13" s="1"/>
  <c r="R189" i="13"/>
  <c r="AW189" i="13" s="1"/>
  <c r="L191" i="13"/>
  <c r="T191" i="13" s="1"/>
  <c r="R197" i="13"/>
  <c r="AW197" i="13" s="1"/>
  <c r="L199" i="13"/>
  <c r="T199" i="13" s="1"/>
  <c r="R205" i="13"/>
  <c r="AW205" i="13" s="1"/>
  <c r="L207" i="13"/>
  <c r="T207" i="13" s="1"/>
  <c r="R213" i="13"/>
  <c r="AW213" i="13" s="1"/>
  <c r="R221" i="13"/>
  <c r="AW221" i="13" s="1"/>
  <c r="L223" i="13"/>
  <c r="T223" i="13" s="1"/>
  <c r="L231" i="13"/>
  <c r="T231" i="13" s="1"/>
  <c r="Q309" i="13"/>
  <c r="S312" i="13"/>
  <c r="AX312" i="13" s="1"/>
  <c r="Q317" i="13"/>
  <c r="L22" i="13"/>
  <c r="T22" i="13" s="1"/>
  <c r="L62" i="13"/>
  <c r="T62" i="13" s="1"/>
  <c r="L70" i="13"/>
  <c r="T70" i="13" s="1"/>
  <c r="L81" i="13"/>
  <c r="T81" i="13" s="1"/>
  <c r="Q191" i="13"/>
  <c r="S194" i="13"/>
  <c r="AX194" i="13" s="1"/>
  <c r="Q199" i="13"/>
  <c r="S202" i="13"/>
  <c r="AX202" i="13" s="1"/>
  <c r="Q207" i="13"/>
  <c r="S210" i="13"/>
  <c r="AX210" i="13" s="1"/>
  <c r="L212" i="13"/>
  <c r="T212" i="13" s="1"/>
  <c r="Q218" i="13"/>
  <c r="Q225" i="13"/>
  <c r="Q229" i="13"/>
  <c r="Q233" i="13"/>
  <c r="S237" i="13"/>
  <c r="AX237" i="13" s="1"/>
  <c r="S261" i="13"/>
  <c r="AX261" i="13" s="1"/>
  <c r="S269" i="13"/>
  <c r="AX269" i="13" s="1"/>
  <c r="Q274" i="13"/>
  <c r="S277" i="13"/>
  <c r="AX277" i="13" s="1"/>
  <c r="Q282" i="13"/>
  <c r="S285" i="13"/>
  <c r="AX285" i="13" s="1"/>
  <c r="Q290" i="13"/>
  <c r="S293" i="13"/>
  <c r="AX293" i="13" s="1"/>
  <c r="Q298" i="13"/>
  <c r="S301" i="13"/>
  <c r="AX301" i="13" s="1"/>
  <c r="S309" i="13"/>
  <c r="AX309" i="13" s="1"/>
  <c r="Q314" i="13"/>
  <c r="S317" i="13"/>
  <c r="AX317" i="13" s="1"/>
  <c r="R232" i="13"/>
  <c r="AW232" i="13" s="1"/>
  <c r="L316" i="13"/>
  <c r="T316" i="13" s="1"/>
  <c r="L209" i="13"/>
  <c r="T209" i="13" s="1"/>
  <c r="S225" i="13"/>
  <c r="AX225" i="13" s="1"/>
  <c r="S229" i="13"/>
  <c r="AX229" i="13" s="1"/>
  <c r="S266" i="13"/>
  <c r="AX266" i="13" s="1"/>
  <c r="Q271" i="13"/>
  <c r="S274" i="13"/>
  <c r="AX274" i="13" s="1"/>
  <c r="S282" i="13"/>
  <c r="AX282" i="13" s="1"/>
  <c r="Q287" i="13"/>
  <c r="S290" i="13"/>
  <c r="AX290" i="13" s="1"/>
  <c r="Q295" i="13"/>
  <c r="S298" i="13"/>
  <c r="AX298" i="13" s="1"/>
  <c r="S306" i="13"/>
  <c r="AX306" i="13" s="1"/>
  <c r="Q311" i="13"/>
  <c r="S314" i="13"/>
  <c r="AX314" i="13" s="1"/>
  <c r="S9" i="13"/>
  <c r="AX9" i="13" s="1"/>
  <c r="S17" i="13"/>
  <c r="AX17" i="13" s="1"/>
  <c r="S25" i="13"/>
  <c r="AX25" i="13" s="1"/>
  <c r="S49" i="13"/>
  <c r="AX49" i="13" s="1"/>
  <c r="S65" i="13"/>
  <c r="AX65" i="13" s="1"/>
  <c r="S73" i="13"/>
  <c r="AX73" i="13" s="1"/>
  <c r="Q78" i="13"/>
  <c r="L86" i="13"/>
  <c r="T86" i="13" s="1"/>
  <c r="R92" i="13"/>
  <c r="AW92" i="13" s="1"/>
  <c r="L94" i="13"/>
  <c r="T94" i="13" s="1"/>
  <c r="R100" i="13"/>
  <c r="AW100" i="13" s="1"/>
  <c r="R108" i="13"/>
  <c r="AW108" i="13" s="1"/>
  <c r="R116" i="13"/>
  <c r="AW116" i="13" s="1"/>
  <c r="L118" i="13"/>
  <c r="T118" i="13" s="1"/>
  <c r="R124" i="13"/>
  <c r="AW124" i="13" s="1"/>
  <c r="L126" i="13"/>
  <c r="T126" i="13" s="1"/>
  <c r="R132" i="13"/>
  <c r="AW132" i="13" s="1"/>
  <c r="L134" i="13"/>
  <c r="T134" i="13" s="1"/>
  <c r="R140" i="13"/>
  <c r="AW140" i="13" s="1"/>
  <c r="L142" i="13"/>
  <c r="T142" i="13" s="1"/>
  <c r="Q154" i="13"/>
  <c r="L160" i="13"/>
  <c r="T160" i="13" s="1"/>
  <c r="R164" i="13"/>
  <c r="AW164" i="13" s="1"/>
  <c r="L166" i="13"/>
  <c r="T166" i="13" s="1"/>
  <c r="R172" i="13"/>
  <c r="AW172" i="13" s="1"/>
  <c r="L174" i="13"/>
  <c r="T174" i="13" s="1"/>
  <c r="R188" i="13"/>
  <c r="AW188" i="13" s="1"/>
  <c r="R196" i="13"/>
  <c r="AW196" i="13" s="1"/>
  <c r="L198" i="13"/>
  <c r="T198" i="13" s="1"/>
  <c r="R204" i="13"/>
  <c r="AW204" i="13" s="1"/>
  <c r="L206" i="13"/>
  <c r="T206" i="13" s="1"/>
  <c r="R212" i="13"/>
  <c r="AW212" i="13" s="1"/>
  <c r="L217" i="13"/>
  <c r="T217" i="13" s="1"/>
  <c r="S221" i="13"/>
  <c r="AX221" i="13" s="1"/>
  <c r="R239" i="13"/>
  <c r="AW239" i="13" s="1"/>
  <c r="R247" i="13"/>
  <c r="AW247" i="13" s="1"/>
  <c r="R255" i="13"/>
  <c r="AW255" i="13" s="1"/>
  <c r="L273" i="13"/>
  <c r="T273" i="13" s="1"/>
  <c r="R279" i="13"/>
  <c r="AW279" i="13" s="1"/>
  <c r="L281" i="13"/>
  <c r="T281" i="13" s="1"/>
  <c r="R287" i="13"/>
  <c r="AW287" i="13" s="1"/>
  <c r="L289" i="13"/>
  <c r="T289" i="13" s="1"/>
  <c r="R295" i="13"/>
  <c r="AW295" i="13" s="1"/>
  <c r="L297" i="13"/>
  <c r="T297" i="13" s="1"/>
  <c r="R303" i="13"/>
  <c r="AW303" i="13" s="1"/>
  <c r="L305" i="13"/>
  <c r="T305" i="13" s="1"/>
  <c r="R311" i="13"/>
  <c r="AW311" i="13" s="1"/>
  <c r="L313" i="13"/>
  <c r="T313" i="13" s="1"/>
  <c r="R14" i="13"/>
  <c r="AW14" i="13" s="1"/>
  <c r="R22" i="13"/>
  <c r="AW22" i="13" s="1"/>
  <c r="R38" i="13"/>
  <c r="AW38" i="13" s="1"/>
  <c r="R54" i="13"/>
  <c r="AW54" i="13" s="1"/>
  <c r="L56" i="13"/>
  <c r="T56" i="13" s="1"/>
  <c r="R62" i="13"/>
  <c r="AW62" i="13" s="1"/>
  <c r="L64" i="13"/>
  <c r="T64" i="13" s="1"/>
  <c r="R70" i="13"/>
  <c r="AW70" i="13" s="1"/>
  <c r="L72" i="13"/>
  <c r="T72" i="13" s="1"/>
  <c r="R81" i="13"/>
  <c r="AW81" i="13" s="1"/>
  <c r="S108" i="13"/>
  <c r="AX108" i="13" s="1"/>
  <c r="Q113" i="13"/>
  <c r="S116" i="13"/>
  <c r="AX116" i="13" s="1"/>
  <c r="Q121" i="13"/>
  <c r="Q129" i="13"/>
  <c r="Q137" i="13"/>
  <c r="Q145" i="13"/>
  <c r="S148" i="13"/>
  <c r="AX148" i="13" s="1"/>
  <c r="L150" i="13"/>
  <c r="T150" i="13" s="1"/>
  <c r="S151" i="13"/>
  <c r="AX151" i="13" s="1"/>
  <c r="Q169" i="13"/>
  <c r="S180" i="13"/>
  <c r="AX180" i="13" s="1"/>
  <c r="Q185" i="13"/>
  <c r="S188" i="13"/>
  <c r="AX188" i="13" s="1"/>
  <c r="Q193" i="13"/>
  <c r="S196" i="13"/>
  <c r="AX196" i="13" s="1"/>
  <c r="Q201" i="13"/>
  <c r="S204" i="13"/>
  <c r="AX204" i="13" s="1"/>
  <c r="Q209" i="13"/>
  <c r="L220" i="13"/>
  <c r="T220" i="13" s="1"/>
  <c r="R236" i="13"/>
  <c r="AW236" i="13" s="1"/>
  <c r="S239" i="13"/>
  <c r="AX239" i="13" s="1"/>
  <c r="S271" i="13"/>
  <c r="AX271" i="13" s="1"/>
  <c r="S279" i="13"/>
  <c r="AX279" i="13" s="1"/>
  <c r="Q284" i="13"/>
  <c r="S287" i="13"/>
  <c r="AX287" i="13" s="1"/>
  <c r="Q300" i="13"/>
  <c r="S303" i="13"/>
  <c r="AX303" i="13" s="1"/>
  <c r="Q308" i="13"/>
  <c r="S311" i="13"/>
  <c r="AX311" i="13" s="1"/>
  <c r="L80" i="13"/>
  <c r="T80" i="13" s="1"/>
  <c r="L115" i="13"/>
  <c r="T115" i="13" s="1"/>
  <c r="L131" i="13"/>
  <c r="T131" i="13" s="1"/>
  <c r="L147" i="13"/>
  <c r="T147" i="13" s="1"/>
  <c r="L153" i="13"/>
  <c r="T153" i="13" s="1"/>
  <c r="L195" i="13"/>
  <c r="T195" i="13" s="1"/>
  <c r="L246" i="13"/>
  <c r="T246" i="13" s="1"/>
  <c r="L278" i="13"/>
  <c r="T278" i="13" s="1"/>
  <c r="L286" i="13"/>
  <c r="T286" i="13" s="1"/>
  <c r="L294" i="13"/>
  <c r="T294" i="13" s="1"/>
  <c r="R300" i="13"/>
  <c r="AW300" i="13" s="1"/>
  <c r="L302" i="13"/>
  <c r="T302" i="13" s="1"/>
  <c r="R308" i="13"/>
  <c r="AW308" i="13" s="1"/>
  <c r="L310" i="13"/>
  <c r="T310" i="13" s="1"/>
  <c r="R316" i="13"/>
  <c r="AW316" i="13" s="1"/>
  <c r="S11" i="13"/>
  <c r="AX11" i="13" s="1"/>
  <c r="S27" i="13"/>
  <c r="AX27" i="13" s="1"/>
  <c r="S43" i="13"/>
  <c r="AX43" i="13" s="1"/>
  <c r="S59" i="13"/>
  <c r="AX59" i="13" s="1"/>
  <c r="S67" i="13"/>
  <c r="AX67" i="13" s="1"/>
  <c r="S75" i="13"/>
  <c r="AX75" i="13" s="1"/>
  <c r="R86" i="13"/>
  <c r="AW86" i="13" s="1"/>
  <c r="R94" i="13"/>
  <c r="AW94" i="13" s="1"/>
  <c r="R102" i="13"/>
  <c r="AW102" i="13" s="1"/>
  <c r="R110" i="13"/>
  <c r="AW110" i="13" s="1"/>
  <c r="L112" i="13"/>
  <c r="T112" i="13" s="1"/>
  <c r="R118" i="13"/>
  <c r="AW118" i="13" s="1"/>
  <c r="L120" i="13"/>
  <c r="T120" i="13" s="1"/>
  <c r="R126" i="13"/>
  <c r="AW126" i="13" s="1"/>
  <c r="L128" i="13"/>
  <c r="T128" i="13" s="1"/>
  <c r="R134" i="13"/>
  <c r="AW134" i="13" s="1"/>
  <c r="L136" i="13"/>
  <c r="T136" i="13" s="1"/>
  <c r="R142" i="13"/>
  <c r="AW142" i="13" s="1"/>
  <c r="Q150" i="13"/>
  <c r="R174" i="13"/>
  <c r="AW174" i="13" s="1"/>
  <c r="R182" i="13"/>
  <c r="AW182" i="13" s="1"/>
  <c r="R190" i="13"/>
  <c r="AW190" i="13" s="1"/>
  <c r="L192" i="13"/>
  <c r="T192" i="13" s="1"/>
  <c r="R198" i="13"/>
  <c r="AW198" i="13" s="1"/>
  <c r="R206" i="13"/>
  <c r="AW206" i="13" s="1"/>
  <c r="L208" i="13"/>
  <c r="T208" i="13" s="1"/>
  <c r="R214" i="13"/>
  <c r="AW214" i="13" s="1"/>
  <c r="S217" i="13"/>
  <c r="AX217" i="13" s="1"/>
  <c r="R220" i="13"/>
  <c r="AW220" i="13" s="1"/>
  <c r="R241" i="13"/>
  <c r="AW241" i="13" s="1"/>
  <c r="R249" i="13"/>
  <c r="AW249" i="13" s="1"/>
  <c r="L251" i="13"/>
  <c r="T251" i="13" s="1"/>
  <c r="R273" i="13"/>
  <c r="AW273" i="13" s="1"/>
  <c r="L275" i="13"/>
  <c r="T275" i="13" s="1"/>
  <c r="R281" i="13"/>
  <c r="AW281" i="13" s="1"/>
  <c r="R289" i="13"/>
  <c r="AW289" i="13" s="1"/>
  <c r="R297" i="13"/>
  <c r="AW297" i="13" s="1"/>
  <c r="L299" i="13"/>
  <c r="T299" i="13" s="1"/>
  <c r="R305" i="13"/>
  <c r="AW305" i="13" s="1"/>
  <c r="L307" i="13"/>
  <c r="T307" i="13" s="1"/>
  <c r="R313" i="13"/>
  <c r="AW313" i="13" s="1"/>
  <c r="L315" i="13"/>
  <c r="T315" i="13" s="1"/>
  <c r="L10" i="13"/>
  <c r="T10" i="13" s="1"/>
  <c r="R16" i="13"/>
  <c r="AW16" i="13" s="1"/>
  <c r="L18" i="13"/>
  <c r="T18" i="13" s="1"/>
  <c r="R24" i="13"/>
  <c r="AW24" i="13" s="1"/>
  <c r="L26" i="13"/>
  <c r="T26" i="13" s="1"/>
  <c r="L34" i="13"/>
  <c r="T34" i="13" s="1"/>
  <c r="L42" i="13"/>
  <c r="T42" i="13" s="1"/>
  <c r="L50" i="13"/>
  <c r="T50" i="13" s="1"/>
  <c r="R56" i="13"/>
  <c r="AW56" i="13" s="1"/>
  <c r="L66" i="13"/>
  <c r="T66" i="13" s="1"/>
  <c r="R72" i="13"/>
  <c r="AW72" i="13" s="1"/>
  <c r="L74" i="13"/>
  <c r="T74" i="13" s="1"/>
  <c r="S102" i="13"/>
  <c r="AX102" i="13" s="1"/>
  <c r="Q107" i="13"/>
  <c r="S110" i="13"/>
  <c r="AX110" i="13" s="1"/>
  <c r="Q115" i="13"/>
  <c r="S118" i="13"/>
  <c r="AX118" i="13" s="1"/>
  <c r="Q131" i="13"/>
  <c r="S134" i="13"/>
  <c r="AX134" i="13" s="1"/>
  <c r="Q139" i="13"/>
  <c r="S142" i="13"/>
  <c r="AX142" i="13" s="1"/>
  <c r="Q147" i="13"/>
  <c r="Q153" i="13"/>
  <c r="S160" i="13"/>
  <c r="AX160" i="13" s="1"/>
  <c r="S166" i="13"/>
  <c r="AX166" i="13" s="1"/>
  <c r="S174" i="13"/>
  <c r="AX174" i="13" s="1"/>
  <c r="S182" i="13"/>
  <c r="AX182" i="13" s="1"/>
  <c r="Q187" i="13"/>
  <c r="H187" i="13" s="1"/>
  <c r="S190" i="13"/>
  <c r="AX190" i="13" s="1"/>
  <c r="Q195" i="13"/>
  <c r="S198" i="13"/>
  <c r="AX198" i="13" s="1"/>
  <c r="Q203" i="13"/>
  <c r="S206" i="13"/>
  <c r="AX206" i="13" s="1"/>
  <c r="S214" i="13"/>
  <c r="AX214" i="13" s="1"/>
  <c r="L216" i="13"/>
  <c r="T216" i="13" s="1"/>
  <c r="S220" i="13"/>
  <c r="AX220" i="13" s="1"/>
  <c r="Q270" i="13"/>
  <c r="S273" i="13"/>
  <c r="AX273" i="13" s="1"/>
  <c r="S281" i="13"/>
  <c r="AX281" i="13" s="1"/>
  <c r="Q286" i="13"/>
  <c r="S289" i="13"/>
  <c r="AX289" i="13" s="1"/>
  <c r="Q294" i="13"/>
  <c r="S297" i="13"/>
  <c r="AX297" i="13" s="1"/>
  <c r="S72" i="13"/>
  <c r="AX72" i="13" s="1"/>
  <c r="Q77" i="13"/>
  <c r="S83" i="13"/>
  <c r="AX83" i="13" s="1"/>
  <c r="R91" i="13"/>
  <c r="AW91" i="13" s="1"/>
  <c r="R99" i="13"/>
  <c r="AW99" i="13" s="1"/>
  <c r="R107" i="13"/>
  <c r="AW107" i="13" s="1"/>
  <c r="R115" i="13"/>
  <c r="AW115" i="13" s="1"/>
  <c r="R123" i="13"/>
  <c r="AW123" i="13" s="1"/>
  <c r="R131" i="13"/>
  <c r="AW131" i="13" s="1"/>
  <c r="R139" i="13"/>
  <c r="AW139" i="13" s="1"/>
  <c r="R147" i="13"/>
  <c r="AW147" i="13" s="1"/>
  <c r="S150" i="13"/>
  <c r="AX150" i="13" s="1"/>
  <c r="R171" i="13"/>
  <c r="AW171" i="13" s="1"/>
  <c r="R179" i="13"/>
  <c r="AW179" i="13" s="1"/>
  <c r="R187" i="13"/>
  <c r="AW187" i="13" s="1"/>
  <c r="R195" i="13"/>
  <c r="AW195" i="13" s="1"/>
  <c r="R203" i="13"/>
  <c r="AW203" i="13" s="1"/>
  <c r="R211" i="13"/>
  <c r="AW211" i="13" s="1"/>
  <c r="R223" i="13"/>
  <c r="AW223" i="13" s="1"/>
  <c r="R227" i="13"/>
  <c r="AW227" i="13" s="1"/>
  <c r="R235" i="13"/>
  <c r="AW235" i="13" s="1"/>
  <c r="R238" i="13"/>
  <c r="AW238" i="13" s="1"/>
  <c r="R254" i="13"/>
  <c r="AW254" i="13" s="1"/>
  <c r="R278" i="13"/>
  <c r="AW278" i="13" s="1"/>
  <c r="R286" i="13"/>
  <c r="AW286" i="13" s="1"/>
  <c r="R294" i="13"/>
  <c r="AW294" i="13" s="1"/>
  <c r="R302" i="13"/>
  <c r="AW302" i="13" s="1"/>
  <c r="Q318" i="13"/>
  <c r="L7" i="13"/>
  <c r="T7" i="13" s="1"/>
  <c r="AY7" i="13" s="1"/>
  <c r="L15" i="13"/>
  <c r="T15" i="13" s="1"/>
  <c r="L23" i="13"/>
  <c r="T23" i="13" s="1"/>
  <c r="L31" i="13"/>
  <c r="T31" i="13" s="1"/>
  <c r="L39" i="13"/>
  <c r="T39" i="13" s="1"/>
  <c r="L47" i="13"/>
  <c r="T47" i="13" s="1"/>
  <c r="L55" i="13"/>
  <c r="T55" i="13" s="1"/>
  <c r="L63" i="13"/>
  <c r="T63" i="13" s="1"/>
  <c r="L71" i="13"/>
  <c r="T71" i="13" s="1"/>
  <c r="L79" i="13"/>
  <c r="T79" i="13" s="1"/>
  <c r="L152" i="13"/>
  <c r="T152" i="13" s="1"/>
  <c r="R162" i="13"/>
  <c r="AW162" i="13" s="1"/>
  <c r="L213" i="13"/>
  <c r="T213" i="13" s="1"/>
  <c r="L222" i="13"/>
  <c r="T222" i="13" s="1"/>
  <c r="S227" i="13"/>
  <c r="AX227" i="13" s="1"/>
  <c r="S231" i="13"/>
  <c r="AX231" i="13" s="1"/>
  <c r="S13" i="13"/>
  <c r="AX13" i="13" s="1"/>
  <c r="S21" i="13"/>
  <c r="AX21" i="13" s="1"/>
  <c r="S29" i="13"/>
  <c r="AX29" i="13" s="1"/>
  <c r="S37" i="13"/>
  <c r="AX37" i="13" s="1"/>
  <c r="S45" i="13"/>
  <c r="AX45" i="13" s="1"/>
  <c r="S53" i="13"/>
  <c r="AX53" i="13" s="1"/>
  <c r="S69" i="13"/>
  <c r="AX69" i="13" s="1"/>
  <c r="L90" i="13"/>
  <c r="T90" i="13" s="1"/>
  <c r="L106" i="13"/>
  <c r="T106" i="13" s="1"/>
  <c r="R112" i="13"/>
  <c r="AW112" i="13" s="1"/>
  <c r="L114" i="13"/>
  <c r="T114" i="13" s="1"/>
  <c r="R120" i="13"/>
  <c r="AW120" i="13" s="1"/>
  <c r="L122" i="13"/>
  <c r="T122" i="13" s="1"/>
  <c r="R128" i="13"/>
  <c r="AW128" i="13" s="1"/>
  <c r="L130" i="13"/>
  <c r="T130" i="13" s="1"/>
  <c r="R136" i="13"/>
  <c r="AW136" i="13" s="1"/>
  <c r="L138" i="13"/>
  <c r="T138" i="13" s="1"/>
  <c r="R144" i="13"/>
  <c r="AW144" i="13" s="1"/>
  <c r="L146" i="13"/>
  <c r="T146" i="13" s="1"/>
  <c r="R168" i="13"/>
  <c r="AW168" i="13" s="1"/>
  <c r="L178" i="13"/>
  <c r="T178" i="13" s="1"/>
  <c r="L186" i="13"/>
  <c r="T186" i="13" s="1"/>
  <c r="R192" i="13"/>
  <c r="AW192" i="13" s="1"/>
  <c r="L194" i="13"/>
  <c r="T194" i="13" s="1"/>
  <c r="R200" i="13"/>
  <c r="AW200" i="13" s="1"/>
  <c r="L202" i="13"/>
  <c r="T202" i="13" s="1"/>
  <c r="R208" i="13"/>
  <c r="AW208" i="13" s="1"/>
  <c r="R216" i="13"/>
  <c r="AW216" i="13" s="1"/>
  <c r="Q219" i="13"/>
  <c r="R243" i="13"/>
  <c r="AW243" i="13" s="1"/>
  <c r="R275" i="13"/>
  <c r="AW275" i="13" s="1"/>
  <c r="L277" i="13"/>
  <c r="T277" i="13" s="1"/>
  <c r="R283" i="13"/>
  <c r="AW283" i="13" s="1"/>
  <c r="L285" i="13"/>
  <c r="T285" i="13" s="1"/>
  <c r="L293" i="13"/>
  <c r="T293" i="13" s="1"/>
  <c r="R299" i="13"/>
  <c r="AW299" i="13" s="1"/>
  <c r="L301" i="13"/>
  <c r="T301" i="13" s="1"/>
  <c r="R307" i="13"/>
  <c r="AW307" i="13" s="1"/>
  <c r="L309" i="13"/>
  <c r="T309" i="13" s="1"/>
  <c r="R315" i="13"/>
  <c r="AW315" i="13" s="1"/>
  <c r="L317" i="13"/>
  <c r="T317" i="13" s="1"/>
  <c r="S318" i="13"/>
  <c r="AX318" i="13" s="1"/>
  <c r="R10" i="13"/>
  <c r="AW10" i="13" s="1"/>
  <c r="L12" i="13"/>
  <c r="T12" i="13" s="1"/>
  <c r="R18" i="13"/>
  <c r="AW18" i="13" s="1"/>
  <c r="L20" i="13"/>
  <c r="T20" i="13" s="1"/>
  <c r="R26" i="13"/>
  <c r="AW26" i="13" s="1"/>
  <c r="L28" i="13"/>
  <c r="T28" i="13" s="1"/>
  <c r="R34" i="13"/>
  <c r="AW34" i="13" s="1"/>
  <c r="L36" i="13"/>
  <c r="T36" i="13" s="1"/>
  <c r="R42" i="13"/>
  <c r="AW42" i="13" s="1"/>
  <c r="R50" i="13"/>
  <c r="AW50" i="13" s="1"/>
  <c r="L52" i="13"/>
  <c r="T52" i="13" s="1"/>
  <c r="R58" i="13"/>
  <c r="AW58" i="13" s="1"/>
  <c r="L60" i="13"/>
  <c r="T60" i="13" s="1"/>
  <c r="R66" i="13"/>
  <c r="AW66" i="13" s="1"/>
  <c r="L68" i="13"/>
  <c r="T68" i="13" s="1"/>
  <c r="L76" i="13"/>
  <c r="T76" i="13" s="1"/>
  <c r="Q109" i="13"/>
  <c r="Q117" i="13"/>
  <c r="S120" i="13"/>
  <c r="AX120" i="13" s="1"/>
  <c r="Q125" i="13"/>
  <c r="S128" i="13"/>
  <c r="AX128" i="13" s="1"/>
  <c r="S136" i="13"/>
  <c r="AX136" i="13" s="1"/>
  <c r="Q141" i="13"/>
  <c r="S144" i="13"/>
  <c r="AX144" i="13" s="1"/>
  <c r="Q149" i="13"/>
  <c r="Q162" i="13"/>
  <c r="S176" i="13"/>
  <c r="AX176" i="13" s="1"/>
  <c r="Q181" i="13"/>
  <c r="S184" i="13"/>
  <c r="AX184" i="13" s="1"/>
  <c r="S192" i="13"/>
  <c r="AX192" i="13" s="1"/>
  <c r="Q197" i="13"/>
  <c r="Q205" i="13"/>
  <c r="S208" i="13"/>
  <c r="AX208" i="13" s="1"/>
  <c r="Q213" i="13"/>
  <c r="S216" i="13"/>
  <c r="AX216" i="13" s="1"/>
  <c r="R219" i="13"/>
  <c r="AW219" i="13" s="1"/>
  <c r="Q222" i="13"/>
  <c r="Q226" i="13"/>
  <c r="S267" i="13"/>
  <c r="AX267" i="13" s="1"/>
  <c r="Q272" i="13"/>
  <c r="S275" i="13"/>
  <c r="AX275" i="13" s="1"/>
  <c r="Q280" i="13"/>
  <c r="S283" i="13"/>
  <c r="AX283" i="13" s="1"/>
  <c r="Q288" i="13"/>
  <c r="S291" i="13"/>
  <c r="AX291" i="13" s="1"/>
  <c r="Q296" i="13"/>
  <c r="S299" i="13"/>
  <c r="AX299" i="13" s="1"/>
  <c r="Q304" i="13"/>
  <c r="S307" i="13"/>
  <c r="AX307" i="13" s="1"/>
  <c r="Q312" i="13"/>
  <c r="S315" i="13"/>
  <c r="AX315" i="13" s="1"/>
  <c r="R226" i="13"/>
  <c r="AW226" i="13" s="1"/>
  <c r="R229" i="13"/>
  <c r="AW229" i="13" s="1"/>
  <c r="L9" i="13"/>
  <c r="T9" i="13" s="1"/>
  <c r="R15" i="13"/>
  <c r="AW15" i="13" s="1"/>
  <c r="L17" i="13"/>
  <c r="T17" i="13" s="1"/>
  <c r="R23" i="13"/>
  <c r="AW23" i="13" s="1"/>
  <c r="R31" i="13"/>
  <c r="AW31" i="13" s="1"/>
  <c r="L33" i="13"/>
  <c r="T33" i="13" s="1"/>
  <c r="R39" i="13"/>
  <c r="AW39" i="13" s="1"/>
  <c r="L41" i="13"/>
  <c r="T41" i="13" s="1"/>
  <c r="R47" i="13"/>
  <c r="AW47" i="13" s="1"/>
  <c r="L49" i="13"/>
  <c r="T49" i="13" s="1"/>
  <c r="R63" i="13"/>
  <c r="AW63" i="13" s="1"/>
  <c r="R71" i="13"/>
  <c r="AW71" i="13" s="1"/>
  <c r="L73" i="13"/>
  <c r="T73" i="13" s="1"/>
  <c r="R82" i="13"/>
  <c r="AW82" i="13" s="1"/>
  <c r="R87" i="13"/>
  <c r="AW87" i="13" s="1"/>
  <c r="Q106" i="13"/>
  <c r="S109" i="13"/>
  <c r="AX109" i="13" s="1"/>
  <c r="Q114" i="13"/>
  <c r="S117" i="13"/>
  <c r="AX117" i="13" s="1"/>
  <c r="Q122" i="13"/>
  <c r="Q130" i="13"/>
  <c r="S133" i="13"/>
  <c r="AX133" i="13" s="1"/>
  <c r="Q138" i="13"/>
  <c r="S141" i="13"/>
  <c r="AX141" i="13" s="1"/>
  <c r="Q146" i="13"/>
  <c r="S149" i="13"/>
  <c r="AX149" i="13" s="1"/>
  <c r="L161" i="13"/>
  <c r="T161" i="13" s="1"/>
  <c r="Q170" i="13"/>
  <c r="S181" i="13"/>
  <c r="AX181" i="13" s="1"/>
  <c r="Q186" i="13"/>
  <c r="S189" i="13"/>
  <c r="AX189" i="13" s="1"/>
  <c r="Q194" i="13"/>
  <c r="S197" i="13"/>
  <c r="AX197" i="13" s="1"/>
  <c r="Q202" i="13"/>
  <c r="S205" i="13"/>
  <c r="AX205" i="13" s="1"/>
  <c r="Q210" i="13"/>
  <c r="L218" i="13"/>
  <c r="T218" i="13" s="1"/>
  <c r="S226" i="13"/>
  <c r="AX226" i="13" s="1"/>
  <c r="S230" i="13"/>
  <c r="AX230" i="13" s="1"/>
  <c r="S256" i="13"/>
  <c r="AX256" i="13" s="1"/>
  <c r="S264" i="13"/>
  <c r="AX264" i="13" s="1"/>
  <c r="Q269" i="13"/>
  <c r="S272" i="13"/>
  <c r="AX272" i="13" s="1"/>
  <c r="Q277" i="13"/>
  <c r="S280" i="13"/>
  <c r="AX280" i="13" s="1"/>
  <c r="S288" i="13"/>
  <c r="AX288" i="13" s="1"/>
  <c r="Q293" i="13"/>
  <c r="S296" i="13"/>
  <c r="AX296" i="13" s="1"/>
  <c r="Q301" i="13"/>
  <c r="S304" i="13"/>
  <c r="AX304" i="13" s="1"/>
  <c r="R7" i="13"/>
  <c r="AW7" i="13" s="1"/>
  <c r="S7" i="13"/>
  <c r="AX7" i="13" s="1"/>
  <c r="S15" i="13"/>
  <c r="AX15" i="13" s="1"/>
  <c r="S23" i="13"/>
  <c r="AX23" i="13" s="1"/>
  <c r="S31" i="13"/>
  <c r="AX31" i="13" s="1"/>
  <c r="S39" i="13"/>
  <c r="AX39" i="13" s="1"/>
  <c r="S55" i="13"/>
  <c r="AX55" i="13" s="1"/>
  <c r="S63" i="13"/>
  <c r="AX63" i="13" s="1"/>
  <c r="S71" i="13"/>
  <c r="AX71" i="13" s="1"/>
  <c r="S82" i="13"/>
  <c r="AX82" i="13" s="1"/>
  <c r="R90" i="13"/>
  <c r="AW90" i="13" s="1"/>
  <c r="R98" i="13"/>
  <c r="AW98" i="13" s="1"/>
  <c r="R106" i="13"/>
  <c r="AW106" i="13" s="1"/>
  <c r="L108" i="13"/>
  <c r="T108" i="13" s="1"/>
  <c r="R114" i="13"/>
  <c r="AW114" i="13" s="1"/>
  <c r="R122" i="13"/>
  <c r="AW122" i="13" s="1"/>
  <c r="L124" i="13"/>
  <c r="T124" i="13" s="1"/>
  <c r="R130" i="13"/>
  <c r="AW130" i="13" s="1"/>
  <c r="R138" i="13"/>
  <c r="AW138" i="13" s="1"/>
  <c r="L140" i="13"/>
  <c r="T140" i="13" s="1"/>
  <c r="R146" i="13"/>
  <c r="AW146" i="13" s="1"/>
  <c r="L151" i="13"/>
  <c r="T151" i="13" s="1"/>
  <c r="S152" i="13"/>
  <c r="AX152" i="13" s="1"/>
  <c r="L164" i="13"/>
  <c r="T164" i="13" s="1"/>
  <c r="L172" i="13"/>
  <c r="T172" i="13" s="1"/>
  <c r="L180" i="13"/>
  <c r="T180" i="13" s="1"/>
  <c r="R186" i="13"/>
  <c r="AW186" i="13" s="1"/>
  <c r="R194" i="13"/>
  <c r="AW194" i="13" s="1"/>
  <c r="L196" i="13"/>
  <c r="T196" i="13" s="1"/>
  <c r="R202" i="13"/>
  <c r="AW202" i="13" s="1"/>
  <c r="L204" i="13"/>
  <c r="T204" i="13" s="1"/>
  <c r="R210" i="13"/>
  <c r="AW210" i="13" s="1"/>
  <c r="L221" i="13"/>
  <c r="T221" i="13" s="1"/>
  <c r="Q234" i="13"/>
  <c r="R237" i="13"/>
  <c r="AW237" i="13" s="1"/>
  <c r="R245" i="13"/>
  <c r="AW245" i="13" s="1"/>
  <c r="R253" i="13"/>
  <c r="AW253" i="13" s="1"/>
  <c r="R277" i="13"/>
  <c r="AW277" i="13" s="1"/>
  <c r="R285" i="13"/>
  <c r="AW285" i="13" s="1"/>
  <c r="L287" i="13"/>
  <c r="T287" i="13" s="1"/>
  <c r="R293" i="13"/>
  <c r="AW293" i="13" s="1"/>
  <c r="L295" i="13"/>
  <c r="T295" i="13" s="1"/>
  <c r="R301" i="13"/>
  <c r="AW301" i="13" s="1"/>
  <c r="L303" i="13"/>
  <c r="T303" i="13" s="1"/>
  <c r="R309" i="13"/>
  <c r="AW309" i="13" s="1"/>
  <c r="L311" i="13"/>
  <c r="T311" i="13" s="1"/>
  <c r="Q10" i="13"/>
  <c r="Q12" i="13"/>
  <c r="Q14" i="13"/>
  <c r="H14" i="13" s="1"/>
  <c r="Q15" i="13"/>
  <c r="Q16" i="13"/>
  <c r="Q17" i="13"/>
  <c r="Q18" i="13"/>
  <c r="Q20" i="13"/>
  <c r="Q22" i="13"/>
  <c r="Q23" i="13"/>
  <c r="Q24" i="13"/>
  <c r="Q26" i="13"/>
  <c r="Q28" i="13"/>
  <c r="Q30" i="13"/>
  <c r="Q31" i="13"/>
  <c r="Q32" i="13"/>
  <c r="H32" i="13" s="1"/>
  <c r="Q34" i="13"/>
  <c r="Q38" i="13"/>
  <c r="Q39" i="13"/>
  <c r="Q41" i="13"/>
  <c r="Q42" i="13"/>
  <c r="Q44" i="13"/>
  <c r="Q46" i="13"/>
  <c r="Q47" i="13"/>
  <c r="Q49" i="13"/>
  <c r="Q50" i="13"/>
  <c r="Q51" i="13"/>
  <c r="Q52" i="13"/>
  <c r="Q53" i="13"/>
  <c r="Q55" i="13"/>
  <c r="Q56" i="13"/>
  <c r="Q57" i="13"/>
  <c r="Q58" i="13"/>
  <c r="Q59" i="13"/>
  <c r="Q60" i="13"/>
  <c r="Q62" i="13"/>
  <c r="Q63" i="13"/>
  <c r="Q64" i="13"/>
  <c r="Q65" i="13"/>
  <c r="Q66" i="13"/>
  <c r="Q67" i="13"/>
  <c r="Q68" i="13"/>
  <c r="Q69" i="13"/>
  <c r="Q71" i="13"/>
  <c r="Q72" i="13"/>
  <c r="Q73" i="13"/>
  <c r="Q75" i="13"/>
  <c r="Q76" i="13"/>
  <c r="R80" i="13"/>
  <c r="AW80" i="13" s="1"/>
  <c r="L83" i="13"/>
  <c r="T83" i="13" s="1"/>
  <c r="Q95" i="13"/>
  <c r="S98" i="13"/>
  <c r="AX98" i="13" s="1"/>
  <c r="Q103" i="13"/>
  <c r="R77" i="13"/>
  <c r="AW77" i="13" s="1"/>
  <c r="R78" i="13"/>
  <c r="AW78" i="13" s="1"/>
  <c r="R79" i="13"/>
  <c r="AW79" i="13" s="1"/>
  <c r="S95" i="13"/>
  <c r="AX95" i="13" s="1"/>
  <c r="Q83" i="13"/>
  <c r="L102" i="13"/>
  <c r="T102" i="13" s="1"/>
  <c r="L82" i="13"/>
  <c r="T82" i="13" s="1"/>
  <c r="Q86" i="13"/>
  <c r="Q89" i="13"/>
  <c r="Q97" i="13"/>
  <c r="S100" i="13"/>
  <c r="AX100" i="13" s="1"/>
  <c r="Q105" i="13"/>
  <c r="R105" i="13"/>
  <c r="AW105" i="13" s="1"/>
  <c r="S86" i="13"/>
  <c r="AX86" i="13" s="1"/>
  <c r="S89" i="13"/>
  <c r="AX89" i="13" s="1"/>
  <c r="Q94" i="13"/>
  <c r="S97" i="13"/>
  <c r="AX97" i="13" s="1"/>
  <c r="Q102" i="13"/>
  <c r="Q82" i="13"/>
  <c r="L88" i="13"/>
  <c r="T88" i="13" s="1"/>
  <c r="L96" i="13"/>
  <c r="T96" i="13" s="1"/>
  <c r="L104" i="13"/>
  <c r="T104" i="13" s="1"/>
  <c r="Q99" i="13"/>
  <c r="Q85" i="13"/>
  <c r="Q88" i="13"/>
  <c r="S91" i="13"/>
  <c r="AX91" i="13" s="1"/>
  <c r="Q96" i="13"/>
  <c r="Q104" i="13"/>
  <c r="Q81" i="13"/>
  <c r="L84" i="13"/>
  <c r="T84" i="13" s="1"/>
  <c r="R88" i="13"/>
  <c r="AW88" i="13" s="1"/>
  <c r="R96" i="13"/>
  <c r="AW96" i="13" s="1"/>
  <c r="L98" i="13"/>
  <c r="T98" i="13" s="1"/>
  <c r="R104" i="13"/>
  <c r="AW104" i="13" s="1"/>
  <c r="Q80" i="13"/>
  <c r="L87" i="13"/>
  <c r="T87" i="13" s="1"/>
  <c r="S88" i="13"/>
  <c r="AX88" i="13" s="1"/>
  <c r="Q93" i="13"/>
  <c r="S96" i="13"/>
  <c r="AX96" i="13" s="1"/>
  <c r="Q84" i="13"/>
  <c r="Q90" i="13"/>
  <c r="S93" i="13"/>
  <c r="AX93" i="13" s="1"/>
  <c r="Q98" i="13"/>
  <c r="S101" i="13"/>
  <c r="AX101" i="13" s="1"/>
  <c r="Q87" i="13"/>
  <c r="L92" i="13"/>
  <c r="T92" i="13" s="1"/>
  <c r="R166" i="13"/>
  <c r="AW166" i="13" s="1"/>
  <c r="S178" i="13"/>
  <c r="AX178" i="13" s="1"/>
  <c r="R175" i="13"/>
  <c r="AW175" i="13" s="1"/>
  <c r="L177" i="13"/>
  <c r="T177" i="13" s="1"/>
  <c r="R183" i="13"/>
  <c r="AW183" i="13" s="1"/>
  <c r="Q172" i="13"/>
  <c r="Q158" i="13"/>
  <c r="S159" i="13"/>
  <c r="AX159" i="13" s="1"/>
  <c r="Q165" i="13"/>
  <c r="R180" i="13"/>
  <c r="AW180" i="13" s="1"/>
  <c r="L182" i="13"/>
  <c r="T182" i="13" s="1"/>
  <c r="S169" i="13"/>
  <c r="AX169" i="13" s="1"/>
  <c r="S172" i="13"/>
  <c r="AX172" i="13" s="1"/>
  <c r="Q177" i="13"/>
  <c r="Q157" i="13"/>
  <c r="S158" i="13"/>
  <c r="AX158" i="13" s="1"/>
  <c r="S165" i="13"/>
  <c r="AX165" i="13" s="1"/>
  <c r="L171" i="13"/>
  <c r="T171" i="13" s="1"/>
  <c r="L179" i="13"/>
  <c r="T179" i="13" s="1"/>
  <c r="Q156" i="13"/>
  <c r="Q174" i="13"/>
  <c r="S177" i="13"/>
  <c r="AX177" i="13" s="1"/>
  <c r="L176" i="13"/>
  <c r="T176" i="13" s="1"/>
  <c r="L184" i="13"/>
  <c r="T184" i="13" s="1"/>
  <c r="Q171" i="13"/>
  <c r="Q163" i="13"/>
  <c r="S164" i="13"/>
  <c r="AX164" i="13" s="1"/>
  <c r="S168" i="13"/>
  <c r="AX168" i="13" s="1"/>
  <c r="L173" i="13"/>
  <c r="T173" i="13" s="1"/>
  <c r="L181" i="13"/>
  <c r="T181" i="13" s="1"/>
  <c r="L170" i="13"/>
  <c r="T170" i="13" s="1"/>
  <c r="S171" i="13"/>
  <c r="AX171" i="13" s="1"/>
  <c r="S179" i="13"/>
  <c r="AX179" i="13" s="1"/>
  <c r="R176" i="13"/>
  <c r="AW176" i="13" s="1"/>
  <c r="R184" i="13"/>
  <c r="AW184" i="13" s="1"/>
  <c r="R167" i="13"/>
  <c r="AW167" i="13" s="1"/>
  <c r="Q173" i="13"/>
  <c r="Q161" i="13"/>
  <c r="R181" i="13"/>
  <c r="AW181" i="13" s="1"/>
  <c r="L183" i="13"/>
  <c r="T183" i="13" s="1"/>
  <c r="R170" i="13"/>
  <c r="AW170" i="13" s="1"/>
  <c r="S173" i="13"/>
  <c r="AX173" i="13" s="1"/>
  <c r="Q178" i="13"/>
  <c r="Q160" i="13"/>
  <c r="S161" i="13"/>
  <c r="AX161" i="13" s="1"/>
  <c r="Q166" i="13"/>
  <c r="L169" i="13"/>
  <c r="T169" i="13" s="1"/>
  <c r="R178" i="13"/>
  <c r="AW178" i="13" s="1"/>
  <c r="Q242" i="13"/>
  <c r="S245" i="13"/>
  <c r="AX245" i="13" s="1"/>
  <c r="Q250" i="13"/>
  <c r="S253" i="13"/>
  <c r="AX253" i="13" s="1"/>
  <c r="Q258" i="13"/>
  <c r="Q266" i="13"/>
  <c r="Q239" i="13"/>
  <c r="S242" i="13"/>
  <c r="AX242" i="13" s="1"/>
  <c r="Q247" i="13"/>
  <c r="S250" i="13"/>
  <c r="AX250" i="13" s="1"/>
  <c r="Q255" i="13"/>
  <c r="H255" i="13" s="1"/>
  <c r="S258" i="13"/>
  <c r="AX258" i="13" s="1"/>
  <c r="Q263" i="13"/>
  <c r="L238" i="13"/>
  <c r="T238" i="13" s="1"/>
  <c r="L241" i="13"/>
  <c r="T241" i="13" s="1"/>
  <c r="L257" i="13"/>
  <c r="T257" i="13" s="1"/>
  <c r="R263" i="13"/>
  <c r="AW263" i="13" s="1"/>
  <c r="L265" i="13"/>
  <c r="T265" i="13" s="1"/>
  <c r="R271" i="13"/>
  <c r="AW271" i="13" s="1"/>
  <c r="Q244" i="13"/>
  <c r="S247" i="13"/>
  <c r="AX247" i="13" s="1"/>
  <c r="Q252" i="13"/>
  <c r="S263" i="13"/>
  <c r="AX263" i="13" s="1"/>
  <c r="Q268" i="13"/>
  <c r="Q276" i="13"/>
  <c r="R268" i="13"/>
  <c r="AW268" i="13" s="1"/>
  <c r="L270" i="13"/>
  <c r="T270" i="13" s="1"/>
  <c r="Q238" i="13"/>
  <c r="Q241" i="13"/>
  <c r="Q249" i="13"/>
  <c r="Q257" i="13"/>
  <c r="Q265" i="13"/>
  <c r="R257" i="13"/>
  <c r="AW257" i="13" s="1"/>
  <c r="R265" i="13"/>
  <c r="AW265" i="13" s="1"/>
  <c r="L267" i="13"/>
  <c r="T267" i="13" s="1"/>
  <c r="L237" i="13"/>
  <c r="T237" i="13" s="1"/>
  <c r="S238" i="13"/>
  <c r="AX238" i="13" s="1"/>
  <c r="S241" i="13"/>
  <c r="AX241" i="13" s="1"/>
  <c r="Q246" i="13"/>
  <c r="Q254" i="13"/>
  <c r="S257" i="13"/>
  <c r="AX257" i="13" s="1"/>
  <c r="Q262" i="13"/>
  <c r="S265" i="13"/>
  <c r="AX265" i="13" s="1"/>
  <c r="R262" i="13"/>
  <c r="AW262" i="13" s="1"/>
  <c r="L264" i="13"/>
  <c r="T264" i="13" s="1"/>
  <c r="R270" i="13"/>
  <c r="AW270" i="13" s="1"/>
  <c r="Q243" i="13"/>
  <c r="S246" i="13"/>
  <c r="AX246" i="13" s="1"/>
  <c r="Q251" i="13"/>
  <c r="S254" i="13"/>
  <c r="AX254" i="13" s="1"/>
  <c r="Q267" i="13"/>
  <c r="Q237" i="13"/>
  <c r="L245" i="13"/>
  <c r="T245" i="13" s="1"/>
  <c r="R251" i="13"/>
  <c r="AW251" i="13" s="1"/>
  <c r="L253" i="13"/>
  <c r="T253" i="13" s="1"/>
  <c r="R259" i="13"/>
  <c r="AW259" i="13" s="1"/>
  <c r="L261" i="13"/>
  <c r="T261" i="13" s="1"/>
  <c r="R267" i="13"/>
  <c r="AW267" i="13" s="1"/>
  <c r="L269" i="13"/>
  <c r="T269" i="13" s="1"/>
  <c r="Q240" i="13"/>
  <c r="Q248" i="13"/>
  <c r="S251" i="13"/>
  <c r="AX251" i="13" s="1"/>
  <c r="Q256" i="13"/>
  <c r="Q264" i="13"/>
  <c r="L235" i="13"/>
  <c r="T235" i="13" s="1"/>
  <c r="R264" i="13"/>
  <c r="AW264" i="13" s="1"/>
  <c r="L266" i="13"/>
  <c r="T266" i="13" s="1"/>
  <c r="L234" i="13"/>
  <c r="T234" i="13" s="1"/>
  <c r="L239" i="13"/>
  <c r="T239" i="13" s="1"/>
  <c r="Q245" i="13"/>
  <c r="Q253" i="13"/>
  <c r="Q261" i="13"/>
  <c r="L247" i="13"/>
  <c r="T247" i="13" s="1"/>
  <c r="L255" i="13"/>
  <c r="T255" i="13" s="1"/>
  <c r="R261" i="13"/>
  <c r="AW261" i="13" s="1"/>
  <c r="L263" i="13"/>
  <c r="T263" i="13" s="1"/>
  <c r="R269" i="13"/>
  <c r="AW269" i="13" s="1"/>
  <c r="L271" i="13"/>
  <c r="T271" i="13" s="1"/>
  <c r="E7" i="2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H267" i="13" l="1"/>
  <c r="H208" i="13"/>
  <c r="H105" i="13"/>
  <c r="H318" i="13"/>
  <c r="H315" i="13"/>
  <c r="AY356" i="13"/>
  <c r="U323" i="13"/>
  <c r="AY319" i="13"/>
  <c r="G344" i="13"/>
  <c r="H63" i="13"/>
  <c r="G323" i="13"/>
  <c r="G351" i="13"/>
  <c r="G365" i="13"/>
  <c r="H227" i="13"/>
  <c r="H286" i="13"/>
  <c r="U363" i="13"/>
  <c r="G375" i="13"/>
  <c r="G360" i="13"/>
  <c r="H62" i="13"/>
  <c r="G377" i="13"/>
  <c r="H20" i="13"/>
  <c r="H195" i="13"/>
  <c r="H181" i="13"/>
  <c r="AY359" i="13"/>
  <c r="H113" i="13"/>
  <c r="H108" i="13"/>
  <c r="H79" i="13"/>
  <c r="H175" i="13"/>
  <c r="H251" i="13"/>
  <c r="H15" i="13"/>
  <c r="H39" i="13"/>
  <c r="H150" i="13"/>
  <c r="H13" i="13"/>
  <c r="E13" i="13" s="1" a="1"/>
  <c r="E13" i="13" s="1"/>
  <c r="H91" i="13"/>
  <c r="H228" i="13"/>
  <c r="H271" i="13"/>
  <c r="H211" i="13"/>
  <c r="H75" i="13"/>
  <c r="H307" i="13"/>
  <c r="H143" i="13"/>
  <c r="H123" i="13"/>
  <c r="AY331" i="13"/>
  <c r="G331" i="13" s="1"/>
  <c r="G363" i="13"/>
  <c r="D363" i="13" s="1" a="1"/>
  <c r="D363" i="13" s="1"/>
  <c r="F363" i="13" s="1"/>
  <c r="H40" i="13"/>
  <c r="H112" i="13"/>
  <c r="H73" i="13"/>
  <c r="H219" i="13"/>
  <c r="H139" i="13"/>
  <c r="H171" i="13"/>
  <c r="E171" i="13" s="1" a="1"/>
  <c r="E171" i="13" s="1"/>
  <c r="H165" i="13"/>
  <c r="H302" i="13"/>
  <c r="H268" i="13"/>
  <c r="H128" i="13"/>
  <c r="H28" i="13"/>
  <c r="H299" i="13"/>
  <c r="H182" i="13"/>
  <c r="H239" i="13"/>
  <c r="H83" i="13"/>
  <c r="H269" i="13"/>
  <c r="H203" i="13"/>
  <c r="H229" i="13"/>
  <c r="H283" i="13"/>
  <c r="H235" i="13"/>
  <c r="H101" i="13"/>
  <c r="E101" i="13" s="1" a="1"/>
  <c r="E101" i="13" s="1"/>
  <c r="H261" i="13"/>
  <c r="H69" i="13"/>
  <c r="H275" i="13"/>
  <c r="H316" i="13"/>
  <c r="G320" i="13"/>
  <c r="D320" i="13" s="1" a="1"/>
  <c r="D320" i="13" s="1"/>
  <c r="H111" i="13"/>
  <c r="H221" i="13"/>
  <c r="H176" i="13"/>
  <c r="H230" i="13"/>
  <c r="AV6" i="13"/>
  <c r="H6" i="13"/>
  <c r="H259" i="13"/>
  <c r="G336" i="13"/>
  <c r="D336" i="13" s="1" a="1"/>
  <c r="D336" i="13" s="1"/>
  <c r="F336" i="13" s="1"/>
  <c r="AR279" i="13"/>
  <c r="AS279" i="13" s="1"/>
  <c r="AR89" i="13"/>
  <c r="AS89" i="13" s="1"/>
  <c r="AR35" i="13"/>
  <c r="AS35" i="13" s="1"/>
  <c r="AR93" i="13"/>
  <c r="AS93" i="13" s="1"/>
  <c r="E350" i="13" a="1"/>
  <c r="E350" i="13" s="1"/>
  <c r="D18" i="16" s="1"/>
  <c r="AR16" i="13"/>
  <c r="AS16" i="13" s="1"/>
  <c r="AR309" i="13"/>
  <c r="AS309" i="13" s="1"/>
  <c r="AR121" i="13"/>
  <c r="AS121" i="13" s="1"/>
  <c r="AR200" i="13"/>
  <c r="AS200" i="13" s="1"/>
  <c r="AR188" i="13"/>
  <c r="AS188" i="13" s="1"/>
  <c r="AR204" i="13"/>
  <c r="AS204" i="13" s="1"/>
  <c r="AR156" i="13"/>
  <c r="AS156" i="13" s="1"/>
  <c r="AY364" i="13"/>
  <c r="G364" i="13" s="1"/>
  <c r="D323" i="13" a="1"/>
  <c r="D323" i="13" s="1"/>
  <c r="F323" i="13" s="1"/>
  <c r="AR237" i="13"/>
  <c r="AS237" i="13" s="1"/>
  <c r="U348" i="13"/>
  <c r="AR196" i="13"/>
  <c r="AS196" i="13" s="1"/>
  <c r="U342" i="13"/>
  <c r="AR311" i="13"/>
  <c r="AS311" i="13" s="1"/>
  <c r="AR8" i="13"/>
  <c r="AS8" i="13" s="1"/>
  <c r="AR81" i="13"/>
  <c r="AS81" i="13" s="1"/>
  <c r="AR144" i="13"/>
  <c r="AS144" i="13" s="1"/>
  <c r="AR167" i="13"/>
  <c r="AS167" i="13" s="1"/>
  <c r="AR127" i="13"/>
  <c r="AS127" i="13" s="1"/>
  <c r="AR216" i="13"/>
  <c r="AS216" i="13" s="1"/>
  <c r="AR52" i="13"/>
  <c r="AS52" i="13" s="1"/>
  <c r="AR263" i="13"/>
  <c r="AS263" i="13" s="1"/>
  <c r="AR61" i="13"/>
  <c r="AS61" i="13" s="1"/>
  <c r="AR284" i="13"/>
  <c r="AS284" i="13" s="1"/>
  <c r="AR264" i="13"/>
  <c r="AS264" i="13" s="1"/>
  <c r="D331" i="13" a="1"/>
  <c r="D331" i="13" s="1"/>
  <c r="F331" i="13" s="1"/>
  <c r="AR31" i="13"/>
  <c r="AS31" i="13" s="1"/>
  <c r="AR238" i="13"/>
  <c r="AS238" i="13" s="1"/>
  <c r="AR125" i="13"/>
  <c r="AS125" i="13" s="1"/>
  <c r="D375" i="13" a="1"/>
  <c r="D375" i="13" s="1"/>
  <c r="F375" i="13" s="1"/>
  <c r="AY326" i="13"/>
  <c r="G326" i="13" s="1"/>
  <c r="D326" i="13" s="1" a="1"/>
  <c r="D326" i="13" s="1"/>
  <c r="F326" i="13" s="1"/>
  <c r="D365" i="13" a="1"/>
  <c r="D365" i="13" s="1"/>
  <c r="F365" i="13" s="1"/>
  <c r="U351" i="13"/>
  <c r="F339" i="13"/>
  <c r="U372" i="13"/>
  <c r="AR236" i="13"/>
  <c r="AS236" i="13" s="1"/>
  <c r="F320" i="13"/>
  <c r="U326" i="13"/>
  <c r="U271" i="13"/>
  <c r="U263" i="13"/>
  <c r="U255" i="13"/>
  <c r="U247" i="13"/>
  <c r="U239" i="13"/>
  <c r="U234" i="13"/>
  <c r="U266" i="13"/>
  <c r="U235" i="13"/>
  <c r="U269" i="13"/>
  <c r="U261" i="13"/>
  <c r="U253" i="13"/>
  <c r="U245" i="13"/>
  <c r="U264" i="13"/>
  <c r="U237" i="13"/>
  <c r="U267" i="13"/>
  <c r="U270" i="13"/>
  <c r="U265" i="13"/>
  <c r="U257" i="13"/>
  <c r="U241" i="13"/>
  <c r="U238" i="13"/>
  <c r="U169" i="13"/>
  <c r="U183" i="13"/>
  <c r="U170" i="13"/>
  <c r="U181" i="13"/>
  <c r="U173" i="13"/>
  <c r="U184" i="13"/>
  <c r="U176" i="13"/>
  <c r="U179" i="13"/>
  <c r="U171" i="13"/>
  <c r="U182" i="13"/>
  <c r="U177" i="13"/>
  <c r="U92" i="13"/>
  <c r="U87" i="13"/>
  <c r="U98" i="13"/>
  <c r="U84" i="13"/>
  <c r="U104" i="13"/>
  <c r="U96" i="13"/>
  <c r="U88" i="13"/>
  <c r="U82" i="13"/>
  <c r="U102" i="13"/>
  <c r="U83" i="13"/>
  <c r="U311" i="13"/>
  <c r="U303" i="13"/>
  <c r="U295" i="13"/>
  <c r="U287" i="13"/>
  <c r="U221" i="13"/>
  <c r="U204" i="13"/>
  <c r="U196" i="13"/>
  <c r="U180" i="13"/>
  <c r="U172" i="13"/>
  <c r="U164" i="13"/>
  <c r="U151" i="13"/>
  <c r="U140" i="13"/>
  <c r="U124" i="13"/>
  <c r="U108" i="13"/>
  <c r="U218" i="13"/>
  <c r="U161" i="13"/>
  <c r="U73" i="13"/>
  <c r="U49" i="13"/>
  <c r="U41" i="13"/>
  <c r="U33" i="13"/>
  <c r="U17" i="13"/>
  <c r="U9" i="13"/>
  <c r="U76" i="13"/>
  <c r="U68" i="13"/>
  <c r="U60" i="13"/>
  <c r="U52" i="13"/>
  <c r="U36" i="13"/>
  <c r="U28" i="13"/>
  <c r="U20" i="13"/>
  <c r="U12" i="13"/>
  <c r="U317" i="13"/>
  <c r="U309" i="13"/>
  <c r="U301" i="13"/>
  <c r="U293" i="13"/>
  <c r="U285" i="13"/>
  <c r="U277" i="13"/>
  <c r="U202" i="13"/>
  <c r="U194" i="13"/>
  <c r="U186" i="13"/>
  <c r="U178" i="13"/>
  <c r="U146" i="13"/>
  <c r="U138" i="13"/>
  <c r="U130" i="13"/>
  <c r="U122" i="13"/>
  <c r="U114" i="13"/>
  <c r="U106" i="13"/>
  <c r="U90" i="13"/>
  <c r="U222" i="13"/>
  <c r="U213" i="13"/>
  <c r="U152" i="13"/>
  <c r="U79" i="13"/>
  <c r="U71" i="13"/>
  <c r="U63" i="13"/>
  <c r="U55" i="13"/>
  <c r="U47" i="13"/>
  <c r="U39" i="13"/>
  <c r="U31" i="13"/>
  <c r="U23" i="13"/>
  <c r="U15" i="13"/>
  <c r="U7" i="13"/>
  <c r="U216" i="13"/>
  <c r="U74" i="13"/>
  <c r="U66" i="13"/>
  <c r="U50" i="13"/>
  <c r="U42" i="13"/>
  <c r="U34" i="13"/>
  <c r="U26" i="13"/>
  <c r="U18" i="13"/>
  <c r="U10" i="13"/>
  <c r="U315" i="13"/>
  <c r="U307" i="13"/>
  <c r="U299" i="13"/>
  <c r="U275" i="13"/>
  <c r="U251" i="13"/>
  <c r="U208" i="13"/>
  <c r="U192" i="13"/>
  <c r="U136" i="13"/>
  <c r="U128" i="13"/>
  <c r="U120" i="13"/>
  <c r="U112" i="13"/>
  <c r="U310" i="13"/>
  <c r="U302" i="13"/>
  <c r="U294" i="13"/>
  <c r="U286" i="13"/>
  <c r="U278" i="13"/>
  <c r="U246" i="13"/>
  <c r="U195" i="13"/>
  <c r="U153" i="13"/>
  <c r="U147" i="13"/>
  <c r="U131" i="13"/>
  <c r="U115" i="13"/>
  <c r="U80" i="13"/>
  <c r="U220" i="13"/>
  <c r="U150" i="13"/>
  <c r="U72" i="13"/>
  <c r="U64" i="13"/>
  <c r="U56" i="13"/>
  <c r="U313" i="13"/>
  <c r="U305" i="13"/>
  <c r="U297" i="13"/>
  <c r="U289" i="13"/>
  <c r="U281" i="13"/>
  <c r="U273" i="13"/>
  <c r="U217" i="13"/>
  <c r="U206" i="13"/>
  <c r="U198" i="13"/>
  <c r="U174" i="13"/>
  <c r="U166" i="13"/>
  <c r="U160" i="13"/>
  <c r="U142" i="13"/>
  <c r="U134" i="13"/>
  <c r="U126" i="13"/>
  <c r="U118" i="13"/>
  <c r="U94" i="13"/>
  <c r="U86" i="13"/>
  <c r="U209" i="13"/>
  <c r="U316" i="13"/>
  <c r="U212" i="13"/>
  <c r="U81" i="13"/>
  <c r="U70" i="13"/>
  <c r="U62" i="13"/>
  <c r="U22" i="13"/>
  <c r="U231" i="13"/>
  <c r="U223" i="13"/>
  <c r="U207" i="13"/>
  <c r="U199" i="13"/>
  <c r="U191" i="13"/>
  <c r="U314" i="13"/>
  <c r="U306" i="13"/>
  <c r="U298" i="13"/>
  <c r="U290" i="13"/>
  <c r="U282" i="13"/>
  <c r="U274" i="13"/>
  <c r="U258" i="13"/>
  <c r="U250" i="13"/>
  <c r="U242" i="13"/>
  <c r="U156" i="13"/>
  <c r="U75" i="13"/>
  <c r="U67" i="13"/>
  <c r="U59" i="13"/>
  <c r="U226" i="13"/>
  <c r="U229" i="13"/>
  <c r="U205" i="13"/>
  <c r="U197" i="13"/>
  <c r="U189" i="13"/>
  <c r="U165" i="13"/>
  <c r="U304" i="13"/>
  <c r="U296" i="13"/>
  <c r="U280" i="13"/>
  <c r="U272" i="13"/>
  <c r="U227" i="13"/>
  <c r="U149" i="13"/>
  <c r="U141" i="13"/>
  <c r="U133" i="13"/>
  <c r="U125" i="13"/>
  <c r="U117" i="13"/>
  <c r="U109" i="13"/>
  <c r="U101" i="13"/>
  <c r="U93" i="13"/>
  <c r="U233" i="13"/>
  <c r="U225" i="13"/>
  <c r="U201" i="13"/>
  <c r="U193" i="13"/>
  <c r="U185" i="13"/>
  <c r="U292" i="13"/>
  <c r="U276" i="13"/>
  <c r="U268" i="13"/>
  <c r="U158" i="13"/>
  <c r="U210" i="13"/>
  <c r="U157" i="13"/>
  <c r="U77" i="13"/>
  <c r="U69" i="13"/>
  <c r="U61" i="13"/>
  <c r="U312" i="13"/>
  <c r="U256" i="13"/>
  <c r="U248" i="13"/>
  <c r="U240" i="13"/>
  <c r="U163" i="13"/>
  <c r="U219" i="13"/>
  <c r="U211" i="13"/>
  <c r="U318" i="13"/>
  <c r="U230" i="13"/>
  <c r="U145" i="13"/>
  <c r="U137" i="13"/>
  <c r="U129" i="13"/>
  <c r="U121" i="13"/>
  <c r="U113" i="13"/>
  <c r="U97" i="13"/>
  <c r="U89" i="13"/>
  <c r="U162" i="13"/>
  <c r="U143" i="13"/>
  <c r="U135" i="13"/>
  <c r="U127" i="13"/>
  <c r="U103" i="13"/>
  <c r="U95" i="13"/>
  <c r="U45" i="13"/>
  <c r="U29" i="13"/>
  <c r="U24" i="13"/>
  <c r="U19" i="13"/>
  <c r="U43" i="13"/>
  <c r="U11" i="13"/>
  <c r="U58" i="13"/>
  <c r="U46" i="13"/>
  <c r="U35" i="13"/>
  <c r="U30" i="13"/>
  <c r="U27" i="13"/>
  <c r="U14" i="13"/>
  <c r="U99" i="13"/>
  <c r="U65" i="13"/>
  <c r="U78" i="13"/>
  <c r="U85" i="13"/>
  <c r="U111" i="13"/>
  <c r="U119" i="13"/>
  <c r="U110" i="13"/>
  <c r="U139" i="13"/>
  <c r="U167" i="13"/>
  <c r="U190" i="13"/>
  <c r="U155" i="13"/>
  <c r="U243" i="13"/>
  <c r="U203" i="13"/>
  <c r="U252" i="13"/>
  <c r="U300" i="13"/>
  <c r="U262" i="13"/>
  <c r="U38" i="13"/>
  <c r="U25" i="13"/>
  <c r="U54" i="13"/>
  <c r="U53" i="13"/>
  <c r="U44" i="13"/>
  <c r="U100" i="13"/>
  <c r="U91" i="13"/>
  <c r="U116" i="13"/>
  <c r="U107" i="13"/>
  <c r="U175" i="13"/>
  <c r="U254" i="13"/>
  <c r="U214" i="13"/>
  <c r="U244" i="13"/>
  <c r="U283" i="13"/>
  <c r="U260" i="13"/>
  <c r="U308" i="13"/>
  <c r="U168" i="13"/>
  <c r="U224" i="13"/>
  <c r="BA6" i="13"/>
  <c r="AY378" i="13"/>
  <c r="G378" i="13" s="1"/>
  <c r="AY367" i="13"/>
  <c r="G367" i="13" s="1"/>
  <c r="U338" i="13"/>
  <c r="U345" i="13"/>
  <c r="AY324" i="13"/>
  <c r="G324" i="13" s="1"/>
  <c r="U354" i="13"/>
  <c r="U366" i="13"/>
  <c r="U371" i="13"/>
  <c r="U332" i="13"/>
  <c r="U358" i="13"/>
  <c r="U334" i="13"/>
  <c r="AY333" i="13"/>
  <c r="G333" i="13" s="1"/>
  <c r="D333" i="13" s="1" a="1"/>
  <c r="D333" i="13" s="1"/>
  <c r="F333" i="13" s="1"/>
  <c r="U335" i="13"/>
  <c r="U329" i="13"/>
  <c r="U346" i="13"/>
  <c r="U328" i="13"/>
  <c r="U322" i="13"/>
  <c r="U327" i="13"/>
  <c r="D327" i="13" s="1" a="1"/>
  <c r="D327" i="13" s="1"/>
  <c r="F327" i="13" s="1"/>
  <c r="AY341" i="13"/>
  <c r="G341" i="13" s="1"/>
  <c r="U376" i="13"/>
  <c r="U357" i="13"/>
  <c r="AY325" i="13"/>
  <c r="G325" i="13" s="1"/>
  <c r="U373" i="13"/>
  <c r="AY352" i="13"/>
  <c r="G352" i="13" s="1"/>
  <c r="D352" i="13" s="1" a="1"/>
  <c r="D352" i="13" s="1"/>
  <c r="F352" i="13" s="1"/>
  <c r="U370" i="13"/>
  <c r="U340" i="13"/>
  <c r="U361" i="13"/>
  <c r="U339" i="13"/>
  <c r="AY330" i="13"/>
  <c r="G330" i="13" s="1"/>
  <c r="AY368" i="13"/>
  <c r="G368" i="13" s="1"/>
  <c r="U369" i="13"/>
  <c r="U355" i="13"/>
  <c r="U337" i="13"/>
  <c r="U349" i="13"/>
  <c r="D349" i="13" s="1" a="1"/>
  <c r="D349" i="13" s="1"/>
  <c r="F349" i="13" s="1"/>
  <c r="U377" i="13"/>
  <c r="D377" i="13" s="1" a="1"/>
  <c r="D377" i="13" s="1"/>
  <c r="F377" i="13" s="1"/>
  <c r="U360" i="13"/>
  <c r="D360" i="13" s="1" a="1"/>
  <c r="D360" i="13" s="1"/>
  <c r="F360" i="13" s="1"/>
  <c r="U362" i="13"/>
  <c r="D362" i="13" s="1" a="1"/>
  <c r="D362" i="13" s="1"/>
  <c r="F362" i="13" s="1"/>
  <c r="U347" i="13"/>
  <c r="D347" i="13" s="1" a="1"/>
  <c r="D347" i="13" s="1"/>
  <c r="F347" i="13" s="1"/>
  <c r="U344" i="13"/>
  <c r="D344" i="13" s="1" a="1"/>
  <c r="D344" i="13" s="1"/>
  <c r="F344" i="13" s="1"/>
  <c r="AY374" i="13"/>
  <c r="G374" i="13" s="1"/>
  <c r="U350" i="13"/>
  <c r="U374" i="13"/>
  <c r="AR80" i="13"/>
  <c r="AS80" i="13" s="1"/>
  <c r="AY369" i="13"/>
  <c r="G369" i="13" s="1"/>
  <c r="AR199" i="13"/>
  <c r="AS199" i="13" s="1"/>
  <c r="AY355" i="13"/>
  <c r="G355" i="13" s="1"/>
  <c r="D364" i="13" a="1"/>
  <c r="D364" i="13" s="1"/>
  <c r="F364" i="13" s="1"/>
  <c r="D343" i="13" a="1"/>
  <c r="D343" i="13" s="1"/>
  <c r="F343" i="13" s="1"/>
  <c r="AR22" i="13"/>
  <c r="AS22" i="13" s="1"/>
  <c r="AR135" i="13"/>
  <c r="AS135" i="13" s="1"/>
  <c r="AR97" i="13"/>
  <c r="AS97" i="13" s="1"/>
  <c r="AR166" i="13"/>
  <c r="AS166" i="13" s="1"/>
  <c r="AR147" i="13"/>
  <c r="AS147" i="13" s="1"/>
  <c r="AR102" i="13"/>
  <c r="AS102" i="13" s="1"/>
  <c r="AR215" i="13"/>
  <c r="AS215" i="13" s="1"/>
  <c r="AY371" i="13"/>
  <c r="G371" i="13" s="1"/>
  <c r="D371" i="13" s="1" a="1"/>
  <c r="D371" i="13" s="1"/>
  <c r="F371" i="13" s="1"/>
  <c r="AR317" i="13"/>
  <c r="AS317" i="13" s="1"/>
  <c r="AY376" i="13"/>
  <c r="G376" i="13" s="1"/>
  <c r="AR131" i="13"/>
  <c r="AS131" i="13" s="1"/>
  <c r="AR19" i="13"/>
  <c r="AS19" i="13" s="1"/>
  <c r="AR184" i="13"/>
  <c r="AS184" i="13" s="1"/>
  <c r="AR185" i="13"/>
  <c r="AS185" i="13" s="1"/>
  <c r="AR313" i="13"/>
  <c r="AS313" i="13" s="1"/>
  <c r="AR18" i="13"/>
  <c r="AS18" i="13" s="1"/>
  <c r="AR146" i="13"/>
  <c r="AS146" i="13" s="1"/>
  <c r="AR274" i="13"/>
  <c r="AS274" i="13" s="1"/>
  <c r="AR86" i="13"/>
  <c r="AS86" i="13" s="1"/>
  <c r="AY354" i="13"/>
  <c r="G354" i="13" s="1"/>
  <c r="D354" i="13" s="1" a="1"/>
  <c r="D354" i="13" s="1"/>
  <c r="F354" i="13" s="1"/>
  <c r="AR245" i="13"/>
  <c r="AS245" i="13" s="1"/>
  <c r="AR157" i="13"/>
  <c r="AS157" i="13" s="1"/>
  <c r="AR304" i="13"/>
  <c r="AS304" i="13" s="1"/>
  <c r="AR53" i="13"/>
  <c r="AS53" i="13" s="1"/>
  <c r="AR116" i="13"/>
  <c r="AS116" i="13" s="1"/>
  <c r="AR77" i="13"/>
  <c r="AS77" i="13" s="1"/>
  <c r="AR164" i="13"/>
  <c r="AS164" i="13" s="1"/>
  <c r="AR95" i="13"/>
  <c r="AS95" i="13" s="1"/>
  <c r="AR183" i="13"/>
  <c r="AS183" i="13" s="1"/>
  <c r="AR41" i="13"/>
  <c r="AS41" i="13" s="1"/>
  <c r="AR169" i="13"/>
  <c r="AS169" i="13" s="1"/>
  <c r="AR297" i="13"/>
  <c r="AS297" i="13" s="1"/>
  <c r="AR130" i="13"/>
  <c r="AS130" i="13" s="1"/>
  <c r="AR258" i="13"/>
  <c r="AS258" i="13" s="1"/>
  <c r="AR115" i="13"/>
  <c r="AS115" i="13" s="1"/>
  <c r="AR104" i="13"/>
  <c r="AS104" i="13" s="1"/>
  <c r="AR148" i="13"/>
  <c r="AS148" i="13" s="1"/>
  <c r="AR109" i="13"/>
  <c r="AS109" i="13" s="1"/>
  <c r="AR277" i="13"/>
  <c r="AS277" i="13" s="1"/>
  <c r="AR248" i="13"/>
  <c r="AS248" i="13" s="1"/>
  <c r="AR174" i="13"/>
  <c r="AS174" i="13" s="1"/>
  <c r="AR94" i="13"/>
  <c r="AS94" i="13" s="1"/>
  <c r="AR159" i="13"/>
  <c r="AS159" i="13" s="1"/>
  <c r="AR296" i="13"/>
  <c r="AS296" i="13" s="1"/>
  <c r="AR206" i="13"/>
  <c r="AS206" i="13" s="1"/>
  <c r="AR312" i="13"/>
  <c r="AS312" i="13" s="1"/>
  <c r="AR49" i="13"/>
  <c r="AS49" i="13" s="1"/>
  <c r="AR177" i="13"/>
  <c r="AS177" i="13" s="1"/>
  <c r="AR305" i="13"/>
  <c r="AS305" i="13" s="1"/>
  <c r="AR10" i="13"/>
  <c r="AS10" i="13" s="1"/>
  <c r="AR138" i="13"/>
  <c r="AS138" i="13" s="1"/>
  <c r="AR266" i="13"/>
  <c r="AS266" i="13" s="1"/>
  <c r="AR270" i="13"/>
  <c r="AS270" i="13" s="1"/>
  <c r="AR168" i="13"/>
  <c r="AS168" i="13" s="1"/>
  <c r="AR126" i="13"/>
  <c r="AS126" i="13" s="1"/>
  <c r="AR191" i="13"/>
  <c r="AS191" i="13" s="1"/>
  <c r="AR57" i="13"/>
  <c r="AS57" i="13" s="1"/>
  <c r="AR179" i="13"/>
  <c r="AS179" i="13" s="1"/>
  <c r="AR30" i="13"/>
  <c r="AS30" i="13" s="1"/>
  <c r="AR151" i="13"/>
  <c r="AS151" i="13" s="1"/>
  <c r="AR76" i="13"/>
  <c r="AS76" i="13" s="1"/>
  <c r="AR158" i="13"/>
  <c r="AS158" i="13" s="1"/>
  <c r="AR287" i="13"/>
  <c r="AS287" i="13" s="1"/>
  <c r="AR65" i="13"/>
  <c r="AS65" i="13" s="1"/>
  <c r="AR193" i="13"/>
  <c r="AS193" i="13" s="1"/>
  <c r="AR26" i="13"/>
  <c r="AS26" i="13" s="1"/>
  <c r="AR154" i="13"/>
  <c r="AS154" i="13" s="1"/>
  <c r="AR282" i="13"/>
  <c r="AS282" i="13" s="1"/>
  <c r="AR246" i="13"/>
  <c r="AS246" i="13" s="1"/>
  <c r="AR262" i="13"/>
  <c r="AS262" i="13" s="1"/>
  <c r="AR173" i="13"/>
  <c r="AS173" i="13" s="1"/>
  <c r="AR96" i="13"/>
  <c r="AS96" i="13" s="1"/>
  <c r="AR38" i="13"/>
  <c r="AS38" i="13" s="1"/>
  <c r="AR207" i="13"/>
  <c r="AS207" i="13" s="1"/>
  <c r="AR190" i="13"/>
  <c r="AS190" i="13" s="1"/>
  <c r="AR272" i="13"/>
  <c r="AS272" i="13" s="1"/>
  <c r="AR201" i="13"/>
  <c r="AS201" i="13" s="1"/>
  <c r="AR34" i="13"/>
  <c r="AS34" i="13" s="1"/>
  <c r="AR162" i="13"/>
  <c r="AS162" i="13" s="1"/>
  <c r="AR290" i="13"/>
  <c r="AS290" i="13" s="1"/>
  <c r="U330" i="13"/>
  <c r="U368" i="13"/>
  <c r="AR212" i="13"/>
  <c r="AS212" i="13" s="1"/>
  <c r="AR256" i="13"/>
  <c r="AS256" i="13" s="1"/>
  <c r="AR117" i="13"/>
  <c r="AS117" i="13" s="1"/>
  <c r="AR118" i="13"/>
  <c r="AS118" i="13" s="1"/>
  <c r="AR220" i="13"/>
  <c r="AS220" i="13" s="1"/>
  <c r="AR224" i="13"/>
  <c r="AS224" i="13" s="1"/>
  <c r="AR140" i="13"/>
  <c r="AS140" i="13" s="1"/>
  <c r="AR209" i="13"/>
  <c r="AS209" i="13" s="1"/>
  <c r="AR42" i="13"/>
  <c r="AS42" i="13" s="1"/>
  <c r="AR170" i="13"/>
  <c r="AS170" i="13" s="1"/>
  <c r="AR298" i="13"/>
  <c r="AS298" i="13" s="1"/>
  <c r="AY346" i="13"/>
  <c r="G346" i="13" s="1"/>
  <c r="AR70" i="13"/>
  <c r="AS70" i="13" s="1"/>
  <c r="AR43" i="13"/>
  <c r="AS43" i="13" s="1"/>
  <c r="AR293" i="13"/>
  <c r="AS293" i="13" s="1"/>
  <c r="AR36" i="13"/>
  <c r="AS36" i="13" s="1"/>
  <c r="AR253" i="13"/>
  <c r="AS253" i="13" s="1"/>
  <c r="AR149" i="13"/>
  <c r="AS149" i="13" s="1"/>
  <c r="AR172" i="13"/>
  <c r="AS172" i="13" s="1"/>
  <c r="AR160" i="13"/>
  <c r="AS160" i="13" s="1"/>
  <c r="AR217" i="13"/>
  <c r="AS217" i="13" s="1"/>
  <c r="AR50" i="13"/>
  <c r="AS50" i="13" s="1"/>
  <c r="AR178" i="13"/>
  <c r="AS178" i="13" s="1"/>
  <c r="AR306" i="13"/>
  <c r="AS306" i="13" s="1"/>
  <c r="AY337" i="13"/>
  <c r="G337" i="13" s="1"/>
  <c r="AY366" i="13"/>
  <c r="G366" i="13" s="1"/>
  <c r="U325" i="13"/>
  <c r="AR124" i="13"/>
  <c r="AS124" i="13" s="1"/>
  <c r="AR55" i="13"/>
  <c r="AS55" i="13" s="1"/>
  <c r="AR192" i="13"/>
  <c r="AS192" i="13" s="1"/>
  <c r="AR68" i="13"/>
  <c r="AS68" i="13" s="1"/>
  <c r="AR64" i="13"/>
  <c r="AS64" i="13" s="1"/>
  <c r="AR205" i="13"/>
  <c r="AS205" i="13" s="1"/>
  <c r="AR29" i="13"/>
  <c r="AS29" i="13" s="1"/>
  <c r="AR197" i="13"/>
  <c r="AS197" i="13" s="1"/>
  <c r="AR225" i="13"/>
  <c r="AS225" i="13" s="1"/>
  <c r="AR58" i="13"/>
  <c r="AS58" i="13" s="1"/>
  <c r="AR186" i="13"/>
  <c r="AS186" i="13" s="1"/>
  <c r="AR314" i="13"/>
  <c r="AS314" i="13" s="1"/>
  <c r="AY345" i="13"/>
  <c r="G345" i="13" s="1"/>
  <c r="U341" i="13"/>
  <c r="AR280" i="13"/>
  <c r="AS280" i="13" s="1"/>
  <c r="AR276" i="13"/>
  <c r="AS276" i="13" s="1"/>
  <c r="AR300" i="13"/>
  <c r="AS300" i="13" s="1"/>
  <c r="AR78" i="13"/>
  <c r="AS78" i="13" s="1"/>
  <c r="AR254" i="13"/>
  <c r="AS254" i="13" s="1"/>
  <c r="AR44" i="13"/>
  <c r="AS44" i="13" s="1"/>
  <c r="AR233" i="13"/>
  <c r="AS233" i="13" s="1"/>
  <c r="AR66" i="13"/>
  <c r="AS66" i="13" s="1"/>
  <c r="AR194" i="13"/>
  <c r="AS194" i="13" s="1"/>
  <c r="AR60" i="13"/>
  <c r="AS60" i="13" s="1"/>
  <c r="AR103" i="13"/>
  <c r="AS103" i="13" s="1"/>
  <c r="AR198" i="13"/>
  <c r="AS198" i="13" s="1"/>
  <c r="AR72" i="13"/>
  <c r="AS72" i="13" s="1"/>
  <c r="AR252" i="13"/>
  <c r="AS252" i="13" s="1"/>
  <c r="AR88" i="13"/>
  <c r="AS88" i="13" s="1"/>
  <c r="AR7" i="13"/>
  <c r="AS7" i="13" s="1"/>
  <c r="AR48" i="13"/>
  <c r="AS48" i="13" s="1"/>
  <c r="AR241" i="13"/>
  <c r="AS241" i="13" s="1"/>
  <c r="AR74" i="13"/>
  <c r="AS74" i="13" s="1"/>
  <c r="AR202" i="13"/>
  <c r="AS202" i="13" s="1"/>
  <c r="AR213" i="13"/>
  <c r="AS213" i="13" s="1"/>
  <c r="AR223" i="13"/>
  <c r="AS223" i="13" s="1"/>
  <c r="AR136" i="13"/>
  <c r="AS136" i="13" s="1"/>
  <c r="AR45" i="13"/>
  <c r="AS45" i="13" s="1"/>
  <c r="AR37" i="13"/>
  <c r="AS37" i="13" s="1"/>
  <c r="AR100" i="13"/>
  <c r="AS100" i="13" s="1"/>
  <c r="AR59" i="13"/>
  <c r="AS59" i="13" s="1"/>
  <c r="AR231" i="13"/>
  <c r="AS231" i="13" s="1"/>
  <c r="AR249" i="13"/>
  <c r="AS249" i="13" s="1"/>
  <c r="AR82" i="13"/>
  <c r="AS82" i="13" s="1"/>
  <c r="AR210" i="13"/>
  <c r="AS210" i="13" s="1"/>
  <c r="AR11" i="13"/>
  <c r="AS11" i="13" s="1"/>
  <c r="AR292" i="13"/>
  <c r="AS292" i="13" s="1"/>
  <c r="AR222" i="13"/>
  <c r="AS222" i="13" s="1"/>
  <c r="AR51" i="13"/>
  <c r="AS51" i="13" s="1"/>
  <c r="AR310" i="13"/>
  <c r="AS310" i="13" s="1"/>
  <c r="AR180" i="13"/>
  <c r="AS180" i="13" s="1"/>
  <c r="AR67" i="13"/>
  <c r="AS67" i="13" s="1"/>
  <c r="AR110" i="13"/>
  <c r="AS110" i="13" s="1"/>
  <c r="AR288" i="13"/>
  <c r="AS288" i="13" s="1"/>
  <c r="AR56" i="13"/>
  <c r="AS56" i="13" s="1"/>
  <c r="AR244" i="13"/>
  <c r="AS244" i="13" s="1"/>
  <c r="AR129" i="13"/>
  <c r="AS129" i="13" s="1"/>
  <c r="AR257" i="13"/>
  <c r="AS257" i="13" s="1"/>
  <c r="AR90" i="13"/>
  <c r="AS90" i="13" s="1"/>
  <c r="AR218" i="13"/>
  <c r="AS218" i="13" s="1"/>
  <c r="AR21" i="13"/>
  <c r="AS21" i="13" s="1"/>
  <c r="AR134" i="13"/>
  <c r="AS134" i="13" s="1"/>
  <c r="AR303" i="13"/>
  <c r="AS303" i="13" s="1"/>
  <c r="AR308" i="13"/>
  <c r="AS308" i="13" s="1"/>
  <c r="AR47" i="13"/>
  <c r="AS47" i="13" s="1"/>
  <c r="AR163" i="13"/>
  <c r="AS163" i="13" s="1"/>
  <c r="AR120" i="13"/>
  <c r="AS120" i="13" s="1"/>
  <c r="AR301" i="13"/>
  <c r="AS301" i="13" s="1"/>
  <c r="AR214" i="13"/>
  <c r="AS214" i="13" s="1"/>
  <c r="AR87" i="13"/>
  <c r="AS87" i="13" s="1"/>
  <c r="AR9" i="13"/>
  <c r="AS9" i="13" s="1"/>
  <c r="AR137" i="13"/>
  <c r="AS137" i="13" s="1"/>
  <c r="AR265" i="13"/>
  <c r="AS265" i="13" s="1"/>
  <c r="AR98" i="13"/>
  <c r="AS98" i="13" s="1"/>
  <c r="AR226" i="13"/>
  <c r="AS226" i="13" s="1"/>
  <c r="AR92" i="13"/>
  <c r="AS92" i="13" s="1"/>
  <c r="AR71" i="13"/>
  <c r="AS71" i="13" s="1"/>
  <c r="AR12" i="13"/>
  <c r="AS12" i="13" s="1"/>
  <c r="AR189" i="13"/>
  <c r="AS189" i="13" s="1"/>
  <c r="AR260" i="13"/>
  <c r="AS260" i="13" s="1"/>
  <c r="AR294" i="13"/>
  <c r="AS294" i="13" s="1"/>
  <c r="AR132" i="13"/>
  <c r="AS132" i="13" s="1"/>
  <c r="AR295" i="13"/>
  <c r="AS295" i="13" s="1"/>
  <c r="AR99" i="13"/>
  <c r="AS99" i="13" s="1"/>
  <c r="AR17" i="13"/>
  <c r="AS17" i="13" s="1"/>
  <c r="AR145" i="13"/>
  <c r="AS145" i="13" s="1"/>
  <c r="AR273" i="13"/>
  <c r="AS273" i="13" s="1"/>
  <c r="AR106" i="13"/>
  <c r="AS106" i="13" s="1"/>
  <c r="AR234" i="13"/>
  <c r="AS234" i="13" s="1"/>
  <c r="AR240" i="13"/>
  <c r="AS240" i="13" s="1"/>
  <c r="AR142" i="13"/>
  <c r="AS142" i="13" s="1"/>
  <c r="AR247" i="13"/>
  <c r="AS247" i="13" s="1"/>
  <c r="AR24" i="13"/>
  <c r="AS24" i="13" s="1"/>
  <c r="AR119" i="13"/>
  <c r="AS119" i="13" s="1"/>
  <c r="AR278" i="13"/>
  <c r="AS278" i="13" s="1"/>
  <c r="AR25" i="13"/>
  <c r="AS25" i="13" s="1"/>
  <c r="AR153" i="13"/>
  <c r="AS153" i="13" s="1"/>
  <c r="AR281" i="13"/>
  <c r="AS281" i="13" s="1"/>
  <c r="AR114" i="13"/>
  <c r="AS114" i="13" s="1"/>
  <c r="AR242" i="13"/>
  <c r="AS242" i="13" s="1"/>
  <c r="AY370" i="13"/>
  <c r="G370" i="13" s="1"/>
  <c r="D370" i="13" s="1" a="1"/>
  <c r="D370" i="13" s="1"/>
  <c r="F370" i="13" s="1"/>
  <c r="U352" i="13"/>
  <c r="AR23" i="13"/>
  <c r="AS23" i="13" s="1"/>
  <c r="AR84" i="13"/>
  <c r="AS84" i="13" s="1"/>
  <c r="AR152" i="13"/>
  <c r="AS152" i="13" s="1"/>
  <c r="AR54" i="13"/>
  <c r="AS54" i="13" s="1"/>
  <c r="AR141" i="13"/>
  <c r="AS141" i="13" s="1"/>
  <c r="AR33" i="13"/>
  <c r="AS33" i="13" s="1"/>
  <c r="AR161" i="13"/>
  <c r="AS161" i="13" s="1"/>
  <c r="AR289" i="13"/>
  <c r="AS289" i="13" s="1"/>
  <c r="AR122" i="13"/>
  <c r="AS122" i="13" s="1"/>
  <c r="AR250" i="13"/>
  <c r="AS250" i="13" s="1"/>
  <c r="AY338" i="13"/>
  <c r="G338" i="13" s="1"/>
  <c r="AY322" i="13"/>
  <c r="G322" i="13" s="1"/>
  <c r="AY373" i="13"/>
  <c r="G373" i="13" s="1"/>
  <c r="AY332" i="13"/>
  <c r="G332" i="13" s="1"/>
  <c r="D332" i="13" s="1" a="1"/>
  <c r="D332" i="13" s="1"/>
  <c r="F332" i="13" s="1"/>
  <c r="AY335" i="13"/>
  <c r="G335" i="13" s="1"/>
  <c r="D335" i="13" s="1" a="1"/>
  <c r="D335" i="13" s="1"/>
  <c r="F335" i="13" s="1"/>
  <c r="AY334" i="13"/>
  <c r="G334" i="13" s="1"/>
  <c r="G321" i="13"/>
  <c r="D321" i="13" s="1" a="1"/>
  <c r="D321" i="13" s="1"/>
  <c r="F321" i="13" s="1"/>
  <c r="AY358" i="13"/>
  <c r="G358" i="13" s="1"/>
  <c r="G353" i="13"/>
  <c r="D353" i="13" s="1" a="1"/>
  <c r="D353" i="13" s="1"/>
  <c r="F353" i="13" s="1"/>
  <c r="U324" i="13"/>
  <c r="AY329" i="13"/>
  <c r="G329" i="13" s="1"/>
  <c r="U378" i="13"/>
  <c r="G348" i="13"/>
  <c r="AY357" i="13"/>
  <c r="G357" i="13" s="1"/>
  <c r="U367" i="13"/>
  <c r="G342" i="13"/>
  <c r="D342" i="13" s="1" a="1"/>
  <c r="D342" i="13" s="1"/>
  <c r="F342" i="13" s="1"/>
  <c r="G328" i="13"/>
  <c r="G359" i="13"/>
  <c r="D359" i="13" s="1" a="1"/>
  <c r="D359" i="13" s="1"/>
  <c r="F359" i="13" s="1"/>
  <c r="G356" i="13"/>
  <c r="D356" i="13" s="1" a="1"/>
  <c r="D356" i="13" s="1"/>
  <c r="F356" i="13" s="1"/>
  <c r="G350" i="13"/>
  <c r="D350" i="13" s="1" a="1"/>
  <c r="D350" i="13" s="1"/>
  <c r="F350" i="13" s="1"/>
  <c r="G372" i="13"/>
  <c r="D372" i="13" s="1" a="1"/>
  <c r="D372" i="13" s="1"/>
  <c r="F372" i="13" s="1"/>
  <c r="G361" i="13"/>
  <c r="G340" i="13"/>
  <c r="E267" i="13" a="1"/>
  <c r="E267" i="13" s="1"/>
  <c r="E187" i="13" a="1"/>
  <c r="E187" i="13" s="1"/>
  <c r="E165" i="13" a="1"/>
  <c r="E165" i="13" s="1"/>
  <c r="E20" i="13" a="1"/>
  <c r="E20" i="13" s="1"/>
  <c r="G319" i="13"/>
  <c r="D319" i="13" s="1" a="1"/>
  <c r="D319" i="13" s="1"/>
  <c r="E315" i="13" a="1"/>
  <c r="E315" i="13" s="1"/>
  <c r="E39" i="13" a="1"/>
  <c r="E39" i="13" s="1"/>
  <c r="E307" i="13" a="1"/>
  <c r="E307" i="13" s="1"/>
  <c r="E271" i="13" a="1"/>
  <c r="E271" i="13" s="1"/>
  <c r="E75" i="13" a="1"/>
  <c r="E75" i="13" s="1"/>
  <c r="E143" i="13" a="1"/>
  <c r="E143" i="13" s="1"/>
  <c r="E259" i="13" a="1"/>
  <c r="E259" i="13" s="1"/>
  <c r="E239" i="13" a="1"/>
  <c r="E239" i="13" s="1"/>
  <c r="E203" i="13" a="1"/>
  <c r="E203" i="13" s="1"/>
  <c r="E283" i="13" a="1"/>
  <c r="E283" i="13" s="1"/>
  <c r="E235" i="13" a="1"/>
  <c r="E235" i="13" s="1"/>
  <c r="E302" i="13" a="1"/>
  <c r="E302" i="13" s="1"/>
  <c r="E40" i="13" a="1"/>
  <c r="E40" i="13" s="1"/>
  <c r="E111" i="13" a="1"/>
  <c r="E111" i="13" s="1"/>
  <c r="E63" i="13" a="1"/>
  <c r="E63" i="13" s="1"/>
  <c r="E227" i="13" a="1"/>
  <c r="E227" i="13" s="1"/>
  <c r="E251" i="13" a="1"/>
  <c r="E251" i="13" s="1"/>
  <c r="E62" i="13" a="1"/>
  <c r="E62" i="13" s="1"/>
  <c r="E211" i="13" a="1"/>
  <c r="E211" i="13" s="1"/>
  <c r="E123" i="13" a="1"/>
  <c r="E123" i="13" s="1"/>
  <c r="E268" i="13" a="1"/>
  <c r="E268" i="13" s="1"/>
  <c r="E286" i="13" a="1"/>
  <c r="E286" i="13" s="1"/>
  <c r="E318" i="13" a="1"/>
  <c r="E318" i="13" s="1"/>
  <c r="E255" i="13" a="1"/>
  <c r="E255" i="13" s="1"/>
  <c r="E219" i="13" a="1"/>
  <c r="E219" i="13" s="1"/>
  <c r="E139" i="13" a="1"/>
  <c r="E139" i="13" s="1"/>
  <c r="E299" i="13" a="1"/>
  <c r="E299" i="13" s="1"/>
  <c r="E182" i="13" a="1"/>
  <c r="E182" i="13" s="1"/>
  <c r="E105" i="13" a="1"/>
  <c r="E105" i="13" s="1"/>
  <c r="E6" i="13" a="1"/>
  <c r="E6" i="13" s="1"/>
  <c r="E113" i="13" a="1"/>
  <c r="E113" i="13" s="1"/>
  <c r="E128" i="13" a="1"/>
  <c r="E128" i="13" s="1"/>
  <c r="E261" i="13" a="1"/>
  <c r="E261" i="13" s="1"/>
  <c r="E195" i="13" a="1"/>
  <c r="E195" i="13" s="1"/>
  <c r="E112" i="13" a="1"/>
  <c r="E112" i="13" s="1"/>
  <c r="E73" i="13" a="1"/>
  <c r="E73" i="13" s="1"/>
  <c r="E15" i="13" a="1"/>
  <c r="E15" i="13" s="1"/>
  <c r="E176" i="13" a="1"/>
  <c r="E176" i="13" s="1"/>
  <c r="E230" i="13" a="1"/>
  <c r="E230" i="13" s="1"/>
  <c r="AY79" i="13"/>
  <c r="S85" i="13"/>
  <c r="AX85" i="13" s="1"/>
  <c r="L132" i="13"/>
  <c r="T132" i="13" s="1"/>
  <c r="AY132" i="13" s="1"/>
  <c r="Q285" i="13"/>
  <c r="L144" i="13"/>
  <c r="S212" i="13"/>
  <c r="AX212" i="13" s="1"/>
  <c r="L288" i="13"/>
  <c r="S276" i="13"/>
  <c r="AX276" i="13" s="1"/>
  <c r="L236" i="13"/>
  <c r="S47" i="13"/>
  <c r="AX47" i="13" s="1"/>
  <c r="S124" i="13"/>
  <c r="AX124" i="13" s="1"/>
  <c r="L188" i="13"/>
  <c r="T188" i="13" s="1"/>
  <c r="AY188" i="13" s="1"/>
  <c r="Q188" i="13"/>
  <c r="H188" i="13" s="1"/>
  <c r="Q180" i="13"/>
  <c r="L232" i="13"/>
  <c r="T232" i="13" s="1"/>
  <c r="AY232" i="13" s="1"/>
  <c r="L279" i="13"/>
  <c r="Q279" i="13"/>
  <c r="H279" i="13" s="1"/>
  <c r="Q260" i="13"/>
  <c r="Q291" i="13"/>
  <c r="L291" i="13"/>
  <c r="L284" i="13"/>
  <c r="S78" i="13"/>
  <c r="AX78" i="13" s="1"/>
  <c r="S232" i="13"/>
  <c r="AX232" i="13" s="1"/>
  <c r="S243" i="13"/>
  <c r="AX243" i="13" s="1"/>
  <c r="Q54" i="13"/>
  <c r="H54" i="13" s="1"/>
  <c r="Q116" i="13"/>
  <c r="S284" i="13"/>
  <c r="AX284" i="13" s="1"/>
  <c r="Q61" i="13"/>
  <c r="H61" i="13" s="1"/>
  <c r="S248" i="13"/>
  <c r="AX248" i="13" s="1"/>
  <c r="Q155" i="13"/>
  <c r="H155" i="13" s="1"/>
  <c r="R291" i="13"/>
  <c r="AW291" i="13" s="1"/>
  <c r="L187" i="13"/>
  <c r="Q27" i="13"/>
  <c r="H27" i="13" s="1"/>
  <c r="S41" i="13"/>
  <c r="AX41" i="13" s="1"/>
  <c r="S167" i="13"/>
  <c r="AX167" i="13" s="1"/>
  <c r="Q133" i="13"/>
  <c r="Q232" i="13"/>
  <c r="L159" i="13"/>
  <c r="L200" i="13"/>
  <c r="T200" i="13" s="1"/>
  <c r="AY200" i="13" s="1"/>
  <c r="S19" i="13"/>
  <c r="AX19" i="13" s="1"/>
  <c r="L154" i="13"/>
  <c r="T154" i="13" s="1"/>
  <c r="AY154" i="13" s="1"/>
  <c r="S99" i="13"/>
  <c r="AX99" i="13" s="1"/>
  <c r="R55" i="13"/>
  <c r="AW55" i="13" s="1"/>
  <c r="L228" i="13"/>
  <c r="Q35" i="13"/>
  <c r="L249" i="13"/>
  <c r="L123" i="13"/>
  <c r="S46" i="13"/>
  <c r="AX46" i="13" s="1"/>
  <c r="L215" i="13"/>
  <c r="R44" i="13"/>
  <c r="AW44" i="13" s="1"/>
  <c r="S300" i="13"/>
  <c r="AX300" i="13" s="1"/>
  <c r="S107" i="13"/>
  <c r="AX107" i="13" s="1"/>
  <c r="L259" i="13"/>
  <c r="S252" i="13"/>
  <c r="AX252" i="13" s="1"/>
  <c r="L57" i="13"/>
  <c r="L148" i="13"/>
  <c r="L51" i="13"/>
  <c r="T51" i="13" s="1"/>
  <c r="E91" i="13" a="1"/>
  <c r="E91" i="13" s="1"/>
  <c r="E175" i="13" a="1"/>
  <c r="E175" i="13" s="1"/>
  <c r="E32" i="13" a="1"/>
  <c r="E32" i="13" s="1"/>
  <c r="E150" i="13" a="1"/>
  <c r="E150" i="13" s="1"/>
  <c r="E28" i="13" a="1"/>
  <c r="E28" i="13" s="1"/>
  <c r="E316" i="13" a="1"/>
  <c r="E316" i="13" s="1"/>
  <c r="E208" i="13" a="1"/>
  <c r="E208" i="13" s="1"/>
  <c r="E228" i="13" a="1"/>
  <c r="E228" i="13" s="1"/>
  <c r="Q36" i="13"/>
  <c r="H36" i="13" s="1"/>
  <c r="L8" i="13"/>
  <c r="T8" i="13" s="1"/>
  <c r="R284" i="13"/>
  <c r="AW284" i="13" s="1"/>
  <c r="L105" i="13"/>
  <c r="E69" i="13" a="1"/>
  <c r="E69" i="13" s="1"/>
  <c r="E221" i="13" a="1"/>
  <c r="E221" i="13" s="1"/>
  <c r="E275" i="13" a="1"/>
  <c r="E275" i="13" s="1"/>
  <c r="E229" i="13" a="1"/>
  <c r="E229" i="13" s="1"/>
  <c r="E14" i="13" a="1"/>
  <c r="E14" i="13" s="1"/>
  <c r="E269" i="13" a="1"/>
  <c r="E269" i="13" s="1"/>
  <c r="E83" i="13" a="1"/>
  <c r="E83" i="13" s="1"/>
  <c r="E79" i="13" a="1"/>
  <c r="E79" i="13" s="1"/>
  <c r="E108" i="13" a="1"/>
  <c r="E108" i="13" s="1"/>
  <c r="E181" i="13" a="1"/>
  <c r="E181" i="13" s="1"/>
  <c r="AY30" i="13"/>
  <c r="AY109" i="13"/>
  <c r="AV247" i="13"/>
  <c r="AV156" i="13"/>
  <c r="AV102" i="13"/>
  <c r="AV66" i="13"/>
  <c r="AV31" i="13"/>
  <c r="AV10" i="13"/>
  <c r="AV219" i="13"/>
  <c r="AV290" i="13"/>
  <c r="AV275" i="13"/>
  <c r="AV303" i="13"/>
  <c r="AV223" i="13"/>
  <c r="AV80" i="13"/>
  <c r="AV28" i="13"/>
  <c r="AV278" i="13"/>
  <c r="AV193" i="13"/>
  <c r="AV113" i="13"/>
  <c r="AV154" i="13"/>
  <c r="AV78" i="13"/>
  <c r="AV282" i="13"/>
  <c r="AV112" i="13"/>
  <c r="AV79" i="13"/>
  <c r="AV224" i="13"/>
  <c r="AV243" i="13"/>
  <c r="AV87" i="13"/>
  <c r="AV88" i="13"/>
  <c r="AV64" i="13"/>
  <c r="AV48" i="13"/>
  <c r="AV226" i="13"/>
  <c r="AV239" i="13"/>
  <c r="AV160" i="13"/>
  <c r="AV94" i="13"/>
  <c r="AV63" i="13"/>
  <c r="AV47" i="13"/>
  <c r="AV146" i="13"/>
  <c r="AV222" i="13"/>
  <c r="AV141" i="13"/>
  <c r="AV292" i="13"/>
  <c r="AV191" i="13"/>
  <c r="AV111" i="13"/>
  <c r="AV183" i="13"/>
  <c r="AV227" i="13"/>
  <c r="AV230" i="13"/>
  <c r="AV184" i="13"/>
  <c r="AV142" i="13"/>
  <c r="AV85" i="13"/>
  <c r="AV83" i="13"/>
  <c r="AV62" i="13"/>
  <c r="AV46" i="13"/>
  <c r="AV26" i="13"/>
  <c r="AV270" i="13"/>
  <c r="AV150" i="13"/>
  <c r="AV185" i="13"/>
  <c r="AV311" i="13"/>
  <c r="AV274" i="13"/>
  <c r="AV148" i="13"/>
  <c r="AV216" i="13"/>
  <c r="AV168" i="13"/>
  <c r="AV11" i="13"/>
  <c r="AV264" i="13"/>
  <c r="AV265" i="13"/>
  <c r="AV276" i="13"/>
  <c r="AV179" i="13"/>
  <c r="AV99" i="13"/>
  <c r="AV100" i="13"/>
  <c r="AV76" i="13"/>
  <c r="AV60" i="13"/>
  <c r="AV42" i="13"/>
  <c r="AV24" i="13"/>
  <c r="AV301" i="13"/>
  <c r="AV213" i="13"/>
  <c r="AV147" i="13"/>
  <c r="AV169" i="13"/>
  <c r="AV140" i="13"/>
  <c r="AV315" i="13"/>
  <c r="AV305" i="13"/>
  <c r="AV164" i="13"/>
  <c r="AV152" i="13"/>
  <c r="AV13" i="13"/>
  <c r="AV19" i="13"/>
  <c r="AV172" i="13"/>
  <c r="AV98" i="13"/>
  <c r="AV138" i="13"/>
  <c r="AV284" i="13"/>
  <c r="AV256" i="13"/>
  <c r="AV262" i="13"/>
  <c r="AV257" i="13"/>
  <c r="AV268" i="13"/>
  <c r="AV176" i="13"/>
  <c r="AV171" i="13"/>
  <c r="AV90" i="13"/>
  <c r="AV91" i="13"/>
  <c r="AV105" i="13"/>
  <c r="AV74" i="13"/>
  <c r="AV58" i="13"/>
  <c r="AV40" i="13"/>
  <c r="AV22" i="13"/>
  <c r="AV293" i="13"/>
  <c r="AV205" i="13"/>
  <c r="AV139" i="13"/>
  <c r="AV233" i="13"/>
  <c r="AV132" i="13"/>
  <c r="AV307" i="13"/>
  <c r="AV297" i="13"/>
  <c r="AV206" i="13"/>
  <c r="AV144" i="13"/>
  <c r="AV237" i="13"/>
  <c r="AV258" i="13"/>
  <c r="AV157" i="13"/>
  <c r="AV59" i="13"/>
  <c r="AV210" i="13"/>
  <c r="AV304" i="13"/>
  <c r="AV125" i="13"/>
  <c r="AV295" i="13"/>
  <c r="AV316" i="13"/>
  <c r="AV126" i="13"/>
  <c r="AV261" i="13"/>
  <c r="AV177" i="13"/>
  <c r="AV92" i="13"/>
  <c r="AV73" i="13"/>
  <c r="AV57" i="13"/>
  <c r="AV39" i="13"/>
  <c r="AV20" i="13"/>
  <c r="AV202" i="13"/>
  <c r="AV122" i="13"/>
  <c r="AV296" i="13"/>
  <c r="AV117" i="13"/>
  <c r="AV77" i="13"/>
  <c r="AV211" i="13"/>
  <c r="AV287" i="13"/>
  <c r="AV229" i="13"/>
  <c r="AV151" i="13"/>
  <c r="AV118" i="13"/>
  <c r="AV21" i="13"/>
  <c r="AV267" i="13"/>
  <c r="AV263" i="13"/>
  <c r="AV250" i="13"/>
  <c r="AV84" i="13"/>
  <c r="AV81" i="13"/>
  <c r="AV72" i="13"/>
  <c r="AV56" i="13"/>
  <c r="AV38" i="13"/>
  <c r="AV18" i="13"/>
  <c r="AV197" i="13"/>
  <c r="AV159" i="13"/>
  <c r="AV131" i="13"/>
  <c r="AV145" i="13"/>
  <c r="AV314" i="13"/>
  <c r="AV225" i="13"/>
  <c r="AV124" i="13"/>
  <c r="AV9" i="13"/>
  <c r="AV299" i="13"/>
  <c r="AV289" i="13"/>
  <c r="AV228" i="13"/>
  <c r="AV198" i="13"/>
  <c r="AV136" i="13"/>
  <c r="AV240" i="13"/>
  <c r="AV246" i="13"/>
  <c r="AV252" i="13"/>
  <c r="AV103" i="13"/>
  <c r="AV52" i="13"/>
  <c r="AV269" i="13"/>
  <c r="AV181" i="13"/>
  <c r="AV115" i="13"/>
  <c r="AV209" i="13"/>
  <c r="AV129" i="13"/>
  <c r="AV273" i="13"/>
  <c r="AV182" i="13"/>
  <c r="AV313" i="13"/>
  <c r="AV310" i="13"/>
  <c r="AV266" i="13"/>
  <c r="AV178" i="13"/>
  <c r="AV44" i="13"/>
  <c r="AV25" i="13"/>
  <c r="AV312" i="13"/>
  <c r="AV153" i="13"/>
  <c r="AV167" i="13"/>
  <c r="AV214" i="13"/>
  <c r="AV134" i="13"/>
  <c r="AV75" i="13"/>
  <c r="AV41" i="13"/>
  <c r="AV23" i="13"/>
  <c r="AV130" i="13"/>
  <c r="AV253" i="13"/>
  <c r="AV248" i="13"/>
  <c r="AV254" i="13"/>
  <c r="AV249" i="13"/>
  <c r="AV97" i="13"/>
  <c r="AV71" i="13"/>
  <c r="AV55" i="13"/>
  <c r="AV17" i="13"/>
  <c r="AV194" i="13"/>
  <c r="AV114" i="13"/>
  <c r="AV288" i="13"/>
  <c r="AV109" i="13"/>
  <c r="AV318" i="13"/>
  <c r="AV203" i="13"/>
  <c r="AV218" i="13"/>
  <c r="AV143" i="13"/>
  <c r="AV220" i="13"/>
  <c r="AV110" i="13"/>
  <c r="AV259" i="13"/>
  <c r="AV175" i="13"/>
  <c r="AV101" i="13"/>
  <c r="AV104" i="13"/>
  <c r="AV70" i="13"/>
  <c r="AV16" i="13"/>
  <c r="AV277" i="13"/>
  <c r="AV189" i="13"/>
  <c r="AV123" i="13"/>
  <c r="AV137" i="13"/>
  <c r="AV306" i="13"/>
  <c r="AV215" i="13"/>
  <c r="AV281" i="13"/>
  <c r="AV190" i="13"/>
  <c r="AV7" i="13"/>
  <c r="AV128" i="13"/>
  <c r="AV245" i="13"/>
  <c r="AV255" i="13"/>
  <c r="AV242" i="13"/>
  <c r="AV174" i="13"/>
  <c r="AV82" i="13"/>
  <c r="AV69" i="13"/>
  <c r="AV53" i="13"/>
  <c r="AV34" i="13"/>
  <c r="AV15" i="13"/>
  <c r="AV186" i="13"/>
  <c r="AV106" i="13"/>
  <c r="AV280" i="13"/>
  <c r="AV195" i="13"/>
  <c r="AV271" i="13"/>
  <c r="AV135" i="13"/>
  <c r="AV212" i="13"/>
  <c r="AV221" i="13"/>
  <c r="AV208" i="13"/>
  <c r="AV241" i="13"/>
  <c r="AV89" i="13"/>
  <c r="AV68" i="13"/>
  <c r="AV33" i="13"/>
  <c r="AV14" i="13"/>
  <c r="AV294" i="13"/>
  <c r="AV298" i="13"/>
  <c r="AV108" i="13"/>
  <c r="AV283" i="13"/>
  <c r="AV251" i="13"/>
  <c r="AV161" i="13"/>
  <c r="AV165" i="13"/>
  <c r="AV93" i="13"/>
  <c r="AV96" i="13"/>
  <c r="AV67" i="13"/>
  <c r="AV51" i="13"/>
  <c r="AV32" i="13"/>
  <c r="AV12" i="13"/>
  <c r="AV170" i="13"/>
  <c r="AV272" i="13"/>
  <c r="AV187" i="13"/>
  <c r="AV308" i="13"/>
  <c r="AV207" i="13"/>
  <c r="AV317" i="13"/>
  <c r="AV127" i="13"/>
  <c r="AV204" i="13"/>
  <c r="AV231" i="13"/>
  <c r="AV236" i="13"/>
  <c r="AV200" i="13"/>
  <c r="AV37" i="13"/>
  <c r="AV43" i="13"/>
  <c r="AV238" i="13"/>
  <c r="AV86" i="13"/>
  <c r="AV50" i="13"/>
  <c r="AV162" i="13"/>
  <c r="AV286" i="13"/>
  <c r="AV107" i="13"/>
  <c r="AV201" i="13"/>
  <c r="AV121" i="13"/>
  <c r="AV120" i="13"/>
  <c r="AV244" i="13"/>
  <c r="AV166" i="13"/>
  <c r="AV173" i="13"/>
  <c r="AV163" i="13"/>
  <c r="AV158" i="13"/>
  <c r="AV95" i="13"/>
  <c r="AV65" i="13"/>
  <c r="AV49" i="13"/>
  <c r="AV30" i="13"/>
  <c r="AV8" i="13"/>
  <c r="AV234" i="13"/>
  <c r="AV149" i="13"/>
  <c r="AV300" i="13"/>
  <c r="AV199" i="13"/>
  <c r="AV309" i="13"/>
  <c r="AV119" i="13"/>
  <c r="AV235" i="13"/>
  <c r="AV196" i="13"/>
  <c r="AV217" i="13"/>
  <c r="AV192" i="13"/>
  <c r="AV302" i="13"/>
  <c r="AY217" i="13"/>
  <c r="AY252" i="13"/>
  <c r="S22" i="13"/>
  <c r="AX22" i="13" s="1"/>
  <c r="AY175" i="13"/>
  <c r="AY248" i="13"/>
  <c r="AY253" i="13"/>
  <c r="AY156" i="13"/>
  <c r="AY225" i="13"/>
  <c r="AY153" i="13"/>
  <c r="AY60" i="13"/>
  <c r="AY18" i="13"/>
  <c r="AY261" i="13"/>
  <c r="AY117" i="13"/>
  <c r="AY17" i="13"/>
  <c r="AY270" i="13"/>
  <c r="AY55" i="13"/>
  <c r="AY56" i="13"/>
  <c r="AY54" i="13"/>
  <c r="AY43" i="13"/>
  <c r="AY208" i="13"/>
  <c r="AY244" i="13"/>
  <c r="AY308" i="13"/>
  <c r="AY22" i="13"/>
  <c r="AY300" i="13"/>
  <c r="AY139" i="13"/>
  <c r="AY94" i="13"/>
  <c r="AY313" i="13"/>
  <c r="AY152" i="13"/>
  <c r="AY179" i="13"/>
  <c r="AY68" i="13"/>
  <c r="AY26" i="13"/>
  <c r="AY312" i="13"/>
  <c r="AY237" i="13"/>
  <c r="AY212" i="13"/>
  <c r="AY167" i="13"/>
  <c r="AY92" i="13"/>
  <c r="AY81" i="13"/>
  <c r="AY97" i="13"/>
  <c r="AY29" i="13"/>
  <c r="AY275" i="13"/>
  <c r="AY164" i="13"/>
  <c r="AY82" i="13"/>
  <c r="AY203" i="13"/>
  <c r="AY110" i="13"/>
  <c r="AY169" i="13"/>
  <c r="AY172" i="13"/>
  <c r="AY230" i="13"/>
  <c r="AY260" i="13"/>
  <c r="AY287" i="13"/>
  <c r="AY199" i="13"/>
  <c r="AY138" i="13"/>
  <c r="AY155" i="13"/>
  <c r="AY121" i="13"/>
  <c r="AY20" i="13"/>
  <c r="AY42" i="13"/>
  <c r="AY182" i="13"/>
  <c r="AY281" i="13"/>
  <c r="AY181" i="13"/>
  <c r="AY120" i="13"/>
  <c r="AY258" i="13"/>
  <c r="AY135" i="13"/>
  <c r="AY222" i="13"/>
  <c r="AY316" i="13"/>
  <c r="AY118" i="13"/>
  <c r="AY294" i="13"/>
  <c r="AY194" i="13"/>
  <c r="AY64" i="13"/>
  <c r="AY33" i="13"/>
  <c r="AY262" i="13"/>
  <c r="AY80" i="13"/>
  <c r="AY310" i="13"/>
  <c r="AY278" i="13"/>
  <c r="AY210" i="13"/>
  <c r="AY149" i="13"/>
  <c r="AY133" i="13"/>
  <c r="AY78" i="13"/>
  <c r="AY292" i="13"/>
  <c r="AY131" i="13"/>
  <c r="AY303" i="13"/>
  <c r="AY271" i="13"/>
  <c r="AY238" i="13"/>
  <c r="AY247" i="13"/>
  <c r="AY142" i="13"/>
  <c r="AY126" i="13"/>
  <c r="AY158" i="13"/>
  <c r="AY102" i="13"/>
  <c r="AY86" i="13"/>
  <c r="AY231" i="13"/>
  <c r="AY67" i="13"/>
  <c r="AY318" i="13"/>
  <c r="AY202" i="13"/>
  <c r="AY173" i="13"/>
  <c r="AY141" i="13"/>
  <c r="AY227" i="13"/>
  <c r="AY315" i="13"/>
  <c r="AY163" i="13"/>
  <c r="AY122" i="13"/>
  <c r="AY85" i="13"/>
  <c r="AY83" i="13"/>
  <c r="AY233" i="13"/>
  <c r="AY47" i="13"/>
  <c r="AY298" i="13"/>
  <c r="AY229" i="13"/>
  <c r="AY65" i="13"/>
  <c r="AY309" i="13"/>
  <c r="AY277" i="13"/>
  <c r="AY267" i="13"/>
  <c r="AY209" i="13"/>
  <c r="AY193" i="13"/>
  <c r="AY263" i="13"/>
  <c r="AY250" i="13"/>
  <c r="AY162" i="13"/>
  <c r="AY116" i="13"/>
  <c r="AY220" i="13"/>
  <c r="AY62" i="13"/>
  <c r="AY45" i="13"/>
  <c r="AY25" i="13"/>
  <c r="AY191" i="13"/>
  <c r="AY168" i="13"/>
  <c r="AY146" i="13"/>
  <c r="AY114" i="13"/>
  <c r="AY101" i="13"/>
  <c r="AY306" i="13"/>
  <c r="AY274" i="13"/>
  <c r="AY245" i="13"/>
  <c r="AY190" i="13"/>
  <c r="AY255" i="13"/>
  <c r="AY129" i="13"/>
  <c r="AY174" i="13"/>
  <c r="AY44" i="13"/>
  <c r="AY66" i="13"/>
  <c r="AY46" i="13"/>
  <c r="AY157" i="13"/>
  <c r="AY192" i="13"/>
  <c r="AY147" i="13"/>
  <c r="AY52" i="13"/>
  <c r="AY74" i="13"/>
  <c r="AY107" i="13"/>
  <c r="AY299" i="13"/>
  <c r="AY166" i="13"/>
  <c r="AY73" i="13"/>
  <c r="AY184" i="13"/>
  <c r="AY239" i="13"/>
  <c r="AY180" i="13"/>
  <c r="AY283" i="13"/>
  <c r="AY183" i="13"/>
  <c r="AY106" i="13"/>
  <c r="AY77" i="13"/>
  <c r="AY293" i="13"/>
  <c r="AY84" i="13"/>
  <c r="AY177" i="13"/>
  <c r="AY53" i="13"/>
  <c r="AY276" i="13"/>
  <c r="AY254" i="13"/>
  <c r="AY115" i="13"/>
  <c r="AY224" i="13"/>
  <c r="AY307" i="13"/>
  <c r="AY207" i="13"/>
  <c r="AY130" i="13"/>
  <c r="AY104" i="13"/>
  <c r="AY161" i="13"/>
  <c r="AY242" i="13"/>
  <c r="AY290" i="13"/>
  <c r="AY206" i="13"/>
  <c r="AY145" i="13"/>
  <c r="AY113" i="13"/>
  <c r="AY69" i="13"/>
  <c r="AY302" i="13"/>
  <c r="AY286" i="13"/>
  <c r="AY186" i="13"/>
  <c r="AY125" i="13"/>
  <c r="AY95" i="13"/>
  <c r="AY28" i="13"/>
  <c r="AY50" i="13"/>
  <c r="AY59" i="13"/>
  <c r="AY71" i="13"/>
  <c r="AY317" i="13"/>
  <c r="AY301" i="13"/>
  <c r="AY285" i="13"/>
  <c r="AY269" i="13"/>
  <c r="AY243" i="13"/>
  <c r="AY201" i="13"/>
  <c r="AY185" i="13"/>
  <c r="AY140" i="13"/>
  <c r="AY124" i="13"/>
  <c r="AY108" i="13"/>
  <c r="AY87" i="13"/>
  <c r="AY88" i="13"/>
  <c r="AY223" i="13"/>
  <c r="AY24" i="13"/>
  <c r="AY63" i="13"/>
  <c r="AY198" i="13"/>
  <c r="AY178" i="13"/>
  <c r="AY137" i="13"/>
  <c r="AY98" i="13"/>
  <c r="AY76" i="13"/>
  <c r="AY34" i="13"/>
  <c r="AY39" i="13"/>
  <c r="AY296" i="13"/>
  <c r="AY280" i="13"/>
  <c r="AY196" i="13"/>
  <c r="AY151" i="13"/>
  <c r="AY119" i="13"/>
  <c r="AY160" i="13"/>
  <c r="AY219" i="13"/>
  <c r="AY72" i="13"/>
  <c r="AY23" i="13"/>
  <c r="AY49" i="13"/>
  <c r="AY314" i="13"/>
  <c r="AY282" i="13"/>
  <c r="AY214" i="13"/>
  <c r="AY266" i="13"/>
  <c r="AY14" i="13"/>
  <c r="AY297" i="13"/>
  <c r="AY264" i="13"/>
  <c r="AY265" i="13"/>
  <c r="AY213" i="13"/>
  <c r="AY197" i="13"/>
  <c r="AY136" i="13"/>
  <c r="AY99" i="13"/>
  <c r="AY100" i="13"/>
  <c r="AY226" i="13"/>
  <c r="AY216" i="13"/>
  <c r="AY31" i="13"/>
  <c r="AY311" i="13"/>
  <c r="AY295" i="13"/>
  <c r="AY256" i="13"/>
  <c r="AY257" i="13"/>
  <c r="AY211" i="13"/>
  <c r="AY195" i="13"/>
  <c r="AY268" i="13"/>
  <c r="AY176" i="13"/>
  <c r="AY150" i="13"/>
  <c r="AY134" i="13"/>
  <c r="AY171" i="13"/>
  <c r="AY90" i="13"/>
  <c r="AY91" i="13"/>
  <c r="AY218" i="13"/>
  <c r="AY70" i="13"/>
  <c r="AY15" i="13"/>
  <c r="AY41" i="13"/>
  <c r="AY305" i="13"/>
  <c r="AY289" i="13"/>
  <c r="AY273" i="13"/>
  <c r="AY240" i="13"/>
  <c r="AY246" i="13"/>
  <c r="AY241" i="13"/>
  <c r="AY205" i="13"/>
  <c r="AY189" i="13"/>
  <c r="AY128" i="13"/>
  <c r="AY112" i="13"/>
  <c r="AY170" i="13"/>
  <c r="AY89" i="13"/>
  <c r="AY103" i="13"/>
  <c r="AY221" i="13"/>
  <c r="AY61" i="13"/>
  <c r="AY304" i="13"/>
  <c r="AY272" i="13"/>
  <c r="AY251" i="13"/>
  <c r="AY204" i="13"/>
  <c r="AY235" i="13"/>
  <c r="AY143" i="13"/>
  <c r="AY127" i="13"/>
  <c r="AY111" i="13"/>
  <c r="AY165" i="13"/>
  <c r="AY93" i="13"/>
  <c r="AY96" i="13"/>
  <c r="AY36" i="13"/>
  <c r="AY58" i="13"/>
  <c r="AY75" i="13"/>
  <c r="AY38" i="13"/>
  <c r="AY234" i="13"/>
  <c r="S8" i="13"/>
  <c r="AX8" i="13" s="1"/>
  <c r="S51" i="13"/>
  <c r="AX51" i="13" s="1"/>
  <c r="L40" i="13"/>
  <c r="T40" i="13" s="1"/>
  <c r="L48" i="13"/>
  <c r="L13" i="13"/>
  <c r="T13" i="13" s="1"/>
  <c r="L16" i="13"/>
  <c r="T16" i="13" s="1"/>
  <c r="S24" i="13"/>
  <c r="AX24" i="13" s="1"/>
  <c r="L21" i="13"/>
  <c r="T21" i="13" s="1"/>
  <c r="S57" i="13"/>
  <c r="AX57" i="13" s="1"/>
  <c r="Q29" i="13"/>
  <c r="H29" i="13" s="1"/>
  <c r="Q45" i="13"/>
  <c r="H45" i="13" s="1"/>
  <c r="L32" i="13"/>
  <c r="T32" i="13" s="1"/>
  <c r="L6" i="13"/>
  <c r="T6" i="13" s="1"/>
  <c r="R11" i="13"/>
  <c r="AW11" i="13" s="1"/>
  <c r="R43" i="13"/>
  <c r="AW43" i="13" s="1"/>
  <c r="L37" i="13"/>
  <c r="T37" i="13" s="1"/>
  <c r="AY12" i="13"/>
  <c r="D351" i="13" l="1" a="1"/>
  <c r="D351" i="13" s="1"/>
  <c r="F351" i="13" s="1"/>
  <c r="H180" i="13"/>
  <c r="H232" i="13"/>
  <c r="H260" i="13"/>
  <c r="H35" i="13"/>
  <c r="H127" i="13"/>
  <c r="F319" i="13"/>
  <c r="H281" i="13"/>
  <c r="H217" i="13"/>
  <c r="H71" i="13"/>
  <c r="H213" i="13"/>
  <c r="H88" i="13"/>
  <c r="H9" i="13"/>
  <c r="H89" i="13"/>
  <c r="E89" i="13" s="1" a="1"/>
  <c r="E89" i="13" s="1"/>
  <c r="H80" i="13"/>
  <c r="H313" i="13"/>
  <c r="H241" i="13"/>
  <c r="E241" i="13" s="1" a="1"/>
  <c r="E241" i="13" s="1"/>
  <c r="H223" i="13"/>
  <c r="H199" i="13"/>
  <c r="E199" i="13" s="1" a="1"/>
  <c r="E199" i="13" s="1"/>
  <c r="H164" i="13"/>
  <c r="H214" i="13"/>
  <c r="H303" i="13"/>
  <c r="H153" i="13"/>
  <c r="H23" i="13"/>
  <c r="H312" i="13"/>
  <c r="H178" i="13"/>
  <c r="H317" i="13"/>
  <c r="H90" i="13"/>
  <c r="H97" i="13"/>
  <c r="H198" i="13"/>
  <c r="E198" i="13" s="1" a="1"/>
  <c r="E198" i="13" s="1"/>
  <c r="H248" i="13"/>
  <c r="H193" i="13"/>
  <c r="H290" i="13"/>
  <c r="H201" i="13"/>
  <c r="E201" i="13" s="1" a="1"/>
  <c r="E201" i="13" s="1"/>
  <c r="H134" i="13"/>
  <c r="H132" i="13"/>
  <c r="H212" i="13"/>
  <c r="H104" i="13"/>
  <c r="H50" i="13"/>
  <c r="H136" i="13"/>
  <c r="H131" i="13"/>
  <c r="H168" i="13"/>
  <c r="H160" i="13"/>
  <c r="H297" i="13"/>
  <c r="H64" i="13"/>
  <c r="H141" i="13"/>
  <c r="H287" i="13"/>
  <c r="H294" i="13"/>
  <c r="H207" i="13"/>
  <c r="H225" i="13"/>
  <c r="H140" i="13"/>
  <c r="H305" i="13"/>
  <c r="H68" i="13"/>
  <c r="H53" i="13"/>
  <c r="H151" i="13"/>
  <c r="H109" i="13"/>
  <c r="H17" i="13"/>
  <c r="H238" i="13"/>
  <c r="H220" i="13"/>
  <c r="H114" i="13"/>
  <c r="H149" i="13"/>
  <c r="H298" i="13"/>
  <c r="E298" i="13" s="1" a="1"/>
  <c r="E298" i="13" s="1"/>
  <c r="H159" i="13"/>
  <c r="H196" i="13"/>
  <c r="E196" i="13" s="1" a="1"/>
  <c r="E196" i="13" s="1"/>
  <c r="H137" i="13"/>
  <c r="H233" i="13"/>
  <c r="H72" i="13"/>
  <c r="H301" i="13"/>
  <c r="H170" i="13"/>
  <c r="E170" i="13" s="1" a="1"/>
  <c r="E170" i="13" s="1"/>
  <c r="H215" i="13"/>
  <c r="H25" i="13"/>
  <c r="H240" i="13"/>
  <c r="H78" i="13"/>
  <c r="H226" i="13"/>
  <c r="H202" i="13"/>
  <c r="H272" i="13"/>
  <c r="E272" i="13" s="1" a="1"/>
  <c r="E272" i="13" s="1"/>
  <c r="H122" i="13"/>
  <c r="H295" i="13"/>
  <c r="H74" i="13"/>
  <c r="E74" i="13" s="1" a="1"/>
  <c r="E74" i="13" s="1"/>
  <c r="H296" i="13"/>
  <c r="E296" i="13" s="1" a="1"/>
  <c r="E296" i="13" s="1"/>
  <c r="H205" i="13"/>
  <c r="H142" i="13"/>
  <c r="H158" i="13"/>
  <c r="H86" i="13"/>
  <c r="H58" i="13"/>
  <c r="H52" i="13"/>
  <c r="H236" i="13"/>
  <c r="H102" i="13"/>
  <c r="H185" i="13"/>
  <c r="H34" i="13"/>
  <c r="E34" i="13" s="1" a="1"/>
  <c r="E34" i="13" s="1"/>
  <c r="H12" i="13"/>
  <c r="H210" i="13"/>
  <c r="AV116" i="13"/>
  <c r="H116" i="13"/>
  <c r="H218" i="13"/>
  <c r="H146" i="13"/>
  <c r="H304" i="13"/>
  <c r="H204" i="13"/>
  <c r="E204" i="13" s="1" a="1"/>
  <c r="E204" i="13" s="1"/>
  <c r="H85" i="13"/>
  <c r="H166" i="13"/>
  <c r="H99" i="13"/>
  <c r="H209" i="13"/>
  <c r="H190" i="13"/>
  <c r="H173" i="13"/>
  <c r="H308" i="13"/>
  <c r="H249" i="13"/>
  <c r="H38" i="13"/>
  <c r="H60" i="13"/>
  <c r="H234" i="13"/>
  <c r="H162" i="13"/>
  <c r="H314" i="13"/>
  <c r="H22" i="13"/>
  <c r="H51" i="13"/>
  <c r="H246" i="13"/>
  <c r="H84" i="13"/>
  <c r="H126" i="13"/>
  <c r="H156" i="13"/>
  <c r="E156" i="13" s="1" a="1"/>
  <c r="E156" i="13" s="1"/>
  <c r="H183" i="13"/>
  <c r="E183" i="13" s="1" a="1"/>
  <c r="E183" i="13" s="1"/>
  <c r="H147" i="13"/>
  <c r="H46" i="13"/>
  <c r="H59" i="13"/>
  <c r="H95" i="13"/>
  <c r="E95" i="13" s="1" a="1"/>
  <c r="E95" i="13" s="1"/>
  <c r="H280" i="13"/>
  <c r="H311" i="13"/>
  <c r="E311" i="13" s="1" a="1"/>
  <c r="E311" i="13" s="1"/>
  <c r="H49" i="13"/>
  <c r="H119" i="13"/>
  <c r="E119" i="13" s="1" a="1"/>
  <c r="E119" i="13" s="1"/>
  <c r="H253" i="13"/>
  <c r="E253" i="13" s="1" a="1"/>
  <c r="E253" i="13" s="1"/>
  <c r="H163" i="13"/>
  <c r="H138" i="13"/>
  <c r="H258" i="13"/>
  <c r="H48" i="13"/>
  <c r="H222" i="13"/>
  <c r="E222" i="13" s="1" a="1"/>
  <c r="E222" i="13" s="1"/>
  <c r="H82" i="13"/>
  <c r="H81" i="13"/>
  <c r="H265" i="13"/>
  <c r="H41" i="13"/>
  <c r="H130" i="13"/>
  <c r="H124" i="13"/>
  <c r="H129" i="13"/>
  <c r="H67" i="13"/>
  <c r="H93" i="13"/>
  <c r="E93" i="13" s="1" a="1"/>
  <c r="E93" i="13" s="1"/>
  <c r="H262" i="13"/>
  <c r="H244" i="13"/>
  <c r="H247" i="13"/>
  <c r="H224" i="13"/>
  <c r="H43" i="13"/>
  <c r="H106" i="13"/>
  <c r="H306" i="13"/>
  <c r="H87" i="13"/>
  <c r="H264" i="13"/>
  <c r="H242" i="13"/>
  <c r="H16" i="13"/>
  <c r="E16" i="13" s="1" a="1"/>
  <c r="E16" i="13" s="1"/>
  <c r="H121" i="13"/>
  <c r="E121" i="13" s="1" a="1"/>
  <c r="E121" i="13" s="1"/>
  <c r="H107" i="13"/>
  <c r="H172" i="13"/>
  <c r="H254" i="13"/>
  <c r="H309" i="13"/>
  <c r="E309" i="13" s="1" a="1"/>
  <c r="E309" i="13" s="1"/>
  <c r="H167" i="13"/>
  <c r="H289" i="13"/>
  <c r="H276" i="13"/>
  <c r="H144" i="13"/>
  <c r="E144" i="13" s="1" a="1"/>
  <c r="E144" i="13" s="1"/>
  <c r="H274" i="13"/>
  <c r="H191" i="13"/>
  <c r="H194" i="13"/>
  <c r="H157" i="13"/>
  <c r="H179" i="13"/>
  <c r="H42" i="13"/>
  <c r="H77" i="13"/>
  <c r="H47" i="13"/>
  <c r="H161" i="13"/>
  <c r="H120" i="13"/>
  <c r="H135" i="13"/>
  <c r="E135" i="13" s="1" a="1"/>
  <c r="E135" i="13" s="1"/>
  <c r="H19" i="13"/>
  <c r="H270" i="13"/>
  <c r="E270" i="13" s="1" a="1"/>
  <c r="E270" i="13" s="1"/>
  <c r="H177" i="13"/>
  <c r="H57" i="13"/>
  <c r="H257" i="13"/>
  <c r="H70" i="13"/>
  <c r="H103" i="13"/>
  <c r="H133" i="13"/>
  <c r="E133" i="13" s="1" a="1"/>
  <c r="E133" i="13" s="1"/>
  <c r="H285" i="13"/>
  <c r="E285" i="13" s="1" a="1"/>
  <c r="E285" i="13" s="1"/>
  <c r="H288" i="13"/>
  <c r="H266" i="13"/>
  <c r="H216" i="13"/>
  <c r="E216" i="13" s="1" a="1"/>
  <c r="E216" i="13" s="1"/>
  <c r="H145" i="13"/>
  <c r="H273" i="13"/>
  <c r="E273" i="13" s="1" a="1"/>
  <c r="E273" i="13" s="1"/>
  <c r="H154" i="13"/>
  <c r="H24" i="13"/>
  <c r="H282" i="13"/>
  <c r="E282" i="13" s="1" a="1"/>
  <c r="E282" i="13" s="1"/>
  <c r="H125" i="13"/>
  <c r="H250" i="13"/>
  <c r="E250" i="13" s="1" a="1"/>
  <c r="E250" i="13" s="1"/>
  <c r="H76" i="13"/>
  <c r="E76" i="13" s="1" a="1"/>
  <c r="E76" i="13" s="1"/>
  <c r="H243" i="13"/>
  <c r="H33" i="13"/>
  <c r="E33" i="13" s="1" a="1"/>
  <c r="E33" i="13" s="1"/>
  <c r="H92" i="13"/>
  <c r="E92" i="13" s="1" a="1"/>
  <c r="E92" i="13" s="1"/>
  <c r="H94" i="13"/>
  <c r="H291" i="13"/>
  <c r="H18" i="13"/>
  <c r="H189" i="13"/>
  <c r="H252" i="13"/>
  <c r="H284" i="13"/>
  <c r="H115" i="13"/>
  <c r="H169" i="13"/>
  <c r="H186" i="13"/>
  <c r="E186" i="13" s="1" a="1"/>
  <c r="E186" i="13" s="1"/>
  <c r="H10" i="13"/>
  <c r="E10" i="13" s="1" a="1"/>
  <c r="E10" i="13" s="1"/>
  <c r="H293" i="13"/>
  <c r="E293" i="13" s="1" a="1"/>
  <c r="E293" i="13" s="1"/>
  <c r="H66" i="13"/>
  <c r="E66" i="13" s="1" a="1"/>
  <c r="E66" i="13" s="1"/>
  <c r="H96" i="13"/>
  <c r="E96" i="13" s="1" a="1"/>
  <c r="E96" i="13" s="1"/>
  <c r="H110" i="13"/>
  <c r="E110" i="13" s="1" a="1"/>
  <c r="E110" i="13" s="1"/>
  <c r="H256" i="13"/>
  <c r="H11" i="13"/>
  <c r="H21" i="13"/>
  <c r="H278" i="13"/>
  <c r="E278" i="13" s="1" a="1"/>
  <c r="E278" i="13" s="1"/>
  <c r="H237" i="13"/>
  <c r="H7" i="13"/>
  <c r="H245" i="13"/>
  <c r="E245" i="13" s="1" a="1"/>
  <c r="E245" i="13" s="1"/>
  <c r="H277" i="13"/>
  <c r="H148" i="13"/>
  <c r="E148" i="13" s="1" a="1"/>
  <c r="E148" i="13" s="1"/>
  <c r="H300" i="13"/>
  <c r="H55" i="13"/>
  <c r="H44" i="13"/>
  <c r="H31" i="13"/>
  <c r="E31" i="13" s="1" a="1"/>
  <c r="E31" i="13" s="1"/>
  <c r="H100" i="13"/>
  <c r="E100" i="13" s="1" a="1"/>
  <c r="E100" i="13" s="1"/>
  <c r="H98" i="13"/>
  <c r="E98" i="13" s="1" a="1"/>
  <c r="E98" i="13" s="1"/>
  <c r="H184" i="13"/>
  <c r="E184" i="13" s="1" a="1"/>
  <c r="E184" i="13" s="1"/>
  <c r="H192" i="13"/>
  <c r="H118" i="13"/>
  <c r="E118" i="13" s="1" a="1"/>
  <c r="E118" i="13" s="1"/>
  <c r="H200" i="13"/>
  <c r="E200" i="13" s="1" a="1"/>
  <c r="E200" i="13" s="1"/>
  <c r="H292" i="13"/>
  <c r="E292" i="13" s="1" a="1"/>
  <c r="E292" i="13" s="1"/>
  <c r="H174" i="13"/>
  <c r="H8" i="13"/>
  <c r="H37" i="13"/>
  <c r="E37" i="13" s="1" a="1"/>
  <c r="E37" i="13" s="1"/>
  <c r="H26" i="13"/>
  <c r="H197" i="13"/>
  <c r="E197" i="13" s="1" a="1"/>
  <c r="E197" i="13" s="1"/>
  <c r="H117" i="13"/>
  <c r="E117" i="13" s="1" a="1"/>
  <c r="E117" i="13" s="1"/>
  <c r="H30" i="13"/>
  <c r="E30" i="13" s="1" a="1"/>
  <c r="E30" i="13" s="1"/>
  <c r="H65" i="13"/>
  <c r="H56" i="13"/>
  <c r="E56" i="13" s="1" a="1"/>
  <c r="E56" i="13" s="1"/>
  <c r="H310" i="13"/>
  <c r="E310" i="13" s="1" a="1"/>
  <c r="E310" i="13" s="1"/>
  <c r="H263" i="13"/>
  <c r="E263" i="13" s="1" a="1"/>
  <c r="E263" i="13" s="1"/>
  <c r="H206" i="13"/>
  <c r="H231" i="13"/>
  <c r="E231" i="13" s="1" a="1"/>
  <c r="E231" i="13" s="1"/>
  <c r="H152" i="13"/>
  <c r="E220" i="13" a="1"/>
  <c r="E220" i="13" s="1"/>
  <c r="E126" i="13" a="1"/>
  <c r="E126" i="13" s="1"/>
  <c r="E173" i="13" a="1"/>
  <c r="E173" i="13" s="1"/>
  <c r="E217" i="13" a="1"/>
  <c r="E217" i="13" s="1"/>
  <c r="E237" i="13" a="1"/>
  <c r="E237" i="13" s="1"/>
  <c r="E304" i="13" a="1"/>
  <c r="E304" i="13" s="1"/>
  <c r="D348" i="13" a="1"/>
  <c r="D348" i="13" s="1"/>
  <c r="F348" i="13" s="1"/>
  <c r="D328" i="13" a="1"/>
  <c r="D328" i="13" s="1"/>
  <c r="F328" i="13" s="1"/>
  <c r="D338" i="13" a="1"/>
  <c r="D338" i="13" s="1"/>
  <c r="F338" i="13" s="1"/>
  <c r="D346" i="13" a="1"/>
  <c r="D346" i="13" s="1"/>
  <c r="F346" i="13" s="1"/>
  <c r="E26" i="13" a="1"/>
  <c r="E26" i="13" s="1"/>
  <c r="E303" i="13" a="1"/>
  <c r="E303" i="13" s="1"/>
  <c r="E312" i="13" a="1"/>
  <c r="E312" i="13" s="1"/>
  <c r="E308" i="13" a="1"/>
  <c r="E308" i="13" s="1"/>
  <c r="E151" i="13" a="1"/>
  <c r="E151" i="13" s="1"/>
  <c r="E185" i="13" a="1"/>
  <c r="E185" i="13" s="1"/>
  <c r="E281" i="13" a="1"/>
  <c r="E281" i="13" s="1"/>
  <c r="E81" i="13" a="1"/>
  <c r="E81" i="13" s="1"/>
  <c r="D367" i="13" a="1"/>
  <c r="D367" i="13" s="1"/>
  <c r="F367" i="13" s="1"/>
  <c r="E206" i="13" a="1"/>
  <c r="E206" i="13" s="1"/>
  <c r="E193" i="13" a="1"/>
  <c r="E193" i="13" s="1"/>
  <c r="E136" i="13" a="1"/>
  <c r="E136" i="13" s="1"/>
  <c r="E127" i="13" a="1"/>
  <c r="E127" i="13" s="1"/>
  <c r="E280" i="13" a="1"/>
  <c r="E280" i="13" s="1"/>
  <c r="E258" i="13" a="1"/>
  <c r="E258" i="13" s="1"/>
  <c r="E120" i="13" a="1"/>
  <c r="E120" i="13" s="1"/>
  <c r="E25" i="13" a="1"/>
  <c r="E25" i="13" s="1"/>
  <c r="E17" i="13" a="1"/>
  <c r="E17" i="13" s="1"/>
  <c r="E205" i="13" a="1"/>
  <c r="E205" i="13" s="1"/>
  <c r="E52" i="13" a="1"/>
  <c r="E52" i="13" s="1"/>
  <c r="E305" i="13" a="1"/>
  <c r="E305" i="13" s="1"/>
  <c r="E158" i="13" a="1"/>
  <c r="E158" i="13" s="1"/>
  <c r="E274" i="13" a="1"/>
  <c r="E274" i="13" s="1"/>
  <c r="E146" i="13" a="1"/>
  <c r="E146" i="13" s="1"/>
  <c r="E130" i="13" a="1"/>
  <c r="E130" i="13" s="1"/>
  <c r="E213" i="13" a="1"/>
  <c r="E213" i="13" s="1"/>
  <c r="E163" i="13" a="1"/>
  <c r="E163" i="13" s="1"/>
  <c r="E236" i="13" a="1"/>
  <c r="E236" i="13" s="1"/>
  <c r="G122" i="13"/>
  <c r="D122" i="13" s="1" a="1"/>
  <c r="D122" i="13" s="1"/>
  <c r="E214" i="13" a="1"/>
  <c r="E214" i="13" s="1"/>
  <c r="E64" i="13" a="1"/>
  <c r="E64" i="13" s="1"/>
  <c r="E147" i="13" a="1"/>
  <c r="E147" i="13" s="1"/>
  <c r="E172" i="13" a="1"/>
  <c r="E172" i="13" s="1"/>
  <c r="E84" i="13" a="1"/>
  <c r="E84" i="13" s="1"/>
  <c r="E246" i="13" a="1"/>
  <c r="E246" i="13" s="1"/>
  <c r="D357" i="13" a="1"/>
  <c r="D357" i="13" s="1"/>
  <c r="F357" i="13" s="1"/>
  <c r="E60" i="13" a="1"/>
  <c r="E60" i="13" s="1"/>
  <c r="E137" i="13" a="1"/>
  <c r="E137" i="13" s="1"/>
  <c r="E244" i="13" a="1"/>
  <c r="E244" i="13" s="1"/>
  <c r="D324" i="13" a="1"/>
  <c r="D324" i="13" s="1"/>
  <c r="F324" i="13" s="1"/>
  <c r="E266" i="13" a="1"/>
  <c r="E266" i="13" s="1"/>
  <c r="E168" i="13" a="1"/>
  <c r="E168" i="13" s="1"/>
  <c r="E67" i="13" a="1"/>
  <c r="E67" i="13" s="1"/>
  <c r="E102" i="13" a="1"/>
  <c r="E102" i="13" s="1"/>
  <c r="G315" i="13"/>
  <c r="D315" i="13" s="1" a="1"/>
  <c r="D315" i="13" s="1"/>
  <c r="F315" i="13" s="1"/>
  <c r="E166" i="13" a="1"/>
  <c r="E166" i="13" s="1"/>
  <c r="E149" i="13" a="1"/>
  <c r="E149" i="13" s="1"/>
  <c r="E157" i="13" a="1"/>
  <c r="E157" i="13" s="1"/>
  <c r="E256" i="13" a="1"/>
  <c r="E256" i="13" s="1"/>
  <c r="E152" i="13" a="1"/>
  <c r="E152" i="13" s="1"/>
  <c r="D322" i="13" a="1"/>
  <c r="D322" i="13" s="1"/>
  <c r="F322" i="13" s="1"/>
  <c r="E109" i="13" a="1"/>
  <c r="E109" i="13" s="1"/>
  <c r="E265" i="13" a="1"/>
  <c r="E265" i="13" s="1"/>
  <c r="E23" i="13" a="1"/>
  <c r="E23" i="13" s="1"/>
  <c r="E223" i="13" a="1"/>
  <c r="E223" i="13" s="1"/>
  <c r="E234" i="13" a="1"/>
  <c r="E234" i="13" s="1"/>
  <c r="E262" i="13" a="1"/>
  <c r="E262" i="13" s="1"/>
  <c r="E104" i="13" a="1"/>
  <c r="E104" i="13" s="1"/>
  <c r="E9" i="13" a="1"/>
  <c r="E9" i="13" s="1"/>
  <c r="E103" i="13" a="1"/>
  <c r="E103" i="13" s="1"/>
  <c r="E242" i="13" a="1"/>
  <c r="E242" i="13" s="1"/>
  <c r="E189" i="13" a="1"/>
  <c r="E189" i="13" s="1"/>
  <c r="E194" i="13" a="1"/>
  <c r="E194" i="13" s="1"/>
  <c r="E264" i="13" a="1"/>
  <c r="E264" i="13" s="1"/>
  <c r="D345" i="13" a="1"/>
  <c r="D345" i="13" s="1"/>
  <c r="F345" i="13" s="1"/>
  <c r="E160" i="13" a="1"/>
  <c r="E160" i="13" s="1"/>
  <c r="E225" i="13" a="1"/>
  <c r="E225" i="13" s="1"/>
  <c r="E68" i="13" a="1"/>
  <c r="E68" i="13" s="1"/>
  <c r="E59" i="13" a="1"/>
  <c r="E59" i="13" s="1"/>
  <c r="E301" i="13" a="1"/>
  <c r="E301" i="13" s="1"/>
  <c r="E72" i="13" a="1"/>
  <c r="E72" i="13" s="1"/>
  <c r="E249" i="13" a="1"/>
  <c r="E249" i="13" s="1"/>
  <c r="D373" i="13" a="1"/>
  <c r="D373" i="13" s="1"/>
  <c r="F373" i="13" s="1"/>
  <c r="E224" i="13" a="1"/>
  <c r="E224" i="13" s="1"/>
  <c r="E191" i="13" a="1"/>
  <c r="E191" i="13" s="1"/>
  <c r="E58" i="13" a="1"/>
  <c r="E58" i="13" s="1"/>
  <c r="E90" i="13" a="1"/>
  <c r="E90" i="13" s="1"/>
  <c r="D366" i="13" a="1"/>
  <c r="D366" i="13" s="1"/>
  <c r="F366" i="13" s="1"/>
  <c r="E50" i="13" a="1"/>
  <c r="E50" i="13" s="1"/>
  <c r="E277" i="13" a="1"/>
  <c r="E277" i="13" s="1"/>
  <c r="E240" i="13" a="1"/>
  <c r="E240" i="13" s="1"/>
  <c r="E257" i="13" a="1"/>
  <c r="E257" i="13" s="1"/>
  <c r="E53" i="13" a="1"/>
  <c r="E53" i="13" s="1"/>
  <c r="E215" i="13" a="1"/>
  <c r="E215" i="13" s="1"/>
  <c r="D340" i="13" a="1"/>
  <c r="D340" i="13" s="1"/>
  <c r="F340" i="13" s="1"/>
  <c r="E238" i="13" a="1"/>
  <c r="E238" i="13" s="1"/>
  <c r="G251" i="13"/>
  <c r="D251" i="13" s="1" a="1"/>
  <c r="D251" i="13" s="1"/>
  <c r="F251" i="13" s="1"/>
  <c r="E161" i="13" a="1"/>
  <c r="E161" i="13" s="1"/>
  <c r="E289" i="13" a="1"/>
  <c r="E289" i="13" s="1"/>
  <c r="E42" i="13" a="1"/>
  <c r="E42" i="13" s="1"/>
  <c r="E207" i="13" a="1"/>
  <c r="E207" i="13" s="1"/>
  <c r="E164" i="13" a="1"/>
  <c r="E164" i="13" s="1"/>
  <c r="E48" i="13" a="1"/>
  <c r="E48" i="13" s="1"/>
  <c r="E209" i="13" a="1"/>
  <c r="E209" i="13" s="1"/>
  <c r="E248" i="13" a="1"/>
  <c r="E248" i="13" s="1"/>
  <c r="E7" i="13" a="1"/>
  <c r="E7" i="13" s="1"/>
  <c r="D361" i="13" a="1"/>
  <c r="D361" i="13" s="1"/>
  <c r="F361" i="13" s="1"/>
  <c r="E131" i="13" a="1"/>
  <c r="E131" i="13" s="1"/>
  <c r="E88" i="13" a="1"/>
  <c r="E88" i="13" s="1"/>
  <c r="E71" i="13" a="1"/>
  <c r="E71" i="13" s="1"/>
  <c r="E159" i="13" a="1"/>
  <c r="E159" i="13" s="1"/>
  <c r="E134" i="13" a="1"/>
  <c r="E134" i="13" s="1"/>
  <c r="E306" i="13" a="1"/>
  <c r="E306" i="13" s="1"/>
  <c r="E94" i="13" a="1"/>
  <c r="E94" i="13" s="1"/>
  <c r="E125" i="13" a="1"/>
  <c r="E125" i="13" s="1"/>
  <c r="D358" i="13" a="1"/>
  <c r="D358" i="13" s="1"/>
  <c r="F358" i="13" s="1"/>
  <c r="E77" i="13" a="1"/>
  <c r="E77" i="13" s="1"/>
  <c r="D334" i="13" a="1"/>
  <c r="D334" i="13" s="1"/>
  <c r="F334" i="13" s="1"/>
  <c r="E12" i="13" a="1"/>
  <c r="E12" i="13" s="1"/>
  <c r="E190" i="13" a="1"/>
  <c r="E190" i="13" s="1"/>
  <c r="E210" i="13" a="1"/>
  <c r="E210" i="13" s="1"/>
  <c r="E179" i="13" a="1"/>
  <c r="E179" i="13" s="1"/>
  <c r="E122" i="13" a="1"/>
  <c r="E122" i="13" s="1"/>
  <c r="E138" i="13" a="1"/>
  <c r="E138" i="13" s="1"/>
  <c r="D12" i="16"/>
  <c r="D11" i="16"/>
  <c r="D10" i="16"/>
  <c r="D9" i="16"/>
  <c r="E45" i="13" a="1"/>
  <c r="E45" i="13" s="1"/>
  <c r="E86" i="13" a="1"/>
  <c r="E86" i="13" s="1"/>
  <c r="E276" i="13" a="1"/>
  <c r="E276" i="13" s="1"/>
  <c r="E97" i="13" a="1"/>
  <c r="E97" i="13" s="1"/>
  <c r="D376" i="13" a="1"/>
  <c r="D376" i="13" s="1"/>
  <c r="F376" i="13" s="1"/>
  <c r="E288" i="13" a="1"/>
  <c r="E288" i="13" s="1"/>
  <c r="E233" i="13" a="1"/>
  <c r="E233" i="13" s="1"/>
  <c r="E115" i="13" a="1"/>
  <c r="E115" i="13" s="1"/>
  <c r="E154" i="13" a="1"/>
  <c r="E154" i="13" s="1"/>
  <c r="E145" i="13" a="1"/>
  <c r="E145" i="13" s="1"/>
  <c r="G99" i="13"/>
  <c r="D99" i="13" s="1" a="1"/>
  <c r="D99" i="13" s="1"/>
  <c r="D368" i="13" a="1"/>
  <c r="D368" i="13" s="1"/>
  <c r="F368" i="13" s="1"/>
  <c r="E114" i="13" a="1"/>
  <c r="E114" i="13" s="1"/>
  <c r="E254" i="13" a="1"/>
  <c r="E254" i="13" s="1"/>
  <c r="G63" i="13"/>
  <c r="D63" i="13" s="1" a="1"/>
  <c r="D63" i="13" s="1"/>
  <c r="F63" i="13" s="1"/>
  <c r="E65" i="13" a="1"/>
  <c r="E65" i="13" s="1"/>
  <c r="G100" i="13"/>
  <c r="D100" i="13" s="1" a="1"/>
  <c r="D100" i="13" s="1"/>
  <c r="E297" i="13" a="1"/>
  <c r="E297" i="13" s="1"/>
  <c r="D329" i="13" a="1"/>
  <c r="D329" i="13" s="1"/>
  <c r="F329" i="13" s="1"/>
  <c r="E192" i="13" a="1"/>
  <c r="E192" i="13" s="1"/>
  <c r="E290" i="13" a="1"/>
  <c r="E290" i="13" s="1"/>
  <c r="E18" i="13" a="1"/>
  <c r="E18" i="13" s="1"/>
  <c r="E177" i="13" a="1"/>
  <c r="E177" i="13" s="1"/>
  <c r="E295" i="13" a="1"/>
  <c r="E295" i="13" s="1"/>
  <c r="D330" i="13" a="1"/>
  <c r="D330" i="13" s="1"/>
  <c r="F330" i="13" s="1"/>
  <c r="G193" i="13"/>
  <c r="D193" i="13" s="1" a="1"/>
  <c r="D193" i="13" s="1"/>
  <c r="G111" i="13"/>
  <c r="D111" i="13" s="1" a="1"/>
  <c r="D111" i="13" s="1"/>
  <c r="F111" i="13" s="1"/>
  <c r="E132" i="13" a="1"/>
  <c r="E132" i="13" s="1"/>
  <c r="G299" i="13"/>
  <c r="D299" i="13" s="1" a="1"/>
  <c r="D299" i="13" s="1"/>
  <c r="F299" i="13" s="1"/>
  <c r="E38" i="13" a="1"/>
  <c r="E38" i="13" s="1"/>
  <c r="D374" i="13" a="1"/>
  <c r="D374" i="13" s="1"/>
  <c r="F374" i="13" s="1"/>
  <c r="E80" i="13" a="1"/>
  <c r="E80" i="13" s="1"/>
  <c r="E218" i="13" a="1"/>
  <c r="E218" i="13" s="1"/>
  <c r="E174" i="13" a="1"/>
  <c r="E174" i="13" s="1"/>
  <c r="E141" i="13" a="1"/>
  <c r="E141" i="13" s="1"/>
  <c r="E106" i="13" a="1"/>
  <c r="E106" i="13" s="1"/>
  <c r="E129" i="13" a="1"/>
  <c r="E129" i="13" s="1"/>
  <c r="E317" i="13" a="1"/>
  <c r="E317" i="13" s="1"/>
  <c r="G183" i="13"/>
  <c r="D183" i="13" s="1" a="1"/>
  <c r="D183" i="13" s="1"/>
  <c r="F183" i="13" s="1"/>
  <c r="G33" i="13"/>
  <c r="D33" i="13" s="1" a="1"/>
  <c r="D33" i="13" s="1"/>
  <c r="F33" i="13" s="1"/>
  <c r="E178" i="13" a="1"/>
  <c r="E178" i="13" s="1"/>
  <c r="D325" i="13" a="1"/>
  <c r="D325" i="13" s="1"/>
  <c r="F325" i="13" s="1"/>
  <c r="D355" i="13" a="1"/>
  <c r="D355" i="13" s="1"/>
  <c r="F355" i="13" s="1"/>
  <c r="E140" i="13" a="1"/>
  <c r="E140" i="13" s="1"/>
  <c r="E142" i="13" a="1"/>
  <c r="E142" i="13" s="1"/>
  <c r="E314" i="13" a="1"/>
  <c r="E314" i="13" s="1"/>
  <c r="E226" i="13" a="1"/>
  <c r="E226" i="13" s="1"/>
  <c r="D341" i="13" a="1"/>
  <c r="D341" i="13" s="1"/>
  <c r="F341" i="13" s="1"/>
  <c r="D337" i="13" a="1"/>
  <c r="D337" i="13" s="1"/>
  <c r="F337" i="13" s="1"/>
  <c r="G230" i="13"/>
  <c r="D230" i="13" s="1" a="1"/>
  <c r="D230" i="13" s="1"/>
  <c r="F230" i="13" s="1"/>
  <c r="E87" i="13" a="1"/>
  <c r="E87" i="13" s="1"/>
  <c r="E82" i="13" a="1"/>
  <c r="E82" i="13" s="1"/>
  <c r="D369" i="13" a="1"/>
  <c r="D369" i="13" s="1"/>
  <c r="F369" i="13" s="1"/>
  <c r="U37" i="13"/>
  <c r="U6" i="13"/>
  <c r="U32" i="13"/>
  <c r="U21" i="13"/>
  <c r="U16" i="13"/>
  <c r="U13" i="13"/>
  <c r="U40" i="13"/>
  <c r="U8" i="13"/>
  <c r="U51" i="13"/>
  <c r="U154" i="13"/>
  <c r="U200" i="13"/>
  <c r="U232" i="13"/>
  <c r="U188" i="13"/>
  <c r="U132" i="13"/>
  <c r="E162" i="13" a="1"/>
  <c r="E162" i="13" s="1"/>
  <c r="E153" i="13" a="1"/>
  <c r="E153" i="13" s="1"/>
  <c r="E169" i="13" a="1"/>
  <c r="E169" i="13" s="1"/>
  <c r="E313" i="13" a="1"/>
  <c r="E313" i="13" s="1"/>
  <c r="E49" i="13" a="1"/>
  <c r="E49" i="13" s="1"/>
  <c r="E294" i="13" a="1"/>
  <c r="E294" i="13" s="1"/>
  <c r="E202" i="13" a="1"/>
  <c r="E202" i="13" s="1"/>
  <c r="D378" i="13" a="1"/>
  <c r="D378" i="13" s="1"/>
  <c r="F378" i="13" s="1"/>
  <c r="E70" i="13" a="1"/>
  <c r="E70" i="13" s="1"/>
  <c r="E287" i="13" a="1"/>
  <c r="E287" i="13" s="1"/>
  <c r="G88" i="13"/>
  <c r="D88" i="13" s="1" a="1"/>
  <c r="D88" i="13" s="1"/>
  <c r="G274" i="13"/>
  <c r="D274" i="13" s="1" a="1"/>
  <c r="D274" i="13" s="1"/>
  <c r="F274" i="13" s="1"/>
  <c r="G108" i="13"/>
  <c r="D108" i="13" s="1" a="1"/>
  <c r="D108" i="13" s="1"/>
  <c r="F108" i="13" s="1"/>
  <c r="G136" i="13"/>
  <c r="D136" i="13" s="1" a="1"/>
  <c r="D136" i="13" s="1"/>
  <c r="G169" i="13"/>
  <c r="D169" i="13" s="1" a="1"/>
  <c r="D169" i="13" s="1"/>
  <c r="G72" i="13"/>
  <c r="D72" i="13" s="1" a="1"/>
  <c r="D72" i="13" s="1"/>
  <c r="G314" i="13"/>
  <c r="D314" i="13" s="1" a="1"/>
  <c r="D314" i="13" s="1"/>
  <c r="G176" i="13"/>
  <c r="D176" i="13" s="1" a="1"/>
  <c r="D176" i="13" s="1"/>
  <c r="F176" i="13" s="1"/>
  <c r="E247" i="13" a="1"/>
  <c r="E247" i="13" s="1"/>
  <c r="G140" i="13"/>
  <c r="D140" i="13" s="1" a="1"/>
  <c r="D140" i="13" s="1"/>
  <c r="E21" i="13" a="1"/>
  <c r="E21" i="13" s="1"/>
  <c r="G59" i="13"/>
  <c r="D59" i="13" s="1" a="1"/>
  <c r="D59" i="13" s="1"/>
  <c r="G208" i="13"/>
  <c r="D208" i="13" s="1" a="1"/>
  <c r="D208" i="13" s="1"/>
  <c r="F208" i="13" s="1"/>
  <c r="G214" i="13"/>
  <c r="D214" i="13" s="1" a="1"/>
  <c r="D214" i="13" s="1"/>
  <c r="G143" i="13"/>
  <c r="D143" i="13" s="1" a="1"/>
  <c r="D143" i="13" s="1"/>
  <c r="F143" i="13" s="1"/>
  <c r="G195" i="13"/>
  <c r="D195" i="13" s="1" a="1"/>
  <c r="D195" i="13" s="1"/>
  <c r="F195" i="13" s="1"/>
  <c r="G254" i="13"/>
  <c r="D254" i="13" s="1" a="1"/>
  <c r="D254" i="13" s="1"/>
  <c r="T236" i="13"/>
  <c r="T148" i="13"/>
  <c r="T57" i="13"/>
  <c r="T288" i="13"/>
  <c r="T159" i="13"/>
  <c r="T259" i="13"/>
  <c r="T284" i="13"/>
  <c r="T144" i="13"/>
  <c r="G231" i="13"/>
  <c r="D231" i="13" s="1" a="1"/>
  <c r="D231" i="13" s="1"/>
  <c r="T291" i="13"/>
  <c r="T48" i="13"/>
  <c r="G145" i="13"/>
  <c r="D145" i="13" s="1" a="1"/>
  <c r="D145" i="13" s="1"/>
  <c r="G266" i="13"/>
  <c r="D266" i="13" s="1" a="1"/>
  <c r="D266" i="13" s="1"/>
  <c r="T215" i="13"/>
  <c r="T187" i="13"/>
  <c r="T279" i="13"/>
  <c r="T123" i="13"/>
  <c r="G161" i="13"/>
  <c r="D161" i="13" s="1" a="1"/>
  <c r="D161" i="13" s="1"/>
  <c r="G64" i="13"/>
  <c r="D64" i="13" s="1" a="1"/>
  <c r="D64" i="13" s="1"/>
  <c r="T249" i="13"/>
  <c r="T105" i="13"/>
  <c r="T228" i="13"/>
  <c r="G281" i="13"/>
  <c r="D281" i="13" s="1" a="1"/>
  <c r="D281" i="13" s="1"/>
  <c r="F281" i="13" s="1"/>
  <c r="G191" i="13"/>
  <c r="D191" i="13" s="1" a="1"/>
  <c r="D191" i="13" s="1"/>
  <c r="G139" i="13"/>
  <c r="D139" i="13" s="1" a="1"/>
  <c r="D139" i="13" s="1"/>
  <c r="F139" i="13" s="1"/>
  <c r="G253" i="13"/>
  <c r="D253" i="13" s="1" a="1"/>
  <c r="D253" i="13" s="1"/>
  <c r="G171" i="13"/>
  <c r="D171" i="13" s="1" a="1"/>
  <c r="D171" i="13" s="1"/>
  <c r="F171" i="13" s="1"/>
  <c r="G163" i="13"/>
  <c r="D163" i="13" s="1" a="1"/>
  <c r="D163" i="13" s="1"/>
  <c r="F163" i="13" s="1"/>
  <c r="G165" i="13"/>
  <c r="D165" i="13" s="1" a="1"/>
  <c r="D165" i="13" s="1"/>
  <c r="F165" i="13" s="1"/>
  <c r="G126" i="13"/>
  <c r="D126" i="13" s="1" a="1"/>
  <c r="D126" i="13" s="1"/>
  <c r="F126" i="13" s="1"/>
  <c r="G81" i="13"/>
  <c r="D81" i="13" s="1" a="1"/>
  <c r="D81" i="13" s="1"/>
  <c r="G23" i="13"/>
  <c r="D23" i="13" s="1" a="1"/>
  <c r="D23" i="13" s="1"/>
  <c r="G129" i="13"/>
  <c r="D129" i="13" s="1" a="1"/>
  <c r="D129" i="13" s="1"/>
  <c r="G112" i="13"/>
  <c r="D112" i="13" s="1" a="1"/>
  <c r="D112" i="13" s="1"/>
  <c r="F112" i="13" s="1"/>
  <c r="G218" i="13"/>
  <c r="D218" i="13" s="1" a="1"/>
  <c r="D218" i="13" s="1"/>
  <c r="E29" i="13" a="1"/>
  <c r="E29" i="13" s="1"/>
  <c r="G173" i="13"/>
  <c r="D173" i="13" s="1" a="1"/>
  <c r="D173" i="13" s="1"/>
  <c r="F173" i="13" s="1"/>
  <c r="G280" i="13"/>
  <c r="D280" i="13" s="1" a="1"/>
  <c r="D280" i="13" s="1"/>
  <c r="G156" i="13"/>
  <c r="D156" i="13" s="1" a="1"/>
  <c r="D156" i="13" s="1"/>
  <c r="F156" i="13" s="1"/>
  <c r="E8" i="13" a="1"/>
  <c r="E8" i="13" s="1"/>
  <c r="E46" i="13" a="1"/>
  <c r="E46" i="13" s="1"/>
  <c r="G162" i="13"/>
  <c r="D162" i="13" s="1" a="1"/>
  <c r="D162" i="13" s="1"/>
  <c r="E188" i="13" a="1"/>
  <c r="E188" i="13" s="1"/>
  <c r="E43" i="13" a="1"/>
  <c r="E43" i="13" s="1"/>
  <c r="G7" i="13"/>
  <c r="D7" i="13" s="1" a="1"/>
  <c r="D7" i="13" s="1"/>
  <c r="AY10" i="13"/>
  <c r="G10" i="13" s="1"/>
  <c r="D10" i="13" s="1" a="1"/>
  <c r="D10" i="13" s="1"/>
  <c r="E85" i="13" a="1"/>
  <c r="E85" i="13" s="1"/>
  <c r="G137" i="13"/>
  <c r="D137" i="13" s="1" a="1"/>
  <c r="D137" i="13" s="1"/>
  <c r="G56" i="13"/>
  <c r="D56" i="13" s="1" a="1"/>
  <c r="D56" i="13" s="1"/>
  <c r="AY8" i="13"/>
  <c r="G8" i="13" s="1"/>
  <c r="E243" i="13" a="1"/>
  <c r="E243" i="13" s="1"/>
  <c r="E78" i="13" a="1"/>
  <c r="E78" i="13" s="1"/>
  <c r="AY9" i="13"/>
  <c r="G9" i="13" s="1"/>
  <c r="D9" i="13" s="1" a="1"/>
  <c r="D9" i="13" s="1"/>
  <c r="E55" i="13" a="1"/>
  <c r="E55" i="13" s="1"/>
  <c r="E212" i="13" a="1"/>
  <c r="E212" i="13" s="1"/>
  <c r="E167" i="13" a="1"/>
  <c r="E167" i="13" s="1"/>
  <c r="E44" i="13" a="1"/>
  <c r="E44" i="13" s="1"/>
  <c r="G286" i="13"/>
  <c r="D286" i="13" s="1" a="1"/>
  <c r="D286" i="13" s="1"/>
  <c r="F286" i="13" s="1"/>
  <c r="G107" i="13"/>
  <c r="D107" i="13" s="1" a="1"/>
  <c r="D107" i="13" s="1"/>
  <c r="G172" i="13"/>
  <c r="D172" i="13" s="1" a="1"/>
  <c r="D172" i="13" s="1"/>
  <c r="F172" i="13" s="1"/>
  <c r="G312" i="13"/>
  <c r="D312" i="13" s="1" a="1"/>
  <c r="D312" i="13" s="1"/>
  <c r="F312" i="13" s="1"/>
  <c r="E11" i="13" a="1"/>
  <c r="E11" i="13" s="1"/>
  <c r="E284" i="13" a="1"/>
  <c r="E284" i="13" s="1"/>
  <c r="AV133" i="13"/>
  <c r="G133" i="13" s="1"/>
  <c r="D133" i="13" s="1" a="1"/>
  <c r="D133" i="13" s="1"/>
  <c r="E24" i="13" a="1"/>
  <c r="E24" i="13" s="1"/>
  <c r="E124" i="13" a="1"/>
  <c r="E124" i="13" s="1"/>
  <c r="E107" i="13" a="1"/>
  <c r="E107" i="13" s="1"/>
  <c r="G293" i="13"/>
  <c r="D293" i="13" s="1" a="1"/>
  <c r="D293" i="13" s="1"/>
  <c r="G229" i="13"/>
  <c r="D229" i="13" s="1" a="1"/>
  <c r="D229" i="13" s="1"/>
  <c r="F229" i="13" s="1"/>
  <c r="G86" i="13"/>
  <c r="D86" i="13" s="1" a="1"/>
  <c r="D86" i="13" s="1"/>
  <c r="E116" i="13" a="1"/>
  <c r="E116" i="13" s="1"/>
  <c r="E41" i="13" a="1"/>
  <c r="E41" i="13" s="1"/>
  <c r="E51" i="13" a="1"/>
  <c r="E51" i="13" s="1"/>
  <c r="G77" i="13"/>
  <c r="D77" i="13" s="1" a="1"/>
  <c r="D77" i="13" s="1"/>
  <c r="G102" i="13"/>
  <c r="D102" i="13" s="1" a="1"/>
  <c r="D102" i="13" s="1"/>
  <c r="AV188" i="13"/>
  <c r="G188" i="13" s="1"/>
  <c r="D188" i="13" s="1" a="1"/>
  <c r="D188" i="13" s="1"/>
  <c r="F188" i="13" s="1"/>
  <c r="E300" i="13" a="1"/>
  <c r="E300" i="13" s="1"/>
  <c r="E47" i="13" a="1"/>
  <c r="E47" i="13" s="1"/>
  <c r="E22" i="13" a="1"/>
  <c r="E22" i="13" s="1"/>
  <c r="G194" i="13"/>
  <c r="D194" i="13" s="1" a="1"/>
  <c r="D194" i="13" s="1"/>
  <c r="F194" i="13" s="1"/>
  <c r="G154" i="13"/>
  <c r="D154" i="13" s="1" a="1"/>
  <c r="D154" i="13" s="1"/>
  <c r="G272" i="13"/>
  <c r="D272" i="13" s="1" a="1"/>
  <c r="D272" i="13" s="1"/>
  <c r="F272" i="13" s="1"/>
  <c r="G146" i="13"/>
  <c r="D146" i="13" s="1" a="1"/>
  <c r="D146" i="13" s="1"/>
  <c r="F146" i="13" s="1"/>
  <c r="G68" i="13"/>
  <c r="D68" i="13" s="1" a="1"/>
  <c r="D68" i="13" s="1"/>
  <c r="G295" i="13"/>
  <c r="D295" i="13" s="1" a="1"/>
  <c r="D295" i="13" s="1"/>
  <c r="G269" i="13"/>
  <c r="D269" i="13" s="1" a="1"/>
  <c r="D269" i="13" s="1"/>
  <c r="F269" i="13" s="1"/>
  <c r="G103" i="13"/>
  <c r="D103" i="13" s="1" a="1"/>
  <c r="D103" i="13" s="1"/>
  <c r="F103" i="13" s="1"/>
  <c r="G98" i="13"/>
  <c r="D98" i="13" s="1" a="1"/>
  <c r="D98" i="13" s="1"/>
  <c r="G158" i="13"/>
  <c r="D158" i="13" s="1" a="1"/>
  <c r="D158" i="13" s="1"/>
  <c r="F158" i="13" s="1"/>
  <c r="G310" i="13"/>
  <c r="D310" i="13" s="1" a="1"/>
  <c r="D310" i="13" s="1"/>
  <c r="G94" i="13"/>
  <c r="D94" i="13" s="1" a="1"/>
  <c r="D94" i="13" s="1"/>
  <c r="E19" i="13" a="1"/>
  <c r="E19" i="13" s="1"/>
  <c r="G125" i="13"/>
  <c r="D125" i="13" s="1" a="1"/>
  <c r="D125" i="13" s="1"/>
  <c r="G258" i="13"/>
  <c r="D258" i="13" s="1" a="1"/>
  <c r="D258" i="13" s="1"/>
  <c r="G62" i="13"/>
  <c r="D62" i="13" s="1" a="1"/>
  <c r="D62" i="13" s="1"/>
  <c r="F62" i="13" s="1"/>
  <c r="E57" i="13" a="1"/>
  <c r="E57" i="13" s="1"/>
  <c r="E252" i="13" a="1"/>
  <c r="E252" i="13" s="1"/>
  <c r="AV285" i="13"/>
  <c r="G285" i="13" s="1"/>
  <c r="D285" i="13" s="1" a="1"/>
  <c r="D285" i="13" s="1"/>
  <c r="G246" i="13"/>
  <c r="D246" i="13" s="1" a="1"/>
  <c r="D246" i="13" s="1"/>
  <c r="G89" i="13"/>
  <c r="D89" i="13" s="1" a="1"/>
  <c r="D89" i="13" s="1"/>
  <c r="F89" i="13" s="1"/>
  <c r="G91" i="13"/>
  <c r="D91" i="13" s="1" a="1"/>
  <c r="D91" i="13" s="1"/>
  <c r="F91" i="13" s="1"/>
  <c r="G83" i="13"/>
  <c r="D83" i="13" s="1" a="1"/>
  <c r="D83" i="13" s="1"/>
  <c r="F83" i="13" s="1"/>
  <c r="G20" i="13"/>
  <c r="D20" i="13" s="1" a="1"/>
  <c r="D20" i="13" s="1"/>
  <c r="F20" i="13" s="1"/>
  <c r="E99" i="13" a="1"/>
  <c r="E99" i="13" s="1"/>
  <c r="G189" i="13"/>
  <c r="D189" i="13" s="1" a="1"/>
  <c r="D189" i="13" s="1"/>
  <c r="G270" i="13"/>
  <c r="D270" i="13" s="1" a="1"/>
  <c r="D270" i="13" s="1"/>
  <c r="G96" i="13"/>
  <c r="D96" i="13" s="1" a="1"/>
  <c r="D96" i="13" s="1"/>
  <c r="G170" i="13"/>
  <c r="D170" i="13" s="1" a="1"/>
  <c r="D170" i="13" s="1"/>
  <c r="F170" i="13" s="1"/>
  <c r="G90" i="13"/>
  <c r="D90" i="13" s="1" a="1"/>
  <c r="D90" i="13" s="1"/>
  <c r="G198" i="13"/>
  <c r="D198" i="13" s="1" a="1"/>
  <c r="D198" i="13" s="1"/>
  <c r="G71" i="13"/>
  <c r="D71" i="13" s="1" a="1"/>
  <c r="D71" i="13" s="1"/>
  <c r="G174" i="13"/>
  <c r="D174" i="13" s="1" a="1"/>
  <c r="D174" i="13" s="1"/>
  <c r="G97" i="13"/>
  <c r="D97" i="13" s="1" a="1"/>
  <c r="D97" i="13" s="1"/>
  <c r="AV36" i="13"/>
  <c r="G36" i="13" s="1"/>
  <c r="D36" i="13" s="1" a="1"/>
  <c r="D36" i="13" s="1"/>
  <c r="E36" i="13" a="1"/>
  <c r="E36" i="13" s="1"/>
  <c r="AV35" i="13"/>
  <c r="E35" i="13" a="1"/>
  <c r="E35" i="13" s="1"/>
  <c r="AV232" i="13"/>
  <c r="G232" i="13" s="1"/>
  <c r="D232" i="13" s="1" a="1"/>
  <c r="D232" i="13" s="1"/>
  <c r="E232" i="13" a="1"/>
  <c r="E232" i="13" s="1"/>
  <c r="AV27" i="13"/>
  <c r="E27" i="13" a="1"/>
  <c r="E27" i="13" s="1"/>
  <c r="AV155" i="13"/>
  <c r="G155" i="13" s="1"/>
  <c r="D155" i="13" s="1" a="1"/>
  <c r="D155" i="13" s="1"/>
  <c r="E155" i="13" a="1"/>
  <c r="E155" i="13" s="1"/>
  <c r="AV61" i="13"/>
  <c r="G61" i="13" s="1"/>
  <c r="D61" i="13" s="1" a="1"/>
  <c r="D61" i="13" s="1"/>
  <c r="E61" i="13" a="1"/>
  <c r="E61" i="13" s="1"/>
  <c r="AV54" i="13"/>
  <c r="G54" i="13" s="1"/>
  <c r="D54" i="13" s="1" a="1"/>
  <c r="D54" i="13" s="1"/>
  <c r="E54" i="13" a="1"/>
  <c r="E54" i="13" s="1"/>
  <c r="AV291" i="13"/>
  <c r="E291" i="13" a="1"/>
  <c r="E291" i="13" s="1"/>
  <c r="AV260" i="13"/>
  <c r="G260" i="13" s="1"/>
  <c r="D260" i="13" s="1" a="1"/>
  <c r="D260" i="13" s="1"/>
  <c r="E260" i="13" a="1"/>
  <c r="E260" i="13" s="1"/>
  <c r="AV279" i="13"/>
  <c r="E279" i="13" a="1"/>
  <c r="E279" i="13" s="1"/>
  <c r="AV180" i="13"/>
  <c r="G180" i="13" s="1"/>
  <c r="D180" i="13" s="1" a="1"/>
  <c r="D180" i="13" s="1"/>
  <c r="E180" i="13" a="1"/>
  <c r="E180" i="13" s="1"/>
  <c r="G287" i="13"/>
  <c r="D287" i="13" s="1" a="1"/>
  <c r="D287" i="13" s="1"/>
  <c r="G131" i="13"/>
  <c r="D131" i="13" s="1" a="1"/>
  <c r="D131" i="13" s="1"/>
  <c r="G39" i="13"/>
  <c r="D39" i="13" s="1" a="1"/>
  <c r="D39" i="13" s="1"/>
  <c r="F39" i="13" s="1"/>
  <c r="G181" i="13"/>
  <c r="D181" i="13" s="1" a="1"/>
  <c r="D181" i="13" s="1"/>
  <c r="F181" i="13" s="1"/>
  <c r="G70" i="13"/>
  <c r="D70" i="13" s="1" a="1"/>
  <c r="D70" i="13" s="1"/>
  <c r="G178" i="13"/>
  <c r="D178" i="13" s="1" a="1"/>
  <c r="D178" i="13" s="1"/>
  <c r="G44" i="13"/>
  <c r="D44" i="13" s="1" a="1"/>
  <c r="D44" i="13" s="1"/>
  <c r="G149" i="13"/>
  <c r="D149" i="13" s="1" a="1"/>
  <c r="D149" i="13" s="1"/>
  <c r="G109" i="13"/>
  <c r="D109" i="13" s="1" a="1"/>
  <c r="D109" i="13" s="1"/>
  <c r="G114" i="13"/>
  <c r="D114" i="13" s="1" a="1"/>
  <c r="D114" i="13" s="1"/>
  <c r="G135" i="13"/>
  <c r="D135" i="13" s="1" a="1"/>
  <c r="D135" i="13" s="1"/>
  <c r="G179" i="13"/>
  <c r="D179" i="13" s="1" a="1"/>
  <c r="D179" i="13" s="1"/>
  <c r="G17" i="13"/>
  <c r="D17" i="13" s="1" a="1"/>
  <c r="D17" i="13" s="1"/>
  <c r="F17" i="13" s="1"/>
  <c r="G69" i="13"/>
  <c r="D69" i="13" s="1" a="1"/>
  <c r="D69" i="13" s="1"/>
  <c r="F69" i="13" s="1"/>
  <c r="G206" i="13"/>
  <c r="D206" i="13" s="1" a="1"/>
  <c r="D206" i="13" s="1"/>
  <c r="F206" i="13" s="1"/>
  <c r="G82" i="13"/>
  <c r="D82" i="13" s="1" a="1"/>
  <c r="D82" i="13" s="1"/>
  <c r="F82" i="13" s="1"/>
  <c r="G84" i="13"/>
  <c r="D84" i="13" s="1" a="1"/>
  <c r="D84" i="13" s="1"/>
  <c r="F84" i="13" s="1"/>
  <c r="G282" i="13"/>
  <c r="D282" i="13" s="1" a="1"/>
  <c r="D282" i="13" s="1"/>
  <c r="G277" i="13"/>
  <c r="D277" i="13" s="1" a="1"/>
  <c r="D277" i="13" s="1"/>
  <c r="G200" i="13"/>
  <c r="D200" i="13" s="1" a="1"/>
  <c r="D200" i="13" s="1"/>
  <c r="F200" i="13" s="1"/>
  <c r="G52" i="13"/>
  <c r="D52" i="13" s="1" a="1"/>
  <c r="D52" i="13" s="1"/>
  <c r="G226" i="13"/>
  <c r="D226" i="13" s="1" a="1"/>
  <c r="D226" i="13" s="1"/>
  <c r="G93" i="13"/>
  <c r="D93" i="13" s="1" a="1"/>
  <c r="D93" i="13" s="1"/>
  <c r="F93" i="13" s="1"/>
  <c r="G247" i="13"/>
  <c r="D247" i="13" s="1" a="1"/>
  <c r="D247" i="13" s="1"/>
  <c r="G271" i="13"/>
  <c r="D271" i="13" s="1" a="1"/>
  <c r="D271" i="13" s="1"/>
  <c r="F271" i="13" s="1"/>
  <c r="G190" i="13"/>
  <c r="D190" i="13" s="1" a="1"/>
  <c r="D190" i="13" s="1"/>
  <c r="G303" i="13"/>
  <c r="D303" i="13" s="1" a="1"/>
  <c r="D303" i="13" s="1"/>
  <c r="G248" i="13"/>
  <c r="D248" i="13" s="1" a="1"/>
  <c r="D248" i="13" s="1"/>
  <c r="G153" i="13"/>
  <c r="D153" i="13" s="1" a="1"/>
  <c r="D153" i="13" s="1"/>
  <c r="G219" i="13"/>
  <c r="D219" i="13" s="1" a="1"/>
  <c r="D219" i="13" s="1"/>
  <c r="F219" i="13" s="1"/>
  <c r="G255" i="13"/>
  <c r="D255" i="13" s="1" a="1"/>
  <c r="D255" i="13" s="1"/>
  <c r="F255" i="13" s="1"/>
  <c r="G138" i="13"/>
  <c r="D138" i="13" s="1" a="1"/>
  <c r="D138" i="13" s="1"/>
  <c r="G132" i="13"/>
  <c r="D132" i="13" s="1" a="1"/>
  <c r="D132" i="13" s="1"/>
  <c r="G101" i="13"/>
  <c r="D101" i="13" s="1" a="1"/>
  <c r="D101" i="13" s="1"/>
  <c r="F101" i="13" s="1"/>
  <c r="G87" i="13"/>
  <c r="D87" i="13" s="1" a="1"/>
  <c r="D87" i="13" s="1"/>
  <c r="G118" i="13"/>
  <c r="D118" i="13" s="1" a="1"/>
  <c r="D118" i="13" s="1"/>
  <c r="G202" i="13"/>
  <c r="D202" i="13" s="1" a="1"/>
  <c r="D202" i="13" s="1"/>
  <c r="F202" i="13" s="1"/>
  <c r="G222" i="13"/>
  <c r="D222" i="13" s="1" a="1"/>
  <c r="D222" i="13" s="1"/>
  <c r="F222" i="13" s="1"/>
  <c r="G196" i="13"/>
  <c r="D196" i="13" s="1" a="1"/>
  <c r="D196" i="13" s="1"/>
  <c r="F196" i="13" s="1"/>
  <c r="G26" i="13"/>
  <c r="D26" i="13" s="1" a="1"/>
  <c r="D26" i="13" s="1"/>
  <c r="G217" i="13"/>
  <c r="D217" i="13" s="1" a="1"/>
  <c r="D217" i="13" s="1"/>
  <c r="F217" i="13" s="1"/>
  <c r="G227" i="13"/>
  <c r="D227" i="13" s="1" a="1"/>
  <c r="D227" i="13" s="1"/>
  <c r="F227" i="13" s="1"/>
  <c r="G67" i="13"/>
  <c r="D67" i="13" s="1" a="1"/>
  <c r="D67" i="13" s="1"/>
  <c r="G305" i="13"/>
  <c r="D305" i="13" s="1" a="1"/>
  <c r="D305" i="13" s="1"/>
  <c r="G113" i="13"/>
  <c r="D113" i="13" s="1" a="1"/>
  <c r="D113" i="13" s="1"/>
  <c r="F113" i="13" s="1"/>
  <c r="G168" i="13"/>
  <c r="D168" i="13" s="1" a="1"/>
  <c r="D168" i="13" s="1"/>
  <c r="G120" i="13"/>
  <c r="D120" i="13" s="1" a="1"/>
  <c r="D120" i="13" s="1"/>
  <c r="F120" i="13" s="1"/>
  <c r="G110" i="13"/>
  <c r="D110" i="13" s="1" a="1"/>
  <c r="D110" i="13" s="1"/>
  <c r="G115" i="13"/>
  <c r="D115" i="13" s="1" a="1"/>
  <c r="D115" i="13" s="1"/>
  <c r="G210" i="13"/>
  <c r="D210" i="13" s="1" a="1"/>
  <c r="D210" i="13" s="1"/>
  <c r="G203" i="13"/>
  <c r="D203" i="13" s="1" a="1"/>
  <c r="D203" i="13" s="1"/>
  <c r="F203" i="13" s="1"/>
  <c r="G152" i="13"/>
  <c r="D152" i="13" s="1" a="1"/>
  <c r="D152" i="13" s="1"/>
  <c r="G204" i="13"/>
  <c r="D204" i="13" s="1" a="1"/>
  <c r="D204" i="13" s="1"/>
  <c r="F204" i="13" s="1"/>
  <c r="G151" i="13"/>
  <c r="D151" i="13" s="1" a="1"/>
  <c r="D151" i="13" s="1"/>
  <c r="F151" i="13" s="1"/>
  <c r="G75" i="13"/>
  <c r="D75" i="13" s="1" a="1"/>
  <c r="D75" i="13" s="1"/>
  <c r="F75" i="13" s="1"/>
  <c r="G15" i="13"/>
  <c r="D15" i="13" s="1" a="1"/>
  <c r="D15" i="13" s="1"/>
  <c r="F15" i="13" s="1"/>
  <c r="G31" i="13"/>
  <c r="D31" i="13" s="1" a="1"/>
  <c r="D31" i="13" s="1"/>
  <c r="G25" i="13"/>
  <c r="D25" i="13" s="1" a="1"/>
  <c r="D25" i="13" s="1"/>
  <c r="G278" i="13"/>
  <c r="D278" i="13" s="1" a="1"/>
  <c r="D278" i="13" s="1"/>
  <c r="G261" i="13"/>
  <c r="D261" i="13" s="1" a="1"/>
  <c r="D261" i="13" s="1"/>
  <c r="F261" i="13" s="1"/>
  <c r="G12" i="13"/>
  <c r="D12" i="13" s="1" a="1"/>
  <c r="D12" i="13" s="1"/>
  <c r="G290" i="13"/>
  <c r="D290" i="13" s="1" a="1"/>
  <c r="D290" i="13" s="1"/>
  <c r="F290" i="13" s="1"/>
  <c r="G46" i="13"/>
  <c r="D46" i="13" s="1" a="1"/>
  <c r="D46" i="13" s="1"/>
  <c r="G47" i="13"/>
  <c r="D47" i="13" s="1" a="1"/>
  <c r="D47" i="13" s="1"/>
  <c r="G186" i="13"/>
  <c r="D186" i="13" s="1" a="1"/>
  <c r="D186" i="13" s="1"/>
  <c r="G216" i="13"/>
  <c r="D216" i="13" s="1" a="1"/>
  <c r="D216" i="13" s="1"/>
  <c r="G301" i="13"/>
  <c r="D301" i="13" s="1" a="1"/>
  <c r="D301" i="13" s="1"/>
  <c r="G233" i="13"/>
  <c r="D233" i="13" s="1" a="1"/>
  <c r="D233" i="13" s="1"/>
  <c r="G42" i="13"/>
  <c r="D42" i="13" s="1" a="1"/>
  <c r="D42" i="13" s="1"/>
  <c r="G275" i="13"/>
  <c r="D275" i="13" s="1" a="1"/>
  <c r="D275" i="13" s="1"/>
  <c r="F275" i="13" s="1"/>
  <c r="G60" i="13"/>
  <c r="D60" i="13" s="1" a="1"/>
  <c r="D60" i="13" s="1"/>
  <c r="G167" i="13"/>
  <c r="D167" i="13" s="1" a="1"/>
  <c r="D167" i="13" s="1"/>
  <c r="G78" i="13"/>
  <c r="D78" i="13" s="1" a="1"/>
  <c r="D78" i="13" s="1"/>
  <c r="G252" i="13"/>
  <c r="D252" i="13" s="1" a="1"/>
  <c r="D252" i="13" s="1"/>
  <c r="F252" i="13" s="1"/>
  <c r="G212" i="13"/>
  <c r="D212" i="13" s="1" a="1"/>
  <c r="D212" i="13" s="1"/>
  <c r="G243" i="13"/>
  <c r="D243" i="13" s="1" a="1"/>
  <c r="D243" i="13" s="1"/>
  <c r="F243" i="13" s="1"/>
  <c r="G85" i="13"/>
  <c r="D85" i="13" s="1" a="1"/>
  <c r="D85" i="13" s="1"/>
  <c r="G294" i="13"/>
  <c r="D294" i="13" s="1" a="1"/>
  <c r="D294" i="13" s="1"/>
  <c r="F294" i="13" s="1"/>
  <c r="G130" i="13"/>
  <c r="D130" i="13" s="1" a="1"/>
  <c r="D130" i="13" s="1"/>
  <c r="G223" i="13"/>
  <c r="D223" i="13" s="1" a="1"/>
  <c r="D223" i="13" s="1"/>
  <c r="F223" i="13" s="1"/>
  <c r="G28" i="13"/>
  <c r="D28" i="13" s="1" a="1"/>
  <c r="D28" i="13" s="1"/>
  <c r="F28" i="13" s="1"/>
  <c r="G207" i="13"/>
  <c r="D207" i="13" s="1" a="1"/>
  <c r="D207" i="13" s="1"/>
  <c r="G142" i="13"/>
  <c r="D142" i="13" s="1" a="1"/>
  <c r="D142" i="13" s="1"/>
  <c r="G313" i="13"/>
  <c r="D313" i="13" s="1" a="1"/>
  <c r="D313" i="13" s="1"/>
  <c r="G117" i="13"/>
  <c r="D117" i="13" s="1" a="1"/>
  <c r="D117" i="13" s="1"/>
  <c r="G55" i="13"/>
  <c r="D55" i="13" s="1" a="1"/>
  <c r="D55" i="13" s="1"/>
  <c r="G104" i="13"/>
  <c r="D104" i="13" s="1" a="1"/>
  <c r="D104" i="13" s="1"/>
  <c r="F104" i="13" s="1"/>
  <c r="G197" i="13"/>
  <c r="D197" i="13" s="1" a="1"/>
  <c r="D197" i="13" s="1"/>
  <c r="G95" i="13"/>
  <c r="D95" i="13" s="1" a="1"/>
  <c r="D95" i="13" s="1"/>
  <c r="F95" i="13" s="1"/>
  <c r="G307" i="13"/>
  <c r="D307" i="13" s="1" a="1"/>
  <c r="D307" i="13" s="1"/>
  <c r="F307" i="13" s="1"/>
  <c r="G268" i="13"/>
  <c r="D268" i="13" s="1" a="1"/>
  <c r="D268" i="13" s="1"/>
  <c r="F268" i="13" s="1"/>
  <c r="G213" i="13"/>
  <c r="D213" i="13" s="1" a="1"/>
  <c r="D213" i="13" s="1"/>
  <c r="G18" i="13"/>
  <c r="D18" i="13" s="1" a="1"/>
  <c r="D18" i="13" s="1"/>
  <c r="G298" i="13"/>
  <c r="D298" i="13" s="1" a="1"/>
  <c r="D298" i="13" s="1"/>
  <c r="F298" i="13" s="1"/>
  <c r="G73" i="13"/>
  <c r="D73" i="13" s="1" a="1"/>
  <c r="D73" i="13" s="1"/>
  <c r="F73" i="13" s="1"/>
  <c r="G211" i="13"/>
  <c r="D211" i="13" s="1" a="1"/>
  <c r="D211" i="13" s="1"/>
  <c r="F211" i="13" s="1"/>
  <c r="AY51" i="13"/>
  <c r="G51" i="13" s="1"/>
  <c r="G265" i="13"/>
  <c r="D265" i="13" s="1" a="1"/>
  <c r="D265" i="13" s="1"/>
  <c r="G245" i="13"/>
  <c r="D245" i="13" s="1" a="1"/>
  <c r="D245" i="13" s="1"/>
  <c r="G128" i="13"/>
  <c r="D128" i="13" s="1" a="1"/>
  <c r="D128" i="13" s="1"/>
  <c r="F128" i="13" s="1"/>
  <c r="G306" i="13"/>
  <c r="D306" i="13" s="1" a="1"/>
  <c r="D306" i="13" s="1"/>
  <c r="F306" i="13" s="1"/>
  <c r="G182" i="13"/>
  <c r="D182" i="13" s="1" a="1"/>
  <c r="D182" i="13" s="1"/>
  <c r="F182" i="13" s="1"/>
  <c r="G308" i="13"/>
  <c r="D308" i="13" s="1" a="1"/>
  <c r="D308" i="13" s="1"/>
  <c r="G79" i="13"/>
  <c r="D79" i="13" s="1" a="1"/>
  <c r="D79" i="13" s="1"/>
  <c r="F79" i="13" s="1"/>
  <c r="G264" i="13"/>
  <c r="D264" i="13" s="1" a="1"/>
  <c r="D264" i="13" s="1"/>
  <c r="G250" i="13"/>
  <c r="D250" i="13" s="1" a="1"/>
  <c r="D250" i="13" s="1"/>
  <c r="G273" i="13"/>
  <c r="D273" i="13" s="1" a="1"/>
  <c r="D273" i="13" s="1"/>
  <c r="G257" i="13"/>
  <c r="D257" i="13" s="1" a="1"/>
  <c r="D257" i="13" s="1"/>
  <c r="G297" i="13"/>
  <c r="D297" i="13" s="1" a="1"/>
  <c r="D297" i="13" s="1"/>
  <c r="G276" i="13"/>
  <c r="D276" i="13" s="1" a="1"/>
  <c r="D276" i="13" s="1"/>
  <c r="G263" i="13"/>
  <c r="D263" i="13" s="1" a="1"/>
  <c r="D263" i="13" s="1"/>
  <c r="G66" i="13"/>
  <c r="D66" i="13" s="1" a="1"/>
  <c r="D66" i="13" s="1"/>
  <c r="G30" i="13"/>
  <c r="D30" i="13" s="1" a="1"/>
  <c r="D30" i="13" s="1"/>
  <c r="G80" i="13"/>
  <c r="D80" i="13" s="1" a="1"/>
  <c r="D80" i="13" s="1"/>
  <c r="G289" i="13"/>
  <c r="D289" i="13" s="1" a="1"/>
  <c r="D289" i="13" s="1"/>
  <c r="G14" i="13"/>
  <c r="D14" i="13" s="1" a="1"/>
  <c r="D14" i="13" s="1"/>
  <c r="F14" i="13" s="1"/>
  <c r="G185" i="13"/>
  <c r="D185" i="13" s="1" a="1"/>
  <c r="D185" i="13" s="1"/>
  <c r="G53" i="13"/>
  <c r="D53" i="13" s="1" a="1"/>
  <c r="D53" i="13" s="1"/>
  <c r="G239" i="13"/>
  <c r="D239" i="13" s="1" a="1"/>
  <c r="D239" i="13" s="1"/>
  <c r="F239" i="13" s="1"/>
  <c r="G92" i="13"/>
  <c r="D92" i="13" s="1" a="1"/>
  <c r="D92" i="13" s="1"/>
  <c r="F92" i="13" s="1"/>
  <c r="G304" i="13"/>
  <c r="D304" i="13" s="1" a="1"/>
  <c r="D304" i="13" s="1"/>
  <c r="F304" i="13" s="1"/>
  <c r="G34" i="13"/>
  <c r="D34" i="13" s="1" a="1"/>
  <c r="D34" i="13" s="1"/>
  <c r="F34" i="13" s="1"/>
  <c r="G201" i="13"/>
  <c r="D201" i="13" s="1" a="1"/>
  <c r="D201" i="13" s="1"/>
  <c r="F201" i="13" s="1"/>
  <c r="G177" i="13"/>
  <c r="D177" i="13" s="1" a="1"/>
  <c r="D177" i="13" s="1"/>
  <c r="G74" i="13"/>
  <c r="D74" i="13" s="1" a="1"/>
  <c r="D74" i="13" s="1"/>
  <c r="F74" i="13" s="1"/>
  <c r="G41" i="13"/>
  <c r="D41" i="13" s="1" a="1"/>
  <c r="D41" i="13" s="1"/>
  <c r="G311" i="13"/>
  <c r="D311" i="13" s="1" a="1"/>
  <c r="D311" i="13" s="1"/>
  <c r="F311" i="13" s="1"/>
  <c r="G267" i="13"/>
  <c r="D267" i="13" s="1" a="1"/>
  <c r="D267" i="13" s="1"/>
  <c r="F267" i="13" s="1"/>
  <c r="G244" i="13"/>
  <c r="D244" i="13" s="1" a="1"/>
  <c r="D244" i="13" s="1"/>
  <c r="F244" i="13" s="1"/>
  <c r="G49" i="13"/>
  <c r="D49" i="13" s="1" a="1"/>
  <c r="D49" i="13" s="1"/>
  <c r="G238" i="13"/>
  <c r="D238" i="13" s="1" a="1"/>
  <c r="D238" i="13" s="1"/>
  <c r="G262" i="13"/>
  <c r="D262" i="13" s="1" a="1"/>
  <c r="D262" i="13" s="1"/>
  <c r="G58" i="13"/>
  <c r="D58" i="13" s="1" a="1"/>
  <c r="D58" i="13" s="1"/>
  <c r="G221" i="13"/>
  <c r="D221" i="13" s="1" a="1"/>
  <c r="D221" i="13" s="1"/>
  <c r="F221" i="13" s="1"/>
  <c r="G147" i="13"/>
  <c r="D147" i="13" s="1" a="1"/>
  <c r="D147" i="13" s="1"/>
  <c r="G318" i="13"/>
  <c r="D318" i="13" s="1" a="1"/>
  <c r="D318" i="13" s="1"/>
  <c r="F318" i="13" s="1"/>
  <c r="G292" i="13"/>
  <c r="D292" i="13" s="1" a="1"/>
  <c r="D292" i="13" s="1"/>
  <c r="G175" i="13"/>
  <c r="D175" i="13" s="1" a="1"/>
  <c r="D175" i="13" s="1"/>
  <c r="F175" i="13" s="1"/>
  <c r="G205" i="13"/>
  <c r="D205" i="13" s="1" a="1"/>
  <c r="D205" i="13" s="1"/>
  <c r="G124" i="13"/>
  <c r="D124" i="13" s="1" a="1"/>
  <c r="D124" i="13" s="1"/>
  <c r="G76" i="13"/>
  <c r="D76" i="13" s="1" a="1"/>
  <c r="D76" i="13" s="1"/>
  <c r="G199" i="13"/>
  <c r="D199" i="13" s="1" a="1"/>
  <c r="D199" i="13" s="1"/>
  <c r="F199" i="13" s="1"/>
  <c r="G316" i="13"/>
  <c r="D316" i="13" s="1" a="1"/>
  <c r="D316" i="13" s="1"/>
  <c r="F316" i="13" s="1"/>
  <c r="G237" i="13"/>
  <c r="D237" i="13" s="1" a="1"/>
  <c r="D237" i="13" s="1"/>
  <c r="F237" i="13" s="1"/>
  <c r="G116" i="13"/>
  <c r="D116" i="13" s="1" a="1"/>
  <c r="D116" i="13" s="1"/>
  <c r="G225" i="13"/>
  <c r="D225" i="13" s="1" a="1"/>
  <c r="D225" i="13" s="1"/>
  <c r="F225" i="13" s="1"/>
  <c r="G317" i="13"/>
  <c r="D317" i="13" s="1" a="1"/>
  <c r="D317" i="13" s="1"/>
  <c r="G106" i="13"/>
  <c r="D106" i="13" s="1" a="1"/>
  <c r="D106" i="13" s="1"/>
  <c r="G157" i="13"/>
  <c r="D157" i="13" s="1" a="1"/>
  <c r="D157" i="13" s="1"/>
  <c r="G209" i="13"/>
  <c r="D209" i="13" s="1" a="1"/>
  <c r="D209" i="13" s="1"/>
  <c r="F209" i="13" s="1"/>
  <c r="G283" i="13"/>
  <c r="D283" i="13" s="1" a="1"/>
  <c r="D283" i="13" s="1"/>
  <c r="F283" i="13" s="1"/>
  <c r="G127" i="13"/>
  <c r="D127" i="13" s="1" a="1"/>
  <c r="D127" i="13" s="1"/>
  <c r="G134" i="13"/>
  <c r="D134" i="13" s="1" a="1"/>
  <c r="D134" i="13" s="1"/>
  <c r="F134" i="13" s="1"/>
  <c r="G50" i="13"/>
  <c r="D50" i="13" s="1" a="1"/>
  <c r="D50" i="13" s="1"/>
  <c r="G242" i="13"/>
  <c r="D242" i="13" s="1" a="1"/>
  <c r="D242" i="13" s="1"/>
  <c r="G150" i="13"/>
  <c r="D150" i="13" s="1" a="1"/>
  <c r="D150" i="13" s="1"/>
  <c r="F150" i="13" s="1"/>
  <c r="G160" i="13"/>
  <c r="D160" i="13" s="1" a="1"/>
  <c r="D160" i="13" s="1"/>
  <c r="F160" i="13" s="1"/>
  <c r="G235" i="13"/>
  <c r="D235" i="13" s="1" a="1"/>
  <c r="D235" i="13" s="1"/>
  <c r="F235" i="13" s="1"/>
  <c r="G119" i="13"/>
  <c r="D119" i="13" s="1" a="1"/>
  <c r="D119" i="13" s="1"/>
  <c r="G224" i="13"/>
  <c r="D224" i="13" s="1" a="1"/>
  <c r="D224" i="13" s="1"/>
  <c r="F224" i="13" s="1"/>
  <c r="G220" i="13"/>
  <c r="D220" i="13" s="1" a="1"/>
  <c r="D220" i="13" s="1"/>
  <c r="F220" i="13" s="1"/>
  <c r="G241" i="13"/>
  <c r="D241" i="13" s="1" a="1"/>
  <c r="D241" i="13" s="1"/>
  <c r="F241" i="13" s="1"/>
  <c r="G22" i="13"/>
  <c r="D22" i="13" s="1" a="1"/>
  <c r="D22" i="13" s="1"/>
  <c r="G240" i="13"/>
  <c r="D240" i="13" s="1" a="1"/>
  <c r="D240" i="13" s="1"/>
  <c r="G166" i="13"/>
  <c r="D166" i="13" s="1" a="1"/>
  <c r="D166" i="13" s="1"/>
  <c r="F166" i="13" s="1"/>
  <c r="G296" i="13"/>
  <c r="D296" i="13" s="1" a="1"/>
  <c r="D296" i="13" s="1"/>
  <c r="G164" i="13"/>
  <c r="D164" i="13" s="1" a="1"/>
  <c r="D164" i="13" s="1"/>
  <c r="G234" i="13"/>
  <c r="D234" i="13" s="1" a="1"/>
  <c r="D234" i="13" s="1"/>
  <c r="G256" i="13"/>
  <c r="D256" i="13" s="1" a="1"/>
  <c r="D256" i="13" s="1"/>
  <c r="F256" i="13" s="1"/>
  <c r="G302" i="13"/>
  <c r="D302" i="13" s="1" a="1"/>
  <c r="D302" i="13" s="1"/>
  <c r="F302" i="13" s="1"/>
  <c r="G38" i="13"/>
  <c r="D38" i="13" s="1" a="1"/>
  <c r="D38" i="13" s="1"/>
  <c r="G184" i="13"/>
  <c r="D184" i="13" s="1" a="1"/>
  <c r="D184" i="13" s="1"/>
  <c r="G141" i="13"/>
  <c r="D141" i="13" s="1" a="1"/>
  <c r="D141" i="13" s="1"/>
  <c r="F141" i="13" s="1"/>
  <c r="G309" i="13"/>
  <c r="D309" i="13" s="1" a="1"/>
  <c r="D309" i="13" s="1"/>
  <c r="F309" i="13" s="1"/>
  <c r="G121" i="13"/>
  <c r="D121" i="13" s="1" a="1"/>
  <c r="D121" i="13" s="1"/>
  <c r="F121" i="13" s="1"/>
  <c r="G192" i="13"/>
  <c r="D192" i="13" s="1" a="1"/>
  <c r="D192" i="13" s="1"/>
  <c r="F192" i="13" s="1"/>
  <c r="AV45" i="13"/>
  <c r="G45" i="13" s="1"/>
  <c r="D45" i="13" s="1" a="1"/>
  <c r="D45" i="13" s="1"/>
  <c r="AV29" i="13"/>
  <c r="G29" i="13" s="1"/>
  <c r="D29" i="13" s="1" a="1"/>
  <c r="D29" i="13" s="1"/>
  <c r="F29" i="13" s="1"/>
  <c r="G300" i="13"/>
  <c r="D300" i="13" s="1" a="1"/>
  <c r="D300" i="13" s="1"/>
  <c r="G65" i="13"/>
  <c r="D65" i="13" s="1" a="1"/>
  <c r="D65" i="13" s="1"/>
  <c r="G43" i="13"/>
  <c r="D43" i="13" s="1" a="1"/>
  <c r="D43" i="13" s="1"/>
  <c r="G24" i="13"/>
  <c r="D24" i="13" s="1" a="1"/>
  <c r="D24" i="13" s="1"/>
  <c r="AY19" i="13"/>
  <c r="G19" i="13" s="1"/>
  <c r="D19" i="13" s="1" a="1"/>
  <c r="D19" i="13" s="1"/>
  <c r="AY21" i="13"/>
  <c r="G21" i="13" s="1"/>
  <c r="AY27" i="13"/>
  <c r="AY37" i="13"/>
  <c r="G37" i="13" s="1"/>
  <c r="D37" i="13" s="1" a="1"/>
  <c r="D37" i="13" s="1"/>
  <c r="AY6" i="13"/>
  <c r="G6" i="13" s="1"/>
  <c r="AY35" i="13"/>
  <c r="AY32" i="13"/>
  <c r="G32" i="13" s="1"/>
  <c r="AY13" i="13"/>
  <c r="G13" i="13" s="1"/>
  <c r="D13" i="13" s="1" a="1"/>
  <c r="D13" i="13" s="1"/>
  <c r="F13" i="13" s="1"/>
  <c r="AY40" i="13"/>
  <c r="G40" i="13" s="1"/>
  <c r="D40" i="13" s="1" a="1"/>
  <c r="D40" i="13" s="1"/>
  <c r="F40" i="13" s="1"/>
  <c r="AY16" i="13"/>
  <c r="G16" i="13" s="1"/>
  <c r="D16" i="13" s="1" a="1"/>
  <c r="D16" i="13" s="1"/>
  <c r="F16" i="13" s="1"/>
  <c r="F198" i="13" l="1"/>
  <c r="F296" i="13"/>
  <c r="F9" i="13"/>
  <c r="F66" i="13"/>
  <c r="F250" i="13"/>
  <c r="F278" i="13"/>
  <c r="F96" i="13"/>
  <c r="F282" i="13"/>
  <c r="F231" i="13"/>
  <c r="F30" i="13"/>
  <c r="F99" i="13"/>
  <c r="F110" i="13"/>
  <c r="F184" i="13"/>
  <c r="F285" i="13"/>
  <c r="C18" i="16"/>
  <c r="F292" i="13"/>
  <c r="F133" i="13"/>
  <c r="E18" i="16"/>
  <c r="F245" i="13"/>
  <c r="F289" i="13"/>
  <c r="F130" i="13"/>
  <c r="F38" i="13"/>
  <c r="F303" i="13"/>
  <c r="F242" i="13"/>
  <c r="F127" i="13"/>
  <c r="F226" i="13"/>
  <c r="F157" i="13"/>
  <c r="F22" i="13"/>
  <c r="F189" i="13"/>
  <c r="D51" i="13" a="1"/>
  <c r="D51" i="13" s="1"/>
  <c r="F51" i="13" s="1"/>
  <c r="F186" i="13"/>
  <c r="F287" i="13"/>
  <c r="F280" i="13"/>
  <c r="F42" i="13"/>
  <c r="F263" i="13"/>
  <c r="F85" i="13"/>
  <c r="F213" i="13"/>
  <c r="F216" i="13"/>
  <c r="F122" i="13"/>
  <c r="F55" i="13"/>
  <c r="F266" i="13"/>
  <c r="F214" i="13"/>
  <c r="F210" i="13"/>
  <c r="F115" i="13"/>
  <c r="D21" i="13" a="1"/>
  <c r="D21" i="13" s="1"/>
  <c r="F21" i="13" s="1"/>
  <c r="F145" i="13"/>
  <c r="F49" i="13"/>
  <c r="F131" i="13"/>
  <c r="F46" i="13"/>
  <c r="F72" i="13"/>
  <c r="F18" i="13"/>
  <c r="F305" i="13"/>
  <c r="F179" i="13"/>
  <c r="F246" i="13"/>
  <c r="F64" i="13"/>
  <c r="F205" i="13"/>
  <c r="F135" i="13"/>
  <c r="F37" i="13"/>
  <c r="F50" i="13"/>
  <c r="F114" i="13"/>
  <c r="F154" i="13"/>
  <c r="F56" i="13"/>
  <c r="F100" i="13"/>
  <c r="F31" i="13"/>
  <c r="F109" i="13"/>
  <c r="F23" i="13"/>
  <c r="F197" i="13"/>
  <c r="F26" i="13"/>
  <c r="F81" i="13"/>
  <c r="F168" i="13"/>
  <c r="F76" i="13"/>
  <c r="F257" i="13"/>
  <c r="F248" i="13"/>
  <c r="F136" i="13"/>
  <c r="F273" i="13"/>
  <c r="F67" i="13"/>
  <c r="F161" i="13"/>
  <c r="F25" i="13"/>
  <c r="F190" i="13"/>
  <c r="F78" i="13"/>
  <c r="F234" i="13"/>
  <c r="F149" i="13"/>
  <c r="F147" i="13"/>
  <c r="F308" i="13"/>
  <c r="F54" i="13"/>
  <c r="F258" i="13"/>
  <c r="F10" i="13"/>
  <c r="F178" i="13"/>
  <c r="F185" i="13"/>
  <c r="F138" i="13"/>
  <c r="F53" i="13"/>
  <c r="F52" i="13"/>
  <c r="F106" i="13"/>
  <c r="F262" i="13"/>
  <c r="F313" i="13"/>
  <c r="F233" i="13"/>
  <c r="F118" i="13"/>
  <c r="F94" i="13"/>
  <c r="F102" i="13"/>
  <c r="F59" i="13"/>
  <c r="F317" i="13"/>
  <c r="F238" i="13"/>
  <c r="F142" i="13"/>
  <c r="F301" i="13"/>
  <c r="F277" i="13"/>
  <c r="F270" i="13"/>
  <c r="F310" i="13"/>
  <c r="F193" i="13"/>
  <c r="F60" i="13"/>
  <c r="F90" i="13"/>
  <c r="F117" i="13"/>
  <c r="F152" i="13"/>
  <c r="F77" i="13"/>
  <c r="F80" i="13"/>
  <c r="F207" i="13"/>
  <c r="F264" i="13"/>
  <c r="F24" i="13"/>
  <c r="F58" i="13"/>
  <c r="F86" i="13"/>
  <c r="F65" i="13"/>
  <c r="F276" i="13"/>
  <c r="F164" i="13"/>
  <c r="F218" i="13"/>
  <c r="F297" i="13"/>
  <c r="F12" i="13"/>
  <c r="F124" i="13"/>
  <c r="F97" i="13"/>
  <c r="F174" i="13"/>
  <c r="F137" i="13"/>
  <c r="F68" i="13"/>
  <c r="F293" i="13"/>
  <c r="F254" i="13"/>
  <c r="D8" i="13" a="1"/>
  <c r="D8" i="13" s="1"/>
  <c r="F125" i="13"/>
  <c r="F7" i="13"/>
  <c r="F70" i="13"/>
  <c r="F162" i="13"/>
  <c r="F45" i="13"/>
  <c r="F265" i="13"/>
  <c r="F98" i="13"/>
  <c r="F191" i="13"/>
  <c r="F240" i="13"/>
  <c r="F119" i="13"/>
  <c r="F47" i="13"/>
  <c r="F314" i="13"/>
  <c r="F88" i="13"/>
  <c r="F71" i="13"/>
  <c r="F132" i="13"/>
  <c r="F41" i="13"/>
  <c r="F295" i="13"/>
  <c r="F177" i="13"/>
  <c r="F153" i="13"/>
  <c r="F212" i="13"/>
  <c r="F260" i="13"/>
  <c r="F36" i="13"/>
  <c r="G27" i="13"/>
  <c r="D27" i="13" s="1" a="1"/>
  <c r="D27" i="13" s="1"/>
  <c r="F27" i="13" s="1"/>
  <c r="F129" i="13"/>
  <c r="D6" i="13" a="1"/>
  <c r="D6" i="13" s="1"/>
  <c r="F167" i="13"/>
  <c r="F247" i="13"/>
  <c r="F253" i="13"/>
  <c r="F87" i="13"/>
  <c r="F116" i="13"/>
  <c r="F140" i="13"/>
  <c r="F107" i="13"/>
  <c r="F61" i="13"/>
  <c r="F300" i="13"/>
  <c r="D32" i="13" a="1"/>
  <c r="D32" i="13" s="1"/>
  <c r="F32" i="13" s="1"/>
  <c r="F155" i="13"/>
  <c r="F180" i="13"/>
  <c r="F232" i="13"/>
  <c r="F169" i="13"/>
  <c r="F19" i="13"/>
  <c r="F43" i="13"/>
  <c r="F44" i="13"/>
  <c r="U228" i="13"/>
  <c r="U105" i="13"/>
  <c r="U249" i="13"/>
  <c r="U123" i="13"/>
  <c r="U279" i="13"/>
  <c r="U187" i="13"/>
  <c r="U215" i="13"/>
  <c r="U48" i="13"/>
  <c r="U291" i="13"/>
  <c r="U144" i="13"/>
  <c r="U284" i="13"/>
  <c r="U259" i="13"/>
  <c r="U159" i="13"/>
  <c r="U288" i="13"/>
  <c r="U57" i="13"/>
  <c r="U148" i="13"/>
  <c r="U236" i="13"/>
  <c r="AY228" i="13"/>
  <c r="G228" i="13" s="1"/>
  <c r="D228" i="13" s="1" a="1"/>
  <c r="D228" i="13" s="1"/>
  <c r="F228" i="13" s="1"/>
  <c r="AY144" i="13"/>
  <c r="G144" i="13" s="1"/>
  <c r="D144" i="13" s="1" a="1"/>
  <c r="D144" i="13" s="1"/>
  <c r="F144" i="13" s="1"/>
  <c r="AY123" i="13"/>
  <c r="G123" i="13" s="1"/>
  <c r="D123" i="13" s="1" a="1"/>
  <c r="D123" i="13" s="1"/>
  <c r="F123" i="13" s="1"/>
  <c r="AY284" i="13"/>
  <c r="G284" i="13" s="1"/>
  <c r="AY279" i="13"/>
  <c r="G279" i="13" s="1"/>
  <c r="AY259" i="13"/>
  <c r="G259" i="13" s="1"/>
  <c r="AY187" i="13"/>
  <c r="G187" i="13" s="1"/>
  <c r="D187" i="13" s="1" a="1"/>
  <c r="D187" i="13" s="1"/>
  <c r="F187" i="13" s="1"/>
  <c r="AY159" i="13"/>
  <c r="G159" i="13" s="1"/>
  <c r="AY215" i="13"/>
  <c r="G215" i="13" s="1"/>
  <c r="AY288" i="13"/>
  <c r="G288" i="13" s="1"/>
  <c r="AY57" i="13"/>
  <c r="G57" i="13" s="1"/>
  <c r="AY105" i="13"/>
  <c r="G105" i="13" s="1"/>
  <c r="AY48" i="13"/>
  <c r="G48" i="13" s="1"/>
  <c r="D48" i="13" s="1" a="1"/>
  <c r="D48" i="13" s="1"/>
  <c r="F48" i="13" s="1"/>
  <c r="AY148" i="13"/>
  <c r="G148" i="13" s="1"/>
  <c r="D148" i="13" s="1" a="1"/>
  <c r="D148" i="13" s="1"/>
  <c r="F148" i="13" s="1"/>
  <c r="AY249" i="13"/>
  <c r="G249" i="13" s="1"/>
  <c r="D249" i="13" s="1" a="1"/>
  <c r="D249" i="13" s="1"/>
  <c r="F249" i="13" s="1"/>
  <c r="AY291" i="13"/>
  <c r="G291" i="13" s="1"/>
  <c r="D291" i="13" s="1" a="1"/>
  <c r="D291" i="13" s="1"/>
  <c r="F291" i="13" s="1"/>
  <c r="AY236" i="13"/>
  <c r="G236" i="13" s="1"/>
  <c r="AY11" i="13"/>
  <c r="G11" i="13" s="1"/>
  <c r="D11" i="13" s="1" a="1"/>
  <c r="D11" i="13" s="1"/>
  <c r="F11" i="13" s="1"/>
  <c r="G35" i="13"/>
  <c r="D35" i="13" s="1" a="1"/>
  <c r="D35" i="13" s="1"/>
  <c r="F35" i="13" s="1"/>
  <c r="D215" i="13" l="1" a="1"/>
  <c r="D215" i="13" s="1"/>
  <c r="F215" i="13" s="1"/>
  <c r="C10" i="16"/>
  <c r="E14" i="16"/>
  <c r="F8" i="13"/>
  <c r="D236" i="13" a="1"/>
  <c r="D236" i="13" s="1"/>
  <c r="F236" i="13" s="1"/>
  <c r="F6" i="13"/>
  <c r="D288" i="13" a="1"/>
  <c r="D288" i="13" s="1"/>
  <c r="D284" i="13" a="1"/>
  <c r="D284" i="13" s="1"/>
  <c r="F284" i="13" s="1"/>
  <c r="C9" i="16"/>
  <c r="C12" i="16"/>
  <c r="C11" i="16"/>
  <c r="D57" i="13" a="1"/>
  <c r="D57" i="13" s="1"/>
  <c r="F57" i="13" s="1"/>
  <c r="D259" i="13" a="1"/>
  <c r="D259" i="13" s="1"/>
  <c r="F259" i="13" s="1"/>
  <c r="D279" i="13" a="1"/>
  <c r="D279" i="13" s="1"/>
  <c r="F279" i="13" s="1"/>
  <c r="D105" i="13" a="1"/>
  <c r="D105" i="13" s="1"/>
  <c r="F105" i="13" s="1"/>
  <c r="D159" i="13" a="1"/>
  <c r="D159" i="13" s="1"/>
  <c r="F159" i="13" s="1"/>
  <c r="D17" i="16" l="1"/>
  <c r="C17" i="16"/>
  <c r="F288" i="13"/>
  <c r="E1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<sst xmlns="http://schemas.openxmlformats.org/spreadsheetml/2006/main" count="148989" uniqueCount="1327">
  <si>
    <t>Incentive Cycle &amp; Disbursement</t>
  </si>
  <si>
    <t>Round-Up of Sales Achievement</t>
  </si>
  <si>
    <t>Compliance</t>
  </si>
  <si>
    <t>Any non-compliance record will disqualify eligibility of incentive</t>
  </si>
  <si>
    <t>Discretion</t>
  </si>
  <si>
    <t>Incentive committee reserves the authority to approve any exceptions and decide any change in SF Incentive plan anytime</t>
  </si>
  <si>
    <t>General Rules</t>
  </si>
  <si>
    <t>Pre-Requisites</t>
  </si>
  <si>
    <t>Sales Achievement</t>
  </si>
  <si>
    <t>100% Quarterly Sales Achievement</t>
  </si>
  <si>
    <t>Consistency</t>
  </si>
  <si>
    <t>Activity KPIs</t>
  </si>
  <si>
    <t>Brand Incentive</t>
  </si>
  <si>
    <t>Quarterly Evaluation &amp; disbursement by 02 months of cycle closing</t>
  </si>
  <si>
    <t>Total sales achievement and brand achievement in any incentive cycle (at eligibility level only) will be rounded up by 0.5%; thus sales achievement ≥79.5% &amp; brand achievement ≥99.5% will be considered for rounding up to 80% &amp; 100% respectively</t>
  </si>
  <si>
    <t>80% sales achievement each indivudual months of the incentive cycle</t>
  </si>
  <si>
    <t>100% Call Budget Achievement, 90% Call Plan Adherence (for FFs only)</t>
  </si>
  <si>
    <t>Achievement Scale &amp; Capping</t>
  </si>
  <si>
    <t>80% sales achievement in each indivudual months of the incentive cycle of each brands in the brand basket</t>
  </si>
  <si>
    <t>Ach. Range</t>
  </si>
  <si>
    <t>Sales</t>
  </si>
  <si>
    <t>100% - 120% (FF), 100%-115% (DM)</t>
  </si>
  <si>
    <t>Incentive Scheme 2022: General Rules &amp; Pre-Requisites</t>
  </si>
  <si>
    <t>Incentive Scheme 2022: Payment Plans for Sales Line No. 1</t>
  </si>
  <si>
    <t>SalesLine</t>
  </si>
  <si>
    <t>Team</t>
  </si>
  <si>
    <t>Territory</t>
  </si>
  <si>
    <t>Brand</t>
  </si>
  <si>
    <t>Month</t>
  </si>
  <si>
    <t>Oct</t>
  </si>
  <si>
    <t>Nov</t>
  </si>
  <si>
    <t>Dec</t>
  </si>
  <si>
    <t>Monthly Target</t>
  </si>
  <si>
    <t>Monthly Sales</t>
  </si>
  <si>
    <t>Achievement</t>
  </si>
  <si>
    <t>Grand Total</t>
  </si>
  <si>
    <t>T-100</t>
  </si>
  <si>
    <t>T-101</t>
  </si>
  <si>
    <t>T-102</t>
  </si>
  <si>
    <t>T-103</t>
  </si>
  <si>
    <t>T-104</t>
  </si>
  <si>
    <t>T-105</t>
  </si>
  <si>
    <t>T-106</t>
  </si>
  <si>
    <t>T-107</t>
  </si>
  <si>
    <t>T-108</t>
  </si>
  <si>
    <t>T-109</t>
  </si>
  <si>
    <t>T-110</t>
  </si>
  <si>
    <t>T-111</t>
  </si>
  <si>
    <t>T-112</t>
  </si>
  <si>
    <t>T-113</t>
  </si>
  <si>
    <t>T-114</t>
  </si>
  <si>
    <t>T-115</t>
  </si>
  <si>
    <t>T-116</t>
  </si>
  <si>
    <t>T-117</t>
  </si>
  <si>
    <t>T-118</t>
  </si>
  <si>
    <t>T-119</t>
  </si>
  <si>
    <t>T-120</t>
  </si>
  <si>
    <t>T-121</t>
  </si>
  <si>
    <t>T-122</t>
  </si>
  <si>
    <t>T-123</t>
  </si>
  <si>
    <t>T-124</t>
  </si>
  <si>
    <t>T-125</t>
  </si>
  <si>
    <t>T-126</t>
  </si>
  <si>
    <t>T-127</t>
  </si>
  <si>
    <t>T-128</t>
  </si>
  <si>
    <t>T-129</t>
  </si>
  <si>
    <t>T-130</t>
  </si>
  <si>
    <t>T-131</t>
  </si>
  <si>
    <t>T-132</t>
  </si>
  <si>
    <t>T-133</t>
  </si>
  <si>
    <t>T-134</t>
  </si>
  <si>
    <t>T-135</t>
  </si>
  <si>
    <t>T-136</t>
  </si>
  <si>
    <t>T-137</t>
  </si>
  <si>
    <t>T-138</t>
  </si>
  <si>
    <t>T-139</t>
  </si>
  <si>
    <t>T-140</t>
  </si>
  <si>
    <t>T-141</t>
  </si>
  <si>
    <t>T-142</t>
  </si>
  <si>
    <t>T-143</t>
  </si>
  <si>
    <t>T-144</t>
  </si>
  <si>
    <t>T-145</t>
  </si>
  <si>
    <t>T-146</t>
  </si>
  <si>
    <t>T-147</t>
  </si>
  <si>
    <t>T-148</t>
  </si>
  <si>
    <t>T-149</t>
  </si>
  <si>
    <t>T-150</t>
  </si>
  <si>
    <t>T-151</t>
  </si>
  <si>
    <t>T-152</t>
  </si>
  <si>
    <t>T-153</t>
  </si>
  <si>
    <t>T-154</t>
  </si>
  <si>
    <t>T-155</t>
  </si>
  <si>
    <t>T-156</t>
  </si>
  <si>
    <t>T-157</t>
  </si>
  <si>
    <t>T-158</t>
  </si>
  <si>
    <t>T-159</t>
  </si>
  <si>
    <t>T-160</t>
  </si>
  <si>
    <t>T-161</t>
  </si>
  <si>
    <t>T-162</t>
  </si>
  <si>
    <t>T-163</t>
  </si>
  <si>
    <t>T-164</t>
  </si>
  <si>
    <t>T-165</t>
  </si>
  <si>
    <t>T-166</t>
  </si>
  <si>
    <t>T-167</t>
  </si>
  <si>
    <t>T-168</t>
  </si>
  <si>
    <t>T-169</t>
  </si>
  <si>
    <t>T-170</t>
  </si>
  <si>
    <t>T-171</t>
  </si>
  <si>
    <t>T-172</t>
  </si>
  <si>
    <t>T-173</t>
  </si>
  <si>
    <t>T-174</t>
  </si>
  <si>
    <t>T-175</t>
  </si>
  <si>
    <t>T-176</t>
  </si>
  <si>
    <t>T-177</t>
  </si>
  <si>
    <t>T-178</t>
  </si>
  <si>
    <t>T-179</t>
  </si>
  <si>
    <t>T-180</t>
  </si>
  <si>
    <t>T-181</t>
  </si>
  <si>
    <t>T-182</t>
  </si>
  <si>
    <t>T-183</t>
  </si>
  <si>
    <t>T-184</t>
  </si>
  <si>
    <t>T-185</t>
  </si>
  <si>
    <t>T-186</t>
  </si>
  <si>
    <t>T-187</t>
  </si>
  <si>
    <t>T-188</t>
  </si>
  <si>
    <t>T-189</t>
  </si>
  <si>
    <t>T-190</t>
  </si>
  <si>
    <t>T-191</t>
  </si>
  <si>
    <t>T-192</t>
  </si>
  <si>
    <t>T-193</t>
  </si>
  <si>
    <t>T-194</t>
  </si>
  <si>
    <t>T-195</t>
  </si>
  <si>
    <t>T-196</t>
  </si>
  <si>
    <t>T-197</t>
  </si>
  <si>
    <t>T-198</t>
  </si>
  <si>
    <t>T-199</t>
  </si>
  <si>
    <t>T-200</t>
  </si>
  <si>
    <t>T-201</t>
  </si>
  <si>
    <t>T-202</t>
  </si>
  <si>
    <t>T-203</t>
  </si>
  <si>
    <t>T-204</t>
  </si>
  <si>
    <t>T-205</t>
  </si>
  <si>
    <t>T-206</t>
  </si>
  <si>
    <t>T-207</t>
  </si>
  <si>
    <t>T-208</t>
  </si>
  <si>
    <t>T-209</t>
  </si>
  <si>
    <t>T-210</t>
  </si>
  <si>
    <t>T-211</t>
  </si>
  <si>
    <t>T-212</t>
  </si>
  <si>
    <t>T-213</t>
  </si>
  <si>
    <t>T-214</t>
  </si>
  <si>
    <t>T-215</t>
  </si>
  <si>
    <t>T-216</t>
  </si>
  <si>
    <t>T-217</t>
  </si>
  <si>
    <t>T-218</t>
  </si>
  <si>
    <t>T-219</t>
  </si>
  <si>
    <t>T-220</t>
  </si>
  <si>
    <t>T-221</t>
  </si>
  <si>
    <t>T-222</t>
  </si>
  <si>
    <t>T-223</t>
  </si>
  <si>
    <t>T-224</t>
  </si>
  <si>
    <t>T-225</t>
  </si>
  <si>
    <t>T-226</t>
  </si>
  <si>
    <t>T-227</t>
  </si>
  <si>
    <t>T-228</t>
  </si>
  <si>
    <t>T-229</t>
  </si>
  <si>
    <t>T-230</t>
  </si>
  <si>
    <t>T-231</t>
  </si>
  <si>
    <t>T-232</t>
  </si>
  <si>
    <t>T-233</t>
  </si>
  <si>
    <t>T-234</t>
  </si>
  <si>
    <t>T-235</t>
  </si>
  <si>
    <t>T-236</t>
  </si>
  <si>
    <t>T-237</t>
  </si>
  <si>
    <t>T-238</t>
  </si>
  <si>
    <t>T-239</t>
  </si>
  <si>
    <t>T-240</t>
  </si>
  <si>
    <t>T-241</t>
  </si>
  <si>
    <t>T-242</t>
  </si>
  <si>
    <t>T-243</t>
  </si>
  <si>
    <t>T-244</t>
  </si>
  <si>
    <t>T-245</t>
  </si>
  <si>
    <t>T-246</t>
  </si>
  <si>
    <t>T-247</t>
  </si>
  <si>
    <t>T-248</t>
  </si>
  <si>
    <t>T-249</t>
  </si>
  <si>
    <t>T-250</t>
  </si>
  <si>
    <t>T-251</t>
  </si>
  <si>
    <t>T-252</t>
  </si>
  <si>
    <t>T-253</t>
  </si>
  <si>
    <t>T-254</t>
  </si>
  <si>
    <t>T-255</t>
  </si>
  <si>
    <t>T-256</t>
  </si>
  <si>
    <t>T-257</t>
  </si>
  <si>
    <t>T-258</t>
  </si>
  <si>
    <t>T-259</t>
  </si>
  <si>
    <t>T-260</t>
  </si>
  <si>
    <t>T-261</t>
  </si>
  <si>
    <t>T-262</t>
  </si>
  <si>
    <t>T-263</t>
  </si>
  <si>
    <t>T-264</t>
  </si>
  <si>
    <t>T-265</t>
  </si>
  <si>
    <t>T-266</t>
  </si>
  <si>
    <t>T-267</t>
  </si>
  <si>
    <t>T-268</t>
  </si>
  <si>
    <t>T-269</t>
  </si>
  <si>
    <t>T-270</t>
  </si>
  <si>
    <t>T-271</t>
  </si>
  <si>
    <t>T-272</t>
  </si>
  <si>
    <t>T-273</t>
  </si>
  <si>
    <t>T-274</t>
  </si>
  <si>
    <t>T-275</t>
  </si>
  <si>
    <t>T-276</t>
  </si>
  <si>
    <t>T-277</t>
  </si>
  <si>
    <t>T-278</t>
  </si>
  <si>
    <t>T-279</t>
  </si>
  <si>
    <t>T-280</t>
  </si>
  <si>
    <t>T-281</t>
  </si>
  <si>
    <t>T-282</t>
  </si>
  <si>
    <t>T-283</t>
  </si>
  <si>
    <t>T-284</t>
  </si>
  <si>
    <t>T-285</t>
  </si>
  <si>
    <t>T-286</t>
  </si>
  <si>
    <t>T-287</t>
  </si>
  <si>
    <t>T-288</t>
  </si>
  <si>
    <t>T-289</t>
  </si>
  <si>
    <t>T-290</t>
  </si>
  <si>
    <t>T-291</t>
  </si>
  <si>
    <t>T-292</t>
  </si>
  <si>
    <t>T-293</t>
  </si>
  <si>
    <t>T-294</t>
  </si>
  <si>
    <t>T-295</t>
  </si>
  <si>
    <t>T-296</t>
  </si>
  <si>
    <t>T-297</t>
  </si>
  <si>
    <t>T-298</t>
  </si>
  <si>
    <t>T-299</t>
  </si>
  <si>
    <t>T-300</t>
  </si>
  <si>
    <t>T-301</t>
  </si>
  <si>
    <t>T-302</t>
  </si>
  <si>
    <t>T-303</t>
  </si>
  <si>
    <t>T-304</t>
  </si>
  <si>
    <t>T-305</t>
  </si>
  <si>
    <t>T-306</t>
  </si>
  <si>
    <t>T-307</t>
  </si>
  <si>
    <t>T-308</t>
  </si>
  <si>
    <t>T-309</t>
  </si>
  <si>
    <t>T-310</t>
  </si>
  <si>
    <t>T-311</t>
  </si>
  <si>
    <t>T-312</t>
  </si>
  <si>
    <t>T-313</t>
  </si>
  <si>
    <t>T-314</t>
  </si>
  <si>
    <t>T-315</t>
  </si>
  <si>
    <t>T-316</t>
  </si>
  <si>
    <t>T-317</t>
  </si>
  <si>
    <t>T-318</t>
  </si>
  <si>
    <t>T-319</t>
  </si>
  <si>
    <t>T-320</t>
  </si>
  <si>
    <t>T-321</t>
  </si>
  <si>
    <t>T-322</t>
  </si>
  <si>
    <t>T-323</t>
  </si>
  <si>
    <t>T-324</t>
  </si>
  <si>
    <t>T-325</t>
  </si>
  <si>
    <t>T-326</t>
  </si>
  <si>
    <t>T-327</t>
  </si>
  <si>
    <t>T-328</t>
  </si>
  <si>
    <t>T-329</t>
  </si>
  <si>
    <t>T-330</t>
  </si>
  <si>
    <t>T-331</t>
  </si>
  <si>
    <t>T-332</t>
  </si>
  <si>
    <t>T-333</t>
  </si>
  <si>
    <t>T-334</t>
  </si>
  <si>
    <t>T-335</t>
  </si>
  <si>
    <t>T-336</t>
  </si>
  <si>
    <t>T-337</t>
  </si>
  <si>
    <t>T-338</t>
  </si>
  <si>
    <t>T-339</t>
  </si>
  <si>
    <t>T-340</t>
  </si>
  <si>
    <t>T-341</t>
  </si>
  <si>
    <t>T-342</t>
  </si>
  <si>
    <t>T-343</t>
  </si>
  <si>
    <t>T-344</t>
  </si>
  <si>
    <t>T-345</t>
  </si>
  <si>
    <t>T-346</t>
  </si>
  <si>
    <t>T-347</t>
  </si>
  <si>
    <t>T-348</t>
  </si>
  <si>
    <t>T-349</t>
  </si>
  <si>
    <t>T-350</t>
  </si>
  <si>
    <t>T-351</t>
  </si>
  <si>
    <t>T-352</t>
  </si>
  <si>
    <t>T-353</t>
  </si>
  <si>
    <t>T-354</t>
  </si>
  <si>
    <t>T-355</t>
  </si>
  <si>
    <t>T-356</t>
  </si>
  <si>
    <t>T-357</t>
  </si>
  <si>
    <t>T-358</t>
  </si>
  <si>
    <t>T-359</t>
  </si>
  <si>
    <t>T-360</t>
  </si>
  <si>
    <t>T-361</t>
  </si>
  <si>
    <t>T-362</t>
  </si>
  <si>
    <t>T-363</t>
  </si>
  <si>
    <t>T-364</t>
  </si>
  <si>
    <t>T-365</t>
  </si>
  <si>
    <t>T-366</t>
  </si>
  <si>
    <t>T-367</t>
  </si>
  <si>
    <t>T-368</t>
  </si>
  <si>
    <t>T-369</t>
  </si>
  <si>
    <t>T-370</t>
  </si>
  <si>
    <t>T-371</t>
  </si>
  <si>
    <t>T-372</t>
  </si>
  <si>
    <t>T-373</t>
  </si>
  <si>
    <t>T-374</t>
  </si>
  <si>
    <t>T-375</t>
  </si>
  <si>
    <t>T-376</t>
  </si>
  <si>
    <t>T-377</t>
  </si>
  <si>
    <t>T-378</t>
  </si>
  <si>
    <t>T-379</t>
  </si>
  <si>
    <t>T-380</t>
  </si>
  <si>
    <t>T-381</t>
  </si>
  <si>
    <t>T-382</t>
  </si>
  <si>
    <t>T-383</t>
  </si>
  <si>
    <t>T-384</t>
  </si>
  <si>
    <t>T-385</t>
  </si>
  <si>
    <t>T-386</t>
  </si>
  <si>
    <t>T-387</t>
  </si>
  <si>
    <t>T-388</t>
  </si>
  <si>
    <t>T-389</t>
  </si>
  <si>
    <t>T-390</t>
  </si>
  <si>
    <t>T-391</t>
  </si>
  <si>
    <t>T-392</t>
  </si>
  <si>
    <t>T-393</t>
  </si>
  <si>
    <t>T-394</t>
  </si>
  <si>
    <t>T-395</t>
  </si>
  <si>
    <t>T-396</t>
  </si>
  <si>
    <t>T-397</t>
  </si>
  <si>
    <t>T-398</t>
  </si>
  <si>
    <t>T-399</t>
  </si>
  <si>
    <t>T-400</t>
  </si>
  <si>
    <t>T-401</t>
  </si>
  <si>
    <t>T-402</t>
  </si>
  <si>
    <t>T-403</t>
  </si>
  <si>
    <t>T-404</t>
  </si>
  <si>
    <t>T-405</t>
  </si>
  <si>
    <t>T-406</t>
  </si>
  <si>
    <t>T-407</t>
  </si>
  <si>
    <t>T-408</t>
  </si>
  <si>
    <t>T-409</t>
  </si>
  <si>
    <t>T-410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</si>
  <si>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</si>
  <si>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</si>
  <si>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</si>
  <si>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</si>
  <si>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</si>
  <si>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</si>
  <si>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</si>
  <si>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</si>
  <si>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</si>
  <si>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</si>
  <si>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</si>
  <si>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</si>
  <si>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</si>
  <si>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</si>
  <si>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</si>
  <si>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</si>
  <si>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</si>
  <si>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</si>
  <si>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</si>
  <si>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</si>
  <si>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</si>
  <si>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</si>
  <si>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</si>
  <si>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</si>
  <si>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</si>
  <si>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</si>
  <si>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</si>
  <si>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</si>
  <si>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</si>
  <si>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</si>
  <si>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</si>
  <si>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</si>
  <si>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</si>
  <si>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</si>
  <si>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</si>
  <si>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</si>
  <si>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</si>
  <si>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</si>
  <si>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</si>
  <si>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</si>
  <si>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</si>
  <si>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</si>
  <si>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</si>
  <si>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</si>
  <si>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</si>
  <si>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</si>
  <si>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</si>
  <si>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</si>
  <si>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</si>
  <si>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</si>
  <si>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</si>
  <si>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</si>
  <si>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</si>
  <si>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</si>
  <si>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</si>
  <si>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</si>
  <si>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</si>
  <si>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</si>
  <si>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</si>
  <si>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</si>
  <si>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Employee ID</t>
  </si>
  <si>
    <t>Name</t>
  </si>
  <si>
    <t>Harry Potter</t>
  </si>
  <si>
    <t>Hermione Ganger</t>
  </si>
  <si>
    <t>Luna Lovegood</t>
  </si>
  <si>
    <t>Dobby</t>
  </si>
  <si>
    <t>Rubeus Hagrid</t>
  </si>
  <si>
    <t>Remus Lupin</t>
  </si>
  <si>
    <t>Neville Longbottom</t>
  </si>
  <si>
    <t>Lilly Evans Potter</t>
  </si>
  <si>
    <t>Nymphadora Tonks</t>
  </si>
  <si>
    <t>James Potter</t>
  </si>
  <si>
    <t>Fleur Delacour</t>
  </si>
  <si>
    <t>Vincent Crabbe</t>
  </si>
  <si>
    <t>Lucious Malfoy</t>
  </si>
  <si>
    <t>Albus sverus Potter</t>
  </si>
  <si>
    <t>Narcissa Malfoy</t>
  </si>
  <si>
    <t>George Weasley</t>
  </si>
  <si>
    <t>Percy Weasley</t>
  </si>
  <si>
    <t>Molly Weasley</t>
  </si>
  <si>
    <t>Pomona Sprout</t>
  </si>
  <si>
    <t>Aberforth Dumbledore</t>
  </si>
  <si>
    <t>Dudley Dursley</t>
  </si>
  <si>
    <t>Lily Luna Potter</t>
  </si>
  <si>
    <t>Pansy Parkinson</t>
  </si>
  <si>
    <t>Petunia Evans Dursley</t>
  </si>
  <si>
    <t>Helena Ravenclaw</t>
  </si>
  <si>
    <t>Rita Skeeter</t>
  </si>
  <si>
    <t>Vernon Dursley</t>
  </si>
  <si>
    <t>Crookshanks</t>
  </si>
  <si>
    <t>Gilderoy Lockhart</t>
  </si>
  <si>
    <t>Viktor Krum</t>
  </si>
  <si>
    <t>Charity Burbage</t>
  </si>
  <si>
    <t>Rufus Scrimgeour</t>
  </si>
  <si>
    <t>Padma Patil</t>
  </si>
  <si>
    <t>Hannah Abott</t>
  </si>
  <si>
    <t>Gregory Goyle</t>
  </si>
  <si>
    <t>Argus Filch</t>
  </si>
  <si>
    <t>Gregorovitch</t>
  </si>
  <si>
    <t>Amycus Carrow</t>
  </si>
  <si>
    <t>Ted Tonks</t>
  </si>
  <si>
    <t>Elphias Doge</t>
  </si>
  <si>
    <t>Ernie Macmillan</t>
  </si>
  <si>
    <t>Throwfinn Rowle</t>
  </si>
  <si>
    <t>Katie Bell</t>
  </si>
  <si>
    <t>Michael Corner</t>
  </si>
  <si>
    <t>Reginald Coner</t>
  </si>
  <si>
    <t>Reginald Cattermole</t>
  </si>
  <si>
    <t>Gabrielle Delacour</t>
  </si>
  <si>
    <t>Marry Cattermole</t>
  </si>
  <si>
    <t>Mrs. Noris</t>
  </si>
  <si>
    <t>Will Smith</t>
  </si>
  <si>
    <t>Chandler Bing</t>
  </si>
  <si>
    <t>Homer Simpson</t>
  </si>
  <si>
    <t>Phoebe Buffay</t>
  </si>
  <si>
    <t>Bart Simpson</t>
  </si>
  <si>
    <t>Joey Tribbiani</t>
  </si>
  <si>
    <t>Carlton Banks</t>
  </si>
  <si>
    <t>Tim Taylor</t>
  </si>
  <si>
    <t>Topanga Lawrence</t>
  </si>
  <si>
    <t>Uncle Phil</t>
  </si>
  <si>
    <t>Steve Urkel</t>
  </si>
  <si>
    <t>Kelly Kapowski</t>
  </si>
  <si>
    <t>Al Bundy</t>
  </si>
  <si>
    <t>Buffy Summers</t>
  </si>
  <si>
    <t>Ross Geller</t>
  </si>
  <si>
    <t>Monica Geller</t>
  </si>
  <si>
    <t>Anne Bass</t>
  </si>
  <si>
    <t>Landen Perry</t>
  </si>
  <si>
    <t>Clara McKenzie</t>
  </si>
  <si>
    <t>Scott Lester</t>
  </si>
  <si>
    <t>Averi Travis</t>
  </si>
  <si>
    <t>Willie Newman</t>
  </si>
  <si>
    <t>Oaklynn Hutchinson</t>
  </si>
  <si>
    <t>Korbin Faulkner</t>
  </si>
  <si>
    <t>Ansley Hickman</t>
  </si>
  <si>
    <t>Jakobe Cardenas</t>
  </si>
  <si>
    <t>Raven O’Neill</t>
  </si>
  <si>
    <t>Marcel Faulkner</t>
  </si>
  <si>
    <t>Ansley Gordon</t>
  </si>
  <si>
    <t>Karter Mullen</t>
  </si>
  <si>
    <t>Shay Hoover</t>
  </si>
  <si>
    <t>Jaziel Jennings</t>
  </si>
  <si>
    <t>Palmer Stout</t>
  </si>
  <si>
    <t>Callahan Duffy</t>
  </si>
  <si>
    <t>Addisyn Bowman</t>
  </si>
  <si>
    <t>Francisco Leal</t>
  </si>
  <si>
    <t>Murphy Dejesus</t>
  </si>
  <si>
    <t>Rio Conrad</t>
  </si>
  <si>
    <t>Bexley David</t>
  </si>
  <si>
    <t>Alonso Thornton</t>
  </si>
  <si>
    <t>Haisley Hobbs</t>
  </si>
  <si>
    <t>Brendan Gutierrez</t>
  </si>
  <si>
    <t>Savannah Hancock</t>
  </si>
  <si>
    <t>Rex Moss</t>
  </si>
  <si>
    <t>Bianca Nash</t>
  </si>
  <si>
    <t>Chandler Compton</t>
  </si>
  <si>
    <t>Elina Andersen</t>
  </si>
  <si>
    <t>Alistair McPherson</t>
  </si>
  <si>
    <t>Emmaline McIntyre</t>
  </si>
  <si>
    <t>Eliseo Livingston</t>
  </si>
  <si>
    <t>Milena Parker</t>
  </si>
  <si>
    <t>Caleb Jarvis</t>
  </si>
  <si>
    <t>Elisabeth Chung</t>
  </si>
  <si>
    <t>Ira Vaughan</t>
  </si>
  <si>
    <t>Nancy Graham</t>
  </si>
  <si>
    <t>Giovanni Peck</t>
  </si>
  <si>
    <t>Crystal Huerta</t>
  </si>
  <si>
    <t>Douglas Beasley</t>
  </si>
  <si>
    <t>Jaylah Warren</t>
  </si>
  <si>
    <t>Abel Lozano</t>
  </si>
  <si>
    <t>Cecelia Moses</t>
  </si>
  <si>
    <t>Niklaus Norton</t>
  </si>
  <si>
    <t>Kylee Hodges</t>
  </si>
  <si>
    <t>Alonzo Camacho</t>
  </si>
  <si>
    <t>Armani Robertson</t>
  </si>
  <si>
    <t>Emiliano Morrison</t>
  </si>
  <si>
    <t>Rebecca Garrett</t>
  </si>
  <si>
    <t>Kairo Wheeler</t>
  </si>
  <si>
    <t>Sydney Huber</t>
  </si>
  <si>
    <t>Mac Jensen</t>
  </si>
  <si>
    <t>Jane Parks</t>
  </si>
  <si>
    <t>Gianni Maynard</t>
  </si>
  <si>
    <t>Carolyn Lloyd</t>
  </si>
  <si>
    <t>Zaire Boyd</t>
  </si>
  <si>
    <t>Georgia Acosta</t>
  </si>
  <si>
    <t>Jensen Corona</t>
  </si>
  <si>
    <t>Marianna McIntyre</t>
  </si>
  <si>
    <t>Eliseo Velez</t>
  </si>
  <si>
    <t>Megan O’brien</t>
  </si>
  <si>
    <t>Riley Diaz</t>
  </si>
  <si>
    <t>Elena Hernandez</t>
  </si>
  <si>
    <t>Mason Esquivel</t>
  </si>
  <si>
    <t>Jaylee Gray</t>
  </si>
  <si>
    <t>Nicholas Lowe</t>
  </si>
  <si>
    <t>Amari Wilkins</t>
  </si>
  <si>
    <t>Yusuf Cortes</t>
  </si>
  <si>
    <t>Lea McCann</t>
  </si>
  <si>
    <t>Heath Huber</t>
  </si>
  <si>
    <t>Raquel Salas</t>
  </si>
  <si>
    <t>Zaiden Fuentes</t>
  </si>
  <si>
    <t>Madeleine Cole</t>
  </si>
  <si>
    <t>Nathaniel McFarland</t>
  </si>
  <si>
    <t>Annika Marin</t>
  </si>
  <si>
    <t>Aldo Rodgers</t>
  </si>
  <si>
    <t>Selah Norris</t>
  </si>
  <si>
    <t>Cairo Blankenship</t>
  </si>
  <si>
    <t>Rosalee Luna</t>
  </si>
  <si>
    <t>Erick McLaughlin</t>
  </si>
  <si>
    <t>Stephanie Mayo</t>
  </si>
  <si>
    <t>Jericho Knapp</t>
  </si>
  <si>
    <t>Linda Nixon</t>
  </si>
  <si>
    <t>Cory Parrish</t>
  </si>
  <si>
    <t>Tiana Ashley</t>
  </si>
  <si>
    <t>Kylen Jones</t>
  </si>
  <si>
    <t>Sophia Terry</t>
  </si>
  <si>
    <t>Armani Levy</t>
  </si>
  <si>
    <t>Flora Hernandez</t>
  </si>
  <si>
    <t>Mason Waller</t>
  </si>
  <si>
    <t>Whitley Evans</t>
  </si>
  <si>
    <t>Elias Nielsen</t>
  </si>
  <si>
    <t>Vienna Duarte</t>
  </si>
  <si>
    <t>Abdullah Atkins</t>
  </si>
  <si>
    <t>Mina Romero</t>
  </si>
  <si>
    <t>Bryson Wilkins</t>
  </si>
  <si>
    <t>Amalia Gross</t>
  </si>
  <si>
    <t>Quinn Huber</t>
  </si>
  <si>
    <t>Raquel Melton</t>
  </si>
  <si>
    <t>Lennon Schroeder</t>
  </si>
  <si>
    <t>Cameron Trevino</t>
  </si>
  <si>
    <t>Jaime Anderson</t>
  </si>
  <si>
    <t>Ella Hanna</t>
  </si>
  <si>
    <t>Aydin Hardy</t>
  </si>
  <si>
    <t>Jessica Harrison</t>
  </si>
  <si>
    <t>Gavin Rivera</t>
  </si>
  <si>
    <t>Lillian Hendrix</t>
  </si>
  <si>
    <t>Korbyn Murillo</t>
  </si>
  <si>
    <t>Mikaela Huerta</t>
  </si>
  <si>
    <t>Douglas Lim</t>
  </si>
  <si>
    <t>Giavanna Beck</t>
  </si>
  <si>
    <t>Eduardo Zimmerman</t>
  </si>
  <si>
    <t>Ariyah Lim</t>
  </si>
  <si>
    <t>Cal Chavez</t>
  </si>
  <si>
    <t>Nevaeh Wiggins</t>
  </si>
  <si>
    <t>Azariah Yu</t>
  </si>
  <si>
    <t>Navy Sosa</t>
  </si>
  <si>
    <t>Emir Moses</t>
  </si>
  <si>
    <t>Karter Wells</t>
  </si>
  <si>
    <t>Max Kent</t>
  </si>
  <si>
    <t>Jazmine Vaughan</t>
  </si>
  <si>
    <t>Castiel Arellano</t>
  </si>
  <si>
    <t>Faye Peters</t>
  </si>
  <si>
    <t>Patrick Murray</t>
  </si>
  <si>
    <t>Faith Barrett</t>
  </si>
  <si>
    <t>Angelo Mejia</t>
  </si>
  <si>
    <t>Saylor Waters</t>
  </si>
  <si>
    <t>Maximilian Quinn</t>
  </si>
  <si>
    <t>Heaven O’Donnell</t>
  </si>
  <si>
    <t>Lian Doyle</t>
  </si>
  <si>
    <t>Annalise Hanson</t>
  </si>
  <si>
    <t>Khalil Mueller</t>
  </si>
  <si>
    <t>Imani Bishop</t>
  </si>
  <si>
    <t>Paxton Cantrell</t>
  </si>
  <si>
    <t>Yamileth Guerra</t>
  </si>
  <si>
    <t>Leland Lu</t>
  </si>
  <si>
    <t>Emani Michael</t>
  </si>
  <si>
    <t>Bronson Cruz</t>
  </si>
  <si>
    <t>Claire Huber</t>
  </si>
  <si>
    <t>Mac Heath</t>
  </si>
  <si>
    <t>Amani Lane</t>
  </si>
  <si>
    <t>Matias Oliver</t>
  </si>
  <si>
    <t>Camille Farrell</t>
  </si>
  <si>
    <t>Ty Palacios</t>
  </si>
  <si>
    <t>Bria Collins</t>
  </si>
  <si>
    <t>Miles Cole</t>
  </si>
  <si>
    <t>Margaret Payne</t>
  </si>
  <si>
    <t>Edward Yoder</t>
  </si>
  <si>
    <t>Emerie Valentine</t>
  </si>
  <si>
    <t>Demetrius Andrade</t>
  </si>
  <si>
    <t>Emmy Wolfe</t>
  </si>
  <si>
    <t>Donovan Roman</t>
  </si>
  <si>
    <t>Astrid Horn</t>
  </si>
  <si>
    <t>Wilson Cuevas</t>
  </si>
  <si>
    <t>Adele Callahan</t>
  </si>
  <si>
    <t>Quinton Grimes</t>
  </si>
  <si>
    <t>Braelyn Lopez</t>
  </si>
  <si>
    <t>Michael Davidson</t>
  </si>
  <si>
    <t>Jayla Thompson</t>
  </si>
  <si>
    <t>Theodore Anderson</t>
  </si>
  <si>
    <t>Ella Rush</t>
  </si>
  <si>
    <t>Kaiser Wagner</t>
  </si>
  <si>
    <t>Maeve Klein</t>
  </si>
  <si>
    <t>Marco Mathis</t>
  </si>
  <si>
    <t>Anne Hess</t>
  </si>
  <si>
    <t>Lawrence Mahoney</t>
  </si>
  <si>
    <t>Promise Farrell</t>
  </si>
  <si>
    <t>Ty Barry</t>
  </si>
  <si>
    <t>Waverly Trejo</t>
  </si>
  <si>
    <t>Wesson Lamb</t>
  </si>
  <si>
    <t>Amaia Kent</t>
  </si>
  <si>
    <t>Mekhi Villa</t>
  </si>
  <si>
    <t>Johanna Rodriguez</t>
  </si>
  <si>
    <t>Henry McClain</t>
  </si>
  <si>
    <t>Marleigh Warren</t>
  </si>
  <si>
    <t>Abel French</t>
  </si>
  <si>
    <t>Lorelai Leach</t>
  </si>
  <si>
    <t>Westin Spence</t>
  </si>
  <si>
    <t>Aislinn Reyna</t>
  </si>
  <si>
    <t>Reginald Summers</t>
  </si>
  <si>
    <t>Frankie Duncan</t>
  </si>
  <si>
    <t>Avery Ball</t>
  </si>
  <si>
    <t>Abby Barrera</t>
  </si>
  <si>
    <t>Makai Figueroa</t>
  </si>
  <si>
    <t>Lilith Young</t>
  </si>
  <si>
    <t>Asher Barber</t>
  </si>
  <si>
    <t>Cassidy Richmond</t>
  </si>
  <si>
    <t>Mordechai Carroll</t>
  </si>
  <si>
    <t>Zara Ellison</t>
  </si>
  <si>
    <t>Kye Villanueva</t>
  </si>
  <si>
    <t>Monroe Baxter</t>
  </si>
  <si>
    <t>Tomas Costa</t>
  </si>
  <si>
    <t>Robin Gaines</t>
  </si>
  <si>
    <t>Talon Munoz</t>
  </si>
  <si>
    <t>Kehlani Olson</t>
  </si>
  <si>
    <t>Malachi Kent</t>
  </si>
  <si>
    <t>Jazmine Melton</t>
  </si>
  <si>
    <t>Lennon Cole</t>
  </si>
  <si>
    <t>Margaret Jimenez</t>
  </si>
  <si>
    <t>Silas Wilcox</t>
  </si>
  <si>
    <t>Ashlyn Boyer</t>
  </si>
  <si>
    <t>Zeke Rollins</t>
  </si>
  <si>
    <t>Araceli Collier</t>
  </si>
  <si>
    <t>Edison Johnston</t>
  </si>
  <si>
    <t>Laila Cline</t>
  </si>
  <si>
    <t>Cullen Bernard</t>
  </si>
  <si>
    <t>Barbara Mathis</t>
  </si>
  <si>
    <t>Gustavo Hanson</t>
  </si>
  <si>
    <t>Mariana Hebert</t>
  </si>
  <si>
    <t>Guillermo Burch</t>
  </si>
  <si>
    <t>Freyja Blake</t>
  </si>
  <si>
    <t>Zyaire Caldwell</t>
  </si>
  <si>
    <t>Evelynn Fletcher</t>
  </si>
  <si>
    <t>Jay Donovan</t>
  </si>
  <si>
    <t>Azariah Harrison</t>
  </si>
  <si>
    <t>Gavin Rush</t>
  </si>
  <si>
    <t>Maleah Peralta</t>
  </si>
  <si>
    <t>Dangelo Solis</t>
  </si>
  <si>
    <t>Miracle Mathews</t>
  </si>
  <si>
    <t>Jamir McKenzie</t>
  </si>
  <si>
    <t>Briar Graves</t>
  </si>
  <si>
    <t>Cesar Perry</t>
  </si>
  <si>
    <t>Clara Phillips</t>
  </si>
  <si>
    <t>Andrew Myers</t>
  </si>
  <si>
    <t>Lydia McCormick</t>
  </si>
  <si>
    <t>Jasiah Edwards</t>
  </si>
  <si>
    <t>Ivy Ray</t>
  </si>
  <si>
    <t>Arlo Kramer</t>
  </si>
  <si>
    <t>Hanna Chen</t>
  </si>
  <si>
    <t>Emmanuel Wise</t>
  </si>
  <si>
    <t>Mira Yoder</t>
  </si>
  <si>
    <t>Johan Carr</t>
  </si>
  <si>
    <t>Rowan Wood</t>
  </si>
  <si>
    <t>Carson Rosario</t>
  </si>
  <si>
    <t>Louisa Ellison</t>
  </si>
  <si>
    <t>Kye Bullock</t>
  </si>
  <si>
    <t>Winnie Ramsey</t>
  </si>
  <si>
    <t>Luciano George</t>
  </si>
  <si>
    <t>Adelyn Martin</t>
  </si>
  <si>
    <t>Mateo Barnett</t>
  </si>
  <si>
    <t>Harlow Leblanc</t>
  </si>
  <si>
    <t>Braden Jensen</t>
  </si>
  <si>
    <t>Jane Tucker</t>
  </si>
  <si>
    <t>Ivan Montgomery</t>
  </si>
  <si>
    <t>Evangeline Mullen</t>
  </si>
  <si>
    <t>Shepard Rivera</t>
  </si>
  <si>
    <t>Lillian Wiggins</t>
  </si>
  <si>
    <t>Azariah Flores</t>
  </si>
  <si>
    <t>Emilia Armstrong</t>
  </si>
  <si>
    <t>Grant Carroll</t>
  </si>
  <si>
    <t>Zara Woods</t>
  </si>
  <si>
    <t>Zion Kemp</t>
  </si>
  <si>
    <t>Anika Hamilton</t>
  </si>
  <si>
    <t>Jason Chan</t>
  </si>
  <si>
    <t>Hattie Carter</t>
  </si>
  <si>
    <t>Maverick Crawford</t>
  </si>
  <si>
    <t>Aubree Ryan</t>
  </si>
  <si>
    <t>Timothy Lawson</t>
  </si>
  <si>
    <t>Phoebe O’Neal</t>
  </si>
  <si>
    <t>Eddie Truong</t>
  </si>
  <si>
    <t>Judith McKay</t>
  </si>
  <si>
    <t>Joey West</t>
  </si>
  <si>
    <t>Remi Hawkins</t>
  </si>
  <si>
    <t>Victor Parks</t>
  </si>
  <si>
    <t>Ainsley Weber</t>
  </si>
  <si>
    <t>Crew Hudson</t>
  </si>
  <si>
    <t>Kamila Austin</t>
  </si>
  <si>
    <t>Omar Zimmerman</t>
  </si>
  <si>
    <t>Ariyah Ryan</t>
  </si>
  <si>
    <t>Timothy Hodge</t>
  </si>
  <si>
    <t>Coraline Marquez</t>
  </si>
  <si>
    <t>Malakai Tate</t>
  </si>
  <si>
    <t>Skye Massey</t>
  </si>
  <si>
    <t>Donald Mendoza</t>
  </si>
  <si>
    <t>Cora Todd</t>
  </si>
  <si>
    <t>Baylor Ayala</t>
  </si>
  <si>
    <t>Blair Edwards</t>
  </si>
  <si>
    <t>Adrian Norton</t>
  </si>
  <si>
    <t>Kylee Fleming</t>
  </si>
  <si>
    <t>Fernando Haley</t>
  </si>
  <si>
    <t>Addilynn Vargas</t>
  </si>
  <si>
    <t>Ryker Clayton</t>
  </si>
  <si>
    <t>Saige Valentine</t>
  </si>
  <si>
    <t>Demetrius Elliott</t>
  </si>
  <si>
    <t>Noelle Strickland</t>
  </si>
  <si>
    <t>Keegan Booth</t>
  </si>
  <si>
    <t>Zariyah Barry</t>
  </si>
  <si>
    <t>Emery Todd</t>
  </si>
  <si>
    <t>Zariah Gallagher</t>
  </si>
  <si>
    <t>Marcos Rosales</t>
  </si>
  <si>
    <t>Kinley Bond</t>
  </si>
  <si>
    <t>Roger Lamb</t>
  </si>
  <si>
    <t>Amaia Potter</t>
  </si>
  <si>
    <t>Lucca Terrell</t>
  </si>
  <si>
    <t>Paityn Huffman</t>
  </si>
  <si>
    <t>Chris Thornton</t>
  </si>
  <si>
    <t>Haisley Parks</t>
  </si>
  <si>
    <t>Gianni Kelley</t>
  </si>
  <si>
    <t>Rosalie Daniels</t>
  </si>
  <si>
    <t>Xander Rollins</t>
  </si>
  <si>
    <t>Araceli Clark</t>
  </si>
  <si>
    <t>John Nelson</t>
  </si>
  <si>
    <t>Everly Francis</t>
  </si>
  <si>
    <t>Harvey Jacobson</t>
  </si>
  <si>
    <t>Royal Fry</t>
  </si>
  <si>
    <t>Jacoby Carlson</t>
  </si>
  <si>
    <t>Kali Everett</t>
  </si>
  <si>
    <t>Camilo Griffith</t>
  </si>
  <si>
    <t>Alicia Huynh</t>
  </si>
  <si>
    <t>Layton Robles</t>
  </si>
  <si>
    <t>Felicity McCullough</t>
  </si>
  <si>
    <t>Briar O’Connor</t>
  </si>
  <si>
    <t>Charli Novak</t>
  </si>
  <si>
    <t>Bishop French</t>
  </si>
  <si>
    <t>Lorelai Hendrix</t>
  </si>
  <si>
    <t>Korbyn Shepard</t>
  </si>
  <si>
    <t>Noor Le</t>
  </si>
  <si>
    <t>Damien Graves</t>
  </si>
  <si>
    <t>Elle Richardson</t>
  </si>
  <si>
    <t>Robert Daniel</t>
  </si>
  <si>
    <t>Joy Huber</t>
  </si>
  <si>
    <t>Mac Drake</t>
  </si>
  <si>
    <t>Jayleen Hess</t>
  </si>
  <si>
    <t>Lawrence Barton</t>
  </si>
  <si>
    <t>Danna Singh</t>
  </si>
  <si>
    <t>Louis Cochran</t>
  </si>
  <si>
    <t>Alma Bell</t>
  </si>
  <si>
    <t>Emmett Reyna</t>
  </si>
  <si>
    <t>Luella Nichols</t>
  </si>
  <si>
    <t>Atlas Vo</t>
  </si>
  <si>
    <t>Artemis Medrano</t>
  </si>
  <si>
    <t>Arian Moon</t>
  </si>
  <si>
    <t>Naya Ahmed</t>
  </si>
  <si>
    <t>Harry Burgess</t>
  </si>
  <si>
    <t>Emory Glenn</t>
  </si>
  <si>
    <t>Zaid Knapp</t>
  </si>
  <si>
    <t>Linda Wilkerson</t>
  </si>
  <si>
    <t>Carmelo Beasley</t>
  </si>
  <si>
    <t>Jaylah Baxter</t>
  </si>
  <si>
    <t>Tomas Erickson</t>
  </si>
  <si>
    <t>Sabrina Johnston</t>
  </si>
  <si>
    <t>Felix Sharp</t>
  </si>
  <si>
    <t>Camryn Juarez</t>
  </si>
  <si>
    <t>Joaquin Frye</t>
  </si>
  <si>
    <t>Raya Navarro</t>
  </si>
  <si>
    <t>Reid Brooks</t>
  </si>
  <si>
    <t>Autumn Harding</t>
  </si>
  <si>
    <t>Brodie Cook</t>
  </si>
  <si>
    <t>Aaliyah Hogan</t>
  </si>
  <si>
    <t>Sonny Brandt</t>
  </si>
  <si>
    <t>Loretta Rocha</t>
  </si>
  <si>
    <t>Onyx Roman</t>
  </si>
  <si>
    <t>Astrid Watkins</t>
  </si>
  <si>
    <t>Nash Acevedo</t>
  </si>
  <si>
    <t>Ashlynn Santos</t>
  </si>
  <si>
    <t>Walker Faulkner</t>
  </si>
  <si>
    <t>Ansley Best</t>
  </si>
  <si>
    <t>Harlem Stevens</t>
  </si>
  <si>
    <t>Katherine Cannon</t>
  </si>
  <si>
    <t>Archie Wagner</t>
  </si>
  <si>
    <t>Maeve Gilmore</t>
  </si>
  <si>
    <t>Vihaan Dougherty</t>
  </si>
  <si>
    <t>Alisson Nguyen</t>
  </si>
  <si>
    <t>Gabriel Kelley</t>
  </si>
  <si>
    <t>Rosalie Campbell</t>
  </si>
  <si>
    <t>Christopher George</t>
  </si>
  <si>
    <t>Adelyn Krueger</t>
  </si>
  <si>
    <t>Jones Medrano</t>
  </si>
  <si>
    <t>Halle Miles</t>
  </si>
  <si>
    <t>Jared Boyer</t>
  </si>
  <si>
    <t>Chaya Mejia</t>
  </si>
  <si>
    <t>Atticus Combs</t>
  </si>
  <si>
    <t>Irene Hall</t>
  </si>
  <si>
    <t>Thomas Huffman</t>
  </si>
  <si>
    <t>Hayley Bridges</t>
  </si>
  <si>
    <t>Mohammed Eaton</t>
  </si>
  <si>
    <t>Miley French</t>
  </si>
  <si>
    <t>Corey Wagner</t>
  </si>
  <si>
    <t>Maeve Mitchell</t>
  </si>
  <si>
    <t>Jaxon Shields</t>
  </si>
  <si>
    <t>Analia Hanna</t>
  </si>
  <si>
    <t>Aydin Maddox</t>
  </si>
  <si>
    <t>Zainab Villalobos</t>
  </si>
  <si>
    <t>Reuben Hodges</t>
  </si>
  <si>
    <t>Eve Davis</t>
  </si>
  <si>
    <t>Lucas Mendoza</t>
  </si>
  <si>
    <t>Cora Nash</t>
  </si>
  <si>
    <t>Chandler Webb</t>
  </si>
  <si>
    <t>Ariella English</t>
  </si>
  <si>
    <t>Junior Carpenter</t>
  </si>
  <si>
    <t>Lilly Weeks</t>
  </si>
  <si>
    <t>Anders Rhodes</t>
  </si>
  <si>
    <t>Tatum Mata</t>
  </si>
  <si>
    <t>Ray Thompson</t>
  </si>
  <si>
    <t>Madison Tucker</t>
  </si>
  <si>
    <t>Ivan Miranda</t>
  </si>
  <si>
    <t>Amina McLaughlin</t>
  </si>
  <si>
    <t>Ibrahim Frederick</t>
  </si>
  <si>
    <t>Sariyah Beard</t>
  </si>
  <si>
    <t>Nathanael Chung</t>
  </si>
  <si>
    <t>Rivka Larsen</t>
  </si>
  <si>
    <t>Albus Dumbledore</t>
  </si>
  <si>
    <t>Horce Slughorn</t>
  </si>
  <si>
    <t>Filius Fitwick</t>
  </si>
  <si>
    <t>E-1111</t>
  </si>
  <si>
    <t>E-1112</t>
  </si>
  <si>
    <t>E-1113</t>
  </si>
  <si>
    <t>E-1114</t>
  </si>
  <si>
    <t>E-1115</t>
  </si>
  <si>
    <t>E-1116</t>
  </si>
  <si>
    <t>E-1117</t>
  </si>
  <si>
    <t>E-1118</t>
  </si>
  <si>
    <t>E-1119</t>
  </si>
  <si>
    <t>E-1120</t>
  </si>
  <si>
    <t>E-1121</t>
  </si>
  <si>
    <t>E-1122</t>
  </si>
  <si>
    <t>E-1123</t>
  </si>
  <si>
    <t>E-1124</t>
  </si>
  <si>
    <t>E-1125</t>
  </si>
  <si>
    <t>E-1126</t>
  </si>
  <si>
    <t>E-1127</t>
  </si>
  <si>
    <t>E-1128</t>
  </si>
  <si>
    <t>E-1129</t>
  </si>
  <si>
    <t>E-1130</t>
  </si>
  <si>
    <t>E-1131</t>
  </si>
  <si>
    <t>E-1132</t>
  </si>
  <si>
    <t>E-1133</t>
  </si>
  <si>
    <t>E-1134</t>
  </si>
  <si>
    <t>E-1135</t>
  </si>
  <si>
    <t>E-1136</t>
  </si>
  <si>
    <t>E-1137</t>
  </si>
  <si>
    <t>E-1138</t>
  </si>
  <si>
    <t>E-1139</t>
  </si>
  <si>
    <t>E-1140</t>
  </si>
  <si>
    <t>E-1141</t>
  </si>
  <si>
    <t>E-1142</t>
  </si>
  <si>
    <t>E-1143</t>
  </si>
  <si>
    <t>E-1144</t>
  </si>
  <si>
    <t>E-1145</t>
  </si>
  <si>
    <t>E-1146</t>
  </si>
  <si>
    <t>E-1147</t>
  </si>
  <si>
    <t>E-1148</t>
  </si>
  <si>
    <t>E-1149</t>
  </si>
  <si>
    <t>E-1150</t>
  </si>
  <si>
    <t>E-1151</t>
  </si>
  <si>
    <t>E-1152</t>
  </si>
  <si>
    <t>E-1153</t>
  </si>
  <si>
    <t>E-1154</t>
  </si>
  <si>
    <t>E-1155</t>
  </si>
  <si>
    <t>E-1156</t>
  </si>
  <si>
    <t>E-1157</t>
  </si>
  <si>
    <t>E-1158</t>
  </si>
  <si>
    <t>E-1159</t>
  </si>
  <si>
    <t>E-1160</t>
  </si>
  <si>
    <t>E-1161</t>
  </si>
  <si>
    <t>E-1162</t>
  </si>
  <si>
    <t>E-1163</t>
  </si>
  <si>
    <t>E-1164</t>
  </si>
  <si>
    <t>E-1165</t>
  </si>
  <si>
    <t>E-1166</t>
  </si>
  <si>
    <t>E-1167</t>
  </si>
  <si>
    <t>E-1168</t>
  </si>
  <si>
    <t>E-1169</t>
  </si>
  <si>
    <t>E-1170</t>
  </si>
  <si>
    <t>E-1171</t>
  </si>
  <si>
    <t>E-1172</t>
  </si>
  <si>
    <t>E-1173</t>
  </si>
  <si>
    <t>E-1174</t>
  </si>
  <si>
    <t>E-1175</t>
  </si>
  <si>
    <t>E-1176</t>
  </si>
  <si>
    <t>E-1177</t>
  </si>
  <si>
    <t>E-1178</t>
  </si>
  <si>
    <t>E-1179</t>
  </si>
  <si>
    <t>E-1180</t>
  </si>
  <si>
    <t>E-1181</t>
  </si>
  <si>
    <t>E-1182</t>
  </si>
  <si>
    <t>E-1183</t>
  </si>
  <si>
    <t>E-1184</t>
  </si>
  <si>
    <t>E-1185</t>
  </si>
  <si>
    <t>E-1186</t>
  </si>
  <si>
    <t>E-1187</t>
  </si>
  <si>
    <t>E-1188</t>
  </si>
  <si>
    <t>E-1189</t>
  </si>
  <si>
    <t>E-1190</t>
  </si>
  <si>
    <t>E-1191</t>
  </si>
  <si>
    <t>E-1192</t>
  </si>
  <si>
    <t>E-1193</t>
  </si>
  <si>
    <t>E-1194</t>
  </si>
  <si>
    <t>E-1195</t>
  </si>
  <si>
    <t>E-1196</t>
  </si>
  <si>
    <t>E-1197</t>
  </si>
  <si>
    <t>E-1198</t>
  </si>
  <si>
    <t>E-1199</t>
  </si>
  <si>
    <t>E-1200</t>
  </si>
  <si>
    <t>E-1201</t>
  </si>
  <si>
    <t>E-1202</t>
  </si>
  <si>
    <t>E-1203</t>
  </si>
  <si>
    <t>E-1204</t>
  </si>
  <si>
    <t>E-1205</t>
  </si>
  <si>
    <t>E-1206</t>
  </si>
  <si>
    <t>E-1207</t>
  </si>
  <si>
    <t>E-1208</t>
  </si>
  <si>
    <t>E-1209</t>
  </si>
  <si>
    <t>E-1210</t>
  </si>
  <si>
    <t>E-1211</t>
  </si>
  <si>
    <t>E-1212</t>
  </si>
  <si>
    <t>E-1213</t>
  </si>
  <si>
    <t>E-1214</t>
  </si>
  <si>
    <t>E-1215</t>
  </si>
  <si>
    <t>E-1216</t>
  </si>
  <si>
    <t>E-1217</t>
  </si>
  <si>
    <t>E-1218</t>
  </si>
  <si>
    <t>E-1219</t>
  </si>
  <si>
    <t>E-1220</t>
  </si>
  <si>
    <t>E-1221</t>
  </si>
  <si>
    <t>E-1222</t>
  </si>
  <si>
    <t>E-1223</t>
  </si>
  <si>
    <t>E-1224</t>
  </si>
  <si>
    <t>E-1225</t>
  </si>
  <si>
    <t>E-1226</t>
  </si>
  <si>
    <t>E-1227</t>
  </si>
  <si>
    <t>E-1228</t>
  </si>
  <si>
    <t>E-1229</t>
  </si>
  <si>
    <t>E-1230</t>
  </si>
  <si>
    <t>E-1231</t>
  </si>
  <si>
    <t>E-1232</t>
  </si>
  <si>
    <t>E-1233</t>
  </si>
  <si>
    <t>E-1234</t>
  </si>
  <si>
    <t>E-1235</t>
  </si>
  <si>
    <t>E-1236</t>
  </si>
  <si>
    <t>E-1237</t>
  </si>
  <si>
    <t>E-1238</t>
  </si>
  <si>
    <t>E-1239</t>
  </si>
  <si>
    <t>E-1240</t>
  </si>
  <si>
    <t>E-1241</t>
  </si>
  <si>
    <t>E-1242</t>
  </si>
  <si>
    <t>E-1243</t>
  </si>
  <si>
    <t>E-1244</t>
  </si>
  <si>
    <t>E-1245</t>
  </si>
  <si>
    <t>E-1246</t>
  </si>
  <si>
    <t>E-1247</t>
  </si>
  <si>
    <t>E-1248</t>
  </si>
  <si>
    <t>E-1249</t>
  </si>
  <si>
    <t>E-1250</t>
  </si>
  <si>
    <t>E-1251</t>
  </si>
  <si>
    <t>E-1252</t>
  </si>
  <si>
    <t>E-1253</t>
  </si>
  <si>
    <t>E-1254</t>
  </si>
  <si>
    <t>E-1255</t>
  </si>
  <si>
    <t>E-1256</t>
  </si>
  <si>
    <t>E-1257</t>
  </si>
  <si>
    <t>E-1258</t>
  </si>
  <si>
    <t>E-1259</t>
  </si>
  <si>
    <t>E-1260</t>
  </si>
  <si>
    <t>E-1261</t>
  </si>
  <si>
    <t>E-1262</t>
  </si>
  <si>
    <t>E-1263</t>
  </si>
  <si>
    <t>E-1264</t>
  </si>
  <si>
    <t>E-1265</t>
  </si>
  <si>
    <t>E-1266</t>
  </si>
  <si>
    <t>E-1267</t>
  </si>
  <si>
    <t>E-1268</t>
  </si>
  <si>
    <t>E-1269</t>
  </si>
  <si>
    <t>E-1270</t>
  </si>
  <si>
    <t>E-1271</t>
  </si>
  <si>
    <t>E-1272</t>
  </si>
  <si>
    <t>E-1273</t>
  </si>
  <si>
    <t>E-1274</t>
  </si>
  <si>
    <t>E-1275</t>
  </si>
  <si>
    <t>E-1276</t>
  </si>
  <si>
    <t>E-1277</t>
  </si>
  <si>
    <t>E-1278</t>
  </si>
  <si>
    <t>E-1279</t>
  </si>
  <si>
    <t>E-1280</t>
  </si>
  <si>
    <t>E-1281</t>
  </si>
  <si>
    <t>E-1282</t>
  </si>
  <si>
    <t>E-1283</t>
  </si>
  <si>
    <t>E-1284</t>
  </si>
  <si>
    <t>E-1285</t>
  </si>
  <si>
    <t>E-1286</t>
  </si>
  <si>
    <t>E-1287</t>
  </si>
  <si>
    <t>E-1288</t>
  </si>
  <si>
    <t>E-1289</t>
  </si>
  <si>
    <t>E-1290</t>
  </si>
  <si>
    <t>E-1291</t>
  </si>
  <si>
    <t>E-1292</t>
  </si>
  <si>
    <t>E-1293</t>
  </si>
  <si>
    <t>E-1294</t>
  </si>
  <si>
    <t>E-1295</t>
  </si>
  <si>
    <t>E-1296</t>
  </si>
  <si>
    <t>E-1297</t>
  </si>
  <si>
    <t>E-1298</t>
  </si>
  <si>
    <t>E-1299</t>
  </si>
  <si>
    <t>E-1300</t>
  </si>
  <si>
    <t>E-1301</t>
  </si>
  <si>
    <t>E-1302</t>
  </si>
  <si>
    <t>E-1303</t>
  </si>
  <si>
    <t>E-1304</t>
  </si>
  <si>
    <t>E-1305</t>
  </si>
  <si>
    <t>E-1306</t>
  </si>
  <si>
    <t>E-1307</t>
  </si>
  <si>
    <t>E-1308</t>
  </si>
  <si>
    <t>E-1309</t>
  </si>
  <si>
    <t>E-1310</t>
  </si>
  <si>
    <t>E-1311</t>
  </si>
  <si>
    <t>E-1312</t>
  </si>
  <si>
    <t>E-1313</t>
  </si>
  <si>
    <t>E-1314</t>
  </si>
  <si>
    <t>E-1315</t>
  </si>
  <si>
    <t>E-1316</t>
  </si>
  <si>
    <t>E-1317</t>
  </si>
  <si>
    <t>E-1318</t>
  </si>
  <si>
    <t>E-1319</t>
  </si>
  <si>
    <t>E-1320</t>
  </si>
  <si>
    <t>E-1321</t>
  </si>
  <si>
    <t>E-1322</t>
  </si>
  <si>
    <t>E-1323</t>
  </si>
  <si>
    <t>E-1324</t>
  </si>
  <si>
    <t>E-1325</t>
  </si>
  <si>
    <t>E-1326</t>
  </si>
  <si>
    <t>E-1327</t>
  </si>
  <si>
    <t>E-1328</t>
  </si>
  <si>
    <t>E-1329</t>
  </si>
  <si>
    <t>E-1330</t>
  </si>
  <si>
    <t>E-1331</t>
  </si>
  <si>
    <t>E-1332</t>
  </si>
  <si>
    <t>E-1333</t>
  </si>
  <si>
    <t>E-1334</t>
  </si>
  <si>
    <t>E-1335</t>
  </si>
  <si>
    <t>E-1336</t>
  </si>
  <si>
    <t>E-1337</t>
  </si>
  <si>
    <t>E-1338</t>
  </si>
  <si>
    <t>E-1339</t>
  </si>
  <si>
    <t>E-1340</t>
  </si>
  <si>
    <t>E-1341</t>
  </si>
  <si>
    <t>E-1342</t>
  </si>
  <si>
    <t>E-1343</t>
  </si>
  <si>
    <t>E-1344</t>
  </si>
  <si>
    <t>E-1345</t>
  </si>
  <si>
    <t>E-1346</t>
  </si>
  <si>
    <t>E-1347</t>
  </si>
  <si>
    <t>E-1348</t>
  </si>
  <si>
    <t>E-1349</t>
  </si>
  <si>
    <t>E-1350</t>
  </si>
  <si>
    <t>E-1351</t>
  </si>
  <si>
    <t>E-1352</t>
  </si>
  <si>
    <t>E-1353</t>
  </si>
  <si>
    <t>E-1354</t>
  </si>
  <si>
    <t>E-1355</t>
  </si>
  <si>
    <t>E-1356</t>
  </si>
  <si>
    <t>E-1357</t>
  </si>
  <si>
    <t>E-1358</t>
  </si>
  <si>
    <t>E-1359</t>
  </si>
  <si>
    <t>E-1360</t>
  </si>
  <si>
    <t>E-1361</t>
  </si>
  <si>
    <t>E-1362</t>
  </si>
  <si>
    <t>E-1363</t>
  </si>
  <si>
    <t>E-1364</t>
  </si>
  <si>
    <t>E-1365</t>
  </si>
  <si>
    <t>E-1366</t>
  </si>
  <si>
    <t>E-1367</t>
  </si>
  <si>
    <t>E-1368</t>
  </si>
  <si>
    <t>E-1369</t>
  </si>
  <si>
    <t>E-1370</t>
  </si>
  <si>
    <t>E-1371</t>
  </si>
  <si>
    <t>E-1372</t>
  </si>
  <si>
    <t>E-1373</t>
  </si>
  <si>
    <t>E-1374</t>
  </si>
  <si>
    <t>E-1375</t>
  </si>
  <si>
    <t>E-1376</t>
  </si>
  <si>
    <t>E-1377</t>
  </si>
  <si>
    <t>E-1378</t>
  </si>
  <si>
    <t>E-1379</t>
  </si>
  <si>
    <t>E-1380</t>
  </si>
  <si>
    <t>E-1381</t>
  </si>
  <si>
    <t>E-1382</t>
  </si>
  <si>
    <t>E-1383</t>
  </si>
  <si>
    <t>E-1384</t>
  </si>
  <si>
    <t>E-1385</t>
  </si>
  <si>
    <t>E-1386</t>
  </si>
  <si>
    <t>E-1387</t>
  </si>
  <si>
    <t>E-1388</t>
  </si>
  <si>
    <t>E-1389</t>
  </si>
  <si>
    <t>E-1390</t>
  </si>
  <si>
    <t>E-1391</t>
  </si>
  <si>
    <t>E-1392</t>
  </si>
  <si>
    <t>E-1393</t>
  </si>
  <si>
    <t>E-1394</t>
  </si>
  <si>
    <t>E-1395</t>
  </si>
  <si>
    <t>E-1396</t>
  </si>
  <si>
    <t>E-1397</t>
  </si>
  <si>
    <t>E-1398</t>
  </si>
  <si>
    <t>E-1399</t>
  </si>
  <si>
    <t>E-1400</t>
  </si>
  <si>
    <t>E-1401</t>
  </si>
  <si>
    <t>E-1402</t>
  </si>
  <si>
    <t>E-1403</t>
  </si>
  <si>
    <t>E-1404</t>
  </si>
  <si>
    <t>E-1405</t>
  </si>
  <si>
    <t>E-1406</t>
  </si>
  <si>
    <t>E-1407</t>
  </si>
  <si>
    <t>E-1408</t>
  </si>
  <si>
    <t>E-1409</t>
  </si>
  <si>
    <t>E-1410</t>
  </si>
  <si>
    <t>E-1411</t>
  </si>
  <si>
    <t>E-1412</t>
  </si>
  <si>
    <t>E-1413</t>
  </si>
  <si>
    <t>E-1414</t>
  </si>
  <si>
    <t>E-1415</t>
  </si>
  <si>
    <t>E-1416</t>
  </si>
  <si>
    <t>E-1417</t>
  </si>
  <si>
    <t>E-1418</t>
  </si>
  <si>
    <t>E-1419</t>
  </si>
  <si>
    <t>E-1420</t>
  </si>
  <si>
    <t>E-1421</t>
  </si>
  <si>
    <t>E-1422</t>
  </si>
  <si>
    <t>E-1423</t>
  </si>
  <si>
    <t>FF Type</t>
  </si>
  <si>
    <t>DM</t>
  </si>
  <si>
    <t>SF</t>
  </si>
  <si>
    <t>E-2222</t>
  </si>
  <si>
    <t>E-2223</t>
  </si>
  <si>
    <t>E-2224</t>
  </si>
  <si>
    <t>E-2225</t>
  </si>
  <si>
    <t>E-2226</t>
  </si>
  <si>
    <t>E-2227</t>
  </si>
  <si>
    <t>E-2228</t>
  </si>
  <si>
    <t>E-2229</t>
  </si>
  <si>
    <t>E-2230</t>
  </si>
  <si>
    <t>E-2231</t>
  </si>
  <si>
    <t>E-2232</t>
  </si>
  <si>
    <t>E-2233</t>
  </si>
  <si>
    <t>E-2234</t>
  </si>
  <si>
    <t>E-2235</t>
  </si>
  <si>
    <t>E-2236</t>
  </si>
  <si>
    <t>E-2237</t>
  </si>
  <si>
    <t>E-2238</t>
  </si>
  <si>
    <t>E-2239</t>
  </si>
  <si>
    <t>E-2240</t>
  </si>
  <si>
    <t>E-2241</t>
  </si>
  <si>
    <t>E-2242</t>
  </si>
  <si>
    <t>E-2243</t>
  </si>
  <si>
    <t>E-2244</t>
  </si>
  <si>
    <t>E-2245</t>
  </si>
  <si>
    <t>E-2246</t>
  </si>
  <si>
    <t>E-2247</t>
  </si>
  <si>
    <t>E-2248</t>
  </si>
  <si>
    <t>E-2249</t>
  </si>
  <si>
    <t>E-2250</t>
  </si>
  <si>
    <t>E-2251</t>
  </si>
  <si>
    <t>E-2252</t>
  </si>
  <si>
    <t>E-2253</t>
  </si>
  <si>
    <t>E-2254</t>
  </si>
  <si>
    <t>E-2255</t>
  </si>
  <si>
    <t>E-2256</t>
  </si>
  <si>
    <t>E-2257</t>
  </si>
  <si>
    <t>E-2258</t>
  </si>
  <si>
    <t>E-2259</t>
  </si>
  <si>
    <t>E-2260</t>
  </si>
  <si>
    <t>E-2261</t>
  </si>
  <si>
    <t>E-2262</t>
  </si>
  <si>
    <t>E-2263</t>
  </si>
  <si>
    <t>E-2264</t>
  </si>
  <si>
    <t>E-2265</t>
  </si>
  <si>
    <t>E-2266</t>
  </si>
  <si>
    <t>E-2267</t>
  </si>
  <si>
    <t>E-2268</t>
  </si>
  <si>
    <t>E-2269</t>
  </si>
  <si>
    <t>E-2270</t>
  </si>
  <si>
    <t>E-2271</t>
  </si>
  <si>
    <t>E-2272</t>
  </si>
  <si>
    <t>E-2273</t>
  </si>
  <si>
    <t>E-2274</t>
  </si>
  <si>
    <t>E-2275</t>
  </si>
  <si>
    <t>E-2276</t>
  </si>
  <si>
    <t>E-2277</t>
  </si>
  <si>
    <t>E-2278</t>
  </si>
  <si>
    <t>E-2279</t>
  </si>
  <si>
    <t>E-2280</t>
  </si>
  <si>
    <t>E-2281</t>
  </si>
  <si>
    <t>Sales Force List</t>
  </si>
  <si>
    <t>SL1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</si>
  <si>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</si>
  <si>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</si>
  <si>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</si>
  <si>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</si>
  <si>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</si>
  <si>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</si>
  <si>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</si>
  <si>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</si>
  <si>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</si>
  <si>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</si>
  <si>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</si>
  <si>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</si>
  <si>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</si>
  <si>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</si>
  <si>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</si>
  <si>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</si>
  <si>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</si>
  <si>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</si>
  <si>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</si>
  <si>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</si>
  <si>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</si>
  <si>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</si>
  <si>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</si>
  <si>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</si>
  <si>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</si>
  <si>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Target</t>
  </si>
  <si>
    <t>Q4</t>
  </si>
  <si>
    <t>Ach</t>
  </si>
  <si>
    <t>Total Target</t>
  </si>
  <si>
    <t>Total Sales</t>
  </si>
  <si>
    <t>Total Ach</t>
  </si>
  <si>
    <t>Brand 1 Ach</t>
  </si>
  <si>
    <t>Brand 2 Ach</t>
  </si>
  <si>
    <t>Brand 3 Ach</t>
  </si>
  <si>
    <t>Brand 4 Ach</t>
  </si>
  <si>
    <t>Brand 5 Ach</t>
  </si>
  <si>
    <t>SFKPI</t>
  </si>
  <si>
    <t>Call Ach%</t>
  </si>
  <si>
    <t>CPA%</t>
  </si>
  <si>
    <t>Incentive Eligibility</t>
  </si>
  <si>
    <t>Incentive Earned</t>
  </si>
  <si>
    <t>Terr-Month</t>
  </si>
  <si>
    <t>Total Sales Ach Eligibility</t>
  </si>
  <si>
    <t>Total Brand Basket (Q4)</t>
  </si>
  <si>
    <t>Brand Eligibility (&gt;=80%)</t>
  </si>
  <si>
    <t>Row Labels</t>
  </si>
  <si>
    <t>Q4_Round</t>
  </si>
  <si>
    <t>Ach_Round</t>
  </si>
  <si>
    <t>Incentive Calculations: Q4</t>
  </si>
  <si>
    <t>TOTAL</t>
  </si>
  <si>
    <t>Sum of TOTAL</t>
  </si>
  <si>
    <t>&gt;115%</t>
  </si>
  <si>
    <t>Sales Ach Only</t>
  </si>
  <si>
    <t>Brand Ach Only</t>
  </si>
  <si>
    <t>Sales+Brand</t>
  </si>
  <si>
    <t>Sum of Q4</t>
  </si>
  <si>
    <t>Sum of Q42</t>
  </si>
  <si>
    <t>Incentive</t>
  </si>
  <si>
    <t>Achievers</t>
  </si>
  <si>
    <t>&lt;80%</t>
  </si>
  <si>
    <t>100% - 115%</t>
  </si>
  <si>
    <t>80% - &lt;100%</t>
  </si>
  <si>
    <t>Incentive Highlights for SL1: Q4</t>
  </si>
  <si>
    <t>Achieved but SFKPI not met (FF#):</t>
  </si>
  <si>
    <t>Total</t>
  </si>
  <si>
    <t>Target vs. Sales</t>
  </si>
  <si>
    <t>Incentive vs. Sales</t>
  </si>
  <si>
    <t>A simple demonstration of sales incentive earned by each employee.</t>
  </si>
  <si>
    <t>Employee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</si>
</sst>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Continuous" vertical="center"/>
    </xf>
    <xf numFmtId="9" fontId="0" fillId="0" borderId="0" xfId="2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64" fontId="0" fillId="0" borderId="1" xfId="1" applyNumberFormat="1" applyFont="1" applyBorder="1" applyAlignment="1">
      <alignment vertical="center"/>
    </xf>
    <xf numFmtId="164" fontId="0" fillId="2" borderId="1" xfId="1" applyNumberFormat="1" applyFont="1" applyFill="1" applyBorder="1" applyAlignment="1">
      <alignment vertical="center"/>
    </xf>
    <xf numFmtId="9" fontId="0" fillId="0" borderId="1" xfId="2" applyFont="1" applyBorder="1" applyAlignment="1">
      <alignment horizontal="center" vertical="center"/>
    </xf>
    <xf numFmtId="9" fontId="0" fillId="2" borderId="1" xfId="2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wrapText="1"/>
    </xf>
    <xf numFmtId="0" fontId="0" fillId="0" borderId="0" xfId="0" pivotButton="1"/>
    <xf numFmtId="0" fontId="3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7" borderId="1" xfId="0" applyFill="1" applyBorder="1"/>
    <xf numFmtId="0" fontId="3" fillId="14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1" fontId="0" fillId="0" borderId="1" xfId="2" applyNumberFormat="1" applyFont="1" applyBorder="1" applyAlignment="1">
      <alignment horizontal="center" vertical="center"/>
    </xf>
    <xf numFmtId="1" fontId="0" fillId="2" borderId="1" xfId="2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wrapText="1"/>
    </xf>
    <xf numFmtId="0" fontId="3" fillId="9" borderId="1" xfId="0" applyFont="1" applyFill="1" applyBorder="1" applyAlignment="1">
      <alignment horizontal="center" wrapText="1"/>
    </xf>
    <xf numFmtId="164" fontId="0" fillId="0" borderId="1" xfId="1" applyNumberFormat="1" applyFont="1" applyBorder="1"/>
    <xf numFmtId="0" fontId="0" fillId="0" borderId="1" xfId="0" applyBorder="1" applyAlignment="1">
      <alignment horizontal="center"/>
    </xf>
    <xf numFmtId="10" fontId="0" fillId="0" borderId="1" xfId="2" applyNumberFormat="1" applyFont="1" applyBorder="1"/>
    <xf numFmtId="2" fontId="0" fillId="2" borderId="1" xfId="2" applyNumberFormat="1" applyFont="1" applyFill="1" applyBorder="1"/>
    <xf numFmtId="165" fontId="0" fillId="0" borderId="1" xfId="2" applyNumberFormat="1" applyFont="1" applyBorder="1"/>
    <xf numFmtId="0" fontId="6" fillId="0" borderId="0" xfId="0" applyFont="1"/>
    <xf numFmtId="9" fontId="0" fillId="0" borderId="1" xfId="0" applyNumberFormat="1" applyBorder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5" fontId="0" fillId="0" borderId="1" xfId="2" applyNumberFormat="1" applyFont="1" applyBorder="1" applyAlignment="1">
      <alignment horizontal="center"/>
    </xf>
    <xf numFmtId="0" fontId="7" fillId="0" borderId="0" xfId="0" applyFont="1" applyAlignment="1">
      <alignment vertical="top"/>
    </xf>
    <xf numFmtId="0" fontId="3" fillId="2" borderId="1" xfId="0" applyFont="1" applyFill="1" applyBorder="1" applyAlignment="1">
      <alignment horizontal="left"/>
    </xf>
    <xf numFmtId="164" fontId="0" fillId="0" borderId="5" xfId="1" applyNumberFormat="1" applyFont="1" applyBorder="1" applyAlignment="1">
      <alignment horizontal="right" vertical="center"/>
    </xf>
    <xf numFmtId="164" fontId="0" fillId="0" borderId="6" xfId="1" applyNumberFormat="1" applyFont="1" applyBorder="1" applyAlignment="1">
      <alignment horizontal="right" vertical="center"/>
    </xf>
    <xf numFmtId="9" fontId="0" fillId="0" borderId="5" xfId="2" applyFont="1" applyBorder="1" applyAlignment="1">
      <alignment horizontal="center" vertical="center"/>
    </xf>
    <xf numFmtId="9" fontId="0" fillId="0" borderId="6" xfId="2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textRotation="90"/>
    </xf>
    <xf numFmtId="0" fontId="2" fillId="6" borderId="1" xfId="0" applyFont="1" applyFill="1" applyBorder="1" applyAlignment="1">
      <alignment horizontal="center" vertical="center" textRotation="90"/>
    </xf>
    <xf numFmtId="0" fontId="3" fillId="11" borderId="2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Achievement Brackets vs. Achiever 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4740772547131"/>
          <c:y val="0.2101416430594901"/>
          <c:w val="0.78510145701205181"/>
          <c:h val="0.711245789743704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Highlights!$C$8</c:f>
              <c:strCache>
                <c:ptCount val="1"/>
                <c:pt idx="0">
                  <c:v>SF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Highlights!$B$9:$B$12</c:f>
              <c:strCache>
                <c:ptCount val="4"/>
                <c:pt idx="0">
                  <c:v>&lt;80%</c:v>
                </c:pt>
                <c:pt idx="1">
                  <c:v>80% - &lt;100%</c:v>
                </c:pt>
                <c:pt idx="2">
                  <c:v>100% - 115%</c:v>
                </c:pt>
                <c:pt idx="3">
                  <c:v>&gt;115%</c:v>
                </c:pt>
              </c:strCache>
            </c:strRef>
          </c:cat>
          <c:val>
            <c:numRef>
              <c:f>Highlights!$C$9:$C$12</c:f>
              <c:numCache>
                <c:formatCode>General</c:formatCode>
                <c:ptCount val="4"/>
                <c:pt idx="0">
                  <c:v>51</c:v>
                </c:pt>
                <c:pt idx="1">
                  <c:v>120</c:v>
                </c:pt>
                <c:pt idx="2">
                  <c:v>132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7-449E-AAB6-F29D57BF142C}"/>
            </c:ext>
          </c:extLst>
        </c:ser>
        <c:ser>
          <c:idx val="1"/>
          <c:order val="1"/>
          <c:tx>
            <c:strRef>
              <c:f>Highlights!$D$8</c:f>
              <c:strCache>
                <c:ptCount val="1"/>
                <c:pt idx="0">
                  <c:v>DM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Highlights!$B$9:$B$12</c:f>
              <c:strCache>
                <c:ptCount val="4"/>
                <c:pt idx="0">
                  <c:v>&lt;80%</c:v>
                </c:pt>
                <c:pt idx="1">
                  <c:v>80% - &lt;100%</c:v>
                </c:pt>
                <c:pt idx="2">
                  <c:v>100% - 115%</c:v>
                </c:pt>
                <c:pt idx="3">
                  <c:v>&gt;115%</c:v>
                </c:pt>
              </c:strCache>
            </c:strRef>
          </c:cat>
          <c:val>
            <c:numRef>
              <c:f>Highlights!$D$9:$D$12</c:f>
              <c:numCache>
                <c:formatCode>General</c:formatCode>
                <c:ptCount val="4"/>
                <c:pt idx="0">
                  <c:v>1</c:v>
                </c:pt>
                <c:pt idx="1">
                  <c:v>42</c:v>
                </c:pt>
                <c:pt idx="2">
                  <c:v>17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7-449E-AAB6-F29D57BF14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06306064"/>
        <c:axId val="969696336"/>
      </c:barChart>
      <c:catAx>
        <c:axId val="70630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696336"/>
        <c:crosses val="autoZero"/>
        <c:auto val="1"/>
        <c:lblAlgn val="ctr"/>
        <c:lblOffset val="100"/>
        <c:noMultiLvlLbl val="0"/>
      </c:catAx>
      <c:valAx>
        <c:axId val="969696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6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188216248208474"/>
          <c:y val="0.15651491155673525"/>
          <c:w val="0.145992259442146"/>
          <c:h val="9.5609734335615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130175</xdr:colOff>
      <xdr:row>6</xdr:row>
      <xdr:rowOff>152400</xdr:rowOff>
    </xdr:from>
    <xdr:to>
      <xdr:col>10</xdr:col>
      <xdr:colOff>457200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D010-2864-6856-1D0E-DCA8F3CA3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yara Hamid" refreshedDate="45319.45430474537" createdVersion="8" refreshedVersion="8" minRefreshableVersion="3" recordCount="373" xr:uid="{03AF4765-4BE9-4636-9FEB-1B11CF708847}">
  <cacheSource type="worksheet">
    <worksheetSource ref="A5:BD378" sheet="Incentive_Calc"/>
  </cacheSource>
  <cacheFields count="56">
    <cacheField name="Employee ID" numFmtId="0">
      <sharedItems/>
    </cacheField>
    <cacheField name="Name" numFmtId="0">
      <sharedItems/>
    </cacheField>
    <cacheField name="FF Type" numFmtId="0">
      <sharedItems count="2">
        <s v="SF"/>
        <s v="DM"/>
      </sharedItems>
    </cacheField>
    <cacheField name="Total Sales" numFmtId="164">
      <sharedItems containsMixedTypes="1" containsNumber="1" minValue="25000" maxValue="92809.293723721785"/>
    </cacheField>
    <cacheField name="Brand" numFmtId="164">
      <sharedItems containsMixedTypes="1" containsNumber="1" minValue="26250" maxValue="92809.293723721785"/>
    </cacheField>
    <cacheField name="TOTAL" numFmtId="164">
      <sharedItems containsSemiMixedTypes="0" containsString="0" containsNumber="1" minValue="0" maxValue="158767.1260357335"/>
    </cacheField>
    <cacheField name="Total Sales2" numFmtId="0">
      <sharedItems count="2">
        <s v="Yes"/>
        <s v="No"/>
      </sharedItems>
    </cacheField>
    <cacheField name="Brand2" numFmtId="0">
      <sharedItems/>
    </cacheField>
    <cacheField name="Oct" numFmtId="164">
      <sharedItems containsSemiMixedTypes="0" containsString="0" containsNumber="1" containsInteger="1" minValue="0" maxValue="6409823"/>
    </cacheField>
    <cacheField name="Nov" numFmtId="164">
      <sharedItems containsSemiMixedTypes="0" containsString="0" containsNumber="1" containsInteger="1" minValue="0" maxValue="6445932"/>
    </cacheField>
    <cacheField name="Dec" numFmtId="164">
      <sharedItems containsSemiMixedTypes="0" containsString="0" containsNumber="1" containsInteger="1" minValue="0" maxValue="6499164"/>
    </cacheField>
    <cacheField name="Q4" numFmtId="164">
      <sharedItems containsSemiMixedTypes="0" containsString="0" containsNumber="1" containsInteger="1" minValue="95714" maxValue="19354919"/>
    </cacheField>
    <cacheField name="Oct2" numFmtId="164">
      <sharedItems containsSemiMixedTypes="0" containsString="0" containsNumber="1" containsInteger="1" minValue="0" maxValue="6688858"/>
    </cacheField>
    <cacheField name="Nov2" numFmtId="164">
      <sharedItems containsSemiMixedTypes="0" containsString="0" containsNumber="1" containsInteger="1" minValue="0" maxValue="7675726"/>
    </cacheField>
    <cacheField name="Dec2" numFmtId="164">
      <sharedItems containsSemiMixedTypes="0" containsString="0" containsNumber="1" containsInteger="1" minValue="0" maxValue="7992248"/>
    </cacheField>
    <cacheField name="Q42" numFmtId="164">
      <sharedItems containsSemiMixedTypes="0" containsString="0" containsNumber="1" containsInteger="1" minValue="114362" maxValue="21980723"/>
    </cacheField>
    <cacheField name="Oct3" numFmtId="10">
      <sharedItems containsMixedTypes="1" containsNumber="1" minValue="0.40246791341504379" maxValue="1.3201610254021154"/>
    </cacheField>
    <cacheField name="Nov3" numFmtId="10">
      <sharedItems containsMixedTypes="1" containsNumber="1" minValue="0.48478100494549031" maxValue="1.6251084511954077"/>
    </cacheField>
    <cacheField name="Dec3" numFmtId="10">
      <sharedItems containsMixedTypes="1" containsNumber="1" minValue="0.46103821720222643" maxValue="1.4879768236696462"/>
    </cacheField>
    <cacheField name="Q43" numFmtId="2">
      <sharedItems containsSemiMixedTypes="0" containsString="0" containsNumber="1" minValue="47.542943555316249" maxValue="138.48010894733542"/>
    </cacheField>
    <cacheField name="Q4_Round" numFmtId="2">
      <sharedItems containsSemiMixedTypes="0" containsString="0" containsNumber="1" containsInteger="1" minValue="47" maxValue="120"/>
    </cacheField>
    <cacheField name="Oct4" numFmtId="10">
      <sharedItems containsMixedTypes="1" containsNumber="1" minValue="0.13911091154018859" maxValue="2.1944968027198901"/>
    </cacheField>
    <cacheField name="Nov4" numFmtId="10">
      <sharedItems containsMixedTypes="1" containsNumber="1" minValue="0.20793682931767565" maxValue="2.0364768243705842"/>
    </cacheField>
    <cacheField name="Dec4" numFmtId="10">
      <sharedItems containsMixedTypes="1" containsNumber="1" minValue="0.15529820497973365" maxValue="2.5502099076406379"/>
    </cacheField>
    <cacheField name="Q44" numFmtId="10">
      <sharedItems containsSemiMixedTypes="0" containsString="0" containsNumber="1" minValue="0.16740207893012965" maxValue="1.9759961777353081"/>
    </cacheField>
    <cacheField name="Oct5" numFmtId="10">
      <sharedItems containsMixedTypes="1" containsNumber="1" minValue="0.2786373314407381" maxValue="2.1027837259100641"/>
    </cacheField>
    <cacheField name="Nov5" numFmtId="10">
      <sharedItems containsMixedTypes="1" containsNumber="1" minValue="0.30955241430433783" maxValue="1.6844484629294756"/>
    </cacheField>
    <cacheField name="Dec5" numFmtId="10">
      <sharedItems containsMixedTypes="1" containsNumber="1" minValue="0.25190457097032881" maxValue="1.9220462850182705"/>
    </cacheField>
    <cacheField name="Q45" numFmtId="10">
      <sharedItems containsSemiMixedTypes="0" containsString="0" containsNumber="1" minValue="0.3227585145670907" maxValue="1.6940820130475303"/>
    </cacheField>
    <cacheField name="Oct6" numFmtId="10">
      <sharedItems containsMixedTypes="1" containsNumber="1" minValue="0.14178155421754543" maxValue="2.3675955492410923"/>
    </cacheField>
    <cacheField name="Nov6" numFmtId="10">
      <sharedItems containsMixedTypes="1" containsNumber="1" minValue="0.17012138188608777" maxValue="2.778713698568267"/>
    </cacheField>
    <cacheField name="Dec6" numFmtId="10">
      <sharedItems containsMixedTypes="1" containsNumber="1" minValue="0.34081213461842313" maxValue="2.6325815831987076"/>
    </cacheField>
    <cacheField name="Q46" numFmtId="10">
      <sharedItems containsSemiMixedTypes="0" containsString="0" containsNumber="1" minValue="0.3041658352100497" maxValue="2.491206900307116"/>
    </cacheField>
    <cacheField name="Oct7" numFmtId="10">
      <sharedItems containsMixedTypes="1" containsNumber="1" minValue="0.18224882334674891" maxValue="5.039233576642336"/>
    </cacheField>
    <cacheField name="Nov7" numFmtId="10">
      <sharedItems containsMixedTypes="1" containsNumber="1" minValue="0.20080275968792313" maxValue="2.4977019835510403"/>
    </cacheField>
    <cacheField name="Dec7" numFmtId="10">
      <sharedItems containsMixedTypes="1" containsNumber="1" minValue="0.21464085945130071" maxValue="1.6841428400526379"/>
    </cacheField>
    <cacheField name="Q47" numFmtId="10">
      <sharedItems containsSemiMixedTypes="0" containsString="0" containsNumber="1" minValue="0.22805676675812545" maxValue="2.0362263852659868"/>
    </cacheField>
    <cacheField name="Oct8" numFmtId="10">
      <sharedItems containsMixedTypes="1" containsNumber="1" minValue="0.28690421101341973" maxValue="2.8532002348796244"/>
    </cacheField>
    <cacheField name="Nov8" numFmtId="10">
      <sharedItems containsMixedTypes="1" containsNumber="1" minValue="0.2663651290312587" maxValue="2.8246354566385263"/>
    </cacheField>
    <cacheField name="Dec8" numFmtId="10">
      <sharedItems containsMixedTypes="1" containsNumber="1" minValue="0.32086550148073334" maxValue="2.3671602263151561"/>
    </cacheField>
    <cacheField name="Q48" numFmtId="10">
      <sharedItems containsSemiMixedTypes="0" containsString="0" containsNumber="1" minValue="0.41152912054551399" maxValue="2.5966666666666667"/>
    </cacheField>
    <cacheField name="Target" numFmtId="164">
      <sharedItems containsSemiMixedTypes="0" containsString="0" containsNumber="1" containsInteger="1" minValue="28038" maxValue="10269724"/>
    </cacheField>
    <cacheField name="Sales" numFmtId="164">
      <sharedItems containsSemiMixedTypes="0" containsString="0" containsNumber="1" containsInteger="1" minValue="31588" maxValue="11499578"/>
    </cacheField>
    <cacheField name="Ach" numFmtId="2">
      <sharedItems containsSemiMixedTypes="0" containsString="0" containsNumber="1" minValue="41.869015848723514" maxValue="137.85984044957885"/>
    </cacheField>
    <cacheField name="Ach_Round" numFmtId="2">
      <sharedItems containsSemiMixedTypes="0" containsString="0" containsNumber="1" containsInteger="1" minValue="41" maxValue="120"/>
    </cacheField>
    <cacheField name="Call Ach%" numFmtId="165">
      <sharedItems containsString="0" containsBlank="1" containsNumber="1" minValue="0.9" maxValue="1.2"/>
    </cacheField>
    <cacheField name="CPA%" numFmtId="0">
      <sharedItems containsString="0" containsBlank="1" containsNumber="1" minValue="0.7" maxValue="1"/>
    </cacheField>
    <cacheField name="Oct9" numFmtId="0">
      <sharedItems/>
    </cacheField>
    <cacheField name="Nov9" numFmtId="0">
      <sharedItems/>
    </cacheField>
    <cacheField name="Dec9" numFmtId="0">
      <sharedItems/>
    </cacheField>
    <cacheField name="Q49" numFmtId="0">
      <sharedItems/>
    </cacheField>
    <cacheField name="B1" numFmtId="0">
      <sharedItems containsBlank="1"/>
    </cacheField>
    <cacheField name="B2" numFmtId="0">
      <sharedItems containsBlank="1"/>
    </cacheField>
    <cacheField name="B3" numFmtId="0">
      <sharedItems containsNonDate="0" containsString="0" containsBlank="1"/>
    </cacheField>
    <cacheField name="B4" numFmtId="0">
      <sharedItems containsNonDate="0" containsString="0" containsBlank="1"/>
    </cacheField>
    <cacheField name="B5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">
  <r>
    <s v="E-1111"/>
    <s v="Harry Potter"/>
    <x v="0"/>
    <s v=""/>
    <s v=""/>
    <n v="0"/>
    <x v="0"/>
    <s v="No"/>
    <n v="743256"/>
    <n v="745791"/>
    <n v="762254"/>
    <n v="2251301"/>
    <n v="654757"/>
    <n v="681028"/>
    <n v="815126"/>
    <n v="2150911"/>
    <n v="0.88093066184464031"/>
    <n v="0.91316199846873991"/>
    <n v="1.0693627058696971"/>
    <n v="95.540800630391061"/>
    <n v="95"/>
    <n v="0.95882028425835863"/>
    <n v="0.87300624838244534"/>
    <n v="0.80071336478108812"/>
    <n v="0.87911279824308608"/>
    <n v="0.9918034835195042"/>
    <n v="1.1660353986517069"/>
    <n v="1.2479165255098583"/>
    <n v="1.1395310161317147"/>
    <n v="0.86820950060901336"/>
    <n v="1.2890015978308236"/>
    <n v="2.5737339019815364"/>
    <n v="1.6156981320577639"/>
    <n v="0.88315491243748934"/>
    <n v="0.84782323506812352"/>
    <n v="0.59334412664148228"/>
    <n v="0.77175312616070324"/>
    <n v="0.83738850231167983"/>
    <n v="0.80701754385964908"/>
    <n v="0.72370826517848552"/>
    <n v="0.78983907096446215"/>
    <n v="1017532"/>
    <n v="1099088"/>
    <n v="108.01507962403147"/>
    <n v="108"/>
    <n v="1.1000000000000001"/>
    <n v="0.93"/>
    <s v="Yes"/>
    <s v="Yes"/>
    <s v="Yes"/>
    <s v="Yes"/>
    <s v="Yes"/>
    <s v="Yes"/>
    <m/>
    <m/>
    <m/>
  </r>
  <r>
    <s v="E-1112"/>
    <s v="Hermione Ganger"/>
    <x v="0"/>
    <n v="26250"/>
    <s v=""/>
    <n v="26250"/>
    <x v="0"/>
    <s v="No"/>
    <n v="923331"/>
    <n v="952360"/>
    <n v="948811"/>
    <n v="2824502"/>
    <n v="865043"/>
    <n v="1015056"/>
    <n v="990579"/>
    <n v="2870678"/>
    <n v="0.9368720426369308"/>
    <n v="1.0658322483094629"/>
    <n v="1.0440214120620439"/>
    <n v="101.63483686681758"/>
    <n v="101"/>
    <n v="0.96238126587040351"/>
    <n v="0.65096099572359289"/>
    <n v="0.6145379764765132"/>
    <n v="0.74777734954240505"/>
    <n v="0.74181525869628762"/>
    <n v="0.66755954535582418"/>
    <n v="0.56579574122752851"/>
    <n v="0.6573369092403597"/>
    <n v="0.92836279571976354"/>
    <n v="1.3706014715829871"/>
    <n v="1.5768282302280749"/>
    <n v="1.3017024100033843"/>
    <n v="0.85050573109678229"/>
    <n v="0.94223954642097807"/>
    <n v="0.66025770913539106"/>
    <n v="0.81789556546838105"/>
    <n v="0.75315957247327958"/>
    <n v="0.90294676637240445"/>
    <n v="0.72097195042400519"/>
    <n v="0.79354678218873054"/>
    <n v="1932254"/>
    <n v="1962723"/>
    <n v="101.57686308321783"/>
    <n v="101"/>
    <n v="1.08"/>
    <n v="0.93"/>
    <s v="Yes"/>
    <s v="Yes"/>
    <s v="Yes"/>
    <s v="Yes"/>
    <m/>
    <m/>
    <m/>
    <m/>
    <m/>
  </r>
  <r>
    <s v="E-1113"/>
    <s v="Albus Dumbledore"/>
    <x v="0"/>
    <n v="27562.5"/>
    <n v="61872.862482481185"/>
    <n v="89435.362482481185"/>
    <x v="0"/>
    <s v="Yes"/>
    <n v="1057147"/>
    <n v="1060898"/>
    <n v="1078161"/>
    <n v="3196206"/>
    <n v="1008811"/>
    <n v="1116628"/>
    <n v="1158044"/>
    <n v="3283483"/>
    <n v="0.95427693594173757"/>
    <n v="1.0525309690469773"/>
    <n v="1.0740919027863185"/>
    <n v="102.73064376951923"/>
    <n v="102"/>
    <n v="1.012777229815415"/>
    <n v="0.8604950363076852"/>
    <n v="0.80862028433204236"/>
    <n v="0.89691567960595753"/>
    <n v="1.0550007133685262"/>
    <n v="1.0610687022900764"/>
    <n v="1.0387627595916931"/>
    <n v="1.0513905729297737"/>
    <n v="0.98376606180019277"/>
    <n v="1.5310505238674097"/>
    <n v="1.8328587216207417"/>
    <n v="1.4682059426641469"/>
    <n v="0.85777034660400375"/>
    <n v="1.145480865727049"/>
    <n v="1.0914764401603023"/>
    <n v="1.0327073366416071"/>
    <n v="0.95449428716159168"/>
    <n v="1.2421618310408198"/>
    <n v="1.1558923272573125"/>
    <n v="1.1187266466407795"/>
    <n v="1685379"/>
    <n v="1942823"/>
    <n v="115.27513989435016"/>
    <n v="115"/>
    <n v="1"/>
    <n v="0.9"/>
    <s v="Yes"/>
    <s v="Yes"/>
    <s v="Yes"/>
    <s v="Yes"/>
    <m/>
    <m/>
    <m/>
    <m/>
    <m/>
  </r>
  <r>
    <s v="E-1114"/>
    <s v="Luna Lovegood"/>
    <x v="0"/>
    <n v="26250"/>
    <s v=""/>
    <n v="26250"/>
    <x v="0"/>
    <s v="No"/>
    <n v="1131665"/>
    <n v="1149976"/>
    <n v="1153085"/>
    <n v="3434726"/>
    <n v="1116786"/>
    <n v="1190135"/>
    <n v="1182036"/>
    <n v="3488957"/>
    <n v="0.98685211612977342"/>
    <n v="1.0349215983637921"/>
    <n v="1.0251074292007962"/>
    <n v="101.57890323711412"/>
    <n v="101"/>
    <n v="0.88815562820110394"/>
    <n v="0.80895519971503971"/>
    <n v="0.64613098735792351"/>
    <n v="0.78470601787977101"/>
    <n v="0.65424670721568279"/>
    <n v="0.84428636689943226"/>
    <n v="0.65234584882546365"/>
    <n v="0.71681716882289948"/>
    <n v="1.0731426872956527"/>
    <n v="1.4875047202623473"/>
    <n v="1.8058471489879271"/>
    <n v="1.4701590238403963"/>
    <n v="1.143372745303336"/>
    <n v="1.1667261455212423"/>
    <n v="1.0123616385230669"/>
    <n v="1.10632557265203"/>
    <n v="0.81821673029570563"/>
    <n v="0.97046242032767249"/>
    <n v="0.85968032271356998"/>
    <n v="0.88406621454094658"/>
    <n v="1807016"/>
    <n v="2084643"/>
    <n v="115.36383739823002"/>
    <n v="115"/>
    <n v="1"/>
    <n v="0.92"/>
    <s v="Yes"/>
    <s v="Yes"/>
    <s v="Yes"/>
    <s v="Yes"/>
    <m/>
    <m/>
    <m/>
    <m/>
    <m/>
  </r>
  <r>
    <s v="E-1115"/>
    <s v="Dobby"/>
    <x v="0"/>
    <n v="37984.5703125"/>
    <s v=""/>
    <n v="37984.5703125"/>
    <x v="0"/>
    <s v="No"/>
    <n v="729840"/>
    <n v="755309"/>
    <n v="763943"/>
    <n v="2249092"/>
    <n v="745165"/>
    <n v="805477"/>
    <n v="827352"/>
    <n v="2377994"/>
    <n v="1.0209977529321494"/>
    <n v="1.0664204981007772"/>
    <n v="1.0830022658758571"/>
    <n v="105.73129067196896"/>
    <n v="105"/>
    <n v="1.0832376159397679"/>
    <n v="0.88539683403144209"/>
    <n v="0.86425975003982569"/>
    <n v="0.94707687082791203"/>
    <n v="0.59892803275156214"/>
    <n v="0.79689185717955302"/>
    <n v="0.80719081317883712"/>
    <n v="0.73624111309809392"/>
    <n v="0.78461703248150094"/>
    <n v="1.2793785235019253"/>
    <n v="1.874139370313924"/>
    <n v="1.3420809910501985"/>
    <n v="0.75714442993976183"/>
    <n v="1.1903966723847403"/>
    <n v="0.90883025819294649"/>
    <n v="0.95407789884534067"/>
    <n v="1.3338103637634373"/>
    <n v="1.3360114322006986"/>
    <n v="0.83932802067628687"/>
    <n v="1.1636466109445118"/>
    <n v="1195757"/>
    <n v="1270090"/>
    <n v="106.2163968097197"/>
    <n v="106"/>
    <n v="1.06"/>
    <n v="0.9"/>
    <s v="Yes"/>
    <s v="Yes"/>
    <s v="Yes"/>
    <s v="Yes"/>
    <m/>
    <m/>
    <m/>
    <m/>
    <m/>
  </r>
  <r>
    <s v="E-1116"/>
    <s v="Rubeus Hagrid"/>
    <x v="0"/>
    <n v="43971.888208007811"/>
    <s v=""/>
    <n v="43971.888208007811"/>
    <x v="0"/>
    <s v="No"/>
    <n v="523536"/>
    <n v="584918"/>
    <n v="596739"/>
    <n v="1705193"/>
    <n v="593119"/>
    <n v="634601"/>
    <n v="618197"/>
    <n v="1845917"/>
    <n v="1.1329096757434063"/>
    <n v="1.0849401112634591"/>
    <n v="1.0359587692441754"/>
    <n v="108.25267286459656"/>
    <n v="108"/>
    <n v="1.1643633039363304"/>
    <n v="0.76846940650456297"/>
    <n v="0.77159893221565257"/>
    <n v="0.89421428117789026"/>
    <n v="0.95769425248609474"/>
    <n v="0.80609068351003832"/>
    <n v="0.65615781710914456"/>
    <n v="0.7970969834576711"/>
    <n v="0.80192328211694408"/>
    <n v="1.2380858468677494"/>
    <n v="1.4628231060875576"/>
    <n v="1.1972784398032033"/>
    <n v="1.7886273699131769"/>
    <n v="1.6419849718221666"/>
    <n v="1.2538726441675536"/>
    <n v="1.5480589560059759"/>
    <n v="1.1358235644744685"/>
    <n v="0.78810695044004953"/>
    <n v="0.53177876159864157"/>
    <n v="0.79148206211801064"/>
    <n v="869663"/>
    <n v="987911"/>
    <n v="113.59699101835999"/>
    <n v="113"/>
    <n v="1.03"/>
    <n v="0.92"/>
    <s v="Yes"/>
    <s v="Yes"/>
    <s v="Yes"/>
    <s v="Yes"/>
    <m/>
    <m/>
    <m/>
    <m/>
    <m/>
  </r>
  <r>
    <s v="E-1117"/>
    <s v="Remus Lupin"/>
    <x v="0"/>
    <s v=""/>
    <s v=""/>
    <n v="0"/>
    <x v="1"/>
    <s v="No"/>
    <n v="563623"/>
    <n v="649248"/>
    <n v="662201"/>
    <n v="1875072"/>
    <n v="539902"/>
    <n v="489926"/>
    <n v="491019"/>
    <n v="1520847"/>
    <n v="0.95791335697797997"/>
    <n v="0.75460532801025182"/>
    <n v="0.74149540698368022"/>
    <n v="81.108725424943685"/>
    <n v="81"/>
    <n v="0.43654968422735629"/>
    <n v="0.70493022441926589"/>
    <n v="0.50783368054564648"/>
    <n v="0.57191546408571337"/>
    <n v="1.1929008567931456"/>
    <n v="0.58699232803086121"/>
    <n v="0.67024054690983204"/>
    <n v="0.6744697425379389"/>
    <n v="0.23109083998479665"/>
    <n v="1.0895929613194459"/>
    <n v="1.2263288376943104"/>
    <n v="1.0657893879253597"/>
    <n v="1.0159137152404427"/>
    <n v="1.0503858907767702"/>
    <n v="1.1842435743588313"/>
    <n v="1.0536811102027126"/>
    <n v="0.8360381861575179"/>
    <n v="0.81915800899364244"/>
    <n v="0.57727322584183394"/>
    <n v="0.72171584217173634"/>
    <n v="946763"/>
    <n v="805189"/>
    <n v="85.046521674378909"/>
    <n v="85"/>
    <n v="0.99"/>
    <n v="0.96"/>
    <s v="Yes"/>
    <s v="No"/>
    <s v="No"/>
    <s v="Yes"/>
    <m/>
    <m/>
    <m/>
    <m/>
    <m/>
  </r>
  <r>
    <s v="E-1118"/>
    <s v="Neville Longbottom"/>
    <x v="0"/>
    <s v=""/>
    <s v=""/>
    <n v="0"/>
    <x v="1"/>
    <s v="No"/>
    <n v="778152"/>
    <n v="763999"/>
    <n v="772001"/>
    <n v="2314152"/>
    <n v="724111"/>
    <n v="451203"/>
    <n v="492805"/>
    <n v="1668119"/>
    <n v="0.93055212863296632"/>
    <n v="0.59058061594321454"/>
    <n v="0.63834761872070112"/>
    <n v="72.083380866943912"/>
    <n v="72"/>
    <n v="1.1679348052056047"/>
    <n v="0.48825194014492135"/>
    <n v="0.54233101775278425"/>
    <n v="0.73913043478260865"/>
    <n v="0.69740898655296824"/>
    <n v="0.43603671099456826"/>
    <n v="0.7364260723078917"/>
    <n v="0.62065273256810005"/>
    <n v="1.3443305950593292"/>
    <n v="0.63182299354415472"/>
    <n v="0.7183730320997751"/>
    <n v="0.89053377912620224"/>
    <n v="0.85971290485464902"/>
    <n v="0.57942394551147924"/>
    <n v="0.81054628912653737"/>
    <n v="0.75058788283714994"/>
    <n v="1.1738881534223049"/>
    <n v="0.74829662494057991"/>
    <n v="0.82574072745534111"/>
    <n v="0.92164892501634366"/>
    <n v="1041783"/>
    <n v="816384"/>
    <n v="78.364112295938796"/>
    <n v="78"/>
    <n v="1.17"/>
    <n v="0.72"/>
    <s v="Yes"/>
    <s v="No"/>
    <s v="No"/>
    <s v="Yes"/>
    <m/>
    <m/>
    <m/>
    <m/>
    <m/>
  </r>
  <r>
    <s v="E-1119"/>
    <s v="Lilly Evans Potter"/>
    <x v="0"/>
    <s v=""/>
    <s v=""/>
    <n v="0"/>
    <x v="1"/>
    <s v="No"/>
    <n v="1276376"/>
    <n v="1301603"/>
    <n v="1294281"/>
    <n v="3872260"/>
    <n v="1464547"/>
    <n v="1095435"/>
    <n v="835150"/>
    <n v="3395132"/>
    <n v="1.147425993594364"/>
    <n v="0.84160454455006639"/>
    <n v="0.64526173218953231"/>
    <n v="87.678306725271554"/>
    <n v="87"/>
    <n v="0.81894013102419405"/>
    <n v="0.46901641932428167"/>
    <n v="0.50562465570728599"/>
    <n v="0.60185072610604529"/>
    <n v="0.77509281573633815"/>
    <n v="0.38921788850316519"/>
    <n v="0.4790998593530239"/>
    <n v="0.53190682145838075"/>
    <n v="1.361071517455146"/>
    <n v="0.68095881161377447"/>
    <n v="0.34081213461842313"/>
    <n v="0.77314538887412843"/>
    <n v="1.3557303337730029"/>
    <n v="0.68651591607542584"/>
    <n v="0.36411243524782744"/>
    <n v="0.79523868025828104"/>
    <n v="1.1556808774834437"/>
    <n v="0.7295767333160218"/>
    <n v="0.7714007255400942"/>
    <n v="0.88747107901563482"/>
    <n v="1097863"/>
    <n v="818420"/>
    <n v="74.546641976275723"/>
    <n v="74"/>
    <n v="0.99"/>
    <n v="0.93"/>
    <s v="Yes"/>
    <s v="Yes"/>
    <s v="No"/>
    <s v="Yes"/>
    <m/>
    <m/>
    <m/>
    <m/>
    <m/>
  </r>
  <r>
    <s v="E-1120"/>
    <s v="Nymphadora Tonks"/>
    <x v="0"/>
    <s v=""/>
    <s v=""/>
    <n v="0"/>
    <x v="1"/>
    <s v="No"/>
    <n v="831929"/>
    <n v="836394"/>
    <n v="859961"/>
    <n v="2528284"/>
    <n v="676129"/>
    <n v="693725"/>
    <n v="703986"/>
    <n v="2073840"/>
    <n v="0.81272440316421235"/>
    <n v="0.82942369266159255"/>
    <n v="0.81862549580736799"/>
    <n v="82.025595225852783"/>
    <n v="82"/>
    <n v="0.86751847522166847"/>
    <n v="0.79808819168914058"/>
    <n v="0.71212805831067916"/>
    <n v="0.79466287087041643"/>
    <n v="0.51502714581178899"/>
    <n v="0.62989062848761201"/>
    <n v="0.36125196184957142"/>
    <n v="0.49938703018745351"/>
    <n v="0.977879488091006"/>
    <n v="0.94341431938556952"/>
    <n v="0.89365286675888933"/>
    <n v="0.93616973125884018"/>
    <n v="0.98649262889956213"/>
    <n v="1.0317854223939371"/>
    <n v="0.89260551835687896"/>
    <n v="0.96967881082499885"/>
    <n v="1.0041149990333895"/>
    <n v="0.75938396997129609"/>
    <n v="0.76738359256778543"/>
    <n v="0.84083652618135374"/>
    <n v="1388456"/>
    <n v="1201082"/>
    <n v="86.504865836583946"/>
    <n v="86"/>
    <n v="1.2"/>
    <n v="0.76"/>
    <s v="Yes"/>
    <s v="Yes"/>
    <s v="Yes"/>
    <s v="Yes"/>
    <m/>
    <m/>
    <m/>
    <m/>
    <m/>
  </r>
  <r>
    <s v="E-1121"/>
    <s v="James Potter"/>
    <x v="0"/>
    <s v=""/>
    <s v=""/>
    <n v="0"/>
    <x v="1"/>
    <s v="No"/>
    <n v="808402"/>
    <n v="817927"/>
    <n v="830499"/>
    <n v="2456828"/>
    <n v="819406"/>
    <n v="677351"/>
    <n v="708719"/>
    <n v="2205476"/>
    <n v="1.013612039554578"/>
    <n v="0.82813136135620902"/>
    <n v="0.85336526594252371"/>
    <n v="89.769247175626461"/>
    <n v="89"/>
    <n v="0.844558462205521"/>
    <n v="0.78050134261412218"/>
    <n v="0.72595545134818285"/>
    <n v="0.78521813978161004"/>
    <n v="0.73337462694971567"/>
    <n v="0.85578455932589392"/>
    <n v="1.2900380837843255"/>
    <n v="0.94179757407039177"/>
    <n v="1.4594001282620492"/>
    <n v="1.3341772467636128"/>
    <n v="0.92702532254444003"/>
    <n v="1.2245436957212767"/>
    <n v="0.89665329745167999"/>
    <n v="0.71682763521588855"/>
    <n v="0.75923843223371579"/>
    <n v="0.78977433489588511"/>
    <n v="0.98085024894676365"/>
    <n v="0.79942084068594177"/>
    <n v="0.73937251076973098"/>
    <n v="0.83910207104805856"/>
    <n v="1228986"/>
    <n v="1091607"/>
    <n v="88.821760378067765"/>
    <n v="88"/>
    <n v="0.95"/>
    <n v="0.78"/>
    <s v="Yes"/>
    <s v="Yes"/>
    <s v="Yes"/>
    <s v="Yes"/>
    <m/>
    <m/>
    <m/>
    <m/>
    <m/>
  </r>
  <r>
    <s v="E-1122"/>
    <s v="Fleur Delacour"/>
    <x v="0"/>
    <s v=""/>
    <s v=""/>
    <n v="0"/>
    <x v="0"/>
    <s v="No"/>
    <n v="789165"/>
    <n v="784651"/>
    <n v="806369"/>
    <n v="2380185"/>
    <n v="764360"/>
    <n v="771589"/>
    <n v="703610"/>
    <n v="2239559"/>
    <n v="0.96856804343831771"/>
    <n v="0.9833531085794831"/>
    <n v="0.87256578563908083"/>
    <n v="94.091803788360977"/>
    <n v="94"/>
    <n v="0.90068834294028766"/>
    <n v="0.8128147605530629"/>
    <n v="0.73813787489825311"/>
    <n v="0.8201724299211125"/>
    <n v="0.62765836028152944"/>
    <n v="0.49236323243543462"/>
    <n v="0.65869600519649241"/>
    <n v="0.59290105617150968"/>
    <n v="0.9444434261414667"/>
    <n v="0.96574767140163886"/>
    <n v="0.75023013681236705"/>
    <n v="0.87961036836200446"/>
    <n v="0.82174100719424459"/>
    <n v="0.57459474244910891"/>
    <n v="0.60833828754718022"/>
    <n v="0.66743969217808619"/>
    <n v="0.74127269811287133"/>
    <n v="0.66947917202586138"/>
    <n v="0.55865315566903373"/>
    <n v="0.65301282377056125"/>
    <n v="1274639"/>
    <n v="954322"/>
    <n v="74.869982795128664"/>
    <n v="74"/>
    <n v="1.2"/>
    <n v="0.98"/>
    <s v="Yes"/>
    <s v="Yes"/>
    <s v="Yes"/>
    <s v="Yes"/>
    <m/>
    <m/>
    <m/>
    <m/>
    <m/>
  </r>
  <r>
    <s v="E-1123"/>
    <s v="Vincent Crabbe"/>
    <x v="0"/>
    <s v=""/>
    <s v=""/>
    <n v="0"/>
    <x v="1"/>
    <s v="No"/>
    <n v="626972"/>
    <n v="626515"/>
    <n v="625817"/>
    <n v="1879304"/>
    <n v="570531"/>
    <n v="501318"/>
    <n v="449150"/>
    <n v="1520999"/>
    <n v="0.90997843603861095"/>
    <n v="0.80016918988372188"/>
    <n v="0.71770182018065987"/>
    <n v="80.934164988740505"/>
    <n v="80"/>
    <n v="0.5715337423312884"/>
    <n v="0.63194602380410891"/>
    <n v="0.61069735951252535"/>
    <n v="0.60417548436136859"/>
    <n v="0.80764705882352938"/>
    <n v="0.92354277062831192"/>
    <n v="1.0827841845140034"/>
    <n v="0.92874456183965193"/>
    <n v="1.3731710503396621"/>
    <n v="0.9715564219573789"/>
    <n v="0.6221749381793088"/>
    <n v="0.97308656282943651"/>
    <n v="0.79330588283256553"/>
    <n v="0.7358042753799886"/>
    <n v="0.67211751447557611"/>
    <n v="0.73275364641769514"/>
    <n v="1.0048476835784719"/>
    <n v="0.84563037249283668"/>
    <n v="0.53867222387615366"/>
    <n v="0.80181818181818176"/>
    <n v="717228"/>
    <n v="554968"/>
    <n v="77.376789528573894"/>
    <n v="77"/>
    <n v="1.02"/>
    <n v="0.83"/>
    <s v="Yes"/>
    <s v="Yes"/>
    <s v="No"/>
    <s v="Yes"/>
    <m/>
    <m/>
    <m/>
    <m/>
    <m/>
  </r>
  <r>
    <s v="E-1124"/>
    <s v="Lucious Malfoy"/>
    <x v="0"/>
    <s v=""/>
    <s v=""/>
    <n v="0"/>
    <x v="1"/>
    <s v="No"/>
    <n v="507858"/>
    <n v="514527"/>
    <n v="530512"/>
    <n v="1552897"/>
    <n v="379200"/>
    <n v="351793"/>
    <n v="352097"/>
    <n v="1083090"/>
    <n v="0.74666540647188784"/>
    <n v="0.68372116526440785"/>
    <n v="0.66369280996471336"/>
    <n v="69.746415892361185"/>
    <n v="69"/>
    <n v="0.97131418105926703"/>
    <n v="0.75432525951557095"/>
    <n v="0.71182014180613895"/>
    <n v="0.81403317667172836"/>
    <n v="0.64120603015075373"/>
    <n v="0.67239732569245458"/>
    <n v="0.46158604842985917"/>
    <n v="0.58908657616278481"/>
    <n v="0.62500367398524526"/>
    <n v="0.66543151756290908"/>
    <n v="0.50139290338612852"/>
    <n v="0.59272939901309218"/>
    <n v="0.63931264040648783"/>
    <n v="0.56165215630694476"/>
    <n v="0.62808676809173403"/>
    <n v="0.60922495590929693"/>
    <n v="1.256703596660244"/>
    <n v="1.356848353042454"/>
    <n v="0.80996058496334766"/>
    <n v="1.1229191960070146"/>
    <n v="922445"/>
    <n v="651391"/>
    <n v="70.615700665080311"/>
    <n v="70"/>
    <n v="1.08"/>
    <n v="0.96"/>
    <s v="No"/>
    <s v="No"/>
    <s v="No"/>
    <s v="Yes"/>
    <m/>
    <m/>
    <m/>
    <m/>
    <m/>
  </r>
  <r>
    <s v="E-1125"/>
    <s v="Albus sverus Potter"/>
    <x v="0"/>
    <n v="41877.98876953125"/>
    <s v=""/>
    <n v="41877.98876953125"/>
    <x v="0"/>
    <s v="No"/>
    <n v="900406"/>
    <n v="906872"/>
    <n v="920551"/>
    <n v="2727829"/>
    <n v="934622"/>
    <n v="929374"/>
    <n v="1075517"/>
    <n v="2939513"/>
    <n v="1.0380006352689786"/>
    <n v="1.0248127629919106"/>
    <n v="1.1683404830367898"/>
    <n v="107.76016385191301"/>
    <n v="107"/>
    <n v="1.5158158242623689"/>
    <n v="1.5935263834508344"/>
    <n v="2.092875711809854"/>
    <n v="1.7247085414712819"/>
    <n v="0.60998021657642654"/>
    <n v="0.72567979514693326"/>
    <n v="0.8417841648590022"/>
    <n v="0.72789172340797903"/>
    <n v="0.78692864529472595"/>
    <n v="0.96531217970618377"/>
    <n v="1.358525921299188"/>
    <n v="1.0507265265746979"/>
    <n v="0.62237058309771587"/>
    <n v="0.8793463245451606"/>
    <n v="0.51925276401067477"/>
    <n v="0.67366546121876181"/>
    <n v="0.95466912226361389"/>
    <n v="0.54435572485532191"/>
    <n v="0.88846030215364835"/>
    <n v="0.78980200020204061"/>
    <n v="1331877"/>
    <n v="1567972"/>
    <n v="117.72648675515833"/>
    <n v="117"/>
    <n v="1.1200000000000001"/>
    <n v="0.99"/>
    <s v="Yes"/>
    <s v="Yes"/>
    <s v="Yes"/>
    <s v="Yes"/>
    <m/>
    <m/>
    <m/>
    <m/>
    <m/>
  </r>
  <r>
    <s v="E-1126"/>
    <s v="Narcissa Malfoy"/>
    <x v="0"/>
    <n v="39883.798828125"/>
    <s v=""/>
    <n v="39883.798828125"/>
    <x v="0"/>
    <s v="No"/>
    <n v="872985"/>
    <n v="877624"/>
    <n v="881986"/>
    <n v="2632595"/>
    <n v="837914"/>
    <n v="952092"/>
    <n v="1020556"/>
    <n v="2810562"/>
    <n v="0.95982634294976432"/>
    <n v="1.084851827206184"/>
    <n v="1.1571113373681667"/>
    <n v="106.76013591152456"/>
    <n v="106"/>
    <n v="1.5696896641376539"/>
    <n v="1.8605169122326104"/>
    <n v="2.3403172683529321"/>
    <n v="1.9124866836023928"/>
    <n v="0.75307976417150324"/>
    <n v="0.76630207271126949"/>
    <n v="0.85984770528915411"/>
    <n v="0.79374766197472368"/>
    <n v="0.38428223523991312"/>
    <n v="0.842741935483871"/>
    <n v="0.88873910150915647"/>
    <n v="0.71216675544732766"/>
    <n v="0.76559979286582092"/>
    <n v="1.0140776319900031"/>
    <n v="1.324725372956437"/>
    <n v="1.034915593742999"/>
    <n v="1.100129942454056"/>
    <n v="1.34034049421621"/>
    <n v="1.1118626430801248"/>
    <n v="1.1806910718215831"/>
    <n v="1467414"/>
    <n v="1740489"/>
    <n v="118.60926773221463"/>
    <n v="118"/>
    <n v="1.1599999999999999"/>
    <n v="0.9"/>
    <s v="Yes"/>
    <s v="Yes"/>
    <s v="Yes"/>
    <s v="Yes"/>
    <m/>
    <m/>
    <m/>
    <m/>
    <m/>
  </r>
  <r>
    <s v="E-1127"/>
    <s v="George Weasley"/>
    <x v="0"/>
    <s v=""/>
    <s v=""/>
    <n v="0"/>
    <x v="1"/>
    <s v="No"/>
    <n v="870420"/>
    <n v="868570"/>
    <n v="897525"/>
    <n v="2636515"/>
    <n v="665522"/>
    <n v="719974"/>
    <n v="827087"/>
    <n v="2212583"/>
    <n v="0.76459869947841275"/>
    <n v="0.82891879756381182"/>
    <n v="0.92151973482632799"/>
    <n v="83.920743860740416"/>
    <n v="83"/>
    <n v="1.2781955404030685"/>
    <n v="1.3655397411536945"/>
    <n v="1.9969068748388998"/>
    <n v="1.5391007144656719"/>
    <n v="0.67459069581711095"/>
    <n v="0.64671566487168297"/>
    <n v="0.82408554399906508"/>
    <n v="0.71687795678559629"/>
    <n v="0.4164968741613907"/>
    <n v="0.92350241619305229"/>
    <n v="0.75548880114371297"/>
    <n v="0.70018369240674927"/>
    <n v="0.60571405397733036"/>
    <n v="0.92612400105740489"/>
    <n v="0.87415243775047002"/>
    <n v="0.80347348572562771"/>
    <n v="0.7402072462703021"/>
    <n v="0.75778157423225967"/>
    <n v="0.77244039270687237"/>
    <n v="0.75702657619806102"/>
    <n v="1216604"/>
    <n v="1229094"/>
    <n v="101.02662822085082"/>
    <n v="101"/>
    <n v="0.98"/>
    <n v="0.91"/>
    <s v="No"/>
    <s v="Yes"/>
    <s v="Yes"/>
    <s v="Yes"/>
    <m/>
    <m/>
    <m/>
    <m/>
    <m/>
  </r>
  <r>
    <s v="E-1128"/>
    <s v="Percy Weasley"/>
    <x v="0"/>
    <n v="48479.006749328619"/>
    <s v=""/>
    <n v="48479.006749328619"/>
    <x v="0"/>
    <s v="No"/>
    <n v="769748"/>
    <n v="771224"/>
    <n v="783796"/>
    <n v="2324768"/>
    <n v="756935"/>
    <n v="882060"/>
    <n v="929948"/>
    <n v="2568943"/>
    <n v="0.98335429257367346"/>
    <n v="1.1437144072279908"/>
    <n v="1.1864668867919714"/>
    <n v="110.50319859874189"/>
    <n v="110"/>
    <n v="1.4016969248377436"/>
    <n v="2.0364768243705842"/>
    <n v="2.5502099076406379"/>
    <n v="1.9759961777353081"/>
    <n v="0.7217993657152395"/>
    <n v="1.1896811534641598"/>
    <n v="1.2760151542967773"/>
    <n v="1.0614279702623088"/>
    <n v="0.5364357246565653"/>
    <n v="0.87545194699135087"/>
    <n v="0.7337485065112771"/>
    <n v="0.71604782040843618"/>
    <n v="0.99419177622612231"/>
    <n v="1.2271485474755479"/>
    <n v="1.2199001024054839"/>
    <n v="1.1473054059139598"/>
    <n v="1.0941970582309086"/>
    <n v="0.76736988928602567"/>
    <n v="1.2127021326458871"/>
    <n v="1.0167007126261129"/>
    <n v="1223262"/>
    <n v="1546046"/>
    <n v="126.38715173037338"/>
    <n v="120"/>
    <n v="1.02"/>
    <n v="0.93"/>
    <s v="Yes"/>
    <s v="Yes"/>
    <s v="Yes"/>
    <s v="Yes"/>
    <m/>
    <m/>
    <m/>
    <m/>
    <m/>
  </r>
  <r>
    <s v="E-1129"/>
    <s v="Molly Weasley"/>
    <x v="0"/>
    <s v=""/>
    <s v=""/>
    <n v="0"/>
    <x v="0"/>
    <s v="No"/>
    <n v="627687"/>
    <n v="638236"/>
    <n v="631619"/>
    <n v="1897542"/>
    <n v="633390"/>
    <n v="615882"/>
    <n v="611377"/>
    <n v="1860649"/>
    <n v="1.0090857385926426"/>
    <n v="0.96497533827612358"/>
    <n v="0.96795219903137808"/>
    <n v="98.055747909664177"/>
    <n v="98"/>
    <n v="1.417529583539517"/>
    <n v="1.0158041660407591"/>
    <n v="1.0324905274004317"/>
    <n v="1.1590875724107266"/>
    <n v="0.83061092205477227"/>
    <n v="1.1086861084979618"/>
    <n v="0.99912414827130624"/>
    <n v="0.98143663826852579"/>
    <n v="0.91575445789656906"/>
    <n v="1.1905415694154944"/>
    <n v="1.3952338629041217"/>
    <n v="1.1788823035431673"/>
    <n v="1.1851963685407734"/>
    <n v="1.0413312630245577"/>
    <n v="0.74516812284882183"/>
    <n v="0.98513541164744789"/>
    <n v="0.85027223230490023"/>
    <n v="0.8488507458645802"/>
    <n v="0.90245137030877143"/>
    <n v="0.86885159383576105"/>
    <n v="1182524"/>
    <n v="1281941"/>
    <n v="108.40718666175061"/>
    <n v="108"/>
    <n v="1.02"/>
    <n v="0.96"/>
    <s v="Yes"/>
    <s v="Yes"/>
    <s v="Yes"/>
    <s v="Yes"/>
    <m/>
    <m/>
    <m/>
    <m/>
    <m/>
  </r>
  <r>
    <s v="E-1130"/>
    <s v="Pomona Sprout"/>
    <x v="0"/>
    <n v="27562.5"/>
    <s v=""/>
    <n v="27562.5"/>
    <x v="0"/>
    <s v="No"/>
    <n v="550476"/>
    <n v="544757"/>
    <n v="544918"/>
    <n v="1640151"/>
    <n v="553619"/>
    <n v="570339"/>
    <n v="563408"/>
    <n v="1687366"/>
    <n v="1.0057096040517661"/>
    <n v="1.0469603878426528"/>
    <n v="1.033931710826216"/>
    <n v="102.87869836374821"/>
    <n v="102"/>
    <n v="1.5073684064869652"/>
    <n v="1.343688251566646"/>
    <n v="1.768657335172497"/>
    <n v="1.5347509841039462"/>
    <n v="1.0557531662624628"/>
    <n v="1.0179688636694311"/>
    <n v="1.1382824624935333"/>
    <n v="1.0697046355804731"/>
    <n v="0.76844631073785241"/>
    <n v="0.41358074993306249"/>
    <n v="0.55406870520208007"/>
    <n v="0.57800359295956272"/>
    <n v="1.405001018833872"/>
    <n v="1.6885134952218523"/>
    <n v="1.2999916086263321"/>
    <n v="1.4677652905841578"/>
    <n v="0.71158511928831381"/>
    <n v="0.94767783656672544"/>
    <n v="0.91454563531517197"/>
    <n v="0.85918225228810186"/>
    <n v="975471"/>
    <n v="1134350"/>
    <n v="116.28741397745294"/>
    <n v="116"/>
    <n v="1.18"/>
    <n v="0.96"/>
    <s v="Yes"/>
    <s v="Yes"/>
    <s v="Yes"/>
    <s v="Yes"/>
    <m/>
    <m/>
    <m/>
    <m/>
    <m/>
  </r>
  <r>
    <s v="E-1131"/>
    <s v="Aberforth Dumbledore"/>
    <x v="0"/>
    <n v="27562.5"/>
    <s v=""/>
    <n v="27562.5"/>
    <x v="0"/>
    <s v="No"/>
    <n v="924998"/>
    <n v="930846"/>
    <n v="945959"/>
    <n v="2801803"/>
    <n v="947713"/>
    <n v="988189"/>
    <n v="943690"/>
    <n v="2879592"/>
    <n v="1.0245568098525619"/>
    <n v="1.0616031008351543"/>
    <n v="0.99760137595815468"/>
    <n v="102.77639077408369"/>
    <n v="102"/>
    <n v="1.017576160072593"/>
    <n v="0.7662704546665956"/>
    <n v="0.67924300439733742"/>
    <n v="0.82489795365470409"/>
    <n v="0.65168908737225673"/>
    <n v="0.91884073216915629"/>
    <n v="1.0617151866659158"/>
    <n v="0.87634608918494017"/>
    <n v="1.1841865711515247"/>
    <n v="1.7071637143269311"/>
    <n v="1.4807462673558149"/>
    <n v="1.4579392716966399"/>
    <n v="1.2974392275332449"/>
    <n v="1.1269332239510017"/>
    <n v="0.94564819559329483"/>
    <n v="1.1216830744639328"/>
    <n v="1.2012318891299782"/>
    <n v="1.2128024524652385"/>
    <n v="1.000425086652279"/>
    <n v="1.133946416812043"/>
    <n v="1594969"/>
    <n v="1844380"/>
    <n v="115.6373572150932"/>
    <n v="115"/>
    <n v="1.1100000000000001"/>
    <n v="0.9"/>
    <s v="Yes"/>
    <s v="Yes"/>
    <s v="Yes"/>
    <s v="Yes"/>
    <m/>
    <m/>
    <m/>
    <m/>
    <m/>
  </r>
  <r>
    <s v="E-1132"/>
    <s v="Dudley Dursley"/>
    <x v="0"/>
    <s v=""/>
    <s v=""/>
    <n v="0"/>
    <x v="1"/>
    <s v="No"/>
    <n v="587573"/>
    <n v="594410"/>
    <n v="596771"/>
    <n v="1778754"/>
    <n v="416351"/>
    <n v="468299"/>
    <n v="615541"/>
    <n v="1500191"/>
    <n v="0.70859450655493017"/>
    <n v="0.78783836072744406"/>
    <n v="1.03145260074635"/>
    <n v="84.339430860028983"/>
    <n v="84"/>
    <n v="0.89582403057852711"/>
    <n v="0.75704045990394409"/>
    <n v="0.96501170144865867"/>
    <n v="0.87091627832630425"/>
    <n v="0.94129336755816839"/>
    <n v="0.7261655645768812"/>
    <n v="0.94232340093049682"/>
    <n v="0.87422085165015417"/>
    <n v="0.73348029798349756"/>
    <n v="1.178651041774502"/>
    <n v="1.4190501659231527"/>
    <n v="1.1238987354036336"/>
    <n v="0.49485869636710444"/>
    <n v="0.53292600135777324"/>
    <n v="0.58427464991899869"/>
    <n v="0.53720840562945826"/>
    <n v="0.63994185396399417"/>
    <n v="0.42549381679816461"/>
    <n v="0.55236773098873981"/>
    <n v="0.53966960113031193"/>
    <n v="1045726"/>
    <n v="962589"/>
    <n v="92.04982949644554"/>
    <n v="92"/>
    <n v="1.06"/>
    <n v="0.71"/>
    <s v="No"/>
    <s v="No"/>
    <s v="Yes"/>
    <s v="Yes"/>
    <m/>
    <m/>
    <m/>
    <m/>
    <m/>
  </r>
  <r>
    <s v="E-1133"/>
    <s v="Horce Slughorn"/>
    <x v="0"/>
    <s v=""/>
    <s v=""/>
    <n v="0"/>
    <x v="1"/>
    <s v="No"/>
    <n v="683915"/>
    <n v="0"/>
    <n v="0"/>
    <n v="683915"/>
    <n v="622143"/>
    <n v="0"/>
    <n v="0"/>
    <n v="622143"/>
    <n v="0.90967883435807084"/>
    <s v=""/>
    <s v=""/>
    <n v="90.967883435807082"/>
    <n v="90"/>
    <n v="1.3998816577141495"/>
    <s v=""/>
    <s v=""/>
    <n v="1.3998816577141495"/>
    <n v="0.67565311954679952"/>
    <s v=""/>
    <s v=""/>
    <n v="0.67565311954679952"/>
    <n v="0.68052598215301596"/>
    <s v=""/>
    <s v=""/>
    <n v="0.68052598215301596"/>
    <n v="1.1582059229547053"/>
    <s v=""/>
    <s v=""/>
    <n v="1.1582059229547053"/>
    <n v="0.64685218560039104"/>
    <s v=""/>
    <s v=""/>
    <n v="0.64685218560039104"/>
    <n v="363848"/>
    <n v="358263"/>
    <n v="98.465018359314882"/>
    <n v="98"/>
    <n v="1.1599999999999999"/>
    <n v="0.78"/>
    <s v="Yes"/>
    <s v="Yes"/>
    <s v="Yes"/>
    <s v="Yes"/>
    <m/>
    <m/>
    <m/>
    <m/>
    <m/>
  </r>
  <r>
    <s v="E-1134"/>
    <s v="Lily Luna Potter"/>
    <x v="0"/>
    <s v=""/>
    <s v=""/>
    <n v="0"/>
    <x v="1"/>
    <s v="No"/>
    <n v="644019"/>
    <n v="579474"/>
    <n v="593546"/>
    <n v="1817039"/>
    <n v="449037"/>
    <n v="596788"/>
    <n v="440014"/>
    <n v="1485839"/>
    <n v="0.69724185156028007"/>
    <n v="1.0298788211377905"/>
    <n v="0.74133091622216307"/>
    <n v="81.772543131985614"/>
    <n v="81"/>
    <n v="0.82184301495135947"/>
    <n v="0.42082617642557102"/>
    <n v="0.2866557661505606"/>
    <n v="0.5870561137968564"/>
    <n v="0.56836246336783958"/>
    <n v="1.232967032967033"/>
    <n v="1.4727369684042129"/>
    <n v="0.76206393967238051"/>
    <n v="0.68151858281991795"/>
    <n v="0.2965724709572119"/>
    <n v="0.35718740678471678"/>
    <n v="0.56054523999233474"/>
    <n v="1.0235709514266629"/>
    <n v="0.97844148402807618"/>
    <n v="0.60696165010047509"/>
    <n v="0.81525761556635001"/>
    <n v="0.68166897369982205"/>
    <n v="0.90416411512553585"/>
    <n v="0.85366328916601719"/>
    <n v="0.7777754921523049"/>
    <n v="834065"/>
    <n v="570193"/>
    <n v="68.363137165568631"/>
    <n v="68"/>
    <n v="1.04"/>
    <n v="0.83"/>
    <s v="No"/>
    <s v="Yes"/>
    <s v="No"/>
    <s v="Yes"/>
    <m/>
    <m/>
    <m/>
    <m/>
    <m/>
  </r>
  <r>
    <s v="E-1135"/>
    <s v="Filius Fitwick"/>
    <x v="0"/>
    <n v="28940.625"/>
    <n v="56120.510188191547"/>
    <n v="85061.135188191547"/>
    <x v="0"/>
    <s v="Yes"/>
    <n v="740764"/>
    <n v="751129"/>
    <n v="772901"/>
    <n v="2264794"/>
    <n v="762365"/>
    <n v="785711"/>
    <n v="800572"/>
    <n v="2348648"/>
    <n v="1.029160434362361"/>
    <n v="1.0460400277449013"/>
    <n v="1.0358014803965838"/>
    <n v="103.70250009493137"/>
    <n v="103"/>
    <n v="1.1664148723004995"/>
    <n v="0.86507782572855552"/>
    <n v="0.75975874791515741"/>
    <n v="0.93404414800008695"/>
    <n v="0.91508074169985099"/>
    <n v="1.0210957967877889"/>
    <n v="0.93058655477189534"/>
    <n v="0.95633794124907434"/>
    <n v="0.92452167271338548"/>
    <n v="1.7180034639273769"/>
    <n v="1.8393377553307926"/>
    <n v="1.5127801931613303"/>
    <n v="0.82013486711622374"/>
    <n v="0.83403908534539239"/>
    <n v="0.85164843689395697"/>
    <n v="0.83540021361562866"/>
    <n v="0.98590217097558774"/>
    <n v="1.1143069458408008"/>
    <n v="1.201165930815723"/>
    <n v="1.1022541223248743"/>
    <n v="1172860"/>
    <n v="1332220"/>
    <n v="113.58729942192589"/>
    <n v="113"/>
    <n v="1.1299999999999999"/>
    <n v="0.9"/>
    <s v="Yes"/>
    <s v="Yes"/>
    <s v="Yes"/>
    <s v="Yes"/>
    <m/>
    <m/>
    <m/>
    <m/>
    <m/>
  </r>
  <r>
    <s v="E-1136"/>
    <s v="Pansy Parkinson"/>
    <x v="0"/>
    <n v="30387.65625"/>
    <s v=""/>
    <n v="30387.65625"/>
    <x v="0"/>
    <s v="No"/>
    <n v="537781"/>
    <n v="546520"/>
    <n v="561926"/>
    <n v="1646227"/>
    <n v="605835"/>
    <n v="514442"/>
    <n v="593458"/>
    <n v="1713735"/>
    <n v="1.1265459359850942"/>
    <n v="0.94130498426407083"/>
    <n v="1.0561141502617784"/>
    <n v="104.1007710358292"/>
    <n v="104"/>
    <n v="1.1288945838056281"/>
    <n v="0.87204574458613215"/>
    <n v="0.75190457625154106"/>
    <n v="0.92132221179998719"/>
    <n v="1.156938877755511"/>
    <n v="1.595649749023982"/>
    <n v="1.1950475578922022"/>
    <n v="1.3117708997201363"/>
    <n v="0.78236522001559261"/>
    <n v="0.85726742013436197"/>
    <n v="1.6423092831382566"/>
    <n v="1.1201720717212735"/>
    <n v="2.0284677644432039"/>
    <n v="1.0128670512737408"/>
    <n v="0.83302122347066165"/>
    <n v="1.2824814273241956"/>
    <n v="1.0815983447562394"/>
    <n v="0.84878266033254157"/>
    <n v="0.65070564516129037"/>
    <n v="0.85005581914596706"/>
    <n v="1034159"/>
    <n v="1116323"/>
    <n v="107.9450065222079"/>
    <n v="107"/>
    <n v="1"/>
    <n v="0.9"/>
    <s v="Yes"/>
    <s v="Yes"/>
    <s v="Yes"/>
    <s v="Yes"/>
    <m/>
    <m/>
    <m/>
    <m/>
    <m/>
  </r>
  <r>
    <s v="E-1137"/>
    <s v="Petunia Evans Dursley"/>
    <x v="0"/>
    <n v="27562.5"/>
    <s v=""/>
    <n v="27562.5"/>
    <x v="0"/>
    <s v="No"/>
    <n v="538878"/>
    <n v="541176"/>
    <n v="547127"/>
    <n v="1627181"/>
    <n v="540021"/>
    <n v="568364"/>
    <n v="566332"/>
    <n v="1674717"/>
    <n v="1.0021210737866455"/>
    <n v="1.0502387393380341"/>
    <n v="1.0351015394963143"/>
    <n v="102.92137137786146"/>
    <n v="102"/>
    <n v="0.87551739682799889"/>
    <n v="0.68200493015612162"/>
    <n v="0.53041925315488803"/>
    <n v="0.69881007842903731"/>
    <n v="1.014974368198579"/>
    <n v="1.4342461497492345"/>
    <n v="1.2945079823568446"/>
    <n v="1.2509234528612831"/>
    <n v="1.4535868281367847"/>
    <n v="1.393742356906374"/>
    <n v="1.2620177851704946"/>
    <n v="1.3654817152403935"/>
    <n v="1.0534376681744797"/>
    <n v="1.0320591861898891"/>
    <n v="1.1620649119788979"/>
    <n v="1.0826630813185758"/>
    <n v="1.0271140763138003"/>
    <n v="1.0761936785474109"/>
    <n v="1.1559707280882203"/>
    <n v="1.0859051436205744"/>
    <n v="869424"/>
    <n v="904787"/>
    <n v="104.06740554666078"/>
    <n v="104"/>
    <n v="1"/>
    <n v="0.9"/>
    <s v="Yes"/>
    <s v="Yes"/>
    <s v="Yes"/>
    <s v="Yes"/>
    <m/>
    <m/>
    <m/>
    <m/>
    <m/>
  </r>
  <r>
    <s v="E-1138"/>
    <s v="Helena Ravenclaw"/>
    <x v="0"/>
    <s v=""/>
    <s v=""/>
    <n v="0"/>
    <x v="1"/>
    <s v="No"/>
    <n v="682281"/>
    <n v="692098"/>
    <n v="703155"/>
    <n v="2077534"/>
    <n v="763407"/>
    <n v="546250"/>
    <n v="506074"/>
    <n v="1815731"/>
    <n v="1.11890408790513"/>
    <n v="0.78926683793335628"/>
    <n v="0.71971898087903807"/>
    <n v="87.398377114405832"/>
    <n v="87"/>
    <n v="0.45893638505553686"/>
    <n v="0.38467601073573893"/>
    <n v="0.36406130612611803"/>
    <n v="0.40347532018995541"/>
    <n v="0.97152415143603132"/>
    <n v="0.89654869588126807"/>
    <n v="0.74276427797554556"/>
    <n v="0.86733214822918092"/>
    <n v="0.78371233740875368"/>
    <n v="0.4559189084682097"/>
    <n v="0.70533908424105074"/>
    <n v="0.64724242753229833"/>
    <n v="0.97214139318337089"/>
    <n v="0.30331040818509591"/>
    <n v="0.38446906944495574"/>
    <n v="0.55114847338979345"/>
    <n v="0.70737310114857355"/>
    <n v="0.8748913987836664"/>
    <n v="0.76935875216637784"/>
    <n v="0.7842423080609604"/>
    <n v="807794"/>
    <n v="456601"/>
    <n v="56.524435685335618"/>
    <n v="56"/>
    <n v="0.9"/>
    <n v="0.74"/>
    <s v="Yes"/>
    <s v="No"/>
    <s v="No"/>
    <s v="Yes"/>
    <m/>
    <m/>
    <m/>
    <m/>
    <m/>
  </r>
  <r>
    <s v="E-1139"/>
    <s v="Rita Skeeter"/>
    <x v="0"/>
    <s v=""/>
    <s v=""/>
    <n v="0"/>
    <x v="1"/>
    <s v="No"/>
    <n v="631154"/>
    <n v="645145"/>
    <n v="645091"/>
    <n v="1921390"/>
    <n v="691531"/>
    <n v="563427"/>
    <n v="433777"/>
    <n v="1688735"/>
    <n v="1.0956612807650747"/>
    <n v="0.87333390168101743"/>
    <n v="0.67242761098821713"/>
    <n v="87.891318264381511"/>
    <n v="87"/>
    <n v="1.0844131145878235"/>
    <n v="0.99046901781540542"/>
    <n v="0.86729064309828996"/>
    <n v="0.98362418689235509"/>
    <n v="0.8235031847133758"/>
    <n v="0.54129170492806855"/>
    <n v="0.53350269926960936"/>
    <n v="0.63145667643365422"/>
    <n v="0.99478773971480083"/>
    <n v="0.82217180883242591"/>
    <n v="0.64570778263456019"/>
    <n v="0.80694134679344209"/>
    <n v="0.82210067774258755"/>
    <n v="0.76458742178429417"/>
    <n v="0.53082367422299725"/>
    <n v="0.7037900671701528"/>
    <n v="0.97721972121277867"/>
    <n v="0.90675139998741583"/>
    <n v="1.2369104414517784"/>
    <n v="1.0397138870875828"/>
    <n v="602603"/>
    <n v="480296"/>
    <n v="79.70355275363714"/>
    <n v="79"/>
    <n v="1.2"/>
    <n v="0.95"/>
    <s v="Yes"/>
    <s v="Yes"/>
    <s v="No"/>
    <s v="Yes"/>
    <m/>
    <m/>
    <m/>
    <m/>
    <m/>
  </r>
  <r>
    <s v="E-1140"/>
    <s v="Vernon Dursley"/>
    <x v="0"/>
    <s v=""/>
    <s v=""/>
    <n v="0"/>
    <x v="1"/>
    <s v="No"/>
    <n v="519537"/>
    <n v="534866"/>
    <n v="536342"/>
    <n v="1590745"/>
    <n v="432754"/>
    <n v="319485"/>
    <n v="570060"/>
    <n v="1322299"/>
    <n v="0.83296088632763399"/>
    <n v="0.59731783287776752"/>
    <n v="1.0628666037714742"/>
    <n v="83.124510842404035"/>
    <n v="83"/>
    <n v="0.52202665325622333"/>
    <n v="0.60143504714808615"/>
    <n v="0.70306681270536697"/>
    <n v="0.6061441344869537"/>
    <n v="0.57272642127938556"/>
    <n v="0.75647091566935709"/>
    <n v="0.37965143664625528"/>
    <n v="0.570577780549406"/>
    <n v="0.28754169966640269"/>
    <n v="0.62968824940047963"/>
    <n v="0.55085541627536649"/>
    <n v="0.49279556324566109"/>
    <n v="0.60322154303651088"/>
    <n v="0.57454779414758894"/>
    <n v="0.56432186976123433"/>
    <n v="0.58058675479713906"/>
    <n v="0.53079802620384553"/>
    <n v="0.2663651290312587"/>
    <n v="0.76069148635670303"/>
    <n v="0.52694209416861759"/>
    <n v="751635"/>
    <n v="421931"/>
    <n v="56.135092165745334"/>
    <n v="56"/>
    <n v="1.2"/>
    <n v="0.73"/>
    <s v="Yes"/>
    <s v="No"/>
    <s v="Yes"/>
    <s v="Yes"/>
    <m/>
    <m/>
    <m/>
    <m/>
    <m/>
  </r>
  <r>
    <s v="E-1141"/>
    <s v="Crookshanks"/>
    <x v="0"/>
    <n v="56120.510188191547"/>
    <s v=""/>
    <n v="56120.510188191547"/>
    <x v="0"/>
    <s v="No"/>
    <n v="717636"/>
    <n v="731758"/>
    <n v="734094"/>
    <n v="2183488"/>
    <n v="898966"/>
    <n v="870211"/>
    <n v="703050"/>
    <n v="2472227"/>
    <n v="1.252676844528424"/>
    <n v="1.1892059943314592"/>
    <n v="0.95771113781068906"/>
    <n v="113.22375025647038"/>
    <n v="113"/>
    <n v="0.6376116334354186"/>
    <n v="0.6260876947238847"/>
    <n v="0.60911567996036664"/>
    <n v="0.62452791966314081"/>
    <n v="0.53359099693077183"/>
    <n v="0.32450999417814863"/>
    <n v="0.62006334185522949"/>
    <n v="0.49376619067672245"/>
    <n v="1.0136420008267879"/>
    <n v="0.55859709153122328"/>
    <n v="0.64258923419338887"/>
    <n v="0.73158937531788271"/>
    <n v="0.69529420374707263"/>
    <n v="1.1977498604536525"/>
    <n v="0.77693642076168401"/>
    <n v="0.89034039795316267"/>
    <n v="1.0633441675695197"/>
    <n v="1.0871961747908088"/>
    <n v="1.3242022230190031"/>
    <n v="1.1566234129947721"/>
    <n v="804676"/>
    <n v="639116"/>
    <n v="79.425259359046379"/>
    <n v="79"/>
    <n v="1.1299999999999999"/>
    <n v="0.98"/>
    <s v="Yes"/>
    <s v="Yes"/>
    <s v="Yes"/>
    <s v="Yes"/>
    <m/>
    <m/>
    <m/>
    <m/>
    <m/>
  </r>
  <r>
    <s v="E-1142"/>
    <s v="Gilderoy Lockhart"/>
    <x v="0"/>
    <s v=""/>
    <s v=""/>
    <n v="0"/>
    <x v="1"/>
    <s v="No"/>
    <n v="533550"/>
    <n v="528581"/>
    <n v="0"/>
    <n v="1062131"/>
    <n v="492249"/>
    <n v="440844"/>
    <n v="0"/>
    <n v="933093"/>
    <n v="0.92259207197076187"/>
    <n v="0.83401408677194222"/>
    <s v=""/>
    <n v="87.851027792240316"/>
    <n v="87"/>
    <n v="0.62371611780505798"/>
    <n v="0.55752650877019128"/>
    <s v=""/>
    <n v="0.59139389481426996"/>
    <n v="0.44001338240214116"/>
    <n v="0.39487995755405225"/>
    <s v=""/>
    <n v="0.41734670086267195"/>
    <n v="0.67437654673519898"/>
    <n v="0.69536067964891635"/>
    <s v=""/>
    <n v="0.6844876268448763"/>
    <n v="0.67857213214869683"/>
    <n v="0.63635100533931444"/>
    <s v=""/>
    <n v="0.65754088311482861"/>
    <n v="0.69549263376964787"/>
    <n v="0.67739968964752828"/>
    <s v=""/>
    <n v="0.68649973831363797"/>
    <n v="453035"/>
    <n v="287080"/>
    <n v="63.368172437008177"/>
    <n v="63"/>
    <n v="1.1299999999999999"/>
    <n v="0.76"/>
    <s v="Yes"/>
    <s v="Yes"/>
    <s v="Yes"/>
    <s v="Yes"/>
    <m/>
    <m/>
    <m/>
    <m/>
    <m/>
  </r>
  <r>
    <s v="E-1143"/>
    <s v="Viktor Krum"/>
    <x v="0"/>
    <s v=""/>
    <s v=""/>
    <n v="0"/>
    <x v="1"/>
    <s v="No"/>
    <n v="1014405"/>
    <n v="1026915"/>
    <n v="1039719"/>
    <n v="3081039"/>
    <n v="815887"/>
    <n v="834937"/>
    <n v="801201"/>
    <n v="2452025"/>
    <n v="0.80430104346883147"/>
    <n v="0.81305366072167606"/>
    <n v="0.77059378543625734"/>
    <n v="79.584354498596085"/>
    <n v="79"/>
    <n v="0.7828514064130071"/>
    <n v="0.59212239714567916"/>
    <n v="0.62051833466501194"/>
    <n v="0.66688908418231729"/>
    <n v="1.0291348970328467"/>
    <n v="1.1124981855131368"/>
    <n v="1.0402454807331023"/>
    <n v="1.0614545764348393"/>
    <n v="1.0344381131243285"/>
    <n v="1.4773816998687139"/>
    <n v="1.1598960125866562"/>
    <n v="1.2204697419012933"/>
    <n v="0.89424766137629697"/>
    <n v="0.76585240421702239"/>
    <n v="0.70942248365825067"/>
    <n v="0.78851493973661402"/>
    <n v="0.83341669271647389"/>
    <n v="0.75162840700689304"/>
    <n v="0.60108913728862134"/>
    <n v="0.7248695510933344"/>
    <n v="1828519"/>
    <n v="1575852"/>
    <n v="86.181877246011666"/>
    <n v="86"/>
    <n v="1.04"/>
    <n v="0.87"/>
    <s v="Yes"/>
    <s v="Yes"/>
    <s v="No"/>
    <s v="Yes"/>
    <m/>
    <m/>
    <m/>
    <m/>
    <m/>
  </r>
  <r>
    <s v="E-1144"/>
    <s v="Charity Burbage"/>
    <x v="0"/>
    <s v=""/>
    <s v=""/>
    <n v="0"/>
    <x v="1"/>
    <s v="No"/>
    <n v="1052147"/>
    <n v="1060529"/>
    <n v="1081842"/>
    <n v="3194518"/>
    <n v="852872"/>
    <n v="926093"/>
    <n v="677629"/>
    <n v="2456594"/>
    <n v="0.81060156042834319"/>
    <n v="0.8732368468943329"/>
    <n v="0.62636595732093969"/>
    <n v="76.90030233042981"/>
    <n v="76"/>
    <n v="0.77764201355967166"/>
    <n v="0.59922929498099853"/>
    <n v="0.45074550507481065"/>
    <n v="0.61398353583377352"/>
    <n v="0.66901047597358232"/>
    <n v="0.93251695113397237"/>
    <n v="0.41366897022886723"/>
    <n v="0.66247986517816404"/>
    <n v="1.0859412231930103"/>
    <n v="1.1907057326795338"/>
    <n v="1.1717255671177012"/>
    <n v="1.1504183964974468"/>
    <n v="0.80305878141012732"/>
    <n v="0.97993136701272754"/>
    <n v="0.42563550744710321"/>
    <n v="0.73354689679218965"/>
    <n v="0.83861312886736616"/>
    <n v="1.2598942424541006"/>
    <n v="0.76003437629308968"/>
    <n v="0.95169213973799127"/>
    <n v="1695509"/>
    <n v="1375219"/>
    <n v="81.109507528417723"/>
    <n v="81"/>
    <n v="1.19"/>
    <n v="0.84"/>
    <s v="Yes"/>
    <s v="Yes"/>
    <s v="No"/>
    <s v="Yes"/>
    <m/>
    <m/>
    <m/>
    <m/>
    <m/>
  </r>
  <r>
    <s v="E-1145"/>
    <s v="Rufus Scrimgeour"/>
    <x v="0"/>
    <s v=""/>
    <s v=""/>
    <n v="0"/>
    <x v="1"/>
    <s v="No"/>
    <n v="845312"/>
    <n v="845175"/>
    <n v="868417"/>
    <n v="2558904"/>
    <n v="861760"/>
    <n v="689334"/>
    <n v="733573"/>
    <n v="2284667"/>
    <n v="1.0194579043004239"/>
    <n v="0.81561096814269229"/>
    <n v="0.8447243662894669"/>
    <n v="89.283028984283902"/>
    <n v="89"/>
    <n v="1.047168605921218"/>
    <n v="0.65529746854082438"/>
    <n v="0.57803082796219063"/>
    <n v="0.76426895847275544"/>
    <n v="0.95617370422253356"/>
    <n v="0.87152989806942549"/>
    <n v="1.4298885711468297"/>
    <n v="1.0829773063240145"/>
    <n v="1.0175342238618816"/>
    <n v="0.87608806441749054"/>
    <n v="1.3738614889977521"/>
    <n v="1.1021334395590761"/>
    <n v="1.1298259668979154"/>
    <n v="0.76269368798817816"/>
    <n v="0.7766224770863871"/>
    <n v="0.88718357639593137"/>
    <n v="1.0448737450562824"/>
    <n v="0.73150630523284677"/>
    <n v="0.7529887405990523"/>
    <n v="0.83767318306901872"/>
    <n v="1500388"/>
    <n v="1318650"/>
    <n v="87.88726649373362"/>
    <n v="87"/>
    <n v="0.98"/>
    <n v="0.82"/>
    <s v="Yes"/>
    <s v="Yes"/>
    <s v="Yes"/>
    <s v="Yes"/>
    <m/>
    <m/>
    <m/>
    <m/>
    <m/>
  </r>
  <r>
    <s v="E-1146"/>
    <s v="Padma Patil"/>
    <x v="0"/>
    <n v="26250"/>
    <s v=""/>
    <n v="26250"/>
    <x v="0"/>
    <s v="No"/>
    <n v="929507"/>
    <n v="935445"/>
    <n v="946249"/>
    <n v="2811201"/>
    <n v="861234"/>
    <n v="917444"/>
    <n v="1071703"/>
    <n v="2850381"/>
    <n v="0.92654923523975607"/>
    <n v="0.98075675213401103"/>
    <n v="1.1325803250518627"/>
    <n v="101.39371037503189"/>
    <n v="101"/>
    <n v="0.93521914632376302"/>
    <n v="0.89567609108926916"/>
    <n v="0.94422998952596549"/>
    <n v="0.92487620563330342"/>
    <n v="0.83495382470813728"/>
    <n v="1.0677689179349661"/>
    <n v="1.0866002100442471"/>
    <n v="0.99635584636341412"/>
    <n v="0.73623640419273972"/>
    <n v="1.0232862529058977"/>
    <n v="1.7959811606160616"/>
    <n v="1.2133242513622957"/>
    <n v="1.4850335432990218"/>
    <n v="1.4227442658145073"/>
    <n v="1.397969234510853"/>
    <n v="1.4344593027109431"/>
    <n v="0.89784736900656359"/>
    <n v="0.6921827243439711"/>
    <n v="1.021571099660125"/>
    <n v="0.87067499103505985"/>
    <n v="1580906"/>
    <n v="1683853"/>
    <n v="106.51189887317778"/>
    <n v="106"/>
    <n v="1.05"/>
    <n v="0.9"/>
    <s v="Yes"/>
    <s v="Yes"/>
    <s v="Yes"/>
    <s v="Yes"/>
    <m/>
    <m/>
    <m/>
    <m/>
    <m/>
  </r>
  <r>
    <s v="E-1147"/>
    <s v="Hannah Abott"/>
    <x v="0"/>
    <s v=""/>
    <s v=""/>
    <n v="0"/>
    <x v="0"/>
    <s v="No"/>
    <n v="717520"/>
    <n v="727065"/>
    <n v="740090"/>
    <n v="2184675"/>
    <n v="570748"/>
    <n v="673210"/>
    <n v="626373"/>
    <n v="1870331"/>
    <n v="0.79544542312409405"/>
    <n v="0.92592821824733684"/>
    <n v="0.84634706589739084"/>
    <n v="85.611406730978288"/>
    <n v="85"/>
    <n v="0.72775505752767322"/>
    <n v="0.69903044274188075"/>
    <n v="0.58882771826940339"/>
    <n v="0.67410443460325165"/>
    <n v="0.57052335530217035"/>
    <n v="0.67782091180339443"/>
    <n v="0.67352213105821179"/>
    <n v="0.64220979352558305"/>
    <n v="0.5785074771918316"/>
    <n v="0.82148025017639115"/>
    <n v="1.3000212359311956"/>
    <n v="0.91785266686657596"/>
    <n v="0.94418340750722529"/>
    <n v="1.1393538202106095"/>
    <n v="0.84228595573865739"/>
    <n v="0.97432239657631958"/>
    <n v="0.78485315963889846"/>
    <n v="0.80729964267483412"/>
    <n v="0.58858703071672358"/>
    <n v="0.72500958920769754"/>
    <n v="1249030"/>
    <n v="955621"/>
    <n v="76.50905102359431"/>
    <n v="76"/>
    <n v="1.18"/>
    <n v="0.91"/>
    <s v="Yes"/>
    <s v="Yes"/>
    <s v="Yes"/>
    <s v="Yes"/>
    <m/>
    <m/>
    <m/>
    <m/>
    <m/>
  </r>
  <r>
    <s v="E-1148"/>
    <s v="Gregory Goyle"/>
    <x v="0"/>
    <s v=""/>
    <s v=""/>
    <n v="0"/>
    <x v="1"/>
    <s v="No"/>
    <n v="781289"/>
    <n v="793952"/>
    <n v="788391"/>
    <n v="2363632"/>
    <n v="503785"/>
    <n v="819093"/>
    <n v="668504"/>
    <n v="1991382"/>
    <n v="0.64481261095446119"/>
    <n v="1.0316656422554513"/>
    <n v="0.84793459083119926"/>
    <n v="84.250932463259929"/>
    <n v="84"/>
    <n v="0.60576377408769033"/>
    <n v="0.94542615889717774"/>
    <n v="0.57622044261104743"/>
    <n v="0.71058815976428336"/>
    <n v="0.44198126712748986"/>
    <n v="1.0631375452451464"/>
    <n v="0.60842458636399965"/>
    <n v="0.7031023406475746"/>
    <n v="0.3941890488992999"/>
    <n v="0.90287026718490937"/>
    <n v="1.1479208864529966"/>
    <n v="0.82699466141691669"/>
    <n v="0.87835712005836486"/>
    <n v="1.2578305534582561"/>
    <n v="0.94728443294998077"/>
    <n v="1.0266049631019198"/>
    <n v="0.62648666023786559"/>
    <n v="0.81645760160561964"/>
    <n v="0.69166703195546397"/>
    <n v="0.70821450712957223"/>
    <n v="1228849"/>
    <n v="983643"/>
    <n v="80.045880331920358"/>
    <n v="80"/>
    <n v="0.96"/>
    <n v="0.88"/>
    <s v="No"/>
    <s v="Yes"/>
    <s v="Yes"/>
    <s v="Yes"/>
    <m/>
    <m/>
    <m/>
    <m/>
    <m/>
  </r>
  <r>
    <s v="E-1149"/>
    <s v="Argus Filch"/>
    <x v="0"/>
    <s v=""/>
    <s v=""/>
    <n v="0"/>
    <x v="1"/>
    <s v="No"/>
    <n v="352816"/>
    <n v="360817"/>
    <n v="364794"/>
    <n v="1078427"/>
    <n v="221838"/>
    <n v="229814"/>
    <n v="203424"/>
    <n v="655076"/>
    <n v="0.62876400163257906"/>
    <n v="0.63692675234260021"/>
    <n v="0.55764075067024133"/>
    <n v="60.743657197010094"/>
    <n v="60"/>
    <n v="0.49512467797598797"/>
    <n v="0.58900341652672417"/>
    <n v="0.42166186508059439"/>
    <n v="0.50373860122246328"/>
    <n v="0.49159706148737042"/>
    <n v="0.59944777682566885"/>
    <n v="0.56441485740222408"/>
    <n v="0.55384889628331202"/>
    <n v="0.50379062561803678"/>
    <n v="0.49057606085718536"/>
    <n v="0.46194511389256004"/>
    <n v="0.484522982919039"/>
    <n v="0.58137506541403972"/>
    <n v="0.23336825563122054"/>
    <n v="0.21464085945130071"/>
    <n v="0.33654141013846628"/>
    <n v="0.86537165955535589"/>
    <n v="1.2767441860465116"/>
    <n v="0.4719421529687341"/>
    <n v="0.81731876861966235"/>
    <n v="633355"/>
    <n v="304595"/>
    <n v="48.092302105454287"/>
    <n v="48"/>
    <n v="0.92"/>
    <n v="0.86"/>
    <s v="No"/>
    <s v="No"/>
    <s v="No"/>
    <s v="Yes"/>
    <m/>
    <m/>
    <m/>
    <m/>
    <m/>
  </r>
  <r>
    <s v="E-1150"/>
    <s v="Gregorovitch"/>
    <x v="0"/>
    <s v=""/>
    <s v=""/>
    <n v="0"/>
    <x v="0"/>
    <s v="No"/>
    <n v="847050"/>
    <n v="851429"/>
    <n v="872484"/>
    <n v="2570963"/>
    <n v="788794"/>
    <n v="753940"/>
    <n v="729855"/>
    <n v="2272589"/>
    <n v="0.93122483914762999"/>
    <n v="0.88549955427874782"/>
    <n v="0.83652536894659391"/>
    <n v="88.394465420155797"/>
    <n v="88"/>
    <n v="0.90863956159317349"/>
    <n v="0.7005626336378058"/>
    <n v="0.62254301530309164"/>
    <n v="0.74777568077648959"/>
    <n v="0.95486986623359971"/>
    <n v="0.74514648782209669"/>
    <n v="0.81080848129632821"/>
    <n v="0.83612865803193104"/>
    <n v="0.88860562880923843"/>
    <n v="1.3910802330793366"/>
    <n v="1.3531248880770745"/>
    <n v="1.2198361604159127"/>
    <n v="0.91429113718117894"/>
    <n v="0.87387684812577515"/>
    <n v="0.62738506658891524"/>
    <n v="0.80234641613080049"/>
    <n v="0.84606668203118995"/>
    <n v="0.81177366354091529"/>
    <n v="0.72990572282151733"/>
    <n v="0.79409659540775934"/>
    <n v="1617967"/>
    <n v="1426891"/>
    <n v="88.190364822026652"/>
    <n v="88"/>
    <n v="1.1000000000000001"/>
    <n v="0.98"/>
    <s v="Yes"/>
    <s v="Yes"/>
    <s v="Yes"/>
    <s v="Yes"/>
    <m/>
    <m/>
    <m/>
    <m/>
    <m/>
  </r>
  <r>
    <s v="E-1151"/>
    <s v="Amycus Carrow"/>
    <x v="0"/>
    <s v=""/>
    <s v=""/>
    <n v="0"/>
    <x v="1"/>
    <s v="No"/>
    <n v="803349"/>
    <n v="823350"/>
    <n v="830933"/>
    <n v="2457632"/>
    <n v="822958"/>
    <n v="828564"/>
    <n v="684750"/>
    <n v="2336272"/>
    <n v="1.0244090675410065"/>
    <n v="1.0063326653306612"/>
    <n v="0.82407366177537777"/>
    <n v="95.061913256337803"/>
    <n v="95"/>
    <n v="1.5396807811334412"/>
    <n v="1.5294918434997962"/>
    <n v="1.086348799158054"/>
    <n v="1.3938015941710697"/>
    <n v="0.82796462971735352"/>
    <n v="0.71942814383049114"/>
    <n v="0.82522820270695629"/>
    <n v="0.79085619721824563"/>
    <n v="0.8214204051767503"/>
    <n v="1.2758478837188043"/>
    <n v="1.1750952431345574"/>
    <n v="1.0948914814510398"/>
    <n v="0.86195751770095796"/>
    <n v="0.53367657193821705"/>
    <n v="0.56098847589677003"/>
    <n v="0.65035665089128625"/>
    <n v="0.99892405063291134"/>
    <n v="1.0980818780417978"/>
    <n v="0.59756969263759829"/>
    <n v="0.89890715841208324"/>
    <n v="1293494"/>
    <n v="1335997"/>
    <n v="103.28590623535942"/>
    <n v="103"/>
    <n v="1.1200000000000001"/>
    <n v="0.76"/>
    <s v="Yes"/>
    <s v="Yes"/>
    <s v="Yes"/>
    <s v="Yes"/>
    <m/>
    <m/>
    <m/>
    <m/>
    <m/>
  </r>
  <r>
    <s v="E-1152"/>
    <s v="Ted Tonks"/>
    <x v="0"/>
    <s v=""/>
    <s v=""/>
    <n v="0"/>
    <x v="1"/>
    <s v="No"/>
    <n v="725676"/>
    <n v="731980"/>
    <n v="724569"/>
    <n v="2182225"/>
    <n v="348590"/>
    <n v="354850"/>
    <n v="334054"/>
    <n v="1037494"/>
    <n v="0.48036589331878138"/>
    <n v="0.48478100494549031"/>
    <n v="0.46103821720222643"/>
    <n v="47.542943555316249"/>
    <n v="47"/>
    <n v="0.38604778177148297"/>
    <n v="0.35707551869764165"/>
    <n v="0.25226484824699108"/>
    <n v="0.33417038834201296"/>
    <n v="0.79154105337825853"/>
    <n v="0.53133592107391237"/>
    <n v="0.54945329064981496"/>
    <n v="0.61971376908089315"/>
    <n v="0.32974751804430186"/>
    <n v="0.39872118777813148"/>
    <n v="0.43063854856744377"/>
    <n v="0.38854450348540315"/>
    <n v="0.70642391879761546"/>
    <n v="0.56853367182718684"/>
    <n v="0.51008711851405397"/>
    <n v="0.59349132639845636"/>
    <n v="0.63089208032894339"/>
    <n v="0.89394912641315516"/>
    <n v="0.9639928241927217"/>
    <n v="0.8246971245073712"/>
    <n v="1232574"/>
    <n v="549801"/>
    <n v="44.605922240774184"/>
    <n v="44"/>
    <n v="1.18"/>
    <n v="0.94"/>
    <s v="No"/>
    <s v="No"/>
    <s v="No"/>
    <s v="Yes"/>
    <m/>
    <m/>
    <m/>
    <m/>
    <m/>
  </r>
  <r>
    <s v="E-1153"/>
    <s v="Elphias Doge"/>
    <x v="0"/>
    <s v=""/>
    <s v=""/>
    <n v="0"/>
    <x v="1"/>
    <s v="No"/>
    <n v="748676"/>
    <n v="750515"/>
    <n v="762952"/>
    <n v="2262143"/>
    <n v="767981"/>
    <n v="588660"/>
    <n v="571021"/>
    <n v="1927662"/>
    <n v="1.0257855200380406"/>
    <n v="0.78434141889236053"/>
    <n v="0.7484363367551301"/>
    <n v="85.213976304769417"/>
    <n v="85"/>
    <n v="0.83307285125543062"/>
    <n v="0.50408793344958691"/>
    <n v="0.43905065775567925"/>
    <n v="0.59678500524393097"/>
    <n v="0.90731923821820526"/>
    <n v="0.73832641714677083"/>
    <n v="0.672770002455365"/>
    <n v="0.76801853701001099"/>
    <n v="1.4931652299170621"/>
    <n v="0.98775005619240275"/>
    <n v="1.4139139954514945"/>
    <n v="1.3043173009871776"/>
    <n v="0.93832971617012884"/>
    <n v="0.78198064460875272"/>
    <n v="0.44337235730520175"/>
    <n v="0.72228673811340782"/>
    <n v="0.7506967411095834"/>
    <n v="0.68647786198643801"/>
    <n v="0.61379406050513463"/>
    <n v="0.68207461110044176"/>
    <n v="1417583"/>
    <n v="1191251"/>
    <n v="84.033950745741166"/>
    <n v="84"/>
    <n v="1.01"/>
    <n v="0.85"/>
    <s v="Yes"/>
    <s v="No"/>
    <s v="No"/>
    <s v="Yes"/>
    <m/>
    <m/>
    <m/>
    <m/>
    <m/>
  </r>
  <r>
    <s v="E-1154"/>
    <s v="Ernie Macmillan"/>
    <x v="0"/>
    <s v=""/>
    <s v=""/>
    <n v="0"/>
    <x v="1"/>
    <s v="No"/>
    <n v="1041574"/>
    <n v="1055602"/>
    <n v="1063984"/>
    <n v="3161160"/>
    <n v="1068797"/>
    <n v="1059745"/>
    <n v="1003014"/>
    <n v="3131556"/>
    <n v="1.0261364050945971"/>
    <n v="1.0039247746783353"/>
    <n v="0.94269650671438665"/>
    <n v="99.063508332384316"/>
    <n v="99"/>
    <n v="0.84152462764271807"/>
    <n v="0.88575439534728262"/>
    <n v="0.83567297763514792"/>
    <n v="0.85441614367544827"/>
    <n v="0.94346118535142298"/>
    <n v="0.84559745394927188"/>
    <n v="0.99696969696969695"/>
    <n v="0.92919215457811433"/>
    <n v="0.84959776748031901"/>
    <n v="1.6533941949551598"/>
    <n v="1.595528272471068"/>
    <n v="1.3783592510227802"/>
    <n v="1.2694892028540377"/>
    <n v="1.1143914811937297"/>
    <n v="0.88846374762514913"/>
    <n v="1.0865112596494968"/>
    <n v="1.435349722247798"/>
    <n v="1.1865085248332097"/>
    <n v="1.1057272221780921"/>
    <n v="1.2350996877251981"/>
    <n v="1953083"/>
    <n v="1986310"/>
    <n v="101.70125898387319"/>
    <n v="101"/>
    <n v="1.01"/>
    <n v="0.77"/>
    <s v="Yes"/>
    <s v="Yes"/>
    <s v="Yes"/>
    <s v="Yes"/>
    <m/>
    <m/>
    <m/>
    <m/>
    <m/>
  </r>
  <r>
    <s v="E-1155"/>
    <s v="Throwfinn Rowle"/>
    <x v="0"/>
    <s v=""/>
    <s v=""/>
    <n v="0"/>
    <x v="1"/>
    <s v="No"/>
    <n v="752871"/>
    <n v="761734"/>
    <n v="773712"/>
    <n v="2288317"/>
    <n v="483096"/>
    <n v="496247"/>
    <n v="497239"/>
    <n v="1476582"/>
    <n v="0.64167168080587511"/>
    <n v="0.65147019825818464"/>
    <n v="0.64266678040407799"/>
    <n v="64.526986427142745"/>
    <n v="64"/>
    <n v="0.72512626749431319"/>
    <n v="0.599148888694086"/>
    <n v="0.60866647334189483"/>
    <n v="0.64567142815334311"/>
    <n v="0.64234679505237013"/>
    <n v="0.61081498455713856"/>
    <n v="0.68718606111343661"/>
    <n v="0.6461621004760647"/>
    <n v="0.66085133348458414"/>
    <n v="0.90182264228089759"/>
    <n v="0.96143144172944006"/>
    <n v="0.84637874718007977"/>
    <n v="0.23667318125147421"/>
    <n v="0.20080275968792313"/>
    <n v="0.24755692246639219"/>
    <n v="0.22805676675812545"/>
    <n v="0.51458419243986253"/>
    <n v="0.49790396831520201"/>
    <n v="0.49502796768178992"/>
    <n v="0.5020582106377891"/>
    <n v="1373944"/>
    <n v="798707"/>
    <n v="58.132427522519116"/>
    <n v="58"/>
    <n v="1.07"/>
    <n v="0.71"/>
    <s v="No"/>
    <s v="No"/>
    <s v="No"/>
    <s v="Yes"/>
    <m/>
    <m/>
    <m/>
    <m/>
    <m/>
  </r>
  <r>
    <s v="E-1156"/>
    <s v="Katie Bell"/>
    <x v="0"/>
    <n v="50902.957086795053"/>
    <s v=""/>
    <n v="50902.957086795053"/>
    <x v="0"/>
    <s v="No"/>
    <n v="934488"/>
    <n v="938789"/>
    <n v="942810"/>
    <n v="2816087"/>
    <n v="1023906"/>
    <n v="1015562"/>
    <n v="1112010"/>
    <n v="3151478"/>
    <n v="1.0956866219790944"/>
    <n v="1.0817787596573885"/>
    <n v="1.1794635186304769"/>
    <n v="111.90982380871046"/>
    <n v="111"/>
    <n v="1.2293521278739017"/>
    <n v="0.97934121627501414"/>
    <n v="1.028155825589707"/>
    <n v="1.0803650960883227"/>
    <n v="1.7327601091197899"/>
    <n v="1.1555978453698028"/>
    <n v="1.2816301896381945"/>
    <n v="1.3817678772568704"/>
    <n v="1.1243590523094384"/>
    <n v="1.7702065425023878"/>
    <n v="2.3699014610347029"/>
    <n v="1.7856871780970454"/>
    <n v="0.64947724562522535"/>
    <n v="0.51578430685085197"/>
    <n v="0.52788677863234446"/>
    <n v="0.56384309266628763"/>
    <n v="0.90354056314468911"/>
    <n v="0.90683708886562719"/>
    <n v="0.94133333333333336"/>
    <n v="0.91802330221051787"/>
    <n v="1534945"/>
    <n v="1785319"/>
    <n v="116.31159422650323"/>
    <n v="116"/>
    <n v="1.03"/>
    <n v="0.99"/>
    <s v="Yes"/>
    <s v="Yes"/>
    <s v="Yes"/>
    <s v="Yes"/>
    <m/>
    <m/>
    <m/>
    <m/>
    <m/>
  </r>
  <r>
    <s v="E-1157"/>
    <s v="Michael Corner"/>
    <x v="0"/>
    <n v="37984.5703125"/>
    <s v=""/>
    <n v="37984.5703125"/>
    <x v="0"/>
    <s v="No"/>
    <n v="900578"/>
    <n v="905203"/>
    <n v="917917"/>
    <n v="2723698"/>
    <n v="970214"/>
    <n v="973114"/>
    <n v="939681"/>
    <n v="2883009"/>
    <n v="1.077323674351361"/>
    <n v="1.075022950653058"/>
    <n v="1.0237102047352866"/>
    <n v="105.8490699042258"/>
    <n v="105"/>
    <n v="1.1918269052303352"/>
    <n v="0.87950996421885741"/>
    <n v="0.73253418707964157"/>
    <n v="0.93953966833444269"/>
    <n v="0.91999922760538355"/>
    <n v="0.97098179249725314"/>
    <n v="0.78218285329038539"/>
    <n v="0.88951220917945861"/>
    <n v="1.0084128313286014"/>
    <n v="1.528122088152156"/>
    <n v="1.6853174868131133"/>
    <n v="1.4223489989192177"/>
    <n v="1.0094054337214562"/>
    <n v="0.95345164863654575"/>
    <n v="1.0308855508864796"/>
    <n v="0.99804181470704345"/>
    <n v="1.0166143132876659"/>
    <n v="0.92194851923609189"/>
    <n v="1.1484560162126884"/>
    <n v="1.0344810521236716"/>
    <n v="1652721"/>
    <n v="1770700"/>
    <n v="107.13847043753906"/>
    <n v="107"/>
    <n v="1.06"/>
    <n v="0.92"/>
    <s v="Yes"/>
    <s v="Yes"/>
    <s v="Yes"/>
    <s v="Yes"/>
    <m/>
    <m/>
    <m/>
    <m/>
    <m/>
  </r>
  <r>
    <s v="E-1158"/>
    <s v="Reginald Coner"/>
    <x v="0"/>
    <n v="46170.482618408205"/>
    <s v=""/>
    <n v="46170.482618408205"/>
    <x v="0"/>
    <s v="No"/>
    <n v="731464"/>
    <n v="727331"/>
    <n v="734994"/>
    <n v="2193789"/>
    <n v="782923"/>
    <n v="817948"/>
    <n v="794910"/>
    <n v="2395781"/>
    <n v="1.0703506939507617"/>
    <n v="1.1245883923550626"/>
    <n v="1.081519032808431"/>
    <n v="109.20744884763303"/>
    <n v="109"/>
    <n v="0.84868983749319649"/>
    <n v="0.80836549062844543"/>
    <n v="0.69809198811420503"/>
    <n v="0.78665243248236116"/>
    <n v="1.2771689497716896"/>
    <n v="1.2874181818181818"/>
    <n v="1.2692456135142356"/>
    <n v="1.277997633319754"/>
    <n v="1.3514490903830771"/>
    <n v="1.7891536203936296"/>
    <n v="1.7958454289507082"/>
    <n v="1.6536527408631192"/>
    <n v="1.2125827304062462"/>
    <n v="1.0231394953699771"/>
    <n v="0.97954667526050054"/>
    <n v="1.0704115944113786"/>
    <n v="1.0637724406795976"/>
    <n v="0.96438205614946548"/>
    <n v="0.93887056083834664"/>
    <n v="0.98944745713029458"/>
    <n v="1378391"/>
    <n v="1549595"/>
    <n v="112.42056861949912"/>
    <n v="112"/>
    <n v="1.0900000000000001"/>
    <n v="0.9"/>
    <s v="Yes"/>
    <s v="Yes"/>
    <s v="Yes"/>
    <s v="Yes"/>
    <m/>
    <m/>
    <m/>
    <m/>
    <m/>
  </r>
  <r>
    <s v="E-1159"/>
    <s v="Reginald Cattermole"/>
    <x v="0"/>
    <n v="27562.5"/>
    <s v=""/>
    <n v="27562.5"/>
    <x v="0"/>
    <s v="No"/>
    <n v="824752"/>
    <n v="845230"/>
    <n v="847406"/>
    <n v="2517388"/>
    <n v="859376"/>
    <n v="863302"/>
    <n v="858399"/>
    <n v="2581077"/>
    <n v="1.0419811046229654"/>
    <n v="1.0213811625238101"/>
    <n v="1.0129725302865451"/>
    <n v="102.52996359718883"/>
    <n v="102"/>
    <n v="1.0786503594034975"/>
    <n v="0.87965606731284984"/>
    <n v="0.83005278363305324"/>
    <n v="0.93186729725664008"/>
    <n v="0.9167424104708235"/>
    <n v="1.2497298076230277"/>
    <n v="1.0110324581547858"/>
    <n v="1.0625740503174461"/>
    <n v="0.72941319303925534"/>
    <n v="1.582700582131106"/>
    <n v="1.6810125540799046"/>
    <n v="1.3525898678981687"/>
    <n v="1.5170496692540052"/>
    <n v="0.99259038389862098"/>
    <n v="0.57434216714055231"/>
    <n v="1.0193087162085064"/>
    <n v="1.5030042058882436"/>
    <n v="1.3770407108906799"/>
    <n v="1.7394743246532003"/>
    <n v="1.5289792697797862"/>
    <n v="1494328"/>
    <n v="1626946"/>
    <n v="108.87475841983823"/>
    <n v="108"/>
    <n v="1"/>
    <n v="0.93"/>
    <s v="Yes"/>
    <s v="Yes"/>
    <s v="Yes"/>
    <s v="Yes"/>
    <m/>
    <m/>
    <m/>
    <m/>
    <m/>
  </r>
  <r>
    <s v="E-1160"/>
    <s v="Gabrielle Delacour"/>
    <x v="0"/>
    <n v="39883.798828125"/>
    <s v=""/>
    <n v="39883.798828125"/>
    <x v="0"/>
    <s v="No"/>
    <n v="450961"/>
    <n v="434351"/>
    <n v="447194"/>
    <n v="1332506"/>
    <n v="466963"/>
    <n v="479541"/>
    <n v="472573"/>
    <n v="1419077"/>
    <n v="1.0354842214736972"/>
    <n v="1.1040402807867369"/>
    <n v="1.0567516558808929"/>
    <n v="106.49685629933374"/>
    <n v="106"/>
    <n v="0.87352347699911581"/>
    <n v="0.84867057130881041"/>
    <n v="0.75395090120198027"/>
    <n v="0.82537128525887993"/>
    <n v="0.98754021643755485"/>
    <n v="1.1348924977127173"/>
    <n v="1.3278318903318904"/>
    <n v="1.1483647368934882"/>
    <n v="1.2476759743531824"/>
    <n v="1.8140903394540402"/>
    <n v="1.5611275775249387"/>
    <n v="1.5376816222257703"/>
    <n v="1.0683006343984962"/>
    <n v="0.95729126587148905"/>
    <n v="0.73929836303299035"/>
    <n v="0.91835593187648268"/>
    <n v="1.0824540411182422"/>
    <n v="1.1623060541527228"/>
    <n v="1.3131699846860643"/>
    <n v="1.1812905139177223"/>
    <n v="773541"/>
    <n v="824141"/>
    <n v="106.54134687107731"/>
    <n v="106"/>
    <n v="1"/>
    <n v="0.95"/>
    <s v="Yes"/>
    <s v="Yes"/>
    <s v="Yes"/>
    <s v="Yes"/>
    <m/>
    <m/>
    <m/>
    <m/>
    <m/>
  </r>
  <r>
    <s v="E-1161"/>
    <s v="Marry Cattermole"/>
    <x v="0"/>
    <n v="48479.006749328619"/>
    <s v=""/>
    <n v="48479.006749328619"/>
    <x v="0"/>
    <s v="No"/>
    <n v="801741"/>
    <n v="816052"/>
    <n v="815914"/>
    <n v="2433707"/>
    <n v="887471"/>
    <n v="894399"/>
    <n v="913474"/>
    <n v="2695344"/>
    <n v="1.1069297940357297"/>
    <n v="1.0960073622759334"/>
    <n v="1.1195714254198359"/>
    <n v="110.75055460661451"/>
    <n v="110"/>
    <n v="0.85116907454620727"/>
    <n v="0.76497226943375973"/>
    <n v="0.91502293041321536"/>
    <n v="0.84272938617870941"/>
    <n v="0.85462367875922873"/>
    <n v="0.94365529471669618"/>
    <n v="0.99831110798353329"/>
    <n v="0.93236862505579177"/>
    <n v="2.3675955492410923"/>
    <n v="2.673126250621114"/>
    <n v="2.4345559087175457"/>
    <n v="2.491206900307116"/>
    <n v="1.1474215842636895"/>
    <n v="0.96357474224641992"/>
    <n v="0.85495691257756146"/>
    <n v="0.98510603348664383"/>
    <n v="0.59181049596758484"/>
    <n v="0.88132674453429172"/>
    <n v="1.0860024774376216"/>
    <n v="0.86088994716868816"/>
    <n v="1366941"/>
    <n v="1597378"/>
    <n v="116.85785999542043"/>
    <n v="116"/>
    <n v="1.1599999999999999"/>
    <n v="0.91"/>
    <s v="Yes"/>
    <s v="Yes"/>
    <s v="Yes"/>
    <s v="Yes"/>
    <m/>
    <m/>
    <m/>
    <m/>
    <m/>
  </r>
  <r>
    <s v="E-1162"/>
    <s v="Mrs. Noris"/>
    <x v="0"/>
    <n v="41877.98876953125"/>
    <s v=""/>
    <n v="41877.98876953125"/>
    <x v="0"/>
    <s v="No"/>
    <n v="441648"/>
    <n v="452289"/>
    <n v="453906"/>
    <n v="1347843"/>
    <n v="469601"/>
    <n v="494103"/>
    <n v="487164"/>
    <n v="1450868"/>
    <n v="1.0632924863239503"/>
    <n v="1.0924497389943155"/>
    <n v="1.0732706771886691"/>
    <n v="107.64369440654437"/>
    <n v="107"/>
    <n v="1.200600328481622"/>
    <n v="1.1673740965928645"/>
    <n v="1.2408255691345007"/>
    <n v="1.2022588206642515"/>
    <n v="0.57139419220279164"/>
    <n v="0.97959464101683269"/>
    <n v="0.69350441058540502"/>
    <n v="0.76040110404902383"/>
    <n v="0.70534700826982322"/>
    <n v="1.1788933137706981"/>
    <n v="1.2693209288696798"/>
    <n v="1.0573953181668314"/>
    <n v="1.0979444948774477"/>
    <n v="0.86745158791634391"/>
    <n v="1.105781172379533"/>
    <n v="1.0225539458915103"/>
    <n v="1.2147439504783342"/>
    <n v="1.1167218543046358"/>
    <n v="0.48317524841915088"/>
    <n v="0.94376938514869546"/>
    <n v="675212"/>
    <n v="748147"/>
    <n v="110.80179262216903"/>
    <n v="110"/>
    <n v="1.05"/>
    <n v="0.93"/>
    <s v="Yes"/>
    <s v="Yes"/>
    <s v="Yes"/>
    <s v="Yes"/>
    <m/>
    <m/>
    <m/>
    <m/>
    <m/>
  </r>
  <r>
    <s v="E-1163"/>
    <s v="Will Smith"/>
    <x v="0"/>
    <n v="28940.625"/>
    <s v=""/>
    <n v="28940.625"/>
    <x v="0"/>
    <s v="No"/>
    <n v="621112"/>
    <n v="625368"/>
    <n v="648304"/>
    <n v="1894784"/>
    <n v="659270"/>
    <n v="605247"/>
    <n v="704120"/>
    <n v="1968637"/>
    <n v="1.0614349746905549"/>
    <n v="0.96782534443719537"/>
    <n v="1.0860954120289248"/>
    <n v="103.8977002127947"/>
    <n v="103"/>
    <n v="1.1838224813735019"/>
    <n v="1.0442450495049505"/>
    <n v="0.99643021728215042"/>
    <n v="1.0765541658086843"/>
    <n v="1.019274921245128"/>
    <n v="1.1638857610809705"/>
    <n v="1.5697173479037512"/>
    <n v="1.2514266766723094"/>
    <n v="0.58681481307478178"/>
    <n v="0.6990208450177603"/>
    <n v="1.142961142961143"/>
    <n v="0.82642994369979161"/>
    <n v="1.1601867797059213"/>
    <n v="0.81854335490956287"/>
    <n v="1.0568325734549138"/>
    <n v="1.0128445961765682"/>
    <n v="1.594898958426066"/>
    <n v="1.6102886567311978"/>
    <n v="1.9380397044422684"/>
    <n v="1.7180365121528045"/>
    <n v="1027354"/>
    <n v="1078661"/>
    <n v="104.99409161788439"/>
    <n v="104"/>
    <n v="1.02"/>
    <n v="0.92"/>
    <s v="Yes"/>
    <s v="Yes"/>
    <s v="Yes"/>
    <s v="Yes"/>
    <m/>
    <m/>
    <m/>
    <m/>
    <m/>
  </r>
  <r>
    <s v="E-1164"/>
    <s v="Chandler Bing"/>
    <x v="0"/>
    <n v="37984.5703125"/>
    <n v="48479.006749328619"/>
    <n v="86463.577061828619"/>
    <x v="0"/>
    <s v="Yes"/>
    <n v="552265"/>
    <n v="561813"/>
    <n v="555671"/>
    <n v="1669749"/>
    <n v="573133"/>
    <n v="593213"/>
    <n v="589581"/>
    <n v="1755927"/>
    <n v="1.037786207708256"/>
    <n v="1.0558904831322877"/>
    <n v="1.0610253189387244"/>
    <n v="105.16113499693667"/>
    <n v="105"/>
    <n v="1.1943301826244239"/>
    <n v="1.1075241465476608"/>
    <n v="1.041712490802206"/>
    <n v="1.1165488312133023"/>
    <n v="0.84847567894697029"/>
    <n v="1.080617858654253"/>
    <n v="0.94571850709834904"/>
    <n v="0.96031561307140867"/>
    <n v="1.1122097807925384"/>
    <n v="0.99124903482001692"/>
    <n v="1.0252056884433063"/>
    <n v="1.0417978024405057"/>
    <n v="1.3304468573412278"/>
    <n v="1.1903450949980612"/>
    <n v="1.0413542166894463"/>
    <n v="1.1852538188649071"/>
    <n v="1.0549102851650112"/>
    <n v="1.4331484394403511"/>
    <n v="1.1468680089485459"/>
    <n v="1.2077002080425565"/>
    <n v="927201"/>
    <n v="1027348"/>
    <n v="110.80100215595108"/>
    <n v="110"/>
    <n v="1.1299999999999999"/>
    <n v="0.93"/>
    <s v="Yes"/>
    <s v="Yes"/>
    <s v="Yes"/>
    <s v="Yes"/>
    <m/>
    <m/>
    <m/>
    <m/>
    <m/>
  </r>
  <r>
    <s v="E-1165"/>
    <s v="Homer Simpson"/>
    <x v="0"/>
    <s v=""/>
    <s v=""/>
    <n v="0"/>
    <x v="1"/>
    <s v="No"/>
    <n v="46645"/>
    <n v="49069"/>
    <n v="0"/>
    <n v="95714"/>
    <n v="57607"/>
    <n v="56755"/>
    <n v="0"/>
    <n v="114362"/>
    <n v="1.2350091113731376"/>
    <n v="1.1566365729890562"/>
    <s v=""/>
    <n v="119.48304323296487"/>
    <n v="119"/>
    <n v="1.2992571630703926"/>
    <n v="1.4846003898635478"/>
    <s v=""/>
    <n v="1.3874258160237389"/>
    <n v="2.1027837259100641"/>
    <n v="0.48471824259789875"/>
    <s v=""/>
    <n v="1.0639276406561398"/>
    <n v="0.82615156017830604"/>
    <n v="0.26909614988676139"/>
    <s v=""/>
    <n v="0.38997259390617445"/>
    <n v="0.78365810451727191"/>
    <n v="1.2547528517110267"/>
    <s v=""/>
    <n v="0.93338368580060427"/>
    <n v="2.8532002348796244"/>
    <n v="2.3231058234189104"/>
    <s v=""/>
    <n v="2.5966666666666667"/>
    <n v="28038"/>
    <n v="31588"/>
    <n v="112.66138811612811"/>
    <n v="112"/>
    <n v="1.19"/>
    <n v="0.83"/>
    <s v="Yes"/>
    <s v="Yes"/>
    <s v="Yes"/>
    <s v="Yes"/>
    <m/>
    <m/>
    <m/>
    <m/>
    <m/>
  </r>
  <r>
    <s v="E-1166"/>
    <s v="Phoebe Buffay"/>
    <x v="0"/>
    <n v="71625.572431282286"/>
    <s v=""/>
    <n v="71625.572431282286"/>
    <x v="0"/>
    <s v="No"/>
    <n v="53213"/>
    <n v="52709"/>
    <n v="0"/>
    <n v="105922"/>
    <n v="60255"/>
    <n v="65333"/>
    <n v="0"/>
    <n v="125588"/>
    <n v="1.1323360832879183"/>
    <n v="1.2395036900719043"/>
    <s v=""/>
    <n v="118.5664923245407"/>
    <n v="118"/>
    <n v="0.8481291269258987"/>
    <n v="1.3121717287051837"/>
    <s v=""/>
    <n v="1.1341308937368051"/>
    <n v="1.5781615925058547"/>
    <n v="0.50128095644748083"/>
    <s v=""/>
    <n v="1.0321835762736327"/>
    <n v="1.2894538132393658"/>
    <n v="2.5185524507558408"/>
    <s v=""/>
    <n v="1.7253086419753085"/>
    <n v="5.039233576642336"/>
    <n v="0.26978417266187049"/>
    <s v=""/>
    <n v="1.2126623376623376"/>
    <n v="1.7682767624020888"/>
    <n v="2.3091707852828116"/>
    <s v=""/>
    <n v="2.0620339994035191"/>
    <n v="29087"/>
    <n v="39468"/>
    <n v="135.68948327431499"/>
    <n v="120"/>
    <n v="1.19"/>
    <n v="0.99"/>
    <s v="Yes"/>
    <s v="Yes"/>
    <s v="Yes"/>
    <s v="Yes"/>
    <m/>
    <m/>
    <m/>
    <m/>
    <m/>
  </r>
  <r>
    <s v="E-1167"/>
    <s v="Bart Simpson"/>
    <x v="0"/>
    <s v=""/>
    <s v=""/>
    <n v="0"/>
    <x v="1"/>
    <s v="No"/>
    <n v="599826"/>
    <n v="620146"/>
    <n v="617783"/>
    <n v="1837755"/>
    <n v="413254"/>
    <n v="328759"/>
    <n v="331260"/>
    <n v="1073273"/>
    <n v="0.68895646404123867"/>
    <n v="0.53013161416827648"/>
    <n v="0.53620769752485908"/>
    <n v="58.401310294353706"/>
    <n v="58"/>
    <n v="0.70474327536828707"/>
    <n v="0.48554946201871074"/>
    <n v="0.41568318647581837"/>
    <n v="0.53805300674421874"/>
    <n v="0.93677975228863763"/>
    <n v="0.72349272349272353"/>
    <n v="1.0422434122833999"/>
    <n v="0.90724292316580013"/>
    <n v="0.63406822290340326"/>
    <n v="0.4369590504919067"/>
    <n v="0.62121941902373401"/>
    <n v="0.56750627232391149"/>
    <n v="0.84782326185834955"/>
    <n v="0.46909435107959924"/>
    <n v="0.51307484220018029"/>
    <n v="0.60789042564205631"/>
    <n v="1.2710559500895997"/>
    <n v="0.88602425793868467"/>
    <n v="0.92020837303856173"/>
    <n v="1.0202901620247802"/>
    <n v="713496"/>
    <n v="433126"/>
    <n v="60.704755177324053"/>
    <n v="60"/>
    <n v="0.97"/>
    <n v="0.95"/>
    <s v="No"/>
    <s v="No"/>
    <s v="No"/>
    <s v="Yes"/>
    <m/>
    <m/>
    <m/>
    <m/>
    <m/>
  </r>
  <r>
    <s v="E-1168"/>
    <s v="Joey Tribbiani"/>
    <x v="0"/>
    <s v=""/>
    <s v=""/>
    <n v="0"/>
    <x v="1"/>
    <s v="No"/>
    <n v="584485"/>
    <n v="592059"/>
    <n v="590566"/>
    <n v="1767110"/>
    <n v="460959"/>
    <n v="452525"/>
    <n v="454316"/>
    <n v="1367800"/>
    <n v="0.78865839157548956"/>
    <n v="0.76432416363909683"/>
    <n v="0.76928912263828264"/>
    <n v="77.403217683109716"/>
    <n v="77"/>
    <n v="0.90363364735224028"/>
    <n v="0.714608847788053"/>
    <n v="0.68300653594771243"/>
    <n v="0.76933331640491098"/>
    <n v="0.79334293215888885"/>
    <n v="0.7770155826558266"/>
    <n v="0.70047169811320753"/>
    <n v="0.75822050290135401"/>
    <n v="0.63893963298181511"/>
    <n v="0.63550650163099331"/>
    <n v="0.86291380507755233"/>
    <n v="0.71807606758493014"/>
    <n v="0.90230534523674988"/>
    <n v="0.51875815380275736"/>
    <n v="0.57681969680679501"/>
    <n v="0.66127688350581448"/>
    <n v="1.2126256983240224"/>
    <n v="0.86524461640278982"/>
    <n v="0.96735261401557282"/>
    <n v="1.0103020369936784"/>
    <n v="636839"/>
    <n v="477619"/>
    <n v="74.998390488019737"/>
    <n v="74"/>
    <n v="1.2"/>
    <n v="0.8"/>
    <s v="No"/>
    <s v="No"/>
    <s v="No"/>
    <s v="Yes"/>
    <m/>
    <m/>
    <m/>
    <m/>
    <m/>
  </r>
  <r>
    <s v="E-1169"/>
    <s v="Carlton Banks"/>
    <x v="0"/>
    <s v=""/>
    <s v=""/>
    <n v="0"/>
    <x v="1"/>
    <s v="No"/>
    <n v="1006457"/>
    <n v="1017944"/>
    <n v="1030215"/>
    <n v="3054616"/>
    <n v="932079"/>
    <n v="738323"/>
    <n v="1156921"/>
    <n v="2827323"/>
    <n v="0.92609917761017113"/>
    <n v="0.72530807195680702"/>
    <n v="1.1229898613396232"/>
    <n v="92.559031969975933"/>
    <n v="92"/>
    <n v="0.90701489890031928"/>
    <n v="0.76303317535545023"/>
    <n v="0.56664198029578761"/>
    <n v="0.74624055954462587"/>
    <n v="1.046243753705429"/>
    <n v="1.0274401823015571"/>
    <n v="0.99550614947965943"/>
    <n v="1.0222139736744424"/>
    <n v="1.0138111664750225"/>
    <n v="1.0689516859457082"/>
    <n v="1.3589875369394835"/>
    <n v="1.154016478071394"/>
    <n v="1.7246186440677966"/>
    <n v="1.0215690612179229"/>
    <n v="1.546475556693115"/>
    <n v="1.4250985342494418"/>
    <n v="2.0517560975609754"/>
    <n v="1.1138179943284352"/>
    <n v="1.0236730527638191"/>
    <n v="1.3583311671432285"/>
    <n v="905751"/>
    <n v="1024204"/>
    <n v="113.07787681161821"/>
    <n v="113"/>
    <n v="1.1299999999999999"/>
    <n v="0.79"/>
    <s v="Yes"/>
    <s v="No"/>
    <s v="Yes"/>
    <s v="Yes"/>
    <m/>
    <m/>
    <m/>
    <m/>
    <m/>
  </r>
  <r>
    <s v="E-1170"/>
    <s v="Tim Taylor"/>
    <x v="0"/>
    <s v=""/>
    <s v=""/>
    <n v="0"/>
    <x v="1"/>
    <s v="No"/>
    <n v="754446"/>
    <n v="777704"/>
    <n v="783165"/>
    <n v="2315315"/>
    <n v="772210"/>
    <n v="558364"/>
    <n v="619310"/>
    <n v="1949884"/>
    <n v="1.0235457541030106"/>
    <n v="0.71796467550636234"/>
    <n v="0.79077844387836538"/>
    <n v="84.216791235749781"/>
    <n v="84"/>
    <n v="0.82267643842403226"/>
    <n v="0.60548728668994911"/>
    <n v="0.53025042189591298"/>
    <n v="0.6559903942631482"/>
    <n v="0.9117974564847916"/>
    <n v="0.77581600650482052"/>
    <n v="0.87942357967225659"/>
    <n v="0.85477543831558722"/>
    <n v="0.6429274774293815"/>
    <n v="0.56766930988840181"/>
    <n v="0.71765457707377378"/>
    <n v="0.64649705830732485"/>
    <n v="1.2121295944123647"/>
    <n v="1.0520953369767363"/>
    <n v="1.0170777988614801"/>
    <n v="1.0920584319387927"/>
    <n v="1.2935825614288092"/>
    <n v="0.90269553271116587"/>
    <n v="0.96858685466958194"/>
    <n v="1.0411866967781767"/>
    <n v="1121621"/>
    <n v="883196"/>
    <n v="78.742819544213233"/>
    <n v="78"/>
    <n v="1.0900000000000001"/>
    <n v="0.96"/>
    <s v="Yes"/>
    <s v="No"/>
    <s v="No"/>
    <s v="Yes"/>
    <m/>
    <m/>
    <m/>
    <m/>
    <m/>
  </r>
  <r>
    <s v="E-1171"/>
    <s v="Topanga Lawrence"/>
    <x v="0"/>
    <s v=""/>
    <s v=""/>
    <n v="0"/>
    <x v="1"/>
    <s v="No"/>
    <n v="678246"/>
    <n v="683526"/>
    <n v="685257"/>
    <n v="2047029"/>
    <n v="651396"/>
    <n v="420078"/>
    <n v="547832"/>
    <n v="1619306"/>
    <n v="0.96041259366070719"/>
    <n v="0.61457501250866831"/>
    <n v="0.79945480308847627"/>
    <n v="79.105181216289552"/>
    <n v="79"/>
    <n v="0.7433361494996783"/>
    <n v="0.58248737895894942"/>
    <n v="0.55167634356802986"/>
    <n v="0.62804428240820886"/>
    <n v="1.7329378747289195"/>
    <n v="1.0023739956172388"/>
    <n v="1.4744436162283037"/>
    <n v="1.4016860556516271"/>
    <n v="0.52113576301395115"/>
    <n v="0.57596008084891359"/>
    <n v="0.65167813418612919"/>
    <n v="0.58610972981932707"/>
    <n v="1.2323267445903656"/>
    <n v="1.0819240835921291"/>
    <n v="1.1248210475135734"/>
    <n v="1.1467277751567029"/>
    <n v="1.0048237765502217"/>
    <n v="0.87445759003078294"/>
    <n v="0.9793084777227723"/>
    <n v="0.95165870741801972"/>
    <n v="980853"/>
    <n v="785610"/>
    <n v="80.094570746075107"/>
    <n v="80"/>
    <n v="0.99"/>
    <n v="0.85"/>
    <s v="Yes"/>
    <s v="No"/>
    <s v="Yes"/>
    <s v="Yes"/>
    <m/>
    <m/>
    <m/>
    <m/>
    <m/>
  </r>
  <r>
    <s v="E-1172"/>
    <s v="Uncle Phil"/>
    <x v="0"/>
    <s v=""/>
    <s v=""/>
    <n v="0"/>
    <x v="1"/>
    <s v="No"/>
    <n v="430415"/>
    <n v="435605"/>
    <n v="444865"/>
    <n v="1310885"/>
    <n v="383746"/>
    <n v="437338"/>
    <n v="302882"/>
    <n v="1123966"/>
    <n v="0.89157208740401706"/>
    <n v="1.0039783749038693"/>
    <n v="0.68084025490879252"/>
    <n v="85.74100702960213"/>
    <n v="85"/>
    <n v="0.51628868877310286"/>
    <n v="0.44615620527499489"/>
    <n v="0.40598786131394488"/>
    <n v="0.45686938012525752"/>
    <n v="0.77575189571440739"/>
    <n v="0.69033773205099536"/>
    <n v="0.72181348180552796"/>
    <n v="0.73325308260402777"/>
    <n v="0.40407525027001756"/>
    <n v="0.41497689632723056"/>
    <n v="0.63687836180050961"/>
    <n v="0.49421905828133078"/>
    <n v="0.64717938463845637"/>
    <n v="0.71744727329467139"/>
    <n v="0.54968698096333202"/>
    <n v="0.63771184639063927"/>
    <n v="0.82536354413256674"/>
    <n v="1.1206600942991856"/>
    <n v="0.7425652960951642"/>
    <n v="0.88983299812433614"/>
    <n v="684930"/>
    <n v="369284"/>
    <n v="53.915582614281753"/>
    <n v="53"/>
    <n v="1.1200000000000001"/>
    <n v="0.8"/>
    <s v="Yes"/>
    <s v="Yes"/>
    <s v="No"/>
    <s v="Yes"/>
    <m/>
    <m/>
    <m/>
    <m/>
    <m/>
  </r>
  <r>
    <s v="E-1173"/>
    <s v="Steve Urkel"/>
    <x v="0"/>
    <n v="46170.482618408205"/>
    <s v=""/>
    <n v="46170.482618408205"/>
    <x v="0"/>
    <s v="No"/>
    <n v="809140"/>
    <n v="820152"/>
    <n v="829473"/>
    <n v="2458765"/>
    <n v="1010059"/>
    <n v="911357"/>
    <n v="770516"/>
    <n v="2691932"/>
    <n v="1.2483117878241095"/>
    <n v="1.1112049961470556"/>
    <n v="0.9289223398471077"/>
    <n v="109.48309415499244"/>
    <n v="109"/>
    <n v="1.0123085818826396"/>
    <n v="0.91789441971661256"/>
    <n v="0.82653190401199095"/>
    <n v="0.92095169876438698"/>
    <n v="1.645301757066463"/>
    <n v="1.3485883264099134"/>
    <n v="1.5892842193386354"/>
    <n v="1.5208471379784902"/>
    <n v="0.80413321639794011"/>
    <n v="0.63265966588177525"/>
    <n v="1.1429261988615624"/>
    <n v="0.87192852090284878"/>
    <n v="2.6443689595212101"/>
    <n v="2.2053544193904129"/>
    <n v="1.2800012497266222"/>
    <n v="2.0362263852659868"/>
    <n v="1.0047384943434223"/>
    <n v="1.1243792199096032"/>
    <n v="0.97057580559957735"/>
    <n v="1.0326050545278596"/>
    <n v="1420420"/>
    <n v="1753234"/>
    <n v="123.43067543402655"/>
    <n v="120"/>
    <n v="1.02"/>
    <n v="0.91"/>
    <s v="Yes"/>
    <s v="Yes"/>
    <s v="Yes"/>
    <s v="Yes"/>
    <m/>
    <m/>
    <m/>
    <m/>
    <m/>
  </r>
  <r>
    <s v="E-1174"/>
    <s v="Kelly Kapowski"/>
    <x v="0"/>
    <n v="26250"/>
    <n v="50902.957086795053"/>
    <n v="77152.957086795053"/>
    <x v="0"/>
    <s v="Yes"/>
    <n v="773838"/>
    <n v="778439"/>
    <n v="788102"/>
    <n v="2340379"/>
    <n v="781916"/>
    <n v="796529"/>
    <n v="806189"/>
    <n v="2384634"/>
    <n v="1.0104388773877737"/>
    <n v="1.0232388151158922"/>
    <n v="1.0229500749902931"/>
    <n v="101.89093304973254"/>
    <n v="101"/>
    <n v="0.9544869082875006"/>
    <n v="1.0297269893013163"/>
    <n v="1.0878730852111509"/>
    <n v="1.0232406526972577"/>
    <n v="1.3660335421297232"/>
    <n v="1.6844484629294756"/>
    <n v="1.4689669047379539"/>
    <n v="1.5067633336689827"/>
    <n v="0.77319685466377441"/>
    <n v="0.96653072509850002"/>
    <n v="1.3696864231169932"/>
    <n v="1.0562923552745436"/>
    <n v="1.3163561160560411"/>
    <n v="1.3399162589109737"/>
    <n v="1.0192295353931606"/>
    <n v="1.2194488031356747"/>
    <n v="1.0825954236988824"/>
    <n v="1.265768939690493"/>
    <n v="0.8498194221508828"/>
    <n v="1.0633964185691249"/>
    <n v="1005240"/>
    <n v="1116226"/>
    <n v="111.04074648840079"/>
    <n v="111"/>
    <n v="1"/>
    <n v="0.93"/>
    <s v="Yes"/>
    <s v="Yes"/>
    <s v="Yes"/>
    <s v="Yes"/>
    <m/>
    <m/>
    <m/>
    <m/>
    <m/>
  </r>
  <r>
    <s v="E-1175"/>
    <s v="Al Bundy"/>
    <x v="0"/>
    <s v=""/>
    <s v=""/>
    <n v="0"/>
    <x v="1"/>
    <s v="No"/>
    <n v="413268"/>
    <n v="439428"/>
    <n v="434366"/>
    <n v="1287062"/>
    <n v="334999"/>
    <n v="268739"/>
    <n v="277639"/>
    <n v="881377"/>
    <n v="0.81060958022397089"/>
    <n v="0.61156548968204116"/>
    <n v="0.63918216434988007"/>
    <n v="68.479762435686865"/>
    <n v="68"/>
    <n v="0.39646319279743952"/>
    <n v="0.29201498666726672"/>
    <n v="0.34619116933527416"/>
    <n v="0.34445361128218238"/>
    <n v="0.48022898335630232"/>
    <n v="0.67878528656971771"/>
    <n v="1.0931232091690544"/>
    <n v="0.718338831748496"/>
    <n v="0.3048624067164179"/>
    <n v="0.22023238925199709"/>
    <n v="0.36785777659480079"/>
    <n v="0.3041658352100497"/>
    <n v="0.4206749534618387"/>
    <n v="0.70812092086891576"/>
    <n v="0.61331149493746273"/>
    <n v="0.57752116540237297"/>
    <n v="1.1059170183961138"/>
    <n v="0.68959343528534134"/>
    <n v="1.0757268424611224"/>
    <n v="0.94880139704715039"/>
    <n v="629893"/>
    <n v="263730"/>
    <n v="41.869015848723514"/>
    <n v="41"/>
    <n v="1.01"/>
    <n v="0.71"/>
    <s v="Yes"/>
    <s v="No"/>
    <s v="No"/>
    <s v="Yes"/>
    <m/>
    <m/>
    <m/>
    <m/>
    <m/>
  </r>
  <r>
    <s v="E-1176"/>
    <s v="Buffy Summers"/>
    <x v="0"/>
    <n v="25000"/>
    <s v=""/>
    <n v="25000"/>
    <x v="0"/>
    <s v="No"/>
    <n v="723802"/>
    <n v="723370"/>
    <n v="741695"/>
    <n v="2188867"/>
    <n v="805307"/>
    <n v="704595"/>
    <n v="699584"/>
    <n v="2209486"/>
    <n v="1.1126067626229272"/>
    <n v="0.97404509448829779"/>
    <n v="0.94322329259331661"/>
    <n v="100.94199419151553"/>
    <n v="100"/>
    <n v="0.91899409946614219"/>
    <n v="0.83070135140308565"/>
    <n v="0.62554690212808173"/>
    <n v="0.79464443084259206"/>
    <n v="0.99012074643249182"/>
    <n v="0.86810444131575581"/>
    <n v="1.3402326163081542"/>
    <n v="1.0685065279694299"/>
    <n v="0.71174037543748014"/>
    <n v="0.63323062092234594"/>
    <n v="0.72002866142202449"/>
    <n v="0.69006531491312084"/>
    <n v="0.94714715412219685"/>
    <n v="0.75045510731542875"/>
    <n v="0.65094944403917143"/>
    <n v="0.78032993060236244"/>
    <n v="1.1464458910393638"/>
    <n v="1.0734366945556921"/>
    <n v="1.3692636072572038"/>
    <n v="1.2024149519799152"/>
    <n v="884803"/>
    <n v="723574"/>
    <n v="81.777977696730233"/>
    <n v="81"/>
    <n v="1.1000000000000001"/>
    <n v="0.92"/>
    <s v="Yes"/>
    <s v="Yes"/>
    <s v="Yes"/>
    <s v="Yes"/>
    <m/>
    <m/>
    <m/>
    <m/>
    <m/>
  </r>
  <r>
    <s v="E-1177"/>
    <s v="Ross Geller"/>
    <x v="0"/>
    <s v=""/>
    <s v=""/>
    <n v="0"/>
    <x v="1"/>
    <s v="No"/>
    <n v="550358"/>
    <n v="566964"/>
    <n v="558764"/>
    <n v="1676086"/>
    <n v="591113"/>
    <n v="400140"/>
    <n v="382931"/>
    <n v="1374184"/>
    <n v="1.0740517990108256"/>
    <n v="0.70575909581560736"/>
    <n v="0.68531795176496701"/>
    <n v="81.987678436548009"/>
    <n v="81"/>
    <n v="0.81282180388844671"/>
    <n v="0.62601472995090013"/>
    <n v="0.54482716661017094"/>
    <n v="0.66392239453698387"/>
    <n v="0.98254313272653171"/>
    <n v="0.83577672241723444"/>
    <n v="1.3720533498759304"/>
    <n v="1.0511305668256341"/>
    <n v="0.42567609670987039"/>
    <n v="0.48807153965785383"/>
    <n v="0.55613010614784297"/>
    <n v="0.49294301884174324"/>
    <n v="0.93168247563574835"/>
    <n v="0.76432486297957147"/>
    <n v="0.77267256745022161"/>
    <n v="0.82036361755502107"/>
    <n v="1.3009310241265393"/>
    <n v="0.9421247227015036"/>
    <n v="0.69350563286944999"/>
    <n v="0.97333398491586443"/>
    <n v="859044"/>
    <n v="601397"/>
    <n v="70.007706240891025"/>
    <n v="70"/>
    <n v="0.97"/>
    <n v="0.86"/>
    <s v="Yes"/>
    <s v="No"/>
    <s v="No"/>
    <s v="Yes"/>
    <m/>
    <m/>
    <m/>
    <m/>
    <m/>
  </r>
  <r>
    <s v="E-1178"/>
    <s v="Monica Geller"/>
    <x v="0"/>
    <n v="30387.65625"/>
    <n v="48479.006749328619"/>
    <n v="78866.662999328619"/>
    <x v="0"/>
    <s v="Yes"/>
    <n v="730158"/>
    <n v="728920"/>
    <n v="745498"/>
    <n v="2204576"/>
    <n v="797225"/>
    <n v="754027"/>
    <n v="760284"/>
    <n v="2311536"/>
    <n v="1.091852722287505"/>
    <n v="1.0344441090929046"/>
    <n v="1.0198337218879192"/>
    <n v="104.85172659050991"/>
    <n v="104"/>
    <n v="1.1759226823470537"/>
    <n v="1.1004396218743646"/>
    <n v="0.85266254820072851"/>
    <n v="1.0467675024937817"/>
    <n v="1.2768010918662465"/>
    <n v="0.93458287394340311"/>
    <n v="1.2035169381949833"/>
    <n v="1.1370790405994218"/>
    <n v="0.98760863661053777"/>
    <n v="1.1158672069010587"/>
    <n v="1.5135260071072931"/>
    <n v="1.2213459053507361"/>
    <n v="1.1040251053814343"/>
    <n v="1.068301687763713"/>
    <n v="1.1243440928605501"/>
    <n v="1.0988340522093849"/>
    <n v="1.2124078091106292"/>
    <n v="0.94179459064327486"/>
    <n v="0.99717168628650055"/>
    <n v="1.0499001434558803"/>
    <n v="1147020"/>
    <n v="1271134"/>
    <n v="110.82056110617077"/>
    <n v="110"/>
    <n v="1"/>
    <n v="0.92"/>
    <s v="Yes"/>
    <s v="Yes"/>
    <s v="Yes"/>
    <s v="Yes"/>
    <m/>
    <m/>
    <m/>
    <m/>
    <m/>
  </r>
  <r>
    <s v="E-1179"/>
    <s v="Anne Bass"/>
    <x v="0"/>
    <s v=""/>
    <s v=""/>
    <n v="0"/>
    <x v="1"/>
    <s v="No"/>
    <n v="564087"/>
    <n v="524803"/>
    <n v="536869"/>
    <n v="1625759"/>
    <n v="456886"/>
    <n v="548250"/>
    <n v="465260"/>
    <n v="1470396"/>
    <n v="0.8099566201667473"/>
    <n v="1.04467771716244"/>
    <n v="0.86661736848281423"/>
    <n v="90.443663544227647"/>
    <n v="90"/>
    <n v="0.80199358845922664"/>
    <n v="0.83309455587392545"/>
    <n v="0.61545194378608026"/>
    <n v="0.75956633184389499"/>
    <n v="0.9341820802306029"/>
    <n v="0.92536430209335008"/>
    <n v="1.1541436859823795"/>
    <n v="1.0080312241987541"/>
    <n v="0.69720058214193992"/>
    <n v="1.7864316825475026"/>
    <n v="1.8721575761377536"/>
    <n v="1.4199573234421161"/>
    <n v="1.1811267327384676"/>
    <n v="0.95967782616737574"/>
    <n v="0.5668034032209055"/>
    <n v="0.89298135277074497"/>
    <n v="1.2578910245106683"/>
    <n v="1.6458733205374281"/>
    <n v="1.0420115709835336"/>
    <n v="1.2840552518357973"/>
    <n v="907095"/>
    <n v="931535"/>
    <n v="102.69431536939351"/>
    <n v="102"/>
    <n v="0.95"/>
    <n v="0.77"/>
    <s v="Yes"/>
    <s v="Yes"/>
    <s v="Yes"/>
    <s v="Yes"/>
    <m/>
    <m/>
    <m/>
    <m/>
    <m/>
  </r>
  <r>
    <s v="E-1180"/>
    <s v="Landen Perry"/>
    <x v="0"/>
    <n v="46170.482618408205"/>
    <s v=""/>
    <n v="46170.482618408205"/>
    <x v="0"/>
    <s v="No"/>
    <n v="604522"/>
    <n v="613524"/>
    <n v="625081"/>
    <n v="1843127"/>
    <n v="776808"/>
    <n v="572886"/>
    <n v="662381"/>
    <n v="2012075"/>
    <n v="1.2849954178673397"/>
    <n v="0.93376298237721755"/>
    <n v="1.059672266474265"/>
    <n v="109.16637865974511"/>
    <n v="109"/>
    <n v="0.93074119808451039"/>
    <n v="0.74600882470918572"/>
    <n v="0.55840201145411372"/>
    <n v="0.7404100096246391"/>
    <n v="1.0906543596505687"/>
    <n v="1.2947323217864299"/>
    <n v="1.3479227218327918"/>
    <n v="1.2456882869537615"/>
    <n v="0.82959123482975439"/>
    <n v="0.91660673051444141"/>
    <n v="1.3119149082805914"/>
    <n v="1.0283264698827996"/>
    <n v="1.7066155138189036"/>
    <n v="1.2066399220155968"/>
    <n v="0.99517513511491784"/>
    <n v="1.3001463485104485"/>
    <n v="0.99413702607627452"/>
    <n v="1.3795115071478941"/>
    <n v="0.95219908833312805"/>
    <n v="1.1013027220457561"/>
    <n v="1012244"/>
    <n v="946468"/>
    <n v="93.501961977546912"/>
    <n v="93"/>
    <n v="1.03"/>
    <n v="0.93"/>
    <s v="Yes"/>
    <s v="Yes"/>
    <s v="Yes"/>
    <s v="Yes"/>
    <m/>
    <m/>
    <m/>
    <m/>
    <m/>
  </r>
  <r>
    <s v="E-1181"/>
    <s v="Clara McKenzie"/>
    <x v="0"/>
    <n v="75206.85105284641"/>
    <s v=""/>
    <n v="75206.85105284641"/>
    <x v="0"/>
    <s v="No"/>
    <n v="837135"/>
    <n v="863230"/>
    <n v="855794"/>
    <n v="2556159"/>
    <n v="1105153"/>
    <n v="959885"/>
    <n v="984975"/>
    <n v="3050013"/>
    <n v="1.3201610254021154"/>
    <n v="1.1119690001505971"/>
    <n v="1.1509487096193711"/>
    <n v="119.3201596614295"/>
    <n v="119"/>
    <n v="1.504392556563559"/>
    <n v="1.2581632233950795"/>
    <n v="1.108545421445476"/>
    <n v="1.2942220753808247"/>
    <n v="0.85166415067212997"/>
    <n v="0.66363051864552081"/>
    <n v="0.83315516490477892"/>
    <n v="0.78096823928461301"/>
    <n v="1.2679961862386779"/>
    <n v="1.2311315223763923"/>
    <n v="1.3417915317621665"/>
    <n v="1.2836459912511586"/>
    <n v="1.470663655569316"/>
    <n v="1.2595329589122082"/>
    <n v="1.1825376332079474"/>
    <n v="1.3020014338206589"/>
    <n v="2.2919419822723608"/>
    <n v="2.3171775989039221"/>
    <n v="1.6068643968185559"/>
    <n v="2.062687417739725"/>
    <n v="1329769"/>
    <n v="1735916"/>
    <n v="130.54267320113493"/>
    <n v="120"/>
    <n v="1.07"/>
    <n v="0.9"/>
    <s v="Yes"/>
    <s v="Yes"/>
    <s v="Yes"/>
    <s v="Yes"/>
    <m/>
    <m/>
    <m/>
    <m/>
    <m/>
  </r>
  <r>
    <s v="E-1182"/>
    <s v="Scott Lester"/>
    <x v="0"/>
    <s v=""/>
    <s v=""/>
    <n v="0"/>
    <x v="1"/>
    <s v="No"/>
    <n v="836700"/>
    <n v="872099"/>
    <n v="875719"/>
    <n v="2584518"/>
    <n v="951741"/>
    <n v="878209"/>
    <n v="931085"/>
    <n v="2761035"/>
    <n v="1.1374937253495876"/>
    <n v="1.0070060853182954"/>
    <n v="1.0632234769372366"/>
    <n v="106.82978412222317"/>
    <n v="106"/>
    <n v="1.0578542978631789"/>
    <n v="1.175250501697787"/>
    <n v="0.95124841058837128"/>
    <n v="1.0628429054955355"/>
    <n v="0.81142761952357156"/>
    <n v="0.90429898466191405"/>
    <n v="0.64843908372187309"/>
    <n v="0.78482677711218163"/>
    <n v="1.7901341912297482"/>
    <n v="1.2063374539592686"/>
    <n v="1.4043065209917744"/>
    <n v="1.4614091158804015"/>
    <n v="1.1445321613221249"/>
    <n v="1.146813361803771"/>
    <n v="1.0745930933365289"/>
    <n v="1.1212656970900592"/>
    <n v="2.1806807153750172"/>
    <n v="2.6342638466532273"/>
    <n v="1.7739403453689169"/>
    <n v="2.190134731382829"/>
    <n v="1318375"/>
    <n v="1641008"/>
    <n v="124.47202047975728"/>
    <n v="120"/>
    <n v="1.18"/>
    <n v="0.83"/>
    <s v="Yes"/>
    <s v="Yes"/>
    <s v="Yes"/>
    <s v="Yes"/>
    <m/>
    <m/>
    <m/>
    <m/>
    <m/>
  </r>
  <r>
    <s v="E-1183"/>
    <s v="Averi Travis"/>
    <x v="0"/>
    <s v=""/>
    <s v=""/>
    <n v="0"/>
    <x v="1"/>
    <s v="No"/>
    <n v="635475"/>
    <n v="647008"/>
    <n v="646426"/>
    <n v="1928909"/>
    <n v="424864"/>
    <n v="767741"/>
    <n v="443664"/>
    <n v="1636269"/>
    <n v="0.66857704866438494"/>
    <n v="1.1866020203768732"/>
    <n v="0.68633377989127908"/>
    <n v="84.828729608291525"/>
    <n v="84"/>
    <n v="1.0252459844907371"/>
    <n v="1.018515371480825"/>
    <n v="0.84818955617104641"/>
    <n v="0.96610974117749182"/>
    <n v="0.83836477987421387"/>
    <n v="1.2029829028737722"/>
    <n v="0.63656333902855744"/>
    <n v="0.89045841191640041"/>
    <n v="0.55990660440293527"/>
    <n v="1.0343693493016064"/>
    <n v="1.0060404296942032"/>
    <n v="0.87500366601167257"/>
    <n v="0.39378089356866075"/>
    <n v="2.2590845197834466"/>
    <n v="0.39059841855274441"/>
    <n v="1.0064937741284008"/>
    <n v="1.712312549329124"/>
    <n v="1.8431540280782972"/>
    <n v="1.5747406046765626"/>
    <n v="1.7093534646950861"/>
    <n v="935389"/>
    <n v="929756"/>
    <n v="99.397790651803689"/>
    <n v="99"/>
    <n v="1.18"/>
    <n v="0.8"/>
    <s v="No"/>
    <s v="Yes"/>
    <s v="No"/>
    <s v="Yes"/>
    <m/>
    <m/>
    <m/>
    <m/>
    <m/>
  </r>
  <r>
    <s v="E-1184"/>
    <s v="Willie Newman"/>
    <x v="0"/>
    <s v=""/>
    <s v=""/>
    <n v="0"/>
    <x v="1"/>
    <s v="No"/>
    <n v="563731"/>
    <n v="575276"/>
    <n v="585464"/>
    <n v="1724471"/>
    <n v="333142"/>
    <n v="289627"/>
    <n v="329556"/>
    <n v="952325"/>
    <n v="0.59095916314696195"/>
    <n v="0.50345747084877523"/>
    <n v="0.5628971209160597"/>
    <n v="55.224181792561311"/>
    <n v="55"/>
    <n v="0.59516399806241416"/>
    <n v="0.52237652228159159"/>
    <n v="0.43899380761579199"/>
    <n v="0.52025808792679196"/>
    <n v="0.5607050600212734"/>
    <n v="0.42364101184068892"/>
    <n v="0.7861263126756397"/>
    <n v="0.58503417733705598"/>
    <n v="0.21329308857952445"/>
    <n v="0.30276220043439311"/>
    <n v="0.49796576735775783"/>
    <n v="0.34790786047531319"/>
    <n v="0.55748426301877541"/>
    <n v="0.54499589013916838"/>
    <n v="0.66682863621639132"/>
    <n v="0.59059639338849035"/>
    <n v="1.1365488954076997"/>
    <n v="0.4671314239693965"/>
    <n v="0.58624541635299543"/>
    <n v="0.72410703819682842"/>
    <n v="970936"/>
    <n v="495033"/>
    <n v="50.985131872749591"/>
    <n v="50"/>
    <n v="1.1499999999999999"/>
    <n v="0.98"/>
    <s v="No"/>
    <s v="No"/>
    <s v="No"/>
    <s v="Yes"/>
    <m/>
    <m/>
    <m/>
    <m/>
    <m/>
  </r>
  <r>
    <s v="E-1185"/>
    <s v="Oaklynn Hutchinson"/>
    <x v="0"/>
    <n v="28940.625"/>
    <s v=""/>
    <n v="28940.625"/>
    <x v="0"/>
    <s v="No"/>
    <n v="764651"/>
    <n v="757343"/>
    <n v="777940"/>
    <n v="2299934"/>
    <n v="783923"/>
    <n v="746202"/>
    <n v="845902"/>
    <n v="2376027"/>
    <n v="1.0252036550007781"/>
    <n v="0.98528936030305947"/>
    <n v="1.0873614931742808"/>
    <n v="103.30848624351829"/>
    <n v="103"/>
    <n v="1.00950906143386"/>
    <n v="0.64049192318659109"/>
    <n v="0.64546373629204146"/>
    <n v="0.76867627377135916"/>
    <n v="0.79721754692460101"/>
    <n v="0.7473968869109725"/>
    <n v="0.70030487181061118"/>
    <n v="0.7476553690123483"/>
    <n v="0.99502129972126285"/>
    <n v="1.4765707438341709"/>
    <n v="2.3916459758977777"/>
    <n v="1.6607721442617089"/>
    <n v="1.0315162079338751"/>
    <n v="1.101069715971966"/>
    <n v="1.0536747181066803"/>
    <n v="1.0619437505565423"/>
    <n v="0.89317029525797798"/>
    <n v="0.80394313583065269"/>
    <n v="0.74128579556229846"/>
    <n v="0.81177170822035583"/>
    <n v="1347305"/>
    <n v="1421116"/>
    <n v="105.47841802709854"/>
    <n v="105"/>
    <n v="1.03"/>
    <n v="0.92"/>
    <s v="Yes"/>
    <s v="Yes"/>
    <s v="Yes"/>
    <s v="Yes"/>
    <m/>
    <m/>
    <m/>
    <m/>
    <m/>
  </r>
  <r>
    <s v="E-1186"/>
    <s v="Korbin Faulkner"/>
    <x v="0"/>
    <s v=""/>
    <s v=""/>
    <n v="0"/>
    <x v="1"/>
    <s v="No"/>
    <n v="1268376"/>
    <n v="1281931"/>
    <n v="1289057"/>
    <n v="3839364"/>
    <n v="1306437"/>
    <n v="1310147"/>
    <n v="1083175"/>
    <n v="3699759"/>
    <n v="1.0300076633427311"/>
    <n v="1.0220105450293346"/>
    <n v="0.84028479733634742"/>
    <n v="96.363850887803295"/>
    <n v="96"/>
    <n v="1.3280236136196402"/>
    <n v="1.1884061130611088"/>
    <n v="0.89154771393377297"/>
    <n v="1.1417577555505589"/>
    <n v="0.68976085816832677"/>
    <n v="0.5525261428743139"/>
    <n v="0.70430860761923042"/>
    <n v="0.64957755396822259"/>
    <n v="0.72121912293656654"/>
    <n v="0.88515563412245291"/>
    <n v="1.8061722935798685"/>
    <n v="1.1712597905067472"/>
    <n v="1.2100111519146488"/>
    <n v="1.3085865166998147"/>
    <n v="1.2680035608864733"/>
    <n v="1.2628499474763415"/>
    <n v="0.73146083077780877"/>
    <n v="0.80783257067199365"/>
    <n v="0.92777022054724256"/>
    <n v="0.8238021048129649"/>
    <n v="1672819"/>
    <n v="1854310"/>
    <n v="110.84941048613149"/>
    <n v="110"/>
    <n v="0.91"/>
    <n v="0.79"/>
    <s v="Yes"/>
    <s v="Yes"/>
    <s v="Yes"/>
    <s v="Yes"/>
    <m/>
    <m/>
    <m/>
    <m/>
    <m/>
  </r>
  <r>
    <s v="E-1187"/>
    <s v="Ansley Hickman"/>
    <x v="0"/>
    <s v=""/>
    <s v=""/>
    <n v="0"/>
    <x v="1"/>
    <s v="No"/>
    <n v="1171052"/>
    <n v="1179340"/>
    <n v="1192530"/>
    <n v="3542922"/>
    <n v="1109658"/>
    <n v="1044939"/>
    <n v="1017592"/>
    <n v="3172189"/>
    <n v="0.94757363464645461"/>
    <n v="0.88603710549968628"/>
    <n v="0.85330515794151929"/>
    <n v="89.535953656332254"/>
    <n v="89"/>
    <n v="1.1537966302351268"/>
    <n v="0.90768525582461324"/>
    <n v="0.71912865449185159"/>
    <n v="0.93196024936628508"/>
    <n v="0.73276589499944966"/>
    <n v="0.6408101739552291"/>
    <n v="0.55995426116183578"/>
    <n v="0.64284579491494509"/>
    <n v="0.4544433086365518"/>
    <n v="0.76683752837069341"/>
    <n v="1.1814169759155493"/>
    <n v="0.8182917566701321"/>
    <n v="1.0346565608716247"/>
    <n v="1.3411570715160652"/>
    <n v="1.040915992576873"/>
    <n v="1.1371349456215059"/>
    <n v="0.89027769411481239"/>
    <n v="0.71166217627976025"/>
    <n v="0.62610850286906627"/>
    <n v="0.73622076429815786"/>
    <n v="1924980"/>
    <n v="1748082"/>
    <n v="90.810398030109411"/>
    <n v="90"/>
    <n v="1.03"/>
    <n v="0.84"/>
    <s v="Yes"/>
    <s v="Yes"/>
    <s v="Yes"/>
    <s v="Yes"/>
    <m/>
    <m/>
    <m/>
    <m/>
    <m/>
  </r>
  <r>
    <s v="E-1188"/>
    <s v="Jakobe Cardenas"/>
    <x v="0"/>
    <n v="26250"/>
    <s v=""/>
    <n v="26250"/>
    <x v="0"/>
    <s v="No"/>
    <n v="1159315"/>
    <n v="1171272"/>
    <n v="1161441"/>
    <n v="3492028"/>
    <n v="1130334"/>
    <n v="1134927"/>
    <n v="1291414"/>
    <n v="3556675"/>
    <n v="0.97500161733437418"/>
    <n v="0.9689696330143639"/>
    <n v="1.1119066745534212"/>
    <n v="101.85127381567386"/>
    <n v="101"/>
    <n v="1.2200014092115461"/>
    <n v="1.0903681007170252"/>
    <n v="1.0265384601338792"/>
    <n v="1.1149775974615108"/>
    <n v="0.81884830711810186"/>
    <n v="0.47811244979919681"/>
    <n v="0.67548331837833431"/>
    <n v="0.65201462655024744"/>
    <n v="0.25496426701730035"/>
    <n v="0.66038843833448724"/>
    <n v="1.4455122786254702"/>
    <n v="0.81951478881165563"/>
    <n v="1.2194402640904898"/>
    <n v="1.2516686613883263"/>
    <n v="0.97757269719658713"/>
    <n v="1.1488351335162879"/>
    <n v="0.81079343918870661"/>
    <n v="0.89434079453429205"/>
    <n v="0.8594214338781575"/>
    <n v="0.85484480857097844"/>
    <n v="1901271"/>
    <n v="1876647"/>
    <n v="98.704866376229376"/>
    <n v="98"/>
    <n v="1.08"/>
    <n v="0.99"/>
    <s v="Yes"/>
    <s v="Yes"/>
    <s v="Yes"/>
    <s v="Yes"/>
    <m/>
    <m/>
    <m/>
    <m/>
    <m/>
  </r>
  <r>
    <s v="E-1189"/>
    <s v="Raven O’Neill"/>
    <x v="0"/>
    <s v=""/>
    <s v=""/>
    <n v="0"/>
    <x v="1"/>
    <s v="No"/>
    <n v="771819"/>
    <n v="757048"/>
    <n v="767931"/>
    <n v="2296798"/>
    <n v="637800"/>
    <n v="588178"/>
    <n v="655507"/>
    <n v="1881485"/>
    <n v="0.82635954802874767"/>
    <n v="0.77693620483773818"/>
    <n v="0.85360143033684011"/>
    <n v="81.917739391970912"/>
    <n v="81"/>
    <n v="1.1870594447133365"/>
    <n v="1.037617795607116"/>
    <n v="0.75427869434427608"/>
    <n v="0.99733670131218388"/>
    <n v="0.53266693682741229"/>
    <n v="0.5432480515079634"/>
    <n v="0.73362367789529814"/>
    <n v="0.602511746366311"/>
    <n v="0.14178155421754543"/>
    <n v="0.212246089583076"/>
    <n v="0.78012289859450068"/>
    <n v="0.40213420326718408"/>
    <n v="0.34641168372538456"/>
    <n v="0.67688131419136377"/>
    <n v="1.2465022561512047"/>
    <n v="0.76338327713059473"/>
    <n v="0.40895314751329059"/>
    <n v="0.59779482262703743"/>
    <n v="0.78081387471207264"/>
    <n v="0.60191343665017527"/>
    <n v="1180310"/>
    <n v="932684"/>
    <n v="79.020257390007714"/>
    <n v="79"/>
    <n v="1.07"/>
    <n v="0.79"/>
    <s v="Yes"/>
    <s v="No"/>
    <s v="Yes"/>
    <s v="Yes"/>
    <m/>
    <m/>
    <m/>
    <m/>
    <m/>
  </r>
  <r>
    <s v="E-1190"/>
    <s v="Marcel Faulkner"/>
    <x v="0"/>
    <s v=""/>
    <s v=""/>
    <n v="0"/>
    <x v="1"/>
    <s v="No"/>
    <n v="689769"/>
    <n v="695543"/>
    <n v="700263"/>
    <n v="2085575"/>
    <n v="629386"/>
    <n v="704249"/>
    <n v="638340"/>
    <n v="1971975"/>
    <n v="0.91245909862577179"/>
    <n v="1.0125168393614772"/>
    <n v="0.91157179516838671"/>
    <n v="94.553060906464651"/>
    <n v="94"/>
    <n v="0.83990478822288095"/>
    <n v="0.69338389037732351"/>
    <n v="0.59686295539095757"/>
    <n v="0.71259681583476764"/>
    <n v="0.96713722789701217"/>
    <n v="1.1009912579099455"/>
    <n v="0.93638409602400596"/>
    <n v="1.0025705657740398"/>
    <n v="0.76657318400708496"/>
    <n v="1.1971490272770244"/>
    <n v="1.2503117406317943"/>
    <n v="1.079916226072438"/>
    <n v="0.64967930029154519"/>
    <n v="1.2207004908163124"/>
    <n v="0.98169863013698633"/>
    <n v="0.95553130605420544"/>
    <n v="0.64429555750123724"/>
    <n v="1.0178599652283862"/>
    <n v="0.58785225916145134"/>
    <n v="0.74394092400908862"/>
    <n v="1179074"/>
    <n v="1043198"/>
    <n v="88.476041368056627"/>
    <n v="88"/>
    <n v="1.02"/>
    <n v="0.7"/>
    <s v="Yes"/>
    <s v="Yes"/>
    <s v="Yes"/>
    <s v="Yes"/>
    <m/>
    <m/>
    <m/>
    <m/>
    <m/>
  </r>
  <r>
    <s v="E-1191"/>
    <s v="Ansley Gordon"/>
    <x v="0"/>
    <n v="27562.5"/>
    <s v=""/>
    <n v="27562.5"/>
    <x v="0"/>
    <s v="No"/>
    <n v="584841"/>
    <n v="603455"/>
    <n v="610002"/>
    <n v="1798298"/>
    <n v="614377"/>
    <n v="611512"/>
    <n v="619220"/>
    <n v="1845109"/>
    <n v="1.0505026152407235"/>
    <n v="1.0133514512266864"/>
    <n v="1.0151114258641776"/>
    <n v="102.60307246073788"/>
    <n v="102"/>
    <n v="0.83589456322161015"/>
    <n v="0.51313004176440302"/>
    <n v="0.6063876888399925"/>
    <n v="0.65392768133195156"/>
    <n v="1.2433387339202404"/>
    <n v="0.94858310879866203"/>
    <n v="0.92327518922549145"/>
    <n v="1.0341707413027594"/>
    <n v="0.77689037393205929"/>
    <n v="1.1381024393451247"/>
    <n v="1.1929445313218656"/>
    <n v="1.0458763670785509"/>
    <n v="1.2469364942104486"/>
    <n v="1.3645017333512095"/>
    <n v="1.2238419431419099"/>
    <n v="1.2798802069153281"/>
    <n v="1.2195872324061017"/>
    <n v="1.8839486649230581"/>
    <n v="1.2450890817724989"/>
    <n v="1.4490162445767329"/>
    <n v="1063965"/>
    <n v="983061"/>
    <n v="92.395990469611306"/>
    <n v="92"/>
    <n v="1.1399999999999999"/>
    <n v="0.93"/>
    <s v="Yes"/>
    <s v="Yes"/>
    <s v="Yes"/>
    <s v="Yes"/>
    <m/>
    <m/>
    <m/>
    <m/>
    <m/>
  </r>
  <r>
    <s v="E-1192"/>
    <s v="Karter Mullen"/>
    <x v="0"/>
    <s v=""/>
    <s v=""/>
    <n v="0"/>
    <x v="1"/>
    <s v="No"/>
    <n v="569175"/>
    <n v="567058"/>
    <n v="578268"/>
    <n v="1714501"/>
    <n v="442870"/>
    <n v="478297"/>
    <n v="540728"/>
    <n v="1461895"/>
    <n v="0.77809109676285848"/>
    <n v="0.8434710382359476"/>
    <n v="0.93508200350010717"/>
    <n v="85.266500282006248"/>
    <n v="85"/>
    <n v="0.56592598181612408"/>
    <n v="0.60054009809418851"/>
    <n v="0.38323615559387919"/>
    <n v="0.51960036756799033"/>
    <n v="0.6426628342657702"/>
    <n v="0.67053425684916401"/>
    <n v="0.62179174392505121"/>
    <n v="0.64591980077900513"/>
    <n v="0.79631432626775678"/>
    <n v="0.62775561367772725"/>
    <n v="1.4887978598896505"/>
    <n v="0.99442238321864862"/>
    <n v="0.64724888563948968"/>
    <n v="1.0809650428121875"/>
    <n v="1.2206515789724186"/>
    <n v="0.981134633018379"/>
    <n v="1.441193680514921"/>
    <n v="2.5818823010800087"/>
    <n v="1.377009507346586"/>
    <n v="1.7521522428636158"/>
    <n v="943192"/>
    <n v="719274"/>
    <n v="76.259552667961557"/>
    <n v="76"/>
    <n v="1.1200000000000001"/>
    <n v="0.82"/>
    <s v="No"/>
    <s v="Yes"/>
    <s v="Yes"/>
    <s v="Yes"/>
    <m/>
    <m/>
    <m/>
    <m/>
    <m/>
  </r>
  <r>
    <s v="E-1193"/>
    <s v="Shay Hoover"/>
    <x v="0"/>
    <s v=""/>
    <s v=""/>
    <n v="0"/>
    <x v="1"/>
    <s v="No"/>
    <n v="0"/>
    <n v="770762"/>
    <n v="774294"/>
    <n v="1545056"/>
    <n v="0"/>
    <n v="407627"/>
    <n v="549295"/>
    <n v="956922"/>
    <s v=""/>
    <n v="0.52886234661283249"/>
    <n v="0.7094139952007894"/>
    <n v="61.934454155706973"/>
    <n v="61"/>
    <s v=""/>
    <n v="0.37556413228439667"/>
    <n v="0.38238753877973114"/>
    <n v="0.37889535397392371"/>
    <s v=""/>
    <n v="0.30955241430433783"/>
    <n v="0.34594394107984949"/>
    <n v="0.32742269114184241"/>
    <s v=""/>
    <n v="0.71178742384682336"/>
    <n v="1.3961328705999008"/>
    <n v="1.078129541864139"/>
    <s v=""/>
    <n v="0.3554628824412997"/>
    <n v="0.49677194881509257"/>
    <n v="0.42690315645460764"/>
    <s v=""/>
    <n v="0.80688503736683093"/>
    <n v="1.0796990336269301"/>
    <n v="0.95069456192785584"/>
    <n v="889017"/>
    <n v="539113"/>
    <n v="60.641472547769048"/>
    <n v="60"/>
    <n v="0.97"/>
    <n v="0.73"/>
    <s v="Yes"/>
    <s v="No"/>
    <s v="No"/>
    <s v="Yes"/>
    <m/>
    <m/>
    <m/>
    <m/>
    <m/>
  </r>
  <r>
    <s v="E-1194"/>
    <s v="Jaziel Jennings"/>
    <x v="0"/>
    <s v=""/>
    <s v=""/>
    <n v="0"/>
    <x v="1"/>
    <s v="No"/>
    <n v="759635"/>
    <n v="44740"/>
    <n v="0"/>
    <n v="804375"/>
    <n v="494777"/>
    <n v="53243"/>
    <n v="0"/>
    <n v="548020"/>
    <n v="0.6513351807117892"/>
    <n v="1.1900536432722395"/>
    <s v=""/>
    <n v="68.129914529914529"/>
    <n v="68"/>
    <n v="0.47525245717165915"/>
    <n v="1.4880461665292664"/>
    <s v=""/>
    <n v="0.48945096475564726"/>
    <n v="0.2786373314407381"/>
    <n v="0.73533315635784446"/>
    <s v=""/>
    <n v="0.3227585145670907"/>
    <n v="0.58911412695982635"/>
    <n v="1.0165589660743135"/>
    <s v=""/>
    <n v="0.6073623863097547"/>
    <n v="0.54782314684062927"/>
    <n v="1.8139754485363551"/>
    <s v=""/>
    <n v="0.58660047235744928"/>
    <n v="1.0659446172754157"/>
    <n v="1.1272929405225125"/>
    <s v=""/>
    <n v="1.0699094697514011"/>
    <n v="459607"/>
    <n v="258368"/>
    <n v="56.21498367083182"/>
    <n v="56"/>
    <n v="1.18"/>
    <n v="0.85"/>
    <s v="No"/>
    <s v="Yes"/>
    <s v="Yes"/>
    <s v="Yes"/>
    <m/>
    <m/>
    <m/>
    <m/>
    <m/>
  </r>
  <r>
    <s v="E-1195"/>
    <s v="Palmer Stout"/>
    <x v="0"/>
    <n v="26250"/>
    <s v=""/>
    <n v="26250"/>
    <x v="0"/>
    <s v="No"/>
    <n v="978627"/>
    <n v="983268"/>
    <n v="989484"/>
    <n v="2951379"/>
    <n v="945928"/>
    <n v="889776"/>
    <n v="1172405"/>
    <n v="3008109"/>
    <n v="0.96658686097971958"/>
    <n v="0.90491707245633946"/>
    <n v="1.184865040768724"/>
    <n v="101.9221523226939"/>
    <n v="101"/>
    <n v="0.82535110444505044"/>
    <n v="0.62577495045129794"/>
    <n v="0.85522775874359036"/>
    <n v="0.7678816975566185"/>
    <n v="0.65600625197252738"/>
    <n v="0.56263959681576081"/>
    <n v="0.64163581145733661"/>
    <n v="0.61975884198106423"/>
    <n v="1.1571460128120168"/>
    <n v="1.413891675470291"/>
    <n v="2.2721752964776232"/>
    <n v="1.6460024330695167"/>
    <n v="0.67739266219119942"/>
    <n v="0.88067733820603"/>
    <n v="1.4581263745768156"/>
    <n v="1.0143025593607111"/>
    <n v="0.94994789528531276"/>
    <n v="0.6206339842901053"/>
    <n v="0.80878893924617057"/>
    <n v="0.7926836678887561"/>
    <n v="1579619"/>
    <n v="1555172"/>
    <n v="98.452348319436524"/>
    <n v="98"/>
    <n v="1.04"/>
    <n v="0.92"/>
    <s v="Yes"/>
    <s v="Yes"/>
    <s v="Yes"/>
    <s v="Yes"/>
    <m/>
    <m/>
    <m/>
    <m/>
    <m/>
  </r>
  <r>
    <s v="E-1196"/>
    <s v="Callahan Duffy"/>
    <x v="0"/>
    <s v=""/>
    <s v=""/>
    <n v="0"/>
    <x v="1"/>
    <s v="No"/>
    <n v="1211252"/>
    <n v="1225690"/>
    <n v="1241111"/>
    <n v="3678053"/>
    <n v="1010208"/>
    <n v="1051369"/>
    <n v="1080904"/>
    <n v="3142481"/>
    <n v="0.83401967550930778"/>
    <n v="0.85777725199683441"/>
    <n v="0.87091646113844778"/>
    <n v="85.438709012621629"/>
    <n v="85"/>
    <n v="1.0504987172186999"/>
    <n v="0.99832213095999978"/>
    <n v="0.79980360742157219"/>
    <n v="0.95264979378821557"/>
    <n v="0.5626776634503744"/>
    <n v="0.61671457905544147"/>
    <n v="0.56476876943994336"/>
    <n v="0.58068856870917984"/>
    <n v="0.55103004416550438"/>
    <n v="0.80862068965517242"/>
    <n v="1.5550803468747085"/>
    <n v="1.0024463486871491"/>
    <n v="0.90781595149692151"/>
    <n v="1.2864456920949232"/>
    <n v="0.91673124025829433"/>
    <n v="1.0369658647584361"/>
    <n v="0.86335344249736667"/>
    <n v="0.71557204413270725"/>
    <n v="0.6498095410847089"/>
    <n v="0.74128524557191167"/>
    <n v="1980265"/>
    <n v="1845587"/>
    <n v="93.198991044127936"/>
    <n v="93"/>
    <n v="1.1000000000000001"/>
    <n v="0.83"/>
    <s v="Yes"/>
    <s v="Yes"/>
    <s v="Yes"/>
    <s v="Yes"/>
    <m/>
    <m/>
    <m/>
    <m/>
    <m/>
  </r>
  <r>
    <s v="E-1197"/>
    <s v="Addisyn Bowman"/>
    <x v="0"/>
    <s v=""/>
    <s v=""/>
    <n v="0"/>
    <x v="1"/>
    <s v="No"/>
    <n v="1254729"/>
    <n v="1266729"/>
    <n v="1290654"/>
    <n v="3812112"/>
    <n v="1145035"/>
    <n v="1192811"/>
    <n v="1188598"/>
    <n v="3526444"/>
    <n v="0.91257554420117815"/>
    <n v="0.94164655581422707"/>
    <n v="0.92092690992318627"/>
    <n v="92.50630621555716"/>
    <n v="92"/>
    <n v="1.2389458072532311"/>
    <n v="1.0801615555662798"/>
    <n v="0.8022644809413858"/>
    <n v="1.0452390139653611"/>
    <n v="0.69441328247700251"/>
    <n v="0.65076728735847289"/>
    <n v="0.66395325937110217"/>
    <n v="0.6699218896832736"/>
    <n v="0.68048858887817421"/>
    <n v="1.1879598417118569"/>
    <n v="1.951810421516855"/>
    <n v="1.3029745674255209"/>
    <n v="0.84599665112259415"/>
    <n v="1.066899115893359"/>
    <n v="0.91715625771414466"/>
    <n v="0.94456403503749931"/>
    <n v="0.88958449637132153"/>
    <n v="0.76466381964445329"/>
    <n v="0.53434291768660258"/>
    <n v="0.72380719259483517"/>
    <n v="1881126"/>
    <n v="1943336"/>
    <n v="103.30706183424184"/>
    <n v="103"/>
    <n v="1"/>
    <n v="0.71"/>
    <s v="Yes"/>
    <s v="Yes"/>
    <s v="Yes"/>
    <s v="Yes"/>
    <m/>
    <m/>
    <m/>
    <m/>
    <m/>
  </r>
  <r>
    <s v="E-1198"/>
    <s v="Francisco Leal"/>
    <x v="0"/>
    <s v=""/>
    <s v=""/>
    <n v="0"/>
    <x v="1"/>
    <s v="No"/>
    <n v="594339"/>
    <n v="596764"/>
    <n v="622150"/>
    <n v="1813253"/>
    <n v="533577"/>
    <n v="541576"/>
    <n v="480384"/>
    <n v="1555537"/>
    <n v="0.89776541670662702"/>
    <n v="0.90752123117346217"/>
    <n v="0.77213533713734628"/>
    <n v="85.787090935462402"/>
    <n v="85"/>
    <n v="0.96484655288014776"/>
    <n v="0.87185108761069552"/>
    <n v="0.91463943012246252"/>
    <n v="0.91784298273193876"/>
    <n v="0.85568179241218223"/>
    <n v="0.78823189949837968"/>
    <n v="1.1554481219784307"/>
    <n v="0.93475649543243566"/>
    <n v="0.94777680210744786"/>
    <n v="1.4631808278867102"/>
    <n v="1.107258556421552"/>
    <n v="1.1680806553245116"/>
    <n v="0.60160584236115311"/>
    <n v="0.80097068145800321"/>
    <n v="0.64509160569809865"/>
    <n v="0.68340508858756155"/>
    <n v="0.53567428315412191"/>
    <n v="0.99903276508281946"/>
    <n v="0.6444824547763438"/>
    <n v="0.71753180235048708"/>
    <n v="1025854"/>
    <n v="947781"/>
    <n v="92.389462828043762"/>
    <n v="92"/>
    <n v="1.17"/>
    <n v="0.85"/>
    <s v="Yes"/>
    <s v="Yes"/>
    <s v="No"/>
    <s v="Yes"/>
    <m/>
    <m/>
    <m/>
    <m/>
    <m/>
  </r>
  <r>
    <s v="E-1199"/>
    <s v="Murphy Dejesus"/>
    <x v="0"/>
    <n v="39883.798828125"/>
    <s v=""/>
    <n v="39883.798828125"/>
    <x v="0"/>
    <s v="No"/>
    <n v="977516"/>
    <n v="958398"/>
    <n v="976235"/>
    <n v="2912149"/>
    <n v="1056404"/>
    <n v="1004287"/>
    <n v="1027387"/>
    <n v="3088078"/>
    <n v="1.0807025153552474"/>
    <n v="1.0478809429902818"/>
    <n v="1.0523972199316762"/>
    <n v="106.04120874309659"/>
    <n v="106"/>
    <n v="1.4490450808845239"/>
    <n v="0.87951602597801737"/>
    <n v="1.007847804196037"/>
    <n v="1.1176866949794098"/>
    <n v="1.4075839098129643"/>
    <n v="1.1328113235958439"/>
    <n v="1.2218963989365987"/>
    <n v="1.2526458179721587"/>
    <n v="0.60681784823132245"/>
    <n v="0.98029694877206686"/>
    <n v="2.4552832919768401"/>
    <n v="1.4108192579566354"/>
    <n v="1.588207123030611"/>
    <n v="1.732178289696559"/>
    <n v="1.2875210950684417"/>
    <n v="1.5331405644094771"/>
    <n v="1.0337273515585779"/>
    <n v="1.1937868293187222"/>
    <n v="1.0790485558436913"/>
    <n v="1.09832922056489"/>
    <n v="1189242"/>
    <n v="1558399"/>
    <n v="131.04136920828563"/>
    <n v="120"/>
    <n v="1"/>
    <n v="0.94"/>
    <s v="Yes"/>
    <s v="Yes"/>
    <s v="Yes"/>
    <s v="Yes"/>
    <m/>
    <m/>
    <m/>
    <m/>
    <m/>
  </r>
  <r>
    <s v="E-1200"/>
    <s v="Rio Conrad"/>
    <x v="0"/>
    <s v=""/>
    <s v=""/>
    <n v="0"/>
    <x v="1"/>
    <s v="No"/>
    <n v="655800"/>
    <n v="671141"/>
    <n v="678617"/>
    <n v="2005558"/>
    <n v="674335"/>
    <n v="592416"/>
    <n v="667625"/>
    <n v="1934376"/>
    <n v="1.0282631899969503"/>
    <n v="0.8826997605570216"/>
    <n v="0.98380235095790414"/>
    <n v="96.450763328709527"/>
    <n v="96"/>
    <n v="1.1355679977636912"/>
    <n v="0.83025788365979969"/>
    <n v="0.84634291934407813"/>
    <n v="0.94157472847046453"/>
    <n v="1.0397895429135153"/>
    <n v="1.0170608172436117"/>
    <n v="0.96537613513210507"/>
    <n v="1.0069738101728871"/>
    <n v="0.61264594639039627"/>
    <n v="0.78200632857265029"/>
    <n v="2.0260200974421436"/>
    <n v="1.1680895352923684"/>
    <n v="0.90586769370185771"/>
    <n v="0.75963368514719332"/>
    <n v="0.86469877681220608"/>
    <n v="0.84340586642782989"/>
    <n v="0.6768287142208087"/>
    <n v="0.65913795482772897"/>
    <n v="0.79591744569389877"/>
    <n v="0.71101195896315184"/>
    <n v="1004269"/>
    <n v="958499"/>
    <n v="95.442456154675696"/>
    <n v="95"/>
    <n v="1.1599999999999999"/>
    <n v="0.81"/>
    <s v="Yes"/>
    <s v="Yes"/>
    <s v="Yes"/>
    <s v="Yes"/>
    <m/>
    <m/>
    <m/>
    <m/>
    <m/>
  </r>
  <r>
    <s v="E-1201"/>
    <s v="Bexley David"/>
    <x v="0"/>
    <s v=""/>
    <s v=""/>
    <n v="0"/>
    <x v="1"/>
    <s v="No"/>
    <n v="524549"/>
    <n v="552725"/>
    <n v="564770"/>
    <n v="1642044"/>
    <n v="337676"/>
    <n v="381538"/>
    <n v="339699"/>
    <n v="1058913"/>
    <n v="0.64374538889598498"/>
    <n v="0.69028540413406303"/>
    <n v="0.60148201922906674"/>
    <n v="64.48749241798636"/>
    <n v="64"/>
    <n v="0.80372936406865203"/>
    <n v="0.54250893471177808"/>
    <n v="0.54192987812037663"/>
    <n v="0.62849192155895417"/>
    <n v="1.0570288498887672"/>
    <n v="0.98239710876405895"/>
    <n v="0.71624658366231397"/>
    <n v="0.91114777280226256"/>
    <n v="0.59037385928760666"/>
    <n v="1.1353747416512563"/>
    <n v="1.367269479794597"/>
    <n v="1.0528396351291724"/>
    <n v="0.48912573248908642"/>
    <n v="0.82801162499759418"/>
    <n v="0.75226199657643766"/>
    <n v="0.6917010745518426"/>
    <n v="0.73172010133659471"/>
    <n v="0.65969482694454784"/>
    <n v="0.48880079286422201"/>
    <n v="0.61566334307919135"/>
    <n v="659844"/>
    <n v="497562"/>
    <n v="75.406005055740451"/>
    <n v="75"/>
    <n v="1.19"/>
    <n v="0.96"/>
    <s v="No"/>
    <s v="No"/>
    <s v="No"/>
    <s v="Yes"/>
    <m/>
    <m/>
    <m/>
    <m/>
    <m/>
  </r>
  <r>
    <s v="E-1202"/>
    <s v="Alonso Thornton"/>
    <x v="0"/>
    <s v=""/>
    <s v=""/>
    <n v="0"/>
    <x v="1"/>
    <s v="No"/>
    <n v="874701"/>
    <n v="878951"/>
    <n v="881767"/>
    <n v="2635419"/>
    <n v="811884"/>
    <n v="814333"/>
    <n v="784136"/>
    <n v="2410353"/>
    <n v="0.92818460250988621"/>
    <n v="0.9264828187236831"/>
    <n v="0.88927800654821509"/>
    <n v="91.459953806206912"/>
    <n v="91"/>
    <n v="1.1347731834604577"/>
    <n v="0.84028302996689019"/>
    <n v="0.61311855015447136"/>
    <n v="0.87126292299605879"/>
    <n v="0.78249999999999997"/>
    <n v="0.69224956578620889"/>
    <n v="0.703045515394913"/>
    <n v="0.72510303370701235"/>
    <n v="0.77348434377081943"/>
    <n v="0.91132965990695991"/>
    <n v="2.1087430629928927"/>
    <n v="1.3043570986798609"/>
    <n v="1.0848603205947265"/>
    <n v="1.1677993197039374"/>
    <n v="0.9161667976668183"/>
    <n v="1.0549862399035734"/>
    <n v="0.73273976882224301"/>
    <n v="0.95202190563117584"/>
    <n v="0.86530250543784737"/>
    <n v="0.84931180833763043"/>
    <n v="1579861"/>
    <n v="1536186"/>
    <n v="97.235516289091251"/>
    <n v="97"/>
    <n v="1.04"/>
    <n v="0.74"/>
    <s v="Yes"/>
    <s v="Yes"/>
    <s v="Yes"/>
    <s v="Yes"/>
    <m/>
    <m/>
    <m/>
    <m/>
    <m/>
  </r>
  <r>
    <s v="E-1203"/>
    <s v="Haisley Hobbs"/>
    <x v="0"/>
    <s v=""/>
    <s v=""/>
    <n v="0"/>
    <x v="0"/>
    <s v="No"/>
    <n v="800832"/>
    <n v="803658"/>
    <n v="802777"/>
    <n v="2407267"/>
    <n v="778229"/>
    <n v="705626"/>
    <n v="654608"/>
    <n v="2138463"/>
    <n v="0.97177560337249258"/>
    <n v="0.87801776377513818"/>
    <n v="0.8154294405544753"/>
    <n v="88.833644128382943"/>
    <n v="88"/>
    <n v="1.1258359158375468"/>
    <n v="0.51590842290896877"/>
    <n v="0.51743532684283733"/>
    <n v="0.72763606192737484"/>
    <n v="0.84205231388329982"/>
    <n v="0.7861895839338906"/>
    <n v="0.57618857465000473"/>
    <n v="0.73286169310306193"/>
    <n v="0.78453748488512698"/>
    <n v="1.2434279810042324"/>
    <n v="1.7213022685886417"/>
    <n v="1.2668287925734814"/>
    <n v="1.3735319093343785"/>
    <n v="1.8060813832165747"/>
    <n v="1.4694018460643943"/>
    <n v="1.55189956887737"/>
    <n v="0.78895340181628704"/>
    <n v="0.85561570056850633"/>
    <n v="0.68302758526973772"/>
    <n v="0.77544963273382306"/>
    <n v="1325142"/>
    <n v="1255506"/>
    <n v="94.745016005831829"/>
    <n v="94"/>
    <n v="1.17"/>
    <n v="0.95"/>
    <s v="Yes"/>
    <s v="Yes"/>
    <s v="Yes"/>
    <s v="Yes"/>
    <m/>
    <m/>
    <m/>
    <m/>
    <m/>
  </r>
  <r>
    <s v="E-1204"/>
    <s v="Brendan Gutierrez"/>
    <x v="0"/>
    <s v=""/>
    <s v=""/>
    <n v="0"/>
    <x v="1"/>
    <s v="No"/>
    <n v="645895"/>
    <n v="651220"/>
    <n v="653372"/>
    <n v="1950487"/>
    <n v="639190"/>
    <n v="667782"/>
    <n v="611789"/>
    <n v="1918761"/>
    <n v="0.98961905572887232"/>
    <n v="1.0254322655938086"/>
    <n v="0.93635631768732053"/>
    <n v="98.373431865990398"/>
    <n v="98"/>
    <n v="0.93183246316998047"/>
    <n v="0.73583397236135806"/>
    <n v="0.66589283370521068"/>
    <n v="0.78066306184702816"/>
    <n v="0.77786574213098192"/>
    <n v="0.71220270108760608"/>
    <n v="0.65915811669109514"/>
    <n v="0.71522865739165775"/>
    <n v="0.62015927320817643"/>
    <n v="1.0592353257942919"/>
    <n v="2.3917970480565205"/>
    <n v="1.4299841527006809"/>
    <n v="1.5678259480187473"/>
    <n v="1.4881003628313141"/>
    <n v="1.0828564011916093"/>
    <n v="1.3751833060832337"/>
    <n v="1.1657453297750666"/>
    <n v="0.99533379533379529"/>
    <n v="0.62701990982723532"/>
    <n v="0.91179164450747507"/>
    <n v="1017685"/>
    <n v="1002962"/>
    <n v="98.553285152085365"/>
    <n v="98"/>
    <n v="1.17"/>
    <n v="0.79"/>
    <s v="Yes"/>
    <s v="Yes"/>
    <s v="Yes"/>
    <s v="Yes"/>
    <m/>
    <m/>
    <m/>
    <m/>
    <m/>
  </r>
  <r>
    <s v="E-1205"/>
    <s v="Savannah Hancock"/>
    <x v="0"/>
    <s v=""/>
    <s v=""/>
    <n v="0"/>
    <x v="1"/>
    <s v="No"/>
    <n v="627977"/>
    <n v="591148"/>
    <n v="596204"/>
    <n v="1815329"/>
    <n v="419701"/>
    <n v="288421"/>
    <n v="374621"/>
    <n v="1082743"/>
    <n v="0.66833817162093512"/>
    <n v="0.48789981527468584"/>
    <n v="0.6283436541854801"/>
    <n v="59.644450124467795"/>
    <n v="59"/>
    <n v="0.82858201994594982"/>
    <n v="0.58297648066407537"/>
    <n v="0.56306056465686338"/>
    <n v="0.664653318597339"/>
    <n v="0.60099802910219313"/>
    <n v="0.39321989756055215"/>
    <n v="0.68353751229544846"/>
    <n v="0.5585334507804941"/>
    <n v="0.46461546566916478"/>
    <n v="0.17012138188608777"/>
    <n v="0.44477040499216863"/>
    <n v="0.36683128009062588"/>
    <n v="0.73517078872664532"/>
    <n v="0.49205812774586011"/>
    <n v="0.54185731149332217"/>
    <n v="0.59181742294384154"/>
    <n v="0.98106402164111817"/>
    <n v="0.6313844086021505"/>
    <n v="0.7432755617231096"/>
    <n v="0.78581226533166459"/>
    <n v="942414"/>
    <n v="540967"/>
    <n v="57.402266944251679"/>
    <n v="57"/>
    <n v="1.1399999999999999"/>
    <n v="0.98"/>
    <s v="No"/>
    <s v="No"/>
    <s v="No"/>
    <s v="Yes"/>
    <m/>
    <m/>
    <m/>
    <m/>
    <m/>
  </r>
  <r>
    <s v="E-1206"/>
    <s v="Rex Moss"/>
    <x v="0"/>
    <s v=""/>
    <s v=""/>
    <n v="0"/>
    <x v="1"/>
    <s v="No"/>
    <n v="596048"/>
    <n v="599258"/>
    <n v="605423"/>
    <n v="1800729"/>
    <n v="506052"/>
    <n v="437960"/>
    <n v="472069"/>
    <n v="1416081"/>
    <n v="0.84901216009448899"/>
    <n v="0.73083713525726812"/>
    <n v="0.77973416933284667"/>
    <n v="78.639317742980765"/>
    <n v="78"/>
    <n v="0.91971363758323776"/>
    <n v="0.86195764959071519"/>
    <n v="0.98306945491581021"/>
    <n v="0.92090723924297713"/>
    <n v="0.68610493073996981"/>
    <n v="0.71784898658292895"/>
    <n v="0.6703557899428062"/>
    <n v="0.69172623647604325"/>
    <n v="0.69282252050708426"/>
    <n v="0.76637829335430596"/>
    <n v="0.92396780847394588"/>
    <n v="0.79922515674076966"/>
    <n v="1.3394189753491088"/>
    <n v="0.89979383632550858"/>
    <n v="1.0465088289403552"/>
    <n v="1.0935766406217897"/>
    <n v="0.42917180237306762"/>
    <n v="0.62527261064785122"/>
    <n v="0.40623821072487198"/>
    <n v="0.48611334158345693"/>
    <n v="1034530"/>
    <n v="880589"/>
    <n v="85.119716199626879"/>
    <n v="85"/>
    <n v="1.1000000000000001"/>
    <n v="0.78"/>
    <s v="Yes"/>
    <s v="No"/>
    <s v="No"/>
    <s v="Yes"/>
    <m/>
    <m/>
    <m/>
    <m/>
    <m/>
  </r>
  <r>
    <s v="E-1207"/>
    <s v="Bianca Nash"/>
    <x v="0"/>
    <n v="46170.482618408205"/>
    <s v=""/>
    <n v="46170.482618408205"/>
    <x v="0"/>
    <s v="No"/>
    <n v="493937"/>
    <n v="495015"/>
    <n v="510372"/>
    <n v="1499324"/>
    <n v="520962"/>
    <n v="512843"/>
    <n v="604973"/>
    <n v="1638778"/>
    <n v="1.0547134553596915"/>
    <n v="1.0360150702503965"/>
    <n v="1.1853569553188654"/>
    <n v="109.30112504035152"/>
    <n v="109"/>
    <n v="1.1643071697443632"/>
    <n v="1.1063531428126259"/>
    <n v="0.9198886020921071"/>
    <n v="1.0664755498239866"/>
    <n v="0.91371444663475077"/>
    <n v="0.41412950959209061"/>
    <n v="0.54851895402878104"/>
    <n v="0.63560437832845329"/>
    <n v="1.5471164476898156"/>
    <n v="0.72845376997744882"/>
    <n v="0.71979483686977253"/>
    <n v="0.97659382992832111"/>
    <n v="1.2037477036129822"/>
    <n v="1.0046553451101803"/>
    <n v="1.1327074404154478"/>
    <n v="1.1115599534342258"/>
    <n v="0.4078053471017371"/>
    <n v="0.80234116513799891"/>
    <n v="0.37508130081300811"/>
    <n v="0.52680723515639571"/>
    <n v="809584"/>
    <n v="763568"/>
    <n v="94.316093203422994"/>
    <n v="94"/>
    <n v="1.0900000000000001"/>
    <n v="0.97"/>
    <s v="Yes"/>
    <s v="Yes"/>
    <s v="Yes"/>
    <s v="Yes"/>
    <m/>
    <m/>
    <m/>
    <m/>
    <m/>
  </r>
  <r>
    <s v="E-1208"/>
    <s v="Chandler Compton"/>
    <x v="0"/>
    <n v="37984.5703125"/>
    <s v=""/>
    <n v="37984.5703125"/>
    <x v="0"/>
    <s v="No"/>
    <n v="819093"/>
    <n v="776024"/>
    <n v="799798"/>
    <n v="2394915"/>
    <n v="885431"/>
    <n v="796360"/>
    <n v="833019"/>
    <n v="2514810"/>
    <n v="1.0809895823795344"/>
    <n v="1.0262053750914921"/>
    <n v="1.0415367380263516"/>
    <n v="105.00623195395245"/>
    <n v="105"/>
    <n v="1.214213483865187"/>
    <n v="0.90403118437487129"/>
    <n v="0.92819503155944172"/>
    <n v="1.0217353764496311"/>
    <n v="0.73151471643933952"/>
    <n v="1.0826811245682304"/>
    <n v="0.84103946102021176"/>
    <n v="0.87865259740259738"/>
    <n v="0.93780541536489626"/>
    <n v="0.99521667737559794"/>
    <n v="1.0712516966873327"/>
    <n v="1.0035478206477297"/>
    <n v="0.63429860391391824"/>
    <n v="0.59852406326651442"/>
    <n v="0.53851710201082237"/>
    <n v="0.59080980985001574"/>
    <n v="1.186795664634015"/>
    <n v="1.1500388932103567"/>
    <n v="0.85778524900189113"/>
    <n v="1.0622472912499821"/>
    <n v="1461928"/>
    <n v="1172043"/>
    <n v="80.171048095391839"/>
    <n v="80"/>
    <n v="1.05"/>
    <n v="0.9"/>
    <s v="Yes"/>
    <s v="Yes"/>
    <s v="Yes"/>
    <s v="Yes"/>
    <m/>
    <m/>
    <m/>
    <m/>
    <m/>
  </r>
  <r>
    <s v="E-1209"/>
    <s v="Elina Andersen"/>
    <x v="0"/>
    <n v="27562.5"/>
    <s v=""/>
    <n v="27562.5"/>
    <x v="0"/>
    <s v="No"/>
    <n v="732650"/>
    <n v="738061"/>
    <n v="747404"/>
    <n v="2218115"/>
    <n v="756908"/>
    <n v="620889"/>
    <n v="900899"/>
    <n v="2278696"/>
    <n v="1.0331099433563093"/>
    <n v="0.8412434744553634"/>
    <n v="1.2053708569930051"/>
    <n v="102.73119292732792"/>
    <n v="102"/>
    <n v="1.387380230022341"/>
    <n v="0.94801805653494431"/>
    <n v="1.0073051427505348"/>
    <n v="1.1197078477885494"/>
    <n v="0.85648854961832066"/>
    <n v="0.75735879077167856"/>
    <n v="1.2626543834784369"/>
    <n v="0.95680895590126325"/>
    <n v="0.68619207331475274"/>
    <n v="0.73640502040864342"/>
    <n v="1.8431907004709891"/>
    <n v="1.1304776995610049"/>
    <n v="0.86217112650508754"/>
    <n v="0.86370756305336605"/>
    <n v="1.2922446722959389"/>
    <n v="1.0075000070515299"/>
    <n v="1.1186908005709095"/>
    <n v="0.97271324805553772"/>
    <n v="1.4414162657370861"/>
    <n v="1.1875989364013533"/>
    <n v="1378819"/>
    <n v="1494175"/>
    <n v="108.36629028175562"/>
    <n v="108"/>
    <n v="1.01"/>
    <n v="0.95"/>
    <s v="Yes"/>
    <s v="Yes"/>
    <s v="Yes"/>
    <s v="Yes"/>
    <m/>
    <m/>
    <m/>
    <m/>
    <m/>
  </r>
  <r>
    <s v="E-1210"/>
    <s v="Alistair McPherson"/>
    <x v="0"/>
    <n v="28940.625"/>
    <n v="71625.572431282286"/>
    <n v="100566.19743128229"/>
    <x v="0"/>
    <s v="Yes"/>
    <n v="666917"/>
    <n v="668891"/>
    <n v="679891"/>
    <n v="2015699"/>
    <n v="686141"/>
    <n v="614061"/>
    <n v="784829"/>
    <n v="2085031"/>
    <n v="1.0288251761463569"/>
    <n v="0.91802849791670094"/>
    <n v="1.1543453288836005"/>
    <n v="103.43960085310356"/>
    <n v="103"/>
    <n v="1.2690647049089077"/>
    <n v="1.2796815014929617"/>
    <n v="1.8428102137654134"/>
    <n v="1.4600868342834616"/>
    <n v="0.92531608350485151"/>
    <n v="0.91035683202785034"/>
    <n v="1.089976322020521"/>
    <n v="0.96970727229456366"/>
    <n v="1.0497063788650498"/>
    <n v="1.0445831539675707"/>
    <n v="1.1200209971128969"/>
    <n v="1.0737644286966685"/>
    <n v="0.75745605662344528"/>
    <n v="0.98366271038312991"/>
    <n v="1.3927155702269305"/>
    <n v="1.0508744714862706"/>
    <n v="1.4596685082872929"/>
    <n v="0.95934568198219872"/>
    <n v="1.6935553168635875"/>
    <n v="1.3385798604900734"/>
    <n v="686190"/>
    <n v="812265"/>
    <n v="118.37319109867531"/>
    <n v="118"/>
    <n v="1"/>
    <n v="0.92"/>
    <s v="Yes"/>
    <s v="Yes"/>
    <s v="Yes"/>
    <s v="Yes"/>
    <m/>
    <m/>
    <m/>
    <m/>
    <m/>
  </r>
  <r>
    <s v="E-1211"/>
    <s v="Emmaline McIntyre"/>
    <x v="0"/>
    <s v=""/>
    <s v=""/>
    <n v="0"/>
    <x v="1"/>
    <s v="No"/>
    <n v="752840"/>
    <n v="768251"/>
    <n v="767410"/>
    <n v="2288501"/>
    <n v="783680"/>
    <n v="645783"/>
    <n v="672487"/>
    <n v="2101950"/>
    <n v="1.0409648796557038"/>
    <n v="0.84058855764587359"/>
    <n v="0.87630731942507911"/>
    <n v="91.848332161532809"/>
    <n v="91"/>
    <n v="1.1502906976744185"/>
    <n v="1.552548289749009"/>
    <n v="1.2991764653083206"/>
    <n v="1.3339499770095278"/>
    <n v="1.2545412067052157"/>
    <n v="0.80179297506490965"/>
    <n v="1.0855560578661845"/>
    <n v="1.033061741806989"/>
    <n v="0.7612109940070263"/>
    <n v="0.63194339145817535"/>
    <n v="0.47944508926104018"/>
    <n v="0.61661181480716842"/>
    <n v="1.0476503589950261"/>
    <n v="0.83837382779198633"/>
    <n v="0.86657521719250119"/>
    <n v="0.91692433326586309"/>
    <n v="1.1688454489920586"/>
    <n v="1.0037413711334773"/>
    <n v="1.0522578196996801"/>
    <n v="1.0706212588764545"/>
    <n v="923150"/>
    <n v="903952"/>
    <n v="97.920381303146826"/>
    <n v="97"/>
    <n v="1.1200000000000001"/>
    <n v="0.84"/>
    <s v="Yes"/>
    <s v="Yes"/>
    <s v="Yes"/>
    <s v="Yes"/>
    <m/>
    <m/>
    <m/>
    <m/>
    <m/>
  </r>
  <r>
    <s v="E-1212"/>
    <s v="Eliseo Livingston"/>
    <x v="0"/>
    <n v="26250"/>
    <n v="48479.006749328619"/>
    <n v="74729.006749328619"/>
    <x v="0"/>
    <s v="Yes"/>
    <n v="755190"/>
    <n v="757696"/>
    <n v="785219"/>
    <n v="2298105"/>
    <n v="806094"/>
    <n v="723319"/>
    <n v="802339"/>
    <n v="2331752"/>
    <n v="1.0674055535693003"/>
    <n v="0.95462956119604692"/>
    <n v="1.0218028346232071"/>
    <n v="101.46411935050837"/>
    <n v="101"/>
    <n v="1.1228117904341366"/>
    <n v="1.1939702143116599"/>
    <n v="1.5877666830359578"/>
    <n v="1.2982592964537796"/>
    <n v="1.3021601234356248"/>
    <n v="0.86382360067845898"/>
    <n v="0.88705671312267143"/>
    <n v="1.0052411717391869"/>
    <n v="0.88683897296378167"/>
    <n v="0.85534617473780972"/>
    <n v="0.92672679800617141"/>
    <n v="0.89169178091258472"/>
    <n v="0.94343633347158851"/>
    <n v="1.0972735155271525"/>
    <n v="1.3161376314360469"/>
    <n v="1.1215888299901058"/>
    <n v="0.8300225733634311"/>
    <n v="1.1354454419889504"/>
    <n v="1.1957297726070861"/>
    <n v="1.0567721613919303"/>
    <n v="766893"/>
    <n v="850570"/>
    <n v="110.91117013716385"/>
    <n v="110"/>
    <n v="1.1200000000000001"/>
    <n v="0.92"/>
    <s v="Yes"/>
    <s v="Yes"/>
    <s v="Yes"/>
    <s v="Yes"/>
    <m/>
    <m/>
    <m/>
    <m/>
    <m/>
  </r>
  <r>
    <s v="E-1213"/>
    <s v="Milena Parker"/>
    <x v="0"/>
    <n v="27562.5"/>
    <s v=""/>
    <n v="27562.5"/>
    <x v="0"/>
    <s v="No"/>
    <n v="744742"/>
    <n v="754061"/>
    <n v="761875"/>
    <n v="2260678"/>
    <n v="751010"/>
    <n v="650230"/>
    <n v="916300"/>
    <n v="2317540"/>
    <n v="1.0084163374698889"/>
    <n v="0.86230424329066213"/>
    <n v="1.2026907301066447"/>
    <n v="102.515263120179"/>
    <n v="102"/>
    <n v="1.1082424352374689"/>
    <n v="0.78877395743041512"/>
    <n v="1.2789327733786426"/>
    <n v="1.0561147006401699"/>
    <n v="0.93528809593448381"/>
    <n v="0.72064254724084764"/>
    <n v="1.170578156751803"/>
    <n v="0.93427767681545471"/>
    <n v="1.0624644966291894"/>
    <n v="1.1272349050565393"/>
    <n v="1.7855645072287827"/>
    <n v="1.3488181815108209"/>
    <n v="0.79119343239025719"/>
    <n v="0.78188670356848433"/>
    <n v="0.87910715878253554"/>
    <n v="0.81826731698781741"/>
    <n v="0.95600564822169265"/>
    <n v="1.2701744157800126"/>
    <n v="1.2778964456596036"/>
    <n v="1.1660690441540515"/>
    <n v="1445070"/>
    <n v="1555901"/>
    <n v="107.66959386050503"/>
    <n v="107"/>
    <n v="1.1000000000000001"/>
    <n v="0.93"/>
    <s v="Yes"/>
    <s v="Yes"/>
    <s v="Yes"/>
    <s v="Yes"/>
    <m/>
    <m/>
    <m/>
    <m/>
    <m/>
  </r>
  <r>
    <s v="E-1214"/>
    <s v="Caleb Jarvis"/>
    <x v="0"/>
    <s v=""/>
    <s v=""/>
    <n v="0"/>
    <x v="0"/>
    <s v="No"/>
    <n v="596030"/>
    <n v="583580"/>
    <n v="587939"/>
    <n v="1767549"/>
    <n v="538703"/>
    <n v="495989"/>
    <n v="515868"/>
    <n v="1550560"/>
    <n v="0.90381859973491263"/>
    <n v="0.84990746769937286"/>
    <n v="0.87741755522256559"/>
    <n v="87.723734957277003"/>
    <n v="87"/>
    <n v="0.87186799561257089"/>
    <n v="0.5728830199793824"/>
    <n v="0.65679249618751179"/>
    <n v="0.70309286531454385"/>
    <n v="1.5676815408541691"/>
    <n v="1.1377281824246468"/>
    <n v="1.2319212049650088"/>
    <n v="1.3122101703629729"/>
    <n v="0.42167260128957751"/>
    <n v="0.69850985098509855"/>
    <n v="0.81359219967727536"/>
    <n v="0.65057676462510294"/>
    <n v="1.3392961991623282"/>
    <n v="1.6161011394574973"/>
    <n v="1.2117454694100014"/>
    <n v="1.3885706319231452"/>
    <n v="1.8770215034654345"/>
    <n v="2.1721136767317941"/>
    <n v="1.8647863956864372"/>
    <n v="1.9713512873163797"/>
    <n v="851133"/>
    <n v="878108"/>
    <n v="103.16930491474305"/>
    <n v="103"/>
    <n v="1.1000000000000001"/>
    <n v="0.98"/>
    <s v="Yes"/>
    <s v="Yes"/>
    <s v="Yes"/>
    <s v="Yes"/>
    <m/>
    <m/>
    <m/>
    <m/>
    <m/>
  </r>
  <r>
    <s v="E-1215"/>
    <s v="Elisabeth Chung"/>
    <x v="0"/>
    <s v=""/>
    <s v=""/>
    <n v="0"/>
    <x v="1"/>
    <s v="No"/>
    <n v="564464"/>
    <n v="555647"/>
    <n v="559939"/>
    <n v="1680050"/>
    <n v="364601"/>
    <n v="446035"/>
    <n v="427850"/>
    <n v="1238486"/>
    <n v="0.64592427506448591"/>
    <n v="0.80273087049871594"/>
    <n v="0.7641010895829724"/>
    <n v="73.717210797297696"/>
    <n v="73"/>
    <n v="0.60118362993789076"/>
    <n v="0.59268695919784142"/>
    <n v="0.56585424692232889"/>
    <n v="0.58705862265498554"/>
    <n v="0.57333755318774837"/>
    <n v="1.1800111522944206"/>
    <n v="0.73823575331772051"/>
    <n v="0.83476453836765663"/>
    <n v="0.35475077310899739"/>
    <n v="0.45947795047222428"/>
    <n v="0.68039553660527985"/>
    <n v="0.50604109543943154"/>
    <n v="0.70656182476889839"/>
    <n v="0.71211329260723266"/>
    <n v="0.78600115617488664"/>
    <n v="0.7360656520378337"/>
    <n v="0.85796159743009415"/>
    <n v="1.3550316541733018"/>
    <n v="1.1974434005852457"/>
    <n v="1.1311794521760015"/>
    <n v="987027"/>
    <n v="655881"/>
    <n v="66.450157898416151"/>
    <n v="66"/>
    <n v="1.04"/>
    <n v="0.75"/>
    <s v="No"/>
    <s v="Yes"/>
    <s v="No"/>
    <s v="Yes"/>
    <m/>
    <m/>
    <m/>
    <m/>
    <m/>
  </r>
  <r>
    <s v="E-1216"/>
    <s v="Ira Vaughan"/>
    <x v="0"/>
    <s v=""/>
    <s v=""/>
    <n v="0"/>
    <x v="1"/>
    <s v="No"/>
    <n v="891562"/>
    <n v="911864"/>
    <n v="907705"/>
    <n v="2711131"/>
    <n v="816954"/>
    <n v="800775"/>
    <n v="737453"/>
    <n v="2355182"/>
    <n v="0.91631765373580298"/>
    <n v="0.8781737188879043"/>
    <n v="0.81243685999305937"/>
    <n v="86.870829923009993"/>
    <n v="86"/>
    <n v="1.3068599474945783"/>
    <n v="1.0485878336436996"/>
    <n v="0.89535982902470101"/>
    <n v="1.0886451106165729"/>
    <n v="1.2328131919660301"/>
    <n v="1.0765868679845039"/>
    <n v="1.1082516975068677"/>
    <n v="1.1381598587524842"/>
    <n v="0.73291021093895836"/>
    <n v="1.0573724849654762"/>
    <n v="1.299435451638689"/>
    <n v="1.0403805509451085"/>
    <n v="1.5235061239638747"/>
    <n v="1.4178206641687625"/>
    <n v="1.1773654193336616"/>
    <n v="1.3726323146019686"/>
    <n v="1.4583459886319261"/>
    <n v="1.3611117233475127"/>
    <n v="1.1127688033748329"/>
    <n v="1.3069470227045552"/>
    <n v="1266138"/>
    <n v="1481483"/>
    <n v="117.00801966294354"/>
    <n v="117"/>
    <n v="1.07"/>
    <n v="0.73"/>
    <s v="Yes"/>
    <s v="Yes"/>
    <s v="Yes"/>
    <s v="Yes"/>
    <m/>
    <m/>
    <m/>
    <m/>
    <m/>
  </r>
  <r>
    <s v="E-1217"/>
    <s v="Nancy Graham"/>
    <x v="0"/>
    <s v=""/>
    <s v=""/>
    <n v="0"/>
    <x v="1"/>
    <s v="No"/>
    <n v="833746"/>
    <n v="837544"/>
    <n v="847473"/>
    <n v="2518763"/>
    <n v="682185"/>
    <n v="651388"/>
    <n v="685141"/>
    <n v="2018714"/>
    <n v="0.81821681903121579"/>
    <n v="0.77773585626546182"/>
    <n v="0.80845171468589561"/>
    <n v="80.147040432148643"/>
    <n v="80"/>
    <n v="0.76554921137430043"/>
    <n v="0.71058796574734373"/>
    <n v="0.67278255528255526"/>
    <n v="0.71752467065286085"/>
    <n v="0.89540342071016921"/>
    <n v="1.0026752640965839"/>
    <n v="0.83367543158395097"/>
    <n v="0.90919135055505862"/>
    <n v="0.55375456575812121"/>
    <n v="0.57457644735474478"/>
    <n v="0.83653907557122242"/>
    <n v="0.6645043688920772"/>
    <n v="0.98774236095845236"/>
    <n v="1.0265020406054657"/>
    <n v="0.75188827010093984"/>
    <n v="0.92218674137946033"/>
    <n v="1.1544663477400199"/>
    <n v="0.99622331691297206"/>
    <n v="1.0802039318375687"/>
    <n v="1.0768839966130399"/>
    <n v="1564901"/>
    <n v="1249429"/>
    <n v="79.840769479986278"/>
    <n v="79"/>
    <n v="0.99"/>
    <n v="0.87"/>
    <s v="Yes"/>
    <s v="No"/>
    <s v="Yes"/>
    <s v="Yes"/>
    <m/>
    <m/>
    <m/>
    <m/>
    <m/>
  </r>
  <r>
    <s v="E-1218"/>
    <s v="Giovanni Peck"/>
    <x v="0"/>
    <s v=""/>
    <s v=""/>
    <n v="0"/>
    <x v="1"/>
    <s v="No"/>
    <n v="824644"/>
    <n v="818767"/>
    <n v="831287"/>
    <n v="2474698"/>
    <n v="786057"/>
    <n v="730827"/>
    <n v="697009"/>
    <n v="2213893"/>
    <n v="0.95320768719592941"/>
    <n v="0.89259459650914119"/>
    <n v="0.83846974630903648"/>
    <n v="89.461138288389137"/>
    <n v="89"/>
    <n v="0.82696658884534358"/>
    <n v="0.58620501866721531"/>
    <n v="0.55510791366906476"/>
    <n v="0.6591471665731542"/>
    <n v="0.97658691092753502"/>
    <n v="0.73897677549646579"/>
    <n v="0.82184284476747871"/>
    <n v="0.84508902401988828"/>
    <n v="0.70758211353088185"/>
    <n v="0.75601402353425406"/>
    <n v="0.95573246134781453"/>
    <n v="0.8131717518062529"/>
    <n v="1.5984800574533995"/>
    <n v="1.2032736371908346"/>
    <n v="1.1776552193539993"/>
    <n v="1.3216217334915423"/>
    <n v="1.3893078490009969"/>
    <n v="1.2324563198166865"/>
    <n v="0.91340272346228668"/>
    <n v="1.1726103791230407"/>
    <n v="1485810"/>
    <n v="1337553"/>
    <n v="90.021806287479549"/>
    <n v="90"/>
    <n v="1.07"/>
    <n v="0.85"/>
    <s v="Yes"/>
    <s v="Yes"/>
    <s v="Yes"/>
    <s v="Yes"/>
    <m/>
    <m/>
    <m/>
    <m/>
    <m/>
  </r>
  <r>
    <s v="E-1219"/>
    <s v="Crystal Huerta"/>
    <x v="0"/>
    <n v="41877.98876953125"/>
    <n v="56120.510188191547"/>
    <n v="97998.498957722797"/>
    <x v="0"/>
    <s v="Yes"/>
    <n v="870396"/>
    <n v="870917"/>
    <n v="893962"/>
    <n v="2635275"/>
    <n v="1010752"/>
    <n v="914065"/>
    <n v="920854"/>
    <n v="2845671"/>
    <n v="1.1612553366513634"/>
    <n v="1.0495431826454185"/>
    <n v="1.0300818155581557"/>
    <n v="107.983834704158"/>
    <n v="107"/>
    <n v="1.2050606610202321"/>
    <n v="1.2429326024214482"/>
    <n v="1.0864774939977693"/>
    <n v="1.1796551745064601"/>
    <n v="1.1406202468819546"/>
    <n v="0.94274447704655895"/>
    <n v="1.1602599841544645"/>
    <n v="1.0821309542121724"/>
    <n v="0.90656109791501716"/>
    <n v="0.83974592976564211"/>
    <n v="1.4287150453715707"/>
    <n v="1.0802596044091961"/>
    <n v="1.2851402447861087"/>
    <n v="1.0002037463866851"/>
    <n v="0.86749624124485081"/>
    <n v="1.0457964536215136"/>
    <n v="1.854970017076367"/>
    <n v="0.93600400215500656"/>
    <n v="0.88736430449733661"/>
    <n v="1.2044439495725543"/>
    <n v="1639996"/>
    <n v="1855774"/>
    <n v="113.15722721274931"/>
    <n v="113"/>
    <n v="1.03"/>
    <n v="0.92"/>
    <s v="Yes"/>
    <s v="Yes"/>
    <s v="Yes"/>
    <s v="Yes"/>
    <m/>
    <m/>
    <m/>
    <m/>
    <m/>
  </r>
  <r>
    <s v="E-1220"/>
    <s v="Douglas Beasley"/>
    <x v="0"/>
    <n v="41877.98876953125"/>
    <n v="61872.862482481185"/>
    <n v="103750.85125201243"/>
    <x v="0"/>
    <s v="Yes"/>
    <n v="838417"/>
    <n v="865128"/>
    <n v="872276"/>
    <n v="2575821"/>
    <n v="946608"/>
    <n v="915967"/>
    <n v="905404"/>
    <n v="2767979"/>
    <n v="1.1290419922305965"/>
    <n v="1.0587647145855874"/>
    <n v="1.0379788048736869"/>
    <n v="107.4600680715003"/>
    <n v="107"/>
    <n v="1.2196098604050674"/>
    <n v="0.89895334305353047"/>
    <n v="0.98993065398957625"/>
    <n v="1.0388562385404247"/>
    <n v="1.112862584936529"/>
    <n v="0.99486561300116083"/>
    <n v="1.0720818839532791"/>
    <n v="1.0587781794980859"/>
    <n v="1.0199800678459858"/>
    <n v="1.4273956667151375"/>
    <n v="1.4871275696751145"/>
    <n v="1.3192203725674865"/>
    <n v="1.2657765960455973"/>
    <n v="1.4177945641438343"/>
    <n v="1.1888496998948086"/>
    <n v="1.2898847607857939"/>
    <n v="1.248064694498203"/>
    <n v="0.95354235349525662"/>
    <n v="0.84667683735738919"/>
    <n v="1.0132186367014209"/>
    <n v="1581444"/>
    <n v="1820020"/>
    <n v="115.08595941430744"/>
    <n v="115"/>
    <n v="1.2"/>
    <n v="1"/>
    <s v="Yes"/>
    <s v="Yes"/>
    <s v="Yes"/>
    <s v="Yes"/>
    <m/>
    <m/>
    <m/>
    <m/>
    <m/>
  </r>
  <r>
    <s v="E-1221"/>
    <s v="Jaylah Warren"/>
    <x v="0"/>
    <n v="39883.798828125"/>
    <n v="78967.193605488734"/>
    <n v="118850.99243361373"/>
    <x v="0"/>
    <s v="Yes"/>
    <n v="823931"/>
    <n v="855743"/>
    <n v="864257"/>
    <n v="2543931"/>
    <n v="918764"/>
    <n v="898313"/>
    <n v="897223"/>
    <n v="2714300"/>
    <n v="1.1150982303129753"/>
    <n v="1.0497462439073413"/>
    <n v="1.0381437465938952"/>
    <n v="106.69707629648759"/>
    <n v="106"/>
    <n v="1.6905535733210866"/>
    <n v="1.3465416793383305"/>
    <n v="1.2637720321808021"/>
    <n v="1.4363759545455455"/>
    <n v="1.0791168710228154"/>
    <n v="1.0661449264956651"/>
    <n v="0.97489562834495058"/>
    <n v="1.039584725418863"/>
    <n v="1.0350863652501427"/>
    <n v="1.1769770307415248"/>
    <n v="1.705026142245343"/>
    <n v="1.3288036159387289"/>
    <n v="1.3160652846445196"/>
    <n v="1.2078128894674163"/>
    <n v="1.1362258443958999"/>
    <n v="1.217837520941905"/>
    <n v="0.88927635028841112"/>
    <n v="1.0776325069169423"/>
    <n v="0.88833278841075425"/>
    <n v="0.94945411137347846"/>
    <n v="1412522"/>
    <n v="1792620"/>
    <n v="126.90917380401862"/>
    <n v="120"/>
    <n v="1.02"/>
    <n v="0.92"/>
    <s v="Yes"/>
    <s v="Yes"/>
    <s v="Yes"/>
    <s v="Yes"/>
    <m/>
    <m/>
    <m/>
    <m/>
    <m/>
  </r>
  <r>
    <s v="E-1222"/>
    <s v="Abel Lozano"/>
    <x v="0"/>
    <n v="28940.625"/>
    <s v=""/>
    <n v="28940.625"/>
    <x v="0"/>
    <s v="No"/>
    <n v="772367"/>
    <n v="767833"/>
    <n v="790345"/>
    <n v="2330545"/>
    <n v="791527"/>
    <n v="796776"/>
    <n v="833911"/>
    <n v="2422214"/>
    <n v="1.0248068599512925"/>
    <n v="1.0376943944842172"/>
    <n v="1.0551227628440745"/>
    <n v="103.93337180788184"/>
    <n v="103"/>
    <n v="1.2680585194347411"/>
    <n v="0.80543525487392953"/>
    <n v="0.78223282084703416"/>
    <n v="0.95827880659404807"/>
    <n v="1.0668415360898276"/>
    <n v="0.85755379885814664"/>
    <n v="1.0920268256333829"/>
    <n v="1.0062921937471325"/>
    <n v="0.68247463847345957"/>
    <n v="1.327660268088289"/>
    <n v="1.9228311563293556"/>
    <n v="1.3393560118190773"/>
    <n v="1.1552731863558787"/>
    <n v="1.5191225571458591"/>
    <n v="1.0647844463229079"/>
    <n v="1.2442897868264027"/>
    <n v="0.72367145595933047"/>
    <n v="1.1407177229667034"/>
    <n v="1.156417416485676"/>
    <n v="1.0088938338447584"/>
    <n v="1505628"/>
    <n v="1656635"/>
    <n v="110.02950263943019"/>
    <n v="110"/>
    <n v="1.07"/>
    <n v="0.94"/>
    <s v="Yes"/>
    <s v="Yes"/>
    <s v="Yes"/>
    <s v="Yes"/>
    <m/>
    <m/>
    <m/>
    <m/>
    <m/>
  </r>
  <r>
    <s v="E-1223"/>
    <s v="Cecelia Moses"/>
    <x v="0"/>
    <s v=""/>
    <s v=""/>
    <n v="0"/>
    <x v="1"/>
    <s v="No"/>
    <n v="555370"/>
    <n v="569941"/>
    <n v="573378"/>
    <n v="1698689"/>
    <n v="599860"/>
    <n v="575917"/>
    <n v="611186"/>
    <n v="1786963"/>
    <n v="1.0801087563246123"/>
    <n v="1.0104852958464121"/>
    <n v="1.0659390489345597"/>
    <n v="105.19659572764644"/>
    <n v="105"/>
    <n v="1.0205314369030261"/>
    <n v="1.0619100812691515"/>
    <n v="1.2272413178190897"/>
    <n v="1.0989164312339912"/>
    <n v="0.91094077613171553"/>
    <n v="0.83910891089108908"/>
    <n v="0.98679311556023885"/>
    <n v="0.91243316286709453"/>
    <n v="0.66322950669636049"/>
    <n v="0.70311540937467254"/>
    <n v="1.3645603062489891"/>
    <n v="0.92803919764891574"/>
    <n v="1.5722161372763783"/>
    <n v="1.2697095435684647"/>
    <n v="1.1757469244288226"/>
    <n v="1.3344909160830196"/>
    <n v="1.7325822325822327"/>
    <n v="1.4364134542705971"/>
    <n v="1.041677894547741"/>
    <n v="1.364822174666259"/>
    <n v="695758"/>
    <n v="741321"/>
    <n v="106.54868503128962"/>
    <n v="106"/>
    <n v="0.9"/>
    <n v="0.98"/>
    <s v="Yes"/>
    <s v="Yes"/>
    <s v="Yes"/>
    <s v="Yes"/>
    <m/>
    <m/>
    <m/>
    <m/>
    <m/>
  </r>
  <r>
    <s v="E-1224"/>
    <s v="Niklaus Norton"/>
    <x v="0"/>
    <s v=""/>
    <s v=""/>
    <n v="0"/>
    <x v="1"/>
    <s v="No"/>
    <n v="638778"/>
    <n v="660414"/>
    <n v="666113"/>
    <n v="1965305"/>
    <n v="525677"/>
    <n v="474992"/>
    <n v="427820"/>
    <n v="1428489"/>
    <n v="0.82294161664928978"/>
    <n v="0.71923369280481642"/>
    <n v="0.64226339975349522"/>
    <n v="72.685359269935205"/>
    <n v="72"/>
    <n v="0.95283406151951444"/>
    <n v="0.68819734233034424"/>
    <n v="0.50952684979346308"/>
    <n v="0.72025231031279802"/>
    <n v="0.56891503778267294"/>
    <n v="0.64989438336131722"/>
    <n v="0.46825942319852637"/>
    <n v="0.56276909547278353"/>
    <n v="0.56602432236205225"/>
    <n v="0.59286890230336831"/>
    <n v="0.82111572730003002"/>
    <n v="0.67000707435569484"/>
    <n v="0.52013150502507333"/>
    <n v="0.48706240487062402"/>
    <n v="0.37956306975623472"/>
    <n v="0.46170427753452342"/>
    <n v="0.5584314281662176"/>
    <n v="0.6773444186330847"/>
    <n v="0.603396668401874"/>
    <n v="0.61595531116348079"/>
    <n v="918456"/>
    <n v="590443"/>
    <n v="64.286476434363763"/>
    <n v="64"/>
    <n v="1.01"/>
    <n v="0.98"/>
    <s v="Yes"/>
    <s v="No"/>
    <s v="No"/>
    <s v="Yes"/>
    <m/>
    <m/>
    <m/>
    <m/>
    <m/>
  </r>
  <r>
    <s v="E-1225"/>
    <s v="Kylee Hodges"/>
    <x v="0"/>
    <s v=""/>
    <s v=""/>
    <n v="0"/>
    <x v="1"/>
    <s v="No"/>
    <n v="724357"/>
    <n v="735957"/>
    <n v="754841"/>
    <n v="2215155"/>
    <n v="602406"/>
    <n v="593502"/>
    <n v="539711"/>
    <n v="1735619"/>
    <n v="0.83164240837045822"/>
    <n v="0.80643570208585558"/>
    <n v="0.71499958269357389"/>
    <n v="78.352034056307573"/>
    <n v="78"/>
    <n v="1.0882965242577842"/>
    <n v="0.81593199242594772"/>
    <n v="0.63454262342438827"/>
    <n v="0.85252980611782159"/>
    <n v="0.69271533292608434"/>
    <n v="0.65858568429528652"/>
    <n v="0.5114476243400945"/>
    <n v="0.618218795590466"/>
    <n v="0.43617907424950186"/>
    <n v="0.60160562387799277"/>
    <n v="0.77871114240956585"/>
    <n v="0.61313218843548134"/>
    <n v="0.86318479660267866"/>
    <n v="0.94145935097883293"/>
    <n v="0.51083270011305304"/>
    <n v="0.76950685069514402"/>
    <n v="0.70578357287499383"/>
    <n v="0.95361439793178882"/>
    <n v="0.60405345211581296"/>
    <n v="0.74878604066166754"/>
    <n v="1257096"/>
    <n v="912339"/>
    <n v="72.57512552740603"/>
    <n v="72"/>
    <n v="1.06"/>
    <n v="0.97"/>
    <s v="Yes"/>
    <s v="Yes"/>
    <s v="No"/>
    <s v="Yes"/>
    <m/>
    <m/>
    <m/>
    <m/>
    <m/>
  </r>
  <r>
    <s v="E-1226"/>
    <s v="Alonzo Camacho"/>
    <x v="0"/>
    <s v=""/>
    <s v=""/>
    <n v="0"/>
    <x v="1"/>
    <s v="No"/>
    <n v="534336"/>
    <n v="526332"/>
    <n v="523646"/>
    <n v="1584314"/>
    <n v="374531"/>
    <n v="380186"/>
    <n v="410869"/>
    <n v="1165586"/>
    <n v="0.70092788058450117"/>
    <n v="0.72233115220051225"/>
    <n v="0.78463122032823707"/>
    <n v="73.570390718001605"/>
    <n v="73"/>
    <n v="1.0058814334284263"/>
    <n v="0.71418850284519575"/>
    <n v="0.70195365742844162"/>
    <n v="0.80957022478451357"/>
    <n v="0.48487762437896376"/>
    <n v="0.50237294383264985"/>
    <n v="0.47235791451385628"/>
    <n v="0.48662301504669797"/>
    <n v="0.36375732074827999"/>
    <n v="0.71144015512074743"/>
    <n v="1.1404993065187239"/>
    <n v="0.75792605029747784"/>
    <n v="0.70422786112980484"/>
    <n v="0.51955690058813453"/>
    <n v="0.44464824566593691"/>
    <n v="0.55553315470461229"/>
    <n v="0.8154430511473022"/>
    <n v="1.0188792744435704"/>
    <n v="0.68641541573512188"/>
    <n v="0.84853059581320456"/>
    <n v="917612"/>
    <n v="650109"/>
    <n v="70.84791829226296"/>
    <n v="70"/>
    <n v="0.95"/>
    <n v="0.88"/>
    <s v="No"/>
    <s v="No"/>
    <s v="No"/>
    <s v="Yes"/>
    <m/>
    <m/>
    <m/>
    <m/>
    <m/>
  </r>
  <r>
    <s v="E-1227"/>
    <s v="Armani Robertson"/>
    <x v="0"/>
    <n v="28940.625"/>
    <n v="41877.98876953125"/>
    <n v="70818.61376953125"/>
    <x v="0"/>
    <s v="Yes"/>
    <n v="826272"/>
    <n v="823150"/>
    <n v="822339"/>
    <n v="2471761"/>
    <n v="833798"/>
    <n v="846952"/>
    <n v="869473"/>
    <n v="2550223"/>
    <n v="1.0091083807753378"/>
    <n v="1.0289157504707527"/>
    <n v="1.0573169945727978"/>
    <n v="103.17433603006117"/>
    <n v="103"/>
    <n v="1.2386035336155061"/>
    <n v="0.92966644276470733"/>
    <n v="1.0081532237651374"/>
    <n v="1.0614280634378779"/>
    <n v="0.77330046458708634"/>
    <n v="0.77098442328309269"/>
    <n v="0.84573184112354616"/>
    <n v="0.79678543683204905"/>
    <n v="1.1532194321152793"/>
    <n v="1.4216329429324603"/>
    <n v="1.5262442405877714"/>
    <n v="1.3758044299056849"/>
    <n v="0.86917466314696423"/>
    <n v="0.97806054743212911"/>
    <n v="0.85178945792153338"/>
    <n v="0.89986206781942513"/>
    <n v="1.2022573073089167"/>
    <n v="1.0081370323417553"/>
    <n v="1.0272666878484158"/>
    <n v="1.0753720932566566"/>
    <n v="1400317"/>
    <n v="1505893"/>
    <n v="107.53943571348488"/>
    <n v="107"/>
    <n v="1.03"/>
    <n v="0.91"/>
    <s v="Yes"/>
    <s v="Yes"/>
    <s v="Yes"/>
    <s v="Yes"/>
    <m/>
    <m/>
    <m/>
    <m/>
    <m/>
  </r>
  <r>
    <s v="E-1228"/>
    <s v="Emiliano Morrison"/>
    <x v="0"/>
    <s v=""/>
    <s v=""/>
    <n v="0"/>
    <x v="1"/>
    <s v="No"/>
    <n v="820758"/>
    <n v="831532"/>
    <n v="833291"/>
    <n v="2485581"/>
    <n v="685944"/>
    <n v="742050"/>
    <n v="694660"/>
    <n v="2122654"/>
    <n v="0.8357445190908892"/>
    <n v="0.89238898803653977"/>
    <n v="0.83363434862491015"/>
    <n v="85.398705574270167"/>
    <n v="85"/>
    <n v="1.0646194409196938"/>
    <n v="1.1657878520783445"/>
    <n v="1.0575035345581096"/>
    <n v="1.0961000772249041"/>
    <n v="1.0009854830762233"/>
    <n v="0.81289428581847356"/>
    <n v="0.76545118594215467"/>
    <n v="0.8590102707749766"/>
    <n v="0.54895996169391748"/>
    <n v="0.64395092321988934"/>
    <n v="0.84789823008849563"/>
    <n v="0.68992850751843782"/>
    <n v="0.68056670119789309"/>
    <n v="0.76273614865363881"/>
    <n v="0.62493826115179996"/>
    <n v="0.68839358573835951"/>
    <n v="0.90318014532414836"/>
    <n v="0.80196233720520949"/>
    <n v="0.90250450979569574"/>
    <n v="0.86899157307516339"/>
    <n v="1353306"/>
    <n v="1270975"/>
    <n v="93.916305698785052"/>
    <n v="93"/>
    <n v="1.1100000000000001"/>
    <n v="0.83"/>
    <s v="Yes"/>
    <s v="Yes"/>
    <s v="Yes"/>
    <s v="Yes"/>
    <m/>
    <m/>
    <m/>
    <m/>
    <m/>
  </r>
  <r>
    <s v="E-1229"/>
    <s v="Rebecca Garrett"/>
    <x v="0"/>
    <n v="28940.625"/>
    <s v=""/>
    <n v="28940.625"/>
    <x v="0"/>
    <s v="No"/>
    <n v="471696"/>
    <n v="456014"/>
    <n v="413353"/>
    <n v="1341063"/>
    <n v="481412"/>
    <n v="426135"/>
    <n v="476671"/>
    <n v="1384218"/>
    <n v="1.020598012279095"/>
    <n v="0.93447788883674621"/>
    <n v="1.1531814212065716"/>
    <n v="103.21796962558807"/>
    <n v="103"/>
    <n v="1.404793520742101"/>
    <n v="1.1304427972679292"/>
    <n v="1.6227518887477435"/>
    <n v="1.3756367078150764"/>
    <n v="0.63432935816695701"/>
    <n v="0.44855723746452225"/>
    <n v="0.43707860084166705"/>
    <n v="0.50446633073751723"/>
    <n v="0.50006582122954057"/>
    <n v="0.56161222386521481"/>
    <n v="0.8143394556317769"/>
    <n v="0.62524187235048223"/>
    <n v="0.90452577434037673"/>
    <n v="1.0772881892255359"/>
    <n v="1.3969465648854962"/>
    <n v="1.1155809303304567"/>
    <n v="1.4695170229612036"/>
    <n v="2.0975954738330977"/>
    <n v="2.2392371449263702"/>
    <n v="1.9159080831529252"/>
    <n v="618612"/>
    <n v="689469"/>
    <n v="111.45419099532501"/>
    <n v="111"/>
    <n v="1.08"/>
    <n v="0.92"/>
    <s v="Yes"/>
    <s v="Yes"/>
    <s v="Yes"/>
    <s v="Yes"/>
    <m/>
    <m/>
    <m/>
    <m/>
    <m/>
  </r>
  <r>
    <s v="E-1230"/>
    <s v="Kairo Wheeler"/>
    <x v="0"/>
    <s v=""/>
    <s v=""/>
    <n v="0"/>
    <x v="1"/>
    <s v="No"/>
    <n v="884987"/>
    <n v="886125"/>
    <n v="893296"/>
    <n v="2664408"/>
    <n v="913795"/>
    <n v="910009"/>
    <n v="904716"/>
    <n v="2728520"/>
    <n v="1.0325518905927431"/>
    <n v="1.0269533079418818"/>
    <n v="1.0127841163511311"/>
    <n v="102.40623808365686"/>
    <n v="102"/>
    <n v="1.3197257313744668"/>
    <n v="0.93700637548767718"/>
    <n v="0.80422786592654449"/>
    <n v="1.0258130775924941"/>
    <n v="0.9572336448598131"/>
    <n v="0.79356622266901233"/>
    <n v="0.50815319548872184"/>
    <n v="0.74800571545213312"/>
    <n v="0.67343613041814299"/>
    <n v="1.0180413986785521"/>
    <n v="1.4184944007084157"/>
    <n v="1.0542304914292933"/>
    <n v="1.2984682762242059"/>
    <n v="1.2702328698998897"/>
    <n v="1.1897827515267709"/>
    <n v="1.2522521539178018"/>
    <n v="0.74924088224498653"/>
    <n v="1.2768700398606672"/>
    <n v="1.3522824866221841"/>
    <n v="1.1232830060165739"/>
    <n v="1306434"/>
    <n v="1384155"/>
    <n v="105.94909501742913"/>
    <n v="105"/>
    <n v="1.1599999999999999"/>
    <n v="0.87"/>
    <s v="Yes"/>
    <s v="Yes"/>
    <s v="Yes"/>
    <s v="Yes"/>
    <m/>
    <m/>
    <m/>
    <m/>
    <m/>
  </r>
  <r>
    <s v="E-1231"/>
    <s v="Sydney Huber"/>
    <x v="0"/>
    <n v="27562.5"/>
    <s v=""/>
    <n v="27562.5"/>
    <x v="0"/>
    <s v="No"/>
    <n v="1115360"/>
    <n v="1129771"/>
    <n v="1151857"/>
    <n v="3396988"/>
    <n v="1190192"/>
    <n v="1148597"/>
    <n v="1159726"/>
    <n v="3498515"/>
    <n v="1.0670922392770048"/>
    <n v="1.0166635539414626"/>
    <n v="1.006831577183626"/>
    <n v="102.98873590368881"/>
    <n v="102"/>
    <n v="1.4225054311837075"/>
    <n v="1.4051327528434283"/>
    <n v="1.0939788119374236"/>
    <n v="1.3107202813496339"/>
    <n v="0.69267109697332363"/>
    <n v="0.61234637534880965"/>
    <n v="0.61602213845002607"/>
    <n v="0.63892593492347582"/>
    <n v="1.14754381971318"/>
    <n v="1.3416560625340848"/>
    <n v="2.0243178120875411"/>
    <n v="1.5348339763708694"/>
    <n v="1.0383235438789387"/>
    <n v="0.74280264323182776"/>
    <n v="0.57437915259775618"/>
    <n v="0.78010788785219831"/>
    <n v="0.86049180327868857"/>
    <n v="0.90650716245047247"/>
    <n v="0.6927611940298507"/>
    <n v="0.81804565644045035"/>
    <n v="1849577"/>
    <n v="2214502"/>
    <n v="119.73018695626081"/>
    <n v="119"/>
    <n v="1.07"/>
    <n v="0.97"/>
    <s v="Yes"/>
    <s v="Yes"/>
    <s v="Yes"/>
    <s v="Yes"/>
    <m/>
    <m/>
    <m/>
    <m/>
    <m/>
  </r>
  <r>
    <s v="E-1232"/>
    <s v="Mac Jensen"/>
    <x v="0"/>
    <n v="43971.888208007811"/>
    <s v=""/>
    <n v="43971.888208007811"/>
    <x v="0"/>
    <s v="No"/>
    <n v="1039961"/>
    <n v="1037756"/>
    <n v="1052402"/>
    <n v="3130119"/>
    <n v="1117757"/>
    <n v="1058422"/>
    <n v="1216340"/>
    <n v="3392519"/>
    <n v="1.0748066514032737"/>
    <n v="1.0199141223948596"/>
    <n v="1.1557750745437581"/>
    <n v="108.38306786419302"/>
    <n v="108"/>
    <n v="1.8382490324302683"/>
    <n v="1.129873371382931"/>
    <n v="1.5198611829625797"/>
    <n v="1.4989876559336426"/>
    <n v="0.88375089148089359"/>
    <n v="0.83663049004221834"/>
    <n v="1.0773870465168038"/>
    <n v="0.93290082162259236"/>
    <n v="0.34781215469613258"/>
    <n v="1.2172003134554044"/>
    <n v="0.93916795647483697"/>
    <n v="0.84071002544246254"/>
    <n v="0.7165487652638074"/>
    <n v="1.1908380651496393"/>
    <n v="1.3499771741611504"/>
    <n v="1.0865864340937654"/>
    <n v="1.1148991842388796"/>
    <n v="1.1923135813811054"/>
    <n v="1.1158489024254354"/>
    <n v="1.1408110330866073"/>
    <n v="1430054"/>
    <n v="1763655"/>
    <n v="123.32786034653236"/>
    <n v="120"/>
    <n v="1"/>
    <n v="1"/>
    <s v="Yes"/>
    <s v="Yes"/>
    <s v="Yes"/>
    <s v="Yes"/>
    <m/>
    <m/>
    <m/>
    <m/>
    <m/>
  </r>
  <r>
    <s v="E-1233"/>
    <s v="Jane Parks"/>
    <x v="0"/>
    <n v="58926.535697601124"/>
    <s v=""/>
    <n v="58926.535697601124"/>
    <x v="0"/>
    <s v="No"/>
    <n v="1204469"/>
    <n v="1221072"/>
    <n v="1288364"/>
    <n v="3713905"/>
    <n v="1465960"/>
    <n v="1449973"/>
    <n v="1336969"/>
    <n v="4252902"/>
    <n v="1.2171006476712976"/>
    <n v="1.1874590523736519"/>
    <n v="1.037726139507158"/>
    <n v="114.51294526919777"/>
    <n v="114"/>
    <n v="1.3446556770272871"/>
    <n v="1.3732035976058636"/>
    <n v="0.93018230925050638"/>
    <n v="1.2164351088589875"/>
    <n v="1.0416255403151697"/>
    <n v="1.1688144116722634"/>
    <n v="0.96981595464055059"/>
    <n v="1.0575671661941406"/>
    <n v="1.3311429575932097"/>
    <n v="1.8124585166793676"/>
    <n v="1.9909036432558358"/>
    <n v="1.7329854879236961"/>
    <n v="0.96932314734995983"/>
    <n v="1.0790546362905802"/>
    <n v="1.0256985686526725"/>
    <n v="1.0251288146502966"/>
    <n v="0.89609845121830911"/>
    <n v="0.68449639051220346"/>
    <n v="0.58187177289545744"/>
    <n v="0.71230116648992581"/>
    <n v="2158335"/>
    <n v="2670929"/>
    <n v="123.74951061813853"/>
    <n v="120"/>
    <n v="1.07"/>
    <n v="0.92"/>
    <s v="Yes"/>
    <s v="Yes"/>
    <s v="Yes"/>
    <s v="Yes"/>
    <m/>
    <m/>
    <m/>
    <m/>
    <m/>
  </r>
  <r>
    <s v="E-1234"/>
    <s v="Gianni Maynard"/>
    <x v="0"/>
    <n v="27562.5"/>
    <s v=""/>
    <n v="27562.5"/>
    <x v="0"/>
    <s v="No"/>
    <n v="592136"/>
    <n v="614151"/>
    <n v="602787"/>
    <n v="1809074"/>
    <n v="634359"/>
    <n v="617878"/>
    <n v="599151"/>
    <n v="1851388"/>
    <n v="1.0713062539686828"/>
    <n v="1.0060685401472929"/>
    <n v="0.99396801855381756"/>
    <n v="102.33898668600621"/>
    <n v="102"/>
    <n v="1.2856226890935905"/>
    <n v="1.242871607277003"/>
    <n v="0.61889802982526854"/>
    <n v="1.0625938240167243"/>
    <n v="0.76335990750574723"/>
    <n v="0.73129942917793855"/>
    <n v="0.69477665975880754"/>
    <n v="0.72896583269325366"/>
    <n v="1.1713988078013773"/>
    <n v="1.2054006000666742"/>
    <n v="1.7273318359144108"/>
    <n v="1.3854793031850388"/>
    <n v="1.3229306118191144"/>
    <n v="0.79139957702837849"/>
    <n v="1.1293843058350101"/>
    <n v="1.0768826222465802"/>
    <n v="1.1952762053484287"/>
    <n v="0.86475814412635732"/>
    <n v="0.70567402051206374"/>
    <n v="0.91663752622639627"/>
    <n v="1040133"/>
    <n v="1108545"/>
    <n v="106.57723579580689"/>
    <n v="106"/>
    <n v="1.05"/>
    <n v="0.9"/>
    <s v="Yes"/>
    <s v="Yes"/>
    <s v="Yes"/>
    <s v="Yes"/>
    <m/>
    <m/>
    <m/>
    <m/>
    <m/>
  </r>
  <r>
    <s v="E-1235"/>
    <s v="Carolyn Lloyd"/>
    <x v="0"/>
    <s v=""/>
    <s v=""/>
    <n v="0"/>
    <x v="1"/>
    <s v="No"/>
    <n v="680652"/>
    <n v="665693"/>
    <n v="669622"/>
    <n v="2015967"/>
    <n v="503102"/>
    <n v="524841"/>
    <n v="513820"/>
    <n v="1541763"/>
    <n v="0.73914717065401991"/>
    <n v="0.78841297715313219"/>
    <n v="0.76732843305626164"/>
    <n v="76.47759115104563"/>
    <n v="76"/>
    <n v="0.80289647745264292"/>
    <n v="0.7377872550401805"/>
    <n v="0.56188164500886006"/>
    <n v="0.70614005954942283"/>
    <n v="0.52674389352755846"/>
    <n v="0.52201721402605838"/>
    <n v="0.58144688353187479"/>
    <n v="0.54342249609513593"/>
    <n v="0.56232723734548107"/>
    <n v="0.69057146142347936"/>
    <n v="0.90423124330659344"/>
    <n v="0.72512030102391545"/>
    <n v="0.65645731721411893"/>
    <n v="0.72109180556047037"/>
    <n v="0.65464612763540853"/>
    <n v="0.67727825315357226"/>
    <n v="0.91543327763189308"/>
    <n v="0.79764995217925949"/>
    <n v="0.77100406422812984"/>
    <n v="0.83156261448613233"/>
    <n v="1170088"/>
    <n v="790029"/>
    <n v="67.518767819172581"/>
    <n v="67"/>
    <n v="0.97"/>
    <n v="0.78"/>
    <s v="No"/>
    <s v="No"/>
    <s v="No"/>
    <s v="Yes"/>
    <m/>
    <m/>
    <m/>
    <m/>
    <m/>
  </r>
  <r>
    <s v="E-1236"/>
    <s v="Zaire Boyd"/>
    <x v="0"/>
    <s v=""/>
    <s v=""/>
    <n v="0"/>
    <x v="1"/>
    <s v="No"/>
    <n v="679248"/>
    <n v="703120"/>
    <n v="711855"/>
    <n v="2094223"/>
    <n v="700615"/>
    <n v="624852"/>
    <n v="521037"/>
    <n v="1846504"/>
    <n v="1.0314568463948366"/>
    <n v="0.88868471953578332"/>
    <n v="0.73194260067008032"/>
    <n v="88.171316999192541"/>
    <n v="88"/>
    <n v="1.4869945318862499"/>
    <n v="1.1868878383893349"/>
    <n v="0.5695502536433219"/>
    <n v="1.0931438184502351"/>
    <n v="0.64110812511863491"/>
    <n v="0.54661582082769389"/>
    <n v="0.56710592456066"/>
    <n v="0.58472076809004647"/>
    <n v="0.8335994236872335"/>
    <n v="0.95006500184333587"/>
    <n v="1.0362220487937295"/>
    <n v="0.94448220464656452"/>
    <n v="0.77555842216036386"/>
    <n v="0.77892080495435756"/>
    <n v="0.56564021498577299"/>
    <n v="0.70464301681069841"/>
    <n v="0.71513040289682361"/>
    <n v="0.79501864677677148"/>
    <n v="0.58246527777777779"/>
    <n v="0.6964722993128627"/>
    <n v="1273751"/>
    <n v="1074101"/>
    <n v="84.325821922809084"/>
    <n v="84"/>
    <n v="1.08"/>
    <n v="0.84"/>
    <s v="Yes"/>
    <s v="Yes"/>
    <s v="No"/>
    <s v="Yes"/>
    <m/>
    <m/>
    <m/>
    <m/>
    <m/>
  </r>
  <r>
    <s v="E-1237"/>
    <s v="Georgia Acosta"/>
    <x v="0"/>
    <n v="26250"/>
    <s v=""/>
    <n v="26250"/>
    <x v="0"/>
    <s v="No"/>
    <n v="607221"/>
    <n v="628319"/>
    <n v="650457"/>
    <n v="1885997"/>
    <n v="687703"/>
    <n v="655073"/>
    <n v="578511"/>
    <n v="1921287"/>
    <n v="1.1325415293608094"/>
    <n v="1.0425802816722078"/>
    <n v="0.88939161235869546"/>
    <n v="101.87115886186457"/>
    <n v="101"/>
    <n v="1.3827030528787756"/>
    <n v="1.1541395090833448"/>
    <n v="0.69228093524091827"/>
    <n v="1.090069044770777"/>
    <n v="0.88805193873524879"/>
    <n v="0.56795129567434599"/>
    <n v="0.63969908052382274"/>
    <n v="0.6945184439896489"/>
    <n v="1.0612812141533574"/>
    <n v="1.578803440887999"/>
    <n v="1.438317678238638"/>
    <n v="1.3655210658289934"/>
    <n v="0.90173287063553564"/>
    <n v="0.72653677427824392"/>
    <n v="0.65052552552552556"/>
    <n v="0.75763997486225387"/>
    <n v="1.0595878802295502"/>
    <n v="0.97980478940117832"/>
    <n v="0.97184277306840883"/>
    <n v="1.0025956675255272"/>
    <n v="1143525"/>
    <n v="1122555"/>
    <n v="98.166196628845015"/>
    <n v="98"/>
    <n v="1"/>
    <n v="0.95"/>
    <s v="Yes"/>
    <s v="Yes"/>
    <s v="Yes"/>
    <s v="Yes"/>
    <m/>
    <m/>
    <m/>
    <m/>
    <m/>
  </r>
  <r>
    <s v="E-1238"/>
    <s v="Jensen Corona"/>
    <x v="0"/>
    <s v=""/>
    <s v=""/>
    <n v="0"/>
    <x v="1"/>
    <s v="No"/>
    <n v="470944"/>
    <n v="477526"/>
    <n v="484332"/>
    <n v="1432802"/>
    <n v="376498"/>
    <n v="439245"/>
    <n v="406894"/>
    <n v="1222637"/>
    <n v="0.79945386287966302"/>
    <n v="0.91983473151200146"/>
    <n v="0.84011380623208876"/>
    <n v="85.33188814644312"/>
    <n v="85"/>
    <n v="0.40922700492579117"/>
    <n v="0.34124267754887116"/>
    <n v="0.31847797313567933"/>
    <n v="0.35717218479174417"/>
    <n v="0.6396739587126411"/>
    <n v="0.6925654116145501"/>
    <n v="0.50423199666990426"/>
    <n v="0.61322980684811235"/>
    <n v="0.78735702865576185"/>
    <n v="1.3421375828241324"/>
    <n v="1.0784261878949735"/>
    <n v="1.0709691781319113"/>
    <n v="0.83327932598833443"/>
    <n v="0.88615417976797139"/>
    <n v="1.430892754731409"/>
    <n v="1.0488868383676644"/>
    <n v="1.9488790920176344"/>
    <n v="1.2138790804929018"/>
    <n v="1.505771495877503"/>
    <n v="1.5238376304563626"/>
    <n v="826692"/>
    <n v="590716"/>
    <n v="71.455390883182616"/>
    <n v="71"/>
    <n v="1.1399999999999999"/>
    <n v="0.78"/>
    <s v="Yes"/>
    <s v="Yes"/>
    <s v="Yes"/>
    <s v="Yes"/>
    <m/>
    <m/>
    <m/>
    <m/>
    <m/>
  </r>
  <r>
    <s v="E-1239"/>
    <s v="Marianna McIntyre"/>
    <x v="0"/>
    <s v=""/>
    <s v=""/>
    <n v="0"/>
    <x v="1"/>
    <s v="No"/>
    <n v="977371"/>
    <n v="978779"/>
    <n v="997481"/>
    <n v="2953631"/>
    <n v="887245"/>
    <n v="855869"/>
    <n v="774499"/>
    <n v="2517613"/>
    <n v="0.90778731924724598"/>
    <n v="0.87442517667420327"/>
    <n v="0.77645488986757638"/>
    <n v="85.237898708403321"/>
    <n v="85"/>
    <n v="0.96008589777354592"/>
    <n v="0.66299994593493061"/>
    <n v="0.55875579508327267"/>
    <n v="0.73124318164446578"/>
    <n v="0.3750088629434426"/>
    <n v="0.45140388768898487"/>
    <n v="0.44846648026807251"/>
    <n v="0.42686212822977659"/>
    <n v="0.85179369489068724"/>
    <n v="0.99300141964085575"/>
    <n v="1.5925902199444801"/>
    <n v="1.1661914999688416"/>
    <n v="0.95972296403961155"/>
    <n v="0.93785098275170475"/>
    <n v="0.66218730450184027"/>
    <n v="0.84979661358822933"/>
    <n v="0.96551650143770651"/>
    <n v="1.3388394558128067"/>
    <n v="0.87842188321935821"/>
    <n v="1.055735743527648"/>
    <n v="1609333"/>
    <n v="1334031"/>
    <n v="82.893409878502453"/>
    <n v="82"/>
    <n v="1.18"/>
    <n v="0.82"/>
    <s v="Yes"/>
    <s v="Yes"/>
    <s v="No"/>
    <s v="Yes"/>
    <m/>
    <m/>
    <m/>
    <m/>
    <m/>
  </r>
  <r>
    <s v="E-1240"/>
    <s v="Eliseo Velez"/>
    <x v="0"/>
    <s v=""/>
    <s v=""/>
    <n v="0"/>
    <x v="1"/>
    <s v="No"/>
    <n v="802356"/>
    <n v="810515"/>
    <n v="809240"/>
    <n v="2422111"/>
    <n v="595259"/>
    <n v="894628"/>
    <n v="824944"/>
    <n v="2314831"/>
    <n v="0.7418888872271161"/>
    <n v="1.1037772280587035"/>
    <n v="1.0194058622905442"/>
    <n v="95.570805797091879"/>
    <n v="95"/>
    <n v="0.75066021310096054"/>
    <n v="0.66850802644003782"/>
    <n v="0.59985923563143195"/>
    <n v="0.67499542968845594"/>
    <n v="0.66443126128449836"/>
    <n v="0.65107028622980401"/>
    <n v="0.59891262468427586"/>
    <n v="0.6382891827566296"/>
    <n v="0.58319239383827759"/>
    <n v="1.3446512951892968"/>
    <n v="1.721826466121209"/>
    <n v="1.2432008594459747"/>
    <n v="0.89369267924081019"/>
    <n v="1.4217970741438546"/>
    <n v="1.2468778940869418"/>
    <n v="1.193730059779182"/>
    <n v="0.50538969864554528"/>
    <n v="0.76291785880223995"/>
    <n v="0.74229960698290831"/>
    <n v="0.66952273994549638"/>
    <n v="1381370"/>
    <n v="1196152"/>
    <n v="86.591716918711143"/>
    <n v="86"/>
    <n v="0.91"/>
    <n v="0.85"/>
    <s v="No"/>
    <s v="Yes"/>
    <s v="Yes"/>
    <s v="Yes"/>
    <m/>
    <m/>
    <m/>
    <m/>
    <m/>
  </r>
  <r>
    <s v="E-1241"/>
    <s v="Megan O’brien"/>
    <x v="0"/>
    <s v=""/>
    <s v=""/>
    <n v="0"/>
    <x v="1"/>
    <s v="No"/>
    <n v="746434"/>
    <n v="758750"/>
    <n v="759006"/>
    <n v="2264190"/>
    <n v="566311"/>
    <n v="775746"/>
    <n v="824556"/>
    <n v="2166613"/>
    <n v="0.75868864494382626"/>
    <n v="1.0224"/>
    <n v="1.0863629536525403"/>
    <n v="95.69042350686118"/>
    <n v="95"/>
    <n v="0.58116985789919307"/>
    <n v="0.5361538298593459"/>
    <n v="0.65192700427009731"/>
    <n v="0.58901736546343109"/>
    <n v="0.63872276070667489"/>
    <n v="0.74526148969889061"/>
    <n v="0.54894809813731993"/>
    <n v="0.64280232781224023"/>
    <n v="0.60360277379370242"/>
    <n v="1.3414083404033152"/>
    <n v="1.8422195305893914"/>
    <n v="1.2904225281727093"/>
    <n v="0.81290311021929196"/>
    <n v="1.1394812680115274"/>
    <n v="1.1787101381124057"/>
    <n v="1.0457744826615363"/>
    <n v="0.87170741945639629"/>
    <n v="1.3155234657039712"/>
    <n v="0.78862693081168966"/>
    <n v="0.9939153725866634"/>
    <n v="1137049"/>
    <n v="947237"/>
    <n v="83.306612116100538"/>
    <n v="83"/>
    <n v="1.1499999999999999"/>
    <n v="0.77"/>
    <s v="No"/>
    <s v="Yes"/>
    <s v="Yes"/>
    <s v="Yes"/>
    <m/>
    <m/>
    <m/>
    <m/>
    <m/>
  </r>
  <r>
    <s v="E-1242"/>
    <s v="Riley Diaz"/>
    <x v="0"/>
    <n v="28940.625"/>
    <s v=""/>
    <n v="28940.625"/>
    <x v="0"/>
    <s v="No"/>
    <n v="821873"/>
    <n v="830522"/>
    <n v="828865"/>
    <n v="2481260"/>
    <n v="807958"/>
    <n v="898522"/>
    <n v="859980"/>
    <n v="2566460"/>
    <n v="0.98306916032039016"/>
    <n v="1.0818762176077215"/>
    <n v="1.0375392856496535"/>
    <n v="103.43373930986677"/>
    <n v="103"/>
    <n v="0.8863260777184947"/>
    <n v="0.85853827604049715"/>
    <n v="0.70292844513991914"/>
    <n v="0.81820523186062277"/>
    <n v="0.6103340415486308"/>
    <n v="0.77801769380716745"/>
    <n v="0.67973533207039505"/>
    <n v="0.68866249903527055"/>
    <n v="1.0733803918714866"/>
    <n v="1.9239626725847234"/>
    <n v="2.0928026010363503"/>
    <n v="1.7172374931359951"/>
    <n v="0.9607310866044575"/>
    <n v="0.91558814435266578"/>
    <n v="1.0931624689606243"/>
    <n v="0.99014011416709913"/>
    <n v="1.1284490960989533"/>
    <n v="0.92398411243507483"/>
    <n v="0.96332372838887492"/>
    <n v="1.0026908563440091"/>
    <n v="1360502"/>
    <n v="1464460"/>
    <n v="107.64115010488776"/>
    <n v="107"/>
    <n v="1.1000000000000001"/>
    <n v="0.92"/>
    <s v="Yes"/>
    <s v="Yes"/>
    <s v="Yes"/>
    <s v="Yes"/>
    <m/>
    <m/>
    <m/>
    <m/>
    <m/>
  </r>
  <r>
    <s v="E-1243"/>
    <s v="Elena Hernandez"/>
    <x v="0"/>
    <n v="53448.104941134807"/>
    <s v=""/>
    <n v="53448.104941134807"/>
    <x v="0"/>
    <s v="No"/>
    <n v="583911"/>
    <n v="592256"/>
    <n v="598507"/>
    <n v="1774674"/>
    <n v="669239"/>
    <n v="671131"/>
    <n v="648320"/>
    <n v="1988690"/>
    <n v="1.146131859136067"/>
    <n v="1.1331772071536632"/>
    <n v="1.0832287675833365"/>
    <n v="112.05945429977562"/>
    <n v="112"/>
    <n v="1.302792632204397"/>
    <n v="1.1175587047178348"/>
    <n v="0.9145117602353996"/>
    <n v="1.1157547506719545"/>
    <n v="1.3407759406327302"/>
    <n v="1.4000770613922424"/>
    <n v="0.83997881916865236"/>
    <n v="1.1694734940484555"/>
    <n v="0.92767165226265269"/>
    <n v="1.7246620031995985"/>
    <n v="1.8075774336283186"/>
    <n v="1.5033955088735966"/>
    <n v="1.0404506385665031"/>
    <n v="0.68729684617411935"/>
    <n v="1.4332093023255814"/>
    <n v="1.0466858878490264"/>
    <n v="1.0093933318482216"/>
    <n v="1.1295222866280232"/>
    <n v="1.0888983830682266"/>
    <n v="1.075239447904148"/>
    <n v="715065"/>
    <n v="869756"/>
    <n v="121.63313824617343"/>
    <n v="120"/>
    <n v="1.1599999999999999"/>
    <n v="0.96"/>
    <s v="Yes"/>
    <s v="Yes"/>
    <s v="Yes"/>
    <s v="Yes"/>
    <m/>
    <m/>
    <m/>
    <m/>
    <m/>
  </r>
  <r>
    <s v="E-1244"/>
    <s v="Mason Esquivel"/>
    <x v="0"/>
    <n v="68214.83088693551"/>
    <s v=""/>
    <n v="68214.83088693551"/>
    <x v="0"/>
    <s v="No"/>
    <n v="765489"/>
    <n v="776689"/>
    <n v="771392"/>
    <n v="2313570"/>
    <n v="846446"/>
    <n v="924592"/>
    <n v="940084"/>
    <n v="2711122"/>
    <n v="1.105758541272311"/>
    <n v="1.1904275713960157"/>
    <n v="1.2186851821123372"/>
    <n v="117.1834869919648"/>
    <n v="117"/>
    <n v="1.114598803837354"/>
    <n v="0.91326450998267095"/>
    <n v="1.0578956054933504"/>
    <n v="1.0287151366590399"/>
    <n v="0.6349826708944768"/>
    <n v="0.72079148851546182"/>
    <n v="0.98810349955388121"/>
    <n v="0.78660026954793616"/>
    <n v="1.5026058383004739"/>
    <n v="2.3085482979581471"/>
    <n v="2.2289490741668838"/>
    <n v="2.0253060397145801"/>
    <n v="0.94537490337541874"/>
    <n v="1.1786921552628511"/>
    <n v="1.063106938106938"/>
    <n v="1.0639209793827129"/>
    <n v="0.78449262792714658"/>
    <n v="1.206748995908562"/>
    <n v="1.233179431149332"/>
    <n v="1.070516108255108"/>
    <n v="1150232"/>
    <n v="1585708"/>
    <n v="137.85984044957885"/>
    <n v="120"/>
    <n v="1.07"/>
    <n v="0.92"/>
    <s v="Yes"/>
    <s v="Yes"/>
    <s v="Yes"/>
    <s v="Yes"/>
    <m/>
    <m/>
    <m/>
    <m/>
    <m/>
  </r>
  <r>
    <s v="E-1245"/>
    <s v="Jaylee Gray"/>
    <x v="0"/>
    <n v="61872.862482481185"/>
    <s v=""/>
    <n v="61872.862482481185"/>
    <x v="0"/>
    <s v="No"/>
    <n v="760541"/>
    <n v="760783"/>
    <n v="781012"/>
    <n v="2302336"/>
    <n v="822409"/>
    <n v="890385"/>
    <n v="952054"/>
    <n v="2664848"/>
    <n v="1.0813473566842551"/>
    <n v="1.170353438496917"/>
    <n v="1.2190004763051017"/>
    <n v="115.74539945516207"/>
    <n v="115"/>
    <n v="1.063096395597966"/>
    <n v="0.93616014851043317"/>
    <n v="1.0927513712862946"/>
    <n v="1.0301075204641017"/>
    <n v="0.74189327769723112"/>
    <n v="0.68178926441351884"/>
    <n v="0.76187148269393457"/>
    <n v="0.72987992458072837"/>
    <n v="1.4683964527262316"/>
    <n v="2.2297525527200608"/>
    <n v="2.1511980466339318"/>
    <n v="1.9594948205606559"/>
    <n v="0.82601739978364541"/>
    <n v="1.0655084570040583"/>
    <n v="1.0976171391095242"/>
    <n v="0.99852304154317373"/>
    <n v="1.0857494898155635"/>
    <n v="1.2606090055069648"/>
    <n v="1.0323269289417505"/>
    <n v="1.1236817123759737"/>
    <n v="1101760"/>
    <n v="1490165"/>
    <n v="135.25314042985767"/>
    <n v="120"/>
    <n v="1.04"/>
    <n v="0.92"/>
    <s v="Yes"/>
    <s v="Yes"/>
    <s v="Yes"/>
    <s v="Yes"/>
    <m/>
    <m/>
    <m/>
    <m/>
    <m/>
  </r>
  <r>
    <s v="E-1246"/>
    <s v="Nicholas Lowe"/>
    <x v="0"/>
    <s v=""/>
    <s v=""/>
    <n v="0"/>
    <x v="1"/>
    <s v="No"/>
    <n v="717601"/>
    <n v="710380"/>
    <n v="738795"/>
    <n v="2166776"/>
    <n v="439748"/>
    <n v="591671"/>
    <n v="752280"/>
    <n v="1783699"/>
    <n v="0.61280293645075745"/>
    <n v="0.83289366254680597"/>
    <n v="1.0182526952672935"/>
    <n v="82.320415215970641"/>
    <n v="82"/>
    <n v="0.64063491178295329"/>
    <n v="0.75268801527886109"/>
    <n v="0.90802084581286691"/>
    <n v="0.76396467304702209"/>
    <n v="0.67803118454735867"/>
    <n v="1.2860911712374992"/>
    <n v="0.798923904688701"/>
    <n v="0.90953171578431002"/>
    <n v="0.53584878418538617"/>
    <n v="0.91450252951096123"/>
    <n v="1.4302279006234144"/>
    <n v="0.98563567362428839"/>
    <n v="0.69063709053391797"/>
    <n v="1.0304893671534716"/>
    <n v="1.0984420420028089"/>
    <n v="0.94279901536524779"/>
    <n v="0.72960162951937013"/>
    <n v="1.2531537048377219"/>
    <n v="1.1167969326058103"/>
    <n v="1.0319645356976201"/>
    <n v="985772"/>
    <n v="871717"/>
    <n v="88.429880337441119"/>
    <n v="88"/>
    <n v="0.93"/>
    <n v="0.93"/>
    <s v="No"/>
    <s v="Yes"/>
    <s v="Yes"/>
    <s v="Yes"/>
    <m/>
    <m/>
    <m/>
    <m/>
    <m/>
  </r>
  <r>
    <s v="E-1247"/>
    <s v="Amari Wilkins"/>
    <x v="0"/>
    <s v=""/>
    <s v=""/>
    <n v="0"/>
    <x v="1"/>
    <s v="No"/>
    <n v="345824"/>
    <n v="350285"/>
    <n v="359310"/>
    <n v="1055419"/>
    <n v="320519"/>
    <n v="267652"/>
    <n v="387661"/>
    <n v="975832"/>
    <n v="0.92682694087165729"/>
    <n v="0.76409780607219835"/>
    <n v="1.0789040104645014"/>
    <n v="92.459203406419633"/>
    <n v="92"/>
    <n v="0.81454238366827403"/>
    <n v="0.44507954080527545"/>
    <n v="0.80098261526832959"/>
    <n v="0.68439890576113482"/>
    <n v="0.68210395269218793"/>
    <n v="0.79819554409869264"/>
    <n v="1.1476399560922064"/>
    <n v="0.87747149068832553"/>
    <n v="0.7235821935708685"/>
    <n v="0.99800442972741821"/>
    <n v="1.8074449690116765"/>
    <n v="1.2012546507399222"/>
    <n v="1.1329898172003434"/>
    <n v="0.83597075193713855"/>
    <n v="1.3644516096528791"/>
    <n v="1.1174073462195055"/>
    <n v="0.94974684500869044"/>
    <n v="1.0508665316227774"/>
    <n v="0.90020864381520116"/>
    <n v="0.9616724738675958"/>
    <n v="533746"/>
    <n v="484218"/>
    <n v="90.720679873947532"/>
    <n v="90"/>
    <n v="0.91"/>
    <n v="0.74"/>
    <s v="Yes"/>
    <s v="No"/>
    <s v="Yes"/>
    <s v="Yes"/>
    <m/>
    <m/>
    <m/>
    <m/>
    <m/>
  </r>
  <r>
    <s v="E-1248"/>
    <s v="Yusuf Cortes"/>
    <x v="0"/>
    <s v=""/>
    <s v=""/>
    <n v="0"/>
    <x v="0"/>
    <s v="No"/>
    <n v="776465"/>
    <n v="772005"/>
    <n v="785567"/>
    <n v="2334037"/>
    <n v="739650"/>
    <n v="721627"/>
    <n v="690348"/>
    <n v="2151625"/>
    <n v="0.95258640119000859"/>
    <n v="0.9347439459588992"/>
    <n v="0.87878946035156769"/>
    <n v="92.184699728410479"/>
    <n v="92"/>
    <n v="1.1734893841309313"/>
    <n v="0.99172990787310022"/>
    <n v="0.99690836121372228"/>
    <n v="1.0557756541102246"/>
    <n v="0.8254077891716699"/>
    <n v="0.60560113154172557"/>
    <n v="0.90184541321208878"/>
    <n v="0.7809063071877661"/>
    <n v="0.84055091529870185"/>
    <n v="1.0242061945809298"/>
    <n v="1.2043801164655246"/>
    <n v="1.0312529589820185"/>
    <n v="0.83138932289652401"/>
    <n v="0.97863807053540319"/>
    <n v="0.56270452787529002"/>
    <n v="0.78784516043645025"/>
    <n v="1.1547166374462079"/>
    <n v="1.1465674259629872"/>
    <n v="1.1260488054826105"/>
    <n v="1.1421070924136094"/>
    <n v="1341830"/>
    <n v="1299878"/>
    <n v="96.873523471676734"/>
    <n v="96"/>
    <n v="1.17"/>
    <n v="0.94"/>
    <s v="Yes"/>
    <s v="Yes"/>
    <s v="Yes"/>
    <s v="Yes"/>
    <m/>
    <m/>
    <m/>
    <m/>
    <m/>
  </r>
  <r>
    <s v="E-1249"/>
    <s v="Lea McCann"/>
    <x v="0"/>
    <s v=""/>
    <s v=""/>
    <n v="0"/>
    <x v="1"/>
    <s v="No"/>
    <n v="601870"/>
    <n v="600180"/>
    <n v="619445"/>
    <n v="1821495"/>
    <n v="543573"/>
    <n v="531604"/>
    <n v="441834"/>
    <n v="1517011"/>
    <n v="0.90314021300280789"/>
    <n v="0.88574094438335171"/>
    <n v="0.71327397912647617"/>
    <n v="83.283841020700038"/>
    <n v="83"/>
    <n v="0.94339907317598881"/>
    <n v="0.77028572271691098"/>
    <n v="0.63724318031652138"/>
    <n v="0.78815431932873481"/>
    <n v="0.64033154042853369"/>
    <n v="0.84420114330006779"/>
    <n v="0.48231207924188502"/>
    <n v="0.64818065871408204"/>
    <n v="0.79916580273404536"/>
    <n v="1.3741385899379908"/>
    <n v="1.1970121480604337"/>
    <n v="1.1249661710238388"/>
    <n v="0.81819100811241119"/>
    <n v="0.46806309800879237"/>
    <n v="0.42379478748609833"/>
    <n v="0.56544205786114621"/>
    <n v="0.81517042726836297"/>
    <n v="1.0881815412732256"/>
    <n v="0.74624323173328466"/>
    <n v="0.87071347678369193"/>
    <n v="894785"/>
    <n v="759165"/>
    <n v="84.84328637605681"/>
    <n v="84"/>
    <n v="1.2"/>
    <n v="0.91"/>
    <s v="Yes"/>
    <s v="Yes"/>
    <s v="No"/>
    <s v="Yes"/>
    <m/>
    <m/>
    <m/>
    <m/>
    <m/>
  </r>
  <r>
    <s v="E-1250"/>
    <s v="Heath Huber"/>
    <x v="0"/>
    <n v="27562.5"/>
    <s v=""/>
    <n v="27562.5"/>
    <x v="0"/>
    <s v="No"/>
    <n v="846232"/>
    <n v="845873"/>
    <n v="854480"/>
    <n v="2546585"/>
    <n v="916507"/>
    <n v="820710"/>
    <n v="871939"/>
    <n v="2609156"/>
    <n v="1.0830446024258122"/>
    <n v="0.97025203547104588"/>
    <n v="1.0204323097088288"/>
    <n v="102.45705523279216"/>
    <n v="102"/>
    <n v="1.268845831856338"/>
    <n v="0.97094280569033442"/>
    <n v="1.1985434080940165"/>
    <n v="1.1469880341161693"/>
    <n v="0.87601278642866187"/>
    <n v="0.79164826846653635"/>
    <n v="0.72016644146910702"/>
    <n v="0.79517242818100264"/>
    <n v="1.0163473414193875"/>
    <n v="0.9999498828511646"/>
    <n v="1.3855273390512317"/>
    <n v="1.1440428979058859"/>
    <n v="1.0087174895276911"/>
    <n v="0.80239586767776683"/>
    <n v="0.51682668216712435"/>
    <n v="0.77395364809178813"/>
    <n v="0.98449694717281655"/>
    <n v="1.2373596376946461"/>
    <n v="1.2169978708303761"/>
    <n v="1.1388878176699704"/>
    <n v="1417456"/>
    <n v="1445666"/>
    <n v="101.99018523326298"/>
    <n v="101"/>
    <n v="1.19"/>
    <n v="1"/>
    <s v="Yes"/>
    <s v="Yes"/>
    <s v="Yes"/>
    <s v="Yes"/>
    <m/>
    <m/>
    <m/>
    <m/>
    <m/>
  </r>
  <r>
    <s v="E-1251"/>
    <s v="Raquel Salas"/>
    <x v="0"/>
    <n v="27562.5"/>
    <n v="53448.104941134807"/>
    <n v="81010.604941134807"/>
    <x v="0"/>
    <s v="Yes"/>
    <n v="777708"/>
    <n v="791093"/>
    <n v="801493"/>
    <n v="2370294"/>
    <n v="799505"/>
    <n v="804825"/>
    <n v="829312"/>
    <n v="2433642"/>
    <n v="1.0280272287285201"/>
    <n v="1.0173582625557298"/>
    <n v="1.0347089743765698"/>
    <n v="102.67257985718228"/>
    <n v="102"/>
    <n v="1.200744042396378"/>
    <n v="1.2122888291342726"/>
    <n v="1.3962534602404155"/>
    <n v="1.2672821370897134"/>
    <n v="1.2970315631262526"/>
    <n v="1.2222961730449251"/>
    <n v="1.4666227347611203"/>
    <n v="1.3219653061639518"/>
    <n v="1.147712936596619"/>
    <n v="1.1775444559082358"/>
    <n v="1.2871909611841172"/>
    <n v="1.2091169039442031"/>
    <n v="0.91929605172860784"/>
    <n v="0.86002657628738222"/>
    <n v="0.8724225480268275"/>
    <n v="0.88360099457369368"/>
    <n v="1.1632074432944286"/>
    <n v="1.2314191528851215"/>
    <n v="1.1507411080436356"/>
    <n v="1.1814081067288766"/>
    <n v="1235851"/>
    <n v="1390058"/>
    <n v="112.47779869903411"/>
    <n v="112"/>
    <n v="1.18"/>
    <n v="0.91"/>
    <s v="Yes"/>
    <s v="Yes"/>
    <s v="Yes"/>
    <s v="Yes"/>
    <m/>
    <m/>
    <m/>
    <m/>
    <m/>
  </r>
  <r>
    <s v="E-1252"/>
    <s v="Zaiden Fuentes"/>
    <x v="0"/>
    <s v=""/>
    <s v=""/>
    <n v="0"/>
    <x v="1"/>
    <s v="No"/>
    <n v="645007"/>
    <n v="644140"/>
    <n v="648064"/>
    <n v="1937211"/>
    <n v="498870"/>
    <n v="487371"/>
    <n v="448460"/>
    <n v="1434701"/>
    <n v="0.77343346661354062"/>
    <n v="0.75662278386686121"/>
    <n v="0.69199955559944692"/>
    <n v="74.060130775635685"/>
    <n v="74"/>
    <n v="0.6562586843463416"/>
    <n v="0.70931951640759927"/>
    <n v="0.47333650291293827"/>
    <n v="0.61482760120602464"/>
    <n v="0.37454863770653246"/>
    <n v="0.51413572483184777"/>
    <n v="0.25190457097032881"/>
    <n v="0.37641771502379817"/>
    <n v="0.43956565033903933"/>
    <n v="0.41875228909779028"/>
    <n v="1.0839714484607312"/>
    <n v="0.66933447105476684"/>
    <n v="0.47603159608465823"/>
    <n v="0.44661901303466994"/>
    <n v="0.32982724174403572"/>
    <n v="0.41723644770095802"/>
    <n v="0.41613076098606644"/>
    <n v="0.39847893525467826"/>
    <n v="0.79952487792002114"/>
    <n v="0.54456373158856686"/>
    <n v="974075"/>
    <n v="564891"/>
    <n v="57.992557041295591"/>
    <n v="57"/>
    <n v="1.1399999999999999"/>
    <n v="0.85"/>
    <s v="No"/>
    <s v="No"/>
    <s v="No"/>
    <s v="Yes"/>
    <m/>
    <m/>
    <m/>
    <m/>
    <m/>
  </r>
  <r>
    <s v="E-1253"/>
    <s v="Madeleine Cole"/>
    <x v="0"/>
    <s v=""/>
    <s v=""/>
    <n v="0"/>
    <x v="1"/>
    <s v="No"/>
    <n v="717570"/>
    <n v="717815"/>
    <n v="720017"/>
    <n v="2155402"/>
    <n v="744480"/>
    <n v="692801"/>
    <n v="609179"/>
    <n v="2046460"/>
    <n v="1.0375015677912955"/>
    <n v="0.96515258109680069"/>
    <n v="0.8460619679813115"/>
    <n v="94.945629631966568"/>
    <n v="94"/>
    <n v="1.0660002713269119"/>
    <n v="0.80506793451749903"/>
    <n v="0.65084563335542855"/>
    <n v="0.84524694205275386"/>
    <n v="1.0608481379913357"/>
    <n v="0.86326653608558079"/>
    <n v="1.1127798470102928"/>
    <n v="1.0093507916221081"/>
    <n v="0.322124343554125"/>
    <n v="0.41646472955247771"/>
    <n v="0.59038191190253042"/>
    <n v="0.44750768715878425"/>
    <n v="1.1012959220068956"/>
    <n v="1.2883539158980772"/>
    <n v="0.6478947832994969"/>
    <n v="1.0066655958882107"/>
    <n v="0.92735907132178352"/>
    <n v="1.132308427592799"/>
    <n v="1.051399792623315"/>
    <n v="1.0408528602345899"/>
    <n v="825430"/>
    <n v="676632"/>
    <n v="81.973274535696547"/>
    <n v="81"/>
    <n v="1.05"/>
    <n v="0.78"/>
    <s v="Yes"/>
    <s v="Yes"/>
    <s v="Yes"/>
    <s v="Yes"/>
    <m/>
    <m/>
    <m/>
    <m/>
    <m/>
  </r>
  <r>
    <s v="E-1254"/>
    <s v="Nathaniel McFarland"/>
    <x v="0"/>
    <n v="28940.625"/>
    <s v=""/>
    <n v="28940.625"/>
    <x v="0"/>
    <s v="No"/>
    <n v="795681"/>
    <n v="794642"/>
    <n v="808086"/>
    <n v="2398409"/>
    <n v="825664"/>
    <n v="836555"/>
    <n v="818238"/>
    <n v="2480457"/>
    <n v="1.0376821867054762"/>
    <n v="1.0527445063311529"/>
    <n v="1.0125630192826012"/>
    <n v="103.42093446113654"/>
    <n v="103"/>
    <n v="1.1910766842214018"/>
    <n v="0.92181517399411939"/>
    <n v="0.96421689068747896"/>
    <n v="1.0288598639244921"/>
    <n v="0.87334458825736261"/>
    <n v="0.81601049868766407"/>
    <n v="0.90667333881402579"/>
    <n v="0.86600575631595778"/>
    <n v="0.63768044376409394"/>
    <n v="0.53238484915366457"/>
    <n v="1.0273372109519081"/>
    <n v="0.74951615617637157"/>
    <n v="0.90717656311443173"/>
    <n v="1.6155175583747012"/>
    <n v="0.76787011477553391"/>
    <n v="1.0996481904262885"/>
    <n v="1.3906831720029784"/>
    <n v="1.919651809315468"/>
    <n v="1.4038067219399126"/>
    <n v="1.5713743471395603"/>
    <n v="1013808"/>
    <n v="1023791"/>
    <n v="100.98470321796633"/>
    <n v="100"/>
    <n v="1.1499999999999999"/>
    <n v="0.92"/>
    <s v="Yes"/>
    <s v="Yes"/>
    <s v="Yes"/>
    <s v="Yes"/>
    <m/>
    <m/>
    <m/>
    <m/>
    <m/>
  </r>
  <r>
    <s v="E-1255"/>
    <s v="Annika Marin"/>
    <x v="0"/>
    <n v="41877.98876953125"/>
    <s v=""/>
    <n v="41877.98876953125"/>
    <x v="0"/>
    <s v="No"/>
    <n v="746124"/>
    <n v="761162"/>
    <n v="761731"/>
    <n v="2269017"/>
    <n v="813836"/>
    <n v="821793"/>
    <n v="803148"/>
    <n v="2438777"/>
    <n v="1.0907516713039656"/>
    <n v="1.079655841988959"/>
    <n v="1.0543722127627733"/>
    <n v="107.48165394970597"/>
    <n v="107"/>
    <n v="1.238221762447935"/>
    <n v="0.97284697569152445"/>
    <n v="0.84615384615384615"/>
    <n v="1.0232182356690287"/>
    <n v="0.94794774200185161"/>
    <n v="0.82696710884971836"/>
    <n v="1.2281597021631683"/>
    <n v="1.0094494284803497"/>
    <n v="0.4389405454658411"/>
    <n v="0.72570753275331612"/>
    <n v="0.88190546141335713"/>
    <n v="0.69390039533875547"/>
    <n v="1.4001191717562937"/>
    <n v="1.5577088899255049"/>
    <n v="1.4907899566346297"/>
    <n v="1.4843922926303244"/>
    <n v="1.1731846614087571"/>
    <n v="1.2787084500343497"/>
    <n v="1.0417359349024411"/>
    <n v="1.1564338663032276"/>
    <n v="1047447"/>
    <n v="1125184"/>
    <n v="107.42156882400732"/>
    <n v="107"/>
    <n v="1.1499999999999999"/>
    <n v="0.92"/>
    <s v="Yes"/>
    <s v="Yes"/>
    <s v="Yes"/>
    <s v="Yes"/>
    <m/>
    <m/>
    <m/>
    <m/>
    <m/>
  </r>
  <r>
    <s v="E-1256"/>
    <s v="Aldo Rodgers"/>
    <x v="0"/>
    <s v=""/>
    <s v=""/>
    <n v="0"/>
    <x v="1"/>
    <s v="No"/>
    <n v="883295"/>
    <n v="884156"/>
    <n v="889391"/>
    <n v="2656842"/>
    <n v="938062"/>
    <n v="918193"/>
    <n v="875672"/>
    <n v="2731927"/>
    <n v="1.0620030680576704"/>
    <n v="1.0384966001474853"/>
    <n v="0.9845748382882219"/>
    <n v="102.82609955729396"/>
    <n v="102"/>
    <n v="1.1443283182114008"/>
    <n v="0.92965997658948807"/>
    <n v="0.72918304033092041"/>
    <n v="0.93976180134178799"/>
    <n v="1.3201755822714318"/>
    <n v="0.95547259151338559"/>
    <n v="0.9085282373074729"/>
    <n v="1.0517593090639683"/>
    <n v="0.60923512374934174"/>
    <n v="0.91741052524602384"/>
    <n v="1.0728475853808175"/>
    <n v="0.87445887445887449"/>
    <n v="0.54763964036446289"/>
    <n v="0.71448476787636961"/>
    <n v="0.66190267243360701"/>
    <n v="0.63989292342507054"/>
    <n v="1.010512781727424"/>
    <n v="1.0028870443883076"/>
    <n v="1.0822692332126294"/>
    <n v="1.0325078418039439"/>
    <n v="1004537"/>
    <n v="903531"/>
    <n v="89.945019446770004"/>
    <n v="89"/>
    <n v="1.1499999999999999"/>
    <n v="0.77"/>
    <s v="Yes"/>
    <s v="Yes"/>
    <s v="Yes"/>
    <s v="Yes"/>
    <m/>
    <m/>
    <m/>
    <m/>
    <m/>
  </r>
  <r>
    <s v="E-1257"/>
    <s v="Selah Norris"/>
    <x v="0"/>
    <n v="28940.625"/>
    <s v=""/>
    <n v="28940.625"/>
    <x v="0"/>
    <s v="No"/>
    <n v="888132"/>
    <n v="886959"/>
    <n v="902129"/>
    <n v="2677220"/>
    <n v="978821"/>
    <n v="930547"/>
    <n v="871511"/>
    <n v="2780879"/>
    <n v="1.1021120734305261"/>
    <n v="1.0491431960214621"/>
    <n v="0.96606028627834817"/>
    <n v="103.87188949731438"/>
    <n v="103"/>
    <n v="1.3085018402661599"/>
    <n v="1.1062984210385223"/>
    <n v="1.0186695717301015"/>
    <n v="1.148454397634235"/>
    <n v="0.87946465227030135"/>
    <n v="0.8260147754627708"/>
    <n v="0.51201820128479658"/>
    <n v="0.73715443755793453"/>
    <n v="0.5406251947890045"/>
    <n v="0.47561490233904025"/>
    <n v="1.1792289035267922"/>
    <n v="0.75361087510620217"/>
    <n v="0.90465555350893345"/>
    <n v="0.57326966863408269"/>
    <n v="0.58074879784977851"/>
    <n v="0.68148534029877028"/>
    <n v="0.96261085491308973"/>
    <n v="0.94724664507172607"/>
    <n v="0.9858987214840812"/>
    <n v="0.96569126566027708"/>
    <n v="951966"/>
    <n v="894802"/>
    <n v="93.995163692820967"/>
    <n v="93"/>
    <n v="1.18"/>
    <n v="0.95"/>
    <s v="Yes"/>
    <s v="Yes"/>
    <s v="Yes"/>
    <s v="Yes"/>
    <m/>
    <m/>
    <m/>
    <m/>
    <m/>
  </r>
  <r>
    <s v="E-1258"/>
    <s v="Cairo Blankenship"/>
    <x v="0"/>
    <s v=""/>
    <s v=""/>
    <n v="0"/>
    <x v="0"/>
    <s v="No"/>
    <n v="653022"/>
    <n v="659563"/>
    <n v="673677"/>
    <n v="1986262"/>
    <n v="676213"/>
    <n v="612082"/>
    <n v="609957"/>
    <n v="1898252"/>
    <n v="1.0355133517706907"/>
    <n v="0.92801142574704765"/>
    <n v="0.90541461264077594"/>
    <n v="95.569063899928608"/>
    <n v="95"/>
    <n v="0.91945196647324312"/>
    <n v="0.60449827692432689"/>
    <n v="0.57217087254212262"/>
    <n v="0.70353742411004327"/>
    <n v="1.2831473820567465"/>
    <n v="0.75684280162077233"/>
    <n v="0.81233402183534964"/>
    <n v="0.95048719376391977"/>
    <n v="0.61548162060638578"/>
    <n v="0.74676781707447382"/>
    <n v="1.0438353776770737"/>
    <n v="0.81925293312880887"/>
    <n v="0.64217533628586365"/>
    <n v="0.91596684930752503"/>
    <n v="0.60965890978642012"/>
    <n v="0.7212190434751079"/>
    <n v="0.87749077490774907"/>
    <n v="1.0725022104332449"/>
    <n v="0.85082029759633726"/>
    <n v="0.93314991245821866"/>
    <n v="793110"/>
    <n v="601728"/>
    <n v="75.869425426485606"/>
    <n v="75"/>
    <n v="1.1299999999999999"/>
    <n v="1"/>
    <s v="Yes"/>
    <s v="Yes"/>
    <s v="Yes"/>
    <s v="Yes"/>
    <m/>
    <m/>
    <m/>
    <m/>
    <m/>
  </r>
  <r>
    <s v="E-1259"/>
    <s v="Rosalee Luna"/>
    <x v="0"/>
    <s v=""/>
    <s v=""/>
    <n v="0"/>
    <x v="1"/>
    <s v="No"/>
    <n v="920419"/>
    <n v="876092"/>
    <n v="893656"/>
    <n v="2690167"/>
    <n v="666219"/>
    <n v="645571"/>
    <n v="663612"/>
    <n v="1975402"/>
    <n v="0.7238214334993085"/>
    <n v="0.73687580756358917"/>
    <n v="0.74258103789377572"/>
    <n v="73.430459893382078"/>
    <n v="73"/>
    <n v="0.95124592137973896"/>
    <n v="0.80473303862138335"/>
    <n v="0.88243142660234319"/>
    <n v="0.88155748231553666"/>
    <n v="0.58740155374597192"/>
    <n v="0.60790096019602813"/>
    <n v="0.62228341168569512"/>
    <n v="0.60579407649785122"/>
    <n v="0.83065553759361288"/>
    <n v="0.7992757461811677"/>
    <n v="0.99484012857384541"/>
    <n v="0.87906036202478444"/>
    <n v="0.70939140126593858"/>
    <n v="0.80317972272412574"/>
    <n v="0.65502901680275327"/>
    <n v="0.72244602020620519"/>
    <n v="1.0231458077561926"/>
    <n v="1.3005976733430573"/>
    <n v="0.90781587781429596"/>
    <n v="1.0767701465255812"/>
    <n v="1687802"/>
    <n v="1402525"/>
    <n v="83.097721178195073"/>
    <n v="83"/>
    <n v="1.18"/>
    <n v="0.77"/>
    <s v="No"/>
    <s v="No"/>
    <s v="No"/>
    <s v="Yes"/>
    <m/>
    <m/>
    <m/>
    <m/>
    <m/>
  </r>
  <r>
    <s v="E-1260"/>
    <s v="Erick McLaughlin"/>
    <x v="0"/>
    <s v=""/>
    <s v=""/>
    <n v="0"/>
    <x v="1"/>
    <s v="No"/>
    <n v="969689"/>
    <n v="980715"/>
    <n v="1001142"/>
    <n v="2951546"/>
    <n v="968350"/>
    <n v="912385"/>
    <n v="874539"/>
    <n v="2755274"/>
    <n v="0.99861914490109716"/>
    <n v="0.93032634353507393"/>
    <n v="0.87354141570326682"/>
    <n v="93.350196812111349"/>
    <n v="93"/>
    <n v="1.1534293403156592"/>
    <n v="1.1437012001041911"/>
    <n v="0.8896279564526508"/>
    <n v="1.0655676922590771"/>
    <n v="0.70703294704830411"/>
    <n v="0.67847276051915018"/>
    <n v="0.66677385489865981"/>
    <n v="0.68367961851861558"/>
    <n v="0.91276909052661104"/>
    <n v="0.94237453834455787"/>
    <n v="1.295399415623794"/>
    <n v="1.0602542594042426"/>
    <n v="0.92991373280484957"/>
    <n v="0.78886822083644625"/>
    <n v="0.72915442326919699"/>
    <n v="0.81528243622510987"/>
    <n v="1.2710446729456493"/>
    <n v="1.3327434248567573"/>
    <n v="0.91455098447254679"/>
    <n v="1.1653608107955762"/>
    <n v="1750639"/>
    <n v="1666558"/>
    <n v="95.197125164011538"/>
    <n v="95"/>
    <n v="1.1299999999999999"/>
    <n v="0.72"/>
    <s v="Yes"/>
    <s v="Yes"/>
    <s v="Yes"/>
    <s v="Yes"/>
    <m/>
    <m/>
    <m/>
    <m/>
    <m/>
  </r>
  <r>
    <s v="E-1261"/>
    <s v="Stephanie Mayo"/>
    <x v="0"/>
    <n v="26250"/>
    <n v="50902.957086795053"/>
    <n v="77152.957086795053"/>
    <x v="0"/>
    <s v="Yes"/>
    <n v="1051614"/>
    <n v="1064654"/>
    <n v="1076122"/>
    <n v="3192390"/>
    <n v="1081698"/>
    <n v="1063345"/>
    <n v="1101524"/>
    <n v="3246567"/>
    <n v="1.0286074548265809"/>
    <n v="0.99877049257317396"/>
    <n v="1.0236051302733333"/>
    <n v="101.69706708766786"/>
    <n v="101"/>
    <n v="1.3926260274054607"/>
    <n v="1.0431281393936791"/>
    <n v="1.034036768598336"/>
    <n v="1.1610968170612308"/>
    <n v="1.0959889807162535"/>
    <n v="1.1388698995941038"/>
    <n v="1.0843288307302659"/>
    <n v="1.1064127825744277"/>
    <n v="0.81702865934497604"/>
    <n v="1.3336712057892506"/>
    <n v="1.5677603319647324"/>
    <n v="1.2519398016213739"/>
    <n v="0.80408054169636489"/>
    <n v="0.90719809637120763"/>
    <n v="0.91645690813348368"/>
    <n v="0.8766389663250056"/>
    <n v="1.189399102629636"/>
    <n v="1.5237642028815743"/>
    <n v="0.99980356942417781"/>
    <n v="1.2337949294272272"/>
    <n v="1729283"/>
    <n v="1935012"/>
    <n v="111.89678034191049"/>
    <n v="111"/>
    <n v="1.1100000000000001"/>
    <n v="0.92"/>
    <s v="Yes"/>
    <s v="Yes"/>
    <s v="Yes"/>
    <s v="Yes"/>
    <m/>
    <m/>
    <m/>
    <m/>
    <m/>
  </r>
  <r>
    <s v="E-1262"/>
    <s v="Jericho Knapp"/>
    <x v="0"/>
    <n v="30387.65625"/>
    <s v=""/>
    <n v="30387.65625"/>
    <x v="0"/>
    <s v="No"/>
    <n v="386037"/>
    <n v="386590"/>
    <n v="399154"/>
    <n v="1171781"/>
    <n v="408059"/>
    <n v="403297"/>
    <n v="410505"/>
    <n v="1221861"/>
    <n v="1.0570463452985077"/>
    <n v="1.0432163273752555"/>
    <n v="1.0284376456204873"/>
    <n v="104.27383615197721"/>
    <n v="104"/>
    <n v="0.74352291494632539"/>
    <n v="0.68483353562246319"/>
    <n v="0.43076699247424183"/>
    <n v="0.62101822107306714"/>
    <n v="0.99198959331781456"/>
    <n v="0.79813961214235285"/>
    <n v="0.75241702382138942"/>
    <n v="0.84176017446973161"/>
    <n v="0.89110680768657824"/>
    <n v="1.0154145465429512"/>
    <n v="1.333599062133646"/>
    <n v="1.0953516229876998"/>
    <n v="2.074244692694537"/>
    <n v="2.4977019835510403"/>
    <n v="1.4586013009444709"/>
    <n v="1.9941970690715312"/>
    <n v="1.0211598268187085"/>
    <n v="1.4113559322033897"/>
    <n v="0.95769729059877207"/>
    <n v="1.1326274782072052"/>
    <n v="672930"/>
    <n v="664178"/>
    <n v="98.69941895888131"/>
    <n v="98"/>
    <n v="1.07"/>
    <n v="0.92"/>
    <s v="Yes"/>
    <s v="Yes"/>
    <s v="Yes"/>
    <s v="Yes"/>
    <m/>
    <m/>
    <m/>
    <m/>
    <m/>
  </r>
  <r>
    <s v="E-1263"/>
    <s v="Linda Nixon"/>
    <x v="0"/>
    <s v=""/>
    <s v=""/>
    <n v="0"/>
    <x v="1"/>
    <s v="No"/>
    <n v="982689"/>
    <n v="988476"/>
    <n v="1000685"/>
    <n v="2971850"/>
    <n v="1010714"/>
    <n v="981271"/>
    <n v="998322"/>
    <n v="2990307"/>
    <n v="1.0285186869904923"/>
    <n v="0.99271100158223369"/>
    <n v="0.99763861754698036"/>
    <n v="100.62106095529721"/>
    <n v="100"/>
    <n v="1.0102460180678396"/>
    <n v="0.8773568848459633"/>
    <n v="0.9317660071792303"/>
    <n v="0.94001393283591805"/>
    <n v="0.81346472869494524"/>
    <n v="0.91387643996398149"/>
    <n v="0.74275003685529561"/>
    <n v="0.82403062921523251"/>
    <n v="1.0831923030795678"/>
    <n v="0.90995664604109905"/>
    <n v="1.3677720281048233"/>
    <n v="1.1305442211786041"/>
    <n v="1.2647082026704535"/>
    <n v="1.1043908934584452"/>
    <n v="0.87971798108758303"/>
    <n v="1.0808222043443283"/>
    <n v="0.88899000447560794"/>
    <n v="1.0425322037832192"/>
    <n v="0.8208427282976325"/>
    <n v="0.91677217942646161"/>
    <n v="1885824"/>
    <n v="1911719"/>
    <n v="101.37313980519922"/>
    <n v="101"/>
    <n v="0.91"/>
    <n v="0.82"/>
    <s v="Yes"/>
    <s v="Yes"/>
    <s v="Yes"/>
    <s v="Yes"/>
    <m/>
    <m/>
    <m/>
    <m/>
    <m/>
  </r>
  <r>
    <s v="E-1264"/>
    <s v="Cory Parrish"/>
    <x v="0"/>
    <n v="28940.625"/>
    <s v=""/>
    <n v="28940.625"/>
    <x v="0"/>
    <s v="No"/>
    <n v="742941"/>
    <n v="744888"/>
    <n v="734483"/>
    <n v="2222312"/>
    <n v="782399"/>
    <n v="752325"/>
    <n v="756390"/>
    <n v="2291114"/>
    <n v="1.0531105430983079"/>
    <n v="1.0099840512936173"/>
    <n v="1.029826422122772"/>
    <n v="103.09596492301711"/>
    <n v="103"/>
    <n v="1.1887930620669793"/>
    <n v="0.98834833231857344"/>
    <n v="0.88880908042919216"/>
    <n v="1.0270144074976024"/>
    <n v="1.0968141310177209"/>
    <n v="0.94334179361679871"/>
    <n v="1.0258475647976071"/>
    <n v="1.0211198984373986"/>
    <n v="0.9294638347643478"/>
    <n v="1.0080047276243687"/>
    <n v="1.7140261672214703"/>
    <n v="1.2323946397358709"/>
    <n v="1.2293176595368569"/>
    <n v="0.9563596690608237"/>
    <n v="0.81891539998788832"/>
    <n v="1.0036312709448307"/>
    <n v="0.68327450448004345"/>
    <n v="0.82340241796200342"/>
    <n v="0.67816016029240156"/>
    <n v="0.72768435154209421"/>
    <n v="1461694"/>
    <n v="1500922"/>
    <n v="102.68373544668037"/>
    <n v="102"/>
    <n v="1.18"/>
    <n v="0.98"/>
    <s v="Yes"/>
    <s v="Yes"/>
    <s v="Yes"/>
    <s v="Yes"/>
    <m/>
    <m/>
    <m/>
    <m/>
    <m/>
  </r>
  <r>
    <s v="E-1265"/>
    <s v="Tiana Ashley"/>
    <x v="0"/>
    <s v=""/>
    <s v=""/>
    <n v="0"/>
    <x v="1"/>
    <s v="No"/>
    <n v="789115"/>
    <n v="812055"/>
    <n v="812822"/>
    <n v="2413992"/>
    <n v="822132"/>
    <n v="742759"/>
    <n v="685898"/>
    <n v="2250789"/>
    <n v="1.0418405428866515"/>
    <n v="0.91466587854270953"/>
    <n v="0.84384773049942052"/>
    <n v="93.239289939651826"/>
    <n v="93"/>
    <n v="1.2045188202795838"/>
    <n v="0.89112497192822315"/>
    <n v="0.72726310457195131"/>
    <n v="0.94734055669175987"/>
    <n v="0.744153082919915"/>
    <n v="0.71979868233775002"/>
    <n v="0.74206490346995979"/>
    <n v="0.73520687349889813"/>
    <n v="0.81156802621077839"/>
    <n v="0.96960640500116524"/>
    <n v="0.86373759380295323"/>
    <n v="0.88134405949318018"/>
    <n v="1.4558377256029389"/>
    <n v="1.4594485871271585"/>
    <n v="1.2639494435224514"/>
    <n v="1.3907445854075642"/>
    <n v="1.0072276394903268"/>
    <n v="1.0829642530064407"/>
    <n v="0.87614279494993474"/>
    <n v="0.9872568409984227"/>
    <n v="1351041"/>
    <n v="1366951"/>
    <n v="101.17761045001595"/>
    <n v="101"/>
    <n v="0.93"/>
    <n v="0.79"/>
    <s v="Yes"/>
    <s v="Yes"/>
    <s v="Yes"/>
    <s v="Yes"/>
    <m/>
    <m/>
    <m/>
    <m/>
    <m/>
  </r>
  <r>
    <s v="E-1266"/>
    <s v="Kylen Jones"/>
    <x v="0"/>
    <n v="28940.625"/>
    <s v=""/>
    <n v="28940.625"/>
    <x v="0"/>
    <s v="No"/>
    <n v="484177"/>
    <n v="489964"/>
    <n v="494854"/>
    <n v="1468995"/>
    <n v="477292"/>
    <n v="495051"/>
    <n v="550667"/>
    <n v="1523010"/>
    <n v="0.98577999367999725"/>
    <n v="1.0103823954412978"/>
    <n v="1.1127868017637526"/>
    <n v="103.67700366577151"/>
    <n v="103"/>
    <n v="1.3962533835917934"/>
    <n v="0.82997425997426"/>
    <n v="0.96093328410349621"/>
    <n v="1.0676347853646513"/>
    <n v="0.66133953218073516"/>
    <n v="0.56803079994296302"/>
    <n v="0.71101035897730203"/>
    <n v="0.64656998533485421"/>
    <n v="0.66984699576753193"/>
    <n v="1.1388132143416314"/>
    <n v="1.3269817626970863"/>
    <n v="1.056295471320118"/>
    <n v="0.88195234843311332"/>
    <n v="1.3914654329346272"/>
    <n v="1.2408648399546842"/>
    <n v="1.1717827141111752"/>
    <n v="0.98025701773278773"/>
    <n v="0.94129979035639411"/>
    <n v="1.2055422366379918"/>
    <n v="1.0418664072480925"/>
    <n v="878279"/>
    <n v="904564"/>
    <n v="102.9927847529088"/>
    <n v="102"/>
    <n v="1.08"/>
    <n v="0.9"/>
    <s v="Yes"/>
    <s v="Yes"/>
    <s v="Yes"/>
    <s v="Yes"/>
    <m/>
    <m/>
    <m/>
    <m/>
    <m/>
  </r>
  <r>
    <s v="E-1267"/>
    <s v="Sophia Terry"/>
    <x v="0"/>
    <s v=""/>
    <s v=""/>
    <n v="0"/>
    <x v="1"/>
    <s v="No"/>
    <n v="652043"/>
    <n v="643438"/>
    <n v="652846"/>
    <n v="1948327"/>
    <n v="632726"/>
    <n v="553432"/>
    <n v="587277"/>
    <n v="1773435"/>
    <n v="0.97037465320538674"/>
    <n v="0.86011705867542798"/>
    <n v="0.89956436893233627"/>
    <n v="91.02347809171664"/>
    <n v="91"/>
    <n v="1.3154581706578701"/>
    <n v="0.5964195218684587"/>
    <n v="0.45679365551651924"/>
    <n v="0.80331596987738507"/>
    <n v="0.69529353886520173"/>
    <n v="0.49418690941473309"/>
    <n v="0.54573920456408409"/>
    <n v="0.57856059403012861"/>
    <n v="0.77095327130430924"/>
    <n v="1.0696820163306853"/>
    <n v="1.3306858181724408"/>
    <n v="1.0698309859154929"/>
    <n v="0.9803221895028581"/>
    <n v="1.1464786381842456"/>
    <n v="0.98568507157464214"/>
    <n v="1.0375626554216064"/>
    <n v="1.0229973813200832"/>
    <n v="0.85166649644231096"/>
    <n v="0.68353438821870594"/>
    <n v="0.8487823088916705"/>
    <n v="1153391"/>
    <n v="1045276"/>
    <n v="90.626335735236367"/>
    <n v="90"/>
    <n v="1.1299999999999999"/>
    <n v="0.74"/>
    <s v="Yes"/>
    <s v="Yes"/>
    <s v="Yes"/>
    <s v="Yes"/>
    <m/>
    <m/>
    <m/>
    <m/>
    <m/>
  </r>
  <r>
    <s v="E-1268"/>
    <s v="Armani Levy"/>
    <x v="0"/>
    <n v="50902.957086795053"/>
    <s v=""/>
    <n v="50902.957086795053"/>
    <x v="0"/>
    <s v="No"/>
    <n v="965004"/>
    <n v="990768"/>
    <n v="993795"/>
    <n v="2949567"/>
    <n v="989665"/>
    <n v="1056316"/>
    <n v="1255854"/>
    <n v="3301835"/>
    <n v="1.0255553344856601"/>
    <n v="1.0661587778369912"/>
    <n v="1.2636952288952954"/>
    <n v="111.94304113112197"/>
    <n v="111"/>
    <n v="0.7303429437312805"/>
    <n v="0.96960731013716961"/>
    <n v="1.2745432399512788"/>
    <n v="0.98342518142706814"/>
    <n v="0.58501971090670168"/>
    <n v="0.84976119813675588"/>
    <n v="1.6117970352595115"/>
    <n v="1.0338836674245848"/>
    <n v="1.4287656299253966"/>
    <n v="1.5352304316972976"/>
    <n v="1.6216865488420176"/>
    <n v="1.5320964110491297"/>
    <n v="1.1302715227161586"/>
    <n v="1.126802365500897"/>
    <n v="1.286741573033708"/>
    <n v="1.1816040937613128"/>
    <n v="0.73678450257196015"/>
    <n v="1.0014520562153193"/>
    <n v="1.5902374188840531"/>
    <n v="1.1152927699695996"/>
    <n v="1837431"/>
    <n v="2195765"/>
    <n v="119.50190238436164"/>
    <n v="119"/>
    <n v="1.1599999999999999"/>
    <n v="1"/>
    <s v="Yes"/>
    <s v="Yes"/>
    <s v="Yes"/>
    <s v="Yes"/>
    <m/>
    <m/>
    <m/>
    <m/>
    <m/>
  </r>
  <r>
    <s v="E-1269"/>
    <s v="Flora Hernandez"/>
    <x v="0"/>
    <n v="28940.625"/>
    <n v="41877.98876953125"/>
    <n v="70818.61376953125"/>
    <x v="0"/>
    <s v="Yes"/>
    <n v="981295"/>
    <n v="997658"/>
    <n v="1001413"/>
    <n v="2980366"/>
    <n v="1012597"/>
    <n v="1025841"/>
    <n v="1049065"/>
    <n v="3087503"/>
    <n v="1.0318986645198436"/>
    <n v="1.028249159531623"/>
    <n v="1.0475847627302621"/>
    <n v="103.59475983822122"/>
    <n v="103"/>
    <n v="1.4388040794220514"/>
    <n v="1.6033347625172694"/>
    <n v="1.3887029875568557"/>
    <n v="1.4779092526123185"/>
    <n v="0.86106471615888192"/>
    <n v="0.927571375471264"/>
    <n v="0.97031633684818719"/>
    <n v="0.92088186863450627"/>
    <n v="0.83450440592063579"/>
    <n v="1.2889121575730134"/>
    <n v="1.2966989848872237"/>
    <n v="1.1476977136859399"/>
    <n v="0.90573613424309174"/>
    <n v="0.92791755183735103"/>
    <n v="0.99070067469795497"/>
    <n v="0.94180247421468666"/>
    <n v="0.87454513440544668"/>
    <n v="0.93965346113490056"/>
    <n v="1.2914157973174367"/>
    <n v="1.0327926211742753"/>
    <n v="1650470"/>
    <n v="1773646"/>
    <n v="107.46308627239513"/>
    <n v="107"/>
    <n v="1.1499999999999999"/>
    <n v="0.92"/>
    <s v="Yes"/>
    <s v="Yes"/>
    <s v="Yes"/>
    <s v="Yes"/>
    <m/>
    <m/>
    <m/>
    <m/>
    <m/>
  </r>
  <r>
    <s v="E-1270"/>
    <s v="Mason Waller"/>
    <x v="0"/>
    <n v="39883.798828125"/>
    <n v="28940.625"/>
    <n v="68824.423828125"/>
    <x v="0"/>
    <s v="Yes"/>
    <n v="325479"/>
    <n v="319827"/>
    <n v="333199"/>
    <n v="978505"/>
    <n v="330916"/>
    <n v="333095"/>
    <n v="377744"/>
    <n v="1041755"/>
    <n v="1.0167046107429358"/>
    <n v="1.0414849277890861"/>
    <n v="1.1336888766172768"/>
    <n v="106.46394244280816"/>
    <n v="106"/>
    <n v="1.0204206999255399"/>
    <n v="0.96890416812337332"/>
    <n v="0.96259747568132481"/>
    <n v="0.98473819387978989"/>
    <n v="0.93186906274580994"/>
    <n v="0.79497321102976237"/>
    <n v="1.2176735901634634"/>
    <n v="0.98083314011902001"/>
    <n v="0.81616008653326122"/>
    <n v="0.8235735896830676"/>
    <n v="1.2591273540928585"/>
    <n v="0.98072484944489202"/>
    <n v="1.3141818690151674"/>
    <n v="1.4286907108894815"/>
    <n v="0.78078739442375811"/>
    <n v="1.1715329028290282"/>
    <n v="1.3723457096734137"/>
    <n v="1.0260297642271892"/>
    <n v="1.0699391833188532"/>
    <n v="1.1513327086780567"/>
    <n v="585173"/>
    <n v="607905"/>
    <n v="103.88466316798622"/>
    <n v="103"/>
    <n v="1.1299999999999999"/>
    <n v="0.92"/>
    <s v="Yes"/>
    <s v="Yes"/>
    <s v="Yes"/>
    <s v="Yes"/>
    <m/>
    <m/>
    <m/>
    <m/>
    <m/>
  </r>
  <r>
    <s v="E-1271"/>
    <s v="Whitley Evans"/>
    <x v="0"/>
    <s v=""/>
    <s v=""/>
    <n v="0"/>
    <x v="0"/>
    <s v="No"/>
    <n v="628214"/>
    <n v="631959"/>
    <n v="645907"/>
    <n v="1906080"/>
    <n v="597101"/>
    <n v="564169"/>
    <n v="525959"/>
    <n v="1687229"/>
    <n v="0.95047388310352843"/>
    <n v="0.89273038282546813"/>
    <n v="0.81429524683894117"/>
    <n v="88.518267858641821"/>
    <n v="88"/>
    <n v="1.7149749314161384"/>
    <n v="1.3054895142117029"/>
    <n v="1.3798805985188172"/>
    <n v="1.46860651812625"/>
    <n v="0.61350323228080006"/>
    <n v="0.6749747389693499"/>
    <n v="0.52892856294959756"/>
    <n v="0.6055430865524436"/>
    <n v="1.2011130352020516"/>
    <n v="1.0255870595398831"/>
    <n v="1.1208654710642123"/>
    <n v="1.1160834354995397"/>
    <n v="0.80352569361708204"/>
    <n v="0.83764251234304732"/>
    <n v="0.73886399038067385"/>
    <n v="0.7931008938141394"/>
    <n v="0.7060691318327974"/>
    <n v="0.72736211255735561"/>
    <n v="0.72148936170212763"/>
    <n v="0.71778657260030398"/>
    <n v="1112477"/>
    <n v="1097325"/>
    <n v="98.637994313590298"/>
    <n v="98"/>
    <n v="1.1200000000000001"/>
    <n v="0.93"/>
    <s v="Yes"/>
    <s v="Yes"/>
    <s v="Yes"/>
    <s v="Yes"/>
    <m/>
    <m/>
    <m/>
    <m/>
    <m/>
  </r>
  <r>
    <s v="E-1272"/>
    <s v="Elias Nielsen"/>
    <x v="0"/>
    <n v="28940.625"/>
    <s v=""/>
    <n v="28940.625"/>
    <x v="0"/>
    <s v="No"/>
    <n v="726760"/>
    <n v="699161"/>
    <n v="706953"/>
    <n v="2132874"/>
    <n v="657747"/>
    <n v="751217"/>
    <n v="804213"/>
    <n v="2213177"/>
    <n v="0.90504017832571959"/>
    <n v="1.0744549538661339"/>
    <n v="1.1375763310998044"/>
    <n v="103.7650137795294"/>
    <n v="103"/>
    <n v="1.3211848518935132"/>
    <n v="1.3327189033953195"/>
    <n v="1.6590981230293924"/>
    <n v="1.431643886862533"/>
    <n v="0.45965413028878443"/>
    <n v="0.5908844275637547"/>
    <n v="0.56460869123597024"/>
    <n v="0.53813757340645363"/>
    <n v="1.0807652045875464"/>
    <n v="1.4128257970663112"/>
    <n v="2.1145267341804268"/>
    <n v="1.5549108208121385"/>
    <n v="0.70085436716314964"/>
    <n v="0.7747412116728104"/>
    <n v="0.73858812086799941"/>
    <n v="0.73798350553231951"/>
    <n v="0.54886679920477133"/>
    <n v="0.51397082098356883"/>
    <n v="0.76762344049570708"/>
    <n v="0.61027059420089425"/>
    <n v="1308057"/>
    <n v="1339336"/>
    <n v="102.39125665013069"/>
    <n v="102"/>
    <n v="1.1200000000000001"/>
    <n v="0.92"/>
    <s v="Yes"/>
    <s v="Yes"/>
    <s v="Yes"/>
    <s v="Yes"/>
    <m/>
    <m/>
    <m/>
    <m/>
    <m/>
  </r>
  <r>
    <s v="E-1273"/>
    <s v="Vienna Duarte"/>
    <x v="0"/>
    <n v="39883.798828125"/>
    <s v=""/>
    <n v="39883.798828125"/>
    <x v="0"/>
    <s v="No"/>
    <n v="304189"/>
    <n v="309122"/>
    <n v="307577"/>
    <n v="920888"/>
    <n v="322458"/>
    <n v="317468"/>
    <n v="343836"/>
    <n v="983762"/>
    <n v="1.0600580560112298"/>
    <n v="1.0269990489191969"/>
    <n v="1.1178859277514248"/>
    <n v="106.82754037407372"/>
    <n v="106"/>
    <n v="1.2926040367900833"/>
    <n v="0.86665224289629306"/>
    <n v="1.1496372778566768"/>
    <n v="1.101859297407787"/>
    <n v="0.95779529054310675"/>
    <n v="0.69008247507283249"/>
    <n v="0.76723197044748548"/>
    <n v="0.79804207516929693"/>
    <n v="0.65090332944567919"/>
    <n v="0.70374426723252792"/>
    <n v="1.3357439265138391"/>
    <n v="0.91231139138447359"/>
    <n v="1.3728240952817223"/>
    <n v="1.6263064133016627"/>
    <n v="0.88444663544490998"/>
    <n v="1.2695414827162981"/>
    <n v="1.6212702472293266"/>
    <n v="2.8246354566385263"/>
    <n v="1.944583125312032"/>
    <n v="2.0132696390658174"/>
    <n v="436973"/>
    <n v="453567"/>
    <n v="103.79748863202074"/>
    <n v="103"/>
    <n v="1.02"/>
    <n v="0.93"/>
    <s v="Yes"/>
    <s v="Yes"/>
    <s v="Yes"/>
    <s v="Yes"/>
    <m/>
    <m/>
    <m/>
    <m/>
    <m/>
  </r>
  <r>
    <s v="E-1274"/>
    <s v="Abdullah Atkins"/>
    <x v="0"/>
    <n v="37984.5703125"/>
    <n v="56120.510188191547"/>
    <n v="94105.080500691547"/>
    <x v="0"/>
    <s v="Yes"/>
    <n v="727803"/>
    <n v="727333"/>
    <n v="736864"/>
    <n v="2192000"/>
    <n v="749632"/>
    <n v="805641"/>
    <n v="754614"/>
    <n v="2309887"/>
    <n v="1.0299930063492455"/>
    <n v="1.1076645772981564"/>
    <n v="1.024088569939636"/>
    <n v="105.37805656934307"/>
    <n v="105"/>
    <n v="0.95495151669352329"/>
    <n v="0.90265557920296058"/>
    <n v="0.76925598164536213"/>
    <n v="0.87798229673486139"/>
    <n v="1.0737671326442331"/>
    <n v="1.3628128423358894"/>
    <n v="1.185211602472658"/>
    <n v="1.2117047583364555"/>
    <n v="1.4572432528199375"/>
    <n v="1.8027243174822358"/>
    <n v="1.8427815082644627"/>
    <n v="1.7081800143459995"/>
    <n v="1.0386741792979393"/>
    <n v="1.1904885016610867"/>
    <n v="1.0530397344122835"/>
    <n v="1.0945335691963995"/>
    <n v="0.82973967307781871"/>
    <n v="1.019185332199225"/>
    <n v="0.82876745190231738"/>
    <n v="0.89257695579570873"/>
    <n v="984390"/>
    <n v="1115533"/>
    <n v="113.32226048618941"/>
    <n v="113"/>
    <n v="1.02"/>
    <n v="0.92"/>
    <s v="Yes"/>
    <s v="Yes"/>
    <s v="Yes"/>
    <s v="Yes"/>
    <m/>
    <m/>
    <m/>
    <m/>
    <m/>
  </r>
  <r>
    <s v="E-1275"/>
    <s v="Mina Romero"/>
    <x v="0"/>
    <n v="39883.798828125"/>
    <s v=""/>
    <n v="39883.798828125"/>
    <x v="0"/>
    <s v="No"/>
    <n v="779076"/>
    <n v="776973"/>
    <n v="805475"/>
    <n v="2361524"/>
    <n v="863475"/>
    <n v="828743"/>
    <n v="825007"/>
    <n v="2517225"/>
    <n v="1.1083321781186946"/>
    <n v="1.0666303719691674"/>
    <n v="1.0242490455942146"/>
    <n v="106.59324232995301"/>
    <n v="106"/>
    <n v="1.1524764446181373"/>
    <n v="0.93254986292411779"/>
    <n v="0.85184794990485346"/>
    <n v="0.98260475698906613"/>
    <n v="1.0691165429214984"/>
    <n v="1.0472820268823599"/>
    <n v="0.68653321201091899"/>
    <n v="0.92829921530745918"/>
    <n v="0.66129591675863153"/>
    <n v="0.76668129250634653"/>
    <n v="1.203388639907838"/>
    <n v="0.88964988937774347"/>
    <n v="1.0407965991849468"/>
    <n v="1.156053934190199"/>
    <n v="1.1453923671536688"/>
    <n v="1.1155438451229012"/>
    <n v="0.98738370648483009"/>
    <n v="1.0480557167730702"/>
    <n v="1.1644859336343001"/>
    <n v="1.0695968695968696"/>
    <n v="1219151"/>
    <n v="1218742"/>
    <n v="100"/>
    <n v="100"/>
    <n v="1.03"/>
    <n v="0.92"/>
    <s v="Yes"/>
    <s v="Yes"/>
    <s v="Yes"/>
    <s v="Yes"/>
    <m/>
    <m/>
    <m/>
    <m/>
    <m/>
  </r>
  <r>
    <s v="E-1276"/>
    <s v="Bryson Wilkins"/>
    <x v="0"/>
    <n v="28940.625"/>
    <s v=""/>
    <n v="28940.625"/>
    <x v="0"/>
    <s v="No"/>
    <n v="754745"/>
    <n v="772306"/>
    <n v="769118"/>
    <n v="2296169"/>
    <n v="810032"/>
    <n v="787920"/>
    <n v="777662"/>
    <n v="2375614"/>
    <n v="1.0732525554988772"/>
    <n v="1.0202173749783117"/>
    <n v="1.011108828554266"/>
    <n v="103.45989341376875"/>
    <n v="103"/>
    <n v="1.1815612773763795"/>
    <n v="0.97854922787009613"/>
    <n v="1.2290607798385087"/>
    <n v="1.1288244931394635"/>
    <n v="1.1374587761084647"/>
    <n v="1.2344676580603959"/>
    <n v="0.71294884823848237"/>
    <n v="1.0202167136707734"/>
    <n v="0.55864219917313407"/>
    <n v="0.87520134810299111"/>
    <n v="1.1728266291778151"/>
    <n v="0.87546099065301708"/>
    <n v="1.081650828243035"/>
    <n v="1.0494053064958828"/>
    <n v="0.96932976932976933"/>
    <n v="1.0322823156333614"/>
    <n v="0.87997601019566685"/>
    <n v="0.8919165316045381"/>
    <n v="0.62079789839262656"/>
    <n v="0.79019956117438095"/>
    <n v="1165916"/>
    <n v="1199219"/>
    <n v="102.85638073411806"/>
    <n v="102"/>
    <n v="1"/>
    <n v="0.9"/>
    <s v="Yes"/>
    <s v="Yes"/>
    <s v="Yes"/>
    <s v="Yes"/>
    <m/>
    <m/>
    <m/>
    <m/>
    <m/>
  </r>
  <r>
    <s v="E-1277"/>
    <s v="Amalia Gross"/>
    <x v="0"/>
    <n v="78967.193605488734"/>
    <s v=""/>
    <n v="78967.193605488734"/>
    <x v="0"/>
    <s v="No"/>
    <n v="633055"/>
    <n v="640706"/>
    <n v="629158"/>
    <n v="1902919"/>
    <n v="835061"/>
    <n v="748570"/>
    <n v="739175"/>
    <n v="2322806"/>
    <n v="1.3190970768732575"/>
    <n v="1.1683517869350373"/>
    <n v="1.174863865674441"/>
    <n v="122.06541634194623"/>
    <n v="120"/>
    <n v="1.2129914997265994"/>
    <n v="0.84136525725929701"/>
    <n v="0.95279530565491743"/>
    <n v="1.0049629544024552"/>
    <n v="1.2399889150616599"/>
    <n v="1.0712232194195146"/>
    <n v="0.8053154935443565"/>
    <n v="1.0351958917748161"/>
    <n v="1.1985045275770603"/>
    <n v="0.7464027990378308"/>
    <n v="1.4842034461611506"/>
    <n v="1.1539879009506395"/>
    <n v="1.0312412737772119"/>
    <n v="1.1351801096319498"/>
    <n v="0.9624352469959947"/>
    <n v="1.0425630139077711"/>
    <n v="1.2854621962807113"/>
    <n v="1.0730183522061694"/>
    <n v="0.91806768053798937"/>
    <n v="1.0863772309619184"/>
    <n v="1089490"/>
    <n v="1137108"/>
    <n v="104.37066884505595"/>
    <n v="104"/>
    <n v="1"/>
    <n v="0.92"/>
    <s v="Yes"/>
    <s v="Yes"/>
    <s v="Yes"/>
    <s v="Yes"/>
    <m/>
    <m/>
    <m/>
    <m/>
    <m/>
  </r>
  <r>
    <s v="E-1278"/>
    <s v="Quinn Huber"/>
    <x v="0"/>
    <n v="30387.65625"/>
    <s v=""/>
    <n v="30387.65625"/>
    <x v="0"/>
    <s v="No"/>
    <n v="701716"/>
    <n v="689379"/>
    <n v="707698"/>
    <n v="2098793"/>
    <n v="741730"/>
    <n v="731263"/>
    <n v="714099"/>
    <n v="2187092"/>
    <n v="1.0570230691618832"/>
    <n v="1.0607561297921753"/>
    <n v="1.0090448185525465"/>
    <n v="104.20713238513754"/>
    <n v="104"/>
    <n v="1.114957640325277"/>
    <n v="0.8843992785793563"/>
    <n v="0.96894180822050346"/>
    <n v="0.99058318959489067"/>
    <n v="0.9871037866102641"/>
    <n v="1.1785231348109824"/>
    <n v="0.78615503278056309"/>
    <n v="0.97959965887640021"/>
    <n v="0.78159541648303221"/>
    <n v="1.7385683251205426"/>
    <n v="2.5771182413269766"/>
    <n v="1.7408931821363574"/>
    <n v="0.73024538986496301"/>
    <n v="0.68599109305414485"/>
    <n v="0.5298990356774177"/>
    <n v="0.64444819589689828"/>
    <n v="1.005980010872747"/>
    <n v="0.85916850220264318"/>
    <n v="0.78488107862445089"/>
    <n v="0.88065290047012157"/>
    <n v="982418"/>
    <n v="1059123"/>
    <n v="107.80777632331655"/>
    <n v="107"/>
    <n v="1.03"/>
    <n v="0.92"/>
    <s v="Yes"/>
    <s v="Yes"/>
    <s v="Yes"/>
    <s v="Yes"/>
    <m/>
    <m/>
    <m/>
    <m/>
    <m/>
  </r>
  <r>
    <s v="E-1279"/>
    <s v="Raquel Melton"/>
    <x v="0"/>
    <s v=""/>
    <s v=""/>
    <n v="0"/>
    <x v="1"/>
    <s v="No"/>
    <n v="824373"/>
    <n v="830736"/>
    <n v="848174"/>
    <n v="2503283"/>
    <n v="858295"/>
    <n v="782452"/>
    <n v="576978"/>
    <n v="2217725"/>
    <n v="1.0411488488827267"/>
    <n v="0.94187804549219001"/>
    <n v="0.68025900345919588"/>
    <n v="88.592660118732084"/>
    <n v="88"/>
    <n v="1.3139155879030318"/>
    <n v="0.79068231271370848"/>
    <n v="0.54734879360939026"/>
    <n v="0.89623465617538389"/>
    <n v="1.001581794738871"/>
    <n v="1.0043945831120553"/>
    <n v="0.71306742589537542"/>
    <n v="0.90644396694947171"/>
    <n v="0.91333041147615601"/>
    <n v="1.4294409094338674"/>
    <n v="1.1046713970687509"/>
    <n v="1.1478703087668451"/>
    <n v="1.4653768365632591"/>
    <n v="0.97981810858366369"/>
    <n v="0.78229687258488334"/>
    <n v="1.0718237863191451"/>
    <n v="0.78401935786022792"/>
    <n v="0.81742430069481831"/>
    <n v="0.4443947525342874"/>
    <n v="0.67893954199770579"/>
    <n v="1308569"/>
    <n v="1292951"/>
    <n v="98.806482501113805"/>
    <n v="98"/>
    <n v="1"/>
    <n v="0.89"/>
    <s v="Yes"/>
    <s v="Yes"/>
    <s v="No"/>
    <s v="Yes"/>
    <m/>
    <m/>
    <m/>
    <m/>
    <m/>
  </r>
  <r>
    <s v="E-1280"/>
    <s v="Lennon Schroeder"/>
    <x v="0"/>
    <n v="39883.798828125"/>
    <s v=""/>
    <n v="39883.798828125"/>
    <x v="0"/>
    <s v="No"/>
    <n v="715660"/>
    <n v="727854"/>
    <n v="736991"/>
    <n v="2180505"/>
    <n v="809840"/>
    <n v="807004"/>
    <n v="703758"/>
    <n v="2320602"/>
    <n v="1.1315988039012939"/>
    <n v="1.1087443360893805"/>
    <n v="0.95490718339844038"/>
    <n v="106.42497953455737"/>
    <n v="106"/>
    <n v="1.1098224674398529"/>
    <n v="0.84422974616203073"/>
    <n v="0.71365448641538909"/>
    <n v="0.89468287444363936"/>
    <n v="1.0354579792256846"/>
    <n v="0.88769488345583436"/>
    <n v="0.82453620868255018"/>
    <n v="0.91586874579048327"/>
    <n v="1.2574303325835752"/>
    <n v="1.5864497535853754"/>
    <n v="1.1019869721406532"/>
    <n v="1.3056221428610255"/>
    <n v="1.1717723290338282"/>
    <n v="1.1866552684717084"/>
    <n v="1.6451598304394395"/>
    <n v="1.3338202921753053"/>
    <n v="0.8007660429486374"/>
    <n v="0.8417882054533925"/>
    <n v="0.62246819008049858"/>
    <n v="0.7561889596602972"/>
    <n v="1225059"/>
    <n v="1327347"/>
    <n v="108.34963867046403"/>
    <n v="108"/>
    <n v="1.2"/>
    <n v="0.94"/>
    <s v="Yes"/>
    <s v="Yes"/>
    <s v="Yes"/>
    <s v="Yes"/>
    <m/>
    <m/>
    <m/>
    <m/>
    <m/>
  </r>
  <r>
    <s v="E-1281"/>
    <s v="Cameron Trevino"/>
    <x v="0"/>
    <s v=""/>
    <s v=""/>
    <n v="0"/>
    <x v="1"/>
    <s v="No"/>
    <n v="617549"/>
    <n v="627717"/>
    <n v="630039"/>
    <n v="1875305"/>
    <n v="590167"/>
    <n v="549937"/>
    <n v="487833"/>
    <n v="1627937"/>
    <n v="0.95566019862391482"/>
    <n v="0.87609065868854918"/>
    <n v="0.77429016298991016"/>
    <n v="86.809185705791862"/>
    <n v="86"/>
    <n v="0.97791014120667519"/>
    <n v="0.65083506190791862"/>
    <n v="0.52669421765279034"/>
    <n v="0.72494378814375959"/>
    <n v="0.93541445157997705"/>
    <n v="0.92707099979300356"/>
    <n v="0.78875423905880837"/>
    <n v="0.88233024053277764"/>
    <n v="0.5686869130810589"/>
    <n v="0.95231335284062923"/>
    <n v="0.9142930033803176"/>
    <n v="0.81708764511702092"/>
    <n v="1.2935757067104108"/>
    <n v="1.1772138287004679"/>
    <n v="0.97727867259613588"/>
    <n v="1.148774893193439"/>
    <n v="1.1276287164612038"/>
    <n v="0.88705657555869399"/>
    <n v="0.8584070796460177"/>
    <n v="0.94845049348257704"/>
    <n v="1089903"/>
    <n v="951175"/>
    <n v="87.271527833210854"/>
    <n v="87"/>
    <n v="0.99"/>
    <n v="0.81"/>
    <s v="Yes"/>
    <s v="Yes"/>
    <s v="No"/>
    <s v="Yes"/>
    <m/>
    <m/>
    <m/>
    <m/>
    <m/>
  </r>
  <r>
    <s v="E-1282"/>
    <s v="Jaime Anderson"/>
    <x v="0"/>
    <s v=""/>
    <s v=""/>
    <n v="0"/>
    <x v="1"/>
    <s v="No"/>
    <n v="513974"/>
    <n v="498785"/>
    <n v="523373"/>
    <n v="1536132"/>
    <n v="473020"/>
    <n v="515778"/>
    <n v="416471"/>
    <n v="1405269"/>
    <n v="0.9203189266383125"/>
    <n v="1.0340687871527812"/>
    <n v="0.79574414423365358"/>
    <n v="91.48100553858653"/>
    <n v="91"/>
    <n v="0.81482777764367953"/>
    <n v="0.77934513230029789"/>
    <n v="0.52702545020808755"/>
    <n v="0.71047135478545786"/>
    <n v="1.1203914298274116"/>
    <n v="1.1184498214415859"/>
    <n v="0.97871610643752027"/>
    <n v="1.0714703042454137"/>
    <n v="0.52456289805687395"/>
    <n v="0.98727863355338996"/>
    <n v="1.5255534790109258"/>
    <n v="1.0340549569318442"/>
    <n v="1.092858980193514"/>
    <n v="1.3749113672737587"/>
    <n v="0.99996135116332996"/>
    <n v="1.1529660793416332"/>
    <n v="0.80750219683655533"/>
    <n v="1.0866662657123956"/>
    <n v="0.60597652081109921"/>
    <n v="0.82364909006066267"/>
    <n v="760370"/>
    <n v="721486"/>
    <n v="94.886173836421733"/>
    <n v="94"/>
    <n v="1.04"/>
    <n v="0.85"/>
    <s v="Yes"/>
    <s v="Yes"/>
    <s v="Yes"/>
    <s v="Yes"/>
    <m/>
    <m/>
    <m/>
    <m/>
    <m/>
  </r>
  <r>
    <s v="E-1283"/>
    <s v="Ella Hanna"/>
    <x v="0"/>
    <s v=""/>
    <s v=""/>
    <n v="0"/>
    <x v="1"/>
    <s v="No"/>
    <n v="787398"/>
    <n v="799945"/>
    <n v="806431"/>
    <n v="2393774"/>
    <n v="758985"/>
    <n v="627077"/>
    <n v="594428"/>
    <n v="1980490"/>
    <n v="0.96391532617558084"/>
    <n v="0.78390014313484047"/>
    <n v="0.73710956052036691"/>
    <n v="82.735045162993671"/>
    <n v="82"/>
    <n v="1.0245920641997326"/>
    <n v="0.79478474694461776"/>
    <n v="0.66098722244198627"/>
    <n v="0.8307797766283237"/>
    <n v="1.3181342217991432"/>
    <n v="1.1580932121446528"/>
    <n v="0.85627063452580165"/>
    <n v="1.1061985737794844"/>
    <n v="0.6336605915169774"/>
    <n v="0.63538297447992997"/>
    <n v="0.92608708882329671"/>
    <n v="0.74070657202856871"/>
    <n v="0.96182579564489112"/>
    <n v="0.6008637170558514"/>
    <n v="0.51717052160904797"/>
    <n v="0.69275046757669656"/>
    <n v="1.1530668127053669"/>
    <n v="1.209147268686396"/>
    <n v="0.96609538002980622"/>
    <n v="1.1058988660288849"/>
    <n v="1310117"/>
    <n v="1063653"/>
    <n v="81.187634386852466"/>
    <n v="81"/>
    <n v="0.95"/>
    <n v="0.76"/>
    <s v="Yes"/>
    <s v="No"/>
    <s v="No"/>
    <s v="Yes"/>
    <m/>
    <m/>
    <m/>
    <m/>
    <m/>
  </r>
  <r>
    <s v="E-1284"/>
    <s v="Aydin Hardy"/>
    <x v="0"/>
    <s v=""/>
    <s v=""/>
    <n v="0"/>
    <x v="1"/>
    <s v="No"/>
    <n v="886966"/>
    <n v="891940"/>
    <n v="893341"/>
    <n v="2672247"/>
    <n v="822430"/>
    <n v="733499"/>
    <n v="536771"/>
    <n v="2092700"/>
    <n v="0.9272396010670082"/>
    <n v="0.82236361190214591"/>
    <n v="0.60085790308516007"/>
    <n v="78.312371573436138"/>
    <n v="78"/>
    <n v="0.8353209864696286"/>
    <n v="0.78028247874706247"/>
    <n v="0.60280835536969846"/>
    <n v="0.74209289072517448"/>
    <n v="1.2263753028807323"/>
    <n v="1.3975660083378953"/>
    <n v="1.0538365085143389"/>
    <n v="1.2235428797557804"/>
    <n v="0.66213917113933096"/>
    <n v="0.89595651344650007"/>
    <n v="0.78260796561219692"/>
    <n v="0.77979107576908757"/>
    <n v="1.1588129930074749"/>
    <n v="1.0459295020170625"/>
    <n v="0.28184372704920652"/>
    <n v="0.81796003973948561"/>
    <n v="0.93493915020844742"/>
    <n v="0.69088550113525782"/>
    <n v="0.67701963308657864"/>
    <n v="0.76528314247887863"/>
    <n v="1413614"/>
    <n v="1110997"/>
    <n v="78.592670983733896"/>
    <n v="78"/>
    <n v="0.96"/>
    <n v="0.98"/>
    <s v="Yes"/>
    <s v="Yes"/>
    <s v="No"/>
    <s v="Yes"/>
    <m/>
    <m/>
    <m/>
    <m/>
    <m/>
  </r>
  <r>
    <s v="E-1285"/>
    <s v="Jessica Harrison"/>
    <x v="0"/>
    <s v=""/>
    <s v=""/>
    <n v="0"/>
    <x v="1"/>
    <s v="No"/>
    <n v="773002"/>
    <n v="782294"/>
    <n v="792139"/>
    <n v="2347435"/>
    <n v="733440"/>
    <n v="611753"/>
    <n v="479833"/>
    <n v="1825026"/>
    <n v="0.94882031353088347"/>
    <n v="0.78199883931105185"/>
    <n v="0.60574343644234152"/>
    <n v="77.745539280107863"/>
    <n v="77"/>
    <n v="1.1582329714609512"/>
    <n v="0.81012646739845628"/>
    <n v="0.6085903209257254"/>
    <n v="0.86367261588577748"/>
    <n v="1.1627021883920077"/>
    <n v="0.73907382246376807"/>
    <n v="0.43801373719175768"/>
    <n v="0.76507589224668404"/>
    <n v="0.92576672381378322"/>
    <n v="0.74555651710824122"/>
    <n v="0.68406639703404115"/>
    <n v="0.77947372128149672"/>
    <n v="0.6462867664416222"/>
    <n v="0.70273605774828274"/>
    <n v="0.30910348106052421"/>
    <n v="0.5461219278646664"/>
    <n v="1.3605321294784363"/>
    <n v="0.95489231047094414"/>
    <n v="0.65915505380137596"/>
    <n v="0.981399954299642"/>
    <n v="1285006"/>
    <n v="1038444"/>
    <n v="80.812385311819554"/>
    <n v="80"/>
    <n v="1.1100000000000001"/>
    <n v="0.78"/>
    <s v="Yes"/>
    <s v="No"/>
    <s v="No"/>
    <s v="Yes"/>
    <m/>
    <m/>
    <m/>
    <m/>
    <m/>
  </r>
  <r>
    <s v="E-1286"/>
    <s v="Gavin Rivera"/>
    <x v="0"/>
    <s v=""/>
    <s v=""/>
    <n v="0"/>
    <x v="1"/>
    <s v="No"/>
    <n v="537099"/>
    <n v="543716"/>
    <n v="559156"/>
    <n v="1639971"/>
    <n v="339566"/>
    <n v="425996"/>
    <n v="422485"/>
    <n v="1188047"/>
    <n v="0.63222236496437345"/>
    <n v="0.78348991017369363"/>
    <n v="0.7555762613653435"/>
    <n v="72.443171251198962"/>
    <n v="72"/>
    <n v="0.64131007075420665"/>
    <n v="0.61491905539878211"/>
    <n v="0.45041268278424346"/>
    <n v="0.57096491054072285"/>
    <n v="0.87432851239669418"/>
    <n v="1.0061078444778704"/>
    <n v="1.2309005977196243"/>
    <n v="1.0375441118808"/>
    <n v="0.54111294029696433"/>
    <n v="1.0769482593420632"/>
    <n v="1.0518510381193014"/>
    <n v="0.89786121469289781"/>
    <n v="0.60021215725352794"/>
    <n v="0.78167385461591354"/>
    <n v="0.66559525281246135"/>
    <n v="0.6831966311555262"/>
    <n v="0.76099870856650886"/>
    <n v="0.43457985041794983"/>
    <n v="0.82421087978509067"/>
    <n v="0.67625816806144678"/>
    <n v="991502"/>
    <n v="738715"/>
    <n v="74.504640434411627"/>
    <n v="74"/>
    <n v="1.06"/>
    <n v="0.73"/>
    <s v="No"/>
    <s v="No"/>
    <s v="No"/>
    <s v="Yes"/>
    <m/>
    <m/>
    <m/>
    <m/>
    <m/>
  </r>
  <r>
    <s v="E-1287"/>
    <s v="Lillian Hendrix"/>
    <x v="0"/>
    <s v=""/>
    <s v=""/>
    <n v="0"/>
    <x v="1"/>
    <s v="No"/>
    <n v="624783"/>
    <n v="626659"/>
    <n v="633802"/>
    <n v="1885244"/>
    <n v="513608"/>
    <n v="520836"/>
    <n v="372842"/>
    <n v="1407286"/>
    <n v="0.82205821861350259"/>
    <n v="0.83113144469320632"/>
    <n v="0.58826258042732593"/>
    <n v="74.647419644353732"/>
    <n v="74"/>
    <n v="0.63386643314743973"/>
    <n v="0.53399543891573809"/>
    <n v="0.43266681814739072"/>
    <n v="0.53655116005346415"/>
    <n v="0.65537801097066539"/>
    <n v="0.68218398778964895"/>
    <n v="0.43286122838077079"/>
    <n v="0.59256191140565051"/>
    <n v="0.94406766316878676"/>
    <n v="1.1571359340925611"/>
    <n v="0.91457364041776867"/>
    <n v="1.0015672266089664"/>
    <n v="1.2976125463838128"/>
    <n v="1.2258186380992215"/>
    <n v="0.64339418544089955"/>
    <n v="1.0512129502343328"/>
    <n v="0.76617579147211246"/>
    <n v="0.71241190289741585"/>
    <n v="0.34533698531722867"/>
    <n v="0.5978100077180345"/>
    <n v="1113050"/>
    <n v="848766"/>
    <n v="76.255873500741217"/>
    <n v="76"/>
    <n v="1.17"/>
    <n v="0.8"/>
    <s v="Yes"/>
    <s v="Yes"/>
    <s v="No"/>
    <s v="Yes"/>
    <m/>
    <m/>
    <m/>
    <m/>
    <m/>
  </r>
  <r>
    <s v="E-1288"/>
    <s v="Korbyn Murillo"/>
    <x v="0"/>
    <n v="28940.625"/>
    <s v=""/>
    <n v="28940.625"/>
    <x v="0"/>
    <s v="No"/>
    <n v="527734"/>
    <n v="540289"/>
    <n v="544905"/>
    <n v="1612928"/>
    <n v="558976"/>
    <n v="544930"/>
    <n v="558435"/>
    <n v="1662341"/>
    <n v="1.0592002789283996"/>
    <n v="1.0085898472854342"/>
    <n v="1.0248300162413633"/>
    <n v="103.06355894373462"/>
    <n v="103"/>
    <n v="0.93876598686484614"/>
    <n v="0.77896288807447656"/>
    <n v="0.63541806890486319"/>
    <n v="0.78618394420605819"/>
    <n v="0.85546293539743967"/>
    <n v="0.77901839230057879"/>
    <n v="1.021792966815255"/>
    <n v="0.8879496027977859"/>
    <n v="0.82456009265139907"/>
    <n v="1.3796636889122438"/>
    <n v="1.5230403647923958"/>
    <n v="1.256735659373152"/>
    <n v="1.2549874296876413"/>
    <n v="1.1130056665468304"/>
    <n v="0.97318191600311221"/>
    <n v="1.1095807798562969"/>
    <n v="1.3490356567547563"/>
    <n v="1.2478041876534987"/>
    <n v="1.0528306346767522"/>
    <n v="1.2115509499136443"/>
    <n v="932332"/>
    <n v="948220"/>
    <n v="101.70411398514692"/>
    <n v="101"/>
    <n v="1.2"/>
    <n v="0.9"/>
    <s v="Yes"/>
    <s v="Yes"/>
    <s v="Yes"/>
    <s v="Yes"/>
    <m/>
    <m/>
    <m/>
    <m/>
    <m/>
  </r>
  <r>
    <s v="E-1289"/>
    <s v="Mikaela Huerta"/>
    <x v="0"/>
    <n v="46170.482618408205"/>
    <s v=""/>
    <n v="46170.482618408205"/>
    <x v="0"/>
    <s v="No"/>
    <n v="857896"/>
    <n v="868026"/>
    <n v="890561"/>
    <n v="2616483"/>
    <n v="924777"/>
    <n v="988386"/>
    <n v="943733"/>
    <n v="2856896"/>
    <n v="1.0779593330660127"/>
    <n v="1.1386594410766497"/>
    <n v="1.0597061852023613"/>
    <n v="109.18840290573262"/>
    <n v="109"/>
    <n v="1.1704168190517446"/>
    <n v="0.9226597311896404"/>
    <n v="0.77581211092246749"/>
    <n v="0.96021411931382505"/>
    <n v="0.90085833530199233"/>
    <n v="0.84925384734960363"/>
    <n v="0.66670931615311668"/>
    <n v="0.80369405635803925"/>
    <n v="0.85628202741497728"/>
    <n v="2.1004834628147186"/>
    <n v="2.3759706243999394"/>
    <n v="1.8080333045868258"/>
    <n v="1.024309072493127"/>
    <n v="0.92054997530051041"/>
    <n v="1.0724958057830849"/>
    <n v="1.0066993619010201"/>
    <n v="1.4127794474865165"/>
    <n v="1.1610038439446826"/>
    <n v="0.85460965686650803"/>
    <n v="1.1354143828107872"/>
    <n v="1753074"/>
    <n v="1915465"/>
    <n v="109.26321421685566"/>
    <n v="109"/>
    <n v="1"/>
    <n v="0.95"/>
    <s v="Yes"/>
    <s v="Yes"/>
    <s v="Yes"/>
    <s v="Yes"/>
    <m/>
    <m/>
    <m/>
    <m/>
    <m/>
  </r>
  <r>
    <s v="E-1290"/>
    <s v="Douglas Lim"/>
    <x v="0"/>
    <s v=""/>
    <s v=""/>
    <n v="0"/>
    <x v="0"/>
    <s v="No"/>
    <n v="612999"/>
    <n v="626091"/>
    <n v="631479"/>
    <n v="1870569"/>
    <n v="632667"/>
    <n v="583400"/>
    <n v="587972"/>
    <n v="1804039"/>
    <n v="1.0320848810520082"/>
    <n v="0.93181342648273169"/>
    <n v="0.93110301371858761"/>
    <n v="96.443328206551058"/>
    <n v="96"/>
    <n v="1.3309836757212865"/>
    <n v="0.8655134616257727"/>
    <n v="0.78090364800891121"/>
    <n v="0.9973156827858477"/>
    <n v="0.98279232223539592"/>
    <n v="0.71195283714075164"/>
    <n v="1.1589860314292841"/>
    <n v="0.94640138265914986"/>
    <n v="1.031156102446702"/>
    <n v="1.3628193993051665"/>
    <n v="1.289049705524278"/>
    <n v="1.2316269879669908"/>
    <n v="0.61144640998959421"/>
    <n v="0.36830080292447287"/>
    <n v="0.74252372903393582"/>
    <n v="0.57357700150722579"/>
    <n v="1.0685968471983767"/>
    <n v="1.4806694438354162"/>
    <n v="0.78280373831775696"/>
    <n v="1.0933085763978658"/>
    <n v="1126228"/>
    <n v="1188224"/>
    <n v="105.5047468185838"/>
    <n v="105"/>
    <n v="1.1200000000000001"/>
    <n v="0.96"/>
    <s v="Yes"/>
    <s v="Yes"/>
    <s v="Yes"/>
    <s v="Yes"/>
    <m/>
    <m/>
    <m/>
    <m/>
    <m/>
  </r>
  <r>
    <s v="E-1291"/>
    <s v="Giavanna Beck"/>
    <x v="0"/>
    <n v="37984.5703125"/>
    <s v=""/>
    <n v="37984.5703125"/>
    <x v="0"/>
    <s v="No"/>
    <n v="494495"/>
    <n v="523123"/>
    <n v="538292"/>
    <n v="1555910"/>
    <n v="533687"/>
    <n v="497021"/>
    <n v="604601"/>
    <n v="1635309"/>
    <n v="1.0792566153348366"/>
    <n v="0.95010351294055129"/>
    <n v="1.1231840710989573"/>
    <n v="105.10305866020528"/>
    <n v="105"/>
    <n v="1.0326581055741804"/>
    <n v="0.79308314631646026"/>
    <n v="0.89511950161567344"/>
    <n v="0.90608375456731227"/>
    <n v="1.1139235279544142"/>
    <n v="1.1983650190114068"/>
    <n v="0.95407396809499967"/>
    <n v="1.0852744788215505"/>
    <n v="0.74576655734999897"/>
    <n v="0.91682368232792932"/>
    <n v="1.3314026736114046"/>
    <n v="1.0199917323836174"/>
    <n v="1.2246016869728209"/>
    <n v="1.4866423944394533"/>
    <n v="1.1449461474730738"/>
    <n v="1.2789175884374673"/>
    <n v="1.492235569879871"/>
    <n v="1.415231275401587"/>
    <n v="1.281072298943948"/>
    <n v="1.3931821053961835"/>
    <n v="913805"/>
    <n v="918127"/>
    <n v="100.47296742740519"/>
    <n v="100"/>
    <n v="1.1200000000000001"/>
    <n v="1"/>
    <s v="Yes"/>
    <s v="Yes"/>
    <s v="Yes"/>
    <s v="Yes"/>
    <m/>
    <m/>
    <m/>
    <m/>
    <m/>
  </r>
  <r>
    <s v="E-1292"/>
    <s v="Eduardo Zimmerman"/>
    <x v="0"/>
    <s v=""/>
    <s v=""/>
    <n v="0"/>
    <x v="1"/>
    <s v="No"/>
    <n v="1125375"/>
    <n v="1144790"/>
    <n v="1150431"/>
    <n v="3420596"/>
    <n v="931223"/>
    <n v="773662"/>
    <n v="612909"/>
    <n v="2317794"/>
    <n v="0.82747795179384653"/>
    <n v="0.67581128416565484"/>
    <n v="0.53276467689066098"/>
    <n v="67.759945927551797"/>
    <n v="67"/>
    <n v="0.70693021415065305"/>
    <n v="0.60539933826777614"/>
    <n v="0.50109216950470714"/>
    <n v="0.60747042443726973"/>
    <n v="0.73485912583656943"/>
    <n v="0.59138180502803406"/>
    <n v="0.57100131104555885"/>
    <n v="0.63345115226919269"/>
    <n v="0.73959788465376175"/>
    <n v="0.75112818130537218"/>
    <n v="0.59272641583536245"/>
    <n v="0.68924230608660031"/>
    <n v="0.49016916996047433"/>
    <n v="0.45980093289749147"/>
    <n v="0.45339358337098962"/>
    <n v="0.46747028486323039"/>
    <n v="0.6925418076443639"/>
    <n v="0.55470590082592719"/>
    <n v="0.46339497604441859"/>
    <n v="0.56715820759030633"/>
    <n v="1789054"/>
    <n v="1043775"/>
    <n v="58.342285923175041"/>
    <n v="58"/>
    <n v="1.1200000000000001"/>
    <n v="0.89"/>
    <s v="Yes"/>
    <s v="No"/>
    <s v="No"/>
    <s v="Yes"/>
    <m/>
    <m/>
    <m/>
    <m/>
    <m/>
  </r>
  <r>
    <s v="E-1293"/>
    <s v="Ariyah Lim"/>
    <x v="0"/>
    <s v=""/>
    <s v=""/>
    <n v="0"/>
    <x v="1"/>
    <s v="No"/>
    <n v="825111"/>
    <n v="838139"/>
    <n v="845983"/>
    <n v="2509233"/>
    <n v="774860"/>
    <n v="693666"/>
    <n v="604280"/>
    <n v="2072806"/>
    <n v="0.93909789107162556"/>
    <n v="0.82762644382375716"/>
    <n v="0.71429331322260614"/>
    <n v="82.607155254215144"/>
    <n v="82"/>
    <n v="0.9342584107867522"/>
    <n v="0.69130755311306213"/>
    <n v="0.65077253947591829"/>
    <n v="0.76210690618078147"/>
    <n v="0.63019576293912583"/>
    <n v="0.67180805484147388"/>
    <n v="0.70205843899176013"/>
    <n v="0.66912596848611472"/>
    <n v="1.5864593456430192"/>
    <n v="1.064037258041042"/>
    <n v="0.74040831298646215"/>
    <n v="1.1143950031875929"/>
    <n v="0.7255180525958006"/>
    <n v="0.57560553379399382"/>
    <n v="0.59498945456675845"/>
    <n v="0.63076614470989423"/>
    <n v="0.83846118469462838"/>
    <n v="0.90599582676830048"/>
    <n v="0.65842800445181748"/>
    <n v="0.79934093789607097"/>
    <n v="1317107"/>
    <n v="1031884"/>
    <n v="78.344735849099578"/>
    <n v="78"/>
    <n v="1.1000000000000001"/>
    <n v="1"/>
    <s v="Yes"/>
    <s v="Yes"/>
    <s v="No"/>
    <s v="Yes"/>
    <m/>
    <m/>
    <m/>
    <m/>
    <m/>
  </r>
  <r>
    <s v="E-1294"/>
    <s v="Cal Chavez"/>
    <x v="0"/>
    <s v=""/>
    <s v=""/>
    <n v="0"/>
    <x v="1"/>
    <s v="No"/>
    <n v="961052"/>
    <n v="972667"/>
    <n v="997096"/>
    <n v="2930815"/>
    <n v="869398"/>
    <n v="838312"/>
    <n v="732602"/>
    <n v="2440312"/>
    <n v="0.90463159121462733"/>
    <n v="0.8618694784545996"/>
    <n v="0.73473567239262816"/>
    <n v="83.263938529043969"/>
    <n v="83"/>
    <n v="0.96693531394858834"/>
    <n v="0.7955715700895919"/>
    <n v="0.70163808343090661"/>
    <n v="0.8250826046477665"/>
    <n v="0.81357667325614236"/>
    <n v="0.86175687018721947"/>
    <n v="0.78705298697719284"/>
    <n v="0.82006961241224707"/>
    <n v="1.362633348631157"/>
    <n v="1.463864452804571"/>
    <n v="1.0864392365937823"/>
    <n v="1.2938810343695728"/>
    <n v="0.83267668889845092"/>
    <n v="0.9038802063284318"/>
    <n v="0.60120229007633585"/>
    <n v="0.77791443989224862"/>
    <n v="0.66267264785739577"/>
    <n v="0.71789452350275784"/>
    <n v="0.74954758807894584"/>
    <n v="0.71065195084233801"/>
    <n v="1637048"/>
    <n v="1461844"/>
    <n v="89.297564885085833"/>
    <n v="89"/>
    <n v="1.04"/>
    <n v="0.95"/>
    <s v="Yes"/>
    <s v="Yes"/>
    <s v="No"/>
    <s v="Yes"/>
    <m/>
    <m/>
    <m/>
    <m/>
    <m/>
  </r>
  <r>
    <s v="E-1295"/>
    <s v="Nevaeh Wiggins"/>
    <x v="0"/>
    <s v=""/>
    <n v="26250"/>
    <n v="26250"/>
    <x v="0"/>
    <s v="Yes"/>
    <n v="982069"/>
    <n v="994502"/>
    <n v="1006927"/>
    <n v="2983498"/>
    <n v="1009321"/>
    <n v="937128"/>
    <n v="971753"/>
    <n v="2918202"/>
    <n v="1.0277495776773322"/>
    <n v="0.94230881385859455"/>
    <n v="0.96506797414311063"/>
    <n v="97.811428061959475"/>
    <n v="97"/>
    <n v="1.0916882807852468"/>
    <n v="0.89549945007463272"/>
    <n v="0.84870119455955462"/>
    <n v="0.94850448539077092"/>
    <n v="0.98560942630867299"/>
    <n v="0.81837650717282251"/>
    <n v="0.82534917112648476"/>
    <n v="0.87483427807877401"/>
    <n v="1.5446408170158654"/>
    <n v="1.242804536750626"/>
    <n v="1.3044538715494038"/>
    <n v="1.3608651940004979"/>
    <n v="1.0476750453231418"/>
    <n v="0.95319081925908433"/>
    <n v="0.78708848955506805"/>
    <n v="0.92647151632446989"/>
    <n v="1.0125281925489358"/>
    <n v="0.84347622027534419"/>
    <n v="0.87742223545170417"/>
    <n v="0.90888857614944774"/>
    <n v="1592309"/>
    <n v="1618115"/>
    <n v="101.62066533568547"/>
    <n v="101"/>
    <n v="1.1599999999999999"/>
    <n v="0.91"/>
    <s v="Yes"/>
    <s v="Yes"/>
    <s v="Yes"/>
    <s v="Yes"/>
    <m/>
    <m/>
    <m/>
    <m/>
    <m/>
  </r>
  <r>
    <s v="E-1296"/>
    <s v="Azariah Yu"/>
    <x v="0"/>
    <s v=""/>
    <s v=""/>
    <n v="0"/>
    <x v="1"/>
    <s v="No"/>
    <n v="646433"/>
    <n v="655764"/>
    <n v="649241"/>
    <n v="1951438"/>
    <n v="658744"/>
    <n v="515200"/>
    <n v="502455"/>
    <n v="1676399"/>
    <n v="1.0190445104132988"/>
    <n v="0.78564849549533067"/>
    <n v="0.77391138267607873"/>
    <n v="85.905829444747923"/>
    <n v="85"/>
    <n v="0.83726563966084921"/>
    <n v="0.62299557675090633"/>
    <n v="0.63693214896054384"/>
    <n v="0.70204578882467428"/>
    <n v="0.70963093799386445"/>
    <n v="0.71437366800852475"/>
    <n v="0.61838580886440597"/>
    <n v="0.68230902332735199"/>
    <n v="1.1467727075655756"/>
    <n v="1.1184571535121601"/>
    <n v="0.78362330520527168"/>
    <n v="1.0063018185247743"/>
    <n v="0.92239170778074508"/>
    <n v="0.6716120184515646"/>
    <n v="0.83995621043710111"/>
    <n v="0.81079850488649752"/>
    <n v="0.70846058797472777"/>
    <n v="0.76043315667515543"/>
    <n v="0.67306402146827682"/>
    <n v="0.71460660136020471"/>
    <n v="1096471"/>
    <n v="877668"/>
    <n v="80.04479826643842"/>
    <n v="80"/>
    <n v="1.1100000000000001"/>
    <n v="0.93"/>
    <s v="Yes"/>
    <s v="No"/>
    <s v="No"/>
    <s v="Yes"/>
    <m/>
    <m/>
    <m/>
    <m/>
    <m/>
  </r>
  <r>
    <s v="E-1297"/>
    <s v="Navy Sosa"/>
    <x v="0"/>
    <n v="43971.888208007811"/>
    <s v=""/>
    <n v="43971.888208007811"/>
    <x v="0"/>
    <s v="No"/>
    <n v="531520"/>
    <n v="554222"/>
    <n v="554034"/>
    <n v="1639776"/>
    <n v="606602"/>
    <n v="606694"/>
    <n v="564401"/>
    <n v="1777697"/>
    <n v="1.141259030704395"/>
    <n v="1.0946768623403618"/>
    <n v="1.018711848009328"/>
    <n v="108.41096588802372"/>
    <n v="108"/>
    <n v="1.2938211464623399"/>
    <n v="1.1745146511647528"/>
    <n v="1.3820692040262836"/>
    <n v="1.2810009144855081"/>
    <n v="1.0467793513019643"/>
    <n v="1.0378373491252655"/>
    <n v="0.98897302413629906"/>
    <n v="1.024991940559709"/>
    <n v="0.74502983693397584"/>
    <n v="0.92666177310170461"/>
    <n v="0.68496632007542113"/>
    <n v="0.77920859368660234"/>
    <n v="1.3309422378148101"/>
    <n v="1.1543935933931868"/>
    <n v="0.91774660291897336"/>
    <n v="1.1346686454229069"/>
    <n v="1.2704607850411813"/>
    <n v="1.4711133508513012"/>
    <n v="1.1431461128716878"/>
    <n v="1.2917639252580069"/>
    <n v="884715"/>
    <n v="990612"/>
    <n v="111.96961733439583"/>
    <n v="111"/>
    <n v="1.19"/>
    <n v="0.93"/>
    <s v="Yes"/>
    <s v="Yes"/>
    <s v="Yes"/>
    <s v="Yes"/>
    <m/>
    <m/>
    <m/>
    <m/>
    <m/>
  </r>
  <r>
    <s v="E-1298"/>
    <s v="Emir Moses"/>
    <x v="0"/>
    <s v=""/>
    <s v=""/>
    <n v="0"/>
    <x v="1"/>
    <s v="No"/>
    <n v="833559"/>
    <n v="858763"/>
    <n v="854722"/>
    <n v="2547044"/>
    <n v="854159"/>
    <n v="697069"/>
    <n v="752495"/>
    <n v="2303723"/>
    <n v="1.024713307636292"/>
    <n v="0.81171289401150259"/>
    <n v="0.88039736896909171"/>
    <n v="90.44692592668207"/>
    <n v="90"/>
    <n v="1.2040735685034845"/>
    <n v="0.98768793827865375"/>
    <n v="0.88504204273702081"/>
    <n v="1.0291564101678694"/>
    <n v="1.0377766847024101"/>
    <n v="0.73370349320159145"/>
    <n v="0.96345586960291307"/>
    <n v="0.90695779451041936"/>
    <n v="1.3285379268279858"/>
    <n v="1.0147811019019186"/>
    <n v="1.2147359027274249"/>
    <n v="1.1868137759119222"/>
    <n v="1.0180742239017091"/>
    <n v="0.71114835187112291"/>
    <n v="0.84463918352079936"/>
    <n v="0.85730886423161723"/>
    <n v="1.2678861160472843"/>
    <n v="1.2833473031714782"/>
    <n v="1.0108424281332478"/>
    <n v="1.1823008627135578"/>
    <n v="1373360"/>
    <n v="1400424"/>
    <n v="101.97064134676997"/>
    <n v="101"/>
    <n v="1.1399999999999999"/>
    <n v="0.89"/>
    <s v="Yes"/>
    <s v="Yes"/>
    <s v="Yes"/>
    <s v="Yes"/>
    <m/>
    <m/>
    <m/>
    <m/>
    <m/>
  </r>
  <r>
    <s v="E-1299"/>
    <s v="Karter Wells"/>
    <x v="0"/>
    <s v=""/>
    <s v=""/>
    <n v="0"/>
    <x v="1"/>
    <s v="No"/>
    <n v="765627"/>
    <n v="781506"/>
    <n v="779830"/>
    <n v="2326963"/>
    <n v="593474"/>
    <n v="539230"/>
    <n v="493712"/>
    <n v="1626416"/>
    <n v="0.77514768941011747"/>
    <n v="0.68998830463233807"/>
    <n v="0.6331020863521537"/>
    <n v="69.894364457019734"/>
    <n v="69"/>
    <n v="0.6770172131829143"/>
    <n v="0.57057089137680539"/>
    <n v="0.51852859593829592"/>
    <n v="0.59089415843982074"/>
    <n v="0.57540964350737067"/>
    <n v="0.88065641853892074"/>
    <n v="0.52582904345744041"/>
    <n v="0.66281244186843424"/>
    <n v="0.67387079140768935"/>
    <n v="0.48995378946725565"/>
    <n v="0.48183429524399934"/>
    <n v="0.54528326716116582"/>
    <n v="0.89968696240728729"/>
    <n v="0.57958408521049176"/>
    <n v="0.52282113523758855"/>
    <n v="0.66334139093610567"/>
    <n v="1.050113820605624"/>
    <n v="1.2404135874908815"/>
    <n v="0.80848101080280843"/>
    <n v="1.0267960195901051"/>
    <n v="1463235"/>
    <n v="973483"/>
    <n v="66.529504830051224"/>
    <n v="66"/>
    <n v="0.92"/>
    <n v="0.88"/>
    <s v="No"/>
    <s v="No"/>
    <s v="No"/>
    <s v="Yes"/>
    <m/>
    <m/>
    <m/>
    <m/>
    <m/>
  </r>
  <r>
    <s v="E-1300"/>
    <s v="Max Kent"/>
    <x v="0"/>
    <s v=""/>
    <s v=""/>
    <n v="0"/>
    <x v="1"/>
    <s v="No"/>
    <n v="544197"/>
    <n v="547614"/>
    <n v="547520"/>
    <n v="1639331"/>
    <n v="439421"/>
    <n v="469199"/>
    <n v="404714"/>
    <n v="1313334"/>
    <n v="0.80746678133102534"/>
    <n v="0.85680607142987575"/>
    <n v="0.73917665108123909"/>
    <n v="80.114022122438968"/>
    <n v="80"/>
    <n v="0.66694759423843086"/>
    <n v="0.74422676261008103"/>
    <n v="0.55342885366538885"/>
    <n v="0.65613588855267579"/>
    <n v="0.71281385281385279"/>
    <n v="1.1386102828228066"/>
    <n v="1.0433608122583951"/>
    <n v="0.96049771381455662"/>
    <n v="0.72657825844384361"/>
    <n v="0.6550739344737605"/>
    <n v="0.74254597170588088"/>
    <n v="0.70990362534867901"/>
    <n v="0.99815622968868134"/>
    <n v="1.0169639133527955"/>
    <n v="0.6493232597665215"/>
    <n v="0.88622948611076025"/>
    <n v="0.93316662877926804"/>
    <n v="1.2390577507598783"/>
    <n v="0.86536251951801546"/>
    <n v="1.0126695071490024"/>
    <n v="962949"/>
    <n v="753368"/>
    <n v="78.235503645572095"/>
    <n v="78"/>
    <n v="1.08"/>
    <n v="0.92"/>
    <s v="Yes"/>
    <s v="Yes"/>
    <s v="No"/>
    <s v="Yes"/>
    <m/>
    <m/>
    <m/>
    <m/>
    <m/>
  </r>
  <r>
    <s v="E-1301"/>
    <s v="Jazmine Vaughan"/>
    <x v="0"/>
    <s v=""/>
    <s v=""/>
    <n v="0"/>
    <x v="1"/>
    <s v="No"/>
    <n v="451831"/>
    <n v="448078"/>
    <n v="450461"/>
    <n v="1350370"/>
    <n v="456319"/>
    <n v="465576"/>
    <n v="480935"/>
    <n v="1402830"/>
    <n v="1.009932917396106"/>
    <n v="1.0390512366150537"/>
    <n v="1.0676506956207086"/>
    <n v="103.88486118619342"/>
    <n v="103"/>
    <n v="1.1141428124860449"/>
    <n v="1.0264049355019629"/>
    <n v="0.94039773926502657"/>
    <n v="1.0283897213678581"/>
    <n v="0.55116145133422922"/>
    <n v="0.97985429204941399"/>
    <n v="0.86324154500092409"/>
    <n v="0.79951726309161508"/>
    <n v="1.1272037174984924"/>
    <n v="1.1853098431063196"/>
    <n v="1.2938897913282519"/>
    <n v="1.2060230711576716"/>
    <n v="1.1872280538663156"/>
    <n v="0.99754048968850306"/>
    <n v="1.0596104257714611"/>
    <n v="1.079649170778594"/>
    <n v="0.6846983166256857"/>
    <n v="0.88912422255841317"/>
    <n v="1.0478864044393668"/>
    <n v="0.87152287681049267"/>
    <n v="822573"/>
    <n v="864467"/>
    <n v="105.09304341377603"/>
    <n v="105"/>
    <n v="0.97"/>
    <n v="0.77"/>
    <s v="Yes"/>
    <s v="Yes"/>
    <s v="Yes"/>
    <s v="Yes"/>
    <m/>
    <m/>
    <m/>
    <m/>
    <m/>
  </r>
  <r>
    <s v="E-1302"/>
    <s v="Castiel Arellano"/>
    <x v="0"/>
    <n v="46170.482618408205"/>
    <s v=""/>
    <n v="46170.482618408205"/>
    <x v="0"/>
    <s v="No"/>
    <n v="2066832"/>
    <n v="2072175"/>
    <n v="2090614"/>
    <n v="6229621"/>
    <n v="2147778"/>
    <n v="2525896"/>
    <n v="2121690"/>
    <n v="6795364"/>
    <n v="1.0391642862119417"/>
    <n v="1.2189588234584434"/>
    <n v="1.0148645326205603"/>
    <n v="109.08149950053141"/>
    <n v="109"/>
    <n v="0.13911091154018859"/>
    <n v="0.20793682931767565"/>
    <n v="0.15529820497973365"/>
    <n v="0.16740207893012965"/>
    <n v="1.0836492601198484"/>
    <n v="0.82236744393286798"/>
    <n v="1.1827874116891457"/>
    <n v="1.0401410002203129"/>
    <n v="0.36367142306209022"/>
    <n v="0.44442409144196954"/>
    <n v="0.50297752449254018"/>
    <n v="0.44128581577077908"/>
    <n v="0.97553590166391846"/>
    <n v="0.60523196137109481"/>
    <n v="1.082974115123851"/>
    <n v="0.88847535096310803"/>
    <n v="0.68503740648379052"/>
    <n v="1.1045178691840862"/>
    <n v="1.1204634282523729"/>
    <n v="0.93898028829012381"/>
    <n v="702107"/>
    <n v="473789"/>
    <n v="67.481024971977206"/>
    <n v="67"/>
    <n v="1.19"/>
    <n v="1"/>
    <s v="Yes"/>
    <s v="Yes"/>
    <s v="Yes"/>
    <s v="Yes"/>
    <m/>
    <m/>
    <m/>
    <m/>
    <m/>
  </r>
  <r>
    <s v="E-1303"/>
    <s v="Faye Peters"/>
    <x v="0"/>
    <s v=""/>
    <s v=""/>
    <n v="0"/>
    <x v="1"/>
    <s v="No"/>
    <n v="1077308"/>
    <n v="1084839"/>
    <n v="1093511"/>
    <n v="3255658"/>
    <n v="903200"/>
    <n v="1077884"/>
    <n v="711229"/>
    <n v="2692313"/>
    <n v="0.8383860511571436"/>
    <n v="0.99358891042818331"/>
    <n v="0.65040863786463965"/>
    <n v="82.696431873372447"/>
    <n v="82"/>
    <n v="0.83418737723118963"/>
    <n v="0.80776688393492901"/>
    <n v="0.66332662973808931"/>
    <n v="0.77144370448838084"/>
    <n v="1.0866065232477446"/>
    <n v="1.1927444521497919"/>
    <n v="0.86009716093951949"/>
    <n v="1.0473750074489006"/>
    <n v="0.90735925310943322"/>
    <n v="0.62770899011589831"/>
    <n v="0.69824980003524806"/>
    <n v="0.7411370546388405"/>
    <n v="0.91490816280023701"/>
    <n v="0.79793490190511029"/>
    <n v="0.83345966200851918"/>
    <n v="0.84772778470684551"/>
    <n v="0.92375580369133958"/>
    <n v="0.99830823887667064"/>
    <n v="0.74559757505773672"/>
    <n v="0.88275185036878201"/>
    <n v="1163798"/>
    <n v="960435"/>
    <n v="82.525919446501888"/>
    <n v="82"/>
    <n v="1.03"/>
    <n v="0.81"/>
    <s v="Yes"/>
    <s v="Yes"/>
    <s v="No"/>
    <s v="Yes"/>
    <m/>
    <m/>
    <m/>
    <m/>
    <m/>
  </r>
  <r>
    <s v="E-1304"/>
    <s v="Patrick Murray"/>
    <x v="0"/>
    <n v="28940.625"/>
    <s v=""/>
    <n v="28940.625"/>
    <x v="0"/>
    <s v="No"/>
    <n v="560879"/>
    <n v="558698"/>
    <n v="575365"/>
    <n v="1694942"/>
    <n v="594397"/>
    <n v="573137"/>
    <n v="593284"/>
    <n v="1760818"/>
    <n v="1.0597597699325523"/>
    <n v="1.0258440159084157"/>
    <n v="1.0311437087761681"/>
    <n v="103.88662266909428"/>
    <n v="103"/>
    <n v="1.2967252902501314"/>
    <n v="1.4344156827126855"/>
    <n v="1.3962033978993722"/>
    <n v="1.3742889144804304"/>
    <n v="0.84736502259971191"/>
    <n v="0.81978735708883843"/>
    <n v="0.79128214317713463"/>
    <n v="0.81853882403671419"/>
    <n v="1.3669355357441499"/>
    <n v="1.4879568573966793"/>
    <n v="1.2094585708022798"/>
    <n v="1.3480678521780356"/>
    <n v="0.76702237148583496"/>
    <n v="0.71323645803653402"/>
    <n v="0.7998187298871644"/>
    <n v="0.76044478409321958"/>
    <n v="0.74793070259865257"/>
    <n v="0.72615689799460681"/>
    <n v="0.74554200625038303"/>
    <n v="0.73980701772647317"/>
    <n v="1012106"/>
    <n v="1112251"/>
    <n v="109.89471458523118"/>
    <n v="109"/>
    <n v="1.03"/>
    <n v="0.97"/>
    <s v="Yes"/>
    <s v="Yes"/>
    <s v="Yes"/>
    <s v="Yes"/>
    <m/>
    <m/>
    <m/>
    <m/>
    <m/>
  </r>
  <r>
    <s v="E-1305"/>
    <s v="Faith Barrett"/>
    <x v="0"/>
    <s v=""/>
    <s v=""/>
    <n v="0"/>
    <x v="1"/>
    <s v="No"/>
    <n v="406839"/>
    <n v="416296"/>
    <n v="421979"/>
    <n v="1245114"/>
    <n v="242042"/>
    <n v="327337"/>
    <n v="331029"/>
    <n v="900408"/>
    <n v="0.5949331307962118"/>
    <n v="0.78630829986355866"/>
    <n v="0.78446794745710091"/>
    <n v="72.315306068360002"/>
    <n v="72"/>
    <n v="0.54384517500314633"/>
    <n v="0.35707744817826126"/>
    <n v="0.55226609844191565"/>
    <n v="0.48232725331095833"/>
    <n v="1.1170921198668147"/>
    <n v="1.3812718786464411"/>
    <n v="1.2283195020746889"/>
    <n v="1.2480472800165894"/>
    <n v="0.52080055708869577"/>
    <n v="0.67409426938604311"/>
    <n v="0.53301495482164074"/>
    <n v="0.57340355497037521"/>
    <n v="0.49975998463901689"/>
    <n v="0.65611326201003417"/>
    <n v="0.66411087192916274"/>
    <n v="0.60891191630361419"/>
    <n v="0.66977128035840605"/>
    <n v="0.78520010067958723"/>
    <n v="0.54237703311777385"/>
    <n v="0.66440139061162451"/>
    <n v="678205"/>
    <n v="403769"/>
    <n v="59.534948872391091"/>
    <n v="59"/>
    <n v="1.08"/>
    <n v="0.81"/>
    <s v="No"/>
    <s v="No"/>
    <s v="No"/>
    <s v="Yes"/>
    <m/>
    <m/>
    <m/>
    <m/>
    <m/>
  </r>
  <r>
    <s v="E-1306"/>
    <s v="Angelo Mejia"/>
    <x v="0"/>
    <s v=""/>
    <s v=""/>
    <n v="0"/>
    <x v="1"/>
    <s v="No"/>
    <n v="785346"/>
    <n v="786537"/>
    <n v="818795"/>
    <n v="2390678"/>
    <n v="798620"/>
    <n v="747287"/>
    <n v="689482"/>
    <n v="2235389"/>
    <n v="1.0169021042954316"/>
    <n v="0.95009770678302485"/>
    <n v="0.84206913818477147"/>
    <n v="93.504394987530731"/>
    <n v="93"/>
    <n v="1.5745858743133947"/>
    <n v="1.1849099099099099"/>
    <n v="1.3130266413281222"/>
    <n v="1.3613875773256188"/>
    <n v="0.86904423874155257"/>
    <n v="0.66583586626139812"/>
    <n v="0.93500435696345274"/>
    <n v="0.83066382915173242"/>
    <n v="0.84366748506045308"/>
    <n v="0.96154252013741515"/>
    <n v="0.74652304609218434"/>
    <n v="0.84498797142615045"/>
    <n v="0.68878917471219681"/>
    <n v="0.49235329608352352"/>
    <n v="0.72184569967360346"/>
    <n v="0.63408804920759232"/>
    <n v="0.73178691899943049"/>
    <n v="0.82693968455979272"/>
    <n v="1.0080283002880868"/>
    <n v="0.85766162029459903"/>
    <n v="1295025"/>
    <n v="1112234"/>
    <n v="85.885137352560761"/>
    <n v="85"/>
    <n v="0.95"/>
    <n v="0.8"/>
    <s v="Yes"/>
    <s v="Yes"/>
    <s v="Yes"/>
    <s v="Yes"/>
    <m/>
    <m/>
    <m/>
    <m/>
    <m/>
  </r>
  <r>
    <s v="E-1307"/>
    <s v="Saylor Waters"/>
    <x v="0"/>
    <s v=""/>
    <s v=""/>
    <n v="0"/>
    <x v="1"/>
    <s v="No"/>
    <n v="661541"/>
    <n v="673400"/>
    <n v="676041"/>
    <n v="2010982"/>
    <n v="629332"/>
    <n v="558576"/>
    <n v="610704"/>
    <n v="1798612"/>
    <n v="0.95131216356960491"/>
    <n v="0.82948618948618946"/>
    <n v="0.90335349483241401"/>
    <n v="89.439487772640433"/>
    <n v="89"/>
    <n v="1.0301328081294208"/>
    <n v="0.98459213773037446"/>
    <n v="0.87183736057181016"/>
    <n v="0.9640329075902766"/>
    <n v="0.80773456057007131"/>
    <n v="0.54807581352411727"/>
    <n v="0.63111141341314103"/>
    <n v="0.66032502687941841"/>
    <n v="0.82773122732672"/>
    <n v="1.4590431000395414"/>
    <n v="1.7912950903535332"/>
    <n v="1.3817184735911043"/>
    <n v="1.0250309888440161"/>
    <n v="0.81970762362768956"/>
    <n v="0.85155190452202889"/>
    <n v="0.89715585893060301"/>
    <n v="0.80722582536367304"/>
    <n v="0.93489030431705589"/>
    <n v="0.7766504767044432"/>
    <n v="0.84031627192666714"/>
    <n v="1021424"/>
    <n v="982888"/>
    <n v="96.227227870110738"/>
    <n v="96"/>
    <n v="0.96"/>
    <n v="0.7"/>
    <s v="Yes"/>
    <s v="Yes"/>
    <s v="Yes"/>
    <s v="Yes"/>
    <m/>
    <m/>
    <m/>
    <m/>
    <m/>
  </r>
  <r>
    <s v="E-1308"/>
    <s v="Maximilian Quinn"/>
    <x v="0"/>
    <s v=""/>
    <s v=""/>
    <n v="0"/>
    <x v="1"/>
    <s v="No"/>
    <n v="544124"/>
    <n v="557669"/>
    <n v="579955"/>
    <n v="1681748"/>
    <n v="394572"/>
    <n v="425708"/>
    <n v="486896"/>
    <n v="1307176"/>
    <n v="0.72515088472480538"/>
    <n v="0.76337038637614785"/>
    <n v="0.83954099887060207"/>
    <n v="77.727221914341499"/>
    <n v="77"/>
    <n v="0.74018873189941192"/>
    <n v="0.72849580482497434"/>
    <n v="0.63535044171467114"/>
    <n v="0.70270528325907067"/>
    <n v="0.62708599099216367"/>
    <n v="0.63622903468530789"/>
    <n v="0.54855318950654675"/>
    <n v="0.60265073613423437"/>
    <n v="0.55177688867968933"/>
    <n v="0.98485519440262159"/>
    <n v="1.5415474678301209"/>
    <n v="1.0550732765978199"/>
    <n v="0.63393960541428596"/>
    <n v="0.53196428317122146"/>
    <n v="0.61373022998825888"/>
    <n v="0.5931455332434542"/>
    <n v="0.84371221281741238"/>
    <n v="1.1290228108424718"/>
    <n v="0.80972589599744205"/>
    <n v="0.92377721113522859"/>
    <n v="957667"/>
    <n v="745220"/>
    <n v="77.816192893772055"/>
    <n v="77"/>
    <n v="1.1000000000000001"/>
    <n v="0.88"/>
    <s v="No"/>
    <s v="No"/>
    <s v="Yes"/>
    <s v="Yes"/>
    <m/>
    <m/>
    <m/>
    <m/>
    <m/>
  </r>
  <r>
    <s v="E-1309"/>
    <s v="Heaven O’Donnell"/>
    <x v="0"/>
    <s v=""/>
    <s v=""/>
    <n v="0"/>
    <x v="1"/>
    <s v="No"/>
    <n v="509692"/>
    <n v="524470"/>
    <n v="527303"/>
    <n v="1561465"/>
    <n v="294760"/>
    <n v="306482"/>
    <n v="353872"/>
    <n v="955114"/>
    <n v="0.57831003821915983"/>
    <n v="0.58436516864644306"/>
    <n v="0.6710980214411828"/>
    <n v="61.167813559701948"/>
    <n v="61"/>
    <n v="0.50001437318538533"/>
    <n v="0.48615248601795086"/>
    <n v="0.47800580598338843"/>
    <n v="0.48822777938504247"/>
    <n v="0.3635514620636352"/>
    <n v="0.48143179661682428"/>
    <n v="0.42963283800892915"/>
    <n v="0.42451625577055296"/>
    <n v="0.35990550928891735"/>
    <n v="0.68863684099978995"/>
    <n v="1.1981344603526281"/>
    <n v="0.76098841167954623"/>
    <n v="0.61010705153209377"/>
    <n v="0.48815175967127256"/>
    <n v="0.81021668585784568"/>
    <n v="0.63729415105053944"/>
    <n v="0.66928843554135431"/>
    <n v="0.53960298354315483"/>
    <n v="0.71506935193166676"/>
    <n v="0.64115474545647788"/>
    <n v="766685"/>
    <n v="442252"/>
    <n v="57.683664086293582"/>
    <n v="57"/>
    <n v="0.9"/>
    <n v="0.95"/>
    <s v="No"/>
    <s v="No"/>
    <s v="No"/>
    <s v="Yes"/>
    <m/>
    <m/>
    <m/>
    <m/>
    <m/>
  </r>
  <r>
    <s v="E-1310"/>
    <s v="Lian Doyle"/>
    <x v="0"/>
    <n v="30387.65625"/>
    <s v=""/>
    <n v="30387.65625"/>
    <x v="0"/>
    <s v="No"/>
    <n v="790981"/>
    <n v="789811"/>
    <n v="798710"/>
    <n v="2379502"/>
    <n v="811424"/>
    <n v="805285"/>
    <n v="878588"/>
    <n v="2495297"/>
    <n v="1.0258451214378095"/>
    <n v="1.019592028979085"/>
    <n v="1.1000087641321632"/>
    <n v="104.86635438843925"/>
    <n v="104"/>
    <n v="1.4888039723344799"/>
    <n v="1.2562144524257324"/>
    <n v="1.0697631398422989"/>
    <n v="1.2750912855260681"/>
    <n v="0.79798720842738902"/>
    <n v="0.94955638636236817"/>
    <n v="0.69856484483151382"/>
    <n v="0.81308006585767423"/>
    <n v="0.4577242605017704"/>
    <n v="1.2147397136991309"/>
    <n v="2.4352341090190239"/>
    <n v="1.4144855215691836"/>
    <n v="1.1036798719013166"/>
    <n v="0.89139044339216533"/>
    <n v="1.0807355565469552"/>
    <n v="1.02496816140492"/>
    <n v="1.031345140708972"/>
    <n v="1.1752001334222815"/>
    <n v="0.76808115798589638"/>
    <n v="0.98347990609999647"/>
    <n v="1111141"/>
    <n v="1286961"/>
    <n v="115.82337435122996"/>
    <n v="115"/>
    <n v="1.05"/>
    <n v="0.93"/>
    <s v="Yes"/>
    <s v="Yes"/>
    <s v="Yes"/>
    <s v="Yes"/>
    <m/>
    <m/>
    <m/>
    <m/>
    <m/>
  </r>
  <r>
    <s v="E-1311"/>
    <s v="Annalise Hanson"/>
    <x v="0"/>
    <n v="50902.957086795053"/>
    <n v="39883.798828125"/>
    <n v="90786.755914920053"/>
    <x v="0"/>
    <s v="Yes"/>
    <n v="731686"/>
    <n v="741995"/>
    <n v="745276"/>
    <n v="2218957"/>
    <n v="861732"/>
    <n v="819935"/>
    <n v="788352"/>
    <n v="2470019"/>
    <n v="1.1777347113379237"/>
    <n v="1.1050411390912338"/>
    <n v="1.0577987215474536"/>
    <n v="111.31441483543844"/>
    <n v="111"/>
    <n v="1.3131374106433678"/>
    <n v="0.98575294566218119"/>
    <n v="0.79205608597035537"/>
    <n v="1.0350414024015258"/>
    <n v="0.85214431586113004"/>
    <n v="0.8039069921116756"/>
    <n v="0.91516864343958493"/>
    <n v="0.85497995046585684"/>
    <n v="0.82886817140987901"/>
    <n v="0.96454839153148197"/>
    <n v="1.8725469883084209"/>
    <n v="1.2484296583236134"/>
    <n v="1.1271891232153501"/>
    <n v="0.893710372134086"/>
    <n v="1.024548793700288"/>
    <n v="1.0130100585769513"/>
    <n v="1.2394682891343165"/>
    <n v="1.2035917703126817"/>
    <n v="1.1932954852662883"/>
    <n v="1.210519066545984"/>
    <n v="1059933"/>
    <n v="1131228"/>
    <n v="106.72636855348404"/>
    <n v="106"/>
    <n v="1.01"/>
    <n v="0.93"/>
    <s v="Yes"/>
    <s v="Yes"/>
    <s v="Yes"/>
    <s v="Yes"/>
    <m/>
    <m/>
    <m/>
    <m/>
    <m/>
  </r>
  <r>
    <s v="E-1312"/>
    <s v="Khalil Mueller"/>
    <x v="0"/>
    <s v=""/>
    <s v=""/>
    <n v="0"/>
    <x v="1"/>
    <s v="No"/>
    <n v="857537"/>
    <n v="866271"/>
    <n v="874680"/>
    <n v="2598488"/>
    <n v="592023"/>
    <n v="584121"/>
    <n v="705989"/>
    <n v="1882133"/>
    <n v="0.69037604208331538"/>
    <n v="0.67429361019819434"/>
    <n v="0.80713975396716509"/>
    <n v="72.431852677403157"/>
    <n v="72"/>
    <n v="0.81311636817011901"/>
    <n v="0.74623938291817293"/>
    <n v="0.6340885321935249"/>
    <n v="0.73296319069075955"/>
    <n v="0.78694849857406479"/>
    <n v="1.0024308228335292"/>
    <n v="0.85260545905707197"/>
    <n v="0.8811461149326838"/>
    <n v="0.87868448855760939"/>
    <n v="0.94384152784223885"/>
    <n v="1.7326178606082911"/>
    <n v="1.2141463775988939"/>
    <n v="0.32586992342735294"/>
    <n v="0.33413600811123984"/>
    <n v="0.28480722294606647"/>
    <n v="0.31482859091190873"/>
    <n v="0.42829544278469661"/>
    <n v="0.28087702829556122"/>
    <n v="0.58198837959974181"/>
    <n v="0.42700439461573064"/>
    <n v="1191548"/>
    <n v="946354"/>
    <n v="79.422230577366577"/>
    <n v="79"/>
    <n v="0.91"/>
    <n v="0.72"/>
    <s v="No"/>
    <s v="No"/>
    <s v="Yes"/>
    <s v="Yes"/>
    <m/>
    <m/>
    <m/>
    <m/>
    <m/>
  </r>
  <r>
    <s v="E-1313"/>
    <s v="Imani Bishop"/>
    <x v="0"/>
    <s v=""/>
    <s v=""/>
    <n v="0"/>
    <x v="0"/>
    <s v="No"/>
    <n v="558312"/>
    <n v="556661"/>
    <n v="577711"/>
    <n v="1692684"/>
    <n v="456836"/>
    <n v="448419"/>
    <n v="525533"/>
    <n v="1430788"/>
    <n v="0.81824499562968378"/>
    <n v="0.80555131399541191"/>
    <n v="0.90968148434078633"/>
    <n v="84.527767734556477"/>
    <n v="84"/>
    <n v="0.71079621026355433"/>
    <n v="0.53154554381709973"/>
    <n v="0.56469915582013253"/>
    <n v="0.60423016009602715"/>
    <n v="0.89158991393628262"/>
    <n v="0.77066500932256055"/>
    <n v="0.91434590822305617"/>
    <n v="0.85565412689500275"/>
    <n v="0.56455777921239514"/>
    <n v="1.1350947928283435"/>
    <n v="1.8353621288198221"/>
    <n v="1.2189097291986355"/>
    <n v="1.4381075826312379"/>
    <n v="1.2649528035147244"/>
    <n v="1.0592219765746271"/>
    <n v="1.2553378891419893"/>
    <n v="1.7866551670064295"/>
    <n v="1.8024971623155506"/>
    <n v="1.3447226938313526"/>
    <n v="1.6284589103617348"/>
    <n v="788921"/>
    <n v="681391"/>
    <n v="86.369991418659154"/>
    <n v="86"/>
    <n v="1.1399999999999999"/>
    <n v="0.93"/>
    <s v="Yes"/>
    <s v="Yes"/>
    <s v="Yes"/>
    <s v="Yes"/>
    <m/>
    <m/>
    <m/>
    <m/>
    <m/>
  </r>
  <r>
    <s v="E-1314"/>
    <s v="Paxton Cantrell"/>
    <x v="0"/>
    <n v="28940.625"/>
    <s v=""/>
    <n v="28940.625"/>
    <x v="0"/>
    <s v="No"/>
    <n v="862383"/>
    <n v="874698"/>
    <n v="884905"/>
    <n v="2621986"/>
    <n v="965405"/>
    <n v="840688"/>
    <n v="918597"/>
    <n v="2724690"/>
    <n v="1.1194620023817723"/>
    <n v="0.96111800872987019"/>
    <n v="1.0380741435521328"/>
    <n v="103.91703083082824"/>
    <n v="103"/>
    <n v="1.3187335561226756"/>
    <n v="1.0739452601088271"/>
    <n v="0.86523349710937858"/>
    <n v="1.0894667790102173"/>
    <n v="1.0393347827061434"/>
    <n v="0.65434623813002191"/>
    <n v="1.1543009287406445"/>
    <n v="0.94689476649243032"/>
    <n v="0.66837200995892465"/>
    <n v="1.1065689345259238"/>
    <n v="1.423775318590363"/>
    <n v="1.0833512424445937"/>
    <n v="0.79143208438490908"/>
    <n v="0.82738499405873367"/>
    <n v="1.2050855562717009"/>
    <n v="0.94392021697366935"/>
    <n v="1.0188872348343878"/>
    <n v="0.80855610660860444"/>
    <n v="1.3337909314814067"/>
    <n v="1.055231903636159"/>
    <n v="1242910"/>
    <n v="1309255"/>
    <n v="105.33787643514012"/>
    <n v="105"/>
    <n v="1"/>
    <n v="0.92"/>
    <s v="Yes"/>
    <s v="Yes"/>
    <s v="Yes"/>
    <s v="Yes"/>
    <m/>
    <m/>
    <m/>
    <m/>
    <m/>
  </r>
  <r>
    <s v="E-1315"/>
    <s v="Yamileth Guerra"/>
    <x v="0"/>
    <s v=""/>
    <s v=""/>
    <n v="0"/>
    <x v="1"/>
    <s v="No"/>
    <n v="999283"/>
    <n v="1000768"/>
    <n v="1008469"/>
    <n v="3008520"/>
    <n v="940780"/>
    <n v="858399"/>
    <n v="845298"/>
    <n v="2644477"/>
    <n v="0.94145502325167141"/>
    <n v="0.85774025548378841"/>
    <n v="0.83819929021120132"/>
    <n v="87.899598473668121"/>
    <n v="87"/>
    <n v="1.1021107296070509"/>
    <n v="0.82747895276175931"/>
    <n v="0.70837853227100245"/>
    <n v="0.88360850352258935"/>
    <n v="0.79059397110410845"/>
    <n v="0.86471967470988043"/>
    <n v="0.71594588344125809"/>
    <n v="0.78976286019838504"/>
    <n v="0.63753686740219406"/>
    <n v="0.77996182919315327"/>
    <n v="1.1978146933120728"/>
    <n v="0.89024549207038883"/>
    <n v="0.96137850652962831"/>
    <n v="0.79352535110687927"/>
    <n v="0.55545036828372851"/>
    <n v="0.7612334443812464"/>
    <n v="1.0274094183982458"/>
    <n v="0.75057138503733045"/>
    <n v="0.72907597942223978"/>
    <n v="0.83299751096361263"/>
    <n v="1237513"/>
    <n v="1067237"/>
    <n v="86.240467776904168"/>
    <n v="86"/>
    <n v="0.96"/>
    <n v="0.85"/>
    <s v="Yes"/>
    <s v="Yes"/>
    <s v="Yes"/>
    <s v="Yes"/>
    <m/>
    <m/>
    <m/>
    <m/>
    <m/>
  </r>
  <r>
    <s v="E-1316"/>
    <s v="Leland Lu"/>
    <x v="0"/>
    <s v=""/>
    <s v=""/>
    <n v="0"/>
    <x v="1"/>
    <s v="No"/>
    <n v="774324"/>
    <n v="783514"/>
    <n v="794307"/>
    <n v="2352145"/>
    <n v="850512"/>
    <n v="709423"/>
    <n v="667453"/>
    <n v="2227388"/>
    <n v="1.0983929207928464"/>
    <n v="0.9054375544023463"/>
    <n v="0.84029600645594205"/>
    <n v="94.696032770088578"/>
    <n v="94"/>
    <n v="1.1290014357646965"/>
    <n v="0.88046589365924999"/>
    <n v="0.72811207139298628"/>
    <n v="0.91710167755065064"/>
    <n v="0.64222393524763921"/>
    <n v="0.9204911306104413"/>
    <n v="0.78747604999847931"/>
    <n v="0.78425655976676389"/>
    <n v="0.50875471308300191"/>
    <n v="0.93166581589246211"/>
    <n v="1.5968488109138743"/>
    <n v="1.0424475638176793"/>
    <n v="0.62743379452826642"/>
    <n v="0.89951675759937644"/>
    <n v="0.71060601771915421"/>
    <n v="0.74485153497735279"/>
    <n v="1.1588611178516541"/>
    <n v="0.95381390822666368"/>
    <n v="1.1652011354981653"/>
    <n v="1.0929416158346819"/>
    <n v="993654"/>
    <n v="911646"/>
    <n v="91.746825353694547"/>
    <n v="91"/>
    <n v="1.05"/>
    <n v="0.88"/>
    <s v="Yes"/>
    <s v="Yes"/>
    <s v="Yes"/>
    <s v="Yes"/>
    <m/>
    <m/>
    <m/>
    <m/>
    <m/>
  </r>
  <r>
    <s v="E-1317"/>
    <s v="Emani Michael"/>
    <x v="0"/>
    <s v=""/>
    <s v=""/>
    <n v="0"/>
    <x v="1"/>
    <s v="No"/>
    <n v="819894"/>
    <n v="820536"/>
    <n v="829349"/>
    <n v="2469779"/>
    <n v="697337"/>
    <n v="681549"/>
    <n v="612036"/>
    <n v="1990922"/>
    <n v="0.85052092099710452"/>
    <n v="0.8306143788937963"/>
    <n v="0.73797158976498434"/>
    <n v="80.611342148427042"/>
    <n v="80"/>
    <n v="0.95943451592139639"/>
    <n v="0.77497459398308821"/>
    <n v="0.61721719902464145"/>
    <n v="0.78747566672761782"/>
    <n v="1.0355291678446894"/>
    <n v="0.91532570542918357"/>
    <n v="0.66823770036237518"/>
    <n v="0.86953442143504522"/>
    <n v="0.75735560699445015"/>
    <n v="1.1248130274038326"/>
    <n v="1.5268859130731458"/>
    <n v="1.1543964139613352"/>
    <n v="0.60546126860718685"/>
    <n v="0.72715143428952633"/>
    <n v="0.47021879021879021"/>
    <n v="0.59866164483129392"/>
    <n v="0.66302027748132342"/>
    <n v="0.79064901621534622"/>
    <n v="0.79472809492521157"/>
    <n v="0.74851225280008316"/>
    <n v="1217364"/>
    <n v="1017416"/>
    <n v="83.575331618152006"/>
    <n v="83"/>
    <n v="1.1000000000000001"/>
    <n v="0.77"/>
    <s v="Yes"/>
    <s v="Yes"/>
    <s v="No"/>
    <s v="Yes"/>
    <m/>
    <m/>
    <m/>
    <m/>
    <m/>
  </r>
  <r>
    <s v="E-1318"/>
    <s v="Bronson Cruz"/>
    <x v="0"/>
    <s v=""/>
    <s v=""/>
    <n v="0"/>
    <x v="1"/>
    <s v="No"/>
    <n v="536507"/>
    <n v="544741"/>
    <n v="544352"/>
    <n v="1625600"/>
    <n v="392001"/>
    <n v="433837"/>
    <n v="441825"/>
    <n v="1267663"/>
    <n v="0.73065402688128955"/>
    <n v="0.79640966991652917"/>
    <n v="0.81165312150961144"/>
    <n v="77.981237696850386"/>
    <n v="77"/>
    <n v="0.7347385849837611"/>
    <n v="0.70339426278889627"/>
    <n v="0.54619262074949382"/>
    <n v="0.66389144424075164"/>
    <n v="0.57582938388625593"/>
    <n v="0.4441713118443375"/>
    <n v="0.46531280269882092"/>
    <n v="0.49256509928812287"/>
    <n v="0.62074418427420119"/>
    <n v="0.96808905380333954"/>
    <n v="1.1513235221083649"/>
    <n v="0.9244419527236607"/>
    <n v="0.56334892724633001"/>
    <n v="0.5043366628048972"/>
    <n v="0.51137505710370035"/>
    <n v="0.52584919648730777"/>
    <n v="0.73305645840857103"/>
    <n v="0.7268350668647845"/>
    <n v="0.82753586390757905"/>
    <n v="0.76118553452727011"/>
    <n v="847764"/>
    <n v="582513"/>
    <n v="68.711693348620599"/>
    <n v="68"/>
    <n v="1.03"/>
    <n v="0.73"/>
    <s v="No"/>
    <s v="Yes"/>
    <s v="Yes"/>
    <s v="Yes"/>
    <m/>
    <m/>
    <m/>
    <m/>
    <m/>
  </r>
  <r>
    <s v="E-1319"/>
    <s v="Claire Huber"/>
    <x v="0"/>
    <s v=""/>
    <s v=""/>
    <n v="0"/>
    <x v="1"/>
    <s v="No"/>
    <n v="596006"/>
    <n v="606529"/>
    <n v="611126"/>
    <n v="1813661"/>
    <n v="661446"/>
    <n v="659111"/>
    <n v="653244"/>
    <n v="1973801"/>
    <n v="1.1097975523736339"/>
    <n v="1.0866932990838032"/>
    <n v="1.0689186845265952"/>
    <n v="108.82965449441764"/>
    <n v="108"/>
    <n v="1.191861144780316"/>
    <n v="0.99462276952733641"/>
    <n v="0.71592435536123478"/>
    <n v="0.97287221536160851"/>
    <n v="0.79518916394208317"/>
    <n v="0.83988904126667496"/>
    <n v="0.63479354912501429"/>
    <n v="0.75397781111813011"/>
    <n v="1.1167730680009968"/>
    <n v="1.6181589942480281"/>
    <n v="2.564307539846395"/>
    <n v="1.8056105829153595"/>
    <n v="1.0348039524199131"/>
    <n v="1.0091631855545076"/>
    <n v="1.0957788018433179"/>
    <n v="1.0476459730671241"/>
    <n v="0.75382862027209918"/>
    <n v="1.0044442770517119"/>
    <n v="0.71467302541320965"/>
    <n v="0.8178266837159649"/>
    <n v="978597"/>
    <n v="1066462"/>
    <n v="108.97867048437713"/>
    <n v="108"/>
    <n v="0.99"/>
    <n v="0.82"/>
    <s v="Yes"/>
    <s v="Yes"/>
    <s v="Yes"/>
    <s v="Yes"/>
    <m/>
    <m/>
    <m/>
    <m/>
    <m/>
  </r>
  <r>
    <s v="E-1320"/>
    <s v="Mac Heath"/>
    <x v="0"/>
    <n v="37984.5703125"/>
    <s v=""/>
    <n v="37984.5703125"/>
    <x v="0"/>
    <s v="No"/>
    <n v="585731"/>
    <n v="587268"/>
    <n v="594952"/>
    <n v="1767951"/>
    <n v="627470"/>
    <n v="607296"/>
    <n v="638321"/>
    <n v="1873087"/>
    <n v="1.0712596738093083"/>
    <n v="1.0341036800915426"/>
    <n v="1.0728949562317633"/>
    <n v="105.94677114920039"/>
    <n v="105"/>
    <n v="1.1048705073045626"/>
    <n v="0.9587705101861449"/>
    <n v="0.88773677178492205"/>
    <n v="0.98594681827118424"/>
    <n v="1.0360131879279737"/>
    <n v="0.754502752978505"/>
    <n v="0.64112125077682924"/>
    <n v="0.8021501090554799"/>
    <n v="0.80598124987767406"/>
    <n v="1.3213917776265915"/>
    <n v="1.918704186958762"/>
    <n v="1.3804094627568362"/>
    <n v="0.64377351782169412"/>
    <n v="0.6161088466616913"/>
    <n v="0.75377051158301156"/>
    <n v="0.67014281361496353"/>
    <n v="0.81709671065589917"/>
    <n v="0.76219613031255173"/>
    <n v="0.69183952751368483"/>
    <n v="0.75495532770458096"/>
    <n v="920392"/>
    <n v="905041"/>
    <n v="98.332123703813153"/>
    <n v="98"/>
    <n v="1.19"/>
    <n v="0.9"/>
    <s v="Yes"/>
    <s v="Yes"/>
    <s v="Yes"/>
    <s v="Yes"/>
    <m/>
    <m/>
    <m/>
    <m/>
    <m/>
  </r>
  <r>
    <s v="E-1321"/>
    <s v="Amani Lane"/>
    <x v="0"/>
    <s v=""/>
    <s v=""/>
    <n v="0"/>
    <x v="1"/>
    <s v="No"/>
    <n v="484877"/>
    <n v="484497"/>
    <n v="490432"/>
    <n v="1459806"/>
    <n v="425040"/>
    <n v="447824"/>
    <n v="367174"/>
    <n v="1240038"/>
    <n v="0.87659344534799544"/>
    <n v="0.92430706485282677"/>
    <n v="0.74867463787028576"/>
    <n v="84.945396854102526"/>
    <n v="84"/>
    <n v="1.0157120535361985"/>
    <n v="0.86659905889988642"/>
    <n v="0.69981317934782605"/>
    <n v="0.86457205945537308"/>
    <n v="0.73676824378508421"/>
    <n v="0.82692273901354751"/>
    <n v="0.69387092363437475"/>
    <n v="0.75215958939907335"/>
    <n v="0.63520890073593328"/>
    <n v="0.62196625945317041"/>
    <n v="0.60535625042871566"/>
    <n v="0.61995231220195124"/>
    <n v="0.79995241211111767"/>
    <n v="1.4942509204191448"/>
    <n v="1.4073498233215547"/>
    <n v="1.2288752674016785"/>
    <n v="0.74040307101727443"/>
    <n v="1.8048906714969595"/>
    <n v="0.83198812505798314"/>
    <n v="1.058939435840708"/>
    <n v="889853"/>
    <n v="706438"/>
    <n v="79.388168607623953"/>
    <n v="79"/>
    <n v="1.04"/>
    <n v="0.88"/>
    <s v="Yes"/>
    <s v="Yes"/>
    <s v="No"/>
    <s v="Yes"/>
    <m/>
    <m/>
    <m/>
    <m/>
    <m/>
  </r>
  <r>
    <s v="E-1322"/>
    <s v="Matias Oliver"/>
    <x v="0"/>
    <s v=""/>
    <s v=""/>
    <n v="0"/>
    <x v="0"/>
    <s v="No"/>
    <n v="735405"/>
    <n v="742613"/>
    <n v="747908"/>
    <n v="2225926"/>
    <n v="700614"/>
    <n v="658023"/>
    <n v="690635"/>
    <n v="2049272"/>
    <n v="0.95269137414077953"/>
    <n v="0.88609140965752009"/>
    <n v="0.92342239954646832"/>
    <n v="92.063797269091609"/>
    <n v="92"/>
    <n v="1.14678303185265"/>
    <n v="1.1093798842335594"/>
    <n v="0.86394446574786277"/>
    <n v="1.0442512996866387"/>
    <n v="1.1257565267883065"/>
    <n v="0.86950289921167501"/>
    <n v="1.0633383662662204"/>
    <n v="1.0184327915442819"/>
    <n v="0.72020229520910162"/>
    <n v="0.60920308944548207"/>
    <n v="0.86480723670040927"/>
    <n v="0.737253008274386"/>
    <n v="0.48224511482377946"/>
    <n v="0.54473068596254159"/>
    <n v="0.35831303155407079"/>
    <n v="0.46179458679458679"/>
    <n v="0.71391040449336418"/>
    <n v="0.59634483881471834"/>
    <n v="0.67547958214624881"/>
    <n v="0.66046320405646153"/>
    <n v="1491119"/>
    <n v="1284956"/>
    <n v="86.173940510448858"/>
    <n v="86"/>
    <n v="1.01"/>
    <n v="0.91"/>
    <s v="Yes"/>
    <s v="Yes"/>
    <s v="Yes"/>
    <s v="Yes"/>
    <m/>
    <m/>
    <m/>
    <m/>
    <m/>
  </r>
  <r>
    <s v="E-1323"/>
    <s v="Camille Farrell"/>
    <x v="0"/>
    <n v="28940.625"/>
    <s v=""/>
    <n v="28940.625"/>
    <x v="0"/>
    <s v="No"/>
    <n v="688752"/>
    <n v="702784"/>
    <n v="706495"/>
    <n v="2098031"/>
    <n v="719820"/>
    <n v="699271"/>
    <n v="756313"/>
    <n v="2175404"/>
    <n v="1.045107673008572"/>
    <n v="0.99500130907931883"/>
    <n v="1.0705142994642567"/>
    <n v="103.68788640396637"/>
    <n v="103"/>
    <n v="1.538479026202632"/>
    <n v="1.280930018718597"/>
    <n v="1.3505306133765864"/>
    <n v="1.3912394888961899"/>
    <n v="0.94904532345325554"/>
    <n v="0.82624846500204663"/>
    <n v="1.0060950465174754"/>
    <n v="0.92738686501158651"/>
    <n v="0.71970181940700806"/>
    <n v="1.0426924959079327"/>
    <n v="1.2187625596469049"/>
    <n v="1.0045978363437578"/>
    <n v="1.0960748605083694"/>
    <n v="1.0007972707383097"/>
    <n v="1.0614050579259677"/>
    <n v="1.052283349982118"/>
    <n v="0.83164420485175206"/>
    <n v="0.82630420557967998"/>
    <n v="0.8064377451770649"/>
    <n v="0.82128960533629791"/>
    <n v="1332860"/>
    <n v="1488444"/>
    <n v="111.67294389508275"/>
    <n v="111"/>
    <n v="1.04"/>
    <n v="0.93"/>
    <s v="Yes"/>
    <s v="Yes"/>
    <s v="Yes"/>
    <s v="Yes"/>
    <m/>
    <m/>
    <m/>
    <m/>
    <m/>
  </r>
  <r>
    <s v="E-1324"/>
    <s v="Ty Palacios"/>
    <x v="0"/>
    <s v=""/>
    <s v=""/>
    <n v="0"/>
    <x v="1"/>
    <s v="No"/>
    <n v="757686"/>
    <n v="757089"/>
    <n v="774203"/>
    <n v="2288978"/>
    <n v="516662"/>
    <n v="485626"/>
    <n v="471511"/>
    <n v="1473799"/>
    <n v="0.68189461069625146"/>
    <n v="0.64143845703741564"/>
    <n v="0.60902760645463783"/>
    <n v="64.38676999079938"/>
    <n v="64"/>
    <n v="1.0534178777257033"/>
    <n v="0.73583760043716728"/>
    <n v="0.69424212493515902"/>
    <n v="0.83220787578574307"/>
    <n v="0.7376501084483944"/>
    <n v="0.72663390923020021"/>
    <n v="0.74321282085547757"/>
    <n v="0.73589964703294708"/>
    <n v="0.47690432579085812"/>
    <n v="0.69368852974688411"/>
    <n v="0.67047020427897985"/>
    <n v="0.61583862088116736"/>
    <n v="0.86839772962983919"/>
    <n v="0.47686935234186556"/>
    <n v="0.32432532415885174"/>
    <n v="0.55382175003688949"/>
    <n v="0.69857504022063899"/>
    <n v="0.52885137172143504"/>
    <n v="0.44218506803233421"/>
    <n v="0.55162690609579634"/>
    <n v="1398024"/>
    <n v="977282"/>
    <n v="69.904522383020606"/>
    <n v="69"/>
    <n v="0.95"/>
    <n v="0.82"/>
    <s v="No"/>
    <s v="No"/>
    <s v="No"/>
    <s v="Yes"/>
    <m/>
    <m/>
    <m/>
    <m/>
    <m/>
  </r>
  <r>
    <s v="E-1325"/>
    <s v="Bria Collins"/>
    <x v="0"/>
    <s v=""/>
    <s v=""/>
    <n v="0"/>
    <x v="1"/>
    <s v="No"/>
    <n v="913171"/>
    <n v="928351"/>
    <n v="933564"/>
    <n v="2775086"/>
    <n v="1001906"/>
    <n v="1001751"/>
    <n v="1001808"/>
    <n v="3005465"/>
    <n v="1.0971723806384566"/>
    <n v="1.0790649226424058"/>
    <n v="1.0731005051608673"/>
    <n v="108.30168866838721"/>
    <n v="108"/>
    <n v="1.1832212601326455"/>
    <n v="0.97579763206694881"/>
    <n v="1.0561447410231968"/>
    <n v="1.0731492053597269"/>
    <n v="1.2631654440391786"/>
    <n v="0.97484560337221837"/>
    <n v="1.0181498719602236"/>
    <n v="1.0817384838166804"/>
    <n v="0.7997036668400932"/>
    <n v="1.1590621252367663"/>
    <n v="1.3532095366866725"/>
    <n v="1.1169376693766937"/>
    <n v="1.358936347632725"/>
    <n v="1.4094304656005807"/>
    <n v="1.1226064797961413"/>
    <n v="1.2948042121975119"/>
    <n v="0.98671754604828654"/>
    <n v="1.1078135709389993"/>
    <n v="0.97077216773089325"/>
    <n v="1.0218392922963508"/>
    <n v="1267238"/>
    <n v="1407046"/>
    <n v="111.03249744720407"/>
    <n v="111"/>
    <n v="1.05"/>
    <n v="0.89"/>
    <s v="Yes"/>
    <s v="Yes"/>
    <s v="Yes"/>
    <s v="Yes"/>
    <m/>
    <m/>
    <m/>
    <m/>
    <m/>
  </r>
  <r>
    <s v="E-1326"/>
    <s v="Miles Cole"/>
    <x v="0"/>
    <s v=""/>
    <s v=""/>
    <n v="0"/>
    <x v="1"/>
    <s v="No"/>
    <n v="894081"/>
    <n v="823235"/>
    <n v="827450"/>
    <n v="2544766"/>
    <n v="754350"/>
    <n v="655077"/>
    <n v="775949"/>
    <n v="2185376"/>
    <n v="0.84371550228670555"/>
    <n v="0.79573511816188569"/>
    <n v="0.93775938123149438"/>
    <n v="85.877286948976845"/>
    <n v="85"/>
    <n v="1.1218303946263644"/>
    <n v="0.690492864342936"/>
    <n v="0.90270249384542356"/>
    <n v="0.91464909697347418"/>
    <n v="0.78074163888046888"/>
    <n v="1.0215720240350783"/>
    <n v="0.81600556343113917"/>
    <n v="0.8704189745525408"/>
    <n v="0.71424938928594128"/>
    <n v="1.1580071799274203"/>
    <n v="1.3152047639126732"/>
    <n v="1.064957181782795"/>
    <n v="0.57568960078511089"/>
    <n v="0.4789493646880334"/>
    <n v="0.6083205161871178"/>
    <n v="0.5550807450369698"/>
    <n v="0.76400171013253526"/>
    <n v="0.77144126138130131"/>
    <n v="0.77642370783039305"/>
    <n v="0.77059601576418502"/>
    <n v="1263987"/>
    <n v="1131171"/>
    <n v="89.492296993560842"/>
    <n v="89"/>
    <n v="1.1499999999999999"/>
    <n v="0.81"/>
    <s v="Yes"/>
    <s v="Yes"/>
    <s v="Yes"/>
    <s v="Yes"/>
    <m/>
    <m/>
    <m/>
    <m/>
    <m/>
  </r>
  <r>
    <s v="E-1327"/>
    <s v="Margaret Payne"/>
    <x v="0"/>
    <s v=""/>
    <s v=""/>
    <n v="0"/>
    <x v="1"/>
    <s v="No"/>
    <n v="729306"/>
    <n v="728964"/>
    <n v="736884"/>
    <n v="2195154"/>
    <n v="756339"/>
    <n v="728684"/>
    <n v="671008"/>
    <n v="2156031"/>
    <n v="1.0370667456458607"/>
    <n v="0.99961589324026978"/>
    <n v="0.91060194006112227"/>
    <n v="98.217756020762096"/>
    <n v="98"/>
    <n v="1.3823409147633436"/>
    <n v="1.1182323740450419"/>
    <n v="0.79471510670863776"/>
    <n v="1.1066573982564571"/>
    <n v="0.91889228678219503"/>
    <n v="0.83105553940098864"/>
    <n v="0.68214657750596464"/>
    <n v="0.80975997970034952"/>
    <n v="0.68544668587896251"/>
    <n v="1.00565841359192"/>
    <n v="1.6693291944276196"/>
    <n v="1.1457081594540381"/>
    <n v="1.0866228070175439"/>
    <n v="1.2166864013115948"/>
    <n v="0.97193547655239698"/>
    <n v="1.0917492058288649"/>
    <n v="1.4819549873485152"/>
    <n v="1.5180824814945364"/>
    <n v="1.4499722288344046"/>
    <n v="1.4845715925943646"/>
    <n v="1015837"/>
    <n v="1120800"/>
    <n v="110.33266163764462"/>
    <n v="110"/>
    <n v="1.1599999999999999"/>
    <n v="0.85"/>
    <s v="Yes"/>
    <s v="Yes"/>
    <s v="Yes"/>
    <s v="Yes"/>
    <m/>
    <m/>
    <m/>
    <m/>
    <m/>
  </r>
  <r>
    <s v="E-1328"/>
    <s v="Edward Yoder"/>
    <x v="0"/>
    <n v="56120.510188191547"/>
    <s v=""/>
    <n v="56120.510188191547"/>
    <x v="0"/>
    <s v="No"/>
    <n v="576244"/>
    <n v="583708"/>
    <n v="578464"/>
    <n v="1738416"/>
    <n v="675947"/>
    <n v="678431"/>
    <n v="627214"/>
    <n v="1981592"/>
    <n v="1.1730221919881161"/>
    <n v="1.1622780568366375"/>
    <n v="1.0842749073408198"/>
    <n v="113.98836642092571"/>
    <n v="113"/>
    <n v="1.3781050200645772"/>
    <n v="1.096944632607223"/>
    <n v="0.84103193541255306"/>
    <n v="1.1112206804254421"/>
    <n v="1.1363427389230505"/>
    <n v="0.72188701484578899"/>
    <n v="0.68968523584763852"/>
    <n v="0.85065285733572493"/>
    <n v="0.79964154561520051"/>
    <n v="1.3734912044940011"/>
    <n v="1.6990565243029232"/>
    <n v="1.3157207581774522"/>
    <n v="1.5900744584077355"/>
    <n v="1.6608869059690394"/>
    <n v="0.82897500169365224"/>
    <n v="1.3606077329398911"/>
    <n v="1.1121339470348877"/>
    <n v="1.3101393188854489"/>
    <n v="1.0648575305291723"/>
    <n v="1.1557759489812665"/>
    <n v="904205"/>
    <n v="1054423"/>
    <n v="116.61326800891392"/>
    <n v="116"/>
    <n v="1.01"/>
    <n v="0.94"/>
    <s v="Yes"/>
    <s v="Yes"/>
    <s v="Yes"/>
    <s v="Yes"/>
    <m/>
    <m/>
    <m/>
    <m/>
    <m/>
  </r>
  <r>
    <s v="E-1329"/>
    <s v="Emerie Valentine"/>
    <x v="0"/>
    <n v="27562.5"/>
    <n v="58926.535697601124"/>
    <n v="86489.035697601124"/>
    <x v="0"/>
    <s v="Yes"/>
    <n v="985503"/>
    <n v="993316"/>
    <n v="1010538"/>
    <n v="2989357"/>
    <n v="1016018"/>
    <n v="1017159"/>
    <n v="1024177"/>
    <n v="3057354"/>
    <n v="1.0309638834179093"/>
    <n v="1.0240034389861836"/>
    <n v="1.0134967710269183"/>
    <n v="102.27463631811122"/>
    <n v="102"/>
    <n v="1.3292755610438278"/>
    <n v="1.1158966926344183"/>
    <n v="0.98905132401133367"/>
    <n v="1.1487835790905438"/>
    <n v="0.89793994413407818"/>
    <n v="0.81414607215925694"/>
    <n v="0.90961544875429412"/>
    <n v="0.87299812114163011"/>
    <n v="0.97301382841691775"/>
    <n v="1.3763592604747839"/>
    <n v="2.0952003358365596"/>
    <n v="1.5102446828147753"/>
    <n v="1.079158449980038"/>
    <n v="0.78734376678723628"/>
    <n v="0.78613079049569667"/>
    <n v="0.88122373179552338"/>
    <n v="0.81683654464799704"/>
    <n v="1.1132336753896956"/>
    <n v="0.85642503014873372"/>
    <n v="0.92568478285701228"/>
    <n v="1469306"/>
    <n v="1681031"/>
    <n v="114.40986424883583"/>
    <n v="114"/>
    <n v="1.01"/>
    <n v="0.92"/>
    <s v="Yes"/>
    <s v="Yes"/>
    <s v="Yes"/>
    <s v="Yes"/>
    <m/>
    <m/>
    <m/>
    <m/>
    <m/>
  </r>
  <r>
    <s v="E-1330"/>
    <s v="Demetrius Andrade"/>
    <x v="0"/>
    <n v="27562.5"/>
    <s v=""/>
    <n v="27562.5"/>
    <x v="0"/>
    <s v="No"/>
    <n v="769710"/>
    <n v="769234"/>
    <n v="784981"/>
    <n v="2323925"/>
    <n v="805172"/>
    <n v="809367"/>
    <n v="762692"/>
    <n v="2377231"/>
    <n v="1.0460718972080394"/>
    <n v="1.0521726808747403"/>
    <n v="0.97160568217574694"/>
    <n v="102.29379175317619"/>
    <n v="102"/>
    <n v="1.4797031343871061"/>
    <n v="1.2392521754113897"/>
    <n v="0.9747694247229779"/>
    <n v="1.2367416661901767"/>
    <n v="0.970636355808146"/>
    <n v="1.3981904255021149"/>
    <n v="1.0504741511165494"/>
    <n v="1.1382213071442888"/>
    <n v="0.58202977676406675"/>
    <n v="1.0282414030625762"/>
    <n v="1.7546614932175466"/>
    <n v="1.1542423849204781"/>
    <n v="0.89021062392369854"/>
    <n v="0.85931529283319041"/>
    <n v="0.64983040849432239"/>
    <n v="0.79638152266894779"/>
    <n v="0.81185929648241206"/>
    <n v="0.96680906999671379"/>
    <n v="1.1498519125338711"/>
    <n v="0.97967788910865261"/>
    <n v="1009570"/>
    <n v="1159835"/>
    <n v="114.8840595501055"/>
    <n v="114"/>
    <n v="1.1599999999999999"/>
    <n v="0.92"/>
    <s v="Yes"/>
    <s v="Yes"/>
    <s v="Yes"/>
    <s v="Yes"/>
    <m/>
    <m/>
    <m/>
    <m/>
    <m/>
  </r>
  <r>
    <s v="E-1331"/>
    <s v="Emmy Wolfe"/>
    <x v="0"/>
    <s v=""/>
    <s v=""/>
    <n v="0"/>
    <x v="1"/>
    <s v="No"/>
    <n v="1413596"/>
    <n v="1440406"/>
    <n v="1470750"/>
    <n v="4324752"/>
    <n v="1631506"/>
    <n v="1790679"/>
    <n v="1994856"/>
    <n v="5417041"/>
    <n v="1.1541529545924012"/>
    <n v="1.2431765766040963"/>
    <n v="1.3563528811830698"/>
    <n v="125.25668523882989"/>
    <n v="120"/>
    <n v="1.0319111847122655"/>
    <n v="0.84343067300916141"/>
    <n v="0.78294913844874581"/>
    <n v="0.88824250529365878"/>
    <n v="0.92346800800475959"/>
    <n v="0.89048906365200298"/>
    <n v="0.94399784434364753"/>
    <n v="0.91996857661904063"/>
    <n v="1.4844411166675826"/>
    <n v="0.93164389267886283"/>
    <n v="1.2827619139727751"/>
    <n v="1.2345431532557585"/>
    <n v="1.4926753238362891"/>
    <n v="1.1590503294218548"/>
    <n v="1.0133114430621715"/>
    <n v="1.2177276786766573"/>
    <n v="0.88465555539210639"/>
    <n v="0.59696022893184608"/>
    <n v="0.68931166497382612"/>
    <n v="0.72191873959627695"/>
    <n v="1382828"/>
    <n v="1478974"/>
    <n v="106.95285313864053"/>
    <n v="106"/>
    <n v="1.1599999999999999"/>
    <n v="0.83"/>
    <s v="Yes"/>
    <s v="Yes"/>
    <s v="Yes"/>
    <s v="Yes"/>
    <m/>
    <m/>
    <m/>
    <m/>
    <m/>
  </r>
  <r>
    <s v="E-1332"/>
    <s v="Donovan Roman"/>
    <x v="0"/>
    <n v="78967.193605488734"/>
    <n v="26250"/>
    <n v="105217.19360548873"/>
    <x v="0"/>
    <s v="Yes"/>
    <n v="1763289"/>
    <n v="1769229"/>
    <n v="1807138"/>
    <n v="5339656"/>
    <n v="1630679"/>
    <n v="2875189"/>
    <n v="2387171"/>
    <n v="6893039"/>
    <n v="0.92479395039610635"/>
    <n v="1.6251084511954077"/>
    <n v="1.3209677401504478"/>
    <n v="129.09144334391578"/>
    <n v="120"/>
    <n v="1.0187113464859789"/>
    <n v="0.95314978724666044"/>
    <n v="0.90674655058374731"/>
    <n v="0.96085160250308432"/>
    <n v="0.842743587642383"/>
    <n v="0.7672883901051134"/>
    <n v="1.1394487320837927"/>
    <n v="0.90930691975078393"/>
    <n v="1.0538372371156783"/>
    <n v="1.0826876436337871"/>
    <n v="1.0540896583441814"/>
    <n v="1.0630816482940237"/>
    <n v="1.0267164444206132"/>
    <n v="1.4236721023516765"/>
    <n v="0.83201812918657203"/>
    <n v="1.0931781495039699"/>
    <n v="0.85705975385845956"/>
    <n v="0.83695044239673588"/>
    <n v="0.78658218913332101"/>
    <n v="0.8257648134071206"/>
    <n v="2075766"/>
    <n v="2101496"/>
    <n v="101.23954241470379"/>
    <n v="101"/>
    <n v="1.1200000000000001"/>
    <n v="0.92"/>
    <s v="Yes"/>
    <s v="Yes"/>
    <s v="Yes"/>
    <s v="Yes"/>
    <m/>
    <m/>
    <m/>
    <m/>
    <m/>
  </r>
  <r>
    <s v="E-1333"/>
    <s v="Astrid Horn"/>
    <x v="0"/>
    <s v=""/>
    <s v=""/>
    <n v="0"/>
    <x v="1"/>
    <s v="No"/>
    <n v="494945"/>
    <n v="510528"/>
    <n v="509198"/>
    <n v="1514671"/>
    <n v="448692"/>
    <n v="313159"/>
    <n v="687353"/>
    <n v="1449204"/>
    <n v="0.90654921253876697"/>
    <n v="0.61340220320922656"/>
    <n v="1.3498737229918421"/>
    <n v="95.677807259794363"/>
    <n v="95"/>
    <n v="2.1944968027198901"/>
    <n v="0.95171095116979632"/>
    <n v="1.1446432459896929"/>
    <n v="1.4369202448120877"/>
    <n v="2.0404728938119074"/>
    <n v="1.05305097696758"/>
    <n v="1.9220462850182705"/>
    <n v="1.6940820130475303"/>
    <n v="1.6343026360502937"/>
    <n v="1.4683280272258206"/>
    <n v="1.4763496724644229"/>
    <n v="1.5273329833311458"/>
    <n v="0.69192696284659827"/>
    <n v="0.66490592667157877"/>
    <n v="1.0479467125397555"/>
    <n v="0.80597747557780186"/>
    <n v="2.0133323877739167"/>
    <n v="0.94544031867975531"/>
    <n v="1.6584212690146636"/>
    <n v="1.5410380558089491"/>
    <n v="590347"/>
    <n v="683447"/>
    <n v="115.77038589168743"/>
    <n v="115"/>
    <n v="0.95"/>
    <n v="0.97"/>
    <s v="Yes"/>
    <s v="No"/>
    <s v="Yes"/>
    <s v="Yes"/>
    <m/>
    <m/>
    <m/>
    <m/>
    <m/>
  </r>
  <r>
    <s v="E-1334"/>
    <s v="Wilson Cuevas"/>
    <x v="0"/>
    <s v=""/>
    <s v=""/>
    <n v="0"/>
    <x v="1"/>
    <s v="No"/>
    <n v="825049"/>
    <n v="823744"/>
    <n v="844950"/>
    <n v="2493743"/>
    <n v="841307"/>
    <n v="731111"/>
    <n v="796997"/>
    <n v="2369415"/>
    <n v="1.0197054962796148"/>
    <n v="0.88754637363064248"/>
    <n v="0.94324752943961176"/>
    <n v="95.014402045439326"/>
    <n v="95"/>
    <n v="1.290855008972017"/>
    <n v="1.0086251233063817"/>
    <n v="1.0445828252917611"/>
    <n v="1.1179520922874462"/>
    <n v="1.1710658202472435"/>
    <n v="1.1513969205044241"/>
    <n v="0.82170286260243264"/>
    <n v="1.0495075794148885"/>
    <n v="1.041758710227493"/>
    <n v="0.85595532144947373"/>
    <n v="0.83559748964692826"/>
    <n v="0.90824759603407901"/>
    <n v="1.0340985414619317"/>
    <n v="1.0519768234492162"/>
    <n v="0.87047072361378719"/>
    <n v="0.98420300949464712"/>
    <n v="0.89680695244605024"/>
    <n v="1.1169726642186864"/>
    <n v="0.96639432420703064"/>
    <n v="0.99131325788724856"/>
    <n v="1351974"/>
    <n v="1360493"/>
    <n v="100.63011566790485"/>
    <n v="100"/>
    <n v="0.91"/>
    <n v="1"/>
    <s v="Yes"/>
    <s v="Yes"/>
    <s v="Yes"/>
    <s v="Yes"/>
    <m/>
    <m/>
    <m/>
    <m/>
    <m/>
  </r>
  <r>
    <s v="E-1335"/>
    <s v="Adele Callahan"/>
    <x v="0"/>
    <n v="78967.193605488734"/>
    <n v="78967.193605488734"/>
    <n v="157934.38721097747"/>
    <x v="0"/>
    <s v="Yes"/>
    <n v="1391907"/>
    <n v="1405289"/>
    <n v="1428699"/>
    <n v="4225895"/>
    <n v="1760565"/>
    <n v="1965588"/>
    <n v="2125871"/>
    <n v="5852024"/>
    <n v="1.2648582125098875"/>
    <n v="1.3987073121614131"/>
    <n v="1.4879768236696462"/>
    <n v="138.48010894733542"/>
    <n v="120"/>
    <n v="1.3169095377588005"/>
    <n v="1.1360283344587279"/>
    <n v="0.95737872521227652"/>
    <n v="1.1407969040340147"/>
    <n v="1.1479191690807602"/>
    <n v="1.1651074329186799"/>
    <n v="1.157346258709482"/>
    <n v="1.1569002287368642"/>
    <n v="1.5153033242471126"/>
    <n v="1.0423042883578728"/>
    <n v="1.3670452484268394"/>
    <n v="1.3099629292320323"/>
    <n v="1.6143727762708282"/>
    <n v="1.305657430519725"/>
    <n v="1.1345119243813078"/>
    <n v="1.3488925240456364"/>
    <n v="1.6120409221630285"/>
    <n v="1.5900751500902641"/>
    <n v="1.3321074719854626"/>
    <n v="1.509414026385689"/>
    <n v="1449373"/>
    <n v="1835895"/>
    <n v="126.66822136192684"/>
    <n v="120"/>
    <n v="1.03"/>
    <n v="0.92"/>
    <s v="Yes"/>
    <s v="Yes"/>
    <s v="Yes"/>
    <s v="Yes"/>
    <m/>
    <m/>
    <m/>
    <m/>
    <m/>
  </r>
  <r>
    <s v="E-1336"/>
    <s v="Quinton Grimes"/>
    <x v="0"/>
    <s v=""/>
    <s v=""/>
    <n v="0"/>
    <x v="1"/>
    <s v="No"/>
    <n v="706531"/>
    <n v="718911"/>
    <n v="724760"/>
    <n v="2150202"/>
    <n v="711816"/>
    <n v="694842"/>
    <n v="563482"/>
    <n v="1970140"/>
    <n v="1.0074802096440212"/>
    <n v="0.9665201951284651"/>
    <n v="0.77747392240189861"/>
    <n v="91.625810040172979"/>
    <n v="91"/>
    <n v="0.45847199328211985"/>
    <n v="0.37159823022587907"/>
    <n v="0.2264182304738793"/>
    <n v="0.35493212765506871"/>
    <n v="0.55726995582654137"/>
    <n v="0.70280984027049087"/>
    <n v="1.0083647009619405"/>
    <n v="0.75834600912657113"/>
    <n v="1.0837716799073231"/>
    <n v="1.3273454894160428"/>
    <n v="1.0897103047944201"/>
    <n v="1.1634853943694126"/>
    <n v="0.98457789116941474"/>
    <n v="0.8313533287162822"/>
    <n v="0.78249579401653135"/>
    <n v="0.86422984484983401"/>
    <n v="1.2569083593146269"/>
    <n v="0.92630087062158328"/>
    <n v="0.45924061986147791"/>
    <n v="0.87219334852402775"/>
    <n v="1369851"/>
    <n v="1185047"/>
    <n v="86.50918968559354"/>
    <n v="86"/>
    <n v="0.99"/>
    <n v="0.75"/>
    <s v="Yes"/>
    <s v="Yes"/>
    <s v="No"/>
    <s v="Yes"/>
    <m/>
    <m/>
    <m/>
    <m/>
    <m/>
  </r>
  <r>
    <s v="E-1337"/>
    <s v="Braelyn Lopez"/>
    <x v="0"/>
    <s v=""/>
    <s v=""/>
    <n v="0"/>
    <x v="1"/>
    <s v="No"/>
    <n v="1056700"/>
    <n v="1065354"/>
    <n v="1077962"/>
    <n v="3200016"/>
    <n v="593677"/>
    <n v="786253"/>
    <n v="849396"/>
    <n v="2229326"/>
    <n v="0.56182170909435036"/>
    <n v="0.73802041387182105"/>
    <n v="0.78796469634365585"/>
    <n v="69.666089169554155"/>
    <n v="69"/>
    <n v="0.38953625582630241"/>
    <n v="0.56360002876899529"/>
    <n v="0.6043313208437443"/>
    <n v="0.51603129961132099"/>
    <n v="0.86320809584738867"/>
    <n v="1.0433916750813419"/>
    <n v="1.0837159700210326"/>
    <n v="0.99681108317196065"/>
    <n v="0.58844961316131805"/>
    <n v="0.97782003151199204"/>
    <n v="1.0400029252596168"/>
    <n v="0.8764107368512789"/>
    <n v="0.61578374702482153"/>
    <n v="0.50880369044266538"/>
    <n v="0.38826327573263175"/>
    <n v="0.50340376664107223"/>
    <n v="0.6958570929826603"/>
    <n v="0.85664847223003771"/>
    <n v="0.86663384401517563"/>
    <n v="0.80703350152714881"/>
    <n v="1882067"/>
    <n v="1277431"/>
    <n v="67.873832334343049"/>
    <n v="67"/>
    <n v="1.07"/>
    <n v="0.94"/>
    <s v="No"/>
    <s v="No"/>
    <s v="No"/>
    <s v="Yes"/>
    <m/>
    <m/>
    <m/>
    <m/>
    <m/>
  </r>
  <r>
    <s v="E-1338"/>
    <s v="Michael Davidson"/>
    <x v="0"/>
    <n v="39883.798828125"/>
    <n v="56120.510188191547"/>
    <n v="96004.309016316547"/>
    <x v="0"/>
    <s v="Yes"/>
    <n v="1260251"/>
    <n v="1276375"/>
    <n v="1288456"/>
    <n v="3825082"/>
    <n v="1326578"/>
    <n v="1370422"/>
    <n v="1391884"/>
    <n v="4088884"/>
    <n v="1.0526299919619186"/>
    <n v="1.0736828909999021"/>
    <n v="1.0802728226652676"/>
    <n v="106.89663646426403"/>
    <n v="106"/>
    <n v="0.88652503135124794"/>
    <n v="0.88555266101605845"/>
    <n v="0.80619825179552851"/>
    <n v="0.86062176887458386"/>
    <n v="1.6843086512508001"/>
    <n v="1.3056648107473054"/>
    <n v="1.1785274627412976"/>
    <n v="1.3829434095523969"/>
    <n v="0.88356509142885686"/>
    <n v="1.5215597764340778"/>
    <n v="1.7136942408025633"/>
    <n v="1.3890001901057281"/>
    <n v="1.2550855005343784"/>
    <n v="0.85969227548670712"/>
    <n v="1.0130936027404407"/>
    <n v="1.0411205278026354"/>
    <n v="1.318765638031693"/>
    <n v="1.3222381864623245"/>
    <n v="1.3663940766935574"/>
    <n v="1.3356628701594533"/>
    <n v="2175341"/>
    <n v="2478751"/>
    <n v="113.94769831488489"/>
    <n v="113"/>
    <n v="1.18"/>
    <n v="0.98"/>
    <s v="Yes"/>
    <s v="Yes"/>
    <s v="Yes"/>
    <s v="Yes"/>
    <m/>
    <m/>
    <m/>
    <m/>
    <m/>
  </r>
  <r>
    <s v="E-1339"/>
    <s v="Jayla Thompson"/>
    <x v="0"/>
    <s v=""/>
    <s v=""/>
    <n v="0"/>
    <x v="1"/>
    <s v="No"/>
    <n v="1024104"/>
    <n v="1034987"/>
    <n v="1046247"/>
    <n v="3105338"/>
    <n v="412169"/>
    <n v="641433"/>
    <n v="757301"/>
    <n v="1810903"/>
    <n v="0.40246791341504379"/>
    <n v="0.61974981328267886"/>
    <n v="0.72382620929856911"/>
    <n v="58.315809744382094"/>
    <n v="58"/>
    <n v="0.41232383178325049"/>
    <n v="0.58976299233909057"/>
    <n v="0.56297220449138285"/>
    <n v="0.52007724442927428"/>
    <n v="0.32772973554845886"/>
    <n v="0.47526060784025842"/>
    <n v="0.57881330797815733"/>
    <n v="0.46160732937419796"/>
    <n v="0.24958054176646879"/>
    <n v="0.8592715425812425"/>
    <n v="1.2588916205695555"/>
    <n v="0.80848974652153893"/>
    <n v="0.18224882334674891"/>
    <n v="0.29513767811866498"/>
    <n v="0.32957990727523684"/>
    <n v="0.26988488379028569"/>
    <n v="0.37825929938605996"/>
    <n v="0.53570124019411736"/>
    <n v="0.32086550148073334"/>
    <n v="0.41152912054551399"/>
    <n v="1919615"/>
    <n v="999500"/>
    <n v="52.067732331743613"/>
    <n v="52"/>
    <n v="1.1200000000000001"/>
    <n v="0.81"/>
    <s v="No"/>
    <s v="No"/>
    <s v="No"/>
    <s v="Yes"/>
    <m/>
    <m/>
    <m/>
    <m/>
    <m/>
  </r>
  <r>
    <s v="E-1340"/>
    <s v="Theodore Anderson"/>
    <x v="0"/>
    <s v=""/>
    <s v=""/>
    <n v="0"/>
    <x v="1"/>
    <s v="No"/>
    <n v="807655"/>
    <n v="807454"/>
    <n v="813019"/>
    <n v="2428128"/>
    <n v="906636"/>
    <n v="834967"/>
    <n v="876171"/>
    <n v="2617774"/>
    <n v="1.1225535655694572"/>
    <n v="1.0340737676697371"/>
    <n v="1.0776759214729299"/>
    <n v="107.81037902449953"/>
    <n v="107"/>
    <n v="1.475674364571764"/>
    <n v="1.1290592641551003"/>
    <n v="0.95021968001326373"/>
    <n v="1.1918233853593743"/>
    <n v="0.94513172966781211"/>
    <n v="0.73615214807267793"/>
    <n v="0.90164874068579526"/>
    <n v="0.85786807981804114"/>
    <n v="0.78874320221532712"/>
    <n v="0.99291261074045722"/>
    <n v="1.9997832744405182"/>
    <n v="1.3007506765829258"/>
    <n v="0.90592555077234738"/>
    <n v="0.82189998432356171"/>
    <n v="0.90310511385417469"/>
    <n v="0.87707933336455257"/>
    <n v="1.3320316462115833"/>
    <n v="1.2588484374280848"/>
    <n v="1.1676646706586826"/>
    <n v="1.2516853571026338"/>
    <n v="1306193"/>
    <n v="1502811"/>
    <n v="115.05275254116351"/>
    <n v="115"/>
    <n v="0.98"/>
    <n v="0.74"/>
    <s v="Yes"/>
    <s v="Yes"/>
    <s v="Yes"/>
    <s v="Yes"/>
    <m/>
    <m/>
    <m/>
    <m/>
    <m/>
  </r>
  <r>
    <s v="E-1341"/>
    <s v="Ella Rush"/>
    <x v="0"/>
    <n v="30387.65625"/>
    <n v="50902.957086795053"/>
    <n v="81290.613336795053"/>
    <x v="0"/>
    <s v="Yes"/>
    <n v="1102692"/>
    <n v="1120477"/>
    <n v="1136835"/>
    <n v="3360004"/>
    <n v="1235554"/>
    <n v="1159381"/>
    <n v="1131958"/>
    <n v="3526893"/>
    <n v="1.1204887674890178"/>
    <n v="1.0347209268909581"/>
    <n v="0.99571001948391802"/>
    <n v="104.96692861079929"/>
    <n v="104"/>
    <n v="1.4104461537203108"/>
    <n v="1.1933677122826105"/>
    <n v="0.91896453560456515"/>
    <n v="1.179080651293865"/>
    <n v="1.04859614254122"/>
    <n v="0.92417464804193306"/>
    <n v="0.93842855341152731"/>
    <n v="0.96898226408006649"/>
    <n v="0.90934263864656306"/>
    <n v="1.2275272645569402"/>
    <n v="1.4531998226963239"/>
    <n v="1.2123335992489241"/>
    <n v="0.95032230713206445"/>
    <n v="0.862840888663304"/>
    <n v="0.89528677355327702"/>
    <n v="0.90231466636598434"/>
    <n v="0.92425673255397445"/>
    <n v="0.93551915984247047"/>
    <n v="0.90736254638005576"/>
    <n v="0.92225696120192202"/>
    <n v="1932522"/>
    <n v="2164339"/>
    <n v="111.99556848511945"/>
    <n v="111"/>
    <n v="1"/>
    <n v="0.97"/>
    <s v="Yes"/>
    <s v="Yes"/>
    <s v="Yes"/>
    <s v="Yes"/>
    <m/>
    <m/>
    <m/>
    <m/>
    <m/>
  </r>
  <r>
    <s v="E-1342"/>
    <s v="Kaiser Wagner"/>
    <x v="0"/>
    <n v="41877.98876953125"/>
    <s v=""/>
    <n v="41877.98876953125"/>
    <x v="0"/>
    <s v="No"/>
    <n v="736215"/>
    <n v="739734"/>
    <n v="741164"/>
    <n v="2217113"/>
    <n v="804841"/>
    <n v="802021"/>
    <n v="768276"/>
    <n v="2375138"/>
    <n v="1.0932146180124012"/>
    <n v="1.0842018887870504"/>
    <n v="1.0365802980177128"/>
    <n v="107.12751221971996"/>
    <n v="107"/>
    <n v="1.3998538142813581"/>
    <n v="1.1090960239209049"/>
    <n v="1.0203328942641601"/>
    <n v="1.1801027949681986"/>
    <n v="1.3425143168802836"/>
    <n v="1.1525118591758587"/>
    <n v="1.153097266332255"/>
    <n v="1.2143714105892534"/>
    <n v="0.68768845335225259"/>
    <n v="0.98700302360214809"/>
    <n v="1.3817486295697441"/>
    <n v="1.0335210081634982"/>
    <n v="1.3771972771925391"/>
    <n v="1.9452851263062869"/>
    <n v="1.3783391882801406"/>
    <n v="1.56743655691853"/>
    <n v="1.0069376877194467"/>
    <n v="1.0630620288524089"/>
    <n v="1.1523300172039794"/>
    <n v="1.0769180499281139"/>
    <n v="1306211"/>
    <n v="1571721"/>
    <n v="120.32673128613985"/>
    <n v="120"/>
    <n v="1.05"/>
    <n v="0.93"/>
    <s v="Yes"/>
    <s v="Yes"/>
    <s v="Yes"/>
    <s v="Yes"/>
    <m/>
    <m/>
    <m/>
    <m/>
    <m/>
  </r>
  <r>
    <s v="E-1343"/>
    <s v="Maeve Klein"/>
    <x v="0"/>
    <n v="27562.5"/>
    <s v=""/>
    <n v="27562.5"/>
    <x v="0"/>
    <s v="No"/>
    <n v="789517"/>
    <n v="800239"/>
    <n v="795821"/>
    <n v="2385577"/>
    <n v="725423"/>
    <n v="834798"/>
    <n v="893547"/>
    <n v="2453768"/>
    <n v="0.91881872081285143"/>
    <n v="1.043185848227842"/>
    <n v="1.1227989711254165"/>
    <n v="102.85846987961402"/>
    <n v="102"/>
    <n v="1.0824003372839275"/>
    <n v="1.1286235682021766"/>
    <n v="1.0224105594320978"/>
    <n v="1.0788656726021006"/>
    <n v="0.8441767611829194"/>
    <n v="0.90075580705156111"/>
    <n v="0.80775185729712851"/>
    <n v="0.85075279068843601"/>
    <n v="0.58587605774016926"/>
    <n v="0.79983486376260415"/>
    <n v="1.3156199677938809"/>
    <n v="0.91962395222876903"/>
    <n v="0.98996325127435092"/>
    <n v="1.0530347223983565"/>
    <n v="1.0370525354738083"/>
    <n v="1.0271447893304113"/>
    <n v="0.7475719865952315"/>
    <n v="1.1152190051967334"/>
    <n v="1.2460612077524065"/>
    <n v="1.0356806909526253"/>
    <n v="1474413"/>
    <n v="1480708"/>
    <n v="100.42694957247393"/>
    <n v="100"/>
    <n v="1.06"/>
    <n v="0.99"/>
    <s v="Yes"/>
    <s v="Yes"/>
    <s v="Yes"/>
    <s v="Yes"/>
    <m/>
    <m/>
    <m/>
    <m/>
    <m/>
  </r>
  <r>
    <s v="E-1344"/>
    <s v="Marco Mathis"/>
    <x v="0"/>
    <n v="41877.98876953125"/>
    <s v=""/>
    <n v="41877.98876953125"/>
    <x v="0"/>
    <s v="No"/>
    <n v="794880"/>
    <n v="805607"/>
    <n v="807041"/>
    <n v="2407528"/>
    <n v="881654"/>
    <n v="905586"/>
    <n v="789885"/>
    <n v="2577125"/>
    <n v="1.1091661634460548"/>
    <n v="1.1241039365348116"/>
    <n v="0.9787420961264669"/>
    <n v="107.04444558900251"/>
    <n v="107"/>
    <n v="1.6510973931107864"/>
    <n v="1.3508958286039807"/>
    <n v="1.1169177340790186"/>
    <n v="1.378669845742567"/>
    <n v="0.85981821509180745"/>
    <n v="0.79378933250799544"/>
    <n v="0.82754832617033169"/>
    <n v="0.82721977382616318"/>
    <n v="0.56752768398932785"/>
    <n v="0.72329428784767591"/>
    <n v="1.1139733878401668"/>
    <n v="0.81876013055931784"/>
    <n v="0.87558155446086483"/>
    <n v="1.2626646446402099"/>
    <n v="0.96665810868635005"/>
    <n v="1.035272474597895"/>
    <n v="0.80386385529273252"/>
    <n v="0.96285892634207237"/>
    <n v="0.73058566172814954"/>
    <n v="0.83467782510985145"/>
    <n v="1406606"/>
    <n v="1580322"/>
    <n v="112.35001130380505"/>
    <n v="112"/>
    <n v="1"/>
    <n v="0.9"/>
    <s v="Yes"/>
    <s v="Yes"/>
    <s v="Yes"/>
    <s v="Yes"/>
    <m/>
    <m/>
    <m/>
    <m/>
    <m/>
  </r>
  <r>
    <s v="E-1345"/>
    <s v="Anne Hess"/>
    <x v="0"/>
    <s v=""/>
    <s v=""/>
    <n v="0"/>
    <x v="1"/>
    <s v="No"/>
    <n v="571881"/>
    <n v="578230"/>
    <n v="582222"/>
    <n v="1732333"/>
    <n v="519853"/>
    <n v="560814"/>
    <n v="526282"/>
    <n v="1606949"/>
    <n v="0.90902303101519377"/>
    <n v="0.96988049737993531"/>
    <n v="0.90391981065641624"/>
    <n v="92.762130606528885"/>
    <n v="92"/>
    <n v="0.93484529702970298"/>
    <n v="0.9395543549925427"/>
    <n v="0.86673447954715088"/>
    <n v="0.91443672477728999"/>
    <n v="0.94224770862325447"/>
    <n v="1.0640065107595089"/>
    <n v="0.72150982653730467"/>
    <n v="0.9056410176076195"/>
    <n v="0.61197652354265042"/>
    <n v="0.93806153008439963"/>
    <n v="0.93610700345043496"/>
    <n v="0.83137311149359339"/>
    <n v="1.2629952932882706"/>
    <n v="1.1307126258714175"/>
    <n v="0.9976172015355812"/>
    <n v="1.1264042737057114"/>
    <n v="0.98276137781047113"/>
    <n v="1.3560017963687689"/>
    <n v="0.88397979546021455"/>
    <n v="1.0723498354723688"/>
    <n v="1053313"/>
    <n v="991994"/>
    <n v="94.178463571606912"/>
    <n v="94"/>
    <n v="1.1000000000000001"/>
    <n v="0.83"/>
    <s v="Yes"/>
    <s v="Yes"/>
    <s v="Yes"/>
    <s v="Yes"/>
    <m/>
    <m/>
    <m/>
    <m/>
    <m/>
  </r>
  <r>
    <s v="E-1346"/>
    <s v="Lawrence Mahoney"/>
    <x v="0"/>
    <n v="28940.625"/>
    <s v=""/>
    <n v="28940.625"/>
    <x v="0"/>
    <s v="No"/>
    <n v="823128"/>
    <n v="839026"/>
    <n v="846372"/>
    <n v="2508526"/>
    <n v="915695"/>
    <n v="819605"/>
    <n v="850923"/>
    <n v="2586223"/>
    <n v="1.1124576007619713"/>
    <n v="0.97685292231706766"/>
    <n v="1.0053770682394976"/>
    <n v="103.09731691040874"/>
    <n v="103"/>
    <n v="1.3412762966706677"/>
    <n v="1.0725486445458283"/>
    <n v="1.0189757963095702"/>
    <n v="1.1484788703146092"/>
    <n v="0.77487698195735377"/>
    <n v="0.68342573121774042"/>
    <n v="0.64442305167811664"/>
    <n v="0.69915158689892332"/>
    <n v="0.79084686485136146"/>
    <n v="0.90293809547563231"/>
    <n v="1.5532640936573074"/>
    <n v="1.1035349762713804"/>
    <n v="1.1247430626927031"/>
    <n v="1.0476183689176477"/>
    <n v="0.71907548854280334"/>
    <n v="0.96326114287069764"/>
    <n v="1.2906071613907628"/>
    <n v="1.4451211610729557"/>
    <n v="0.72566188280399979"/>
    <n v="1.1207353791549521"/>
    <n v="1378447"/>
    <n v="1496663"/>
    <n v="108.5760279502948"/>
    <n v="108"/>
    <n v="1.1299999999999999"/>
    <n v="0.96"/>
    <s v="Yes"/>
    <s v="Yes"/>
    <s v="Yes"/>
    <s v="Yes"/>
    <m/>
    <m/>
    <m/>
    <m/>
    <m/>
  </r>
  <r>
    <s v="E-1347"/>
    <s v="Promise Farrell"/>
    <x v="0"/>
    <n v="27562.5"/>
    <s v=""/>
    <n v="27562.5"/>
    <x v="0"/>
    <s v="No"/>
    <n v="699229"/>
    <n v="698999"/>
    <n v="720756"/>
    <n v="2118984"/>
    <n v="713875"/>
    <n v="714845"/>
    <n v="742131"/>
    <n v="2170851"/>
    <n v="1.0209459275859554"/>
    <n v="1.0226695603284124"/>
    <n v="1.0296563608211378"/>
    <n v="102.44772966667044"/>
    <n v="102"/>
    <n v="1.3331122118049414"/>
    <n v="1.2028385981431029"/>
    <n v="1.0073058708740867"/>
    <n v="1.1850137743862859"/>
    <n v="0.91600176416342571"/>
    <n v="0.77147940691927508"/>
    <n v="1.1133003077384973"/>
    <n v="0.93683986888430248"/>
    <n v="0.94546459428365182"/>
    <n v="1.0874461558904625"/>
    <n v="1.4190190867359265"/>
    <n v="1.1643534910069395"/>
    <n v="1.2093410135373994"/>
    <n v="1.3191266727034914"/>
    <n v="1.0685239795126493"/>
    <n v="1.1972704382299368"/>
    <n v="0.74375968992248065"/>
    <n v="0.86628774136332487"/>
    <n v="1.1054619626803657"/>
    <n v="0.90742206250567581"/>
    <n v="1130791"/>
    <n v="1257363"/>
    <n v="111.19322668822089"/>
    <n v="111"/>
    <n v="1.07"/>
    <n v="0.9"/>
    <s v="Yes"/>
    <s v="Yes"/>
    <s v="Yes"/>
    <s v="Yes"/>
    <m/>
    <m/>
    <m/>
    <m/>
    <m/>
  </r>
  <r>
    <s v="E-1348"/>
    <s v="Ty Barry"/>
    <x v="0"/>
    <s v=""/>
    <s v=""/>
    <n v="0"/>
    <x v="1"/>
    <s v="No"/>
    <n v="669074"/>
    <n v="689016"/>
    <n v="692424"/>
    <n v="2050514"/>
    <n v="718837"/>
    <n v="700734"/>
    <n v="663680"/>
    <n v="2083251"/>
    <n v="1.0743759285221066"/>
    <n v="1.0170068619596642"/>
    <n v="0.95848786292791699"/>
    <n v="101.5965265294458"/>
    <n v="101"/>
    <n v="1.3002748431538542"/>
    <n v="1.1666967151047489"/>
    <n v="0.95965333823613319"/>
    <n v="1.1473238648148483"/>
    <n v="1.0108975550187156"/>
    <n v="1.0258032167238786"/>
    <n v="1.0709586291491655"/>
    <n v="1.0365867218639342"/>
    <n v="0.60062687736711506"/>
    <n v="0.74925408199224719"/>
    <n v="0.97591218726129314"/>
    <n v="0.78376440035632866"/>
    <n v="1.4571077912734351"/>
    <n v="0.96054285999401257"/>
    <n v="1.038170376631915"/>
    <n v="1.1438066906599025"/>
    <n v="0.8050794314381271"/>
    <n v="0.71765734265734271"/>
    <n v="0.71550508155810333"/>
    <n v="0.74688875896383444"/>
    <n v="1229752"/>
    <n v="1254625"/>
    <n v="102.02260293132275"/>
    <n v="102"/>
    <n v="0.9"/>
    <n v="0.76"/>
    <s v="Yes"/>
    <s v="Yes"/>
    <s v="Yes"/>
    <s v="Yes"/>
    <m/>
    <m/>
    <m/>
    <m/>
    <m/>
  </r>
  <r>
    <s v="E-1349"/>
    <s v="Waverly Trejo"/>
    <x v="0"/>
    <n v="28940.625"/>
    <s v=""/>
    <n v="28940.625"/>
    <x v="0"/>
    <s v="No"/>
    <n v="787728"/>
    <n v="792896"/>
    <n v="813344"/>
    <n v="2393968"/>
    <n v="813923"/>
    <n v="814068"/>
    <n v="844474"/>
    <n v="2472465"/>
    <n v="1.0332538642780249"/>
    <n v="1.0267021147792397"/>
    <n v="1.0382740882086792"/>
    <n v="103.27894942622457"/>
    <n v="103"/>
    <n v="1.1717678955588955"/>
    <n v="0.94205561311775621"/>
    <n v="1.0457897218293257"/>
    <n v="1.0541855990168654"/>
    <n v="0.80954254890292365"/>
    <n v="0.77329781799605923"/>
    <n v="0.66417970460251796"/>
    <n v="0.74739889539399562"/>
    <n v="1.2828861934628244"/>
    <n v="1.5139191042997493"/>
    <n v="1.7297203283706692"/>
    <n v="1.5220995073592811"/>
    <n v="1.1153133697604929"/>
    <n v="1.2636797989039525"/>
    <n v="1.126534213974383"/>
    <n v="1.1681252611895909"/>
    <n v="0.61415568110483365"/>
    <n v="0.62140228081819826"/>
    <n v="0.69586082783443315"/>
    <n v="0.64340756524167608"/>
    <n v="1475774"/>
    <n v="1561443"/>
    <n v="105.80502163610417"/>
    <n v="105"/>
    <n v="1.04"/>
    <n v="0.93"/>
    <s v="Yes"/>
    <s v="Yes"/>
    <s v="Yes"/>
    <s v="Yes"/>
    <m/>
    <m/>
    <m/>
    <m/>
    <m/>
  </r>
  <r>
    <s v="E-1350"/>
    <s v="Wesson Lamb"/>
    <x v="0"/>
    <n v="37984.5703125"/>
    <s v=""/>
    <n v="37984.5703125"/>
    <x v="0"/>
    <s v="No"/>
    <n v="629877"/>
    <n v="637895"/>
    <n v="654694"/>
    <n v="1922466"/>
    <n v="661662"/>
    <n v="667174"/>
    <n v="697624"/>
    <n v="2026460"/>
    <n v="1.0504622331026534"/>
    <n v="1.0458994035068467"/>
    <n v="1.0655726186584877"/>
    <n v="105.40940646024428"/>
    <n v="105"/>
    <n v="1.3642217245240762"/>
    <n v="1.2401230555916634"/>
    <n v="1.2828777442961687"/>
    <n v="1.2963787977666594"/>
    <n v="1.1745263932315615"/>
    <n v="0.99308768106881951"/>
    <n v="0.91568202475005245"/>
    <n v="1.025529781761543"/>
    <n v="0.72424355921774253"/>
    <n v="0.62233873950023777"/>
    <n v="0.95263157894736838"/>
    <n v="0.77572160051119499"/>
    <n v="1.1570595065728171"/>
    <n v="1.2215231316725979"/>
    <n v="1.0720315592476404"/>
    <n v="1.1487212992346463"/>
    <n v="0.89530780978461211"/>
    <n v="1.4905190576517908"/>
    <n v="0.7479562690830297"/>
    <n v="1.0521444357666296"/>
    <n v="1024677"/>
    <n v="1112795"/>
    <n v="108.59958796772055"/>
    <n v="108"/>
    <n v="1.03"/>
    <n v="0.9"/>
    <s v="Yes"/>
    <s v="Yes"/>
    <s v="Yes"/>
    <s v="Yes"/>
    <m/>
    <m/>
    <m/>
    <m/>
    <m/>
  </r>
  <r>
    <s v="E-1351"/>
    <s v="Amaia Kent"/>
    <x v="0"/>
    <s v=""/>
    <s v=""/>
    <n v="0"/>
    <x v="1"/>
    <s v="No"/>
    <n v="961148"/>
    <n v="902411"/>
    <n v="921441"/>
    <n v="2785000"/>
    <n v="872021"/>
    <n v="807219"/>
    <n v="859016"/>
    <n v="2538256"/>
    <n v="0.90727026430893054"/>
    <n v="0.89451369719562368"/>
    <n v="0.93225285178323947"/>
    <n v="91.140251346499099"/>
    <n v="91"/>
    <n v="1.3406232041376669"/>
    <n v="1.0063823883082046"/>
    <n v="1.1710061541822949"/>
    <n v="1.17747501303089"/>
    <n v="1.3728425981379648"/>
    <n v="1.2669898659501766"/>
    <n v="0.80265391949429254"/>
    <n v="1.1398799172600633"/>
    <n v="0.47371787417141525"/>
    <n v="0.85655653912266483"/>
    <n v="0.91522534147205714"/>
    <n v="0.75184391817106222"/>
    <n v="1.5679234558544903"/>
    <n v="1.2963589854537587"/>
    <n v="0.98931723747940892"/>
    <n v="1.2879965298664735"/>
    <n v="1.4359916054564532"/>
    <n v="1.1011989668067388"/>
    <n v="0.92902268760907503"/>
    <n v="1.1504251104302783"/>
    <n v="1198228"/>
    <n v="1250956"/>
    <n v="104.40049806881495"/>
    <n v="104"/>
    <n v="0.96"/>
    <n v="0.77"/>
    <s v="Yes"/>
    <s v="Yes"/>
    <s v="Yes"/>
    <s v="Yes"/>
    <m/>
    <m/>
    <m/>
    <m/>
    <m/>
  </r>
  <r>
    <s v="E-1352"/>
    <s v="Mekhi Villa"/>
    <x v="0"/>
    <s v=""/>
    <s v=""/>
    <n v="0"/>
    <x v="1"/>
    <s v="No"/>
    <n v="596482"/>
    <n v="608969"/>
    <n v="617733"/>
    <n v="1823184"/>
    <n v="444655"/>
    <n v="472081"/>
    <n v="506379"/>
    <n v="1423115"/>
    <n v="0.74546256215610862"/>
    <n v="0.7752135166157883"/>
    <n v="0.81973765364647833"/>
    <n v="78.056575748799901"/>
    <n v="78"/>
    <n v="0.85763419126636131"/>
    <n v="0.60654553905659903"/>
    <n v="0.54393190081505349"/>
    <n v="0.67207433408584161"/>
    <n v="0.777373920945025"/>
    <n v="0.75956931211103151"/>
    <n v="0.64185686033459832"/>
    <n v="0.72381425239116792"/>
    <n v="0.57837975716763601"/>
    <n v="1.0610709832974416"/>
    <n v="1.4502862907864811"/>
    <n v="1.0502665082549389"/>
    <n v="0.73629439376494554"/>
    <n v="0.59088806660499538"/>
    <n v="0.71284683446439312"/>
    <n v="0.67880423857795136"/>
    <n v="0.59186125476675544"/>
    <n v="0.43817711957061922"/>
    <n v="0.50066283694211222"/>
    <n v="0.5085548105662816"/>
    <n v="975235"/>
    <n v="768275"/>
    <n v="78.778448271442272"/>
    <n v="78"/>
    <n v="1.01"/>
    <n v="1"/>
    <s v="No"/>
    <s v="No"/>
    <s v="Yes"/>
    <s v="Yes"/>
    <m/>
    <m/>
    <m/>
    <m/>
    <m/>
  </r>
  <r>
    <s v="E-1353"/>
    <s v="Johanna Rodriguez"/>
    <x v="0"/>
    <s v=""/>
    <s v=""/>
    <n v="0"/>
    <x v="0"/>
    <s v="No"/>
    <n v="530520"/>
    <n v="530970"/>
    <n v="541328"/>
    <n v="1602818"/>
    <n v="484525"/>
    <n v="470324"/>
    <n v="454116"/>
    <n v="1408965"/>
    <n v="0.91330204327829301"/>
    <n v="0.88578262425372434"/>
    <n v="0.83889250140395477"/>
    <n v="87.905488957573468"/>
    <n v="87"/>
    <n v="1.0203429376951962"/>
    <n v="0.76400821694810139"/>
    <n v="0.78684371103387896"/>
    <n v="0.86106195443175826"/>
    <n v="0.88838922019096034"/>
    <n v="0.77755357852578799"/>
    <n v="0.76994861124247294"/>
    <n v="0.81077642853387999"/>
    <n v="0.51761478862253651"/>
    <n v="0.51594083707063831"/>
    <n v="0.74300741927618519"/>
    <n v="0.59766679121517829"/>
    <n v="0.75652889969414161"/>
    <n v="0.48477424541121977"/>
    <n v="0.49627944275563679"/>
    <n v="0.57706282829313071"/>
    <n v="0.76816562022738843"/>
    <n v="0.85743071266968329"/>
    <n v="0.56344858867450542"/>
    <n v="0.72948827736246447"/>
    <n v="814347"/>
    <n v="577055"/>
    <n v="70.861070280850797"/>
    <n v="70"/>
    <n v="1.08"/>
    <n v="0.91"/>
    <s v="Yes"/>
    <s v="Yes"/>
    <s v="Yes"/>
    <s v="Yes"/>
    <m/>
    <m/>
    <m/>
    <m/>
    <m/>
  </r>
  <r>
    <s v="E-1354"/>
    <s v="Henry McClain"/>
    <x v="0"/>
    <s v=""/>
    <s v=""/>
    <n v="0"/>
    <x v="1"/>
    <s v="No"/>
    <n v="812718"/>
    <n v="818562"/>
    <n v="825480"/>
    <n v="2456760"/>
    <n v="683135"/>
    <n v="680888"/>
    <n v="633921"/>
    <n v="1997944"/>
    <n v="0.84055601081802056"/>
    <n v="0.83180993009692605"/>
    <n v="0.7679422881232737"/>
    <n v="81.324345886452079"/>
    <n v="81"/>
    <n v="0.99820774821048031"/>
    <n v="0.67418536475363622"/>
    <n v="0.52706834638950451"/>
    <n v="0.73933190714129127"/>
    <n v="0.64570117424753681"/>
    <n v="0.52880872312238869"/>
    <n v="0.65492791302292597"/>
    <n v="0.60781807796658571"/>
    <n v="0.89176938436781217"/>
    <n v="1.5017922317572037"/>
    <n v="1.2228827226115317"/>
    <n v="1.2093331541232808"/>
    <n v="0.91917953291343846"/>
    <n v="0.92167909417288041"/>
    <n v="0.8921801602652667"/>
    <n v="0.91099166989896752"/>
    <n v="0.76205480513443014"/>
    <n v="0.61462379811003665"/>
    <n v="0.67063258032257234"/>
    <n v="0.68384861641012151"/>
    <n v="1325089"/>
    <n v="1161155"/>
    <n v="87.628453635944453"/>
    <n v="87"/>
    <n v="1.02"/>
    <n v="0.78"/>
    <s v="Yes"/>
    <s v="Yes"/>
    <s v="No"/>
    <s v="Yes"/>
    <m/>
    <m/>
    <m/>
    <m/>
    <m/>
  </r>
  <r>
    <s v="E-1355"/>
    <s v="Marleigh Warren"/>
    <x v="0"/>
    <s v=""/>
    <s v=""/>
    <n v="0"/>
    <x v="1"/>
    <s v="No"/>
    <n v="719295"/>
    <n v="700747"/>
    <n v="715716"/>
    <n v="2135758"/>
    <n v="756038"/>
    <n v="739858"/>
    <n v="785405"/>
    <n v="2281301"/>
    <n v="1.0510819621990977"/>
    <n v="1.0558132963822893"/>
    <n v="1.0973696270587776"/>
    <n v="106.81458292559363"/>
    <n v="106"/>
    <n v="1.2715222348916762"/>
    <n v="0.93745554035567713"/>
    <n v="0.70122425663097965"/>
    <n v="0.97924479883253923"/>
    <n v="0.89673360569269422"/>
    <n v="0.70505479802451643"/>
    <n v="0.89290550707192295"/>
    <n v="0.8330344332855093"/>
    <n v="0.76094482862966029"/>
    <n v="1.0546156343566249"/>
    <n v="1.3833655861957748"/>
    <n v="1.07700503652851"/>
    <n v="0.91236906619121905"/>
    <n v="0.96333569781876216"/>
    <n v="1.3662489260213906"/>
    <n v="1.0807244208041327"/>
    <n v="1.0288502428433939"/>
    <n v="0.98932723029163172"/>
    <n v="1.1052765470310149"/>
    <n v="1.0425353542038962"/>
    <n v="1165288"/>
    <n v="1181377"/>
    <n v="101.38068872244459"/>
    <n v="101"/>
    <n v="0.99"/>
    <n v="0.74"/>
    <s v="Yes"/>
    <s v="Yes"/>
    <s v="Yes"/>
    <s v="Yes"/>
    <m/>
    <m/>
    <m/>
    <m/>
    <m/>
  </r>
  <r>
    <s v="E-1356"/>
    <s v="Abel French"/>
    <x v="0"/>
    <s v=""/>
    <s v=""/>
    <n v="0"/>
    <x v="1"/>
    <s v="No"/>
    <n v="498369"/>
    <n v="520540"/>
    <n v="514652"/>
    <n v="1533561"/>
    <n v="431288"/>
    <n v="397330"/>
    <n v="391454"/>
    <n v="1220072"/>
    <n v="0.86539893131394607"/>
    <n v="0.76330349252699126"/>
    <n v="0.76061882592509111"/>
    <n v="79.558100395093518"/>
    <n v="79"/>
    <n v="1.1082518037245495"/>
    <n v="0.7134491565750245"/>
    <n v="0.47782804518020694"/>
    <n v="0.7732383029547697"/>
    <n v="0.58457027007457818"/>
    <n v="0.56517233309932136"/>
    <n v="0.64330413016270338"/>
    <n v="0.59699415204678363"/>
    <n v="0.59960069556256845"/>
    <n v="1.0456963377362283"/>
    <n v="1.102735648476258"/>
    <n v="0.92468301390582741"/>
    <n v="1.2561602418745277"/>
    <n v="1.1366184637954522"/>
    <n v="0.9678542865251154"/>
    <n v="1.1212110818620684"/>
    <n v="0.75082056892778992"/>
    <n v="0.74824467269661199"/>
    <n v="0.63522747182152661"/>
    <n v="0.70875776462141948"/>
    <n v="899890"/>
    <n v="759601"/>
    <n v="84.410427941192808"/>
    <n v="84"/>
    <n v="0.92"/>
    <n v="0.81"/>
    <s v="Yes"/>
    <s v="No"/>
    <s v="No"/>
    <s v="Yes"/>
    <m/>
    <m/>
    <m/>
    <m/>
    <m/>
  </r>
  <r>
    <s v="E-1357"/>
    <s v="Lorelai Leach"/>
    <x v="0"/>
    <n v="56120.510188191547"/>
    <n v="50902.957086795053"/>
    <n v="107023.4672749866"/>
    <x v="0"/>
    <s v="Yes"/>
    <n v="901256"/>
    <n v="905232"/>
    <n v="921965"/>
    <n v="2728453"/>
    <n v="1061270"/>
    <n v="1007055"/>
    <n v="1028099"/>
    <n v="3096424"/>
    <n v="1.1775455586426054"/>
    <n v="1.1124827668487194"/>
    <n v="1.115117168222221"/>
    <n v="113.48643352111985"/>
    <n v="113"/>
    <n v="1.1411537271883698"/>
    <n v="1.0227857941019287"/>
    <n v="1.0888200697444439"/>
    <n v="1.0850511823002695"/>
    <n v="0.91941149599105276"/>
    <n v="0.85692332030102381"/>
    <n v="0.93713133726573583"/>
    <n v="0.90436766308558769"/>
    <n v="0.83668671997030664"/>
    <n v="0.84866400491400495"/>
    <n v="1.3004003695719126"/>
    <n v="1.0075503417743672"/>
    <n v="1.8938473993118803"/>
    <n v="2.0473313306078196"/>
    <n v="0.91466211589256408"/>
    <n v="1.6099939513809776"/>
    <n v="1.1362515253005168"/>
    <n v="1.0950779654261944"/>
    <n v="1.1876286662307152"/>
    <n v="1.14015606242497"/>
    <n v="1556851"/>
    <n v="1734771"/>
    <n v="111.42819704647393"/>
    <n v="111"/>
    <n v="1.03"/>
    <n v="0.9"/>
    <s v="Yes"/>
    <s v="Yes"/>
    <s v="Yes"/>
    <s v="Yes"/>
    <m/>
    <m/>
    <m/>
    <m/>
    <m/>
  </r>
  <r>
    <s v="E-1358"/>
    <s v="Westin Spence"/>
    <x v="0"/>
    <s v=""/>
    <s v=""/>
    <n v="0"/>
    <x v="1"/>
    <s v="No"/>
    <n v="566993"/>
    <n v="569894"/>
    <n v="578661"/>
    <n v="1715548"/>
    <n v="594741"/>
    <n v="599238"/>
    <n v="604821"/>
    <n v="1798800"/>
    <n v="1.04893887578859"/>
    <n v="1.0514902771392576"/>
    <n v="1.0452078159751563"/>
    <n v="104.85279339313152"/>
    <n v="104"/>
    <n v="1.4425934002035179"/>
    <n v="1.345037257824143"/>
    <n v="0.96806331180648719"/>
    <n v="1.2577584885031035"/>
    <n v="0.95832034901838581"/>
    <n v="1.3070803960090913"/>
    <n v="1.0476728299480826"/>
    <n v="1.1038208868402917"/>
    <n v="1.1135511515800749"/>
    <n v="1.1107694967155628"/>
    <n v="1.4559325696995893"/>
    <n v="1.2384159846313834"/>
    <n v="1.1536599216905281"/>
    <n v="0.4910610826022182"/>
    <n v="0.97530798214906067"/>
    <n v="0.86716328740524995"/>
    <n v="0.82234717071420027"/>
    <n v="0.56852409638554213"/>
    <n v="0.42347326174205446"/>
    <n v="0.59771526382377016"/>
    <n v="844091"/>
    <n v="972863"/>
    <n v="115.25570110331707"/>
    <n v="115"/>
    <n v="1"/>
    <n v="0.71"/>
    <s v="Yes"/>
    <s v="Yes"/>
    <s v="Yes"/>
    <s v="Yes"/>
    <m/>
    <m/>
    <m/>
    <m/>
    <m/>
  </r>
  <r>
    <s v="E-1359"/>
    <s v="Aislinn Reyna"/>
    <x v="0"/>
    <n v="56120.510188191547"/>
    <s v=""/>
    <n v="56120.510188191547"/>
    <x v="0"/>
    <s v="No"/>
    <n v="719188"/>
    <n v="718489"/>
    <n v="730065"/>
    <n v="2167742"/>
    <n v="834773"/>
    <n v="846657"/>
    <n v="785466"/>
    <n v="2466896"/>
    <n v="1.1607159741263759"/>
    <n v="1.1783854728464875"/>
    <n v="1.0758850239362248"/>
    <n v="113.80025851784946"/>
    <n v="113"/>
    <n v="0.97230220651462196"/>
    <n v="1.0729507930844335"/>
    <n v="0.97331912157818157"/>
    <n v="1.006329268590699"/>
    <n v="1.1732614328734505"/>
    <n v="1.3182239187178983"/>
    <n v="1.2004521892577478"/>
    <n v="1.2304299940982113"/>
    <n v="1.0641849504129526"/>
    <n v="1.3268197583478794"/>
    <n v="1.0365384801619197"/>
    <n v="1.1359378973243297"/>
    <n v="1.1786179105971868"/>
    <n v="0.93833920936163828"/>
    <n v="0.96190660583985765"/>
    <n v="1.0255346695088916"/>
    <n v="0.59713811029529984"/>
    <n v="1.0760638961687259"/>
    <n v="0.8451635351426583"/>
    <n v="0.8282393299636881"/>
    <n v="1163958"/>
    <n v="1251145"/>
    <n v="107.49056237424375"/>
    <n v="107"/>
    <n v="1.17"/>
    <n v="0.9"/>
    <s v="Yes"/>
    <s v="Yes"/>
    <s v="Yes"/>
    <s v="Yes"/>
    <m/>
    <m/>
    <m/>
    <m/>
    <m/>
  </r>
  <r>
    <s v="E-1360"/>
    <s v="Reginald Summers"/>
    <x v="0"/>
    <n v="46170.482618408205"/>
    <s v=""/>
    <n v="46170.482618408205"/>
    <x v="0"/>
    <s v="No"/>
    <n v="671694"/>
    <n v="680319"/>
    <n v="680332"/>
    <n v="2032345"/>
    <n v="739495"/>
    <n v="745379"/>
    <n v="737669"/>
    <n v="2222543"/>
    <n v="1.1009403091288592"/>
    <n v="1.0956316081132527"/>
    <n v="1.0842779701675065"/>
    <n v="109.3585488684254"/>
    <n v="109"/>
    <n v="1.2020478356973643"/>
    <n v="1.4119470384931521"/>
    <n v="1.4773578263513296"/>
    <n v="1.3610536962927129"/>
    <n v="1.0473636978029892"/>
    <n v="1.1622615164770433"/>
    <n v="1.0902970674922075"/>
    <n v="1.1001505860548626"/>
    <n v="1.504421768707483"/>
    <n v="1.4212428357661142"/>
    <n v="1.4577862337434755"/>
    <n v="1.4609582943571529"/>
    <n v="1.2253824379667551"/>
    <n v="0.8859941234084231"/>
    <n v="1.1616665142229945"/>
    <n v="1.0907757373512317"/>
    <n v="0.65015321756894795"/>
    <n v="1.0453620718095342"/>
    <n v="0.83803424067003329"/>
    <n v="0.84686917593713373"/>
    <n v="1043576"/>
    <n v="1290016"/>
    <n v="123.61495473257338"/>
    <n v="120"/>
    <n v="1.01"/>
    <n v="0.92"/>
    <s v="Yes"/>
    <s v="Yes"/>
    <s v="Yes"/>
    <s v="Yes"/>
    <m/>
    <m/>
    <m/>
    <m/>
    <m/>
  </r>
  <r>
    <s v="E-1361"/>
    <s v="Frankie Duncan"/>
    <x v="0"/>
    <s v=""/>
    <s v=""/>
    <n v="0"/>
    <x v="1"/>
    <s v="No"/>
    <n v="816636"/>
    <n v="831562"/>
    <n v="846255"/>
    <n v="2494453"/>
    <n v="724776"/>
    <n v="683489"/>
    <n v="678512"/>
    <n v="2086777"/>
    <n v="0.88751414338824153"/>
    <n v="0.82193390270358679"/>
    <n v="0.80178196879191266"/>
    <n v="83.656697480369445"/>
    <n v="83"/>
    <n v="1.2159669959234869"/>
    <n v="0.90323571067774622"/>
    <n v="0.82330296553012228"/>
    <n v="0.98410095227279559"/>
    <n v="1.16225507903489"/>
    <n v="0.84480953729817609"/>
    <n v="0.77925568259463396"/>
    <n v="0.9239480123550885"/>
    <n v="1.2344793199479502"/>
    <n v="1.0080517262413078"/>
    <n v="1.2232016286332483"/>
    <n v="1.1584450817766065"/>
    <n v="0.53851440832816455"/>
    <n v="0.53996475012386191"/>
    <n v="0.48860946629235574"/>
    <n v="0.52182665303008169"/>
    <n v="0.63789382822615448"/>
    <n v="0.8063207083128382"/>
    <n v="0.66478250184320475"/>
    <n v="0.70304969338993828"/>
    <n v="1225052"/>
    <n v="1051006"/>
    <n v="85.792766347877475"/>
    <n v="85"/>
    <n v="1.08"/>
    <n v="0.73"/>
    <s v="Yes"/>
    <s v="Yes"/>
    <s v="Yes"/>
    <s v="Yes"/>
    <m/>
    <m/>
    <m/>
    <m/>
    <m/>
  </r>
  <r>
    <s v="E-1362"/>
    <s v="Avery Ball"/>
    <x v="0"/>
    <s v=""/>
    <s v=""/>
    <n v="0"/>
    <x v="0"/>
    <s v="No"/>
    <n v="717002"/>
    <n v="730776"/>
    <n v="727252"/>
    <n v="2175030"/>
    <n v="743197"/>
    <n v="636845"/>
    <n v="737670"/>
    <n v="2117712"/>
    <n v="1.0365340682452768"/>
    <n v="0.87146403275422291"/>
    <n v="1.0143251582670105"/>
    <n v="97.364726003779253"/>
    <n v="97"/>
    <n v="1.3440836208646234"/>
    <n v="0.92381041705746259"/>
    <n v="0.64288738939391443"/>
    <n v="0.97942137395219286"/>
    <n v="0.67254584982440491"/>
    <n v="0.60304812834224597"/>
    <n v="0.78803154898810091"/>
    <n v="0.68870235478355823"/>
    <n v="0.50660487127589882"/>
    <n v="1.0808149143238202"/>
    <n v="2.1946226937662447"/>
    <n v="1.3035819851496027"/>
    <n v="0.96237913070224346"/>
    <n v="0.83135935146793594"/>
    <n v="0.95305821665438473"/>
    <n v="0.91519971014854884"/>
    <n v="0.97593718338399194"/>
    <n v="0.55827304550758461"/>
    <n v="0.74248613948059528"/>
    <n v="0.75320362240186634"/>
    <n v="1394145"/>
    <n v="1365004"/>
    <n v="97.909758310649181"/>
    <n v="97"/>
    <n v="1.07"/>
    <n v="0.93"/>
    <s v="Yes"/>
    <s v="Yes"/>
    <s v="Yes"/>
    <s v="Yes"/>
    <m/>
    <m/>
    <m/>
    <m/>
    <m/>
  </r>
  <r>
    <s v="E-1363"/>
    <s v="Abby Barrera"/>
    <x v="0"/>
    <s v=""/>
    <s v=""/>
    <n v="0"/>
    <x v="1"/>
    <s v="No"/>
    <n v="553629"/>
    <n v="565923"/>
    <n v="569412"/>
    <n v="1688964"/>
    <n v="563560"/>
    <n v="535834"/>
    <n v="479695"/>
    <n v="1579089"/>
    <n v="1.0179380054151788"/>
    <n v="0.9468319895109405"/>
    <n v="0.84243921800032318"/>
    <n v="93.494532743149051"/>
    <n v="93"/>
    <n v="1.0963183118475313"/>
    <n v="0.70506535328660735"/>
    <n v="0.56168551855982152"/>
    <n v="0.79345320071410352"/>
    <n v="0.86089266965223166"/>
    <n v="0.66434551766387584"/>
    <n v="0.57750102082482646"/>
    <n v="0.69835913676626171"/>
    <n v="0.76327336551118907"/>
    <n v="1.0197737471952131"/>
    <n v="1.5933331433131912"/>
    <n v="1.1402733200104969"/>
    <n v="1.27249597894429"/>
    <n v="1.2349100854298696"/>
    <n v="0.7235551336267656"/>
    <n v="1.0747519679877235"/>
    <n v="0.59316398457241659"/>
    <n v="0.92693720405363544"/>
    <n v="0.78213049384338984"/>
    <n v="0.76756160353070979"/>
    <n v="1008771"/>
    <n v="911550"/>
    <n v="90.362431116675637"/>
    <n v="90"/>
    <n v="0.92"/>
    <n v="0.8"/>
    <s v="Yes"/>
    <s v="Yes"/>
    <s v="Yes"/>
    <s v="Yes"/>
    <m/>
    <m/>
    <m/>
    <m/>
    <m/>
  </r>
  <r>
    <s v="E-1364"/>
    <s v="Makai Figueroa"/>
    <x v="0"/>
    <n v="26250"/>
    <s v=""/>
    <n v="26250"/>
    <x v="0"/>
    <s v="No"/>
    <n v="691892"/>
    <n v="701028"/>
    <n v="710190"/>
    <n v="2103110"/>
    <n v="710749"/>
    <n v="711875"/>
    <n v="719835"/>
    <n v="2142459"/>
    <n v="1.0272542535540228"/>
    <n v="1.0154729910930804"/>
    <n v="1.0135808727242006"/>
    <n v="101.87099105610262"/>
    <n v="101"/>
    <n v="1.2750221987392585"/>
    <n v="1.011725586279314"/>
    <n v="0.62721620633179098"/>
    <n v="0.9799984242723061"/>
    <n v="0.74391539580575039"/>
    <n v="0.81845175994735408"/>
    <n v="0.90770946605325531"/>
    <n v="0.82484484601598607"/>
    <n v="0.84817039410767914"/>
    <n v="1.0431682437420307"/>
    <n v="1.9892059617208697"/>
    <n v="1.3247198963716731"/>
    <n v="1.2150166227710375"/>
    <n v="1.2460380134355968"/>
    <n v="0.77388879952817546"/>
    <n v="1.0775238916433139"/>
    <n v="1.1906976744186046"/>
    <n v="0.98566963212310654"/>
    <n v="0.88569137562366362"/>
    <n v="1.0202230985223943"/>
    <n v="1299436"/>
    <n v="1403106"/>
    <n v="107.97807664248182"/>
    <n v="107"/>
    <n v="1.1499999999999999"/>
    <n v="0.93"/>
    <s v="Yes"/>
    <s v="Yes"/>
    <s v="Yes"/>
    <s v="Yes"/>
    <m/>
    <m/>
    <m/>
    <m/>
    <m/>
  </r>
  <r>
    <s v="E-1365"/>
    <s v="Lilith Young"/>
    <x v="0"/>
    <n v="26250"/>
    <s v=""/>
    <n v="26250"/>
    <x v="0"/>
    <s v="No"/>
    <n v="717734"/>
    <n v="727160"/>
    <n v="745825"/>
    <n v="2190719"/>
    <n v="733845"/>
    <n v="752791"/>
    <n v="743457"/>
    <n v="2230093"/>
    <n v="1.022447034695305"/>
    <n v="1.0352480884537103"/>
    <n v="0.99682499245801626"/>
    <n v="101.79730946780485"/>
    <n v="101"/>
    <n v="1.4617507358013908"/>
    <n v="1.0848063565243113"/>
    <n v="0.95403639392913853"/>
    <n v="1.1710146058192623"/>
    <n v="1.2185785244324241"/>
    <n v="1.282107773256266"/>
    <n v="1.0077330976579761"/>
    <n v="1.166462876163304"/>
    <n v="0.78242193226799595"/>
    <n v="1.0451215027299217"/>
    <n v="1.821336542201478"/>
    <n v="1.2528347951894385"/>
    <n v="1.0808322945632372"/>
    <n v="1.0688733449912566"/>
    <n v="0.98274601549934204"/>
    <n v="1.044152142042678"/>
    <n v="0.75110910285902066"/>
    <n v="0.52322872413320543"/>
    <n v="0.61457181003242423"/>
    <n v="0.63285024154589375"/>
    <n v="1123806"/>
    <n v="1278988"/>
    <n v="113.8086110947975"/>
    <n v="113"/>
    <n v="1.07"/>
    <n v="0.92"/>
    <s v="Yes"/>
    <s v="Yes"/>
    <s v="Yes"/>
    <s v="Yes"/>
    <m/>
    <m/>
    <m/>
    <m/>
    <m/>
  </r>
  <r>
    <s v="E-1366"/>
    <s v="Asher Barber"/>
    <x v="0"/>
    <n v="30387.65625"/>
    <s v=""/>
    <n v="30387.65625"/>
    <x v="0"/>
    <s v="No"/>
    <n v="882945"/>
    <n v="892151"/>
    <n v="911704"/>
    <n v="2686800"/>
    <n v="975137"/>
    <n v="920440"/>
    <n v="919019"/>
    <n v="2814596"/>
    <n v="1.1044142047352894"/>
    <n v="1.0317087578223865"/>
    <n v="1.008023437431447"/>
    <n v="104.75643888640762"/>
    <n v="104"/>
    <n v="1.4837728051179708"/>
    <n v="1.1878539962240402"/>
    <n v="1.1065454455125816"/>
    <n v="1.2626449225090108"/>
    <n v="1.1271032766836757"/>
    <n v="0.90209599664640538"/>
    <n v="0.80303030303030298"/>
    <n v="0.939175914258228"/>
    <n v="0.61319698764412467"/>
    <n v="1.1247623854886"/>
    <n v="1.8846354285714286"/>
    <n v="1.2471231778994869"/>
    <n v="1.750582618086739"/>
    <n v="1.8394447039978643"/>
    <n v="1.201468041663436"/>
    <n v="1.589651006651128"/>
    <n v="1.0528301886792453"/>
    <n v="1.3542058025464412"/>
    <n v="1.3015612869835245"/>
    <n v="1.2344610542879622"/>
    <n v="1348148"/>
    <n v="1720938"/>
    <n v="127.65200853318774"/>
    <n v="120"/>
    <n v="1.0900000000000001"/>
    <n v="0.9"/>
    <s v="Yes"/>
    <s v="Yes"/>
    <s v="Yes"/>
    <s v="Yes"/>
    <m/>
    <m/>
    <m/>
    <m/>
    <m/>
  </r>
  <r>
    <s v="E-1367"/>
    <s v="Cassidy Richmond"/>
    <x v="0"/>
    <s v=""/>
    <s v=""/>
    <n v="0"/>
    <x v="1"/>
    <s v="No"/>
    <n v="609625"/>
    <n v="627066"/>
    <n v="614442"/>
    <n v="1851133"/>
    <n v="587280"/>
    <n v="495557"/>
    <n v="492620"/>
    <n v="1575457"/>
    <n v="0.96334631945868365"/>
    <n v="0.79027885421949207"/>
    <n v="0.80173555844164301"/>
    <n v="85.107715112852517"/>
    <n v="85"/>
    <n v="1.114743330342324"/>
    <n v="0.77076308305233221"/>
    <n v="0.61165393047687844"/>
    <n v="0.83852564167314825"/>
    <n v="0.93238418079096042"/>
    <n v="0.62311754351652648"/>
    <n v="0.77086353506285565"/>
    <n v="0.77341666422437794"/>
    <n v="0.80546640992725715"/>
    <n v="0.59924985194446267"/>
    <n v="1.528492440297889"/>
    <n v="0.99846108064447558"/>
    <n v="0.96473702945626061"/>
    <n v="0.85802746887788994"/>
    <n v="0.60244849601790296"/>
    <n v="0.80808029271563731"/>
    <n v="0.77613022274943988"/>
    <n v="1.013441483198146"/>
    <n v="0.83894118258879813"/>
    <n v="0.87879139809921991"/>
    <n v="1055570"/>
    <n v="911761"/>
    <n v="86.3761759049613"/>
    <n v="86"/>
    <n v="1.18"/>
    <n v="0.86"/>
    <s v="Yes"/>
    <s v="No"/>
    <s v="Yes"/>
    <s v="Yes"/>
    <m/>
    <m/>
    <m/>
    <m/>
    <m/>
  </r>
  <r>
    <s v="E-1368"/>
    <s v="Mordechai Carroll"/>
    <x v="0"/>
    <s v=""/>
    <s v=""/>
    <n v="0"/>
    <x v="1"/>
    <s v="No"/>
    <n v="530402"/>
    <n v="558604"/>
    <n v="563768"/>
    <n v="1652774"/>
    <n v="529060"/>
    <n v="504959"/>
    <n v="565162"/>
    <n v="1599181"/>
    <n v="0.99746984362804059"/>
    <n v="0.90396595799528823"/>
    <n v="1.0024726483234239"/>
    <n v="96.757390907649807"/>
    <n v="96"/>
    <n v="0.84539259432082203"/>
    <n v="0.81715607120786238"/>
    <n v="0.37281795511221943"/>
    <n v="0.68238455737998982"/>
    <n v="1.0181126878630022"/>
    <n v="0.7520906998933603"/>
    <n v="0.72380393307895508"/>
    <n v="0.82892363199037888"/>
    <n v="1.5467432234774219"/>
    <n v="1.3184339759912695"/>
    <n v="1.9062185096791302"/>
    <n v="1.6053281597961704"/>
    <n v="1.0883083297823883"/>
    <n v="0.79311060960582602"/>
    <n v="0.88807525643135321"/>
    <n v="0.91982008179805641"/>
    <n v="0.80341308348669904"/>
    <n v="0.66344783916416017"/>
    <n v="0.99551088777219432"/>
    <n v="0.83122010477564345"/>
    <n v="862526"/>
    <n v="850002"/>
    <n v="98.547985799848348"/>
    <n v="98"/>
    <n v="1.05"/>
    <n v="0.83"/>
    <s v="Yes"/>
    <s v="Yes"/>
    <s v="Yes"/>
    <s v="Yes"/>
    <m/>
    <m/>
    <m/>
    <m/>
    <m/>
  </r>
  <r>
    <s v="E-1369"/>
    <s v="Zara Ellison"/>
    <x v="0"/>
    <s v=""/>
    <s v=""/>
    <n v="0"/>
    <x v="1"/>
    <s v="No"/>
    <n v="604587"/>
    <n v="609420"/>
    <n v="614662"/>
    <n v="1828669"/>
    <n v="555692"/>
    <n v="462144"/>
    <n v="406261"/>
    <n v="1424097"/>
    <n v="0.9191266103968494"/>
    <n v="0.75833415378556657"/>
    <n v="0.66095024582616135"/>
    <n v="77.876149264847811"/>
    <n v="77"/>
    <n v="1.0711425985238825"/>
    <n v="0.52909426595171416"/>
    <n v="0.30138389124287152"/>
    <n v="0.64280974244924316"/>
    <n v="0.89630361173814899"/>
    <n v="0.61513595740635096"/>
    <n v="0.56511870715874524"/>
    <n v="0.69094809494940068"/>
    <n v="0.68167868003153509"/>
    <n v="1.2611406615344647"/>
    <n v="1.2870375000000001"/>
    <n v="1.0867664443601812"/>
    <n v="1.2996210052463466"/>
    <n v="0.60859319517076638"/>
    <n v="0.69195609540077185"/>
    <n v="0.86195024972118506"/>
    <n v="1.0301356102461074"/>
    <n v="0.70768064679130871"/>
    <n v="0.60383488342464009"/>
    <n v="0.78155421635972855"/>
    <n v="920424"/>
    <n v="744629"/>
    <n v="80.900650135155104"/>
    <n v="80"/>
    <n v="1.08"/>
    <n v="0.84"/>
    <s v="Yes"/>
    <s v="No"/>
    <s v="No"/>
    <s v="Yes"/>
    <m/>
    <m/>
    <m/>
    <m/>
    <m/>
  </r>
  <r>
    <s v="E-1370"/>
    <s v="Kye Villanueva"/>
    <x v="0"/>
    <s v=""/>
    <s v=""/>
    <n v="0"/>
    <x v="1"/>
    <s v="No"/>
    <n v="390995"/>
    <n v="391794"/>
    <n v="386726"/>
    <n v="1169515"/>
    <n v="370715"/>
    <n v="272855"/>
    <n v="267551"/>
    <n v="911121"/>
    <n v="0.94813232905791633"/>
    <n v="0.69642465173024604"/>
    <n v="0.69183608032560517"/>
    <n v="77.905884063051772"/>
    <n v="77"/>
    <n v="1.0472686906237092"/>
    <n v="0.72172749125874125"/>
    <n v="0.88719066405495628"/>
    <n v="0.88847666926544255"/>
    <n v="0.74994681012735176"/>
    <n v="0.38685123141127375"/>
    <n v="0.53979007633587783"/>
    <n v="0.55717872863866946"/>
    <n v="1.2087881157154026"/>
    <n v="0.88681485390145764"/>
    <n v="1.0074459155768554"/>
    <n v="1.0354630656051598"/>
    <n v="0.91961300102545807"/>
    <n v="0.87790278072596051"/>
    <n v="0.3006308372931345"/>
    <n v="0.691005170748338"/>
    <n v="1.2503004807692308"/>
    <n v="0.85951955851322837"/>
    <n v="0.64701838803918199"/>
    <n v="0.9016026396417629"/>
    <n v="413528"/>
    <n v="335951"/>
    <n v="81.240206225455097"/>
    <n v="81"/>
    <n v="1"/>
    <n v="0.79"/>
    <s v="Yes"/>
    <s v="No"/>
    <s v="No"/>
    <s v="Yes"/>
    <m/>
    <m/>
    <m/>
    <m/>
    <m/>
  </r>
  <r>
    <s v="E-1371"/>
    <s v="Monroe Baxter"/>
    <x v="0"/>
    <s v=""/>
    <s v=""/>
    <n v="0"/>
    <x v="1"/>
    <s v="No"/>
    <n v="434624"/>
    <n v="439840"/>
    <n v="444945"/>
    <n v="1319409"/>
    <n v="423297"/>
    <n v="465616"/>
    <n v="334005"/>
    <n v="1222918"/>
    <n v="0.97393839272566629"/>
    <n v="1.058603128410331"/>
    <n v="0.75066581262852716"/>
    <n v="92.686801439129184"/>
    <n v="92"/>
    <n v="1.3487389311153255"/>
    <n v="0.87042778357430317"/>
    <n v="0.90070979060372436"/>
    <n v="1.0432850123351072"/>
    <n v="0.86760716223548562"/>
    <n v="1.0932999669483923"/>
    <n v="0.65746634919092284"/>
    <n v="0.87494962196321191"/>
    <n v="0.95760040944966729"/>
    <n v="1.5585907310183087"/>
    <n v="1.008241950129217"/>
    <n v="1.167861425036353"/>
    <n v="1.0290026891825463"/>
    <n v="1.1831146772871033"/>
    <n v="1.0237699876998769"/>
    <n v="1.0792979822421507"/>
    <n v="0.83733271804337794"/>
    <n v="0.83794825238311399"/>
    <n v="1.0054719562243501"/>
    <n v="0.88941891635181625"/>
    <n v="642041"/>
    <n v="685046"/>
    <n v="106.69817036606698"/>
    <n v="106"/>
    <n v="0.94"/>
    <n v="0.95"/>
    <s v="Yes"/>
    <s v="Yes"/>
    <s v="No"/>
    <s v="Yes"/>
    <m/>
    <m/>
    <m/>
    <m/>
    <m/>
  </r>
  <r>
    <s v="E-1372"/>
    <s v="Tomas Costa"/>
    <x v="0"/>
    <s v=""/>
    <s v=""/>
    <n v="0"/>
    <x v="1"/>
    <s v="No"/>
    <n v="487086"/>
    <n v="505079"/>
    <n v="501890"/>
    <n v="1494055"/>
    <n v="518459"/>
    <n v="507322"/>
    <n v="411823"/>
    <n v="1437604"/>
    <n v="1.0644095703838747"/>
    <n v="1.0044408894450174"/>
    <n v="0.82054434238578178"/>
    <n v="96.221625040577479"/>
    <n v="96"/>
    <n v="1.079255310882842"/>
    <n v="1.1859372776011767"/>
    <n v="0.76819059884095298"/>
    <n v="1.0170262709411879"/>
    <n v="0.6881692684814863"/>
    <n v="0.7592695436281075"/>
    <n v="0.46110496473516804"/>
    <n v="0.63966909287710272"/>
    <n v="1.0879634053124403"/>
    <n v="1.1810909356974746"/>
    <n v="1.0631190436842395"/>
    <n v="1.1089451687355749"/>
    <n v="1.212258942146115"/>
    <n v="1.3815468703902114"/>
    <n v="0.66364772499344271"/>
    <n v="1.0836467587207028"/>
    <n v="0.81212890826097406"/>
    <n v="0.75415411524633169"/>
    <n v="0.568783422459893"/>
    <n v="0.71126431669075951"/>
    <n v="815258"/>
    <n v="803824"/>
    <n v="98.597499196573352"/>
    <n v="98"/>
    <n v="1.1499999999999999"/>
    <n v="0.74"/>
    <s v="Yes"/>
    <s v="Yes"/>
    <s v="Yes"/>
    <s v="Yes"/>
    <m/>
    <m/>
    <m/>
    <m/>
    <m/>
  </r>
  <r>
    <s v="E-1373"/>
    <s v="Robin Gaines"/>
    <x v="0"/>
    <n v="30387.65625"/>
    <s v=""/>
    <n v="30387.65625"/>
    <x v="0"/>
    <s v="No"/>
    <n v="371262"/>
    <n v="395117"/>
    <n v="395349"/>
    <n v="1161728"/>
    <n v="385203"/>
    <n v="387058"/>
    <n v="438721"/>
    <n v="1210982"/>
    <n v="1.037550301404399"/>
    <n v="0.9796035098464505"/>
    <n v="1.1097056018859286"/>
    <n v="104.23971876377259"/>
    <n v="104"/>
    <n v="0.82017574206047184"/>
    <n v="0.87551478220109147"/>
    <n v="0.64224782180744411"/>
    <n v="0.78273049974479147"/>
    <n v="1.0053952705288129"/>
    <n v="0.93355104847026471"/>
    <n v="1.2740512533258648"/>
    <n v="1.0720389554590155"/>
    <n v="0.64844120264943528"/>
    <n v="0.78510615597994238"/>
    <n v="1.5031782790595725"/>
    <n v="1.007868990426763"/>
    <n v="2.0201111779910068"/>
    <n v="1.3352294639413806"/>
    <n v="0.96442480772377681"/>
    <n v="1.4243499343817425"/>
    <n v="0.99847016828148905"/>
    <n v="0.95932080268773268"/>
    <n v="1.1294273127753305"/>
    <n v="1.0293884965864808"/>
    <n v="665409"/>
    <n v="675388"/>
    <n v="101.49967914470648"/>
    <n v="101"/>
    <n v="1.1100000000000001"/>
    <n v="0.93"/>
    <s v="Yes"/>
    <s v="Yes"/>
    <s v="Yes"/>
    <s v="Yes"/>
    <m/>
    <m/>
    <m/>
    <m/>
    <m/>
  </r>
  <r>
    <s v="E-1374"/>
    <s v="Talon Munoz"/>
    <x v="0"/>
    <s v=""/>
    <s v=""/>
    <n v="0"/>
    <x v="1"/>
    <s v="No"/>
    <n v="678075"/>
    <n v="689193"/>
    <n v="690680"/>
    <n v="2057948"/>
    <n v="590605"/>
    <n v="503932"/>
    <n v="519624"/>
    <n v="1614161"/>
    <n v="0.87100247022821964"/>
    <n v="0.73119140792201898"/>
    <n v="0.75233682747437303"/>
    <n v="78.435460954309832"/>
    <n v="78"/>
    <n v="1.2602438720781084"/>
    <n v="0.98398828220722223"/>
    <n v="0.8433413428214962"/>
    <n v="1.0336550358822074"/>
    <n v="0.60642430061537123"/>
    <n v="0.81223760607414019"/>
    <n v="0.63211337247803634"/>
    <n v="0.68280012949936719"/>
    <n v="0.45149728471683476"/>
    <n v="0.54919372583535031"/>
    <n v="1.1237480992082218"/>
    <n v="0.73285378743394014"/>
    <n v="0.52440033085194371"/>
    <n v="0.47438536528527597"/>
    <n v="0.40481076783700337"/>
    <n v="0.46656092709725694"/>
    <n v="0.46251794519692901"/>
    <n v="0.52975503398743107"/>
    <n v="0.57154163604499975"/>
    <n v="0.52289875060846991"/>
    <n v="1015430"/>
    <n v="850438"/>
    <n v="83.751514136868124"/>
    <n v="83"/>
    <n v="1.01"/>
    <n v="0.95"/>
    <s v="Yes"/>
    <s v="No"/>
    <s v="No"/>
    <s v="Yes"/>
    <m/>
    <m/>
    <m/>
    <m/>
    <m/>
  </r>
  <r>
    <s v="E-1375"/>
    <s v="Kehlani Olson"/>
    <x v="0"/>
    <s v=""/>
    <s v=""/>
    <n v="0"/>
    <x v="1"/>
    <s v="No"/>
    <n v="557007"/>
    <n v="555806"/>
    <n v="564870"/>
    <n v="1677683"/>
    <n v="465919"/>
    <n v="434132"/>
    <n v="415663"/>
    <n v="1315714"/>
    <n v="0.83646884150468481"/>
    <n v="0.78108548666261246"/>
    <n v="0.73585603767238483"/>
    <n v="78.424469938599842"/>
    <n v="78"/>
    <n v="1.0374443190937532"/>
    <n v="0.88269855574264233"/>
    <n v="0.76697447712479017"/>
    <n v="0.89848295036975223"/>
    <n v="0.91115543961945678"/>
    <n v="0.65479715724015397"/>
    <n v="0.92788425684241926"/>
    <n v="0.83009186253160117"/>
    <n v="0.96598044361501523"/>
    <n v="0.87430254789496276"/>
    <n v="0.82842613286690636"/>
    <n v="0.88575511569217669"/>
    <n v="0.8400309470714058"/>
    <n v="0.6485755694477493"/>
    <n v="0.57503724196637584"/>
    <n v="0.68472277913461888"/>
    <n v="0.53140689501283056"/>
    <n v="0.78928814397921954"/>
    <n v="0.91018600531443761"/>
    <n v="0.73882030178326474"/>
    <n v="894684"/>
    <n v="761565"/>
    <n v="85.121115388226457"/>
    <n v="85"/>
    <n v="0.96"/>
    <n v="0.94"/>
    <s v="Yes"/>
    <s v="No"/>
    <s v="No"/>
    <s v="Yes"/>
    <m/>
    <m/>
    <m/>
    <m/>
    <m/>
  </r>
  <r>
    <s v="E-1376"/>
    <s v="Malachi Kent"/>
    <x v="0"/>
    <s v=""/>
    <s v=""/>
    <n v="0"/>
    <x v="1"/>
    <s v="No"/>
    <n v="738763"/>
    <n v="752851"/>
    <n v="762308"/>
    <n v="2253922"/>
    <n v="639056"/>
    <n v="672239"/>
    <n v="530086"/>
    <n v="1841381"/>
    <n v="0.86503520073420026"/>
    <n v="0.89292436351947468"/>
    <n v="0.69536985050661937"/>
    <n v="81.696749044554338"/>
    <n v="81"/>
    <n v="1.2806547574999629"/>
    <n v="0.90717175506727643"/>
    <n v="0.59370544109441836"/>
    <n v="0.93249493269711936"/>
    <n v="0.82072945521698981"/>
    <n v="0.96228541702791748"/>
    <n v="0.57024550193374812"/>
    <n v="0.78142331718138824"/>
    <n v="0.82336946603890648"/>
    <n v="1.8259141348153327"/>
    <n v="1.3427715283786816"/>
    <n v="1.3299017750444491"/>
    <n v="0.51687166208124291"/>
    <n v="1.1257696254489482"/>
    <n v="0.98218290555693999"/>
    <n v="0.8818770226537217"/>
    <n v="0.59471536817563631"/>
    <n v="0.88064582055998364"/>
    <n v="0.75072542006883058"/>
    <n v="0.73955806760275045"/>
    <n v="1110879"/>
    <n v="1073279"/>
    <n v="96.615292934694054"/>
    <n v="96"/>
    <n v="1.1599999999999999"/>
    <n v="0.75"/>
    <s v="Yes"/>
    <s v="Yes"/>
    <s v="No"/>
    <s v="Yes"/>
    <m/>
    <m/>
    <m/>
    <m/>
    <m/>
  </r>
  <r>
    <s v="E-1377"/>
    <s v="Jazmine Melton"/>
    <x v="0"/>
    <s v=""/>
    <s v=""/>
    <n v="0"/>
    <x v="1"/>
    <s v="No"/>
    <n v="687779"/>
    <n v="703066"/>
    <n v="703101"/>
    <n v="2093946"/>
    <n v="302568"/>
    <n v="351815"/>
    <n v="384258"/>
    <n v="1038641"/>
    <n v="0.43992038140158396"/>
    <n v="0.50040110032344043"/>
    <n v="0.54651892117917622"/>
    <n v="49.602090980378669"/>
    <n v="49"/>
    <n v="0.43584304112902239"/>
    <n v="0.4771103235926335"/>
    <n v="0.53239254560551974"/>
    <n v="0.48097149577414333"/>
    <n v="0.47117733268197359"/>
    <n v="0.75211365211365211"/>
    <n v="0.50902548725637187"/>
    <n v="0.5698489922284703"/>
    <n v="0.29652556625040255"/>
    <n v="0.39164522011828268"/>
    <n v="0.88152377028677364"/>
    <n v="0.54491864351065578"/>
    <n v="0.39305029745808545"/>
    <n v="0.29138462284979499"/>
    <n v="0.26268245991864081"/>
    <n v="0.31512309495896834"/>
    <n v="0.28690421101341973"/>
    <n v="0.46420978029766125"/>
    <n v="0.8962553107400455"/>
    <n v="0.54047929471658285"/>
    <n v="1229804"/>
    <n v="568284"/>
    <n v="46.209314655018197"/>
    <n v="46"/>
    <n v="1.04"/>
    <n v="0.7"/>
    <s v="No"/>
    <s v="No"/>
    <s v="No"/>
    <s v="Yes"/>
    <m/>
    <m/>
    <m/>
    <m/>
    <m/>
  </r>
  <r>
    <s v="E-1378"/>
    <s v="Lennon Cole"/>
    <x v="0"/>
    <n v="25000"/>
    <s v=""/>
    <n v="25000"/>
    <x v="0"/>
    <s v="No"/>
    <n v="784963"/>
    <n v="792136"/>
    <n v="790634"/>
    <n v="2367733"/>
    <n v="808801"/>
    <n v="810084"/>
    <n v="770884"/>
    <n v="2389769"/>
    <n v="1.0303683103534815"/>
    <n v="1.0226577254410858"/>
    <n v="0.9750200472026247"/>
    <n v="100.93067926155526"/>
    <n v="100"/>
    <n v="1.0591696098637202"/>
    <n v="1.1783062102506547"/>
    <n v="0.95410036422893563"/>
    <n v="1.0651230417718889"/>
    <n v="0.95814555566209603"/>
    <n v="1.0938351905877852"/>
    <n v="0.6643236335037358"/>
    <n v="0.90758480784402118"/>
    <n v="1.4564263792200014"/>
    <n v="1.3588772845953003"/>
    <n v="1.998957557706627"/>
    <n v="1.6274368397938193"/>
    <n v="1.1657002029573789"/>
    <n v="0.96056997104117525"/>
    <n v="0.91846995340614013"/>
    <n v="1.0098107646967582"/>
    <n v="1.3350884582982308"/>
    <n v="0.82720340301914197"/>
    <n v="0.93429793429793428"/>
    <n v="1.0263747572493236"/>
    <n v="1133712"/>
    <n v="1308502"/>
    <n v="115.41749580140284"/>
    <n v="115"/>
    <n v="1.1299999999999999"/>
    <n v="0.93"/>
    <s v="Yes"/>
    <s v="Yes"/>
    <s v="Yes"/>
    <s v="Yes"/>
    <m/>
    <m/>
    <m/>
    <m/>
    <m/>
  </r>
  <r>
    <s v="E-1379"/>
    <s v="Margaret Jimenez"/>
    <x v="0"/>
    <s v=""/>
    <s v=""/>
    <n v="0"/>
    <x v="1"/>
    <s v="No"/>
    <n v="854141"/>
    <n v="878855"/>
    <n v="883014"/>
    <n v="2616010"/>
    <n v="615354"/>
    <n v="653429"/>
    <n v="600630"/>
    <n v="1869413"/>
    <n v="0.72043608725023156"/>
    <n v="0.74350034988706892"/>
    <n v="0.68020439087035989"/>
    <n v="71.460468423285846"/>
    <n v="71"/>
    <n v="0.8249954513605271"/>
    <n v="0.72827235359080777"/>
    <n v="0.67683274066387411"/>
    <n v="0.74541378150449678"/>
    <n v="0.63904880377238404"/>
    <n v="0.69595603926589844"/>
    <n v="0.66238997065884231"/>
    <n v="0.66651147930074395"/>
    <n v="0.69185039165845308"/>
    <n v="0.8900395948984261"/>
    <n v="0.99611403603022819"/>
    <n v="0.86652710580808656"/>
    <n v="0.86561531203666264"/>
    <n v="1.0393048216102669"/>
    <n v="0.53562412567734885"/>
    <n v="0.81114880231481223"/>
    <n v="0.71674950595844067"/>
    <n v="0.79944834949728627"/>
    <n v="0.62905953991880925"/>
    <n v="0.71360893680485826"/>
    <n v="1449399"/>
    <n v="1117865"/>
    <n v="77.126105371950715"/>
    <n v="77"/>
    <n v="1.1399999999999999"/>
    <n v="0.76"/>
    <s v="No"/>
    <s v="No"/>
    <s v="No"/>
    <s v="Yes"/>
    <m/>
    <m/>
    <m/>
    <m/>
    <m/>
  </r>
  <r>
    <s v="E-1380"/>
    <s v="Silas Wilcox"/>
    <x v="0"/>
    <n v="43971.888208007811"/>
    <s v=""/>
    <n v="43971.888208007811"/>
    <x v="0"/>
    <s v="Yes"/>
    <n v="509902"/>
    <n v="498908"/>
    <n v="500361"/>
    <n v="1509171"/>
    <n v="543239"/>
    <n v="548903"/>
    <n v="550194"/>
    <n v="1642336"/>
    <n v="1.0653792297343412"/>
    <n v="1.1002088561418137"/>
    <n v="1.0995940930648072"/>
    <n v="108.82371845205083"/>
    <n v="108"/>
    <n v="0.8494703640274246"/>
    <n v="0.7627543549312934"/>
    <n v="0.76422704153889731"/>
    <n v="0.79291440709585848"/>
    <n v="0.95911537243905753"/>
    <n v="0.91806895358394258"/>
    <n v="1.0226212297950341"/>
    <n v="0.96742835682921191"/>
    <n v="0.97748675691583287"/>
    <n v="1.1534199691635181"/>
    <n v="1.3371556570886056"/>
    <n v="1.1620823471715815"/>
    <n v="1.2490760083560983"/>
    <n v="1.1977715877437325"/>
    <n v="0.92323593626608447"/>
    <n v="1.1242744204948893"/>
    <n v="1.1618326032911093"/>
    <n v="0.91976186713028818"/>
    <n v="0.85785944059756825"/>
    <n v="0.97425114357385278"/>
    <n v="948006"/>
    <n v="886069"/>
    <n v="93.466602532051496"/>
    <n v="93"/>
    <n v="1.1100000000000001"/>
    <n v="0.97"/>
    <s v="Yes"/>
    <s v="Yes"/>
    <s v="Yes"/>
    <s v="Yes"/>
    <m/>
    <m/>
    <m/>
    <m/>
    <m/>
  </r>
  <r>
    <s v="E-1381"/>
    <s v="Ashlyn Boyer"/>
    <x v="0"/>
    <s v=""/>
    <s v=""/>
    <n v="0"/>
    <x v="1"/>
    <s v="No"/>
    <n v="591355"/>
    <n v="594415"/>
    <n v="596581"/>
    <n v="1782351"/>
    <n v="576744"/>
    <n v="548179"/>
    <n v="493269"/>
    <n v="1618192"/>
    <n v="0.97529233709024188"/>
    <n v="0.92221596022980579"/>
    <n v="0.82682653319498944"/>
    <n v="90.789749044941203"/>
    <n v="90"/>
    <n v="1.2545732222760728"/>
    <n v="1.055076158531929"/>
    <n v="0.58925708831483503"/>
    <n v="0.97538351975363957"/>
    <n v="1.0596073344732033"/>
    <n v="0.62959208303161962"/>
    <n v="0.48936816524908872"/>
    <n v="0.70836525736574496"/>
    <n v="0.88068986536151594"/>
    <n v="0.81321833692697099"/>
    <n v="1.0787746170678336"/>
    <n v="0.9311687323267509"/>
    <n v="0.80349852994056303"/>
    <n v="0.95510449993767399"/>
    <n v="1.0174304130655558"/>
    <n v="0.92614506473618263"/>
    <n v="0.74703196347031964"/>
    <n v="0.51837608388056455"/>
    <n v="0.93701184177374652"/>
    <n v="0.73431349418236458"/>
    <n v="963549"/>
    <n v="890456"/>
    <n v="92.414189626059496"/>
    <n v="92"/>
    <n v="1.17"/>
    <n v="0.89"/>
    <s v="Yes"/>
    <s v="Yes"/>
    <s v="Yes"/>
    <s v="Yes"/>
    <m/>
    <m/>
    <m/>
    <m/>
    <m/>
  </r>
  <r>
    <s v="E-1382"/>
    <s v="Zeke Rollins"/>
    <x v="0"/>
    <n v="30387.65625"/>
    <s v=""/>
    <n v="30387.65625"/>
    <x v="0"/>
    <s v="No"/>
    <n v="496741"/>
    <n v="486690"/>
    <n v="498534"/>
    <n v="1481965"/>
    <n v="518229"/>
    <n v="522556"/>
    <n v="509642"/>
    <n v="1550427"/>
    <n v="1.0432579553529908"/>
    <n v="1.0736937270130884"/>
    <n v="1.0222813288562065"/>
    <n v="104.61967725283661"/>
    <n v="104"/>
    <n v="1.3738959178801624"/>
    <n v="1.0251877674376852"/>
    <n v="0.736149985522633"/>
    <n v="1.052752667986206"/>
    <n v="0.90238480630193163"/>
    <n v="0.70840053362005451"/>
    <n v="0.86304429507786085"/>
    <n v="0.82190026581016729"/>
    <n v="0.62935610431571665"/>
    <n v="0.58732995082758355"/>
    <n v="1.2934505563602474"/>
    <n v="0.85880750356961155"/>
    <n v="1.1220078940667175"/>
    <n v="1.9828414987425589"/>
    <n v="1.6841428400526379"/>
    <n v="1.5981613255077132"/>
    <n v="1.044094677399976"/>
    <n v="1.3607771575783598"/>
    <n v="2.2709541381128098"/>
    <n v="1.5300669917152256"/>
    <n v="901736"/>
    <n v="933231"/>
    <n v="103.49270739994853"/>
    <n v="103"/>
    <n v="1.1499999999999999"/>
    <n v="0.9"/>
    <s v="Yes"/>
    <s v="Yes"/>
    <s v="Yes"/>
    <s v="Yes"/>
    <m/>
    <m/>
    <m/>
    <m/>
    <m/>
  </r>
  <r>
    <s v="E-1383"/>
    <s v="Araceli Collier"/>
    <x v="0"/>
    <n v="48479.006749328619"/>
    <s v=""/>
    <n v="48479.006749328619"/>
    <x v="0"/>
    <s v="No"/>
    <n v="928188"/>
    <n v="936245"/>
    <n v="938501"/>
    <n v="2802934"/>
    <n v="1047008"/>
    <n v="1027736"/>
    <n v="1035553"/>
    <n v="3110297"/>
    <n v="1.1280128594638155"/>
    <n v="1.0977212161346657"/>
    <n v="1.1034117171958262"/>
    <n v="110.9657594506328"/>
    <n v="110"/>
    <n v="1.5014133151556464"/>
    <n v="1.1132867659518386"/>
    <n v="0.98641784342098693"/>
    <n v="1.208057360264934"/>
    <n v="1.0028774040246529"/>
    <n v="0.89897929636600549"/>
    <n v="0.78902397167476557"/>
    <n v="0.89600014591350974"/>
    <n v="1.0971813725490196"/>
    <n v="1.6110617032990302"/>
    <n v="2.1402342963410446"/>
    <n v="1.6413848588993538"/>
    <n v="1.1766579718843055"/>
    <n v="1.1857996143532885"/>
    <n v="0.91382577143107968"/>
    <n v="1.0897474093750703"/>
    <n v="0.66207236032488304"/>
    <n v="0.90548960749533813"/>
    <n v="1.2315933156849768"/>
    <n v="0.94969764433346371"/>
    <n v="1574959"/>
    <n v="1838730"/>
    <n v="116.7478010538687"/>
    <n v="116"/>
    <n v="1"/>
    <n v="0.92"/>
    <s v="Yes"/>
    <s v="Yes"/>
    <s v="Yes"/>
    <s v="Yes"/>
    <m/>
    <m/>
    <m/>
    <m/>
    <m/>
  </r>
  <r>
    <s v="E-1384"/>
    <s v="Edison Johnston"/>
    <x v="0"/>
    <n v="39883.798828125"/>
    <s v=""/>
    <n v="39883.798828125"/>
    <x v="0"/>
    <s v="No"/>
    <n v="565367"/>
    <n v="577833"/>
    <n v="584953"/>
    <n v="1728153"/>
    <n v="636054"/>
    <n v="658200"/>
    <n v="550297"/>
    <n v="1844551"/>
    <n v="1.1250285212967859"/>
    <n v="1.1390834376022139"/>
    <n v="0.94075421444116025"/>
    <n v="106.73539900691664"/>
    <n v="106"/>
    <n v="1.2726013208157125"/>
    <n v="1.2609127453298652"/>
    <n v="0.80649594804380953"/>
    <n v="1.1199166390160313"/>
    <n v="0.90810657462351352"/>
    <n v="0.73501140072428128"/>
    <n v="0.6513561757150943"/>
    <n v="0.7611734889562386"/>
    <n v="0.81343128643296336"/>
    <n v="1.3794246884137278"/>
    <n v="1.4821521022371182"/>
    <n v="1.2379684838160137"/>
    <n v="1.2773807154359744"/>
    <n v="1.0323456434967098"/>
    <n v="1.0337463749011337"/>
    <n v="1.113535582310168"/>
    <n v="0.99797409294616002"/>
    <n v="1.1204530313124583"/>
    <n v="1.1627260981912144"/>
    <n v="1.0917933260651147"/>
    <n v="1117747"/>
    <n v="1177276"/>
    <n v="105.32580270848413"/>
    <n v="105"/>
    <n v="1.1499999999999999"/>
    <n v="0.93"/>
    <s v="Yes"/>
    <s v="Yes"/>
    <s v="Yes"/>
    <s v="Yes"/>
    <m/>
    <m/>
    <m/>
    <m/>
    <m/>
  </r>
  <r>
    <s v="E-1385"/>
    <s v="Laila Cline"/>
    <x v="0"/>
    <n v="27562.5"/>
    <s v=""/>
    <n v="27562.5"/>
    <x v="0"/>
    <s v="No"/>
    <n v="491683"/>
    <n v="492406"/>
    <n v="501619"/>
    <n v="1485708"/>
    <n v="525800"/>
    <n v="556099"/>
    <n v="436363"/>
    <n v="1518262"/>
    <n v="1.0693882033749387"/>
    <n v="1.1293505765567438"/>
    <n v="0.8699092339006298"/>
    <n v="102.19114388560875"/>
    <n v="102"/>
    <n v="1.2326437777537096"/>
    <n v="0.86896788459849761"/>
    <n v="0.77140379439267626"/>
    <n v="0.96208747166646313"/>
    <n v="0.78697591705096903"/>
    <n v="0.84252695101945163"/>
    <n v="0.73739358218729534"/>
    <n v="0.78848819727824748"/>
    <n v="0.53670483773201616"/>
    <n v="0.93153252124462826"/>
    <n v="1.0901572628702654"/>
    <n v="0.86275757401911957"/>
    <n v="1.0102005730659025"/>
    <n v="0.97323029913867543"/>
    <n v="0.81730706856660973"/>
    <n v="0.93177324397378458"/>
    <n v="0.94327934438923666"/>
    <n v="1.2611971246889688"/>
    <n v="0.76979472140762462"/>
    <n v="0.97521856720548461"/>
    <n v="956103"/>
    <n v="861777"/>
    <n v="90.134326531764884"/>
    <n v="90"/>
    <n v="1.08"/>
    <n v="0.99"/>
    <s v="Yes"/>
    <s v="Yes"/>
    <s v="Yes"/>
    <s v="Yes"/>
    <m/>
    <m/>
    <m/>
    <m/>
    <m/>
  </r>
  <r>
    <s v="E-1386"/>
    <s v="Cullen Bernard"/>
    <x v="0"/>
    <s v=""/>
    <s v=""/>
    <n v="0"/>
    <x v="1"/>
    <s v="No"/>
    <n v="836633"/>
    <n v="839468"/>
    <n v="859601"/>
    <n v="2535702"/>
    <n v="808764"/>
    <n v="741806"/>
    <n v="734977"/>
    <n v="2285547"/>
    <n v="0.96668909784816037"/>
    <n v="0.88366203357364426"/>
    <n v="0.85502110863063208"/>
    <n v="90.134684596218335"/>
    <n v="90"/>
    <n v="1.2225546741205882"/>
    <n v="0.9655226413950575"/>
    <n v="0.83063137667080722"/>
    <n v="1.0110136343127376"/>
    <n v="0.99965653096272356"/>
    <n v="0.7027668137893488"/>
    <n v="0.4904803558467179"/>
    <n v="0.7240280103713379"/>
    <n v="1.1208126077670317"/>
    <n v="1.1604016587174661"/>
    <n v="1.3506518992775753"/>
    <n v="1.2175385409999888"/>
    <n v="0.70555935552515581"/>
    <n v="0.68654263858721309"/>
    <n v="0.52259778292987413"/>
    <n v="0.63786509532847957"/>
    <n v="0.67273570939302207"/>
    <n v="0.45636525815752899"/>
    <n v="0.42489035087719296"/>
    <n v="0.51411934525477887"/>
    <n v="1649907"/>
    <n v="1526202"/>
    <n v="92.502304675354424"/>
    <n v="92"/>
    <n v="1.1299999999999999"/>
    <n v="0.79"/>
    <s v="Yes"/>
    <s v="Yes"/>
    <s v="Yes"/>
    <s v="Yes"/>
    <m/>
    <m/>
    <m/>
    <m/>
    <m/>
  </r>
  <r>
    <s v="E-1387"/>
    <s v="Barbara Mathis"/>
    <x v="0"/>
    <n v="71625.572431282286"/>
    <n v="78967.193605488734"/>
    <n v="150592.76603677101"/>
    <x v="0"/>
    <s v="Yes"/>
    <n v="782490"/>
    <n v="792453"/>
    <n v="804998"/>
    <n v="2379941"/>
    <n v="976136"/>
    <n v="960578"/>
    <n v="875435"/>
    <n v="2812149"/>
    <n v="1.2474740891257396"/>
    <n v="1.2121576926328754"/>
    <n v="1.0874995962722889"/>
    <n v="118.16045019603428"/>
    <n v="118"/>
    <n v="1.3334278380526627"/>
    <n v="1.0668144130990249"/>
    <n v="1.0939392447442273"/>
    <n v="1.1675330804593682"/>
    <n v="1.1790247909199523"/>
    <n v="1.173090830199595"/>
    <n v="1.1990623372113214"/>
    <n v="1.1839851024208565"/>
    <n v="1.1297040456149878"/>
    <n v="1.1652234246735811"/>
    <n v="1.3165371276398092"/>
    <n v="1.2097746140661585"/>
    <n v="1.4562804622040488"/>
    <n v="1.4956979513635604"/>
    <n v="1.1871025097449224"/>
    <n v="1.3769323213713789"/>
    <n v="1.3510376883678243"/>
    <n v="1.2339819212501915"/>
    <n v="1.0816993464052287"/>
    <n v="1.2197374102131333"/>
    <n v="1448205"/>
    <n v="1783593"/>
    <n v="123.15887598786084"/>
    <n v="120"/>
    <n v="1.0900000000000001"/>
    <n v="0.9"/>
    <s v="Yes"/>
    <s v="Yes"/>
    <s v="Yes"/>
    <s v="Yes"/>
    <m/>
    <m/>
    <m/>
    <m/>
    <m/>
  </r>
  <r>
    <s v="E-1388"/>
    <s v="Gustavo Hanson"/>
    <x v="0"/>
    <s v=""/>
    <s v=""/>
    <n v="0"/>
    <x v="1"/>
    <s v="No"/>
    <n v="632279"/>
    <n v="633684"/>
    <n v="638154"/>
    <n v="1904117"/>
    <n v="569143"/>
    <n v="485655"/>
    <n v="523803"/>
    <n v="1578601"/>
    <n v="0.90014534722804329"/>
    <n v="0.76639934099645879"/>
    <n v="0.82080971050874862"/>
    <n v="82.904621932370745"/>
    <n v="82"/>
    <n v="1.0692858800542009"/>
    <n v="0.68232989201558158"/>
    <n v="0.66314420288098763"/>
    <n v="0.80942010870545666"/>
    <n v="1.0135781623751232"/>
    <n v="0.74796644636502285"/>
    <n v="1.1280931586608443"/>
    <n v="0.96662068965517245"/>
    <n v="0.96404474818264918"/>
    <n v="0.89246779689775602"/>
    <n v="0.617730732757516"/>
    <n v="0.81664032782667817"/>
    <n v="0.92912763503971185"/>
    <n v="0.60850147328920068"/>
    <n v="0.64768019351020301"/>
    <n v="0.7290271658050862"/>
    <n v="1.0314033812034176"/>
    <n v="0.83125280646609789"/>
    <n v="0.73477744023246594"/>
    <n v="0.86428710048218316"/>
    <n v="950393"/>
    <n v="763385"/>
    <n v="80.323087396477035"/>
    <n v="80"/>
    <n v="1.19"/>
    <n v="0.94"/>
    <s v="Yes"/>
    <s v="No"/>
    <s v="Yes"/>
    <s v="Yes"/>
    <m/>
    <m/>
    <m/>
    <m/>
    <m/>
  </r>
  <r>
    <s v="E-1389"/>
    <s v="Mariana Hebert"/>
    <x v="0"/>
    <n v="28940.625"/>
    <s v=""/>
    <n v="28940.625"/>
    <x v="0"/>
    <s v="No"/>
    <n v="693039"/>
    <n v="711924"/>
    <n v="715887"/>
    <n v="2120850"/>
    <n v="729656"/>
    <n v="704065"/>
    <n v="755599"/>
    <n v="2189320"/>
    <n v="1.0528354104170183"/>
    <n v="0.98896090032082073"/>
    <n v="1.0554724418797938"/>
    <n v="103.22842256642384"/>
    <n v="103"/>
    <n v="0.97900850042177667"/>
    <n v="0.92960927755115796"/>
    <n v="0.68857793877074081"/>
    <n v="0.86946842174246819"/>
    <n v="0.80561856569534118"/>
    <n v="0.76460905349794239"/>
    <n v="1.4514303802476951"/>
    <n v="1.0213097275609551"/>
    <n v="1.2175534620135138"/>
    <n v="1.3748177183588235"/>
    <n v="1.3026465351613974"/>
    <n v="1.2995061894409705"/>
    <n v="1.2728147615870247"/>
    <n v="1.0581729103775919"/>
    <n v="1.1785536573229392"/>
    <n v="1.168748920490529"/>
    <n v="1.0614808705031407"/>
    <n v="0.97723479958436976"/>
    <n v="1.146277166416332"/>
    <n v="1.062427010343677"/>
    <n v="1212136"/>
    <n v="1271145"/>
    <n v="104.86818310816608"/>
    <n v="104"/>
    <n v="1.1200000000000001"/>
    <n v="0.92"/>
    <s v="Yes"/>
    <s v="Yes"/>
    <s v="Yes"/>
    <s v="Yes"/>
    <m/>
    <m/>
    <m/>
    <m/>
    <m/>
  </r>
  <r>
    <s v="E-1390"/>
    <s v="Guillermo Burch"/>
    <x v="0"/>
    <n v="26250"/>
    <n v="41877.98876953125"/>
    <n v="68127.98876953125"/>
    <x v="0"/>
    <s v="Yes"/>
    <n v="707482"/>
    <n v="703513"/>
    <n v="726774"/>
    <n v="2137769"/>
    <n v="742783"/>
    <n v="696116"/>
    <n v="732377"/>
    <n v="2171276"/>
    <n v="1.0498966758164872"/>
    <n v="0.98948562428839271"/>
    <n v="1.0077094117290932"/>
    <n v="101.56738169559011"/>
    <n v="101"/>
    <n v="1.0774060219216783"/>
    <n v="1.0311254845641353"/>
    <n v="1.027121417287294"/>
    <n v="1.0458224724662342"/>
    <n v="1.1480662463536275"/>
    <n v="1.1051665355363232"/>
    <n v="0.92755623016420585"/>
    <n v="1.0576377699000967"/>
    <n v="0.76300867439017295"/>
    <n v="1.1007084960184186"/>
    <n v="0.89820883832137854"/>
    <n v="0.91861292012875218"/>
    <n v="1.5191172981096259"/>
    <n v="1.1596745409999698"/>
    <n v="1.3649231678486997"/>
    <n v="1.3455133313368897"/>
    <n v="1.2274767919646934"/>
    <n v="1.006541665081961"/>
    <n v="1.2962646440907311"/>
    <n v="1.1794073890404166"/>
    <n v="1160510"/>
    <n v="1250252"/>
    <n v="107.73297946592446"/>
    <n v="107"/>
    <n v="1.03"/>
    <n v="0.91"/>
    <s v="Yes"/>
    <s v="Yes"/>
    <s v="Yes"/>
    <s v="Yes"/>
    <m/>
    <m/>
    <m/>
    <m/>
    <m/>
  </r>
  <r>
    <s v="E-1391"/>
    <s v="Freyja Blake"/>
    <x v="0"/>
    <s v=""/>
    <s v=""/>
    <n v="0"/>
    <x v="1"/>
    <s v="No"/>
    <n v="645036"/>
    <n v="646146"/>
    <n v="668888"/>
    <n v="1960070"/>
    <n v="645151"/>
    <n v="626743"/>
    <n v="514876"/>
    <n v="1786770"/>
    <n v="1.0001782846228737"/>
    <n v="0.96997118298341245"/>
    <n v="0.76974919567999422"/>
    <n v="91.158479033912059"/>
    <n v="91"/>
    <n v="0.9510329892086774"/>
    <n v="0.94363795365107128"/>
    <n v="0.5936635523774727"/>
    <n v="0.83344820340407644"/>
    <n v="0.96292964681374871"/>
    <n v="1.0319434628975266"/>
    <n v="0.94413542926239424"/>
    <n v="0.98000698168893408"/>
    <n v="0.94162960887986269"/>
    <n v="0.89697929630048645"/>
    <n v="0.92363894867794871"/>
    <n v="0.92067884757162732"/>
    <n v="1.0784999809835318"/>
    <n v="1.0210710482275978"/>
    <n v="0.81792828206330315"/>
    <n v="0.96973545500576908"/>
    <n v="1.486616359364989"/>
    <n v="0.98879541793449077"/>
    <n v="1.0061909199840233"/>
    <n v="1.1573548034807664"/>
    <n v="1141286"/>
    <n v="1045175"/>
    <n v="91.578710332028962"/>
    <n v="91"/>
    <n v="1.1599999999999999"/>
    <n v="0.78"/>
    <s v="Yes"/>
    <s v="Yes"/>
    <s v="No"/>
    <s v="Yes"/>
    <m/>
    <m/>
    <m/>
    <m/>
    <m/>
  </r>
  <r>
    <s v="E-1392"/>
    <s v="Zyaire Caldwell"/>
    <x v="0"/>
    <s v=""/>
    <s v=""/>
    <n v="0"/>
    <x v="1"/>
    <s v="No"/>
    <n v="416988"/>
    <n v="419754"/>
    <n v="426336"/>
    <n v="1263078"/>
    <n v="273501"/>
    <n v="318606"/>
    <n v="286244"/>
    <n v="878351"/>
    <n v="0.65589657256323919"/>
    <n v="0.75903028916937065"/>
    <n v="0.67140471365308119"/>
    <n v="69.540519271177232"/>
    <n v="69"/>
    <n v="0.6462701775084464"/>
    <n v="0.73443730303064536"/>
    <n v="0.62765896582106118"/>
    <n v="0.66922651092113528"/>
    <n v="0.77873688811188813"/>
    <n v="1.2978631556227067"/>
    <n v="0.33989922125515348"/>
    <n v="0.81476979742173117"/>
    <n v="0.51807434595194402"/>
    <n v="0.62658725938530258"/>
    <n v="0.60214415483963812"/>
    <n v="0.58347494480497764"/>
    <n v="0.32195400657048995"/>
    <n v="0.54720342002137512"/>
    <n v="0.31735720273021195"/>
    <n v="0.39565476512976105"/>
    <n v="0.54019199069136037"/>
    <n v="0.61883446672979259"/>
    <n v="0.79465791940018748"/>
    <n v="0.65150306748466258"/>
    <n v="570662"/>
    <n v="347212"/>
    <n v="60.84372185286562"/>
    <n v="60"/>
    <n v="0.95"/>
    <n v="0.89"/>
    <s v="No"/>
    <s v="No"/>
    <s v="No"/>
    <s v="Yes"/>
    <m/>
    <m/>
    <m/>
    <m/>
    <m/>
  </r>
  <r>
    <s v="E-1393"/>
    <s v="Evelynn Fletcher"/>
    <x v="0"/>
    <n v="28940.625"/>
    <s v=""/>
    <n v="28940.625"/>
    <x v="0"/>
    <s v="No"/>
    <n v="738070"/>
    <n v="750724"/>
    <n v="757827"/>
    <n v="2246621"/>
    <n v="736188"/>
    <n v="755042"/>
    <n v="826976"/>
    <n v="2318206"/>
    <n v="0.99745010635847553"/>
    <n v="1.0057517809474588"/>
    <n v="1.0912464190375903"/>
    <n v="103.18634073125818"/>
    <n v="103"/>
    <n v="1.1598276960253202"/>
    <n v="1.0673925174044747"/>
    <n v="1.119359170321272"/>
    <n v="1.1156106957281673"/>
    <n v="0.93874474331508373"/>
    <n v="0.77982258705150276"/>
    <n v="0.43608268111579368"/>
    <n v="0.70631534530451501"/>
    <n v="0.47297616516665486"/>
    <n v="1.3337285902503293"/>
    <n v="1.6390804118119517"/>
    <n v="1.1685825205946407"/>
    <n v="1.1433342029741718"/>
    <n v="0.65696719311657259"/>
    <n v="0.63025666337611053"/>
    <n v="0.80350030040721865"/>
    <n v="1.1977481234361969"/>
    <n v="0.59220920730046311"/>
    <n v="1.0151905422363121"/>
    <n v="0.91900035872294628"/>
    <n v="971085"/>
    <n v="1015554"/>
    <n v="104.57931077094177"/>
    <n v="104"/>
    <n v="1"/>
    <n v="0.93"/>
    <s v="Yes"/>
    <s v="Yes"/>
    <s v="Yes"/>
    <s v="Yes"/>
    <m/>
    <m/>
    <m/>
    <m/>
    <m/>
  </r>
  <r>
    <s v="E-1394"/>
    <s v="Jay Donovan"/>
    <x v="0"/>
    <n v="39883.798828125"/>
    <s v=""/>
    <n v="39883.798828125"/>
    <x v="0"/>
    <s v="No"/>
    <n v="430990"/>
    <n v="434565"/>
    <n v="438129"/>
    <n v="1303684"/>
    <n v="419621"/>
    <n v="478992"/>
    <n v="492603"/>
    <n v="1391216"/>
    <n v="0.97362119770760347"/>
    <n v="1.1022332677505091"/>
    <n v="1.1243332443184542"/>
    <n v="106.71420374876119"/>
    <n v="106"/>
    <n v="0.79525363444870334"/>
    <n v="0.77148265539707694"/>
    <n v="0.70657913380248427"/>
    <n v="0.75920198281441542"/>
    <n v="1.2080378250591017"/>
    <n v="1.1597744360902256"/>
    <n v="0.91142146546776348"/>
    <n v="1.0911221613403859"/>
    <n v="0.37813742717099785"/>
    <n v="1.0387973578315997"/>
    <n v="1.5482735210066785"/>
    <n v="1.0185141634232093"/>
    <n v="0.8300093115918491"/>
    <n v="1.009338093930239"/>
    <n v="1.3542500243973845"/>
    <n v="1.0726204275278324"/>
    <n v="1.5571428571428572"/>
    <n v="1.5612648221343874"/>
    <n v="2.3671602263151561"/>
    <n v="1.8103274087932648"/>
    <n v="712053"/>
    <n v="669776"/>
    <n v="94.062661065959972"/>
    <n v="94"/>
    <n v="1.19"/>
    <n v="0.9"/>
    <s v="Yes"/>
    <s v="Yes"/>
    <s v="Yes"/>
    <s v="Yes"/>
    <m/>
    <m/>
    <m/>
    <m/>
    <m/>
  </r>
  <r>
    <s v="E-1395"/>
    <s v="Azariah Harrison"/>
    <x v="0"/>
    <n v="28940.625"/>
    <s v=""/>
    <n v="28940.625"/>
    <x v="0"/>
    <s v="No"/>
    <n v="636616"/>
    <n v="641751"/>
    <n v="657945"/>
    <n v="1936312"/>
    <n v="670525"/>
    <n v="675287"/>
    <n v="666191"/>
    <n v="2012003"/>
    <n v="1.0532644482702289"/>
    <n v="1.052257028037354"/>
    <n v="1.0125329624816664"/>
    <n v="103.90902912340574"/>
    <n v="103"/>
    <n v="1.1973770581478038"/>
    <n v="1.0416730718168732"/>
    <n v="1.0318552063028543"/>
    <n v="1.0922210306751359"/>
    <n v="0.99112914317150325"/>
    <n v="1.2928739731261543"/>
    <n v="1.3638578011849902"/>
    <n v="1.2200286123032904"/>
    <n v="0.75744072179127464"/>
    <n v="0.81275062367181006"/>
    <n v="1.1622128984123674"/>
    <n v="0.92250170350029104"/>
    <n v="1.1085186412832004"/>
    <n v="0.86737276087574633"/>
    <n v="1.1034406184508196"/>
    <n v="1.0266975162904901"/>
    <n v="0.77007382169222038"/>
    <n v="0.93622448979591832"/>
    <n v="0.57629807955353718"/>
    <n v="0.75467517334912415"/>
    <n v="1075794"/>
    <n v="1091230"/>
    <n v="101.43484719193452"/>
    <n v="101"/>
    <n v="1.1200000000000001"/>
    <n v="0.96"/>
    <s v="Yes"/>
    <s v="Yes"/>
    <s v="Yes"/>
    <s v="Yes"/>
    <m/>
    <m/>
    <m/>
    <m/>
    <m/>
  </r>
  <r>
    <s v="E-1396"/>
    <s v="Gavin Rush"/>
    <x v="0"/>
    <s v=""/>
    <s v=""/>
    <n v="0"/>
    <x v="1"/>
    <s v="No"/>
    <n v="617298"/>
    <n v="610557"/>
    <n v="609734"/>
    <n v="1837589"/>
    <n v="622327"/>
    <n v="616462"/>
    <n v="463354"/>
    <n v="1702143"/>
    <n v="1.0081467945789553"/>
    <n v="1.0096714966825375"/>
    <n v="0.75992809979433651"/>
    <n v="92.629146125711458"/>
    <n v="92"/>
    <n v="1.1181550804140068"/>
    <n v="1.1638502242291637"/>
    <n v="0.82114155693261037"/>
    <n v="1.0381401655612859"/>
    <n v="0.88025111868029116"/>
    <n v="0.73569282626218213"/>
    <n v="0.9843775036051915"/>
    <n v="0.86387523721473403"/>
    <n v="0.87933197428257803"/>
    <n v="0.99835566776720397"/>
    <n v="1.0881173864894795"/>
    <n v="0.99424729266283973"/>
    <n v="1.2385803429582194"/>
    <n v="0.92193013128198609"/>
    <n v="0.50691052067198861"/>
    <n v="0.87728587947823089"/>
    <n v="0.76198034769463341"/>
    <n v="0.83067473414008064"/>
    <n v="0.6835809523809524"/>
    <n v="0.75447494834017659"/>
    <n v="899986"/>
    <n v="875124"/>
    <n v="97.237512583529067"/>
    <n v="97"/>
    <n v="1.1299999999999999"/>
    <n v="0.97"/>
    <s v="Yes"/>
    <s v="Yes"/>
    <s v="No"/>
    <s v="Yes"/>
    <m/>
    <m/>
    <m/>
    <m/>
    <m/>
  </r>
  <r>
    <s v="E-1397"/>
    <s v="Maleah Peralta"/>
    <x v="0"/>
    <s v=""/>
    <s v=""/>
    <n v="0"/>
    <x v="1"/>
    <s v="No"/>
    <n v="561206"/>
    <n v="571438"/>
    <n v="569590"/>
    <n v="1702234"/>
    <n v="477761"/>
    <n v="490689"/>
    <n v="439046"/>
    <n v="1407496"/>
    <n v="0.85131128320082106"/>
    <n v="0.8586915815889038"/>
    <n v="0.7708105830509665"/>
    <n v="82.685224240615568"/>
    <n v="82"/>
    <n v="0.90400456732729795"/>
    <n v="0.83891448899028864"/>
    <n v="0.73597195194519049"/>
    <n v="0.82866424613032674"/>
    <n v="0.61009460692503481"/>
    <n v="0.60674104631539472"/>
    <n v="0.46967422971660633"/>
    <n v="0.5599068030674752"/>
    <n v="0.56934676361902492"/>
    <n v="0.951778278584541"/>
    <n v="1.1942167577413478"/>
    <n v="0.91554706172555667"/>
    <n v="1.0244010212097407"/>
    <n v="0.78854319584536947"/>
    <n v="0.43391864858857526"/>
    <n v="0.73894446181098261"/>
    <n v="1.0534767882048217"/>
    <n v="1.0455707625206798"/>
    <n v="0.705050277652709"/>
    <n v="0.93225942330520917"/>
    <n v="936346"/>
    <n v="767533"/>
    <n v="81.971087610776365"/>
    <n v="81"/>
    <n v="1"/>
    <n v="0.8"/>
    <s v="Yes"/>
    <s v="Yes"/>
    <s v="No"/>
    <s v="Yes"/>
    <m/>
    <m/>
    <m/>
    <m/>
    <m/>
  </r>
  <r>
    <s v="E-1398"/>
    <s v="Dangelo Solis"/>
    <x v="0"/>
    <s v=""/>
    <s v=""/>
    <n v="0"/>
    <x v="0"/>
    <s v="No"/>
    <n v="647866"/>
    <n v="639371"/>
    <n v="658974"/>
    <n v="1946211"/>
    <n v="666132"/>
    <n v="619564"/>
    <n v="622633"/>
    <n v="1908329"/>
    <n v="1.028194101866744"/>
    <n v="0.96902111606563324"/>
    <n v="0.94485214894669589"/>
    <n v="98.053551233653494"/>
    <n v="98"/>
    <n v="1.3501058492787954"/>
    <n v="0.94484605087014728"/>
    <n v="0.82067491563554551"/>
    <n v="1.046642838363095"/>
    <n v="0.63941664436713941"/>
    <n v="0.60682745326579102"/>
    <n v="0.65469091526430834"/>
    <n v="0.63404133810705732"/>
    <n v="0.58176495808631112"/>
    <n v="1.4009295574565332"/>
    <n v="2.1693630409134674"/>
    <n v="1.4070301054612839"/>
    <n v="0.88712966294830276"/>
    <n v="0.81249268783489714"/>
    <n v="0.6688438325813264"/>
    <n v="0.78812607387055233"/>
    <n v="0.91838981685375154"/>
    <n v="0.97982217013579276"/>
    <n v="0.715686968003584"/>
    <n v="0.8663666947014298"/>
    <n v="1139311"/>
    <n v="1122903"/>
    <n v="98.559831336658732"/>
    <n v="98"/>
    <n v="1.1599999999999999"/>
    <n v="0.97"/>
    <s v="Yes"/>
    <s v="Yes"/>
    <s v="Yes"/>
    <s v="Yes"/>
    <m/>
    <m/>
    <m/>
    <m/>
    <m/>
  </r>
  <r>
    <s v="E-1399"/>
    <s v="Miracle Mathews"/>
    <x v="0"/>
    <n v="37984.5703125"/>
    <s v=""/>
    <n v="37984.5703125"/>
    <x v="0"/>
    <s v="No"/>
    <n v="511492"/>
    <n v="517286"/>
    <n v="528859"/>
    <n v="1557637"/>
    <n v="550450"/>
    <n v="552775"/>
    <n v="538241"/>
    <n v="1641466"/>
    <n v="1.076165414121824"/>
    <n v="1.068606148242945"/>
    <n v="1.017740078168283"/>
    <n v="105.38180590214536"/>
    <n v="105"/>
    <n v="1.0852488750915623"/>
    <n v="0.87719266666066653"/>
    <n v="0.53280842366990966"/>
    <n v="0.83891529753405514"/>
    <n v="0.40440600238005397"/>
    <n v="0.50069797308615782"/>
    <n v="0.48435954675181553"/>
    <n v="0.46382737081203862"/>
    <n v="1.2140567695010325"/>
    <n v="1.8605915615484994"/>
    <n v="2.6325815831987076"/>
    <n v="1.9466175637942131"/>
    <n v="1.253309265944645"/>
    <n v="0.92609506503442995"/>
    <n v="1.0239617688631621"/>
    <n v="1.0639911943808746"/>
    <n v="0.8771409346709077"/>
    <n v="0.73208277788357778"/>
    <n v="0.56243511362325527"/>
    <n v="0.72055462286858551"/>
    <n v="869424"/>
    <n v="935358"/>
    <n v="107.58364158339316"/>
    <n v="107"/>
    <n v="1.2"/>
    <n v="0.98"/>
    <s v="Yes"/>
    <s v="Yes"/>
    <s v="Yes"/>
    <s v="Yes"/>
    <m/>
    <m/>
    <m/>
    <m/>
    <m/>
  </r>
  <r>
    <s v="E-1400"/>
    <s v="Jamir McKenzie"/>
    <x v="0"/>
    <s v=""/>
    <s v=""/>
    <n v="0"/>
    <x v="1"/>
    <s v="No"/>
    <n v="688116"/>
    <n v="694021"/>
    <n v="700467"/>
    <n v="2082604"/>
    <n v="737250"/>
    <n v="721941"/>
    <n v="686251"/>
    <n v="2145442"/>
    <n v="1.0714036586854543"/>
    <n v="1.040229330236405"/>
    <n v="0.97970496825689146"/>
    <n v="103.01728028948374"/>
    <n v="103"/>
    <n v="1.3023833325904655"/>
    <n v="1.171684457516772"/>
    <n v="1.0913270164909323"/>
    <n v="1.1910487053794494"/>
    <n v="0.6054556796914875"/>
    <n v="0.87439162422184491"/>
    <n v="0.38324280353722218"/>
    <n v="0.61498413282435727"/>
    <n v="1.5794178317671328"/>
    <n v="1.4800379420675596"/>
    <n v="2.1451431201773405"/>
    <n v="1.7539563155903906"/>
    <n v="0.84660828571854818"/>
    <n v="0.73050570473320442"/>
    <n v="0.72538712672597117"/>
    <n v="0.7676156086661613"/>
    <n v="0.97786927431806481"/>
    <n v="0.9160503971514653"/>
    <n v="0.66322894710428582"/>
    <n v="0.84725324199542718"/>
    <n v="1104159"/>
    <n v="1256617"/>
    <n v="113.80761285285905"/>
    <n v="113"/>
    <n v="0.99"/>
    <n v="0.98"/>
    <s v="Yes"/>
    <s v="Yes"/>
    <s v="Yes"/>
    <s v="Yes"/>
    <m/>
    <m/>
    <m/>
    <m/>
    <m/>
  </r>
  <r>
    <s v="E-1401"/>
    <s v="Briar Graves"/>
    <x v="0"/>
    <s v=""/>
    <s v=""/>
    <n v="0"/>
    <x v="1"/>
    <s v="No"/>
    <n v="990231"/>
    <n v="1008032"/>
    <n v="1015188"/>
    <n v="3013451"/>
    <n v="568005"/>
    <n v="871961"/>
    <n v="1021487"/>
    <n v="2461453"/>
    <n v="0.57360858223990163"/>
    <n v="0.86501321386622643"/>
    <n v="1.0062047620736259"/>
    <n v="81.682197586753517"/>
    <n v="81"/>
    <n v="0.71905593695413739"/>
    <n v="0.58755628845056129"/>
    <n v="0.66332056388162397"/>
    <n v="0.65743276172177678"/>
    <n v="0.95984529632578774"/>
    <n v="0.49302159739201307"/>
    <n v="0.62653966987483167"/>
    <n v="0.68309846857701639"/>
    <n v="1.071686228553641"/>
    <n v="1.7092664229690884"/>
    <n v="1.6547310013628398"/>
    <n v="1.4880564068990689"/>
    <n v="0.56177655289378847"/>
    <n v="0.83163425838524951"/>
    <n v="0.93451331149743844"/>
    <n v="0.7766808683872507"/>
    <n v="0.94368140684166613"/>
    <n v="0.86982358402971216"/>
    <n v="0.93362737642585547"/>
    <n v="0.91548257859611615"/>
    <n v="896376"/>
    <n v="792986"/>
    <n v="88.46577775397823"/>
    <n v="88"/>
    <n v="1.08"/>
    <n v="0.97"/>
    <s v="No"/>
    <s v="Yes"/>
    <s v="Yes"/>
    <s v="Yes"/>
    <m/>
    <m/>
    <m/>
    <m/>
    <m/>
  </r>
  <r>
    <s v="E-1402"/>
    <s v="Cesar Perry"/>
    <x v="0"/>
    <s v=""/>
    <s v=""/>
    <n v="0"/>
    <x v="1"/>
    <s v="No"/>
    <n v="786953"/>
    <n v="782098"/>
    <n v="803665"/>
    <n v="2372716"/>
    <n v="421055"/>
    <n v="505182"/>
    <n v="685562"/>
    <n v="1611799"/>
    <n v="0.535044659592123"/>
    <n v="0.64593183974386836"/>
    <n v="0.85304448993050586"/>
    <n v="67.930548788814178"/>
    <n v="67"/>
    <n v="0.46317508373362576"/>
    <n v="0.46990274465219162"/>
    <n v="0.49746067939781824"/>
    <n v="0.47635989487777064"/>
    <n v="0.4086762760253464"/>
    <n v="0.6141151685393258"/>
    <n v="0.5860045848389478"/>
    <n v="0.53140802337341275"/>
    <n v="0.75061161167134072"/>
    <n v="1.470706001472754"/>
    <n v="1.4172441399585269"/>
    <n v="1.2195437926434884"/>
    <n v="0.38310194289310157"/>
    <n v="0.61020927978102601"/>
    <n v="0.69904041597731037"/>
    <n v="0.56639174664291636"/>
    <n v="0.53669196368071559"/>
    <n v="0.50838450213652198"/>
    <n v="0.85006583864194452"/>
    <n v="0.63049939155667889"/>
    <n v="1137084"/>
    <n v="897176"/>
    <n v="78.901470779643361"/>
    <n v="78"/>
    <n v="1.06"/>
    <n v="0.78"/>
    <s v="No"/>
    <s v="No"/>
    <s v="Yes"/>
    <s v="Yes"/>
    <m/>
    <m/>
    <m/>
    <m/>
    <m/>
  </r>
  <r>
    <s v="E-1403"/>
    <s v="Clara Phillips"/>
    <x v="0"/>
    <s v=""/>
    <s v=""/>
    <n v="0"/>
    <x v="1"/>
    <s v="No"/>
    <n v="849684"/>
    <n v="833534"/>
    <n v="846256"/>
    <n v="2529474"/>
    <n v="786947"/>
    <n v="674178"/>
    <n v="870992"/>
    <n v="2332117"/>
    <n v="0.92616431520424058"/>
    <n v="0.80881883642418906"/>
    <n v="1.0292299256962432"/>
    <n v="92.197705926212322"/>
    <n v="92"/>
    <n v="1.3934664158531445"/>
    <n v="0.66225679634745882"/>
    <n v="0.74505024814991438"/>
    <n v="0.94161519963409535"/>
    <n v="0.92141660684374249"/>
    <n v="0.99279640361804689"/>
    <n v="1.0790413582483565"/>
    <n v="0.99577347171804964"/>
    <n v="1.0662023191143293"/>
    <n v="1.3114165846025172"/>
    <n v="1.5117795072853883"/>
    <n v="1.304741105127009"/>
    <n v="0.59707582205879117"/>
    <n v="0.78595876781023644"/>
    <n v="0.81513166309028118"/>
    <n v="0.73377414261231244"/>
    <n v="1.1880427521710086"/>
    <n v="0.90880471882559566"/>
    <n v="0.83615080377647355"/>
    <n v="0.97530310815686194"/>
    <n v="1157781"/>
    <n v="1095725"/>
    <n v="94.640091692643082"/>
    <n v="94"/>
    <n v="1.17"/>
    <n v="0.78"/>
    <s v="Yes"/>
    <s v="Yes"/>
    <s v="Yes"/>
    <s v="Yes"/>
    <m/>
    <m/>
    <m/>
    <m/>
    <m/>
  </r>
  <r>
    <s v="E-1404"/>
    <s v="Andrew Myers"/>
    <x v="0"/>
    <s v=""/>
    <s v=""/>
    <n v="0"/>
    <x v="1"/>
    <s v="No"/>
    <n v="782830"/>
    <n v="769500"/>
    <n v="774155"/>
    <n v="2326485"/>
    <n v="710294"/>
    <n v="724313"/>
    <n v="755743"/>
    <n v="2190350"/>
    <n v="0.90734131292873288"/>
    <n v="0.94127745289148801"/>
    <n v="0.97621664912065409"/>
    <n v="94.148468612520603"/>
    <n v="94"/>
    <n v="1.1229210997872101"/>
    <n v="0.96334896519076285"/>
    <n v="1.0272716220118234"/>
    <n v="1.0395327832836987"/>
    <n v="0.85861285464311521"/>
    <n v="0.7692965015440586"/>
    <n v="0.53862271729678246"/>
    <n v="0.71957185939306234"/>
    <n v="0.69297472075249855"/>
    <n v="1.693965631371303"/>
    <n v="2.0977266187050359"/>
    <n v="1.5260376054254319"/>
    <n v="0.73086835211177614"/>
    <n v="0.824286397372196"/>
    <n v="0.84231757287531051"/>
    <n v="0.79940627352219085"/>
    <n v="0.84962742652467305"/>
    <n v="0.84810915022986799"/>
    <n v="0.82460118006993011"/>
    <n v="0.84010552011969442"/>
    <n v="1386620"/>
    <n v="1355127"/>
    <n v="97.728793757482222"/>
    <n v="97"/>
    <n v="0.97"/>
    <n v="0.73"/>
    <s v="Yes"/>
    <s v="Yes"/>
    <s v="Yes"/>
    <s v="Yes"/>
    <m/>
    <m/>
    <m/>
    <m/>
    <m/>
  </r>
  <r>
    <s v="E-1405"/>
    <s v="Lydia McCormick"/>
    <x v="0"/>
    <s v=""/>
    <s v=""/>
    <n v="0"/>
    <x v="1"/>
    <s v="No"/>
    <n v="565538"/>
    <n v="572730"/>
    <n v="578102"/>
    <n v="1716370"/>
    <n v="420262"/>
    <n v="574157"/>
    <n v="473663"/>
    <n v="1468082"/>
    <n v="0.74311894160958236"/>
    <n v="1.0024915754369423"/>
    <n v="0.81934156948081827"/>
    <n v="85.534121430693844"/>
    <n v="85"/>
    <n v="0.90747621878715812"/>
    <n v="0.9757408645276292"/>
    <n v="0.69196736773528578"/>
    <n v="0.86093154370009084"/>
    <n v="1.0075454545454545"/>
    <n v="0.90588484335309061"/>
    <n v="0.51642445610112653"/>
    <n v="0.80684688870176258"/>
    <n v="0.98082552072286089"/>
    <n v="2.2982349875336312"/>
    <n v="2.2205854242860603"/>
    <n v="1.8474314547444626"/>
    <n v="0.63829554766457253"/>
    <n v="0.84913059563448023"/>
    <n v="0.51809914407988589"/>
    <n v="0.6665111629456848"/>
    <n v="0.75569635433322668"/>
    <n v="0.65072440241873297"/>
    <n v="0.66453279638318485"/>
    <n v="0.69007021723250661"/>
    <n v="924276"/>
    <n v="951170"/>
    <n v="102.90973691840965"/>
    <n v="102"/>
    <n v="1.0900000000000001"/>
    <n v="0.76"/>
    <s v="No"/>
    <s v="Yes"/>
    <s v="Yes"/>
    <s v="Yes"/>
    <m/>
    <m/>
    <m/>
    <m/>
    <m/>
  </r>
  <r>
    <s v="E-1406"/>
    <s v="Jasiah Edwards"/>
    <x v="0"/>
    <n v="78967.193605488734"/>
    <s v=""/>
    <n v="78967.193605488734"/>
    <x v="0"/>
    <s v="No"/>
    <n v="359883"/>
    <n v="361160"/>
    <n v="356032"/>
    <n v="1077075"/>
    <n v="442421"/>
    <n v="486141"/>
    <n v="490589"/>
    <n v="1419151"/>
    <n v="1.2293467599191961"/>
    <n v="1.3460543803300475"/>
    <n v="1.3779351294265685"/>
    <n v="131.75971961098344"/>
    <n v="120"/>
    <n v="0.91968369235066161"/>
    <n v="0.87982764962429716"/>
    <n v="0.71737114597017237"/>
    <n v="0.8429545632376928"/>
    <n v="1.1875093679740194"/>
    <n v="1.0009548416086274"/>
    <n v="0.92141236079590438"/>
    <n v="1.0401825036113166"/>
    <n v="1.1415502678926557"/>
    <n v="2.778713698568267"/>
    <n v="2.6218224167704109"/>
    <n v="2.2101955052073818"/>
    <n v="1.0060248853962017"/>
    <n v="1.0618436406067677"/>
    <n v="1.2077873051825487"/>
    <n v="1.0913397150689856"/>
    <n v="1.1090292121569785"/>
    <n v="1.4635566515961091"/>
    <n v="1.7430116114763163"/>
    <n v="1.4577659742071978"/>
    <n v="515420"/>
    <n v="687695"/>
    <n v="133.42419774164759"/>
    <n v="120"/>
    <n v="1.05"/>
    <n v="0.92"/>
    <s v="Yes"/>
    <s v="Yes"/>
    <s v="Yes"/>
    <s v="Yes"/>
    <m/>
    <m/>
    <m/>
    <m/>
    <m/>
  </r>
  <r>
    <s v="E-1407"/>
    <s v="Ivy Ray"/>
    <x v="0"/>
    <s v=""/>
    <s v=""/>
    <n v="0"/>
    <x v="1"/>
    <s v="No"/>
    <n v="729245"/>
    <n v="748273"/>
    <n v="754204"/>
    <n v="2231722"/>
    <n v="694949"/>
    <n v="712465"/>
    <n v="802444"/>
    <n v="2209858"/>
    <n v="0.952970538022201"/>
    <n v="0.95214580774663793"/>
    <n v="1.0639614746142954"/>
    <n v="99.020308084967567"/>
    <n v="99"/>
    <n v="0.87494884368784953"/>
    <n v="0.93084016005930359"/>
    <n v="0.77877959215563719"/>
    <n v="0.86263298871004079"/>
    <n v="1.116264528468442"/>
    <n v="0.76691458733205375"/>
    <n v="0.8806972532447932"/>
    <n v="0.92592121982210929"/>
    <n v="0.83746454074146537"/>
    <n v="1.8509459382530977"/>
    <n v="2.1207824449739241"/>
    <n v="1.6335919331506248"/>
    <n v="0.89258421996707371"/>
    <n v="0.63413534877270838"/>
    <n v="1.1341586279573379"/>
    <n v="0.88667172672536854"/>
    <n v="0.69607876192723961"/>
    <n v="0.65234302072313155"/>
    <n v="1.0040524151802881"/>
    <n v="0.79028074139157356"/>
    <n v="991884"/>
    <n v="986115"/>
    <n v="99.418379568578587"/>
    <n v="99"/>
    <n v="1.1299999999999999"/>
    <n v="0.74"/>
    <s v="Yes"/>
    <s v="Yes"/>
    <s v="Yes"/>
    <s v="Yes"/>
    <m/>
    <m/>
    <m/>
    <m/>
    <m/>
  </r>
  <r>
    <s v="E-1408"/>
    <s v="Arlo Kramer"/>
    <x v="0"/>
    <n v="28940.625"/>
    <s v=""/>
    <n v="28940.625"/>
    <x v="0"/>
    <s v="No"/>
    <n v="650750"/>
    <n v="658582"/>
    <n v="675534"/>
    <n v="1984866"/>
    <n v="609009"/>
    <n v="706713"/>
    <n v="739195"/>
    <n v="2054917"/>
    <n v="0.935857087975413"/>
    <n v="1.0730827748101224"/>
    <n v="1.094238039832192"/>
    <n v="103.52925587923821"/>
    <n v="103"/>
    <n v="0.66218797434798715"/>
    <n v="0.72390723570482451"/>
    <n v="0.83253909972970019"/>
    <n v="0.73744878845248474"/>
    <n v="1.1248454882571075"/>
    <n v="0.64067910734898037"/>
    <n v="0.90041148842429031"/>
    <n v="0.88717806871965088"/>
    <n v="1.3511954543218379"/>
    <n v="2.3210861824248612"/>
    <n v="1.738289326967837"/>
    <n v="1.7986645616715027"/>
    <n v="0.72936600454750056"/>
    <n v="0.6910251132153149"/>
    <n v="1.083864165531784"/>
    <n v="0.83846087117226187"/>
    <n v="0.8865217821455661"/>
    <n v="0.67390939315579135"/>
    <n v="0.75169372363543396"/>
    <n v="0.77108499649859941"/>
    <n v="1074928"/>
    <n v="1101852"/>
    <n v="102.50472589792061"/>
    <n v="102"/>
    <n v="1.02"/>
    <n v="0.9"/>
    <s v="Yes"/>
    <s v="Yes"/>
    <s v="Yes"/>
    <s v="Yes"/>
    <m/>
    <m/>
    <m/>
    <m/>
    <m/>
  </r>
  <r>
    <s v="E-1409"/>
    <s v="Hanna Chen"/>
    <x v="0"/>
    <s v=""/>
    <s v=""/>
    <n v="0"/>
    <x v="1"/>
    <s v="No"/>
    <n v="456234"/>
    <n v="472323"/>
    <n v="465298"/>
    <n v="1393855"/>
    <n v="396314"/>
    <n v="370310"/>
    <n v="384829"/>
    <n v="1151453"/>
    <n v="0.86866388739111944"/>
    <n v="0.78401856356772803"/>
    <n v="0.82705921796354165"/>
    <n v="82.609238407151381"/>
    <n v="82"/>
    <n v="0.70499219393462575"/>
    <n v="0.70082134255542516"/>
    <n v="0.64082922648382257"/>
    <n v="0.68334993079701578"/>
    <n v="1.0024636819301673"/>
    <n v="0.87879933464388327"/>
    <n v="0.90881188918504163"/>
    <n v="0.92768473433570553"/>
    <n v="0.42624442357360881"/>
    <n v="0.75181139226396165"/>
    <n v="1.0375618828090212"/>
    <n v="0.75011328641580277"/>
    <n v="0.76389967316130658"/>
    <n v="0.60354322527015791"/>
    <n v="0.65644182822991481"/>
    <n v="0.67361300496816345"/>
    <n v="0.71485659576239435"/>
    <n v="0.84735527640064112"/>
    <n v="0.92604335935951809"/>
    <n v="0.83161367489912064"/>
    <n v="627250"/>
    <n v="454621"/>
    <n v="72.478437624551617"/>
    <n v="72"/>
    <n v="1.04"/>
    <n v="0.98"/>
    <s v="Yes"/>
    <s v="No"/>
    <s v="Yes"/>
    <s v="Yes"/>
    <m/>
    <m/>
    <m/>
    <m/>
    <m/>
  </r>
  <r>
    <s v="E-1410"/>
    <s v="Emmanuel Wise"/>
    <x v="0"/>
    <s v=""/>
    <s v=""/>
    <n v="0"/>
    <x v="1"/>
    <s v="No"/>
    <n v="340231"/>
    <n v="357283"/>
    <n v="351355"/>
    <n v="1048869"/>
    <n v="209302"/>
    <n v="217248"/>
    <n v="217266"/>
    <n v="643816"/>
    <n v="0.61517615972677386"/>
    <n v="0.60805579890450989"/>
    <n v="0.61836604004496876"/>
    <n v="61.381926627634144"/>
    <n v="61"/>
    <n v="0.3831014358816382"/>
    <n v="0.52999284430249405"/>
    <n v="0.59357990498720981"/>
    <n v="0.49853029733903326"/>
    <n v="0.96725813265737215"/>
    <n v="0.95376901504206679"/>
    <n v="1.2920721705850191"/>
    <n v="1.0598090849242923"/>
    <n v="0.23190340006355259"/>
    <n v="0.44187834430161754"/>
    <n v="0.38761269433667345"/>
    <n v="0.35619896809096829"/>
    <n v="0.60649232782456364"/>
    <n v="0.5906130115089514"/>
    <n v="0.43282510862818124"/>
    <n v="0.54106283435920499"/>
    <n v="0.49848589125946319"/>
    <n v="0.56315276423896399"/>
    <n v="1.1908951263789973"/>
    <n v="0.74945619475170089"/>
    <n v="490109"/>
    <n v="264359"/>
    <n v="53.938817691574734"/>
    <n v="53"/>
    <n v="0.97"/>
    <n v="0.99"/>
    <s v="No"/>
    <s v="No"/>
    <s v="No"/>
    <s v="Yes"/>
    <m/>
    <m/>
    <m/>
    <m/>
    <m/>
  </r>
  <r>
    <s v="E-1411"/>
    <s v="Mira Yoder"/>
    <x v="0"/>
    <s v=""/>
    <s v=""/>
    <n v="0"/>
    <x v="1"/>
    <s v="No"/>
    <n v="586664"/>
    <n v="594161"/>
    <n v="604789"/>
    <n v="1785614"/>
    <n v="555699"/>
    <n v="481505"/>
    <n v="469341"/>
    <n v="1506545"/>
    <n v="0.94721851008413671"/>
    <n v="0.81039482564490095"/>
    <n v="0.77604090021478567"/>
    <n v="84.371258289865551"/>
    <n v="84"/>
    <n v="1.1564265241951193"/>
    <n v="0.87582567744558926"/>
    <n v="0.64297452953023737"/>
    <n v="0.89600206271671179"/>
    <n v="0.89062089959586421"/>
    <n v="1.0135811293781272"/>
    <n v="0.91390084710456876"/>
    <n v="0.93717179613547918"/>
    <n v="0.82358829054959271"/>
    <n v="0.78822220269993259"/>
    <n v="1.4174601368182795"/>
    <n v="1.0334118311981915"/>
    <n v="0.67422566371681414"/>
    <n v="0.70083398829796528"/>
    <n v="0.5080001688689999"/>
    <n v="0.62548876034268142"/>
    <n v="1.2284893391804022"/>
    <n v="1.0344074637729108"/>
    <n v="1.3480723955267804"/>
    <n v="1.1973003267272424"/>
    <n v="1081840"/>
    <n v="976618"/>
    <n v="90.273792797456181"/>
    <n v="90"/>
    <n v="1.07"/>
    <n v="0.7"/>
    <s v="Yes"/>
    <s v="Yes"/>
    <s v="No"/>
    <s v="Yes"/>
    <m/>
    <m/>
    <m/>
    <m/>
    <m/>
  </r>
  <r>
    <s v="E-1412"/>
    <s v="Johan Carr"/>
    <x v="0"/>
    <s v=""/>
    <s v=""/>
    <n v="0"/>
    <x v="1"/>
    <s v="No"/>
    <n v="600459"/>
    <n v="593050"/>
    <n v="608836"/>
    <n v="1802345"/>
    <n v="615242"/>
    <n v="550726"/>
    <n v="474721"/>
    <n v="1640689"/>
    <n v="1.0246194994162798"/>
    <n v="0.92863333614366406"/>
    <n v="0.7797190047894671"/>
    <n v="91.030795990778685"/>
    <n v="91"/>
    <n v="1.2936589389681268"/>
    <n v="0.92902459728267006"/>
    <n v="0.6408301956102489"/>
    <n v="0.96115360526302807"/>
    <n v="0.76430927293424011"/>
    <n v="0.6847312922285359"/>
    <n v="0.67017823889332273"/>
    <n v="0.70505670372304707"/>
    <n v="0.63218219430829159"/>
    <n v="0.61886214781226989"/>
    <n v="1.0847009873526401"/>
    <n v="0.79331118200073569"/>
    <n v="0.97927607923467497"/>
    <n v="0.93227753959226534"/>
    <n v="0.61903079672499062"/>
    <n v="0.83983052666986335"/>
    <n v="1.1860452040931069"/>
    <n v="1.0995874731276509"/>
    <n v="1.2125516873416033"/>
    <n v="1.1642295613210378"/>
    <n v="1071090"/>
    <n v="967389"/>
    <n v="90.318180545052243"/>
    <n v="90"/>
    <n v="0.9"/>
    <n v="0.77"/>
    <s v="Yes"/>
    <s v="Yes"/>
    <s v="No"/>
    <s v="Yes"/>
    <m/>
    <m/>
    <m/>
    <m/>
    <m/>
  </r>
  <r>
    <s v="E-1413"/>
    <s v="Rowan Wood"/>
    <x v="0"/>
    <n v="53448.104941134807"/>
    <s v=""/>
    <n v="53448.104941134807"/>
    <x v="0"/>
    <s v="No"/>
    <n v="833674"/>
    <n v="851887"/>
    <n v="850713"/>
    <n v="2536274"/>
    <n v="861004"/>
    <n v="904363"/>
    <n v="1079498"/>
    <n v="2844865"/>
    <n v="1.032782598473744"/>
    <n v="1.0615997192115856"/>
    <n v="1.2689332360032115"/>
    <n v="112.16710024232397"/>
    <n v="112"/>
    <n v="1.2246642905307774"/>
    <n v="0.91419311084474164"/>
    <n v="1.1998811743254594"/>
    <n v="1.1126868076429353"/>
    <n v="1.2309993456109189"/>
    <n v="1.1281254297895751"/>
    <n v="1.0428379011478097"/>
    <n v="1.1319129027856294"/>
    <n v="1.0136486710504504"/>
    <n v="1.7196096528747018"/>
    <n v="2.0443448870563281"/>
    <n v="1.6085682677895938"/>
    <n v="0.95712611791569435"/>
    <n v="0.82858350382771906"/>
    <n v="1.2371405125144541"/>
    <n v="1.0106138896386843"/>
    <n v="0.76185732469976197"/>
    <n v="0.87362666246123111"/>
    <n v="0.53439814814814812"/>
    <n v="0.71437333878552445"/>
    <n v="1509902"/>
    <n v="1765834"/>
    <n v="116.95023915459414"/>
    <n v="116"/>
    <n v="1.1399999999999999"/>
    <n v="0.93"/>
    <s v="Yes"/>
    <s v="Yes"/>
    <s v="Yes"/>
    <s v="Yes"/>
    <m/>
    <m/>
    <m/>
    <m/>
    <m/>
  </r>
  <r>
    <s v="E-1414"/>
    <s v="Carson Rosario"/>
    <x v="0"/>
    <s v=""/>
    <s v=""/>
    <n v="0"/>
    <x v="1"/>
    <s v="No"/>
    <n v="575926"/>
    <n v="590865"/>
    <n v="591885"/>
    <n v="1758676"/>
    <n v="535845"/>
    <n v="543124"/>
    <n v="463863"/>
    <n v="1542832"/>
    <n v="0.93040598965839361"/>
    <n v="0.9192015096511047"/>
    <n v="0.78370460477964465"/>
    <n v="87.72690364797154"/>
    <n v="87"/>
    <n v="1.201223919433335"/>
    <n v="0.94891015271570756"/>
    <n v="0.7469328543013708"/>
    <n v="0.9699583401300198"/>
    <n v="0.80256226832281985"/>
    <n v="1.0224557522123894"/>
    <n v="0.9418585923659204"/>
    <n v="0.92871131249520011"/>
    <n v="0.35626304310304246"/>
    <n v="0.71003752345215765"/>
    <n v="1.4470443686006826"/>
    <n v="0.86649812631568468"/>
    <n v="0.62103873239436624"/>
    <n v="0.77732535946049119"/>
    <n v="0.75079257941134359"/>
    <n v="0.71643119987200621"/>
    <n v="0.42955411901210011"/>
    <n v="0.8851732761700607"/>
    <n v="0.72485023755422429"/>
    <n v="0.69234180958013014"/>
    <n v="982975"/>
    <n v="882794"/>
    <n v="89.808387802334749"/>
    <n v="89"/>
    <n v="0.99"/>
    <n v="0.92"/>
    <s v="Yes"/>
    <s v="Yes"/>
    <s v="No"/>
    <s v="Yes"/>
    <m/>
    <m/>
    <m/>
    <m/>
    <m/>
  </r>
  <r>
    <s v="E-1415"/>
    <s v="Louisa Ellison"/>
    <x v="0"/>
    <s v=""/>
    <s v=""/>
    <n v="0"/>
    <x v="1"/>
    <s v="No"/>
    <n v="785661"/>
    <n v="788945"/>
    <n v="796417"/>
    <n v="2371023"/>
    <n v="789335"/>
    <n v="710614"/>
    <n v="647223"/>
    <n v="2147172"/>
    <n v="1.004676317139326"/>
    <n v="0.90071424497271668"/>
    <n v="0.8126684889950867"/>
    <n v="90.558885341896726"/>
    <n v="90"/>
    <n v="1.7389373430745125"/>
    <n v="1.2885310881578567"/>
    <n v="0.96475835272808719"/>
    <n v="1.334856334167942"/>
    <n v="1.7744112381214709"/>
    <n v="1.3401064122557564"/>
    <n v="0.90046588755527479"/>
    <n v="1.3158039847343752"/>
    <n v="0.63215474547373551"/>
    <n v="0.88667527516448374"/>
    <n v="1.5883845707656612"/>
    <n v="1.0574840920215369"/>
    <n v="1.0875412930627655"/>
    <n v="1.1781113124366895"/>
    <n v="0.99736765905920133"/>
    <n v="1.0851891507735754"/>
    <n v="1.0584468004951295"/>
    <n v="1.1451509723643807"/>
    <n v="0.95902534965034969"/>
    <n v="1.0496029856998685"/>
    <n v="1113176"/>
    <n v="1373738"/>
    <n v="123.40708028200393"/>
    <n v="120"/>
    <n v="1.1200000000000001"/>
    <n v="0.82"/>
    <s v="Yes"/>
    <s v="Yes"/>
    <s v="Yes"/>
    <s v="Yes"/>
    <m/>
    <m/>
    <m/>
    <m/>
    <m/>
  </r>
  <r>
    <s v="E-1416"/>
    <s v="Kye Bullock"/>
    <x v="0"/>
    <s v=""/>
    <s v=""/>
    <n v="0"/>
    <x v="1"/>
    <s v="No"/>
    <n v="678393"/>
    <n v="697076"/>
    <n v="705464"/>
    <n v="2080933"/>
    <n v="721653"/>
    <n v="688520"/>
    <n v="603548"/>
    <n v="2013721"/>
    <n v="1.0637683466663128"/>
    <n v="0.987725872071338"/>
    <n v="0.85553337944955377"/>
    <n v="96.770102641459388"/>
    <n v="96"/>
    <n v="1.315870853058811"/>
    <n v="1.0710548479179554"/>
    <n v="0.77071371726935689"/>
    <n v="1.0576397867243954"/>
    <n v="1.3476502208739156"/>
    <n v="0.91606772466354736"/>
    <n v="1.0537549773127142"/>
    <n v="1.0974017474393796"/>
    <n v="0.45908983358309013"/>
    <n v="0.77079494496534851"/>
    <n v="1.6041689843141618"/>
    <n v="0.97508035314699537"/>
    <n v="0.68721464043130731"/>
    <n v="0.86932750136686709"/>
    <n v="0.5118083912410154"/>
    <n v="0.68842529735530611"/>
    <n v="1.1700549801815625"/>
    <n v="1.0343829901762884"/>
    <n v="0.96105282995163011"/>
    <n v="1.0549512095297588"/>
    <n v="1348391"/>
    <n v="1321356"/>
    <n v="97.995017765618428"/>
    <n v="97"/>
    <n v="0.9"/>
    <n v="0.81"/>
    <s v="Yes"/>
    <s v="Yes"/>
    <s v="Yes"/>
    <s v="Yes"/>
    <m/>
    <m/>
    <m/>
    <m/>
    <m/>
  </r>
  <r>
    <s v="E-1417"/>
    <s v="Winnie Ramsey"/>
    <x v="0"/>
    <n v="39883.798828125"/>
    <s v=""/>
    <n v="39883.798828125"/>
    <x v="0"/>
    <s v="No"/>
    <n v="798520"/>
    <n v="793319"/>
    <n v="823985"/>
    <n v="2415824"/>
    <n v="879823"/>
    <n v="823435"/>
    <n v="866074"/>
    <n v="2569332"/>
    <n v="1.1018171116565647"/>
    <n v="1.0379620304064316"/>
    <n v="1.0510798133461168"/>
    <n v="106.3542708409222"/>
    <n v="106"/>
    <n v="1.2435410304208148"/>
    <n v="1.4365025940763119"/>
    <n v="1.1463152093415772"/>
    <n v="1.2770990667761883"/>
    <n v="0.94172151755699318"/>
    <n v="0.96870501525882424"/>
    <n v="1.1067242620590352"/>
    <n v="1.0053024089721336"/>
    <n v="1.6451028224887145"/>
    <n v="1.1260875845899125"/>
    <n v="1.18010976382945"/>
    <n v="1.3090457581075212"/>
    <n v="1.0039031650568009"/>
    <n v="0.82960050446975031"/>
    <n v="1.0063586635880926"/>
    <n v="0.94654957203994294"/>
    <n v="1.0816085868309588"/>
    <n v="0.9118247159749594"/>
    <n v="0.69034001634089626"/>
    <n v="0.88526224370350792"/>
    <n v="1283717"/>
    <n v="1434483"/>
    <n v="111.74448885540973"/>
    <n v="111"/>
    <n v="1.1100000000000001"/>
    <n v="0.9"/>
    <s v="Yes"/>
    <s v="Yes"/>
    <s v="Yes"/>
    <s v="Yes"/>
    <m/>
    <m/>
    <m/>
    <m/>
    <m/>
  </r>
  <r>
    <s v="E-1418"/>
    <s v="Luciano George"/>
    <x v="0"/>
    <s v=""/>
    <s v=""/>
    <n v="0"/>
    <x v="0"/>
    <s v="No"/>
    <n v="756281"/>
    <n v="756923"/>
    <n v="766168"/>
    <n v="2279372"/>
    <n v="625998"/>
    <n v="722919"/>
    <n v="707111"/>
    <n v="2056028"/>
    <n v="0.82773202024115378"/>
    <n v="0.95507601169471668"/>
    <n v="0.92291899426757573"/>
    <n v="90.201511644435399"/>
    <n v="90"/>
    <n v="0.97020777059755414"/>
    <n v="1.0600333913537707"/>
    <n v="0.8797274233842044"/>
    <n v="0.97127467872215989"/>
    <n v="0.7709796834465269"/>
    <n v="0.97542370451091165"/>
    <n v="1.0003800280636108"/>
    <n v="0.91583966881395928"/>
    <n v="1.147194985448847"/>
    <n v="1.3231928854183612"/>
    <n v="1.1838074047988731"/>
    <n v="1.2164444073292309"/>
    <n v="0.72663996154462429"/>
    <n v="0.80568403489185247"/>
    <n v="0.74474345876436865"/>
    <n v="0.75947863860760279"/>
    <n v="0.98909170812863934"/>
    <n v="0.91024379225221441"/>
    <n v="0.89007642979070234"/>
    <n v="0.92970810459366926"/>
    <n v="1376930"/>
    <n v="1306665"/>
    <n v="94.89698096490018"/>
    <n v="94"/>
    <n v="1.2"/>
    <n v="0.99"/>
    <s v="Yes"/>
    <s v="Yes"/>
    <s v="Yes"/>
    <s v="Yes"/>
    <m/>
    <m/>
    <m/>
    <m/>
    <m/>
  </r>
  <r>
    <s v="E-1419"/>
    <s v="Adelyn Martin"/>
    <x v="0"/>
    <s v=""/>
    <s v=""/>
    <n v="0"/>
    <x v="1"/>
    <s v="No"/>
    <n v="651280"/>
    <n v="661939"/>
    <n v="683706"/>
    <n v="1996925"/>
    <n v="720654"/>
    <n v="692053"/>
    <n v="720436"/>
    <n v="2133143"/>
    <n v="1.1065194693526594"/>
    <n v="1.0454936179919903"/>
    <n v="1.0537219214106648"/>
    <n v="106.82138788387145"/>
    <n v="106"/>
    <n v="1.2624067065190478"/>
    <n v="1.0307184944156187"/>
    <n v="1.0361396418627606"/>
    <n v="1.1108614142550639"/>
    <n v="0.84816478684763907"/>
    <n v="1.0709209056757032"/>
    <n v="1.2075389317421046"/>
    <n v="1.0407936637543889"/>
    <n v="1.039322010776891"/>
    <n v="0.82222271365229604"/>
    <n v="0.88528007202411241"/>
    <n v="0.91324801402743472"/>
    <n v="1.035768112046539"/>
    <n v="0.87870954685113978"/>
    <n v="0.87731379114283914"/>
    <n v="0.92877842313395942"/>
    <n v="1.0404106001885409"/>
    <n v="0.72957551655571884"/>
    <n v="0.91669688545066275"/>
    <n v="0.89753621876762202"/>
    <n v="1143332"/>
    <n v="1120765"/>
    <n v="98.026207610737742"/>
    <n v="98"/>
    <n v="0.93"/>
    <n v="1"/>
    <s v="Yes"/>
    <s v="Yes"/>
    <s v="Yes"/>
    <s v="Yes"/>
    <m/>
    <m/>
    <m/>
    <m/>
    <m/>
  </r>
  <r>
    <s v="E-1420"/>
    <s v="Mateo Barnett"/>
    <x v="0"/>
    <s v=""/>
    <s v=""/>
    <n v="0"/>
    <x v="0"/>
    <s v="No"/>
    <n v="742902"/>
    <n v="754796"/>
    <n v="761846"/>
    <n v="2259544"/>
    <n v="742832"/>
    <n v="717437"/>
    <n v="647917"/>
    <n v="2108186"/>
    <n v="0.99990577492051447"/>
    <n v="0.95050450717809842"/>
    <n v="0.85045665396943737"/>
    <n v="93.301391785245173"/>
    <n v="93"/>
    <n v="1.0555945458191298"/>
    <n v="0.74332213733987429"/>
    <n v="0.71137462707464971"/>
    <n v="0.84152129520570385"/>
    <n v="0.84855713016229362"/>
    <n v="1.0291581820545037"/>
    <n v="0.73325438180956892"/>
    <n v="0.8750076252058806"/>
    <n v="1.1462272196491596"/>
    <n v="1.2811290301415881"/>
    <n v="0.9813250125629609"/>
    <n v="1.1301340795737689"/>
    <n v="0.91054126418248249"/>
    <n v="0.75789510934956472"/>
    <n v="0.46190604483643632"/>
    <n v="0.70733681724777142"/>
    <n v="0.98652703248514229"/>
    <n v="0.93328150595552095"/>
    <n v="0.73829471339943797"/>
    <n v="0.88245984667472344"/>
    <n v="1116466"/>
    <n v="958824"/>
    <n v="85.88026863334845"/>
    <n v="85"/>
    <n v="1.1499999999999999"/>
    <n v="0.94"/>
    <s v="Yes"/>
    <s v="Yes"/>
    <s v="Yes"/>
    <s v="Yes"/>
    <m/>
    <m/>
    <m/>
    <m/>
    <m/>
  </r>
  <r>
    <s v="E-1421"/>
    <s v="Harlow Leblanc"/>
    <x v="0"/>
    <s v=""/>
    <s v=""/>
    <n v="0"/>
    <x v="1"/>
    <s v="No"/>
    <n v="611174"/>
    <n v="612995"/>
    <n v="613449"/>
    <n v="1837618"/>
    <n v="432463"/>
    <n v="489352"/>
    <n v="427728"/>
    <n v="1349543"/>
    <n v="0.70759390942677536"/>
    <n v="0.79829688659776998"/>
    <n v="0.69725111622971103"/>
    <n v="73.439800872651446"/>
    <n v="73"/>
    <n v="0.88022367867235884"/>
    <n v="0.94832204433497536"/>
    <n v="0.70154841728998729"/>
    <n v="0.8458572089500932"/>
    <n v="0.62023317630339236"/>
    <n v="0.76093115858794702"/>
    <n v="0.56553813083198989"/>
    <n v="0.64794432403142777"/>
    <n v="0.71851802089281513"/>
    <n v="0.91738097352993431"/>
    <n v="0.79082474021974525"/>
    <n v="0.80846596366934609"/>
    <n v="0.45755566961896754"/>
    <n v="0.47731106792799333"/>
    <n v="0.56976619361487424"/>
    <n v="0.50175120968176479"/>
    <n v="0.9133635190853211"/>
    <n v="1.1027285201604391"/>
    <n v="0.81503314274148664"/>
    <n v="0.94149031678850836"/>
    <n v="1180386"/>
    <n v="879984"/>
    <n v="74.550528386476969"/>
    <n v="74"/>
    <n v="0.93"/>
    <n v="0.71"/>
    <s v="No"/>
    <s v="Yes"/>
    <s v="No"/>
    <s v="Yes"/>
    <m/>
    <m/>
    <m/>
    <m/>
    <m/>
  </r>
  <r>
    <s v="E-1422"/>
    <s v="Braden Jensen"/>
    <x v="0"/>
    <s v=""/>
    <s v=""/>
    <n v="0"/>
    <x v="1"/>
    <s v="No"/>
    <n v="0"/>
    <n v="0"/>
    <n v="534934"/>
    <n v="534934"/>
    <n v="0"/>
    <n v="0"/>
    <n v="354981"/>
    <n v="354981"/>
    <s v=""/>
    <s v=""/>
    <n v="0.66359775224607143"/>
    <n v="66.359775224607148"/>
    <n v="66"/>
    <s v=""/>
    <s v=""/>
    <n v="0.47912806312589784"/>
    <n v="0.47912806312589784"/>
    <s v=""/>
    <s v=""/>
    <n v="0.52851652574942354"/>
    <n v="0.52851652574942354"/>
    <s v=""/>
    <s v=""/>
    <n v="0.59774154149435388"/>
    <n v="0.59774154149435388"/>
    <s v=""/>
    <s v=""/>
    <n v="0.68274084520741141"/>
    <n v="0.68274084520741141"/>
    <s v=""/>
    <s v=""/>
    <n v="0.98348103936817988"/>
    <n v="0.98348103936817988"/>
    <n v="227112"/>
    <n v="144294"/>
    <n v="63.534291450914083"/>
    <n v="63"/>
    <n v="1.06"/>
    <n v="0.87"/>
    <s v="Yes"/>
    <s v="Yes"/>
    <s v="No"/>
    <s v="Yes"/>
    <m/>
    <m/>
    <m/>
    <m/>
    <m/>
  </r>
  <r>
    <s v="E-1423"/>
    <s v="Jane Tucker"/>
    <x v="0"/>
    <s v=""/>
    <s v=""/>
    <n v="0"/>
    <x v="1"/>
    <s v="No"/>
    <n v="0"/>
    <n v="687691"/>
    <n v="702216"/>
    <n v="1389907"/>
    <n v="0"/>
    <n v="615455"/>
    <n v="510878"/>
    <n v="1126333"/>
    <s v=""/>
    <n v="0.8949586369459539"/>
    <n v="0.72752258564316397"/>
    <n v="81.03657295056432"/>
    <n v="81"/>
    <s v=""/>
    <n v="1.0311025862942778"/>
    <n v="0.61121876004914288"/>
    <n v="0.82702819678438033"/>
    <s v=""/>
    <n v="0.77089460456660075"/>
    <n v="0.55102520569413604"/>
    <n v="0.65967735542431327"/>
    <s v=""/>
    <n v="0.96085323381083754"/>
    <n v="1.1064811837752484"/>
    <n v="1.0379740130010671"/>
    <s v=""/>
    <n v="0.77412495911023882"/>
    <n v="0.62600387346675279"/>
    <n v="0.69805991327295147"/>
    <s v=""/>
    <n v="0.55735550325518846"/>
    <n v="0.4133775600255622"/>
    <n v="0.48520845405471347"/>
    <n v="730492"/>
    <n v="615080"/>
    <n v="84.200785224205049"/>
    <n v="84"/>
    <n v="1.1499999999999999"/>
    <n v="0.9"/>
    <s v="Yes"/>
    <s v="Yes"/>
    <s v="No"/>
    <s v="Yes"/>
    <m/>
    <m/>
    <m/>
    <m/>
    <m/>
  </r>
  <r>
    <s v="E-2222"/>
    <s v="Ivan Montgomery"/>
    <x v="1"/>
    <n v="41343.75"/>
    <n v="69255.723927612315"/>
    <n v="110599.47392761231"/>
    <x v="0"/>
    <s v="Yes"/>
    <n v="5108775"/>
    <n v="5249252"/>
    <n v="5302993"/>
    <n v="15661020"/>
    <n v="4983681"/>
    <n v="5442925"/>
    <n v="5591334"/>
    <n v="16017940"/>
    <n v="0.97551389520971266"/>
    <n v="1.036895351947287"/>
    <n v="1.0543732567627375"/>
    <n v="102.27903418806694"/>
    <n v="102"/>
    <n v="1.0035360560621873"/>
    <n v="0.82069741282339703"/>
    <n v="0.76142605322487955"/>
    <n v="0.86447744012599159"/>
    <n v="0.81639993261455523"/>
    <n v="0.88666817254092078"/>
    <n v="0.83039515358307858"/>
    <n v="0.84478509997617035"/>
    <n v="0.94496177473317811"/>
    <n v="1.401750224039348"/>
    <n v="1.7894838319692064"/>
    <n v="1.3975255593467986"/>
    <n v="1.0256608388692776"/>
    <n v="1.1457743509427143"/>
    <n v="0.92697525241420708"/>
    <n v="1.0323643312633597"/>
    <n v="0.93868113427029498"/>
    <n v="1.0094849109856709"/>
    <n v="0.811851437600419"/>
    <n v="0.91898803627219383"/>
    <n v="8507601"/>
    <n v="9347278"/>
    <n v="109.86972708287566"/>
    <n v="109"/>
    <m/>
    <m/>
    <s v="Yes"/>
    <s v="Yes"/>
    <s v="Yes"/>
    <s v="Yes"/>
    <m/>
    <m/>
    <m/>
    <m/>
    <m/>
  </r>
  <r>
    <s v="E-2223"/>
    <s v="Evangeline Mullen"/>
    <x v="1"/>
    <s v=""/>
    <s v=""/>
    <n v="0"/>
    <x v="1"/>
    <s v="No"/>
    <n v="2618151"/>
    <n v="2645076"/>
    <n v="2659828"/>
    <n v="7923055"/>
    <n v="2728560"/>
    <n v="2143426"/>
    <n v="1767969"/>
    <n v="6639955"/>
    <n v="1.0421706005497773"/>
    <n v="0.81034571407400013"/>
    <n v="0.66469298014758849"/>
    <n v="83.80548917052829"/>
    <n v="83"/>
    <n v="0.85989297556756028"/>
    <n v="0.46446091862815159"/>
    <n v="0.46102145641324543"/>
    <n v="0.59978669959314923"/>
    <n v="0.83259389186958321"/>
    <n v="0.56412832515127298"/>
    <n v="0.75973962171456644"/>
    <n v="0.71315697679134926"/>
    <n v="1.104887367168417"/>
    <n v="0.57373133073668281"/>
    <n v="0.52269779507133596"/>
    <n v="0.72380752305344864"/>
    <n v="1.1187210473965041"/>
    <n v="0.73248413005775481"/>
    <n v="0.56101889141250716"/>
    <n v="0.799781426752326"/>
    <n v="1.0970474710511806"/>
    <n v="0.77740909959522608"/>
    <n v="0.81307519739979861"/>
    <n v="0.89893748455646161"/>
    <n v="2856826"/>
    <n v="2120352"/>
    <n v="74.220551059112466"/>
    <n v="74"/>
    <m/>
    <m/>
    <s v="Yes"/>
    <s v="Yes"/>
    <s v="No"/>
    <s v="Yes"/>
    <m/>
    <m/>
    <m/>
    <m/>
    <m/>
  </r>
  <r>
    <s v="E-2224"/>
    <s v="Shepard Rivera"/>
    <x v="1"/>
    <s v=""/>
    <s v=""/>
    <n v="0"/>
    <x v="0"/>
    <s v="No"/>
    <n v="3564326"/>
    <n v="3580014"/>
    <n v="3653158"/>
    <n v="10797498"/>
    <n v="3209626"/>
    <n v="2995776"/>
    <n v="2917562"/>
    <n v="9122964"/>
    <n v="0.90048609470626428"/>
    <n v="0.83680566612309337"/>
    <n v="0.7986410661679566"/>
    <n v="84.49146274442468"/>
    <n v="84"/>
    <n v="0.8653828650483758"/>
    <n v="0.77348312509478645"/>
    <n v="0.71049148940906992"/>
    <n v="0.78521172146892482"/>
    <n v="0.63583438437058881"/>
    <n v="0.67243131513220222"/>
    <n v="0.63310965812920461"/>
    <n v="0.64699819999886432"/>
    <n v="1.0487674349399556"/>
    <n v="0.98413279271630782"/>
    <n v="0.76989580977746508"/>
    <n v="0.92633083419338713"/>
    <n v="0.84872916868713333"/>
    <n v="0.73273564953607107"/>
    <n v="0.72284449722772692"/>
    <n v="0.76720259482499242"/>
    <n v="0.94752973755428282"/>
    <n v="0.82546778415998245"/>
    <n v="0.67145122548448033"/>
    <n v="0.81101339628427538"/>
    <n v="5531754"/>
    <n v="4453370"/>
    <n v="80.505568396570055"/>
    <n v="80"/>
    <m/>
    <m/>
    <s v="Yes"/>
    <s v="Yes"/>
    <s v="Yes"/>
    <s v="Yes"/>
    <m/>
    <m/>
    <m/>
    <m/>
    <m/>
  </r>
  <r>
    <s v="E-2225"/>
    <s v="Lillian Wiggins"/>
    <x v="1"/>
    <n v="39375"/>
    <s v=""/>
    <n v="39375"/>
    <x v="0"/>
    <s v="No"/>
    <n v="4591722"/>
    <n v="4607283"/>
    <n v="4660395"/>
    <n v="13859400"/>
    <n v="4382002"/>
    <n v="4669721"/>
    <n v="5027893"/>
    <n v="14079616"/>
    <n v="0.95432650321600476"/>
    <n v="1.0135520218749314"/>
    <n v="1.0788555476520767"/>
    <n v="101.58892881365715"/>
    <n v="101"/>
    <n v="1.4530524887996357"/>
    <n v="1.535572309502063"/>
    <n v="1.9546155323040699"/>
    <n v="1.6403624807205703"/>
    <n v="0.74528147339158057"/>
    <n v="0.87020741447982497"/>
    <n v="0.95528123360166795"/>
    <n v="0.85885603833169988"/>
    <n v="0.59597617132686309"/>
    <n v="0.86585365853658536"/>
    <n v="0.92199816868450502"/>
    <n v="0.80005187770668973"/>
    <n v="0.88658634538152614"/>
    <n v="1.0900703002233065"/>
    <n v="0.95029382321203371"/>
    <n v="0.97584025406523078"/>
    <n v="0.90472080554465806"/>
    <n v="0.86431956754836214"/>
    <n v="0.95474397903581387"/>
    <n v="0.90900300726756322"/>
    <n v="7397152"/>
    <n v="8499892"/>
    <n v="114.90762931463352"/>
    <n v="114"/>
    <m/>
    <m/>
    <s v="Yes"/>
    <s v="Yes"/>
    <s v="Yes"/>
    <s v="Yes"/>
    <m/>
    <m/>
    <m/>
    <m/>
    <m/>
  </r>
  <r>
    <s v="E-2226"/>
    <s v="Azariah Flores"/>
    <x v="1"/>
    <s v=""/>
    <s v=""/>
    <n v="0"/>
    <x v="0"/>
    <s v="No"/>
    <n v="4657928"/>
    <n v="4701020"/>
    <n v="4789101"/>
    <n v="14148049"/>
    <n v="4343465"/>
    <n v="4430386"/>
    <n v="4521490"/>
    <n v="13295341"/>
    <n v="0.93248865160646532"/>
    <n v="0.94243079161543664"/>
    <n v="0.94412082768770167"/>
    <n v="93.972964046138102"/>
    <n v="93"/>
    <n v="1.0523356494364202"/>
    <n v="0.81595828382902502"/>
    <n v="0.68683755756662546"/>
    <n v="0.85600265595529856"/>
    <n v="0.80058190059127232"/>
    <n v="0.94616853106119547"/>
    <n v="0.90647337776850345"/>
    <n v="0.88474492752811662"/>
    <n v="0.90649628859551068"/>
    <n v="1.3039178794934052"/>
    <n v="1.4426935603483206"/>
    <n v="1.2275515819860232"/>
    <n v="1.1698002109139525"/>
    <n v="0.94967267660448518"/>
    <n v="0.90282960126217815"/>
    <n v="1.0062829930674808"/>
    <n v="0.90819121158458438"/>
    <n v="0.87481718416262455"/>
    <n v="0.7854195046673067"/>
    <n v="0.85487347979939765"/>
    <n v="7875126"/>
    <n v="8023476"/>
    <n v="101.88377938333939"/>
    <n v="101"/>
    <m/>
    <m/>
    <s v="Yes"/>
    <s v="Yes"/>
    <s v="Yes"/>
    <s v="Yes"/>
    <m/>
    <m/>
    <m/>
    <m/>
    <m/>
  </r>
  <r>
    <s v="E-2227"/>
    <s v="Emilia Armstrong"/>
    <x v="1"/>
    <s v=""/>
    <s v=""/>
    <n v="0"/>
    <x v="0"/>
    <s v="No"/>
    <n v="3084158"/>
    <n v="3132448"/>
    <n v="3153616"/>
    <n v="9370222"/>
    <n v="3278907"/>
    <n v="2740217"/>
    <n v="2567942"/>
    <n v="8587066"/>
    <n v="1.0631449491238776"/>
    <n v="0.87478451358170994"/>
    <n v="0.81428493513477862"/>
    <n v="91.642076356355275"/>
    <n v="91"/>
    <n v="0.65438372447559245"/>
    <n v="0.61815693023836493"/>
    <n v="0.58857777206047002"/>
    <n v="0.62116977304041066"/>
    <n v="0.64536257799897456"/>
    <n v="0.52329098608590441"/>
    <n v="0.57521751869450566"/>
    <n v="0.58148032899937763"/>
    <n v="0.73400916185951814"/>
    <n v="0.62784899728828025"/>
    <n v="0.62521049692908992"/>
    <n v="0.65998855464330841"/>
    <n v="0.76523689816158569"/>
    <n v="0.68395586535566399"/>
    <n v="0.57893692788604589"/>
    <n v="0.67527645400475744"/>
    <n v="0.74222038711756533"/>
    <n v="0.66978314368045766"/>
    <n v="0.96255597515425406"/>
    <n v="0.7918826509945005"/>
    <n v="3646855"/>
    <n v="2429318"/>
    <n v="66.614055124209756"/>
    <n v="66"/>
    <m/>
    <m/>
    <s v="Yes"/>
    <s v="Yes"/>
    <s v="Yes"/>
    <s v="Yes"/>
    <m/>
    <m/>
    <m/>
    <m/>
    <m/>
  </r>
  <r>
    <s v="E-2228"/>
    <s v="Grant Carroll"/>
    <x v="1"/>
    <s v=""/>
    <s v=""/>
    <n v="0"/>
    <x v="0"/>
    <s v="No"/>
    <n v="5692996"/>
    <n v="5749898"/>
    <n v="5829502"/>
    <n v="17272396"/>
    <n v="4688124"/>
    <n v="5089925"/>
    <n v="4782407"/>
    <n v="14560456"/>
    <n v="0.82348977585791383"/>
    <n v="0.88522005086003264"/>
    <n v="0.82038002560081458"/>
    <n v="84.29899360806688"/>
    <n v="84"/>
    <n v="0.80031838641336905"/>
    <n v="0.71619939105916719"/>
    <n v="0.61674329150889018"/>
    <n v="0.71335891798113005"/>
    <n v="0.74179493931486851"/>
    <n v="0.92783934056534079"/>
    <n v="0.83821964017991002"/>
    <n v="0.83677584595444521"/>
    <n v="0.84334188708193136"/>
    <n v="1.0583383120188559"/>
    <n v="1.2552016274559512"/>
    <n v="1.0617088959883243"/>
    <n v="0.98474282469440821"/>
    <n v="0.95194410177080679"/>
    <n v="0.78093494674353992"/>
    <n v="0.90412410983911329"/>
    <n v="0.83734864083980098"/>
    <n v="0.86015185320856502"/>
    <n v="0.72500012817160642"/>
    <n v="0.80545784107924545"/>
    <n v="9716556"/>
    <n v="8197433"/>
    <n v="84.365622963527414"/>
    <n v="84"/>
    <m/>
    <m/>
    <s v="Yes"/>
    <s v="Yes"/>
    <s v="Yes"/>
    <s v="Yes"/>
    <m/>
    <m/>
    <m/>
    <m/>
    <m/>
  </r>
  <r>
    <s v="E-2229"/>
    <s v="Zara Woods"/>
    <x v="1"/>
    <s v=""/>
    <s v=""/>
    <n v="0"/>
    <x v="1"/>
    <s v="No"/>
    <n v="4919196"/>
    <n v="4974610"/>
    <n v="5028634"/>
    <n v="14922440"/>
    <n v="4280216"/>
    <n v="4082006"/>
    <n v="3819933"/>
    <n v="12182155"/>
    <n v="0.87010478948185843"/>
    <n v="0.820568044530124"/>
    <n v="0.75963631475267435"/>
    <n v="81.636481701383957"/>
    <n v="81"/>
    <n v="0.86688281887408214"/>
    <n v="0.76418640464086662"/>
    <n v="0.66286920064399424"/>
    <n v="0.76736801425091927"/>
    <n v="0.85003868892586387"/>
    <n v="0.70930840281542917"/>
    <n v="0.77872123011045691"/>
    <n v="0.77854170436041248"/>
    <n v="0.83443393297037693"/>
    <n v="1.0738459165177596"/>
    <n v="1.1332566048901445"/>
    <n v="1.0196425636289781"/>
    <n v="0.8074631320883362"/>
    <n v="0.66255777874507515"/>
    <n v="0.55156952084665012"/>
    <n v="0.67233761649477497"/>
    <n v="0.8647946465172448"/>
    <n v="0.82956543582014575"/>
    <n v="0.74237494916632774"/>
    <n v="0.81030544431833595"/>
    <n v="8888645"/>
    <n v="7288957"/>
    <n v="82.003016207757199"/>
    <n v="82"/>
    <m/>
    <m/>
    <s v="Yes"/>
    <s v="Yes"/>
    <s v="No"/>
    <s v="Yes"/>
    <m/>
    <m/>
    <m/>
    <m/>
    <m/>
  </r>
  <r>
    <s v="E-2230"/>
    <s v="Zion Kemp"/>
    <x v="1"/>
    <n v="62816.983154296875"/>
    <n v="76354.435630192587"/>
    <n v="139171.41878448945"/>
    <x v="0"/>
    <s v="Yes"/>
    <n v="4643984"/>
    <n v="4666956"/>
    <n v="4706235"/>
    <n v="14017175"/>
    <n v="4990853"/>
    <n v="5043866"/>
    <n v="5091047"/>
    <n v="15125766"/>
    <n v="1.0746921178023008"/>
    <n v="1.0807614213633041"/>
    <n v="1.0817664226287043"/>
    <n v="107.90880473419216"/>
    <n v="107"/>
    <n v="1.0478681749341945"/>
    <n v="0.87255127545329836"/>
    <n v="0.84798556188571406"/>
    <n v="0.92450940126418701"/>
    <n v="1.0610130468150423"/>
    <n v="1.1005633983162073"/>
    <n v="1.0700618157325223"/>
    <n v="1.0773106922523039"/>
    <n v="1.2225755860275926"/>
    <n v="1.7988695406782755"/>
    <n v="1.8985730324609533"/>
    <n v="1.6538748511176611"/>
    <n v="1.1400363280983357"/>
    <n v="0.92423662225206005"/>
    <n v="0.79500294570221253"/>
    <n v="0.95039356201414815"/>
    <n v="0.95943380265804468"/>
    <n v="0.97338946102382917"/>
    <n v="1.116327389641677"/>
    <n v="1.0180012758993704"/>
    <n v="8200867"/>
    <n v="9154079"/>
    <n v="111.62330763320512"/>
    <n v="111"/>
    <m/>
    <m/>
    <s v="Yes"/>
    <s v="Yes"/>
    <s v="Yes"/>
    <s v="Yes"/>
    <m/>
    <m/>
    <m/>
    <m/>
    <m/>
  </r>
  <r>
    <s v="E-2231"/>
    <s v="Anika Hamilton"/>
    <x v="1"/>
    <s v=""/>
    <s v=""/>
    <n v="0"/>
    <x v="0"/>
    <s v="Yes"/>
    <n v="2899194"/>
    <n v="2953453"/>
    <n v="2866230"/>
    <n v="8718877"/>
    <n v="2694079"/>
    <n v="2595935"/>
    <n v="2566441"/>
    <n v="7856455"/>
    <n v="0.92925102631972889"/>
    <n v="0.87894914867444984"/>
    <n v="0.89540650959622914"/>
    <n v="90.108565587058976"/>
    <n v="90"/>
    <n v="1.0672065056791569"/>
    <n v="0.945116615524624"/>
    <n v="0.91144033331083796"/>
    <n v="0.9763465188140632"/>
    <n v="0.92334788161163117"/>
    <n v="0.93603966613464507"/>
    <n v="1.0484465275321306"/>
    <n v="0.96722695703409534"/>
    <n v="0.76237235863071917"/>
    <n v="0.80137301357260782"/>
    <n v="1.0034871192085415"/>
    <n v="0.86152225298029639"/>
    <n v="1.0778188048095503"/>
    <n v="0.75267362918330361"/>
    <n v="0.84272042824408377"/>
    <n v="0.88947802430697376"/>
    <n v="1.3120048421439456"/>
    <n v="1.2556291249050671"/>
    <n v="1.2023992249327804"/>
    <n v="1.2568026170417208"/>
    <n v="4037227"/>
    <n v="3835957"/>
    <n v="95.014647430030564"/>
    <n v="95"/>
    <m/>
    <m/>
    <s v="Yes"/>
    <s v="Yes"/>
    <s v="Yes"/>
    <s v="Yes"/>
    <m/>
    <m/>
    <m/>
    <m/>
    <m/>
  </r>
  <r>
    <s v="E-2232"/>
    <s v="Jason Chan"/>
    <x v="1"/>
    <s v=""/>
    <s v=""/>
    <n v="0"/>
    <x v="0"/>
    <s v="No"/>
    <n v="4452542"/>
    <n v="4513370"/>
    <n v="4561077"/>
    <n v="13526989"/>
    <n v="4531406"/>
    <n v="3861989"/>
    <n v="4203650"/>
    <n v="12597045"/>
    <n v="1.0177121293858655"/>
    <n v="0.85567746495412522"/>
    <n v="0.92163539444740794"/>
    <n v="93.125269784724452"/>
    <n v="93"/>
    <n v="0.84872539762330346"/>
    <n v="0.73826073162219619"/>
    <n v="0.67484268347876342"/>
    <n v="0.75551161363178443"/>
    <n v="1.2519142709371414"/>
    <n v="1.0706937381109516"/>
    <n v="1.2005992945014097"/>
    <n v="1.1752608819273223"/>
    <n v="0.70320731808802783"/>
    <n v="0.70667175598857923"/>
    <n v="0.98375093837725469"/>
    <n v="0.80680903951418259"/>
    <n v="1.6263379599523766"/>
    <n v="1.3603401842664777"/>
    <n v="1.156452699700856"/>
    <n v="1.3777927972758297"/>
    <n v="1.1825815975069707"/>
    <n v="1.0848938904736529"/>
    <n v="0.92979471543497927"/>
    <n v="1.0619188128694903"/>
    <n v="6118815"/>
    <n v="5931754"/>
    <n v="96.942855765372869"/>
    <n v="96"/>
    <m/>
    <m/>
    <s v="Yes"/>
    <s v="Yes"/>
    <s v="Yes"/>
    <s v="Yes"/>
    <m/>
    <m/>
    <m/>
    <m/>
    <m/>
  </r>
  <r>
    <s v="E-2233"/>
    <s v="Hattie Carter"/>
    <x v="1"/>
    <s v=""/>
    <s v=""/>
    <n v="0"/>
    <x v="0"/>
    <s v="No"/>
    <n v="3586195"/>
    <n v="3597009"/>
    <n v="3642273"/>
    <n v="10825477"/>
    <n v="3762338"/>
    <n v="3248637"/>
    <n v="3248079"/>
    <n v="10259054"/>
    <n v="1.0491169610129956"/>
    <n v="0.90314953340400317"/>
    <n v="0.89177252775945126"/>
    <n v="94.767685525543115"/>
    <n v="94"/>
    <n v="0.87836551058622037"/>
    <n v="0.77206023434328663"/>
    <n v="0.6100186597881565"/>
    <n v="0.7567220200881194"/>
    <n v="1.0366484984953388"/>
    <n v="0.93499247365780236"/>
    <n v="1.2511574794975604"/>
    <n v="1.0728442914184002"/>
    <n v="0.69600103446507677"/>
    <n v="0.92550291730788392"/>
    <n v="1.1075675633854034"/>
    <n v="0.91928318204398685"/>
    <n v="1.0752979987161881"/>
    <n v="0.91192319702780822"/>
    <n v="0.79484258276629838"/>
    <n v="0.92548978944327165"/>
    <n v="1.1708981202135067"/>
    <n v="1.0625119352251462"/>
    <n v="1.0358373474912979"/>
    <n v="1.0890010146495781"/>
    <n v="5440099"/>
    <n v="4737838"/>
    <n v="87.091025365531024"/>
    <n v="87"/>
    <m/>
    <m/>
    <s v="Yes"/>
    <s v="Yes"/>
    <s v="Yes"/>
    <s v="Yes"/>
    <m/>
    <m/>
    <m/>
    <m/>
    <m/>
  </r>
  <r>
    <s v="E-2234"/>
    <s v="Maverick Crawford"/>
    <x v="1"/>
    <s v=""/>
    <s v=""/>
    <n v="0"/>
    <x v="0"/>
    <s v="No"/>
    <n v="2873041"/>
    <n v="2957613"/>
    <n v="2963403"/>
    <n v="8794057"/>
    <n v="2814900"/>
    <n v="2895462"/>
    <n v="2689280"/>
    <n v="8399642"/>
    <n v="0.97976325433573697"/>
    <n v="0.97898609452960883"/>
    <n v="0.90749722531832488"/>
    <n v="95.51498244780538"/>
    <n v="95"/>
    <n v="1.0430171589910422"/>
    <n v="0.99073496548110818"/>
    <n v="0.83255078493856638"/>
    <n v="0.95780392429191297"/>
    <n v="0.79008107796549387"/>
    <n v="0.78928984204443298"/>
    <n v="0.73298708928023071"/>
    <n v="0.77128945339236366"/>
    <n v="1.033104183260851"/>
    <n v="0.97675616737086002"/>
    <n v="1.0961785920880212"/>
    <n v="1.0383557167711537"/>
    <n v="1.0613356428528182"/>
    <n v="1.3396579541787674"/>
    <n v="0.94849055411638339"/>
    <n v="1.115651283356565"/>
    <n v="1.7643521845521282"/>
    <n v="1.660937360776976"/>
    <n v="1.2869333424174552"/>
    <n v="1.565091789317455"/>
    <n v="4554469"/>
    <n v="4801713"/>
    <n v="105.42860210487765"/>
    <n v="105"/>
    <m/>
    <m/>
    <s v="Yes"/>
    <s v="Yes"/>
    <s v="Yes"/>
    <s v="Yes"/>
    <m/>
    <m/>
    <m/>
    <m/>
    <m/>
  </r>
  <r>
    <s v="E-2235"/>
    <s v="Aubree Ryan"/>
    <x v="1"/>
    <s v=""/>
    <s v=""/>
    <n v="0"/>
    <x v="0"/>
    <s v="No"/>
    <n v="6409823"/>
    <n v="6445932"/>
    <n v="6499164"/>
    <n v="19354919"/>
    <n v="6211915"/>
    <n v="6140154"/>
    <n v="6151150"/>
    <n v="18503219"/>
    <n v="0.96912426442976662"/>
    <n v="0.95256263950659115"/>
    <n v="0.94645249758276606"/>
    <n v="95.599568254457694"/>
    <n v="95"/>
    <n v="1.1183312666884742"/>
    <n v="0.91228152621293823"/>
    <n v="0.77588293414193721"/>
    <n v="0.93956053319443877"/>
    <n v="0.84305594079165458"/>
    <n v="0.70335652528310677"/>
    <n v="0.73305704065540978"/>
    <n v="0.75851266551117447"/>
    <n v="0.56234374313933422"/>
    <n v="0.89695410704879153"/>
    <n v="1.4540637501376299"/>
    <n v="0.99574012125178535"/>
    <n v="1.0352889345232243"/>
    <n v="1.2346381769084678"/>
    <n v="1.112802182621909"/>
    <n v="1.1285714369866653"/>
    <n v="0.79901191085510048"/>
    <n v="0.89044496812960339"/>
    <n v="0.8001266845595072"/>
    <n v="0.82915193521414898"/>
    <n v="10269724"/>
    <n v="9859098"/>
    <n v="96.001586800190537"/>
    <n v="96"/>
    <m/>
    <m/>
    <s v="Yes"/>
    <s v="Yes"/>
    <s v="Yes"/>
    <s v="Yes"/>
    <m/>
    <m/>
    <m/>
    <m/>
    <m/>
  </r>
  <r>
    <s v="E-2236"/>
    <s v="Timothy Lawson"/>
    <x v="1"/>
    <s v=""/>
    <s v=""/>
    <n v="0"/>
    <x v="0"/>
    <s v="No"/>
    <n v="4773418"/>
    <n v="4858247"/>
    <n v="4873811"/>
    <n v="14505476"/>
    <n v="4038818"/>
    <n v="4073123"/>
    <n v="4531930"/>
    <n v="12643871"/>
    <n v="0.84610608163793743"/>
    <n v="0.83839356047562008"/>
    <n v="0.92985345554023335"/>
    <n v="87.166191581717129"/>
    <n v="87"/>
    <n v="0.89853681419115405"/>
    <n v="0.79762100463148267"/>
    <n v="0.69434629636210943"/>
    <n v="0.79946745870023794"/>
    <n v="0.57952180784257379"/>
    <n v="0.56085819957945227"/>
    <n v="0.57775930286714172"/>
    <n v="0.57262266140558837"/>
    <n v="0.74155121728555706"/>
    <n v="0.97140250714937326"/>
    <n v="1.7479315484602271"/>
    <n v="1.1812234175767347"/>
    <n v="0.74385613513631466"/>
    <n v="0.93402323715462332"/>
    <n v="0.94538576531632146"/>
    <n v="0.87643261023719976"/>
    <n v="0.95293226637859674"/>
    <n v="0.82938427578433216"/>
    <n v="0.75662202259868616"/>
    <n v="0.84391785330621016"/>
    <n v="7732826"/>
    <n v="6860850"/>
    <n v="88.723708512256707"/>
    <n v="88"/>
    <m/>
    <m/>
    <s v="Yes"/>
    <s v="Yes"/>
    <s v="Yes"/>
    <s v="Yes"/>
    <m/>
    <m/>
    <m/>
    <m/>
    <m/>
  </r>
  <r>
    <s v="E-2237"/>
    <s v="Phoebe O’Neal"/>
    <x v="1"/>
    <s v=""/>
    <s v=""/>
    <n v="0"/>
    <x v="0"/>
    <s v="No"/>
    <n v="5073632"/>
    <n v="5112857"/>
    <n v="5179688"/>
    <n v="15366177"/>
    <n v="4831295"/>
    <n v="4707558"/>
    <n v="4565628"/>
    <n v="14104481"/>
    <n v="0.95223599188904517"/>
    <n v="0.92072944735203821"/>
    <n v="0.88144845789939474"/>
    <n v="91.789135319735024"/>
    <n v="91"/>
    <n v="1.0909607139629107"/>
    <n v="0.74635072944648484"/>
    <n v="0.72344451131312493"/>
    <n v="0.85804112969191759"/>
    <n v="0.93727580756599183"/>
    <n v="0.84420021847511695"/>
    <n v="0.82198939989435704"/>
    <n v="0.86672016011282627"/>
    <n v="0.7172220596629747"/>
    <n v="1.0624348301531659"/>
    <n v="1.929232471373133"/>
    <n v="1.2705451111906017"/>
    <n v="1.1572874678087559"/>
    <n v="1.2804872678991186"/>
    <n v="1.0362399402638347"/>
    <n v="1.1571725665973447"/>
    <n v="0.81623327096955034"/>
    <n v="0.90387860527966168"/>
    <n v="0.74820825861454765"/>
    <n v="0.82106689804112809"/>
    <n v="7801897"/>
    <n v="7756895"/>
    <n v="99.423191564820712"/>
    <n v="99"/>
    <m/>
    <m/>
    <s v="Yes"/>
    <s v="Yes"/>
    <s v="Yes"/>
    <s v="Yes"/>
    <m/>
    <m/>
    <m/>
    <m/>
    <m/>
  </r>
  <r>
    <s v="E-2238"/>
    <s v="Eddie Truong"/>
    <x v="1"/>
    <s v=""/>
    <s v=""/>
    <n v="0"/>
    <x v="0"/>
    <s v="No"/>
    <n v="2537055"/>
    <n v="2461445"/>
    <n v="2511797"/>
    <n v="7510297"/>
    <n v="2332146"/>
    <n v="2035584"/>
    <n v="2284682"/>
    <n v="6652412"/>
    <n v="0.91923352075536402"/>
    <n v="0.82698739967783153"/>
    <n v="0.90958067073095472"/>
    <n v="88.577216054172027"/>
    <n v="88"/>
    <n v="1.0272157548257521"/>
    <n v="0.86430988177677137"/>
    <n v="0.84793128229697823"/>
    <n v="0.91631308194530015"/>
    <n v="0.71942628672970743"/>
    <n v="0.67554872990606019"/>
    <n v="0.69776431930932281"/>
    <n v="0.6980034239401316"/>
    <n v="0.84325805008944543"/>
    <n v="0.68686950485886167"/>
    <n v="0.81543561727246583"/>
    <n v="0.78400617062756983"/>
    <n v="0.882792898888897"/>
    <n v="0.70705382530532557"/>
    <n v="0.743150791457999"/>
    <n v="0.77792952795293302"/>
    <n v="0.69859948577674913"/>
    <n v="0.79020650173788587"/>
    <n v="0.55935942678361372"/>
    <n v="0.68078659536158659"/>
    <n v="4248456"/>
    <n v="3357167"/>
    <n v="79.020872524041678"/>
    <n v="79"/>
    <m/>
    <m/>
    <s v="Yes"/>
    <s v="Yes"/>
    <s v="Yes"/>
    <s v="Yes"/>
    <m/>
    <m/>
    <m/>
    <m/>
    <m/>
  </r>
  <r>
    <s v="E-2239"/>
    <s v="Judith McKay"/>
    <x v="1"/>
    <n v="37500"/>
    <n v="65957.832312011727"/>
    <n v="103457.83231201173"/>
    <x v="0"/>
    <s v="Yes"/>
    <n v="3652339"/>
    <n v="3686960"/>
    <n v="3741799"/>
    <n v="11081098"/>
    <n v="3783833"/>
    <n v="3254282"/>
    <n v="4076854"/>
    <n v="11114969"/>
    <n v="1.0360026821168571"/>
    <n v="0.88264640788074733"/>
    <n v="1.0895438263787018"/>
    <n v="100.30566465525348"/>
    <n v="100"/>
    <n v="1.204632302540926"/>
    <n v="1.0350119564305935"/>
    <n v="1.3075793834032998"/>
    <n v="1.1809850944117348"/>
    <n v="0.9990319365103707"/>
    <n v="0.78209857339673794"/>
    <n v="1.1451148881402127"/>
    <n v="0.97121905086742844"/>
    <n v="0.88926077717061325"/>
    <n v="0.88259611099148183"/>
    <n v="1.2717600127790563"/>
    <n v="1.0280089353853981"/>
    <n v="0.88616211440412185"/>
    <n v="0.89782245744474554"/>
    <n v="1.1395073744801538"/>
    <n v="0.97627886301453437"/>
    <n v="1.0903439919928357"/>
    <n v="1.0617023298039672"/>
    <n v="1.3188883608569957"/>
    <n v="1.1604311744790949"/>
    <n v="5200122"/>
    <n v="5616863"/>
    <n v="108.01406197777668"/>
    <n v="108"/>
    <m/>
    <m/>
    <s v="Yes"/>
    <s v="Yes"/>
    <s v="Yes"/>
    <s v="Yes"/>
    <m/>
    <m/>
    <m/>
    <m/>
    <m/>
  </r>
  <r>
    <s v="E-2240"/>
    <s v="Joey West"/>
    <x v="1"/>
    <s v=""/>
    <s v=""/>
    <n v="0"/>
    <x v="0"/>
    <s v="No"/>
    <n v="3710446"/>
    <n v="3707402"/>
    <n v="3734343"/>
    <n v="11152191"/>
    <n v="3188500"/>
    <n v="3125014"/>
    <n v="3063321"/>
    <n v="9376835"/>
    <n v="0.85933065728486546"/>
    <n v="0.84291209855311078"/>
    <n v="0.82031056065283769"/>
    <n v="84.080652851085489"/>
    <n v="84"/>
    <n v="0.86086821859773133"/>
    <n v="0.70003773021768079"/>
    <n v="0.66282433735591262"/>
    <n v="0.74364447552394253"/>
    <n v="1.0536264985422434"/>
    <n v="1.0042204478905452"/>
    <n v="0.9382596282408292"/>
    <n v="0.99782521957576364"/>
    <n v="0.59296763246719975"/>
    <n v="0.72620140277124989"/>
    <n v="0.94352354848508391"/>
    <n v="0.76280735994658522"/>
    <n v="1.2558976771112236"/>
    <n v="1.2100428767576032"/>
    <n v="1.0208248869823748"/>
    <n v="1.1608262385403898"/>
    <n v="1.3107761160147235"/>
    <n v="1.3044082626639224"/>
    <n v="1.1300256629597947"/>
    <n v="1.2470511245116327"/>
    <n v="6155009"/>
    <n v="5602454"/>
    <n v="91.022677627278853"/>
    <n v="91"/>
    <m/>
    <m/>
    <s v="Yes"/>
    <s v="Yes"/>
    <s v="Yes"/>
    <s v="Yes"/>
    <m/>
    <m/>
    <m/>
    <m/>
    <m/>
  </r>
  <r>
    <s v="E-2241"/>
    <s v="Remi Hawkins"/>
    <x v="1"/>
    <n v="59825.6982421875"/>
    <n v="92809.293723721785"/>
    <n v="152634.99196590928"/>
    <x v="0"/>
    <s v="Yes"/>
    <n v="3305111"/>
    <n v="3359621"/>
    <n v="3420840"/>
    <n v="10085572"/>
    <n v="3667651"/>
    <n v="3525121"/>
    <n v="3557392"/>
    <n v="10750164"/>
    <n v="1.109690718405524"/>
    <n v="1.049261508961874"/>
    <n v="1.039917681037406"/>
    <n v="106.58953205628794"/>
    <n v="106"/>
    <n v="1.3187713537382075"/>
    <n v="1.0753380379374946"/>
    <n v="1.0244293205948714"/>
    <n v="1.1428106567923129"/>
    <n v="1.1045467925357479"/>
    <n v="0.97277243238160904"/>
    <n v="1.0785587215900376"/>
    <n v="1.051179017619569"/>
    <n v="0.89732848111727426"/>
    <n v="1.2021083926574476"/>
    <n v="1.6325534292498953"/>
    <n v="1.2642577181300212"/>
    <n v="1.2632485413545691"/>
    <n v="1.2875421987113691"/>
    <n v="1.0844957404101416"/>
    <n v="1.209799761990997"/>
    <n v="1.084049610614364"/>
    <n v="1.0456309072193148"/>
    <n v="0.96726608977825856"/>
    <n v="1.0309104881333149"/>
    <n v="6139590"/>
    <n v="7125049"/>
    <n v="116.05089264918342"/>
    <n v="115"/>
    <m/>
    <m/>
    <s v="Yes"/>
    <s v="Yes"/>
    <s v="Yes"/>
    <s v="Yes"/>
    <m/>
    <m/>
    <m/>
    <m/>
    <m/>
  </r>
  <r>
    <s v="E-2242"/>
    <s v="Victor Parks"/>
    <x v="1"/>
    <s v=""/>
    <s v=""/>
    <n v="0"/>
    <x v="1"/>
    <s v="No"/>
    <n v="2452841"/>
    <n v="2492644"/>
    <n v="2517978"/>
    <n v="7463463"/>
    <n v="2102474"/>
    <n v="2024597"/>
    <n v="1989586"/>
    <n v="6116657"/>
    <n v="0.8571586988312736"/>
    <n v="0.81222870173197614"/>
    <n v="0.79015225708882286"/>
    <n v="81.954677071488121"/>
    <n v="81"/>
    <n v="1.0200197871165235"/>
    <n v="0.80855528119808562"/>
    <n v="0.72932052048209584"/>
    <n v="0.85597729518691068"/>
    <n v="0.65154238913808848"/>
    <n v="0.64738041513712552"/>
    <n v="0.5688477896133286"/>
    <n v="0.62224408189981084"/>
    <n v="0.48617335707206694"/>
    <n v="0.64750488152876784"/>
    <n v="0.99020299237446796"/>
    <n v="0.7218528443030201"/>
    <n v="0.83455047974293872"/>
    <n v="0.7499136758961521"/>
    <n v="0.5620745472283234"/>
    <n v="0.71443984631730251"/>
    <n v="0.83563387175721981"/>
    <n v="0.9827573652555085"/>
    <n v="0.69867280806649246"/>
    <n v="0.83980798607949658"/>
    <n v="3788922"/>
    <n v="2894212"/>
    <n v="76.386159440600792"/>
    <n v="76"/>
    <m/>
    <m/>
    <s v="Yes"/>
    <s v="Yes"/>
    <s v="No"/>
    <s v="Yes"/>
    <m/>
    <m/>
    <m/>
    <m/>
    <m/>
  </r>
  <r>
    <s v="E-2243"/>
    <s v="Ainsley Weber"/>
    <x v="1"/>
    <n v="43410.9375"/>
    <n v="84180.765282287335"/>
    <n v="127591.70278228734"/>
    <x v="0"/>
    <s v="Yes"/>
    <n v="6363503"/>
    <n v="6385420"/>
    <n v="6454902"/>
    <n v="19203825"/>
    <n v="6688858"/>
    <n v="6582138"/>
    <n v="6658555"/>
    <n v="19929551"/>
    <n v="1.0511282857885036"/>
    <n v="1.0308073705410137"/>
    <n v="1.0315501304280066"/>
    <n v="103.77907005505413"/>
    <n v="103"/>
    <n v="1.3732091296961815"/>
    <n v="1.192930629482182"/>
    <n v="1.0957132720943632"/>
    <n v="1.2233659241249439"/>
    <n v="0.86316017452116711"/>
    <n v="0.80528586657878187"/>
    <n v="0.76960327563353848"/>
    <n v="0.8116923901200328"/>
    <n v="0.88004663046523723"/>
    <n v="1.2430263591133437"/>
    <n v="1.4858531337419969"/>
    <n v="1.2186329617450606"/>
    <n v="0.94370103856684906"/>
    <n v="1.0230304896707787"/>
    <n v="0.97055005242801229"/>
    <n v="0.97924286337338728"/>
    <n v="0.99259718532692642"/>
    <n v="1.0284645751090795"/>
    <n v="0.99786897133470465"/>
    <n v="1.0062902477976405"/>
    <n v="10116635"/>
    <n v="11499578"/>
    <n v="113.66999007080911"/>
    <n v="113"/>
    <m/>
    <m/>
    <s v="Yes"/>
    <s v="Yes"/>
    <s v="Yes"/>
    <s v="Yes"/>
    <m/>
    <m/>
    <m/>
    <m/>
    <m/>
  </r>
  <r>
    <s v="E-2244"/>
    <s v="Crew Hudson"/>
    <x v="1"/>
    <s v=""/>
    <s v=""/>
    <n v="0"/>
    <x v="0"/>
    <s v="No"/>
    <n v="2559257"/>
    <n v="2611283"/>
    <n v="2634721"/>
    <n v="7805261"/>
    <n v="2525779"/>
    <n v="2422644"/>
    <n v="2212519"/>
    <n v="7160942"/>
    <n v="0.9869188596534072"/>
    <n v="0.92776003213745883"/>
    <n v="0.839754569838704"/>
    <n v="91.745067845905467"/>
    <n v="91"/>
    <n v="1.2161829921466032"/>
    <n v="1.0649158999152037"/>
    <n v="0.60045463626399143"/>
    <n v="0.9718253779594942"/>
    <n v="0.7002435639970257"/>
    <n v="0.58746791883897842"/>
    <n v="0.61785162834841978"/>
    <n v="0.63472553413011035"/>
    <n v="0.90191587232559833"/>
    <n v="1.1077639260210717"/>
    <n v="1.2714917758631639"/>
    <n v="1.1021141136925645"/>
    <n v="0.88123314869574576"/>
    <n v="0.75055899279661553"/>
    <n v="0.72384171155184629"/>
    <n v="0.78411361120886813"/>
    <n v="0.99360042527525327"/>
    <n v="0.87866774814965021"/>
    <n v="0.78396626124054525"/>
    <n v="0.8839060292118428"/>
    <n v="4627497"/>
    <n v="4095230"/>
    <n v="88.49773430431182"/>
    <n v="88"/>
    <m/>
    <m/>
    <s v="Yes"/>
    <s v="Yes"/>
    <s v="Yes"/>
    <s v="Yes"/>
    <m/>
    <m/>
    <m/>
    <m/>
    <m/>
  </r>
  <r>
    <s v="E-2245"/>
    <s v="Kamila Austin"/>
    <x v="1"/>
    <s v=""/>
    <s v=""/>
    <n v="0"/>
    <x v="0"/>
    <s v="No"/>
    <n v="3818978"/>
    <n v="3856092"/>
    <n v="3878924"/>
    <n v="11553994"/>
    <n v="3233271"/>
    <n v="3864010"/>
    <n v="3690873"/>
    <n v="10788154"/>
    <n v="0.84663252838848513"/>
    <n v="1.0020533742452202"/>
    <n v="0.95151980291441651"/>
    <n v="93.371642741029632"/>
    <n v="93"/>
    <n v="0.75534043657768479"/>
    <n v="0.6410306465006711"/>
    <n v="0.58652821955258805"/>
    <n v="0.66288015136597445"/>
    <n v="0.56878287551139683"/>
    <n v="0.64622002845047732"/>
    <n v="0.5467392293344252"/>
    <n v="0.58757048986207772"/>
    <n v="0.79910130389268819"/>
    <n v="1.4279540035327036"/>
    <n v="1.7161412114638797"/>
    <n v="1.3341601855600895"/>
    <n v="0.90884099179398026"/>
    <n v="1.0595147946382151"/>
    <n v="1.0234721477141548"/>
    <n v="0.99855337089359364"/>
    <n v="0.92555226995999307"/>
    <n v="1.0835834246193534"/>
    <n v="0.89501829616565087"/>
    <n v="0.96769630771755699"/>
    <n v="6314946"/>
    <n v="5532596"/>
    <n v="87.611137134030912"/>
    <n v="87"/>
    <m/>
    <m/>
    <s v="Yes"/>
    <s v="Yes"/>
    <s v="Yes"/>
    <s v="Yes"/>
    <m/>
    <m/>
    <m/>
    <m/>
    <m/>
  </r>
  <r>
    <s v="E-2246"/>
    <s v="Omar Zimmerman"/>
    <x v="1"/>
    <n v="56976.85546875"/>
    <n v="92809.293723721785"/>
    <n v="149786.14919247178"/>
    <x v="0"/>
    <s v="Yes"/>
    <n v="3173366"/>
    <n v="3190393"/>
    <n v="3249016"/>
    <n v="9612775"/>
    <n v="3098361"/>
    <n v="3345431"/>
    <n v="3680399"/>
    <n v="10124191"/>
    <n v="0.97636421389779815"/>
    <n v="1.0485952671034571"/>
    <n v="1.1327734304786434"/>
    <n v="105.32017029421785"/>
    <n v="105"/>
    <n v="0.97918962418613054"/>
    <n v="0.84828454909394757"/>
    <n v="0.96226752071081878"/>
    <n v="0.92986846978149973"/>
    <n v="0.78267766497461932"/>
    <n v="0.914750930086486"/>
    <n v="0.89880262993781512"/>
    <n v="0.86618795485180466"/>
    <n v="1.1560214151814072"/>
    <n v="1.819053266133017"/>
    <n v="1.9567171844434228"/>
    <n v="1.6592794872279999"/>
    <n v="0.86758581134739254"/>
    <n v="1.0354005946044522"/>
    <n v="1.1402030270396621"/>
    <n v="1.0169838224212666"/>
    <n v="0.90621784018856022"/>
    <n v="1.1932367572869955"/>
    <n v="1.0904585362826917"/>
    <n v="1.0616776677667767"/>
    <n v="4486575"/>
    <n v="5301564"/>
    <n v="118.16505909296066"/>
    <n v="115"/>
    <m/>
    <m/>
    <s v="Yes"/>
    <s v="Yes"/>
    <s v="Yes"/>
    <s v="Yes"/>
    <m/>
    <m/>
    <m/>
    <m/>
    <m/>
  </r>
  <r>
    <s v="E-2247"/>
    <s v="Ariyah Ryan"/>
    <x v="1"/>
    <s v=""/>
    <s v=""/>
    <n v="0"/>
    <x v="0"/>
    <s v="No"/>
    <n v="3647282"/>
    <n v="3653291"/>
    <n v="3709049"/>
    <n v="11009622"/>
    <n v="3498105"/>
    <n v="3366137"/>
    <n v="3281893"/>
    <n v="10146135"/>
    <n v="0.95909913190150908"/>
    <n v="0.92139854175317537"/>
    <n v="0.88483409089499765"/>
    <n v="92.156978686461713"/>
    <n v="92"/>
    <n v="1.0421807252729691"/>
    <n v="0.92886670736287147"/>
    <n v="0.93238738950785915"/>
    <n v="0.96920137391568395"/>
    <n v="0.81310052468313887"/>
    <n v="0.79516972603335123"/>
    <n v="0.71900106135473851"/>
    <n v="0.77526487270368127"/>
    <n v="0.8719151894334376"/>
    <n v="0.99981382004041086"/>
    <n v="1.2525565281997713"/>
    <n v="1.0512802666673295"/>
    <n v="0.85500822304017543"/>
    <n v="0.79725667329611816"/>
    <n v="0.60589676237546763"/>
    <n v="0.75136413081619757"/>
    <n v="0.97547315423909453"/>
    <n v="1.0603511366875438"/>
    <n v="1.0461333295298951"/>
    <n v="1.0270041321296475"/>
    <n v="5863997"/>
    <n v="5459658"/>
    <n v="93.104720210463952"/>
    <n v="93"/>
    <m/>
    <m/>
    <s v="Yes"/>
    <s v="Yes"/>
    <s v="Yes"/>
    <s v="Yes"/>
    <m/>
    <m/>
    <m/>
    <m/>
    <m/>
  </r>
  <r>
    <s v="E-2248"/>
    <s v="Timothy Hodge"/>
    <x v="1"/>
    <n v="39375"/>
    <s v=""/>
    <n v="39375"/>
    <x v="0"/>
    <s v="No"/>
    <n v="4683824"/>
    <n v="4704297"/>
    <n v="4755031"/>
    <n v="14143152"/>
    <n v="4977076"/>
    <n v="4811971"/>
    <n v="4587705"/>
    <n v="14376752"/>
    <n v="1.0626095258916646"/>
    <n v="1.0228884358279249"/>
    <n v="0.96481074466181183"/>
    <n v="101.65168273663465"/>
    <n v="101"/>
    <n v="1.1482847289270475"/>
    <n v="0.89422400721113615"/>
    <n v="0.79992847413235446"/>
    <n v="0.95186477084798604"/>
    <n v="1.0510716736250829"/>
    <n v="0.84521223406089441"/>
    <n v="0.89694141927466198"/>
    <n v="0.93020692590840071"/>
    <n v="0.53317361433828614"/>
    <n v="0.63138877981430575"/>
    <n v="0.98567116087193551"/>
    <n v="0.73043916961875888"/>
    <n v="0.94987479369415517"/>
    <n v="1.161777507420265"/>
    <n v="0.86647978954344729"/>
    <n v="0.99153566689650774"/>
    <n v="1.0945055422262271"/>
    <n v="1.2746433041301628"/>
    <n v="1.0887899300488622"/>
    <n v="1.1528019503492588"/>
    <n v="5636298"/>
    <n v="5225668"/>
    <n v="92.714544191950111"/>
    <n v="92"/>
    <m/>
    <m/>
    <s v="Yes"/>
    <s v="Yes"/>
    <s v="Yes"/>
    <s v="Yes"/>
    <m/>
    <m/>
    <m/>
    <m/>
    <m/>
  </r>
  <r>
    <s v="E-2249"/>
    <s v="Coraline Marquez"/>
    <x v="1"/>
    <s v=""/>
    <s v=""/>
    <n v="0"/>
    <x v="0"/>
    <s v="Yes"/>
    <n v="4310448"/>
    <n v="4296527"/>
    <n v="4370759"/>
    <n v="12977734"/>
    <n v="4135040"/>
    <n v="4005869"/>
    <n v="4048502"/>
    <n v="12189411"/>
    <n v="0.95930631804397126"/>
    <n v="0.93235047749030786"/>
    <n v="0.92626978517918745"/>
    <n v="93.925572831127539"/>
    <n v="93"/>
    <n v="1.0860693419572787"/>
    <n v="0.93588246009188769"/>
    <n v="0.87463969282151099"/>
    <n v="0.96871496132647905"/>
    <n v="0.82854102239861782"/>
    <n v="0.84135878343869663"/>
    <n v="0.78048391473883172"/>
    <n v="0.81637946751225743"/>
    <n v="0.91756446140134162"/>
    <n v="0.99475531877359491"/>
    <n v="1.3154084285102767"/>
    <n v="1.0855768321526229"/>
    <n v="1.0224925235603488"/>
    <n v="0.99406336253647654"/>
    <n v="0.83776117101985503"/>
    <n v="0.95065369146639489"/>
    <n v="1.0868967840964396"/>
    <n v="1.3052445557954075"/>
    <n v="0.91386852429909216"/>
    <n v="1.09945340703071"/>
    <n v="7726478"/>
    <n v="7579992"/>
    <n v="98.104103836185132"/>
    <n v="98"/>
    <m/>
    <m/>
    <s v="Yes"/>
    <s v="Yes"/>
    <s v="Yes"/>
    <s v="Yes"/>
    <m/>
    <m/>
    <m/>
    <m/>
    <m/>
  </r>
  <r>
    <s v="E-2250"/>
    <s v="Malakai Tate"/>
    <x v="1"/>
    <s v=""/>
    <s v=""/>
    <n v="0"/>
    <x v="0"/>
    <s v="Yes"/>
    <n v="2668276"/>
    <n v="2690345"/>
    <n v="2695005"/>
    <n v="8053626"/>
    <n v="2714549"/>
    <n v="2543567"/>
    <n v="2580232"/>
    <n v="7838348"/>
    <n v="1.0173419091578233"/>
    <n v="0.94544268486012017"/>
    <n v="0.95741269496717074"/>
    <n v="97.32694316820772"/>
    <n v="97"/>
    <n v="1.2582637262467227"/>
    <n v="0.84458473848867044"/>
    <n v="0.75466321114900925"/>
    <n v="0.96020486591923249"/>
    <n v="0.9116840832645049"/>
    <n v="0.78231950169036257"/>
    <n v="0.85285192954225453"/>
    <n v="0.84827015108080284"/>
    <n v="0.78402375438346894"/>
    <n v="1.0557716017604026"/>
    <n v="1.3131239109547772"/>
    <n v="1.0620673519181065"/>
    <n v="1.1934320984108062"/>
    <n v="1.2616990384546949"/>
    <n v="1.0970591208385183"/>
    <n v="1.1834312186096627"/>
    <n v="0.9193016056565364"/>
    <n v="0.95085195852875248"/>
    <n v="0.84294926863910746"/>
    <n v="0.90361273235568196"/>
    <n v="4844405"/>
    <n v="4817713"/>
    <n v="99.449013862383524"/>
    <n v="99"/>
    <m/>
    <m/>
    <s v="Yes"/>
    <s v="Yes"/>
    <s v="Yes"/>
    <s v="Yes"/>
    <m/>
    <m/>
    <m/>
    <m/>
    <m/>
  </r>
  <r>
    <s v="E-2251"/>
    <s v="Skye Massey"/>
    <x v="1"/>
    <n v="62816.983154296875"/>
    <n v="80172.157411702225"/>
    <n v="142989.14056599909"/>
    <x v="0"/>
    <s v="Yes"/>
    <n v="2271778"/>
    <n v="2308253"/>
    <n v="2328407"/>
    <n v="6908438"/>
    <n v="2333178"/>
    <n v="2415252"/>
    <n v="2682663"/>
    <n v="7431093"/>
    <n v="1.0270272887579683"/>
    <n v="1.0463549706206383"/>
    <n v="1.1521452220337767"/>
    <n v="107.56545835686735"/>
    <n v="107"/>
    <n v="0.98802704609726155"/>
    <n v="1.1607766789268901"/>
    <n v="1.2620460946727641"/>
    <n v="1.1330786536340032"/>
    <n v="0.78259672943281122"/>
    <n v="0.86684146128299244"/>
    <n v="1.2646633818999486"/>
    <n v="0.97610026581989195"/>
    <n v="1.1690508268364501"/>
    <n v="1.3485295963496482"/>
    <n v="1.4727210298162032"/>
    <n v="1.3360848552243274"/>
    <n v="1.0193242192561875"/>
    <n v="1.041013105314496"/>
    <n v="1.0760908656765695"/>
    <n v="1.0457358047091661"/>
    <n v="0.90893577770091083"/>
    <n v="0.98251062438705461"/>
    <n v="1.3811211449991481"/>
    <n v="1.0902283002232351"/>
    <n v="4073074"/>
    <n v="4577316"/>
    <n v="112.37988801578365"/>
    <n v="112"/>
    <m/>
    <m/>
    <s v="Yes"/>
    <s v="Yes"/>
    <s v="Yes"/>
    <s v="Yes"/>
    <m/>
    <m/>
    <m/>
    <m/>
    <m/>
  </r>
  <r>
    <s v="E-2252"/>
    <s v="Donald Mendoza"/>
    <x v="1"/>
    <s v=""/>
    <s v=""/>
    <n v="0"/>
    <x v="0"/>
    <s v="No"/>
    <n v="1659163"/>
    <n v="1640242"/>
    <n v="1660437"/>
    <n v="4959842"/>
    <n v="1577306"/>
    <n v="1632854"/>
    <n v="1674008"/>
    <n v="4884168"/>
    <n v="0.95066367801114171"/>
    <n v="0.99549578659734361"/>
    <n v="1.0081731495985695"/>
    <n v="98.474265914115804"/>
    <n v="98"/>
    <n v="1.4498213626723009"/>
    <n v="1.2145331043950278"/>
    <n v="1.4435615177686536"/>
    <n v="1.3689825353190603"/>
    <n v="0.59802547925457383"/>
    <n v="0.63822020126007706"/>
    <n v="0.59119778584798499"/>
    <n v="0.6091858596679165"/>
    <n v="1.0306264211168956"/>
    <n v="1.1139535229338711"/>
    <n v="1.5783749759585963"/>
    <n v="1.2531714939764318"/>
    <n v="0.78477816752110396"/>
    <n v="0.84930650133175867"/>
    <n v="0.74799496899533602"/>
    <n v="0.79387622522049739"/>
    <n v="0.68175401578079264"/>
    <n v="0.69414970620795369"/>
    <n v="0.82480510276399721"/>
    <n v="0.73352435530085958"/>
    <n v="2857507"/>
    <n v="2890228"/>
    <n v="101.14508905839952"/>
    <n v="101"/>
    <m/>
    <m/>
    <s v="Yes"/>
    <s v="Yes"/>
    <s v="Yes"/>
    <s v="Yes"/>
    <m/>
    <m/>
    <m/>
    <m/>
    <m/>
  </r>
  <r>
    <s v="E-2253"/>
    <s v="Cora Todd"/>
    <x v="1"/>
    <n v="62816.983154296875"/>
    <n v="56976.85546875"/>
    <n v="119793.83862304688"/>
    <x v="0"/>
    <s v="Yes"/>
    <n v="3596395"/>
    <n v="3606697"/>
    <n v="3648313"/>
    <n v="10851405"/>
    <n v="3999930"/>
    <n v="3902137"/>
    <n v="3810557"/>
    <n v="11712624"/>
    <n v="1.1122054168132254"/>
    <n v="1.0819142833456761"/>
    <n v="1.0444709650734463"/>
    <n v="107.93647458554906"/>
    <n v="107"/>
    <n v="1.1279036364420938"/>
    <n v="0.90819937585762556"/>
    <n v="0.96137821660341527"/>
    <n v="1.000918677308543"/>
    <n v="1.1042847266452185"/>
    <n v="1.1572493087341633"/>
    <n v="0.78827682749882488"/>
    <n v="1.0138484959840413"/>
    <n v="0.95429335482452926"/>
    <n v="1.2394670299016801"/>
    <n v="1.6960009854100959"/>
    <n v="1.3129283432786911"/>
    <n v="1.0205646936925268"/>
    <n v="1.0869819089457871"/>
    <n v="0.9833633926395321"/>
    <n v="1.0299668642874651"/>
    <n v="0.99761075886534212"/>
    <n v="0.97946949889591828"/>
    <n v="0.86269529699796688"/>
    <n v="0.94404313787385108"/>
    <n v="5441365"/>
    <n v="5729725"/>
    <n v="105.29940557194747"/>
    <n v="105"/>
    <m/>
    <m/>
    <s v="Yes"/>
    <s v="Yes"/>
    <s v="Yes"/>
    <s v="Yes"/>
    <m/>
    <m/>
    <m/>
    <m/>
    <m/>
  </r>
  <r>
    <s v="E-2254"/>
    <s v="Baylor Ayala"/>
    <x v="1"/>
    <s v=""/>
    <s v=""/>
    <n v="0"/>
    <x v="0"/>
    <s v="No"/>
    <n v="2671556"/>
    <n v="2685092"/>
    <n v="2738577"/>
    <n v="8095225"/>
    <n v="2731322"/>
    <n v="2655171"/>
    <n v="2185040"/>
    <n v="7571533"/>
    <n v="1.0223712323454945"/>
    <n v="0.98885662018284659"/>
    <n v="0.7978742244603676"/>
    <n v="93.530853064615243"/>
    <n v="93"/>
    <n v="1.0712033211836909"/>
    <n v="0.76880627207647234"/>
    <n v="0.58264341770752737"/>
    <n v="0.81450346874788615"/>
    <n v="1.005545163216983"/>
    <n v="0.96588861442260643"/>
    <n v="0.81191535175968088"/>
    <n v="0.92682050705436225"/>
    <n v="0.90592845254601084"/>
    <n v="1.3286198678795633"/>
    <n v="1.1249343152221827"/>
    <n v="1.1201706120399948"/>
    <n v="1.2855758740911969"/>
    <n v="1.1464538595907192"/>
    <n v="1.0760312732688011"/>
    <n v="1.168451519536903"/>
    <n v="0.85792139514009103"/>
    <n v="0.87964294703534573"/>
    <n v="0.60817334974638348"/>
    <n v="0.77973286841052525"/>
    <n v="4383901"/>
    <n v="4292959"/>
    <n v="97.925546220135899"/>
    <n v="97"/>
    <m/>
    <m/>
    <s v="Yes"/>
    <s v="Yes"/>
    <s v="Yes"/>
    <s v="Yes"/>
    <m/>
    <m/>
    <m/>
    <m/>
    <m/>
  </r>
  <r>
    <s v="E-2255"/>
    <s v="Blair Edwards"/>
    <x v="1"/>
    <s v=""/>
    <s v=""/>
    <n v="0"/>
    <x v="1"/>
    <s v="No"/>
    <n v="3609248"/>
    <n v="3644554"/>
    <n v="3684869"/>
    <n v="10938671"/>
    <n v="3168029"/>
    <n v="2919161"/>
    <n v="2406359"/>
    <n v="8493549"/>
    <n v="0.87775320509978805"/>
    <n v="0.8009652209845155"/>
    <n v="0.65303786918883688"/>
    <n v="77.646992034041432"/>
    <n v="77"/>
    <n v="0.8867131248209752"/>
    <n v="0.725842195688432"/>
    <n v="0.56780844995911584"/>
    <n v="0.73036932164682944"/>
    <n v="1.0638807475339573"/>
    <n v="1.0371261986023079"/>
    <n v="0.84312084765754958"/>
    <n v="0.98010804830073217"/>
    <n v="0.73125895974343436"/>
    <n v="0.8928235719125579"/>
    <n v="0.87247168442261758"/>
    <n v="0.83418045157348553"/>
    <n v="1.0029507173098595"/>
    <n v="0.91190774555436205"/>
    <n v="0.48065390766875704"/>
    <n v="0.793633481356398"/>
    <n v="1.0151597415178903"/>
    <n v="0.81872609867719892"/>
    <n v="0.67097499577127051"/>
    <n v="0.83114130322393864"/>
    <n v="6113289"/>
    <n v="4800575"/>
    <n v="78.526878084775646"/>
    <n v="78"/>
    <m/>
    <m/>
    <s v="Yes"/>
    <s v="Yes"/>
    <s v="No"/>
    <s v="Yes"/>
    <m/>
    <m/>
    <m/>
    <m/>
    <m/>
  </r>
  <r>
    <s v="E-2256"/>
    <s v="Adrian Norton"/>
    <x v="1"/>
    <n v="43410.9375"/>
    <n v="56976.85546875"/>
    <n v="100387.79296875"/>
    <x v="0"/>
    <s v="Yes"/>
    <n v="2493124"/>
    <n v="2557529"/>
    <n v="2605237"/>
    <n v="7655890"/>
    <n v="2650107"/>
    <n v="2613737"/>
    <n v="2694741"/>
    <n v="7958585"/>
    <n v="1.0629663827390856"/>
    <n v="1.021977463403152"/>
    <n v="1.0343554156493249"/>
    <n v="103.95375325403056"/>
    <n v="103"/>
    <n v="1.139408560985828"/>
    <n v="0.85826130047777904"/>
    <n v="0.77806403730363805"/>
    <n v="0.92774649418627997"/>
    <n v="0.93190212483336277"/>
    <n v="0.86059372162764469"/>
    <n v="0.82163356199676496"/>
    <n v="0.87016831911459536"/>
    <n v="0.88295856915162674"/>
    <n v="1.4383778040141677"/>
    <n v="1.6058211323315206"/>
    <n v="1.3257372182171916"/>
    <n v="1.0576263033360203"/>
    <n v="0.96019120314389361"/>
    <n v="0.98572685207499877"/>
    <n v="1.0003656528679721"/>
    <n v="1.3408001592922871"/>
    <n v="1.2895731042972565"/>
    <n v="0.96411933915434156"/>
    <n v="1.1895149168754271"/>
    <n v="4725439"/>
    <n v="4970036"/>
    <n v="105.17617516594756"/>
    <n v="105"/>
    <m/>
    <m/>
    <s v="Yes"/>
    <s v="Yes"/>
    <s v="Yes"/>
    <s v="Yes"/>
    <m/>
    <m/>
    <m/>
    <m/>
    <m/>
  </r>
  <r>
    <s v="E-2257"/>
    <s v="Kylee Fleming"/>
    <x v="1"/>
    <s v=""/>
    <s v=""/>
    <n v="0"/>
    <x v="1"/>
    <s v="No"/>
    <n v="4540040"/>
    <n v="4605862"/>
    <n v="4649678"/>
    <n v="13795580"/>
    <n v="4243546"/>
    <n v="3757968"/>
    <n v="3423999"/>
    <n v="11425513"/>
    <n v="0.93469352692927821"/>
    <n v="0.81590981232177606"/>
    <n v="0.73639486433254087"/>
    <n v="82.820098901242275"/>
    <n v="82"/>
    <n v="0.90775460809080566"/>
    <n v="0.73030619190107093"/>
    <n v="0.66833763925446055"/>
    <n v="0.77204441440690785"/>
    <n v="0.78194335344073751"/>
    <n v="0.74142231914798273"/>
    <n v="0.71222779589628094"/>
    <n v="0.74506028255134493"/>
    <n v="1.2471760589126233"/>
    <n v="1.1203410525876374"/>
    <n v="0.90448057119218872"/>
    <n v="1.0820144610750422"/>
    <n v="0.78503898148658946"/>
    <n v="0.70654740917169767"/>
    <n v="0.63811742975881791"/>
    <n v="0.7087131768261361"/>
    <n v="0.78088504787412849"/>
    <n v="0.74687016947736351"/>
    <n v="0.6880025010364349"/>
    <n v="0.73764969231289113"/>
    <n v="7431989"/>
    <n v="6033286"/>
    <n v="81.17996407152917"/>
    <n v="81"/>
    <m/>
    <m/>
    <s v="Yes"/>
    <s v="Yes"/>
    <s v="No"/>
    <s v="Yes"/>
    <m/>
    <m/>
    <m/>
    <m/>
    <m/>
  </r>
  <r>
    <s v="E-2258"/>
    <s v="Fernando Haley"/>
    <x v="1"/>
    <s v=""/>
    <s v=""/>
    <n v="0"/>
    <x v="0"/>
    <s v="No"/>
    <n v="2674903"/>
    <n v="2742105"/>
    <n v="2736106"/>
    <n v="8153114"/>
    <n v="2493656"/>
    <n v="2312192"/>
    <n v="2215322"/>
    <n v="7021170"/>
    <n v="0.93224165511796131"/>
    <n v="0.84321789282321424"/>
    <n v="0.80966234495300982"/>
    <n v="86.116421283941321"/>
    <n v="86"/>
    <n v="0.95650105545369102"/>
    <n v="0.86168036203639586"/>
    <n v="0.82184337149493947"/>
    <n v="0.8815485679458902"/>
    <n v="0.80577414615492982"/>
    <n v="0.93787880276225188"/>
    <n v="0.83863707471664595"/>
    <n v="0.86140826494724498"/>
    <n v="0.88951276443235494"/>
    <n v="0.76263917195193764"/>
    <n v="0.78708483153549069"/>
    <n v="0.81194231719307408"/>
    <n v="1.0220114455773559"/>
    <n v="0.78772974724122069"/>
    <n v="0.71074476897036054"/>
    <n v="0.83794165692505107"/>
    <n v="1.1299155821315512"/>
    <n v="1.2893567184643511"/>
    <n v="0.93197590258855589"/>
    <n v="1.1125122768610223"/>
    <n v="4684259"/>
    <n v="4117887"/>
    <n v="87.909037480634609"/>
    <n v="87"/>
    <m/>
    <m/>
    <s v="Yes"/>
    <s v="Yes"/>
    <s v="Yes"/>
    <s v="Yes"/>
    <m/>
    <m/>
    <m/>
    <m/>
    <m/>
  </r>
  <r>
    <s v="E-2259"/>
    <s v="Addilynn Vargas"/>
    <x v="1"/>
    <s v=""/>
    <s v=""/>
    <n v="0"/>
    <x v="0"/>
    <s v="No"/>
    <n v="5349035"/>
    <n v="5366623"/>
    <n v="5450725"/>
    <n v="16166383"/>
    <n v="5142356"/>
    <n v="5717117"/>
    <n v="4927649"/>
    <n v="15787122"/>
    <n v="0.96136144183016192"/>
    <n v="1.065309972397912"/>
    <n v="0.90403551821088024"/>
    <n v="97.654014506522586"/>
    <n v="97"/>
    <n v="1.0000896095749778"/>
    <n v="0.91576872903094542"/>
    <n v="0.91335826356956429"/>
    <n v="0.94410262340180362"/>
    <n v="0.90472057371624481"/>
    <n v="0.97158317774753966"/>
    <n v="0.92175724526683411"/>
    <n v="0.9328255528255528"/>
    <n v="0.94613815314437655"/>
    <n v="0.98371906112214813"/>
    <n v="0.88637430744670864"/>
    <n v="0.93628774082585386"/>
    <n v="0.83335340752755516"/>
    <n v="0.68306153977092487"/>
    <n v="0.85113640665816936"/>
    <n v="0.78909845950765067"/>
    <n v="0.74798704187579501"/>
    <n v="0.84678634521459006"/>
    <n v="0.86736362045979642"/>
    <n v="0.82100774417517863"/>
    <n v="5673814"/>
    <n v="4926945"/>
    <n v="86.836561790710803"/>
    <n v="86"/>
    <m/>
    <m/>
    <s v="Yes"/>
    <s v="Yes"/>
    <s v="Yes"/>
    <s v="Yes"/>
    <m/>
    <m/>
    <m/>
    <m/>
    <m/>
  </r>
  <r>
    <s v="E-2260"/>
    <s v="Ryker Clayton"/>
    <x v="1"/>
    <s v=""/>
    <s v=""/>
    <n v="0"/>
    <x v="0"/>
    <s v="No"/>
    <n v="2506338"/>
    <n v="2545350"/>
    <n v="2582009"/>
    <n v="7633697"/>
    <n v="2130088"/>
    <n v="2096051"/>
    <n v="2330060"/>
    <n v="6556199"/>
    <n v="0.84988058274662082"/>
    <n v="0.82348242874260902"/>
    <n v="0.90242133160651261"/>
    <n v="85.884978143617701"/>
    <n v="85"/>
    <n v="0.98559870411844153"/>
    <n v="0.89611311445959974"/>
    <n v="0.79291291591122082"/>
    <n v="0.8934723033116474"/>
    <n v="0.69588331587563101"/>
    <n v="0.66703617598907894"/>
    <n v="0.6029000604383995"/>
    <n v="0.65416614968326625"/>
    <n v="0.55476340814725522"/>
    <n v="1.1083314813821432"/>
    <n v="1.7856003912609455"/>
    <n v="1.1784123982880597"/>
    <n v="0.84971578317763441"/>
    <n v="0.69094955055192808"/>
    <n v="0.84024771870456916"/>
    <n v="0.79340276320832037"/>
    <n v="0.85909079473697447"/>
    <n v="0.97308529915382447"/>
    <n v="0.77056229757677452"/>
    <n v="0.86553817366898023"/>
    <n v="3856917"/>
    <n v="3457321"/>
    <n v="89.639497038696973"/>
    <n v="89"/>
    <m/>
    <m/>
    <s v="Yes"/>
    <s v="Yes"/>
    <s v="Yes"/>
    <s v="Yes"/>
    <m/>
    <m/>
    <m/>
    <m/>
    <m/>
  </r>
  <r>
    <s v="E-2261"/>
    <s v="Saige Valentine"/>
    <x v="1"/>
    <s v=""/>
    <s v=""/>
    <n v="0"/>
    <x v="0"/>
    <s v="No"/>
    <n v="4009201"/>
    <n v="4040393"/>
    <n v="4091041"/>
    <n v="12140635"/>
    <n v="3816776"/>
    <n v="3551562"/>
    <n v="3783769"/>
    <n v="11152107"/>
    <n v="0.9520041524483307"/>
    <n v="0.87901399690574655"/>
    <n v="0.92489148849889302"/>
    <n v="91.857691133948109"/>
    <n v="91"/>
    <n v="1.0770384646144664"/>
    <n v="0.85030022671720928"/>
    <n v="0.72221073547138526"/>
    <n v="0.88665740453322162"/>
    <n v="0.89035521910030568"/>
    <n v="0.79877757616273515"/>
    <n v="0.93488183176257578"/>
    <n v="0.87414760747659193"/>
    <n v="0.73096785248256868"/>
    <n v="0.98775961441592386"/>
    <n v="1.5999164487067712"/>
    <n v="1.1316296668217785"/>
    <n v="0.83401375384359677"/>
    <n v="0.74861530346100869"/>
    <n v="0.7747620743313447"/>
    <n v="0.78481470842666123"/>
    <n v="0.97962302075641972"/>
    <n v="0.82117366013770066"/>
    <n v="0.99604724349738383"/>
    <n v="0.9319607170286125"/>
    <n v="5520825"/>
    <n v="5135465"/>
    <n v="93.019883803598191"/>
    <n v="93"/>
    <m/>
    <m/>
    <s v="Yes"/>
    <s v="Yes"/>
    <s v="Yes"/>
    <s v="Yes"/>
    <m/>
    <m/>
    <m/>
    <m/>
    <m/>
  </r>
  <r>
    <s v="E-2262"/>
    <s v="Demetrius Elliott"/>
    <x v="1"/>
    <s v=""/>
    <s v=""/>
    <n v="0"/>
    <x v="0"/>
    <s v="No"/>
    <n v="3312462"/>
    <n v="3342588"/>
    <n v="3374086"/>
    <n v="10029136"/>
    <n v="3228766"/>
    <n v="3091216"/>
    <n v="3012879"/>
    <n v="9332861"/>
    <n v="0.97473299316339324"/>
    <n v="0.92479719307315167"/>
    <n v="0.89294671208736232"/>
    <n v="93.057477732877487"/>
    <n v="93"/>
    <n v="1.0267728827413396"/>
    <n v="0.86005868606389091"/>
    <n v="0.69789970128978718"/>
    <n v="0.86531301655628245"/>
    <n v="0.83378697823121695"/>
    <n v="0.79061480998399236"/>
    <n v="0.64427791815213509"/>
    <n v="0.7541648728168765"/>
    <n v="0.75603247203524571"/>
    <n v="1.1845627128849432"/>
    <n v="1.7337240547574213"/>
    <n v="1.2503287001212808"/>
    <n v="0.71279693953139112"/>
    <n v="0.7717250072723747"/>
    <n v="0.71891265005307681"/>
    <n v="0.7346089971564902"/>
    <n v="0.78958555706871802"/>
    <n v="0.84826425654212678"/>
    <n v="0.79961905427602842"/>
    <n v="0.81194816724636976"/>
    <n v="4957771"/>
    <n v="4483078"/>
    <n v="90.42527377726806"/>
    <n v="90"/>
    <m/>
    <m/>
    <s v="Yes"/>
    <s v="Yes"/>
    <s v="Yes"/>
    <s v="Yes"/>
    <m/>
    <m/>
    <m/>
    <m/>
    <m/>
  </r>
  <r>
    <s v="E-2263"/>
    <s v="Noelle Strickland"/>
    <x v="1"/>
    <s v=""/>
    <s v=""/>
    <n v="0"/>
    <x v="0"/>
    <s v="No"/>
    <n v="2666720"/>
    <n v="2686983"/>
    <n v="2719038"/>
    <n v="8072741"/>
    <n v="2362136"/>
    <n v="2290744"/>
    <n v="2285633"/>
    <n v="6938513"/>
    <n v="0.8857832843343133"/>
    <n v="0.8525338641889435"/>
    <n v="0.84060355169732826"/>
    <n v="85.949902269873391"/>
    <n v="85"/>
    <n v="1.1937847385587037"/>
    <n v="1.012258570659524"/>
    <n v="0.9104687564645364"/>
    <n v="1.0424123573193069"/>
    <n v="0.9017257436149283"/>
    <n v="0.81041422545113662"/>
    <n v="0.89470586538184127"/>
    <n v="0.8688430424116339"/>
    <n v="0.62957432185917073"/>
    <n v="0.74652656655464333"/>
    <n v="0.84605607325355103"/>
    <n v="0.74583530273588727"/>
    <n v="0.78614690244907881"/>
    <n v="0.73655634140616233"/>
    <n v="0.63143660864798901"/>
    <n v="0.71763809141912938"/>
    <n v="0.74594965741917574"/>
    <n v="0.780341893352412"/>
    <n v="0.66857067301335449"/>
    <n v="0.72882244701440602"/>
    <n v="5111856"/>
    <n v="4457120"/>
    <n v="87.191814479907109"/>
    <n v="87"/>
    <m/>
    <m/>
    <s v="Yes"/>
    <s v="Yes"/>
    <s v="Yes"/>
    <s v="Yes"/>
    <m/>
    <m/>
    <m/>
    <m/>
    <m/>
  </r>
  <r>
    <s v="E-2264"/>
    <s v="Keegan Booth"/>
    <x v="1"/>
    <n v="39375"/>
    <n v="69255.723927612315"/>
    <n v="108630.72392761231"/>
    <x v="0"/>
    <s v="Yes"/>
    <n v="4868015"/>
    <n v="4826808"/>
    <n v="4871881"/>
    <n v="14566704"/>
    <n v="5009732"/>
    <n v="4890469"/>
    <n v="4862848"/>
    <n v="14763049"/>
    <n v="1.0291118659248175"/>
    <n v="1.013189047503029"/>
    <n v="0.99814589067343806"/>
    <n v="101.34790272391064"/>
    <n v="101"/>
    <n v="1.3042364623221239"/>
    <n v="1.0387976153339573"/>
    <n v="0.93684448319952285"/>
    <n v="1.0988236636483657"/>
    <n v="1.0119157245917418"/>
    <n v="0.96988804529661565"/>
    <n v="0.88159233413559579"/>
    <n v="0.95372163554646106"/>
    <n v="0.77319357536956912"/>
    <n v="1.1990048432862594"/>
    <n v="1.6346025951238838"/>
    <n v="1.2212170374948497"/>
    <n v="1.0615692575305904"/>
    <n v="0.9993284820036501"/>
    <n v="0.82754065561996615"/>
    <n v="0.96121942759730705"/>
    <n v="0.951230440779821"/>
    <n v="1.0972878016135628"/>
    <n v="0.98681892675915617"/>
    <n v="1.0101695319392452"/>
    <n v="6930143"/>
    <n v="7554306"/>
    <n v="109.00649524836645"/>
    <n v="109"/>
    <m/>
    <m/>
    <s v="Yes"/>
    <s v="Yes"/>
    <s v="Yes"/>
    <s v="Yes"/>
    <m/>
    <m/>
    <m/>
    <m/>
    <m/>
  </r>
  <r>
    <s v="E-2265"/>
    <s v="Zariyah Barry"/>
    <x v="1"/>
    <n v="92809.293723721785"/>
    <n v="65957.832312011727"/>
    <n v="158767.1260357335"/>
    <x v="0"/>
    <s v="Yes"/>
    <n v="5888786"/>
    <n v="5949196"/>
    <n v="6060735"/>
    <n v="17898717"/>
    <n v="6312749"/>
    <n v="7675726"/>
    <n v="7992248"/>
    <n v="21980723"/>
    <n v="1.0719949748555984"/>
    <n v="1.290212324488889"/>
    <n v="1.3186928648093013"/>
    <n v="122.806137445494"/>
    <n v="115"/>
    <n v="1.279950780186407"/>
    <n v="0.99849301289650461"/>
    <n v="0.95485761411255721"/>
    <n v="1.0811754168199001"/>
    <n v="1.1237921638286197"/>
    <n v="1.0136026051695224"/>
    <n v="1.1101929555370782"/>
    <n v="1.0822209359276904"/>
    <n v="1.3132486286801746"/>
    <n v="0.99672298412507876"/>
    <n v="1.1693882685684045"/>
    <n v="1.160291625010784"/>
    <n v="1.1657666886234594"/>
    <n v="1.2059479290922352"/>
    <n v="0.94595076148930468"/>
    <n v="1.1043009342169801"/>
    <n v="0.99402678119116572"/>
    <n v="0.90030024125178665"/>
    <n v="0.88219012649038053"/>
    <n v="0.92433952361331839"/>
    <n v="6850288"/>
    <n v="7460305"/>
    <n v="108.90498326493719"/>
    <n v="108"/>
    <m/>
    <m/>
    <s v="Yes"/>
    <s v="Yes"/>
    <s v="Yes"/>
    <s v="Yes"/>
    <m/>
    <m/>
    <m/>
    <m/>
    <m/>
  </r>
  <r>
    <s v="E-2266"/>
    <s v="Emery Todd"/>
    <x v="1"/>
    <s v=""/>
    <s v=""/>
    <n v="0"/>
    <x v="1"/>
    <s v="No"/>
    <n v="4047586"/>
    <n v="4095627"/>
    <n v="4137425"/>
    <n v="12280638"/>
    <n v="3044240"/>
    <n v="3492950"/>
    <n v="3562063"/>
    <n v="10099253"/>
    <n v="0.7521124937184781"/>
    <n v="0.8528486602905978"/>
    <n v="0.86093717710895057"/>
    <n v="82.237201357128185"/>
    <n v="82"/>
    <n v="0.57727252003525797"/>
    <n v="0.64891203538560316"/>
    <n v="0.60181408564827488"/>
    <n v="0.60920390073320974"/>
    <n v="0.8262298080711431"/>
    <n v="0.86223779088823338"/>
    <n v="0.90163844594224341"/>
    <n v="0.86369702882809907"/>
    <n v="0.73365861578863156"/>
    <n v="1.2086321786159642"/>
    <n v="1.3048717751922387"/>
    <n v="1.0918979399887734"/>
    <n v="0.6576837524076381"/>
    <n v="0.5542568802089507"/>
    <n v="0.55870792539126701"/>
    <n v="0.58959375897676247"/>
    <n v="0.85433907711532686"/>
    <n v="0.8672242827501484"/>
    <n v="0.68855741965973538"/>
    <n v="0.80286994338098672"/>
    <n v="7346874"/>
    <n v="5940729"/>
    <n v="80.860635421268967"/>
    <n v="80"/>
    <m/>
    <m/>
    <s v="No"/>
    <s v="Yes"/>
    <s v="Yes"/>
    <s v="Yes"/>
    <m/>
    <m/>
    <m/>
    <m/>
    <m/>
  </r>
  <r>
    <s v="E-2267"/>
    <s v="Zariah Gallagher"/>
    <x v="1"/>
    <n v="45581.484375"/>
    <s v=""/>
    <n v="45581.484375"/>
    <x v="0"/>
    <s v="No"/>
    <n v="5625968"/>
    <n v="5690767"/>
    <n v="5722474"/>
    <n v="17039209"/>
    <n v="5989656"/>
    <n v="5917172"/>
    <n v="5837042"/>
    <n v="17743870"/>
    <n v="1.0646445198408523"/>
    <n v="1.0397846195424976"/>
    <n v="1.0200207113217115"/>
    <n v="104.13552647895803"/>
    <n v="104"/>
    <n v="1.3545606676734157"/>
    <n v="1.1453825407369496"/>
    <n v="0.98731888654875788"/>
    <n v="1.1665913835758182"/>
    <n v="0.94974538894767868"/>
    <n v="0.9033771427011682"/>
    <n v="0.85153157012292047"/>
    <n v="0.9005901511725749"/>
    <n v="0.72180143654109929"/>
    <n v="0.95378628466387061"/>
    <n v="1.4213641884020853"/>
    <n v="1.0515327619577022"/>
    <n v="1.056787021079709"/>
    <n v="1.138983022777756"/>
    <n v="0.9792523246252135"/>
    <n v="1.0579691781912648"/>
    <n v="0.94716299946333615"/>
    <n v="1.1257183207206203"/>
    <n v="0.98197640280377263"/>
    <n v="1.0192770215959674"/>
    <n v="9857705"/>
    <n v="10788558"/>
    <n v="109.44289771300724"/>
    <n v="109"/>
    <m/>
    <m/>
    <s v="Yes"/>
    <s v="Yes"/>
    <s v="Yes"/>
    <s v="Yes"/>
    <m/>
    <m/>
    <m/>
    <m/>
    <m/>
  </r>
  <r>
    <s v="E-2268"/>
    <s v="Marcos Rosales"/>
    <x v="1"/>
    <n v="43410.9375"/>
    <s v=""/>
    <n v="43410.9375"/>
    <x v="0"/>
    <s v="No"/>
    <n v="2785908"/>
    <n v="2818806"/>
    <n v="2881218"/>
    <n v="8485932"/>
    <n v="2908297"/>
    <n v="2896821"/>
    <n v="2947909"/>
    <n v="8753027"/>
    <n v="1.0439314578945178"/>
    <n v="1.0276766120123202"/>
    <n v="1.0231468080513171"/>
    <n v="103.147503420956"/>
    <n v="103"/>
    <n v="1.2838057665673395"/>
    <n v="1.124894348145377"/>
    <n v="1.0602173618940247"/>
    <n v="1.1589360536940103"/>
    <n v="0.94876213490024841"/>
    <n v="0.87292454278080733"/>
    <n v="0.91623404977924405"/>
    <n v="0.91228178249248248"/>
    <n v="0.87935155876498694"/>
    <n v="0.98467153284671538"/>
    <n v="1.2679199111316228"/>
    <n v="1.0553947452597598"/>
    <n v="1.2018581236033801"/>
    <n v="1.2083541474248627"/>
    <n v="1.0862166644348534"/>
    <n v="1.1640066363194792"/>
    <n v="0.74858808007365718"/>
    <n v="0.87417797973526012"/>
    <n v="0.81315149573052348"/>
    <n v="0.81215932122310763"/>
    <n v="4860994"/>
    <n v="5186226"/>
    <n v="106.69064804441231"/>
    <n v="106"/>
    <m/>
    <m/>
    <s v="Yes"/>
    <s v="Yes"/>
    <s v="Yes"/>
    <s v="Yes"/>
    <m/>
    <m/>
    <m/>
    <m/>
    <m/>
  </r>
  <r>
    <s v="E-2269"/>
    <s v="Kinley Bond"/>
    <x v="1"/>
    <s v=""/>
    <s v=""/>
    <n v="0"/>
    <x v="0"/>
    <s v="No"/>
    <n v="4118532"/>
    <n v="4082199"/>
    <n v="4136350"/>
    <n v="12337081"/>
    <n v="3671662"/>
    <n v="3567700"/>
    <n v="3630291"/>
    <n v="10869653"/>
    <n v="0.89149774725557551"/>
    <n v="0.87396523295410145"/>
    <n v="0.87765566260108552"/>
    <n v="88.105549440746969"/>
    <n v="88"/>
    <n v="1.0825983308361102"/>
    <n v="0.76381694942398171"/>
    <n v="0.66289279435970849"/>
    <n v="0.84224222478049693"/>
    <n v="0.86784717492621821"/>
    <n v="0.75122390749361767"/>
    <n v="0.74485950300730774"/>
    <n v="0.78688034780198846"/>
    <n v="0.64216229799129931"/>
    <n v="1.0333120683001362"/>
    <n v="1.1469041783095082"/>
    <n v="0.9490071394229318"/>
    <n v="1.0689767275666746"/>
    <n v="0.92730317862132727"/>
    <n v="0.93093781333769876"/>
    <n v="0.97584779758526896"/>
    <n v="0.96930417198609653"/>
    <n v="0.84644519549432573"/>
    <n v="0.78930775041810952"/>
    <n v="0.86666463711641495"/>
    <n v="6378077"/>
    <n v="5698419"/>
    <n v="89.343841411760934"/>
    <n v="89"/>
    <m/>
    <m/>
    <s v="Yes"/>
    <s v="Yes"/>
    <s v="Yes"/>
    <s v="Yes"/>
    <m/>
    <m/>
    <m/>
    <m/>
    <m/>
  </r>
  <r>
    <s v="E-2270"/>
    <s v="Roger Lamb"/>
    <x v="1"/>
    <n v="45581.484375"/>
    <n v="62816.983154296875"/>
    <n v="108398.46752929688"/>
    <x v="0"/>
    <s v="Yes"/>
    <n v="3675767"/>
    <n v="3705496"/>
    <n v="3757278"/>
    <n v="11138541"/>
    <n v="3955055"/>
    <n v="3881818"/>
    <n v="3834567"/>
    <n v="11671440"/>
    <n v="1.0759808769163008"/>
    <n v="1.0475839131927278"/>
    <n v="1.0205704768185906"/>
    <n v="104.78428009557086"/>
    <n v="104"/>
    <n v="1.1829150072660846"/>
    <n v="1.1426366465845179"/>
    <n v="1.0610527085369514"/>
    <n v="1.1305242510152478"/>
    <n v="1.041164082856429"/>
    <n v="1.0510735949514101"/>
    <n v="0.99519724010417254"/>
    <n v="1.02867934513084"/>
    <n v="1.1073461570783445"/>
    <n v="1.1074487796896488"/>
    <n v="1.2858107007377411"/>
    <n v="1.1721792979510899"/>
    <n v="1.1515933251723471"/>
    <n v="1.0130673863198263"/>
    <n v="0.83610161452878284"/>
    <n v="0.99799850561825199"/>
    <n v="0.84108839156335535"/>
    <n v="0.98698946146378563"/>
    <n v="0.91497963932518911"/>
    <n v="0.91449071701357321"/>
    <n v="5833528"/>
    <n v="6299801"/>
    <n v="107.99298469125374"/>
    <n v="107"/>
    <m/>
    <m/>
    <s v="Yes"/>
    <s v="Yes"/>
    <s v="Yes"/>
    <s v="Yes"/>
    <m/>
    <m/>
    <m/>
    <m/>
    <m/>
  </r>
  <r>
    <s v="E-2271"/>
    <s v="Amaia Potter"/>
    <x v="1"/>
    <s v=""/>
    <s v=""/>
    <n v="0"/>
    <x v="0"/>
    <s v="No"/>
    <n v="2680257"/>
    <n v="2724887"/>
    <n v="2752679"/>
    <n v="8157823"/>
    <n v="2751351"/>
    <n v="2637345"/>
    <n v="2680657"/>
    <n v="8069353"/>
    <n v="1.0265250683050171"/>
    <n v="0.9678731631807117"/>
    <n v="0.97383567063213694"/>
    <n v="98.915519495826274"/>
    <n v="98"/>
    <n v="1.3156278242943467"/>
    <n v="0.94569193807136986"/>
    <n v="0.71901340643803324"/>
    <n v="1.0001187030840191"/>
    <n v="0.81726385192969375"/>
    <n v="0.77818733203481349"/>
    <n v="0.81353812608221643"/>
    <n v="0.80294111997453477"/>
    <n v="0.72133883638235818"/>
    <n v="1.0502498930228525"/>
    <n v="1.946119383123124"/>
    <n v="1.2716432076215036"/>
    <n v="1.1568911445270029"/>
    <n v="1.1274546434203954"/>
    <n v="0.83121844620695806"/>
    <n v="1.0375650319440299"/>
    <n v="0.86983324112858607"/>
    <n v="0.74800479771186046"/>
    <n v="0.75080937791973579"/>
    <n v="0.78933507902366029"/>
    <n v="4826158"/>
    <n v="4958648"/>
    <n v="102.745247876261"/>
    <n v="102"/>
    <m/>
    <m/>
    <s v="Yes"/>
    <s v="Yes"/>
    <s v="Yes"/>
    <s v="Yes"/>
    <m/>
    <m/>
    <m/>
    <m/>
    <m/>
  </r>
  <r>
    <s v="E-2272"/>
    <s v="Lucca Terrell"/>
    <x v="1"/>
    <s v=""/>
    <s v=""/>
    <n v="0"/>
    <x v="0"/>
    <s v="No"/>
    <n v="2627559"/>
    <n v="2687241"/>
    <n v="2704576"/>
    <n v="8019376"/>
    <n v="2647169"/>
    <n v="2383100"/>
    <n v="2383062"/>
    <n v="7413331"/>
    <n v="1.0074632006360276"/>
    <n v="0.88682034845404634"/>
    <n v="0.88112221656925149"/>
    <n v="92.442741180859954"/>
    <n v="92"/>
    <n v="1.1905510026939539"/>
    <n v="0.87890852013504606"/>
    <n v="0.68836996304487508"/>
    <n v="0.92444792051106561"/>
    <n v="0.99541185876400606"/>
    <n v="0.72560708848354749"/>
    <n v="0.72007465429969175"/>
    <n v="0.81137298537958413"/>
    <n v="0.87548617524486683"/>
    <n v="1.0690217937944304"/>
    <n v="1.6662849027647342"/>
    <n v="1.2254779765018768"/>
    <n v="1.3090607054963084"/>
    <n v="1.0667320902845927"/>
    <n v="0.88356817295928802"/>
    <n v="1.0820475508842966"/>
    <n v="0.93546127988047811"/>
    <n v="0.97133610725843733"/>
    <n v="0.9672636161997864"/>
    <n v="0.95846357773117552"/>
    <n v="4186668"/>
    <n v="4227330"/>
    <n v="100.9712258053421"/>
    <n v="100"/>
    <m/>
    <m/>
    <s v="Yes"/>
    <s v="Yes"/>
    <s v="Yes"/>
    <s v="Yes"/>
    <m/>
    <m/>
    <m/>
    <m/>
    <m/>
  </r>
  <r>
    <s v="E-2273"/>
    <s v="Paityn Huffman"/>
    <x v="1"/>
    <s v=""/>
    <s v=""/>
    <n v="0"/>
    <x v="0"/>
    <s v="No"/>
    <n v="1683967"/>
    <n v="1731830"/>
    <n v="1728910"/>
    <n v="5144707"/>
    <n v="1697674"/>
    <n v="1632851"/>
    <n v="1452100"/>
    <n v="4782625"/>
    <n v="1.0081397082009327"/>
    <n v="0.94284716167291249"/>
    <n v="0.83989334320467812"/>
    <n v="92.962048178837009"/>
    <n v="92"/>
    <n v="1.0872845205912298"/>
    <n v="0.93576807860127154"/>
    <n v="0.79475062896341175"/>
    <n v="0.94265733426717313"/>
    <n v="0.81472550583798675"/>
    <n v="0.75467773658468662"/>
    <n v="0.73264722803108473"/>
    <n v="0.7672596907909478"/>
    <n v="0.92939252978752651"/>
    <n v="1.1180927851555136"/>
    <n v="1.1868295393540973"/>
    <n v="1.0835382209590338"/>
    <n v="1.279369162041424"/>
    <n v="1.2504894922333898"/>
    <n v="0.74269862114248197"/>
    <n v="1.0892798835105679"/>
    <n v="0.91479413101153573"/>
    <n v="0.82380904508179065"/>
    <n v="0.77104312285274257"/>
    <n v="0.83668322134579798"/>
    <n v="2536236"/>
    <n v="2500209"/>
    <n v="98.579509162396562"/>
    <n v="98"/>
    <m/>
    <m/>
    <s v="Yes"/>
    <s v="Yes"/>
    <s v="Yes"/>
    <s v="Yes"/>
    <m/>
    <m/>
    <m/>
    <m/>
    <m/>
  </r>
  <r>
    <s v="E-2274"/>
    <s v="Chris Thornton"/>
    <x v="1"/>
    <s v=""/>
    <s v=""/>
    <n v="0"/>
    <x v="1"/>
    <s v="No"/>
    <n v="5401985"/>
    <n v="5465230"/>
    <n v="5491549"/>
    <n v="16358764"/>
    <n v="4542286"/>
    <n v="4522713"/>
    <n v="4264608"/>
    <n v="13329607"/>
    <n v="0.8408549820112422"/>
    <n v="0.82754303112586292"/>
    <n v="0.77657651784587556"/>
    <n v="81.482971451877418"/>
    <n v="81"/>
    <n v="0.97537768592462615"/>
    <n v="0.85670847371607883"/>
    <n v="0.70988208750386217"/>
    <n v="0.85023237238436555"/>
    <n v="0.78655033238366567"/>
    <n v="0.81598861209964413"/>
    <n v="0.68144380252985459"/>
    <n v="0.760601894228081"/>
    <n v="0.81577877506877761"/>
    <n v="0.97418542235615402"/>
    <n v="1.2031897234340903"/>
    <n v="1.0082997807851763"/>
    <n v="0.74415873270574806"/>
    <n v="0.81628973540677918"/>
    <n v="0.68059275242749251"/>
    <n v="0.7465837028904907"/>
    <n v="0.75619738526593472"/>
    <n v="0.72384083220998552"/>
    <n v="0.79892483664137115"/>
    <n v="0.76015854572398056"/>
    <n v="8745463"/>
    <n v="7456458"/>
    <n v="85.260871837202899"/>
    <n v="85"/>
    <m/>
    <m/>
    <s v="Yes"/>
    <s v="Yes"/>
    <s v="No"/>
    <s v="Yes"/>
    <m/>
    <m/>
    <m/>
    <m/>
    <m/>
  </r>
  <r>
    <s v="E-2275"/>
    <s v="Haisley Parks"/>
    <x v="1"/>
    <n v="59825.6982421875"/>
    <s v=""/>
    <n v="59825.6982421875"/>
    <x v="0"/>
    <s v="No"/>
    <n v="2481979"/>
    <n v="2493174"/>
    <n v="2523607"/>
    <n v="7498760"/>
    <n v="2727091"/>
    <n v="2764591"/>
    <n v="2531855"/>
    <n v="8023537"/>
    <n v="1.0987566776350646"/>
    <n v="1.1088640423813179"/>
    <n v="1.003268337740385"/>
    <n v="106.99818369970502"/>
    <n v="106"/>
    <n v="1.3365904120341088"/>
    <n v="1.0732797593066035"/>
    <n v="0.81674521137283562"/>
    <n v="1.0819543587833904"/>
    <n v="0.89537536580995802"/>
    <n v="0.79224144153727505"/>
    <n v="0.74105908109472796"/>
    <n v="0.80804098723316942"/>
    <n v="0.77558980697226365"/>
    <n v="1.1132120092378752"/>
    <n v="1.5194720036492189"/>
    <n v="1.1542769378650313"/>
    <n v="1.1679146358338843"/>
    <n v="1.2031544646763317"/>
    <n v="0.98240585804676483"/>
    <n v="1.1161277612398803"/>
    <n v="0.87736660929432009"/>
    <n v="1.1130287425346737"/>
    <n v="1.2105392760403841"/>
    <n v="1.0705764820255559"/>
    <n v="4550545"/>
    <n v="4811014"/>
    <n v="105.72390779565963"/>
    <n v="105"/>
    <m/>
    <m/>
    <s v="Yes"/>
    <s v="Yes"/>
    <s v="Yes"/>
    <s v="Yes"/>
    <m/>
    <m/>
    <m/>
    <m/>
    <m/>
  </r>
  <r>
    <s v="E-2276"/>
    <s v="Gianni Kelley"/>
    <x v="1"/>
    <s v=""/>
    <n v="39375"/>
    <n v="39375"/>
    <x v="0"/>
    <s v="Yes"/>
    <n v="4296959"/>
    <n v="4327188"/>
    <n v="4414302"/>
    <n v="13038449"/>
    <n v="4471633"/>
    <n v="4214963"/>
    <n v="4137067"/>
    <n v="12823663"/>
    <n v="1.0406506089539136"/>
    <n v="0.97406514346037198"/>
    <n v="0.9371961863959466"/>
    <n v="98.352672162156708"/>
    <n v="98"/>
    <n v="1.1149139673802109"/>
    <n v="0.95084024877380879"/>
    <n v="0.83222961379850091"/>
    <n v="0.96941426486308691"/>
    <n v="1.0184796492782089"/>
    <n v="0.89116802993716737"/>
    <n v="0.9356831351932613"/>
    <n v="0.94785003978137894"/>
    <n v="1.0374076124230176"/>
    <n v="1.11164183520071"/>
    <n v="1.1208280251916545"/>
    <n v="1.0916240054784696"/>
    <n v="1.1441235232885381"/>
    <n v="1.0201523465981044"/>
    <n v="0.94085358125386753"/>
    <n v="1.0334873089558771"/>
    <n v="1.103376520557618"/>
    <n v="0.87734995954500028"/>
    <n v="0.90833320720257105"/>
    <n v="0.96162432694116085"/>
    <n v="7562437"/>
    <n v="7639752"/>
    <n v="101.02235562425182"/>
    <n v="101"/>
    <m/>
    <m/>
    <s v="Yes"/>
    <s v="Yes"/>
    <s v="Yes"/>
    <s v="Yes"/>
    <m/>
    <m/>
    <m/>
    <m/>
    <m/>
  </r>
  <r>
    <s v="E-2277"/>
    <s v="Rosalie Daniels"/>
    <x v="1"/>
    <s v=""/>
    <s v=""/>
    <n v="0"/>
    <x v="0"/>
    <s v="No"/>
    <n v="3401168"/>
    <n v="3428789"/>
    <n v="3459561"/>
    <n v="10289518"/>
    <n v="3199923"/>
    <n v="3335078"/>
    <n v="3174414"/>
    <n v="9709415"/>
    <n v="0.94083062053976751"/>
    <n v="0.97266935935690413"/>
    <n v="0.91757711455297364"/>
    <n v="94.36219461397512"/>
    <n v="94"/>
    <n v="0.99916247906197653"/>
    <n v="0.95553186408071877"/>
    <n v="0.86378564121030421"/>
    <n v="0.94136918833027028"/>
    <n v="0.86428077455048413"/>
    <n v="0.93117195555046395"/>
    <n v="0.74186902830892365"/>
    <n v="0.84647465446905157"/>
    <n v="0.62258864544332415"/>
    <n v="0.97412413894416938"/>
    <n v="1.2310681305435613"/>
    <n v="0.95637212865705812"/>
    <n v="1.0154411127748835"/>
    <n v="0.81693293836283354"/>
    <n v="0.74159824367578442"/>
    <n v="0.85400505088311662"/>
    <n v="0.96527619134646137"/>
    <n v="0.92180314846101341"/>
    <n v="0.88757974222106495"/>
    <n v="0.9242243503272054"/>
    <n v="5165926"/>
    <n v="4766429"/>
    <n v="92.266691392791927"/>
    <n v="92"/>
    <m/>
    <m/>
    <s v="Yes"/>
    <s v="Yes"/>
    <s v="Yes"/>
    <s v="Yes"/>
    <m/>
    <m/>
    <m/>
    <m/>
    <m/>
  </r>
  <r>
    <s v="E-2278"/>
    <s v="Xander Rollins"/>
    <x v="1"/>
    <s v=""/>
    <s v=""/>
    <n v="0"/>
    <x v="0"/>
    <s v="No"/>
    <n v="4474342"/>
    <n v="4474342"/>
    <n v="4553409"/>
    <n v="13502093"/>
    <n v="3729839"/>
    <n v="3945601"/>
    <n v="4425166"/>
    <n v="12100606"/>
    <n v="0.83360614812189149"/>
    <n v="0.88182821071791118"/>
    <n v="0.97183582673992164"/>
    <n v="89.620224064520954"/>
    <n v="89"/>
    <n v="1.1166914482231141"/>
    <n v="0.83152484621189604"/>
    <n v="0.76218945389390425"/>
    <n v="0.90811691881169188"/>
    <n v="0.61523310703007228"/>
    <n v="0.66662209817324891"/>
    <n v="0.59812092822914986"/>
    <n v="0.62628635571700453"/>
    <n v="1.0087018287834615"/>
    <n v="1.5203649871151645"/>
    <n v="1.8529742768288886"/>
    <n v="1.4766995909598999"/>
    <n v="0.67738930859711199"/>
    <n v="0.76773895644143453"/>
    <n v="0.79610612648697321"/>
    <n v="0.74772639661521589"/>
    <n v="0.91050240797289705"/>
    <n v="0.83326670141647652"/>
    <n v="0.75063197381310776"/>
    <n v="0.82988961456935451"/>
    <n v="6304135"/>
    <n v="6100765"/>
    <n v="96.774022129919487"/>
    <n v="96"/>
    <m/>
    <m/>
    <s v="Yes"/>
    <s v="Yes"/>
    <s v="Yes"/>
    <s v="Yes"/>
    <m/>
    <m/>
    <m/>
    <m/>
    <m/>
  </r>
  <r>
    <s v="E-2279"/>
    <s v="Araceli Clark"/>
    <x v="1"/>
    <s v=""/>
    <s v=""/>
    <n v="0"/>
    <x v="0"/>
    <s v="No"/>
    <n v="3884711"/>
    <n v="3939851"/>
    <n v="3954680"/>
    <n v="11779242"/>
    <n v="3482551"/>
    <n v="3791347"/>
    <n v="3863729"/>
    <n v="11137627"/>
    <n v="0.89647621148651724"/>
    <n v="0.96230720400340009"/>
    <n v="0.97700167902333435"/>
    <n v="94.553002646520028"/>
    <n v="94"/>
    <n v="0.83303429467361545"/>
    <n v="0.84147077579460605"/>
    <n v="0.7900623439532346"/>
    <n v="0.82216299841955087"/>
    <n v="0.96933083853575486"/>
    <n v="0.80504053608319015"/>
    <n v="0.69170648275392599"/>
    <n v="0.82011383716336195"/>
    <n v="0.89189140210578643"/>
    <n v="1.8853110196672327"/>
    <n v="1.8761890094758393"/>
    <n v="1.5674892359998327"/>
    <n v="0.76230108020140463"/>
    <n v="0.73314830008717502"/>
    <n v="0.86590544973679529"/>
    <n v="0.78751721596783253"/>
    <n v="0.78262285927029041"/>
    <n v="0.76672031250778527"/>
    <n v="0.91078123513179177"/>
    <n v="0.82191764953141888"/>
    <n v="6010487"/>
    <n v="5800939"/>
    <n v="96.513626932393336"/>
    <n v="96"/>
    <m/>
    <m/>
    <s v="Yes"/>
    <s v="Yes"/>
    <s v="Yes"/>
    <s v="Yes"/>
    <m/>
    <m/>
    <m/>
    <m/>
    <m/>
  </r>
  <r>
    <s v="E-2280"/>
    <s v="John Nelson"/>
    <x v="1"/>
    <s v=""/>
    <s v=""/>
    <n v="0"/>
    <x v="0"/>
    <s v="No"/>
    <n v="4060777"/>
    <n v="4115984"/>
    <n v="4158104"/>
    <n v="12334865"/>
    <n v="4078778"/>
    <n v="3878852"/>
    <n v="3738194"/>
    <n v="11695824"/>
    <n v="1.0044328954778852"/>
    <n v="0.94238753114686546"/>
    <n v="0.89901406987415422"/>
    <n v="94.819229882126805"/>
    <n v="94"/>
    <n v="1.3199650672042911"/>
    <n v="1.0053474122398167"/>
    <n v="0.83979986952751207"/>
    <n v="1.0591841983177683"/>
    <n v="1.124644509529267"/>
    <n v="0.99889721513605445"/>
    <n v="0.9041020025425115"/>
    <n v="1.0049137051333246"/>
    <n v="0.67988326091186202"/>
    <n v="0.97823792780979146"/>
    <n v="1.571964524689818"/>
    <n v="1.0996007995587045"/>
    <n v="0.85304541140680457"/>
    <n v="0.89013586248257115"/>
    <n v="0.83108750349454852"/>
    <n v="0.85776771449607891"/>
    <n v="0.9883716053266226"/>
    <n v="1.0104657957343797"/>
    <n v="0.92413981320502969"/>
    <n v="0.97376765539157228"/>
    <n v="7107374"/>
    <n v="7287729"/>
    <n v="102.53757576286262"/>
    <n v="102"/>
    <m/>
    <m/>
    <s v="Yes"/>
    <s v="Yes"/>
    <s v="Yes"/>
    <s v="Yes"/>
    <m/>
    <m/>
    <m/>
    <m/>
    <m/>
  </r>
  <r>
    <s v="E-2281"/>
    <s v="Everly Francis"/>
    <x v="1"/>
    <s v=""/>
    <s v=""/>
    <n v="0"/>
    <x v="0"/>
    <s v="No"/>
    <n v="3560157"/>
    <n v="3579972"/>
    <n v="3649154"/>
    <n v="10789283"/>
    <n v="3401770"/>
    <n v="3445196"/>
    <n v="3369266"/>
    <n v="10216232"/>
    <n v="0.95551123166759222"/>
    <n v="0.96235277817815335"/>
    <n v="0.92330057870947624"/>
    <n v="94.688701742275185"/>
    <n v="94"/>
    <n v="1.0846397392786566"/>
    <n v="1.0565832166650131"/>
    <n v="0.89899511275959265"/>
    <n v="1.0157091001280529"/>
    <n v="0.79491093808330227"/>
    <n v="0.93903444817598192"/>
    <n v="0.89828093460163327"/>
    <n v="0.8776930155374556"/>
    <n v="1.1379856258073062"/>
    <n v="1.0984193690157844"/>
    <n v="1.0131632928842389"/>
    <n v="1.0802181456218196"/>
    <n v="0.83807400917800445"/>
    <n v="0.76461454759169212"/>
    <n v="0.7360934961804636"/>
    <n v="0.7787960305979551"/>
    <n v="1.0032263033957614"/>
    <n v="0.9095033068489502"/>
    <n v="0.81953914589262311"/>
    <n v="0.90911928013211452"/>
    <n v="6100831"/>
    <n v="5700721"/>
    <n v="93.441713104329565"/>
    <n v="93"/>
    <m/>
    <m/>
    <s v="Yes"/>
    <s v="Yes"/>
    <s v="Yes"/>
    <s v="Yes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4A63B-01BD-4726-B5D2-BDA33562349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" firstHeaderRow="0" firstDataRow="1" firstDataCol="1"/>
  <pivotFields count="56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numFmtId="164" showAll="0"/>
    <pivotField showAll="0">
      <items count="3">
        <item x="1"/>
        <item x="0"/>
        <item t="default"/>
      </items>
    </pivotField>
    <pivotField showAll="0"/>
    <pivotField numFmtId="164" showAll="0"/>
    <pivotField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dataField="1" numFmtId="164"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numFmtId="10" showAll="0"/>
    <pivotField showAll="0"/>
    <pivotField showAll="0"/>
    <pivotField showAll="0"/>
    <pivotField numFmtId="10" showAll="0"/>
    <pivotField showAll="0"/>
    <pivotField showAll="0"/>
    <pivotField showAll="0"/>
    <pivotField numFmtId="10" showAll="0"/>
    <pivotField showAll="0"/>
    <pivotField showAll="0"/>
    <pivotField showAll="0"/>
    <pivotField numFmtId="10" showAll="0"/>
    <pivotField showAll="0"/>
    <pivotField showAll="0"/>
    <pivotField showAll="0"/>
    <pivotField numFmtId="10" showAll="0"/>
    <pivotField numFmtId="164" showAll="0"/>
    <pivotField numFmtId="164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4" fld="11" baseField="0" baseItem="0"/>
    <dataField name="Sum of Q42" fld="15" baseField="0" baseItem="0"/>
    <dataField name="Sum of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C009D-2018-4926-B3E7-F730DEB215CA}">
  <dimension ref="B1:G18"/>
  <sheetViews>
    <sheetView showGridLines="0" tabSelected="1" workbookViewId="0">
      <selection activeCell="O14" sqref="O14"/>
    </sheetView>
  </sheetViews>
  <sheetFormatPr defaultRowHeight="14.5" x14ac:dyDescent="0.35"/>
  <cols>
    <col min="1" max="1" width="2.1796875" customWidth="1"/>
    <col min="2" max="2" width="13.90625" customWidth="1"/>
    <col min="3" max="4" width="12" bestFit="1" customWidth="1"/>
    <col min="5" max="5" width="10.90625" customWidth="1"/>
    <col min="6" max="6" width="13.6328125" bestFit="1" customWidth="1"/>
    <col min="7" max="7" width="17.1796875" bestFit="1" customWidth="1"/>
  </cols>
  <sheetData>
    <row r="1" spans="2:7" ht="18.5" x14ac:dyDescent="0.45">
      <c r="B1" s="47" t="s">
        <v>1320</v>
      </c>
    </row>
    <row r="3" spans="2:7" x14ac:dyDescent="0.35">
      <c r="B3" s="50" t="s">
        <v>1326</v>
      </c>
      <c r="C3" s="50" t="s">
        <v>1283</v>
      </c>
      <c r="D3" s="50" t="s">
        <v>20</v>
      </c>
      <c r="E3" s="50" t="s">
        <v>1315</v>
      </c>
      <c r="F3" s="50" t="s">
        <v>1323</v>
      </c>
      <c r="G3" s="50" t="s">
        <v>1324</v>
      </c>
    </row>
    <row r="4" spans="2:7" x14ac:dyDescent="0.35">
      <c r="B4" s="21" t="s">
        <v>1195</v>
      </c>
      <c r="C4" s="55">
        <f>GETPIVOTDATA("Sum of Q4",'PT_Incentive Calc'!$A$3,"FF Type","DM")</f>
        <v>686776296</v>
      </c>
      <c r="D4" s="55">
        <f>GETPIVOTDATA("Sum of Q42",'PT_Incentive Calc'!$A$3,"FF Type","DM")</f>
        <v>651987419</v>
      </c>
      <c r="E4" s="42">
        <f>GETPIVOTDATA("Sum of TOTAL",'PT_Incentive Calc'!$A$3,"FF Type","DM")</f>
        <v>1789151.7787324083</v>
      </c>
      <c r="F4" s="57">
        <f>D4/C4</f>
        <v>0.94934467423727154</v>
      </c>
      <c r="G4" s="52">
        <f>E4/D4</f>
        <v>2.7441507713086843E-3</v>
      </c>
    </row>
    <row r="5" spans="2:7" x14ac:dyDescent="0.35">
      <c r="B5" s="21" t="s">
        <v>1194</v>
      </c>
      <c r="C5" s="56"/>
      <c r="D5" s="56"/>
      <c r="E5" s="42">
        <f>GETPIVOTDATA("Sum of TOTAL",'PT_Incentive Calc'!$A$3,"FF Type","SF")</f>
        <v>6161262.5424314942</v>
      </c>
      <c r="F5" s="58"/>
      <c r="G5" s="52">
        <f>E5/D4</f>
        <v>9.4499715222748706E-3</v>
      </c>
    </row>
    <row r="6" spans="2:7" x14ac:dyDescent="0.35">
      <c r="B6" s="21" t="s">
        <v>1322</v>
      </c>
      <c r="C6" s="42"/>
      <c r="D6" s="42"/>
      <c r="E6" s="42">
        <f>SUM(E4:E5)</f>
        <v>7950414.3211639021</v>
      </c>
      <c r="F6" s="21"/>
      <c r="G6" s="52">
        <f>E6/D4</f>
        <v>1.2194122293583555E-2</v>
      </c>
    </row>
    <row r="8" spans="2:7" x14ac:dyDescent="0.35">
      <c r="B8" s="50" t="s">
        <v>1316</v>
      </c>
      <c r="C8" s="50" t="s">
        <v>1195</v>
      </c>
      <c r="D8" s="50" t="s">
        <v>1194</v>
      </c>
    </row>
    <row r="9" spans="2:7" x14ac:dyDescent="0.35">
      <c r="B9" s="21" t="s">
        <v>1317</v>
      </c>
      <c r="C9" s="43">
        <f>COUNTIFS(Incentive_Calc!$C$6:$C$378,"SF",Incentive_Calc!$U$6:$U$378,"&lt;80")</f>
        <v>51</v>
      </c>
      <c r="D9" s="43">
        <f>COUNTIFS(Incentive_Calc!$C$6:$C$378,"DM",Incentive_Calc!$U$6:$U$378,"&lt;80")</f>
        <v>1</v>
      </c>
    </row>
    <row r="10" spans="2:7" x14ac:dyDescent="0.35">
      <c r="B10" s="48" t="s">
        <v>1319</v>
      </c>
      <c r="C10" s="43">
        <f>COUNTIFS(Incentive_Calc!$C$6:$C$378,"SF",Incentive_Calc!$U$6:$U$378,"&gt;=80",Incentive_Calc!$U$6:$U$378,"&lt;100")</f>
        <v>120</v>
      </c>
      <c r="D10" s="43">
        <f>COUNTIFS(Incentive_Calc!$C$6:$C$378,"DM",Incentive_Calc!$U$6:$U$378,"&gt;=80",Incentive_Calc!$U$6:$U$378,"&lt;100")</f>
        <v>42</v>
      </c>
    </row>
    <row r="11" spans="2:7" x14ac:dyDescent="0.35">
      <c r="B11" s="21" t="s">
        <v>1318</v>
      </c>
      <c r="C11" s="43">
        <f>COUNTIFS(Incentive_Calc!$C$6:$C$378,"SF",Incentive_Calc!$U$6:$U$378,"&gt;=100",Incentive_Calc!$U$6:$U$378,"&lt;=115")</f>
        <v>132</v>
      </c>
      <c r="D11" s="43">
        <f>COUNTIFS(Incentive_Calc!$C$6:$C$378,"DM",Incentive_Calc!$U$6:$U$378,"&gt;=100",Incentive_Calc!$U$6:$U$378,"&lt;=115")</f>
        <v>17</v>
      </c>
    </row>
    <row r="12" spans="2:7" x14ac:dyDescent="0.35">
      <c r="B12" s="21" t="s">
        <v>1309</v>
      </c>
      <c r="C12" s="43">
        <f>COUNTIFS(Incentive_Calc!$C$6:$C$378,"SF",Incentive_Calc!$U$6:$U$378,"&gt;115")</f>
        <v>10</v>
      </c>
      <c r="D12" s="43">
        <f>COUNTIFS(Incentive_Calc!$C$6:$C$378,"DM",Incentive_Calc!$U$6:$U$378,"&gt;115")</f>
        <v>0</v>
      </c>
    </row>
    <row r="14" spans="2:7" x14ac:dyDescent="0.35">
      <c r="B14" s="54" t="s">
        <v>1321</v>
      </c>
      <c r="C14" s="54"/>
      <c r="D14" s="54"/>
      <c r="E14" s="51">
        <f>COUNTIFS(Incentive_Calc!$C$6:$C$1048576,"SF",Incentive_Calc!$AT$6:$AT$1048576,"&lt;=1",Incentive_Calc!$AU$6:$AU$1048576,"&lt;=0.9",Incentive_Calc!$D$6:$D$1048576,"&gt;0")</f>
        <v>5</v>
      </c>
    </row>
    <row r="16" spans="2:7" ht="29" x14ac:dyDescent="0.35">
      <c r="B16" s="49" t="s">
        <v>1193</v>
      </c>
      <c r="C16" s="28" t="s">
        <v>1310</v>
      </c>
      <c r="D16" s="28" t="s">
        <v>1311</v>
      </c>
      <c r="E16" s="28" t="s">
        <v>1312</v>
      </c>
    </row>
    <row r="17" spans="2:5" x14ac:dyDescent="0.35">
      <c r="B17" s="21" t="s">
        <v>1195</v>
      </c>
      <c r="C17" s="43">
        <f>COUNTIFS(Incentive_Calc!$C$6:$C$378,"SF",Incentive_Calc!$D$6:$D$378,"&gt;0",Incentive_Calc!$E$6:$E$378,"")</f>
        <v>111</v>
      </c>
      <c r="D17" s="43">
        <f>COUNTIFS(Incentive_Calc!$C$6:$C$378,"SF",Incentive_Calc!$E$6:$E$378,"&gt;0",Incentive_Calc!$D$6:$D$378,"""")</f>
        <v>0</v>
      </c>
      <c r="E17" s="43">
        <f>COUNTIFS(Incentive_Calc!$C$6:$C$378,"SF",Incentive_Calc!$F$6:$F$378,"&gt;0")</f>
        <v>126</v>
      </c>
    </row>
    <row r="18" spans="2:5" x14ac:dyDescent="0.35">
      <c r="B18" s="21" t="s">
        <v>1194</v>
      </c>
      <c r="C18" s="43">
        <f>COUNTIFS(Incentive_Calc!$C$6:$C$378,"DM",Incentive_Calc!$D$6:$D$378,"&gt;0",Incentive_Calc!$E$6:$E$378,"")</f>
        <v>17</v>
      </c>
      <c r="D18" s="43">
        <f>COUNTIFS(Incentive_Calc!$C$6:$C$378,"DM",Incentive_Calc!$E$6:$E$378,"&gt;0",Incentive_Calc!$D$6:$D$378,"""")</f>
        <v>0</v>
      </c>
      <c r="E18" s="43">
        <f>COUNTIFS(Incentive_Calc!$C$6:$C$378,"DM",Incentive_Calc!$F$6:$F$378,"&gt;0")</f>
        <v>17</v>
      </c>
    </row>
  </sheetData>
  <mergeCells count="4">
    <mergeCell ref="B14:D14"/>
    <mergeCell ref="C4:C5"/>
    <mergeCell ref="D4:D5"/>
    <mergeCell ref="F4:F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3"/>
  <sheetViews>
    <sheetView showGridLines="0" workbookViewId="0">
      <selection activeCell="D17" sqref="D17"/>
    </sheetView>
  </sheetViews>
  <sheetFormatPr defaultRowHeight="14.5" x14ac:dyDescent="0.35"/>
  <cols>
    <col min="1" max="1" width="2.7265625" style="2" customWidth="1"/>
    <col min="2" max="2" width="8.7265625" style="2"/>
    <col min="3" max="3" width="27.7265625" style="2" customWidth="1"/>
    <col min="4" max="4" width="73.08984375" style="3" customWidth="1"/>
    <col min="5" max="16384" width="8.7265625" style="2"/>
  </cols>
  <sheetData>
    <row r="1" spans="2:4" ht="10.5" customHeight="1" x14ac:dyDescent="0.35"/>
    <row r="2" spans="2:4" ht="15.5" x14ac:dyDescent="0.35">
      <c r="B2" s="17" t="s">
        <v>22</v>
      </c>
      <c r="C2" s="4"/>
      <c r="D2" s="18"/>
    </row>
    <row r="3" spans="2:4" ht="7" customHeight="1" x14ac:dyDescent="0.35"/>
    <row r="4" spans="2:4" ht="16.5" customHeight="1" x14ac:dyDescent="0.35">
      <c r="B4" s="59" t="s">
        <v>6</v>
      </c>
      <c r="C4" s="12" t="s">
        <v>0</v>
      </c>
      <c r="D4" s="13" t="s">
        <v>13</v>
      </c>
    </row>
    <row r="5" spans="2:4" ht="16.5" customHeight="1" x14ac:dyDescent="0.35">
      <c r="B5" s="59"/>
      <c r="C5" s="12" t="s">
        <v>17</v>
      </c>
      <c r="D5" s="13" t="s">
        <v>21</v>
      </c>
    </row>
    <row r="6" spans="2:4" ht="47" customHeight="1" x14ac:dyDescent="0.35">
      <c r="B6" s="59"/>
      <c r="C6" s="12" t="s">
        <v>1</v>
      </c>
      <c r="D6" s="13" t="s">
        <v>14</v>
      </c>
    </row>
    <row r="7" spans="2:4" ht="16.5" customHeight="1" x14ac:dyDescent="0.35">
      <c r="B7" s="59"/>
      <c r="C7" s="12" t="s">
        <v>2</v>
      </c>
      <c r="D7" s="13" t="s">
        <v>3</v>
      </c>
    </row>
    <row r="8" spans="2:4" ht="31.5" customHeight="1" x14ac:dyDescent="0.35">
      <c r="B8" s="59"/>
      <c r="C8" s="12" t="s">
        <v>4</v>
      </c>
      <c r="D8" s="13" t="s">
        <v>5</v>
      </c>
    </row>
    <row r="9" spans="2:4" ht="8.5" customHeight="1" x14ac:dyDescent="0.35">
      <c r="B9" s="16"/>
    </row>
    <row r="10" spans="2:4" ht="16.5" customHeight="1" x14ac:dyDescent="0.35">
      <c r="B10" s="60" t="s">
        <v>7</v>
      </c>
      <c r="C10" s="14" t="s">
        <v>8</v>
      </c>
      <c r="D10" s="15" t="s">
        <v>9</v>
      </c>
    </row>
    <row r="11" spans="2:4" ht="16.5" customHeight="1" x14ac:dyDescent="0.35">
      <c r="B11" s="60"/>
      <c r="C11" s="14" t="s">
        <v>10</v>
      </c>
      <c r="D11" s="15" t="s">
        <v>15</v>
      </c>
    </row>
    <row r="12" spans="2:4" ht="16.5" customHeight="1" x14ac:dyDescent="0.35">
      <c r="B12" s="60"/>
      <c r="C12" s="14" t="s">
        <v>11</v>
      </c>
      <c r="D12" s="15" t="s">
        <v>16</v>
      </c>
    </row>
    <row r="13" spans="2:4" ht="32" customHeight="1" x14ac:dyDescent="0.35">
      <c r="B13" s="60"/>
      <c r="C13" s="14" t="s">
        <v>12</v>
      </c>
      <c r="D13" s="15" t="s">
        <v>18</v>
      </c>
    </row>
  </sheetData>
  <mergeCells count="2">
    <mergeCell ref="B4:B8"/>
    <mergeCell ref="B10:B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C674-5B9E-4CF0-AF05-EE9FCAF3F640}">
  <dimension ref="A1:BD378"/>
  <sheetViews>
    <sheetView showGridLines="0" zoomScaleNormal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F1" sqref="F1"/>
    </sheetView>
  </sheetViews>
  <sheetFormatPr defaultRowHeight="14.5" outlineLevelCol="1" x14ac:dyDescent="0.35"/>
  <cols>
    <col min="1" max="1" width="11.26953125" bestFit="1" customWidth="1"/>
    <col min="2" max="2" width="20.08984375" bestFit="1" customWidth="1"/>
    <col min="4" max="4" width="14.90625" bestFit="1" customWidth="1"/>
    <col min="5" max="5" width="10.08984375" bestFit="1" customWidth="1"/>
    <col min="6" max="6" width="10.08984375" customWidth="1"/>
    <col min="7" max="7" width="10.08984375" style="1" customWidth="1"/>
    <col min="8" max="8" width="10.08984375" customWidth="1"/>
    <col min="9" max="11" width="11.08984375" customWidth="1" outlineLevel="1"/>
    <col min="12" max="12" width="12.54296875" customWidth="1" outlineLevel="1"/>
    <col min="13" max="15" width="11.08984375" customWidth="1" outlineLevel="1"/>
    <col min="16" max="16" width="12.54296875" customWidth="1" outlineLevel="1"/>
    <col min="22" max="41" width="8.7265625" customWidth="1" outlineLevel="1"/>
    <col min="42" max="43" width="12.54296875" customWidth="1" outlineLevel="1"/>
    <col min="44" max="44" width="8.36328125" customWidth="1" outlineLevel="1"/>
    <col min="45" max="45" width="10.54296875" customWidth="1"/>
    <col min="48" max="51" width="5.453125" style="1" customWidth="1"/>
    <col min="52" max="56" width="5.08984375" hidden="1" customWidth="1"/>
  </cols>
  <sheetData>
    <row r="1" spans="1:56" ht="18.5" x14ac:dyDescent="0.45">
      <c r="A1" s="47" t="s">
        <v>1306</v>
      </c>
    </row>
    <row r="2" spans="1:56" ht="12.5" customHeight="1" x14ac:dyDescent="0.35">
      <c r="A2" s="53" t="s">
        <v>1325</v>
      </c>
    </row>
    <row r="3" spans="1:56" ht="6" customHeight="1" x14ac:dyDescent="0.35"/>
    <row r="4" spans="1:56" s="23" customFormat="1" ht="14.5" customHeight="1" x14ac:dyDescent="0.35">
      <c r="D4" s="61" t="s">
        <v>1298</v>
      </c>
      <c r="E4" s="62"/>
      <c r="F4" s="63"/>
      <c r="G4" s="64" t="s">
        <v>1297</v>
      </c>
      <c r="H4" s="64"/>
      <c r="I4" s="66" t="s">
        <v>1286</v>
      </c>
      <c r="J4" s="66"/>
      <c r="K4" s="66"/>
      <c r="L4" s="66"/>
      <c r="M4" s="67" t="s">
        <v>1287</v>
      </c>
      <c r="N4" s="67"/>
      <c r="O4" s="67"/>
      <c r="P4" s="67"/>
      <c r="Q4" s="68" t="s">
        <v>1288</v>
      </c>
      <c r="R4" s="68"/>
      <c r="S4" s="68"/>
      <c r="T4" s="68"/>
      <c r="U4" s="37"/>
      <c r="V4" s="69" t="s">
        <v>1289</v>
      </c>
      <c r="W4" s="69"/>
      <c r="X4" s="69"/>
      <c r="Y4" s="69"/>
      <c r="Z4" s="73" t="s">
        <v>1290</v>
      </c>
      <c r="AA4" s="73"/>
      <c r="AB4" s="73"/>
      <c r="AC4" s="73"/>
      <c r="AD4" s="69" t="s">
        <v>1291</v>
      </c>
      <c r="AE4" s="69"/>
      <c r="AF4" s="69"/>
      <c r="AG4" s="69"/>
      <c r="AH4" s="73" t="s">
        <v>1292</v>
      </c>
      <c r="AI4" s="73"/>
      <c r="AJ4" s="73"/>
      <c r="AK4" s="73"/>
      <c r="AL4" s="69" t="s">
        <v>1293</v>
      </c>
      <c r="AM4" s="69"/>
      <c r="AN4" s="69"/>
      <c r="AO4" s="69"/>
      <c r="AP4" s="70" t="s">
        <v>1301</v>
      </c>
      <c r="AQ4" s="71"/>
      <c r="AR4" s="71"/>
      <c r="AS4" s="72"/>
      <c r="AT4" s="67" t="s">
        <v>1294</v>
      </c>
      <c r="AU4" s="67"/>
      <c r="AV4" s="68" t="s">
        <v>1300</v>
      </c>
      <c r="AW4" s="68"/>
      <c r="AX4" s="68"/>
      <c r="AY4" s="68"/>
      <c r="AZ4" s="65" t="s">
        <v>1302</v>
      </c>
      <c r="BA4" s="65"/>
      <c r="BB4" s="65"/>
      <c r="BC4" s="65"/>
      <c r="BD4" s="65"/>
    </row>
    <row r="5" spans="1:56" s="23" customFormat="1" ht="15" customHeight="1" x14ac:dyDescent="0.35">
      <c r="A5" s="32" t="s">
        <v>407</v>
      </c>
      <c r="B5" s="32" t="s">
        <v>408</v>
      </c>
      <c r="C5" s="32" t="s">
        <v>1193</v>
      </c>
      <c r="D5" s="33" t="s">
        <v>1287</v>
      </c>
      <c r="E5" s="33" t="s">
        <v>27</v>
      </c>
      <c r="F5" s="33" t="s">
        <v>1307</v>
      </c>
      <c r="G5" s="34" t="s">
        <v>1287</v>
      </c>
      <c r="H5" s="34" t="s">
        <v>27</v>
      </c>
      <c r="I5" s="35" t="s">
        <v>29</v>
      </c>
      <c r="J5" s="35" t="s">
        <v>30</v>
      </c>
      <c r="K5" s="35" t="s">
        <v>31</v>
      </c>
      <c r="L5" s="35" t="s">
        <v>1284</v>
      </c>
      <c r="M5" s="36" t="s">
        <v>29</v>
      </c>
      <c r="N5" s="36" t="s">
        <v>30</v>
      </c>
      <c r="O5" s="36" t="s">
        <v>31</v>
      </c>
      <c r="P5" s="36" t="s">
        <v>1284</v>
      </c>
      <c r="Q5" s="37" t="s">
        <v>29</v>
      </c>
      <c r="R5" s="37" t="s">
        <v>30</v>
      </c>
      <c r="S5" s="37" t="s">
        <v>31</v>
      </c>
      <c r="T5" s="37" t="s">
        <v>1284</v>
      </c>
      <c r="U5" s="37" t="s">
        <v>1304</v>
      </c>
      <c r="V5" s="38" t="s">
        <v>29</v>
      </c>
      <c r="W5" s="38" t="s">
        <v>30</v>
      </c>
      <c r="X5" s="38" t="s">
        <v>31</v>
      </c>
      <c r="Y5" s="38" t="s">
        <v>1284</v>
      </c>
      <c r="Z5" s="39" t="s">
        <v>29</v>
      </c>
      <c r="AA5" s="39" t="s">
        <v>30</v>
      </c>
      <c r="AB5" s="39" t="s">
        <v>31</v>
      </c>
      <c r="AC5" s="39" t="s">
        <v>1284</v>
      </c>
      <c r="AD5" s="38" t="s">
        <v>29</v>
      </c>
      <c r="AE5" s="38" t="s">
        <v>30</v>
      </c>
      <c r="AF5" s="38" t="s">
        <v>31</v>
      </c>
      <c r="AG5" s="38" t="s">
        <v>1284</v>
      </c>
      <c r="AH5" s="39" t="s">
        <v>29</v>
      </c>
      <c r="AI5" s="39" t="s">
        <v>30</v>
      </c>
      <c r="AJ5" s="39" t="s">
        <v>31</v>
      </c>
      <c r="AK5" s="39" t="s">
        <v>1284</v>
      </c>
      <c r="AL5" s="38" t="s">
        <v>29</v>
      </c>
      <c r="AM5" s="38" t="s">
        <v>30</v>
      </c>
      <c r="AN5" s="38" t="s">
        <v>31</v>
      </c>
      <c r="AO5" s="38" t="s">
        <v>1284</v>
      </c>
      <c r="AP5" s="38" t="s">
        <v>1283</v>
      </c>
      <c r="AQ5" s="40" t="s">
        <v>20</v>
      </c>
      <c r="AR5" s="41" t="s">
        <v>1285</v>
      </c>
      <c r="AS5" s="41" t="s">
        <v>1305</v>
      </c>
      <c r="AT5" s="36" t="s">
        <v>1295</v>
      </c>
      <c r="AU5" s="36" t="s">
        <v>1296</v>
      </c>
      <c r="AV5" s="37" t="s">
        <v>29</v>
      </c>
      <c r="AW5" s="37" t="s">
        <v>30</v>
      </c>
      <c r="AX5" s="37" t="s">
        <v>31</v>
      </c>
      <c r="AY5" s="37" t="s">
        <v>1284</v>
      </c>
      <c r="AZ5" s="27" t="s">
        <v>1258</v>
      </c>
      <c r="BA5" s="27" t="s">
        <v>1259</v>
      </c>
      <c r="BB5" s="27" t="s">
        <v>1260</v>
      </c>
      <c r="BC5" s="27" t="s">
        <v>1261</v>
      </c>
      <c r="BD5" s="27" t="s">
        <v>1262</v>
      </c>
    </row>
    <row r="6" spans="1:56" x14ac:dyDescent="0.35">
      <c r="A6" s="21" t="s">
        <v>880</v>
      </c>
      <c r="B6" s="21" t="s">
        <v>409</v>
      </c>
      <c r="C6" s="21" t="str">
        <f>_xlfn.XLOOKUP($A6,'Employee List'!$E:$E,'Employee List'!$D:$D,0)</f>
        <v>SF</v>
      </c>
      <c r="D6" s="42" t="str" cm="1">
        <f t="array" ref="D6">IFERROR(IF($G6="Yes",INDEX('Payment Plan'!$D$6:$D$42,MATCH(1,(Incentive_Calc!$C6='Payment Plan'!$B$6:$B$42)*(Incentive_Calc!$U6='Payment Plan'!$C$6:$C$42),0)),""),"")</f>
        <v/>
      </c>
      <c r="E6" s="42" t="str" cm="1">
        <f t="array" ref="E6">IFERROR(IF($H6="Yes",INDEX('Payment Plan'!$D$6:$D$42,MATCH(1,(Incentive_Calc!$C6='Payment Plan'!$B$6:$B$42)*(Incentive_Calc!$AS6='Payment Plan'!$C$6:$C$42),0)),""),"")</f>
        <v/>
      </c>
      <c r="F6" s="42">
        <f>SUM(D6:E6)</f>
        <v>0</v>
      </c>
      <c r="G6" s="43" t="str">
        <f>IF(AND(AV6="Yes",AW6="Yes",AX6="Yes",AY6="Yes",AT6&gt;=1,AU6&gt;=0.9),"Yes","No")</f>
        <v>Yes</v>
      </c>
      <c r="H6" s="21" t="str">
        <f>IF(AND(Q6&gt;=0.795,R6&gt;=0.795,S6&gt;=0.795,V6&gt;=0.795,W6&gt;=0.795,X6&gt;=0.795,Z6&gt;=0.795,AA6&gt;=0.795,AB6&gt;=0.795,AD6&gt;=0.795,AE6&gt;=0.795,AF6&gt;=0.795,AH6&gt;=0.795,AI6&gt;=0.795,AJ6&gt;=0.795,AL6&gt;=0.795,AM6&gt;=0.795,AN6&gt;=0.795,AR6&gt;=0.995,AT6&gt;=1,AU6&gt;=0.9)=TRUE,"Yes","No")</f>
        <v>No</v>
      </c>
      <c r="I6" s="42">
        <f>IFERROR(SUMIFS('Sales RAW DATA'!$F$2:$F$30000,'Sales RAW DATA'!$I$2:$I$30000,Incentive_Calc!$A6,'Sales RAW DATA'!$E$2:$E$30000,Incentive_Calc!I$5),"")</f>
        <v>743256</v>
      </c>
      <c r="J6" s="42">
        <f>IFERROR(SUMIFS('Sales RAW DATA'!$F$2:$F$30000,'Sales RAW DATA'!$I$2:$I$30000,Incentive_Calc!$A6,'Sales RAW DATA'!$E$2:$E$30000,Incentive_Calc!J$5),"")</f>
        <v>745791</v>
      </c>
      <c r="K6" s="42">
        <f>IFERROR(SUMIFS('Sales RAW DATA'!$F$2:$F$30000,'Sales RAW DATA'!$I$2:$I$30000,Incentive_Calc!$A6,'Sales RAW DATA'!$E$2:$E$30000,Incentive_Calc!K$5),"")</f>
        <v>762254</v>
      </c>
      <c r="L6" s="42">
        <f>SUM($I6:$K6)</f>
        <v>2251301</v>
      </c>
      <c r="M6" s="42">
        <f>IFERROR(SUMIFS('Sales RAW DATA'!$G$2:$G$30000,'Sales RAW DATA'!$I$2:$I$30000,Incentive_Calc!$A6,'Sales RAW DATA'!$E$2:$E$30000,Incentive_Calc!M$5),"")</f>
        <v>654757</v>
      </c>
      <c r="N6" s="42">
        <f>IFERROR(SUMIFS('Sales RAW DATA'!$G$2:$G$30000,'Sales RAW DATA'!$I$2:$I$30000,Incentive_Calc!$A6,'Sales RAW DATA'!$E$2:$E$30000,Incentive_Calc!N$5),"")</f>
        <v>681028</v>
      </c>
      <c r="O6" s="42">
        <f>IFERROR(SUMIFS('Sales RAW DATA'!$G$2:$G$30000,'Sales RAW DATA'!$I$2:$I$30000,Incentive_Calc!$A6,'Sales RAW DATA'!$E$2:$E$30000,Incentive_Calc!O$5),"")</f>
        <v>815126</v>
      </c>
      <c r="P6" s="42">
        <f>SUM($M6:$O6)</f>
        <v>2150911</v>
      </c>
      <c r="Q6" s="44">
        <f>IFERROR(M6/I6,"")</f>
        <v>0.88093066184464031</v>
      </c>
      <c r="R6" s="44">
        <f t="shared" ref="R6:S6" si="0">IFERROR(N6/J6,"")</f>
        <v>0.91316199846873991</v>
      </c>
      <c r="S6" s="44">
        <f t="shared" si="0"/>
        <v>1.0693627058696971</v>
      </c>
      <c r="T6" s="45">
        <f>IFERROR(IF(AND($P6/$L6&gt;=0.995,$P6/$L6&lt;1),1,$P6/$L6)*100,"")</f>
        <v>95.540800630391061</v>
      </c>
      <c r="U6" s="45">
        <f>IF(AND($C6="SF", INT($T6)&gt;120), 120, IF(AND($C6="DM", INT($T6)&gt;115), 115, INT($T6)))</f>
        <v>95</v>
      </c>
      <c r="V6" s="44">
        <f>IFERROR(SUMIFS('Sales RAW DATA'!$G:$G,'Sales RAW DATA'!$I:$I,Incentive_Calc!$A6,'Sales RAW DATA'!$D:$D,"B1",'Sales RAW DATA'!$E:$E,Incentive_Calc!V$5)/SUMIFS('Sales RAW DATA'!$F:$F,'Sales RAW DATA'!$I:$I,Incentive_Calc!$A6,'Sales RAW DATA'!$D:$D,"B1",'Sales RAW DATA'!$E:$E,Incentive_Calc!V$5),"")</f>
        <v>0.95882028425835863</v>
      </c>
      <c r="W6" s="44">
        <f>IFERROR(SUMIFS('Sales RAW DATA'!$G:$G,'Sales RAW DATA'!$I:$I,Incentive_Calc!$A6,'Sales RAW DATA'!$D:$D,"B1",'Sales RAW DATA'!$E:$E,Incentive_Calc!W$5)/SUMIFS('Sales RAW DATA'!$F:$F,'Sales RAW DATA'!$I:$I,Incentive_Calc!$A6,'Sales RAW DATA'!$D:$D,"B1",'Sales RAW DATA'!$E:$E,Incentive_Calc!W$5),"")</f>
        <v>0.87300624838244534</v>
      </c>
      <c r="X6" s="44">
        <f>IFERROR(SUMIFS('Sales RAW DATA'!$G:$G,'Sales RAW DATA'!$I:$I,Incentive_Calc!$A6,'Sales RAW DATA'!$D:$D,"B1",'Sales RAW DATA'!$E:$E,Incentive_Calc!X$5)/SUMIFS('Sales RAW DATA'!$F:$F,'Sales RAW DATA'!$I:$I,Incentive_Calc!$A6,'Sales RAW DATA'!$D:$D,"B1",'Sales RAW DATA'!$E:$E,Incentive_Calc!X$5),"")</f>
        <v>0.80071336478108812</v>
      </c>
      <c r="Y6" s="44">
        <f>SUMIFS('Sales RAW DATA'!$G:$G,'Sales RAW DATA'!$I:$I,Incentive_Calc!$A6,'Sales RAW DATA'!$D:$D,"B1")/SUMIFS('Sales RAW DATA'!$F:$F,'Sales RAW DATA'!$I:$I,Incentive_Calc!$A6,'Sales RAW DATA'!$D:$D,"B1")</f>
        <v>0.87911279824308608</v>
      </c>
      <c r="Z6" s="44">
        <f>IFERROR(SUMIFS('Sales RAW DATA'!$G:$G,'Sales RAW DATA'!$I:$I,Incentive_Calc!$A6,'Sales RAW DATA'!$D:$D,"B2",'Sales RAW DATA'!$E:$E,Incentive_Calc!Z$5)/SUMIFS('Sales RAW DATA'!$F:$F,'Sales RAW DATA'!$I:$I,Incentive_Calc!$A6,'Sales RAW DATA'!$D:$D,"B2",'Sales RAW DATA'!$E:$E,Incentive_Calc!Z$5),"")</f>
        <v>0.9918034835195042</v>
      </c>
      <c r="AA6" s="44">
        <f>IFERROR(SUMIFS('Sales RAW DATA'!$G:$G,'Sales RAW DATA'!$I:$I,Incentive_Calc!$A6,'Sales RAW DATA'!$D:$D,"B2",'Sales RAW DATA'!$E:$E,Incentive_Calc!AA$5)/SUMIFS('Sales RAW DATA'!$F:$F,'Sales RAW DATA'!$I:$I,Incentive_Calc!$A6,'Sales RAW DATA'!$D:$D,"B2",'Sales RAW DATA'!$E:$E,Incentive_Calc!AA$5),"")</f>
        <v>1.1660353986517069</v>
      </c>
      <c r="AB6" s="44">
        <f>IFERROR(SUMIFS('Sales RAW DATA'!$G:$G,'Sales RAW DATA'!$I:$I,Incentive_Calc!$A6,'Sales RAW DATA'!$D:$D,"B2",'Sales RAW DATA'!$E:$E,Incentive_Calc!AB$5)/SUMIFS('Sales RAW DATA'!$F:$F,'Sales RAW DATA'!$I:$I,Incentive_Calc!$A6,'Sales RAW DATA'!$D:$D,"B2",'Sales RAW DATA'!$E:$E,Incentive_Calc!AB$5),"")</f>
        <v>1.2479165255098583</v>
      </c>
      <c r="AC6" s="44">
        <f>SUMIFS('Sales RAW DATA'!$G:$G,'Sales RAW DATA'!$I:$I,Incentive_Calc!$A6,'Sales RAW DATA'!$D:$D,"B2")/SUMIFS('Sales RAW DATA'!$F:$F,'Sales RAW DATA'!$I:$I,Incentive_Calc!$A6,'Sales RAW DATA'!$D:$D,"B2")</f>
        <v>1.1395310161317147</v>
      </c>
      <c r="AD6" s="44">
        <f>IFERROR(SUMIFS('Sales RAW DATA'!$G:$G,'Sales RAW DATA'!$I:$I,Incentive_Calc!$A6,'Sales RAW DATA'!$D:$D,"B3",'Sales RAW DATA'!$E:$E,Incentive_Calc!AD$5)/SUMIFS('Sales RAW DATA'!$F:$F,'Sales RAW DATA'!$I:$I,Incentive_Calc!$A6,'Sales RAW DATA'!$D:$D,"B3",'Sales RAW DATA'!$E:$E,Incentive_Calc!AD$5),"")</f>
        <v>0.86820950060901336</v>
      </c>
      <c r="AE6" s="44">
        <f>IFERROR(SUMIFS('Sales RAW DATA'!$G:$G,'Sales RAW DATA'!$I:$I,Incentive_Calc!$A6,'Sales RAW DATA'!$D:$D,"B3",'Sales RAW DATA'!$E:$E,Incentive_Calc!AE$5)/SUMIFS('Sales RAW DATA'!$F:$F,'Sales RAW DATA'!$I:$I,Incentive_Calc!$A6,'Sales RAW DATA'!$D:$D,"B3",'Sales RAW DATA'!$E:$E,Incentive_Calc!AE$5),"")</f>
        <v>1.2890015978308236</v>
      </c>
      <c r="AF6" s="44">
        <f>IFERROR(SUMIFS('Sales RAW DATA'!$G:$G,'Sales RAW DATA'!$I:$I,Incentive_Calc!$A6,'Sales RAW DATA'!$D:$D,"B3",'Sales RAW DATA'!$E:$E,Incentive_Calc!AF$5)/SUMIFS('Sales RAW DATA'!$F:$F,'Sales RAW DATA'!$I:$I,Incentive_Calc!$A6,'Sales RAW DATA'!$D:$D,"B3",'Sales RAW DATA'!$E:$E,Incentive_Calc!AF$5),"")</f>
        <v>2.5737339019815364</v>
      </c>
      <c r="AG6" s="44">
        <f>SUMIFS('Sales RAW DATA'!$G:$G,'Sales RAW DATA'!$I:$I,Incentive_Calc!$A6,'Sales RAW DATA'!$D:$D,"B3")/SUMIFS('Sales RAW DATA'!$F:$F,'Sales RAW DATA'!$I:$I,Incentive_Calc!$A6,'Sales RAW DATA'!$D:$D,"B3")</f>
        <v>1.6156981320577639</v>
      </c>
      <c r="AH6" s="44">
        <f>IFERROR(SUMIFS('Sales RAW DATA'!$G:$G,'Sales RAW DATA'!$I:$I,Incentive_Calc!$A6,'Sales RAW DATA'!$D:$D,"B4",'Sales RAW DATA'!$E:$E,Incentive_Calc!AH$5)/SUMIFS('Sales RAW DATA'!$F:$F,'Sales RAW DATA'!$I:$I,Incentive_Calc!$A6,'Sales RAW DATA'!$D:$D,"B4",'Sales RAW DATA'!$E:$E,Incentive_Calc!AH$5),"")</f>
        <v>0.88315491243748934</v>
      </c>
      <c r="AI6" s="44">
        <f>IFERROR(SUMIFS('Sales RAW DATA'!$G:$G,'Sales RAW DATA'!$I:$I,Incentive_Calc!$A6,'Sales RAW DATA'!$D:$D,"B4",'Sales RAW DATA'!$E:$E,Incentive_Calc!AI$5)/SUMIFS('Sales RAW DATA'!$F:$F,'Sales RAW DATA'!$I:$I,Incentive_Calc!$A6,'Sales RAW DATA'!$D:$D,"B4",'Sales RAW DATA'!$E:$E,Incentive_Calc!AI$5),"")</f>
        <v>0.84782323506812352</v>
      </c>
      <c r="AJ6" s="44">
        <f>IFERROR(SUMIFS('Sales RAW DATA'!$G:$G,'Sales RAW DATA'!$I:$I,Incentive_Calc!$A6,'Sales RAW DATA'!$D:$D,"B4",'Sales RAW DATA'!$E:$E,Incentive_Calc!AJ$5)/SUMIFS('Sales RAW DATA'!$F:$F,'Sales RAW DATA'!$I:$I,Incentive_Calc!$A6,'Sales RAW DATA'!$D:$D,"B4",'Sales RAW DATA'!$E:$E,Incentive_Calc!AJ$5),"")</f>
        <v>0.59334412664148228</v>
      </c>
      <c r="AK6" s="44">
        <f>SUMIFS('Sales RAW DATA'!$G:$G,'Sales RAW DATA'!$I:$I,Incentive_Calc!$A6,'Sales RAW DATA'!$D:$D,"B4")/SUMIFS('Sales RAW DATA'!$F:$F,'Sales RAW DATA'!$I:$I,Incentive_Calc!$A6,'Sales RAW DATA'!$D:$D,"B4")</f>
        <v>0.77175312616070324</v>
      </c>
      <c r="AL6" s="44">
        <f>IFERROR(SUMIFS('Sales RAW DATA'!$G:$G,'Sales RAW DATA'!$I:$I,Incentive_Calc!$A6,'Sales RAW DATA'!$D:$D,"B5",'Sales RAW DATA'!$E:$E,Incentive_Calc!AL$5)/SUMIFS('Sales RAW DATA'!$F:$F,'Sales RAW DATA'!$I:$I,Incentive_Calc!$A6,'Sales RAW DATA'!$D:$D,"B5",'Sales RAW DATA'!$E:$E,Incentive_Calc!AL$5),"")</f>
        <v>0.83738850231167983</v>
      </c>
      <c r="AM6" s="44">
        <f>IFERROR(SUMIFS('Sales RAW DATA'!$G:$G,'Sales RAW DATA'!$I:$I,Incentive_Calc!$A6,'Sales RAW DATA'!$D:$D,"B5",'Sales RAW DATA'!$E:$E,Incentive_Calc!AM$5)/SUMIFS('Sales RAW DATA'!$F:$F,'Sales RAW DATA'!$I:$I,Incentive_Calc!$A6,'Sales RAW DATA'!$D:$D,"B5",'Sales RAW DATA'!$E:$E,Incentive_Calc!AM$5),"")</f>
        <v>0.80701754385964908</v>
      </c>
      <c r="AN6" s="44">
        <f>IFERROR(SUMIFS('Sales RAW DATA'!$G:$G,'Sales RAW DATA'!$I:$I,Incentive_Calc!$A6,'Sales RAW DATA'!$D:$D,"B5",'Sales RAW DATA'!$E:$E,Incentive_Calc!AN$5)/SUMIFS('Sales RAW DATA'!$F:$F,'Sales RAW DATA'!$I:$I,Incentive_Calc!$A6,'Sales RAW DATA'!$D:$D,"B5",'Sales RAW DATA'!$E:$E,Incentive_Calc!AN$5),"")</f>
        <v>0.72370826517848552</v>
      </c>
      <c r="AO6" s="44">
        <f>SUMIFS('Sales RAW DATA'!$G:$G,'Sales RAW DATA'!$I:$I,Incentive_Calc!$A6,'Sales RAW DATA'!$D:$D,"B5")/SUMIFS('Sales RAW DATA'!$F:$F,'Sales RAW DATA'!$I:$I,Incentive_Calc!$A6,'Sales RAW DATA'!$D:$D,"B5")</f>
        <v>0.78983907096446215</v>
      </c>
      <c r="AP6" s="42">
        <f>SUM(SUMIFS('Sales RAW DATA'!$F$2:$F$22804,'Sales RAW DATA'!$I$2:$I$22804,Incentive_Calc!$A6,'Sales RAW DATA'!$D$2:$D$22804,"B1"),SUMIFS('Sales RAW DATA'!$F$2:$F$22804,'Sales RAW DATA'!$I$2:$I$22804,Incentive_Calc!$A6,'Sales RAW DATA'!$D$2:$D$22804,"B2"),SUMIFS('Sales RAW DATA'!$F$2:$F$22804,'Sales RAW DATA'!$I$2:$I$22804,Incentive_Calc!$A6,'Sales RAW DATA'!$D$2:$D$22804,"B3"),SUMIFS('Sales RAW DATA'!$F$2:$F$22804,'Sales RAW DATA'!$I$2:$I$22804,Incentive_Calc!$A6,'Sales RAW DATA'!$D$2:$D$22804,"B4"),SUMIFS('Sales RAW DATA'!$F$2:$F$22804,'Sales RAW DATA'!$I$2:$I$22804,Incentive_Calc!$A6,'Sales RAW DATA'!$D$2:$D$22804,"B5"))</f>
        <v>1017532</v>
      </c>
      <c r="AQ6" s="42">
        <f>SUM(SUMIFS('Sales RAW DATA'!$G$2:$G$22804,'Sales RAW DATA'!$I$2:$I$22804,Incentive_Calc!$A6,'Sales RAW DATA'!$D$2:$D$22804,"B1"),SUMIFS('Sales RAW DATA'!$G$2:$G$22804,'Sales RAW DATA'!$I$2:$I$22804,Incentive_Calc!$A6,'Sales RAW DATA'!$D$2:$D$22804,"B2"),SUMIFS('Sales RAW DATA'!$G$2:$G$22804,'Sales RAW DATA'!$I$2:$I$22804,Incentive_Calc!$A6,'Sales RAW DATA'!$D$2:$D$22804,"B3"),SUMIFS('Sales RAW DATA'!$G$2:$G$22804,'Sales RAW DATA'!$I$2:$I$22804,Incentive_Calc!$A6,'Sales RAW DATA'!$D$2:$D$22804,"B4"),SUMIFS('Sales RAW DATA'!$G$2:$G$22804,'Sales RAW DATA'!$I$2:$I$22804,Incentive_Calc!$A6,'Sales RAW DATA'!$D$2:$D$22804,"B5"))</f>
        <v>1099088</v>
      </c>
      <c r="AR6" s="45">
        <f>IFERROR(IF(AND($AQ6/$AP6&gt;=0.995,$AQ6/$AP6&lt;1),1,$AQ6/$AP6),"")*100</f>
        <v>108.01507962403147</v>
      </c>
      <c r="AS6" s="45">
        <f>IF(AND($C6="SF", INT($AR6)&gt;120), 120, IF(AND($C6="DM", INT($AR6)&gt;115), 115, INT($AR6)))</f>
        <v>108</v>
      </c>
      <c r="AT6" s="46">
        <v>1.1000000000000001</v>
      </c>
      <c r="AU6" s="46">
        <v>0.93</v>
      </c>
      <c r="AV6" s="43" t="str">
        <f t="shared" ref="AV6:AV69" si="1">IF((IF(AND(Q6&gt;=0.795,Q6&lt;0.8),ROUND(Q6,1),Q6))&gt;=0.8,"Yes","No")</f>
        <v>Yes</v>
      </c>
      <c r="AW6" s="43" t="str">
        <f t="shared" ref="AW6:AW69" si="2">IF((IF(AND(R6&gt;=0.795,R6&lt;0.8),ROUND(R6,1),R6))&gt;=0.8,"Yes","No")</f>
        <v>Yes</v>
      </c>
      <c r="AX6" s="43" t="str">
        <f t="shared" ref="AX6:AX69" si="3">IF((IF(AND(S6&gt;=0.795,S6&lt;0.8),ROUND(S6,1),S6))&gt;=0.8,"Yes","No")</f>
        <v>Yes</v>
      </c>
      <c r="AY6" s="43" t="str">
        <f>IF($T6&gt;=0.995,"Yes","No")</f>
        <v>Yes</v>
      </c>
      <c r="AZ6" t="str">
        <f>IF($V6&gt;=0.795,"Yes","No")</f>
        <v>Yes</v>
      </c>
      <c r="BA6" t="str">
        <f>IF($Z6&gt;=0.795,"Yes","No")</f>
        <v>Yes</v>
      </c>
    </row>
    <row r="7" spans="1:56" x14ac:dyDescent="0.35">
      <c r="A7" s="21" t="s">
        <v>881</v>
      </c>
      <c r="B7" s="21" t="s">
        <v>410</v>
      </c>
      <c r="C7" s="21" t="str">
        <f>_xlfn.XLOOKUP($A7,'Employee List'!$E:$E,'Employee List'!$D:$D,0)</f>
        <v>SF</v>
      </c>
      <c r="D7" s="42" cm="1">
        <f t="array" ref="D7">IFERROR(IF($G7="Yes",INDEX('Payment Plan'!$D$6:$D$42,MATCH(1,(Incentive_Calc!$C7='Payment Plan'!$B$6:$B$42)*(Incentive_Calc!$U7='Payment Plan'!$C$6:$C$42),0)),""),"")</f>
        <v>26250</v>
      </c>
      <c r="E7" s="42" t="str" cm="1">
        <f t="array" ref="E7">IFERROR(IF($H7="Yes",INDEX('Payment Plan'!$D$6:$D$42,MATCH(1,(Incentive_Calc!$C7='Payment Plan'!$B$6:$B$42)*(Incentive_Calc!$AS7='Payment Plan'!$C$6:$C$42),0)),""),"")</f>
        <v/>
      </c>
      <c r="F7" s="42">
        <f t="shared" ref="F7:F70" si="4">SUM(D7:E7)</f>
        <v>26250</v>
      </c>
      <c r="G7" s="43" t="str">
        <f t="shared" ref="G7:G70" si="5">IF(AND(AV7="Yes",AW7="Yes",AX7="Yes",AY7="Yes",AT7&gt;=1,AU7&gt;=0.9),"Yes","No")</f>
        <v>Yes</v>
      </c>
      <c r="H7" s="21" t="str">
        <f t="shared" ref="H7:H70" si="6">IF(AND(Q7&gt;=0.795,R7&gt;=0.795,S7&gt;=0.795,V7&gt;=0.795,W7&gt;=0.795,X7&gt;=0.795,Z7&gt;=0.795,AA7&gt;=0.795,AB7&gt;=0.795,AD7&gt;=0.795,AE7&gt;=0.795,AF7&gt;=0.795,AH7&gt;=0.795,AI7&gt;=0.795,AJ7&gt;=0.795,AL7&gt;=0.795,AM7&gt;=0.795,AN7&gt;=0.795,AR7&gt;=0.995,AT7&gt;=1,AU7&gt;=0.9)=TRUE,"Yes","No")</f>
        <v>No</v>
      </c>
      <c r="I7" s="42">
        <f>IFERROR(SUMIFS('Sales RAW DATA'!$F$2:$F$30000,'Sales RAW DATA'!$I$2:$I$30000,Incentive_Calc!$A7,'Sales RAW DATA'!$E$2:$E$30000,Incentive_Calc!I$5),"")</f>
        <v>923331</v>
      </c>
      <c r="J7" s="42">
        <f>IFERROR(SUMIFS('Sales RAW DATA'!$F$2:$F$30000,'Sales RAW DATA'!$I$2:$I$30000,Incentive_Calc!$A7,'Sales RAW DATA'!$E$2:$E$30000,Incentive_Calc!J$5),"")</f>
        <v>952360</v>
      </c>
      <c r="K7" s="42">
        <f>IFERROR(SUMIFS('Sales RAW DATA'!$F$2:$F$30000,'Sales RAW DATA'!$I$2:$I$30000,Incentive_Calc!$A7,'Sales RAW DATA'!$E$2:$E$30000,Incentive_Calc!K$5),"")</f>
        <v>948811</v>
      </c>
      <c r="L7" s="42">
        <f t="shared" ref="L7:L70" si="7">SUM($I7:$K7)</f>
        <v>2824502</v>
      </c>
      <c r="M7" s="42">
        <f>IFERROR(SUMIFS('Sales RAW DATA'!$G$2:$G$30000,'Sales RAW DATA'!$I$2:$I$30000,Incentive_Calc!$A7,'Sales RAW DATA'!$E$2:$E$30000,Incentive_Calc!M$5),"")</f>
        <v>865043</v>
      </c>
      <c r="N7" s="42">
        <f>IFERROR(SUMIFS('Sales RAW DATA'!$G$2:$G$30000,'Sales RAW DATA'!$I$2:$I$30000,Incentive_Calc!$A7,'Sales RAW DATA'!$E$2:$E$30000,Incentive_Calc!N$5),"")</f>
        <v>1015056</v>
      </c>
      <c r="O7" s="42">
        <f>IFERROR(SUMIFS('Sales RAW DATA'!$G$2:$G$30000,'Sales RAW DATA'!$I$2:$I$30000,Incentive_Calc!$A7,'Sales RAW DATA'!$E$2:$E$30000,Incentive_Calc!O$5),"")</f>
        <v>990579</v>
      </c>
      <c r="P7" s="42">
        <f t="shared" ref="P7:P70" si="8">SUM($M7:$O7)</f>
        <v>2870678</v>
      </c>
      <c r="Q7" s="44">
        <f t="shared" ref="Q7:Q70" si="9">IFERROR(M7/I7,"")</f>
        <v>0.9368720426369308</v>
      </c>
      <c r="R7" s="44">
        <f t="shared" ref="R7:R70" si="10">IFERROR(N7/J7,"")</f>
        <v>1.0658322483094629</v>
      </c>
      <c r="S7" s="44">
        <f t="shared" ref="S7:S70" si="11">IFERROR(O7/K7,"")</f>
        <v>1.0440214120620439</v>
      </c>
      <c r="T7" s="45">
        <f t="shared" ref="T7:T70" si="12">IFERROR(IF(AND($P7/$L7&gt;=0.995,$P7/$L7&lt;1),1,$P7/$L7)*100,"")</f>
        <v>101.63483686681758</v>
      </c>
      <c r="U7" s="45">
        <f t="shared" ref="U7:U70" si="13">IF(AND($C7="SF", INT($T7)&gt;120), 120, IF(AND($C7="DM", INT($T7)&gt;115), 115, INT($T7)))</f>
        <v>101</v>
      </c>
      <c r="V7" s="44">
        <f>IFERROR(SUMIFS('Sales RAW DATA'!$G:$G,'Sales RAW DATA'!$I:$I,Incentive_Calc!$A7,'Sales RAW DATA'!$D:$D,"B1",'Sales RAW DATA'!$E:$E,Incentive_Calc!V$5)/SUMIFS('Sales RAW DATA'!$F:$F,'Sales RAW DATA'!$I:$I,Incentive_Calc!$A7,'Sales RAW DATA'!$D:$D,"B1",'Sales RAW DATA'!$E:$E,Incentive_Calc!V$5),"")</f>
        <v>0.96238126587040351</v>
      </c>
      <c r="W7" s="44">
        <f>IFERROR(SUMIFS('Sales RAW DATA'!$G:$G,'Sales RAW DATA'!$I:$I,Incentive_Calc!$A7,'Sales RAW DATA'!$D:$D,"B1",'Sales RAW DATA'!$E:$E,Incentive_Calc!W$5)/SUMIFS('Sales RAW DATA'!$F:$F,'Sales RAW DATA'!$I:$I,Incentive_Calc!$A7,'Sales RAW DATA'!$D:$D,"B1",'Sales RAW DATA'!$E:$E,Incentive_Calc!W$5),"")</f>
        <v>0.65096099572359289</v>
      </c>
      <c r="X7" s="44">
        <f>IFERROR(SUMIFS('Sales RAW DATA'!$G:$G,'Sales RAW DATA'!$I:$I,Incentive_Calc!$A7,'Sales RAW DATA'!$D:$D,"B1",'Sales RAW DATA'!$E:$E,Incentive_Calc!X$5)/SUMIFS('Sales RAW DATA'!$F:$F,'Sales RAW DATA'!$I:$I,Incentive_Calc!$A7,'Sales RAW DATA'!$D:$D,"B1",'Sales RAW DATA'!$E:$E,Incentive_Calc!X$5),"")</f>
        <v>0.6145379764765132</v>
      </c>
      <c r="Y7" s="44">
        <f>SUMIFS('Sales RAW DATA'!$G:$G,'Sales RAW DATA'!$I:$I,Incentive_Calc!$A7,'Sales RAW DATA'!$D:$D,"B1")/SUMIFS('Sales RAW DATA'!$F:$F,'Sales RAW DATA'!$I:$I,Incentive_Calc!$A7,'Sales RAW DATA'!$D:$D,"B1")</f>
        <v>0.74777734954240505</v>
      </c>
      <c r="Z7" s="44">
        <f>IFERROR(SUMIFS('Sales RAW DATA'!$G:$G,'Sales RAW DATA'!$I:$I,Incentive_Calc!$A7,'Sales RAW DATA'!$D:$D,"B2",'Sales RAW DATA'!$E:$E,Incentive_Calc!Z$5)/SUMIFS('Sales RAW DATA'!$F:$F,'Sales RAW DATA'!$I:$I,Incentive_Calc!$A7,'Sales RAW DATA'!$D:$D,"B2",'Sales RAW DATA'!$E:$E,Incentive_Calc!Z$5),"")</f>
        <v>0.74181525869628762</v>
      </c>
      <c r="AA7" s="44">
        <f>IFERROR(SUMIFS('Sales RAW DATA'!$G:$G,'Sales RAW DATA'!$I:$I,Incentive_Calc!$A7,'Sales RAW DATA'!$D:$D,"B2",'Sales RAW DATA'!$E:$E,Incentive_Calc!AA$5)/SUMIFS('Sales RAW DATA'!$F:$F,'Sales RAW DATA'!$I:$I,Incentive_Calc!$A7,'Sales RAW DATA'!$D:$D,"B2",'Sales RAW DATA'!$E:$E,Incentive_Calc!AA$5),"")</f>
        <v>0.66755954535582418</v>
      </c>
      <c r="AB7" s="44">
        <f>IFERROR(SUMIFS('Sales RAW DATA'!$G:$G,'Sales RAW DATA'!$I:$I,Incentive_Calc!$A7,'Sales RAW DATA'!$D:$D,"B2",'Sales RAW DATA'!$E:$E,Incentive_Calc!AB$5)/SUMIFS('Sales RAW DATA'!$F:$F,'Sales RAW DATA'!$I:$I,Incentive_Calc!$A7,'Sales RAW DATA'!$D:$D,"B2",'Sales RAW DATA'!$E:$E,Incentive_Calc!AB$5),"")</f>
        <v>0.56579574122752851</v>
      </c>
      <c r="AC7" s="44">
        <f>SUMIFS('Sales RAW DATA'!$G:$G,'Sales RAW DATA'!$I:$I,Incentive_Calc!$A7,'Sales RAW DATA'!$D:$D,"B2")/SUMIFS('Sales RAW DATA'!$F:$F,'Sales RAW DATA'!$I:$I,Incentive_Calc!$A7,'Sales RAW DATA'!$D:$D,"B2")</f>
        <v>0.6573369092403597</v>
      </c>
      <c r="AD7" s="44">
        <f>IFERROR(SUMIFS('Sales RAW DATA'!$G:$G,'Sales RAW DATA'!$I:$I,Incentive_Calc!$A7,'Sales RAW DATA'!$D:$D,"B3",'Sales RAW DATA'!$E:$E,Incentive_Calc!AD$5)/SUMIFS('Sales RAW DATA'!$F:$F,'Sales RAW DATA'!$I:$I,Incentive_Calc!$A7,'Sales RAW DATA'!$D:$D,"B3",'Sales RAW DATA'!$E:$E,Incentive_Calc!AD$5),"")</f>
        <v>0.92836279571976354</v>
      </c>
      <c r="AE7" s="44">
        <f>IFERROR(SUMIFS('Sales RAW DATA'!$G:$G,'Sales RAW DATA'!$I:$I,Incentive_Calc!$A7,'Sales RAW DATA'!$D:$D,"B3",'Sales RAW DATA'!$E:$E,Incentive_Calc!AE$5)/SUMIFS('Sales RAW DATA'!$F:$F,'Sales RAW DATA'!$I:$I,Incentive_Calc!$A7,'Sales RAW DATA'!$D:$D,"B3",'Sales RAW DATA'!$E:$E,Incentive_Calc!AE$5),"")</f>
        <v>1.3706014715829871</v>
      </c>
      <c r="AF7" s="44">
        <f>IFERROR(SUMIFS('Sales RAW DATA'!$G:$G,'Sales RAW DATA'!$I:$I,Incentive_Calc!$A7,'Sales RAW DATA'!$D:$D,"B3",'Sales RAW DATA'!$E:$E,Incentive_Calc!AF$5)/SUMIFS('Sales RAW DATA'!$F:$F,'Sales RAW DATA'!$I:$I,Incentive_Calc!$A7,'Sales RAW DATA'!$D:$D,"B3",'Sales RAW DATA'!$E:$E,Incentive_Calc!AF$5),"")</f>
        <v>1.5768282302280749</v>
      </c>
      <c r="AG7" s="44">
        <f>SUMIFS('Sales RAW DATA'!$G:$G,'Sales RAW DATA'!$I:$I,Incentive_Calc!$A7,'Sales RAW DATA'!$D:$D,"B3")/SUMIFS('Sales RAW DATA'!$F:$F,'Sales RAW DATA'!$I:$I,Incentive_Calc!$A7,'Sales RAW DATA'!$D:$D,"B3")</f>
        <v>1.3017024100033843</v>
      </c>
      <c r="AH7" s="44">
        <f>IFERROR(SUMIFS('Sales RAW DATA'!$G:$G,'Sales RAW DATA'!$I:$I,Incentive_Calc!$A7,'Sales RAW DATA'!$D:$D,"B4",'Sales RAW DATA'!$E:$E,Incentive_Calc!AH$5)/SUMIFS('Sales RAW DATA'!$F:$F,'Sales RAW DATA'!$I:$I,Incentive_Calc!$A7,'Sales RAW DATA'!$D:$D,"B4",'Sales RAW DATA'!$E:$E,Incentive_Calc!AH$5),"")</f>
        <v>0.85050573109678229</v>
      </c>
      <c r="AI7" s="44">
        <f>IFERROR(SUMIFS('Sales RAW DATA'!$G:$G,'Sales RAW DATA'!$I:$I,Incentive_Calc!$A7,'Sales RAW DATA'!$D:$D,"B4",'Sales RAW DATA'!$E:$E,Incentive_Calc!AI$5)/SUMIFS('Sales RAW DATA'!$F:$F,'Sales RAW DATA'!$I:$I,Incentive_Calc!$A7,'Sales RAW DATA'!$D:$D,"B4",'Sales RAW DATA'!$E:$E,Incentive_Calc!AI$5),"")</f>
        <v>0.94223954642097807</v>
      </c>
      <c r="AJ7" s="44">
        <f>IFERROR(SUMIFS('Sales RAW DATA'!$G:$G,'Sales RAW DATA'!$I:$I,Incentive_Calc!$A7,'Sales RAW DATA'!$D:$D,"B4",'Sales RAW DATA'!$E:$E,Incentive_Calc!AJ$5)/SUMIFS('Sales RAW DATA'!$F:$F,'Sales RAW DATA'!$I:$I,Incentive_Calc!$A7,'Sales RAW DATA'!$D:$D,"B4",'Sales RAW DATA'!$E:$E,Incentive_Calc!AJ$5),"")</f>
        <v>0.66025770913539106</v>
      </c>
      <c r="AK7" s="44">
        <f>SUMIFS('Sales RAW DATA'!$G:$G,'Sales RAW DATA'!$I:$I,Incentive_Calc!$A7,'Sales RAW DATA'!$D:$D,"B4")/SUMIFS('Sales RAW DATA'!$F:$F,'Sales RAW DATA'!$I:$I,Incentive_Calc!$A7,'Sales RAW DATA'!$D:$D,"B4")</f>
        <v>0.81789556546838105</v>
      </c>
      <c r="AL7" s="44">
        <f>IFERROR(SUMIFS('Sales RAW DATA'!$G:$G,'Sales RAW DATA'!$I:$I,Incentive_Calc!$A7,'Sales RAW DATA'!$D:$D,"B5",'Sales RAW DATA'!$E:$E,Incentive_Calc!AL$5)/SUMIFS('Sales RAW DATA'!$F:$F,'Sales RAW DATA'!$I:$I,Incentive_Calc!$A7,'Sales RAW DATA'!$D:$D,"B5",'Sales RAW DATA'!$E:$E,Incentive_Calc!AL$5),"")</f>
        <v>0.75315957247327958</v>
      </c>
      <c r="AM7" s="44">
        <f>IFERROR(SUMIFS('Sales RAW DATA'!$G:$G,'Sales RAW DATA'!$I:$I,Incentive_Calc!$A7,'Sales RAW DATA'!$D:$D,"B5",'Sales RAW DATA'!$E:$E,Incentive_Calc!AM$5)/SUMIFS('Sales RAW DATA'!$F:$F,'Sales RAW DATA'!$I:$I,Incentive_Calc!$A7,'Sales RAW DATA'!$D:$D,"B5",'Sales RAW DATA'!$E:$E,Incentive_Calc!AM$5),"")</f>
        <v>0.90294676637240445</v>
      </c>
      <c r="AN7" s="44">
        <f>IFERROR(SUMIFS('Sales RAW DATA'!$G:$G,'Sales RAW DATA'!$I:$I,Incentive_Calc!$A7,'Sales RAW DATA'!$D:$D,"B5",'Sales RAW DATA'!$E:$E,Incentive_Calc!AN$5)/SUMIFS('Sales RAW DATA'!$F:$F,'Sales RAW DATA'!$I:$I,Incentive_Calc!$A7,'Sales RAW DATA'!$D:$D,"B5",'Sales RAW DATA'!$E:$E,Incentive_Calc!AN$5),"")</f>
        <v>0.72097195042400519</v>
      </c>
      <c r="AO7" s="44">
        <f>SUMIFS('Sales RAW DATA'!$G:$G,'Sales RAW DATA'!$I:$I,Incentive_Calc!$A7,'Sales RAW DATA'!$D:$D,"B5")/SUMIFS('Sales RAW DATA'!$F:$F,'Sales RAW DATA'!$I:$I,Incentive_Calc!$A7,'Sales RAW DATA'!$D:$D,"B5")</f>
        <v>0.79354678218873054</v>
      </c>
      <c r="AP7" s="42">
        <f>SUM(SUMIFS('Sales RAW DATA'!$F$2:$F$22804,'Sales RAW DATA'!$I$2:$I$22804,Incentive_Calc!$A7,'Sales RAW DATA'!$D$2:$D$22804,"B1"),SUMIFS('Sales RAW DATA'!$F$2:$F$22804,'Sales RAW DATA'!$I$2:$I$22804,Incentive_Calc!$A7,'Sales RAW DATA'!$D$2:$D$22804,"B2"),SUMIFS('Sales RAW DATA'!$F$2:$F$22804,'Sales RAW DATA'!$I$2:$I$22804,Incentive_Calc!$A7,'Sales RAW DATA'!$D$2:$D$22804,"B3"),SUMIFS('Sales RAW DATA'!$F$2:$F$22804,'Sales RAW DATA'!$I$2:$I$22804,Incentive_Calc!$A7,'Sales RAW DATA'!$D$2:$D$22804,"B4"),SUMIFS('Sales RAW DATA'!$F$2:$F$22804,'Sales RAW DATA'!$I$2:$I$22804,Incentive_Calc!$A7,'Sales RAW DATA'!$D$2:$D$22804,"B5"))</f>
        <v>1932254</v>
      </c>
      <c r="AQ7" s="42">
        <f>SUM(SUMIFS('Sales RAW DATA'!$G$2:$G$22804,'Sales RAW DATA'!$I$2:$I$22804,Incentive_Calc!$A7,'Sales RAW DATA'!$D$2:$D$22804,"B1"),SUMIFS('Sales RAW DATA'!$G$2:$G$22804,'Sales RAW DATA'!$I$2:$I$22804,Incentive_Calc!$A7,'Sales RAW DATA'!$D$2:$D$22804,"B2"),SUMIFS('Sales RAW DATA'!$G$2:$G$22804,'Sales RAW DATA'!$I$2:$I$22804,Incentive_Calc!$A7,'Sales RAW DATA'!$D$2:$D$22804,"B3"),SUMIFS('Sales RAW DATA'!$G$2:$G$22804,'Sales RAW DATA'!$I$2:$I$22804,Incentive_Calc!$A7,'Sales RAW DATA'!$D$2:$D$22804,"B4"),SUMIFS('Sales RAW DATA'!$G$2:$G$22804,'Sales RAW DATA'!$I$2:$I$22804,Incentive_Calc!$A7,'Sales RAW DATA'!$D$2:$D$22804,"B5"))</f>
        <v>1962723</v>
      </c>
      <c r="AR7" s="45">
        <f t="shared" ref="AR7:AR70" si="14">IFERROR(IF(AND($AQ7/$AP7&gt;=0.995,$AQ7/$AP7&lt;1),1,$AQ7/$AP7),"")*100</f>
        <v>101.57686308321783</v>
      </c>
      <c r="AS7" s="45">
        <f t="shared" ref="AS7:AS70" si="15">IF(AND($C7="SF", INT($AR7)&gt;120), 120, IF(AND($C7="DM", INT($AR7)&gt;115), 115, INT($AR7)))</f>
        <v>101</v>
      </c>
      <c r="AT7" s="46">
        <v>1.08</v>
      </c>
      <c r="AU7" s="46">
        <v>0.93</v>
      </c>
      <c r="AV7" s="43" t="str">
        <f t="shared" si="1"/>
        <v>Yes</v>
      </c>
      <c r="AW7" s="43" t="str">
        <f t="shared" si="2"/>
        <v>Yes</v>
      </c>
      <c r="AX7" s="43" t="str">
        <f t="shared" si="3"/>
        <v>Yes</v>
      </c>
      <c r="AY7" s="43" t="str">
        <f>IF($T7&gt;=0.995,"Yes","No")</f>
        <v>Yes</v>
      </c>
    </row>
    <row r="8" spans="1:56" x14ac:dyDescent="0.35">
      <c r="A8" s="21" t="s">
        <v>882</v>
      </c>
      <c r="B8" s="21" t="s">
        <v>877</v>
      </c>
      <c r="C8" s="21" t="str">
        <f>_xlfn.XLOOKUP($A8,'Employee List'!$E:$E,'Employee List'!$D:$D,0)</f>
        <v>SF</v>
      </c>
      <c r="D8" s="42" cm="1">
        <f t="array" ref="D8">IFERROR(IF($G8="Yes",INDEX('Payment Plan'!$D$6:$D$42,MATCH(1,(Incentive_Calc!$C8='Payment Plan'!$B$6:$B$42)*(Incentive_Calc!$U8='Payment Plan'!$C$6:$C$42),0)),""),"")</f>
        <v>27562.5</v>
      </c>
      <c r="E8" s="42" cm="1">
        <f t="array" ref="E8">IFERROR(IF($H8="Yes",INDEX('Payment Plan'!$D$6:$D$42,MATCH(1,(Incentive_Calc!$C8='Payment Plan'!$B$6:$B$42)*(Incentive_Calc!$AS8='Payment Plan'!$C$6:$C$42),0)),""),"")</f>
        <v>61872.862482481185</v>
      </c>
      <c r="F8" s="42">
        <f t="shared" si="4"/>
        <v>89435.362482481185</v>
      </c>
      <c r="G8" s="43" t="str">
        <f t="shared" si="5"/>
        <v>Yes</v>
      </c>
      <c r="H8" s="21" t="str">
        <f t="shared" si="6"/>
        <v>Yes</v>
      </c>
      <c r="I8" s="42">
        <f>IFERROR(SUMIFS('Sales RAW DATA'!$F$2:$F$30000,'Sales RAW DATA'!$I$2:$I$30000,Incentive_Calc!$A8,'Sales RAW DATA'!$E$2:$E$30000,Incentive_Calc!I$5),"")</f>
        <v>1057147</v>
      </c>
      <c r="J8" s="42">
        <f>IFERROR(SUMIFS('Sales RAW DATA'!$F$2:$F$30000,'Sales RAW DATA'!$I$2:$I$30000,Incentive_Calc!$A8,'Sales RAW DATA'!$E$2:$E$30000,Incentive_Calc!J$5),"")</f>
        <v>1060898</v>
      </c>
      <c r="K8" s="42">
        <f>IFERROR(SUMIFS('Sales RAW DATA'!$F$2:$F$30000,'Sales RAW DATA'!$I$2:$I$30000,Incentive_Calc!$A8,'Sales RAW DATA'!$E$2:$E$30000,Incentive_Calc!K$5),"")</f>
        <v>1078161</v>
      </c>
      <c r="L8" s="42">
        <f t="shared" si="7"/>
        <v>3196206</v>
      </c>
      <c r="M8" s="42">
        <f>IFERROR(SUMIFS('Sales RAW DATA'!$G$2:$G$30000,'Sales RAW DATA'!$I$2:$I$30000,Incentive_Calc!$A8,'Sales RAW DATA'!$E$2:$E$30000,Incentive_Calc!M$5),"")</f>
        <v>1008811</v>
      </c>
      <c r="N8" s="42">
        <f>IFERROR(SUMIFS('Sales RAW DATA'!$G$2:$G$30000,'Sales RAW DATA'!$I$2:$I$30000,Incentive_Calc!$A8,'Sales RAW DATA'!$E$2:$E$30000,Incentive_Calc!N$5),"")</f>
        <v>1116628</v>
      </c>
      <c r="O8" s="42">
        <f>IFERROR(SUMIFS('Sales RAW DATA'!$G$2:$G$30000,'Sales RAW DATA'!$I$2:$I$30000,Incentive_Calc!$A8,'Sales RAW DATA'!$E$2:$E$30000,Incentive_Calc!O$5),"")</f>
        <v>1158044</v>
      </c>
      <c r="P8" s="42">
        <f t="shared" si="8"/>
        <v>3283483</v>
      </c>
      <c r="Q8" s="44">
        <f t="shared" si="9"/>
        <v>0.95427693594173757</v>
      </c>
      <c r="R8" s="44">
        <f t="shared" si="10"/>
        <v>1.0525309690469773</v>
      </c>
      <c r="S8" s="44">
        <f t="shared" si="11"/>
        <v>1.0740919027863185</v>
      </c>
      <c r="T8" s="45">
        <f t="shared" si="12"/>
        <v>102.73064376951923</v>
      </c>
      <c r="U8" s="45">
        <f t="shared" si="13"/>
        <v>102</v>
      </c>
      <c r="V8" s="44">
        <f>IFERROR(SUMIFS('Sales RAW DATA'!$G:$G,'Sales RAW DATA'!$I:$I,Incentive_Calc!$A8,'Sales RAW DATA'!$D:$D,"B1",'Sales RAW DATA'!$E:$E,Incentive_Calc!V$5)/SUMIFS('Sales RAW DATA'!$F:$F,'Sales RAW DATA'!$I:$I,Incentive_Calc!$A8,'Sales RAW DATA'!$D:$D,"B1",'Sales RAW DATA'!$E:$E,Incentive_Calc!V$5),"")</f>
        <v>1.012777229815415</v>
      </c>
      <c r="W8" s="44">
        <f>IFERROR(SUMIFS('Sales RAW DATA'!$G:$G,'Sales RAW DATA'!$I:$I,Incentive_Calc!$A8,'Sales RAW DATA'!$D:$D,"B1",'Sales RAW DATA'!$E:$E,Incentive_Calc!W$5)/SUMIFS('Sales RAW DATA'!$F:$F,'Sales RAW DATA'!$I:$I,Incentive_Calc!$A8,'Sales RAW DATA'!$D:$D,"B1",'Sales RAW DATA'!$E:$E,Incentive_Calc!W$5),"")</f>
        <v>0.8604950363076852</v>
      </c>
      <c r="X8" s="44">
        <f>IFERROR(SUMIFS('Sales RAW DATA'!$G:$G,'Sales RAW DATA'!$I:$I,Incentive_Calc!$A8,'Sales RAW DATA'!$D:$D,"B1",'Sales RAW DATA'!$E:$E,Incentive_Calc!X$5)/SUMIFS('Sales RAW DATA'!$F:$F,'Sales RAW DATA'!$I:$I,Incentive_Calc!$A8,'Sales RAW DATA'!$D:$D,"B1",'Sales RAW DATA'!$E:$E,Incentive_Calc!X$5),"")</f>
        <v>0.80862028433204236</v>
      </c>
      <c r="Y8" s="44">
        <f>SUMIFS('Sales RAW DATA'!$G:$G,'Sales RAW DATA'!$I:$I,Incentive_Calc!$A8,'Sales RAW DATA'!$D:$D,"B1")/SUMIFS('Sales RAW DATA'!$F:$F,'Sales RAW DATA'!$I:$I,Incentive_Calc!$A8,'Sales RAW DATA'!$D:$D,"B1")</f>
        <v>0.89691567960595753</v>
      </c>
      <c r="Z8" s="44">
        <f>IFERROR(SUMIFS('Sales RAW DATA'!$G:$G,'Sales RAW DATA'!$I:$I,Incentive_Calc!$A8,'Sales RAW DATA'!$D:$D,"B2",'Sales RAW DATA'!$E:$E,Incentive_Calc!Z$5)/SUMIFS('Sales RAW DATA'!$F:$F,'Sales RAW DATA'!$I:$I,Incentive_Calc!$A8,'Sales RAW DATA'!$D:$D,"B2",'Sales RAW DATA'!$E:$E,Incentive_Calc!Z$5),"")</f>
        <v>1.0550007133685262</v>
      </c>
      <c r="AA8" s="44">
        <f>IFERROR(SUMIFS('Sales RAW DATA'!$G:$G,'Sales RAW DATA'!$I:$I,Incentive_Calc!$A8,'Sales RAW DATA'!$D:$D,"B2",'Sales RAW DATA'!$E:$E,Incentive_Calc!AA$5)/SUMIFS('Sales RAW DATA'!$F:$F,'Sales RAW DATA'!$I:$I,Incentive_Calc!$A8,'Sales RAW DATA'!$D:$D,"B2",'Sales RAW DATA'!$E:$E,Incentive_Calc!AA$5),"")</f>
        <v>1.0610687022900764</v>
      </c>
      <c r="AB8" s="44">
        <f>IFERROR(SUMIFS('Sales RAW DATA'!$G:$G,'Sales RAW DATA'!$I:$I,Incentive_Calc!$A8,'Sales RAW DATA'!$D:$D,"B2",'Sales RAW DATA'!$E:$E,Incentive_Calc!AB$5)/SUMIFS('Sales RAW DATA'!$F:$F,'Sales RAW DATA'!$I:$I,Incentive_Calc!$A8,'Sales RAW DATA'!$D:$D,"B2",'Sales RAW DATA'!$E:$E,Incentive_Calc!AB$5),"")</f>
        <v>1.0387627595916931</v>
      </c>
      <c r="AC8" s="44">
        <f>SUMIFS('Sales RAW DATA'!$G:$G,'Sales RAW DATA'!$I:$I,Incentive_Calc!$A8,'Sales RAW DATA'!$D:$D,"B2")/SUMIFS('Sales RAW DATA'!$F:$F,'Sales RAW DATA'!$I:$I,Incentive_Calc!$A8,'Sales RAW DATA'!$D:$D,"B2")</f>
        <v>1.0513905729297737</v>
      </c>
      <c r="AD8" s="44">
        <f>IFERROR(SUMIFS('Sales RAW DATA'!$G:$G,'Sales RAW DATA'!$I:$I,Incentive_Calc!$A8,'Sales RAW DATA'!$D:$D,"B3",'Sales RAW DATA'!$E:$E,Incentive_Calc!AD$5)/SUMIFS('Sales RAW DATA'!$F:$F,'Sales RAW DATA'!$I:$I,Incentive_Calc!$A8,'Sales RAW DATA'!$D:$D,"B3",'Sales RAW DATA'!$E:$E,Incentive_Calc!AD$5),"")</f>
        <v>0.98376606180019277</v>
      </c>
      <c r="AE8" s="44">
        <f>IFERROR(SUMIFS('Sales RAW DATA'!$G:$G,'Sales RAW DATA'!$I:$I,Incentive_Calc!$A8,'Sales RAW DATA'!$D:$D,"B3",'Sales RAW DATA'!$E:$E,Incentive_Calc!AE$5)/SUMIFS('Sales RAW DATA'!$F:$F,'Sales RAW DATA'!$I:$I,Incentive_Calc!$A8,'Sales RAW DATA'!$D:$D,"B3",'Sales RAW DATA'!$E:$E,Incentive_Calc!AE$5),"")</f>
        <v>1.5310505238674097</v>
      </c>
      <c r="AF8" s="44">
        <f>IFERROR(SUMIFS('Sales RAW DATA'!$G:$G,'Sales RAW DATA'!$I:$I,Incentive_Calc!$A8,'Sales RAW DATA'!$D:$D,"B3",'Sales RAW DATA'!$E:$E,Incentive_Calc!AF$5)/SUMIFS('Sales RAW DATA'!$F:$F,'Sales RAW DATA'!$I:$I,Incentive_Calc!$A8,'Sales RAW DATA'!$D:$D,"B3",'Sales RAW DATA'!$E:$E,Incentive_Calc!AF$5),"")</f>
        <v>1.8328587216207417</v>
      </c>
      <c r="AG8" s="44">
        <f>SUMIFS('Sales RAW DATA'!$G:$G,'Sales RAW DATA'!$I:$I,Incentive_Calc!$A8,'Sales RAW DATA'!$D:$D,"B3")/SUMIFS('Sales RAW DATA'!$F:$F,'Sales RAW DATA'!$I:$I,Incentive_Calc!$A8,'Sales RAW DATA'!$D:$D,"B3")</f>
        <v>1.4682059426641469</v>
      </c>
      <c r="AH8" s="44">
        <f>IFERROR(SUMIFS('Sales RAW DATA'!$G:$G,'Sales RAW DATA'!$I:$I,Incentive_Calc!$A8,'Sales RAW DATA'!$D:$D,"B4",'Sales RAW DATA'!$E:$E,Incentive_Calc!AH$5)/SUMIFS('Sales RAW DATA'!$F:$F,'Sales RAW DATA'!$I:$I,Incentive_Calc!$A8,'Sales RAW DATA'!$D:$D,"B4",'Sales RAW DATA'!$E:$E,Incentive_Calc!AH$5),"")</f>
        <v>0.85777034660400375</v>
      </c>
      <c r="AI8" s="44">
        <f>IFERROR(SUMIFS('Sales RAW DATA'!$G:$G,'Sales RAW DATA'!$I:$I,Incentive_Calc!$A8,'Sales RAW DATA'!$D:$D,"B4",'Sales RAW DATA'!$E:$E,Incentive_Calc!AI$5)/SUMIFS('Sales RAW DATA'!$F:$F,'Sales RAW DATA'!$I:$I,Incentive_Calc!$A8,'Sales RAW DATA'!$D:$D,"B4",'Sales RAW DATA'!$E:$E,Incentive_Calc!AI$5),"")</f>
        <v>1.145480865727049</v>
      </c>
      <c r="AJ8" s="44">
        <f>IFERROR(SUMIFS('Sales RAW DATA'!$G:$G,'Sales RAW DATA'!$I:$I,Incentive_Calc!$A8,'Sales RAW DATA'!$D:$D,"B4",'Sales RAW DATA'!$E:$E,Incentive_Calc!AJ$5)/SUMIFS('Sales RAW DATA'!$F:$F,'Sales RAW DATA'!$I:$I,Incentive_Calc!$A8,'Sales RAW DATA'!$D:$D,"B4",'Sales RAW DATA'!$E:$E,Incentive_Calc!AJ$5),"")</f>
        <v>1.0914764401603023</v>
      </c>
      <c r="AK8" s="44">
        <f>SUMIFS('Sales RAW DATA'!$G:$G,'Sales RAW DATA'!$I:$I,Incentive_Calc!$A8,'Sales RAW DATA'!$D:$D,"B4")/SUMIFS('Sales RAW DATA'!$F:$F,'Sales RAW DATA'!$I:$I,Incentive_Calc!$A8,'Sales RAW DATA'!$D:$D,"B4")</f>
        <v>1.0327073366416071</v>
      </c>
      <c r="AL8" s="44">
        <f>IFERROR(SUMIFS('Sales RAW DATA'!$G:$G,'Sales RAW DATA'!$I:$I,Incentive_Calc!$A8,'Sales RAW DATA'!$D:$D,"B5",'Sales RAW DATA'!$E:$E,Incentive_Calc!AL$5)/SUMIFS('Sales RAW DATA'!$F:$F,'Sales RAW DATA'!$I:$I,Incentive_Calc!$A8,'Sales RAW DATA'!$D:$D,"B5",'Sales RAW DATA'!$E:$E,Incentive_Calc!AL$5),"")</f>
        <v>0.95449428716159168</v>
      </c>
      <c r="AM8" s="44">
        <f>IFERROR(SUMIFS('Sales RAW DATA'!$G:$G,'Sales RAW DATA'!$I:$I,Incentive_Calc!$A8,'Sales RAW DATA'!$D:$D,"B5",'Sales RAW DATA'!$E:$E,Incentive_Calc!AM$5)/SUMIFS('Sales RAW DATA'!$F:$F,'Sales RAW DATA'!$I:$I,Incentive_Calc!$A8,'Sales RAW DATA'!$D:$D,"B5",'Sales RAW DATA'!$E:$E,Incentive_Calc!AM$5),"")</f>
        <v>1.2421618310408198</v>
      </c>
      <c r="AN8" s="44">
        <f>IFERROR(SUMIFS('Sales RAW DATA'!$G:$G,'Sales RAW DATA'!$I:$I,Incentive_Calc!$A8,'Sales RAW DATA'!$D:$D,"B5",'Sales RAW DATA'!$E:$E,Incentive_Calc!AN$5)/SUMIFS('Sales RAW DATA'!$F:$F,'Sales RAW DATA'!$I:$I,Incentive_Calc!$A8,'Sales RAW DATA'!$D:$D,"B5",'Sales RAW DATA'!$E:$E,Incentive_Calc!AN$5),"")</f>
        <v>1.1558923272573125</v>
      </c>
      <c r="AO8" s="44">
        <f>SUMIFS('Sales RAW DATA'!$G:$G,'Sales RAW DATA'!$I:$I,Incentive_Calc!$A8,'Sales RAW DATA'!$D:$D,"B5")/SUMIFS('Sales RAW DATA'!$F:$F,'Sales RAW DATA'!$I:$I,Incentive_Calc!$A8,'Sales RAW DATA'!$D:$D,"B5")</f>
        <v>1.1187266466407795</v>
      </c>
      <c r="AP8" s="42">
        <f>SUM(SUMIFS('Sales RAW DATA'!$F$2:$F$22804,'Sales RAW DATA'!$I$2:$I$22804,Incentive_Calc!$A8,'Sales RAW DATA'!$D$2:$D$22804,"B1"),SUMIFS('Sales RAW DATA'!$F$2:$F$22804,'Sales RAW DATA'!$I$2:$I$22804,Incentive_Calc!$A8,'Sales RAW DATA'!$D$2:$D$22804,"B2"),SUMIFS('Sales RAW DATA'!$F$2:$F$22804,'Sales RAW DATA'!$I$2:$I$22804,Incentive_Calc!$A8,'Sales RAW DATA'!$D$2:$D$22804,"B3"),SUMIFS('Sales RAW DATA'!$F$2:$F$22804,'Sales RAW DATA'!$I$2:$I$22804,Incentive_Calc!$A8,'Sales RAW DATA'!$D$2:$D$22804,"B4"),SUMIFS('Sales RAW DATA'!$F$2:$F$22804,'Sales RAW DATA'!$I$2:$I$22804,Incentive_Calc!$A8,'Sales RAW DATA'!$D$2:$D$22804,"B5"))</f>
        <v>1685379</v>
      </c>
      <c r="AQ8" s="42">
        <f>SUM(SUMIFS('Sales RAW DATA'!$G$2:$G$22804,'Sales RAW DATA'!$I$2:$I$22804,Incentive_Calc!$A8,'Sales RAW DATA'!$D$2:$D$22804,"B1"),SUMIFS('Sales RAW DATA'!$G$2:$G$22804,'Sales RAW DATA'!$I$2:$I$22804,Incentive_Calc!$A8,'Sales RAW DATA'!$D$2:$D$22804,"B2"),SUMIFS('Sales RAW DATA'!$G$2:$G$22804,'Sales RAW DATA'!$I$2:$I$22804,Incentive_Calc!$A8,'Sales RAW DATA'!$D$2:$D$22804,"B3"),SUMIFS('Sales RAW DATA'!$G$2:$G$22804,'Sales RAW DATA'!$I$2:$I$22804,Incentive_Calc!$A8,'Sales RAW DATA'!$D$2:$D$22804,"B4"),SUMIFS('Sales RAW DATA'!$G$2:$G$22804,'Sales RAW DATA'!$I$2:$I$22804,Incentive_Calc!$A8,'Sales RAW DATA'!$D$2:$D$22804,"B5"))</f>
        <v>1942823</v>
      </c>
      <c r="AR8" s="45">
        <f t="shared" si="14"/>
        <v>115.27513989435016</v>
      </c>
      <c r="AS8" s="45">
        <f t="shared" si="15"/>
        <v>115</v>
      </c>
      <c r="AT8" s="46">
        <v>1</v>
      </c>
      <c r="AU8" s="46">
        <v>0.9</v>
      </c>
      <c r="AV8" s="43" t="str">
        <f t="shared" si="1"/>
        <v>Yes</v>
      </c>
      <c r="AW8" s="43" t="str">
        <f t="shared" si="2"/>
        <v>Yes</v>
      </c>
      <c r="AX8" s="43" t="str">
        <f t="shared" si="3"/>
        <v>Yes</v>
      </c>
      <c r="AY8" s="43" t="str">
        <f t="shared" ref="AY8:AY70" si="16">IF($T8&gt;=0.995,"Yes","No")</f>
        <v>Yes</v>
      </c>
    </row>
    <row r="9" spans="1:56" x14ac:dyDescent="0.35">
      <c r="A9" s="21" t="s">
        <v>883</v>
      </c>
      <c r="B9" s="21" t="s">
        <v>411</v>
      </c>
      <c r="C9" s="21" t="str">
        <f>_xlfn.XLOOKUP($A9,'Employee List'!$E:$E,'Employee List'!$D:$D,0)</f>
        <v>SF</v>
      </c>
      <c r="D9" s="42" cm="1">
        <f t="array" ref="D9">IFERROR(IF($G9="Yes",INDEX('Payment Plan'!$D$6:$D$42,MATCH(1,(Incentive_Calc!$C9='Payment Plan'!$B$6:$B$42)*(Incentive_Calc!$U9='Payment Plan'!$C$6:$C$42),0)),""),"")</f>
        <v>26250</v>
      </c>
      <c r="E9" s="42" t="str" cm="1">
        <f t="array" ref="E9">IFERROR(IF($H9="Yes",INDEX('Payment Plan'!$D$6:$D$42,MATCH(1,(Incentive_Calc!$C9='Payment Plan'!$B$6:$B$42)*(Incentive_Calc!$AS9='Payment Plan'!$C$6:$C$42),0)),""),"")</f>
        <v/>
      </c>
      <c r="F9" s="42">
        <f t="shared" si="4"/>
        <v>26250</v>
      </c>
      <c r="G9" s="43" t="str">
        <f t="shared" si="5"/>
        <v>Yes</v>
      </c>
      <c r="H9" s="21" t="str">
        <f t="shared" si="6"/>
        <v>No</v>
      </c>
      <c r="I9" s="42">
        <f>IFERROR(SUMIFS('Sales RAW DATA'!$F$2:$F$30000,'Sales RAW DATA'!$I$2:$I$30000,Incentive_Calc!$A9,'Sales RAW DATA'!$E$2:$E$30000,Incentive_Calc!I$5),"")</f>
        <v>1131665</v>
      </c>
      <c r="J9" s="42">
        <f>IFERROR(SUMIFS('Sales RAW DATA'!$F$2:$F$30000,'Sales RAW DATA'!$I$2:$I$30000,Incentive_Calc!$A9,'Sales RAW DATA'!$E$2:$E$30000,Incentive_Calc!J$5),"")</f>
        <v>1149976</v>
      </c>
      <c r="K9" s="42">
        <f>IFERROR(SUMIFS('Sales RAW DATA'!$F$2:$F$30000,'Sales RAW DATA'!$I$2:$I$30000,Incentive_Calc!$A9,'Sales RAW DATA'!$E$2:$E$30000,Incentive_Calc!K$5),"")</f>
        <v>1153085</v>
      </c>
      <c r="L9" s="42">
        <f t="shared" si="7"/>
        <v>3434726</v>
      </c>
      <c r="M9" s="42">
        <f>IFERROR(SUMIFS('Sales RAW DATA'!$G$2:$G$30000,'Sales RAW DATA'!$I$2:$I$30000,Incentive_Calc!$A9,'Sales RAW DATA'!$E$2:$E$30000,Incentive_Calc!M$5),"")</f>
        <v>1116786</v>
      </c>
      <c r="N9" s="42">
        <f>IFERROR(SUMIFS('Sales RAW DATA'!$G$2:$G$30000,'Sales RAW DATA'!$I$2:$I$30000,Incentive_Calc!$A9,'Sales RAW DATA'!$E$2:$E$30000,Incentive_Calc!N$5),"")</f>
        <v>1190135</v>
      </c>
      <c r="O9" s="42">
        <f>IFERROR(SUMIFS('Sales RAW DATA'!$G$2:$G$30000,'Sales RAW DATA'!$I$2:$I$30000,Incentive_Calc!$A9,'Sales RAW DATA'!$E$2:$E$30000,Incentive_Calc!O$5),"")</f>
        <v>1182036</v>
      </c>
      <c r="P9" s="42">
        <f t="shared" si="8"/>
        <v>3488957</v>
      </c>
      <c r="Q9" s="44">
        <f t="shared" si="9"/>
        <v>0.98685211612977342</v>
      </c>
      <c r="R9" s="44">
        <f t="shared" si="10"/>
        <v>1.0349215983637921</v>
      </c>
      <c r="S9" s="44">
        <f t="shared" si="11"/>
        <v>1.0251074292007962</v>
      </c>
      <c r="T9" s="45">
        <f t="shared" si="12"/>
        <v>101.57890323711412</v>
      </c>
      <c r="U9" s="45">
        <f t="shared" si="13"/>
        <v>101</v>
      </c>
      <c r="V9" s="44">
        <f>IFERROR(SUMIFS('Sales RAW DATA'!$G:$G,'Sales RAW DATA'!$I:$I,Incentive_Calc!$A9,'Sales RAW DATA'!$D:$D,"B1",'Sales RAW DATA'!$E:$E,Incentive_Calc!V$5)/SUMIFS('Sales RAW DATA'!$F:$F,'Sales RAW DATA'!$I:$I,Incentive_Calc!$A9,'Sales RAW DATA'!$D:$D,"B1",'Sales RAW DATA'!$E:$E,Incentive_Calc!V$5),"")</f>
        <v>0.88815562820110394</v>
      </c>
      <c r="W9" s="44">
        <f>IFERROR(SUMIFS('Sales RAW DATA'!$G:$G,'Sales RAW DATA'!$I:$I,Incentive_Calc!$A9,'Sales RAW DATA'!$D:$D,"B1",'Sales RAW DATA'!$E:$E,Incentive_Calc!W$5)/SUMIFS('Sales RAW DATA'!$F:$F,'Sales RAW DATA'!$I:$I,Incentive_Calc!$A9,'Sales RAW DATA'!$D:$D,"B1",'Sales RAW DATA'!$E:$E,Incentive_Calc!W$5),"")</f>
        <v>0.80895519971503971</v>
      </c>
      <c r="X9" s="44">
        <f>IFERROR(SUMIFS('Sales RAW DATA'!$G:$G,'Sales RAW DATA'!$I:$I,Incentive_Calc!$A9,'Sales RAW DATA'!$D:$D,"B1",'Sales RAW DATA'!$E:$E,Incentive_Calc!X$5)/SUMIFS('Sales RAW DATA'!$F:$F,'Sales RAW DATA'!$I:$I,Incentive_Calc!$A9,'Sales RAW DATA'!$D:$D,"B1",'Sales RAW DATA'!$E:$E,Incentive_Calc!X$5),"")</f>
        <v>0.64613098735792351</v>
      </c>
      <c r="Y9" s="44">
        <f>SUMIFS('Sales RAW DATA'!$G:$G,'Sales RAW DATA'!$I:$I,Incentive_Calc!$A9,'Sales RAW DATA'!$D:$D,"B1")/SUMIFS('Sales RAW DATA'!$F:$F,'Sales RAW DATA'!$I:$I,Incentive_Calc!$A9,'Sales RAW DATA'!$D:$D,"B1")</f>
        <v>0.78470601787977101</v>
      </c>
      <c r="Z9" s="44">
        <f>IFERROR(SUMIFS('Sales RAW DATA'!$G:$G,'Sales RAW DATA'!$I:$I,Incentive_Calc!$A9,'Sales RAW DATA'!$D:$D,"B2",'Sales RAW DATA'!$E:$E,Incentive_Calc!Z$5)/SUMIFS('Sales RAW DATA'!$F:$F,'Sales RAW DATA'!$I:$I,Incentive_Calc!$A9,'Sales RAW DATA'!$D:$D,"B2",'Sales RAW DATA'!$E:$E,Incentive_Calc!Z$5),"")</f>
        <v>0.65424670721568279</v>
      </c>
      <c r="AA9" s="44">
        <f>IFERROR(SUMIFS('Sales RAW DATA'!$G:$G,'Sales RAW DATA'!$I:$I,Incentive_Calc!$A9,'Sales RAW DATA'!$D:$D,"B2",'Sales RAW DATA'!$E:$E,Incentive_Calc!AA$5)/SUMIFS('Sales RAW DATA'!$F:$F,'Sales RAW DATA'!$I:$I,Incentive_Calc!$A9,'Sales RAW DATA'!$D:$D,"B2",'Sales RAW DATA'!$E:$E,Incentive_Calc!AA$5),"")</f>
        <v>0.84428636689943226</v>
      </c>
      <c r="AB9" s="44">
        <f>IFERROR(SUMIFS('Sales RAW DATA'!$G:$G,'Sales RAW DATA'!$I:$I,Incentive_Calc!$A9,'Sales RAW DATA'!$D:$D,"B2",'Sales RAW DATA'!$E:$E,Incentive_Calc!AB$5)/SUMIFS('Sales RAW DATA'!$F:$F,'Sales RAW DATA'!$I:$I,Incentive_Calc!$A9,'Sales RAW DATA'!$D:$D,"B2",'Sales RAW DATA'!$E:$E,Incentive_Calc!AB$5),"")</f>
        <v>0.65234584882546365</v>
      </c>
      <c r="AC9" s="44">
        <f>SUMIFS('Sales RAW DATA'!$G:$G,'Sales RAW DATA'!$I:$I,Incentive_Calc!$A9,'Sales RAW DATA'!$D:$D,"B2")/SUMIFS('Sales RAW DATA'!$F:$F,'Sales RAW DATA'!$I:$I,Incentive_Calc!$A9,'Sales RAW DATA'!$D:$D,"B2")</f>
        <v>0.71681716882289948</v>
      </c>
      <c r="AD9" s="44">
        <f>IFERROR(SUMIFS('Sales RAW DATA'!$G:$G,'Sales RAW DATA'!$I:$I,Incentive_Calc!$A9,'Sales RAW DATA'!$D:$D,"B3",'Sales RAW DATA'!$E:$E,Incentive_Calc!AD$5)/SUMIFS('Sales RAW DATA'!$F:$F,'Sales RAW DATA'!$I:$I,Incentive_Calc!$A9,'Sales RAW DATA'!$D:$D,"B3",'Sales RAW DATA'!$E:$E,Incentive_Calc!AD$5),"")</f>
        <v>1.0731426872956527</v>
      </c>
      <c r="AE9" s="44">
        <f>IFERROR(SUMIFS('Sales RAW DATA'!$G:$G,'Sales RAW DATA'!$I:$I,Incentive_Calc!$A9,'Sales RAW DATA'!$D:$D,"B3",'Sales RAW DATA'!$E:$E,Incentive_Calc!AE$5)/SUMIFS('Sales RAW DATA'!$F:$F,'Sales RAW DATA'!$I:$I,Incentive_Calc!$A9,'Sales RAW DATA'!$D:$D,"B3",'Sales RAW DATA'!$E:$E,Incentive_Calc!AE$5),"")</f>
        <v>1.4875047202623473</v>
      </c>
      <c r="AF9" s="44">
        <f>IFERROR(SUMIFS('Sales RAW DATA'!$G:$G,'Sales RAW DATA'!$I:$I,Incentive_Calc!$A9,'Sales RAW DATA'!$D:$D,"B3",'Sales RAW DATA'!$E:$E,Incentive_Calc!AF$5)/SUMIFS('Sales RAW DATA'!$F:$F,'Sales RAW DATA'!$I:$I,Incentive_Calc!$A9,'Sales RAW DATA'!$D:$D,"B3",'Sales RAW DATA'!$E:$E,Incentive_Calc!AF$5),"")</f>
        <v>1.8058471489879271</v>
      </c>
      <c r="AG9" s="44">
        <f>SUMIFS('Sales RAW DATA'!$G:$G,'Sales RAW DATA'!$I:$I,Incentive_Calc!$A9,'Sales RAW DATA'!$D:$D,"B3")/SUMIFS('Sales RAW DATA'!$F:$F,'Sales RAW DATA'!$I:$I,Incentive_Calc!$A9,'Sales RAW DATA'!$D:$D,"B3")</f>
        <v>1.4701590238403963</v>
      </c>
      <c r="AH9" s="44">
        <f>IFERROR(SUMIFS('Sales RAW DATA'!$G:$G,'Sales RAW DATA'!$I:$I,Incentive_Calc!$A9,'Sales RAW DATA'!$D:$D,"B4",'Sales RAW DATA'!$E:$E,Incentive_Calc!AH$5)/SUMIFS('Sales RAW DATA'!$F:$F,'Sales RAW DATA'!$I:$I,Incentive_Calc!$A9,'Sales RAW DATA'!$D:$D,"B4",'Sales RAW DATA'!$E:$E,Incentive_Calc!AH$5),"")</f>
        <v>1.143372745303336</v>
      </c>
      <c r="AI9" s="44">
        <f>IFERROR(SUMIFS('Sales RAW DATA'!$G:$G,'Sales RAW DATA'!$I:$I,Incentive_Calc!$A9,'Sales RAW DATA'!$D:$D,"B4",'Sales RAW DATA'!$E:$E,Incentive_Calc!AI$5)/SUMIFS('Sales RAW DATA'!$F:$F,'Sales RAW DATA'!$I:$I,Incentive_Calc!$A9,'Sales RAW DATA'!$D:$D,"B4",'Sales RAW DATA'!$E:$E,Incentive_Calc!AI$5),"")</f>
        <v>1.1667261455212423</v>
      </c>
      <c r="AJ9" s="44">
        <f>IFERROR(SUMIFS('Sales RAW DATA'!$G:$G,'Sales RAW DATA'!$I:$I,Incentive_Calc!$A9,'Sales RAW DATA'!$D:$D,"B4",'Sales RAW DATA'!$E:$E,Incentive_Calc!AJ$5)/SUMIFS('Sales RAW DATA'!$F:$F,'Sales RAW DATA'!$I:$I,Incentive_Calc!$A9,'Sales RAW DATA'!$D:$D,"B4",'Sales RAW DATA'!$E:$E,Incentive_Calc!AJ$5),"")</f>
        <v>1.0123616385230669</v>
      </c>
      <c r="AK9" s="44">
        <f>SUMIFS('Sales RAW DATA'!$G:$G,'Sales RAW DATA'!$I:$I,Incentive_Calc!$A9,'Sales RAW DATA'!$D:$D,"B4")/SUMIFS('Sales RAW DATA'!$F:$F,'Sales RAW DATA'!$I:$I,Incentive_Calc!$A9,'Sales RAW DATA'!$D:$D,"B4")</f>
        <v>1.10632557265203</v>
      </c>
      <c r="AL9" s="44">
        <f>IFERROR(SUMIFS('Sales RAW DATA'!$G:$G,'Sales RAW DATA'!$I:$I,Incentive_Calc!$A9,'Sales RAW DATA'!$D:$D,"B5",'Sales RAW DATA'!$E:$E,Incentive_Calc!AL$5)/SUMIFS('Sales RAW DATA'!$F:$F,'Sales RAW DATA'!$I:$I,Incentive_Calc!$A9,'Sales RAW DATA'!$D:$D,"B5",'Sales RAW DATA'!$E:$E,Incentive_Calc!AL$5),"")</f>
        <v>0.81821673029570563</v>
      </c>
      <c r="AM9" s="44">
        <f>IFERROR(SUMIFS('Sales RAW DATA'!$G:$G,'Sales RAW DATA'!$I:$I,Incentive_Calc!$A9,'Sales RAW DATA'!$D:$D,"B5",'Sales RAW DATA'!$E:$E,Incentive_Calc!AM$5)/SUMIFS('Sales RAW DATA'!$F:$F,'Sales RAW DATA'!$I:$I,Incentive_Calc!$A9,'Sales RAW DATA'!$D:$D,"B5",'Sales RAW DATA'!$E:$E,Incentive_Calc!AM$5),"")</f>
        <v>0.97046242032767249</v>
      </c>
      <c r="AN9" s="44">
        <f>IFERROR(SUMIFS('Sales RAW DATA'!$G:$G,'Sales RAW DATA'!$I:$I,Incentive_Calc!$A9,'Sales RAW DATA'!$D:$D,"B5",'Sales RAW DATA'!$E:$E,Incentive_Calc!AN$5)/SUMIFS('Sales RAW DATA'!$F:$F,'Sales RAW DATA'!$I:$I,Incentive_Calc!$A9,'Sales RAW DATA'!$D:$D,"B5",'Sales RAW DATA'!$E:$E,Incentive_Calc!AN$5),"")</f>
        <v>0.85968032271356998</v>
      </c>
      <c r="AO9" s="44">
        <f>SUMIFS('Sales RAW DATA'!$G:$G,'Sales RAW DATA'!$I:$I,Incentive_Calc!$A9,'Sales RAW DATA'!$D:$D,"B5")/SUMIFS('Sales RAW DATA'!$F:$F,'Sales RAW DATA'!$I:$I,Incentive_Calc!$A9,'Sales RAW DATA'!$D:$D,"B5")</f>
        <v>0.88406621454094658</v>
      </c>
      <c r="AP9" s="42">
        <f>SUM(SUMIFS('Sales RAW DATA'!$F$2:$F$22804,'Sales RAW DATA'!$I$2:$I$22804,Incentive_Calc!$A9,'Sales RAW DATA'!$D$2:$D$22804,"B1"),SUMIFS('Sales RAW DATA'!$F$2:$F$22804,'Sales RAW DATA'!$I$2:$I$22804,Incentive_Calc!$A9,'Sales RAW DATA'!$D$2:$D$22804,"B2"),SUMIFS('Sales RAW DATA'!$F$2:$F$22804,'Sales RAW DATA'!$I$2:$I$22804,Incentive_Calc!$A9,'Sales RAW DATA'!$D$2:$D$22804,"B3"),SUMIFS('Sales RAW DATA'!$F$2:$F$22804,'Sales RAW DATA'!$I$2:$I$22804,Incentive_Calc!$A9,'Sales RAW DATA'!$D$2:$D$22804,"B4"),SUMIFS('Sales RAW DATA'!$F$2:$F$22804,'Sales RAW DATA'!$I$2:$I$22804,Incentive_Calc!$A9,'Sales RAW DATA'!$D$2:$D$22804,"B5"))</f>
        <v>1807016</v>
      </c>
      <c r="AQ9" s="42">
        <f>SUM(SUMIFS('Sales RAW DATA'!$G$2:$G$22804,'Sales RAW DATA'!$I$2:$I$22804,Incentive_Calc!$A9,'Sales RAW DATA'!$D$2:$D$22804,"B1"),SUMIFS('Sales RAW DATA'!$G$2:$G$22804,'Sales RAW DATA'!$I$2:$I$22804,Incentive_Calc!$A9,'Sales RAW DATA'!$D$2:$D$22804,"B2"),SUMIFS('Sales RAW DATA'!$G$2:$G$22804,'Sales RAW DATA'!$I$2:$I$22804,Incentive_Calc!$A9,'Sales RAW DATA'!$D$2:$D$22804,"B3"),SUMIFS('Sales RAW DATA'!$G$2:$G$22804,'Sales RAW DATA'!$I$2:$I$22804,Incentive_Calc!$A9,'Sales RAW DATA'!$D$2:$D$22804,"B4"),SUMIFS('Sales RAW DATA'!$G$2:$G$22804,'Sales RAW DATA'!$I$2:$I$22804,Incentive_Calc!$A9,'Sales RAW DATA'!$D$2:$D$22804,"B5"))</f>
        <v>2084643</v>
      </c>
      <c r="AR9" s="45">
        <f t="shared" si="14"/>
        <v>115.36383739823002</v>
      </c>
      <c r="AS9" s="45">
        <f t="shared" si="15"/>
        <v>115</v>
      </c>
      <c r="AT9" s="46">
        <v>1</v>
      </c>
      <c r="AU9" s="46">
        <v>0.92</v>
      </c>
      <c r="AV9" s="43" t="str">
        <f t="shared" si="1"/>
        <v>Yes</v>
      </c>
      <c r="AW9" s="43" t="str">
        <f t="shared" si="2"/>
        <v>Yes</v>
      </c>
      <c r="AX9" s="43" t="str">
        <f t="shared" si="3"/>
        <v>Yes</v>
      </c>
      <c r="AY9" s="43" t="str">
        <f t="shared" si="16"/>
        <v>Yes</v>
      </c>
    </row>
    <row r="10" spans="1:56" x14ac:dyDescent="0.35">
      <c r="A10" s="21" t="s">
        <v>884</v>
      </c>
      <c r="B10" s="21" t="s">
        <v>412</v>
      </c>
      <c r="C10" s="21" t="str">
        <f>_xlfn.XLOOKUP($A10,'Employee List'!$E:$E,'Employee List'!$D:$D,0)</f>
        <v>SF</v>
      </c>
      <c r="D10" s="42" cm="1">
        <f t="array" ref="D10">IFERROR(IF($G10="Yes",INDEX('Payment Plan'!$D$6:$D$42,MATCH(1,(Incentive_Calc!$C10='Payment Plan'!$B$6:$B$42)*(Incentive_Calc!$U10='Payment Plan'!$C$6:$C$42),0)),""),"")</f>
        <v>37984.5703125</v>
      </c>
      <c r="E10" s="42" t="str" cm="1">
        <f t="array" ref="E10">IFERROR(IF($H10="Yes",INDEX('Payment Plan'!$D$6:$D$42,MATCH(1,(Incentive_Calc!$C10='Payment Plan'!$B$6:$B$42)*(Incentive_Calc!$AS10='Payment Plan'!$C$6:$C$42),0)),""),"")</f>
        <v/>
      </c>
      <c r="F10" s="42">
        <f t="shared" si="4"/>
        <v>37984.5703125</v>
      </c>
      <c r="G10" s="43" t="str">
        <f t="shared" si="5"/>
        <v>Yes</v>
      </c>
      <c r="H10" s="21" t="str">
        <f t="shared" si="6"/>
        <v>No</v>
      </c>
      <c r="I10" s="42">
        <f>IFERROR(SUMIFS('Sales RAW DATA'!$F$2:$F$30000,'Sales RAW DATA'!$I$2:$I$30000,Incentive_Calc!$A10,'Sales RAW DATA'!$E$2:$E$30000,Incentive_Calc!I$5),"")</f>
        <v>729840</v>
      </c>
      <c r="J10" s="42">
        <f>IFERROR(SUMIFS('Sales RAW DATA'!$F$2:$F$30000,'Sales RAW DATA'!$I$2:$I$30000,Incentive_Calc!$A10,'Sales RAW DATA'!$E$2:$E$30000,Incentive_Calc!J$5),"")</f>
        <v>755309</v>
      </c>
      <c r="K10" s="42">
        <f>IFERROR(SUMIFS('Sales RAW DATA'!$F$2:$F$30000,'Sales RAW DATA'!$I$2:$I$30000,Incentive_Calc!$A10,'Sales RAW DATA'!$E$2:$E$30000,Incentive_Calc!K$5),"")</f>
        <v>763943</v>
      </c>
      <c r="L10" s="42">
        <f t="shared" si="7"/>
        <v>2249092</v>
      </c>
      <c r="M10" s="42">
        <f>IFERROR(SUMIFS('Sales RAW DATA'!$G$2:$G$30000,'Sales RAW DATA'!$I$2:$I$30000,Incentive_Calc!$A10,'Sales RAW DATA'!$E$2:$E$30000,Incentive_Calc!M$5),"")</f>
        <v>745165</v>
      </c>
      <c r="N10" s="42">
        <f>IFERROR(SUMIFS('Sales RAW DATA'!$G$2:$G$30000,'Sales RAW DATA'!$I$2:$I$30000,Incentive_Calc!$A10,'Sales RAW DATA'!$E$2:$E$30000,Incentive_Calc!N$5),"")</f>
        <v>805477</v>
      </c>
      <c r="O10" s="42">
        <f>IFERROR(SUMIFS('Sales RAW DATA'!$G$2:$G$30000,'Sales RAW DATA'!$I$2:$I$30000,Incentive_Calc!$A10,'Sales RAW DATA'!$E$2:$E$30000,Incentive_Calc!O$5),"")</f>
        <v>827352</v>
      </c>
      <c r="P10" s="42">
        <f t="shared" si="8"/>
        <v>2377994</v>
      </c>
      <c r="Q10" s="44">
        <f t="shared" si="9"/>
        <v>1.0209977529321494</v>
      </c>
      <c r="R10" s="44">
        <f t="shared" si="10"/>
        <v>1.0664204981007772</v>
      </c>
      <c r="S10" s="44">
        <f t="shared" si="11"/>
        <v>1.0830022658758571</v>
      </c>
      <c r="T10" s="45">
        <f t="shared" si="12"/>
        <v>105.73129067196896</v>
      </c>
      <c r="U10" s="45">
        <f t="shared" si="13"/>
        <v>105</v>
      </c>
      <c r="V10" s="44">
        <f>IFERROR(SUMIFS('Sales RAW DATA'!$G:$G,'Sales RAW DATA'!$I:$I,Incentive_Calc!$A10,'Sales RAW DATA'!$D:$D,"B1",'Sales RAW DATA'!$E:$E,Incentive_Calc!V$5)/SUMIFS('Sales RAW DATA'!$F:$F,'Sales RAW DATA'!$I:$I,Incentive_Calc!$A10,'Sales RAW DATA'!$D:$D,"B1",'Sales RAW DATA'!$E:$E,Incentive_Calc!V$5),"")</f>
        <v>1.0832376159397679</v>
      </c>
      <c r="W10" s="44">
        <f>IFERROR(SUMIFS('Sales RAW DATA'!$G:$G,'Sales RAW DATA'!$I:$I,Incentive_Calc!$A10,'Sales RAW DATA'!$D:$D,"B1",'Sales RAW DATA'!$E:$E,Incentive_Calc!W$5)/SUMIFS('Sales RAW DATA'!$F:$F,'Sales RAW DATA'!$I:$I,Incentive_Calc!$A10,'Sales RAW DATA'!$D:$D,"B1",'Sales RAW DATA'!$E:$E,Incentive_Calc!W$5),"")</f>
        <v>0.88539683403144209</v>
      </c>
      <c r="X10" s="44">
        <f>IFERROR(SUMIFS('Sales RAW DATA'!$G:$G,'Sales RAW DATA'!$I:$I,Incentive_Calc!$A10,'Sales RAW DATA'!$D:$D,"B1",'Sales RAW DATA'!$E:$E,Incentive_Calc!X$5)/SUMIFS('Sales RAW DATA'!$F:$F,'Sales RAW DATA'!$I:$I,Incentive_Calc!$A10,'Sales RAW DATA'!$D:$D,"B1",'Sales RAW DATA'!$E:$E,Incentive_Calc!X$5),"")</f>
        <v>0.86425975003982569</v>
      </c>
      <c r="Y10" s="44">
        <f>SUMIFS('Sales RAW DATA'!$G:$G,'Sales RAW DATA'!$I:$I,Incentive_Calc!$A10,'Sales RAW DATA'!$D:$D,"B1")/SUMIFS('Sales RAW DATA'!$F:$F,'Sales RAW DATA'!$I:$I,Incentive_Calc!$A10,'Sales RAW DATA'!$D:$D,"B1")</f>
        <v>0.94707687082791203</v>
      </c>
      <c r="Z10" s="44">
        <f>IFERROR(SUMIFS('Sales RAW DATA'!$G:$G,'Sales RAW DATA'!$I:$I,Incentive_Calc!$A10,'Sales RAW DATA'!$D:$D,"B2",'Sales RAW DATA'!$E:$E,Incentive_Calc!Z$5)/SUMIFS('Sales RAW DATA'!$F:$F,'Sales RAW DATA'!$I:$I,Incentive_Calc!$A10,'Sales RAW DATA'!$D:$D,"B2",'Sales RAW DATA'!$E:$E,Incentive_Calc!Z$5),"")</f>
        <v>0.59892803275156214</v>
      </c>
      <c r="AA10" s="44">
        <f>IFERROR(SUMIFS('Sales RAW DATA'!$G:$G,'Sales RAW DATA'!$I:$I,Incentive_Calc!$A10,'Sales RAW DATA'!$D:$D,"B2",'Sales RAW DATA'!$E:$E,Incentive_Calc!AA$5)/SUMIFS('Sales RAW DATA'!$F:$F,'Sales RAW DATA'!$I:$I,Incentive_Calc!$A10,'Sales RAW DATA'!$D:$D,"B2",'Sales RAW DATA'!$E:$E,Incentive_Calc!AA$5),"")</f>
        <v>0.79689185717955302</v>
      </c>
      <c r="AB10" s="44">
        <f>IFERROR(SUMIFS('Sales RAW DATA'!$G:$G,'Sales RAW DATA'!$I:$I,Incentive_Calc!$A10,'Sales RAW DATA'!$D:$D,"B2",'Sales RAW DATA'!$E:$E,Incentive_Calc!AB$5)/SUMIFS('Sales RAW DATA'!$F:$F,'Sales RAW DATA'!$I:$I,Incentive_Calc!$A10,'Sales RAW DATA'!$D:$D,"B2",'Sales RAW DATA'!$E:$E,Incentive_Calc!AB$5),"")</f>
        <v>0.80719081317883712</v>
      </c>
      <c r="AC10" s="44">
        <f>SUMIFS('Sales RAW DATA'!$G:$G,'Sales RAW DATA'!$I:$I,Incentive_Calc!$A10,'Sales RAW DATA'!$D:$D,"B2")/SUMIFS('Sales RAW DATA'!$F:$F,'Sales RAW DATA'!$I:$I,Incentive_Calc!$A10,'Sales RAW DATA'!$D:$D,"B2")</f>
        <v>0.73624111309809392</v>
      </c>
      <c r="AD10" s="44">
        <f>IFERROR(SUMIFS('Sales RAW DATA'!$G:$G,'Sales RAW DATA'!$I:$I,Incentive_Calc!$A10,'Sales RAW DATA'!$D:$D,"B3",'Sales RAW DATA'!$E:$E,Incentive_Calc!AD$5)/SUMIFS('Sales RAW DATA'!$F:$F,'Sales RAW DATA'!$I:$I,Incentive_Calc!$A10,'Sales RAW DATA'!$D:$D,"B3",'Sales RAW DATA'!$E:$E,Incentive_Calc!AD$5),"")</f>
        <v>0.78461703248150094</v>
      </c>
      <c r="AE10" s="44">
        <f>IFERROR(SUMIFS('Sales RAW DATA'!$G:$G,'Sales RAW DATA'!$I:$I,Incentive_Calc!$A10,'Sales RAW DATA'!$D:$D,"B3",'Sales RAW DATA'!$E:$E,Incentive_Calc!AE$5)/SUMIFS('Sales RAW DATA'!$F:$F,'Sales RAW DATA'!$I:$I,Incentive_Calc!$A10,'Sales RAW DATA'!$D:$D,"B3",'Sales RAW DATA'!$E:$E,Incentive_Calc!AE$5),"")</f>
        <v>1.2793785235019253</v>
      </c>
      <c r="AF10" s="44">
        <f>IFERROR(SUMIFS('Sales RAW DATA'!$G:$G,'Sales RAW DATA'!$I:$I,Incentive_Calc!$A10,'Sales RAW DATA'!$D:$D,"B3",'Sales RAW DATA'!$E:$E,Incentive_Calc!AF$5)/SUMIFS('Sales RAW DATA'!$F:$F,'Sales RAW DATA'!$I:$I,Incentive_Calc!$A10,'Sales RAW DATA'!$D:$D,"B3",'Sales RAW DATA'!$E:$E,Incentive_Calc!AF$5),"")</f>
        <v>1.874139370313924</v>
      </c>
      <c r="AG10" s="44">
        <f>SUMIFS('Sales RAW DATA'!$G:$G,'Sales RAW DATA'!$I:$I,Incentive_Calc!$A10,'Sales RAW DATA'!$D:$D,"B3")/SUMIFS('Sales RAW DATA'!$F:$F,'Sales RAW DATA'!$I:$I,Incentive_Calc!$A10,'Sales RAW DATA'!$D:$D,"B3")</f>
        <v>1.3420809910501985</v>
      </c>
      <c r="AH10" s="44">
        <f>IFERROR(SUMIFS('Sales RAW DATA'!$G:$G,'Sales RAW DATA'!$I:$I,Incentive_Calc!$A10,'Sales RAW DATA'!$D:$D,"B4",'Sales RAW DATA'!$E:$E,Incentive_Calc!AH$5)/SUMIFS('Sales RAW DATA'!$F:$F,'Sales RAW DATA'!$I:$I,Incentive_Calc!$A10,'Sales RAW DATA'!$D:$D,"B4",'Sales RAW DATA'!$E:$E,Incentive_Calc!AH$5),"")</f>
        <v>0.75714442993976183</v>
      </c>
      <c r="AI10" s="44">
        <f>IFERROR(SUMIFS('Sales RAW DATA'!$G:$G,'Sales RAW DATA'!$I:$I,Incentive_Calc!$A10,'Sales RAW DATA'!$D:$D,"B4",'Sales RAW DATA'!$E:$E,Incentive_Calc!AI$5)/SUMIFS('Sales RAW DATA'!$F:$F,'Sales RAW DATA'!$I:$I,Incentive_Calc!$A10,'Sales RAW DATA'!$D:$D,"B4",'Sales RAW DATA'!$E:$E,Incentive_Calc!AI$5),"")</f>
        <v>1.1903966723847403</v>
      </c>
      <c r="AJ10" s="44">
        <f>IFERROR(SUMIFS('Sales RAW DATA'!$G:$G,'Sales RAW DATA'!$I:$I,Incentive_Calc!$A10,'Sales RAW DATA'!$D:$D,"B4",'Sales RAW DATA'!$E:$E,Incentive_Calc!AJ$5)/SUMIFS('Sales RAW DATA'!$F:$F,'Sales RAW DATA'!$I:$I,Incentive_Calc!$A10,'Sales RAW DATA'!$D:$D,"B4",'Sales RAW DATA'!$E:$E,Incentive_Calc!AJ$5),"")</f>
        <v>0.90883025819294649</v>
      </c>
      <c r="AK10" s="44">
        <f>SUMIFS('Sales RAW DATA'!$G:$G,'Sales RAW DATA'!$I:$I,Incentive_Calc!$A10,'Sales RAW DATA'!$D:$D,"B4")/SUMIFS('Sales RAW DATA'!$F:$F,'Sales RAW DATA'!$I:$I,Incentive_Calc!$A10,'Sales RAW DATA'!$D:$D,"B4")</f>
        <v>0.95407789884534067</v>
      </c>
      <c r="AL10" s="44">
        <f>IFERROR(SUMIFS('Sales RAW DATA'!$G:$G,'Sales RAW DATA'!$I:$I,Incentive_Calc!$A10,'Sales RAW DATA'!$D:$D,"B5",'Sales RAW DATA'!$E:$E,Incentive_Calc!AL$5)/SUMIFS('Sales RAW DATA'!$F:$F,'Sales RAW DATA'!$I:$I,Incentive_Calc!$A10,'Sales RAW DATA'!$D:$D,"B5",'Sales RAW DATA'!$E:$E,Incentive_Calc!AL$5),"")</f>
        <v>1.3338103637634373</v>
      </c>
      <c r="AM10" s="44">
        <f>IFERROR(SUMIFS('Sales RAW DATA'!$G:$G,'Sales RAW DATA'!$I:$I,Incentive_Calc!$A10,'Sales RAW DATA'!$D:$D,"B5",'Sales RAW DATA'!$E:$E,Incentive_Calc!AM$5)/SUMIFS('Sales RAW DATA'!$F:$F,'Sales RAW DATA'!$I:$I,Incentive_Calc!$A10,'Sales RAW DATA'!$D:$D,"B5",'Sales RAW DATA'!$E:$E,Incentive_Calc!AM$5),"")</f>
        <v>1.3360114322006986</v>
      </c>
      <c r="AN10" s="44">
        <f>IFERROR(SUMIFS('Sales RAW DATA'!$G:$G,'Sales RAW DATA'!$I:$I,Incentive_Calc!$A10,'Sales RAW DATA'!$D:$D,"B5",'Sales RAW DATA'!$E:$E,Incentive_Calc!AN$5)/SUMIFS('Sales RAW DATA'!$F:$F,'Sales RAW DATA'!$I:$I,Incentive_Calc!$A10,'Sales RAW DATA'!$D:$D,"B5",'Sales RAW DATA'!$E:$E,Incentive_Calc!AN$5),"")</f>
        <v>0.83932802067628687</v>
      </c>
      <c r="AO10" s="44">
        <f>SUMIFS('Sales RAW DATA'!$G:$G,'Sales RAW DATA'!$I:$I,Incentive_Calc!$A10,'Sales RAW DATA'!$D:$D,"B5")/SUMIFS('Sales RAW DATA'!$F:$F,'Sales RAW DATA'!$I:$I,Incentive_Calc!$A10,'Sales RAW DATA'!$D:$D,"B5")</f>
        <v>1.1636466109445118</v>
      </c>
      <c r="AP10" s="42">
        <f>SUM(SUMIFS('Sales RAW DATA'!$F$2:$F$22804,'Sales RAW DATA'!$I$2:$I$22804,Incentive_Calc!$A10,'Sales RAW DATA'!$D$2:$D$22804,"B1"),SUMIFS('Sales RAW DATA'!$F$2:$F$22804,'Sales RAW DATA'!$I$2:$I$22804,Incentive_Calc!$A10,'Sales RAW DATA'!$D$2:$D$22804,"B2"),SUMIFS('Sales RAW DATA'!$F$2:$F$22804,'Sales RAW DATA'!$I$2:$I$22804,Incentive_Calc!$A10,'Sales RAW DATA'!$D$2:$D$22804,"B3"),SUMIFS('Sales RAW DATA'!$F$2:$F$22804,'Sales RAW DATA'!$I$2:$I$22804,Incentive_Calc!$A10,'Sales RAW DATA'!$D$2:$D$22804,"B4"),SUMIFS('Sales RAW DATA'!$F$2:$F$22804,'Sales RAW DATA'!$I$2:$I$22804,Incentive_Calc!$A10,'Sales RAW DATA'!$D$2:$D$22804,"B5"))</f>
        <v>1195757</v>
      </c>
      <c r="AQ10" s="42">
        <f>SUM(SUMIFS('Sales RAW DATA'!$G$2:$G$22804,'Sales RAW DATA'!$I$2:$I$22804,Incentive_Calc!$A10,'Sales RAW DATA'!$D$2:$D$22804,"B1"),SUMIFS('Sales RAW DATA'!$G$2:$G$22804,'Sales RAW DATA'!$I$2:$I$22804,Incentive_Calc!$A10,'Sales RAW DATA'!$D$2:$D$22804,"B2"),SUMIFS('Sales RAW DATA'!$G$2:$G$22804,'Sales RAW DATA'!$I$2:$I$22804,Incentive_Calc!$A10,'Sales RAW DATA'!$D$2:$D$22804,"B3"),SUMIFS('Sales RAW DATA'!$G$2:$G$22804,'Sales RAW DATA'!$I$2:$I$22804,Incentive_Calc!$A10,'Sales RAW DATA'!$D$2:$D$22804,"B4"),SUMIFS('Sales RAW DATA'!$G$2:$G$22804,'Sales RAW DATA'!$I$2:$I$22804,Incentive_Calc!$A10,'Sales RAW DATA'!$D$2:$D$22804,"B5"))</f>
        <v>1270090</v>
      </c>
      <c r="AR10" s="45">
        <f t="shared" si="14"/>
        <v>106.2163968097197</v>
      </c>
      <c r="AS10" s="45">
        <f t="shared" si="15"/>
        <v>106</v>
      </c>
      <c r="AT10" s="46">
        <v>1.06</v>
      </c>
      <c r="AU10" s="46">
        <v>0.9</v>
      </c>
      <c r="AV10" s="43" t="str">
        <f t="shared" si="1"/>
        <v>Yes</v>
      </c>
      <c r="AW10" s="43" t="str">
        <f t="shared" si="2"/>
        <v>Yes</v>
      </c>
      <c r="AX10" s="43" t="str">
        <f t="shared" si="3"/>
        <v>Yes</v>
      </c>
      <c r="AY10" s="43" t="str">
        <f t="shared" si="16"/>
        <v>Yes</v>
      </c>
    </row>
    <row r="11" spans="1:56" x14ac:dyDescent="0.35">
      <c r="A11" s="21" t="s">
        <v>885</v>
      </c>
      <c r="B11" s="21" t="s">
        <v>413</v>
      </c>
      <c r="C11" s="21" t="str">
        <f>_xlfn.XLOOKUP($A11,'Employee List'!$E:$E,'Employee List'!$D:$D,0)</f>
        <v>SF</v>
      </c>
      <c r="D11" s="42" cm="1">
        <f t="array" ref="D11">IFERROR(IF($G11="Yes",INDEX('Payment Plan'!$D$6:$D$42,MATCH(1,(Incentive_Calc!$C11='Payment Plan'!$B$6:$B$42)*(Incentive_Calc!$U11='Payment Plan'!$C$6:$C$42),0)),""),"")</f>
        <v>43971.888208007811</v>
      </c>
      <c r="E11" s="42" t="str" cm="1">
        <f t="array" ref="E11">IFERROR(IF($H11="Yes",INDEX('Payment Plan'!$D$6:$D$42,MATCH(1,(Incentive_Calc!$C11='Payment Plan'!$B$6:$B$42)*(Incentive_Calc!$AS11='Payment Plan'!$C$6:$C$42),0)),""),"")</f>
        <v/>
      </c>
      <c r="F11" s="42">
        <f t="shared" si="4"/>
        <v>43971.888208007811</v>
      </c>
      <c r="G11" s="43" t="str">
        <f t="shared" si="5"/>
        <v>Yes</v>
      </c>
      <c r="H11" s="21" t="str">
        <f t="shared" si="6"/>
        <v>No</v>
      </c>
      <c r="I11" s="42">
        <f>IFERROR(SUMIFS('Sales RAW DATA'!$F$2:$F$30000,'Sales RAW DATA'!$I$2:$I$30000,Incentive_Calc!$A11,'Sales RAW DATA'!$E$2:$E$30000,Incentive_Calc!I$5),"")</f>
        <v>523536</v>
      </c>
      <c r="J11" s="42">
        <f>IFERROR(SUMIFS('Sales RAW DATA'!$F$2:$F$30000,'Sales RAW DATA'!$I$2:$I$30000,Incentive_Calc!$A11,'Sales RAW DATA'!$E$2:$E$30000,Incentive_Calc!J$5),"")</f>
        <v>584918</v>
      </c>
      <c r="K11" s="42">
        <f>IFERROR(SUMIFS('Sales RAW DATA'!$F$2:$F$30000,'Sales RAW DATA'!$I$2:$I$30000,Incentive_Calc!$A11,'Sales RAW DATA'!$E$2:$E$30000,Incentive_Calc!K$5),"")</f>
        <v>596739</v>
      </c>
      <c r="L11" s="42">
        <f t="shared" si="7"/>
        <v>1705193</v>
      </c>
      <c r="M11" s="42">
        <f>IFERROR(SUMIFS('Sales RAW DATA'!$G$2:$G$30000,'Sales RAW DATA'!$I$2:$I$30000,Incentive_Calc!$A11,'Sales RAW DATA'!$E$2:$E$30000,Incentive_Calc!M$5),"")</f>
        <v>593119</v>
      </c>
      <c r="N11" s="42">
        <f>IFERROR(SUMIFS('Sales RAW DATA'!$G$2:$G$30000,'Sales RAW DATA'!$I$2:$I$30000,Incentive_Calc!$A11,'Sales RAW DATA'!$E$2:$E$30000,Incentive_Calc!N$5),"")</f>
        <v>634601</v>
      </c>
      <c r="O11" s="42">
        <f>IFERROR(SUMIFS('Sales RAW DATA'!$G$2:$G$30000,'Sales RAW DATA'!$I$2:$I$30000,Incentive_Calc!$A11,'Sales RAW DATA'!$E$2:$E$30000,Incentive_Calc!O$5),"")</f>
        <v>618197</v>
      </c>
      <c r="P11" s="42">
        <f t="shared" si="8"/>
        <v>1845917</v>
      </c>
      <c r="Q11" s="44">
        <f t="shared" si="9"/>
        <v>1.1329096757434063</v>
      </c>
      <c r="R11" s="44">
        <f t="shared" si="10"/>
        <v>1.0849401112634591</v>
      </c>
      <c r="S11" s="44">
        <f t="shared" si="11"/>
        <v>1.0359587692441754</v>
      </c>
      <c r="T11" s="45">
        <f t="shared" si="12"/>
        <v>108.25267286459656</v>
      </c>
      <c r="U11" s="45">
        <f t="shared" si="13"/>
        <v>108</v>
      </c>
      <c r="V11" s="44">
        <f>IFERROR(SUMIFS('Sales RAW DATA'!$G:$G,'Sales RAW DATA'!$I:$I,Incentive_Calc!$A11,'Sales RAW DATA'!$D:$D,"B1",'Sales RAW DATA'!$E:$E,Incentive_Calc!V$5)/SUMIFS('Sales RAW DATA'!$F:$F,'Sales RAW DATA'!$I:$I,Incentive_Calc!$A11,'Sales RAW DATA'!$D:$D,"B1",'Sales RAW DATA'!$E:$E,Incentive_Calc!V$5),"")</f>
        <v>1.1643633039363304</v>
      </c>
      <c r="W11" s="44">
        <f>IFERROR(SUMIFS('Sales RAW DATA'!$G:$G,'Sales RAW DATA'!$I:$I,Incentive_Calc!$A11,'Sales RAW DATA'!$D:$D,"B1",'Sales RAW DATA'!$E:$E,Incentive_Calc!W$5)/SUMIFS('Sales RAW DATA'!$F:$F,'Sales RAW DATA'!$I:$I,Incentive_Calc!$A11,'Sales RAW DATA'!$D:$D,"B1",'Sales RAW DATA'!$E:$E,Incentive_Calc!W$5),"")</f>
        <v>0.76846940650456297</v>
      </c>
      <c r="X11" s="44">
        <f>IFERROR(SUMIFS('Sales RAW DATA'!$G:$G,'Sales RAW DATA'!$I:$I,Incentive_Calc!$A11,'Sales RAW DATA'!$D:$D,"B1",'Sales RAW DATA'!$E:$E,Incentive_Calc!X$5)/SUMIFS('Sales RAW DATA'!$F:$F,'Sales RAW DATA'!$I:$I,Incentive_Calc!$A11,'Sales RAW DATA'!$D:$D,"B1",'Sales RAW DATA'!$E:$E,Incentive_Calc!X$5),"")</f>
        <v>0.77159893221565257</v>
      </c>
      <c r="Y11" s="44">
        <f>SUMIFS('Sales RAW DATA'!$G:$G,'Sales RAW DATA'!$I:$I,Incentive_Calc!$A11,'Sales RAW DATA'!$D:$D,"B1")/SUMIFS('Sales RAW DATA'!$F:$F,'Sales RAW DATA'!$I:$I,Incentive_Calc!$A11,'Sales RAW DATA'!$D:$D,"B1")</f>
        <v>0.89421428117789026</v>
      </c>
      <c r="Z11" s="44">
        <f>IFERROR(SUMIFS('Sales RAW DATA'!$G:$G,'Sales RAW DATA'!$I:$I,Incentive_Calc!$A11,'Sales RAW DATA'!$D:$D,"B2",'Sales RAW DATA'!$E:$E,Incentive_Calc!Z$5)/SUMIFS('Sales RAW DATA'!$F:$F,'Sales RAW DATA'!$I:$I,Incentive_Calc!$A11,'Sales RAW DATA'!$D:$D,"B2",'Sales RAW DATA'!$E:$E,Incentive_Calc!Z$5),"")</f>
        <v>0.95769425248609474</v>
      </c>
      <c r="AA11" s="44">
        <f>IFERROR(SUMIFS('Sales RAW DATA'!$G:$G,'Sales RAW DATA'!$I:$I,Incentive_Calc!$A11,'Sales RAW DATA'!$D:$D,"B2",'Sales RAW DATA'!$E:$E,Incentive_Calc!AA$5)/SUMIFS('Sales RAW DATA'!$F:$F,'Sales RAW DATA'!$I:$I,Incentive_Calc!$A11,'Sales RAW DATA'!$D:$D,"B2",'Sales RAW DATA'!$E:$E,Incentive_Calc!AA$5),"")</f>
        <v>0.80609068351003832</v>
      </c>
      <c r="AB11" s="44">
        <f>IFERROR(SUMIFS('Sales RAW DATA'!$G:$G,'Sales RAW DATA'!$I:$I,Incentive_Calc!$A11,'Sales RAW DATA'!$D:$D,"B2",'Sales RAW DATA'!$E:$E,Incentive_Calc!AB$5)/SUMIFS('Sales RAW DATA'!$F:$F,'Sales RAW DATA'!$I:$I,Incentive_Calc!$A11,'Sales RAW DATA'!$D:$D,"B2",'Sales RAW DATA'!$E:$E,Incentive_Calc!AB$5),"")</f>
        <v>0.65615781710914456</v>
      </c>
      <c r="AC11" s="44">
        <f>SUMIFS('Sales RAW DATA'!$G:$G,'Sales RAW DATA'!$I:$I,Incentive_Calc!$A11,'Sales RAW DATA'!$D:$D,"B2")/SUMIFS('Sales RAW DATA'!$F:$F,'Sales RAW DATA'!$I:$I,Incentive_Calc!$A11,'Sales RAW DATA'!$D:$D,"B2")</f>
        <v>0.7970969834576711</v>
      </c>
      <c r="AD11" s="44">
        <f>IFERROR(SUMIFS('Sales RAW DATA'!$G:$G,'Sales RAW DATA'!$I:$I,Incentive_Calc!$A11,'Sales RAW DATA'!$D:$D,"B3",'Sales RAW DATA'!$E:$E,Incentive_Calc!AD$5)/SUMIFS('Sales RAW DATA'!$F:$F,'Sales RAW DATA'!$I:$I,Incentive_Calc!$A11,'Sales RAW DATA'!$D:$D,"B3",'Sales RAW DATA'!$E:$E,Incentive_Calc!AD$5),"")</f>
        <v>0.80192328211694408</v>
      </c>
      <c r="AE11" s="44">
        <f>IFERROR(SUMIFS('Sales RAW DATA'!$G:$G,'Sales RAW DATA'!$I:$I,Incentive_Calc!$A11,'Sales RAW DATA'!$D:$D,"B3",'Sales RAW DATA'!$E:$E,Incentive_Calc!AE$5)/SUMIFS('Sales RAW DATA'!$F:$F,'Sales RAW DATA'!$I:$I,Incentive_Calc!$A11,'Sales RAW DATA'!$D:$D,"B3",'Sales RAW DATA'!$E:$E,Incentive_Calc!AE$5),"")</f>
        <v>1.2380858468677494</v>
      </c>
      <c r="AF11" s="44">
        <f>IFERROR(SUMIFS('Sales RAW DATA'!$G:$G,'Sales RAW DATA'!$I:$I,Incentive_Calc!$A11,'Sales RAW DATA'!$D:$D,"B3",'Sales RAW DATA'!$E:$E,Incentive_Calc!AF$5)/SUMIFS('Sales RAW DATA'!$F:$F,'Sales RAW DATA'!$I:$I,Incentive_Calc!$A11,'Sales RAW DATA'!$D:$D,"B3",'Sales RAW DATA'!$E:$E,Incentive_Calc!AF$5),"")</f>
        <v>1.4628231060875576</v>
      </c>
      <c r="AG11" s="44">
        <f>SUMIFS('Sales RAW DATA'!$G:$G,'Sales RAW DATA'!$I:$I,Incentive_Calc!$A11,'Sales RAW DATA'!$D:$D,"B3")/SUMIFS('Sales RAW DATA'!$F:$F,'Sales RAW DATA'!$I:$I,Incentive_Calc!$A11,'Sales RAW DATA'!$D:$D,"B3")</f>
        <v>1.1972784398032033</v>
      </c>
      <c r="AH11" s="44">
        <f>IFERROR(SUMIFS('Sales RAW DATA'!$G:$G,'Sales RAW DATA'!$I:$I,Incentive_Calc!$A11,'Sales RAW DATA'!$D:$D,"B4",'Sales RAW DATA'!$E:$E,Incentive_Calc!AH$5)/SUMIFS('Sales RAW DATA'!$F:$F,'Sales RAW DATA'!$I:$I,Incentive_Calc!$A11,'Sales RAW DATA'!$D:$D,"B4",'Sales RAW DATA'!$E:$E,Incentive_Calc!AH$5),"")</f>
        <v>1.7886273699131769</v>
      </c>
      <c r="AI11" s="44">
        <f>IFERROR(SUMIFS('Sales RAW DATA'!$G:$G,'Sales RAW DATA'!$I:$I,Incentive_Calc!$A11,'Sales RAW DATA'!$D:$D,"B4",'Sales RAW DATA'!$E:$E,Incentive_Calc!AI$5)/SUMIFS('Sales RAW DATA'!$F:$F,'Sales RAW DATA'!$I:$I,Incentive_Calc!$A11,'Sales RAW DATA'!$D:$D,"B4",'Sales RAW DATA'!$E:$E,Incentive_Calc!AI$5),"")</f>
        <v>1.6419849718221666</v>
      </c>
      <c r="AJ11" s="44">
        <f>IFERROR(SUMIFS('Sales RAW DATA'!$G:$G,'Sales RAW DATA'!$I:$I,Incentive_Calc!$A11,'Sales RAW DATA'!$D:$D,"B4",'Sales RAW DATA'!$E:$E,Incentive_Calc!AJ$5)/SUMIFS('Sales RAW DATA'!$F:$F,'Sales RAW DATA'!$I:$I,Incentive_Calc!$A11,'Sales RAW DATA'!$D:$D,"B4",'Sales RAW DATA'!$E:$E,Incentive_Calc!AJ$5),"")</f>
        <v>1.2538726441675536</v>
      </c>
      <c r="AK11" s="44">
        <f>SUMIFS('Sales RAW DATA'!$G:$G,'Sales RAW DATA'!$I:$I,Incentive_Calc!$A11,'Sales RAW DATA'!$D:$D,"B4")/SUMIFS('Sales RAW DATA'!$F:$F,'Sales RAW DATA'!$I:$I,Incentive_Calc!$A11,'Sales RAW DATA'!$D:$D,"B4")</f>
        <v>1.5480589560059759</v>
      </c>
      <c r="AL11" s="44">
        <f>IFERROR(SUMIFS('Sales RAW DATA'!$G:$G,'Sales RAW DATA'!$I:$I,Incentive_Calc!$A11,'Sales RAW DATA'!$D:$D,"B5",'Sales RAW DATA'!$E:$E,Incentive_Calc!AL$5)/SUMIFS('Sales RAW DATA'!$F:$F,'Sales RAW DATA'!$I:$I,Incentive_Calc!$A11,'Sales RAW DATA'!$D:$D,"B5",'Sales RAW DATA'!$E:$E,Incentive_Calc!AL$5),"")</f>
        <v>1.1358235644744685</v>
      </c>
      <c r="AM11" s="44">
        <f>IFERROR(SUMIFS('Sales RAW DATA'!$G:$G,'Sales RAW DATA'!$I:$I,Incentive_Calc!$A11,'Sales RAW DATA'!$D:$D,"B5",'Sales RAW DATA'!$E:$E,Incentive_Calc!AM$5)/SUMIFS('Sales RAW DATA'!$F:$F,'Sales RAW DATA'!$I:$I,Incentive_Calc!$A11,'Sales RAW DATA'!$D:$D,"B5",'Sales RAW DATA'!$E:$E,Incentive_Calc!AM$5),"")</f>
        <v>0.78810695044004953</v>
      </c>
      <c r="AN11" s="44">
        <f>IFERROR(SUMIFS('Sales RAW DATA'!$G:$G,'Sales RAW DATA'!$I:$I,Incentive_Calc!$A11,'Sales RAW DATA'!$D:$D,"B5",'Sales RAW DATA'!$E:$E,Incentive_Calc!AN$5)/SUMIFS('Sales RAW DATA'!$F:$F,'Sales RAW DATA'!$I:$I,Incentive_Calc!$A11,'Sales RAW DATA'!$D:$D,"B5",'Sales RAW DATA'!$E:$E,Incentive_Calc!AN$5),"")</f>
        <v>0.53177876159864157</v>
      </c>
      <c r="AO11" s="44">
        <f>SUMIFS('Sales RAW DATA'!$G:$G,'Sales RAW DATA'!$I:$I,Incentive_Calc!$A11,'Sales RAW DATA'!$D:$D,"B5")/SUMIFS('Sales RAW DATA'!$F:$F,'Sales RAW DATA'!$I:$I,Incentive_Calc!$A11,'Sales RAW DATA'!$D:$D,"B5")</f>
        <v>0.79148206211801064</v>
      </c>
      <c r="AP11" s="42">
        <f>SUM(SUMIFS('Sales RAW DATA'!$F$2:$F$22804,'Sales RAW DATA'!$I$2:$I$22804,Incentive_Calc!$A11,'Sales RAW DATA'!$D$2:$D$22804,"B1"),SUMIFS('Sales RAW DATA'!$F$2:$F$22804,'Sales RAW DATA'!$I$2:$I$22804,Incentive_Calc!$A11,'Sales RAW DATA'!$D$2:$D$22804,"B2"),SUMIFS('Sales RAW DATA'!$F$2:$F$22804,'Sales RAW DATA'!$I$2:$I$22804,Incentive_Calc!$A11,'Sales RAW DATA'!$D$2:$D$22804,"B3"),SUMIFS('Sales RAW DATA'!$F$2:$F$22804,'Sales RAW DATA'!$I$2:$I$22804,Incentive_Calc!$A11,'Sales RAW DATA'!$D$2:$D$22804,"B4"),SUMIFS('Sales RAW DATA'!$F$2:$F$22804,'Sales RAW DATA'!$I$2:$I$22804,Incentive_Calc!$A11,'Sales RAW DATA'!$D$2:$D$22804,"B5"))</f>
        <v>869663</v>
      </c>
      <c r="AQ11" s="42">
        <f>SUM(SUMIFS('Sales RAW DATA'!$G$2:$G$22804,'Sales RAW DATA'!$I$2:$I$22804,Incentive_Calc!$A11,'Sales RAW DATA'!$D$2:$D$22804,"B1"),SUMIFS('Sales RAW DATA'!$G$2:$G$22804,'Sales RAW DATA'!$I$2:$I$22804,Incentive_Calc!$A11,'Sales RAW DATA'!$D$2:$D$22804,"B2"),SUMIFS('Sales RAW DATA'!$G$2:$G$22804,'Sales RAW DATA'!$I$2:$I$22804,Incentive_Calc!$A11,'Sales RAW DATA'!$D$2:$D$22804,"B3"),SUMIFS('Sales RAW DATA'!$G$2:$G$22804,'Sales RAW DATA'!$I$2:$I$22804,Incentive_Calc!$A11,'Sales RAW DATA'!$D$2:$D$22804,"B4"),SUMIFS('Sales RAW DATA'!$G$2:$G$22804,'Sales RAW DATA'!$I$2:$I$22804,Incentive_Calc!$A11,'Sales RAW DATA'!$D$2:$D$22804,"B5"))</f>
        <v>987911</v>
      </c>
      <c r="AR11" s="45">
        <f t="shared" si="14"/>
        <v>113.59699101835999</v>
      </c>
      <c r="AS11" s="45">
        <f t="shared" si="15"/>
        <v>113</v>
      </c>
      <c r="AT11" s="46">
        <v>1.03</v>
      </c>
      <c r="AU11" s="46">
        <v>0.92</v>
      </c>
      <c r="AV11" s="43" t="str">
        <f t="shared" si="1"/>
        <v>Yes</v>
      </c>
      <c r="AW11" s="43" t="str">
        <f t="shared" si="2"/>
        <v>Yes</v>
      </c>
      <c r="AX11" s="43" t="str">
        <f t="shared" si="3"/>
        <v>Yes</v>
      </c>
      <c r="AY11" s="43" t="str">
        <f t="shared" si="16"/>
        <v>Yes</v>
      </c>
    </row>
    <row r="12" spans="1:56" x14ac:dyDescent="0.35">
      <c r="A12" s="21" t="s">
        <v>886</v>
      </c>
      <c r="B12" s="21" t="s">
        <v>414</v>
      </c>
      <c r="C12" s="21" t="str">
        <f>_xlfn.XLOOKUP($A12,'Employee List'!$E:$E,'Employee List'!$D:$D,0)</f>
        <v>SF</v>
      </c>
      <c r="D12" s="42" t="str" cm="1">
        <f t="array" ref="D12">IFERROR(IF($G12="Yes",INDEX('Payment Plan'!$D$6:$D$42,MATCH(1,(Incentive_Calc!$C12='Payment Plan'!$B$6:$B$42)*(Incentive_Calc!$U12='Payment Plan'!$C$6:$C$42),0)),""),"")</f>
        <v/>
      </c>
      <c r="E12" s="42" t="str" cm="1">
        <f t="array" ref="E12">IFERROR(IF($H12="Yes",INDEX('Payment Plan'!$D$6:$D$42,MATCH(1,(Incentive_Calc!$C12='Payment Plan'!$B$6:$B$42)*(Incentive_Calc!$AS12='Payment Plan'!$C$6:$C$42),0)),""),"")</f>
        <v/>
      </c>
      <c r="F12" s="42">
        <f t="shared" si="4"/>
        <v>0</v>
      </c>
      <c r="G12" s="43" t="str">
        <f t="shared" si="5"/>
        <v>No</v>
      </c>
      <c r="H12" s="21" t="str">
        <f t="shared" si="6"/>
        <v>No</v>
      </c>
      <c r="I12" s="42">
        <f>IFERROR(SUMIFS('Sales RAW DATA'!$F$2:$F$30000,'Sales RAW DATA'!$I$2:$I$30000,Incentive_Calc!$A12,'Sales RAW DATA'!$E$2:$E$30000,Incentive_Calc!I$5),"")</f>
        <v>563623</v>
      </c>
      <c r="J12" s="42">
        <f>IFERROR(SUMIFS('Sales RAW DATA'!$F$2:$F$30000,'Sales RAW DATA'!$I$2:$I$30000,Incentive_Calc!$A12,'Sales RAW DATA'!$E$2:$E$30000,Incentive_Calc!J$5),"")</f>
        <v>649248</v>
      </c>
      <c r="K12" s="42">
        <f>IFERROR(SUMIFS('Sales RAW DATA'!$F$2:$F$30000,'Sales RAW DATA'!$I$2:$I$30000,Incentive_Calc!$A12,'Sales RAW DATA'!$E$2:$E$30000,Incentive_Calc!K$5),"")</f>
        <v>662201</v>
      </c>
      <c r="L12" s="42">
        <f t="shared" si="7"/>
        <v>1875072</v>
      </c>
      <c r="M12" s="42">
        <f>IFERROR(SUMIFS('Sales RAW DATA'!$G$2:$G$30000,'Sales RAW DATA'!$I$2:$I$30000,Incentive_Calc!$A12,'Sales RAW DATA'!$E$2:$E$30000,Incentive_Calc!M$5),"")</f>
        <v>539902</v>
      </c>
      <c r="N12" s="42">
        <f>IFERROR(SUMIFS('Sales RAW DATA'!$G$2:$G$30000,'Sales RAW DATA'!$I$2:$I$30000,Incentive_Calc!$A12,'Sales RAW DATA'!$E$2:$E$30000,Incentive_Calc!N$5),"")</f>
        <v>489926</v>
      </c>
      <c r="O12" s="42">
        <f>IFERROR(SUMIFS('Sales RAW DATA'!$G$2:$G$30000,'Sales RAW DATA'!$I$2:$I$30000,Incentive_Calc!$A12,'Sales RAW DATA'!$E$2:$E$30000,Incentive_Calc!O$5),"")</f>
        <v>491019</v>
      </c>
      <c r="P12" s="42">
        <f t="shared" si="8"/>
        <v>1520847</v>
      </c>
      <c r="Q12" s="44">
        <f t="shared" si="9"/>
        <v>0.95791335697797997</v>
      </c>
      <c r="R12" s="44">
        <f t="shared" si="10"/>
        <v>0.75460532801025182</v>
      </c>
      <c r="S12" s="44">
        <f t="shared" si="11"/>
        <v>0.74149540698368022</v>
      </c>
      <c r="T12" s="45">
        <f t="shared" si="12"/>
        <v>81.108725424943685</v>
      </c>
      <c r="U12" s="45">
        <f t="shared" si="13"/>
        <v>81</v>
      </c>
      <c r="V12" s="44">
        <f>IFERROR(SUMIFS('Sales RAW DATA'!$G:$G,'Sales RAW DATA'!$I:$I,Incentive_Calc!$A12,'Sales RAW DATA'!$D:$D,"B1",'Sales RAW DATA'!$E:$E,Incentive_Calc!V$5)/SUMIFS('Sales RAW DATA'!$F:$F,'Sales RAW DATA'!$I:$I,Incentive_Calc!$A12,'Sales RAW DATA'!$D:$D,"B1",'Sales RAW DATA'!$E:$E,Incentive_Calc!V$5),"")</f>
        <v>0.43654968422735629</v>
      </c>
      <c r="W12" s="44">
        <f>IFERROR(SUMIFS('Sales RAW DATA'!$G:$G,'Sales RAW DATA'!$I:$I,Incentive_Calc!$A12,'Sales RAW DATA'!$D:$D,"B1",'Sales RAW DATA'!$E:$E,Incentive_Calc!W$5)/SUMIFS('Sales RAW DATA'!$F:$F,'Sales RAW DATA'!$I:$I,Incentive_Calc!$A12,'Sales RAW DATA'!$D:$D,"B1",'Sales RAW DATA'!$E:$E,Incentive_Calc!W$5),"")</f>
        <v>0.70493022441926589</v>
      </c>
      <c r="X12" s="44">
        <f>IFERROR(SUMIFS('Sales RAW DATA'!$G:$G,'Sales RAW DATA'!$I:$I,Incentive_Calc!$A12,'Sales RAW DATA'!$D:$D,"B1",'Sales RAW DATA'!$E:$E,Incentive_Calc!X$5)/SUMIFS('Sales RAW DATA'!$F:$F,'Sales RAW DATA'!$I:$I,Incentive_Calc!$A12,'Sales RAW DATA'!$D:$D,"B1",'Sales RAW DATA'!$E:$E,Incentive_Calc!X$5),"")</f>
        <v>0.50783368054564648</v>
      </c>
      <c r="Y12" s="44">
        <f>SUMIFS('Sales RAW DATA'!$G:$G,'Sales RAW DATA'!$I:$I,Incentive_Calc!$A12,'Sales RAW DATA'!$D:$D,"B1")/SUMIFS('Sales RAW DATA'!$F:$F,'Sales RAW DATA'!$I:$I,Incentive_Calc!$A12,'Sales RAW DATA'!$D:$D,"B1")</f>
        <v>0.57191546408571337</v>
      </c>
      <c r="Z12" s="44">
        <f>IFERROR(SUMIFS('Sales RAW DATA'!$G:$G,'Sales RAW DATA'!$I:$I,Incentive_Calc!$A12,'Sales RAW DATA'!$D:$D,"B2",'Sales RAW DATA'!$E:$E,Incentive_Calc!Z$5)/SUMIFS('Sales RAW DATA'!$F:$F,'Sales RAW DATA'!$I:$I,Incentive_Calc!$A12,'Sales RAW DATA'!$D:$D,"B2",'Sales RAW DATA'!$E:$E,Incentive_Calc!Z$5),"")</f>
        <v>1.1929008567931456</v>
      </c>
      <c r="AA12" s="44">
        <f>IFERROR(SUMIFS('Sales RAW DATA'!$G:$G,'Sales RAW DATA'!$I:$I,Incentive_Calc!$A12,'Sales RAW DATA'!$D:$D,"B2",'Sales RAW DATA'!$E:$E,Incentive_Calc!AA$5)/SUMIFS('Sales RAW DATA'!$F:$F,'Sales RAW DATA'!$I:$I,Incentive_Calc!$A12,'Sales RAW DATA'!$D:$D,"B2",'Sales RAW DATA'!$E:$E,Incentive_Calc!AA$5),"")</f>
        <v>0.58699232803086121</v>
      </c>
      <c r="AB12" s="44">
        <f>IFERROR(SUMIFS('Sales RAW DATA'!$G:$G,'Sales RAW DATA'!$I:$I,Incentive_Calc!$A12,'Sales RAW DATA'!$D:$D,"B2",'Sales RAW DATA'!$E:$E,Incentive_Calc!AB$5)/SUMIFS('Sales RAW DATA'!$F:$F,'Sales RAW DATA'!$I:$I,Incentive_Calc!$A12,'Sales RAW DATA'!$D:$D,"B2",'Sales RAW DATA'!$E:$E,Incentive_Calc!AB$5),"")</f>
        <v>0.67024054690983204</v>
      </c>
      <c r="AC12" s="44">
        <f>SUMIFS('Sales RAW DATA'!$G:$G,'Sales RAW DATA'!$I:$I,Incentive_Calc!$A12,'Sales RAW DATA'!$D:$D,"B2")/SUMIFS('Sales RAW DATA'!$F:$F,'Sales RAW DATA'!$I:$I,Incentive_Calc!$A12,'Sales RAW DATA'!$D:$D,"B2")</f>
        <v>0.6744697425379389</v>
      </c>
      <c r="AD12" s="44">
        <f>IFERROR(SUMIFS('Sales RAW DATA'!$G:$G,'Sales RAW DATA'!$I:$I,Incentive_Calc!$A12,'Sales RAW DATA'!$D:$D,"B3",'Sales RAW DATA'!$E:$E,Incentive_Calc!AD$5)/SUMIFS('Sales RAW DATA'!$F:$F,'Sales RAW DATA'!$I:$I,Incentive_Calc!$A12,'Sales RAW DATA'!$D:$D,"B3",'Sales RAW DATA'!$E:$E,Incentive_Calc!AD$5),"")</f>
        <v>0.23109083998479665</v>
      </c>
      <c r="AE12" s="44">
        <f>IFERROR(SUMIFS('Sales RAW DATA'!$G:$G,'Sales RAW DATA'!$I:$I,Incentive_Calc!$A12,'Sales RAW DATA'!$D:$D,"B3",'Sales RAW DATA'!$E:$E,Incentive_Calc!AE$5)/SUMIFS('Sales RAW DATA'!$F:$F,'Sales RAW DATA'!$I:$I,Incentive_Calc!$A12,'Sales RAW DATA'!$D:$D,"B3",'Sales RAW DATA'!$E:$E,Incentive_Calc!AE$5),"")</f>
        <v>1.0895929613194459</v>
      </c>
      <c r="AF12" s="44">
        <f>IFERROR(SUMIFS('Sales RAW DATA'!$G:$G,'Sales RAW DATA'!$I:$I,Incentive_Calc!$A12,'Sales RAW DATA'!$D:$D,"B3",'Sales RAW DATA'!$E:$E,Incentive_Calc!AF$5)/SUMIFS('Sales RAW DATA'!$F:$F,'Sales RAW DATA'!$I:$I,Incentive_Calc!$A12,'Sales RAW DATA'!$D:$D,"B3",'Sales RAW DATA'!$E:$E,Incentive_Calc!AF$5),"")</f>
        <v>1.2263288376943104</v>
      </c>
      <c r="AG12" s="44">
        <f>SUMIFS('Sales RAW DATA'!$G:$G,'Sales RAW DATA'!$I:$I,Incentive_Calc!$A12,'Sales RAW DATA'!$D:$D,"B3")/SUMIFS('Sales RAW DATA'!$F:$F,'Sales RAW DATA'!$I:$I,Incentive_Calc!$A12,'Sales RAW DATA'!$D:$D,"B3")</f>
        <v>1.0657893879253597</v>
      </c>
      <c r="AH12" s="44">
        <f>IFERROR(SUMIFS('Sales RAW DATA'!$G:$G,'Sales RAW DATA'!$I:$I,Incentive_Calc!$A12,'Sales RAW DATA'!$D:$D,"B4",'Sales RAW DATA'!$E:$E,Incentive_Calc!AH$5)/SUMIFS('Sales RAW DATA'!$F:$F,'Sales RAW DATA'!$I:$I,Incentive_Calc!$A12,'Sales RAW DATA'!$D:$D,"B4",'Sales RAW DATA'!$E:$E,Incentive_Calc!AH$5),"")</f>
        <v>1.0159137152404427</v>
      </c>
      <c r="AI12" s="44">
        <f>IFERROR(SUMIFS('Sales RAW DATA'!$G:$G,'Sales RAW DATA'!$I:$I,Incentive_Calc!$A12,'Sales RAW DATA'!$D:$D,"B4",'Sales RAW DATA'!$E:$E,Incentive_Calc!AI$5)/SUMIFS('Sales RAW DATA'!$F:$F,'Sales RAW DATA'!$I:$I,Incentive_Calc!$A12,'Sales RAW DATA'!$D:$D,"B4",'Sales RAW DATA'!$E:$E,Incentive_Calc!AI$5),"")</f>
        <v>1.0503858907767702</v>
      </c>
      <c r="AJ12" s="44">
        <f>IFERROR(SUMIFS('Sales RAW DATA'!$G:$G,'Sales RAW DATA'!$I:$I,Incentive_Calc!$A12,'Sales RAW DATA'!$D:$D,"B4",'Sales RAW DATA'!$E:$E,Incentive_Calc!AJ$5)/SUMIFS('Sales RAW DATA'!$F:$F,'Sales RAW DATA'!$I:$I,Incentive_Calc!$A12,'Sales RAW DATA'!$D:$D,"B4",'Sales RAW DATA'!$E:$E,Incentive_Calc!AJ$5),"")</f>
        <v>1.1842435743588313</v>
      </c>
      <c r="AK12" s="44">
        <f>SUMIFS('Sales RAW DATA'!$G:$G,'Sales RAW DATA'!$I:$I,Incentive_Calc!$A12,'Sales RAW DATA'!$D:$D,"B4")/SUMIFS('Sales RAW DATA'!$F:$F,'Sales RAW DATA'!$I:$I,Incentive_Calc!$A12,'Sales RAW DATA'!$D:$D,"B4")</f>
        <v>1.0536811102027126</v>
      </c>
      <c r="AL12" s="44">
        <f>IFERROR(SUMIFS('Sales RAW DATA'!$G:$G,'Sales RAW DATA'!$I:$I,Incentive_Calc!$A12,'Sales RAW DATA'!$D:$D,"B5",'Sales RAW DATA'!$E:$E,Incentive_Calc!AL$5)/SUMIFS('Sales RAW DATA'!$F:$F,'Sales RAW DATA'!$I:$I,Incentive_Calc!$A12,'Sales RAW DATA'!$D:$D,"B5",'Sales RAW DATA'!$E:$E,Incentive_Calc!AL$5),"")</f>
        <v>0.8360381861575179</v>
      </c>
      <c r="AM12" s="44">
        <f>IFERROR(SUMIFS('Sales RAW DATA'!$G:$G,'Sales RAW DATA'!$I:$I,Incentive_Calc!$A12,'Sales RAW DATA'!$D:$D,"B5",'Sales RAW DATA'!$E:$E,Incentive_Calc!AM$5)/SUMIFS('Sales RAW DATA'!$F:$F,'Sales RAW DATA'!$I:$I,Incentive_Calc!$A12,'Sales RAW DATA'!$D:$D,"B5",'Sales RAW DATA'!$E:$E,Incentive_Calc!AM$5),"")</f>
        <v>0.81915800899364244</v>
      </c>
      <c r="AN12" s="44">
        <f>IFERROR(SUMIFS('Sales RAW DATA'!$G:$G,'Sales RAW DATA'!$I:$I,Incentive_Calc!$A12,'Sales RAW DATA'!$D:$D,"B5",'Sales RAW DATA'!$E:$E,Incentive_Calc!AN$5)/SUMIFS('Sales RAW DATA'!$F:$F,'Sales RAW DATA'!$I:$I,Incentive_Calc!$A12,'Sales RAW DATA'!$D:$D,"B5",'Sales RAW DATA'!$E:$E,Incentive_Calc!AN$5),"")</f>
        <v>0.57727322584183394</v>
      </c>
      <c r="AO12" s="44">
        <f>SUMIFS('Sales RAW DATA'!$G:$G,'Sales RAW DATA'!$I:$I,Incentive_Calc!$A12,'Sales RAW DATA'!$D:$D,"B5")/SUMIFS('Sales RAW DATA'!$F:$F,'Sales RAW DATA'!$I:$I,Incentive_Calc!$A12,'Sales RAW DATA'!$D:$D,"B5")</f>
        <v>0.72171584217173634</v>
      </c>
      <c r="AP12" s="42">
        <f>SUM(SUMIFS('Sales RAW DATA'!$F$2:$F$22804,'Sales RAW DATA'!$I$2:$I$22804,Incentive_Calc!$A12,'Sales RAW DATA'!$D$2:$D$22804,"B1"),SUMIFS('Sales RAW DATA'!$F$2:$F$22804,'Sales RAW DATA'!$I$2:$I$22804,Incentive_Calc!$A12,'Sales RAW DATA'!$D$2:$D$22804,"B2"),SUMIFS('Sales RAW DATA'!$F$2:$F$22804,'Sales RAW DATA'!$I$2:$I$22804,Incentive_Calc!$A12,'Sales RAW DATA'!$D$2:$D$22804,"B3"),SUMIFS('Sales RAW DATA'!$F$2:$F$22804,'Sales RAW DATA'!$I$2:$I$22804,Incentive_Calc!$A12,'Sales RAW DATA'!$D$2:$D$22804,"B4"),SUMIFS('Sales RAW DATA'!$F$2:$F$22804,'Sales RAW DATA'!$I$2:$I$22804,Incentive_Calc!$A12,'Sales RAW DATA'!$D$2:$D$22804,"B5"))</f>
        <v>946763</v>
      </c>
      <c r="AQ12" s="42">
        <f>SUM(SUMIFS('Sales RAW DATA'!$G$2:$G$22804,'Sales RAW DATA'!$I$2:$I$22804,Incentive_Calc!$A12,'Sales RAW DATA'!$D$2:$D$22804,"B1"),SUMIFS('Sales RAW DATA'!$G$2:$G$22804,'Sales RAW DATA'!$I$2:$I$22804,Incentive_Calc!$A12,'Sales RAW DATA'!$D$2:$D$22804,"B2"),SUMIFS('Sales RAW DATA'!$G$2:$G$22804,'Sales RAW DATA'!$I$2:$I$22804,Incentive_Calc!$A12,'Sales RAW DATA'!$D$2:$D$22804,"B3"),SUMIFS('Sales RAW DATA'!$G$2:$G$22804,'Sales RAW DATA'!$I$2:$I$22804,Incentive_Calc!$A12,'Sales RAW DATA'!$D$2:$D$22804,"B4"),SUMIFS('Sales RAW DATA'!$G$2:$G$22804,'Sales RAW DATA'!$I$2:$I$22804,Incentive_Calc!$A12,'Sales RAW DATA'!$D$2:$D$22804,"B5"))</f>
        <v>805189</v>
      </c>
      <c r="AR12" s="45">
        <f t="shared" si="14"/>
        <v>85.046521674378909</v>
      </c>
      <c r="AS12" s="45">
        <f t="shared" si="15"/>
        <v>85</v>
      </c>
      <c r="AT12" s="46">
        <v>0.99</v>
      </c>
      <c r="AU12" s="46">
        <v>0.96</v>
      </c>
      <c r="AV12" s="43" t="str">
        <f t="shared" si="1"/>
        <v>Yes</v>
      </c>
      <c r="AW12" s="43" t="str">
        <f t="shared" si="2"/>
        <v>No</v>
      </c>
      <c r="AX12" s="43" t="str">
        <f t="shared" si="3"/>
        <v>No</v>
      </c>
      <c r="AY12" s="43" t="str">
        <f t="shared" si="16"/>
        <v>Yes</v>
      </c>
    </row>
    <row r="13" spans="1:56" x14ac:dyDescent="0.35">
      <c r="A13" s="21" t="s">
        <v>887</v>
      </c>
      <c r="B13" s="21" t="s">
        <v>415</v>
      </c>
      <c r="C13" s="21" t="str">
        <f>_xlfn.XLOOKUP($A13,'Employee List'!$E:$E,'Employee List'!$D:$D,0)</f>
        <v>SF</v>
      </c>
      <c r="D13" s="42" t="str" cm="1">
        <f t="array" ref="D13">IFERROR(IF($G13="Yes",INDEX('Payment Plan'!$D$6:$D$42,MATCH(1,(Incentive_Calc!$C13='Payment Plan'!$B$6:$B$42)*(Incentive_Calc!$U13='Payment Plan'!$C$6:$C$42),0)),""),"")</f>
        <v/>
      </c>
      <c r="E13" s="42" t="str" cm="1">
        <f t="array" ref="E13">IFERROR(IF($H13="Yes",INDEX('Payment Plan'!$D$6:$D$42,MATCH(1,(Incentive_Calc!$C13='Payment Plan'!$B$6:$B$42)*(Incentive_Calc!$AS13='Payment Plan'!$C$6:$C$42),0)),""),"")</f>
        <v/>
      </c>
      <c r="F13" s="42">
        <f t="shared" si="4"/>
        <v>0</v>
      </c>
      <c r="G13" s="43" t="str">
        <f t="shared" si="5"/>
        <v>No</v>
      </c>
      <c r="H13" s="21" t="str">
        <f t="shared" si="6"/>
        <v>No</v>
      </c>
      <c r="I13" s="42">
        <f>IFERROR(SUMIFS('Sales RAW DATA'!$F$2:$F$30000,'Sales RAW DATA'!$I$2:$I$30000,Incentive_Calc!$A13,'Sales RAW DATA'!$E$2:$E$30000,Incentive_Calc!I$5),"")</f>
        <v>778152</v>
      </c>
      <c r="J13" s="42">
        <f>IFERROR(SUMIFS('Sales RAW DATA'!$F$2:$F$30000,'Sales RAW DATA'!$I$2:$I$30000,Incentive_Calc!$A13,'Sales RAW DATA'!$E$2:$E$30000,Incentive_Calc!J$5),"")</f>
        <v>763999</v>
      </c>
      <c r="K13" s="42">
        <f>IFERROR(SUMIFS('Sales RAW DATA'!$F$2:$F$30000,'Sales RAW DATA'!$I$2:$I$30000,Incentive_Calc!$A13,'Sales RAW DATA'!$E$2:$E$30000,Incentive_Calc!K$5),"")</f>
        <v>772001</v>
      </c>
      <c r="L13" s="42">
        <f t="shared" si="7"/>
        <v>2314152</v>
      </c>
      <c r="M13" s="42">
        <f>IFERROR(SUMIFS('Sales RAW DATA'!$G$2:$G$30000,'Sales RAW DATA'!$I$2:$I$30000,Incentive_Calc!$A13,'Sales RAW DATA'!$E$2:$E$30000,Incentive_Calc!M$5),"")</f>
        <v>724111</v>
      </c>
      <c r="N13" s="42">
        <f>IFERROR(SUMIFS('Sales RAW DATA'!$G$2:$G$30000,'Sales RAW DATA'!$I$2:$I$30000,Incentive_Calc!$A13,'Sales RAW DATA'!$E$2:$E$30000,Incentive_Calc!N$5),"")</f>
        <v>451203</v>
      </c>
      <c r="O13" s="42">
        <f>IFERROR(SUMIFS('Sales RAW DATA'!$G$2:$G$30000,'Sales RAW DATA'!$I$2:$I$30000,Incentive_Calc!$A13,'Sales RAW DATA'!$E$2:$E$30000,Incentive_Calc!O$5),"")</f>
        <v>492805</v>
      </c>
      <c r="P13" s="42">
        <f t="shared" si="8"/>
        <v>1668119</v>
      </c>
      <c r="Q13" s="44">
        <f t="shared" si="9"/>
        <v>0.93055212863296632</v>
      </c>
      <c r="R13" s="44">
        <f t="shared" si="10"/>
        <v>0.59058061594321454</v>
      </c>
      <c r="S13" s="44">
        <f t="shared" si="11"/>
        <v>0.63834761872070112</v>
      </c>
      <c r="T13" s="45">
        <f t="shared" si="12"/>
        <v>72.083380866943912</v>
      </c>
      <c r="U13" s="45">
        <f t="shared" si="13"/>
        <v>72</v>
      </c>
      <c r="V13" s="44">
        <f>IFERROR(SUMIFS('Sales RAW DATA'!$G:$G,'Sales RAW DATA'!$I:$I,Incentive_Calc!$A13,'Sales RAW DATA'!$D:$D,"B1",'Sales RAW DATA'!$E:$E,Incentive_Calc!V$5)/SUMIFS('Sales RAW DATA'!$F:$F,'Sales RAW DATA'!$I:$I,Incentive_Calc!$A13,'Sales RAW DATA'!$D:$D,"B1",'Sales RAW DATA'!$E:$E,Incentive_Calc!V$5),"")</f>
        <v>1.1679348052056047</v>
      </c>
      <c r="W13" s="44">
        <f>IFERROR(SUMIFS('Sales RAW DATA'!$G:$G,'Sales RAW DATA'!$I:$I,Incentive_Calc!$A13,'Sales RAW DATA'!$D:$D,"B1",'Sales RAW DATA'!$E:$E,Incentive_Calc!W$5)/SUMIFS('Sales RAW DATA'!$F:$F,'Sales RAW DATA'!$I:$I,Incentive_Calc!$A13,'Sales RAW DATA'!$D:$D,"B1",'Sales RAW DATA'!$E:$E,Incentive_Calc!W$5),"")</f>
        <v>0.48825194014492135</v>
      </c>
      <c r="X13" s="44">
        <f>IFERROR(SUMIFS('Sales RAW DATA'!$G:$G,'Sales RAW DATA'!$I:$I,Incentive_Calc!$A13,'Sales RAW DATA'!$D:$D,"B1",'Sales RAW DATA'!$E:$E,Incentive_Calc!X$5)/SUMIFS('Sales RAW DATA'!$F:$F,'Sales RAW DATA'!$I:$I,Incentive_Calc!$A13,'Sales RAW DATA'!$D:$D,"B1",'Sales RAW DATA'!$E:$E,Incentive_Calc!X$5),"")</f>
        <v>0.54233101775278425</v>
      </c>
      <c r="Y13" s="44">
        <f>SUMIFS('Sales RAW DATA'!$G:$G,'Sales RAW DATA'!$I:$I,Incentive_Calc!$A13,'Sales RAW DATA'!$D:$D,"B1")/SUMIFS('Sales RAW DATA'!$F:$F,'Sales RAW DATA'!$I:$I,Incentive_Calc!$A13,'Sales RAW DATA'!$D:$D,"B1")</f>
        <v>0.73913043478260865</v>
      </c>
      <c r="Z13" s="44">
        <f>IFERROR(SUMIFS('Sales RAW DATA'!$G:$G,'Sales RAW DATA'!$I:$I,Incentive_Calc!$A13,'Sales RAW DATA'!$D:$D,"B2",'Sales RAW DATA'!$E:$E,Incentive_Calc!Z$5)/SUMIFS('Sales RAW DATA'!$F:$F,'Sales RAW DATA'!$I:$I,Incentive_Calc!$A13,'Sales RAW DATA'!$D:$D,"B2",'Sales RAW DATA'!$E:$E,Incentive_Calc!Z$5),"")</f>
        <v>0.69740898655296824</v>
      </c>
      <c r="AA13" s="44">
        <f>IFERROR(SUMIFS('Sales RAW DATA'!$G:$G,'Sales RAW DATA'!$I:$I,Incentive_Calc!$A13,'Sales RAW DATA'!$D:$D,"B2",'Sales RAW DATA'!$E:$E,Incentive_Calc!AA$5)/SUMIFS('Sales RAW DATA'!$F:$F,'Sales RAW DATA'!$I:$I,Incentive_Calc!$A13,'Sales RAW DATA'!$D:$D,"B2",'Sales RAW DATA'!$E:$E,Incentive_Calc!AA$5),"")</f>
        <v>0.43603671099456826</v>
      </c>
      <c r="AB13" s="44">
        <f>IFERROR(SUMIFS('Sales RAW DATA'!$G:$G,'Sales RAW DATA'!$I:$I,Incentive_Calc!$A13,'Sales RAW DATA'!$D:$D,"B2",'Sales RAW DATA'!$E:$E,Incentive_Calc!AB$5)/SUMIFS('Sales RAW DATA'!$F:$F,'Sales RAW DATA'!$I:$I,Incentive_Calc!$A13,'Sales RAW DATA'!$D:$D,"B2",'Sales RAW DATA'!$E:$E,Incentive_Calc!AB$5),"")</f>
        <v>0.7364260723078917</v>
      </c>
      <c r="AC13" s="44">
        <f>SUMIFS('Sales RAW DATA'!$G:$G,'Sales RAW DATA'!$I:$I,Incentive_Calc!$A13,'Sales RAW DATA'!$D:$D,"B2")/SUMIFS('Sales RAW DATA'!$F:$F,'Sales RAW DATA'!$I:$I,Incentive_Calc!$A13,'Sales RAW DATA'!$D:$D,"B2")</f>
        <v>0.62065273256810005</v>
      </c>
      <c r="AD13" s="44">
        <f>IFERROR(SUMIFS('Sales RAW DATA'!$G:$G,'Sales RAW DATA'!$I:$I,Incentive_Calc!$A13,'Sales RAW DATA'!$D:$D,"B3",'Sales RAW DATA'!$E:$E,Incentive_Calc!AD$5)/SUMIFS('Sales RAW DATA'!$F:$F,'Sales RAW DATA'!$I:$I,Incentive_Calc!$A13,'Sales RAW DATA'!$D:$D,"B3",'Sales RAW DATA'!$E:$E,Incentive_Calc!AD$5),"")</f>
        <v>1.3443305950593292</v>
      </c>
      <c r="AE13" s="44">
        <f>IFERROR(SUMIFS('Sales RAW DATA'!$G:$G,'Sales RAW DATA'!$I:$I,Incentive_Calc!$A13,'Sales RAW DATA'!$D:$D,"B3",'Sales RAW DATA'!$E:$E,Incentive_Calc!AE$5)/SUMIFS('Sales RAW DATA'!$F:$F,'Sales RAW DATA'!$I:$I,Incentive_Calc!$A13,'Sales RAW DATA'!$D:$D,"B3",'Sales RAW DATA'!$E:$E,Incentive_Calc!AE$5),"")</f>
        <v>0.63182299354415472</v>
      </c>
      <c r="AF13" s="44">
        <f>IFERROR(SUMIFS('Sales RAW DATA'!$G:$G,'Sales RAW DATA'!$I:$I,Incentive_Calc!$A13,'Sales RAW DATA'!$D:$D,"B3",'Sales RAW DATA'!$E:$E,Incentive_Calc!AF$5)/SUMIFS('Sales RAW DATA'!$F:$F,'Sales RAW DATA'!$I:$I,Incentive_Calc!$A13,'Sales RAW DATA'!$D:$D,"B3",'Sales RAW DATA'!$E:$E,Incentive_Calc!AF$5),"")</f>
        <v>0.7183730320997751</v>
      </c>
      <c r="AG13" s="44">
        <f>SUMIFS('Sales RAW DATA'!$G:$G,'Sales RAW DATA'!$I:$I,Incentive_Calc!$A13,'Sales RAW DATA'!$D:$D,"B3")/SUMIFS('Sales RAW DATA'!$F:$F,'Sales RAW DATA'!$I:$I,Incentive_Calc!$A13,'Sales RAW DATA'!$D:$D,"B3")</f>
        <v>0.89053377912620224</v>
      </c>
      <c r="AH13" s="44">
        <f>IFERROR(SUMIFS('Sales RAW DATA'!$G:$G,'Sales RAW DATA'!$I:$I,Incentive_Calc!$A13,'Sales RAW DATA'!$D:$D,"B4",'Sales RAW DATA'!$E:$E,Incentive_Calc!AH$5)/SUMIFS('Sales RAW DATA'!$F:$F,'Sales RAW DATA'!$I:$I,Incentive_Calc!$A13,'Sales RAW DATA'!$D:$D,"B4",'Sales RAW DATA'!$E:$E,Incentive_Calc!AH$5),"")</f>
        <v>0.85971290485464902</v>
      </c>
      <c r="AI13" s="44">
        <f>IFERROR(SUMIFS('Sales RAW DATA'!$G:$G,'Sales RAW DATA'!$I:$I,Incentive_Calc!$A13,'Sales RAW DATA'!$D:$D,"B4",'Sales RAW DATA'!$E:$E,Incentive_Calc!AI$5)/SUMIFS('Sales RAW DATA'!$F:$F,'Sales RAW DATA'!$I:$I,Incentive_Calc!$A13,'Sales RAW DATA'!$D:$D,"B4",'Sales RAW DATA'!$E:$E,Incentive_Calc!AI$5),"")</f>
        <v>0.57942394551147924</v>
      </c>
      <c r="AJ13" s="44">
        <f>IFERROR(SUMIFS('Sales RAW DATA'!$G:$G,'Sales RAW DATA'!$I:$I,Incentive_Calc!$A13,'Sales RAW DATA'!$D:$D,"B4",'Sales RAW DATA'!$E:$E,Incentive_Calc!AJ$5)/SUMIFS('Sales RAW DATA'!$F:$F,'Sales RAW DATA'!$I:$I,Incentive_Calc!$A13,'Sales RAW DATA'!$D:$D,"B4",'Sales RAW DATA'!$E:$E,Incentive_Calc!AJ$5),"")</f>
        <v>0.81054628912653737</v>
      </c>
      <c r="AK13" s="44">
        <f>SUMIFS('Sales RAW DATA'!$G:$G,'Sales RAW DATA'!$I:$I,Incentive_Calc!$A13,'Sales RAW DATA'!$D:$D,"B4")/SUMIFS('Sales RAW DATA'!$F:$F,'Sales RAW DATA'!$I:$I,Incentive_Calc!$A13,'Sales RAW DATA'!$D:$D,"B4")</f>
        <v>0.75058788283714994</v>
      </c>
      <c r="AL13" s="44">
        <f>IFERROR(SUMIFS('Sales RAW DATA'!$G:$G,'Sales RAW DATA'!$I:$I,Incentive_Calc!$A13,'Sales RAW DATA'!$D:$D,"B5",'Sales RAW DATA'!$E:$E,Incentive_Calc!AL$5)/SUMIFS('Sales RAW DATA'!$F:$F,'Sales RAW DATA'!$I:$I,Incentive_Calc!$A13,'Sales RAW DATA'!$D:$D,"B5",'Sales RAW DATA'!$E:$E,Incentive_Calc!AL$5),"")</f>
        <v>1.1738881534223049</v>
      </c>
      <c r="AM13" s="44">
        <f>IFERROR(SUMIFS('Sales RAW DATA'!$G:$G,'Sales RAW DATA'!$I:$I,Incentive_Calc!$A13,'Sales RAW DATA'!$D:$D,"B5",'Sales RAW DATA'!$E:$E,Incentive_Calc!AM$5)/SUMIFS('Sales RAW DATA'!$F:$F,'Sales RAW DATA'!$I:$I,Incentive_Calc!$A13,'Sales RAW DATA'!$D:$D,"B5",'Sales RAW DATA'!$E:$E,Incentive_Calc!AM$5),"")</f>
        <v>0.74829662494057991</v>
      </c>
      <c r="AN13" s="44">
        <f>IFERROR(SUMIFS('Sales RAW DATA'!$G:$G,'Sales RAW DATA'!$I:$I,Incentive_Calc!$A13,'Sales RAW DATA'!$D:$D,"B5",'Sales RAW DATA'!$E:$E,Incentive_Calc!AN$5)/SUMIFS('Sales RAW DATA'!$F:$F,'Sales RAW DATA'!$I:$I,Incentive_Calc!$A13,'Sales RAW DATA'!$D:$D,"B5",'Sales RAW DATA'!$E:$E,Incentive_Calc!AN$5),"")</f>
        <v>0.82574072745534111</v>
      </c>
      <c r="AO13" s="44">
        <f>SUMIFS('Sales RAW DATA'!$G:$G,'Sales RAW DATA'!$I:$I,Incentive_Calc!$A13,'Sales RAW DATA'!$D:$D,"B5")/SUMIFS('Sales RAW DATA'!$F:$F,'Sales RAW DATA'!$I:$I,Incentive_Calc!$A13,'Sales RAW DATA'!$D:$D,"B5")</f>
        <v>0.92164892501634366</v>
      </c>
      <c r="AP13" s="42">
        <f>SUM(SUMIFS('Sales RAW DATA'!$F$2:$F$22804,'Sales RAW DATA'!$I$2:$I$22804,Incentive_Calc!$A13,'Sales RAW DATA'!$D$2:$D$22804,"B1"),SUMIFS('Sales RAW DATA'!$F$2:$F$22804,'Sales RAW DATA'!$I$2:$I$22804,Incentive_Calc!$A13,'Sales RAW DATA'!$D$2:$D$22804,"B2"),SUMIFS('Sales RAW DATA'!$F$2:$F$22804,'Sales RAW DATA'!$I$2:$I$22804,Incentive_Calc!$A13,'Sales RAW DATA'!$D$2:$D$22804,"B3"),SUMIFS('Sales RAW DATA'!$F$2:$F$22804,'Sales RAW DATA'!$I$2:$I$22804,Incentive_Calc!$A13,'Sales RAW DATA'!$D$2:$D$22804,"B4"),SUMIFS('Sales RAW DATA'!$F$2:$F$22804,'Sales RAW DATA'!$I$2:$I$22804,Incentive_Calc!$A13,'Sales RAW DATA'!$D$2:$D$22804,"B5"))</f>
        <v>1041783</v>
      </c>
      <c r="AQ13" s="42">
        <f>SUM(SUMIFS('Sales RAW DATA'!$G$2:$G$22804,'Sales RAW DATA'!$I$2:$I$22804,Incentive_Calc!$A13,'Sales RAW DATA'!$D$2:$D$22804,"B1"),SUMIFS('Sales RAW DATA'!$G$2:$G$22804,'Sales RAW DATA'!$I$2:$I$22804,Incentive_Calc!$A13,'Sales RAW DATA'!$D$2:$D$22804,"B2"),SUMIFS('Sales RAW DATA'!$G$2:$G$22804,'Sales RAW DATA'!$I$2:$I$22804,Incentive_Calc!$A13,'Sales RAW DATA'!$D$2:$D$22804,"B3"),SUMIFS('Sales RAW DATA'!$G$2:$G$22804,'Sales RAW DATA'!$I$2:$I$22804,Incentive_Calc!$A13,'Sales RAW DATA'!$D$2:$D$22804,"B4"),SUMIFS('Sales RAW DATA'!$G$2:$G$22804,'Sales RAW DATA'!$I$2:$I$22804,Incentive_Calc!$A13,'Sales RAW DATA'!$D$2:$D$22804,"B5"))</f>
        <v>816384</v>
      </c>
      <c r="AR13" s="45">
        <f t="shared" si="14"/>
        <v>78.364112295938796</v>
      </c>
      <c r="AS13" s="45">
        <f t="shared" si="15"/>
        <v>78</v>
      </c>
      <c r="AT13" s="46">
        <v>1.17</v>
      </c>
      <c r="AU13" s="46">
        <v>0.72</v>
      </c>
      <c r="AV13" s="43" t="str">
        <f t="shared" si="1"/>
        <v>Yes</v>
      </c>
      <c r="AW13" s="43" t="str">
        <f t="shared" si="2"/>
        <v>No</v>
      </c>
      <c r="AX13" s="43" t="str">
        <f t="shared" si="3"/>
        <v>No</v>
      </c>
      <c r="AY13" s="43" t="str">
        <f t="shared" si="16"/>
        <v>Yes</v>
      </c>
    </row>
    <row r="14" spans="1:56" x14ac:dyDescent="0.35">
      <c r="A14" s="21" t="s">
        <v>888</v>
      </c>
      <c r="B14" s="21" t="s">
        <v>416</v>
      </c>
      <c r="C14" s="21" t="str">
        <f>_xlfn.XLOOKUP($A14,'Employee List'!$E:$E,'Employee List'!$D:$D,0)</f>
        <v>SF</v>
      </c>
      <c r="D14" s="42" t="str" cm="1">
        <f t="array" ref="D14">IFERROR(IF($G14="Yes",INDEX('Payment Plan'!$D$6:$D$42,MATCH(1,(Incentive_Calc!$C14='Payment Plan'!$B$6:$B$42)*(Incentive_Calc!$U14='Payment Plan'!$C$6:$C$42),0)),""),"")</f>
        <v/>
      </c>
      <c r="E14" s="42" t="str" cm="1">
        <f t="array" ref="E14">IFERROR(IF($H14="Yes",INDEX('Payment Plan'!$D$6:$D$42,MATCH(1,(Incentive_Calc!$C14='Payment Plan'!$B$6:$B$42)*(Incentive_Calc!$AS14='Payment Plan'!$C$6:$C$42),0)),""),"")</f>
        <v/>
      </c>
      <c r="F14" s="42">
        <f t="shared" si="4"/>
        <v>0</v>
      </c>
      <c r="G14" s="43" t="str">
        <f t="shared" si="5"/>
        <v>No</v>
      </c>
      <c r="H14" s="21" t="str">
        <f t="shared" si="6"/>
        <v>No</v>
      </c>
      <c r="I14" s="42">
        <f>IFERROR(SUMIFS('Sales RAW DATA'!$F$2:$F$30000,'Sales RAW DATA'!$I$2:$I$30000,Incentive_Calc!$A14,'Sales RAW DATA'!$E$2:$E$30000,Incentive_Calc!I$5),"")</f>
        <v>1276376</v>
      </c>
      <c r="J14" s="42">
        <f>IFERROR(SUMIFS('Sales RAW DATA'!$F$2:$F$30000,'Sales RAW DATA'!$I$2:$I$30000,Incentive_Calc!$A14,'Sales RAW DATA'!$E$2:$E$30000,Incentive_Calc!J$5),"")</f>
        <v>1301603</v>
      </c>
      <c r="K14" s="42">
        <f>IFERROR(SUMIFS('Sales RAW DATA'!$F$2:$F$30000,'Sales RAW DATA'!$I$2:$I$30000,Incentive_Calc!$A14,'Sales RAW DATA'!$E$2:$E$30000,Incentive_Calc!K$5),"")</f>
        <v>1294281</v>
      </c>
      <c r="L14" s="42">
        <f t="shared" si="7"/>
        <v>3872260</v>
      </c>
      <c r="M14" s="42">
        <f>IFERROR(SUMIFS('Sales RAW DATA'!$G$2:$G$30000,'Sales RAW DATA'!$I$2:$I$30000,Incentive_Calc!$A14,'Sales RAW DATA'!$E$2:$E$30000,Incentive_Calc!M$5),"")</f>
        <v>1464547</v>
      </c>
      <c r="N14" s="42">
        <f>IFERROR(SUMIFS('Sales RAW DATA'!$G$2:$G$30000,'Sales RAW DATA'!$I$2:$I$30000,Incentive_Calc!$A14,'Sales RAW DATA'!$E$2:$E$30000,Incentive_Calc!N$5),"")</f>
        <v>1095435</v>
      </c>
      <c r="O14" s="42">
        <f>IFERROR(SUMIFS('Sales RAW DATA'!$G$2:$G$30000,'Sales RAW DATA'!$I$2:$I$30000,Incentive_Calc!$A14,'Sales RAW DATA'!$E$2:$E$30000,Incentive_Calc!O$5),"")</f>
        <v>835150</v>
      </c>
      <c r="P14" s="42">
        <f t="shared" si="8"/>
        <v>3395132</v>
      </c>
      <c r="Q14" s="44">
        <f t="shared" si="9"/>
        <v>1.147425993594364</v>
      </c>
      <c r="R14" s="44">
        <f t="shared" si="10"/>
        <v>0.84160454455006639</v>
      </c>
      <c r="S14" s="44">
        <f t="shared" si="11"/>
        <v>0.64526173218953231</v>
      </c>
      <c r="T14" s="45">
        <f t="shared" si="12"/>
        <v>87.678306725271554</v>
      </c>
      <c r="U14" s="45">
        <f t="shared" si="13"/>
        <v>87</v>
      </c>
      <c r="V14" s="44">
        <f>IFERROR(SUMIFS('Sales RAW DATA'!$G:$G,'Sales RAW DATA'!$I:$I,Incentive_Calc!$A14,'Sales RAW DATA'!$D:$D,"B1",'Sales RAW DATA'!$E:$E,Incentive_Calc!V$5)/SUMIFS('Sales RAW DATA'!$F:$F,'Sales RAW DATA'!$I:$I,Incentive_Calc!$A14,'Sales RAW DATA'!$D:$D,"B1",'Sales RAW DATA'!$E:$E,Incentive_Calc!V$5),"")</f>
        <v>0.81894013102419405</v>
      </c>
      <c r="W14" s="44">
        <f>IFERROR(SUMIFS('Sales RAW DATA'!$G:$G,'Sales RAW DATA'!$I:$I,Incentive_Calc!$A14,'Sales RAW DATA'!$D:$D,"B1",'Sales RAW DATA'!$E:$E,Incentive_Calc!W$5)/SUMIFS('Sales RAW DATA'!$F:$F,'Sales RAW DATA'!$I:$I,Incentive_Calc!$A14,'Sales RAW DATA'!$D:$D,"B1",'Sales RAW DATA'!$E:$E,Incentive_Calc!W$5),"")</f>
        <v>0.46901641932428167</v>
      </c>
      <c r="X14" s="44">
        <f>IFERROR(SUMIFS('Sales RAW DATA'!$G:$G,'Sales RAW DATA'!$I:$I,Incentive_Calc!$A14,'Sales RAW DATA'!$D:$D,"B1",'Sales RAW DATA'!$E:$E,Incentive_Calc!X$5)/SUMIFS('Sales RAW DATA'!$F:$F,'Sales RAW DATA'!$I:$I,Incentive_Calc!$A14,'Sales RAW DATA'!$D:$D,"B1",'Sales RAW DATA'!$E:$E,Incentive_Calc!X$5),"")</f>
        <v>0.50562465570728599</v>
      </c>
      <c r="Y14" s="44">
        <f>SUMIFS('Sales RAW DATA'!$G:$G,'Sales RAW DATA'!$I:$I,Incentive_Calc!$A14,'Sales RAW DATA'!$D:$D,"B1")/SUMIFS('Sales RAW DATA'!$F:$F,'Sales RAW DATA'!$I:$I,Incentive_Calc!$A14,'Sales RAW DATA'!$D:$D,"B1")</f>
        <v>0.60185072610604529</v>
      </c>
      <c r="Z14" s="44">
        <f>IFERROR(SUMIFS('Sales RAW DATA'!$G:$G,'Sales RAW DATA'!$I:$I,Incentive_Calc!$A14,'Sales RAW DATA'!$D:$D,"B2",'Sales RAW DATA'!$E:$E,Incentive_Calc!Z$5)/SUMIFS('Sales RAW DATA'!$F:$F,'Sales RAW DATA'!$I:$I,Incentive_Calc!$A14,'Sales RAW DATA'!$D:$D,"B2",'Sales RAW DATA'!$E:$E,Incentive_Calc!Z$5),"")</f>
        <v>0.77509281573633815</v>
      </c>
      <c r="AA14" s="44">
        <f>IFERROR(SUMIFS('Sales RAW DATA'!$G:$G,'Sales RAW DATA'!$I:$I,Incentive_Calc!$A14,'Sales RAW DATA'!$D:$D,"B2",'Sales RAW DATA'!$E:$E,Incentive_Calc!AA$5)/SUMIFS('Sales RAW DATA'!$F:$F,'Sales RAW DATA'!$I:$I,Incentive_Calc!$A14,'Sales RAW DATA'!$D:$D,"B2",'Sales RAW DATA'!$E:$E,Incentive_Calc!AA$5),"")</f>
        <v>0.38921788850316519</v>
      </c>
      <c r="AB14" s="44">
        <f>IFERROR(SUMIFS('Sales RAW DATA'!$G:$G,'Sales RAW DATA'!$I:$I,Incentive_Calc!$A14,'Sales RAW DATA'!$D:$D,"B2",'Sales RAW DATA'!$E:$E,Incentive_Calc!AB$5)/SUMIFS('Sales RAW DATA'!$F:$F,'Sales RAW DATA'!$I:$I,Incentive_Calc!$A14,'Sales RAW DATA'!$D:$D,"B2",'Sales RAW DATA'!$E:$E,Incentive_Calc!AB$5),"")</f>
        <v>0.4790998593530239</v>
      </c>
      <c r="AC14" s="44">
        <f>SUMIFS('Sales RAW DATA'!$G:$G,'Sales RAW DATA'!$I:$I,Incentive_Calc!$A14,'Sales RAW DATA'!$D:$D,"B2")/SUMIFS('Sales RAW DATA'!$F:$F,'Sales RAW DATA'!$I:$I,Incentive_Calc!$A14,'Sales RAW DATA'!$D:$D,"B2")</f>
        <v>0.53190682145838075</v>
      </c>
      <c r="AD14" s="44">
        <f>IFERROR(SUMIFS('Sales RAW DATA'!$G:$G,'Sales RAW DATA'!$I:$I,Incentive_Calc!$A14,'Sales RAW DATA'!$D:$D,"B3",'Sales RAW DATA'!$E:$E,Incentive_Calc!AD$5)/SUMIFS('Sales RAW DATA'!$F:$F,'Sales RAW DATA'!$I:$I,Incentive_Calc!$A14,'Sales RAW DATA'!$D:$D,"B3",'Sales RAW DATA'!$E:$E,Incentive_Calc!AD$5),"")</f>
        <v>1.361071517455146</v>
      </c>
      <c r="AE14" s="44">
        <f>IFERROR(SUMIFS('Sales RAW DATA'!$G:$G,'Sales RAW DATA'!$I:$I,Incentive_Calc!$A14,'Sales RAW DATA'!$D:$D,"B3",'Sales RAW DATA'!$E:$E,Incentive_Calc!AE$5)/SUMIFS('Sales RAW DATA'!$F:$F,'Sales RAW DATA'!$I:$I,Incentive_Calc!$A14,'Sales RAW DATA'!$D:$D,"B3",'Sales RAW DATA'!$E:$E,Incentive_Calc!AE$5),"")</f>
        <v>0.68095881161377447</v>
      </c>
      <c r="AF14" s="44">
        <f>IFERROR(SUMIFS('Sales RAW DATA'!$G:$G,'Sales RAW DATA'!$I:$I,Incentive_Calc!$A14,'Sales RAW DATA'!$D:$D,"B3",'Sales RAW DATA'!$E:$E,Incentive_Calc!AF$5)/SUMIFS('Sales RAW DATA'!$F:$F,'Sales RAW DATA'!$I:$I,Incentive_Calc!$A14,'Sales RAW DATA'!$D:$D,"B3",'Sales RAW DATA'!$E:$E,Incentive_Calc!AF$5),"")</f>
        <v>0.34081213461842313</v>
      </c>
      <c r="AG14" s="44">
        <f>SUMIFS('Sales RAW DATA'!$G:$G,'Sales RAW DATA'!$I:$I,Incentive_Calc!$A14,'Sales RAW DATA'!$D:$D,"B3")/SUMIFS('Sales RAW DATA'!$F:$F,'Sales RAW DATA'!$I:$I,Incentive_Calc!$A14,'Sales RAW DATA'!$D:$D,"B3")</f>
        <v>0.77314538887412843</v>
      </c>
      <c r="AH14" s="44">
        <f>IFERROR(SUMIFS('Sales RAW DATA'!$G:$G,'Sales RAW DATA'!$I:$I,Incentive_Calc!$A14,'Sales RAW DATA'!$D:$D,"B4",'Sales RAW DATA'!$E:$E,Incentive_Calc!AH$5)/SUMIFS('Sales RAW DATA'!$F:$F,'Sales RAW DATA'!$I:$I,Incentive_Calc!$A14,'Sales RAW DATA'!$D:$D,"B4",'Sales RAW DATA'!$E:$E,Incentive_Calc!AH$5),"")</f>
        <v>1.3557303337730029</v>
      </c>
      <c r="AI14" s="44">
        <f>IFERROR(SUMIFS('Sales RAW DATA'!$G:$G,'Sales RAW DATA'!$I:$I,Incentive_Calc!$A14,'Sales RAW DATA'!$D:$D,"B4",'Sales RAW DATA'!$E:$E,Incentive_Calc!AI$5)/SUMIFS('Sales RAW DATA'!$F:$F,'Sales RAW DATA'!$I:$I,Incentive_Calc!$A14,'Sales RAW DATA'!$D:$D,"B4",'Sales RAW DATA'!$E:$E,Incentive_Calc!AI$5),"")</f>
        <v>0.68651591607542584</v>
      </c>
      <c r="AJ14" s="44">
        <f>IFERROR(SUMIFS('Sales RAW DATA'!$G:$G,'Sales RAW DATA'!$I:$I,Incentive_Calc!$A14,'Sales RAW DATA'!$D:$D,"B4",'Sales RAW DATA'!$E:$E,Incentive_Calc!AJ$5)/SUMIFS('Sales RAW DATA'!$F:$F,'Sales RAW DATA'!$I:$I,Incentive_Calc!$A14,'Sales RAW DATA'!$D:$D,"B4",'Sales RAW DATA'!$E:$E,Incentive_Calc!AJ$5),"")</f>
        <v>0.36411243524782744</v>
      </c>
      <c r="AK14" s="44">
        <f>SUMIFS('Sales RAW DATA'!$G:$G,'Sales RAW DATA'!$I:$I,Incentive_Calc!$A14,'Sales RAW DATA'!$D:$D,"B4")/SUMIFS('Sales RAW DATA'!$F:$F,'Sales RAW DATA'!$I:$I,Incentive_Calc!$A14,'Sales RAW DATA'!$D:$D,"B4")</f>
        <v>0.79523868025828104</v>
      </c>
      <c r="AL14" s="44">
        <f>IFERROR(SUMIFS('Sales RAW DATA'!$G:$G,'Sales RAW DATA'!$I:$I,Incentive_Calc!$A14,'Sales RAW DATA'!$D:$D,"B5",'Sales RAW DATA'!$E:$E,Incentive_Calc!AL$5)/SUMIFS('Sales RAW DATA'!$F:$F,'Sales RAW DATA'!$I:$I,Incentive_Calc!$A14,'Sales RAW DATA'!$D:$D,"B5",'Sales RAW DATA'!$E:$E,Incentive_Calc!AL$5),"")</f>
        <v>1.1556808774834437</v>
      </c>
      <c r="AM14" s="44">
        <f>IFERROR(SUMIFS('Sales RAW DATA'!$G:$G,'Sales RAW DATA'!$I:$I,Incentive_Calc!$A14,'Sales RAW DATA'!$D:$D,"B5",'Sales RAW DATA'!$E:$E,Incentive_Calc!AM$5)/SUMIFS('Sales RAW DATA'!$F:$F,'Sales RAW DATA'!$I:$I,Incentive_Calc!$A14,'Sales RAW DATA'!$D:$D,"B5",'Sales RAW DATA'!$E:$E,Incentive_Calc!AM$5),"")</f>
        <v>0.7295767333160218</v>
      </c>
      <c r="AN14" s="44">
        <f>IFERROR(SUMIFS('Sales RAW DATA'!$G:$G,'Sales RAW DATA'!$I:$I,Incentive_Calc!$A14,'Sales RAW DATA'!$D:$D,"B5",'Sales RAW DATA'!$E:$E,Incentive_Calc!AN$5)/SUMIFS('Sales RAW DATA'!$F:$F,'Sales RAW DATA'!$I:$I,Incentive_Calc!$A14,'Sales RAW DATA'!$D:$D,"B5",'Sales RAW DATA'!$E:$E,Incentive_Calc!AN$5),"")</f>
        <v>0.7714007255400942</v>
      </c>
      <c r="AO14" s="44">
        <f>SUMIFS('Sales RAW DATA'!$G:$G,'Sales RAW DATA'!$I:$I,Incentive_Calc!$A14,'Sales RAW DATA'!$D:$D,"B5")/SUMIFS('Sales RAW DATA'!$F:$F,'Sales RAW DATA'!$I:$I,Incentive_Calc!$A14,'Sales RAW DATA'!$D:$D,"B5")</f>
        <v>0.88747107901563482</v>
      </c>
      <c r="AP14" s="42">
        <f>SUM(SUMIFS('Sales RAW DATA'!$F$2:$F$22804,'Sales RAW DATA'!$I$2:$I$22804,Incentive_Calc!$A14,'Sales RAW DATA'!$D$2:$D$22804,"B1"),SUMIFS('Sales RAW DATA'!$F$2:$F$22804,'Sales RAW DATA'!$I$2:$I$22804,Incentive_Calc!$A14,'Sales RAW DATA'!$D$2:$D$22804,"B2"),SUMIFS('Sales RAW DATA'!$F$2:$F$22804,'Sales RAW DATA'!$I$2:$I$22804,Incentive_Calc!$A14,'Sales RAW DATA'!$D$2:$D$22804,"B3"),SUMIFS('Sales RAW DATA'!$F$2:$F$22804,'Sales RAW DATA'!$I$2:$I$22804,Incentive_Calc!$A14,'Sales RAW DATA'!$D$2:$D$22804,"B4"),SUMIFS('Sales RAW DATA'!$F$2:$F$22804,'Sales RAW DATA'!$I$2:$I$22804,Incentive_Calc!$A14,'Sales RAW DATA'!$D$2:$D$22804,"B5"))</f>
        <v>1097863</v>
      </c>
      <c r="AQ14" s="42">
        <f>SUM(SUMIFS('Sales RAW DATA'!$G$2:$G$22804,'Sales RAW DATA'!$I$2:$I$22804,Incentive_Calc!$A14,'Sales RAW DATA'!$D$2:$D$22804,"B1"),SUMIFS('Sales RAW DATA'!$G$2:$G$22804,'Sales RAW DATA'!$I$2:$I$22804,Incentive_Calc!$A14,'Sales RAW DATA'!$D$2:$D$22804,"B2"),SUMIFS('Sales RAW DATA'!$G$2:$G$22804,'Sales RAW DATA'!$I$2:$I$22804,Incentive_Calc!$A14,'Sales RAW DATA'!$D$2:$D$22804,"B3"),SUMIFS('Sales RAW DATA'!$G$2:$G$22804,'Sales RAW DATA'!$I$2:$I$22804,Incentive_Calc!$A14,'Sales RAW DATA'!$D$2:$D$22804,"B4"),SUMIFS('Sales RAW DATA'!$G$2:$G$22804,'Sales RAW DATA'!$I$2:$I$22804,Incentive_Calc!$A14,'Sales RAW DATA'!$D$2:$D$22804,"B5"))</f>
        <v>818420</v>
      </c>
      <c r="AR14" s="45">
        <f t="shared" si="14"/>
        <v>74.546641976275723</v>
      </c>
      <c r="AS14" s="45">
        <f t="shared" si="15"/>
        <v>74</v>
      </c>
      <c r="AT14" s="46">
        <v>0.99</v>
      </c>
      <c r="AU14" s="46">
        <v>0.93</v>
      </c>
      <c r="AV14" s="43" t="str">
        <f t="shared" si="1"/>
        <v>Yes</v>
      </c>
      <c r="AW14" s="43" t="str">
        <f t="shared" si="2"/>
        <v>Yes</v>
      </c>
      <c r="AX14" s="43" t="str">
        <f t="shared" si="3"/>
        <v>No</v>
      </c>
      <c r="AY14" s="43" t="str">
        <f t="shared" si="16"/>
        <v>Yes</v>
      </c>
    </row>
    <row r="15" spans="1:56" x14ac:dyDescent="0.35">
      <c r="A15" s="21" t="s">
        <v>889</v>
      </c>
      <c r="B15" s="21" t="s">
        <v>417</v>
      </c>
      <c r="C15" s="21" t="str">
        <f>_xlfn.XLOOKUP($A15,'Employee List'!$E:$E,'Employee List'!$D:$D,0)</f>
        <v>SF</v>
      </c>
      <c r="D15" s="42" t="str" cm="1">
        <f t="array" ref="D15">IFERROR(IF($G15="Yes",INDEX('Payment Plan'!$D$6:$D$42,MATCH(1,(Incentive_Calc!$C15='Payment Plan'!$B$6:$B$42)*(Incentive_Calc!$U15='Payment Plan'!$C$6:$C$42),0)),""),"")</f>
        <v/>
      </c>
      <c r="E15" s="42" t="str" cm="1">
        <f t="array" ref="E15">IFERROR(IF($H15="Yes",INDEX('Payment Plan'!$D$6:$D$42,MATCH(1,(Incentive_Calc!$C15='Payment Plan'!$B$6:$B$42)*(Incentive_Calc!$AS15='Payment Plan'!$C$6:$C$42),0)),""),"")</f>
        <v/>
      </c>
      <c r="F15" s="42">
        <f t="shared" si="4"/>
        <v>0</v>
      </c>
      <c r="G15" s="43" t="str">
        <f t="shared" si="5"/>
        <v>No</v>
      </c>
      <c r="H15" s="21" t="str">
        <f t="shared" si="6"/>
        <v>No</v>
      </c>
      <c r="I15" s="42">
        <f>IFERROR(SUMIFS('Sales RAW DATA'!$F$2:$F$30000,'Sales RAW DATA'!$I$2:$I$30000,Incentive_Calc!$A15,'Sales RAW DATA'!$E$2:$E$30000,Incentive_Calc!I$5),"")</f>
        <v>831929</v>
      </c>
      <c r="J15" s="42">
        <f>IFERROR(SUMIFS('Sales RAW DATA'!$F$2:$F$30000,'Sales RAW DATA'!$I$2:$I$30000,Incentive_Calc!$A15,'Sales RAW DATA'!$E$2:$E$30000,Incentive_Calc!J$5),"")</f>
        <v>836394</v>
      </c>
      <c r="K15" s="42">
        <f>IFERROR(SUMIFS('Sales RAW DATA'!$F$2:$F$30000,'Sales RAW DATA'!$I$2:$I$30000,Incentive_Calc!$A15,'Sales RAW DATA'!$E$2:$E$30000,Incentive_Calc!K$5),"")</f>
        <v>859961</v>
      </c>
      <c r="L15" s="42">
        <f t="shared" si="7"/>
        <v>2528284</v>
      </c>
      <c r="M15" s="42">
        <f>IFERROR(SUMIFS('Sales RAW DATA'!$G$2:$G$30000,'Sales RAW DATA'!$I$2:$I$30000,Incentive_Calc!$A15,'Sales RAW DATA'!$E$2:$E$30000,Incentive_Calc!M$5),"")</f>
        <v>676129</v>
      </c>
      <c r="N15" s="42">
        <f>IFERROR(SUMIFS('Sales RAW DATA'!$G$2:$G$30000,'Sales RAW DATA'!$I$2:$I$30000,Incentive_Calc!$A15,'Sales RAW DATA'!$E$2:$E$30000,Incentive_Calc!N$5),"")</f>
        <v>693725</v>
      </c>
      <c r="O15" s="42">
        <f>IFERROR(SUMIFS('Sales RAW DATA'!$G$2:$G$30000,'Sales RAW DATA'!$I$2:$I$30000,Incentive_Calc!$A15,'Sales RAW DATA'!$E$2:$E$30000,Incentive_Calc!O$5),"")</f>
        <v>703986</v>
      </c>
      <c r="P15" s="42">
        <f t="shared" si="8"/>
        <v>2073840</v>
      </c>
      <c r="Q15" s="44">
        <f t="shared" si="9"/>
        <v>0.81272440316421235</v>
      </c>
      <c r="R15" s="44">
        <f t="shared" si="10"/>
        <v>0.82942369266159255</v>
      </c>
      <c r="S15" s="44">
        <f t="shared" si="11"/>
        <v>0.81862549580736799</v>
      </c>
      <c r="T15" s="45">
        <f t="shared" si="12"/>
        <v>82.025595225852783</v>
      </c>
      <c r="U15" s="45">
        <f t="shared" si="13"/>
        <v>82</v>
      </c>
      <c r="V15" s="44">
        <f>IFERROR(SUMIFS('Sales RAW DATA'!$G:$G,'Sales RAW DATA'!$I:$I,Incentive_Calc!$A15,'Sales RAW DATA'!$D:$D,"B1",'Sales RAW DATA'!$E:$E,Incentive_Calc!V$5)/SUMIFS('Sales RAW DATA'!$F:$F,'Sales RAW DATA'!$I:$I,Incentive_Calc!$A15,'Sales RAW DATA'!$D:$D,"B1",'Sales RAW DATA'!$E:$E,Incentive_Calc!V$5),"")</f>
        <v>0.86751847522166847</v>
      </c>
      <c r="W15" s="44">
        <f>IFERROR(SUMIFS('Sales RAW DATA'!$G:$G,'Sales RAW DATA'!$I:$I,Incentive_Calc!$A15,'Sales RAW DATA'!$D:$D,"B1",'Sales RAW DATA'!$E:$E,Incentive_Calc!W$5)/SUMIFS('Sales RAW DATA'!$F:$F,'Sales RAW DATA'!$I:$I,Incentive_Calc!$A15,'Sales RAW DATA'!$D:$D,"B1",'Sales RAW DATA'!$E:$E,Incentive_Calc!W$5),"")</f>
        <v>0.79808819168914058</v>
      </c>
      <c r="X15" s="44">
        <f>IFERROR(SUMIFS('Sales RAW DATA'!$G:$G,'Sales RAW DATA'!$I:$I,Incentive_Calc!$A15,'Sales RAW DATA'!$D:$D,"B1",'Sales RAW DATA'!$E:$E,Incentive_Calc!X$5)/SUMIFS('Sales RAW DATA'!$F:$F,'Sales RAW DATA'!$I:$I,Incentive_Calc!$A15,'Sales RAW DATA'!$D:$D,"B1",'Sales RAW DATA'!$E:$E,Incentive_Calc!X$5),"")</f>
        <v>0.71212805831067916</v>
      </c>
      <c r="Y15" s="44">
        <f>SUMIFS('Sales RAW DATA'!$G:$G,'Sales RAW DATA'!$I:$I,Incentive_Calc!$A15,'Sales RAW DATA'!$D:$D,"B1")/SUMIFS('Sales RAW DATA'!$F:$F,'Sales RAW DATA'!$I:$I,Incentive_Calc!$A15,'Sales RAW DATA'!$D:$D,"B1")</f>
        <v>0.79466287087041643</v>
      </c>
      <c r="Z15" s="44">
        <f>IFERROR(SUMIFS('Sales RAW DATA'!$G:$G,'Sales RAW DATA'!$I:$I,Incentive_Calc!$A15,'Sales RAW DATA'!$D:$D,"B2",'Sales RAW DATA'!$E:$E,Incentive_Calc!Z$5)/SUMIFS('Sales RAW DATA'!$F:$F,'Sales RAW DATA'!$I:$I,Incentive_Calc!$A15,'Sales RAW DATA'!$D:$D,"B2",'Sales RAW DATA'!$E:$E,Incentive_Calc!Z$5),"")</f>
        <v>0.51502714581178899</v>
      </c>
      <c r="AA15" s="44">
        <f>IFERROR(SUMIFS('Sales RAW DATA'!$G:$G,'Sales RAW DATA'!$I:$I,Incentive_Calc!$A15,'Sales RAW DATA'!$D:$D,"B2",'Sales RAW DATA'!$E:$E,Incentive_Calc!AA$5)/SUMIFS('Sales RAW DATA'!$F:$F,'Sales RAW DATA'!$I:$I,Incentive_Calc!$A15,'Sales RAW DATA'!$D:$D,"B2",'Sales RAW DATA'!$E:$E,Incentive_Calc!AA$5),"")</f>
        <v>0.62989062848761201</v>
      </c>
      <c r="AB15" s="44">
        <f>IFERROR(SUMIFS('Sales RAW DATA'!$G:$G,'Sales RAW DATA'!$I:$I,Incentive_Calc!$A15,'Sales RAW DATA'!$D:$D,"B2",'Sales RAW DATA'!$E:$E,Incentive_Calc!AB$5)/SUMIFS('Sales RAW DATA'!$F:$F,'Sales RAW DATA'!$I:$I,Incentive_Calc!$A15,'Sales RAW DATA'!$D:$D,"B2",'Sales RAW DATA'!$E:$E,Incentive_Calc!AB$5),"")</f>
        <v>0.36125196184957142</v>
      </c>
      <c r="AC15" s="44">
        <f>SUMIFS('Sales RAW DATA'!$G:$G,'Sales RAW DATA'!$I:$I,Incentive_Calc!$A15,'Sales RAW DATA'!$D:$D,"B2")/SUMIFS('Sales RAW DATA'!$F:$F,'Sales RAW DATA'!$I:$I,Incentive_Calc!$A15,'Sales RAW DATA'!$D:$D,"B2")</f>
        <v>0.49938703018745351</v>
      </c>
      <c r="AD15" s="44">
        <f>IFERROR(SUMIFS('Sales RAW DATA'!$G:$G,'Sales RAW DATA'!$I:$I,Incentive_Calc!$A15,'Sales RAW DATA'!$D:$D,"B3",'Sales RAW DATA'!$E:$E,Incentive_Calc!AD$5)/SUMIFS('Sales RAW DATA'!$F:$F,'Sales RAW DATA'!$I:$I,Incentive_Calc!$A15,'Sales RAW DATA'!$D:$D,"B3",'Sales RAW DATA'!$E:$E,Incentive_Calc!AD$5),"")</f>
        <v>0.977879488091006</v>
      </c>
      <c r="AE15" s="44">
        <f>IFERROR(SUMIFS('Sales RAW DATA'!$G:$G,'Sales RAW DATA'!$I:$I,Incentive_Calc!$A15,'Sales RAW DATA'!$D:$D,"B3",'Sales RAW DATA'!$E:$E,Incentive_Calc!AE$5)/SUMIFS('Sales RAW DATA'!$F:$F,'Sales RAW DATA'!$I:$I,Incentive_Calc!$A15,'Sales RAW DATA'!$D:$D,"B3",'Sales RAW DATA'!$E:$E,Incentive_Calc!AE$5),"")</f>
        <v>0.94341431938556952</v>
      </c>
      <c r="AF15" s="44">
        <f>IFERROR(SUMIFS('Sales RAW DATA'!$G:$G,'Sales RAW DATA'!$I:$I,Incentive_Calc!$A15,'Sales RAW DATA'!$D:$D,"B3",'Sales RAW DATA'!$E:$E,Incentive_Calc!AF$5)/SUMIFS('Sales RAW DATA'!$F:$F,'Sales RAW DATA'!$I:$I,Incentive_Calc!$A15,'Sales RAW DATA'!$D:$D,"B3",'Sales RAW DATA'!$E:$E,Incentive_Calc!AF$5),"")</f>
        <v>0.89365286675888933</v>
      </c>
      <c r="AG15" s="44">
        <f>SUMIFS('Sales RAW DATA'!$G:$G,'Sales RAW DATA'!$I:$I,Incentive_Calc!$A15,'Sales RAW DATA'!$D:$D,"B3")/SUMIFS('Sales RAW DATA'!$F:$F,'Sales RAW DATA'!$I:$I,Incentive_Calc!$A15,'Sales RAW DATA'!$D:$D,"B3")</f>
        <v>0.93616973125884018</v>
      </c>
      <c r="AH15" s="44">
        <f>IFERROR(SUMIFS('Sales RAW DATA'!$G:$G,'Sales RAW DATA'!$I:$I,Incentive_Calc!$A15,'Sales RAW DATA'!$D:$D,"B4",'Sales RAW DATA'!$E:$E,Incentive_Calc!AH$5)/SUMIFS('Sales RAW DATA'!$F:$F,'Sales RAW DATA'!$I:$I,Incentive_Calc!$A15,'Sales RAW DATA'!$D:$D,"B4",'Sales RAW DATA'!$E:$E,Incentive_Calc!AH$5),"")</f>
        <v>0.98649262889956213</v>
      </c>
      <c r="AI15" s="44">
        <f>IFERROR(SUMIFS('Sales RAW DATA'!$G:$G,'Sales RAW DATA'!$I:$I,Incentive_Calc!$A15,'Sales RAW DATA'!$D:$D,"B4",'Sales RAW DATA'!$E:$E,Incentive_Calc!AI$5)/SUMIFS('Sales RAW DATA'!$F:$F,'Sales RAW DATA'!$I:$I,Incentive_Calc!$A15,'Sales RAW DATA'!$D:$D,"B4",'Sales RAW DATA'!$E:$E,Incentive_Calc!AI$5),"")</f>
        <v>1.0317854223939371</v>
      </c>
      <c r="AJ15" s="44">
        <f>IFERROR(SUMIFS('Sales RAW DATA'!$G:$G,'Sales RAW DATA'!$I:$I,Incentive_Calc!$A15,'Sales RAW DATA'!$D:$D,"B4",'Sales RAW DATA'!$E:$E,Incentive_Calc!AJ$5)/SUMIFS('Sales RAW DATA'!$F:$F,'Sales RAW DATA'!$I:$I,Incentive_Calc!$A15,'Sales RAW DATA'!$D:$D,"B4",'Sales RAW DATA'!$E:$E,Incentive_Calc!AJ$5),"")</f>
        <v>0.89260551835687896</v>
      </c>
      <c r="AK15" s="44">
        <f>SUMIFS('Sales RAW DATA'!$G:$G,'Sales RAW DATA'!$I:$I,Incentive_Calc!$A15,'Sales RAW DATA'!$D:$D,"B4")/SUMIFS('Sales RAW DATA'!$F:$F,'Sales RAW DATA'!$I:$I,Incentive_Calc!$A15,'Sales RAW DATA'!$D:$D,"B4")</f>
        <v>0.96967881082499885</v>
      </c>
      <c r="AL15" s="44">
        <f>IFERROR(SUMIFS('Sales RAW DATA'!$G:$G,'Sales RAW DATA'!$I:$I,Incentive_Calc!$A15,'Sales RAW DATA'!$D:$D,"B5",'Sales RAW DATA'!$E:$E,Incentive_Calc!AL$5)/SUMIFS('Sales RAW DATA'!$F:$F,'Sales RAW DATA'!$I:$I,Incentive_Calc!$A15,'Sales RAW DATA'!$D:$D,"B5",'Sales RAW DATA'!$E:$E,Incentive_Calc!AL$5),"")</f>
        <v>1.0041149990333895</v>
      </c>
      <c r="AM15" s="44">
        <f>IFERROR(SUMIFS('Sales RAW DATA'!$G:$G,'Sales RAW DATA'!$I:$I,Incentive_Calc!$A15,'Sales RAW DATA'!$D:$D,"B5",'Sales RAW DATA'!$E:$E,Incentive_Calc!AM$5)/SUMIFS('Sales RAW DATA'!$F:$F,'Sales RAW DATA'!$I:$I,Incentive_Calc!$A15,'Sales RAW DATA'!$D:$D,"B5",'Sales RAW DATA'!$E:$E,Incentive_Calc!AM$5),"")</f>
        <v>0.75938396997129609</v>
      </c>
      <c r="AN15" s="44">
        <f>IFERROR(SUMIFS('Sales RAW DATA'!$G:$G,'Sales RAW DATA'!$I:$I,Incentive_Calc!$A15,'Sales RAW DATA'!$D:$D,"B5",'Sales RAW DATA'!$E:$E,Incentive_Calc!AN$5)/SUMIFS('Sales RAW DATA'!$F:$F,'Sales RAW DATA'!$I:$I,Incentive_Calc!$A15,'Sales RAW DATA'!$D:$D,"B5",'Sales RAW DATA'!$E:$E,Incentive_Calc!AN$5),"")</f>
        <v>0.76738359256778543</v>
      </c>
      <c r="AO15" s="44">
        <f>SUMIFS('Sales RAW DATA'!$G:$G,'Sales RAW DATA'!$I:$I,Incentive_Calc!$A15,'Sales RAW DATA'!$D:$D,"B5")/SUMIFS('Sales RAW DATA'!$F:$F,'Sales RAW DATA'!$I:$I,Incentive_Calc!$A15,'Sales RAW DATA'!$D:$D,"B5")</f>
        <v>0.84083652618135374</v>
      </c>
      <c r="AP15" s="42">
        <f>SUM(SUMIFS('Sales RAW DATA'!$F$2:$F$22804,'Sales RAW DATA'!$I$2:$I$22804,Incentive_Calc!$A15,'Sales RAW DATA'!$D$2:$D$22804,"B1"),SUMIFS('Sales RAW DATA'!$F$2:$F$22804,'Sales RAW DATA'!$I$2:$I$22804,Incentive_Calc!$A15,'Sales RAW DATA'!$D$2:$D$22804,"B2"),SUMIFS('Sales RAW DATA'!$F$2:$F$22804,'Sales RAW DATA'!$I$2:$I$22804,Incentive_Calc!$A15,'Sales RAW DATA'!$D$2:$D$22804,"B3"),SUMIFS('Sales RAW DATA'!$F$2:$F$22804,'Sales RAW DATA'!$I$2:$I$22804,Incentive_Calc!$A15,'Sales RAW DATA'!$D$2:$D$22804,"B4"),SUMIFS('Sales RAW DATA'!$F$2:$F$22804,'Sales RAW DATA'!$I$2:$I$22804,Incentive_Calc!$A15,'Sales RAW DATA'!$D$2:$D$22804,"B5"))</f>
        <v>1388456</v>
      </c>
      <c r="AQ15" s="42">
        <f>SUM(SUMIFS('Sales RAW DATA'!$G$2:$G$22804,'Sales RAW DATA'!$I$2:$I$22804,Incentive_Calc!$A15,'Sales RAW DATA'!$D$2:$D$22804,"B1"),SUMIFS('Sales RAW DATA'!$G$2:$G$22804,'Sales RAW DATA'!$I$2:$I$22804,Incentive_Calc!$A15,'Sales RAW DATA'!$D$2:$D$22804,"B2"),SUMIFS('Sales RAW DATA'!$G$2:$G$22804,'Sales RAW DATA'!$I$2:$I$22804,Incentive_Calc!$A15,'Sales RAW DATA'!$D$2:$D$22804,"B3"),SUMIFS('Sales RAW DATA'!$G$2:$G$22804,'Sales RAW DATA'!$I$2:$I$22804,Incentive_Calc!$A15,'Sales RAW DATA'!$D$2:$D$22804,"B4"),SUMIFS('Sales RAW DATA'!$G$2:$G$22804,'Sales RAW DATA'!$I$2:$I$22804,Incentive_Calc!$A15,'Sales RAW DATA'!$D$2:$D$22804,"B5"))</f>
        <v>1201082</v>
      </c>
      <c r="AR15" s="45">
        <f t="shared" si="14"/>
        <v>86.504865836583946</v>
      </c>
      <c r="AS15" s="45">
        <f t="shared" si="15"/>
        <v>86</v>
      </c>
      <c r="AT15" s="46">
        <v>1.2</v>
      </c>
      <c r="AU15" s="46">
        <v>0.76</v>
      </c>
      <c r="AV15" s="43" t="str">
        <f t="shared" si="1"/>
        <v>Yes</v>
      </c>
      <c r="AW15" s="43" t="str">
        <f t="shared" si="2"/>
        <v>Yes</v>
      </c>
      <c r="AX15" s="43" t="str">
        <f t="shared" si="3"/>
        <v>Yes</v>
      </c>
      <c r="AY15" s="43" t="str">
        <f t="shared" si="16"/>
        <v>Yes</v>
      </c>
    </row>
    <row r="16" spans="1:56" x14ac:dyDescent="0.35">
      <c r="A16" s="21" t="s">
        <v>890</v>
      </c>
      <c r="B16" s="21" t="s">
        <v>418</v>
      </c>
      <c r="C16" s="21" t="str">
        <f>_xlfn.XLOOKUP($A16,'Employee List'!$E:$E,'Employee List'!$D:$D,0)</f>
        <v>SF</v>
      </c>
      <c r="D16" s="42" t="str" cm="1">
        <f t="array" ref="D16">IFERROR(IF($G16="Yes",INDEX('Payment Plan'!$D$6:$D$42,MATCH(1,(Incentive_Calc!$C16='Payment Plan'!$B$6:$B$42)*(Incentive_Calc!$U16='Payment Plan'!$C$6:$C$42),0)),""),"")</f>
        <v/>
      </c>
      <c r="E16" s="42" t="str" cm="1">
        <f t="array" ref="E16">IFERROR(IF($H16="Yes",INDEX('Payment Plan'!$D$6:$D$42,MATCH(1,(Incentive_Calc!$C16='Payment Plan'!$B$6:$B$42)*(Incentive_Calc!$AS16='Payment Plan'!$C$6:$C$42),0)),""),"")</f>
        <v/>
      </c>
      <c r="F16" s="42">
        <f t="shared" si="4"/>
        <v>0</v>
      </c>
      <c r="G16" s="43" t="str">
        <f t="shared" si="5"/>
        <v>No</v>
      </c>
      <c r="H16" s="21" t="str">
        <f t="shared" si="6"/>
        <v>No</v>
      </c>
      <c r="I16" s="42">
        <f>IFERROR(SUMIFS('Sales RAW DATA'!$F$2:$F$30000,'Sales RAW DATA'!$I$2:$I$30000,Incentive_Calc!$A16,'Sales RAW DATA'!$E$2:$E$30000,Incentive_Calc!I$5),"")</f>
        <v>808402</v>
      </c>
      <c r="J16" s="42">
        <f>IFERROR(SUMIFS('Sales RAW DATA'!$F$2:$F$30000,'Sales RAW DATA'!$I$2:$I$30000,Incentive_Calc!$A16,'Sales RAW DATA'!$E$2:$E$30000,Incentive_Calc!J$5),"")</f>
        <v>817927</v>
      </c>
      <c r="K16" s="42">
        <f>IFERROR(SUMIFS('Sales RAW DATA'!$F$2:$F$30000,'Sales RAW DATA'!$I$2:$I$30000,Incentive_Calc!$A16,'Sales RAW DATA'!$E$2:$E$30000,Incentive_Calc!K$5),"")</f>
        <v>830499</v>
      </c>
      <c r="L16" s="42">
        <f t="shared" si="7"/>
        <v>2456828</v>
      </c>
      <c r="M16" s="42">
        <f>IFERROR(SUMIFS('Sales RAW DATA'!$G$2:$G$30000,'Sales RAW DATA'!$I$2:$I$30000,Incentive_Calc!$A16,'Sales RAW DATA'!$E$2:$E$30000,Incentive_Calc!M$5),"")</f>
        <v>819406</v>
      </c>
      <c r="N16" s="42">
        <f>IFERROR(SUMIFS('Sales RAW DATA'!$G$2:$G$30000,'Sales RAW DATA'!$I$2:$I$30000,Incentive_Calc!$A16,'Sales RAW DATA'!$E$2:$E$30000,Incentive_Calc!N$5),"")</f>
        <v>677351</v>
      </c>
      <c r="O16" s="42">
        <f>IFERROR(SUMIFS('Sales RAW DATA'!$G$2:$G$30000,'Sales RAW DATA'!$I$2:$I$30000,Incentive_Calc!$A16,'Sales RAW DATA'!$E$2:$E$30000,Incentive_Calc!O$5),"")</f>
        <v>708719</v>
      </c>
      <c r="P16" s="42">
        <f t="shared" si="8"/>
        <v>2205476</v>
      </c>
      <c r="Q16" s="44">
        <f t="shared" si="9"/>
        <v>1.013612039554578</v>
      </c>
      <c r="R16" s="44">
        <f t="shared" si="10"/>
        <v>0.82813136135620902</v>
      </c>
      <c r="S16" s="44">
        <f t="shared" si="11"/>
        <v>0.85336526594252371</v>
      </c>
      <c r="T16" s="45">
        <f t="shared" si="12"/>
        <v>89.769247175626461</v>
      </c>
      <c r="U16" s="45">
        <f t="shared" si="13"/>
        <v>89</v>
      </c>
      <c r="V16" s="44">
        <f>IFERROR(SUMIFS('Sales RAW DATA'!$G:$G,'Sales RAW DATA'!$I:$I,Incentive_Calc!$A16,'Sales RAW DATA'!$D:$D,"B1",'Sales RAW DATA'!$E:$E,Incentive_Calc!V$5)/SUMIFS('Sales RAW DATA'!$F:$F,'Sales RAW DATA'!$I:$I,Incentive_Calc!$A16,'Sales RAW DATA'!$D:$D,"B1",'Sales RAW DATA'!$E:$E,Incentive_Calc!V$5),"")</f>
        <v>0.844558462205521</v>
      </c>
      <c r="W16" s="44">
        <f>IFERROR(SUMIFS('Sales RAW DATA'!$G:$G,'Sales RAW DATA'!$I:$I,Incentive_Calc!$A16,'Sales RAW DATA'!$D:$D,"B1",'Sales RAW DATA'!$E:$E,Incentive_Calc!W$5)/SUMIFS('Sales RAW DATA'!$F:$F,'Sales RAW DATA'!$I:$I,Incentive_Calc!$A16,'Sales RAW DATA'!$D:$D,"B1",'Sales RAW DATA'!$E:$E,Incentive_Calc!W$5),"")</f>
        <v>0.78050134261412218</v>
      </c>
      <c r="X16" s="44">
        <f>IFERROR(SUMIFS('Sales RAW DATA'!$G:$G,'Sales RAW DATA'!$I:$I,Incentive_Calc!$A16,'Sales RAW DATA'!$D:$D,"B1",'Sales RAW DATA'!$E:$E,Incentive_Calc!X$5)/SUMIFS('Sales RAW DATA'!$F:$F,'Sales RAW DATA'!$I:$I,Incentive_Calc!$A16,'Sales RAW DATA'!$D:$D,"B1",'Sales RAW DATA'!$E:$E,Incentive_Calc!X$5),"")</f>
        <v>0.72595545134818285</v>
      </c>
      <c r="Y16" s="44">
        <f>SUMIFS('Sales RAW DATA'!$G:$G,'Sales RAW DATA'!$I:$I,Incentive_Calc!$A16,'Sales RAW DATA'!$D:$D,"B1")/SUMIFS('Sales RAW DATA'!$F:$F,'Sales RAW DATA'!$I:$I,Incentive_Calc!$A16,'Sales RAW DATA'!$D:$D,"B1")</f>
        <v>0.78521813978161004</v>
      </c>
      <c r="Z16" s="44">
        <f>IFERROR(SUMIFS('Sales RAW DATA'!$G:$G,'Sales RAW DATA'!$I:$I,Incentive_Calc!$A16,'Sales RAW DATA'!$D:$D,"B2",'Sales RAW DATA'!$E:$E,Incentive_Calc!Z$5)/SUMIFS('Sales RAW DATA'!$F:$F,'Sales RAW DATA'!$I:$I,Incentive_Calc!$A16,'Sales RAW DATA'!$D:$D,"B2",'Sales RAW DATA'!$E:$E,Incentive_Calc!Z$5),"")</f>
        <v>0.73337462694971567</v>
      </c>
      <c r="AA16" s="44">
        <f>IFERROR(SUMIFS('Sales RAW DATA'!$G:$G,'Sales RAW DATA'!$I:$I,Incentive_Calc!$A16,'Sales RAW DATA'!$D:$D,"B2",'Sales RAW DATA'!$E:$E,Incentive_Calc!AA$5)/SUMIFS('Sales RAW DATA'!$F:$F,'Sales RAW DATA'!$I:$I,Incentive_Calc!$A16,'Sales RAW DATA'!$D:$D,"B2",'Sales RAW DATA'!$E:$E,Incentive_Calc!AA$5),"")</f>
        <v>0.85578455932589392</v>
      </c>
      <c r="AB16" s="44">
        <f>IFERROR(SUMIFS('Sales RAW DATA'!$G:$G,'Sales RAW DATA'!$I:$I,Incentive_Calc!$A16,'Sales RAW DATA'!$D:$D,"B2",'Sales RAW DATA'!$E:$E,Incentive_Calc!AB$5)/SUMIFS('Sales RAW DATA'!$F:$F,'Sales RAW DATA'!$I:$I,Incentive_Calc!$A16,'Sales RAW DATA'!$D:$D,"B2",'Sales RAW DATA'!$E:$E,Incentive_Calc!AB$5),"")</f>
        <v>1.2900380837843255</v>
      </c>
      <c r="AC16" s="44">
        <f>SUMIFS('Sales RAW DATA'!$G:$G,'Sales RAW DATA'!$I:$I,Incentive_Calc!$A16,'Sales RAW DATA'!$D:$D,"B2")/SUMIFS('Sales RAW DATA'!$F:$F,'Sales RAW DATA'!$I:$I,Incentive_Calc!$A16,'Sales RAW DATA'!$D:$D,"B2")</f>
        <v>0.94179757407039177</v>
      </c>
      <c r="AD16" s="44">
        <f>IFERROR(SUMIFS('Sales RAW DATA'!$G:$G,'Sales RAW DATA'!$I:$I,Incentive_Calc!$A16,'Sales RAW DATA'!$D:$D,"B3",'Sales RAW DATA'!$E:$E,Incentive_Calc!AD$5)/SUMIFS('Sales RAW DATA'!$F:$F,'Sales RAW DATA'!$I:$I,Incentive_Calc!$A16,'Sales RAW DATA'!$D:$D,"B3",'Sales RAW DATA'!$E:$E,Incentive_Calc!AD$5),"")</f>
        <v>1.4594001282620492</v>
      </c>
      <c r="AE16" s="44">
        <f>IFERROR(SUMIFS('Sales RAW DATA'!$G:$G,'Sales RAW DATA'!$I:$I,Incentive_Calc!$A16,'Sales RAW DATA'!$D:$D,"B3",'Sales RAW DATA'!$E:$E,Incentive_Calc!AE$5)/SUMIFS('Sales RAW DATA'!$F:$F,'Sales RAW DATA'!$I:$I,Incentive_Calc!$A16,'Sales RAW DATA'!$D:$D,"B3",'Sales RAW DATA'!$E:$E,Incentive_Calc!AE$5),"")</f>
        <v>1.3341772467636128</v>
      </c>
      <c r="AF16" s="44">
        <f>IFERROR(SUMIFS('Sales RAW DATA'!$G:$G,'Sales RAW DATA'!$I:$I,Incentive_Calc!$A16,'Sales RAW DATA'!$D:$D,"B3",'Sales RAW DATA'!$E:$E,Incentive_Calc!AF$5)/SUMIFS('Sales RAW DATA'!$F:$F,'Sales RAW DATA'!$I:$I,Incentive_Calc!$A16,'Sales RAW DATA'!$D:$D,"B3",'Sales RAW DATA'!$E:$E,Incentive_Calc!AF$5),"")</f>
        <v>0.92702532254444003</v>
      </c>
      <c r="AG16" s="44">
        <f>SUMIFS('Sales RAW DATA'!$G:$G,'Sales RAW DATA'!$I:$I,Incentive_Calc!$A16,'Sales RAW DATA'!$D:$D,"B3")/SUMIFS('Sales RAW DATA'!$F:$F,'Sales RAW DATA'!$I:$I,Incentive_Calc!$A16,'Sales RAW DATA'!$D:$D,"B3")</f>
        <v>1.2245436957212767</v>
      </c>
      <c r="AH16" s="44">
        <f>IFERROR(SUMIFS('Sales RAW DATA'!$G:$G,'Sales RAW DATA'!$I:$I,Incentive_Calc!$A16,'Sales RAW DATA'!$D:$D,"B4",'Sales RAW DATA'!$E:$E,Incentive_Calc!AH$5)/SUMIFS('Sales RAW DATA'!$F:$F,'Sales RAW DATA'!$I:$I,Incentive_Calc!$A16,'Sales RAW DATA'!$D:$D,"B4",'Sales RAW DATA'!$E:$E,Incentive_Calc!AH$5),"")</f>
        <v>0.89665329745167999</v>
      </c>
      <c r="AI16" s="44">
        <f>IFERROR(SUMIFS('Sales RAW DATA'!$G:$G,'Sales RAW DATA'!$I:$I,Incentive_Calc!$A16,'Sales RAW DATA'!$D:$D,"B4",'Sales RAW DATA'!$E:$E,Incentive_Calc!AI$5)/SUMIFS('Sales RAW DATA'!$F:$F,'Sales RAW DATA'!$I:$I,Incentive_Calc!$A16,'Sales RAW DATA'!$D:$D,"B4",'Sales RAW DATA'!$E:$E,Incentive_Calc!AI$5),"")</f>
        <v>0.71682763521588855</v>
      </c>
      <c r="AJ16" s="44">
        <f>IFERROR(SUMIFS('Sales RAW DATA'!$G:$G,'Sales RAW DATA'!$I:$I,Incentive_Calc!$A16,'Sales RAW DATA'!$D:$D,"B4",'Sales RAW DATA'!$E:$E,Incentive_Calc!AJ$5)/SUMIFS('Sales RAW DATA'!$F:$F,'Sales RAW DATA'!$I:$I,Incentive_Calc!$A16,'Sales RAW DATA'!$D:$D,"B4",'Sales RAW DATA'!$E:$E,Incentive_Calc!AJ$5),"")</f>
        <v>0.75923843223371579</v>
      </c>
      <c r="AK16" s="44">
        <f>SUMIFS('Sales RAW DATA'!$G:$G,'Sales RAW DATA'!$I:$I,Incentive_Calc!$A16,'Sales RAW DATA'!$D:$D,"B4")/SUMIFS('Sales RAW DATA'!$F:$F,'Sales RAW DATA'!$I:$I,Incentive_Calc!$A16,'Sales RAW DATA'!$D:$D,"B4")</f>
        <v>0.78977433489588511</v>
      </c>
      <c r="AL16" s="44">
        <f>IFERROR(SUMIFS('Sales RAW DATA'!$G:$G,'Sales RAW DATA'!$I:$I,Incentive_Calc!$A16,'Sales RAW DATA'!$D:$D,"B5",'Sales RAW DATA'!$E:$E,Incentive_Calc!AL$5)/SUMIFS('Sales RAW DATA'!$F:$F,'Sales RAW DATA'!$I:$I,Incentive_Calc!$A16,'Sales RAW DATA'!$D:$D,"B5",'Sales RAW DATA'!$E:$E,Incentive_Calc!AL$5),"")</f>
        <v>0.98085024894676365</v>
      </c>
      <c r="AM16" s="44">
        <f>IFERROR(SUMIFS('Sales RAW DATA'!$G:$G,'Sales RAW DATA'!$I:$I,Incentive_Calc!$A16,'Sales RAW DATA'!$D:$D,"B5",'Sales RAW DATA'!$E:$E,Incentive_Calc!AM$5)/SUMIFS('Sales RAW DATA'!$F:$F,'Sales RAW DATA'!$I:$I,Incentive_Calc!$A16,'Sales RAW DATA'!$D:$D,"B5",'Sales RAW DATA'!$E:$E,Incentive_Calc!AM$5),"")</f>
        <v>0.79942084068594177</v>
      </c>
      <c r="AN16" s="44">
        <f>IFERROR(SUMIFS('Sales RAW DATA'!$G:$G,'Sales RAW DATA'!$I:$I,Incentive_Calc!$A16,'Sales RAW DATA'!$D:$D,"B5",'Sales RAW DATA'!$E:$E,Incentive_Calc!AN$5)/SUMIFS('Sales RAW DATA'!$F:$F,'Sales RAW DATA'!$I:$I,Incentive_Calc!$A16,'Sales RAW DATA'!$D:$D,"B5",'Sales RAW DATA'!$E:$E,Incentive_Calc!AN$5),"")</f>
        <v>0.73937251076973098</v>
      </c>
      <c r="AO16" s="44">
        <f>SUMIFS('Sales RAW DATA'!$G:$G,'Sales RAW DATA'!$I:$I,Incentive_Calc!$A16,'Sales RAW DATA'!$D:$D,"B5")/SUMIFS('Sales RAW DATA'!$F:$F,'Sales RAW DATA'!$I:$I,Incentive_Calc!$A16,'Sales RAW DATA'!$D:$D,"B5")</f>
        <v>0.83910207104805856</v>
      </c>
      <c r="AP16" s="42">
        <f>SUM(SUMIFS('Sales RAW DATA'!$F$2:$F$22804,'Sales RAW DATA'!$I$2:$I$22804,Incentive_Calc!$A16,'Sales RAW DATA'!$D$2:$D$22804,"B1"),SUMIFS('Sales RAW DATA'!$F$2:$F$22804,'Sales RAW DATA'!$I$2:$I$22804,Incentive_Calc!$A16,'Sales RAW DATA'!$D$2:$D$22804,"B2"),SUMIFS('Sales RAW DATA'!$F$2:$F$22804,'Sales RAW DATA'!$I$2:$I$22804,Incentive_Calc!$A16,'Sales RAW DATA'!$D$2:$D$22804,"B3"),SUMIFS('Sales RAW DATA'!$F$2:$F$22804,'Sales RAW DATA'!$I$2:$I$22804,Incentive_Calc!$A16,'Sales RAW DATA'!$D$2:$D$22804,"B4"),SUMIFS('Sales RAW DATA'!$F$2:$F$22804,'Sales RAW DATA'!$I$2:$I$22804,Incentive_Calc!$A16,'Sales RAW DATA'!$D$2:$D$22804,"B5"))</f>
        <v>1228986</v>
      </c>
      <c r="AQ16" s="42">
        <f>SUM(SUMIFS('Sales RAW DATA'!$G$2:$G$22804,'Sales RAW DATA'!$I$2:$I$22804,Incentive_Calc!$A16,'Sales RAW DATA'!$D$2:$D$22804,"B1"),SUMIFS('Sales RAW DATA'!$G$2:$G$22804,'Sales RAW DATA'!$I$2:$I$22804,Incentive_Calc!$A16,'Sales RAW DATA'!$D$2:$D$22804,"B2"),SUMIFS('Sales RAW DATA'!$G$2:$G$22804,'Sales RAW DATA'!$I$2:$I$22804,Incentive_Calc!$A16,'Sales RAW DATA'!$D$2:$D$22804,"B3"),SUMIFS('Sales RAW DATA'!$G$2:$G$22804,'Sales RAW DATA'!$I$2:$I$22804,Incentive_Calc!$A16,'Sales RAW DATA'!$D$2:$D$22804,"B4"),SUMIFS('Sales RAW DATA'!$G$2:$G$22804,'Sales RAW DATA'!$I$2:$I$22804,Incentive_Calc!$A16,'Sales RAW DATA'!$D$2:$D$22804,"B5"))</f>
        <v>1091607</v>
      </c>
      <c r="AR16" s="45">
        <f t="shared" si="14"/>
        <v>88.821760378067765</v>
      </c>
      <c r="AS16" s="45">
        <f t="shared" si="15"/>
        <v>88</v>
      </c>
      <c r="AT16" s="46">
        <v>0.95</v>
      </c>
      <c r="AU16" s="46">
        <v>0.78</v>
      </c>
      <c r="AV16" s="43" t="str">
        <f t="shared" si="1"/>
        <v>Yes</v>
      </c>
      <c r="AW16" s="43" t="str">
        <f t="shared" si="2"/>
        <v>Yes</v>
      </c>
      <c r="AX16" s="43" t="str">
        <f t="shared" si="3"/>
        <v>Yes</v>
      </c>
      <c r="AY16" s="43" t="str">
        <f t="shared" si="16"/>
        <v>Yes</v>
      </c>
    </row>
    <row r="17" spans="1:51" x14ac:dyDescent="0.35">
      <c r="A17" s="21" t="s">
        <v>891</v>
      </c>
      <c r="B17" s="21" t="s">
        <v>419</v>
      </c>
      <c r="C17" s="21" t="str">
        <f>_xlfn.XLOOKUP($A17,'Employee List'!$E:$E,'Employee List'!$D:$D,0)</f>
        <v>SF</v>
      </c>
      <c r="D17" s="42" t="str" cm="1">
        <f t="array" ref="D17">IFERROR(IF($G17="Yes",INDEX('Payment Plan'!$D$6:$D$42,MATCH(1,(Incentive_Calc!$C17='Payment Plan'!$B$6:$B$42)*(Incentive_Calc!$U17='Payment Plan'!$C$6:$C$42),0)),""),"")</f>
        <v/>
      </c>
      <c r="E17" s="42" t="str" cm="1">
        <f t="array" ref="E17">IFERROR(IF($H17="Yes",INDEX('Payment Plan'!$D$6:$D$42,MATCH(1,(Incentive_Calc!$C17='Payment Plan'!$B$6:$B$42)*(Incentive_Calc!$AS17='Payment Plan'!$C$6:$C$42),0)),""),"")</f>
        <v/>
      </c>
      <c r="F17" s="42">
        <f t="shared" si="4"/>
        <v>0</v>
      </c>
      <c r="G17" s="43" t="str">
        <f t="shared" si="5"/>
        <v>Yes</v>
      </c>
      <c r="H17" s="21" t="str">
        <f t="shared" si="6"/>
        <v>No</v>
      </c>
      <c r="I17" s="42">
        <f>IFERROR(SUMIFS('Sales RAW DATA'!$F$2:$F$30000,'Sales RAW DATA'!$I$2:$I$30000,Incentive_Calc!$A17,'Sales RAW DATA'!$E$2:$E$30000,Incentive_Calc!I$5),"")</f>
        <v>789165</v>
      </c>
      <c r="J17" s="42">
        <f>IFERROR(SUMIFS('Sales RAW DATA'!$F$2:$F$30000,'Sales RAW DATA'!$I$2:$I$30000,Incentive_Calc!$A17,'Sales RAW DATA'!$E$2:$E$30000,Incentive_Calc!J$5),"")</f>
        <v>784651</v>
      </c>
      <c r="K17" s="42">
        <f>IFERROR(SUMIFS('Sales RAW DATA'!$F$2:$F$30000,'Sales RAW DATA'!$I$2:$I$30000,Incentive_Calc!$A17,'Sales RAW DATA'!$E$2:$E$30000,Incentive_Calc!K$5),"")</f>
        <v>806369</v>
      </c>
      <c r="L17" s="42">
        <f t="shared" si="7"/>
        <v>2380185</v>
      </c>
      <c r="M17" s="42">
        <f>IFERROR(SUMIFS('Sales RAW DATA'!$G$2:$G$30000,'Sales RAW DATA'!$I$2:$I$30000,Incentive_Calc!$A17,'Sales RAW DATA'!$E$2:$E$30000,Incentive_Calc!M$5),"")</f>
        <v>764360</v>
      </c>
      <c r="N17" s="42">
        <f>IFERROR(SUMIFS('Sales RAW DATA'!$G$2:$G$30000,'Sales RAW DATA'!$I$2:$I$30000,Incentive_Calc!$A17,'Sales RAW DATA'!$E$2:$E$30000,Incentive_Calc!N$5),"")</f>
        <v>771589</v>
      </c>
      <c r="O17" s="42">
        <f>IFERROR(SUMIFS('Sales RAW DATA'!$G$2:$G$30000,'Sales RAW DATA'!$I$2:$I$30000,Incentive_Calc!$A17,'Sales RAW DATA'!$E$2:$E$30000,Incentive_Calc!O$5),"")</f>
        <v>703610</v>
      </c>
      <c r="P17" s="42">
        <f t="shared" si="8"/>
        <v>2239559</v>
      </c>
      <c r="Q17" s="44">
        <f t="shared" si="9"/>
        <v>0.96856804343831771</v>
      </c>
      <c r="R17" s="44">
        <f t="shared" si="10"/>
        <v>0.9833531085794831</v>
      </c>
      <c r="S17" s="44">
        <f t="shared" si="11"/>
        <v>0.87256578563908083</v>
      </c>
      <c r="T17" s="45">
        <f t="shared" si="12"/>
        <v>94.091803788360977</v>
      </c>
      <c r="U17" s="45">
        <f t="shared" si="13"/>
        <v>94</v>
      </c>
      <c r="V17" s="44">
        <f>IFERROR(SUMIFS('Sales RAW DATA'!$G:$G,'Sales RAW DATA'!$I:$I,Incentive_Calc!$A17,'Sales RAW DATA'!$D:$D,"B1",'Sales RAW DATA'!$E:$E,Incentive_Calc!V$5)/SUMIFS('Sales RAW DATA'!$F:$F,'Sales RAW DATA'!$I:$I,Incentive_Calc!$A17,'Sales RAW DATA'!$D:$D,"B1",'Sales RAW DATA'!$E:$E,Incentive_Calc!V$5),"")</f>
        <v>0.90068834294028766</v>
      </c>
      <c r="W17" s="44">
        <f>IFERROR(SUMIFS('Sales RAW DATA'!$G:$G,'Sales RAW DATA'!$I:$I,Incentive_Calc!$A17,'Sales RAW DATA'!$D:$D,"B1",'Sales RAW DATA'!$E:$E,Incentive_Calc!W$5)/SUMIFS('Sales RAW DATA'!$F:$F,'Sales RAW DATA'!$I:$I,Incentive_Calc!$A17,'Sales RAW DATA'!$D:$D,"B1",'Sales RAW DATA'!$E:$E,Incentive_Calc!W$5),"")</f>
        <v>0.8128147605530629</v>
      </c>
      <c r="X17" s="44">
        <f>IFERROR(SUMIFS('Sales RAW DATA'!$G:$G,'Sales RAW DATA'!$I:$I,Incentive_Calc!$A17,'Sales RAW DATA'!$D:$D,"B1",'Sales RAW DATA'!$E:$E,Incentive_Calc!X$5)/SUMIFS('Sales RAW DATA'!$F:$F,'Sales RAW DATA'!$I:$I,Incentive_Calc!$A17,'Sales RAW DATA'!$D:$D,"B1",'Sales RAW DATA'!$E:$E,Incentive_Calc!X$5),"")</f>
        <v>0.73813787489825311</v>
      </c>
      <c r="Y17" s="44">
        <f>SUMIFS('Sales RAW DATA'!$G:$G,'Sales RAW DATA'!$I:$I,Incentive_Calc!$A17,'Sales RAW DATA'!$D:$D,"B1")/SUMIFS('Sales RAW DATA'!$F:$F,'Sales RAW DATA'!$I:$I,Incentive_Calc!$A17,'Sales RAW DATA'!$D:$D,"B1")</f>
        <v>0.8201724299211125</v>
      </c>
      <c r="Z17" s="44">
        <f>IFERROR(SUMIFS('Sales RAW DATA'!$G:$G,'Sales RAW DATA'!$I:$I,Incentive_Calc!$A17,'Sales RAW DATA'!$D:$D,"B2",'Sales RAW DATA'!$E:$E,Incentive_Calc!Z$5)/SUMIFS('Sales RAW DATA'!$F:$F,'Sales RAW DATA'!$I:$I,Incentive_Calc!$A17,'Sales RAW DATA'!$D:$D,"B2",'Sales RAW DATA'!$E:$E,Incentive_Calc!Z$5),"")</f>
        <v>0.62765836028152944</v>
      </c>
      <c r="AA17" s="44">
        <f>IFERROR(SUMIFS('Sales RAW DATA'!$G:$G,'Sales RAW DATA'!$I:$I,Incentive_Calc!$A17,'Sales RAW DATA'!$D:$D,"B2",'Sales RAW DATA'!$E:$E,Incentive_Calc!AA$5)/SUMIFS('Sales RAW DATA'!$F:$F,'Sales RAW DATA'!$I:$I,Incentive_Calc!$A17,'Sales RAW DATA'!$D:$D,"B2",'Sales RAW DATA'!$E:$E,Incentive_Calc!AA$5),"")</f>
        <v>0.49236323243543462</v>
      </c>
      <c r="AB17" s="44">
        <f>IFERROR(SUMIFS('Sales RAW DATA'!$G:$G,'Sales RAW DATA'!$I:$I,Incentive_Calc!$A17,'Sales RAW DATA'!$D:$D,"B2",'Sales RAW DATA'!$E:$E,Incentive_Calc!AB$5)/SUMIFS('Sales RAW DATA'!$F:$F,'Sales RAW DATA'!$I:$I,Incentive_Calc!$A17,'Sales RAW DATA'!$D:$D,"B2",'Sales RAW DATA'!$E:$E,Incentive_Calc!AB$5),"")</f>
        <v>0.65869600519649241</v>
      </c>
      <c r="AC17" s="44">
        <f>SUMIFS('Sales RAW DATA'!$G:$G,'Sales RAW DATA'!$I:$I,Incentive_Calc!$A17,'Sales RAW DATA'!$D:$D,"B2")/SUMIFS('Sales RAW DATA'!$F:$F,'Sales RAW DATA'!$I:$I,Incentive_Calc!$A17,'Sales RAW DATA'!$D:$D,"B2")</f>
        <v>0.59290105617150968</v>
      </c>
      <c r="AD17" s="44">
        <f>IFERROR(SUMIFS('Sales RAW DATA'!$G:$G,'Sales RAW DATA'!$I:$I,Incentive_Calc!$A17,'Sales RAW DATA'!$D:$D,"B3",'Sales RAW DATA'!$E:$E,Incentive_Calc!AD$5)/SUMIFS('Sales RAW DATA'!$F:$F,'Sales RAW DATA'!$I:$I,Incentive_Calc!$A17,'Sales RAW DATA'!$D:$D,"B3",'Sales RAW DATA'!$E:$E,Incentive_Calc!AD$5),"")</f>
        <v>0.9444434261414667</v>
      </c>
      <c r="AE17" s="44">
        <f>IFERROR(SUMIFS('Sales RAW DATA'!$G:$G,'Sales RAW DATA'!$I:$I,Incentive_Calc!$A17,'Sales RAW DATA'!$D:$D,"B3",'Sales RAW DATA'!$E:$E,Incentive_Calc!AE$5)/SUMIFS('Sales RAW DATA'!$F:$F,'Sales RAW DATA'!$I:$I,Incentive_Calc!$A17,'Sales RAW DATA'!$D:$D,"B3",'Sales RAW DATA'!$E:$E,Incentive_Calc!AE$5),"")</f>
        <v>0.96574767140163886</v>
      </c>
      <c r="AF17" s="44">
        <f>IFERROR(SUMIFS('Sales RAW DATA'!$G:$G,'Sales RAW DATA'!$I:$I,Incentive_Calc!$A17,'Sales RAW DATA'!$D:$D,"B3",'Sales RAW DATA'!$E:$E,Incentive_Calc!AF$5)/SUMIFS('Sales RAW DATA'!$F:$F,'Sales RAW DATA'!$I:$I,Incentive_Calc!$A17,'Sales RAW DATA'!$D:$D,"B3",'Sales RAW DATA'!$E:$E,Incentive_Calc!AF$5),"")</f>
        <v>0.75023013681236705</v>
      </c>
      <c r="AG17" s="44">
        <f>SUMIFS('Sales RAW DATA'!$G:$G,'Sales RAW DATA'!$I:$I,Incentive_Calc!$A17,'Sales RAW DATA'!$D:$D,"B3")/SUMIFS('Sales RAW DATA'!$F:$F,'Sales RAW DATA'!$I:$I,Incentive_Calc!$A17,'Sales RAW DATA'!$D:$D,"B3")</f>
        <v>0.87961036836200446</v>
      </c>
      <c r="AH17" s="44">
        <f>IFERROR(SUMIFS('Sales RAW DATA'!$G:$G,'Sales RAW DATA'!$I:$I,Incentive_Calc!$A17,'Sales RAW DATA'!$D:$D,"B4",'Sales RAW DATA'!$E:$E,Incentive_Calc!AH$5)/SUMIFS('Sales RAW DATA'!$F:$F,'Sales RAW DATA'!$I:$I,Incentive_Calc!$A17,'Sales RAW DATA'!$D:$D,"B4",'Sales RAW DATA'!$E:$E,Incentive_Calc!AH$5),"")</f>
        <v>0.82174100719424459</v>
      </c>
      <c r="AI17" s="44">
        <f>IFERROR(SUMIFS('Sales RAW DATA'!$G:$G,'Sales RAW DATA'!$I:$I,Incentive_Calc!$A17,'Sales RAW DATA'!$D:$D,"B4",'Sales RAW DATA'!$E:$E,Incentive_Calc!AI$5)/SUMIFS('Sales RAW DATA'!$F:$F,'Sales RAW DATA'!$I:$I,Incentive_Calc!$A17,'Sales RAW DATA'!$D:$D,"B4",'Sales RAW DATA'!$E:$E,Incentive_Calc!AI$5),"")</f>
        <v>0.57459474244910891</v>
      </c>
      <c r="AJ17" s="44">
        <f>IFERROR(SUMIFS('Sales RAW DATA'!$G:$G,'Sales RAW DATA'!$I:$I,Incentive_Calc!$A17,'Sales RAW DATA'!$D:$D,"B4",'Sales RAW DATA'!$E:$E,Incentive_Calc!AJ$5)/SUMIFS('Sales RAW DATA'!$F:$F,'Sales RAW DATA'!$I:$I,Incentive_Calc!$A17,'Sales RAW DATA'!$D:$D,"B4",'Sales RAW DATA'!$E:$E,Incentive_Calc!AJ$5),"")</f>
        <v>0.60833828754718022</v>
      </c>
      <c r="AK17" s="44">
        <f>SUMIFS('Sales RAW DATA'!$G:$G,'Sales RAW DATA'!$I:$I,Incentive_Calc!$A17,'Sales RAW DATA'!$D:$D,"B4")/SUMIFS('Sales RAW DATA'!$F:$F,'Sales RAW DATA'!$I:$I,Incentive_Calc!$A17,'Sales RAW DATA'!$D:$D,"B4")</f>
        <v>0.66743969217808619</v>
      </c>
      <c r="AL17" s="44">
        <f>IFERROR(SUMIFS('Sales RAW DATA'!$G:$G,'Sales RAW DATA'!$I:$I,Incentive_Calc!$A17,'Sales RAW DATA'!$D:$D,"B5",'Sales RAW DATA'!$E:$E,Incentive_Calc!AL$5)/SUMIFS('Sales RAW DATA'!$F:$F,'Sales RAW DATA'!$I:$I,Incentive_Calc!$A17,'Sales RAW DATA'!$D:$D,"B5",'Sales RAW DATA'!$E:$E,Incentive_Calc!AL$5),"")</f>
        <v>0.74127269811287133</v>
      </c>
      <c r="AM17" s="44">
        <f>IFERROR(SUMIFS('Sales RAW DATA'!$G:$G,'Sales RAW DATA'!$I:$I,Incentive_Calc!$A17,'Sales RAW DATA'!$D:$D,"B5",'Sales RAW DATA'!$E:$E,Incentive_Calc!AM$5)/SUMIFS('Sales RAW DATA'!$F:$F,'Sales RAW DATA'!$I:$I,Incentive_Calc!$A17,'Sales RAW DATA'!$D:$D,"B5",'Sales RAW DATA'!$E:$E,Incentive_Calc!AM$5),"")</f>
        <v>0.66947917202586138</v>
      </c>
      <c r="AN17" s="44">
        <f>IFERROR(SUMIFS('Sales RAW DATA'!$G:$G,'Sales RAW DATA'!$I:$I,Incentive_Calc!$A17,'Sales RAW DATA'!$D:$D,"B5",'Sales RAW DATA'!$E:$E,Incentive_Calc!AN$5)/SUMIFS('Sales RAW DATA'!$F:$F,'Sales RAW DATA'!$I:$I,Incentive_Calc!$A17,'Sales RAW DATA'!$D:$D,"B5",'Sales RAW DATA'!$E:$E,Incentive_Calc!AN$5),"")</f>
        <v>0.55865315566903373</v>
      </c>
      <c r="AO17" s="44">
        <f>SUMIFS('Sales RAW DATA'!$G:$G,'Sales RAW DATA'!$I:$I,Incentive_Calc!$A17,'Sales RAW DATA'!$D:$D,"B5")/SUMIFS('Sales RAW DATA'!$F:$F,'Sales RAW DATA'!$I:$I,Incentive_Calc!$A17,'Sales RAW DATA'!$D:$D,"B5")</f>
        <v>0.65301282377056125</v>
      </c>
      <c r="AP17" s="42">
        <f>SUM(SUMIFS('Sales RAW DATA'!$F$2:$F$22804,'Sales RAW DATA'!$I$2:$I$22804,Incentive_Calc!$A17,'Sales RAW DATA'!$D$2:$D$22804,"B1"),SUMIFS('Sales RAW DATA'!$F$2:$F$22804,'Sales RAW DATA'!$I$2:$I$22804,Incentive_Calc!$A17,'Sales RAW DATA'!$D$2:$D$22804,"B2"),SUMIFS('Sales RAW DATA'!$F$2:$F$22804,'Sales RAW DATA'!$I$2:$I$22804,Incentive_Calc!$A17,'Sales RAW DATA'!$D$2:$D$22804,"B3"),SUMIFS('Sales RAW DATA'!$F$2:$F$22804,'Sales RAW DATA'!$I$2:$I$22804,Incentive_Calc!$A17,'Sales RAW DATA'!$D$2:$D$22804,"B4"),SUMIFS('Sales RAW DATA'!$F$2:$F$22804,'Sales RAW DATA'!$I$2:$I$22804,Incentive_Calc!$A17,'Sales RAW DATA'!$D$2:$D$22804,"B5"))</f>
        <v>1274639</v>
      </c>
      <c r="AQ17" s="42">
        <f>SUM(SUMIFS('Sales RAW DATA'!$G$2:$G$22804,'Sales RAW DATA'!$I$2:$I$22804,Incentive_Calc!$A17,'Sales RAW DATA'!$D$2:$D$22804,"B1"),SUMIFS('Sales RAW DATA'!$G$2:$G$22804,'Sales RAW DATA'!$I$2:$I$22804,Incentive_Calc!$A17,'Sales RAW DATA'!$D$2:$D$22804,"B2"),SUMIFS('Sales RAW DATA'!$G$2:$G$22804,'Sales RAW DATA'!$I$2:$I$22804,Incentive_Calc!$A17,'Sales RAW DATA'!$D$2:$D$22804,"B3"),SUMIFS('Sales RAW DATA'!$G$2:$G$22804,'Sales RAW DATA'!$I$2:$I$22804,Incentive_Calc!$A17,'Sales RAW DATA'!$D$2:$D$22804,"B4"),SUMIFS('Sales RAW DATA'!$G$2:$G$22804,'Sales RAW DATA'!$I$2:$I$22804,Incentive_Calc!$A17,'Sales RAW DATA'!$D$2:$D$22804,"B5"))</f>
        <v>954322</v>
      </c>
      <c r="AR17" s="45">
        <f t="shared" si="14"/>
        <v>74.869982795128664</v>
      </c>
      <c r="AS17" s="45">
        <f t="shared" si="15"/>
        <v>74</v>
      </c>
      <c r="AT17" s="46">
        <v>1.2</v>
      </c>
      <c r="AU17" s="46">
        <v>0.98</v>
      </c>
      <c r="AV17" s="43" t="str">
        <f t="shared" si="1"/>
        <v>Yes</v>
      </c>
      <c r="AW17" s="43" t="str">
        <f t="shared" si="2"/>
        <v>Yes</v>
      </c>
      <c r="AX17" s="43" t="str">
        <f t="shared" si="3"/>
        <v>Yes</v>
      </c>
      <c r="AY17" s="43" t="str">
        <f t="shared" si="16"/>
        <v>Yes</v>
      </c>
    </row>
    <row r="18" spans="1:51" x14ac:dyDescent="0.35">
      <c r="A18" s="21" t="s">
        <v>892</v>
      </c>
      <c r="B18" s="21" t="s">
        <v>420</v>
      </c>
      <c r="C18" s="21" t="str">
        <f>_xlfn.XLOOKUP($A18,'Employee List'!$E:$E,'Employee List'!$D:$D,0)</f>
        <v>SF</v>
      </c>
      <c r="D18" s="42" t="str" cm="1">
        <f t="array" ref="D18">IFERROR(IF($G18="Yes",INDEX('Payment Plan'!$D$6:$D$42,MATCH(1,(Incentive_Calc!$C18='Payment Plan'!$B$6:$B$42)*(Incentive_Calc!$U18='Payment Plan'!$C$6:$C$42),0)),""),"")</f>
        <v/>
      </c>
      <c r="E18" s="42" t="str" cm="1">
        <f t="array" ref="E18">IFERROR(IF($H18="Yes",INDEX('Payment Plan'!$D$6:$D$42,MATCH(1,(Incentive_Calc!$C18='Payment Plan'!$B$6:$B$42)*(Incentive_Calc!$AS18='Payment Plan'!$C$6:$C$42),0)),""),"")</f>
        <v/>
      </c>
      <c r="F18" s="42">
        <f t="shared" si="4"/>
        <v>0</v>
      </c>
      <c r="G18" s="43" t="str">
        <f t="shared" si="5"/>
        <v>No</v>
      </c>
      <c r="H18" s="21" t="str">
        <f t="shared" si="6"/>
        <v>No</v>
      </c>
      <c r="I18" s="42">
        <f>IFERROR(SUMIFS('Sales RAW DATA'!$F$2:$F$30000,'Sales RAW DATA'!$I$2:$I$30000,Incentive_Calc!$A18,'Sales RAW DATA'!$E$2:$E$30000,Incentive_Calc!I$5),"")</f>
        <v>626972</v>
      </c>
      <c r="J18" s="42">
        <f>IFERROR(SUMIFS('Sales RAW DATA'!$F$2:$F$30000,'Sales RAW DATA'!$I$2:$I$30000,Incentive_Calc!$A18,'Sales RAW DATA'!$E$2:$E$30000,Incentive_Calc!J$5),"")</f>
        <v>626515</v>
      </c>
      <c r="K18" s="42">
        <f>IFERROR(SUMIFS('Sales RAW DATA'!$F$2:$F$30000,'Sales RAW DATA'!$I$2:$I$30000,Incentive_Calc!$A18,'Sales RAW DATA'!$E$2:$E$30000,Incentive_Calc!K$5),"")</f>
        <v>625817</v>
      </c>
      <c r="L18" s="42">
        <f t="shared" si="7"/>
        <v>1879304</v>
      </c>
      <c r="M18" s="42">
        <f>IFERROR(SUMIFS('Sales RAW DATA'!$G$2:$G$30000,'Sales RAW DATA'!$I$2:$I$30000,Incentive_Calc!$A18,'Sales RAW DATA'!$E$2:$E$30000,Incentive_Calc!M$5),"")</f>
        <v>570531</v>
      </c>
      <c r="N18" s="42">
        <f>IFERROR(SUMIFS('Sales RAW DATA'!$G$2:$G$30000,'Sales RAW DATA'!$I$2:$I$30000,Incentive_Calc!$A18,'Sales RAW DATA'!$E$2:$E$30000,Incentive_Calc!N$5),"")</f>
        <v>501318</v>
      </c>
      <c r="O18" s="42">
        <f>IFERROR(SUMIFS('Sales RAW DATA'!$G$2:$G$30000,'Sales RAW DATA'!$I$2:$I$30000,Incentive_Calc!$A18,'Sales RAW DATA'!$E$2:$E$30000,Incentive_Calc!O$5),"")</f>
        <v>449150</v>
      </c>
      <c r="P18" s="42">
        <f t="shared" si="8"/>
        <v>1520999</v>
      </c>
      <c r="Q18" s="44">
        <f t="shared" si="9"/>
        <v>0.90997843603861095</v>
      </c>
      <c r="R18" s="44">
        <f t="shared" si="10"/>
        <v>0.80016918988372188</v>
      </c>
      <c r="S18" s="44">
        <f t="shared" si="11"/>
        <v>0.71770182018065987</v>
      </c>
      <c r="T18" s="45">
        <f t="shared" si="12"/>
        <v>80.934164988740505</v>
      </c>
      <c r="U18" s="45">
        <f t="shared" si="13"/>
        <v>80</v>
      </c>
      <c r="V18" s="44">
        <f>IFERROR(SUMIFS('Sales RAW DATA'!$G:$G,'Sales RAW DATA'!$I:$I,Incentive_Calc!$A18,'Sales RAW DATA'!$D:$D,"B1",'Sales RAW DATA'!$E:$E,Incentive_Calc!V$5)/SUMIFS('Sales RAW DATA'!$F:$F,'Sales RAW DATA'!$I:$I,Incentive_Calc!$A18,'Sales RAW DATA'!$D:$D,"B1",'Sales RAW DATA'!$E:$E,Incentive_Calc!V$5),"")</f>
        <v>0.5715337423312884</v>
      </c>
      <c r="W18" s="44">
        <f>IFERROR(SUMIFS('Sales RAW DATA'!$G:$G,'Sales RAW DATA'!$I:$I,Incentive_Calc!$A18,'Sales RAW DATA'!$D:$D,"B1",'Sales RAW DATA'!$E:$E,Incentive_Calc!W$5)/SUMIFS('Sales RAW DATA'!$F:$F,'Sales RAW DATA'!$I:$I,Incentive_Calc!$A18,'Sales RAW DATA'!$D:$D,"B1",'Sales RAW DATA'!$E:$E,Incentive_Calc!W$5),"")</f>
        <v>0.63194602380410891</v>
      </c>
      <c r="X18" s="44">
        <f>IFERROR(SUMIFS('Sales RAW DATA'!$G:$G,'Sales RAW DATA'!$I:$I,Incentive_Calc!$A18,'Sales RAW DATA'!$D:$D,"B1",'Sales RAW DATA'!$E:$E,Incentive_Calc!X$5)/SUMIFS('Sales RAW DATA'!$F:$F,'Sales RAW DATA'!$I:$I,Incentive_Calc!$A18,'Sales RAW DATA'!$D:$D,"B1",'Sales RAW DATA'!$E:$E,Incentive_Calc!X$5),"")</f>
        <v>0.61069735951252535</v>
      </c>
      <c r="Y18" s="44">
        <f>SUMIFS('Sales RAW DATA'!$G:$G,'Sales RAW DATA'!$I:$I,Incentive_Calc!$A18,'Sales RAW DATA'!$D:$D,"B1")/SUMIFS('Sales RAW DATA'!$F:$F,'Sales RAW DATA'!$I:$I,Incentive_Calc!$A18,'Sales RAW DATA'!$D:$D,"B1")</f>
        <v>0.60417548436136859</v>
      </c>
      <c r="Z18" s="44">
        <f>IFERROR(SUMIFS('Sales RAW DATA'!$G:$G,'Sales RAW DATA'!$I:$I,Incentive_Calc!$A18,'Sales RAW DATA'!$D:$D,"B2",'Sales RAW DATA'!$E:$E,Incentive_Calc!Z$5)/SUMIFS('Sales RAW DATA'!$F:$F,'Sales RAW DATA'!$I:$I,Incentive_Calc!$A18,'Sales RAW DATA'!$D:$D,"B2",'Sales RAW DATA'!$E:$E,Incentive_Calc!Z$5),"")</f>
        <v>0.80764705882352938</v>
      </c>
      <c r="AA18" s="44">
        <f>IFERROR(SUMIFS('Sales RAW DATA'!$G:$G,'Sales RAW DATA'!$I:$I,Incentive_Calc!$A18,'Sales RAW DATA'!$D:$D,"B2",'Sales RAW DATA'!$E:$E,Incentive_Calc!AA$5)/SUMIFS('Sales RAW DATA'!$F:$F,'Sales RAW DATA'!$I:$I,Incentive_Calc!$A18,'Sales RAW DATA'!$D:$D,"B2",'Sales RAW DATA'!$E:$E,Incentive_Calc!AA$5),"")</f>
        <v>0.92354277062831192</v>
      </c>
      <c r="AB18" s="44">
        <f>IFERROR(SUMIFS('Sales RAW DATA'!$G:$G,'Sales RAW DATA'!$I:$I,Incentive_Calc!$A18,'Sales RAW DATA'!$D:$D,"B2",'Sales RAW DATA'!$E:$E,Incentive_Calc!AB$5)/SUMIFS('Sales RAW DATA'!$F:$F,'Sales RAW DATA'!$I:$I,Incentive_Calc!$A18,'Sales RAW DATA'!$D:$D,"B2",'Sales RAW DATA'!$E:$E,Incentive_Calc!AB$5),"")</f>
        <v>1.0827841845140034</v>
      </c>
      <c r="AC18" s="44">
        <f>SUMIFS('Sales RAW DATA'!$G:$G,'Sales RAW DATA'!$I:$I,Incentive_Calc!$A18,'Sales RAW DATA'!$D:$D,"B2")/SUMIFS('Sales RAW DATA'!$F:$F,'Sales RAW DATA'!$I:$I,Incentive_Calc!$A18,'Sales RAW DATA'!$D:$D,"B2")</f>
        <v>0.92874456183965193</v>
      </c>
      <c r="AD18" s="44">
        <f>IFERROR(SUMIFS('Sales RAW DATA'!$G:$G,'Sales RAW DATA'!$I:$I,Incentive_Calc!$A18,'Sales RAW DATA'!$D:$D,"B3",'Sales RAW DATA'!$E:$E,Incentive_Calc!AD$5)/SUMIFS('Sales RAW DATA'!$F:$F,'Sales RAW DATA'!$I:$I,Incentive_Calc!$A18,'Sales RAW DATA'!$D:$D,"B3",'Sales RAW DATA'!$E:$E,Incentive_Calc!AD$5),"")</f>
        <v>1.3731710503396621</v>
      </c>
      <c r="AE18" s="44">
        <f>IFERROR(SUMIFS('Sales RAW DATA'!$G:$G,'Sales RAW DATA'!$I:$I,Incentive_Calc!$A18,'Sales RAW DATA'!$D:$D,"B3",'Sales RAW DATA'!$E:$E,Incentive_Calc!AE$5)/SUMIFS('Sales RAW DATA'!$F:$F,'Sales RAW DATA'!$I:$I,Incentive_Calc!$A18,'Sales RAW DATA'!$D:$D,"B3",'Sales RAW DATA'!$E:$E,Incentive_Calc!AE$5),"")</f>
        <v>0.9715564219573789</v>
      </c>
      <c r="AF18" s="44">
        <f>IFERROR(SUMIFS('Sales RAW DATA'!$G:$G,'Sales RAW DATA'!$I:$I,Incentive_Calc!$A18,'Sales RAW DATA'!$D:$D,"B3",'Sales RAW DATA'!$E:$E,Incentive_Calc!AF$5)/SUMIFS('Sales RAW DATA'!$F:$F,'Sales RAW DATA'!$I:$I,Incentive_Calc!$A18,'Sales RAW DATA'!$D:$D,"B3",'Sales RAW DATA'!$E:$E,Incentive_Calc!AF$5),"")</f>
        <v>0.6221749381793088</v>
      </c>
      <c r="AG18" s="44">
        <f>SUMIFS('Sales RAW DATA'!$G:$G,'Sales RAW DATA'!$I:$I,Incentive_Calc!$A18,'Sales RAW DATA'!$D:$D,"B3")/SUMIFS('Sales RAW DATA'!$F:$F,'Sales RAW DATA'!$I:$I,Incentive_Calc!$A18,'Sales RAW DATA'!$D:$D,"B3")</f>
        <v>0.97308656282943651</v>
      </c>
      <c r="AH18" s="44">
        <f>IFERROR(SUMIFS('Sales RAW DATA'!$G:$G,'Sales RAW DATA'!$I:$I,Incentive_Calc!$A18,'Sales RAW DATA'!$D:$D,"B4",'Sales RAW DATA'!$E:$E,Incentive_Calc!AH$5)/SUMIFS('Sales RAW DATA'!$F:$F,'Sales RAW DATA'!$I:$I,Incentive_Calc!$A18,'Sales RAW DATA'!$D:$D,"B4",'Sales RAW DATA'!$E:$E,Incentive_Calc!AH$5),"")</f>
        <v>0.79330588283256553</v>
      </c>
      <c r="AI18" s="44">
        <f>IFERROR(SUMIFS('Sales RAW DATA'!$G:$G,'Sales RAW DATA'!$I:$I,Incentive_Calc!$A18,'Sales RAW DATA'!$D:$D,"B4",'Sales RAW DATA'!$E:$E,Incentive_Calc!AI$5)/SUMIFS('Sales RAW DATA'!$F:$F,'Sales RAW DATA'!$I:$I,Incentive_Calc!$A18,'Sales RAW DATA'!$D:$D,"B4",'Sales RAW DATA'!$E:$E,Incentive_Calc!AI$5),"")</f>
        <v>0.7358042753799886</v>
      </c>
      <c r="AJ18" s="44">
        <f>IFERROR(SUMIFS('Sales RAW DATA'!$G:$G,'Sales RAW DATA'!$I:$I,Incentive_Calc!$A18,'Sales RAW DATA'!$D:$D,"B4",'Sales RAW DATA'!$E:$E,Incentive_Calc!AJ$5)/SUMIFS('Sales RAW DATA'!$F:$F,'Sales RAW DATA'!$I:$I,Incentive_Calc!$A18,'Sales RAW DATA'!$D:$D,"B4",'Sales RAW DATA'!$E:$E,Incentive_Calc!AJ$5),"")</f>
        <v>0.67211751447557611</v>
      </c>
      <c r="AK18" s="44">
        <f>SUMIFS('Sales RAW DATA'!$G:$G,'Sales RAW DATA'!$I:$I,Incentive_Calc!$A18,'Sales RAW DATA'!$D:$D,"B4")/SUMIFS('Sales RAW DATA'!$F:$F,'Sales RAW DATA'!$I:$I,Incentive_Calc!$A18,'Sales RAW DATA'!$D:$D,"B4")</f>
        <v>0.73275364641769514</v>
      </c>
      <c r="AL18" s="44">
        <f>IFERROR(SUMIFS('Sales RAW DATA'!$G:$G,'Sales RAW DATA'!$I:$I,Incentive_Calc!$A18,'Sales RAW DATA'!$D:$D,"B5",'Sales RAW DATA'!$E:$E,Incentive_Calc!AL$5)/SUMIFS('Sales RAW DATA'!$F:$F,'Sales RAW DATA'!$I:$I,Incentive_Calc!$A18,'Sales RAW DATA'!$D:$D,"B5",'Sales RAW DATA'!$E:$E,Incentive_Calc!AL$5),"")</f>
        <v>1.0048476835784719</v>
      </c>
      <c r="AM18" s="44">
        <f>IFERROR(SUMIFS('Sales RAW DATA'!$G:$G,'Sales RAW DATA'!$I:$I,Incentive_Calc!$A18,'Sales RAW DATA'!$D:$D,"B5",'Sales RAW DATA'!$E:$E,Incentive_Calc!AM$5)/SUMIFS('Sales RAW DATA'!$F:$F,'Sales RAW DATA'!$I:$I,Incentive_Calc!$A18,'Sales RAW DATA'!$D:$D,"B5",'Sales RAW DATA'!$E:$E,Incentive_Calc!AM$5),"")</f>
        <v>0.84563037249283668</v>
      </c>
      <c r="AN18" s="44">
        <f>IFERROR(SUMIFS('Sales RAW DATA'!$G:$G,'Sales RAW DATA'!$I:$I,Incentive_Calc!$A18,'Sales RAW DATA'!$D:$D,"B5",'Sales RAW DATA'!$E:$E,Incentive_Calc!AN$5)/SUMIFS('Sales RAW DATA'!$F:$F,'Sales RAW DATA'!$I:$I,Incentive_Calc!$A18,'Sales RAW DATA'!$D:$D,"B5",'Sales RAW DATA'!$E:$E,Incentive_Calc!AN$5),"")</f>
        <v>0.53867222387615366</v>
      </c>
      <c r="AO18" s="44">
        <f>SUMIFS('Sales RAW DATA'!$G:$G,'Sales RAW DATA'!$I:$I,Incentive_Calc!$A18,'Sales RAW DATA'!$D:$D,"B5")/SUMIFS('Sales RAW DATA'!$F:$F,'Sales RAW DATA'!$I:$I,Incentive_Calc!$A18,'Sales RAW DATA'!$D:$D,"B5")</f>
        <v>0.80181818181818176</v>
      </c>
      <c r="AP18" s="42">
        <f>SUM(SUMIFS('Sales RAW DATA'!$F$2:$F$22804,'Sales RAW DATA'!$I$2:$I$22804,Incentive_Calc!$A18,'Sales RAW DATA'!$D$2:$D$22804,"B1"),SUMIFS('Sales RAW DATA'!$F$2:$F$22804,'Sales RAW DATA'!$I$2:$I$22804,Incentive_Calc!$A18,'Sales RAW DATA'!$D$2:$D$22804,"B2"),SUMIFS('Sales RAW DATA'!$F$2:$F$22804,'Sales RAW DATA'!$I$2:$I$22804,Incentive_Calc!$A18,'Sales RAW DATA'!$D$2:$D$22804,"B3"),SUMIFS('Sales RAW DATA'!$F$2:$F$22804,'Sales RAW DATA'!$I$2:$I$22804,Incentive_Calc!$A18,'Sales RAW DATA'!$D$2:$D$22804,"B4"),SUMIFS('Sales RAW DATA'!$F$2:$F$22804,'Sales RAW DATA'!$I$2:$I$22804,Incentive_Calc!$A18,'Sales RAW DATA'!$D$2:$D$22804,"B5"))</f>
        <v>717228</v>
      </c>
      <c r="AQ18" s="42">
        <f>SUM(SUMIFS('Sales RAW DATA'!$G$2:$G$22804,'Sales RAW DATA'!$I$2:$I$22804,Incentive_Calc!$A18,'Sales RAW DATA'!$D$2:$D$22804,"B1"),SUMIFS('Sales RAW DATA'!$G$2:$G$22804,'Sales RAW DATA'!$I$2:$I$22804,Incentive_Calc!$A18,'Sales RAW DATA'!$D$2:$D$22804,"B2"),SUMIFS('Sales RAW DATA'!$G$2:$G$22804,'Sales RAW DATA'!$I$2:$I$22804,Incentive_Calc!$A18,'Sales RAW DATA'!$D$2:$D$22804,"B3"),SUMIFS('Sales RAW DATA'!$G$2:$G$22804,'Sales RAW DATA'!$I$2:$I$22804,Incentive_Calc!$A18,'Sales RAW DATA'!$D$2:$D$22804,"B4"),SUMIFS('Sales RAW DATA'!$G$2:$G$22804,'Sales RAW DATA'!$I$2:$I$22804,Incentive_Calc!$A18,'Sales RAW DATA'!$D$2:$D$22804,"B5"))</f>
        <v>554968</v>
      </c>
      <c r="AR18" s="45">
        <f t="shared" si="14"/>
        <v>77.376789528573894</v>
      </c>
      <c r="AS18" s="45">
        <f t="shared" si="15"/>
        <v>77</v>
      </c>
      <c r="AT18" s="46">
        <v>1.02</v>
      </c>
      <c r="AU18" s="46">
        <v>0.83</v>
      </c>
      <c r="AV18" s="43" t="str">
        <f t="shared" si="1"/>
        <v>Yes</v>
      </c>
      <c r="AW18" s="43" t="str">
        <f t="shared" si="2"/>
        <v>Yes</v>
      </c>
      <c r="AX18" s="43" t="str">
        <f t="shared" si="3"/>
        <v>No</v>
      </c>
      <c r="AY18" s="43" t="str">
        <f t="shared" si="16"/>
        <v>Yes</v>
      </c>
    </row>
    <row r="19" spans="1:51" x14ac:dyDescent="0.35">
      <c r="A19" s="21" t="s">
        <v>893</v>
      </c>
      <c r="B19" s="21" t="s">
        <v>421</v>
      </c>
      <c r="C19" s="21" t="str">
        <f>_xlfn.XLOOKUP($A19,'Employee List'!$E:$E,'Employee List'!$D:$D,0)</f>
        <v>SF</v>
      </c>
      <c r="D19" s="42" t="str" cm="1">
        <f t="array" ref="D19">IFERROR(IF($G19="Yes",INDEX('Payment Plan'!$D$6:$D$42,MATCH(1,(Incentive_Calc!$C19='Payment Plan'!$B$6:$B$42)*(Incentive_Calc!$U19='Payment Plan'!$C$6:$C$42),0)),""),"")</f>
        <v/>
      </c>
      <c r="E19" s="42" t="str" cm="1">
        <f t="array" ref="E19">IFERROR(IF($H19="Yes",INDEX('Payment Plan'!$D$6:$D$42,MATCH(1,(Incentive_Calc!$C19='Payment Plan'!$B$6:$B$42)*(Incentive_Calc!$AS19='Payment Plan'!$C$6:$C$42),0)),""),"")</f>
        <v/>
      </c>
      <c r="F19" s="42">
        <f t="shared" si="4"/>
        <v>0</v>
      </c>
      <c r="G19" s="43" t="str">
        <f t="shared" si="5"/>
        <v>No</v>
      </c>
      <c r="H19" s="21" t="str">
        <f t="shared" si="6"/>
        <v>No</v>
      </c>
      <c r="I19" s="42">
        <f>IFERROR(SUMIFS('Sales RAW DATA'!$F$2:$F$30000,'Sales RAW DATA'!$I$2:$I$30000,Incentive_Calc!$A19,'Sales RAW DATA'!$E$2:$E$30000,Incentive_Calc!I$5),"")</f>
        <v>507858</v>
      </c>
      <c r="J19" s="42">
        <f>IFERROR(SUMIFS('Sales RAW DATA'!$F$2:$F$30000,'Sales RAW DATA'!$I$2:$I$30000,Incentive_Calc!$A19,'Sales RAW DATA'!$E$2:$E$30000,Incentive_Calc!J$5),"")</f>
        <v>514527</v>
      </c>
      <c r="K19" s="42">
        <f>IFERROR(SUMIFS('Sales RAW DATA'!$F$2:$F$30000,'Sales RAW DATA'!$I$2:$I$30000,Incentive_Calc!$A19,'Sales RAW DATA'!$E$2:$E$30000,Incentive_Calc!K$5),"")</f>
        <v>530512</v>
      </c>
      <c r="L19" s="42">
        <f t="shared" si="7"/>
        <v>1552897</v>
      </c>
      <c r="M19" s="42">
        <f>IFERROR(SUMIFS('Sales RAW DATA'!$G$2:$G$30000,'Sales RAW DATA'!$I$2:$I$30000,Incentive_Calc!$A19,'Sales RAW DATA'!$E$2:$E$30000,Incentive_Calc!M$5),"")</f>
        <v>379200</v>
      </c>
      <c r="N19" s="42">
        <f>IFERROR(SUMIFS('Sales RAW DATA'!$G$2:$G$30000,'Sales RAW DATA'!$I$2:$I$30000,Incentive_Calc!$A19,'Sales RAW DATA'!$E$2:$E$30000,Incentive_Calc!N$5),"")</f>
        <v>351793</v>
      </c>
      <c r="O19" s="42">
        <f>IFERROR(SUMIFS('Sales RAW DATA'!$G$2:$G$30000,'Sales RAW DATA'!$I$2:$I$30000,Incentive_Calc!$A19,'Sales RAW DATA'!$E$2:$E$30000,Incentive_Calc!O$5),"")</f>
        <v>352097</v>
      </c>
      <c r="P19" s="42">
        <f t="shared" si="8"/>
        <v>1083090</v>
      </c>
      <c r="Q19" s="44">
        <f t="shared" si="9"/>
        <v>0.74666540647188784</v>
      </c>
      <c r="R19" s="44">
        <f t="shared" si="10"/>
        <v>0.68372116526440785</v>
      </c>
      <c r="S19" s="44">
        <f t="shared" si="11"/>
        <v>0.66369280996471336</v>
      </c>
      <c r="T19" s="45">
        <f t="shared" si="12"/>
        <v>69.746415892361185</v>
      </c>
      <c r="U19" s="45">
        <f t="shared" si="13"/>
        <v>69</v>
      </c>
      <c r="V19" s="44">
        <f>IFERROR(SUMIFS('Sales RAW DATA'!$G:$G,'Sales RAW DATA'!$I:$I,Incentive_Calc!$A19,'Sales RAW DATA'!$D:$D,"B1",'Sales RAW DATA'!$E:$E,Incentive_Calc!V$5)/SUMIFS('Sales RAW DATA'!$F:$F,'Sales RAW DATA'!$I:$I,Incentive_Calc!$A19,'Sales RAW DATA'!$D:$D,"B1",'Sales RAW DATA'!$E:$E,Incentive_Calc!V$5),"")</f>
        <v>0.97131418105926703</v>
      </c>
      <c r="W19" s="44">
        <f>IFERROR(SUMIFS('Sales RAW DATA'!$G:$G,'Sales RAW DATA'!$I:$I,Incentive_Calc!$A19,'Sales RAW DATA'!$D:$D,"B1",'Sales RAW DATA'!$E:$E,Incentive_Calc!W$5)/SUMIFS('Sales RAW DATA'!$F:$F,'Sales RAW DATA'!$I:$I,Incentive_Calc!$A19,'Sales RAW DATA'!$D:$D,"B1",'Sales RAW DATA'!$E:$E,Incentive_Calc!W$5),"")</f>
        <v>0.75432525951557095</v>
      </c>
      <c r="X19" s="44">
        <f>IFERROR(SUMIFS('Sales RAW DATA'!$G:$G,'Sales RAW DATA'!$I:$I,Incentive_Calc!$A19,'Sales RAW DATA'!$D:$D,"B1",'Sales RAW DATA'!$E:$E,Incentive_Calc!X$5)/SUMIFS('Sales RAW DATA'!$F:$F,'Sales RAW DATA'!$I:$I,Incentive_Calc!$A19,'Sales RAW DATA'!$D:$D,"B1",'Sales RAW DATA'!$E:$E,Incentive_Calc!X$5),"")</f>
        <v>0.71182014180613895</v>
      </c>
      <c r="Y19" s="44">
        <f>SUMIFS('Sales RAW DATA'!$G:$G,'Sales RAW DATA'!$I:$I,Incentive_Calc!$A19,'Sales RAW DATA'!$D:$D,"B1")/SUMIFS('Sales RAW DATA'!$F:$F,'Sales RAW DATA'!$I:$I,Incentive_Calc!$A19,'Sales RAW DATA'!$D:$D,"B1")</f>
        <v>0.81403317667172836</v>
      </c>
      <c r="Z19" s="44">
        <f>IFERROR(SUMIFS('Sales RAW DATA'!$G:$G,'Sales RAW DATA'!$I:$I,Incentive_Calc!$A19,'Sales RAW DATA'!$D:$D,"B2",'Sales RAW DATA'!$E:$E,Incentive_Calc!Z$5)/SUMIFS('Sales RAW DATA'!$F:$F,'Sales RAW DATA'!$I:$I,Incentive_Calc!$A19,'Sales RAW DATA'!$D:$D,"B2",'Sales RAW DATA'!$E:$E,Incentive_Calc!Z$5),"")</f>
        <v>0.64120603015075373</v>
      </c>
      <c r="AA19" s="44">
        <f>IFERROR(SUMIFS('Sales RAW DATA'!$G:$G,'Sales RAW DATA'!$I:$I,Incentive_Calc!$A19,'Sales RAW DATA'!$D:$D,"B2",'Sales RAW DATA'!$E:$E,Incentive_Calc!AA$5)/SUMIFS('Sales RAW DATA'!$F:$F,'Sales RAW DATA'!$I:$I,Incentive_Calc!$A19,'Sales RAW DATA'!$D:$D,"B2",'Sales RAW DATA'!$E:$E,Incentive_Calc!AA$5),"")</f>
        <v>0.67239732569245458</v>
      </c>
      <c r="AB19" s="44">
        <f>IFERROR(SUMIFS('Sales RAW DATA'!$G:$G,'Sales RAW DATA'!$I:$I,Incentive_Calc!$A19,'Sales RAW DATA'!$D:$D,"B2",'Sales RAW DATA'!$E:$E,Incentive_Calc!AB$5)/SUMIFS('Sales RAW DATA'!$F:$F,'Sales RAW DATA'!$I:$I,Incentive_Calc!$A19,'Sales RAW DATA'!$D:$D,"B2",'Sales RAW DATA'!$E:$E,Incentive_Calc!AB$5),"")</f>
        <v>0.46158604842985917</v>
      </c>
      <c r="AC19" s="44">
        <f>SUMIFS('Sales RAW DATA'!$G:$G,'Sales RAW DATA'!$I:$I,Incentive_Calc!$A19,'Sales RAW DATA'!$D:$D,"B2")/SUMIFS('Sales RAW DATA'!$F:$F,'Sales RAW DATA'!$I:$I,Incentive_Calc!$A19,'Sales RAW DATA'!$D:$D,"B2")</f>
        <v>0.58908657616278481</v>
      </c>
      <c r="AD19" s="44">
        <f>IFERROR(SUMIFS('Sales RAW DATA'!$G:$G,'Sales RAW DATA'!$I:$I,Incentive_Calc!$A19,'Sales RAW DATA'!$D:$D,"B3",'Sales RAW DATA'!$E:$E,Incentive_Calc!AD$5)/SUMIFS('Sales RAW DATA'!$F:$F,'Sales RAW DATA'!$I:$I,Incentive_Calc!$A19,'Sales RAW DATA'!$D:$D,"B3",'Sales RAW DATA'!$E:$E,Incentive_Calc!AD$5),"")</f>
        <v>0.62500367398524526</v>
      </c>
      <c r="AE19" s="44">
        <f>IFERROR(SUMIFS('Sales RAW DATA'!$G:$G,'Sales RAW DATA'!$I:$I,Incentive_Calc!$A19,'Sales RAW DATA'!$D:$D,"B3",'Sales RAW DATA'!$E:$E,Incentive_Calc!AE$5)/SUMIFS('Sales RAW DATA'!$F:$F,'Sales RAW DATA'!$I:$I,Incentive_Calc!$A19,'Sales RAW DATA'!$D:$D,"B3",'Sales RAW DATA'!$E:$E,Incentive_Calc!AE$5),"")</f>
        <v>0.66543151756290908</v>
      </c>
      <c r="AF19" s="44">
        <f>IFERROR(SUMIFS('Sales RAW DATA'!$G:$G,'Sales RAW DATA'!$I:$I,Incentive_Calc!$A19,'Sales RAW DATA'!$D:$D,"B3",'Sales RAW DATA'!$E:$E,Incentive_Calc!AF$5)/SUMIFS('Sales RAW DATA'!$F:$F,'Sales RAW DATA'!$I:$I,Incentive_Calc!$A19,'Sales RAW DATA'!$D:$D,"B3",'Sales RAW DATA'!$E:$E,Incentive_Calc!AF$5),"")</f>
        <v>0.50139290338612852</v>
      </c>
      <c r="AG19" s="44">
        <f>SUMIFS('Sales RAW DATA'!$G:$G,'Sales RAW DATA'!$I:$I,Incentive_Calc!$A19,'Sales RAW DATA'!$D:$D,"B3")/SUMIFS('Sales RAW DATA'!$F:$F,'Sales RAW DATA'!$I:$I,Incentive_Calc!$A19,'Sales RAW DATA'!$D:$D,"B3")</f>
        <v>0.59272939901309218</v>
      </c>
      <c r="AH19" s="44">
        <f>IFERROR(SUMIFS('Sales RAW DATA'!$G:$G,'Sales RAW DATA'!$I:$I,Incentive_Calc!$A19,'Sales RAW DATA'!$D:$D,"B4",'Sales RAW DATA'!$E:$E,Incentive_Calc!AH$5)/SUMIFS('Sales RAW DATA'!$F:$F,'Sales RAW DATA'!$I:$I,Incentive_Calc!$A19,'Sales RAW DATA'!$D:$D,"B4",'Sales RAW DATA'!$E:$E,Incentive_Calc!AH$5),"")</f>
        <v>0.63931264040648783</v>
      </c>
      <c r="AI19" s="44">
        <f>IFERROR(SUMIFS('Sales RAW DATA'!$G:$G,'Sales RAW DATA'!$I:$I,Incentive_Calc!$A19,'Sales RAW DATA'!$D:$D,"B4",'Sales RAW DATA'!$E:$E,Incentive_Calc!AI$5)/SUMIFS('Sales RAW DATA'!$F:$F,'Sales RAW DATA'!$I:$I,Incentive_Calc!$A19,'Sales RAW DATA'!$D:$D,"B4",'Sales RAW DATA'!$E:$E,Incentive_Calc!AI$5),"")</f>
        <v>0.56165215630694476</v>
      </c>
      <c r="AJ19" s="44">
        <f>IFERROR(SUMIFS('Sales RAW DATA'!$G:$G,'Sales RAW DATA'!$I:$I,Incentive_Calc!$A19,'Sales RAW DATA'!$D:$D,"B4",'Sales RAW DATA'!$E:$E,Incentive_Calc!AJ$5)/SUMIFS('Sales RAW DATA'!$F:$F,'Sales RAW DATA'!$I:$I,Incentive_Calc!$A19,'Sales RAW DATA'!$D:$D,"B4",'Sales RAW DATA'!$E:$E,Incentive_Calc!AJ$5),"")</f>
        <v>0.62808676809173403</v>
      </c>
      <c r="AK19" s="44">
        <f>SUMIFS('Sales RAW DATA'!$G:$G,'Sales RAW DATA'!$I:$I,Incentive_Calc!$A19,'Sales RAW DATA'!$D:$D,"B4")/SUMIFS('Sales RAW DATA'!$F:$F,'Sales RAW DATA'!$I:$I,Incentive_Calc!$A19,'Sales RAW DATA'!$D:$D,"B4")</f>
        <v>0.60922495590929693</v>
      </c>
      <c r="AL19" s="44">
        <f>IFERROR(SUMIFS('Sales RAW DATA'!$G:$G,'Sales RAW DATA'!$I:$I,Incentive_Calc!$A19,'Sales RAW DATA'!$D:$D,"B5",'Sales RAW DATA'!$E:$E,Incentive_Calc!AL$5)/SUMIFS('Sales RAW DATA'!$F:$F,'Sales RAW DATA'!$I:$I,Incentive_Calc!$A19,'Sales RAW DATA'!$D:$D,"B5",'Sales RAW DATA'!$E:$E,Incentive_Calc!AL$5),"")</f>
        <v>1.256703596660244</v>
      </c>
      <c r="AM19" s="44">
        <f>IFERROR(SUMIFS('Sales RAW DATA'!$G:$G,'Sales RAW DATA'!$I:$I,Incentive_Calc!$A19,'Sales RAW DATA'!$D:$D,"B5",'Sales RAW DATA'!$E:$E,Incentive_Calc!AM$5)/SUMIFS('Sales RAW DATA'!$F:$F,'Sales RAW DATA'!$I:$I,Incentive_Calc!$A19,'Sales RAW DATA'!$D:$D,"B5",'Sales RAW DATA'!$E:$E,Incentive_Calc!AM$5),"")</f>
        <v>1.356848353042454</v>
      </c>
      <c r="AN19" s="44">
        <f>IFERROR(SUMIFS('Sales RAW DATA'!$G:$G,'Sales RAW DATA'!$I:$I,Incentive_Calc!$A19,'Sales RAW DATA'!$D:$D,"B5",'Sales RAW DATA'!$E:$E,Incentive_Calc!AN$5)/SUMIFS('Sales RAW DATA'!$F:$F,'Sales RAW DATA'!$I:$I,Incentive_Calc!$A19,'Sales RAW DATA'!$D:$D,"B5",'Sales RAW DATA'!$E:$E,Incentive_Calc!AN$5),"")</f>
        <v>0.80996058496334766</v>
      </c>
      <c r="AO19" s="44">
        <f>SUMIFS('Sales RAW DATA'!$G:$G,'Sales RAW DATA'!$I:$I,Incentive_Calc!$A19,'Sales RAW DATA'!$D:$D,"B5")/SUMIFS('Sales RAW DATA'!$F:$F,'Sales RAW DATA'!$I:$I,Incentive_Calc!$A19,'Sales RAW DATA'!$D:$D,"B5")</f>
        <v>1.1229191960070146</v>
      </c>
      <c r="AP19" s="42">
        <f>SUM(SUMIFS('Sales RAW DATA'!$F$2:$F$22804,'Sales RAW DATA'!$I$2:$I$22804,Incentive_Calc!$A19,'Sales RAW DATA'!$D$2:$D$22804,"B1"),SUMIFS('Sales RAW DATA'!$F$2:$F$22804,'Sales RAW DATA'!$I$2:$I$22804,Incentive_Calc!$A19,'Sales RAW DATA'!$D$2:$D$22804,"B2"),SUMIFS('Sales RAW DATA'!$F$2:$F$22804,'Sales RAW DATA'!$I$2:$I$22804,Incentive_Calc!$A19,'Sales RAW DATA'!$D$2:$D$22804,"B3"),SUMIFS('Sales RAW DATA'!$F$2:$F$22804,'Sales RAW DATA'!$I$2:$I$22804,Incentive_Calc!$A19,'Sales RAW DATA'!$D$2:$D$22804,"B4"),SUMIFS('Sales RAW DATA'!$F$2:$F$22804,'Sales RAW DATA'!$I$2:$I$22804,Incentive_Calc!$A19,'Sales RAW DATA'!$D$2:$D$22804,"B5"))</f>
        <v>922445</v>
      </c>
      <c r="AQ19" s="42">
        <f>SUM(SUMIFS('Sales RAW DATA'!$G$2:$G$22804,'Sales RAW DATA'!$I$2:$I$22804,Incentive_Calc!$A19,'Sales RAW DATA'!$D$2:$D$22804,"B1"),SUMIFS('Sales RAW DATA'!$G$2:$G$22804,'Sales RAW DATA'!$I$2:$I$22804,Incentive_Calc!$A19,'Sales RAW DATA'!$D$2:$D$22804,"B2"),SUMIFS('Sales RAW DATA'!$G$2:$G$22804,'Sales RAW DATA'!$I$2:$I$22804,Incentive_Calc!$A19,'Sales RAW DATA'!$D$2:$D$22804,"B3"),SUMIFS('Sales RAW DATA'!$G$2:$G$22804,'Sales RAW DATA'!$I$2:$I$22804,Incentive_Calc!$A19,'Sales RAW DATA'!$D$2:$D$22804,"B4"),SUMIFS('Sales RAW DATA'!$G$2:$G$22804,'Sales RAW DATA'!$I$2:$I$22804,Incentive_Calc!$A19,'Sales RAW DATA'!$D$2:$D$22804,"B5"))</f>
        <v>651391</v>
      </c>
      <c r="AR19" s="45">
        <f t="shared" si="14"/>
        <v>70.615700665080311</v>
      </c>
      <c r="AS19" s="45">
        <f t="shared" si="15"/>
        <v>70</v>
      </c>
      <c r="AT19" s="46">
        <v>1.08</v>
      </c>
      <c r="AU19" s="46">
        <v>0.96</v>
      </c>
      <c r="AV19" s="43" t="str">
        <f t="shared" si="1"/>
        <v>No</v>
      </c>
      <c r="AW19" s="43" t="str">
        <f t="shared" si="2"/>
        <v>No</v>
      </c>
      <c r="AX19" s="43" t="str">
        <f t="shared" si="3"/>
        <v>No</v>
      </c>
      <c r="AY19" s="43" t="str">
        <f t="shared" si="16"/>
        <v>Yes</v>
      </c>
    </row>
    <row r="20" spans="1:51" x14ac:dyDescent="0.35">
      <c r="A20" s="21" t="s">
        <v>894</v>
      </c>
      <c r="B20" s="21" t="s">
        <v>422</v>
      </c>
      <c r="C20" s="21" t="str">
        <f>_xlfn.XLOOKUP($A20,'Employee List'!$E:$E,'Employee List'!$D:$D,0)</f>
        <v>SF</v>
      </c>
      <c r="D20" s="42" cm="1">
        <f t="array" ref="D20">IFERROR(IF($G20="Yes",INDEX('Payment Plan'!$D$6:$D$42,MATCH(1,(Incentive_Calc!$C20='Payment Plan'!$B$6:$B$42)*(Incentive_Calc!$U20='Payment Plan'!$C$6:$C$42),0)),""),"")</f>
        <v>41877.98876953125</v>
      </c>
      <c r="E20" s="42" t="str" cm="1">
        <f t="array" ref="E20">IFERROR(IF($H20="Yes",INDEX('Payment Plan'!$D$6:$D$42,MATCH(1,(Incentive_Calc!$C20='Payment Plan'!$B$6:$B$42)*(Incentive_Calc!$AS20='Payment Plan'!$C$6:$C$42),0)),""),"")</f>
        <v/>
      </c>
      <c r="F20" s="42">
        <f t="shared" si="4"/>
        <v>41877.98876953125</v>
      </c>
      <c r="G20" s="43" t="str">
        <f t="shared" si="5"/>
        <v>Yes</v>
      </c>
      <c r="H20" s="21" t="str">
        <f t="shared" si="6"/>
        <v>No</v>
      </c>
      <c r="I20" s="42">
        <f>IFERROR(SUMIFS('Sales RAW DATA'!$F$2:$F$30000,'Sales RAW DATA'!$I$2:$I$30000,Incentive_Calc!$A20,'Sales RAW DATA'!$E$2:$E$30000,Incentive_Calc!I$5),"")</f>
        <v>900406</v>
      </c>
      <c r="J20" s="42">
        <f>IFERROR(SUMIFS('Sales RAW DATA'!$F$2:$F$30000,'Sales RAW DATA'!$I$2:$I$30000,Incentive_Calc!$A20,'Sales RAW DATA'!$E$2:$E$30000,Incentive_Calc!J$5),"")</f>
        <v>906872</v>
      </c>
      <c r="K20" s="42">
        <f>IFERROR(SUMIFS('Sales RAW DATA'!$F$2:$F$30000,'Sales RAW DATA'!$I$2:$I$30000,Incentive_Calc!$A20,'Sales RAW DATA'!$E$2:$E$30000,Incentive_Calc!K$5),"")</f>
        <v>920551</v>
      </c>
      <c r="L20" s="42">
        <f t="shared" si="7"/>
        <v>2727829</v>
      </c>
      <c r="M20" s="42">
        <f>IFERROR(SUMIFS('Sales RAW DATA'!$G$2:$G$30000,'Sales RAW DATA'!$I$2:$I$30000,Incentive_Calc!$A20,'Sales RAW DATA'!$E$2:$E$30000,Incentive_Calc!M$5),"")</f>
        <v>934622</v>
      </c>
      <c r="N20" s="42">
        <f>IFERROR(SUMIFS('Sales RAW DATA'!$G$2:$G$30000,'Sales RAW DATA'!$I$2:$I$30000,Incentive_Calc!$A20,'Sales RAW DATA'!$E$2:$E$30000,Incentive_Calc!N$5),"")</f>
        <v>929374</v>
      </c>
      <c r="O20" s="42">
        <f>IFERROR(SUMIFS('Sales RAW DATA'!$G$2:$G$30000,'Sales RAW DATA'!$I$2:$I$30000,Incentive_Calc!$A20,'Sales RAW DATA'!$E$2:$E$30000,Incentive_Calc!O$5),"")</f>
        <v>1075517</v>
      </c>
      <c r="P20" s="42">
        <f t="shared" si="8"/>
        <v>2939513</v>
      </c>
      <c r="Q20" s="44">
        <f t="shared" si="9"/>
        <v>1.0380006352689786</v>
      </c>
      <c r="R20" s="44">
        <f t="shared" si="10"/>
        <v>1.0248127629919106</v>
      </c>
      <c r="S20" s="44">
        <f t="shared" si="11"/>
        <v>1.1683404830367898</v>
      </c>
      <c r="T20" s="45">
        <f t="shared" si="12"/>
        <v>107.76016385191301</v>
      </c>
      <c r="U20" s="45">
        <f t="shared" si="13"/>
        <v>107</v>
      </c>
      <c r="V20" s="44">
        <f>IFERROR(SUMIFS('Sales RAW DATA'!$G:$G,'Sales RAW DATA'!$I:$I,Incentive_Calc!$A20,'Sales RAW DATA'!$D:$D,"B1",'Sales RAW DATA'!$E:$E,Incentive_Calc!V$5)/SUMIFS('Sales RAW DATA'!$F:$F,'Sales RAW DATA'!$I:$I,Incentive_Calc!$A20,'Sales RAW DATA'!$D:$D,"B1",'Sales RAW DATA'!$E:$E,Incentive_Calc!V$5),"")</f>
        <v>1.5158158242623689</v>
      </c>
      <c r="W20" s="44">
        <f>IFERROR(SUMIFS('Sales RAW DATA'!$G:$G,'Sales RAW DATA'!$I:$I,Incentive_Calc!$A20,'Sales RAW DATA'!$D:$D,"B1",'Sales RAW DATA'!$E:$E,Incentive_Calc!W$5)/SUMIFS('Sales RAW DATA'!$F:$F,'Sales RAW DATA'!$I:$I,Incentive_Calc!$A20,'Sales RAW DATA'!$D:$D,"B1",'Sales RAW DATA'!$E:$E,Incentive_Calc!W$5),"")</f>
        <v>1.5935263834508344</v>
      </c>
      <c r="X20" s="44">
        <f>IFERROR(SUMIFS('Sales RAW DATA'!$G:$G,'Sales RAW DATA'!$I:$I,Incentive_Calc!$A20,'Sales RAW DATA'!$D:$D,"B1",'Sales RAW DATA'!$E:$E,Incentive_Calc!X$5)/SUMIFS('Sales RAW DATA'!$F:$F,'Sales RAW DATA'!$I:$I,Incentive_Calc!$A20,'Sales RAW DATA'!$D:$D,"B1",'Sales RAW DATA'!$E:$E,Incentive_Calc!X$5),"")</f>
        <v>2.092875711809854</v>
      </c>
      <c r="Y20" s="44">
        <f>SUMIFS('Sales RAW DATA'!$G:$G,'Sales RAW DATA'!$I:$I,Incentive_Calc!$A20,'Sales RAW DATA'!$D:$D,"B1")/SUMIFS('Sales RAW DATA'!$F:$F,'Sales RAW DATA'!$I:$I,Incentive_Calc!$A20,'Sales RAW DATA'!$D:$D,"B1")</f>
        <v>1.7247085414712819</v>
      </c>
      <c r="Z20" s="44">
        <f>IFERROR(SUMIFS('Sales RAW DATA'!$G:$G,'Sales RAW DATA'!$I:$I,Incentive_Calc!$A20,'Sales RAW DATA'!$D:$D,"B2",'Sales RAW DATA'!$E:$E,Incentive_Calc!Z$5)/SUMIFS('Sales RAW DATA'!$F:$F,'Sales RAW DATA'!$I:$I,Incentive_Calc!$A20,'Sales RAW DATA'!$D:$D,"B2",'Sales RAW DATA'!$E:$E,Incentive_Calc!Z$5),"")</f>
        <v>0.60998021657642654</v>
      </c>
      <c r="AA20" s="44">
        <f>IFERROR(SUMIFS('Sales RAW DATA'!$G:$G,'Sales RAW DATA'!$I:$I,Incentive_Calc!$A20,'Sales RAW DATA'!$D:$D,"B2",'Sales RAW DATA'!$E:$E,Incentive_Calc!AA$5)/SUMIFS('Sales RAW DATA'!$F:$F,'Sales RAW DATA'!$I:$I,Incentive_Calc!$A20,'Sales RAW DATA'!$D:$D,"B2",'Sales RAW DATA'!$E:$E,Incentive_Calc!AA$5),"")</f>
        <v>0.72567979514693326</v>
      </c>
      <c r="AB20" s="44">
        <f>IFERROR(SUMIFS('Sales RAW DATA'!$G:$G,'Sales RAW DATA'!$I:$I,Incentive_Calc!$A20,'Sales RAW DATA'!$D:$D,"B2",'Sales RAW DATA'!$E:$E,Incentive_Calc!AB$5)/SUMIFS('Sales RAW DATA'!$F:$F,'Sales RAW DATA'!$I:$I,Incentive_Calc!$A20,'Sales RAW DATA'!$D:$D,"B2",'Sales RAW DATA'!$E:$E,Incentive_Calc!AB$5),"")</f>
        <v>0.8417841648590022</v>
      </c>
      <c r="AC20" s="44">
        <f>SUMIFS('Sales RAW DATA'!$G:$G,'Sales RAW DATA'!$I:$I,Incentive_Calc!$A20,'Sales RAW DATA'!$D:$D,"B2")/SUMIFS('Sales RAW DATA'!$F:$F,'Sales RAW DATA'!$I:$I,Incentive_Calc!$A20,'Sales RAW DATA'!$D:$D,"B2")</f>
        <v>0.72789172340797903</v>
      </c>
      <c r="AD20" s="44">
        <f>IFERROR(SUMIFS('Sales RAW DATA'!$G:$G,'Sales RAW DATA'!$I:$I,Incentive_Calc!$A20,'Sales RAW DATA'!$D:$D,"B3",'Sales RAW DATA'!$E:$E,Incentive_Calc!AD$5)/SUMIFS('Sales RAW DATA'!$F:$F,'Sales RAW DATA'!$I:$I,Incentive_Calc!$A20,'Sales RAW DATA'!$D:$D,"B3",'Sales RAW DATA'!$E:$E,Incentive_Calc!AD$5),"")</f>
        <v>0.78692864529472595</v>
      </c>
      <c r="AE20" s="44">
        <f>IFERROR(SUMIFS('Sales RAW DATA'!$G:$G,'Sales RAW DATA'!$I:$I,Incentive_Calc!$A20,'Sales RAW DATA'!$D:$D,"B3",'Sales RAW DATA'!$E:$E,Incentive_Calc!AE$5)/SUMIFS('Sales RAW DATA'!$F:$F,'Sales RAW DATA'!$I:$I,Incentive_Calc!$A20,'Sales RAW DATA'!$D:$D,"B3",'Sales RAW DATA'!$E:$E,Incentive_Calc!AE$5),"")</f>
        <v>0.96531217970618377</v>
      </c>
      <c r="AF20" s="44">
        <f>IFERROR(SUMIFS('Sales RAW DATA'!$G:$G,'Sales RAW DATA'!$I:$I,Incentive_Calc!$A20,'Sales RAW DATA'!$D:$D,"B3",'Sales RAW DATA'!$E:$E,Incentive_Calc!AF$5)/SUMIFS('Sales RAW DATA'!$F:$F,'Sales RAW DATA'!$I:$I,Incentive_Calc!$A20,'Sales RAW DATA'!$D:$D,"B3",'Sales RAW DATA'!$E:$E,Incentive_Calc!AF$5),"")</f>
        <v>1.358525921299188</v>
      </c>
      <c r="AG20" s="44">
        <f>SUMIFS('Sales RAW DATA'!$G:$G,'Sales RAW DATA'!$I:$I,Incentive_Calc!$A20,'Sales RAW DATA'!$D:$D,"B3")/SUMIFS('Sales RAW DATA'!$F:$F,'Sales RAW DATA'!$I:$I,Incentive_Calc!$A20,'Sales RAW DATA'!$D:$D,"B3")</f>
        <v>1.0507265265746979</v>
      </c>
      <c r="AH20" s="44">
        <f>IFERROR(SUMIFS('Sales RAW DATA'!$G:$G,'Sales RAW DATA'!$I:$I,Incentive_Calc!$A20,'Sales RAW DATA'!$D:$D,"B4",'Sales RAW DATA'!$E:$E,Incentive_Calc!AH$5)/SUMIFS('Sales RAW DATA'!$F:$F,'Sales RAW DATA'!$I:$I,Incentive_Calc!$A20,'Sales RAW DATA'!$D:$D,"B4",'Sales RAW DATA'!$E:$E,Incentive_Calc!AH$5),"")</f>
        <v>0.62237058309771587</v>
      </c>
      <c r="AI20" s="44">
        <f>IFERROR(SUMIFS('Sales RAW DATA'!$G:$G,'Sales RAW DATA'!$I:$I,Incentive_Calc!$A20,'Sales RAW DATA'!$D:$D,"B4",'Sales RAW DATA'!$E:$E,Incentive_Calc!AI$5)/SUMIFS('Sales RAW DATA'!$F:$F,'Sales RAW DATA'!$I:$I,Incentive_Calc!$A20,'Sales RAW DATA'!$D:$D,"B4",'Sales RAW DATA'!$E:$E,Incentive_Calc!AI$5),"")</f>
        <v>0.8793463245451606</v>
      </c>
      <c r="AJ20" s="44">
        <f>IFERROR(SUMIFS('Sales RAW DATA'!$G:$G,'Sales RAW DATA'!$I:$I,Incentive_Calc!$A20,'Sales RAW DATA'!$D:$D,"B4",'Sales RAW DATA'!$E:$E,Incentive_Calc!AJ$5)/SUMIFS('Sales RAW DATA'!$F:$F,'Sales RAW DATA'!$I:$I,Incentive_Calc!$A20,'Sales RAW DATA'!$D:$D,"B4",'Sales RAW DATA'!$E:$E,Incentive_Calc!AJ$5),"")</f>
        <v>0.51925276401067477</v>
      </c>
      <c r="AK20" s="44">
        <f>SUMIFS('Sales RAW DATA'!$G:$G,'Sales RAW DATA'!$I:$I,Incentive_Calc!$A20,'Sales RAW DATA'!$D:$D,"B4")/SUMIFS('Sales RAW DATA'!$F:$F,'Sales RAW DATA'!$I:$I,Incentive_Calc!$A20,'Sales RAW DATA'!$D:$D,"B4")</f>
        <v>0.67366546121876181</v>
      </c>
      <c r="AL20" s="44">
        <f>IFERROR(SUMIFS('Sales RAW DATA'!$G:$G,'Sales RAW DATA'!$I:$I,Incentive_Calc!$A20,'Sales RAW DATA'!$D:$D,"B5",'Sales RAW DATA'!$E:$E,Incentive_Calc!AL$5)/SUMIFS('Sales RAW DATA'!$F:$F,'Sales RAW DATA'!$I:$I,Incentive_Calc!$A20,'Sales RAW DATA'!$D:$D,"B5",'Sales RAW DATA'!$E:$E,Incentive_Calc!AL$5),"")</f>
        <v>0.95466912226361389</v>
      </c>
      <c r="AM20" s="44">
        <f>IFERROR(SUMIFS('Sales RAW DATA'!$G:$G,'Sales RAW DATA'!$I:$I,Incentive_Calc!$A20,'Sales RAW DATA'!$D:$D,"B5",'Sales RAW DATA'!$E:$E,Incentive_Calc!AM$5)/SUMIFS('Sales RAW DATA'!$F:$F,'Sales RAW DATA'!$I:$I,Incentive_Calc!$A20,'Sales RAW DATA'!$D:$D,"B5",'Sales RAW DATA'!$E:$E,Incentive_Calc!AM$5),"")</f>
        <v>0.54435572485532191</v>
      </c>
      <c r="AN20" s="44">
        <f>IFERROR(SUMIFS('Sales RAW DATA'!$G:$G,'Sales RAW DATA'!$I:$I,Incentive_Calc!$A20,'Sales RAW DATA'!$D:$D,"B5",'Sales RAW DATA'!$E:$E,Incentive_Calc!AN$5)/SUMIFS('Sales RAW DATA'!$F:$F,'Sales RAW DATA'!$I:$I,Incentive_Calc!$A20,'Sales RAW DATA'!$D:$D,"B5",'Sales RAW DATA'!$E:$E,Incentive_Calc!AN$5),"")</f>
        <v>0.88846030215364835</v>
      </c>
      <c r="AO20" s="44">
        <f>SUMIFS('Sales RAW DATA'!$G:$G,'Sales RAW DATA'!$I:$I,Incentive_Calc!$A20,'Sales RAW DATA'!$D:$D,"B5")/SUMIFS('Sales RAW DATA'!$F:$F,'Sales RAW DATA'!$I:$I,Incentive_Calc!$A20,'Sales RAW DATA'!$D:$D,"B5")</f>
        <v>0.78980200020204061</v>
      </c>
      <c r="AP20" s="42">
        <f>SUM(SUMIFS('Sales RAW DATA'!$F$2:$F$22804,'Sales RAW DATA'!$I$2:$I$22804,Incentive_Calc!$A20,'Sales RAW DATA'!$D$2:$D$22804,"B1"),SUMIFS('Sales RAW DATA'!$F$2:$F$22804,'Sales RAW DATA'!$I$2:$I$22804,Incentive_Calc!$A20,'Sales RAW DATA'!$D$2:$D$22804,"B2"),SUMIFS('Sales RAW DATA'!$F$2:$F$22804,'Sales RAW DATA'!$I$2:$I$22804,Incentive_Calc!$A20,'Sales RAW DATA'!$D$2:$D$22804,"B3"),SUMIFS('Sales RAW DATA'!$F$2:$F$22804,'Sales RAW DATA'!$I$2:$I$22804,Incentive_Calc!$A20,'Sales RAW DATA'!$D$2:$D$22804,"B4"),SUMIFS('Sales RAW DATA'!$F$2:$F$22804,'Sales RAW DATA'!$I$2:$I$22804,Incentive_Calc!$A20,'Sales RAW DATA'!$D$2:$D$22804,"B5"))</f>
        <v>1331877</v>
      </c>
      <c r="AQ20" s="42">
        <f>SUM(SUMIFS('Sales RAW DATA'!$G$2:$G$22804,'Sales RAW DATA'!$I$2:$I$22804,Incentive_Calc!$A20,'Sales RAW DATA'!$D$2:$D$22804,"B1"),SUMIFS('Sales RAW DATA'!$G$2:$G$22804,'Sales RAW DATA'!$I$2:$I$22804,Incentive_Calc!$A20,'Sales RAW DATA'!$D$2:$D$22804,"B2"),SUMIFS('Sales RAW DATA'!$G$2:$G$22804,'Sales RAW DATA'!$I$2:$I$22804,Incentive_Calc!$A20,'Sales RAW DATA'!$D$2:$D$22804,"B3"),SUMIFS('Sales RAW DATA'!$G$2:$G$22804,'Sales RAW DATA'!$I$2:$I$22804,Incentive_Calc!$A20,'Sales RAW DATA'!$D$2:$D$22804,"B4"),SUMIFS('Sales RAW DATA'!$G$2:$G$22804,'Sales RAW DATA'!$I$2:$I$22804,Incentive_Calc!$A20,'Sales RAW DATA'!$D$2:$D$22804,"B5"))</f>
        <v>1567972</v>
      </c>
      <c r="AR20" s="45">
        <f t="shared" si="14"/>
        <v>117.72648675515833</v>
      </c>
      <c r="AS20" s="45">
        <f t="shared" si="15"/>
        <v>117</v>
      </c>
      <c r="AT20" s="46">
        <v>1.1200000000000001</v>
      </c>
      <c r="AU20" s="46">
        <v>0.99</v>
      </c>
      <c r="AV20" s="43" t="str">
        <f t="shared" si="1"/>
        <v>Yes</v>
      </c>
      <c r="AW20" s="43" t="str">
        <f t="shared" si="2"/>
        <v>Yes</v>
      </c>
      <c r="AX20" s="43" t="str">
        <f t="shared" si="3"/>
        <v>Yes</v>
      </c>
      <c r="AY20" s="43" t="str">
        <f t="shared" si="16"/>
        <v>Yes</v>
      </c>
    </row>
    <row r="21" spans="1:51" x14ac:dyDescent="0.35">
      <c r="A21" s="21" t="s">
        <v>895</v>
      </c>
      <c r="B21" s="21" t="s">
        <v>423</v>
      </c>
      <c r="C21" s="21" t="str">
        <f>_xlfn.XLOOKUP($A21,'Employee List'!$E:$E,'Employee List'!$D:$D,0)</f>
        <v>SF</v>
      </c>
      <c r="D21" s="42" cm="1">
        <f t="array" ref="D21">IFERROR(IF($G21="Yes",INDEX('Payment Plan'!$D$6:$D$42,MATCH(1,(Incentive_Calc!$C21='Payment Plan'!$B$6:$B$42)*(Incentive_Calc!$U21='Payment Plan'!$C$6:$C$42),0)),""),"")</f>
        <v>39883.798828125</v>
      </c>
      <c r="E21" s="42" t="str" cm="1">
        <f t="array" ref="E21">IFERROR(IF($H21="Yes",INDEX('Payment Plan'!$D$6:$D$42,MATCH(1,(Incentive_Calc!$C21='Payment Plan'!$B$6:$B$42)*(Incentive_Calc!$AS21='Payment Plan'!$C$6:$C$42),0)),""),"")</f>
        <v/>
      </c>
      <c r="F21" s="42">
        <f t="shared" si="4"/>
        <v>39883.798828125</v>
      </c>
      <c r="G21" s="43" t="str">
        <f t="shared" si="5"/>
        <v>Yes</v>
      </c>
      <c r="H21" s="21" t="str">
        <f t="shared" si="6"/>
        <v>No</v>
      </c>
      <c r="I21" s="42">
        <f>IFERROR(SUMIFS('Sales RAW DATA'!$F$2:$F$30000,'Sales RAW DATA'!$I$2:$I$30000,Incentive_Calc!$A21,'Sales RAW DATA'!$E$2:$E$30000,Incentive_Calc!I$5),"")</f>
        <v>872985</v>
      </c>
      <c r="J21" s="42">
        <f>IFERROR(SUMIFS('Sales RAW DATA'!$F$2:$F$30000,'Sales RAW DATA'!$I$2:$I$30000,Incentive_Calc!$A21,'Sales RAW DATA'!$E$2:$E$30000,Incentive_Calc!J$5),"")</f>
        <v>877624</v>
      </c>
      <c r="K21" s="42">
        <f>IFERROR(SUMIFS('Sales RAW DATA'!$F$2:$F$30000,'Sales RAW DATA'!$I$2:$I$30000,Incentive_Calc!$A21,'Sales RAW DATA'!$E$2:$E$30000,Incentive_Calc!K$5),"")</f>
        <v>881986</v>
      </c>
      <c r="L21" s="42">
        <f t="shared" si="7"/>
        <v>2632595</v>
      </c>
      <c r="M21" s="42">
        <f>IFERROR(SUMIFS('Sales RAW DATA'!$G$2:$G$30000,'Sales RAW DATA'!$I$2:$I$30000,Incentive_Calc!$A21,'Sales RAW DATA'!$E$2:$E$30000,Incentive_Calc!M$5),"")</f>
        <v>837914</v>
      </c>
      <c r="N21" s="42">
        <f>IFERROR(SUMIFS('Sales RAW DATA'!$G$2:$G$30000,'Sales RAW DATA'!$I$2:$I$30000,Incentive_Calc!$A21,'Sales RAW DATA'!$E$2:$E$30000,Incentive_Calc!N$5),"")</f>
        <v>952092</v>
      </c>
      <c r="O21" s="42">
        <f>IFERROR(SUMIFS('Sales RAW DATA'!$G$2:$G$30000,'Sales RAW DATA'!$I$2:$I$30000,Incentive_Calc!$A21,'Sales RAW DATA'!$E$2:$E$30000,Incentive_Calc!O$5),"")</f>
        <v>1020556</v>
      </c>
      <c r="P21" s="42">
        <f t="shared" si="8"/>
        <v>2810562</v>
      </c>
      <c r="Q21" s="44">
        <f t="shared" si="9"/>
        <v>0.95982634294976432</v>
      </c>
      <c r="R21" s="44">
        <f t="shared" si="10"/>
        <v>1.084851827206184</v>
      </c>
      <c r="S21" s="44">
        <f t="shared" si="11"/>
        <v>1.1571113373681667</v>
      </c>
      <c r="T21" s="45">
        <f t="shared" si="12"/>
        <v>106.76013591152456</v>
      </c>
      <c r="U21" s="45">
        <f t="shared" si="13"/>
        <v>106</v>
      </c>
      <c r="V21" s="44">
        <f>IFERROR(SUMIFS('Sales RAW DATA'!$G:$G,'Sales RAW DATA'!$I:$I,Incentive_Calc!$A21,'Sales RAW DATA'!$D:$D,"B1",'Sales RAW DATA'!$E:$E,Incentive_Calc!V$5)/SUMIFS('Sales RAW DATA'!$F:$F,'Sales RAW DATA'!$I:$I,Incentive_Calc!$A21,'Sales RAW DATA'!$D:$D,"B1",'Sales RAW DATA'!$E:$E,Incentive_Calc!V$5),"")</f>
        <v>1.5696896641376539</v>
      </c>
      <c r="W21" s="44">
        <f>IFERROR(SUMIFS('Sales RAW DATA'!$G:$G,'Sales RAW DATA'!$I:$I,Incentive_Calc!$A21,'Sales RAW DATA'!$D:$D,"B1",'Sales RAW DATA'!$E:$E,Incentive_Calc!W$5)/SUMIFS('Sales RAW DATA'!$F:$F,'Sales RAW DATA'!$I:$I,Incentive_Calc!$A21,'Sales RAW DATA'!$D:$D,"B1",'Sales RAW DATA'!$E:$E,Incentive_Calc!W$5),"")</f>
        <v>1.8605169122326104</v>
      </c>
      <c r="X21" s="44">
        <f>IFERROR(SUMIFS('Sales RAW DATA'!$G:$G,'Sales RAW DATA'!$I:$I,Incentive_Calc!$A21,'Sales RAW DATA'!$D:$D,"B1",'Sales RAW DATA'!$E:$E,Incentive_Calc!X$5)/SUMIFS('Sales RAW DATA'!$F:$F,'Sales RAW DATA'!$I:$I,Incentive_Calc!$A21,'Sales RAW DATA'!$D:$D,"B1",'Sales RAW DATA'!$E:$E,Incentive_Calc!X$5),"")</f>
        <v>2.3403172683529321</v>
      </c>
      <c r="Y21" s="44">
        <f>SUMIFS('Sales RAW DATA'!$G:$G,'Sales RAW DATA'!$I:$I,Incentive_Calc!$A21,'Sales RAW DATA'!$D:$D,"B1")/SUMIFS('Sales RAW DATA'!$F:$F,'Sales RAW DATA'!$I:$I,Incentive_Calc!$A21,'Sales RAW DATA'!$D:$D,"B1")</f>
        <v>1.9124866836023928</v>
      </c>
      <c r="Z21" s="44">
        <f>IFERROR(SUMIFS('Sales RAW DATA'!$G:$G,'Sales RAW DATA'!$I:$I,Incentive_Calc!$A21,'Sales RAW DATA'!$D:$D,"B2",'Sales RAW DATA'!$E:$E,Incentive_Calc!Z$5)/SUMIFS('Sales RAW DATA'!$F:$F,'Sales RAW DATA'!$I:$I,Incentive_Calc!$A21,'Sales RAW DATA'!$D:$D,"B2",'Sales RAW DATA'!$E:$E,Incentive_Calc!Z$5),"")</f>
        <v>0.75307976417150324</v>
      </c>
      <c r="AA21" s="44">
        <f>IFERROR(SUMIFS('Sales RAW DATA'!$G:$G,'Sales RAW DATA'!$I:$I,Incentive_Calc!$A21,'Sales RAW DATA'!$D:$D,"B2",'Sales RAW DATA'!$E:$E,Incentive_Calc!AA$5)/SUMIFS('Sales RAW DATA'!$F:$F,'Sales RAW DATA'!$I:$I,Incentive_Calc!$A21,'Sales RAW DATA'!$D:$D,"B2",'Sales RAW DATA'!$E:$E,Incentive_Calc!AA$5),"")</f>
        <v>0.76630207271126949</v>
      </c>
      <c r="AB21" s="44">
        <f>IFERROR(SUMIFS('Sales RAW DATA'!$G:$G,'Sales RAW DATA'!$I:$I,Incentive_Calc!$A21,'Sales RAW DATA'!$D:$D,"B2",'Sales RAW DATA'!$E:$E,Incentive_Calc!AB$5)/SUMIFS('Sales RAW DATA'!$F:$F,'Sales RAW DATA'!$I:$I,Incentive_Calc!$A21,'Sales RAW DATA'!$D:$D,"B2",'Sales RAW DATA'!$E:$E,Incentive_Calc!AB$5),"")</f>
        <v>0.85984770528915411</v>
      </c>
      <c r="AC21" s="44">
        <f>SUMIFS('Sales RAW DATA'!$G:$G,'Sales RAW DATA'!$I:$I,Incentive_Calc!$A21,'Sales RAW DATA'!$D:$D,"B2")/SUMIFS('Sales RAW DATA'!$F:$F,'Sales RAW DATA'!$I:$I,Incentive_Calc!$A21,'Sales RAW DATA'!$D:$D,"B2")</f>
        <v>0.79374766197472368</v>
      </c>
      <c r="AD21" s="44">
        <f>IFERROR(SUMIFS('Sales RAW DATA'!$G:$G,'Sales RAW DATA'!$I:$I,Incentive_Calc!$A21,'Sales RAW DATA'!$D:$D,"B3",'Sales RAW DATA'!$E:$E,Incentive_Calc!AD$5)/SUMIFS('Sales RAW DATA'!$F:$F,'Sales RAW DATA'!$I:$I,Incentive_Calc!$A21,'Sales RAW DATA'!$D:$D,"B3",'Sales RAW DATA'!$E:$E,Incentive_Calc!AD$5),"")</f>
        <v>0.38428223523991312</v>
      </c>
      <c r="AE21" s="44">
        <f>IFERROR(SUMIFS('Sales RAW DATA'!$G:$G,'Sales RAW DATA'!$I:$I,Incentive_Calc!$A21,'Sales RAW DATA'!$D:$D,"B3",'Sales RAW DATA'!$E:$E,Incentive_Calc!AE$5)/SUMIFS('Sales RAW DATA'!$F:$F,'Sales RAW DATA'!$I:$I,Incentive_Calc!$A21,'Sales RAW DATA'!$D:$D,"B3",'Sales RAW DATA'!$E:$E,Incentive_Calc!AE$5),"")</f>
        <v>0.842741935483871</v>
      </c>
      <c r="AF21" s="44">
        <f>IFERROR(SUMIFS('Sales RAW DATA'!$G:$G,'Sales RAW DATA'!$I:$I,Incentive_Calc!$A21,'Sales RAW DATA'!$D:$D,"B3",'Sales RAW DATA'!$E:$E,Incentive_Calc!AF$5)/SUMIFS('Sales RAW DATA'!$F:$F,'Sales RAW DATA'!$I:$I,Incentive_Calc!$A21,'Sales RAW DATA'!$D:$D,"B3",'Sales RAW DATA'!$E:$E,Incentive_Calc!AF$5),"")</f>
        <v>0.88873910150915647</v>
      </c>
      <c r="AG21" s="44">
        <f>SUMIFS('Sales RAW DATA'!$G:$G,'Sales RAW DATA'!$I:$I,Incentive_Calc!$A21,'Sales RAW DATA'!$D:$D,"B3")/SUMIFS('Sales RAW DATA'!$F:$F,'Sales RAW DATA'!$I:$I,Incentive_Calc!$A21,'Sales RAW DATA'!$D:$D,"B3")</f>
        <v>0.71216675544732766</v>
      </c>
      <c r="AH21" s="44">
        <f>IFERROR(SUMIFS('Sales RAW DATA'!$G:$G,'Sales RAW DATA'!$I:$I,Incentive_Calc!$A21,'Sales RAW DATA'!$D:$D,"B4",'Sales RAW DATA'!$E:$E,Incentive_Calc!AH$5)/SUMIFS('Sales RAW DATA'!$F:$F,'Sales RAW DATA'!$I:$I,Incentive_Calc!$A21,'Sales RAW DATA'!$D:$D,"B4",'Sales RAW DATA'!$E:$E,Incentive_Calc!AH$5),"")</f>
        <v>0.76559979286582092</v>
      </c>
      <c r="AI21" s="44">
        <f>IFERROR(SUMIFS('Sales RAW DATA'!$G:$G,'Sales RAW DATA'!$I:$I,Incentive_Calc!$A21,'Sales RAW DATA'!$D:$D,"B4",'Sales RAW DATA'!$E:$E,Incentive_Calc!AI$5)/SUMIFS('Sales RAW DATA'!$F:$F,'Sales RAW DATA'!$I:$I,Incentive_Calc!$A21,'Sales RAW DATA'!$D:$D,"B4",'Sales RAW DATA'!$E:$E,Incentive_Calc!AI$5),"")</f>
        <v>1.0140776319900031</v>
      </c>
      <c r="AJ21" s="44">
        <f>IFERROR(SUMIFS('Sales RAW DATA'!$G:$G,'Sales RAW DATA'!$I:$I,Incentive_Calc!$A21,'Sales RAW DATA'!$D:$D,"B4",'Sales RAW DATA'!$E:$E,Incentive_Calc!AJ$5)/SUMIFS('Sales RAW DATA'!$F:$F,'Sales RAW DATA'!$I:$I,Incentive_Calc!$A21,'Sales RAW DATA'!$D:$D,"B4",'Sales RAW DATA'!$E:$E,Incentive_Calc!AJ$5),"")</f>
        <v>1.324725372956437</v>
      </c>
      <c r="AK21" s="44">
        <f>SUMIFS('Sales RAW DATA'!$G:$G,'Sales RAW DATA'!$I:$I,Incentive_Calc!$A21,'Sales RAW DATA'!$D:$D,"B4")/SUMIFS('Sales RAW DATA'!$F:$F,'Sales RAW DATA'!$I:$I,Incentive_Calc!$A21,'Sales RAW DATA'!$D:$D,"B4")</f>
        <v>1.034915593742999</v>
      </c>
      <c r="AL21" s="44">
        <f>IFERROR(SUMIFS('Sales RAW DATA'!$G:$G,'Sales RAW DATA'!$I:$I,Incentive_Calc!$A21,'Sales RAW DATA'!$D:$D,"B5",'Sales RAW DATA'!$E:$E,Incentive_Calc!AL$5)/SUMIFS('Sales RAW DATA'!$F:$F,'Sales RAW DATA'!$I:$I,Incentive_Calc!$A21,'Sales RAW DATA'!$D:$D,"B5",'Sales RAW DATA'!$E:$E,Incentive_Calc!AL$5),"")</f>
        <v>1.100129942454056</v>
      </c>
      <c r="AM21" s="44">
        <f>IFERROR(SUMIFS('Sales RAW DATA'!$G:$G,'Sales RAW DATA'!$I:$I,Incentive_Calc!$A21,'Sales RAW DATA'!$D:$D,"B5",'Sales RAW DATA'!$E:$E,Incentive_Calc!AM$5)/SUMIFS('Sales RAW DATA'!$F:$F,'Sales RAW DATA'!$I:$I,Incentive_Calc!$A21,'Sales RAW DATA'!$D:$D,"B5",'Sales RAW DATA'!$E:$E,Incentive_Calc!AM$5),"")</f>
        <v>1.34034049421621</v>
      </c>
      <c r="AN21" s="44">
        <f>IFERROR(SUMIFS('Sales RAW DATA'!$G:$G,'Sales RAW DATA'!$I:$I,Incentive_Calc!$A21,'Sales RAW DATA'!$D:$D,"B5",'Sales RAW DATA'!$E:$E,Incentive_Calc!AN$5)/SUMIFS('Sales RAW DATA'!$F:$F,'Sales RAW DATA'!$I:$I,Incentive_Calc!$A21,'Sales RAW DATA'!$D:$D,"B5",'Sales RAW DATA'!$E:$E,Incentive_Calc!AN$5),"")</f>
        <v>1.1118626430801248</v>
      </c>
      <c r="AO21" s="44">
        <f>SUMIFS('Sales RAW DATA'!$G:$G,'Sales RAW DATA'!$I:$I,Incentive_Calc!$A21,'Sales RAW DATA'!$D:$D,"B5")/SUMIFS('Sales RAW DATA'!$F:$F,'Sales RAW DATA'!$I:$I,Incentive_Calc!$A21,'Sales RAW DATA'!$D:$D,"B5")</f>
        <v>1.1806910718215831</v>
      </c>
      <c r="AP21" s="42">
        <f>SUM(SUMIFS('Sales RAW DATA'!$F$2:$F$22804,'Sales RAW DATA'!$I$2:$I$22804,Incentive_Calc!$A21,'Sales RAW DATA'!$D$2:$D$22804,"B1"),SUMIFS('Sales RAW DATA'!$F$2:$F$22804,'Sales RAW DATA'!$I$2:$I$22804,Incentive_Calc!$A21,'Sales RAW DATA'!$D$2:$D$22804,"B2"),SUMIFS('Sales RAW DATA'!$F$2:$F$22804,'Sales RAW DATA'!$I$2:$I$22804,Incentive_Calc!$A21,'Sales RAW DATA'!$D$2:$D$22804,"B3"),SUMIFS('Sales RAW DATA'!$F$2:$F$22804,'Sales RAW DATA'!$I$2:$I$22804,Incentive_Calc!$A21,'Sales RAW DATA'!$D$2:$D$22804,"B4"),SUMIFS('Sales RAW DATA'!$F$2:$F$22804,'Sales RAW DATA'!$I$2:$I$22804,Incentive_Calc!$A21,'Sales RAW DATA'!$D$2:$D$22804,"B5"))</f>
        <v>1467414</v>
      </c>
      <c r="AQ21" s="42">
        <f>SUM(SUMIFS('Sales RAW DATA'!$G$2:$G$22804,'Sales RAW DATA'!$I$2:$I$22804,Incentive_Calc!$A21,'Sales RAW DATA'!$D$2:$D$22804,"B1"),SUMIFS('Sales RAW DATA'!$G$2:$G$22804,'Sales RAW DATA'!$I$2:$I$22804,Incentive_Calc!$A21,'Sales RAW DATA'!$D$2:$D$22804,"B2"),SUMIFS('Sales RAW DATA'!$G$2:$G$22804,'Sales RAW DATA'!$I$2:$I$22804,Incentive_Calc!$A21,'Sales RAW DATA'!$D$2:$D$22804,"B3"),SUMIFS('Sales RAW DATA'!$G$2:$G$22804,'Sales RAW DATA'!$I$2:$I$22804,Incentive_Calc!$A21,'Sales RAW DATA'!$D$2:$D$22804,"B4"),SUMIFS('Sales RAW DATA'!$G$2:$G$22804,'Sales RAW DATA'!$I$2:$I$22804,Incentive_Calc!$A21,'Sales RAW DATA'!$D$2:$D$22804,"B5"))</f>
        <v>1740489</v>
      </c>
      <c r="AR21" s="45">
        <f t="shared" si="14"/>
        <v>118.60926773221463</v>
      </c>
      <c r="AS21" s="45">
        <f t="shared" si="15"/>
        <v>118</v>
      </c>
      <c r="AT21" s="46">
        <v>1.1599999999999999</v>
      </c>
      <c r="AU21" s="46">
        <v>0.9</v>
      </c>
      <c r="AV21" s="43" t="str">
        <f t="shared" si="1"/>
        <v>Yes</v>
      </c>
      <c r="AW21" s="43" t="str">
        <f t="shared" si="2"/>
        <v>Yes</v>
      </c>
      <c r="AX21" s="43" t="str">
        <f t="shared" si="3"/>
        <v>Yes</v>
      </c>
      <c r="AY21" s="43" t="str">
        <f t="shared" si="16"/>
        <v>Yes</v>
      </c>
    </row>
    <row r="22" spans="1:51" x14ac:dyDescent="0.35">
      <c r="A22" s="21" t="s">
        <v>896</v>
      </c>
      <c r="B22" s="21" t="s">
        <v>424</v>
      </c>
      <c r="C22" s="21" t="str">
        <f>_xlfn.XLOOKUP($A22,'Employee List'!$E:$E,'Employee List'!$D:$D,0)</f>
        <v>SF</v>
      </c>
      <c r="D22" s="42" t="str" cm="1">
        <f t="array" ref="D22">IFERROR(IF($G22="Yes",INDEX('Payment Plan'!$D$6:$D$42,MATCH(1,(Incentive_Calc!$C22='Payment Plan'!$B$6:$B$42)*(Incentive_Calc!$U22='Payment Plan'!$C$6:$C$42),0)),""),"")</f>
        <v/>
      </c>
      <c r="E22" s="42" t="str" cm="1">
        <f t="array" ref="E22">IFERROR(IF($H22="Yes",INDEX('Payment Plan'!$D$6:$D$42,MATCH(1,(Incentive_Calc!$C22='Payment Plan'!$B$6:$B$42)*(Incentive_Calc!$AS22='Payment Plan'!$C$6:$C$42),0)),""),"")</f>
        <v/>
      </c>
      <c r="F22" s="42">
        <f t="shared" si="4"/>
        <v>0</v>
      </c>
      <c r="G22" s="43" t="str">
        <f t="shared" si="5"/>
        <v>No</v>
      </c>
      <c r="H22" s="21" t="str">
        <f t="shared" si="6"/>
        <v>No</v>
      </c>
      <c r="I22" s="42">
        <f>IFERROR(SUMIFS('Sales RAW DATA'!$F$2:$F$30000,'Sales RAW DATA'!$I$2:$I$30000,Incentive_Calc!$A22,'Sales RAW DATA'!$E$2:$E$30000,Incentive_Calc!I$5),"")</f>
        <v>870420</v>
      </c>
      <c r="J22" s="42">
        <f>IFERROR(SUMIFS('Sales RAW DATA'!$F$2:$F$30000,'Sales RAW DATA'!$I$2:$I$30000,Incentive_Calc!$A22,'Sales RAW DATA'!$E$2:$E$30000,Incentive_Calc!J$5),"")</f>
        <v>868570</v>
      </c>
      <c r="K22" s="42">
        <f>IFERROR(SUMIFS('Sales RAW DATA'!$F$2:$F$30000,'Sales RAW DATA'!$I$2:$I$30000,Incentive_Calc!$A22,'Sales RAW DATA'!$E$2:$E$30000,Incentive_Calc!K$5),"")</f>
        <v>897525</v>
      </c>
      <c r="L22" s="42">
        <f t="shared" si="7"/>
        <v>2636515</v>
      </c>
      <c r="M22" s="42">
        <f>IFERROR(SUMIFS('Sales RAW DATA'!$G$2:$G$30000,'Sales RAW DATA'!$I$2:$I$30000,Incentive_Calc!$A22,'Sales RAW DATA'!$E$2:$E$30000,Incentive_Calc!M$5),"")</f>
        <v>665522</v>
      </c>
      <c r="N22" s="42">
        <f>IFERROR(SUMIFS('Sales RAW DATA'!$G$2:$G$30000,'Sales RAW DATA'!$I$2:$I$30000,Incentive_Calc!$A22,'Sales RAW DATA'!$E$2:$E$30000,Incentive_Calc!N$5),"")</f>
        <v>719974</v>
      </c>
      <c r="O22" s="42">
        <f>IFERROR(SUMIFS('Sales RAW DATA'!$G$2:$G$30000,'Sales RAW DATA'!$I$2:$I$30000,Incentive_Calc!$A22,'Sales RAW DATA'!$E$2:$E$30000,Incentive_Calc!O$5),"")</f>
        <v>827087</v>
      </c>
      <c r="P22" s="42">
        <f t="shared" si="8"/>
        <v>2212583</v>
      </c>
      <c r="Q22" s="44">
        <f t="shared" si="9"/>
        <v>0.76459869947841275</v>
      </c>
      <c r="R22" s="44">
        <f t="shared" si="10"/>
        <v>0.82891879756381182</v>
      </c>
      <c r="S22" s="44">
        <f t="shared" si="11"/>
        <v>0.92151973482632799</v>
      </c>
      <c r="T22" s="45">
        <f t="shared" si="12"/>
        <v>83.920743860740416</v>
      </c>
      <c r="U22" s="45">
        <f t="shared" si="13"/>
        <v>83</v>
      </c>
      <c r="V22" s="44">
        <f>IFERROR(SUMIFS('Sales RAW DATA'!$G:$G,'Sales RAW DATA'!$I:$I,Incentive_Calc!$A22,'Sales RAW DATA'!$D:$D,"B1",'Sales RAW DATA'!$E:$E,Incentive_Calc!V$5)/SUMIFS('Sales RAW DATA'!$F:$F,'Sales RAW DATA'!$I:$I,Incentive_Calc!$A22,'Sales RAW DATA'!$D:$D,"B1",'Sales RAW DATA'!$E:$E,Incentive_Calc!V$5),"")</f>
        <v>1.2781955404030685</v>
      </c>
      <c r="W22" s="44">
        <f>IFERROR(SUMIFS('Sales RAW DATA'!$G:$G,'Sales RAW DATA'!$I:$I,Incentive_Calc!$A22,'Sales RAW DATA'!$D:$D,"B1",'Sales RAW DATA'!$E:$E,Incentive_Calc!W$5)/SUMIFS('Sales RAW DATA'!$F:$F,'Sales RAW DATA'!$I:$I,Incentive_Calc!$A22,'Sales RAW DATA'!$D:$D,"B1",'Sales RAW DATA'!$E:$E,Incentive_Calc!W$5),"")</f>
        <v>1.3655397411536945</v>
      </c>
      <c r="X22" s="44">
        <f>IFERROR(SUMIFS('Sales RAW DATA'!$G:$G,'Sales RAW DATA'!$I:$I,Incentive_Calc!$A22,'Sales RAW DATA'!$D:$D,"B1",'Sales RAW DATA'!$E:$E,Incentive_Calc!X$5)/SUMIFS('Sales RAW DATA'!$F:$F,'Sales RAW DATA'!$I:$I,Incentive_Calc!$A22,'Sales RAW DATA'!$D:$D,"B1",'Sales RAW DATA'!$E:$E,Incentive_Calc!X$5),"")</f>
        <v>1.9969068748388998</v>
      </c>
      <c r="Y22" s="44">
        <f>SUMIFS('Sales RAW DATA'!$G:$G,'Sales RAW DATA'!$I:$I,Incentive_Calc!$A22,'Sales RAW DATA'!$D:$D,"B1")/SUMIFS('Sales RAW DATA'!$F:$F,'Sales RAW DATA'!$I:$I,Incentive_Calc!$A22,'Sales RAW DATA'!$D:$D,"B1")</f>
        <v>1.5391007144656719</v>
      </c>
      <c r="Z22" s="44">
        <f>IFERROR(SUMIFS('Sales RAW DATA'!$G:$G,'Sales RAW DATA'!$I:$I,Incentive_Calc!$A22,'Sales RAW DATA'!$D:$D,"B2",'Sales RAW DATA'!$E:$E,Incentive_Calc!Z$5)/SUMIFS('Sales RAW DATA'!$F:$F,'Sales RAW DATA'!$I:$I,Incentive_Calc!$A22,'Sales RAW DATA'!$D:$D,"B2",'Sales RAW DATA'!$E:$E,Incentive_Calc!Z$5),"")</f>
        <v>0.67459069581711095</v>
      </c>
      <c r="AA22" s="44">
        <f>IFERROR(SUMIFS('Sales RAW DATA'!$G:$G,'Sales RAW DATA'!$I:$I,Incentive_Calc!$A22,'Sales RAW DATA'!$D:$D,"B2",'Sales RAW DATA'!$E:$E,Incentive_Calc!AA$5)/SUMIFS('Sales RAW DATA'!$F:$F,'Sales RAW DATA'!$I:$I,Incentive_Calc!$A22,'Sales RAW DATA'!$D:$D,"B2",'Sales RAW DATA'!$E:$E,Incentive_Calc!AA$5),"")</f>
        <v>0.64671566487168297</v>
      </c>
      <c r="AB22" s="44">
        <f>IFERROR(SUMIFS('Sales RAW DATA'!$G:$G,'Sales RAW DATA'!$I:$I,Incentive_Calc!$A22,'Sales RAW DATA'!$D:$D,"B2",'Sales RAW DATA'!$E:$E,Incentive_Calc!AB$5)/SUMIFS('Sales RAW DATA'!$F:$F,'Sales RAW DATA'!$I:$I,Incentive_Calc!$A22,'Sales RAW DATA'!$D:$D,"B2",'Sales RAW DATA'!$E:$E,Incentive_Calc!AB$5),"")</f>
        <v>0.82408554399906508</v>
      </c>
      <c r="AC22" s="44">
        <f>SUMIFS('Sales RAW DATA'!$G:$G,'Sales RAW DATA'!$I:$I,Incentive_Calc!$A22,'Sales RAW DATA'!$D:$D,"B2")/SUMIFS('Sales RAW DATA'!$F:$F,'Sales RAW DATA'!$I:$I,Incentive_Calc!$A22,'Sales RAW DATA'!$D:$D,"B2")</f>
        <v>0.71687795678559629</v>
      </c>
      <c r="AD22" s="44">
        <f>IFERROR(SUMIFS('Sales RAW DATA'!$G:$G,'Sales RAW DATA'!$I:$I,Incentive_Calc!$A22,'Sales RAW DATA'!$D:$D,"B3",'Sales RAW DATA'!$E:$E,Incentive_Calc!AD$5)/SUMIFS('Sales RAW DATA'!$F:$F,'Sales RAW DATA'!$I:$I,Incentive_Calc!$A22,'Sales RAW DATA'!$D:$D,"B3",'Sales RAW DATA'!$E:$E,Incentive_Calc!AD$5),"")</f>
        <v>0.4164968741613907</v>
      </c>
      <c r="AE22" s="44">
        <f>IFERROR(SUMIFS('Sales RAW DATA'!$G:$G,'Sales RAW DATA'!$I:$I,Incentive_Calc!$A22,'Sales RAW DATA'!$D:$D,"B3",'Sales RAW DATA'!$E:$E,Incentive_Calc!AE$5)/SUMIFS('Sales RAW DATA'!$F:$F,'Sales RAW DATA'!$I:$I,Incentive_Calc!$A22,'Sales RAW DATA'!$D:$D,"B3",'Sales RAW DATA'!$E:$E,Incentive_Calc!AE$5),"")</f>
        <v>0.92350241619305229</v>
      </c>
      <c r="AF22" s="44">
        <f>IFERROR(SUMIFS('Sales RAW DATA'!$G:$G,'Sales RAW DATA'!$I:$I,Incentive_Calc!$A22,'Sales RAW DATA'!$D:$D,"B3",'Sales RAW DATA'!$E:$E,Incentive_Calc!AF$5)/SUMIFS('Sales RAW DATA'!$F:$F,'Sales RAW DATA'!$I:$I,Incentive_Calc!$A22,'Sales RAW DATA'!$D:$D,"B3",'Sales RAW DATA'!$E:$E,Incentive_Calc!AF$5),"")</f>
        <v>0.75548880114371297</v>
      </c>
      <c r="AG22" s="44">
        <f>SUMIFS('Sales RAW DATA'!$G:$G,'Sales RAW DATA'!$I:$I,Incentive_Calc!$A22,'Sales RAW DATA'!$D:$D,"B3")/SUMIFS('Sales RAW DATA'!$F:$F,'Sales RAW DATA'!$I:$I,Incentive_Calc!$A22,'Sales RAW DATA'!$D:$D,"B3")</f>
        <v>0.70018369240674927</v>
      </c>
      <c r="AH22" s="44">
        <f>IFERROR(SUMIFS('Sales RAW DATA'!$G:$G,'Sales RAW DATA'!$I:$I,Incentive_Calc!$A22,'Sales RAW DATA'!$D:$D,"B4",'Sales RAW DATA'!$E:$E,Incentive_Calc!AH$5)/SUMIFS('Sales RAW DATA'!$F:$F,'Sales RAW DATA'!$I:$I,Incentive_Calc!$A22,'Sales RAW DATA'!$D:$D,"B4",'Sales RAW DATA'!$E:$E,Incentive_Calc!AH$5),"")</f>
        <v>0.60571405397733036</v>
      </c>
      <c r="AI22" s="44">
        <f>IFERROR(SUMIFS('Sales RAW DATA'!$G:$G,'Sales RAW DATA'!$I:$I,Incentive_Calc!$A22,'Sales RAW DATA'!$D:$D,"B4",'Sales RAW DATA'!$E:$E,Incentive_Calc!AI$5)/SUMIFS('Sales RAW DATA'!$F:$F,'Sales RAW DATA'!$I:$I,Incentive_Calc!$A22,'Sales RAW DATA'!$D:$D,"B4",'Sales RAW DATA'!$E:$E,Incentive_Calc!AI$5),"")</f>
        <v>0.92612400105740489</v>
      </c>
      <c r="AJ22" s="44">
        <f>IFERROR(SUMIFS('Sales RAW DATA'!$G:$G,'Sales RAW DATA'!$I:$I,Incentive_Calc!$A22,'Sales RAW DATA'!$D:$D,"B4",'Sales RAW DATA'!$E:$E,Incentive_Calc!AJ$5)/SUMIFS('Sales RAW DATA'!$F:$F,'Sales RAW DATA'!$I:$I,Incentive_Calc!$A22,'Sales RAW DATA'!$D:$D,"B4",'Sales RAW DATA'!$E:$E,Incentive_Calc!AJ$5),"")</f>
        <v>0.87415243775047002</v>
      </c>
      <c r="AK22" s="44">
        <f>SUMIFS('Sales RAW DATA'!$G:$G,'Sales RAW DATA'!$I:$I,Incentive_Calc!$A22,'Sales RAW DATA'!$D:$D,"B4")/SUMIFS('Sales RAW DATA'!$F:$F,'Sales RAW DATA'!$I:$I,Incentive_Calc!$A22,'Sales RAW DATA'!$D:$D,"B4")</f>
        <v>0.80347348572562771</v>
      </c>
      <c r="AL22" s="44">
        <f>IFERROR(SUMIFS('Sales RAW DATA'!$G:$G,'Sales RAW DATA'!$I:$I,Incentive_Calc!$A22,'Sales RAW DATA'!$D:$D,"B5",'Sales RAW DATA'!$E:$E,Incentive_Calc!AL$5)/SUMIFS('Sales RAW DATA'!$F:$F,'Sales RAW DATA'!$I:$I,Incentive_Calc!$A22,'Sales RAW DATA'!$D:$D,"B5",'Sales RAW DATA'!$E:$E,Incentive_Calc!AL$5),"")</f>
        <v>0.7402072462703021</v>
      </c>
      <c r="AM22" s="44">
        <f>IFERROR(SUMIFS('Sales RAW DATA'!$G:$G,'Sales RAW DATA'!$I:$I,Incentive_Calc!$A22,'Sales RAW DATA'!$D:$D,"B5",'Sales RAW DATA'!$E:$E,Incentive_Calc!AM$5)/SUMIFS('Sales RAW DATA'!$F:$F,'Sales RAW DATA'!$I:$I,Incentive_Calc!$A22,'Sales RAW DATA'!$D:$D,"B5",'Sales RAW DATA'!$E:$E,Incentive_Calc!AM$5),"")</f>
        <v>0.75778157423225967</v>
      </c>
      <c r="AN22" s="44">
        <f>IFERROR(SUMIFS('Sales RAW DATA'!$G:$G,'Sales RAW DATA'!$I:$I,Incentive_Calc!$A22,'Sales RAW DATA'!$D:$D,"B5",'Sales RAW DATA'!$E:$E,Incentive_Calc!AN$5)/SUMIFS('Sales RAW DATA'!$F:$F,'Sales RAW DATA'!$I:$I,Incentive_Calc!$A22,'Sales RAW DATA'!$D:$D,"B5",'Sales RAW DATA'!$E:$E,Incentive_Calc!AN$5),"")</f>
        <v>0.77244039270687237</v>
      </c>
      <c r="AO22" s="44">
        <f>SUMIFS('Sales RAW DATA'!$G:$G,'Sales RAW DATA'!$I:$I,Incentive_Calc!$A22,'Sales RAW DATA'!$D:$D,"B5")/SUMIFS('Sales RAW DATA'!$F:$F,'Sales RAW DATA'!$I:$I,Incentive_Calc!$A22,'Sales RAW DATA'!$D:$D,"B5")</f>
        <v>0.75702657619806102</v>
      </c>
      <c r="AP22" s="42">
        <f>SUM(SUMIFS('Sales RAW DATA'!$F$2:$F$22804,'Sales RAW DATA'!$I$2:$I$22804,Incentive_Calc!$A22,'Sales RAW DATA'!$D$2:$D$22804,"B1"),SUMIFS('Sales RAW DATA'!$F$2:$F$22804,'Sales RAW DATA'!$I$2:$I$22804,Incentive_Calc!$A22,'Sales RAW DATA'!$D$2:$D$22804,"B2"),SUMIFS('Sales RAW DATA'!$F$2:$F$22804,'Sales RAW DATA'!$I$2:$I$22804,Incentive_Calc!$A22,'Sales RAW DATA'!$D$2:$D$22804,"B3"),SUMIFS('Sales RAW DATA'!$F$2:$F$22804,'Sales RAW DATA'!$I$2:$I$22804,Incentive_Calc!$A22,'Sales RAW DATA'!$D$2:$D$22804,"B4"),SUMIFS('Sales RAW DATA'!$F$2:$F$22804,'Sales RAW DATA'!$I$2:$I$22804,Incentive_Calc!$A22,'Sales RAW DATA'!$D$2:$D$22804,"B5"))</f>
        <v>1216604</v>
      </c>
      <c r="AQ22" s="42">
        <f>SUM(SUMIFS('Sales RAW DATA'!$G$2:$G$22804,'Sales RAW DATA'!$I$2:$I$22804,Incentive_Calc!$A22,'Sales RAW DATA'!$D$2:$D$22804,"B1"),SUMIFS('Sales RAW DATA'!$G$2:$G$22804,'Sales RAW DATA'!$I$2:$I$22804,Incentive_Calc!$A22,'Sales RAW DATA'!$D$2:$D$22804,"B2"),SUMIFS('Sales RAW DATA'!$G$2:$G$22804,'Sales RAW DATA'!$I$2:$I$22804,Incentive_Calc!$A22,'Sales RAW DATA'!$D$2:$D$22804,"B3"),SUMIFS('Sales RAW DATA'!$G$2:$G$22804,'Sales RAW DATA'!$I$2:$I$22804,Incentive_Calc!$A22,'Sales RAW DATA'!$D$2:$D$22804,"B4"),SUMIFS('Sales RAW DATA'!$G$2:$G$22804,'Sales RAW DATA'!$I$2:$I$22804,Incentive_Calc!$A22,'Sales RAW DATA'!$D$2:$D$22804,"B5"))</f>
        <v>1229094</v>
      </c>
      <c r="AR22" s="45">
        <f t="shared" si="14"/>
        <v>101.02662822085082</v>
      </c>
      <c r="AS22" s="45">
        <f t="shared" si="15"/>
        <v>101</v>
      </c>
      <c r="AT22" s="46">
        <v>0.98</v>
      </c>
      <c r="AU22" s="46">
        <v>0.91</v>
      </c>
      <c r="AV22" s="43" t="str">
        <f t="shared" si="1"/>
        <v>No</v>
      </c>
      <c r="AW22" s="43" t="str">
        <f t="shared" si="2"/>
        <v>Yes</v>
      </c>
      <c r="AX22" s="43" t="str">
        <f t="shared" si="3"/>
        <v>Yes</v>
      </c>
      <c r="AY22" s="43" t="str">
        <f t="shared" si="16"/>
        <v>Yes</v>
      </c>
    </row>
    <row r="23" spans="1:51" x14ac:dyDescent="0.35">
      <c r="A23" s="21" t="s">
        <v>897</v>
      </c>
      <c r="B23" s="21" t="s">
        <v>425</v>
      </c>
      <c r="C23" s="21" t="str">
        <f>_xlfn.XLOOKUP($A23,'Employee List'!$E:$E,'Employee List'!$D:$D,0)</f>
        <v>SF</v>
      </c>
      <c r="D23" s="42" cm="1">
        <f t="array" ref="D23">IFERROR(IF($G23="Yes",INDEX('Payment Plan'!$D$6:$D$42,MATCH(1,(Incentive_Calc!$C23='Payment Plan'!$B$6:$B$42)*(Incentive_Calc!$U23='Payment Plan'!$C$6:$C$42),0)),""),"")</f>
        <v>48479.006749328619</v>
      </c>
      <c r="E23" s="42" t="str" cm="1">
        <f t="array" ref="E23">IFERROR(IF($H23="Yes",INDEX('Payment Plan'!$D$6:$D$42,MATCH(1,(Incentive_Calc!$C23='Payment Plan'!$B$6:$B$42)*(Incentive_Calc!$AS23='Payment Plan'!$C$6:$C$42),0)),""),"")</f>
        <v/>
      </c>
      <c r="F23" s="42">
        <f t="shared" si="4"/>
        <v>48479.006749328619</v>
      </c>
      <c r="G23" s="43" t="str">
        <f t="shared" si="5"/>
        <v>Yes</v>
      </c>
      <c r="H23" s="21" t="str">
        <f t="shared" si="6"/>
        <v>No</v>
      </c>
      <c r="I23" s="42">
        <f>IFERROR(SUMIFS('Sales RAW DATA'!$F$2:$F$30000,'Sales RAW DATA'!$I$2:$I$30000,Incentive_Calc!$A23,'Sales RAW DATA'!$E$2:$E$30000,Incentive_Calc!I$5),"")</f>
        <v>769748</v>
      </c>
      <c r="J23" s="42">
        <f>IFERROR(SUMIFS('Sales RAW DATA'!$F$2:$F$30000,'Sales RAW DATA'!$I$2:$I$30000,Incentive_Calc!$A23,'Sales RAW DATA'!$E$2:$E$30000,Incentive_Calc!J$5),"")</f>
        <v>771224</v>
      </c>
      <c r="K23" s="42">
        <f>IFERROR(SUMIFS('Sales RAW DATA'!$F$2:$F$30000,'Sales RAW DATA'!$I$2:$I$30000,Incentive_Calc!$A23,'Sales RAW DATA'!$E$2:$E$30000,Incentive_Calc!K$5),"")</f>
        <v>783796</v>
      </c>
      <c r="L23" s="42">
        <f t="shared" si="7"/>
        <v>2324768</v>
      </c>
      <c r="M23" s="42">
        <f>IFERROR(SUMIFS('Sales RAW DATA'!$G$2:$G$30000,'Sales RAW DATA'!$I$2:$I$30000,Incentive_Calc!$A23,'Sales RAW DATA'!$E$2:$E$30000,Incentive_Calc!M$5),"")</f>
        <v>756935</v>
      </c>
      <c r="N23" s="42">
        <f>IFERROR(SUMIFS('Sales RAW DATA'!$G$2:$G$30000,'Sales RAW DATA'!$I$2:$I$30000,Incentive_Calc!$A23,'Sales RAW DATA'!$E$2:$E$30000,Incentive_Calc!N$5),"")</f>
        <v>882060</v>
      </c>
      <c r="O23" s="42">
        <f>IFERROR(SUMIFS('Sales RAW DATA'!$G$2:$G$30000,'Sales RAW DATA'!$I$2:$I$30000,Incentive_Calc!$A23,'Sales RAW DATA'!$E$2:$E$30000,Incentive_Calc!O$5),"")</f>
        <v>929948</v>
      </c>
      <c r="P23" s="42">
        <f t="shared" si="8"/>
        <v>2568943</v>
      </c>
      <c r="Q23" s="44">
        <f t="shared" si="9"/>
        <v>0.98335429257367346</v>
      </c>
      <c r="R23" s="44">
        <f t="shared" si="10"/>
        <v>1.1437144072279908</v>
      </c>
      <c r="S23" s="44">
        <f t="shared" si="11"/>
        <v>1.1864668867919714</v>
      </c>
      <c r="T23" s="45">
        <f t="shared" si="12"/>
        <v>110.50319859874189</v>
      </c>
      <c r="U23" s="45">
        <f t="shared" si="13"/>
        <v>110</v>
      </c>
      <c r="V23" s="44">
        <f>IFERROR(SUMIFS('Sales RAW DATA'!$G:$G,'Sales RAW DATA'!$I:$I,Incentive_Calc!$A23,'Sales RAW DATA'!$D:$D,"B1",'Sales RAW DATA'!$E:$E,Incentive_Calc!V$5)/SUMIFS('Sales RAW DATA'!$F:$F,'Sales RAW DATA'!$I:$I,Incentive_Calc!$A23,'Sales RAW DATA'!$D:$D,"B1",'Sales RAW DATA'!$E:$E,Incentive_Calc!V$5),"")</f>
        <v>1.4016969248377436</v>
      </c>
      <c r="W23" s="44">
        <f>IFERROR(SUMIFS('Sales RAW DATA'!$G:$G,'Sales RAW DATA'!$I:$I,Incentive_Calc!$A23,'Sales RAW DATA'!$D:$D,"B1",'Sales RAW DATA'!$E:$E,Incentive_Calc!W$5)/SUMIFS('Sales RAW DATA'!$F:$F,'Sales RAW DATA'!$I:$I,Incentive_Calc!$A23,'Sales RAW DATA'!$D:$D,"B1",'Sales RAW DATA'!$E:$E,Incentive_Calc!W$5),"")</f>
        <v>2.0364768243705842</v>
      </c>
      <c r="X23" s="44">
        <f>IFERROR(SUMIFS('Sales RAW DATA'!$G:$G,'Sales RAW DATA'!$I:$I,Incentive_Calc!$A23,'Sales RAW DATA'!$D:$D,"B1",'Sales RAW DATA'!$E:$E,Incentive_Calc!X$5)/SUMIFS('Sales RAW DATA'!$F:$F,'Sales RAW DATA'!$I:$I,Incentive_Calc!$A23,'Sales RAW DATA'!$D:$D,"B1",'Sales RAW DATA'!$E:$E,Incentive_Calc!X$5),"")</f>
        <v>2.5502099076406379</v>
      </c>
      <c r="Y23" s="44">
        <f>SUMIFS('Sales RAW DATA'!$G:$G,'Sales RAW DATA'!$I:$I,Incentive_Calc!$A23,'Sales RAW DATA'!$D:$D,"B1")/SUMIFS('Sales RAW DATA'!$F:$F,'Sales RAW DATA'!$I:$I,Incentive_Calc!$A23,'Sales RAW DATA'!$D:$D,"B1")</f>
        <v>1.9759961777353081</v>
      </c>
      <c r="Z23" s="44">
        <f>IFERROR(SUMIFS('Sales RAW DATA'!$G:$G,'Sales RAW DATA'!$I:$I,Incentive_Calc!$A23,'Sales RAW DATA'!$D:$D,"B2",'Sales RAW DATA'!$E:$E,Incentive_Calc!Z$5)/SUMIFS('Sales RAW DATA'!$F:$F,'Sales RAW DATA'!$I:$I,Incentive_Calc!$A23,'Sales RAW DATA'!$D:$D,"B2",'Sales RAW DATA'!$E:$E,Incentive_Calc!Z$5),"")</f>
        <v>0.7217993657152395</v>
      </c>
      <c r="AA23" s="44">
        <f>IFERROR(SUMIFS('Sales RAW DATA'!$G:$G,'Sales RAW DATA'!$I:$I,Incentive_Calc!$A23,'Sales RAW DATA'!$D:$D,"B2",'Sales RAW DATA'!$E:$E,Incentive_Calc!AA$5)/SUMIFS('Sales RAW DATA'!$F:$F,'Sales RAW DATA'!$I:$I,Incentive_Calc!$A23,'Sales RAW DATA'!$D:$D,"B2",'Sales RAW DATA'!$E:$E,Incentive_Calc!AA$5),"")</f>
        <v>1.1896811534641598</v>
      </c>
      <c r="AB23" s="44">
        <f>IFERROR(SUMIFS('Sales RAW DATA'!$G:$G,'Sales RAW DATA'!$I:$I,Incentive_Calc!$A23,'Sales RAW DATA'!$D:$D,"B2",'Sales RAW DATA'!$E:$E,Incentive_Calc!AB$5)/SUMIFS('Sales RAW DATA'!$F:$F,'Sales RAW DATA'!$I:$I,Incentive_Calc!$A23,'Sales RAW DATA'!$D:$D,"B2",'Sales RAW DATA'!$E:$E,Incentive_Calc!AB$5),"")</f>
        <v>1.2760151542967773</v>
      </c>
      <c r="AC23" s="44">
        <f>SUMIFS('Sales RAW DATA'!$G:$G,'Sales RAW DATA'!$I:$I,Incentive_Calc!$A23,'Sales RAW DATA'!$D:$D,"B2")/SUMIFS('Sales RAW DATA'!$F:$F,'Sales RAW DATA'!$I:$I,Incentive_Calc!$A23,'Sales RAW DATA'!$D:$D,"B2")</f>
        <v>1.0614279702623088</v>
      </c>
      <c r="AD23" s="44">
        <f>IFERROR(SUMIFS('Sales RAW DATA'!$G:$G,'Sales RAW DATA'!$I:$I,Incentive_Calc!$A23,'Sales RAW DATA'!$D:$D,"B3",'Sales RAW DATA'!$E:$E,Incentive_Calc!AD$5)/SUMIFS('Sales RAW DATA'!$F:$F,'Sales RAW DATA'!$I:$I,Incentive_Calc!$A23,'Sales RAW DATA'!$D:$D,"B3",'Sales RAW DATA'!$E:$E,Incentive_Calc!AD$5),"")</f>
        <v>0.5364357246565653</v>
      </c>
      <c r="AE23" s="44">
        <f>IFERROR(SUMIFS('Sales RAW DATA'!$G:$G,'Sales RAW DATA'!$I:$I,Incentive_Calc!$A23,'Sales RAW DATA'!$D:$D,"B3",'Sales RAW DATA'!$E:$E,Incentive_Calc!AE$5)/SUMIFS('Sales RAW DATA'!$F:$F,'Sales RAW DATA'!$I:$I,Incentive_Calc!$A23,'Sales RAW DATA'!$D:$D,"B3",'Sales RAW DATA'!$E:$E,Incentive_Calc!AE$5),"")</f>
        <v>0.87545194699135087</v>
      </c>
      <c r="AF23" s="44">
        <f>IFERROR(SUMIFS('Sales RAW DATA'!$G:$G,'Sales RAW DATA'!$I:$I,Incentive_Calc!$A23,'Sales RAW DATA'!$D:$D,"B3",'Sales RAW DATA'!$E:$E,Incentive_Calc!AF$5)/SUMIFS('Sales RAW DATA'!$F:$F,'Sales RAW DATA'!$I:$I,Incentive_Calc!$A23,'Sales RAW DATA'!$D:$D,"B3",'Sales RAW DATA'!$E:$E,Incentive_Calc!AF$5),"")</f>
        <v>0.7337485065112771</v>
      </c>
      <c r="AG23" s="44">
        <f>SUMIFS('Sales RAW DATA'!$G:$G,'Sales RAW DATA'!$I:$I,Incentive_Calc!$A23,'Sales RAW DATA'!$D:$D,"B3")/SUMIFS('Sales RAW DATA'!$F:$F,'Sales RAW DATA'!$I:$I,Incentive_Calc!$A23,'Sales RAW DATA'!$D:$D,"B3")</f>
        <v>0.71604782040843618</v>
      </c>
      <c r="AH23" s="44">
        <f>IFERROR(SUMIFS('Sales RAW DATA'!$G:$G,'Sales RAW DATA'!$I:$I,Incentive_Calc!$A23,'Sales RAW DATA'!$D:$D,"B4",'Sales RAW DATA'!$E:$E,Incentive_Calc!AH$5)/SUMIFS('Sales RAW DATA'!$F:$F,'Sales RAW DATA'!$I:$I,Incentive_Calc!$A23,'Sales RAW DATA'!$D:$D,"B4",'Sales RAW DATA'!$E:$E,Incentive_Calc!AH$5),"")</f>
        <v>0.99419177622612231</v>
      </c>
      <c r="AI23" s="44">
        <f>IFERROR(SUMIFS('Sales RAW DATA'!$G:$G,'Sales RAW DATA'!$I:$I,Incentive_Calc!$A23,'Sales RAW DATA'!$D:$D,"B4",'Sales RAW DATA'!$E:$E,Incentive_Calc!AI$5)/SUMIFS('Sales RAW DATA'!$F:$F,'Sales RAW DATA'!$I:$I,Incentive_Calc!$A23,'Sales RAW DATA'!$D:$D,"B4",'Sales RAW DATA'!$E:$E,Incentive_Calc!AI$5),"")</f>
        <v>1.2271485474755479</v>
      </c>
      <c r="AJ23" s="44">
        <f>IFERROR(SUMIFS('Sales RAW DATA'!$G:$G,'Sales RAW DATA'!$I:$I,Incentive_Calc!$A23,'Sales RAW DATA'!$D:$D,"B4",'Sales RAW DATA'!$E:$E,Incentive_Calc!AJ$5)/SUMIFS('Sales RAW DATA'!$F:$F,'Sales RAW DATA'!$I:$I,Incentive_Calc!$A23,'Sales RAW DATA'!$D:$D,"B4",'Sales RAW DATA'!$E:$E,Incentive_Calc!AJ$5),"")</f>
        <v>1.2199001024054839</v>
      </c>
      <c r="AK23" s="44">
        <f>SUMIFS('Sales RAW DATA'!$G:$G,'Sales RAW DATA'!$I:$I,Incentive_Calc!$A23,'Sales RAW DATA'!$D:$D,"B4")/SUMIFS('Sales RAW DATA'!$F:$F,'Sales RAW DATA'!$I:$I,Incentive_Calc!$A23,'Sales RAW DATA'!$D:$D,"B4")</f>
        <v>1.1473054059139598</v>
      </c>
      <c r="AL23" s="44">
        <f>IFERROR(SUMIFS('Sales RAW DATA'!$G:$G,'Sales RAW DATA'!$I:$I,Incentive_Calc!$A23,'Sales RAW DATA'!$D:$D,"B5",'Sales RAW DATA'!$E:$E,Incentive_Calc!AL$5)/SUMIFS('Sales RAW DATA'!$F:$F,'Sales RAW DATA'!$I:$I,Incentive_Calc!$A23,'Sales RAW DATA'!$D:$D,"B5",'Sales RAW DATA'!$E:$E,Incentive_Calc!AL$5),"")</f>
        <v>1.0941970582309086</v>
      </c>
      <c r="AM23" s="44">
        <f>IFERROR(SUMIFS('Sales RAW DATA'!$G:$G,'Sales RAW DATA'!$I:$I,Incentive_Calc!$A23,'Sales RAW DATA'!$D:$D,"B5",'Sales RAW DATA'!$E:$E,Incentive_Calc!AM$5)/SUMIFS('Sales RAW DATA'!$F:$F,'Sales RAW DATA'!$I:$I,Incentive_Calc!$A23,'Sales RAW DATA'!$D:$D,"B5",'Sales RAW DATA'!$E:$E,Incentive_Calc!AM$5),"")</f>
        <v>0.76736988928602567</v>
      </c>
      <c r="AN23" s="44">
        <f>IFERROR(SUMIFS('Sales RAW DATA'!$G:$G,'Sales RAW DATA'!$I:$I,Incentive_Calc!$A23,'Sales RAW DATA'!$D:$D,"B5",'Sales RAW DATA'!$E:$E,Incentive_Calc!AN$5)/SUMIFS('Sales RAW DATA'!$F:$F,'Sales RAW DATA'!$I:$I,Incentive_Calc!$A23,'Sales RAW DATA'!$D:$D,"B5",'Sales RAW DATA'!$E:$E,Incentive_Calc!AN$5),"")</f>
        <v>1.2127021326458871</v>
      </c>
      <c r="AO23" s="44">
        <f>SUMIFS('Sales RAW DATA'!$G:$G,'Sales RAW DATA'!$I:$I,Incentive_Calc!$A23,'Sales RAW DATA'!$D:$D,"B5")/SUMIFS('Sales RAW DATA'!$F:$F,'Sales RAW DATA'!$I:$I,Incentive_Calc!$A23,'Sales RAW DATA'!$D:$D,"B5")</f>
        <v>1.0167007126261129</v>
      </c>
      <c r="AP23" s="42">
        <f>SUM(SUMIFS('Sales RAW DATA'!$F$2:$F$22804,'Sales RAW DATA'!$I$2:$I$22804,Incentive_Calc!$A23,'Sales RAW DATA'!$D$2:$D$22804,"B1"),SUMIFS('Sales RAW DATA'!$F$2:$F$22804,'Sales RAW DATA'!$I$2:$I$22804,Incentive_Calc!$A23,'Sales RAW DATA'!$D$2:$D$22804,"B2"),SUMIFS('Sales RAW DATA'!$F$2:$F$22804,'Sales RAW DATA'!$I$2:$I$22804,Incentive_Calc!$A23,'Sales RAW DATA'!$D$2:$D$22804,"B3"),SUMIFS('Sales RAW DATA'!$F$2:$F$22804,'Sales RAW DATA'!$I$2:$I$22804,Incentive_Calc!$A23,'Sales RAW DATA'!$D$2:$D$22804,"B4"),SUMIFS('Sales RAW DATA'!$F$2:$F$22804,'Sales RAW DATA'!$I$2:$I$22804,Incentive_Calc!$A23,'Sales RAW DATA'!$D$2:$D$22804,"B5"))</f>
        <v>1223262</v>
      </c>
      <c r="AQ23" s="42">
        <f>SUM(SUMIFS('Sales RAW DATA'!$G$2:$G$22804,'Sales RAW DATA'!$I$2:$I$22804,Incentive_Calc!$A23,'Sales RAW DATA'!$D$2:$D$22804,"B1"),SUMIFS('Sales RAW DATA'!$G$2:$G$22804,'Sales RAW DATA'!$I$2:$I$22804,Incentive_Calc!$A23,'Sales RAW DATA'!$D$2:$D$22804,"B2"),SUMIFS('Sales RAW DATA'!$G$2:$G$22804,'Sales RAW DATA'!$I$2:$I$22804,Incentive_Calc!$A23,'Sales RAW DATA'!$D$2:$D$22804,"B3"),SUMIFS('Sales RAW DATA'!$G$2:$G$22804,'Sales RAW DATA'!$I$2:$I$22804,Incentive_Calc!$A23,'Sales RAW DATA'!$D$2:$D$22804,"B4"),SUMIFS('Sales RAW DATA'!$G$2:$G$22804,'Sales RAW DATA'!$I$2:$I$22804,Incentive_Calc!$A23,'Sales RAW DATA'!$D$2:$D$22804,"B5"))</f>
        <v>1546046</v>
      </c>
      <c r="AR23" s="45">
        <f t="shared" si="14"/>
        <v>126.38715173037338</v>
      </c>
      <c r="AS23" s="45">
        <f t="shared" si="15"/>
        <v>120</v>
      </c>
      <c r="AT23" s="46">
        <v>1.02</v>
      </c>
      <c r="AU23" s="46">
        <v>0.93</v>
      </c>
      <c r="AV23" s="43" t="str">
        <f t="shared" si="1"/>
        <v>Yes</v>
      </c>
      <c r="AW23" s="43" t="str">
        <f t="shared" si="2"/>
        <v>Yes</v>
      </c>
      <c r="AX23" s="43" t="str">
        <f t="shared" si="3"/>
        <v>Yes</v>
      </c>
      <c r="AY23" s="43" t="str">
        <f t="shared" si="16"/>
        <v>Yes</v>
      </c>
    </row>
    <row r="24" spans="1:51" x14ac:dyDescent="0.35">
      <c r="A24" s="21" t="s">
        <v>898</v>
      </c>
      <c r="B24" s="21" t="s">
        <v>426</v>
      </c>
      <c r="C24" s="21" t="str">
        <f>_xlfn.XLOOKUP($A24,'Employee List'!$E:$E,'Employee List'!$D:$D,0)</f>
        <v>SF</v>
      </c>
      <c r="D24" s="42" t="str" cm="1">
        <f t="array" ref="D24">IFERROR(IF($G24="Yes",INDEX('Payment Plan'!$D$6:$D$42,MATCH(1,(Incentive_Calc!$C24='Payment Plan'!$B$6:$B$42)*(Incentive_Calc!$U24='Payment Plan'!$C$6:$C$42),0)),""),"")</f>
        <v/>
      </c>
      <c r="E24" s="42" t="str" cm="1">
        <f t="array" ref="E24">IFERROR(IF($H24="Yes",INDEX('Payment Plan'!$D$6:$D$42,MATCH(1,(Incentive_Calc!$C24='Payment Plan'!$B$6:$B$42)*(Incentive_Calc!$AS24='Payment Plan'!$C$6:$C$42),0)),""),"")</f>
        <v/>
      </c>
      <c r="F24" s="42">
        <f t="shared" si="4"/>
        <v>0</v>
      </c>
      <c r="G24" s="43" t="str">
        <f t="shared" si="5"/>
        <v>Yes</v>
      </c>
      <c r="H24" s="21" t="str">
        <f t="shared" si="6"/>
        <v>No</v>
      </c>
      <c r="I24" s="42">
        <f>IFERROR(SUMIFS('Sales RAW DATA'!$F$2:$F$30000,'Sales RAW DATA'!$I$2:$I$30000,Incentive_Calc!$A24,'Sales RAW DATA'!$E$2:$E$30000,Incentive_Calc!I$5),"")</f>
        <v>627687</v>
      </c>
      <c r="J24" s="42">
        <f>IFERROR(SUMIFS('Sales RAW DATA'!$F$2:$F$30000,'Sales RAW DATA'!$I$2:$I$30000,Incentive_Calc!$A24,'Sales RAW DATA'!$E$2:$E$30000,Incentive_Calc!J$5),"")</f>
        <v>638236</v>
      </c>
      <c r="K24" s="42">
        <f>IFERROR(SUMIFS('Sales RAW DATA'!$F$2:$F$30000,'Sales RAW DATA'!$I$2:$I$30000,Incentive_Calc!$A24,'Sales RAW DATA'!$E$2:$E$30000,Incentive_Calc!K$5),"")</f>
        <v>631619</v>
      </c>
      <c r="L24" s="42">
        <f t="shared" si="7"/>
        <v>1897542</v>
      </c>
      <c r="M24" s="42">
        <f>IFERROR(SUMIFS('Sales RAW DATA'!$G$2:$G$30000,'Sales RAW DATA'!$I$2:$I$30000,Incentive_Calc!$A24,'Sales RAW DATA'!$E$2:$E$30000,Incentive_Calc!M$5),"")</f>
        <v>633390</v>
      </c>
      <c r="N24" s="42">
        <f>IFERROR(SUMIFS('Sales RAW DATA'!$G$2:$G$30000,'Sales RAW DATA'!$I$2:$I$30000,Incentive_Calc!$A24,'Sales RAW DATA'!$E$2:$E$30000,Incentive_Calc!N$5),"")</f>
        <v>615882</v>
      </c>
      <c r="O24" s="42">
        <f>IFERROR(SUMIFS('Sales RAW DATA'!$G$2:$G$30000,'Sales RAW DATA'!$I$2:$I$30000,Incentive_Calc!$A24,'Sales RAW DATA'!$E$2:$E$30000,Incentive_Calc!O$5),"")</f>
        <v>611377</v>
      </c>
      <c r="P24" s="42">
        <f t="shared" si="8"/>
        <v>1860649</v>
      </c>
      <c r="Q24" s="44">
        <f t="shared" si="9"/>
        <v>1.0090857385926426</v>
      </c>
      <c r="R24" s="44">
        <f t="shared" si="10"/>
        <v>0.96497533827612358</v>
      </c>
      <c r="S24" s="44">
        <f t="shared" si="11"/>
        <v>0.96795219903137808</v>
      </c>
      <c r="T24" s="45">
        <f t="shared" si="12"/>
        <v>98.055747909664177</v>
      </c>
      <c r="U24" s="45">
        <f t="shared" si="13"/>
        <v>98</v>
      </c>
      <c r="V24" s="44">
        <f>IFERROR(SUMIFS('Sales RAW DATA'!$G:$G,'Sales RAW DATA'!$I:$I,Incentive_Calc!$A24,'Sales RAW DATA'!$D:$D,"B1",'Sales RAW DATA'!$E:$E,Incentive_Calc!V$5)/SUMIFS('Sales RAW DATA'!$F:$F,'Sales RAW DATA'!$I:$I,Incentive_Calc!$A24,'Sales RAW DATA'!$D:$D,"B1",'Sales RAW DATA'!$E:$E,Incentive_Calc!V$5),"")</f>
        <v>1.417529583539517</v>
      </c>
      <c r="W24" s="44">
        <f>IFERROR(SUMIFS('Sales RAW DATA'!$G:$G,'Sales RAW DATA'!$I:$I,Incentive_Calc!$A24,'Sales RAW DATA'!$D:$D,"B1",'Sales RAW DATA'!$E:$E,Incentive_Calc!W$5)/SUMIFS('Sales RAW DATA'!$F:$F,'Sales RAW DATA'!$I:$I,Incentive_Calc!$A24,'Sales RAW DATA'!$D:$D,"B1",'Sales RAW DATA'!$E:$E,Incentive_Calc!W$5),"")</f>
        <v>1.0158041660407591</v>
      </c>
      <c r="X24" s="44">
        <f>IFERROR(SUMIFS('Sales RAW DATA'!$G:$G,'Sales RAW DATA'!$I:$I,Incentive_Calc!$A24,'Sales RAW DATA'!$D:$D,"B1",'Sales RAW DATA'!$E:$E,Incentive_Calc!X$5)/SUMIFS('Sales RAW DATA'!$F:$F,'Sales RAW DATA'!$I:$I,Incentive_Calc!$A24,'Sales RAW DATA'!$D:$D,"B1",'Sales RAW DATA'!$E:$E,Incentive_Calc!X$5),"")</f>
        <v>1.0324905274004317</v>
      </c>
      <c r="Y24" s="44">
        <f>SUMIFS('Sales RAW DATA'!$G:$G,'Sales RAW DATA'!$I:$I,Incentive_Calc!$A24,'Sales RAW DATA'!$D:$D,"B1")/SUMIFS('Sales RAW DATA'!$F:$F,'Sales RAW DATA'!$I:$I,Incentive_Calc!$A24,'Sales RAW DATA'!$D:$D,"B1")</f>
        <v>1.1590875724107266</v>
      </c>
      <c r="Z24" s="44">
        <f>IFERROR(SUMIFS('Sales RAW DATA'!$G:$G,'Sales RAW DATA'!$I:$I,Incentive_Calc!$A24,'Sales RAW DATA'!$D:$D,"B2",'Sales RAW DATA'!$E:$E,Incentive_Calc!Z$5)/SUMIFS('Sales RAW DATA'!$F:$F,'Sales RAW DATA'!$I:$I,Incentive_Calc!$A24,'Sales RAW DATA'!$D:$D,"B2",'Sales RAW DATA'!$E:$E,Incentive_Calc!Z$5),"")</f>
        <v>0.83061092205477227</v>
      </c>
      <c r="AA24" s="44">
        <f>IFERROR(SUMIFS('Sales RAW DATA'!$G:$G,'Sales RAW DATA'!$I:$I,Incentive_Calc!$A24,'Sales RAW DATA'!$D:$D,"B2",'Sales RAW DATA'!$E:$E,Incentive_Calc!AA$5)/SUMIFS('Sales RAW DATA'!$F:$F,'Sales RAW DATA'!$I:$I,Incentive_Calc!$A24,'Sales RAW DATA'!$D:$D,"B2",'Sales RAW DATA'!$E:$E,Incentive_Calc!AA$5),"")</f>
        <v>1.1086861084979618</v>
      </c>
      <c r="AB24" s="44">
        <f>IFERROR(SUMIFS('Sales RAW DATA'!$G:$G,'Sales RAW DATA'!$I:$I,Incentive_Calc!$A24,'Sales RAW DATA'!$D:$D,"B2",'Sales RAW DATA'!$E:$E,Incentive_Calc!AB$5)/SUMIFS('Sales RAW DATA'!$F:$F,'Sales RAW DATA'!$I:$I,Incentive_Calc!$A24,'Sales RAW DATA'!$D:$D,"B2",'Sales RAW DATA'!$E:$E,Incentive_Calc!AB$5),"")</f>
        <v>0.99912414827130624</v>
      </c>
      <c r="AC24" s="44">
        <f>SUMIFS('Sales RAW DATA'!$G:$G,'Sales RAW DATA'!$I:$I,Incentive_Calc!$A24,'Sales RAW DATA'!$D:$D,"B2")/SUMIFS('Sales RAW DATA'!$F:$F,'Sales RAW DATA'!$I:$I,Incentive_Calc!$A24,'Sales RAW DATA'!$D:$D,"B2")</f>
        <v>0.98143663826852579</v>
      </c>
      <c r="AD24" s="44">
        <f>IFERROR(SUMIFS('Sales RAW DATA'!$G:$G,'Sales RAW DATA'!$I:$I,Incentive_Calc!$A24,'Sales RAW DATA'!$D:$D,"B3",'Sales RAW DATA'!$E:$E,Incentive_Calc!AD$5)/SUMIFS('Sales RAW DATA'!$F:$F,'Sales RAW DATA'!$I:$I,Incentive_Calc!$A24,'Sales RAW DATA'!$D:$D,"B3",'Sales RAW DATA'!$E:$E,Incentive_Calc!AD$5),"")</f>
        <v>0.91575445789656906</v>
      </c>
      <c r="AE24" s="44">
        <f>IFERROR(SUMIFS('Sales RAW DATA'!$G:$G,'Sales RAW DATA'!$I:$I,Incentive_Calc!$A24,'Sales RAW DATA'!$D:$D,"B3",'Sales RAW DATA'!$E:$E,Incentive_Calc!AE$5)/SUMIFS('Sales RAW DATA'!$F:$F,'Sales RAW DATA'!$I:$I,Incentive_Calc!$A24,'Sales RAW DATA'!$D:$D,"B3",'Sales RAW DATA'!$E:$E,Incentive_Calc!AE$5),"")</f>
        <v>1.1905415694154944</v>
      </c>
      <c r="AF24" s="44">
        <f>IFERROR(SUMIFS('Sales RAW DATA'!$G:$G,'Sales RAW DATA'!$I:$I,Incentive_Calc!$A24,'Sales RAW DATA'!$D:$D,"B3",'Sales RAW DATA'!$E:$E,Incentive_Calc!AF$5)/SUMIFS('Sales RAW DATA'!$F:$F,'Sales RAW DATA'!$I:$I,Incentive_Calc!$A24,'Sales RAW DATA'!$D:$D,"B3",'Sales RAW DATA'!$E:$E,Incentive_Calc!AF$5),"")</f>
        <v>1.3952338629041217</v>
      </c>
      <c r="AG24" s="44">
        <f>SUMIFS('Sales RAW DATA'!$G:$G,'Sales RAW DATA'!$I:$I,Incentive_Calc!$A24,'Sales RAW DATA'!$D:$D,"B3")/SUMIFS('Sales RAW DATA'!$F:$F,'Sales RAW DATA'!$I:$I,Incentive_Calc!$A24,'Sales RAW DATA'!$D:$D,"B3")</f>
        <v>1.1788823035431673</v>
      </c>
      <c r="AH24" s="44">
        <f>IFERROR(SUMIFS('Sales RAW DATA'!$G:$G,'Sales RAW DATA'!$I:$I,Incentive_Calc!$A24,'Sales RAW DATA'!$D:$D,"B4",'Sales RAW DATA'!$E:$E,Incentive_Calc!AH$5)/SUMIFS('Sales RAW DATA'!$F:$F,'Sales RAW DATA'!$I:$I,Incentive_Calc!$A24,'Sales RAW DATA'!$D:$D,"B4",'Sales RAW DATA'!$E:$E,Incentive_Calc!AH$5),"")</f>
        <v>1.1851963685407734</v>
      </c>
      <c r="AI24" s="44">
        <f>IFERROR(SUMIFS('Sales RAW DATA'!$G:$G,'Sales RAW DATA'!$I:$I,Incentive_Calc!$A24,'Sales RAW DATA'!$D:$D,"B4",'Sales RAW DATA'!$E:$E,Incentive_Calc!AI$5)/SUMIFS('Sales RAW DATA'!$F:$F,'Sales RAW DATA'!$I:$I,Incentive_Calc!$A24,'Sales RAW DATA'!$D:$D,"B4",'Sales RAW DATA'!$E:$E,Incentive_Calc!AI$5),"")</f>
        <v>1.0413312630245577</v>
      </c>
      <c r="AJ24" s="44">
        <f>IFERROR(SUMIFS('Sales RAW DATA'!$G:$G,'Sales RAW DATA'!$I:$I,Incentive_Calc!$A24,'Sales RAW DATA'!$D:$D,"B4",'Sales RAW DATA'!$E:$E,Incentive_Calc!AJ$5)/SUMIFS('Sales RAW DATA'!$F:$F,'Sales RAW DATA'!$I:$I,Incentive_Calc!$A24,'Sales RAW DATA'!$D:$D,"B4",'Sales RAW DATA'!$E:$E,Incentive_Calc!AJ$5),"")</f>
        <v>0.74516812284882183</v>
      </c>
      <c r="AK24" s="44">
        <f>SUMIFS('Sales RAW DATA'!$G:$G,'Sales RAW DATA'!$I:$I,Incentive_Calc!$A24,'Sales RAW DATA'!$D:$D,"B4")/SUMIFS('Sales RAW DATA'!$F:$F,'Sales RAW DATA'!$I:$I,Incentive_Calc!$A24,'Sales RAW DATA'!$D:$D,"B4")</f>
        <v>0.98513541164744789</v>
      </c>
      <c r="AL24" s="44">
        <f>IFERROR(SUMIFS('Sales RAW DATA'!$G:$G,'Sales RAW DATA'!$I:$I,Incentive_Calc!$A24,'Sales RAW DATA'!$D:$D,"B5",'Sales RAW DATA'!$E:$E,Incentive_Calc!AL$5)/SUMIFS('Sales RAW DATA'!$F:$F,'Sales RAW DATA'!$I:$I,Incentive_Calc!$A24,'Sales RAW DATA'!$D:$D,"B5",'Sales RAW DATA'!$E:$E,Incentive_Calc!AL$5),"")</f>
        <v>0.85027223230490023</v>
      </c>
      <c r="AM24" s="44">
        <f>IFERROR(SUMIFS('Sales RAW DATA'!$G:$G,'Sales RAW DATA'!$I:$I,Incentive_Calc!$A24,'Sales RAW DATA'!$D:$D,"B5",'Sales RAW DATA'!$E:$E,Incentive_Calc!AM$5)/SUMIFS('Sales RAW DATA'!$F:$F,'Sales RAW DATA'!$I:$I,Incentive_Calc!$A24,'Sales RAW DATA'!$D:$D,"B5",'Sales RAW DATA'!$E:$E,Incentive_Calc!AM$5),"")</f>
        <v>0.8488507458645802</v>
      </c>
      <c r="AN24" s="44">
        <f>IFERROR(SUMIFS('Sales RAW DATA'!$G:$G,'Sales RAW DATA'!$I:$I,Incentive_Calc!$A24,'Sales RAW DATA'!$D:$D,"B5",'Sales RAW DATA'!$E:$E,Incentive_Calc!AN$5)/SUMIFS('Sales RAW DATA'!$F:$F,'Sales RAW DATA'!$I:$I,Incentive_Calc!$A24,'Sales RAW DATA'!$D:$D,"B5",'Sales RAW DATA'!$E:$E,Incentive_Calc!AN$5),"")</f>
        <v>0.90245137030877143</v>
      </c>
      <c r="AO24" s="44">
        <f>SUMIFS('Sales RAW DATA'!$G:$G,'Sales RAW DATA'!$I:$I,Incentive_Calc!$A24,'Sales RAW DATA'!$D:$D,"B5")/SUMIFS('Sales RAW DATA'!$F:$F,'Sales RAW DATA'!$I:$I,Incentive_Calc!$A24,'Sales RAW DATA'!$D:$D,"B5")</f>
        <v>0.86885159383576105</v>
      </c>
      <c r="AP24" s="42">
        <f>SUM(SUMIFS('Sales RAW DATA'!$F$2:$F$22804,'Sales RAW DATA'!$I$2:$I$22804,Incentive_Calc!$A24,'Sales RAW DATA'!$D$2:$D$22804,"B1"),SUMIFS('Sales RAW DATA'!$F$2:$F$22804,'Sales RAW DATA'!$I$2:$I$22804,Incentive_Calc!$A24,'Sales RAW DATA'!$D$2:$D$22804,"B2"),SUMIFS('Sales RAW DATA'!$F$2:$F$22804,'Sales RAW DATA'!$I$2:$I$22804,Incentive_Calc!$A24,'Sales RAW DATA'!$D$2:$D$22804,"B3"),SUMIFS('Sales RAW DATA'!$F$2:$F$22804,'Sales RAW DATA'!$I$2:$I$22804,Incentive_Calc!$A24,'Sales RAW DATA'!$D$2:$D$22804,"B4"),SUMIFS('Sales RAW DATA'!$F$2:$F$22804,'Sales RAW DATA'!$I$2:$I$22804,Incentive_Calc!$A24,'Sales RAW DATA'!$D$2:$D$22804,"B5"))</f>
        <v>1182524</v>
      </c>
      <c r="AQ24" s="42">
        <f>SUM(SUMIFS('Sales RAW DATA'!$G$2:$G$22804,'Sales RAW DATA'!$I$2:$I$22804,Incentive_Calc!$A24,'Sales RAW DATA'!$D$2:$D$22804,"B1"),SUMIFS('Sales RAW DATA'!$G$2:$G$22804,'Sales RAW DATA'!$I$2:$I$22804,Incentive_Calc!$A24,'Sales RAW DATA'!$D$2:$D$22804,"B2"),SUMIFS('Sales RAW DATA'!$G$2:$G$22804,'Sales RAW DATA'!$I$2:$I$22804,Incentive_Calc!$A24,'Sales RAW DATA'!$D$2:$D$22804,"B3"),SUMIFS('Sales RAW DATA'!$G$2:$G$22804,'Sales RAW DATA'!$I$2:$I$22804,Incentive_Calc!$A24,'Sales RAW DATA'!$D$2:$D$22804,"B4"),SUMIFS('Sales RAW DATA'!$G$2:$G$22804,'Sales RAW DATA'!$I$2:$I$22804,Incentive_Calc!$A24,'Sales RAW DATA'!$D$2:$D$22804,"B5"))</f>
        <v>1281941</v>
      </c>
      <c r="AR24" s="45">
        <f t="shared" si="14"/>
        <v>108.40718666175061</v>
      </c>
      <c r="AS24" s="45">
        <f t="shared" si="15"/>
        <v>108</v>
      </c>
      <c r="AT24" s="46">
        <v>1.02</v>
      </c>
      <c r="AU24" s="46">
        <v>0.96</v>
      </c>
      <c r="AV24" s="43" t="str">
        <f t="shared" si="1"/>
        <v>Yes</v>
      </c>
      <c r="AW24" s="43" t="str">
        <f t="shared" si="2"/>
        <v>Yes</v>
      </c>
      <c r="AX24" s="43" t="str">
        <f t="shared" si="3"/>
        <v>Yes</v>
      </c>
      <c r="AY24" s="43" t="str">
        <f t="shared" si="16"/>
        <v>Yes</v>
      </c>
    </row>
    <row r="25" spans="1:51" x14ac:dyDescent="0.35">
      <c r="A25" s="21" t="s">
        <v>899</v>
      </c>
      <c r="B25" s="21" t="s">
        <v>427</v>
      </c>
      <c r="C25" s="21" t="str">
        <f>_xlfn.XLOOKUP($A25,'Employee List'!$E:$E,'Employee List'!$D:$D,0)</f>
        <v>SF</v>
      </c>
      <c r="D25" s="42" cm="1">
        <f t="array" ref="D25">IFERROR(IF($G25="Yes",INDEX('Payment Plan'!$D$6:$D$42,MATCH(1,(Incentive_Calc!$C25='Payment Plan'!$B$6:$B$42)*(Incentive_Calc!$U25='Payment Plan'!$C$6:$C$42),0)),""),"")</f>
        <v>27562.5</v>
      </c>
      <c r="E25" s="42" t="str" cm="1">
        <f t="array" ref="E25">IFERROR(IF($H25="Yes",INDEX('Payment Plan'!$D$6:$D$42,MATCH(1,(Incentive_Calc!$C25='Payment Plan'!$B$6:$B$42)*(Incentive_Calc!$AS25='Payment Plan'!$C$6:$C$42),0)),""),"")</f>
        <v/>
      </c>
      <c r="F25" s="42">
        <f t="shared" si="4"/>
        <v>27562.5</v>
      </c>
      <c r="G25" s="43" t="str">
        <f t="shared" si="5"/>
        <v>Yes</v>
      </c>
      <c r="H25" s="21" t="str">
        <f t="shared" si="6"/>
        <v>No</v>
      </c>
      <c r="I25" s="42">
        <f>IFERROR(SUMIFS('Sales RAW DATA'!$F$2:$F$30000,'Sales RAW DATA'!$I$2:$I$30000,Incentive_Calc!$A25,'Sales RAW DATA'!$E$2:$E$30000,Incentive_Calc!I$5),"")</f>
        <v>550476</v>
      </c>
      <c r="J25" s="42">
        <f>IFERROR(SUMIFS('Sales RAW DATA'!$F$2:$F$30000,'Sales RAW DATA'!$I$2:$I$30000,Incentive_Calc!$A25,'Sales RAW DATA'!$E$2:$E$30000,Incentive_Calc!J$5),"")</f>
        <v>544757</v>
      </c>
      <c r="K25" s="42">
        <f>IFERROR(SUMIFS('Sales RAW DATA'!$F$2:$F$30000,'Sales RAW DATA'!$I$2:$I$30000,Incentive_Calc!$A25,'Sales RAW DATA'!$E$2:$E$30000,Incentive_Calc!K$5),"")</f>
        <v>544918</v>
      </c>
      <c r="L25" s="42">
        <f t="shared" si="7"/>
        <v>1640151</v>
      </c>
      <c r="M25" s="42">
        <f>IFERROR(SUMIFS('Sales RAW DATA'!$G$2:$G$30000,'Sales RAW DATA'!$I$2:$I$30000,Incentive_Calc!$A25,'Sales RAW DATA'!$E$2:$E$30000,Incentive_Calc!M$5),"")</f>
        <v>553619</v>
      </c>
      <c r="N25" s="42">
        <f>IFERROR(SUMIFS('Sales RAW DATA'!$G$2:$G$30000,'Sales RAW DATA'!$I$2:$I$30000,Incentive_Calc!$A25,'Sales RAW DATA'!$E$2:$E$30000,Incentive_Calc!N$5),"")</f>
        <v>570339</v>
      </c>
      <c r="O25" s="42">
        <f>IFERROR(SUMIFS('Sales RAW DATA'!$G$2:$G$30000,'Sales RAW DATA'!$I$2:$I$30000,Incentive_Calc!$A25,'Sales RAW DATA'!$E$2:$E$30000,Incentive_Calc!O$5),"")</f>
        <v>563408</v>
      </c>
      <c r="P25" s="42">
        <f t="shared" si="8"/>
        <v>1687366</v>
      </c>
      <c r="Q25" s="44">
        <f t="shared" si="9"/>
        <v>1.0057096040517661</v>
      </c>
      <c r="R25" s="44">
        <f t="shared" si="10"/>
        <v>1.0469603878426528</v>
      </c>
      <c r="S25" s="44">
        <f t="shared" si="11"/>
        <v>1.033931710826216</v>
      </c>
      <c r="T25" s="45">
        <f t="shared" si="12"/>
        <v>102.87869836374821</v>
      </c>
      <c r="U25" s="45">
        <f t="shared" si="13"/>
        <v>102</v>
      </c>
      <c r="V25" s="44">
        <f>IFERROR(SUMIFS('Sales RAW DATA'!$G:$G,'Sales RAW DATA'!$I:$I,Incentive_Calc!$A25,'Sales RAW DATA'!$D:$D,"B1",'Sales RAW DATA'!$E:$E,Incentive_Calc!V$5)/SUMIFS('Sales RAW DATA'!$F:$F,'Sales RAW DATA'!$I:$I,Incentive_Calc!$A25,'Sales RAW DATA'!$D:$D,"B1",'Sales RAW DATA'!$E:$E,Incentive_Calc!V$5),"")</f>
        <v>1.5073684064869652</v>
      </c>
      <c r="W25" s="44">
        <f>IFERROR(SUMIFS('Sales RAW DATA'!$G:$G,'Sales RAW DATA'!$I:$I,Incentive_Calc!$A25,'Sales RAW DATA'!$D:$D,"B1",'Sales RAW DATA'!$E:$E,Incentive_Calc!W$5)/SUMIFS('Sales RAW DATA'!$F:$F,'Sales RAW DATA'!$I:$I,Incentive_Calc!$A25,'Sales RAW DATA'!$D:$D,"B1",'Sales RAW DATA'!$E:$E,Incentive_Calc!W$5),"")</f>
        <v>1.343688251566646</v>
      </c>
      <c r="X25" s="44">
        <f>IFERROR(SUMIFS('Sales RAW DATA'!$G:$G,'Sales RAW DATA'!$I:$I,Incentive_Calc!$A25,'Sales RAW DATA'!$D:$D,"B1",'Sales RAW DATA'!$E:$E,Incentive_Calc!X$5)/SUMIFS('Sales RAW DATA'!$F:$F,'Sales RAW DATA'!$I:$I,Incentive_Calc!$A25,'Sales RAW DATA'!$D:$D,"B1",'Sales RAW DATA'!$E:$E,Incentive_Calc!X$5),"")</f>
        <v>1.768657335172497</v>
      </c>
      <c r="Y25" s="44">
        <f>SUMIFS('Sales RAW DATA'!$G:$G,'Sales RAW DATA'!$I:$I,Incentive_Calc!$A25,'Sales RAW DATA'!$D:$D,"B1")/SUMIFS('Sales RAW DATA'!$F:$F,'Sales RAW DATA'!$I:$I,Incentive_Calc!$A25,'Sales RAW DATA'!$D:$D,"B1")</f>
        <v>1.5347509841039462</v>
      </c>
      <c r="Z25" s="44">
        <f>IFERROR(SUMIFS('Sales RAW DATA'!$G:$G,'Sales RAW DATA'!$I:$I,Incentive_Calc!$A25,'Sales RAW DATA'!$D:$D,"B2",'Sales RAW DATA'!$E:$E,Incentive_Calc!Z$5)/SUMIFS('Sales RAW DATA'!$F:$F,'Sales RAW DATA'!$I:$I,Incentive_Calc!$A25,'Sales RAW DATA'!$D:$D,"B2",'Sales RAW DATA'!$E:$E,Incentive_Calc!Z$5),"")</f>
        <v>1.0557531662624628</v>
      </c>
      <c r="AA25" s="44">
        <f>IFERROR(SUMIFS('Sales RAW DATA'!$G:$G,'Sales RAW DATA'!$I:$I,Incentive_Calc!$A25,'Sales RAW DATA'!$D:$D,"B2",'Sales RAW DATA'!$E:$E,Incentive_Calc!AA$5)/SUMIFS('Sales RAW DATA'!$F:$F,'Sales RAW DATA'!$I:$I,Incentive_Calc!$A25,'Sales RAW DATA'!$D:$D,"B2",'Sales RAW DATA'!$E:$E,Incentive_Calc!AA$5),"")</f>
        <v>1.0179688636694311</v>
      </c>
      <c r="AB25" s="44">
        <f>IFERROR(SUMIFS('Sales RAW DATA'!$G:$G,'Sales RAW DATA'!$I:$I,Incentive_Calc!$A25,'Sales RAW DATA'!$D:$D,"B2",'Sales RAW DATA'!$E:$E,Incentive_Calc!AB$5)/SUMIFS('Sales RAW DATA'!$F:$F,'Sales RAW DATA'!$I:$I,Incentive_Calc!$A25,'Sales RAW DATA'!$D:$D,"B2",'Sales RAW DATA'!$E:$E,Incentive_Calc!AB$5),"")</f>
        <v>1.1382824624935333</v>
      </c>
      <c r="AC25" s="44">
        <f>SUMIFS('Sales RAW DATA'!$G:$G,'Sales RAW DATA'!$I:$I,Incentive_Calc!$A25,'Sales RAW DATA'!$D:$D,"B2")/SUMIFS('Sales RAW DATA'!$F:$F,'Sales RAW DATA'!$I:$I,Incentive_Calc!$A25,'Sales RAW DATA'!$D:$D,"B2")</f>
        <v>1.0697046355804731</v>
      </c>
      <c r="AD25" s="44">
        <f>IFERROR(SUMIFS('Sales RAW DATA'!$G:$G,'Sales RAW DATA'!$I:$I,Incentive_Calc!$A25,'Sales RAW DATA'!$D:$D,"B3",'Sales RAW DATA'!$E:$E,Incentive_Calc!AD$5)/SUMIFS('Sales RAW DATA'!$F:$F,'Sales RAW DATA'!$I:$I,Incentive_Calc!$A25,'Sales RAW DATA'!$D:$D,"B3",'Sales RAW DATA'!$E:$E,Incentive_Calc!AD$5),"")</f>
        <v>0.76844631073785241</v>
      </c>
      <c r="AE25" s="44">
        <f>IFERROR(SUMIFS('Sales RAW DATA'!$G:$G,'Sales RAW DATA'!$I:$I,Incentive_Calc!$A25,'Sales RAW DATA'!$D:$D,"B3",'Sales RAW DATA'!$E:$E,Incentive_Calc!AE$5)/SUMIFS('Sales RAW DATA'!$F:$F,'Sales RAW DATA'!$I:$I,Incentive_Calc!$A25,'Sales RAW DATA'!$D:$D,"B3",'Sales RAW DATA'!$E:$E,Incentive_Calc!AE$5),"")</f>
        <v>0.41358074993306249</v>
      </c>
      <c r="AF25" s="44">
        <f>IFERROR(SUMIFS('Sales RAW DATA'!$G:$G,'Sales RAW DATA'!$I:$I,Incentive_Calc!$A25,'Sales RAW DATA'!$D:$D,"B3",'Sales RAW DATA'!$E:$E,Incentive_Calc!AF$5)/SUMIFS('Sales RAW DATA'!$F:$F,'Sales RAW DATA'!$I:$I,Incentive_Calc!$A25,'Sales RAW DATA'!$D:$D,"B3",'Sales RAW DATA'!$E:$E,Incentive_Calc!AF$5),"")</f>
        <v>0.55406870520208007</v>
      </c>
      <c r="AG25" s="44">
        <f>SUMIFS('Sales RAW DATA'!$G:$G,'Sales RAW DATA'!$I:$I,Incentive_Calc!$A25,'Sales RAW DATA'!$D:$D,"B3")/SUMIFS('Sales RAW DATA'!$F:$F,'Sales RAW DATA'!$I:$I,Incentive_Calc!$A25,'Sales RAW DATA'!$D:$D,"B3")</f>
        <v>0.57800359295956272</v>
      </c>
      <c r="AH25" s="44">
        <f>IFERROR(SUMIFS('Sales RAW DATA'!$G:$G,'Sales RAW DATA'!$I:$I,Incentive_Calc!$A25,'Sales RAW DATA'!$D:$D,"B4",'Sales RAW DATA'!$E:$E,Incentive_Calc!AH$5)/SUMIFS('Sales RAW DATA'!$F:$F,'Sales RAW DATA'!$I:$I,Incentive_Calc!$A25,'Sales RAW DATA'!$D:$D,"B4",'Sales RAW DATA'!$E:$E,Incentive_Calc!AH$5),"")</f>
        <v>1.405001018833872</v>
      </c>
      <c r="AI25" s="44">
        <f>IFERROR(SUMIFS('Sales RAW DATA'!$G:$G,'Sales RAW DATA'!$I:$I,Incentive_Calc!$A25,'Sales RAW DATA'!$D:$D,"B4",'Sales RAW DATA'!$E:$E,Incentive_Calc!AI$5)/SUMIFS('Sales RAW DATA'!$F:$F,'Sales RAW DATA'!$I:$I,Incentive_Calc!$A25,'Sales RAW DATA'!$D:$D,"B4",'Sales RAW DATA'!$E:$E,Incentive_Calc!AI$5),"")</f>
        <v>1.6885134952218523</v>
      </c>
      <c r="AJ25" s="44">
        <f>IFERROR(SUMIFS('Sales RAW DATA'!$G:$G,'Sales RAW DATA'!$I:$I,Incentive_Calc!$A25,'Sales RAW DATA'!$D:$D,"B4",'Sales RAW DATA'!$E:$E,Incentive_Calc!AJ$5)/SUMIFS('Sales RAW DATA'!$F:$F,'Sales RAW DATA'!$I:$I,Incentive_Calc!$A25,'Sales RAW DATA'!$D:$D,"B4",'Sales RAW DATA'!$E:$E,Incentive_Calc!AJ$5),"")</f>
        <v>1.2999916086263321</v>
      </c>
      <c r="AK25" s="44">
        <f>SUMIFS('Sales RAW DATA'!$G:$G,'Sales RAW DATA'!$I:$I,Incentive_Calc!$A25,'Sales RAW DATA'!$D:$D,"B4")/SUMIFS('Sales RAW DATA'!$F:$F,'Sales RAW DATA'!$I:$I,Incentive_Calc!$A25,'Sales RAW DATA'!$D:$D,"B4")</f>
        <v>1.4677652905841578</v>
      </c>
      <c r="AL25" s="44">
        <f>IFERROR(SUMIFS('Sales RAW DATA'!$G:$G,'Sales RAW DATA'!$I:$I,Incentive_Calc!$A25,'Sales RAW DATA'!$D:$D,"B5",'Sales RAW DATA'!$E:$E,Incentive_Calc!AL$5)/SUMIFS('Sales RAW DATA'!$F:$F,'Sales RAW DATA'!$I:$I,Incentive_Calc!$A25,'Sales RAW DATA'!$D:$D,"B5",'Sales RAW DATA'!$E:$E,Incentive_Calc!AL$5),"")</f>
        <v>0.71158511928831381</v>
      </c>
      <c r="AM25" s="44">
        <f>IFERROR(SUMIFS('Sales RAW DATA'!$G:$G,'Sales RAW DATA'!$I:$I,Incentive_Calc!$A25,'Sales RAW DATA'!$D:$D,"B5",'Sales RAW DATA'!$E:$E,Incentive_Calc!AM$5)/SUMIFS('Sales RAW DATA'!$F:$F,'Sales RAW DATA'!$I:$I,Incentive_Calc!$A25,'Sales RAW DATA'!$D:$D,"B5",'Sales RAW DATA'!$E:$E,Incentive_Calc!AM$5),"")</f>
        <v>0.94767783656672544</v>
      </c>
      <c r="AN25" s="44">
        <f>IFERROR(SUMIFS('Sales RAW DATA'!$G:$G,'Sales RAW DATA'!$I:$I,Incentive_Calc!$A25,'Sales RAW DATA'!$D:$D,"B5",'Sales RAW DATA'!$E:$E,Incentive_Calc!AN$5)/SUMIFS('Sales RAW DATA'!$F:$F,'Sales RAW DATA'!$I:$I,Incentive_Calc!$A25,'Sales RAW DATA'!$D:$D,"B5",'Sales RAW DATA'!$E:$E,Incentive_Calc!AN$5),"")</f>
        <v>0.91454563531517197</v>
      </c>
      <c r="AO25" s="44">
        <f>SUMIFS('Sales RAW DATA'!$G:$G,'Sales RAW DATA'!$I:$I,Incentive_Calc!$A25,'Sales RAW DATA'!$D:$D,"B5")/SUMIFS('Sales RAW DATA'!$F:$F,'Sales RAW DATA'!$I:$I,Incentive_Calc!$A25,'Sales RAW DATA'!$D:$D,"B5")</f>
        <v>0.85918225228810186</v>
      </c>
      <c r="AP25" s="42">
        <f>SUM(SUMIFS('Sales RAW DATA'!$F$2:$F$22804,'Sales RAW DATA'!$I$2:$I$22804,Incentive_Calc!$A25,'Sales RAW DATA'!$D$2:$D$22804,"B1"),SUMIFS('Sales RAW DATA'!$F$2:$F$22804,'Sales RAW DATA'!$I$2:$I$22804,Incentive_Calc!$A25,'Sales RAW DATA'!$D$2:$D$22804,"B2"),SUMIFS('Sales RAW DATA'!$F$2:$F$22804,'Sales RAW DATA'!$I$2:$I$22804,Incentive_Calc!$A25,'Sales RAW DATA'!$D$2:$D$22804,"B3"),SUMIFS('Sales RAW DATA'!$F$2:$F$22804,'Sales RAW DATA'!$I$2:$I$22804,Incentive_Calc!$A25,'Sales RAW DATA'!$D$2:$D$22804,"B4"),SUMIFS('Sales RAW DATA'!$F$2:$F$22804,'Sales RAW DATA'!$I$2:$I$22804,Incentive_Calc!$A25,'Sales RAW DATA'!$D$2:$D$22804,"B5"))</f>
        <v>975471</v>
      </c>
      <c r="AQ25" s="42">
        <f>SUM(SUMIFS('Sales RAW DATA'!$G$2:$G$22804,'Sales RAW DATA'!$I$2:$I$22804,Incentive_Calc!$A25,'Sales RAW DATA'!$D$2:$D$22804,"B1"),SUMIFS('Sales RAW DATA'!$G$2:$G$22804,'Sales RAW DATA'!$I$2:$I$22804,Incentive_Calc!$A25,'Sales RAW DATA'!$D$2:$D$22804,"B2"),SUMIFS('Sales RAW DATA'!$G$2:$G$22804,'Sales RAW DATA'!$I$2:$I$22804,Incentive_Calc!$A25,'Sales RAW DATA'!$D$2:$D$22804,"B3"),SUMIFS('Sales RAW DATA'!$G$2:$G$22804,'Sales RAW DATA'!$I$2:$I$22804,Incentive_Calc!$A25,'Sales RAW DATA'!$D$2:$D$22804,"B4"),SUMIFS('Sales RAW DATA'!$G$2:$G$22804,'Sales RAW DATA'!$I$2:$I$22804,Incentive_Calc!$A25,'Sales RAW DATA'!$D$2:$D$22804,"B5"))</f>
        <v>1134350</v>
      </c>
      <c r="AR25" s="45">
        <f t="shared" si="14"/>
        <v>116.28741397745294</v>
      </c>
      <c r="AS25" s="45">
        <f t="shared" si="15"/>
        <v>116</v>
      </c>
      <c r="AT25" s="46">
        <v>1.18</v>
      </c>
      <c r="AU25" s="46">
        <v>0.96</v>
      </c>
      <c r="AV25" s="43" t="str">
        <f t="shared" si="1"/>
        <v>Yes</v>
      </c>
      <c r="AW25" s="43" t="str">
        <f t="shared" si="2"/>
        <v>Yes</v>
      </c>
      <c r="AX25" s="43" t="str">
        <f t="shared" si="3"/>
        <v>Yes</v>
      </c>
      <c r="AY25" s="43" t="str">
        <f t="shared" si="16"/>
        <v>Yes</v>
      </c>
    </row>
    <row r="26" spans="1:51" x14ac:dyDescent="0.35">
      <c r="A26" s="21" t="s">
        <v>900</v>
      </c>
      <c r="B26" s="21" t="s">
        <v>428</v>
      </c>
      <c r="C26" s="21" t="str">
        <f>_xlfn.XLOOKUP($A26,'Employee List'!$E:$E,'Employee List'!$D:$D,0)</f>
        <v>SF</v>
      </c>
      <c r="D26" s="42" cm="1">
        <f t="array" ref="D26">IFERROR(IF($G26="Yes",INDEX('Payment Plan'!$D$6:$D$42,MATCH(1,(Incentive_Calc!$C26='Payment Plan'!$B$6:$B$42)*(Incentive_Calc!$U26='Payment Plan'!$C$6:$C$42),0)),""),"")</f>
        <v>27562.5</v>
      </c>
      <c r="E26" s="42" t="str" cm="1">
        <f t="array" ref="E26">IFERROR(IF($H26="Yes",INDEX('Payment Plan'!$D$6:$D$42,MATCH(1,(Incentive_Calc!$C26='Payment Plan'!$B$6:$B$42)*(Incentive_Calc!$AS26='Payment Plan'!$C$6:$C$42),0)),""),"")</f>
        <v/>
      </c>
      <c r="F26" s="42">
        <f t="shared" si="4"/>
        <v>27562.5</v>
      </c>
      <c r="G26" s="43" t="str">
        <f t="shared" si="5"/>
        <v>Yes</v>
      </c>
      <c r="H26" s="21" t="str">
        <f t="shared" si="6"/>
        <v>No</v>
      </c>
      <c r="I26" s="42">
        <f>IFERROR(SUMIFS('Sales RAW DATA'!$F$2:$F$30000,'Sales RAW DATA'!$I$2:$I$30000,Incentive_Calc!$A26,'Sales RAW DATA'!$E$2:$E$30000,Incentive_Calc!I$5),"")</f>
        <v>924998</v>
      </c>
      <c r="J26" s="42">
        <f>IFERROR(SUMIFS('Sales RAW DATA'!$F$2:$F$30000,'Sales RAW DATA'!$I$2:$I$30000,Incentive_Calc!$A26,'Sales RAW DATA'!$E$2:$E$30000,Incentive_Calc!J$5),"")</f>
        <v>930846</v>
      </c>
      <c r="K26" s="42">
        <f>IFERROR(SUMIFS('Sales RAW DATA'!$F$2:$F$30000,'Sales RAW DATA'!$I$2:$I$30000,Incentive_Calc!$A26,'Sales RAW DATA'!$E$2:$E$30000,Incentive_Calc!K$5),"")</f>
        <v>945959</v>
      </c>
      <c r="L26" s="42">
        <f t="shared" si="7"/>
        <v>2801803</v>
      </c>
      <c r="M26" s="42">
        <f>IFERROR(SUMIFS('Sales RAW DATA'!$G$2:$G$30000,'Sales RAW DATA'!$I$2:$I$30000,Incentive_Calc!$A26,'Sales RAW DATA'!$E$2:$E$30000,Incentive_Calc!M$5),"")</f>
        <v>947713</v>
      </c>
      <c r="N26" s="42">
        <f>IFERROR(SUMIFS('Sales RAW DATA'!$G$2:$G$30000,'Sales RAW DATA'!$I$2:$I$30000,Incentive_Calc!$A26,'Sales RAW DATA'!$E$2:$E$30000,Incentive_Calc!N$5),"")</f>
        <v>988189</v>
      </c>
      <c r="O26" s="42">
        <f>IFERROR(SUMIFS('Sales RAW DATA'!$G$2:$G$30000,'Sales RAW DATA'!$I$2:$I$30000,Incentive_Calc!$A26,'Sales RAW DATA'!$E$2:$E$30000,Incentive_Calc!O$5),"")</f>
        <v>943690</v>
      </c>
      <c r="P26" s="42">
        <f t="shared" si="8"/>
        <v>2879592</v>
      </c>
      <c r="Q26" s="44">
        <f t="shared" si="9"/>
        <v>1.0245568098525619</v>
      </c>
      <c r="R26" s="44">
        <f t="shared" si="10"/>
        <v>1.0616031008351543</v>
      </c>
      <c r="S26" s="44">
        <f t="shared" si="11"/>
        <v>0.99760137595815468</v>
      </c>
      <c r="T26" s="45">
        <f t="shared" si="12"/>
        <v>102.77639077408369</v>
      </c>
      <c r="U26" s="45">
        <f t="shared" si="13"/>
        <v>102</v>
      </c>
      <c r="V26" s="44">
        <f>IFERROR(SUMIFS('Sales RAW DATA'!$G:$G,'Sales RAW DATA'!$I:$I,Incentive_Calc!$A26,'Sales RAW DATA'!$D:$D,"B1",'Sales RAW DATA'!$E:$E,Incentive_Calc!V$5)/SUMIFS('Sales RAW DATA'!$F:$F,'Sales RAW DATA'!$I:$I,Incentive_Calc!$A26,'Sales RAW DATA'!$D:$D,"B1",'Sales RAW DATA'!$E:$E,Incentive_Calc!V$5),"")</f>
        <v>1.017576160072593</v>
      </c>
      <c r="W26" s="44">
        <f>IFERROR(SUMIFS('Sales RAW DATA'!$G:$G,'Sales RAW DATA'!$I:$I,Incentive_Calc!$A26,'Sales RAW DATA'!$D:$D,"B1",'Sales RAW DATA'!$E:$E,Incentive_Calc!W$5)/SUMIFS('Sales RAW DATA'!$F:$F,'Sales RAW DATA'!$I:$I,Incentive_Calc!$A26,'Sales RAW DATA'!$D:$D,"B1",'Sales RAW DATA'!$E:$E,Incentive_Calc!W$5),"")</f>
        <v>0.7662704546665956</v>
      </c>
      <c r="X26" s="44">
        <f>IFERROR(SUMIFS('Sales RAW DATA'!$G:$G,'Sales RAW DATA'!$I:$I,Incentive_Calc!$A26,'Sales RAW DATA'!$D:$D,"B1",'Sales RAW DATA'!$E:$E,Incentive_Calc!X$5)/SUMIFS('Sales RAW DATA'!$F:$F,'Sales RAW DATA'!$I:$I,Incentive_Calc!$A26,'Sales RAW DATA'!$D:$D,"B1",'Sales RAW DATA'!$E:$E,Incentive_Calc!X$5),"")</f>
        <v>0.67924300439733742</v>
      </c>
      <c r="Y26" s="44">
        <f>SUMIFS('Sales RAW DATA'!$G:$G,'Sales RAW DATA'!$I:$I,Incentive_Calc!$A26,'Sales RAW DATA'!$D:$D,"B1")/SUMIFS('Sales RAW DATA'!$F:$F,'Sales RAW DATA'!$I:$I,Incentive_Calc!$A26,'Sales RAW DATA'!$D:$D,"B1")</f>
        <v>0.82489795365470409</v>
      </c>
      <c r="Z26" s="44">
        <f>IFERROR(SUMIFS('Sales RAW DATA'!$G:$G,'Sales RAW DATA'!$I:$I,Incentive_Calc!$A26,'Sales RAW DATA'!$D:$D,"B2",'Sales RAW DATA'!$E:$E,Incentive_Calc!Z$5)/SUMIFS('Sales RAW DATA'!$F:$F,'Sales RAW DATA'!$I:$I,Incentive_Calc!$A26,'Sales RAW DATA'!$D:$D,"B2",'Sales RAW DATA'!$E:$E,Incentive_Calc!Z$5),"")</f>
        <v>0.65168908737225673</v>
      </c>
      <c r="AA26" s="44">
        <f>IFERROR(SUMIFS('Sales RAW DATA'!$G:$G,'Sales RAW DATA'!$I:$I,Incentive_Calc!$A26,'Sales RAW DATA'!$D:$D,"B2",'Sales RAW DATA'!$E:$E,Incentive_Calc!AA$5)/SUMIFS('Sales RAW DATA'!$F:$F,'Sales RAW DATA'!$I:$I,Incentive_Calc!$A26,'Sales RAW DATA'!$D:$D,"B2",'Sales RAW DATA'!$E:$E,Incentive_Calc!AA$5),"")</f>
        <v>0.91884073216915629</v>
      </c>
      <c r="AB26" s="44">
        <f>IFERROR(SUMIFS('Sales RAW DATA'!$G:$G,'Sales RAW DATA'!$I:$I,Incentive_Calc!$A26,'Sales RAW DATA'!$D:$D,"B2",'Sales RAW DATA'!$E:$E,Incentive_Calc!AB$5)/SUMIFS('Sales RAW DATA'!$F:$F,'Sales RAW DATA'!$I:$I,Incentive_Calc!$A26,'Sales RAW DATA'!$D:$D,"B2",'Sales RAW DATA'!$E:$E,Incentive_Calc!AB$5),"")</f>
        <v>1.0617151866659158</v>
      </c>
      <c r="AC26" s="44">
        <f>SUMIFS('Sales RAW DATA'!$G:$G,'Sales RAW DATA'!$I:$I,Incentive_Calc!$A26,'Sales RAW DATA'!$D:$D,"B2")/SUMIFS('Sales RAW DATA'!$F:$F,'Sales RAW DATA'!$I:$I,Incentive_Calc!$A26,'Sales RAW DATA'!$D:$D,"B2")</f>
        <v>0.87634608918494017</v>
      </c>
      <c r="AD26" s="44">
        <f>IFERROR(SUMIFS('Sales RAW DATA'!$G:$G,'Sales RAW DATA'!$I:$I,Incentive_Calc!$A26,'Sales RAW DATA'!$D:$D,"B3",'Sales RAW DATA'!$E:$E,Incentive_Calc!AD$5)/SUMIFS('Sales RAW DATA'!$F:$F,'Sales RAW DATA'!$I:$I,Incentive_Calc!$A26,'Sales RAW DATA'!$D:$D,"B3",'Sales RAW DATA'!$E:$E,Incentive_Calc!AD$5),"")</f>
        <v>1.1841865711515247</v>
      </c>
      <c r="AE26" s="44">
        <f>IFERROR(SUMIFS('Sales RAW DATA'!$G:$G,'Sales RAW DATA'!$I:$I,Incentive_Calc!$A26,'Sales RAW DATA'!$D:$D,"B3",'Sales RAW DATA'!$E:$E,Incentive_Calc!AE$5)/SUMIFS('Sales RAW DATA'!$F:$F,'Sales RAW DATA'!$I:$I,Incentive_Calc!$A26,'Sales RAW DATA'!$D:$D,"B3",'Sales RAW DATA'!$E:$E,Incentive_Calc!AE$5),"")</f>
        <v>1.7071637143269311</v>
      </c>
      <c r="AF26" s="44">
        <f>IFERROR(SUMIFS('Sales RAW DATA'!$G:$G,'Sales RAW DATA'!$I:$I,Incentive_Calc!$A26,'Sales RAW DATA'!$D:$D,"B3",'Sales RAW DATA'!$E:$E,Incentive_Calc!AF$5)/SUMIFS('Sales RAW DATA'!$F:$F,'Sales RAW DATA'!$I:$I,Incentive_Calc!$A26,'Sales RAW DATA'!$D:$D,"B3",'Sales RAW DATA'!$E:$E,Incentive_Calc!AF$5),"")</f>
        <v>1.4807462673558149</v>
      </c>
      <c r="AG26" s="44">
        <f>SUMIFS('Sales RAW DATA'!$G:$G,'Sales RAW DATA'!$I:$I,Incentive_Calc!$A26,'Sales RAW DATA'!$D:$D,"B3")/SUMIFS('Sales RAW DATA'!$F:$F,'Sales RAW DATA'!$I:$I,Incentive_Calc!$A26,'Sales RAW DATA'!$D:$D,"B3")</f>
        <v>1.4579392716966399</v>
      </c>
      <c r="AH26" s="44">
        <f>IFERROR(SUMIFS('Sales RAW DATA'!$G:$G,'Sales RAW DATA'!$I:$I,Incentive_Calc!$A26,'Sales RAW DATA'!$D:$D,"B4",'Sales RAW DATA'!$E:$E,Incentive_Calc!AH$5)/SUMIFS('Sales RAW DATA'!$F:$F,'Sales RAW DATA'!$I:$I,Incentive_Calc!$A26,'Sales RAW DATA'!$D:$D,"B4",'Sales RAW DATA'!$E:$E,Incentive_Calc!AH$5),"")</f>
        <v>1.2974392275332449</v>
      </c>
      <c r="AI26" s="44">
        <f>IFERROR(SUMIFS('Sales RAW DATA'!$G:$G,'Sales RAW DATA'!$I:$I,Incentive_Calc!$A26,'Sales RAW DATA'!$D:$D,"B4",'Sales RAW DATA'!$E:$E,Incentive_Calc!AI$5)/SUMIFS('Sales RAW DATA'!$F:$F,'Sales RAW DATA'!$I:$I,Incentive_Calc!$A26,'Sales RAW DATA'!$D:$D,"B4",'Sales RAW DATA'!$E:$E,Incentive_Calc!AI$5),"")</f>
        <v>1.1269332239510017</v>
      </c>
      <c r="AJ26" s="44">
        <f>IFERROR(SUMIFS('Sales RAW DATA'!$G:$G,'Sales RAW DATA'!$I:$I,Incentive_Calc!$A26,'Sales RAW DATA'!$D:$D,"B4",'Sales RAW DATA'!$E:$E,Incentive_Calc!AJ$5)/SUMIFS('Sales RAW DATA'!$F:$F,'Sales RAW DATA'!$I:$I,Incentive_Calc!$A26,'Sales RAW DATA'!$D:$D,"B4",'Sales RAW DATA'!$E:$E,Incentive_Calc!AJ$5),"")</f>
        <v>0.94564819559329483</v>
      </c>
      <c r="AK26" s="44">
        <f>SUMIFS('Sales RAW DATA'!$G:$G,'Sales RAW DATA'!$I:$I,Incentive_Calc!$A26,'Sales RAW DATA'!$D:$D,"B4")/SUMIFS('Sales RAW DATA'!$F:$F,'Sales RAW DATA'!$I:$I,Incentive_Calc!$A26,'Sales RAW DATA'!$D:$D,"B4")</f>
        <v>1.1216830744639328</v>
      </c>
      <c r="AL26" s="44">
        <f>IFERROR(SUMIFS('Sales RAW DATA'!$G:$G,'Sales RAW DATA'!$I:$I,Incentive_Calc!$A26,'Sales RAW DATA'!$D:$D,"B5",'Sales RAW DATA'!$E:$E,Incentive_Calc!AL$5)/SUMIFS('Sales RAW DATA'!$F:$F,'Sales RAW DATA'!$I:$I,Incentive_Calc!$A26,'Sales RAW DATA'!$D:$D,"B5",'Sales RAW DATA'!$E:$E,Incentive_Calc!AL$5),"")</f>
        <v>1.2012318891299782</v>
      </c>
      <c r="AM26" s="44">
        <f>IFERROR(SUMIFS('Sales RAW DATA'!$G:$G,'Sales RAW DATA'!$I:$I,Incentive_Calc!$A26,'Sales RAW DATA'!$D:$D,"B5",'Sales RAW DATA'!$E:$E,Incentive_Calc!AM$5)/SUMIFS('Sales RAW DATA'!$F:$F,'Sales RAW DATA'!$I:$I,Incentive_Calc!$A26,'Sales RAW DATA'!$D:$D,"B5",'Sales RAW DATA'!$E:$E,Incentive_Calc!AM$5),"")</f>
        <v>1.2128024524652385</v>
      </c>
      <c r="AN26" s="44">
        <f>IFERROR(SUMIFS('Sales RAW DATA'!$G:$G,'Sales RAW DATA'!$I:$I,Incentive_Calc!$A26,'Sales RAW DATA'!$D:$D,"B5",'Sales RAW DATA'!$E:$E,Incentive_Calc!AN$5)/SUMIFS('Sales RAW DATA'!$F:$F,'Sales RAW DATA'!$I:$I,Incentive_Calc!$A26,'Sales RAW DATA'!$D:$D,"B5",'Sales RAW DATA'!$E:$E,Incentive_Calc!AN$5),"")</f>
        <v>1.000425086652279</v>
      </c>
      <c r="AO26" s="44">
        <f>SUMIFS('Sales RAW DATA'!$G:$G,'Sales RAW DATA'!$I:$I,Incentive_Calc!$A26,'Sales RAW DATA'!$D:$D,"B5")/SUMIFS('Sales RAW DATA'!$F:$F,'Sales RAW DATA'!$I:$I,Incentive_Calc!$A26,'Sales RAW DATA'!$D:$D,"B5")</f>
        <v>1.133946416812043</v>
      </c>
      <c r="AP26" s="42">
        <f>SUM(SUMIFS('Sales RAW DATA'!$F$2:$F$22804,'Sales RAW DATA'!$I$2:$I$22804,Incentive_Calc!$A26,'Sales RAW DATA'!$D$2:$D$22804,"B1"),SUMIFS('Sales RAW DATA'!$F$2:$F$22804,'Sales RAW DATA'!$I$2:$I$22804,Incentive_Calc!$A26,'Sales RAW DATA'!$D$2:$D$22804,"B2"),SUMIFS('Sales RAW DATA'!$F$2:$F$22804,'Sales RAW DATA'!$I$2:$I$22804,Incentive_Calc!$A26,'Sales RAW DATA'!$D$2:$D$22804,"B3"),SUMIFS('Sales RAW DATA'!$F$2:$F$22804,'Sales RAW DATA'!$I$2:$I$22804,Incentive_Calc!$A26,'Sales RAW DATA'!$D$2:$D$22804,"B4"),SUMIFS('Sales RAW DATA'!$F$2:$F$22804,'Sales RAW DATA'!$I$2:$I$22804,Incentive_Calc!$A26,'Sales RAW DATA'!$D$2:$D$22804,"B5"))</f>
        <v>1594969</v>
      </c>
      <c r="AQ26" s="42">
        <f>SUM(SUMIFS('Sales RAW DATA'!$G$2:$G$22804,'Sales RAW DATA'!$I$2:$I$22804,Incentive_Calc!$A26,'Sales RAW DATA'!$D$2:$D$22804,"B1"),SUMIFS('Sales RAW DATA'!$G$2:$G$22804,'Sales RAW DATA'!$I$2:$I$22804,Incentive_Calc!$A26,'Sales RAW DATA'!$D$2:$D$22804,"B2"),SUMIFS('Sales RAW DATA'!$G$2:$G$22804,'Sales RAW DATA'!$I$2:$I$22804,Incentive_Calc!$A26,'Sales RAW DATA'!$D$2:$D$22804,"B3"),SUMIFS('Sales RAW DATA'!$G$2:$G$22804,'Sales RAW DATA'!$I$2:$I$22804,Incentive_Calc!$A26,'Sales RAW DATA'!$D$2:$D$22804,"B4"),SUMIFS('Sales RAW DATA'!$G$2:$G$22804,'Sales RAW DATA'!$I$2:$I$22804,Incentive_Calc!$A26,'Sales RAW DATA'!$D$2:$D$22804,"B5"))</f>
        <v>1844380</v>
      </c>
      <c r="AR26" s="45">
        <f t="shared" si="14"/>
        <v>115.6373572150932</v>
      </c>
      <c r="AS26" s="45">
        <f t="shared" si="15"/>
        <v>115</v>
      </c>
      <c r="AT26" s="46">
        <v>1.1100000000000001</v>
      </c>
      <c r="AU26" s="46">
        <v>0.9</v>
      </c>
      <c r="AV26" s="43" t="str">
        <f t="shared" si="1"/>
        <v>Yes</v>
      </c>
      <c r="AW26" s="43" t="str">
        <f t="shared" si="2"/>
        <v>Yes</v>
      </c>
      <c r="AX26" s="43" t="str">
        <f t="shared" si="3"/>
        <v>Yes</v>
      </c>
      <c r="AY26" s="43" t="str">
        <f t="shared" si="16"/>
        <v>Yes</v>
      </c>
    </row>
    <row r="27" spans="1:51" x14ac:dyDescent="0.35">
      <c r="A27" s="21" t="s">
        <v>901</v>
      </c>
      <c r="B27" s="21" t="s">
        <v>429</v>
      </c>
      <c r="C27" s="21" t="str">
        <f>_xlfn.XLOOKUP($A27,'Employee List'!$E:$E,'Employee List'!$D:$D,0)</f>
        <v>SF</v>
      </c>
      <c r="D27" s="42" t="str" cm="1">
        <f t="array" ref="D27">IFERROR(IF($G27="Yes",INDEX('Payment Plan'!$D$6:$D$42,MATCH(1,(Incentive_Calc!$C27='Payment Plan'!$B$6:$B$42)*(Incentive_Calc!$U27='Payment Plan'!$C$6:$C$42),0)),""),"")</f>
        <v/>
      </c>
      <c r="E27" s="42" t="str" cm="1">
        <f t="array" ref="E27">IFERROR(IF($H27="Yes",INDEX('Payment Plan'!$D$6:$D$42,MATCH(1,(Incentive_Calc!$C27='Payment Plan'!$B$6:$B$42)*(Incentive_Calc!$AS27='Payment Plan'!$C$6:$C$42),0)),""),"")</f>
        <v/>
      </c>
      <c r="F27" s="42">
        <f t="shared" si="4"/>
        <v>0</v>
      </c>
      <c r="G27" s="43" t="str">
        <f t="shared" si="5"/>
        <v>No</v>
      </c>
      <c r="H27" s="21" t="str">
        <f t="shared" si="6"/>
        <v>No</v>
      </c>
      <c r="I27" s="42">
        <f>IFERROR(SUMIFS('Sales RAW DATA'!$F$2:$F$30000,'Sales RAW DATA'!$I$2:$I$30000,Incentive_Calc!$A27,'Sales RAW DATA'!$E$2:$E$30000,Incentive_Calc!I$5),"")</f>
        <v>587573</v>
      </c>
      <c r="J27" s="42">
        <f>IFERROR(SUMIFS('Sales RAW DATA'!$F$2:$F$30000,'Sales RAW DATA'!$I$2:$I$30000,Incentive_Calc!$A27,'Sales RAW DATA'!$E$2:$E$30000,Incentive_Calc!J$5),"")</f>
        <v>594410</v>
      </c>
      <c r="K27" s="42">
        <f>IFERROR(SUMIFS('Sales RAW DATA'!$F$2:$F$30000,'Sales RAW DATA'!$I$2:$I$30000,Incentive_Calc!$A27,'Sales RAW DATA'!$E$2:$E$30000,Incentive_Calc!K$5),"")</f>
        <v>596771</v>
      </c>
      <c r="L27" s="42">
        <f t="shared" si="7"/>
        <v>1778754</v>
      </c>
      <c r="M27" s="42">
        <f>IFERROR(SUMIFS('Sales RAW DATA'!$G$2:$G$30000,'Sales RAW DATA'!$I$2:$I$30000,Incentive_Calc!$A27,'Sales RAW DATA'!$E$2:$E$30000,Incentive_Calc!M$5),"")</f>
        <v>416351</v>
      </c>
      <c r="N27" s="42">
        <f>IFERROR(SUMIFS('Sales RAW DATA'!$G$2:$G$30000,'Sales RAW DATA'!$I$2:$I$30000,Incentive_Calc!$A27,'Sales RAW DATA'!$E$2:$E$30000,Incentive_Calc!N$5),"")</f>
        <v>468299</v>
      </c>
      <c r="O27" s="42">
        <f>IFERROR(SUMIFS('Sales RAW DATA'!$G$2:$G$30000,'Sales RAW DATA'!$I$2:$I$30000,Incentive_Calc!$A27,'Sales RAW DATA'!$E$2:$E$30000,Incentive_Calc!O$5),"")</f>
        <v>615541</v>
      </c>
      <c r="P27" s="42">
        <f t="shared" si="8"/>
        <v>1500191</v>
      </c>
      <c r="Q27" s="44">
        <f t="shared" si="9"/>
        <v>0.70859450655493017</v>
      </c>
      <c r="R27" s="44">
        <f t="shared" si="10"/>
        <v>0.78783836072744406</v>
      </c>
      <c r="S27" s="44">
        <f t="shared" si="11"/>
        <v>1.03145260074635</v>
      </c>
      <c r="T27" s="45">
        <f t="shared" si="12"/>
        <v>84.339430860028983</v>
      </c>
      <c r="U27" s="45">
        <f t="shared" si="13"/>
        <v>84</v>
      </c>
      <c r="V27" s="44">
        <f>IFERROR(SUMIFS('Sales RAW DATA'!$G:$G,'Sales RAW DATA'!$I:$I,Incentive_Calc!$A27,'Sales RAW DATA'!$D:$D,"B1",'Sales RAW DATA'!$E:$E,Incentive_Calc!V$5)/SUMIFS('Sales RAW DATA'!$F:$F,'Sales RAW DATA'!$I:$I,Incentive_Calc!$A27,'Sales RAW DATA'!$D:$D,"B1",'Sales RAW DATA'!$E:$E,Incentive_Calc!V$5),"")</f>
        <v>0.89582403057852711</v>
      </c>
      <c r="W27" s="44">
        <f>IFERROR(SUMIFS('Sales RAW DATA'!$G:$G,'Sales RAW DATA'!$I:$I,Incentive_Calc!$A27,'Sales RAW DATA'!$D:$D,"B1",'Sales RAW DATA'!$E:$E,Incentive_Calc!W$5)/SUMIFS('Sales RAW DATA'!$F:$F,'Sales RAW DATA'!$I:$I,Incentive_Calc!$A27,'Sales RAW DATA'!$D:$D,"B1",'Sales RAW DATA'!$E:$E,Incentive_Calc!W$5),"")</f>
        <v>0.75704045990394409</v>
      </c>
      <c r="X27" s="44">
        <f>IFERROR(SUMIFS('Sales RAW DATA'!$G:$G,'Sales RAW DATA'!$I:$I,Incentive_Calc!$A27,'Sales RAW DATA'!$D:$D,"B1",'Sales RAW DATA'!$E:$E,Incentive_Calc!X$5)/SUMIFS('Sales RAW DATA'!$F:$F,'Sales RAW DATA'!$I:$I,Incentive_Calc!$A27,'Sales RAW DATA'!$D:$D,"B1",'Sales RAW DATA'!$E:$E,Incentive_Calc!X$5),"")</f>
        <v>0.96501170144865867</v>
      </c>
      <c r="Y27" s="44">
        <f>SUMIFS('Sales RAW DATA'!$G:$G,'Sales RAW DATA'!$I:$I,Incentive_Calc!$A27,'Sales RAW DATA'!$D:$D,"B1")/SUMIFS('Sales RAW DATA'!$F:$F,'Sales RAW DATA'!$I:$I,Incentive_Calc!$A27,'Sales RAW DATA'!$D:$D,"B1")</f>
        <v>0.87091627832630425</v>
      </c>
      <c r="Z27" s="44">
        <f>IFERROR(SUMIFS('Sales RAW DATA'!$G:$G,'Sales RAW DATA'!$I:$I,Incentive_Calc!$A27,'Sales RAW DATA'!$D:$D,"B2",'Sales RAW DATA'!$E:$E,Incentive_Calc!Z$5)/SUMIFS('Sales RAW DATA'!$F:$F,'Sales RAW DATA'!$I:$I,Incentive_Calc!$A27,'Sales RAW DATA'!$D:$D,"B2",'Sales RAW DATA'!$E:$E,Incentive_Calc!Z$5),"")</f>
        <v>0.94129336755816839</v>
      </c>
      <c r="AA27" s="44">
        <f>IFERROR(SUMIFS('Sales RAW DATA'!$G:$G,'Sales RAW DATA'!$I:$I,Incentive_Calc!$A27,'Sales RAW DATA'!$D:$D,"B2",'Sales RAW DATA'!$E:$E,Incentive_Calc!AA$5)/SUMIFS('Sales RAW DATA'!$F:$F,'Sales RAW DATA'!$I:$I,Incentive_Calc!$A27,'Sales RAW DATA'!$D:$D,"B2",'Sales RAW DATA'!$E:$E,Incentive_Calc!AA$5),"")</f>
        <v>0.7261655645768812</v>
      </c>
      <c r="AB27" s="44">
        <f>IFERROR(SUMIFS('Sales RAW DATA'!$G:$G,'Sales RAW DATA'!$I:$I,Incentive_Calc!$A27,'Sales RAW DATA'!$D:$D,"B2",'Sales RAW DATA'!$E:$E,Incentive_Calc!AB$5)/SUMIFS('Sales RAW DATA'!$F:$F,'Sales RAW DATA'!$I:$I,Incentive_Calc!$A27,'Sales RAW DATA'!$D:$D,"B2",'Sales RAW DATA'!$E:$E,Incentive_Calc!AB$5),"")</f>
        <v>0.94232340093049682</v>
      </c>
      <c r="AC27" s="44">
        <f>SUMIFS('Sales RAW DATA'!$G:$G,'Sales RAW DATA'!$I:$I,Incentive_Calc!$A27,'Sales RAW DATA'!$D:$D,"B2")/SUMIFS('Sales RAW DATA'!$F:$F,'Sales RAW DATA'!$I:$I,Incentive_Calc!$A27,'Sales RAW DATA'!$D:$D,"B2")</f>
        <v>0.87422085165015417</v>
      </c>
      <c r="AD27" s="44">
        <f>IFERROR(SUMIFS('Sales RAW DATA'!$G:$G,'Sales RAW DATA'!$I:$I,Incentive_Calc!$A27,'Sales RAW DATA'!$D:$D,"B3",'Sales RAW DATA'!$E:$E,Incentive_Calc!AD$5)/SUMIFS('Sales RAW DATA'!$F:$F,'Sales RAW DATA'!$I:$I,Incentive_Calc!$A27,'Sales RAW DATA'!$D:$D,"B3",'Sales RAW DATA'!$E:$E,Incentive_Calc!AD$5),"")</f>
        <v>0.73348029798349756</v>
      </c>
      <c r="AE27" s="44">
        <f>IFERROR(SUMIFS('Sales RAW DATA'!$G:$G,'Sales RAW DATA'!$I:$I,Incentive_Calc!$A27,'Sales RAW DATA'!$D:$D,"B3",'Sales RAW DATA'!$E:$E,Incentive_Calc!AE$5)/SUMIFS('Sales RAW DATA'!$F:$F,'Sales RAW DATA'!$I:$I,Incentive_Calc!$A27,'Sales RAW DATA'!$D:$D,"B3",'Sales RAW DATA'!$E:$E,Incentive_Calc!AE$5),"")</f>
        <v>1.178651041774502</v>
      </c>
      <c r="AF27" s="44">
        <f>IFERROR(SUMIFS('Sales RAW DATA'!$G:$G,'Sales RAW DATA'!$I:$I,Incentive_Calc!$A27,'Sales RAW DATA'!$D:$D,"B3",'Sales RAW DATA'!$E:$E,Incentive_Calc!AF$5)/SUMIFS('Sales RAW DATA'!$F:$F,'Sales RAW DATA'!$I:$I,Incentive_Calc!$A27,'Sales RAW DATA'!$D:$D,"B3",'Sales RAW DATA'!$E:$E,Incentive_Calc!AF$5),"")</f>
        <v>1.4190501659231527</v>
      </c>
      <c r="AG27" s="44">
        <f>SUMIFS('Sales RAW DATA'!$G:$G,'Sales RAW DATA'!$I:$I,Incentive_Calc!$A27,'Sales RAW DATA'!$D:$D,"B3")/SUMIFS('Sales RAW DATA'!$F:$F,'Sales RAW DATA'!$I:$I,Incentive_Calc!$A27,'Sales RAW DATA'!$D:$D,"B3")</f>
        <v>1.1238987354036336</v>
      </c>
      <c r="AH27" s="44">
        <f>IFERROR(SUMIFS('Sales RAW DATA'!$G:$G,'Sales RAW DATA'!$I:$I,Incentive_Calc!$A27,'Sales RAW DATA'!$D:$D,"B4",'Sales RAW DATA'!$E:$E,Incentive_Calc!AH$5)/SUMIFS('Sales RAW DATA'!$F:$F,'Sales RAW DATA'!$I:$I,Incentive_Calc!$A27,'Sales RAW DATA'!$D:$D,"B4",'Sales RAW DATA'!$E:$E,Incentive_Calc!AH$5),"")</f>
        <v>0.49485869636710444</v>
      </c>
      <c r="AI27" s="44">
        <f>IFERROR(SUMIFS('Sales RAW DATA'!$G:$G,'Sales RAW DATA'!$I:$I,Incentive_Calc!$A27,'Sales RAW DATA'!$D:$D,"B4",'Sales RAW DATA'!$E:$E,Incentive_Calc!AI$5)/SUMIFS('Sales RAW DATA'!$F:$F,'Sales RAW DATA'!$I:$I,Incentive_Calc!$A27,'Sales RAW DATA'!$D:$D,"B4",'Sales RAW DATA'!$E:$E,Incentive_Calc!AI$5),"")</f>
        <v>0.53292600135777324</v>
      </c>
      <c r="AJ27" s="44">
        <f>IFERROR(SUMIFS('Sales RAW DATA'!$G:$G,'Sales RAW DATA'!$I:$I,Incentive_Calc!$A27,'Sales RAW DATA'!$D:$D,"B4",'Sales RAW DATA'!$E:$E,Incentive_Calc!AJ$5)/SUMIFS('Sales RAW DATA'!$F:$F,'Sales RAW DATA'!$I:$I,Incentive_Calc!$A27,'Sales RAW DATA'!$D:$D,"B4",'Sales RAW DATA'!$E:$E,Incentive_Calc!AJ$5),"")</f>
        <v>0.58427464991899869</v>
      </c>
      <c r="AK27" s="44">
        <f>SUMIFS('Sales RAW DATA'!$G:$G,'Sales RAW DATA'!$I:$I,Incentive_Calc!$A27,'Sales RAW DATA'!$D:$D,"B4")/SUMIFS('Sales RAW DATA'!$F:$F,'Sales RAW DATA'!$I:$I,Incentive_Calc!$A27,'Sales RAW DATA'!$D:$D,"B4")</f>
        <v>0.53720840562945826</v>
      </c>
      <c r="AL27" s="44">
        <f>IFERROR(SUMIFS('Sales RAW DATA'!$G:$G,'Sales RAW DATA'!$I:$I,Incentive_Calc!$A27,'Sales RAW DATA'!$D:$D,"B5",'Sales RAW DATA'!$E:$E,Incentive_Calc!AL$5)/SUMIFS('Sales RAW DATA'!$F:$F,'Sales RAW DATA'!$I:$I,Incentive_Calc!$A27,'Sales RAW DATA'!$D:$D,"B5",'Sales RAW DATA'!$E:$E,Incentive_Calc!AL$5),"")</f>
        <v>0.63994185396399417</v>
      </c>
      <c r="AM27" s="44">
        <f>IFERROR(SUMIFS('Sales RAW DATA'!$G:$G,'Sales RAW DATA'!$I:$I,Incentive_Calc!$A27,'Sales RAW DATA'!$D:$D,"B5",'Sales RAW DATA'!$E:$E,Incentive_Calc!AM$5)/SUMIFS('Sales RAW DATA'!$F:$F,'Sales RAW DATA'!$I:$I,Incentive_Calc!$A27,'Sales RAW DATA'!$D:$D,"B5",'Sales RAW DATA'!$E:$E,Incentive_Calc!AM$5),"")</f>
        <v>0.42549381679816461</v>
      </c>
      <c r="AN27" s="44">
        <f>IFERROR(SUMIFS('Sales RAW DATA'!$G:$G,'Sales RAW DATA'!$I:$I,Incentive_Calc!$A27,'Sales RAW DATA'!$D:$D,"B5",'Sales RAW DATA'!$E:$E,Incentive_Calc!AN$5)/SUMIFS('Sales RAW DATA'!$F:$F,'Sales RAW DATA'!$I:$I,Incentive_Calc!$A27,'Sales RAW DATA'!$D:$D,"B5",'Sales RAW DATA'!$E:$E,Incentive_Calc!AN$5),"")</f>
        <v>0.55236773098873981</v>
      </c>
      <c r="AO27" s="44">
        <f>SUMIFS('Sales RAW DATA'!$G:$G,'Sales RAW DATA'!$I:$I,Incentive_Calc!$A27,'Sales RAW DATA'!$D:$D,"B5")/SUMIFS('Sales RAW DATA'!$F:$F,'Sales RAW DATA'!$I:$I,Incentive_Calc!$A27,'Sales RAW DATA'!$D:$D,"B5")</f>
        <v>0.53966960113031193</v>
      </c>
      <c r="AP27" s="42">
        <f>SUM(SUMIFS('Sales RAW DATA'!$F$2:$F$22804,'Sales RAW DATA'!$I$2:$I$22804,Incentive_Calc!$A27,'Sales RAW DATA'!$D$2:$D$22804,"B1"),SUMIFS('Sales RAW DATA'!$F$2:$F$22804,'Sales RAW DATA'!$I$2:$I$22804,Incentive_Calc!$A27,'Sales RAW DATA'!$D$2:$D$22804,"B2"),SUMIFS('Sales RAW DATA'!$F$2:$F$22804,'Sales RAW DATA'!$I$2:$I$22804,Incentive_Calc!$A27,'Sales RAW DATA'!$D$2:$D$22804,"B3"),SUMIFS('Sales RAW DATA'!$F$2:$F$22804,'Sales RAW DATA'!$I$2:$I$22804,Incentive_Calc!$A27,'Sales RAW DATA'!$D$2:$D$22804,"B4"),SUMIFS('Sales RAW DATA'!$F$2:$F$22804,'Sales RAW DATA'!$I$2:$I$22804,Incentive_Calc!$A27,'Sales RAW DATA'!$D$2:$D$22804,"B5"))</f>
        <v>1045726</v>
      </c>
      <c r="AQ27" s="42">
        <f>SUM(SUMIFS('Sales RAW DATA'!$G$2:$G$22804,'Sales RAW DATA'!$I$2:$I$22804,Incentive_Calc!$A27,'Sales RAW DATA'!$D$2:$D$22804,"B1"),SUMIFS('Sales RAW DATA'!$G$2:$G$22804,'Sales RAW DATA'!$I$2:$I$22804,Incentive_Calc!$A27,'Sales RAW DATA'!$D$2:$D$22804,"B2"),SUMIFS('Sales RAW DATA'!$G$2:$G$22804,'Sales RAW DATA'!$I$2:$I$22804,Incentive_Calc!$A27,'Sales RAW DATA'!$D$2:$D$22804,"B3"),SUMIFS('Sales RAW DATA'!$G$2:$G$22804,'Sales RAW DATA'!$I$2:$I$22804,Incentive_Calc!$A27,'Sales RAW DATA'!$D$2:$D$22804,"B4"),SUMIFS('Sales RAW DATA'!$G$2:$G$22804,'Sales RAW DATA'!$I$2:$I$22804,Incentive_Calc!$A27,'Sales RAW DATA'!$D$2:$D$22804,"B5"))</f>
        <v>962589</v>
      </c>
      <c r="AR27" s="45">
        <f t="shared" si="14"/>
        <v>92.04982949644554</v>
      </c>
      <c r="AS27" s="45">
        <f t="shared" si="15"/>
        <v>92</v>
      </c>
      <c r="AT27" s="46">
        <v>1.06</v>
      </c>
      <c r="AU27" s="46">
        <v>0.71</v>
      </c>
      <c r="AV27" s="43" t="str">
        <f t="shared" si="1"/>
        <v>No</v>
      </c>
      <c r="AW27" s="43" t="str">
        <f t="shared" si="2"/>
        <v>No</v>
      </c>
      <c r="AX27" s="43" t="str">
        <f t="shared" si="3"/>
        <v>Yes</v>
      </c>
      <c r="AY27" s="43" t="str">
        <f t="shared" si="16"/>
        <v>Yes</v>
      </c>
    </row>
    <row r="28" spans="1:51" x14ac:dyDescent="0.35">
      <c r="A28" s="21" t="s">
        <v>902</v>
      </c>
      <c r="B28" s="21" t="s">
        <v>878</v>
      </c>
      <c r="C28" s="21" t="str">
        <f>_xlfn.XLOOKUP($A28,'Employee List'!$E:$E,'Employee List'!$D:$D,0)</f>
        <v>SF</v>
      </c>
      <c r="D28" s="42" t="str" cm="1">
        <f t="array" ref="D28">IFERROR(IF($G28="Yes",INDEX('Payment Plan'!$D$6:$D$42,MATCH(1,(Incentive_Calc!$C28='Payment Plan'!$B$6:$B$42)*(Incentive_Calc!$U28='Payment Plan'!$C$6:$C$42),0)),""),"")</f>
        <v/>
      </c>
      <c r="E28" s="42" t="str" cm="1">
        <f t="array" ref="E28">IFERROR(IF($H28="Yes",INDEX('Payment Plan'!$D$6:$D$42,MATCH(1,(Incentive_Calc!$C28='Payment Plan'!$B$6:$B$42)*(Incentive_Calc!$AS28='Payment Plan'!$C$6:$C$42),0)),""),"")</f>
        <v/>
      </c>
      <c r="F28" s="42">
        <f t="shared" si="4"/>
        <v>0</v>
      </c>
      <c r="G28" s="43" t="str">
        <f t="shared" si="5"/>
        <v>No</v>
      </c>
      <c r="H28" s="21" t="str">
        <f t="shared" si="6"/>
        <v>No</v>
      </c>
      <c r="I28" s="42">
        <f>IFERROR(SUMIFS('Sales RAW DATA'!$F$2:$F$30000,'Sales RAW DATA'!$I$2:$I$30000,Incentive_Calc!$A28,'Sales RAW DATA'!$E$2:$E$30000,Incentive_Calc!I$5),"")</f>
        <v>683915</v>
      </c>
      <c r="J28" s="42">
        <f>IFERROR(SUMIFS('Sales RAW DATA'!$F$2:$F$30000,'Sales RAW DATA'!$I$2:$I$30000,Incentive_Calc!$A28,'Sales RAW DATA'!$E$2:$E$30000,Incentive_Calc!J$5),"")</f>
        <v>0</v>
      </c>
      <c r="K28" s="42">
        <f>IFERROR(SUMIFS('Sales RAW DATA'!$F$2:$F$30000,'Sales RAW DATA'!$I$2:$I$30000,Incentive_Calc!$A28,'Sales RAW DATA'!$E$2:$E$30000,Incentive_Calc!K$5),"")</f>
        <v>0</v>
      </c>
      <c r="L28" s="42">
        <f t="shared" si="7"/>
        <v>683915</v>
      </c>
      <c r="M28" s="42">
        <f>IFERROR(SUMIFS('Sales RAW DATA'!$G$2:$G$30000,'Sales RAW DATA'!$I$2:$I$30000,Incentive_Calc!$A28,'Sales RAW DATA'!$E$2:$E$30000,Incentive_Calc!M$5),"")</f>
        <v>622143</v>
      </c>
      <c r="N28" s="42">
        <f>IFERROR(SUMIFS('Sales RAW DATA'!$G$2:$G$30000,'Sales RAW DATA'!$I$2:$I$30000,Incentive_Calc!$A28,'Sales RAW DATA'!$E$2:$E$30000,Incentive_Calc!N$5),"")</f>
        <v>0</v>
      </c>
      <c r="O28" s="42">
        <f>IFERROR(SUMIFS('Sales RAW DATA'!$G$2:$G$30000,'Sales RAW DATA'!$I$2:$I$30000,Incentive_Calc!$A28,'Sales RAW DATA'!$E$2:$E$30000,Incentive_Calc!O$5),"")</f>
        <v>0</v>
      </c>
      <c r="P28" s="42">
        <f t="shared" si="8"/>
        <v>622143</v>
      </c>
      <c r="Q28" s="44">
        <f t="shared" si="9"/>
        <v>0.90967883435807084</v>
      </c>
      <c r="R28" s="44" t="str">
        <f t="shared" si="10"/>
        <v/>
      </c>
      <c r="S28" s="44" t="str">
        <f t="shared" si="11"/>
        <v/>
      </c>
      <c r="T28" s="45">
        <f t="shared" si="12"/>
        <v>90.967883435807082</v>
      </c>
      <c r="U28" s="45">
        <f t="shared" si="13"/>
        <v>90</v>
      </c>
      <c r="V28" s="44">
        <f>IFERROR(SUMIFS('Sales RAW DATA'!$G:$G,'Sales RAW DATA'!$I:$I,Incentive_Calc!$A28,'Sales RAW DATA'!$D:$D,"B1",'Sales RAW DATA'!$E:$E,Incentive_Calc!V$5)/SUMIFS('Sales RAW DATA'!$F:$F,'Sales RAW DATA'!$I:$I,Incentive_Calc!$A28,'Sales RAW DATA'!$D:$D,"B1",'Sales RAW DATA'!$E:$E,Incentive_Calc!V$5),"")</f>
        <v>1.3998816577141495</v>
      </c>
      <c r="W28" s="44" t="str">
        <f>IFERROR(SUMIFS('Sales RAW DATA'!$G:$G,'Sales RAW DATA'!$I:$I,Incentive_Calc!$A28,'Sales RAW DATA'!$D:$D,"B1",'Sales RAW DATA'!$E:$E,Incentive_Calc!W$5)/SUMIFS('Sales RAW DATA'!$F:$F,'Sales RAW DATA'!$I:$I,Incentive_Calc!$A28,'Sales RAW DATA'!$D:$D,"B1",'Sales RAW DATA'!$E:$E,Incentive_Calc!W$5),"")</f>
        <v/>
      </c>
      <c r="X28" s="44" t="str">
        <f>IFERROR(SUMIFS('Sales RAW DATA'!$G:$G,'Sales RAW DATA'!$I:$I,Incentive_Calc!$A28,'Sales RAW DATA'!$D:$D,"B1",'Sales RAW DATA'!$E:$E,Incentive_Calc!X$5)/SUMIFS('Sales RAW DATA'!$F:$F,'Sales RAW DATA'!$I:$I,Incentive_Calc!$A28,'Sales RAW DATA'!$D:$D,"B1",'Sales RAW DATA'!$E:$E,Incentive_Calc!X$5),"")</f>
        <v/>
      </c>
      <c r="Y28" s="44">
        <f>SUMIFS('Sales RAW DATA'!$G:$G,'Sales RAW DATA'!$I:$I,Incentive_Calc!$A28,'Sales RAW DATA'!$D:$D,"B1")/SUMIFS('Sales RAW DATA'!$F:$F,'Sales RAW DATA'!$I:$I,Incentive_Calc!$A28,'Sales RAW DATA'!$D:$D,"B1")</f>
        <v>1.3998816577141495</v>
      </c>
      <c r="Z28" s="44">
        <f>IFERROR(SUMIFS('Sales RAW DATA'!$G:$G,'Sales RAW DATA'!$I:$I,Incentive_Calc!$A28,'Sales RAW DATA'!$D:$D,"B2",'Sales RAW DATA'!$E:$E,Incentive_Calc!Z$5)/SUMIFS('Sales RAW DATA'!$F:$F,'Sales RAW DATA'!$I:$I,Incentive_Calc!$A28,'Sales RAW DATA'!$D:$D,"B2",'Sales RAW DATA'!$E:$E,Incentive_Calc!Z$5),"")</f>
        <v>0.67565311954679952</v>
      </c>
      <c r="AA28" s="44" t="str">
        <f>IFERROR(SUMIFS('Sales RAW DATA'!$G:$G,'Sales RAW DATA'!$I:$I,Incentive_Calc!$A28,'Sales RAW DATA'!$D:$D,"B2",'Sales RAW DATA'!$E:$E,Incentive_Calc!AA$5)/SUMIFS('Sales RAW DATA'!$F:$F,'Sales RAW DATA'!$I:$I,Incentive_Calc!$A28,'Sales RAW DATA'!$D:$D,"B2",'Sales RAW DATA'!$E:$E,Incentive_Calc!AA$5),"")</f>
        <v/>
      </c>
      <c r="AB28" s="44" t="str">
        <f>IFERROR(SUMIFS('Sales RAW DATA'!$G:$G,'Sales RAW DATA'!$I:$I,Incentive_Calc!$A28,'Sales RAW DATA'!$D:$D,"B2",'Sales RAW DATA'!$E:$E,Incentive_Calc!AB$5)/SUMIFS('Sales RAW DATA'!$F:$F,'Sales RAW DATA'!$I:$I,Incentive_Calc!$A28,'Sales RAW DATA'!$D:$D,"B2",'Sales RAW DATA'!$E:$E,Incentive_Calc!AB$5),"")</f>
        <v/>
      </c>
      <c r="AC28" s="44">
        <f>SUMIFS('Sales RAW DATA'!$G:$G,'Sales RAW DATA'!$I:$I,Incentive_Calc!$A28,'Sales RAW DATA'!$D:$D,"B2")/SUMIFS('Sales RAW DATA'!$F:$F,'Sales RAW DATA'!$I:$I,Incentive_Calc!$A28,'Sales RAW DATA'!$D:$D,"B2")</f>
        <v>0.67565311954679952</v>
      </c>
      <c r="AD28" s="44">
        <f>IFERROR(SUMIFS('Sales RAW DATA'!$G:$G,'Sales RAW DATA'!$I:$I,Incentive_Calc!$A28,'Sales RAW DATA'!$D:$D,"B3",'Sales RAW DATA'!$E:$E,Incentive_Calc!AD$5)/SUMIFS('Sales RAW DATA'!$F:$F,'Sales RAW DATA'!$I:$I,Incentive_Calc!$A28,'Sales RAW DATA'!$D:$D,"B3",'Sales RAW DATA'!$E:$E,Incentive_Calc!AD$5),"")</f>
        <v>0.68052598215301596</v>
      </c>
      <c r="AE28" s="44" t="str">
        <f>IFERROR(SUMIFS('Sales RAW DATA'!$G:$G,'Sales RAW DATA'!$I:$I,Incentive_Calc!$A28,'Sales RAW DATA'!$D:$D,"B3",'Sales RAW DATA'!$E:$E,Incentive_Calc!AE$5)/SUMIFS('Sales RAW DATA'!$F:$F,'Sales RAW DATA'!$I:$I,Incentive_Calc!$A28,'Sales RAW DATA'!$D:$D,"B3",'Sales RAW DATA'!$E:$E,Incentive_Calc!AE$5),"")</f>
        <v/>
      </c>
      <c r="AF28" s="44" t="str">
        <f>IFERROR(SUMIFS('Sales RAW DATA'!$G:$G,'Sales RAW DATA'!$I:$I,Incentive_Calc!$A28,'Sales RAW DATA'!$D:$D,"B3",'Sales RAW DATA'!$E:$E,Incentive_Calc!AF$5)/SUMIFS('Sales RAW DATA'!$F:$F,'Sales RAW DATA'!$I:$I,Incentive_Calc!$A28,'Sales RAW DATA'!$D:$D,"B3",'Sales RAW DATA'!$E:$E,Incentive_Calc!AF$5),"")</f>
        <v/>
      </c>
      <c r="AG28" s="44">
        <f>SUMIFS('Sales RAW DATA'!$G:$G,'Sales RAW DATA'!$I:$I,Incentive_Calc!$A28,'Sales RAW DATA'!$D:$D,"B3")/SUMIFS('Sales RAW DATA'!$F:$F,'Sales RAW DATA'!$I:$I,Incentive_Calc!$A28,'Sales RAW DATA'!$D:$D,"B3")</f>
        <v>0.68052598215301596</v>
      </c>
      <c r="AH28" s="44">
        <f>IFERROR(SUMIFS('Sales RAW DATA'!$G:$G,'Sales RAW DATA'!$I:$I,Incentive_Calc!$A28,'Sales RAW DATA'!$D:$D,"B4",'Sales RAW DATA'!$E:$E,Incentive_Calc!AH$5)/SUMIFS('Sales RAW DATA'!$F:$F,'Sales RAW DATA'!$I:$I,Incentive_Calc!$A28,'Sales RAW DATA'!$D:$D,"B4",'Sales RAW DATA'!$E:$E,Incentive_Calc!AH$5),"")</f>
        <v>1.1582059229547053</v>
      </c>
      <c r="AI28" s="44" t="str">
        <f>IFERROR(SUMIFS('Sales RAW DATA'!$G:$G,'Sales RAW DATA'!$I:$I,Incentive_Calc!$A28,'Sales RAW DATA'!$D:$D,"B4",'Sales RAW DATA'!$E:$E,Incentive_Calc!AI$5)/SUMIFS('Sales RAW DATA'!$F:$F,'Sales RAW DATA'!$I:$I,Incentive_Calc!$A28,'Sales RAW DATA'!$D:$D,"B4",'Sales RAW DATA'!$E:$E,Incentive_Calc!AI$5),"")</f>
        <v/>
      </c>
      <c r="AJ28" s="44" t="str">
        <f>IFERROR(SUMIFS('Sales RAW DATA'!$G:$G,'Sales RAW DATA'!$I:$I,Incentive_Calc!$A28,'Sales RAW DATA'!$D:$D,"B4",'Sales RAW DATA'!$E:$E,Incentive_Calc!AJ$5)/SUMIFS('Sales RAW DATA'!$F:$F,'Sales RAW DATA'!$I:$I,Incentive_Calc!$A28,'Sales RAW DATA'!$D:$D,"B4",'Sales RAW DATA'!$E:$E,Incentive_Calc!AJ$5),"")</f>
        <v/>
      </c>
      <c r="AK28" s="44">
        <f>SUMIFS('Sales RAW DATA'!$G:$G,'Sales RAW DATA'!$I:$I,Incentive_Calc!$A28,'Sales RAW DATA'!$D:$D,"B4")/SUMIFS('Sales RAW DATA'!$F:$F,'Sales RAW DATA'!$I:$I,Incentive_Calc!$A28,'Sales RAW DATA'!$D:$D,"B4")</f>
        <v>1.1582059229547053</v>
      </c>
      <c r="AL28" s="44">
        <f>IFERROR(SUMIFS('Sales RAW DATA'!$G:$G,'Sales RAW DATA'!$I:$I,Incentive_Calc!$A28,'Sales RAW DATA'!$D:$D,"B5",'Sales RAW DATA'!$E:$E,Incentive_Calc!AL$5)/SUMIFS('Sales RAW DATA'!$F:$F,'Sales RAW DATA'!$I:$I,Incentive_Calc!$A28,'Sales RAW DATA'!$D:$D,"B5",'Sales RAW DATA'!$E:$E,Incentive_Calc!AL$5),"")</f>
        <v>0.64685218560039104</v>
      </c>
      <c r="AM28" s="44" t="str">
        <f>IFERROR(SUMIFS('Sales RAW DATA'!$G:$G,'Sales RAW DATA'!$I:$I,Incentive_Calc!$A28,'Sales RAW DATA'!$D:$D,"B5",'Sales RAW DATA'!$E:$E,Incentive_Calc!AM$5)/SUMIFS('Sales RAW DATA'!$F:$F,'Sales RAW DATA'!$I:$I,Incentive_Calc!$A28,'Sales RAW DATA'!$D:$D,"B5",'Sales RAW DATA'!$E:$E,Incentive_Calc!AM$5),"")</f>
        <v/>
      </c>
      <c r="AN28" s="44" t="str">
        <f>IFERROR(SUMIFS('Sales RAW DATA'!$G:$G,'Sales RAW DATA'!$I:$I,Incentive_Calc!$A28,'Sales RAW DATA'!$D:$D,"B5",'Sales RAW DATA'!$E:$E,Incentive_Calc!AN$5)/SUMIFS('Sales RAW DATA'!$F:$F,'Sales RAW DATA'!$I:$I,Incentive_Calc!$A28,'Sales RAW DATA'!$D:$D,"B5",'Sales RAW DATA'!$E:$E,Incentive_Calc!AN$5),"")</f>
        <v/>
      </c>
      <c r="AO28" s="44">
        <f>SUMIFS('Sales RAW DATA'!$G:$G,'Sales RAW DATA'!$I:$I,Incentive_Calc!$A28,'Sales RAW DATA'!$D:$D,"B5")/SUMIFS('Sales RAW DATA'!$F:$F,'Sales RAW DATA'!$I:$I,Incentive_Calc!$A28,'Sales RAW DATA'!$D:$D,"B5")</f>
        <v>0.64685218560039104</v>
      </c>
      <c r="AP28" s="42">
        <f>SUM(SUMIFS('Sales RAW DATA'!$F$2:$F$22804,'Sales RAW DATA'!$I$2:$I$22804,Incentive_Calc!$A28,'Sales RAW DATA'!$D$2:$D$22804,"B1"),SUMIFS('Sales RAW DATA'!$F$2:$F$22804,'Sales RAW DATA'!$I$2:$I$22804,Incentive_Calc!$A28,'Sales RAW DATA'!$D$2:$D$22804,"B2"),SUMIFS('Sales RAW DATA'!$F$2:$F$22804,'Sales RAW DATA'!$I$2:$I$22804,Incentive_Calc!$A28,'Sales RAW DATA'!$D$2:$D$22804,"B3"),SUMIFS('Sales RAW DATA'!$F$2:$F$22804,'Sales RAW DATA'!$I$2:$I$22804,Incentive_Calc!$A28,'Sales RAW DATA'!$D$2:$D$22804,"B4"),SUMIFS('Sales RAW DATA'!$F$2:$F$22804,'Sales RAW DATA'!$I$2:$I$22804,Incentive_Calc!$A28,'Sales RAW DATA'!$D$2:$D$22804,"B5"))</f>
        <v>363848</v>
      </c>
      <c r="AQ28" s="42">
        <f>SUM(SUMIFS('Sales RAW DATA'!$G$2:$G$22804,'Sales RAW DATA'!$I$2:$I$22804,Incentive_Calc!$A28,'Sales RAW DATA'!$D$2:$D$22804,"B1"),SUMIFS('Sales RAW DATA'!$G$2:$G$22804,'Sales RAW DATA'!$I$2:$I$22804,Incentive_Calc!$A28,'Sales RAW DATA'!$D$2:$D$22804,"B2"),SUMIFS('Sales RAW DATA'!$G$2:$G$22804,'Sales RAW DATA'!$I$2:$I$22804,Incentive_Calc!$A28,'Sales RAW DATA'!$D$2:$D$22804,"B3"),SUMIFS('Sales RAW DATA'!$G$2:$G$22804,'Sales RAW DATA'!$I$2:$I$22804,Incentive_Calc!$A28,'Sales RAW DATA'!$D$2:$D$22804,"B4"),SUMIFS('Sales RAW DATA'!$G$2:$G$22804,'Sales RAW DATA'!$I$2:$I$22804,Incentive_Calc!$A28,'Sales RAW DATA'!$D$2:$D$22804,"B5"))</f>
        <v>358263</v>
      </c>
      <c r="AR28" s="45">
        <f t="shared" si="14"/>
        <v>98.465018359314882</v>
      </c>
      <c r="AS28" s="45">
        <f t="shared" si="15"/>
        <v>98</v>
      </c>
      <c r="AT28" s="46">
        <v>1.1599999999999999</v>
      </c>
      <c r="AU28" s="46">
        <v>0.78</v>
      </c>
      <c r="AV28" s="43" t="str">
        <f t="shared" si="1"/>
        <v>Yes</v>
      </c>
      <c r="AW28" s="43" t="str">
        <f t="shared" si="2"/>
        <v>Yes</v>
      </c>
      <c r="AX28" s="43" t="str">
        <f t="shared" si="3"/>
        <v>Yes</v>
      </c>
      <c r="AY28" s="43" t="str">
        <f t="shared" si="16"/>
        <v>Yes</v>
      </c>
    </row>
    <row r="29" spans="1:51" x14ac:dyDescent="0.35">
      <c r="A29" s="21" t="s">
        <v>903</v>
      </c>
      <c r="B29" s="21" t="s">
        <v>430</v>
      </c>
      <c r="C29" s="21" t="str">
        <f>_xlfn.XLOOKUP($A29,'Employee List'!$E:$E,'Employee List'!$D:$D,0)</f>
        <v>SF</v>
      </c>
      <c r="D29" s="42" t="str" cm="1">
        <f t="array" ref="D29">IFERROR(IF($G29="Yes",INDEX('Payment Plan'!$D$6:$D$42,MATCH(1,(Incentive_Calc!$C29='Payment Plan'!$B$6:$B$42)*(Incentive_Calc!$U29='Payment Plan'!$C$6:$C$42),0)),""),"")</f>
        <v/>
      </c>
      <c r="E29" s="42" t="str" cm="1">
        <f t="array" ref="E29">IFERROR(IF($H29="Yes",INDEX('Payment Plan'!$D$6:$D$42,MATCH(1,(Incentive_Calc!$C29='Payment Plan'!$B$6:$B$42)*(Incentive_Calc!$AS29='Payment Plan'!$C$6:$C$42),0)),""),"")</f>
        <v/>
      </c>
      <c r="F29" s="42">
        <f t="shared" si="4"/>
        <v>0</v>
      </c>
      <c r="G29" s="43" t="str">
        <f t="shared" si="5"/>
        <v>No</v>
      </c>
      <c r="H29" s="21" t="str">
        <f t="shared" si="6"/>
        <v>No</v>
      </c>
      <c r="I29" s="42">
        <f>IFERROR(SUMIFS('Sales RAW DATA'!$F$2:$F$30000,'Sales RAW DATA'!$I$2:$I$30000,Incentive_Calc!$A29,'Sales RAW DATA'!$E$2:$E$30000,Incentive_Calc!I$5),"")</f>
        <v>644019</v>
      </c>
      <c r="J29" s="42">
        <f>IFERROR(SUMIFS('Sales RAW DATA'!$F$2:$F$30000,'Sales RAW DATA'!$I$2:$I$30000,Incentive_Calc!$A29,'Sales RAW DATA'!$E$2:$E$30000,Incentive_Calc!J$5),"")</f>
        <v>579474</v>
      </c>
      <c r="K29" s="42">
        <f>IFERROR(SUMIFS('Sales RAW DATA'!$F$2:$F$30000,'Sales RAW DATA'!$I$2:$I$30000,Incentive_Calc!$A29,'Sales RAW DATA'!$E$2:$E$30000,Incentive_Calc!K$5),"")</f>
        <v>593546</v>
      </c>
      <c r="L29" s="42">
        <f t="shared" si="7"/>
        <v>1817039</v>
      </c>
      <c r="M29" s="42">
        <f>IFERROR(SUMIFS('Sales RAW DATA'!$G$2:$G$30000,'Sales RAW DATA'!$I$2:$I$30000,Incentive_Calc!$A29,'Sales RAW DATA'!$E$2:$E$30000,Incentive_Calc!M$5),"")</f>
        <v>449037</v>
      </c>
      <c r="N29" s="42">
        <f>IFERROR(SUMIFS('Sales RAW DATA'!$G$2:$G$30000,'Sales RAW DATA'!$I$2:$I$30000,Incentive_Calc!$A29,'Sales RAW DATA'!$E$2:$E$30000,Incentive_Calc!N$5),"")</f>
        <v>596788</v>
      </c>
      <c r="O29" s="42">
        <f>IFERROR(SUMIFS('Sales RAW DATA'!$G$2:$G$30000,'Sales RAW DATA'!$I$2:$I$30000,Incentive_Calc!$A29,'Sales RAW DATA'!$E$2:$E$30000,Incentive_Calc!O$5),"")</f>
        <v>440014</v>
      </c>
      <c r="P29" s="42">
        <f t="shared" si="8"/>
        <v>1485839</v>
      </c>
      <c r="Q29" s="44">
        <f t="shared" si="9"/>
        <v>0.69724185156028007</v>
      </c>
      <c r="R29" s="44">
        <f t="shared" si="10"/>
        <v>1.0298788211377905</v>
      </c>
      <c r="S29" s="44">
        <f t="shared" si="11"/>
        <v>0.74133091622216307</v>
      </c>
      <c r="T29" s="45">
        <f t="shared" si="12"/>
        <v>81.772543131985614</v>
      </c>
      <c r="U29" s="45">
        <f t="shared" si="13"/>
        <v>81</v>
      </c>
      <c r="V29" s="44">
        <f>IFERROR(SUMIFS('Sales RAW DATA'!$G:$G,'Sales RAW DATA'!$I:$I,Incentive_Calc!$A29,'Sales RAW DATA'!$D:$D,"B1",'Sales RAW DATA'!$E:$E,Incentive_Calc!V$5)/SUMIFS('Sales RAW DATA'!$F:$F,'Sales RAW DATA'!$I:$I,Incentive_Calc!$A29,'Sales RAW DATA'!$D:$D,"B1",'Sales RAW DATA'!$E:$E,Incentive_Calc!V$5),"")</f>
        <v>0.82184301495135947</v>
      </c>
      <c r="W29" s="44">
        <f>IFERROR(SUMIFS('Sales RAW DATA'!$G:$G,'Sales RAW DATA'!$I:$I,Incentive_Calc!$A29,'Sales RAW DATA'!$D:$D,"B1",'Sales RAW DATA'!$E:$E,Incentive_Calc!W$5)/SUMIFS('Sales RAW DATA'!$F:$F,'Sales RAW DATA'!$I:$I,Incentive_Calc!$A29,'Sales RAW DATA'!$D:$D,"B1",'Sales RAW DATA'!$E:$E,Incentive_Calc!W$5),"")</f>
        <v>0.42082617642557102</v>
      </c>
      <c r="X29" s="44">
        <f>IFERROR(SUMIFS('Sales RAW DATA'!$G:$G,'Sales RAW DATA'!$I:$I,Incentive_Calc!$A29,'Sales RAW DATA'!$D:$D,"B1",'Sales RAW DATA'!$E:$E,Incentive_Calc!X$5)/SUMIFS('Sales RAW DATA'!$F:$F,'Sales RAW DATA'!$I:$I,Incentive_Calc!$A29,'Sales RAW DATA'!$D:$D,"B1",'Sales RAW DATA'!$E:$E,Incentive_Calc!X$5),"")</f>
        <v>0.2866557661505606</v>
      </c>
      <c r="Y29" s="44">
        <f>SUMIFS('Sales RAW DATA'!$G:$G,'Sales RAW DATA'!$I:$I,Incentive_Calc!$A29,'Sales RAW DATA'!$D:$D,"B1")/SUMIFS('Sales RAW DATA'!$F:$F,'Sales RAW DATA'!$I:$I,Incentive_Calc!$A29,'Sales RAW DATA'!$D:$D,"B1")</f>
        <v>0.5870561137968564</v>
      </c>
      <c r="Z29" s="44">
        <f>IFERROR(SUMIFS('Sales RAW DATA'!$G:$G,'Sales RAW DATA'!$I:$I,Incentive_Calc!$A29,'Sales RAW DATA'!$D:$D,"B2",'Sales RAW DATA'!$E:$E,Incentive_Calc!Z$5)/SUMIFS('Sales RAW DATA'!$F:$F,'Sales RAW DATA'!$I:$I,Incentive_Calc!$A29,'Sales RAW DATA'!$D:$D,"B2",'Sales RAW DATA'!$E:$E,Incentive_Calc!Z$5),"")</f>
        <v>0.56836246336783958</v>
      </c>
      <c r="AA29" s="44">
        <f>IFERROR(SUMIFS('Sales RAW DATA'!$G:$G,'Sales RAW DATA'!$I:$I,Incentive_Calc!$A29,'Sales RAW DATA'!$D:$D,"B2",'Sales RAW DATA'!$E:$E,Incentive_Calc!AA$5)/SUMIFS('Sales RAW DATA'!$F:$F,'Sales RAW DATA'!$I:$I,Incentive_Calc!$A29,'Sales RAW DATA'!$D:$D,"B2",'Sales RAW DATA'!$E:$E,Incentive_Calc!AA$5),"")</f>
        <v>1.232967032967033</v>
      </c>
      <c r="AB29" s="44">
        <f>IFERROR(SUMIFS('Sales RAW DATA'!$G:$G,'Sales RAW DATA'!$I:$I,Incentive_Calc!$A29,'Sales RAW DATA'!$D:$D,"B2",'Sales RAW DATA'!$E:$E,Incentive_Calc!AB$5)/SUMIFS('Sales RAW DATA'!$F:$F,'Sales RAW DATA'!$I:$I,Incentive_Calc!$A29,'Sales RAW DATA'!$D:$D,"B2",'Sales RAW DATA'!$E:$E,Incentive_Calc!AB$5),"")</f>
        <v>1.4727369684042129</v>
      </c>
      <c r="AC29" s="44">
        <f>SUMIFS('Sales RAW DATA'!$G:$G,'Sales RAW DATA'!$I:$I,Incentive_Calc!$A29,'Sales RAW DATA'!$D:$D,"B2")/SUMIFS('Sales RAW DATA'!$F:$F,'Sales RAW DATA'!$I:$I,Incentive_Calc!$A29,'Sales RAW DATA'!$D:$D,"B2")</f>
        <v>0.76206393967238051</v>
      </c>
      <c r="AD29" s="44">
        <f>IFERROR(SUMIFS('Sales RAW DATA'!$G:$G,'Sales RAW DATA'!$I:$I,Incentive_Calc!$A29,'Sales RAW DATA'!$D:$D,"B3",'Sales RAW DATA'!$E:$E,Incentive_Calc!AD$5)/SUMIFS('Sales RAW DATA'!$F:$F,'Sales RAW DATA'!$I:$I,Incentive_Calc!$A29,'Sales RAW DATA'!$D:$D,"B3",'Sales RAW DATA'!$E:$E,Incentive_Calc!AD$5),"")</f>
        <v>0.68151858281991795</v>
      </c>
      <c r="AE29" s="44">
        <f>IFERROR(SUMIFS('Sales RAW DATA'!$G:$G,'Sales RAW DATA'!$I:$I,Incentive_Calc!$A29,'Sales RAW DATA'!$D:$D,"B3",'Sales RAW DATA'!$E:$E,Incentive_Calc!AE$5)/SUMIFS('Sales RAW DATA'!$F:$F,'Sales RAW DATA'!$I:$I,Incentive_Calc!$A29,'Sales RAW DATA'!$D:$D,"B3",'Sales RAW DATA'!$E:$E,Incentive_Calc!AE$5),"")</f>
        <v>0.2965724709572119</v>
      </c>
      <c r="AF29" s="44">
        <f>IFERROR(SUMIFS('Sales RAW DATA'!$G:$G,'Sales RAW DATA'!$I:$I,Incentive_Calc!$A29,'Sales RAW DATA'!$D:$D,"B3",'Sales RAW DATA'!$E:$E,Incentive_Calc!AF$5)/SUMIFS('Sales RAW DATA'!$F:$F,'Sales RAW DATA'!$I:$I,Incentive_Calc!$A29,'Sales RAW DATA'!$D:$D,"B3",'Sales RAW DATA'!$E:$E,Incentive_Calc!AF$5),"")</f>
        <v>0.35718740678471678</v>
      </c>
      <c r="AG29" s="44">
        <f>SUMIFS('Sales RAW DATA'!$G:$G,'Sales RAW DATA'!$I:$I,Incentive_Calc!$A29,'Sales RAW DATA'!$D:$D,"B3")/SUMIFS('Sales RAW DATA'!$F:$F,'Sales RAW DATA'!$I:$I,Incentive_Calc!$A29,'Sales RAW DATA'!$D:$D,"B3")</f>
        <v>0.56054523999233474</v>
      </c>
      <c r="AH29" s="44">
        <f>IFERROR(SUMIFS('Sales RAW DATA'!$G:$G,'Sales RAW DATA'!$I:$I,Incentive_Calc!$A29,'Sales RAW DATA'!$D:$D,"B4",'Sales RAW DATA'!$E:$E,Incentive_Calc!AH$5)/SUMIFS('Sales RAW DATA'!$F:$F,'Sales RAW DATA'!$I:$I,Incentive_Calc!$A29,'Sales RAW DATA'!$D:$D,"B4",'Sales RAW DATA'!$E:$E,Incentive_Calc!AH$5),"")</f>
        <v>1.0235709514266629</v>
      </c>
      <c r="AI29" s="44">
        <f>IFERROR(SUMIFS('Sales RAW DATA'!$G:$G,'Sales RAW DATA'!$I:$I,Incentive_Calc!$A29,'Sales RAW DATA'!$D:$D,"B4",'Sales RAW DATA'!$E:$E,Incentive_Calc!AI$5)/SUMIFS('Sales RAW DATA'!$F:$F,'Sales RAW DATA'!$I:$I,Incentive_Calc!$A29,'Sales RAW DATA'!$D:$D,"B4",'Sales RAW DATA'!$E:$E,Incentive_Calc!AI$5),"")</f>
        <v>0.97844148402807618</v>
      </c>
      <c r="AJ29" s="44">
        <f>IFERROR(SUMIFS('Sales RAW DATA'!$G:$G,'Sales RAW DATA'!$I:$I,Incentive_Calc!$A29,'Sales RAW DATA'!$D:$D,"B4",'Sales RAW DATA'!$E:$E,Incentive_Calc!AJ$5)/SUMIFS('Sales RAW DATA'!$F:$F,'Sales RAW DATA'!$I:$I,Incentive_Calc!$A29,'Sales RAW DATA'!$D:$D,"B4",'Sales RAW DATA'!$E:$E,Incentive_Calc!AJ$5),"")</f>
        <v>0.60696165010047509</v>
      </c>
      <c r="AK29" s="44">
        <f>SUMIFS('Sales RAW DATA'!$G:$G,'Sales RAW DATA'!$I:$I,Incentive_Calc!$A29,'Sales RAW DATA'!$D:$D,"B4")/SUMIFS('Sales RAW DATA'!$F:$F,'Sales RAW DATA'!$I:$I,Incentive_Calc!$A29,'Sales RAW DATA'!$D:$D,"B4")</f>
        <v>0.81525761556635001</v>
      </c>
      <c r="AL29" s="44">
        <f>IFERROR(SUMIFS('Sales RAW DATA'!$G:$G,'Sales RAW DATA'!$I:$I,Incentive_Calc!$A29,'Sales RAW DATA'!$D:$D,"B5",'Sales RAW DATA'!$E:$E,Incentive_Calc!AL$5)/SUMIFS('Sales RAW DATA'!$F:$F,'Sales RAW DATA'!$I:$I,Incentive_Calc!$A29,'Sales RAW DATA'!$D:$D,"B5",'Sales RAW DATA'!$E:$E,Incentive_Calc!AL$5),"")</f>
        <v>0.68166897369982205</v>
      </c>
      <c r="AM29" s="44">
        <f>IFERROR(SUMIFS('Sales RAW DATA'!$G:$G,'Sales RAW DATA'!$I:$I,Incentive_Calc!$A29,'Sales RAW DATA'!$D:$D,"B5",'Sales RAW DATA'!$E:$E,Incentive_Calc!AM$5)/SUMIFS('Sales RAW DATA'!$F:$F,'Sales RAW DATA'!$I:$I,Incentive_Calc!$A29,'Sales RAW DATA'!$D:$D,"B5",'Sales RAW DATA'!$E:$E,Incentive_Calc!AM$5),"")</f>
        <v>0.90416411512553585</v>
      </c>
      <c r="AN29" s="44">
        <f>IFERROR(SUMIFS('Sales RAW DATA'!$G:$G,'Sales RAW DATA'!$I:$I,Incentive_Calc!$A29,'Sales RAW DATA'!$D:$D,"B5",'Sales RAW DATA'!$E:$E,Incentive_Calc!AN$5)/SUMIFS('Sales RAW DATA'!$F:$F,'Sales RAW DATA'!$I:$I,Incentive_Calc!$A29,'Sales RAW DATA'!$D:$D,"B5",'Sales RAW DATA'!$E:$E,Incentive_Calc!AN$5),"")</f>
        <v>0.85366328916601719</v>
      </c>
      <c r="AO29" s="44">
        <f>SUMIFS('Sales RAW DATA'!$G:$G,'Sales RAW DATA'!$I:$I,Incentive_Calc!$A29,'Sales RAW DATA'!$D:$D,"B5")/SUMIFS('Sales RAW DATA'!$F:$F,'Sales RAW DATA'!$I:$I,Incentive_Calc!$A29,'Sales RAW DATA'!$D:$D,"B5")</f>
        <v>0.7777754921523049</v>
      </c>
      <c r="AP29" s="42">
        <f>SUM(SUMIFS('Sales RAW DATA'!$F$2:$F$22804,'Sales RAW DATA'!$I$2:$I$22804,Incentive_Calc!$A29,'Sales RAW DATA'!$D$2:$D$22804,"B1"),SUMIFS('Sales RAW DATA'!$F$2:$F$22804,'Sales RAW DATA'!$I$2:$I$22804,Incentive_Calc!$A29,'Sales RAW DATA'!$D$2:$D$22804,"B2"),SUMIFS('Sales RAW DATA'!$F$2:$F$22804,'Sales RAW DATA'!$I$2:$I$22804,Incentive_Calc!$A29,'Sales RAW DATA'!$D$2:$D$22804,"B3"),SUMIFS('Sales RAW DATA'!$F$2:$F$22804,'Sales RAW DATA'!$I$2:$I$22804,Incentive_Calc!$A29,'Sales RAW DATA'!$D$2:$D$22804,"B4"),SUMIFS('Sales RAW DATA'!$F$2:$F$22804,'Sales RAW DATA'!$I$2:$I$22804,Incentive_Calc!$A29,'Sales RAW DATA'!$D$2:$D$22804,"B5"))</f>
        <v>834065</v>
      </c>
      <c r="AQ29" s="42">
        <f>SUM(SUMIFS('Sales RAW DATA'!$G$2:$G$22804,'Sales RAW DATA'!$I$2:$I$22804,Incentive_Calc!$A29,'Sales RAW DATA'!$D$2:$D$22804,"B1"),SUMIFS('Sales RAW DATA'!$G$2:$G$22804,'Sales RAW DATA'!$I$2:$I$22804,Incentive_Calc!$A29,'Sales RAW DATA'!$D$2:$D$22804,"B2"),SUMIFS('Sales RAW DATA'!$G$2:$G$22804,'Sales RAW DATA'!$I$2:$I$22804,Incentive_Calc!$A29,'Sales RAW DATA'!$D$2:$D$22804,"B3"),SUMIFS('Sales RAW DATA'!$G$2:$G$22804,'Sales RAW DATA'!$I$2:$I$22804,Incentive_Calc!$A29,'Sales RAW DATA'!$D$2:$D$22804,"B4"),SUMIFS('Sales RAW DATA'!$G$2:$G$22804,'Sales RAW DATA'!$I$2:$I$22804,Incentive_Calc!$A29,'Sales RAW DATA'!$D$2:$D$22804,"B5"))</f>
        <v>570193</v>
      </c>
      <c r="AR29" s="45">
        <f t="shared" si="14"/>
        <v>68.363137165568631</v>
      </c>
      <c r="AS29" s="45">
        <f t="shared" si="15"/>
        <v>68</v>
      </c>
      <c r="AT29" s="46">
        <v>1.04</v>
      </c>
      <c r="AU29" s="46">
        <v>0.83</v>
      </c>
      <c r="AV29" s="43" t="str">
        <f t="shared" si="1"/>
        <v>No</v>
      </c>
      <c r="AW29" s="43" t="str">
        <f t="shared" si="2"/>
        <v>Yes</v>
      </c>
      <c r="AX29" s="43" t="str">
        <f t="shared" si="3"/>
        <v>No</v>
      </c>
      <c r="AY29" s="43" t="str">
        <f t="shared" si="16"/>
        <v>Yes</v>
      </c>
    </row>
    <row r="30" spans="1:51" x14ac:dyDescent="0.35">
      <c r="A30" s="21" t="s">
        <v>904</v>
      </c>
      <c r="B30" s="21" t="s">
        <v>879</v>
      </c>
      <c r="C30" s="21" t="str">
        <f>_xlfn.XLOOKUP($A30,'Employee List'!$E:$E,'Employee List'!$D:$D,0)</f>
        <v>SF</v>
      </c>
      <c r="D30" s="42" cm="1">
        <f t="array" ref="D30">IFERROR(IF($G30="Yes",INDEX('Payment Plan'!$D$6:$D$42,MATCH(1,(Incentive_Calc!$C30='Payment Plan'!$B$6:$B$42)*(Incentive_Calc!$U30='Payment Plan'!$C$6:$C$42),0)),""),"")</f>
        <v>28940.625</v>
      </c>
      <c r="E30" s="42" t="str" cm="1">
        <f t="array" ref="E30">IFERROR(IF($H30="Yes",INDEX('Payment Plan'!$D$6:$D$42,MATCH(1,(Incentive_Calc!$C30='Payment Plan'!$B$6:$B$42)*(Incentive_Calc!$AS30='Payment Plan'!$C$6:$C$42),0)),""),"")</f>
        <v/>
      </c>
      <c r="F30" s="42">
        <f t="shared" si="4"/>
        <v>28940.625</v>
      </c>
      <c r="G30" s="43" t="str">
        <f t="shared" si="5"/>
        <v>Yes</v>
      </c>
      <c r="H30" s="21" t="str">
        <f t="shared" si="6"/>
        <v>No</v>
      </c>
      <c r="I30" s="42">
        <f>IFERROR(SUMIFS('Sales RAW DATA'!$F$2:$F$30000,'Sales RAW DATA'!$I$2:$I$30000,Incentive_Calc!$A30,'Sales RAW DATA'!$E$2:$E$30000,Incentive_Calc!I$5),"")</f>
        <v>740764</v>
      </c>
      <c r="J30" s="42">
        <f>IFERROR(SUMIFS('Sales RAW DATA'!$F$2:$F$30000,'Sales RAW DATA'!$I$2:$I$30000,Incentive_Calc!$A30,'Sales RAW DATA'!$E$2:$E$30000,Incentive_Calc!J$5),"")</f>
        <v>751129</v>
      </c>
      <c r="K30" s="42">
        <f>IFERROR(SUMIFS('Sales RAW DATA'!$F$2:$F$30000,'Sales RAW DATA'!$I$2:$I$30000,Incentive_Calc!$A30,'Sales RAW DATA'!$E$2:$E$30000,Incentive_Calc!K$5),"")</f>
        <v>772901</v>
      </c>
      <c r="L30" s="42">
        <f t="shared" si="7"/>
        <v>2264794</v>
      </c>
      <c r="M30" s="42">
        <f>IFERROR(SUMIFS('Sales RAW DATA'!$G$2:$G$30000,'Sales RAW DATA'!$I$2:$I$30000,Incentive_Calc!$A30,'Sales RAW DATA'!$E$2:$E$30000,Incentive_Calc!M$5),"")</f>
        <v>762365</v>
      </c>
      <c r="N30" s="42">
        <f>IFERROR(SUMIFS('Sales RAW DATA'!$G$2:$G$30000,'Sales RAW DATA'!$I$2:$I$30000,Incentive_Calc!$A30,'Sales RAW DATA'!$E$2:$E$30000,Incentive_Calc!N$5),"")</f>
        <v>785711</v>
      </c>
      <c r="O30" s="42">
        <f>IFERROR(SUMIFS('Sales RAW DATA'!$G$2:$G$30000,'Sales RAW DATA'!$I$2:$I$30000,Incentive_Calc!$A30,'Sales RAW DATA'!$E$2:$E$30000,Incentive_Calc!O$5),"")</f>
        <v>800572</v>
      </c>
      <c r="P30" s="42">
        <f t="shared" si="8"/>
        <v>2348648</v>
      </c>
      <c r="Q30" s="44">
        <f t="shared" si="9"/>
        <v>1.029160434362361</v>
      </c>
      <c r="R30" s="44">
        <f t="shared" si="10"/>
        <v>1.0460400277449013</v>
      </c>
      <c r="S30" s="44">
        <f t="shared" si="11"/>
        <v>1.0358014803965838</v>
      </c>
      <c r="T30" s="45">
        <f t="shared" si="12"/>
        <v>103.70250009493137</v>
      </c>
      <c r="U30" s="45">
        <f t="shared" si="13"/>
        <v>103</v>
      </c>
      <c r="V30" s="44">
        <f>IFERROR(SUMIFS('Sales RAW DATA'!$G:$G,'Sales RAW DATA'!$I:$I,Incentive_Calc!$A30,'Sales RAW DATA'!$D:$D,"B1",'Sales RAW DATA'!$E:$E,Incentive_Calc!V$5)/SUMIFS('Sales RAW DATA'!$F:$F,'Sales RAW DATA'!$I:$I,Incentive_Calc!$A30,'Sales RAW DATA'!$D:$D,"B1",'Sales RAW DATA'!$E:$E,Incentive_Calc!V$5),"")</f>
        <v>1.1664148723004995</v>
      </c>
      <c r="W30" s="44">
        <f>IFERROR(SUMIFS('Sales RAW DATA'!$G:$G,'Sales RAW DATA'!$I:$I,Incentive_Calc!$A30,'Sales RAW DATA'!$D:$D,"B1",'Sales RAW DATA'!$E:$E,Incentive_Calc!W$5)/SUMIFS('Sales RAW DATA'!$F:$F,'Sales RAW DATA'!$I:$I,Incentive_Calc!$A30,'Sales RAW DATA'!$D:$D,"B1",'Sales RAW DATA'!$E:$E,Incentive_Calc!W$5),"")</f>
        <v>0.86507782572855552</v>
      </c>
      <c r="X30" s="44">
        <f>IFERROR(SUMIFS('Sales RAW DATA'!$G:$G,'Sales RAW DATA'!$I:$I,Incentive_Calc!$A30,'Sales RAW DATA'!$D:$D,"B1",'Sales RAW DATA'!$E:$E,Incentive_Calc!X$5)/SUMIFS('Sales RAW DATA'!$F:$F,'Sales RAW DATA'!$I:$I,Incentive_Calc!$A30,'Sales RAW DATA'!$D:$D,"B1",'Sales RAW DATA'!$E:$E,Incentive_Calc!X$5),"")</f>
        <v>0.75975874791515741</v>
      </c>
      <c r="Y30" s="44">
        <f>SUMIFS('Sales RAW DATA'!$G:$G,'Sales RAW DATA'!$I:$I,Incentive_Calc!$A30,'Sales RAW DATA'!$D:$D,"B1")/SUMIFS('Sales RAW DATA'!$F:$F,'Sales RAW DATA'!$I:$I,Incentive_Calc!$A30,'Sales RAW DATA'!$D:$D,"B1")</f>
        <v>0.93404414800008695</v>
      </c>
      <c r="Z30" s="44">
        <f>IFERROR(SUMIFS('Sales RAW DATA'!$G:$G,'Sales RAW DATA'!$I:$I,Incentive_Calc!$A30,'Sales RAW DATA'!$D:$D,"B2",'Sales RAW DATA'!$E:$E,Incentive_Calc!Z$5)/SUMIFS('Sales RAW DATA'!$F:$F,'Sales RAW DATA'!$I:$I,Incentive_Calc!$A30,'Sales RAW DATA'!$D:$D,"B2",'Sales RAW DATA'!$E:$E,Incentive_Calc!Z$5),"")</f>
        <v>0.91508074169985099</v>
      </c>
      <c r="AA30" s="44">
        <f>IFERROR(SUMIFS('Sales RAW DATA'!$G:$G,'Sales RAW DATA'!$I:$I,Incentive_Calc!$A30,'Sales RAW DATA'!$D:$D,"B2",'Sales RAW DATA'!$E:$E,Incentive_Calc!AA$5)/SUMIFS('Sales RAW DATA'!$F:$F,'Sales RAW DATA'!$I:$I,Incentive_Calc!$A30,'Sales RAW DATA'!$D:$D,"B2",'Sales RAW DATA'!$E:$E,Incentive_Calc!AA$5),"")</f>
        <v>1.0210957967877889</v>
      </c>
      <c r="AB30" s="44">
        <f>IFERROR(SUMIFS('Sales RAW DATA'!$G:$G,'Sales RAW DATA'!$I:$I,Incentive_Calc!$A30,'Sales RAW DATA'!$D:$D,"B2",'Sales RAW DATA'!$E:$E,Incentive_Calc!AB$5)/SUMIFS('Sales RAW DATA'!$F:$F,'Sales RAW DATA'!$I:$I,Incentive_Calc!$A30,'Sales RAW DATA'!$D:$D,"B2",'Sales RAW DATA'!$E:$E,Incentive_Calc!AB$5),"")</f>
        <v>0.93058655477189534</v>
      </c>
      <c r="AC30" s="44">
        <f>SUMIFS('Sales RAW DATA'!$G:$G,'Sales RAW DATA'!$I:$I,Incentive_Calc!$A30,'Sales RAW DATA'!$D:$D,"B2")/SUMIFS('Sales RAW DATA'!$F:$F,'Sales RAW DATA'!$I:$I,Incentive_Calc!$A30,'Sales RAW DATA'!$D:$D,"B2")</f>
        <v>0.95633794124907434</v>
      </c>
      <c r="AD30" s="44">
        <f>IFERROR(SUMIFS('Sales RAW DATA'!$G:$G,'Sales RAW DATA'!$I:$I,Incentive_Calc!$A30,'Sales RAW DATA'!$D:$D,"B3",'Sales RAW DATA'!$E:$E,Incentive_Calc!AD$5)/SUMIFS('Sales RAW DATA'!$F:$F,'Sales RAW DATA'!$I:$I,Incentive_Calc!$A30,'Sales RAW DATA'!$D:$D,"B3",'Sales RAW DATA'!$E:$E,Incentive_Calc!AD$5),"")</f>
        <v>0.92452167271338548</v>
      </c>
      <c r="AE30" s="44">
        <f>IFERROR(SUMIFS('Sales RAW DATA'!$G:$G,'Sales RAW DATA'!$I:$I,Incentive_Calc!$A30,'Sales RAW DATA'!$D:$D,"B3",'Sales RAW DATA'!$E:$E,Incentive_Calc!AE$5)/SUMIFS('Sales RAW DATA'!$F:$F,'Sales RAW DATA'!$I:$I,Incentive_Calc!$A30,'Sales RAW DATA'!$D:$D,"B3",'Sales RAW DATA'!$E:$E,Incentive_Calc!AE$5),"")</f>
        <v>1.7180034639273769</v>
      </c>
      <c r="AF30" s="44">
        <f>IFERROR(SUMIFS('Sales RAW DATA'!$G:$G,'Sales RAW DATA'!$I:$I,Incentive_Calc!$A30,'Sales RAW DATA'!$D:$D,"B3",'Sales RAW DATA'!$E:$E,Incentive_Calc!AF$5)/SUMIFS('Sales RAW DATA'!$F:$F,'Sales RAW DATA'!$I:$I,Incentive_Calc!$A30,'Sales RAW DATA'!$D:$D,"B3",'Sales RAW DATA'!$E:$E,Incentive_Calc!AF$5),"")</f>
        <v>1.8393377553307926</v>
      </c>
      <c r="AG30" s="44">
        <f>SUMIFS('Sales RAW DATA'!$G:$G,'Sales RAW DATA'!$I:$I,Incentive_Calc!$A30,'Sales RAW DATA'!$D:$D,"B3")/SUMIFS('Sales RAW DATA'!$F:$F,'Sales RAW DATA'!$I:$I,Incentive_Calc!$A30,'Sales RAW DATA'!$D:$D,"B3")</f>
        <v>1.5127801931613303</v>
      </c>
      <c r="AH30" s="44">
        <f>IFERROR(SUMIFS('Sales RAW DATA'!$G:$G,'Sales RAW DATA'!$I:$I,Incentive_Calc!$A30,'Sales RAW DATA'!$D:$D,"B4",'Sales RAW DATA'!$E:$E,Incentive_Calc!AH$5)/SUMIFS('Sales RAW DATA'!$F:$F,'Sales RAW DATA'!$I:$I,Incentive_Calc!$A30,'Sales RAW DATA'!$D:$D,"B4",'Sales RAW DATA'!$E:$E,Incentive_Calc!AH$5),"")</f>
        <v>0.82013486711622374</v>
      </c>
      <c r="AI30" s="44">
        <f>IFERROR(SUMIFS('Sales RAW DATA'!$G:$G,'Sales RAW DATA'!$I:$I,Incentive_Calc!$A30,'Sales RAW DATA'!$D:$D,"B4",'Sales RAW DATA'!$E:$E,Incentive_Calc!AI$5)/SUMIFS('Sales RAW DATA'!$F:$F,'Sales RAW DATA'!$I:$I,Incentive_Calc!$A30,'Sales RAW DATA'!$D:$D,"B4",'Sales RAW DATA'!$E:$E,Incentive_Calc!AI$5),"")</f>
        <v>0.83403908534539239</v>
      </c>
      <c r="AJ30" s="44">
        <f>IFERROR(SUMIFS('Sales RAW DATA'!$G:$G,'Sales RAW DATA'!$I:$I,Incentive_Calc!$A30,'Sales RAW DATA'!$D:$D,"B4",'Sales RAW DATA'!$E:$E,Incentive_Calc!AJ$5)/SUMIFS('Sales RAW DATA'!$F:$F,'Sales RAW DATA'!$I:$I,Incentive_Calc!$A30,'Sales RAW DATA'!$D:$D,"B4",'Sales RAW DATA'!$E:$E,Incentive_Calc!AJ$5),"")</f>
        <v>0.85164843689395697</v>
      </c>
      <c r="AK30" s="44">
        <f>SUMIFS('Sales RAW DATA'!$G:$G,'Sales RAW DATA'!$I:$I,Incentive_Calc!$A30,'Sales RAW DATA'!$D:$D,"B4")/SUMIFS('Sales RAW DATA'!$F:$F,'Sales RAW DATA'!$I:$I,Incentive_Calc!$A30,'Sales RAW DATA'!$D:$D,"B4")</f>
        <v>0.83540021361562866</v>
      </c>
      <c r="AL30" s="44">
        <f>IFERROR(SUMIFS('Sales RAW DATA'!$G:$G,'Sales RAW DATA'!$I:$I,Incentive_Calc!$A30,'Sales RAW DATA'!$D:$D,"B5",'Sales RAW DATA'!$E:$E,Incentive_Calc!AL$5)/SUMIFS('Sales RAW DATA'!$F:$F,'Sales RAW DATA'!$I:$I,Incentive_Calc!$A30,'Sales RAW DATA'!$D:$D,"B5",'Sales RAW DATA'!$E:$E,Incentive_Calc!AL$5),"")</f>
        <v>0.98590217097558774</v>
      </c>
      <c r="AM30" s="44">
        <f>IFERROR(SUMIFS('Sales RAW DATA'!$G:$G,'Sales RAW DATA'!$I:$I,Incentive_Calc!$A30,'Sales RAW DATA'!$D:$D,"B5",'Sales RAW DATA'!$E:$E,Incentive_Calc!AM$5)/SUMIFS('Sales RAW DATA'!$F:$F,'Sales RAW DATA'!$I:$I,Incentive_Calc!$A30,'Sales RAW DATA'!$D:$D,"B5",'Sales RAW DATA'!$E:$E,Incentive_Calc!AM$5),"")</f>
        <v>1.1143069458408008</v>
      </c>
      <c r="AN30" s="44">
        <f>IFERROR(SUMIFS('Sales RAW DATA'!$G:$G,'Sales RAW DATA'!$I:$I,Incentive_Calc!$A30,'Sales RAW DATA'!$D:$D,"B5",'Sales RAW DATA'!$E:$E,Incentive_Calc!AN$5)/SUMIFS('Sales RAW DATA'!$F:$F,'Sales RAW DATA'!$I:$I,Incentive_Calc!$A30,'Sales RAW DATA'!$D:$D,"B5",'Sales RAW DATA'!$E:$E,Incentive_Calc!AN$5),"")</f>
        <v>1.201165930815723</v>
      </c>
      <c r="AO30" s="44">
        <f>SUMIFS('Sales RAW DATA'!$G:$G,'Sales RAW DATA'!$I:$I,Incentive_Calc!$A30,'Sales RAW DATA'!$D:$D,"B5")/SUMIFS('Sales RAW DATA'!$F:$F,'Sales RAW DATA'!$I:$I,Incentive_Calc!$A30,'Sales RAW DATA'!$D:$D,"B5")</f>
        <v>1.1022541223248743</v>
      </c>
      <c r="AP30" s="42">
        <f>SUM(SUMIFS('Sales RAW DATA'!$F$2:$F$22804,'Sales RAW DATA'!$I$2:$I$22804,Incentive_Calc!$A30,'Sales RAW DATA'!$D$2:$D$22804,"B1"),SUMIFS('Sales RAW DATA'!$F$2:$F$22804,'Sales RAW DATA'!$I$2:$I$22804,Incentive_Calc!$A30,'Sales RAW DATA'!$D$2:$D$22804,"B2"),SUMIFS('Sales RAW DATA'!$F$2:$F$22804,'Sales RAW DATA'!$I$2:$I$22804,Incentive_Calc!$A30,'Sales RAW DATA'!$D$2:$D$22804,"B3"),SUMIFS('Sales RAW DATA'!$F$2:$F$22804,'Sales RAW DATA'!$I$2:$I$22804,Incentive_Calc!$A30,'Sales RAW DATA'!$D$2:$D$22804,"B4"),SUMIFS('Sales RAW DATA'!$F$2:$F$22804,'Sales RAW DATA'!$I$2:$I$22804,Incentive_Calc!$A30,'Sales RAW DATA'!$D$2:$D$22804,"B5"))</f>
        <v>1172860</v>
      </c>
      <c r="AQ30" s="42">
        <f>SUM(SUMIFS('Sales RAW DATA'!$G$2:$G$22804,'Sales RAW DATA'!$I$2:$I$22804,Incentive_Calc!$A30,'Sales RAW DATA'!$D$2:$D$22804,"B1"),SUMIFS('Sales RAW DATA'!$G$2:$G$22804,'Sales RAW DATA'!$I$2:$I$22804,Incentive_Calc!$A30,'Sales RAW DATA'!$D$2:$D$22804,"B2"),SUMIFS('Sales RAW DATA'!$G$2:$G$22804,'Sales RAW DATA'!$I$2:$I$22804,Incentive_Calc!$A30,'Sales RAW DATA'!$D$2:$D$22804,"B3"),SUMIFS('Sales RAW DATA'!$G$2:$G$22804,'Sales RAW DATA'!$I$2:$I$22804,Incentive_Calc!$A30,'Sales RAW DATA'!$D$2:$D$22804,"B4"),SUMIFS('Sales RAW DATA'!$G$2:$G$22804,'Sales RAW DATA'!$I$2:$I$22804,Incentive_Calc!$A30,'Sales RAW DATA'!$D$2:$D$22804,"B5"))</f>
        <v>1332220</v>
      </c>
      <c r="AR30" s="45">
        <f t="shared" si="14"/>
        <v>113.58729942192589</v>
      </c>
      <c r="AS30" s="45">
        <f t="shared" si="15"/>
        <v>113</v>
      </c>
      <c r="AT30" s="46">
        <v>1.1299999999999999</v>
      </c>
      <c r="AU30" s="46">
        <v>0.9</v>
      </c>
      <c r="AV30" s="43" t="str">
        <f t="shared" si="1"/>
        <v>Yes</v>
      </c>
      <c r="AW30" s="43" t="str">
        <f t="shared" si="2"/>
        <v>Yes</v>
      </c>
      <c r="AX30" s="43" t="str">
        <f t="shared" si="3"/>
        <v>Yes</v>
      </c>
      <c r="AY30" s="43" t="str">
        <f t="shared" si="16"/>
        <v>Yes</v>
      </c>
    </row>
    <row r="31" spans="1:51" x14ac:dyDescent="0.35">
      <c r="A31" s="21" t="s">
        <v>905</v>
      </c>
      <c r="B31" s="21" t="s">
        <v>431</v>
      </c>
      <c r="C31" s="21" t="str">
        <f>_xlfn.XLOOKUP($A31,'Employee List'!$E:$E,'Employee List'!$D:$D,0)</f>
        <v>SF</v>
      </c>
      <c r="D31" s="42" cm="1">
        <f t="array" ref="D31">IFERROR(IF($G31="Yes",INDEX('Payment Plan'!$D$6:$D$42,MATCH(1,(Incentive_Calc!$C31='Payment Plan'!$B$6:$B$42)*(Incentive_Calc!$U31='Payment Plan'!$C$6:$C$42),0)),""),"")</f>
        <v>30387.65625</v>
      </c>
      <c r="E31" s="42" t="str" cm="1">
        <f t="array" ref="E31">IFERROR(IF($H31="Yes",INDEX('Payment Plan'!$D$6:$D$42,MATCH(1,(Incentive_Calc!$C31='Payment Plan'!$B$6:$B$42)*(Incentive_Calc!$AS31='Payment Plan'!$C$6:$C$42),0)),""),"")</f>
        <v/>
      </c>
      <c r="F31" s="42">
        <f t="shared" si="4"/>
        <v>30387.65625</v>
      </c>
      <c r="G31" s="43" t="str">
        <f t="shared" si="5"/>
        <v>Yes</v>
      </c>
      <c r="H31" s="21" t="str">
        <f t="shared" si="6"/>
        <v>No</v>
      </c>
      <c r="I31" s="42">
        <f>IFERROR(SUMIFS('Sales RAW DATA'!$F$2:$F$30000,'Sales RAW DATA'!$I$2:$I$30000,Incentive_Calc!$A31,'Sales RAW DATA'!$E$2:$E$30000,Incentive_Calc!I$5),"")</f>
        <v>537781</v>
      </c>
      <c r="J31" s="42">
        <f>IFERROR(SUMIFS('Sales RAW DATA'!$F$2:$F$30000,'Sales RAW DATA'!$I$2:$I$30000,Incentive_Calc!$A31,'Sales RAW DATA'!$E$2:$E$30000,Incentive_Calc!J$5),"")</f>
        <v>546520</v>
      </c>
      <c r="K31" s="42">
        <f>IFERROR(SUMIFS('Sales RAW DATA'!$F$2:$F$30000,'Sales RAW DATA'!$I$2:$I$30000,Incentive_Calc!$A31,'Sales RAW DATA'!$E$2:$E$30000,Incentive_Calc!K$5),"")</f>
        <v>561926</v>
      </c>
      <c r="L31" s="42">
        <f t="shared" si="7"/>
        <v>1646227</v>
      </c>
      <c r="M31" s="42">
        <f>IFERROR(SUMIFS('Sales RAW DATA'!$G$2:$G$30000,'Sales RAW DATA'!$I$2:$I$30000,Incentive_Calc!$A31,'Sales RAW DATA'!$E$2:$E$30000,Incentive_Calc!M$5),"")</f>
        <v>605835</v>
      </c>
      <c r="N31" s="42">
        <f>IFERROR(SUMIFS('Sales RAW DATA'!$G$2:$G$30000,'Sales RAW DATA'!$I$2:$I$30000,Incentive_Calc!$A31,'Sales RAW DATA'!$E$2:$E$30000,Incentive_Calc!N$5),"")</f>
        <v>514442</v>
      </c>
      <c r="O31" s="42">
        <f>IFERROR(SUMIFS('Sales RAW DATA'!$G$2:$G$30000,'Sales RAW DATA'!$I$2:$I$30000,Incentive_Calc!$A31,'Sales RAW DATA'!$E$2:$E$30000,Incentive_Calc!O$5),"")</f>
        <v>593458</v>
      </c>
      <c r="P31" s="42">
        <f t="shared" si="8"/>
        <v>1713735</v>
      </c>
      <c r="Q31" s="44">
        <f t="shared" si="9"/>
        <v>1.1265459359850942</v>
      </c>
      <c r="R31" s="44">
        <f t="shared" si="10"/>
        <v>0.94130498426407083</v>
      </c>
      <c r="S31" s="44">
        <f t="shared" si="11"/>
        <v>1.0561141502617784</v>
      </c>
      <c r="T31" s="45">
        <f t="shared" si="12"/>
        <v>104.1007710358292</v>
      </c>
      <c r="U31" s="45">
        <f t="shared" si="13"/>
        <v>104</v>
      </c>
      <c r="V31" s="44">
        <f>IFERROR(SUMIFS('Sales RAW DATA'!$G:$G,'Sales RAW DATA'!$I:$I,Incentive_Calc!$A31,'Sales RAW DATA'!$D:$D,"B1",'Sales RAW DATA'!$E:$E,Incentive_Calc!V$5)/SUMIFS('Sales RAW DATA'!$F:$F,'Sales RAW DATA'!$I:$I,Incentive_Calc!$A31,'Sales RAW DATA'!$D:$D,"B1",'Sales RAW DATA'!$E:$E,Incentive_Calc!V$5),"")</f>
        <v>1.1288945838056281</v>
      </c>
      <c r="W31" s="44">
        <f>IFERROR(SUMIFS('Sales RAW DATA'!$G:$G,'Sales RAW DATA'!$I:$I,Incentive_Calc!$A31,'Sales RAW DATA'!$D:$D,"B1",'Sales RAW DATA'!$E:$E,Incentive_Calc!W$5)/SUMIFS('Sales RAW DATA'!$F:$F,'Sales RAW DATA'!$I:$I,Incentive_Calc!$A31,'Sales RAW DATA'!$D:$D,"B1",'Sales RAW DATA'!$E:$E,Incentive_Calc!W$5),"")</f>
        <v>0.87204574458613215</v>
      </c>
      <c r="X31" s="44">
        <f>IFERROR(SUMIFS('Sales RAW DATA'!$G:$G,'Sales RAW DATA'!$I:$I,Incentive_Calc!$A31,'Sales RAW DATA'!$D:$D,"B1",'Sales RAW DATA'!$E:$E,Incentive_Calc!X$5)/SUMIFS('Sales RAW DATA'!$F:$F,'Sales RAW DATA'!$I:$I,Incentive_Calc!$A31,'Sales RAW DATA'!$D:$D,"B1",'Sales RAW DATA'!$E:$E,Incentive_Calc!X$5),"")</f>
        <v>0.75190457625154106</v>
      </c>
      <c r="Y31" s="44">
        <f>SUMIFS('Sales RAW DATA'!$G:$G,'Sales RAW DATA'!$I:$I,Incentive_Calc!$A31,'Sales RAW DATA'!$D:$D,"B1")/SUMIFS('Sales RAW DATA'!$F:$F,'Sales RAW DATA'!$I:$I,Incentive_Calc!$A31,'Sales RAW DATA'!$D:$D,"B1")</f>
        <v>0.92132221179998719</v>
      </c>
      <c r="Z31" s="44">
        <f>IFERROR(SUMIFS('Sales RAW DATA'!$G:$G,'Sales RAW DATA'!$I:$I,Incentive_Calc!$A31,'Sales RAW DATA'!$D:$D,"B2",'Sales RAW DATA'!$E:$E,Incentive_Calc!Z$5)/SUMIFS('Sales RAW DATA'!$F:$F,'Sales RAW DATA'!$I:$I,Incentive_Calc!$A31,'Sales RAW DATA'!$D:$D,"B2",'Sales RAW DATA'!$E:$E,Incentive_Calc!Z$5),"")</f>
        <v>1.156938877755511</v>
      </c>
      <c r="AA31" s="44">
        <f>IFERROR(SUMIFS('Sales RAW DATA'!$G:$G,'Sales RAW DATA'!$I:$I,Incentive_Calc!$A31,'Sales RAW DATA'!$D:$D,"B2",'Sales RAW DATA'!$E:$E,Incentive_Calc!AA$5)/SUMIFS('Sales RAW DATA'!$F:$F,'Sales RAW DATA'!$I:$I,Incentive_Calc!$A31,'Sales RAW DATA'!$D:$D,"B2",'Sales RAW DATA'!$E:$E,Incentive_Calc!AA$5),"")</f>
        <v>1.595649749023982</v>
      </c>
      <c r="AB31" s="44">
        <f>IFERROR(SUMIFS('Sales RAW DATA'!$G:$G,'Sales RAW DATA'!$I:$I,Incentive_Calc!$A31,'Sales RAW DATA'!$D:$D,"B2",'Sales RAW DATA'!$E:$E,Incentive_Calc!AB$5)/SUMIFS('Sales RAW DATA'!$F:$F,'Sales RAW DATA'!$I:$I,Incentive_Calc!$A31,'Sales RAW DATA'!$D:$D,"B2",'Sales RAW DATA'!$E:$E,Incentive_Calc!AB$5),"")</f>
        <v>1.1950475578922022</v>
      </c>
      <c r="AC31" s="44">
        <f>SUMIFS('Sales RAW DATA'!$G:$G,'Sales RAW DATA'!$I:$I,Incentive_Calc!$A31,'Sales RAW DATA'!$D:$D,"B2")/SUMIFS('Sales RAW DATA'!$F:$F,'Sales RAW DATA'!$I:$I,Incentive_Calc!$A31,'Sales RAW DATA'!$D:$D,"B2")</f>
        <v>1.3117708997201363</v>
      </c>
      <c r="AD31" s="44">
        <f>IFERROR(SUMIFS('Sales RAW DATA'!$G:$G,'Sales RAW DATA'!$I:$I,Incentive_Calc!$A31,'Sales RAW DATA'!$D:$D,"B3",'Sales RAW DATA'!$E:$E,Incentive_Calc!AD$5)/SUMIFS('Sales RAW DATA'!$F:$F,'Sales RAW DATA'!$I:$I,Incentive_Calc!$A31,'Sales RAW DATA'!$D:$D,"B3",'Sales RAW DATA'!$E:$E,Incentive_Calc!AD$5),"")</f>
        <v>0.78236522001559261</v>
      </c>
      <c r="AE31" s="44">
        <f>IFERROR(SUMIFS('Sales RAW DATA'!$G:$G,'Sales RAW DATA'!$I:$I,Incentive_Calc!$A31,'Sales RAW DATA'!$D:$D,"B3",'Sales RAW DATA'!$E:$E,Incentive_Calc!AE$5)/SUMIFS('Sales RAW DATA'!$F:$F,'Sales RAW DATA'!$I:$I,Incentive_Calc!$A31,'Sales RAW DATA'!$D:$D,"B3",'Sales RAW DATA'!$E:$E,Incentive_Calc!AE$5),"")</f>
        <v>0.85726742013436197</v>
      </c>
      <c r="AF31" s="44">
        <f>IFERROR(SUMIFS('Sales RAW DATA'!$G:$G,'Sales RAW DATA'!$I:$I,Incentive_Calc!$A31,'Sales RAW DATA'!$D:$D,"B3",'Sales RAW DATA'!$E:$E,Incentive_Calc!AF$5)/SUMIFS('Sales RAW DATA'!$F:$F,'Sales RAW DATA'!$I:$I,Incentive_Calc!$A31,'Sales RAW DATA'!$D:$D,"B3",'Sales RAW DATA'!$E:$E,Incentive_Calc!AF$5),"")</f>
        <v>1.6423092831382566</v>
      </c>
      <c r="AG31" s="44">
        <f>SUMIFS('Sales RAW DATA'!$G:$G,'Sales RAW DATA'!$I:$I,Incentive_Calc!$A31,'Sales RAW DATA'!$D:$D,"B3")/SUMIFS('Sales RAW DATA'!$F:$F,'Sales RAW DATA'!$I:$I,Incentive_Calc!$A31,'Sales RAW DATA'!$D:$D,"B3")</f>
        <v>1.1201720717212735</v>
      </c>
      <c r="AH31" s="44">
        <f>IFERROR(SUMIFS('Sales RAW DATA'!$G:$G,'Sales RAW DATA'!$I:$I,Incentive_Calc!$A31,'Sales RAW DATA'!$D:$D,"B4",'Sales RAW DATA'!$E:$E,Incentive_Calc!AH$5)/SUMIFS('Sales RAW DATA'!$F:$F,'Sales RAW DATA'!$I:$I,Incentive_Calc!$A31,'Sales RAW DATA'!$D:$D,"B4",'Sales RAW DATA'!$E:$E,Incentive_Calc!AH$5),"")</f>
        <v>2.0284677644432039</v>
      </c>
      <c r="AI31" s="44">
        <f>IFERROR(SUMIFS('Sales RAW DATA'!$G:$G,'Sales RAW DATA'!$I:$I,Incentive_Calc!$A31,'Sales RAW DATA'!$D:$D,"B4",'Sales RAW DATA'!$E:$E,Incentive_Calc!AI$5)/SUMIFS('Sales RAW DATA'!$F:$F,'Sales RAW DATA'!$I:$I,Incentive_Calc!$A31,'Sales RAW DATA'!$D:$D,"B4",'Sales RAW DATA'!$E:$E,Incentive_Calc!AI$5),"")</f>
        <v>1.0128670512737408</v>
      </c>
      <c r="AJ31" s="44">
        <f>IFERROR(SUMIFS('Sales RAW DATA'!$G:$G,'Sales RAW DATA'!$I:$I,Incentive_Calc!$A31,'Sales RAW DATA'!$D:$D,"B4",'Sales RAW DATA'!$E:$E,Incentive_Calc!AJ$5)/SUMIFS('Sales RAW DATA'!$F:$F,'Sales RAW DATA'!$I:$I,Incentive_Calc!$A31,'Sales RAW DATA'!$D:$D,"B4",'Sales RAW DATA'!$E:$E,Incentive_Calc!AJ$5),"")</f>
        <v>0.83302122347066165</v>
      </c>
      <c r="AK31" s="44">
        <f>SUMIFS('Sales RAW DATA'!$G:$G,'Sales RAW DATA'!$I:$I,Incentive_Calc!$A31,'Sales RAW DATA'!$D:$D,"B4")/SUMIFS('Sales RAW DATA'!$F:$F,'Sales RAW DATA'!$I:$I,Incentive_Calc!$A31,'Sales RAW DATA'!$D:$D,"B4")</f>
        <v>1.2824814273241956</v>
      </c>
      <c r="AL31" s="44">
        <f>IFERROR(SUMIFS('Sales RAW DATA'!$G:$G,'Sales RAW DATA'!$I:$I,Incentive_Calc!$A31,'Sales RAW DATA'!$D:$D,"B5",'Sales RAW DATA'!$E:$E,Incentive_Calc!AL$5)/SUMIFS('Sales RAW DATA'!$F:$F,'Sales RAW DATA'!$I:$I,Incentive_Calc!$A31,'Sales RAW DATA'!$D:$D,"B5",'Sales RAW DATA'!$E:$E,Incentive_Calc!AL$5),"")</f>
        <v>1.0815983447562394</v>
      </c>
      <c r="AM31" s="44">
        <f>IFERROR(SUMIFS('Sales RAW DATA'!$G:$G,'Sales RAW DATA'!$I:$I,Incentive_Calc!$A31,'Sales RAW DATA'!$D:$D,"B5",'Sales RAW DATA'!$E:$E,Incentive_Calc!AM$5)/SUMIFS('Sales RAW DATA'!$F:$F,'Sales RAW DATA'!$I:$I,Incentive_Calc!$A31,'Sales RAW DATA'!$D:$D,"B5",'Sales RAW DATA'!$E:$E,Incentive_Calc!AM$5),"")</f>
        <v>0.84878266033254157</v>
      </c>
      <c r="AN31" s="44">
        <f>IFERROR(SUMIFS('Sales RAW DATA'!$G:$G,'Sales RAW DATA'!$I:$I,Incentive_Calc!$A31,'Sales RAW DATA'!$D:$D,"B5",'Sales RAW DATA'!$E:$E,Incentive_Calc!AN$5)/SUMIFS('Sales RAW DATA'!$F:$F,'Sales RAW DATA'!$I:$I,Incentive_Calc!$A31,'Sales RAW DATA'!$D:$D,"B5",'Sales RAW DATA'!$E:$E,Incentive_Calc!AN$5),"")</f>
        <v>0.65070564516129037</v>
      </c>
      <c r="AO31" s="44">
        <f>SUMIFS('Sales RAW DATA'!$G:$G,'Sales RAW DATA'!$I:$I,Incentive_Calc!$A31,'Sales RAW DATA'!$D:$D,"B5")/SUMIFS('Sales RAW DATA'!$F:$F,'Sales RAW DATA'!$I:$I,Incentive_Calc!$A31,'Sales RAW DATA'!$D:$D,"B5")</f>
        <v>0.85005581914596706</v>
      </c>
      <c r="AP31" s="42">
        <f>SUM(SUMIFS('Sales RAW DATA'!$F$2:$F$22804,'Sales RAW DATA'!$I$2:$I$22804,Incentive_Calc!$A31,'Sales RAW DATA'!$D$2:$D$22804,"B1"),SUMIFS('Sales RAW DATA'!$F$2:$F$22804,'Sales RAW DATA'!$I$2:$I$22804,Incentive_Calc!$A31,'Sales RAW DATA'!$D$2:$D$22804,"B2"),SUMIFS('Sales RAW DATA'!$F$2:$F$22804,'Sales RAW DATA'!$I$2:$I$22804,Incentive_Calc!$A31,'Sales RAW DATA'!$D$2:$D$22804,"B3"),SUMIFS('Sales RAW DATA'!$F$2:$F$22804,'Sales RAW DATA'!$I$2:$I$22804,Incentive_Calc!$A31,'Sales RAW DATA'!$D$2:$D$22804,"B4"),SUMIFS('Sales RAW DATA'!$F$2:$F$22804,'Sales RAW DATA'!$I$2:$I$22804,Incentive_Calc!$A31,'Sales RAW DATA'!$D$2:$D$22804,"B5"))</f>
        <v>1034159</v>
      </c>
      <c r="AQ31" s="42">
        <f>SUM(SUMIFS('Sales RAW DATA'!$G$2:$G$22804,'Sales RAW DATA'!$I$2:$I$22804,Incentive_Calc!$A31,'Sales RAW DATA'!$D$2:$D$22804,"B1"),SUMIFS('Sales RAW DATA'!$G$2:$G$22804,'Sales RAW DATA'!$I$2:$I$22804,Incentive_Calc!$A31,'Sales RAW DATA'!$D$2:$D$22804,"B2"),SUMIFS('Sales RAW DATA'!$G$2:$G$22804,'Sales RAW DATA'!$I$2:$I$22804,Incentive_Calc!$A31,'Sales RAW DATA'!$D$2:$D$22804,"B3"),SUMIFS('Sales RAW DATA'!$G$2:$G$22804,'Sales RAW DATA'!$I$2:$I$22804,Incentive_Calc!$A31,'Sales RAW DATA'!$D$2:$D$22804,"B4"),SUMIFS('Sales RAW DATA'!$G$2:$G$22804,'Sales RAW DATA'!$I$2:$I$22804,Incentive_Calc!$A31,'Sales RAW DATA'!$D$2:$D$22804,"B5"))</f>
        <v>1116323</v>
      </c>
      <c r="AR31" s="45">
        <f t="shared" si="14"/>
        <v>107.9450065222079</v>
      </c>
      <c r="AS31" s="45">
        <f t="shared" si="15"/>
        <v>107</v>
      </c>
      <c r="AT31" s="46">
        <v>1</v>
      </c>
      <c r="AU31" s="46">
        <v>0.9</v>
      </c>
      <c r="AV31" s="43" t="str">
        <f t="shared" si="1"/>
        <v>Yes</v>
      </c>
      <c r="AW31" s="43" t="str">
        <f t="shared" si="2"/>
        <v>Yes</v>
      </c>
      <c r="AX31" s="43" t="str">
        <f t="shared" si="3"/>
        <v>Yes</v>
      </c>
      <c r="AY31" s="43" t="str">
        <f t="shared" si="16"/>
        <v>Yes</v>
      </c>
    </row>
    <row r="32" spans="1:51" x14ac:dyDescent="0.35">
      <c r="A32" s="21" t="s">
        <v>906</v>
      </c>
      <c r="B32" s="21" t="s">
        <v>432</v>
      </c>
      <c r="C32" s="21" t="str">
        <f>_xlfn.XLOOKUP($A32,'Employee List'!$E:$E,'Employee List'!$D:$D,0)</f>
        <v>SF</v>
      </c>
      <c r="D32" s="42" cm="1">
        <f t="array" ref="D32">IFERROR(IF($G32="Yes",INDEX('Payment Plan'!$D$6:$D$42,MATCH(1,(Incentive_Calc!$C32='Payment Plan'!$B$6:$B$42)*(Incentive_Calc!$U32='Payment Plan'!$C$6:$C$42),0)),""),"")</f>
        <v>27562.5</v>
      </c>
      <c r="E32" s="42" t="str" cm="1">
        <f t="array" ref="E32">IFERROR(IF($H32="Yes",INDEX('Payment Plan'!$D$6:$D$42,MATCH(1,(Incentive_Calc!$C32='Payment Plan'!$B$6:$B$42)*(Incentive_Calc!$AS32='Payment Plan'!$C$6:$C$42),0)),""),"")</f>
        <v/>
      </c>
      <c r="F32" s="42">
        <f t="shared" si="4"/>
        <v>27562.5</v>
      </c>
      <c r="G32" s="43" t="str">
        <f t="shared" si="5"/>
        <v>Yes</v>
      </c>
      <c r="H32" s="21" t="str">
        <f t="shared" si="6"/>
        <v>No</v>
      </c>
      <c r="I32" s="42">
        <f>IFERROR(SUMIFS('Sales RAW DATA'!$F$2:$F$30000,'Sales RAW DATA'!$I$2:$I$30000,Incentive_Calc!$A32,'Sales RAW DATA'!$E$2:$E$30000,Incentive_Calc!I$5),"")</f>
        <v>538878</v>
      </c>
      <c r="J32" s="42">
        <f>IFERROR(SUMIFS('Sales RAW DATA'!$F$2:$F$30000,'Sales RAW DATA'!$I$2:$I$30000,Incentive_Calc!$A32,'Sales RAW DATA'!$E$2:$E$30000,Incentive_Calc!J$5),"")</f>
        <v>541176</v>
      </c>
      <c r="K32" s="42">
        <f>IFERROR(SUMIFS('Sales RAW DATA'!$F$2:$F$30000,'Sales RAW DATA'!$I$2:$I$30000,Incentive_Calc!$A32,'Sales RAW DATA'!$E$2:$E$30000,Incentive_Calc!K$5),"")</f>
        <v>547127</v>
      </c>
      <c r="L32" s="42">
        <f t="shared" si="7"/>
        <v>1627181</v>
      </c>
      <c r="M32" s="42">
        <f>IFERROR(SUMIFS('Sales RAW DATA'!$G$2:$G$30000,'Sales RAW DATA'!$I$2:$I$30000,Incentive_Calc!$A32,'Sales RAW DATA'!$E$2:$E$30000,Incentive_Calc!M$5),"")</f>
        <v>540021</v>
      </c>
      <c r="N32" s="42">
        <f>IFERROR(SUMIFS('Sales RAW DATA'!$G$2:$G$30000,'Sales RAW DATA'!$I$2:$I$30000,Incentive_Calc!$A32,'Sales RAW DATA'!$E$2:$E$30000,Incentive_Calc!N$5),"")</f>
        <v>568364</v>
      </c>
      <c r="O32" s="42">
        <f>IFERROR(SUMIFS('Sales RAW DATA'!$G$2:$G$30000,'Sales RAW DATA'!$I$2:$I$30000,Incentive_Calc!$A32,'Sales RAW DATA'!$E$2:$E$30000,Incentive_Calc!O$5),"")</f>
        <v>566332</v>
      </c>
      <c r="P32" s="42">
        <f t="shared" si="8"/>
        <v>1674717</v>
      </c>
      <c r="Q32" s="44">
        <f t="shared" si="9"/>
        <v>1.0021210737866455</v>
      </c>
      <c r="R32" s="44">
        <f t="shared" si="10"/>
        <v>1.0502387393380341</v>
      </c>
      <c r="S32" s="44">
        <f t="shared" si="11"/>
        <v>1.0351015394963143</v>
      </c>
      <c r="T32" s="45">
        <f t="shared" si="12"/>
        <v>102.92137137786146</v>
      </c>
      <c r="U32" s="45">
        <f t="shared" si="13"/>
        <v>102</v>
      </c>
      <c r="V32" s="44">
        <f>IFERROR(SUMIFS('Sales RAW DATA'!$G:$G,'Sales RAW DATA'!$I:$I,Incentive_Calc!$A32,'Sales RAW DATA'!$D:$D,"B1",'Sales RAW DATA'!$E:$E,Incentive_Calc!V$5)/SUMIFS('Sales RAW DATA'!$F:$F,'Sales RAW DATA'!$I:$I,Incentive_Calc!$A32,'Sales RAW DATA'!$D:$D,"B1",'Sales RAW DATA'!$E:$E,Incentive_Calc!V$5),"")</f>
        <v>0.87551739682799889</v>
      </c>
      <c r="W32" s="44">
        <f>IFERROR(SUMIFS('Sales RAW DATA'!$G:$G,'Sales RAW DATA'!$I:$I,Incentive_Calc!$A32,'Sales RAW DATA'!$D:$D,"B1",'Sales RAW DATA'!$E:$E,Incentive_Calc!W$5)/SUMIFS('Sales RAW DATA'!$F:$F,'Sales RAW DATA'!$I:$I,Incentive_Calc!$A32,'Sales RAW DATA'!$D:$D,"B1",'Sales RAW DATA'!$E:$E,Incentive_Calc!W$5),"")</f>
        <v>0.68200493015612162</v>
      </c>
      <c r="X32" s="44">
        <f>IFERROR(SUMIFS('Sales RAW DATA'!$G:$G,'Sales RAW DATA'!$I:$I,Incentive_Calc!$A32,'Sales RAW DATA'!$D:$D,"B1",'Sales RAW DATA'!$E:$E,Incentive_Calc!X$5)/SUMIFS('Sales RAW DATA'!$F:$F,'Sales RAW DATA'!$I:$I,Incentive_Calc!$A32,'Sales RAW DATA'!$D:$D,"B1",'Sales RAW DATA'!$E:$E,Incentive_Calc!X$5),"")</f>
        <v>0.53041925315488803</v>
      </c>
      <c r="Y32" s="44">
        <f>SUMIFS('Sales RAW DATA'!$G:$G,'Sales RAW DATA'!$I:$I,Incentive_Calc!$A32,'Sales RAW DATA'!$D:$D,"B1")/SUMIFS('Sales RAW DATA'!$F:$F,'Sales RAW DATA'!$I:$I,Incentive_Calc!$A32,'Sales RAW DATA'!$D:$D,"B1")</f>
        <v>0.69881007842903731</v>
      </c>
      <c r="Z32" s="44">
        <f>IFERROR(SUMIFS('Sales RAW DATA'!$G:$G,'Sales RAW DATA'!$I:$I,Incentive_Calc!$A32,'Sales RAW DATA'!$D:$D,"B2",'Sales RAW DATA'!$E:$E,Incentive_Calc!Z$5)/SUMIFS('Sales RAW DATA'!$F:$F,'Sales RAW DATA'!$I:$I,Incentive_Calc!$A32,'Sales RAW DATA'!$D:$D,"B2",'Sales RAW DATA'!$E:$E,Incentive_Calc!Z$5),"")</f>
        <v>1.014974368198579</v>
      </c>
      <c r="AA32" s="44">
        <f>IFERROR(SUMIFS('Sales RAW DATA'!$G:$G,'Sales RAW DATA'!$I:$I,Incentive_Calc!$A32,'Sales RAW DATA'!$D:$D,"B2",'Sales RAW DATA'!$E:$E,Incentive_Calc!AA$5)/SUMIFS('Sales RAW DATA'!$F:$F,'Sales RAW DATA'!$I:$I,Incentive_Calc!$A32,'Sales RAW DATA'!$D:$D,"B2",'Sales RAW DATA'!$E:$E,Incentive_Calc!AA$5),"")</f>
        <v>1.4342461497492345</v>
      </c>
      <c r="AB32" s="44">
        <f>IFERROR(SUMIFS('Sales RAW DATA'!$G:$G,'Sales RAW DATA'!$I:$I,Incentive_Calc!$A32,'Sales RAW DATA'!$D:$D,"B2",'Sales RAW DATA'!$E:$E,Incentive_Calc!AB$5)/SUMIFS('Sales RAW DATA'!$F:$F,'Sales RAW DATA'!$I:$I,Incentive_Calc!$A32,'Sales RAW DATA'!$D:$D,"B2",'Sales RAW DATA'!$E:$E,Incentive_Calc!AB$5),"")</f>
        <v>1.2945079823568446</v>
      </c>
      <c r="AC32" s="44">
        <f>SUMIFS('Sales RAW DATA'!$G:$G,'Sales RAW DATA'!$I:$I,Incentive_Calc!$A32,'Sales RAW DATA'!$D:$D,"B2")/SUMIFS('Sales RAW DATA'!$F:$F,'Sales RAW DATA'!$I:$I,Incentive_Calc!$A32,'Sales RAW DATA'!$D:$D,"B2")</f>
        <v>1.2509234528612831</v>
      </c>
      <c r="AD32" s="44">
        <f>IFERROR(SUMIFS('Sales RAW DATA'!$G:$G,'Sales RAW DATA'!$I:$I,Incentive_Calc!$A32,'Sales RAW DATA'!$D:$D,"B3",'Sales RAW DATA'!$E:$E,Incentive_Calc!AD$5)/SUMIFS('Sales RAW DATA'!$F:$F,'Sales RAW DATA'!$I:$I,Incentive_Calc!$A32,'Sales RAW DATA'!$D:$D,"B3",'Sales RAW DATA'!$E:$E,Incentive_Calc!AD$5),"")</f>
        <v>1.4535868281367847</v>
      </c>
      <c r="AE32" s="44">
        <f>IFERROR(SUMIFS('Sales RAW DATA'!$G:$G,'Sales RAW DATA'!$I:$I,Incentive_Calc!$A32,'Sales RAW DATA'!$D:$D,"B3",'Sales RAW DATA'!$E:$E,Incentive_Calc!AE$5)/SUMIFS('Sales RAW DATA'!$F:$F,'Sales RAW DATA'!$I:$I,Incentive_Calc!$A32,'Sales RAW DATA'!$D:$D,"B3",'Sales RAW DATA'!$E:$E,Incentive_Calc!AE$5),"")</f>
        <v>1.393742356906374</v>
      </c>
      <c r="AF32" s="44">
        <f>IFERROR(SUMIFS('Sales RAW DATA'!$G:$G,'Sales RAW DATA'!$I:$I,Incentive_Calc!$A32,'Sales RAW DATA'!$D:$D,"B3",'Sales RAW DATA'!$E:$E,Incentive_Calc!AF$5)/SUMIFS('Sales RAW DATA'!$F:$F,'Sales RAW DATA'!$I:$I,Incentive_Calc!$A32,'Sales RAW DATA'!$D:$D,"B3",'Sales RAW DATA'!$E:$E,Incentive_Calc!AF$5),"")</f>
        <v>1.2620177851704946</v>
      </c>
      <c r="AG32" s="44">
        <f>SUMIFS('Sales RAW DATA'!$G:$G,'Sales RAW DATA'!$I:$I,Incentive_Calc!$A32,'Sales RAW DATA'!$D:$D,"B3")/SUMIFS('Sales RAW DATA'!$F:$F,'Sales RAW DATA'!$I:$I,Incentive_Calc!$A32,'Sales RAW DATA'!$D:$D,"B3")</f>
        <v>1.3654817152403935</v>
      </c>
      <c r="AH32" s="44">
        <f>IFERROR(SUMIFS('Sales RAW DATA'!$G:$G,'Sales RAW DATA'!$I:$I,Incentive_Calc!$A32,'Sales RAW DATA'!$D:$D,"B4",'Sales RAW DATA'!$E:$E,Incentive_Calc!AH$5)/SUMIFS('Sales RAW DATA'!$F:$F,'Sales RAW DATA'!$I:$I,Incentive_Calc!$A32,'Sales RAW DATA'!$D:$D,"B4",'Sales RAW DATA'!$E:$E,Incentive_Calc!AH$5),"")</f>
        <v>1.0534376681744797</v>
      </c>
      <c r="AI32" s="44">
        <f>IFERROR(SUMIFS('Sales RAW DATA'!$G:$G,'Sales RAW DATA'!$I:$I,Incentive_Calc!$A32,'Sales RAW DATA'!$D:$D,"B4",'Sales RAW DATA'!$E:$E,Incentive_Calc!AI$5)/SUMIFS('Sales RAW DATA'!$F:$F,'Sales RAW DATA'!$I:$I,Incentive_Calc!$A32,'Sales RAW DATA'!$D:$D,"B4",'Sales RAW DATA'!$E:$E,Incentive_Calc!AI$5),"")</f>
        <v>1.0320591861898891</v>
      </c>
      <c r="AJ32" s="44">
        <f>IFERROR(SUMIFS('Sales RAW DATA'!$G:$G,'Sales RAW DATA'!$I:$I,Incentive_Calc!$A32,'Sales RAW DATA'!$D:$D,"B4",'Sales RAW DATA'!$E:$E,Incentive_Calc!AJ$5)/SUMIFS('Sales RAW DATA'!$F:$F,'Sales RAW DATA'!$I:$I,Incentive_Calc!$A32,'Sales RAW DATA'!$D:$D,"B4",'Sales RAW DATA'!$E:$E,Incentive_Calc!AJ$5),"")</f>
        <v>1.1620649119788979</v>
      </c>
      <c r="AK32" s="44">
        <f>SUMIFS('Sales RAW DATA'!$G:$G,'Sales RAW DATA'!$I:$I,Incentive_Calc!$A32,'Sales RAW DATA'!$D:$D,"B4")/SUMIFS('Sales RAW DATA'!$F:$F,'Sales RAW DATA'!$I:$I,Incentive_Calc!$A32,'Sales RAW DATA'!$D:$D,"B4")</f>
        <v>1.0826630813185758</v>
      </c>
      <c r="AL32" s="44">
        <f>IFERROR(SUMIFS('Sales RAW DATA'!$G:$G,'Sales RAW DATA'!$I:$I,Incentive_Calc!$A32,'Sales RAW DATA'!$D:$D,"B5",'Sales RAW DATA'!$E:$E,Incentive_Calc!AL$5)/SUMIFS('Sales RAW DATA'!$F:$F,'Sales RAW DATA'!$I:$I,Incentive_Calc!$A32,'Sales RAW DATA'!$D:$D,"B5",'Sales RAW DATA'!$E:$E,Incentive_Calc!AL$5),"")</f>
        <v>1.0271140763138003</v>
      </c>
      <c r="AM32" s="44">
        <f>IFERROR(SUMIFS('Sales RAW DATA'!$G:$G,'Sales RAW DATA'!$I:$I,Incentive_Calc!$A32,'Sales RAW DATA'!$D:$D,"B5",'Sales RAW DATA'!$E:$E,Incentive_Calc!AM$5)/SUMIFS('Sales RAW DATA'!$F:$F,'Sales RAW DATA'!$I:$I,Incentive_Calc!$A32,'Sales RAW DATA'!$D:$D,"B5",'Sales RAW DATA'!$E:$E,Incentive_Calc!AM$5),"")</f>
        <v>1.0761936785474109</v>
      </c>
      <c r="AN32" s="44">
        <f>IFERROR(SUMIFS('Sales RAW DATA'!$G:$G,'Sales RAW DATA'!$I:$I,Incentive_Calc!$A32,'Sales RAW DATA'!$D:$D,"B5",'Sales RAW DATA'!$E:$E,Incentive_Calc!AN$5)/SUMIFS('Sales RAW DATA'!$F:$F,'Sales RAW DATA'!$I:$I,Incentive_Calc!$A32,'Sales RAW DATA'!$D:$D,"B5",'Sales RAW DATA'!$E:$E,Incentive_Calc!AN$5),"")</f>
        <v>1.1559707280882203</v>
      </c>
      <c r="AO32" s="44">
        <f>SUMIFS('Sales RAW DATA'!$G:$G,'Sales RAW DATA'!$I:$I,Incentive_Calc!$A32,'Sales RAW DATA'!$D:$D,"B5")/SUMIFS('Sales RAW DATA'!$F:$F,'Sales RAW DATA'!$I:$I,Incentive_Calc!$A32,'Sales RAW DATA'!$D:$D,"B5")</f>
        <v>1.0859051436205744</v>
      </c>
      <c r="AP32" s="42">
        <f>SUM(SUMIFS('Sales RAW DATA'!$F$2:$F$22804,'Sales RAW DATA'!$I$2:$I$22804,Incentive_Calc!$A32,'Sales RAW DATA'!$D$2:$D$22804,"B1"),SUMIFS('Sales RAW DATA'!$F$2:$F$22804,'Sales RAW DATA'!$I$2:$I$22804,Incentive_Calc!$A32,'Sales RAW DATA'!$D$2:$D$22804,"B2"),SUMIFS('Sales RAW DATA'!$F$2:$F$22804,'Sales RAW DATA'!$I$2:$I$22804,Incentive_Calc!$A32,'Sales RAW DATA'!$D$2:$D$22804,"B3"),SUMIFS('Sales RAW DATA'!$F$2:$F$22804,'Sales RAW DATA'!$I$2:$I$22804,Incentive_Calc!$A32,'Sales RAW DATA'!$D$2:$D$22804,"B4"),SUMIFS('Sales RAW DATA'!$F$2:$F$22804,'Sales RAW DATA'!$I$2:$I$22804,Incentive_Calc!$A32,'Sales RAW DATA'!$D$2:$D$22804,"B5"))</f>
        <v>869424</v>
      </c>
      <c r="AQ32" s="42">
        <f>SUM(SUMIFS('Sales RAW DATA'!$G$2:$G$22804,'Sales RAW DATA'!$I$2:$I$22804,Incentive_Calc!$A32,'Sales RAW DATA'!$D$2:$D$22804,"B1"),SUMIFS('Sales RAW DATA'!$G$2:$G$22804,'Sales RAW DATA'!$I$2:$I$22804,Incentive_Calc!$A32,'Sales RAW DATA'!$D$2:$D$22804,"B2"),SUMIFS('Sales RAW DATA'!$G$2:$G$22804,'Sales RAW DATA'!$I$2:$I$22804,Incentive_Calc!$A32,'Sales RAW DATA'!$D$2:$D$22804,"B3"),SUMIFS('Sales RAW DATA'!$G$2:$G$22804,'Sales RAW DATA'!$I$2:$I$22804,Incentive_Calc!$A32,'Sales RAW DATA'!$D$2:$D$22804,"B4"),SUMIFS('Sales RAW DATA'!$G$2:$G$22804,'Sales RAW DATA'!$I$2:$I$22804,Incentive_Calc!$A32,'Sales RAW DATA'!$D$2:$D$22804,"B5"))</f>
        <v>904787</v>
      </c>
      <c r="AR32" s="45">
        <f t="shared" si="14"/>
        <v>104.06740554666078</v>
      </c>
      <c r="AS32" s="45">
        <f t="shared" si="15"/>
        <v>104</v>
      </c>
      <c r="AT32" s="46">
        <v>1</v>
      </c>
      <c r="AU32" s="46">
        <v>0.9</v>
      </c>
      <c r="AV32" s="43" t="str">
        <f t="shared" si="1"/>
        <v>Yes</v>
      </c>
      <c r="AW32" s="43" t="str">
        <f t="shared" si="2"/>
        <v>Yes</v>
      </c>
      <c r="AX32" s="43" t="str">
        <f t="shared" si="3"/>
        <v>Yes</v>
      </c>
      <c r="AY32" s="43" t="str">
        <f t="shared" si="16"/>
        <v>Yes</v>
      </c>
    </row>
    <row r="33" spans="1:51" x14ac:dyDescent="0.35">
      <c r="A33" s="21" t="s">
        <v>907</v>
      </c>
      <c r="B33" s="21" t="s">
        <v>433</v>
      </c>
      <c r="C33" s="21" t="str">
        <f>_xlfn.XLOOKUP($A33,'Employee List'!$E:$E,'Employee List'!$D:$D,0)</f>
        <v>SF</v>
      </c>
      <c r="D33" s="42" t="str" cm="1">
        <f t="array" ref="D33">IFERROR(IF($G33="Yes",INDEX('Payment Plan'!$D$6:$D$42,MATCH(1,(Incentive_Calc!$C33='Payment Plan'!$B$6:$B$42)*(Incentive_Calc!$U33='Payment Plan'!$C$6:$C$42),0)),""),"")</f>
        <v/>
      </c>
      <c r="E33" s="42" t="str" cm="1">
        <f t="array" ref="E33">IFERROR(IF($H33="Yes",INDEX('Payment Plan'!$D$6:$D$42,MATCH(1,(Incentive_Calc!$C33='Payment Plan'!$B$6:$B$42)*(Incentive_Calc!$AS33='Payment Plan'!$C$6:$C$42),0)),""),"")</f>
        <v/>
      </c>
      <c r="F33" s="42">
        <f t="shared" si="4"/>
        <v>0</v>
      </c>
      <c r="G33" s="43" t="str">
        <f t="shared" si="5"/>
        <v>No</v>
      </c>
      <c r="H33" s="21" t="str">
        <f t="shared" si="6"/>
        <v>No</v>
      </c>
      <c r="I33" s="42">
        <f>IFERROR(SUMIFS('Sales RAW DATA'!$F$2:$F$30000,'Sales RAW DATA'!$I$2:$I$30000,Incentive_Calc!$A33,'Sales RAW DATA'!$E$2:$E$30000,Incentive_Calc!I$5),"")</f>
        <v>682281</v>
      </c>
      <c r="J33" s="42">
        <f>IFERROR(SUMIFS('Sales RAW DATA'!$F$2:$F$30000,'Sales RAW DATA'!$I$2:$I$30000,Incentive_Calc!$A33,'Sales RAW DATA'!$E$2:$E$30000,Incentive_Calc!J$5),"")</f>
        <v>692098</v>
      </c>
      <c r="K33" s="42">
        <f>IFERROR(SUMIFS('Sales RAW DATA'!$F$2:$F$30000,'Sales RAW DATA'!$I$2:$I$30000,Incentive_Calc!$A33,'Sales RAW DATA'!$E$2:$E$30000,Incentive_Calc!K$5),"")</f>
        <v>703155</v>
      </c>
      <c r="L33" s="42">
        <f t="shared" si="7"/>
        <v>2077534</v>
      </c>
      <c r="M33" s="42">
        <f>IFERROR(SUMIFS('Sales RAW DATA'!$G$2:$G$30000,'Sales RAW DATA'!$I$2:$I$30000,Incentive_Calc!$A33,'Sales RAW DATA'!$E$2:$E$30000,Incentive_Calc!M$5),"")</f>
        <v>763407</v>
      </c>
      <c r="N33" s="42">
        <f>IFERROR(SUMIFS('Sales RAW DATA'!$G$2:$G$30000,'Sales RAW DATA'!$I$2:$I$30000,Incentive_Calc!$A33,'Sales RAW DATA'!$E$2:$E$30000,Incentive_Calc!N$5),"")</f>
        <v>546250</v>
      </c>
      <c r="O33" s="42">
        <f>IFERROR(SUMIFS('Sales RAW DATA'!$G$2:$G$30000,'Sales RAW DATA'!$I$2:$I$30000,Incentive_Calc!$A33,'Sales RAW DATA'!$E$2:$E$30000,Incentive_Calc!O$5),"")</f>
        <v>506074</v>
      </c>
      <c r="P33" s="42">
        <f t="shared" si="8"/>
        <v>1815731</v>
      </c>
      <c r="Q33" s="44">
        <f t="shared" si="9"/>
        <v>1.11890408790513</v>
      </c>
      <c r="R33" s="44">
        <f t="shared" si="10"/>
        <v>0.78926683793335628</v>
      </c>
      <c r="S33" s="44">
        <f t="shared" si="11"/>
        <v>0.71971898087903807</v>
      </c>
      <c r="T33" s="45">
        <f t="shared" si="12"/>
        <v>87.398377114405832</v>
      </c>
      <c r="U33" s="45">
        <f t="shared" si="13"/>
        <v>87</v>
      </c>
      <c r="V33" s="44">
        <f>IFERROR(SUMIFS('Sales RAW DATA'!$G:$G,'Sales RAW DATA'!$I:$I,Incentive_Calc!$A33,'Sales RAW DATA'!$D:$D,"B1",'Sales RAW DATA'!$E:$E,Incentive_Calc!V$5)/SUMIFS('Sales RAW DATA'!$F:$F,'Sales RAW DATA'!$I:$I,Incentive_Calc!$A33,'Sales RAW DATA'!$D:$D,"B1",'Sales RAW DATA'!$E:$E,Incentive_Calc!V$5),"")</f>
        <v>0.45893638505553686</v>
      </c>
      <c r="W33" s="44">
        <f>IFERROR(SUMIFS('Sales RAW DATA'!$G:$G,'Sales RAW DATA'!$I:$I,Incentive_Calc!$A33,'Sales RAW DATA'!$D:$D,"B1",'Sales RAW DATA'!$E:$E,Incentive_Calc!W$5)/SUMIFS('Sales RAW DATA'!$F:$F,'Sales RAW DATA'!$I:$I,Incentive_Calc!$A33,'Sales RAW DATA'!$D:$D,"B1",'Sales RAW DATA'!$E:$E,Incentive_Calc!W$5),"")</f>
        <v>0.38467601073573893</v>
      </c>
      <c r="X33" s="44">
        <f>IFERROR(SUMIFS('Sales RAW DATA'!$G:$G,'Sales RAW DATA'!$I:$I,Incentive_Calc!$A33,'Sales RAW DATA'!$D:$D,"B1",'Sales RAW DATA'!$E:$E,Incentive_Calc!X$5)/SUMIFS('Sales RAW DATA'!$F:$F,'Sales RAW DATA'!$I:$I,Incentive_Calc!$A33,'Sales RAW DATA'!$D:$D,"B1",'Sales RAW DATA'!$E:$E,Incentive_Calc!X$5),"")</f>
        <v>0.36406130612611803</v>
      </c>
      <c r="Y33" s="44">
        <f>SUMIFS('Sales RAW DATA'!$G:$G,'Sales RAW DATA'!$I:$I,Incentive_Calc!$A33,'Sales RAW DATA'!$D:$D,"B1")/SUMIFS('Sales RAW DATA'!$F:$F,'Sales RAW DATA'!$I:$I,Incentive_Calc!$A33,'Sales RAW DATA'!$D:$D,"B1")</f>
        <v>0.40347532018995541</v>
      </c>
      <c r="Z33" s="44">
        <f>IFERROR(SUMIFS('Sales RAW DATA'!$G:$G,'Sales RAW DATA'!$I:$I,Incentive_Calc!$A33,'Sales RAW DATA'!$D:$D,"B2",'Sales RAW DATA'!$E:$E,Incentive_Calc!Z$5)/SUMIFS('Sales RAW DATA'!$F:$F,'Sales RAW DATA'!$I:$I,Incentive_Calc!$A33,'Sales RAW DATA'!$D:$D,"B2",'Sales RAW DATA'!$E:$E,Incentive_Calc!Z$5),"")</f>
        <v>0.97152415143603132</v>
      </c>
      <c r="AA33" s="44">
        <f>IFERROR(SUMIFS('Sales RAW DATA'!$G:$G,'Sales RAW DATA'!$I:$I,Incentive_Calc!$A33,'Sales RAW DATA'!$D:$D,"B2",'Sales RAW DATA'!$E:$E,Incentive_Calc!AA$5)/SUMIFS('Sales RAW DATA'!$F:$F,'Sales RAW DATA'!$I:$I,Incentive_Calc!$A33,'Sales RAW DATA'!$D:$D,"B2",'Sales RAW DATA'!$E:$E,Incentive_Calc!AA$5),"")</f>
        <v>0.89654869588126807</v>
      </c>
      <c r="AB33" s="44">
        <f>IFERROR(SUMIFS('Sales RAW DATA'!$G:$G,'Sales RAW DATA'!$I:$I,Incentive_Calc!$A33,'Sales RAW DATA'!$D:$D,"B2",'Sales RAW DATA'!$E:$E,Incentive_Calc!AB$5)/SUMIFS('Sales RAW DATA'!$F:$F,'Sales RAW DATA'!$I:$I,Incentive_Calc!$A33,'Sales RAW DATA'!$D:$D,"B2",'Sales RAW DATA'!$E:$E,Incentive_Calc!AB$5),"")</f>
        <v>0.74276427797554556</v>
      </c>
      <c r="AC33" s="44">
        <f>SUMIFS('Sales RAW DATA'!$G:$G,'Sales RAW DATA'!$I:$I,Incentive_Calc!$A33,'Sales RAW DATA'!$D:$D,"B2")/SUMIFS('Sales RAW DATA'!$F:$F,'Sales RAW DATA'!$I:$I,Incentive_Calc!$A33,'Sales RAW DATA'!$D:$D,"B2")</f>
        <v>0.86733214822918092</v>
      </c>
      <c r="AD33" s="44">
        <f>IFERROR(SUMIFS('Sales RAW DATA'!$G:$G,'Sales RAW DATA'!$I:$I,Incentive_Calc!$A33,'Sales RAW DATA'!$D:$D,"B3",'Sales RAW DATA'!$E:$E,Incentive_Calc!AD$5)/SUMIFS('Sales RAW DATA'!$F:$F,'Sales RAW DATA'!$I:$I,Incentive_Calc!$A33,'Sales RAW DATA'!$D:$D,"B3",'Sales RAW DATA'!$E:$E,Incentive_Calc!AD$5),"")</f>
        <v>0.78371233740875368</v>
      </c>
      <c r="AE33" s="44">
        <f>IFERROR(SUMIFS('Sales RAW DATA'!$G:$G,'Sales RAW DATA'!$I:$I,Incentive_Calc!$A33,'Sales RAW DATA'!$D:$D,"B3",'Sales RAW DATA'!$E:$E,Incentive_Calc!AE$5)/SUMIFS('Sales RAW DATA'!$F:$F,'Sales RAW DATA'!$I:$I,Incentive_Calc!$A33,'Sales RAW DATA'!$D:$D,"B3",'Sales RAW DATA'!$E:$E,Incentive_Calc!AE$5),"")</f>
        <v>0.4559189084682097</v>
      </c>
      <c r="AF33" s="44">
        <f>IFERROR(SUMIFS('Sales RAW DATA'!$G:$G,'Sales RAW DATA'!$I:$I,Incentive_Calc!$A33,'Sales RAW DATA'!$D:$D,"B3",'Sales RAW DATA'!$E:$E,Incentive_Calc!AF$5)/SUMIFS('Sales RAW DATA'!$F:$F,'Sales RAW DATA'!$I:$I,Incentive_Calc!$A33,'Sales RAW DATA'!$D:$D,"B3",'Sales RAW DATA'!$E:$E,Incentive_Calc!AF$5),"")</f>
        <v>0.70533908424105074</v>
      </c>
      <c r="AG33" s="44">
        <f>SUMIFS('Sales RAW DATA'!$G:$G,'Sales RAW DATA'!$I:$I,Incentive_Calc!$A33,'Sales RAW DATA'!$D:$D,"B3")/SUMIFS('Sales RAW DATA'!$F:$F,'Sales RAW DATA'!$I:$I,Incentive_Calc!$A33,'Sales RAW DATA'!$D:$D,"B3")</f>
        <v>0.64724242753229833</v>
      </c>
      <c r="AH33" s="44">
        <f>IFERROR(SUMIFS('Sales RAW DATA'!$G:$G,'Sales RAW DATA'!$I:$I,Incentive_Calc!$A33,'Sales RAW DATA'!$D:$D,"B4",'Sales RAW DATA'!$E:$E,Incentive_Calc!AH$5)/SUMIFS('Sales RAW DATA'!$F:$F,'Sales RAW DATA'!$I:$I,Incentive_Calc!$A33,'Sales RAW DATA'!$D:$D,"B4",'Sales RAW DATA'!$E:$E,Incentive_Calc!AH$5),"")</f>
        <v>0.97214139318337089</v>
      </c>
      <c r="AI33" s="44">
        <f>IFERROR(SUMIFS('Sales RAW DATA'!$G:$G,'Sales RAW DATA'!$I:$I,Incentive_Calc!$A33,'Sales RAW DATA'!$D:$D,"B4",'Sales RAW DATA'!$E:$E,Incentive_Calc!AI$5)/SUMIFS('Sales RAW DATA'!$F:$F,'Sales RAW DATA'!$I:$I,Incentive_Calc!$A33,'Sales RAW DATA'!$D:$D,"B4",'Sales RAW DATA'!$E:$E,Incentive_Calc!AI$5),"")</f>
        <v>0.30331040818509591</v>
      </c>
      <c r="AJ33" s="44">
        <f>IFERROR(SUMIFS('Sales RAW DATA'!$G:$G,'Sales RAW DATA'!$I:$I,Incentive_Calc!$A33,'Sales RAW DATA'!$D:$D,"B4",'Sales RAW DATA'!$E:$E,Incentive_Calc!AJ$5)/SUMIFS('Sales RAW DATA'!$F:$F,'Sales RAW DATA'!$I:$I,Incentive_Calc!$A33,'Sales RAW DATA'!$D:$D,"B4",'Sales RAW DATA'!$E:$E,Incentive_Calc!AJ$5),"")</f>
        <v>0.38446906944495574</v>
      </c>
      <c r="AK33" s="44">
        <f>SUMIFS('Sales RAW DATA'!$G:$G,'Sales RAW DATA'!$I:$I,Incentive_Calc!$A33,'Sales RAW DATA'!$D:$D,"B4")/SUMIFS('Sales RAW DATA'!$F:$F,'Sales RAW DATA'!$I:$I,Incentive_Calc!$A33,'Sales RAW DATA'!$D:$D,"B4")</f>
        <v>0.55114847338979345</v>
      </c>
      <c r="AL33" s="44">
        <f>IFERROR(SUMIFS('Sales RAW DATA'!$G:$G,'Sales RAW DATA'!$I:$I,Incentive_Calc!$A33,'Sales RAW DATA'!$D:$D,"B5",'Sales RAW DATA'!$E:$E,Incentive_Calc!AL$5)/SUMIFS('Sales RAW DATA'!$F:$F,'Sales RAW DATA'!$I:$I,Incentive_Calc!$A33,'Sales RAW DATA'!$D:$D,"B5",'Sales RAW DATA'!$E:$E,Incentive_Calc!AL$5),"")</f>
        <v>0.70737310114857355</v>
      </c>
      <c r="AM33" s="44">
        <f>IFERROR(SUMIFS('Sales RAW DATA'!$G:$G,'Sales RAW DATA'!$I:$I,Incentive_Calc!$A33,'Sales RAW DATA'!$D:$D,"B5",'Sales RAW DATA'!$E:$E,Incentive_Calc!AM$5)/SUMIFS('Sales RAW DATA'!$F:$F,'Sales RAW DATA'!$I:$I,Incentive_Calc!$A33,'Sales RAW DATA'!$D:$D,"B5",'Sales RAW DATA'!$E:$E,Incentive_Calc!AM$5),"")</f>
        <v>0.8748913987836664</v>
      </c>
      <c r="AN33" s="44">
        <f>IFERROR(SUMIFS('Sales RAW DATA'!$G:$G,'Sales RAW DATA'!$I:$I,Incentive_Calc!$A33,'Sales RAW DATA'!$D:$D,"B5",'Sales RAW DATA'!$E:$E,Incentive_Calc!AN$5)/SUMIFS('Sales RAW DATA'!$F:$F,'Sales RAW DATA'!$I:$I,Incentive_Calc!$A33,'Sales RAW DATA'!$D:$D,"B5",'Sales RAW DATA'!$E:$E,Incentive_Calc!AN$5),"")</f>
        <v>0.76935875216637784</v>
      </c>
      <c r="AO33" s="44">
        <f>SUMIFS('Sales RAW DATA'!$G:$G,'Sales RAW DATA'!$I:$I,Incentive_Calc!$A33,'Sales RAW DATA'!$D:$D,"B5")/SUMIFS('Sales RAW DATA'!$F:$F,'Sales RAW DATA'!$I:$I,Incentive_Calc!$A33,'Sales RAW DATA'!$D:$D,"B5")</f>
        <v>0.7842423080609604</v>
      </c>
      <c r="AP33" s="42">
        <f>SUM(SUMIFS('Sales RAW DATA'!$F$2:$F$22804,'Sales RAW DATA'!$I$2:$I$22804,Incentive_Calc!$A33,'Sales RAW DATA'!$D$2:$D$22804,"B1"),SUMIFS('Sales RAW DATA'!$F$2:$F$22804,'Sales RAW DATA'!$I$2:$I$22804,Incentive_Calc!$A33,'Sales RAW DATA'!$D$2:$D$22804,"B2"),SUMIFS('Sales RAW DATA'!$F$2:$F$22804,'Sales RAW DATA'!$I$2:$I$22804,Incentive_Calc!$A33,'Sales RAW DATA'!$D$2:$D$22804,"B3"),SUMIFS('Sales RAW DATA'!$F$2:$F$22804,'Sales RAW DATA'!$I$2:$I$22804,Incentive_Calc!$A33,'Sales RAW DATA'!$D$2:$D$22804,"B4"),SUMIFS('Sales RAW DATA'!$F$2:$F$22804,'Sales RAW DATA'!$I$2:$I$22804,Incentive_Calc!$A33,'Sales RAW DATA'!$D$2:$D$22804,"B5"))</f>
        <v>807794</v>
      </c>
      <c r="AQ33" s="42">
        <f>SUM(SUMIFS('Sales RAW DATA'!$G$2:$G$22804,'Sales RAW DATA'!$I$2:$I$22804,Incentive_Calc!$A33,'Sales RAW DATA'!$D$2:$D$22804,"B1"),SUMIFS('Sales RAW DATA'!$G$2:$G$22804,'Sales RAW DATA'!$I$2:$I$22804,Incentive_Calc!$A33,'Sales RAW DATA'!$D$2:$D$22804,"B2"),SUMIFS('Sales RAW DATA'!$G$2:$G$22804,'Sales RAW DATA'!$I$2:$I$22804,Incentive_Calc!$A33,'Sales RAW DATA'!$D$2:$D$22804,"B3"),SUMIFS('Sales RAW DATA'!$G$2:$G$22804,'Sales RAW DATA'!$I$2:$I$22804,Incentive_Calc!$A33,'Sales RAW DATA'!$D$2:$D$22804,"B4"),SUMIFS('Sales RAW DATA'!$G$2:$G$22804,'Sales RAW DATA'!$I$2:$I$22804,Incentive_Calc!$A33,'Sales RAW DATA'!$D$2:$D$22804,"B5"))</f>
        <v>456601</v>
      </c>
      <c r="AR33" s="45">
        <f t="shared" si="14"/>
        <v>56.524435685335618</v>
      </c>
      <c r="AS33" s="45">
        <f t="shared" si="15"/>
        <v>56</v>
      </c>
      <c r="AT33" s="46">
        <v>0.9</v>
      </c>
      <c r="AU33" s="46">
        <v>0.74</v>
      </c>
      <c r="AV33" s="43" t="str">
        <f t="shared" si="1"/>
        <v>Yes</v>
      </c>
      <c r="AW33" s="43" t="str">
        <f t="shared" si="2"/>
        <v>No</v>
      </c>
      <c r="AX33" s="43" t="str">
        <f t="shared" si="3"/>
        <v>No</v>
      </c>
      <c r="AY33" s="43" t="str">
        <f t="shared" si="16"/>
        <v>Yes</v>
      </c>
    </row>
    <row r="34" spans="1:51" x14ac:dyDescent="0.35">
      <c r="A34" s="21" t="s">
        <v>908</v>
      </c>
      <c r="B34" s="21" t="s">
        <v>434</v>
      </c>
      <c r="C34" s="21" t="str">
        <f>_xlfn.XLOOKUP($A34,'Employee List'!$E:$E,'Employee List'!$D:$D,0)</f>
        <v>SF</v>
      </c>
      <c r="D34" s="42" t="str" cm="1">
        <f t="array" ref="D34">IFERROR(IF($G34="Yes",INDEX('Payment Plan'!$D$6:$D$42,MATCH(1,(Incentive_Calc!$C34='Payment Plan'!$B$6:$B$42)*(Incentive_Calc!$U34='Payment Plan'!$C$6:$C$42),0)),""),"")</f>
        <v/>
      </c>
      <c r="E34" s="42" t="str" cm="1">
        <f t="array" ref="E34">IFERROR(IF($H34="Yes",INDEX('Payment Plan'!$D$6:$D$42,MATCH(1,(Incentive_Calc!$C34='Payment Plan'!$B$6:$B$42)*(Incentive_Calc!$AS34='Payment Plan'!$C$6:$C$42),0)),""),"")</f>
        <v/>
      </c>
      <c r="F34" s="42">
        <f t="shared" si="4"/>
        <v>0</v>
      </c>
      <c r="G34" s="43" t="str">
        <f t="shared" si="5"/>
        <v>No</v>
      </c>
      <c r="H34" s="21" t="str">
        <f t="shared" si="6"/>
        <v>No</v>
      </c>
      <c r="I34" s="42">
        <f>IFERROR(SUMIFS('Sales RAW DATA'!$F$2:$F$30000,'Sales RAW DATA'!$I$2:$I$30000,Incentive_Calc!$A34,'Sales RAW DATA'!$E$2:$E$30000,Incentive_Calc!I$5),"")</f>
        <v>631154</v>
      </c>
      <c r="J34" s="42">
        <f>IFERROR(SUMIFS('Sales RAW DATA'!$F$2:$F$30000,'Sales RAW DATA'!$I$2:$I$30000,Incentive_Calc!$A34,'Sales RAW DATA'!$E$2:$E$30000,Incentive_Calc!J$5),"")</f>
        <v>645145</v>
      </c>
      <c r="K34" s="42">
        <f>IFERROR(SUMIFS('Sales RAW DATA'!$F$2:$F$30000,'Sales RAW DATA'!$I$2:$I$30000,Incentive_Calc!$A34,'Sales RAW DATA'!$E$2:$E$30000,Incentive_Calc!K$5),"")</f>
        <v>645091</v>
      </c>
      <c r="L34" s="42">
        <f t="shared" si="7"/>
        <v>1921390</v>
      </c>
      <c r="M34" s="42">
        <f>IFERROR(SUMIFS('Sales RAW DATA'!$G$2:$G$30000,'Sales RAW DATA'!$I$2:$I$30000,Incentive_Calc!$A34,'Sales RAW DATA'!$E$2:$E$30000,Incentive_Calc!M$5),"")</f>
        <v>691531</v>
      </c>
      <c r="N34" s="42">
        <f>IFERROR(SUMIFS('Sales RAW DATA'!$G$2:$G$30000,'Sales RAW DATA'!$I$2:$I$30000,Incentive_Calc!$A34,'Sales RAW DATA'!$E$2:$E$30000,Incentive_Calc!N$5),"")</f>
        <v>563427</v>
      </c>
      <c r="O34" s="42">
        <f>IFERROR(SUMIFS('Sales RAW DATA'!$G$2:$G$30000,'Sales RAW DATA'!$I$2:$I$30000,Incentive_Calc!$A34,'Sales RAW DATA'!$E$2:$E$30000,Incentive_Calc!O$5),"")</f>
        <v>433777</v>
      </c>
      <c r="P34" s="42">
        <f t="shared" si="8"/>
        <v>1688735</v>
      </c>
      <c r="Q34" s="44">
        <f t="shared" si="9"/>
        <v>1.0956612807650747</v>
      </c>
      <c r="R34" s="44">
        <f t="shared" si="10"/>
        <v>0.87333390168101743</v>
      </c>
      <c r="S34" s="44">
        <f t="shared" si="11"/>
        <v>0.67242761098821713</v>
      </c>
      <c r="T34" s="45">
        <f t="shared" si="12"/>
        <v>87.891318264381511</v>
      </c>
      <c r="U34" s="45">
        <f t="shared" si="13"/>
        <v>87</v>
      </c>
      <c r="V34" s="44">
        <f>IFERROR(SUMIFS('Sales RAW DATA'!$G:$G,'Sales RAW DATA'!$I:$I,Incentive_Calc!$A34,'Sales RAW DATA'!$D:$D,"B1",'Sales RAW DATA'!$E:$E,Incentive_Calc!V$5)/SUMIFS('Sales RAW DATA'!$F:$F,'Sales RAW DATA'!$I:$I,Incentive_Calc!$A34,'Sales RAW DATA'!$D:$D,"B1",'Sales RAW DATA'!$E:$E,Incentive_Calc!V$5),"")</f>
        <v>1.0844131145878235</v>
      </c>
      <c r="W34" s="44">
        <f>IFERROR(SUMIFS('Sales RAW DATA'!$G:$G,'Sales RAW DATA'!$I:$I,Incentive_Calc!$A34,'Sales RAW DATA'!$D:$D,"B1",'Sales RAW DATA'!$E:$E,Incentive_Calc!W$5)/SUMIFS('Sales RAW DATA'!$F:$F,'Sales RAW DATA'!$I:$I,Incentive_Calc!$A34,'Sales RAW DATA'!$D:$D,"B1",'Sales RAW DATA'!$E:$E,Incentive_Calc!W$5),"")</f>
        <v>0.99046901781540542</v>
      </c>
      <c r="X34" s="44">
        <f>IFERROR(SUMIFS('Sales RAW DATA'!$G:$G,'Sales RAW DATA'!$I:$I,Incentive_Calc!$A34,'Sales RAW DATA'!$D:$D,"B1",'Sales RAW DATA'!$E:$E,Incentive_Calc!X$5)/SUMIFS('Sales RAW DATA'!$F:$F,'Sales RAW DATA'!$I:$I,Incentive_Calc!$A34,'Sales RAW DATA'!$D:$D,"B1",'Sales RAW DATA'!$E:$E,Incentive_Calc!X$5),"")</f>
        <v>0.86729064309828996</v>
      </c>
      <c r="Y34" s="44">
        <f>SUMIFS('Sales RAW DATA'!$G:$G,'Sales RAW DATA'!$I:$I,Incentive_Calc!$A34,'Sales RAW DATA'!$D:$D,"B1")/SUMIFS('Sales RAW DATA'!$F:$F,'Sales RAW DATA'!$I:$I,Incentive_Calc!$A34,'Sales RAW DATA'!$D:$D,"B1")</f>
        <v>0.98362418689235509</v>
      </c>
      <c r="Z34" s="44">
        <f>IFERROR(SUMIFS('Sales RAW DATA'!$G:$G,'Sales RAW DATA'!$I:$I,Incentive_Calc!$A34,'Sales RAW DATA'!$D:$D,"B2",'Sales RAW DATA'!$E:$E,Incentive_Calc!Z$5)/SUMIFS('Sales RAW DATA'!$F:$F,'Sales RAW DATA'!$I:$I,Incentive_Calc!$A34,'Sales RAW DATA'!$D:$D,"B2",'Sales RAW DATA'!$E:$E,Incentive_Calc!Z$5),"")</f>
        <v>0.8235031847133758</v>
      </c>
      <c r="AA34" s="44">
        <f>IFERROR(SUMIFS('Sales RAW DATA'!$G:$G,'Sales RAW DATA'!$I:$I,Incentive_Calc!$A34,'Sales RAW DATA'!$D:$D,"B2",'Sales RAW DATA'!$E:$E,Incentive_Calc!AA$5)/SUMIFS('Sales RAW DATA'!$F:$F,'Sales RAW DATA'!$I:$I,Incentive_Calc!$A34,'Sales RAW DATA'!$D:$D,"B2",'Sales RAW DATA'!$E:$E,Incentive_Calc!AA$5),"")</f>
        <v>0.54129170492806855</v>
      </c>
      <c r="AB34" s="44">
        <f>IFERROR(SUMIFS('Sales RAW DATA'!$G:$G,'Sales RAW DATA'!$I:$I,Incentive_Calc!$A34,'Sales RAW DATA'!$D:$D,"B2",'Sales RAW DATA'!$E:$E,Incentive_Calc!AB$5)/SUMIFS('Sales RAW DATA'!$F:$F,'Sales RAW DATA'!$I:$I,Incentive_Calc!$A34,'Sales RAW DATA'!$D:$D,"B2",'Sales RAW DATA'!$E:$E,Incentive_Calc!AB$5),"")</f>
        <v>0.53350269926960936</v>
      </c>
      <c r="AC34" s="44">
        <f>SUMIFS('Sales RAW DATA'!$G:$G,'Sales RAW DATA'!$I:$I,Incentive_Calc!$A34,'Sales RAW DATA'!$D:$D,"B2")/SUMIFS('Sales RAW DATA'!$F:$F,'Sales RAW DATA'!$I:$I,Incentive_Calc!$A34,'Sales RAW DATA'!$D:$D,"B2")</f>
        <v>0.63145667643365422</v>
      </c>
      <c r="AD34" s="44">
        <f>IFERROR(SUMIFS('Sales RAW DATA'!$G:$G,'Sales RAW DATA'!$I:$I,Incentive_Calc!$A34,'Sales RAW DATA'!$D:$D,"B3",'Sales RAW DATA'!$E:$E,Incentive_Calc!AD$5)/SUMIFS('Sales RAW DATA'!$F:$F,'Sales RAW DATA'!$I:$I,Incentive_Calc!$A34,'Sales RAW DATA'!$D:$D,"B3",'Sales RAW DATA'!$E:$E,Incentive_Calc!AD$5),"")</f>
        <v>0.99478773971480083</v>
      </c>
      <c r="AE34" s="44">
        <f>IFERROR(SUMIFS('Sales RAW DATA'!$G:$G,'Sales RAW DATA'!$I:$I,Incentive_Calc!$A34,'Sales RAW DATA'!$D:$D,"B3",'Sales RAW DATA'!$E:$E,Incentive_Calc!AE$5)/SUMIFS('Sales RAW DATA'!$F:$F,'Sales RAW DATA'!$I:$I,Incentive_Calc!$A34,'Sales RAW DATA'!$D:$D,"B3",'Sales RAW DATA'!$E:$E,Incentive_Calc!AE$5),"")</f>
        <v>0.82217180883242591</v>
      </c>
      <c r="AF34" s="44">
        <f>IFERROR(SUMIFS('Sales RAW DATA'!$G:$G,'Sales RAW DATA'!$I:$I,Incentive_Calc!$A34,'Sales RAW DATA'!$D:$D,"B3",'Sales RAW DATA'!$E:$E,Incentive_Calc!AF$5)/SUMIFS('Sales RAW DATA'!$F:$F,'Sales RAW DATA'!$I:$I,Incentive_Calc!$A34,'Sales RAW DATA'!$D:$D,"B3",'Sales RAW DATA'!$E:$E,Incentive_Calc!AF$5),"")</f>
        <v>0.64570778263456019</v>
      </c>
      <c r="AG34" s="44">
        <f>SUMIFS('Sales RAW DATA'!$G:$G,'Sales RAW DATA'!$I:$I,Incentive_Calc!$A34,'Sales RAW DATA'!$D:$D,"B3")/SUMIFS('Sales RAW DATA'!$F:$F,'Sales RAW DATA'!$I:$I,Incentive_Calc!$A34,'Sales RAW DATA'!$D:$D,"B3")</f>
        <v>0.80694134679344209</v>
      </c>
      <c r="AH34" s="44">
        <f>IFERROR(SUMIFS('Sales RAW DATA'!$G:$G,'Sales RAW DATA'!$I:$I,Incentive_Calc!$A34,'Sales RAW DATA'!$D:$D,"B4",'Sales RAW DATA'!$E:$E,Incentive_Calc!AH$5)/SUMIFS('Sales RAW DATA'!$F:$F,'Sales RAW DATA'!$I:$I,Incentive_Calc!$A34,'Sales RAW DATA'!$D:$D,"B4",'Sales RAW DATA'!$E:$E,Incentive_Calc!AH$5),"")</f>
        <v>0.82210067774258755</v>
      </c>
      <c r="AI34" s="44">
        <f>IFERROR(SUMIFS('Sales RAW DATA'!$G:$G,'Sales RAW DATA'!$I:$I,Incentive_Calc!$A34,'Sales RAW DATA'!$D:$D,"B4",'Sales RAW DATA'!$E:$E,Incentive_Calc!AI$5)/SUMIFS('Sales RAW DATA'!$F:$F,'Sales RAW DATA'!$I:$I,Incentive_Calc!$A34,'Sales RAW DATA'!$D:$D,"B4",'Sales RAW DATA'!$E:$E,Incentive_Calc!AI$5),"")</f>
        <v>0.76458742178429417</v>
      </c>
      <c r="AJ34" s="44">
        <f>IFERROR(SUMIFS('Sales RAW DATA'!$G:$G,'Sales RAW DATA'!$I:$I,Incentive_Calc!$A34,'Sales RAW DATA'!$D:$D,"B4",'Sales RAW DATA'!$E:$E,Incentive_Calc!AJ$5)/SUMIFS('Sales RAW DATA'!$F:$F,'Sales RAW DATA'!$I:$I,Incentive_Calc!$A34,'Sales RAW DATA'!$D:$D,"B4",'Sales RAW DATA'!$E:$E,Incentive_Calc!AJ$5),"")</f>
        <v>0.53082367422299725</v>
      </c>
      <c r="AK34" s="44">
        <f>SUMIFS('Sales RAW DATA'!$G:$G,'Sales RAW DATA'!$I:$I,Incentive_Calc!$A34,'Sales RAW DATA'!$D:$D,"B4")/SUMIFS('Sales RAW DATA'!$F:$F,'Sales RAW DATA'!$I:$I,Incentive_Calc!$A34,'Sales RAW DATA'!$D:$D,"B4")</f>
        <v>0.7037900671701528</v>
      </c>
      <c r="AL34" s="44">
        <f>IFERROR(SUMIFS('Sales RAW DATA'!$G:$G,'Sales RAW DATA'!$I:$I,Incentive_Calc!$A34,'Sales RAW DATA'!$D:$D,"B5",'Sales RAW DATA'!$E:$E,Incentive_Calc!AL$5)/SUMIFS('Sales RAW DATA'!$F:$F,'Sales RAW DATA'!$I:$I,Incentive_Calc!$A34,'Sales RAW DATA'!$D:$D,"B5",'Sales RAW DATA'!$E:$E,Incentive_Calc!AL$5),"")</f>
        <v>0.97721972121277867</v>
      </c>
      <c r="AM34" s="44">
        <f>IFERROR(SUMIFS('Sales RAW DATA'!$G:$G,'Sales RAW DATA'!$I:$I,Incentive_Calc!$A34,'Sales RAW DATA'!$D:$D,"B5",'Sales RAW DATA'!$E:$E,Incentive_Calc!AM$5)/SUMIFS('Sales RAW DATA'!$F:$F,'Sales RAW DATA'!$I:$I,Incentive_Calc!$A34,'Sales RAW DATA'!$D:$D,"B5",'Sales RAW DATA'!$E:$E,Incentive_Calc!AM$5),"")</f>
        <v>0.90675139998741583</v>
      </c>
      <c r="AN34" s="44">
        <f>IFERROR(SUMIFS('Sales RAW DATA'!$G:$G,'Sales RAW DATA'!$I:$I,Incentive_Calc!$A34,'Sales RAW DATA'!$D:$D,"B5",'Sales RAW DATA'!$E:$E,Incentive_Calc!AN$5)/SUMIFS('Sales RAW DATA'!$F:$F,'Sales RAW DATA'!$I:$I,Incentive_Calc!$A34,'Sales RAW DATA'!$D:$D,"B5",'Sales RAW DATA'!$E:$E,Incentive_Calc!AN$5),"")</f>
        <v>1.2369104414517784</v>
      </c>
      <c r="AO34" s="44">
        <f>SUMIFS('Sales RAW DATA'!$G:$G,'Sales RAW DATA'!$I:$I,Incentive_Calc!$A34,'Sales RAW DATA'!$D:$D,"B5")/SUMIFS('Sales RAW DATA'!$F:$F,'Sales RAW DATA'!$I:$I,Incentive_Calc!$A34,'Sales RAW DATA'!$D:$D,"B5")</f>
        <v>1.0397138870875828</v>
      </c>
      <c r="AP34" s="42">
        <f>SUM(SUMIFS('Sales RAW DATA'!$F$2:$F$22804,'Sales RAW DATA'!$I$2:$I$22804,Incentive_Calc!$A34,'Sales RAW DATA'!$D$2:$D$22804,"B1"),SUMIFS('Sales RAW DATA'!$F$2:$F$22804,'Sales RAW DATA'!$I$2:$I$22804,Incentive_Calc!$A34,'Sales RAW DATA'!$D$2:$D$22804,"B2"),SUMIFS('Sales RAW DATA'!$F$2:$F$22804,'Sales RAW DATA'!$I$2:$I$22804,Incentive_Calc!$A34,'Sales RAW DATA'!$D$2:$D$22804,"B3"),SUMIFS('Sales RAW DATA'!$F$2:$F$22804,'Sales RAW DATA'!$I$2:$I$22804,Incentive_Calc!$A34,'Sales RAW DATA'!$D$2:$D$22804,"B4"),SUMIFS('Sales RAW DATA'!$F$2:$F$22804,'Sales RAW DATA'!$I$2:$I$22804,Incentive_Calc!$A34,'Sales RAW DATA'!$D$2:$D$22804,"B5"))</f>
        <v>602603</v>
      </c>
      <c r="AQ34" s="42">
        <f>SUM(SUMIFS('Sales RAW DATA'!$G$2:$G$22804,'Sales RAW DATA'!$I$2:$I$22804,Incentive_Calc!$A34,'Sales RAW DATA'!$D$2:$D$22804,"B1"),SUMIFS('Sales RAW DATA'!$G$2:$G$22804,'Sales RAW DATA'!$I$2:$I$22804,Incentive_Calc!$A34,'Sales RAW DATA'!$D$2:$D$22804,"B2"),SUMIFS('Sales RAW DATA'!$G$2:$G$22804,'Sales RAW DATA'!$I$2:$I$22804,Incentive_Calc!$A34,'Sales RAW DATA'!$D$2:$D$22804,"B3"),SUMIFS('Sales RAW DATA'!$G$2:$G$22804,'Sales RAW DATA'!$I$2:$I$22804,Incentive_Calc!$A34,'Sales RAW DATA'!$D$2:$D$22804,"B4"),SUMIFS('Sales RAW DATA'!$G$2:$G$22804,'Sales RAW DATA'!$I$2:$I$22804,Incentive_Calc!$A34,'Sales RAW DATA'!$D$2:$D$22804,"B5"))</f>
        <v>480296</v>
      </c>
      <c r="AR34" s="45">
        <f t="shared" si="14"/>
        <v>79.70355275363714</v>
      </c>
      <c r="AS34" s="45">
        <f t="shared" si="15"/>
        <v>79</v>
      </c>
      <c r="AT34" s="46">
        <v>1.2</v>
      </c>
      <c r="AU34" s="46">
        <v>0.95</v>
      </c>
      <c r="AV34" s="43" t="str">
        <f t="shared" si="1"/>
        <v>Yes</v>
      </c>
      <c r="AW34" s="43" t="str">
        <f t="shared" si="2"/>
        <v>Yes</v>
      </c>
      <c r="AX34" s="43" t="str">
        <f t="shared" si="3"/>
        <v>No</v>
      </c>
      <c r="AY34" s="43" t="str">
        <f t="shared" si="16"/>
        <v>Yes</v>
      </c>
    </row>
    <row r="35" spans="1:51" x14ac:dyDescent="0.35">
      <c r="A35" s="21" t="s">
        <v>909</v>
      </c>
      <c r="B35" s="21" t="s">
        <v>435</v>
      </c>
      <c r="C35" s="21" t="str">
        <f>_xlfn.XLOOKUP($A35,'Employee List'!$E:$E,'Employee List'!$D:$D,0)</f>
        <v>SF</v>
      </c>
      <c r="D35" s="42" t="str" cm="1">
        <f t="array" ref="D35">IFERROR(IF($G35="Yes",INDEX('Payment Plan'!$D$6:$D$42,MATCH(1,(Incentive_Calc!$C35='Payment Plan'!$B$6:$B$42)*(Incentive_Calc!$U35='Payment Plan'!$C$6:$C$42),0)),""),"")</f>
        <v/>
      </c>
      <c r="E35" s="42" t="str" cm="1">
        <f t="array" ref="E35">IFERROR(IF($H35="Yes",INDEX('Payment Plan'!$D$6:$D$42,MATCH(1,(Incentive_Calc!$C35='Payment Plan'!$B$6:$B$42)*(Incentive_Calc!$AS35='Payment Plan'!$C$6:$C$42),0)),""),"")</f>
        <v/>
      </c>
      <c r="F35" s="42">
        <f t="shared" si="4"/>
        <v>0</v>
      </c>
      <c r="G35" s="43" t="str">
        <f t="shared" si="5"/>
        <v>No</v>
      </c>
      <c r="H35" s="21" t="str">
        <f t="shared" si="6"/>
        <v>No</v>
      </c>
      <c r="I35" s="42">
        <f>IFERROR(SUMIFS('Sales RAW DATA'!$F$2:$F$30000,'Sales RAW DATA'!$I$2:$I$30000,Incentive_Calc!$A35,'Sales RAW DATA'!$E$2:$E$30000,Incentive_Calc!I$5),"")</f>
        <v>519537</v>
      </c>
      <c r="J35" s="42">
        <f>IFERROR(SUMIFS('Sales RAW DATA'!$F$2:$F$30000,'Sales RAW DATA'!$I$2:$I$30000,Incentive_Calc!$A35,'Sales RAW DATA'!$E$2:$E$30000,Incentive_Calc!J$5),"")</f>
        <v>534866</v>
      </c>
      <c r="K35" s="42">
        <f>IFERROR(SUMIFS('Sales RAW DATA'!$F$2:$F$30000,'Sales RAW DATA'!$I$2:$I$30000,Incentive_Calc!$A35,'Sales RAW DATA'!$E$2:$E$30000,Incentive_Calc!K$5),"")</f>
        <v>536342</v>
      </c>
      <c r="L35" s="42">
        <f t="shared" si="7"/>
        <v>1590745</v>
      </c>
      <c r="M35" s="42">
        <f>IFERROR(SUMIFS('Sales RAW DATA'!$G$2:$G$30000,'Sales RAW DATA'!$I$2:$I$30000,Incentive_Calc!$A35,'Sales RAW DATA'!$E$2:$E$30000,Incentive_Calc!M$5),"")</f>
        <v>432754</v>
      </c>
      <c r="N35" s="42">
        <f>IFERROR(SUMIFS('Sales RAW DATA'!$G$2:$G$30000,'Sales RAW DATA'!$I$2:$I$30000,Incentive_Calc!$A35,'Sales RAW DATA'!$E$2:$E$30000,Incentive_Calc!N$5),"")</f>
        <v>319485</v>
      </c>
      <c r="O35" s="42">
        <f>IFERROR(SUMIFS('Sales RAW DATA'!$G$2:$G$30000,'Sales RAW DATA'!$I$2:$I$30000,Incentive_Calc!$A35,'Sales RAW DATA'!$E$2:$E$30000,Incentive_Calc!O$5),"")</f>
        <v>570060</v>
      </c>
      <c r="P35" s="42">
        <f t="shared" si="8"/>
        <v>1322299</v>
      </c>
      <c r="Q35" s="44">
        <f t="shared" si="9"/>
        <v>0.83296088632763399</v>
      </c>
      <c r="R35" s="44">
        <f t="shared" si="10"/>
        <v>0.59731783287776752</v>
      </c>
      <c r="S35" s="44">
        <f t="shared" si="11"/>
        <v>1.0628666037714742</v>
      </c>
      <c r="T35" s="45">
        <f t="shared" si="12"/>
        <v>83.124510842404035</v>
      </c>
      <c r="U35" s="45">
        <f t="shared" si="13"/>
        <v>83</v>
      </c>
      <c r="V35" s="44">
        <f>IFERROR(SUMIFS('Sales RAW DATA'!$G:$G,'Sales RAW DATA'!$I:$I,Incentive_Calc!$A35,'Sales RAW DATA'!$D:$D,"B1",'Sales RAW DATA'!$E:$E,Incentive_Calc!V$5)/SUMIFS('Sales RAW DATA'!$F:$F,'Sales RAW DATA'!$I:$I,Incentive_Calc!$A35,'Sales RAW DATA'!$D:$D,"B1",'Sales RAW DATA'!$E:$E,Incentive_Calc!V$5),"")</f>
        <v>0.52202665325622333</v>
      </c>
      <c r="W35" s="44">
        <f>IFERROR(SUMIFS('Sales RAW DATA'!$G:$G,'Sales RAW DATA'!$I:$I,Incentive_Calc!$A35,'Sales RAW DATA'!$D:$D,"B1",'Sales RAW DATA'!$E:$E,Incentive_Calc!W$5)/SUMIFS('Sales RAW DATA'!$F:$F,'Sales RAW DATA'!$I:$I,Incentive_Calc!$A35,'Sales RAW DATA'!$D:$D,"B1",'Sales RAW DATA'!$E:$E,Incentive_Calc!W$5),"")</f>
        <v>0.60143504714808615</v>
      </c>
      <c r="X35" s="44">
        <f>IFERROR(SUMIFS('Sales RAW DATA'!$G:$G,'Sales RAW DATA'!$I:$I,Incentive_Calc!$A35,'Sales RAW DATA'!$D:$D,"B1",'Sales RAW DATA'!$E:$E,Incentive_Calc!X$5)/SUMIFS('Sales RAW DATA'!$F:$F,'Sales RAW DATA'!$I:$I,Incentive_Calc!$A35,'Sales RAW DATA'!$D:$D,"B1",'Sales RAW DATA'!$E:$E,Incentive_Calc!X$5),"")</f>
        <v>0.70306681270536697</v>
      </c>
      <c r="Y35" s="44">
        <f>SUMIFS('Sales RAW DATA'!$G:$G,'Sales RAW DATA'!$I:$I,Incentive_Calc!$A35,'Sales RAW DATA'!$D:$D,"B1")/SUMIFS('Sales RAW DATA'!$F:$F,'Sales RAW DATA'!$I:$I,Incentive_Calc!$A35,'Sales RAW DATA'!$D:$D,"B1")</f>
        <v>0.6061441344869537</v>
      </c>
      <c r="Z35" s="44">
        <f>IFERROR(SUMIFS('Sales RAW DATA'!$G:$G,'Sales RAW DATA'!$I:$I,Incentive_Calc!$A35,'Sales RAW DATA'!$D:$D,"B2",'Sales RAW DATA'!$E:$E,Incentive_Calc!Z$5)/SUMIFS('Sales RAW DATA'!$F:$F,'Sales RAW DATA'!$I:$I,Incentive_Calc!$A35,'Sales RAW DATA'!$D:$D,"B2",'Sales RAW DATA'!$E:$E,Incentive_Calc!Z$5),"")</f>
        <v>0.57272642127938556</v>
      </c>
      <c r="AA35" s="44">
        <f>IFERROR(SUMIFS('Sales RAW DATA'!$G:$G,'Sales RAW DATA'!$I:$I,Incentive_Calc!$A35,'Sales RAW DATA'!$D:$D,"B2",'Sales RAW DATA'!$E:$E,Incentive_Calc!AA$5)/SUMIFS('Sales RAW DATA'!$F:$F,'Sales RAW DATA'!$I:$I,Incentive_Calc!$A35,'Sales RAW DATA'!$D:$D,"B2",'Sales RAW DATA'!$E:$E,Incentive_Calc!AA$5),"")</f>
        <v>0.75647091566935709</v>
      </c>
      <c r="AB35" s="44">
        <f>IFERROR(SUMIFS('Sales RAW DATA'!$G:$G,'Sales RAW DATA'!$I:$I,Incentive_Calc!$A35,'Sales RAW DATA'!$D:$D,"B2",'Sales RAW DATA'!$E:$E,Incentive_Calc!AB$5)/SUMIFS('Sales RAW DATA'!$F:$F,'Sales RAW DATA'!$I:$I,Incentive_Calc!$A35,'Sales RAW DATA'!$D:$D,"B2",'Sales RAW DATA'!$E:$E,Incentive_Calc!AB$5),"")</f>
        <v>0.37965143664625528</v>
      </c>
      <c r="AC35" s="44">
        <f>SUMIFS('Sales RAW DATA'!$G:$G,'Sales RAW DATA'!$I:$I,Incentive_Calc!$A35,'Sales RAW DATA'!$D:$D,"B2")/SUMIFS('Sales RAW DATA'!$F:$F,'Sales RAW DATA'!$I:$I,Incentive_Calc!$A35,'Sales RAW DATA'!$D:$D,"B2")</f>
        <v>0.570577780549406</v>
      </c>
      <c r="AD35" s="44">
        <f>IFERROR(SUMIFS('Sales RAW DATA'!$G:$G,'Sales RAW DATA'!$I:$I,Incentive_Calc!$A35,'Sales RAW DATA'!$D:$D,"B3",'Sales RAW DATA'!$E:$E,Incentive_Calc!AD$5)/SUMIFS('Sales RAW DATA'!$F:$F,'Sales RAW DATA'!$I:$I,Incentive_Calc!$A35,'Sales RAW DATA'!$D:$D,"B3",'Sales RAW DATA'!$E:$E,Incentive_Calc!AD$5),"")</f>
        <v>0.28754169966640269</v>
      </c>
      <c r="AE35" s="44">
        <f>IFERROR(SUMIFS('Sales RAW DATA'!$G:$G,'Sales RAW DATA'!$I:$I,Incentive_Calc!$A35,'Sales RAW DATA'!$D:$D,"B3",'Sales RAW DATA'!$E:$E,Incentive_Calc!AE$5)/SUMIFS('Sales RAW DATA'!$F:$F,'Sales RAW DATA'!$I:$I,Incentive_Calc!$A35,'Sales RAW DATA'!$D:$D,"B3",'Sales RAW DATA'!$E:$E,Incentive_Calc!AE$5),"")</f>
        <v>0.62968824940047963</v>
      </c>
      <c r="AF35" s="44">
        <f>IFERROR(SUMIFS('Sales RAW DATA'!$G:$G,'Sales RAW DATA'!$I:$I,Incentive_Calc!$A35,'Sales RAW DATA'!$D:$D,"B3",'Sales RAW DATA'!$E:$E,Incentive_Calc!AF$5)/SUMIFS('Sales RAW DATA'!$F:$F,'Sales RAW DATA'!$I:$I,Incentive_Calc!$A35,'Sales RAW DATA'!$D:$D,"B3",'Sales RAW DATA'!$E:$E,Incentive_Calc!AF$5),"")</f>
        <v>0.55085541627536649</v>
      </c>
      <c r="AG35" s="44">
        <f>SUMIFS('Sales RAW DATA'!$G:$G,'Sales RAW DATA'!$I:$I,Incentive_Calc!$A35,'Sales RAW DATA'!$D:$D,"B3")/SUMIFS('Sales RAW DATA'!$F:$F,'Sales RAW DATA'!$I:$I,Incentive_Calc!$A35,'Sales RAW DATA'!$D:$D,"B3")</f>
        <v>0.49279556324566109</v>
      </c>
      <c r="AH35" s="44">
        <f>IFERROR(SUMIFS('Sales RAW DATA'!$G:$G,'Sales RAW DATA'!$I:$I,Incentive_Calc!$A35,'Sales RAW DATA'!$D:$D,"B4",'Sales RAW DATA'!$E:$E,Incentive_Calc!AH$5)/SUMIFS('Sales RAW DATA'!$F:$F,'Sales RAW DATA'!$I:$I,Incentive_Calc!$A35,'Sales RAW DATA'!$D:$D,"B4",'Sales RAW DATA'!$E:$E,Incentive_Calc!AH$5),"")</f>
        <v>0.60322154303651088</v>
      </c>
      <c r="AI35" s="44">
        <f>IFERROR(SUMIFS('Sales RAW DATA'!$G:$G,'Sales RAW DATA'!$I:$I,Incentive_Calc!$A35,'Sales RAW DATA'!$D:$D,"B4",'Sales RAW DATA'!$E:$E,Incentive_Calc!AI$5)/SUMIFS('Sales RAW DATA'!$F:$F,'Sales RAW DATA'!$I:$I,Incentive_Calc!$A35,'Sales RAW DATA'!$D:$D,"B4",'Sales RAW DATA'!$E:$E,Incentive_Calc!AI$5),"")</f>
        <v>0.57454779414758894</v>
      </c>
      <c r="AJ35" s="44">
        <f>IFERROR(SUMIFS('Sales RAW DATA'!$G:$G,'Sales RAW DATA'!$I:$I,Incentive_Calc!$A35,'Sales RAW DATA'!$D:$D,"B4",'Sales RAW DATA'!$E:$E,Incentive_Calc!AJ$5)/SUMIFS('Sales RAW DATA'!$F:$F,'Sales RAW DATA'!$I:$I,Incentive_Calc!$A35,'Sales RAW DATA'!$D:$D,"B4",'Sales RAW DATA'!$E:$E,Incentive_Calc!AJ$5),"")</f>
        <v>0.56432186976123433</v>
      </c>
      <c r="AK35" s="44">
        <f>SUMIFS('Sales RAW DATA'!$G:$G,'Sales RAW DATA'!$I:$I,Incentive_Calc!$A35,'Sales RAW DATA'!$D:$D,"B4")/SUMIFS('Sales RAW DATA'!$F:$F,'Sales RAW DATA'!$I:$I,Incentive_Calc!$A35,'Sales RAW DATA'!$D:$D,"B4")</f>
        <v>0.58058675479713906</v>
      </c>
      <c r="AL35" s="44">
        <f>IFERROR(SUMIFS('Sales RAW DATA'!$G:$G,'Sales RAW DATA'!$I:$I,Incentive_Calc!$A35,'Sales RAW DATA'!$D:$D,"B5",'Sales RAW DATA'!$E:$E,Incentive_Calc!AL$5)/SUMIFS('Sales RAW DATA'!$F:$F,'Sales RAW DATA'!$I:$I,Incentive_Calc!$A35,'Sales RAW DATA'!$D:$D,"B5",'Sales RAW DATA'!$E:$E,Incentive_Calc!AL$5),"")</f>
        <v>0.53079802620384553</v>
      </c>
      <c r="AM35" s="44">
        <f>IFERROR(SUMIFS('Sales RAW DATA'!$G:$G,'Sales RAW DATA'!$I:$I,Incentive_Calc!$A35,'Sales RAW DATA'!$D:$D,"B5",'Sales RAW DATA'!$E:$E,Incentive_Calc!AM$5)/SUMIFS('Sales RAW DATA'!$F:$F,'Sales RAW DATA'!$I:$I,Incentive_Calc!$A35,'Sales RAW DATA'!$D:$D,"B5",'Sales RAW DATA'!$E:$E,Incentive_Calc!AM$5),"")</f>
        <v>0.2663651290312587</v>
      </c>
      <c r="AN35" s="44">
        <f>IFERROR(SUMIFS('Sales RAW DATA'!$G:$G,'Sales RAW DATA'!$I:$I,Incentive_Calc!$A35,'Sales RAW DATA'!$D:$D,"B5",'Sales RAW DATA'!$E:$E,Incentive_Calc!AN$5)/SUMIFS('Sales RAW DATA'!$F:$F,'Sales RAW DATA'!$I:$I,Incentive_Calc!$A35,'Sales RAW DATA'!$D:$D,"B5",'Sales RAW DATA'!$E:$E,Incentive_Calc!AN$5),"")</f>
        <v>0.76069148635670303</v>
      </c>
      <c r="AO35" s="44">
        <f>SUMIFS('Sales RAW DATA'!$G:$G,'Sales RAW DATA'!$I:$I,Incentive_Calc!$A35,'Sales RAW DATA'!$D:$D,"B5")/SUMIFS('Sales RAW DATA'!$F:$F,'Sales RAW DATA'!$I:$I,Incentive_Calc!$A35,'Sales RAW DATA'!$D:$D,"B5")</f>
        <v>0.52694209416861759</v>
      </c>
      <c r="AP35" s="42">
        <f>SUM(SUMIFS('Sales RAW DATA'!$F$2:$F$22804,'Sales RAW DATA'!$I$2:$I$22804,Incentive_Calc!$A35,'Sales RAW DATA'!$D$2:$D$22804,"B1"),SUMIFS('Sales RAW DATA'!$F$2:$F$22804,'Sales RAW DATA'!$I$2:$I$22804,Incentive_Calc!$A35,'Sales RAW DATA'!$D$2:$D$22804,"B2"),SUMIFS('Sales RAW DATA'!$F$2:$F$22804,'Sales RAW DATA'!$I$2:$I$22804,Incentive_Calc!$A35,'Sales RAW DATA'!$D$2:$D$22804,"B3"),SUMIFS('Sales RAW DATA'!$F$2:$F$22804,'Sales RAW DATA'!$I$2:$I$22804,Incentive_Calc!$A35,'Sales RAW DATA'!$D$2:$D$22804,"B4"),SUMIFS('Sales RAW DATA'!$F$2:$F$22804,'Sales RAW DATA'!$I$2:$I$22804,Incentive_Calc!$A35,'Sales RAW DATA'!$D$2:$D$22804,"B5"))</f>
        <v>751635</v>
      </c>
      <c r="AQ35" s="42">
        <f>SUM(SUMIFS('Sales RAW DATA'!$G$2:$G$22804,'Sales RAW DATA'!$I$2:$I$22804,Incentive_Calc!$A35,'Sales RAW DATA'!$D$2:$D$22804,"B1"),SUMIFS('Sales RAW DATA'!$G$2:$G$22804,'Sales RAW DATA'!$I$2:$I$22804,Incentive_Calc!$A35,'Sales RAW DATA'!$D$2:$D$22804,"B2"),SUMIFS('Sales RAW DATA'!$G$2:$G$22804,'Sales RAW DATA'!$I$2:$I$22804,Incentive_Calc!$A35,'Sales RAW DATA'!$D$2:$D$22804,"B3"),SUMIFS('Sales RAW DATA'!$G$2:$G$22804,'Sales RAW DATA'!$I$2:$I$22804,Incentive_Calc!$A35,'Sales RAW DATA'!$D$2:$D$22804,"B4"),SUMIFS('Sales RAW DATA'!$G$2:$G$22804,'Sales RAW DATA'!$I$2:$I$22804,Incentive_Calc!$A35,'Sales RAW DATA'!$D$2:$D$22804,"B5"))</f>
        <v>421931</v>
      </c>
      <c r="AR35" s="45">
        <f t="shared" si="14"/>
        <v>56.135092165745334</v>
      </c>
      <c r="AS35" s="45">
        <f t="shared" si="15"/>
        <v>56</v>
      </c>
      <c r="AT35" s="46">
        <v>1.2</v>
      </c>
      <c r="AU35" s="46">
        <v>0.73</v>
      </c>
      <c r="AV35" s="43" t="str">
        <f t="shared" si="1"/>
        <v>Yes</v>
      </c>
      <c r="AW35" s="43" t="str">
        <f t="shared" si="2"/>
        <v>No</v>
      </c>
      <c r="AX35" s="43" t="str">
        <f t="shared" si="3"/>
        <v>Yes</v>
      </c>
      <c r="AY35" s="43" t="str">
        <f t="shared" si="16"/>
        <v>Yes</v>
      </c>
    </row>
    <row r="36" spans="1:51" x14ac:dyDescent="0.35">
      <c r="A36" s="21" t="s">
        <v>910</v>
      </c>
      <c r="B36" s="21" t="s">
        <v>436</v>
      </c>
      <c r="C36" s="21" t="str">
        <f>_xlfn.XLOOKUP($A36,'Employee List'!$E:$E,'Employee List'!$D:$D,0)</f>
        <v>SF</v>
      </c>
      <c r="D36" s="42" cm="1">
        <f t="array" ref="D36">IFERROR(IF($G36="Yes",INDEX('Payment Plan'!$D$6:$D$42,MATCH(1,(Incentive_Calc!$C36='Payment Plan'!$B$6:$B$42)*(Incentive_Calc!$U36='Payment Plan'!$C$6:$C$42),0)),""),"")</f>
        <v>56120.510188191547</v>
      </c>
      <c r="E36" s="42" t="str" cm="1">
        <f t="array" ref="E36">IFERROR(IF($H36="Yes",INDEX('Payment Plan'!$D$6:$D$42,MATCH(1,(Incentive_Calc!$C36='Payment Plan'!$B$6:$B$42)*(Incentive_Calc!$AS36='Payment Plan'!$C$6:$C$42),0)),""),"")</f>
        <v/>
      </c>
      <c r="F36" s="42">
        <f t="shared" si="4"/>
        <v>56120.510188191547</v>
      </c>
      <c r="G36" s="43" t="str">
        <f t="shared" si="5"/>
        <v>Yes</v>
      </c>
      <c r="H36" s="21" t="str">
        <f t="shared" si="6"/>
        <v>No</v>
      </c>
      <c r="I36" s="42">
        <f>IFERROR(SUMIFS('Sales RAW DATA'!$F$2:$F$30000,'Sales RAW DATA'!$I$2:$I$30000,Incentive_Calc!$A36,'Sales RAW DATA'!$E$2:$E$30000,Incentive_Calc!I$5),"")</f>
        <v>717636</v>
      </c>
      <c r="J36" s="42">
        <f>IFERROR(SUMIFS('Sales RAW DATA'!$F$2:$F$30000,'Sales RAW DATA'!$I$2:$I$30000,Incentive_Calc!$A36,'Sales RAW DATA'!$E$2:$E$30000,Incentive_Calc!J$5),"")</f>
        <v>731758</v>
      </c>
      <c r="K36" s="42">
        <f>IFERROR(SUMIFS('Sales RAW DATA'!$F$2:$F$30000,'Sales RAW DATA'!$I$2:$I$30000,Incentive_Calc!$A36,'Sales RAW DATA'!$E$2:$E$30000,Incentive_Calc!K$5),"")</f>
        <v>734094</v>
      </c>
      <c r="L36" s="42">
        <f t="shared" si="7"/>
        <v>2183488</v>
      </c>
      <c r="M36" s="42">
        <f>IFERROR(SUMIFS('Sales RAW DATA'!$G$2:$G$30000,'Sales RAW DATA'!$I$2:$I$30000,Incentive_Calc!$A36,'Sales RAW DATA'!$E$2:$E$30000,Incentive_Calc!M$5),"")</f>
        <v>898966</v>
      </c>
      <c r="N36" s="42">
        <f>IFERROR(SUMIFS('Sales RAW DATA'!$G$2:$G$30000,'Sales RAW DATA'!$I$2:$I$30000,Incentive_Calc!$A36,'Sales RAW DATA'!$E$2:$E$30000,Incentive_Calc!N$5),"")</f>
        <v>870211</v>
      </c>
      <c r="O36" s="42">
        <f>IFERROR(SUMIFS('Sales RAW DATA'!$G$2:$G$30000,'Sales RAW DATA'!$I$2:$I$30000,Incentive_Calc!$A36,'Sales RAW DATA'!$E$2:$E$30000,Incentive_Calc!O$5),"")</f>
        <v>703050</v>
      </c>
      <c r="P36" s="42">
        <f t="shared" si="8"/>
        <v>2472227</v>
      </c>
      <c r="Q36" s="44">
        <f t="shared" si="9"/>
        <v>1.252676844528424</v>
      </c>
      <c r="R36" s="44">
        <f t="shared" si="10"/>
        <v>1.1892059943314592</v>
      </c>
      <c r="S36" s="44">
        <f t="shared" si="11"/>
        <v>0.95771113781068906</v>
      </c>
      <c r="T36" s="45">
        <f t="shared" si="12"/>
        <v>113.22375025647038</v>
      </c>
      <c r="U36" s="45">
        <f t="shared" si="13"/>
        <v>113</v>
      </c>
      <c r="V36" s="44">
        <f>IFERROR(SUMIFS('Sales RAW DATA'!$G:$G,'Sales RAW DATA'!$I:$I,Incentive_Calc!$A36,'Sales RAW DATA'!$D:$D,"B1",'Sales RAW DATA'!$E:$E,Incentive_Calc!V$5)/SUMIFS('Sales RAW DATA'!$F:$F,'Sales RAW DATA'!$I:$I,Incentive_Calc!$A36,'Sales RAW DATA'!$D:$D,"B1",'Sales RAW DATA'!$E:$E,Incentive_Calc!V$5),"")</f>
        <v>0.6376116334354186</v>
      </c>
      <c r="W36" s="44">
        <f>IFERROR(SUMIFS('Sales RAW DATA'!$G:$G,'Sales RAW DATA'!$I:$I,Incentive_Calc!$A36,'Sales RAW DATA'!$D:$D,"B1",'Sales RAW DATA'!$E:$E,Incentive_Calc!W$5)/SUMIFS('Sales RAW DATA'!$F:$F,'Sales RAW DATA'!$I:$I,Incentive_Calc!$A36,'Sales RAW DATA'!$D:$D,"B1",'Sales RAW DATA'!$E:$E,Incentive_Calc!W$5),"")</f>
        <v>0.6260876947238847</v>
      </c>
      <c r="X36" s="44">
        <f>IFERROR(SUMIFS('Sales RAW DATA'!$G:$G,'Sales RAW DATA'!$I:$I,Incentive_Calc!$A36,'Sales RAW DATA'!$D:$D,"B1",'Sales RAW DATA'!$E:$E,Incentive_Calc!X$5)/SUMIFS('Sales RAW DATA'!$F:$F,'Sales RAW DATA'!$I:$I,Incentive_Calc!$A36,'Sales RAW DATA'!$D:$D,"B1",'Sales RAW DATA'!$E:$E,Incentive_Calc!X$5),"")</f>
        <v>0.60911567996036664</v>
      </c>
      <c r="Y36" s="44">
        <f>SUMIFS('Sales RAW DATA'!$G:$G,'Sales RAW DATA'!$I:$I,Incentive_Calc!$A36,'Sales RAW DATA'!$D:$D,"B1")/SUMIFS('Sales RAW DATA'!$F:$F,'Sales RAW DATA'!$I:$I,Incentive_Calc!$A36,'Sales RAW DATA'!$D:$D,"B1")</f>
        <v>0.62452791966314081</v>
      </c>
      <c r="Z36" s="44">
        <f>IFERROR(SUMIFS('Sales RAW DATA'!$G:$G,'Sales RAW DATA'!$I:$I,Incentive_Calc!$A36,'Sales RAW DATA'!$D:$D,"B2",'Sales RAW DATA'!$E:$E,Incentive_Calc!Z$5)/SUMIFS('Sales RAW DATA'!$F:$F,'Sales RAW DATA'!$I:$I,Incentive_Calc!$A36,'Sales RAW DATA'!$D:$D,"B2",'Sales RAW DATA'!$E:$E,Incentive_Calc!Z$5),"")</f>
        <v>0.53359099693077183</v>
      </c>
      <c r="AA36" s="44">
        <f>IFERROR(SUMIFS('Sales RAW DATA'!$G:$G,'Sales RAW DATA'!$I:$I,Incentive_Calc!$A36,'Sales RAW DATA'!$D:$D,"B2",'Sales RAW DATA'!$E:$E,Incentive_Calc!AA$5)/SUMIFS('Sales RAW DATA'!$F:$F,'Sales RAW DATA'!$I:$I,Incentive_Calc!$A36,'Sales RAW DATA'!$D:$D,"B2",'Sales RAW DATA'!$E:$E,Incentive_Calc!AA$5),"")</f>
        <v>0.32450999417814863</v>
      </c>
      <c r="AB36" s="44">
        <f>IFERROR(SUMIFS('Sales RAW DATA'!$G:$G,'Sales RAW DATA'!$I:$I,Incentive_Calc!$A36,'Sales RAW DATA'!$D:$D,"B2",'Sales RAW DATA'!$E:$E,Incentive_Calc!AB$5)/SUMIFS('Sales RAW DATA'!$F:$F,'Sales RAW DATA'!$I:$I,Incentive_Calc!$A36,'Sales RAW DATA'!$D:$D,"B2",'Sales RAW DATA'!$E:$E,Incentive_Calc!AB$5),"")</f>
        <v>0.62006334185522949</v>
      </c>
      <c r="AC36" s="44">
        <f>SUMIFS('Sales RAW DATA'!$G:$G,'Sales RAW DATA'!$I:$I,Incentive_Calc!$A36,'Sales RAW DATA'!$D:$D,"B2")/SUMIFS('Sales RAW DATA'!$F:$F,'Sales RAW DATA'!$I:$I,Incentive_Calc!$A36,'Sales RAW DATA'!$D:$D,"B2")</f>
        <v>0.49376619067672245</v>
      </c>
      <c r="AD36" s="44">
        <f>IFERROR(SUMIFS('Sales RAW DATA'!$G:$G,'Sales RAW DATA'!$I:$I,Incentive_Calc!$A36,'Sales RAW DATA'!$D:$D,"B3",'Sales RAW DATA'!$E:$E,Incentive_Calc!AD$5)/SUMIFS('Sales RAW DATA'!$F:$F,'Sales RAW DATA'!$I:$I,Incentive_Calc!$A36,'Sales RAW DATA'!$D:$D,"B3",'Sales RAW DATA'!$E:$E,Incentive_Calc!AD$5),"")</f>
        <v>1.0136420008267879</v>
      </c>
      <c r="AE36" s="44">
        <f>IFERROR(SUMIFS('Sales RAW DATA'!$G:$G,'Sales RAW DATA'!$I:$I,Incentive_Calc!$A36,'Sales RAW DATA'!$D:$D,"B3",'Sales RAW DATA'!$E:$E,Incentive_Calc!AE$5)/SUMIFS('Sales RAW DATA'!$F:$F,'Sales RAW DATA'!$I:$I,Incentive_Calc!$A36,'Sales RAW DATA'!$D:$D,"B3",'Sales RAW DATA'!$E:$E,Incentive_Calc!AE$5),"")</f>
        <v>0.55859709153122328</v>
      </c>
      <c r="AF36" s="44">
        <f>IFERROR(SUMIFS('Sales RAW DATA'!$G:$G,'Sales RAW DATA'!$I:$I,Incentive_Calc!$A36,'Sales RAW DATA'!$D:$D,"B3",'Sales RAW DATA'!$E:$E,Incentive_Calc!AF$5)/SUMIFS('Sales RAW DATA'!$F:$F,'Sales RAW DATA'!$I:$I,Incentive_Calc!$A36,'Sales RAW DATA'!$D:$D,"B3",'Sales RAW DATA'!$E:$E,Incentive_Calc!AF$5),"")</f>
        <v>0.64258923419338887</v>
      </c>
      <c r="AG36" s="44">
        <f>SUMIFS('Sales RAW DATA'!$G:$G,'Sales RAW DATA'!$I:$I,Incentive_Calc!$A36,'Sales RAW DATA'!$D:$D,"B3")/SUMIFS('Sales RAW DATA'!$F:$F,'Sales RAW DATA'!$I:$I,Incentive_Calc!$A36,'Sales RAW DATA'!$D:$D,"B3")</f>
        <v>0.73158937531788271</v>
      </c>
      <c r="AH36" s="44">
        <f>IFERROR(SUMIFS('Sales RAW DATA'!$G:$G,'Sales RAW DATA'!$I:$I,Incentive_Calc!$A36,'Sales RAW DATA'!$D:$D,"B4",'Sales RAW DATA'!$E:$E,Incentive_Calc!AH$5)/SUMIFS('Sales RAW DATA'!$F:$F,'Sales RAW DATA'!$I:$I,Incentive_Calc!$A36,'Sales RAW DATA'!$D:$D,"B4",'Sales RAW DATA'!$E:$E,Incentive_Calc!AH$5),"")</f>
        <v>0.69529420374707263</v>
      </c>
      <c r="AI36" s="44">
        <f>IFERROR(SUMIFS('Sales RAW DATA'!$G:$G,'Sales RAW DATA'!$I:$I,Incentive_Calc!$A36,'Sales RAW DATA'!$D:$D,"B4",'Sales RAW DATA'!$E:$E,Incentive_Calc!AI$5)/SUMIFS('Sales RAW DATA'!$F:$F,'Sales RAW DATA'!$I:$I,Incentive_Calc!$A36,'Sales RAW DATA'!$D:$D,"B4",'Sales RAW DATA'!$E:$E,Incentive_Calc!AI$5),"")</f>
        <v>1.1977498604536525</v>
      </c>
      <c r="AJ36" s="44">
        <f>IFERROR(SUMIFS('Sales RAW DATA'!$G:$G,'Sales RAW DATA'!$I:$I,Incentive_Calc!$A36,'Sales RAW DATA'!$D:$D,"B4",'Sales RAW DATA'!$E:$E,Incentive_Calc!AJ$5)/SUMIFS('Sales RAW DATA'!$F:$F,'Sales RAW DATA'!$I:$I,Incentive_Calc!$A36,'Sales RAW DATA'!$D:$D,"B4",'Sales RAW DATA'!$E:$E,Incentive_Calc!AJ$5),"")</f>
        <v>0.77693642076168401</v>
      </c>
      <c r="AK36" s="44">
        <f>SUMIFS('Sales RAW DATA'!$G:$G,'Sales RAW DATA'!$I:$I,Incentive_Calc!$A36,'Sales RAW DATA'!$D:$D,"B4")/SUMIFS('Sales RAW DATA'!$F:$F,'Sales RAW DATA'!$I:$I,Incentive_Calc!$A36,'Sales RAW DATA'!$D:$D,"B4")</f>
        <v>0.89034039795316267</v>
      </c>
      <c r="AL36" s="44">
        <f>IFERROR(SUMIFS('Sales RAW DATA'!$G:$G,'Sales RAW DATA'!$I:$I,Incentive_Calc!$A36,'Sales RAW DATA'!$D:$D,"B5",'Sales RAW DATA'!$E:$E,Incentive_Calc!AL$5)/SUMIFS('Sales RAW DATA'!$F:$F,'Sales RAW DATA'!$I:$I,Incentive_Calc!$A36,'Sales RAW DATA'!$D:$D,"B5",'Sales RAW DATA'!$E:$E,Incentive_Calc!AL$5),"")</f>
        <v>1.0633441675695197</v>
      </c>
      <c r="AM36" s="44">
        <f>IFERROR(SUMIFS('Sales RAW DATA'!$G:$G,'Sales RAW DATA'!$I:$I,Incentive_Calc!$A36,'Sales RAW DATA'!$D:$D,"B5",'Sales RAW DATA'!$E:$E,Incentive_Calc!AM$5)/SUMIFS('Sales RAW DATA'!$F:$F,'Sales RAW DATA'!$I:$I,Incentive_Calc!$A36,'Sales RAW DATA'!$D:$D,"B5",'Sales RAW DATA'!$E:$E,Incentive_Calc!AM$5),"")</f>
        <v>1.0871961747908088</v>
      </c>
      <c r="AN36" s="44">
        <f>IFERROR(SUMIFS('Sales RAW DATA'!$G:$G,'Sales RAW DATA'!$I:$I,Incentive_Calc!$A36,'Sales RAW DATA'!$D:$D,"B5",'Sales RAW DATA'!$E:$E,Incentive_Calc!AN$5)/SUMIFS('Sales RAW DATA'!$F:$F,'Sales RAW DATA'!$I:$I,Incentive_Calc!$A36,'Sales RAW DATA'!$D:$D,"B5",'Sales RAW DATA'!$E:$E,Incentive_Calc!AN$5),"")</f>
        <v>1.3242022230190031</v>
      </c>
      <c r="AO36" s="44">
        <f>SUMIFS('Sales RAW DATA'!$G:$G,'Sales RAW DATA'!$I:$I,Incentive_Calc!$A36,'Sales RAW DATA'!$D:$D,"B5")/SUMIFS('Sales RAW DATA'!$F:$F,'Sales RAW DATA'!$I:$I,Incentive_Calc!$A36,'Sales RAW DATA'!$D:$D,"B5")</f>
        <v>1.1566234129947721</v>
      </c>
      <c r="AP36" s="42">
        <f>SUM(SUMIFS('Sales RAW DATA'!$F$2:$F$22804,'Sales RAW DATA'!$I$2:$I$22804,Incentive_Calc!$A36,'Sales RAW DATA'!$D$2:$D$22804,"B1"),SUMIFS('Sales RAW DATA'!$F$2:$F$22804,'Sales RAW DATA'!$I$2:$I$22804,Incentive_Calc!$A36,'Sales RAW DATA'!$D$2:$D$22804,"B2"),SUMIFS('Sales RAW DATA'!$F$2:$F$22804,'Sales RAW DATA'!$I$2:$I$22804,Incentive_Calc!$A36,'Sales RAW DATA'!$D$2:$D$22804,"B3"),SUMIFS('Sales RAW DATA'!$F$2:$F$22804,'Sales RAW DATA'!$I$2:$I$22804,Incentive_Calc!$A36,'Sales RAW DATA'!$D$2:$D$22804,"B4"),SUMIFS('Sales RAW DATA'!$F$2:$F$22804,'Sales RAW DATA'!$I$2:$I$22804,Incentive_Calc!$A36,'Sales RAW DATA'!$D$2:$D$22804,"B5"))</f>
        <v>804676</v>
      </c>
      <c r="AQ36" s="42">
        <f>SUM(SUMIFS('Sales RAW DATA'!$G$2:$G$22804,'Sales RAW DATA'!$I$2:$I$22804,Incentive_Calc!$A36,'Sales RAW DATA'!$D$2:$D$22804,"B1"),SUMIFS('Sales RAW DATA'!$G$2:$G$22804,'Sales RAW DATA'!$I$2:$I$22804,Incentive_Calc!$A36,'Sales RAW DATA'!$D$2:$D$22804,"B2"),SUMIFS('Sales RAW DATA'!$G$2:$G$22804,'Sales RAW DATA'!$I$2:$I$22804,Incentive_Calc!$A36,'Sales RAW DATA'!$D$2:$D$22804,"B3"),SUMIFS('Sales RAW DATA'!$G$2:$G$22804,'Sales RAW DATA'!$I$2:$I$22804,Incentive_Calc!$A36,'Sales RAW DATA'!$D$2:$D$22804,"B4"),SUMIFS('Sales RAW DATA'!$G$2:$G$22804,'Sales RAW DATA'!$I$2:$I$22804,Incentive_Calc!$A36,'Sales RAW DATA'!$D$2:$D$22804,"B5"))</f>
        <v>639116</v>
      </c>
      <c r="AR36" s="45">
        <f t="shared" si="14"/>
        <v>79.425259359046379</v>
      </c>
      <c r="AS36" s="45">
        <f t="shared" si="15"/>
        <v>79</v>
      </c>
      <c r="AT36" s="46">
        <v>1.1299999999999999</v>
      </c>
      <c r="AU36" s="46">
        <v>0.98</v>
      </c>
      <c r="AV36" s="43" t="str">
        <f t="shared" si="1"/>
        <v>Yes</v>
      </c>
      <c r="AW36" s="43" t="str">
        <f t="shared" si="2"/>
        <v>Yes</v>
      </c>
      <c r="AX36" s="43" t="str">
        <f t="shared" si="3"/>
        <v>Yes</v>
      </c>
      <c r="AY36" s="43" t="str">
        <f t="shared" si="16"/>
        <v>Yes</v>
      </c>
    </row>
    <row r="37" spans="1:51" x14ac:dyDescent="0.35">
      <c r="A37" s="21" t="s">
        <v>911</v>
      </c>
      <c r="B37" s="21" t="s">
        <v>437</v>
      </c>
      <c r="C37" s="21" t="str">
        <f>_xlfn.XLOOKUP($A37,'Employee List'!$E:$E,'Employee List'!$D:$D,0)</f>
        <v>SF</v>
      </c>
      <c r="D37" s="42" t="str" cm="1">
        <f t="array" ref="D37">IFERROR(IF($G37="Yes",INDEX('Payment Plan'!$D$6:$D$42,MATCH(1,(Incentive_Calc!$C37='Payment Plan'!$B$6:$B$42)*(Incentive_Calc!$U37='Payment Plan'!$C$6:$C$42),0)),""),"")</f>
        <v/>
      </c>
      <c r="E37" s="42" t="str" cm="1">
        <f t="array" ref="E37">IFERROR(IF($H37="Yes",INDEX('Payment Plan'!$D$6:$D$42,MATCH(1,(Incentive_Calc!$C37='Payment Plan'!$B$6:$B$42)*(Incentive_Calc!$AS37='Payment Plan'!$C$6:$C$42),0)),""),"")</f>
        <v/>
      </c>
      <c r="F37" s="42">
        <f t="shared" si="4"/>
        <v>0</v>
      </c>
      <c r="G37" s="43" t="str">
        <f t="shared" si="5"/>
        <v>No</v>
      </c>
      <c r="H37" s="21" t="str">
        <f t="shared" si="6"/>
        <v>No</v>
      </c>
      <c r="I37" s="42">
        <f>IFERROR(SUMIFS('Sales RAW DATA'!$F$2:$F$30000,'Sales RAW DATA'!$I$2:$I$30000,Incentive_Calc!$A37,'Sales RAW DATA'!$E$2:$E$30000,Incentive_Calc!I$5),"")</f>
        <v>533550</v>
      </c>
      <c r="J37" s="42">
        <f>IFERROR(SUMIFS('Sales RAW DATA'!$F$2:$F$30000,'Sales RAW DATA'!$I$2:$I$30000,Incentive_Calc!$A37,'Sales RAW DATA'!$E$2:$E$30000,Incentive_Calc!J$5),"")</f>
        <v>528581</v>
      </c>
      <c r="K37" s="42">
        <f>IFERROR(SUMIFS('Sales RAW DATA'!$F$2:$F$30000,'Sales RAW DATA'!$I$2:$I$30000,Incentive_Calc!$A37,'Sales RAW DATA'!$E$2:$E$30000,Incentive_Calc!K$5),"")</f>
        <v>0</v>
      </c>
      <c r="L37" s="42">
        <f t="shared" si="7"/>
        <v>1062131</v>
      </c>
      <c r="M37" s="42">
        <f>IFERROR(SUMIFS('Sales RAW DATA'!$G$2:$G$30000,'Sales RAW DATA'!$I$2:$I$30000,Incentive_Calc!$A37,'Sales RAW DATA'!$E$2:$E$30000,Incentive_Calc!M$5),"")</f>
        <v>492249</v>
      </c>
      <c r="N37" s="42">
        <f>IFERROR(SUMIFS('Sales RAW DATA'!$G$2:$G$30000,'Sales RAW DATA'!$I$2:$I$30000,Incentive_Calc!$A37,'Sales RAW DATA'!$E$2:$E$30000,Incentive_Calc!N$5),"")</f>
        <v>440844</v>
      </c>
      <c r="O37" s="42">
        <f>IFERROR(SUMIFS('Sales RAW DATA'!$G$2:$G$30000,'Sales RAW DATA'!$I$2:$I$30000,Incentive_Calc!$A37,'Sales RAW DATA'!$E$2:$E$30000,Incentive_Calc!O$5),"")</f>
        <v>0</v>
      </c>
      <c r="P37" s="42">
        <f t="shared" si="8"/>
        <v>933093</v>
      </c>
      <c r="Q37" s="44">
        <f t="shared" si="9"/>
        <v>0.92259207197076187</v>
      </c>
      <c r="R37" s="44">
        <f t="shared" si="10"/>
        <v>0.83401408677194222</v>
      </c>
      <c r="S37" s="44" t="str">
        <f t="shared" si="11"/>
        <v/>
      </c>
      <c r="T37" s="45">
        <f t="shared" si="12"/>
        <v>87.851027792240316</v>
      </c>
      <c r="U37" s="45">
        <f t="shared" si="13"/>
        <v>87</v>
      </c>
      <c r="V37" s="44">
        <f>IFERROR(SUMIFS('Sales RAW DATA'!$G:$G,'Sales RAW DATA'!$I:$I,Incentive_Calc!$A37,'Sales RAW DATA'!$D:$D,"B1",'Sales RAW DATA'!$E:$E,Incentive_Calc!V$5)/SUMIFS('Sales RAW DATA'!$F:$F,'Sales RAW DATA'!$I:$I,Incentive_Calc!$A37,'Sales RAW DATA'!$D:$D,"B1",'Sales RAW DATA'!$E:$E,Incentive_Calc!V$5),"")</f>
        <v>0.62371611780505798</v>
      </c>
      <c r="W37" s="44">
        <f>IFERROR(SUMIFS('Sales RAW DATA'!$G:$G,'Sales RAW DATA'!$I:$I,Incentive_Calc!$A37,'Sales RAW DATA'!$D:$D,"B1",'Sales RAW DATA'!$E:$E,Incentive_Calc!W$5)/SUMIFS('Sales RAW DATA'!$F:$F,'Sales RAW DATA'!$I:$I,Incentive_Calc!$A37,'Sales RAW DATA'!$D:$D,"B1",'Sales RAW DATA'!$E:$E,Incentive_Calc!W$5),"")</f>
        <v>0.55752650877019128</v>
      </c>
      <c r="X37" s="44" t="str">
        <f>IFERROR(SUMIFS('Sales RAW DATA'!$G:$G,'Sales RAW DATA'!$I:$I,Incentive_Calc!$A37,'Sales RAW DATA'!$D:$D,"B1",'Sales RAW DATA'!$E:$E,Incentive_Calc!X$5)/SUMIFS('Sales RAW DATA'!$F:$F,'Sales RAW DATA'!$I:$I,Incentive_Calc!$A37,'Sales RAW DATA'!$D:$D,"B1",'Sales RAW DATA'!$E:$E,Incentive_Calc!X$5),"")</f>
        <v/>
      </c>
      <c r="Y37" s="44">
        <f>SUMIFS('Sales RAW DATA'!$G:$G,'Sales RAW DATA'!$I:$I,Incentive_Calc!$A37,'Sales RAW DATA'!$D:$D,"B1")/SUMIFS('Sales RAW DATA'!$F:$F,'Sales RAW DATA'!$I:$I,Incentive_Calc!$A37,'Sales RAW DATA'!$D:$D,"B1")</f>
        <v>0.59139389481426996</v>
      </c>
      <c r="Z37" s="44">
        <f>IFERROR(SUMIFS('Sales RAW DATA'!$G:$G,'Sales RAW DATA'!$I:$I,Incentive_Calc!$A37,'Sales RAW DATA'!$D:$D,"B2",'Sales RAW DATA'!$E:$E,Incentive_Calc!Z$5)/SUMIFS('Sales RAW DATA'!$F:$F,'Sales RAW DATA'!$I:$I,Incentive_Calc!$A37,'Sales RAW DATA'!$D:$D,"B2",'Sales RAW DATA'!$E:$E,Incentive_Calc!Z$5),"")</f>
        <v>0.44001338240214116</v>
      </c>
      <c r="AA37" s="44">
        <f>IFERROR(SUMIFS('Sales RAW DATA'!$G:$G,'Sales RAW DATA'!$I:$I,Incentive_Calc!$A37,'Sales RAW DATA'!$D:$D,"B2",'Sales RAW DATA'!$E:$E,Incentive_Calc!AA$5)/SUMIFS('Sales RAW DATA'!$F:$F,'Sales RAW DATA'!$I:$I,Incentive_Calc!$A37,'Sales RAW DATA'!$D:$D,"B2",'Sales RAW DATA'!$E:$E,Incentive_Calc!AA$5),"")</f>
        <v>0.39487995755405225</v>
      </c>
      <c r="AB37" s="44" t="str">
        <f>IFERROR(SUMIFS('Sales RAW DATA'!$G:$G,'Sales RAW DATA'!$I:$I,Incentive_Calc!$A37,'Sales RAW DATA'!$D:$D,"B2",'Sales RAW DATA'!$E:$E,Incentive_Calc!AB$5)/SUMIFS('Sales RAW DATA'!$F:$F,'Sales RAW DATA'!$I:$I,Incentive_Calc!$A37,'Sales RAW DATA'!$D:$D,"B2",'Sales RAW DATA'!$E:$E,Incentive_Calc!AB$5),"")</f>
        <v/>
      </c>
      <c r="AC37" s="44">
        <f>SUMIFS('Sales RAW DATA'!$G:$G,'Sales RAW DATA'!$I:$I,Incentive_Calc!$A37,'Sales RAW DATA'!$D:$D,"B2")/SUMIFS('Sales RAW DATA'!$F:$F,'Sales RAW DATA'!$I:$I,Incentive_Calc!$A37,'Sales RAW DATA'!$D:$D,"B2")</f>
        <v>0.41734670086267195</v>
      </c>
      <c r="AD37" s="44">
        <f>IFERROR(SUMIFS('Sales RAW DATA'!$G:$G,'Sales RAW DATA'!$I:$I,Incentive_Calc!$A37,'Sales RAW DATA'!$D:$D,"B3",'Sales RAW DATA'!$E:$E,Incentive_Calc!AD$5)/SUMIFS('Sales RAW DATA'!$F:$F,'Sales RAW DATA'!$I:$I,Incentive_Calc!$A37,'Sales RAW DATA'!$D:$D,"B3",'Sales RAW DATA'!$E:$E,Incentive_Calc!AD$5),"")</f>
        <v>0.67437654673519898</v>
      </c>
      <c r="AE37" s="44">
        <f>IFERROR(SUMIFS('Sales RAW DATA'!$G:$G,'Sales RAW DATA'!$I:$I,Incentive_Calc!$A37,'Sales RAW DATA'!$D:$D,"B3",'Sales RAW DATA'!$E:$E,Incentive_Calc!AE$5)/SUMIFS('Sales RAW DATA'!$F:$F,'Sales RAW DATA'!$I:$I,Incentive_Calc!$A37,'Sales RAW DATA'!$D:$D,"B3",'Sales RAW DATA'!$E:$E,Incentive_Calc!AE$5),"")</f>
        <v>0.69536067964891635</v>
      </c>
      <c r="AF37" s="44" t="str">
        <f>IFERROR(SUMIFS('Sales RAW DATA'!$G:$G,'Sales RAW DATA'!$I:$I,Incentive_Calc!$A37,'Sales RAW DATA'!$D:$D,"B3",'Sales RAW DATA'!$E:$E,Incentive_Calc!AF$5)/SUMIFS('Sales RAW DATA'!$F:$F,'Sales RAW DATA'!$I:$I,Incentive_Calc!$A37,'Sales RAW DATA'!$D:$D,"B3",'Sales RAW DATA'!$E:$E,Incentive_Calc!AF$5),"")</f>
        <v/>
      </c>
      <c r="AG37" s="44">
        <f>SUMIFS('Sales RAW DATA'!$G:$G,'Sales RAW DATA'!$I:$I,Incentive_Calc!$A37,'Sales RAW DATA'!$D:$D,"B3")/SUMIFS('Sales RAW DATA'!$F:$F,'Sales RAW DATA'!$I:$I,Incentive_Calc!$A37,'Sales RAW DATA'!$D:$D,"B3")</f>
        <v>0.6844876268448763</v>
      </c>
      <c r="AH37" s="44">
        <f>IFERROR(SUMIFS('Sales RAW DATA'!$G:$G,'Sales RAW DATA'!$I:$I,Incentive_Calc!$A37,'Sales RAW DATA'!$D:$D,"B4",'Sales RAW DATA'!$E:$E,Incentive_Calc!AH$5)/SUMIFS('Sales RAW DATA'!$F:$F,'Sales RAW DATA'!$I:$I,Incentive_Calc!$A37,'Sales RAW DATA'!$D:$D,"B4",'Sales RAW DATA'!$E:$E,Incentive_Calc!AH$5),"")</f>
        <v>0.67857213214869683</v>
      </c>
      <c r="AI37" s="44">
        <f>IFERROR(SUMIFS('Sales RAW DATA'!$G:$G,'Sales RAW DATA'!$I:$I,Incentive_Calc!$A37,'Sales RAW DATA'!$D:$D,"B4",'Sales RAW DATA'!$E:$E,Incentive_Calc!AI$5)/SUMIFS('Sales RAW DATA'!$F:$F,'Sales RAW DATA'!$I:$I,Incentive_Calc!$A37,'Sales RAW DATA'!$D:$D,"B4",'Sales RAW DATA'!$E:$E,Incentive_Calc!AI$5),"")</f>
        <v>0.63635100533931444</v>
      </c>
      <c r="AJ37" s="44" t="str">
        <f>IFERROR(SUMIFS('Sales RAW DATA'!$G:$G,'Sales RAW DATA'!$I:$I,Incentive_Calc!$A37,'Sales RAW DATA'!$D:$D,"B4",'Sales RAW DATA'!$E:$E,Incentive_Calc!AJ$5)/SUMIFS('Sales RAW DATA'!$F:$F,'Sales RAW DATA'!$I:$I,Incentive_Calc!$A37,'Sales RAW DATA'!$D:$D,"B4",'Sales RAW DATA'!$E:$E,Incentive_Calc!AJ$5),"")</f>
        <v/>
      </c>
      <c r="AK37" s="44">
        <f>SUMIFS('Sales RAW DATA'!$G:$G,'Sales RAW DATA'!$I:$I,Incentive_Calc!$A37,'Sales RAW DATA'!$D:$D,"B4")/SUMIFS('Sales RAW DATA'!$F:$F,'Sales RAW DATA'!$I:$I,Incentive_Calc!$A37,'Sales RAW DATA'!$D:$D,"B4")</f>
        <v>0.65754088311482861</v>
      </c>
      <c r="AL37" s="44">
        <f>IFERROR(SUMIFS('Sales RAW DATA'!$G:$G,'Sales RAW DATA'!$I:$I,Incentive_Calc!$A37,'Sales RAW DATA'!$D:$D,"B5",'Sales RAW DATA'!$E:$E,Incentive_Calc!AL$5)/SUMIFS('Sales RAW DATA'!$F:$F,'Sales RAW DATA'!$I:$I,Incentive_Calc!$A37,'Sales RAW DATA'!$D:$D,"B5",'Sales RAW DATA'!$E:$E,Incentive_Calc!AL$5),"")</f>
        <v>0.69549263376964787</v>
      </c>
      <c r="AM37" s="44">
        <f>IFERROR(SUMIFS('Sales RAW DATA'!$G:$G,'Sales RAW DATA'!$I:$I,Incentive_Calc!$A37,'Sales RAW DATA'!$D:$D,"B5",'Sales RAW DATA'!$E:$E,Incentive_Calc!AM$5)/SUMIFS('Sales RAW DATA'!$F:$F,'Sales RAW DATA'!$I:$I,Incentive_Calc!$A37,'Sales RAW DATA'!$D:$D,"B5",'Sales RAW DATA'!$E:$E,Incentive_Calc!AM$5),"")</f>
        <v>0.67739968964752828</v>
      </c>
      <c r="AN37" s="44" t="str">
        <f>IFERROR(SUMIFS('Sales RAW DATA'!$G:$G,'Sales RAW DATA'!$I:$I,Incentive_Calc!$A37,'Sales RAW DATA'!$D:$D,"B5",'Sales RAW DATA'!$E:$E,Incentive_Calc!AN$5)/SUMIFS('Sales RAW DATA'!$F:$F,'Sales RAW DATA'!$I:$I,Incentive_Calc!$A37,'Sales RAW DATA'!$D:$D,"B5",'Sales RAW DATA'!$E:$E,Incentive_Calc!AN$5),"")</f>
        <v/>
      </c>
      <c r="AO37" s="44">
        <f>SUMIFS('Sales RAW DATA'!$G:$G,'Sales RAW DATA'!$I:$I,Incentive_Calc!$A37,'Sales RAW DATA'!$D:$D,"B5")/SUMIFS('Sales RAW DATA'!$F:$F,'Sales RAW DATA'!$I:$I,Incentive_Calc!$A37,'Sales RAW DATA'!$D:$D,"B5")</f>
        <v>0.68649973831363797</v>
      </c>
      <c r="AP37" s="42">
        <f>SUM(SUMIFS('Sales RAW DATA'!$F$2:$F$22804,'Sales RAW DATA'!$I$2:$I$22804,Incentive_Calc!$A37,'Sales RAW DATA'!$D$2:$D$22804,"B1"),SUMIFS('Sales RAW DATA'!$F$2:$F$22804,'Sales RAW DATA'!$I$2:$I$22804,Incentive_Calc!$A37,'Sales RAW DATA'!$D$2:$D$22804,"B2"),SUMIFS('Sales RAW DATA'!$F$2:$F$22804,'Sales RAW DATA'!$I$2:$I$22804,Incentive_Calc!$A37,'Sales RAW DATA'!$D$2:$D$22804,"B3"),SUMIFS('Sales RAW DATA'!$F$2:$F$22804,'Sales RAW DATA'!$I$2:$I$22804,Incentive_Calc!$A37,'Sales RAW DATA'!$D$2:$D$22804,"B4"),SUMIFS('Sales RAW DATA'!$F$2:$F$22804,'Sales RAW DATA'!$I$2:$I$22804,Incentive_Calc!$A37,'Sales RAW DATA'!$D$2:$D$22804,"B5"))</f>
        <v>453035</v>
      </c>
      <c r="AQ37" s="42">
        <f>SUM(SUMIFS('Sales RAW DATA'!$G$2:$G$22804,'Sales RAW DATA'!$I$2:$I$22804,Incentive_Calc!$A37,'Sales RAW DATA'!$D$2:$D$22804,"B1"),SUMIFS('Sales RAW DATA'!$G$2:$G$22804,'Sales RAW DATA'!$I$2:$I$22804,Incentive_Calc!$A37,'Sales RAW DATA'!$D$2:$D$22804,"B2"),SUMIFS('Sales RAW DATA'!$G$2:$G$22804,'Sales RAW DATA'!$I$2:$I$22804,Incentive_Calc!$A37,'Sales RAW DATA'!$D$2:$D$22804,"B3"),SUMIFS('Sales RAW DATA'!$G$2:$G$22804,'Sales RAW DATA'!$I$2:$I$22804,Incentive_Calc!$A37,'Sales RAW DATA'!$D$2:$D$22804,"B4"),SUMIFS('Sales RAW DATA'!$G$2:$G$22804,'Sales RAW DATA'!$I$2:$I$22804,Incentive_Calc!$A37,'Sales RAW DATA'!$D$2:$D$22804,"B5"))</f>
        <v>287080</v>
      </c>
      <c r="AR37" s="45">
        <f t="shared" si="14"/>
        <v>63.368172437008177</v>
      </c>
      <c r="AS37" s="45">
        <f t="shared" si="15"/>
        <v>63</v>
      </c>
      <c r="AT37" s="46">
        <v>1.1299999999999999</v>
      </c>
      <c r="AU37" s="46">
        <v>0.76</v>
      </c>
      <c r="AV37" s="43" t="str">
        <f t="shared" si="1"/>
        <v>Yes</v>
      </c>
      <c r="AW37" s="43" t="str">
        <f t="shared" si="2"/>
        <v>Yes</v>
      </c>
      <c r="AX37" s="43" t="str">
        <f t="shared" si="3"/>
        <v>Yes</v>
      </c>
      <c r="AY37" s="43" t="str">
        <f t="shared" si="16"/>
        <v>Yes</v>
      </c>
    </row>
    <row r="38" spans="1:51" x14ac:dyDescent="0.35">
      <c r="A38" s="21" t="s">
        <v>912</v>
      </c>
      <c r="B38" s="21" t="s">
        <v>438</v>
      </c>
      <c r="C38" s="21" t="str">
        <f>_xlfn.XLOOKUP($A38,'Employee List'!$E:$E,'Employee List'!$D:$D,0)</f>
        <v>SF</v>
      </c>
      <c r="D38" s="42" t="str" cm="1">
        <f t="array" ref="D38">IFERROR(IF($G38="Yes",INDEX('Payment Plan'!$D$6:$D$42,MATCH(1,(Incentive_Calc!$C38='Payment Plan'!$B$6:$B$42)*(Incentive_Calc!$U38='Payment Plan'!$C$6:$C$42),0)),""),"")</f>
        <v/>
      </c>
      <c r="E38" s="42" t="str" cm="1">
        <f t="array" ref="E38">IFERROR(IF($H38="Yes",INDEX('Payment Plan'!$D$6:$D$42,MATCH(1,(Incentive_Calc!$C38='Payment Plan'!$B$6:$B$42)*(Incentive_Calc!$AS38='Payment Plan'!$C$6:$C$42),0)),""),"")</f>
        <v/>
      </c>
      <c r="F38" s="42">
        <f t="shared" si="4"/>
        <v>0</v>
      </c>
      <c r="G38" s="43" t="str">
        <f t="shared" si="5"/>
        <v>No</v>
      </c>
      <c r="H38" s="21" t="str">
        <f t="shared" si="6"/>
        <v>No</v>
      </c>
      <c r="I38" s="42">
        <f>IFERROR(SUMIFS('Sales RAW DATA'!$F$2:$F$30000,'Sales RAW DATA'!$I$2:$I$30000,Incentive_Calc!$A38,'Sales RAW DATA'!$E$2:$E$30000,Incentive_Calc!I$5),"")</f>
        <v>1014405</v>
      </c>
      <c r="J38" s="42">
        <f>IFERROR(SUMIFS('Sales RAW DATA'!$F$2:$F$30000,'Sales RAW DATA'!$I$2:$I$30000,Incentive_Calc!$A38,'Sales RAW DATA'!$E$2:$E$30000,Incentive_Calc!J$5),"")</f>
        <v>1026915</v>
      </c>
      <c r="K38" s="42">
        <f>IFERROR(SUMIFS('Sales RAW DATA'!$F$2:$F$30000,'Sales RAW DATA'!$I$2:$I$30000,Incentive_Calc!$A38,'Sales RAW DATA'!$E$2:$E$30000,Incentive_Calc!K$5),"")</f>
        <v>1039719</v>
      </c>
      <c r="L38" s="42">
        <f t="shared" si="7"/>
        <v>3081039</v>
      </c>
      <c r="M38" s="42">
        <f>IFERROR(SUMIFS('Sales RAW DATA'!$G$2:$G$30000,'Sales RAW DATA'!$I$2:$I$30000,Incentive_Calc!$A38,'Sales RAW DATA'!$E$2:$E$30000,Incentive_Calc!M$5),"")</f>
        <v>815887</v>
      </c>
      <c r="N38" s="42">
        <f>IFERROR(SUMIFS('Sales RAW DATA'!$G$2:$G$30000,'Sales RAW DATA'!$I$2:$I$30000,Incentive_Calc!$A38,'Sales RAW DATA'!$E$2:$E$30000,Incentive_Calc!N$5),"")</f>
        <v>834937</v>
      </c>
      <c r="O38" s="42">
        <f>IFERROR(SUMIFS('Sales RAW DATA'!$G$2:$G$30000,'Sales RAW DATA'!$I$2:$I$30000,Incentive_Calc!$A38,'Sales RAW DATA'!$E$2:$E$30000,Incentive_Calc!O$5),"")</f>
        <v>801201</v>
      </c>
      <c r="P38" s="42">
        <f t="shared" si="8"/>
        <v>2452025</v>
      </c>
      <c r="Q38" s="44">
        <f t="shared" si="9"/>
        <v>0.80430104346883147</v>
      </c>
      <c r="R38" s="44">
        <f t="shared" si="10"/>
        <v>0.81305366072167606</v>
      </c>
      <c r="S38" s="44">
        <f t="shared" si="11"/>
        <v>0.77059378543625734</v>
      </c>
      <c r="T38" s="45">
        <f t="shared" si="12"/>
        <v>79.584354498596085</v>
      </c>
      <c r="U38" s="45">
        <f t="shared" si="13"/>
        <v>79</v>
      </c>
      <c r="V38" s="44">
        <f>IFERROR(SUMIFS('Sales RAW DATA'!$G:$G,'Sales RAW DATA'!$I:$I,Incentive_Calc!$A38,'Sales RAW DATA'!$D:$D,"B1",'Sales RAW DATA'!$E:$E,Incentive_Calc!V$5)/SUMIFS('Sales RAW DATA'!$F:$F,'Sales RAW DATA'!$I:$I,Incentive_Calc!$A38,'Sales RAW DATA'!$D:$D,"B1",'Sales RAW DATA'!$E:$E,Incentive_Calc!V$5),"")</f>
        <v>0.7828514064130071</v>
      </c>
      <c r="W38" s="44">
        <f>IFERROR(SUMIFS('Sales RAW DATA'!$G:$G,'Sales RAW DATA'!$I:$I,Incentive_Calc!$A38,'Sales RAW DATA'!$D:$D,"B1",'Sales RAW DATA'!$E:$E,Incentive_Calc!W$5)/SUMIFS('Sales RAW DATA'!$F:$F,'Sales RAW DATA'!$I:$I,Incentive_Calc!$A38,'Sales RAW DATA'!$D:$D,"B1",'Sales RAW DATA'!$E:$E,Incentive_Calc!W$5),"")</f>
        <v>0.59212239714567916</v>
      </c>
      <c r="X38" s="44">
        <f>IFERROR(SUMIFS('Sales RAW DATA'!$G:$G,'Sales RAW DATA'!$I:$I,Incentive_Calc!$A38,'Sales RAW DATA'!$D:$D,"B1",'Sales RAW DATA'!$E:$E,Incentive_Calc!X$5)/SUMIFS('Sales RAW DATA'!$F:$F,'Sales RAW DATA'!$I:$I,Incentive_Calc!$A38,'Sales RAW DATA'!$D:$D,"B1",'Sales RAW DATA'!$E:$E,Incentive_Calc!X$5),"")</f>
        <v>0.62051833466501194</v>
      </c>
      <c r="Y38" s="44">
        <f>SUMIFS('Sales RAW DATA'!$G:$G,'Sales RAW DATA'!$I:$I,Incentive_Calc!$A38,'Sales RAW DATA'!$D:$D,"B1")/SUMIFS('Sales RAW DATA'!$F:$F,'Sales RAW DATA'!$I:$I,Incentive_Calc!$A38,'Sales RAW DATA'!$D:$D,"B1")</f>
        <v>0.66688908418231729</v>
      </c>
      <c r="Z38" s="44">
        <f>IFERROR(SUMIFS('Sales RAW DATA'!$G:$G,'Sales RAW DATA'!$I:$I,Incentive_Calc!$A38,'Sales RAW DATA'!$D:$D,"B2",'Sales RAW DATA'!$E:$E,Incentive_Calc!Z$5)/SUMIFS('Sales RAW DATA'!$F:$F,'Sales RAW DATA'!$I:$I,Incentive_Calc!$A38,'Sales RAW DATA'!$D:$D,"B2",'Sales RAW DATA'!$E:$E,Incentive_Calc!Z$5),"")</f>
        <v>1.0291348970328467</v>
      </c>
      <c r="AA38" s="44">
        <f>IFERROR(SUMIFS('Sales RAW DATA'!$G:$G,'Sales RAW DATA'!$I:$I,Incentive_Calc!$A38,'Sales RAW DATA'!$D:$D,"B2",'Sales RAW DATA'!$E:$E,Incentive_Calc!AA$5)/SUMIFS('Sales RAW DATA'!$F:$F,'Sales RAW DATA'!$I:$I,Incentive_Calc!$A38,'Sales RAW DATA'!$D:$D,"B2",'Sales RAW DATA'!$E:$E,Incentive_Calc!AA$5),"")</f>
        <v>1.1124981855131368</v>
      </c>
      <c r="AB38" s="44">
        <f>IFERROR(SUMIFS('Sales RAW DATA'!$G:$G,'Sales RAW DATA'!$I:$I,Incentive_Calc!$A38,'Sales RAW DATA'!$D:$D,"B2",'Sales RAW DATA'!$E:$E,Incentive_Calc!AB$5)/SUMIFS('Sales RAW DATA'!$F:$F,'Sales RAW DATA'!$I:$I,Incentive_Calc!$A38,'Sales RAW DATA'!$D:$D,"B2",'Sales RAW DATA'!$E:$E,Incentive_Calc!AB$5),"")</f>
        <v>1.0402454807331023</v>
      </c>
      <c r="AC38" s="44">
        <f>SUMIFS('Sales RAW DATA'!$G:$G,'Sales RAW DATA'!$I:$I,Incentive_Calc!$A38,'Sales RAW DATA'!$D:$D,"B2")/SUMIFS('Sales RAW DATA'!$F:$F,'Sales RAW DATA'!$I:$I,Incentive_Calc!$A38,'Sales RAW DATA'!$D:$D,"B2")</f>
        <v>1.0614545764348393</v>
      </c>
      <c r="AD38" s="44">
        <f>IFERROR(SUMIFS('Sales RAW DATA'!$G:$G,'Sales RAW DATA'!$I:$I,Incentive_Calc!$A38,'Sales RAW DATA'!$D:$D,"B3",'Sales RAW DATA'!$E:$E,Incentive_Calc!AD$5)/SUMIFS('Sales RAW DATA'!$F:$F,'Sales RAW DATA'!$I:$I,Incentive_Calc!$A38,'Sales RAW DATA'!$D:$D,"B3",'Sales RAW DATA'!$E:$E,Incentive_Calc!AD$5),"")</f>
        <v>1.0344381131243285</v>
      </c>
      <c r="AE38" s="44">
        <f>IFERROR(SUMIFS('Sales RAW DATA'!$G:$G,'Sales RAW DATA'!$I:$I,Incentive_Calc!$A38,'Sales RAW DATA'!$D:$D,"B3",'Sales RAW DATA'!$E:$E,Incentive_Calc!AE$5)/SUMIFS('Sales RAW DATA'!$F:$F,'Sales RAW DATA'!$I:$I,Incentive_Calc!$A38,'Sales RAW DATA'!$D:$D,"B3",'Sales RAW DATA'!$E:$E,Incentive_Calc!AE$5),"")</f>
        <v>1.4773816998687139</v>
      </c>
      <c r="AF38" s="44">
        <f>IFERROR(SUMIFS('Sales RAW DATA'!$G:$G,'Sales RAW DATA'!$I:$I,Incentive_Calc!$A38,'Sales RAW DATA'!$D:$D,"B3",'Sales RAW DATA'!$E:$E,Incentive_Calc!AF$5)/SUMIFS('Sales RAW DATA'!$F:$F,'Sales RAW DATA'!$I:$I,Incentive_Calc!$A38,'Sales RAW DATA'!$D:$D,"B3",'Sales RAW DATA'!$E:$E,Incentive_Calc!AF$5),"")</f>
        <v>1.1598960125866562</v>
      </c>
      <c r="AG38" s="44">
        <f>SUMIFS('Sales RAW DATA'!$G:$G,'Sales RAW DATA'!$I:$I,Incentive_Calc!$A38,'Sales RAW DATA'!$D:$D,"B3")/SUMIFS('Sales RAW DATA'!$F:$F,'Sales RAW DATA'!$I:$I,Incentive_Calc!$A38,'Sales RAW DATA'!$D:$D,"B3")</f>
        <v>1.2204697419012933</v>
      </c>
      <c r="AH38" s="44">
        <f>IFERROR(SUMIFS('Sales RAW DATA'!$G:$G,'Sales RAW DATA'!$I:$I,Incentive_Calc!$A38,'Sales RAW DATA'!$D:$D,"B4",'Sales RAW DATA'!$E:$E,Incentive_Calc!AH$5)/SUMIFS('Sales RAW DATA'!$F:$F,'Sales RAW DATA'!$I:$I,Incentive_Calc!$A38,'Sales RAW DATA'!$D:$D,"B4",'Sales RAW DATA'!$E:$E,Incentive_Calc!AH$5),"")</f>
        <v>0.89424766137629697</v>
      </c>
      <c r="AI38" s="44">
        <f>IFERROR(SUMIFS('Sales RAW DATA'!$G:$G,'Sales RAW DATA'!$I:$I,Incentive_Calc!$A38,'Sales RAW DATA'!$D:$D,"B4",'Sales RAW DATA'!$E:$E,Incentive_Calc!AI$5)/SUMIFS('Sales RAW DATA'!$F:$F,'Sales RAW DATA'!$I:$I,Incentive_Calc!$A38,'Sales RAW DATA'!$D:$D,"B4",'Sales RAW DATA'!$E:$E,Incentive_Calc!AI$5),"")</f>
        <v>0.76585240421702239</v>
      </c>
      <c r="AJ38" s="44">
        <f>IFERROR(SUMIFS('Sales RAW DATA'!$G:$G,'Sales RAW DATA'!$I:$I,Incentive_Calc!$A38,'Sales RAW DATA'!$D:$D,"B4",'Sales RAW DATA'!$E:$E,Incentive_Calc!AJ$5)/SUMIFS('Sales RAW DATA'!$F:$F,'Sales RAW DATA'!$I:$I,Incentive_Calc!$A38,'Sales RAW DATA'!$D:$D,"B4",'Sales RAW DATA'!$E:$E,Incentive_Calc!AJ$5),"")</f>
        <v>0.70942248365825067</v>
      </c>
      <c r="AK38" s="44">
        <f>SUMIFS('Sales RAW DATA'!$G:$G,'Sales RAW DATA'!$I:$I,Incentive_Calc!$A38,'Sales RAW DATA'!$D:$D,"B4")/SUMIFS('Sales RAW DATA'!$F:$F,'Sales RAW DATA'!$I:$I,Incentive_Calc!$A38,'Sales RAW DATA'!$D:$D,"B4")</f>
        <v>0.78851493973661402</v>
      </c>
      <c r="AL38" s="44">
        <f>IFERROR(SUMIFS('Sales RAW DATA'!$G:$G,'Sales RAW DATA'!$I:$I,Incentive_Calc!$A38,'Sales RAW DATA'!$D:$D,"B5",'Sales RAW DATA'!$E:$E,Incentive_Calc!AL$5)/SUMIFS('Sales RAW DATA'!$F:$F,'Sales RAW DATA'!$I:$I,Incentive_Calc!$A38,'Sales RAW DATA'!$D:$D,"B5",'Sales RAW DATA'!$E:$E,Incentive_Calc!AL$5),"")</f>
        <v>0.83341669271647389</v>
      </c>
      <c r="AM38" s="44">
        <f>IFERROR(SUMIFS('Sales RAW DATA'!$G:$G,'Sales RAW DATA'!$I:$I,Incentive_Calc!$A38,'Sales RAW DATA'!$D:$D,"B5",'Sales RAW DATA'!$E:$E,Incentive_Calc!AM$5)/SUMIFS('Sales RAW DATA'!$F:$F,'Sales RAW DATA'!$I:$I,Incentive_Calc!$A38,'Sales RAW DATA'!$D:$D,"B5",'Sales RAW DATA'!$E:$E,Incentive_Calc!AM$5),"")</f>
        <v>0.75162840700689304</v>
      </c>
      <c r="AN38" s="44">
        <f>IFERROR(SUMIFS('Sales RAW DATA'!$G:$G,'Sales RAW DATA'!$I:$I,Incentive_Calc!$A38,'Sales RAW DATA'!$D:$D,"B5",'Sales RAW DATA'!$E:$E,Incentive_Calc!AN$5)/SUMIFS('Sales RAW DATA'!$F:$F,'Sales RAW DATA'!$I:$I,Incentive_Calc!$A38,'Sales RAW DATA'!$D:$D,"B5",'Sales RAW DATA'!$E:$E,Incentive_Calc!AN$5),"")</f>
        <v>0.60108913728862134</v>
      </c>
      <c r="AO38" s="44">
        <f>SUMIFS('Sales RAW DATA'!$G:$G,'Sales RAW DATA'!$I:$I,Incentive_Calc!$A38,'Sales RAW DATA'!$D:$D,"B5")/SUMIFS('Sales RAW DATA'!$F:$F,'Sales RAW DATA'!$I:$I,Incentive_Calc!$A38,'Sales RAW DATA'!$D:$D,"B5")</f>
        <v>0.7248695510933344</v>
      </c>
      <c r="AP38" s="42">
        <f>SUM(SUMIFS('Sales RAW DATA'!$F$2:$F$22804,'Sales RAW DATA'!$I$2:$I$22804,Incentive_Calc!$A38,'Sales RAW DATA'!$D$2:$D$22804,"B1"),SUMIFS('Sales RAW DATA'!$F$2:$F$22804,'Sales RAW DATA'!$I$2:$I$22804,Incentive_Calc!$A38,'Sales RAW DATA'!$D$2:$D$22804,"B2"),SUMIFS('Sales RAW DATA'!$F$2:$F$22804,'Sales RAW DATA'!$I$2:$I$22804,Incentive_Calc!$A38,'Sales RAW DATA'!$D$2:$D$22804,"B3"),SUMIFS('Sales RAW DATA'!$F$2:$F$22804,'Sales RAW DATA'!$I$2:$I$22804,Incentive_Calc!$A38,'Sales RAW DATA'!$D$2:$D$22804,"B4"),SUMIFS('Sales RAW DATA'!$F$2:$F$22804,'Sales RAW DATA'!$I$2:$I$22804,Incentive_Calc!$A38,'Sales RAW DATA'!$D$2:$D$22804,"B5"))</f>
        <v>1828519</v>
      </c>
      <c r="AQ38" s="42">
        <f>SUM(SUMIFS('Sales RAW DATA'!$G$2:$G$22804,'Sales RAW DATA'!$I$2:$I$22804,Incentive_Calc!$A38,'Sales RAW DATA'!$D$2:$D$22804,"B1"),SUMIFS('Sales RAW DATA'!$G$2:$G$22804,'Sales RAW DATA'!$I$2:$I$22804,Incentive_Calc!$A38,'Sales RAW DATA'!$D$2:$D$22804,"B2"),SUMIFS('Sales RAW DATA'!$G$2:$G$22804,'Sales RAW DATA'!$I$2:$I$22804,Incentive_Calc!$A38,'Sales RAW DATA'!$D$2:$D$22804,"B3"),SUMIFS('Sales RAW DATA'!$G$2:$G$22804,'Sales RAW DATA'!$I$2:$I$22804,Incentive_Calc!$A38,'Sales RAW DATA'!$D$2:$D$22804,"B4"),SUMIFS('Sales RAW DATA'!$G$2:$G$22804,'Sales RAW DATA'!$I$2:$I$22804,Incentive_Calc!$A38,'Sales RAW DATA'!$D$2:$D$22804,"B5"))</f>
        <v>1575852</v>
      </c>
      <c r="AR38" s="45">
        <f t="shared" si="14"/>
        <v>86.181877246011666</v>
      </c>
      <c r="AS38" s="45">
        <f t="shared" si="15"/>
        <v>86</v>
      </c>
      <c r="AT38" s="46">
        <v>1.04</v>
      </c>
      <c r="AU38" s="46">
        <v>0.87</v>
      </c>
      <c r="AV38" s="43" t="str">
        <f t="shared" si="1"/>
        <v>Yes</v>
      </c>
      <c r="AW38" s="43" t="str">
        <f t="shared" si="2"/>
        <v>Yes</v>
      </c>
      <c r="AX38" s="43" t="str">
        <f t="shared" si="3"/>
        <v>No</v>
      </c>
      <c r="AY38" s="43" t="str">
        <f t="shared" si="16"/>
        <v>Yes</v>
      </c>
    </row>
    <row r="39" spans="1:51" x14ac:dyDescent="0.35">
      <c r="A39" s="21" t="s">
        <v>913</v>
      </c>
      <c r="B39" s="21" t="s">
        <v>439</v>
      </c>
      <c r="C39" s="21" t="str">
        <f>_xlfn.XLOOKUP($A39,'Employee List'!$E:$E,'Employee List'!$D:$D,0)</f>
        <v>SF</v>
      </c>
      <c r="D39" s="42" t="str" cm="1">
        <f t="array" ref="D39">IFERROR(IF($G39="Yes",INDEX('Payment Plan'!$D$6:$D$42,MATCH(1,(Incentive_Calc!$C39='Payment Plan'!$B$6:$B$42)*(Incentive_Calc!$U39='Payment Plan'!$C$6:$C$42),0)),""),"")</f>
        <v/>
      </c>
      <c r="E39" s="42" t="str" cm="1">
        <f t="array" ref="E39">IFERROR(IF($H39="Yes",INDEX('Payment Plan'!$D$6:$D$42,MATCH(1,(Incentive_Calc!$C39='Payment Plan'!$B$6:$B$42)*(Incentive_Calc!$AS39='Payment Plan'!$C$6:$C$42),0)),""),"")</f>
        <v/>
      </c>
      <c r="F39" s="42">
        <f t="shared" si="4"/>
        <v>0</v>
      </c>
      <c r="G39" s="43" t="str">
        <f t="shared" si="5"/>
        <v>No</v>
      </c>
      <c r="H39" s="21" t="str">
        <f t="shared" si="6"/>
        <v>No</v>
      </c>
      <c r="I39" s="42">
        <f>IFERROR(SUMIFS('Sales RAW DATA'!$F$2:$F$30000,'Sales RAW DATA'!$I$2:$I$30000,Incentive_Calc!$A39,'Sales RAW DATA'!$E$2:$E$30000,Incentive_Calc!I$5),"")</f>
        <v>1052147</v>
      </c>
      <c r="J39" s="42">
        <f>IFERROR(SUMIFS('Sales RAW DATA'!$F$2:$F$30000,'Sales RAW DATA'!$I$2:$I$30000,Incentive_Calc!$A39,'Sales RAW DATA'!$E$2:$E$30000,Incentive_Calc!J$5),"")</f>
        <v>1060529</v>
      </c>
      <c r="K39" s="42">
        <f>IFERROR(SUMIFS('Sales RAW DATA'!$F$2:$F$30000,'Sales RAW DATA'!$I$2:$I$30000,Incentive_Calc!$A39,'Sales RAW DATA'!$E$2:$E$30000,Incentive_Calc!K$5),"")</f>
        <v>1081842</v>
      </c>
      <c r="L39" s="42">
        <f t="shared" si="7"/>
        <v>3194518</v>
      </c>
      <c r="M39" s="42">
        <f>IFERROR(SUMIFS('Sales RAW DATA'!$G$2:$G$30000,'Sales RAW DATA'!$I$2:$I$30000,Incentive_Calc!$A39,'Sales RAW DATA'!$E$2:$E$30000,Incentive_Calc!M$5),"")</f>
        <v>852872</v>
      </c>
      <c r="N39" s="42">
        <f>IFERROR(SUMIFS('Sales RAW DATA'!$G$2:$G$30000,'Sales RAW DATA'!$I$2:$I$30000,Incentive_Calc!$A39,'Sales RAW DATA'!$E$2:$E$30000,Incentive_Calc!N$5),"")</f>
        <v>926093</v>
      </c>
      <c r="O39" s="42">
        <f>IFERROR(SUMIFS('Sales RAW DATA'!$G$2:$G$30000,'Sales RAW DATA'!$I$2:$I$30000,Incentive_Calc!$A39,'Sales RAW DATA'!$E$2:$E$30000,Incentive_Calc!O$5),"")</f>
        <v>677629</v>
      </c>
      <c r="P39" s="42">
        <f t="shared" si="8"/>
        <v>2456594</v>
      </c>
      <c r="Q39" s="44">
        <f t="shared" si="9"/>
        <v>0.81060156042834319</v>
      </c>
      <c r="R39" s="44">
        <f t="shared" si="10"/>
        <v>0.8732368468943329</v>
      </c>
      <c r="S39" s="44">
        <f t="shared" si="11"/>
        <v>0.62636595732093969</v>
      </c>
      <c r="T39" s="45">
        <f t="shared" si="12"/>
        <v>76.90030233042981</v>
      </c>
      <c r="U39" s="45">
        <f t="shared" si="13"/>
        <v>76</v>
      </c>
      <c r="V39" s="44">
        <f>IFERROR(SUMIFS('Sales RAW DATA'!$G:$G,'Sales RAW DATA'!$I:$I,Incentive_Calc!$A39,'Sales RAW DATA'!$D:$D,"B1",'Sales RAW DATA'!$E:$E,Incentive_Calc!V$5)/SUMIFS('Sales RAW DATA'!$F:$F,'Sales RAW DATA'!$I:$I,Incentive_Calc!$A39,'Sales RAW DATA'!$D:$D,"B1",'Sales RAW DATA'!$E:$E,Incentive_Calc!V$5),"")</f>
        <v>0.77764201355967166</v>
      </c>
      <c r="W39" s="44">
        <f>IFERROR(SUMIFS('Sales RAW DATA'!$G:$G,'Sales RAW DATA'!$I:$I,Incentive_Calc!$A39,'Sales RAW DATA'!$D:$D,"B1",'Sales RAW DATA'!$E:$E,Incentive_Calc!W$5)/SUMIFS('Sales RAW DATA'!$F:$F,'Sales RAW DATA'!$I:$I,Incentive_Calc!$A39,'Sales RAW DATA'!$D:$D,"B1",'Sales RAW DATA'!$E:$E,Incentive_Calc!W$5),"")</f>
        <v>0.59922929498099853</v>
      </c>
      <c r="X39" s="44">
        <f>IFERROR(SUMIFS('Sales RAW DATA'!$G:$G,'Sales RAW DATA'!$I:$I,Incentive_Calc!$A39,'Sales RAW DATA'!$D:$D,"B1",'Sales RAW DATA'!$E:$E,Incentive_Calc!X$5)/SUMIFS('Sales RAW DATA'!$F:$F,'Sales RAW DATA'!$I:$I,Incentive_Calc!$A39,'Sales RAW DATA'!$D:$D,"B1",'Sales RAW DATA'!$E:$E,Incentive_Calc!X$5),"")</f>
        <v>0.45074550507481065</v>
      </c>
      <c r="Y39" s="44">
        <f>SUMIFS('Sales RAW DATA'!$G:$G,'Sales RAW DATA'!$I:$I,Incentive_Calc!$A39,'Sales RAW DATA'!$D:$D,"B1")/SUMIFS('Sales RAW DATA'!$F:$F,'Sales RAW DATA'!$I:$I,Incentive_Calc!$A39,'Sales RAW DATA'!$D:$D,"B1")</f>
        <v>0.61398353583377352</v>
      </c>
      <c r="Z39" s="44">
        <f>IFERROR(SUMIFS('Sales RAW DATA'!$G:$G,'Sales RAW DATA'!$I:$I,Incentive_Calc!$A39,'Sales RAW DATA'!$D:$D,"B2",'Sales RAW DATA'!$E:$E,Incentive_Calc!Z$5)/SUMIFS('Sales RAW DATA'!$F:$F,'Sales RAW DATA'!$I:$I,Incentive_Calc!$A39,'Sales RAW DATA'!$D:$D,"B2",'Sales RAW DATA'!$E:$E,Incentive_Calc!Z$5),"")</f>
        <v>0.66901047597358232</v>
      </c>
      <c r="AA39" s="44">
        <f>IFERROR(SUMIFS('Sales RAW DATA'!$G:$G,'Sales RAW DATA'!$I:$I,Incentive_Calc!$A39,'Sales RAW DATA'!$D:$D,"B2",'Sales RAW DATA'!$E:$E,Incentive_Calc!AA$5)/SUMIFS('Sales RAW DATA'!$F:$F,'Sales RAW DATA'!$I:$I,Incentive_Calc!$A39,'Sales RAW DATA'!$D:$D,"B2",'Sales RAW DATA'!$E:$E,Incentive_Calc!AA$5),"")</f>
        <v>0.93251695113397237</v>
      </c>
      <c r="AB39" s="44">
        <f>IFERROR(SUMIFS('Sales RAW DATA'!$G:$G,'Sales RAW DATA'!$I:$I,Incentive_Calc!$A39,'Sales RAW DATA'!$D:$D,"B2",'Sales RAW DATA'!$E:$E,Incentive_Calc!AB$5)/SUMIFS('Sales RAW DATA'!$F:$F,'Sales RAW DATA'!$I:$I,Incentive_Calc!$A39,'Sales RAW DATA'!$D:$D,"B2",'Sales RAW DATA'!$E:$E,Incentive_Calc!AB$5),"")</f>
        <v>0.41366897022886723</v>
      </c>
      <c r="AC39" s="44">
        <f>SUMIFS('Sales RAW DATA'!$G:$G,'Sales RAW DATA'!$I:$I,Incentive_Calc!$A39,'Sales RAW DATA'!$D:$D,"B2")/SUMIFS('Sales RAW DATA'!$F:$F,'Sales RAW DATA'!$I:$I,Incentive_Calc!$A39,'Sales RAW DATA'!$D:$D,"B2")</f>
        <v>0.66247986517816404</v>
      </c>
      <c r="AD39" s="44">
        <f>IFERROR(SUMIFS('Sales RAW DATA'!$G:$G,'Sales RAW DATA'!$I:$I,Incentive_Calc!$A39,'Sales RAW DATA'!$D:$D,"B3",'Sales RAW DATA'!$E:$E,Incentive_Calc!AD$5)/SUMIFS('Sales RAW DATA'!$F:$F,'Sales RAW DATA'!$I:$I,Incentive_Calc!$A39,'Sales RAW DATA'!$D:$D,"B3",'Sales RAW DATA'!$E:$E,Incentive_Calc!AD$5),"")</f>
        <v>1.0859412231930103</v>
      </c>
      <c r="AE39" s="44">
        <f>IFERROR(SUMIFS('Sales RAW DATA'!$G:$G,'Sales RAW DATA'!$I:$I,Incentive_Calc!$A39,'Sales RAW DATA'!$D:$D,"B3",'Sales RAW DATA'!$E:$E,Incentive_Calc!AE$5)/SUMIFS('Sales RAW DATA'!$F:$F,'Sales RAW DATA'!$I:$I,Incentive_Calc!$A39,'Sales RAW DATA'!$D:$D,"B3",'Sales RAW DATA'!$E:$E,Incentive_Calc!AE$5),"")</f>
        <v>1.1907057326795338</v>
      </c>
      <c r="AF39" s="44">
        <f>IFERROR(SUMIFS('Sales RAW DATA'!$G:$G,'Sales RAW DATA'!$I:$I,Incentive_Calc!$A39,'Sales RAW DATA'!$D:$D,"B3",'Sales RAW DATA'!$E:$E,Incentive_Calc!AF$5)/SUMIFS('Sales RAW DATA'!$F:$F,'Sales RAW DATA'!$I:$I,Incentive_Calc!$A39,'Sales RAW DATA'!$D:$D,"B3",'Sales RAW DATA'!$E:$E,Incentive_Calc!AF$5),"")</f>
        <v>1.1717255671177012</v>
      </c>
      <c r="AG39" s="44">
        <f>SUMIFS('Sales RAW DATA'!$G:$G,'Sales RAW DATA'!$I:$I,Incentive_Calc!$A39,'Sales RAW DATA'!$D:$D,"B3")/SUMIFS('Sales RAW DATA'!$F:$F,'Sales RAW DATA'!$I:$I,Incentive_Calc!$A39,'Sales RAW DATA'!$D:$D,"B3")</f>
        <v>1.1504183964974468</v>
      </c>
      <c r="AH39" s="44">
        <f>IFERROR(SUMIFS('Sales RAW DATA'!$G:$G,'Sales RAW DATA'!$I:$I,Incentive_Calc!$A39,'Sales RAW DATA'!$D:$D,"B4",'Sales RAW DATA'!$E:$E,Incentive_Calc!AH$5)/SUMIFS('Sales RAW DATA'!$F:$F,'Sales RAW DATA'!$I:$I,Incentive_Calc!$A39,'Sales RAW DATA'!$D:$D,"B4",'Sales RAW DATA'!$E:$E,Incentive_Calc!AH$5),"")</f>
        <v>0.80305878141012732</v>
      </c>
      <c r="AI39" s="44">
        <f>IFERROR(SUMIFS('Sales RAW DATA'!$G:$G,'Sales RAW DATA'!$I:$I,Incentive_Calc!$A39,'Sales RAW DATA'!$D:$D,"B4",'Sales RAW DATA'!$E:$E,Incentive_Calc!AI$5)/SUMIFS('Sales RAW DATA'!$F:$F,'Sales RAW DATA'!$I:$I,Incentive_Calc!$A39,'Sales RAW DATA'!$D:$D,"B4",'Sales RAW DATA'!$E:$E,Incentive_Calc!AI$5),"")</f>
        <v>0.97993136701272754</v>
      </c>
      <c r="AJ39" s="44">
        <f>IFERROR(SUMIFS('Sales RAW DATA'!$G:$G,'Sales RAW DATA'!$I:$I,Incentive_Calc!$A39,'Sales RAW DATA'!$D:$D,"B4",'Sales RAW DATA'!$E:$E,Incentive_Calc!AJ$5)/SUMIFS('Sales RAW DATA'!$F:$F,'Sales RAW DATA'!$I:$I,Incentive_Calc!$A39,'Sales RAW DATA'!$D:$D,"B4",'Sales RAW DATA'!$E:$E,Incentive_Calc!AJ$5),"")</f>
        <v>0.42563550744710321</v>
      </c>
      <c r="AK39" s="44">
        <f>SUMIFS('Sales RAW DATA'!$G:$G,'Sales RAW DATA'!$I:$I,Incentive_Calc!$A39,'Sales RAW DATA'!$D:$D,"B4")/SUMIFS('Sales RAW DATA'!$F:$F,'Sales RAW DATA'!$I:$I,Incentive_Calc!$A39,'Sales RAW DATA'!$D:$D,"B4")</f>
        <v>0.73354689679218965</v>
      </c>
      <c r="AL39" s="44">
        <f>IFERROR(SUMIFS('Sales RAW DATA'!$G:$G,'Sales RAW DATA'!$I:$I,Incentive_Calc!$A39,'Sales RAW DATA'!$D:$D,"B5",'Sales RAW DATA'!$E:$E,Incentive_Calc!AL$5)/SUMIFS('Sales RAW DATA'!$F:$F,'Sales RAW DATA'!$I:$I,Incentive_Calc!$A39,'Sales RAW DATA'!$D:$D,"B5",'Sales RAW DATA'!$E:$E,Incentive_Calc!AL$5),"")</f>
        <v>0.83861312886736616</v>
      </c>
      <c r="AM39" s="44">
        <f>IFERROR(SUMIFS('Sales RAW DATA'!$G:$G,'Sales RAW DATA'!$I:$I,Incentive_Calc!$A39,'Sales RAW DATA'!$D:$D,"B5",'Sales RAW DATA'!$E:$E,Incentive_Calc!AM$5)/SUMIFS('Sales RAW DATA'!$F:$F,'Sales RAW DATA'!$I:$I,Incentive_Calc!$A39,'Sales RAW DATA'!$D:$D,"B5",'Sales RAW DATA'!$E:$E,Incentive_Calc!AM$5),"")</f>
        <v>1.2598942424541006</v>
      </c>
      <c r="AN39" s="44">
        <f>IFERROR(SUMIFS('Sales RAW DATA'!$G:$G,'Sales RAW DATA'!$I:$I,Incentive_Calc!$A39,'Sales RAW DATA'!$D:$D,"B5",'Sales RAW DATA'!$E:$E,Incentive_Calc!AN$5)/SUMIFS('Sales RAW DATA'!$F:$F,'Sales RAW DATA'!$I:$I,Incentive_Calc!$A39,'Sales RAW DATA'!$D:$D,"B5",'Sales RAW DATA'!$E:$E,Incentive_Calc!AN$5),"")</f>
        <v>0.76003437629308968</v>
      </c>
      <c r="AO39" s="44">
        <f>SUMIFS('Sales RAW DATA'!$G:$G,'Sales RAW DATA'!$I:$I,Incentive_Calc!$A39,'Sales RAW DATA'!$D:$D,"B5")/SUMIFS('Sales RAW DATA'!$F:$F,'Sales RAW DATA'!$I:$I,Incentive_Calc!$A39,'Sales RAW DATA'!$D:$D,"B5")</f>
        <v>0.95169213973799127</v>
      </c>
      <c r="AP39" s="42">
        <f>SUM(SUMIFS('Sales RAW DATA'!$F$2:$F$22804,'Sales RAW DATA'!$I$2:$I$22804,Incentive_Calc!$A39,'Sales RAW DATA'!$D$2:$D$22804,"B1"),SUMIFS('Sales RAW DATA'!$F$2:$F$22804,'Sales RAW DATA'!$I$2:$I$22804,Incentive_Calc!$A39,'Sales RAW DATA'!$D$2:$D$22804,"B2"),SUMIFS('Sales RAW DATA'!$F$2:$F$22804,'Sales RAW DATA'!$I$2:$I$22804,Incentive_Calc!$A39,'Sales RAW DATA'!$D$2:$D$22804,"B3"),SUMIFS('Sales RAW DATA'!$F$2:$F$22804,'Sales RAW DATA'!$I$2:$I$22804,Incentive_Calc!$A39,'Sales RAW DATA'!$D$2:$D$22804,"B4"),SUMIFS('Sales RAW DATA'!$F$2:$F$22804,'Sales RAW DATA'!$I$2:$I$22804,Incentive_Calc!$A39,'Sales RAW DATA'!$D$2:$D$22804,"B5"))</f>
        <v>1695509</v>
      </c>
      <c r="AQ39" s="42">
        <f>SUM(SUMIFS('Sales RAW DATA'!$G$2:$G$22804,'Sales RAW DATA'!$I$2:$I$22804,Incentive_Calc!$A39,'Sales RAW DATA'!$D$2:$D$22804,"B1"),SUMIFS('Sales RAW DATA'!$G$2:$G$22804,'Sales RAW DATA'!$I$2:$I$22804,Incentive_Calc!$A39,'Sales RAW DATA'!$D$2:$D$22804,"B2"),SUMIFS('Sales RAW DATA'!$G$2:$G$22804,'Sales RAW DATA'!$I$2:$I$22804,Incentive_Calc!$A39,'Sales RAW DATA'!$D$2:$D$22804,"B3"),SUMIFS('Sales RAW DATA'!$G$2:$G$22804,'Sales RAW DATA'!$I$2:$I$22804,Incentive_Calc!$A39,'Sales RAW DATA'!$D$2:$D$22804,"B4"),SUMIFS('Sales RAW DATA'!$G$2:$G$22804,'Sales RAW DATA'!$I$2:$I$22804,Incentive_Calc!$A39,'Sales RAW DATA'!$D$2:$D$22804,"B5"))</f>
        <v>1375219</v>
      </c>
      <c r="AR39" s="45">
        <f t="shared" si="14"/>
        <v>81.109507528417723</v>
      </c>
      <c r="AS39" s="45">
        <f t="shared" si="15"/>
        <v>81</v>
      </c>
      <c r="AT39" s="46">
        <v>1.19</v>
      </c>
      <c r="AU39" s="46">
        <v>0.84</v>
      </c>
      <c r="AV39" s="43" t="str">
        <f t="shared" si="1"/>
        <v>Yes</v>
      </c>
      <c r="AW39" s="43" t="str">
        <f t="shared" si="2"/>
        <v>Yes</v>
      </c>
      <c r="AX39" s="43" t="str">
        <f t="shared" si="3"/>
        <v>No</v>
      </c>
      <c r="AY39" s="43" t="str">
        <f t="shared" si="16"/>
        <v>Yes</v>
      </c>
    </row>
    <row r="40" spans="1:51" x14ac:dyDescent="0.35">
      <c r="A40" s="21" t="s">
        <v>914</v>
      </c>
      <c r="B40" s="21" t="s">
        <v>440</v>
      </c>
      <c r="C40" s="21" t="str">
        <f>_xlfn.XLOOKUP($A40,'Employee List'!$E:$E,'Employee List'!$D:$D,0)</f>
        <v>SF</v>
      </c>
      <c r="D40" s="42" t="str" cm="1">
        <f t="array" ref="D40">IFERROR(IF($G40="Yes",INDEX('Payment Plan'!$D$6:$D$42,MATCH(1,(Incentive_Calc!$C40='Payment Plan'!$B$6:$B$42)*(Incentive_Calc!$U40='Payment Plan'!$C$6:$C$42),0)),""),"")</f>
        <v/>
      </c>
      <c r="E40" s="42" t="str" cm="1">
        <f t="array" ref="E40">IFERROR(IF($H40="Yes",INDEX('Payment Plan'!$D$6:$D$42,MATCH(1,(Incentive_Calc!$C40='Payment Plan'!$B$6:$B$42)*(Incentive_Calc!$AS40='Payment Plan'!$C$6:$C$42),0)),""),"")</f>
        <v/>
      </c>
      <c r="F40" s="42">
        <f t="shared" si="4"/>
        <v>0</v>
      </c>
      <c r="G40" s="43" t="str">
        <f t="shared" si="5"/>
        <v>No</v>
      </c>
      <c r="H40" s="21" t="str">
        <f t="shared" si="6"/>
        <v>No</v>
      </c>
      <c r="I40" s="42">
        <f>IFERROR(SUMIFS('Sales RAW DATA'!$F$2:$F$30000,'Sales RAW DATA'!$I$2:$I$30000,Incentive_Calc!$A40,'Sales RAW DATA'!$E$2:$E$30000,Incentive_Calc!I$5),"")</f>
        <v>845312</v>
      </c>
      <c r="J40" s="42">
        <f>IFERROR(SUMIFS('Sales RAW DATA'!$F$2:$F$30000,'Sales RAW DATA'!$I$2:$I$30000,Incentive_Calc!$A40,'Sales RAW DATA'!$E$2:$E$30000,Incentive_Calc!J$5),"")</f>
        <v>845175</v>
      </c>
      <c r="K40" s="42">
        <f>IFERROR(SUMIFS('Sales RAW DATA'!$F$2:$F$30000,'Sales RAW DATA'!$I$2:$I$30000,Incentive_Calc!$A40,'Sales RAW DATA'!$E$2:$E$30000,Incentive_Calc!K$5),"")</f>
        <v>868417</v>
      </c>
      <c r="L40" s="42">
        <f t="shared" si="7"/>
        <v>2558904</v>
      </c>
      <c r="M40" s="42">
        <f>IFERROR(SUMIFS('Sales RAW DATA'!$G$2:$G$30000,'Sales RAW DATA'!$I$2:$I$30000,Incentive_Calc!$A40,'Sales RAW DATA'!$E$2:$E$30000,Incentive_Calc!M$5),"")</f>
        <v>861760</v>
      </c>
      <c r="N40" s="42">
        <f>IFERROR(SUMIFS('Sales RAW DATA'!$G$2:$G$30000,'Sales RAW DATA'!$I$2:$I$30000,Incentive_Calc!$A40,'Sales RAW DATA'!$E$2:$E$30000,Incentive_Calc!N$5),"")</f>
        <v>689334</v>
      </c>
      <c r="O40" s="42">
        <f>IFERROR(SUMIFS('Sales RAW DATA'!$G$2:$G$30000,'Sales RAW DATA'!$I$2:$I$30000,Incentive_Calc!$A40,'Sales RAW DATA'!$E$2:$E$30000,Incentive_Calc!O$5),"")</f>
        <v>733573</v>
      </c>
      <c r="P40" s="42">
        <f t="shared" si="8"/>
        <v>2284667</v>
      </c>
      <c r="Q40" s="44">
        <f t="shared" si="9"/>
        <v>1.0194579043004239</v>
      </c>
      <c r="R40" s="44">
        <f t="shared" si="10"/>
        <v>0.81561096814269229</v>
      </c>
      <c r="S40" s="44">
        <f t="shared" si="11"/>
        <v>0.8447243662894669</v>
      </c>
      <c r="T40" s="45">
        <f t="shared" si="12"/>
        <v>89.283028984283902</v>
      </c>
      <c r="U40" s="45">
        <f t="shared" si="13"/>
        <v>89</v>
      </c>
      <c r="V40" s="44">
        <f>IFERROR(SUMIFS('Sales RAW DATA'!$G:$G,'Sales RAW DATA'!$I:$I,Incentive_Calc!$A40,'Sales RAW DATA'!$D:$D,"B1",'Sales RAW DATA'!$E:$E,Incentive_Calc!V$5)/SUMIFS('Sales RAW DATA'!$F:$F,'Sales RAW DATA'!$I:$I,Incentive_Calc!$A40,'Sales RAW DATA'!$D:$D,"B1",'Sales RAW DATA'!$E:$E,Incentive_Calc!V$5),"")</f>
        <v>1.047168605921218</v>
      </c>
      <c r="W40" s="44">
        <f>IFERROR(SUMIFS('Sales RAW DATA'!$G:$G,'Sales RAW DATA'!$I:$I,Incentive_Calc!$A40,'Sales RAW DATA'!$D:$D,"B1",'Sales RAW DATA'!$E:$E,Incentive_Calc!W$5)/SUMIFS('Sales RAW DATA'!$F:$F,'Sales RAW DATA'!$I:$I,Incentive_Calc!$A40,'Sales RAW DATA'!$D:$D,"B1",'Sales RAW DATA'!$E:$E,Incentive_Calc!W$5),"")</f>
        <v>0.65529746854082438</v>
      </c>
      <c r="X40" s="44">
        <f>IFERROR(SUMIFS('Sales RAW DATA'!$G:$G,'Sales RAW DATA'!$I:$I,Incentive_Calc!$A40,'Sales RAW DATA'!$D:$D,"B1",'Sales RAW DATA'!$E:$E,Incentive_Calc!X$5)/SUMIFS('Sales RAW DATA'!$F:$F,'Sales RAW DATA'!$I:$I,Incentive_Calc!$A40,'Sales RAW DATA'!$D:$D,"B1",'Sales RAW DATA'!$E:$E,Incentive_Calc!X$5),"")</f>
        <v>0.57803082796219063</v>
      </c>
      <c r="Y40" s="44">
        <f>SUMIFS('Sales RAW DATA'!$G:$G,'Sales RAW DATA'!$I:$I,Incentive_Calc!$A40,'Sales RAW DATA'!$D:$D,"B1")/SUMIFS('Sales RAW DATA'!$F:$F,'Sales RAW DATA'!$I:$I,Incentive_Calc!$A40,'Sales RAW DATA'!$D:$D,"B1")</f>
        <v>0.76426895847275544</v>
      </c>
      <c r="Z40" s="44">
        <f>IFERROR(SUMIFS('Sales RAW DATA'!$G:$G,'Sales RAW DATA'!$I:$I,Incentive_Calc!$A40,'Sales RAW DATA'!$D:$D,"B2",'Sales RAW DATA'!$E:$E,Incentive_Calc!Z$5)/SUMIFS('Sales RAW DATA'!$F:$F,'Sales RAW DATA'!$I:$I,Incentive_Calc!$A40,'Sales RAW DATA'!$D:$D,"B2",'Sales RAW DATA'!$E:$E,Incentive_Calc!Z$5),"")</f>
        <v>0.95617370422253356</v>
      </c>
      <c r="AA40" s="44">
        <f>IFERROR(SUMIFS('Sales RAW DATA'!$G:$G,'Sales RAW DATA'!$I:$I,Incentive_Calc!$A40,'Sales RAW DATA'!$D:$D,"B2",'Sales RAW DATA'!$E:$E,Incentive_Calc!AA$5)/SUMIFS('Sales RAW DATA'!$F:$F,'Sales RAW DATA'!$I:$I,Incentive_Calc!$A40,'Sales RAW DATA'!$D:$D,"B2",'Sales RAW DATA'!$E:$E,Incentive_Calc!AA$5),"")</f>
        <v>0.87152989806942549</v>
      </c>
      <c r="AB40" s="44">
        <f>IFERROR(SUMIFS('Sales RAW DATA'!$G:$G,'Sales RAW DATA'!$I:$I,Incentive_Calc!$A40,'Sales RAW DATA'!$D:$D,"B2",'Sales RAW DATA'!$E:$E,Incentive_Calc!AB$5)/SUMIFS('Sales RAW DATA'!$F:$F,'Sales RAW DATA'!$I:$I,Incentive_Calc!$A40,'Sales RAW DATA'!$D:$D,"B2",'Sales RAW DATA'!$E:$E,Incentive_Calc!AB$5),"")</f>
        <v>1.4298885711468297</v>
      </c>
      <c r="AC40" s="44">
        <f>SUMIFS('Sales RAW DATA'!$G:$G,'Sales RAW DATA'!$I:$I,Incentive_Calc!$A40,'Sales RAW DATA'!$D:$D,"B2")/SUMIFS('Sales RAW DATA'!$F:$F,'Sales RAW DATA'!$I:$I,Incentive_Calc!$A40,'Sales RAW DATA'!$D:$D,"B2")</f>
        <v>1.0829773063240145</v>
      </c>
      <c r="AD40" s="44">
        <f>IFERROR(SUMIFS('Sales RAW DATA'!$G:$G,'Sales RAW DATA'!$I:$I,Incentive_Calc!$A40,'Sales RAW DATA'!$D:$D,"B3",'Sales RAW DATA'!$E:$E,Incentive_Calc!AD$5)/SUMIFS('Sales RAW DATA'!$F:$F,'Sales RAW DATA'!$I:$I,Incentive_Calc!$A40,'Sales RAW DATA'!$D:$D,"B3",'Sales RAW DATA'!$E:$E,Incentive_Calc!AD$5),"")</f>
        <v>1.0175342238618816</v>
      </c>
      <c r="AE40" s="44">
        <f>IFERROR(SUMIFS('Sales RAW DATA'!$G:$G,'Sales RAW DATA'!$I:$I,Incentive_Calc!$A40,'Sales RAW DATA'!$D:$D,"B3",'Sales RAW DATA'!$E:$E,Incentive_Calc!AE$5)/SUMIFS('Sales RAW DATA'!$F:$F,'Sales RAW DATA'!$I:$I,Incentive_Calc!$A40,'Sales RAW DATA'!$D:$D,"B3",'Sales RAW DATA'!$E:$E,Incentive_Calc!AE$5),"")</f>
        <v>0.87608806441749054</v>
      </c>
      <c r="AF40" s="44">
        <f>IFERROR(SUMIFS('Sales RAW DATA'!$G:$G,'Sales RAW DATA'!$I:$I,Incentive_Calc!$A40,'Sales RAW DATA'!$D:$D,"B3",'Sales RAW DATA'!$E:$E,Incentive_Calc!AF$5)/SUMIFS('Sales RAW DATA'!$F:$F,'Sales RAW DATA'!$I:$I,Incentive_Calc!$A40,'Sales RAW DATA'!$D:$D,"B3",'Sales RAW DATA'!$E:$E,Incentive_Calc!AF$5),"")</f>
        <v>1.3738614889977521</v>
      </c>
      <c r="AG40" s="44">
        <f>SUMIFS('Sales RAW DATA'!$G:$G,'Sales RAW DATA'!$I:$I,Incentive_Calc!$A40,'Sales RAW DATA'!$D:$D,"B3")/SUMIFS('Sales RAW DATA'!$F:$F,'Sales RAW DATA'!$I:$I,Incentive_Calc!$A40,'Sales RAW DATA'!$D:$D,"B3")</f>
        <v>1.1021334395590761</v>
      </c>
      <c r="AH40" s="44">
        <f>IFERROR(SUMIFS('Sales RAW DATA'!$G:$G,'Sales RAW DATA'!$I:$I,Incentive_Calc!$A40,'Sales RAW DATA'!$D:$D,"B4",'Sales RAW DATA'!$E:$E,Incentive_Calc!AH$5)/SUMIFS('Sales RAW DATA'!$F:$F,'Sales RAW DATA'!$I:$I,Incentive_Calc!$A40,'Sales RAW DATA'!$D:$D,"B4",'Sales RAW DATA'!$E:$E,Incentive_Calc!AH$5),"")</f>
        <v>1.1298259668979154</v>
      </c>
      <c r="AI40" s="44">
        <f>IFERROR(SUMIFS('Sales RAW DATA'!$G:$G,'Sales RAW DATA'!$I:$I,Incentive_Calc!$A40,'Sales RAW DATA'!$D:$D,"B4",'Sales RAW DATA'!$E:$E,Incentive_Calc!AI$5)/SUMIFS('Sales RAW DATA'!$F:$F,'Sales RAW DATA'!$I:$I,Incentive_Calc!$A40,'Sales RAW DATA'!$D:$D,"B4",'Sales RAW DATA'!$E:$E,Incentive_Calc!AI$5),"")</f>
        <v>0.76269368798817816</v>
      </c>
      <c r="AJ40" s="44">
        <f>IFERROR(SUMIFS('Sales RAW DATA'!$G:$G,'Sales RAW DATA'!$I:$I,Incentive_Calc!$A40,'Sales RAW DATA'!$D:$D,"B4",'Sales RAW DATA'!$E:$E,Incentive_Calc!AJ$5)/SUMIFS('Sales RAW DATA'!$F:$F,'Sales RAW DATA'!$I:$I,Incentive_Calc!$A40,'Sales RAW DATA'!$D:$D,"B4",'Sales RAW DATA'!$E:$E,Incentive_Calc!AJ$5),"")</f>
        <v>0.7766224770863871</v>
      </c>
      <c r="AK40" s="44">
        <f>SUMIFS('Sales RAW DATA'!$G:$G,'Sales RAW DATA'!$I:$I,Incentive_Calc!$A40,'Sales RAW DATA'!$D:$D,"B4")/SUMIFS('Sales RAW DATA'!$F:$F,'Sales RAW DATA'!$I:$I,Incentive_Calc!$A40,'Sales RAW DATA'!$D:$D,"B4")</f>
        <v>0.88718357639593137</v>
      </c>
      <c r="AL40" s="44">
        <f>IFERROR(SUMIFS('Sales RAW DATA'!$G:$G,'Sales RAW DATA'!$I:$I,Incentive_Calc!$A40,'Sales RAW DATA'!$D:$D,"B5",'Sales RAW DATA'!$E:$E,Incentive_Calc!AL$5)/SUMIFS('Sales RAW DATA'!$F:$F,'Sales RAW DATA'!$I:$I,Incentive_Calc!$A40,'Sales RAW DATA'!$D:$D,"B5",'Sales RAW DATA'!$E:$E,Incentive_Calc!AL$5),"")</f>
        <v>1.0448737450562824</v>
      </c>
      <c r="AM40" s="44">
        <f>IFERROR(SUMIFS('Sales RAW DATA'!$G:$G,'Sales RAW DATA'!$I:$I,Incentive_Calc!$A40,'Sales RAW DATA'!$D:$D,"B5",'Sales RAW DATA'!$E:$E,Incentive_Calc!AM$5)/SUMIFS('Sales RAW DATA'!$F:$F,'Sales RAW DATA'!$I:$I,Incentive_Calc!$A40,'Sales RAW DATA'!$D:$D,"B5",'Sales RAW DATA'!$E:$E,Incentive_Calc!AM$5),"")</f>
        <v>0.73150630523284677</v>
      </c>
      <c r="AN40" s="44">
        <f>IFERROR(SUMIFS('Sales RAW DATA'!$G:$G,'Sales RAW DATA'!$I:$I,Incentive_Calc!$A40,'Sales RAW DATA'!$D:$D,"B5",'Sales RAW DATA'!$E:$E,Incentive_Calc!AN$5)/SUMIFS('Sales RAW DATA'!$F:$F,'Sales RAW DATA'!$I:$I,Incentive_Calc!$A40,'Sales RAW DATA'!$D:$D,"B5",'Sales RAW DATA'!$E:$E,Incentive_Calc!AN$5),"")</f>
        <v>0.7529887405990523</v>
      </c>
      <c r="AO40" s="44">
        <f>SUMIFS('Sales RAW DATA'!$G:$G,'Sales RAW DATA'!$I:$I,Incentive_Calc!$A40,'Sales RAW DATA'!$D:$D,"B5")/SUMIFS('Sales RAW DATA'!$F:$F,'Sales RAW DATA'!$I:$I,Incentive_Calc!$A40,'Sales RAW DATA'!$D:$D,"B5")</f>
        <v>0.83767318306901872</v>
      </c>
      <c r="AP40" s="42">
        <f>SUM(SUMIFS('Sales RAW DATA'!$F$2:$F$22804,'Sales RAW DATA'!$I$2:$I$22804,Incentive_Calc!$A40,'Sales RAW DATA'!$D$2:$D$22804,"B1"),SUMIFS('Sales RAW DATA'!$F$2:$F$22804,'Sales RAW DATA'!$I$2:$I$22804,Incentive_Calc!$A40,'Sales RAW DATA'!$D$2:$D$22804,"B2"),SUMIFS('Sales RAW DATA'!$F$2:$F$22804,'Sales RAW DATA'!$I$2:$I$22804,Incentive_Calc!$A40,'Sales RAW DATA'!$D$2:$D$22804,"B3"),SUMIFS('Sales RAW DATA'!$F$2:$F$22804,'Sales RAW DATA'!$I$2:$I$22804,Incentive_Calc!$A40,'Sales RAW DATA'!$D$2:$D$22804,"B4"),SUMIFS('Sales RAW DATA'!$F$2:$F$22804,'Sales RAW DATA'!$I$2:$I$22804,Incentive_Calc!$A40,'Sales RAW DATA'!$D$2:$D$22804,"B5"))</f>
        <v>1500388</v>
      </c>
      <c r="AQ40" s="42">
        <f>SUM(SUMIFS('Sales RAW DATA'!$G$2:$G$22804,'Sales RAW DATA'!$I$2:$I$22804,Incentive_Calc!$A40,'Sales RAW DATA'!$D$2:$D$22804,"B1"),SUMIFS('Sales RAW DATA'!$G$2:$G$22804,'Sales RAW DATA'!$I$2:$I$22804,Incentive_Calc!$A40,'Sales RAW DATA'!$D$2:$D$22804,"B2"),SUMIFS('Sales RAW DATA'!$G$2:$G$22804,'Sales RAW DATA'!$I$2:$I$22804,Incentive_Calc!$A40,'Sales RAW DATA'!$D$2:$D$22804,"B3"),SUMIFS('Sales RAW DATA'!$G$2:$G$22804,'Sales RAW DATA'!$I$2:$I$22804,Incentive_Calc!$A40,'Sales RAW DATA'!$D$2:$D$22804,"B4"),SUMIFS('Sales RAW DATA'!$G$2:$G$22804,'Sales RAW DATA'!$I$2:$I$22804,Incentive_Calc!$A40,'Sales RAW DATA'!$D$2:$D$22804,"B5"))</f>
        <v>1318650</v>
      </c>
      <c r="AR40" s="45">
        <f t="shared" si="14"/>
        <v>87.88726649373362</v>
      </c>
      <c r="AS40" s="45">
        <f t="shared" si="15"/>
        <v>87</v>
      </c>
      <c r="AT40" s="46">
        <v>0.98</v>
      </c>
      <c r="AU40" s="46">
        <v>0.82</v>
      </c>
      <c r="AV40" s="43" t="str">
        <f t="shared" si="1"/>
        <v>Yes</v>
      </c>
      <c r="AW40" s="43" t="str">
        <f t="shared" si="2"/>
        <v>Yes</v>
      </c>
      <c r="AX40" s="43" t="str">
        <f t="shared" si="3"/>
        <v>Yes</v>
      </c>
      <c r="AY40" s="43" t="str">
        <f t="shared" si="16"/>
        <v>Yes</v>
      </c>
    </row>
    <row r="41" spans="1:51" x14ac:dyDescent="0.35">
      <c r="A41" s="21" t="s">
        <v>915</v>
      </c>
      <c r="B41" s="21" t="s">
        <v>441</v>
      </c>
      <c r="C41" s="21" t="str">
        <f>_xlfn.XLOOKUP($A41,'Employee List'!$E:$E,'Employee List'!$D:$D,0)</f>
        <v>SF</v>
      </c>
      <c r="D41" s="42" cm="1">
        <f t="array" ref="D41">IFERROR(IF($G41="Yes",INDEX('Payment Plan'!$D$6:$D$42,MATCH(1,(Incentive_Calc!$C41='Payment Plan'!$B$6:$B$42)*(Incentive_Calc!$U41='Payment Plan'!$C$6:$C$42),0)),""),"")</f>
        <v>26250</v>
      </c>
      <c r="E41" s="42" t="str" cm="1">
        <f t="array" ref="E41">IFERROR(IF($H41="Yes",INDEX('Payment Plan'!$D$6:$D$42,MATCH(1,(Incentive_Calc!$C41='Payment Plan'!$B$6:$B$42)*(Incentive_Calc!$AS41='Payment Plan'!$C$6:$C$42),0)),""),"")</f>
        <v/>
      </c>
      <c r="F41" s="42">
        <f t="shared" si="4"/>
        <v>26250</v>
      </c>
      <c r="G41" s="43" t="str">
        <f t="shared" si="5"/>
        <v>Yes</v>
      </c>
      <c r="H41" s="21" t="str">
        <f t="shared" si="6"/>
        <v>No</v>
      </c>
      <c r="I41" s="42">
        <f>IFERROR(SUMIFS('Sales RAW DATA'!$F$2:$F$30000,'Sales RAW DATA'!$I$2:$I$30000,Incentive_Calc!$A41,'Sales RAW DATA'!$E$2:$E$30000,Incentive_Calc!I$5),"")</f>
        <v>929507</v>
      </c>
      <c r="J41" s="42">
        <f>IFERROR(SUMIFS('Sales RAW DATA'!$F$2:$F$30000,'Sales RAW DATA'!$I$2:$I$30000,Incentive_Calc!$A41,'Sales RAW DATA'!$E$2:$E$30000,Incentive_Calc!J$5),"")</f>
        <v>935445</v>
      </c>
      <c r="K41" s="42">
        <f>IFERROR(SUMIFS('Sales RAW DATA'!$F$2:$F$30000,'Sales RAW DATA'!$I$2:$I$30000,Incentive_Calc!$A41,'Sales RAW DATA'!$E$2:$E$30000,Incentive_Calc!K$5),"")</f>
        <v>946249</v>
      </c>
      <c r="L41" s="42">
        <f t="shared" si="7"/>
        <v>2811201</v>
      </c>
      <c r="M41" s="42">
        <f>IFERROR(SUMIFS('Sales RAW DATA'!$G$2:$G$30000,'Sales RAW DATA'!$I$2:$I$30000,Incentive_Calc!$A41,'Sales RAW DATA'!$E$2:$E$30000,Incentive_Calc!M$5),"")</f>
        <v>861234</v>
      </c>
      <c r="N41" s="42">
        <f>IFERROR(SUMIFS('Sales RAW DATA'!$G$2:$G$30000,'Sales RAW DATA'!$I$2:$I$30000,Incentive_Calc!$A41,'Sales RAW DATA'!$E$2:$E$30000,Incentive_Calc!N$5),"")</f>
        <v>917444</v>
      </c>
      <c r="O41" s="42">
        <f>IFERROR(SUMIFS('Sales RAW DATA'!$G$2:$G$30000,'Sales RAW DATA'!$I$2:$I$30000,Incentive_Calc!$A41,'Sales RAW DATA'!$E$2:$E$30000,Incentive_Calc!O$5),"")</f>
        <v>1071703</v>
      </c>
      <c r="P41" s="42">
        <f t="shared" si="8"/>
        <v>2850381</v>
      </c>
      <c r="Q41" s="44">
        <f t="shared" si="9"/>
        <v>0.92654923523975607</v>
      </c>
      <c r="R41" s="44">
        <f t="shared" si="10"/>
        <v>0.98075675213401103</v>
      </c>
      <c r="S41" s="44">
        <f t="shared" si="11"/>
        <v>1.1325803250518627</v>
      </c>
      <c r="T41" s="45">
        <f t="shared" si="12"/>
        <v>101.39371037503189</v>
      </c>
      <c r="U41" s="45">
        <f t="shared" si="13"/>
        <v>101</v>
      </c>
      <c r="V41" s="44">
        <f>IFERROR(SUMIFS('Sales RAW DATA'!$G:$G,'Sales RAW DATA'!$I:$I,Incentive_Calc!$A41,'Sales RAW DATA'!$D:$D,"B1",'Sales RAW DATA'!$E:$E,Incentive_Calc!V$5)/SUMIFS('Sales RAW DATA'!$F:$F,'Sales RAW DATA'!$I:$I,Incentive_Calc!$A41,'Sales RAW DATA'!$D:$D,"B1",'Sales RAW DATA'!$E:$E,Incentive_Calc!V$5),"")</f>
        <v>0.93521914632376302</v>
      </c>
      <c r="W41" s="44">
        <f>IFERROR(SUMIFS('Sales RAW DATA'!$G:$G,'Sales RAW DATA'!$I:$I,Incentive_Calc!$A41,'Sales RAW DATA'!$D:$D,"B1",'Sales RAW DATA'!$E:$E,Incentive_Calc!W$5)/SUMIFS('Sales RAW DATA'!$F:$F,'Sales RAW DATA'!$I:$I,Incentive_Calc!$A41,'Sales RAW DATA'!$D:$D,"B1",'Sales RAW DATA'!$E:$E,Incentive_Calc!W$5),"")</f>
        <v>0.89567609108926916</v>
      </c>
      <c r="X41" s="44">
        <f>IFERROR(SUMIFS('Sales RAW DATA'!$G:$G,'Sales RAW DATA'!$I:$I,Incentive_Calc!$A41,'Sales RAW DATA'!$D:$D,"B1",'Sales RAW DATA'!$E:$E,Incentive_Calc!X$5)/SUMIFS('Sales RAW DATA'!$F:$F,'Sales RAW DATA'!$I:$I,Incentive_Calc!$A41,'Sales RAW DATA'!$D:$D,"B1",'Sales RAW DATA'!$E:$E,Incentive_Calc!X$5),"")</f>
        <v>0.94422998952596549</v>
      </c>
      <c r="Y41" s="44">
        <f>SUMIFS('Sales RAW DATA'!$G:$G,'Sales RAW DATA'!$I:$I,Incentive_Calc!$A41,'Sales RAW DATA'!$D:$D,"B1")/SUMIFS('Sales RAW DATA'!$F:$F,'Sales RAW DATA'!$I:$I,Incentive_Calc!$A41,'Sales RAW DATA'!$D:$D,"B1")</f>
        <v>0.92487620563330342</v>
      </c>
      <c r="Z41" s="44">
        <f>IFERROR(SUMIFS('Sales RAW DATA'!$G:$G,'Sales RAW DATA'!$I:$I,Incentive_Calc!$A41,'Sales RAW DATA'!$D:$D,"B2",'Sales RAW DATA'!$E:$E,Incentive_Calc!Z$5)/SUMIFS('Sales RAW DATA'!$F:$F,'Sales RAW DATA'!$I:$I,Incentive_Calc!$A41,'Sales RAW DATA'!$D:$D,"B2",'Sales RAW DATA'!$E:$E,Incentive_Calc!Z$5),"")</f>
        <v>0.83495382470813728</v>
      </c>
      <c r="AA41" s="44">
        <f>IFERROR(SUMIFS('Sales RAW DATA'!$G:$G,'Sales RAW DATA'!$I:$I,Incentive_Calc!$A41,'Sales RAW DATA'!$D:$D,"B2",'Sales RAW DATA'!$E:$E,Incentive_Calc!AA$5)/SUMIFS('Sales RAW DATA'!$F:$F,'Sales RAW DATA'!$I:$I,Incentive_Calc!$A41,'Sales RAW DATA'!$D:$D,"B2",'Sales RAW DATA'!$E:$E,Incentive_Calc!AA$5),"")</f>
        <v>1.0677689179349661</v>
      </c>
      <c r="AB41" s="44">
        <f>IFERROR(SUMIFS('Sales RAW DATA'!$G:$G,'Sales RAW DATA'!$I:$I,Incentive_Calc!$A41,'Sales RAW DATA'!$D:$D,"B2",'Sales RAW DATA'!$E:$E,Incentive_Calc!AB$5)/SUMIFS('Sales RAW DATA'!$F:$F,'Sales RAW DATA'!$I:$I,Incentive_Calc!$A41,'Sales RAW DATA'!$D:$D,"B2",'Sales RAW DATA'!$E:$E,Incentive_Calc!AB$5),"")</f>
        <v>1.0866002100442471</v>
      </c>
      <c r="AC41" s="44">
        <f>SUMIFS('Sales RAW DATA'!$G:$G,'Sales RAW DATA'!$I:$I,Incentive_Calc!$A41,'Sales RAW DATA'!$D:$D,"B2")/SUMIFS('Sales RAW DATA'!$F:$F,'Sales RAW DATA'!$I:$I,Incentive_Calc!$A41,'Sales RAW DATA'!$D:$D,"B2")</f>
        <v>0.99635584636341412</v>
      </c>
      <c r="AD41" s="44">
        <f>IFERROR(SUMIFS('Sales RAW DATA'!$G:$G,'Sales RAW DATA'!$I:$I,Incentive_Calc!$A41,'Sales RAW DATA'!$D:$D,"B3",'Sales RAW DATA'!$E:$E,Incentive_Calc!AD$5)/SUMIFS('Sales RAW DATA'!$F:$F,'Sales RAW DATA'!$I:$I,Incentive_Calc!$A41,'Sales RAW DATA'!$D:$D,"B3",'Sales RAW DATA'!$E:$E,Incentive_Calc!AD$5),"")</f>
        <v>0.73623640419273972</v>
      </c>
      <c r="AE41" s="44">
        <f>IFERROR(SUMIFS('Sales RAW DATA'!$G:$G,'Sales RAW DATA'!$I:$I,Incentive_Calc!$A41,'Sales RAW DATA'!$D:$D,"B3",'Sales RAW DATA'!$E:$E,Incentive_Calc!AE$5)/SUMIFS('Sales RAW DATA'!$F:$F,'Sales RAW DATA'!$I:$I,Incentive_Calc!$A41,'Sales RAW DATA'!$D:$D,"B3",'Sales RAW DATA'!$E:$E,Incentive_Calc!AE$5),"")</f>
        <v>1.0232862529058977</v>
      </c>
      <c r="AF41" s="44">
        <f>IFERROR(SUMIFS('Sales RAW DATA'!$G:$G,'Sales RAW DATA'!$I:$I,Incentive_Calc!$A41,'Sales RAW DATA'!$D:$D,"B3",'Sales RAW DATA'!$E:$E,Incentive_Calc!AF$5)/SUMIFS('Sales RAW DATA'!$F:$F,'Sales RAW DATA'!$I:$I,Incentive_Calc!$A41,'Sales RAW DATA'!$D:$D,"B3",'Sales RAW DATA'!$E:$E,Incentive_Calc!AF$5),"")</f>
        <v>1.7959811606160616</v>
      </c>
      <c r="AG41" s="44">
        <f>SUMIFS('Sales RAW DATA'!$G:$G,'Sales RAW DATA'!$I:$I,Incentive_Calc!$A41,'Sales RAW DATA'!$D:$D,"B3")/SUMIFS('Sales RAW DATA'!$F:$F,'Sales RAW DATA'!$I:$I,Incentive_Calc!$A41,'Sales RAW DATA'!$D:$D,"B3")</f>
        <v>1.2133242513622957</v>
      </c>
      <c r="AH41" s="44">
        <f>IFERROR(SUMIFS('Sales RAW DATA'!$G:$G,'Sales RAW DATA'!$I:$I,Incentive_Calc!$A41,'Sales RAW DATA'!$D:$D,"B4",'Sales RAW DATA'!$E:$E,Incentive_Calc!AH$5)/SUMIFS('Sales RAW DATA'!$F:$F,'Sales RAW DATA'!$I:$I,Incentive_Calc!$A41,'Sales RAW DATA'!$D:$D,"B4",'Sales RAW DATA'!$E:$E,Incentive_Calc!AH$5),"")</f>
        <v>1.4850335432990218</v>
      </c>
      <c r="AI41" s="44">
        <f>IFERROR(SUMIFS('Sales RAW DATA'!$G:$G,'Sales RAW DATA'!$I:$I,Incentive_Calc!$A41,'Sales RAW DATA'!$D:$D,"B4",'Sales RAW DATA'!$E:$E,Incentive_Calc!AI$5)/SUMIFS('Sales RAW DATA'!$F:$F,'Sales RAW DATA'!$I:$I,Incentive_Calc!$A41,'Sales RAW DATA'!$D:$D,"B4",'Sales RAW DATA'!$E:$E,Incentive_Calc!AI$5),"")</f>
        <v>1.4227442658145073</v>
      </c>
      <c r="AJ41" s="44">
        <f>IFERROR(SUMIFS('Sales RAW DATA'!$G:$G,'Sales RAW DATA'!$I:$I,Incentive_Calc!$A41,'Sales RAW DATA'!$D:$D,"B4",'Sales RAW DATA'!$E:$E,Incentive_Calc!AJ$5)/SUMIFS('Sales RAW DATA'!$F:$F,'Sales RAW DATA'!$I:$I,Incentive_Calc!$A41,'Sales RAW DATA'!$D:$D,"B4",'Sales RAW DATA'!$E:$E,Incentive_Calc!AJ$5),"")</f>
        <v>1.397969234510853</v>
      </c>
      <c r="AK41" s="44">
        <f>SUMIFS('Sales RAW DATA'!$G:$G,'Sales RAW DATA'!$I:$I,Incentive_Calc!$A41,'Sales RAW DATA'!$D:$D,"B4")/SUMIFS('Sales RAW DATA'!$F:$F,'Sales RAW DATA'!$I:$I,Incentive_Calc!$A41,'Sales RAW DATA'!$D:$D,"B4")</f>
        <v>1.4344593027109431</v>
      </c>
      <c r="AL41" s="44">
        <f>IFERROR(SUMIFS('Sales RAW DATA'!$G:$G,'Sales RAW DATA'!$I:$I,Incentive_Calc!$A41,'Sales RAW DATA'!$D:$D,"B5",'Sales RAW DATA'!$E:$E,Incentive_Calc!AL$5)/SUMIFS('Sales RAW DATA'!$F:$F,'Sales RAW DATA'!$I:$I,Incentive_Calc!$A41,'Sales RAW DATA'!$D:$D,"B5",'Sales RAW DATA'!$E:$E,Incentive_Calc!AL$5),"")</f>
        <v>0.89784736900656359</v>
      </c>
      <c r="AM41" s="44">
        <f>IFERROR(SUMIFS('Sales RAW DATA'!$G:$G,'Sales RAW DATA'!$I:$I,Incentive_Calc!$A41,'Sales RAW DATA'!$D:$D,"B5",'Sales RAW DATA'!$E:$E,Incentive_Calc!AM$5)/SUMIFS('Sales RAW DATA'!$F:$F,'Sales RAW DATA'!$I:$I,Incentive_Calc!$A41,'Sales RAW DATA'!$D:$D,"B5",'Sales RAW DATA'!$E:$E,Incentive_Calc!AM$5),"")</f>
        <v>0.6921827243439711</v>
      </c>
      <c r="AN41" s="44">
        <f>IFERROR(SUMIFS('Sales RAW DATA'!$G:$G,'Sales RAW DATA'!$I:$I,Incentive_Calc!$A41,'Sales RAW DATA'!$D:$D,"B5",'Sales RAW DATA'!$E:$E,Incentive_Calc!AN$5)/SUMIFS('Sales RAW DATA'!$F:$F,'Sales RAW DATA'!$I:$I,Incentive_Calc!$A41,'Sales RAW DATA'!$D:$D,"B5",'Sales RAW DATA'!$E:$E,Incentive_Calc!AN$5),"")</f>
        <v>1.021571099660125</v>
      </c>
      <c r="AO41" s="44">
        <f>SUMIFS('Sales RAW DATA'!$G:$G,'Sales RAW DATA'!$I:$I,Incentive_Calc!$A41,'Sales RAW DATA'!$D:$D,"B5")/SUMIFS('Sales RAW DATA'!$F:$F,'Sales RAW DATA'!$I:$I,Incentive_Calc!$A41,'Sales RAW DATA'!$D:$D,"B5")</f>
        <v>0.87067499103505985</v>
      </c>
      <c r="AP41" s="42">
        <f>SUM(SUMIFS('Sales RAW DATA'!$F$2:$F$22804,'Sales RAW DATA'!$I$2:$I$22804,Incentive_Calc!$A41,'Sales RAW DATA'!$D$2:$D$22804,"B1"),SUMIFS('Sales RAW DATA'!$F$2:$F$22804,'Sales RAW DATA'!$I$2:$I$22804,Incentive_Calc!$A41,'Sales RAW DATA'!$D$2:$D$22804,"B2"),SUMIFS('Sales RAW DATA'!$F$2:$F$22804,'Sales RAW DATA'!$I$2:$I$22804,Incentive_Calc!$A41,'Sales RAW DATA'!$D$2:$D$22804,"B3"),SUMIFS('Sales RAW DATA'!$F$2:$F$22804,'Sales RAW DATA'!$I$2:$I$22804,Incentive_Calc!$A41,'Sales RAW DATA'!$D$2:$D$22804,"B4"),SUMIFS('Sales RAW DATA'!$F$2:$F$22804,'Sales RAW DATA'!$I$2:$I$22804,Incentive_Calc!$A41,'Sales RAW DATA'!$D$2:$D$22804,"B5"))</f>
        <v>1580906</v>
      </c>
      <c r="AQ41" s="42">
        <f>SUM(SUMIFS('Sales RAW DATA'!$G$2:$G$22804,'Sales RAW DATA'!$I$2:$I$22804,Incentive_Calc!$A41,'Sales RAW DATA'!$D$2:$D$22804,"B1"),SUMIFS('Sales RAW DATA'!$G$2:$G$22804,'Sales RAW DATA'!$I$2:$I$22804,Incentive_Calc!$A41,'Sales RAW DATA'!$D$2:$D$22804,"B2"),SUMIFS('Sales RAW DATA'!$G$2:$G$22804,'Sales RAW DATA'!$I$2:$I$22804,Incentive_Calc!$A41,'Sales RAW DATA'!$D$2:$D$22804,"B3"),SUMIFS('Sales RAW DATA'!$G$2:$G$22804,'Sales RAW DATA'!$I$2:$I$22804,Incentive_Calc!$A41,'Sales RAW DATA'!$D$2:$D$22804,"B4"),SUMIFS('Sales RAW DATA'!$G$2:$G$22804,'Sales RAW DATA'!$I$2:$I$22804,Incentive_Calc!$A41,'Sales RAW DATA'!$D$2:$D$22804,"B5"))</f>
        <v>1683853</v>
      </c>
      <c r="AR41" s="45">
        <f t="shared" si="14"/>
        <v>106.51189887317778</v>
      </c>
      <c r="AS41" s="45">
        <f t="shared" si="15"/>
        <v>106</v>
      </c>
      <c r="AT41" s="46">
        <v>1.05</v>
      </c>
      <c r="AU41" s="46">
        <v>0.9</v>
      </c>
      <c r="AV41" s="43" t="str">
        <f t="shared" si="1"/>
        <v>Yes</v>
      </c>
      <c r="AW41" s="43" t="str">
        <f t="shared" si="2"/>
        <v>Yes</v>
      </c>
      <c r="AX41" s="43" t="str">
        <f t="shared" si="3"/>
        <v>Yes</v>
      </c>
      <c r="AY41" s="43" t="str">
        <f t="shared" si="16"/>
        <v>Yes</v>
      </c>
    </row>
    <row r="42" spans="1:51" x14ac:dyDescent="0.35">
      <c r="A42" s="21" t="s">
        <v>916</v>
      </c>
      <c r="B42" s="21" t="s">
        <v>442</v>
      </c>
      <c r="C42" s="21" t="str">
        <f>_xlfn.XLOOKUP($A42,'Employee List'!$E:$E,'Employee List'!$D:$D,0)</f>
        <v>SF</v>
      </c>
      <c r="D42" s="42" t="str" cm="1">
        <f t="array" ref="D42">IFERROR(IF($G42="Yes",INDEX('Payment Plan'!$D$6:$D$42,MATCH(1,(Incentive_Calc!$C42='Payment Plan'!$B$6:$B$42)*(Incentive_Calc!$U42='Payment Plan'!$C$6:$C$42),0)),""),"")</f>
        <v/>
      </c>
      <c r="E42" s="42" t="str" cm="1">
        <f t="array" ref="E42">IFERROR(IF($H42="Yes",INDEX('Payment Plan'!$D$6:$D$42,MATCH(1,(Incentive_Calc!$C42='Payment Plan'!$B$6:$B$42)*(Incentive_Calc!$AS42='Payment Plan'!$C$6:$C$42),0)),""),"")</f>
        <v/>
      </c>
      <c r="F42" s="42">
        <f t="shared" si="4"/>
        <v>0</v>
      </c>
      <c r="G42" s="43" t="str">
        <f t="shared" si="5"/>
        <v>Yes</v>
      </c>
      <c r="H42" s="21" t="str">
        <f t="shared" si="6"/>
        <v>No</v>
      </c>
      <c r="I42" s="42">
        <f>IFERROR(SUMIFS('Sales RAW DATA'!$F$2:$F$30000,'Sales RAW DATA'!$I$2:$I$30000,Incentive_Calc!$A42,'Sales RAW DATA'!$E$2:$E$30000,Incentive_Calc!I$5),"")</f>
        <v>717520</v>
      </c>
      <c r="J42" s="42">
        <f>IFERROR(SUMIFS('Sales RAW DATA'!$F$2:$F$30000,'Sales RAW DATA'!$I$2:$I$30000,Incentive_Calc!$A42,'Sales RAW DATA'!$E$2:$E$30000,Incentive_Calc!J$5),"")</f>
        <v>727065</v>
      </c>
      <c r="K42" s="42">
        <f>IFERROR(SUMIFS('Sales RAW DATA'!$F$2:$F$30000,'Sales RAW DATA'!$I$2:$I$30000,Incentive_Calc!$A42,'Sales RAW DATA'!$E$2:$E$30000,Incentive_Calc!K$5),"")</f>
        <v>740090</v>
      </c>
      <c r="L42" s="42">
        <f t="shared" si="7"/>
        <v>2184675</v>
      </c>
      <c r="M42" s="42">
        <f>IFERROR(SUMIFS('Sales RAW DATA'!$G$2:$G$30000,'Sales RAW DATA'!$I$2:$I$30000,Incentive_Calc!$A42,'Sales RAW DATA'!$E$2:$E$30000,Incentive_Calc!M$5),"")</f>
        <v>570748</v>
      </c>
      <c r="N42" s="42">
        <f>IFERROR(SUMIFS('Sales RAW DATA'!$G$2:$G$30000,'Sales RAW DATA'!$I$2:$I$30000,Incentive_Calc!$A42,'Sales RAW DATA'!$E$2:$E$30000,Incentive_Calc!N$5),"")</f>
        <v>673210</v>
      </c>
      <c r="O42" s="42">
        <f>IFERROR(SUMIFS('Sales RAW DATA'!$G$2:$G$30000,'Sales RAW DATA'!$I$2:$I$30000,Incentive_Calc!$A42,'Sales RAW DATA'!$E$2:$E$30000,Incentive_Calc!O$5),"")</f>
        <v>626373</v>
      </c>
      <c r="P42" s="42">
        <f t="shared" si="8"/>
        <v>1870331</v>
      </c>
      <c r="Q42" s="44">
        <f t="shared" si="9"/>
        <v>0.79544542312409405</v>
      </c>
      <c r="R42" s="44">
        <f t="shared" si="10"/>
        <v>0.92592821824733684</v>
      </c>
      <c r="S42" s="44">
        <f t="shared" si="11"/>
        <v>0.84634706589739084</v>
      </c>
      <c r="T42" s="45">
        <f t="shared" si="12"/>
        <v>85.611406730978288</v>
      </c>
      <c r="U42" s="45">
        <f t="shared" si="13"/>
        <v>85</v>
      </c>
      <c r="V42" s="44">
        <f>IFERROR(SUMIFS('Sales RAW DATA'!$G:$G,'Sales RAW DATA'!$I:$I,Incentive_Calc!$A42,'Sales RAW DATA'!$D:$D,"B1",'Sales RAW DATA'!$E:$E,Incentive_Calc!V$5)/SUMIFS('Sales RAW DATA'!$F:$F,'Sales RAW DATA'!$I:$I,Incentive_Calc!$A42,'Sales RAW DATA'!$D:$D,"B1",'Sales RAW DATA'!$E:$E,Incentive_Calc!V$5),"")</f>
        <v>0.72775505752767322</v>
      </c>
      <c r="W42" s="44">
        <f>IFERROR(SUMIFS('Sales RAW DATA'!$G:$G,'Sales RAW DATA'!$I:$I,Incentive_Calc!$A42,'Sales RAW DATA'!$D:$D,"B1",'Sales RAW DATA'!$E:$E,Incentive_Calc!W$5)/SUMIFS('Sales RAW DATA'!$F:$F,'Sales RAW DATA'!$I:$I,Incentive_Calc!$A42,'Sales RAW DATA'!$D:$D,"B1",'Sales RAW DATA'!$E:$E,Incentive_Calc!W$5),"")</f>
        <v>0.69903044274188075</v>
      </c>
      <c r="X42" s="44">
        <f>IFERROR(SUMIFS('Sales RAW DATA'!$G:$G,'Sales RAW DATA'!$I:$I,Incentive_Calc!$A42,'Sales RAW DATA'!$D:$D,"B1",'Sales RAW DATA'!$E:$E,Incentive_Calc!X$5)/SUMIFS('Sales RAW DATA'!$F:$F,'Sales RAW DATA'!$I:$I,Incentive_Calc!$A42,'Sales RAW DATA'!$D:$D,"B1",'Sales RAW DATA'!$E:$E,Incentive_Calc!X$5),"")</f>
        <v>0.58882771826940339</v>
      </c>
      <c r="Y42" s="44">
        <f>SUMIFS('Sales RAW DATA'!$G:$G,'Sales RAW DATA'!$I:$I,Incentive_Calc!$A42,'Sales RAW DATA'!$D:$D,"B1")/SUMIFS('Sales RAW DATA'!$F:$F,'Sales RAW DATA'!$I:$I,Incentive_Calc!$A42,'Sales RAW DATA'!$D:$D,"B1")</f>
        <v>0.67410443460325165</v>
      </c>
      <c r="Z42" s="44">
        <f>IFERROR(SUMIFS('Sales RAW DATA'!$G:$G,'Sales RAW DATA'!$I:$I,Incentive_Calc!$A42,'Sales RAW DATA'!$D:$D,"B2",'Sales RAW DATA'!$E:$E,Incentive_Calc!Z$5)/SUMIFS('Sales RAW DATA'!$F:$F,'Sales RAW DATA'!$I:$I,Incentive_Calc!$A42,'Sales RAW DATA'!$D:$D,"B2",'Sales RAW DATA'!$E:$E,Incentive_Calc!Z$5),"")</f>
        <v>0.57052335530217035</v>
      </c>
      <c r="AA42" s="44">
        <f>IFERROR(SUMIFS('Sales RAW DATA'!$G:$G,'Sales RAW DATA'!$I:$I,Incentive_Calc!$A42,'Sales RAW DATA'!$D:$D,"B2",'Sales RAW DATA'!$E:$E,Incentive_Calc!AA$5)/SUMIFS('Sales RAW DATA'!$F:$F,'Sales RAW DATA'!$I:$I,Incentive_Calc!$A42,'Sales RAW DATA'!$D:$D,"B2",'Sales RAW DATA'!$E:$E,Incentive_Calc!AA$5),"")</f>
        <v>0.67782091180339443</v>
      </c>
      <c r="AB42" s="44">
        <f>IFERROR(SUMIFS('Sales RAW DATA'!$G:$G,'Sales RAW DATA'!$I:$I,Incentive_Calc!$A42,'Sales RAW DATA'!$D:$D,"B2",'Sales RAW DATA'!$E:$E,Incentive_Calc!AB$5)/SUMIFS('Sales RAW DATA'!$F:$F,'Sales RAW DATA'!$I:$I,Incentive_Calc!$A42,'Sales RAW DATA'!$D:$D,"B2",'Sales RAW DATA'!$E:$E,Incentive_Calc!AB$5),"")</f>
        <v>0.67352213105821179</v>
      </c>
      <c r="AC42" s="44">
        <f>SUMIFS('Sales RAW DATA'!$G:$G,'Sales RAW DATA'!$I:$I,Incentive_Calc!$A42,'Sales RAW DATA'!$D:$D,"B2")/SUMIFS('Sales RAW DATA'!$F:$F,'Sales RAW DATA'!$I:$I,Incentive_Calc!$A42,'Sales RAW DATA'!$D:$D,"B2")</f>
        <v>0.64220979352558305</v>
      </c>
      <c r="AD42" s="44">
        <f>IFERROR(SUMIFS('Sales RAW DATA'!$G:$G,'Sales RAW DATA'!$I:$I,Incentive_Calc!$A42,'Sales RAW DATA'!$D:$D,"B3",'Sales RAW DATA'!$E:$E,Incentive_Calc!AD$5)/SUMIFS('Sales RAW DATA'!$F:$F,'Sales RAW DATA'!$I:$I,Incentive_Calc!$A42,'Sales RAW DATA'!$D:$D,"B3",'Sales RAW DATA'!$E:$E,Incentive_Calc!AD$5),"")</f>
        <v>0.5785074771918316</v>
      </c>
      <c r="AE42" s="44">
        <f>IFERROR(SUMIFS('Sales RAW DATA'!$G:$G,'Sales RAW DATA'!$I:$I,Incentive_Calc!$A42,'Sales RAW DATA'!$D:$D,"B3",'Sales RAW DATA'!$E:$E,Incentive_Calc!AE$5)/SUMIFS('Sales RAW DATA'!$F:$F,'Sales RAW DATA'!$I:$I,Incentive_Calc!$A42,'Sales RAW DATA'!$D:$D,"B3",'Sales RAW DATA'!$E:$E,Incentive_Calc!AE$5),"")</f>
        <v>0.82148025017639115</v>
      </c>
      <c r="AF42" s="44">
        <f>IFERROR(SUMIFS('Sales RAW DATA'!$G:$G,'Sales RAW DATA'!$I:$I,Incentive_Calc!$A42,'Sales RAW DATA'!$D:$D,"B3",'Sales RAW DATA'!$E:$E,Incentive_Calc!AF$5)/SUMIFS('Sales RAW DATA'!$F:$F,'Sales RAW DATA'!$I:$I,Incentive_Calc!$A42,'Sales RAW DATA'!$D:$D,"B3",'Sales RAW DATA'!$E:$E,Incentive_Calc!AF$5),"")</f>
        <v>1.3000212359311956</v>
      </c>
      <c r="AG42" s="44">
        <f>SUMIFS('Sales RAW DATA'!$G:$G,'Sales RAW DATA'!$I:$I,Incentive_Calc!$A42,'Sales RAW DATA'!$D:$D,"B3")/SUMIFS('Sales RAW DATA'!$F:$F,'Sales RAW DATA'!$I:$I,Incentive_Calc!$A42,'Sales RAW DATA'!$D:$D,"B3")</f>
        <v>0.91785266686657596</v>
      </c>
      <c r="AH42" s="44">
        <f>IFERROR(SUMIFS('Sales RAW DATA'!$G:$G,'Sales RAW DATA'!$I:$I,Incentive_Calc!$A42,'Sales RAW DATA'!$D:$D,"B4",'Sales RAW DATA'!$E:$E,Incentive_Calc!AH$5)/SUMIFS('Sales RAW DATA'!$F:$F,'Sales RAW DATA'!$I:$I,Incentive_Calc!$A42,'Sales RAW DATA'!$D:$D,"B4",'Sales RAW DATA'!$E:$E,Incentive_Calc!AH$5),"")</f>
        <v>0.94418340750722529</v>
      </c>
      <c r="AI42" s="44">
        <f>IFERROR(SUMIFS('Sales RAW DATA'!$G:$G,'Sales RAW DATA'!$I:$I,Incentive_Calc!$A42,'Sales RAW DATA'!$D:$D,"B4",'Sales RAW DATA'!$E:$E,Incentive_Calc!AI$5)/SUMIFS('Sales RAW DATA'!$F:$F,'Sales RAW DATA'!$I:$I,Incentive_Calc!$A42,'Sales RAW DATA'!$D:$D,"B4",'Sales RAW DATA'!$E:$E,Incentive_Calc!AI$5),"")</f>
        <v>1.1393538202106095</v>
      </c>
      <c r="AJ42" s="44">
        <f>IFERROR(SUMIFS('Sales RAW DATA'!$G:$G,'Sales RAW DATA'!$I:$I,Incentive_Calc!$A42,'Sales RAW DATA'!$D:$D,"B4",'Sales RAW DATA'!$E:$E,Incentive_Calc!AJ$5)/SUMIFS('Sales RAW DATA'!$F:$F,'Sales RAW DATA'!$I:$I,Incentive_Calc!$A42,'Sales RAW DATA'!$D:$D,"B4",'Sales RAW DATA'!$E:$E,Incentive_Calc!AJ$5),"")</f>
        <v>0.84228595573865739</v>
      </c>
      <c r="AK42" s="44">
        <f>SUMIFS('Sales RAW DATA'!$G:$G,'Sales RAW DATA'!$I:$I,Incentive_Calc!$A42,'Sales RAW DATA'!$D:$D,"B4")/SUMIFS('Sales RAW DATA'!$F:$F,'Sales RAW DATA'!$I:$I,Incentive_Calc!$A42,'Sales RAW DATA'!$D:$D,"B4")</f>
        <v>0.97432239657631958</v>
      </c>
      <c r="AL42" s="44">
        <f>IFERROR(SUMIFS('Sales RAW DATA'!$G:$G,'Sales RAW DATA'!$I:$I,Incentive_Calc!$A42,'Sales RAW DATA'!$D:$D,"B5",'Sales RAW DATA'!$E:$E,Incentive_Calc!AL$5)/SUMIFS('Sales RAW DATA'!$F:$F,'Sales RAW DATA'!$I:$I,Incentive_Calc!$A42,'Sales RAW DATA'!$D:$D,"B5",'Sales RAW DATA'!$E:$E,Incentive_Calc!AL$5),"")</f>
        <v>0.78485315963889846</v>
      </c>
      <c r="AM42" s="44">
        <f>IFERROR(SUMIFS('Sales RAW DATA'!$G:$G,'Sales RAW DATA'!$I:$I,Incentive_Calc!$A42,'Sales RAW DATA'!$D:$D,"B5",'Sales RAW DATA'!$E:$E,Incentive_Calc!AM$5)/SUMIFS('Sales RAW DATA'!$F:$F,'Sales RAW DATA'!$I:$I,Incentive_Calc!$A42,'Sales RAW DATA'!$D:$D,"B5",'Sales RAW DATA'!$E:$E,Incentive_Calc!AM$5),"")</f>
        <v>0.80729964267483412</v>
      </c>
      <c r="AN42" s="44">
        <f>IFERROR(SUMIFS('Sales RAW DATA'!$G:$G,'Sales RAW DATA'!$I:$I,Incentive_Calc!$A42,'Sales RAW DATA'!$D:$D,"B5",'Sales RAW DATA'!$E:$E,Incentive_Calc!AN$5)/SUMIFS('Sales RAW DATA'!$F:$F,'Sales RAW DATA'!$I:$I,Incentive_Calc!$A42,'Sales RAW DATA'!$D:$D,"B5",'Sales RAW DATA'!$E:$E,Incentive_Calc!AN$5),"")</f>
        <v>0.58858703071672358</v>
      </c>
      <c r="AO42" s="44">
        <f>SUMIFS('Sales RAW DATA'!$G:$G,'Sales RAW DATA'!$I:$I,Incentive_Calc!$A42,'Sales RAW DATA'!$D:$D,"B5")/SUMIFS('Sales RAW DATA'!$F:$F,'Sales RAW DATA'!$I:$I,Incentive_Calc!$A42,'Sales RAW DATA'!$D:$D,"B5")</f>
        <v>0.72500958920769754</v>
      </c>
      <c r="AP42" s="42">
        <f>SUM(SUMIFS('Sales RAW DATA'!$F$2:$F$22804,'Sales RAW DATA'!$I$2:$I$22804,Incentive_Calc!$A42,'Sales RAW DATA'!$D$2:$D$22804,"B1"),SUMIFS('Sales RAW DATA'!$F$2:$F$22804,'Sales RAW DATA'!$I$2:$I$22804,Incentive_Calc!$A42,'Sales RAW DATA'!$D$2:$D$22804,"B2"),SUMIFS('Sales RAW DATA'!$F$2:$F$22804,'Sales RAW DATA'!$I$2:$I$22804,Incentive_Calc!$A42,'Sales RAW DATA'!$D$2:$D$22804,"B3"),SUMIFS('Sales RAW DATA'!$F$2:$F$22804,'Sales RAW DATA'!$I$2:$I$22804,Incentive_Calc!$A42,'Sales RAW DATA'!$D$2:$D$22804,"B4"),SUMIFS('Sales RAW DATA'!$F$2:$F$22804,'Sales RAW DATA'!$I$2:$I$22804,Incentive_Calc!$A42,'Sales RAW DATA'!$D$2:$D$22804,"B5"))</f>
        <v>1249030</v>
      </c>
      <c r="AQ42" s="42">
        <f>SUM(SUMIFS('Sales RAW DATA'!$G$2:$G$22804,'Sales RAW DATA'!$I$2:$I$22804,Incentive_Calc!$A42,'Sales RAW DATA'!$D$2:$D$22804,"B1"),SUMIFS('Sales RAW DATA'!$G$2:$G$22804,'Sales RAW DATA'!$I$2:$I$22804,Incentive_Calc!$A42,'Sales RAW DATA'!$D$2:$D$22804,"B2"),SUMIFS('Sales RAW DATA'!$G$2:$G$22804,'Sales RAW DATA'!$I$2:$I$22804,Incentive_Calc!$A42,'Sales RAW DATA'!$D$2:$D$22804,"B3"),SUMIFS('Sales RAW DATA'!$G$2:$G$22804,'Sales RAW DATA'!$I$2:$I$22804,Incentive_Calc!$A42,'Sales RAW DATA'!$D$2:$D$22804,"B4"),SUMIFS('Sales RAW DATA'!$G$2:$G$22804,'Sales RAW DATA'!$I$2:$I$22804,Incentive_Calc!$A42,'Sales RAW DATA'!$D$2:$D$22804,"B5"))</f>
        <v>955621</v>
      </c>
      <c r="AR42" s="45">
        <f t="shared" si="14"/>
        <v>76.50905102359431</v>
      </c>
      <c r="AS42" s="45">
        <f t="shared" si="15"/>
        <v>76</v>
      </c>
      <c r="AT42" s="46">
        <v>1.18</v>
      </c>
      <c r="AU42" s="46">
        <v>0.91</v>
      </c>
      <c r="AV42" s="43" t="str">
        <f t="shared" si="1"/>
        <v>Yes</v>
      </c>
      <c r="AW42" s="43" t="str">
        <f t="shared" si="2"/>
        <v>Yes</v>
      </c>
      <c r="AX42" s="43" t="str">
        <f t="shared" si="3"/>
        <v>Yes</v>
      </c>
      <c r="AY42" s="43" t="str">
        <f t="shared" si="16"/>
        <v>Yes</v>
      </c>
    </row>
    <row r="43" spans="1:51" x14ac:dyDescent="0.35">
      <c r="A43" s="21" t="s">
        <v>917</v>
      </c>
      <c r="B43" s="21" t="s">
        <v>443</v>
      </c>
      <c r="C43" s="21" t="str">
        <f>_xlfn.XLOOKUP($A43,'Employee List'!$E:$E,'Employee List'!$D:$D,0)</f>
        <v>SF</v>
      </c>
      <c r="D43" s="42" t="str" cm="1">
        <f t="array" ref="D43">IFERROR(IF($G43="Yes",INDEX('Payment Plan'!$D$6:$D$42,MATCH(1,(Incentive_Calc!$C43='Payment Plan'!$B$6:$B$42)*(Incentive_Calc!$U43='Payment Plan'!$C$6:$C$42),0)),""),"")</f>
        <v/>
      </c>
      <c r="E43" s="42" t="str" cm="1">
        <f t="array" ref="E43">IFERROR(IF($H43="Yes",INDEX('Payment Plan'!$D$6:$D$42,MATCH(1,(Incentive_Calc!$C43='Payment Plan'!$B$6:$B$42)*(Incentive_Calc!$AS43='Payment Plan'!$C$6:$C$42),0)),""),"")</f>
        <v/>
      </c>
      <c r="F43" s="42">
        <f t="shared" si="4"/>
        <v>0</v>
      </c>
      <c r="G43" s="43" t="str">
        <f t="shared" si="5"/>
        <v>No</v>
      </c>
      <c r="H43" s="21" t="str">
        <f t="shared" si="6"/>
        <v>No</v>
      </c>
      <c r="I43" s="42">
        <f>IFERROR(SUMIFS('Sales RAW DATA'!$F$2:$F$30000,'Sales RAW DATA'!$I$2:$I$30000,Incentive_Calc!$A43,'Sales RAW DATA'!$E$2:$E$30000,Incentive_Calc!I$5),"")</f>
        <v>781289</v>
      </c>
      <c r="J43" s="42">
        <f>IFERROR(SUMIFS('Sales RAW DATA'!$F$2:$F$30000,'Sales RAW DATA'!$I$2:$I$30000,Incentive_Calc!$A43,'Sales RAW DATA'!$E$2:$E$30000,Incentive_Calc!J$5),"")</f>
        <v>793952</v>
      </c>
      <c r="K43" s="42">
        <f>IFERROR(SUMIFS('Sales RAW DATA'!$F$2:$F$30000,'Sales RAW DATA'!$I$2:$I$30000,Incentive_Calc!$A43,'Sales RAW DATA'!$E$2:$E$30000,Incentive_Calc!K$5),"")</f>
        <v>788391</v>
      </c>
      <c r="L43" s="42">
        <f t="shared" si="7"/>
        <v>2363632</v>
      </c>
      <c r="M43" s="42">
        <f>IFERROR(SUMIFS('Sales RAW DATA'!$G$2:$G$30000,'Sales RAW DATA'!$I$2:$I$30000,Incentive_Calc!$A43,'Sales RAW DATA'!$E$2:$E$30000,Incentive_Calc!M$5),"")</f>
        <v>503785</v>
      </c>
      <c r="N43" s="42">
        <f>IFERROR(SUMIFS('Sales RAW DATA'!$G$2:$G$30000,'Sales RAW DATA'!$I$2:$I$30000,Incentive_Calc!$A43,'Sales RAW DATA'!$E$2:$E$30000,Incentive_Calc!N$5),"")</f>
        <v>819093</v>
      </c>
      <c r="O43" s="42">
        <f>IFERROR(SUMIFS('Sales RAW DATA'!$G$2:$G$30000,'Sales RAW DATA'!$I$2:$I$30000,Incentive_Calc!$A43,'Sales RAW DATA'!$E$2:$E$30000,Incentive_Calc!O$5),"")</f>
        <v>668504</v>
      </c>
      <c r="P43" s="42">
        <f t="shared" si="8"/>
        <v>1991382</v>
      </c>
      <c r="Q43" s="44">
        <f t="shared" si="9"/>
        <v>0.64481261095446119</v>
      </c>
      <c r="R43" s="44">
        <f t="shared" si="10"/>
        <v>1.0316656422554513</v>
      </c>
      <c r="S43" s="44">
        <f t="shared" si="11"/>
        <v>0.84793459083119926</v>
      </c>
      <c r="T43" s="45">
        <f t="shared" si="12"/>
        <v>84.250932463259929</v>
      </c>
      <c r="U43" s="45">
        <f t="shared" si="13"/>
        <v>84</v>
      </c>
      <c r="V43" s="44">
        <f>IFERROR(SUMIFS('Sales RAW DATA'!$G:$G,'Sales RAW DATA'!$I:$I,Incentive_Calc!$A43,'Sales RAW DATA'!$D:$D,"B1",'Sales RAW DATA'!$E:$E,Incentive_Calc!V$5)/SUMIFS('Sales RAW DATA'!$F:$F,'Sales RAW DATA'!$I:$I,Incentive_Calc!$A43,'Sales RAW DATA'!$D:$D,"B1",'Sales RAW DATA'!$E:$E,Incentive_Calc!V$5),"")</f>
        <v>0.60576377408769033</v>
      </c>
      <c r="W43" s="44">
        <f>IFERROR(SUMIFS('Sales RAW DATA'!$G:$G,'Sales RAW DATA'!$I:$I,Incentive_Calc!$A43,'Sales RAW DATA'!$D:$D,"B1",'Sales RAW DATA'!$E:$E,Incentive_Calc!W$5)/SUMIFS('Sales RAW DATA'!$F:$F,'Sales RAW DATA'!$I:$I,Incentive_Calc!$A43,'Sales RAW DATA'!$D:$D,"B1",'Sales RAW DATA'!$E:$E,Incentive_Calc!W$5),"")</f>
        <v>0.94542615889717774</v>
      </c>
      <c r="X43" s="44">
        <f>IFERROR(SUMIFS('Sales RAW DATA'!$G:$G,'Sales RAW DATA'!$I:$I,Incentive_Calc!$A43,'Sales RAW DATA'!$D:$D,"B1",'Sales RAW DATA'!$E:$E,Incentive_Calc!X$5)/SUMIFS('Sales RAW DATA'!$F:$F,'Sales RAW DATA'!$I:$I,Incentive_Calc!$A43,'Sales RAW DATA'!$D:$D,"B1",'Sales RAW DATA'!$E:$E,Incentive_Calc!X$5),"")</f>
        <v>0.57622044261104743</v>
      </c>
      <c r="Y43" s="44">
        <f>SUMIFS('Sales RAW DATA'!$G:$G,'Sales RAW DATA'!$I:$I,Incentive_Calc!$A43,'Sales RAW DATA'!$D:$D,"B1")/SUMIFS('Sales RAW DATA'!$F:$F,'Sales RAW DATA'!$I:$I,Incentive_Calc!$A43,'Sales RAW DATA'!$D:$D,"B1")</f>
        <v>0.71058815976428336</v>
      </c>
      <c r="Z43" s="44">
        <f>IFERROR(SUMIFS('Sales RAW DATA'!$G:$G,'Sales RAW DATA'!$I:$I,Incentive_Calc!$A43,'Sales RAW DATA'!$D:$D,"B2",'Sales RAW DATA'!$E:$E,Incentive_Calc!Z$5)/SUMIFS('Sales RAW DATA'!$F:$F,'Sales RAW DATA'!$I:$I,Incentive_Calc!$A43,'Sales RAW DATA'!$D:$D,"B2",'Sales RAW DATA'!$E:$E,Incentive_Calc!Z$5),"")</f>
        <v>0.44198126712748986</v>
      </c>
      <c r="AA43" s="44">
        <f>IFERROR(SUMIFS('Sales RAW DATA'!$G:$G,'Sales RAW DATA'!$I:$I,Incentive_Calc!$A43,'Sales RAW DATA'!$D:$D,"B2",'Sales RAW DATA'!$E:$E,Incentive_Calc!AA$5)/SUMIFS('Sales RAW DATA'!$F:$F,'Sales RAW DATA'!$I:$I,Incentive_Calc!$A43,'Sales RAW DATA'!$D:$D,"B2",'Sales RAW DATA'!$E:$E,Incentive_Calc!AA$5),"")</f>
        <v>1.0631375452451464</v>
      </c>
      <c r="AB43" s="44">
        <f>IFERROR(SUMIFS('Sales RAW DATA'!$G:$G,'Sales RAW DATA'!$I:$I,Incentive_Calc!$A43,'Sales RAW DATA'!$D:$D,"B2",'Sales RAW DATA'!$E:$E,Incentive_Calc!AB$5)/SUMIFS('Sales RAW DATA'!$F:$F,'Sales RAW DATA'!$I:$I,Incentive_Calc!$A43,'Sales RAW DATA'!$D:$D,"B2",'Sales RAW DATA'!$E:$E,Incentive_Calc!AB$5),"")</f>
        <v>0.60842458636399965</v>
      </c>
      <c r="AC43" s="44">
        <f>SUMIFS('Sales RAW DATA'!$G:$G,'Sales RAW DATA'!$I:$I,Incentive_Calc!$A43,'Sales RAW DATA'!$D:$D,"B2")/SUMIFS('Sales RAW DATA'!$F:$F,'Sales RAW DATA'!$I:$I,Incentive_Calc!$A43,'Sales RAW DATA'!$D:$D,"B2")</f>
        <v>0.7031023406475746</v>
      </c>
      <c r="AD43" s="44">
        <f>IFERROR(SUMIFS('Sales RAW DATA'!$G:$G,'Sales RAW DATA'!$I:$I,Incentive_Calc!$A43,'Sales RAW DATA'!$D:$D,"B3",'Sales RAW DATA'!$E:$E,Incentive_Calc!AD$5)/SUMIFS('Sales RAW DATA'!$F:$F,'Sales RAW DATA'!$I:$I,Incentive_Calc!$A43,'Sales RAW DATA'!$D:$D,"B3",'Sales RAW DATA'!$E:$E,Incentive_Calc!AD$5),"")</f>
        <v>0.3941890488992999</v>
      </c>
      <c r="AE43" s="44">
        <f>IFERROR(SUMIFS('Sales RAW DATA'!$G:$G,'Sales RAW DATA'!$I:$I,Incentive_Calc!$A43,'Sales RAW DATA'!$D:$D,"B3",'Sales RAW DATA'!$E:$E,Incentive_Calc!AE$5)/SUMIFS('Sales RAW DATA'!$F:$F,'Sales RAW DATA'!$I:$I,Incentive_Calc!$A43,'Sales RAW DATA'!$D:$D,"B3",'Sales RAW DATA'!$E:$E,Incentive_Calc!AE$5),"")</f>
        <v>0.90287026718490937</v>
      </c>
      <c r="AF43" s="44">
        <f>IFERROR(SUMIFS('Sales RAW DATA'!$G:$G,'Sales RAW DATA'!$I:$I,Incentive_Calc!$A43,'Sales RAW DATA'!$D:$D,"B3",'Sales RAW DATA'!$E:$E,Incentive_Calc!AF$5)/SUMIFS('Sales RAW DATA'!$F:$F,'Sales RAW DATA'!$I:$I,Incentive_Calc!$A43,'Sales RAW DATA'!$D:$D,"B3",'Sales RAW DATA'!$E:$E,Incentive_Calc!AF$5),"")</f>
        <v>1.1479208864529966</v>
      </c>
      <c r="AG43" s="44">
        <f>SUMIFS('Sales RAW DATA'!$G:$G,'Sales RAW DATA'!$I:$I,Incentive_Calc!$A43,'Sales RAW DATA'!$D:$D,"B3")/SUMIFS('Sales RAW DATA'!$F:$F,'Sales RAW DATA'!$I:$I,Incentive_Calc!$A43,'Sales RAW DATA'!$D:$D,"B3")</f>
        <v>0.82699466141691669</v>
      </c>
      <c r="AH43" s="44">
        <f>IFERROR(SUMIFS('Sales RAW DATA'!$G:$G,'Sales RAW DATA'!$I:$I,Incentive_Calc!$A43,'Sales RAW DATA'!$D:$D,"B4",'Sales RAW DATA'!$E:$E,Incentive_Calc!AH$5)/SUMIFS('Sales RAW DATA'!$F:$F,'Sales RAW DATA'!$I:$I,Incentive_Calc!$A43,'Sales RAW DATA'!$D:$D,"B4",'Sales RAW DATA'!$E:$E,Incentive_Calc!AH$5),"")</f>
        <v>0.87835712005836486</v>
      </c>
      <c r="AI43" s="44">
        <f>IFERROR(SUMIFS('Sales RAW DATA'!$G:$G,'Sales RAW DATA'!$I:$I,Incentive_Calc!$A43,'Sales RAW DATA'!$D:$D,"B4",'Sales RAW DATA'!$E:$E,Incentive_Calc!AI$5)/SUMIFS('Sales RAW DATA'!$F:$F,'Sales RAW DATA'!$I:$I,Incentive_Calc!$A43,'Sales RAW DATA'!$D:$D,"B4",'Sales RAW DATA'!$E:$E,Incentive_Calc!AI$5),"")</f>
        <v>1.2578305534582561</v>
      </c>
      <c r="AJ43" s="44">
        <f>IFERROR(SUMIFS('Sales RAW DATA'!$G:$G,'Sales RAW DATA'!$I:$I,Incentive_Calc!$A43,'Sales RAW DATA'!$D:$D,"B4",'Sales RAW DATA'!$E:$E,Incentive_Calc!AJ$5)/SUMIFS('Sales RAW DATA'!$F:$F,'Sales RAW DATA'!$I:$I,Incentive_Calc!$A43,'Sales RAW DATA'!$D:$D,"B4",'Sales RAW DATA'!$E:$E,Incentive_Calc!AJ$5),"")</f>
        <v>0.94728443294998077</v>
      </c>
      <c r="AK43" s="44">
        <f>SUMIFS('Sales RAW DATA'!$G:$G,'Sales RAW DATA'!$I:$I,Incentive_Calc!$A43,'Sales RAW DATA'!$D:$D,"B4")/SUMIFS('Sales RAW DATA'!$F:$F,'Sales RAW DATA'!$I:$I,Incentive_Calc!$A43,'Sales RAW DATA'!$D:$D,"B4")</f>
        <v>1.0266049631019198</v>
      </c>
      <c r="AL43" s="44">
        <f>IFERROR(SUMIFS('Sales RAW DATA'!$G:$G,'Sales RAW DATA'!$I:$I,Incentive_Calc!$A43,'Sales RAW DATA'!$D:$D,"B5",'Sales RAW DATA'!$E:$E,Incentive_Calc!AL$5)/SUMIFS('Sales RAW DATA'!$F:$F,'Sales RAW DATA'!$I:$I,Incentive_Calc!$A43,'Sales RAW DATA'!$D:$D,"B5",'Sales RAW DATA'!$E:$E,Incentive_Calc!AL$5),"")</f>
        <v>0.62648666023786559</v>
      </c>
      <c r="AM43" s="44">
        <f>IFERROR(SUMIFS('Sales RAW DATA'!$G:$G,'Sales RAW DATA'!$I:$I,Incentive_Calc!$A43,'Sales RAW DATA'!$D:$D,"B5",'Sales RAW DATA'!$E:$E,Incentive_Calc!AM$5)/SUMIFS('Sales RAW DATA'!$F:$F,'Sales RAW DATA'!$I:$I,Incentive_Calc!$A43,'Sales RAW DATA'!$D:$D,"B5",'Sales RAW DATA'!$E:$E,Incentive_Calc!AM$5),"")</f>
        <v>0.81645760160561964</v>
      </c>
      <c r="AN43" s="44">
        <f>IFERROR(SUMIFS('Sales RAW DATA'!$G:$G,'Sales RAW DATA'!$I:$I,Incentive_Calc!$A43,'Sales RAW DATA'!$D:$D,"B5",'Sales RAW DATA'!$E:$E,Incentive_Calc!AN$5)/SUMIFS('Sales RAW DATA'!$F:$F,'Sales RAW DATA'!$I:$I,Incentive_Calc!$A43,'Sales RAW DATA'!$D:$D,"B5",'Sales RAW DATA'!$E:$E,Incentive_Calc!AN$5),"")</f>
        <v>0.69166703195546397</v>
      </c>
      <c r="AO43" s="44">
        <f>SUMIFS('Sales RAW DATA'!$G:$G,'Sales RAW DATA'!$I:$I,Incentive_Calc!$A43,'Sales RAW DATA'!$D:$D,"B5")/SUMIFS('Sales RAW DATA'!$F:$F,'Sales RAW DATA'!$I:$I,Incentive_Calc!$A43,'Sales RAW DATA'!$D:$D,"B5")</f>
        <v>0.70821450712957223</v>
      </c>
      <c r="AP43" s="42">
        <f>SUM(SUMIFS('Sales RAW DATA'!$F$2:$F$22804,'Sales RAW DATA'!$I$2:$I$22804,Incentive_Calc!$A43,'Sales RAW DATA'!$D$2:$D$22804,"B1"),SUMIFS('Sales RAW DATA'!$F$2:$F$22804,'Sales RAW DATA'!$I$2:$I$22804,Incentive_Calc!$A43,'Sales RAW DATA'!$D$2:$D$22804,"B2"),SUMIFS('Sales RAW DATA'!$F$2:$F$22804,'Sales RAW DATA'!$I$2:$I$22804,Incentive_Calc!$A43,'Sales RAW DATA'!$D$2:$D$22804,"B3"),SUMIFS('Sales RAW DATA'!$F$2:$F$22804,'Sales RAW DATA'!$I$2:$I$22804,Incentive_Calc!$A43,'Sales RAW DATA'!$D$2:$D$22804,"B4"),SUMIFS('Sales RAW DATA'!$F$2:$F$22804,'Sales RAW DATA'!$I$2:$I$22804,Incentive_Calc!$A43,'Sales RAW DATA'!$D$2:$D$22804,"B5"))</f>
        <v>1228849</v>
      </c>
      <c r="AQ43" s="42">
        <f>SUM(SUMIFS('Sales RAW DATA'!$G$2:$G$22804,'Sales RAW DATA'!$I$2:$I$22804,Incentive_Calc!$A43,'Sales RAW DATA'!$D$2:$D$22804,"B1"),SUMIFS('Sales RAW DATA'!$G$2:$G$22804,'Sales RAW DATA'!$I$2:$I$22804,Incentive_Calc!$A43,'Sales RAW DATA'!$D$2:$D$22804,"B2"),SUMIFS('Sales RAW DATA'!$G$2:$G$22804,'Sales RAW DATA'!$I$2:$I$22804,Incentive_Calc!$A43,'Sales RAW DATA'!$D$2:$D$22804,"B3"),SUMIFS('Sales RAW DATA'!$G$2:$G$22804,'Sales RAW DATA'!$I$2:$I$22804,Incentive_Calc!$A43,'Sales RAW DATA'!$D$2:$D$22804,"B4"),SUMIFS('Sales RAW DATA'!$G$2:$G$22804,'Sales RAW DATA'!$I$2:$I$22804,Incentive_Calc!$A43,'Sales RAW DATA'!$D$2:$D$22804,"B5"))</f>
        <v>983643</v>
      </c>
      <c r="AR43" s="45">
        <f t="shared" si="14"/>
        <v>80.045880331920358</v>
      </c>
      <c r="AS43" s="45">
        <f t="shared" si="15"/>
        <v>80</v>
      </c>
      <c r="AT43" s="46">
        <v>0.96</v>
      </c>
      <c r="AU43" s="46">
        <v>0.88</v>
      </c>
      <c r="AV43" s="43" t="str">
        <f t="shared" si="1"/>
        <v>No</v>
      </c>
      <c r="AW43" s="43" t="str">
        <f t="shared" si="2"/>
        <v>Yes</v>
      </c>
      <c r="AX43" s="43" t="str">
        <f t="shared" si="3"/>
        <v>Yes</v>
      </c>
      <c r="AY43" s="43" t="str">
        <f t="shared" si="16"/>
        <v>Yes</v>
      </c>
    </row>
    <row r="44" spans="1:51" x14ac:dyDescent="0.35">
      <c r="A44" s="21" t="s">
        <v>918</v>
      </c>
      <c r="B44" s="21" t="s">
        <v>444</v>
      </c>
      <c r="C44" s="21" t="str">
        <f>_xlfn.XLOOKUP($A44,'Employee List'!$E:$E,'Employee List'!$D:$D,0)</f>
        <v>SF</v>
      </c>
      <c r="D44" s="42" t="str" cm="1">
        <f t="array" ref="D44">IFERROR(IF($G44="Yes",INDEX('Payment Plan'!$D$6:$D$42,MATCH(1,(Incentive_Calc!$C44='Payment Plan'!$B$6:$B$42)*(Incentive_Calc!$U44='Payment Plan'!$C$6:$C$42),0)),""),"")</f>
        <v/>
      </c>
      <c r="E44" s="42" t="str" cm="1">
        <f t="array" ref="E44">IFERROR(IF($H44="Yes",INDEX('Payment Plan'!$D$6:$D$42,MATCH(1,(Incentive_Calc!$C44='Payment Plan'!$B$6:$B$42)*(Incentive_Calc!$AS44='Payment Plan'!$C$6:$C$42),0)),""),"")</f>
        <v/>
      </c>
      <c r="F44" s="42">
        <f t="shared" si="4"/>
        <v>0</v>
      </c>
      <c r="G44" s="43" t="str">
        <f t="shared" si="5"/>
        <v>No</v>
      </c>
      <c r="H44" s="21" t="str">
        <f t="shared" si="6"/>
        <v>No</v>
      </c>
      <c r="I44" s="42">
        <f>IFERROR(SUMIFS('Sales RAW DATA'!$F$2:$F$30000,'Sales RAW DATA'!$I$2:$I$30000,Incentive_Calc!$A44,'Sales RAW DATA'!$E$2:$E$30000,Incentive_Calc!I$5),"")</f>
        <v>352816</v>
      </c>
      <c r="J44" s="42">
        <f>IFERROR(SUMIFS('Sales RAW DATA'!$F$2:$F$30000,'Sales RAW DATA'!$I$2:$I$30000,Incentive_Calc!$A44,'Sales RAW DATA'!$E$2:$E$30000,Incentive_Calc!J$5),"")</f>
        <v>360817</v>
      </c>
      <c r="K44" s="42">
        <f>IFERROR(SUMIFS('Sales RAW DATA'!$F$2:$F$30000,'Sales RAW DATA'!$I$2:$I$30000,Incentive_Calc!$A44,'Sales RAW DATA'!$E$2:$E$30000,Incentive_Calc!K$5),"")</f>
        <v>364794</v>
      </c>
      <c r="L44" s="42">
        <f t="shared" si="7"/>
        <v>1078427</v>
      </c>
      <c r="M44" s="42">
        <f>IFERROR(SUMIFS('Sales RAW DATA'!$G$2:$G$30000,'Sales RAW DATA'!$I$2:$I$30000,Incentive_Calc!$A44,'Sales RAW DATA'!$E$2:$E$30000,Incentive_Calc!M$5),"")</f>
        <v>221838</v>
      </c>
      <c r="N44" s="42">
        <f>IFERROR(SUMIFS('Sales RAW DATA'!$G$2:$G$30000,'Sales RAW DATA'!$I$2:$I$30000,Incentive_Calc!$A44,'Sales RAW DATA'!$E$2:$E$30000,Incentive_Calc!N$5),"")</f>
        <v>229814</v>
      </c>
      <c r="O44" s="42">
        <f>IFERROR(SUMIFS('Sales RAW DATA'!$G$2:$G$30000,'Sales RAW DATA'!$I$2:$I$30000,Incentive_Calc!$A44,'Sales RAW DATA'!$E$2:$E$30000,Incentive_Calc!O$5),"")</f>
        <v>203424</v>
      </c>
      <c r="P44" s="42">
        <f t="shared" si="8"/>
        <v>655076</v>
      </c>
      <c r="Q44" s="44">
        <f t="shared" si="9"/>
        <v>0.62876400163257906</v>
      </c>
      <c r="R44" s="44">
        <f t="shared" si="10"/>
        <v>0.63692675234260021</v>
      </c>
      <c r="S44" s="44">
        <f t="shared" si="11"/>
        <v>0.55764075067024133</v>
      </c>
      <c r="T44" s="45">
        <f t="shared" si="12"/>
        <v>60.743657197010094</v>
      </c>
      <c r="U44" s="45">
        <f t="shared" si="13"/>
        <v>60</v>
      </c>
      <c r="V44" s="44">
        <f>IFERROR(SUMIFS('Sales RAW DATA'!$G:$G,'Sales RAW DATA'!$I:$I,Incentive_Calc!$A44,'Sales RAW DATA'!$D:$D,"B1",'Sales RAW DATA'!$E:$E,Incentive_Calc!V$5)/SUMIFS('Sales RAW DATA'!$F:$F,'Sales RAW DATA'!$I:$I,Incentive_Calc!$A44,'Sales RAW DATA'!$D:$D,"B1",'Sales RAW DATA'!$E:$E,Incentive_Calc!V$5),"")</f>
        <v>0.49512467797598797</v>
      </c>
      <c r="W44" s="44">
        <f>IFERROR(SUMIFS('Sales RAW DATA'!$G:$G,'Sales RAW DATA'!$I:$I,Incentive_Calc!$A44,'Sales RAW DATA'!$D:$D,"B1",'Sales RAW DATA'!$E:$E,Incentive_Calc!W$5)/SUMIFS('Sales RAW DATA'!$F:$F,'Sales RAW DATA'!$I:$I,Incentive_Calc!$A44,'Sales RAW DATA'!$D:$D,"B1",'Sales RAW DATA'!$E:$E,Incentive_Calc!W$5),"")</f>
        <v>0.58900341652672417</v>
      </c>
      <c r="X44" s="44">
        <f>IFERROR(SUMIFS('Sales RAW DATA'!$G:$G,'Sales RAW DATA'!$I:$I,Incentive_Calc!$A44,'Sales RAW DATA'!$D:$D,"B1",'Sales RAW DATA'!$E:$E,Incentive_Calc!X$5)/SUMIFS('Sales RAW DATA'!$F:$F,'Sales RAW DATA'!$I:$I,Incentive_Calc!$A44,'Sales RAW DATA'!$D:$D,"B1",'Sales RAW DATA'!$E:$E,Incentive_Calc!X$5),"")</f>
        <v>0.42166186508059439</v>
      </c>
      <c r="Y44" s="44">
        <f>SUMIFS('Sales RAW DATA'!$G:$G,'Sales RAW DATA'!$I:$I,Incentive_Calc!$A44,'Sales RAW DATA'!$D:$D,"B1")/SUMIFS('Sales RAW DATA'!$F:$F,'Sales RAW DATA'!$I:$I,Incentive_Calc!$A44,'Sales RAW DATA'!$D:$D,"B1")</f>
        <v>0.50373860122246328</v>
      </c>
      <c r="Z44" s="44">
        <f>IFERROR(SUMIFS('Sales RAW DATA'!$G:$G,'Sales RAW DATA'!$I:$I,Incentive_Calc!$A44,'Sales RAW DATA'!$D:$D,"B2",'Sales RAW DATA'!$E:$E,Incentive_Calc!Z$5)/SUMIFS('Sales RAW DATA'!$F:$F,'Sales RAW DATA'!$I:$I,Incentive_Calc!$A44,'Sales RAW DATA'!$D:$D,"B2",'Sales RAW DATA'!$E:$E,Incentive_Calc!Z$5),"")</f>
        <v>0.49159706148737042</v>
      </c>
      <c r="AA44" s="44">
        <f>IFERROR(SUMIFS('Sales RAW DATA'!$G:$G,'Sales RAW DATA'!$I:$I,Incentive_Calc!$A44,'Sales RAW DATA'!$D:$D,"B2",'Sales RAW DATA'!$E:$E,Incentive_Calc!AA$5)/SUMIFS('Sales RAW DATA'!$F:$F,'Sales RAW DATA'!$I:$I,Incentive_Calc!$A44,'Sales RAW DATA'!$D:$D,"B2",'Sales RAW DATA'!$E:$E,Incentive_Calc!AA$5),"")</f>
        <v>0.59944777682566885</v>
      </c>
      <c r="AB44" s="44">
        <f>IFERROR(SUMIFS('Sales RAW DATA'!$G:$G,'Sales RAW DATA'!$I:$I,Incentive_Calc!$A44,'Sales RAW DATA'!$D:$D,"B2",'Sales RAW DATA'!$E:$E,Incentive_Calc!AB$5)/SUMIFS('Sales RAW DATA'!$F:$F,'Sales RAW DATA'!$I:$I,Incentive_Calc!$A44,'Sales RAW DATA'!$D:$D,"B2",'Sales RAW DATA'!$E:$E,Incentive_Calc!AB$5),"")</f>
        <v>0.56441485740222408</v>
      </c>
      <c r="AC44" s="44">
        <f>SUMIFS('Sales RAW DATA'!$G:$G,'Sales RAW DATA'!$I:$I,Incentive_Calc!$A44,'Sales RAW DATA'!$D:$D,"B2")/SUMIFS('Sales RAW DATA'!$F:$F,'Sales RAW DATA'!$I:$I,Incentive_Calc!$A44,'Sales RAW DATA'!$D:$D,"B2")</f>
        <v>0.55384889628331202</v>
      </c>
      <c r="AD44" s="44">
        <f>IFERROR(SUMIFS('Sales RAW DATA'!$G:$G,'Sales RAW DATA'!$I:$I,Incentive_Calc!$A44,'Sales RAW DATA'!$D:$D,"B3",'Sales RAW DATA'!$E:$E,Incentive_Calc!AD$5)/SUMIFS('Sales RAW DATA'!$F:$F,'Sales RAW DATA'!$I:$I,Incentive_Calc!$A44,'Sales RAW DATA'!$D:$D,"B3",'Sales RAW DATA'!$E:$E,Incentive_Calc!AD$5),"")</f>
        <v>0.50379062561803678</v>
      </c>
      <c r="AE44" s="44">
        <f>IFERROR(SUMIFS('Sales RAW DATA'!$G:$G,'Sales RAW DATA'!$I:$I,Incentive_Calc!$A44,'Sales RAW DATA'!$D:$D,"B3",'Sales RAW DATA'!$E:$E,Incentive_Calc!AE$5)/SUMIFS('Sales RAW DATA'!$F:$F,'Sales RAW DATA'!$I:$I,Incentive_Calc!$A44,'Sales RAW DATA'!$D:$D,"B3",'Sales RAW DATA'!$E:$E,Incentive_Calc!AE$5),"")</f>
        <v>0.49057606085718536</v>
      </c>
      <c r="AF44" s="44">
        <f>IFERROR(SUMIFS('Sales RAW DATA'!$G:$G,'Sales RAW DATA'!$I:$I,Incentive_Calc!$A44,'Sales RAW DATA'!$D:$D,"B3",'Sales RAW DATA'!$E:$E,Incentive_Calc!AF$5)/SUMIFS('Sales RAW DATA'!$F:$F,'Sales RAW DATA'!$I:$I,Incentive_Calc!$A44,'Sales RAW DATA'!$D:$D,"B3",'Sales RAW DATA'!$E:$E,Incentive_Calc!AF$5),"")</f>
        <v>0.46194511389256004</v>
      </c>
      <c r="AG44" s="44">
        <f>SUMIFS('Sales RAW DATA'!$G:$G,'Sales RAW DATA'!$I:$I,Incentive_Calc!$A44,'Sales RAW DATA'!$D:$D,"B3")/SUMIFS('Sales RAW DATA'!$F:$F,'Sales RAW DATA'!$I:$I,Incentive_Calc!$A44,'Sales RAW DATA'!$D:$D,"B3")</f>
        <v>0.484522982919039</v>
      </c>
      <c r="AH44" s="44">
        <f>IFERROR(SUMIFS('Sales RAW DATA'!$G:$G,'Sales RAW DATA'!$I:$I,Incentive_Calc!$A44,'Sales RAW DATA'!$D:$D,"B4",'Sales RAW DATA'!$E:$E,Incentive_Calc!AH$5)/SUMIFS('Sales RAW DATA'!$F:$F,'Sales RAW DATA'!$I:$I,Incentive_Calc!$A44,'Sales RAW DATA'!$D:$D,"B4",'Sales RAW DATA'!$E:$E,Incentive_Calc!AH$5),"")</f>
        <v>0.58137506541403972</v>
      </c>
      <c r="AI44" s="44">
        <f>IFERROR(SUMIFS('Sales RAW DATA'!$G:$G,'Sales RAW DATA'!$I:$I,Incentive_Calc!$A44,'Sales RAW DATA'!$D:$D,"B4",'Sales RAW DATA'!$E:$E,Incentive_Calc!AI$5)/SUMIFS('Sales RAW DATA'!$F:$F,'Sales RAW DATA'!$I:$I,Incentive_Calc!$A44,'Sales RAW DATA'!$D:$D,"B4",'Sales RAW DATA'!$E:$E,Incentive_Calc!AI$5),"")</f>
        <v>0.23336825563122054</v>
      </c>
      <c r="AJ44" s="44">
        <f>IFERROR(SUMIFS('Sales RAW DATA'!$G:$G,'Sales RAW DATA'!$I:$I,Incentive_Calc!$A44,'Sales RAW DATA'!$D:$D,"B4",'Sales RAW DATA'!$E:$E,Incentive_Calc!AJ$5)/SUMIFS('Sales RAW DATA'!$F:$F,'Sales RAW DATA'!$I:$I,Incentive_Calc!$A44,'Sales RAW DATA'!$D:$D,"B4",'Sales RAW DATA'!$E:$E,Incentive_Calc!AJ$5),"")</f>
        <v>0.21464085945130071</v>
      </c>
      <c r="AK44" s="44">
        <f>SUMIFS('Sales RAW DATA'!$G:$G,'Sales RAW DATA'!$I:$I,Incentive_Calc!$A44,'Sales RAW DATA'!$D:$D,"B4")/SUMIFS('Sales RAW DATA'!$F:$F,'Sales RAW DATA'!$I:$I,Incentive_Calc!$A44,'Sales RAW DATA'!$D:$D,"B4")</f>
        <v>0.33654141013846628</v>
      </c>
      <c r="AL44" s="44">
        <f>IFERROR(SUMIFS('Sales RAW DATA'!$G:$G,'Sales RAW DATA'!$I:$I,Incentive_Calc!$A44,'Sales RAW DATA'!$D:$D,"B5",'Sales RAW DATA'!$E:$E,Incentive_Calc!AL$5)/SUMIFS('Sales RAW DATA'!$F:$F,'Sales RAW DATA'!$I:$I,Incentive_Calc!$A44,'Sales RAW DATA'!$D:$D,"B5",'Sales RAW DATA'!$E:$E,Incentive_Calc!AL$5),"")</f>
        <v>0.86537165955535589</v>
      </c>
      <c r="AM44" s="44">
        <f>IFERROR(SUMIFS('Sales RAW DATA'!$G:$G,'Sales RAW DATA'!$I:$I,Incentive_Calc!$A44,'Sales RAW DATA'!$D:$D,"B5",'Sales RAW DATA'!$E:$E,Incentive_Calc!AM$5)/SUMIFS('Sales RAW DATA'!$F:$F,'Sales RAW DATA'!$I:$I,Incentive_Calc!$A44,'Sales RAW DATA'!$D:$D,"B5",'Sales RAW DATA'!$E:$E,Incentive_Calc!AM$5),"")</f>
        <v>1.2767441860465116</v>
      </c>
      <c r="AN44" s="44">
        <f>IFERROR(SUMIFS('Sales RAW DATA'!$G:$G,'Sales RAW DATA'!$I:$I,Incentive_Calc!$A44,'Sales RAW DATA'!$D:$D,"B5",'Sales RAW DATA'!$E:$E,Incentive_Calc!AN$5)/SUMIFS('Sales RAW DATA'!$F:$F,'Sales RAW DATA'!$I:$I,Incentive_Calc!$A44,'Sales RAW DATA'!$D:$D,"B5",'Sales RAW DATA'!$E:$E,Incentive_Calc!AN$5),"")</f>
        <v>0.4719421529687341</v>
      </c>
      <c r="AO44" s="44">
        <f>SUMIFS('Sales RAW DATA'!$G:$G,'Sales RAW DATA'!$I:$I,Incentive_Calc!$A44,'Sales RAW DATA'!$D:$D,"B5")/SUMIFS('Sales RAW DATA'!$F:$F,'Sales RAW DATA'!$I:$I,Incentive_Calc!$A44,'Sales RAW DATA'!$D:$D,"B5")</f>
        <v>0.81731876861966235</v>
      </c>
      <c r="AP44" s="42">
        <f>SUM(SUMIFS('Sales RAW DATA'!$F$2:$F$22804,'Sales RAW DATA'!$I$2:$I$22804,Incentive_Calc!$A44,'Sales RAW DATA'!$D$2:$D$22804,"B1"),SUMIFS('Sales RAW DATA'!$F$2:$F$22804,'Sales RAW DATA'!$I$2:$I$22804,Incentive_Calc!$A44,'Sales RAW DATA'!$D$2:$D$22804,"B2"),SUMIFS('Sales RAW DATA'!$F$2:$F$22804,'Sales RAW DATA'!$I$2:$I$22804,Incentive_Calc!$A44,'Sales RAW DATA'!$D$2:$D$22804,"B3"),SUMIFS('Sales RAW DATA'!$F$2:$F$22804,'Sales RAW DATA'!$I$2:$I$22804,Incentive_Calc!$A44,'Sales RAW DATA'!$D$2:$D$22804,"B4"),SUMIFS('Sales RAW DATA'!$F$2:$F$22804,'Sales RAW DATA'!$I$2:$I$22804,Incentive_Calc!$A44,'Sales RAW DATA'!$D$2:$D$22804,"B5"))</f>
        <v>633355</v>
      </c>
      <c r="AQ44" s="42">
        <f>SUM(SUMIFS('Sales RAW DATA'!$G$2:$G$22804,'Sales RAW DATA'!$I$2:$I$22804,Incentive_Calc!$A44,'Sales RAW DATA'!$D$2:$D$22804,"B1"),SUMIFS('Sales RAW DATA'!$G$2:$G$22804,'Sales RAW DATA'!$I$2:$I$22804,Incentive_Calc!$A44,'Sales RAW DATA'!$D$2:$D$22804,"B2"),SUMIFS('Sales RAW DATA'!$G$2:$G$22804,'Sales RAW DATA'!$I$2:$I$22804,Incentive_Calc!$A44,'Sales RAW DATA'!$D$2:$D$22804,"B3"),SUMIFS('Sales RAW DATA'!$G$2:$G$22804,'Sales RAW DATA'!$I$2:$I$22804,Incentive_Calc!$A44,'Sales RAW DATA'!$D$2:$D$22804,"B4"),SUMIFS('Sales RAW DATA'!$G$2:$G$22804,'Sales RAW DATA'!$I$2:$I$22804,Incentive_Calc!$A44,'Sales RAW DATA'!$D$2:$D$22804,"B5"))</f>
        <v>304595</v>
      </c>
      <c r="AR44" s="45">
        <f t="shared" si="14"/>
        <v>48.092302105454287</v>
      </c>
      <c r="AS44" s="45">
        <f t="shared" si="15"/>
        <v>48</v>
      </c>
      <c r="AT44" s="46">
        <v>0.92</v>
      </c>
      <c r="AU44" s="46">
        <v>0.86</v>
      </c>
      <c r="AV44" s="43" t="str">
        <f t="shared" si="1"/>
        <v>No</v>
      </c>
      <c r="AW44" s="43" t="str">
        <f t="shared" si="2"/>
        <v>No</v>
      </c>
      <c r="AX44" s="43" t="str">
        <f t="shared" si="3"/>
        <v>No</v>
      </c>
      <c r="AY44" s="43" t="str">
        <f t="shared" si="16"/>
        <v>Yes</v>
      </c>
    </row>
    <row r="45" spans="1:51" x14ac:dyDescent="0.35">
      <c r="A45" s="21" t="s">
        <v>919</v>
      </c>
      <c r="B45" s="21" t="s">
        <v>445</v>
      </c>
      <c r="C45" s="21" t="str">
        <f>_xlfn.XLOOKUP($A45,'Employee List'!$E:$E,'Employee List'!$D:$D,0)</f>
        <v>SF</v>
      </c>
      <c r="D45" s="42" t="str" cm="1">
        <f t="array" ref="D45">IFERROR(IF($G45="Yes",INDEX('Payment Plan'!$D$6:$D$42,MATCH(1,(Incentive_Calc!$C45='Payment Plan'!$B$6:$B$42)*(Incentive_Calc!$U45='Payment Plan'!$C$6:$C$42),0)),""),"")</f>
        <v/>
      </c>
      <c r="E45" s="42" t="str" cm="1">
        <f t="array" ref="E45">IFERROR(IF($H45="Yes",INDEX('Payment Plan'!$D$6:$D$42,MATCH(1,(Incentive_Calc!$C45='Payment Plan'!$B$6:$B$42)*(Incentive_Calc!$AS45='Payment Plan'!$C$6:$C$42),0)),""),"")</f>
        <v/>
      </c>
      <c r="F45" s="42">
        <f t="shared" si="4"/>
        <v>0</v>
      </c>
      <c r="G45" s="43" t="str">
        <f t="shared" si="5"/>
        <v>Yes</v>
      </c>
      <c r="H45" s="21" t="str">
        <f t="shared" si="6"/>
        <v>No</v>
      </c>
      <c r="I45" s="42">
        <f>IFERROR(SUMIFS('Sales RAW DATA'!$F$2:$F$30000,'Sales RAW DATA'!$I$2:$I$30000,Incentive_Calc!$A45,'Sales RAW DATA'!$E$2:$E$30000,Incentive_Calc!I$5),"")</f>
        <v>847050</v>
      </c>
      <c r="J45" s="42">
        <f>IFERROR(SUMIFS('Sales RAW DATA'!$F$2:$F$30000,'Sales RAW DATA'!$I$2:$I$30000,Incentive_Calc!$A45,'Sales RAW DATA'!$E$2:$E$30000,Incentive_Calc!J$5),"")</f>
        <v>851429</v>
      </c>
      <c r="K45" s="42">
        <f>IFERROR(SUMIFS('Sales RAW DATA'!$F$2:$F$30000,'Sales RAW DATA'!$I$2:$I$30000,Incentive_Calc!$A45,'Sales RAW DATA'!$E$2:$E$30000,Incentive_Calc!K$5),"")</f>
        <v>872484</v>
      </c>
      <c r="L45" s="42">
        <f t="shared" si="7"/>
        <v>2570963</v>
      </c>
      <c r="M45" s="42">
        <f>IFERROR(SUMIFS('Sales RAW DATA'!$G$2:$G$30000,'Sales RAW DATA'!$I$2:$I$30000,Incentive_Calc!$A45,'Sales RAW DATA'!$E$2:$E$30000,Incentive_Calc!M$5),"")</f>
        <v>788794</v>
      </c>
      <c r="N45" s="42">
        <f>IFERROR(SUMIFS('Sales RAW DATA'!$G$2:$G$30000,'Sales RAW DATA'!$I$2:$I$30000,Incentive_Calc!$A45,'Sales RAW DATA'!$E$2:$E$30000,Incentive_Calc!N$5),"")</f>
        <v>753940</v>
      </c>
      <c r="O45" s="42">
        <f>IFERROR(SUMIFS('Sales RAW DATA'!$G$2:$G$30000,'Sales RAW DATA'!$I$2:$I$30000,Incentive_Calc!$A45,'Sales RAW DATA'!$E$2:$E$30000,Incentive_Calc!O$5),"")</f>
        <v>729855</v>
      </c>
      <c r="P45" s="42">
        <f t="shared" si="8"/>
        <v>2272589</v>
      </c>
      <c r="Q45" s="44">
        <f t="shared" si="9"/>
        <v>0.93122483914762999</v>
      </c>
      <c r="R45" s="44">
        <f t="shared" si="10"/>
        <v>0.88549955427874782</v>
      </c>
      <c r="S45" s="44">
        <f t="shared" si="11"/>
        <v>0.83652536894659391</v>
      </c>
      <c r="T45" s="45">
        <f t="shared" si="12"/>
        <v>88.394465420155797</v>
      </c>
      <c r="U45" s="45">
        <f t="shared" si="13"/>
        <v>88</v>
      </c>
      <c r="V45" s="44">
        <f>IFERROR(SUMIFS('Sales RAW DATA'!$G:$G,'Sales RAW DATA'!$I:$I,Incentive_Calc!$A45,'Sales RAW DATA'!$D:$D,"B1",'Sales RAW DATA'!$E:$E,Incentive_Calc!V$5)/SUMIFS('Sales RAW DATA'!$F:$F,'Sales RAW DATA'!$I:$I,Incentive_Calc!$A45,'Sales RAW DATA'!$D:$D,"B1",'Sales RAW DATA'!$E:$E,Incentive_Calc!V$5),"")</f>
        <v>0.90863956159317349</v>
      </c>
      <c r="W45" s="44">
        <f>IFERROR(SUMIFS('Sales RAW DATA'!$G:$G,'Sales RAW DATA'!$I:$I,Incentive_Calc!$A45,'Sales RAW DATA'!$D:$D,"B1",'Sales RAW DATA'!$E:$E,Incentive_Calc!W$5)/SUMIFS('Sales RAW DATA'!$F:$F,'Sales RAW DATA'!$I:$I,Incentive_Calc!$A45,'Sales RAW DATA'!$D:$D,"B1",'Sales RAW DATA'!$E:$E,Incentive_Calc!W$5),"")</f>
        <v>0.7005626336378058</v>
      </c>
      <c r="X45" s="44">
        <f>IFERROR(SUMIFS('Sales RAW DATA'!$G:$G,'Sales RAW DATA'!$I:$I,Incentive_Calc!$A45,'Sales RAW DATA'!$D:$D,"B1",'Sales RAW DATA'!$E:$E,Incentive_Calc!X$5)/SUMIFS('Sales RAW DATA'!$F:$F,'Sales RAW DATA'!$I:$I,Incentive_Calc!$A45,'Sales RAW DATA'!$D:$D,"B1",'Sales RAW DATA'!$E:$E,Incentive_Calc!X$5),"")</f>
        <v>0.62254301530309164</v>
      </c>
      <c r="Y45" s="44">
        <f>SUMIFS('Sales RAW DATA'!$G:$G,'Sales RAW DATA'!$I:$I,Incentive_Calc!$A45,'Sales RAW DATA'!$D:$D,"B1")/SUMIFS('Sales RAW DATA'!$F:$F,'Sales RAW DATA'!$I:$I,Incentive_Calc!$A45,'Sales RAW DATA'!$D:$D,"B1")</f>
        <v>0.74777568077648959</v>
      </c>
      <c r="Z45" s="44">
        <f>IFERROR(SUMIFS('Sales RAW DATA'!$G:$G,'Sales RAW DATA'!$I:$I,Incentive_Calc!$A45,'Sales RAW DATA'!$D:$D,"B2",'Sales RAW DATA'!$E:$E,Incentive_Calc!Z$5)/SUMIFS('Sales RAW DATA'!$F:$F,'Sales RAW DATA'!$I:$I,Incentive_Calc!$A45,'Sales RAW DATA'!$D:$D,"B2",'Sales RAW DATA'!$E:$E,Incentive_Calc!Z$5),"")</f>
        <v>0.95486986623359971</v>
      </c>
      <c r="AA45" s="44">
        <f>IFERROR(SUMIFS('Sales RAW DATA'!$G:$G,'Sales RAW DATA'!$I:$I,Incentive_Calc!$A45,'Sales RAW DATA'!$D:$D,"B2",'Sales RAW DATA'!$E:$E,Incentive_Calc!AA$5)/SUMIFS('Sales RAW DATA'!$F:$F,'Sales RAW DATA'!$I:$I,Incentive_Calc!$A45,'Sales RAW DATA'!$D:$D,"B2",'Sales RAW DATA'!$E:$E,Incentive_Calc!AA$5),"")</f>
        <v>0.74514648782209669</v>
      </c>
      <c r="AB45" s="44">
        <f>IFERROR(SUMIFS('Sales RAW DATA'!$G:$G,'Sales RAW DATA'!$I:$I,Incentive_Calc!$A45,'Sales RAW DATA'!$D:$D,"B2",'Sales RAW DATA'!$E:$E,Incentive_Calc!AB$5)/SUMIFS('Sales RAW DATA'!$F:$F,'Sales RAW DATA'!$I:$I,Incentive_Calc!$A45,'Sales RAW DATA'!$D:$D,"B2",'Sales RAW DATA'!$E:$E,Incentive_Calc!AB$5),"")</f>
        <v>0.81080848129632821</v>
      </c>
      <c r="AC45" s="44">
        <f>SUMIFS('Sales RAW DATA'!$G:$G,'Sales RAW DATA'!$I:$I,Incentive_Calc!$A45,'Sales RAW DATA'!$D:$D,"B2")/SUMIFS('Sales RAW DATA'!$F:$F,'Sales RAW DATA'!$I:$I,Incentive_Calc!$A45,'Sales RAW DATA'!$D:$D,"B2")</f>
        <v>0.83612865803193104</v>
      </c>
      <c r="AD45" s="44">
        <f>IFERROR(SUMIFS('Sales RAW DATA'!$G:$G,'Sales RAW DATA'!$I:$I,Incentive_Calc!$A45,'Sales RAW DATA'!$D:$D,"B3",'Sales RAW DATA'!$E:$E,Incentive_Calc!AD$5)/SUMIFS('Sales RAW DATA'!$F:$F,'Sales RAW DATA'!$I:$I,Incentive_Calc!$A45,'Sales RAW DATA'!$D:$D,"B3",'Sales RAW DATA'!$E:$E,Incentive_Calc!AD$5),"")</f>
        <v>0.88860562880923843</v>
      </c>
      <c r="AE45" s="44">
        <f>IFERROR(SUMIFS('Sales RAW DATA'!$G:$G,'Sales RAW DATA'!$I:$I,Incentive_Calc!$A45,'Sales RAW DATA'!$D:$D,"B3",'Sales RAW DATA'!$E:$E,Incentive_Calc!AE$5)/SUMIFS('Sales RAW DATA'!$F:$F,'Sales RAW DATA'!$I:$I,Incentive_Calc!$A45,'Sales RAW DATA'!$D:$D,"B3",'Sales RAW DATA'!$E:$E,Incentive_Calc!AE$5),"")</f>
        <v>1.3910802330793366</v>
      </c>
      <c r="AF45" s="44">
        <f>IFERROR(SUMIFS('Sales RAW DATA'!$G:$G,'Sales RAW DATA'!$I:$I,Incentive_Calc!$A45,'Sales RAW DATA'!$D:$D,"B3",'Sales RAW DATA'!$E:$E,Incentive_Calc!AF$5)/SUMIFS('Sales RAW DATA'!$F:$F,'Sales RAW DATA'!$I:$I,Incentive_Calc!$A45,'Sales RAW DATA'!$D:$D,"B3",'Sales RAW DATA'!$E:$E,Incentive_Calc!AF$5),"")</f>
        <v>1.3531248880770745</v>
      </c>
      <c r="AG45" s="44">
        <f>SUMIFS('Sales RAW DATA'!$G:$G,'Sales RAW DATA'!$I:$I,Incentive_Calc!$A45,'Sales RAW DATA'!$D:$D,"B3")/SUMIFS('Sales RAW DATA'!$F:$F,'Sales RAW DATA'!$I:$I,Incentive_Calc!$A45,'Sales RAW DATA'!$D:$D,"B3")</f>
        <v>1.2198361604159127</v>
      </c>
      <c r="AH45" s="44">
        <f>IFERROR(SUMIFS('Sales RAW DATA'!$G:$G,'Sales RAW DATA'!$I:$I,Incentive_Calc!$A45,'Sales RAW DATA'!$D:$D,"B4",'Sales RAW DATA'!$E:$E,Incentive_Calc!AH$5)/SUMIFS('Sales RAW DATA'!$F:$F,'Sales RAW DATA'!$I:$I,Incentive_Calc!$A45,'Sales RAW DATA'!$D:$D,"B4",'Sales RAW DATA'!$E:$E,Incentive_Calc!AH$5),"")</f>
        <v>0.91429113718117894</v>
      </c>
      <c r="AI45" s="44">
        <f>IFERROR(SUMIFS('Sales RAW DATA'!$G:$G,'Sales RAW DATA'!$I:$I,Incentive_Calc!$A45,'Sales RAW DATA'!$D:$D,"B4",'Sales RAW DATA'!$E:$E,Incentive_Calc!AI$5)/SUMIFS('Sales RAW DATA'!$F:$F,'Sales RAW DATA'!$I:$I,Incentive_Calc!$A45,'Sales RAW DATA'!$D:$D,"B4",'Sales RAW DATA'!$E:$E,Incentive_Calc!AI$5),"")</f>
        <v>0.87387684812577515</v>
      </c>
      <c r="AJ45" s="44">
        <f>IFERROR(SUMIFS('Sales RAW DATA'!$G:$G,'Sales RAW DATA'!$I:$I,Incentive_Calc!$A45,'Sales RAW DATA'!$D:$D,"B4",'Sales RAW DATA'!$E:$E,Incentive_Calc!AJ$5)/SUMIFS('Sales RAW DATA'!$F:$F,'Sales RAW DATA'!$I:$I,Incentive_Calc!$A45,'Sales RAW DATA'!$D:$D,"B4",'Sales RAW DATA'!$E:$E,Incentive_Calc!AJ$5),"")</f>
        <v>0.62738506658891524</v>
      </c>
      <c r="AK45" s="44">
        <f>SUMIFS('Sales RAW DATA'!$G:$G,'Sales RAW DATA'!$I:$I,Incentive_Calc!$A45,'Sales RAW DATA'!$D:$D,"B4")/SUMIFS('Sales RAW DATA'!$F:$F,'Sales RAW DATA'!$I:$I,Incentive_Calc!$A45,'Sales RAW DATA'!$D:$D,"B4")</f>
        <v>0.80234641613080049</v>
      </c>
      <c r="AL45" s="44">
        <f>IFERROR(SUMIFS('Sales RAW DATA'!$G:$G,'Sales RAW DATA'!$I:$I,Incentive_Calc!$A45,'Sales RAW DATA'!$D:$D,"B5",'Sales RAW DATA'!$E:$E,Incentive_Calc!AL$5)/SUMIFS('Sales RAW DATA'!$F:$F,'Sales RAW DATA'!$I:$I,Incentive_Calc!$A45,'Sales RAW DATA'!$D:$D,"B5",'Sales RAW DATA'!$E:$E,Incentive_Calc!AL$5),"")</f>
        <v>0.84606668203118995</v>
      </c>
      <c r="AM45" s="44">
        <f>IFERROR(SUMIFS('Sales RAW DATA'!$G:$G,'Sales RAW DATA'!$I:$I,Incentive_Calc!$A45,'Sales RAW DATA'!$D:$D,"B5",'Sales RAW DATA'!$E:$E,Incentive_Calc!AM$5)/SUMIFS('Sales RAW DATA'!$F:$F,'Sales RAW DATA'!$I:$I,Incentive_Calc!$A45,'Sales RAW DATA'!$D:$D,"B5",'Sales RAW DATA'!$E:$E,Incentive_Calc!AM$5),"")</f>
        <v>0.81177366354091529</v>
      </c>
      <c r="AN45" s="44">
        <f>IFERROR(SUMIFS('Sales RAW DATA'!$G:$G,'Sales RAW DATA'!$I:$I,Incentive_Calc!$A45,'Sales RAW DATA'!$D:$D,"B5",'Sales RAW DATA'!$E:$E,Incentive_Calc!AN$5)/SUMIFS('Sales RAW DATA'!$F:$F,'Sales RAW DATA'!$I:$I,Incentive_Calc!$A45,'Sales RAW DATA'!$D:$D,"B5",'Sales RAW DATA'!$E:$E,Incentive_Calc!AN$5),"")</f>
        <v>0.72990572282151733</v>
      </c>
      <c r="AO45" s="44">
        <f>SUMIFS('Sales RAW DATA'!$G:$G,'Sales RAW DATA'!$I:$I,Incentive_Calc!$A45,'Sales RAW DATA'!$D:$D,"B5")/SUMIFS('Sales RAW DATA'!$F:$F,'Sales RAW DATA'!$I:$I,Incentive_Calc!$A45,'Sales RAW DATA'!$D:$D,"B5")</f>
        <v>0.79409659540775934</v>
      </c>
      <c r="AP45" s="42">
        <f>SUM(SUMIFS('Sales RAW DATA'!$F$2:$F$22804,'Sales RAW DATA'!$I$2:$I$22804,Incentive_Calc!$A45,'Sales RAW DATA'!$D$2:$D$22804,"B1"),SUMIFS('Sales RAW DATA'!$F$2:$F$22804,'Sales RAW DATA'!$I$2:$I$22804,Incentive_Calc!$A45,'Sales RAW DATA'!$D$2:$D$22804,"B2"),SUMIFS('Sales RAW DATA'!$F$2:$F$22804,'Sales RAW DATA'!$I$2:$I$22804,Incentive_Calc!$A45,'Sales RAW DATA'!$D$2:$D$22804,"B3"),SUMIFS('Sales RAW DATA'!$F$2:$F$22804,'Sales RAW DATA'!$I$2:$I$22804,Incentive_Calc!$A45,'Sales RAW DATA'!$D$2:$D$22804,"B4"),SUMIFS('Sales RAW DATA'!$F$2:$F$22804,'Sales RAW DATA'!$I$2:$I$22804,Incentive_Calc!$A45,'Sales RAW DATA'!$D$2:$D$22804,"B5"))</f>
        <v>1617967</v>
      </c>
      <c r="AQ45" s="42">
        <f>SUM(SUMIFS('Sales RAW DATA'!$G$2:$G$22804,'Sales RAW DATA'!$I$2:$I$22804,Incentive_Calc!$A45,'Sales RAW DATA'!$D$2:$D$22804,"B1"),SUMIFS('Sales RAW DATA'!$G$2:$G$22804,'Sales RAW DATA'!$I$2:$I$22804,Incentive_Calc!$A45,'Sales RAW DATA'!$D$2:$D$22804,"B2"),SUMIFS('Sales RAW DATA'!$G$2:$G$22804,'Sales RAW DATA'!$I$2:$I$22804,Incentive_Calc!$A45,'Sales RAW DATA'!$D$2:$D$22804,"B3"),SUMIFS('Sales RAW DATA'!$G$2:$G$22804,'Sales RAW DATA'!$I$2:$I$22804,Incentive_Calc!$A45,'Sales RAW DATA'!$D$2:$D$22804,"B4"),SUMIFS('Sales RAW DATA'!$G$2:$G$22804,'Sales RAW DATA'!$I$2:$I$22804,Incentive_Calc!$A45,'Sales RAW DATA'!$D$2:$D$22804,"B5"))</f>
        <v>1426891</v>
      </c>
      <c r="AR45" s="45">
        <f t="shared" si="14"/>
        <v>88.190364822026652</v>
      </c>
      <c r="AS45" s="45">
        <f t="shared" si="15"/>
        <v>88</v>
      </c>
      <c r="AT45" s="46">
        <v>1.1000000000000001</v>
      </c>
      <c r="AU45" s="46">
        <v>0.98</v>
      </c>
      <c r="AV45" s="43" t="str">
        <f t="shared" si="1"/>
        <v>Yes</v>
      </c>
      <c r="AW45" s="43" t="str">
        <f t="shared" si="2"/>
        <v>Yes</v>
      </c>
      <c r="AX45" s="43" t="str">
        <f t="shared" si="3"/>
        <v>Yes</v>
      </c>
      <c r="AY45" s="43" t="str">
        <f t="shared" si="16"/>
        <v>Yes</v>
      </c>
    </row>
    <row r="46" spans="1:51" x14ac:dyDescent="0.35">
      <c r="A46" s="21" t="s">
        <v>920</v>
      </c>
      <c r="B46" s="21" t="s">
        <v>446</v>
      </c>
      <c r="C46" s="21" t="str">
        <f>_xlfn.XLOOKUP($A46,'Employee List'!$E:$E,'Employee List'!$D:$D,0)</f>
        <v>SF</v>
      </c>
      <c r="D46" s="42" t="str" cm="1">
        <f t="array" ref="D46">IFERROR(IF($G46="Yes",INDEX('Payment Plan'!$D$6:$D$42,MATCH(1,(Incentive_Calc!$C46='Payment Plan'!$B$6:$B$42)*(Incentive_Calc!$U46='Payment Plan'!$C$6:$C$42),0)),""),"")</f>
        <v/>
      </c>
      <c r="E46" s="42" t="str" cm="1">
        <f t="array" ref="E46">IFERROR(IF($H46="Yes",INDEX('Payment Plan'!$D$6:$D$42,MATCH(1,(Incentive_Calc!$C46='Payment Plan'!$B$6:$B$42)*(Incentive_Calc!$AS46='Payment Plan'!$C$6:$C$42),0)),""),"")</f>
        <v/>
      </c>
      <c r="F46" s="42">
        <f t="shared" si="4"/>
        <v>0</v>
      </c>
      <c r="G46" s="43" t="str">
        <f t="shared" si="5"/>
        <v>No</v>
      </c>
      <c r="H46" s="21" t="str">
        <f t="shared" si="6"/>
        <v>No</v>
      </c>
      <c r="I46" s="42">
        <f>IFERROR(SUMIFS('Sales RAW DATA'!$F$2:$F$30000,'Sales RAW DATA'!$I$2:$I$30000,Incentive_Calc!$A46,'Sales RAW DATA'!$E$2:$E$30000,Incentive_Calc!I$5),"")</f>
        <v>803349</v>
      </c>
      <c r="J46" s="42">
        <f>IFERROR(SUMIFS('Sales RAW DATA'!$F$2:$F$30000,'Sales RAW DATA'!$I$2:$I$30000,Incentive_Calc!$A46,'Sales RAW DATA'!$E$2:$E$30000,Incentive_Calc!J$5),"")</f>
        <v>823350</v>
      </c>
      <c r="K46" s="42">
        <f>IFERROR(SUMIFS('Sales RAW DATA'!$F$2:$F$30000,'Sales RAW DATA'!$I$2:$I$30000,Incentive_Calc!$A46,'Sales RAW DATA'!$E$2:$E$30000,Incentive_Calc!K$5),"")</f>
        <v>830933</v>
      </c>
      <c r="L46" s="42">
        <f t="shared" si="7"/>
        <v>2457632</v>
      </c>
      <c r="M46" s="42">
        <f>IFERROR(SUMIFS('Sales RAW DATA'!$G$2:$G$30000,'Sales RAW DATA'!$I$2:$I$30000,Incentive_Calc!$A46,'Sales RAW DATA'!$E$2:$E$30000,Incentive_Calc!M$5),"")</f>
        <v>822958</v>
      </c>
      <c r="N46" s="42">
        <f>IFERROR(SUMIFS('Sales RAW DATA'!$G$2:$G$30000,'Sales RAW DATA'!$I$2:$I$30000,Incentive_Calc!$A46,'Sales RAW DATA'!$E$2:$E$30000,Incentive_Calc!N$5),"")</f>
        <v>828564</v>
      </c>
      <c r="O46" s="42">
        <f>IFERROR(SUMIFS('Sales RAW DATA'!$G$2:$G$30000,'Sales RAW DATA'!$I$2:$I$30000,Incentive_Calc!$A46,'Sales RAW DATA'!$E$2:$E$30000,Incentive_Calc!O$5),"")</f>
        <v>684750</v>
      </c>
      <c r="P46" s="42">
        <f t="shared" si="8"/>
        <v>2336272</v>
      </c>
      <c r="Q46" s="44">
        <f t="shared" si="9"/>
        <v>1.0244090675410065</v>
      </c>
      <c r="R46" s="44">
        <f t="shared" si="10"/>
        <v>1.0063326653306612</v>
      </c>
      <c r="S46" s="44">
        <f t="shared" si="11"/>
        <v>0.82407366177537777</v>
      </c>
      <c r="T46" s="45">
        <f t="shared" si="12"/>
        <v>95.061913256337803</v>
      </c>
      <c r="U46" s="45">
        <f t="shared" si="13"/>
        <v>95</v>
      </c>
      <c r="V46" s="44">
        <f>IFERROR(SUMIFS('Sales RAW DATA'!$G:$G,'Sales RAW DATA'!$I:$I,Incentive_Calc!$A46,'Sales RAW DATA'!$D:$D,"B1",'Sales RAW DATA'!$E:$E,Incentive_Calc!V$5)/SUMIFS('Sales RAW DATA'!$F:$F,'Sales RAW DATA'!$I:$I,Incentive_Calc!$A46,'Sales RAW DATA'!$D:$D,"B1",'Sales RAW DATA'!$E:$E,Incentive_Calc!V$5),"")</f>
        <v>1.5396807811334412</v>
      </c>
      <c r="W46" s="44">
        <f>IFERROR(SUMIFS('Sales RAW DATA'!$G:$G,'Sales RAW DATA'!$I:$I,Incentive_Calc!$A46,'Sales RAW DATA'!$D:$D,"B1",'Sales RAW DATA'!$E:$E,Incentive_Calc!W$5)/SUMIFS('Sales RAW DATA'!$F:$F,'Sales RAW DATA'!$I:$I,Incentive_Calc!$A46,'Sales RAW DATA'!$D:$D,"B1",'Sales RAW DATA'!$E:$E,Incentive_Calc!W$5),"")</f>
        <v>1.5294918434997962</v>
      </c>
      <c r="X46" s="44">
        <f>IFERROR(SUMIFS('Sales RAW DATA'!$G:$G,'Sales RAW DATA'!$I:$I,Incentive_Calc!$A46,'Sales RAW DATA'!$D:$D,"B1",'Sales RAW DATA'!$E:$E,Incentive_Calc!X$5)/SUMIFS('Sales RAW DATA'!$F:$F,'Sales RAW DATA'!$I:$I,Incentive_Calc!$A46,'Sales RAW DATA'!$D:$D,"B1",'Sales RAW DATA'!$E:$E,Incentive_Calc!X$5),"")</f>
        <v>1.086348799158054</v>
      </c>
      <c r="Y46" s="44">
        <f>SUMIFS('Sales RAW DATA'!$G:$G,'Sales RAW DATA'!$I:$I,Incentive_Calc!$A46,'Sales RAW DATA'!$D:$D,"B1")/SUMIFS('Sales RAW DATA'!$F:$F,'Sales RAW DATA'!$I:$I,Incentive_Calc!$A46,'Sales RAW DATA'!$D:$D,"B1")</f>
        <v>1.3938015941710697</v>
      </c>
      <c r="Z46" s="44">
        <f>IFERROR(SUMIFS('Sales RAW DATA'!$G:$G,'Sales RAW DATA'!$I:$I,Incentive_Calc!$A46,'Sales RAW DATA'!$D:$D,"B2",'Sales RAW DATA'!$E:$E,Incentive_Calc!Z$5)/SUMIFS('Sales RAW DATA'!$F:$F,'Sales RAW DATA'!$I:$I,Incentive_Calc!$A46,'Sales RAW DATA'!$D:$D,"B2",'Sales RAW DATA'!$E:$E,Incentive_Calc!Z$5),"")</f>
        <v>0.82796462971735352</v>
      </c>
      <c r="AA46" s="44">
        <f>IFERROR(SUMIFS('Sales RAW DATA'!$G:$G,'Sales RAW DATA'!$I:$I,Incentive_Calc!$A46,'Sales RAW DATA'!$D:$D,"B2",'Sales RAW DATA'!$E:$E,Incentive_Calc!AA$5)/SUMIFS('Sales RAW DATA'!$F:$F,'Sales RAW DATA'!$I:$I,Incentive_Calc!$A46,'Sales RAW DATA'!$D:$D,"B2",'Sales RAW DATA'!$E:$E,Incentive_Calc!AA$5),"")</f>
        <v>0.71942814383049114</v>
      </c>
      <c r="AB46" s="44">
        <f>IFERROR(SUMIFS('Sales RAW DATA'!$G:$G,'Sales RAW DATA'!$I:$I,Incentive_Calc!$A46,'Sales RAW DATA'!$D:$D,"B2",'Sales RAW DATA'!$E:$E,Incentive_Calc!AB$5)/SUMIFS('Sales RAW DATA'!$F:$F,'Sales RAW DATA'!$I:$I,Incentive_Calc!$A46,'Sales RAW DATA'!$D:$D,"B2",'Sales RAW DATA'!$E:$E,Incentive_Calc!AB$5),"")</f>
        <v>0.82522820270695629</v>
      </c>
      <c r="AC46" s="44">
        <f>SUMIFS('Sales RAW DATA'!$G:$G,'Sales RAW DATA'!$I:$I,Incentive_Calc!$A46,'Sales RAW DATA'!$D:$D,"B2")/SUMIFS('Sales RAW DATA'!$F:$F,'Sales RAW DATA'!$I:$I,Incentive_Calc!$A46,'Sales RAW DATA'!$D:$D,"B2")</f>
        <v>0.79085619721824563</v>
      </c>
      <c r="AD46" s="44">
        <f>IFERROR(SUMIFS('Sales RAW DATA'!$G:$G,'Sales RAW DATA'!$I:$I,Incentive_Calc!$A46,'Sales RAW DATA'!$D:$D,"B3",'Sales RAW DATA'!$E:$E,Incentive_Calc!AD$5)/SUMIFS('Sales RAW DATA'!$F:$F,'Sales RAW DATA'!$I:$I,Incentive_Calc!$A46,'Sales RAW DATA'!$D:$D,"B3",'Sales RAW DATA'!$E:$E,Incentive_Calc!AD$5),"")</f>
        <v>0.8214204051767503</v>
      </c>
      <c r="AE46" s="44">
        <f>IFERROR(SUMIFS('Sales RAW DATA'!$G:$G,'Sales RAW DATA'!$I:$I,Incentive_Calc!$A46,'Sales RAW DATA'!$D:$D,"B3",'Sales RAW DATA'!$E:$E,Incentive_Calc!AE$5)/SUMIFS('Sales RAW DATA'!$F:$F,'Sales RAW DATA'!$I:$I,Incentive_Calc!$A46,'Sales RAW DATA'!$D:$D,"B3",'Sales RAW DATA'!$E:$E,Incentive_Calc!AE$5),"")</f>
        <v>1.2758478837188043</v>
      </c>
      <c r="AF46" s="44">
        <f>IFERROR(SUMIFS('Sales RAW DATA'!$G:$G,'Sales RAW DATA'!$I:$I,Incentive_Calc!$A46,'Sales RAW DATA'!$D:$D,"B3",'Sales RAW DATA'!$E:$E,Incentive_Calc!AF$5)/SUMIFS('Sales RAW DATA'!$F:$F,'Sales RAW DATA'!$I:$I,Incentive_Calc!$A46,'Sales RAW DATA'!$D:$D,"B3",'Sales RAW DATA'!$E:$E,Incentive_Calc!AF$5),"")</f>
        <v>1.1750952431345574</v>
      </c>
      <c r="AG46" s="44">
        <f>SUMIFS('Sales RAW DATA'!$G:$G,'Sales RAW DATA'!$I:$I,Incentive_Calc!$A46,'Sales RAW DATA'!$D:$D,"B3")/SUMIFS('Sales RAW DATA'!$F:$F,'Sales RAW DATA'!$I:$I,Incentive_Calc!$A46,'Sales RAW DATA'!$D:$D,"B3")</f>
        <v>1.0948914814510398</v>
      </c>
      <c r="AH46" s="44">
        <f>IFERROR(SUMIFS('Sales RAW DATA'!$G:$G,'Sales RAW DATA'!$I:$I,Incentive_Calc!$A46,'Sales RAW DATA'!$D:$D,"B4",'Sales RAW DATA'!$E:$E,Incentive_Calc!AH$5)/SUMIFS('Sales RAW DATA'!$F:$F,'Sales RAW DATA'!$I:$I,Incentive_Calc!$A46,'Sales RAW DATA'!$D:$D,"B4",'Sales RAW DATA'!$E:$E,Incentive_Calc!AH$5),"")</f>
        <v>0.86195751770095796</v>
      </c>
      <c r="AI46" s="44">
        <f>IFERROR(SUMIFS('Sales RAW DATA'!$G:$G,'Sales RAW DATA'!$I:$I,Incentive_Calc!$A46,'Sales RAW DATA'!$D:$D,"B4",'Sales RAW DATA'!$E:$E,Incentive_Calc!AI$5)/SUMIFS('Sales RAW DATA'!$F:$F,'Sales RAW DATA'!$I:$I,Incentive_Calc!$A46,'Sales RAW DATA'!$D:$D,"B4",'Sales RAW DATA'!$E:$E,Incentive_Calc!AI$5),"")</f>
        <v>0.53367657193821705</v>
      </c>
      <c r="AJ46" s="44">
        <f>IFERROR(SUMIFS('Sales RAW DATA'!$G:$G,'Sales RAW DATA'!$I:$I,Incentive_Calc!$A46,'Sales RAW DATA'!$D:$D,"B4",'Sales RAW DATA'!$E:$E,Incentive_Calc!AJ$5)/SUMIFS('Sales RAW DATA'!$F:$F,'Sales RAW DATA'!$I:$I,Incentive_Calc!$A46,'Sales RAW DATA'!$D:$D,"B4",'Sales RAW DATA'!$E:$E,Incentive_Calc!AJ$5),"")</f>
        <v>0.56098847589677003</v>
      </c>
      <c r="AK46" s="44">
        <f>SUMIFS('Sales RAW DATA'!$G:$G,'Sales RAW DATA'!$I:$I,Incentive_Calc!$A46,'Sales RAW DATA'!$D:$D,"B4")/SUMIFS('Sales RAW DATA'!$F:$F,'Sales RAW DATA'!$I:$I,Incentive_Calc!$A46,'Sales RAW DATA'!$D:$D,"B4")</f>
        <v>0.65035665089128625</v>
      </c>
      <c r="AL46" s="44">
        <f>IFERROR(SUMIFS('Sales RAW DATA'!$G:$G,'Sales RAW DATA'!$I:$I,Incentive_Calc!$A46,'Sales RAW DATA'!$D:$D,"B5",'Sales RAW DATA'!$E:$E,Incentive_Calc!AL$5)/SUMIFS('Sales RAW DATA'!$F:$F,'Sales RAW DATA'!$I:$I,Incentive_Calc!$A46,'Sales RAW DATA'!$D:$D,"B5",'Sales RAW DATA'!$E:$E,Incentive_Calc!AL$5),"")</f>
        <v>0.99892405063291134</v>
      </c>
      <c r="AM46" s="44">
        <f>IFERROR(SUMIFS('Sales RAW DATA'!$G:$G,'Sales RAW DATA'!$I:$I,Incentive_Calc!$A46,'Sales RAW DATA'!$D:$D,"B5",'Sales RAW DATA'!$E:$E,Incentive_Calc!AM$5)/SUMIFS('Sales RAW DATA'!$F:$F,'Sales RAW DATA'!$I:$I,Incentive_Calc!$A46,'Sales RAW DATA'!$D:$D,"B5",'Sales RAW DATA'!$E:$E,Incentive_Calc!AM$5),"")</f>
        <v>1.0980818780417978</v>
      </c>
      <c r="AN46" s="44">
        <f>IFERROR(SUMIFS('Sales RAW DATA'!$G:$G,'Sales RAW DATA'!$I:$I,Incentive_Calc!$A46,'Sales RAW DATA'!$D:$D,"B5",'Sales RAW DATA'!$E:$E,Incentive_Calc!AN$5)/SUMIFS('Sales RAW DATA'!$F:$F,'Sales RAW DATA'!$I:$I,Incentive_Calc!$A46,'Sales RAW DATA'!$D:$D,"B5",'Sales RAW DATA'!$E:$E,Incentive_Calc!AN$5),"")</f>
        <v>0.59756969263759829</v>
      </c>
      <c r="AO46" s="44">
        <f>SUMIFS('Sales RAW DATA'!$G:$G,'Sales RAW DATA'!$I:$I,Incentive_Calc!$A46,'Sales RAW DATA'!$D:$D,"B5")/SUMIFS('Sales RAW DATA'!$F:$F,'Sales RAW DATA'!$I:$I,Incentive_Calc!$A46,'Sales RAW DATA'!$D:$D,"B5")</f>
        <v>0.89890715841208324</v>
      </c>
      <c r="AP46" s="42">
        <f>SUM(SUMIFS('Sales RAW DATA'!$F$2:$F$22804,'Sales RAW DATA'!$I$2:$I$22804,Incentive_Calc!$A46,'Sales RAW DATA'!$D$2:$D$22804,"B1"),SUMIFS('Sales RAW DATA'!$F$2:$F$22804,'Sales RAW DATA'!$I$2:$I$22804,Incentive_Calc!$A46,'Sales RAW DATA'!$D$2:$D$22804,"B2"),SUMIFS('Sales RAW DATA'!$F$2:$F$22804,'Sales RAW DATA'!$I$2:$I$22804,Incentive_Calc!$A46,'Sales RAW DATA'!$D$2:$D$22804,"B3"),SUMIFS('Sales RAW DATA'!$F$2:$F$22804,'Sales RAW DATA'!$I$2:$I$22804,Incentive_Calc!$A46,'Sales RAW DATA'!$D$2:$D$22804,"B4"),SUMIFS('Sales RAW DATA'!$F$2:$F$22804,'Sales RAW DATA'!$I$2:$I$22804,Incentive_Calc!$A46,'Sales RAW DATA'!$D$2:$D$22804,"B5"))</f>
        <v>1293494</v>
      </c>
      <c r="AQ46" s="42">
        <f>SUM(SUMIFS('Sales RAW DATA'!$G$2:$G$22804,'Sales RAW DATA'!$I$2:$I$22804,Incentive_Calc!$A46,'Sales RAW DATA'!$D$2:$D$22804,"B1"),SUMIFS('Sales RAW DATA'!$G$2:$G$22804,'Sales RAW DATA'!$I$2:$I$22804,Incentive_Calc!$A46,'Sales RAW DATA'!$D$2:$D$22804,"B2"),SUMIFS('Sales RAW DATA'!$G$2:$G$22804,'Sales RAW DATA'!$I$2:$I$22804,Incentive_Calc!$A46,'Sales RAW DATA'!$D$2:$D$22804,"B3"),SUMIFS('Sales RAW DATA'!$G$2:$G$22804,'Sales RAW DATA'!$I$2:$I$22804,Incentive_Calc!$A46,'Sales RAW DATA'!$D$2:$D$22804,"B4"),SUMIFS('Sales RAW DATA'!$G$2:$G$22804,'Sales RAW DATA'!$I$2:$I$22804,Incentive_Calc!$A46,'Sales RAW DATA'!$D$2:$D$22804,"B5"))</f>
        <v>1335997</v>
      </c>
      <c r="AR46" s="45">
        <f t="shared" si="14"/>
        <v>103.28590623535942</v>
      </c>
      <c r="AS46" s="45">
        <f t="shared" si="15"/>
        <v>103</v>
      </c>
      <c r="AT46" s="46">
        <v>1.1200000000000001</v>
      </c>
      <c r="AU46" s="46">
        <v>0.76</v>
      </c>
      <c r="AV46" s="43" t="str">
        <f t="shared" si="1"/>
        <v>Yes</v>
      </c>
      <c r="AW46" s="43" t="str">
        <f t="shared" si="2"/>
        <v>Yes</v>
      </c>
      <c r="AX46" s="43" t="str">
        <f t="shared" si="3"/>
        <v>Yes</v>
      </c>
      <c r="AY46" s="43" t="str">
        <f t="shared" si="16"/>
        <v>Yes</v>
      </c>
    </row>
    <row r="47" spans="1:51" x14ac:dyDescent="0.35">
      <c r="A47" s="21" t="s">
        <v>921</v>
      </c>
      <c r="B47" s="21" t="s">
        <v>447</v>
      </c>
      <c r="C47" s="21" t="str">
        <f>_xlfn.XLOOKUP($A47,'Employee List'!$E:$E,'Employee List'!$D:$D,0)</f>
        <v>SF</v>
      </c>
      <c r="D47" s="42" t="str" cm="1">
        <f t="array" ref="D47">IFERROR(IF($G47="Yes",INDEX('Payment Plan'!$D$6:$D$42,MATCH(1,(Incentive_Calc!$C47='Payment Plan'!$B$6:$B$42)*(Incentive_Calc!$U47='Payment Plan'!$C$6:$C$42),0)),""),"")</f>
        <v/>
      </c>
      <c r="E47" s="42" t="str" cm="1">
        <f t="array" ref="E47">IFERROR(IF($H47="Yes",INDEX('Payment Plan'!$D$6:$D$42,MATCH(1,(Incentive_Calc!$C47='Payment Plan'!$B$6:$B$42)*(Incentive_Calc!$AS47='Payment Plan'!$C$6:$C$42),0)),""),"")</f>
        <v/>
      </c>
      <c r="F47" s="42">
        <f t="shared" si="4"/>
        <v>0</v>
      </c>
      <c r="G47" s="43" t="str">
        <f t="shared" si="5"/>
        <v>No</v>
      </c>
      <c r="H47" s="21" t="str">
        <f t="shared" si="6"/>
        <v>No</v>
      </c>
      <c r="I47" s="42">
        <f>IFERROR(SUMIFS('Sales RAW DATA'!$F$2:$F$30000,'Sales RAW DATA'!$I$2:$I$30000,Incentive_Calc!$A47,'Sales RAW DATA'!$E$2:$E$30000,Incentive_Calc!I$5),"")</f>
        <v>725676</v>
      </c>
      <c r="J47" s="42">
        <f>IFERROR(SUMIFS('Sales RAW DATA'!$F$2:$F$30000,'Sales RAW DATA'!$I$2:$I$30000,Incentive_Calc!$A47,'Sales RAW DATA'!$E$2:$E$30000,Incentive_Calc!J$5),"")</f>
        <v>731980</v>
      </c>
      <c r="K47" s="42">
        <f>IFERROR(SUMIFS('Sales RAW DATA'!$F$2:$F$30000,'Sales RAW DATA'!$I$2:$I$30000,Incentive_Calc!$A47,'Sales RAW DATA'!$E$2:$E$30000,Incentive_Calc!K$5),"")</f>
        <v>724569</v>
      </c>
      <c r="L47" s="42">
        <f t="shared" si="7"/>
        <v>2182225</v>
      </c>
      <c r="M47" s="42">
        <f>IFERROR(SUMIFS('Sales RAW DATA'!$G$2:$G$30000,'Sales RAW DATA'!$I$2:$I$30000,Incentive_Calc!$A47,'Sales RAW DATA'!$E$2:$E$30000,Incentive_Calc!M$5),"")</f>
        <v>348590</v>
      </c>
      <c r="N47" s="42">
        <f>IFERROR(SUMIFS('Sales RAW DATA'!$G$2:$G$30000,'Sales RAW DATA'!$I$2:$I$30000,Incentive_Calc!$A47,'Sales RAW DATA'!$E$2:$E$30000,Incentive_Calc!N$5),"")</f>
        <v>354850</v>
      </c>
      <c r="O47" s="42">
        <f>IFERROR(SUMIFS('Sales RAW DATA'!$G$2:$G$30000,'Sales RAW DATA'!$I$2:$I$30000,Incentive_Calc!$A47,'Sales RAW DATA'!$E$2:$E$30000,Incentive_Calc!O$5),"")</f>
        <v>334054</v>
      </c>
      <c r="P47" s="42">
        <f t="shared" si="8"/>
        <v>1037494</v>
      </c>
      <c r="Q47" s="44">
        <f t="shared" si="9"/>
        <v>0.48036589331878138</v>
      </c>
      <c r="R47" s="44">
        <f t="shared" si="10"/>
        <v>0.48478100494549031</v>
      </c>
      <c r="S47" s="44">
        <f t="shared" si="11"/>
        <v>0.46103821720222643</v>
      </c>
      <c r="T47" s="45">
        <f t="shared" si="12"/>
        <v>47.542943555316249</v>
      </c>
      <c r="U47" s="45">
        <f t="shared" si="13"/>
        <v>47</v>
      </c>
      <c r="V47" s="44">
        <f>IFERROR(SUMIFS('Sales RAW DATA'!$G:$G,'Sales RAW DATA'!$I:$I,Incentive_Calc!$A47,'Sales RAW DATA'!$D:$D,"B1",'Sales RAW DATA'!$E:$E,Incentive_Calc!V$5)/SUMIFS('Sales RAW DATA'!$F:$F,'Sales RAW DATA'!$I:$I,Incentive_Calc!$A47,'Sales RAW DATA'!$D:$D,"B1",'Sales RAW DATA'!$E:$E,Incentive_Calc!V$5),"")</f>
        <v>0.38604778177148297</v>
      </c>
      <c r="W47" s="44">
        <f>IFERROR(SUMIFS('Sales RAW DATA'!$G:$G,'Sales RAW DATA'!$I:$I,Incentive_Calc!$A47,'Sales RAW DATA'!$D:$D,"B1",'Sales RAW DATA'!$E:$E,Incentive_Calc!W$5)/SUMIFS('Sales RAW DATA'!$F:$F,'Sales RAW DATA'!$I:$I,Incentive_Calc!$A47,'Sales RAW DATA'!$D:$D,"B1",'Sales RAW DATA'!$E:$E,Incentive_Calc!W$5),"")</f>
        <v>0.35707551869764165</v>
      </c>
      <c r="X47" s="44">
        <f>IFERROR(SUMIFS('Sales RAW DATA'!$G:$G,'Sales RAW DATA'!$I:$I,Incentive_Calc!$A47,'Sales RAW DATA'!$D:$D,"B1",'Sales RAW DATA'!$E:$E,Incentive_Calc!X$5)/SUMIFS('Sales RAW DATA'!$F:$F,'Sales RAW DATA'!$I:$I,Incentive_Calc!$A47,'Sales RAW DATA'!$D:$D,"B1",'Sales RAW DATA'!$E:$E,Incentive_Calc!X$5),"")</f>
        <v>0.25226484824699108</v>
      </c>
      <c r="Y47" s="44">
        <f>SUMIFS('Sales RAW DATA'!$G:$G,'Sales RAW DATA'!$I:$I,Incentive_Calc!$A47,'Sales RAW DATA'!$D:$D,"B1")/SUMIFS('Sales RAW DATA'!$F:$F,'Sales RAW DATA'!$I:$I,Incentive_Calc!$A47,'Sales RAW DATA'!$D:$D,"B1")</f>
        <v>0.33417038834201296</v>
      </c>
      <c r="Z47" s="44">
        <f>IFERROR(SUMIFS('Sales RAW DATA'!$G:$G,'Sales RAW DATA'!$I:$I,Incentive_Calc!$A47,'Sales RAW DATA'!$D:$D,"B2",'Sales RAW DATA'!$E:$E,Incentive_Calc!Z$5)/SUMIFS('Sales RAW DATA'!$F:$F,'Sales RAW DATA'!$I:$I,Incentive_Calc!$A47,'Sales RAW DATA'!$D:$D,"B2",'Sales RAW DATA'!$E:$E,Incentive_Calc!Z$5),"")</f>
        <v>0.79154105337825853</v>
      </c>
      <c r="AA47" s="44">
        <f>IFERROR(SUMIFS('Sales RAW DATA'!$G:$G,'Sales RAW DATA'!$I:$I,Incentive_Calc!$A47,'Sales RAW DATA'!$D:$D,"B2",'Sales RAW DATA'!$E:$E,Incentive_Calc!AA$5)/SUMIFS('Sales RAW DATA'!$F:$F,'Sales RAW DATA'!$I:$I,Incentive_Calc!$A47,'Sales RAW DATA'!$D:$D,"B2",'Sales RAW DATA'!$E:$E,Incentive_Calc!AA$5),"")</f>
        <v>0.53133592107391237</v>
      </c>
      <c r="AB47" s="44">
        <f>IFERROR(SUMIFS('Sales RAW DATA'!$G:$G,'Sales RAW DATA'!$I:$I,Incentive_Calc!$A47,'Sales RAW DATA'!$D:$D,"B2",'Sales RAW DATA'!$E:$E,Incentive_Calc!AB$5)/SUMIFS('Sales RAW DATA'!$F:$F,'Sales RAW DATA'!$I:$I,Incentive_Calc!$A47,'Sales RAW DATA'!$D:$D,"B2",'Sales RAW DATA'!$E:$E,Incentive_Calc!AB$5),"")</f>
        <v>0.54945329064981496</v>
      </c>
      <c r="AC47" s="44">
        <f>SUMIFS('Sales RAW DATA'!$G:$G,'Sales RAW DATA'!$I:$I,Incentive_Calc!$A47,'Sales RAW DATA'!$D:$D,"B2")/SUMIFS('Sales RAW DATA'!$F:$F,'Sales RAW DATA'!$I:$I,Incentive_Calc!$A47,'Sales RAW DATA'!$D:$D,"B2")</f>
        <v>0.61971376908089315</v>
      </c>
      <c r="AD47" s="44">
        <f>IFERROR(SUMIFS('Sales RAW DATA'!$G:$G,'Sales RAW DATA'!$I:$I,Incentive_Calc!$A47,'Sales RAW DATA'!$D:$D,"B3",'Sales RAW DATA'!$E:$E,Incentive_Calc!AD$5)/SUMIFS('Sales RAW DATA'!$F:$F,'Sales RAW DATA'!$I:$I,Incentive_Calc!$A47,'Sales RAW DATA'!$D:$D,"B3",'Sales RAW DATA'!$E:$E,Incentive_Calc!AD$5),"")</f>
        <v>0.32974751804430186</v>
      </c>
      <c r="AE47" s="44">
        <f>IFERROR(SUMIFS('Sales RAW DATA'!$G:$G,'Sales RAW DATA'!$I:$I,Incentive_Calc!$A47,'Sales RAW DATA'!$D:$D,"B3",'Sales RAW DATA'!$E:$E,Incentive_Calc!AE$5)/SUMIFS('Sales RAW DATA'!$F:$F,'Sales RAW DATA'!$I:$I,Incentive_Calc!$A47,'Sales RAW DATA'!$D:$D,"B3",'Sales RAW DATA'!$E:$E,Incentive_Calc!AE$5),"")</f>
        <v>0.39872118777813148</v>
      </c>
      <c r="AF47" s="44">
        <f>IFERROR(SUMIFS('Sales RAW DATA'!$G:$G,'Sales RAW DATA'!$I:$I,Incentive_Calc!$A47,'Sales RAW DATA'!$D:$D,"B3",'Sales RAW DATA'!$E:$E,Incentive_Calc!AF$5)/SUMIFS('Sales RAW DATA'!$F:$F,'Sales RAW DATA'!$I:$I,Incentive_Calc!$A47,'Sales RAW DATA'!$D:$D,"B3",'Sales RAW DATA'!$E:$E,Incentive_Calc!AF$5),"")</f>
        <v>0.43063854856744377</v>
      </c>
      <c r="AG47" s="44">
        <f>SUMIFS('Sales RAW DATA'!$G:$G,'Sales RAW DATA'!$I:$I,Incentive_Calc!$A47,'Sales RAW DATA'!$D:$D,"B3")/SUMIFS('Sales RAW DATA'!$F:$F,'Sales RAW DATA'!$I:$I,Incentive_Calc!$A47,'Sales RAW DATA'!$D:$D,"B3")</f>
        <v>0.38854450348540315</v>
      </c>
      <c r="AH47" s="44">
        <f>IFERROR(SUMIFS('Sales RAW DATA'!$G:$G,'Sales RAW DATA'!$I:$I,Incentive_Calc!$A47,'Sales RAW DATA'!$D:$D,"B4",'Sales RAW DATA'!$E:$E,Incentive_Calc!AH$5)/SUMIFS('Sales RAW DATA'!$F:$F,'Sales RAW DATA'!$I:$I,Incentive_Calc!$A47,'Sales RAW DATA'!$D:$D,"B4",'Sales RAW DATA'!$E:$E,Incentive_Calc!AH$5),"")</f>
        <v>0.70642391879761546</v>
      </c>
      <c r="AI47" s="44">
        <f>IFERROR(SUMIFS('Sales RAW DATA'!$G:$G,'Sales RAW DATA'!$I:$I,Incentive_Calc!$A47,'Sales RAW DATA'!$D:$D,"B4",'Sales RAW DATA'!$E:$E,Incentive_Calc!AI$5)/SUMIFS('Sales RAW DATA'!$F:$F,'Sales RAW DATA'!$I:$I,Incentive_Calc!$A47,'Sales RAW DATA'!$D:$D,"B4",'Sales RAW DATA'!$E:$E,Incentive_Calc!AI$5),"")</f>
        <v>0.56853367182718684</v>
      </c>
      <c r="AJ47" s="44">
        <f>IFERROR(SUMIFS('Sales RAW DATA'!$G:$G,'Sales RAW DATA'!$I:$I,Incentive_Calc!$A47,'Sales RAW DATA'!$D:$D,"B4",'Sales RAW DATA'!$E:$E,Incentive_Calc!AJ$5)/SUMIFS('Sales RAW DATA'!$F:$F,'Sales RAW DATA'!$I:$I,Incentive_Calc!$A47,'Sales RAW DATA'!$D:$D,"B4",'Sales RAW DATA'!$E:$E,Incentive_Calc!AJ$5),"")</f>
        <v>0.51008711851405397</v>
      </c>
      <c r="AK47" s="44">
        <f>SUMIFS('Sales RAW DATA'!$G:$G,'Sales RAW DATA'!$I:$I,Incentive_Calc!$A47,'Sales RAW DATA'!$D:$D,"B4")/SUMIFS('Sales RAW DATA'!$F:$F,'Sales RAW DATA'!$I:$I,Incentive_Calc!$A47,'Sales RAW DATA'!$D:$D,"B4")</f>
        <v>0.59349132639845636</v>
      </c>
      <c r="AL47" s="44">
        <f>IFERROR(SUMIFS('Sales RAW DATA'!$G:$G,'Sales RAW DATA'!$I:$I,Incentive_Calc!$A47,'Sales RAW DATA'!$D:$D,"B5",'Sales RAW DATA'!$E:$E,Incentive_Calc!AL$5)/SUMIFS('Sales RAW DATA'!$F:$F,'Sales RAW DATA'!$I:$I,Incentive_Calc!$A47,'Sales RAW DATA'!$D:$D,"B5",'Sales RAW DATA'!$E:$E,Incentive_Calc!AL$5),"")</f>
        <v>0.63089208032894339</v>
      </c>
      <c r="AM47" s="44">
        <f>IFERROR(SUMIFS('Sales RAW DATA'!$G:$G,'Sales RAW DATA'!$I:$I,Incentive_Calc!$A47,'Sales RAW DATA'!$D:$D,"B5",'Sales RAW DATA'!$E:$E,Incentive_Calc!AM$5)/SUMIFS('Sales RAW DATA'!$F:$F,'Sales RAW DATA'!$I:$I,Incentive_Calc!$A47,'Sales RAW DATA'!$D:$D,"B5",'Sales RAW DATA'!$E:$E,Incentive_Calc!AM$5),"")</f>
        <v>0.89394912641315516</v>
      </c>
      <c r="AN47" s="44">
        <f>IFERROR(SUMIFS('Sales RAW DATA'!$G:$G,'Sales RAW DATA'!$I:$I,Incentive_Calc!$A47,'Sales RAW DATA'!$D:$D,"B5",'Sales RAW DATA'!$E:$E,Incentive_Calc!AN$5)/SUMIFS('Sales RAW DATA'!$F:$F,'Sales RAW DATA'!$I:$I,Incentive_Calc!$A47,'Sales RAW DATA'!$D:$D,"B5",'Sales RAW DATA'!$E:$E,Incentive_Calc!AN$5),"")</f>
        <v>0.9639928241927217</v>
      </c>
      <c r="AO47" s="44">
        <f>SUMIFS('Sales RAW DATA'!$G:$G,'Sales RAW DATA'!$I:$I,Incentive_Calc!$A47,'Sales RAW DATA'!$D:$D,"B5")/SUMIFS('Sales RAW DATA'!$F:$F,'Sales RAW DATA'!$I:$I,Incentive_Calc!$A47,'Sales RAW DATA'!$D:$D,"B5")</f>
        <v>0.8246971245073712</v>
      </c>
      <c r="AP47" s="42">
        <f>SUM(SUMIFS('Sales RAW DATA'!$F$2:$F$22804,'Sales RAW DATA'!$I$2:$I$22804,Incentive_Calc!$A47,'Sales RAW DATA'!$D$2:$D$22804,"B1"),SUMIFS('Sales RAW DATA'!$F$2:$F$22804,'Sales RAW DATA'!$I$2:$I$22804,Incentive_Calc!$A47,'Sales RAW DATA'!$D$2:$D$22804,"B2"),SUMIFS('Sales RAW DATA'!$F$2:$F$22804,'Sales RAW DATA'!$I$2:$I$22804,Incentive_Calc!$A47,'Sales RAW DATA'!$D$2:$D$22804,"B3"),SUMIFS('Sales RAW DATA'!$F$2:$F$22804,'Sales RAW DATA'!$I$2:$I$22804,Incentive_Calc!$A47,'Sales RAW DATA'!$D$2:$D$22804,"B4"),SUMIFS('Sales RAW DATA'!$F$2:$F$22804,'Sales RAW DATA'!$I$2:$I$22804,Incentive_Calc!$A47,'Sales RAW DATA'!$D$2:$D$22804,"B5"))</f>
        <v>1232574</v>
      </c>
      <c r="AQ47" s="42">
        <f>SUM(SUMIFS('Sales RAW DATA'!$G$2:$G$22804,'Sales RAW DATA'!$I$2:$I$22804,Incentive_Calc!$A47,'Sales RAW DATA'!$D$2:$D$22804,"B1"),SUMIFS('Sales RAW DATA'!$G$2:$G$22804,'Sales RAW DATA'!$I$2:$I$22804,Incentive_Calc!$A47,'Sales RAW DATA'!$D$2:$D$22804,"B2"),SUMIFS('Sales RAW DATA'!$G$2:$G$22804,'Sales RAW DATA'!$I$2:$I$22804,Incentive_Calc!$A47,'Sales RAW DATA'!$D$2:$D$22804,"B3"),SUMIFS('Sales RAW DATA'!$G$2:$G$22804,'Sales RAW DATA'!$I$2:$I$22804,Incentive_Calc!$A47,'Sales RAW DATA'!$D$2:$D$22804,"B4"),SUMIFS('Sales RAW DATA'!$G$2:$G$22804,'Sales RAW DATA'!$I$2:$I$22804,Incentive_Calc!$A47,'Sales RAW DATA'!$D$2:$D$22804,"B5"))</f>
        <v>549801</v>
      </c>
      <c r="AR47" s="45">
        <f t="shared" si="14"/>
        <v>44.605922240774184</v>
      </c>
      <c r="AS47" s="45">
        <f t="shared" si="15"/>
        <v>44</v>
      </c>
      <c r="AT47" s="46">
        <v>1.18</v>
      </c>
      <c r="AU47" s="46">
        <v>0.94</v>
      </c>
      <c r="AV47" s="43" t="str">
        <f t="shared" si="1"/>
        <v>No</v>
      </c>
      <c r="AW47" s="43" t="str">
        <f t="shared" si="2"/>
        <v>No</v>
      </c>
      <c r="AX47" s="43" t="str">
        <f t="shared" si="3"/>
        <v>No</v>
      </c>
      <c r="AY47" s="43" t="str">
        <f t="shared" si="16"/>
        <v>Yes</v>
      </c>
    </row>
    <row r="48" spans="1:51" x14ac:dyDescent="0.35">
      <c r="A48" s="21" t="s">
        <v>922</v>
      </c>
      <c r="B48" s="21" t="s">
        <v>448</v>
      </c>
      <c r="C48" s="21" t="str">
        <f>_xlfn.XLOOKUP($A48,'Employee List'!$E:$E,'Employee List'!$D:$D,0)</f>
        <v>SF</v>
      </c>
      <c r="D48" s="42" t="str" cm="1">
        <f t="array" ref="D48">IFERROR(IF($G48="Yes",INDEX('Payment Plan'!$D$6:$D$42,MATCH(1,(Incentive_Calc!$C48='Payment Plan'!$B$6:$B$42)*(Incentive_Calc!$U48='Payment Plan'!$C$6:$C$42),0)),""),"")</f>
        <v/>
      </c>
      <c r="E48" s="42" t="str" cm="1">
        <f t="array" ref="E48">IFERROR(IF($H48="Yes",INDEX('Payment Plan'!$D$6:$D$42,MATCH(1,(Incentive_Calc!$C48='Payment Plan'!$B$6:$B$42)*(Incentive_Calc!$AS48='Payment Plan'!$C$6:$C$42),0)),""),"")</f>
        <v/>
      </c>
      <c r="F48" s="42">
        <f t="shared" si="4"/>
        <v>0</v>
      </c>
      <c r="G48" s="43" t="str">
        <f t="shared" si="5"/>
        <v>No</v>
      </c>
      <c r="H48" s="21" t="str">
        <f t="shared" si="6"/>
        <v>No</v>
      </c>
      <c r="I48" s="42">
        <f>IFERROR(SUMIFS('Sales RAW DATA'!$F$2:$F$30000,'Sales RAW DATA'!$I$2:$I$30000,Incentive_Calc!$A48,'Sales RAW DATA'!$E$2:$E$30000,Incentive_Calc!I$5),"")</f>
        <v>748676</v>
      </c>
      <c r="J48" s="42">
        <f>IFERROR(SUMIFS('Sales RAW DATA'!$F$2:$F$30000,'Sales RAW DATA'!$I$2:$I$30000,Incentive_Calc!$A48,'Sales RAW DATA'!$E$2:$E$30000,Incentive_Calc!J$5),"")</f>
        <v>750515</v>
      </c>
      <c r="K48" s="42">
        <f>IFERROR(SUMIFS('Sales RAW DATA'!$F$2:$F$30000,'Sales RAW DATA'!$I$2:$I$30000,Incentive_Calc!$A48,'Sales RAW DATA'!$E$2:$E$30000,Incentive_Calc!K$5),"")</f>
        <v>762952</v>
      </c>
      <c r="L48" s="42">
        <f t="shared" si="7"/>
        <v>2262143</v>
      </c>
      <c r="M48" s="42">
        <f>IFERROR(SUMIFS('Sales RAW DATA'!$G$2:$G$30000,'Sales RAW DATA'!$I$2:$I$30000,Incentive_Calc!$A48,'Sales RAW DATA'!$E$2:$E$30000,Incentive_Calc!M$5),"")</f>
        <v>767981</v>
      </c>
      <c r="N48" s="42">
        <f>IFERROR(SUMIFS('Sales RAW DATA'!$G$2:$G$30000,'Sales RAW DATA'!$I$2:$I$30000,Incentive_Calc!$A48,'Sales RAW DATA'!$E$2:$E$30000,Incentive_Calc!N$5),"")</f>
        <v>588660</v>
      </c>
      <c r="O48" s="42">
        <f>IFERROR(SUMIFS('Sales RAW DATA'!$G$2:$G$30000,'Sales RAW DATA'!$I$2:$I$30000,Incentive_Calc!$A48,'Sales RAW DATA'!$E$2:$E$30000,Incentive_Calc!O$5),"")</f>
        <v>571021</v>
      </c>
      <c r="P48" s="42">
        <f t="shared" si="8"/>
        <v>1927662</v>
      </c>
      <c r="Q48" s="44">
        <f t="shared" si="9"/>
        <v>1.0257855200380406</v>
      </c>
      <c r="R48" s="44">
        <f t="shared" si="10"/>
        <v>0.78434141889236053</v>
      </c>
      <c r="S48" s="44">
        <f t="shared" si="11"/>
        <v>0.7484363367551301</v>
      </c>
      <c r="T48" s="45">
        <f t="shared" si="12"/>
        <v>85.213976304769417</v>
      </c>
      <c r="U48" s="45">
        <f t="shared" si="13"/>
        <v>85</v>
      </c>
      <c r="V48" s="44">
        <f>IFERROR(SUMIFS('Sales RAW DATA'!$G:$G,'Sales RAW DATA'!$I:$I,Incentive_Calc!$A48,'Sales RAW DATA'!$D:$D,"B1",'Sales RAW DATA'!$E:$E,Incentive_Calc!V$5)/SUMIFS('Sales RAW DATA'!$F:$F,'Sales RAW DATA'!$I:$I,Incentive_Calc!$A48,'Sales RAW DATA'!$D:$D,"B1",'Sales RAW DATA'!$E:$E,Incentive_Calc!V$5),"")</f>
        <v>0.83307285125543062</v>
      </c>
      <c r="W48" s="44">
        <f>IFERROR(SUMIFS('Sales RAW DATA'!$G:$G,'Sales RAW DATA'!$I:$I,Incentive_Calc!$A48,'Sales RAW DATA'!$D:$D,"B1",'Sales RAW DATA'!$E:$E,Incentive_Calc!W$5)/SUMIFS('Sales RAW DATA'!$F:$F,'Sales RAW DATA'!$I:$I,Incentive_Calc!$A48,'Sales RAW DATA'!$D:$D,"B1",'Sales RAW DATA'!$E:$E,Incentive_Calc!W$5),"")</f>
        <v>0.50408793344958691</v>
      </c>
      <c r="X48" s="44">
        <f>IFERROR(SUMIFS('Sales RAW DATA'!$G:$G,'Sales RAW DATA'!$I:$I,Incentive_Calc!$A48,'Sales RAW DATA'!$D:$D,"B1",'Sales RAW DATA'!$E:$E,Incentive_Calc!X$5)/SUMIFS('Sales RAW DATA'!$F:$F,'Sales RAW DATA'!$I:$I,Incentive_Calc!$A48,'Sales RAW DATA'!$D:$D,"B1",'Sales RAW DATA'!$E:$E,Incentive_Calc!X$5),"")</f>
        <v>0.43905065775567925</v>
      </c>
      <c r="Y48" s="44">
        <f>SUMIFS('Sales RAW DATA'!$G:$G,'Sales RAW DATA'!$I:$I,Incentive_Calc!$A48,'Sales RAW DATA'!$D:$D,"B1")/SUMIFS('Sales RAW DATA'!$F:$F,'Sales RAW DATA'!$I:$I,Incentive_Calc!$A48,'Sales RAW DATA'!$D:$D,"B1")</f>
        <v>0.59678500524393097</v>
      </c>
      <c r="Z48" s="44">
        <f>IFERROR(SUMIFS('Sales RAW DATA'!$G:$G,'Sales RAW DATA'!$I:$I,Incentive_Calc!$A48,'Sales RAW DATA'!$D:$D,"B2",'Sales RAW DATA'!$E:$E,Incentive_Calc!Z$5)/SUMIFS('Sales RAW DATA'!$F:$F,'Sales RAW DATA'!$I:$I,Incentive_Calc!$A48,'Sales RAW DATA'!$D:$D,"B2",'Sales RAW DATA'!$E:$E,Incentive_Calc!Z$5),"")</f>
        <v>0.90731923821820526</v>
      </c>
      <c r="AA48" s="44">
        <f>IFERROR(SUMIFS('Sales RAW DATA'!$G:$G,'Sales RAW DATA'!$I:$I,Incentive_Calc!$A48,'Sales RAW DATA'!$D:$D,"B2",'Sales RAW DATA'!$E:$E,Incentive_Calc!AA$5)/SUMIFS('Sales RAW DATA'!$F:$F,'Sales RAW DATA'!$I:$I,Incentive_Calc!$A48,'Sales RAW DATA'!$D:$D,"B2",'Sales RAW DATA'!$E:$E,Incentive_Calc!AA$5),"")</f>
        <v>0.73832641714677083</v>
      </c>
      <c r="AB48" s="44">
        <f>IFERROR(SUMIFS('Sales RAW DATA'!$G:$G,'Sales RAW DATA'!$I:$I,Incentive_Calc!$A48,'Sales RAW DATA'!$D:$D,"B2",'Sales RAW DATA'!$E:$E,Incentive_Calc!AB$5)/SUMIFS('Sales RAW DATA'!$F:$F,'Sales RAW DATA'!$I:$I,Incentive_Calc!$A48,'Sales RAW DATA'!$D:$D,"B2",'Sales RAW DATA'!$E:$E,Incentive_Calc!AB$5),"")</f>
        <v>0.672770002455365</v>
      </c>
      <c r="AC48" s="44">
        <f>SUMIFS('Sales RAW DATA'!$G:$G,'Sales RAW DATA'!$I:$I,Incentive_Calc!$A48,'Sales RAW DATA'!$D:$D,"B2")/SUMIFS('Sales RAW DATA'!$F:$F,'Sales RAW DATA'!$I:$I,Incentive_Calc!$A48,'Sales RAW DATA'!$D:$D,"B2")</f>
        <v>0.76801853701001099</v>
      </c>
      <c r="AD48" s="44">
        <f>IFERROR(SUMIFS('Sales RAW DATA'!$G:$G,'Sales RAW DATA'!$I:$I,Incentive_Calc!$A48,'Sales RAW DATA'!$D:$D,"B3",'Sales RAW DATA'!$E:$E,Incentive_Calc!AD$5)/SUMIFS('Sales RAW DATA'!$F:$F,'Sales RAW DATA'!$I:$I,Incentive_Calc!$A48,'Sales RAW DATA'!$D:$D,"B3",'Sales RAW DATA'!$E:$E,Incentive_Calc!AD$5),"")</f>
        <v>1.4931652299170621</v>
      </c>
      <c r="AE48" s="44">
        <f>IFERROR(SUMIFS('Sales RAW DATA'!$G:$G,'Sales RAW DATA'!$I:$I,Incentive_Calc!$A48,'Sales RAW DATA'!$D:$D,"B3",'Sales RAW DATA'!$E:$E,Incentive_Calc!AE$5)/SUMIFS('Sales RAW DATA'!$F:$F,'Sales RAW DATA'!$I:$I,Incentive_Calc!$A48,'Sales RAW DATA'!$D:$D,"B3",'Sales RAW DATA'!$E:$E,Incentive_Calc!AE$5),"")</f>
        <v>0.98775005619240275</v>
      </c>
      <c r="AF48" s="44">
        <f>IFERROR(SUMIFS('Sales RAW DATA'!$G:$G,'Sales RAW DATA'!$I:$I,Incentive_Calc!$A48,'Sales RAW DATA'!$D:$D,"B3",'Sales RAW DATA'!$E:$E,Incentive_Calc!AF$5)/SUMIFS('Sales RAW DATA'!$F:$F,'Sales RAW DATA'!$I:$I,Incentive_Calc!$A48,'Sales RAW DATA'!$D:$D,"B3",'Sales RAW DATA'!$E:$E,Incentive_Calc!AF$5),"")</f>
        <v>1.4139139954514945</v>
      </c>
      <c r="AG48" s="44">
        <f>SUMIFS('Sales RAW DATA'!$G:$G,'Sales RAW DATA'!$I:$I,Incentive_Calc!$A48,'Sales RAW DATA'!$D:$D,"B3")/SUMIFS('Sales RAW DATA'!$F:$F,'Sales RAW DATA'!$I:$I,Incentive_Calc!$A48,'Sales RAW DATA'!$D:$D,"B3")</f>
        <v>1.3043173009871776</v>
      </c>
      <c r="AH48" s="44">
        <f>IFERROR(SUMIFS('Sales RAW DATA'!$G:$G,'Sales RAW DATA'!$I:$I,Incentive_Calc!$A48,'Sales RAW DATA'!$D:$D,"B4",'Sales RAW DATA'!$E:$E,Incentive_Calc!AH$5)/SUMIFS('Sales RAW DATA'!$F:$F,'Sales RAW DATA'!$I:$I,Incentive_Calc!$A48,'Sales RAW DATA'!$D:$D,"B4",'Sales RAW DATA'!$E:$E,Incentive_Calc!AH$5),"")</f>
        <v>0.93832971617012884</v>
      </c>
      <c r="AI48" s="44">
        <f>IFERROR(SUMIFS('Sales RAW DATA'!$G:$G,'Sales RAW DATA'!$I:$I,Incentive_Calc!$A48,'Sales RAW DATA'!$D:$D,"B4",'Sales RAW DATA'!$E:$E,Incentive_Calc!AI$5)/SUMIFS('Sales RAW DATA'!$F:$F,'Sales RAW DATA'!$I:$I,Incentive_Calc!$A48,'Sales RAW DATA'!$D:$D,"B4",'Sales RAW DATA'!$E:$E,Incentive_Calc!AI$5),"")</f>
        <v>0.78198064460875272</v>
      </c>
      <c r="AJ48" s="44">
        <f>IFERROR(SUMIFS('Sales RAW DATA'!$G:$G,'Sales RAW DATA'!$I:$I,Incentive_Calc!$A48,'Sales RAW DATA'!$D:$D,"B4",'Sales RAW DATA'!$E:$E,Incentive_Calc!AJ$5)/SUMIFS('Sales RAW DATA'!$F:$F,'Sales RAW DATA'!$I:$I,Incentive_Calc!$A48,'Sales RAW DATA'!$D:$D,"B4",'Sales RAW DATA'!$E:$E,Incentive_Calc!AJ$5),"")</f>
        <v>0.44337235730520175</v>
      </c>
      <c r="AK48" s="44">
        <f>SUMIFS('Sales RAW DATA'!$G:$G,'Sales RAW DATA'!$I:$I,Incentive_Calc!$A48,'Sales RAW DATA'!$D:$D,"B4")/SUMIFS('Sales RAW DATA'!$F:$F,'Sales RAW DATA'!$I:$I,Incentive_Calc!$A48,'Sales RAW DATA'!$D:$D,"B4")</f>
        <v>0.72228673811340782</v>
      </c>
      <c r="AL48" s="44">
        <f>IFERROR(SUMIFS('Sales RAW DATA'!$G:$G,'Sales RAW DATA'!$I:$I,Incentive_Calc!$A48,'Sales RAW DATA'!$D:$D,"B5",'Sales RAW DATA'!$E:$E,Incentive_Calc!AL$5)/SUMIFS('Sales RAW DATA'!$F:$F,'Sales RAW DATA'!$I:$I,Incentive_Calc!$A48,'Sales RAW DATA'!$D:$D,"B5",'Sales RAW DATA'!$E:$E,Incentive_Calc!AL$5),"")</f>
        <v>0.7506967411095834</v>
      </c>
      <c r="AM48" s="44">
        <f>IFERROR(SUMIFS('Sales RAW DATA'!$G:$G,'Sales RAW DATA'!$I:$I,Incentive_Calc!$A48,'Sales RAW DATA'!$D:$D,"B5",'Sales RAW DATA'!$E:$E,Incentive_Calc!AM$5)/SUMIFS('Sales RAW DATA'!$F:$F,'Sales RAW DATA'!$I:$I,Incentive_Calc!$A48,'Sales RAW DATA'!$D:$D,"B5",'Sales RAW DATA'!$E:$E,Incentive_Calc!AM$5),"")</f>
        <v>0.68647786198643801</v>
      </c>
      <c r="AN48" s="44">
        <f>IFERROR(SUMIFS('Sales RAW DATA'!$G:$G,'Sales RAW DATA'!$I:$I,Incentive_Calc!$A48,'Sales RAW DATA'!$D:$D,"B5",'Sales RAW DATA'!$E:$E,Incentive_Calc!AN$5)/SUMIFS('Sales RAW DATA'!$F:$F,'Sales RAW DATA'!$I:$I,Incentive_Calc!$A48,'Sales RAW DATA'!$D:$D,"B5",'Sales RAW DATA'!$E:$E,Incentive_Calc!AN$5),"")</f>
        <v>0.61379406050513463</v>
      </c>
      <c r="AO48" s="44">
        <f>SUMIFS('Sales RAW DATA'!$G:$G,'Sales RAW DATA'!$I:$I,Incentive_Calc!$A48,'Sales RAW DATA'!$D:$D,"B5")/SUMIFS('Sales RAW DATA'!$F:$F,'Sales RAW DATA'!$I:$I,Incentive_Calc!$A48,'Sales RAW DATA'!$D:$D,"B5")</f>
        <v>0.68207461110044176</v>
      </c>
      <c r="AP48" s="42">
        <f>SUM(SUMIFS('Sales RAW DATA'!$F$2:$F$22804,'Sales RAW DATA'!$I$2:$I$22804,Incentive_Calc!$A48,'Sales RAW DATA'!$D$2:$D$22804,"B1"),SUMIFS('Sales RAW DATA'!$F$2:$F$22804,'Sales RAW DATA'!$I$2:$I$22804,Incentive_Calc!$A48,'Sales RAW DATA'!$D$2:$D$22804,"B2"),SUMIFS('Sales RAW DATA'!$F$2:$F$22804,'Sales RAW DATA'!$I$2:$I$22804,Incentive_Calc!$A48,'Sales RAW DATA'!$D$2:$D$22804,"B3"),SUMIFS('Sales RAW DATA'!$F$2:$F$22804,'Sales RAW DATA'!$I$2:$I$22804,Incentive_Calc!$A48,'Sales RAW DATA'!$D$2:$D$22804,"B4"),SUMIFS('Sales RAW DATA'!$F$2:$F$22804,'Sales RAW DATA'!$I$2:$I$22804,Incentive_Calc!$A48,'Sales RAW DATA'!$D$2:$D$22804,"B5"))</f>
        <v>1417583</v>
      </c>
      <c r="AQ48" s="42">
        <f>SUM(SUMIFS('Sales RAW DATA'!$G$2:$G$22804,'Sales RAW DATA'!$I$2:$I$22804,Incentive_Calc!$A48,'Sales RAW DATA'!$D$2:$D$22804,"B1"),SUMIFS('Sales RAW DATA'!$G$2:$G$22804,'Sales RAW DATA'!$I$2:$I$22804,Incentive_Calc!$A48,'Sales RAW DATA'!$D$2:$D$22804,"B2"),SUMIFS('Sales RAW DATA'!$G$2:$G$22804,'Sales RAW DATA'!$I$2:$I$22804,Incentive_Calc!$A48,'Sales RAW DATA'!$D$2:$D$22804,"B3"),SUMIFS('Sales RAW DATA'!$G$2:$G$22804,'Sales RAW DATA'!$I$2:$I$22804,Incentive_Calc!$A48,'Sales RAW DATA'!$D$2:$D$22804,"B4"),SUMIFS('Sales RAW DATA'!$G$2:$G$22804,'Sales RAW DATA'!$I$2:$I$22804,Incentive_Calc!$A48,'Sales RAW DATA'!$D$2:$D$22804,"B5"))</f>
        <v>1191251</v>
      </c>
      <c r="AR48" s="45">
        <f t="shared" si="14"/>
        <v>84.033950745741166</v>
      </c>
      <c r="AS48" s="45">
        <f t="shared" si="15"/>
        <v>84</v>
      </c>
      <c r="AT48" s="46">
        <v>1.01</v>
      </c>
      <c r="AU48" s="46">
        <v>0.85</v>
      </c>
      <c r="AV48" s="43" t="str">
        <f t="shared" si="1"/>
        <v>Yes</v>
      </c>
      <c r="AW48" s="43" t="str">
        <f t="shared" si="2"/>
        <v>No</v>
      </c>
      <c r="AX48" s="43" t="str">
        <f t="shared" si="3"/>
        <v>No</v>
      </c>
      <c r="AY48" s="43" t="str">
        <f t="shared" si="16"/>
        <v>Yes</v>
      </c>
    </row>
    <row r="49" spans="1:51" x14ac:dyDescent="0.35">
      <c r="A49" s="21" t="s">
        <v>923</v>
      </c>
      <c r="B49" s="21" t="s">
        <v>449</v>
      </c>
      <c r="C49" s="21" t="str">
        <f>_xlfn.XLOOKUP($A49,'Employee List'!$E:$E,'Employee List'!$D:$D,0)</f>
        <v>SF</v>
      </c>
      <c r="D49" s="42" t="str" cm="1">
        <f t="array" ref="D49">IFERROR(IF($G49="Yes",INDEX('Payment Plan'!$D$6:$D$42,MATCH(1,(Incentive_Calc!$C49='Payment Plan'!$B$6:$B$42)*(Incentive_Calc!$U49='Payment Plan'!$C$6:$C$42),0)),""),"")</f>
        <v/>
      </c>
      <c r="E49" s="42" t="str" cm="1">
        <f t="array" ref="E49">IFERROR(IF($H49="Yes",INDEX('Payment Plan'!$D$6:$D$42,MATCH(1,(Incentive_Calc!$C49='Payment Plan'!$B$6:$B$42)*(Incentive_Calc!$AS49='Payment Plan'!$C$6:$C$42),0)),""),"")</f>
        <v/>
      </c>
      <c r="F49" s="42">
        <f t="shared" si="4"/>
        <v>0</v>
      </c>
      <c r="G49" s="43" t="str">
        <f t="shared" si="5"/>
        <v>No</v>
      </c>
      <c r="H49" s="21" t="str">
        <f t="shared" si="6"/>
        <v>No</v>
      </c>
      <c r="I49" s="42">
        <f>IFERROR(SUMIFS('Sales RAW DATA'!$F$2:$F$30000,'Sales RAW DATA'!$I$2:$I$30000,Incentive_Calc!$A49,'Sales RAW DATA'!$E$2:$E$30000,Incentive_Calc!I$5),"")</f>
        <v>1041574</v>
      </c>
      <c r="J49" s="42">
        <f>IFERROR(SUMIFS('Sales RAW DATA'!$F$2:$F$30000,'Sales RAW DATA'!$I$2:$I$30000,Incentive_Calc!$A49,'Sales RAW DATA'!$E$2:$E$30000,Incentive_Calc!J$5),"")</f>
        <v>1055602</v>
      </c>
      <c r="K49" s="42">
        <f>IFERROR(SUMIFS('Sales RAW DATA'!$F$2:$F$30000,'Sales RAW DATA'!$I$2:$I$30000,Incentive_Calc!$A49,'Sales RAW DATA'!$E$2:$E$30000,Incentive_Calc!K$5),"")</f>
        <v>1063984</v>
      </c>
      <c r="L49" s="42">
        <f t="shared" si="7"/>
        <v>3161160</v>
      </c>
      <c r="M49" s="42">
        <f>IFERROR(SUMIFS('Sales RAW DATA'!$G$2:$G$30000,'Sales RAW DATA'!$I$2:$I$30000,Incentive_Calc!$A49,'Sales RAW DATA'!$E$2:$E$30000,Incentive_Calc!M$5),"")</f>
        <v>1068797</v>
      </c>
      <c r="N49" s="42">
        <f>IFERROR(SUMIFS('Sales RAW DATA'!$G$2:$G$30000,'Sales RAW DATA'!$I$2:$I$30000,Incentive_Calc!$A49,'Sales RAW DATA'!$E$2:$E$30000,Incentive_Calc!N$5),"")</f>
        <v>1059745</v>
      </c>
      <c r="O49" s="42">
        <f>IFERROR(SUMIFS('Sales RAW DATA'!$G$2:$G$30000,'Sales RAW DATA'!$I$2:$I$30000,Incentive_Calc!$A49,'Sales RAW DATA'!$E$2:$E$30000,Incentive_Calc!O$5),"")</f>
        <v>1003014</v>
      </c>
      <c r="P49" s="42">
        <f t="shared" si="8"/>
        <v>3131556</v>
      </c>
      <c r="Q49" s="44">
        <f t="shared" si="9"/>
        <v>1.0261364050945971</v>
      </c>
      <c r="R49" s="44">
        <f t="shared" si="10"/>
        <v>1.0039247746783353</v>
      </c>
      <c r="S49" s="44">
        <f t="shared" si="11"/>
        <v>0.94269650671438665</v>
      </c>
      <c r="T49" s="45">
        <f t="shared" si="12"/>
        <v>99.063508332384316</v>
      </c>
      <c r="U49" s="45">
        <f t="shared" si="13"/>
        <v>99</v>
      </c>
      <c r="V49" s="44">
        <f>IFERROR(SUMIFS('Sales RAW DATA'!$G:$G,'Sales RAW DATA'!$I:$I,Incentive_Calc!$A49,'Sales RAW DATA'!$D:$D,"B1",'Sales RAW DATA'!$E:$E,Incentive_Calc!V$5)/SUMIFS('Sales RAW DATA'!$F:$F,'Sales RAW DATA'!$I:$I,Incentive_Calc!$A49,'Sales RAW DATA'!$D:$D,"B1",'Sales RAW DATA'!$E:$E,Incentive_Calc!V$5),"")</f>
        <v>0.84152462764271807</v>
      </c>
      <c r="W49" s="44">
        <f>IFERROR(SUMIFS('Sales RAW DATA'!$G:$G,'Sales RAW DATA'!$I:$I,Incentive_Calc!$A49,'Sales RAW DATA'!$D:$D,"B1",'Sales RAW DATA'!$E:$E,Incentive_Calc!W$5)/SUMIFS('Sales RAW DATA'!$F:$F,'Sales RAW DATA'!$I:$I,Incentive_Calc!$A49,'Sales RAW DATA'!$D:$D,"B1",'Sales RAW DATA'!$E:$E,Incentive_Calc!W$5),"")</f>
        <v>0.88575439534728262</v>
      </c>
      <c r="X49" s="44">
        <f>IFERROR(SUMIFS('Sales RAW DATA'!$G:$G,'Sales RAW DATA'!$I:$I,Incentive_Calc!$A49,'Sales RAW DATA'!$D:$D,"B1",'Sales RAW DATA'!$E:$E,Incentive_Calc!X$5)/SUMIFS('Sales RAW DATA'!$F:$F,'Sales RAW DATA'!$I:$I,Incentive_Calc!$A49,'Sales RAW DATA'!$D:$D,"B1",'Sales RAW DATA'!$E:$E,Incentive_Calc!X$5),"")</f>
        <v>0.83567297763514792</v>
      </c>
      <c r="Y49" s="44">
        <f>SUMIFS('Sales RAW DATA'!$G:$G,'Sales RAW DATA'!$I:$I,Incentive_Calc!$A49,'Sales RAW DATA'!$D:$D,"B1")/SUMIFS('Sales RAW DATA'!$F:$F,'Sales RAW DATA'!$I:$I,Incentive_Calc!$A49,'Sales RAW DATA'!$D:$D,"B1")</f>
        <v>0.85441614367544827</v>
      </c>
      <c r="Z49" s="44">
        <f>IFERROR(SUMIFS('Sales RAW DATA'!$G:$G,'Sales RAW DATA'!$I:$I,Incentive_Calc!$A49,'Sales RAW DATA'!$D:$D,"B2",'Sales RAW DATA'!$E:$E,Incentive_Calc!Z$5)/SUMIFS('Sales RAW DATA'!$F:$F,'Sales RAW DATA'!$I:$I,Incentive_Calc!$A49,'Sales RAW DATA'!$D:$D,"B2",'Sales RAW DATA'!$E:$E,Incentive_Calc!Z$5),"")</f>
        <v>0.94346118535142298</v>
      </c>
      <c r="AA49" s="44">
        <f>IFERROR(SUMIFS('Sales RAW DATA'!$G:$G,'Sales RAW DATA'!$I:$I,Incentive_Calc!$A49,'Sales RAW DATA'!$D:$D,"B2",'Sales RAW DATA'!$E:$E,Incentive_Calc!AA$5)/SUMIFS('Sales RAW DATA'!$F:$F,'Sales RAW DATA'!$I:$I,Incentive_Calc!$A49,'Sales RAW DATA'!$D:$D,"B2",'Sales RAW DATA'!$E:$E,Incentive_Calc!AA$5),"")</f>
        <v>0.84559745394927188</v>
      </c>
      <c r="AB49" s="44">
        <f>IFERROR(SUMIFS('Sales RAW DATA'!$G:$G,'Sales RAW DATA'!$I:$I,Incentive_Calc!$A49,'Sales RAW DATA'!$D:$D,"B2",'Sales RAW DATA'!$E:$E,Incentive_Calc!AB$5)/SUMIFS('Sales RAW DATA'!$F:$F,'Sales RAW DATA'!$I:$I,Incentive_Calc!$A49,'Sales RAW DATA'!$D:$D,"B2",'Sales RAW DATA'!$E:$E,Incentive_Calc!AB$5),"")</f>
        <v>0.99696969696969695</v>
      </c>
      <c r="AC49" s="44">
        <f>SUMIFS('Sales RAW DATA'!$G:$G,'Sales RAW DATA'!$I:$I,Incentive_Calc!$A49,'Sales RAW DATA'!$D:$D,"B2")/SUMIFS('Sales RAW DATA'!$F:$F,'Sales RAW DATA'!$I:$I,Incentive_Calc!$A49,'Sales RAW DATA'!$D:$D,"B2")</f>
        <v>0.92919215457811433</v>
      </c>
      <c r="AD49" s="44">
        <f>IFERROR(SUMIFS('Sales RAW DATA'!$G:$G,'Sales RAW DATA'!$I:$I,Incentive_Calc!$A49,'Sales RAW DATA'!$D:$D,"B3",'Sales RAW DATA'!$E:$E,Incentive_Calc!AD$5)/SUMIFS('Sales RAW DATA'!$F:$F,'Sales RAW DATA'!$I:$I,Incentive_Calc!$A49,'Sales RAW DATA'!$D:$D,"B3",'Sales RAW DATA'!$E:$E,Incentive_Calc!AD$5),"")</f>
        <v>0.84959776748031901</v>
      </c>
      <c r="AE49" s="44">
        <f>IFERROR(SUMIFS('Sales RAW DATA'!$G:$G,'Sales RAW DATA'!$I:$I,Incentive_Calc!$A49,'Sales RAW DATA'!$D:$D,"B3",'Sales RAW DATA'!$E:$E,Incentive_Calc!AE$5)/SUMIFS('Sales RAW DATA'!$F:$F,'Sales RAW DATA'!$I:$I,Incentive_Calc!$A49,'Sales RAW DATA'!$D:$D,"B3",'Sales RAW DATA'!$E:$E,Incentive_Calc!AE$5),"")</f>
        <v>1.6533941949551598</v>
      </c>
      <c r="AF49" s="44">
        <f>IFERROR(SUMIFS('Sales RAW DATA'!$G:$G,'Sales RAW DATA'!$I:$I,Incentive_Calc!$A49,'Sales RAW DATA'!$D:$D,"B3",'Sales RAW DATA'!$E:$E,Incentive_Calc!AF$5)/SUMIFS('Sales RAW DATA'!$F:$F,'Sales RAW DATA'!$I:$I,Incentive_Calc!$A49,'Sales RAW DATA'!$D:$D,"B3",'Sales RAW DATA'!$E:$E,Incentive_Calc!AF$5),"")</f>
        <v>1.595528272471068</v>
      </c>
      <c r="AG49" s="44">
        <f>SUMIFS('Sales RAW DATA'!$G:$G,'Sales RAW DATA'!$I:$I,Incentive_Calc!$A49,'Sales RAW DATA'!$D:$D,"B3")/SUMIFS('Sales RAW DATA'!$F:$F,'Sales RAW DATA'!$I:$I,Incentive_Calc!$A49,'Sales RAW DATA'!$D:$D,"B3")</f>
        <v>1.3783592510227802</v>
      </c>
      <c r="AH49" s="44">
        <f>IFERROR(SUMIFS('Sales RAW DATA'!$G:$G,'Sales RAW DATA'!$I:$I,Incentive_Calc!$A49,'Sales RAW DATA'!$D:$D,"B4",'Sales RAW DATA'!$E:$E,Incentive_Calc!AH$5)/SUMIFS('Sales RAW DATA'!$F:$F,'Sales RAW DATA'!$I:$I,Incentive_Calc!$A49,'Sales RAW DATA'!$D:$D,"B4",'Sales RAW DATA'!$E:$E,Incentive_Calc!AH$5),"")</f>
        <v>1.2694892028540377</v>
      </c>
      <c r="AI49" s="44">
        <f>IFERROR(SUMIFS('Sales RAW DATA'!$G:$G,'Sales RAW DATA'!$I:$I,Incentive_Calc!$A49,'Sales RAW DATA'!$D:$D,"B4",'Sales RAW DATA'!$E:$E,Incentive_Calc!AI$5)/SUMIFS('Sales RAW DATA'!$F:$F,'Sales RAW DATA'!$I:$I,Incentive_Calc!$A49,'Sales RAW DATA'!$D:$D,"B4",'Sales RAW DATA'!$E:$E,Incentive_Calc!AI$5),"")</f>
        <v>1.1143914811937297</v>
      </c>
      <c r="AJ49" s="44">
        <f>IFERROR(SUMIFS('Sales RAW DATA'!$G:$G,'Sales RAW DATA'!$I:$I,Incentive_Calc!$A49,'Sales RAW DATA'!$D:$D,"B4",'Sales RAW DATA'!$E:$E,Incentive_Calc!AJ$5)/SUMIFS('Sales RAW DATA'!$F:$F,'Sales RAW DATA'!$I:$I,Incentive_Calc!$A49,'Sales RAW DATA'!$D:$D,"B4",'Sales RAW DATA'!$E:$E,Incentive_Calc!AJ$5),"")</f>
        <v>0.88846374762514913</v>
      </c>
      <c r="AK49" s="44">
        <f>SUMIFS('Sales RAW DATA'!$G:$G,'Sales RAW DATA'!$I:$I,Incentive_Calc!$A49,'Sales RAW DATA'!$D:$D,"B4")/SUMIFS('Sales RAW DATA'!$F:$F,'Sales RAW DATA'!$I:$I,Incentive_Calc!$A49,'Sales RAW DATA'!$D:$D,"B4")</f>
        <v>1.0865112596494968</v>
      </c>
      <c r="AL49" s="44">
        <f>IFERROR(SUMIFS('Sales RAW DATA'!$G:$G,'Sales RAW DATA'!$I:$I,Incentive_Calc!$A49,'Sales RAW DATA'!$D:$D,"B5",'Sales RAW DATA'!$E:$E,Incentive_Calc!AL$5)/SUMIFS('Sales RAW DATA'!$F:$F,'Sales RAW DATA'!$I:$I,Incentive_Calc!$A49,'Sales RAW DATA'!$D:$D,"B5",'Sales RAW DATA'!$E:$E,Incentive_Calc!AL$5),"")</f>
        <v>1.435349722247798</v>
      </c>
      <c r="AM49" s="44">
        <f>IFERROR(SUMIFS('Sales RAW DATA'!$G:$G,'Sales RAW DATA'!$I:$I,Incentive_Calc!$A49,'Sales RAW DATA'!$D:$D,"B5",'Sales RAW DATA'!$E:$E,Incentive_Calc!AM$5)/SUMIFS('Sales RAW DATA'!$F:$F,'Sales RAW DATA'!$I:$I,Incentive_Calc!$A49,'Sales RAW DATA'!$D:$D,"B5",'Sales RAW DATA'!$E:$E,Incentive_Calc!AM$5),"")</f>
        <v>1.1865085248332097</v>
      </c>
      <c r="AN49" s="44">
        <f>IFERROR(SUMIFS('Sales RAW DATA'!$G:$G,'Sales RAW DATA'!$I:$I,Incentive_Calc!$A49,'Sales RAW DATA'!$D:$D,"B5",'Sales RAW DATA'!$E:$E,Incentive_Calc!AN$5)/SUMIFS('Sales RAW DATA'!$F:$F,'Sales RAW DATA'!$I:$I,Incentive_Calc!$A49,'Sales RAW DATA'!$D:$D,"B5",'Sales RAW DATA'!$E:$E,Incentive_Calc!AN$5),"")</f>
        <v>1.1057272221780921</v>
      </c>
      <c r="AO49" s="44">
        <f>SUMIFS('Sales RAW DATA'!$G:$G,'Sales RAW DATA'!$I:$I,Incentive_Calc!$A49,'Sales RAW DATA'!$D:$D,"B5")/SUMIFS('Sales RAW DATA'!$F:$F,'Sales RAW DATA'!$I:$I,Incentive_Calc!$A49,'Sales RAW DATA'!$D:$D,"B5")</f>
        <v>1.2350996877251981</v>
      </c>
      <c r="AP49" s="42">
        <f>SUM(SUMIFS('Sales RAW DATA'!$F$2:$F$22804,'Sales RAW DATA'!$I$2:$I$22804,Incentive_Calc!$A49,'Sales RAW DATA'!$D$2:$D$22804,"B1"),SUMIFS('Sales RAW DATA'!$F$2:$F$22804,'Sales RAW DATA'!$I$2:$I$22804,Incentive_Calc!$A49,'Sales RAW DATA'!$D$2:$D$22804,"B2"),SUMIFS('Sales RAW DATA'!$F$2:$F$22804,'Sales RAW DATA'!$I$2:$I$22804,Incentive_Calc!$A49,'Sales RAW DATA'!$D$2:$D$22804,"B3"),SUMIFS('Sales RAW DATA'!$F$2:$F$22804,'Sales RAW DATA'!$I$2:$I$22804,Incentive_Calc!$A49,'Sales RAW DATA'!$D$2:$D$22804,"B4"),SUMIFS('Sales RAW DATA'!$F$2:$F$22804,'Sales RAW DATA'!$I$2:$I$22804,Incentive_Calc!$A49,'Sales RAW DATA'!$D$2:$D$22804,"B5"))</f>
        <v>1953083</v>
      </c>
      <c r="AQ49" s="42">
        <f>SUM(SUMIFS('Sales RAW DATA'!$G$2:$G$22804,'Sales RAW DATA'!$I$2:$I$22804,Incentive_Calc!$A49,'Sales RAW DATA'!$D$2:$D$22804,"B1"),SUMIFS('Sales RAW DATA'!$G$2:$G$22804,'Sales RAW DATA'!$I$2:$I$22804,Incentive_Calc!$A49,'Sales RAW DATA'!$D$2:$D$22804,"B2"),SUMIFS('Sales RAW DATA'!$G$2:$G$22804,'Sales RAW DATA'!$I$2:$I$22804,Incentive_Calc!$A49,'Sales RAW DATA'!$D$2:$D$22804,"B3"),SUMIFS('Sales RAW DATA'!$G$2:$G$22804,'Sales RAW DATA'!$I$2:$I$22804,Incentive_Calc!$A49,'Sales RAW DATA'!$D$2:$D$22804,"B4"),SUMIFS('Sales RAW DATA'!$G$2:$G$22804,'Sales RAW DATA'!$I$2:$I$22804,Incentive_Calc!$A49,'Sales RAW DATA'!$D$2:$D$22804,"B5"))</f>
        <v>1986310</v>
      </c>
      <c r="AR49" s="45">
        <f t="shared" si="14"/>
        <v>101.70125898387319</v>
      </c>
      <c r="AS49" s="45">
        <f t="shared" si="15"/>
        <v>101</v>
      </c>
      <c r="AT49" s="46">
        <v>1.01</v>
      </c>
      <c r="AU49" s="46">
        <v>0.77</v>
      </c>
      <c r="AV49" s="43" t="str">
        <f t="shared" si="1"/>
        <v>Yes</v>
      </c>
      <c r="AW49" s="43" t="str">
        <f t="shared" si="2"/>
        <v>Yes</v>
      </c>
      <c r="AX49" s="43" t="str">
        <f t="shared" si="3"/>
        <v>Yes</v>
      </c>
      <c r="AY49" s="43" t="str">
        <f t="shared" si="16"/>
        <v>Yes</v>
      </c>
    </row>
    <row r="50" spans="1:51" x14ac:dyDescent="0.35">
      <c r="A50" s="21" t="s">
        <v>924</v>
      </c>
      <c r="B50" s="21" t="s">
        <v>450</v>
      </c>
      <c r="C50" s="21" t="str">
        <f>_xlfn.XLOOKUP($A50,'Employee List'!$E:$E,'Employee List'!$D:$D,0)</f>
        <v>SF</v>
      </c>
      <c r="D50" s="42" t="str" cm="1">
        <f t="array" ref="D50">IFERROR(IF($G50="Yes",INDEX('Payment Plan'!$D$6:$D$42,MATCH(1,(Incentive_Calc!$C50='Payment Plan'!$B$6:$B$42)*(Incentive_Calc!$U50='Payment Plan'!$C$6:$C$42),0)),""),"")</f>
        <v/>
      </c>
      <c r="E50" s="42" t="str" cm="1">
        <f t="array" ref="E50">IFERROR(IF($H50="Yes",INDEX('Payment Plan'!$D$6:$D$42,MATCH(1,(Incentive_Calc!$C50='Payment Plan'!$B$6:$B$42)*(Incentive_Calc!$AS50='Payment Plan'!$C$6:$C$42),0)),""),"")</f>
        <v/>
      </c>
      <c r="F50" s="42">
        <f t="shared" si="4"/>
        <v>0</v>
      </c>
      <c r="G50" s="43" t="str">
        <f t="shared" si="5"/>
        <v>No</v>
      </c>
      <c r="H50" s="21" t="str">
        <f t="shared" si="6"/>
        <v>No</v>
      </c>
      <c r="I50" s="42">
        <f>IFERROR(SUMIFS('Sales RAW DATA'!$F$2:$F$30000,'Sales RAW DATA'!$I$2:$I$30000,Incentive_Calc!$A50,'Sales RAW DATA'!$E$2:$E$30000,Incentive_Calc!I$5),"")</f>
        <v>752871</v>
      </c>
      <c r="J50" s="42">
        <f>IFERROR(SUMIFS('Sales RAW DATA'!$F$2:$F$30000,'Sales RAW DATA'!$I$2:$I$30000,Incentive_Calc!$A50,'Sales RAW DATA'!$E$2:$E$30000,Incentive_Calc!J$5),"")</f>
        <v>761734</v>
      </c>
      <c r="K50" s="42">
        <f>IFERROR(SUMIFS('Sales RAW DATA'!$F$2:$F$30000,'Sales RAW DATA'!$I$2:$I$30000,Incentive_Calc!$A50,'Sales RAW DATA'!$E$2:$E$30000,Incentive_Calc!K$5),"")</f>
        <v>773712</v>
      </c>
      <c r="L50" s="42">
        <f t="shared" si="7"/>
        <v>2288317</v>
      </c>
      <c r="M50" s="42">
        <f>IFERROR(SUMIFS('Sales RAW DATA'!$G$2:$G$30000,'Sales RAW DATA'!$I$2:$I$30000,Incentive_Calc!$A50,'Sales RAW DATA'!$E$2:$E$30000,Incentive_Calc!M$5),"")</f>
        <v>483096</v>
      </c>
      <c r="N50" s="42">
        <f>IFERROR(SUMIFS('Sales RAW DATA'!$G$2:$G$30000,'Sales RAW DATA'!$I$2:$I$30000,Incentive_Calc!$A50,'Sales RAW DATA'!$E$2:$E$30000,Incentive_Calc!N$5),"")</f>
        <v>496247</v>
      </c>
      <c r="O50" s="42">
        <f>IFERROR(SUMIFS('Sales RAW DATA'!$G$2:$G$30000,'Sales RAW DATA'!$I$2:$I$30000,Incentive_Calc!$A50,'Sales RAW DATA'!$E$2:$E$30000,Incentive_Calc!O$5),"")</f>
        <v>497239</v>
      </c>
      <c r="P50" s="42">
        <f t="shared" si="8"/>
        <v>1476582</v>
      </c>
      <c r="Q50" s="44">
        <f t="shared" si="9"/>
        <v>0.64167168080587511</v>
      </c>
      <c r="R50" s="44">
        <f t="shared" si="10"/>
        <v>0.65147019825818464</v>
      </c>
      <c r="S50" s="44">
        <f t="shared" si="11"/>
        <v>0.64266678040407799</v>
      </c>
      <c r="T50" s="45">
        <f t="shared" si="12"/>
        <v>64.526986427142745</v>
      </c>
      <c r="U50" s="45">
        <f t="shared" si="13"/>
        <v>64</v>
      </c>
      <c r="V50" s="44">
        <f>IFERROR(SUMIFS('Sales RAW DATA'!$G:$G,'Sales RAW DATA'!$I:$I,Incentive_Calc!$A50,'Sales RAW DATA'!$D:$D,"B1",'Sales RAW DATA'!$E:$E,Incentive_Calc!V$5)/SUMIFS('Sales RAW DATA'!$F:$F,'Sales RAW DATA'!$I:$I,Incentive_Calc!$A50,'Sales RAW DATA'!$D:$D,"B1",'Sales RAW DATA'!$E:$E,Incentive_Calc!V$5),"")</f>
        <v>0.72512626749431319</v>
      </c>
      <c r="W50" s="44">
        <f>IFERROR(SUMIFS('Sales RAW DATA'!$G:$G,'Sales RAW DATA'!$I:$I,Incentive_Calc!$A50,'Sales RAW DATA'!$D:$D,"B1",'Sales RAW DATA'!$E:$E,Incentive_Calc!W$5)/SUMIFS('Sales RAW DATA'!$F:$F,'Sales RAW DATA'!$I:$I,Incentive_Calc!$A50,'Sales RAW DATA'!$D:$D,"B1",'Sales RAW DATA'!$E:$E,Incentive_Calc!W$5),"")</f>
        <v>0.599148888694086</v>
      </c>
      <c r="X50" s="44">
        <f>IFERROR(SUMIFS('Sales RAW DATA'!$G:$G,'Sales RAW DATA'!$I:$I,Incentive_Calc!$A50,'Sales RAW DATA'!$D:$D,"B1",'Sales RAW DATA'!$E:$E,Incentive_Calc!X$5)/SUMIFS('Sales RAW DATA'!$F:$F,'Sales RAW DATA'!$I:$I,Incentive_Calc!$A50,'Sales RAW DATA'!$D:$D,"B1",'Sales RAW DATA'!$E:$E,Incentive_Calc!X$5),"")</f>
        <v>0.60866647334189483</v>
      </c>
      <c r="Y50" s="44">
        <f>SUMIFS('Sales RAW DATA'!$G:$G,'Sales RAW DATA'!$I:$I,Incentive_Calc!$A50,'Sales RAW DATA'!$D:$D,"B1")/SUMIFS('Sales RAW DATA'!$F:$F,'Sales RAW DATA'!$I:$I,Incentive_Calc!$A50,'Sales RAW DATA'!$D:$D,"B1")</f>
        <v>0.64567142815334311</v>
      </c>
      <c r="Z50" s="44">
        <f>IFERROR(SUMIFS('Sales RAW DATA'!$G:$G,'Sales RAW DATA'!$I:$I,Incentive_Calc!$A50,'Sales RAW DATA'!$D:$D,"B2",'Sales RAW DATA'!$E:$E,Incentive_Calc!Z$5)/SUMIFS('Sales RAW DATA'!$F:$F,'Sales RAW DATA'!$I:$I,Incentive_Calc!$A50,'Sales RAW DATA'!$D:$D,"B2",'Sales RAW DATA'!$E:$E,Incentive_Calc!Z$5),"")</f>
        <v>0.64234679505237013</v>
      </c>
      <c r="AA50" s="44">
        <f>IFERROR(SUMIFS('Sales RAW DATA'!$G:$G,'Sales RAW DATA'!$I:$I,Incentive_Calc!$A50,'Sales RAW DATA'!$D:$D,"B2",'Sales RAW DATA'!$E:$E,Incentive_Calc!AA$5)/SUMIFS('Sales RAW DATA'!$F:$F,'Sales RAW DATA'!$I:$I,Incentive_Calc!$A50,'Sales RAW DATA'!$D:$D,"B2",'Sales RAW DATA'!$E:$E,Incentive_Calc!AA$5),"")</f>
        <v>0.61081498455713856</v>
      </c>
      <c r="AB50" s="44">
        <f>IFERROR(SUMIFS('Sales RAW DATA'!$G:$G,'Sales RAW DATA'!$I:$I,Incentive_Calc!$A50,'Sales RAW DATA'!$D:$D,"B2",'Sales RAW DATA'!$E:$E,Incentive_Calc!AB$5)/SUMIFS('Sales RAW DATA'!$F:$F,'Sales RAW DATA'!$I:$I,Incentive_Calc!$A50,'Sales RAW DATA'!$D:$D,"B2",'Sales RAW DATA'!$E:$E,Incentive_Calc!AB$5),"")</f>
        <v>0.68718606111343661</v>
      </c>
      <c r="AC50" s="44">
        <f>SUMIFS('Sales RAW DATA'!$G:$G,'Sales RAW DATA'!$I:$I,Incentive_Calc!$A50,'Sales RAW DATA'!$D:$D,"B2")/SUMIFS('Sales RAW DATA'!$F:$F,'Sales RAW DATA'!$I:$I,Incentive_Calc!$A50,'Sales RAW DATA'!$D:$D,"B2")</f>
        <v>0.6461621004760647</v>
      </c>
      <c r="AD50" s="44">
        <f>IFERROR(SUMIFS('Sales RAW DATA'!$G:$G,'Sales RAW DATA'!$I:$I,Incentive_Calc!$A50,'Sales RAW DATA'!$D:$D,"B3",'Sales RAW DATA'!$E:$E,Incentive_Calc!AD$5)/SUMIFS('Sales RAW DATA'!$F:$F,'Sales RAW DATA'!$I:$I,Incentive_Calc!$A50,'Sales RAW DATA'!$D:$D,"B3",'Sales RAW DATA'!$E:$E,Incentive_Calc!AD$5),"")</f>
        <v>0.66085133348458414</v>
      </c>
      <c r="AE50" s="44">
        <f>IFERROR(SUMIFS('Sales RAW DATA'!$G:$G,'Sales RAW DATA'!$I:$I,Incentive_Calc!$A50,'Sales RAW DATA'!$D:$D,"B3",'Sales RAW DATA'!$E:$E,Incentive_Calc!AE$5)/SUMIFS('Sales RAW DATA'!$F:$F,'Sales RAW DATA'!$I:$I,Incentive_Calc!$A50,'Sales RAW DATA'!$D:$D,"B3",'Sales RAW DATA'!$E:$E,Incentive_Calc!AE$5),"")</f>
        <v>0.90182264228089759</v>
      </c>
      <c r="AF50" s="44">
        <f>IFERROR(SUMIFS('Sales RAW DATA'!$G:$G,'Sales RAW DATA'!$I:$I,Incentive_Calc!$A50,'Sales RAW DATA'!$D:$D,"B3",'Sales RAW DATA'!$E:$E,Incentive_Calc!AF$5)/SUMIFS('Sales RAW DATA'!$F:$F,'Sales RAW DATA'!$I:$I,Incentive_Calc!$A50,'Sales RAW DATA'!$D:$D,"B3",'Sales RAW DATA'!$E:$E,Incentive_Calc!AF$5),"")</f>
        <v>0.96143144172944006</v>
      </c>
      <c r="AG50" s="44">
        <f>SUMIFS('Sales RAW DATA'!$G:$G,'Sales RAW DATA'!$I:$I,Incentive_Calc!$A50,'Sales RAW DATA'!$D:$D,"B3")/SUMIFS('Sales RAW DATA'!$F:$F,'Sales RAW DATA'!$I:$I,Incentive_Calc!$A50,'Sales RAW DATA'!$D:$D,"B3")</f>
        <v>0.84637874718007977</v>
      </c>
      <c r="AH50" s="44">
        <f>IFERROR(SUMIFS('Sales RAW DATA'!$G:$G,'Sales RAW DATA'!$I:$I,Incentive_Calc!$A50,'Sales RAW DATA'!$D:$D,"B4",'Sales RAW DATA'!$E:$E,Incentive_Calc!AH$5)/SUMIFS('Sales RAW DATA'!$F:$F,'Sales RAW DATA'!$I:$I,Incentive_Calc!$A50,'Sales RAW DATA'!$D:$D,"B4",'Sales RAW DATA'!$E:$E,Incentive_Calc!AH$5),"")</f>
        <v>0.23667318125147421</v>
      </c>
      <c r="AI50" s="44">
        <f>IFERROR(SUMIFS('Sales RAW DATA'!$G:$G,'Sales RAW DATA'!$I:$I,Incentive_Calc!$A50,'Sales RAW DATA'!$D:$D,"B4",'Sales RAW DATA'!$E:$E,Incentive_Calc!AI$5)/SUMIFS('Sales RAW DATA'!$F:$F,'Sales RAW DATA'!$I:$I,Incentive_Calc!$A50,'Sales RAW DATA'!$D:$D,"B4",'Sales RAW DATA'!$E:$E,Incentive_Calc!AI$5),"")</f>
        <v>0.20080275968792313</v>
      </c>
      <c r="AJ50" s="44">
        <f>IFERROR(SUMIFS('Sales RAW DATA'!$G:$G,'Sales RAW DATA'!$I:$I,Incentive_Calc!$A50,'Sales RAW DATA'!$D:$D,"B4",'Sales RAW DATA'!$E:$E,Incentive_Calc!AJ$5)/SUMIFS('Sales RAW DATA'!$F:$F,'Sales RAW DATA'!$I:$I,Incentive_Calc!$A50,'Sales RAW DATA'!$D:$D,"B4",'Sales RAW DATA'!$E:$E,Incentive_Calc!AJ$5),"")</f>
        <v>0.24755692246639219</v>
      </c>
      <c r="AK50" s="44">
        <f>SUMIFS('Sales RAW DATA'!$G:$G,'Sales RAW DATA'!$I:$I,Incentive_Calc!$A50,'Sales RAW DATA'!$D:$D,"B4")/SUMIFS('Sales RAW DATA'!$F:$F,'Sales RAW DATA'!$I:$I,Incentive_Calc!$A50,'Sales RAW DATA'!$D:$D,"B4")</f>
        <v>0.22805676675812545</v>
      </c>
      <c r="AL50" s="44">
        <f>IFERROR(SUMIFS('Sales RAW DATA'!$G:$G,'Sales RAW DATA'!$I:$I,Incentive_Calc!$A50,'Sales RAW DATA'!$D:$D,"B5",'Sales RAW DATA'!$E:$E,Incentive_Calc!AL$5)/SUMIFS('Sales RAW DATA'!$F:$F,'Sales RAW DATA'!$I:$I,Incentive_Calc!$A50,'Sales RAW DATA'!$D:$D,"B5",'Sales RAW DATA'!$E:$E,Incentive_Calc!AL$5),"")</f>
        <v>0.51458419243986253</v>
      </c>
      <c r="AM50" s="44">
        <f>IFERROR(SUMIFS('Sales RAW DATA'!$G:$G,'Sales RAW DATA'!$I:$I,Incentive_Calc!$A50,'Sales RAW DATA'!$D:$D,"B5",'Sales RAW DATA'!$E:$E,Incentive_Calc!AM$5)/SUMIFS('Sales RAW DATA'!$F:$F,'Sales RAW DATA'!$I:$I,Incentive_Calc!$A50,'Sales RAW DATA'!$D:$D,"B5",'Sales RAW DATA'!$E:$E,Incentive_Calc!AM$5),"")</f>
        <v>0.49790396831520201</v>
      </c>
      <c r="AN50" s="44">
        <f>IFERROR(SUMIFS('Sales RAW DATA'!$G:$G,'Sales RAW DATA'!$I:$I,Incentive_Calc!$A50,'Sales RAW DATA'!$D:$D,"B5",'Sales RAW DATA'!$E:$E,Incentive_Calc!AN$5)/SUMIFS('Sales RAW DATA'!$F:$F,'Sales RAW DATA'!$I:$I,Incentive_Calc!$A50,'Sales RAW DATA'!$D:$D,"B5",'Sales RAW DATA'!$E:$E,Incentive_Calc!AN$5),"")</f>
        <v>0.49502796768178992</v>
      </c>
      <c r="AO50" s="44">
        <f>SUMIFS('Sales RAW DATA'!$G:$G,'Sales RAW DATA'!$I:$I,Incentive_Calc!$A50,'Sales RAW DATA'!$D:$D,"B5")/SUMIFS('Sales RAW DATA'!$F:$F,'Sales RAW DATA'!$I:$I,Incentive_Calc!$A50,'Sales RAW DATA'!$D:$D,"B5")</f>
        <v>0.5020582106377891</v>
      </c>
      <c r="AP50" s="42">
        <f>SUM(SUMIFS('Sales RAW DATA'!$F$2:$F$22804,'Sales RAW DATA'!$I$2:$I$22804,Incentive_Calc!$A50,'Sales RAW DATA'!$D$2:$D$22804,"B1"),SUMIFS('Sales RAW DATA'!$F$2:$F$22804,'Sales RAW DATA'!$I$2:$I$22804,Incentive_Calc!$A50,'Sales RAW DATA'!$D$2:$D$22804,"B2"),SUMIFS('Sales RAW DATA'!$F$2:$F$22804,'Sales RAW DATA'!$I$2:$I$22804,Incentive_Calc!$A50,'Sales RAW DATA'!$D$2:$D$22804,"B3"),SUMIFS('Sales RAW DATA'!$F$2:$F$22804,'Sales RAW DATA'!$I$2:$I$22804,Incentive_Calc!$A50,'Sales RAW DATA'!$D$2:$D$22804,"B4"),SUMIFS('Sales RAW DATA'!$F$2:$F$22804,'Sales RAW DATA'!$I$2:$I$22804,Incentive_Calc!$A50,'Sales RAW DATA'!$D$2:$D$22804,"B5"))</f>
        <v>1373944</v>
      </c>
      <c r="AQ50" s="42">
        <f>SUM(SUMIFS('Sales RAW DATA'!$G$2:$G$22804,'Sales RAW DATA'!$I$2:$I$22804,Incentive_Calc!$A50,'Sales RAW DATA'!$D$2:$D$22804,"B1"),SUMIFS('Sales RAW DATA'!$G$2:$G$22804,'Sales RAW DATA'!$I$2:$I$22804,Incentive_Calc!$A50,'Sales RAW DATA'!$D$2:$D$22804,"B2"),SUMIFS('Sales RAW DATA'!$G$2:$G$22804,'Sales RAW DATA'!$I$2:$I$22804,Incentive_Calc!$A50,'Sales RAW DATA'!$D$2:$D$22804,"B3"),SUMIFS('Sales RAW DATA'!$G$2:$G$22804,'Sales RAW DATA'!$I$2:$I$22804,Incentive_Calc!$A50,'Sales RAW DATA'!$D$2:$D$22804,"B4"),SUMIFS('Sales RAW DATA'!$G$2:$G$22804,'Sales RAW DATA'!$I$2:$I$22804,Incentive_Calc!$A50,'Sales RAW DATA'!$D$2:$D$22804,"B5"))</f>
        <v>798707</v>
      </c>
      <c r="AR50" s="45">
        <f t="shared" si="14"/>
        <v>58.132427522519116</v>
      </c>
      <c r="AS50" s="45">
        <f t="shared" si="15"/>
        <v>58</v>
      </c>
      <c r="AT50" s="46">
        <v>1.07</v>
      </c>
      <c r="AU50" s="46">
        <v>0.71</v>
      </c>
      <c r="AV50" s="43" t="str">
        <f t="shared" si="1"/>
        <v>No</v>
      </c>
      <c r="AW50" s="43" t="str">
        <f t="shared" si="2"/>
        <v>No</v>
      </c>
      <c r="AX50" s="43" t="str">
        <f t="shared" si="3"/>
        <v>No</v>
      </c>
      <c r="AY50" s="43" t="str">
        <f t="shared" si="16"/>
        <v>Yes</v>
      </c>
    </row>
    <row r="51" spans="1:51" x14ac:dyDescent="0.35">
      <c r="A51" s="21" t="s">
        <v>925</v>
      </c>
      <c r="B51" s="21" t="s">
        <v>451</v>
      </c>
      <c r="C51" s="21" t="str">
        <f>_xlfn.XLOOKUP($A51,'Employee List'!$E:$E,'Employee List'!$D:$D,0)</f>
        <v>SF</v>
      </c>
      <c r="D51" s="42" cm="1">
        <f t="array" ref="D51">IFERROR(IF($G51="Yes",INDEX('Payment Plan'!$D$6:$D$42,MATCH(1,(Incentive_Calc!$C51='Payment Plan'!$B$6:$B$42)*(Incentive_Calc!$U51='Payment Plan'!$C$6:$C$42),0)),""),"")</f>
        <v>50902.957086795053</v>
      </c>
      <c r="E51" s="42" t="str" cm="1">
        <f t="array" ref="E51">IFERROR(IF($H51="Yes",INDEX('Payment Plan'!$D$6:$D$42,MATCH(1,(Incentive_Calc!$C51='Payment Plan'!$B$6:$B$42)*(Incentive_Calc!$AS51='Payment Plan'!$C$6:$C$42),0)),""),"")</f>
        <v/>
      </c>
      <c r="F51" s="42">
        <f t="shared" si="4"/>
        <v>50902.957086795053</v>
      </c>
      <c r="G51" s="43" t="str">
        <f t="shared" si="5"/>
        <v>Yes</v>
      </c>
      <c r="H51" s="21" t="str">
        <f t="shared" si="6"/>
        <v>No</v>
      </c>
      <c r="I51" s="42">
        <f>IFERROR(SUMIFS('Sales RAW DATA'!$F$2:$F$30000,'Sales RAW DATA'!$I$2:$I$30000,Incentive_Calc!$A51,'Sales RAW DATA'!$E$2:$E$30000,Incentive_Calc!I$5),"")</f>
        <v>934488</v>
      </c>
      <c r="J51" s="42">
        <f>IFERROR(SUMIFS('Sales RAW DATA'!$F$2:$F$30000,'Sales RAW DATA'!$I$2:$I$30000,Incentive_Calc!$A51,'Sales RAW DATA'!$E$2:$E$30000,Incentive_Calc!J$5),"")</f>
        <v>938789</v>
      </c>
      <c r="K51" s="42">
        <f>IFERROR(SUMIFS('Sales RAW DATA'!$F$2:$F$30000,'Sales RAW DATA'!$I$2:$I$30000,Incentive_Calc!$A51,'Sales RAW DATA'!$E$2:$E$30000,Incentive_Calc!K$5),"")</f>
        <v>942810</v>
      </c>
      <c r="L51" s="42">
        <f t="shared" si="7"/>
        <v>2816087</v>
      </c>
      <c r="M51" s="42">
        <f>IFERROR(SUMIFS('Sales RAW DATA'!$G$2:$G$30000,'Sales RAW DATA'!$I$2:$I$30000,Incentive_Calc!$A51,'Sales RAW DATA'!$E$2:$E$30000,Incentive_Calc!M$5),"")</f>
        <v>1023906</v>
      </c>
      <c r="N51" s="42">
        <f>IFERROR(SUMIFS('Sales RAW DATA'!$G$2:$G$30000,'Sales RAW DATA'!$I$2:$I$30000,Incentive_Calc!$A51,'Sales RAW DATA'!$E$2:$E$30000,Incentive_Calc!N$5),"")</f>
        <v>1015562</v>
      </c>
      <c r="O51" s="42">
        <f>IFERROR(SUMIFS('Sales RAW DATA'!$G$2:$G$30000,'Sales RAW DATA'!$I$2:$I$30000,Incentive_Calc!$A51,'Sales RAW DATA'!$E$2:$E$30000,Incentive_Calc!O$5),"")</f>
        <v>1112010</v>
      </c>
      <c r="P51" s="42">
        <f t="shared" si="8"/>
        <v>3151478</v>
      </c>
      <c r="Q51" s="44">
        <f t="shared" si="9"/>
        <v>1.0956866219790944</v>
      </c>
      <c r="R51" s="44">
        <f t="shared" si="10"/>
        <v>1.0817787596573885</v>
      </c>
      <c r="S51" s="44">
        <f t="shared" si="11"/>
        <v>1.1794635186304769</v>
      </c>
      <c r="T51" s="45">
        <f t="shared" si="12"/>
        <v>111.90982380871046</v>
      </c>
      <c r="U51" s="45">
        <f t="shared" si="13"/>
        <v>111</v>
      </c>
      <c r="V51" s="44">
        <f>IFERROR(SUMIFS('Sales RAW DATA'!$G:$G,'Sales RAW DATA'!$I:$I,Incentive_Calc!$A51,'Sales RAW DATA'!$D:$D,"B1",'Sales RAW DATA'!$E:$E,Incentive_Calc!V$5)/SUMIFS('Sales RAW DATA'!$F:$F,'Sales RAW DATA'!$I:$I,Incentive_Calc!$A51,'Sales RAW DATA'!$D:$D,"B1",'Sales RAW DATA'!$E:$E,Incentive_Calc!V$5),"")</f>
        <v>1.2293521278739017</v>
      </c>
      <c r="W51" s="44">
        <f>IFERROR(SUMIFS('Sales RAW DATA'!$G:$G,'Sales RAW DATA'!$I:$I,Incentive_Calc!$A51,'Sales RAW DATA'!$D:$D,"B1",'Sales RAW DATA'!$E:$E,Incentive_Calc!W$5)/SUMIFS('Sales RAW DATA'!$F:$F,'Sales RAW DATA'!$I:$I,Incentive_Calc!$A51,'Sales RAW DATA'!$D:$D,"B1",'Sales RAW DATA'!$E:$E,Incentive_Calc!W$5),"")</f>
        <v>0.97934121627501414</v>
      </c>
      <c r="X51" s="44">
        <f>IFERROR(SUMIFS('Sales RAW DATA'!$G:$G,'Sales RAW DATA'!$I:$I,Incentive_Calc!$A51,'Sales RAW DATA'!$D:$D,"B1",'Sales RAW DATA'!$E:$E,Incentive_Calc!X$5)/SUMIFS('Sales RAW DATA'!$F:$F,'Sales RAW DATA'!$I:$I,Incentive_Calc!$A51,'Sales RAW DATA'!$D:$D,"B1",'Sales RAW DATA'!$E:$E,Incentive_Calc!X$5),"")</f>
        <v>1.028155825589707</v>
      </c>
      <c r="Y51" s="44">
        <f>SUMIFS('Sales RAW DATA'!$G:$G,'Sales RAW DATA'!$I:$I,Incentive_Calc!$A51,'Sales RAW DATA'!$D:$D,"B1")/SUMIFS('Sales RAW DATA'!$F:$F,'Sales RAW DATA'!$I:$I,Incentive_Calc!$A51,'Sales RAW DATA'!$D:$D,"B1")</f>
        <v>1.0803650960883227</v>
      </c>
      <c r="Z51" s="44">
        <f>IFERROR(SUMIFS('Sales RAW DATA'!$G:$G,'Sales RAW DATA'!$I:$I,Incentive_Calc!$A51,'Sales RAW DATA'!$D:$D,"B2",'Sales RAW DATA'!$E:$E,Incentive_Calc!Z$5)/SUMIFS('Sales RAW DATA'!$F:$F,'Sales RAW DATA'!$I:$I,Incentive_Calc!$A51,'Sales RAW DATA'!$D:$D,"B2",'Sales RAW DATA'!$E:$E,Incentive_Calc!Z$5),"")</f>
        <v>1.7327601091197899</v>
      </c>
      <c r="AA51" s="44">
        <f>IFERROR(SUMIFS('Sales RAW DATA'!$G:$G,'Sales RAW DATA'!$I:$I,Incentive_Calc!$A51,'Sales RAW DATA'!$D:$D,"B2",'Sales RAW DATA'!$E:$E,Incentive_Calc!AA$5)/SUMIFS('Sales RAW DATA'!$F:$F,'Sales RAW DATA'!$I:$I,Incentive_Calc!$A51,'Sales RAW DATA'!$D:$D,"B2",'Sales RAW DATA'!$E:$E,Incentive_Calc!AA$5),"")</f>
        <v>1.1555978453698028</v>
      </c>
      <c r="AB51" s="44">
        <f>IFERROR(SUMIFS('Sales RAW DATA'!$G:$G,'Sales RAW DATA'!$I:$I,Incentive_Calc!$A51,'Sales RAW DATA'!$D:$D,"B2",'Sales RAW DATA'!$E:$E,Incentive_Calc!AB$5)/SUMIFS('Sales RAW DATA'!$F:$F,'Sales RAW DATA'!$I:$I,Incentive_Calc!$A51,'Sales RAW DATA'!$D:$D,"B2",'Sales RAW DATA'!$E:$E,Incentive_Calc!AB$5),"")</f>
        <v>1.2816301896381945</v>
      </c>
      <c r="AC51" s="44">
        <f>SUMIFS('Sales RAW DATA'!$G:$G,'Sales RAW DATA'!$I:$I,Incentive_Calc!$A51,'Sales RAW DATA'!$D:$D,"B2")/SUMIFS('Sales RAW DATA'!$F:$F,'Sales RAW DATA'!$I:$I,Incentive_Calc!$A51,'Sales RAW DATA'!$D:$D,"B2")</f>
        <v>1.3817678772568704</v>
      </c>
      <c r="AD51" s="44">
        <f>IFERROR(SUMIFS('Sales RAW DATA'!$G:$G,'Sales RAW DATA'!$I:$I,Incentive_Calc!$A51,'Sales RAW DATA'!$D:$D,"B3",'Sales RAW DATA'!$E:$E,Incentive_Calc!AD$5)/SUMIFS('Sales RAW DATA'!$F:$F,'Sales RAW DATA'!$I:$I,Incentive_Calc!$A51,'Sales RAW DATA'!$D:$D,"B3",'Sales RAW DATA'!$E:$E,Incentive_Calc!AD$5),"")</f>
        <v>1.1243590523094384</v>
      </c>
      <c r="AE51" s="44">
        <f>IFERROR(SUMIFS('Sales RAW DATA'!$G:$G,'Sales RAW DATA'!$I:$I,Incentive_Calc!$A51,'Sales RAW DATA'!$D:$D,"B3",'Sales RAW DATA'!$E:$E,Incentive_Calc!AE$5)/SUMIFS('Sales RAW DATA'!$F:$F,'Sales RAW DATA'!$I:$I,Incentive_Calc!$A51,'Sales RAW DATA'!$D:$D,"B3",'Sales RAW DATA'!$E:$E,Incentive_Calc!AE$5),"")</f>
        <v>1.7702065425023878</v>
      </c>
      <c r="AF51" s="44">
        <f>IFERROR(SUMIFS('Sales RAW DATA'!$G:$G,'Sales RAW DATA'!$I:$I,Incentive_Calc!$A51,'Sales RAW DATA'!$D:$D,"B3",'Sales RAW DATA'!$E:$E,Incentive_Calc!AF$5)/SUMIFS('Sales RAW DATA'!$F:$F,'Sales RAW DATA'!$I:$I,Incentive_Calc!$A51,'Sales RAW DATA'!$D:$D,"B3",'Sales RAW DATA'!$E:$E,Incentive_Calc!AF$5),"")</f>
        <v>2.3699014610347029</v>
      </c>
      <c r="AG51" s="44">
        <f>SUMIFS('Sales RAW DATA'!$G:$G,'Sales RAW DATA'!$I:$I,Incentive_Calc!$A51,'Sales RAW DATA'!$D:$D,"B3")/SUMIFS('Sales RAW DATA'!$F:$F,'Sales RAW DATA'!$I:$I,Incentive_Calc!$A51,'Sales RAW DATA'!$D:$D,"B3")</f>
        <v>1.7856871780970454</v>
      </c>
      <c r="AH51" s="44">
        <f>IFERROR(SUMIFS('Sales RAW DATA'!$G:$G,'Sales RAW DATA'!$I:$I,Incentive_Calc!$A51,'Sales RAW DATA'!$D:$D,"B4",'Sales RAW DATA'!$E:$E,Incentive_Calc!AH$5)/SUMIFS('Sales RAW DATA'!$F:$F,'Sales RAW DATA'!$I:$I,Incentive_Calc!$A51,'Sales RAW DATA'!$D:$D,"B4",'Sales RAW DATA'!$E:$E,Incentive_Calc!AH$5),"")</f>
        <v>0.64947724562522535</v>
      </c>
      <c r="AI51" s="44">
        <f>IFERROR(SUMIFS('Sales RAW DATA'!$G:$G,'Sales RAW DATA'!$I:$I,Incentive_Calc!$A51,'Sales RAW DATA'!$D:$D,"B4",'Sales RAW DATA'!$E:$E,Incentive_Calc!AI$5)/SUMIFS('Sales RAW DATA'!$F:$F,'Sales RAW DATA'!$I:$I,Incentive_Calc!$A51,'Sales RAW DATA'!$D:$D,"B4",'Sales RAW DATA'!$E:$E,Incentive_Calc!AI$5),"")</f>
        <v>0.51578430685085197</v>
      </c>
      <c r="AJ51" s="44">
        <f>IFERROR(SUMIFS('Sales RAW DATA'!$G:$G,'Sales RAW DATA'!$I:$I,Incentive_Calc!$A51,'Sales RAW DATA'!$D:$D,"B4",'Sales RAW DATA'!$E:$E,Incentive_Calc!AJ$5)/SUMIFS('Sales RAW DATA'!$F:$F,'Sales RAW DATA'!$I:$I,Incentive_Calc!$A51,'Sales RAW DATA'!$D:$D,"B4",'Sales RAW DATA'!$E:$E,Incentive_Calc!AJ$5),"")</f>
        <v>0.52788677863234446</v>
      </c>
      <c r="AK51" s="44">
        <f>SUMIFS('Sales RAW DATA'!$G:$G,'Sales RAW DATA'!$I:$I,Incentive_Calc!$A51,'Sales RAW DATA'!$D:$D,"B4")/SUMIFS('Sales RAW DATA'!$F:$F,'Sales RAW DATA'!$I:$I,Incentive_Calc!$A51,'Sales RAW DATA'!$D:$D,"B4")</f>
        <v>0.56384309266628763</v>
      </c>
      <c r="AL51" s="44">
        <f>IFERROR(SUMIFS('Sales RAW DATA'!$G:$G,'Sales RAW DATA'!$I:$I,Incentive_Calc!$A51,'Sales RAW DATA'!$D:$D,"B5",'Sales RAW DATA'!$E:$E,Incentive_Calc!AL$5)/SUMIFS('Sales RAW DATA'!$F:$F,'Sales RAW DATA'!$I:$I,Incentive_Calc!$A51,'Sales RAW DATA'!$D:$D,"B5",'Sales RAW DATA'!$E:$E,Incentive_Calc!AL$5),"")</f>
        <v>0.90354056314468911</v>
      </c>
      <c r="AM51" s="44">
        <f>IFERROR(SUMIFS('Sales RAW DATA'!$G:$G,'Sales RAW DATA'!$I:$I,Incentive_Calc!$A51,'Sales RAW DATA'!$D:$D,"B5",'Sales RAW DATA'!$E:$E,Incentive_Calc!AM$5)/SUMIFS('Sales RAW DATA'!$F:$F,'Sales RAW DATA'!$I:$I,Incentive_Calc!$A51,'Sales RAW DATA'!$D:$D,"B5",'Sales RAW DATA'!$E:$E,Incentive_Calc!AM$5),"")</f>
        <v>0.90683708886562719</v>
      </c>
      <c r="AN51" s="44">
        <f>IFERROR(SUMIFS('Sales RAW DATA'!$G:$G,'Sales RAW DATA'!$I:$I,Incentive_Calc!$A51,'Sales RAW DATA'!$D:$D,"B5",'Sales RAW DATA'!$E:$E,Incentive_Calc!AN$5)/SUMIFS('Sales RAW DATA'!$F:$F,'Sales RAW DATA'!$I:$I,Incentive_Calc!$A51,'Sales RAW DATA'!$D:$D,"B5",'Sales RAW DATA'!$E:$E,Incentive_Calc!AN$5),"")</f>
        <v>0.94133333333333336</v>
      </c>
      <c r="AO51" s="44">
        <f>SUMIFS('Sales RAW DATA'!$G:$G,'Sales RAW DATA'!$I:$I,Incentive_Calc!$A51,'Sales RAW DATA'!$D:$D,"B5")/SUMIFS('Sales RAW DATA'!$F:$F,'Sales RAW DATA'!$I:$I,Incentive_Calc!$A51,'Sales RAW DATA'!$D:$D,"B5")</f>
        <v>0.91802330221051787</v>
      </c>
      <c r="AP51" s="42">
        <f>SUM(SUMIFS('Sales RAW DATA'!$F$2:$F$22804,'Sales RAW DATA'!$I$2:$I$22804,Incentive_Calc!$A51,'Sales RAW DATA'!$D$2:$D$22804,"B1"),SUMIFS('Sales RAW DATA'!$F$2:$F$22804,'Sales RAW DATA'!$I$2:$I$22804,Incentive_Calc!$A51,'Sales RAW DATA'!$D$2:$D$22804,"B2"),SUMIFS('Sales RAW DATA'!$F$2:$F$22804,'Sales RAW DATA'!$I$2:$I$22804,Incentive_Calc!$A51,'Sales RAW DATA'!$D$2:$D$22804,"B3"),SUMIFS('Sales RAW DATA'!$F$2:$F$22804,'Sales RAW DATA'!$I$2:$I$22804,Incentive_Calc!$A51,'Sales RAW DATA'!$D$2:$D$22804,"B4"),SUMIFS('Sales RAW DATA'!$F$2:$F$22804,'Sales RAW DATA'!$I$2:$I$22804,Incentive_Calc!$A51,'Sales RAW DATA'!$D$2:$D$22804,"B5"))</f>
        <v>1534945</v>
      </c>
      <c r="AQ51" s="42">
        <f>SUM(SUMIFS('Sales RAW DATA'!$G$2:$G$22804,'Sales RAW DATA'!$I$2:$I$22804,Incentive_Calc!$A51,'Sales RAW DATA'!$D$2:$D$22804,"B1"),SUMIFS('Sales RAW DATA'!$G$2:$G$22804,'Sales RAW DATA'!$I$2:$I$22804,Incentive_Calc!$A51,'Sales RAW DATA'!$D$2:$D$22804,"B2"),SUMIFS('Sales RAW DATA'!$G$2:$G$22804,'Sales RAW DATA'!$I$2:$I$22804,Incentive_Calc!$A51,'Sales RAW DATA'!$D$2:$D$22804,"B3"),SUMIFS('Sales RAW DATA'!$G$2:$G$22804,'Sales RAW DATA'!$I$2:$I$22804,Incentive_Calc!$A51,'Sales RAW DATA'!$D$2:$D$22804,"B4"),SUMIFS('Sales RAW DATA'!$G$2:$G$22804,'Sales RAW DATA'!$I$2:$I$22804,Incentive_Calc!$A51,'Sales RAW DATA'!$D$2:$D$22804,"B5"))</f>
        <v>1785319</v>
      </c>
      <c r="AR51" s="45">
        <f t="shared" si="14"/>
        <v>116.31159422650323</v>
      </c>
      <c r="AS51" s="45">
        <f t="shared" si="15"/>
        <v>116</v>
      </c>
      <c r="AT51" s="46">
        <v>1.03</v>
      </c>
      <c r="AU51" s="46">
        <v>0.99</v>
      </c>
      <c r="AV51" s="43" t="str">
        <f t="shared" si="1"/>
        <v>Yes</v>
      </c>
      <c r="AW51" s="43" t="str">
        <f t="shared" si="2"/>
        <v>Yes</v>
      </c>
      <c r="AX51" s="43" t="str">
        <f t="shared" si="3"/>
        <v>Yes</v>
      </c>
      <c r="AY51" s="43" t="str">
        <f t="shared" si="16"/>
        <v>Yes</v>
      </c>
    </row>
    <row r="52" spans="1:51" x14ac:dyDescent="0.35">
      <c r="A52" s="21" t="s">
        <v>926</v>
      </c>
      <c r="B52" s="21" t="s">
        <v>452</v>
      </c>
      <c r="C52" s="21" t="str">
        <f>_xlfn.XLOOKUP($A52,'Employee List'!$E:$E,'Employee List'!$D:$D,0)</f>
        <v>SF</v>
      </c>
      <c r="D52" s="42" cm="1">
        <f t="array" ref="D52">IFERROR(IF($G52="Yes",INDEX('Payment Plan'!$D$6:$D$42,MATCH(1,(Incentive_Calc!$C52='Payment Plan'!$B$6:$B$42)*(Incentive_Calc!$U52='Payment Plan'!$C$6:$C$42),0)),""),"")</f>
        <v>37984.5703125</v>
      </c>
      <c r="E52" s="42" t="str" cm="1">
        <f t="array" ref="E52">IFERROR(IF($H52="Yes",INDEX('Payment Plan'!$D$6:$D$42,MATCH(1,(Incentive_Calc!$C52='Payment Plan'!$B$6:$B$42)*(Incentive_Calc!$AS52='Payment Plan'!$C$6:$C$42),0)),""),"")</f>
        <v/>
      </c>
      <c r="F52" s="42">
        <f t="shared" si="4"/>
        <v>37984.5703125</v>
      </c>
      <c r="G52" s="43" t="str">
        <f t="shared" si="5"/>
        <v>Yes</v>
      </c>
      <c r="H52" s="21" t="str">
        <f t="shared" si="6"/>
        <v>No</v>
      </c>
      <c r="I52" s="42">
        <f>IFERROR(SUMIFS('Sales RAW DATA'!$F$2:$F$30000,'Sales RAW DATA'!$I$2:$I$30000,Incentive_Calc!$A52,'Sales RAW DATA'!$E$2:$E$30000,Incentive_Calc!I$5),"")</f>
        <v>900578</v>
      </c>
      <c r="J52" s="42">
        <f>IFERROR(SUMIFS('Sales RAW DATA'!$F$2:$F$30000,'Sales RAW DATA'!$I$2:$I$30000,Incentive_Calc!$A52,'Sales RAW DATA'!$E$2:$E$30000,Incentive_Calc!J$5),"")</f>
        <v>905203</v>
      </c>
      <c r="K52" s="42">
        <f>IFERROR(SUMIFS('Sales RAW DATA'!$F$2:$F$30000,'Sales RAW DATA'!$I$2:$I$30000,Incentive_Calc!$A52,'Sales RAW DATA'!$E$2:$E$30000,Incentive_Calc!K$5),"")</f>
        <v>917917</v>
      </c>
      <c r="L52" s="42">
        <f t="shared" si="7"/>
        <v>2723698</v>
      </c>
      <c r="M52" s="42">
        <f>IFERROR(SUMIFS('Sales RAW DATA'!$G$2:$G$30000,'Sales RAW DATA'!$I$2:$I$30000,Incentive_Calc!$A52,'Sales RAW DATA'!$E$2:$E$30000,Incentive_Calc!M$5),"")</f>
        <v>970214</v>
      </c>
      <c r="N52" s="42">
        <f>IFERROR(SUMIFS('Sales RAW DATA'!$G$2:$G$30000,'Sales RAW DATA'!$I$2:$I$30000,Incentive_Calc!$A52,'Sales RAW DATA'!$E$2:$E$30000,Incentive_Calc!N$5),"")</f>
        <v>973114</v>
      </c>
      <c r="O52" s="42">
        <f>IFERROR(SUMIFS('Sales RAW DATA'!$G$2:$G$30000,'Sales RAW DATA'!$I$2:$I$30000,Incentive_Calc!$A52,'Sales RAW DATA'!$E$2:$E$30000,Incentive_Calc!O$5),"")</f>
        <v>939681</v>
      </c>
      <c r="P52" s="42">
        <f t="shared" si="8"/>
        <v>2883009</v>
      </c>
      <c r="Q52" s="44">
        <f t="shared" si="9"/>
        <v>1.077323674351361</v>
      </c>
      <c r="R52" s="44">
        <f t="shared" si="10"/>
        <v>1.075022950653058</v>
      </c>
      <c r="S52" s="44">
        <f t="shared" si="11"/>
        <v>1.0237102047352866</v>
      </c>
      <c r="T52" s="45">
        <f t="shared" si="12"/>
        <v>105.8490699042258</v>
      </c>
      <c r="U52" s="45">
        <f t="shared" si="13"/>
        <v>105</v>
      </c>
      <c r="V52" s="44">
        <f>IFERROR(SUMIFS('Sales RAW DATA'!$G:$G,'Sales RAW DATA'!$I:$I,Incentive_Calc!$A52,'Sales RAW DATA'!$D:$D,"B1",'Sales RAW DATA'!$E:$E,Incentive_Calc!V$5)/SUMIFS('Sales RAW DATA'!$F:$F,'Sales RAW DATA'!$I:$I,Incentive_Calc!$A52,'Sales RAW DATA'!$D:$D,"B1",'Sales RAW DATA'!$E:$E,Incentive_Calc!V$5),"")</f>
        <v>1.1918269052303352</v>
      </c>
      <c r="W52" s="44">
        <f>IFERROR(SUMIFS('Sales RAW DATA'!$G:$G,'Sales RAW DATA'!$I:$I,Incentive_Calc!$A52,'Sales RAW DATA'!$D:$D,"B1",'Sales RAW DATA'!$E:$E,Incentive_Calc!W$5)/SUMIFS('Sales RAW DATA'!$F:$F,'Sales RAW DATA'!$I:$I,Incentive_Calc!$A52,'Sales RAW DATA'!$D:$D,"B1",'Sales RAW DATA'!$E:$E,Incentive_Calc!W$5),"")</f>
        <v>0.87950996421885741</v>
      </c>
      <c r="X52" s="44">
        <f>IFERROR(SUMIFS('Sales RAW DATA'!$G:$G,'Sales RAW DATA'!$I:$I,Incentive_Calc!$A52,'Sales RAW DATA'!$D:$D,"B1",'Sales RAW DATA'!$E:$E,Incentive_Calc!X$5)/SUMIFS('Sales RAW DATA'!$F:$F,'Sales RAW DATA'!$I:$I,Incentive_Calc!$A52,'Sales RAW DATA'!$D:$D,"B1",'Sales RAW DATA'!$E:$E,Incentive_Calc!X$5),"")</f>
        <v>0.73253418707964157</v>
      </c>
      <c r="Y52" s="44">
        <f>SUMIFS('Sales RAW DATA'!$G:$G,'Sales RAW DATA'!$I:$I,Incentive_Calc!$A52,'Sales RAW DATA'!$D:$D,"B1")/SUMIFS('Sales RAW DATA'!$F:$F,'Sales RAW DATA'!$I:$I,Incentive_Calc!$A52,'Sales RAW DATA'!$D:$D,"B1")</f>
        <v>0.93953966833444269</v>
      </c>
      <c r="Z52" s="44">
        <f>IFERROR(SUMIFS('Sales RAW DATA'!$G:$G,'Sales RAW DATA'!$I:$I,Incentive_Calc!$A52,'Sales RAW DATA'!$D:$D,"B2",'Sales RAW DATA'!$E:$E,Incentive_Calc!Z$5)/SUMIFS('Sales RAW DATA'!$F:$F,'Sales RAW DATA'!$I:$I,Incentive_Calc!$A52,'Sales RAW DATA'!$D:$D,"B2",'Sales RAW DATA'!$E:$E,Incentive_Calc!Z$5),"")</f>
        <v>0.91999922760538355</v>
      </c>
      <c r="AA52" s="44">
        <f>IFERROR(SUMIFS('Sales RAW DATA'!$G:$G,'Sales RAW DATA'!$I:$I,Incentive_Calc!$A52,'Sales RAW DATA'!$D:$D,"B2",'Sales RAW DATA'!$E:$E,Incentive_Calc!AA$5)/SUMIFS('Sales RAW DATA'!$F:$F,'Sales RAW DATA'!$I:$I,Incentive_Calc!$A52,'Sales RAW DATA'!$D:$D,"B2",'Sales RAW DATA'!$E:$E,Incentive_Calc!AA$5),"")</f>
        <v>0.97098179249725314</v>
      </c>
      <c r="AB52" s="44">
        <f>IFERROR(SUMIFS('Sales RAW DATA'!$G:$G,'Sales RAW DATA'!$I:$I,Incentive_Calc!$A52,'Sales RAW DATA'!$D:$D,"B2",'Sales RAW DATA'!$E:$E,Incentive_Calc!AB$5)/SUMIFS('Sales RAW DATA'!$F:$F,'Sales RAW DATA'!$I:$I,Incentive_Calc!$A52,'Sales RAW DATA'!$D:$D,"B2",'Sales RAW DATA'!$E:$E,Incentive_Calc!AB$5),"")</f>
        <v>0.78218285329038539</v>
      </c>
      <c r="AC52" s="44">
        <f>SUMIFS('Sales RAW DATA'!$G:$G,'Sales RAW DATA'!$I:$I,Incentive_Calc!$A52,'Sales RAW DATA'!$D:$D,"B2")/SUMIFS('Sales RAW DATA'!$F:$F,'Sales RAW DATA'!$I:$I,Incentive_Calc!$A52,'Sales RAW DATA'!$D:$D,"B2")</f>
        <v>0.88951220917945861</v>
      </c>
      <c r="AD52" s="44">
        <f>IFERROR(SUMIFS('Sales RAW DATA'!$G:$G,'Sales RAW DATA'!$I:$I,Incentive_Calc!$A52,'Sales RAW DATA'!$D:$D,"B3",'Sales RAW DATA'!$E:$E,Incentive_Calc!AD$5)/SUMIFS('Sales RAW DATA'!$F:$F,'Sales RAW DATA'!$I:$I,Incentive_Calc!$A52,'Sales RAW DATA'!$D:$D,"B3",'Sales RAW DATA'!$E:$E,Incentive_Calc!AD$5),"")</f>
        <v>1.0084128313286014</v>
      </c>
      <c r="AE52" s="44">
        <f>IFERROR(SUMIFS('Sales RAW DATA'!$G:$G,'Sales RAW DATA'!$I:$I,Incentive_Calc!$A52,'Sales RAW DATA'!$D:$D,"B3",'Sales RAW DATA'!$E:$E,Incentive_Calc!AE$5)/SUMIFS('Sales RAW DATA'!$F:$F,'Sales RAW DATA'!$I:$I,Incentive_Calc!$A52,'Sales RAW DATA'!$D:$D,"B3",'Sales RAW DATA'!$E:$E,Incentive_Calc!AE$5),"")</f>
        <v>1.528122088152156</v>
      </c>
      <c r="AF52" s="44">
        <f>IFERROR(SUMIFS('Sales RAW DATA'!$G:$G,'Sales RAW DATA'!$I:$I,Incentive_Calc!$A52,'Sales RAW DATA'!$D:$D,"B3",'Sales RAW DATA'!$E:$E,Incentive_Calc!AF$5)/SUMIFS('Sales RAW DATA'!$F:$F,'Sales RAW DATA'!$I:$I,Incentive_Calc!$A52,'Sales RAW DATA'!$D:$D,"B3",'Sales RAW DATA'!$E:$E,Incentive_Calc!AF$5),"")</f>
        <v>1.6853174868131133</v>
      </c>
      <c r="AG52" s="44">
        <f>SUMIFS('Sales RAW DATA'!$G:$G,'Sales RAW DATA'!$I:$I,Incentive_Calc!$A52,'Sales RAW DATA'!$D:$D,"B3")/SUMIFS('Sales RAW DATA'!$F:$F,'Sales RAW DATA'!$I:$I,Incentive_Calc!$A52,'Sales RAW DATA'!$D:$D,"B3")</f>
        <v>1.4223489989192177</v>
      </c>
      <c r="AH52" s="44">
        <f>IFERROR(SUMIFS('Sales RAW DATA'!$G:$G,'Sales RAW DATA'!$I:$I,Incentive_Calc!$A52,'Sales RAW DATA'!$D:$D,"B4",'Sales RAW DATA'!$E:$E,Incentive_Calc!AH$5)/SUMIFS('Sales RAW DATA'!$F:$F,'Sales RAW DATA'!$I:$I,Incentive_Calc!$A52,'Sales RAW DATA'!$D:$D,"B4",'Sales RAW DATA'!$E:$E,Incentive_Calc!AH$5),"")</f>
        <v>1.0094054337214562</v>
      </c>
      <c r="AI52" s="44">
        <f>IFERROR(SUMIFS('Sales RAW DATA'!$G:$G,'Sales RAW DATA'!$I:$I,Incentive_Calc!$A52,'Sales RAW DATA'!$D:$D,"B4",'Sales RAW DATA'!$E:$E,Incentive_Calc!AI$5)/SUMIFS('Sales RAW DATA'!$F:$F,'Sales RAW DATA'!$I:$I,Incentive_Calc!$A52,'Sales RAW DATA'!$D:$D,"B4",'Sales RAW DATA'!$E:$E,Incentive_Calc!AI$5),"")</f>
        <v>0.95345164863654575</v>
      </c>
      <c r="AJ52" s="44">
        <f>IFERROR(SUMIFS('Sales RAW DATA'!$G:$G,'Sales RAW DATA'!$I:$I,Incentive_Calc!$A52,'Sales RAW DATA'!$D:$D,"B4",'Sales RAW DATA'!$E:$E,Incentive_Calc!AJ$5)/SUMIFS('Sales RAW DATA'!$F:$F,'Sales RAW DATA'!$I:$I,Incentive_Calc!$A52,'Sales RAW DATA'!$D:$D,"B4",'Sales RAW DATA'!$E:$E,Incentive_Calc!AJ$5),"")</f>
        <v>1.0308855508864796</v>
      </c>
      <c r="AK52" s="44">
        <f>SUMIFS('Sales RAW DATA'!$G:$G,'Sales RAW DATA'!$I:$I,Incentive_Calc!$A52,'Sales RAW DATA'!$D:$D,"B4")/SUMIFS('Sales RAW DATA'!$F:$F,'Sales RAW DATA'!$I:$I,Incentive_Calc!$A52,'Sales RAW DATA'!$D:$D,"B4")</f>
        <v>0.99804181470704345</v>
      </c>
      <c r="AL52" s="44">
        <f>IFERROR(SUMIFS('Sales RAW DATA'!$G:$G,'Sales RAW DATA'!$I:$I,Incentive_Calc!$A52,'Sales RAW DATA'!$D:$D,"B5",'Sales RAW DATA'!$E:$E,Incentive_Calc!AL$5)/SUMIFS('Sales RAW DATA'!$F:$F,'Sales RAW DATA'!$I:$I,Incentive_Calc!$A52,'Sales RAW DATA'!$D:$D,"B5",'Sales RAW DATA'!$E:$E,Incentive_Calc!AL$5),"")</f>
        <v>1.0166143132876659</v>
      </c>
      <c r="AM52" s="44">
        <f>IFERROR(SUMIFS('Sales RAW DATA'!$G:$G,'Sales RAW DATA'!$I:$I,Incentive_Calc!$A52,'Sales RAW DATA'!$D:$D,"B5",'Sales RAW DATA'!$E:$E,Incentive_Calc!AM$5)/SUMIFS('Sales RAW DATA'!$F:$F,'Sales RAW DATA'!$I:$I,Incentive_Calc!$A52,'Sales RAW DATA'!$D:$D,"B5",'Sales RAW DATA'!$E:$E,Incentive_Calc!AM$5),"")</f>
        <v>0.92194851923609189</v>
      </c>
      <c r="AN52" s="44">
        <f>IFERROR(SUMIFS('Sales RAW DATA'!$G:$G,'Sales RAW DATA'!$I:$I,Incentive_Calc!$A52,'Sales RAW DATA'!$D:$D,"B5",'Sales RAW DATA'!$E:$E,Incentive_Calc!AN$5)/SUMIFS('Sales RAW DATA'!$F:$F,'Sales RAW DATA'!$I:$I,Incentive_Calc!$A52,'Sales RAW DATA'!$D:$D,"B5",'Sales RAW DATA'!$E:$E,Incentive_Calc!AN$5),"")</f>
        <v>1.1484560162126884</v>
      </c>
      <c r="AO52" s="44">
        <f>SUMIFS('Sales RAW DATA'!$G:$G,'Sales RAW DATA'!$I:$I,Incentive_Calc!$A52,'Sales RAW DATA'!$D:$D,"B5")/SUMIFS('Sales RAW DATA'!$F:$F,'Sales RAW DATA'!$I:$I,Incentive_Calc!$A52,'Sales RAW DATA'!$D:$D,"B5")</f>
        <v>1.0344810521236716</v>
      </c>
      <c r="AP52" s="42">
        <f>SUM(SUMIFS('Sales RAW DATA'!$F$2:$F$22804,'Sales RAW DATA'!$I$2:$I$22804,Incentive_Calc!$A52,'Sales RAW DATA'!$D$2:$D$22804,"B1"),SUMIFS('Sales RAW DATA'!$F$2:$F$22804,'Sales RAW DATA'!$I$2:$I$22804,Incentive_Calc!$A52,'Sales RAW DATA'!$D$2:$D$22804,"B2"),SUMIFS('Sales RAW DATA'!$F$2:$F$22804,'Sales RAW DATA'!$I$2:$I$22804,Incentive_Calc!$A52,'Sales RAW DATA'!$D$2:$D$22804,"B3"),SUMIFS('Sales RAW DATA'!$F$2:$F$22804,'Sales RAW DATA'!$I$2:$I$22804,Incentive_Calc!$A52,'Sales RAW DATA'!$D$2:$D$22804,"B4"),SUMIFS('Sales RAW DATA'!$F$2:$F$22804,'Sales RAW DATA'!$I$2:$I$22804,Incentive_Calc!$A52,'Sales RAW DATA'!$D$2:$D$22804,"B5"))</f>
        <v>1652721</v>
      </c>
      <c r="AQ52" s="42">
        <f>SUM(SUMIFS('Sales RAW DATA'!$G$2:$G$22804,'Sales RAW DATA'!$I$2:$I$22804,Incentive_Calc!$A52,'Sales RAW DATA'!$D$2:$D$22804,"B1"),SUMIFS('Sales RAW DATA'!$G$2:$G$22804,'Sales RAW DATA'!$I$2:$I$22804,Incentive_Calc!$A52,'Sales RAW DATA'!$D$2:$D$22804,"B2"),SUMIFS('Sales RAW DATA'!$G$2:$G$22804,'Sales RAW DATA'!$I$2:$I$22804,Incentive_Calc!$A52,'Sales RAW DATA'!$D$2:$D$22804,"B3"),SUMIFS('Sales RAW DATA'!$G$2:$G$22804,'Sales RAW DATA'!$I$2:$I$22804,Incentive_Calc!$A52,'Sales RAW DATA'!$D$2:$D$22804,"B4"),SUMIFS('Sales RAW DATA'!$G$2:$G$22804,'Sales RAW DATA'!$I$2:$I$22804,Incentive_Calc!$A52,'Sales RAW DATA'!$D$2:$D$22804,"B5"))</f>
        <v>1770700</v>
      </c>
      <c r="AR52" s="45">
        <f t="shared" si="14"/>
        <v>107.13847043753906</v>
      </c>
      <c r="AS52" s="45">
        <f t="shared" si="15"/>
        <v>107</v>
      </c>
      <c r="AT52" s="46">
        <v>1.06</v>
      </c>
      <c r="AU52" s="46">
        <v>0.92</v>
      </c>
      <c r="AV52" s="43" t="str">
        <f t="shared" si="1"/>
        <v>Yes</v>
      </c>
      <c r="AW52" s="43" t="str">
        <f t="shared" si="2"/>
        <v>Yes</v>
      </c>
      <c r="AX52" s="43" t="str">
        <f t="shared" si="3"/>
        <v>Yes</v>
      </c>
      <c r="AY52" s="43" t="str">
        <f t="shared" si="16"/>
        <v>Yes</v>
      </c>
    </row>
    <row r="53" spans="1:51" x14ac:dyDescent="0.35">
      <c r="A53" s="21" t="s">
        <v>927</v>
      </c>
      <c r="B53" s="21" t="s">
        <v>453</v>
      </c>
      <c r="C53" s="21" t="str">
        <f>_xlfn.XLOOKUP($A53,'Employee List'!$E:$E,'Employee List'!$D:$D,0)</f>
        <v>SF</v>
      </c>
      <c r="D53" s="42" cm="1">
        <f t="array" ref="D53">IFERROR(IF($G53="Yes",INDEX('Payment Plan'!$D$6:$D$42,MATCH(1,(Incentive_Calc!$C53='Payment Plan'!$B$6:$B$42)*(Incentive_Calc!$U53='Payment Plan'!$C$6:$C$42),0)),""),"")</f>
        <v>46170.482618408205</v>
      </c>
      <c r="E53" s="42" t="str" cm="1">
        <f t="array" ref="E53">IFERROR(IF($H53="Yes",INDEX('Payment Plan'!$D$6:$D$42,MATCH(1,(Incentive_Calc!$C53='Payment Plan'!$B$6:$B$42)*(Incentive_Calc!$AS53='Payment Plan'!$C$6:$C$42),0)),""),"")</f>
        <v/>
      </c>
      <c r="F53" s="42">
        <f t="shared" si="4"/>
        <v>46170.482618408205</v>
      </c>
      <c r="G53" s="43" t="str">
        <f t="shared" si="5"/>
        <v>Yes</v>
      </c>
      <c r="H53" s="21" t="str">
        <f t="shared" si="6"/>
        <v>No</v>
      </c>
      <c r="I53" s="42">
        <f>IFERROR(SUMIFS('Sales RAW DATA'!$F$2:$F$30000,'Sales RAW DATA'!$I$2:$I$30000,Incentive_Calc!$A53,'Sales RAW DATA'!$E$2:$E$30000,Incentive_Calc!I$5),"")</f>
        <v>731464</v>
      </c>
      <c r="J53" s="42">
        <f>IFERROR(SUMIFS('Sales RAW DATA'!$F$2:$F$30000,'Sales RAW DATA'!$I$2:$I$30000,Incentive_Calc!$A53,'Sales RAW DATA'!$E$2:$E$30000,Incentive_Calc!J$5),"")</f>
        <v>727331</v>
      </c>
      <c r="K53" s="42">
        <f>IFERROR(SUMIFS('Sales RAW DATA'!$F$2:$F$30000,'Sales RAW DATA'!$I$2:$I$30000,Incentive_Calc!$A53,'Sales RAW DATA'!$E$2:$E$30000,Incentive_Calc!K$5),"")</f>
        <v>734994</v>
      </c>
      <c r="L53" s="42">
        <f t="shared" si="7"/>
        <v>2193789</v>
      </c>
      <c r="M53" s="42">
        <f>IFERROR(SUMIFS('Sales RAW DATA'!$G$2:$G$30000,'Sales RAW DATA'!$I$2:$I$30000,Incentive_Calc!$A53,'Sales RAW DATA'!$E$2:$E$30000,Incentive_Calc!M$5),"")</f>
        <v>782923</v>
      </c>
      <c r="N53" s="42">
        <f>IFERROR(SUMIFS('Sales RAW DATA'!$G$2:$G$30000,'Sales RAW DATA'!$I$2:$I$30000,Incentive_Calc!$A53,'Sales RAW DATA'!$E$2:$E$30000,Incentive_Calc!N$5),"")</f>
        <v>817948</v>
      </c>
      <c r="O53" s="42">
        <f>IFERROR(SUMIFS('Sales RAW DATA'!$G$2:$G$30000,'Sales RAW DATA'!$I$2:$I$30000,Incentive_Calc!$A53,'Sales RAW DATA'!$E$2:$E$30000,Incentive_Calc!O$5),"")</f>
        <v>794910</v>
      </c>
      <c r="P53" s="42">
        <f t="shared" si="8"/>
        <v>2395781</v>
      </c>
      <c r="Q53" s="44">
        <f t="shared" si="9"/>
        <v>1.0703506939507617</v>
      </c>
      <c r="R53" s="44">
        <f t="shared" si="10"/>
        <v>1.1245883923550626</v>
      </c>
      <c r="S53" s="44">
        <f t="shared" si="11"/>
        <v>1.081519032808431</v>
      </c>
      <c r="T53" s="45">
        <f t="shared" si="12"/>
        <v>109.20744884763303</v>
      </c>
      <c r="U53" s="45">
        <f t="shared" si="13"/>
        <v>109</v>
      </c>
      <c r="V53" s="44">
        <f>IFERROR(SUMIFS('Sales RAW DATA'!$G:$G,'Sales RAW DATA'!$I:$I,Incentive_Calc!$A53,'Sales RAW DATA'!$D:$D,"B1",'Sales RAW DATA'!$E:$E,Incentive_Calc!V$5)/SUMIFS('Sales RAW DATA'!$F:$F,'Sales RAW DATA'!$I:$I,Incentive_Calc!$A53,'Sales RAW DATA'!$D:$D,"B1",'Sales RAW DATA'!$E:$E,Incentive_Calc!V$5),"")</f>
        <v>0.84868983749319649</v>
      </c>
      <c r="W53" s="44">
        <f>IFERROR(SUMIFS('Sales RAW DATA'!$G:$G,'Sales RAW DATA'!$I:$I,Incentive_Calc!$A53,'Sales RAW DATA'!$D:$D,"B1",'Sales RAW DATA'!$E:$E,Incentive_Calc!W$5)/SUMIFS('Sales RAW DATA'!$F:$F,'Sales RAW DATA'!$I:$I,Incentive_Calc!$A53,'Sales RAW DATA'!$D:$D,"B1",'Sales RAW DATA'!$E:$E,Incentive_Calc!W$5),"")</f>
        <v>0.80836549062844543</v>
      </c>
      <c r="X53" s="44">
        <f>IFERROR(SUMIFS('Sales RAW DATA'!$G:$G,'Sales RAW DATA'!$I:$I,Incentive_Calc!$A53,'Sales RAW DATA'!$D:$D,"B1",'Sales RAW DATA'!$E:$E,Incentive_Calc!X$5)/SUMIFS('Sales RAW DATA'!$F:$F,'Sales RAW DATA'!$I:$I,Incentive_Calc!$A53,'Sales RAW DATA'!$D:$D,"B1",'Sales RAW DATA'!$E:$E,Incentive_Calc!X$5),"")</f>
        <v>0.69809198811420503</v>
      </c>
      <c r="Y53" s="44">
        <f>SUMIFS('Sales RAW DATA'!$G:$G,'Sales RAW DATA'!$I:$I,Incentive_Calc!$A53,'Sales RAW DATA'!$D:$D,"B1")/SUMIFS('Sales RAW DATA'!$F:$F,'Sales RAW DATA'!$I:$I,Incentive_Calc!$A53,'Sales RAW DATA'!$D:$D,"B1")</f>
        <v>0.78665243248236116</v>
      </c>
      <c r="Z53" s="44">
        <f>IFERROR(SUMIFS('Sales RAW DATA'!$G:$G,'Sales RAW DATA'!$I:$I,Incentive_Calc!$A53,'Sales RAW DATA'!$D:$D,"B2",'Sales RAW DATA'!$E:$E,Incentive_Calc!Z$5)/SUMIFS('Sales RAW DATA'!$F:$F,'Sales RAW DATA'!$I:$I,Incentive_Calc!$A53,'Sales RAW DATA'!$D:$D,"B2",'Sales RAW DATA'!$E:$E,Incentive_Calc!Z$5),"")</f>
        <v>1.2771689497716896</v>
      </c>
      <c r="AA53" s="44">
        <f>IFERROR(SUMIFS('Sales RAW DATA'!$G:$G,'Sales RAW DATA'!$I:$I,Incentive_Calc!$A53,'Sales RAW DATA'!$D:$D,"B2",'Sales RAW DATA'!$E:$E,Incentive_Calc!AA$5)/SUMIFS('Sales RAW DATA'!$F:$F,'Sales RAW DATA'!$I:$I,Incentive_Calc!$A53,'Sales RAW DATA'!$D:$D,"B2",'Sales RAW DATA'!$E:$E,Incentive_Calc!AA$5),"")</f>
        <v>1.2874181818181818</v>
      </c>
      <c r="AB53" s="44">
        <f>IFERROR(SUMIFS('Sales RAW DATA'!$G:$G,'Sales RAW DATA'!$I:$I,Incentive_Calc!$A53,'Sales RAW DATA'!$D:$D,"B2",'Sales RAW DATA'!$E:$E,Incentive_Calc!AB$5)/SUMIFS('Sales RAW DATA'!$F:$F,'Sales RAW DATA'!$I:$I,Incentive_Calc!$A53,'Sales RAW DATA'!$D:$D,"B2",'Sales RAW DATA'!$E:$E,Incentive_Calc!AB$5),"")</f>
        <v>1.2692456135142356</v>
      </c>
      <c r="AC53" s="44">
        <f>SUMIFS('Sales RAW DATA'!$G:$G,'Sales RAW DATA'!$I:$I,Incentive_Calc!$A53,'Sales RAW DATA'!$D:$D,"B2")/SUMIFS('Sales RAW DATA'!$F:$F,'Sales RAW DATA'!$I:$I,Incentive_Calc!$A53,'Sales RAW DATA'!$D:$D,"B2")</f>
        <v>1.277997633319754</v>
      </c>
      <c r="AD53" s="44">
        <f>IFERROR(SUMIFS('Sales RAW DATA'!$G:$G,'Sales RAW DATA'!$I:$I,Incentive_Calc!$A53,'Sales RAW DATA'!$D:$D,"B3",'Sales RAW DATA'!$E:$E,Incentive_Calc!AD$5)/SUMIFS('Sales RAW DATA'!$F:$F,'Sales RAW DATA'!$I:$I,Incentive_Calc!$A53,'Sales RAW DATA'!$D:$D,"B3",'Sales RAW DATA'!$E:$E,Incentive_Calc!AD$5),"")</f>
        <v>1.3514490903830771</v>
      </c>
      <c r="AE53" s="44">
        <f>IFERROR(SUMIFS('Sales RAW DATA'!$G:$G,'Sales RAW DATA'!$I:$I,Incentive_Calc!$A53,'Sales RAW DATA'!$D:$D,"B3",'Sales RAW DATA'!$E:$E,Incentive_Calc!AE$5)/SUMIFS('Sales RAW DATA'!$F:$F,'Sales RAW DATA'!$I:$I,Incentive_Calc!$A53,'Sales RAW DATA'!$D:$D,"B3",'Sales RAW DATA'!$E:$E,Incentive_Calc!AE$5),"")</f>
        <v>1.7891536203936296</v>
      </c>
      <c r="AF53" s="44">
        <f>IFERROR(SUMIFS('Sales RAW DATA'!$G:$G,'Sales RAW DATA'!$I:$I,Incentive_Calc!$A53,'Sales RAW DATA'!$D:$D,"B3",'Sales RAW DATA'!$E:$E,Incentive_Calc!AF$5)/SUMIFS('Sales RAW DATA'!$F:$F,'Sales RAW DATA'!$I:$I,Incentive_Calc!$A53,'Sales RAW DATA'!$D:$D,"B3",'Sales RAW DATA'!$E:$E,Incentive_Calc!AF$5),"")</f>
        <v>1.7958454289507082</v>
      </c>
      <c r="AG53" s="44">
        <f>SUMIFS('Sales RAW DATA'!$G:$G,'Sales RAW DATA'!$I:$I,Incentive_Calc!$A53,'Sales RAW DATA'!$D:$D,"B3")/SUMIFS('Sales RAW DATA'!$F:$F,'Sales RAW DATA'!$I:$I,Incentive_Calc!$A53,'Sales RAW DATA'!$D:$D,"B3")</f>
        <v>1.6536527408631192</v>
      </c>
      <c r="AH53" s="44">
        <f>IFERROR(SUMIFS('Sales RAW DATA'!$G:$G,'Sales RAW DATA'!$I:$I,Incentive_Calc!$A53,'Sales RAW DATA'!$D:$D,"B4",'Sales RAW DATA'!$E:$E,Incentive_Calc!AH$5)/SUMIFS('Sales RAW DATA'!$F:$F,'Sales RAW DATA'!$I:$I,Incentive_Calc!$A53,'Sales RAW DATA'!$D:$D,"B4",'Sales RAW DATA'!$E:$E,Incentive_Calc!AH$5),"")</f>
        <v>1.2125827304062462</v>
      </c>
      <c r="AI53" s="44">
        <f>IFERROR(SUMIFS('Sales RAW DATA'!$G:$G,'Sales RAW DATA'!$I:$I,Incentive_Calc!$A53,'Sales RAW DATA'!$D:$D,"B4",'Sales RAW DATA'!$E:$E,Incentive_Calc!AI$5)/SUMIFS('Sales RAW DATA'!$F:$F,'Sales RAW DATA'!$I:$I,Incentive_Calc!$A53,'Sales RAW DATA'!$D:$D,"B4",'Sales RAW DATA'!$E:$E,Incentive_Calc!AI$5),"")</f>
        <v>1.0231394953699771</v>
      </c>
      <c r="AJ53" s="44">
        <f>IFERROR(SUMIFS('Sales RAW DATA'!$G:$G,'Sales RAW DATA'!$I:$I,Incentive_Calc!$A53,'Sales RAW DATA'!$D:$D,"B4",'Sales RAW DATA'!$E:$E,Incentive_Calc!AJ$5)/SUMIFS('Sales RAW DATA'!$F:$F,'Sales RAW DATA'!$I:$I,Incentive_Calc!$A53,'Sales RAW DATA'!$D:$D,"B4",'Sales RAW DATA'!$E:$E,Incentive_Calc!AJ$5),"")</f>
        <v>0.97954667526050054</v>
      </c>
      <c r="AK53" s="44">
        <f>SUMIFS('Sales RAW DATA'!$G:$G,'Sales RAW DATA'!$I:$I,Incentive_Calc!$A53,'Sales RAW DATA'!$D:$D,"B4")/SUMIFS('Sales RAW DATA'!$F:$F,'Sales RAW DATA'!$I:$I,Incentive_Calc!$A53,'Sales RAW DATA'!$D:$D,"B4")</f>
        <v>1.0704115944113786</v>
      </c>
      <c r="AL53" s="44">
        <f>IFERROR(SUMIFS('Sales RAW DATA'!$G:$G,'Sales RAW DATA'!$I:$I,Incentive_Calc!$A53,'Sales RAW DATA'!$D:$D,"B5",'Sales RAW DATA'!$E:$E,Incentive_Calc!AL$5)/SUMIFS('Sales RAW DATA'!$F:$F,'Sales RAW DATA'!$I:$I,Incentive_Calc!$A53,'Sales RAW DATA'!$D:$D,"B5",'Sales RAW DATA'!$E:$E,Incentive_Calc!AL$5),"")</f>
        <v>1.0637724406795976</v>
      </c>
      <c r="AM53" s="44">
        <f>IFERROR(SUMIFS('Sales RAW DATA'!$G:$G,'Sales RAW DATA'!$I:$I,Incentive_Calc!$A53,'Sales RAW DATA'!$D:$D,"B5",'Sales RAW DATA'!$E:$E,Incentive_Calc!AM$5)/SUMIFS('Sales RAW DATA'!$F:$F,'Sales RAW DATA'!$I:$I,Incentive_Calc!$A53,'Sales RAW DATA'!$D:$D,"B5",'Sales RAW DATA'!$E:$E,Incentive_Calc!AM$5),"")</f>
        <v>0.96438205614946548</v>
      </c>
      <c r="AN53" s="44">
        <f>IFERROR(SUMIFS('Sales RAW DATA'!$G:$G,'Sales RAW DATA'!$I:$I,Incentive_Calc!$A53,'Sales RAW DATA'!$D:$D,"B5",'Sales RAW DATA'!$E:$E,Incentive_Calc!AN$5)/SUMIFS('Sales RAW DATA'!$F:$F,'Sales RAW DATA'!$I:$I,Incentive_Calc!$A53,'Sales RAW DATA'!$D:$D,"B5",'Sales RAW DATA'!$E:$E,Incentive_Calc!AN$5),"")</f>
        <v>0.93887056083834664</v>
      </c>
      <c r="AO53" s="44">
        <f>SUMIFS('Sales RAW DATA'!$G:$G,'Sales RAW DATA'!$I:$I,Incentive_Calc!$A53,'Sales RAW DATA'!$D:$D,"B5")/SUMIFS('Sales RAW DATA'!$F:$F,'Sales RAW DATA'!$I:$I,Incentive_Calc!$A53,'Sales RAW DATA'!$D:$D,"B5")</f>
        <v>0.98944745713029458</v>
      </c>
      <c r="AP53" s="42">
        <f>SUM(SUMIFS('Sales RAW DATA'!$F$2:$F$22804,'Sales RAW DATA'!$I$2:$I$22804,Incentive_Calc!$A53,'Sales RAW DATA'!$D$2:$D$22804,"B1"),SUMIFS('Sales RAW DATA'!$F$2:$F$22804,'Sales RAW DATA'!$I$2:$I$22804,Incentive_Calc!$A53,'Sales RAW DATA'!$D$2:$D$22804,"B2"),SUMIFS('Sales RAW DATA'!$F$2:$F$22804,'Sales RAW DATA'!$I$2:$I$22804,Incentive_Calc!$A53,'Sales RAW DATA'!$D$2:$D$22804,"B3"),SUMIFS('Sales RAW DATA'!$F$2:$F$22804,'Sales RAW DATA'!$I$2:$I$22804,Incentive_Calc!$A53,'Sales RAW DATA'!$D$2:$D$22804,"B4"),SUMIFS('Sales RAW DATA'!$F$2:$F$22804,'Sales RAW DATA'!$I$2:$I$22804,Incentive_Calc!$A53,'Sales RAW DATA'!$D$2:$D$22804,"B5"))</f>
        <v>1378391</v>
      </c>
      <c r="AQ53" s="42">
        <f>SUM(SUMIFS('Sales RAW DATA'!$G$2:$G$22804,'Sales RAW DATA'!$I$2:$I$22804,Incentive_Calc!$A53,'Sales RAW DATA'!$D$2:$D$22804,"B1"),SUMIFS('Sales RAW DATA'!$G$2:$G$22804,'Sales RAW DATA'!$I$2:$I$22804,Incentive_Calc!$A53,'Sales RAW DATA'!$D$2:$D$22804,"B2"),SUMIFS('Sales RAW DATA'!$G$2:$G$22804,'Sales RAW DATA'!$I$2:$I$22804,Incentive_Calc!$A53,'Sales RAW DATA'!$D$2:$D$22804,"B3"),SUMIFS('Sales RAW DATA'!$G$2:$G$22804,'Sales RAW DATA'!$I$2:$I$22804,Incentive_Calc!$A53,'Sales RAW DATA'!$D$2:$D$22804,"B4"),SUMIFS('Sales RAW DATA'!$G$2:$G$22804,'Sales RAW DATA'!$I$2:$I$22804,Incentive_Calc!$A53,'Sales RAW DATA'!$D$2:$D$22804,"B5"))</f>
        <v>1549595</v>
      </c>
      <c r="AR53" s="45">
        <f t="shared" si="14"/>
        <v>112.42056861949912</v>
      </c>
      <c r="AS53" s="45">
        <f t="shared" si="15"/>
        <v>112</v>
      </c>
      <c r="AT53" s="46">
        <v>1.0900000000000001</v>
      </c>
      <c r="AU53" s="46">
        <v>0.9</v>
      </c>
      <c r="AV53" s="43" t="str">
        <f t="shared" si="1"/>
        <v>Yes</v>
      </c>
      <c r="AW53" s="43" t="str">
        <f t="shared" si="2"/>
        <v>Yes</v>
      </c>
      <c r="AX53" s="43" t="str">
        <f t="shared" si="3"/>
        <v>Yes</v>
      </c>
      <c r="AY53" s="43" t="str">
        <f t="shared" si="16"/>
        <v>Yes</v>
      </c>
    </row>
    <row r="54" spans="1:51" x14ac:dyDescent="0.35">
      <c r="A54" s="21" t="s">
        <v>928</v>
      </c>
      <c r="B54" s="21" t="s">
        <v>454</v>
      </c>
      <c r="C54" s="21" t="str">
        <f>_xlfn.XLOOKUP($A54,'Employee List'!$E:$E,'Employee List'!$D:$D,0)</f>
        <v>SF</v>
      </c>
      <c r="D54" s="42" cm="1">
        <f t="array" ref="D54">IFERROR(IF($G54="Yes",INDEX('Payment Plan'!$D$6:$D$42,MATCH(1,(Incentive_Calc!$C54='Payment Plan'!$B$6:$B$42)*(Incentive_Calc!$U54='Payment Plan'!$C$6:$C$42),0)),""),"")</f>
        <v>27562.5</v>
      </c>
      <c r="E54" s="42" t="str" cm="1">
        <f t="array" ref="E54">IFERROR(IF($H54="Yes",INDEX('Payment Plan'!$D$6:$D$42,MATCH(1,(Incentive_Calc!$C54='Payment Plan'!$B$6:$B$42)*(Incentive_Calc!$AS54='Payment Plan'!$C$6:$C$42),0)),""),"")</f>
        <v/>
      </c>
      <c r="F54" s="42">
        <f t="shared" si="4"/>
        <v>27562.5</v>
      </c>
      <c r="G54" s="43" t="str">
        <f t="shared" si="5"/>
        <v>Yes</v>
      </c>
      <c r="H54" s="21" t="str">
        <f t="shared" si="6"/>
        <v>No</v>
      </c>
      <c r="I54" s="42">
        <f>IFERROR(SUMIFS('Sales RAW DATA'!$F$2:$F$30000,'Sales RAW DATA'!$I$2:$I$30000,Incentive_Calc!$A54,'Sales RAW DATA'!$E$2:$E$30000,Incentive_Calc!I$5),"")</f>
        <v>824752</v>
      </c>
      <c r="J54" s="42">
        <f>IFERROR(SUMIFS('Sales RAW DATA'!$F$2:$F$30000,'Sales RAW DATA'!$I$2:$I$30000,Incentive_Calc!$A54,'Sales RAW DATA'!$E$2:$E$30000,Incentive_Calc!J$5),"")</f>
        <v>845230</v>
      </c>
      <c r="K54" s="42">
        <f>IFERROR(SUMIFS('Sales RAW DATA'!$F$2:$F$30000,'Sales RAW DATA'!$I$2:$I$30000,Incentive_Calc!$A54,'Sales RAW DATA'!$E$2:$E$30000,Incentive_Calc!K$5),"")</f>
        <v>847406</v>
      </c>
      <c r="L54" s="42">
        <f t="shared" si="7"/>
        <v>2517388</v>
      </c>
      <c r="M54" s="42">
        <f>IFERROR(SUMIFS('Sales RAW DATA'!$G$2:$G$30000,'Sales RAW DATA'!$I$2:$I$30000,Incentive_Calc!$A54,'Sales RAW DATA'!$E$2:$E$30000,Incentive_Calc!M$5),"")</f>
        <v>859376</v>
      </c>
      <c r="N54" s="42">
        <f>IFERROR(SUMIFS('Sales RAW DATA'!$G$2:$G$30000,'Sales RAW DATA'!$I$2:$I$30000,Incentive_Calc!$A54,'Sales RAW DATA'!$E$2:$E$30000,Incentive_Calc!N$5),"")</f>
        <v>863302</v>
      </c>
      <c r="O54" s="42">
        <f>IFERROR(SUMIFS('Sales RAW DATA'!$G$2:$G$30000,'Sales RAW DATA'!$I$2:$I$30000,Incentive_Calc!$A54,'Sales RAW DATA'!$E$2:$E$30000,Incentive_Calc!O$5),"")</f>
        <v>858399</v>
      </c>
      <c r="P54" s="42">
        <f t="shared" si="8"/>
        <v>2581077</v>
      </c>
      <c r="Q54" s="44">
        <f t="shared" si="9"/>
        <v>1.0419811046229654</v>
      </c>
      <c r="R54" s="44">
        <f t="shared" si="10"/>
        <v>1.0213811625238101</v>
      </c>
      <c r="S54" s="44">
        <f t="shared" si="11"/>
        <v>1.0129725302865451</v>
      </c>
      <c r="T54" s="45">
        <f t="shared" si="12"/>
        <v>102.52996359718883</v>
      </c>
      <c r="U54" s="45">
        <f t="shared" si="13"/>
        <v>102</v>
      </c>
      <c r="V54" s="44">
        <f>IFERROR(SUMIFS('Sales RAW DATA'!$G:$G,'Sales RAW DATA'!$I:$I,Incentive_Calc!$A54,'Sales RAW DATA'!$D:$D,"B1",'Sales RAW DATA'!$E:$E,Incentive_Calc!V$5)/SUMIFS('Sales RAW DATA'!$F:$F,'Sales RAW DATA'!$I:$I,Incentive_Calc!$A54,'Sales RAW DATA'!$D:$D,"B1",'Sales RAW DATA'!$E:$E,Incentive_Calc!V$5),"")</f>
        <v>1.0786503594034975</v>
      </c>
      <c r="W54" s="44">
        <f>IFERROR(SUMIFS('Sales RAW DATA'!$G:$G,'Sales RAW DATA'!$I:$I,Incentive_Calc!$A54,'Sales RAW DATA'!$D:$D,"B1",'Sales RAW DATA'!$E:$E,Incentive_Calc!W$5)/SUMIFS('Sales RAW DATA'!$F:$F,'Sales RAW DATA'!$I:$I,Incentive_Calc!$A54,'Sales RAW DATA'!$D:$D,"B1",'Sales RAW DATA'!$E:$E,Incentive_Calc!W$5),"")</f>
        <v>0.87965606731284984</v>
      </c>
      <c r="X54" s="44">
        <f>IFERROR(SUMIFS('Sales RAW DATA'!$G:$G,'Sales RAW DATA'!$I:$I,Incentive_Calc!$A54,'Sales RAW DATA'!$D:$D,"B1",'Sales RAW DATA'!$E:$E,Incentive_Calc!X$5)/SUMIFS('Sales RAW DATA'!$F:$F,'Sales RAW DATA'!$I:$I,Incentive_Calc!$A54,'Sales RAW DATA'!$D:$D,"B1",'Sales RAW DATA'!$E:$E,Incentive_Calc!X$5),"")</f>
        <v>0.83005278363305324</v>
      </c>
      <c r="Y54" s="44">
        <f>SUMIFS('Sales RAW DATA'!$G:$G,'Sales RAW DATA'!$I:$I,Incentive_Calc!$A54,'Sales RAW DATA'!$D:$D,"B1")/SUMIFS('Sales RAW DATA'!$F:$F,'Sales RAW DATA'!$I:$I,Incentive_Calc!$A54,'Sales RAW DATA'!$D:$D,"B1")</f>
        <v>0.93186729725664008</v>
      </c>
      <c r="Z54" s="44">
        <f>IFERROR(SUMIFS('Sales RAW DATA'!$G:$G,'Sales RAW DATA'!$I:$I,Incentive_Calc!$A54,'Sales RAW DATA'!$D:$D,"B2",'Sales RAW DATA'!$E:$E,Incentive_Calc!Z$5)/SUMIFS('Sales RAW DATA'!$F:$F,'Sales RAW DATA'!$I:$I,Incentive_Calc!$A54,'Sales RAW DATA'!$D:$D,"B2",'Sales RAW DATA'!$E:$E,Incentive_Calc!Z$5),"")</f>
        <v>0.9167424104708235</v>
      </c>
      <c r="AA54" s="44">
        <f>IFERROR(SUMIFS('Sales RAW DATA'!$G:$G,'Sales RAW DATA'!$I:$I,Incentive_Calc!$A54,'Sales RAW DATA'!$D:$D,"B2",'Sales RAW DATA'!$E:$E,Incentive_Calc!AA$5)/SUMIFS('Sales RAW DATA'!$F:$F,'Sales RAW DATA'!$I:$I,Incentive_Calc!$A54,'Sales RAW DATA'!$D:$D,"B2",'Sales RAW DATA'!$E:$E,Incentive_Calc!AA$5),"")</f>
        <v>1.2497298076230277</v>
      </c>
      <c r="AB54" s="44">
        <f>IFERROR(SUMIFS('Sales RAW DATA'!$G:$G,'Sales RAW DATA'!$I:$I,Incentive_Calc!$A54,'Sales RAW DATA'!$D:$D,"B2",'Sales RAW DATA'!$E:$E,Incentive_Calc!AB$5)/SUMIFS('Sales RAW DATA'!$F:$F,'Sales RAW DATA'!$I:$I,Incentive_Calc!$A54,'Sales RAW DATA'!$D:$D,"B2",'Sales RAW DATA'!$E:$E,Incentive_Calc!AB$5),"")</f>
        <v>1.0110324581547858</v>
      </c>
      <c r="AC54" s="44">
        <f>SUMIFS('Sales RAW DATA'!$G:$G,'Sales RAW DATA'!$I:$I,Incentive_Calc!$A54,'Sales RAW DATA'!$D:$D,"B2")/SUMIFS('Sales RAW DATA'!$F:$F,'Sales RAW DATA'!$I:$I,Incentive_Calc!$A54,'Sales RAW DATA'!$D:$D,"B2")</f>
        <v>1.0625740503174461</v>
      </c>
      <c r="AD54" s="44">
        <f>IFERROR(SUMIFS('Sales RAW DATA'!$G:$G,'Sales RAW DATA'!$I:$I,Incentive_Calc!$A54,'Sales RAW DATA'!$D:$D,"B3",'Sales RAW DATA'!$E:$E,Incentive_Calc!AD$5)/SUMIFS('Sales RAW DATA'!$F:$F,'Sales RAW DATA'!$I:$I,Incentive_Calc!$A54,'Sales RAW DATA'!$D:$D,"B3",'Sales RAW DATA'!$E:$E,Incentive_Calc!AD$5),"")</f>
        <v>0.72941319303925534</v>
      </c>
      <c r="AE54" s="44">
        <f>IFERROR(SUMIFS('Sales RAW DATA'!$G:$G,'Sales RAW DATA'!$I:$I,Incentive_Calc!$A54,'Sales RAW DATA'!$D:$D,"B3",'Sales RAW DATA'!$E:$E,Incentive_Calc!AE$5)/SUMIFS('Sales RAW DATA'!$F:$F,'Sales RAW DATA'!$I:$I,Incentive_Calc!$A54,'Sales RAW DATA'!$D:$D,"B3",'Sales RAW DATA'!$E:$E,Incentive_Calc!AE$5),"")</f>
        <v>1.582700582131106</v>
      </c>
      <c r="AF54" s="44">
        <f>IFERROR(SUMIFS('Sales RAW DATA'!$G:$G,'Sales RAW DATA'!$I:$I,Incentive_Calc!$A54,'Sales RAW DATA'!$D:$D,"B3",'Sales RAW DATA'!$E:$E,Incentive_Calc!AF$5)/SUMIFS('Sales RAW DATA'!$F:$F,'Sales RAW DATA'!$I:$I,Incentive_Calc!$A54,'Sales RAW DATA'!$D:$D,"B3",'Sales RAW DATA'!$E:$E,Incentive_Calc!AF$5),"")</f>
        <v>1.6810125540799046</v>
      </c>
      <c r="AG54" s="44">
        <f>SUMIFS('Sales RAW DATA'!$G:$G,'Sales RAW DATA'!$I:$I,Incentive_Calc!$A54,'Sales RAW DATA'!$D:$D,"B3")/SUMIFS('Sales RAW DATA'!$F:$F,'Sales RAW DATA'!$I:$I,Incentive_Calc!$A54,'Sales RAW DATA'!$D:$D,"B3")</f>
        <v>1.3525898678981687</v>
      </c>
      <c r="AH54" s="44">
        <f>IFERROR(SUMIFS('Sales RAW DATA'!$G:$G,'Sales RAW DATA'!$I:$I,Incentive_Calc!$A54,'Sales RAW DATA'!$D:$D,"B4",'Sales RAW DATA'!$E:$E,Incentive_Calc!AH$5)/SUMIFS('Sales RAW DATA'!$F:$F,'Sales RAW DATA'!$I:$I,Incentive_Calc!$A54,'Sales RAW DATA'!$D:$D,"B4",'Sales RAW DATA'!$E:$E,Incentive_Calc!AH$5),"")</f>
        <v>1.5170496692540052</v>
      </c>
      <c r="AI54" s="44">
        <f>IFERROR(SUMIFS('Sales RAW DATA'!$G:$G,'Sales RAW DATA'!$I:$I,Incentive_Calc!$A54,'Sales RAW DATA'!$D:$D,"B4",'Sales RAW DATA'!$E:$E,Incentive_Calc!AI$5)/SUMIFS('Sales RAW DATA'!$F:$F,'Sales RAW DATA'!$I:$I,Incentive_Calc!$A54,'Sales RAW DATA'!$D:$D,"B4",'Sales RAW DATA'!$E:$E,Incentive_Calc!AI$5),"")</f>
        <v>0.99259038389862098</v>
      </c>
      <c r="AJ54" s="44">
        <f>IFERROR(SUMIFS('Sales RAW DATA'!$G:$G,'Sales RAW DATA'!$I:$I,Incentive_Calc!$A54,'Sales RAW DATA'!$D:$D,"B4",'Sales RAW DATA'!$E:$E,Incentive_Calc!AJ$5)/SUMIFS('Sales RAW DATA'!$F:$F,'Sales RAW DATA'!$I:$I,Incentive_Calc!$A54,'Sales RAW DATA'!$D:$D,"B4",'Sales RAW DATA'!$E:$E,Incentive_Calc!AJ$5),"")</f>
        <v>0.57434216714055231</v>
      </c>
      <c r="AK54" s="44">
        <f>SUMIFS('Sales RAW DATA'!$G:$G,'Sales RAW DATA'!$I:$I,Incentive_Calc!$A54,'Sales RAW DATA'!$D:$D,"B4")/SUMIFS('Sales RAW DATA'!$F:$F,'Sales RAW DATA'!$I:$I,Incentive_Calc!$A54,'Sales RAW DATA'!$D:$D,"B4")</f>
        <v>1.0193087162085064</v>
      </c>
      <c r="AL54" s="44">
        <f>IFERROR(SUMIFS('Sales RAW DATA'!$G:$G,'Sales RAW DATA'!$I:$I,Incentive_Calc!$A54,'Sales RAW DATA'!$D:$D,"B5",'Sales RAW DATA'!$E:$E,Incentive_Calc!AL$5)/SUMIFS('Sales RAW DATA'!$F:$F,'Sales RAW DATA'!$I:$I,Incentive_Calc!$A54,'Sales RAW DATA'!$D:$D,"B5",'Sales RAW DATA'!$E:$E,Incentive_Calc!AL$5),"")</f>
        <v>1.5030042058882436</v>
      </c>
      <c r="AM54" s="44">
        <f>IFERROR(SUMIFS('Sales RAW DATA'!$G:$G,'Sales RAW DATA'!$I:$I,Incentive_Calc!$A54,'Sales RAW DATA'!$D:$D,"B5",'Sales RAW DATA'!$E:$E,Incentive_Calc!AM$5)/SUMIFS('Sales RAW DATA'!$F:$F,'Sales RAW DATA'!$I:$I,Incentive_Calc!$A54,'Sales RAW DATA'!$D:$D,"B5",'Sales RAW DATA'!$E:$E,Incentive_Calc!AM$5),"")</f>
        <v>1.3770407108906799</v>
      </c>
      <c r="AN54" s="44">
        <f>IFERROR(SUMIFS('Sales RAW DATA'!$G:$G,'Sales RAW DATA'!$I:$I,Incentive_Calc!$A54,'Sales RAW DATA'!$D:$D,"B5",'Sales RAW DATA'!$E:$E,Incentive_Calc!AN$5)/SUMIFS('Sales RAW DATA'!$F:$F,'Sales RAW DATA'!$I:$I,Incentive_Calc!$A54,'Sales RAW DATA'!$D:$D,"B5",'Sales RAW DATA'!$E:$E,Incentive_Calc!AN$5),"")</f>
        <v>1.7394743246532003</v>
      </c>
      <c r="AO54" s="44">
        <f>SUMIFS('Sales RAW DATA'!$G:$G,'Sales RAW DATA'!$I:$I,Incentive_Calc!$A54,'Sales RAW DATA'!$D:$D,"B5")/SUMIFS('Sales RAW DATA'!$F:$F,'Sales RAW DATA'!$I:$I,Incentive_Calc!$A54,'Sales RAW DATA'!$D:$D,"B5")</f>
        <v>1.5289792697797862</v>
      </c>
      <c r="AP54" s="42">
        <f>SUM(SUMIFS('Sales RAW DATA'!$F$2:$F$22804,'Sales RAW DATA'!$I$2:$I$22804,Incentive_Calc!$A54,'Sales RAW DATA'!$D$2:$D$22804,"B1"),SUMIFS('Sales RAW DATA'!$F$2:$F$22804,'Sales RAW DATA'!$I$2:$I$22804,Incentive_Calc!$A54,'Sales RAW DATA'!$D$2:$D$22804,"B2"),SUMIFS('Sales RAW DATA'!$F$2:$F$22804,'Sales RAW DATA'!$I$2:$I$22804,Incentive_Calc!$A54,'Sales RAW DATA'!$D$2:$D$22804,"B3"),SUMIFS('Sales RAW DATA'!$F$2:$F$22804,'Sales RAW DATA'!$I$2:$I$22804,Incentive_Calc!$A54,'Sales RAW DATA'!$D$2:$D$22804,"B4"),SUMIFS('Sales RAW DATA'!$F$2:$F$22804,'Sales RAW DATA'!$I$2:$I$22804,Incentive_Calc!$A54,'Sales RAW DATA'!$D$2:$D$22804,"B5"))</f>
        <v>1494328</v>
      </c>
      <c r="AQ54" s="42">
        <f>SUM(SUMIFS('Sales RAW DATA'!$G$2:$G$22804,'Sales RAW DATA'!$I$2:$I$22804,Incentive_Calc!$A54,'Sales RAW DATA'!$D$2:$D$22804,"B1"),SUMIFS('Sales RAW DATA'!$G$2:$G$22804,'Sales RAW DATA'!$I$2:$I$22804,Incentive_Calc!$A54,'Sales RAW DATA'!$D$2:$D$22804,"B2"),SUMIFS('Sales RAW DATA'!$G$2:$G$22804,'Sales RAW DATA'!$I$2:$I$22804,Incentive_Calc!$A54,'Sales RAW DATA'!$D$2:$D$22804,"B3"),SUMIFS('Sales RAW DATA'!$G$2:$G$22804,'Sales RAW DATA'!$I$2:$I$22804,Incentive_Calc!$A54,'Sales RAW DATA'!$D$2:$D$22804,"B4"),SUMIFS('Sales RAW DATA'!$G$2:$G$22804,'Sales RAW DATA'!$I$2:$I$22804,Incentive_Calc!$A54,'Sales RAW DATA'!$D$2:$D$22804,"B5"))</f>
        <v>1626946</v>
      </c>
      <c r="AR54" s="45">
        <f t="shared" si="14"/>
        <v>108.87475841983823</v>
      </c>
      <c r="AS54" s="45">
        <f t="shared" si="15"/>
        <v>108</v>
      </c>
      <c r="AT54" s="46">
        <v>1</v>
      </c>
      <c r="AU54" s="46">
        <v>0.93</v>
      </c>
      <c r="AV54" s="43" t="str">
        <f t="shared" si="1"/>
        <v>Yes</v>
      </c>
      <c r="AW54" s="43" t="str">
        <f t="shared" si="2"/>
        <v>Yes</v>
      </c>
      <c r="AX54" s="43" t="str">
        <f t="shared" si="3"/>
        <v>Yes</v>
      </c>
      <c r="AY54" s="43" t="str">
        <f t="shared" si="16"/>
        <v>Yes</v>
      </c>
    </row>
    <row r="55" spans="1:51" x14ac:dyDescent="0.35">
      <c r="A55" s="21" t="s">
        <v>929</v>
      </c>
      <c r="B55" s="21" t="s">
        <v>455</v>
      </c>
      <c r="C55" s="21" t="str">
        <f>_xlfn.XLOOKUP($A55,'Employee List'!$E:$E,'Employee List'!$D:$D,0)</f>
        <v>SF</v>
      </c>
      <c r="D55" s="42" cm="1">
        <f t="array" ref="D55">IFERROR(IF($G55="Yes",INDEX('Payment Plan'!$D$6:$D$42,MATCH(1,(Incentive_Calc!$C55='Payment Plan'!$B$6:$B$42)*(Incentive_Calc!$U55='Payment Plan'!$C$6:$C$42),0)),""),"")</f>
        <v>39883.798828125</v>
      </c>
      <c r="E55" s="42" t="str" cm="1">
        <f t="array" ref="E55">IFERROR(IF($H55="Yes",INDEX('Payment Plan'!$D$6:$D$42,MATCH(1,(Incentive_Calc!$C55='Payment Plan'!$B$6:$B$42)*(Incentive_Calc!$AS55='Payment Plan'!$C$6:$C$42),0)),""),"")</f>
        <v/>
      </c>
      <c r="F55" s="42">
        <f t="shared" si="4"/>
        <v>39883.798828125</v>
      </c>
      <c r="G55" s="43" t="str">
        <f t="shared" si="5"/>
        <v>Yes</v>
      </c>
      <c r="H55" s="21" t="str">
        <f t="shared" si="6"/>
        <v>No</v>
      </c>
      <c r="I55" s="42">
        <f>IFERROR(SUMIFS('Sales RAW DATA'!$F$2:$F$30000,'Sales RAW DATA'!$I$2:$I$30000,Incentive_Calc!$A55,'Sales RAW DATA'!$E$2:$E$30000,Incentive_Calc!I$5),"")</f>
        <v>450961</v>
      </c>
      <c r="J55" s="42">
        <f>IFERROR(SUMIFS('Sales RAW DATA'!$F$2:$F$30000,'Sales RAW DATA'!$I$2:$I$30000,Incentive_Calc!$A55,'Sales RAW DATA'!$E$2:$E$30000,Incentive_Calc!J$5),"")</f>
        <v>434351</v>
      </c>
      <c r="K55" s="42">
        <f>IFERROR(SUMIFS('Sales RAW DATA'!$F$2:$F$30000,'Sales RAW DATA'!$I$2:$I$30000,Incentive_Calc!$A55,'Sales RAW DATA'!$E$2:$E$30000,Incentive_Calc!K$5),"")</f>
        <v>447194</v>
      </c>
      <c r="L55" s="42">
        <f t="shared" si="7"/>
        <v>1332506</v>
      </c>
      <c r="M55" s="42">
        <f>IFERROR(SUMIFS('Sales RAW DATA'!$G$2:$G$30000,'Sales RAW DATA'!$I$2:$I$30000,Incentive_Calc!$A55,'Sales RAW DATA'!$E$2:$E$30000,Incentive_Calc!M$5),"")</f>
        <v>466963</v>
      </c>
      <c r="N55" s="42">
        <f>IFERROR(SUMIFS('Sales RAW DATA'!$G$2:$G$30000,'Sales RAW DATA'!$I$2:$I$30000,Incentive_Calc!$A55,'Sales RAW DATA'!$E$2:$E$30000,Incentive_Calc!N$5),"")</f>
        <v>479541</v>
      </c>
      <c r="O55" s="42">
        <f>IFERROR(SUMIFS('Sales RAW DATA'!$G$2:$G$30000,'Sales RAW DATA'!$I$2:$I$30000,Incentive_Calc!$A55,'Sales RAW DATA'!$E$2:$E$30000,Incentive_Calc!O$5),"")</f>
        <v>472573</v>
      </c>
      <c r="P55" s="42">
        <f t="shared" si="8"/>
        <v>1419077</v>
      </c>
      <c r="Q55" s="44">
        <f t="shared" si="9"/>
        <v>1.0354842214736972</v>
      </c>
      <c r="R55" s="44">
        <f t="shared" si="10"/>
        <v>1.1040402807867369</v>
      </c>
      <c r="S55" s="44">
        <f t="shared" si="11"/>
        <v>1.0567516558808929</v>
      </c>
      <c r="T55" s="45">
        <f t="shared" si="12"/>
        <v>106.49685629933374</v>
      </c>
      <c r="U55" s="45">
        <f t="shared" si="13"/>
        <v>106</v>
      </c>
      <c r="V55" s="44">
        <f>IFERROR(SUMIFS('Sales RAW DATA'!$G:$G,'Sales RAW DATA'!$I:$I,Incentive_Calc!$A55,'Sales RAW DATA'!$D:$D,"B1",'Sales RAW DATA'!$E:$E,Incentive_Calc!V$5)/SUMIFS('Sales RAW DATA'!$F:$F,'Sales RAW DATA'!$I:$I,Incentive_Calc!$A55,'Sales RAW DATA'!$D:$D,"B1",'Sales RAW DATA'!$E:$E,Incentive_Calc!V$5),"")</f>
        <v>0.87352347699911581</v>
      </c>
      <c r="W55" s="44">
        <f>IFERROR(SUMIFS('Sales RAW DATA'!$G:$G,'Sales RAW DATA'!$I:$I,Incentive_Calc!$A55,'Sales RAW DATA'!$D:$D,"B1",'Sales RAW DATA'!$E:$E,Incentive_Calc!W$5)/SUMIFS('Sales RAW DATA'!$F:$F,'Sales RAW DATA'!$I:$I,Incentive_Calc!$A55,'Sales RAW DATA'!$D:$D,"B1",'Sales RAW DATA'!$E:$E,Incentive_Calc!W$5),"")</f>
        <v>0.84867057130881041</v>
      </c>
      <c r="X55" s="44">
        <f>IFERROR(SUMIFS('Sales RAW DATA'!$G:$G,'Sales RAW DATA'!$I:$I,Incentive_Calc!$A55,'Sales RAW DATA'!$D:$D,"B1",'Sales RAW DATA'!$E:$E,Incentive_Calc!X$5)/SUMIFS('Sales RAW DATA'!$F:$F,'Sales RAW DATA'!$I:$I,Incentive_Calc!$A55,'Sales RAW DATA'!$D:$D,"B1",'Sales RAW DATA'!$E:$E,Incentive_Calc!X$5),"")</f>
        <v>0.75395090120198027</v>
      </c>
      <c r="Y55" s="44">
        <f>SUMIFS('Sales RAW DATA'!$G:$G,'Sales RAW DATA'!$I:$I,Incentive_Calc!$A55,'Sales RAW DATA'!$D:$D,"B1")/SUMIFS('Sales RAW DATA'!$F:$F,'Sales RAW DATA'!$I:$I,Incentive_Calc!$A55,'Sales RAW DATA'!$D:$D,"B1")</f>
        <v>0.82537128525887993</v>
      </c>
      <c r="Z55" s="44">
        <f>IFERROR(SUMIFS('Sales RAW DATA'!$G:$G,'Sales RAW DATA'!$I:$I,Incentive_Calc!$A55,'Sales RAW DATA'!$D:$D,"B2",'Sales RAW DATA'!$E:$E,Incentive_Calc!Z$5)/SUMIFS('Sales RAW DATA'!$F:$F,'Sales RAW DATA'!$I:$I,Incentive_Calc!$A55,'Sales RAW DATA'!$D:$D,"B2",'Sales RAW DATA'!$E:$E,Incentive_Calc!Z$5),"")</f>
        <v>0.98754021643755485</v>
      </c>
      <c r="AA55" s="44">
        <f>IFERROR(SUMIFS('Sales RAW DATA'!$G:$G,'Sales RAW DATA'!$I:$I,Incentive_Calc!$A55,'Sales RAW DATA'!$D:$D,"B2",'Sales RAW DATA'!$E:$E,Incentive_Calc!AA$5)/SUMIFS('Sales RAW DATA'!$F:$F,'Sales RAW DATA'!$I:$I,Incentive_Calc!$A55,'Sales RAW DATA'!$D:$D,"B2",'Sales RAW DATA'!$E:$E,Incentive_Calc!AA$5),"")</f>
        <v>1.1348924977127173</v>
      </c>
      <c r="AB55" s="44">
        <f>IFERROR(SUMIFS('Sales RAW DATA'!$G:$G,'Sales RAW DATA'!$I:$I,Incentive_Calc!$A55,'Sales RAW DATA'!$D:$D,"B2",'Sales RAW DATA'!$E:$E,Incentive_Calc!AB$5)/SUMIFS('Sales RAW DATA'!$F:$F,'Sales RAW DATA'!$I:$I,Incentive_Calc!$A55,'Sales RAW DATA'!$D:$D,"B2",'Sales RAW DATA'!$E:$E,Incentive_Calc!AB$5),"")</f>
        <v>1.3278318903318904</v>
      </c>
      <c r="AC55" s="44">
        <f>SUMIFS('Sales RAW DATA'!$G:$G,'Sales RAW DATA'!$I:$I,Incentive_Calc!$A55,'Sales RAW DATA'!$D:$D,"B2")/SUMIFS('Sales RAW DATA'!$F:$F,'Sales RAW DATA'!$I:$I,Incentive_Calc!$A55,'Sales RAW DATA'!$D:$D,"B2")</f>
        <v>1.1483647368934882</v>
      </c>
      <c r="AD55" s="44">
        <f>IFERROR(SUMIFS('Sales RAW DATA'!$G:$G,'Sales RAW DATA'!$I:$I,Incentive_Calc!$A55,'Sales RAW DATA'!$D:$D,"B3",'Sales RAW DATA'!$E:$E,Incentive_Calc!AD$5)/SUMIFS('Sales RAW DATA'!$F:$F,'Sales RAW DATA'!$I:$I,Incentive_Calc!$A55,'Sales RAW DATA'!$D:$D,"B3",'Sales RAW DATA'!$E:$E,Incentive_Calc!AD$5),"")</f>
        <v>1.2476759743531824</v>
      </c>
      <c r="AE55" s="44">
        <f>IFERROR(SUMIFS('Sales RAW DATA'!$G:$G,'Sales RAW DATA'!$I:$I,Incentive_Calc!$A55,'Sales RAW DATA'!$D:$D,"B3",'Sales RAW DATA'!$E:$E,Incentive_Calc!AE$5)/SUMIFS('Sales RAW DATA'!$F:$F,'Sales RAW DATA'!$I:$I,Incentive_Calc!$A55,'Sales RAW DATA'!$D:$D,"B3",'Sales RAW DATA'!$E:$E,Incentive_Calc!AE$5),"")</f>
        <v>1.8140903394540402</v>
      </c>
      <c r="AF55" s="44">
        <f>IFERROR(SUMIFS('Sales RAW DATA'!$G:$G,'Sales RAW DATA'!$I:$I,Incentive_Calc!$A55,'Sales RAW DATA'!$D:$D,"B3",'Sales RAW DATA'!$E:$E,Incentive_Calc!AF$5)/SUMIFS('Sales RAW DATA'!$F:$F,'Sales RAW DATA'!$I:$I,Incentive_Calc!$A55,'Sales RAW DATA'!$D:$D,"B3",'Sales RAW DATA'!$E:$E,Incentive_Calc!AF$5),"")</f>
        <v>1.5611275775249387</v>
      </c>
      <c r="AG55" s="44">
        <f>SUMIFS('Sales RAW DATA'!$G:$G,'Sales RAW DATA'!$I:$I,Incentive_Calc!$A55,'Sales RAW DATA'!$D:$D,"B3")/SUMIFS('Sales RAW DATA'!$F:$F,'Sales RAW DATA'!$I:$I,Incentive_Calc!$A55,'Sales RAW DATA'!$D:$D,"B3")</f>
        <v>1.5376816222257703</v>
      </c>
      <c r="AH55" s="44">
        <f>IFERROR(SUMIFS('Sales RAW DATA'!$G:$G,'Sales RAW DATA'!$I:$I,Incentive_Calc!$A55,'Sales RAW DATA'!$D:$D,"B4",'Sales RAW DATA'!$E:$E,Incentive_Calc!AH$5)/SUMIFS('Sales RAW DATA'!$F:$F,'Sales RAW DATA'!$I:$I,Incentive_Calc!$A55,'Sales RAW DATA'!$D:$D,"B4",'Sales RAW DATA'!$E:$E,Incentive_Calc!AH$5),"")</f>
        <v>1.0683006343984962</v>
      </c>
      <c r="AI55" s="44">
        <f>IFERROR(SUMIFS('Sales RAW DATA'!$G:$G,'Sales RAW DATA'!$I:$I,Incentive_Calc!$A55,'Sales RAW DATA'!$D:$D,"B4",'Sales RAW DATA'!$E:$E,Incentive_Calc!AI$5)/SUMIFS('Sales RAW DATA'!$F:$F,'Sales RAW DATA'!$I:$I,Incentive_Calc!$A55,'Sales RAW DATA'!$D:$D,"B4",'Sales RAW DATA'!$E:$E,Incentive_Calc!AI$5),"")</f>
        <v>0.95729126587148905</v>
      </c>
      <c r="AJ55" s="44">
        <f>IFERROR(SUMIFS('Sales RAW DATA'!$G:$G,'Sales RAW DATA'!$I:$I,Incentive_Calc!$A55,'Sales RAW DATA'!$D:$D,"B4",'Sales RAW DATA'!$E:$E,Incentive_Calc!AJ$5)/SUMIFS('Sales RAW DATA'!$F:$F,'Sales RAW DATA'!$I:$I,Incentive_Calc!$A55,'Sales RAW DATA'!$D:$D,"B4",'Sales RAW DATA'!$E:$E,Incentive_Calc!AJ$5),"")</f>
        <v>0.73929836303299035</v>
      </c>
      <c r="AK55" s="44">
        <f>SUMIFS('Sales RAW DATA'!$G:$G,'Sales RAW DATA'!$I:$I,Incentive_Calc!$A55,'Sales RAW DATA'!$D:$D,"B4")/SUMIFS('Sales RAW DATA'!$F:$F,'Sales RAW DATA'!$I:$I,Incentive_Calc!$A55,'Sales RAW DATA'!$D:$D,"B4")</f>
        <v>0.91835593187648268</v>
      </c>
      <c r="AL55" s="44">
        <f>IFERROR(SUMIFS('Sales RAW DATA'!$G:$G,'Sales RAW DATA'!$I:$I,Incentive_Calc!$A55,'Sales RAW DATA'!$D:$D,"B5",'Sales RAW DATA'!$E:$E,Incentive_Calc!AL$5)/SUMIFS('Sales RAW DATA'!$F:$F,'Sales RAW DATA'!$I:$I,Incentive_Calc!$A55,'Sales RAW DATA'!$D:$D,"B5",'Sales RAW DATA'!$E:$E,Incentive_Calc!AL$5),"")</f>
        <v>1.0824540411182422</v>
      </c>
      <c r="AM55" s="44">
        <f>IFERROR(SUMIFS('Sales RAW DATA'!$G:$G,'Sales RAW DATA'!$I:$I,Incentive_Calc!$A55,'Sales RAW DATA'!$D:$D,"B5",'Sales RAW DATA'!$E:$E,Incentive_Calc!AM$5)/SUMIFS('Sales RAW DATA'!$F:$F,'Sales RAW DATA'!$I:$I,Incentive_Calc!$A55,'Sales RAW DATA'!$D:$D,"B5",'Sales RAW DATA'!$E:$E,Incentive_Calc!AM$5),"")</f>
        <v>1.1623060541527228</v>
      </c>
      <c r="AN55" s="44">
        <f>IFERROR(SUMIFS('Sales RAW DATA'!$G:$G,'Sales RAW DATA'!$I:$I,Incentive_Calc!$A55,'Sales RAW DATA'!$D:$D,"B5",'Sales RAW DATA'!$E:$E,Incentive_Calc!AN$5)/SUMIFS('Sales RAW DATA'!$F:$F,'Sales RAW DATA'!$I:$I,Incentive_Calc!$A55,'Sales RAW DATA'!$D:$D,"B5",'Sales RAW DATA'!$E:$E,Incentive_Calc!AN$5),"")</f>
        <v>1.3131699846860643</v>
      </c>
      <c r="AO55" s="44">
        <f>SUMIFS('Sales RAW DATA'!$G:$G,'Sales RAW DATA'!$I:$I,Incentive_Calc!$A55,'Sales RAW DATA'!$D:$D,"B5")/SUMIFS('Sales RAW DATA'!$F:$F,'Sales RAW DATA'!$I:$I,Incentive_Calc!$A55,'Sales RAW DATA'!$D:$D,"B5")</f>
        <v>1.1812905139177223</v>
      </c>
      <c r="AP55" s="42">
        <f>SUM(SUMIFS('Sales RAW DATA'!$F$2:$F$22804,'Sales RAW DATA'!$I$2:$I$22804,Incentive_Calc!$A55,'Sales RAW DATA'!$D$2:$D$22804,"B1"),SUMIFS('Sales RAW DATA'!$F$2:$F$22804,'Sales RAW DATA'!$I$2:$I$22804,Incentive_Calc!$A55,'Sales RAW DATA'!$D$2:$D$22804,"B2"),SUMIFS('Sales RAW DATA'!$F$2:$F$22804,'Sales RAW DATA'!$I$2:$I$22804,Incentive_Calc!$A55,'Sales RAW DATA'!$D$2:$D$22804,"B3"),SUMIFS('Sales RAW DATA'!$F$2:$F$22804,'Sales RAW DATA'!$I$2:$I$22804,Incentive_Calc!$A55,'Sales RAW DATA'!$D$2:$D$22804,"B4"),SUMIFS('Sales RAW DATA'!$F$2:$F$22804,'Sales RAW DATA'!$I$2:$I$22804,Incentive_Calc!$A55,'Sales RAW DATA'!$D$2:$D$22804,"B5"))</f>
        <v>773541</v>
      </c>
      <c r="AQ55" s="42">
        <f>SUM(SUMIFS('Sales RAW DATA'!$G$2:$G$22804,'Sales RAW DATA'!$I$2:$I$22804,Incentive_Calc!$A55,'Sales RAW DATA'!$D$2:$D$22804,"B1"),SUMIFS('Sales RAW DATA'!$G$2:$G$22804,'Sales RAW DATA'!$I$2:$I$22804,Incentive_Calc!$A55,'Sales RAW DATA'!$D$2:$D$22804,"B2"),SUMIFS('Sales RAW DATA'!$G$2:$G$22804,'Sales RAW DATA'!$I$2:$I$22804,Incentive_Calc!$A55,'Sales RAW DATA'!$D$2:$D$22804,"B3"),SUMIFS('Sales RAW DATA'!$G$2:$G$22804,'Sales RAW DATA'!$I$2:$I$22804,Incentive_Calc!$A55,'Sales RAW DATA'!$D$2:$D$22804,"B4"),SUMIFS('Sales RAW DATA'!$G$2:$G$22804,'Sales RAW DATA'!$I$2:$I$22804,Incentive_Calc!$A55,'Sales RAW DATA'!$D$2:$D$22804,"B5"))</f>
        <v>824141</v>
      </c>
      <c r="AR55" s="45">
        <f t="shared" si="14"/>
        <v>106.54134687107731</v>
      </c>
      <c r="AS55" s="45">
        <f t="shared" si="15"/>
        <v>106</v>
      </c>
      <c r="AT55" s="46">
        <v>1</v>
      </c>
      <c r="AU55" s="46">
        <v>0.95</v>
      </c>
      <c r="AV55" s="43" t="str">
        <f t="shared" si="1"/>
        <v>Yes</v>
      </c>
      <c r="AW55" s="43" t="str">
        <f t="shared" si="2"/>
        <v>Yes</v>
      </c>
      <c r="AX55" s="43" t="str">
        <f t="shared" si="3"/>
        <v>Yes</v>
      </c>
      <c r="AY55" s="43" t="str">
        <f t="shared" si="16"/>
        <v>Yes</v>
      </c>
    </row>
    <row r="56" spans="1:51" x14ac:dyDescent="0.35">
      <c r="A56" s="21" t="s">
        <v>930</v>
      </c>
      <c r="B56" s="21" t="s">
        <v>456</v>
      </c>
      <c r="C56" s="21" t="str">
        <f>_xlfn.XLOOKUP($A56,'Employee List'!$E:$E,'Employee List'!$D:$D,0)</f>
        <v>SF</v>
      </c>
      <c r="D56" s="42" cm="1">
        <f t="array" ref="D56">IFERROR(IF($G56="Yes",INDEX('Payment Plan'!$D$6:$D$42,MATCH(1,(Incentive_Calc!$C56='Payment Plan'!$B$6:$B$42)*(Incentive_Calc!$U56='Payment Plan'!$C$6:$C$42),0)),""),"")</f>
        <v>48479.006749328619</v>
      </c>
      <c r="E56" s="42" t="str" cm="1">
        <f t="array" ref="E56">IFERROR(IF($H56="Yes",INDEX('Payment Plan'!$D$6:$D$42,MATCH(1,(Incentive_Calc!$C56='Payment Plan'!$B$6:$B$42)*(Incentive_Calc!$AS56='Payment Plan'!$C$6:$C$42),0)),""),"")</f>
        <v/>
      </c>
      <c r="F56" s="42">
        <f t="shared" si="4"/>
        <v>48479.006749328619</v>
      </c>
      <c r="G56" s="43" t="str">
        <f t="shared" si="5"/>
        <v>Yes</v>
      </c>
      <c r="H56" s="21" t="str">
        <f t="shared" si="6"/>
        <v>No</v>
      </c>
      <c r="I56" s="42">
        <f>IFERROR(SUMIFS('Sales RAW DATA'!$F$2:$F$30000,'Sales RAW DATA'!$I$2:$I$30000,Incentive_Calc!$A56,'Sales RAW DATA'!$E$2:$E$30000,Incentive_Calc!I$5),"")</f>
        <v>801741</v>
      </c>
      <c r="J56" s="42">
        <f>IFERROR(SUMIFS('Sales RAW DATA'!$F$2:$F$30000,'Sales RAW DATA'!$I$2:$I$30000,Incentive_Calc!$A56,'Sales RAW DATA'!$E$2:$E$30000,Incentive_Calc!J$5),"")</f>
        <v>816052</v>
      </c>
      <c r="K56" s="42">
        <f>IFERROR(SUMIFS('Sales RAW DATA'!$F$2:$F$30000,'Sales RAW DATA'!$I$2:$I$30000,Incentive_Calc!$A56,'Sales RAW DATA'!$E$2:$E$30000,Incentive_Calc!K$5),"")</f>
        <v>815914</v>
      </c>
      <c r="L56" s="42">
        <f t="shared" si="7"/>
        <v>2433707</v>
      </c>
      <c r="M56" s="42">
        <f>IFERROR(SUMIFS('Sales RAW DATA'!$G$2:$G$30000,'Sales RAW DATA'!$I$2:$I$30000,Incentive_Calc!$A56,'Sales RAW DATA'!$E$2:$E$30000,Incentive_Calc!M$5),"")</f>
        <v>887471</v>
      </c>
      <c r="N56" s="42">
        <f>IFERROR(SUMIFS('Sales RAW DATA'!$G$2:$G$30000,'Sales RAW DATA'!$I$2:$I$30000,Incentive_Calc!$A56,'Sales RAW DATA'!$E$2:$E$30000,Incentive_Calc!N$5),"")</f>
        <v>894399</v>
      </c>
      <c r="O56" s="42">
        <f>IFERROR(SUMIFS('Sales RAW DATA'!$G$2:$G$30000,'Sales RAW DATA'!$I$2:$I$30000,Incentive_Calc!$A56,'Sales RAW DATA'!$E$2:$E$30000,Incentive_Calc!O$5),"")</f>
        <v>913474</v>
      </c>
      <c r="P56" s="42">
        <f t="shared" si="8"/>
        <v>2695344</v>
      </c>
      <c r="Q56" s="44">
        <f t="shared" si="9"/>
        <v>1.1069297940357297</v>
      </c>
      <c r="R56" s="44">
        <f t="shared" si="10"/>
        <v>1.0960073622759334</v>
      </c>
      <c r="S56" s="44">
        <f t="shared" si="11"/>
        <v>1.1195714254198359</v>
      </c>
      <c r="T56" s="45">
        <f t="shared" si="12"/>
        <v>110.75055460661451</v>
      </c>
      <c r="U56" s="45">
        <f t="shared" si="13"/>
        <v>110</v>
      </c>
      <c r="V56" s="44">
        <f>IFERROR(SUMIFS('Sales RAW DATA'!$G:$G,'Sales RAW DATA'!$I:$I,Incentive_Calc!$A56,'Sales RAW DATA'!$D:$D,"B1",'Sales RAW DATA'!$E:$E,Incentive_Calc!V$5)/SUMIFS('Sales RAW DATA'!$F:$F,'Sales RAW DATA'!$I:$I,Incentive_Calc!$A56,'Sales RAW DATA'!$D:$D,"B1",'Sales RAW DATA'!$E:$E,Incentive_Calc!V$5),"")</f>
        <v>0.85116907454620727</v>
      </c>
      <c r="W56" s="44">
        <f>IFERROR(SUMIFS('Sales RAW DATA'!$G:$G,'Sales RAW DATA'!$I:$I,Incentive_Calc!$A56,'Sales RAW DATA'!$D:$D,"B1",'Sales RAW DATA'!$E:$E,Incentive_Calc!W$5)/SUMIFS('Sales RAW DATA'!$F:$F,'Sales RAW DATA'!$I:$I,Incentive_Calc!$A56,'Sales RAW DATA'!$D:$D,"B1",'Sales RAW DATA'!$E:$E,Incentive_Calc!W$5),"")</f>
        <v>0.76497226943375973</v>
      </c>
      <c r="X56" s="44">
        <f>IFERROR(SUMIFS('Sales RAW DATA'!$G:$G,'Sales RAW DATA'!$I:$I,Incentive_Calc!$A56,'Sales RAW DATA'!$D:$D,"B1",'Sales RAW DATA'!$E:$E,Incentive_Calc!X$5)/SUMIFS('Sales RAW DATA'!$F:$F,'Sales RAW DATA'!$I:$I,Incentive_Calc!$A56,'Sales RAW DATA'!$D:$D,"B1",'Sales RAW DATA'!$E:$E,Incentive_Calc!X$5),"")</f>
        <v>0.91502293041321536</v>
      </c>
      <c r="Y56" s="44">
        <f>SUMIFS('Sales RAW DATA'!$G:$G,'Sales RAW DATA'!$I:$I,Incentive_Calc!$A56,'Sales RAW DATA'!$D:$D,"B1")/SUMIFS('Sales RAW DATA'!$F:$F,'Sales RAW DATA'!$I:$I,Incentive_Calc!$A56,'Sales RAW DATA'!$D:$D,"B1")</f>
        <v>0.84272938617870941</v>
      </c>
      <c r="Z56" s="44">
        <f>IFERROR(SUMIFS('Sales RAW DATA'!$G:$G,'Sales RAW DATA'!$I:$I,Incentive_Calc!$A56,'Sales RAW DATA'!$D:$D,"B2",'Sales RAW DATA'!$E:$E,Incentive_Calc!Z$5)/SUMIFS('Sales RAW DATA'!$F:$F,'Sales RAW DATA'!$I:$I,Incentive_Calc!$A56,'Sales RAW DATA'!$D:$D,"B2",'Sales RAW DATA'!$E:$E,Incentive_Calc!Z$5),"")</f>
        <v>0.85462367875922873</v>
      </c>
      <c r="AA56" s="44">
        <f>IFERROR(SUMIFS('Sales RAW DATA'!$G:$G,'Sales RAW DATA'!$I:$I,Incentive_Calc!$A56,'Sales RAW DATA'!$D:$D,"B2",'Sales RAW DATA'!$E:$E,Incentive_Calc!AA$5)/SUMIFS('Sales RAW DATA'!$F:$F,'Sales RAW DATA'!$I:$I,Incentive_Calc!$A56,'Sales RAW DATA'!$D:$D,"B2",'Sales RAW DATA'!$E:$E,Incentive_Calc!AA$5),"")</f>
        <v>0.94365529471669618</v>
      </c>
      <c r="AB56" s="44">
        <f>IFERROR(SUMIFS('Sales RAW DATA'!$G:$G,'Sales RAW DATA'!$I:$I,Incentive_Calc!$A56,'Sales RAW DATA'!$D:$D,"B2",'Sales RAW DATA'!$E:$E,Incentive_Calc!AB$5)/SUMIFS('Sales RAW DATA'!$F:$F,'Sales RAW DATA'!$I:$I,Incentive_Calc!$A56,'Sales RAW DATA'!$D:$D,"B2",'Sales RAW DATA'!$E:$E,Incentive_Calc!AB$5),"")</f>
        <v>0.99831110798353329</v>
      </c>
      <c r="AC56" s="44">
        <f>SUMIFS('Sales RAW DATA'!$G:$G,'Sales RAW DATA'!$I:$I,Incentive_Calc!$A56,'Sales RAW DATA'!$D:$D,"B2")/SUMIFS('Sales RAW DATA'!$F:$F,'Sales RAW DATA'!$I:$I,Incentive_Calc!$A56,'Sales RAW DATA'!$D:$D,"B2")</f>
        <v>0.93236862505579177</v>
      </c>
      <c r="AD56" s="44">
        <f>IFERROR(SUMIFS('Sales RAW DATA'!$G:$G,'Sales RAW DATA'!$I:$I,Incentive_Calc!$A56,'Sales RAW DATA'!$D:$D,"B3",'Sales RAW DATA'!$E:$E,Incentive_Calc!AD$5)/SUMIFS('Sales RAW DATA'!$F:$F,'Sales RAW DATA'!$I:$I,Incentive_Calc!$A56,'Sales RAW DATA'!$D:$D,"B3",'Sales RAW DATA'!$E:$E,Incentive_Calc!AD$5),"")</f>
        <v>2.3675955492410923</v>
      </c>
      <c r="AE56" s="44">
        <f>IFERROR(SUMIFS('Sales RAW DATA'!$G:$G,'Sales RAW DATA'!$I:$I,Incentive_Calc!$A56,'Sales RAW DATA'!$D:$D,"B3",'Sales RAW DATA'!$E:$E,Incentive_Calc!AE$5)/SUMIFS('Sales RAW DATA'!$F:$F,'Sales RAW DATA'!$I:$I,Incentive_Calc!$A56,'Sales RAW DATA'!$D:$D,"B3",'Sales RAW DATA'!$E:$E,Incentive_Calc!AE$5),"")</f>
        <v>2.673126250621114</v>
      </c>
      <c r="AF56" s="44">
        <f>IFERROR(SUMIFS('Sales RAW DATA'!$G:$G,'Sales RAW DATA'!$I:$I,Incentive_Calc!$A56,'Sales RAW DATA'!$D:$D,"B3",'Sales RAW DATA'!$E:$E,Incentive_Calc!AF$5)/SUMIFS('Sales RAW DATA'!$F:$F,'Sales RAW DATA'!$I:$I,Incentive_Calc!$A56,'Sales RAW DATA'!$D:$D,"B3",'Sales RAW DATA'!$E:$E,Incentive_Calc!AF$5),"")</f>
        <v>2.4345559087175457</v>
      </c>
      <c r="AG56" s="44">
        <f>SUMIFS('Sales RAW DATA'!$G:$G,'Sales RAW DATA'!$I:$I,Incentive_Calc!$A56,'Sales RAW DATA'!$D:$D,"B3")/SUMIFS('Sales RAW DATA'!$F:$F,'Sales RAW DATA'!$I:$I,Incentive_Calc!$A56,'Sales RAW DATA'!$D:$D,"B3")</f>
        <v>2.491206900307116</v>
      </c>
      <c r="AH56" s="44">
        <f>IFERROR(SUMIFS('Sales RAW DATA'!$G:$G,'Sales RAW DATA'!$I:$I,Incentive_Calc!$A56,'Sales RAW DATA'!$D:$D,"B4",'Sales RAW DATA'!$E:$E,Incentive_Calc!AH$5)/SUMIFS('Sales RAW DATA'!$F:$F,'Sales RAW DATA'!$I:$I,Incentive_Calc!$A56,'Sales RAW DATA'!$D:$D,"B4",'Sales RAW DATA'!$E:$E,Incentive_Calc!AH$5),"")</f>
        <v>1.1474215842636895</v>
      </c>
      <c r="AI56" s="44">
        <f>IFERROR(SUMIFS('Sales RAW DATA'!$G:$G,'Sales RAW DATA'!$I:$I,Incentive_Calc!$A56,'Sales RAW DATA'!$D:$D,"B4",'Sales RAW DATA'!$E:$E,Incentive_Calc!AI$5)/SUMIFS('Sales RAW DATA'!$F:$F,'Sales RAW DATA'!$I:$I,Incentive_Calc!$A56,'Sales RAW DATA'!$D:$D,"B4",'Sales RAW DATA'!$E:$E,Incentive_Calc!AI$5),"")</f>
        <v>0.96357474224641992</v>
      </c>
      <c r="AJ56" s="44">
        <f>IFERROR(SUMIFS('Sales RAW DATA'!$G:$G,'Sales RAW DATA'!$I:$I,Incentive_Calc!$A56,'Sales RAW DATA'!$D:$D,"B4",'Sales RAW DATA'!$E:$E,Incentive_Calc!AJ$5)/SUMIFS('Sales RAW DATA'!$F:$F,'Sales RAW DATA'!$I:$I,Incentive_Calc!$A56,'Sales RAW DATA'!$D:$D,"B4",'Sales RAW DATA'!$E:$E,Incentive_Calc!AJ$5),"")</f>
        <v>0.85495691257756146</v>
      </c>
      <c r="AK56" s="44">
        <f>SUMIFS('Sales RAW DATA'!$G:$G,'Sales RAW DATA'!$I:$I,Incentive_Calc!$A56,'Sales RAW DATA'!$D:$D,"B4")/SUMIFS('Sales RAW DATA'!$F:$F,'Sales RAW DATA'!$I:$I,Incentive_Calc!$A56,'Sales RAW DATA'!$D:$D,"B4")</f>
        <v>0.98510603348664383</v>
      </c>
      <c r="AL56" s="44">
        <f>IFERROR(SUMIFS('Sales RAW DATA'!$G:$G,'Sales RAW DATA'!$I:$I,Incentive_Calc!$A56,'Sales RAW DATA'!$D:$D,"B5",'Sales RAW DATA'!$E:$E,Incentive_Calc!AL$5)/SUMIFS('Sales RAW DATA'!$F:$F,'Sales RAW DATA'!$I:$I,Incentive_Calc!$A56,'Sales RAW DATA'!$D:$D,"B5",'Sales RAW DATA'!$E:$E,Incentive_Calc!AL$5),"")</f>
        <v>0.59181049596758484</v>
      </c>
      <c r="AM56" s="44">
        <f>IFERROR(SUMIFS('Sales RAW DATA'!$G:$G,'Sales RAW DATA'!$I:$I,Incentive_Calc!$A56,'Sales RAW DATA'!$D:$D,"B5",'Sales RAW DATA'!$E:$E,Incentive_Calc!AM$5)/SUMIFS('Sales RAW DATA'!$F:$F,'Sales RAW DATA'!$I:$I,Incentive_Calc!$A56,'Sales RAW DATA'!$D:$D,"B5",'Sales RAW DATA'!$E:$E,Incentive_Calc!AM$5),"")</f>
        <v>0.88132674453429172</v>
      </c>
      <c r="AN56" s="44">
        <f>IFERROR(SUMIFS('Sales RAW DATA'!$G:$G,'Sales RAW DATA'!$I:$I,Incentive_Calc!$A56,'Sales RAW DATA'!$D:$D,"B5",'Sales RAW DATA'!$E:$E,Incentive_Calc!AN$5)/SUMIFS('Sales RAW DATA'!$F:$F,'Sales RAW DATA'!$I:$I,Incentive_Calc!$A56,'Sales RAW DATA'!$D:$D,"B5",'Sales RAW DATA'!$E:$E,Incentive_Calc!AN$5),"")</f>
        <v>1.0860024774376216</v>
      </c>
      <c r="AO56" s="44">
        <f>SUMIFS('Sales RAW DATA'!$G:$G,'Sales RAW DATA'!$I:$I,Incentive_Calc!$A56,'Sales RAW DATA'!$D:$D,"B5")/SUMIFS('Sales RAW DATA'!$F:$F,'Sales RAW DATA'!$I:$I,Incentive_Calc!$A56,'Sales RAW DATA'!$D:$D,"B5")</f>
        <v>0.86088994716868816</v>
      </c>
      <c r="AP56" s="42">
        <f>SUM(SUMIFS('Sales RAW DATA'!$F$2:$F$22804,'Sales RAW DATA'!$I$2:$I$22804,Incentive_Calc!$A56,'Sales RAW DATA'!$D$2:$D$22804,"B1"),SUMIFS('Sales RAW DATA'!$F$2:$F$22804,'Sales RAW DATA'!$I$2:$I$22804,Incentive_Calc!$A56,'Sales RAW DATA'!$D$2:$D$22804,"B2"),SUMIFS('Sales RAW DATA'!$F$2:$F$22804,'Sales RAW DATA'!$I$2:$I$22804,Incentive_Calc!$A56,'Sales RAW DATA'!$D$2:$D$22804,"B3"),SUMIFS('Sales RAW DATA'!$F$2:$F$22804,'Sales RAW DATA'!$I$2:$I$22804,Incentive_Calc!$A56,'Sales RAW DATA'!$D$2:$D$22804,"B4"),SUMIFS('Sales RAW DATA'!$F$2:$F$22804,'Sales RAW DATA'!$I$2:$I$22804,Incentive_Calc!$A56,'Sales RAW DATA'!$D$2:$D$22804,"B5"))</f>
        <v>1366941</v>
      </c>
      <c r="AQ56" s="42">
        <f>SUM(SUMIFS('Sales RAW DATA'!$G$2:$G$22804,'Sales RAW DATA'!$I$2:$I$22804,Incentive_Calc!$A56,'Sales RAW DATA'!$D$2:$D$22804,"B1"),SUMIFS('Sales RAW DATA'!$G$2:$G$22804,'Sales RAW DATA'!$I$2:$I$22804,Incentive_Calc!$A56,'Sales RAW DATA'!$D$2:$D$22804,"B2"),SUMIFS('Sales RAW DATA'!$G$2:$G$22804,'Sales RAW DATA'!$I$2:$I$22804,Incentive_Calc!$A56,'Sales RAW DATA'!$D$2:$D$22804,"B3"),SUMIFS('Sales RAW DATA'!$G$2:$G$22804,'Sales RAW DATA'!$I$2:$I$22804,Incentive_Calc!$A56,'Sales RAW DATA'!$D$2:$D$22804,"B4"),SUMIFS('Sales RAW DATA'!$G$2:$G$22804,'Sales RAW DATA'!$I$2:$I$22804,Incentive_Calc!$A56,'Sales RAW DATA'!$D$2:$D$22804,"B5"))</f>
        <v>1597378</v>
      </c>
      <c r="AR56" s="45">
        <f t="shared" si="14"/>
        <v>116.85785999542043</v>
      </c>
      <c r="AS56" s="45">
        <f t="shared" si="15"/>
        <v>116</v>
      </c>
      <c r="AT56" s="46">
        <v>1.1599999999999999</v>
      </c>
      <c r="AU56" s="46">
        <v>0.91</v>
      </c>
      <c r="AV56" s="43" t="str">
        <f t="shared" si="1"/>
        <v>Yes</v>
      </c>
      <c r="AW56" s="43" t="str">
        <f t="shared" si="2"/>
        <v>Yes</v>
      </c>
      <c r="AX56" s="43" t="str">
        <f t="shared" si="3"/>
        <v>Yes</v>
      </c>
      <c r="AY56" s="43" t="str">
        <f t="shared" si="16"/>
        <v>Yes</v>
      </c>
    </row>
    <row r="57" spans="1:51" x14ac:dyDescent="0.35">
      <c r="A57" s="21" t="s">
        <v>931</v>
      </c>
      <c r="B57" s="21" t="s">
        <v>457</v>
      </c>
      <c r="C57" s="21" t="str">
        <f>_xlfn.XLOOKUP($A57,'Employee List'!$E:$E,'Employee List'!$D:$D,0)</f>
        <v>SF</v>
      </c>
      <c r="D57" s="42" cm="1">
        <f t="array" ref="D57">IFERROR(IF($G57="Yes",INDEX('Payment Plan'!$D$6:$D$42,MATCH(1,(Incentive_Calc!$C57='Payment Plan'!$B$6:$B$42)*(Incentive_Calc!$U57='Payment Plan'!$C$6:$C$42),0)),""),"")</f>
        <v>41877.98876953125</v>
      </c>
      <c r="E57" s="42" t="str" cm="1">
        <f t="array" ref="E57">IFERROR(IF($H57="Yes",INDEX('Payment Plan'!$D$6:$D$42,MATCH(1,(Incentive_Calc!$C57='Payment Plan'!$B$6:$B$42)*(Incentive_Calc!$AS57='Payment Plan'!$C$6:$C$42),0)),""),"")</f>
        <v/>
      </c>
      <c r="F57" s="42">
        <f t="shared" si="4"/>
        <v>41877.98876953125</v>
      </c>
      <c r="G57" s="43" t="str">
        <f t="shared" si="5"/>
        <v>Yes</v>
      </c>
      <c r="H57" s="21" t="str">
        <f t="shared" si="6"/>
        <v>No</v>
      </c>
      <c r="I57" s="42">
        <f>IFERROR(SUMIFS('Sales RAW DATA'!$F$2:$F$30000,'Sales RAW DATA'!$I$2:$I$30000,Incentive_Calc!$A57,'Sales RAW DATA'!$E$2:$E$30000,Incentive_Calc!I$5),"")</f>
        <v>441648</v>
      </c>
      <c r="J57" s="42">
        <f>IFERROR(SUMIFS('Sales RAW DATA'!$F$2:$F$30000,'Sales RAW DATA'!$I$2:$I$30000,Incentive_Calc!$A57,'Sales RAW DATA'!$E$2:$E$30000,Incentive_Calc!J$5),"")</f>
        <v>452289</v>
      </c>
      <c r="K57" s="42">
        <f>IFERROR(SUMIFS('Sales RAW DATA'!$F$2:$F$30000,'Sales RAW DATA'!$I$2:$I$30000,Incentive_Calc!$A57,'Sales RAW DATA'!$E$2:$E$30000,Incentive_Calc!K$5),"")</f>
        <v>453906</v>
      </c>
      <c r="L57" s="42">
        <f t="shared" si="7"/>
        <v>1347843</v>
      </c>
      <c r="M57" s="42">
        <f>IFERROR(SUMIFS('Sales RAW DATA'!$G$2:$G$30000,'Sales RAW DATA'!$I$2:$I$30000,Incentive_Calc!$A57,'Sales RAW DATA'!$E$2:$E$30000,Incentive_Calc!M$5),"")</f>
        <v>469601</v>
      </c>
      <c r="N57" s="42">
        <f>IFERROR(SUMIFS('Sales RAW DATA'!$G$2:$G$30000,'Sales RAW DATA'!$I$2:$I$30000,Incentive_Calc!$A57,'Sales RAW DATA'!$E$2:$E$30000,Incentive_Calc!N$5),"")</f>
        <v>494103</v>
      </c>
      <c r="O57" s="42">
        <f>IFERROR(SUMIFS('Sales RAW DATA'!$G$2:$G$30000,'Sales RAW DATA'!$I$2:$I$30000,Incentive_Calc!$A57,'Sales RAW DATA'!$E$2:$E$30000,Incentive_Calc!O$5),"")</f>
        <v>487164</v>
      </c>
      <c r="P57" s="42">
        <f t="shared" si="8"/>
        <v>1450868</v>
      </c>
      <c r="Q57" s="44">
        <f t="shared" si="9"/>
        <v>1.0632924863239503</v>
      </c>
      <c r="R57" s="44">
        <f t="shared" si="10"/>
        <v>1.0924497389943155</v>
      </c>
      <c r="S57" s="44">
        <f t="shared" si="11"/>
        <v>1.0732706771886691</v>
      </c>
      <c r="T57" s="45">
        <f t="shared" si="12"/>
        <v>107.64369440654437</v>
      </c>
      <c r="U57" s="45">
        <f t="shared" si="13"/>
        <v>107</v>
      </c>
      <c r="V57" s="44">
        <f>IFERROR(SUMIFS('Sales RAW DATA'!$G:$G,'Sales RAW DATA'!$I:$I,Incentive_Calc!$A57,'Sales RAW DATA'!$D:$D,"B1",'Sales RAW DATA'!$E:$E,Incentive_Calc!V$5)/SUMIFS('Sales RAW DATA'!$F:$F,'Sales RAW DATA'!$I:$I,Incentive_Calc!$A57,'Sales RAW DATA'!$D:$D,"B1",'Sales RAW DATA'!$E:$E,Incentive_Calc!V$5),"")</f>
        <v>1.200600328481622</v>
      </c>
      <c r="W57" s="44">
        <f>IFERROR(SUMIFS('Sales RAW DATA'!$G:$G,'Sales RAW DATA'!$I:$I,Incentive_Calc!$A57,'Sales RAW DATA'!$D:$D,"B1",'Sales RAW DATA'!$E:$E,Incentive_Calc!W$5)/SUMIFS('Sales RAW DATA'!$F:$F,'Sales RAW DATA'!$I:$I,Incentive_Calc!$A57,'Sales RAW DATA'!$D:$D,"B1",'Sales RAW DATA'!$E:$E,Incentive_Calc!W$5),"")</f>
        <v>1.1673740965928645</v>
      </c>
      <c r="X57" s="44">
        <f>IFERROR(SUMIFS('Sales RAW DATA'!$G:$G,'Sales RAW DATA'!$I:$I,Incentive_Calc!$A57,'Sales RAW DATA'!$D:$D,"B1",'Sales RAW DATA'!$E:$E,Incentive_Calc!X$5)/SUMIFS('Sales RAW DATA'!$F:$F,'Sales RAW DATA'!$I:$I,Incentive_Calc!$A57,'Sales RAW DATA'!$D:$D,"B1",'Sales RAW DATA'!$E:$E,Incentive_Calc!X$5),"")</f>
        <v>1.2408255691345007</v>
      </c>
      <c r="Y57" s="44">
        <f>SUMIFS('Sales RAW DATA'!$G:$G,'Sales RAW DATA'!$I:$I,Incentive_Calc!$A57,'Sales RAW DATA'!$D:$D,"B1")/SUMIFS('Sales RAW DATA'!$F:$F,'Sales RAW DATA'!$I:$I,Incentive_Calc!$A57,'Sales RAW DATA'!$D:$D,"B1")</f>
        <v>1.2022588206642515</v>
      </c>
      <c r="Z57" s="44">
        <f>IFERROR(SUMIFS('Sales RAW DATA'!$G:$G,'Sales RAW DATA'!$I:$I,Incentive_Calc!$A57,'Sales RAW DATA'!$D:$D,"B2",'Sales RAW DATA'!$E:$E,Incentive_Calc!Z$5)/SUMIFS('Sales RAW DATA'!$F:$F,'Sales RAW DATA'!$I:$I,Incentive_Calc!$A57,'Sales RAW DATA'!$D:$D,"B2",'Sales RAW DATA'!$E:$E,Incentive_Calc!Z$5),"")</f>
        <v>0.57139419220279164</v>
      </c>
      <c r="AA57" s="44">
        <f>IFERROR(SUMIFS('Sales RAW DATA'!$G:$G,'Sales RAW DATA'!$I:$I,Incentive_Calc!$A57,'Sales RAW DATA'!$D:$D,"B2",'Sales RAW DATA'!$E:$E,Incentive_Calc!AA$5)/SUMIFS('Sales RAW DATA'!$F:$F,'Sales RAW DATA'!$I:$I,Incentive_Calc!$A57,'Sales RAW DATA'!$D:$D,"B2",'Sales RAW DATA'!$E:$E,Incentive_Calc!AA$5),"")</f>
        <v>0.97959464101683269</v>
      </c>
      <c r="AB57" s="44">
        <f>IFERROR(SUMIFS('Sales RAW DATA'!$G:$G,'Sales RAW DATA'!$I:$I,Incentive_Calc!$A57,'Sales RAW DATA'!$D:$D,"B2",'Sales RAW DATA'!$E:$E,Incentive_Calc!AB$5)/SUMIFS('Sales RAW DATA'!$F:$F,'Sales RAW DATA'!$I:$I,Incentive_Calc!$A57,'Sales RAW DATA'!$D:$D,"B2",'Sales RAW DATA'!$E:$E,Incentive_Calc!AB$5),"")</f>
        <v>0.69350441058540502</v>
      </c>
      <c r="AC57" s="44">
        <f>SUMIFS('Sales RAW DATA'!$G:$G,'Sales RAW DATA'!$I:$I,Incentive_Calc!$A57,'Sales RAW DATA'!$D:$D,"B2")/SUMIFS('Sales RAW DATA'!$F:$F,'Sales RAW DATA'!$I:$I,Incentive_Calc!$A57,'Sales RAW DATA'!$D:$D,"B2")</f>
        <v>0.76040110404902383</v>
      </c>
      <c r="AD57" s="44">
        <f>IFERROR(SUMIFS('Sales RAW DATA'!$G:$G,'Sales RAW DATA'!$I:$I,Incentive_Calc!$A57,'Sales RAW DATA'!$D:$D,"B3",'Sales RAW DATA'!$E:$E,Incentive_Calc!AD$5)/SUMIFS('Sales RAW DATA'!$F:$F,'Sales RAW DATA'!$I:$I,Incentive_Calc!$A57,'Sales RAW DATA'!$D:$D,"B3",'Sales RAW DATA'!$E:$E,Incentive_Calc!AD$5),"")</f>
        <v>0.70534700826982322</v>
      </c>
      <c r="AE57" s="44">
        <f>IFERROR(SUMIFS('Sales RAW DATA'!$G:$G,'Sales RAW DATA'!$I:$I,Incentive_Calc!$A57,'Sales RAW DATA'!$D:$D,"B3",'Sales RAW DATA'!$E:$E,Incentive_Calc!AE$5)/SUMIFS('Sales RAW DATA'!$F:$F,'Sales RAW DATA'!$I:$I,Incentive_Calc!$A57,'Sales RAW DATA'!$D:$D,"B3",'Sales RAW DATA'!$E:$E,Incentive_Calc!AE$5),"")</f>
        <v>1.1788933137706981</v>
      </c>
      <c r="AF57" s="44">
        <f>IFERROR(SUMIFS('Sales RAW DATA'!$G:$G,'Sales RAW DATA'!$I:$I,Incentive_Calc!$A57,'Sales RAW DATA'!$D:$D,"B3",'Sales RAW DATA'!$E:$E,Incentive_Calc!AF$5)/SUMIFS('Sales RAW DATA'!$F:$F,'Sales RAW DATA'!$I:$I,Incentive_Calc!$A57,'Sales RAW DATA'!$D:$D,"B3",'Sales RAW DATA'!$E:$E,Incentive_Calc!AF$5),"")</f>
        <v>1.2693209288696798</v>
      </c>
      <c r="AG57" s="44">
        <f>SUMIFS('Sales RAW DATA'!$G:$G,'Sales RAW DATA'!$I:$I,Incentive_Calc!$A57,'Sales RAW DATA'!$D:$D,"B3")/SUMIFS('Sales RAW DATA'!$F:$F,'Sales RAW DATA'!$I:$I,Incentive_Calc!$A57,'Sales RAW DATA'!$D:$D,"B3")</f>
        <v>1.0573953181668314</v>
      </c>
      <c r="AH57" s="44">
        <f>IFERROR(SUMIFS('Sales RAW DATA'!$G:$G,'Sales RAW DATA'!$I:$I,Incentive_Calc!$A57,'Sales RAW DATA'!$D:$D,"B4",'Sales RAW DATA'!$E:$E,Incentive_Calc!AH$5)/SUMIFS('Sales RAW DATA'!$F:$F,'Sales RAW DATA'!$I:$I,Incentive_Calc!$A57,'Sales RAW DATA'!$D:$D,"B4",'Sales RAW DATA'!$E:$E,Incentive_Calc!AH$5),"")</f>
        <v>1.0979444948774477</v>
      </c>
      <c r="AI57" s="44">
        <f>IFERROR(SUMIFS('Sales RAW DATA'!$G:$G,'Sales RAW DATA'!$I:$I,Incentive_Calc!$A57,'Sales RAW DATA'!$D:$D,"B4",'Sales RAW DATA'!$E:$E,Incentive_Calc!AI$5)/SUMIFS('Sales RAW DATA'!$F:$F,'Sales RAW DATA'!$I:$I,Incentive_Calc!$A57,'Sales RAW DATA'!$D:$D,"B4",'Sales RAW DATA'!$E:$E,Incentive_Calc!AI$5),"")</f>
        <v>0.86745158791634391</v>
      </c>
      <c r="AJ57" s="44">
        <f>IFERROR(SUMIFS('Sales RAW DATA'!$G:$G,'Sales RAW DATA'!$I:$I,Incentive_Calc!$A57,'Sales RAW DATA'!$D:$D,"B4",'Sales RAW DATA'!$E:$E,Incentive_Calc!AJ$5)/SUMIFS('Sales RAW DATA'!$F:$F,'Sales RAW DATA'!$I:$I,Incentive_Calc!$A57,'Sales RAW DATA'!$D:$D,"B4",'Sales RAW DATA'!$E:$E,Incentive_Calc!AJ$5),"")</f>
        <v>1.105781172379533</v>
      </c>
      <c r="AK57" s="44">
        <f>SUMIFS('Sales RAW DATA'!$G:$G,'Sales RAW DATA'!$I:$I,Incentive_Calc!$A57,'Sales RAW DATA'!$D:$D,"B4")/SUMIFS('Sales RAW DATA'!$F:$F,'Sales RAW DATA'!$I:$I,Incentive_Calc!$A57,'Sales RAW DATA'!$D:$D,"B4")</f>
        <v>1.0225539458915103</v>
      </c>
      <c r="AL57" s="44">
        <f>IFERROR(SUMIFS('Sales RAW DATA'!$G:$G,'Sales RAW DATA'!$I:$I,Incentive_Calc!$A57,'Sales RAW DATA'!$D:$D,"B5",'Sales RAW DATA'!$E:$E,Incentive_Calc!AL$5)/SUMIFS('Sales RAW DATA'!$F:$F,'Sales RAW DATA'!$I:$I,Incentive_Calc!$A57,'Sales RAW DATA'!$D:$D,"B5",'Sales RAW DATA'!$E:$E,Incentive_Calc!AL$5),"")</f>
        <v>1.2147439504783342</v>
      </c>
      <c r="AM57" s="44">
        <f>IFERROR(SUMIFS('Sales RAW DATA'!$G:$G,'Sales RAW DATA'!$I:$I,Incentive_Calc!$A57,'Sales RAW DATA'!$D:$D,"B5",'Sales RAW DATA'!$E:$E,Incentive_Calc!AM$5)/SUMIFS('Sales RAW DATA'!$F:$F,'Sales RAW DATA'!$I:$I,Incentive_Calc!$A57,'Sales RAW DATA'!$D:$D,"B5",'Sales RAW DATA'!$E:$E,Incentive_Calc!AM$5),"")</f>
        <v>1.1167218543046358</v>
      </c>
      <c r="AN57" s="44">
        <f>IFERROR(SUMIFS('Sales RAW DATA'!$G:$G,'Sales RAW DATA'!$I:$I,Incentive_Calc!$A57,'Sales RAW DATA'!$D:$D,"B5",'Sales RAW DATA'!$E:$E,Incentive_Calc!AN$5)/SUMIFS('Sales RAW DATA'!$F:$F,'Sales RAW DATA'!$I:$I,Incentive_Calc!$A57,'Sales RAW DATA'!$D:$D,"B5",'Sales RAW DATA'!$E:$E,Incentive_Calc!AN$5),"")</f>
        <v>0.48317524841915088</v>
      </c>
      <c r="AO57" s="44">
        <f>SUMIFS('Sales RAW DATA'!$G:$G,'Sales RAW DATA'!$I:$I,Incentive_Calc!$A57,'Sales RAW DATA'!$D:$D,"B5")/SUMIFS('Sales RAW DATA'!$F:$F,'Sales RAW DATA'!$I:$I,Incentive_Calc!$A57,'Sales RAW DATA'!$D:$D,"B5")</f>
        <v>0.94376938514869546</v>
      </c>
      <c r="AP57" s="42">
        <f>SUM(SUMIFS('Sales RAW DATA'!$F$2:$F$22804,'Sales RAW DATA'!$I$2:$I$22804,Incentive_Calc!$A57,'Sales RAW DATA'!$D$2:$D$22804,"B1"),SUMIFS('Sales RAW DATA'!$F$2:$F$22804,'Sales RAW DATA'!$I$2:$I$22804,Incentive_Calc!$A57,'Sales RAW DATA'!$D$2:$D$22804,"B2"),SUMIFS('Sales RAW DATA'!$F$2:$F$22804,'Sales RAW DATA'!$I$2:$I$22804,Incentive_Calc!$A57,'Sales RAW DATA'!$D$2:$D$22804,"B3"),SUMIFS('Sales RAW DATA'!$F$2:$F$22804,'Sales RAW DATA'!$I$2:$I$22804,Incentive_Calc!$A57,'Sales RAW DATA'!$D$2:$D$22804,"B4"),SUMIFS('Sales RAW DATA'!$F$2:$F$22804,'Sales RAW DATA'!$I$2:$I$22804,Incentive_Calc!$A57,'Sales RAW DATA'!$D$2:$D$22804,"B5"))</f>
        <v>675212</v>
      </c>
      <c r="AQ57" s="42">
        <f>SUM(SUMIFS('Sales RAW DATA'!$G$2:$G$22804,'Sales RAW DATA'!$I$2:$I$22804,Incentive_Calc!$A57,'Sales RAW DATA'!$D$2:$D$22804,"B1"),SUMIFS('Sales RAW DATA'!$G$2:$G$22804,'Sales RAW DATA'!$I$2:$I$22804,Incentive_Calc!$A57,'Sales RAW DATA'!$D$2:$D$22804,"B2"),SUMIFS('Sales RAW DATA'!$G$2:$G$22804,'Sales RAW DATA'!$I$2:$I$22804,Incentive_Calc!$A57,'Sales RAW DATA'!$D$2:$D$22804,"B3"),SUMIFS('Sales RAW DATA'!$G$2:$G$22804,'Sales RAW DATA'!$I$2:$I$22804,Incentive_Calc!$A57,'Sales RAW DATA'!$D$2:$D$22804,"B4"),SUMIFS('Sales RAW DATA'!$G$2:$G$22804,'Sales RAW DATA'!$I$2:$I$22804,Incentive_Calc!$A57,'Sales RAW DATA'!$D$2:$D$22804,"B5"))</f>
        <v>748147</v>
      </c>
      <c r="AR57" s="45">
        <f t="shared" si="14"/>
        <v>110.80179262216903</v>
      </c>
      <c r="AS57" s="45">
        <f t="shared" si="15"/>
        <v>110</v>
      </c>
      <c r="AT57" s="46">
        <v>1.05</v>
      </c>
      <c r="AU57" s="46">
        <v>0.93</v>
      </c>
      <c r="AV57" s="43" t="str">
        <f t="shared" si="1"/>
        <v>Yes</v>
      </c>
      <c r="AW57" s="43" t="str">
        <f t="shared" si="2"/>
        <v>Yes</v>
      </c>
      <c r="AX57" s="43" t="str">
        <f t="shared" si="3"/>
        <v>Yes</v>
      </c>
      <c r="AY57" s="43" t="str">
        <f t="shared" si="16"/>
        <v>Yes</v>
      </c>
    </row>
    <row r="58" spans="1:51" x14ac:dyDescent="0.35">
      <c r="A58" s="21" t="s">
        <v>932</v>
      </c>
      <c r="B58" s="21" t="s">
        <v>458</v>
      </c>
      <c r="C58" s="21" t="str">
        <f>_xlfn.XLOOKUP($A58,'Employee List'!$E:$E,'Employee List'!$D:$D,0)</f>
        <v>SF</v>
      </c>
      <c r="D58" s="42" cm="1">
        <f t="array" ref="D58">IFERROR(IF($G58="Yes",INDEX('Payment Plan'!$D$6:$D$42,MATCH(1,(Incentive_Calc!$C58='Payment Plan'!$B$6:$B$42)*(Incentive_Calc!$U58='Payment Plan'!$C$6:$C$42),0)),""),"")</f>
        <v>28940.625</v>
      </c>
      <c r="E58" s="42" t="str" cm="1">
        <f t="array" ref="E58">IFERROR(IF($H58="Yes",INDEX('Payment Plan'!$D$6:$D$42,MATCH(1,(Incentive_Calc!$C58='Payment Plan'!$B$6:$B$42)*(Incentive_Calc!$AS58='Payment Plan'!$C$6:$C$42),0)),""),"")</f>
        <v/>
      </c>
      <c r="F58" s="42">
        <f t="shared" si="4"/>
        <v>28940.625</v>
      </c>
      <c r="G58" s="43" t="str">
        <f t="shared" si="5"/>
        <v>Yes</v>
      </c>
      <c r="H58" s="21" t="str">
        <f t="shared" si="6"/>
        <v>No</v>
      </c>
      <c r="I58" s="42">
        <f>IFERROR(SUMIFS('Sales RAW DATA'!$F$2:$F$30000,'Sales RAW DATA'!$I$2:$I$30000,Incentive_Calc!$A58,'Sales RAW DATA'!$E$2:$E$30000,Incentive_Calc!I$5),"")</f>
        <v>621112</v>
      </c>
      <c r="J58" s="42">
        <f>IFERROR(SUMIFS('Sales RAW DATA'!$F$2:$F$30000,'Sales RAW DATA'!$I$2:$I$30000,Incentive_Calc!$A58,'Sales RAW DATA'!$E$2:$E$30000,Incentive_Calc!J$5),"")</f>
        <v>625368</v>
      </c>
      <c r="K58" s="42">
        <f>IFERROR(SUMIFS('Sales RAW DATA'!$F$2:$F$30000,'Sales RAW DATA'!$I$2:$I$30000,Incentive_Calc!$A58,'Sales RAW DATA'!$E$2:$E$30000,Incentive_Calc!K$5),"")</f>
        <v>648304</v>
      </c>
      <c r="L58" s="42">
        <f t="shared" si="7"/>
        <v>1894784</v>
      </c>
      <c r="M58" s="42">
        <f>IFERROR(SUMIFS('Sales RAW DATA'!$G$2:$G$30000,'Sales RAW DATA'!$I$2:$I$30000,Incentive_Calc!$A58,'Sales RAW DATA'!$E$2:$E$30000,Incentive_Calc!M$5),"")</f>
        <v>659270</v>
      </c>
      <c r="N58" s="42">
        <f>IFERROR(SUMIFS('Sales RAW DATA'!$G$2:$G$30000,'Sales RAW DATA'!$I$2:$I$30000,Incentive_Calc!$A58,'Sales RAW DATA'!$E$2:$E$30000,Incentive_Calc!N$5),"")</f>
        <v>605247</v>
      </c>
      <c r="O58" s="42">
        <f>IFERROR(SUMIFS('Sales RAW DATA'!$G$2:$G$30000,'Sales RAW DATA'!$I$2:$I$30000,Incentive_Calc!$A58,'Sales RAW DATA'!$E$2:$E$30000,Incentive_Calc!O$5),"")</f>
        <v>704120</v>
      </c>
      <c r="P58" s="42">
        <f t="shared" si="8"/>
        <v>1968637</v>
      </c>
      <c r="Q58" s="44">
        <f t="shared" si="9"/>
        <v>1.0614349746905549</v>
      </c>
      <c r="R58" s="44">
        <f t="shared" si="10"/>
        <v>0.96782534443719537</v>
      </c>
      <c r="S58" s="44">
        <f t="shared" si="11"/>
        <v>1.0860954120289248</v>
      </c>
      <c r="T58" s="45">
        <f t="shared" si="12"/>
        <v>103.8977002127947</v>
      </c>
      <c r="U58" s="45">
        <f t="shared" si="13"/>
        <v>103</v>
      </c>
      <c r="V58" s="44">
        <f>IFERROR(SUMIFS('Sales RAW DATA'!$G:$G,'Sales RAW DATA'!$I:$I,Incentive_Calc!$A58,'Sales RAW DATA'!$D:$D,"B1",'Sales RAW DATA'!$E:$E,Incentive_Calc!V$5)/SUMIFS('Sales RAW DATA'!$F:$F,'Sales RAW DATA'!$I:$I,Incentive_Calc!$A58,'Sales RAW DATA'!$D:$D,"B1",'Sales RAW DATA'!$E:$E,Incentive_Calc!V$5),"")</f>
        <v>1.1838224813735019</v>
      </c>
      <c r="W58" s="44">
        <f>IFERROR(SUMIFS('Sales RAW DATA'!$G:$G,'Sales RAW DATA'!$I:$I,Incentive_Calc!$A58,'Sales RAW DATA'!$D:$D,"B1",'Sales RAW DATA'!$E:$E,Incentive_Calc!W$5)/SUMIFS('Sales RAW DATA'!$F:$F,'Sales RAW DATA'!$I:$I,Incentive_Calc!$A58,'Sales RAW DATA'!$D:$D,"B1",'Sales RAW DATA'!$E:$E,Incentive_Calc!W$5),"")</f>
        <v>1.0442450495049505</v>
      </c>
      <c r="X58" s="44">
        <f>IFERROR(SUMIFS('Sales RAW DATA'!$G:$G,'Sales RAW DATA'!$I:$I,Incentive_Calc!$A58,'Sales RAW DATA'!$D:$D,"B1",'Sales RAW DATA'!$E:$E,Incentive_Calc!X$5)/SUMIFS('Sales RAW DATA'!$F:$F,'Sales RAW DATA'!$I:$I,Incentive_Calc!$A58,'Sales RAW DATA'!$D:$D,"B1",'Sales RAW DATA'!$E:$E,Incentive_Calc!X$5),"")</f>
        <v>0.99643021728215042</v>
      </c>
      <c r="Y58" s="44">
        <f>SUMIFS('Sales RAW DATA'!$G:$G,'Sales RAW DATA'!$I:$I,Incentive_Calc!$A58,'Sales RAW DATA'!$D:$D,"B1")/SUMIFS('Sales RAW DATA'!$F:$F,'Sales RAW DATA'!$I:$I,Incentive_Calc!$A58,'Sales RAW DATA'!$D:$D,"B1")</f>
        <v>1.0765541658086843</v>
      </c>
      <c r="Z58" s="44">
        <f>IFERROR(SUMIFS('Sales RAW DATA'!$G:$G,'Sales RAW DATA'!$I:$I,Incentive_Calc!$A58,'Sales RAW DATA'!$D:$D,"B2",'Sales RAW DATA'!$E:$E,Incentive_Calc!Z$5)/SUMIFS('Sales RAW DATA'!$F:$F,'Sales RAW DATA'!$I:$I,Incentive_Calc!$A58,'Sales RAW DATA'!$D:$D,"B2",'Sales RAW DATA'!$E:$E,Incentive_Calc!Z$5),"")</f>
        <v>1.019274921245128</v>
      </c>
      <c r="AA58" s="44">
        <f>IFERROR(SUMIFS('Sales RAW DATA'!$G:$G,'Sales RAW DATA'!$I:$I,Incentive_Calc!$A58,'Sales RAW DATA'!$D:$D,"B2",'Sales RAW DATA'!$E:$E,Incentive_Calc!AA$5)/SUMIFS('Sales RAW DATA'!$F:$F,'Sales RAW DATA'!$I:$I,Incentive_Calc!$A58,'Sales RAW DATA'!$D:$D,"B2",'Sales RAW DATA'!$E:$E,Incentive_Calc!AA$5),"")</f>
        <v>1.1638857610809705</v>
      </c>
      <c r="AB58" s="44">
        <f>IFERROR(SUMIFS('Sales RAW DATA'!$G:$G,'Sales RAW DATA'!$I:$I,Incentive_Calc!$A58,'Sales RAW DATA'!$D:$D,"B2",'Sales RAW DATA'!$E:$E,Incentive_Calc!AB$5)/SUMIFS('Sales RAW DATA'!$F:$F,'Sales RAW DATA'!$I:$I,Incentive_Calc!$A58,'Sales RAW DATA'!$D:$D,"B2",'Sales RAW DATA'!$E:$E,Incentive_Calc!AB$5),"")</f>
        <v>1.5697173479037512</v>
      </c>
      <c r="AC58" s="44">
        <f>SUMIFS('Sales RAW DATA'!$G:$G,'Sales RAW DATA'!$I:$I,Incentive_Calc!$A58,'Sales RAW DATA'!$D:$D,"B2")/SUMIFS('Sales RAW DATA'!$F:$F,'Sales RAW DATA'!$I:$I,Incentive_Calc!$A58,'Sales RAW DATA'!$D:$D,"B2")</f>
        <v>1.2514266766723094</v>
      </c>
      <c r="AD58" s="44">
        <f>IFERROR(SUMIFS('Sales RAW DATA'!$G:$G,'Sales RAW DATA'!$I:$I,Incentive_Calc!$A58,'Sales RAW DATA'!$D:$D,"B3",'Sales RAW DATA'!$E:$E,Incentive_Calc!AD$5)/SUMIFS('Sales RAW DATA'!$F:$F,'Sales RAW DATA'!$I:$I,Incentive_Calc!$A58,'Sales RAW DATA'!$D:$D,"B3",'Sales RAW DATA'!$E:$E,Incentive_Calc!AD$5),"")</f>
        <v>0.58681481307478178</v>
      </c>
      <c r="AE58" s="44">
        <f>IFERROR(SUMIFS('Sales RAW DATA'!$G:$G,'Sales RAW DATA'!$I:$I,Incentive_Calc!$A58,'Sales RAW DATA'!$D:$D,"B3",'Sales RAW DATA'!$E:$E,Incentive_Calc!AE$5)/SUMIFS('Sales RAW DATA'!$F:$F,'Sales RAW DATA'!$I:$I,Incentive_Calc!$A58,'Sales RAW DATA'!$D:$D,"B3",'Sales RAW DATA'!$E:$E,Incentive_Calc!AE$5),"")</f>
        <v>0.6990208450177603</v>
      </c>
      <c r="AF58" s="44">
        <f>IFERROR(SUMIFS('Sales RAW DATA'!$G:$G,'Sales RAW DATA'!$I:$I,Incentive_Calc!$A58,'Sales RAW DATA'!$D:$D,"B3",'Sales RAW DATA'!$E:$E,Incentive_Calc!AF$5)/SUMIFS('Sales RAW DATA'!$F:$F,'Sales RAW DATA'!$I:$I,Incentive_Calc!$A58,'Sales RAW DATA'!$D:$D,"B3",'Sales RAW DATA'!$E:$E,Incentive_Calc!AF$5),"")</f>
        <v>1.142961142961143</v>
      </c>
      <c r="AG58" s="44">
        <f>SUMIFS('Sales RAW DATA'!$G:$G,'Sales RAW DATA'!$I:$I,Incentive_Calc!$A58,'Sales RAW DATA'!$D:$D,"B3")/SUMIFS('Sales RAW DATA'!$F:$F,'Sales RAW DATA'!$I:$I,Incentive_Calc!$A58,'Sales RAW DATA'!$D:$D,"B3")</f>
        <v>0.82642994369979161</v>
      </c>
      <c r="AH58" s="44">
        <f>IFERROR(SUMIFS('Sales RAW DATA'!$G:$G,'Sales RAW DATA'!$I:$I,Incentive_Calc!$A58,'Sales RAW DATA'!$D:$D,"B4",'Sales RAW DATA'!$E:$E,Incentive_Calc!AH$5)/SUMIFS('Sales RAW DATA'!$F:$F,'Sales RAW DATA'!$I:$I,Incentive_Calc!$A58,'Sales RAW DATA'!$D:$D,"B4",'Sales RAW DATA'!$E:$E,Incentive_Calc!AH$5),"")</f>
        <v>1.1601867797059213</v>
      </c>
      <c r="AI58" s="44">
        <f>IFERROR(SUMIFS('Sales RAW DATA'!$G:$G,'Sales RAW DATA'!$I:$I,Incentive_Calc!$A58,'Sales RAW DATA'!$D:$D,"B4",'Sales RAW DATA'!$E:$E,Incentive_Calc!AI$5)/SUMIFS('Sales RAW DATA'!$F:$F,'Sales RAW DATA'!$I:$I,Incentive_Calc!$A58,'Sales RAW DATA'!$D:$D,"B4",'Sales RAW DATA'!$E:$E,Incentive_Calc!AI$5),"")</f>
        <v>0.81854335490956287</v>
      </c>
      <c r="AJ58" s="44">
        <f>IFERROR(SUMIFS('Sales RAW DATA'!$G:$G,'Sales RAW DATA'!$I:$I,Incentive_Calc!$A58,'Sales RAW DATA'!$D:$D,"B4",'Sales RAW DATA'!$E:$E,Incentive_Calc!AJ$5)/SUMIFS('Sales RAW DATA'!$F:$F,'Sales RAW DATA'!$I:$I,Incentive_Calc!$A58,'Sales RAW DATA'!$D:$D,"B4",'Sales RAW DATA'!$E:$E,Incentive_Calc!AJ$5),"")</f>
        <v>1.0568325734549138</v>
      </c>
      <c r="AK58" s="44">
        <f>SUMIFS('Sales RAW DATA'!$G:$G,'Sales RAW DATA'!$I:$I,Incentive_Calc!$A58,'Sales RAW DATA'!$D:$D,"B4")/SUMIFS('Sales RAW DATA'!$F:$F,'Sales RAW DATA'!$I:$I,Incentive_Calc!$A58,'Sales RAW DATA'!$D:$D,"B4")</f>
        <v>1.0128445961765682</v>
      </c>
      <c r="AL58" s="44">
        <f>IFERROR(SUMIFS('Sales RAW DATA'!$G:$G,'Sales RAW DATA'!$I:$I,Incentive_Calc!$A58,'Sales RAW DATA'!$D:$D,"B5",'Sales RAW DATA'!$E:$E,Incentive_Calc!AL$5)/SUMIFS('Sales RAW DATA'!$F:$F,'Sales RAW DATA'!$I:$I,Incentive_Calc!$A58,'Sales RAW DATA'!$D:$D,"B5",'Sales RAW DATA'!$E:$E,Incentive_Calc!AL$5),"")</f>
        <v>1.594898958426066</v>
      </c>
      <c r="AM58" s="44">
        <f>IFERROR(SUMIFS('Sales RAW DATA'!$G:$G,'Sales RAW DATA'!$I:$I,Incentive_Calc!$A58,'Sales RAW DATA'!$D:$D,"B5",'Sales RAW DATA'!$E:$E,Incentive_Calc!AM$5)/SUMIFS('Sales RAW DATA'!$F:$F,'Sales RAW DATA'!$I:$I,Incentive_Calc!$A58,'Sales RAW DATA'!$D:$D,"B5",'Sales RAW DATA'!$E:$E,Incentive_Calc!AM$5),"")</f>
        <v>1.6102886567311978</v>
      </c>
      <c r="AN58" s="44">
        <f>IFERROR(SUMIFS('Sales RAW DATA'!$G:$G,'Sales RAW DATA'!$I:$I,Incentive_Calc!$A58,'Sales RAW DATA'!$D:$D,"B5",'Sales RAW DATA'!$E:$E,Incentive_Calc!AN$5)/SUMIFS('Sales RAW DATA'!$F:$F,'Sales RAW DATA'!$I:$I,Incentive_Calc!$A58,'Sales RAW DATA'!$D:$D,"B5",'Sales RAW DATA'!$E:$E,Incentive_Calc!AN$5),"")</f>
        <v>1.9380397044422684</v>
      </c>
      <c r="AO58" s="44">
        <f>SUMIFS('Sales RAW DATA'!$G:$G,'Sales RAW DATA'!$I:$I,Incentive_Calc!$A58,'Sales RAW DATA'!$D:$D,"B5")/SUMIFS('Sales RAW DATA'!$F:$F,'Sales RAW DATA'!$I:$I,Incentive_Calc!$A58,'Sales RAW DATA'!$D:$D,"B5")</f>
        <v>1.7180365121528045</v>
      </c>
      <c r="AP58" s="42">
        <f>SUM(SUMIFS('Sales RAW DATA'!$F$2:$F$22804,'Sales RAW DATA'!$I$2:$I$22804,Incentive_Calc!$A58,'Sales RAW DATA'!$D$2:$D$22804,"B1"),SUMIFS('Sales RAW DATA'!$F$2:$F$22804,'Sales RAW DATA'!$I$2:$I$22804,Incentive_Calc!$A58,'Sales RAW DATA'!$D$2:$D$22804,"B2"),SUMIFS('Sales RAW DATA'!$F$2:$F$22804,'Sales RAW DATA'!$I$2:$I$22804,Incentive_Calc!$A58,'Sales RAW DATA'!$D$2:$D$22804,"B3"),SUMIFS('Sales RAW DATA'!$F$2:$F$22804,'Sales RAW DATA'!$I$2:$I$22804,Incentive_Calc!$A58,'Sales RAW DATA'!$D$2:$D$22804,"B4"),SUMIFS('Sales RAW DATA'!$F$2:$F$22804,'Sales RAW DATA'!$I$2:$I$22804,Incentive_Calc!$A58,'Sales RAW DATA'!$D$2:$D$22804,"B5"))</f>
        <v>1027354</v>
      </c>
      <c r="AQ58" s="42">
        <f>SUM(SUMIFS('Sales RAW DATA'!$G$2:$G$22804,'Sales RAW DATA'!$I$2:$I$22804,Incentive_Calc!$A58,'Sales RAW DATA'!$D$2:$D$22804,"B1"),SUMIFS('Sales RAW DATA'!$G$2:$G$22804,'Sales RAW DATA'!$I$2:$I$22804,Incentive_Calc!$A58,'Sales RAW DATA'!$D$2:$D$22804,"B2"),SUMIFS('Sales RAW DATA'!$G$2:$G$22804,'Sales RAW DATA'!$I$2:$I$22804,Incentive_Calc!$A58,'Sales RAW DATA'!$D$2:$D$22804,"B3"),SUMIFS('Sales RAW DATA'!$G$2:$G$22804,'Sales RAW DATA'!$I$2:$I$22804,Incentive_Calc!$A58,'Sales RAW DATA'!$D$2:$D$22804,"B4"),SUMIFS('Sales RAW DATA'!$G$2:$G$22804,'Sales RAW DATA'!$I$2:$I$22804,Incentive_Calc!$A58,'Sales RAW DATA'!$D$2:$D$22804,"B5"))</f>
        <v>1078661</v>
      </c>
      <c r="AR58" s="45">
        <f t="shared" si="14"/>
        <v>104.99409161788439</v>
      </c>
      <c r="AS58" s="45">
        <f t="shared" si="15"/>
        <v>104</v>
      </c>
      <c r="AT58" s="46">
        <v>1.02</v>
      </c>
      <c r="AU58" s="46">
        <v>0.92</v>
      </c>
      <c r="AV58" s="43" t="str">
        <f t="shared" si="1"/>
        <v>Yes</v>
      </c>
      <c r="AW58" s="43" t="str">
        <f t="shared" si="2"/>
        <v>Yes</v>
      </c>
      <c r="AX58" s="43" t="str">
        <f t="shared" si="3"/>
        <v>Yes</v>
      </c>
      <c r="AY58" s="43" t="str">
        <f t="shared" si="16"/>
        <v>Yes</v>
      </c>
    </row>
    <row r="59" spans="1:51" x14ac:dyDescent="0.35">
      <c r="A59" s="21" t="s">
        <v>933</v>
      </c>
      <c r="B59" s="21" t="s">
        <v>459</v>
      </c>
      <c r="C59" s="21" t="str">
        <f>_xlfn.XLOOKUP($A59,'Employee List'!$E:$E,'Employee List'!$D:$D,0)</f>
        <v>SF</v>
      </c>
      <c r="D59" s="42" cm="1">
        <f t="array" ref="D59">IFERROR(IF($G59="Yes",INDEX('Payment Plan'!$D$6:$D$42,MATCH(1,(Incentive_Calc!$C59='Payment Plan'!$B$6:$B$42)*(Incentive_Calc!$U59='Payment Plan'!$C$6:$C$42),0)),""),"")</f>
        <v>37984.5703125</v>
      </c>
      <c r="E59" s="42" cm="1">
        <f t="array" ref="E59">IFERROR(IF($H59="Yes",INDEX('Payment Plan'!$D$6:$D$42,MATCH(1,(Incentive_Calc!$C59='Payment Plan'!$B$6:$B$42)*(Incentive_Calc!$AS59='Payment Plan'!$C$6:$C$42),0)),""),"")</f>
        <v>48479.006749328619</v>
      </c>
      <c r="F59" s="42">
        <f t="shared" si="4"/>
        <v>86463.577061828619</v>
      </c>
      <c r="G59" s="43" t="str">
        <f t="shared" si="5"/>
        <v>Yes</v>
      </c>
      <c r="H59" s="21" t="str">
        <f t="shared" si="6"/>
        <v>Yes</v>
      </c>
      <c r="I59" s="42">
        <f>IFERROR(SUMIFS('Sales RAW DATA'!$F$2:$F$30000,'Sales RAW DATA'!$I$2:$I$30000,Incentive_Calc!$A59,'Sales RAW DATA'!$E$2:$E$30000,Incentive_Calc!I$5),"")</f>
        <v>552265</v>
      </c>
      <c r="J59" s="42">
        <f>IFERROR(SUMIFS('Sales RAW DATA'!$F$2:$F$30000,'Sales RAW DATA'!$I$2:$I$30000,Incentive_Calc!$A59,'Sales RAW DATA'!$E$2:$E$30000,Incentive_Calc!J$5),"")</f>
        <v>561813</v>
      </c>
      <c r="K59" s="42">
        <f>IFERROR(SUMIFS('Sales RAW DATA'!$F$2:$F$30000,'Sales RAW DATA'!$I$2:$I$30000,Incentive_Calc!$A59,'Sales RAW DATA'!$E$2:$E$30000,Incentive_Calc!K$5),"")</f>
        <v>555671</v>
      </c>
      <c r="L59" s="42">
        <f t="shared" si="7"/>
        <v>1669749</v>
      </c>
      <c r="M59" s="42">
        <f>IFERROR(SUMIFS('Sales RAW DATA'!$G$2:$G$30000,'Sales RAW DATA'!$I$2:$I$30000,Incentive_Calc!$A59,'Sales RAW DATA'!$E$2:$E$30000,Incentive_Calc!M$5),"")</f>
        <v>573133</v>
      </c>
      <c r="N59" s="42">
        <f>IFERROR(SUMIFS('Sales RAW DATA'!$G$2:$G$30000,'Sales RAW DATA'!$I$2:$I$30000,Incentive_Calc!$A59,'Sales RAW DATA'!$E$2:$E$30000,Incentive_Calc!N$5),"")</f>
        <v>593213</v>
      </c>
      <c r="O59" s="42">
        <f>IFERROR(SUMIFS('Sales RAW DATA'!$G$2:$G$30000,'Sales RAW DATA'!$I$2:$I$30000,Incentive_Calc!$A59,'Sales RAW DATA'!$E$2:$E$30000,Incentive_Calc!O$5),"")</f>
        <v>589581</v>
      </c>
      <c r="P59" s="42">
        <f t="shared" si="8"/>
        <v>1755927</v>
      </c>
      <c r="Q59" s="44">
        <f t="shared" si="9"/>
        <v>1.037786207708256</v>
      </c>
      <c r="R59" s="44">
        <f t="shared" si="10"/>
        <v>1.0558904831322877</v>
      </c>
      <c r="S59" s="44">
        <f t="shared" si="11"/>
        <v>1.0610253189387244</v>
      </c>
      <c r="T59" s="45">
        <f t="shared" si="12"/>
        <v>105.16113499693667</v>
      </c>
      <c r="U59" s="45">
        <f t="shared" si="13"/>
        <v>105</v>
      </c>
      <c r="V59" s="44">
        <f>IFERROR(SUMIFS('Sales RAW DATA'!$G:$G,'Sales RAW DATA'!$I:$I,Incentive_Calc!$A59,'Sales RAW DATA'!$D:$D,"B1",'Sales RAW DATA'!$E:$E,Incentive_Calc!V$5)/SUMIFS('Sales RAW DATA'!$F:$F,'Sales RAW DATA'!$I:$I,Incentive_Calc!$A59,'Sales RAW DATA'!$D:$D,"B1",'Sales RAW DATA'!$E:$E,Incentive_Calc!V$5),"")</f>
        <v>1.1943301826244239</v>
      </c>
      <c r="W59" s="44">
        <f>IFERROR(SUMIFS('Sales RAW DATA'!$G:$G,'Sales RAW DATA'!$I:$I,Incentive_Calc!$A59,'Sales RAW DATA'!$D:$D,"B1",'Sales RAW DATA'!$E:$E,Incentive_Calc!W$5)/SUMIFS('Sales RAW DATA'!$F:$F,'Sales RAW DATA'!$I:$I,Incentive_Calc!$A59,'Sales RAW DATA'!$D:$D,"B1",'Sales RAW DATA'!$E:$E,Incentive_Calc!W$5),"")</f>
        <v>1.1075241465476608</v>
      </c>
      <c r="X59" s="44">
        <f>IFERROR(SUMIFS('Sales RAW DATA'!$G:$G,'Sales RAW DATA'!$I:$I,Incentive_Calc!$A59,'Sales RAW DATA'!$D:$D,"B1",'Sales RAW DATA'!$E:$E,Incentive_Calc!X$5)/SUMIFS('Sales RAW DATA'!$F:$F,'Sales RAW DATA'!$I:$I,Incentive_Calc!$A59,'Sales RAW DATA'!$D:$D,"B1",'Sales RAW DATA'!$E:$E,Incentive_Calc!X$5),"")</f>
        <v>1.041712490802206</v>
      </c>
      <c r="Y59" s="44">
        <f>SUMIFS('Sales RAW DATA'!$G:$G,'Sales RAW DATA'!$I:$I,Incentive_Calc!$A59,'Sales RAW DATA'!$D:$D,"B1")/SUMIFS('Sales RAW DATA'!$F:$F,'Sales RAW DATA'!$I:$I,Incentive_Calc!$A59,'Sales RAW DATA'!$D:$D,"B1")</f>
        <v>1.1165488312133023</v>
      </c>
      <c r="Z59" s="44">
        <f>IFERROR(SUMIFS('Sales RAW DATA'!$G:$G,'Sales RAW DATA'!$I:$I,Incentive_Calc!$A59,'Sales RAW DATA'!$D:$D,"B2",'Sales RAW DATA'!$E:$E,Incentive_Calc!Z$5)/SUMIFS('Sales RAW DATA'!$F:$F,'Sales RAW DATA'!$I:$I,Incentive_Calc!$A59,'Sales RAW DATA'!$D:$D,"B2",'Sales RAW DATA'!$E:$E,Incentive_Calc!Z$5),"")</f>
        <v>0.84847567894697029</v>
      </c>
      <c r="AA59" s="44">
        <f>IFERROR(SUMIFS('Sales RAW DATA'!$G:$G,'Sales RAW DATA'!$I:$I,Incentive_Calc!$A59,'Sales RAW DATA'!$D:$D,"B2",'Sales RAW DATA'!$E:$E,Incentive_Calc!AA$5)/SUMIFS('Sales RAW DATA'!$F:$F,'Sales RAW DATA'!$I:$I,Incentive_Calc!$A59,'Sales RAW DATA'!$D:$D,"B2",'Sales RAW DATA'!$E:$E,Incentive_Calc!AA$5),"")</f>
        <v>1.080617858654253</v>
      </c>
      <c r="AB59" s="44">
        <f>IFERROR(SUMIFS('Sales RAW DATA'!$G:$G,'Sales RAW DATA'!$I:$I,Incentive_Calc!$A59,'Sales RAW DATA'!$D:$D,"B2",'Sales RAW DATA'!$E:$E,Incentive_Calc!AB$5)/SUMIFS('Sales RAW DATA'!$F:$F,'Sales RAW DATA'!$I:$I,Incentive_Calc!$A59,'Sales RAW DATA'!$D:$D,"B2",'Sales RAW DATA'!$E:$E,Incentive_Calc!AB$5),"")</f>
        <v>0.94571850709834904</v>
      </c>
      <c r="AC59" s="44">
        <f>SUMIFS('Sales RAW DATA'!$G:$G,'Sales RAW DATA'!$I:$I,Incentive_Calc!$A59,'Sales RAW DATA'!$D:$D,"B2")/SUMIFS('Sales RAW DATA'!$F:$F,'Sales RAW DATA'!$I:$I,Incentive_Calc!$A59,'Sales RAW DATA'!$D:$D,"B2")</f>
        <v>0.96031561307140867</v>
      </c>
      <c r="AD59" s="44">
        <f>IFERROR(SUMIFS('Sales RAW DATA'!$G:$G,'Sales RAW DATA'!$I:$I,Incentive_Calc!$A59,'Sales RAW DATA'!$D:$D,"B3",'Sales RAW DATA'!$E:$E,Incentive_Calc!AD$5)/SUMIFS('Sales RAW DATA'!$F:$F,'Sales RAW DATA'!$I:$I,Incentive_Calc!$A59,'Sales RAW DATA'!$D:$D,"B3",'Sales RAW DATA'!$E:$E,Incentive_Calc!AD$5),"")</f>
        <v>1.1122097807925384</v>
      </c>
      <c r="AE59" s="44">
        <f>IFERROR(SUMIFS('Sales RAW DATA'!$G:$G,'Sales RAW DATA'!$I:$I,Incentive_Calc!$A59,'Sales RAW DATA'!$D:$D,"B3",'Sales RAW DATA'!$E:$E,Incentive_Calc!AE$5)/SUMIFS('Sales RAW DATA'!$F:$F,'Sales RAW DATA'!$I:$I,Incentive_Calc!$A59,'Sales RAW DATA'!$D:$D,"B3",'Sales RAW DATA'!$E:$E,Incentive_Calc!AE$5),"")</f>
        <v>0.99124903482001692</v>
      </c>
      <c r="AF59" s="44">
        <f>IFERROR(SUMIFS('Sales RAW DATA'!$G:$G,'Sales RAW DATA'!$I:$I,Incentive_Calc!$A59,'Sales RAW DATA'!$D:$D,"B3",'Sales RAW DATA'!$E:$E,Incentive_Calc!AF$5)/SUMIFS('Sales RAW DATA'!$F:$F,'Sales RAW DATA'!$I:$I,Incentive_Calc!$A59,'Sales RAW DATA'!$D:$D,"B3",'Sales RAW DATA'!$E:$E,Incentive_Calc!AF$5),"")</f>
        <v>1.0252056884433063</v>
      </c>
      <c r="AG59" s="44">
        <f>SUMIFS('Sales RAW DATA'!$G:$G,'Sales RAW DATA'!$I:$I,Incentive_Calc!$A59,'Sales RAW DATA'!$D:$D,"B3")/SUMIFS('Sales RAW DATA'!$F:$F,'Sales RAW DATA'!$I:$I,Incentive_Calc!$A59,'Sales RAW DATA'!$D:$D,"B3")</f>
        <v>1.0417978024405057</v>
      </c>
      <c r="AH59" s="44">
        <f>IFERROR(SUMIFS('Sales RAW DATA'!$G:$G,'Sales RAW DATA'!$I:$I,Incentive_Calc!$A59,'Sales RAW DATA'!$D:$D,"B4",'Sales RAW DATA'!$E:$E,Incentive_Calc!AH$5)/SUMIFS('Sales RAW DATA'!$F:$F,'Sales RAW DATA'!$I:$I,Incentive_Calc!$A59,'Sales RAW DATA'!$D:$D,"B4",'Sales RAW DATA'!$E:$E,Incentive_Calc!AH$5),"")</f>
        <v>1.3304468573412278</v>
      </c>
      <c r="AI59" s="44">
        <f>IFERROR(SUMIFS('Sales RAW DATA'!$G:$G,'Sales RAW DATA'!$I:$I,Incentive_Calc!$A59,'Sales RAW DATA'!$D:$D,"B4",'Sales RAW DATA'!$E:$E,Incentive_Calc!AI$5)/SUMIFS('Sales RAW DATA'!$F:$F,'Sales RAW DATA'!$I:$I,Incentive_Calc!$A59,'Sales RAW DATA'!$D:$D,"B4",'Sales RAW DATA'!$E:$E,Incentive_Calc!AI$5),"")</f>
        <v>1.1903450949980612</v>
      </c>
      <c r="AJ59" s="44">
        <f>IFERROR(SUMIFS('Sales RAW DATA'!$G:$G,'Sales RAW DATA'!$I:$I,Incentive_Calc!$A59,'Sales RAW DATA'!$D:$D,"B4",'Sales RAW DATA'!$E:$E,Incentive_Calc!AJ$5)/SUMIFS('Sales RAW DATA'!$F:$F,'Sales RAW DATA'!$I:$I,Incentive_Calc!$A59,'Sales RAW DATA'!$D:$D,"B4",'Sales RAW DATA'!$E:$E,Incentive_Calc!AJ$5),"")</f>
        <v>1.0413542166894463</v>
      </c>
      <c r="AK59" s="44">
        <f>SUMIFS('Sales RAW DATA'!$G:$G,'Sales RAW DATA'!$I:$I,Incentive_Calc!$A59,'Sales RAW DATA'!$D:$D,"B4")/SUMIFS('Sales RAW DATA'!$F:$F,'Sales RAW DATA'!$I:$I,Incentive_Calc!$A59,'Sales RAW DATA'!$D:$D,"B4")</f>
        <v>1.1852538188649071</v>
      </c>
      <c r="AL59" s="44">
        <f>IFERROR(SUMIFS('Sales RAW DATA'!$G:$G,'Sales RAW DATA'!$I:$I,Incentive_Calc!$A59,'Sales RAW DATA'!$D:$D,"B5",'Sales RAW DATA'!$E:$E,Incentive_Calc!AL$5)/SUMIFS('Sales RAW DATA'!$F:$F,'Sales RAW DATA'!$I:$I,Incentive_Calc!$A59,'Sales RAW DATA'!$D:$D,"B5",'Sales RAW DATA'!$E:$E,Incentive_Calc!AL$5),"")</f>
        <v>1.0549102851650112</v>
      </c>
      <c r="AM59" s="44">
        <f>IFERROR(SUMIFS('Sales RAW DATA'!$G:$G,'Sales RAW DATA'!$I:$I,Incentive_Calc!$A59,'Sales RAW DATA'!$D:$D,"B5",'Sales RAW DATA'!$E:$E,Incentive_Calc!AM$5)/SUMIFS('Sales RAW DATA'!$F:$F,'Sales RAW DATA'!$I:$I,Incentive_Calc!$A59,'Sales RAW DATA'!$D:$D,"B5",'Sales RAW DATA'!$E:$E,Incentive_Calc!AM$5),"")</f>
        <v>1.4331484394403511</v>
      </c>
      <c r="AN59" s="44">
        <f>IFERROR(SUMIFS('Sales RAW DATA'!$G:$G,'Sales RAW DATA'!$I:$I,Incentive_Calc!$A59,'Sales RAW DATA'!$D:$D,"B5",'Sales RAW DATA'!$E:$E,Incentive_Calc!AN$5)/SUMIFS('Sales RAW DATA'!$F:$F,'Sales RAW DATA'!$I:$I,Incentive_Calc!$A59,'Sales RAW DATA'!$D:$D,"B5",'Sales RAW DATA'!$E:$E,Incentive_Calc!AN$5),"")</f>
        <v>1.1468680089485459</v>
      </c>
      <c r="AO59" s="44">
        <f>SUMIFS('Sales RAW DATA'!$G:$G,'Sales RAW DATA'!$I:$I,Incentive_Calc!$A59,'Sales RAW DATA'!$D:$D,"B5")/SUMIFS('Sales RAW DATA'!$F:$F,'Sales RAW DATA'!$I:$I,Incentive_Calc!$A59,'Sales RAW DATA'!$D:$D,"B5")</f>
        <v>1.2077002080425565</v>
      </c>
      <c r="AP59" s="42">
        <f>SUM(SUMIFS('Sales RAW DATA'!$F$2:$F$22804,'Sales RAW DATA'!$I$2:$I$22804,Incentive_Calc!$A59,'Sales RAW DATA'!$D$2:$D$22804,"B1"),SUMIFS('Sales RAW DATA'!$F$2:$F$22804,'Sales RAW DATA'!$I$2:$I$22804,Incentive_Calc!$A59,'Sales RAW DATA'!$D$2:$D$22804,"B2"),SUMIFS('Sales RAW DATA'!$F$2:$F$22804,'Sales RAW DATA'!$I$2:$I$22804,Incentive_Calc!$A59,'Sales RAW DATA'!$D$2:$D$22804,"B3"),SUMIFS('Sales RAW DATA'!$F$2:$F$22804,'Sales RAW DATA'!$I$2:$I$22804,Incentive_Calc!$A59,'Sales RAW DATA'!$D$2:$D$22804,"B4"),SUMIFS('Sales RAW DATA'!$F$2:$F$22804,'Sales RAW DATA'!$I$2:$I$22804,Incentive_Calc!$A59,'Sales RAW DATA'!$D$2:$D$22804,"B5"))</f>
        <v>927201</v>
      </c>
      <c r="AQ59" s="42">
        <f>SUM(SUMIFS('Sales RAW DATA'!$G$2:$G$22804,'Sales RAW DATA'!$I$2:$I$22804,Incentive_Calc!$A59,'Sales RAW DATA'!$D$2:$D$22804,"B1"),SUMIFS('Sales RAW DATA'!$G$2:$G$22804,'Sales RAW DATA'!$I$2:$I$22804,Incentive_Calc!$A59,'Sales RAW DATA'!$D$2:$D$22804,"B2"),SUMIFS('Sales RAW DATA'!$G$2:$G$22804,'Sales RAW DATA'!$I$2:$I$22804,Incentive_Calc!$A59,'Sales RAW DATA'!$D$2:$D$22804,"B3"),SUMIFS('Sales RAW DATA'!$G$2:$G$22804,'Sales RAW DATA'!$I$2:$I$22804,Incentive_Calc!$A59,'Sales RAW DATA'!$D$2:$D$22804,"B4"),SUMIFS('Sales RAW DATA'!$G$2:$G$22804,'Sales RAW DATA'!$I$2:$I$22804,Incentive_Calc!$A59,'Sales RAW DATA'!$D$2:$D$22804,"B5"))</f>
        <v>1027348</v>
      </c>
      <c r="AR59" s="45">
        <f t="shared" si="14"/>
        <v>110.80100215595108</v>
      </c>
      <c r="AS59" s="45">
        <f t="shared" si="15"/>
        <v>110</v>
      </c>
      <c r="AT59" s="46">
        <v>1.1299999999999999</v>
      </c>
      <c r="AU59" s="46">
        <v>0.93</v>
      </c>
      <c r="AV59" s="43" t="str">
        <f t="shared" si="1"/>
        <v>Yes</v>
      </c>
      <c r="AW59" s="43" t="str">
        <f t="shared" si="2"/>
        <v>Yes</v>
      </c>
      <c r="AX59" s="43" t="str">
        <f t="shared" si="3"/>
        <v>Yes</v>
      </c>
      <c r="AY59" s="43" t="str">
        <f t="shared" si="16"/>
        <v>Yes</v>
      </c>
    </row>
    <row r="60" spans="1:51" x14ac:dyDescent="0.35">
      <c r="A60" s="21" t="s">
        <v>934</v>
      </c>
      <c r="B60" s="21" t="s">
        <v>460</v>
      </c>
      <c r="C60" s="21" t="str">
        <f>_xlfn.XLOOKUP($A60,'Employee List'!$E:$E,'Employee List'!$D:$D,0)</f>
        <v>SF</v>
      </c>
      <c r="D60" s="42" t="str" cm="1">
        <f t="array" ref="D60">IFERROR(IF($G60="Yes",INDEX('Payment Plan'!$D$6:$D$42,MATCH(1,(Incentive_Calc!$C60='Payment Plan'!$B$6:$B$42)*(Incentive_Calc!$U60='Payment Plan'!$C$6:$C$42),0)),""),"")</f>
        <v/>
      </c>
      <c r="E60" s="42" t="str" cm="1">
        <f t="array" ref="E60">IFERROR(IF($H60="Yes",INDEX('Payment Plan'!$D$6:$D$42,MATCH(1,(Incentive_Calc!$C60='Payment Plan'!$B$6:$B$42)*(Incentive_Calc!$AS60='Payment Plan'!$C$6:$C$42),0)),""),"")</f>
        <v/>
      </c>
      <c r="F60" s="42">
        <f t="shared" si="4"/>
        <v>0</v>
      </c>
      <c r="G60" s="43" t="str">
        <f t="shared" si="5"/>
        <v>No</v>
      </c>
      <c r="H60" s="21" t="str">
        <f t="shared" si="6"/>
        <v>No</v>
      </c>
      <c r="I60" s="42">
        <f>IFERROR(SUMIFS('Sales RAW DATA'!$F$2:$F$30000,'Sales RAW DATA'!$I$2:$I$30000,Incentive_Calc!$A60,'Sales RAW DATA'!$E$2:$E$30000,Incentive_Calc!I$5),"")</f>
        <v>46645</v>
      </c>
      <c r="J60" s="42">
        <f>IFERROR(SUMIFS('Sales RAW DATA'!$F$2:$F$30000,'Sales RAW DATA'!$I$2:$I$30000,Incentive_Calc!$A60,'Sales RAW DATA'!$E$2:$E$30000,Incentive_Calc!J$5),"")</f>
        <v>49069</v>
      </c>
      <c r="K60" s="42">
        <f>IFERROR(SUMIFS('Sales RAW DATA'!$F$2:$F$30000,'Sales RAW DATA'!$I$2:$I$30000,Incentive_Calc!$A60,'Sales RAW DATA'!$E$2:$E$30000,Incentive_Calc!K$5),"")</f>
        <v>0</v>
      </c>
      <c r="L60" s="42">
        <f t="shared" si="7"/>
        <v>95714</v>
      </c>
      <c r="M60" s="42">
        <f>IFERROR(SUMIFS('Sales RAW DATA'!$G$2:$G$30000,'Sales RAW DATA'!$I$2:$I$30000,Incentive_Calc!$A60,'Sales RAW DATA'!$E$2:$E$30000,Incentive_Calc!M$5),"")</f>
        <v>57607</v>
      </c>
      <c r="N60" s="42">
        <f>IFERROR(SUMIFS('Sales RAW DATA'!$G$2:$G$30000,'Sales RAW DATA'!$I$2:$I$30000,Incentive_Calc!$A60,'Sales RAW DATA'!$E$2:$E$30000,Incentive_Calc!N$5),"")</f>
        <v>56755</v>
      </c>
      <c r="O60" s="42">
        <f>IFERROR(SUMIFS('Sales RAW DATA'!$G$2:$G$30000,'Sales RAW DATA'!$I$2:$I$30000,Incentive_Calc!$A60,'Sales RAW DATA'!$E$2:$E$30000,Incentive_Calc!O$5),"")</f>
        <v>0</v>
      </c>
      <c r="P60" s="42">
        <f t="shared" si="8"/>
        <v>114362</v>
      </c>
      <c r="Q60" s="44">
        <f t="shared" si="9"/>
        <v>1.2350091113731376</v>
      </c>
      <c r="R60" s="44">
        <f t="shared" si="10"/>
        <v>1.1566365729890562</v>
      </c>
      <c r="S60" s="44" t="str">
        <f t="shared" si="11"/>
        <v/>
      </c>
      <c r="T60" s="45">
        <f t="shared" si="12"/>
        <v>119.48304323296487</v>
      </c>
      <c r="U60" s="45">
        <f t="shared" si="13"/>
        <v>119</v>
      </c>
      <c r="V60" s="44">
        <f>IFERROR(SUMIFS('Sales RAW DATA'!$G:$G,'Sales RAW DATA'!$I:$I,Incentive_Calc!$A60,'Sales RAW DATA'!$D:$D,"B1",'Sales RAW DATA'!$E:$E,Incentive_Calc!V$5)/SUMIFS('Sales RAW DATA'!$F:$F,'Sales RAW DATA'!$I:$I,Incentive_Calc!$A60,'Sales RAW DATA'!$D:$D,"B1",'Sales RAW DATA'!$E:$E,Incentive_Calc!V$5),"")</f>
        <v>1.2992571630703926</v>
      </c>
      <c r="W60" s="44">
        <f>IFERROR(SUMIFS('Sales RAW DATA'!$G:$G,'Sales RAW DATA'!$I:$I,Incentive_Calc!$A60,'Sales RAW DATA'!$D:$D,"B1",'Sales RAW DATA'!$E:$E,Incentive_Calc!W$5)/SUMIFS('Sales RAW DATA'!$F:$F,'Sales RAW DATA'!$I:$I,Incentive_Calc!$A60,'Sales RAW DATA'!$D:$D,"B1",'Sales RAW DATA'!$E:$E,Incentive_Calc!W$5),"")</f>
        <v>1.4846003898635478</v>
      </c>
      <c r="X60" s="44" t="str">
        <f>IFERROR(SUMIFS('Sales RAW DATA'!$G:$G,'Sales RAW DATA'!$I:$I,Incentive_Calc!$A60,'Sales RAW DATA'!$D:$D,"B1",'Sales RAW DATA'!$E:$E,Incentive_Calc!X$5)/SUMIFS('Sales RAW DATA'!$F:$F,'Sales RAW DATA'!$I:$I,Incentive_Calc!$A60,'Sales RAW DATA'!$D:$D,"B1",'Sales RAW DATA'!$E:$E,Incentive_Calc!X$5),"")</f>
        <v/>
      </c>
      <c r="Y60" s="44">
        <f>SUMIFS('Sales RAW DATA'!$G:$G,'Sales RAW DATA'!$I:$I,Incentive_Calc!$A60,'Sales RAW DATA'!$D:$D,"B1")/SUMIFS('Sales RAW DATA'!$F:$F,'Sales RAW DATA'!$I:$I,Incentive_Calc!$A60,'Sales RAW DATA'!$D:$D,"B1")</f>
        <v>1.3874258160237389</v>
      </c>
      <c r="Z60" s="44">
        <f>IFERROR(SUMIFS('Sales RAW DATA'!$G:$G,'Sales RAW DATA'!$I:$I,Incentive_Calc!$A60,'Sales RAW DATA'!$D:$D,"B2",'Sales RAW DATA'!$E:$E,Incentive_Calc!Z$5)/SUMIFS('Sales RAW DATA'!$F:$F,'Sales RAW DATA'!$I:$I,Incentive_Calc!$A60,'Sales RAW DATA'!$D:$D,"B2",'Sales RAW DATA'!$E:$E,Incentive_Calc!Z$5),"")</f>
        <v>2.1027837259100641</v>
      </c>
      <c r="AA60" s="44">
        <f>IFERROR(SUMIFS('Sales RAW DATA'!$G:$G,'Sales RAW DATA'!$I:$I,Incentive_Calc!$A60,'Sales RAW DATA'!$D:$D,"B2",'Sales RAW DATA'!$E:$E,Incentive_Calc!AA$5)/SUMIFS('Sales RAW DATA'!$F:$F,'Sales RAW DATA'!$I:$I,Incentive_Calc!$A60,'Sales RAW DATA'!$D:$D,"B2",'Sales RAW DATA'!$E:$E,Incentive_Calc!AA$5),"")</f>
        <v>0.48471824259789875</v>
      </c>
      <c r="AB60" s="44" t="str">
        <f>IFERROR(SUMIFS('Sales RAW DATA'!$G:$G,'Sales RAW DATA'!$I:$I,Incentive_Calc!$A60,'Sales RAW DATA'!$D:$D,"B2",'Sales RAW DATA'!$E:$E,Incentive_Calc!AB$5)/SUMIFS('Sales RAW DATA'!$F:$F,'Sales RAW DATA'!$I:$I,Incentive_Calc!$A60,'Sales RAW DATA'!$D:$D,"B2",'Sales RAW DATA'!$E:$E,Incentive_Calc!AB$5),"")</f>
        <v/>
      </c>
      <c r="AC60" s="44">
        <f>SUMIFS('Sales RAW DATA'!$G:$G,'Sales RAW DATA'!$I:$I,Incentive_Calc!$A60,'Sales RAW DATA'!$D:$D,"B2")/SUMIFS('Sales RAW DATA'!$F:$F,'Sales RAW DATA'!$I:$I,Incentive_Calc!$A60,'Sales RAW DATA'!$D:$D,"B2")</f>
        <v>1.0639276406561398</v>
      </c>
      <c r="AD60" s="44">
        <f>IFERROR(SUMIFS('Sales RAW DATA'!$G:$G,'Sales RAW DATA'!$I:$I,Incentive_Calc!$A60,'Sales RAW DATA'!$D:$D,"B3",'Sales RAW DATA'!$E:$E,Incentive_Calc!AD$5)/SUMIFS('Sales RAW DATA'!$F:$F,'Sales RAW DATA'!$I:$I,Incentive_Calc!$A60,'Sales RAW DATA'!$D:$D,"B3",'Sales RAW DATA'!$E:$E,Incentive_Calc!AD$5),"")</f>
        <v>0.82615156017830604</v>
      </c>
      <c r="AE60" s="44">
        <f>IFERROR(SUMIFS('Sales RAW DATA'!$G:$G,'Sales RAW DATA'!$I:$I,Incentive_Calc!$A60,'Sales RAW DATA'!$D:$D,"B3",'Sales RAW DATA'!$E:$E,Incentive_Calc!AE$5)/SUMIFS('Sales RAW DATA'!$F:$F,'Sales RAW DATA'!$I:$I,Incentive_Calc!$A60,'Sales RAW DATA'!$D:$D,"B3",'Sales RAW DATA'!$E:$E,Incentive_Calc!AE$5),"")</f>
        <v>0.26909614988676139</v>
      </c>
      <c r="AF60" s="44" t="str">
        <f>IFERROR(SUMIFS('Sales RAW DATA'!$G:$G,'Sales RAW DATA'!$I:$I,Incentive_Calc!$A60,'Sales RAW DATA'!$D:$D,"B3",'Sales RAW DATA'!$E:$E,Incentive_Calc!AF$5)/SUMIFS('Sales RAW DATA'!$F:$F,'Sales RAW DATA'!$I:$I,Incentive_Calc!$A60,'Sales RAW DATA'!$D:$D,"B3",'Sales RAW DATA'!$E:$E,Incentive_Calc!AF$5),"")</f>
        <v/>
      </c>
      <c r="AG60" s="44">
        <f>SUMIFS('Sales RAW DATA'!$G:$G,'Sales RAW DATA'!$I:$I,Incentive_Calc!$A60,'Sales RAW DATA'!$D:$D,"B3")/SUMIFS('Sales RAW DATA'!$F:$F,'Sales RAW DATA'!$I:$I,Incentive_Calc!$A60,'Sales RAW DATA'!$D:$D,"B3")</f>
        <v>0.38997259390617445</v>
      </c>
      <c r="AH60" s="44">
        <f>IFERROR(SUMIFS('Sales RAW DATA'!$G:$G,'Sales RAW DATA'!$I:$I,Incentive_Calc!$A60,'Sales RAW DATA'!$D:$D,"B4",'Sales RAW DATA'!$E:$E,Incentive_Calc!AH$5)/SUMIFS('Sales RAW DATA'!$F:$F,'Sales RAW DATA'!$I:$I,Incentive_Calc!$A60,'Sales RAW DATA'!$D:$D,"B4",'Sales RAW DATA'!$E:$E,Incentive_Calc!AH$5),"")</f>
        <v>0.78365810451727191</v>
      </c>
      <c r="AI60" s="44">
        <f>IFERROR(SUMIFS('Sales RAW DATA'!$G:$G,'Sales RAW DATA'!$I:$I,Incentive_Calc!$A60,'Sales RAW DATA'!$D:$D,"B4",'Sales RAW DATA'!$E:$E,Incentive_Calc!AI$5)/SUMIFS('Sales RAW DATA'!$F:$F,'Sales RAW DATA'!$I:$I,Incentive_Calc!$A60,'Sales RAW DATA'!$D:$D,"B4",'Sales RAW DATA'!$E:$E,Incentive_Calc!AI$5),"")</f>
        <v>1.2547528517110267</v>
      </c>
      <c r="AJ60" s="44" t="str">
        <f>IFERROR(SUMIFS('Sales RAW DATA'!$G:$G,'Sales RAW DATA'!$I:$I,Incentive_Calc!$A60,'Sales RAW DATA'!$D:$D,"B4",'Sales RAW DATA'!$E:$E,Incentive_Calc!AJ$5)/SUMIFS('Sales RAW DATA'!$F:$F,'Sales RAW DATA'!$I:$I,Incentive_Calc!$A60,'Sales RAW DATA'!$D:$D,"B4",'Sales RAW DATA'!$E:$E,Incentive_Calc!AJ$5),"")</f>
        <v/>
      </c>
      <c r="AK60" s="44">
        <f>SUMIFS('Sales RAW DATA'!$G:$G,'Sales RAW DATA'!$I:$I,Incentive_Calc!$A60,'Sales RAW DATA'!$D:$D,"B4")/SUMIFS('Sales RAW DATA'!$F:$F,'Sales RAW DATA'!$I:$I,Incentive_Calc!$A60,'Sales RAW DATA'!$D:$D,"B4")</f>
        <v>0.93338368580060427</v>
      </c>
      <c r="AL60" s="44">
        <f>IFERROR(SUMIFS('Sales RAW DATA'!$G:$G,'Sales RAW DATA'!$I:$I,Incentive_Calc!$A60,'Sales RAW DATA'!$D:$D,"B5",'Sales RAW DATA'!$E:$E,Incentive_Calc!AL$5)/SUMIFS('Sales RAW DATA'!$F:$F,'Sales RAW DATA'!$I:$I,Incentive_Calc!$A60,'Sales RAW DATA'!$D:$D,"B5",'Sales RAW DATA'!$E:$E,Incentive_Calc!AL$5),"")</f>
        <v>2.8532002348796244</v>
      </c>
      <c r="AM60" s="44">
        <f>IFERROR(SUMIFS('Sales RAW DATA'!$G:$G,'Sales RAW DATA'!$I:$I,Incentive_Calc!$A60,'Sales RAW DATA'!$D:$D,"B5",'Sales RAW DATA'!$E:$E,Incentive_Calc!AM$5)/SUMIFS('Sales RAW DATA'!$F:$F,'Sales RAW DATA'!$I:$I,Incentive_Calc!$A60,'Sales RAW DATA'!$D:$D,"B5",'Sales RAW DATA'!$E:$E,Incentive_Calc!AM$5),"")</f>
        <v>2.3231058234189104</v>
      </c>
      <c r="AN60" s="44" t="str">
        <f>IFERROR(SUMIFS('Sales RAW DATA'!$G:$G,'Sales RAW DATA'!$I:$I,Incentive_Calc!$A60,'Sales RAW DATA'!$D:$D,"B5",'Sales RAW DATA'!$E:$E,Incentive_Calc!AN$5)/SUMIFS('Sales RAW DATA'!$F:$F,'Sales RAW DATA'!$I:$I,Incentive_Calc!$A60,'Sales RAW DATA'!$D:$D,"B5",'Sales RAW DATA'!$E:$E,Incentive_Calc!AN$5),"")</f>
        <v/>
      </c>
      <c r="AO60" s="44">
        <f>SUMIFS('Sales RAW DATA'!$G:$G,'Sales RAW DATA'!$I:$I,Incentive_Calc!$A60,'Sales RAW DATA'!$D:$D,"B5")/SUMIFS('Sales RAW DATA'!$F:$F,'Sales RAW DATA'!$I:$I,Incentive_Calc!$A60,'Sales RAW DATA'!$D:$D,"B5")</f>
        <v>2.5966666666666667</v>
      </c>
      <c r="AP60" s="42">
        <f>SUM(SUMIFS('Sales RAW DATA'!$F$2:$F$22804,'Sales RAW DATA'!$I$2:$I$22804,Incentive_Calc!$A60,'Sales RAW DATA'!$D$2:$D$22804,"B1"),SUMIFS('Sales RAW DATA'!$F$2:$F$22804,'Sales RAW DATA'!$I$2:$I$22804,Incentive_Calc!$A60,'Sales RAW DATA'!$D$2:$D$22804,"B2"),SUMIFS('Sales RAW DATA'!$F$2:$F$22804,'Sales RAW DATA'!$I$2:$I$22804,Incentive_Calc!$A60,'Sales RAW DATA'!$D$2:$D$22804,"B3"),SUMIFS('Sales RAW DATA'!$F$2:$F$22804,'Sales RAW DATA'!$I$2:$I$22804,Incentive_Calc!$A60,'Sales RAW DATA'!$D$2:$D$22804,"B4"),SUMIFS('Sales RAW DATA'!$F$2:$F$22804,'Sales RAW DATA'!$I$2:$I$22804,Incentive_Calc!$A60,'Sales RAW DATA'!$D$2:$D$22804,"B5"))</f>
        <v>28038</v>
      </c>
      <c r="AQ60" s="42">
        <f>SUM(SUMIFS('Sales RAW DATA'!$G$2:$G$22804,'Sales RAW DATA'!$I$2:$I$22804,Incentive_Calc!$A60,'Sales RAW DATA'!$D$2:$D$22804,"B1"),SUMIFS('Sales RAW DATA'!$G$2:$G$22804,'Sales RAW DATA'!$I$2:$I$22804,Incentive_Calc!$A60,'Sales RAW DATA'!$D$2:$D$22804,"B2"),SUMIFS('Sales RAW DATA'!$G$2:$G$22804,'Sales RAW DATA'!$I$2:$I$22804,Incentive_Calc!$A60,'Sales RAW DATA'!$D$2:$D$22804,"B3"),SUMIFS('Sales RAW DATA'!$G$2:$G$22804,'Sales RAW DATA'!$I$2:$I$22804,Incentive_Calc!$A60,'Sales RAW DATA'!$D$2:$D$22804,"B4"),SUMIFS('Sales RAW DATA'!$G$2:$G$22804,'Sales RAW DATA'!$I$2:$I$22804,Incentive_Calc!$A60,'Sales RAW DATA'!$D$2:$D$22804,"B5"))</f>
        <v>31588</v>
      </c>
      <c r="AR60" s="45">
        <f t="shared" si="14"/>
        <v>112.66138811612811</v>
      </c>
      <c r="AS60" s="45">
        <f t="shared" si="15"/>
        <v>112</v>
      </c>
      <c r="AT60" s="46">
        <v>1.19</v>
      </c>
      <c r="AU60" s="46">
        <v>0.83</v>
      </c>
      <c r="AV60" s="43" t="str">
        <f t="shared" si="1"/>
        <v>Yes</v>
      </c>
      <c r="AW60" s="43" t="str">
        <f t="shared" si="2"/>
        <v>Yes</v>
      </c>
      <c r="AX60" s="43" t="str">
        <f t="shared" si="3"/>
        <v>Yes</v>
      </c>
      <c r="AY60" s="43" t="str">
        <f t="shared" si="16"/>
        <v>Yes</v>
      </c>
    </row>
    <row r="61" spans="1:51" x14ac:dyDescent="0.35">
      <c r="A61" s="21" t="s">
        <v>935</v>
      </c>
      <c r="B61" s="21" t="s">
        <v>461</v>
      </c>
      <c r="C61" s="21" t="str">
        <f>_xlfn.XLOOKUP($A61,'Employee List'!$E:$E,'Employee List'!$D:$D,0)</f>
        <v>SF</v>
      </c>
      <c r="D61" s="42" cm="1">
        <f t="array" ref="D61">IFERROR(IF($G61="Yes",INDEX('Payment Plan'!$D$6:$D$42,MATCH(1,(Incentive_Calc!$C61='Payment Plan'!$B$6:$B$42)*(Incentive_Calc!$U61='Payment Plan'!$C$6:$C$42),0)),""),"")</f>
        <v>71625.572431282286</v>
      </c>
      <c r="E61" s="42" t="str" cm="1">
        <f t="array" ref="E61">IFERROR(IF($H61="Yes",INDEX('Payment Plan'!$D$6:$D$42,MATCH(1,(Incentive_Calc!$C61='Payment Plan'!$B$6:$B$42)*(Incentive_Calc!$AS61='Payment Plan'!$C$6:$C$42),0)),""),"")</f>
        <v/>
      </c>
      <c r="F61" s="42">
        <f t="shared" si="4"/>
        <v>71625.572431282286</v>
      </c>
      <c r="G61" s="43" t="str">
        <f t="shared" si="5"/>
        <v>Yes</v>
      </c>
      <c r="H61" s="21" t="str">
        <f t="shared" si="6"/>
        <v>No</v>
      </c>
      <c r="I61" s="42">
        <f>IFERROR(SUMIFS('Sales RAW DATA'!$F$2:$F$30000,'Sales RAW DATA'!$I$2:$I$30000,Incentive_Calc!$A61,'Sales RAW DATA'!$E$2:$E$30000,Incentive_Calc!I$5),"")</f>
        <v>53213</v>
      </c>
      <c r="J61" s="42">
        <f>IFERROR(SUMIFS('Sales RAW DATA'!$F$2:$F$30000,'Sales RAW DATA'!$I$2:$I$30000,Incentive_Calc!$A61,'Sales RAW DATA'!$E$2:$E$30000,Incentive_Calc!J$5),"")</f>
        <v>52709</v>
      </c>
      <c r="K61" s="42">
        <f>IFERROR(SUMIFS('Sales RAW DATA'!$F$2:$F$30000,'Sales RAW DATA'!$I$2:$I$30000,Incentive_Calc!$A61,'Sales RAW DATA'!$E$2:$E$30000,Incentive_Calc!K$5),"")</f>
        <v>0</v>
      </c>
      <c r="L61" s="42">
        <f t="shared" si="7"/>
        <v>105922</v>
      </c>
      <c r="M61" s="42">
        <f>IFERROR(SUMIFS('Sales RAW DATA'!$G$2:$G$30000,'Sales RAW DATA'!$I$2:$I$30000,Incentive_Calc!$A61,'Sales RAW DATA'!$E$2:$E$30000,Incentive_Calc!M$5),"")</f>
        <v>60255</v>
      </c>
      <c r="N61" s="42">
        <f>IFERROR(SUMIFS('Sales RAW DATA'!$G$2:$G$30000,'Sales RAW DATA'!$I$2:$I$30000,Incentive_Calc!$A61,'Sales RAW DATA'!$E$2:$E$30000,Incentive_Calc!N$5),"")</f>
        <v>65333</v>
      </c>
      <c r="O61" s="42">
        <f>IFERROR(SUMIFS('Sales RAW DATA'!$G$2:$G$30000,'Sales RAW DATA'!$I$2:$I$30000,Incentive_Calc!$A61,'Sales RAW DATA'!$E$2:$E$30000,Incentive_Calc!O$5),"")</f>
        <v>0</v>
      </c>
      <c r="P61" s="42">
        <f t="shared" si="8"/>
        <v>125588</v>
      </c>
      <c r="Q61" s="44">
        <f t="shared" si="9"/>
        <v>1.1323360832879183</v>
      </c>
      <c r="R61" s="44">
        <f t="shared" si="10"/>
        <v>1.2395036900719043</v>
      </c>
      <c r="S61" s="44" t="str">
        <f t="shared" si="11"/>
        <v/>
      </c>
      <c r="T61" s="45">
        <f t="shared" si="12"/>
        <v>118.5664923245407</v>
      </c>
      <c r="U61" s="45">
        <f t="shared" si="13"/>
        <v>118</v>
      </c>
      <c r="V61" s="44">
        <f>IFERROR(SUMIFS('Sales RAW DATA'!$G:$G,'Sales RAW DATA'!$I:$I,Incentive_Calc!$A61,'Sales RAW DATA'!$D:$D,"B1",'Sales RAW DATA'!$E:$E,Incentive_Calc!V$5)/SUMIFS('Sales RAW DATA'!$F:$F,'Sales RAW DATA'!$I:$I,Incentive_Calc!$A61,'Sales RAW DATA'!$D:$D,"B1",'Sales RAW DATA'!$E:$E,Incentive_Calc!V$5),"")</f>
        <v>0.8481291269258987</v>
      </c>
      <c r="W61" s="44">
        <f>IFERROR(SUMIFS('Sales RAW DATA'!$G:$G,'Sales RAW DATA'!$I:$I,Incentive_Calc!$A61,'Sales RAW DATA'!$D:$D,"B1",'Sales RAW DATA'!$E:$E,Incentive_Calc!W$5)/SUMIFS('Sales RAW DATA'!$F:$F,'Sales RAW DATA'!$I:$I,Incentive_Calc!$A61,'Sales RAW DATA'!$D:$D,"B1",'Sales RAW DATA'!$E:$E,Incentive_Calc!W$5),"")</f>
        <v>1.3121717287051837</v>
      </c>
      <c r="X61" s="44" t="str">
        <f>IFERROR(SUMIFS('Sales RAW DATA'!$G:$G,'Sales RAW DATA'!$I:$I,Incentive_Calc!$A61,'Sales RAW DATA'!$D:$D,"B1",'Sales RAW DATA'!$E:$E,Incentive_Calc!X$5)/SUMIFS('Sales RAW DATA'!$F:$F,'Sales RAW DATA'!$I:$I,Incentive_Calc!$A61,'Sales RAW DATA'!$D:$D,"B1",'Sales RAW DATA'!$E:$E,Incentive_Calc!X$5),"")</f>
        <v/>
      </c>
      <c r="Y61" s="44">
        <f>SUMIFS('Sales RAW DATA'!$G:$G,'Sales RAW DATA'!$I:$I,Incentive_Calc!$A61,'Sales RAW DATA'!$D:$D,"B1")/SUMIFS('Sales RAW DATA'!$F:$F,'Sales RAW DATA'!$I:$I,Incentive_Calc!$A61,'Sales RAW DATA'!$D:$D,"B1")</f>
        <v>1.1341308937368051</v>
      </c>
      <c r="Z61" s="44">
        <f>IFERROR(SUMIFS('Sales RAW DATA'!$G:$G,'Sales RAW DATA'!$I:$I,Incentive_Calc!$A61,'Sales RAW DATA'!$D:$D,"B2",'Sales RAW DATA'!$E:$E,Incentive_Calc!Z$5)/SUMIFS('Sales RAW DATA'!$F:$F,'Sales RAW DATA'!$I:$I,Incentive_Calc!$A61,'Sales RAW DATA'!$D:$D,"B2",'Sales RAW DATA'!$E:$E,Incentive_Calc!Z$5),"")</f>
        <v>1.5781615925058547</v>
      </c>
      <c r="AA61" s="44">
        <f>IFERROR(SUMIFS('Sales RAW DATA'!$G:$G,'Sales RAW DATA'!$I:$I,Incentive_Calc!$A61,'Sales RAW DATA'!$D:$D,"B2",'Sales RAW DATA'!$E:$E,Incentive_Calc!AA$5)/SUMIFS('Sales RAW DATA'!$F:$F,'Sales RAW DATA'!$I:$I,Incentive_Calc!$A61,'Sales RAW DATA'!$D:$D,"B2",'Sales RAW DATA'!$E:$E,Incentive_Calc!AA$5),"")</f>
        <v>0.50128095644748083</v>
      </c>
      <c r="AB61" s="44" t="str">
        <f>IFERROR(SUMIFS('Sales RAW DATA'!$G:$G,'Sales RAW DATA'!$I:$I,Incentive_Calc!$A61,'Sales RAW DATA'!$D:$D,"B2",'Sales RAW DATA'!$E:$E,Incentive_Calc!AB$5)/SUMIFS('Sales RAW DATA'!$F:$F,'Sales RAW DATA'!$I:$I,Incentive_Calc!$A61,'Sales RAW DATA'!$D:$D,"B2",'Sales RAW DATA'!$E:$E,Incentive_Calc!AB$5),"")</f>
        <v/>
      </c>
      <c r="AC61" s="44">
        <f>SUMIFS('Sales RAW DATA'!$G:$G,'Sales RAW DATA'!$I:$I,Incentive_Calc!$A61,'Sales RAW DATA'!$D:$D,"B2")/SUMIFS('Sales RAW DATA'!$F:$F,'Sales RAW DATA'!$I:$I,Incentive_Calc!$A61,'Sales RAW DATA'!$D:$D,"B2")</f>
        <v>1.0321835762736327</v>
      </c>
      <c r="AD61" s="44">
        <f>IFERROR(SUMIFS('Sales RAW DATA'!$G:$G,'Sales RAW DATA'!$I:$I,Incentive_Calc!$A61,'Sales RAW DATA'!$D:$D,"B3",'Sales RAW DATA'!$E:$E,Incentive_Calc!AD$5)/SUMIFS('Sales RAW DATA'!$F:$F,'Sales RAW DATA'!$I:$I,Incentive_Calc!$A61,'Sales RAW DATA'!$D:$D,"B3",'Sales RAW DATA'!$E:$E,Incentive_Calc!AD$5),"")</f>
        <v>1.2894538132393658</v>
      </c>
      <c r="AE61" s="44">
        <f>IFERROR(SUMIFS('Sales RAW DATA'!$G:$G,'Sales RAW DATA'!$I:$I,Incentive_Calc!$A61,'Sales RAW DATA'!$D:$D,"B3",'Sales RAW DATA'!$E:$E,Incentive_Calc!AE$5)/SUMIFS('Sales RAW DATA'!$F:$F,'Sales RAW DATA'!$I:$I,Incentive_Calc!$A61,'Sales RAW DATA'!$D:$D,"B3",'Sales RAW DATA'!$E:$E,Incentive_Calc!AE$5),"")</f>
        <v>2.5185524507558408</v>
      </c>
      <c r="AF61" s="44" t="str">
        <f>IFERROR(SUMIFS('Sales RAW DATA'!$G:$G,'Sales RAW DATA'!$I:$I,Incentive_Calc!$A61,'Sales RAW DATA'!$D:$D,"B3",'Sales RAW DATA'!$E:$E,Incentive_Calc!AF$5)/SUMIFS('Sales RAW DATA'!$F:$F,'Sales RAW DATA'!$I:$I,Incentive_Calc!$A61,'Sales RAW DATA'!$D:$D,"B3",'Sales RAW DATA'!$E:$E,Incentive_Calc!AF$5),"")</f>
        <v/>
      </c>
      <c r="AG61" s="44">
        <f>SUMIFS('Sales RAW DATA'!$G:$G,'Sales RAW DATA'!$I:$I,Incentive_Calc!$A61,'Sales RAW DATA'!$D:$D,"B3")/SUMIFS('Sales RAW DATA'!$F:$F,'Sales RAW DATA'!$I:$I,Incentive_Calc!$A61,'Sales RAW DATA'!$D:$D,"B3")</f>
        <v>1.7253086419753085</v>
      </c>
      <c r="AH61" s="44">
        <f>IFERROR(SUMIFS('Sales RAW DATA'!$G:$G,'Sales RAW DATA'!$I:$I,Incentive_Calc!$A61,'Sales RAW DATA'!$D:$D,"B4",'Sales RAW DATA'!$E:$E,Incentive_Calc!AH$5)/SUMIFS('Sales RAW DATA'!$F:$F,'Sales RAW DATA'!$I:$I,Incentive_Calc!$A61,'Sales RAW DATA'!$D:$D,"B4",'Sales RAW DATA'!$E:$E,Incentive_Calc!AH$5),"")</f>
        <v>5.039233576642336</v>
      </c>
      <c r="AI61" s="44">
        <f>IFERROR(SUMIFS('Sales RAW DATA'!$G:$G,'Sales RAW DATA'!$I:$I,Incentive_Calc!$A61,'Sales RAW DATA'!$D:$D,"B4",'Sales RAW DATA'!$E:$E,Incentive_Calc!AI$5)/SUMIFS('Sales RAW DATA'!$F:$F,'Sales RAW DATA'!$I:$I,Incentive_Calc!$A61,'Sales RAW DATA'!$D:$D,"B4",'Sales RAW DATA'!$E:$E,Incentive_Calc!AI$5),"")</f>
        <v>0.26978417266187049</v>
      </c>
      <c r="AJ61" s="44" t="str">
        <f>IFERROR(SUMIFS('Sales RAW DATA'!$G:$G,'Sales RAW DATA'!$I:$I,Incentive_Calc!$A61,'Sales RAW DATA'!$D:$D,"B4",'Sales RAW DATA'!$E:$E,Incentive_Calc!AJ$5)/SUMIFS('Sales RAW DATA'!$F:$F,'Sales RAW DATA'!$I:$I,Incentive_Calc!$A61,'Sales RAW DATA'!$D:$D,"B4",'Sales RAW DATA'!$E:$E,Incentive_Calc!AJ$5),"")</f>
        <v/>
      </c>
      <c r="AK61" s="44">
        <f>SUMIFS('Sales RAW DATA'!$G:$G,'Sales RAW DATA'!$I:$I,Incentive_Calc!$A61,'Sales RAW DATA'!$D:$D,"B4")/SUMIFS('Sales RAW DATA'!$F:$F,'Sales RAW DATA'!$I:$I,Incentive_Calc!$A61,'Sales RAW DATA'!$D:$D,"B4")</f>
        <v>1.2126623376623376</v>
      </c>
      <c r="AL61" s="44">
        <f>IFERROR(SUMIFS('Sales RAW DATA'!$G:$G,'Sales RAW DATA'!$I:$I,Incentive_Calc!$A61,'Sales RAW DATA'!$D:$D,"B5",'Sales RAW DATA'!$E:$E,Incentive_Calc!AL$5)/SUMIFS('Sales RAW DATA'!$F:$F,'Sales RAW DATA'!$I:$I,Incentive_Calc!$A61,'Sales RAW DATA'!$D:$D,"B5",'Sales RAW DATA'!$E:$E,Incentive_Calc!AL$5),"")</f>
        <v>1.7682767624020888</v>
      </c>
      <c r="AM61" s="44">
        <f>IFERROR(SUMIFS('Sales RAW DATA'!$G:$G,'Sales RAW DATA'!$I:$I,Incentive_Calc!$A61,'Sales RAW DATA'!$D:$D,"B5",'Sales RAW DATA'!$E:$E,Incentive_Calc!AM$5)/SUMIFS('Sales RAW DATA'!$F:$F,'Sales RAW DATA'!$I:$I,Incentive_Calc!$A61,'Sales RAW DATA'!$D:$D,"B5",'Sales RAW DATA'!$E:$E,Incentive_Calc!AM$5),"")</f>
        <v>2.3091707852828116</v>
      </c>
      <c r="AN61" s="44" t="str">
        <f>IFERROR(SUMIFS('Sales RAW DATA'!$G:$G,'Sales RAW DATA'!$I:$I,Incentive_Calc!$A61,'Sales RAW DATA'!$D:$D,"B5",'Sales RAW DATA'!$E:$E,Incentive_Calc!AN$5)/SUMIFS('Sales RAW DATA'!$F:$F,'Sales RAW DATA'!$I:$I,Incentive_Calc!$A61,'Sales RAW DATA'!$D:$D,"B5",'Sales RAW DATA'!$E:$E,Incentive_Calc!AN$5),"")</f>
        <v/>
      </c>
      <c r="AO61" s="44">
        <f>SUMIFS('Sales RAW DATA'!$G:$G,'Sales RAW DATA'!$I:$I,Incentive_Calc!$A61,'Sales RAW DATA'!$D:$D,"B5")/SUMIFS('Sales RAW DATA'!$F:$F,'Sales RAW DATA'!$I:$I,Incentive_Calc!$A61,'Sales RAW DATA'!$D:$D,"B5")</f>
        <v>2.0620339994035191</v>
      </c>
      <c r="AP61" s="42">
        <f>SUM(SUMIFS('Sales RAW DATA'!$F$2:$F$22804,'Sales RAW DATA'!$I$2:$I$22804,Incentive_Calc!$A61,'Sales RAW DATA'!$D$2:$D$22804,"B1"),SUMIFS('Sales RAW DATA'!$F$2:$F$22804,'Sales RAW DATA'!$I$2:$I$22804,Incentive_Calc!$A61,'Sales RAW DATA'!$D$2:$D$22804,"B2"),SUMIFS('Sales RAW DATA'!$F$2:$F$22804,'Sales RAW DATA'!$I$2:$I$22804,Incentive_Calc!$A61,'Sales RAW DATA'!$D$2:$D$22804,"B3"),SUMIFS('Sales RAW DATA'!$F$2:$F$22804,'Sales RAW DATA'!$I$2:$I$22804,Incentive_Calc!$A61,'Sales RAW DATA'!$D$2:$D$22804,"B4"),SUMIFS('Sales RAW DATA'!$F$2:$F$22804,'Sales RAW DATA'!$I$2:$I$22804,Incentive_Calc!$A61,'Sales RAW DATA'!$D$2:$D$22804,"B5"))</f>
        <v>29087</v>
      </c>
      <c r="AQ61" s="42">
        <f>SUM(SUMIFS('Sales RAW DATA'!$G$2:$G$22804,'Sales RAW DATA'!$I$2:$I$22804,Incentive_Calc!$A61,'Sales RAW DATA'!$D$2:$D$22804,"B1"),SUMIFS('Sales RAW DATA'!$G$2:$G$22804,'Sales RAW DATA'!$I$2:$I$22804,Incentive_Calc!$A61,'Sales RAW DATA'!$D$2:$D$22804,"B2"),SUMIFS('Sales RAW DATA'!$G$2:$G$22804,'Sales RAW DATA'!$I$2:$I$22804,Incentive_Calc!$A61,'Sales RAW DATA'!$D$2:$D$22804,"B3"),SUMIFS('Sales RAW DATA'!$G$2:$G$22804,'Sales RAW DATA'!$I$2:$I$22804,Incentive_Calc!$A61,'Sales RAW DATA'!$D$2:$D$22804,"B4"),SUMIFS('Sales RAW DATA'!$G$2:$G$22804,'Sales RAW DATA'!$I$2:$I$22804,Incentive_Calc!$A61,'Sales RAW DATA'!$D$2:$D$22804,"B5"))</f>
        <v>39468</v>
      </c>
      <c r="AR61" s="45">
        <f t="shared" si="14"/>
        <v>135.68948327431499</v>
      </c>
      <c r="AS61" s="45">
        <f t="shared" si="15"/>
        <v>120</v>
      </c>
      <c r="AT61" s="46">
        <v>1.19</v>
      </c>
      <c r="AU61" s="46">
        <v>0.99</v>
      </c>
      <c r="AV61" s="43" t="str">
        <f t="shared" si="1"/>
        <v>Yes</v>
      </c>
      <c r="AW61" s="43" t="str">
        <f t="shared" si="2"/>
        <v>Yes</v>
      </c>
      <c r="AX61" s="43" t="str">
        <f t="shared" si="3"/>
        <v>Yes</v>
      </c>
      <c r="AY61" s="43" t="str">
        <f t="shared" si="16"/>
        <v>Yes</v>
      </c>
    </row>
    <row r="62" spans="1:51" x14ac:dyDescent="0.35">
      <c r="A62" s="21" t="s">
        <v>936</v>
      </c>
      <c r="B62" s="21" t="s">
        <v>462</v>
      </c>
      <c r="C62" s="21" t="str">
        <f>_xlfn.XLOOKUP($A62,'Employee List'!$E:$E,'Employee List'!$D:$D,0)</f>
        <v>SF</v>
      </c>
      <c r="D62" s="42" t="str" cm="1">
        <f t="array" ref="D62">IFERROR(IF($G62="Yes",INDEX('Payment Plan'!$D$6:$D$42,MATCH(1,(Incentive_Calc!$C62='Payment Plan'!$B$6:$B$42)*(Incentive_Calc!$U62='Payment Plan'!$C$6:$C$42),0)),""),"")</f>
        <v/>
      </c>
      <c r="E62" s="42" t="str" cm="1">
        <f t="array" ref="E62">IFERROR(IF($H62="Yes",INDEX('Payment Plan'!$D$6:$D$42,MATCH(1,(Incentive_Calc!$C62='Payment Plan'!$B$6:$B$42)*(Incentive_Calc!$AS62='Payment Plan'!$C$6:$C$42),0)),""),"")</f>
        <v/>
      </c>
      <c r="F62" s="42">
        <f t="shared" si="4"/>
        <v>0</v>
      </c>
      <c r="G62" s="43" t="str">
        <f t="shared" si="5"/>
        <v>No</v>
      </c>
      <c r="H62" s="21" t="str">
        <f t="shared" si="6"/>
        <v>No</v>
      </c>
      <c r="I62" s="42">
        <f>IFERROR(SUMIFS('Sales RAW DATA'!$F$2:$F$30000,'Sales RAW DATA'!$I$2:$I$30000,Incentive_Calc!$A62,'Sales RAW DATA'!$E$2:$E$30000,Incentive_Calc!I$5),"")</f>
        <v>599826</v>
      </c>
      <c r="J62" s="42">
        <f>IFERROR(SUMIFS('Sales RAW DATA'!$F$2:$F$30000,'Sales RAW DATA'!$I$2:$I$30000,Incentive_Calc!$A62,'Sales RAW DATA'!$E$2:$E$30000,Incentive_Calc!J$5),"")</f>
        <v>620146</v>
      </c>
      <c r="K62" s="42">
        <f>IFERROR(SUMIFS('Sales RAW DATA'!$F$2:$F$30000,'Sales RAW DATA'!$I$2:$I$30000,Incentive_Calc!$A62,'Sales RAW DATA'!$E$2:$E$30000,Incentive_Calc!K$5),"")</f>
        <v>617783</v>
      </c>
      <c r="L62" s="42">
        <f t="shared" si="7"/>
        <v>1837755</v>
      </c>
      <c r="M62" s="42">
        <f>IFERROR(SUMIFS('Sales RAW DATA'!$G$2:$G$30000,'Sales RAW DATA'!$I$2:$I$30000,Incentive_Calc!$A62,'Sales RAW DATA'!$E$2:$E$30000,Incentive_Calc!M$5),"")</f>
        <v>413254</v>
      </c>
      <c r="N62" s="42">
        <f>IFERROR(SUMIFS('Sales RAW DATA'!$G$2:$G$30000,'Sales RAW DATA'!$I$2:$I$30000,Incentive_Calc!$A62,'Sales RAW DATA'!$E$2:$E$30000,Incentive_Calc!N$5),"")</f>
        <v>328759</v>
      </c>
      <c r="O62" s="42">
        <f>IFERROR(SUMIFS('Sales RAW DATA'!$G$2:$G$30000,'Sales RAW DATA'!$I$2:$I$30000,Incentive_Calc!$A62,'Sales RAW DATA'!$E$2:$E$30000,Incentive_Calc!O$5),"")</f>
        <v>331260</v>
      </c>
      <c r="P62" s="42">
        <f t="shared" si="8"/>
        <v>1073273</v>
      </c>
      <c r="Q62" s="44">
        <f t="shared" si="9"/>
        <v>0.68895646404123867</v>
      </c>
      <c r="R62" s="44">
        <f t="shared" si="10"/>
        <v>0.53013161416827648</v>
      </c>
      <c r="S62" s="44">
        <f t="shared" si="11"/>
        <v>0.53620769752485908</v>
      </c>
      <c r="T62" s="45">
        <f t="shared" si="12"/>
        <v>58.401310294353706</v>
      </c>
      <c r="U62" s="45">
        <f t="shared" si="13"/>
        <v>58</v>
      </c>
      <c r="V62" s="44">
        <f>IFERROR(SUMIFS('Sales RAW DATA'!$G:$G,'Sales RAW DATA'!$I:$I,Incentive_Calc!$A62,'Sales RAW DATA'!$D:$D,"B1",'Sales RAW DATA'!$E:$E,Incentive_Calc!V$5)/SUMIFS('Sales RAW DATA'!$F:$F,'Sales RAW DATA'!$I:$I,Incentive_Calc!$A62,'Sales RAW DATA'!$D:$D,"B1",'Sales RAW DATA'!$E:$E,Incentive_Calc!V$5),"")</f>
        <v>0.70474327536828707</v>
      </c>
      <c r="W62" s="44">
        <f>IFERROR(SUMIFS('Sales RAW DATA'!$G:$G,'Sales RAW DATA'!$I:$I,Incentive_Calc!$A62,'Sales RAW DATA'!$D:$D,"B1",'Sales RAW DATA'!$E:$E,Incentive_Calc!W$5)/SUMIFS('Sales RAW DATA'!$F:$F,'Sales RAW DATA'!$I:$I,Incentive_Calc!$A62,'Sales RAW DATA'!$D:$D,"B1",'Sales RAW DATA'!$E:$E,Incentive_Calc!W$5),"")</f>
        <v>0.48554946201871074</v>
      </c>
      <c r="X62" s="44">
        <f>IFERROR(SUMIFS('Sales RAW DATA'!$G:$G,'Sales RAW DATA'!$I:$I,Incentive_Calc!$A62,'Sales RAW DATA'!$D:$D,"B1",'Sales RAW DATA'!$E:$E,Incentive_Calc!X$5)/SUMIFS('Sales RAW DATA'!$F:$F,'Sales RAW DATA'!$I:$I,Incentive_Calc!$A62,'Sales RAW DATA'!$D:$D,"B1",'Sales RAW DATA'!$E:$E,Incentive_Calc!X$5),"")</f>
        <v>0.41568318647581837</v>
      </c>
      <c r="Y62" s="44">
        <f>SUMIFS('Sales RAW DATA'!$G:$G,'Sales RAW DATA'!$I:$I,Incentive_Calc!$A62,'Sales RAW DATA'!$D:$D,"B1")/SUMIFS('Sales RAW DATA'!$F:$F,'Sales RAW DATA'!$I:$I,Incentive_Calc!$A62,'Sales RAW DATA'!$D:$D,"B1")</f>
        <v>0.53805300674421874</v>
      </c>
      <c r="Z62" s="44">
        <f>IFERROR(SUMIFS('Sales RAW DATA'!$G:$G,'Sales RAW DATA'!$I:$I,Incentive_Calc!$A62,'Sales RAW DATA'!$D:$D,"B2",'Sales RAW DATA'!$E:$E,Incentive_Calc!Z$5)/SUMIFS('Sales RAW DATA'!$F:$F,'Sales RAW DATA'!$I:$I,Incentive_Calc!$A62,'Sales RAW DATA'!$D:$D,"B2",'Sales RAW DATA'!$E:$E,Incentive_Calc!Z$5),"")</f>
        <v>0.93677975228863763</v>
      </c>
      <c r="AA62" s="44">
        <f>IFERROR(SUMIFS('Sales RAW DATA'!$G:$G,'Sales RAW DATA'!$I:$I,Incentive_Calc!$A62,'Sales RAW DATA'!$D:$D,"B2",'Sales RAW DATA'!$E:$E,Incentive_Calc!AA$5)/SUMIFS('Sales RAW DATA'!$F:$F,'Sales RAW DATA'!$I:$I,Incentive_Calc!$A62,'Sales RAW DATA'!$D:$D,"B2",'Sales RAW DATA'!$E:$E,Incentive_Calc!AA$5),"")</f>
        <v>0.72349272349272353</v>
      </c>
      <c r="AB62" s="44">
        <f>IFERROR(SUMIFS('Sales RAW DATA'!$G:$G,'Sales RAW DATA'!$I:$I,Incentive_Calc!$A62,'Sales RAW DATA'!$D:$D,"B2",'Sales RAW DATA'!$E:$E,Incentive_Calc!AB$5)/SUMIFS('Sales RAW DATA'!$F:$F,'Sales RAW DATA'!$I:$I,Incentive_Calc!$A62,'Sales RAW DATA'!$D:$D,"B2",'Sales RAW DATA'!$E:$E,Incentive_Calc!AB$5),"")</f>
        <v>1.0422434122833999</v>
      </c>
      <c r="AC62" s="44">
        <f>SUMIFS('Sales RAW DATA'!$G:$G,'Sales RAW DATA'!$I:$I,Incentive_Calc!$A62,'Sales RAW DATA'!$D:$D,"B2")/SUMIFS('Sales RAW DATA'!$F:$F,'Sales RAW DATA'!$I:$I,Incentive_Calc!$A62,'Sales RAW DATA'!$D:$D,"B2")</f>
        <v>0.90724292316580013</v>
      </c>
      <c r="AD62" s="44">
        <f>IFERROR(SUMIFS('Sales RAW DATA'!$G:$G,'Sales RAW DATA'!$I:$I,Incentive_Calc!$A62,'Sales RAW DATA'!$D:$D,"B3",'Sales RAW DATA'!$E:$E,Incentive_Calc!AD$5)/SUMIFS('Sales RAW DATA'!$F:$F,'Sales RAW DATA'!$I:$I,Incentive_Calc!$A62,'Sales RAW DATA'!$D:$D,"B3",'Sales RAW DATA'!$E:$E,Incentive_Calc!AD$5),"")</f>
        <v>0.63406822290340326</v>
      </c>
      <c r="AE62" s="44">
        <f>IFERROR(SUMIFS('Sales RAW DATA'!$G:$G,'Sales RAW DATA'!$I:$I,Incentive_Calc!$A62,'Sales RAW DATA'!$D:$D,"B3",'Sales RAW DATA'!$E:$E,Incentive_Calc!AE$5)/SUMIFS('Sales RAW DATA'!$F:$F,'Sales RAW DATA'!$I:$I,Incentive_Calc!$A62,'Sales RAW DATA'!$D:$D,"B3",'Sales RAW DATA'!$E:$E,Incentive_Calc!AE$5),"")</f>
        <v>0.4369590504919067</v>
      </c>
      <c r="AF62" s="44">
        <f>IFERROR(SUMIFS('Sales RAW DATA'!$G:$G,'Sales RAW DATA'!$I:$I,Incentive_Calc!$A62,'Sales RAW DATA'!$D:$D,"B3",'Sales RAW DATA'!$E:$E,Incentive_Calc!AF$5)/SUMIFS('Sales RAW DATA'!$F:$F,'Sales RAW DATA'!$I:$I,Incentive_Calc!$A62,'Sales RAW DATA'!$D:$D,"B3",'Sales RAW DATA'!$E:$E,Incentive_Calc!AF$5),"")</f>
        <v>0.62121941902373401</v>
      </c>
      <c r="AG62" s="44">
        <f>SUMIFS('Sales RAW DATA'!$G:$G,'Sales RAW DATA'!$I:$I,Incentive_Calc!$A62,'Sales RAW DATA'!$D:$D,"B3")/SUMIFS('Sales RAW DATA'!$F:$F,'Sales RAW DATA'!$I:$I,Incentive_Calc!$A62,'Sales RAW DATA'!$D:$D,"B3")</f>
        <v>0.56750627232391149</v>
      </c>
      <c r="AH62" s="44">
        <f>IFERROR(SUMIFS('Sales RAW DATA'!$G:$G,'Sales RAW DATA'!$I:$I,Incentive_Calc!$A62,'Sales RAW DATA'!$D:$D,"B4",'Sales RAW DATA'!$E:$E,Incentive_Calc!AH$5)/SUMIFS('Sales RAW DATA'!$F:$F,'Sales RAW DATA'!$I:$I,Incentive_Calc!$A62,'Sales RAW DATA'!$D:$D,"B4",'Sales RAW DATA'!$E:$E,Incentive_Calc!AH$5),"")</f>
        <v>0.84782326185834955</v>
      </c>
      <c r="AI62" s="44">
        <f>IFERROR(SUMIFS('Sales RAW DATA'!$G:$G,'Sales RAW DATA'!$I:$I,Incentive_Calc!$A62,'Sales RAW DATA'!$D:$D,"B4",'Sales RAW DATA'!$E:$E,Incentive_Calc!AI$5)/SUMIFS('Sales RAW DATA'!$F:$F,'Sales RAW DATA'!$I:$I,Incentive_Calc!$A62,'Sales RAW DATA'!$D:$D,"B4",'Sales RAW DATA'!$E:$E,Incentive_Calc!AI$5),"")</f>
        <v>0.46909435107959924</v>
      </c>
      <c r="AJ62" s="44">
        <f>IFERROR(SUMIFS('Sales RAW DATA'!$G:$G,'Sales RAW DATA'!$I:$I,Incentive_Calc!$A62,'Sales RAW DATA'!$D:$D,"B4",'Sales RAW DATA'!$E:$E,Incentive_Calc!AJ$5)/SUMIFS('Sales RAW DATA'!$F:$F,'Sales RAW DATA'!$I:$I,Incentive_Calc!$A62,'Sales RAW DATA'!$D:$D,"B4",'Sales RAW DATA'!$E:$E,Incentive_Calc!AJ$5),"")</f>
        <v>0.51307484220018029</v>
      </c>
      <c r="AK62" s="44">
        <f>SUMIFS('Sales RAW DATA'!$G:$G,'Sales RAW DATA'!$I:$I,Incentive_Calc!$A62,'Sales RAW DATA'!$D:$D,"B4")/SUMIFS('Sales RAW DATA'!$F:$F,'Sales RAW DATA'!$I:$I,Incentive_Calc!$A62,'Sales RAW DATA'!$D:$D,"B4")</f>
        <v>0.60789042564205631</v>
      </c>
      <c r="AL62" s="44">
        <f>IFERROR(SUMIFS('Sales RAW DATA'!$G:$G,'Sales RAW DATA'!$I:$I,Incentive_Calc!$A62,'Sales RAW DATA'!$D:$D,"B5",'Sales RAW DATA'!$E:$E,Incentive_Calc!AL$5)/SUMIFS('Sales RAW DATA'!$F:$F,'Sales RAW DATA'!$I:$I,Incentive_Calc!$A62,'Sales RAW DATA'!$D:$D,"B5",'Sales RAW DATA'!$E:$E,Incentive_Calc!AL$5),"")</f>
        <v>1.2710559500895997</v>
      </c>
      <c r="AM62" s="44">
        <f>IFERROR(SUMIFS('Sales RAW DATA'!$G:$G,'Sales RAW DATA'!$I:$I,Incentive_Calc!$A62,'Sales RAW DATA'!$D:$D,"B5",'Sales RAW DATA'!$E:$E,Incentive_Calc!AM$5)/SUMIFS('Sales RAW DATA'!$F:$F,'Sales RAW DATA'!$I:$I,Incentive_Calc!$A62,'Sales RAW DATA'!$D:$D,"B5",'Sales RAW DATA'!$E:$E,Incentive_Calc!AM$5),"")</f>
        <v>0.88602425793868467</v>
      </c>
      <c r="AN62" s="44">
        <f>IFERROR(SUMIFS('Sales RAW DATA'!$G:$G,'Sales RAW DATA'!$I:$I,Incentive_Calc!$A62,'Sales RAW DATA'!$D:$D,"B5",'Sales RAW DATA'!$E:$E,Incentive_Calc!AN$5)/SUMIFS('Sales RAW DATA'!$F:$F,'Sales RAW DATA'!$I:$I,Incentive_Calc!$A62,'Sales RAW DATA'!$D:$D,"B5",'Sales RAW DATA'!$E:$E,Incentive_Calc!AN$5),"")</f>
        <v>0.92020837303856173</v>
      </c>
      <c r="AO62" s="44">
        <f>SUMIFS('Sales RAW DATA'!$G:$G,'Sales RAW DATA'!$I:$I,Incentive_Calc!$A62,'Sales RAW DATA'!$D:$D,"B5")/SUMIFS('Sales RAW DATA'!$F:$F,'Sales RAW DATA'!$I:$I,Incentive_Calc!$A62,'Sales RAW DATA'!$D:$D,"B5")</f>
        <v>1.0202901620247802</v>
      </c>
      <c r="AP62" s="42">
        <f>SUM(SUMIFS('Sales RAW DATA'!$F$2:$F$22804,'Sales RAW DATA'!$I$2:$I$22804,Incentive_Calc!$A62,'Sales RAW DATA'!$D$2:$D$22804,"B1"),SUMIFS('Sales RAW DATA'!$F$2:$F$22804,'Sales RAW DATA'!$I$2:$I$22804,Incentive_Calc!$A62,'Sales RAW DATA'!$D$2:$D$22804,"B2"),SUMIFS('Sales RAW DATA'!$F$2:$F$22804,'Sales RAW DATA'!$I$2:$I$22804,Incentive_Calc!$A62,'Sales RAW DATA'!$D$2:$D$22804,"B3"),SUMIFS('Sales RAW DATA'!$F$2:$F$22804,'Sales RAW DATA'!$I$2:$I$22804,Incentive_Calc!$A62,'Sales RAW DATA'!$D$2:$D$22804,"B4"),SUMIFS('Sales RAW DATA'!$F$2:$F$22804,'Sales RAW DATA'!$I$2:$I$22804,Incentive_Calc!$A62,'Sales RAW DATA'!$D$2:$D$22804,"B5"))</f>
        <v>713496</v>
      </c>
      <c r="AQ62" s="42">
        <f>SUM(SUMIFS('Sales RAW DATA'!$G$2:$G$22804,'Sales RAW DATA'!$I$2:$I$22804,Incentive_Calc!$A62,'Sales RAW DATA'!$D$2:$D$22804,"B1"),SUMIFS('Sales RAW DATA'!$G$2:$G$22804,'Sales RAW DATA'!$I$2:$I$22804,Incentive_Calc!$A62,'Sales RAW DATA'!$D$2:$D$22804,"B2"),SUMIFS('Sales RAW DATA'!$G$2:$G$22804,'Sales RAW DATA'!$I$2:$I$22804,Incentive_Calc!$A62,'Sales RAW DATA'!$D$2:$D$22804,"B3"),SUMIFS('Sales RAW DATA'!$G$2:$G$22804,'Sales RAW DATA'!$I$2:$I$22804,Incentive_Calc!$A62,'Sales RAW DATA'!$D$2:$D$22804,"B4"),SUMIFS('Sales RAW DATA'!$G$2:$G$22804,'Sales RAW DATA'!$I$2:$I$22804,Incentive_Calc!$A62,'Sales RAW DATA'!$D$2:$D$22804,"B5"))</f>
        <v>433126</v>
      </c>
      <c r="AR62" s="45">
        <f t="shared" si="14"/>
        <v>60.704755177324053</v>
      </c>
      <c r="AS62" s="45">
        <f t="shared" si="15"/>
        <v>60</v>
      </c>
      <c r="AT62" s="46">
        <v>0.97</v>
      </c>
      <c r="AU62" s="46">
        <v>0.95</v>
      </c>
      <c r="AV62" s="43" t="str">
        <f t="shared" si="1"/>
        <v>No</v>
      </c>
      <c r="AW62" s="43" t="str">
        <f t="shared" si="2"/>
        <v>No</v>
      </c>
      <c r="AX62" s="43" t="str">
        <f t="shared" si="3"/>
        <v>No</v>
      </c>
      <c r="AY62" s="43" t="str">
        <f t="shared" si="16"/>
        <v>Yes</v>
      </c>
    </row>
    <row r="63" spans="1:51" x14ac:dyDescent="0.35">
      <c r="A63" s="21" t="s">
        <v>937</v>
      </c>
      <c r="B63" s="21" t="s">
        <v>463</v>
      </c>
      <c r="C63" s="21" t="str">
        <f>_xlfn.XLOOKUP($A63,'Employee List'!$E:$E,'Employee List'!$D:$D,0)</f>
        <v>SF</v>
      </c>
      <c r="D63" s="42" t="str" cm="1">
        <f t="array" ref="D63">IFERROR(IF($G63="Yes",INDEX('Payment Plan'!$D$6:$D$42,MATCH(1,(Incentive_Calc!$C63='Payment Plan'!$B$6:$B$42)*(Incentive_Calc!$U63='Payment Plan'!$C$6:$C$42),0)),""),"")</f>
        <v/>
      </c>
      <c r="E63" s="42" t="str" cm="1">
        <f t="array" ref="E63">IFERROR(IF($H63="Yes",INDEX('Payment Plan'!$D$6:$D$42,MATCH(1,(Incentive_Calc!$C63='Payment Plan'!$B$6:$B$42)*(Incentive_Calc!$AS63='Payment Plan'!$C$6:$C$42),0)),""),"")</f>
        <v/>
      </c>
      <c r="F63" s="42">
        <f t="shared" si="4"/>
        <v>0</v>
      </c>
      <c r="G63" s="43" t="str">
        <f t="shared" si="5"/>
        <v>No</v>
      </c>
      <c r="H63" s="21" t="str">
        <f t="shared" si="6"/>
        <v>No</v>
      </c>
      <c r="I63" s="42">
        <f>IFERROR(SUMIFS('Sales RAW DATA'!$F$2:$F$30000,'Sales RAW DATA'!$I$2:$I$30000,Incentive_Calc!$A63,'Sales RAW DATA'!$E$2:$E$30000,Incentive_Calc!I$5),"")</f>
        <v>584485</v>
      </c>
      <c r="J63" s="42">
        <f>IFERROR(SUMIFS('Sales RAW DATA'!$F$2:$F$30000,'Sales RAW DATA'!$I$2:$I$30000,Incentive_Calc!$A63,'Sales RAW DATA'!$E$2:$E$30000,Incentive_Calc!J$5),"")</f>
        <v>592059</v>
      </c>
      <c r="K63" s="42">
        <f>IFERROR(SUMIFS('Sales RAW DATA'!$F$2:$F$30000,'Sales RAW DATA'!$I$2:$I$30000,Incentive_Calc!$A63,'Sales RAW DATA'!$E$2:$E$30000,Incentive_Calc!K$5),"")</f>
        <v>590566</v>
      </c>
      <c r="L63" s="42">
        <f t="shared" si="7"/>
        <v>1767110</v>
      </c>
      <c r="M63" s="42">
        <f>IFERROR(SUMIFS('Sales RAW DATA'!$G$2:$G$30000,'Sales RAW DATA'!$I$2:$I$30000,Incentive_Calc!$A63,'Sales RAW DATA'!$E$2:$E$30000,Incentive_Calc!M$5),"")</f>
        <v>460959</v>
      </c>
      <c r="N63" s="42">
        <f>IFERROR(SUMIFS('Sales RAW DATA'!$G$2:$G$30000,'Sales RAW DATA'!$I$2:$I$30000,Incentive_Calc!$A63,'Sales RAW DATA'!$E$2:$E$30000,Incentive_Calc!N$5),"")</f>
        <v>452525</v>
      </c>
      <c r="O63" s="42">
        <f>IFERROR(SUMIFS('Sales RAW DATA'!$G$2:$G$30000,'Sales RAW DATA'!$I$2:$I$30000,Incentive_Calc!$A63,'Sales RAW DATA'!$E$2:$E$30000,Incentive_Calc!O$5),"")</f>
        <v>454316</v>
      </c>
      <c r="P63" s="42">
        <f t="shared" si="8"/>
        <v>1367800</v>
      </c>
      <c r="Q63" s="44">
        <f t="shared" si="9"/>
        <v>0.78865839157548956</v>
      </c>
      <c r="R63" s="44">
        <f t="shared" si="10"/>
        <v>0.76432416363909683</v>
      </c>
      <c r="S63" s="44">
        <f t="shared" si="11"/>
        <v>0.76928912263828264</v>
      </c>
      <c r="T63" s="45">
        <f t="shared" si="12"/>
        <v>77.403217683109716</v>
      </c>
      <c r="U63" s="45">
        <f t="shared" si="13"/>
        <v>77</v>
      </c>
      <c r="V63" s="44">
        <f>IFERROR(SUMIFS('Sales RAW DATA'!$G:$G,'Sales RAW DATA'!$I:$I,Incentive_Calc!$A63,'Sales RAW DATA'!$D:$D,"B1",'Sales RAW DATA'!$E:$E,Incentive_Calc!V$5)/SUMIFS('Sales RAW DATA'!$F:$F,'Sales RAW DATA'!$I:$I,Incentive_Calc!$A63,'Sales RAW DATA'!$D:$D,"B1",'Sales RAW DATA'!$E:$E,Incentive_Calc!V$5),"")</f>
        <v>0.90363364735224028</v>
      </c>
      <c r="W63" s="44">
        <f>IFERROR(SUMIFS('Sales RAW DATA'!$G:$G,'Sales RAW DATA'!$I:$I,Incentive_Calc!$A63,'Sales RAW DATA'!$D:$D,"B1",'Sales RAW DATA'!$E:$E,Incentive_Calc!W$5)/SUMIFS('Sales RAW DATA'!$F:$F,'Sales RAW DATA'!$I:$I,Incentive_Calc!$A63,'Sales RAW DATA'!$D:$D,"B1",'Sales RAW DATA'!$E:$E,Incentive_Calc!W$5),"")</f>
        <v>0.714608847788053</v>
      </c>
      <c r="X63" s="44">
        <f>IFERROR(SUMIFS('Sales RAW DATA'!$G:$G,'Sales RAW DATA'!$I:$I,Incentive_Calc!$A63,'Sales RAW DATA'!$D:$D,"B1",'Sales RAW DATA'!$E:$E,Incentive_Calc!X$5)/SUMIFS('Sales RAW DATA'!$F:$F,'Sales RAW DATA'!$I:$I,Incentive_Calc!$A63,'Sales RAW DATA'!$D:$D,"B1",'Sales RAW DATA'!$E:$E,Incentive_Calc!X$5),"")</f>
        <v>0.68300653594771243</v>
      </c>
      <c r="Y63" s="44">
        <f>SUMIFS('Sales RAW DATA'!$G:$G,'Sales RAW DATA'!$I:$I,Incentive_Calc!$A63,'Sales RAW DATA'!$D:$D,"B1")/SUMIFS('Sales RAW DATA'!$F:$F,'Sales RAW DATA'!$I:$I,Incentive_Calc!$A63,'Sales RAW DATA'!$D:$D,"B1")</f>
        <v>0.76933331640491098</v>
      </c>
      <c r="Z63" s="44">
        <f>IFERROR(SUMIFS('Sales RAW DATA'!$G:$G,'Sales RAW DATA'!$I:$I,Incentive_Calc!$A63,'Sales RAW DATA'!$D:$D,"B2",'Sales RAW DATA'!$E:$E,Incentive_Calc!Z$5)/SUMIFS('Sales RAW DATA'!$F:$F,'Sales RAW DATA'!$I:$I,Incentive_Calc!$A63,'Sales RAW DATA'!$D:$D,"B2",'Sales RAW DATA'!$E:$E,Incentive_Calc!Z$5),"")</f>
        <v>0.79334293215888885</v>
      </c>
      <c r="AA63" s="44">
        <f>IFERROR(SUMIFS('Sales RAW DATA'!$G:$G,'Sales RAW DATA'!$I:$I,Incentive_Calc!$A63,'Sales RAW DATA'!$D:$D,"B2",'Sales RAW DATA'!$E:$E,Incentive_Calc!AA$5)/SUMIFS('Sales RAW DATA'!$F:$F,'Sales RAW DATA'!$I:$I,Incentive_Calc!$A63,'Sales RAW DATA'!$D:$D,"B2",'Sales RAW DATA'!$E:$E,Incentive_Calc!AA$5),"")</f>
        <v>0.7770155826558266</v>
      </c>
      <c r="AB63" s="44">
        <f>IFERROR(SUMIFS('Sales RAW DATA'!$G:$G,'Sales RAW DATA'!$I:$I,Incentive_Calc!$A63,'Sales RAW DATA'!$D:$D,"B2",'Sales RAW DATA'!$E:$E,Incentive_Calc!AB$5)/SUMIFS('Sales RAW DATA'!$F:$F,'Sales RAW DATA'!$I:$I,Incentive_Calc!$A63,'Sales RAW DATA'!$D:$D,"B2",'Sales RAW DATA'!$E:$E,Incentive_Calc!AB$5),"")</f>
        <v>0.70047169811320753</v>
      </c>
      <c r="AC63" s="44">
        <f>SUMIFS('Sales RAW DATA'!$G:$G,'Sales RAW DATA'!$I:$I,Incentive_Calc!$A63,'Sales RAW DATA'!$D:$D,"B2")/SUMIFS('Sales RAW DATA'!$F:$F,'Sales RAW DATA'!$I:$I,Incentive_Calc!$A63,'Sales RAW DATA'!$D:$D,"B2")</f>
        <v>0.75822050290135401</v>
      </c>
      <c r="AD63" s="44">
        <f>IFERROR(SUMIFS('Sales RAW DATA'!$G:$G,'Sales RAW DATA'!$I:$I,Incentive_Calc!$A63,'Sales RAW DATA'!$D:$D,"B3",'Sales RAW DATA'!$E:$E,Incentive_Calc!AD$5)/SUMIFS('Sales RAW DATA'!$F:$F,'Sales RAW DATA'!$I:$I,Incentive_Calc!$A63,'Sales RAW DATA'!$D:$D,"B3",'Sales RAW DATA'!$E:$E,Incentive_Calc!AD$5),"")</f>
        <v>0.63893963298181511</v>
      </c>
      <c r="AE63" s="44">
        <f>IFERROR(SUMIFS('Sales RAW DATA'!$G:$G,'Sales RAW DATA'!$I:$I,Incentive_Calc!$A63,'Sales RAW DATA'!$D:$D,"B3",'Sales RAW DATA'!$E:$E,Incentive_Calc!AE$5)/SUMIFS('Sales RAW DATA'!$F:$F,'Sales RAW DATA'!$I:$I,Incentive_Calc!$A63,'Sales RAW DATA'!$D:$D,"B3",'Sales RAW DATA'!$E:$E,Incentive_Calc!AE$5),"")</f>
        <v>0.63550650163099331</v>
      </c>
      <c r="AF63" s="44">
        <f>IFERROR(SUMIFS('Sales RAW DATA'!$G:$G,'Sales RAW DATA'!$I:$I,Incentive_Calc!$A63,'Sales RAW DATA'!$D:$D,"B3",'Sales RAW DATA'!$E:$E,Incentive_Calc!AF$5)/SUMIFS('Sales RAW DATA'!$F:$F,'Sales RAW DATA'!$I:$I,Incentive_Calc!$A63,'Sales RAW DATA'!$D:$D,"B3",'Sales RAW DATA'!$E:$E,Incentive_Calc!AF$5),"")</f>
        <v>0.86291380507755233</v>
      </c>
      <c r="AG63" s="44">
        <f>SUMIFS('Sales RAW DATA'!$G:$G,'Sales RAW DATA'!$I:$I,Incentive_Calc!$A63,'Sales RAW DATA'!$D:$D,"B3")/SUMIFS('Sales RAW DATA'!$F:$F,'Sales RAW DATA'!$I:$I,Incentive_Calc!$A63,'Sales RAW DATA'!$D:$D,"B3")</f>
        <v>0.71807606758493014</v>
      </c>
      <c r="AH63" s="44">
        <f>IFERROR(SUMIFS('Sales RAW DATA'!$G:$G,'Sales RAW DATA'!$I:$I,Incentive_Calc!$A63,'Sales RAW DATA'!$D:$D,"B4",'Sales RAW DATA'!$E:$E,Incentive_Calc!AH$5)/SUMIFS('Sales RAW DATA'!$F:$F,'Sales RAW DATA'!$I:$I,Incentive_Calc!$A63,'Sales RAW DATA'!$D:$D,"B4",'Sales RAW DATA'!$E:$E,Incentive_Calc!AH$5),"")</f>
        <v>0.90230534523674988</v>
      </c>
      <c r="AI63" s="44">
        <f>IFERROR(SUMIFS('Sales RAW DATA'!$G:$G,'Sales RAW DATA'!$I:$I,Incentive_Calc!$A63,'Sales RAW DATA'!$D:$D,"B4",'Sales RAW DATA'!$E:$E,Incentive_Calc!AI$5)/SUMIFS('Sales RAW DATA'!$F:$F,'Sales RAW DATA'!$I:$I,Incentive_Calc!$A63,'Sales RAW DATA'!$D:$D,"B4",'Sales RAW DATA'!$E:$E,Incentive_Calc!AI$5),"")</f>
        <v>0.51875815380275736</v>
      </c>
      <c r="AJ63" s="44">
        <f>IFERROR(SUMIFS('Sales RAW DATA'!$G:$G,'Sales RAW DATA'!$I:$I,Incentive_Calc!$A63,'Sales RAW DATA'!$D:$D,"B4",'Sales RAW DATA'!$E:$E,Incentive_Calc!AJ$5)/SUMIFS('Sales RAW DATA'!$F:$F,'Sales RAW DATA'!$I:$I,Incentive_Calc!$A63,'Sales RAW DATA'!$D:$D,"B4",'Sales RAW DATA'!$E:$E,Incentive_Calc!AJ$5),"")</f>
        <v>0.57681969680679501</v>
      </c>
      <c r="AK63" s="44">
        <f>SUMIFS('Sales RAW DATA'!$G:$G,'Sales RAW DATA'!$I:$I,Incentive_Calc!$A63,'Sales RAW DATA'!$D:$D,"B4")/SUMIFS('Sales RAW DATA'!$F:$F,'Sales RAW DATA'!$I:$I,Incentive_Calc!$A63,'Sales RAW DATA'!$D:$D,"B4")</f>
        <v>0.66127688350581448</v>
      </c>
      <c r="AL63" s="44">
        <f>IFERROR(SUMIFS('Sales RAW DATA'!$G:$G,'Sales RAW DATA'!$I:$I,Incentive_Calc!$A63,'Sales RAW DATA'!$D:$D,"B5",'Sales RAW DATA'!$E:$E,Incentive_Calc!AL$5)/SUMIFS('Sales RAW DATA'!$F:$F,'Sales RAW DATA'!$I:$I,Incentive_Calc!$A63,'Sales RAW DATA'!$D:$D,"B5",'Sales RAW DATA'!$E:$E,Incentive_Calc!AL$5),"")</f>
        <v>1.2126256983240224</v>
      </c>
      <c r="AM63" s="44">
        <f>IFERROR(SUMIFS('Sales RAW DATA'!$G:$G,'Sales RAW DATA'!$I:$I,Incentive_Calc!$A63,'Sales RAW DATA'!$D:$D,"B5",'Sales RAW DATA'!$E:$E,Incentive_Calc!AM$5)/SUMIFS('Sales RAW DATA'!$F:$F,'Sales RAW DATA'!$I:$I,Incentive_Calc!$A63,'Sales RAW DATA'!$D:$D,"B5",'Sales RAW DATA'!$E:$E,Incentive_Calc!AM$5),"")</f>
        <v>0.86524461640278982</v>
      </c>
      <c r="AN63" s="44">
        <f>IFERROR(SUMIFS('Sales RAW DATA'!$G:$G,'Sales RAW DATA'!$I:$I,Incentive_Calc!$A63,'Sales RAW DATA'!$D:$D,"B5",'Sales RAW DATA'!$E:$E,Incentive_Calc!AN$5)/SUMIFS('Sales RAW DATA'!$F:$F,'Sales RAW DATA'!$I:$I,Incentive_Calc!$A63,'Sales RAW DATA'!$D:$D,"B5",'Sales RAW DATA'!$E:$E,Incentive_Calc!AN$5),"")</f>
        <v>0.96735261401557282</v>
      </c>
      <c r="AO63" s="44">
        <f>SUMIFS('Sales RAW DATA'!$G:$G,'Sales RAW DATA'!$I:$I,Incentive_Calc!$A63,'Sales RAW DATA'!$D:$D,"B5")/SUMIFS('Sales RAW DATA'!$F:$F,'Sales RAW DATA'!$I:$I,Incentive_Calc!$A63,'Sales RAW DATA'!$D:$D,"B5")</f>
        <v>1.0103020369936784</v>
      </c>
      <c r="AP63" s="42">
        <f>SUM(SUMIFS('Sales RAW DATA'!$F$2:$F$22804,'Sales RAW DATA'!$I$2:$I$22804,Incentive_Calc!$A63,'Sales RAW DATA'!$D$2:$D$22804,"B1"),SUMIFS('Sales RAW DATA'!$F$2:$F$22804,'Sales RAW DATA'!$I$2:$I$22804,Incentive_Calc!$A63,'Sales RAW DATA'!$D$2:$D$22804,"B2"),SUMIFS('Sales RAW DATA'!$F$2:$F$22804,'Sales RAW DATA'!$I$2:$I$22804,Incentive_Calc!$A63,'Sales RAW DATA'!$D$2:$D$22804,"B3"),SUMIFS('Sales RAW DATA'!$F$2:$F$22804,'Sales RAW DATA'!$I$2:$I$22804,Incentive_Calc!$A63,'Sales RAW DATA'!$D$2:$D$22804,"B4"),SUMIFS('Sales RAW DATA'!$F$2:$F$22804,'Sales RAW DATA'!$I$2:$I$22804,Incentive_Calc!$A63,'Sales RAW DATA'!$D$2:$D$22804,"B5"))</f>
        <v>636839</v>
      </c>
      <c r="AQ63" s="42">
        <f>SUM(SUMIFS('Sales RAW DATA'!$G$2:$G$22804,'Sales RAW DATA'!$I$2:$I$22804,Incentive_Calc!$A63,'Sales RAW DATA'!$D$2:$D$22804,"B1"),SUMIFS('Sales RAW DATA'!$G$2:$G$22804,'Sales RAW DATA'!$I$2:$I$22804,Incentive_Calc!$A63,'Sales RAW DATA'!$D$2:$D$22804,"B2"),SUMIFS('Sales RAW DATA'!$G$2:$G$22804,'Sales RAW DATA'!$I$2:$I$22804,Incentive_Calc!$A63,'Sales RAW DATA'!$D$2:$D$22804,"B3"),SUMIFS('Sales RAW DATA'!$G$2:$G$22804,'Sales RAW DATA'!$I$2:$I$22804,Incentive_Calc!$A63,'Sales RAW DATA'!$D$2:$D$22804,"B4"),SUMIFS('Sales RAW DATA'!$G$2:$G$22804,'Sales RAW DATA'!$I$2:$I$22804,Incentive_Calc!$A63,'Sales RAW DATA'!$D$2:$D$22804,"B5"))</f>
        <v>477619</v>
      </c>
      <c r="AR63" s="45">
        <f t="shared" si="14"/>
        <v>74.998390488019737</v>
      </c>
      <c r="AS63" s="45">
        <f t="shared" si="15"/>
        <v>74</v>
      </c>
      <c r="AT63" s="46">
        <v>1.2</v>
      </c>
      <c r="AU63" s="46">
        <v>0.8</v>
      </c>
      <c r="AV63" s="43" t="str">
        <f t="shared" si="1"/>
        <v>No</v>
      </c>
      <c r="AW63" s="43" t="str">
        <f t="shared" si="2"/>
        <v>No</v>
      </c>
      <c r="AX63" s="43" t="str">
        <f t="shared" si="3"/>
        <v>No</v>
      </c>
      <c r="AY63" s="43" t="str">
        <f t="shared" si="16"/>
        <v>Yes</v>
      </c>
    </row>
    <row r="64" spans="1:51" x14ac:dyDescent="0.35">
      <c r="A64" s="21" t="s">
        <v>938</v>
      </c>
      <c r="B64" s="21" t="s">
        <v>464</v>
      </c>
      <c r="C64" s="21" t="str">
        <f>_xlfn.XLOOKUP($A64,'Employee List'!$E:$E,'Employee List'!$D:$D,0)</f>
        <v>SF</v>
      </c>
      <c r="D64" s="42" t="str" cm="1">
        <f t="array" ref="D64">IFERROR(IF($G64="Yes",INDEX('Payment Plan'!$D$6:$D$42,MATCH(1,(Incentive_Calc!$C64='Payment Plan'!$B$6:$B$42)*(Incentive_Calc!$U64='Payment Plan'!$C$6:$C$42),0)),""),"")</f>
        <v/>
      </c>
      <c r="E64" s="42" t="str" cm="1">
        <f t="array" ref="E64">IFERROR(IF($H64="Yes",INDEX('Payment Plan'!$D$6:$D$42,MATCH(1,(Incentive_Calc!$C64='Payment Plan'!$B$6:$B$42)*(Incentive_Calc!$AS64='Payment Plan'!$C$6:$C$42),0)),""),"")</f>
        <v/>
      </c>
      <c r="F64" s="42">
        <f t="shared" si="4"/>
        <v>0</v>
      </c>
      <c r="G64" s="43" t="str">
        <f t="shared" si="5"/>
        <v>No</v>
      </c>
      <c r="H64" s="21" t="str">
        <f t="shared" si="6"/>
        <v>No</v>
      </c>
      <c r="I64" s="42">
        <f>IFERROR(SUMIFS('Sales RAW DATA'!$F$2:$F$30000,'Sales RAW DATA'!$I$2:$I$30000,Incentive_Calc!$A64,'Sales RAW DATA'!$E$2:$E$30000,Incentive_Calc!I$5),"")</f>
        <v>1006457</v>
      </c>
      <c r="J64" s="42">
        <f>IFERROR(SUMIFS('Sales RAW DATA'!$F$2:$F$30000,'Sales RAW DATA'!$I$2:$I$30000,Incentive_Calc!$A64,'Sales RAW DATA'!$E$2:$E$30000,Incentive_Calc!J$5),"")</f>
        <v>1017944</v>
      </c>
      <c r="K64" s="42">
        <f>IFERROR(SUMIFS('Sales RAW DATA'!$F$2:$F$30000,'Sales RAW DATA'!$I$2:$I$30000,Incentive_Calc!$A64,'Sales RAW DATA'!$E$2:$E$30000,Incentive_Calc!K$5),"")</f>
        <v>1030215</v>
      </c>
      <c r="L64" s="42">
        <f t="shared" si="7"/>
        <v>3054616</v>
      </c>
      <c r="M64" s="42">
        <f>IFERROR(SUMIFS('Sales RAW DATA'!$G$2:$G$30000,'Sales RAW DATA'!$I$2:$I$30000,Incentive_Calc!$A64,'Sales RAW DATA'!$E$2:$E$30000,Incentive_Calc!M$5),"")</f>
        <v>932079</v>
      </c>
      <c r="N64" s="42">
        <f>IFERROR(SUMIFS('Sales RAW DATA'!$G$2:$G$30000,'Sales RAW DATA'!$I$2:$I$30000,Incentive_Calc!$A64,'Sales RAW DATA'!$E$2:$E$30000,Incentive_Calc!N$5),"")</f>
        <v>738323</v>
      </c>
      <c r="O64" s="42">
        <f>IFERROR(SUMIFS('Sales RAW DATA'!$G$2:$G$30000,'Sales RAW DATA'!$I$2:$I$30000,Incentive_Calc!$A64,'Sales RAW DATA'!$E$2:$E$30000,Incentive_Calc!O$5),"")</f>
        <v>1156921</v>
      </c>
      <c r="P64" s="42">
        <f t="shared" si="8"/>
        <v>2827323</v>
      </c>
      <c r="Q64" s="44">
        <f t="shared" si="9"/>
        <v>0.92609917761017113</v>
      </c>
      <c r="R64" s="44">
        <f t="shared" si="10"/>
        <v>0.72530807195680702</v>
      </c>
      <c r="S64" s="44">
        <f t="shared" si="11"/>
        <v>1.1229898613396232</v>
      </c>
      <c r="T64" s="45">
        <f t="shared" si="12"/>
        <v>92.559031969975933</v>
      </c>
      <c r="U64" s="45">
        <f t="shared" si="13"/>
        <v>92</v>
      </c>
      <c r="V64" s="44">
        <f>IFERROR(SUMIFS('Sales RAW DATA'!$G:$G,'Sales RAW DATA'!$I:$I,Incentive_Calc!$A64,'Sales RAW DATA'!$D:$D,"B1",'Sales RAW DATA'!$E:$E,Incentive_Calc!V$5)/SUMIFS('Sales RAW DATA'!$F:$F,'Sales RAW DATA'!$I:$I,Incentive_Calc!$A64,'Sales RAW DATA'!$D:$D,"B1",'Sales RAW DATA'!$E:$E,Incentive_Calc!V$5),"")</f>
        <v>0.90701489890031928</v>
      </c>
      <c r="W64" s="44">
        <f>IFERROR(SUMIFS('Sales RAW DATA'!$G:$G,'Sales RAW DATA'!$I:$I,Incentive_Calc!$A64,'Sales RAW DATA'!$D:$D,"B1",'Sales RAW DATA'!$E:$E,Incentive_Calc!W$5)/SUMIFS('Sales RAW DATA'!$F:$F,'Sales RAW DATA'!$I:$I,Incentive_Calc!$A64,'Sales RAW DATA'!$D:$D,"B1",'Sales RAW DATA'!$E:$E,Incentive_Calc!W$5),"")</f>
        <v>0.76303317535545023</v>
      </c>
      <c r="X64" s="44">
        <f>IFERROR(SUMIFS('Sales RAW DATA'!$G:$G,'Sales RAW DATA'!$I:$I,Incentive_Calc!$A64,'Sales RAW DATA'!$D:$D,"B1",'Sales RAW DATA'!$E:$E,Incentive_Calc!X$5)/SUMIFS('Sales RAW DATA'!$F:$F,'Sales RAW DATA'!$I:$I,Incentive_Calc!$A64,'Sales RAW DATA'!$D:$D,"B1",'Sales RAW DATA'!$E:$E,Incentive_Calc!X$5),"")</f>
        <v>0.56664198029578761</v>
      </c>
      <c r="Y64" s="44">
        <f>SUMIFS('Sales RAW DATA'!$G:$G,'Sales RAW DATA'!$I:$I,Incentive_Calc!$A64,'Sales RAW DATA'!$D:$D,"B1")/SUMIFS('Sales RAW DATA'!$F:$F,'Sales RAW DATA'!$I:$I,Incentive_Calc!$A64,'Sales RAW DATA'!$D:$D,"B1")</f>
        <v>0.74624055954462587</v>
      </c>
      <c r="Z64" s="44">
        <f>IFERROR(SUMIFS('Sales RAW DATA'!$G:$G,'Sales RAW DATA'!$I:$I,Incentive_Calc!$A64,'Sales RAW DATA'!$D:$D,"B2",'Sales RAW DATA'!$E:$E,Incentive_Calc!Z$5)/SUMIFS('Sales RAW DATA'!$F:$F,'Sales RAW DATA'!$I:$I,Incentive_Calc!$A64,'Sales RAW DATA'!$D:$D,"B2",'Sales RAW DATA'!$E:$E,Incentive_Calc!Z$5),"")</f>
        <v>1.046243753705429</v>
      </c>
      <c r="AA64" s="44">
        <f>IFERROR(SUMIFS('Sales RAW DATA'!$G:$G,'Sales RAW DATA'!$I:$I,Incentive_Calc!$A64,'Sales RAW DATA'!$D:$D,"B2",'Sales RAW DATA'!$E:$E,Incentive_Calc!AA$5)/SUMIFS('Sales RAW DATA'!$F:$F,'Sales RAW DATA'!$I:$I,Incentive_Calc!$A64,'Sales RAW DATA'!$D:$D,"B2",'Sales RAW DATA'!$E:$E,Incentive_Calc!AA$5),"")</f>
        <v>1.0274401823015571</v>
      </c>
      <c r="AB64" s="44">
        <f>IFERROR(SUMIFS('Sales RAW DATA'!$G:$G,'Sales RAW DATA'!$I:$I,Incentive_Calc!$A64,'Sales RAW DATA'!$D:$D,"B2",'Sales RAW DATA'!$E:$E,Incentive_Calc!AB$5)/SUMIFS('Sales RAW DATA'!$F:$F,'Sales RAW DATA'!$I:$I,Incentive_Calc!$A64,'Sales RAW DATA'!$D:$D,"B2",'Sales RAW DATA'!$E:$E,Incentive_Calc!AB$5),"")</f>
        <v>0.99550614947965943</v>
      </c>
      <c r="AC64" s="44">
        <f>SUMIFS('Sales RAW DATA'!$G:$G,'Sales RAW DATA'!$I:$I,Incentive_Calc!$A64,'Sales RAW DATA'!$D:$D,"B2")/SUMIFS('Sales RAW DATA'!$F:$F,'Sales RAW DATA'!$I:$I,Incentive_Calc!$A64,'Sales RAW DATA'!$D:$D,"B2")</f>
        <v>1.0222139736744424</v>
      </c>
      <c r="AD64" s="44">
        <f>IFERROR(SUMIFS('Sales RAW DATA'!$G:$G,'Sales RAW DATA'!$I:$I,Incentive_Calc!$A64,'Sales RAW DATA'!$D:$D,"B3",'Sales RAW DATA'!$E:$E,Incentive_Calc!AD$5)/SUMIFS('Sales RAW DATA'!$F:$F,'Sales RAW DATA'!$I:$I,Incentive_Calc!$A64,'Sales RAW DATA'!$D:$D,"B3",'Sales RAW DATA'!$E:$E,Incentive_Calc!AD$5),"")</f>
        <v>1.0138111664750225</v>
      </c>
      <c r="AE64" s="44">
        <f>IFERROR(SUMIFS('Sales RAW DATA'!$G:$G,'Sales RAW DATA'!$I:$I,Incentive_Calc!$A64,'Sales RAW DATA'!$D:$D,"B3",'Sales RAW DATA'!$E:$E,Incentive_Calc!AE$5)/SUMIFS('Sales RAW DATA'!$F:$F,'Sales RAW DATA'!$I:$I,Incentive_Calc!$A64,'Sales RAW DATA'!$D:$D,"B3",'Sales RAW DATA'!$E:$E,Incentive_Calc!AE$5),"")</f>
        <v>1.0689516859457082</v>
      </c>
      <c r="AF64" s="44">
        <f>IFERROR(SUMIFS('Sales RAW DATA'!$G:$G,'Sales RAW DATA'!$I:$I,Incentive_Calc!$A64,'Sales RAW DATA'!$D:$D,"B3",'Sales RAW DATA'!$E:$E,Incentive_Calc!AF$5)/SUMIFS('Sales RAW DATA'!$F:$F,'Sales RAW DATA'!$I:$I,Incentive_Calc!$A64,'Sales RAW DATA'!$D:$D,"B3",'Sales RAW DATA'!$E:$E,Incentive_Calc!AF$5),"")</f>
        <v>1.3589875369394835</v>
      </c>
      <c r="AG64" s="44">
        <f>SUMIFS('Sales RAW DATA'!$G:$G,'Sales RAW DATA'!$I:$I,Incentive_Calc!$A64,'Sales RAW DATA'!$D:$D,"B3")/SUMIFS('Sales RAW DATA'!$F:$F,'Sales RAW DATA'!$I:$I,Incentive_Calc!$A64,'Sales RAW DATA'!$D:$D,"B3")</f>
        <v>1.154016478071394</v>
      </c>
      <c r="AH64" s="44">
        <f>IFERROR(SUMIFS('Sales RAW DATA'!$G:$G,'Sales RAW DATA'!$I:$I,Incentive_Calc!$A64,'Sales RAW DATA'!$D:$D,"B4",'Sales RAW DATA'!$E:$E,Incentive_Calc!AH$5)/SUMIFS('Sales RAW DATA'!$F:$F,'Sales RAW DATA'!$I:$I,Incentive_Calc!$A64,'Sales RAW DATA'!$D:$D,"B4",'Sales RAW DATA'!$E:$E,Incentive_Calc!AH$5),"")</f>
        <v>1.7246186440677966</v>
      </c>
      <c r="AI64" s="44">
        <f>IFERROR(SUMIFS('Sales RAW DATA'!$G:$G,'Sales RAW DATA'!$I:$I,Incentive_Calc!$A64,'Sales RAW DATA'!$D:$D,"B4",'Sales RAW DATA'!$E:$E,Incentive_Calc!AI$5)/SUMIFS('Sales RAW DATA'!$F:$F,'Sales RAW DATA'!$I:$I,Incentive_Calc!$A64,'Sales RAW DATA'!$D:$D,"B4",'Sales RAW DATA'!$E:$E,Incentive_Calc!AI$5),"")</f>
        <v>1.0215690612179229</v>
      </c>
      <c r="AJ64" s="44">
        <f>IFERROR(SUMIFS('Sales RAW DATA'!$G:$G,'Sales RAW DATA'!$I:$I,Incentive_Calc!$A64,'Sales RAW DATA'!$D:$D,"B4",'Sales RAW DATA'!$E:$E,Incentive_Calc!AJ$5)/SUMIFS('Sales RAW DATA'!$F:$F,'Sales RAW DATA'!$I:$I,Incentive_Calc!$A64,'Sales RAW DATA'!$D:$D,"B4",'Sales RAW DATA'!$E:$E,Incentive_Calc!AJ$5),"")</f>
        <v>1.546475556693115</v>
      </c>
      <c r="AK64" s="44">
        <f>SUMIFS('Sales RAW DATA'!$G:$G,'Sales RAW DATA'!$I:$I,Incentive_Calc!$A64,'Sales RAW DATA'!$D:$D,"B4")/SUMIFS('Sales RAW DATA'!$F:$F,'Sales RAW DATA'!$I:$I,Incentive_Calc!$A64,'Sales RAW DATA'!$D:$D,"B4")</f>
        <v>1.4250985342494418</v>
      </c>
      <c r="AL64" s="44">
        <f>IFERROR(SUMIFS('Sales RAW DATA'!$G:$G,'Sales RAW DATA'!$I:$I,Incentive_Calc!$A64,'Sales RAW DATA'!$D:$D,"B5",'Sales RAW DATA'!$E:$E,Incentive_Calc!AL$5)/SUMIFS('Sales RAW DATA'!$F:$F,'Sales RAW DATA'!$I:$I,Incentive_Calc!$A64,'Sales RAW DATA'!$D:$D,"B5",'Sales RAW DATA'!$E:$E,Incentive_Calc!AL$5),"")</f>
        <v>2.0517560975609754</v>
      </c>
      <c r="AM64" s="44">
        <f>IFERROR(SUMIFS('Sales RAW DATA'!$G:$G,'Sales RAW DATA'!$I:$I,Incentive_Calc!$A64,'Sales RAW DATA'!$D:$D,"B5",'Sales RAW DATA'!$E:$E,Incentive_Calc!AM$5)/SUMIFS('Sales RAW DATA'!$F:$F,'Sales RAW DATA'!$I:$I,Incentive_Calc!$A64,'Sales RAW DATA'!$D:$D,"B5",'Sales RAW DATA'!$E:$E,Incentive_Calc!AM$5),"")</f>
        <v>1.1138179943284352</v>
      </c>
      <c r="AN64" s="44">
        <f>IFERROR(SUMIFS('Sales RAW DATA'!$G:$G,'Sales RAW DATA'!$I:$I,Incentive_Calc!$A64,'Sales RAW DATA'!$D:$D,"B5",'Sales RAW DATA'!$E:$E,Incentive_Calc!AN$5)/SUMIFS('Sales RAW DATA'!$F:$F,'Sales RAW DATA'!$I:$I,Incentive_Calc!$A64,'Sales RAW DATA'!$D:$D,"B5",'Sales RAW DATA'!$E:$E,Incentive_Calc!AN$5),"")</f>
        <v>1.0236730527638191</v>
      </c>
      <c r="AO64" s="44">
        <f>SUMIFS('Sales RAW DATA'!$G:$G,'Sales RAW DATA'!$I:$I,Incentive_Calc!$A64,'Sales RAW DATA'!$D:$D,"B5")/SUMIFS('Sales RAW DATA'!$F:$F,'Sales RAW DATA'!$I:$I,Incentive_Calc!$A64,'Sales RAW DATA'!$D:$D,"B5")</f>
        <v>1.3583311671432285</v>
      </c>
      <c r="AP64" s="42">
        <f>SUM(SUMIFS('Sales RAW DATA'!$F$2:$F$22804,'Sales RAW DATA'!$I$2:$I$22804,Incentive_Calc!$A64,'Sales RAW DATA'!$D$2:$D$22804,"B1"),SUMIFS('Sales RAW DATA'!$F$2:$F$22804,'Sales RAW DATA'!$I$2:$I$22804,Incentive_Calc!$A64,'Sales RAW DATA'!$D$2:$D$22804,"B2"),SUMIFS('Sales RAW DATA'!$F$2:$F$22804,'Sales RAW DATA'!$I$2:$I$22804,Incentive_Calc!$A64,'Sales RAW DATA'!$D$2:$D$22804,"B3"),SUMIFS('Sales RAW DATA'!$F$2:$F$22804,'Sales RAW DATA'!$I$2:$I$22804,Incentive_Calc!$A64,'Sales RAW DATA'!$D$2:$D$22804,"B4"),SUMIFS('Sales RAW DATA'!$F$2:$F$22804,'Sales RAW DATA'!$I$2:$I$22804,Incentive_Calc!$A64,'Sales RAW DATA'!$D$2:$D$22804,"B5"))</f>
        <v>905751</v>
      </c>
      <c r="AQ64" s="42">
        <f>SUM(SUMIFS('Sales RAW DATA'!$G$2:$G$22804,'Sales RAW DATA'!$I$2:$I$22804,Incentive_Calc!$A64,'Sales RAW DATA'!$D$2:$D$22804,"B1"),SUMIFS('Sales RAW DATA'!$G$2:$G$22804,'Sales RAW DATA'!$I$2:$I$22804,Incentive_Calc!$A64,'Sales RAW DATA'!$D$2:$D$22804,"B2"),SUMIFS('Sales RAW DATA'!$G$2:$G$22804,'Sales RAW DATA'!$I$2:$I$22804,Incentive_Calc!$A64,'Sales RAW DATA'!$D$2:$D$22804,"B3"),SUMIFS('Sales RAW DATA'!$G$2:$G$22804,'Sales RAW DATA'!$I$2:$I$22804,Incentive_Calc!$A64,'Sales RAW DATA'!$D$2:$D$22804,"B4"),SUMIFS('Sales RAW DATA'!$G$2:$G$22804,'Sales RAW DATA'!$I$2:$I$22804,Incentive_Calc!$A64,'Sales RAW DATA'!$D$2:$D$22804,"B5"))</f>
        <v>1024204</v>
      </c>
      <c r="AR64" s="45">
        <f t="shared" si="14"/>
        <v>113.07787681161821</v>
      </c>
      <c r="AS64" s="45">
        <f t="shared" si="15"/>
        <v>113</v>
      </c>
      <c r="AT64" s="46">
        <v>1.1299999999999999</v>
      </c>
      <c r="AU64" s="46">
        <v>0.79</v>
      </c>
      <c r="AV64" s="43" t="str">
        <f t="shared" si="1"/>
        <v>Yes</v>
      </c>
      <c r="AW64" s="43" t="str">
        <f t="shared" si="2"/>
        <v>No</v>
      </c>
      <c r="AX64" s="43" t="str">
        <f t="shared" si="3"/>
        <v>Yes</v>
      </c>
      <c r="AY64" s="43" t="str">
        <f t="shared" si="16"/>
        <v>Yes</v>
      </c>
    </row>
    <row r="65" spans="1:51" x14ac:dyDescent="0.35">
      <c r="A65" s="21" t="s">
        <v>939</v>
      </c>
      <c r="B65" s="21" t="s">
        <v>465</v>
      </c>
      <c r="C65" s="21" t="str">
        <f>_xlfn.XLOOKUP($A65,'Employee List'!$E:$E,'Employee List'!$D:$D,0)</f>
        <v>SF</v>
      </c>
      <c r="D65" s="42" t="str" cm="1">
        <f t="array" ref="D65">IFERROR(IF($G65="Yes",INDEX('Payment Plan'!$D$6:$D$42,MATCH(1,(Incentive_Calc!$C65='Payment Plan'!$B$6:$B$42)*(Incentive_Calc!$U65='Payment Plan'!$C$6:$C$42),0)),""),"")</f>
        <v/>
      </c>
      <c r="E65" s="42" t="str" cm="1">
        <f t="array" ref="E65">IFERROR(IF($H65="Yes",INDEX('Payment Plan'!$D$6:$D$42,MATCH(1,(Incentive_Calc!$C65='Payment Plan'!$B$6:$B$42)*(Incentive_Calc!$AS65='Payment Plan'!$C$6:$C$42),0)),""),"")</f>
        <v/>
      </c>
      <c r="F65" s="42">
        <f t="shared" si="4"/>
        <v>0</v>
      </c>
      <c r="G65" s="43" t="str">
        <f t="shared" si="5"/>
        <v>No</v>
      </c>
      <c r="H65" s="21" t="str">
        <f t="shared" si="6"/>
        <v>No</v>
      </c>
      <c r="I65" s="42">
        <f>IFERROR(SUMIFS('Sales RAW DATA'!$F$2:$F$30000,'Sales RAW DATA'!$I$2:$I$30000,Incentive_Calc!$A65,'Sales RAW DATA'!$E$2:$E$30000,Incentive_Calc!I$5),"")</f>
        <v>754446</v>
      </c>
      <c r="J65" s="42">
        <f>IFERROR(SUMIFS('Sales RAW DATA'!$F$2:$F$30000,'Sales RAW DATA'!$I$2:$I$30000,Incentive_Calc!$A65,'Sales RAW DATA'!$E$2:$E$30000,Incentive_Calc!J$5),"")</f>
        <v>777704</v>
      </c>
      <c r="K65" s="42">
        <f>IFERROR(SUMIFS('Sales RAW DATA'!$F$2:$F$30000,'Sales RAW DATA'!$I$2:$I$30000,Incentive_Calc!$A65,'Sales RAW DATA'!$E$2:$E$30000,Incentive_Calc!K$5),"")</f>
        <v>783165</v>
      </c>
      <c r="L65" s="42">
        <f t="shared" si="7"/>
        <v>2315315</v>
      </c>
      <c r="M65" s="42">
        <f>IFERROR(SUMIFS('Sales RAW DATA'!$G$2:$G$30000,'Sales RAW DATA'!$I$2:$I$30000,Incentive_Calc!$A65,'Sales RAW DATA'!$E$2:$E$30000,Incentive_Calc!M$5),"")</f>
        <v>772210</v>
      </c>
      <c r="N65" s="42">
        <f>IFERROR(SUMIFS('Sales RAW DATA'!$G$2:$G$30000,'Sales RAW DATA'!$I$2:$I$30000,Incentive_Calc!$A65,'Sales RAW DATA'!$E$2:$E$30000,Incentive_Calc!N$5),"")</f>
        <v>558364</v>
      </c>
      <c r="O65" s="42">
        <f>IFERROR(SUMIFS('Sales RAW DATA'!$G$2:$G$30000,'Sales RAW DATA'!$I$2:$I$30000,Incentive_Calc!$A65,'Sales RAW DATA'!$E$2:$E$30000,Incentive_Calc!O$5),"")</f>
        <v>619310</v>
      </c>
      <c r="P65" s="42">
        <f t="shared" si="8"/>
        <v>1949884</v>
      </c>
      <c r="Q65" s="44">
        <f t="shared" si="9"/>
        <v>1.0235457541030106</v>
      </c>
      <c r="R65" s="44">
        <f t="shared" si="10"/>
        <v>0.71796467550636234</v>
      </c>
      <c r="S65" s="44">
        <f t="shared" si="11"/>
        <v>0.79077844387836538</v>
      </c>
      <c r="T65" s="45">
        <f t="shared" si="12"/>
        <v>84.216791235749781</v>
      </c>
      <c r="U65" s="45">
        <f t="shared" si="13"/>
        <v>84</v>
      </c>
      <c r="V65" s="44">
        <f>IFERROR(SUMIFS('Sales RAW DATA'!$G:$G,'Sales RAW DATA'!$I:$I,Incentive_Calc!$A65,'Sales RAW DATA'!$D:$D,"B1",'Sales RAW DATA'!$E:$E,Incentive_Calc!V$5)/SUMIFS('Sales RAW DATA'!$F:$F,'Sales RAW DATA'!$I:$I,Incentive_Calc!$A65,'Sales RAW DATA'!$D:$D,"B1",'Sales RAW DATA'!$E:$E,Incentive_Calc!V$5),"")</f>
        <v>0.82267643842403226</v>
      </c>
      <c r="W65" s="44">
        <f>IFERROR(SUMIFS('Sales RAW DATA'!$G:$G,'Sales RAW DATA'!$I:$I,Incentive_Calc!$A65,'Sales RAW DATA'!$D:$D,"B1",'Sales RAW DATA'!$E:$E,Incentive_Calc!W$5)/SUMIFS('Sales RAW DATA'!$F:$F,'Sales RAW DATA'!$I:$I,Incentive_Calc!$A65,'Sales RAW DATA'!$D:$D,"B1",'Sales RAW DATA'!$E:$E,Incentive_Calc!W$5),"")</f>
        <v>0.60548728668994911</v>
      </c>
      <c r="X65" s="44">
        <f>IFERROR(SUMIFS('Sales RAW DATA'!$G:$G,'Sales RAW DATA'!$I:$I,Incentive_Calc!$A65,'Sales RAW DATA'!$D:$D,"B1",'Sales RAW DATA'!$E:$E,Incentive_Calc!X$5)/SUMIFS('Sales RAW DATA'!$F:$F,'Sales RAW DATA'!$I:$I,Incentive_Calc!$A65,'Sales RAW DATA'!$D:$D,"B1",'Sales RAW DATA'!$E:$E,Incentive_Calc!X$5),"")</f>
        <v>0.53025042189591298</v>
      </c>
      <c r="Y65" s="44">
        <f>SUMIFS('Sales RAW DATA'!$G:$G,'Sales RAW DATA'!$I:$I,Incentive_Calc!$A65,'Sales RAW DATA'!$D:$D,"B1")/SUMIFS('Sales RAW DATA'!$F:$F,'Sales RAW DATA'!$I:$I,Incentive_Calc!$A65,'Sales RAW DATA'!$D:$D,"B1")</f>
        <v>0.6559903942631482</v>
      </c>
      <c r="Z65" s="44">
        <f>IFERROR(SUMIFS('Sales RAW DATA'!$G:$G,'Sales RAW DATA'!$I:$I,Incentive_Calc!$A65,'Sales RAW DATA'!$D:$D,"B2",'Sales RAW DATA'!$E:$E,Incentive_Calc!Z$5)/SUMIFS('Sales RAW DATA'!$F:$F,'Sales RAW DATA'!$I:$I,Incentive_Calc!$A65,'Sales RAW DATA'!$D:$D,"B2",'Sales RAW DATA'!$E:$E,Incentive_Calc!Z$5),"")</f>
        <v>0.9117974564847916</v>
      </c>
      <c r="AA65" s="44">
        <f>IFERROR(SUMIFS('Sales RAW DATA'!$G:$G,'Sales RAW DATA'!$I:$I,Incentive_Calc!$A65,'Sales RAW DATA'!$D:$D,"B2",'Sales RAW DATA'!$E:$E,Incentive_Calc!AA$5)/SUMIFS('Sales RAW DATA'!$F:$F,'Sales RAW DATA'!$I:$I,Incentive_Calc!$A65,'Sales RAW DATA'!$D:$D,"B2",'Sales RAW DATA'!$E:$E,Incentive_Calc!AA$5),"")</f>
        <v>0.77581600650482052</v>
      </c>
      <c r="AB65" s="44">
        <f>IFERROR(SUMIFS('Sales RAW DATA'!$G:$G,'Sales RAW DATA'!$I:$I,Incentive_Calc!$A65,'Sales RAW DATA'!$D:$D,"B2",'Sales RAW DATA'!$E:$E,Incentive_Calc!AB$5)/SUMIFS('Sales RAW DATA'!$F:$F,'Sales RAW DATA'!$I:$I,Incentive_Calc!$A65,'Sales RAW DATA'!$D:$D,"B2",'Sales RAW DATA'!$E:$E,Incentive_Calc!AB$5),"")</f>
        <v>0.87942357967225659</v>
      </c>
      <c r="AC65" s="44">
        <f>SUMIFS('Sales RAW DATA'!$G:$G,'Sales RAW DATA'!$I:$I,Incentive_Calc!$A65,'Sales RAW DATA'!$D:$D,"B2")/SUMIFS('Sales RAW DATA'!$F:$F,'Sales RAW DATA'!$I:$I,Incentive_Calc!$A65,'Sales RAW DATA'!$D:$D,"B2")</f>
        <v>0.85477543831558722</v>
      </c>
      <c r="AD65" s="44">
        <f>IFERROR(SUMIFS('Sales RAW DATA'!$G:$G,'Sales RAW DATA'!$I:$I,Incentive_Calc!$A65,'Sales RAW DATA'!$D:$D,"B3",'Sales RAW DATA'!$E:$E,Incentive_Calc!AD$5)/SUMIFS('Sales RAW DATA'!$F:$F,'Sales RAW DATA'!$I:$I,Incentive_Calc!$A65,'Sales RAW DATA'!$D:$D,"B3",'Sales RAW DATA'!$E:$E,Incentive_Calc!AD$5),"")</f>
        <v>0.6429274774293815</v>
      </c>
      <c r="AE65" s="44">
        <f>IFERROR(SUMIFS('Sales RAW DATA'!$G:$G,'Sales RAW DATA'!$I:$I,Incentive_Calc!$A65,'Sales RAW DATA'!$D:$D,"B3",'Sales RAW DATA'!$E:$E,Incentive_Calc!AE$5)/SUMIFS('Sales RAW DATA'!$F:$F,'Sales RAW DATA'!$I:$I,Incentive_Calc!$A65,'Sales RAW DATA'!$D:$D,"B3",'Sales RAW DATA'!$E:$E,Incentive_Calc!AE$5),"")</f>
        <v>0.56766930988840181</v>
      </c>
      <c r="AF65" s="44">
        <f>IFERROR(SUMIFS('Sales RAW DATA'!$G:$G,'Sales RAW DATA'!$I:$I,Incentive_Calc!$A65,'Sales RAW DATA'!$D:$D,"B3",'Sales RAW DATA'!$E:$E,Incentive_Calc!AF$5)/SUMIFS('Sales RAW DATA'!$F:$F,'Sales RAW DATA'!$I:$I,Incentive_Calc!$A65,'Sales RAW DATA'!$D:$D,"B3",'Sales RAW DATA'!$E:$E,Incentive_Calc!AF$5),"")</f>
        <v>0.71765457707377378</v>
      </c>
      <c r="AG65" s="44">
        <f>SUMIFS('Sales RAW DATA'!$G:$G,'Sales RAW DATA'!$I:$I,Incentive_Calc!$A65,'Sales RAW DATA'!$D:$D,"B3")/SUMIFS('Sales RAW DATA'!$F:$F,'Sales RAW DATA'!$I:$I,Incentive_Calc!$A65,'Sales RAW DATA'!$D:$D,"B3")</f>
        <v>0.64649705830732485</v>
      </c>
      <c r="AH65" s="44">
        <f>IFERROR(SUMIFS('Sales RAW DATA'!$G:$G,'Sales RAW DATA'!$I:$I,Incentive_Calc!$A65,'Sales RAW DATA'!$D:$D,"B4",'Sales RAW DATA'!$E:$E,Incentive_Calc!AH$5)/SUMIFS('Sales RAW DATA'!$F:$F,'Sales RAW DATA'!$I:$I,Incentive_Calc!$A65,'Sales RAW DATA'!$D:$D,"B4",'Sales RAW DATA'!$E:$E,Incentive_Calc!AH$5),"")</f>
        <v>1.2121295944123647</v>
      </c>
      <c r="AI65" s="44">
        <f>IFERROR(SUMIFS('Sales RAW DATA'!$G:$G,'Sales RAW DATA'!$I:$I,Incentive_Calc!$A65,'Sales RAW DATA'!$D:$D,"B4",'Sales RAW DATA'!$E:$E,Incentive_Calc!AI$5)/SUMIFS('Sales RAW DATA'!$F:$F,'Sales RAW DATA'!$I:$I,Incentive_Calc!$A65,'Sales RAW DATA'!$D:$D,"B4",'Sales RAW DATA'!$E:$E,Incentive_Calc!AI$5),"")</f>
        <v>1.0520953369767363</v>
      </c>
      <c r="AJ65" s="44">
        <f>IFERROR(SUMIFS('Sales RAW DATA'!$G:$G,'Sales RAW DATA'!$I:$I,Incentive_Calc!$A65,'Sales RAW DATA'!$D:$D,"B4",'Sales RAW DATA'!$E:$E,Incentive_Calc!AJ$5)/SUMIFS('Sales RAW DATA'!$F:$F,'Sales RAW DATA'!$I:$I,Incentive_Calc!$A65,'Sales RAW DATA'!$D:$D,"B4",'Sales RAW DATA'!$E:$E,Incentive_Calc!AJ$5),"")</f>
        <v>1.0170777988614801</v>
      </c>
      <c r="AK65" s="44">
        <f>SUMIFS('Sales RAW DATA'!$G:$G,'Sales RAW DATA'!$I:$I,Incentive_Calc!$A65,'Sales RAW DATA'!$D:$D,"B4")/SUMIFS('Sales RAW DATA'!$F:$F,'Sales RAW DATA'!$I:$I,Incentive_Calc!$A65,'Sales RAW DATA'!$D:$D,"B4")</f>
        <v>1.0920584319387927</v>
      </c>
      <c r="AL65" s="44">
        <f>IFERROR(SUMIFS('Sales RAW DATA'!$G:$G,'Sales RAW DATA'!$I:$I,Incentive_Calc!$A65,'Sales RAW DATA'!$D:$D,"B5",'Sales RAW DATA'!$E:$E,Incentive_Calc!AL$5)/SUMIFS('Sales RAW DATA'!$F:$F,'Sales RAW DATA'!$I:$I,Incentive_Calc!$A65,'Sales RAW DATA'!$D:$D,"B5",'Sales RAW DATA'!$E:$E,Incentive_Calc!AL$5),"")</f>
        <v>1.2935825614288092</v>
      </c>
      <c r="AM65" s="44">
        <f>IFERROR(SUMIFS('Sales RAW DATA'!$G:$G,'Sales RAW DATA'!$I:$I,Incentive_Calc!$A65,'Sales RAW DATA'!$D:$D,"B5",'Sales RAW DATA'!$E:$E,Incentive_Calc!AM$5)/SUMIFS('Sales RAW DATA'!$F:$F,'Sales RAW DATA'!$I:$I,Incentive_Calc!$A65,'Sales RAW DATA'!$D:$D,"B5",'Sales RAW DATA'!$E:$E,Incentive_Calc!AM$5),"")</f>
        <v>0.90269553271116587</v>
      </c>
      <c r="AN65" s="44">
        <f>IFERROR(SUMIFS('Sales RAW DATA'!$G:$G,'Sales RAW DATA'!$I:$I,Incentive_Calc!$A65,'Sales RAW DATA'!$D:$D,"B5",'Sales RAW DATA'!$E:$E,Incentive_Calc!AN$5)/SUMIFS('Sales RAW DATA'!$F:$F,'Sales RAW DATA'!$I:$I,Incentive_Calc!$A65,'Sales RAW DATA'!$D:$D,"B5",'Sales RAW DATA'!$E:$E,Incentive_Calc!AN$5),"")</f>
        <v>0.96858685466958194</v>
      </c>
      <c r="AO65" s="44">
        <f>SUMIFS('Sales RAW DATA'!$G:$G,'Sales RAW DATA'!$I:$I,Incentive_Calc!$A65,'Sales RAW DATA'!$D:$D,"B5")/SUMIFS('Sales RAW DATA'!$F:$F,'Sales RAW DATA'!$I:$I,Incentive_Calc!$A65,'Sales RAW DATA'!$D:$D,"B5")</f>
        <v>1.0411866967781767</v>
      </c>
      <c r="AP65" s="42">
        <f>SUM(SUMIFS('Sales RAW DATA'!$F$2:$F$22804,'Sales RAW DATA'!$I$2:$I$22804,Incentive_Calc!$A65,'Sales RAW DATA'!$D$2:$D$22804,"B1"),SUMIFS('Sales RAW DATA'!$F$2:$F$22804,'Sales RAW DATA'!$I$2:$I$22804,Incentive_Calc!$A65,'Sales RAW DATA'!$D$2:$D$22804,"B2"),SUMIFS('Sales RAW DATA'!$F$2:$F$22804,'Sales RAW DATA'!$I$2:$I$22804,Incentive_Calc!$A65,'Sales RAW DATA'!$D$2:$D$22804,"B3"),SUMIFS('Sales RAW DATA'!$F$2:$F$22804,'Sales RAW DATA'!$I$2:$I$22804,Incentive_Calc!$A65,'Sales RAW DATA'!$D$2:$D$22804,"B4"),SUMIFS('Sales RAW DATA'!$F$2:$F$22804,'Sales RAW DATA'!$I$2:$I$22804,Incentive_Calc!$A65,'Sales RAW DATA'!$D$2:$D$22804,"B5"))</f>
        <v>1121621</v>
      </c>
      <c r="AQ65" s="42">
        <f>SUM(SUMIFS('Sales RAW DATA'!$G$2:$G$22804,'Sales RAW DATA'!$I$2:$I$22804,Incentive_Calc!$A65,'Sales RAW DATA'!$D$2:$D$22804,"B1"),SUMIFS('Sales RAW DATA'!$G$2:$G$22804,'Sales RAW DATA'!$I$2:$I$22804,Incentive_Calc!$A65,'Sales RAW DATA'!$D$2:$D$22804,"B2"),SUMIFS('Sales RAW DATA'!$G$2:$G$22804,'Sales RAW DATA'!$I$2:$I$22804,Incentive_Calc!$A65,'Sales RAW DATA'!$D$2:$D$22804,"B3"),SUMIFS('Sales RAW DATA'!$G$2:$G$22804,'Sales RAW DATA'!$I$2:$I$22804,Incentive_Calc!$A65,'Sales RAW DATA'!$D$2:$D$22804,"B4"),SUMIFS('Sales RAW DATA'!$G$2:$G$22804,'Sales RAW DATA'!$I$2:$I$22804,Incentive_Calc!$A65,'Sales RAW DATA'!$D$2:$D$22804,"B5"))</f>
        <v>883196</v>
      </c>
      <c r="AR65" s="45">
        <f t="shared" si="14"/>
        <v>78.742819544213233</v>
      </c>
      <c r="AS65" s="45">
        <f t="shared" si="15"/>
        <v>78</v>
      </c>
      <c r="AT65" s="46">
        <v>1.0900000000000001</v>
      </c>
      <c r="AU65" s="46">
        <v>0.96</v>
      </c>
      <c r="AV65" s="43" t="str">
        <f t="shared" si="1"/>
        <v>Yes</v>
      </c>
      <c r="AW65" s="43" t="str">
        <f t="shared" si="2"/>
        <v>No</v>
      </c>
      <c r="AX65" s="43" t="str">
        <f t="shared" si="3"/>
        <v>No</v>
      </c>
      <c r="AY65" s="43" t="str">
        <f t="shared" si="16"/>
        <v>Yes</v>
      </c>
    </row>
    <row r="66" spans="1:51" x14ac:dyDescent="0.35">
      <c r="A66" s="21" t="s">
        <v>940</v>
      </c>
      <c r="B66" s="21" t="s">
        <v>466</v>
      </c>
      <c r="C66" s="21" t="str">
        <f>_xlfn.XLOOKUP($A66,'Employee List'!$E:$E,'Employee List'!$D:$D,0)</f>
        <v>SF</v>
      </c>
      <c r="D66" s="42" t="str" cm="1">
        <f t="array" ref="D66">IFERROR(IF($G66="Yes",INDEX('Payment Plan'!$D$6:$D$42,MATCH(1,(Incentive_Calc!$C66='Payment Plan'!$B$6:$B$42)*(Incentive_Calc!$U66='Payment Plan'!$C$6:$C$42),0)),""),"")</f>
        <v/>
      </c>
      <c r="E66" s="42" t="str" cm="1">
        <f t="array" ref="E66">IFERROR(IF($H66="Yes",INDEX('Payment Plan'!$D$6:$D$42,MATCH(1,(Incentive_Calc!$C66='Payment Plan'!$B$6:$B$42)*(Incentive_Calc!$AS66='Payment Plan'!$C$6:$C$42),0)),""),"")</f>
        <v/>
      </c>
      <c r="F66" s="42">
        <f t="shared" si="4"/>
        <v>0</v>
      </c>
      <c r="G66" s="43" t="str">
        <f t="shared" si="5"/>
        <v>No</v>
      </c>
      <c r="H66" s="21" t="str">
        <f t="shared" si="6"/>
        <v>No</v>
      </c>
      <c r="I66" s="42">
        <f>IFERROR(SUMIFS('Sales RAW DATA'!$F$2:$F$30000,'Sales RAW DATA'!$I$2:$I$30000,Incentive_Calc!$A66,'Sales RAW DATA'!$E$2:$E$30000,Incentive_Calc!I$5),"")</f>
        <v>678246</v>
      </c>
      <c r="J66" s="42">
        <f>IFERROR(SUMIFS('Sales RAW DATA'!$F$2:$F$30000,'Sales RAW DATA'!$I$2:$I$30000,Incentive_Calc!$A66,'Sales RAW DATA'!$E$2:$E$30000,Incentive_Calc!J$5),"")</f>
        <v>683526</v>
      </c>
      <c r="K66" s="42">
        <f>IFERROR(SUMIFS('Sales RAW DATA'!$F$2:$F$30000,'Sales RAW DATA'!$I$2:$I$30000,Incentive_Calc!$A66,'Sales RAW DATA'!$E$2:$E$30000,Incentive_Calc!K$5),"")</f>
        <v>685257</v>
      </c>
      <c r="L66" s="42">
        <f t="shared" si="7"/>
        <v>2047029</v>
      </c>
      <c r="M66" s="42">
        <f>IFERROR(SUMIFS('Sales RAW DATA'!$G$2:$G$30000,'Sales RAW DATA'!$I$2:$I$30000,Incentive_Calc!$A66,'Sales RAW DATA'!$E$2:$E$30000,Incentive_Calc!M$5),"")</f>
        <v>651396</v>
      </c>
      <c r="N66" s="42">
        <f>IFERROR(SUMIFS('Sales RAW DATA'!$G$2:$G$30000,'Sales RAW DATA'!$I$2:$I$30000,Incentive_Calc!$A66,'Sales RAW DATA'!$E$2:$E$30000,Incentive_Calc!N$5),"")</f>
        <v>420078</v>
      </c>
      <c r="O66" s="42">
        <f>IFERROR(SUMIFS('Sales RAW DATA'!$G$2:$G$30000,'Sales RAW DATA'!$I$2:$I$30000,Incentive_Calc!$A66,'Sales RAW DATA'!$E$2:$E$30000,Incentive_Calc!O$5),"")</f>
        <v>547832</v>
      </c>
      <c r="P66" s="42">
        <f t="shared" si="8"/>
        <v>1619306</v>
      </c>
      <c r="Q66" s="44">
        <f t="shared" si="9"/>
        <v>0.96041259366070719</v>
      </c>
      <c r="R66" s="44">
        <f t="shared" si="10"/>
        <v>0.61457501250866831</v>
      </c>
      <c r="S66" s="44">
        <f t="shared" si="11"/>
        <v>0.79945480308847627</v>
      </c>
      <c r="T66" s="45">
        <f t="shared" si="12"/>
        <v>79.105181216289552</v>
      </c>
      <c r="U66" s="45">
        <f t="shared" si="13"/>
        <v>79</v>
      </c>
      <c r="V66" s="44">
        <f>IFERROR(SUMIFS('Sales RAW DATA'!$G:$G,'Sales RAW DATA'!$I:$I,Incentive_Calc!$A66,'Sales RAW DATA'!$D:$D,"B1",'Sales RAW DATA'!$E:$E,Incentive_Calc!V$5)/SUMIFS('Sales RAW DATA'!$F:$F,'Sales RAW DATA'!$I:$I,Incentive_Calc!$A66,'Sales RAW DATA'!$D:$D,"B1",'Sales RAW DATA'!$E:$E,Incentive_Calc!V$5),"")</f>
        <v>0.7433361494996783</v>
      </c>
      <c r="W66" s="44">
        <f>IFERROR(SUMIFS('Sales RAW DATA'!$G:$G,'Sales RAW DATA'!$I:$I,Incentive_Calc!$A66,'Sales RAW DATA'!$D:$D,"B1",'Sales RAW DATA'!$E:$E,Incentive_Calc!W$5)/SUMIFS('Sales RAW DATA'!$F:$F,'Sales RAW DATA'!$I:$I,Incentive_Calc!$A66,'Sales RAW DATA'!$D:$D,"B1",'Sales RAW DATA'!$E:$E,Incentive_Calc!W$5),"")</f>
        <v>0.58248737895894942</v>
      </c>
      <c r="X66" s="44">
        <f>IFERROR(SUMIFS('Sales RAW DATA'!$G:$G,'Sales RAW DATA'!$I:$I,Incentive_Calc!$A66,'Sales RAW DATA'!$D:$D,"B1",'Sales RAW DATA'!$E:$E,Incentive_Calc!X$5)/SUMIFS('Sales RAW DATA'!$F:$F,'Sales RAW DATA'!$I:$I,Incentive_Calc!$A66,'Sales RAW DATA'!$D:$D,"B1",'Sales RAW DATA'!$E:$E,Incentive_Calc!X$5),"")</f>
        <v>0.55167634356802986</v>
      </c>
      <c r="Y66" s="44">
        <f>SUMIFS('Sales RAW DATA'!$G:$G,'Sales RAW DATA'!$I:$I,Incentive_Calc!$A66,'Sales RAW DATA'!$D:$D,"B1")/SUMIFS('Sales RAW DATA'!$F:$F,'Sales RAW DATA'!$I:$I,Incentive_Calc!$A66,'Sales RAW DATA'!$D:$D,"B1")</f>
        <v>0.62804428240820886</v>
      </c>
      <c r="Z66" s="44">
        <f>IFERROR(SUMIFS('Sales RAW DATA'!$G:$G,'Sales RAW DATA'!$I:$I,Incentive_Calc!$A66,'Sales RAW DATA'!$D:$D,"B2",'Sales RAW DATA'!$E:$E,Incentive_Calc!Z$5)/SUMIFS('Sales RAW DATA'!$F:$F,'Sales RAW DATA'!$I:$I,Incentive_Calc!$A66,'Sales RAW DATA'!$D:$D,"B2",'Sales RAW DATA'!$E:$E,Incentive_Calc!Z$5),"")</f>
        <v>1.7329378747289195</v>
      </c>
      <c r="AA66" s="44">
        <f>IFERROR(SUMIFS('Sales RAW DATA'!$G:$G,'Sales RAW DATA'!$I:$I,Incentive_Calc!$A66,'Sales RAW DATA'!$D:$D,"B2",'Sales RAW DATA'!$E:$E,Incentive_Calc!AA$5)/SUMIFS('Sales RAW DATA'!$F:$F,'Sales RAW DATA'!$I:$I,Incentive_Calc!$A66,'Sales RAW DATA'!$D:$D,"B2",'Sales RAW DATA'!$E:$E,Incentive_Calc!AA$5),"")</f>
        <v>1.0023739956172388</v>
      </c>
      <c r="AB66" s="44">
        <f>IFERROR(SUMIFS('Sales RAW DATA'!$G:$G,'Sales RAW DATA'!$I:$I,Incentive_Calc!$A66,'Sales RAW DATA'!$D:$D,"B2",'Sales RAW DATA'!$E:$E,Incentive_Calc!AB$5)/SUMIFS('Sales RAW DATA'!$F:$F,'Sales RAW DATA'!$I:$I,Incentive_Calc!$A66,'Sales RAW DATA'!$D:$D,"B2",'Sales RAW DATA'!$E:$E,Incentive_Calc!AB$5),"")</f>
        <v>1.4744436162283037</v>
      </c>
      <c r="AC66" s="44">
        <f>SUMIFS('Sales RAW DATA'!$G:$G,'Sales RAW DATA'!$I:$I,Incentive_Calc!$A66,'Sales RAW DATA'!$D:$D,"B2")/SUMIFS('Sales RAW DATA'!$F:$F,'Sales RAW DATA'!$I:$I,Incentive_Calc!$A66,'Sales RAW DATA'!$D:$D,"B2")</f>
        <v>1.4016860556516271</v>
      </c>
      <c r="AD66" s="44">
        <f>IFERROR(SUMIFS('Sales RAW DATA'!$G:$G,'Sales RAW DATA'!$I:$I,Incentive_Calc!$A66,'Sales RAW DATA'!$D:$D,"B3",'Sales RAW DATA'!$E:$E,Incentive_Calc!AD$5)/SUMIFS('Sales RAW DATA'!$F:$F,'Sales RAW DATA'!$I:$I,Incentive_Calc!$A66,'Sales RAW DATA'!$D:$D,"B3",'Sales RAW DATA'!$E:$E,Incentive_Calc!AD$5),"")</f>
        <v>0.52113576301395115</v>
      </c>
      <c r="AE66" s="44">
        <f>IFERROR(SUMIFS('Sales RAW DATA'!$G:$G,'Sales RAW DATA'!$I:$I,Incentive_Calc!$A66,'Sales RAW DATA'!$D:$D,"B3",'Sales RAW DATA'!$E:$E,Incentive_Calc!AE$5)/SUMIFS('Sales RAW DATA'!$F:$F,'Sales RAW DATA'!$I:$I,Incentive_Calc!$A66,'Sales RAW DATA'!$D:$D,"B3",'Sales RAW DATA'!$E:$E,Incentive_Calc!AE$5),"")</f>
        <v>0.57596008084891359</v>
      </c>
      <c r="AF66" s="44">
        <f>IFERROR(SUMIFS('Sales RAW DATA'!$G:$G,'Sales RAW DATA'!$I:$I,Incentive_Calc!$A66,'Sales RAW DATA'!$D:$D,"B3",'Sales RAW DATA'!$E:$E,Incentive_Calc!AF$5)/SUMIFS('Sales RAW DATA'!$F:$F,'Sales RAW DATA'!$I:$I,Incentive_Calc!$A66,'Sales RAW DATA'!$D:$D,"B3",'Sales RAW DATA'!$E:$E,Incentive_Calc!AF$5),"")</f>
        <v>0.65167813418612919</v>
      </c>
      <c r="AG66" s="44">
        <f>SUMIFS('Sales RAW DATA'!$G:$G,'Sales RAW DATA'!$I:$I,Incentive_Calc!$A66,'Sales RAW DATA'!$D:$D,"B3")/SUMIFS('Sales RAW DATA'!$F:$F,'Sales RAW DATA'!$I:$I,Incentive_Calc!$A66,'Sales RAW DATA'!$D:$D,"B3")</f>
        <v>0.58610972981932707</v>
      </c>
      <c r="AH66" s="44">
        <f>IFERROR(SUMIFS('Sales RAW DATA'!$G:$G,'Sales RAW DATA'!$I:$I,Incentive_Calc!$A66,'Sales RAW DATA'!$D:$D,"B4",'Sales RAW DATA'!$E:$E,Incentive_Calc!AH$5)/SUMIFS('Sales RAW DATA'!$F:$F,'Sales RAW DATA'!$I:$I,Incentive_Calc!$A66,'Sales RAW DATA'!$D:$D,"B4",'Sales RAW DATA'!$E:$E,Incentive_Calc!AH$5),"")</f>
        <v>1.2323267445903656</v>
      </c>
      <c r="AI66" s="44">
        <f>IFERROR(SUMIFS('Sales RAW DATA'!$G:$G,'Sales RAW DATA'!$I:$I,Incentive_Calc!$A66,'Sales RAW DATA'!$D:$D,"B4",'Sales RAW DATA'!$E:$E,Incentive_Calc!AI$5)/SUMIFS('Sales RAW DATA'!$F:$F,'Sales RAW DATA'!$I:$I,Incentive_Calc!$A66,'Sales RAW DATA'!$D:$D,"B4",'Sales RAW DATA'!$E:$E,Incentive_Calc!AI$5),"")</f>
        <v>1.0819240835921291</v>
      </c>
      <c r="AJ66" s="44">
        <f>IFERROR(SUMIFS('Sales RAW DATA'!$G:$G,'Sales RAW DATA'!$I:$I,Incentive_Calc!$A66,'Sales RAW DATA'!$D:$D,"B4",'Sales RAW DATA'!$E:$E,Incentive_Calc!AJ$5)/SUMIFS('Sales RAW DATA'!$F:$F,'Sales RAW DATA'!$I:$I,Incentive_Calc!$A66,'Sales RAW DATA'!$D:$D,"B4",'Sales RAW DATA'!$E:$E,Incentive_Calc!AJ$5),"")</f>
        <v>1.1248210475135734</v>
      </c>
      <c r="AK66" s="44">
        <f>SUMIFS('Sales RAW DATA'!$G:$G,'Sales RAW DATA'!$I:$I,Incentive_Calc!$A66,'Sales RAW DATA'!$D:$D,"B4")/SUMIFS('Sales RAW DATA'!$F:$F,'Sales RAW DATA'!$I:$I,Incentive_Calc!$A66,'Sales RAW DATA'!$D:$D,"B4")</f>
        <v>1.1467277751567029</v>
      </c>
      <c r="AL66" s="44">
        <f>IFERROR(SUMIFS('Sales RAW DATA'!$G:$G,'Sales RAW DATA'!$I:$I,Incentive_Calc!$A66,'Sales RAW DATA'!$D:$D,"B5",'Sales RAW DATA'!$E:$E,Incentive_Calc!AL$5)/SUMIFS('Sales RAW DATA'!$F:$F,'Sales RAW DATA'!$I:$I,Incentive_Calc!$A66,'Sales RAW DATA'!$D:$D,"B5",'Sales RAW DATA'!$E:$E,Incentive_Calc!AL$5),"")</f>
        <v>1.0048237765502217</v>
      </c>
      <c r="AM66" s="44">
        <f>IFERROR(SUMIFS('Sales RAW DATA'!$G:$G,'Sales RAW DATA'!$I:$I,Incentive_Calc!$A66,'Sales RAW DATA'!$D:$D,"B5",'Sales RAW DATA'!$E:$E,Incentive_Calc!AM$5)/SUMIFS('Sales RAW DATA'!$F:$F,'Sales RAW DATA'!$I:$I,Incentive_Calc!$A66,'Sales RAW DATA'!$D:$D,"B5",'Sales RAW DATA'!$E:$E,Incentive_Calc!AM$5),"")</f>
        <v>0.87445759003078294</v>
      </c>
      <c r="AN66" s="44">
        <f>IFERROR(SUMIFS('Sales RAW DATA'!$G:$G,'Sales RAW DATA'!$I:$I,Incentive_Calc!$A66,'Sales RAW DATA'!$D:$D,"B5",'Sales RAW DATA'!$E:$E,Incentive_Calc!AN$5)/SUMIFS('Sales RAW DATA'!$F:$F,'Sales RAW DATA'!$I:$I,Incentive_Calc!$A66,'Sales RAW DATA'!$D:$D,"B5",'Sales RAW DATA'!$E:$E,Incentive_Calc!AN$5),"")</f>
        <v>0.9793084777227723</v>
      </c>
      <c r="AO66" s="44">
        <f>SUMIFS('Sales RAW DATA'!$G:$G,'Sales RAW DATA'!$I:$I,Incentive_Calc!$A66,'Sales RAW DATA'!$D:$D,"B5")/SUMIFS('Sales RAW DATA'!$F:$F,'Sales RAW DATA'!$I:$I,Incentive_Calc!$A66,'Sales RAW DATA'!$D:$D,"B5")</f>
        <v>0.95165870741801972</v>
      </c>
      <c r="AP66" s="42">
        <f>SUM(SUMIFS('Sales RAW DATA'!$F$2:$F$22804,'Sales RAW DATA'!$I$2:$I$22804,Incentive_Calc!$A66,'Sales RAW DATA'!$D$2:$D$22804,"B1"),SUMIFS('Sales RAW DATA'!$F$2:$F$22804,'Sales RAW DATA'!$I$2:$I$22804,Incentive_Calc!$A66,'Sales RAW DATA'!$D$2:$D$22804,"B2"),SUMIFS('Sales RAW DATA'!$F$2:$F$22804,'Sales RAW DATA'!$I$2:$I$22804,Incentive_Calc!$A66,'Sales RAW DATA'!$D$2:$D$22804,"B3"),SUMIFS('Sales RAW DATA'!$F$2:$F$22804,'Sales RAW DATA'!$I$2:$I$22804,Incentive_Calc!$A66,'Sales RAW DATA'!$D$2:$D$22804,"B4"),SUMIFS('Sales RAW DATA'!$F$2:$F$22804,'Sales RAW DATA'!$I$2:$I$22804,Incentive_Calc!$A66,'Sales RAW DATA'!$D$2:$D$22804,"B5"))</f>
        <v>980853</v>
      </c>
      <c r="AQ66" s="42">
        <f>SUM(SUMIFS('Sales RAW DATA'!$G$2:$G$22804,'Sales RAW DATA'!$I$2:$I$22804,Incentive_Calc!$A66,'Sales RAW DATA'!$D$2:$D$22804,"B1"),SUMIFS('Sales RAW DATA'!$G$2:$G$22804,'Sales RAW DATA'!$I$2:$I$22804,Incentive_Calc!$A66,'Sales RAW DATA'!$D$2:$D$22804,"B2"),SUMIFS('Sales RAW DATA'!$G$2:$G$22804,'Sales RAW DATA'!$I$2:$I$22804,Incentive_Calc!$A66,'Sales RAW DATA'!$D$2:$D$22804,"B3"),SUMIFS('Sales RAW DATA'!$G$2:$G$22804,'Sales RAW DATA'!$I$2:$I$22804,Incentive_Calc!$A66,'Sales RAW DATA'!$D$2:$D$22804,"B4"),SUMIFS('Sales RAW DATA'!$G$2:$G$22804,'Sales RAW DATA'!$I$2:$I$22804,Incentive_Calc!$A66,'Sales RAW DATA'!$D$2:$D$22804,"B5"))</f>
        <v>785610</v>
      </c>
      <c r="AR66" s="45">
        <f t="shared" si="14"/>
        <v>80.094570746075107</v>
      </c>
      <c r="AS66" s="45">
        <f t="shared" si="15"/>
        <v>80</v>
      </c>
      <c r="AT66" s="46">
        <v>0.99</v>
      </c>
      <c r="AU66" s="46">
        <v>0.85</v>
      </c>
      <c r="AV66" s="43" t="str">
        <f t="shared" si="1"/>
        <v>Yes</v>
      </c>
      <c r="AW66" s="43" t="str">
        <f t="shared" si="2"/>
        <v>No</v>
      </c>
      <c r="AX66" s="43" t="str">
        <f t="shared" si="3"/>
        <v>Yes</v>
      </c>
      <c r="AY66" s="43" t="str">
        <f t="shared" si="16"/>
        <v>Yes</v>
      </c>
    </row>
    <row r="67" spans="1:51" x14ac:dyDescent="0.35">
      <c r="A67" s="21" t="s">
        <v>941</v>
      </c>
      <c r="B67" s="21" t="s">
        <v>467</v>
      </c>
      <c r="C67" s="21" t="str">
        <f>_xlfn.XLOOKUP($A67,'Employee List'!$E:$E,'Employee List'!$D:$D,0)</f>
        <v>SF</v>
      </c>
      <c r="D67" s="42" t="str" cm="1">
        <f t="array" ref="D67">IFERROR(IF($G67="Yes",INDEX('Payment Plan'!$D$6:$D$42,MATCH(1,(Incentive_Calc!$C67='Payment Plan'!$B$6:$B$42)*(Incentive_Calc!$U67='Payment Plan'!$C$6:$C$42),0)),""),"")</f>
        <v/>
      </c>
      <c r="E67" s="42" t="str" cm="1">
        <f t="array" ref="E67">IFERROR(IF($H67="Yes",INDEX('Payment Plan'!$D$6:$D$42,MATCH(1,(Incentive_Calc!$C67='Payment Plan'!$B$6:$B$42)*(Incentive_Calc!$AS67='Payment Plan'!$C$6:$C$42),0)),""),"")</f>
        <v/>
      </c>
      <c r="F67" s="42">
        <f t="shared" si="4"/>
        <v>0</v>
      </c>
      <c r="G67" s="43" t="str">
        <f t="shared" si="5"/>
        <v>No</v>
      </c>
      <c r="H67" s="21" t="str">
        <f t="shared" si="6"/>
        <v>No</v>
      </c>
      <c r="I67" s="42">
        <f>IFERROR(SUMIFS('Sales RAW DATA'!$F$2:$F$30000,'Sales RAW DATA'!$I$2:$I$30000,Incentive_Calc!$A67,'Sales RAW DATA'!$E$2:$E$30000,Incentive_Calc!I$5),"")</f>
        <v>430415</v>
      </c>
      <c r="J67" s="42">
        <f>IFERROR(SUMIFS('Sales RAW DATA'!$F$2:$F$30000,'Sales RAW DATA'!$I$2:$I$30000,Incentive_Calc!$A67,'Sales RAW DATA'!$E$2:$E$30000,Incentive_Calc!J$5),"")</f>
        <v>435605</v>
      </c>
      <c r="K67" s="42">
        <f>IFERROR(SUMIFS('Sales RAW DATA'!$F$2:$F$30000,'Sales RAW DATA'!$I$2:$I$30000,Incentive_Calc!$A67,'Sales RAW DATA'!$E$2:$E$30000,Incentive_Calc!K$5),"")</f>
        <v>444865</v>
      </c>
      <c r="L67" s="42">
        <f t="shared" si="7"/>
        <v>1310885</v>
      </c>
      <c r="M67" s="42">
        <f>IFERROR(SUMIFS('Sales RAW DATA'!$G$2:$G$30000,'Sales RAW DATA'!$I$2:$I$30000,Incentive_Calc!$A67,'Sales RAW DATA'!$E$2:$E$30000,Incentive_Calc!M$5),"")</f>
        <v>383746</v>
      </c>
      <c r="N67" s="42">
        <f>IFERROR(SUMIFS('Sales RAW DATA'!$G$2:$G$30000,'Sales RAW DATA'!$I$2:$I$30000,Incentive_Calc!$A67,'Sales RAW DATA'!$E$2:$E$30000,Incentive_Calc!N$5),"")</f>
        <v>437338</v>
      </c>
      <c r="O67" s="42">
        <f>IFERROR(SUMIFS('Sales RAW DATA'!$G$2:$G$30000,'Sales RAW DATA'!$I$2:$I$30000,Incentive_Calc!$A67,'Sales RAW DATA'!$E$2:$E$30000,Incentive_Calc!O$5),"")</f>
        <v>302882</v>
      </c>
      <c r="P67" s="42">
        <f t="shared" si="8"/>
        <v>1123966</v>
      </c>
      <c r="Q67" s="44">
        <f t="shared" si="9"/>
        <v>0.89157208740401706</v>
      </c>
      <c r="R67" s="44">
        <f t="shared" si="10"/>
        <v>1.0039783749038693</v>
      </c>
      <c r="S67" s="44">
        <f t="shared" si="11"/>
        <v>0.68084025490879252</v>
      </c>
      <c r="T67" s="45">
        <f t="shared" si="12"/>
        <v>85.74100702960213</v>
      </c>
      <c r="U67" s="45">
        <f t="shared" si="13"/>
        <v>85</v>
      </c>
      <c r="V67" s="44">
        <f>IFERROR(SUMIFS('Sales RAW DATA'!$G:$G,'Sales RAW DATA'!$I:$I,Incentive_Calc!$A67,'Sales RAW DATA'!$D:$D,"B1",'Sales RAW DATA'!$E:$E,Incentive_Calc!V$5)/SUMIFS('Sales RAW DATA'!$F:$F,'Sales RAW DATA'!$I:$I,Incentive_Calc!$A67,'Sales RAW DATA'!$D:$D,"B1",'Sales RAW DATA'!$E:$E,Incentive_Calc!V$5),"")</f>
        <v>0.51628868877310286</v>
      </c>
      <c r="W67" s="44">
        <f>IFERROR(SUMIFS('Sales RAW DATA'!$G:$G,'Sales RAW DATA'!$I:$I,Incentive_Calc!$A67,'Sales RAW DATA'!$D:$D,"B1",'Sales RAW DATA'!$E:$E,Incentive_Calc!W$5)/SUMIFS('Sales RAW DATA'!$F:$F,'Sales RAW DATA'!$I:$I,Incentive_Calc!$A67,'Sales RAW DATA'!$D:$D,"B1",'Sales RAW DATA'!$E:$E,Incentive_Calc!W$5),"")</f>
        <v>0.44615620527499489</v>
      </c>
      <c r="X67" s="44">
        <f>IFERROR(SUMIFS('Sales RAW DATA'!$G:$G,'Sales RAW DATA'!$I:$I,Incentive_Calc!$A67,'Sales RAW DATA'!$D:$D,"B1",'Sales RAW DATA'!$E:$E,Incentive_Calc!X$5)/SUMIFS('Sales RAW DATA'!$F:$F,'Sales RAW DATA'!$I:$I,Incentive_Calc!$A67,'Sales RAW DATA'!$D:$D,"B1",'Sales RAW DATA'!$E:$E,Incentive_Calc!X$5),"")</f>
        <v>0.40598786131394488</v>
      </c>
      <c r="Y67" s="44">
        <f>SUMIFS('Sales RAW DATA'!$G:$G,'Sales RAW DATA'!$I:$I,Incentive_Calc!$A67,'Sales RAW DATA'!$D:$D,"B1")/SUMIFS('Sales RAW DATA'!$F:$F,'Sales RAW DATA'!$I:$I,Incentive_Calc!$A67,'Sales RAW DATA'!$D:$D,"B1")</f>
        <v>0.45686938012525752</v>
      </c>
      <c r="Z67" s="44">
        <f>IFERROR(SUMIFS('Sales RAW DATA'!$G:$G,'Sales RAW DATA'!$I:$I,Incentive_Calc!$A67,'Sales RAW DATA'!$D:$D,"B2",'Sales RAW DATA'!$E:$E,Incentive_Calc!Z$5)/SUMIFS('Sales RAW DATA'!$F:$F,'Sales RAW DATA'!$I:$I,Incentive_Calc!$A67,'Sales RAW DATA'!$D:$D,"B2",'Sales RAW DATA'!$E:$E,Incentive_Calc!Z$5),"")</f>
        <v>0.77575189571440739</v>
      </c>
      <c r="AA67" s="44">
        <f>IFERROR(SUMIFS('Sales RAW DATA'!$G:$G,'Sales RAW DATA'!$I:$I,Incentive_Calc!$A67,'Sales RAW DATA'!$D:$D,"B2",'Sales RAW DATA'!$E:$E,Incentive_Calc!AA$5)/SUMIFS('Sales RAW DATA'!$F:$F,'Sales RAW DATA'!$I:$I,Incentive_Calc!$A67,'Sales RAW DATA'!$D:$D,"B2",'Sales RAW DATA'!$E:$E,Incentive_Calc!AA$5),"")</f>
        <v>0.69033773205099536</v>
      </c>
      <c r="AB67" s="44">
        <f>IFERROR(SUMIFS('Sales RAW DATA'!$G:$G,'Sales RAW DATA'!$I:$I,Incentive_Calc!$A67,'Sales RAW DATA'!$D:$D,"B2",'Sales RAW DATA'!$E:$E,Incentive_Calc!AB$5)/SUMIFS('Sales RAW DATA'!$F:$F,'Sales RAW DATA'!$I:$I,Incentive_Calc!$A67,'Sales RAW DATA'!$D:$D,"B2",'Sales RAW DATA'!$E:$E,Incentive_Calc!AB$5),"")</f>
        <v>0.72181348180552796</v>
      </c>
      <c r="AC67" s="44">
        <f>SUMIFS('Sales RAW DATA'!$G:$G,'Sales RAW DATA'!$I:$I,Incentive_Calc!$A67,'Sales RAW DATA'!$D:$D,"B2")/SUMIFS('Sales RAW DATA'!$F:$F,'Sales RAW DATA'!$I:$I,Incentive_Calc!$A67,'Sales RAW DATA'!$D:$D,"B2")</f>
        <v>0.73325308260402777</v>
      </c>
      <c r="AD67" s="44">
        <f>IFERROR(SUMIFS('Sales RAW DATA'!$G:$G,'Sales RAW DATA'!$I:$I,Incentive_Calc!$A67,'Sales RAW DATA'!$D:$D,"B3",'Sales RAW DATA'!$E:$E,Incentive_Calc!AD$5)/SUMIFS('Sales RAW DATA'!$F:$F,'Sales RAW DATA'!$I:$I,Incentive_Calc!$A67,'Sales RAW DATA'!$D:$D,"B3",'Sales RAW DATA'!$E:$E,Incentive_Calc!AD$5),"")</f>
        <v>0.40407525027001756</v>
      </c>
      <c r="AE67" s="44">
        <f>IFERROR(SUMIFS('Sales RAW DATA'!$G:$G,'Sales RAW DATA'!$I:$I,Incentive_Calc!$A67,'Sales RAW DATA'!$D:$D,"B3",'Sales RAW DATA'!$E:$E,Incentive_Calc!AE$5)/SUMIFS('Sales RAW DATA'!$F:$F,'Sales RAW DATA'!$I:$I,Incentive_Calc!$A67,'Sales RAW DATA'!$D:$D,"B3",'Sales RAW DATA'!$E:$E,Incentive_Calc!AE$5),"")</f>
        <v>0.41497689632723056</v>
      </c>
      <c r="AF67" s="44">
        <f>IFERROR(SUMIFS('Sales RAW DATA'!$G:$G,'Sales RAW DATA'!$I:$I,Incentive_Calc!$A67,'Sales RAW DATA'!$D:$D,"B3",'Sales RAW DATA'!$E:$E,Incentive_Calc!AF$5)/SUMIFS('Sales RAW DATA'!$F:$F,'Sales RAW DATA'!$I:$I,Incentive_Calc!$A67,'Sales RAW DATA'!$D:$D,"B3",'Sales RAW DATA'!$E:$E,Incentive_Calc!AF$5),"")</f>
        <v>0.63687836180050961</v>
      </c>
      <c r="AG67" s="44">
        <f>SUMIFS('Sales RAW DATA'!$G:$G,'Sales RAW DATA'!$I:$I,Incentive_Calc!$A67,'Sales RAW DATA'!$D:$D,"B3")/SUMIFS('Sales RAW DATA'!$F:$F,'Sales RAW DATA'!$I:$I,Incentive_Calc!$A67,'Sales RAW DATA'!$D:$D,"B3")</f>
        <v>0.49421905828133078</v>
      </c>
      <c r="AH67" s="44">
        <f>IFERROR(SUMIFS('Sales RAW DATA'!$G:$G,'Sales RAW DATA'!$I:$I,Incentive_Calc!$A67,'Sales RAW DATA'!$D:$D,"B4",'Sales RAW DATA'!$E:$E,Incentive_Calc!AH$5)/SUMIFS('Sales RAW DATA'!$F:$F,'Sales RAW DATA'!$I:$I,Incentive_Calc!$A67,'Sales RAW DATA'!$D:$D,"B4",'Sales RAW DATA'!$E:$E,Incentive_Calc!AH$5),"")</f>
        <v>0.64717938463845637</v>
      </c>
      <c r="AI67" s="44">
        <f>IFERROR(SUMIFS('Sales RAW DATA'!$G:$G,'Sales RAW DATA'!$I:$I,Incentive_Calc!$A67,'Sales RAW DATA'!$D:$D,"B4",'Sales RAW DATA'!$E:$E,Incentive_Calc!AI$5)/SUMIFS('Sales RAW DATA'!$F:$F,'Sales RAW DATA'!$I:$I,Incentive_Calc!$A67,'Sales RAW DATA'!$D:$D,"B4",'Sales RAW DATA'!$E:$E,Incentive_Calc!AI$5),"")</f>
        <v>0.71744727329467139</v>
      </c>
      <c r="AJ67" s="44">
        <f>IFERROR(SUMIFS('Sales RAW DATA'!$G:$G,'Sales RAW DATA'!$I:$I,Incentive_Calc!$A67,'Sales RAW DATA'!$D:$D,"B4",'Sales RAW DATA'!$E:$E,Incentive_Calc!AJ$5)/SUMIFS('Sales RAW DATA'!$F:$F,'Sales RAW DATA'!$I:$I,Incentive_Calc!$A67,'Sales RAW DATA'!$D:$D,"B4",'Sales RAW DATA'!$E:$E,Incentive_Calc!AJ$5),"")</f>
        <v>0.54968698096333202</v>
      </c>
      <c r="AK67" s="44">
        <f>SUMIFS('Sales RAW DATA'!$G:$G,'Sales RAW DATA'!$I:$I,Incentive_Calc!$A67,'Sales RAW DATA'!$D:$D,"B4")/SUMIFS('Sales RAW DATA'!$F:$F,'Sales RAW DATA'!$I:$I,Incentive_Calc!$A67,'Sales RAW DATA'!$D:$D,"B4")</f>
        <v>0.63771184639063927</v>
      </c>
      <c r="AL67" s="44">
        <f>IFERROR(SUMIFS('Sales RAW DATA'!$G:$G,'Sales RAW DATA'!$I:$I,Incentive_Calc!$A67,'Sales RAW DATA'!$D:$D,"B5",'Sales RAW DATA'!$E:$E,Incentive_Calc!AL$5)/SUMIFS('Sales RAW DATA'!$F:$F,'Sales RAW DATA'!$I:$I,Incentive_Calc!$A67,'Sales RAW DATA'!$D:$D,"B5",'Sales RAW DATA'!$E:$E,Incentive_Calc!AL$5),"")</f>
        <v>0.82536354413256674</v>
      </c>
      <c r="AM67" s="44">
        <f>IFERROR(SUMIFS('Sales RAW DATA'!$G:$G,'Sales RAW DATA'!$I:$I,Incentive_Calc!$A67,'Sales RAW DATA'!$D:$D,"B5",'Sales RAW DATA'!$E:$E,Incentive_Calc!AM$5)/SUMIFS('Sales RAW DATA'!$F:$F,'Sales RAW DATA'!$I:$I,Incentive_Calc!$A67,'Sales RAW DATA'!$D:$D,"B5",'Sales RAW DATA'!$E:$E,Incentive_Calc!AM$5),"")</f>
        <v>1.1206600942991856</v>
      </c>
      <c r="AN67" s="44">
        <f>IFERROR(SUMIFS('Sales RAW DATA'!$G:$G,'Sales RAW DATA'!$I:$I,Incentive_Calc!$A67,'Sales RAW DATA'!$D:$D,"B5",'Sales RAW DATA'!$E:$E,Incentive_Calc!AN$5)/SUMIFS('Sales RAW DATA'!$F:$F,'Sales RAW DATA'!$I:$I,Incentive_Calc!$A67,'Sales RAW DATA'!$D:$D,"B5",'Sales RAW DATA'!$E:$E,Incentive_Calc!AN$5),"")</f>
        <v>0.7425652960951642</v>
      </c>
      <c r="AO67" s="44">
        <f>SUMIFS('Sales RAW DATA'!$G:$G,'Sales RAW DATA'!$I:$I,Incentive_Calc!$A67,'Sales RAW DATA'!$D:$D,"B5")/SUMIFS('Sales RAW DATA'!$F:$F,'Sales RAW DATA'!$I:$I,Incentive_Calc!$A67,'Sales RAW DATA'!$D:$D,"B5")</f>
        <v>0.88983299812433614</v>
      </c>
      <c r="AP67" s="42">
        <f>SUM(SUMIFS('Sales RAW DATA'!$F$2:$F$22804,'Sales RAW DATA'!$I$2:$I$22804,Incentive_Calc!$A67,'Sales RAW DATA'!$D$2:$D$22804,"B1"),SUMIFS('Sales RAW DATA'!$F$2:$F$22804,'Sales RAW DATA'!$I$2:$I$22804,Incentive_Calc!$A67,'Sales RAW DATA'!$D$2:$D$22804,"B2"),SUMIFS('Sales RAW DATA'!$F$2:$F$22804,'Sales RAW DATA'!$I$2:$I$22804,Incentive_Calc!$A67,'Sales RAW DATA'!$D$2:$D$22804,"B3"),SUMIFS('Sales RAW DATA'!$F$2:$F$22804,'Sales RAW DATA'!$I$2:$I$22804,Incentive_Calc!$A67,'Sales RAW DATA'!$D$2:$D$22804,"B4"),SUMIFS('Sales RAW DATA'!$F$2:$F$22804,'Sales RAW DATA'!$I$2:$I$22804,Incentive_Calc!$A67,'Sales RAW DATA'!$D$2:$D$22804,"B5"))</f>
        <v>684930</v>
      </c>
      <c r="AQ67" s="42">
        <f>SUM(SUMIFS('Sales RAW DATA'!$G$2:$G$22804,'Sales RAW DATA'!$I$2:$I$22804,Incentive_Calc!$A67,'Sales RAW DATA'!$D$2:$D$22804,"B1"),SUMIFS('Sales RAW DATA'!$G$2:$G$22804,'Sales RAW DATA'!$I$2:$I$22804,Incentive_Calc!$A67,'Sales RAW DATA'!$D$2:$D$22804,"B2"),SUMIFS('Sales RAW DATA'!$G$2:$G$22804,'Sales RAW DATA'!$I$2:$I$22804,Incentive_Calc!$A67,'Sales RAW DATA'!$D$2:$D$22804,"B3"),SUMIFS('Sales RAW DATA'!$G$2:$G$22804,'Sales RAW DATA'!$I$2:$I$22804,Incentive_Calc!$A67,'Sales RAW DATA'!$D$2:$D$22804,"B4"),SUMIFS('Sales RAW DATA'!$G$2:$G$22804,'Sales RAW DATA'!$I$2:$I$22804,Incentive_Calc!$A67,'Sales RAW DATA'!$D$2:$D$22804,"B5"))</f>
        <v>369284</v>
      </c>
      <c r="AR67" s="45">
        <f t="shared" si="14"/>
        <v>53.915582614281753</v>
      </c>
      <c r="AS67" s="45">
        <f t="shared" si="15"/>
        <v>53</v>
      </c>
      <c r="AT67" s="46">
        <v>1.1200000000000001</v>
      </c>
      <c r="AU67" s="46">
        <v>0.8</v>
      </c>
      <c r="AV67" s="43" t="str">
        <f t="shared" si="1"/>
        <v>Yes</v>
      </c>
      <c r="AW67" s="43" t="str">
        <f t="shared" si="2"/>
        <v>Yes</v>
      </c>
      <c r="AX67" s="43" t="str">
        <f t="shared" si="3"/>
        <v>No</v>
      </c>
      <c r="AY67" s="43" t="str">
        <f t="shared" si="16"/>
        <v>Yes</v>
      </c>
    </row>
    <row r="68" spans="1:51" x14ac:dyDescent="0.35">
      <c r="A68" s="21" t="s">
        <v>942</v>
      </c>
      <c r="B68" s="21" t="s">
        <v>468</v>
      </c>
      <c r="C68" s="21" t="str">
        <f>_xlfn.XLOOKUP($A68,'Employee List'!$E:$E,'Employee List'!$D:$D,0)</f>
        <v>SF</v>
      </c>
      <c r="D68" s="42" cm="1">
        <f t="array" ref="D68">IFERROR(IF($G68="Yes",INDEX('Payment Plan'!$D$6:$D$42,MATCH(1,(Incentive_Calc!$C68='Payment Plan'!$B$6:$B$42)*(Incentive_Calc!$U68='Payment Plan'!$C$6:$C$42),0)),""),"")</f>
        <v>46170.482618408205</v>
      </c>
      <c r="E68" s="42" t="str" cm="1">
        <f t="array" ref="E68">IFERROR(IF($H68="Yes",INDEX('Payment Plan'!$D$6:$D$42,MATCH(1,(Incentive_Calc!$C68='Payment Plan'!$B$6:$B$42)*(Incentive_Calc!$AS68='Payment Plan'!$C$6:$C$42),0)),""),"")</f>
        <v/>
      </c>
      <c r="F68" s="42">
        <f t="shared" si="4"/>
        <v>46170.482618408205</v>
      </c>
      <c r="G68" s="43" t="str">
        <f t="shared" si="5"/>
        <v>Yes</v>
      </c>
      <c r="H68" s="21" t="str">
        <f t="shared" si="6"/>
        <v>No</v>
      </c>
      <c r="I68" s="42">
        <f>IFERROR(SUMIFS('Sales RAW DATA'!$F$2:$F$30000,'Sales RAW DATA'!$I$2:$I$30000,Incentive_Calc!$A68,'Sales RAW DATA'!$E$2:$E$30000,Incentive_Calc!I$5),"")</f>
        <v>809140</v>
      </c>
      <c r="J68" s="42">
        <f>IFERROR(SUMIFS('Sales RAW DATA'!$F$2:$F$30000,'Sales RAW DATA'!$I$2:$I$30000,Incentive_Calc!$A68,'Sales RAW DATA'!$E$2:$E$30000,Incentive_Calc!J$5),"")</f>
        <v>820152</v>
      </c>
      <c r="K68" s="42">
        <f>IFERROR(SUMIFS('Sales RAW DATA'!$F$2:$F$30000,'Sales RAW DATA'!$I$2:$I$30000,Incentive_Calc!$A68,'Sales RAW DATA'!$E$2:$E$30000,Incentive_Calc!K$5),"")</f>
        <v>829473</v>
      </c>
      <c r="L68" s="42">
        <f t="shared" si="7"/>
        <v>2458765</v>
      </c>
      <c r="M68" s="42">
        <f>IFERROR(SUMIFS('Sales RAW DATA'!$G$2:$G$30000,'Sales RAW DATA'!$I$2:$I$30000,Incentive_Calc!$A68,'Sales RAW DATA'!$E$2:$E$30000,Incentive_Calc!M$5),"")</f>
        <v>1010059</v>
      </c>
      <c r="N68" s="42">
        <f>IFERROR(SUMIFS('Sales RAW DATA'!$G$2:$G$30000,'Sales RAW DATA'!$I$2:$I$30000,Incentive_Calc!$A68,'Sales RAW DATA'!$E$2:$E$30000,Incentive_Calc!N$5),"")</f>
        <v>911357</v>
      </c>
      <c r="O68" s="42">
        <f>IFERROR(SUMIFS('Sales RAW DATA'!$G$2:$G$30000,'Sales RAW DATA'!$I$2:$I$30000,Incentive_Calc!$A68,'Sales RAW DATA'!$E$2:$E$30000,Incentive_Calc!O$5),"")</f>
        <v>770516</v>
      </c>
      <c r="P68" s="42">
        <f t="shared" si="8"/>
        <v>2691932</v>
      </c>
      <c r="Q68" s="44">
        <f t="shared" si="9"/>
        <v>1.2483117878241095</v>
      </c>
      <c r="R68" s="44">
        <f t="shared" si="10"/>
        <v>1.1112049961470556</v>
      </c>
      <c r="S68" s="44">
        <f t="shared" si="11"/>
        <v>0.9289223398471077</v>
      </c>
      <c r="T68" s="45">
        <f t="shared" si="12"/>
        <v>109.48309415499244</v>
      </c>
      <c r="U68" s="45">
        <f t="shared" si="13"/>
        <v>109</v>
      </c>
      <c r="V68" s="44">
        <f>IFERROR(SUMIFS('Sales RAW DATA'!$G:$G,'Sales RAW DATA'!$I:$I,Incentive_Calc!$A68,'Sales RAW DATA'!$D:$D,"B1",'Sales RAW DATA'!$E:$E,Incentive_Calc!V$5)/SUMIFS('Sales RAW DATA'!$F:$F,'Sales RAW DATA'!$I:$I,Incentive_Calc!$A68,'Sales RAW DATA'!$D:$D,"B1",'Sales RAW DATA'!$E:$E,Incentive_Calc!V$5),"")</f>
        <v>1.0123085818826396</v>
      </c>
      <c r="W68" s="44">
        <f>IFERROR(SUMIFS('Sales RAW DATA'!$G:$G,'Sales RAW DATA'!$I:$I,Incentive_Calc!$A68,'Sales RAW DATA'!$D:$D,"B1",'Sales RAW DATA'!$E:$E,Incentive_Calc!W$5)/SUMIFS('Sales RAW DATA'!$F:$F,'Sales RAW DATA'!$I:$I,Incentive_Calc!$A68,'Sales RAW DATA'!$D:$D,"B1",'Sales RAW DATA'!$E:$E,Incentive_Calc!W$5),"")</f>
        <v>0.91789441971661256</v>
      </c>
      <c r="X68" s="44">
        <f>IFERROR(SUMIFS('Sales RAW DATA'!$G:$G,'Sales RAW DATA'!$I:$I,Incentive_Calc!$A68,'Sales RAW DATA'!$D:$D,"B1",'Sales RAW DATA'!$E:$E,Incentive_Calc!X$5)/SUMIFS('Sales RAW DATA'!$F:$F,'Sales RAW DATA'!$I:$I,Incentive_Calc!$A68,'Sales RAW DATA'!$D:$D,"B1",'Sales RAW DATA'!$E:$E,Incentive_Calc!X$5),"")</f>
        <v>0.82653190401199095</v>
      </c>
      <c r="Y68" s="44">
        <f>SUMIFS('Sales RAW DATA'!$G:$G,'Sales RAW DATA'!$I:$I,Incentive_Calc!$A68,'Sales RAW DATA'!$D:$D,"B1")/SUMIFS('Sales RAW DATA'!$F:$F,'Sales RAW DATA'!$I:$I,Incentive_Calc!$A68,'Sales RAW DATA'!$D:$D,"B1")</f>
        <v>0.92095169876438698</v>
      </c>
      <c r="Z68" s="44">
        <f>IFERROR(SUMIFS('Sales RAW DATA'!$G:$G,'Sales RAW DATA'!$I:$I,Incentive_Calc!$A68,'Sales RAW DATA'!$D:$D,"B2",'Sales RAW DATA'!$E:$E,Incentive_Calc!Z$5)/SUMIFS('Sales RAW DATA'!$F:$F,'Sales RAW DATA'!$I:$I,Incentive_Calc!$A68,'Sales RAW DATA'!$D:$D,"B2",'Sales RAW DATA'!$E:$E,Incentive_Calc!Z$5),"")</f>
        <v>1.645301757066463</v>
      </c>
      <c r="AA68" s="44">
        <f>IFERROR(SUMIFS('Sales RAW DATA'!$G:$G,'Sales RAW DATA'!$I:$I,Incentive_Calc!$A68,'Sales RAW DATA'!$D:$D,"B2",'Sales RAW DATA'!$E:$E,Incentive_Calc!AA$5)/SUMIFS('Sales RAW DATA'!$F:$F,'Sales RAW DATA'!$I:$I,Incentive_Calc!$A68,'Sales RAW DATA'!$D:$D,"B2",'Sales RAW DATA'!$E:$E,Incentive_Calc!AA$5),"")</f>
        <v>1.3485883264099134</v>
      </c>
      <c r="AB68" s="44">
        <f>IFERROR(SUMIFS('Sales RAW DATA'!$G:$G,'Sales RAW DATA'!$I:$I,Incentive_Calc!$A68,'Sales RAW DATA'!$D:$D,"B2",'Sales RAW DATA'!$E:$E,Incentive_Calc!AB$5)/SUMIFS('Sales RAW DATA'!$F:$F,'Sales RAW DATA'!$I:$I,Incentive_Calc!$A68,'Sales RAW DATA'!$D:$D,"B2",'Sales RAW DATA'!$E:$E,Incentive_Calc!AB$5),"")</f>
        <v>1.5892842193386354</v>
      </c>
      <c r="AC68" s="44">
        <f>SUMIFS('Sales RAW DATA'!$G:$G,'Sales RAW DATA'!$I:$I,Incentive_Calc!$A68,'Sales RAW DATA'!$D:$D,"B2")/SUMIFS('Sales RAW DATA'!$F:$F,'Sales RAW DATA'!$I:$I,Incentive_Calc!$A68,'Sales RAW DATA'!$D:$D,"B2")</f>
        <v>1.5208471379784902</v>
      </c>
      <c r="AD68" s="44">
        <f>IFERROR(SUMIFS('Sales RAW DATA'!$G:$G,'Sales RAW DATA'!$I:$I,Incentive_Calc!$A68,'Sales RAW DATA'!$D:$D,"B3",'Sales RAW DATA'!$E:$E,Incentive_Calc!AD$5)/SUMIFS('Sales RAW DATA'!$F:$F,'Sales RAW DATA'!$I:$I,Incentive_Calc!$A68,'Sales RAW DATA'!$D:$D,"B3",'Sales RAW DATA'!$E:$E,Incentive_Calc!AD$5),"")</f>
        <v>0.80413321639794011</v>
      </c>
      <c r="AE68" s="44">
        <f>IFERROR(SUMIFS('Sales RAW DATA'!$G:$G,'Sales RAW DATA'!$I:$I,Incentive_Calc!$A68,'Sales RAW DATA'!$D:$D,"B3",'Sales RAW DATA'!$E:$E,Incentive_Calc!AE$5)/SUMIFS('Sales RAW DATA'!$F:$F,'Sales RAW DATA'!$I:$I,Incentive_Calc!$A68,'Sales RAW DATA'!$D:$D,"B3",'Sales RAW DATA'!$E:$E,Incentive_Calc!AE$5),"")</f>
        <v>0.63265966588177525</v>
      </c>
      <c r="AF68" s="44">
        <f>IFERROR(SUMIFS('Sales RAW DATA'!$G:$G,'Sales RAW DATA'!$I:$I,Incentive_Calc!$A68,'Sales RAW DATA'!$D:$D,"B3",'Sales RAW DATA'!$E:$E,Incentive_Calc!AF$5)/SUMIFS('Sales RAW DATA'!$F:$F,'Sales RAW DATA'!$I:$I,Incentive_Calc!$A68,'Sales RAW DATA'!$D:$D,"B3",'Sales RAW DATA'!$E:$E,Incentive_Calc!AF$5),"")</f>
        <v>1.1429261988615624</v>
      </c>
      <c r="AG68" s="44">
        <f>SUMIFS('Sales RAW DATA'!$G:$G,'Sales RAW DATA'!$I:$I,Incentive_Calc!$A68,'Sales RAW DATA'!$D:$D,"B3")/SUMIFS('Sales RAW DATA'!$F:$F,'Sales RAW DATA'!$I:$I,Incentive_Calc!$A68,'Sales RAW DATA'!$D:$D,"B3")</f>
        <v>0.87192852090284878</v>
      </c>
      <c r="AH68" s="44">
        <f>IFERROR(SUMIFS('Sales RAW DATA'!$G:$G,'Sales RAW DATA'!$I:$I,Incentive_Calc!$A68,'Sales RAW DATA'!$D:$D,"B4",'Sales RAW DATA'!$E:$E,Incentive_Calc!AH$5)/SUMIFS('Sales RAW DATA'!$F:$F,'Sales RAW DATA'!$I:$I,Incentive_Calc!$A68,'Sales RAW DATA'!$D:$D,"B4",'Sales RAW DATA'!$E:$E,Incentive_Calc!AH$5),"")</f>
        <v>2.6443689595212101</v>
      </c>
      <c r="AI68" s="44">
        <f>IFERROR(SUMIFS('Sales RAW DATA'!$G:$G,'Sales RAW DATA'!$I:$I,Incentive_Calc!$A68,'Sales RAW DATA'!$D:$D,"B4",'Sales RAW DATA'!$E:$E,Incentive_Calc!AI$5)/SUMIFS('Sales RAW DATA'!$F:$F,'Sales RAW DATA'!$I:$I,Incentive_Calc!$A68,'Sales RAW DATA'!$D:$D,"B4",'Sales RAW DATA'!$E:$E,Incentive_Calc!AI$5),"")</f>
        <v>2.2053544193904129</v>
      </c>
      <c r="AJ68" s="44">
        <f>IFERROR(SUMIFS('Sales RAW DATA'!$G:$G,'Sales RAW DATA'!$I:$I,Incentive_Calc!$A68,'Sales RAW DATA'!$D:$D,"B4",'Sales RAW DATA'!$E:$E,Incentive_Calc!AJ$5)/SUMIFS('Sales RAW DATA'!$F:$F,'Sales RAW DATA'!$I:$I,Incentive_Calc!$A68,'Sales RAW DATA'!$D:$D,"B4",'Sales RAW DATA'!$E:$E,Incentive_Calc!AJ$5),"")</f>
        <v>1.2800012497266222</v>
      </c>
      <c r="AK68" s="44">
        <f>SUMIFS('Sales RAW DATA'!$G:$G,'Sales RAW DATA'!$I:$I,Incentive_Calc!$A68,'Sales RAW DATA'!$D:$D,"B4")/SUMIFS('Sales RAW DATA'!$F:$F,'Sales RAW DATA'!$I:$I,Incentive_Calc!$A68,'Sales RAW DATA'!$D:$D,"B4")</f>
        <v>2.0362263852659868</v>
      </c>
      <c r="AL68" s="44">
        <f>IFERROR(SUMIFS('Sales RAW DATA'!$G:$G,'Sales RAW DATA'!$I:$I,Incentive_Calc!$A68,'Sales RAW DATA'!$D:$D,"B5",'Sales RAW DATA'!$E:$E,Incentive_Calc!AL$5)/SUMIFS('Sales RAW DATA'!$F:$F,'Sales RAW DATA'!$I:$I,Incentive_Calc!$A68,'Sales RAW DATA'!$D:$D,"B5",'Sales RAW DATA'!$E:$E,Incentive_Calc!AL$5),"")</f>
        <v>1.0047384943434223</v>
      </c>
      <c r="AM68" s="44">
        <f>IFERROR(SUMIFS('Sales RAW DATA'!$G:$G,'Sales RAW DATA'!$I:$I,Incentive_Calc!$A68,'Sales RAW DATA'!$D:$D,"B5",'Sales RAW DATA'!$E:$E,Incentive_Calc!AM$5)/SUMIFS('Sales RAW DATA'!$F:$F,'Sales RAW DATA'!$I:$I,Incentive_Calc!$A68,'Sales RAW DATA'!$D:$D,"B5",'Sales RAW DATA'!$E:$E,Incentive_Calc!AM$5),"")</f>
        <v>1.1243792199096032</v>
      </c>
      <c r="AN68" s="44">
        <f>IFERROR(SUMIFS('Sales RAW DATA'!$G:$G,'Sales RAW DATA'!$I:$I,Incentive_Calc!$A68,'Sales RAW DATA'!$D:$D,"B5",'Sales RAW DATA'!$E:$E,Incentive_Calc!AN$5)/SUMIFS('Sales RAW DATA'!$F:$F,'Sales RAW DATA'!$I:$I,Incentive_Calc!$A68,'Sales RAW DATA'!$D:$D,"B5",'Sales RAW DATA'!$E:$E,Incentive_Calc!AN$5),"")</f>
        <v>0.97057580559957735</v>
      </c>
      <c r="AO68" s="44">
        <f>SUMIFS('Sales RAW DATA'!$G:$G,'Sales RAW DATA'!$I:$I,Incentive_Calc!$A68,'Sales RAW DATA'!$D:$D,"B5")/SUMIFS('Sales RAW DATA'!$F:$F,'Sales RAW DATA'!$I:$I,Incentive_Calc!$A68,'Sales RAW DATA'!$D:$D,"B5")</f>
        <v>1.0326050545278596</v>
      </c>
      <c r="AP68" s="42">
        <f>SUM(SUMIFS('Sales RAW DATA'!$F$2:$F$22804,'Sales RAW DATA'!$I$2:$I$22804,Incentive_Calc!$A68,'Sales RAW DATA'!$D$2:$D$22804,"B1"),SUMIFS('Sales RAW DATA'!$F$2:$F$22804,'Sales RAW DATA'!$I$2:$I$22804,Incentive_Calc!$A68,'Sales RAW DATA'!$D$2:$D$22804,"B2"),SUMIFS('Sales RAW DATA'!$F$2:$F$22804,'Sales RAW DATA'!$I$2:$I$22804,Incentive_Calc!$A68,'Sales RAW DATA'!$D$2:$D$22804,"B3"),SUMIFS('Sales RAW DATA'!$F$2:$F$22804,'Sales RAW DATA'!$I$2:$I$22804,Incentive_Calc!$A68,'Sales RAW DATA'!$D$2:$D$22804,"B4"),SUMIFS('Sales RAW DATA'!$F$2:$F$22804,'Sales RAW DATA'!$I$2:$I$22804,Incentive_Calc!$A68,'Sales RAW DATA'!$D$2:$D$22804,"B5"))</f>
        <v>1420420</v>
      </c>
      <c r="AQ68" s="42">
        <f>SUM(SUMIFS('Sales RAW DATA'!$G$2:$G$22804,'Sales RAW DATA'!$I$2:$I$22804,Incentive_Calc!$A68,'Sales RAW DATA'!$D$2:$D$22804,"B1"),SUMIFS('Sales RAW DATA'!$G$2:$G$22804,'Sales RAW DATA'!$I$2:$I$22804,Incentive_Calc!$A68,'Sales RAW DATA'!$D$2:$D$22804,"B2"),SUMIFS('Sales RAW DATA'!$G$2:$G$22804,'Sales RAW DATA'!$I$2:$I$22804,Incentive_Calc!$A68,'Sales RAW DATA'!$D$2:$D$22804,"B3"),SUMIFS('Sales RAW DATA'!$G$2:$G$22804,'Sales RAW DATA'!$I$2:$I$22804,Incentive_Calc!$A68,'Sales RAW DATA'!$D$2:$D$22804,"B4"),SUMIFS('Sales RAW DATA'!$G$2:$G$22804,'Sales RAW DATA'!$I$2:$I$22804,Incentive_Calc!$A68,'Sales RAW DATA'!$D$2:$D$22804,"B5"))</f>
        <v>1753234</v>
      </c>
      <c r="AR68" s="45">
        <f t="shared" si="14"/>
        <v>123.43067543402655</v>
      </c>
      <c r="AS68" s="45">
        <f t="shared" si="15"/>
        <v>120</v>
      </c>
      <c r="AT68" s="46">
        <v>1.02</v>
      </c>
      <c r="AU68" s="46">
        <v>0.91</v>
      </c>
      <c r="AV68" s="43" t="str">
        <f t="shared" si="1"/>
        <v>Yes</v>
      </c>
      <c r="AW68" s="43" t="str">
        <f t="shared" si="2"/>
        <v>Yes</v>
      </c>
      <c r="AX68" s="43" t="str">
        <f t="shared" si="3"/>
        <v>Yes</v>
      </c>
      <c r="AY68" s="43" t="str">
        <f t="shared" si="16"/>
        <v>Yes</v>
      </c>
    </row>
    <row r="69" spans="1:51" x14ac:dyDescent="0.35">
      <c r="A69" s="21" t="s">
        <v>943</v>
      </c>
      <c r="B69" s="21" t="s">
        <v>469</v>
      </c>
      <c r="C69" s="21" t="str">
        <f>_xlfn.XLOOKUP($A69,'Employee List'!$E:$E,'Employee List'!$D:$D,0)</f>
        <v>SF</v>
      </c>
      <c r="D69" s="42" cm="1">
        <f t="array" ref="D69">IFERROR(IF($G69="Yes",INDEX('Payment Plan'!$D$6:$D$42,MATCH(1,(Incentive_Calc!$C69='Payment Plan'!$B$6:$B$42)*(Incentive_Calc!$U69='Payment Plan'!$C$6:$C$42),0)),""),"")</f>
        <v>26250</v>
      </c>
      <c r="E69" s="42" t="str" cm="1">
        <f t="array" ref="E69">IFERROR(IF($H69="Yes",INDEX('Payment Plan'!$D$6:$D$42,MATCH(1,(Incentive_Calc!$C69='Payment Plan'!$B$6:$B$42)*(Incentive_Calc!$AS69='Payment Plan'!$C$6:$C$42),0)),""),"")</f>
        <v/>
      </c>
      <c r="F69" s="42">
        <f t="shared" si="4"/>
        <v>26250</v>
      </c>
      <c r="G69" s="43" t="str">
        <f t="shared" si="5"/>
        <v>Yes</v>
      </c>
      <c r="H69" s="21" t="str">
        <f t="shared" si="6"/>
        <v>No</v>
      </c>
      <c r="I69" s="42">
        <f>IFERROR(SUMIFS('Sales RAW DATA'!$F$2:$F$30000,'Sales RAW DATA'!$I$2:$I$30000,Incentive_Calc!$A69,'Sales RAW DATA'!$E$2:$E$30000,Incentive_Calc!I$5),"")</f>
        <v>773838</v>
      </c>
      <c r="J69" s="42">
        <f>IFERROR(SUMIFS('Sales RAW DATA'!$F$2:$F$30000,'Sales RAW DATA'!$I$2:$I$30000,Incentive_Calc!$A69,'Sales RAW DATA'!$E$2:$E$30000,Incentive_Calc!J$5),"")</f>
        <v>778439</v>
      </c>
      <c r="K69" s="42">
        <f>IFERROR(SUMIFS('Sales RAW DATA'!$F$2:$F$30000,'Sales RAW DATA'!$I$2:$I$30000,Incentive_Calc!$A69,'Sales RAW DATA'!$E$2:$E$30000,Incentive_Calc!K$5),"")</f>
        <v>788102</v>
      </c>
      <c r="L69" s="42">
        <f t="shared" si="7"/>
        <v>2340379</v>
      </c>
      <c r="M69" s="42">
        <f>IFERROR(SUMIFS('Sales RAW DATA'!$G$2:$G$30000,'Sales RAW DATA'!$I$2:$I$30000,Incentive_Calc!$A69,'Sales RAW DATA'!$E$2:$E$30000,Incentive_Calc!M$5),"")</f>
        <v>781916</v>
      </c>
      <c r="N69" s="42">
        <f>IFERROR(SUMIFS('Sales RAW DATA'!$G$2:$G$30000,'Sales RAW DATA'!$I$2:$I$30000,Incentive_Calc!$A69,'Sales RAW DATA'!$E$2:$E$30000,Incentive_Calc!N$5),"")</f>
        <v>796529</v>
      </c>
      <c r="O69" s="42">
        <f>IFERROR(SUMIFS('Sales RAW DATA'!$G$2:$G$30000,'Sales RAW DATA'!$I$2:$I$30000,Incentive_Calc!$A69,'Sales RAW DATA'!$E$2:$E$30000,Incentive_Calc!O$5),"")</f>
        <v>806189</v>
      </c>
      <c r="P69" s="42">
        <f t="shared" si="8"/>
        <v>2384634</v>
      </c>
      <c r="Q69" s="44">
        <f t="shared" si="9"/>
        <v>1.0104388773877737</v>
      </c>
      <c r="R69" s="44">
        <f t="shared" si="10"/>
        <v>1.0232388151158922</v>
      </c>
      <c r="S69" s="44">
        <f t="shared" si="11"/>
        <v>1.0229500749902931</v>
      </c>
      <c r="T69" s="45">
        <f t="shared" si="12"/>
        <v>101.89093304973254</v>
      </c>
      <c r="U69" s="45">
        <f t="shared" si="13"/>
        <v>101</v>
      </c>
      <c r="V69" s="44">
        <f>IFERROR(SUMIFS('Sales RAW DATA'!$G:$G,'Sales RAW DATA'!$I:$I,Incentive_Calc!$A69,'Sales RAW DATA'!$D:$D,"B1",'Sales RAW DATA'!$E:$E,Incentive_Calc!V$5)/SUMIFS('Sales RAW DATA'!$F:$F,'Sales RAW DATA'!$I:$I,Incentive_Calc!$A69,'Sales RAW DATA'!$D:$D,"B1",'Sales RAW DATA'!$E:$E,Incentive_Calc!V$5),"")</f>
        <v>0.9544869082875006</v>
      </c>
      <c r="W69" s="44">
        <f>IFERROR(SUMIFS('Sales RAW DATA'!$G:$G,'Sales RAW DATA'!$I:$I,Incentive_Calc!$A69,'Sales RAW DATA'!$D:$D,"B1",'Sales RAW DATA'!$E:$E,Incentive_Calc!W$5)/SUMIFS('Sales RAW DATA'!$F:$F,'Sales RAW DATA'!$I:$I,Incentive_Calc!$A69,'Sales RAW DATA'!$D:$D,"B1",'Sales RAW DATA'!$E:$E,Incentive_Calc!W$5),"")</f>
        <v>1.0297269893013163</v>
      </c>
      <c r="X69" s="44">
        <f>IFERROR(SUMIFS('Sales RAW DATA'!$G:$G,'Sales RAW DATA'!$I:$I,Incentive_Calc!$A69,'Sales RAW DATA'!$D:$D,"B1",'Sales RAW DATA'!$E:$E,Incentive_Calc!X$5)/SUMIFS('Sales RAW DATA'!$F:$F,'Sales RAW DATA'!$I:$I,Incentive_Calc!$A69,'Sales RAW DATA'!$D:$D,"B1",'Sales RAW DATA'!$E:$E,Incentive_Calc!X$5),"")</f>
        <v>1.0878730852111509</v>
      </c>
      <c r="Y69" s="44">
        <f>SUMIFS('Sales RAW DATA'!$G:$G,'Sales RAW DATA'!$I:$I,Incentive_Calc!$A69,'Sales RAW DATA'!$D:$D,"B1")/SUMIFS('Sales RAW DATA'!$F:$F,'Sales RAW DATA'!$I:$I,Incentive_Calc!$A69,'Sales RAW DATA'!$D:$D,"B1")</f>
        <v>1.0232406526972577</v>
      </c>
      <c r="Z69" s="44">
        <f>IFERROR(SUMIFS('Sales RAW DATA'!$G:$G,'Sales RAW DATA'!$I:$I,Incentive_Calc!$A69,'Sales RAW DATA'!$D:$D,"B2",'Sales RAW DATA'!$E:$E,Incentive_Calc!Z$5)/SUMIFS('Sales RAW DATA'!$F:$F,'Sales RAW DATA'!$I:$I,Incentive_Calc!$A69,'Sales RAW DATA'!$D:$D,"B2",'Sales RAW DATA'!$E:$E,Incentive_Calc!Z$5),"")</f>
        <v>1.3660335421297232</v>
      </c>
      <c r="AA69" s="44">
        <f>IFERROR(SUMIFS('Sales RAW DATA'!$G:$G,'Sales RAW DATA'!$I:$I,Incentive_Calc!$A69,'Sales RAW DATA'!$D:$D,"B2",'Sales RAW DATA'!$E:$E,Incentive_Calc!AA$5)/SUMIFS('Sales RAW DATA'!$F:$F,'Sales RAW DATA'!$I:$I,Incentive_Calc!$A69,'Sales RAW DATA'!$D:$D,"B2",'Sales RAW DATA'!$E:$E,Incentive_Calc!AA$5),"")</f>
        <v>1.6844484629294756</v>
      </c>
      <c r="AB69" s="44">
        <f>IFERROR(SUMIFS('Sales RAW DATA'!$G:$G,'Sales RAW DATA'!$I:$I,Incentive_Calc!$A69,'Sales RAW DATA'!$D:$D,"B2",'Sales RAW DATA'!$E:$E,Incentive_Calc!AB$5)/SUMIFS('Sales RAW DATA'!$F:$F,'Sales RAW DATA'!$I:$I,Incentive_Calc!$A69,'Sales RAW DATA'!$D:$D,"B2",'Sales RAW DATA'!$E:$E,Incentive_Calc!AB$5),"")</f>
        <v>1.4689669047379539</v>
      </c>
      <c r="AC69" s="44">
        <f>SUMIFS('Sales RAW DATA'!$G:$G,'Sales RAW DATA'!$I:$I,Incentive_Calc!$A69,'Sales RAW DATA'!$D:$D,"B2")/SUMIFS('Sales RAW DATA'!$F:$F,'Sales RAW DATA'!$I:$I,Incentive_Calc!$A69,'Sales RAW DATA'!$D:$D,"B2")</f>
        <v>1.5067633336689827</v>
      </c>
      <c r="AD69" s="44">
        <f>IFERROR(SUMIFS('Sales RAW DATA'!$G:$G,'Sales RAW DATA'!$I:$I,Incentive_Calc!$A69,'Sales RAW DATA'!$D:$D,"B3",'Sales RAW DATA'!$E:$E,Incentive_Calc!AD$5)/SUMIFS('Sales RAW DATA'!$F:$F,'Sales RAW DATA'!$I:$I,Incentive_Calc!$A69,'Sales RAW DATA'!$D:$D,"B3",'Sales RAW DATA'!$E:$E,Incentive_Calc!AD$5),"")</f>
        <v>0.77319685466377441</v>
      </c>
      <c r="AE69" s="44">
        <f>IFERROR(SUMIFS('Sales RAW DATA'!$G:$G,'Sales RAW DATA'!$I:$I,Incentive_Calc!$A69,'Sales RAW DATA'!$D:$D,"B3",'Sales RAW DATA'!$E:$E,Incentive_Calc!AE$5)/SUMIFS('Sales RAW DATA'!$F:$F,'Sales RAW DATA'!$I:$I,Incentive_Calc!$A69,'Sales RAW DATA'!$D:$D,"B3",'Sales RAW DATA'!$E:$E,Incentive_Calc!AE$5),"")</f>
        <v>0.96653072509850002</v>
      </c>
      <c r="AF69" s="44">
        <f>IFERROR(SUMIFS('Sales RAW DATA'!$G:$G,'Sales RAW DATA'!$I:$I,Incentive_Calc!$A69,'Sales RAW DATA'!$D:$D,"B3",'Sales RAW DATA'!$E:$E,Incentive_Calc!AF$5)/SUMIFS('Sales RAW DATA'!$F:$F,'Sales RAW DATA'!$I:$I,Incentive_Calc!$A69,'Sales RAW DATA'!$D:$D,"B3",'Sales RAW DATA'!$E:$E,Incentive_Calc!AF$5),"")</f>
        <v>1.3696864231169932</v>
      </c>
      <c r="AG69" s="44">
        <f>SUMIFS('Sales RAW DATA'!$G:$G,'Sales RAW DATA'!$I:$I,Incentive_Calc!$A69,'Sales RAW DATA'!$D:$D,"B3")/SUMIFS('Sales RAW DATA'!$F:$F,'Sales RAW DATA'!$I:$I,Incentive_Calc!$A69,'Sales RAW DATA'!$D:$D,"B3")</f>
        <v>1.0562923552745436</v>
      </c>
      <c r="AH69" s="44">
        <f>IFERROR(SUMIFS('Sales RAW DATA'!$G:$G,'Sales RAW DATA'!$I:$I,Incentive_Calc!$A69,'Sales RAW DATA'!$D:$D,"B4",'Sales RAW DATA'!$E:$E,Incentive_Calc!AH$5)/SUMIFS('Sales RAW DATA'!$F:$F,'Sales RAW DATA'!$I:$I,Incentive_Calc!$A69,'Sales RAW DATA'!$D:$D,"B4",'Sales RAW DATA'!$E:$E,Incentive_Calc!AH$5),"")</f>
        <v>1.3163561160560411</v>
      </c>
      <c r="AI69" s="44">
        <f>IFERROR(SUMIFS('Sales RAW DATA'!$G:$G,'Sales RAW DATA'!$I:$I,Incentive_Calc!$A69,'Sales RAW DATA'!$D:$D,"B4",'Sales RAW DATA'!$E:$E,Incentive_Calc!AI$5)/SUMIFS('Sales RAW DATA'!$F:$F,'Sales RAW DATA'!$I:$I,Incentive_Calc!$A69,'Sales RAW DATA'!$D:$D,"B4",'Sales RAW DATA'!$E:$E,Incentive_Calc!AI$5),"")</f>
        <v>1.3399162589109737</v>
      </c>
      <c r="AJ69" s="44">
        <f>IFERROR(SUMIFS('Sales RAW DATA'!$G:$G,'Sales RAW DATA'!$I:$I,Incentive_Calc!$A69,'Sales RAW DATA'!$D:$D,"B4",'Sales RAW DATA'!$E:$E,Incentive_Calc!AJ$5)/SUMIFS('Sales RAW DATA'!$F:$F,'Sales RAW DATA'!$I:$I,Incentive_Calc!$A69,'Sales RAW DATA'!$D:$D,"B4",'Sales RAW DATA'!$E:$E,Incentive_Calc!AJ$5),"")</f>
        <v>1.0192295353931606</v>
      </c>
      <c r="AK69" s="44">
        <f>SUMIFS('Sales RAW DATA'!$G:$G,'Sales RAW DATA'!$I:$I,Incentive_Calc!$A69,'Sales RAW DATA'!$D:$D,"B4")/SUMIFS('Sales RAW DATA'!$F:$F,'Sales RAW DATA'!$I:$I,Incentive_Calc!$A69,'Sales RAW DATA'!$D:$D,"B4")</f>
        <v>1.2194488031356747</v>
      </c>
      <c r="AL69" s="44">
        <f>IFERROR(SUMIFS('Sales RAW DATA'!$G:$G,'Sales RAW DATA'!$I:$I,Incentive_Calc!$A69,'Sales RAW DATA'!$D:$D,"B5",'Sales RAW DATA'!$E:$E,Incentive_Calc!AL$5)/SUMIFS('Sales RAW DATA'!$F:$F,'Sales RAW DATA'!$I:$I,Incentive_Calc!$A69,'Sales RAW DATA'!$D:$D,"B5",'Sales RAW DATA'!$E:$E,Incentive_Calc!AL$5),"")</f>
        <v>1.0825954236988824</v>
      </c>
      <c r="AM69" s="44">
        <f>IFERROR(SUMIFS('Sales RAW DATA'!$G:$G,'Sales RAW DATA'!$I:$I,Incentive_Calc!$A69,'Sales RAW DATA'!$D:$D,"B5",'Sales RAW DATA'!$E:$E,Incentive_Calc!AM$5)/SUMIFS('Sales RAW DATA'!$F:$F,'Sales RAW DATA'!$I:$I,Incentive_Calc!$A69,'Sales RAW DATA'!$D:$D,"B5",'Sales RAW DATA'!$E:$E,Incentive_Calc!AM$5),"")</f>
        <v>1.265768939690493</v>
      </c>
      <c r="AN69" s="44">
        <f>IFERROR(SUMIFS('Sales RAW DATA'!$G:$G,'Sales RAW DATA'!$I:$I,Incentive_Calc!$A69,'Sales RAW DATA'!$D:$D,"B5",'Sales RAW DATA'!$E:$E,Incentive_Calc!AN$5)/SUMIFS('Sales RAW DATA'!$F:$F,'Sales RAW DATA'!$I:$I,Incentive_Calc!$A69,'Sales RAW DATA'!$D:$D,"B5",'Sales RAW DATA'!$E:$E,Incentive_Calc!AN$5),"")</f>
        <v>0.8498194221508828</v>
      </c>
      <c r="AO69" s="44">
        <f>SUMIFS('Sales RAW DATA'!$G:$G,'Sales RAW DATA'!$I:$I,Incentive_Calc!$A69,'Sales RAW DATA'!$D:$D,"B5")/SUMIFS('Sales RAW DATA'!$F:$F,'Sales RAW DATA'!$I:$I,Incentive_Calc!$A69,'Sales RAW DATA'!$D:$D,"B5")</f>
        <v>1.0633964185691249</v>
      </c>
      <c r="AP69" s="42">
        <f>SUM(SUMIFS('Sales RAW DATA'!$F$2:$F$22804,'Sales RAW DATA'!$I$2:$I$22804,Incentive_Calc!$A69,'Sales RAW DATA'!$D$2:$D$22804,"B1"),SUMIFS('Sales RAW DATA'!$F$2:$F$22804,'Sales RAW DATA'!$I$2:$I$22804,Incentive_Calc!$A69,'Sales RAW DATA'!$D$2:$D$22804,"B2"),SUMIFS('Sales RAW DATA'!$F$2:$F$22804,'Sales RAW DATA'!$I$2:$I$22804,Incentive_Calc!$A69,'Sales RAW DATA'!$D$2:$D$22804,"B3"),SUMIFS('Sales RAW DATA'!$F$2:$F$22804,'Sales RAW DATA'!$I$2:$I$22804,Incentive_Calc!$A69,'Sales RAW DATA'!$D$2:$D$22804,"B4"),SUMIFS('Sales RAW DATA'!$F$2:$F$22804,'Sales RAW DATA'!$I$2:$I$22804,Incentive_Calc!$A69,'Sales RAW DATA'!$D$2:$D$22804,"B5"))</f>
        <v>1005240</v>
      </c>
      <c r="AQ69" s="42">
        <f>SUM(SUMIFS('Sales RAW DATA'!$G$2:$G$22804,'Sales RAW DATA'!$I$2:$I$22804,Incentive_Calc!$A69,'Sales RAW DATA'!$D$2:$D$22804,"B1"),SUMIFS('Sales RAW DATA'!$G$2:$G$22804,'Sales RAW DATA'!$I$2:$I$22804,Incentive_Calc!$A69,'Sales RAW DATA'!$D$2:$D$22804,"B2"),SUMIFS('Sales RAW DATA'!$G$2:$G$22804,'Sales RAW DATA'!$I$2:$I$22804,Incentive_Calc!$A69,'Sales RAW DATA'!$D$2:$D$22804,"B3"),SUMIFS('Sales RAW DATA'!$G$2:$G$22804,'Sales RAW DATA'!$I$2:$I$22804,Incentive_Calc!$A69,'Sales RAW DATA'!$D$2:$D$22804,"B4"),SUMIFS('Sales RAW DATA'!$G$2:$G$22804,'Sales RAW DATA'!$I$2:$I$22804,Incentive_Calc!$A69,'Sales RAW DATA'!$D$2:$D$22804,"B5"))</f>
        <v>1116226</v>
      </c>
      <c r="AR69" s="45">
        <f t="shared" si="14"/>
        <v>111.04074648840079</v>
      </c>
      <c r="AS69" s="45">
        <f t="shared" si="15"/>
        <v>111</v>
      </c>
      <c r="AT69" s="46">
        <v>1</v>
      </c>
      <c r="AU69" s="46">
        <v>0.93</v>
      </c>
      <c r="AV69" s="43" t="str">
        <f t="shared" si="1"/>
        <v>Yes</v>
      </c>
      <c r="AW69" s="43" t="str">
        <f t="shared" si="2"/>
        <v>Yes</v>
      </c>
      <c r="AX69" s="43" t="str">
        <f t="shared" si="3"/>
        <v>Yes</v>
      </c>
      <c r="AY69" s="43" t="str">
        <f t="shared" si="16"/>
        <v>Yes</v>
      </c>
    </row>
    <row r="70" spans="1:51" x14ac:dyDescent="0.35">
      <c r="A70" s="21" t="s">
        <v>944</v>
      </c>
      <c r="B70" s="21" t="s">
        <v>470</v>
      </c>
      <c r="C70" s="21" t="str">
        <f>_xlfn.XLOOKUP($A70,'Employee List'!$E:$E,'Employee List'!$D:$D,0)</f>
        <v>SF</v>
      </c>
      <c r="D70" s="42" t="str" cm="1">
        <f t="array" ref="D70">IFERROR(IF($G70="Yes",INDEX('Payment Plan'!$D$6:$D$42,MATCH(1,(Incentive_Calc!$C70='Payment Plan'!$B$6:$B$42)*(Incentive_Calc!$U70='Payment Plan'!$C$6:$C$42),0)),""),"")</f>
        <v/>
      </c>
      <c r="E70" s="42" t="str" cm="1">
        <f t="array" ref="E70">IFERROR(IF($H70="Yes",INDEX('Payment Plan'!$D$6:$D$42,MATCH(1,(Incentive_Calc!$C70='Payment Plan'!$B$6:$B$42)*(Incentive_Calc!$AS70='Payment Plan'!$C$6:$C$42),0)),""),"")</f>
        <v/>
      </c>
      <c r="F70" s="42">
        <f t="shared" si="4"/>
        <v>0</v>
      </c>
      <c r="G70" s="43" t="str">
        <f t="shared" si="5"/>
        <v>No</v>
      </c>
      <c r="H70" s="21" t="str">
        <f t="shared" si="6"/>
        <v>No</v>
      </c>
      <c r="I70" s="42">
        <f>IFERROR(SUMIFS('Sales RAW DATA'!$F$2:$F$30000,'Sales RAW DATA'!$I$2:$I$30000,Incentive_Calc!$A70,'Sales RAW DATA'!$E$2:$E$30000,Incentive_Calc!I$5),"")</f>
        <v>413268</v>
      </c>
      <c r="J70" s="42">
        <f>IFERROR(SUMIFS('Sales RAW DATA'!$F$2:$F$30000,'Sales RAW DATA'!$I$2:$I$30000,Incentive_Calc!$A70,'Sales RAW DATA'!$E$2:$E$30000,Incentive_Calc!J$5),"")</f>
        <v>439428</v>
      </c>
      <c r="K70" s="42">
        <f>IFERROR(SUMIFS('Sales RAW DATA'!$F$2:$F$30000,'Sales RAW DATA'!$I$2:$I$30000,Incentive_Calc!$A70,'Sales RAW DATA'!$E$2:$E$30000,Incentive_Calc!K$5),"")</f>
        <v>434366</v>
      </c>
      <c r="L70" s="42">
        <f t="shared" si="7"/>
        <v>1287062</v>
      </c>
      <c r="M70" s="42">
        <f>IFERROR(SUMIFS('Sales RAW DATA'!$G$2:$G$30000,'Sales RAW DATA'!$I$2:$I$30000,Incentive_Calc!$A70,'Sales RAW DATA'!$E$2:$E$30000,Incentive_Calc!M$5),"")</f>
        <v>334999</v>
      </c>
      <c r="N70" s="42">
        <f>IFERROR(SUMIFS('Sales RAW DATA'!$G$2:$G$30000,'Sales RAW DATA'!$I$2:$I$30000,Incentive_Calc!$A70,'Sales RAW DATA'!$E$2:$E$30000,Incentive_Calc!N$5),"")</f>
        <v>268739</v>
      </c>
      <c r="O70" s="42">
        <f>IFERROR(SUMIFS('Sales RAW DATA'!$G$2:$G$30000,'Sales RAW DATA'!$I$2:$I$30000,Incentive_Calc!$A70,'Sales RAW DATA'!$E$2:$E$30000,Incentive_Calc!O$5),"")</f>
        <v>277639</v>
      </c>
      <c r="P70" s="42">
        <f t="shared" si="8"/>
        <v>881377</v>
      </c>
      <c r="Q70" s="44">
        <f t="shared" si="9"/>
        <v>0.81060958022397089</v>
      </c>
      <c r="R70" s="44">
        <f t="shared" si="10"/>
        <v>0.61156548968204116</v>
      </c>
      <c r="S70" s="44">
        <f t="shared" si="11"/>
        <v>0.63918216434988007</v>
      </c>
      <c r="T70" s="45">
        <f t="shared" si="12"/>
        <v>68.479762435686865</v>
      </c>
      <c r="U70" s="45">
        <f t="shared" si="13"/>
        <v>68</v>
      </c>
      <c r="V70" s="44">
        <f>IFERROR(SUMIFS('Sales RAW DATA'!$G:$G,'Sales RAW DATA'!$I:$I,Incentive_Calc!$A70,'Sales RAW DATA'!$D:$D,"B1",'Sales RAW DATA'!$E:$E,Incentive_Calc!V$5)/SUMIFS('Sales RAW DATA'!$F:$F,'Sales RAW DATA'!$I:$I,Incentive_Calc!$A70,'Sales RAW DATA'!$D:$D,"B1",'Sales RAW DATA'!$E:$E,Incentive_Calc!V$5),"")</f>
        <v>0.39646319279743952</v>
      </c>
      <c r="W70" s="44">
        <f>IFERROR(SUMIFS('Sales RAW DATA'!$G:$G,'Sales RAW DATA'!$I:$I,Incentive_Calc!$A70,'Sales RAW DATA'!$D:$D,"B1",'Sales RAW DATA'!$E:$E,Incentive_Calc!W$5)/SUMIFS('Sales RAW DATA'!$F:$F,'Sales RAW DATA'!$I:$I,Incentive_Calc!$A70,'Sales RAW DATA'!$D:$D,"B1",'Sales RAW DATA'!$E:$E,Incentive_Calc!W$5),"")</f>
        <v>0.29201498666726672</v>
      </c>
      <c r="X70" s="44">
        <f>IFERROR(SUMIFS('Sales RAW DATA'!$G:$G,'Sales RAW DATA'!$I:$I,Incentive_Calc!$A70,'Sales RAW DATA'!$D:$D,"B1",'Sales RAW DATA'!$E:$E,Incentive_Calc!X$5)/SUMIFS('Sales RAW DATA'!$F:$F,'Sales RAW DATA'!$I:$I,Incentive_Calc!$A70,'Sales RAW DATA'!$D:$D,"B1",'Sales RAW DATA'!$E:$E,Incentive_Calc!X$5),"")</f>
        <v>0.34619116933527416</v>
      </c>
      <c r="Y70" s="44">
        <f>SUMIFS('Sales RAW DATA'!$G:$G,'Sales RAW DATA'!$I:$I,Incentive_Calc!$A70,'Sales RAW DATA'!$D:$D,"B1")/SUMIFS('Sales RAW DATA'!$F:$F,'Sales RAW DATA'!$I:$I,Incentive_Calc!$A70,'Sales RAW DATA'!$D:$D,"B1")</f>
        <v>0.34445361128218238</v>
      </c>
      <c r="Z70" s="44">
        <f>IFERROR(SUMIFS('Sales RAW DATA'!$G:$G,'Sales RAW DATA'!$I:$I,Incentive_Calc!$A70,'Sales RAW DATA'!$D:$D,"B2",'Sales RAW DATA'!$E:$E,Incentive_Calc!Z$5)/SUMIFS('Sales RAW DATA'!$F:$F,'Sales RAW DATA'!$I:$I,Incentive_Calc!$A70,'Sales RAW DATA'!$D:$D,"B2",'Sales RAW DATA'!$E:$E,Incentive_Calc!Z$5),"")</f>
        <v>0.48022898335630232</v>
      </c>
      <c r="AA70" s="44">
        <f>IFERROR(SUMIFS('Sales RAW DATA'!$G:$G,'Sales RAW DATA'!$I:$I,Incentive_Calc!$A70,'Sales RAW DATA'!$D:$D,"B2",'Sales RAW DATA'!$E:$E,Incentive_Calc!AA$5)/SUMIFS('Sales RAW DATA'!$F:$F,'Sales RAW DATA'!$I:$I,Incentive_Calc!$A70,'Sales RAW DATA'!$D:$D,"B2",'Sales RAW DATA'!$E:$E,Incentive_Calc!AA$5),"")</f>
        <v>0.67878528656971771</v>
      </c>
      <c r="AB70" s="44">
        <f>IFERROR(SUMIFS('Sales RAW DATA'!$G:$G,'Sales RAW DATA'!$I:$I,Incentive_Calc!$A70,'Sales RAW DATA'!$D:$D,"B2",'Sales RAW DATA'!$E:$E,Incentive_Calc!AB$5)/SUMIFS('Sales RAW DATA'!$F:$F,'Sales RAW DATA'!$I:$I,Incentive_Calc!$A70,'Sales RAW DATA'!$D:$D,"B2",'Sales RAW DATA'!$E:$E,Incentive_Calc!AB$5),"")</f>
        <v>1.0931232091690544</v>
      </c>
      <c r="AC70" s="44">
        <f>SUMIFS('Sales RAW DATA'!$G:$G,'Sales RAW DATA'!$I:$I,Incentive_Calc!$A70,'Sales RAW DATA'!$D:$D,"B2")/SUMIFS('Sales RAW DATA'!$F:$F,'Sales RAW DATA'!$I:$I,Incentive_Calc!$A70,'Sales RAW DATA'!$D:$D,"B2")</f>
        <v>0.718338831748496</v>
      </c>
      <c r="AD70" s="44">
        <f>IFERROR(SUMIFS('Sales RAW DATA'!$G:$G,'Sales RAW DATA'!$I:$I,Incentive_Calc!$A70,'Sales RAW DATA'!$D:$D,"B3",'Sales RAW DATA'!$E:$E,Incentive_Calc!AD$5)/SUMIFS('Sales RAW DATA'!$F:$F,'Sales RAW DATA'!$I:$I,Incentive_Calc!$A70,'Sales RAW DATA'!$D:$D,"B3",'Sales RAW DATA'!$E:$E,Incentive_Calc!AD$5),"")</f>
        <v>0.3048624067164179</v>
      </c>
      <c r="AE70" s="44">
        <f>IFERROR(SUMIFS('Sales RAW DATA'!$G:$G,'Sales RAW DATA'!$I:$I,Incentive_Calc!$A70,'Sales RAW DATA'!$D:$D,"B3",'Sales RAW DATA'!$E:$E,Incentive_Calc!AE$5)/SUMIFS('Sales RAW DATA'!$F:$F,'Sales RAW DATA'!$I:$I,Incentive_Calc!$A70,'Sales RAW DATA'!$D:$D,"B3",'Sales RAW DATA'!$E:$E,Incentive_Calc!AE$5),"")</f>
        <v>0.22023238925199709</v>
      </c>
      <c r="AF70" s="44">
        <f>IFERROR(SUMIFS('Sales RAW DATA'!$G:$G,'Sales RAW DATA'!$I:$I,Incentive_Calc!$A70,'Sales RAW DATA'!$D:$D,"B3",'Sales RAW DATA'!$E:$E,Incentive_Calc!AF$5)/SUMIFS('Sales RAW DATA'!$F:$F,'Sales RAW DATA'!$I:$I,Incentive_Calc!$A70,'Sales RAW DATA'!$D:$D,"B3",'Sales RAW DATA'!$E:$E,Incentive_Calc!AF$5),"")</f>
        <v>0.36785777659480079</v>
      </c>
      <c r="AG70" s="44">
        <f>SUMIFS('Sales RAW DATA'!$G:$G,'Sales RAW DATA'!$I:$I,Incentive_Calc!$A70,'Sales RAW DATA'!$D:$D,"B3")/SUMIFS('Sales RAW DATA'!$F:$F,'Sales RAW DATA'!$I:$I,Incentive_Calc!$A70,'Sales RAW DATA'!$D:$D,"B3")</f>
        <v>0.3041658352100497</v>
      </c>
      <c r="AH70" s="44">
        <f>IFERROR(SUMIFS('Sales RAW DATA'!$G:$G,'Sales RAW DATA'!$I:$I,Incentive_Calc!$A70,'Sales RAW DATA'!$D:$D,"B4",'Sales RAW DATA'!$E:$E,Incentive_Calc!AH$5)/SUMIFS('Sales RAW DATA'!$F:$F,'Sales RAW DATA'!$I:$I,Incentive_Calc!$A70,'Sales RAW DATA'!$D:$D,"B4",'Sales RAW DATA'!$E:$E,Incentive_Calc!AH$5),"")</f>
        <v>0.4206749534618387</v>
      </c>
      <c r="AI70" s="44">
        <f>IFERROR(SUMIFS('Sales RAW DATA'!$G:$G,'Sales RAW DATA'!$I:$I,Incentive_Calc!$A70,'Sales RAW DATA'!$D:$D,"B4",'Sales RAW DATA'!$E:$E,Incentive_Calc!AI$5)/SUMIFS('Sales RAW DATA'!$F:$F,'Sales RAW DATA'!$I:$I,Incentive_Calc!$A70,'Sales RAW DATA'!$D:$D,"B4",'Sales RAW DATA'!$E:$E,Incentive_Calc!AI$5),"")</f>
        <v>0.70812092086891576</v>
      </c>
      <c r="AJ70" s="44">
        <f>IFERROR(SUMIFS('Sales RAW DATA'!$G:$G,'Sales RAW DATA'!$I:$I,Incentive_Calc!$A70,'Sales RAW DATA'!$D:$D,"B4",'Sales RAW DATA'!$E:$E,Incentive_Calc!AJ$5)/SUMIFS('Sales RAW DATA'!$F:$F,'Sales RAW DATA'!$I:$I,Incentive_Calc!$A70,'Sales RAW DATA'!$D:$D,"B4",'Sales RAW DATA'!$E:$E,Incentive_Calc!AJ$5),"")</f>
        <v>0.61331149493746273</v>
      </c>
      <c r="AK70" s="44">
        <f>SUMIFS('Sales RAW DATA'!$G:$G,'Sales RAW DATA'!$I:$I,Incentive_Calc!$A70,'Sales RAW DATA'!$D:$D,"B4")/SUMIFS('Sales RAW DATA'!$F:$F,'Sales RAW DATA'!$I:$I,Incentive_Calc!$A70,'Sales RAW DATA'!$D:$D,"B4")</f>
        <v>0.57752116540237297</v>
      </c>
      <c r="AL70" s="44">
        <f>IFERROR(SUMIFS('Sales RAW DATA'!$G:$G,'Sales RAW DATA'!$I:$I,Incentive_Calc!$A70,'Sales RAW DATA'!$D:$D,"B5",'Sales RAW DATA'!$E:$E,Incentive_Calc!AL$5)/SUMIFS('Sales RAW DATA'!$F:$F,'Sales RAW DATA'!$I:$I,Incentive_Calc!$A70,'Sales RAW DATA'!$D:$D,"B5",'Sales RAW DATA'!$E:$E,Incentive_Calc!AL$5),"")</f>
        <v>1.1059170183961138</v>
      </c>
      <c r="AM70" s="44">
        <f>IFERROR(SUMIFS('Sales RAW DATA'!$G:$G,'Sales RAW DATA'!$I:$I,Incentive_Calc!$A70,'Sales RAW DATA'!$D:$D,"B5",'Sales RAW DATA'!$E:$E,Incentive_Calc!AM$5)/SUMIFS('Sales RAW DATA'!$F:$F,'Sales RAW DATA'!$I:$I,Incentive_Calc!$A70,'Sales RAW DATA'!$D:$D,"B5",'Sales RAW DATA'!$E:$E,Incentive_Calc!AM$5),"")</f>
        <v>0.68959343528534134</v>
      </c>
      <c r="AN70" s="44">
        <f>IFERROR(SUMIFS('Sales RAW DATA'!$G:$G,'Sales RAW DATA'!$I:$I,Incentive_Calc!$A70,'Sales RAW DATA'!$D:$D,"B5",'Sales RAW DATA'!$E:$E,Incentive_Calc!AN$5)/SUMIFS('Sales RAW DATA'!$F:$F,'Sales RAW DATA'!$I:$I,Incentive_Calc!$A70,'Sales RAW DATA'!$D:$D,"B5",'Sales RAW DATA'!$E:$E,Incentive_Calc!AN$5),"")</f>
        <v>1.0757268424611224</v>
      </c>
      <c r="AO70" s="44">
        <f>SUMIFS('Sales RAW DATA'!$G:$G,'Sales RAW DATA'!$I:$I,Incentive_Calc!$A70,'Sales RAW DATA'!$D:$D,"B5")/SUMIFS('Sales RAW DATA'!$F:$F,'Sales RAW DATA'!$I:$I,Incentive_Calc!$A70,'Sales RAW DATA'!$D:$D,"B5")</f>
        <v>0.94880139704715039</v>
      </c>
      <c r="AP70" s="42">
        <f>SUM(SUMIFS('Sales RAW DATA'!$F$2:$F$22804,'Sales RAW DATA'!$I$2:$I$22804,Incentive_Calc!$A70,'Sales RAW DATA'!$D$2:$D$22804,"B1"),SUMIFS('Sales RAW DATA'!$F$2:$F$22804,'Sales RAW DATA'!$I$2:$I$22804,Incentive_Calc!$A70,'Sales RAW DATA'!$D$2:$D$22804,"B2"),SUMIFS('Sales RAW DATA'!$F$2:$F$22804,'Sales RAW DATA'!$I$2:$I$22804,Incentive_Calc!$A70,'Sales RAW DATA'!$D$2:$D$22804,"B3"),SUMIFS('Sales RAW DATA'!$F$2:$F$22804,'Sales RAW DATA'!$I$2:$I$22804,Incentive_Calc!$A70,'Sales RAW DATA'!$D$2:$D$22804,"B4"),SUMIFS('Sales RAW DATA'!$F$2:$F$22804,'Sales RAW DATA'!$I$2:$I$22804,Incentive_Calc!$A70,'Sales RAW DATA'!$D$2:$D$22804,"B5"))</f>
        <v>629893</v>
      </c>
      <c r="AQ70" s="42">
        <f>SUM(SUMIFS('Sales RAW DATA'!$G$2:$G$22804,'Sales RAW DATA'!$I$2:$I$22804,Incentive_Calc!$A70,'Sales RAW DATA'!$D$2:$D$22804,"B1"),SUMIFS('Sales RAW DATA'!$G$2:$G$22804,'Sales RAW DATA'!$I$2:$I$22804,Incentive_Calc!$A70,'Sales RAW DATA'!$D$2:$D$22804,"B2"),SUMIFS('Sales RAW DATA'!$G$2:$G$22804,'Sales RAW DATA'!$I$2:$I$22804,Incentive_Calc!$A70,'Sales RAW DATA'!$D$2:$D$22804,"B3"),SUMIFS('Sales RAW DATA'!$G$2:$G$22804,'Sales RAW DATA'!$I$2:$I$22804,Incentive_Calc!$A70,'Sales RAW DATA'!$D$2:$D$22804,"B4"),SUMIFS('Sales RAW DATA'!$G$2:$G$22804,'Sales RAW DATA'!$I$2:$I$22804,Incentive_Calc!$A70,'Sales RAW DATA'!$D$2:$D$22804,"B5"))</f>
        <v>263730</v>
      </c>
      <c r="AR70" s="45">
        <f t="shared" si="14"/>
        <v>41.869015848723514</v>
      </c>
      <c r="AS70" s="45">
        <f t="shared" si="15"/>
        <v>41</v>
      </c>
      <c r="AT70" s="46">
        <v>1.01</v>
      </c>
      <c r="AU70" s="46">
        <v>0.71</v>
      </c>
      <c r="AV70" s="43" t="str">
        <f t="shared" ref="AV70:AV133" si="17">IF((IF(AND(Q70&gt;=0.795,Q70&lt;0.8),ROUND(Q70,1),Q70))&gt;=0.8,"Yes","No")</f>
        <v>Yes</v>
      </c>
      <c r="AW70" s="43" t="str">
        <f t="shared" ref="AW70:AW133" si="18">IF((IF(AND(R70&gt;=0.795,R70&lt;0.8),ROUND(R70,1),R70))&gt;=0.8,"Yes","No")</f>
        <v>No</v>
      </c>
      <c r="AX70" s="43" t="str">
        <f t="shared" ref="AX70:AX133" si="19">IF((IF(AND(S70&gt;=0.795,S70&lt;0.8),ROUND(S70,1),S70))&gt;=0.8,"Yes","No")</f>
        <v>No</v>
      </c>
      <c r="AY70" s="43" t="str">
        <f t="shared" si="16"/>
        <v>Yes</v>
      </c>
    </row>
    <row r="71" spans="1:51" x14ac:dyDescent="0.35">
      <c r="A71" s="21" t="s">
        <v>945</v>
      </c>
      <c r="B71" s="21" t="s">
        <v>471</v>
      </c>
      <c r="C71" s="21" t="str">
        <f>_xlfn.XLOOKUP($A71,'Employee List'!$E:$E,'Employee List'!$D:$D,0)</f>
        <v>SF</v>
      </c>
      <c r="D71" s="42" cm="1">
        <f t="array" ref="D71">IFERROR(IF($G71="Yes",INDEX('Payment Plan'!$D$6:$D$42,MATCH(1,(Incentive_Calc!$C71='Payment Plan'!$B$6:$B$42)*(Incentive_Calc!$U71='Payment Plan'!$C$6:$C$42),0)),""),"")</f>
        <v>25000</v>
      </c>
      <c r="E71" s="42" t="str" cm="1">
        <f t="array" ref="E71">IFERROR(IF($H71="Yes",INDEX('Payment Plan'!$D$6:$D$42,MATCH(1,(Incentive_Calc!$C71='Payment Plan'!$B$6:$B$42)*(Incentive_Calc!$AS71='Payment Plan'!$C$6:$C$42),0)),""),"")</f>
        <v/>
      </c>
      <c r="F71" s="42">
        <f t="shared" ref="F71:F134" si="20">SUM(D71:E71)</f>
        <v>25000</v>
      </c>
      <c r="G71" s="43" t="str">
        <f t="shared" ref="G71:G134" si="21">IF(AND(AV71="Yes",AW71="Yes",AX71="Yes",AY71="Yes",AT71&gt;=1,AU71&gt;=0.9),"Yes","No")</f>
        <v>Yes</v>
      </c>
      <c r="H71" s="21" t="str">
        <f t="shared" ref="H71:H134" si="22">IF(AND(Q71&gt;=0.795,R71&gt;=0.795,S71&gt;=0.795,V71&gt;=0.795,W71&gt;=0.795,X71&gt;=0.795,Z71&gt;=0.795,AA71&gt;=0.795,AB71&gt;=0.795,AD71&gt;=0.795,AE71&gt;=0.795,AF71&gt;=0.795,AH71&gt;=0.795,AI71&gt;=0.795,AJ71&gt;=0.795,AL71&gt;=0.795,AM71&gt;=0.795,AN71&gt;=0.795,AR71&gt;=0.995,AT71&gt;=1,AU71&gt;=0.9)=TRUE,"Yes","No")</f>
        <v>No</v>
      </c>
      <c r="I71" s="42">
        <f>IFERROR(SUMIFS('Sales RAW DATA'!$F$2:$F$30000,'Sales RAW DATA'!$I$2:$I$30000,Incentive_Calc!$A71,'Sales RAW DATA'!$E$2:$E$30000,Incentive_Calc!I$5),"")</f>
        <v>723802</v>
      </c>
      <c r="J71" s="42">
        <f>IFERROR(SUMIFS('Sales RAW DATA'!$F$2:$F$30000,'Sales RAW DATA'!$I$2:$I$30000,Incentive_Calc!$A71,'Sales RAW DATA'!$E$2:$E$30000,Incentive_Calc!J$5),"")</f>
        <v>723370</v>
      </c>
      <c r="K71" s="42">
        <f>IFERROR(SUMIFS('Sales RAW DATA'!$F$2:$F$30000,'Sales RAW DATA'!$I$2:$I$30000,Incentive_Calc!$A71,'Sales RAW DATA'!$E$2:$E$30000,Incentive_Calc!K$5),"")</f>
        <v>741695</v>
      </c>
      <c r="L71" s="42">
        <f t="shared" ref="L71:L134" si="23">SUM($I71:$K71)</f>
        <v>2188867</v>
      </c>
      <c r="M71" s="42">
        <f>IFERROR(SUMIFS('Sales RAW DATA'!$G$2:$G$30000,'Sales RAW DATA'!$I$2:$I$30000,Incentive_Calc!$A71,'Sales RAW DATA'!$E$2:$E$30000,Incentive_Calc!M$5),"")</f>
        <v>805307</v>
      </c>
      <c r="N71" s="42">
        <f>IFERROR(SUMIFS('Sales RAW DATA'!$G$2:$G$30000,'Sales RAW DATA'!$I$2:$I$30000,Incentive_Calc!$A71,'Sales RAW DATA'!$E$2:$E$30000,Incentive_Calc!N$5),"")</f>
        <v>704595</v>
      </c>
      <c r="O71" s="42">
        <f>IFERROR(SUMIFS('Sales RAW DATA'!$G$2:$G$30000,'Sales RAW DATA'!$I$2:$I$30000,Incentive_Calc!$A71,'Sales RAW DATA'!$E$2:$E$30000,Incentive_Calc!O$5),"")</f>
        <v>699584</v>
      </c>
      <c r="P71" s="42">
        <f t="shared" ref="P71:P134" si="24">SUM($M71:$O71)</f>
        <v>2209486</v>
      </c>
      <c r="Q71" s="44">
        <f t="shared" ref="Q71:Q134" si="25">IFERROR(M71/I71,"")</f>
        <v>1.1126067626229272</v>
      </c>
      <c r="R71" s="44">
        <f t="shared" ref="R71:R134" si="26">IFERROR(N71/J71,"")</f>
        <v>0.97404509448829779</v>
      </c>
      <c r="S71" s="44">
        <f t="shared" ref="S71:S134" si="27">IFERROR(O71/K71,"")</f>
        <v>0.94322329259331661</v>
      </c>
      <c r="T71" s="45">
        <f t="shared" ref="T71:T134" si="28">IFERROR(IF(AND($P71/$L71&gt;=0.995,$P71/$L71&lt;1),1,$P71/$L71)*100,"")</f>
        <v>100.94199419151553</v>
      </c>
      <c r="U71" s="45">
        <f t="shared" ref="U71:U134" si="29">IF(AND($C71="SF", INT($T71)&gt;120), 120, IF(AND($C71="DM", INT($T71)&gt;115), 115, INT($T71)))</f>
        <v>100</v>
      </c>
      <c r="V71" s="44">
        <f>IFERROR(SUMIFS('Sales RAW DATA'!$G:$G,'Sales RAW DATA'!$I:$I,Incentive_Calc!$A71,'Sales RAW DATA'!$D:$D,"B1",'Sales RAW DATA'!$E:$E,Incentive_Calc!V$5)/SUMIFS('Sales RAW DATA'!$F:$F,'Sales RAW DATA'!$I:$I,Incentive_Calc!$A71,'Sales RAW DATA'!$D:$D,"B1",'Sales RAW DATA'!$E:$E,Incentive_Calc!V$5),"")</f>
        <v>0.91899409946614219</v>
      </c>
      <c r="W71" s="44">
        <f>IFERROR(SUMIFS('Sales RAW DATA'!$G:$G,'Sales RAW DATA'!$I:$I,Incentive_Calc!$A71,'Sales RAW DATA'!$D:$D,"B1",'Sales RAW DATA'!$E:$E,Incentive_Calc!W$5)/SUMIFS('Sales RAW DATA'!$F:$F,'Sales RAW DATA'!$I:$I,Incentive_Calc!$A71,'Sales RAW DATA'!$D:$D,"B1",'Sales RAW DATA'!$E:$E,Incentive_Calc!W$5),"")</f>
        <v>0.83070135140308565</v>
      </c>
      <c r="X71" s="44">
        <f>IFERROR(SUMIFS('Sales RAW DATA'!$G:$G,'Sales RAW DATA'!$I:$I,Incentive_Calc!$A71,'Sales RAW DATA'!$D:$D,"B1",'Sales RAW DATA'!$E:$E,Incentive_Calc!X$5)/SUMIFS('Sales RAW DATA'!$F:$F,'Sales RAW DATA'!$I:$I,Incentive_Calc!$A71,'Sales RAW DATA'!$D:$D,"B1",'Sales RAW DATA'!$E:$E,Incentive_Calc!X$5),"")</f>
        <v>0.62554690212808173</v>
      </c>
      <c r="Y71" s="44">
        <f>SUMIFS('Sales RAW DATA'!$G:$G,'Sales RAW DATA'!$I:$I,Incentive_Calc!$A71,'Sales RAW DATA'!$D:$D,"B1")/SUMIFS('Sales RAW DATA'!$F:$F,'Sales RAW DATA'!$I:$I,Incentive_Calc!$A71,'Sales RAW DATA'!$D:$D,"B1")</f>
        <v>0.79464443084259206</v>
      </c>
      <c r="Z71" s="44">
        <f>IFERROR(SUMIFS('Sales RAW DATA'!$G:$G,'Sales RAW DATA'!$I:$I,Incentive_Calc!$A71,'Sales RAW DATA'!$D:$D,"B2",'Sales RAW DATA'!$E:$E,Incentive_Calc!Z$5)/SUMIFS('Sales RAW DATA'!$F:$F,'Sales RAW DATA'!$I:$I,Incentive_Calc!$A71,'Sales RAW DATA'!$D:$D,"B2",'Sales RAW DATA'!$E:$E,Incentive_Calc!Z$5),"")</f>
        <v>0.99012074643249182</v>
      </c>
      <c r="AA71" s="44">
        <f>IFERROR(SUMIFS('Sales RAW DATA'!$G:$G,'Sales RAW DATA'!$I:$I,Incentive_Calc!$A71,'Sales RAW DATA'!$D:$D,"B2",'Sales RAW DATA'!$E:$E,Incentive_Calc!AA$5)/SUMIFS('Sales RAW DATA'!$F:$F,'Sales RAW DATA'!$I:$I,Incentive_Calc!$A71,'Sales RAW DATA'!$D:$D,"B2",'Sales RAW DATA'!$E:$E,Incentive_Calc!AA$5),"")</f>
        <v>0.86810444131575581</v>
      </c>
      <c r="AB71" s="44">
        <f>IFERROR(SUMIFS('Sales RAW DATA'!$G:$G,'Sales RAW DATA'!$I:$I,Incentive_Calc!$A71,'Sales RAW DATA'!$D:$D,"B2",'Sales RAW DATA'!$E:$E,Incentive_Calc!AB$5)/SUMIFS('Sales RAW DATA'!$F:$F,'Sales RAW DATA'!$I:$I,Incentive_Calc!$A71,'Sales RAW DATA'!$D:$D,"B2",'Sales RAW DATA'!$E:$E,Incentive_Calc!AB$5),"")</f>
        <v>1.3402326163081542</v>
      </c>
      <c r="AC71" s="44">
        <f>SUMIFS('Sales RAW DATA'!$G:$G,'Sales RAW DATA'!$I:$I,Incentive_Calc!$A71,'Sales RAW DATA'!$D:$D,"B2")/SUMIFS('Sales RAW DATA'!$F:$F,'Sales RAW DATA'!$I:$I,Incentive_Calc!$A71,'Sales RAW DATA'!$D:$D,"B2")</f>
        <v>1.0685065279694299</v>
      </c>
      <c r="AD71" s="44">
        <f>IFERROR(SUMIFS('Sales RAW DATA'!$G:$G,'Sales RAW DATA'!$I:$I,Incentive_Calc!$A71,'Sales RAW DATA'!$D:$D,"B3",'Sales RAW DATA'!$E:$E,Incentive_Calc!AD$5)/SUMIFS('Sales RAW DATA'!$F:$F,'Sales RAW DATA'!$I:$I,Incentive_Calc!$A71,'Sales RAW DATA'!$D:$D,"B3",'Sales RAW DATA'!$E:$E,Incentive_Calc!AD$5),"")</f>
        <v>0.71174037543748014</v>
      </c>
      <c r="AE71" s="44">
        <f>IFERROR(SUMIFS('Sales RAW DATA'!$G:$G,'Sales RAW DATA'!$I:$I,Incentive_Calc!$A71,'Sales RAW DATA'!$D:$D,"B3",'Sales RAW DATA'!$E:$E,Incentive_Calc!AE$5)/SUMIFS('Sales RAW DATA'!$F:$F,'Sales RAW DATA'!$I:$I,Incentive_Calc!$A71,'Sales RAW DATA'!$D:$D,"B3",'Sales RAW DATA'!$E:$E,Incentive_Calc!AE$5),"")</f>
        <v>0.63323062092234594</v>
      </c>
      <c r="AF71" s="44">
        <f>IFERROR(SUMIFS('Sales RAW DATA'!$G:$G,'Sales RAW DATA'!$I:$I,Incentive_Calc!$A71,'Sales RAW DATA'!$D:$D,"B3",'Sales RAW DATA'!$E:$E,Incentive_Calc!AF$5)/SUMIFS('Sales RAW DATA'!$F:$F,'Sales RAW DATA'!$I:$I,Incentive_Calc!$A71,'Sales RAW DATA'!$D:$D,"B3",'Sales RAW DATA'!$E:$E,Incentive_Calc!AF$5),"")</f>
        <v>0.72002866142202449</v>
      </c>
      <c r="AG71" s="44">
        <f>SUMIFS('Sales RAW DATA'!$G:$G,'Sales RAW DATA'!$I:$I,Incentive_Calc!$A71,'Sales RAW DATA'!$D:$D,"B3")/SUMIFS('Sales RAW DATA'!$F:$F,'Sales RAW DATA'!$I:$I,Incentive_Calc!$A71,'Sales RAW DATA'!$D:$D,"B3")</f>
        <v>0.69006531491312084</v>
      </c>
      <c r="AH71" s="44">
        <f>IFERROR(SUMIFS('Sales RAW DATA'!$G:$G,'Sales RAW DATA'!$I:$I,Incentive_Calc!$A71,'Sales RAW DATA'!$D:$D,"B4",'Sales RAW DATA'!$E:$E,Incentive_Calc!AH$5)/SUMIFS('Sales RAW DATA'!$F:$F,'Sales RAW DATA'!$I:$I,Incentive_Calc!$A71,'Sales RAW DATA'!$D:$D,"B4",'Sales RAW DATA'!$E:$E,Incentive_Calc!AH$5),"")</f>
        <v>0.94714715412219685</v>
      </c>
      <c r="AI71" s="44">
        <f>IFERROR(SUMIFS('Sales RAW DATA'!$G:$G,'Sales RAW DATA'!$I:$I,Incentive_Calc!$A71,'Sales RAW DATA'!$D:$D,"B4",'Sales RAW DATA'!$E:$E,Incentive_Calc!AI$5)/SUMIFS('Sales RAW DATA'!$F:$F,'Sales RAW DATA'!$I:$I,Incentive_Calc!$A71,'Sales RAW DATA'!$D:$D,"B4",'Sales RAW DATA'!$E:$E,Incentive_Calc!AI$5),"")</f>
        <v>0.75045510731542875</v>
      </c>
      <c r="AJ71" s="44">
        <f>IFERROR(SUMIFS('Sales RAW DATA'!$G:$G,'Sales RAW DATA'!$I:$I,Incentive_Calc!$A71,'Sales RAW DATA'!$D:$D,"B4",'Sales RAW DATA'!$E:$E,Incentive_Calc!AJ$5)/SUMIFS('Sales RAW DATA'!$F:$F,'Sales RAW DATA'!$I:$I,Incentive_Calc!$A71,'Sales RAW DATA'!$D:$D,"B4",'Sales RAW DATA'!$E:$E,Incentive_Calc!AJ$5),"")</f>
        <v>0.65094944403917143</v>
      </c>
      <c r="AK71" s="44">
        <f>SUMIFS('Sales RAW DATA'!$G:$G,'Sales RAW DATA'!$I:$I,Incentive_Calc!$A71,'Sales RAW DATA'!$D:$D,"B4")/SUMIFS('Sales RAW DATA'!$F:$F,'Sales RAW DATA'!$I:$I,Incentive_Calc!$A71,'Sales RAW DATA'!$D:$D,"B4")</f>
        <v>0.78032993060236244</v>
      </c>
      <c r="AL71" s="44">
        <f>IFERROR(SUMIFS('Sales RAW DATA'!$G:$G,'Sales RAW DATA'!$I:$I,Incentive_Calc!$A71,'Sales RAW DATA'!$D:$D,"B5",'Sales RAW DATA'!$E:$E,Incentive_Calc!AL$5)/SUMIFS('Sales RAW DATA'!$F:$F,'Sales RAW DATA'!$I:$I,Incentive_Calc!$A71,'Sales RAW DATA'!$D:$D,"B5",'Sales RAW DATA'!$E:$E,Incentive_Calc!AL$5),"")</f>
        <v>1.1464458910393638</v>
      </c>
      <c r="AM71" s="44">
        <f>IFERROR(SUMIFS('Sales RAW DATA'!$G:$G,'Sales RAW DATA'!$I:$I,Incentive_Calc!$A71,'Sales RAW DATA'!$D:$D,"B5",'Sales RAW DATA'!$E:$E,Incentive_Calc!AM$5)/SUMIFS('Sales RAW DATA'!$F:$F,'Sales RAW DATA'!$I:$I,Incentive_Calc!$A71,'Sales RAW DATA'!$D:$D,"B5",'Sales RAW DATA'!$E:$E,Incentive_Calc!AM$5),"")</f>
        <v>1.0734366945556921</v>
      </c>
      <c r="AN71" s="44">
        <f>IFERROR(SUMIFS('Sales RAW DATA'!$G:$G,'Sales RAW DATA'!$I:$I,Incentive_Calc!$A71,'Sales RAW DATA'!$D:$D,"B5",'Sales RAW DATA'!$E:$E,Incentive_Calc!AN$5)/SUMIFS('Sales RAW DATA'!$F:$F,'Sales RAW DATA'!$I:$I,Incentive_Calc!$A71,'Sales RAW DATA'!$D:$D,"B5",'Sales RAW DATA'!$E:$E,Incentive_Calc!AN$5),"")</f>
        <v>1.3692636072572038</v>
      </c>
      <c r="AO71" s="44">
        <f>SUMIFS('Sales RAW DATA'!$G:$G,'Sales RAW DATA'!$I:$I,Incentive_Calc!$A71,'Sales RAW DATA'!$D:$D,"B5")/SUMIFS('Sales RAW DATA'!$F:$F,'Sales RAW DATA'!$I:$I,Incentive_Calc!$A71,'Sales RAW DATA'!$D:$D,"B5")</f>
        <v>1.2024149519799152</v>
      </c>
      <c r="AP71" s="42">
        <f>SUM(SUMIFS('Sales RAW DATA'!$F$2:$F$22804,'Sales RAW DATA'!$I$2:$I$22804,Incentive_Calc!$A71,'Sales RAW DATA'!$D$2:$D$22804,"B1"),SUMIFS('Sales RAW DATA'!$F$2:$F$22804,'Sales RAW DATA'!$I$2:$I$22804,Incentive_Calc!$A71,'Sales RAW DATA'!$D$2:$D$22804,"B2"),SUMIFS('Sales RAW DATA'!$F$2:$F$22804,'Sales RAW DATA'!$I$2:$I$22804,Incentive_Calc!$A71,'Sales RAW DATA'!$D$2:$D$22804,"B3"),SUMIFS('Sales RAW DATA'!$F$2:$F$22804,'Sales RAW DATA'!$I$2:$I$22804,Incentive_Calc!$A71,'Sales RAW DATA'!$D$2:$D$22804,"B4"),SUMIFS('Sales RAW DATA'!$F$2:$F$22804,'Sales RAW DATA'!$I$2:$I$22804,Incentive_Calc!$A71,'Sales RAW DATA'!$D$2:$D$22804,"B5"))</f>
        <v>884803</v>
      </c>
      <c r="AQ71" s="42">
        <f>SUM(SUMIFS('Sales RAW DATA'!$G$2:$G$22804,'Sales RAW DATA'!$I$2:$I$22804,Incentive_Calc!$A71,'Sales RAW DATA'!$D$2:$D$22804,"B1"),SUMIFS('Sales RAW DATA'!$G$2:$G$22804,'Sales RAW DATA'!$I$2:$I$22804,Incentive_Calc!$A71,'Sales RAW DATA'!$D$2:$D$22804,"B2"),SUMIFS('Sales RAW DATA'!$G$2:$G$22804,'Sales RAW DATA'!$I$2:$I$22804,Incentive_Calc!$A71,'Sales RAW DATA'!$D$2:$D$22804,"B3"),SUMIFS('Sales RAW DATA'!$G$2:$G$22804,'Sales RAW DATA'!$I$2:$I$22804,Incentive_Calc!$A71,'Sales RAW DATA'!$D$2:$D$22804,"B4"),SUMIFS('Sales RAW DATA'!$G$2:$G$22804,'Sales RAW DATA'!$I$2:$I$22804,Incentive_Calc!$A71,'Sales RAW DATA'!$D$2:$D$22804,"B5"))</f>
        <v>723574</v>
      </c>
      <c r="AR71" s="45">
        <f t="shared" ref="AR71:AR134" si="30">IFERROR(IF(AND($AQ71/$AP71&gt;=0.995,$AQ71/$AP71&lt;1),1,$AQ71/$AP71),"")*100</f>
        <v>81.777977696730233</v>
      </c>
      <c r="AS71" s="45">
        <f t="shared" ref="AS71:AS134" si="31">IF(AND($C71="SF", INT($AR71)&gt;120), 120, IF(AND($C71="DM", INT($AR71)&gt;115), 115, INT($AR71)))</f>
        <v>81</v>
      </c>
      <c r="AT71" s="46">
        <v>1.1000000000000001</v>
      </c>
      <c r="AU71" s="46">
        <v>0.92</v>
      </c>
      <c r="AV71" s="43" t="str">
        <f t="shared" si="17"/>
        <v>Yes</v>
      </c>
      <c r="AW71" s="43" t="str">
        <f t="shared" si="18"/>
        <v>Yes</v>
      </c>
      <c r="AX71" s="43" t="str">
        <f t="shared" si="19"/>
        <v>Yes</v>
      </c>
      <c r="AY71" s="43" t="str">
        <f t="shared" ref="AY71:AY134" si="32">IF($T71&gt;=0.995,"Yes","No")</f>
        <v>Yes</v>
      </c>
    </row>
    <row r="72" spans="1:51" x14ac:dyDescent="0.35">
      <c r="A72" s="21" t="s">
        <v>946</v>
      </c>
      <c r="B72" s="21" t="s">
        <v>472</v>
      </c>
      <c r="C72" s="21" t="str">
        <f>_xlfn.XLOOKUP($A72,'Employee List'!$E:$E,'Employee List'!$D:$D,0)</f>
        <v>SF</v>
      </c>
      <c r="D72" s="42" t="str" cm="1">
        <f t="array" ref="D72">IFERROR(IF($G72="Yes",INDEX('Payment Plan'!$D$6:$D$42,MATCH(1,(Incentive_Calc!$C72='Payment Plan'!$B$6:$B$42)*(Incentive_Calc!$U72='Payment Plan'!$C$6:$C$42),0)),""),"")</f>
        <v/>
      </c>
      <c r="E72" s="42" t="str" cm="1">
        <f t="array" ref="E72">IFERROR(IF($H72="Yes",INDEX('Payment Plan'!$D$6:$D$42,MATCH(1,(Incentive_Calc!$C72='Payment Plan'!$B$6:$B$42)*(Incentive_Calc!$AS72='Payment Plan'!$C$6:$C$42),0)),""),"")</f>
        <v/>
      </c>
      <c r="F72" s="42">
        <f t="shared" si="20"/>
        <v>0</v>
      </c>
      <c r="G72" s="43" t="str">
        <f t="shared" si="21"/>
        <v>No</v>
      </c>
      <c r="H72" s="21" t="str">
        <f t="shared" si="22"/>
        <v>No</v>
      </c>
      <c r="I72" s="42">
        <f>IFERROR(SUMIFS('Sales RAW DATA'!$F$2:$F$30000,'Sales RAW DATA'!$I$2:$I$30000,Incentive_Calc!$A72,'Sales RAW DATA'!$E$2:$E$30000,Incentive_Calc!I$5),"")</f>
        <v>550358</v>
      </c>
      <c r="J72" s="42">
        <f>IFERROR(SUMIFS('Sales RAW DATA'!$F$2:$F$30000,'Sales RAW DATA'!$I$2:$I$30000,Incentive_Calc!$A72,'Sales RAW DATA'!$E$2:$E$30000,Incentive_Calc!J$5),"")</f>
        <v>566964</v>
      </c>
      <c r="K72" s="42">
        <f>IFERROR(SUMIFS('Sales RAW DATA'!$F$2:$F$30000,'Sales RAW DATA'!$I$2:$I$30000,Incentive_Calc!$A72,'Sales RAW DATA'!$E$2:$E$30000,Incentive_Calc!K$5),"")</f>
        <v>558764</v>
      </c>
      <c r="L72" s="42">
        <f t="shared" si="23"/>
        <v>1676086</v>
      </c>
      <c r="M72" s="42">
        <f>IFERROR(SUMIFS('Sales RAW DATA'!$G$2:$G$30000,'Sales RAW DATA'!$I$2:$I$30000,Incentive_Calc!$A72,'Sales RAW DATA'!$E$2:$E$30000,Incentive_Calc!M$5),"")</f>
        <v>591113</v>
      </c>
      <c r="N72" s="42">
        <f>IFERROR(SUMIFS('Sales RAW DATA'!$G$2:$G$30000,'Sales RAW DATA'!$I$2:$I$30000,Incentive_Calc!$A72,'Sales RAW DATA'!$E$2:$E$30000,Incentive_Calc!N$5),"")</f>
        <v>400140</v>
      </c>
      <c r="O72" s="42">
        <f>IFERROR(SUMIFS('Sales RAW DATA'!$G$2:$G$30000,'Sales RAW DATA'!$I$2:$I$30000,Incentive_Calc!$A72,'Sales RAW DATA'!$E$2:$E$30000,Incentive_Calc!O$5),"")</f>
        <v>382931</v>
      </c>
      <c r="P72" s="42">
        <f t="shared" si="24"/>
        <v>1374184</v>
      </c>
      <c r="Q72" s="44">
        <f t="shared" si="25"/>
        <v>1.0740517990108256</v>
      </c>
      <c r="R72" s="44">
        <f t="shared" si="26"/>
        <v>0.70575909581560736</v>
      </c>
      <c r="S72" s="44">
        <f t="shared" si="27"/>
        <v>0.68531795176496701</v>
      </c>
      <c r="T72" s="45">
        <f t="shared" si="28"/>
        <v>81.987678436548009</v>
      </c>
      <c r="U72" s="45">
        <f t="shared" si="29"/>
        <v>81</v>
      </c>
      <c r="V72" s="44">
        <f>IFERROR(SUMIFS('Sales RAW DATA'!$G:$G,'Sales RAW DATA'!$I:$I,Incentive_Calc!$A72,'Sales RAW DATA'!$D:$D,"B1",'Sales RAW DATA'!$E:$E,Incentive_Calc!V$5)/SUMIFS('Sales RAW DATA'!$F:$F,'Sales RAW DATA'!$I:$I,Incentive_Calc!$A72,'Sales RAW DATA'!$D:$D,"B1",'Sales RAW DATA'!$E:$E,Incentive_Calc!V$5),"")</f>
        <v>0.81282180388844671</v>
      </c>
      <c r="W72" s="44">
        <f>IFERROR(SUMIFS('Sales RAW DATA'!$G:$G,'Sales RAW DATA'!$I:$I,Incentive_Calc!$A72,'Sales RAW DATA'!$D:$D,"B1",'Sales RAW DATA'!$E:$E,Incentive_Calc!W$5)/SUMIFS('Sales RAW DATA'!$F:$F,'Sales RAW DATA'!$I:$I,Incentive_Calc!$A72,'Sales RAW DATA'!$D:$D,"B1",'Sales RAW DATA'!$E:$E,Incentive_Calc!W$5),"")</f>
        <v>0.62601472995090013</v>
      </c>
      <c r="X72" s="44">
        <f>IFERROR(SUMIFS('Sales RAW DATA'!$G:$G,'Sales RAW DATA'!$I:$I,Incentive_Calc!$A72,'Sales RAW DATA'!$D:$D,"B1",'Sales RAW DATA'!$E:$E,Incentive_Calc!X$5)/SUMIFS('Sales RAW DATA'!$F:$F,'Sales RAW DATA'!$I:$I,Incentive_Calc!$A72,'Sales RAW DATA'!$D:$D,"B1",'Sales RAW DATA'!$E:$E,Incentive_Calc!X$5),"")</f>
        <v>0.54482716661017094</v>
      </c>
      <c r="Y72" s="44">
        <f>SUMIFS('Sales RAW DATA'!$G:$G,'Sales RAW DATA'!$I:$I,Incentive_Calc!$A72,'Sales RAW DATA'!$D:$D,"B1")/SUMIFS('Sales RAW DATA'!$F:$F,'Sales RAW DATA'!$I:$I,Incentive_Calc!$A72,'Sales RAW DATA'!$D:$D,"B1")</f>
        <v>0.66392239453698387</v>
      </c>
      <c r="Z72" s="44">
        <f>IFERROR(SUMIFS('Sales RAW DATA'!$G:$G,'Sales RAW DATA'!$I:$I,Incentive_Calc!$A72,'Sales RAW DATA'!$D:$D,"B2",'Sales RAW DATA'!$E:$E,Incentive_Calc!Z$5)/SUMIFS('Sales RAW DATA'!$F:$F,'Sales RAW DATA'!$I:$I,Incentive_Calc!$A72,'Sales RAW DATA'!$D:$D,"B2",'Sales RAW DATA'!$E:$E,Incentive_Calc!Z$5),"")</f>
        <v>0.98254313272653171</v>
      </c>
      <c r="AA72" s="44">
        <f>IFERROR(SUMIFS('Sales RAW DATA'!$G:$G,'Sales RAW DATA'!$I:$I,Incentive_Calc!$A72,'Sales RAW DATA'!$D:$D,"B2",'Sales RAW DATA'!$E:$E,Incentive_Calc!AA$5)/SUMIFS('Sales RAW DATA'!$F:$F,'Sales RAW DATA'!$I:$I,Incentive_Calc!$A72,'Sales RAW DATA'!$D:$D,"B2",'Sales RAW DATA'!$E:$E,Incentive_Calc!AA$5),"")</f>
        <v>0.83577672241723444</v>
      </c>
      <c r="AB72" s="44">
        <f>IFERROR(SUMIFS('Sales RAW DATA'!$G:$G,'Sales RAW DATA'!$I:$I,Incentive_Calc!$A72,'Sales RAW DATA'!$D:$D,"B2",'Sales RAW DATA'!$E:$E,Incentive_Calc!AB$5)/SUMIFS('Sales RAW DATA'!$F:$F,'Sales RAW DATA'!$I:$I,Incentive_Calc!$A72,'Sales RAW DATA'!$D:$D,"B2",'Sales RAW DATA'!$E:$E,Incentive_Calc!AB$5),"")</f>
        <v>1.3720533498759304</v>
      </c>
      <c r="AC72" s="44">
        <f>SUMIFS('Sales RAW DATA'!$G:$G,'Sales RAW DATA'!$I:$I,Incentive_Calc!$A72,'Sales RAW DATA'!$D:$D,"B2")/SUMIFS('Sales RAW DATA'!$F:$F,'Sales RAW DATA'!$I:$I,Incentive_Calc!$A72,'Sales RAW DATA'!$D:$D,"B2")</f>
        <v>1.0511305668256341</v>
      </c>
      <c r="AD72" s="44">
        <f>IFERROR(SUMIFS('Sales RAW DATA'!$G:$G,'Sales RAW DATA'!$I:$I,Incentive_Calc!$A72,'Sales RAW DATA'!$D:$D,"B3",'Sales RAW DATA'!$E:$E,Incentive_Calc!AD$5)/SUMIFS('Sales RAW DATA'!$F:$F,'Sales RAW DATA'!$I:$I,Incentive_Calc!$A72,'Sales RAW DATA'!$D:$D,"B3",'Sales RAW DATA'!$E:$E,Incentive_Calc!AD$5),"")</f>
        <v>0.42567609670987039</v>
      </c>
      <c r="AE72" s="44">
        <f>IFERROR(SUMIFS('Sales RAW DATA'!$G:$G,'Sales RAW DATA'!$I:$I,Incentive_Calc!$A72,'Sales RAW DATA'!$D:$D,"B3",'Sales RAW DATA'!$E:$E,Incentive_Calc!AE$5)/SUMIFS('Sales RAW DATA'!$F:$F,'Sales RAW DATA'!$I:$I,Incentive_Calc!$A72,'Sales RAW DATA'!$D:$D,"B3",'Sales RAW DATA'!$E:$E,Incentive_Calc!AE$5),"")</f>
        <v>0.48807153965785383</v>
      </c>
      <c r="AF72" s="44">
        <f>IFERROR(SUMIFS('Sales RAW DATA'!$G:$G,'Sales RAW DATA'!$I:$I,Incentive_Calc!$A72,'Sales RAW DATA'!$D:$D,"B3",'Sales RAW DATA'!$E:$E,Incentive_Calc!AF$5)/SUMIFS('Sales RAW DATA'!$F:$F,'Sales RAW DATA'!$I:$I,Incentive_Calc!$A72,'Sales RAW DATA'!$D:$D,"B3",'Sales RAW DATA'!$E:$E,Incentive_Calc!AF$5),"")</f>
        <v>0.55613010614784297</v>
      </c>
      <c r="AG72" s="44">
        <f>SUMIFS('Sales RAW DATA'!$G:$G,'Sales RAW DATA'!$I:$I,Incentive_Calc!$A72,'Sales RAW DATA'!$D:$D,"B3")/SUMIFS('Sales RAW DATA'!$F:$F,'Sales RAW DATA'!$I:$I,Incentive_Calc!$A72,'Sales RAW DATA'!$D:$D,"B3")</f>
        <v>0.49294301884174324</v>
      </c>
      <c r="AH72" s="44">
        <f>IFERROR(SUMIFS('Sales RAW DATA'!$G:$G,'Sales RAW DATA'!$I:$I,Incentive_Calc!$A72,'Sales RAW DATA'!$D:$D,"B4",'Sales RAW DATA'!$E:$E,Incentive_Calc!AH$5)/SUMIFS('Sales RAW DATA'!$F:$F,'Sales RAW DATA'!$I:$I,Incentive_Calc!$A72,'Sales RAW DATA'!$D:$D,"B4",'Sales RAW DATA'!$E:$E,Incentive_Calc!AH$5),"")</f>
        <v>0.93168247563574835</v>
      </c>
      <c r="AI72" s="44">
        <f>IFERROR(SUMIFS('Sales RAW DATA'!$G:$G,'Sales RAW DATA'!$I:$I,Incentive_Calc!$A72,'Sales RAW DATA'!$D:$D,"B4",'Sales RAW DATA'!$E:$E,Incentive_Calc!AI$5)/SUMIFS('Sales RAW DATA'!$F:$F,'Sales RAW DATA'!$I:$I,Incentive_Calc!$A72,'Sales RAW DATA'!$D:$D,"B4",'Sales RAW DATA'!$E:$E,Incentive_Calc!AI$5),"")</f>
        <v>0.76432486297957147</v>
      </c>
      <c r="AJ72" s="44">
        <f>IFERROR(SUMIFS('Sales RAW DATA'!$G:$G,'Sales RAW DATA'!$I:$I,Incentive_Calc!$A72,'Sales RAW DATA'!$D:$D,"B4",'Sales RAW DATA'!$E:$E,Incentive_Calc!AJ$5)/SUMIFS('Sales RAW DATA'!$F:$F,'Sales RAW DATA'!$I:$I,Incentive_Calc!$A72,'Sales RAW DATA'!$D:$D,"B4",'Sales RAW DATA'!$E:$E,Incentive_Calc!AJ$5),"")</f>
        <v>0.77267256745022161</v>
      </c>
      <c r="AK72" s="44">
        <f>SUMIFS('Sales RAW DATA'!$G:$G,'Sales RAW DATA'!$I:$I,Incentive_Calc!$A72,'Sales RAW DATA'!$D:$D,"B4")/SUMIFS('Sales RAW DATA'!$F:$F,'Sales RAW DATA'!$I:$I,Incentive_Calc!$A72,'Sales RAW DATA'!$D:$D,"B4")</f>
        <v>0.82036361755502107</v>
      </c>
      <c r="AL72" s="44">
        <f>IFERROR(SUMIFS('Sales RAW DATA'!$G:$G,'Sales RAW DATA'!$I:$I,Incentive_Calc!$A72,'Sales RAW DATA'!$D:$D,"B5",'Sales RAW DATA'!$E:$E,Incentive_Calc!AL$5)/SUMIFS('Sales RAW DATA'!$F:$F,'Sales RAW DATA'!$I:$I,Incentive_Calc!$A72,'Sales RAW DATA'!$D:$D,"B5",'Sales RAW DATA'!$E:$E,Incentive_Calc!AL$5),"")</f>
        <v>1.3009310241265393</v>
      </c>
      <c r="AM72" s="44">
        <f>IFERROR(SUMIFS('Sales RAW DATA'!$G:$G,'Sales RAW DATA'!$I:$I,Incentive_Calc!$A72,'Sales RAW DATA'!$D:$D,"B5",'Sales RAW DATA'!$E:$E,Incentive_Calc!AM$5)/SUMIFS('Sales RAW DATA'!$F:$F,'Sales RAW DATA'!$I:$I,Incentive_Calc!$A72,'Sales RAW DATA'!$D:$D,"B5",'Sales RAW DATA'!$E:$E,Incentive_Calc!AM$5),"")</f>
        <v>0.9421247227015036</v>
      </c>
      <c r="AN72" s="44">
        <f>IFERROR(SUMIFS('Sales RAW DATA'!$G:$G,'Sales RAW DATA'!$I:$I,Incentive_Calc!$A72,'Sales RAW DATA'!$D:$D,"B5",'Sales RAW DATA'!$E:$E,Incentive_Calc!AN$5)/SUMIFS('Sales RAW DATA'!$F:$F,'Sales RAW DATA'!$I:$I,Incentive_Calc!$A72,'Sales RAW DATA'!$D:$D,"B5",'Sales RAW DATA'!$E:$E,Incentive_Calc!AN$5),"")</f>
        <v>0.69350563286944999</v>
      </c>
      <c r="AO72" s="44">
        <f>SUMIFS('Sales RAW DATA'!$G:$G,'Sales RAW DATA'!$I:$I,Incentive_Calc!$A72,'Sales RAW DATA'!$D:$D,"B5")/SUMIFS('Sales RAW DATA'!$F:$F,'Sales RAW DATA'!$I:$I,Incentive_Calc!$A72,'Sales RAW DATA'!$D:$D,"B5")</f>
        <v>0.97333398491586443</v>
      </c>
      <c r="AP72" s="42">
        <f>SUM(SUMIFS('Sales RAW DATA'!$F$2:$F$22804,'Sales RAW DATA'!$I$2:$I$22804,Incentive_Calc!$A72,'Sales RAW DATA'!$D$2:$D$22804,"B1"),SUMIFS('Sales RAW DATA'!$F$2:$F$22804,'Sales RAW DATA'!$I$2:$I$22804,Incentive_Calc!$A72,'Sales RAW DATA'!$D$2:$D$22804,"B2"),SUMIFS('Sales RAW DATA'!$F$2:$F$22804,'Sales RAW DATA'!$I$2:$I$22804,Incentive_Calc!$A72,'Sales RAW DATA'!$D$2:$D$22804,"B3"),SUMIFS('Sales RAW DATA'!$F$2:$F$22804,'Sales RAW DATA'!$I$2:$I$22804,Incentive_Calc!$A72,'Sales RAW DATA'!$D$2:$D$22804,"B4"),SUMIFS('Sales RAW DATA'!$F$2:$F$22804,'Sales RAW DATA'!$I$2:$I$22804,Incentive_Calc!$A72,'Sales RAW DATA'!$D$2:$D$22804,"B5"))</f>
        <v>859044</v>
      </c>
      <c r="AQ72" s="42">
        <f>SUM(SUMIFS('Sales RAW DATA'!$G$2:$G$22804,'Sales RAW DATA'!$I$2:$I$22804,Incentive_Calc!$A72,'Sales RAW DATA'!$D$2:$D$22804,"B1"),SUMIFS('Sales RAW DATA'!$G$2:$G$22804,'Sales RAW DATA'!$I$2:$I$22804,Incentive_Calc!$A72,'Sales RAW DATA'!$D$2:$D$22804,"B2"),SUMIFS('Sales RAW DATA'!$G$2:$G$22804,'Sales RAW DATA'!$I$2:$I$22804,Incentive_Calc!$A72,'Sales RAW DATA'!$D$2:$D$22804,"B3"),SUMIFS('Sales RAW DATA'!$G$2:$G$22804,'Sales RAW DATA'!$I$2:$I$22804,Incentive_Calc!$A72,'Sales RAW DATA'!$D$2:$D$22804,"B4"),SUMIFS('Sales RAW DATA'!$G$2:$G$22804,'Sales RAW DATA'!$I$2:$I$22804,Incentive_Calc!$A72,'Sales RAW DATA'!$D$2:$D$22804,"B5"))</f>
        <v>601397</v>
      </c>
      <c r="AR72" s="45">
        <f t="shared" si="30"/>
        <v>70.007706240891025</v>
      </c>
      <c r="AS72" s="45">
        <f t="shared" si="31"/>
        <v>70</v>
      </c>
      <c r="AT72" s="46">
        <v>0.97</v>
      </c>
      <c r="AU72" s="46">
        <v>0.86</v>
      </c>
      <c r="AV72" s="43" t="str">
        <f t="shared" si="17"/>
        <v>Yes</v>
      </c>
      <c r="AW72" s="43" t="str">
        <f t="shared" si="18"/>
        <v>No</v>
      </c>
      <c r="AX72" s="43" t="str">
        <f t="shared" si="19"/>
        <v>No</v>
      </c>
      <c r="AY72" s="43" t="str">
        <f t="shared" si="32"/>
        <v>Yes</v>
      </c>
    </row>
    <row r="73" spans="1:51" x14ac:dyDescent="0.35">
      <c r="A73" s="21" t="s">
        <v>947</v>
      </c>
      <c r="B73" s="21" t="s">
        <v>473</v>
      </c>
      <c r="C73" s="21" t="str">
        <f>_xlfn.XLOOKUP($A73,'Employee List'!$E:$E,'Employee List'!$D:$D,0)</f>
        <v>SF</v>
      </c>
      <c r="D73" s="42" cm="1">
        <f t="array" ref="D73">IFERROR(IF($G73="Yes",INDEX('Payment Plan'!$D$6:$D$42,MATCH(1,(Incentive_Calc!$C73='Payment Plan'!$B$6:$B$42)*(Incentive_Calc!$U73='Payment Plan'!$C$6:$C$42),0)),""),"")</f>
        <v>30387.65625</v>
      </c>
      <c r="E73" s="42" cm="1">
        <f t="array" ref="E73">IFERROR(IF($H73="Yes",INDEX('Payment Plan'!$D$6:$D$42,MATCH(1,(Incentive_Calc!$C73='Payment Plan'!$B$6:$B$42)*(Incentive_Calc!$AS73='Payment Plan'!$C$6:$C$42),0)),""),"")</f>
        <v>48479.006749328619</v>
      </c>
      <c r="F73" s="42">
        <f t="shared" si="20"/>
        <v>78866.662999328619</v>
      </c>
      <c r="G73" s="43" t="str">
        <f t="shared" si="21"/>
        <v>Yes</v>
      </c>
      <c r="H73" s="21" t="str">
        <f t="shared" si="22"/>
        <v>Yes</v>
      </c>
      <c r="I73" s="42">
        <f>IFERROR(SUMIFS('Sales RAW DATA'!$F$2:$F$30000,'Sales RAW DATA'!$I$2:$I$30000,Incentive_Calc!$A73,'Sales RAW DATA'!$E$2:$E$30000,Incentive_Calc!I$5),"")</f>
        <v>730158</v>
      </c>
      <c r="J73" s="42">
        <f>IFERROR(SUMIFS('Sales RAW DATA'!$F$2:$F$30000,'Sales RAW DATA'!$I$2:$I$30000,Incentive_Calc!$A73,'Sales RAW DATA'!$E$2:$E$30000,Incentive_Calc!J$5),"")</f>
        <v>728920</v>
      </c>
      <c r="K73" s="42">
        <f>IFERROR(SUMIFS('Sales RAW DATA'!$F$2:$F$30000,'Sales RAW DATA'!$I$2:$I$30000,Incentive_Calc!$A73,'Sales RAW DATA'!$E$2:$E$30000,Incentive_Calc!K$5),"")</f>
        <v>745498</v>
      </c>
      <c r="L73" s="42">
        <f t="shared" si="23"/>
        <v>2204576</v>
      </c>
      <c r="M73" s="42">
        <f>IFERROR(SUMIFS('Sales RAW DATA'!$G$2:$G$30000,'Sales RAW DATA'!$I$2:$I$30000,Incentive_Calc!$A73,'Sales RAW DATA'!$E$2:$E$30000,Incentive_Calc!M$5),"")</f>
        <v>797225</v>
      </c>
      <c r="N73" s="42">
        <f>IFERROR(SUMIFS('Sales RAW DATA'!$G$2:$G$30000,'Sales RAW DATA'!$I$2:$I$30000,Incentive_Calc!$A73,'Sales RAW DATA'!$E$2:$E$30000,Incentive_Calc!N$5),"")</f>
        <v>754027</v>
      </c>
      <c r="O73" s="42">
        <f>IFERROR(SUMIFS('Sales RAW DATA'!$G$2:$G$30000,'Sales RAW DATA'!$I$2:$I$30000,Incentive_Calc!$A73,'Sales RAW DATA'!$E$2:$E$30000,Incentive_Calc!O$5),"")</f>
        <v>760284</v>
      </c>
      <c r="P73" s="42">
        <f t="shared" si="24"/>
        <v>2311536</v>
      </c>
      <c r="Q73" s="44">
        <f t="shared" si="25"/>
        <v>1.091852722287505</v>
      </c>
      <c r="R73" s="44">
        <f t="shared" si="26"/>
        <v>1.0344441090929046</v>
      </c>
      <c r="S73" s="44">
        <f t="shared" si="27"/>
        <v>1.0198337218879192</v>
      </c>
      <c r="T73" s="45">
        <f t="shared" si="28"/>
        <v>104.85172659050991</v>
      </c>
      <c r="U73" s="45">
        <f t="shared" si="29"/>
        <v>104</v>
      </c>
      <c r="V73" s="44">
        <f>IFERROR(SUMIFS('Sales RAW DATA'!$G:$G,'Sales RAW DATA'!$I:$I,Incentive_Calc!$A73,'Sales RAW DATA'!$D:$D,"B1",'Sales RAW DATA'!$E:$E,Incentive_Calc!V$5)/SUMIFS('Sales RAW DATA'!$F:$F,'Sales RAW DATA'!$I:$I,Incentive_Calc!$A73,'Sales RAW DATA'!$D:$D,"B1",'Sales RAW DATA'!$E:$E,Incentive_Calc!V$5),"")</f>
        <v>1.1759226823470537</v>
      </c>
      <c r="W73" s="44">
        <f>IFERROR(SUMIFS('Sales RAW DATA'!$G:$G,'Sales RAW DATA'!$I:$I,Incentive_Calc!$A73,'Sales RAW DATA'!$D:$D,"B1",'Sales RAW DATA'!$E:$E,Incentive_Calc!W$5)/SUMIFS('Sales RAW DATA'!$F:$F,'Sales RAW DATA'!$I:$I,Incentive_Calc!$A73,'Sales RAW DATA'!$D:$D,"B1",'Sales RAW DATA'!$E:$E,Incentive_Calc!W$5),"")</f>
        <v>1.1004396218743646</v>
      </c>
      <c r="X73" s="44">
        <f>IFERROR(SUMIFS('Sales RAW DATA'!$G:$G,'Sales RAW DATA'!$I:$I,Incentive_Calc!$A73,'Sales RAW DATA'!$D:$D,"B1",'Sales RAW DATA'!$E:$E,Incentive_Calc!X$5)/SUMIFS('Sales RAW DATA'!$F:$F,'Sales RAW DATA'!$I:$I,Incentive_Calc!$A73,'Sales RAW DATA'!$D:$D,"B1",'Sales RAW DATA'!$E:$E,Incentive_Calc!X$5),"")</f>
        <v>0.85266254820072851</v>
      </c>
      <c r="Y73" s="44">
        <f>SUMIFS('Sales RAW DATA'!$G:$G,'Sales RAW DATA'!$I:$I,Incentive_Calc!$A73,'Sales RAW DATA'!$D:$D,"B1")/SUMIFS('Sales RAW DATA'!$F:$F,'Sales RAW DATA'!$I:$I,Incentive_Calc!$A73,'Sales RAW DATA'!$D:$D,"B1")</f>
        <v>1.0467675024937817</v>
      </c>
      <c r="Z73" s="44">
        <f>IFERROR(SUMIFS('Sales RAW DATA'!$G:$G,'Sales RAW DATA'!$I:$I,Incentive_Calc!$A73,'Sales RAW DATA'!$D:$D,"B2",'Sales RAW DATA'!$E:$E,Incentive_Calc!Z$5)/SUMIFS('Sales RAW DATA'!$F:$F,'Sales RAW DATA'!$I:$I,Incentive_Calc!$A73,'Sales RAW DATA'!$D:$D,"B2",'Sales RAW DATA'!$E:$E,Incentive_Calc!Z$5),"")</f>
        <v>1.2768010918662465</v>
      </c>
      <c r="AA73" s="44">
        <f>IFERROR(SUMIFS('Sales RAW DATA'!$G:$G,'Sales RAW DATA'!$I:$I,Incentive_Calc!$A73,'Sales RAW DATA'!$D:$D,"B2",'Sales RAW DATA'!$E:$E,Incentive_Calc!AA$5)/SUMIFS('Sales RAW DATA'!$F:$F,'Sales RAW DATA'!$I:$I,Incentive_Calc!$A73,'Sales RAW DATA'!$D:$D,"B2",'Sales RAW DATA'!$E:$E,Incentive_Calc!AA$5),"")</f>
        <v>0.93458287394340311</v>
      </c>
      <c r="AB73" s="44">
        <f>IFERROR(SUMIFS('Sales RAW DATA'!$G:$G,'Sales RAW DATA'!$I:$I,Incentive_Calc!$A73,'Sales RAW DATA'!$D:$D,"B2",'Sales RAW DATA'!$E:$E,Incentive_Calc!AB$5)/SUMIFS('Sales RAW DATA'!$F:$F,'Sales RAW DATA'!$I:$I,Incentive_Calc!$A73,'Sales RAW DATA'!$D:$D,"B2",'Sales RAW DATA'!$E:$E,Incentive_Calc!AB$5),"")</f>
        <v>1.2035169381949833</v>
      </c>
      <c r="AC73" s="44">
        <f>SUMIFS('Sales RAW DATA'!$G:$G,'Sales RAW DATA'!$I:$I,Incentive_Calc!$A73,'Sales RAW DATA'!$D:$D,"B2")/SUMIFS('Sales RAW DATA'!$F:$F,'Sales RAW DATA'!$I:$I,Incentive_Calc!$A73,'Sales RAW DATA'!$D:$D,"B2")</f>
        <v>1.1370790405994218</v>
      </c>
      <c r="AD73" s="44">
        <f>IFERROR(SUMIFS('Sales RAW DATA'!$G:$G,'Sales RAW DATA'!$I:$I,Incentive_Calc!$A73,'Sales RAW DATA'!$D:$D,"B3",'Sales RAW DATA'!$E:$E,Incentive_Calc!AD$5)/SUMIFS('Sales RAW DATA'!$F:$F,'Sales RAW DATA'!$I:$I,Incentive_Calc!$A73,'Sales RAW DATA'!$D:$D,"B3",'Sales RAW DATA'!$E:$E,Incentive_Calc!AD$5),"")</f>
        <v>0.98760863661053777</v>
      </c>
      <c r="AE73" s="44">
        <f>IFERROR(SUMIFS('Sales RAW DATA'!$G:$G,'Sales RAW DATA'!$I:$I,Incentive_Calc!$A73,'Sales RAW DATA'!$D:$D,"B3",'Sales RAW DATA'!$E:$E,Incentive_Calc!AE$5)/SUMIFS('Sales RAW DATA'!$F:$F,'Sales RAW DATA'!$I:$I,Incentive_Calc!$A73,'Sales RAW DATA'!$D:$D,"B3",'Sales RAW DATA'!$E:$E,Incentive_Calc!AE$5),"")</f>
        <v>1.1158672069010587</v>
      </c>
      <c r="AF73" s="44">
        <f>IFERROR(SUMIFS('Sales RAW DATA'!$G:$G,'Sales RAW DATA'!$I:$I,Incentive_Calc!$A73,'Sales RAW DATA'!$D:$D,"B3",'Sales RAW DATA'!$E:$E,Incentive_Calc!AF$5)/SUMIFS('Sales RAW DATA'!$F:$F,'Sales RAW DATA'!$I:$I,Incentive_Calc!$A73,'Sales RAW DATA'!$D:$D,"B3",'Sales RAW DATA'!$E:$E,Incentive_Calc!AF$5),"")</f>
        <v>1.5135260071072931</v>
      </c>
      <c r="AG73" s="44">
        <f>SUMIFS('Sales RAW DATA'!$G:$G,'Sales RAW DATA'!$I:$I,Incentive_Calc!$A73,'Sales RAW DATA'!$D:$D,"B3")/SUMIFS('Sales RAW DATA'!$F:$F,'Sales RAW DATA'!$I:$I,Incentive_Calc!$A73,'Sales RAW DATA'!$D:$D,"B3")</f>
        <v>1.2213459053507361</v>
      </c>
      <c r="AH73" s="44">
        <f>IFERROR(SUMIFS('Sales RAW DATA'!$G:$G,'Sales RAW DATA'!$I:$I,Incentive_Calc!$A73,'Sales RAW DATA'!$D:$D,"B4",'Sales RAW DATA'!$E:$E,Incentive_Calc!AH$5)/SUMIFS('Sales RAW DATA'!$F:$F,'Sales RAW DATA'!$I:$I,Incentive_Calc!$A73,'Sales RAW DATA'!$D:$D,"B4",'Sales RAW DATA'!$E:$E,Incentive_Calc!AH$5),"")</f>
        <v>1.1040251053814343</v>
      </c>
      <c r="AI73" s="44">
        <f>IFERROR(SUMIFS('Sales RAW DATA'!$G:$G,'Sales RAW DATA'!$I:$I,Incentive_Calc!$A73,'Sales RAW DATA'!$D:$D,"B4",'Sales RAW DATA'!$E:$E,Incentive_Calc!AI$5)/SUMIFS('Sales RAW DATA'!$F:$F,'Sales RAW DATA'!$I:$I,Incentive_Calc!$A73,'Sales RAW DATA'!$D:$D,"B4",'Sales RAW DATA'!$E:$E,Incentive_Calc!AI$5),"")</f>
        <v>1.068301687763713</v>
      </c>
      <c r="AJ73" s="44">
        <f>IFERROR(SUMIFS('Sales RAW DATA'!$G:$G,'Sales RAW DATA'!$I:$I,Incentive_Calc!$A73,'Sales RAW DATA'!$D:$D,"B4",'Sales RAW DATA'!$E:$E,Incentive_Calc!AJ$5)/SUMIFS('Sales RAW DATA'!$F:$F,'Sales RAW DATA'!$I:$I,Incentive_Calc!$A73,'Sales RAW DATA'!$D:$D,"B4",'Sales RAW DATA'!$E:$E,Incentive_Calc!AJ$5),"")</f>
        <v>1.1243440928605501</v>
      </c>
      <c r="AK73" s="44">
        <f>SUMIFS('Sales RAW DATA'!$G:$G,'Sales RAW DATA'!$I:$I,Incentive_Calc!$A73,'Sales RAW DATA'!$D:$D,"B4")/SUMIFS('Sales RAW DATA'!$F:$F,'Sales RAW DATA'!$I:$I,Incentive_Calc!$A73,'Sales RAW DATA'!$D:$D,"B4")</f>
        <v>1.0988340522093849</v>
      </c>
      <c r="AL73" s="44">
        <f>IFERROR(SUMIFS('Sales RAW DATA'!$G:$G,'Sales RAW DATA'!$I:$I,Incentive_Calc!$A73,'Sales RAW DATA'!$D:$D,"B5",'Sales RAW DATA'!$E:$E,Incentive_Calc!AL$5)/SUMIFS('Sales RAW DATA'!$F:$F,'Sales RAW DATA'!$I:$I,Incentive_Calc!$A73,'Sales RAW DATA'!$D:$D,"B5",'Sales RAW DATA'!$E:$E,Incentive_Calc!AL$5),"")</f>
        <v>1.2124078091106292</v>
      </c>
      <c r="AM73" s="44">
        <f>IFERROR(SUMIFS('Sales RAW DATA'!$G:$G,'Sales RAW DATA'!$I:$I,Incentive_Calc!$A73,'Sales RAW DATA'!$D:$D,"B5",'Sales RAW DATA'!$E:$E,Incentive_Calc!AM$5)/SUMIFS('Sales RAW DATA'!$F:$F,'Sales RAW DATA'!$I:$I,Incentive_Calc!$A73,'Sales RAW DATA'!$D:$D,"B5",'Sales RAW DATA'!$E:$E,Incentive_Calc!AM$5),"")</f>
        <v>0.94179459064327486</v>
      </c>
      <c r="AN73" s="44">
        <f>IFERROR(SUMIFS('Sales RAW DATA'!$G:$G,'Sales RAW DATA'!$I:$I,Incentive_Calc!$A73,'Sales RAW DATA'!$D:$D,"B5",'Sales RAW DATA'!$E:$E,Incentive_Calc!AN$5)/SUMIFS('Sales RAW DATA'!$F:$F,'Sales RAW DATA'!$I:$I,Incentive_Calc!$A73,'Sales RAW DATA'!$D:$D,"B5",'Sales RAW DATA'!$E:$E,Incentive_Calc!AN$5),"")</f>
        <v>0.99717168628650055</v>
      </c>
      <c r="AO73" s="44">
        <f>SUMIFS('Sales RAW DATA'!$G:$G,'Sales RAW DATA'!$I:$I,Incentive_Calc!$A73,'Sales RAW DATA'!$D:$D,"B5")/SUMIFS('Sales RAW DATA'!$F:$F,'Sales RAW DATA'!$I:$I,Incentive_Calc!$A73,'Sales RAW DATA'!$D:$D,"B5")</f>
        <v>1.0499001434558803</v>
      </c>
      <c r="AP73" s="42">
        <f>SUM(SUMIFS('Sales RAW DATA'!$F$2:$F$22804,'Sales RAW DATA'!$I$2:$I$22804,Incentive_Calc!$A73,'Sales RAW DATA'!$D$2:$D$22804,"B1"),SUMIFS('Sales RAW DATA'!$F$2:$F$22804,'Sales RAW DATA'!$I$2:$I$22804,Incentive_Calc!$A73,'Sales RAW DATA'!$D$2:$D$22804,"B2"),SUMIFS('Sales RAW DATA'!$F$2:$F$22804,'Sales RAW DATA'!$I$2:$I$22804,Incentive_Calc!$A73,'Sales RAW DATA'!$D$2:$D$22804,"B3"),SUMIFS('Sales RAW DATA'!$F$2:$F$22804,'Sales RAW DATA'!$I$2:$I$22804,Incentive_Calc!$A73,'Sales RAW DATA'!$D$2:$D$22804,"B4"),SUMIFS('Sales RAW DATA'!$F$2:$F$22804,'Sales RAW DATA'!$I$2:$I$22804,Incentive_Calc!$A73,'Sales RAW DATA'!$D$2:$D$22804,"B5"))</f>
        <v>1147020</v>
      </c>
      <c r="AQ73" s="42">
        <f>SUM(SUMIFS('Sales RAW DATA'!$G$2:$G$22804,'Sales RAW DATA'!$I$2:$I$22804,Incentive_Calc!$A73,'Sales RAW DATA'!$D$2:$D$22804,"B1"),SUMIFS('Sales RAW DATA'!$G$2:$G$22804,'Sales RAW DATA'!$I$2:$I$22804,Incentive_Calc!$A73,'Sales RAW DATA'!$D$2:$D$22804,"B2"),SUMIFS('Sales RAW DATA'!$G$2:$G$22804,'Sales RAW DATA'!$I$2:$I$22804,Incentive_Calc!$A73,'Sales RAW DATA'!$D$2:$D$22804,"B3"),SUMIFS('Sales RAW DATA'!$G$2:$G$22804,'Sales RAW DATA'!$I$2:$I$22804,Incentive_Calc!$A73,'Sales RAW DATA'!$D$2:$D$22804,"B4"),SUMIFS('Sales RAW DATA'!$G$2:$G$22804,'Sales RAW DATA'!$I$2:$I$22804,Incentive_Calc!$A73,'Sales RAW DATA'!$D$2:$D$22804,"B5"))</f>
        <v>1271134</v>
      </c>
      <c r="AR73" s="45">
        <f t="shared" si="30"/>
        <v>110.82056110617077</v>
      </c>
      <c r="AS73" s="45">
        <f t="shared" si="31"/>
        <v>110</v>
      </c>
      <c r="AT73" s="46">
        <v>1</v>
      </c>
      <c r="AU73" s="46">
        <v>0.92</v>
      </c>
      <c r="AV73" s="43" t="str">
        <f t="shared" si="17"/>
        <v>Yes</v>
      </c>
      <c r="AW73" s="43" t="str">
        <f t="shared" si="18"/>
        <v>Yes</v>
      </c>
      <c r="AX73" s="43" t="str">
        <f t="shared" si="19"/>
        <v>Yes</v>
      </c>
      <c r="AY73" s="43" t="str">
        <f t="shared" si="32"/>
        <v>Yes</v>
      </c>
    </row>
    <row r="74" spans="1:51" x14ac:dyDescent="0.35">
      <c r="A74" s="21" t="s">
        <v>948</v>
      </c>
      <c r="B74" s="21" t="s">
        <v>474</v>
      </c>
      <c r="C74" s="21" t="str">
        <f>_xlfn.XLOOKUP($A74,'Employee List'!$E:$E,'Employee List'!$D:$D,0)</f>
        <v>SF</v>
      </c>
      <c r="D74" s="42" t="str" cm="1">
        <f t="array" ref="D74">IFERROR(IF($G74="Yes",INDEX('Payment Plan'!$D$6:$D$42,MATCH(1,(Incentive_Calc!$C74='Payment Plan'!$B$6:$B$42)*(Incentive_Calc!$U74='Payment Plan'!$C$6:$C$42),0)),""),"")</f>
        <v/>
      </c>
      <c r="E74" s="42" t="str" cm="1">
        <f t="array" ref="E74">IFERROR(IF($H74="Yes",INDEX('Payment Plan'!$D$6:$D$42,MATCH(1,(Incentive_Calc!$C74='Payment Plan'!$B$6:$B$42)*(Incentive_Calc!$AS74='Payment Plan'!$C$6:$C$42),0)),""),"")</f>
        <v/>
      </c>
      <c r="F74" s="42">
        <f t="shared" si="20"/>
        <v>0</v>
      </c>
      <c r="G74" s="43" t="str">
        <f t="shared" si="21"/>
        <v>No</v>
      </c>
      <c r="H74" s="21" t="str">
        <f t="shared" si="22"/>
        <v>No</v>
      </c>
      <c r="I74" s="42">
        <f>IFERROR(SUMIFS('Sales RAW DATA'!$F$2:$F$30000,'Sales RAW DATA'!$I$2:$I$30000,Incentive_Calc!$A74,'Sales RAW DATA'!$E$2:$E$30000,Incentive_Calc!I$5),"")</f>
        <v>564087</v>
      </c>
      <c r="J74" s="42">
        <f>IFERROR(SUMIFS('Sales RAW DATA'!$F$2:$F$30000,'Sales RAW DATA'!$I$2:$I$30000,Incentive_Calc!$A74,'Sales RAW DATA'!$E$2:$E$30000,Incentive_Calc!J$5),"")</f>
        <v>524803</v>
      </c>
      <c r="K74" s="42">
        <f>IFERROR(SUMIFS('Sales RAW DATA'!$F$2:$F$30000,'Sales RAW DATA'!$I$2:$I$30000,Incentive_Calc!$A74,'Sales RAW DATA'!$E$2:$E$30000,Incentive_Calc!K$5),"")</f>
        <v>536869</v>
      </c>
      <c r="L74" s="42">
        <f t="shared" si="23"/>
        <v>1625759</v>
      </c>
      <c r="M74" s="42">
        <f>IFERROR(SUMIFS('Sales RAW DATA'!$G$2:$G$30000,'Sales RAW DATA'!$I$2:$I$30000,Incentive_Calc!$A74,'Sales RAW DATA'!$E$2:$E$30000,Incentive_Calc!M$5),"")</f>
        <v>456886</v>
      </c>
      <c r="N74" s="42">
        <f>IFERROR(SUMIFS('Sales RAW DATA'!$G$2:$G$30000,'Sales RAW DATA'!$I$2:$I$30000,Incentive_Calc!$A74,'Sales RAW DATA'!$E$2:$E$30000,Incentive_Calc!N$5),"")</f>
        <v>548250</v>
      </c>
      <c r="O74" s="42">
        <f>IFERROR(SUMIFS('Sales RAW DATA'!$G$2:$G$30000,'Sales RAW DATA'!$I$2:$I$30000,Incentive_Calc!$A74,'Sales RAW DATA'!$E$2:$E$30000,Incentive_Calc!O$5),"")</f>
        <v>465260</v>
      </c>
      <c r="P74" s="42">
        <f t="shared" si="24"/>
        <v>1470396</v>
      </c>
      <c r="Q74" s="44">
        <f t="shared" si="25"/>
        <v>0.8099566201667473</v>
      </c>
      <c r="R74" s="44">
        <f t="shared" si="26"/>
        <v>1.04467771716244</v>
      </c>
      <c r="S74" s="44">
        <f t="shared" si="27"/>
        <v>0.86661736848281423</v>
      </c>
      <c r="T74" s="45">
        <f t="shared" si="28"/>
        <v>90.443663544227647</v>
      </c>
      <c r="U74" s="45">
        <f t="shared" si="29"/>
        <v>90</v>
      </c>
      <c r="V74" s="44">
        <f>IFERROR(SUMIFS('Sales RAW DATA'!$G:$G,'Sales RAW DATA'!$I:$I,Incentive_Calc!$A74,'Sales RAW DATA'!$D:$D,"B1",'Sales RAW DATA'!$E:$E,Incentive_Calc!V$5)/SUMIFS('Sales RAW DATA'!$F:$F,'Sales RAW DATA'!$I:$I,Incentive_Calc!$A74,'Sales RAW DATA'!$D:$D,"B1",'Sales RAW DATA'!$E:$E,Incentive_Calc!V$5),"")</f>
        <v>0.80199358845922664</v>
      </c>
      <c r="W74" s="44">
        <f>IFERROR(SUMIFS('Sales RAW DATA'!$G:$G,'Sales RAW DATA'!$I:$I,Incentive_Calc!$A74,'Sales RAW DATA'!$D:$D,"B1",'Sales RAW DATA'!$E:$E,Incentive_Calc!W$5)/SUMIFS('Sales RAW DATA'!$F:$F,'Sales RAW DATA'!$I:$I,Incentive_Calc!$A74,'Sales RAW DATA'!$D:$D,"B1",'Sales RAW DATA'!$E:$E,Incentive_Calc!W$5),"")</f>
        <v>0.83309455587392545</v>
      </c>
      <c r="X74" s="44">
        <f>IFERROR(SUMIFS('Sales RAW DATA'!$G:$G,'Sales RAW DATA'!$I:$I,Incentive_Calc!$A74,'Sales RAW DATA'!$D:$D,"B1",'Sales RAW DATA'!$E:$E,Incentive_Calc!X$5)/SUMIFS('Sales RAW DATA'!$F:$F,'Sales RAW DATA'!$I:$I,Incentive_Calc!$A74,'Sales RAW DATA'!$D:$D,"B1",'Sales RAW DATA'!$E:$E,Incentive_Calc!X$5),"")</f>
        <v>0.61545194378608026</v>
      </c>
      <c r="Y74" s="44">
        <f>SUMIFS('Sales RAW DATA'!$G:$G,'Sales RAW DATA'!$I:$I,Incentive_Calc!$A74,'Sales RAW DATA'!$D:$D,"B1")/SUMIFS('Sales RAW DATA'!$F:$F,'Sales RAW DATA'!$I:$I,Incentive_Calc!$A74,'Sales RAW DATA'!$D:$D,"B1")</f>
        <v>0.75956633184389499</v>
      </c>
      <c r="Z74" s="44">
        <f>IFERROR(SUMIFS('Sales RAW DATA'!$G:$G,'Sales RAW DATA'!$I:$I,Incentive_Calc!$A74,'Sales RAW DATA'!$D:$D,"B2",'Sales RAW DATA'!$E:$E,Incentive_Calc!Z$5)/SUMIFS('Sales RAW DATA'!$F:$F,'Sales RAW DATA'!$I:$I,Incentive_Calc!$A74,'Sales RAW DATA'!$D:$D,"B2",'Sales RAW DATA'!$E:$E,Incentive_Calc!Z$5),"")</f>
        <v>0.9341820802306029</v>
      </c>
      <c r="AA74" s="44">
        <f>IFERROR(SUMIFS('Sales RAW DATA'!$G:$G,'Sales RAW DATA'!$I:$I,Incentive_Calc!$A74,'Sales RAW DATA'!$D:$D,"B2",'Sales RAW DATA'!$E:$E,Incentive_Calc!AA$5)/SUMIFS('Sales RAW DATA'!$F:$F,'Sales RAW DATA'!$I:$I,Incentive_Calc!$A74,'Sales RAW DATA'!$D:$D,"B2",'Sales RAW DATA'!$E:$E,Incentive_Calc!AA$5),"")</f>
        <v>0.92536430209335008</v>
      </c>
      <c r="AB74" s="44">
        <f>IFERROR(SUMIFS('Sales RAW DATA'!$G:$G,'Sales RAW DATA'!$I:$I,Incentive_Calc!$A74,'Sales RAW DATA'!$D:$D,"B2",'Sales RAW DATA'!$E:$E,Incentive_Calc!AB$5)/SUMIFS('Sales RAW DATA'!$F:$F,'Sales RAW DATA'!$I:$I,Incentive_Calc!$A74,'Sales RAW DATA'!$D:$D,"B2",'Sales RAW DATA'!$E:$E,Incentive_Calc!AB$5),"")</f>
        <v>1.1541436859823795</v>
      </c>
      <c r="AC74" s="44">
        <f>SUMIFS('Sales RAW DATA'!$G:$G,'Sales RAW DATA'!$I:$I,Incentive_Calc!$A74,'Sales RAW DATA'!$D:$D,"B2")/SUMIFS('Sales RAW DATA'!$F:$F,'Sales RAW DATA'!$I:$I,Incentive_Calc!$A74,'Sales RAW DATA'!$D:$D,"B2")</f>
        <v>1.0080312241987541</v>
      </c>
      <c r="AD74" s="44">
        <f>IFERROR(SUMIFS('Sales RAW DATA'!$G:$G,'Sales RAW DATA'!$I:$I,Incentive_Calc!$A74,'Sales RAW DATA'!$D:$D,"B3",'Sales RAW DATA'!$E:$E,Incentive_Calc!AD$5)/SUMIFS('Sales RAW DATA'!$F:$F,'Sales RAW DATA'!$I:$I,Incentive_Calc!$A74,'Sales RAW DATA'!$D:$D,"B3",'Sales RAW DATA'!$E:$E,Incentive_Calc!AD$5),"")</f>
        <v>0.69720058214193992</v>
      </c>
      <c r="AE74" s="44">
        <f>IFERROR(SUMIFS('Sales RAW DATA'!$G:$G,'Sales RAW DATA'!$I:$I,Incentive_Calc!$A74,'Sales RAW DATA'!$D:$D,"B3",'Sales RAW DATA'!$E:$E,Incentive_Calc!AE$5)/SUMIFS('Sales RAW DATA'!$F:$F,'Sales RAW DATA'!$I:$I,Incentive_Calc!$A74,'Sales RAW DATA'!$D:$D,"B3",'Sales RAW DATA'!$E:$E,Incentive_Calc!AE$5),"")</f>
        <v>1.7864316825475026</v>
      </c>
      <c r="AF74" s="44">
        <f>IFERROR(SUMIFS('Sales RAW DATA'!$G:$G,'Sales RAW DATA'!$I:$I,Incentive_Calc!$A74,'Sales RAW DATA'!$D:$D,"B3",'Sales RAW DATA'!$E:$E,Incentive_Calc!AF$5)/SUMIFS('Sales RAW DATA'!$F:$F,'Sales RAW DATA'!$I:$I,Incentive_Calc!$A74,'Sales RAW DATA'!$D:$D,"B3",'Sales RAW DATA'!$E:$E,Incentive_Calc!AF$5),"")</f>
        <v>1.8721575761377536</v>
      </c>
      <c r="AG74" s="44">
        <f>SUMIFS('Sales RAW DATA'!$G:$G,'Sales RAW DATA'!$I:$I,Incentive_Calc!$A74,'Sales RAW DATA'!$D:$D,"B3")/SUMIFS('Sales RAW DATA'!$F:$F,'Sales RAW DATA'!$I:$I,Incentive_Calc!$A74,'Sales RAW DATA'!$D:$D,"B3")</f>
        <v>1.4199573234421161</v>
      </c>
      <c r="AH74" s="44">
        <f>IFERROR(SUMIFS('Sales RAW DATA'!$G:$G,'Sales RAW DATA'!$I:$I,Incentive_Calc!$A74,'Sales RAW DATA'!$D:$D,"B4",'Sales RAW DATA'!$E:$E,Incentive_Calc!AH$5)/SUMIFS('Sales RAW DATA'!$F:$F,'Sales RAW DATA'!$I:$I,Incentive_Calc!$A74,'Sales RAW DATA'!$D:$D,"B4",'Sales RAW DATA'!$E:$E,Incentive_Calc!AH$5),"")</f>
        <v>1.1811267327384676</v>
      </c>
      <c r="AI74" s="44">
        <f>IFERROR(SUMIFS('Sales RAW DATA'!$G:$G,'Sales RAW DATA'!$I:$I,Incentive_Calc!$A74,'Sales RAW DATA'!$D:$D,"B4",'Sales RAW DATA'!$E:$E,Incentive_Calc!AI$5)/SUMIFS('Sales RAW DATA'!$F:$F,'Sales RAW DATA'!$I:$I,Incentive_Calc!$A74,'Sales RAW DATA'!$D:$D,"B4",'Sales RAW DATA'!$E:$E,Incentive_Calc!AI$5),"")</f>
        <v>0.95967782616737574</v>
      </c>
      <c r="AJ74" s="44">
        <f>IFERROR(SUMIFS('Sales RAW DATA'!$G:$G,'Sales RAW DATA'!$I:$I,Incentive_Calc!$A74,'Sales RAW DATA'!$D:$D,"B4",'Sales RAW DATA'!$E:$E,Incentive_Calc!AJ$5)/SUMIFS('Sales RAW DATA'!$F:$F,'Sales RAW DATA'!$I:$I,Incentive_Calc!$A74,'Sales RAW DATA'!$D:$D,"B4",'Sales RAW DATA'!$E:$E,Incentive_Calc!AJ$5),"")</f>
        <v>0.5668034032209055</v>
      </c>
      <c r="AK74" s="44">
        <f>SUMIFS('Sales RAW DATA'!$G:$G,'Sales RAW DATA'!$I:$I,Incentive_Calc!$A74,'Sales RAW DATA'!$D:$D,"B4")/SUMIFS('Sales RAW DATA'!$F:$F,'Sales RAW DATA'!$I:$I,Incentive_Calc!$A74,'Sales RAW DATA'!$D:$D,"B4")</f>
        <v>0.89298135277074497</v>
      </c>
      <c r="AL74" s="44">
        <f>IFERROR(SUMIFS('Sales RAW DATA'!$G:$G,'Sales RAW DATA'!$I:$I,Incentive_Calc!$A74,'Sales RAW DATA'!$D:$D,"B5",'Sales RAW DATA'!$E:$E,Incentive_Calc!AL$5)/SUMIFS('Sales RAW DATA'!$F:$F,'Sales RAW DATA'!$I:$I,Incentive_Calc!$A74,'Sales RAW DATA'!$D:$D,"B5",'Sales RAW DATA'!$E:$E,Incentive_Calc!AL$5),"")</f>
        <v>1.2578910245106683</v>
      </c>
      <c r="AM74" s="44">
        <f>IFERROR(SUMIFS('Sales RAW DATA'!$G:$G,'Sales RAW DATA'!$I:$I,Incentive_Calc!$A74,'Sales RAW DATA'!$D:$D,"B5",'Sales RAW DATA'!$E:$E,Incentive_Calc!AM$5)/SUMIFS('Sales RAW DATA'!$F:$F,'Sales RAW DATA'!$I:$I,Incentive_Calc!$A74,'Sales RAW DATA'!$D:$D,"B5",'Sales RAW DATA'!$E:$E,Incentive_Calc!AM$5),"")</f>
        <v>1.6458733205374281</v>
      </c>
      <c r="AN74" s="44">
        <f>IFERROR(SUMIFS('Sales RAW DATA'!$G:$G,'Sales RAW DATA'!$I:$I,Incentive_Calc!$A74,'Sales RAW DATA'!$D:$D,"B5",'Sales RAW DATA'!$E:$E,Incentive_Calc!AN$5)/SUMIFS('Sales RAW DATA'!$F:$F,'Sales RAW DATA'!$I:$I,Incentive_Calc!$A74,'Sales RAW DATA'!$D:$D,"B5",'Sales RAW DATA'!$E:$E,Incentive_Calc!AN$5),"")</f>
        <v>1.0420115709835336</v>
      </c>
      <c r="AO74" s="44">
        <f>SUMIFS('Sales RAW DATA'!$G:$G,'Sales RAW DATA'!$I:$I,Incentive_Calc!$A74,'Sales RAW DATA'!$D:$D,"B5")/SUMIFS('Sales RAW DATA'!$F:$F,'Sales RAW DATA'!$I:$I,Incentive_Calc!$A74,'Sales RAW DATA'!$D:$D,"B5")</f>
        <v>1.2840552518357973</v>
      </c>
      <c r="AP74" s="42">
        <f>SUM(SUMIFS('Sales RAW DATA'!$F$2:$F$22804,'Sales RAW DATA'!$I$2:$I$22804,Incentive_Calc!$A74,'Sales RAW DATA'!$D$2:$D$22804,"B1"),SUMIFS('Sales RAW DATA'!$F$2:$F$22804,'Sales RAW DATA'!$I$2:$I$22804,Incentive_Calc!$A74,'Sales RAW DATA'!$D$2:$D$22804,"B2"),SUMIFS('Sales RAW DATA'!$F$2:$F$22804,'Sales RAW DATA'!$I$2:$I$22804,Incentive_Calc!$A74,'Sales RAW DATA'!$D$2:$D$22804,"B3"),SUMIFS('Sales RAW DATA'!$F$2:$F$22804,'Sales RAW DATA'!$I$2:$I$22804,Incentive_Calc!$A74,'Sales RAW DATA'!$D$2:$D$22804,"B4"),SUMIFS('Sales RAW DATA'!$F$2:$F$22804,'Sales RAW DATA'!$I$2:$I$22804,Incentive_Calc!$A74,'Sales RAW DATA'!$D$2:$D$22804,"B5"))</f>
        <v>907095</v>
      </c>
      <c r="AQ74" s="42">
        <f>SUM(SUMIFS('Sales RAW DATA'!$G$2:$G$22804,'Sales RAW DATA'!$I$2:$I$22804,Incentive_Calc!$A74,'Sales RAW DATA'!$D$2:$D$22804,"B1"),SUMIFS('Sales RAW DATA'!$G$2:$G$22804,'Sales RAW DATA'!$I$2:$I$22804,Incentive_Calc!$A74,'Sales RAW DATA'!$D$2:$D$22804,"B2"),SUMIFS('Sales RAW DATA'!$G$2:$G$22804,'Sales RAW DATA'!$I$2:$I$22804,Incentive_Calc!$A74,'Sales RAW DATA'!$D$2:$D$22804,"B3"),SUMIFS('Sales RAW DATA'!$G$2:$G$22804,'Sales RAW DATA'!$I$2:$I$22804,Incentive_Calc!$A74,'Sales RAW DATA'!$D$2:$D$22804,"B4"),SUMIFS('Sales RAW DATA'!$G$2:$G$22804,'Sales RAW DATA'!$I$2:$I$22804,Incentive_Calc!$A74,'Sales RAW DATA'!$D$2:$D$22804,"B5"))</f>
        <v>931535</v>
      </c>
      <c r="AR74" s="45">
        <f t="shared" si="30"/>
        <v>102.69431536939351</v>
      </c>
      <c r="AS74" s="45">
        <f t="shared" si="31"/>
        <v>102</v>
      </c>
      <c r="AT74" s="46">
        <v>0.95</v>
      </c>
      <c r="AU74" s="46">
        <v>0.77</v>
      </c>
      <c r="AV74" s="43" t="str">
        <f t="shared" si="17"/>
        <v>Yes</v>
      </c>
      <c r="AW74" s="43" t="str">
        <f t="shared" si="18"/>
        <v>Yes</v>
      </c>
      <c r="AX74" s="43" t="str">
        <f t="shared" si="19"/>
        <v>Yes</v>
      </c>
      <c r="AY74" s="43" t="str">
        <f t="shared" si="32"/>
        <v>Yes</v>
      </c>
    </row>
    <row r="75" spans="1:51" x14ac:dyDescent="0.35">
      <c r="A75" s="21" t="s">
        <v>949</v>
      </c>
      <c r="B75" s="21" t="s">
        <v>475</v>
      </c>
      <c r="C75" s="21" t="str">
        <f>_xlfn.XLOOKUP($A75,'Employee List'!$E:$E,'Employee List'!$D:$D,0)</f>
        <v>SF</v>
      </c>
      <c r="D75" s="42" cm="1">
        <f t="array" ref="D75">IFERROR(IF($G75="Yes",INDEX('Payment Plan'!$D$6:$D$42,MATCH(1,(Incentive_Calc!$C75='Payment Plan'!$B$6:$B$42)*(Incentive_Calc!$U75='Payment Plan'!$C$6:$C$42),0)),""),"")</f>
        <v>46170.482618408205</v>
      </c>
      <c r="E75" s="42" t="str" cm="1">
        <f t="array" ref="E75">IFERROR(IF($H75="Yes",INDEX('Payment Plan'!$D$6:$D$42,MATCH(1,(Incentive_Calc!$C75='Payment Plan'!$B$6:$B$42)*(Incentive_Calc!$AS75='Payment Plan'!$C$6:$C$42),0)),""),"")</f>
        <v/>
      </c>
      <c r="F75" s="42">
        <f t="shared" si="20"/>
        <v>46170.482618408205</v>
      </c>
      <c r="G75" s="43" t="str">
        <f t="shared" si="21"/>
        <v>Yes</v>
      </c>
      <c r="H75" s="21" t="str">
        <f t="shared" si="22"/>
        <v>No</v>
      </c>
      <c r="I75" s="42">
        <f>IFERROR(SUMIFS('Sales RAW DATA'!$F$2:$F$30000,'Sales RAW DATA'!$I$2:$I$30000,Incentive_Calc!$A75,'Sales RAW DATA'!$E$2:$E$30000,Incentive_Calc!I$5),"")</f>
        <v>604522</v>
      </c>
      <c r="J75" s="42">
        <f>IFERROR(SUMIFS('Sales RAW DATA'!$F$2:$F$30000,'Sales RAW DATA'!$I$2:$I$30000,Incentive_Calc!$A75,'Sales RAW DATA'!$E$2:$E$30000,Incentive_Calc!J$5),"")</f>
        <v>613524</v>
      </c>
      <c r="K75" s="42">
        <f>IFERROR(SUMIFS('Sales RAW DATA'!$F$2:$F$30000,'Sales RAW DATA'!$I$2:$I$30000,Incentive_Calc!$A75,'Sales RAW DATA'!$E$2:$E$30000,Incentive_Calc!K$5),"")</f>
        <v>625081</v>
      </c>
      <c r="L75" s="42">
        <f t="shared" si="23"/>
        <v>1843127</v>
      </c>
      <c r="M75" s="42">
        <f>IFERROR(SUMIFS('Sales RAW DATA'!$G$2:$G$30000,'Sales RAW DATA'!$I$2:$I$30000,Incentive_Calc!$A75,'Sales RAW DATA'!$E$2:$E$30000,Incentive_Calc!M$5),"")</f>
        <v>776808</v>
      </c>
      <c r="N75" s="42">
        <f>IFERROR(SUMIFS('Sales RAW DATA'!$G$2:$G$30000,'Sales RAW DATA'!$I$2:$I$30000,Incentive_Calc!$A75,'Sales RAW DATA'!$E$2:$E$30000,Incentive_Calc!N$5),"")</f>
        <v>572886</v>
      </c>
      <c r="O75" s="42">
        <f>IFERROR(SUMIFS('Sales RAW DATA'!$G$2:$G$30000,'Sales RAW DATA'!$I$2:$I$30000,Incentive_Calc!$A75,'Sales RAW DATA'!$E$2:$E$30000,Incentive_Calc!O$5),"")</f>
        <v>662381</v>
      </c>
      <c r="P75" s="42">
        <f t="shared" si="24"/>
        <v>2012075</v>
      </c>
      <c r="Q75" s="44">
        <f t="shared" si="25"/>
        <v>1.2849954178673397</v>
      </c>
      <c r="R75" s="44">
        <f t="shared" si="26"/>
        <v>0.93376298237721755</v>
      </c>
      <c r="S75" s="44">
        <f t="shared" si="27"/>
        <v>1.059672266474265</v>
      </c>
      <c r="T75" s="45">
        <f t="shared" si="28"/>
        <v>109.16637865974511</v>
      </c>
      <c r="U75" s="45">
        <f t="shared" si="29"/>
        <v>109</v>
      </c>
      <c r="V75" s="44">
        <f>IFERROR(SUMIFS('Sales RAW DATA'!$G:$G,'Sales RAW DATA'!$I:$I,Incentive_Calc!$A75,'Sales RAW DATA'!$D:$D,"B1",'Sales RAW DATA'!$E:$E,Incentive_Calc!V$5)/SUMIFS('Sales RAW DATA'!$F:$F,'Sales RAW DATA'!$I:$I,Incentive_Calc!$A75,'Sales RAW DATA'!$D:$D,"B1",'Sales RAW DATA'!$E:$E,Incentive_Calc!V$5),"")</f>
        <v>0.93074119808451039</v>
      </c>
      <c r="W75" s="44">
        <f>IFERROR(SUMIFS('Sales RAW DATA'!$G:$G,'Sales RAW DATA'!$I:$I,Incentive_Calc!$A75,'Sales RAW DATA'!$D:$D,"B1",'Sales RAW DATA'!$E:$E,Incentive_Calc!W$5)/SUMIFS('Sales RAW DATA'!$F:$F,'Sales RAW DATA'!$I:$I,Incentive_Calc!$A75,'Sales RAW DATA'!$D:$D,"B1",'Sales RAW DATA'!$E:$E,Incentive_Calc!W$5),"")</f>
        <v>0.74600882470918572</v>
      </c>
      <c r="X75" s="44">
        <f>IFERROR(SUMIFS('Sales RAW DATA'!$G:$G,'Sales RAW DATA'!$I:$I,Incentive_Calc!$A75,'Sales RAW DATA'!$D:$D,"B1",'Sales RAW DATA'!$E:$E,Incentive_Calc!X$5)/SUMIFS('Sales RAW DATA'!$F:$F,'Sales RAW DATA'!$I:$I,Incentive_Calc!$A75,'Sales RAW DATA'!$D:$D,"B1",'Sales RAW DATA'!$E:$E,Incentive_Calc!X$5),"")</f>
        <v>0.55840201145411372</v>
      </c>
      <c r="Y75" s="44">
        <f>SUMIFS('Sales RAW DATA'!$G:$G,'Sales RAW DATA'!$I:$I,Incentive_Calc!$A75,'Sales RAW DATA'!$D:$D,"B1")/SUMIFS('Sales RAW DATA'!$F:$F,'Sales RAW DATA'!$I:$I,Incentive_Calc!$A75,'Sales RAW DATA'!$D:$D,"B1")</f>
        <v>0.7404100096246391</v>
      </c>
      <c r="Z75" s="44">
        <f>IFERROR(SUMIFS('Sales RAW DATA'!$G:$G,'Sales RAW DATA'!$I:$I,Incentive_Calc!$A75,'Sales RAW DATA'!$D:$D,"B2",'Sales RAW DATA'!$E:$E,Incentive_Calc!Z$5)/SUMIFS('Sales RAW DATA'!$F:$F,'Sales RAW DATA'!$I:$I,Incentive_Calc!$A75,'Sales RAW DATA'!$D:$D,"B2",'Sales RAW DATA'!$E:$E,Incentive_Calc!Z$5),"")</f>
        <v>1.0906543596505687</v>
      </c>
      <c r="AA75" s="44">
        <f>IFERROR(SUMIFS('Sales RAW DATA'!$G:$G,'Sales RAW DATA'!$I:$I,Incentive_Calc!$A75,'Sales RAW DATA'!$D:$D,"B2",'Sales RAW DATA'!$E:$E,Incentive_Calc!AA$5)/SUMIFS('Sales RAW DATA'!$F:$F,'Sales RAW DATA'!$I:$I,Incentive_Calc!$A75,'Sales RAW DATA'!$D:$D,"B2",'Sales RAW DATA'!$E:$E,Incentive_Calc!AA$5),"")</f>
        <v>1.2947323217864299</v>
      </c>
      <c r="AB75" s="44">
        <f>IFERROR(SUMIFS('Sales RAW DATA'!$G:$G,'Sales RAW DATA'!$I:$I,Incentive_Calc!$A75,'Sales RAW DATA'!$D:$D,"B2",'Sales RAW DATA'!$E:$E,Incentive_Calc!AB$5)/SUMIFS('Sales RAW DATA'!$F:$F,'Sales RAW DATA'!$I:$I,Incentive_Calc!$A75,'Sales RAW DATA'!$D:$D,"B2",'Sales RAW DATA'!$E:$E,Incentive_Calc!AB$5),"")</f>
        <v>1.3479227218327918</v>
      </c>
      <c r="AC75" s="44">
        <f>SUMIFS('Sales RAW DATA'!$G:$G,'Sales RAW DATA'!$I:$I,Incentive_Calc!$A75,'Sales RAW DATA'!$D:$D,"B2")/SUMIFS('Sales RAW DATA'!$F:$F,'Sales RAW DATA'!$I:$I,Incentive_Calc!$A75,'Sales RAW DATA'!$D:$D,"B2")</f>
        <v>1.2456882869537615</v>
      </c>
      <c r="AD75" s="44">
        <f>IFERROR(SUMIFS('Sales RAW DATA'!$G:$G,'Sales RAW DATA'!$I:$I,Incentive_Calc!$A75,'Sales RAW DATA'!$D:$D,"B3",'Sales RAW DATA'!$E:$E,Incentive_Calc!AD$5)/SUMIFS('Sales RAW DATA'!$F:$F,'Sales RAW DATA'!$I:$I,Incentive_Calc!$A75,'Sales RAW DATA'!$D:$D,"B3",'Sales RAW DATA'!$E:$E,Incentive_Calc!AD$5),"")</f>
        <v>0.82959123482975439</v>
      </c>
      <c r="AE75" s="44">
        <f>IFERROR(SUMIFS('Sales RAW DATA'!$G:$G,'Sales RAW DATA'!$I:$I,Incentive_Calc!$A75,'Sales RAW DATA'!$D:$D,"B3",'Sales RAW DATA'!$E:$E,Incentive_Calc!AE$5)/SUMIFS('Sales RAW DATA'!$F:$F,'Sales RAW DATA'!$I:$I,Incentive_Calc!$A75,'Sales RAW DATA'!$D:$D,"B3",'Sales RAW DATA'!$E:$E,Incentive_Calc!AE$5),"")</f>
        <v>0.91660673051444141</v>
      </c>
      <c r="AF75" s="44">
        <f>IFERROR(SUMIFS('Sales RAW DATA'!$G:$G,'Sales RAW DATA'!$I:$I,Incentive_Calc!$A75,'Sales RAW DATA'!$D:$D,"B3",'Sales RAW DATA'!$E:$E,Incentive_Calc!AF$5)/SUMIFS('Sales RAW DATA'!$F:$F,'Sales RAW DATA'!$I:$I,Incentive_Calc!$A75,'Sales RAW DATA'!$D:$D,"B3",'Sales RAW DATA'!$E:$E,Incentive_Calc!AF$5),"")</f>
        <v>1.3119149082805914</v>
      </c>
      <c r="AG75" s="44">
        <f>SUMIFS('Sales RAW DATA'!$G:$G,'Sales RAW DATA'!$I:$I,Incentive_Calc!$A75,'Sales RAW DATA'!$D:$D,"B3")/SUMIFS('Sales RAW DATA'!$F:$F,'Sales RAW DATA'!$I:$I,Incentive_Calc!$A75,'Sales RAW DATA'!$D:$D,"B3")</f>
        <v>1.0283264698827996</v>
      </c>
      <c r="AH75" s="44">
        <f>IFERROR(SUMIFS('Sales RAW DATA'!$G:$G,'Sales RAW DATA'!$I:$I,Incentive_Calc!$A75,'Sales RAW DATA'!$D:$D,"B4",'Sales RAW DATA'!$E:$E,Incentive_Calc!AH$5)/SUMIFS('Sales RAW DATA'!$F:$F,'Sales RAW DATA'!$I:$I,Incentive_Calc!$A75,'Sales RAW DATA'!$D:$D,"B4",'Sales RAW DATA'!$E:$E,Incentive_Calc!AH$5),"")</f>
        <v>1.7066155138189036</v>
      </c>
      <c r="AI75" s="44">
        <f>IFERROR(SUMIFS('Sales RAW DATA'!$G:$G,'Sales RAW DATA'!$I:$I,Incentive_Calc!$A75,'Sales RAW DATA'!$D:$D,"B4",'Sales RAW DATA'!$E:$E,Incentive_Calc!AI$5)/SUMIFS('Sales RAW DATA'!$F:$F,'Sales RAW DATA'!$I:$I,Incentive_Calc!$A75,'Sales RAW DATA'!$D:$D,"B4",'Sales RAW DATA'!$E:$E,Incentive_Calc!AI$5),"")</f>
        <v>1.2066399220155968</v>
      </c>
      <c r="AJ75" s="44">
        <f>IFERROR(SUMIFS('Sales RAW DATA'!$G:$G,'Sales RAW DATA'!$I:$I,Incentive_Calc!$A75,'Sales RAW DATA'!$D:$D,"B4",'Sales RAW DATA'!$E:$E,Incentive_Calc!AJ$5)/SUMIFS('Sales RAW DATA'!$F:$F,'Sales RAW DATA'!$I:$I,Incentive_Calc!$A75,'Sales RAW DATA'!$D:$D,"B4",'Sales RAW DATA'!$E:$E,Incentive_Calc!AJ$5),"")</f>
        <v>0.99517513511491784</v>
      </c>
      <c r="AK75" s="44">
        <f>SUMIFS('Sales RAW DATA'!$G:$G,'Sales RAW DATA'!$I:$I,Incentive_Calc!$A75,'Sales RAW DATA'!$D:$D,"B4")/SUMIFS('Sales RAW DATA'!$F:$F,'Sales RAW DATA'!$I:$I,Incentive_Calc!$A75,'Sales RAW DATA'!$D:$D,"B4")</f>
        <v>1.3001463485104485</v>
      </c>
      <c r="AL75" s="44">
        <f>IFERROR(SUMIFS('Sales RAW DATA'!$G:$G,'Sales RAW DATA'!$I:$I,Incentive_Calc!$A75,'Sales RAW DATA'!$D:$D,"B5",'Sales RAW DATA'!$E:$E,Incentive_Calc!AL$5)/SUMIFS('Sales RAW DATA'!$F:$F,'Sales RAW DATA'!$I:$I,Incentive_Calc!$A75,'Sales RAW DATA'!$D:$D,"B5",'Sales RAW DATA'!$E:$E,Incentive_Calc!AL$5),"")</f>
        <v>0.99413702607627452</v>
      </c>
      <c r="AM75" s="44">
        <f>IFERROR(SUMIFS('Sales RAW DATA'!$G:$G,'Sales RAW DATA'!$I:$I,Incentive_Calc!$A75,'Sales RAW DATA'!$D:$D,"B5",'Sales RAW DATA'!$E:$E,Incentive_Calc!AM$5)/SUMIFS('Sales RAW DATA'!$F:$F,'Sales RAW DATA'!$I:$I,Incentive_Calc!$A75,'Sales RAW DATA'!$D:$D,"B5",'Sales RAW DATA'!$E:$E,Incentive_Calc!AM$5),"")</f>
        <v>1.3795115071478941</v>
      </c>
      <c r="AN75" s="44">
        <f>IFERROR(SUMIFS('Sales RAW DATA'!$G:$G,'Sales RAW DATA'!$I:$I,Incentive_Calc!$A75,'Sales RAW DATA'!$D:$D,"B5",'Sales RAW DATA'!$E:$E,Incentive_Calc!AN$5)/SUMIFS('Sales RAW DATA'!$F:$F,'Sales RAW DATA'!$I:$I,Incentive_Calc!$A75,'Sales RAW DATA'!$D:$D,"B5",'Sales RAW DATA'!$E:$E,Incentive_Calc!AN$5),"")</f>
        <v>0.95219908833312805</v>
      </c>
      <c r="AO75" s="44">
        <f>SUMIFS('Sales RAW DATA'!$G:$G,'Sales RAW DATA'!$I:$I,Incentive_Calc!$A75,'Sales RAW DATA'!$D:$D,"B5")/SUMIFS('Sales RAW DATA'!$F:$F,'Sales RAW DATA'!$I:$I,Incentive_Calc!$A75,'Sales RAW DATA'!$D:$D,"B5")</f>
        <v>1.1013027220457561</v>
      </c>
      <c r="AP75" s="42">
        <f>SUM(SUMIFS('Sales RAW DATA'!$F$2:$F$22804,'Sales RAW DATA'!$I$2:$I$22804,Incentive_Calc!$A75,'Sales RAW DATA'!$D$2:$D$22804,"B1"),SUMIFS('Sales RAW DATA'!$F$2:$F$22804,'Sales RAW DATA'!$I$2:$I$22804,Incentive_Calc!$A75,'Sales RAW DATA'!$D$2:$D$22804,"B2"),SUMIFS('Sales RAW DATA'!$F$2:$F$22804,'Sales RAW DATA'!$I$2:$I$22804,Incentive_Calc!$A75,'Sales RAW DATA'!$D$2:$D$22804,"B3"),SUMIFS('Sales RAW DATA'!$F$2:$F$22804,'Sales RAW DATA'!$I$2:$I$22804,Incentive_Calc!$A75,'Sales RAW DATA'!$D$2:$D$22804,"B4"),SUMIFS('Sales RAW DATA'!$F$2:$F$22804,'Sales RAW DATA'!$I$2:$I$22804,Incentive_Calc!$A75,'Sales RAW DATA'!$D$2:$D$22804,"B5"))</f>
        <v>1012244</v>
      </c>
      <c r="AQ75" s="42">
        <f>SUM(SUMIFS('Sales RAW DATA'!$G$2:$G$22804,'Sales RAW DATA'!$I$2:$I$22804,Incentive_Calc!$A75,'Sales RAW DATA'!$D$2:$D$22804,"B1"),SUMIFS('Sales RAW DATA'!$G$2:$G$22804,'Sales RAW DATA'!$I$2:$I$22804,Incentive_Calc!$A75,'Sales RAW DATA'!$D$2:$D$22804,"B2"),SUMIFS('Sales RAW DATA'!$G$2:$G$22804,'Sales RAW DATA'!$I$2:$I$22804,Incentive_Calc!$A75,'Sales RAW DATA'!$D$2:$D$22804,"B3"),SUMIFS('Sales RAW DATA'!$G$2:$G$22804,'Sales RAW DATA'!$I$2:$I$22804,Incentive_Calc!$A75,'Sales RAW DATA'!$D$2:$D$22804,"B4"),SUMIFS('Sales RAW DATA'!$G$2:$G$22804,'Sales RAW DATA'!$I$2:$I$22804,Incentive_Calc!$A75,'Sales RAW DATA'!$D$2:$D$22804,"B5"))</f>
        <v>946468</v>
      </c>
      <c r="AR75" s="45">
        <f t="shared" si="30"/>
        <v>93.501961977546912</v>
      </c>
      <c r="AS75" s="45">
        <f t="shared" si="31"/>
        <v>93</v>
      </c>
      <c r="AT75" s="46">
        <v>1.03</v>
      </c>
      <c r="AU75" s="46">
        <v>0.93</v>
      </c>
      <c r="AV75" s="43" t="str">
        <f t="shared" si="17"/>
        <v>Yes</v>
      </c>
      <c r="AW75" s="43" t="str">
        <f t="shared" si="18"/>
        <v>Yes</v>
      </c>
      <c r="AX75" s="43" t="str">
        <f t="shared" si="19"/>
        <v>Yes</v>
      </c>
      <c r="AY75" s="43" t="str">
        <f t="shared" si="32"/>
        <v>Yes</v>
      </c>
    </row>
    <row r="76" spans="1:51" x14ac:dyDescent="0.35">
      <c r="A76" s="21" t="s">
        <v>950</v>
      </c>
      <c r="B76" s="21" t="s">
        <v>476</v>
      </c>
      <c r="C76" s="21" t="str">
        <f>_xlfn.XLOOKUP($A76,'Employee List'!$E:$E,'Employee List'!$D:$D,0)</f>
        <v>SF</v>
      </c>
      <c r="D76" s="42" cm="1">
        <f t="array" ref="D76">IFERROR(IF($G76="Yes",INDEX('Payment Plan'!$D$6:$D$42,MATCH(1,(Incentive_Calc!$C76='Payment Plan'!$B$6:$B$42)*(Incentive_Calc!$U76='Payment Plan'!$C$6:$C$42),0)),""),"")</f>
        <v>75206.85105284641</v>
      </c>
      <c r="E76" s="42" t="str" cm="1">
        <f t="array" ref="E76">IFERROR(IF($H76="Yes",INDEX('Payment Plan'!$D$6:$D$42,MATCH(1,(Incentive_Calc!$C76='Payment Plan'!$B$6:$B$42)*(Incentive_Calc!$AS76='Payment Plan'!$C$6:$C$42),0)),""),"")</f>
        <v/>
      </c>
      <c r="F76" s="42">
        <f t="shared" si="20"/>
        <v>75206.85105284641</v>
      </c>
      <c r="G76" s="43" t="str">
        <f t="shared" si="21"/>
        <v>Yes</v>
      </c>
      <c r="H76" s="21" t="str">
        <f t="shared" si="22"/>
        <v>No</v>
      </c>
      <c r="I76" s="42">
        <f>IFERROR(SUMIFS('Sales RAW DATA'!$F$2:$F$30000,'Sales RAW DATA'!$I$2:$I$30000,Incentive_Calc!$A76,'Sales RAW DATA'!$E$2:$E$30000,Incentive_Calc!I$5),"")</f>
        <v>837135</v>
      </c>
      <c r="J76" s="42">
        <f>IFERROR(SUMIFS('Sales RAW DATA'!$F$2:$F$30000,'Sales RAW DATA'!$I$2:$I$30000,Incentive_Calc!$A76,'Sales RAW DATA'!$E$2:$E$30000,Incentive_Calc!J$5),"")</f>
        <v>863230</v>
      </c>
      <c r="K76" s="42">
        <f>IFERROR(SUMIFS('Sales RAW DATA'!$F$2:$F$30000,'Sales RAW DATA'!$I$2:$I$30000,Incentive_Calc!$A76,'Sales RAW DATA'!$E$2:$E$30000,Incentive_Calc!K$5),"")</f>
        <v>855794</v>
      </c>
      <c r="L76" s="42">
        <f t="shared" si="23"/>
        <v>2556159</v>
      </c>
      <c r="M76" s="42">
        <f>IFERROR(SUMIFS('Sales RAW DATA'!$G$2:$G$30000,'Sales RAW DATA'!$I$2:$I$30000,Incentive_Calc!$A76,'Sales RAW DATA'!$E$2:$E$30000,Incentive_Calc!M$5),"")</f>
        <v>1105153</v>
      </c>
      <c r="N76" s="42">
        <f>IFERROR(SUMIFS('Sales RAW DATA'!$G$2:$G$30000,'Sales RAW DATA'!$I$2:$I$30000,Incentive_Calc!$A76,'Sales RAW DATA'!$E$2:$E$30000,Incentive_Calc!N$5),"")</f>
        <v>959885</v>
      </c>
      <c r="O76" s="42">
        <f>IFERROR(SUMIFS('Sales RAW DATA'!$G$2:$G$30000,'Sales RAW DATA'!$I$2:$I$30000,Incentive_Calc!$A76,'Sales RAW DATA'!$E$2:$E$30000,Incentive_Calc!O$5),"")</f>
        <v>984975</v>
      </c>
      <c r="P76" s="42">
        <f t="shared" si="24"/>
        <v>3050013</v>
      </c>
      <c r="Q76" s="44">
        <f t="shared" si="25"/>
        <v>1.3201610254021154</v>
      </c>
      <c r="R76" s="44">
        <f t="shared" si="26"/>
        <v>1.1119690001505971</v>
      </c>
      <c r="S76" s="44">
        <f t="shared" si="27"/>
        <v>1.1509487096193711</v>
      </c>
      <c r="T76" s="45">
        <f t="shared" si="28"/>
        <v>119.3201596614295</v>
      </c>
      <c r="U76" s="45">
        <f t="shared" si="29"/>
        <v>119</v>
      </c>
      <c r="V76" s="44">
        <f>IFERROR(SUMIFS('Sales RAW DATA'!$G:$G,'Sales RAW DATA'!$I:$I,Incentive_Calc!$A76,'Sales RAW DATA'!$D:$D,"B1",'Sales RAW DATA'!$E:$E,Incentive_Calc!V$5)/SUMIFS('Sales RAW DATA'!$F:$F,'Sales RAW DATA'!$I:$I,Incentive_Calc!$A76,'Sales RAW DATA'!$D:$D,"B1",'Sales RAW DATA'!$E:$E,Incentive_Calc!V$5),"")</f>
        <v>1.504392556563559</v>
      </c>
      <c r="W76" s="44">
        <f>IFERROR(SUMIFS('Sales RAW DATA'!$G:$G,'Sales RAW DATA'!$I:$I,Incentive_Calc!$A76,'Sales RAW DATA'!$D:$D,"B1",'Sales RAW DATA'!$E:$E,Incentive_Calc!W$5)/SUMIFS('Sales RAW DATA'!$F:$F,'Sales RAW DATA'!$I:$I,Incentive_Calc!$A76,'Sales RAW DATA'!$D:$D,"B1",'Sales RAW DATA'!$E:$E,Incentive_Calc!W$5),"")</f>
        <v>1.2581632233950795</v>
      </c>
      <c r="X76" s="44">
        <f>IFERROR(SUMIFS('Sales RAW DATA'!$G:$G,'Sales RAW DATA'!$I:$I,Incentive_Calc!$A76,'Sales RAW DATA'!$D:$D,"B1",'Sales RAW DATA'!$E:$E,Incentive_Calc!X$5)/SUMIFS('Sales RAW DATA'!$F:$F,'Sales RAW DATA'!$I:$I,Incentive_Calc!$A76,'Sales RAW DATA'!$D:$D,"B1",'Sales RAW DATA'!$E:$E,Incentive_Calc!X$5),"")</f>
        <v>1.108545421445476</v>
      </c>
      <c r="Y76" s="44">
        <f>SUMIFS('Sales RAW DATA'!$G:$G,'Sales RAW DATA'!$I:$I,Incentive_Calc!$A76,'Sales RAW DATA'!$D:$D,"B1")/SUMIFS('Sales RAW DATA'!$F:$F,'Sales RAW DATA'!$I:$I,Incentive_Calc!$A76,'Sales RAW DATA'!$D:$D,"B1")</f>
        <v>1.2942220753808247</v>
      </c>
      <c r="Z76" s="44">
        <f>IFERROR(SUMIFS('Sales RAW DATA'!$G:$G,'Sales RAW DATA'!$I:$I,Incentive_Calc!$A76,'Sales RAW DATA'!$D:$D,"B2",'Sales RAW DATA'!$E:$E,Incentive_Calc!Z$5)/SUMIFS('Sales RAW DATA'!$F:$F,'Sales RAW DATA'!$I:$I,Incentive_Calc!$A76,'Sales RAW DATA'!$D:$D,"B2",'Sales RAW DATA'!$E:$E,Incentive_Calc!Z$5),"")</f>
        <v>0.85166415067212997</v>
      </c>
      <c r="AA76" s="44">
        <f>IFERROR(SUMIFS('Sales RAW DATA'!$G:$G,'Sales RAW DATA'!$I:$I,Incentive_Calc!$A76,'Sales RAW DATA'!$D:$D,"B2",'Sales RAW DATA'!$E:$E,Incentive_Calc!AA$5)/SUMIFS('Sales RAW DATA'!$F:$F,'Sales RAW DATA'!$I:$I,Incentive_Calc!$A76,'Sales RAW DATA'!$D:$D,"B2",'Sales RAW DATA'!$E:$E,Incentive_Calc!AA$5),"")</f>
        <v>0.66363051864552081</v>
      </c>
      <c r="AB76" s="44">
        <f>IFERROR(SUMIFS('Sales RAW DATA'!$G:$G,'Sales RAW DATA'!$I:$I,Incentive_Calc!$A76,'Sales RAW DATA'!$D:$D,"B2",'Sales RAW DATA'!$E:$E,Incentive_Calc!AB$5)/SUMIFS('Sales RAW DATA'!$F:$F,'Sales RAW DATA'!$I:$I,Incentive_Calc!$A76,'Sales RAW DATA'!$D:$D,"B2",'Sales RAW DATA'!$E:$E,Incentive_Calc!AB$5),"")</f>
        <v>0.83315516490477892</v>
      </c>
      <c r="AC76" s="44">
        <f>SUMIFS('Sales RAW DATA'!$G:$G,'Sales RAW DATA'!$I:$I,Incentive_Calc!$A76,'Sales RAW DATA'!$D:$D,"B2")/SUMIFS('Sales RAW DATA'!$F:$F,'Sales RAW DATA'!$I:$I,Incentive_Calc!$A76,'Sales RAW DATA'!$D:$D,"B2")</f>
        <v>0.78096823928461301</v>
      </c>
      <c r="AD76" s="44">
        <f>IFERROR(SUMIFS('Sales RAW DATA'!$G:$G,'Sales RAW DATA'!$I:$I,Incentive_Calc!$A76,'Sales RAW DATA'!$D:$D,"B3",'Sales RAW DATA'!$E:$E,Incentive_Calc!AD$5)/SUMIFS('Sales RAW DATA'!$F:$F,'Sales RAW DATA'!$I:$I,Incentive_Calc!$A76,'Sales RAW DATA'!$D:$D,"B3",'Sales RAW DATA'!$E:$E,Incentive_Calc!AD$5),"")</f>
        <v>1.2679961862386779</v>
      </c>
      <c r="AE76" s="44">
        <f>IFERROR(SUMIFS('Sales RAW DATA'!$G:$G,'Sales RAW DATA'!$I:$I,Incentive_Calc!$A76,'Sales RAW DATA'!$D:$D,"B3",'Sales RAW DATA'!$E:$E,Incentive_Calc!AE$5)/SUMIFS('Sales RAW DATA'!$F:$F,'Sales RAW DATA'!$I:$I,Incentive_Calc!$A76,'Sales RAW DATA'!$D:$D,"B3",'Sales RAW DATA'!$E:$E,Incentive_Calc!AE$5),"")</f>
        <v>1.2311315223763923</v>
      </c>
      <c r="AF76" s="44">
        <f>IFERROR(SUMIFS('Sales RAW DATA'!$G:$G,'Sales RAW DATA'!$I:$I,Incentive_Calc!$A76,'Sales RAW DATA'!$D:$D,"B3",'Sales RAW DATA'!$E:$E,Incentive_Calc!AF$5)/SUMIFS('Sales RAW DATA'!$F:$F,'Sales RAW DATA'!$I:$I,Incentive_Calc!$A76,'Sales RAW DATA'!$D:$D,"B3",'Sales RAW DATA'!$E:$E,Incentive_Calc!AF$5),"")</f>
        <v>1.3417915317621665</v>
      </c>
      <c r="AG76" s="44">
        <f>SUMIFS('Sales RAW DATA'!$G:$G,'Sales RAW DATA'!$I:$I,Incentive_Calc!$A76,'Sales RAW DATA'!$D:$D,"B3")/SUMIFS('Sales RAW DATA'!$F:$F,'Sales RAW DATA'!$I:$I,Incentive_Calc!$A76,'Sales RAW DATA'!$D:$D,"B3")</f>
        <v>1.2836459912511586</v>
      </c>
      <c r="AH76" s="44">
        <f>IFERROR(SUMIFS('Sales RAW DATA'!$G:$G,'Sales RAW DATA'!$I:$I,Incentive_Calc!$A76,'Sales RAW DATA'!$D:$D,"B4",'Sales RAW DATA'!$E:$E,Incentive_Calc!AH$5)/SUMIFS('Sales RAW DATA'!$F:$F,'Sales RAW DATA'!$I:$I,Incentive_Calc!$A76,'Sales RAW DATA'!$D:$D,"B4",'Sales RAW DATA'!$E:$E,Incentive_Calc!AH$5),"")</f>
        <v>1.470663655569316</v>
      </c>
      <c r="AI76" s="44">
        <f>IFERROR(SUMIFS('Sales RAW DATA'!$G:$G,'Sales RAW DATA'!$I:$I,Incentive_Calc!$A76,'Sales RAW DATA'!$D:$D,"B4",'Sales RAW DATA'!$E:$E,Incentive_Calc!AI$5)/SUMIFS('Sales RAW DATA'!$F:$F,'Sales RAW DATA'!$I:$I,Incentive_Calc!$A76,'Sales RAW DATA'!$D:$D,"B4",'Sales RAW DATA'!$E:$E,Incentive_Calc!AI$5),"")</f>
        <v>1.2595329589122082</v>
      </c>
      <c r="AJ76" s="44">
        <f>IFERROR(SUMIFS('Sales RAW DATA'!$G:$G,'Sales RAW DATA'!$I:$I,Incentive_Calc!$A76,'Sales RAW DATA'!$D:$D,"B4",'Sales RAW DATA'!$E:$E,Incentive_Calc!AJ$5)/SUMIFS('Sales RAW DATA'!$F:$F,'Sales RAW DATA'!$I:$I,Incentive_Calc!$A76,'Sales RAW DATA'!$D:$D,"B4",'Sales RAW DATA'!$E:$E,Incentive_Calc!AJ$5),"")</f>
        <v>1.1825376332079474</v>
      </c>
      <c r="AK76" s="44">
        <f>SUMIFS('Sales RAW DATA'!$G:$G,'Sales RAW DATA'!$I:$I,Incentive_Calc!$A76,'Sales RAW DATA'!$D:$D,"B4")/SUMIFS('Sales RAW DATA'!$F:$F,'Sales RAW DATA'!$I:$I,Incentive_Calc!$A76,'Sales RAW DATA'!$D:$D,"B4")</f>
        <v>1.3020014338206589</v>
      </c>
      <c r="AL76" s="44">
        <f>IFERROR(SUMIFS('Sales RAW DATA'!$G:$G,'Sales RAW DATA'!$I:$I,Incentive_Calc!$A76,'Sales RAW DATA'!$D:$D,"B5",'Sales RAW DATA'!$E:$E,Incentive_Calc!AL$5)/SUMIFS('Sales RAW DATA'!$F:$F,'Sales RAW DATA'!$I:$I,Incentive_Calc!$A76,'Sales RAW DATA'!$D:$D,"B5",'Sales RAW DATA'!$E:$E,Incentive_Calc!AL$5),"")</f>
        <v>2.2919419822723608</v>
      </c>
      <c r="AM76" s="44">
        <f>IFERROR(SUMIFS('Sales RAW DATA'!$G:$G,'Sales RAW DATA'!$I:$I,Incentive_Calc!$A76,'Sales RAW DATA'!$D:$D,"B5",'Sales RAW DATA'!$E:$E,Incentive_Calc!AM$5)/SUMIFS('Sales RAW DATA'!$F:$F,'Sales RAW DATA'!$I:$I,Incentive_Calc!$A76,'Sales RAW DATA'!$D:$D,"B5",'Sales RAW DATA'!$E:$E,Incentive_Calc!AM$5),"")</f>
        <v>2.3171775989039221</v>
      </c>
      <c r="AN76" s="44">
        <f>IFERROR(SUMIFS('Sales RAW DATA'!$G:$G,'Sales RAW DATA'!$I:$I,Incentive_Calc!$A76,'Sales RAW DATA'!$D:$D,"B5",'Sales RAW DATA'!$E:$E,Incentive_Calc!AN$5)/SUMIFS('Sales RAW DATA'!$F:$F,'Sales RAW DATA'!$I:$I,Incentive_Calc!$A76,'Sales RAW DATA'!$D:$D,"B5",'Sales RAW DATA'!$E:$E,Incentive_Calc!AN$5),"")</f>
        <v>1.6068643968185559</v>
      </c>
      <c r="AO76" s="44">
        <f>SUMIFS('Sales RAW DATA'!$G:$G,'Sales RAW DATA'!$I:$I,Incentive_Calc!$A76,'Sales RAW DATA'!$D:$D,"B5")/SUMIFS('Sales RAW DATA'!$F:$F,'Sales RAW DATA'!$I:$I,Incentive_Calc!$A76,'Sales RAW DATA'!$D:$D,"B5")</f>
        <v>2.062687417739725</v>
      </c>
      <c r="AP76" s="42">
        <f>SUM(SUMIFS('Sales RAW DATA'!$F$2:$F$22804,'Sales RAW DATA'!$I$2:$I$22804,Incentive_Calc!$A76,'Sales RAW DATA'!$D$2:$D$22804,"B1"),SUMIFS('Sales RAW DATA'!$F$2:$F$22804,'Sales RAW DATA'!$I$2:$I$22804,Incentive_Calc!$A76,'Sales RAW DATA'!$D$2:$D$22804,"B2"),SUMIFS('Sales RAW DATA'!$F$2:$F$22804,'Sales RAW DATA'!$I$2:$I$22804,Incentive_Calc!$A76,'Sales RAW DATA'!$D$2:$D$22804,"B3"),SUMIFS('Sales RAW DATA'!$F$2:$F$22804,'Sales RAW DATA'!$I$2:$I$22804,Incentive_Calc!$A76,'Sales RAW DATA'!$D$2:$D$22804,"B4"),SUMIFS('Sales RAW DATA'!$F$2:$F$22804,'Sales RAW DATA'!$I$2:$I$22804,Incentive_Calc!$A76,'Sales RAW DATA'!$D$2:$D$22804,"B5"))</f>
        <v>1329769</v>
      </c>
      <c r="AQ76" s="42">
        <f>SUM(SUMIFS('Sales RAW DATA'!$G$2:$G$22804,'Sales RAW DATA'!$I$2:$I$22804,Incentive_Calc!$A76,'Sales RAW DATA'!$D$2:$D$22804,"B1"),SUMIFS('Sales RAW DATA'!$G$2:$G$22804,'Sales RAW DATA'!$I$2:$I$22804,Incentive_Calc!$A76,'Sales RAW DATA'!$D$2:$D$22804,"B2"),SUMIFS('Sales RAW DATA'!$G$2:$G$22804,'Sales RAW DATA'!$I$2:$I$22804,Incentive_Calc!$A76,'Sales RAW DATA'!$D$2:$D$22804,"B3"),SUMIFS('Sales RAW DATA'!$G$2:$G$22804,'Sales RAW DATA'!$I$2:$I$22804,Incentive_Calc!$A76,'Sales RAW DATA'!$D$2:$D$22804,"B4"),SUMIFS('Sales RAW DATA'!$G$2:$G$22804,'Sales RAW DATA'!$I$2:$I$22804,Incentive_Calc!$A76,'Sales RAW DATA'!$D$2:$D$22804,"B5"))</f>
        <v>1735916</v>
      </c>
      <c r="AR76" s="45">
        <f t="shared" si="30"/>
        <v>130.54267320113493</v>
      </c>
      <c r="AS76" s="45">
        <f t="shared" si="31"/>
        <v>120</v>
      </c>
      <c r="AT76" s="46">
        <v>1.07</v>
      </c>
      <c r="AU76" s="46">
        <v>0.9</v>
      </c>
      <c r="AV76" s="43" t="str">
        <f t="shared" si="17"/>
        <v>Yes</v>
      </c>
      <c r="AW76" s="43" t="str">
        <f t="shared" si="18"/>
        <v>Yes</v>
      </c>
      <c r="AX76" s="43" t="str">
        <f t="shared" si="19"/>
        <v>Yes</v>
      </c>
      <c r="AY76" s="43" t="str">
        <f t="shared" si="32"/>
        <v>Yes</v>
      </c>
    </row>
    <row r="77" spans="1:51" x14ac:dyDescent="0.35">
      <c r="A77" s="21" t="s">
        <v>951</v>
      </c>
      <c r="B77" s="21" t="s">
        <v>477</v>
      </c>
      <c r="C77" s="21" t="str">
        <f>_xlfn.XLOOKUP($A77,'Employee List'!$E:$E,'Employee List'!$D:$D,0)</f>
        <v>SF</v>
      </c>
      <c r="D77" s="42" t="str" cm="1">
        <f t="array" ref="D77">IFERROR(IF($G77="Yes",INDEX('Payment Plan'!$D$6:$D$42,MATCH(1,(Incentive_Calc!$C77='Payment Plan'!$B$6:$B$42)*(Incentive_Calc!$U77='Payment Plan'!$C$6:$C$42),0)),""),"")</f>
        <v/>
      </c>
      <c r="E77" s="42" t="str" cm="1">
        <f t="array" ref="E77">IFERROR(IF($H77="Yes",INDEX('Payment Plan'!$D$6:$D$42,MATCH(1,(Incentive_Calc!$C77='Payment Plan'!$B$6:$B$42)*(Incentive_Calc!$AS77='Payment Plan'!$C$6:$C$42),0)),""),"")</f>
        <v/>
      </c>
      <c r="F77" s="42">
        <f t="shared" si="20"/>
        <v>0</v>
      </c>
      <c r="G77" s="43" t="str">
        <f t="shared" si="21"/>
        <v>No</v>
      </c>
      <c r="H77" s="21" t="str">
        <f t="shared" si="22"/>
        <v>No</v>
      </c>
      <c r="I77" s="42">
        <f>IFERROR(SUMIFS('Sales RAW DATA'!$F$2:$F$30000,'Sales RAW DATA'!$I$2:$I$30000,Incentive_Calc!$A77,'Sales RAW DATA'!$E$2:$E$30000,Incentive_Calc!I$5),"")</f>
        <v>836700</v>
      </c>
      <c r="J77" s="42">
        <f>IFERROR(SUMIFS('Sales RAW DATA'!$F$2:$F$30000,'Sales RAW DATA'!$I$2:$I$30000,Incentive_Calc!$A77,'Sales RAW DATA'!$E$2:$E$30000,Incentive_Calc!J$5),"")</f>
        <v>872099</v>
      </c>
      <c r="K77" s="42">
        <f>IFERROR(SUMIFS('Sales RAW DATA'!$F$2:$F$30000,'Sales RAW DATA'!$I$2:$I$30000,Incentive_Calc!$A77,'Sales RAW DATA'!$E$2:$E$30000,Incentive_Calc!K$5),"")</f>
        <v>875719</v>
      </c>
      <c r="L77" s="42">
        <f t="shared" si="23"/>
        <v>2584518</v>
      </c>
      <c r="M77" s="42">
        <f>IFERROR(SUMIFS('Sales RAW DATA'!$G$2:$G$30000,'Sales RAW DATA'!$I$2:$I$30000,Incentive_Calc!$A77,'Sales RAW DATA'!$E$2:$E$30000,Incentive_Calc!M$5),"")</f>
        <v>951741</v>
      </c>
      <c r="N77" s="42">
        <f>IFERROR(SUMIFS('Sales RAW DATA'!$G$2:$G$30000,'Sales RAW DATA'!$I$2:$I$30000,Incentive_Calc!$A77,'Sales RAW DATA'!$E$2:$E$30000,Incentive_Calc!N$5),"")</f>
        <v>878209</v>
      </c>
      <c r="O77" s="42">
        <f>IFERROR(SUMIFS('Sales RAW DATA'!$G$2:$G$30000,'Sales RAW DATA'!$I$2:$I$30000,Incentive_Calc!$A77,'Sales RAW DATA'!$E$2:$E$30000,Incentive_Calc!O$5),"")</f>
        <v>931085</v>
      </c>
      <c r="P77" s="42">
        <f t="shared" si="24"/>
        <v>2761035</v>
      </c>
      <c r="Q77" s="44">
        <f t="shared" si="25"/>
        <v>1.1374937253495876</v>
      </c>
      <c r="R77" s="44">
        <f t="shared" si="26"/>
        <v>1.0070060853182954</v>
      </c>
      <c r="S77" s="44">
        <f t="shared" si="27"/>
        <v>1.0632234769372366</v>
      </c>
      <c r="T77" s="45">
        <f t="shared" si="28"/>
        <v>106.82978412222317</v>
      </c>
      <c r="U77" s="45">
        <f t="shared" si="29"/>
        <v>106</v>
      </c>
      <c r="V77" s="44">
        <f>IFERROR(SUMIFS('Sales RAW DATA'!$G:$G,'Sales RAW DATA'!$I:$I,Incentive_Calc!$A77,'Sales RAW DATA'!$D:$D,"B1",'Sales RAW DATA'!$E:$E,Incentive_Calc!V$5)/SUMIFS('Sales RAW DATA'!$F:$F,'Sales RAW DATA'!$I:$I,Incentive_Calc!$A77,'Sales RAW DATA'!$D:$D,"B1",'Sales RAW DATA'!$E:$E,Incentive_Calc!V$5),"")</f>
        <v>1.0578542978631789</v>
      </c>
      <c r="W77" s="44">
        <f>IFERROR(SUMIFS('Sales RAW DATA'!$G:$G,'Sales RAW DATA'!$I:$I,Incentive_Calc!$A77,'Sales RAW DATA'!$D:$D,"B1",'Sales RAW DATA'!$E:$E,Incentive_Calc!W$5)/SUMIFS('Sales RAW DATA'!$F:$F,'Sales RAW DATA'!$I:$I,Incentive_Calc!$A77,'Sales RAW DATA'!$D:$D,"B1",'Sales RAW DATA'!$E:$E,Incentive_Calc!W$5),"")</f>
        <v>1.175250501697787</v>
      </c>
      <c r="X77" s="44">
        <f>IFERROR(SUMIFS('Sales RAW DATA'!$G:$G,'Sales RAW DATA'!$I:$I,Incentive_Calc!$A77,'Sales RAW DATA'!$D:$D,"B1",'Sales RAW DATA'!$E:$E,Incentive_Calc!X$5)/SUMIFS('Sales RAW DATA'!$F:$F,'Sales RAW DATA'!$I:$I,Incentive_Calc!$A77,'Sales RAW DATA'!$D:$D,"B1",'Sales RAW DATA'!$E:$E,Incentive_Calc!X$5),"")</f>
        <v>0.95124841058837128</v>
      </c>
      <c r="Y77" s="44">
        <f>SUMIFS('Sales RAW DATA'!$G:$G,'Sales RAW DATA'!$I:$I,Incentive_Calc!$A77,'Sales RAW DATA'!$D:$D,"B1")/SUMIFS('Sales RAW DATA'!$F:$F,'Sales RAW DATA'!$I:$I,Incentive_Calc!$A77,'Sales RAW DATA'!$D:$D,"B1")</f>
        <v>1.0628429054955355</v>
      </c>
      <c r="Z77" s="44">
        <f>IFERROR(SUMIFS('Sales RAW DATA'!$G:$G,'Sales RAW DATA'!$I:$I,Incentive_Calc!$A77,'Sales RAW DATA'!$D:$D,"B2",'Sales RAW DATA'!$E:$E,Incentive_Calc!Z$5)/SUMIFS('Sales RAW DATA'!$F:$F,'Sales RAW DATA'!$I:$I,Incentive_Calc!$A77,'Sales RAW DATA'!$D:$D,"B2",'Sales RAW DATA'!$E:$E,Incentive_Calc!Z$5),"")</f>
        <v>0.81142761952357156</v>
      </c>
      <c r="AA77" s="44">
        <f>IFERROR(SUMIFS('Sales RAW DATA'!$G:$G,'Sales RAW DATA'!$I:$I,Incentive_Calc!$A77,'Sales RAW DATA'!$D:$D,"B2",'Sales RAW DATA'!$E:$E,Incentive_Calc!AA$5)/SUMIFS('Sales RAW DATA'!$F:$F,'Sales RAW DATA'!$I:$I,Incentive_Calc!$A77,'Sales RAW DATA'!$D:$D,"B2",'Sales RAW DATA'!$E:$E,Incentive_Calc!AA$5),"")</f>
        <v>0.90429898466191405</v>
      </c>
      <c r="AB77" s="44">
        <f>IFERROR(SUMIFS('Sales RAW DATA'!$G:$G,'Sales RAW DATA'!$I:$I,Incentive_Calc!$A77,'Sales RAW DATA'!$D:$D,"B2",'Sales RAW DATA'!$E:$E,Incentive_Calc!AB$5)/SUMIFS('Sales RAW DATA'!$F:$F,'Sales RAW DATA'!$I:$I,Incentive_Calc!$A77,'Sales RAW DATA'!$D:$D,"B2",'Sales RAW DATA'!$E:$E,Incentive_Calc!AB$5),"")</f>
        <v>0.64843908372187309</v>
      </c>
      <c r="AC77" s="44">
        <f>SUMIFS('Sales RAW DATA'!$G:$G,'Sales RAW DATA'!$I:$I,Incentive_Calc!$A77,'Sales RAW DATA'!$D:$D,"B2")/SUMIFS('Sales RAW DATA'!$F:$F,'Sales RAW DATA'!$I:$I,Incentive_Calc!$A77,'Sales RAW DATA'!$D:$D,"B2")</f>
        <v>0.78482677711218163</v>
      </c>
      <c r="AD77" s="44">
        <f>IFERROR(SUMIFS('Sales RAW DATA'!$G:$G,'Sales RAW DATA'!$I:$I,Incentive_Calc!$A77,'Sales RAW DATA'!$D:$D,"B3",'Sales RAW DATA'!$E:$E,Incentive_Calc!AD$5)/SUMIFS('Sales RAW DATA'!$F:$F,'Sales RAW DATA'!$I:$I,Incentive_Calc!$A77,'Sales RAW DATA'!$D:$D,"B3",'Sales RAW DATA'!$E:$E,Incentive_Calc!AD$5),"")</f>
        <v>1.7901341912297482</v>
      </c>
      <c r="AE77" s="44">
        <f>IFERROR(SUMIFS('Sales RAW DATA'!$G:$G,'Sales RAW DATA'!$I:$I,Incentive_Calc!$A77,'Sales RAW DATA'!$D:$D,"B3",'Sales RAW DATA'!$E:$E,Incentive_Calc!AE$5)/SUMIFS('Sales RAW DATA'!$F:$F,'Sales RAW DATA'!$I:$I,Incentive_Calc!$A77,'Sales RAW DATA'!$D:$D,"B3",'Sales RAW DATA'!$E:$E,Incentive_Calc!AE$5),"")</f>
        <v>1.2063374539592686</v>
      </c>
      <c r="AF77" s="44">
        <f>IFERROR(SUMIFS('Sales RAW DATA'!$G:$G,'Sales RAW DATA'!$I:$I,Incentive_Calc!$A77,'Sales RAW DATA'!$D:$D,"B3",'Sales RAW DATA'!$E:$E,Incentive_Calc!AF$5)/SUMIFS('Sales RAW DATA'!$F:$F,'Sales RAW DATA'!$I:$I,Incentive_Calc!$A77,'Sales RAW DATA'!$D:$D,"B3",'Sales RAW DATA'!$E:$E,Incentive_Calc!AF$5),"")</f>
        <v>1.4043065209917744</v>
      </c>
      <c r="AG77" s="44">
        <f>SUMIFS('Sales RAW DATA'!$G:$G,'Sales RAW DATA'!$I:$I,Incentive_Calc!$A77,'Sales RAW DATA'!$D:$D,"B3")/SUMIFS('Sales RAW DATA'!$F:$F,'Sales RAW DATA'!$I:$I,Incentive_Calc!$A77,'Sales RAW DATA'!$D:$D,"B3")</f>
        <v>1.4614091158804015</v>
      </c>
      <c r="AH77" s="44">
        <f>IFERROR(SUMIFS('Sales RAW DATA'!$G:$G,'Sales RAW DATA'!$I:$I,Incentive_Calc!$A77,'Sales RAW DATA'!$D:$D,"B4",'Sales RAW DATA'!$E:$E,Incentive_Calc!AH$5)/SUMIFS('Sales RAW DATA'!$F:$F,'Sales RAW DATA'!$I:$I,Incentive_Calc!$A77,'Sales RAW DATA'!$D:$D,"B4",'Sales RAW DATA'!$E:$E,Incentive_Calc!AH$5),"")</f>
        <v>1.1445321613221249</v>
      </c>
      <c r="AI77" s="44">
        <f>IFERROR(SUMIFS('Sales RAW DATA'!$G:$G,'Sales RAW DATA'!$I:$I,Incentive_Calc!$A77,'Sales RAW DATA'!$D:$D,"B4",'Sales RAW DATA'!$E:$E,Incentive_Calc!AI$5)/SUMIFS('Sales RAW DATA'!$F:$F,'Sales RAW DATA'!$I:$I,Incentive_Calc!$A77,'Sales RAW DATA'!$D:$D,"B4",'Sales RAW DATA'!$E:$E,Incentive_Calc!AI$5),"")</f>
        <v>1.146813361803771</v>
      </c>
      <c r="AJ77" s="44">
        <f>IFERROR(SUMIFS('Sales RAW DATA'!$G:$G,'Sales RAW DATA'!$I:$I,Incentive_Calc!$A77,'Sales RAW DATA'!$D:$D,"B4",'Sales RAW DATA'!$E:$E,Incentive_Calc!AJ$5)/SUMIFS('Sales RAW DATA'!$F:$F,'Sales RAW DATA'!$I:$I,Incentive_Calc!$A77,'Sales RAW DATA'!$D:$D,"B4",'Sales RAW DATA'!$E:$E,Incentive_Calc!AJ$5),"")</f>
        <v>1.0745930933365289</v>
      </c>
      <c r="AK77" s="44">
        <f>SUMIFS('Sales RAW DATA'!$G:$G,'Sales RAW DATA'!$I:$I,Incentive_Calc!$A77,'Sales RAW DATA'!$D:$D,"B4")/SUMIFS('Sales RAW DATA'!$F:$F,'Sales RAW DATA'!$I:$I,Incentive_Calc!$A77,'Sales RAW DATA'!$D:$D,"B4")</f>
        <v>1.1212656970900592</v>
      </c>
      <c r="AL77" s="44">
        <f>IFERROR(SUMIFS('Sales RAW DATA'!$G:$G,'Sales RAW DATA'!$I:$I,Incentive_Calc!$A77,'Sales RAW DATA'!$D:$D,"B5",'Sales RAW DATA'!$E:$E,Incentive_Calc!AL$5)/SUMIFS('Sales RAW DATA'!$F:$F,'Sales RAW DATA'!$I:$I,Incentive_Calc!$A77,'Sales RAW DATA'!$D:$D,"B5",'Sales RAW DATA'!$E:$E,Incentive_Calc!AL$5),"")</f>
        <v>2.1806807153750172</v>
      </c>
      <c r="AM77" s="44">
        <f>IFERROR(SUMIFS('Sales RAW DATA'!$G:$G,'Sales RAW DATA'!$I:$I,Incentive_Calc!$A77,'Sales RAW DATA'!$D:$D,"B5",'Sales RAW DATA'!$E:$E,Incentive_Calc!AM$5)/SUMIFS('Sales RAW DATA'!$F:$F,'Sales RAW DATA'!$I:$I,Incentive_Calc!$A77,'Sales RAW DATA'!$D:$D,"B5",'Sales RAW DATA'!$E:$E,Incentive_Calc!AM$5),"")</f>
        <v>2.6342638466532273</v>
      </c>
      <c r="AN77" s="44">
        <f>IFERROR(SUMIFS('Sales RAW DATA'!$G:$G,'Sales RAW DATA'!$I:$I,Incentive_Calc!$A77,'Sales RAW DATA'!$D:$D,"B5",'Sales RAW DATA'!$E:$E,Incentive_Calc!AN$5)/SUMIFS('Sales RAW DATA'!$F:$F,'Sales RAW DATA'!$I:$I,Incentive_Calc!$A77,'Sales RAW DATA'!$D:$D,"B5",'Sales RAW DATA'!$E:$E,Incentive_Calc!AN$5),"")</f>
        <v>1.7739403453689169</v>
      </c>
      <c r="AO77" s="44">
        <f>SUMIFS('Sales RAW DATA'!$G:$G,'Sales RAW DATA'!$I:$I,Incentive_Calc!$A77,'Sales RAW DATA'!$D:$D,"B5")/SUMIFS('Sales RAW DATA'!$F:$F,'Sales RAW DATA'!$I:$I,Incentive_Calc!$A77,'Sales RAW DATA'!$D:$D,"B5")</f>
        <v>2.190134731382829</v>
      </c>
      <c r="AP77" s="42">
        <f>SUM(SUMIFS('Sales RAW DATA'!$F$2:$F$22804,'Sales RAW DATA'!$I$2:$I$22804,Incentive_Calc!$A77,'Sales RAW DATA'!$D$2:$D$22804,"B1"),SUMIFS('Sales RAW DATA'!$F$2:$F$22804,'Sales RAW DATA'!$I$2:$I$22804,Incentive_Calc!$A77,'Sales RAW DATA'!$D$2:$D$22804,"B2"),SUMIFS('Sales RAW DATA'!$F$2:$F$22804,'Sales RAW DATA'!$I$2:$I$22804,Incentive_Calc!$A77,'Sales RAW DATA'!$D$2:$D$22804,"B3"),SUMIFS('Sales RAW DATA'!$F$2:$F$22804,'Sales RAW DATA'!$I$2:$I$22804,Incentive_Calc!$A77,'Sales RAW DATA'!$D$2:$D$22804,"B4"),SUMIFS('Sales RAW DATA'!$F$2:$F$22804,'Sales RAW DATA'!$I$2:$I$22804,Incentive_Calc!$A77,'Sales RAW DATA'!$D$2:$D$22804,"B5"))</f>
        <v>1318375</v>
      </c>
      <c r="AQ77" s="42">
        <f>SUM(SUMIFS('Sales RAW DATA'!$G$2:$G$22804,'Sales RAW DATA'!$I$2:$I$22804,Incentive_Calc!$A77,'Sales RAW DATA'!$D$2:$D$22804,"B1"),SUMIFS('Sales RAW DATA'!$G$2:$G$22804,'Sales RAW DATA'!$I$2:$I$22804,Incentive_Calc!$A77,'Sales RAW DATA'!$D$2:$D$22804,"B2"),SUMIFS('Sales RAW DATA'!$G$2:$G$22804,'Sales RAW DATA'!$I$2:$I$22804,Incentive_Calc!$A77,'Sales RAW DATA'!$D$2:$D$22804,"B3"),SUMIFS('Sales RAW DATA'!$G$2:$G$22804,'Sales RAW DATA'!$I$2:$I$22804,Incentive_Calc!$A77,'Sales RAW DATA'!$D$2:$D$22804,"B4"),SUMIFS('Sales RAW DATA'!$G$2:$G$22804,'Sales RAW DATA'!$I$2:$I$22804,Incentive_Calc!$A77,'Sales RAW DATA'!$D$2:$D$22804,"B5"))</f>
        <v>1641008</v>
      </c>
      <c r="AR77" s="45">
        <f t="shared" si="30"/>
        <v>124.47202047975728</v>
      </c>
      <c r="AS77" s="45">
        <f t="shared" si="31"/>
        <v>120</v>
      </c>
      <c r="AT77" s="46">
        <v>1.18</v>
      </c>
      <c r="AU77" s="46">
        <v>0.83</v>
      </c>
      <c r="AV77" s="43" t="str">
        <f t="shared" si="17"/>
        <v>Yes</v>
      </c>
      <c r="AW77" s="43" t="str">
        <f t="shared" si="18"/>
        <v>Yes</v>
      </c>
      <c r="AX77" s="43" t="str">
        <f t="shared" si="19"/>
        <v>Yes</v>
      </c>
      <c r="AY77" s="43" t="str">
        <f t="shared" si="32"/>
        <v>Yes</v>
      </c>
    </row>
    <row r="78" spans="1:51" x14ac:dyDescent="0.35">
      <c r="A78" s="21" t="s">
        <v>952</v>
      </c>
      <c r="B78" s="21" t="s">
        <v>478</v>
      </c>
      <c r="C78" s="21" t="str">
        <f>_xlfn.XLOOKUP($A78,'Employee List'!$E:$E,'Employee List'!$D:$D,0)</f>
        <v>SF</v>
      </c>
      <c r="D78" s="42" t="str" cm="1">
        <f t="array" ref="D78">IFERROR(IF($G78="Yes",INDEX('Payment Plan'!$D$6:$D$42,MATCH(1,(Incentive_Calc!$C78='Payment Plan'!$B$6:$B$42)*(Incentive_Calc!$U78='Payment Plan'!$C$6:$C$42),0)),""),"")</f>
        <v/>
      </c>
      <c r="E78" s="42" t="str" cm="1">
        <f t="array" ref="E78">IFERROR(IF($H78="Yes",INDEX('Payment Plan'!$D$6:$D$42,MATCH(1,(Incentive_Calc!$C78='Payment Plan'!$B$6:$B$42)*(Incentive_Calc!$AS78='Payment Plan'!$C$6:$C$42),0)),""),"")</f>
        <v/>
      </c>
      <c r="F78" s="42">
        <f t="shared" si="20"/>
        <v>0</v>
      </c>
      <c r="G78" s="43" t="str">
        <f t="shared" si="21"/>
        <v>No</v>
      </c>
      <c r="H78" s="21" t="str">
        <f t="shared" si="22"/>
        <v>No</v>
      </c>
      <c r="I78" s="42">
        <f>IFERROR(SUMIFS('Sales RAW DATA'!$F$2:$F$30000,'Sales RAW DATA'!$I$2:$I$30000,Incentive_Calc!$A78,'Sales RAW DATA'!$E$2:$E$30000,Incentive_Calc!I$5),"")</f>
        <v>635475</v>
      </c>
      <c r="J78" s="42">
        <f>IFERROR(SUMIFS('Sales RAW DATA'!$F$2:$F$30000,'Sales RAW DATA'!$I$2:$I$30000,Incentive_Calc!$A78,'Sales RAW DATA'!$E$2:$E$30000,Incentive_Calc!J$5),"")</f>
        <v>647008</v>
      </c>
      <c r="K78" s="42">
        <f>IFERROR(SUMIFS('Sales RAW DATA'!$F$2:$F$30000,'Sales RAW DATA'!$I$2:$I$30000,Incentive_Calc!$A78,'Sales RAW DATA'!$E$2:$E$30000,Incentive_Calc!K$5),"")</f>
        <v>646426</v>
      </c>
      <c r="L78" s="42">
        <f t="shared" si="23"/>
        <v>1928909</v>
      </c>
      <c r="M78" s="42">
        <f>IFERROR(SUMIFS('Sales RAW DATA'!$G$2:$G$30000,'Sales RAW DATA'!$I$2:$I$30000,Incentive_Calc!$A78,'Sales RAW DATA'!$E$2:$E$30000,Incentive_Calc!M$5),"")</f>
        <v>424864</v>
      </c>
      <c r="N78" s="42">
        <f>IFERROR(SUMIFS('Sales RAW DATA'!$G$2:$G$30000,'Sales RAW DATA'!$I$2:$I$30000,Incentive_Calc!$A78,'Sales RAW DATA'!$E$2:$E$30000,Incentive_Calc!N$5),"")</f>
        <v>767741</v>
      </c>
      <c r="O78" s="42">
        <f>IFERROR(SUMIFS('Sales RAW DATA'!$G$2:$G$30000,'Sales RAW DATA'!$I$2:$I$30000,Incentive_Calc!$A78,'Sales RAW DATA'!$E$2:$E$30000,Incentive_Calc!O$5),"")</f>
        <v>443664</v>
      </c>
      <c r="P78" s="42">
        <f t="shared" si="24"/>
        <v>1636269</v>
      </c>
      <c r="Q78" s="44">
        <f t="shared" si="25"/>
        <v>0.66857704866438494</v>
      </c>
      <c r="R78" s="44">
        <f t="shared" si="26"/>
        <v>1.1866020203768732</v>
      </c>
      <c r="S78" s="44">
        <f t="shared" si="27"/>
        <v>0.68633377989127908</v>
      </c>
      <c r="T78" s="45">
        <f t="shared" si="28"/>
        <v>84.828729608291525</v>
      </c>
      <c r="U78" s="45">
        <f t="shared" si="29"/>
        <v>84</v>
      </c>
      <c r="V78" s="44">
        <f>IFERROR(SUMIFS('Sales RAW DATA'!$G:$G,'Sales RAW DATA'!$I:$I,Incentive_Calc!$A78,'Sales RAW DATA'!$D:$D,"B1",'Sales RAW DATA'!$E:$E,Incentive_Calc!V$5)/SUMIFS('Sales RAW DATA'!$F:$F,'Sales RAW DATA'!$I:$I,Incentive_Calc!$A78,'Sales RAW DATA'!$D:$D,"B1",'Sales RAW DATA'!$E:$E,Incentive_Calc!V$5),"")</f>
        <v>1.0252459844907371</v>
      </c>
      <c r="W78" s="44">
        <f>IFERROR(SUMIFS('Sales RAW DATA'!$G:$G,'Sales RAW DATA'!$I:$I,Incentive_Calc!$A78,'Sales RAW DATA'!$D:$D,"B1",'Sales RAW DATA'!$E:$E,Incentive_Calc!W$5)/SUMIFS('Sales RAW DATA'!$F:$F,'Sales RAW DATA'!$I:$I,Incentive_Calc!$A78,'Sales RAW DATA'!$D:$D,"B1",'Sales RAW DATA'!$E:$E,Incentive_Calc!W$5),"")</f>
        <v>1.018515371480825</v>
      </c>
      <c r="X78" s="44">
        <f>IFERROR(SUMIFS('Sales RAW DATA'!$G:$G,'Sales RAW DATA'!$I:$I,Incentive_Calc!$A78,'Sales RAW DATA'!$D:$D,"B1",'Sales RAW DATA'!$E:$E,Incentive_Calc!X$5)/SUMIFS('Sales RAW DATA'!$F:$F,'Sales RAW DATA'!$I:$I,Incentive_Calc!$A78,'Sales RAW DATA'!$D:$D,"B1",'Sales RAW DATA'!$E:$E,Incentive_Calc!X$5),"")</f>
        <v>0.84818955617104641</v>
      </c>
      <c r="Y78" s="44">
        <f>SUMIFS('Sales RAW DATA'!$G:$G,'Sales RAW DATA'!$I:$I,Incentive_Calc!$A78,'Sales RAW DATA'!$D:$D,"B1")/SUMIFS('Sales RAW DATA'!$F:$F,'Sales RAW DATA'!$I:$I,Incentive_Calc!$A78,'Sales RAW DATA'!$D:$D,"B1")</f>
        <v>0.96610974117749182</v>
      </c>
      <c r="Z78" s="44">
        <f>IFERROR(SUMIFS('Sales RAW DATA'!$G:$G,'Sales RAW DATA'!$I:$I,Incentive_Calc!$A78,'Sales RAW DATA'!$D:$D,"B2",'Sales RAW DATA'!$E:$E,Incentive_Calc!Z$5)/SUMIFS('Sales RAW DATA'!$F:$F,'Sales RAW DATA'!$I:$I,Incentive_Calc!$A78,'Sales RAW DATA'!$D:$D,"B2",'Sales RAW DATA'!$E:$E,Incentive_Calc!Z$5),"")</f>
        <v>0.83836477987421387</v>
      </c>
      <c r="AA78" s="44">
        <f>IFERROR(SUMIFS('Sales RAW DATA'!$G:$G,'Sales RAW DATA'!$I:$I,Incentive_Calc!$A78,'Sales RAW DATA'!$D:$D,"B2",'Sales RAW DATA'!$E:$E,Incentive_Calc!AA$5)/SUMIFS('Sales RAW DATA'!$F:$F,'Sales RAW DATA'!$I:$I,Incentive_Calc!$A78,'Sales RAW DATA'!$D:$D,"B2",'Sales RAW DATA'!$E:$E,Incentive_Calc!AA$5),"")</f>
        <v>1.2029829028737722</v>
      </c>
      <c r="AB78" s="44">
        <f>IFERROR(SUMIFS('Sales RAW DATA'!$G:$G,'Sales RAW DATA'!$I:$I,Incentive_Calc!$A78,'Sales RAW DATA'!$D:$D,"B2",'Sales RAW DATA'!$E:$E,Incentive_Calc!AB$5)/SUMIFS('Sales RAW DATA'!$F:$F,'Sales RAW DATA'!$I:$I,Incentive_Calc!$A78,'Sales RAW DATA'!$D:$D,"B2",'Sales RAW DATA'!$E:$E,Incentive_Calc!AB$5),"")</f>
        <v>0.63656333902855744</v>
      </c>
      <c r="AC78" s="44">
        <f>SUMIFS('Sales RAW DATA'!$G:$G,'Sales RAW DATA'!$I:$I,Incentive_Calc!$A78,'Sales RAW DATA'!$D:$D,"B2")/SUMIFS('Sales RAW DATA'!$F:$F,'Sales RAW DATA'!$I:$I,Incentive_Calc!$A78,'Sales RAW DATA'!$D:$D,"B2")</f>
        <v>0.89045841191640041</v>
      </c>
      <c r="AD78" s="44">
        <f>IFERROR(SUMIFS('Sales RAW DATA'!$G:$G,'Sales RAW DATA'!$I:$I,Incentive_Calc!$A78,'Sales RAW DATA'!$D:$D,"B3",'Sales RAW DATA'!$E:$E,Incentive_Calc!AD$5)/SUMIFS('Sales RAW DATA'!$F:$F,'Sales RAW DATA'!$I:$I,Incentive_Calc!$A78,'Sales RAW DATA'!$D:$D,"B3",'Sales RAW DATA'!$E:$E,Incentive_Calc!AD$5),"")</f>
        <v>0.55990660440293527</v>
      </c>
      <c r="AE78" s="44">
        <f>IFERROR(SUMIFS('Sales RAW DATA'!$G:$G,'Sales RAW DATA'!$I:$I,Incentive_Calc!$A78,'Sales RAW DATA'!$D:$D,"B3",'Sales RAW DATA'!$E:$E,Incentive_Calc!AE$5)/SUMIFS('Sales RAW DATA'!$F:$F,'Sales RAW DATA'!$I:$I,Incentive_Calc!$A78,'Sales RAW DATA'!$D:$D,"B3",'Sales RAW DATA'!$E:$E,Incentive_Calc!AE$5),"")</f>
        <v>1.0343693493016064</v>
      </c>
      <c r="AF78" s="44">
        <f>IFERROR(SUMIFS('Sales RAW DATA'!$G:$G,'Sales RAW DATA'!$I:$I,Incentive_Calc!$A78,'Sales RAW DATA'!$D:$D,"B3",'Sales RAW DATA'!$E:$E,Incentive_Calc!AF$5)/SUMIFS('Sales RAW DATA'!$F:$F,'Sales RAW DATA'!$I:$I,Incentive_Calc!$A78,'Sales RAW DATA'!$D:$D,"B3",'Sales RAW DATA'!$E:$E,Incentive_Calc!AF$5),"")</f>
        <v>1.0060404296942032</v>
      </c>
      <c r="AG78" s="44">
        <f>SUMIFS('Sales RAW DATA'!$G:$G,'Sales RAW DATA'!$I:$I,Incentive_Calc!$A78,'Sales RAW DATA'!$D:$D,"B3")/SUMIFS('Sales RAW DATA'!$F:$F,'Sales RAW DATA'!$I:$I,Incentive_Calc!$A78,'Sales RAW DATA'!$D:$D,"B3")</f>
        <v>0.87500366601167257</v>
      </c>
      <c r="AH78" s="44">
        <f>IFERROR(SUMIFS('Sales RAW DATA'!$G:$G,'Sales RAW DATA'!$I:$I,Incentive_Calc!$A78,'Sales RAW DATA'!$D:$D,"B4",'Sales RAW DATA'!$E:$E,Incentive_Calc!AH$5)/SUMIFS('Sales RAW DATA'!$F:$F,'Sales RAW DATA'!$I:$I,Incentive_Calc!$A78,'Sales RAW DATA'!$D:$D,"B4",'Sales RAW DATA'!$E:$E,Incentive_Calc!AH$5),"")</f>
        <v>0.39378089356866075</v>
      </c>
      <c r="AI78" s="44">
        <f>IFERROR(SUMIFS('Sales RAW DATA'!$G:$G,'Sales RAW DATA'!$I:$I,Incentive_Calc!$A78,'Sales RAW DATA'!$D:$D,"B4",'Sales RAW DATA'!$E:$E,Incentive_Calc!AI$5)/SUMIFS('Sales RAW DATA'!$F:$F,'Sales RAW DATA'!$I:$I,Incentive_Calc!$A78,'Sales RAW DATA'!$D:$D,"B4",'Sales RAW DATA'!$E:$E,Incentive_Calc!AI$5),"")</f>
        <v>2.2590845197834466</v>
      </c>
      <c r="AJ78" s="44">
        <f>IFERROR(SUMIFS('Sales RAW DATA'!$G:$G,'Sales RAW DATA'!$I:$I,Incentive_Calc!$A78,'Sales RAW DATA'!$D:$D,"B4",'Sales RAW DATA'!$E:$E,Incentive_Calc!AJ$5)/SUMIFS('Sales RAW DATA'!$F:$F,'Sales RAW DATA'!$I:$I,Incentive_Calc!$A78,'Sales RAW DATA'!$D:$D,"B4",'Sales RAW DATA'!$E:$E,Incentive_Calc!AJ$5),"")</f>
        <v>0.39059841855274441</v>
      </c>
      <c r="AK78" s="44">
        <f>SUMIFS('Sales RAW DATA'!$G:$G,'Sales RAW DATA'!$I:$I,Incentive_Calc!$A78,'Sales RAW DATA'!$D:$D,"B4")/SUMIFS('Sales RAW DATA'!$F:$F,'Sales RAW DATA'!$I:$I,Incentive_Calc!$A78,'Sales RAW DATA'!$D:$D,"B4")</f>
        <v>1.0064937741284008</v>
      </c>
      <c r="AL78" s="44">
        <f>IFERROR(SUMIFS('Sales RAW DATA'!$G:$G,'Sales RAW DATA'!$I:$I,Incentive_Calc!$A78,'Sales RAW DATA'!$D:$D,"B5",'Sales RAW DATA'!$E:$E,Incentive_Calc!AL$5)/SUMIFS('Sales RAW DATA'!$F:$F,'Sales RAW DATA'!$I:$I,Incentive_Calc!$A78,'Sales RAW DATA'!$D:$D,"B5",'Sales RAW DATA'!$E:$E,Incentive_Calc!AL$5),"")</f>
        <v>1.712312549329124</v>
      </c>
      <c r="AM78" s="44">
        <f>IFERROR(SUMIFS('Sales RAW DATA'!$G:$G,'Sales RAW DATA'!$I:$I,Incentive_Calc!$A78,'Sales RAW DATA'!$D:$D,"B5",'Sales RAW DATA'!$E:$E,Incentive_Calc!AM$5)/SUMIFS('Sales RAW DATA'!$F:$F,'Sales RAW DATA'!$I:$I,Incentive_Calc!$A78,'Sales RAW DATA'!$D:$D,"B5",'Sales RAW DATA'!$E:$E,Incentive_Calc!AM$5),"")</f>
        <v>1.8431540280782972</v>
      </c>
      <c r="AN78" s="44">
        <f>IFERROR(SUMIFS('Sales RAW DATA'!$G:$G,'Sales RAW DATA'!$I:$I,Incentive_Calc!$A78,'Sales RAW DATA'!$D:$D,"B5",'Sales RAW DATA'!$E:$E,Incentive_Calc!AN$5)/SUMIFS('Sales RAW DATA'!$F:$F,'Sales RAW DATA'!$I:$I,Incentive_Calc!$A78,'Sales RAW DATA'!$D:$D,"B5",'Sales RAW DATA'!$E:$E,Incentive_Calc!AN$5),"")</f>
        <v>1.5747406046765626</v>
      </c>
      <c r="AO78" s="44">
        <f>SUMIFS('Sales RAW DATA'!$G:$G,'Sales RAW DATA'!$I:$I,Incentive_Calc!$A78,'Sales RAW DATA'!$D:$D,"B5")/SUMIFS('Sales RAW DATA'!$F:$F,'Sales RAW DATA'!$I:$I,Incentive_Calc!$A78,'Sales RAW DATA'!$D:$D,"B5")</f>
        <v>1.7093534646950861</v>
      </c>
      <c r="AP78" s="42">
        <f>SUM(SUMIFS('Sales RAW DATA'!$F$2:$F$22804,'Sales RAW DATA'!$I$2:$I$22804,Incentive_Calc!$A78,'Sales RAW DATA'!$D$2:$D$22804,"B1"),SUMIFS('Sales RAW DATA'!$F$2:$F$22804,'Sales RAW DATA'!$I$2:$I$22804,Incentive_Calc!$A78,'Sales RAW DATA'!$D$2:$D$22804,"B2"),SUMIFS('Sales RAW DATA'!$F$2:$F$22804,'Sales RAW DATA'!$I$2:$I$22804,Incentive_Calc!$A78,'Sales RAW DATA'!$D$2:$D$22804,"B3"),SUMIFS('Sales RAW DATA'!$F$2:$F$22804,'Sales RAW DATA'!$I$2:$I$22804,Incentive_Calc!$A78,'Sales RAW DATA'!$D$2:$D$22804,"B4"),SUMIFS('Sales RAW DATA'!$F$2:$F$22804,'Sales RAW DATA'!$I$2:$I$22804,Incentive_Calc!$A78,'Sales RAW DATA'!$D$2:$D$22804,"B5"))</f>
        <v>935389</v>
      </c>
      <c r="AQ78" s="42">
        <f>SUM(SUMIFS('Sales RAW DATA'!$G$2:$G$22804,'Sales RAW DATA'!$I$2:$I$22804,Incentive_Calc!$A78,'Sales RAW DATA'!$D$2:$D$22804,"B1"),SUMIFS('Sales RAW DATA'!$G$2:$G$22804,'Sales RAW DATA'!$I$2:$I$22804,Incentive_Calc!$A78,'Sales RAW DATA'!$D$2:$D$22804,"B2"),SUMIFS('Sales RAW DATA'!$G$2:$G$22804,'Sales RAW DATA'!$I$2:$I$22804,Incentive_Calc!$A78,'Sales RAW DATA'!$D$2:$D$22804,"B3"),SUMIFS('Sales RAW DATA'!$G$2:$G$22804,'Sales RAW DATA'!$I$2:$I$22804,Incentive_Calc!$A78,'Sales RAW DATA'!$D$2:$D$22804,"B4"),SUMIFS('Sales RAW DATA'!$G$2:$G$22804,'Sales RAW DATA'!$I$2:$I$22804,Incentive_Calc!$A78,'Sales RAW DATA'!$D$2:$D$22804,"B5"))</f>
        <v>929756</v>
      </c>
      <c r="AR78" s="45">
        <f t="shared" si="30"/>
        <v>99.397790651803689</v>
      </c>
      <c r="AS78" s="45">
        <f t="shared" si="31"/>
        <v>99</v>
      </c>
      <c r="AT78" s="46">
        <v>1.18</v>
      </c>
      <c r="AU78" s="46">
        <v>0.8</v>
      </c>
      <c r="AV78" s="43" t="str">
        <f t="shared" si="17"/>
        <v>No</v>
      </c>
      <c r="AW78" s="43" t="str">
        <f t="shared" si="18"/>
        <v>Yes</v>
      </c>
      <c r="AX78" s="43" t="str">
        <f t="shared" si="19"/>
        <v>No</v>
      </c>
      <c r="AY78" s="43" t="str">
        <f t="shared" si="32"/>
        <v>Yes</v>
      </c>
    </row>
    <row r="79" spans="1:51" x14ac:dyDescent="0.35">
      <c r="A79" s="21" t="s">
        <v>953</v>
      </c>
      <c r="B79" s="21" t="s">
        <v>479</v>
      </c>
      <c r="C79" s="21" t="str">
        <f>_xlfn.XLOOKUP($A79,'Employee List'!$E:$E,'Employee List'!$D:$D,0)</f>
        <v>SF</v>
      </c>
      <c r="D79" s="42" t="str" cm="1">
        <f t="array" ref="D79">IFERROR(IF($G79="Yes",INDEX('Payment Plan'!$D$6:$D$42,MATCH(1,(Incentive_Calc!$C79='Payment Plan'!$B$6:$B$42)*(Incentive_Calc!$U79='Payment Plan'!$C$6:$C$42),0)),""),"")</f>
        <v/>
      </c>
      <c r="E79" s="42" t="str" cm="1">
        <f t="array" ref="E79">IFERROR(IF($H79="Yes",INDEX('Payment Plan'!$D$6:$D$42,MATCH(1,(Incentive_Calc!$C79='Payment Plan'!$B$6:$B$42)*(Incentive_Calc!$AS79='Payment Plan'!$C$6:$C$42),0)),""),"")</f>
        <v/>
      </c>
      <c r="F79" s="42">
        <f t="shared" si="20"/>
        <v>0</v>
      </c>
      <c r="G79" s="43" t="str">
        <f t="shared" si="21"/>
        <v>No</v>
      </c>
      <c r="H79" s="21" t="str">
        <f t="shared" si="22"/>
        <v>No</v>
      </c>
      <c r="I79" s="42">
        <f>IFERROR(SUMIFS('Sales RAW DATA'!$F$2:$F$30000,'Sales RAW DATA'!$I$2:$I$30000,Incentive_Calc!$A79,'Sales RAW DATA'!$E$2:$E$30000,Incentive_Calc!I$5),"")</f>
        <v>563731</v>
      </c>
      <c r="J79" s="42">
        <f>IFERROR(SUMIFS('Sales RAW DATA'!$F$2:$F$30000,'Sales RAW DATA'!$I$2:$I$30000,Incentive_Calc!$A79,'Sales RAW DATA'!$E$2:$E$30000,Incentive_Calc!J$5),"")</f>
        <v>575276</v>
      </c>
      <c r="K79" s="42">
        <f>IFERROR(SUMIFS('Sales RAW DATA'!$F$2:$F$30000,'Sales RAW DATA'!$I$2:$I$30000,Incentive_Calc!$A79,'Sales RAW DATA'!$E$2:$E$30000,Incentive_Calc!K$5),"")</f>
        <v>585464</v>
      </c>
      <c r="L79" s="42">
        <f t="shared" si="23"/>
        <v>1724471</v>
      </c>
      <c r="M79" s="42">
        <f>IFERROR(SUMIFS('Sales RAW DATA'!$G$2:$G$30000,'Sales RAW DATA'!$I$2:$I$30000,Incentive_Calc!$A79,'Sales RAW DATA'!$E$2:$E$30000,Incentive_Calc!M$5),"")</f>
        <v>333142</v>
      </c>
      <c r="N79" s="42">
        <f>IFERROR(SUMIFS('Sales RAW DATA'!$G$2:$G$30000,'Sales RAW DATA'!$I$2:$I$30000,Incentive_Calc!$A79,'Sales RAW DATA'!$E$2:$E$30000,Incentive_Calc!N$5),"")</f>
        <v>289627</v>
      </c>
      <c r="O79" s="42">
        <f>IFERROR(SUMIFS('Sales RAW DATA'!$G$2:$G$30000,'Sales RAW DATA'!$I$2:$I$30000,Incentive_Calc!$A79,'Sales RAW DATA'!$E$2:$E$30000,Incentive_Calc!O$5),"")</f>
        <v>329556</v>
      </c>
      <c r="P79" s="42">
        <f t="shared" si="24"/>
        <v>952325</v>
      </c>
      <c r="Q79" s="44">
        <f t="shared" si="25"/>
        <v>0.59095916314696195</v>
      </c>
      <c r="R79" s="44">
        <f t="shared" si="26"/>
        <v>0.50345747084877523</v>
      </c>
      <c r="S79" s="44">
        <f t="shared" si="27"/>
        <v>0.5628971209160597</v>
      </c>
      <c r="T79" s="45">
        <f t="shared" si="28"/>
        <v>55.224181792561311</v>
      </c>
      <c r="U79" s="45">
        <f t="shared" si="29"/>
        <v>55</v>
      </c>
      <c r="V79" s="44">
        <f>IFERROR(SUMIFS('Sales RAW DATA'!$G:$G,'Sales RAW DATA'!$I:$I,Incentive_Calc!$A79,'Sales RAW DATA'!$D:$D,"B1",'Sales RAW DATA'!$E:$E,Incentive_Calc!V$5)/SUMIFS('Sales RAW DATA'!$F:$F,'Sales RAW DATA'!$I:$I,Incentive_Calc!$A79,'Sales RAW DATA'!$D:$D,"B1",'Sales RAW DATA'!$E:$E,Incentive_Calc!V$5),"")</f>
        <v>0.59516399806241416</v>
      </c>
      <c r="W79" s="44">
        <f>IFERROR(SUMIFS('Sales RAW DATA'!$G:$G,'Sales RAW DATA'!$I:$I,Incentive_Calc!$A79,'Sales RAW DATA'!$D:$D,"B1",'Sales RAW DATA'!$E:$E,Incentive_Calc!W$5)/SUMIFS('Sales RAW DATA'!$F:$F,'Sales RAW DATA'!$I:$I,Incentive_Calc!$A79,'Sales RAW DATA'!$D:$D,"B1",'Sales RAW DATA'!$E:$E,Incentive_Calc!W$5),"")</f>
        <v>0.52237652228159159</v>
      </c>
      <c r="X79" s="44">
        <f>IFERROR(SUMIFS('Sales RAW DATA'!$G:$G,'Sales RAW DATA'!$I:$I,Incentive_Calc!$A79,'Sales RAW DATA'!$D:$D,"B1",'Sales RAW DATA'!$E:$E,Incentive_Calc!X$5)/SUMIFS('Sales RAW DATA'!$F:$F,'Sales RAW DATA'!$I:$I,Incentive_Calc!$A79,'Sales RAW DATA'!$D:$D,"B1",'Sales RAW DATA'!$E:$E,Incentive_Calc!X$5),"")</f>
        <v>0.43899380761579199</v>
      </c>
      <c r="Y79" s="44">
        <f>SUMIFS('Sales RAW DATA'!$G:$G,'Sales RAW DATA'!$I:$I,Incentive_Calc!$A79,'Sales RAW DATA'!$D:$D,"B1")/SUMIFS('Sales RAW DATA'!$F:$F,'Sales RAW DATA'!$I:$I,Incentive_Calc!$A79,'Sales RAW DATA'!$D:$D,"B1")</f>
        <v>0.52025808792679196</v>
      </c>
      <c r="Z79" s="44">
        <f>IFERROR(SUMIFS('Sales RAW DATA'!$G:$G,'Sales RAW DATA'!$I:$I,Incentive_Calc!$A79,'Sales RAW DATA'!$D:$D,"B2",'Sales RAW DATA'!$E:$E,Incentive_Calc!Z$5)/SUMIFS('Sales RAW DATA'!$F:$F,'Sales RAW DATA'!$I:$I,Incentive_Calc!$A79,'Sales RAW DATA'!$D:$D,"B2",'Sales RAW DATA'!$E:$E,Incentive_Calc!Z$5),"")</f>
        <v>0.5607050600212734</v>
      </c>
      <c r="AA79" s="44">
        <f>IFERROR(SUMIFS('Sales RAW DATA'!$G:$G,'Sales RAW DATA'!$I:$I,Incentive_Calc!$A79,'Sales RAW DATA'!$D:$D,"B2",'Sales RAW DATA'!$E:$E,Incentive_Calc!AA$5)/SUMIFS('Sales RAW DATA'!$F:$F,'Sales RAW DATA'!$I:$I,Incentive_Calc!$A79,'Sales RAW DATA'!$D:$D,"B2",'Sales RAW DATA'!$E:$E,Incentive_Calc!AA$5),"")</f>
        <v>0.42364101184068892</v>
      </c>
      <c r="AB79" s="44">
        <f>IFERROR(SUMIFS('Sales RAW DATA'!$G:$G,'Sales RAW DATA'!$I:$I,Incentive_Calc!$A79,'Sales RAW DATA'!$D:$D,"B2",'Sales RAW DATA'!$E:$E,Incentive_Calc!AB$5)/SUMIFS('Sales RAW DATA'!$F:$F,'Sales RAW DATA'!$I:$I,Incentive_Calc!$A79,'Sales RAW DATA'!$D:$D,"B2",'Sales RAW DATA'!$E:$E,Incentive_Calc!AB$5),"")</f>
        <v>0.7861263126756397</v>
      </c>
      <c r="AC79" s="44">
        <f>SUMIFS('Sales RAW DATA'!$G:$G,'Sales RAW DATA'!$I:$I,Incentive_Calc!$A79,'Sales RAW DATA'!$D:$D,"B2")/SUMIFS('Sales RAW DATA'!$F:$F,'Sales RAW DATA'!$I:$I,Incentive_Calc!$A79,'Sales RAW DATA'!$D:$D,"B2")</f>
        <v>0.58503417733705598</v>
      </c>
      <c r="AD79" s="44">
        <f>IFERROR(SUMIFS('Sales RAW DATA'!$G:$G,'Sales RAW DATA'!$I:$I,Incentive_Calc!$A79,'Sales RAW DATA'!$D:$D,"B3",'Sales RAW DATA'!$E:$E,Incentive_Calc!AD$5)/SUMIFS('Sales RAW DATA'!$F:$F,'Sales RAW DATA'!$I:$I,Incentive_Calc!$A79,'Sales RAW DATA'!$D:$D,"B3",'Sales RAW DATA'!$E:$E,Incentive_Calc!AD$5),"")</f>
        <v>0.21329308857952445</v>
      </c>
      <c r="AE79" s="44">
        <f>IFERROR(SUMIFS('Sales RAW DATA'!$G:$G,'Sales RAW DATA'!$I:$I,Incentive_Calc!$A79,'Sales RAW DATA'!$D:$D,"B3",'Sales RAW DATA'!$E:$E,Incentive_Calc!AE$5)/SUMIFS('Sales RAW DATA'!$F:$F,'Sales RAW DATA'!$I:$I,Incentive_Calc!$A79,'Sales RAW DATA'!$D:$D,"B3",'Sales RAW DATA'!$E:$E,Incentive_Calc!AE$5),"")</f>
        <v>0.30276220043439311</v>
      </c>
      <c r="AF79" s="44">
        <f>IFERROR(SUMIFS('Sales RAW DATA'!$G:$G,'Sales RAW DATA'!$I:$I,Incentive_Calc!$A79,'Sales RAW DATA'!$D:$D,"B3",'Sales RAW DATA'!$E:$E,Incentive_Calc!AF$5)/SUMIFS('Sales RAW DATA'!$F:$F,'Sales RAW DATA'!$I:$I,Incentive_Calc!$A79,'Sales RAW DATA'!$D:$D,"B3",'Sales RAW DATA'!$E:$E,Incentive_Calc!AF$5),"")</f>
        <v>0.49796576735775783</v>
      </c>
      <c r="AG79" s="44">
        <f>SUMIFS('Sales RAW DATA'!$G:$G,'Sales RAW DATA'!$I:$I,Incentive_Calc!$A79,'Sales RAW DATA'!$D:$D,"B3")/SUMIFS('Sales RAW DATA'!$F:$F,'Sales RAW DATA'!$I:$I,Incentive_Calc!$A79,'Sales RAW DATA'!$D:$D,"B3")</f>
        <v>0.34790786047531319</v>
      </c>
      <c r="AH79" s="44">
        <f>IFERROR(SUMIFS('Sales RAW DATA'!$G:$G,'Sales RAW DATA'!$I:$I,Incentive_Calc!$A79,'Sales RAW DATA'!$D:$D,"B4",'Sales RAW DATA'!$E:$E,Incentive_Calc!AH$5)/SUMIFS('Sales RAW DATA'!$F:$F,'Sales RAW DATA'!$I:$I,Incentive_Calc!$A79,'Sales RAW DATA'!$D:$D,"B4",'Sales RAW DATA'!$E:$E,Incentive_Calc!AH$5),"")</f>
        <v>0.55748426301877541</v>
      </c>
      <c r="AI79" s="44">
        <f>IFERROR(SUMIFS('Sales RAW DATA'!$G:$G,'Sales RAW DATA'!$I:$I,Incentive_Calc!$A79,'Sales RAW DATA'!$D:$D,"B4",'Sales RAW DATA'!$E:$E,Incentive_Calc!AI$5)/SUMIFS('Sales RAW DATA'!$F:$F,'Sales RAW DATA'!$I:$I,Incentive_Calc!$A79,'Sales RAW DATA'!$D:$D,"B4",'Sales RAW DATA'!$E:$E,Incentive_Calc!AI$5),"")</f>
        <v>0.54499589013916838</v>
      </c>
      <c r="AJ79" s="44">
        <f>IFERROR(SUMIFS('Sales RAW DATA'!$G:$G,'Sales RAW DATA'!$I:$I,Incentive_Calc!$A79,'Sales RAW DATA'!$D:$D,"B4",'Sales RAW DATA'!$E:$E,Incentive_Calc!AJ$5)/SUMIFS('Sales RAW DATA'!$F:$F,'Sales RAW DATA'!$I:$I,Incentive_Calc!$A79,'Sales RAW DATA'!$D:$D,"B4",'Sales RAW DATA'!$E:$E,Incentive_Calc!AJ$5),"")</f>
        <v>0.66682863621639132</v>
      </c>
      <c r="AK79" s="44">
        <f>SUMIFS('Sales RAW DATA'!$G:$G,'Sales RAW DATA'!$I:$I,Incentive_Calc!$A79,'Sales RAW DATA'!$D:$D,"B4")/SUMIFS('Sales RAW DATA'!$F:$F,'Sales RAW DATA'!$I:$I,Incentive_Calc!$A79,'Sales RAW DATA'!$D:$D,"B4")</f>
        <v>0.59059639338849035</v>
      </c>
      <c r="AL79" s="44">
        <f>IFERROR(SUMIFS('Sales RAW DATA'!$G:$G,'Sales RAW DATA'!$I:$I,Incentive_Calc!$A79,'Sales RAW DATA'!$D:$D,"B5",'Sales RAW DATA'!$E:$E,Incentive_Calc!AL$5)/SUMIFS('Sales RAW DATA'!$F:$F,'Sales RAW DATA'!$I:$I,Incentive_Calc!$A79,'Sales RAW DATA'!$D:$D,"B5",'Sales RAW DATA'!$E:$E,Incentive_Calc!AL$5),"")</f>
        <v>1.1365488954076997</v>
      </c>
      <c r="AM79" s="44">
        <f>IFERROR(SUMIFS('Sales RAW DATA'!$G:$G,'Sales RAW DATA'!$I:$I,Incentive_Calc!$A79,'Sales RAW DATA'!$D:$D,"B5",'Sales RAW DATA'!$E:$E,Incentive_Calc!AM$5)/SUMIFS('Sales RAW DATA'!$F:$F,'Sales RAW DATA'!$I:$I,Incentive_Calc!$A79,'Sales RAW DATA'!$D:$D,"B5",'Sales RAW DATA'!$E:$E,Incentive_Calc!AM$5),"")</f>
        <v>0.4671314239693965</v>
      </c>
      <c r="AN79" s="44">
        <f>IFERROR(SUMIFS('Sales RAW DATA'!$G:$G,'Sales RAW DATA'!$I:$I,Incentive_Calc!$A79,'Sales RAW DATA'!$D:$D,"B5",'Sales RAW DATA'!$E:$E,Incentive_Calc!AN$5)/SUMIFS('Sales RAW DATA'!$F:$F,'Sales RAW DATA'!$I:$I,Incentive_Calc!$A79,'Sales RAW DATA'!$D:$D,"B5",'Sales RAW DATA'!$E:$E,Incentive_Calc!AN$5),"")</f>
        <v>0.58624541635299543</v>
      </c>
      <c r="AO79" s="44">
        <f>SUMIFS('Sales RAW DATA'!$G:$G,'Sales RAW DATA'!$I:$I,Incentive_Calc!$A79,'Sales RAW DATA'!$D:$D,"B5")/SUMIFS('Sales RAW DATA'!$F:$F,'Sales RAW DATA'!$I:$I,Incentive_Calc!$A79,'Sales RAW DATA'!$D:$D,"B5")</f>
        <v>0.72410703819682842</v>
      </c>
      <c r="AP79" s="42">
        <f>SUM(SUMIFS('Sales RAW DATA'!$F$2:$F$22804,'Sales RAW DATA'!$I$2:$I$22804,Incentive_Calc!$A79,'Sales RAW DATA'!$D$2:$D$22804,"B1"),SUMIFS('Sales RAW DATA'!$F$2:$F$22804,'Sales RAW DATA'!$I$2:$I$22804,Incentive_Calc!$A79,'Sales RAW DATA'!$D$2:$D$22804,"B2"),SUMIFS('Sales RAW DATA'!$F$2:$F$22804,'Sales RAW DATA'!$I$2:$I$22804,Incentive_Calc!$A79,'Sales RAW DATA'!$D$2:$D$22804,"B3"),SUMIFS('Sales RAW DATA'!$F$2:$F$22804,'Sales RAW DATA'!$I$2:$I$22804,Incentive_Calc!$A79,'Sales RAW DATA'!$D$2:$D$22804,"B4"),SUMIFS('Sales RAW DATA'!$F$2:$F$22804,'Sales RAW DATA'!$I$2:$I$22804,Incentive_Calc!$A79,'Sales RAW DATA'!$D$2:$D$22804,"B5"))</f>
        <v>970936</v>
      </c>
      <c r="AQ79" s="42">
        <f>SUM(SUMIFS('Sales RAW DATA'!$G$2:$G$22804,'Sales RAW DATA'!$I$2:$I$22804,Incentive_Calc!$A79,'Sales RAW DATA'!$D$2:$D$22804,"B1"),SUMIFS('Sales RAW DATA'!$G$2:$G$22804,'Sales RAW DATA'!$I$2:$I$22804,Incentive_Calc!$A79,'Sales RAW DATA'!$D$2:$D$22804,"B2"),SUMIFS('Sales RAW DATA'!$G$2:$G$22804,'Sales RAW DATA'!$I$2:$I$22804,Incentive_Calc!$A79,'Sales RAW DATA'!$D$2:$D$22804,"B3"),SUMIFS('Sales RAW DATA'!$G$2:$G$22804,'Sales RAW DATA'!$I$2:$I$22804,Incentive_Calc!$A79,'Sales RAW DATA'!$D$2:$D$22804,"B4"),SUMIFS('Sales RAW DATA'!$G$2:$G$22804,'Sales RAW DATA'!$I$2:$I$22804,Incentive_Calc!$A79,'Sales RAW DATA'!$D$2:$D$22804,"B5"))</f>
        <v>495033</v>
      </c>
      <c r="AR79" s="45">
        <f t="shared" si="30"/>
        <v>50.985131872749591</v>
      </c>
      <c r="AS79" s="45">
        <f t="shared" si="31"/>
        <v>50</v>
      </c>
      <c r="AT79" s="46">
        <v>1.1499999999999999</v>
      </c>
      <c r="AU79" s="46">
        <v>0.98</v>
      </c>
      <c r="AV79" s="43" t="str">
        <f t="shared" si="17"/>
        <v>No</v>
      </c>
      <c r="AW79" s="43" t="str">
        <f t="shared" si="18"/>
        <v>No</v>
      </c>
      <c r="AX79" s="43" t="str">
        <f t="shared" si="19"/>
        <v>No</v>
      </c>
      <c r="AY79" s="43" t="str">
        <f t="shared" si="32"/>
        <v>Yes</v>
      </c>
    </row>
    <row r="80" spans="1:51" x14ac:dyDescent="0.35">
      <c r="A80" s="21" t="s">
        <v>954</v>
      </c>
      <c r="B80" s="21" t="s">
        <v>480</v>
      </c>
      <c r="C80" s="21" t="str">
        <f>_xlfn.XLOOKUP($A80,'Employee List'!$E:$E,'Employee List'!$D:$D,0)</f>
        <v>SF</v>
      </c>
      <c r="D80" s="42" cm="1">
        <f t="array" ref="D80">IFERROR(IF($G80="Yes",INDEX('Payment Plan'!$D$6:$D$42,MATCH(1,(Incentive_Calc!$C80='Payment Plan'!$B$6:$B$42)*(Incentive_Calc!$U80='Payment Plan'!$C$6:$C$42),0)),""),"")</f>
        <v>28940.625</v>
      </c>
      <c r="E80" s="42" t="str" cm="1">
        <f t="array" ref="E80">IFERROR(IF($H80="Yes",INDEX('Payment Plan'!$D$6:$D$42,MATCH(1,(Incentive_Calc!$C80='Payment Plan'!$B$6:$B$42)*(Incentive_Calc!$AS80='Payment Plan'!$C$6:$C$42),0)),""),"")</f>
        <v/>
      </c>
      <c r="F80" s="42">
        <f t="shared" si="20"/>
        <v>28940.625</v>
      </c>
      <c r="G80" s="43" t="str">
        <f t="shared" si="21"/>
        <v>Yes</v>
      </c>
      <c r="H80" s="21" t="str">
        <f t="shared" si="22"/>
        <v>No</v>
      </c>
      <c r="I80" s="42">
        <f>IFERROR(SUMIFS('Sales RAW DATA'!$F$2:$F$30000,'Sales RAW DATA'!$I$2:$I$30000,Incentive_Calc!$A80,'Sales RAW DATA'!$E$2:$E$30000,Incentive_Calc!I$5),"")</f>
        <v>764651</v>
      </c>
      <c r="J80" s="42">
        <f>IFERROR(SUMIFS('Sales RAW DATA'!$F$2:$F$30000,'Sales RAW DATA'!$I$2:$I$30000,Incentive_Calc!$A80,'Sales RAW DATA'!$E$2:$E$30000,Incentive_Calc!J$5),"")</f>
        <v>757343</v>
      </c>
      <c r="K80" s="42">
        <f>IFERROR(SUMIFS('Sales RAW DATA'!$F$2:$F$30000,'Sales RAW DATA'!$I$2:$I$30000,Incentive_Calc!$A80,'Sales RAW DATA'!$E$2:$E$30000,Incentive_Calc!K$5),"")</f>
        <v>777940</v>
      </c>
      <c r="L80" s="42">
        <f t="shared" si="23"/>
        <v>2299934</v>
      </c>
      <c r="M80" s="42">
        <f>IFERROR(SUMIFS('Sales RAW DATA'!$G$2:$G$30000,'Sales RAW DATA'!$I$2:$I$30000,Incentive_Calc!$A80,'Sales RAW DATA'!$E$2:$E$30000,Incentive_Calc!M$5),"")</f>
        <v>783923</v>
      </c>
      <c r="N80" s="42">
        <f>IFERROR(SUMIFS('Sales RAW DATA'!$G$2:$G$30000,'Sales RAW DATA'!$I$2:$I$30000,Incentive_Calc!$A80,'Sales RAW DATA'!$E$2:$E$30000,Incentive_Calc!N$5),"")</f>
        <v>746202</v>
      </c>
      <c r="O80" s="42">
        <f>IFERROR(SUMIFS('Sales RAW DATA'!$G$2:$G$30000,'Sales RAW DATA'!$I$2:$I$30000,Incentive_Calc!$A80,'Sales RAW DATA'!$E$2:$E$30000,Incentive_Calc!O$5),"")</f>
        <v>845902</v>
      </c>
      <c r="P80" s="42">
        <f t="shared" si="24"/>
        <v>2376027</v>
      </c>
      <c r="Q80" s="44">
        <f t="shared" si="25"/>
        <v>1.0252036550007781</v>
      </c>
      <c r="R80" s="44">
        <f t="shared" si="26"/>
        <v>0.98528936030305947</v>
      </c>
      <c r="S80" s="44">
        <f t="shared" si="27"/>
        <v>1.0873614931742808</v>
      </c>
      <c r="T80" s="45">
        <f t="shared" si="28"/>
        <v>103.30848624351829</v>
      </c>
      <c r="U80" s="45">
        <f t="shared" si="29"/>
        <v>103</v>
      </c>
      <c r="V80" s="44">
        <f>IFERROR(SUMIFS('Sales RAW DATA'!$G:$G,'Sales RAW DATA'!$I:$I,Incentive_Calc!$A80,'Sales RAW DATA'!$D:$D,"B1",'Sales RAW DATA'!$E:$E,Incentive_Calc!V$5)/SUMIFS('Sales RAW DATA'!$F:$F,'Sales RAW DATA'!$I:$I,Incentive_Calc!$A80,'Sales RAW DATA'!$D:$D,"B1",'Sales RAW DATA'!$E:$E,Incentive_Calc!V$5),"")</f>
        <v>1.00950906143386</v>
      </c>
      <c r="W80" s="44">
        <f>IFERROR(SUMIFS('Sales RAW DATA'!$G:$G,'Sales RAW DATA'!$I:$I,Incentive_Calc!$A80,'Sales RAW DATA'!$D:$D,"B1",'Sales RAW DATA'!$E:$E,Incentive_Calc!W$5)/SUMIFS('Sales RAW DATA'!$F:$F,'Sales RAW DATA'!$I:$I,Incentive_Calc!$A80,'Sales RAW DATA'!$D:$D,"B1",'Sales RAW DATA'!$E:$E,Incentive_Calc!W$5),"")</f>
        <v>0.64049192318659109</v>
      </c>
      <c r="X80" s="44">
        <f>IFERROR(SUMIFS('Sales RAW DATA'!$G:$G,'Sales RAW DATA'!$I:$I,Incentive_Calc!$A80,'Sales RAW DATA'!$D:$D,"B1",'Sales RAW DATA'!$E:$E,Incentive_Calc!X$5)/SUMIFS('Sales RAW DATA'!$F:$F,'Sales RAW DATA'!$I:$I,Incentive_Calc!$A80,'Sales RAW DATA'!$D:$D,"B1",'Sales RAW DATA'!$E:$E,Incentive_Calc!X$5),"")</f>
        <v>0.64546373629204146</v>
      </c>
      <c r="Y80" s="44">
        <f>SUMIFS('Sales RAW DATA'!$G:$G,'Sales RAW DATA'!$I:$I,Incentive_Calc!$A80,'Sales RAW DATA'!$D:$D,"B1")/SUMIFS('Sales RAW DATA'!$F:$F,'Sales RAW DATA'!$I:$I,Incentive_Calc!$A80,'Sales RAW DATA'!$D:$D,"B1")</f>
        <v>0.76867627377135916</v>
      </c>
      <c r="Z80" s="44">
        <f>IFERROR(SUMIFS('Sales RAW DATA'!$G:$G,'Sales RAW DATA'!$I:$I,Incentive_Calc!$A80,'Sales RAW DATA'!$D:$D,"B2",'Sales RAW DATA'!$E:$E,Incentive_Calc!Z$5)/SUMIFS('Sales RAW DATA'!$F:$F,'Sales RAW DATA'!$I:$I,Incentive_Calc!$A80,'Sales RAW DATA'!$D:$D,"B2",'Sales RAW DATA'!$E:$E,Incentive_Calc!Z$5),"")</f>
        <v>0.79721754692460101</v>
      </c>
      <c r="AA80" s="44">
        <f>IFERROR(SUMIFS('Sales RAW DATA'!$G:$G,'Sales RAW DATA'!$I:$I,Incentive_Calc!$A80,'Sales RAW DATA'!$D:$D,"B2",'Sales RAW DATA'!$E:$E,Incentive_Calc!AA$5)/SUMIFS('Sales RAW DATA'!$F:$F,'Sales RAW DATA'!$I:$I,Incentive_Calc!$A80,'Sales RAW DATA'!$D:$D,"B2",'Sales RAW DATA'!$E:$E,Incentive_Calc!AA$5),"")</f>
        <v>0.7473968869109725</v>
      </c>
      <c r="AB80" s="44">
        <f>IFERROR(SUMIFS('Sales RAW DATA'!$G:$G,'Sales RAW DATA'!$I:$I,Incentive_Calc!$A80,'Sales RAW DATA'!$D:$D,"B2",'Sales RAW DATA'!$E:$E,Incentive_Calc!AB$5)/SUMIFS('Sales RAW DATA'!$F:$F,'Sales RAW DATA'!$I:$I,Incentive_Calc!$A80,'Sales RAW DATA'!$D:$D,"B2",'Sales RAW DATA'!$E:$E,Incentive_Calc!AB$5),"")</f>
        <v>0.70030487181061118</v>
      </c>
      <c r="AC80" s="44">
        <f>SUMIFS('Sales RAW DATA'!$G:$G,'Sales RAW DATA'!$I:$I,Incentive_Calc!$A80,'Sales RAW DATA'!$D:$D,"B2")/SUMIFS('Sales RAW DATA'!$F:$F,'Sales RAW DATA'!$I:$I,Incentive_Calc!$A80,'Sales RAW DATA'!$D:$D,"B2")</f>
        <v>0.7476553690123483</v>
      </c>
      <c r="AD80" s="44">
        <f>IFERROR(SUMIFS('Sales RAW DATA'!$G:$G,'Sales RAW DATA'!$I:$I,Incentive_Calc!$A80,'Sales RAW DATA'!$D:$D,"B3",'Sales RAW DATA'!$E:$E,Incentive_Calc!AD$5)/SUMIFS('Sales RAW DATA'!$F:$F,'Sales RAW DATA'!$I:$I,Incentive_Calc!$A80,'Sales RAW DATA'!$D:$D,"B3",'Sales RAW DATA'!$E:$E,Incentive_Calc!AD$5),"")</f>
        <v>0.99502129972126285</v>
      </c>
      <c r="AE80" s="44">
        <f>IFERROR(SUMIFS('Sales RAW DATA'!$G:$G,'Sales RAW DATA'!$I:$I,Incentive_Calc!$A80,'Sales RAW DATA'!$D:$D,"B3",'Sales RAW DATA'!$E:$E,Incentive_Calc!AE$5)/SUMIFS('Sales RAW DATA'!$F:$F,'Sales RAW DATA'!$I:$I,Incentive_Calc!$A80,'Sales RAW DATA'!$D:$D,"B3",'Sales RAW DATA'!$E:$E,Incentive_Calc!AE$5),"")</f>
        <v>1.4765707438341709</v>
      </c>
      <c r="AF80" s="44">
        <f>IFERROR(SUMIFS('Sales RAW DATA'!$G:$G,'Sales RAW DATA'!$I:$I,Incentive_Calc!$A80,'Sales RAW DATA'!$D:$D,"B3",'Sales RAW DATA'!$E:$E,Incentive_Calc!AF$5)/SUMIFS('Sales RAW DATA'!$F:$F,'Sales RAW DATA'!$I:$I,Incentive_Calc!$A80,'Sales RAW DATA'!$D:$D,"B3",'Sales RAW DATA'!$E:$E,Incentive_Calc!AF$5),"")</f>
        <v>2.3916459758977777</v>
      </c>
      <c r="AG80" s="44">
        <f>SUMIFS('Sales RAW DATA'!$G:$G,'Sales RAW DATA'!$I:$I,Incentive_Calc!$A80,'Sales RAW DATA'!$D:$D,"B3")/SUMIFS('Sales RAW DATA'!$F:$F,'Sales RAW DATA'!$I:$I,Incentive_Calc!$A80,'Sales RAW DATA'!$D:$D,"B3")</f>
        <v>1.6607721442617089</v>
      </c>
      <c r="AH80" s="44">
        <f>IFERROR(SUMIFS('Sales RAW DATA'!$G:$G,'Sales RAW DATA'!$I:$I,Incentive_Calc!$A80,'Sales RAW DATA'!$D:$D,"B4",'Sales RAW DATA'!$E:$E,Incentive_Calc!AH$5)/SUMIFS('Sales RAW DATA'!$F:$F,'Sales RAW DATA'!$I:$I,Incentive_Calc!$A80,'Sales RAW DATA'!$D:$D,"B4",'Sales RAW DATA'!$E:$E,Incentive_Calc!AH$5),"")</f>
        <v>1.0315162079338751</v>
      </c>
      <c r="AI80" s="44">
        <f>IFERROR(SUMIFS('Sales RAW DATA'!$G:$G,'Sales RAW DATA'!$I:$I,Incentive_Calc!$A80,'Sales RAW DATA'!$D:$D,"B4",'Sales RAW DATA'!$E:$E,Incentive_Calc!AI$5)/SUMIFS('Sales RAW DATA'!$F:$F,'Sales RAW DATA'!$I:$I,Incentive_Calc!$A80,'Sales RAW DATA'!$D:$D,"B4",'Sales RAW DATA'!$E:$E,Incentive_Calc!AI$5),"")</f>
        <v>1.101069715971966</v>
      </c>
      <c r="AJ80" s="44">
        <f>IFERROR(SUMIFS('Sales RAW DATA'!$G:$G,'Sales RAW DATA'!$I:$I,Incentive_Calc!$A80,'Sales RAW DATA'!$D:$D,"B4",'Sales RAW DATA'!$E:$E,Incentive_Calc!AJ$5)/SUMIFS('Sales RAW DATA'!$F:$F,'Sales RAW DATA'!$I:$I,Incentive_Calc!$A80,'Sales RAW DATA'!$D:$D,"B4",'Sales RAW DATA'!$E:$E,Incentive_Calc!AJ$5),"")</f>
        <v>1.0536747181066803</v>
      </c>
      <c r="AK80" s="44">
        <f>SUMIFS('Sales RAW DATA'!$G:$G,'Sales RAW DATA'!$I:$I,Incentive_Calc!$A80,'Sales RAW DATA'!$D:$D,"B4")/SUMIFS('Sales RAW DATA'!$F:$F,'Sales RAW DATA'!$I:$I,Incentive_Calc!$A80,'Sales RAW DATA'!$D:$D,"B4")</f>
        <v>1.0619437505565423</v>
      </c>
      <c r="AL80" s="44">
        <f>IFERROR(SUMIFS('Sales RAW DATA'!$G:$G,'Sales RAW DATA'!$I:$I,Incentive_Calc!$A80,'Sales RAW DATA'!$D:$D,"B5",'Sales RAW DATA'!$E:$E,Incentive_Calc!AL$5)/SUMIFS('Sales RAW DATA'!$F:$F,'Sales RAW DATA'!$I:$I,Incentive_Calc!$A80,'Sales RAW DATA'!$D:$D,"B5",'Sales RAW DATA'!$E:$E,Incentive_Calc!AL$5),"")</f>
        <v>0.89317029525797798</v>
      </c>
      <c r="AM80" s="44">
        <f>IFERROR(SUMIFS('Sales RAW DATA'!$G:$G,'Sales RAW DATA'!$I:$I,Incentive_Calc!$A80,'Sales RAW DATA'!$D:$D,"B5",'Sales RAW DATA'!$E:$E,Incentive_Calc!AM$5)/SUMIFS('Sales RAW DATA'!$F:$F,'Sales RAW DATA'!$I:$I,Incentive_Calc!$A80,'Sales RAW DATA'!$D:$D,"B5",'Sales RAW DATA'!$E:$E,Incentive_Calc!AM$5),"")</f>
        <v>0.80394313583065269</v>
      </c>
      <c r="AN80" s="44">
        <f>IFERROR(SUMIFS('Sales RAW DATA'!$G:$G,'Sales RAW DATA'!$I:$I,Incentive_Calc!$A80,'Sales RAW DATA'!$D:$D,"B5",'Sales RAW DATA'!$E:$E,Incentive_Calc!AN$5)/SUMIFS('Sales RAW DATA'!$F:$F,'Sales RAW DATA'!$I:$I,Incentive_Calc!$A80,'Sales RAW DATA'!$D:$D,"B5",'Sales RAW DATA'!$E:$E,Incentive_Calc!AN$5),"")</f>
        <v>0.74128579556229846</v>
      </c>
      <c r="AO80" s="44">
        <f>SUMIFS('Sales RAW DATA'!$G:$G,'Sales RAW DATA'!$I:$I,Incentive_Calc!$A80,'Sales RAW DATA'!$D:$D,"B5")/SUMIFS('Sales RAW DATA'!$F:$F,'Sales RAW DATA'!$I:$I,Incentive_Calc!$A80,'Sales RAW DATA'!$D:$D,"B5")</f>
        <v>0.81177170822035583</v>
      </c>
      <c r="AP80" s="42">
        <f>SUM(SUMIFS('Sales RAW DATA'!$F$2:$F$22804,'Sales RAW DATA'!$I$2:$I$22804,Incentive_Calc!$A80,'Sales RAW DATA'!$D$2:$D$22804,"B1"),SUMIFS('Sales RAW DATA'!$F$2:$F$22804,'Sales RAW DATA'!$I$2:$I$22804,Incentive_Calc!$A80,'Sales RAW DATA'!$D$2:$D$22804,"B2"),SUMIFS('Sales RAW DATA'!$F$2:$F$22804,'Sales RAW DATA'!$I$2:$I$22804,Incentive_Calc!$A80,'Sales RAW DATA'!$D$2:$D$22804,"B3"),SUMIFS('Sales RAW DATA'!$F$2:$F$22804,'Sales RAW DATA'!$I$2:$I$22804,Incentive_Calc!$A80,'Sales RAW DATA'!$D$2:$D$22804,"B4"),SUMIFS('Sales RAW DATA'!$F$2:$F$22804,'Sales RAW DATA'!$I$2:$I$22804,Incentive_Calc!$A80,'Sales RAW DATA'!$D$2:$D$22804,"B5"))</f>
        <v>1347305</v>
      </c>
      <c r="AQ80" s="42">
        <f>SUM(SUMIFS('Sales RAW DATA'!$G$2:$G$22804,'Sales RAW DATA'!$I$2:$I$22804,Incentive_Calc!$A80,'Sales RAW DATA'!$D$2:$D$22804,"B1"),SUMIFS('Sales RAW DATA'!$G$2:$G$22804,'Sales RAW DATA'!$I$2:$I$22804,Incentive_Calc!$A80,'Sales RAW DATA'!$D$2:$D$22804,"B2"),SUMIFS('Sales RAW DATA'!$G$2:$G$22804,'Sales RAW DATA'!$I$2:$I$22804,Incentive_Calc!$A80,'Sales RAW DATA'!$D$2:$D$22804,"B3"),SUMIFS('Sales RAW DATA'!$G$2:$G$22804,'Sales RAW DATA'!$I$2:$I$22804,Incentive_Calc!$A80,'Sales RAW DATA'!$D$2:$D$22804,"B4"),SUMIFS('Sales RAW DATA'!$G$2:$G$22804,'Sales RAW DATA'!$I$2:$I$22804,Incentive_Calc!$A80,'Sales RAW DATA'!$D$2:$D$22804,"B5"))</f>
        <v>1421116</v>
      </c>
      <c r="AR80" s="45">
        <f t="shared" si="30"/>
        <v>105.47841802709854</v>
      </c>
      <c r="AS80" s="45">
        <f t="shared" si="31"/>
        <v>105</v>
      </c>
      <c r="AT80" s="46">
        <v>1.03</v>
      </c>
      <c r="AU80" s="46">
        <v>0.92</v>
      </c>
      <c r="AV80" s="43" t="str">
        <f t="shared" si="17"/>
        <v>Yes</v>
      </c>
      <c r="AW80" s="43" t="str">
        <f t="shared" si="18"/>
        <v>Yes</v>
      </c>
      <c r="AX80" s="43" t="str">
        <f t="shared" si="19"/>
        <v>Yes</v>
      </c>
      <c r="AY80" s="43" t="str">
        <f t="shared" si="32"/>
        <v>Yes</v>
      </c>
    </row>
    <row r="81" spans="1:51" x14ac:dyDescent="0.35">
      <c r="A81" s="21" t="s">
        <v>955</v>
      </c>
      <c r="B81" s="21" t="s">
        <v>481</v>
      </c>
      <c r="C81" s="21" t="str">
        <f>_xlfn.XLOOKUP($A81,'Employee List'!$E:$E,'Employee List'!$D:$D,0)</f>
        <v>SF</v>
      </c>
      <c r="D81" s="42" t="str" cm="1">
        <f t="array" ref="D81">IFERROR(IF($G81="Yes",INDEX('Payment Plan'!$D$6:$D$42,MATCH(1,(Incentive_Calc!$C81='Payment Plan'!$B$6:$B$42)*(Incentive_Calc!$U81='Payment Plan'!$C$6:$C$42),0)),""),"")</f>
        <v/>
      </c>
      <c r="E81" s="42" t="str" cm="1">
        <f t="array" ref="E81">IFERROR(IF($H81="Yes",INDEX('Payment Plan'!$D$6:$D$42,MATCH(1,(Incentive_Calc!$C81='Payment Plan'!$B$6:$B$42)*(Incentive_Calc!$AS81='Payment Plan'!$C$6:$C$42),0)),""),"")</f>
        <v/>
      </c>
      <c r="F81" s="42">
        <f t="shared" si="20"/>
        <v>0</v>
      </c>
      <c r="G81" s="43" t="str">
        <f t="shared" si="21"/>
        <v>No</v>
      </c>
      <c r="H81" s="21" t="str">
        <f t="shared" si="22"/>
        <v>No</v>
      </c>
      <c r="I81" s="42">
        <f>IFERROR(SUMIFS('Sales RAW DATA'!$F$2:$F$30000,'Sales RAW DATA'!$I$2:$I$30000,Incentive_Calc!$A81,'Sales RAW DATA'!$E$2:$E$30000,Incentive_Calc!I$5),"")</f>
        <v>1268376</v>
      </c>
      <c r="J81" s="42">
        <f>IFERROR(SUMIFS('Sales RAW DATA'!$F$2:$F$30000,'Sales RAW DATA'!$I$2:$I$30000,Incentive_Calc!$A81,'Sales RAW DATA'!$E$2:$E$30000,Incentive_Calc!J$5),"")</f>
        <v>1281931</v>
      </c>
      <c r="K81" s="42">
        <f>IFERROR(SUMIFS('Sales RAW DATA'!$F$2:$F$30000,'Sales RAW DATA'!$I$2:$I$30000,Incentive_Calc!$A81,'Sales RAW DATA'!$E$2:$E$30000,Incentive_Calc!K$5),"")</f>
        <v>1289057</v>
      </c>
      <c r="L81" s="42">
        <f t="shared" si="23"/>
        <v>3839364</v>
      </c>
      <c r="M81" s="42">
        <f>IFERROR(SUMIFS('Sales RAW DATA'!$G$2:$G$30000,'Sales RAW DATA'!$I$2:$I$30000,Incentive_Calc!$A81,'Sales RAW DATA'!$E$2:$E$30000,Incentive_Calc!M$5),"")</f>
        <v>1306437</v>
      </c>
      <c r="N81" s="42">
        <f>IFERROR(SUMIFS('Sales RAW DATA'!$G$2:$G$30000,'Sales RAW DATA'!$I$2:$I$30000,Incentive_Calc!$A81,'Sales RAW DATA'!$E$2:$E$30000,Incentive_Calc!N$5),"")</f>
        <v>1310147</v>
      </c>
      <c r="O81" s="42">
        <f>IFERROR(SUMIFS('Sales RAW DATA'!$G$2:$G$30000,'Sales RAW DATA'!$I$2:$I$30000,Incentive_Calc!$A81,'Sales RAW DATA'!$E$2:$E$30000,Incentive_Calc!O$5),"")</f>
        <v>1083175</v>
      </c>
      <c r="P81" s="42">
        <f t="shared" si="24"/>
        <v>3699759</v>
      </c>
      <c r="Q81" s="44">
        <f t="shared" si="25"/>
        <v>1.0300076633427311</v>
      </c>
      <c r="R81" s="44">
        <f t="shared" si="26"/>
        <v>1.0220105450293346</v>
      </c>
      <c r="S81" s="44">
        <f t="shared" si="27"/>
        <v>0.84028479733634742</v>
      </c>
      <c r="T81" s="45">
        <f t="shared" si="28"/>
        <v>96.363850887803295</v>
      </c>
      <c r="U81" s="45">
        <f t="shared" si="29"/>
        <v>96</v>
      </c>
      <c r="V81" s="44">
        <f>IFERROR(SUMIFS('Sales RAW DATA'!$G:$G,'Sales RAW DATA'!$I:$I,Incentive_Calc!$A81,'Sales RAW DATA'!$D:$D,"B1",'Sales RAW DATA'!$E:$E,Incentive_Calc!V$5)/SUMIFS('Sales RAW DATA'!$F:$F,'Sales RAW DATA'!$I:$I,Incentive_Calc!$A81,'Sales RAW DATA'!$D:$D,"B1",'Sales RAW DATA'!$E:$E,Incentive_Calc!V$5),"")</f>
        <v>1.3280236136196402</v>
      </c>
      <c r="W81" s="44">
        <f>IFERROR(SUMIFS('Sales RAW DATA'!$G:$G,'Sales RAW DATA'!$I:$I,Incentive_Calc!$A81,'Sales RAW DATA'!$D:$D,"B1",'Sales RAW DATA'!$E:$E,Incentive_Calc!W$5)/SUMIFS('Sales RAW DATA'!$F:$F,'Sales RAW DATA'!$I:$I,Incentive_Calc!$A81,'Sales RAW DATA'!$D:$D,"B1",'Sales RAW DATA'!$E:$E,Incentive_Calc!W$5),"")</f>
        <v>1.1884061130611088</v>
      </c>
      <c r="X81" s="44">
        <f>IFERROR(SUMIFS('Sales RAW DATA'!$G:$G,'Sales RAW DATA'!$I:$I,Incentive_Calc!$A81,'Sales RAW DATA'!$D:$D,"B1",'Sales RAW DATA'!$E:$E,Incentive_Calc!X$5)/SUMIFS('Sales RAW DATA'!$F:$F,'Sales RAW DATA'!$I:$I,Incentive_Calc!$A81,'Sales RAW DATA'!$D:$D,"B1",'Sales RAW DATA'!$E:$E,Incentive_Calc!X$5),"")</f>
        <v>0.89154771393377297</v>
      </c>
      <c r="Y81" s="44">
        <f>SUMIFS('Sales RAW DATA'!$G:$G,'Sales RAW DATA'!$I:$I,Incentive_Calc!$A81,'Sales RAW DATA'!$D:$D,"B1")/SUMIFS('Sales RAW DATA'!$F:$F,'Sales RAW DATA'!$I:$I,Incentive_Calc!$A81,'Sales RAW DATA'!$D:$D,"B1")</f>
        <v>1.1417577555505589</v>
      </c>
      <c r="Z81" s="44">
        <f>IFERROR(SUMIFS('Sales RAW DATA'!$G:$G,'Sales RAW DATA'!$I:$I,Incentive_Calc!$A81,'Sales RAW DATA'!$D:$D,"B2",'Sales RAW DATA'!$E:$E,Incentive_Calc!Z$5)/SUMIFS('Sales RAW DATA'!$F:$F,'Sales RAW DATA'!$I:$I,Incentive_Calc!$A81,'Sales RAW DATA'!$D:$D,"B2",'Sales RAW DATA'!$E:$E,Incentive_Calc!Z$5),"")</f>
        <v>0.68976085816832677</v>
      </c>
      <c r="AA81" s="44">
        <f>IFERROR(SUMIFS('Sales RAW DATA'!$G:$G,'Sales RAW DATA'!$I:$I,Incentive_Calc!$A81,'Sales RAW DATA'!$D:$D,"B2",'Sales RAW DATA'!$E:$E,Incentive_Calc!AA$5)/SUMIFS('Sales RAW DATA'!$F:$F,'Sales RAW DATA'!$I:$I,Incentive_Calc!$A81,'Sales RAW DATA'!$D:$D,"B2",'Sales RAW DATA'!$E:$E,Incentive_Calc!AA$5),"")</f>
        <v>0.5525261428743139</v>
      </c>
      <c r="AB81" s="44">
        <f>IFERROR(SUMIFS('Sales RAW DATA'!$G:$G,'Sales RAW DATA'!$I:$I,Incentive_Calc!$A81,'Sales RAW DATA'!$D:$D,"B2",'Sales RAW DATA'!$E:$E,Incentive_Calc!AB$5)/SUMIFS('Sales RAW DATA'!$F:$F,'Sales RAW DATA'!$I:$I,Incentive_Calc!$A81,'Sales RAW DATA'!$D:$D,"B2",'Sales RAW DATA'!$E:$E,Incentive_Calc!AB$5),"")</f>
        <v>0.70430860761923042</v>
      </c>
      <c r="AC81" s="44">
        <f>SUMIFS('Sales RAW DATA'!$G:$G,'Sales RAW DATA'!$I:$I,Incentive_Calc!$A81,'Sales RAW DATA'!$D:$D,"B2")/SUMIFS('Sales RAW DATA'!$F:$F,'Sales RAW DATA'!$I:$I,Incentive_Calc!$A81,'Sales RAW DATA'!$D:$D,"B2")</f>
        <v>0.64957755396822259</v>
      </c>
      <c r="AD81" s="44">
        <f>IFERROR(SUMIFS('Sales RAW DATA'!$G:$G,'Sales RAW DATA'!$I:$I,Incentive_Calc!$A81,'Sales RAW DATA'!$D:$D,"B3",'Sales RAW DATA'!$E:$E,Incentive_Calc!AD$5)/SUMIFS('Sales RAW DATA'!$F:$F,'Sales RAW DATA'!$I:$I,Incentive_Calc!$A81,'Sales RAW DATA'!$D:$D,"B3",'Sales RAW DATA'!$E:$E,Incentive_Calc!AD$5),"")</f>
        <v>0.72121912293656654</v>
      </c>
      <c r="AE81" s="44">
        <f>IFERROR(SUMIFS('Sales RAW DATA'!$G:$G,'Sales RAW DATA'!$I:$I,Incentive_Calc!$A81,'Sales RAW DATA'!$D:$D,"B3",'Sales RAW DATA'!$E:$E,Incentive_Calc!AE$5)/SUMIFS('Sales RAW DATA'!$F:$F,'Sales RAW DATA'!$I:$I,Incentive_Calc!$A81,'Sales RAW DATA'!$D:$D,"B3",'Sales RAW DATA'!$E:$E,Incentive_Calc!AE$5),"")</f>
        <v>0.88515563412245291</v>
      </c>
      <c r="AF81" s="44">
        <f>IFERROR(SUMIFS('Sales RAW DATA'!$G:$G,'Sales RAW DATA'!$I:$I,Incentive_Calc!$A81,'Sales RAW DATA'!$D:$D,"B3",'Sales RAW DATA'!$E:$E,Incentive_Calc!AF$5)/SUMIFS('Sales RAW DATA'!$F:$F,'Sales RAW DATA'!$I:$I,Incentive_Calc!$A81,'Sales RAW DATA'!$D:$D,"B3",'Sales RAW DATA'!$E:$E,Incentive_Calc!AF$5),"")</f>
        <v>1.8061722935798685</v>
      </c>
      <c r="AG81" s="44">
        <f>SUMIFS('Sales RAW DATA'!$G:$G,'Sales RAW DATA'!$I:$I,Incentive_Calc!$A81,'Sales RAW DATA'!$D:$D,"B3")/SUMIFS('Sales RAW DATA'!$F:$F,'Sales RAW DATA'!$I:$I,Incentive_Calc!$A81,'Sales RAW DATA'!$D:$D,"B3")</f>
        <v>1.1712597905067472</v>
      </c>
      <c r="AH81" s="44">
        <f>IFERROR(SUMIFS('Sales RAW DATA'!$G:$G,'Sales RAW DATA'!$I:$I,Incentive_Calc!$A81,'Sales RAW DATA'!$D:$D,"B4",'Sales RAW DATA'!$E:$E,Incentive_Calc!AH$5)/SUMIFS('Sales RAW DATA'!$F:$F,'Sales RAW DATA'!$I:$I,Incentive_Calc!$A81,'Sales RAW DATA'!$D:$D,"B4",'Sales RAW DATA'!$E:$E,Incentive_Calc!AH$5),"")</f>
        <v>1.2100111519146488</v>
      </c>
      <c r="AI81" s="44">
        <f>IFERROR(SUMIFS('Sales RAW DATA'!$G:$G,'Sales RAW DATA'!$I:$I,Incentive_Calc!$A81,'Sales RAW DATA'!$D:$D,"B4",'Sales RAW DATA'!$E:$E,Incentive_Calc!AI$5)/SUMIFS('Sales RAW DATA'!$F:$F,'Sales RAW DATA'!$I:$I,Incentive_Calc!$A81,'Sales RAW DATA'!$D:$D,"B4",'Sales RAW DATA'!$E:$E,Incentive_Calc!AI$5),"")</f>
        <v>1.3085865166998147</v>
      </c>
      <c r="AJ81" s="44">
        <f>IFERROR(SUMIFS('Sales RAW DATA'!$G:$G,'Sales RAW DATA'!$I:$I,Incentive_Calc!$A81,'Sales RAW DATA'!$D:$D,"B4",'Sales RAW DATA'!$E:$E,Incentive_Calc!AJ$5)/SUMIFS('Sales RAW DATA'!$F:$F,'Sales RAW DATA'!$I:$I,Incentive_Calc!$A81,'Sales RAW DATA'!$D:$D,"B4",'Sales RAW DATA'!$E:$E,Incentive_Calc!AJ$5),"")</f>
        <v>1.2680035608864733</v>
      </c>
      <c r="AK81" s="44">
        <f>SUMIFS('Sales RAW DATA'!$G:$G,'Sales RAW DATA'!$I:$I,Incentive_Calc!$A81,'Sales RAW DATA'!$D:$D,"B4")/SUMIFS('Sales RAW DATA'!$F:$F,'Sales RAW DATA'!$I:$I,Incentive_Calc!$A81,'Sales RAW DATA'!$D:$D,"B4")</f>
        <v>1.2628499474763415</v>
      </c>
      <c r="AL81" s="44">
        <f>IFERROR(SUMIFS('Sales RAW DATA'!$G:$G,'Sales RAW DATA'!$I:$I,Incentive_Calc!$A81,'Sales RAW DATA'!$D:$D,"B5",'Sales RAW DATA'!$E:$E,Incentive_Calc!AL$5)/SUMIFS('Sales RAW DATA'!$F:$F,'Sales RAW DATA'!$I:$I,Incentive_Calc!$A81,'Sales RAW DATA'!$D:$D,"B5",'Sales RAW DATA'!$E:$E,Incentive_Calc!AL$5),"")</f>
        <v>0.73146083077780877</v>
      </c>
      <c r="AM81" s="44">
        <f>IFERROR(SUMIFS('Sales RAW DATA'!$G:$G,'Sales RAW DATA'!$I:$I,Incentive_Calc!$A81,'Sales RAW DATA'!$D:$D,"B5",'Sales RAW DATA'!$E:$E,Incentive_Calc!AM$5)/SUMIFS('Sales RAW DATA'!$F:$F,'Sales RAW DATA'!$I:$I,Incentive_Calc!$A81,'Sales RAW DATA'!$D:$D,"B5",'Sales RAW DATA'!$E:$E,Incentive_Calc!AM$5),"")</f>
        <v>0.80783257067199365</v>
      </c>
      <c r="AN81" s="44">
        <f>IFERROR(SUMIFS('Sales RAW DATA'!$G:$G,'Sales RAW DATA'!$I:$I,Incentive_Calc!$A81,'Sales RAW DATA'!$D:$D,"B5",'Sales RAW DATA'!$E:$E,Incentive_Calc!AN$5)/SUMIFS('Sales RAW DATA'!$F:$F,'Sales RAW DATA'!$I:$I,Incentive_Calc!$A81,'Sales RAW DATA'!$D:$D,"B5",'Sales RAW DATA'!$E:$E,Incentive_Calc!AN$5),"")</f>
        <v>0.92777022054724256</v>
      </c>
      <c r="AO81" s="44">
        <f>SUMIFS('Sales RAW DATA'!$G:$G,'Sales RAW DATA'!$I:$I,Incentive_Calc!$A81,'Sales RAW DATA'!$D:$D,"B5")/SUMIFS('Sales RAW DATA'!$F:$F,'Sales RAW DATA'!$I:$I,Incentive_Calc!$A81,'Sales RAW DATA'!$D:$D,"B5")</f>
        <v>0.8238021048129649</v>
      </c>
      <c r="AP81" s="42">
        <f>SUM(SUMIFS('Sales RAW DATA'!$F$2:$F$22804,'Sales RAW DATA'!$I$2:$I$22804,Incentive_Calc!$A81,'Sales RAW DATA'!$D$2:$D$22804,"B1"),SUMIFS('Sales RAW DATA'!$F$2:$F$22804,'Sales RAW DATA'!$I$2:$I$22804,Incentive_Calc!$A81,'Sales RAW DATA'!$D$2:$D$22804,"B2"),SUMIFS('Sales RAW DATA'!$F$2:$F$22804,'Sales RAW DATA'!$I$2:$I$22804,Incentive_Calc!$A81,'Sales RAW DATA'!$D$2:$D$22804,"B3"),SUMIFS('Sales RAW DATA'!$F$2:$F$22804,'Sales RAW DATA'!$I$2:$I$22804,Incentive_Calc!$A81,'Sales RAW DATA'!$D$2:$D$22804,"B4"),SUMIFS('Sales RAW DATA'!$F$2:$F$22804,'Sales RAW DATA'!$I$2:$I$22804,Incentive_Calc!$A81,'Sales RAW DATA'!$D$2:$D$22804,"B5"))</f>
        <v>1672819</v>
      </c>
      <c r="AQ81" s="42">
        <f>SUM(SUMIFS('Sales RAW DATA'!$G$2:$G$22804,'Sales RAW DATA'!$I$2:$I$22804,Incentive_Calc!$A81,'Sales RAW DATA'!$D$2:$D$22804,"B1"),SUMIFS('Sales RAW DATA'!$G$2:$G$22804,'Sales RAW DATA'!$I$2:$I$22804,Incentive_Calc!$A81,'Sales RAW DATA'!$D$2:$D$22804,"B2"),SUMIFS('Sales RAW DATA'!$G$2:$G$22804,'Sales RAW DATA'!$I$2:$I$22804,Incentive_Calc!$A81,'Sales RAW DATA'!$D$2:$D$22804,"B3"),SUMIFS('Sales RAW DATA'!$G$2:$G$22804,'Sales RAW DATA'!$I$2:$I$22804,Incentive_Calc!$A81,'Sales RAW DATA'!$D$2:$D$22804,"B4"),SUMIFS('Sales RAW DATA'!$G$2:$G$22804,'Sales RAW DATA'!$I$2:$I$22804,Incentive_Calc!$A81,'Sales RAW DATA'!$D$2:$D$22804,"B5"))</f>
        <v>1854310</v>
      </c>
      <c r="AR81" s="45">
        <f t="shared" si="30"/>
        <v>110.84941048613149</v>
      </c>
      <c r="AS81" s="45">
        <f t="shared" si="31"/>
        <v>110</v>
      </c>
      <c r="AT81" s="46">
        <v>0.91</v>
      </c>
      <c r="AU81" s="46">
        <v>0.79</v>
      </c>
      <c r="AV81" s="43" t="str">
        <f t="shared" si="17"/>
        <v>Yes</v>
      </c>
      <c r="AW81" s="43" t="str">
        <f t="shared" si="18"/>
        <v>Yes</v>
      </c>
      <c r="AX81" s="43" t="str">
        <f t="shared" si="19"/>
        <v>Yes</v>
      </c>
      <c r="AY81" s="43" t="str">
        <f t="shared" si="32"/>
        <v>Yes</v>
      </c>
    </row>
    <row r="82" spans="1:51" x14ac:dyDescent="0.35">
      <c r="A82" s="21" t="s">
        <v>956</v>
      </c>
      <c r="B82" s="21" t="s">
        <v>482</v>
      </c>
      <c r="C82" s="21" t="str">
        <f>_xlfn.XLOOKUP($A82,'Employee List'!$E:$E,'Employee List'!$D:$D,0)</f>
        <v>SF</v>
      </c>
      <c r="D82" s="42" t="str" cm="1">
        <f t="array" ref="D82">IFERROR(IF($G82="Yes",INDEX('Payment Plan'!$D$6:$D$42,MATCH(1,(Incentive_Calc!$C82='Payment Plan'!$B$6:$B$42)*(Incentive_Calc!$U82='Payment Plan'!$C$6:$C$42),0)),""),"")</f>
        <v/>
      </c>
      <c r="E82" s="42" t="str" cm="1">
        <f t="array" ref="E82">IFERROR(IF($H82="Yes",INDEX('Payment Plan'!$D$6:$D$42,MATCH(1,(Incentive_Calc!$C82='Payment Plan'!$B$6:$B$42)*(Incentive_Calc!$AS82='Payment Plan'!$C$6:$C$42),0)),""),"")</f>
        <v/>
      </c>
      <c r="F82" s="42">
        <f t="shared" si="20"/>
        <v>0</v>
      </c>
      <c r="G82" s="43" t="str">
        <f t="shared" si="21"/>
        <v>No</v>
      </c>
      <c r="H82" s="21" t="str">
        <f t="shared" si="22"/>
        <v>No</v>
      </c>
      <c r="I82" s="42">
        <f>IFERROR(SUMIFS('Sales RAW DATA'!$F$2:$F$30000,'Sales RAW DATA'!$I$2:$I$30000,Incentive_Calc!$A82,'Sales RAW DATA'!$E$2:$E$30000,Incentive_Calc!I$5),"")</f>
        <v>1171052</v>
      </c>
      <c r="J82" s="42">
        <f>IFERROR(SUMIFS('Sales RAW DATA'!$F$2:$F$30000,'Sales RAW DATA'!$I$2:$I$30000,Incentive_Calc!$A82,'Sales RAW DATA'!$E$2:$E$30000,Incentive_Calc!J$5),"")</f>
        <v>1179340</v>
      </c>
      <c r="K82" s="42">
        <f>IFERROR(SUMIFS('Sales RAW DATA'!$F$2:$F$30000,'Sales RAW DATA'!$I$2:$I$30000,Incentive_Calc!$A82,'Sales RAW DATA'!$E$2:$E$30000,Incentive_Calc!K$5),"")</f>
        <v>1192530</v>
      </c>
      <c r="L82" s="42">
        <f t="shared" si="23"/>
        <v>3542922</v>
      </c>
      <c r="M82" s="42">
        <f>IFERROR(SUMIFS('Sales RAW DATA'!$G$2:$G$30000,'Sales RAW DATA'!$I$2:$I$30000,Incentive_Calc!$A82,'Sales RAW DATA'!$E$2:$E$30000,Incentive_Calc!M$5),"")</f>
        <v>1109658</v>
      </c>
      <c r="N82" s="42">
        <f>IFERROR(SUMIFS('Sales RAW DATA'!$G$2:$G$30000,'Sales RAW DATA'!$I$2:$I$30000,Incentive_Calc!$A82,'Sales RAW DATA'!$E$2:$E$30000,Incentive_Calc!N$5),"")</f>
        <v>1044939</v>
      </c>
      <c r="O82" s="42">
        <f>IFERROR(SUMIFS('Sales RAW DATA'!$G$2:$G$30000,'Sales RAW DATA'!$I$2:$I$30000,Incentive_Calc!$A82,'Sales RAW DATA'!$E$2:$E$30000,Incentive_Calc!O$5),"")</f>
        <v>1017592</v>
      </c>
      <c r="P82" s="42">
        <f t="shared" si="24"/>
        <v>3172189</v>
      </c>
      <c r="Q82" s="44">
        <f t="shared" si="25"/>
        <v>0.94757363464645461</v>
      </c>
      <c r="R82" s="44">
        <f t="shared" si="26"/>
        <v>0.88603710549968628</v>
      </c>
      <c r="S82" s="44">
        <f t="shared" si="27"/>
        <v>0.85330515794151929</v>
      </c>
      <c r="T82" s="45">
        <f t="shared" si="28"/>
        <v>89.535953656332254</v>
      </c>
      <c r="U82" s="45">
        <f t="shared" si="29"/>
        <v>89</v>
      </c>
      <c r="V82" s="44">
        <f>IFERROR(SUMIFS('Sales RAW DATA'!$G:$G,'Sales RAW DATA'!$I:$I,Incentive_Calc!$A82,'Sales RAW DATA'!$D:$D,"B1",'Sales RAW DATA'!$E:$E,Incentive_Calc!V$5)/SUMIFS('Sales RAW DATA'!$F:$F,'Sales RAW DATA'!$I:$I,Incentive_Calc!$A82,'Sales RAW DATA'!$D:$D,"B1",'Sales RAW DATA'!$E:$E,Incentive_Calc!V$5),"")</f>
        <v>1.1537966302351268</v>
      </c>
      <c r="W82" s="44">
        <f>IFERROR(SUMIFS('Sales RAW DATA'!$G:$G,'Sales RAW DATA'!$I:$I,Incentive_Calc!$A82,'Sales RAW DATA'!$D:$D,"B1",'Sales RAW DATA'!$E:$E,Incentive_Calc!W$5)/SUMIFS('Sales RAW DATA'!$F:$F,'Sales RAW DATA'!$I:$I,Incentive_Calc!$A82,'Sales RAW DATA'!$D:$D,"B1",'Sales RAW DATA'!$E:$E,Incentive_Calc!W$5),"")</f>
        <v>0.90768525582461324</v>
      </c>
      <c r="X82" s="44">
        <f>IFERROR(SUMIFS('Sales RAW DATA'!$G:$G,'Sales RAW DATA'!$I:$I,Incentive_Calc!$A82,'Sales RAW DATA'!$D:$D,"B1",'Sales RAW DATA'!$E:$E,Incentive_Calc!X$5)/SUMIFS('Sales RAW DATA'!$F:$F,'Sales RAW DATA'!$I:$I,Incentive_Calc!$A82,'Sales RAW DATA'!$D:$D,"B1",'Sales RAW DATA'!$E:$E,Incentive_Calc!X$5),"")</f>
        <v>0.71912865449185159</v>
      </c>
      <c r="Y82" s="44">
        <f>SUMIFS('Sales RAW DATA'!$G:$G,'Sales RAW DATA'!$I:$I,Incentive_Calc!$A82,'Sales RAW DATA'!$D:$D,"B1")/SUMIFS('Sales RAW DATA'!$F:$F,'Sales RAW DATA'!$I:$I,Incentive_Calc!$A82,'Sales RAW DATA'!$D:$D,"B1")</f>
        <v>0.93196024936628508</v>
      </c>
      <c r="Z82" s="44">
        <f>IFERROR(SUMIFS('Sales RAW DATA'!$G:$G,'Sales RAW DATA'!$I:$I,Incentive_Calc!$A82,'Sales RAW DATA'!$D:$D,"B2",'Sales RAW DATA'!$E:$E,Incentive_Calc!Z$5)/SUMIFS('Sales RAW DATA'!$F:$F,'Sales RAW DATA'!$I:$I,Incentive_Calc!$A82,'Sales RAW DATA'!$D:$D,"B2",'Sales RAW DATA'!$E:$E,Incentive_Calc!Z$5),"")</f>
        <v>0.73276589499944966</v>
      </c>
      <c r="AA82" s="44">
        <f>IFERROR(SUMIFS('Sales RAW DATA'!$G:$G,'Sales RAW DATA'!$I:$I,Incentive_Calc!$A82,'Sales RAW DATA'!$D:$D,"B2",'Sales RAW DATA'!$E:$E,Incentive_Calc!AA$5)/SUMIFS('Sales RAW DATA'!$F:$F,'Sales RAW DATA'!$I:$I,Incentive_Calc!$A82,'Sales RAW DATA'!$D:$D,"B2",'Sales RAW DATA'!$E:$E,Incentive_Calc!AA$5),"")</f>
        <v>0.6408101739552291</v>
      </c>
      <c r="AB82" s="44">
        <f>IFERROR(SUMIFS('Sales RAW DATA'!$G:$G,'Sales RAW DATA'!$I:$I,Incentive_Calc!$A82,'Sales RAW DATA'!$D:$D,"B2",'Sales RAW DATA'!$E:$E,Incentive_Calc!AB$5)/SUMIFS('Sales RAW DATA'!$F:$F,'Sales RAW DATA'!$I:$I,Incentive_Calc!$A82,'Sales RAW DATA'!$D:$D,"B2",'Sales RAW DATA'!$E:$E,Incentive_Calc!AB$5),"")</f>
        <v>0.55995426116183578</v>
      </c>
      <c r="AC82" s="44">
        <f>SUMIFS('Sales RAW DATA'!$G:$G,'Sales RAW DATA'!$I:$I,Incentive_Calc!$A82,'Sales RAW DATA'!$D:$D,"B2")/SUMIFS('Sales RAW DATA'!$F:$F,'Sales RAW DATA'!$I:$I,Incentive_Calc!$A82,'Sales RAW DATA'!$D:$D,"B2")</f>
        <v>0.64284579491494509</v>
      </c>
      <c r="AD82" s="44">
        <f>IFERROR(SUMIFS('Sales RAW DATA'!$G:$G,'Sales RAW DATA'!$I:$I,Incentive_Calc!$A82,'Sales RAW DATA'!$D:$D,"B3",'Sales RAW DATA'!$E:$E,Incentive_Calc!AD$5)/SUMIFS('Sales RAW DATA'!$F:$F,'Sales RAW DATA'!$I:$I,Incentive_Calc!$A82,'Sales RAW DATA'!$D:$D,"B3",'Sales RAW DATA'!$E:$E,Incentive_Calc!AD$5),"")</f>
        <v>0.4544433086365518</v>
      </c>
      <c r="AE82" s="44">
        <f>IFERROR(SUMIFS('Sales RAW DATA'!$G:$G,'Sales RAW DATA'!$I:$I,Incentive_Calc!$A82,'Sales RAW DATA'!$D:$D,"B3",'Sales RAW DATA'!$E:$E,Incentive_Calc!AE$5)/SUMIFS('Sales RAW DATA'!$F:$F,'Sales RAW DATA'!$I:$I,Incentive_Calc!$A82,'Sales RAW DATA'!$D:$D,"B3",'Sales RAW DATA'!$E:$E,Incentive_Calc!AE$5),"")</f>
        <v>0.76683752837069341</v>
      </c>
      <c r="AF82" s="44">
        <f>IFERROR(SUMIFS('Sales RAW DATA'!$G:$G,'Sales RAW DATA'!$I:$I,Incentive_Calc!$A82,'Sales RAW DATA'!$D:$D,"B3",'Sales RAW DATA'!$E:$E,Incentive_Calc!AF$5)/SUMIFS('Sales RAW DATA'!$F:$F,'Sales RAW DATA'!$I:$I,Incentive_Calc!$A82,'Sales RAW DATA'!$D:$D,"B3",'Sales RAW DATA'!$E:$E,Incentive_Calc!AF$5),"")</f>
        <v>1.1814169759155493</v>
      </c>
      <c r="AG82" s="44">
        <f>SUMIFS('Sales RAW DATA'!$G:$G,'Sales RAW DATA'!$I:$I,Incentive_Calc!$A82,'Sales RAW DATA'!$D:$D,"B3")/SUMIFS('Sales RAW DATA'!$F:$F,'Sales RAW DATA'!$I:$I,Incentive_Calc!$A82,'Sales RAW DATA'!$D:$D,"B3")</f>
        <v>0.8182917566701321</v>
      </c>
      <c r="AH82" s="44">
        <f>IFERROR(SUMIFS('Sales RAW DATA'!$G:$G,'Sales RAW DATA'!$I:$I,Incentive_Calc!$A82,'Sales RAW DATA'!$D:$D,"B4",'Sales RAW DATA'!$E:$E,Incentive_Calc!AH$5)/SUMIFS('Sales RAW DATA'!$F:$F,'Sales RAW DATA'!$I:$I,Incentive_Calc!$A82,'Sales RAW DATA'!$D:$D,"B4",'Sales RAW DATA'!$E:$E,Incentive_Calc!AH$5),"")</f>
        <v>1.0346565608716247</v>
      </c>
      <c r="AI82" s="44">
        <f>IFERROR(SUMIFS('Sales RAW DATA'!$G:$G,'Sales RAW DATA'!$I:$I,Incentive_Calc!$A82,'Sales RAW DATA'!$D:$D,"B4",'Sales RAW DATA'!$E:$E,Incentive_Calc!AI$5)/SUMIFS('Sales RAW DATA'!$F:$F,'Sales RAW DATA'!$I:$I,Incentive_Calc!$A82,'Sales RAW DATA'!$D:$D,"B4",'Sales RAW DATA'!$E:$E,Incentive_Calc!AI$5),"")</f>
        <v>1.3411570715160652</v>
      </c>
      <c r="AJ82" s="44">
        <f>IFERROR(SUMIFS('Sales RAW DATA'!$G:$G,'Sales RAW DATA'!$I:$I,Incentive_Calc!$A82,'Sales RAW DATA'!$D:$D,"B4",'Sales RAW DATA'!$E:$E,Incentive_Calc!AJ$5)/SUMIFS('Sales RAW DATA'!$F:$F,'Sales RAW DATA'!$I:$I,Incentive_Calc!$A82,'Sales RAW DATA'!$D:$D,"B4",'Sales RAW DATA'!$E:$E,Incentive_Calc!AJ$5),"")</f>
        <v>1.040915992576873</v>
      </c>
      <c r="AK82" s="44">
        <f>SUMIFS('Sales RAW DATA'!$G:$G,'Sales RAW DATA'!$I:$I,Incentive_Calc!$A82,'Sales RAW DATA'!$D:$D,"B4")/SUMIFS('Sales RAW DATA'!$F:$F,'Sales RAW DATA'!$I:$I,Incentive_Calc!$A82,'Sales RAW DATA'!$D:$D,"B4")</f>
        <v>1.1371349456215059</v>
      </c>
      <c r="AL82" s="44">
        <f>IFERROR(SUMIFS('Sales RAW DATA'!$G:$G,'Sales RAW DATA'!$I:$I,Incentive_Calc!$A82,'Sales RAW DATA'!$D:$D,"B5",'Sales RAW DATA'!$E:$E,Incentive_Calc!AL$5)/SUMIFS('Sales RAW DATA'!$F:$F,'Sales RAW DATA'!$I:$I,Incentive_Calc!$A82,'Sales RAW DATA'!$D:$D,"B5",'Sales RAW DATA'!$E:$E,Incentive_Calc!AL$5),"")</f>
        <v>0.89027769411481239</v>
      </c>
      <c r="AM82" s="44">
        <f>IFERROR(SUMIFS('Sales RAW DATA'!$G:$G,'Sales RAW DATA'!$I:$I,Incentive_Calc!$A82,'Sales RAW DATA'!$D:$D,"B5",'Sales RAW DATA'!$E:$E,Incentive_Calc!AM$5)/SUMIFS('Sales RAW DATA'!$F:$F,'Sales RAW DATA'!$I:$I,Incentive_Calc!$A82,'Sales RAW DATA'!$D:$D,"B5",'Sales RAW DATA'!$E:$E,Incentive_Calc!AM$5),"")</f>
        <v>0.71166217627976025</v>
      </c>
      <c r="AN82" s="44">
        <f>IFERROR(SUMIFS('Sales RAW DATA'!$G:$G,'Sales RAW DATA'!$I:$I,Incentive_Calc!$A82,'Sales RAW DATA'!$D:$D,"B5",'Sales RAW DATA'!$E:$E,Incentive_Calc!AN$5)/SUMIFS('Sales RAW DATA'!$F:$F,'Sales RAW DATA'!$I:$I,Incentive_Calc!$A82,'Sales RAW DATA'!$D:$D,"B5",'Sales RAW DATA'!$E:$E,Incentive_Calc!AN$5),"")</f>
        <v>0.62610850286906627</v>
      </c>
      <c r="AO82" s="44">
        <f>SUMIFS('Sales RAW DATA'!$G:$G,'Sales RAW DATA'!$I:$I,Incentive_Calc!$A82,'Sales RAW DATA'!$D:$D,"B5")/SUMIFS('Sales RAW DATA'!$F:$F,'Sales RAW DATA'!$I:$I,Incentive_Calc!$A82,'Sales RAW DATA'!$D:$D,"B5")</f>
        <v>0.73622076429815786</v>
      </c>
      <c r="AP82" s="42">
        <f>SUM(SUMIFS('Sales RAW DATA'!$F$2:$F$22804,'Sales RAW DATA'!$I$2:$I$22804,Incentive_Calc!$A82,'Sales RAW DATA'!$D$2:$D$22804,"B1"),SUMIFS('Sales RAW DATA'!$F$2:$F$22804,'Sales RAW DATA'!$I$2:$I$22804,Incentive_Calc!$A82,'Sales RAW DATA'!$D$2:$D$22804,"B2"),SUMIFS('Sales RAW DATA'!$F$2:$F$22804,'Sales RAW DATA'!$I$2:$I$22804,Incentive_Calc!$A82,'Sales RAW DATA'!$D$2:$D$22804,"B3"),SUMIFS('Sales RAW DATA'!$F$2:$F$22804,'Sales RAW DATA'!$I$2:$I$22804,Incentive_Calc!$A82,'Sales RAW DATA'!$D$2:$D$22804,"B4"),SUMIFS('Sales RAW DATA'!$F$2:$F$22804,'Sales RAW DATA'!$I$2:$I$22804,Incentive_Calc!$A82,'Sales RAW DATA'!$D$2:$D$22804,"B5"))</f>
        <v>1924980</v>
      </c>
      <c r="AQ82" s="42">
        <f>SUM(SUMIFS('Sales RAW DATA'!$G$2:$G$22804,'Sales RAW DATA'!$I$2:$I$22804,Incentive_Calc!$A82,'Sales RAW DATA'!$D$2:$D$22804,"B1"),SUMIFS('Sales RAW DATA'!$G$2:$G$22804,'Sales RAW DATA'!$I$2:$I$22804,Incentive_Calc!$A82,'Sales RAW DATA'!$D$2:$D$22804,"B2"),SUMIFS('Sales RAW DATA'!$G$2:$G$22804,'Sales RAW DATA'!$I$2:$I$22804,Incentive_Calc!$A82,'Sales RAW DATA'!$D$2:$D$22804,"B3"),SUMIFS('Sales RAW DATA'!$G$2:$G$22804,'Sales RAW DATA'!$I$2:$I$22804,Incentive_Calc!$A82,'Sales RAW DATA'!$D$2:$D$22804,"B4"),SUMIFS('Sales RAW DATA'!$G$2:$G$22804,'Sales RAW DATA'!$I$2:$I$22804,Incentive_Calc!$A82,'Sales RAW DATA'!$D$2:$D$22804,"B5"))</f>
        <v>1748082</v>
      </c>
      <c r="AR82" s="45">
        <f t="shared" si="30"/>
        <v>90.810398030109411</v>
      </c>
      <c r="AS82" s="45">
        <f t="shared" si="31"/>
        <v>90</v>
      </c>
      <c r="AT82" s="46">
        <v>1.03</v>
      </c>
      <c r="AU82" s="46">
        <v>0.84</v>
      </c>
      <c r="AV82" s="43" t="str">
        <f t="shared" si="17"/>
        <v>Yes</v>
      </c>
      <c r="AW82" s="43" t="str">
        <f t="shared" si="18"/>
        <v>Yes</v>
      </c>
      <c r="AX82" s="43" t="str">
        <f t="shared" si="19"/>
        <v>Yes</v>
      </c>
      <c r="AY82" s="43" t="str">
        <f t="shared" si="32"/>
        <v>Yes</v>
      </c>
    </row>
    <row r="83" spans="1:51" x14ac:dyDescent="0.35">
      <c r="A83" s="21" t="s">
        <v>957</v>
      </c>
      <c r="B83" s="21" t="s">
        <v>483</v>
      </c>
      <c r="C83" s="21" t="str">
        <f>_xlfn.XLOOKUP($A83,'Employee List'!$E:$E,'Employee List'!$D:$D,0)</f>
        <v>SF</v>
      </c>
      <c r="D83" s="42" cm="1">
        <f t="array" ref="D83">IFERROR(IF($G83="Yes",INDEX('Payment Plan'!$D$6:$D$42,MATCH(1,(Incentive_Calc!$C83='Payment Plan'!$B$6:$B$42)*(Incentive_Calc!$U83='Payment Plan'!$C$6:$C$42),0)),""),"")</f>
        <v>26250</v>
      </c>
      <c r="E83" s="42" t="str" cm="1">
        <f t="array" ref="E83">IFERROR(IF($H83="Yes",INDEX('Payment Plan'!$D$6:$D$42,MATCH(1,(Incentive_Calc!$C83='Payment Plan'!$B$6:$B$42)*(Incentive_Calc!$AS83='Payment Plan'!$C$6:$C$42),0)),""),"")</f>
        <v/>
      </c>
      <c r="F83" s="42">
        <f t="shared" si="20"/>
        <v>26250</v>
      </c>
      <c r="G83" s="43" t="str">
        <f t="shared" si="21"/>
        <v>Yes</v>
      </c>
      <c r="H83" s="21" t="str">
        <f t="shared" si="22"/>
        <v>No</v>
      </c>
      <c r="I83" s="42">
        <f>IFERROR(SUMIFS('Sales RAW DATA'!$F$2:$F$30000,'Sales RAW DATA'!$I$2:$I$30000,Incentive_Calc!$A83,'Sales RAW DATA'!$E$2:$E$30000,Incentive_Calc!I$5),"")</f>
        <v>1159315</v>
      </c>
      <c r="J83" s="42">
        <f>IFERROR(SUMIFS('Sales RAW DATA'!$F$2:$F$30000,'Sales RAW DATA'!$I$2:$I$30000,Incentive_Calc!$A83,'Sales RAW DATA'!$E$2:$E$30000,Incentive_Calc!J$5),"")</f>
        <v>1171272</v>
      </c>
      <c r="K83" s="42">
        <f>IFERROR(SUMIFS('Sales RAW DATA'!$F$2:$F$30000,'Sales RAW DATA'!$I$2:$I$30000,Incentive_Calc!$A83,'Sales RAW DATA'!$E$2:$E$30000,Incentive_Calc!K$5),"")</f>
        <v>1161441</v>
      </c>
      <c r="L83" s="42">
        <f t="shared" si="23"/>
        <v>3492028</v>
      </c>
      <c r="M83" s="42">
        <f>IFERROR(SUMIFS('Sales RAW DATA'!$G$2:$G$30000,'Sales RAW DATA'!$I$2:$I$30000,Incentive_Calc!$A83,'Sales RAW DATA'!$E$2:$E$30000,Incentive_Calc!M$5),"")</f>
        <v>1130334</v>
      </c>
      <c r="N83" s="42">
        <f>IFERROR(SUMIFS('Sales RAW DATA'!$G$2:$G$30000,'Sales RAW DATA'!$I$2:$I$30000,Incentive_Calc!$A83,'Sales RAW DATA'!$E$2:$E$30000,Incentive_Calc!N$5),"")</f>
        <v>1134927</v>
      </c>
      <c r="O83" s="42">
        <f>IFERROR(SUMIFS('Sales RAW DATA'!$G$2:$G$30000,'Sales RAW DATA'!$I$2:$I$30000,Incentive_Calc!$A83,'Sales RAW DATA'!$E$2:$E$30000,Incentive_Calc!O$5),"")</f>
        <v>1291414</v>
      </c>
      <c r="P83" s="42">
        <f t="shared" si="24"/>
        <v>3556675</v>
      </c>
      <c r="Q83" s="44">
        <f t="shared" si="25"/>
        <v>0.97500161733437418</v>
      </c>
      <c r="R83" s="44">
        <f t="shared" si="26"/>
        <v>0.9689696330143639</v>
      </c>
      <c r="S83" s="44">
        <f t="shared" si="27"/>
        <v>1.1119066745534212</v>
      </c>
      <c r="T83" s="45">
        <f t="shared" si="28"/>
        <v>101.85127381567386</v>
      </c>
      <c r="U83" s="45">
        <f t="shared" si="29"/>
        <v>101</v>
      </c>
      <c r="V83" s="44">
        <f>IFERROR(SUMIFS('Sales RAW DATA'!$G:$G,'Sales RAW DATA'!$I:$I,Incentive_Calc!$A83,'Sales RAW DATA'!$D:$D,"B1",'Sales RAW DATA'!$E:$E,Incentive_Calc!V$5)/SUMIFS('Sales RAW DATA'!$F:$F,'Sales RAW DATA'!$I:$I,Incentive_Calc!$A83,'Sales RAW DATA'!$D:$D,"B1",'Sales RAW DATA'!$E:$E,Incentive_Calc!V$5),"")</f>
        <v>1.2200014092115461</v>
      </c>
      <c r="W83" s="44">
        <f>IFERROR(SUMIFS('Sales RAW DATA'!$G:$G,'Sales RAW DATA'!$I:$I,Incentive_Calc!$A83,'Sales RAW DATA'!$D:$D,"B1",'Sales RAW DATA'!$E:$E,Incentive_Calc!W$5)/SUMIFS('Sales RAW DATA'!$F:$F,'Sales RAW DATA'!$I:$I,Incentive_Calc!$A83,'Sales RAW DATA'!$D:$D,"B1",'Sales RAW DATA'!$E:$E,Incentive_Calc!W$5),"")</f>
        <v>1.0903681007170252</v>
      </c>
      <c r="X83" s="44">
        <f>IFERROR(SUMIFS('Sales RAW DATA'!$G:$G,'Sales RAW DATA'!$I:$I,Incentive_Calc!$A83,'Sales RAW DATA'!$D:$D,"B1",'Sales RAW DATA'!$E:$E,Incentive_Calc!X$5)/SUMIFS('Sales RAW DATA'!$F:$F,'Sales RAW DATA'!$I:$I,Incentive_Calc!$A83,'Sales RAW DATA'!$D:$D,"B1",'Sales RAW DATA'!$E:$E,Incentive_Calc!X$5),"")</f>
        <v>1.0265384601338792</v>
      </c>
      <c r="Y83" s="44">
        <f>SUMIFS('Sales RAW DATA'!$G:$G,'Sales RAW DATA'!$I:$I,Incentive_Calc!$A83,'Sales RAW DATA'!$D:$D,"B1")/SUMIFS('Sales RAW DATA'!$F:$F,'Sales RAW DATA'!$I:$I,Incentive_Calc!$A83,'Sales RAW DATA'!$D:$D,"B1")</f>
        <v>1.1149775974615108</v>
      </c>
      <c r="Z83" s="44">
        <f>IFERROR(SUMIFS('Sales RAW DATA'!$G:$G,'Sales RAW DATA'!$I:$I,Incentive_Calc!$A83,'Sales RAW DATA'!$D:$D,"B2",'Sales RAW DATA'!$E:$E,Incentive_Calc!Z$5)/SUMIFS('Sales RAW DATA'!$F:$F,'Sales RAW DATA'!$I:$I,Incentive_Calc!$A83,'Sales RAW DATA'!$D:$D,"B2",'Sales RAW DATA'!$E:$E,Incentive_Calc!Z$5),"")</f>
        <v>0.81884830711810186</v>
      </c>
      <c r="AA83" s="44">
        <f>IFERROR(SUMIFS('Sales RAW DATA'!$G:$G,'Sales RAW DATA'!$I:$I,Incentive_Calc!$A83,'Sales RAW DATA'!$D:$D,"B2",'Sales RAW DATA'!$E:$E,Incentive_Calc!AA$5)/SUMIFS('Sales RAW DATA'!$F:$F,'Sales RAW DATA'!$I:$I,Incentive_Calc!$A83,'Sales RAW DATA'!$D:$D,"B2",'Sales RAW DATA'!$E:$E,Incentive_Calc!AA$5),"")</f>
        <v>0.47811244979919681</v>
      </c>
      <c r="AB83" s="44">
        <f>IFERROR(SUMIFS('Sales RAW DATA'!$G:$G,'Sales RAW DATA'!$I:$I,Incentive_Calc!$A83,'Sales RAW DATA'!$D:$D,"B2",'Sales RAW DATA'!$E:$E,Incentive_Calc!AB$5)/SUMIFS('Sales RAW DATA'!$F:$F,'Sales RAW DATA'!$I:$I,Incentive_Calc!$A83,'Sales RAW DATA'!$D:$D,"B2",'Sales RAW DATA'!$E:$E,Incentive_Calc!AB$5),"")</f>
        <v>0.67548331837833431</v>
      </c>
      <c r="AC83" s="44">
        <f>SUMIFS('Sales RAW DATA'!$G:$G,'Sales RAW DATA'!$I:$I,Incentive_Calc!$A83,'Sales RAW DATA'!$D:$D,"B2")/SUMIFS('Sales RAW DATA'!$F:$F,'Sales RAW DATA'!$I:$I,Incentive_Calc!$A83,'Sales RAW DATA'!$D:$D,"B2")</f>
        <v>0.65201462655024744</v>
      </c>
      <c r="AD83" s="44">
        <f>IFERROR(SUMIFS('Sales RAW DATA'!$G:$G,'Sales RAW DATA'!$I:$I,Incentive_Calc!$A83,'Sales RAW DATA'!$D:$D,"B3",'Sales RAW DATA'!$E:$E,Incentive_Calc!AD$5)/SUMIFS('Sales RAW DATA'!$F:$F,'Sales RAW DATA'!$I:$I,Incentive_Calc!$A83,'Sales RAW DATA'!$D:$D,"B3",'Sales RAW DATA'!$E:$E,Incentive_Calc!AD$5),"")</f>
        <v>0.25496426701730035</v>
      </c>
      <c r="AE83" s="44">
        <f>IFERROR(SUMIFS('Sales RAW DATA'!$G:$G,'Sales RAW DATA'!$I:$I,Incentive_Calc!$A83,'Sales RAW DATA'!$D:$D,"B3",'Sales RAW DATA'!$E:$E,Incentive_Calc!AE$5)/SUMIFS('Sales RAW DATA'!$F:$F,'Sales RAW DATA'!$I:$I,Incentive_Calc!$A83,'Sales RAW DATA'!$D:$D,"B3",'Sales RAW DATA'!$E:$E,Incentive_Calc!AE$5),"")</f>
        <v>0.66038843833448724</v>
      </c>
      <c r="AF83" s="44">
        <f>IFERROR(SUMIFS('Sales RAW DATA'!$G:$G,'Sales RAW DATA'!$I:$I,Incentive_Calc!$A83,'Sales RAW DATA'!$D:$D,"B3",'Sales RAW DATA'!$E:$E,Incentive_Calc!AF$5)/SUMIFS('Sales RAW DATA'!$F:$F,'Sales RAW DATA'!$I:$I,Incentive_Calc!$A83,'Sales RAW DATA'!$D:$D,"B3",'Sales RAW DATA'!$E:$E,Incentive_Calc!AF$5),"")</f>
        <v>1.4455122786254702</v>
      </c>
      <c r="AG83" s="44">
        <f>SUMIFS('Sales RAW DATA'!$G:$G,'Sales RAW DATA'!$I:$I,Incentive_Calc!$A83,'Sales RAW DATA'!$D:$D,"B3")/SUMIFS('Sales RAW DATA'!$F:$F,'Sales RAW DATA'!$I:$I,Incentive_Calc!$A83,'Sales RAW DATA'!$D:$D,"B3")</f>
        <v>0.81951478881165563</v>
      </c>
      <c r="AH83" s="44">
        <f>IFERROR(SUMIFS('Sales RAW DATA'!$G:$G,'Sales RAW DATA'!$I:$I,Incentive_Calc!$A83,'Sales RAW DATA'!$D:$D,"B4",'Sales RAW DATA'!$E:$E,Incentive_Calc!AH$5)/SUMIFS('Sales RAW DATA'!$F:$F,'Sales RAW DATA'!$I:$I,Incentive_Calc!$A83,'Sales RAW DATA'!$D:$D,"B4",'Sales RAW DATA'!$E:$E,Incentive_Calc!AH$5),"")</f>
        <v>1.2194402640904898</v>
      </c>
      <c r="AI83" s="44">
        <f>IFERROR(SUMIFS('Sales RAW DATA'!$G:$G,'Sales RAW DATA'!$I:$I,Incentive_Calc!$A83,'Sales RAW DATA'!$D:$D,"B4",'Sales RAW DATA'!$E:$E,Incentive_Calc!AI$5)/SUMIFS('Sales RAW DATA'!$F:$F,'Sales RAW DATA'!$I:$I,Incentive_Calc!$A83,'Sales RAW DATA'!$D:$D,"B4",'Sales RAW DATA'!$E:$E,Incentive_Calc!AI$5),"")</f>
        <v>1.2516686613883263</v>
      </c>
      <c r="AJ83" s="44">
        <f>IFERROR(SUMIFS('Sales RAW DATA'!$G:$G,'Sales RAW DATA'!$I:$I,Incentive_Calc!$A83,'Sales RAW DATA'!$D:$D,"B4",'Sales RAW DATA'!$E:$E,Incentive_Calc!AJ$5)/SUMIFS('Sales RAW DATA'!$F:$F,'Sales RAW DATA'!$I:$I,Incentive_Calc!$A83,'Sales RAW DATA'!$D:$D,"B4",'Sales RAW DATA'!$E:$E,Incentive_Calc!AJ$5),"")</f>
        <v>0.97757269719658713</v>
      </c>
      <c r="AK83" s="44">
        <f>SUMIFS('Sales RAW DATA'!$G:$G,'Sales RAW DATA'!$I:$I,Incentive_Calc!$A83,'Sales RAW DATA'!$D:$D,"B4")/SUMIFS('Sales RAW DATA'!$F:$F,'Sales RAW DATA'!$I:$I,Incentive_Calc!$A83,'Sales RAW DATA'!$D:$D,"B4")</f>
        <v>1.1488351335162879</v>
      </c>
      <c r="AL83" s="44">
        <f>IFERROR(SUMIFS('Sales RAW DATA'!$G:$G,'Sales RAW DATA'!$I:$I,Incentive_Calc!$A83,'Sales RAW DATA'!$D:$D,"B5",'Sales RAW DATA'!$E:$E,Incentive_Calc!AL$5)/SUMIFS('Sales RAW DATA'!$F:$F,'Sales RAW DATA'!$I:$I,Incentive_Calc!$A83,'Sales RAW DATA'!$D:$D,"B5",'Sales RAW DATA'!$E:$E,Incentive_Calc!AL$5),"")</f>
        <v>0.81079343918870661</v>
      </c>
      <c r="AM83" s="44">
        <f>IFERROR(SUMIFS('Sales RAW DATA'!$G:$G,'Sales RAW DATA'!$I:$I,Incentive_Calc!$A83,'Sales RAW DATA'!$D:$D,"B5",'Sales RAW DATA'!$E:$E,Incentive_Calc!AM$5)/SUMIFS('Sales RAW DATA'!$F:$F,'Sales RAW DATA'!$I:$I,Incentive_Calc!$A83,'Sales RAW DATA'!$D:$D,"B5",'Sales RAW DATA'!$E:$E,Incentive_Calc!AM$5),"")</f>
        <v>0.89434079453429205</v>
      </c>
      <c r="AN83" s="44">
        <f>IFERROR(SUMIFS('Sales RAW DATA'!$G:$G,'Sales RAW DATA'!$I:$I,Incentive_Calc!$A83,'Sales RAW DATA'!$D:$D,"B5",'Sales RAW DATA'!$E:$E,Incentive_Calc!AN$5)/SUMIFS('Sales RAW DATA'!$F:$F,'Sales RAW DATA'!$I:$I,Incentive_Calc!$A83,'Sales RAW DATA'!$D:$D,"B5",'Sales RAW DATA'!$E:$E,Incentive_Calc!AN$5),"")</f>
        <v>0.8594214338781575</v>
      </c>
      <c r="AO83" s="44">
        <f>SUMIFS('Sales RAW DATA'!$G:$G,'Sales RAW DATA'!$I:$I,Incentive_Calc!$A83,'Sales RAW DATA'!$D:$D,"B5")/SUMIFS('Sales RAW DATA'!$F:$F,'Sales RAW DATA'!$I:$I,Incentive_Calc!$A83,'Sales RAW DATA'!$D:$D,"B5")</f>
        <v>0.85484480857097844</v>
      </c>
      <c r="AP83" s="42">
        <f>SUM(SUMIFS('Sales RAW DATA'!$F$2:$F$22804,'Sales RAW DATA'!$I$2:$I$22804,Incentive_Calc!$A83,'Sales RAW DATA'!$D$2:$D$22804,"B1"),SUMIFS('Sales RAW DATA'!$F$2:$F$22804,'Sales RAW DATA'!$I$2:$I$22804,Incentive_Calc!$A83,'Sales RAW DATA'!$D$2:$D$22804,"B2"),SUMIFS('Sales RAW DATA'!$F$2:$F$22804,'Sales RAW DATA'!$I$2:$I$22804,Incentive_Calc!$A83,'Sales RAW DATA'!$D$2:$D$22804,"B3"),SUMIFS('Sales RAW DATA'!$F$2:$F$22804,'Sales RAW DATA'!$I$2:$I$22804,Incentive_Calc!$A83,'Sales RAW DATA'!$D$2:$D$22804,"B4"),SUMIFS('Sales RAW DATA'!$F$2:$F$22804,'Sales RAW DATA'!$I$2:$I$22804,Incentive_Calc!$A83,'Sales RAW DATA'!$D$2:$D$22804,"B5"))</f>
        <v>1901271</v>
      </c>
      <c r="AQ83" s="42">
        <f>SUM(SUMIFS('Sales RAW DATA'!$G$2:$G$22804,'Sales RAW DATA'!$I$2:$I$22804,Incentive_Calc!$A83,'Sales RAW DATA'!$D$2:$D$22804,"B1"),SUMIFS('Sales RAW DATA'!$G$2:$G$22804,'Sales RAW DATA'!$I$2:$I$22804,Incentive_Calc!$A83,'Sales RAW DATA'!$D$2:$D$22804,"B2"),SUMIFS('Sales RAW DATA'!$G$2:$G$22804,'Sales RAW DATA'!$I$2:$I$22804,Incentive_Calc!$A83,'Sales RAW DATA'!$D$2:$D$22804,"B3"),SUMIFS('Sales RAW DATA'!$G$2:$G$22804,'Sales RAW DATA'!$I$2:$I$22804,Incentive_Calc!$A83,'Sales RAW DATA'!$D$2:$D$22804,"B4"),SUMIFS('Sales RAW DATA'!$G$2:$G$22804,'Sales RAW DATA'!$I$2:$I$22804,Incentive_Calc!$A83,'Sales RAW DATA'!$D$2:$D$22804,"B5"))</f>
        <v>1876647</v>
      </c>
      <c r="AR83" s="45">
        <f t="shared" si="30"/>
        <v>98.704866376229376</v>
      </c>
      <c r="AS83" s="45">
        <f t="shared" si="31"/>
        <v>98</v>
      </c>
      <c r="AT83" s="46">
        <v>1.08</v>
      </c>
      <c r="AU83" s="46">
        <v>0.99</v>
      </c>
      <c r="AV83" s="43" t="str">
        <f t="shared" si="17"/>
        <v>Yes</v>
      </c>
      <c r="AW83" s="43" t="str">
        <f t="shared" si="18"/>
        <v>Yes</v>
      </c>
      <c r="AX83" s="43" t="str">
        <f t="shared" si="19"/>
        <v>Yes</v>
      </c>
      <c r="AY83" s="43" t="str">
        <f t="shared" si="32"/>
        <v>Yes</v>
      </c>
    </row>
    <row r="84" spans="1:51" x14ac:dyDescent="0.35">
      <c r="A84" s="21" t="s">
        <v>958</v>
      </c>
      <c r="B84" s="21" t="s">
        <v>484</v>
      </c>
      <c r="C84" s="21" t="str">
        <f>_xlfn.XLOOKUP($A84,'Employee List'!$E:$E,'Employee List'!$D:$D,0)</f>
        <v>SF</v>
      </c>
      <c r="D84" s="42" t="str" cm="1">
        <f t="array" ref="D84">IFERROR(IF($G84="Yes",INDEX('Payment Plan'!$D$6:$D$42,MATCH(1,(Incentive_Calc!$C84='Payment Plan'!$B$6:$B$42)*(Incentive_Calc!$U84='Payment Plan'!$C$6:$C$42),0)),""),"")</f>
        <v/>
      </c>
      <c r="E84" s="42" t="str" cm="1">
        <f t="array" ref="E84">IFERROR(IF($H84="Yes",INDEX('Payment Plan'!$D$6:$D$42,MATCH(1,(Incentive_Calc!$C84='Payment Plan'!$B$6:$B$42)*(Incentive_Calc!$AS84='Payment Plan'!$C$6:$C$42),0)),""),"")</f>
        <v/>
      </c>
      <c r="F84" s="42">
        <f t="shared" si="20"/>
        <v>0</v>
      </c>
      <c r="G84" s="43" t="str">
        <f t="shared" si="21"/>
        <v>No</v>
      </c>
      <c r="H84" s="21" t="str">
        <f t="shared" si="22"/>
        <v>No</v>
      </c>
      <c r="I84" s="42">
        <f>IFERROR(SUMIFS('Sales RAW DATA'!$F$2:$F$30000,'Sales RAW DATA'!$I$2:$I$30000,Incentive_Calc!$A84,'Sales RAW DATA'!$E$2:$E$30000,Incentive_Calc!I$5),"")</f>
        <v>771819</v>
      </c>
      <c r="J84" s="42">
        <f>IFERROR(SUMIFS('Sales RAW DATA'!$F$2:$F$30000,'Sales RAW DATA'!$I$2:$I$30000,Incentive_Calc!$A84,'Sales RAW DATA'!$E$2:$E$30000,Incentive_Calc!J$5),"")</f>
        <v>757048</v>
      </c>
      <c r="K84" s="42">
        <f>IFERROR(SUMIFS('Sales RAW DATA'!$F$2:$F$30000,'Sales RAW DATA'!$I$2:$I$30000,Incentive_Calc!$A84,'Sales RAW DATA'!$E$2:$E$30000,Incentive_Calc!K$5),"")</f>
        <v>767931</v>
      </c>
      <c r="L84" s="42">
        <f t="shared" si="23"/>
        <v>2296798</v>
      </c>
      <c r="M84" s="42">
        <f>IFERROR(SUMIFS('Sales RAW DATA'!$G$2:$G$30000,'Sales RAW DATA'!$I$2:$I$30000,Incentive_Calc!$A84,'Sales RAW DATA'!$E$2:$E$30000,Incentive_Calc!M$5),"")</f>
        <v>637800</v>
      </c>
      <c r="N84" s="42">
        <f>IFERROR(SUMIFS('Sales RAW DATA'!$G$2:$G$30000,'Sales RAW DATA'!$I$2:$I$30000,Incentive_Calc!$A84,'Sales RAW DATA'!$E$2:$E$30000,Incentive_Calc!N$5),"")</f>
        <v>588178</v>
      </c>
      <c r="O84" s="42">
        <f>IFERROR(SUMIFS('Sales RAW DATA'!$G$2:$G$30000,'Sales RAW DATA'!$I$2:$I$30000,Incentive_Calc!$A84,'Sales RAW DATA'!$E$2:$E$30000,Incentive_Calc!O$5),"")</f>
        <v>655507</v>
      </c>
      <c r="P84" s="42">
        <f t="shared" si="24"/>
        <v>1881485</v>
      </c>
      <c r="Q84" s="44">
        <f t="shared" si="25"/>
        <v>0.82635954802874767</v>
      </c>
      <c r="R84" s="44">
        <f t="shared" si="26"/>
        <v>0.77693620483773818</v>
      </c>
      <c r="S84" s="44">
        <f t="shared" si="27"/>
        <v>0.85360143033684011</v>
      </c>
      <c r="T84" s="45">
        <f t="shared" si="28"/>
        <v>81.917739391970912</v>
      </c>
      <c r="U84" s="45">
        <f t="shared" si="29"/>
        <v>81</v>
      </c>
      <c r="V84" s="44">
        <f>IFERROR(SUMIFS('Sales RAW DATA'!$G:$G,'Sales RAW DATA'!$I:$I,Incentive_Calc!$A84,'Sales RAW DATA'!$D:$D,"B1",'Sales RAW DATA'!$E:$E,Incentive_Calc!V$5)/SUMIFS('Sales RAW DATA'!$F:$F,'Sales RAW DATA'!$I:$I,Incentive_Calc!$A84,'Sales RAW DATA'!$D:$D,"B1",'Sales RAW DATA'!$E:$E,Incentive_Calc!V$5),"")</f>
        <v>1.1870594447133365</v>
      </c>
      <c r="W84" s="44">
        <f>IFERROR(SUMIFS('Sales RAW DATA'!$G:$G,'Sales RAW DATA'!$I:$I,Incentive_Calc!$A84,'Sales RAW DATA'!$D:$D,"B1",'Sales RAW DATA'!$E:$E,Incentive_Calc!W$5)/SUMIFS('Sales RAW DATA'!$F:$F,'Sales RAW DATA'!$I:$I,Incentive_Calc!$A84,'Sales RAW DATA'!$D:$D,"B1",'Sales RAW DATA'!$E:$E,Incentive_Calc!W$5),"")</f>
        <v>1.037617795607116</v>
      </c>
      <c r="X84" s="44">
        <f>IFERROR(SUMIFS('Sales RAW DATA'!$G:$G,'Sales RAW DATA'!$I:$I,Incentive_Calc!$A84,'Sales RAW DATA'!$D:$D,"B1",'Sales RAW DATA'!$E:$E,Incentive_Calc!X$5)/SUMIFS('Sales RAW DATA'!$F:$F,'Sales RAW DATA'!$I:$I,Incentive_Calc!$A84,'Sales RAW DATA'!$D:$D,"B1",'Sales RAW DATA'!$E:$E,Incentive_Calc!X$5),"")</f>
        <v>0.75427869434427608</v>
      </c>
      <c r="Y84" s="44">
        <f>SUMIFS('Sales RAW DATA'!$G:$G,'Sales RAW DATA'!$I:$I,Incentive_Calc!$A84,'Sales RAW DATA'!$D:$D,"B1")/SUMIFS('Sales RAW DATA'!$F:$F,'Sales RAW DATA'!$I:$I,Incentive_Calc!$A84,'Sales RAW DATA'!$D:$D,"B1")</f>
        <v>0.99733670131218388</v>
      </c>
      <c r="Z84" s="44">
        <f>IFERROR(SUMIFS('Sales RAW DATA'!$G:$G,'Sales RAW DATA'!$I:$I,Incentive_Calc!$A84,'Sales RAW DATA'!$D:$D,"B2",'Sales RAW DATA'!$E:$E,Incentive_Calc!Z$5)/SUMIFS('Sales RAW DATA'!$F:$F,'Sales RAW DATA'!$I:$I,Incentive_Calc!$A84,'Sales RAW DATA'!$D:$D,"B2",'Sales RAW DATA'!$E:$E,Incentive_Calc!Z$5),"")</f>
        <v>0.53266693682741229</v>
      </c>
      <c r="AA84" s="44">
        <f>IFERROR(SUMIFS('Sales RAW DATA'!$G:$G,'Sales RAW DATA'!$I:$I,Incentive_Calc!$A84,'Sales RAW DATA'!$D:$D,"B2",'Sales RAW DATA'!$E:$E,Incentive_Calc!AA$5)/SUMIFS('Sales RAW DATA'!$F:$F,'Sales RAW DATA'!$I:$I,Incentive_Calc!$A84,'Sales RAW DATA'!$D:$D,"B2",'Sales RAW DATA'!$E:$E,Incentive_Calc!AA$5),"")</f>
        <v>0.5432480515079634</v>
      </c>
      <c r="AB84" s="44">
        <f>IFERROR(SUMIFS('Sales RAW DATA'!$G:$G,'Sales RAW DATA'!$I:$I,Incentive_Calc!$A84,'Sales RAW DATA'!$D:$D,"B2",'Sales RAW DATA'!$E:$E,Incentive_Calc!AB$5)/SUMIFS('Sales RAW DATA'!$F:$F,'Sales RAW DATA'!$I:$I,Incentive_Calc!$A84,'Sales RAW DATA'!$D:$D,"B2",'Sales RAW DATA'!$E:$E,Incentive_Calc!AB$5),"")</f>
        <v>0.73362367789529814</v>
      </c>
      <c r="AC84" s="44">
        <f>SUMIFS('Sales RAW DATA'!$G:$G,'Sales RAW DATA'!$I:$I,Incentive_Calc!$A84,'Sales RAW DATA'!$D:$D,"B2")/SUMIFS('Sales RAW DATA'!$F:$F,'Sales RAW DATA'!$I:$I,Incentive_Calc!$A84,'Sales RAW DATA'!$D:$D,"B2")</f>
        <v>0.602511746366311</v>
      </c>
      <c r="AD84" s="44">
        <f>IFERROR(SUMIFS('Sales RAW DATA'!$G:$G,'Sales RAW DATA'!$I:$I,Incentive_Calc!$A84,'Sales RAW DATA'!$D:$D,"B3",'Sales RAW DATA'!$E:$E,Incentive_Calc!AD$5)/SUMIFS('Sales RAW DATA'!$F:$F,'Sales RAW DATA'!$I:$I,Incentive_Calc!$A84,'Sales RAW DATA'!$D:$D,"B3",'Sales RAW DATA'!$E:$E,Incentive_Calc!AD$5),"")</f>
        <v>0.14178155421754543</v>
      </c>
      <c r="AE84" s="44">
        <f>IFERROR(SUMIFS('Sales RAW DATA'!$G:$G,'Sales RAW DATA'!$I:$I,Incentive_Calc!$A84,'Sales RAW DATA'!$D:$D,"B3",'Sales RAW DATA'!$E:$E,Incentive_Calc!AE$5)/SUMIFS('Sales RAW DATA'!$F:$F,'Sales RAW DATA'!$I:$I,Incentive_Calc!$A84,'Sales RAW DATA'!$D:$D,"B3",'Sales RAW DATA'!$E:$E,Incentive_Calc!AE$5),"")</f>
        <v>0.212246089583076</v>
      </c>
      <c r="AF84" s="44">
        <f>IFERROR(SUMIFS('Sales RAW DATA'!$G:$G,'Sales RAW DATA'!$I:$I,Incentive_Calc!$A84,'Sales RAW DATA'!$D:$D,"B3",'Sales RAW DATA'!$E:$E,Incentive_Calc!AF$5)/SUMIFS('Sales RAW DATA'!$F:$F,'Sales RAW DATA'!$I:$I,Incentive_Calc!$A84,'Sales RAW DATA'!$D:$D,"B3",'Sales RAW DATA'!$E:$E,Incentive_Calc!AF$5),"")</f>
        <v>0.78012289859450068</v>
      </c>
      <c r="AG84" s="44">
        <f>SUMIFS('Sales RAW DATA'!$G:$G,'Sales RAW DATA'!$I:$I,Incentive_Calc!$A84,'Sales RAW DATA'!$D:$D,"B3")/SUMIFS('Sales RAW DATA'!$F:$F,'Sales RAW DATA'!$I:$I,Incentive_Calc!$A84,'Sales RAW DATA'!$D:$D,"B3")</f>
        <v>0.40213420326718408</v>
      </c>
      <c r="AH84" s="44">
        <f>IFERROR(SUMIFS('Sales RAW DATA'!$G:$G,'Sales RAW DATA'!$I:$I,Incentive_Calc!$A84,'Sales RAW DATA'!$D:$D,"B4",'Sales RAW DATA'!$E:$E,Incentive_Calc!AH$5)/SUMIFS('Sales RAW DATA'!$F:$F,'Sales RAW DATA'!$I:$I,Incentive_Calc!$A84,'Sales RAW DATA'!$D:$D,"B4",'Sales RAW DATA'!$E:$E,Incentive_Calc!AH$5),"")</f>
        <v>0.34641168372538456</v>
      </c>
      <c r="AI84" s="44">
        <f>IFERROR(SUMIFS('Sales RAW DATA'!$G:$G,'Sales RAW DATA'!$I:$I,Incentive_Calc!$A84,'Sales RAW DATA'!$D:$D,"B4",'Sales RAW DATA'!$E:$E,Incentive_Calc!AI$5)/SUMIFS('Sales RAW DATA'!$F:$F,'Sales RAW DATA'!$I:$I,Incentive_Calc!$A84,'Sales RAW DATA'!$D:$D,"B4",'Sales RAW DATA'!$E:$E,Incentive_Calc!AI$5),"")</f>
        <v>0.67688131419136377</v>
      </c>
      <c r="AJ84" s="44">
        <f>IFERROR(SUMIFS('Sales RAW DATA'!$G:$G,'Sales RAW DATA'!$I:$I,Incentive_Calc!$A84,'Sales RAW DATA'!$D:$D,"B4",'Sales RAW DATA'!$E:$E,Incentive_Calc!AJ$5)/SUMIFS('Sales RAW DATA'!$F:$F,'Sales RAW DATA'!$I:$I,Incentive_Calc!$A84,'Sales RAW DATA'!$D:$D,"B4",'Sales RAW DATA'!$E:$E,Incentive_Calc!AJ$5),"")</f>
        <v>1.2465022561512047</v>
      </c>
      <c r="AK84" s="44">
        <f>SUMIFS('Sales RAW DATA'!$G:$G,'Sales RAW DATA'!$I:$I,Incentive_Calc!$A84,'Sales RAW DATA'!$D:$D,"B4")/SUMIFS('Sales RAW DATA'!$F:$F,'Sales RAW DATA'!$I:$I,Incentive_Calc!$A84,'Sales RAW DATA'!$D:$D,"B4")</f>
        <v>0.76338327713059473</v>
      </c>
      <c r="AL84" s="44">
        <f>IFERROR(SUMIFS('Sales RAW DATA'!$G:$G,'Sales RAW DATA'!$I:$I,Incentive_Calc!$A84,'Sales RAW DATA'!$D:$D,"B5",'Sales RAW DATA'!$E:$E,Incentive_Calc!AL$5)/SUMIFS('Sales RAW DATA'!$F:$F,'Sales RAW DATA'!$I:$I,Incentive_Calc!$A84,'Sales RAW DATA'!$D:$D,"B5",'Sales RAW DATA'!$E:$E,Incentive_Calc!AL$5),"")</f>
        <v>0.40895314751329059</v>
      </c>
      <c r="AM84" s="44">
        <f>IFERROR(SUMIFS('Sales RAW DATA'!$G:$G,'Sales RAW DATA'!$I:$I,Incentive_Calc!$A84,'Sales RAW DATA'!$D:$D,"B5",'Sales RAW DATA'!$E:$E,Incentive_Calc!AM$5)/SUMIFS('Sales RAW DATA'!$F:$F,'Sales RAW DATA'!$I:$I,Incentive_Calc!$A84,'Sales RAW DATA'!$D:$D,"B5",'Sales RAW DATA'!$E:$E,Incentive_Calc!AM$5),"")</f>
        <v>0.59779482262703743</v>
      </c>
      <c r="AN84" s="44">
        <f>IFERROR(SUMIFS('Sales RAW DATA'!$G:$G,'Sales RAW DATA'!$I:$I,Incentive_Calc!$A84,'Sales RAW DATA'!$D:$D,"B5",'Sales RAW DATA'!$E:$E,Incentive_Calc!AN$5)/SUMIFS('Sales RAW DATA'!$F:$F,'Sales RAW DATA'!$I:$I,Incentive_Calc!$A84,'Sales RAW DATA'!$D:$D,"B5",'Sales RAW DATA'!$E:$E,Incentive_Calc!AN$5),"")</f>
        <v>0.78081387471207264</v>
      </c>
      <c r="AO84" s="44">
        <f>SUMIFS('Sales RAW DATA'!$G:$G,'Sales RAW DATA'!$I:$I,Incentive_Calc!$A84,'Sales RAW DATA'!$D:$D,"B5")/SUMIFS('Sales RAW DATA'!$F:$F,'Sales RAW DATA'!$I:$I,Incentive_Calc!$A84,'Sales RAW DATA'!$D:$D,"B5")</f>
        <v>0.60191343665017527</v>
      </c>
      <c r="AP84" s="42">
        <f>SUM(SUMIFS('Sales RAW DATA'!$F$2:$F$22804,'Sales RAW DATA'!$I$2:$I$22804,Incentive_Calc!$A84,'Sales RAW DATA'!$D$2:$D$22804,"B1"),SUMIFS('Sales RAW DATA'!$F$2:$F$22804,'Sales RAW DATA'!$I$2:$I$22804,Incentive_Calc!$A84,'Sales RAW DATA'!$D$2:$D$22804,"B2"),SUMIFS('Sales RAW DATA'!$F$2:$F$22804,'Sales RAW DATA'!$I$2:$I$22804,Incentive_Calc!$A84,'Sales RAW DATA'!$D$2:$D$22804,"B3"),SUMIFS('Sales RAW DATA'!$F$2:$F$22804,'Sales RAW DATA'!$I$2:$I$22804,Incentive_Calc!$A84,'Sales RAW DATA'!$D$2:$D$22804,"B4"),SUMIFS('Sales RAW DATA'!$F$2:$F$22804,'Sales RAW DATA'!$I$2:$I$22804,Incentive_Calc!$A84,'Sales RAW DATA'!$D$2:$D$22804,"B5"))</f>
        <v>1180310</v>
      </c>
      <c r="AQ84" s="42">
        <f>SUM(SUMIFS('Sales RAW DATA'!$G$2:$G$22804,'Sales RAW DATA'!$I$2:$I$22804,Incentive_Calc!$A84,'Sales RAW DATA'!$D$2:$D$22804,"B1"),SUMIFS('Sales RAW DATA'!$G$2:$G$22804,'Sales RAW DATA'!$I$2:$I$22804,Incentive_Calc!$A84,'Sales RAW DATA'!$D$2:$D$22804,"B2"),SUMIFS('Sales RAW DATA'!$G$2:$G$22804,'Sales RAW DATA'!$I$2:$I$22804,Incentive_Calc!$A84,'Sales RAW DATA'!$D$2:$D$22804,"B3"),SUMIFS('Sales RAW DATA'!$G$2:$G$22804,'Sales RAW DATA'!$I$2:$I$22804,Incentive_Calc!$A84,'Sales RAW DATA'!$D$2:$D$22804,"B4"),SUMIFS('Sales RAW DATA'!$G$2:$G$22804,'Sales RAW DATA'!$I$2:$I$22804,Incentive_Calc!$A84,'Sales RAW DATA'!$D$2:$D$22804,"B5"))</f>
        <v>932684</v>
      </c>
      <c r="AR84" s="45">
        <f t="shared" si="30"/>
        <v>79.020257390007714</v>
      </c>
      <c r="AS84" s="45">
        <f t="shared" si="31"/>
        <v>79</v>
      </c>
      <c r="AT84" s="46">
        <v>1.07</v>
      </c>
      <c r="AU84" s="46">
        <v>0.79</v>
      </c>
      <c r="AV84" s="43" t="str">
        <f t="shared" si="17"/>
        <v>Yes</v>
      </c>
      <c r="AW84" s="43" t="str">
        <f t="shared" si="18"/>
        <v>No</v>
      </c>
      <c r="AX84" s="43" t="str">
        <f t="shared" si="19"/>
        <v>Yes</v>
      </c>
      <c r="AY84" s="43" t="str">
        <f t="shared" si="32"/>
        <v>Yes</v>
      </c>
    </row>
    <row r="85" spans="1:51" x14ac:dyDescent="0.35">
      <c r="A85" s="21" t="s">
        <v>959</v>
      </c>
      <c r="B85" s="21" t="s">
        <v>485</v>
      </c>
      <c r="C85" s="21" t="str">
        <f>_xlfn.XLOOKUP($A85,'Employee List'!$E:$E,'Employee List'!$D:$D,0)</f>
        <v>SF</v>
      </c>
      <c r="D85" s="42" t="str" cm="1">
        <f t="array" ref="D85">IFERROR(IF($G85="Yes",INDEX('Payment Plan'!$D$6:$D$42,MATCH(1,(Incentive_Calc!$C85='Payment Plan'!$B$6:$B$42)*(Incentive_Calc!$U85='Payment Plan'!$C$6:$C$42),0)),""),"")</f>
        <v/>
      </c>
      <c r="E85" s="42" t="str" cm="1">
        <f t="array" ref="E85">IFERROR(IF($H85="Yes",INDEX('Payment Plan'!$D$6:$D$42,MATCH(1,(Incentive_Calc!$C85='Payment Plan'!$B$6:$B$42)*(Incentive_Calc!$AS85='Payment Plan'!$C$6:$C$42),0)),""),"")</f>
        <v/>
      </c>
      <c r="F85" s="42">
        <f t="shared" si="20"/>
        <v>0</v>
      </c>
      <c r="G85" s="43" t="str">
        <f t="shared" si="21"/>
        <v>No</v>
      </c>
      <c r="H85" s="21" t="str">
        <f t="shared" si="22"/>
        <v>No</v>
      </c>
      <c r="I85" s="42">
        <f>IFERROR(SUMIFS('Sales RAW DATA'!$F$2:$F$30000,'Sales RAW DATA'!$I$2:$I$30000,Incentive_Calc!$A85,'Sales RAW DATA'!$E$2:$E$30000,Incentive_Calc!I$5),"")</f>
        <v>689769</v>
      </c>
      <c r="J85" s="42">
        <f>IFERROR(SUMIFS('Sales RAW DATA'!$F$2:$F$30000,'Sales RAW DATA'!$I$2:$I$30000,Incentive_Calc!$A85,'Sales RAW DATA'!$E$2:$E$30000,Incentive_Calc!J$5),"")</f>
        <v>695543</v>
      </c>
      <c r="K85" s="42">
        <f>IFERROR(SUMIFS('Sales RAW DATA'!$F$2:$F$30000,'Sales RAW DATA'!$I$2:$I$30000,Incentive_Calc!$A85,'Sales RAW DATA'!$E$2:$E$30000,Incentive_Calc!K$5),"")</f>
        <v>700263</v>
      </c>
      <c r="L85" s="42">
        <f t="shared" si="23"/>
        <v>2085575</v>
      </c>
      <c r="M85" s="42">
        <f>IFERROR(SUMIFS('Sales RAW DATA'!$G$2:$G$30000,'Sales RAW DATA'!$I$2:$I$30000,Incentive_Calc!$A85,'Sales RAW DATA'!$E$2:$E$30000,Incentive_Calc!M$5),"")</f>
        <v>629386</v>
      </c>
      <c r="N85" s="42">
        <f>IFERROR(SUMIFS('Sales RAW DATA'!$G$2:$G$30000,'Sales RAW DATA'!$I$2:$I$30000,Incentive_Calc!$A85,'Sales RAW DATA'!$E$2:$E$30000,Incentive_Calc!N$5),"")</f>
        <v>704249</v>
      </c>
      <c r="O85" s="42">
        <f>IFERROR(SUMIFS('Sales RAW DATA'!$G$2:$G$30000,'Sales RAW DATA'!$I$2:$I$30000,Incentive_Calc!$A85,'Sales RAW DATA'!$E$2:$E$30000,Incentive_Calc!O$5),"")</f>
        <v>638340</v>
      </c>
      <c r="P85" s="42">
        <f t="shared" si="24"/>
        <v>1971975</v>
      </c>
      <c r="Q85" s="44">
        <f t="shared" si="25"/>
        <v>0.91245909862577179</v>
      </c>
      <c r="R85" s="44">
        <f t="shared" si="26"/>
        <v>1.0125168393614772</v>
      </c>
      <c r="S85" s="44">
        <f t="shared" si="27"/>
        <v>0.91157179516838671</v>
      </c>
      <c r="T85" s="45">
        <f t="shared" si="28"/>
        <v>94.553060906464651</v>
      </c>
      <c r="U85" s="45">
        <f t="shared" si="29"/>
        <v>94</v>
      </c>
      <c r="V85" s="44">
        <f>IFERROR(SUMIFS('Sales RAW DATA'!$G:$G,'Sales RAW DATA'!$I:$I,Incentive_Calc!$A85,'Sales RAW DATA'!$D:$D,"B1",'Sales RAW DATA'!$E:$E,Incentive_Calc!V$5)/SUMIFS('Sales RAW DATA'!$F:$F,'Sales RAW DATA'!$I:$I,Incentive_Calc!$A85,'Sales RAW DATA'!$D:$D,"B1",'Sales RAW DATA'!$E:$E,Incentive_Calc!V$5),"")</f>
        <v>0.83990478822288095</v>
      </c>
      <c r="W85" s="44">
        <f>IFERROR(SUMIFS('Sales RAW DATA'!$G:$G,'Sales RAW DATA'!$I:$I,Incentive_Calc!$A85,'Sales RAW DATA'!$D:$D,"B1",'Sales RAW DATA'!$E:$E,Incentive_Calc!W$5)/SUMIFS('Sales RAW DATA'!$F:$F,'Sales RAW DATA'!$I:$I,Incentive_Calc!$A85,'Sales RAW DATA'!$D:$D,"B1",'Sales RAW DATA'!$E:$E,Incentive_Calc!W$5),"")</f>
        <v>0.69338389037732351</v>
      </c>
      <c r="X85" s="44">
        <f>IFERROR(SUMIFS('Sales RAW DATA'!$G:$G,'Sales RAW DATA'!$I:$I,Incentive_Calc!$A85,'Sales RAW DATA'!$D:$D,"B1",'Sales RAW DATA'!$E:$E,Incentive_Calc!X$5)/SUMIFS('Sales RAW DATA'!$F:$F,'Sales RAW DATA'!$I:$I,Incentive_Calc!$A85,'Sales RAW DATA'!$D:$D,"B1",'Sales RAW DATA'!$E:$E,Incentive_Calc!X$5),"")</f>
        <v>0.59686295539095757</v>
      </c>
      <c r="Y85" s="44">
        <f>SUMIFS('Sales RAW DATA'!$G:$G,'Sales RAW DATA'!$I:$I,Incentive_Calc!$A85,'Sales RAW DATA'!$D:$D,"B1")/SUMIFS('Sales RAW DATA'!$F:$F,'Sales RAW DATA'!$I:$I,Incentive_Calc!$A85,'Sales RAW DATA'!$D:$D,"B1")</f>
        <v>0.71259681583476764</v>
      </c>
      <c r="Z85" s="44">
        <f>IFERROR(SUMIFS('Sales RAW DATA'!$G:$G,'Sales RAW DATA'!$I:$I,Incentive_Calc!$A85,'Sales RAW DATA'!$D:$D,"B2",'Sales RAW DATA'!$E:$E,Incentive_Calc!Z$5)/SUMIFS('Sales RAW DATA'!$F:$F,'Sales RAW DATA'!$I:$I,Incentive_Calc!$A85,'Sales RAW DATA'!$D:$D,"B2",'Sales RAW DATA'!$E:$E,Incentive_Calc!Z$5),"")</f>
        <v>0.96713722789701217</v>
      </c>
      <c r="AA85" s="44">
        <f>IFERROR(SUMIFS('Sales RAW DATA'!$G:$G,'Sales RAW DATA'!$I:$I,Incentive_Calc!$A85,'Sales RAW DATA'!$D:$D,"B2",'Sales RAW DATA'!$E:$E,Incentive_Calc!AA$5)/SUMIFS('Sales RAW DATA'!$F:$F,'Sales RAW DATA'!$I:$I,Incentive_Calc!$A85,'Sales RAW DATA'!$D:$D,"B2",'Sales RAW DATA'!$E:$E,Incentive_Calc!AA$5),"")</f>
        <v>1.1009912579099455</v>
      </c>
      <c r="AB85" s="44">
        <f>IFERROR(SUMIFS('Sales RAW DATA'!$G:$G,'Sales RAW DATA'!$I:$I,Incentive_Calc!$A85,'Sales RAW DATA'!$D:$D,"B2",'Sales RAW DATA'!$E:$E,Incentive_Calc!AB$5)/SUMIFS('Sales RAW DATA'!$F:$F,'Sales RAW DATA'!$I:$I,Incentive_Calc!$A85,'Sales RAW DATA'!$D:$D,"B2",'Sales RAW DATA'!$E:$E,Incentive_Calc!AB$5),"")</f>
        <v>0.93638409602400596</v>
      </c>
      <c r="AC85" s="44">
        <f>SUMIFS('Sales RAW DATA'!$G:$G,'Sales RAW DATA'!$I:$I,Incentive_Calc!$A85,'Sales RAW DATA'!$D:$D,"B2")/SUMIFS('Sales RAW DATA'!$F:$F,'Sales RAW DATA'!$I:$I,Incentive_Calc!$A85,'Sales RAW DATA'!$D:$D,"B2")</f>
        <v>1.0025705657740398</v>
      </c>
      <c r="AD85" s="44">
        <f>IFERROR(SUMIFS('Sales RAW DATA'!$G:$G,'Sales RAW DATA'!$I:$I,Incentive_Calc!$A85,'Sales RAW DATA'!$D:$D,"B3",'Sales RAW DATA'!$E:$E,Incentive_Calc!AD$5)/SUMIFS('Sales RAW DATA'!$F:$F,'Sales RAW DATA'!$I:$I,Incentive_Calc!$A85,'Sales RAW DATA'!$D:$D,"B3",'Sales RAW DATA'!$E:$E,Incentive_Calc!AD$5),"")</f>
        <v>0.76657318400708496</v>
      </c>
      <c r="AE85" s="44">
        <f>IFERROR(SUMIFS('Sales RAW DATA'!$G:$G,'Sales RAW DATA'!$I:$I,Incentive_Calc!$A85,'Sales RAW DATA'!$D:$D,"B3",'Sales RAW DATA'!$E:$E,Incentive_Calc!AE$5)/SUMIFS('Sales RAW DATA'!$F:$F,'Sales RAW DATA'!$I:$I,Incentive_Calc!$A85,'Sales RAW DATA'!$D:$D,"B3",'Sales RAW DATA'!$E:$E,Incentive_Calc!AE$5),"")</f>
        <v>1.1971490272770244</v>
      </c>
      <c r="AF85" s="44">
        <f>IFERROR(SUMIFS('Sales RAW DATA'!$G:$G,'Sales RAW DATA'!$I:$I,Incentive_Calc!$A85,'Sales RAW DATA'!$D:$D,"B3",'Sales RAW DATA'!$E:$E,Incentive_Calc!AF$5)/SUMIFS('Sales RAW DATA'!$F:$F,'Sales RAW DATA'!$I:$I,Incentive_Calc!$A85,'Sales RAW DATA'!$D:$D,"B3",'Sales RAW DATA'!$E:$E,Incentive_Calc!AF$5),"")</f>
        <v>1.2503117406317943</v>
      </c>
      <c r="AG85" s="44">
        <f>SUMIFS('Sales RAW DATA'!$G:$G,'Sales RAW DATA'!$I:$I,Incentive_Calc!$A85,'Sales RAW DATA'!$D:$D,"B3")/SUMIFS('Sales RAW DATA'!$F:$F,'Sales RAW DATA'!$I:$I,Incentive_Calc!$A85,'Sales RAW DATA'!$D:$D,"B3")</f>
        <v>1.079916226072438</v>
      </c>
      <c r="AH85" s="44">
        <f>IFERROR(SUMIFS('Sales RAW DATA'!$G:$G,'Sales RAW DATA'!$I:$I,Incentive_Calc!$A85,'Sales RAW DATA'!$D:$D,"B4",'Sales RAW DATA'!$E:$E,Incentive_Calc!AH$5)/SUMIFS('Sales RAW DATA'!$F:$F,'Sales RAW DATA'!$I:$I,Incentive_Calc!$A85,'Sales RAW DATA'!$D:$D,"B4",'Sales RAW DATA'!$E:$E,Incentive_Calc!AH$5),"")</f>
        <v>0.64967930029154519</v>
      </c>
      <c r="AI85" s="44">
        <f>IFERROR(SUMIFS('Sales RAW DATA'!$G:$G,'Sales RAW DATA'!$I:$I,Incentive_Calc!$A85,'Sales RAW DATA'!$D:$D,"B4",'Sales RAW DATA'!$E:$E,Incentive_Calc!AI$5)/SUMIFS('Sales RAW DATA'!$F:$F,'Sales RAW DATA'!$I:$I,Incentive_Calc!$A85,'Sales RAW DATA'!$D:$D,"B4",'Sales RAW DATA'!$E:$E,Incentive_Calc!AI$5),"")</f>
        <v>1.2207004908163124</v>
      </c>
      <c r="AJ85" s="44">
        <f>IFERROR(SUMIFS('Sales RAW DATA'!$G:$G,'Sales RAW DATA'!$I:$I,Incentive_Calc!$A85,'Sales RAW DATA'!$D:$D,"B4",'Sales RAW DATA'!$E:$E,Incentive_Calc!AJ$5)/SUMIFS('Sales RAW DATA'!$F:$F,'Sales RAW DATA'!$I:$I,Incentive_Calc!$A85,'Sales RAW DATA'!$D:$D,"B4",'Sales RAW DATA'!$E:$E,Incentive_Calc!AJ$5),"")</f>
        <v>0.98169863013698633</v>
      </c>
      <c r="AK85" s="44">
        <f>SUMIFS('Sales RAW DATA'!$G:$G,'Sales RAW DATA'!$I:$I,Incentive_Calc!$A85,'Sales RAW DATA'!$D:$D,"B4")/SUMIFS('Sales RAW DATA'!$F:$F,'Sales RAW DATA'!$I:$I,Incentive_Calc!$A85,'Sales RAW DATA'!$D:$D,"B4")</f>
        <v>0.95553130605420544</v>
      </c>
      <c r="AL85" s="44">
        <f>IFERROR(SUMIFS('Sales RAW DATA'!$G:$G,'Sales RAW DATA'!$I:$I,Incentive_Calc!$A85,'Sales RAW DATA'!$D:$D,"B5",'Sales RAW DATA'!$E:$E,Incentive_Calc!AL$5)/SUMIFS('Sales RAW DATA'!$F:$F,'Sales RAW DATA'!$I:$I,Incentive_Calc!$A85,'Sales RAW DATA'!$D:$D,"B5",'Sales RAW DATA'!$E:$E,Incentive_Calc!AL$5),"")</f>
        <v>0.64429555750123724</v>
      </c>
      <c r="AM85" s="44">
        <f>IFERROR(SUMIFS('Sales RAW DATA'!$G:$G,'Sales RAW DATA'!$I:$I,Incentive_Calc!$A85,'Sales RAW DATA'!$D:$D,"B5",'Sales RAW DATA'!$E:$E,Incentive_Calc!AM$5)/SUMIFS('Sales RAW DATA'!$F:$F,'Sales RAW DATA'!$I:$I,Incentive_Calc!$A85,'Sales RAW DATA'!$D:$D,"B5",'Sales RAW DATA'!$E:$E,Incentive_Calc!AM$5),"")</f>
        <v>1.0178599652283862</v>
      </c>
      <c r="AN85" s="44">
        <f>IFERROR(SUMIFS('Sales RAW DATA'!$G:$G,'Sales RAW DATA'!$I:$I,Incentive_Calc!$A85,'Sales RAW DATA'!$D:$D,"B5",'Sales RAW DATA'!$E:$E,Incentive_Calc!AN$5)/SUMIFS('Sales RAW DATA'!$F:$F,'Sales RAW DATA'!$I:$I,Incentive_Calc!$A85,'Sales RAW DATA'!$D:$D,"B5",'Sales RAW DATA'!$E:$E,Incentive_Calc!AN$5),"")</f>
        <v>0.58785225916145134</v>
      </c>
      <c r="AO85" s="44">
        <f>SUMIFS('Sales RAW DATA'!$G:$G,'Sales RAW DATA'!$I:$I,Incentive_Calc!$A85,'Sales RAW DATA'!$D:$D,"B5")/SUMIFS('Sales RAW DATA'!$F:$F,'Sales RAW DATA'!$I:$I,Incentive_Calc!$A85,'Sales RAW DATA'!$D:$D,"B5")</f>
        <v>0.74394092400908862</v>
      </c>
      <c r="AP85" s="42">
        <f>SUM(SUMIFS('Sales RAW DATA'!$F$2:$F$22804,'Sales RAW DATA'!$I$2:$I$22804,Incentive_Calc!$A85,'Sales RAW DATA'!$D$2:$D$22804,"B1"),SUMIFS('Sales RAW DATA'!$F$2:$F$22804,'Sales RAW DATA'!$I$2:$I$22804,Incentive_Calc!$A85,'Sales RAW DATA'!$D$2:$D$22804,"B2"),SUMIFS('Sales RAW DATA'!$F$2:$F$22804,'Sales RAW DATA'!$I$2:$I$22804,Incentive_Calc!$A85,'Sales RAW DATA'!$D$2:$D$22804,"B3"),SUMIFS('Sales RAW DATA'!$F$2:$F$22804,'Sales RAW DATA'!$I$2:$I$22804,Incentive_Calc!$A85,'Sales RAW DATA'!$D$2:$D$22804,"B4"),SUMIFS('Sales RAW DATA'!$F$2:$F$22804,'Sales RAW DATA'!$I$2:$I$22804,Incentive_Calc!$A85,'Sales RAW DATA'!$D$2:$D$22804,"B5"))</f>
        <v>1179074</v>
      </c>
      <c r="AQ85" s="42">
        <f>SUM(SUMIFS('Sales RAW DATA'!$G$2:$G$22804,'Sales RAW DATA'!$I$2:$I$22804,Incentive_Calc!$A85,'Sales RAW DATA'!$D$2:$D$22804,"B1"),SUMIFS('Sales RAW DATA'!$G$2:$G$22804,'Sales RAW DATA'!$I$2:$I$22804,Incentive_Calc!$A85,'Sales RAW DATA'!$D$2:$D$22804,"B2"),SUMIFS('Sales RAW DATA'!$G$2:$G$22804,'Sales RAW DATA'!$I$2:$I$22804,Incentive_Calc!$A85,'Sales RAW DATA'!$D$2:$D$22804,"B3"),SUMIFS('Sales RAW DATA'!$G$2:$G$22804,'Sales RAW DATA'!$I$2:$I$22804,Incentive_Calc!$A85,'Sales RAW DATA'!$D$2:$D$22804,"B4"),SUMIFS('Sales RAW DATA'!$G$2:$G$22804,'Sales RAW DATA'!$I$2:$I$22804,Incentive_Calc!$A85,'Sales RAW DATA'!$D$2:$D$22804,"B5"))</f>
        <v>1043198</v>
      </c>
      <c r="AR85" s="45">
        <f t="shared" si="30"/>
        <v>88.476041368056627</v>
      </c>
      <c r="AS85" s="45">
        <f t="shared" si="31"/>
        <v>88</v>
      </c>
      <c r="AT85" s="46">
        <v>1.02</v>
      </c>
      <c r="AU85" s="46">
        <v>0.7</v>
      </c>
      <c r="AV85" s="43" t="str">
        <f t="shared" si="17"/>
        <v>Yes</v>
      </c>
      <c r="AW85" s="43" t="str">
        <f t="shared" si="18"/>
        <v>Yes</v>
      </c>
      <c r="AX85" s="43" t="str">
        <f t="shared" si="19"/>
        <v>Yes</v>
      </c>
      <c r="AY85" s="43" t="str">
        <f t="shared" si="32"/>
        <v>Yes</v>
      </c>
    </row>
    <row r="86" spans="1:51" x14ac:dyDescent="0.35">
      <c r="A86" s="21" t="s">
        <v>960</v>
      </c>
      <c r="B86" s="21" t="s">
        <v>486</v>
      </c>
      <c r="C86" s="21" t="str">
        <f>_xlfn.XLOOKUP($A86,'Employee List'!$E:$E,'Employee List'!$D:$D,0)</f>
        <v>SF</v>
      </c>
      <c r="D86" s="42" cm="1">
        <f t="array" ref="D86">IFERROR(IF($G86="Yes",INDEX('Payment Plan'!$D$6:$D$42,MATCH(1,(Incentive_Calc!$C86='Payment Plan'!$B$6:$B$42)*(Incentive_Calc!$U86='Payment Plan'!$C$6:$C$42),0)),""),"")</f>
        <v>27562.5</v>
      </c>
      <c r="E86" s="42" t="str" cm="1">
        <f t="array" ref="E86">IFERROR(IF($H86="Yes",INDEX('Payment Plan'!$D$6:$D$42,MATCH(1,(Incentive_Calc!$C86='Payment Plan'!$B$6:$B$42)*(Incentive_Calc!$AS86='Payment Plan'!$C$6:$C$42),0)),""),"")</f>
        <v/>
      </c>
      <c r="F86" s="42">
        <f t="shared" si="20"/>
        <v>27562.5</v>
      </c>
      <c r="G86" s="43" t="str">
        <f t="shared" si="21"/>
        <v>Yes</v>
      </c>
      <c r="H86" s="21" t="str">
        <f t="shared" si="22"/>
        <v>No</v>
      </c>
      <c r="I86" s="42">
        <f>IFERROR(SUMIFS('Sales RAW DATA'!$F$2:$F$30000,'Sales RAW DATA'!$I$2:$I$30000,Incentive_Calc!$A86,'Sales RAW DATA'!$E$2:$E$30000,Incentive_Calc!I$5),"")</f>
        <v>584841</v>
      </c>
      <c r="J86" s="42">
        <f>IFERROR(SUMIFS('Sales RAW DATA'!$F$2:$F$30000,'Sales RAW DATA'!$I$2:$I$30000,Incentive_Calc!$A86,'Sales RAW DATA'!$E$2:$E$30000,Incentive_Calc!J$5),"")</f>
        <v>603455</v>
      </c>
      <c r="K86" s="42">
        <f>IFERROR(SUMIFS('Sales RAW DATA'!$F$2:$F$30000,'Sales RAW DATA'!$I$2:$I$30000,Incentive_Calc!$A86,'Sales RAW DATA'!$E$2:$E$30000,Incentive_Calc!K$5),"")</f>
        <v>610002</v>
      </c>
      <c r="L86" s="42">
        <f t="shared" si="23"/>
        <v>1798298</v>
      </c>
      <c r="M86" s="42">
        <f>IFERROR(SUMIFS('Sales RAW DATA'!$G$2:$G$30000,'Sales RAW DATA'!$I$2:$I$30000,Incentive_Calc!$A86,'Sales RAW DATA'!$E$2:$E$30000,Incentive_Calc!M$5),"")</f>
        <v>614377</v>
      </c>
      <c r="N86" s="42">
        <f>IFERROR(SUMIFS('Sales RAW DATA'!$G$2:$G$30000,'Sales RAW DATA'!$I$2:$I$30000,Incentive_Calc!$A86,'Sales RAW DATA'!$E$2:$E$30000,Incentive_Calc!N$5),"")</f>
        <v>611512</v>
      </c>
      <c r="O86" s="42">
        <f>IFERROR(SUMIFS('Sales RAW DATA'!$G$2:$G$30000,'Sales RAW DATA'!$I$2:$I$30000,Incentive_Calc!$A86,'Sales RAW DATA'!$E$2:$E$30000,Incentive_Calc!O$5),"")</f>
        <v>619220</v>
      </c>
      <c r="P86" s="42">
        <f t="shared" si="24"/>
        <v>1845109</v>
      </c>
      <c r="Q86" s="44">
        <f t="shared" si="25"/>
        <v>1.0505026152407235</v>
      </c>
      <c r="R86" s="44">
        <f t="shared" si="26"/>
        <v>1.0133514512266864</v>
      </c>
      <c r="S86" s="44">
        <f t="shared" si="27"/>
        <v>1.0151114258641776</v>
      </c>
      <c r="T86" s="45">
        <f t="shared" si="28"/>
        <v>102.60307246073788</v>
      </c>
      <c r="U86" s="45">
        <f t="shared" si="29"/>
        <v>102</v>
      </c>
      <c r="V86" s="44">
        <f>IFERROR(SUMIFS('Sales RAW DATA'!$G:$G,'Sales RAW DATA'!$I:$I,Incentive_Calc!$A86,'Sales RAW DATA'!$D:$D,"B1",'Sales RAW DATA'!$E:$E,Incentive_Calc!V$5)/SUMIFS('Sales RAW DATA'!$F:$F,'Sales RAW DATA'!$I:$I,Incentive_Calc!$A86,'Sales RAW DATA'!$D:$D,"B1",'Sales RAW DATA'!$E:$E,Incentive_Calc!V$5),"")</f>
        <v>0.83589456322161015</v>
      </c>
      <c r="W86" s="44">
        <f>IFERROR(SUMIFS('Sales RAW DATA'!$G:$G,'Sales RAW DATA'!$I:$I,Incentive_Calc!$A86,'Sales RAW DATA'!$D:$D,"B1",'Sales RAW DATA'!$E:$E,Incentive_Calc!W$5)/SUMIFS('Sales RAW DATA'!$F:$F,'Sales RAW DATA'!$I:$I,Incentive_Calc!$A86,'Sales RAW DATA'!$D:$D,"B1",'Sales RAW DATA'!$E:$E,Incentive_Calc!W$5),"")</f>
        <v>0.51313004176440302</v>
      </c>
      <c r="X86" s="44">
        <f>IFERROR(SUMIFS('Sales RAW DATA'!$G:$G,'Sales RAW DATA'!$I:$I,Incentive_Calc!$A86,'Sales RAW DATA'!$D:$D,"B1",'Sales RAW DATA'!$E:$E,Incentive_Calc!X$5)/SUMIFS('Sales RAW DATA'!$F:$F,'Sales RAW DATA'!$I:$I,Incentive_Calc!$A86,'Sales RAW DATA'!$D:$D,"B1",'Sales RAW DATA'!$E:$E,Incentive_Calc!X$5),"")</f>
        <v>0.6063876888399925</v>
      </c>
      <c r="Y86" s="44">
        <f>SUMIFS('Sales RAW DATA'!$G:$G,'Sales RAW DATA'!$I:$I,Incentive_Calc!$A86,'Sales RAW DATA'!$D:$D,"B1")/SUMIFS('Sales RAW DATA'!$F:$F,'Sales RAW DATA'!$I:$I,Incentive_Calc!$A86,'Sales RAW DATA'!$D:$D,"B1")</f>
        <v>0.65392768133195156</v>
      </c>
      <c r="Z86" s="44">
        <f>IFERROR(SUMIFS('Sales RAW DATA'!$G:$G,'Sales RAW DATA'!$I:$I,Incentive_Calc!$A86,'Sales RAW DATA'!$D:$D,"B2",'Sales RAW DATA'!$E:$E,Incentive_Calc!Z$5)/SUMIFS('Sales RAW DATA'!$F:$F,'Sales RAW DATA'!$I:$I,Incentive_Calc!$A86,'Sales RAW DATA'!$D:$D,"B2",'Sales RAW DATA'!$E:$E,Incentive_Calc!Z$5),"")</f>
        <v>1.2433387339202404</v>
      </c>
      <c r="AA86" s="44">
        <f>IFERROR(SUMIFS('Sales RAW DATA'!$G:$G,'Sales RAW DATA'!$I:$I,Incentive_Calc!$A86,'Sales RAW DATA'!$D:$D,"B2",'Sales RAW DATA'!$E:$E,Incentive_Calc!AA$5)/SUMIFS('Sales RAW DATA'!$F:$F,'Sales RAW DATA'!$I:$I,Incentive_Calc!$A86,'Sales RAW DATA'!$D:$D,"B2",'Sales RAW DATA'!$E:$E,Incentive_Calc!AA$5),"")</f>
        <v>0.94858310879866203</v>
      </c>
      <c r="AB86" s="44">
        <f>IFERROR(SUMIFS('Sales RAW DATA'!$G:$G,'Sales RAW DATA'!$I:$I,Incentive_Calc!$A86,'Sales RAW DATA'!$D:$D,"B2",'Sales RAW DATA'!$E:$E,Incentive_Calc!AB$5)/SUMIFS('Sales RAW DATA'!$F:$F,'Sales RAW DATA'!$I:$I,Incentive_Calc!$A86,'Sales RAW DATA'!$D:$D,"B2",'Sales RAW DATA'!$E:$E,Incentive_Calc!AB$5),"")</f>
        <v>0.92327518922549145</v>
      </c>
      <c r="AC86" s="44">
        <f>SUMIFS('Sales RAW DATA'!$G:$G,'Sales RAW DATA'!$I:$I,Incentive_Calc!$A86,'Sales RAW DATA'!$D:$D,"B2")/SUMIFS('Sales RAW DATA'!$F:$F,'Sales RAW DATA'!$I:$I,Incentive_Calc!$A86,'Sales RAW DATA'!$D:$D,"B2")</f>
        <v>1.0341707413027594</v>
      </c>
      <c r="AD86" s="44">
        <f>IFERROR(SUMIFS('Sales RAW DATA'!$G:$G,'Sales RAW DATA'!$I:$I,Incentive_Calc!$A86,'Sales RAW DATA'!$D:$D,"B3",'Sales RAW DATA'!$E:$E,Incentive_Calc!AD$5)/SUMIFS('Sales RAW DATA'!$F:$F,'Sales RAW DATA'!$I:$I,Incentive_Calc!$A86,'Sales RAW DATA'!$D:$D,"B3",'Sales RAW DATA'!$E:$E,Incentive_Calc!AD$5),"")</f>
        <v>0.77689037393205929</v>
      </c>
      <c r="AE86" s="44">
        <f>IFERROR(SUMIFS('Sales RAW DATA'!$G:$G,'Sales RAW DATA'!$I:$I,Incentive_Calc!$A86,'Sales RAW DATA'!$D:$D,"B3",'Sales RAW DATA'!$E:$E,Incentive_Calc!AE$5)/SUMIFS('Sales RAW DATA'!$F:$F,'Sales RAW DATA'!$I:$I,Incentive_Calc!$A86,'Sales RAW DATA'!$D:$D,"B3",'Sales RAW DATA'!$E:$E,Incentive_Calc!AE$5),"")</f>
        <v>1.1381024393451247</v>
      </c>
      <c r="AF86" s="44">
        <f>IFERROR(SUMIFS('Sales RAW DATA'!$G:$G,'Sales RAW DATA'!$I:$I,Incentive_Calc!$A86,'Sales RAW DATA'!$D:$D,"B3",'Sales RAW DATA'!$E:$E,Incentive_Calc!AF$5)/SUMIFS('Sales RAW DATA'!$F:$F,'Sales RAW DATA'!$I:$I,Incentive_Calc!$A86,'Sales RAW DATA'!$D:$D,"B3",'Sales RAW DATA'!$E:$E,Incentive_Calc!AF$5),"")</f>
        <v>1.1929445313218656</v>
      </c>
      <c r="AG86" s="44">
        <f>SUMIFS('Sales RAW DATA'!$G:$G,'Sales RAW DATA'!$I:$I,Incentive_Calc!$A86,'Sales RAW DATA'!$D:$D,"B3")/SUMIFS('Sales RAW DATA'!$F:$F,'Sales RAW DATA'!$I:$I,Incentive_Calc!$A86,'Sales RAW DATA'!$D:$D,"B3")</f>
        <v>1.0458763670785509</v>
      </c>
      <c r="AH86" s="44">
        <f>IFERROR(SUMIFS('Sales RAW DATA'!$G:$G,'Sales RAW DATA'!$I:$I,Incentive_Calc!$A86,'Sales RAW DATA'!$D:$D,"B4",'Sales RAW DATA'!$E:$E,Incentive_Calc!AH$5)/SUMIFS('Sales RAW DATA'!$F:$F,'Sales RAW DATA'!$I:$I,Incentive_Calc!$A86,'Sales RAW DATA'!$D:$D,"B4",'Sales RAW DATA'!$E:$E,Incentive_Calc!AH$5),"")</f>
        <v>1.2469364942104486</v>
      </c>
      <c r="AI86" s="44">
        <f>IFERROR(SUMIFS('Sales RAW DATA'!$G:$G,'Sales RAW DATA'!$I:$I,Incentive_Calc!$A86,'Sales RAW DATA'!$D:$D,"B4",'Sales RAW DATA'!$E:$E,Incentive_Calc!AI$5)/SUMIFS('Sales RAW DATA'!$F:$F,'Sales RAW DATA'!$I:$I,Incentive_Calc!$A86,'Sales RAW DATA'!$D:$D,"B4",'Sales RAW DATA'!$E:$E,Incentive_Calc!AI$5),"")</f>
        <v>1.3645017333512095</v>
      </c>
      <c r="AJ86" s="44">
        <f>IFERROR(SUMIFS('Sales RAW DATA'!$G:$G,'Sales RAW DATA'!$I:$I,Incentive_Calc!$A86,'Sales RAW DATA'!$D:$D,"B4",'Sales RAW DATA'!$E:$E,Incentive_Calc!AJ$5)/SUMIFS('Sales RAW DATA'!$F:$F,'Sales RAW DATA'!$I:$I,Incentive_Calc!$A86,'Sales RAW DATA'!$D:$D,"B4",'Sales RAW DATA'!$E:$E,Incentive_Calc!AJ$5),"")</f>
        <v>1.2238419431419099</v>
      </c>
      <c r="AK86" s="44">
        <f>SUMIFS('Sales RAW DATA'!$G:$G,'Sales RAW DATA'!$I:$I,Incentive_Calc!$A86,'Sales RAW DATA'!$D:$D,"B4")/SUMIFS('Sales RAW DATA'!$F:$F,'Sales RAW DATA'!$I:$I,Incentive_Calc!$A86,'Sales RAW DATA'!$D:$D,"B4")</f>
        <v>1.2798802069153281</v>
      </c>
      <c r="AL86" s="44">
        <f>IFERROR(SUMIFS('Sales RAW DATA'!$G:$G,'Sales RAW DATA'!$I:$I,Incentive_Calc!$A86,'Sales RAW DATA'!$D:$D,"B5",'Sales RAW DATA'!$E:$E,Incentive_Calc!AL$5)/SUMIFS('Sales RAW DATA'!$F:$F,'Sales RAW DATA'!$I:$I,Incentive_Calc!$A86,'Sales RAW DATA'!$D:$D,"B5",'Sales RAW DATA'!$E:$E,Incentive_Calc!AL$5),"")</f>
        <v>1.2195872324061017</v>
      </c>
      <c r="AM86" s="44">
        <f>IFERROR(SUMIFS('Sales RAW DATA'!$G:$G,'Sales RAW DATA'!$I:$I,Incentive_Calc!$A86,'Sales RAW DATA'!$D:$D,"B5",'Sales RAW DATA'!$E:$E,Incentive_Calc!AM$5)/SUMIFS('Sales RAW DATA'!$F:$F,'Sales RAW DATA'!$I:$I,Incentive_Calc!$A86,'Sales RAW DATA'!$D:$D,"B5",'Sales RAW DATA'!$E:$E,Incentive_Calc!AM$5),"")</f>
        <v>1.8839486649230581</v>
      </c>
      <c r="AN86" s="44">
        <f>IFERROR(SUMIFS('Sales RAW DATA'!$G:$G,'Sales RAW DATA'!$I:$I,Incentive_Calc!$A86,'Sales RAW DATA'!$D:$D,"B5",'Sales RAW DATA'!$E:$E,Incentive_Calc!AN$5)/SUMIFS('Sales RAW DATA'!$F:$F,'Sales RAW DATA'!$I:$I,Incentive_Calc!$A86,'Sales RAW DATA'!$D:$D,"B5",'Sales RAW DATA'!$E:$E,Incentive_Calc!AN$5),"")</f>
        <v>1.2450890817724989</v>
      </c>
      <c r="AO86" s="44">
        <f>SUMIFS('Sales RAW DATA'!$G:$G,'Sales RAW DATA'!$I:$I,Incentive_Calc!$A86,'Sales RAW DATA'!$D:$D,"B5")/SUMIFS('Sales RAW DATA'!$F:$F,'Sales RAW DATA'!$I:$I,Incentive_Calc!$A86,'Sales RAW DATA'!$D:$D,"B5")</f>
        <v>1.4490162445767329</v>
      </c>
      <c r="AP86" s="42">
        <f>SUM(SUMIFS('Sales RAW DATA'!$F$2:$F$22804,'Sales RAW DATA'!$I$2:$I$22804,Incentive_Calc!$A86,'Sales RAW DATA'!$D$2:$D$22804,"B1"),SUMIFS('Sales RAW DATA'!$F$2:$F$22804,'Sales RAW DATA'!$I$2:$I$22804,Incentive_Calc!$A86,'Sales RAW DATA'!$D$2:$D$22804,"B2"),SUMIFS('Sales RAW DATA'!$F$2:$F$22804,'Sales RAW DATA'!$I$2:$I$22804,Incentive_Calc!$A86,'Sales RAW DATA'!$D$2:$D$22804,"B3"),SUMIFS('Sales RAW DATA'!$F$2:$F$22804,'Sales RAW DATA'!$I$2:$I$22804,Incentive_Calc!$A86,'Sales RAW DATA'!$D$2:$D$22804,"B4"),SUMIFS('Sales RAW DATA'!$F$2:$F$22804,'Sales RAW DATA'!$I$2:$I$22804,Incentive_Calc!$A86,'Sales RAW DATA'!$D$2:$D$22804,"B5"))</f>
        <v>1063965</v>
      </c>
      <c r="AQ86" s="42">
        <f>SUM(SUMIFS('Sales RAW DATA'!$G$2:$G$22804,'Sales RAW DATA'!$I$2:$I$22804,Incentive_Calc!$A86,'Sales RAW DATA'!$D$2:$D$22804,"B1"),SUMIFS('Sales RAW DATA'!$G$2:$G$22804,'Sales RAW DATA'!$I$2:$I$22804,Incentive_Calc!$A86,'Sales RAW DATA'!$D$2:$D$22804,"B2"),SUMIFS('Sales RAW DATA'!$G$2:$G$22804,'Sales RAW DATA'!$I$2:$I$22804,Incentive_Calc!$A86,'Sales RAW DATA'!$D$2:$D$22804,"B3"),SUMIFS('Sales RAW DATA'!$G$2:$G$22804,'Sales RAW DATA'!$I$2:$I$22804,Incentive_Calc!$A86,'Sales RAW DATA'!$D$2:$D$22804,"B4"),SUMIFS('Sales RAW DATA'!$G$2:$G$22804,'Sales RAW DATA'!$I$2:$I$22804,Incentive_Calc!$A86,'Sales RAW DATA'!$D$2:$D$22804,"B5"))</f>
        <v>983061</v>
      </c>
      <c r="AR86" s="45">
        <f t="shared" si="30"/>
        <v>92.395990469611306</v>
      </c>
      <c r="AS86" s="45">
        <f t="shared" si="31"/>
        <v>92</v>
      </c>
      <c r="AT86" s="46">
        <v>1.1399999999999999</v>
      </c>
      <c r="AU86" s="46">
        <v>0.93</v>
      </c>
      <c r="AV86" s="43" t="str">
        <f t="shared" si="17"/>
        <v>Yes</v>
      </c>
      <c r="AW86" s="43" t="str">
        <f t="shared" si="18"/>
        <v>Yes</v>
      </c>
      <c r="AX86" s="43" t="str">
        <f t="shared" si="19"/>
        <v>Yes</v>
      </c>
      <c r="AY86" s="43" t="str">
        <f t="shared" si="32"/>
        <v>Yes</v>
      </c>
    </row>
    <row r="87" spans="1:51" x14ac:dyDescent="0.35">
      <c r="A87" s="21" t="s">
        <v>961</v>
      </c>
      <c r="B87" s="21" t="s">
        <v>487</v>
      </c>
      <c r="C87" s="21" t="str">
        <f>_xlfn.XLOOKUP($A87,'Employee List'!$E:$E,'Employee List'!$D:$D,0)</f>
        <v>SF</v>
      </c>
      <c r="D87" s="42" t="str" cm="1">
        <f t="array" ref="D87">IFERROR(IF($G87="Yes",INDEX('Payment Plan'!$D$6:$D$42,MATCH(1,(Incentive_Calc!$C87='Payment Plan'!$B$6:$B$42)*(Incentive_Calc!$U87='Payment Plan'!$C$6:$C$42),0)),""),"")</f>
        <v/>
      </c>
      <c r="E87" s="42" t="str" cm="1">
        <f t="array" ref="E87">IFERROR(IF($H87="Yes",INDEX('Payment Plan'!$D$6:$D$42,MATCH(1,(Incentive_Calc!$C87='Payment Plan'!$B$6:$B$42)*(Incentive_Calc!$AS87='Payment Plan'!$C$6:$C$42),0)),""),"")</f>
        <v/>
      </c>
      <c r="F87" s="42">
        <f t="shared" si="20"/>
        <v>0</v>
      </c>
      <c r="G87" s="43" t="str">
        <f t="shared" si="21"/>
        <v>No</v>
      </c>
      <c r="H87" s="21" t="str">
        <f t="shared" si="22"/>
        <v>No</v>
      </c>
      <c r="I87" s="42">
        <f>IFERROR(SUMIFS('Sales RAW DATA'!$F$2:$F$30000,'Sales RAW DATA'!$I$2:$I$30000,Incentive_Calc!$A87,'Sales RAW DATA'!$E$2:$E$30000,Incentive_Calc!I$5),"")</f>
        <v>569175</v>
      </c>
      <c r="J87" s="42">
        <f>IFERROR(SUMIFS('Sales RAW DATA'!$F$2:$F$30000,'Sales RAW DATA'!$I$2:$I$30000,Incentive_Calc!$A87,'Sales RAW DATA'!$E$2:$E$30000,Incentive_Calc!J$5),"")</f>
        <v>567058</v>
      </c>
      <c r="K87" s="42">
        <f>IFERROR(SUMIFS('Sales RAW DATA'!$F$2:$F$30000,'Sales RAW DATA'!$I$2:$I$30000,Incentive_Calc!$A87,'Sales RAW DATA'!$E$2:$E$30000,Incentive_Calc!K$5),"")</f>
        <v>578268</v>
      </c>
      <c r="L87" s="42">
        <f t="shared" si="23"/>
        <v>1714501</v>
      </c>
      <c r="M87" s="42">
        <f>IFERROR(SUMIFS('Sales RAW DATA'!$G$2:$G$30000,'Sales RAW DATA'!$I$2:$I$30000,Incentive_Calc!$A87,'Sales RAW DATA'!$E$2:$E$30000,Incentive_Calc!M$5),"")</f>
        <v>442870</v>
      </c>
      <c r="N87" s="42">
        <f>IFERROR(SUMIFS('Sales RAW DATA'!$G$2:$G$30000,'Sales RAW DATA'!$I$2:$I$30000,Incentive_Calc!$A87,'Sales RAW DATA'!$E$2:$E$30000,Incentive_Calc!N$5),"")</f>
        <v>478297</v>
      </c>
      <c r="O87" s="42">
        <f>IFERROR(SUMIFS('Sales RAW DATA'!$G$2:$G$30000,'Sales RAW DATA'!$I$2:$I$30000,Incentive_Calc!$A87,'Sales RAW DATA'!$E$2:$E$30000,Incentive_Calc!O$5),"")</f>
        <v>540728</v>
      </c>
      <c r="P87" s="42">
        <f t="shared" si="24"/>
        <v>1461895</v>
      </c>
      <c r="Q87" s="44">
        <f t="shared" si="25"/>
        <v>0.77809109676285848</v>
      </c>
      <c r="R87" s="44">
        <f t="shared" si="26"/>
        <v>0.8434710382359476</v>
      </c>
      <c r="S87" s="44">
        <f t="shared" si="27"/>
        <v>0.93508200350010717</v>
      </c>
      <c r="T87" s="45">
        <f t="shared" si="28"/>
        <v>85.266500282006248</v>
      </c>
      <c r="U87" s="45">
        <f t="shared" si="29"/>
        <v>85</v>
      </c>
      <c r="V87" s="44">
        <f>IFERROR(SUMIFS('Sales RAW DATA'!$G:$G,'Sales RAW DATA'!$I:$I,Incentive_Calc!$A87,'Sales RAW DATA'!$D:$D,"B1",'Sales RAW DATA'!$E:$E,Incentive_Calc!V$5)/SUMIFS('Sales RAW DATA'!$F:$F,'Sales RAW DATA'!$I:$I,Incentive_Calc!$A87,'Sales RAW DATA'!$D:$D,"B1",'Sales RAW DATA'!$E:$E,Incentive_Calc!V$5),"")</f>
        <v>0.56592598181612408</v>
      </c>
      <c r="W87" s="44">
        <f>IFERROR(SUMIFS('Sales RAW DATA'!$G:$G,'Sales RAW DATA'!$I:$I,Incentive_Calc!$A87,'Sales RAW DATA'!$D:$D,"B1",'Sales RAW DATA'!$E:$E,Incentive_Calc!W$5)/SUMIFS('Sales RAW DATA'!$F:$F,'Sales RAW DATA'!$I:$I,Incentive_Calc!$A87,'Sales RAW DATA'!$D:$D,"B1",'Sales RAW DATA'!$E:$E,Incentive_Calc!W$5),"")</f>
        <v>0.60054009809418851</v>
      </c>
      <c r="X87" s="44">
        <f>IFERROR(SUMIFS('Sales RAW DATA'!$G:$G,'Sales RAW DATA'!$I:$I,Incentive_Calc!$A87,'Sales RAW DATA'!$D:$D,"B1",'Sales RAW DATA'!$E:$E,Incentive_Calc!X$5)/SUMIFS('Sales RAW DATA'!$F:$F,'Sales RAW DATA'!$I:$I,Incentive_Calc!$A87,'Sales RAW DATA'!$D:$D,"B1",'Sales RAW DATA'!$E:$E,Incentive_Calc!X$5),"")</f>
        <v>0.38323615559387919</v>
      </c>
      <c r="Y87" s="44">
        <f>SUMIFS('Sales RAW DATA'!$G:$G,'Sales RAW DATA'!$I:$I,Incentive_Calc!$A87,'Sales RAW DATA'!$D:$D,"B1")/SUMIFS('Sales RAW DATA'!$F:$F,'Sales RAW DATA'!$I:$I,Incentive_Calc!$A87,'Sales RAW DATA'!$D:$D,"B1")</f>
        <v>0.51960036756799033</v>
      </c>
      <c r="Z87" s="44">
        <f>IFERROR(SUMIFS('Sales RAW DATA'!$G:$G,'Sales RAW DATA'!$I:$I,Incentive_Calc!$A87,'Sales RAW DATA'!$D:$D,"B2",'Sales RAW DATA'!$E:$E,Incentive_Calc!Z$5)/SUMIFS('Sales RAW DATA'!$F:$F,'Sales RAW DATA'!$I:$I,Incentive_Calc!$A87,'Sales RAW DATA'!$D:$D,"B2",'Sales RAW DATA'!$E:$E,Incentive_Calc!Z$5),"")</f>
        <v>0.6426628342657702</v>
      </c>
      <c r="AA87" s="44">
        <f>IFERROR(SUMIFS('Sales RAW DATA'!$G:$G,'Sales RAW DATA'!$I:$I,Incentive_Calc!$A87,'Sales RAW DATA'!$D:$D,"B2",'Sales RAW DATA'!$E:$E,Incentive_Calc!AA$5)/SUMIFS('Sales RAW DATA'!$F:$F,'Sales RAW DATA'!$I:$I,Incentive_Calc!$A87,'Sales RAW DATA'!$D:$D,"B2",'Sales RAW DATA'!$E:$E,Incentive_Calc!AA$5),"")</f>
        <v>0.67053425684916401</v>
      </c>
      <c r="AB87" s="44">
        <f>IFERROR(SUMIFS('Sales RAW DATA'!$G:$G,'Sales RAW DATA'!$I:$I,Incentive_Calc!$A87,'Sales RAW DATA'!$D:$D,"B2",'Sales RAW DATA'!$E:$E,Incentive_Calc!AB$5)/SUMIFS('Sales RAW DATA'!$F:$F,'Sales RAW DATA'!$I:$I,Incentive_Calc!$A87,'Sales RAW DATA'!$D:$D,"B2",'Sales RAW DATA'!$E:$E,Incentive_Calc!AB$5),"")</f>
        <v>0.62179174392505121</v>
      </c>
      <c r="AC87" s="44">
        <f>SUMIFS('Sales RAW DATA'!$G:$G,'Sales RAW DATA'!$I:$I,Incentive_Calc!$A87,'Sales RAW DATA'!$D:$D,"B2")/SUMIFS('Sales RAW DATA'!$F:$F,'Sales RAW DATA'!$I:$I,Incentive_Calc!$A87,'Sales RAW DATA'!$D:$D,"B2")</f>
        <v>0.64591980077900513</v>
      </c>
      <c r="AD87" s="44">
        <f>IFERROR(SUMIFS('Sales RAW DATA'!$G:$G,'Sales RAW DATA'!$I:$I,Incentive_Calc!$A87,'Sales RAW DATA'!$D:$D,"B3",'Sales RAW DATA'!$E:$E,Incentive_Calc!AD$5)/SUMIFS('Sales RAW DATA'!$F:$F,'Sales RAW DATA'!$I:$I,Incentive_Calc!$A87,'Sales RAW DATA'!$D:$D,"B3",'Sales RAW DATA'!$E:$E,Incentive_Calc!AD$5),"")</f>
        <v>0.79631432626775678</v>
      </c>
      <c r="AE87" s="44">
        <f>IFERROR(SUMIFS('Sales RAW DATA'!$G:$G,'Sales RAW DATA'!$I:$I,Incentive_Calc!$A87,'Sales RAW DATA'!$D:$D,"B3",'Sales RAW DATA'!$E:$E,Incentive_Calc!AE$5)/SUMIFS('Sales RAW DATA'!$F:$F,'Sales RAW DATA'!$I:$I,Incentive_Calc!$A87,'Sales RAW DATA'!$D:$D,"B3",'Sales RAW DATA'!$E:$E,Incentive_Calc!AE$5),"")</f>
        <v>0.62775561367772725</v>
      </c>
      <c r="AF87" s="44">
        <f>IFERROR(SUMIFS('Sales RAW DATA'!$G:$G,'Sales RAW DATA'!$I:$I,Incentive_Calc!$A87,'Sales RAW DATA'!$D:$D,"B3",'Sales RAW DATA'!$E:$E,Incentive_Calc!AF$5)/SUMIFS('Sales RAW DATA'!$F:$F,'Sales RAW DATA'!$I:$I,Incentive_Calc!$A87,'Sales RAW DATA'!$D:$D,"B3",'Sales RAW DATA'!$E:$E,Incentive_Calc!AF$5),"")</f>
        <v>1.4887978598896505</v>
      </c>
      <c r="AG87" s="44">
        <f>SUMIFS('Sales RAW DATA'!$G:$G,'Sales RAW DATA'!$I:$I,Incentive_Calc!$A87,'Sales RAW DATA'!$D:$D,"B3")/SUMIFS('Sales RAW DATA'!$F:$F,'Sales RAW DATA'!$I:$I,Incentive_Calc!$A87,'Sales RAW DATA'!$D:$D,"B3")</f>
        <v>0.99442238321864862</v>
      </c>
      <c r="AH87" s="44">
        <f>IFERROR(SUMIFS('Sales RAW DATA'!$G:$G,'Sales RAW DATA'!$I:$I,Incentive_Calc!$A87,'Sales RAW DATA'!$D:$D,"B4",'Sales RAW DATA'!$E:$E,Incentive_Calc!AH$5)/SUMIFS('Sales RAW DATA'!$F:$F,'Sales RAW DATA'!$I:$I,Incentive_Calc!$A87,'Sales RAW DATA'!$D:$D,"B4",'Sales RAW DATA'!$E:$E,Incentive_Calc!AH$5),"")</f>
        <v>0.64724888563948968</v>
      </c>
      <c r="AI87" s="44">
        <f>IFERROR(SUMIFS('Sales RAW DATA'!$G:$G,'Sales RAW DATA'!$I:$I,Incentive_Calc!$A87,'Sales RAW DATA'!$D:$D,"B4",'Sales RAW DATA'!$E:$E,Incentive_Calc!AI$5)/SUMIFS('Sales RAW DATA'!$F:$F,'Sales RAW DATA'!$I:$I,Incentive_Calc!$A87,'Sales RAW DATA'!$D:$D,"B4",'Sales RAW DATA'!$E:$E,Incentive_Calc!AI$5),"")</f>
        <v>1.0809650428121875</v>
      </c>
      <c r="AJ87" s="44">
        <f>IFERROR(SUMIFS('Sales RAW DATA'!$G:$G,'Sales RAW DATA'!$I:$I,Incentive_Calc!$A87,'Sales RAW DATA'!$D:$D,"B4",'Sales RAW DATA'!$E:$E,Incentive_Calc!AJ$5)/SUMIFS('Sales RAW DATA'!$F:$F,'Sales RAW DATA'!$I:$I,Incentive_Calc!$A87,'Sales RAW DATA'!$D:$D,"B4",'Sales RAW DATA'!$E:$E,Incentive_Calc!AJ$5),"")</f>
        <v>1.2206515789724186</v>
      </c>
      <c r="AK87" s="44">
        <f>SUMIFS('Sales RAW DATA'!$G:$G,'Sales RAW DATA'!$I:$I,Incentive_Calc!$A87,'Sales RAW DATA'!$D:$D,"B4")/SUMIFS('Sales RAW DATA'!$F:$F,'Sales RAW DATA'!$I:$I,Incentive_Calc!$A87,'Sales RAW DATA'!$D:$D,"B4")</f>
        <v>0.981134633018379</v>
      </c>
      <c r="AL87" s="44">
        <f>IFERROR(SUMIFS('Sales RAW DATA'!$G:$G,'Sales RAW DATA'!$I:$I,Incentive_Calc!$A87,'Sales RAW DATA'!$D:$D,"B5",'Sales RAW DATA'!$E:$E,Incentive_Calc!AL$5)/SUMIFS('Sales RAW DATA'!$F:$F,'Sales RAW DATA'!$I:$I,Incentive_Calc!$A87,'Sales RAW DATA'!$D:$D,"B5",'Sales RAW DATA'!$E:$E,Incentive_Calc!AL$5),"")</f>
        <v>1.441193680514921</v>
      </c>
      <c r="AM87" s="44">
        <f>IFERROR(SUMIFS('Sales RAW DATA'!$G:$G,'Sales RAW DATA'!$I:$I,Incentive_Calc!$A87,'Sales RAW DATA'!$D:$D,"B5",'Sales RAW DATA'!$E:$E,Incentive_Calc!AM$5)/SUMIFS('Sales RAW DATA'!$F:$F,'Sales RAW DATA'!$I:$I,Incentive_Calc!$A87,'Sales RAW DATA'!$D:$D,"B5",'Sales RAW DATA'!$E:$E,Incentive_Calc!AM$5),"")</f>
        <v>2.5818823010800087</v>
      </c>
      <c r="AN87" s="44">
        <f>IFERROR(SUMIFS('Sales RAW DATA'!$G:$G,'Sales RAW DATA'!$I:$I,Incentive_Calc!$A87,'Sales RAW DATA'!$D:$D,"B5",'Sales RAW DATA'!$E:$E,Incentive_Calc!AN$5)/SUMIFS('Sales RAW DATA'!$F:$F,'Sales RAW DATA'!$I:$I,Incentive_Calc!$A87,'Sales RAW DATA'!$D:$D,"B5",'Sales RAW DATA'!$E:$E,Incentive_Calc!AN$5),"")</f>
        <v>1.377009507346586</v>
      </c>
      <c r="AO87" s="44">
        <f>SUMIFS('Sales RAW DATA'!$G:$G,'Sales RAW DATA'!$I:$I,Incentive_Calc!$A87,'Sales RAW DATA'!$D:$D,"B5")/SUMIFS('Sales RAW DATA'!$F:$F,'Sales RAW DATA'!$I:$I,Incentive_Calc!$A87,'Sales RAW DATA'!$D:$D,"B5")</f>
        <v>1.7521522428636158</v>
      </c>
      <c r="AP87" s="42">
        <f>SUM(SUMIFS('Sales RAW DATA'!$F$2:$F$22804,'Sales RAW DATA'!$I$2:$I$22804,Incentive_Calc!$A87,'Sales RAW DATA'!$D$2:$D$22804,"B1"),SUMIFS('Sales RAW DATA'!$F$2:$F$22804,'Sales RAW DATA'!$I$2:$I$22804,Incentive_Calc!$A87,'Sales RAW DATA'!$D$2:$D$22804,"B2"),SUMIFS('Sales RAW DATA'!$F$2:$F$22804,'Sales RAW DATA'!$I$2:$I$22804,Incentive_Calc!$A87,'Sales RAW DATA'!$D$2:$D$22804,"B3"),SUMIFS('Sales RAW DATA'!$F$2:$F$22804,'Sales RAW DATA'!$I$2:$I$22804,Incentive_Calc!$A87,'Sales RAW DATA'!$D$2:$D$22804,"B4"),SUMIFS('Sales RAW DATA'!$F$2:$F$22804,'Sales RAW DATA'!$I$2:$I$22804,Incentive_Calc!$A87,'Sales RAW DATA'!$D$2:$D$22804,"B5"))</f>
        <v>943192</v>
      </c>
      <c r="AQ87" s="42">
        <f>SUM(SUMIFS('Sales RAW DATA'!$G$2:$G$22804,'Sales RAW DATA'!$I$2:$I$22804,Incentive_Calc!$A87,'Sales RAW DATA'!$D$2:$D$22804,"B1"),SUMIFS('Sales RAW DATA'!$G$2:$G$22804,'Sales RAW DATA'!$I$2:$I$22804,Incentive_Calc!$A87,'Sales RAW DATA'!$D$2:$D$22804,"B2"),SUMIFS('Sales RAW DATA'!$G$2:$G$22804,'Sales RAW DATA'!$I$2:$I$22804,Incentive_Calc!$A87,'Sales RAW DATA'!$D$2:$D$22804,"B3"),SUMIFS('Sales RAW DATA'!$G$2:$G$22804,'Sales RAW DATA'!$I$2:$I$22804,Incentive_Calc!$A87,'Sales RAW DATA'!$D$2:$D$22804,"B4"),SUMIFS('Sales RAW DATA'!$G$2:$G$22804,'Sales RAW DATA'!$I$2:$I$22804,Incentive_Calc!$A87,'Sales RAW DATA'!$D$2:$D$22804,"B5"))</f>
        <v>719274</v>
      </c>
      <c r="AR87" s="45">
        <f t="shared" si="30"/>
        <v>76.259552667961557</v>
      </c>
      <c r="AS87" s="45">
        <f t="shared" si="31"/>
        <v>76</v>
      </c>
      <c r="AT87" s="46">
        <v>1.1200000000000001</v>
      </c>
      <c r="AU87" s="46">
        <v>0.82</v>
      </c>
      <c r="AV87" s="43" t="str">
        <f t="shared" si="17"/>
        <v>No</v>
      </c>
      <c r="AW87" s="43" t="str">
        <f t="shared" si="18"/>
        <v>Yes</v>
      </c>
      <c r="AX87" s="43" t="str">
        <f t="shared" si="19"/>
        <v>Yes</v>
      </c>
      <c r="AY87" s="43" t="str">
        <f t="shared" si="32"/>
        <v>Yes</v>
      </c>
    </row>
    <row r="88" spans="1:51" x14ac:dyDescent="0.35">
      <c r="A88" s="21" t="s">
        <v>962</v>
      </c>
      <c r="B88" s="21" t="s">
        <v>488</v>
      </c>
      <c r="C88" s="21" t="str">
        <f>_xlfn.XLOOKUP($A88,'Employee List'!$E:$E,'Employee List'!$D:$D,0)</f>
        <v>SF</v>
      </c>
      <c r="D88" s="42" t="str" cm="1">
        <f t="array" ref="D88">IFERROR(IF($G88="Yes",INDEX('Payment Plan'!$D$6:$D$42,MATCH(1,(Incentive_Calc!$C88='Payment Plan'!$B$6:$B$42)*(Incentive_Calc!$U88='Payment Plan'!$C$6:$C$42),0)),""),"")</f>
        <v/>
      </c>
      <c r="E88" s="42" t="str" cm="1">
        <f t="array" ref="E88">IFERROR(IF($H88="Yes",INDEX('Payment Plan'!$D$6:$D$42,MATCH(1,(Incentive_Calc!$C88='Payment Plan'!$B$6:$B$42)*(Incentive_Calc!$AS88='Payment Plan'!$C$6:$C$42),0)),""),"")</f>
        <v/>
      </c>
      <c r="F88" s="42">
        <f t="shared" si="20"/>
        <v>0</v>
      </c>
      <c r="G88" s="43" t="str">
        <f t="shared" si="21"/>
        <v>No</v>
      </c>
      <c r="H88" s="21" t="str">
        <f t="shared" si="22"/>
        <v>No</v>
      </c>
      <c r="I88" s="42">
        <f>IFERROR(SUMIFS('Sales RAW DATA'!$F$2:$F$30000,'Sales RAW DATA'!$I$2:$I$30000,Incentive_Calc!$A88,'Sales RAW DATA'!$E$2:$E$30000,Incentive_Calc!I$5),"")</f>
        <v>0</v>
      </c>
      <c r="J88" s="42">
        <f>IFERROR(SUMIFS('Sales RAW DATA'!$F$2:$F$30000,'Sales RAW DATA'!$I$2:$I$30000,Incentive_Calc!$A88,'Sales RAW DATA'!$E$2:$E$30000,Incentive_Calc!J$5),"")</f>
        <v>770762</v>
      </c>
      <c r="K88" s="42">
        <f>IFERROR(SUMIFS('Sales RAW DATA'!$F$2:$F$30000,'Sales RAW DATA'!$I$2:$I$30000,Incentive_Calc!$A88,'Sales RAW DATA'!$E$2:$E$30000,Incentive_Calc!K$5),"")</f>
        <v>774294</v>
      </c>
      <c r="L88" s="42">
        <f t="shared" si="23"/>
        <v>1545056</v>
      </c>
      <c r="M88" s="42">
        <f>IFERROR(SUMIFS('Sales RAW DATA'!$G$2:$G$30000,'Sales RAW DATA'!$I$2:$I$30000,Incentive_Calc!$A88,'Sales RAW DATA'!$E$2:$E$30000,Incentive_Calc!M$5),"")</f>
        <v>0</v>
      </c>
      <c r="N88" s="42">
        <f>IFERROR(SUMIFS('Sales RAW DATA'!$G$2:$G$30000,'Sales RAW DATA'!$I$2:$I$30000,Incentive_Calc!$A88,'Sales RAW DATA'!$E$2:$E$30000,Incentive_Calc!N$5),"")</f>
        <v>407627</v>
      </c>
      <c r="O88" s="42">
        <f>IFERROR(SUMIFS('Sales RAW DATA'!$G$2:$G$30000,'Sales RAW DATA'!$I$2:$I$30000,Incentive_Calc!$A88,'Sales RAW DATA'!$E$2:$E$30000,Incentive_Calc!O$5),"")</f>
        <v>549295</v>
      </c>
      <c r="P88" s="42">
        <f t="shared" si="24"/>
        <v>956922</v>
      </c>
      <c r="Q88" s="44" t="str">
        <f t="shared" si="25"/>
        <v/>
      </c>
      <c r="R88" s="44">
        <f t="shared" si="26"/>
        <v>0.52886234661283249</v>
      </c>
      <c r="S88" s="44">
        <f t="shared" si="27"/>
        <v>0.7094139952007894</v>
      </c>
      <c r="T88" s="45">
        <f t="shared" si="28"/>
        <v>61.934454155706973</v>
      </c>
      <c r="U88" s="45">
        <f t="shared" si="29"/>
        <v>61</v>
      </c>
      <c r="V88" s="44" t="str">
        <f>IFERROR(SUMIFS('Sales RAW DATA'!$G:$G,'Sales RAW DATA'!$I:$I,Incentive_Calc!$A88,'Sales RAW DATA'!$D:$D,"B1",'Sales RAW DATA'!$E:$E,Incentive_Calc!V$5)/SUMIFS('Sales RAW DATA'!$F:$F,'Sales RAW DATA'!$I:$I,Incentive_Calc!$A88,'Sales RAW DATA'!$D:$D,"B1",'Sales RAW DATA'!$E:$E,Incentive_Calc!V$5),"")</f>
        <v/>
      </c>
      <c r="W88" s="44">
        <f>IFERROR(SUMIFS('Sales RAW DATA'!$G:$G,'Sales RAW DATA'!$I:$I,Incentive_Calc!$A88,'Sales RAW DATA'!$D:$D,"B1",'Sales RAW DATA'!$E:$E,Incentive_Calc!W$5)/SUMIFS('Sales RAW DATA'!$F:$F,'Sales RAW DATA'!$I:$I,Incentive_Calc!$A88,'Sales RAW DATA'!$D:$D,"B1",'Sales RAW DATA'!$E:$E,Incentive_Calc!W$5),"")</f>
        <v>0.37556413228439667</v>
      </c>
      <c r="X88" s="44">
        <f>IFERROR(SUMIFS('Sales RAW DATA'!$G:$G,'Sales RAW DATA'!$I:$I,Incentive_Calc!$A88,'Sales RAW DATA'!$D:$D,"B1",'Sales RAW DATA'!$E:$E,Incentive_Calc!X$5)/SUMIFS('Sales RAW DATA'!$F:$F,'Sales RAW DATA'!$I:$I,Incentive_Calc!$A88,'Sales RAW DATA'!$D:$D,"B1",'Sales RAW DATA'!$E:$E,Incentive_Calc!X$5),"")</f>
        <v>0.38238753877973114</v>
      </c>
      <c r="Y88" s="44">
        <f>SUMIFS('Sales RAW DATA'!$G:$G,'Sales RAW DATA'!$I:$I,Incentive_Calc!$A88,'Sales RAW DATA'!$D:$D,"B1")/SUMIFS('Sales RAW DATA'!$F:$F,'Sales RAW DATA'!$I:$I,Incentive_Calc!$A88,'Sales RAW DATA'!$D:$D,"B1")</f>
        <v>0.37889535397392371</v>
      </c>
      <c r="Z88" s="44" t="str">
        <f>IFERROR(SUMIFS('Sales RAW DATA'!$G:$G,'Sales RAW DATA'!$I:$I,Incentive_Calc!$A88,'Sales RAW DATA'!$D:$D,"B2",'Sales RAW DATA'!$E:$E,Incentive_Calc!Z$5)/SUMIFS('Sales RAW DATA'!$F:$F,'Sales RAW DATA'!$I:$I,Incentive_Calc!$A88,'Sales RAW DATA'!$D:$D,"B2",'Sales RAW DATA'!$E:$E,Incentive_Calc!Z$5),"")</f>
        <v/>
      </c>
      <c r="AA88" s="44">
        <f>IFERROR(SUMIFS('Sales RAW DATA'!$G:$G,'Sales RAW DATA'!$I:$I,Incentive_Calc!$A88,'Sales RAW DATA'!$D:$D,"B2",'Sales RAW DATA'!$E:$E,Incentive_Calc!AA$5)/SUMIFS('Sales RAW DATA'!$F:$F,'Sales RAW DATA'!$I:$I,Incentive_Calc!$A88,'Sales RAW DATA'!$D:$D,"B2",'Sales RAW DATA'!$E:$E,Incentive_Calc!AA$5),"")</f>
        <v>0.30955241430433783</v>
      </c>
      <c r="AB88" s="44">
        <f>IFERROR(SUMIFS('Sales RAW DATA'!$G:$G,'Sales RAW DATA'!$I:$I,Incentive_Calc!$A88,'Sales RAW DATA'!$D:$D,"B2",'Sales RAW DATA'!$E:$E,Incentive_Calc!AB$5)/SUMIFS('Sales RAW DATA'!$F:$F,'Sales RAW DATA'!$I:$I,Incentive_Calc!$A88,'Sales RAW DATA'!$D:$D,"B2",'Sales RAW DATA'!$E:$E,Incentive_Calc!AB$5),"")</f>
        <v>0.34594394107984949</v>
      </c>
      <c r="AC88" s="44">
        <f>SUMIFS('Sales RAW DATA'!$G:$G,'Sales RAW DATA'!$I:$I,Incentive_Calc!$A88,'Sales RAW DATA'!$D:$D,"B2")/SUMIFS('Sales RAW DATA'!$F:$F,'Sales RAW DATA'!$I:$I,Incentive_Calc!$A88,'Sales RAW DATA'!$D:$D,"B2")</f>
        <v>0.32742269114184241</v>
      </c>
      <c r="AD88" s="44" t="str">
        <f>IFERROR(SUMIFS('Sales RAW DATA'!$G:$G,'Sales RAW DATA'!$I:$I,Incentive_Calc!$A88,'Sales RAW DATA'!$D:$D,"B3",'Sales RAW DATA'!$E:$E,Incentive_Calc!AD$5)/SUMIFS('Sales RAW DATA'!$F:$F,'Sales RAW DATA'!$I:$I,Incentive_Calc!$A88,'Sales RAW DATA'!$D:$D,"B3",'Sales RAW DATA'!$E:$E,Incentive_Calc!AD$5),"")</f>
        <v/>
      </c>
      <c r="AE88" s="44">
        <f>IFERROR(SUMIFS('Sales RAW DATA'!$G:$G,'Sales RAW DATA'!$I:$I,Incentive_Calc!$A88,'Sales RAW DATA'!$D:$D,"B3",'Sales RAW DATA'!$E:$E,Incentive_Calc!AE$5)/SUMIFS('Sales RAW DATA'!$F:$F,'Sales RAW DATA'!$I:$I,Incentive_Calc!$A88,'Sales RAW DATA'!$D:$D,"B3",'Sales RAW DATA'!$E:$E,Incentive_Calc!AE$5),"")</f>
        <v>0.71178742384682336</v>
      </c>
      <c r="AF88" s="44">
        <f>IFERROR(SUMIFS('Sales RAW DATA'!$G:$G,'Sales RAW DATA'!$I:$I,Incentive_Calc!$A88,'Sales RAW DATA'!$D:$D,"B3",'Sales RAW DATA'!$E:$E,Incentive_Calc!AF$5)/SUMIFS('Sales RAW DATA'!$F:$F,'Sales RAW DATA'!$I:$I,Incentive_Calc!$A88,'Sales RAW DATA'!$D:$D,"B3",'Sales RAW DATA'!$E:$E,Incentive_Calc!AF$5),"")</f>
        <v>1.3961328705999008</v>
      </c>
      <c r="AG88" s="44">
        <f>SUMIFS('Sales RAW DATA'!$G:$G,'Sales RAW DATA'!$I:$I,Incentive_Calc!$A88,'Sales RAW DATA'!$D:$D,"B3")/SUMIFS('Sales RAW DATA'!$F:$F,'Sales RAW DATA'!$I:$I,Incentive_Calc!$A88,'Sales RAW DATA'!$D:$D,"B3")</f>
        <v>1.078129541864139</v>
      </c>
      <c r="AH88" s="44" t="str">
        <f>IFERROR(SUMIFS('Sales RAW DATA'!$G:$G,'Sales RAW DATA'!$I:$I,Incentive_Calc!$A88,'Sales RAW DATA'!$D:$D,"B4",'Sales RAW DATA'!$E:$E,Incentive_Calc!AH$5)/SUMIFS('Sales RAW DATA'!$F:$F,'Sales RAW DATA'!$I:$I,Incentive_Calc!$A88,'Sales RAW DATA'!$D:$D,"B4",'Sales RAW DATA'!$E:$E,Incentive_Calc!AH$5),"")</f>
        <v/>
      </c>
      <c r="AI88" s="44">
        <f>IFERROR(SUMIFS('Sales RAW DATA'!$G:$G,'Sales RAW DATA'!$I:$I,Incentive_Calc!$A88,'Sales RAW DATA'!$D:$D,"B4",'Sales RAW DATA'!$E:$E,Incentive_Calc!AI$5)/SUMIFS('Sales RAW DATA'!$F:$F,'Sales RAW DATA'!$I:$I,Incentive_Calc!$A88,'Sales RAW DATA'!$D:$D,"B4",'Sales RAW DATA'!$E:$E,Incentive_Calc!AI$5),"")</f>
        <v>0.3554628824412997</v>
      </c>
      <c r="AJ88" s="44">
        <f>IFERROR(SUMIFS('Sales RAW DATA'!$G:$G,'Sales RAW DATA'!$I:$I,Incentive_Calc!$A88,'Sales RAW DATA'!$D:$D,"B4",'Sales RAW DATA'!$E:$E,Incentive_Calc!AJ$5)/SUMIFS('Sales RAW DATA'!$F:$F,'Sales RAW DATA'!$I:$I,Incentive_Calc!$A88,'Sales RAW DATA'!$D:$D,"B4",'Sales RAW DATA'!$E:$E,Incentive_Calc!AJ$5),"")</f>
        <v>0.49677194881509257</v>
      </c>
      <c r="AK88" s="44">
        <f>SUMIFS('Sales RAW DATA'!$G:$G,'Sales RAW DATA'!$I:$I,Incentive_Calc!$A88,'Sales RAW DATA'!$D:$D,"B4")/SUMIFS('Sales RAW DATA'!$F:$F,'Sales RAW DATA'!$I:$I,Incentive_Calc!$A88,'Sales RAW DATA'!$D:$D,"B4")</f>
        <v>0.42690315645460764</v>
      </c>
      <c r="AL88" s="44" t="str">
        <f>IFERROR(SUMIFS('Sales RAW DATA'!$G:$G,'Sales RAW DATA'!$I:$I,Incentive_Calc!$A88,'Sales RAW DATA'!$D:$D,"B5",'Sales RAW DATA'!$E:$E,Incentive_Calc!AL$5)/SUMIFS('Sales RAW DATA'!$F:$F,'Sales RAW DATA'!$I:$I,Incentive_Calc!$A88,'Sales RAW DATA'!$D:$D,"B5",'Sales RAW DATA'!$E:$E,Incentive_Calc!AL$5),"")</f>
        <v/>
      </c>
      <c r="AM88" s="44">
        <f>IFERROR(SUMIFS('Sales RAW DATA'!$G:$G,'Sales RAW DATA'!$I:$I,Incentive_Calc!$A88,'Sales RAW DATA'!$D:$D,"B5",'Sales RAW DATA'!$E:$E,Incentive_Calc!AM$5)/SUMIFS('Sales RAW DATA'!$F:$F,'Sales RAW DATA'!$I:$I,Incentive_Calc!$A88,'Sales RAW DATA'!$D:$D,"B5",'Sales RAW DATA'!$E:$E,Incentive_Calc!AM$5),"")</f>
        <v>0.80688503736683093</v>
      </c>
      <c r="AN88" s="44">
        <f>IFERROR(SUMIFS('Sales RAW DATA'!$G:$G,'Sales RAW DATA'!$I:$I,Incentive_Calc!$A88,'Sales RAW DATA'!$D:$D,"B5",'Sales RAW DATA'!$E:$E,Incentive_Calc!AN$5)/SUMIFS('Sales RAW DATA'!$F:$F,'Sales RAW DATA'!$I:$I,Incentive_Calc!$A88,'Sales RAW DATA'!$D:$D,"B5",'Sales RAW DATA'!$E:$E,Incentive_Calc!AN$5),"")</f>
        <v>1.0796990336269301</v>
      </c>
      <c r="AO88" s="44">
        <f>SUMIFS('Sales RAW DATA'!$G:$G,'Sales RAW DATA'!$I:$I,Incentive_Calc!$A88,'Sales RAW DATA'!$D:$D,"B5")/SUMIFS('Sales RAW DATA'!$F:$F,'Sales RAW DATA'!$I:$I,Incentive_Calc!$A88,'Sales RAW DATA'!$D:$D,"B5")</f>
        <v>0.95069456192785584</v>
      </c>
      <c r="AP88" s="42">
        <f>SUM(SUMIFS('Sales RAW DATA'!$F$2:$F$22804,'Sales RAW DATA'!$I$2:$I$22804,Incentive_Calc!$A88,'Sales RAW DATA'!$D$2:$D$22804,"B1"),SUMIFS('Sales RAW DATA'!$F$2:$F$22804,'Sales RAW DATA'!$I$2:$I$22804,Incentive_Calc!$A88,'Sales RAW DATA'!$D$2:$D$22804,"B2"),SUMIFS('Sales RAW DATA'!$F$2:$F$22804,'Sales RAW DATA'!$I$2:$I$22804,Incentive_Calc!$A88,'Sales RAW DATA'!$D$2:$D$22804,"B3"),SUMIFS('Sales RAW DATA'!$F$2:$F$22804,'Sales RAW DATA'!$I$2:$I$22804,Incentive_Calc!$A88,'Sales RAW DATA'!$D$2:$D$22804,"B4"),SUMIFS('Sales RAW DATA'!$F$2:$F$22804,'Sales RAW DATA'!$I$2:$I$22804,Incentive_Calc!$A88,'Sales RAW DATA'!$D$2:$D$22804,"B5"))</f>
        <v>889017</v>
      </c>
      <c r="AQ88" s="42">
        <f>SUM(SUMIFS('Sales RAW DATA'!$G$2:$G$22804,'Sales RAW DATA'!$I$2:$I$22804,Incentive_Calc!$A88,'Sales RAW DATA'!$D$2:$D$22804,"B1"),SUMIFS('Sales RAW DATA'!$G$2:$G$22804,'Sales RAW DATA'!$I$2:$I$22804,Incentive_Calc!$A88,'Sales RAW DATA'!$D$2:$D$22804,"B2"),SUMIFS('Sales RAW DATA'!$G$2:$G$22804,'Sales RAW DATA'!$I$2:$I$22804,Incentive_Calc!$A88,'Sales RAW DATA'!$D$2:$D$22804,"B3"),SUMIFS('Sales RAW DATA'!$G$2:$G$22804,'Sales RAW DATA'!$I$2:$I$22804,Incentive_Calc!$A88,'Sales RAW DATA'!$D$2:$D$22804,"B4"),SUMIFS('Sales RAW DATA'!$G$2:$G$22804,'Sales RAW DATA'!$I$2:$I$22804,Incentive_Calc!$A88,'Sales RAW DATA'!$D$2:$D$22804,"B5"))</f>
        <v>539113</v>
      </c>
      <c r="AR88" s="45">
        <f t="shared" si="30"/>
        <v>60.641472547769048</v>
      </c>
      <c r="AS88" s="45">
        <f t="shared" si="31"/>
        <v>60</v>
      </c>
      <c r="AT88" s="46">
        <v>0.97</v>
      </c>
      <c r="AU88" s="46">
        <v>0.73</v>
      </c>
      <c r="AV88" s="43" t="str">
        <f t="shared" si="17"/>
        <v>Yes</v>
      </c>
      <c r="AW88" s="43" t="str">
        <f t="shared" si="18"/>
        <v>No</v>
      </c>
      <c r="AX88" s="43" t="str">
        <f t="shared" si="19"/>
        <v>No</v>
      </c>
      <c r="AY88" s="43" t="str">
        <f t="shared" si="32"/>
        <v>Yes</v>
      </c>
    </row>
    <row r="89" spans="1:51" x14ac:dyDescent="0.35">
      <c r="A89" s="21" t="s">
        <v>963</v>
      </c>
      <c r="B89" s="21" t="s">
        <v>489</v>
      </c>
      <c r="C89" s="21" t="str">
        <f>_xlfn.XLOOKUP($A89,'Employee List'!$E:$E,'Employee List'!$D:$D,0)</f>
        <v>SF</v>
      </c>
      <c r="D89" s="42" t="str" cm="1">
        <f t="array" ref="D89">IFERROR(IF($G89="Yes",INDEX('Payment Plan'!$D$6:$D$42,MATCH(1,(Incentive_Calc!$C89='Payment Plan'!$B$6:$B$42)*(Incentive_Calc!$U89='Payment Plan'!$C$6:$C$42),0)),""),"")</f>
        <v/>
      </c>
      <c r="E89" s="42" t="str" cm="1">
        <f t="array" ref="E89">IFERROR(IF($H89="Yes",INDEX('Payment Plan'!$D$6:$D$42,MATCH(1,(Incentive_Calc!$C89='Payment Plan'!$B$6:$B$42)*(Incentive_Calc!$AS89='Payment Plan'!$C$6:$C$42),0)),""),"")</f>
        <v/>
      </c>
      <c r="F89" s="42">
        <f t="shared" si="20"/>
        <v>0</v>
      </c>
      <c r="G89" s="43" t="str">
        <f t="shared" si="21"/>
        <v>No</v>
      </c>
      <c r="H89" s="21" t="str">
        <f t="shared" si="22"/>
        <v>No</v>
      </c>
      <c r="I89" s="42">
        <f>IFERROR(SUMIFS('Sales RAW DATA'!$F$2:$F$30000,'Sales RAW DATA'!$I$2:$I$30000,Incentive_Calc!$A89,'Sales RAW DATA'!$E$2:$E$30000,Incentive_Calc!I$5),"")</f>
        <v>759635</v>
      </c>
      <c r="J89" s="42">
        <f>IFERROR(SUMIFS('Sales RAW DATA'!$F$2:$F$30000,'Sales RAW DATA'!$I$2:$I$30000,Incentive_Calc!$A89,'Sales RAW DATA'!$E$2:$E$30000,Incentive_Calc!J$5),"")</f>
        <v>44740</v>
      </c>
      <c r="K89" s="42">
        <f>IFERROR(SUMIFS('Sales RAW DATA'!$F$2:$F$30000,'Sales RAW DATA'!$I$2:$I$30000,Incentive_Calc!$A89,'Sales RAW DATA'!$E$2:$E$30000,Incentive_Calc!K$5),"")</f>
        <v>0</v>
      </c>
      <c r="L89" s="42">
        <f t="shared" si="23"/>
        <v>804375</v>
      </c>
      <c r="M89" s="42">
        <f>IFERROR(SUMIFS('Sales RAW DATA'!$G$2:$G$30000,'Sales RAW DATA'!$I$2:$I$30000,Incentive_Calc!$A89,'Sales RAW DATA'!$E$2:$E$30000,Incentive_Calc!M$5),"")</f>
        <v>494777</v>
      </c>
      <c r="N89" s="42">
        <f>IFERROR(SUMIFS('Sales RAW DATA'!$G$2:$G$30000,'Sales RAW DATA'!$I$2:$I$30000,Incentive_Calc!$A89,'Sales RAW DATA'!$E$2:$E$30000,Incentive_Calc!N$5),"")</f>
        <v>53243</v>
      </c>
      <c r="O89" s="42">
        <f>IFERROR(SUMIFS('Sales RAW DATA'!$G$2:$G$30000,'Sales RAW DATA'!$I$2:$I$30000,Incentive_Calc!$A89,'Sales RAW DATA'!$E$2:$E$30000,Incentive_Calc!O$5),"")</f>
        <v>0</v>
      </c>
      <c r="P89" s="42">
        <f t="shared" si="24"/>
        <v>548020</v>
      </c>
      <c r="Q89" s="44">
        <f t="shared" si="25"/>
        <v>0.6513351807117892</v>
      </c>
      <c r="R89" s="44">
        <f t="shared" si="26"/>
        <v>1.1900536432722395</v>
      </c>
      <c r="S89" s="44" t="str">
        <f t="shared" si="27"/>
        <v/>
      </c>
      <c r="T89" s="45">
        <f t="shared" si="28"/>
        <v>68.129914529914529</v>
      </c>
      <c r="U89" s="45">
        <f t="shared" si="29"/>
        <v>68</v>
      </c>
      <c r="V89" s="44">
        <f>IFERROR(SUMIFS('Sales RAW DATA'!$G:$G,'Sales RAW DATA'!$I:$I,Incentive_Calc!$A89,'Sales RAW DATA'!$D:$D,"B1",'Sales RAW DATA'!$E:$E,Incentive_Calc!V$5)/SUMIFS('Sales RAW DATA'!$F:$F,'Sales RAW DATA'!$I:$I,Incentive_Calc!$A89,'Sales RAW DATA'!$D:$D,"B1",'Sales RAW DATA'!$E:$E,Incentive_Calc!V$5),"")</f>
        <v>0.47525245717165915</v>
      </c>
      <c r="W89" s="44">
        <f>IFERROR(SUMIFS('Sales RAW DATA'!$G:$G,'Sales RAW DATA'!$I:$I,Incentive_Calc!$A89,'Sales RAW DATA'!$D:$D,"B1",'Sales RAW DATA'!$E:$E,Incentive_Calc!W$5)/SUMIFS('Sales RAW DATA'!$F:$F,'Sales RAW DATA'!$I:$I,Incentive_Calc!$A89,'Sales RAW DATA'!$D:$D,"B1",'Sales RAW DATA'!$E:$E,Incentive_Calc!W$5),"")</f>
        <v>1.4880461665292664</v>
      </c>
      <c r="X89" s="44" t="str">
        <f>IFERROR(SUMIFS('Sales RAW DATA'!$G:$G,'Sales RAW DATA'!$I:$I,Incentive_Calc!$A89,'Sales RAW DATA'!$D:$D,"B1",'Sales RAW DATA'!$E:$E,Incentive_Calc!X$5)/SUMIFS('Sales RAW DATA'!$F:$F,'Sales RAW DATA'!$I:$I,Incentive_Calc!$A89,'Sales RAW DATA'!$D:$D,"B1",'Sales RAW DATA'!$E:$E,Incentive_Calc!X$5),"")</f>
        <v/>
      </c>
      <c r="Y89" s="44">
        <f>SUMIFS('Sales RAW DATA'!$G:$G,'Sales RAW DATA'!$I:$I,Incentive_Calc!$A89,'Sales RAW DATA'!$D:$D,"B1")/SUMIFS('Sales RAW DATA'!$F:$F,'Sales RAW DATA'!$I:$I,Incentive_Calc!$A89,'Sales RAW DATA'!$D:$D,"B1")</f>
        <v>0.48945096475564726</v>
      </c>
      <c r="Z89" s="44">
        <f>IFERROR(SUMIFS('Sales RAW DATA'!$G:$G,'Sales RAW DATA'!$I:$I,Incentive_Calc!$A89,'Sales RAW DATA'!$D:$D,"B2",'Sales RAW DATA'!$E:$E,Incentive_Calc!Z$5)/SUMIFS('Sales RAW DATA'!$F:$F,'Sales RAW DATA'!$I:$I,Incentive_Calc!$A89,'Sales RAW DATA'!$D:$D,"B2",'Sales RAW DATA'!$E:$E,Incentive_Calc!Z$5),"")</f>
        <v>0.2786373314407381</v>
      </c>
      <c r="AA89" s="44">
        <f>IFERROR(SUMIFS('Sales RAW DATA'!$G:$G,'Sales RAW DATA'!$I:$I,Incentive_Calc!$A89,'Sales RAW DATA'!$D:$D,"B2",'Sales RAW DATA'!$E:$E,Incentive_Calc!AA$5)/SUMIFS('Sales RAW DATA'!$F:$F,'Sales RAW DATA'!$I:$I,Incentive_Calc!$A89,'Sales RAW DATA'!$D:$D,"B2",'Sales RAW DATA'!$E:$E,Incentive_Calc!AA$5),"")</f>
        <v>0.73533315635784446</v>
      </c>
      <c r="AB89" s="44" t="str">
        <f>IFERROR(SUMIFS('Sales RAW DATA'!$G:$G,'Sales RAW DATA'!$I:$I,Incentive_Calc!$A89,'Sales RAW DATA'!$D:$D,"B2",'Sales RAW DATA'!$E:$E,Incentive_Calc!AB$5)/SUMIFS('Sales RAW DATA'!$F:$F,'Sales RAW DATA'!$I:$I,Incentive_Calc!$A89,'Sales RAW DATA'!$D:$D,"B2",'Sales RAW DATA'!$E:$E,Incentive_Calc!AB$5),"")</f>
        <v/>
      </c>
      <c r="AC89" s="44">
        <f>SUMIFS('Sales RAW DATA'!$G:$G,'Sales RAW DATA'!$I:$I,Incentive_Calc!$A89,'Sales RAW DATA'!$D:$D,"B2")/SUMIFS('Sales RAW DATA'!$F:$F,'Sales RAW DATA'!$I:$I,Incentive_Calc!$A89,'Sales RAW DATA'!$D:$D,"B2")</f>
        <v>0.3227585145670907</v>
      </c>
      <c r="AD89" s="44">
        <f>IFERROR(SUMIFS('Sales RAW DATA'!$G:$G,'Sales RAW DATA'!$I:$I,Incentive_Calc!$A89,'Sales RAW DATA'!$D:$D,"B3",'Sales RAW DATA'!$E:$E,Incentive_Calc!AD$5)/SUMIFS('Sales RAW DATA'!$F:$F,'Sales RAW DATA'!$I:$I,Incentive_Calc!$A89,'Sales RAW DATA'!$D:$D,"B3",'Sales RAW DATA'!$E:$E,Incentive_Calc!AD$5),"")</f>
        <v>0.58911412695982635</v>
      </c>
      <c r="AE89" s="44">
        <f>IFERROR(SUMIFS('Sales RAW DATA'!$G:$G,'Sales RAW DATA'!$I:$I,Incentive_Calc!$A89,'Sales RAW DATA'!$D:$D,"B3",'Sales RAW DATA'!$E:$E,Incentive_Calc!AE$5)/SUMIFS('Sales RAW DATA'!$F:$F,'Sales RAW DATA'!$I:$I,Incentive_Calc!$A89,'Sales RAW DATA'!$D:$D,"B3",'Sales RAW DATA'!$E:$E,Incentive_Calc!AE$5),"")</f>
        <v>1.0165589660743135</v>
      </c>
      <c r="AF89" s="44" t="str">
        <f>IFERROR(SUMIFS('Sales RAW DATA'!$G:$G,'Sales RAW DATA'!$I:$I,Incentive_Calc!$A89,'Sales RAW DATA'!$D:$D,"B3",'Sales RAW DATA'!$E:$E,Incentive_Calc!AF$5)/SUMIFS('Sales RAW DATA'!$F:$F,'Sales RAW DATA'!$I:$I,Incentive_Calc!$A89,'Sales RAW DATA'!$D:$D,"B3",'Sales RAW DATA'!$E:$E,Incentive_Calc!AF$5),"")</f>
        <v/>
      </c>
      <c r="AG89" s="44">
        <f>SUMIFS('Sales RAW DATA'!$G:$G,'Sales RAW DATA'!$I:$I,Incentive_Calc!$A89,'Sales RAW DATA'!$D:$D,"B3")/SUMIFS('Sales RAW DATA'!$F:$F,'Sales RAW DATA'!$I:$I,Incentive_Calc!$A89,'Sales RAW DATA'!$D:$D,"B3")</f>
        <v>0.6073623863097547</v>
      </c>
      <c r="AH89" s="44">
        <f>IFERROR(SUMIFS('Sales RAW DATA'!$G:$G,'Sales RAW DATA'!$I:$I,Incentive_Calc!$A89,'Sales RAW DATA'!$D:$D,"B4",'Sales RAW DATA'!$E:$E,Incentive_Calc!AH$5)/SUMIFS('Sales RAW DATA'!$F:$F,'Sales RAW DATA'!$I:$I,Incentive_Calc!$A89,'Sales RAW DATA'!$D:$D,"B4",'Sales RAW DATA'!$E:$E,Incentive_Calc!AH$5),"")</f>
        <v>0.54782314684062927</v>
      </c>
      <c r="AI89" s="44">
        <f>IFERROR(SUMIFS('Sales RAW DATA'!$G:$G,'Sales RAW DATA'!$I:$I,Incentive_Calc!$A89,'Sales RAW DATA'!$D:$D,"B4",'Sales RAW DATA'!$E:$E,Incentive_Calc!AI$5)/SUMIFS('Sales RAW DATA'!$F:$F,'Sales RAW DATA'!$I:$I,Incentive_Calc!$A89,'Sales RAW DATA'!$D:$D,"B4",'Sales RAW DATA'!$E:$E,Incentive_Calc!AI$5),"")</f>
        <v>1.8139754485363551</v>
      </c>
      <c r="AJ89" s="44" t="str">
        <f>IFERROR(SUMIFS('Sales RAW DATA'!$G:$G,'Sales RAW DATA'!$I:$I,Incentive_Calc!$A89,'Sales RAW DATA'!$D:$D,"B4",'Sales RAW DATA'!$E:$E,Incentive_Calc!AJ$5)/SUMIFS('Sales RAW DATA'!$F:$F,'Sales RAW DATA'!$I:$I,Incentive_Calc!$A89,'Sales RAW DATA'!$D:$D,"B4",'Sales RAW DATA'!$E:$E,Incentive_Calc!AJ$5),"")</f>
        <v/>
      </c>
      <c r="AK89" s="44">
        <f>SUMIFS('Sales RAW DATA'!$G:$G,'Sales RAW DATA'!$I:$I,Incentive_Calc!$A89,'Sales RAW DATA'!$D:$D,"B4")/SUMIFS('Sales RAW DATA'!$F:$F,'Sales RAW DATA'!$I:$I,Incentive_Calc!$A89,'Sales RAW DATA'!$D:$D,"B4")</f>
        <v>0.58660047235744928</v>
      </c>
      <c r="AL89" s="44">
        <f>IFERROR(SUMIFS('Sales RAW DATA'!$G:$G,'Sales RAW DATA'!$I:$I,Incentive_Calc!$A89,'Sales RAW DATA'!$D:$D,"B5",'Sales RAW DATA'!$E:$E,Incentive_Calc!AL$5)/SUMIFS('Sales RAW DATA'!$F:$F,'Sales RAW DATA'!$I:$I,Incentive_Calc!$A89,'Sales RAW DATA'!$D:$D,"B5",'Sales RAW DATA'!$E:$E,Incentive_Calc!AL$5),"")</f>
        <v>1.0659446172754157</v>
      </c>
      <c r="AM89" s="44">
        <f>IFERROR(SUMIFS('Sales RAW DATA'!$G:$G,'Sales RAW DATA'!$I:$I,Incentive_Calc!$A89,'Sales RAW DATA'!$D:$D,"B5",'Sales RAW DATA'!$E:$E,Incentive_Calc!AM$5)/SUMIFS('Sales RAW DATA'!$F:$F,'Sales RAW DATA'!$I:$I,Incentive_Calc!$A89,'Sales RAW DATA'!$D:$D,"B5",'Sales RAW DATA'!$E:$E,Incentive_Calc!AM$5),"")</f>
        <v>1.1272929405225125</v>
      </c>
      <c r="AN89" s="44" t="str">
        <f>IFERROR(SUMIFS('Sales RAW DATA'!$G:$G,'Sales RAW DATA'!$I:$I,Incentive_Calc!$A89,'Sales RAW DATA'!$D:$D,"B5",'Sales RAW DATA'!$E:$E,Incentive_Calc!AN$5)/SUMIFS('Sales RAW DATA'!$F:$F,'Sales RAW DATA'!$I:$I,Incentive_Calc!$A89,'Sales RAW DATA'!$D:$D,"B5",'Sales RAW DATA'!$E:$E,Incentive_Calc!AN$5),"")</f>
        <v/>
      </c>
      <c r="AO89" s="44">
        <f>SUMIFS('Sales RAW DATA'!$G:$G,'Sales RAW DATA'!$I:$I,Incentive_Calc!$A89,'Sales RAW DATA'!$D:$D,"B5")/SUMIFS('Sales RAW DATA'!$F:$F,'Sales RAW DATA'!$I:$I,Incentive_Calc!$A89,'Sales RAW DATA'!$D:$D,"B5")</f>
        <v>1.0699094697514011</v>
      </c>
      <c r="AP89" s="42">
        <f>SUM(SUMIFS('Sales RAW DATA'!$F$2:$F$22804,'Sales RAW DATA'!$I$2:$I$22804,Incentive_Calc!$A89,'Sales RAW DATA'!$D$2:$D$22804,"B1"),SUMIFS('Sales RAW DATA'!$F$2:$F$22804,'Sales RAW DATA'!$I$2:$I$22804,Incentive_Calc!$A89,'Sales RAW DATA'!$D$2:$D$22804,"B2"),SUMIFS('Sales RAW DATA'!$F$2:$F$22804,'Sales RAW DATA'!$I$2:$I$22804,Incentive_Calc!$A89,'Sales RAW DATA'!$D$2:$D$22804,"B3"),SUMIFS('Sales RAW DATA'!$F$2:$F$22804,'Sales RAW DATA'!$I$2:$I$22804,Incentive_Calc!$A89,'Sales RAW DATA'!$D$2:$D$22804,"B4"),SUMIFS('Sales RAW DATA'!$F$2:$F$22804,'Sales RAW DATA'!$I$2:$I$22804,Incentive_Calc!$A89,'Sales RAW DATA'!$D$2:$D$22804,"B5"))</f>
        <v>459607</v>
      </c>
      <c r="AQ89" s="42">
        <f>SUM(SUMIFS('Sales RAW DATA'!$G$2:$G$22804,'Sales RAW DATA'!$I$2:$I$22804,Incentive_Calc!$A89,'Sales RAW DATA'!$D$2:$D$22804,"B1"),SUMIFS('Sales RAW DATA'!$G$2:$G$22804,'Sales RAW DATA'!$I$2:$I$22804,Incentive_Calc!$A89,'Sales RAW DATA'!$D$2:$D$22804,"B2"),SUMIFS('Sales RAW DATA'!$G$2:$G$22804,'Sales RAW DATA'!$I$2:$I$22804,Incentive_Calc!$A89,'Sales RAW DATA'!$D$2:$D$22804,"B3"),SUMIFS('Sales RAW DATA'!$G$2:$G$22804,'Sales RAW DATA'!$I$2:$I$22804,Incentive_Calc!$A89,'Sales RAW DATA'!$D$2:$D$22804,"B4"),SUMIFS('Sales RAW DATA'!$G$2:$G$22804,'Sales RAW DATA'!$I$2:$I$22804,Incentive_Calc!$A89,'Sales RAW DATA'!$D$2:$D$22804,"B5"))</f>
        <v>258368</v>
      </c>
      <c r="AR89" s="45">
        <f t="shared" si="30"/>
        <v>56.21498367083182</v>
      </c>
      <c r="AS89" s="45">
        <f t="shared" si="31"/>
        <v>56</v>
      </c>
      <c r="AT89" s="46">
        <v>1.18</v>
      </c>
      <c r="AU89" s="46">
        <v>0.85</v>
      </c>
      <c r="AV89" s="43" t="str">
        <f t="shared" si="17"/>
        <v>No</v>
      </c>
      <c r="AW89" s="43" t="str">
        <f t="shared" si="18"/>
        <v>Yes</v>
      </c>
      <c r="AX89" s="43" t="str">
        <f t="shared" si="19"/>
        <v>Yes</v>
      </c>
      <c r="AY89" s="43" t="str">
        <f t="shared" si="32"/>
        <v>Yes</v>
      </c>
    </row>
    <row r="90" spans="1:51" x14ac:dyDescent="0.35">
      <c r="A90" s="21" t="s">
        <v>964</v>
      </c>
      <c r="B90" s="21" t="s">
        <v>490</v>
      </c>
      <c r="C90" s="21" t="str">
        <f>_xlfn.XLOOKUP($A90,'Employee List'!$E:$E,'Employee List'!$D:$D,0)</f>
        <v>SF</v>
      </c>
      <c r="D90" s="42" cm="1">
        <f t="array" ref="D90">IFERROR(IF($G90="Yes",INDEX('Payment Plan'!$D$6:$D$42,MATCH(1,(Incentive_Calc!$C90='Payment Plan'!$B$6:$B$42)*(Incentive_Calc!$U90='Payment Plan'!$C$6:$C$42),0)),""),"")</f>
        <v>26250</v>
      </c>
      <c r="E90" s="42" t="str" cm="1">
        <f t="array" ref="E90">IFERROR(IF($H90="Yes",INDEX('Payment Plan'!$D$6:$D$42,MATCH(1,(Incentive_Calc!$C90='Payment Plan'!$B$6:$B$42)*(Incentive_Calc!$AS90='Payment Plan'!$C$6:$C$42),0)),""),"")</f>
        <v/>
      </c>
      <c r="F90" s="42">
        <f t="shared" si="20"/>
        <v>26250</v>
      </c>
      <c r="G90" s="43" t="str">
        <f t="shared" si="21"/>
        <v>Yes</v>
      </c>
      <c r="H90" s="21" t="str">
        <f t="shared" si="22"/>
        <v>No</v>
      </c>
      <c r="I90" s="42">
        <f>IFERROR(SUMIFS('Sales RAW DATA'!$F$2:$F$30000,'Sales RAW DATA'!$I$2:$I$30000,Incentive_Calc!$A90,'Sales RAW DATA'!$E$2:$E$30000,Incentive_Calc!I$5),"")</f>
        <v>978627</v>
      </c>
      <c r="J90" s="42">
        <f>IFERROR(SUMIFS('Sales RAW DATA'!$F$2:$F$30000,'Sales RAW DATA'!$I$2:$I$30000,Incentive_Calc!$A90,'Sales RAW DATA'!$E$2:$E$30000,Incentive_Calc!J$5),"")</f>
        <v>983268</v>
      </c>
      <c r="K90" s="42">
        <f>IFERROR(SUMIFS('Sales RAW DATA'!$F$2:$F$30000,'Sales RAW DATA'!$I$2:$I$30000,Incentive_Calc!$A90,'Sales RAW DATA'!$E$2:$E$30000,Incentive_Calc!K$5),"")</f>
        <v>989484</v>
      </c>
      <c r="L90" s="42">
        <f t="shared" si="23"/>
        <v>2951379</v>
      </c>
      <c r="M90" s="42">
        <f>IFERROR(SUMIFS('Sales RAW DATA'!$G$2:$G$30000,'Sales RAW DATA'!$I$2:$I$30000,Incentive_Calc!$A90,'Sales RAW DATA'!$E$2:$E$30000,Incentive_Calc!M$5),"")</f>
        <v>945928</v>
      </c>
      <c r="N90" s="42">
        <f>IFERROR(SUMIFS('Sales RAW DATA'!$G$2:$G$30000,'Sales RAW DATA'!$I$2:$I$30000,Incentive_Calc!$A90,'Sales RAW DATA'!$E$2:$E$30000,Incentive_Calc!N$5),"")</f>
        <v>889776</v>
      </c>
      <c r="O90" s="42">
        <f>IFERROR(SUMIFS('Sales RAW DATA'!$G$2:$G$30000,'Sales RAW DATA'!$I$2:$I$30000,Incentive_Calc!$A90,'Sales RAW DATA'!$E$2:$E$30000,Incentive_Calc!O$5),"")</f>
        <v>1172405</v>
      </c>
      <c r="P90" s="42">
        <f t="shared" si="24"/>
        <v>3008109</v>
      </c>
      <c r="Q90" s="44">
        <f t="shared" si="25"/>
        <v>0.96658686097971958</v>
      </c>
      <c r="R90" s="44">
        <f t="shared" si="26"/>
        <v>0.90491707245633946</v>
      </c>
      <c r="S90" s="44">
        <f t="shared" si="27"/>
        <v>1.184865040768724</v>
      </c>
      <c r="T90" s="45">
        <f t="shared" si="28"/>
        <v>101.9221523226939</v>
      </c>
      <c r="U90" s="45">
        <f t="shared" si="29"/>
        <v>101</v>
      </c>
      <c r="V90" s="44">
        <f>IFERROR(SUMIFS('Sales RAW DATA'!$G:$G,'Sales RAW DATA'!$I:$I,Incentive_Calc!$A90,'Sales RAW DATA'!$D:$D,"B1",'Sales RAW DATA'!$E:$E,Incentive_Calc!V$5)/SUMIFS('Sales RAW DATA'!$F:$F,'Sales RAW DATA'!$I:$I,Incentive_Calc!$A90,'Sales RAW DATA'!$D:$D,"B1",'Sales RAW DATA'!$E:$E,Incentive_Calc!V$5),"")</f>
        <v>0.82535110444505044</v>
      </c>
      <c r="W90" s="44">
        <f>IFERROR(SUMIFS('Sales RAW DATA'!$G:$G,'Sales RAW DATA'!$I:$I,Incentive_Calc!$A90,'Sales RAW DATA'!$D:$D,"B1",'Sales RAW DATA'!$E:$E,Incentive_Calc!W$5)/SUMIFS('Sales RAW DATA'!$F:$F,'Sales RAW DATA'!$I:$I,Incentive_Calc!$A90,'Sales RAW DATA'!$D:$D,"B1",'Sales RAW DATA'!$E:$E,Incentive_Calc!W$5),"")</f>
        <v>0.62577495045129794</v>
      </c>
      <c r="X90" s="44">
        <f>IFERROR(SUMIFS('Sales RAW DATA'!$G:$G,'Sales RAW DATA'!$I:$I,Incentive_Calc!$A90,'Sales RAW DATA'!$D:$D,"B1",'Sales RAW DATA'!$E:$E,Incentive_Calc!X$5)/SUMIFS('Sales RAW DATA'!$F:$F,'Sales RAW DATA'!$I:$I,Incentive_Calc!$A90,'Sales RAW DATA'!$D:$D,"B1",'Sales RAW DATA'!$E:$E,Incentive_Calc!X$5),"")</f>
        <v>0.85522775874359036</v>
      </c>
      <c r="Y90" s="44">
        <f>SUMIFS('Sales RAW DATA'!$G:$G,'Sales RAW DATA'!$I:$I,Incentive_Calc!$A90,'Sales RAW DATA'!$D:$D,"B1")/SUMIFS('Sales RAW DATA'!$F:$F,'Sales RAW DATA'!$I:$I,Incentive_Calc!$A90,'Sales RAW DATA'!$D:$D,"B1")</f>
        <v>0.7678816975566185</v>
      </c>
      <c r="Z90" s="44">
        <f>IFERROR(SUMIFS('Sales RAW DATA'!$G:$G,'Sales RAW DATA'!$I:$I,Incentive_Calc!$A90,'Sales RAW DATA'!$D:$D,"B2",'Sales RAW DATA'!$E:$E,Incentive_Calc!Z$5)/SUMIFS('Sales RAW DATA'!$F:$F,'Sales RAW DATA'!$I:$I,Incentive_Calc!$A90,'Sales RAW DATA'!$D:$D,"B2",'Sales RAW DATA'!$E:$E,Incentive_Calc!Z$5),"")</f>
        <v>0.65600625197252738</v>
      </c>
      <c r="AA90" s="44">
        <f>IFERROR(SUMIFS('Sales RAW DATA'!$G:$G,'Sales RAW DATA'!$I:$I,Incentive_Calc!$A90,'Sales RAW DATA'!$D:$D,"B2",'Sales RAW DATA'!$E:$E,Incentive_Calc!AA$5)/SUMIFS('Sales RAW DATA'!$F:$F,'Sales RAW DATA'!$I:$I,Incentive_Calc!$A90,'Sales RAW DATA'!$D:$D,"B2",'Sales RAW DATA'!$E:$E,Incentive_Calc!AA$5),"")</f>
        <v>0.56263959681576081</v>
      </c>
      <c r="AB90" s="44">
        <f>IFERROR(SUMIFS('Sales RAW DATA'!$G:$G,'Sales RAW DATA'!$I:$I,Incentive_Calc!$A90,'Sales RAW DATA'!$D:$D,"B2",'Sales RAW DATA'!$E:$E,Incentive_Calc!AB$5)/SUMIFS('Sales RAW DATA'!$F:$F,'Sales RAW DATA'!$I:$I,Incentive_Calc!$A90,'Sales RAW DATA'!$D:$D,"B2",'Sales RAW DATA'!$E:$E,Incentive_Calc!AB$5),"")</f>
        <v>0.64163581145733661</v>
      </c>
      <c r="AC90" s="44">
        <f>SUMIFS('Sales RAW DATA'!$G:$G,'Sales RAW DATA'!$I:$I,Incentive_Calc!$A90,'Sales RAW DATA'!$D:$D,"B2")/SUMIFS('Sales RAW DATA'!$F:$F,'Sales RAW DATA'!$I:$I,Incentive_Calc!$A90,'Sales RAW DATA'!$D:$D,"B2")</f>
        <v>0.61975884198106423</v>
      </c>
      <c r="AD90" s="44">
        <f>IFERROR(SUMIFS('Sales RAW DATA'!$G:$G,'Sales RAW DATA'!$I:$I,Incentive_Calc!$A90,'Sales RAW DATA'!$D:$D,"B3",'Sales RAW DATA'!$E:$E,Incentive_Calc!AD$5)/SUMIFS('Sales RAW DATA'!$F:$F,'Sales RAW DATA'!$I:$I,Incentive_Calc!$A90,'Sales RAW DATA'!$D:$D,"B3",'Sales RAW DATA'!$E:$E,Incentive_Calc!AD$5),"")</f>
        <v>1.1571460128120168</v>
      </c>
      <c r="AE90" s="44">
        <f>IFERROR(SUMIFS('Sales RAW DATA'!$G:$G,'Sales RAW DATA'!$I:$I,Incentive_Calc!$A90,'Sales RAW DATA'!$D:$D,"B3",'Sales RAW DATA'!$E:$E,Incentive_Calc!AE$5)/SUMIFS('Sales RAW DATA'!$F:$F,'Sales RAW DATA'!$I:$I,Incentive_Calc!$A90,'Sales RAW DATA'!$D:$D,"B3",'Sales RAW DATA'!$E:$E,Incentive_Calc!AE$5),"")</f>
        <v>1.413891675470291</v>
      </c>
      <c r="AF90" s="44">
        <f>IFERROR(SUMIFS('Sales RAW DATA'!$G:$G,'Sales RAW DATA'!$I:$I,Incentive_Calc!$A90,'Sales RAW DATA'!$D:$D,"B3",'Sales RAW DATA'!$E:$E,Incentive_Calc!AF$5)/SUMIFS('Sales RAW DATA'!$F:$F,'Sales RAW DATA'!$I:$I,Incentive_Calc!$A90,'Sales RAW DATA'!$D:$D,"B3",'Sales RAW DATA'!$E:$E,Incentive_Calc!AF$5),"")</f>
        <v>2.2721752964776232</v>
      </c>
      <c r="AG90" s="44">
        <f>SUMIFS('Sales RAW DATA'!$G:$G,'Sales RAW DATA'!$I:$I,Incentive_Calc!$A90,'Sales RAW DATA'!$D:$D,"B3")/SUMIFS('Sales RAW DATA'!$F:$F,'Sales RAW DATA'!$I:$I,Incentive_Calc!$A90,'Sales RAW DATA'!$D:$D,"B3")</f>
        <v>1.6460024330695167</v>
      </c>
      <c r="AH90" s="44">
        <f>IFERROR(SUMIFS('Sales RAW DATA'!$G:$G,'Sales RAW DATA'!$I:$I,Incentive_Calc!$A90,'Sales RAW DATA'!$D:$D,"B4",'Sales RAW DATA'!$E:$E,Incentive_Calc!AH$5)/SUMIFS('Sales RAW DATA'!$F:$F,'Sales RAW DATA'!$I:$I,Incentive_Calc!$A90,'Sales RAW DATA'!$D:$D,"B4",'Sales RAW DATA'!$E:$E,Incentive_Calc!AH$5),"")</f>
        <v>0.67739266219119942</v>
      </c>
      <c r="AI90" s="44">
        <f>IFERROR(SUMIFS('Sales RAW DATA'!$G:$G,'Sales RAW DATA'!$I:$I,Incentive_Calc!$A90,'Sales RAW DATA'!$D:$D,"B4",'Sales RAW DATA'!$E:$E,Incentive_Calc!AI$5)/SUMIFS('Sales RAW DATA'!$F:$F,'Sales RAW DATA'!$I:$I,Incentive_Calc!$A90,'Sales RAW DATA'!$D:$D,"B4",'Sales RAW DATA'!$E:$E,Incentive_Calc!AI$5),"")</f>
        <v>0.88067733820603</v>
      </c>
      <c r="AJ90" s="44">
        <f>IFERROR(SUMIFS('Sales RAW DATA'!$G:$G,'Sales RAW DATA'!$I:$I,Incentive_Calc!$A90,'Sales RAW DATA'!$D:$D,"B4",'Sales RAW DATA'!$E:$E,Incentive_Calc!AJ$5)/SUMIFS('Sales RAW DATA'!$F:$F,'Sales RAW DATA'!$I:$I,Incentive_Calc!$A90,'Sales RAW DATA'!$D:$D,"B4",'Sales RAW DATA'!$E:$E,Incentive_Calc!AJ$5),"")</f>
        <v>1.4581263745768156</v>
      </c>
      <c r="AK90" s="44">
        <f>SUMIFS('Sales RAW DATA'!$G:$G,'Sales RAW DATA'!$I:$I,Incentive_Calc!$A90,'Sales RAW DATA'!$D:$D,"B4")/SUMIFS('Sales RAW DATA'!$F:$F,'Sales RAW DATA'!$I:$I,Incentive_Calc!$A90,'Sales RAW DATA'!$D:$D,"B4")</f>
        <v>1.0143025593607111</v>
      </c>
      <c r="AL90" s="44">
        <f>IFERROR(SUMIFS('Sales RAW DATA'!$G:$G,'Sales RAW DATA'!$I:$I,Incentive_Calc!$A90,'Sales RAW DATA'!$D:$D,"B5",'Sales RAW DATA'!$E:$E,Incentive_Calc!AL$5)/SUMIFS('Sales RAW DATA'!$F:$F,'Sales RAW DATA'!$I:$I,Incentive_Calc!$A90,'Sales RAW DATA'!$D:$D,"B5",'Sales RAW DATA'!$E:$E,Incentive_Calc!AL$5),"")</f>
        <v>0.94994789528531276</v>
      </c>
      <c r="AM90" s="44">
        <f>IFERROR(SUMIFS('Sales RAW DATA'!$G:$G,'Sales RAW DATA'!$I:$I,Incentive_Calc!$A90,'Sales RAW DATA'!$D:$D,"B5",'Sales RAW DATA'!$E:$E,Incentive_Calc!AM$5)/SUMIFS('Sales RAW DATA'!$F:$F,'Sales RAW DATA'!$I:$I,Incentive_Calc!$A90,'Sales RAW DATA'!$D:$D,"B5",'Sales RAW DATA'!$E:$E,Incentive_Calc!AM$5),"")</f>
        <v>0.6206339842901053</v>
      </c>
      <c r="AN90" s="44">
        <f>IFERROR(SUMIFS('Sales RAW DATA'!$G:$G,'Sales RAW DATA'!$I:$I,Incentive_Calc!$A90,'Sales RAW DATA'!$D:$D,"B5",'Sales RAW DATA'!$E:$E,Incentive_Calc!AN$5)/SUMIFS('Sales RAW DATA'!$F:$F,'Sales RAW DATA'!$I:$I,Incentive_Calc!$A90,'Sales RAW DATA'!$D:$D,"B5",'Sales RAW DATA'!$E:$E,Incentive_Calc!AN$5),"")</f>
        <v>0.80878893924617057</v>
      </c>
      <c r="AO90" s="44">
        <f>SUMIFS('Sales RAW DATA'!$G:$G,'Sales RAW DATA'!$I:$I,Incentive_Calc!$A90,'Sales RAW DATA'!$D:$D,"B5")/SUMIFS('Sales RAW DATA'!$F:$F,'Sales RAW DATA'!$I:$I,Incentive_Calc!$A90,'Sales RAW DATA'!$D:$D,"B5")</f>
        <v>0.7926836678887561</v>
      </c>
      <c r="AP90" s="42">
        <f>SUM(SUMIFS('Sales RAW DATA'!$F$2:$F$22804,'Sales RAW DATA'!$I$2:$I$22804,Incentive_Calc!$A90,'Sales RAW DATA'!$D$2:$D$22804,"B1"),SUMIFS('Sales RAW DATA'!$F$2:$F$22804,'Sales RAW DATA'!$I$2:$I$22804,Incentive_Calc!$A90,'Sales RAW DATA'!$D$2:$D$22804,"B2"),SUMIFS('Sales RAW DATA'!$F$2:$F$22804,'Sales RAW DATA'!$I$2:$I$22804,Incentive_Calc!$A90,'Sales RAW DATA'!$D$2:$D$22804,"B3"),SUMIFS('Sales RAW DATA'!$F$2:$F$22804,'Sales RAW DATA'!$I$2:$I$22804,Incentive_Calc!$A90,'Sales RAW DATA'!$D$2:$D$22804,"B4"),SUMIFS('Sales RAW DATA'!$F$2:$F$22804,'Sales RAW DATA'!$I$2:$I$22804,Incentive_Calc!$A90,'Sales RAW DATA'!$D$2:$D$22804,"B5"))</f>
        <v>1579619</v>
      </c>
      <c r="AQ90" s="42">
        <f>SUM(SUMIFS('Sales RAW DATA'!$G$2:$G$22804,'Sales RAW DATA'!$I$2:$I$22804,Incentive_Calc!$A90,'Sales RAW DATA'!$D$2:$D$22804,"B1"),SUMIFS('Sales RAW DATA'!$G$2:$G$22804,'Sales RAW DATA'!$I$2:$I$22804,Incentive_Calc!$A90,'Sales RAW DATA'!$D$2:$D$22804,"B2"),SUMIFS('Sales RAW DATA'!$G$2:$G$22804,'Sales RAW DATA'!$I$2:$I$22804,Incentive_Calc!$A90,'Sales RAW DATA'!$D$2:$D$22804,"B3"),SUMIFS('Sales RAW DATA'!$G$2:$G$22804,'Sales RAW DATA'!$I$2:$I$22804,Incentive_Calc!$A90,'Sales RAW DATA'!$D$2:$D$22804,"B4"),SUMIFS('Sales RAW DATA'!$G$2:$G$22804,'Sales RAW DATA'!$I$2:$I$22804,Incentive_Calc!$A90,'Sales RAW DATA'!$D$2:$D$22804,"B5"))</f>
        <v>1555172</v>
      </c>
      <c r="AR90" s="45">
        <f t="shared" si="30"/>
        <v>98.452348319436524</v>
      </c>
      <c r="AS90" s="45">
        <f t="shared" si="31"/>
        <v>98</v>
      </c>
      <c r="AT90" s="46">
        <v>1.04</v>
      </c>
      <c r="AU90" s="46">
        <v>0.92</v>
      </c>
      <c r="AV90" s="43" t="str">
        <f t="shared" si="17"/>
        <v>Yes</v>
      </c>
      <c r="AW90" s="43" t="str">
        <f t="shared" si="18"/>
        <v>Yes</v>
      </c>
      <c r="AX90" s="43" t="str">
        <f t="shared" si="19"/>
        <v>Yes</v>
      </c>
      <c r="AY90" s="43" t="str">
        <f t="shared" si="32"/>
        <v>Yes</v>
      </c>
    </row>
    <row r="91" spans="1:51" x14ac:dyDescent="0.35">
      <c r="A91" s="21" t="s">
        <v>965</v>
      </c>
      <c r="B91" s="21" t="s">
        <v>491</v>
      </c>
      <c r="C91" s="21" t="str">
        <f>_xlfn.XLOOKUP($A91,'Employee List'!$E:$E,'Employee List'!$D:$D,0)</f>
        <v>SF</v>
      </c>
      <c r="D91" s="42" t="str" cm="1">
        <f t="array" ref="D91">IFERROR(IF($G91="Yes",INDEX('Payment Plan'!$D$6:$D$42,MATCH(1,(Incentive_Calc!$C91='Payment Plan'!$B$6:$B$42)*(Incentive_Calc!$U91='Payment Plan'!$C$6:$C$42),0)),""),"")</f>
        <v/>
      </c>
      <c r="E91" s="42" t="str" cm="1">
        <f t="array" ref="E91">IFERROR(IF($H91="Yes",INDEX('Payment Plan'!$D$6:$D$42,MATCH(1,(Incentive_Calc!$C91='Payment Plan'!$B$6:$B$42)*(Incentive_Calc!$AS91='Payment Plan'!$C$6:$C$42),0)),""),"")</f>
        <v/>
      </c>
      <c r="F91" s="42">
        <f t="shared" si="20"/>
        <v>0</v>
      </c>
      <c r="G91" s="43" t="str">
        <f t="shared" si="21"/>
        <v>No</v>
      </c>
      <c r="H91" s="21" t="str">
        <f t="shared" si="22"/>
        <v>No</v>
      </c>
      <c r="I91" s="42">
        <f>IFERROR(SUMIFS('Sales RAW DATA'!$F$2:$F$30000,'Sales RAW DATA'!$I$2:$I$30000,Incentive_Calc!$A91,'Sales RAW DATA'!$E$2:$E$30000,Incentive_Calc!I$5),"")</f>
        <v>1211252</v>
      </c>
      <c r="J91" s="42">
        <f>IFERROR(SUMIFS('Sales RAW DATA'!$F$2:$F$30000,'Sales RAW DATA'!$I$2:$I$30000,Incentive_Calc!$A91,'Sales RAW DATA'!$E$2:$E$30000,Incentive_Calc!J$5),"")</f>
        <v>1225690</v>
      </c>
      <c r="K91" s="42">
        <f>IFERROR(SUMIFS('Sales RAW DATA'!$F$2:$F$30000,'Sales RAW DATA'!$I$2:$I$30000,Incentive_Calc!$A91,'Sales RAW DATA'!$E$2:$E$30000,Incentive_Calc!K$5),"")</f>
        <v>1241111</v>
      </c>
      <c r="L91" s="42">
        <f t="shared" si="23"/>
        <v>3678053</v>
      </c>
      <c r="M91" s="42">
        <f>IFERROR(SUMIFS('Sales RAW DATA'!$G$2:$G$30000,'Sales RAW DATA'!$I$2:$I$30000,Incentive_Calc!$A91,'Sales RAW DATA'!$E$2:$E$30000,Incentive_Calc!M$5),"")</f>
        <v>1010208</v>
      </c>
      <c r="N91" s="42">
        <f>IFERROR(SUMIFS('Sales RAW DATA'!$G$2:$G$30000,'Sales RAW DATA'!$I$2:$I$30000,Incentive_Calc!$A91,'Sales RAW DATA'!$E$2:$E$30000,Incentive_Calc!N$5),"")</f>
        <v>1051369</v>
      </c>
      <c r="O91" s="42">
        <f>IFERROR(SUMIFS('Sales RAW DATA'!$G$2:$G$30000,'Sales RAW DATA'!$I$2:$I$30000,Incentive_Calc!$A91,'Sales RAW DATA'!$E$2:$E$30000,Incentive_Calc!O$5),"")</f>
        <v>1080904</v>
      </c>
      <c r="P91" s="42">
        <f t="shared" si="24"/>
        <v>3142481</v>
      </c>
      <c r="Q91" s="44">
        <f t="shared" si="25"/>
        <v>0.83401967550930778</v>
      </c>
      <c r="R91" s="44">
        <f t="shared" si="26"/>
        <v>0.85777725199683441</v>
      </c>
      <c r="S91" s="44">
        <f t="shared" si="27"/>
        <v>0.87091646113844778</v>
      </c>
      <c r="T91" s="45">
        <f t="shared" si="28"/>
        <v>85.438709012621629</v>
      </c>
      <c r="U91" s="45">
        <f t="shared" si="29"/>
        <v>85</v>
      </c>
      <c r="V91" s="44">
        <f>IFERROR(SUMIFS('Sales RAW DATA'!$G:$G,'Sales RAW DATA'!$I:$I,Incentive_Calc!$A91,'Sales RAW DATA'!$D:$D,"B1",'Sales RAW DATA'!$E:$E,Incentive_Calc!V$5)/SUMIFS('Sales RAW DATA'!$F:$F,'Sales RAW DATA'!$I:$I,Incentive_Calc!$A91,'Sales RAW DATA'!$D:$D,"B1",'Sales RAW DATA'!$E:$E,Incentive_Calc!V$5),"")</f>
        <v>1.0504987172186999</v>
      </c>
      <c r="W91" s="44">
        <f>IFERROR(SUMIFS('Sales RAW DATA'!$G:$G,'Sales RAW DATA'!$I:$I,Incentive_Calc!$A91,'Sales RAW DATA'!$D:$D,"B1",'Sales RAW DATA'!$E:$E,Incentive_Calc!W$5)/SUMIFS('Sales RAW DATA'!$F:$F,'Sales RAW DATA'!$I:$I,Incentive_Calc!$A91,'Sales RAW DATA'!$D:$D,"B1",'Sales RAW DATA'!$E:$E,Incentive_Calc!W$5),"")</f>
        <v>0.99832213095999978</v>
      </c>
      <c r="X91" s="44">
        <f>IFERROR(SUMIFS('Sales RAW DATA'!$G:$G,'Sales RAW DATA'!$I:$I,Incentive_Calc!$A91,'Sales RAW DATA'!$D:$D,"B1",'Sales RAW DATA'!$E:$E,Incentive_Calc!X$5)/SUMIFS('Sales RAW DATA'!$F:$F,'Sales RAW DATA'!$I:$I,Incentive_Calc!$A91,'Sales RAW DATA'!$D:$D,"B1",'Sales RAW DATA'!$E:$E,Incentive_Calc!X$5),"")</f>
        <v>0.79980360742157219</v>
      </c>
      <c r="Y91" s="44">
        <f>SUMIFS('Sales RAW DATA'!$G:$G,'Sales RAW DATA'!$I:$I,Incentive_Calc!$A91,'Sales RAW DATA'!$D:$D,"B1")/SUMIFS('Sales RAW DATA'!$F:$F,'Sales RAW DATA'!$I:$I,Incentive_Calc!$A91,'Sales RAW DATA'!$D:$D,"B1")</f>
        <v>0.95264979378821557</v>
      </c>
      <c r="Z91" s="44">
        <f>IFERROR(SUMIFS('Sales RAW DATA'!$G:$G,'Sales RAW DATA'!$I:$I,Incentive_Calc!$A91,'Sales RAW DATA'!$D:$D,"B2",'Sales RAW DATA'!$E:$E,Incentive_Calc!Z$5)/SUMIFS('Sales RAW DATA'!$F:$F,'Sales RAW DATA'!$I:$I,Incentive_Calc!$A91,'Sales RAW DATA'!$D:$D,"B2",'Sales RAW DATA'!$E:$E,Incentive_Calc!Z$5),"")</f>
        <v>0.5626776634503744</v>
      </c>
      <c r="AA91" s="44">
        <f>IFERROR(SUMIFS('Sales RAW DATA'!$G:$G,'Sales RAW DATA'!$I:$I,Incentive_Calc!$A91,'Sales RAW DATA'!$D:$D,"B2",'Sales RAW DATA'!$E:$E,Incentive_Calc!AA$5)/SUMIFS('Sales RAW DATA'!$F:$F,'Sales RAW DATA'!$I:$I,Incentive_Calc!$A91,'Sales RAW DATA'!$D:$D,"B2",'Sales RAW DATA'!$E:$E,Incentive_Calc!AA$5),"")</f>
        <v>0.61671457905544147</v>
      </c>
      <c r="AB91" s="44">
        <f>IFERROR(SUMIFS('Sales RAW DATA'!$G:$G,'Sales RAW DATA'!$I:$I,Incentive_Calc!$A91,'Sales RAW DATA'!$D:$D,"B2",'Sales RAW DATA'!$E:$E,Incentive_Calc!AB$5)/SUMIFS('Sales RAW DATA'!$F:$F,'Sales RAW DATA'!$I:$I,Incentive_Calc!$A91,'Sales RAW DATA'!$D:$D,"B2",'Sales RAW DATA'!$E:$E,Incentive_Calc!AB$5),"")</f>
        <v>0.56476876943994336</v>
      </c>
      <c r="AC91" s="44">
        <f>SUMIFS('Sales RAW DATA'!$G:$G,'Sales RAW DATA'!$I:$I,Incentive_Calc!$A91,'Sales RAW DATA'!$D:$D,"B2")/SUMIFS('Sales RAW DATA'!$F:$F,'Sales RAW DATA'!$I:$I,Incentive_Calc!$A91,'Sales RAW DATA'!$D:$D,"B2")</f>
        <v>0.58068856870917984</v>
      </c>
      <c r="AD91" s="44">
        <f>IFERROR(SUMIFS('Sales RAW DATA'!$G:$G,'Sales RAW DATA'!$I:$I,Incentive_Calc!$A91,'Sales RAW DATA'!$D:$D,"B3",'Sales RAW DATA'!$E:$E,Incentive_Calc!AD$5)/SUMIFS('Sales RAW DATA'!$F:$F,'Sales RAW DATA'!$I:$I,Incentive_Calc!$A91,'Sales RAW DATA'!$D:$D,"B3",'Sales RAW DATA'!$E:$E,Incentive_Calc!AD$5),"")</f>
        <v>0.55103004416550438</v>
      </c>
      <c r="AE91" s="44">
        <f>IFERROR(SUMIFS('Sales RAW DATA'!$G:$G,'Sales RAW DATA'!$I:$I,Incentive_Calc!$A91,'Sales RAW DATA'!$D:$D,"B3",'Sales RAW DATA'!$E:$E,Incentive_Calc!AE$5)/SUMIFS('Sales RAW DATA'!$F:$F,'Sales RAW DATA'!$I:$I,Incentive_Calc!$A91,'Sales RAW DATA'!$D:$D,"B3",'Sales RAW DATA'!$E:$E,Incentive_Calc!AE$5),"")</f>
        <v>0.80862068965517242</v>
      </c>
      <c r="AF91" s="44">
        <f>IFERROR(SUMIFS('Sales RAW DATA'!$G:$G,'Sales RAW DATA'!$I:$I,Incentive_Calc!$A91,'Sales RAW DATA'!$D:$D,"B3",'Sales RAW DATA'!$E:$E,Incentive_Calc!AF$5)/SUMIFS('Sales RAW DATA'!$F:$F,'Sales RAW DATA'!$I:$I,Incentive_Calc!$A91,'Sales RAW DATA'!$D:$D,"B3",'Sales RAW DATA'!$E:$E,Incentive_Calc!AF$5),"")</f>
        <v>1.5550803468747085</v>
      </c>
      <c r="AG91" s="44">
        <f>SUMIFS('Sales RAW DATA'!$G:$G,'Sales RAW DATA'!$I:$I,Incentive_Calc!$A91,'Sales RAW DATA'!$D:$D,"B3")/SUMIFS('Sales RAW DATA'!$F:$F,'Sales RAW DATA'!$I:$I,Incentive_Calc!$A91,'Sales RAW DATA'!$D:$D,"B3")</f>
        <v>1.0024463486871491</v>
      </c>
      <c r="AH91" s="44">
        <f>IFERROR(SUMIFS('Sales RAW DATA'!$G:$G,'Sales RAW DATA'!$I:$I,Incentive_Calc!$A91,'Sales RAW DATA'!$D:$D,"B4",'Sales RAW DATA'!$E:$E,Incentive_Calc!AH$5)/SUMIFS('Sales RAW DATA'!$F:$F,'Sales RAW DATA'!$I:$I,Incentive_Calc!$A91,'Sales RAW DATA'!$D:$D,"B4",'Sales RAW DATA'!$E:$E,Incentive_Calc!AH$5),"")</f>
        <v>0.90781595149692151</v>
      </c>
      <c r="AI91" s="44">
        <f>IFERROR(SUMIFS('Sales RAW DATA'!$G:$G,'Sales RAW DATA'!$I:$I,Incentive_Calc!$A91,'Sales RAW DATA'!$D:$D,"B4",'Sales RAW DATA'!$E:$E,Incentive_Calc!AI$5)/SUMIFS('Sales RAW DATA'!$F:$F,'Sales RAW DATA'!$I:$I,Incentive_Calc!$A91,'Sales RAW DATA'!$D:$D,"B4",'Sales RAW DATA'!$E:$E,Incentive_Calc!AI$5),"")</f>
        <v>1.2864456920949232</v>
      </c>
      <c r="AJ91" s="44">
        <f>IFERROR(SUMIFS('Sales RAW DATA'!$G:$G,'Sales RAW DATA'!$I:$I,Incentive_Calc!$A91,'Sales RAW DATA'!$D:$D,"B4",'Sales RAW DATA'!$E:$E,Incentive_Calc!AJ$5)/SUMIFS('Sales RAW DATA'!$F:$F,'Sales RAW DATA'!$I:$I,Incentive_Calc!$A91,'Sales RAW DATA'!$D:$D,"B4",'Sales RAW DATA'!$E:$E,Incentive_Calc!AJ$5),"")</f>
        <v>0.91673124025829433</v>
      </c>
      <c r="AK91" s="44">
        <f>SUMIFS('Sales RAW DATA'!$G:$G,'Sales RAW DATA'!$I:$I,Incentive_Calc!$A91,'Sales RAW DATA'!$D:$D,"B4")/SUMIFS('Sales RAW DATA'!$F:$F,'Sales RAW DATA'!$I:$I,Incentive_Calc!$A91,'Sales RAW DATA'!$D:$D,"B4")</f>
        <v>1.0369658647584361</v>
      </c>
      <c r="AL91" s="44">
        <f>IFERROR(SUMIFS('Sales RAW DATA'!$G:$G,'Sales RAW DATA'!$I:$I,Incentive_Calc!$A91,'Sales RAW DATA'!$D:$D,"B5",'Sales RAW DATA'!$E:$E,Incentive_Calc!AL$5)/SUMIFS('Sales RAW DATA'!$F:$F,'Sales RAW DATA'!$I:$I,Incentive_Calc!$A91,'Sales RAW DATA'!$D:$D,"B5",'Sales RAW DATA'!$E:$E,Incentive_Calc!AL$5),"")</f>
        <v>0.86335344249736667</v>
      </c>
      <c r="AM91" s="44">
        <f>IFERROR(SUMIFS('Sales RAW DATA'!$G:$G,'Sales RAW DATA'!$I:$I,Incentive_Calc!$A91,'Sales RAW DATA'!$D:$D,"B5",'Sales RAW DATA'!$E:$E,Incentive_Calc!AM$5)/SUMIFS('Sales RAW DATA'!$F:$F,'Sales RAW DATA'!$I:$I,Incentive_Calc!$A91,'Sales RAW DATA'!$D:$D,"B5",'Sales RAW DATA'!$E:$E,Incentive_Calc!AM$5),"")</f>
        <v>0.71557204413270725</v>
      </c>
      <c r="AN91" s="44">
        <f>IFERROR(SUMIFS('Sales RAW DATA'!$G:$G,'Sales RAW DATA'!$I:$I,Incentive_Calc!$A91,'Sales RAW DATA'!$D:$D,"B5",'Sales RAW DATA'!$E:$E,Incentive_Calc!AN$5)/SUMIFS('Sales RAW DATA'!$F:$F,'Sales RAW DATA'!$I:$I,Incentive_Calc!$A91,'Sales RAW DATA'!$D:$D,"B5",'Sales RAW DATA'!$E:$E,Incentive_Calc!AN$5),"")</f>
        <v>0.6498095410847089</v>
      </c>
      <c r="AO91" s="44">
        <f>SUMIFS('Sales RAW DATA'!$G:$G,'Sales RAW DATA'!$I:$I,Incentive_Calc!$A91,'Sales RAW DATA'!$D:$D,"B5")/SUMIFS('Sales RAW DATA'!$F:$F,'Sales RAW DATA'!$I:$I,Incentive_Calc!$A91,'Sales RAW DATA'!$D:$D,"B5")</f>
        <v>0.74128524557191167</v>
      </c>
      <c r="AP91" s="42">
        <f>SUM(SUMIFS('Sales RAW DATA'!$F$2:$F$22804,'Sales RAW DATA'!$I$2:$I$22804,Incentive_Calc!$A91,'Sales RAW DATA'!$D$2:$D$22804,"B1"),SUMIFS('Sales RAW DATA'!$F$2:$F$22804,'Sales RAW DATA'!$I$2:$I$22804,Incentive_Calc!$A91,'Sales RAW DATA'!$D$2:$D$22804,"B2"),SUMIFS('Sales RAW DATA'!$F$2:$F$22804,'Sales RAW DATA'!$I$2:$I$22804,Incentive_Calc!$A91,'Sales RAW DATA'!$D$2:$D$22804,"B3"),SUMIFS('Sales RAW DATA'!$F$2:$F$22804,'Sales RAW DATA'!$I$2:$I$22804,Incentive_Calc!$A91,'Sales RAW DATA'!$D$2:$D$22804,"B4"),SUMIFS('Sales RAW DATA'!$F$2:$F$22804,'Sales RAW DATA'!$I$2:$I$22804,Incentive_Calc!$A91,'Sales RAW DATA'!$D$2:$D$22804,"B5"))</f>
        <v>1980265</v>
      </c>
      <c r="AQ91" s="42">
        <f>SUM(SUMIFS('Sales RAW DATA'!$G$2:$G$22804,'Sales RAW DATA'!$I$2:$I$22804,Incentive_Calc!$A91,'Sales RAW DATA'!$D$2:$D$22804,"B1"),SUMIFS('Sales RAW DATA'!$G$2:$G$22804,'Sales RAW DATA'!$I$2:$I$22804,Incentive_Calc!$A91,'Sales RAW DATA'!$D$2:$D$22804,"B2"),SUMIFS('Sales RAW DATA'!$G$2:$G$22804,'Sales RAW DATA'!$I$2:$I$22804,Incentive_Calc!$A91,'Sales RAW DATA'!$D$2:$D$22804,"B3"),SUMIFS('Sales RAW DATA'!$G$2:$G$22804,'Sales RAW DATA'!$I$2:$I$22804,Incentive_Calc!$A91,'Sales RAW DATA'!$D$2:$D$22804,"B4"),SUMIFS('Sales RAW DATA'!$G$2:$G$22804,'Sales RAW DATA'!$I$2:$I$22804,Incentive_Calc!$A91,'Sales RAW DATA'!$D$2:$D$22804,"B5"))</f>
        <v>1845587</v>
      </c>
      <c r="AR91" s="45">
        <f t="shared" si="30"/>
        <v>93.198991044127936</v>
      </c>
      <c r="AS91" s="45">
        <f t="shared" si="31"/>
        <v>93</v>
      </c>
      <c r="AT91" s="46">
        <v>1.1000000000000001</v>
      </c>
      <c r="AU91" s="46">
        <v>0.83</v>
      </c>
      <c r="AV91" s="43" t="str">
        <f t="shared" si="17"/>
        <v>Yes</v>
      </c>
      <c r="AW91" s="43" t="str">
        <f t="shared" si="18"/>
        <v>Yes</v>
      </c>
      <c r="AX91" s="43" t="str">
        <f t="shared" si="19"/>
        <v>Yes</v>
      </c>
      <c r="AY91" s="43" t="str">
        <f t="shared" si="32"/>
        <v>Yes</v>
      </c>
    </row>
    <row r="92" spans="1:51" x14ac:dyDescent="0.35">
      <c r="A92" s="21" t="s">
        <v>966</v>
      </c>
      <c r="B92" s="21" t="s">
        <v>492</v>
      </c>
      <c r="C92" s="21" t="str">
        <f>_xlfn.XLOOKUP($A92,'Employee List'!$E:$E,'Employee List'!$D:$D,0)</f>
        <v>SF</v>
      </c>
      <c r="D92" s="42" t="str" cm="1">
        <f t="array" ref="D92">IFERROR(IF($G92="Yes",INDEX('Payment Plan'!$D$6:$D$42,MATCH(1,(Incentive_Calc!$C92='Payment Plan'!$B$6:$B$42)*(Incentive_Calc!$U92='Payment Plan'!$C$6:$C$42),0)),""),"")</f>
        <v/>
      </c>
      <c r="E92" s="42" t="str" cm="1">
        <f t="array" ref="E92">IFERROR(IF($H92="Yes",INDEX('Payment Plan'!$D$6:$D$42,MATCH(1,(Incentive_Calc!$C92='Payment Plan'!$B$6:$B$42)*(Incentive_Calc!$AS92='Payment Plan'!$C$6:$C$42),0)),""),"")</f>
        <v/>
      </c>
      <c r="F92" s="42">
        <f t="shared" si="20"/>
        <v>0</v>
      </c>
      <c r="G92" s="43" t="str">
        <f t="shared" si="21"/>
        <v>No</v>
      </c>
      <c r="H92" s="21" t="str">
        <f t="shared" si="22"/>
        <v>No</v>
      </c>
      <c r="I92" s="42">
        <f>IFERROR(SUMIFS('Sales RAW DATA'!$F$2:$F$30000,'Sales RAW DATA'!$I$2:$I$30000,Incentive_Calc!$A92,'Sales RAW DATA'!$E$2:$E$30000,Incentive_Calc!I$5),"")</f>
        <v>1254729</v>
      </c>
      <c r="J92" s="42">
        <f>IFERROR(SUMIFS('Sales RAW DATA'!$F$2:$F$30000,'Sales RAW DATA'!$I$2:$I$30000,Incentive_Calc!$A92,'Sales RAW DATA'!$E$2:$E$30000,Incentive_Calc!J$5),"")</f>
        <v>1266729</v>
      </c>
      <c r="K92" s="42">
        <f>IFERROR(SUMIFS('Sales RAW DATA'!$F$2:$F$30000,'Sales RAW DATA'!$I$2:$I$30000,Incentive_Calc!$A92,'Sales RAW DATA'!$E$2:$E$30000,Incentive_Calc!K$5),"")</f>
        <v>1290654</v>
      </c>
      <c r="L92" s="42">
        <f t="shared" si="23"/>
        <v>3812112</v>
      </c>
      <c r="M92" s="42">
        <f>IFERROR(SUMIFS('Sales RAW DATA'!$G$2:$G$30000,'Sales RAW DATA'!$I$2:$I$30000,Incentive_Calc!$A92,'Sales RAW DATA'!$E$2:$E$30000,Incentive_Calc!M$5),"")</f>
        <v>1145035</v>
      </c>
      <c r="N92" s="42">
        <f>IFERROR(SUMIFS('Sales RAW DATA'!$G$2:$G$30000,'Sales RAW DATA'!$I$2:$I$30000,Incentive_Calc!$A92,'Sales RAW DATA'!$E$2:$E$30000,Incentive_Calc!N$5),"")</f>
        <v>1192811</v>
      </c>
      <c r="O92" s="42">
        <f>IFERROR(SUMIFS('Sales RAW DATA'!$G$2:$G$30000,'Sales RAW DATA'!$I$2:$I$30000,Incentive_Calc!$A92,'Sales RAW DATA'!$E$2:$E$30000,Incentive_Calc!O$5),"")</f>
        <v>1188598</v>
      </c>
      <c r="P92" s="42">
        <f t="shared" si="24"/>
        <v>3526444</v>
      </c>
      <c r="Q92" s="44">
        <f t="shared" si="25"/>
        <v>0.91257554420117815</v>
      </c>
      <c r="R92" s="44">
        <f t="shared" si="26"/>
        <v>0.94164655581422707</v>
      </c>
      <c r="S92" s="44">
        <f t="shared" si="27"/>
        <v>0.92092690992318627</v>
      </c>
      <c r="T92" s="45">
        <f t="shared" si="28"/>
        <v>92.50630621555716</v>
      </c>
      <c r="U92" s="45">
        <f t="shared" si="29"/>
        <v>92</v>
      </c>
      <c r="V92" s="44">
        <f>IFERROR(SUMIFS('Sales RAW DATA'!$G:$G,'Sales RAW DATA'!$I:$I,Incentive_Calc!$A92,'Sales RAW DATA'!$D:$D,"B1",'Sales RAW DATA'!$E:$E,Incentive_Calc!V$5)/SUMIFS('Sales RAW DATA'!$F:$F,'Sales RAW DATA'!$I:$I,Incentive_Calc!$A92,'Sales RAW DATA'!$D:$D,"B1",'Sales RAW DATA'!$E:$E,Incentive_Calc!V$5),"")</f>
        <v>1.2389458072532311</v>
      </c>
      <c r="W92" s="44">
        <f>IFERROR(SUMIFS('Sales RAW DATA'!$G:$G,'Sales RAW DATA'!$I:$I,Incentive_Calc!$A92,'Sales RAW DATA'!$D:$D,"B1",'Sales RAW DATA'!$E:$E,Incentive_Calc!W$5)/SUMIFS('Sales RAW DATA'!$F:$F,'Sales RAW DATA'!$I:$I,Incentive_Calc!$A92,'Sales RAW DATA'!$D:$D,"B1",'Sales RAW DATA'!$E:$E,Incentive_Calc!W$5),"")</f>
        <v>1.0801615555662798</v>
      </c>
      <c r="X92" s="44">
        <f>IFERROR(SUMIFS('Sales RAW DATA'!$G:$G,'Sales RAW DATA'!$I:$I,Incentive_Calc!$A92,'Sales RAW DATA'!$D:$D,"B1",'Sales RAW DATA'!$E:$E,Incentive_Calc!X$5)/SUMIFS('Sales RAW DATA'!$F:$F,'Sales RAW DATA'!$I:$I,Incentive_Calc!$A92,'Sales RAW DATA'!$D:$D,"B1",'Sales RAW DATA'!$E:$E,Incentive_Calc!X$5),"")</f>
        <v>0.8022644809413858</v>
      </c>
      <c r="Y92" s="44">
        <f>SUMIFS('Sales RAW DATA'!$G:$G,'Sales RAW DATA'!$I:$I,Incentive_Calc!$A92,'Sales RAW DATA'!$D:$D,"B1")/SUMIFS('Sales RAW DATA'!$F:$F,'Sales RAW DATA'!$I:$I,Incentive_Calc!$A92,'Sales RAW DATA'!$D:$D,"B1")</f>
        <v>1.0452390139653611</v>
      </c>
      <c r="Z92" s="44">
        <f>IFERROR(SUMIFS('Sales RAW DATA'!$G:$G,'Sales RAW DATA'!$I:$I,Incentive_Calc!$A92,'Sales RAW DATA'!$D:$D,"B2",'Sales RAW DATA'!$E:$E,Incentive_Calc!Z$5)/SUMIFS('Sales RAW DATA'!$F:$F,'Sales RAW DATA'!$I:$I,Incentive_Calc!$A92,'Sales RAW DATA'!$D:$D,"B2",'Sales RAW DATA'!$E:$E,Incentive_Calc!Z$5),"")</f>
        <v>0.69441328247700251</v>
      </c>
      <c r="AA92" s="44">
        <f>IFERROR(SUMIFS('Sales RAW DATA'!$G:$G,'Sales RAW DATA'!$I:$I,Incentive_Calc!$A92,'Sales RAW DATA'!$D:$D,"B2",'Sales RAW DATA'!$E:$E,Incentive_Calc!AA$5)/SUMIFS('Sales RAW DATA'!$F:$F,'Sales RAW DATA'!$I:$I,Incentive_Calc!$A92,'Sales RAW DATA'!$D:$D,"B2",'Sales RAW DATA'!$E:$E,Incentive_Calc!AA$5),"")</f>
        <v>0.65076728735847289</v>
      </c>
      <c r="AB92" s="44">
        <f>IFERROR(SUMIFS('Sales RAW DATA'!$G:$G,'Sales RAW DATA'!$I:$I,Incentive_Calc!$A92,'Sales RAW DATA'!$D:$D,"B2",'Sales RAW DATA'!$E:$E,Incentive_Calc!AB$5)/SUMIFS('Sales RAW DATA'!$F:$F,'Sales RAW DATA'!$I:$I,Incentive_Calc!$A92,'Sales RAW DATA'!$D:$D,"B2",'Sales RAW DATA'!$E:$E,Incentive_Calc!AB$5),"")</f>
        <v>0.66395325937110217</v>
      </c>
      <c r="AC92" s="44">
        <f>SUMIFS('Sales RAW DATA'!$G:$G,'Sales RAW DATA'!$I:$I,Incentive_Calc!$A92,'Sales RAW DATA'!$D:$D,"B2")/SUMIFS('Sales RAW DATA'!$F:$F,'Sales RAW DATA'!$I:$I,Incentive_Calc!$A92,'Sales RAW DATA'!$D:$D,"B2")</f>
        <v>0.6699218896832736</v>
      </c>
      <c r="AD92" s="44">
        <f>IFERROR(SUMIFS('Sales RAW DATA'!$G:$G,'Sales RAW DATA'!$I:$I,Incentive_Calc!$A92,'Sales RAW DATA'!$D:$D,"B3",'Sales RAW DATA'!$E:$E,Incentive_Calc!AD$5)/SUMIFS('Sales RAW DATA'!$F:$F,'Sales RAW DATA'!$I:$I,Incentive_Calc!$A92,'Sales RAW DATA'!$D:$D,"B3",'Sales RAW DATA'!$E:$E,Incentive_Calc!AD$5),"")</f>
        <v>0.68048858887817421</v>
      </c>
      <c r="AE92" s="44">
        <f>IFERROR(SUMIFS('Sales RAW DATA'!$G:$G,'Sales RAW DATA'!$I:$I,Incentive_Calc!$A92,'Sales RAW DATA'!$D:$D,"B3",'Sales RAW DATA'!$E:$E,Incentive_Calc!AE$5)/SUMIFS('Sales RAW DATA'!$F:$F,'Sales RAW DATA'!$I:$I,Incentive_Calc!$A92,'Sales RAW DATA'!$D:$D,"B3",'Sales RAW DATA'!$E:$E,Incentive_Calc!AE$5),"")</f>
        <v>1.1879598417118569</v>
      </c>
      <c r="AF92" s="44">
        <f>IFERROR(SUMIFS('Sales RAW DATA'!$G:$G,'Sales RAW DATA'!$I:$I,Incentive_Calc!$A92,'Sales RAW DATA'!$D:$D,"B3",'Sales RAW DATA'!$E:$E,Incentive_Calc!AF$5)/SUMIFS('Sales RAW DATA'!$F:$F,'Sales RAW DATA'!$I:$I,Incentive_Calc!$A92,'Sales RAW DATA'!$D:$D,"B3",'Sales RAW DATA'!$E:$E,Incentive_Calc!AF$5),"")</f>
        <v>1.951810421516855</v>
      </c>
      <c r="AG92" s="44">
        <f>SUMIFS('Sales RAW DATA'!$G:$G,'Sales RAW DATA'!$I:$I,Incentive_Calc!$A92,'Sales RAW DATA'!$D:$D,"B3")/SUMIFS('Sales RAW DATA'!$F:$F,'Sales RAW DATA'!$I:$I,Incentive_Calc!$A92,'Sales RAW DATA'!$D:$D,"B3")</f>
        <v>1.3029745674255209</v>
      </c>
      <c r="AH92" s="44">
        <f>IFERROR(SUMIFS('Sales RAW DATA'!$G:$G,'Sales RAW DATA'!$I:$I,Incentive_Calc!$A92,'Sales RAW DATA'!$D:$D,"B4",'Sales RAW DATA'!$E:$E,Incentive_Calc!AH$5)/SUMIFS('Sales RAW DATA'!$F:$F,'Sales RAW DATA'!$I:$I,Incentive_Calc!$A92,'Sales RAW DATA'!$D:$D,"B4",'Sales RAW DATA'!$E:$E,Incentive_Calc!AH$5),"")</f>
        <v>0.84599665112259415</v>
      </c>
      <c r="AI92" s="44">
        <f>IFERROR(SUMIFS('Sales RAW DATA'!$G:$G,'Sales RAW DATA'!$I:$I,Incentive_Calc!$A92,'Sales RAW DATA'!$D:$D,"B4",'Sales RAW DATA'!$E:$E,Incentive_Calc!AI$5)/SUMIFS('Sales RAW DATA'!$F:$F,'Sales RAW DATA'!$I:$I,Incentive_Calc!$A92,'Sales RAW DATA'!$D:$D,"B4",'Sales RAW DATA'!$E:$E,Incentive_Calc!AI$5),"")</f>
        <v>1.066899115893359</v>
      </c>
      <c r="AJ92" s="44">
        <f>IFERROR(SUMIFS('Sales RAW DATA'!$G:$G,'Sales RAW DATA'!$I:$I,Incentive_Calc!$A92,'Sales RAW DATA'!$D:$D,"B4",'Sales RAW DATA'!$E:$E,Incentive_Calc!AJ$5)/SUMIFS('Sales RAW DATA'!$F:$F,'Sales RAW DATA'!$I:$I,Incentive_Calc!$A92,'Sales RAW DATA'!$D:$D,"B4",'Sales RAW DATA'!$E:$E,Incentive_Calc!AJ$5),"")</f>
        <v>0.91715625771414466</v>
      </c>
      <c r="AK92" s="44">
        <f>SUMIFS('Sales RAW DATA'!$G:$G,'Sales RAW DATA'!$I:$I,Incentive_Calc!$A92,'Sales RAW DATA'!$D:$D,"B4")/SUMIFS('Sales RAW DATA'!$F:$F,'Sales RAW DATA'!$I:$I,Incentive_Calc!$A92,'Sales RAW DATA'!$D:$D,"B4")</f>
        <v>0.94456403503749931</v>
      </c>
      <c r="AL92" s="44">
        <f>IFERROR(SUMIFS('Sales RAW DATA'!$G:$G,'Sales RAW DATA'!$I:$I,Incentive_Calc!$A92,'Sales RAW DATA'!$D:$D,"B5",'Sales RAW DATA'!$E:$E,Incentive_Calc!AL$5)/SUMIFS('Sales RAW DATA'!$F:$F,'Sales RAW DATA'!$I:$I,Incentive_Calc!$A92,'Sales RAW DATA'!$D:$D,"B5",'Sales RAW DATA'!$E:$E,Incentive_Calc!AL$5),"")</f>
        <v>0.88958449637132153</v>
      </c>
      <c r="AM92" s="44">
        <f>IFERROR(SUMIFS('Sales RAW DATA'!$G:$G,'Sales RAW DATA'!$I:$I,Incentive_Calc!$A92,'Sales RAW DATA'!$D:$D,"B5",'Sales RAW DATA'!$E:$E,Incentive_Calc!AM$5)/SUMIFS('Sales RAW DATA'!$F:$F,'Sales RAW DATA'!$I:$I,Incentive_Calc!$A92,'Sales RAW DATA'!$D:$D,"B5",'Sales RAW DATA'!$E:$E,Incentive_Calc!AM$5),"")</f>
        <v>0.76466381964445329</v>
      </c>
      <c r="AN92" s="44">
        <f>IFERROR(SUMIFS('Sales RAW DATA'!$G:$G,'Sales RAW DATA'!$I:$I,Incentive_Calc!$A92,'Sales RAW DATA'!$D:$D,"B5",'Sales RAW DATA'!$E:$E,Incentive_Calc!AN$5)/SUMIFS('Sales RAW DATA'!$F:$F,'Sales RAW DATA'!$I:$I,Incentive_Calc!$A92,'Sales RAW DATA'!$D:$D,"B5",'Sales RAW DATA'!$E:$E,Incentive_Calc!AN$5),"")</f>
        <v>0.53434291768660258</v>
      </c>
      <c r="AO92" s="44">
        <f>SUMIFS('Sales RAW DATA'!$G:$G,'Sales RAW DATA'!$I:$I,Incentive_Calc!$A92,'Sales RAW DATA'!$D:$D,"B5")/SUMIFS('Sales RAW DATA'!$F:$F,'Sales RAW DATA'!$I:$I,Incentive_Calc!$A92,'Sales RAW DATA'!$D:$D,"B5")</f>
        <v>0.72380719259483517</v>
      </c>
      <c r="AP92" s="42">
        <f>SUM(SUMIFS('Sales RAW DATA'!$F$2:$F$22804,'Sales RAW DATA'!$I$2:$I$22804,Incentive_Calc!$A92,'Sales RAW DATA'!$D$2:$D$22804,"B1"),SUMIFS('Sales RAW DATA'!$F$2:$F$22804,'Sales RAW DATA'!$I$2:$I$22804,Incentive_Calc!$A92,'Sales RAW DATA'!$D$2:$D$22804,"B2"),SUMIFS('Sales RAW DATA'!$F$2:$F$22804,'Sales RAW DATA'!$I$2:$I$22804,Incentive_Calc!$A92,'Sales RAW DATA'!$D$2:$D$22804,"B3"),SUMIFS('Sales RAW DATA'!$F$2:$F$22804,'Sales RAW DATA'!$I$2:$I$22804,Incentive_Calc!$A92,'Sales RAW DATA'!$D$2:$D$22804,"B4"),SUMIFS('Sales RAW DATA'!$F$2:$F$22804,'Sales RAW DATA'!$I$2:$I$22804,Incentive_Calc!$A92,'Sales RAW DATA'!$D$2:$D$22804,"B5"))</f>
        <v>1881126</v>
      </c>
      <c r="AQ92" s="42">
        <f>SUM(SUMIFS('Sales RAW DATA'!$G$2:$G$22804,'Sales RAW DATA'!$I$2:$I$22804,Incentive_Calc!$A92,'Sales RAW DATA'!$D$2:$D$22804,"B1"),SUMIFS('Sales RAW DATA'!$G$2:$G$22804,'Sales RAW DATA'!$I$2:$I$22804,Incentive_Calc!$A92,'Sales RAW DATA'!$D$2:$D$22804,"B2"),SUMIFS('Sales RAW DATA'!$G$2:$G$22804,'Sales RAW DATA'!$I$2:$I$22804,Incentive_Calc!$A92,'Sales RAW DATA'!$D$2:$D$22804,"B3"),SUMIFS('Sales RAW DATA'!$G$2:$G$22804,'Sales RAW DATA'!$I$2:$I$22804,Incentive_Calc!$A92,'Sales RAW DATA'!$D$2:$D$22804,"B4"),SUMIFS('Sales RAW DATA'!$G$2:$G$22804,'Sales RAW DATA'!$I$2:$I$22804,Incentive_Calc!$A92,'Sales RAW DATA'!$D$2:$D$22804,"B5"))</f>
        <v>1943336</v>
      </c>
      <c r="AR92" s="45">
        <f t="shared" si="30"/>
        <v>103.30706183424184</v>
      </c>
      <c r="AS92" s="45">
        <f t="shared" si="31"/>
        <v>103</v>
      </c>
      <c r="AT92" s="46">
        <v>1</v>
      </c>
      <c r="AU92" s="46">
        <v>0.71</v>
      </c>
      <c r="AV92" s="43" t="str">
        <f t="shared" si="17"/>
        <v>Yes</v>
      </c>
      <c r="AW92" s="43" t="str">
        <f t="shared" si="18"/>
        <v>Yes</v>
      </c>
      <c r="AX92" s="43" t="str">
        <f t="shared" si="19"/>
        <v>Yes</v>
      </c>
      <c r="AY92" s="43" t="str">
        <f t="shared" si="32"/>
        <v>Yes</v>
      </c>
    </row>
    <row r="93" spans="1:51" x14ac:dyDescent="0.35">
      <c r="A93" s="21" t="s">
        <v>967</v>
      </c>
      <c r="B93" s="21" t="s">
        <v>493</v>
      </c>
      <c r="C93" s="21" t="str">
        <f>_xlfn.XLOOKUP($A93,'Employee List'!$E:$E,'Employee List'!$D:$D,0)</f>
        <v>SF</v>
      </c>
      <c r="D93" s="42" t="str" cm="1">
        <f t="array" ref="D93">IFERROR(IF($G93="Yes",INDEX('Payment Plan'!$D$6:$D$42,MATCH(1,(Incentive_Calc!$C93='Payment Plan'!$B$6:$B$42)*(Incentive_Calc!$U93='Payment Plan'!$C$6:$C$42),0)),""),"")</f>
        <v/>
      </c>
      <c r="E93" s="42" t="str" cm="1">
        <f t="array" ref="E93">IFERROR(IF($H93="Yes",INDEX('Payment Plan'!$D$6:$D$42,MATCH(1,(Incentive_Calc!$C93='Payment Plan'!$B$6:$B$42)*(Incentive_Calc!$AS93='Payment Plan'!$C$6:$C$42),0)),""),"")</f>
        <v/>
      </c>
      <c r="F93" s="42">
        <f t="shared" si="20"/>
        <v>0</v>
      </c>
      <c r="G93" s="43" t="str">
        <f t="shared" si="21"/>
        <v>No</v>
      </c>
      <c r="H93" s="21" t="str">
        <f t="shared" si="22"/>
        <v>No</v>
      </c>
      <c r="I93" s="42">
        <f>IFERROR(SUMIFS('Sales RAW DATA'!$F$2:$F$30000,'Sales RAW DATA'!$I$2:$I$30000,Incentive_Calc!$A93,'Sales RAW DATA'!$E$2:$E$30000,Incentive_Calc!I$5),"")</f>
        <v>594339</v>
      </c>
      <c r="J93" s="42">
        <f>IFERROR(SUMIFS('Sales RAW DATA'!$F$2:$F$30000,'Sales RAW DATA'!$I$2:$I$30000,Incentive_Calc!$A93,'Sales RAW DATA'!$E$2:$E$30000,Incentive_Calc!J$5),"")</f>
        <v>596764</v>
      </c>
      <c r="K93" s="42">
        <f>IFERROR(SUMIFS('Sales RAW DATA'!$F$2:$F$30000,'Sales RAW DATA'!$I$2:$I$30000,Incentive_Calc!$A93,'Sales RAW DATA'!$E$2:$E$30000,Incentive_Calc!K$5),"")</f>
        <v>622150</v>
      </c>
      <c r="L93" s="42">
        <f t="shared" si="23"/>
        <v>1813253</v>
      </c>
      <c r="M93" s="42">
        <f>IFERROR(SUMIFS('Sales RAW DATA'!$G$2:$G$30000,'Sales RAW DATA'!$I$2:$I$30000,Incentive_Calc!$A93,'Sales RAW DATA'!$E$2:$E$30000,Incentive_Calc!M$5),"")</f>
        <v>533577</v>
      </c>
      <c r="N93" s="42">
        <f>IFERROR(SUMIFS('Sales RAW DATA'!$G$2:$G$30000,'Sales RAW DATA'!$I$2:$I$30000,Incentive_Calc!$A93,'Sales RAW DATA'!$E$2:$E$30000,Incentive_Calc!N$5),"")</f>
        <v>541576</v>
      </c>
      <c r="O93" s="42">
        <f>IFERROR(SUMIFS('Sales RAW DATA'!$G$2:$G$30000,'Sales RAW DATA'!$I$2:$I$30000,Incentive_Calc!$A93,'Sales RAW DATA'!$E$2:$E$30000,Incentive_Calc!O$5),"")</f>
        <v>480384</v>
      </c>
      <c r="P93" s="42">
        <f t="shared" si="24"/>
        <v>1555537</v>
      </c>
      <c r="Q93" s="44">
        <f t="shared" si="25"/>
        <v>0.89776541670662702</v>
      </c>
      <c r="R93" s="44">
        <f t="shared" si="26"/>
        <v>0.90752123117346217</v>
      </c>
      <c r="S93" s="44">
        <f t="shared" si="27"/>
        <v>0.77213533713734628</v>
      </c>
      <c r="T93" s="45">
        <f t="shared" si="28"/>
        <v>85.787090935462402</v>
      </c>
      <c r="U93" s="45">
        <f t="shared" si="29"/>
        <v>85</v>
      </c>
      <c r="V93" s="44">
        <f>IFERROR(SUMIFS('Sales RAW DATA'!$G:$G,'Sales RAW DATA'!$I:$I,Incentive_Calc!$A93,'Sales RAW DATA'!$D:$D,"B1",'Sales RAW DATA'!$E:$E,Incentive_Calc!V$5)/SUMIFS('Sales RAW DATA'!$F:$F,'Sales RAW DATA'!$I:$I,Incentive_Calc!$A93,'Sales RAW DATA'!$D:$D,"B1",'Sales RAW DATA'!$E:$E,Incentive_Calc!V$5),"")</f>
        <v>0.96484655288014776</v>
      </c>
      <c r="W93" s="44">
        <f>IFERROR(SUMIFS('Sales RAW DATA'!$G:$G,'Sales RAW DATA'!$I:$I,Incentive_Calc!$A93,'Sales RAW DATA'!$D:$D,"B1",'Sales RAW DATA'!$E:$E,Incentive_Calc!W$5)/SUMIFS('Sales RAW DATA'!$F:$F,'Sales RAW DATA'!$I:$I,Incentive_Calc!$A93,'Sales RAW DATA'!$D:$D,"B1",'Sales RAW DATA'!$E:$E,Incentive_Calc!W$5),"")</f>
        <v>0.87185108761069552</v>
      </c>
      <c r="X93" s="44">
        <f>IFERROR(SUMIFS('Sales RAW DATA'!$G:$G,'Sales RAW DATA'!$I:$I,Incentive_Calc!$A93,'Sales RAW DATA'!$D:$D,"B1",'Sales RAW DATA'!$E:$E,Incentive_Calc!X$5)/SUMIFS('Sales RAW DATA'!$F:$F,'Sales RAW DATA'!$I:$I,Incentive_Calc!$A93,'Sales RAW DATA'!$D:$D,"B1",'Sales RAW DATA'!$E:$E,Incentive_Calc!X$5),"")</f>
        <v>0.91463943012246252</v>
      </c>
      <c r="Y93" s="44">
        <f>SUMIFS('Sales RAW DATA'!$G:$G,'Sales RAW DATA'!$I:$I,Incentive_Calc!$A93,'Sales RAW DATA'!$D:$D,"B1")/SUMIFS('Sales RAW DATA'!$F:$F,'Sales RAW DATA'!$I:$I,Incentive_Calc!$A93,'Sales RAW DATA'!$D:$D,"B1")</f>
        <v>0.91784298273193876</v>
      </c>
      <c r="Z93" s="44">
        <f>IFERROR(SUMIFS('Sales RAW DATA'!$G:$G,'Sales RAW DATA'!$I:$I,Incentive_Calc!$A93,'Sales RAW DATA'!$D:$D,"B2",'Sales RAW DATA'!$E:$E,Incentive_Calc!Z$5)/SUMIFS('Sales RAW DATA'!$F:$F,'Sales RAW DATA'!$I:$I,Incentive_Calc!$A93,'Sales RAW DATA'!$D:$D,"B2",'Sales RAW DATA'!$E:$E,Incentive_Calc!Z$5),"")</f>
        <v>0.85568179241218223</v>
      </c>
      <c r="AA93" s="44">
        <f>IFERROR(SUMIFS('Sales RAW DATA'!$G:$G,'Sales RAW DATA'!$I:$I,Incentive_Calc!$A93,'Sales RAW DATA'!$D:$D,"B2",'Sales RAW DATA'!$E:$E,Incentive_Calc!AA$5)/SUMIFS('Sales RAW DATA'!$F:$F,'Sales RAW DATA'!$I:$I,Incentive_Calc!$A93,'Sales RAW DATA'!$D:$D,"B2",'Sales RAW DATA'!$E:$E,Incentive_Calc!AA$5),"")</f>
        <v>0.78823189949837968</v>
      </c>
      <c r="AB93" s="44">
        <f>IFERROR(SUMIFS('Sales RAW DATA'!$G:$G,'Sales RAW DATA'!$I:$I,Incentive_Calc!$A93,'Sales RAW DATA'!$D:$D,"B2",'Sales RAW DATA'!$E:$E,Incentive_Calc!AB$5)/SUMIFS('Sales RAW DATA'!$F:$F,'Sales RAW DATA'!$I:$I,Incentive_Calc!$A93,'Sales RAW DATA'!$D:$D,"B2",'Sales RAW DATA'!$E:$E,Incentive_Calc!AB$5),"")</f>
        <v>1.1554481219784307</v>
      </c>
      <c r="AC93" s="44">
        <f>SUMIFS('Sales RAW DATA'!$G:$G,'Sales RAW DATA'!$I:$I,Incentive_Calc!$A93,'Sales RAW DATA'!$D:$D,"B2")/SUMIFS('Sales RAW DATA'!$F:$F,'Sales RAW DATA'!$I:$I,Incentive_Calc!$A93,'Sales RAW DATA'!$D:$D,"B2")</f>
        <v>0.93475649543243566</v>
      </c>
      <c r="AD93" s="44">
        <f>IFERROR(SUMIFS('Sales RAW DATA'!$G:$G,'Sales RAW DATA'!$I:$I,Incentive_Calc!$A93,'Sales RAW DATA'!$D:$D,"B3",'Sales RAW DATA'!$E:$E,Incentive_Calc!AD$5)/SUMIFS('Sales RAW DATA'!$F:$F,'Sales RAW DATA'!$I:$I,Incentive_Calc!$A93,'Sales RAW DATA'!$D:$D,"B3",'Sales RAW DATA'!$E:$E,Incentive_Calc!AD$5),"")</f>
        <v>0.94777680210744786</v>
      </c>
      <c r="AE93" s="44">
        <f>IFERROR(SUMIFS('Sales RAW DATA'!$G:$G,'Sales RAW DATA'!$I:$I,Incentive_Calc!$A93,'Sales RAW DATA'!$D:$D,"B3",'Sales RAW DATA'!$E:$E,Incentive_Calc!AE$5)/SUMIFS('Sales RAW DATA'!$F:$F,'Sales RAW DATA'!$I:$I,Incentive_Calc!$A93,'Sales RAW DATA'!$D:$D,"B3",'Sales RAW DATA'!$E:$E,Incentive_Calc!AE$5),"")</f>
        <v>1.4631808278867102</v>
      </c>
      <c r="AF93" s="44">
        <f>IFERROR(SUMIFS('Sales RAW DATA'!$G:$G,'Sales RAW DATA'!$I:$I,Incentive_Calc!$A93,'Sales RAW DATA'!$D:$D,"B3",'Sales RAW DATA'!$E:$E,Incentive_Calc!AF$5)/SUMIFS('Sales RAW DATA'!$F:$F,'Sales RAW DATA'!$I:$I,Incentive_Calc!$A93,'Sales RAW DATA'!$D:$D,"B3",'Sales RAW DATA'!$E:$E,Incentive_Calc!AF$5),"")</f>
        <v>1.107258556421552</v>
      </c>
      <c r="AG93" s="44">
        <f>SUMIFS('Sales RAW DATA'!$G:$G,'Sales RAW DATA'!$I:$I,Incentive_Calc!$A93,'Sales RAW DATA'!$D:$D,"B3")/SUMIFS('Sales RAW DATA'!$F:$F,'Sales RAW DATA'!$I:$I,Incentive_Calc!$A93,'Sales RAW DATA'!$D:$D,"B3")</f>
        <v>1.1680806553245116</v>
      </c>
      <c r="AH93" s="44">
        <f>IFERROR(SUMIFS('Sales RAW DATA'!$G:$G,'Sales RAW DATA'!$I:$I,Incentive_Calc!$A93,'Sales RAW DATA'!$D:$D,"B4",'Sales RAW DATA'!$E:$E,Incentive_Calc!AH$5)/SUMIFS('Sales RAW DATA'!$F:$F,'Sales RAW DATA'!$I:$I,Incentive_Calc!$A93,'Sales RAW DATA'!$D:$D,"B4",'Sales RAW DATA'!$E:$E,Incentive_Calc!AH$5),"")</f>
        <v>0.60160584236115311</v>
      </c>
      <c r="AI93" s="44">
        <f>IFERROR(SUMIFS('Sales RAW DATA'!$G:$G,'Sales RAW DATA'!$I:$I,Incentive_Calc!$A93,'Sales RAW DATA'!$D:$D,"B4",'Sales RAW DATA'!$E:$E,Incentive_Calc!AI$5)/SUMIFS('Sales RAW DATA'!$F:$F,'Sales RAW DATA'!$I:$I,Incentive_Calc!$A93,'Sales RAW DATA'!$D:$D,"B4",'Sales RAW DATA'!$E:$E,Incentive_Calc!AI$5),"")</f>
        <v>0.80097068145800321</v>
      </c>
      <c r="AJ93" s="44">
        <f>IFERROR(SUMIFS('Sales RAW DATA'!$G:$G,'Sales RAW DATA'!$I:$I,Incentive_Calc!$A93,'Sales RAW DATA'!$D:$D,"B4",'Sales RAW DATA'!$E:$E,Incentive_Calc!AJ$5)/SUMIFS('Sales RAW DATA'!$F:$F,'Sales RAW DATA'!$I:$I,Incentive_Calc!$A93,'Sales RAW DATA'!$D:$D,"B4",'Sales RAW DATA'!$E:$E,Incentive_Calc!AJ$5),"")</f>
        <v>0.64509160569809865</v>
      </c>
      <c r="AK93" s="44">
        <f>SUMIFS('Sales RAW DATA'!$G:$G,'Sales RAW DATA'!$I:$I,Incentive_Calc!$A93,'Sales RAW DATA'!$D:$D,"B4")/SUMIFS('Sales RAW DATA'!$F:$F,'Sales RAW DATA'!$I:$I,Incentive_Calc!$A93,'Sales RAW DATA'!$D:$D,"B4")</f>
        <v>0.68340508858756155</v>
      </c>
      <c r="AL93" s="44">
        <f>IFERROR(SUMIFS('Sales RAW DATA'!$G:$G,'Sales RAW DATA'!$I:$I,Incentive_Calc!$A93,'Sales RAW DATA'!$D:$D,"B5",'Sales RAW DATA'!$E:$E,Incentive_Calc!AL$5)/SUMIFS('Sales RAW DATA'!$F:$F,'Sales RAW DATA'!$I:$I,Incentive_Calc!$A93,'Sales RAW DATA'!$D:$D,"B5",'Sales RAW DATA'!$E:$E,Incentive_Calc!AL$5),"")</f>
        <v>0.53567428315412191</v>
      </c>
      <c r="AM93" s="44">
        <f>IFERROR(SUMIFS('Sales RAW DATA'!$G:$G,'Sales RAW DATA'!$I:$I,Incentive_Calc!$A93,'Sales RAW DATA'!$D:$D,"B5",'Sales RAW DATA'!$E:$E,Incentive_Calc!AM$5)/SUMIFS('Sales RAW DATA'!$F:$F,'Sales RAW DATA'!$I:$I,Incentive_Calc!$A93,'Sales RAW DATA'!$D:$D,"B5",'Sales RAW DATA'!$E:$E,Incentive_Calc!AM$5),"")</f>
        <v>0.99903276508281946</v>
      </c>
      <c r="AN93" s="44">
        <f>IFERROR(SUMIFS('Sales RAW DATA'!$G:$G,'Sales RAW DATA'!$I:$I,Incentive_Calc!$A93,'Sales RAW DATA'!$D:$D,"B5",'Sales RAW DATA'!$E:$E,Incentive_Calc!AN$5)/SUMIFS('Sales RAW DATA'!$F:$F,'Sales RAW DATA'!$I:$I,Incentive_Calc!$A93,'Sales RAW DATA'!$D:$D,"B5",'Sales RAW DATA'!$E:$E,Incentive_Calc!AN$5),"")</f>
        <v>0.6444824547763438</v>
      </c>
      <c r="AO93" s="44">
        <f>SUMIFS('Sales RAW DATA'!$G:$G,'Sales RAW DATA'!$I:$I,Incentive_Calc!$A93,'Sales RAW DATA'!$D:$D,"B5")/SUMIFS('Sales RAW DATA'!$F:$F,'Sales RAW DATA'!$I:$I,Incentive_Calc!$A93,'Sales RAW DATA'!$D:$D,"B5")</f>
        <v>0.71753180235048708</v>
      </c>
      <c r="AP93" s="42">
        <f>SUM(SUMIFS('Sales RAW DATA'!$F$2:$F$22804,'Sales RAW DATA'!$I$2:$I$22804,Incentive_Calc!$A93,'Sales RAW DATA'!$D$2:$D$22804,"B1"),SUMIFS('Sales RAW DATA'!$F$2:$F$22804,'Sales RAW DATA'!$I$2:$I$22804,Incentive_Calc!$A93,'Sales RAW DATA'!$D$2:$D$22804,"B2"),SUMIFS('Sales RAW DATA'!$F$2:$F$22804,'Sales RAW DATA'!$I$2:$I$22804,Incentive_Calc!$A93,'Sales RAW DATA'!$D$2:$D$22804,"B3"),SUMIFS('Sales RAW DATA'!$F$2:$F$22804,'Sales RAW DATA'!$I$2:$I$22804,Incentive_Calc!$A93,'Sales RAW DATA'!$D$2:$D$22804,"B4"),SUMIFS('Sales RAW DATA'!$F$2:$F$22804,'Sales RAW DATA'!$I$2:$I$22804,Incentive_Calc!$A93,'Sales RAW DATA'!$D$2:$D$22804,"B5"))</f>
        <v>1025854</v>
      </c>
      <c r="AQ93" s="42">
        <f>SUM(SUMIFS('Sales RAW DATA'!$G$2:$G$22804,'Sales RAW DATA'!$I$2:$I$22804,Incentive_Calc!$A93,'Sales RAW DATA'!$D$2:$D$22804,"B1"),SUMIFS('Sales RAW DATA'!$G$2:$G$22804,'Sales RAW DATA'!$I$2:$I$22804,Incentive_Calc!$A93,'Sales RAW DATA'!$D$2:$D$22804,"B2"),SUMIFS('Sales RAW DATA'!$G$2:$G$22804,'Sales RAW DATA'!$I$2:$I$22804,Incentive_Calc!$A93,'Sales RAW DATA'!$D$2:$D$22804,"B3"),SUMIFS('Sales RAW DATA'!$G$2:$G$22804,'Sales RAW DATA'!$I$2:$I$22804,Incentive_Calc!$A93,'Sales RAW DATA'!$D$2:$D$22804,"B4"),SUMIFS('Sales RAW DATA'!$G$2:$G$22804,'Sales RAW DATA'!$I$2:$I$22804,Incentive_Calc!$A93,'Sales RAW DATA'!$D$2:$D$22804,"B5"))</f>
        <v>947781</v>
      </c>
      <c r="AR93" s="45">
        <f t="shared" si="30"/>
        <v>92.389462828043762</v>
      </c>
      <c r="AS93" s="45">
        <f t="shared" si="31"/>
        <v>92</v>
      </c>
      <c r="AT93" s="46">
        <v>1.17</v>
      </c>
      <c r="AU93" s="46">
        <v>0.85</v>
      </c>
      <c r="AV93" s="43" t="str">
        <f t="shared" si="17"/>
        <v>Yes</v>
      </c>
      <c r="AW93" s="43" t="str">
        <f t="shared" si="18"/>
        <v>Yes</v>
      </c>
      <c r="AX93" s="43" t="str">
        <f t="shared" si="19"/>
        <v>No</v>
      </c>
      <c r="AY93" s="43" t="str">
        <f t="shared" si="32"/>
        <v>Yes</v>
      </c>
    </row>
    <row r="94" spans="1:51" x14ac:dyDescent="0.35">
      <c r="A94" s="21" t="s">
        <v>968</v>
      </c>
      <c r="B94" s="21" t="s">
        <v>494</v>
      </c>
      <c r="C94" s="21" t="str">
        <f>_xlfn.XLOOKUP($A94,'Employee List'!$E:$E,'Employee List'!$D:$D,0)</f>
        <v>SF</v>
      </c>
      <c r="D94" s="42" cm="1">
        <f t="array" ref="D94">IFERROR(IF($G94="Yes",INDEX('Payment Plan'!$D$6:$D$42,MATCH(1,(Incentive_Calc!$C94='Payment Plan'!$B$6:$B$42)*(Incentive_Calc!$U94='Payment Plan'!$C$6:$C$42),0)),""),"")</f>
        <v>39883.798828125</v>
      </c>
      <c r="E94" s="42" t="str" cm="1">
        <f t="array" ref="E94">IFERROR(IF($H94="Yes",INDEX('Payment Plan'!$D$6:$D$42,MATCH(1,(Incentive_Calc!$C94='Payment Plan'!$B$6:$B$42)*(Incentive_Calc!$AS94='Payment Plan'!$C$6:$C$42),0)),""),"")</f>
        <v/>
      </c>
      <c r="F94" s="42">
        <f t="shared" si="20"/>
        <v>39883.798828125</v>
      </c>
      <c r="G94" s="43" t="str">
        <f t="shared" si="21"/>
        <v>Yes</v>
      </c>
      <c r="H94" s="21" t="str">
        <f t="shared" si="22"/>
        <v>No</v>
      </c>
      <c r="I94" s="42">
        <f>IFERROR(SUMIFS('Sales RAW DATA'!$F$2:$F$30000,'Sales RAW DATA'!$I$2:$I$30000,Incentive_Calc!$A94,'Sales RAW DATA'!$E$2:$E$30000,Incentive_Calc!I$5),"")</f>
        <v>977516</v>
      </c>
      <c r="J94" s="42">
        <f>IFERROR(SUMIFS('Sales RAW DATA'!$F$2:$F$30000,'Sales RAW DATA'!$I$2:$I$30000,Incentive_Calc!$A94,'Sales RAW DATA'!$E$2:$E$30000,Incentive_Calc!J$5),"")</f>
        <v>958398</v>
      </c>
      <c r="K94" s="42">
        <f>IFERROR(SUMIFS('Sales RAW DATA'!$F$2:$F$30000,'Sales RAW DATA'!$I$2:$I$30000,Incentive_Calc!$A94,'Sales RAW DATA'!$E$2:$E$30000,Incentive_Calc!K$5),"")</f>
        <v>976235</v>
      </c>
      <c r="L94" s="42">
        <f t="shared" si="23"/>
        <v>2912149</v>
      </c>
      <c r="M94" s="42">
        <f>IFERROR(SUMIFS('Sales RAW DATA'!$G$2:$G$30000,'Sales RAW DATA'!$I$2:$I$30000,Incentive_Calc!$A94,'Sales RAW DATA'!$E$2:$E$30000,Incentive_Calc!M$5),"")</f>
        <v>1056404</v>
      </c>
      <c r="N94" s="42">
        <f>IFERROR(SUMIFS('Sales RAW DATA'!$G$2:$G$30000,'Sales RAW DATA'!$I$2:$I$30000,Incentive_Calc!$A94,'Sales RAW DATA'!$E$2:$E$30000,Incentive_Calc!N$5),"")</f>
        <v>1004287</v>
      </c>
      <c r="O94" s="42">
        <f>IFERROR(SUMIFS('Sales RAW DATA'!$G$2:$G$30000,'Sales RAW DATA'!$I$2:$I$30000,Incentive_Calc!$A94,'Sales RAW DATA'!$E$2:$E$30000,Incentive_Calc!O$5),"")</f>
        <v>1027387</v>
      </c>
      <c r="P94" s="42">
        <f t="shared" si="24"/>
        <v>3088078</v>
      </c>
      <c r="Q94" s="44">
        <f t="shared" si="25"/>
        <v>1.0807025153552474</v>
      </c>
      <c r="R94" s="44">
        <f t="shared" si="26"/>
        <v>1.0478809429902818</v>
      </c>
      <c r="S94" s="44">
        <f t="shared" si="27"/>
        <v>1.0523972199316762</v>
      </c>
      <c r="T94" s="45">
        <f t="shared" si="28"/>
        <v>106.04120874309659</v>
      </c>
      <c r="U94" s="45">
        <f t="shared" si="29"/>
        <v>106</v>
      </c>
      <c r="V94" s="44">
        <f>IFERROR(SUMIFS('Sales RAW DATA'!$G:$G,'Sales RAW DATA'!$I:$I,Incentive_Calc!$A94,'Sales RAW DATA'!$D:$D,"B1",'Sales RAW DATA'!$E:$E,Incentive_Calc!V$5)/SUMIFS('Sales RAW DATA'!$F:$F,'Sales RAW DATA'!$I:$I,Incentive_Calc!$A94,'Sales RAW DATA'!$D:$D,"B1",'Sales RAW DATA'!$E:$E,Incentive_Calc!V$5),"")</f>
        <v>1.4490450808845239</v>
      </c>
      <c r="W94" s="44">
        <f>IFERROR(SUMIFS('Sales RAW DATA'!$G:$G,'Sales RAW DATA'!$I:$I,Incentive_Calc!$A94,'Sales RAW DATA'!$D:$D,"B1",'Sales RAW DATA'!$E:$E,Incentive_Calc!W$5)/SUMIFS('Sales RAW DATA'!$F:$F,'Sales RAW DATA'!$I:$I,Incentive_Calc!$A94,'Sales RAW DATA'!$D:$D,"B1",'Sales RAW DATA'!$E:$E,Incentive_Calc!W$5),"")</f>
        <v>0.87951602597801737</v>
      </c>
      <c r="X94" s="44">
        <f>IFERROR(SUMIFS('Sales RAW DATA'!$G:$G,'Sales RAW DATA'!$I:$I,Incentive_Calc!$A94,'Sales RAW DATA'!$D:$D,"B1",'Sales RAW DATA'!$E:$E,Incentive_Calc!X$5)/SUMIFS('Sales RAW DATA'!$F:$F,'Sales RAW DATA'!$I:$I,Incentive_Calc!$A94,'Sales RAW DATA'!$D:$D,"B1",'Sales RAW DATA'!$E:$E,Incentive_Calc!X$5),"")</f>
        <v>1.007847804196037</v>
      </c>
      <c r="Y94" s="44">
        <f>SUMIFS('Sales RAW DATA'!$G:$G,'Sales RAW DATA'!$I:$I,Incentive_Calc!$A94,'Sales RAW DATA'!$D:$D,"B1")/SUMIFS('Sales RAW DATA'!$F:$F,'Sales RAW DATA'!$I:$I,Incentive_Calc!$A94,'Sales RAW DATA'!$D:$D,"B1")</f>
        <v>1.1176866949794098</v>
      </c>
      <c r="Z94" s="44">
        <f>IFERROR(SUMIFS('Sales RAW DATA'!$G:$G,'Sales RAW DATA'!$I:$I,Incentive_Calc!$A94,'Sales RAW DATA'!$D:$D,"B2",'Sales RAW DATA'!$E:$E,Incentive_Calc!Z$5)/SUMIFS('Sales RAW DATA'!$F:$F,'Sales RAW DATA'!$I:$I,Incentive_Calc!$A94,'Sales RAW DATA'!$D:$D,"B2",'Sales RAW DATA'!$E:$E,Incentive_Calc!Z$5),"")</f>
        <v>1.4075839098129643</v>
      </c>
      <c r="AA94" s="44">
        <f>IFERROR(SUMIFS('Sales RAW DATA'!$G:$G,'Sales RAW DATA'!$I:$I,Incentive_Calc!$A94,'Sales RAW DATA'!$D:$D,"B2",'Sales RAW DATA'!$E:$E,Incentive_Calc!AA$5)/SUMIFS('Sales RAW DATA'!$F:$F,'Sales RAW DATA'!$I:$I,Incentive_Calc!$A94,'Sales RAW DATA'!$D:$D,"B2",'Sales RAW DATA'!$E:$E,Incentive_Calc!AA$5),"")</f>
        <v>1.1328113235958439</v>
      </c>
      <c r="AB94" s="44">
        <f>IFERROR(SUMIFS('Sales RAW DATA'!$G:$G,'Sales RAW DATA'!$I:$I,Incentive_Calc!$A94,'Sales RAW DATA'!$D:$D,"B2",'Sales RAW DATA'!$E:$E,Incentive_Calc!AB$5)/SUMIFS('Sales RAW DATA'!$F:$F,'Sales RAW DATA'!$I:$I,Incentive_Calc!$A94,'Sales RAW DATA'!$D:$D,"B2",'Sales RAW DATA'!$E:$E,Incentive_Calc!AB$5),"")</f>
        <v>1.2218963989365987</v>
      </c>
      <c r="AC94" s="44">
        <f>SUMIFS('Sales RAW DATA'!$G:$G,'Sales RAW DATA'!$I:$I,Incentive_Calc!$A94,'Sales RAW DATA'!$D:$D,"B2")/SUMIFS('Sales RAW DATA'!$F:$F,'Sales RAW DATA'!$I:$I,Incentive_Calc!$A94,'Sales RAW DATA'!$D:$D,"B2")</f>
        <v>1.2526458179721587</v>
      </c>
      <c r="AD94" s="44">
        <f>IFERROR(SUMIFS('Sales RAW DATA'!$G:$G,'Sales RAW DATA'!$I:$I,Incentive_Calc!$A94,'Sales RAW DATA'!$D:$D,"B3",'Sales RAW DATA'!$E:$E,Incentive_Calc!AD$5)/SUMIFS('Sales RAW DATA'!$F:$F,'Sales RAW DATA'!$I:$I,Incentive_Calc!$A94,'Sales RAW DATA'!$D:$D,"B3",'Sales RAW DATA'!$E:$E,Incentive_Calc!AD$5),"")</f>
        <v>0.60681784823132245</v>
      </c>
      <c r="AE94" s="44">
        <f>IFERROR(SUMIFS('Sales RAW DATA'!$G:$G,'Sales RAW DATA'!$I:$I,Incentive_Calc!$A94,'Sales RAW DATA'!$D:$D,"B3",'Sales RAW DATA'!$E:$E,Incentive_Calc!AE$5)/SUMIFS('Sales RAW DATA'!$F:$F,'Sales RAW DATA'!$I:$I,Incentive_Calc!$A94,'Sales RAW DATA'!$D:$D,"B3",'Sales RAW DATA'!$E:$E,Incentive_Calc!AE$5),"")</f>
        <v>0.98029694877206686</v>
      </c>
      <c r="AF94" s="44">
        <f>IFERROR(SUMIFS('Sales RAW DATA'!$G:$G,'Sales RAW DATA'!$I:$I,Incentive_Calc!$A94,'Sales RAW DATA'!$D:$D,"B3",'Sales RAW DATA'!$E:$E,Incentive_Calc!AF$5)/SUMIFS('Sales RAW DATA'!$F:$F,'Sales RAW DATA'!$I:$I,Incentive_Calc!$A94,'Sales RAW DATA'!$D:$D,"B3",'Sales RAW DATA'!$E:$E,Incentive_Calc!AF$5),"")</f>
        <v>2.4552832919768401</v>
      </c>
      <c r="AG94" s="44">
        <f>SUMIFS('Sales RAW DATA'!$G:$G,'Sales RAW DATA'!$I:$I,Incentive_Calc!$A94,'Sales RAW DATA'!$D:$D,"B3")/SUMIFS('Sales RAW DATA'!$F:$F,'Sales RAW DATA'!$I:$I,Incentive_Calc!$A94,'Sales RAW DATA'!$D:$D,"B3")</f>
        <v>1.4108192579566354</v>
      </c>
      <c r="AH94" s="44">
        <f>IFERROR(SUMIFS('Sales RAW DATA'!$G:$G,'Sales RAW DATA'!$I:$I,Incentive_Calc!$A94,'Sales RAW DATA'!$D:$D,"B4",'Sales RAW DATA'!$E:$E,Incentive_Calc!AH$5)/SUMIFS('Sales RAW DATA'!$F:$F,'Sales RAW DATA'!$I:$I,Incentive_Calc!$A94,'Sales RAW DATA'!$D:$D,"B4",'Sales RAW DATA'!$E:$E,Incentive_Calc!AH$5),"")</f>
        <v>1.588207123030611</v>
      </c>
      <c r="AI94" s="44">
        <f>IFERROR(SUMIFS('Sales RAW DATA'!$G:$G,'Sales RAW DATA'!$I:$I,Incentive_Calc!$A94,'Sales RAW DATA'!$D:$D,"B4",'Sales RAW DATA'!$E:$E,Incentive_Calc!AI$5)/SUMIFS('Sales RAW DATA'!$F:$F,'Sales RAW DATA'!$I:$I,Incentive_Calc!$A94,'Sales RAW DATA'!$D:$D,"B4",'Sales RAW DATA'!$E:$E,Incentive_Calc!AI$5),"")</f>
        <v>1.732178289696559</v>
      </c>
      <c r="AJ94" s="44">
        <f>IFERROR(SUMIFS('Sales RAW DATA'!$G:$G,'Sales RAW DATA'!$I:$I,Incentive_Calc!$A94,'Sales RAW DATA'!$D:$D,"B4",'Sales RAW DATA'!$E:$E,Incentive_Calc!AJ$5)/SUMIFS('Sales RAW DATA'!$F:$F,'Sales RAW DATA'!$I:$I,Incentive_Calc!$A94,'Sales RAW DATA'!$D:$D,"B4",'Sales RAW DATA'!$E:$E,Incentive_Calc!AJ$5),"")</f>
        <v>1.2875210950684417</v>
      </c>
      <c r="AK94" s="44">
        <f>SUMIFS('Sales RAW DATA'!$G:$G,'Sales RAW DATA'!$I:$I,Incentive_Calc!$A94,'Sales RAW DATA'!$D:$D,"B4")/SUMIFS('Sales RAW DATA'!$F:$F,'Sales RAW DATA'!$I:$I,Incentive_Calc!$A94,'Sales RAW DATA'!$D:$D,"B4")</f>
        <v>1.5331405644094771</v>
      </c>
      <c r="AL94" s="44">
        <f>IFERROR(SUMIFS('Sales RAW DATA'!$G:$G,'Sales RAW DATA'!$I:$I,Incentive_Calc!$A94,'Sales RAW DATA'!$D:$D,"B5",'Sales RAW DATA'!$E:$E,Incentive_Calc!AL$5)/SUMIFS('Sales RAW DATA'!$F:$F,'Sales RAW DATA'!$I:$I,Incentive_Calc!$A94,'Sales RAW DATA'!$D:$D,"B5",'Sales RAW DATA'!$E:$E,Incentive_Calc!AL$5),"")</f>
        <v>1.0337273515585779</v>
      </c>
      <c r="AM94" s="44">
        <f>IFERROR(SUMIFS('Sales RAW DATA'!$G:$G,'Sales RAW DATA'!$I:$I,Incentive_Calc!$A94,'Sales RAW DATA'!$D:$D,"B5",'Sales RAW DATA'!$E:$E,Incentive_Calc!AM$5)/SUMIFS('Sales RAW DATA'!$F:$F,'Sales RAW DATA'!$I:$I,Incentive_Calc!$A94,'Sales RAW DATA'!$D:$D,"B5",'Sales RAW DATA'!$E:$E,Incentive_Calc!AM$5),"")</f>
        <v>1.1937868293187222</v>
      </c>
      <c r="AN94" s="44">
        <f>IFERROR(SUMIFS('Sales RAW DATA'!$G:$G,'Sales RAW DATA'!$I:$I,Incentive_Calc!$A94,'Sales RAW DATA'!$D:$D,"B5",'Sales RAW DATA'!$E:$E,Incentive_Calc!AN$5)/SUMIFS('Sales RAW DATA'!$F:$F,'Sales RAW DATA'!$I:$I,Incentive_Calc!$A94,'Sales RAW DATA'!$D:$D,"B5",'Sales RAW DATA'!$E:$E,Incentive_Calc!AN$5),"")</f>
        <v>1.0790485558436913</v>
      </c>
      <c r="AO94" s="44">
        <f>SUMIFS('Sales RAW DATA'!$G:$G,'Sales RAW DATA'!$I:$I,Incentive_Calc!$A94,'Sales RAW DATA'!$D:$D,"B5")/SUMIFS('Sales RAW DATA'!$F:$F,'Sales RAW DATA'!$I:$I,Incentive_Calc!$A94,'Sales RAW DATA'!$D:$D,"B5")</f>
        <v>1.09832922056489</v>
      </c>
      <c r="AP94" s="42">
        <f>SUM(SUMIFS('Sales RAW DATA'!$F$2:$F$22804,'Sales RAW DATA'!$I$2:$I$22804,Incentive_Calc!$A94,'Sales RAW DATA'!$D$2:$D$22804,"B1"),SUMIFS('Sales RAW DATA'!$F$2:$F$22804,'Sales RAW DATA'!$I$2:$I$22804,Incentive_Calc!$A94,'Sales RAW DATA'!$D$2:$D$22804,"B2"),SUMIFS('Sales RAW DATA'!$F$2:$F$22804,'Sales RAW DATA'!$I$2:$I$22804,Incentive_Calc!$A94,'Sales RAW DATA'!$D$2:$D$22804,"B3"),SUMIFS('Sales RAW DATA'!$F$2:$F$22804,'Sales RAW DATA'!$I$2:$I$22804,Incentive_Calc!$A94,'Sales RAW DATA'!$D$2:$D$22804,"B4"),SUMIFS('Sales RAW DATA'!$F$2:$F$22804,'Sales RAW DATA'!$I$2:$I$22804,Incentive_Calc!$A94,'Sales RAW DATA'!$D$2:$D$22804,"B5"))</f>
        <v>1189242</v>
      </c>
      <c r="AQ94" s="42">
        <f>SUM(SUMIFS('Sales RAW DATA'!$G$2:$G$22804,'Sales RAW DATA'!$I$2:$I$22804,Incentive_Calc!$A94,'Sales RAW DATA'!$D$2:$D$22804,"B1"),SUMIFS('Sales RAW DATA'!$G$2:$G$22804,'Sales RAW DATA'!$I$2:$I$22804,Incentive_Calc!$A94,'Sales RAW DATA'!$D$2:$D$22804,"B2"),SUMIFS('Sales RAW DATA'!$G$2:$G$22804,'Sales RAW DATA'!$I$2:$I$22804,Incentive_Calc!$A94,'Sales RAW DATA'!$D$2:$D$22804,"B3"),SUMIFS('Sales RAW DATA'!$G$2:$G$22804,'Sales RAW DATA'!$I$2:$I$22804,Incentive_Calc!$A94,'Sales RAW DATA'!$D$2:$D$22804,"B4"),SUMIFS('Sales RAW DATA'!$G$2:$G$22804,'Sales RAW DATA'!$I$2:$I$22804,Incentive_Calc!$A94,'Sales RAW DATA'!$D$2:$D$22804,"B5"))</f>
        <v>1558399</v>
      </c>
      <c r="AR94" s="45">
        <f t="shared" si="30"/>
        <v>131.04136920828563</v>
      </c>
      <c r="AS94" s="45">
        <f t="shared" si="31"/>
        <v>120</v>
      </c>
      <c r="AT94" s="46">
        <v>1</v>
      </c>
      <c r="AU94" s="46">
        <v>0.94</v>
      </c>
      <c r="AV94" s="43" t="str">
        <f t="shared" si="17"/>
        <v>Yes</v>
      </c>
      <c r="AW94" s="43" t="str">
        <f t="shared" si="18"/>
        <v>Yes</v>
      </c>
      <c r="AX94" s="43" t="str">
        <f t="shared" si="19"/>
        <v>Yes</v>
      </c>
      <c r="AY94" s="43" t="str">
        <f t="shared" si="32"/>
        <v>Yes</v>
      </c>
    </row>
    <row r="95" spans="1:51" x14ac:dyDescent="0.35">
      <c r="A95" s="21" t="s">
        <v>969</v>
      </c>
      <c r="B95" s="21" t="s">
        <v>495</v>
      </c>
      <c r="C95" s="21" t="str">
        <f>_xlfn.XLOOKUP($A95,'Employee List'!$E:$E,'Employee List'!$D:$D,0)</f>
        <v>SF</v>
      </c>
      <c r="D95" s="42" t="str" cm="1">
        <f t="array" ref="D95">IFERROR(IF($G95="Yes",INDEX('Payment Plan'!$D$6:$D$42,MATCH(1,(Incentive_Calc!$C95='Payment Plan'!$B$6:$B$42)*(Incentive_Calc!$U95='Payment Plan'!$C$6:$C$42),0)),""),"")</f>
        <v/>
      </c>
      <c r="E95" s="42" t="str" cm="1">
        <f t="array" ref="E95">IFERROR(IF($H95="Yes",INDEX('Payment Plan'!$D$6:$D$42,MATCH(1,(Incentive_Calc!$C95='Payment Plan'!$B$6:$B$42)*(Incentive_Calc!$AS95='Payment Plan'!$C$6:$C$42),0)),""),"")</f>
        <v/>
      </c>
      <c r="F95" s="42">
        <f t="shared" si="20"/>
        <v>0</v>
      </c>
      <c r="G95" s="43" t="str">
        <f t="shared" si="21"/>
        <v>No</v>
      </c>
      <c r="H95" s="21" t="str">
        <f t="shared" si="22"/>
        <v>No</v>
      </c>
      <c r="I95" s="42">
        <f>IFERROR(SUMIFS('Sales RAW DATA'!$F$2:$F$30000,'Sales RAW DATA'!$I$2:$I$30000,Incentive_Calc!$A95,'Sales RAW DATA'!$E$2:$E$30000,Incentive_Calc!I$5),"")</f>
        <v>655800</v>
      </c>
      <c r="J95" s="42">
        <f>IFERROR(SUMIFS('Sales RAW DATA'!$F$2:$F$30000,'Sales RAW DATA'!$I$2:$I$30000,Incentive_Calc!$A95,'Sales RAW DATA'!$E$2:$E$30000,Incentive_Calc!J$5),"")</f>
        <v>671141</v>
      </c>
      <c r="K95" s="42">
        <f>IFERROR(SUMIFS('Sales RAW DATA'!$F$2:$F$30000,'Sales RAW DATA'!$I$2:$I$30000,Incentive_Calc!$A95,'Sales RAW DATA'!$E$2:$E$30000,Incentive_Calc!K$5),"")</f>
        <v>678617</v>
      </c>
      <c r="L95" s="42">
        <f t="shared" si="23"/>
        <v>2005558</v>
      </c>
      <c r="M95" s="42">
        <f>IFERROR(SUMIFS('Sales RAW DATA'!$G$2:$G$30000,'Sales RAW DATA'!$I$2:$I$30000,Incentive_Calc!$A95,'Sales RAW DATA'!$E$2:$E$30000,Incentive_Calc!M$5),"")</f>
        <v>674335</v>
      </c>
      <c r="N95" s="42">
        <f>IFERROR(SUMIFS('Sales RAW DATA'!$G$2:$G$30000,'Sales RAW DATA'!$I$2:$I$30000,Incentive_Calc!$A95,'Sales RAW DATA'!$E$2:$E$30000,Incentive_Calc!N$5),"")</f>
        <v>592416</v>
      </c>
      <c r="O95" s="42">
        <f>IFERROR(SUMIFS('Sales RAW DATA'!$G$2:$G$30000,'Sales RAW DATA'!$I$2:$I$30000,Incentive_Calc!$A95,'Sales RAW DATA'!$E$2:$E$30000,Incentive_Calc!O$5),"")</f>
        <v>667625</v>
      </c>
      <c r="P95" s="42">
        <f t="shared" si="24"/>
        <v>1934376</v>
      </c>
      <c r="Q95" s="44">
        <f t="shared" si="25"/>
        <v>1.0282631899969503</v>
      </c>
      <c r="R95" s="44">
        <f t="shared" si="26"/>
        <v>0.8826997605570216</v>
      </c>
      <c r="S95" s="44">
        <f t="shared" si="27"/>
        <v>0.98380235095790414</v>
      </c>
      <c r="T95" s="45">
        <f t="shared" si="28"/>
        <v>96.450763328709527</v>
      </c>
      <c r="U95" s="45">
        <f t="shared" si="29"/>
        <v>96</v>
      </c>
      <c r="V95" s="44">
        <f>IFERROR(SUMIFS('Sales RAW DATA'!$G:$G,'Sales RAW DATA'!$I:$I,Incentive_Calc!$A95,'Sales RAW DATA'!$D:$D,"B1",'Sales RAW DATA'!$E:$E,Incentive_Calc!V$5)/SUMIFS('Sales RAW DATA'!$F:$F,'Sales RAW DATA'!$I:$I,Incentive_Calc!$A95,'Sales RAW DATA'!$D:$D,"B1",'Sales RAW DATA'!$E:$E,Incentive_Calc!V$5),"")</f>
        <v>1.1355679977636912</v>
      </c>
      <c r="W95" s="44">
        <f>IFERROR(SUMIFS('Sales RAW DATA'!$G:$G,'Sales RAW DATA'!$I:$I,Incentive_Calc!$A95,'Sales RAW DATA'!$D:$D,"B1",'Sales RAW DATA'!$E:$E,Incentive_Calc!W$5)/SUMIFS('Sales RAW DATA'!$F:$F,'Sales RAW DATA'!$I:$I,Incentive_Calc!$A95,'Sales RAW DATA'!$D:$D,"B1",'Sales RAW DATA'!$E:$E,Incentive_Calc!W$5),"")</f>
        <v>0.83025788365979969</v>
      </c>
      <c r="X95" s="44">
        <f>IFERROR(SUMIFS('Sales RAW DATA'!$G:$G,'Sales RAW DATA'!$I:$I,Incentive_Calc!$A95,'Sales RAW DATA'!$D:$D,"B1",'Sales RAW DATA'!$E:$E,Incentive_Calc!X$5)/SUMIFS('Sales RAW DATA'!$F:$F,'Sales RAW DATA'!$I:$I,Incentive_Calc!$A95,'Sales RAW DATA'!$D:$D,"B1",'Sales RAW DATA'!$E:$E,Incentive_Calc!X$5),"")</f>
        <v>0.84634291934407813</v>
      </c>
      <c r="Y95" s="44">
        <f>SUMIFS('Sales RAW DATA'!$G:$G,'Sales RAW DATA'!$I:$I,Incentive_Calc!$A95,'Sales RAW DATA'!$D:$D,"B1")/SUMIFS('Sales RAW DATA'!$F:$F,'Sales RAW DATA'!$I:$I,Incentive_Calc!$A95,'Sales RAW DATA'!$D:$D,"B1")</f>
        <v>0.94157472847046453</v>
      </c>
      <c r="Z95" s="44">
        <f>IFERROR(SUMIFS('Sales RAW DATA'!$G:$G,'Sales RAW DATA'!$I:$I,Incentive_Calc!$A95,'Sales RAW DATA'!$D:$D,"B2",'Sales RAW DATA'!$E:$E,Incentive_Calc!Z$5)/SUMIFS('Sales RAW DATA'!$F:$F,'Sales RAW DATA'!$I:$I,Incentive_Calc!$A95,'Sales RAW DATA'!$D:$D,"B2",'Sales RAW DATA'!$E:$E,Incentive_Calc!Z$5),"")</f>
        <v>1.0397895429135153</v>
      </c>
      <c r="AA95" s="44">
        <f>IFERROR(SUMIFS('Sales RAW DATA'!$G:$G,'Sales RAW DATA'!$I:$I,Incentive_Calc!$A95,'Sales RAW DATA'!$D:$D,"B2",'Sales RAW DATA'!$E:$E,Incentive_Calc!AA$5)/SUMIFS('Sales RAW DATA'!$F:$F,'Sales RAW DATA'!$I:$I,Incentive_Calc!$A95,'Sales RAW DATA'!$D:$D,"B2",'Sales RAW DATA'!$E:$E,Incentive_Calc!AA$5),"")</f>
        <v>1.0170608172436117</v>
      </c>
      <c r="AB95" s="44">
        <f>IFERROR(SUMIFS('Sales RAW DATA'!$G:$G,'Sales RAW DATA'!$I:$I,Incentive_Calc!$A95,'Sales RAW DATA'!$D:$D,"B2",'Sales RAW DATA'!$E:$E,Incentive_Calc!AB$5)/SUMIFS('Sales RAW DATA'!$F:$F,'Sales RAW DATA'!$I:$I,Incentive_Calc!$A95,'Sales RAW DATA'!$D:$D,"B2",'Sales RAW DATA'!$E:$E,Incentive_Calc!AB$5),"")</f>
        <v>0.96537613513210507</v>
      </c>
      <c r="AC95" s="44">
        <f>SUMIFS('Sales RAW DATA'!$G:$G,'Sales RAW DATA'!$I:$I,Incentive_Calc!$A95,'Sales RAW DATA'!$D:$D,"B2")/SUMIFS('Sales RAW DATA'!$F:$F,'Sales RAW DATA'!$I:$I,Incentive_Calc!$A95,'Sales RAW DATA'!$D:$D,"B2")</f>
        <v>1.0069738101728871</v>
      </c>
      <c r="AD95" s="44">
        <f>IFERROR(SUMIFS('Sales RAW DATA'!$G:$G,'Sales RAW DATA'!$I:$I,Incentive_Calc!$A95,'Sales RAW DATA'!$D:$D,"B3",'Sales RAW DATA'!$E:$E,Incentive_Calc!AD$5)/SUMIFS('Sales RAW DATA'!$F:$F,'Sales RAW DATA'!$I:$I,Incentive_Calc!$A95,'Sales RAW DATA'!$D:$D,"B3",'Sales RAW DATA'!$E:$E,Incentive_Calc!AD$5),"")</f>
        <v>0.61264594639039627</v>
      </c>
      <c r="AE95" s="44">
        <f>IFERROR(SUMIFS('Sales RAW DATA'!$G:$G,'Sales RAW DATA'!$I:$I,Incentive_Calc!$A95,'Sales RAW DATA'!$D:$D,"B3",'Sales RAW DATA'!$E:$E,Incentive_Calc!AE$5)/SUMIFS('Sales RAW DATA'!$F:$F,'Sales RAW DATA'!$I:$I,Incentive_Calc!$A95,'Sales RAW DATA'!$D:$D,"B3",'Sales RAW DATA'!$E:$E,Incentive_Calc!AE$5),"")</f>
        <v>0.78200632857265029</v>
      </c>
      <c r="AF95" s="44">
        <f>IFERROR(SUMIFS('Sales RAW DATA'!$G:$G,'Sales RAW DATA'!$I:$I,Incentive_Calc!$A95,'Sales RAW DATA'!$D:$D,"B3",'Sales RAW DATA'!$E:$E,Incentive_Calc!AF$5)/SUMIFS('Sales RAW DATA'!$F:$F,'Sales RAW DATA'!$I:$I,Incentive_Calc!$A95,'Sales RAW DATA'!$D:$D,"B3",'Sales RAW DATA'!$E:$E,Incentive_Calc!AF$5),"")</f>
        <v>2.0260200974421436</v>
      </c>
      <c r="AG95" s="44">
        <f>SUMIFS('Sales RAW DATA'!$G:$G,'Sales RAW DATA'!$I:$I,Incentive_Calc!$A95,'Sales RAW DATA'!$D:$D,"B3")/SUMIFS('Sales RAW DATA'!$F:$F,'Sales RAW DATA'!$I:$I,Incentive_Calc!$A95,'Sales RAW DATA'!$D:$D,"B3")</f>
        <v>1.1680895352923684</v>
      </c>
      <c r="AH95" s="44">
        <f>IFERROR(SUMIFS('Sales RAW DATA'!$G:$G,'Sales RAW DATA'!$I:$I,Incentive_Calc!$A95,'Sales RAW DATA'!$D:$D,"B4",'Sales RAW DATA'!$E:$E,Incentive_Calc!AH$5)/SUMIFS('Sales RAW DATA'!$F:$F,'Sales RAW DATA'!$I:$I,Incentive_Calc!$A95,'Sales RAW DATA'!$D:$D,"B4",'Sales RAW DATA'!$E:$E,Incentive_Calc!AH$5),"")</f>
        <v>0.90586769370185771</v>
      </c>
      <c r="AI95" s="44">
        <f>IFERROR(SUMIFS('Sales RAW DATA'!$G:$G,'Sales RAW DATA'!$I:$I,Incentive_Calc!$A95,'Sales RAW DATA'!$D:$D,"B4",'Sales RAW DATA'!$E:$E,Incentive_Calc!AI$5)/SUMIFS('Sales RAW DATA'!$F:$F,'Sales RAW DATA'!$I:$I,Incentive_Calc!$A95,'Sales RAW DATA'!$D:$D,"B4",'Sales RAW DATA'!$E:$E,Incentive_Calc!AI$5),"")</f>
        <v>0.75963368514719332</v>
      </c>
      <c r="AJ95" s="44">
        <f>IFERROR(SUMIFS('Sales RAW DATA'!$G:$G,'Sales RAW DATA'!$I:$I,Incentive_Calc!$A95,'Sales RAW DATA'!$D:$D,"B4",'Sales RAW DATA'!$E:$E,Incentive_Calc!AJ$5)/SUMIFS('Sales RAW DATA'!$F:$F,'Sales RAW DATA'!$I:$I,Incentive_Calc!$A95,'Sales RAW DATA'!$D:$D,"B4",'Sales RAW DATA'!$E:$E,Incentive_Calc!AJ$5),"")</f>
        <v>0.86469877681220608</v>
      </c>
      <c r="AK95" s="44">
        <f>SUMIFS('Sales RAW DATA'!$G:$G,'Sales RAW DATA'!$I:$I,Incentive_Calc!$A95,'Sales RAW DATA'!$D:$D,"B4")/SUMIFS('Sales RAW DATA'!$F:$F,'Sales RAW DATA'!$I:$I,Incentive_Calc!$A95,'Sales RAW DATA'!$D:$D,"B4")</f>
        <v>0.84340586642782989</v>
      </c>
      <c r="AL95" s="44">
        <f>IFERROR(SUMIFS('Sales RAW DATA'!$G:$G,'Sales RAW DATA'!$I:$I,Incentive_Calc!$A95,'Sales RAW DATA'!$D:$D,"B5",'Sales RAW DATA'!$E:$E,Incentive_Calc!AL$5)/SUMIFS('Sales RAW DATA'!$F:$F,'Sales RAW DATA'!$I:$I,Incentive_Calc!$A95,'Sales RAW DATA'!$D:$D,"B5",'Sales RAW DATA'!$E:$E,Incentive_Calc!AL$5),"")</f>
        <v>0.6768287142208087</v>
      </c>
      <c r="AM95" s="44">
        <f>IFERROR(SUMIFS('Sales RAW DATA'!$G:$G,'Sales RAW DATA'!$I:$I,Incentive_Calc!$A95,'Sales RAW DATA'!$D:$D,"B5",'Sales RAW DATA'!$E:$E,Incentive_Calc!AM$5)/SUMIFS('Sales RAW DATA'!$F:$F,'Sales RAW DATA'!$I:$I,Incentive_Calc!$A95,'Sales RAW DATA'!$D:$D,"B5",'Sales RAW DATA'!$E:$E,Incentive_Calc!AM$5),"")</f>
        <v>0.65913795482772897</v>
      </c>
      <c r="AN95" s="44">
        <f>IFERROR(SUMIFS('Sales RAW DATA'!$G:$G,'Sales RAW DATA'!$I:$I,Incentive_Calc!$A95,'Sales RAW DATA'!$D:$D,"B5",'Sales RAW DATA'!$E:$E,Incentive_Calc!AN$5)/SUMIFS('Sales RAW DATA'!$F:$F,'Sales RAW DATA'!$I:$I,Incentive_Calc!$A95,'Sales RAW DATA'!$D:$D,"B5",'Sales RAW DATA'!$E:$E,Incentive_Calc!AN$5),"")</f>
        <v>0.79591744569389877</v>
      </c>
      <c r="AO95" s="44">
        <f>SUMIFS('Sales RAW DATA'!$G:$G,'Sales RAW DATA'!$I:$I,Incentive_Calc!$A95,'Sales RAW DATA'!$D:$D,"B5")/SUMIFS('Sales RAW DATA'!$F:$F,'Sales RAW DATA'!$I:$I,Incentive_Calc!$A95,'Sales RAW DATA'!$D:$D,"B5")</f>
        <v>0.71101195896315184</v>
      </c>
      <c r="AP95" s="42">
        <f>SUM(SUMIFS('Sales RAW DATA'!$F$2:$F$22804,'Sales RAW DATA'!$I$2:$I$22804,Incentive_Calc!$A95,'Sales RAW DATA'!$D$2:$D$22804,"B1"),SUMIFS('Sales RAW DATA'!$F$2:$F$22804,'Sales RAW DATA'!$I$2:$I$22804,Incentive_Calc!$A95,'Sales RAW DATA'!$D$2:$D$22804,"B2"),SUMIFS('Sales RAW DATA'!$F$2:$F$22804,'Sales RAW DATA'!$I$2:$I$22804,Incentive_Calc!$A95,'Sales RAW DATA'!$D$2:$D$22804,"B3"),SUMIFS('Sales RAW DATA'!$F$2:$F$22804,'Sales RAW DATA'!$I$2:$I$22804,Incentive_Calc!$A95,'Sales RAW DATA'!$D$2:$D$22804,"B4"),SUMIFS('Sales RAW DATA'!$F$2:$F$22804,'Sales RAW DATA'!$I$2:$I$22804,Incentive_Calc!$A95,'Sales RAW DATA'!$D$2:$D$22804,"B5"))</f>
        <v>1004269</v>
      </c>
      <c r="AQ95" s="42">
        <f>SUM(SUMIFS('Sales RAW DATA'!$G$2:$G$22804,'Sales RAW DATA'!$I$2:$I$22804,Incentive_Calc!$A95,'Sales RAW DATA'!$D$2:$D$22804,"B1"),SUMIFS('Sales RAW DATA'!$G$2:$G$22804,'Sales RAW DATA'!$I$2:$I$22804,Incentive_Calc!$A95,'Sales RAW DATA'!$D$2:$D$22804,"B2"),SUMIFS('Sales RAW DATA'!$G$2:$G$22804,'Sales RAW DATA'!$I$2:$I$22804,Incentive_Calc!$A95,'Sales RAW DATA'!$D$2:$D$22804,"B3"),SUMIFS('Sales RAW DATA'!$G$2:$G$22804,'Sales RAW DATA'!$I$2:$I$22804,Incentive_Calc!$A95,'Sales RAW DATA'!$D$2:$D$22804,"B4"),SUMIFS('Sales RAW DATA'!$G$2:$G$22804,'Sales RAW DATA'!$I$2:$I$22804,Incentive_Calc!$A95,'Sales RAW DATA'!$D$2:$D$22804,"B5"))</f>
        <v>958499</v>
      </c>
      <c r="AR95" s="45">
        <f t="shared" si="30"/>
        <v>95.442456154675696</v>
      </c>
      <c r="AS95" s="45">
        <f t="shared" si="31"/>
        <v>95</v>
      </c>
      <c r="AT95" s="46">
        <v>1.1599999999999999</v>
      </c>
      <c r="AU95" s="46">
        <v>0.81</v>
      </c>
      <c r="AV95" s="43" t="str">
        <f t="shared" si="17"/>
        <v>Yes</v>
      </c>
      <c r="AW95" s="43" t="str">
        <f t="shared" si="18"/>
        <v>Yes</v>
      </c>
      <c r="AX95" s="43" t="str">
        <f t="shared" si="19"/>
        <v>Yes</v>
      </c>
      <c r="AY95" s="43" t="str">
        <f t="shared" si="32"/>
        <v>Yes</v>
      </c>
    </row>
    <row r="96" spans="1:51" x14ac:dyDescent="0.35">
      <c r="A96" s="21" t="s">
        <v>970</v>
      </c>
      <c r="B96" s="21" t="s">
        <v>496</v>
      </c>
      <c r="C96" s="21" t="str">
        <f>_xlfn.XLOOKUP($A96,'Employee List'!$E:$E,'Employee List'!$D:$D,0)</f>
        <v>SF</v>
      </c>
      <c r="D96" s="42" t="str" cm="1">
        <f t="array" ref="D96">IFERROR(IF($G96="Yes",INDEX('Payment Plan'!$D$6:$D$42,MATCH(1,(Incentive_Calc!$C96='Payment Plan'!$B$6:$B$42)*(Incentive_Calc!$U96='Payment Plan'!$C$6:$C$42),0)),""),"")</f>
        <v/>
      </c>
      <c r="E96" s="42" t="str" cm="1">
        <f t="array" ref="E96">IFERROR(IF($H96="Yes",INDEX('Payment Plan'!$D$6:$D$42,MATCH(1,(Incentive_Calc!$C96='Payment Plan'!$B$6:$B$42)*(Incentive_Calc!$AS96='Payment Plan'!$C$6:$C$42),0)),""),"")</f>
        <v/>
      </c>
      <c r="F96" s="42">
        <f t="shared" si="20"/>
        <v>0</v>
      </c>
      <c r="G96" s="43" t="str">
        <f t="shared" si="21"/>
        <v>No</v>
      </c>
      <c r="H96" s="21" t="str">
        <f t="shared" si="22"/>
        <v>No</v>
      </c>
      <c r="I96" s="42">
        <f>IFERROR(SUMIFS('Sales RAW DATA'!$F$2:$F$30000,'Sales RAW DATA'!$I$2:$I$30000,Incentive_Calc!$A96,'Sales RAW DATA'!$E$2:$E$30000,Incentive_Calc!I$5),"")</f>
        <v>524549</v>
      </c>
      <c r="J96" s="42">
        <f>IFERROR(SUMIFS('Sales RAW DATA'!$F$2:$F$30000,'Sales RAW DATA'!$I$2:$I$30000,Incentive_Calc!$A96,'Sales RAW DATA'!$E$2:$E$30000,Incentive_Calc!J$5),"")</f>
        <v>552725</v>
      </c>
      <c r="K96" s="42">
        <f>IFERROR(SUMIFS('Sales RAW DATA'!$F$2:$F$30000,'Sales RAW DATA'!$I$2:$I$30000,Incentive_Calc!$A96,'Sales RAW DATA'!$E$2:$E$30000,Incentive_Calc!K$5),"")</f>
        <v>564770</v>
      </c>
      <c r="L96" s="42">
        <f t="shared" si="23"/>
        <v>1642044</v>
      </c>
      <c r="M96" s="42">
        <f>IFERROR(SUMIFS('Sales RAW DATA'!$G$2:$G$30000,'Sales RAW DATA'!$I$2:$I$30000,Incentive_Calc!$A96,'Sales RAW DATA'!$E$2:$E$30000,Incentive_Calc!M$5),"")</f>
        <v>337676</v>
      </c>
      <c r="N96" s="42">
        <f>IFERROR(SUMIFS('Sales RAW DATA'!$G$2:$G$30000,'Sales RAW DATA'!$I$2:$I$30000,Incentive_Calc!$A96,'Sales RAW DATA'!$E$2:$E$30000,Incentive_Calc!N$5),"")</f>
        <v>381538</v>
      </c>
      <c r="O96" s="42">
        <f>IFERROR(SUMIFS('Sales RAW DATA'!$G$2:$G$30000,'Sales RAW DATA'!$I$2:$I$30000,Incentive_Calc!$A96,'Sales RAW DATA'!$E$2:$E$30000,Incentive_Calc!O$5),"")</f>
        <v>339699</v>
      </c>
      <c r="P96" s="42">
        <f t="shared" si="24"/>
        <v>1058913</v>
      </c>
      <c r="Q96" s="44">
        <f t="shared" si="25"/>
        <v>0.64374538889598498</v>
      </c>
      <c r="R96" s="44">
        <f t="shared" si="26"/>
        <v>0.69028540413406303</v>
      </c>
      <c r="S96" s="44">
        <f t="shared" si="27"/>
        <v>0.60148201922906674</v>
      </c>
      <c r="T96" s="45">
        <f t="shared" si="28"/>
        <v>64.48749241798636</v>
      </c>
      <c r="U96" s="45">
        <f t="shared" si="29"/>
        <v>64</v>
      </c>
      <c r="V96" s="44">
        <f>IFERROR(SUMIFS('Sales RAW DATA'!$G:$G,'Sales RAW DATA'!$I:$I,Incentive_Calc!$A96,'Sales RAW DATA'!$D:$D,"B1",'Sales RAW DATA'!$E:$E,Incentive_Calc!V$5)/SUMIFS('Sales RAW DATA'!$F:$F,'Sales RAW DATA'!$I:$I,Incentive_Calc!$A96,'Sales RAW DATA'!$D:$D,"B1",'Sales RAW DATA'!$E:$E,Incentive_Calc!V$5),"")</f>
        <v>0.80372936406865203</v>
      </c>
      <c r="W96" s="44">
        <f>IFERROR(SUMIFS('Sales RAW DATA'!$G:$G,'Sales RAW DATA'!$I:$I,Incentive_Calc!$A96,'Sales RAW DATA'!$D:$D,"B1",'Sales RAW DATA'!$E:$E,Incentive_Calc!W$5)/SUMIFS('Sales RAW DATA'!$F:$F,'Sales RAW DATA'!$I:$I,Incentive_Calc!$A96,'Sales RAW DATA'!$D:$D,"B1",'Sales RAW DATA'!$E:$E,Incentive_Calc!W$5),"")</f>
        <v>0.54250893471177808</v>
      </c>
      <c r="X96" s="44">
        <f>IFERROR(SUMIFS('Sales RAW DATA'!$G:$G,'Sales RAW DATA'!$I:$I,Incentive_Calc!$A96,'Sales RAW DATA'!$D:$D,"B1",'Sales RAW DATA'!$E:$E,Incentive_Calc!X$5)/SUMIFS('Sales RAW DATA'!$F:$F,'Sales RAW DATA'!$I:$I,Incentive_Calc!$A96,'Sales RAW DATA'!$D:$D,"B1",'Sales RAW DATA'!$E:$E,Incentive_Calc!X$5),"")</f>
        <v>0.54192987812037663</v>
      </c>
      <c r="Y96" s="44">
        <f>SUMIFS('Sales RAW DATA'!$G:$G,'Sales RAW DATA'!$I:$I,Incentive_Calc!$A96,'Sales RAW DATA'!$D:$D,"B1")/SUMIFS('Sales RAW DATA'!$F:$F,'Sales RAW DATA'!$I:$I,Incentive_Calc!$A96,'Sales RAW DATA'!$D:$D,"B1")</f>
        <v>0.62849192155895417</v>
      </c>
      <c r="Z96" s="44">
        <f>IFERROR(SUMIFS('Sales RAW DATA'!$G:$G,'Sales RAW DATA'!$I:$I,Incentive_Calc!$A96,'Sales RAW DATA'!$D:$D,"B2",'Sales RAW DATA'!$E:$E,Incentive_Calc!Z$5)/SUMIFS('Sales RAW DATA'!$F:$F,'Sales RAW DATA'!$I:$I,Incentive_Calc!$A96,'Sales RAW DATA'!$D:$D,"B2",'Sales RAW DATA'!$E:$E,Incentive_Calc!Z$5),"")</f>
        <v>1.0570288498887672</v>
      </c>
      <c r="AA96" s="44">
        <f>IFERROR(SUMIFS('Sales RAW DATA'!$G:$G,'Sales RAW DATA'!$I:$I,Incentive_Calc!$A96,'Sales RAW DATA'!$D:$D,"B2",'Sales RAW DATA'!$E:$E,Incentive_Calc!AA$5)/SUMIFS('Sales RAW DATA'!$F:$F,'Sales RAW DATA'!$I:$I,Incentive_Calc!$A96,'Sales RAW DATA'!$D:$D,"B2",'Sales RAW DATA'!$E:$E,Incentive_Calc!AA$5),"")</f>
        <v>0.98239710876405895</v>
      </c>
      <c r="AB96" s="44">
        <f>IFERROR(SUMIFS('Sales RAW DATA'!$G:$G,'Sales RAW DATA'!$I:$I,Incentive_Calc!$A96,'Sales RAW DATA'!$D:$D,"B2",'Sales RAW DATA'!$E:$E,Incentive_Calc!AB$5)/SUMIFS('Sales RAW DATA'!$F:$F,'Sales RAW DATA'!$I:$I,Incentive_Calc!$A96,'Sales RAW DATA'!$D:$D,"B2",'Sales RAW DATA'!$E:$E,Incentive_Calc!AB$5),"")</f>
        <v>0.71624658366231397</v>
      </c>
      <c r="AC96" s="44">
        <f>SUMIFS('Sales RAW DATA'!$G:$G,'Sales RAW DATA'!$I:$I,Incentive_Calc!$A96,'Sales RAW DATA'!$D:$D,"B2")/SUMIFS('Sales RAW DATA'!$F:$F,'Sales RAW DATA'!$I:$I,Incentive_Calc!$A96,'Sales RAW DATA'!$D:$D,"B2")</f>
        <v>0.91114777280226256</v>
      </c>
      <c r="AD96" s="44">
        <f>IFERROR(SUMIFS('Sales RAW DATA'!$G:$G,'Sales RAW DATA'!$I:$I,Incentive_Calc!$A96,'Sales RAW DATA'!$D:$D,"B3",'Sales RAW DATA'!$E:$E,Incentive_Calc!AD$5)/SUMIFS('Sales RAW DATA'!$F:$F,'Sales RAW DATA'!$I:$I,Incentive_Calc!$A96,'Sales RAW DATA'!$D:$D,"B3",'Sales RAW DATA'!$E:$E,Incentive_Calc!AD$5),"")</f>
        <v>0.59037385928760666</v>
      </c>
      <c r="AE96" s="44">
        <f>IFERROR(SUMIFS('Sales RAW DATA'!$G:$G,'Sales RAW DATA'!$I:$I,Incentive_Calc!$A96,'Sales RAW DATA'!$D:$D,"B3",'Sales RAW DATA'!$E:$E,Incentive_Calc!AE$5)/SUMIFS('Sales RAW DATA'!$F:$F,'Sales RAW DATA'!$I:$I,Incentive_Calc!$A96,'Sales RAW DATA'!$D:$D,"B3",'Sales RAW DATA'!$E:$E,Incentive_Calc!AE$5),"")</f>
        <v>1.1353747416512563</v>
      </c>
      <c r="AF96" s="44">
        <f>IFERROR(SUMIFS('Sales RAW DATA'!$G:$G,'Sales RAW DATA'!$I:$I,Incentive_Calc!$A96,'Sales RAW DATA'!$D:$D,"B3",'Sales RAW DATA'!$E:$E,Incentive_Calc!AF$5)/SUMIFS('Sales RAW DATA'!$F:$F,'Sales RAW DATA'!$I:$I,Incentive_Calc!$A96,'Sales RAW DATA'!$D:$D,"B3",'Sales RAW DATA'!$E:$E,Incentive_Calc!AF$5),"")</f>
        <v>1.367269479794597</v>
      </c>
      <c r="AG96" s="44">
        <f>SUMIFS('Sales RAW DATA'!$G:$G,'Sales RAW DATA'!$I:$I,Incentive_Calc!$A96,'Sales RAW DATA'!$D:$D,"B3")/SUMIFS('Sales RAW DATA'!$F:$F,'Sales RAW DATA'!$I:$I,Incentive_Calc!$A96,'Sales RAW DATA'!$D:$D,"B3")</f>
        <v>1.0528396351291724</v>
      </c>
      <c r="AH96" s="44">
        <f>IFERROR(SUMIFS('Sales RAW DATA'!$G:$G,'Sales RAW DATA'!$I:$I,Incentive_Calc!$A96,'Sales RAW DATA'!$D:$D,"B4",'Sales RAW DATA'!$E:$E,Incentive_Calc!AH$5)/SUMIFS('Sales RAW DATA'!$F:$F,'Sales RAW DATA'!$I:$I,Incentive_Calc!$A96,'Sales RAW DATA'!$D:$D,"B4",'Sales RAW DATA'!$E:$E,Incentive_Calc!AH$5),"")</f>
        <v>0.48912573248908642</v>
      </c>
      <c r="AI96" s="44">
        <f>IFERROR(SUMIFS('Sales RAW DATA'!$G:$G,'Sales RAW DATA'!$I:$I,Incentive_Calc!$A96,'Sales RAW DATA'!$D:$D,"B4",'Sales RAW DATA'!$E:$E,Incentive_Calc!AI$5)/SUMIFS('Sales RAW DATA'!$F:$F,'Sales RAW DATA'!$I:$I,Incentive_Calc!$A96,'Sales RAW DATA'!$D:$D,"B4",'Sales RAW DATA'!$E:$E,Incentive_Calc!AI$5),"")</f>
        <v>0.82801162499759418</v>
      </c>
      <c r="AJ96" s="44">
        <f>IFERROR(SUMIFS('Sales RAW DATA'!$G:$G,'Sales RAW DATA'!$I:$I,Incentive_Calc!$A96,'Sales RAW DATA'!$D:$D,"B4",'Sales RAW DATA'!$E:$E,Incentive_Calc!AJ$5)/SUMIFS('Sales RAW DATA'!$F:$F,'Sales RAW DATA'!$I:$I,Incentive_Calc!$A96,'Sales RAW DATA'!$D:$D,"B4",'Sales RAW DATA'!$E:$E,Incentive_Calc!AJ$5),"")</f>
        <v>0.75226199657643766</v>
      </c>
      <c r="AK96" s="44">
        <f>SUMIFS('Sales RAW DATA'!$G:$G,'Sales RAW DATA'!$I:$I,Incentive_Calc!$A96,'Sales RAW DATA'!$D:$D,"B4")/SUMIFS('Sales RAW DATA'!$F:$F,'Sales RAW DATA'!$I:$I,Incentive_Calc!$A96,'Sales RAW DATA'!$D:$D,"B4")</f>
        <v>0.6917010745518426</v>
      </c>
      <c r="AL96" s="44">
        <f>IFERROR(SUMIFS('Sales RAW DATA'!$G:$G,'Sales RAW DATA'!$I:$I,Incentive_Calc!$A96,'Sales RAW DATA'!$D:$D,"B5",'Sales RAW DATA'!$E:$E,Incentive_Calc!AL$5)/SUMIFS('Sales RAW DATA'!$F:$F,'Sales RAW DATA'!$I:$I,Incentive_Calc!$A96,'Sales RAW DATA'!$D:$D,"B5",'Sales RAW DATA'!$E:$E,Incentive_Calc!AL$5),"")</f>
        <v>0.73172010133659471</v>
      </c>
      <c r="AM96" s="44">
        <f>IFERROR(SUMIFS('Sales RAW DATA'!$G:$G,'Sales RAW DATA'!$I:$I,Incentive_Calc!$A96,'Sales RAW DATA'!$D:$D,"B5",'Sales RAW DATA'!$E:$E,Incentive_Calc!AM$5)/SUMIFS('Sales RAW DATA'!$F:$F,'Sales RAW DATA'!$I:$I,Incentive_Calc!$A96,'Sales RAW DATA'!$D:$D,"B5",'Sales RAW DATA'!$E:$E,Incentive_Calc!AM$5),"")</f>
        <v>0.65969482694454784</v>
      </c>
      <c r="AN96" s="44">
        <f>IFERROR(SUMIFS('Sales RAW DATA'!$G:$G,'Sales RAW DATA'!$I:$I,Incentive_Calc!$A96,'Sales RAW DATA'!$D:$D,"B5",'Sales RAW DATA'!$E:$E,Incentive_Calc!AN$5)/SUMIFS('Sales RAW DATA'!$F:$F,'Sales RAW DATA'!$I:$I,Incentive_Calc!$A96,'Sales RAW DATA'!$D:$D,"B5",'Sales RAW DATA'!$E:$E,Incentive_Calc!AN$5),"")</f>
        <v>0.48880079286422201</v>
      </c>
      <c r="AO96" s="44">
        <f>SUMIFS('Sales RAW DATA'!$G:$G,'Sales RAW DATA'!$I:$I,Incentive_Calc!$A96,'Sales RAW DATA'!$D:$D,"B5")/SUMIFS('Sales RAW DATA'!$F:$F,'Sales RAW DATA'!$I:$I,Incentive_Calc!$A96,'Sales RAW DATA'!$D:$D,"B5")</f>
        <v>0.61566334307919135</v>
      </c>
      <c r="AP96" s="42">
        <f>SUM(SUMIFS('Sales RAW DATA'!$F$2:$F$22804,'Sales RAW DATA'!$I$2:$I$22804,Incentive_Calc!$A96,'Sales RAW DATA'!$D$2:$D$22804,"B1"),SUMIFS('Sales RAW DATA'!$F$2:$F$22804,'Sales RAW DATA'!$I$2:$I$22804,Incentive_Calc!$A96,'Sales RAW DATA'!$D$2:$D$22804,"B2"),SUMIFS('Sales RAW DATA'!$F$2:$F$22804,'Sales RAW DATA'!$I$2:$I$22804,Incentive_Calc!$A96,'Sales RAW DATA'!$D$2:$D$22804,"B3"),SUMIFS('Sales RAW DATA'!$F$2:$F$22804,'Sales RAW DATA'!$I$2:$I$22804,Incentive_Calc!$A96,'Sales RAW DATA'!$D$2:$D$22804,"B4"),SUMIFS('Sales RAW DATA'!$F$2:$F$22804,'Sales RAW DATA'!$I$2:$I$22804,Incentive_Calc!$A96,'Sales RAW DATA'!$D$2:$D$22804,"B5"))</f>
        <v>659844</v>
      </c>
      <c r="AQ96" s="42">
        <f>SUM(SUMIFS('Sales RAW DATA'!$G$2:$G$22804,'Sales RAW DATA'!$I$2:$I$22804,Incentive_Calc!$A96,'Sales RAW DATA'!$D$2:$D$22804,"B1"),SUMIFS('Sales RAW DATA'!$G$2:$G$22804,'Sales RAW DATA'!$I$2:$I$22804,Incentive_Calc!$A96,'Sales RAW DATA'!$D$2:$D$22804,"B2"),SUMIFS('Sales RAW DATA'!$G$2:$G$22804,'Sales RAW DATA'!$I$2:$I$22804,Incentive_Calc!$A96,'Sales RAW DATA'!$D$2:$D$22804,"B3"),SUMIFS('Sales RAW DATA'!$G$2:$G$22804,'Sales RAW DATA'!$I$2:$I$22804,Incentive_Calc!$A96,'Sales RAW DATA'!$D$2:$D$22804,"B4"),SUMIFS('Sales RAW DATA'!$G$2:$G$22804,'Sales RAW DATA'!$I$2:$I$22804,Incentive_Calc!$A96,'Sales RAW DATA'!$D$2:$D$22804,"B5"))</f>
        <v>497562</v>
      </c>
      <c r="AR96" s="45">
        <f t="shared" si="30"/>
        <v>75.406005055740451</v>
      </c>
      <c r="AS96" s="45">
        <f t="shared" si="31"/>
        <v>75</v>
      </c>
      <c r="AT96" s="46">
        <v>1.19</v>
      </c>
      <c r="AU96" s="46">
        <v>0.96</v>
      </c>
      <c r="AV96" s="43" t="str">
        <f t="shared" si="17"/>
        <v>No</v>
      </c>
      <c r="AW96" s="43" t="str">
        <f t="shared" si="18"/>
        <v>No</v>
      </c>
      <c r="AX96" s="43" t="str">
        <f t="shared" si="19"/>
        <v>No</v>
      </c>
      <c r="AY96" s="43" t="str">
        <f t="shared" si="32"/>
        <v>Yes</v>
      </c>
    </row>
    <row r="97" spans="1:51" x14ac:dyDescent="0.35">
      <c r="A97" s="21" t="s">
        <v>971</v>
      </c>
      <c r="B97" s="21" t="s">
        <v>497</v>
      </c>
      <c r="C97" s="21" t="str">
        <f>_xlfn.XLOOKUP($A97,'Employee List'!$E:$E,'Employee List'!$D:$D,0)</f>
        <v>SF</v>
      </c>
      <c r="D97" s="42" t="str" cm="1">
        <f t="array" ref="D97">IFERROR(IF($G97="Yes",INDEX('Payment Plan'!$D$6:$D$42,MATCH(1,(Incentive_Calc!$C97='Payment Plan'!$B$6:$B$42)*(Incentive_Calc!$U97='Payment Plan'!$C$6:$C$42),0)),""),"")</f>
        <v/>
      </c>
      <c r="E97" s="42" t="str" cm="1">
        <f t="array" ref="E97">IFERROR(IF($H97="Yes",INDEX('Payment Plan'!$D$6:$D$42,MATCH(1,(Incentive_Calc!$C97='Payment Plan'!$B$6:$B$42)*(Incentive_Calc!$AS97='Payment Plan'!$C$6:$C$42),0)),""),"")</f>
        <v/>
      </c>
      <c r="F97" s="42">
        <f t="shared" si="20"/>
        <v>0</v>
      </c>
      <c r="G97" s="43" t="str">
        <f t="shared" si="21"/>
        <v>No</v>
      </c>
      <c r="H97" s="21" t="str">
        <f t="shared" si="22"/>
        <v>No</v>
      </c>
      <c r="I97" s="42">
        <f>IFERROR(SUMIFS('Sales RAW DATA'!$F$2:$F$30000,'Sales RAW DATA'!$I$2:$I$30000,Incentive_Calc!$A97,'Sales RAW DATA'!$E$2:$E$30000,Incentive_Calc!I$5),"")</f>
        <v>874701</v>
      </c>
      <c r="J97" s="42">
        <f>IFERROR(SUMIFS('Sales RAW DATA'!$F$2:$F$30000,'Sales RAW DATA'!$I$2:$I$30000,Incentive_Calc!$A97,'Sales RAW DATA'!$E$2:$E$30000,Incentive_Calc!J$5),"")</f>
        <v>878951</v>
      </c>
      <c r="K97" s="42">
        <f>IFERROR(SUMIFS('Sales RAW DATA'!$F$2:$F$30000,'Sales RAW DATA'!$I$2:$I$30000,Incentive_Calc!$A97,'Sales RAW DATA'!$E$2:$E$30000,Incentive_Calc!K$5),"")</f>
        <v>881767</v>
      </c>
      <c r="L97" s="42">
        <f t="shared" si="23"/>
        <v>2635419</v>
      </c>
      <c r="M97" s="42">
        <f>IFERROR(SUMIFS('Sales RAW DATA'!$G$2:$G$30000,'Sales RAW DATA'!$I$2:$I$30000,Incentive_Calc!$A97,'Sales RAW DATA'!$E$2:$E$30000,Incentive_Calc!M$5),"")</f>
        <v>811884</v>
      </c>
      <c r="N97" s="42">
        <f>IFERROR(SUMIFS('Sales RAW DATA'!$G$2:$G$30000,'Sales RAW DATA'!$I$2:$I$30000,Incentive_Calc!$A97,'Sales RAW DATA'!$E$2:$E$30000,Incentive_Calc!N$5),"")</f>
        <v>814333</v>
      </c>
      <c r="O97" s="42">
        <f>IFERROR(SUMIFS('Sales RAW DATA'!$G$2:$G$30000,'Sales RAW DATA'!$I$2:$I$30000,Incentive_Calc!$A97,'Sales RAW DATA'!$E$2:$E$30000,Incentive_Calc!O$5),"")</f>
        <v>784136</v>
      </c>
      <c r="P97" s="42">
        <f t="shared" si="24"/>
        <v>2410353</v>
      </c>
      <c r="Q97" s="44">
        <f t="shared" si="25"/>
        <v>0.92818460250988621</v>
      </c>
      <c r="R97" s="44">
        <f t="shared" si="26"/>
        <v>0.9264828187236831</v>
      </c>
      <c r="S97" s="44">
        <f t="shared" si="27"/>
        <v>0.88927800654821509</v>
      </c>
      <c r="T97" s="45">
        <f t="shared" si="28"/>
        <v>91.459953806206912</v>
      </c>
      <c r="U97" s="45">
        <f t="shared" si="29"/>
        <v>91</v>
      </c>
      <c r="V97" s="44">
        <f>IFERROR(SUMIFS('Sales RAW DATA'!$G:$G,'Sales RAW DATA'!$I:$I,Incentive_Calc!$A97,'Sales RAW DATA'!$D:$D,"B1",'Sales RAW DATA'!$E:$E,Incentive_Calc!V$5)/SUMIFS('Sales RAW DATA'!$F:$F,'Sales RAW DATA'!$I:$I,Incentive_Calc!$A97,'Sales RAW DATA'!$D:$D,"B1",'Sales RAW DATA'!$E:$E,Incentive_Calc!V$5),"")</f>
        <v>1.1347731834604577</v>
      </c>
      <c r="W97" s="44">
        <f>IFERROR(SUMIFS('Sales RAW DATA'!$G:$G,'Sales RAW DATA'!$I:$I,Incentive_Calc!$A97,'Sales RAW DATA'!$D:$D,"B1",'Sales RAW DATA'!$E:$E,Incentive_Calc!W$5)/SUMIFS('Sales RAW DATA'!$F:$F,'Sales RAW DATA'!$I:$I,Incentive_Calc!$A97,'Sales RAW DATA'!$D:$D,"B1",'Sales RAW DATA'!$E:$E,Incentive_Calc!W$5),"")</f>
        <v>0.84028302996689019</v>
      </c>
      <c r="X97" s="44">
        <f>IFERROR(SUMIFS('Sales RAW DATA'!$G:$G,'Sales RAW DATA'!$I:$I,Incentive_Calc!$A97,'Sales RAW DATA'!$D:$D,"B1",'Sales RAW DATA'!$E:$E,Incentive_Calc!X$5)/SUMIFS('Sales RAW DATA'!$F:$F,'Sales RAW DATA'!$I:$I,Incentive_Calc!$A97,'Sales RAW DATA'!$D:$D,"B1",'Sales RAW DATA'!$E:$E,Incentive_Calc!X$5),"")</f>
        <v>0.61311855015447136</v>
      </c>
      <c r="Y97" s="44">
        <f>SUMIFS('Sales RAW DATA'!$G:$G,'Sales RAW DATA'!$I:$I,Incentive_Calc!$A97,'Sales RAW DATA'!$D:$D,"B1")/SUMIFS('Sales RAW DATA'!$F:$F,'Sales RAW DATA'!$I:$I,Incentive_Calc!$A97,'Sales RAW DATA'!$D:$D,"B1")</f>
        <v>0.87126292299605879</v>
      </c>
      <c r="Z97" s="44">
        <f>IFERROR(SUMIFS('Sales RAW DATA'!$G:$G,'Sales RAW DATA'!$I:$I,Incentive_Calc!$A97,'Sales RAW DATA'!$D:$D,"B2",'Sales RAW DATA'!$E:$E,Incentive_Calc!Z$5)/SUMIFS('Sales RAW DATA'!$F:$F,'Sales RAW DATA'!$I:$I,Incentive_Calc!$A97,'Sales RAW DATA'!$D:$D,"B2",'Sales RAW DATA'!$E:$E,Incentive_Calc!Z$5),"")</f>
        <v>0.78249999999999997</v>
      </c>
      <c r="AA97" s="44">
        <f>IFERROR(SUMIFS('Sales RAW DATA'!$G:$G,'Sales RAW DATA'!$I:$I,Incentive_Calc!$A97,'Sales RAW DATA'!$D:$D,"B2",'Sales RAW DATA'!$E:$E,Incentive_Calc!AA$5)/SUMIFS('Sales RAW DATA'!$F:$F,'Sales RAW DATA'!$I:$I,Incentive_Calc!$A97,'Sales RAW DATA'!$D:$D,"B2",'Sales RAW DATA'!$E:$E,Incentive_Calc!AA$5),"")</f>
        <v>0.69224956578620889</v>
      </c>
      <c r="AB97" s="44">
        <f>IFERROR(SUMIFS('Sales RAW DATA'!$G:$G,'Sales RAW DATA'!$I:$I,Incentive_Calc!$A97,'Sales RAW DATA'!$D:$D,"B2",'Sales RAW DATA'!$E:$E,Incentive_Calc!AB$5)/SUMIFS('Sales RAW DATA'!$F:$F,'Sales RAW DATA'!$I:$I,Incentive_Calc!$A97,'Sales RAW DATA'!$D:$D,"B2",'Sales RAW DATA'!$E:$E,Incentive_Calc!AB$5),"")</f>
        <v>0.703045515394913</v>
      </c>
      <c r="AC97" s="44">
        <f>SUMIFS('Sales RAW DATA'!$G:$G,'Sales RAW DATA'!$I:$I,Incentive_Calc!$A97,'Sales RAW DATA'!$D:$D,"B2")/SUMIFS('Sales RAW DATA'!$F:$F,'Sales RAW DATA'!$I:$I,Incentive_Calc!$A97,'Sales RAW DATA'!$D:$D,"B2")</f>
        <v>0.72510303370701235</v>
      </c>
      <c r="AD97" s="44">
        <f>IFERROR(SUMIFS('Sales RAW DATA'!$G:$G,'Sales RAW DATA'!$I:$I,Incentive_Calc!$A97,'Sales RAW DATA'!$D:$D,"B3",'Sales RAW DATA'!$E:$E,Incentive_Calc!AD$5)/SUMIFS('Sales RAW DATA'!$F:$F,'Sales RAW DATA'!$I:$I,Incentive_Calc!$A97,'Sales RAW DATA'!$D:$D,"B3",'Sales RAW DATA'!$E:$E,Incentive_Calc!AD$5),"")</f>
        <v>0.77348434377081943</v>
      </c>
      <c r="AE97" s="44">
        <f>IFERROR(SUMIFS('Sales RAW DATA'!$G:$G,'Sales RAW DATA'!$I:$I,Incentive_Calc!$A97,'Sales RAW DATA'!$D:$D,"B3",'Sales RAW DATA'!$E:$E,Incentive_Calc!AE$5)/SUMIFS('Sales RAW DATA'!$F:$F,'Sales RAW DATA'!$I:$I,Incentive_Calc!$A97,'Sales RAW DATA'!$D:$D,"B3",'Sales RAW DATA'!$E:$E,Incentive_Calc!AE$5),"")</f>
        <v>0.91132965990695991</v>
      </c>
      <c r="AF97" s="44">
        <f>IFERROR(SUMIFS('Sales RAW DATA'!$G:$G,'Sales RAW DATA'!$I:$I,Incentive_Calc!$A97,'Sales RAW DATA'!$D:$D,"B3",'Sales RAW DATA'!$E:$E,Incentive_Calc!AF$5)/SUMIFS('Sales RAW DATA'!$F:$F,'Sales RAW DATA'!$I:$I,Incentive_Calc!$A97,'Sales RAW DATA'!$D:$D,"B3",'Sales RAW DATA'!$E:$E,Incentive_Calc!AF$5),"")</f>
        <v>2.1087430629928927</v>
      </c>
      <c r="AG97" s="44">
        <f>SUMIFS('Sales RAW DATA'!$G:$G,'Sales RAW DATA'!$I:$I,Incentive_Calc!$A97,'Sales RAW DATA'!$D:$D,"B3")/SUMIFS('Sales RAW DATA'!$F:$F,'Sales RAW DATA'!$I:$I,Incentive_Calc!$A97,'Sales RAW DATA'!$D:$D,"B3")</f>
        <v>1.3043570986798609</v>
      </c>
      <c r="AH97" s="44">
        <f>IFERROR(SUMIFS('Sales RAW DATA'!$G:$G,'Sales RAW DATA'!$I:$I,Incentive_Calc!$A97,'Sales RAW DATA'!$D:$D,"B4",'Sales RAW DATA'!$E:$E,Incentive_Calc!AH$5)/SUMIFS('Sales RAW DATA'!$F:$F,'Sales RAW DATA'!$I:$I,Incentive_Calc!$A97,'Sales RAW DATA'!$D:$D,"B4",'Sales RAW DATA'!$E:$E,Incentive_Calc!AH$5),"")</f>
        <v>1.0848603205947265</v>
      </c>
      <c r="AI97" s="44">
        <f>IFERROR(SUMIFS('Sales RAW DATA'!$G:$G,'Sales RAW DATA'!$I:$I,Incentive_Calc!$A97,'Sales RAW DATA'!$D:$D,"B4",'Sales RAW DATA'!$E:$E,Incentive_Calc!AI$5)/SUMIFS('Sales RAW DATA'!$F:$F,'Sales RAW DATA'!$I:$I,Incentive_Calc!$A97,'Sales RAW DATA'!$D:$D,"B4",'Sales RAW DATA'!$E:$E,Incentive_Calc!AI$5),"")</f>
        <v>1.1677993197039374</v>
      </c>
      <c r="AJ97" s="44">
        <f>IFERROR(SUMIFS('Sales RAW DATA'!$G:$G,'Sales RAW DATA'!$I:$I,Incentive_Calc!$A97,'Sales RAW DATA'!$D:$D,"B4",'Sales RAW DATA'!$E:$E,Incentive_Calc!AJ$5)/SUMIFS('Sales RAW DATA'!$F:$F,'Sales RAW DATA'!$I:$I,Incentive_Calc!$A97,'Sales RAW DATA'!$D:$D,"B4",'Sales RAW DATA'!$E:$E,Incentive_Calc!AJ$5),"")</f>
        <v>0.9161667976668183</v>
      </c>
      <c r="AK97" s="44">
        <f>SUMIFS('Sales RAW DATA'!$G:$G,'Sales RAW DATA'!$I:$I,Incentive_Calc!$A97,'Sales RAW DATA'!$D:$D,"B4")/SUMIFS('Sales RAW DATA'!$F:$F,'Sales RAW DATA'!$I:$I,Incentive_Calc!$A97,'Sales RAW DATA'!$D:$D,"B4")</f>
        <v>1.0549862399035734</v>
      </c>
      <c r="AL97" s="44">
        <f>IFERROR(SUMIFS('Sales RAW DATA'!$G:$G,'Sales RAW DATA'!$I:$I,Incentive_Calc!$A97,'Sales RAW DATA'!$D:$D,"B5",'Sales RAW DATA'!$E:$E,Incentive_Calc!AL$5)/SUMIFS('Sales RAW DATA'!$F:$F,'Sales RAW DATA'!$I:$I,Incentive_Calc!$A97,'Sales RAW DATA'!$D:$D,"B5",'Sales RAW DATA'!$E:$E,Incentive_Calc!AL$5),"")</f>
        <v>0.73273976882224301</v>
      </c>
      <c r="AM97" s="44">
        <f>IFERROR(SUMIFS('Sales RAW DATA'!$G:$G,'Sales RAW DATA'!$I:$I,Incentive_Calc!$A97,'Sales RAW DATA'!$D:$D,"B5",'Sales RAW DATA'!$E:$E,Incentive_Calc!AM$5)/SUMIFS('Sales RAW DATA'!$F:$F,'Sales RAW DATA'!$I:$I,Incentive_Calc!$A97,'Sales RAW DATA'!$D:$D,"B5",'Sales RAW DATA'!$E:$E,Incentive_Calc!AM$5),"")</f>
        <v>0.95202190563117584</v>
      </c>
      <c r="AN97" s="44">
        <f>IFERROR(SUMIFS('Sales RAW DATA'!$G:$G,'Sales RAW DATA'!$I:$I,Incentive_Calc!$A97,'Sales RAW DATA'!$D:$D,"B5",'Sales RAW DATA'!$E:$E,Incentive_Calc!AN$5)/SUMIFS('Sales RAW DATA'!$F:$F,'Sales RAW DATA'!$I:$I,Incentive_Calc!$A97,'Sales RAW DATA'!$D:$D,"B5",'Sales RAW DATA'!$E:$E,Incentive_Calc!AN$5),"")</f>
        <v>0.86530250543784737</v>
      </c>
      <c r="AO97" s="44">
        <f>SUMIFS('Sales RAW DATA'!$G:$G,'Sales RAW DATA'!$I:$I,Incentive_Calc!$A97,'Sales RAW DATA'!$D:$D,"B5")/SUMIFS('Sales RAW DATA'!$F:$F,'Sales RAW DATA'!$I:$I,Incentive_Calc!$A97,'Sales RAW DATA'!$D:$D,"B5")</f>
        <v>0.84931180833763043</v>
      </c>
      <c r="AP97" s="42">
        <f>SUM(SUMIFS('Sales RAW DATA'!$F$2:$F$22804,'Sales RAW DATA'!$I$2:$I$22804,Incentive_Calc!$A97,'Sales RAW DATA'!$D$2:$D$22804,"B1"),SUMIFS('Sales RAW DATA'!$F$2:$F$22804,'Sales RAW DATA'!$I$2:$I$22804,Incentive_Calc!$A97,'Sales RAW DATA'!$D$2:$D$22804,"B2"),SUMIFS('Sales RAW DATA'!$F$2:$F$22804,'Sales RAW DATA'!$I$2:$I$22804,Incentive_Calc!$A97,'Sales RAW DATA'!$D$2:$D$22804,"B3"),SUMIFS('Sales RAW DATA'!$F$2:$F$22804,'Sales RAW DATA'!$I$2:$I$22804,Incentive_Calc!$A97,'Sales RAW DATA'!$D$2:$D$22804,"B4"),SUMIFS('Sales RAW DATA'!$F$2:$F$22804,'Sales RAW DATA'!$I$2:$I$22804,Incentive_Calc!$A97,'Sales RAW DATA'!$D$2:$D$22804,"B5"))</f>
        <v>1579861</v>
      </c>
      <c r="AQ97" s="42">
        <f>SUM(SUMIFS('Sales RAW DATA'!$G$2:$G$22804,'Sales RAW DATA'!$I$2:$I$22804,Incentive_Calc!$A97,'Sales RAW DATA'!$D$2:$D$22804,"B1"),SUMIFS('Sales RAW DATA'!$G$2:$G$22804,'Sales RAW DATA'!$I$2:$I$22804,Incentive_Calc!$A97,'Sales RAW DATA'!$D$2:$D$22804,"B2"),SUMIFS('Sales RAW DATA'!$G$2:$G$22804,'Sales RAW DATA'!$I$2:$I$22804,Incentive_Calc!$A97,'Sales RAW DATA'!$D$2:$D$22804,"B3"),SUMIFS('Sales RAW DATA'!$G$2:$G$22804,'Sales RAW DATA'!$I$2:$I$22804,Incentive_Calc!$A97,'Sales RAW DATA'!$D$2:$D$22804,"B4"),SUMIFS('Sales RAW DATA'!$G$2:$G$22804,'Sales RAW DATA'!$I$2:$I$22804,Incentive_Calc!$A97,'Sales RAW DATA'!$D$2:$D$22804,"B5"))</f>
        <v>1536186</v>
      </c>
      <c r="AR97" s="45">
        <f t="shared" si="30"/>
        <v>97.235516289091251</v>
      </c>
      <c r="AS97" s="45">
        <f t="shared" si="31"/>
        <v>97</v>
      </c>
      <c r="AT97" s="46">
        <v>1.04</v>
      </c>
      <c r="AU97" s="46">
        <v>0.74</v>
      </c>
      <c r="AV97" s="43" t="str">
        <f t="shared" si="17"/>
        <v>Yes</v>
      </c>
      <c r="AW97" s="43" t="str">
        <f t="shared" si="18"/>
        <v>Yes</v>
      </c>
      <c r="AX97" s="43" t="str">
        <f t="shared" si="19"/>
        <v>Yes</v>
      </c>
      <c r="AY97" s="43" t="str">
        <f t="shared" si="32"/>
        <v>Yes</v>
      </c>
    </row>
    <row r="98" spans="1:51" x14ac:dyDescent="0.35">
      <c r="A98" s="21" t="s">
        <v>972</v>
      </c>
      <c r="B98" s="21" t="s">
        <v>498</v>
      </c>
      <c r="C98" s="21" t="str">
        <f>_xlfn.XLOOKUP($A98,'Employee List'!$E:$E,'Employee List'!$D:$D,0)</f>
        <v>SF</v>
      </c>
      <c r="D98" s="42" t="str" cm="1">
        <f t="array" ref="D98">IFERROR(IF($G98="Yes",INDEX('Payment Plan'!$D$6:$D$42,MATCH(1,(Incentive_Calc!$C98='Payment Plan'!$B$6:$B$42)*(Incentive_Calc!$U98='Payment Plan'!$C$6:$C$42),0)),""),"")</f>
        <v/>
      </c>
      <c r="E98" s="42" t="str" cm="1">
        <f t="array" ref="E98">IFERROR(IF($H98="Yes",INDEX('Payment Plan'!$D$6:$D$42,MATCH(1,(Incentive_Calc!$C98='Payment Plan'!$B$6:$B$42)*(Incentive_Calc!$AS98='Payment Plan'!$C$6:$C$42),0)),""),"")</f>
        <v/>
      </c>
      <c r="F98" s="42">
        <f t="shared" si="20"/>
        <v>0</v>
      </c>
      <c r="G98" s="43" t="str">
        <f t="shared" si="21"/>
        <v>Yes</v>
      </c>
      <c r="H98" s="21" t="str">
        <f t="shared" si="22"/>
        <v>No</v>
      </c>
      <c r="I98" s="42">
        <f>IFERROR(SUMIFS('Sales RAW DATA'!$F$2:$F$30000,'Sales RAW DATA'!$I$2:$I$30000,Incentive_Calc!$A98,'Sales RAW DATA'!$E$2:$E$30000,Incentive_Calc!I$5),"")</f>
        <v>800832</v>
      </c>
      <c r="J98" s="42">
        <f>IFERROR(SUMIFS('Sales RAW DATA'!$F$2:$F$30000,'Sales RAW DATA'!$I$2:$I$30000,Incentive_Calc!$A98,'Sales RAW DATA'!$E$2:$E$30000,Incentive_Calc!J$5),"")</f>
        <v>803658</v>
      </c>
      <c r="K98" s="42">
        <f>IFERROR(SUMIFS('Sales RAW DATA'!$F$2:$F$30000,'Sales RAW DATA'!$I$2:$I$30000,Incentive_Calc!$A98,'Sales RAW DATA'!$E$2:$E$30000,Incentive_Calc!K$5),"")</f>
        <v>802777</v>
      </c>
      <c r="L98" s="42">
        <f t="shared" si="23"/>
        <v>2407267</v>
      </c>
      <c r="M98" s="42">
        <f>IFERROR(SUMIFS('Sales RAW DATA'!$G$2:$G$30000,'Sales RAW DATA'!$I$2:$I$30000,Incentive_Calc!$A98,'Sales RAW DATA'!$E$2:$E$30000,Incentive_Calc!M$5),"")</f>
        <v>778229</v>
      </c>
      <c r="N98" s="42">
        <f>IFERROR(SUMIFS('Sales RAW DATA'!$G$2:$G$30000,'Sales RAW DATA'!$I$2:$I$30000,Incentive_Calc!$A98,'Sales RAW DATA'!$E$2:$E$30000,Incentive_Calc!N$5),"")</f>
        <v>705626</v>
      </c>
      <c r="O98" s="42">
        <f>IFERROR(SUMIFS('Sales RAW DATA'!$G$2:$G$30000,'Sales RAW DATA'!$I$2:$I$30000,Incentive_Calc!$A98,'Sales RAW DATA'!$E$2:$E$30000,Incentive_Calc!O$5),"")</f>
        <v>654608</v>
      </c>
      <c r="P98" s="42">
        <f t="shared" si="24"/>
        <v>2138463</v>
      </c>
      <c r="Q98" s="44">
        <f t="shared" si="25"/>
        <v>0.97177560337249258</v>
      </c>
      <c r="R98" s="44">
        <f t="shared" si="26"/>
        <v>0.87801776377513818</v>
      </c>
      <c r="S98" s="44">
        <f t="shared" si="27"/>
        <v>0.8154294405544753</v>
      </c>
      <c r="T98" s="45">
        <f t="shared" si="28"/>
        <v>88.833644128382943</v>
      </c>
      <c r="U98" s="45">
        <f t="shared" si="29"/>
        <v>88</v>
      </c>
      <c r="V98" s="44">
        <f>IFERROR(SUMIFS('Sales RAW DATA'!$G:$G,'Sales RAW DATA'!$I:$I,Incentive_Calc!$A98,'Sales RAW DATA'!$D:$D,"B1",'Sales RAW DATA'!$E:$E,Incentive_Calc!V$5)/SUMIFS('Sales RAW DATA'!$F:$F,'Sales RAW DATA'!$I:$I,Incentive_Calc!$A98,'Sales RAW DATA'!$D:$D,"B1",'Sales RAW DATA'!$E:$E,Incentive_Calc!V$5),"")</f>
        <v>1.1258359158375468</v>
      </c>
      <c r="W98" s="44">
        <f>IFERROR(SUMIFS('Sales RAW DATA'!$G:$G,'Sales RAW DATA'!$I:$I,Incentive_Calc!$A98,'Sales RAW DATA'!$D:$D,"B1",'Sales RAW DATA'!$E:$E,Incentive_Calc!W$5)/SUMIFS('Sales RAW DATA'!$F:$F,'Sales RAW DATA'!$I:$I,Incentive_Calc!$A98,'Sales RAW DATA'!$D:$D,"B1",'Sales RAW DATA'!$E:$E,Incentive_Calc!W$5),"")</f>
        <v>0.51590842290896877</v>
      </c>
      <c r="X98" s="44">
        <f>IFERROR(SUMIFS('Sales RAW DATA'!$G:$G,'Sales RAW DATA'!$I:$I,Incentive_Calc!$A98,'Sales RAW DATA'!$D:$D,"B1",'Sales RAW DATA'!$E:$E,Incentive_Calc!X$5)/SUMIFS('Sales RAW DATA'!$F:$F,'Sales RAW DATA'!$I:$I,Incentive_Calc!$A98,'Sales RAW DATA'!$D:$D,"B1",'Sales RAW DATA'!$E:$E,Incentive_Calc!X$5),"")</f>
        <v>0.51743532684283733</v>
      </c>
      <c r="Y98" s="44">
        <f>SUMIFS('Sales RAW DATA'!$G:$G,'Sales RAW DATA'!$I:$I,Incentive_Calc!$A98,'Sales RAW DATA'!$D:$D,"B1")/SUMIFS('Sales RAW DATA'!$F:$F,'Sales RAW DATA'!$I:$I,Incentive_Calc!$A98,'Sales RAW DATA'!$D:$D,"B1")</f>
        <v>0.72763606192737484</v>
      </c>
      <c r="Z98" s="44">
        <f>IFERROR(SUMIFS('Sales RAW DATA'!$G:$G,'Sales RAW DATA'!$I:$I,Incentive_Calc!$A98,'Sales RAW DATA'!$D:$D,"B2",'Sales RAW DATA'!$E:$E,Incentive_Calc!Z$5)/SUMIFS('Sales RAW DATA'!$F:$F,'Sales RAW DATA'!$I:$I,Incentive_Calc!$A98,'Sales RAW DATA'!$D:$D,"B2",'Sales RAW DATA'!$E:$E,Incentive_Calc!Z$5),"")</f>
        <v>0.84205231388329982</v>
      </c>
      <c r="AA98" s="44">
        <f>IFERROR(SUMIFS('Sales RAW DATA'!$G:$G,'Sales RAW DATA'!$I:$I,Incentive_Calc!$A98,'Sales RAW DATA'!$D:$D,"B2",'Sales RAW DATA'!$E:$E,Incentive_Calc!AA$5)/SUMIFS('Sales RAW DATA'!$F:$F,'Sales RAW DATA'!$I:$I,Incentive_Calc!$A98,'Sales RAW DATA'!$D:$D,"B2",'Sales RAW DATA'!$E:$E,Incentive_Calc!AA$5),"")</f>
        <v>0.7861895839338906</v>
      </c>
      <c r="AB98" s="44">
        <f>IFERROR(SUMIFS('Sales RAW DATA'!$G:$G,'Sales RAW DATA'!$I:$I,Incentive_Calc!$A98,'Sales RAW DATA'!$D:$D,"B2",'Sales RAW DATA'!$E:$E,Incentive_Calc!AB$5)/SUMIFS('Sales RAW DATA'!$F:$F,'Sales RAW DATA'!$I:$I,Incentive_Calc!$A98,'Sales RAW DATA'!$D:$D,"B2",'Sales RAW DATA'!$E:$E,Incentive_Calc!AB$5),"")</f>
        <v>0.57618857465000473</v>
      </c>
      <c r="AC98" s="44">
        <f>SUMIFS('Sales RAW DATA'!$G:$G,'Sales RAW DATA'!$I:$I,Incentive_Calc!$A98,'Sales RAW DATA'!$D:$D,"B2")/SUMIFS('Sales RAW DATA'!$F:$F,'Sales RAW DATA'!$I:$I,Incentive_Calc!$A98,'Sales RAW DATA'!$D:$D,"B2")</f>
        <v>0.73286169310306193</v>
      </c>
      <c r="AD98" s="44">
        <f>IFERROR(SUMIFS('Sales RAW DATA'!$G:$G,'Sales RAW DATA'!$I:$I,Incentive_Calc!$A98,'Sales RAW DATA'!$D:$D,"B3",'Sales RAW DATA'!$E:$E,Incentive_Calc!AD$5)/SUMIFS('Sales RAW DATA'!$F:$F,'Sales RAW DATA'!$I:$I,Incentive_Calc!$A98,'Sales RAW DATA'!$D:$D,"B3",'Sales RAW DATA'!$E:$E,Incentive_Calc!AD$5),"")</f>
        <v>0.78453748488512698</v>
      </c>
      <c r="AE98" s="44">
        <f>IFERROR(SUMIFS('Sales RAW DATA'!$G:$G,'Sales RAW DATA'!$I:$I,Incentive_Calc!$A98,'Sales RAW DATA'!$D:$D,"B3",'Sales RAW DATA'!$E:$E,Incentive_Calc!AE$5)/SUMIFS('Sales RAW DATA'!$F:$F,'Sales RAW DATA'!$I:$I,Incentive_Calc!$A98,'Sales RAW DATA'!$D:$D,"B3",'Sales RAW DATA'!$E:$E,Incentive_Calc!AE$5),"")</f>
        <v>1.2434279810042324</v>
      </c>
      <c r="AF98" s="44">
        <f>IFERROR(SUMIFS('Sales RAW DATA'!$G:$G,'Sales RAW DATA'!$I:$I,Incentive_Calc!$A98,'Sales RAW DATA'!$D:$D,"B3",'Sales RAW DATA'!$E:$E,Incentive_Calc!AF$5)/SUMIFS('Sales RAW DATA'!$F:$F,'Sales RAW DATA'!$I:$I,Incentive_Calc!$A98,'Sales RAW DATA'!$D:$D,"B3",'Sales RAW DATA'!$E:$E,Incentive_Calc!AF$5),"")</f>
        <v>1.7213022685886417</v>
      </c>
      <c r="AG98" s="44">
        <f>SUMIFS('Sales RAW DATA'!$G:$G,'Sales RAW DATA'!$I:$I,Incentive_Calc!$A98,'Sales RAW DATA'!$D:$D,"B3")/SUMIFS('Sales RAW DATA'!$F:$F,'Sales RAW DATA'!$I:$I,Incentive_Calc!$A98,'Sales RAW DATA'!$D:$D,"B3")</f>
        <v>1.2668287925734814</v>
      </c>
      <c r="AH98" s="44">
        <f>IFERROR(SUMIFS('Sales RAW DATA'!$G:$G,'Sales RAW DATA'!$I:$I,Incentive_Calc!$A98,'Sales RAW DATA'!$D:$D,"B4",'Sales RAW DATA'!$E:$E,Incentive_Calc!AH$5)/SUMIFS('Sales RAW DATA'!$F:$F,'Sales RAW DATA'!$I:$I,Incentive_Calc!$A98,'Sales RAW DATA'!$D:$D,"B4",'Sales RAW DATA'!$E:$E,Incentive_Calc!AH$5),"")</f>
        <v>1.3735319093343785</v>
      </c>
      <c r="AI98" s="44">
        <f>IFERROR(SUMIFS('Sales RAW DATA'!$G:$G,'Sales RAW DATA'!$I:$I,Incentive_Calc!$A98,'Sales RAW DATA'!$D:$D,"B4",'Sales RAW DATA'!$E:$E,Incentive_Calc!AI$5)/SUMIFS('Sales RAW DATA'!$F:$F,'Sales RAW DATA'!$I:$I,Incentive_Calc!$A98,'Sales RAW DATA'!$D:$D,"B4",'Sales RAW DATA'!$E:$E,Incentive_Calc!AI$5),"")</f>
        <v>1.8060813832165747</v>
      </c>
      <c r="AJ98" s="44">
        <f>IFERROR(SUMIFS('Sales RAW DATA'!$G:$G,'Sales RAW DATA'!$I:$I,Incentive_Calc!$A98,'Sales RAW DATA'!$D:$D,"B4",'Sales RAW DATA'!$E:$E,Incentive_Calc!AJ$5)/SUMIFS('Sales RAW DATA'!$F:$F,'Sales RAW DATA'!$I:$I,Incentive_Calc!$A98,'Sales RAW DATA'!$D:$D,"B4",'Sales RAW DATA'!$E:$E,Incentive_Calc!AJ$5),"")</f>
        <v>1.4694018460643943</v>
      </c>
      <c r="AK98" s="44">
        <f>SUMIFS('Sales RAW DATA'!$G:$G,'Sales RAW DATA'!$I:$I,Incentive_Calc!$A98,'Sales RAW DATA'!$D:$D,"B4")/SUMIFS('Sales RAW DATA'!$F:$F,'Sales RAW DATA'!$I:$I,Incentive_Calc!$A98,'Sales RAW DATA'!$D:$D,"B4")</f>
        <v>1.55189956887737</v>
      </c>
      <c r="AL98" s="44">
        <f>IFERROR(SUMIFS('Sales RAW DATA'!$G:$G,'Sales RAW DATA'!$I:$I,Incentive_Calc!$A98,'Sales RAW DATA'!$D:$D,"B5",'Sales RAW DATA'!$E:$E,Incentive_Calc!AL$5)/SUMIFS('Sales RAW DATA'!$F:$F,'Sales RAW DATA'!$I:$I,Incentive_Calc!$A98,'Sales RAW DATA'!$D:$D,"B5",'Sales RAW DATA'!$E:$E,Incentive_Calc!AL$5),"")</f>
        <v>0.78895340181628704</v>
      </c>
      <c r="AM98" s="44">
        <f>IFERROR(SUMIFS('Sales RAW DATA'!$G:$G,'Sales RAW DATA'!$I:$I,Incentive_Calc!$A98,'Sales RAW DATA'!$D:$D,"B5",'Sales RAW DATA'!$E:$E,Incentive_Calc!AM$5)/SUMIFS('Sales RAW DATA'!$F:$F,'Sales RAW DATA'!$I:$I,Incentive_Calc!$A98,'Sales RAW DATA'!$D:$D,"B5",'Sales RAW DATA'!$E:$E,Incentive_Calc!AM$5),"")</f>
        <v>0.85561570056850633</v>
      </c>
      <c r="AN98" s="44">
        <f>IFERROR(SUMIFS('Sales RAW DATA'!$G:$G,'Sales RAW DATA'!$I:$I,Incentive_Calc!$A98,'Sales RAW DATA'!$D:$D,"B5",'Sales RAW DATA'!$E:$E,Incentive_Calc!AN$5)/SUMIFS('Sales RAW DATA'!$F:$F,'Sales RAW DATA'!$I:$I,Incentive_Calc!$A98,'Sales RAW DATA'!$D:$D,"B5",'Sales RAW DATA'!$E:$E,Incentive_Calc!AN$5),"")</f>
        <v>0.68302758526973772</v>
      </c>
      <c r="AO98" s="44">
        <f>SUMIFS('Sales RAW DATA'!$G:$G,'Sales RAW DATA'!$I:$I,Incentive_Calc!$A98,'Sales RAW DATA'!$D:$D,"B5")/SUMIFS('Sales RAW DATA'!$F:$F,'Sales RAW DATA'!$I:$I,Incentive_Calc!$A98,'Sales RAW DATA'!$D:$D,"B5")</f>
        <v>0.77544963273382306</v>
      </c>
      <c r="AP98" s="42">
        <f>SUM(SUMIFS('Sales RAW DATA'!$F$2:$F$22804,'Sales RAW DATA'!$I$2:$I$22804,Incentive_Calc!$A98,'Sales RAW DATA'!$D$2:$D$22804,"B1"),SUMIFS('Sales RAW DATA'!$F$2:$F$22804,'Sales RAW DATA'!$I$2:$I$22804,Incentive_Calc!$A98,'Sales RAW DATA'!$D$2:$D$22804,"B2"),SUMIFS('Sales RAW DATA'!$F$2:$F$22804,'Sales RAW DATA'!$I$2:$I$22804,Incentive_Calc!$A98,'Sales RAW DATA'!$D$2:$D$22804,"B3"),SUMIFS('Sales RAW DATA'!$F$2:$F$22804,'Sales RAW DATA'!$I$2:$I$22804,Incentive_Calc!$A98,'Sales RAW DATA'!$D$2:$D$22804,"B4"),SUMIFS('Sales RAW DATA'!$F$2:$F$22804,'Sales RAW DATA'!$I$2:$I$22804,Incentive_Calc!$A98,'Sales RAW DATA'!$D$2:$D$22804,"B5"))</f>
        <v>1325142</v>
      </c>
      <c r="AQ98" s="42">
        <f>SUM(SUMIFS('Sales RAW DATA'!$G$2:$G$22804,'Sales RAW DATA'!$I$2:$I$22804,Incentive_Calc!$A98,'Sales RAW DATA'!$D$2:$D$22804,"B1"),SUMIFS('Sales RAW DATA'!$G$2:$G$22804,'Sales RAW DATA'!$I$2:$I$22804,Incentive_Calc!$A98,'Sales RAW DATA'!$D$2:$D$22804,"B2"),SUMIFS('Sales RAW DATA'!$G$2:$G$22804,'Sales RAW DATA'!$I$2:$I$22804,Incentive_Calc!$A98,'Sales RAW DATA'!$D$2:$D$22804,"B3"),SUMIFS('Sales RAW DATA'!$G$2:$G$22804,'Sales RAW DATA'!$I$2:$I$22804,Incentive_Calc!$A98,'Sales RAW DATA'!$D$2:$D$22804,"B4"),SUMIFS('Sales RAW DATA'!$G$2:$G$22804,'Sales RAW DATA'!$I$2:$I$22804,Incentive_Calc!$A98,'Sales RAW DATA'!$D$2:$D$22804,"B5"))</f>
        <v>1255506</v>
      </c>
      <c r="AR98" s="45">
        <f t="shared" si="30"/>
        <v>94.745016005831829</v>
      </c>
      <c r="AS98" s="45">
        <f t="shared" si="31"/>
        <v>94</v>
      </c>
      <c r="AT98" s="46">
        <v>1.17</v>
      </c>
      <c r="AU98" s="46">
        <v>0.95</v>
      </c>
      <c r="AV98" s="43" t="str">
        <f t="shared" si="17"/>
        <v>Yes</v>
      </c>
      <c r="AW98" s="43" t="str">
        <f t="shared" si="18"/>
        <v>Yes</v>
      </c>
      <c r="AX98" s="43" t="str">
        <f t="shared" si="19"/>
        <v>Yes</v>
      </c>
      <c r="AY98" s="43" t="str">
        <f t="shared" si="32"/>
        <v>Yes</v>
      </c>
    </row>
    <row r="99" spans="1:51" x14ac:dyDescent="0.35">
      <c r="A99" s="21" t="s">
        <v>973</v>
      </c>
      <c r="B99" s="21" t="s">
        <v>499</v>
      </c>
      <c r="C99" s="21" t="str">
        <f>_xlfn.XLOOKUP($A99,'Employee List'!$E:$E,'Employee List'!$D:$D,0)</f>
        <v>SF</v>
      </c>
      <c r="D99" s="42" t="str" cm="1">
        <f t="array" ref="D99">IFERROR(IF($G99="Yes",INDEX('Payment Plan'!$D$6:$D$42,MATCH(1,(Incentive_Calc!$C99='Payment Plan'!$B$6:$B$42)*(Incentive_Calc!$U99='Payment Plan'!$C$6:$C$42),0)),""),"")</f>
        <v/>
      </c>
      <c r="E99" s="42" t="str" cm="1">
        <f t="array" ref="E99">IFERROR(IF($H99="Yes",INDEX('Payment Plan'!$D$6:$D$42,MATCH(1,(Incentive_Calc!$C99='Payment Plan'!$B$6:$B$42)*(Incentive_Calc!$AS99='Payment Plan'!$C$6:$C$42),0)),""),"")</f>
        <v/>
      </c>
      <c r="F99" s="42">
        <f t="shared" si="20"/>
        <v>0</v>
      </c>
      <c r="G99" s="43" t="str">
        <f t="shared" si="21"/>
        <v>No</v>
      </c>
      <c r="H99" s="21" t="str">
        <f t="shared" si="22"/>
        <v>No</v>
      </c>
      <c r="I99" s="42">
        <f>IFERROR(SUMIFS('Sales RAW DATA'!$F$2:$F$30000,'Sales RAW DATA'!$I$2:$I$30000,Incentive_Calc!$A99,'Sales RAW DATA'!$E$2:$E$30000,Incentive_Calc!I$5),"")</f>
        <v>645895</v>
      </c>
      <c r="J99" s="42">
        <f>IFERROR(SUMIFS('Sales RAW DATA'!$F$2:$F$30000,'Sales RAW DATA'!$I$2:$I$30000,Incentive_Calc!$A99,'Sales RAW DATA'!$E$2:$E$30000,Incentive_Calc!J$5),"")</f>
        <v>651220</v>
      </c>
      <c r="K99" s="42">
        <f>IFERROR(SUMIFS('Sales RAW DATA'!$F$2:$F$30000,'Sales RAW DATA'!$I$2:$I$30000,Incentive_Calc!$A99,'Sales RAW DATA'!$E$2:$E$30000,Incentive_Calc!K$5),"")</f>
        <v>653372</v>
      </c>
      <c r="L99" s="42">
        <f t="shared" si="23"/>
        <v>1950487</v>
      </c>
      <c r="M99" s="42">
        <f>IFERROR(SUMIFS('Sales RAW DATA'!$G$2:$G$30000,'Sales RAW DATA'!$I$2:$I$30000,Incentive_Calc!$A99,'Sales RAW DATA'!$E$2:$E$30000,Incentive_Calc!M$5),"")</f>
        <v>639190</v>
      </c>
      <c r="N99" s="42">
        <f>IFERROR(SUMIFS('Sales RAW DATA'!$G$2:$G$30000,'Sales RAW DATA'!$I$2:$I$30000,Incentive_Calc!$A99,'Sales RAW DATA'!$E$2:$E$30000,Incentive_Calc!N$5),"")</f>
        <v>667782</v>
      </c>
      <c r="O99" s="42">
        <f>IFERROR(SUMIFS('Sales RAW DATA'!$G$2:$G$30000,'Sales RAW DATA'!$I$2:$I$30000,Incentive_Calc!$A99,'Sales RAW DATA'!$E$2:$E$30000,Incentive_Calc!O$5),"")</f>
        <v>611789</v>
      </c>
      <c r="P99" s="42">
        <f t="shared" si="24"/>
        <v>1918761</v>
      </c>
      <c r="Q99" s="44">
        <f t="shared" si="25"/>
        <v>0.98961905572887232</v>
      </c>
      <c r="R99" s="44">
        <f t="shared" si="26"/>
        <v>1.0254322655938086</v>
      </c>
      <c r="S99" s="44">
        <f t="shared" si="27"/>
        <v>0.93635631768732053</v>
      </c>
      <c r="T99" s="45">
        <f t="shared" si="28"/>
        <v>98.373431865990398</v>
      </c>
      <c r="U99" s="45">
        <f t="shared" si="29"/>
        <v>98</v>
      </c>
      <c r="V99" s="44">
        <f>IFERROR(SUMIFS('Sales RAW DATA'!$G:$G,'Sales RAW DATA'!$I:$I,Incentive_Calc!$A99,'Sales RAW DATA'!$D:$D,"B1",'Sales RAW DATA'!$E:$E,Incentive_Calc!V$5)/SUMIFS('Sales RAW DATA'!$F:$F,'Sales RAW DATA'!$I:$I,Incentive_Calc!$A99,'Sales RAW DATA'!$D:$D,"B1",'Sales RAW DATA'!$E:$E,Incentive_Calc!V$5),"")</f>
        <v>0.93183246316998047</v>
      </c>
      <c r="W99" s="44">
        <f>IFERROR(SUMIFS('Sales RAW DATA'!$G:$G,'Sales RAW DATA'!$I:$I,Incentive_Calc!$A99,'Sales RAW DATA'!$D:$D,"B1",'Sales RAW DATA'!$E:$E,Incentive_Calc!W$5)/SUMIFS('Sales RAW DATA'!$F:$F,'Sales RAW DATA'!$I:$I,Incentive_Calc!$A99,'Sales RAW DATA'!$D:$D,"B1",'Sales RAW DATA'!$E:$E,Incentive_Calc!W$5),"")</f>
        <v>0.73583397236135806</v>
      </c>
      <c r="X99" s="44">
        <f>IFERROR(SUMIFS('Sales RAW DATA'!$G:$G,'Sales RAW DATA'!$I:$I,Incentive_Calc!$A99,'Sales RAW DATA'!$D:$D,"B1",'Sales RAW DATA'!$E:$E,Incentive_Calc!X$5)/SUMIFS('Sales RAW DATA'!$F:$F,'Sales RAW DATA'!$I:$I,Incentive_Calc!$A99,'Sales RAW DATA'!$D:$D,"B1",'Sales RAW DATA'!$E:$E,Incentive_Calc!X$5),"")</f>
        <v>0.66589283370521068</v>
      </c>
      <c r="Y99" s="44">
        <f>SUMIFS('Sales RAW DATA'!$G:$G,'Sales RAW DATA'!$I:$I,Incentive_Calc!$A99,'Sales RAW DATA'!$D:$D,"B1")/SUMIFS('Sales RAW DATA'!$F:$F,'Sales RAW DATA'!$I:$I,Incentive_Calc!$A99,'Sales RAW DATA'!$D:$D,"B1")</f>
        <v>0.78066306184702816</v>
      </c>
      <c r="Z99" s="44">
        <f>IFERROR(SUMIFS('Sales RAW DATA'!$G:$G,'Sales RAW DATA'!$I:$I,Incentive_Calc!$A99,'Sales RAW DATA'!$D:$D,"B2",'Sales RAW DATA'!$E:$E,Incentive_Calc!Z$5)/SUMIFS('Sales RAW DATA'!$F:$F,'Sales RAW DATA'!$I:$I,Incentive_Calc!$A99,'Sales RAW DATA'!$D:$D,"B2",'Sales RAW DATA'!$E:$E,Incentive_Calc!Z$5),"")</f>
        <v>0.77786574213098192</v>
      </c>
      <c r="AA99" s="44">
        <f>IFERROR(SUMIFS('Sales RAW DATA'!$G:$G,'Sales RAW DATA'!$I:$I,Incentive_Calc!$A99,'Sales RAW DATA'!$D:$D,"B2",'Sales RAW DATA'!$E:$E,Incentive_Calc!AA$5)/SUMIFS('Sales RAW DATA'!$F:$F,'Sales RAW DATA'!$I:$I,Incentive_Calc!$A99,'Sales RAW DATA'!$D:$D,"B2",'Sales RAW DATA'!$E:$E,Incentive_Calc!AA$5),"")</f>
        <v>0.71220270108760608</v>
      </c>
      <c r="AB99" s="44">
        <f>IFERROR(SUMIFS('Sales RAW DATA'!$G:$G,'Sales RAW DATA'!$I:$I,Incentive_Calc!$A99,'Sales RAW DATA'!$D:$D,"B2",'Sales RAW DATA'!$E:$E,Incentive_Calc!AB$5)/SUMIFS('Sales RAW DATA'!$F:$F,'Sales RAW DATA'!$I:$I,Incentive_Calc!$A99,'Sales RAW DATA'!$D:$D,"B2",'Sales RAW DATA'!$E:$E,Incentive_Calc!AB$5),"")</f>
        <v>0.65915811669109514</v>
      </c>
      <c r="AC99" s="44">
        <f>SUMIFS('Sales RAW DATA'!$G:$G,'Sales RAW DATA'!$I:$I,Incentive_Calc!$A99,'Sales RAW DATA'!$D:$D,"B2")/SUMIFS('Sales RAW DATA'!$F:$F,'Sales RAW DATA'!$I:$I,Incentive_Calc!$A99,'Sales RAW DATA'!$D:$D,"B2")</f>
        <v>0.71522865739165775</v>
      </c>
      <c r="AD99" s="44">
        <f>IFERROR(SUMIFS('Sales RAW DATA'!$G:$G,'Sales RAW DATA'!$I:$I,Incentive_Calc!$A99,'Sales RAW DATA'!$D:$D,"B3",'Sales RAW DATA'!$E:$E,Incentive_Calc!AD$5)/SUMIFS('Sales RAW DATA'!$F:$F,'Sales RAW DATA'!$I:$I,Incentive_Calc!$A99,'Sales RAW DATA'!$D:$D,"B3",'Sales RAW DATA'!$E:$E,Incentive_Calc!AD$5),"")</f>
        <v>0.62015927320817643</v>
      </c>
      <c r="AE99" s="44">
        <f>IFERROR(SUMIFS('Sales RAW DATA'!$G:$G,'Sales RAW DATA'!$I:$I,Incentive_Calc!$A99,'Sales RAW DATA'!$D:$D,"B3",'Sales RAW DATA'!$E:$E,Incentive_Calc!AE$5)/SUMIFS('Sales RAW DATA'!$F:$F,'Sales RAW DATA'!$I:$I,Incentive_Calc!$A99,'Sales RAW DATA'!$D:$D,"B3",'Sales RAW DATA'!$E:$E,Incentive_Calc!AE$5),"")</f>
        <v>1.0592353257942919</v>
      </c>
      <c r="AF99" s="44">
        <f>IFERROR(SUMIFS('Sales RAW DATA'!$G:$G,'Sales RAW DATA'!$I:$I,Incentive_Calc!$A99,'Sales RAW DATA'!$D:$D,"B3",'Sales RAW DATA'!$E:$E,Incentive_Calc!AF$5)/SUMIFS('Sales RAW DATA'!$F:$F,'Sales RAW DATA'!$I:$I,Incentive_Calc!$A99,'Sales RAW DATA'!$D:$D,"B3",'Sales RAW DATA'!$E:$E,Incentive_Calc!AF$5),"")</f>
        <v>2.3917970480565205</v>
      </c>
      <c r="AG99" s="44">
        <f>SUMIFS('Sales RAW DATA'!$G:$G,'Sales RAW DATA'!$I:$I,Incentive_Calc!$A99,'Sales RAW DATA'!$D:$D,"B3")/SUMIFS('Sales RAW DATA'!$F:$F,'Sales RAW DATA'!$I:$I,Incentive_Calc!$A99,'Sales RAW DATA'!$D:$D,"B3")</f>
        <v>1.4299841527006809</v>
      </c>
      <c r="AH99" s="44">
        <f>IFERROR(SUMIFS('Sales RAW DATA'!$G:$G,'Sales RAW DATA'!$I:$I,Incentive_Calc!$A99,'Sales RAW DATA'!$D:$D,"B4",'Sales RAW DATA'!$E:$E,Incentive_Calc!AH$5)/SUMIFS('Sales RAW DATA'!$F:$F,'Sales RAW DATA'!$I:$I,Incentive_Calc!$A99,'Sales RAW DATA'!$D:$D,"B4",'Sales RAW DATA'!$E:$E,Incentive_Calc!AH$5),"")</f>
        <v>1.5678259480187473</v>
      </c>
      <c r="AI99" s="44">
        <f>IFERROR(SUMIFS('Sales RAW DATA'!$G:$G,'Sales RAW DATA'!$I:$I,Incentive_Calc!$A99,'Sales RAW DATA'!$D:$D,"B4",'Sales RAW DATA'!$E:$E,Incentive_Calc!AI$5)/SUMIFS('Sales RAW DATA'!$F:$F,'Sales RAW DATA'!$I:$I,Incentive_Calc!$A99,'Sales RAW DATA'!$D:$D,"B4",'Sales RAW DATA'!$E:$E,Incentive_Calc!AI$5),"")</f>
        <v>1.4881003628313141</v>
      </c>
      <c r="AJ99" s="44">
        <f>IFERROR(SUMIFS('Sales RAW DATA'!$G:$G,'Sales RAW DATA'!$I:$I,Incentive_Calc!$A99,'Sales RAW DATA'!$D:$D,"B4",'Sales RAW DATA'!$E:$E,Incentive_Calc!AJ$5)/SUMIFS('Sales RAW DATA'!$F:$F,'Sales RAW DATA'!$I:$I,Incentive_Calc!$A99,'Sales RAW DATA'!$D:$D,"B4",'Sales RAW DATA'!$E:$E,Incentive_Calc!AJ$5),"")</f>
        <v>1.0828564011916093</v>
      </c>
      <c r="AK99" s="44">
        <f>SUMIFS('Sales RAW DATA'!$G:$G,'Sales RAW DATA'!$I:$I,Incentive_Calc!$A99,'Sales RAW DATA'!$D:$D,"B4")/SUMIFS('Sales RAW DATA'!$F:$F,'Sales RAW DATA'!$I:$I,Incentive_Calc!$A99,'Sales RAW DATA'!$D:$D,"B4")</f>
        <v>1.3751833060832337</v>
      </c>
      <c r="AL99" s="44">
        <f>IFERROR(SUMIFS('Sales RAW DATA'!$G:$G,'Sales RAW DATA'!$I:$I,Incentive_Calc!$A99,'Sales RAW DATA'!$D:$D,"B5",'Sales RAW DATA'!$E:$E,Incentive_Calc!AL$5)/SUMIFS('Sales RAW DATA'!$F:$F,'Sales RAW DATA'!$I:$I,Incentive_Calc!$A99,'Sales RAW DATA'!$D:$D,"B5",'Sales RAW DATA'!$E:$E,Incentive_Calc!AL$5),"")</f>
        <v>1.1657453297750666</v>
      </c>
      <c r="AM99" s="44">
        <f>IFERROR(SUMIFS('Sales RAW DATA'!$G:$G,'Sales RAW DATA'!$I:$I,Incentive_Calc!$A99,'Sales RAW DATA'!$D:$D,"B5",'Sales RAW DATA'!$E:$E,Incentive_Calc!AM$5)/SUMIFS('Sales RAW DATA'!$F:$F,'Sales RAW DATA'!$I:$I,Incentive_Calc!$A99,'Sales RAW DATA'!$D:$D,"B5",'Sales RAW DATA'!$E:$E,Incentive_Calc!AM$5),"")</f>
        <v>0.99533379533379529</v>
      </c>
      <c r="AN99" s="44">
        <f>IFERROR(SUMIFS('Sales RAW DATA'!$G:$G,'Sales RAW DATA'!$I:$I,Incentive_Calc!$A99,'Sales RAW DATA'!$D:$D,"B5",'Sales RAW DATA'!$E:$E,Incentive_Calc!AN$5)/SUMIFS('Sales RAW DATA'!$F:$F,'Sales RAW DATA'!$I:$I,Incentive_Calc!$A99,'Sales RAW DATA'!$D:$D,"B5",'Sales RAW DATA'!$E:$E,Incentive_Calc!AN$5),"")</f>
        <v>0.62701990982723532</v>
      </c>
      <c r="AO99" s="44">
        <f>SUMIFS('Sales RAW DATA'!$G:$G,'Sales RAW DATA'!$I:$I,Incentive_Calc!$A99,'Sales RAW DATA'!$D:$D,"B5")/SUMIFS('Sales RAW DATA'!$F:$F,'Sales RAW DATA'!$I:$I,Incentive_Calc!$A99,'Sales RAW DATA'!$D:$D,"B5")</f>
        <v>0.91179164450747507</v>
      </c>
      <c r="AP99" s="42">
        <f>SUM(SUMIFS('Sales RAW DATA'!$F$2:$F$22804,'Sales RAW DATA'!$I$2:$I$22804,Incentive_Calc!$A99,'Sales RAW DATA'!$D$2:$D$22804,"B1"),SUMIFS('Sales RAW DATA'!$F$2:$F$22804,'Sales RAW DATA'!$I$2:$I$22804,Incentive_Calc!$A99,'Sales RAW DATA'!$D$2:$D$22804,"B2"),SUMIFS('Sales RAW DATA'!$F$2:$F$22804,'Sales RAW DATA'!$I$2:$I$22804,Incentive_Calc!$A99,'Sales RAW DATA'!$D$2:$D$22804,"B3"),SUMIFS('Sales RAW DATA'!$F$2:$F$22804,'Sales RAW DATA'!$I$2:$I$22804,Incentive_Calc!$A99,'Sales RAW DATA'!$D$2:$D$22804,"B4"),SUMIFS('Sales RAW DATA'!$F$2:$F$22804,'Sales RAW DATA'!$I$2:$I$22804,Incentive_Calc!$A99,'Sales RAW DATA'!$D$2:$D$22804,"B5"))</f>
        <v>1017685</v>
      </c>
      <c r="AQ99" s="42">
        <f>SUM(SUMIFS('Sales RAW DATA'!$G$2:$G$22804,'Sales RAW DATA'!$I$2:$I$22804,Incentive_Calc!$A99,'Sales RAW DATA'!$D$2:$D$22804,"B1"),SUMIFS('Sales RAW DATA'!$G$2:$G$22804,'Sales RAW DATA'!$I$2:$I$22804,Incentive_Calc!$A99,'Sales RAW DATA'!$D$2:$D$22804,"B2"),SUMIFS('Sales RAW DATA'!$G$2:$G$22804,'Sales RAW DATA'!$I$2:$I$22804,Incentive_Calc!$A99,'Sales RAW DATA'!$D$2:$D$22804,"B3"),SUMIFS('Sales RAW DATA'!$G$2:$G$22804,'Sales RAW DATA'!$I$2:$I$22804,Incentive_Calc!$A99,'Sales RAW DATA'!$D$2:$D$22804,"B4"),SUMIFS('Sales RAW DATA'!$G$2:$G$22804,'Sales RAW DATA'!$I$2:$I$22804,Incentive_Calc!$A99,'Sales RAW DATA'!$D$2:$D$22804,"B5"))</f>
        <v>1002962</v>
      </c>
      <c r="AR99" s="45">
        <f t="shared" si="30"/>
        <v>98.553285152085365</v>
      </c>
      <c r="AS99" s="45">
        <f t="shared" si="31"/>
        <v>98</v>
      </c>
      <c r="AT99" s="46">
        <v>1.17</v>
      </c>
      <c r="AU99" s="46">
        <v>0.79</v>
      </c>
      <c r="AV99" s="43" t="str">
        <f t="shared" si="17"/>
        <v>Yes</v>
      </c>
      <c r="AW99" s="43" t="str">
        <f t="shared" si="18"/>
        <v>Yes</v>
      </c>
      <c r="AX99" s="43" t="str">
        <f t="shared" si="19"/>
        <v>Yes</v>
      </c>
      <c r="AY99" s="43" t="str">
        <f t="shared" si="32"/>
        <v>Yes</v>
      </c>
    </row>
    <row r="100" spans="1:51" x14ac:dyDescent="0.35">
      <c r="A100" s="21" t="s">
        <v>974</v>
      </c>
      <c r="B100" s="21" t="s">
        <v>500</v>
      </c>
      <c r="C100" s="21" t="str">
        <f>_xlfn.XLOOKUP($A100,'Employee List'!$E:$E,'Employee List'!$D:$D,0)</f>
        <v>SF</v>
      </c>
      <c r="D100" s="42" t="str" cm="1">
        <f t="array" ref="D100">IFERROR(IF($G100="Yes",INDEX('Payment Plan'!$D$6:$D$42,MATCH(1,(Incentive_Calc!$C100='Payment Plan'!$B$6:$B$42)*(Incentive_Calc!$U100='Payment Plan'!$C$6:$C$42),0)),""),"")</f>
        <v/>
      </c>
      <c r="E100" s="42" t="str" cm="1">
        <f t="array" ref="E100">IFERROR(IF($H100="Yes",INDEX('Payment Plan'!$D$6:$D$42,MATCH(1,(Incentive_Calc!$C100='Payment Plan'!$B$6:$B$42)*(Incentive_Calc!$AS100='Payment Plan'!$C$6:$C$42),0)),""),"")</f>
        <v/>
      </c>
      <c r="F100" s="42">
        <f t="shared" si="20"/>
        <v>0</v>
      </c>
      <c r="G100" s="43" t="str">
        <f t="shared" si="21"/>
        <v>No</v>
      </c>
      <c r="H100" s="21" t="str">
        <f t="shared" si="22"/>
        <v>No</v>
      </c>
      <c r="I100" s="42">
        <f>IFERROR(SUMIFS('Sales RAW DATA'!$F$2:$F$30000,'Sales RAW DATA'!$I$2:$I$30000,Incentive_Calc!$A100,'Sales RAW DATA'!$E$2:$E$30000,Incentive_Calc!I$5),"")</f>
        <v>627977</v>
      </c>
      <c r="J100" s="42">
        <f>IFERROR(SUMIFS('Sales RAW DATA'!$F$2:$F$30000,'Sales RAW DATA'!$I$2:$I$30000,Incentive_Calc!$A100,'Sales RAW DATA'!$E$2:$E$30000,Incentive_Calc!J$5),"")</f>
        <v>591148</v>
      </c>
      <c r="K100" s="42">
        <f>IFERROR(SUMIFS('Sales RAW DATA'!$F$2:$F$30000,'Sales RAW DATA'!$I$2:$I$30000,Incentive_Calc!$A100,'Sales RAW DATA'!$E$2:$E$30000,Incentive_Calc!K$5),"")</f>
        <v>596204</v>
      </c>
      <c r="L100" s="42">
        <f t="shared" si="23"/>
        <v>1815329</v>
      </c>
      <c r="M100" s="42">
        <f>IFERROR(SUMIFS('Sales RAW DATA'!$G$2:$G$30000,'Sales RAW DATA'!$I$2:$I$30000,Incentive_Calc!$A100,'Sales RAW DATA'!$E$2:$E$30000,Incentive_Calc!M$5),"")</f>
        <v>419701</v>
      </c>
      <c r="N100" s="42">
        <f>IFERROR(SUMIFS('Sales RAW DATA'!$G$2:$G$30000,'Sales RAW DATA'!$I$2:$I$30000,Incentive_Calc!$A100,'Sales RAW DATA'!$E$2:$E$30000,Incentive_Calc!N$5),"")</f>
        <v>288421</v>
      </c>
      <c r="O100" s="42">
        <f>IFERROR(SUMIFS('Sales RAW DATA'!$G$2:$G$30000,'Sales RAW DATA'!$I$2:$I$30000,Incentive_Calc!$A100,'Sales RAW DATA'!$E$2:$E$30000,Incentive_Calc!O$5),"")</f>
        <v>374621</v>
      </c>
      <c r="P100" s="42">
        <f t="shared" si="24"/>
        <v>1082743</v>
      </c>
      <c r="Q100" s="44">
        <f t="shared" si="25"/>
        <v>0.66833817162093512</v>
      </c>
      <c r="R100" s="44">
        <f t="shared" si="26"/>
        <v>0.48789981527468584</v>
      </c>
      <c r="S100" s="44">
        <f t="shared" si="27"/>
        <v>0.6283436541854801</v>
      </c>
      <c r="T100" s="45">
        <f t="shared" si="28"/>
        <v>59.644450124467795</v>
      </c>
      <c r="U100" s="45">
        <f t="shared" si="29"/>
        <v>59</v>
      </c>
      <c r="V100" s="44">
        <f>IFERROR(SUMIFS('Sales RAW DATA'!$G:$G,'Sales RAW DATA'!$I:$I,Incentive_Calc!$A100,'Sales RAW DATA'!$D:$D,"B1",'Sales RAW DATA'!$E:$E,Incentive_Calc!V$5)/SUMIFS('Sales RAW DATA'!$F:$F,'Sales RAW DATA'!$I:$I,Incentive_Calc!$A100,'Sales RAW DATA'!$D:$D,"B1",'Sales RAW DATA'!$E:$E,Incentive_Calc!V$5),"")</f>
        <v>0.82858201994594982</v>
      </c>
      <c r="W100" s="44">
        <f>IFERROR(SUMIFS('Sales RAW DATA'!$G:$G,'Sales RAW DATA'!$I:$I,Incentive_Calc!$A100,'Sales RAW DATA'!$D:$D,"B1",'Sales RAW DATA'!$E:$E,Incentive_Calc!W$5)/SUMIFS('Sales RAW DATA'!$F:$F,'Sales RAW DATA'!$I:$I,Incentive_Calc!$A100,'Sales RAW DATA'!$D:$D,"B1",'Sales RAW DATA'!$E:$E,Incentive_Calc!W$5),"")</f>
        <v>0.58297648066407537</v>
      </c>
      <c r="X100" s="44">
        <f>IFERROR(SUMIFS('Sales RAW DATA'!$G:$G,'Sales RAW DATA'!$I:$I,Incentive_Calc!$A100,'Sales RAW DATA'!$D:$D,"B1",'Sales RAW DATA'!$E:$E,Incentive_Calc!X$5)/SUMIFS('Sales RAW DATA'!$F:$F,'Sales RAW DATA'!$I:$I,Incentive_Calc!$A100,'Sales RAW DATA'!$D:$D,"B1",'Sales RAW DATA'!$E:$E,Incentive_Calc!X$5),"")</f>
        <v>0.56306056465686338</v>
      </c>
      <c r="Y100" s="44">
        <f>SUMIFS('Sales RAW DATA'!$G:$G,'Sales RAW DATA'!$I:$I,Incentive_Calc!$A100,'Sales RAW DATA'!$D:$D,"B1")/SUMIFS('Sales RAW DATA'!$F:$F,'Sales RAW DATA'!$I:$I,Incentive_Calc!$A100,'Sales RAW DATA'!$D:$D,"B1")</f>
        <v>0.664653318597339</v>
      </c>
      <c r="Z100" s="44">
        <f>IFERROR(SUMIFS('Sales RAW DATA'!$G:$G,'Sales RAW DATA'!$I:$I,Incentive_Calc!$A100,'Sales RAW DATA'!$D:$D,"B2",'Sales RAW DATA'!$E:$E,Incentive_Calc!Z$5)/SUMIFS('Sales RAW DATA'!$F:$F,'Sales RAW DATA'!$I:$I,Incentive_Calc!$A100,'Sales RAW DATA'!$D:$D,"B2",'Sales RAW DATA'!$E:$E,Incentive_Calc!Z$5),"")</f>
        <v>0.60099802910219313</v>
      </c>
      <c r="AA100" s="44">
        <f>IFERROR(SUMIFS('Sales RAW DATA'!$G:$G,'Sales RAW DATA'!$I:$I,Incentive_Calc!$A100,'Sales RAW DATA'!$D:$D,"B2",'Sales RAW DATA'!$E:$E,Incentive_Calc!AA$5)/SUMIFS('Sales RAW DATA'!$F:$F,'Sales RAW DATA'!$I:$I,Incentive_Calc!$A100,'Sales RAW DATA'!$D:$D,"B2",'Sales RAW DATA'!$E:$E,Incentive_Calc!AA$5),"")</f>
        <v>0.39321989756055215</v>
      </c>
      <c r="AB100" s="44">
        <f>IFERROR(SUMIFS('Sales RAW DATA'!$G:$G,'Sales RAW DATA'!$I:$I,Incentive_Calc!$A100,'Sales RAW DATA'!$D:$D,"B2",'Sales RAW DATA'!$E:$E,Incentive_Calc!AB$5)/SUMIFS('Sales RAW DATA'!$F:$F,'Sales RAW DATA'!$I:$I,Incentive_Calc!$A100,'Sales RAW DATA'!$D:$D,"B2",'Sales RAW DATA'!$E:$E,Incentive_Calc!AB$5),"")</f>
        <v>0.68353751229544846</v>
      </c>
      <c r="AC100" s="44">
        <f>SUMIFS('Sales RAW DATA'!$G:$G,'Sales RAW DATA'!$I:$I,Incentive_Calc!$A100,'Sales RAW DATA'!$D:$D,"B2")/SUMIFS('Sales RAW DATA'!$F:$F,'Sales RAW DATA'!$I:$I,Incentive_Calc!$A100,'Sales RAW DATA'!$D:$D,"B2")</f>
        <v>0.5585334507804941</v>
      </c>
      <c r="AD100" s="44">
        <f>IFERROR(SUMIFS('Sales RAW DATA'!$G:$G,'Sales RAW DATA'!$I:$I,Incentive_Calc!$A100,'Sales RAW DATA'!$D:$D,"B3",'Sales RAW DATA'!$E:$E,Incentive_Calc!AD$5)/SUMIFS('Sales RAW DATA'!$F:$F,'Sales RAW DATA'!$I:$I,Incentive_Calc!$A100,'Sales RAW DATA'!$D:$D,"B3",'Sales RAW DATA'!$E:$E,Incentive_Calc!AD$5),"")</f>
        <v>0.46461546566916478</v>
      </c>
      <c r="AE100" s="44">
        <f>IFERROR(SUMIFS('Sales RAW DATA'!$G:$G,'Sales RAW DATA'!$I:$I,Incentive_Calc!$A100,'Sales RAW DATA'!$D:$D,"B3",'Sales RAW DATA'!$E:$E,Incentive_Calc!AE$5)/SUMIFS('Sales RAW DATA'!$F:$F,'Sales RAW DATA'!$I:$I,Incentive_Calc!$A100,'Sales RAW DATA'!$D:$D,"B3",'Sales RAW DATA'!$E:$E,Incentive_Calc!AE$5),"")</f>
        <v>0.17012138188608777</v>
      </c>
      <c r="AF100" s="44">
        <f>IFERROR(SUMIFS('Sales RAW DATA'!$G:$G,'Sales RAW DATA'!$I:$I,Incentive_Calc!$A100,'Sales RAW DATA'!$D:$D,"B3",'Sales RAW DATA'!$E:$E,Incentive_Calc!AF$5)/SUMIFS('Sales RAW DATA'!$F:$F,'Sales RAW DATA'!$I:$I,Incentive_Calc!$A100,'Sales RAW DATA'!$D:$D,"B3",'Sales RAW DATA'!$E:$E,Incentive_Calc!AF$5),"")</f>
        <v>0.44477040499216863</v>
      </c>
      <c r="AG100" s="44">
        <f>SUMIFS('Sales RAW DATA'!$G:$G,'Sales RAW DATA'!$I:$I,Incentive_Calc!$A100,'Sales RAW DATA'!$D:$D,"B3")/SUMIFS('Sales RAW DATA'!$F:$F,'Sales RAW DATA'!$I:$I,Incentive_Calc!$A100,'Sales RAW DATA'!$D:$D,"B3")</f>
        <v>0.36683128009062588</v>
      </c>
      <c r="AH100" s="44">
        <f>IFERROR(SUMIFS('Sales RAW DATA'!$G:$G,'Sales RAW DATA'!$I:$I,Incentive_Calc!$A100,'Sales RAW DATA'!$D:$D,"B4",'Sales RAW DATA'!$E:$E,Incentive_Calc!AH$5)/SUMIFS('Sales RAW DATA'!$F:$F,'Sales RAW DATA'!$I:$I,Incentive_Calc!$A100,'Sales RAW DATA'!$D:$D,"B4",'Sales RAW DATA'!$E:$E,Incentive_Calc!AH$5),"")</f>
        <v>0.73517078872664532</v>
      </c>
      <c r="AI100" s="44">
        <f>IFERROR(SUMIFS('Sales RAW DATA'!$G:$G,'Sales RAW DATA'!$I:$I,Incentive_Calc!$A100,'Sales RAW DATA'!$D:$D,"B4",'Sales RAW DATA'!$E:$E,Incentive_Calc!AI$5)/SUMIFS('Sales RAW DATA'!$F:$F,'Sales RAW DATA'!$I:$I,Incentive_Calc!$A100,'Sales RAW DATA'!$D:$D,"B4",'Sales RAW DATA'!$E:$E,Incentive_Calc!AI$5),"")</f>
        <v>0.49205812774586011</v>
      </c>
      <c r="AJ100" s="44">
        <f>IFERROR(SUMIFS('Sales RAW DATA'!$G:$G,'Sales RAW DATA'!$I:$I,Incentive_Calc!$A100,'Sales RAW DATA'!$D:$D,"B4",'Sales RAW DATA'!$E:$E,Incentive_Calc!AJ$5)/SUMIFS('Sales RAW DATA'!$F:$F,'Sales RAW DATA'!$I:$I,Incentive_Calc!$A100,'Sales RAW DATA'!$D:$D,"B4",'Sales RAW DATA'!$E:$E,Incentive_Calc!AJ$5),"")</f>
        <v>0.54185731149332217</v>
      </c>
      <c r="AK100" s="44">
        <f>SUMIFS('Sales RAW DATA'!$G:$G,'Sales RAW DATA'!$I:$I,Incentive_Calc!$A100,'Sales RAW DATA'!$D:$D,"B4")/SUMIFS('Sales RAW DATA'!$F:$F,'Sales RAW DATA'!$I:$I,Incentive_Calc!$A100,'Sales RAW DATA'!$D:$D,"B4")</f>
        <v>0.59181742294384154</v>
      </c>
      <c r="AL100" s="44">
        <f>IFERROR(SUMIFS('Sales RAW DATA'!$G:$G,'Sales RAW DATA'!$I:$I,Incentive_Calc!$A100,'Sales RAW DATA'!$D:$D,"B5",'Sales RAW DATA'!$E:$E,Incentive_Calc!AL$5)/SUMIFS('Sales RAW DATA'!$F:$F,'Sales RAW DATA'!$I:$I,Incentive_Calc!$A100,'Sales RAW DATA'!$D:$D,"B5",'Sales RAW DATA'!$E:$E,Incentive_Calc!AL$5),"")</f>
        <v>0.98106402164111817</v>
      </c>
      <c r="AM100" s="44">
        <f>IFERROR(SUMIFS('Sales RAW DATA'!$G:$G,'Sales RAW DATA'!$I:$I,Incentive_Calc!$A100,'Sales RAW DATA'!$D:$D,"B5",'Sales RAW DATA'!$E:$E,Incentive_Calc!AM$5)/SUMIFS('Sales RAW DATA'!$F:$F,'Sales RAW DATA'!$I:$I,Incentive_Calc!$A100,'Sales RAW DATA'!$D:$D,"B5",'Sales RAW DATA'!$E:$E,Incentive_Calc!AM$5),"")</f>
        <v>0.6313844086021505</v>
      </c>
      <c r="AN100" s="44">
        <f>IFERROR(SUMIFS('Sales RAW DATA'!$G:$G,'Sales RAW DATA'!$I:$I,Incentive_Calc!$A100,'Sales RAW DATA'!$D:$D,"B5",'Sales RAW DATA'!$E:$E,Incentive_Calc!AN$5)/SUMIFS('Sales RAW DATA'!$F:$F,'Sales RAW DATA'!$I:$I,Incentive_Calc!$A100,'Sales RAW DATA'!$D:$D,"B5",'Sales RAW DATA'!$E:$E,Incentive_Calc!AN$5),"")</f>
        <v>0.7432755617231096</v>
      </c>
      <c r="AO100" s="44">
        <f>SUMIFS('Sales RAW DATA'!$G:$G,'Sales RAW DATA'!$I:$I,Incentive_Calc!$A100,'Sales RAW DATA'!$D:$D,"B5")/SUMIFS('Sales RAW DATA'!$F:$F,'Sales RAW DATA'!$I:$I,Incentive_Calc!$A100,'Sales RAW DATA'!$D:$D,"B5")</f>
        <v>0.78581226533166459</v>
      </c>
      <c r="AP100" s="42">
        <f>SUM(SUMIFS('Sales RAW DATA'!$F$2:$F$22804,'Sales RAW DATA'!$I$2:$I$22804,Incentive_Calc!$A100,'Sales RAW DATA'!$D$2:$D$22804,"B1"),SUMIFS('Sales RAW DATA'!$F$2:$F$22804,'Sales RAW DATA'!$I$2:$I$22804,Incentive_Calc!$A100,'Sales RAW DATA'!$D$2:$D$22804,"B2"),SUMIFS('Sales RAW DATA'!$F$2:$F$22804,'Sales RAW DATA'!$I$2:$I$22804,Incentive_Calc!$A100,'Sales RAW DATA'!$D$2:$D$22804,"B3"),SUMIFS('Sales RAW DATA'!$F$2:$F$22804,'Sales RAW DATA'!$I$2:$I$22804,Incentive_Calc!$A100,'Sales RAW DATA'!$D$2:$D$22804,"B4"),SUMIFS('Sales RAW DATA'!$F$2:$F$22804,'Sales RAW DATA'!$I$2:$I$22804,Incentive_Calc!$A100,'Sales RAW DATA'!$D$2:$D$22804,"B5"))</f>
        <v>942414</v>
      </c>
      <c r="AQ100" s="42">
        <f>SUM(SUMIFS('Sales RAW DATA'!$G$2:$G$22804,'Sales RAW DATA'!$I$2:$I$22804,Incentive_Calc!$A100,'Sales RAW DATA'!$D$2:$D$22804,"B1"),SUMIFS('Sales RAW DATA'!$G$2:$G$22804,'Sales RAW DATA'!$I$2:$I$22804,Incentive_Calc!$A100,'Sales RAW DATA'!$D$2:$D$22804,"B2"),SUMIFS('Sales RAW DATA'!$G$2:$G$22804,'Sales RAW DATA'!$I$2:$I$22804,Incentive_Calc!$A100,'Sales RAW DATA'!$D$2:$D$22804,"B3"),SUMIFS('Sales RAW DATA'!$G$2:$G$22804,'Sales RAW DATA'!$I$2:$I$22804,Incentive_Calc!$A100,'Sales RAW DATA'!$D$2:$D$22804,"B4"),SUMIFS('Sales RAW DATA'!$G$2:$G$22804,'Sales RAW DATA'!$I$2:$I$22804,Incentive_Calc!$A100,'Sales RAW DATA'!$D$2:$D$22804,"B5"))</f>
        <v>540967</v>
      </c>
      <c r="AR100" s="45">
        <f t="shared" si="30"/>
        <v>57.402266944251679</v>
      </c>
      <c r="AS100" s="45">
        <f t="shared" si="31"/>
        <v>57</v>
      </c>
      <c r="AT100" s="46">
        <v>1.1399999999999999</v>
      </c>
      <c r="AU100" s="46">
        <v>0.98</v>
      </c>
      <c r="AV100" s="43" t="str">
        <f t="shared" si="17"/>
        <v>No</v>
      </c>
      <c r="AW100" s="43" t="str">
        <f t="shared" si="18"/>
        <v>No</v>
      </c>
      <c r="AX100" s="43" t="str">
        <f t="shared" si="19"/>
        <v>No</v>
      </c>
      <c r="AY100" s="43" t="str">
        <f t="shared" si="32"/>
        <v>Yes</v>
      </c>
    </row>
    <row r="101" spans="1:51" x14ac:dyDescent="0.35">
      <c r="A101" s="21" t="s">
        <v>975</v>
      </c>
      <c r="B101" s="21" t="s">
        <v>501</v>
      </c>
      <c r="C101" s="21" t="str">
        <f>_xlfn.XLOOKUP($A101,'Employee List'!$E:$E,'Employee List'!$D:$D,0)</f>
        <v>SF</v>
      </c>
      <c r="D101" s="42" t="str" cm="1">
        <f t="array" ref="D101">IFERROR(IF($G101="Yes",INDEX('Payment Plan'!$D$6:$D$42,MATCH(1,(Incentive_Calc!$C101='Payment Plan'!$B$6:$B$42)*(Incentive_Calc!$U101='Payment Plan'!$C$6:$C$42),0)),""),"")</f>
        <v/>
      </c>
      <c r="E101" s="42" t="str" cm="1">
        <f t="array" ref="E101">IFERROR(IF($H101="Yes",INDEX('Payment Plan'!$D$6:$D$42,MATCH(1,(Incentive_Calc!$C101='Payment Plan'!$B$6:$B$42)*(Incentive_Calc!$AS101='Payment Plan'!$C$6:$C$42),0)),""),"")</f>
        <v/>
      </c>
      <c r="F101" s="42">
        <f t="shared" si="20"/>
        <v>0</v>
      </c>
      <c r="G101" s="43" t="str">
        <f t="shared" si="21"/>
        <v>No</v>
      </c>
      <c r="H101" s="21" t="str">
        <f t="shared" si="22"/>
        <v>No</v>
      </c>
      <c r="I101" s="42">
        <f>IFERROR(SUMIFS('Sales RAW DATA'!$F$2:$F$30000,'Sales RAW DATA'!$I$2:$I$30000,Incentive_Calc!$A101,'Sales RAW DATA'!$E$2:$E$30000,Incentive_Calc!I$5),"")</f>
        <v>596048</v>
      </c>
      <c r="J101" s="42">
        <f>IFERROR(SUMIFS('Sales RAW DATA'!$F$2:$F$30000,'Sales RAW DATA'!$I$2:$I$30000,Incentive_Calc!$A101,'Sales RAW DATA'!$E$2:$E$30000,Incentive_Calc!J$5),"")</f>
        <v>599258</v>
      </c>
      <c r="K101" s="42">
        <f>IFERROR(SUMIFS('Sales RAW DATA'!$F$2:$F$30000,'Sales RAW DATA'!$I$2:$I$30000,Incentive_Calc!$A101,'Sales RAW DATA'!$E$2:$E$30000,Incentive_Calc!K$5),"")</f>
        <v>605423</v>
      </c>
      <c r="L101" s="42">
        <f t="shared" si="23"/>
        <v>1800729</v>
      </c>
      <c r="M101" s="42">
        <f>IFERROR(SUMIFS('Sales RAW DATA'!$G$2:$G$30000,'Sales RAW DATA'!$I$2:$I$30000,Incentive_Calc!$A101,'Sales RAW DATA'!$E$2:$E$30000,Incentive_Calc!M$5),"")</f>
        <v>506052</v>
      </c>
      <c r="N101" s="42">
        <f>IFERROR(SUMIFS('Sales RAW DATA'!$G$2:$G$30000,'Sales RAW DATA'!$I$2:$I$30000,Incentive_Calc!$A101,'Sales RAW DATA'!$E$2:$E$30000,Incentive_Calc!N$5),"")</f>
        <v>437960</v>
      </c>
      <c r="O101" s="42">
        <f>IFERROR(SUMIFS('Sales RAW DATA'!$G$2:$G$30000,'Sales RAW DATA'!$I$2:$I$30000,Incentive_Calc!$A101,'Sales RAW DATA'!$E$2:$E$30000,Incentive_Calc!O$5),"")</f>
        <v>472069</v>
      </c>
      <c r="P101" s="42">
        <f t="shared" si="24"/>
        <v>1416081</v>
      </c>
      <c r="Q101" s="44">
        <f t="shared" si="25"/>
        <v>0.84901216009448899</v>
      </c>
      <c r="R101" s="44">
        <f t="shared" si="26"/>
        <v>0.73083713525726812</v>
      </c>
      <c r="S101" s="44">
        <f t="shared" si="27"/>
        <v>0.77973416933284667</v>
      </c>
      <c r="T101" s="45">
        <f t="shared" si="28"/>
        <v>78.639317742980765</v>
      </c>
      <c r="U101" s="45">
        <f t="shared" si="29"/>
        <v>78</v>
      </c>
      <c r="V101" s="44">
        <f>IFERROR(SUMIFS('Sales RAW DATA'!$G:$G,'Sales RAW DATA'!$I:$I,Incentive_Calc!$A101,'Sales RAW DATA'!$D:$D,"B1",'Sales RAW DATA'!$E:$E,Incentive_Calc!V$5)/SUMIFS('Sales RAW DATA'!$F:$F,'Sales RAW DATA'!$I:$I,Incentive_Calc!$A101,'Sales RAW DATA'!$D:$D,"B1",'Sales RAW DATA'!$E:$E,Incentive_Calc!V$5),"")</f>
        <v>0.91971363758323776</v>
      </c>
      <c r="W101" s="44">
        <f>IFERROR(SUMIFS('Sales RAW DATA'!$G:$G,'Sales RAW DATA'!$I:$I,Incentive_Calc!$A101,'Sales RAW DATA'!$D:$D,"B1",'Sales RAW DATA'!$E:$E,Incentive_Calc!W$5)/SUMIFS('Sales RAW DATA'!$F:$F,'Sales RAW DATA'!$I:$I,Incentive_Calc!$A101,'Sales RAW DATA'!$D:$D,"B1",'Sales RAW DATA'!$E:$E,Incentive_Calc!W$5),"")</f>
        <v>0.86195764959071519</v>
      </c>
      <c r="X101" s="44">
        <f>IFERROR(SUMIFS('Sales RAW DATA'!$G:$G,'Sales RAW DATA'!$I:$I,Incentive_Calc!$A101,'Sales RAW DATA'!$D:$D,"B1",'Sales RAW DATA'!$E:$E,Incentive_Calc!X$5)/SUMIFS('Sales RAW DATA'!$F:$F,'Sales RAW DATA'!$I:$I,Incentive_Calc!$A101,'Sales RAW DATA'!$D:$D,"B1",'Sales RAW DATA'!$E:$E,Incentive_Calc!X$5),"")</f>
        <v>0.98306945491581021</v>
      </c>
      <c r="Y101" s="44">
        <f>SUMIFS('Sales RAW DATA'!$G:$G,'Sales RAW DATA'!$I:$I,Incentive_Calc!$A101,'Sales RAW DATA'!$D:$D,"B1")/SUMIFS('Sales RAW DATA'!$F:$F,'Sales RAW DATA'!$I:$I,Incentive_Calc!$A101,'Sales RAW DATA'!$D:$D,"B1")</f>
        <v>0.92090723924297713</v>
      </c>
      <c r="Z101" s="44">
        <f>IFERROR(SUMIFS('Sales RAW DATA'!$G:$G,'Sales RAW DATA'!$I:$I,Incentive_Calc!$A101,'Sales RAW DATA'!$D:$D,"B2",'Sales RAW DATA'!$E:$E,Incentive_Calc!Z$5)/SUMIFS('Sales RAW DATA'!$F:$F,'Sales RAW DATA'!$I:$I,Incentive_Calc!$A101,'Sales RAW DATA'!$D:$D,"B2",'Sales RAW DATA'!$E:$E,Incentive_Calc!Z$5),"")</f>
        <v>0.68610493073996981</v>
      </c>
      <c r="AA101" s="44">
        <f>IFERROR(SUMIFS('Sales RAW DATA'!$G:$G,'Sales RAW DATA'!$I:$I,Incentive_Calc!$A101,'Sales RAW DATA'!$D:$D,"B2",'Sales RAW DATA'!$E:$E,Incentive_Calc!AA$5)/SUMIFS('Sales RAW DATA'!$F:$F,'Sales RAW DATA'!$I:$I,Incentive_Calc!$A101,'Sales RAW DATA'!$D:$D,"B2",'Sales RAW DATA'!$E:$E,Incentive_Calc!AA$5),"")</f>
        <v>0.71784898658292895</v>
      </c>
      <c r="AB101" s="44">
        <f>IFERROR(SUMIFS('Sales RAW DATA'!$G:$G,'Sales RAW DATA'!$I:$I,Incentive_Calc!$A101,'Sales RAW DATA'!$D:$D,"B2",'Sales RAW DATA'!$E:$E,Incentive_Calc!AB$5)/SUMIFS('Sales RAW DATA'!$F:$F,'Sales RAW DATA'!$I:$I,Incentive_Calc!$A101,'Sales RAW DATA'!$D:$D,"B2",'Sales RAW DATA'!$E:$E,Incentive_Calc!AB$5),"")</f>
        <v>0.6703557899428062</v>
      </c>
      <c r="AC101" s="44">
        <f>SUMIFS('Sales RAW DATA'!$G:$G,'Sales RAW DATA'!$I:$I,Incentive_Calc!$A101,'Sales RAW DATA'!$D:$D,"B2")/SUMIFS('Sales RAW DATA'!$F:$F,'Sales RAW DATA'!$I:$I,Incentive_Calc!$A101,'Sales RAW DATA'!$D:$D,"B2")</f>
        <v>0.69172623647604325</v>
      </c>
      <c r="AD101" s="44">
        <f>IFERROR(SUMIFS('Sales RAW DATA'!$G:$G,'Sales RAW DATA'!$I:$I,Incentive_Calc!$A101,'Sales RAW DATA'!$D:$D,"B3",'Sales RAW DATA'!$E:$E,Incentive_Calc!AD$5)/SUMIFS('Sales RAW DATA'!$F:$F,'Sales RAW DATA'!$I:$I,Incentive_Calc!$A101,'Sales RAW DATA'!$D:$D,"B3",'Sales RAW DATA'!$E:$E,Incentive_Calc!AD$5),"")</f>
        <v>0.69282252050708426</v>
      </c>
      <c r="AE101" s="44">
        <f>IFERROR(SUMIFS('Sales RAW DATA'!$G:$G,'Sales RAW DATA'!$I:$I,Incentive_Calc!$A101,'Sales RAW DATA'!$D:$D,"B3",'Sales RAW DATA'!$E:$E,Incentive_Calc!AE$5)/SUMIFS('Sales RAW DATA'!$F:$F,'Sales RAW DATA'!$I:$I,Incentive_Calc!$A101,'Sales RAW DATA'!$D:$D,"B3",'Sales RAW DATA'!$E:$E,Incentive_Calc!AE$5),"")</f>
        <v>0.76637829335430596</v>
      </c>
      <c r="AF101" s="44">
        <f>IFERROR(SUMIFS('Sales RAW DATA'!$G:$G,'Sales RAW DATA'!$I:$I,Incentive_Calc!$A101,'Sales RAW DATA'!$D:$D,"B3",'Sales RAW DATA'!$E:$E,Incentive_Calc!AF$5)/SUMIFS('Sales RAW DATA'!$F:$F,'Sales RAW DATA'!$I:$I,Incentive_Calc!$A101,'Sales RAW DATA'!$D:$D,"B3",'Sales RAW DATA'!$E:$E,Incentive_Calc!AF$5),"")</f>
        <v>0.92396780847394588</v>
      </c>
      <c r="AG101" s="44">
        <f>SUMIFS('Sales RAW DATA'!$G:$G,'Sales RAW DATA'!$I:$I,Incentive_Calc!$A101,'Sales RAW DATA'!$D:$D,"B3")/SUMIFS('Sales RAW DATA'!$F:$F,'Sales RAW DATA'!$I:$I,Incentive_Calc!$A101,'Sales RAW DATA'!$D:$D,"B3")</f>
        <v>0.79922515674076966</v>
      </c>
      <c r="AH101" s="44">
        <f>IFERROR(SUMIFS('Sales RAW DATA'!$G:$G,'Sales RAW DATA'!$I:$I,Incentive_Calc!$A101,'Sales RAW DATA'!$D:$D,"B4",'Sales RAW DATA'!$E:$E,Incentive_Calc!AH$5)/SUMIFS('Sales RAW DATA'!$F:$F,'Sales RAW DATA'!$I:$I,Incentive_Calc!$A101,'Sales RAW DATA'!$D:$D,"B4",'Sales RAW DATA'!$E:$E,Incentive_Calc!AH$5),"")</f>
        <v>1.3394189753491088</v>
      </c>
      <c r="AI101" s="44">
        <f>IFERROR(SUMIFS('Sales RAW DATA'!$G:$G,'Sales RAW DATA'!$I:$I,Incentive_Calc!$A101,'Sales RAW DATA'!$D:$D,"B4",'Sales RAW DATA'!$E:$E,Incentive_Calc!AI$5)/SUMIFS('Sales RAW DATA'!$F:$F,'Sales RAW DATA'!$I:$I,Incentive_Calc!$A101,'Sales RAW DATA'!$D:$D,"B4",'Sales RAW DATA'!$E:$E,Incentive_Calc!AI$5),"")</f>
        <v>0.89979383632550858</v>
      </c>
      <c r="AJ101" s="44">
        <f>IFERROR(SUMIFS('Sales RAW DATA'!$G:$G,'Sales RAW DATA'!$I:$I,Incentive_Calc!$A101,'Sales RAW DATA'!$D:$D,"B4",'Sales RAW DATA'!$E:$E,Incentive_Calc!AJ$5)/SUMIFS('Sales RAW DATA'!$F:$F,'Sales RAW DATA'!$I:$I,Incentive_Calc!$A101,'Sales RAW DATA'!$D:$D,"B4",'Sales RAW DATA'!$E:$E,Incentive_Calc!AJ$5),"")</f>
        <v>1.0465088289403552</v>
      </c>
      <c r="AK101" s="44">
        <f>SUMIFS('Sales RAW DATA'!$G:$G,'Sales RAW DATA'!$I:$I,Incentive_Calc!$A101,'Sales RAW DATA'!$D:$D,"B4")/SUMIFS('Sales RAW DATA'!$F:$F,'Sales RAW DATA'!$I:$I,Incentive_Calc!$A101,'Sales RAW DATA'!$D:$D,"B4")</f>
        <v>1.0935766406217897</v>
      </c>
      <c r="AL101" s="44">
        <f>IFERROR(SUMIFS('Sales RAW DATA'!$G:$G,'Sales RAW DATA'!$I:$I,Incentive_Calc!$A101,'Sales RAW DATA'!$D:$D,"B5",'Sales RAW DATA'!$E:$E,Incentive_Calc!AL$5)/SUMIFS('Sales RAW DATA'!$F:$F,'Sales RAW DATA'!$I:$I,Incentive_Calc!$A101,'Sales RAW DATA'!$D:$D,"B5",'Sales RAW DATA'!$E:$E,Incentive_Calc!AL$5),"")</f>
        <v>0.42917180237306762</v>
      </c>
      <c r="AM101" s="44">
        <f>IFERROR(SUMIFS('Sales RAW DATA'!$G:$G,'Sales RAW DATA'!$I:$I,Incentive_Calc!$A101,'Sales RAW DATA'!$D:$D,"B5",'Sales RAW DATA'!$E:$E,Incentive_Calc!AM$5)/SUMIFS('Sales RAW DATA'!$F:$F,'Sales RAW DATA'!$I:$I,Incentive_Calc!$A101,'Sales RAW DATA'!$D:$D,"B5",'Sales RAW DATA'!$E:$E,Incentive_Calc!AM$5),"")</f>
        <v>0.62527261064785122</v>
      </c>
      <c r="AN101" s="44">
        <f>IFERROR(SUMIFS('Sales RAW DATA'!$G:$G,'Sales RAW DATA'!$I:$I,Incentive_Calc!$A101,'Sales RAW DATA'!$D:$D,"B5",'Sales RAW DATA'!$E:$E,Incentive_Calc!AN$5)/SUMIFS('Sales RAW DATA'!$F:$F,'Sales RAW DATA'!$I:$I,Incentive_Calc!$A101,'Sales RAW DATA'!$D:$D,"B5",'Sales RAW DATA'!$E:$E,Incentive_Calc!AN$5),"")</f>
        <v>0.40623821072487198</v>
      </c>
      <c r="AO101" s="44">
        <f>SUMIFS('Sales RAW DATA'!$G:$G,'Sales RAW DATA'!$I:$I,Incentive_Calc!$A101,'Sales RAW DATA'!$D:$D,"B5")/SUMIFS('Sales RAW DATA'!$F:$F,'Sales RAW DATA'!$I:$I,Incentive_Calc!$A101,'Sales RAW DATA'!$D:$D,"B5")</f>
        <v>0.48611334158345693</v>
      </c>
      <c r="AP101" s="42">
        <f>SUM(SUMIFS('Sales RAW DATA'!$F$2:$F$22804,'Sales RAW DATA'!$I$2:$I$22804,Incentive_Calc!$A101,'Sales RAW DATA'!$D$2:$D$22804,"B1"),SUMIFS('Sales RAW DATA'!$F$2:$F$22804,'Sales RAW DATA'!$I$2:$I$22804,Incentive_Calc!$A101,'Sales RAW DATA'!$D$2:$D$22804,"B2"),SUMIFS('Sales RAW DATA'!$F$2:$F$22804,'Sales RAW DATA'!$I$2:$I$22804,Incentive_Calc!$A101,'Sales RAW DATA'!$D$2:$D$22804,"B3"),SUMIFS('Sales RAW DATA'!$F$2:$F$22804,'Sales RAW DATA'!$I$2:$I$22804,Incentive_Calc!$A101,'Sales RAW DATA'!$D$2:$D$22804,"B4"),SUMIFS('Sales RAW DATA'!$F$2:$F$22804,'Sales RAW DATA'!$I$2:$I$22804,Incentive_Calc!$A101,'Sales RAW DATA'!$D$2:$D$22804,"B5"))</f>
        <v>1034530</v>
      </c>
      <c r="AQ101" s="42">
        <f>SUM(SUMIFS('Sales RAW DATA'!$G$2:$G$22804,'Sales RAW DATA'!$I$2:$I$22804,Incentive_Calc!$A101,'Sales RAW DATA'!$D$2:$D$22804,"B1"),SUMIFS('Sales RAW DATA'!$G$2:$G$22804,'Sales RAW DATA'!$I$2:$I$22804,Incentive_Calc!$A101,'Sales RAW DATA'!$D$2:$D$22804,"B2"),SUMIFS('Sales RAW DATA'!$G$2:$G$22804,'Sales RAW DATA'!$I$2:$I$22804,Incentive_Calc!$A101,'Sales RAW DATA'!$D$2:$D$22804,"B3"),SUMIFS('Sales RAW DATA'!$G$2:$G$22804,'Sales RAW DATA'!$I$2:$I$22804,Incentive_Calc!$A101,'Sales RAW DATA'!$D$2:$D$22804,"B4"),SUMIFS('Sales RAW DATA'!$G$2:$G$22804,'Sales RAW DATA'!$I$2:$I$22804,Incentive_Calc!$A101,'Sales RAW DATA'!$D$2:$D$22804,"B5"))</f>
        <v>880589</v>
      </c>
      <c r="AR101" s="45">
        <f t="shared" si="30"/>
        <v>85.119716199626879</v>
      </c>
      <c r="AS101" s="45">
        <f t="shared" si="31"/>
        <v>85</v>
      </c>
      <c r="AT101" s="46">
        <v>1.1000000000000001</v>
      </c>
      <c r="AU101" s="46">
        <v>0.78</v>
      </c>
      <c r="AV101" s="43" t="str">
        <f t="shared" si="17"/>
        <v>Yes</v>
      </c>
      <c r="AW101" s="43" t="str">
        <f t="shared" si="18"/>
        <v>No</v>
      </c>
      <c r="AX101" s="43" t="str">
        <f t="shared" si="19"/>
        <v>No</v>
      </c>
      <c r="AY101" s="43" t="str">
        <f t="shared" si="32"/>
        <v>Yes</v>
      </c>
    </row>
    <row r="102" spans="1:51" x14ac:dyDescent="0.35">
      <c r="A102" s="21" t="s">
        <v>976</v>
      </c>
      <c r="B102" s="21" t="s">
        <v>502</v>
      </c>
      <c r="C102" s="21" t="str">
        <f>_xlfn.XLOOKUP($A102,'Employee List'!$E:$E,'Employee List'!$D:$D,0)</f>
        <v>SF</v>
      </c>
      <c r="D102" s="42" cm="1">
        <f t="array" ref="D102">IFERROR(IF($G102="Yes",INDEX('Payment Plan'!$D$6:$D$42,MATCH(1,(Incentive_Calc!$C102='Payment Plan'!$B$6:$B$42)*(Incentive_Calc!$U102='Payment Plan'!$C$6:$C$42),0)),""),"")</f>
        <v>46170.482618408205</v>
      </c>
      <c r="E102" s="42" t="str" cm="1">
        <f t="array" ref="E102">IFERROR(IF($H102="Yes",INDEX('Payment Plan'!$D$6:$D$42,MATCH(1,(Incentive_Calc!$C102='Payment Plan'!$B$6:$B$42)*(Incentive_Calc!$AS102='Payment Plan'!$C$6:$C$42),0)),""),"")</f>
        <v/>
      </c>
      <c r="F102" s="42">
        <f t="shared" si="20"/>
        <v>46170.482618408205</v>
      </c>
      <c r="G102" s="43" t="str">
        <f t="shared" si="21"/>
        <v>Yes</v>
      </c>
      <c r="H102" s="21" t="str">
        <f t="shared" si="22"/>
        <v>No</v>
      </c>
      <c r="I102" s="42">
        <f>IFERROR(SUMIFS('Sales RAW DATA'!$F$2:$F$30000,'Sales RAW DATA'!$I$2:$I$30000,Incentive_Calc!$A102,'Sales RAW DATA'!$E$2:$E$30000,Incentive_Calc!I$5),"")</f>
        <v>493937</v>
      </c>
      <c r="J102" s="42">
        <f>IFERROR(SUMIFS('Sales RAW DATA'!$F$2:$F$30000,'Sales RAW DATA'!$I$2:$I$30000,Incentive_Calc!$A102,'Sales RAW DATA'!$E$2:$E$30000,Incentive_Calc!J$5),"")</f>
        <v>495015</v>
      </c>
      <c r="K102" s="42">
        <f>IFERROR(SUMIFS('Sales RAW DATA'!$F$2:$F$30000,'Sales RAW DATA'!$I$2:$I$30000,Incentive_Calc!$A102,'Sales RAW DATA'!$E$2:$E$30000,Incentive_Calc!K$5),"")</f>
        <v>510372</v>
      </c>
      <c r="L102" s="42">
        <f t="shared" si="23"/>
        <v>1499324</v>
      </c>
      <c r="M102" s="42">
        <f>IFERROR(SUMIFS('Sales RAW DATA'!$G$2:$G$30000,'Sales RAW DATA'!$I$2:$I$30000,Incentive_Calc!$A102,'Sales RAW DATA'!$E$2:$E$30000,Incentive_Calc!M$5),"")</f>
        <v>520962</v>
      </c>
      <c r="N102" s="42">
        <f>IFERROR(SUMIFS('Sales RAW DATA'!$G$2:$G$30000,'Sales RAW DATA'!$I$2:$I$30000,Incentive_Calc!$A102,'Sales RAW DATA'!$E$2:$E$30000,Incentive_Calc!N$5),"")</f>
        <v>512843</v>
      </c>
      <c r="O102" s="42">
        <f>IFERROR(SUMIFS('Sales RAW DATA'!$G$2:$G$30000,'Sales RAW DATA'!$I$2:$I$30000,Incentive_Calc!$A102,'Sales RAW DATA'!$E$2:$E$30000,Incentive_Calc!O$5),"")</f>
        <v>604973</v>
      </c>
      <c r="P102" s="42">
        <f t="shared" si="24"/>
        <v>1638778</v>
      </c>
      <c r="Q102" s="44">
        <f t="shared" si="25"/>
        <v>1.0547134553596915</v>
      </c>
      <c r="R102" s="44">
        <f t="shared" si="26"/>
        <v>1.0360150702503965</v>
      </c>
      <c r="S102" s="44">
        <f t="shared" si="27"/>
        <v>1.1853569553188654</v>
      </c>
      <c r="T102" s="45">
        <f t="shared" si="28"/>
        <v>109.30112504035152</v>
      </c>
      <c r="U102" s="45">
        <f t="shared" si="29"/>
        <v>109</v>
      </c>
      <c r="V102" s="44">
        <f>IFERROR(SUMIFS('Sales RAW DATA'!$G:$G,'Sales RAW DATA'!$I:$I,Incentive_Calc!$A102,'Sales RAW DATA'!$D:$D,"B1",'Sales RAW DATA'!$E:$E,Incentive_Calc!V$5)/SUMIFS('Sales RAW DATA'!$F:$F,'Sales RAW DATA'!$I:$I,Incentive_Calc!$A102,'Sales RAW DATA'!$D:$D,"B1",'Sales RAW DATA'!$E:$E,Incentive_Calc!V$5),"")</f>
        <v>1.1643071697443632</v>
      </c>
      <c r="W102" s="44">
        <f>IFERROR(SUMIFS('Sales RAW DATA'!$G:$G,'Sales RAW DATA'!$I:$I,Incentive_Calc!$A102,'Sales RAW DATA'!$D:$D,"B1",'Sales RAW DATA'!$E:$E,Incentive_Calc!W$5)/SUMIFS('Sales RAW DATA'!$F:$F,'Sales RAW DATA'!$I:$I,Incentive_Calc!$A102,'Sales RAW DATA'!$D:$D,"B1",'Sales RAW DATA'!$E:$E,Incentive_Calc!W$5),"")</f>
        <v>1.1063531428126259</v>
      </c>
      <c r="X102" s="44">
        <f>IFERROR(SUMIFS('Sales RAW DATA'!$G:$G,'Sales RAW DATA'!$I:$I,Incentive_Calc!$A102,'Sales RAW DATA'!$D:$D,"B1",'Sales RAW DATA'!$E:$E,Incentive_Calc!X$5)/SUMIFS('Sales RAW DATA'!$F:$F,'Sales RAW DATA'!$I:$I,Incentive_Calc!$A102,'Sales RAW DATA'!$D:$D,"B1",'Sales RAW DATA'!$E:$E,Incentive_Calc!X$5),"")</f>
        <v>0.9198886020921071</v>
      </c>
      <c r="Y102" s="44">
        <f>SUMIFS('Sales RAW DATA'!$G:$G,'Sales RAW DATA'!$I:$I,Incentive_Calc!$A102,'Sales RAW DATA'!$D:$D,"B1")/SUMIFS('Sales RAW DATA'!$F:$F,'Sales RAW DATA'!$I:$I,Incentive_Calc!$A102,'Sales RAW DATA'!$D:$D,"B1")</f>
        <v>1.0664755498239866</v>
      </c>
      <c r="Z102" s="44">
        <f>IFERROR(SUMIFS('Sales RAW DATA'!$G:$G,'Sales RAW DATA'!$I:$I,Incentive_Calc!$A102,'Sales RAW DATA'!$D:$D,"B2",'Sales RAW DATA'!$E:$E,Incentive_Calc!Z$5)/SUMIFS('Sales RAW DATA'!$F:$F,'Sales RAW DATA'!$I:$I,Incentive_Calc!$A102,'Sales RAW DATA'!$D:$D,"B2",'Sales RAW DATA'!$E:$E,Incentive_Calc!Z$5),"")</f>
        <v>0.91371444663475077</v>
      </c>
      <c r="AA102" s="44">
        <f>IFERROR(SUMIFS('Sales RAW DATA'!$G:$G,'Sales RAW DATA'!$I:$I,Incentive_Calc!$A102,'Sales RAW DATA'!$D:$D,"B2",'Sales RAW DATA'!$E:$E,Incentive_Calc!AA$5)/SUMIFS('Sales RAW DATA'!$F:$F,'Sales RAW DATA'!$I:$I,Incentive_Calc!$A102,'Sales RAW DATA'!$D:$D,"B2",'Sales RAW DATA'!$E:$E,Incentive_Calc!AA$5),"")</f>
        <v>0.41412950959209061</v>
      </c>
      <c r="AB102" s="44">
        <f>IFERROR(SUMIFS('Sales RAW DATA'!$G:$G,'Sales RAW DATA'!$I:$I,Incentive_Calc!$A102,'Sales RAW DATA'!$D:$D,"B2",'Sales RAW DATA'!$E:$E,Incentive_Calc!AB$5)/SUMIFS('Sales RAW DATA'!$F:$F,'Sales RAW DATA'!$I:$I,Incentive_Calc!$A102,'Sales RAW DATA'!$D:$D,"B2",'Sales RAW DATA'!$E:$E,Incentive_Calc!AB$5),"")</f>
        <v>0.54851895402878104</v>
      </c>
      <c r="AC102" s="44">
        <f>SUMIFS('Sales RAW DATA'!$G:$G,'Sales RAW DATA'!$I:$I,Incentive_Calc!$A102,'Sales RAW DATA'!$D:$D,"B2")/SUMIFS('Sales RAW DATA'!$F:$F,'Sales RAW DATA'!$I:$I,Incentive_Calc!$A102,'Sales RAW DATA'!$D:$D,"B2")</f>
        <v>0.63560437832845329</v>
      </c>
      <c r="AD102" s="44">
        <f>IFERROR(SUMIFS('Sales RAW DATA'!$G:$G,'Sales RAW DATA'!$I:$I,Incentive_Calc!$A102,'Sales RAW DATA'!$D:$D,"B3",'Sales RAW DATA'!$E:$E,Incentive_Calc!AD$5)/SUMIFS('Sales RAW DATA'!$F:$F,'Sales RAW DATA'!$I:$I,Incentive_Calc!$A102,'Sales RAW DATA'!$D:$D,"B3",'Sales RAW DATA'!$E:$E,Incentive_Calc!AD$5),"")</f>
        <v>1.5471164476898156</v>
      </c>
      <c r="AE102" s="44">
        <f>IFERROR(SUMIFS('Sales RAW DATA'!$G:$G,'Sales RAW DATA'!$I:$I,Incentive_Calc!$A102,'Sales RAW DATA'!$D:$D,"B3",'Sales RAW DATA'!$E:$E,Incentive_Calc!AE$5)/SUMIFS('Sales RAW DATA'!$F:$F,'Sales RAW DATA'!$I:$I,Incentive_Calc!$A102,'Sales RAW DATA'!$D:$D,"B3",'Sales RAW DATA'!$E:$E,Incentive_Calc!AE$5),"")</f>
        <v>0.72845376997744882</v>
      </c>
      <c r="AF102" s="44">
        <f>IFERROR(SUMIFS('Sales RAW DATA'!$G:$G,'Sales RAW DATA'!$I:$I,Incentive_Calc!$A102,'Sales RAW DATA'!$D:$D,"B3",'Sales RAW DATA'!$E:$E,Incentive_Calc!AF$5)/SUMIFS('Sales RAW DATA'!$F:$F,'Sales RAW DATA'!$I:$I,Incentive_Calc!$A102,'Sales RAW DATA'!$D:$D,"B3",'Sales RAW DATA'!$E:$E,Incentive_Calc!AF$5),"")</f>
        <v>0.71979483686977253</v>
      </c>
      <c r="AG102" s="44">
        <f>SUMIFS('Sales RAW DATA'!$G:$G,'Sales RAW DATA'!$I:$I,Incentive_Calc!$A102,'Sales RAW DATA'!$D:$D,"B3")/SUMIFS('Sales RAW DATA'!$F:$F,'Sales RAW DATA'!$I:$I,Incentive_Calc!$A102,'Sales RAW DATA'!$D:$D,"B3")</f>
        <v>0.97659382992832111</v>
      </c>
      <c r="AH102" s="44">
        <f>IFERROR(SUMIFS('Sales RAW DATA'!$G:$G,'Sales RAW DATA'!$I:$I,Incentive_Calc!$A102,'Sales RAW DATA'!$D:$D,"B4",'Sales RAW DATA'!$E:$E,Incentive_Calc!AH$5)/SUMIFS('Sales RAW DATA'!$F:$F,'Sales RAW DATA'!$I:$I,Incentive_Calc!$A102,'Sales RAW DATA'!$D:$D,"B4",'Sales RAW DATA'!$E:$E,Incentive_Calc!AH$5),"")</f>
        <v>1.2037477036129822</v>
      </c>
      <c r="AI102" s="44">
        <f>IFERROR(SUMIFS('Sales RAW DATA'!$G:$G,'Sales RAW DATA'!$I:$I,Incentive_Calc!$A102,'Sales RAW DATA'!$D:$D,"B4",'Sales RAW DATA'!$E:$E,Incentive_Calc!AI$5)/SUMIFS('Sales RAW DATA'!$F:$F,'Sales RAW DATA'!$I:$I,Incentive_Calc!$A102,'Sales RAW DATA'!$D:$D,"B4",'Sales RAW DATA'!$E:$E,Incentive_Calc!AI$5),"")</f>
        <v>1.0046553451101803</v>
      </c>
      <c r="AJ102" s="44">
        <f>IFERROR(SUMIFS('Sales RAW DATA'!$G:$G,'Sales RAW DATA'!$I:$I,Incentive_Calc!$A102,'Sales RAW DATA'!$D:$D,"B4",'Sales RAW DATA'!$E:$E,Incentive_Calc!AJ$5)/SUMIFS('Sales RAW DATA'!$F:$F,'Sales RAW DATA'!$I:$I,Incentive_Calc!$A102,'Sales RAW DATA'!$D:$D,"B4",'Sales RAW DATA'!$E:$E,Incentive_Calc!AJ$5),"")</f>
        <v>1.1327074404154478</v>
      </c>
      <c r="AK102" s="44">
        <f>SUMIFS('Sales RAW DATA'!$G:$G,'Sales RAW DATA'!$I:$I,Incentive_Calc!$A102,'Sales RAW DATA'!$D:$D,"B4")/SUMIFS('Sales RAW DATA'!$F:$F,'Sales RAW DATA'!$I:$I,Incentive_Calc!$A102,'Sales RAW DATA'!$D:$D,"B4")</f>
        <v>1.1115599534342258</v>
      </c>
      <c r="AL102" s="44">
        <f>IFERROR(SUMIFS('Sales RAW DATA'!$G:$G,'Sales RAW DATA'!$I:$I,Incentive_Calc!$A102,'Sales RAW DATA'!$D:$D,"B5",'Sales RAW DATA'!$E:$E,Incentive_Calc!AL$5)/SUMIFS('Sales RAW DATA'!$F:$F,'Sales RAW DATA'!$I:$I,Incentive_Calc!$A102,'Sales RAW DATA'!$D:$D,"B5",'Sales RAW DATA'!$E:$E,Incentive_Calc!AL$5),"")</f>
        <v>0.4078053471017371</v>
      </c>
      <c r="AM102" s="44">
        <f>IFERROR(SUMIFS('Sales RAW DATA'!$G:$G,'Sales RAW DATA'!$I:$I,Incentive_Calc!$A102,'Sales RAW DATA'!$D:$D,"B5",'Sales RAW DATA'!$E:$E,Incentive_Calc!AM$5)/SUMIFS('Sales RAW DATA'!$F:$F,'Sales RAW DATA'!$I:$I,Incentive_Calc!$A102,'Sales RAW DATA'!$D:$D,"B5",'Sales RAW DATA'!$E:$E,Incentive_Calc!AM$5),"")</f>
        <v>0.80234116513799891</v>
      </c>
      <c r="AN102" s="44">
        <f>IFERROR(SUMIFS('Sales RAW DATA'!$G:$G,'Sales RAW DATA'!$I:$I,Incentive_Calc!$A102,'Sales RAW DATA'!$D:$D,"B5",'Sales RAW DATA'!$E:$E,Incentive_Calc!AN$5)/SUMIFS('Sales RAW DATA'!$F:$F,'Sales RAW DATA'!$I:$I,Incentive_Calc!$A102,'Sales RAW DATA'!$D:$D,"B5",'Sales RAW DATA'!$E:$E,Incentive_Calc!AN$5),"")</f>
        <v>0.37508130081300811</v>
      </c>
      <c r="AO102" s="44">
        <f>SUMIFS('Sales RAW DATA'!$G:$G,'Sales RAW DATA'!$I:$I,Incentive_Calc!$A102,'Sales RAW DATA'!$D:$D,"B5")/SUMIFS('Sales RAW DATA'!$F:$F,'Sales RAW DATA'!$I:$I,Incentive_Calc!$A102,'Sales RAW DATA'!$D:$D,"B5")</f>
        <v>0.52680723515639571</v>
      </c>
      <c r="AP102" s="42">
        <f>SUM(SUMIFS('Sales RAW DATA'!$F$2:$F$22804,'Sales RAW DATA'!$I$2:$I$22804,Incentive_Calc!$A102,'Sales RAW DATA'!$D$2:$D$22804,"B1"),SUMIFS('Sales RAW DATA'!$F$2:$F$22804,'Sales RAW DATA'!$I$2:$I$22804,Incentive_Calc!$A102,'Sales RAW DATA'!$D$2:$D$22804,"B2"),SUMIFS('Sales RAW DATA'!$F$2:$F$22804,'Sales RAW DATA'!$I$2:$I$22804,Incentive_Calc!$A102,'Sales RAW DATA'!$D$2:$D$22804,"B3"),SUMIFS('Sales RAW DATA'!$F$2:$F$22804,'Sales RAW DATA'!$I$2:$I$22804,Incentive_Calc!$A102,'Sales RAW DATA'!$D$2:$D$22804,"B4"),SUMIFS('Sales RAW DATA'!$F$2:$F$22804,'Sales RAW DATA'!$I$2:$I$22804,Incentive_Calc!$A102,'Sales RAW DATA'!$D$2:$D$22804,"B5"))</f>
        <v>809584</v>
      </c>
      <c r="AQ102" s="42">
        <f>SUM(SUMIFS('Sales RAW DATA'!$G$2:$G$22804,'Sales RAW DATA'!$I$2:$I$22804,Incentive_Calc!$A102,'Sales RAW DATA'!$D$2:$D$22804,"B1"),SUMIFS('Sales RAW DATA'!$G$2:$G$22804,'Sales RAW DATA'!$I$2:$I$22804,Incentive_Calc!$A102,'Sales RAW DATA'!$D$2:$D$22804,"B2"),SUMIFS('Sales RAW DATA'!$G$2:$G$22804,'Sales RAW DATA'!$I$2:$I$22804,Incentive_Calc!$A102,'Sales RAW DATA'!$D$2:$D$22804,"B3"),SUMIFS('Sales RAW DATA'!$G$2:$G$22804,'Sales RAW DATA'!$I$2:$I$22804,Incentive_Calc!$A102,'Sales RAW DATA'!$D$2:$D$22804,"B4"),SUMIFS('Sales RAW DATA'!$G$2:$G$22804,'Sales RAW DATA'!$I$2:$I$22804,Incentive_Calc!$A102,'Sales RAW DATA'!$D$2:$D$22804,"B5"))</f>
        <v>763568</v>
      </c>
      <c r="AR102" s="45">
        <f t="shared" si="30"/>
        <v>94.316093203422994</v>
      </c>
      <c r="AS102" s="45">
        <f t="shared" si="31"/>
        <v>94</v>
      </c>
      <c r="AT102" s="46">
        <v>1.0900000000000001</v>
      </c>
      <c r="AU102" s="46">
        <v>0.97</v>
      </c>
      <c r="AV102" s="43" t="str">
        <f t="shared" si="17"/>
        <v>Yes</v>
      </c>
      <c r="AW102" s="43" t="str">
        <f t="shared" si="18"/>
        <v>Yes</v>
      </c>
      <c r="AX102" s="43" t="str">
        <f t="shared" si="19"/>
        <v>Yes</v>
      </c>
      <c r="AY102" s="43" t="str">
        <f t="shared" si="32"/>
        <v>Yes</v>
      </c>
    </row>
    <row r="103" spans="1:51" x14ac:dyDescent="0.35">
      <c r="A103" s="21" t="s">
        <v>977</v>
      </c>
      <c r="B103" s="21" t="s">
        <v>503</v>
      </c>
      <c r="C103" s="21" t="str">
        <f>_xlfn.XLOOKUP($A103,'Employee List'!$E:$E,'Employee List'!$D:$D,0)</f>
        <v>SF</v>
      </c>
      <c r="D103" s="42" cm="1">
        <f t="array" ref="D103">IFERROR(IF($G103="Yes",INDEX('Payment Plan'!$D$6:$D$42,MATCH(1,(Incentive_Calc!$C103='Payment Plan'!$B$6:$B$42)*(Incentive_Calc!$U103='Payment Plan'!$C$6:$C$42),0)),""),"")</f>
        <v>37984.5703125</v>
      </c>
      <c r="E103" s="42" t="str" cm="1">
        <f t="array" ref="E103">IFERROR(IF($H103="Yes",INDEX('Payment Plan'!$D$6:$D$42,MATCH(1,(Incentive_Calc!$C103='Payment Plan'!$B$6:$B$42)*(Incentive_Calc!$AS103='Payment Plan'!$C$6:$C$42),0)),""),"")</f>
        <v/>
      </c>
      <c r="F103" s="42">
        <f t="shared" si="20"/>
        <v>37984.5703125</v>
      </c>
      <c r="G103" s="43" t="str">
        <f t="shared" si="21"/>
        <v>Yes</v>
      </c>
      <c r="H103" s="21" t="str">
        <f t="shared" si="22"/>
        <v>No</v>
      </c>
      <c r="I103" s="42">
        <f>IFERROR(SUMIFS('Sales RAW DATA'!$F$2:$F$30000,'Sales RAW DATA'!$I$2:$I$30000,Incentive_Calc!$A103,'Sales RAW DATA'!$E$2:$E$30000,Incentive_Calc!I$5),"")</f>
        <v>819093</v>
      </c>
      <c r="J103" s="42">
        <f>IFERROR(SUMIFS('Sales RAW DATA'!$F$2:$F$30000,'Sales RAW DATA'!$I$2:$I$30000,Incentive_Calc!$A103,'Sales RAW DATA'!$E$2:$E$30000,Incentive_Calc!J$5),"")</f>
        <v>776024</v>
      </c>
      <c r="K103" s="42">
        <f>IFERROR(SUMIFS('Sales RAW DATA'!$F$2:$F$30000,'Sales RAW DATA'!$I$2:$I$30000,Incentive_Calc!$A103,'Sales RAW DATA'!$E$2:$E$30000,Incentive_Calc!K$5),"")</f>
        <v>799798</v>
      </c>
      <c r="L103" s="42">
        <f t="shared" si="23"/>
        <v>2394915</v>
      </c>
      <c r="M103" s="42">
        <f>IFERROR(SUMIFS('Sales RAW DATA'!$G$2:$G$30000,'Sales RAW DATA'!$I$2:$I$30000,Incentive_Calc!$A103,'Sales RAW DATA'!$E$2:$E$30000,Incentive_Calc!M$5),"")</f>
        <v>885431</v>
      </c>
      <c r="N103" s="42">
        <f>IFERROR(SUMIFS('Sales RAW DATA'!$G$2:$G$30000,'Sales RAW DATA'!$I$2:$I$30000,Incentive_Calc!$A103,'Sales RAW DATA'!$E$2:$E$30000,Incentive_Calc!N$5),"")</f>
        <v>796360</v>
      </c>
      <c r="O103" s="42">
        <f>IFERROR(SUMIFS('Sales RAW DATA'!$G$2:$G$30000,'Sales RAW DATA'!$I$2:$I$30000,Incentive_Calc!$A103,'Sales RAW DATA'!$E$2:$E$30000,Incentive_Calc!O$5),"")</f>
        <v>833019</v>
      </c>
      <c r="P103" s="42">
        <f t="shared" si="24"/>
        <v>2514810</v>
      </c>
      <c r="Q103" s="44">
        <f t="shared" si="25"/>
        <v>1.0809895823795344</v>
      </c>
      <c r="R103" s="44">
        <f t="shared" si="26"/>
        <v>1.0262053750914921</v>
      </c>
      <c r="S103" s="44">
        <f t="shared" si="27"/>
        <v>1.0415367380263516</v>
      </c>
      <c r="T103" s="45">
        <f t="shared" si="28"/>
        <v>105.00623195395245</v>
      </c>
      <c r="U103" s="45">
        <f t="shared" si="29"/>
        <v>105</v>
      </c>
      <c r="V103" s="44">
        <f>IFERROR(SUMIFS('Sales RAW DATA'!$G:$G,'Sales RAW DATA'!$I:$I,Incentive_Calc!$A103,'Sales RAW DATA'!$D:$D,"B1",'Sales RAW DATA'!$E:$E,Incentive_Calc!V$5)/SUMIFS('Sales RAW DATA'!$F:$F,'Sales RAW DATA'!$I:$I,Incentive_Calc!$A103,'Sales RAW DATA'!$D:$D,"B1",'Sales RAW DATA'!$E:$E,Incentive_Calc!V$5),"")</f>
        <v>1.214213483865187</v>
      </c>
      <c r="W103" s="44">
        <f>IFERROR(SUMIFS('Sales RAW DATA'!$G:$G,'Sales RAW DATA'!$I:$I,Incentive_Calc!$A103,'Sales RAW DATA'!$D:$D,"B1",'Sales RAW DATA'!$E:$E,Incentive_Calc!W$5)/SUMIFS('Sales RAW DATA'!$F:$F,'Sales RAW DATA'!$I:$I,Incentive_Calc!$A103,'Sales RAW DATA'!$D:$D,"B1",'Sales RAW DATA'!$E:$E,Incentive_Calc!W$5),"")</f>
        <v>0.90403118437487129</v>
      </c>
      <c r="X103" s="44">
        <f>IFERROR(SUMIFS('Sales RAW DATA'!$G:$G,'Sales RAW DATA'!$I:$I,Incentive_Calc!$A103,'Sales RAW DATA'!$D:$D,"B1",'Sales RAW DATA'!$E:$E,Incentive_Calc!X$5)/SUMIFS('Sales RAW DATA'!$F:$F,'Sales RAW DATA'!$I:$I,Incentive_Calc!$A103,'Sales RAW DATA'!$D:$D,"B1",'Sales RAW DATA'!$E:$E,Incentive_Calc!X$5),"")</f>
        <v>0.92819503155944172</v>
      </c>
      <c r="Y103" s="44">
        <f>SUMIFS('Sales RAW DATA'!$G:$G,'Sales RAW DATA'!$I:$I,Incentive_Calc!$A103,'Sales RAW DATA'!$D:$D,"B1")/SUMIFS('Sales RAW DATA'!$F:$F,'Sales RAW DATA'!$I:$I,Incentive_Calc!$A103,'Sales RAW DATA'!$D:$D,"B1")</f>
        <v>1.0217353764496311</v>
      </c>
      <c r="Z103" s="44">
        <f>IFERROR(SUMIFS('Sales RAW DATA'!$G:$G,'Sales RAW DATA'!$I:$I,Incentive_Calc!$A103,'Sales RAW DATA'!$D:$D,"B2",'Sales RAW DATA'!$E:$E,Incentive_Calc!Z$5)/SUMIFS('Sales RAW DATA'!$F:$F,'Sales RAW DATA'!$I:$I,Incentive_Calc!$A103,'Sales RAW DATA'!$D:$D,"B2",'Sales RAW DATA'!$E:$E,Incentive_Calc!Z$5),"")</f>
        <v>0.73151471643933952</v>
      </c>
      <c r="AA103" s="44">
        <f>IFERROR(SUMIFS('Sales RAW DATA'!$G:$G,'Sales RAW DATA'!$I:$I,Incentive_Calc!$A103,'Sales RAW DATA'!$D:$D,"B2",'Sales RAW DATA'!$E:$E,Incentive_Calc!AA$5)/SUMIFS('Sales RAW DATA'!$F:$F,'Sales RAW DATA'!$I:$I,Incentive_Calc!$A103,'Sales RAW DATA'!$D:$D,"B2",'Sales RAW DATA'!$E:$E,Incentive_Calc!AA$5),"")</f>
        <v>1.0826811245682304</v>
      </c>
      <c r="AB103" s="44">
        <f>IFERROR(SUMIFS('Sales RAW DATA'!$G:$G,'Sales RAW DATA'!$I:$I,Incentive_Calc!$A103,'Sales RAW DATA'!$D:$D,"B2",'Sales RAW DATA'!$E:$E,Incentive_Calc!AB$5)/SUMIFS('Sales RAW DATA'!$F:$F,'Sales RAW DATA'!$I:$I,Incentive_Calc!$A103,'Sales RAW DATA'!$D:$D,"B2",'Sales RAW DATA'!$E:$E,Incentive_Calc!AB$5),"")</f>
        <v>0.84103946102021176</v>
      </c>
      <c r="AC103" s="44">
        <f>SUMIFS('Sales RAW DATA'!$G:$G,'Sales RAW DATA'!$I:$I,Incentive_Calc!$A103,'Sales RAW DATA'!$D:$D,"B2")/SUMIFS('Sales RAW DATA'!$F:$F,'Sales RAW DATA'!$I:$I,Incentive_Calc!$A103,'Sales RAW DATA'!$D:$D,"B2")</f>
        <v>0.87865259740259738</v>
      </c>
      <c r="AD103" s="44">
        <f>IFERROR(SUMIFS('Sales RAW DATA'!$G:$G,'Sales RAW DATA'!$I:$I,Incentive_Calc!$A103,'Sales RAW DATA'!$D:$D,"B3",'Sales RAW DATA'!$E:$E,Incentive_Calc!AD$5)/SUMIFS('Sales RAW DATA'!$F:$F,'Sales RAW DATA'!$I:$I,Incentive_Calc!$A103,'Sales RAW DATA'!$D:$D,"B3",'Sales RAW DATA'!$E:$E,Incentive_Calc!AD$5),"")</f>
        <v>0.93780541536489626</v>
      </c>
      <c r="AE103" s="44">
        <f>IFERROR(SUMIFS('Sales RAW DATA'!$G:$G,'Sales RAW DATA'!$I:$I,Incentive_Calc!$A103,'Sales RAW DATA'!$D:$D,"B3",'Sales RAW DATA'!$E:$E,Incentive_Calc!AE$5)/SUMIFS('Sales RAW DATA'!$F:$F,'Sales RAW DATA'!$I:$I,Incentive_Calc!$A103,'Sales RAW DATA'!$D:$D,"B3",'Sales RAW DATA'!$E:$E,Incentive_Calc!AE$5),"")</f>
        <v>0.99521667737559794</v>
      </c>
      <c r="AF103" s="44">
        <f>IFERROR(SUMIFS('Sales RAW DATA'!$G:$G,'Sales RAW DATA'!$I:$I,Incentive_Calc!$A103,'Sales RAW DATA'!$D:$D,"B3",'Sales RAW DATA'!$E:$E,Incentive_Calc!AF$5)/SUMIFS('Sales RAW DATA'!$F:$F,'Sales RAW DATA'!$I:$I,Incentive_Calc!$A103,'Sales RAW DATA'!$D:$D,"B3",'Sales RAW DATA'!$E:$E,Incentive_Calc!AF$5),"")</f>
        <v>1.0712516966873327</v>
      </c>
      <c r="AG103" s="44">
        <f>SUMIFS('Sales RAW DATA'!$G:$G,'Sales RAW DATA'!$I:$I,Incentive_Calc!$A103,'Sales RAW DATA'!$D:$D,"B3")/SUMIFS('Sales RAW DATA'!$F:$F,'Sales RAW DATA'!$I:$I,Incentive_Calc!$A103,'Sales RAW DATA'!$D:$D,"B3")</f>
        <v>1.0035478206477297</v>
      </c>
      <c r="AH103" s="44">
        <f>IFERROR(SUMIFS('Sales RAW DATA'!$G:$G,'Sales RAW DATA'!$I:$I,Incentive_Calc!$A103,'Sales RAW DATA'!$D:$D,"B4",'Sales RAW DATA'!$E:$E,Incentive_Calc!AH$5)/SUMIFS('Sales RAW DATA'!$F:$F,'Sales RAW DATA'!$I:$I,Incentive_Calc!$A103,'Sales RAW DATA'!$D:$D,"B4",'Sales RAW DATA'!$E:$E,Incentive_Calc!AH$5),"")</f>
        <v>0.63429860391391824</v>
      </c>
      <c r="AI103" s="44">
        <f>IFERROR(SUMIFS('Sales RAW DATA'!$G:$G,'Sales RAW DATA'!$I:$I,Incentive_Calc!$A103,'Sales RAW DATA'!$D:$D,"B4",'Sales RAW DATA'!$E:$E,Incentive_Calc!AI$5)/SUMIFS('Sales RAW DATA'!$F:$F,'Sales RAW DATA'!$I:$I,Incentive_Calc!$A103,'Sales RAW DATA'!$D:$D,"B4",'Sales RAW DATA'!$E:$E,Incentive_Calc!AI$5),"")</f>
        <v>0.59852406326651442</v>
      </c>
      <c r="AJ103" s="44">
        <f>IFERROR(SUMIFS('Sales RAW DATA'!$G:$G,'Sales RAW DATA'!$I:$I,Incentive_Calc!$A103,'Sales RAW DATA'!$D:$D,"B4",'Sales RAW DATA'!$E:$E,Incentive_Calc!AJ$5)/SUMIFS('Sales RAW DATA'!$F:$F,'Sales RAW DATA'!$I:$I,Incentive_Calc!$A103,'Sales RAW DATA'!$D:$D,"B4",'Sales RAW DATA'!$E:$E,Incentive_Calc!AJ$5),"")</f>
        <v>0.53851710201082237</v>
      </c>
      <c r="AK103" s="44">
        <f>SUMIFS('Sales RAW DATA'!$G:$G,'Sales RAW DATA'!$I:$I,Incentive_Calc!$A103,'Sales RAW DATA'!$D:$D,"B4")/SUMIFS('Sales RAW DATA'!$F:$F,'Sales RAW DATA'!$I:$I,Incentive_Calc!$A103,'Sales RAW DATA'!$D:$D,"B4")</f>
        <v>0.59080980985001574</v>
      </c>
      <c r="AL103" s="44">
        <f>IFERROR(SUMIFS('Sales RAW DATA'!$G:$G,'Sales RAW DATA'!$I:$I,Incentive_Calc!$A103,'Sales RAW DATA'!$D:$D,"B5",'Sales RAW DATA'!$E:$E,Incentive_Calc!AL$5)/SUMIFS('Sales RAW DATA'!$F:$F,'Sales RAW DATA'!$I:$I,Incentive_Calc!$A103,'Sales RAW DATA'!$D:$D,"B5",'Sales RAW DATA'!$E:$E,Incentive_Calc!AL$5),"")</f>
        <v>1.186795664634015</v>
      </c>
      <c r="AM103" s="44">
        <f>IFERROR(SUMIFS('Sales RAW DATA'!$G:$G,'Sales RAW DATA'!$I:$I,Incentive_Calc!$A103,'Sales RAW DATA'!$D:$D,"B5",'Sales RAW DATA'!$E:$E,Incentive_Calc!AM$5)/SUMIFS('Sales RAW DATA'!$F:$F,'Sales RAW DATA'!$I:$I,Incentive_Calc!$A103,'Sales RAW DATA'!$D:$D,"B5",'Sales RAW DATA'!$E:$E,Incentive_Calc!AM$5),"")</f>
        <v>1.1500388932103567</v>
      </c>
      <c r="AN103" s="44">
        <f>IFERROR(SUMIFS('Sales RAW DATA'!$G:$G,'Sales RAW DATA'!$I:$I,Incentive_Calc!$A103,'Sales RAW DATA'!$D:$D,"B5",'Sales RAW DATA'!$E:$E,Incentive_Calc!AN$5)/SUMIFS('Sales RAW DATA'!$F:$F,'Sales RAW DATA'!$I:$I,Incentive_Calc!$A103,'Sales RAW DATA'!$D:$D,"B5",'Sales RAW DATA'!$E:$E,Incentive_Calc!AN$5),"")</f>
        <v>0.85778524900189113</v>
      </c>
      <c r="AO103" s="44">
        <f>SUMIFS('Sales RAW DATA'!$G:$G,'Sales RAW DATA'!$I:$I,Incentive_Calc!$A103,'Sales RAW DATA'!$D:$D,"B5")/SUMIFS('Sales RAW DATA'!$F:$F,'Sales RAW DATA'!$I:$I,Incentive_Calc!$A103,'Sales RAW DATA'!$D:$D,"B5")</f>
        <v>1.0622472912499821</v>
      </c>
      <c r="AP103" s="42">
        <f>SUM(SUMIFS('Sales RAW DATA'!$F$2:$F$22804,'Sales RAW DATA'!$I$2:$I$22804,Incentive_Calc!$A103,'Sales RAW DATA'!$D$2:$D$22804,"B1"),SUMIFS('Sales RAW DATA'!$F$2:$F$22804,'Sales RAW DATA'!$I$2:$I$22804,Incentive_Calc!$A103,'Sales RAW DATA'!$D$2:$D$22804,"B2"),SUMIFS('Sales RAW DATA'!$F$2:$F$22804,'Sales RAW DATA'!$I$2:$I$22804,Incentive_Calc!$A103,'Sales RAW DATA'!$D$2:$D$22804,"B3"),SUMIFS('Sales RAW DATA'!$F$2:$F$22804,'Sales RAW DATA'!$I$2:$I$22804,Incentive_Calc!$A103,'Sales RAW DATA'!$D$2:$D$22804,"B4"),SUMIFS('Sales RAW DATA'!$F$2:$F$22804,'Sales RAW DATA'!$I$2:$I$22804,Incentive_Calc!$A103,'Sales RAW DATA'!$D$2:$D$22804,"B5"))</f>
        <v>1461928</v>
      </c>
      <c r="AQ103" s="42">
        <f>SUM(SUMIFS('Sales RAW DATA'!$G$2:$G$22804,'Sales RAW DATA'!$I$2:$I$22804,Incentive_Calc!$A103,'Sales RAW DATA'!$D$2:$D$22804,"B1"),SUMIFS('Sales RAW DATA'!$G$2:$G$22804,'Sales RAW DATA'!$I$2:$I$22804,Incentive_Calc!$A103,'Sales RAW DATA'!$D$2:$D$22804,"B2"),SUMIFS('Sales RAW DATA'!$G$2:$G$22804,'Sales RAW DATA'!$I$2:$I$22804,Incentive_Calc!$A103,'Sales RAW DATA'!$D$2:$D$22804,"B3"),SUMIFS('Sales RAW DATA'!$G$2:$G$22804,'Sales RAW DATA'!$I$2:$I$22804,Incentive_Calc!$A103,'Sales RAW DATA'!$D$2:$D$22804,"B4"),SUMIFS('Sales RAW DATA'!$G$2:$G$22804,'Sales RAW DATA'!$I$2:$I$22804,Incentive_Calc!$A103,'Sales RAW DATA'!$D$2:$D$22804,"B5"))</f>
        <v>1172043</v>
      </c>
      <c r="AR103" s="45">
        <f t="shared" si="30"/>
        <v>80.171048095391839</v>
      </c>
      <c r="AS103" s="45">
        <f t="shared" si="31"/>
        <v>80</v>
      </c>
      <c r="AT103" s="46">
        <v>1.05</v>
      </c>
      <c r="AU103" s="46">
        <v>0.9</v>
      </c>
      <c r="AV103" s="43" t="str">
        <f t="shared" si="17"/>
        <v>Yes</v>
      </c>
      <c r="AW103" s="43" t="str">
        <f t="shared" si="18"/>
        <v>Yes</v>
      </c>
      <c r="AX103" s="43" t="str">
        <f t="shared" si="19"/>
        <v>Yes</v>
      </c>
      <c r="AY103" s="43" t="str">
        <f t="shared" si="32"/>
        <v>Yes</v>
      </c>
    </row>
    <row r="104" spans="1:51" x14ac:dyDescent="0.35">
      <c r="A104" s="21" t="s">
        <v>978</v>
      </c>
      <c r="B104" s="21" t="s">
        <v>504</v>
      </c>
      <c r="C104" s="21" t="str">
        <f>_xlfn.XLOOKUP($A104,'Employee List'!$E:$E,'Employee List'!$D:$D,0)</f>
        <v>SF</v>
      </c>
      <c r="D104" s="42" cm="1">
        <f t="array" ref="D104">IFERROR(IF($G104="Yes",INDEX('Payment Plan'!$D$6:$D$42,MATCH(1,(Incentive_Calc!$C104='Payment Plan'!$B$6:$B$42)*(Incentive_Calc!$U104='Payment Plan'!$C$6:$C$42),0)),""),"")</f>
        <v>27562.5</v>
      </c>
      <c r="E104" s="42" t="str" cm="1">
        <f t="array" ref="E104">IFERROR(IF($H104="Yes",INDEX('Payment Plan'!$D$6:$D$42,MATCH(1,(Incentive_Calc!$C104='Payment Plan'!$B$6:$B$42)*(Incentive_Calc!$AS104='Payment Plan'!$C$6:$C$42),0)),""),"")</f>
        <v/>
      </c>
      <c r="F104" s="42">
        <f t="shared" si="20"/>
        <v>27562.5</v>
      </c>
      <c r="G104" s="43" t="str">
        <f t="shared" si="21"/>
        <v>Yes</v>
      </c>
      <c r="H104" s="21" t="str">
        <f t="shared" si="22"/>
        <v>No</v>
      </c>
      <c r="I104" s="42">
        <f>IFERROR(SUMIFS('Sales RAW DATA'!$F$2:$F$30000,'Sales RAW DATA'!$I$2:$I$30000,Incentive_Calc!$A104,'Sales RAW DATA'!$E$2:$E$30000,Incentive_Calc!I$5),"")</f>
        <v>732650</v>
      </c>
      <c r="J104" s="42">
        <f>IFERROR(SUMIFS('Sales RAW DATA'!$F$2:$F$30000,'Sales RAW DATA'!$I$2:$I$30000,Incentive_Calc!$A104,'Sales RAW DATA'!$E$2:$E$30000,Incentive_Calc!J$5),"")</f>
        <v>738061</v>
      </c>
      <c r="K104" s="42">
        <f>IFERROR(SUMIFS('Sales RAW DATA'!$F$2:$F$30000,'Sales RAW DATA'!$I$2:$I$30000,Incentive_Calc!$A104,'Sales RAW DATA'!$E$2:$E$30000,Incentive_Calc!K$5),"")</f>
        <v>747404</v>
      </c>
      <c r="L104" s="42">
        <f t="shared" si="23"/>
        <v>2218115</v>
      </c>
      <c r="M104" s="42">
        <f>IFERROR(SUMIFS('Sales RAW DATA'!$G$2:$G$30000,'Sales RAW DATA'!$I$2:$I$30000,Incentive_Calc!$A104,'Sales RAW DATA'!$E$2:$E$30000,Incentive_Calc!M$5),"")</f>
        <v>756908</v>
      </c>
      <c r="N104" s="42">
        <f>IFERROR(SUMIFS('Sales RAW DATA'!$G$2:$G$30000,'Sales RAW DATA'!$I$2:$I$30000,Incentive_Calc!$A104,'Sales RAW DATA'!$E$2:$E$30000,Incentive_Calc!N$5),"")</f>
        <v>620889</v>
      </c>
      <c r="O104" s="42">
        <f>IFERROR(SUMIFS('Sales RAW DATA'!$G$2:$G$30000,'Sales RAW DATA'!$I$2:$I$30000,Incentive_Calc!$A104,'Sales RAW DATA'!$E$2:$E$30000,Incentive_Calc!O$5),"")</f>
        <v>900899</v>
      </c>
      <c r="P104" s="42">
        <f t="shared" si="24"/>
        <v>2278696</v>
      </c>
      <c r="Q104" s="44">
        <f t="shared" si="25"/>
        <v>1.0331099433563093</v>
      </c>
      <c r="R104" s="44">
        <f t="shared" si="26"/>
        <v>0.8412434744553634</v>
      </c>
      <c r="S104" s="44">
        <f t="shared" si="27"/>
        <v>1.2053708569930051</v>
      </c>
      <c r="T104" s="45">
        <f t="shared" si="28"/>
        <v>102.73119292732792</v>
      </c>
      <c r="U104" s="45">
        <f t="shared" si="29"/>
        <v>102</v>
      </c>
      <c r="V104" s="44">
        <f>IFERROR(SUMIFS('Sales RAW DATA'!$G:$G,'Sales RAW DATA'!$I:$I,Incentive_Calc!$A104,'Sales RAW DATA'!$D:$D,"B1",'Sales RAW DATA'!$E:$E,Incentive_Calc!V$5)/SUMIFS('Sales RAW DATA'!$F:$F,'Sales RAW DATA'!$I:$I,Incentive_Calc!$A104,'Sales RAW DATA'!$D:$D,"B1",'Sales RAW DATA'!$E:$E,Incentive_Calc!V$5),"")</f>
        <v>1.387380230022341</v>
      </c>
      <c r="W104" s="44">
        <f>IFERROR(SUMIFS('Sales RAW DATA'!$G:$G,'Sales RAW DATA'!$I:$I,Incentive_Calc!$A104,'Sales RAW DATA'!$D:$D,"B1",'Sales RAW DATA'!$E:$E,Incentive_Calc!W$5)/SUMIFS('Sales RAW DATA'!$F:$F,'Sales RAW DATA'!$I:$I,Incentive_Calc!$A104,'Sales RAW DATA'!$D:$D,"B1",'Sales RAW DATA'!$E:$E,Incentive_Calc!W$5),"")</f>
        <v>0.94801805653494431</v>
      </c>
      <c r="X104" s="44">
        <f>IFERROR(SUMIFS('Sales RAW DATA'!$G:$G,'Sales RAW DATA'!$I:$I,Incentive_Calc!$A104,'Sales RAW DATA'!$D:$D,"B1",'Sales RAW DATA'!$E:$E,Incentive_Calc!X$5)/SUMIFS('Sales RAW DATA'!$F:$F,'Sales RAW DATA'!$I:$I,Incentive_Calc!$A104,'Sales RAW DATA'!$D:$D,"B1",'Sales RAW DATA'!$E:$E,Incentive_Calc!X$5),"")</f>
        <v>1.0073051427505348</v>
      </c>
      <c r="Y104" s="44">
        <f>SUMIFS('Sales RAW DATA'!$G:$G,'Sales RAW DATA'!$I:$I,Incentive_Calc!$A104,'Sales RAW DATA'!$D:$D,"B1")/SUMIFS('Sales RAW DATA'!$F:$F,'Sales RAW DATA'!$I:$I,Incentive_Calc!$A104,'Sales RAW DATA'!$D:$D,"B1")</f>
        <v>1.1197078477885494</v>
      </c>
      <c r="Z104" s="44">
        <f>IFERROR(SUMIFS('Sales RAW DATA'!$G:$G,'Sales RAW DATA'!$I:$I,Incentive_Calc!$A104,'Sales RAW DATA'!$D:$D,"B2",'Sales RAW DATA'!$E:$E,Incentive_Calc!Z$5)/SUMIFS('Sales RAW DATA'!$F:$F,'Sales RAW DATA'!$I:$I,Incentive_Calc!$A104,'Sales RAW DATA'!$D:$D,"B2",'Sales RAW DATA'!$E:$E,Incentive_Calc!Z$5),"")</f>
        <v>0.85648854961832066</v>
      </c>
      <c r="AA104" s="44">
        <f>IFERROR(SUMIFS('Sales RAW DATA'!$G:$G,'Sales RAW DATA'!$I:$I,Incentive_Calc!$A104,'Sales RAW DATA'!$D:$D,"B2",'Sales RAW DATA'!$E:$E,Incentive_Calc!AA$5)/SUMIFS('Sales RAW DATA'!$F:$F,'Sales RAW DATA'!$I:$I,Incentive_Calc!$A104,'Sales RAW DATA'!$D:$D,"B2",'Sales RAW DATA'!$E:$E,Incentive_Calc!AA$5),"")</f>
        <v>0.75735879077167856</v>
      </c>
      <c r="AB104" s="44">
        <f>IFERROR(SUMIFS('Sales RAW DATA'!$G:$G,'Sales RAW DATA'!$I:$I,Incentive_Calc!$A104,'Sales RAW DATA'!$D:$D,"B2",'Sales RAW DATA'!$E:$E,Incentive_Calc!AB$5)/SUMIFS('Sales RAW DATA'!$F:$F,'Sales RAW DATA'!$I:$I,Incentive_Calc!$A104,'Sales RAW DATA'!$D:$D,"B2",'Sales RAW DATA'!$E:$E,Incentive_Calc!AB$5),"")</f>
        <v>1.2626543834784369</v>
      </c>
      <c r="AC104" s="44">
        <f>SUMIFS('Sales RAW DATA'!$G:$G,'Sales RAW DATA'!$I:$I,Incentive_Calc!$A104,'Sales RAW DATA'!$D:$D,"B2")/SUMIFS('Sales RAW DATA'!$F:$F,'Sales RAW DATA'!$I:$I,Incentive_Calc!$A104,'Sales RAW DATA'!$D:$D,"B2")</f>
        <v>0.95680895590126325</v>
      </c>
      <c r="AD104" s="44">
        <f>IFERROR(SUMIFS('Sales RAW DATA'!$G:$G,'Sales RAW DATA'!$I:$I,Incentive_Calc!$A104,'Sales RAW DATA'!$D:$D,"B3",'Sales RAW DATA'!$E:$E,Incentive_Calc!AD$5)/SUMIFS('Sales RAW DATA'!$F:$F,'Sales RAW DATA'!$I:$I,Incentive_Calc!$A104,'Sales RAW DATA'!$D:$D,"B3",'Sales RAW DATA'!$E:$E,Incentive_Calc!AD$5),"")</f>
        <v>0.68619207331475274</v>
      </c>
      <c r="AE104" s="44">
        <f>IFERROR(SUMIFS('Sales RAW DATA'!$G:$G,'Sales RAW DATA'!$I:$I,Incentive_Calc!$A104,'Sales RAW DATA'!$D:$D,"B3",'Sales RAW DATA'!$E:$E,Incentive_Calc!AE$5)/SUMIFS('Sales RAW DATA'!$F:$F,'Sales RAW DATA'!$I:$I,Incentive_Calc!$A104,'Sales RAW DATA'!$D:$D,"B3",'Sales RAW DATA'!$E:$E,Incentive_Calc!AE$5),"")</f>
        <v>0.73640502040864342</v>
      </c>
      <c r="AF104" s="44">
        <f>IFERROR(SUMIFS('Sales RAW DATA'!$G:$G,'Sales RAW DATA'!$I:$I,Incentive_Calc!$A104,'Sales RAW DATA'!$D:$D,"B3",'Sales RAW DATA'!$E:$E,Incentive_Calc!AF$5)/SUMIFS('Sales RAW DATA'!$F:$F,'Sales RAW DATA'!$I:$I,Incentive_Calc!$A104,'Sales RAW DATA'!$D:$D,"B3",'Sales RAW DATA'!$E:$E,Incentive_Calc!AF$5),"")</f>
        <v>1.8431907004709891</v>
      </c>
      <c r="AG104" s="44">
        <f>SUMIFS('Sales RAW DATA'!$G:$G,'Sales RAW DATA'!$I:$I,Incentive_Calc!$A104,'Sales RAW DATA'!$D:$D,"B3")/SUMIFS('Sales RAW DATA'!$F:$F,'Sales RAW DATA'!$I:$I,Incentive_Calc!$A104,'Sales RAW DATA'!$D:$D,"B3")</f>
        <v>1.1304776995610049</v>
      </c>
      <c r="AH104" s="44">
        <f>IFERROR(SUMIFS('Sales RAW DATA'!$G:$G,'Sales RAW DATA'!$I:$I,Incentive_Calc!$A104,'Sales RAW DATA'!$D:$D,"B4",'Sales RAW DATA'!$E:$E,Incentive_Calc!AH$5)/SUMIFS('Sales RAW DATA'!$F:$F,'Sales RAW DATA'!$I:$I,Incentive_Calc!$A104,'Sales RAW DATA'!$D:$D,"B4",'Sales RAW DATA'!$E:$E,Incentive_Calc!AH$5),"")</f>
        <v>0.86217112650508754</v>
      </c>
      <c r="AI104" s="44">
        <f>IFERROR(SUMIFS('Sales RAW DATA'!$G:$G,'Sales RAW DATA'!$I:$I,Incentive_Calc!$A104,'Sales RAW DATA'!$D:$D,"B4",'Sales RAW DATA'!$E:$E,Incentive_Calc!AI$5)/SUMIFS('Sales RAW DATA'!$F:$F,'Sales RAW DATA'!$I:$I,Incentive_Calc!$A104,'Sales RAW DATA'!$D:$D,"B4",'Sales RAW DATA'!$E:$E,Incentive_Calc!AI$5),"")</f>
        <v>0.86370756305336605</v>
      </c>
      <c r="AJ104" s="44">
        <f>IFERROR(SUMIFS('Sales RAW DATA'!$G:$G,'Sales RAW DATA'!$I:$I,Incentive_Calc!$A104,'Sales RAW DATA'!$D:$D,"B4",'Sales RAW DATA'!$E:$E,Incentive_Calc!AJ$5)/SUMIFS('Sales RAW DATA'!$F:$F,'Sales RAW DATA'!$I:$I,Incentive_Calc!$A104,'Sales RAW DATA'!$D:$D,"B4",'Sales RAW DATA'!$E:$E,Incentive_Calc!AJ$5),"")</f>
        <v>1.2922446722959389</v>
      </c>
      <c r="AK104" s="44">
        <f>SUMIFS('Sales RAW DATA'!$G:$G,'Sales RAW DATA'!$I:$I,Incentive_Calc!$A104,'Sales RAW DATA'!$D:$D,"B4")/SUMIFS('Sales RAW DATA'!$F:$F,'Sales RAW DATA'!$I:$I,Incentive_Calc!$A104,'Sales RAW DATA'!$D:$D,"B4")</f>
        <v>1.0075000070515299</v>
      </c>
      <c r="AL104" s="44">
        <f>IFERROR(SUMIFS('Sales RAW DATA'!$G:$G,'Sales RAW DATA'!$I:$I,Incentive_Calc!$A104,'Sales RAW DATA'!$D:$D,"B5",'Sales RAW DATA'!$E:$E,Incentive_Calc!AL$5)/SUMIFS('Sales RAW DATA'!$F:$F,'Sales RAW DATA'!$I:$I,Incentive_Calc!$A104,'Sales RAW DATA'!$D:$D,"B5",'Sales RAW DATA'!$E:$E,Incentive_Calc!AL$5),"")</f>
        <v>1.1186908005709095</v>
      </c>
      <c r="AM104" s="44">
        <f>IFERROR(SUMIFS('Sales RAW DATA'!$G:$G,'Sales RAW DATA'!$I:$I,Incentive_Calc!$A104,'Sales RAW DATA'!$D:$D,"B5",'Sales RAW DATA'!$E:$E,Incentive_Calc!AM$5)/SUMIFS('Sales RAW DATA'!$F:$F,'Sales RAW DATA'!$I:$I,Incentive_Calc!$A104,'Sales RAW DATA'!$D:$D,"B5",'Sales RAW DATA'!$E:$E,Incentive_Calc!AM$5),"")</f>
        <v>0.97271324805553772</v>
      </c>
      <c r="AN104" s="44">
        <f>IFERROR(SUMIFS('Sales RAW DATA'!$G:$G,'Sales RAW DATA'!$I:$I,Incentive_Calc!$A104,'Sales RAW DATA'!$D:$D,"B5",'Sales RAW DATA'!$E:$E,Incentive_Calc!AN$5)/SUMIFS('Sales RAW DATA'!$F:$F,'Sales RAW DATA'!$I:$I,Incentive_Calc!$A104,'Sales RAW DATA'!$D:$D,"B5",'Sales RAW DATA'!$E:$E,Incentive_Calc!AN$5),"")</f>
        <v>1.4414162657370861</v>
      </c>
      <c r="AO104" s="44">
        <f>SUMIFS('Sales RAW DATA'!$G:$G,'Sales RAW DATA'!$I:$I,Incentive_Calc!$A104,'Sales RAW DATA'!$D:$D,"B5")/SUMIFS('Sales RAW DATA'!$F:$F,'Sales RAW DATA'!$I:$I,Incentive_Calc!$A104,'Sales RAW DATA'!$D:$D,"B5")</f>
        <v>1.1875989364013533</v>
      </c>
      <c r="AP104" s="42">
        <f>SUM(SUMIFS('Sales RAW DATA'!$F$2:$F$22804,'Sales RAW DATA'!$I$2:$I$22804,Incentive_Calc!$A104,'Sales RAW DATA'!$D$2:$D$22804,"B1"),SUMIFS('Sales RAW DATA'!$F$2:$F$22804,'Sales RAW DATA'!$I$2:$I$22804,Incentive_Calc!$A104,'Sales RAW DATA'!$D$2:$D$22804,"B2"),SUMIFS('Sales RAW DATA'!$F$2:$F$22804,'Sales RAW DATA'!$I$2:$I$22804,Incentive_Calc!$A104,'Sales RAW DATA'!$D$2:$D$22804,"B3"),SUMIFS('Sales RAW DATA'!$F$2:$F$22804,'Sales RAW DATA'!$I$2:$I$22804,Incentive_Calc!$A104,'Sales RAW DATA'!$D$2:$D$22804,"B4"),SUMIFS('Sales RAW DATA'!$F$2:$F$22804,'Sales RAW DATA'!$I$2:$I$22804,Incentive_Calc!$A104,'Sales RAW DATA'!$D$2:$D$22804,"B5"))</f>
        <v>1378819</v>
      </c>
      <c r="AQ104" s="42">
        <f>SUM(SUMIFS('Sales RAW DATA'!$G$2:$G$22804,'Sales RAW DATA'!$I$2:$I$22804,Incentive_Calc!$A104,'Sales RAW DATA'!$D$2:$D$22804,"B1"),SUMIFS('Sales RAW DATA'!$G$2:$G$22804,'Sales RAW DATA'!$I$2:$I$22804,Incentive_Calc!$A104,'Sales RAW DATA'!$D$2:$D$22804,"B2"),SUMIFS('Sales RAW DATA'!$G$2:$G$22804,'Sales RAW DATA'!$I$2:$I$22804,Incentive_Calc!$A104,'Sales RAW DATA'!$D$2:$D$22804,"B3"),SUMIFS('Sales RAW DATA'!$G$2:$G$22804,'Sales RAW DATA'!$I$2:$I$22804,Incentive_Calc!$A104,'Sales RAW DATA'!$D$2:$D$22804,"B4"),SUMIFS('Sales RAW DATA'!$G$2:$G$22804,'Sales RAW DATA'!$I$2:$I$22804,Incentive_Calc!$A104,'Sales RAW DATA'!$D$2:$D$22804,"B5"))</f>
        <v>1494175</v>
      </c>
      <c r="AR104" s="45">
        <f t="shared" si="30"/>
        <v>108.36629028175562</v>
      </c>
      <c r="AS104" s="45">
        <f t="shared" si="31"/>
        <v>108</v>
      </c>
      <c r="AT104" s="46">
        <v>1.01</v>
      </c>
      <c r="AU104" s="46">
        <v>0.95</v>
      </c>
      <c r="AV104" s="43" t="str">
        <f t="shared" si="17"/>
        <v>Yes</v>
      </c>
      <c r="AW104" s="43" t="str">
        <f t="shared" si="18"/>
        <v>Yes</v>
      </c>
      <c r="AX104" s="43" t="str">
        <f t="shared" si="19"/>
        <v>Yes</v>
      </c>
      <c r="AY104" s="43" t="str">
        <f t="shared" si="32"/>
        <v>Yes</v>
      </c>
    </row>
    <row r="105" spans="1:51" x14ac:dyDescent="0.35">
      <c r="A105" s="21" t="s">
        <v>979</v>
      </c>
      <c r="B105" s="21" t="s">
        <v>505</v>
      </c>
      <c r="C105" s="21" t="str">
        <f>_xlfn.XLOOKUP($A105,'Employee List'!$E:$E,'Employee List'!$D:$D,0)</f>
        <v>SF</v>
      </c>
      <c r="D105" s="42" cm="1">
        <f t="array" ref="D105">IFERROR(IF($G105="Yes",INDEX('Payment Plan'!$D$6:$D$42,MATCH(1,(Incentive_Calc!$C105='Payment Plan'!$B$6:$B$42)*(Incentive_Calc!$U105='Payment Plan'!$C$6:$C$42),0)),""),"")</f>
        <v>28940.625</v>
      </c>
      <c r="E105" s="42" t="str" cm="1">
        <f t="array" ref="E105">IFERROR(IF($H105="Yes",INDEX('Payment Plan'!$D$6:$D$42,MATCH(1,(Incentive_Calc!$C105='Payment Plan'!$B$6:$B$42)*(Incentive_Calc!$AS105='Payment Plan'!$C$6:$C$42),0)),""),"")</f>
        <v/>
      </c>
      <c r="F105" s="42">
        <f t="shared" si="20"/>
        <v>28940.625</v>
      </c>
      <c r="G105" s="43" t="str">
        <f t="shared" si="21"/>
        <v>Yes</v>
      </c>
      <c r="H105" s="21" t="str">
        <f t="shared" si="22"/>
        <v>No</v>
      </c>
      <c r="I105" s="42">
        <f>IFERROR(SUMIFS('Sales RAW DATA'!$F$2:$F$30000,'Sales RAW DATA'!$I$2:$I$30000,Incentive_Calc!$A105,'Sales RAW DATA'!$E$2:$E$30000,Incentive_Calc!I$5),"")</f>
        <v>666917</v>
      </c>
      <c r="J105" s="42">
        <f>IFERROR(SUMIFS('Sales RAW DATA'!$F$2:$F$30000,'Sales RAW DATA'!$I$2:$I$30000,Incentive_Calc!$A105,'Sales RAW DATA'!$E$2:$E$30000,Incentive_Calc!J$5),"")</f>
        <v>668891</v>
      </c>
      <c r="K105" s="42">
        <f>IFERROR(SUMIFS('Sales RAW DATA'!$F$2:$F$30000,'Sales RAW DATA'!$I$2:$I$30000,Incentive_Calc!$A105,'Sales RAW DATA'!$E$2:$E$30000,Incentive_Calc!K$5),"")</f>
        <v>679891</v>
      </c>
      <c r="L105" s="42">
        <f t="shared" si="23"/>
        <v>2015699</v>
      </c>
      <c r="M105" s="42">
        <f>IFERROR(SUMIFS('Sales RAW DATA'!$G$2:$G$30000,'Sales RAW DATA'!$I$2:$I$30000,Incentive_Calc!$A105,'Sales RAW DATA'!$E$2:$E$30000,Incentive_Calc!M$5),"")</f>
        <v>686141</v>
      </c>
      <c r="N105" s="42">
        <f>IFERROR(SUMIFS('Sales RAW DATA'!$G$2:$G$30000,'Sales RAW DATA'!$I$2:$I$30000,Incentive_Calc!$A105,'Sales RAW DATA'!$E$2:$E$30000,Incentive_Calc!N$5),"")</f>
        <v>614061</v>
      </c>
      <c r="O105" s="42">
        <f>IFERROR(SUMIFS('Sales RAW DATA'!$G$2:$G$30000,'Sales RAW DATA'!$I$2:$I$30000,Incentive_Calc!$A105,'Sales RAW DATA'!$E$2:$E$30000,Incentive_Calc!O$5),"")</f>
        <v>784829</v>
      </c>
      <c r="P105" s="42">
        <f t="shared" si="24"/>
        <v>2085031</v>
      </c>
      <c r="Q105" s="44">
        <f t="shared" si="25"/>
        <v>1.0288251761463569</v>
      </c>
      <c r="R105" s="44">
        <f t="shared" si="26"/>
        <v>0.91802849791670094</v>
      </c>
      <c r="S105" s="44">
        <f t="shared" si="27"/>
        <v>1.1543453288836005</v>
      </c>
      <c r="T105" s="45">
        <f t="shared" si="28"/>
        <v>103.43960085310356</v>
      </c>
      <c r="U105" s="45">
        <f t="shared" si="29"/>
        <v>103</v>
      </c>
      <c r="V105" s="44">
        <f>IFERROR(SUMIFS('Sales RAW DATA'!$G:$G,'Sales RAW DATA'!$I:$I,Incentive_Calc!$A105,'Sales RAW DATA'!$D:$D,"B1",'Sales RAW DATA'!$E:$E,Incentive_Calc!V$5)/SUMIFS('Sales RAW DATA'!$F:$F,'Sales RAW DATA'!$I:$I,Incentive_Calc!$A105,'Sales RAW DATA'!$D:$D,"B1",'Sales RAW DATA'!$E:$E,Incentive_Calc!V$5),"")</f>
        <v>1.2690647049089077</v>
      </c>
      <c r="W105" s="44">
        <f>IFERROR(SUMIFS('Sales RAW DATA'!$G:$G,'Sales RAW DATA'!$I:$I,Incentive_Calc!$A105,'Sales RAW DATA'!$D:$D,"B1",'Sales RAW DATA'!$E:$E,Incentive_Calc!W$5)/SUMIFS('Sales RAW DATA'!$F:$F,'Sales RAW DATA'!$I:$I,Incentive_Calc!$A105,'Sales RAW DATA'!$D:$D,"B1",'Sales RAW DATA'!$E:$E,Incentive_Calc!W$5),"")</f>
        <v>1.2796815014929617</v>
      </c>
      <c r="X105" s="44">
        <f>IFERROR(SUMIFS('Sales RAW DATA'!$G:$G,'Sales RAW DATA'!$I:$I,Incentive_Calc!$A105,'Sales RAW DATA'!$D:$D,"B1",'Sales RAW DATA'!$E:$E,Incentive_Calc!X$5)/SUMIFS('Sales RAW DATA'!$F:$F,'Sales RAW DATA'!$I:$I,Incentive_Calc!$A105,'Sales RAW DATA'!$D:$D,"B1",'Sales RAW DATA'!$E:$E,Incentive_Calc!X$5),"")</f>
        <v>1.8428102137654134</v>
      </c>
      <c r="Y105" s="44">
        <f>SUMIFS('Sales RAW DATA'!$G:$G,'Sales RAW DATA'!$I:$I,Incentive_Calc!$A105,'Sales RAW DATA'!$D:$D,"B1")/SUMIFS('Sales RAW DATA'!$F:$F,'Sales RAW DATA'!$I:$I,Incentive_Calc!$A105,'Sales RAW DATA'!$D:$D,"B1")</f>
        <v>1.4600868342834616</v>
      </c>
      <c r="Z105" s="44">
        <f>IFERROR(SUMIFS('Sales RAW DATA'!$G:$G,'Sales RAW DATA'!$I:$I,Incentive_Calc!$A105,'Sales RAW DATA'!$D:$D,"B2",'Sales RAW DATA'!$E:$E,Incentive_Calc!Z$5)/SUMIFS('Sales RAW DATA'!$F:$F,'Sales RAW DATA'!$I:$I,Incentive_Calc!$A105,'Sales RAW DATA'!$D:$D,"B2",'Sales RAW DATA'!$E:$E,Incentive_Calc!Z$5),"")</f>
        <v>0.92531608350485151</v>
      </c>
      <c r="AA105" s="44">
        <f>IFERROR(SUMIFS('Sales RAW DATA'!$G:$G,'Sales RAW DATA'!$I:$I,Incentive_Calc!$A105,'Sales RAW DATA'!$D:$D,"B2",'Sales RAW DATA'!$E:$E,Incentive_Calc!AA$5)/SUMIFS('Sales RAW DATA'!$F:$F,'Sales RAW DATA'!$I:$I,Incentive_Calc!$A105,'Sales RAW DATA'!$D:$D,"B2",'Sales RAW DATA'!$E:$E,Incentive_Calc!AA$5),"")</f>
        <v>0.91035683202785034</v>
      </c>
      <c r="AB105" s="44">
        <f>IFERROR(SUMIFS('Sales RAW DATA'!$G:$G,'Sales RAW DATA'!$I:$I,Incentive_Calc!$A105,'Sales RAW DATA'!$D:$D,"B2",'Sales RAW DATA'!$E:$E,Incentive_Calc!AB$5)/SUMIFS('Sales RAW DATA'!$F:$F,'Sales RAW DATA'!$I:$I,Incentive_Calc!$A105,'Sales RAW DATA'!$D:$D,"B2",'Sales RAW DATA'!$E:$E,Incentive_Calc!AB$5),"")</f>
        <v>1.089976322020521</v>
      </c>
      <c r="AC105" s="44">
        <f>SUMIFS('Sales RAW DATA'!$G:$G,'Sales RAW DATA'!$I:$I,Incentive_Calc!$A105,'Sales RAW DATA'!$D:$D,"B2")/SUMIFS('Sales RAW DATA'!$F:$F,'Sales RAW DATA'!$I:$I,Incentive_Calc!$A105,'Sales RAW DATA'!$D:$D,"B2")</f>
        <v>0.96970727229456366</v>
      </c>
      <c r="AD105" s="44">
        <f>IFERROR(SUMIFS('Sales RAW DATA'!$G:$G,'Sales RAW DATA'!$I:$I,Incentive_Calc!$A105,'Sales RAW DATA'!$D:$D,"B3",'Sales RAW DATA'!$E:$E,Incentive_Calc!AD$5)/SUMIFS('Sales RAW DATA'!$F:$F,'Sales RAW DATA'!$I:$I,Incentive_Calc!$A105,'Sales RAW DATA'!$D:$D,"B3",'Sales RAW DATA'!$E:$E,Incentive_Calc!AD$5),"")</f>
        <v>1.0497063788650498</v>
      </c>
      <c r="AE105" s="44">
        <f>IFERROR(SUMIFS('Sales RAW DATA'!$G:$G,'Sales RAW DATA'!$I:$I,Incentive_Calc!$A105,'Sales RAW DATA'!$D:$D,"B3",'Sales RAW DATA'!$E:$E,Incentive_Calc!AE$5)/SUMIFS('Sales RAW DATA'!$F:$F,'Sales RAW DATA'!$I:$I,Incentive_Calc!$A105,'Sales RAW DATA'!$D:$D,"B3",'Sales RAW DATA'!$E:$E,Incentive_Calc!AE$5),"")</f>
        <v>1.0445831539675707</v>
      </c>
      <c r="AF105" s="44">
        <f>IFERROR(SUMIFS('Sales RAW DATA'!$G:$G,'Sales RAW DATA'!$I:$I,Incentive_Calc!$A105,'Sales RAW DATA'!$D:$D,"B3",'Sales RAW DATA'!$E:$E,Incentive_Calc!AF$5)/SUMIFS('Sales RAW DATA'!$F:$F,'Sales RAW DATA'!$I:$I,Incentive_Calc!$A105,'Sales RAW DATA'!$D:$D,"B3",'Sales RAW DATA'!$E:$E,Incentive_Calc!AF$5),"")</f>
        <v>1.1200209971128969</v>
      </c>
      <c r="AG105" s="44">
        <f>SUMIFS('Sales RAW DATA'!$G:$G,'Sales RAW DATA'!$I:$I,Incentive_Calc!$A105,'Sales RAW DATA'!$D:$D,"B3")/SUMIFS('Sales RAW DATA'!$F:$F,'Sales RAW DATA'!$I:$I,Incentive_Calc!$A105,'Sales RAW DATA'!$D:$D,"B3")</f>
        <v>1.0737644286966685</v>
      </c>
      <c r="AH105" s="44">
        <f>IFERROR(SUMIFS('Sales RAW DATA'!$G:$G,'Sales RAW DATA'!$I:$I,Incentive_Calc!$A105,'Sales RAW DATA'!$D:$D,"B4",'Sales RAW DATA'!$E:$E,Incentive_Calc!AH$5)/SUMIFS('Sales RAW DATA'!$F:$F,'Sales RAW DATA'!$I:$I,Incentive_Calc!$A105,'Sales RAW DATA'!$D:$D,"B4",'Sales RAW DATA'!$E:$E,Incentive_Calc!AH$5),"")</f>
        <v>0.75745605662344528</v>
      </c>
      <c r="AI105" s="44">
        <f>IFERROR(SUMIFS('Sales RAW DATA'!$G:$G,'Sales RAW DATA'!$I:$I,Incentive_Calc!$A105,'Sales RAW DATA'!$D:$D,"B4",'Sales RAW DATA'!$E:$E,Incentive_Calc!AI$5)/SUMIFS('Sales RAW DATA'!$F:$F,'Sales RAW DATA'!$I:$I,Incentive_Calc!$A105,'Sales RAW DATA'!$D:$D,"B4",'Sales RAW DATA'!$E:$E,Incentive_Calc!AI$5),"")</f>
        <v>0.98366271038312991</v>
      </c>
      <c r="AJ105" s="44">
        <f>IFERROR(SUMIFS('Sales RAW DATA'!$G:$G,'Sales RAW DATA'!$I:$I,Incentive_Calc!$A105,'Sales RAW DATA'!$D:$D,"B4",'Sales RAW DATA'!$E:$E,Incentive_Calc!AJ$5)/SUMIFS('Sales RAW DATA'!$F:$F,'Sales RAW DATA'!$I:$I,Incentive_Calc!$A105,'Sales RAW DATA'!$D:$D,"B4",'Sales RAW DATA'!$E:$E,Incentive_Calc!AJ$5),"")</f>
        <v>1.3927155702269305</v>
      </c>
      <c r="AK105" s="44">
        <f>SUMIFS('Sales RAW DATA'!$G:$G,'Sales RAW DATA'!$I:$I,Incentive_Calc!$A105,'Sales RAW DATA'!$D:$D,"B4")/SUMIFS('Sales RAW DATA'!$F:$F,'Sales RAW DATA'!$I:$I,Incentive_Calc!$A105,'Sales RAW DATA'!$D:$D,"B4")</f>
        <v>1.0508744714862706</v>
      </c>
      <c r="AL105" s="44">
        <f>IFERROR(SUMIFS('Sales RAW DATA'!$G:$G,'Sales RAW DATA'!$I:$I,Incentive_Calc!$A105,'Sales RAW DATA'!$D:$D,"B5",'Sales RAW DATA'!$E:$E,Incentive_Calc!AL$5)/SUMIFS('Sales RAW DATA'!$F:$F,'Sales RAW DATA'!$I:$I,Incentive_Calc!$A105,'Sales RAW DATA'!$D:$D,"B5",'Sales RAW DATA'!$E:$E,Incentive_Calc!AL$5),"")</f>
        <v>1.4596685082872929</v>
      </c>
      <c r="AM105" s="44">
        <f>IFERROR(SUMIFS('Sales RAW DATA'!$G:$G,'Sales RAW DATA'!$I:$I,Incentive_Calc!$A105,'Sales RAW DATA'!$D:$D,"B5",'Sales RAW DATA'!$E:$E,Incentive_Calc!AM$5)/SUMIFS('Sales RAW DATA'!$F:$F,'Sales RAW DATA'!$I:$I,Incentive_Calc!$A105,'Sales RAW DATA'!$D:$D,"B5",'Sales RAW DATA'!$E:$E,Incentive_Calc!AM$5),"")</f>
        <v>0.95934568198219872</v>
      </c>
      <c r="AN105" s="44">
        <f>IFERROR(SUMIFS('Sales RAW DATA'!$G:$G,'Sales RAW DATA'!$I:$I,Incentive_Calc!$A105,'Sales RAW DATA'!$D:$D,"B5",'Sales RAW DATA'!$E:$E,Incentive_Calc!AN$5)/SUMIFS('Sales RAW DATA'!$F:$F,'Sales RAW DATA'!$I:$I,Incentive_Calc!$A105,'Sales RAW DATA'!$D:$D,"B5",'Sales RAW DATA'!$E:$E,Incentive_Calc!AN$5),"")</f>
        <v>1.6935553168635875</v>
      </c>
      <c r="AO105" s="44">
        <f>SUMIFS('Sales RAW DATA'!$G:$G,'Sales RAW DATA'!$I:$I,Incentive_Calc!$A105,'Sales RAW DATA'!$D:$D,"B5")/SUMIFS('Sales RAW DATA'!$F:$F,'Sales RAW DATA'!$I:$I,Incentive_Calc!$A105,'Sales RAW DATA'!$D:$D,"B5")</f>
        <v>1.3385798604900734</v>
      </c>
      <c r="AP105" s="42">
        <f>SUM(SUMIFS('Sales RAW DATA'!$F$2:$F$22804,'Sales RAW DATA'!$I$2:$I$22804,Incentive_Calc!$A105,'Sales RAW DATA'!$D$2:$D$22804,"B1"),SUMIFS('Sales RAW DATA'!$F$2:$F$22804,'Sales RAW DATA'!$I$2:$I$22804,Incentive_Calc!$A105,'Sales RAW DATA'!$D$2:$D$22804,"B2"),SUMIFS('Sales RAW DATA'!$F$2:$F$22804,'Sales RAW DATA'!$I$2:$I$22804,Incentive_Calc!$A105,'Sales RAW DATA'!$D$2:$D$22804,"B3"),SUMIFS('Sales RAW DATA'!$F$2:$F$22804,'Sales RAW DATA'!$I$2:$I$22804,Incentive_Calc!$A105,'Sales RAW DATA'!$D$2:$D$22804,"B4"),SUMIFS('Sales RAW DATA'!$F$2:$F$22804,'Sales RAW DATA'!$I$2:$I$22804,Incentive_Calc!$A105,'Sales RAW DATA'!$D$2:$D$22804,"B5"))</f>
        <v>686190</v>
      </c>
      <c r="AQ105" s="42">
        <f>SUM(SUMIFS('Sales RAW DATA'!$G$2:$G$22804,'Sales RAW DATA'!$I$2:$I$22804,Incentive_Calc!$A105,'Sales RAW DATA'!$D$2:$D$22804,"B1"),SUMIFS('Sales RAW DATA'!$G$2:$G$22804,'Sales RAW DATA'!$I$2:$I$22804,Incentive_Calc!$A105,'Sales RAW DATA'!$D$2:$D$22804,"B2"),SUMIFS('Sales RAW DATA'!$G$2:$G$22804,'Sales RAW DATA'!$I$2:$I$22804,Incentive_Calc!$A105,'Sales RAW DATA'!$D$2:$D$22804,"B3"),SUMIFS('Sales RAW DATA'!$G$2:$G$22804,'Sales RAW DATA'!$I$2:$I$22804,Incentive_Calc!$A105,'Sales RAW DATA'!$D$2:$D$22804,"B4"),SUMIFS('Sales RAW DATA'!$G$2:$G$22804,'Sales RAW DATA'!$I$2:$I$22804,Incentive_Calc!$A105,'Sales RAW DATA'!$D$2:$D$22804,"B5"))</f>
        <v>812265</v>
      </c>
      <c r="AR105" s="45">
        <f t="shared" si="30"/>
        <v>118.37319109867531</v>
      </c>
      <c r="AS105" s="45">
        <f t="shared" si="31"/>
        <v>118</v>
      </c>
      <c r="AT105" s="46">
        <v>1</v>
      </c>
      <c r="AU105" s="46">
        <v>0.92</v>
      </c>
      <c r="AV105" s="43" t="str">
        <f t="shared" si="17"/>
        <v>Yes</v>
      </c>
      <c r="AW105" s="43" t="str">
        <f t="shared" si="18"/>
        <v>Yes</v>
      </c>
      <c r="AX105" s="43" t="str">
        <f t="shared" si="19"/>
        <v>Yes</v>
      </c>
      <c r="AY105" s="43" t="str">
        <f t="shared" si="32"/>
        <v>Yes</v>
      </c>
    </row>
    <row r="106" spans="1:51" x14ac:dyDescent="0.35">
      <c r="A106" s="21" t="s">
        <v>980</v>
      </c>
      <c r="B106" s="21" t="s">
        <v>506</v>
      </c>
      <c r="C106" s="21" t="str">
        <f>_xlfn.XLOOKUP($A106,'Employee List'!$E:$E,'Employee List'!$D:$D,0)</f>
        <v>SF</v>
      </c>
      <c r="D106" s="42" t="str" cm="1">
        <f t="array" ref="D106">IFERROR(IF($G106="Yes",INDEX('Payment Plan'!$D$6:$D$42,MATCH(1,(Incentive_Calc!$C106='Payment Plan'!$B$6:$B$42)*(Incentive_Calc!$U106='Payment Plan'!$C$6:$C$42),0)),""),"")</f>
        <v/>
      </c>
      <c r="E106" s="42" t="str" cm="1">
        <f t="array" ref="E106">IFERROR(IF($H106="Yes",INDEX('Payment Plan'!$D$6:$D$42,MATCH(1,(Incentive_Calc!$C106='Payment Plan'!$B$6:$B$42)*(Incentive_Calc!$AS106='Payment Plan'!$C$6:$C$42),0)),""),"")</f>
        <v/>
      </c>
      <c r="F106" s="42">
        <f t="shared" si="20"/>
        <v>0</v>
      </c>
      <c r="G106" s="43" t="str">
        <f t="shared" si="21"/>
        <v>No</v>
      </c>
      <c r="H106" s="21" t="str">
        <f t="shared" si="22"/>
        <v>No</v>
      </c>
      <c r="I106" s="42">
        <f>IFERROR(SUMIFS('Sales RAW DATA'!$F$2:$F$30000,'Sales RAW DATA'!$I$2:$I$30000,Incentive_Calc!$A106,'Sales RAW DATA'!$E$2:$E$30000,Incentive_Calc!I$5),"")</f>
        <v>752840</v>
      </c>
      <c r="J106" s="42">
        <f>IFERROR(SUMIFS('Sales RAW DATA'!$F$2:$F$30000,'Sales RAW DATA'!$I$2:$I$30000,Incentive_Calc!$A106,'Sales RAW DATA'!$E$2:$E$30000,Incentive_Calc!J$5),"")</f>
        <v>768251</v>
      </c>
      <c r="K106" s="42">
        <f>IFERROR(SUMIFS('Sales RAW DATA'!$F$2:$F$30000,'Sales RAW DATA'!$I$2:$I$30000,Incentive_Calc!$A106,'Sales RAW DATA'!$E$2:$E$30000,Incentive_Calc!K$5),"")</f>
        <v>767410</v>
      </c>
      <c r="L106" s="42">
        <f t="shared" si="23"/>
        <v>2288501</v>
      </c>
      <c r="M106" s="42">
        <f>IFERROR(SUMIFS('Sales RAW DATA'!$G$2:$G$30000,'Sales RAW DATA'!$I$2:$I$30000,Incentive_Calc!$A106,'Sales RAW DATA'!$E$2:$E$30000,Incentive_Calc!M$5),"")</f>
        <v>783680</v>
      </c>
      <c r="N106" s="42">
        <f>IFERROR(SUMIFS('Sales RAW DATA'!$G$2:$G$30000,'Sales RAW DATA'!$I$2:$I$30000,Incentive_Calc!$A106,'Sales RAW DATA'!$E$2:$E$30000,Incentive_Calc!N$5),"")</f>
        <v>645783</v>
      </c>
      <c r="O106" s="42">
        <f>IFERROR(SUMIFS('Sales RAW DATA'!$G$2:$G$30000,'Sales RAW DATA'!$I$2:$I$30000,Incentive_Calc!$A106,'Sales RAW DATA'!$E$2:$E$30000,Incentive_Calc!O$5),"")</f>
        <v>672487</v>
      </c>
      <c r="P106" s="42">
        <f t="shared" si="24"/>
        <v>2101950</v>
      </c>
      <c r="Q106" s="44">
        <f t="shared" si="25"/>
        <v>1.0409648796557038</v>
      </c>
      <c r="R106" s="44">
        <f t="shared" si="26"/>
        <v>0.84058855764587359</v>
      </c>
      <c r="S106" s="44">
        <f t="shared" si="27"/>
        <v>0.87630731942507911</v>
      </c>
      <c r="T106" s="45">
        <f t="shared" si="28"/>
        <v>91.848332161532809</v>
      </c>
      <c r="U106" s="45">
        <f t="shared" si="29"/>
        <v>91</v>
      </c>
      <c r="V106" s="44">
        <f>IFERROR(SUMIFS('Sales RAW DATA'!$G:$G,'Sales RAW DATA'!$I:$I,Incentive_Calc!$A106,'Sales RAW DATA'!$D:$D,"B1",'Sales RAW DATA'!$E:$E,Incentive_Calc!V$5)/SUMIFS('Sales RAW DATA'!$F:$F,'Sales RAW DATA'!$I:$I,Incentive_Calc!$A106,'Sales RAW DATA'!$D:$D,"B1",'Sales RAW DATA'!$E:$E,Incentive_Calc!V$5),"")</f>
        <v>1.1502906976744185</v>
      </c>
      <c r="W106" s="44">
        <f>IFERROR(SUMIFS('Sales RAW DATA'!$G:$G,'Sales RAW DATA'!$I:$I,Incentive_Calc!$A106,'Sales RAW DATA'!$D:$D,"B1",'Sales RAW DATA'!$E:$E,Incentive_Calc!W$5)/SUMIFS('Sales RAW DATA'!$F:$F,'Sales RAW DATA'!$I:$I,Incentive_Calc!$A106,'Sales RAW DATA'!$D:$D,"B1",'Sales RAW DATA'!$E:$E,Incentive_Calc!W$5),"")</f>
        <v>1.552548289749009</v>
      </c>
      <c r="X106" s="44">
        <f>IFERROR(SUMIFS('Sales RAW DATA'!$G:$G,'Sales RAW DATA'!$I:$I,Incentive_Calc!$A106,'Sales RAW DATA'!$D:$D,"B1",'Sales RAW DATA'!$E:$E,Incentive_Calc!X$5)/SUMIFS('Sales RAW DATA'!$F:$F,'Sales RAW DATA'!$I:$I,Incentive_Calc!$A106,'Sales RAW DATA'!$D:$D,"B1",'Sales RAW DATA'!$E:$E,Incentive_Calc!X$5),"")</f>
        <v>1.2991764653083206</v>
      </c>
      <c r="Y106" s="44">
        <f>SUMIFS('Sales RAW DATA'!$G:$G,'Sales RAW DATA'!$I:$I,Incentive_Calc!$A106,'Sales RAW DATA'!$D:$D,"B1")/SUMIFS('Sales RAW DATA'!$F:$F,'Sales RAW DATA'!$I:$I,Incentive_Calc!$A106,'Sales RAW DATA'!$D:$D,"B1")</f>
        <v>1.3339499770095278</v>
      </c>
      <c r="Z106" s="44">
        <f>IFERROR(SUMIFS('Sales RAW DATA'!$G:$G,'Sales RAW DATA'!$I:$I,Incentive_Calc!$A106,'Sales RAW DATA'!$D:$D,"B2",'Sales RAW DATA'!$E:$E,Incentive_Calc!Z$5)/SUMIFS('Sales RAW DATA'!$F:$F,'Sales RAW DATA'!$I:$I,Incentive_Calc!$A106,'Sales RAW DATA'!$D:$D,"B2",'Sales RAW DATA'!$E:$E,Incentive_Calc!Z$5),"")</f>
        <v>1.2545412067052157</v>
      </c>
      <c r="AA106" s="44">
        <f>IFERROR(SUMIFS('Sales RAW DATA'!$G:$G,'Sales RAW DATA'!$I:$I,Incentive_Calc!$A106,'Sales RAW DATA'!$D:$D,"B2",'Sales RAW DATA'!$E:$E,Incentive_Calc!AA$5)/SUMIFS('Sales RAW DATA'!$F:$F,'Sales RAW DATA'!$I:$I,Incentive_Calc!$A106,'Sales RAW DATA'!$D:$D,"B2",'Sales RAW DATA'!$E:$E,Incentive_Calc!AA$5),"")</f>
        <v>0.80179297506490965</v>
      </c>
      <c r="AB106" s="44">
        <f>IFERROR(SUMIFS('Sales RAW DATA'!$G:$G,'Sales RAW DATA'!$I:$I,Incentive_Calc!$A106,'Sales RAW DATA'!$D:$D,"B2",'Sales RAW DATA'!$E:$E,Incentive_Calc!AB$5)/SUMIFS('Sales RAW DATA'!$F:$F,'Sales RAW DATA'!$I:$I,Incentive_Calc!$A106,'Sales RAW DATA'!$D:$D,"B2",'Sales RAW DATA'!$E:$E,Incentive_Calc!AB$5),"")</f>
        <v>1.0855560578661845</v>
      </c>
      <c r="AC106" s="44">
        <f>SUMIFS('Sales RAW DATA'!$G:$G,'Sales RAW DATA'!$I:$I,Incentive_Calc!$A106,'Sales RAW DATA'!$D:$D,"B2")/SUMIFS('Sales RAW DATA'!$F:$F,'Sales RAW DATA'!$I:$I,Incentive_Calc!$A106,'Sales RAW DATA'!$D:$D,"B2")</f>
        <v>1.033061741806989</v>
      </c>
      <c r="AD106" s="44">
        <f>IFERROR(SUMIFS('Sales RAW DATA'!$G:$G,'Sales RAW DATA'!$I:$I,Incentive_Calc!$A106,'Sales RAW DATA'!$D:$D,"B3",'Sales RAW DATA'!$E:$E,Incentive_Calc!AD$5)/SUMIFS('Sales RAW DATA'!$F:$F,'Sales RAW DATA'!$I:$I,Incentive_Calc!$A106,'Sales RAW DATA'!$D:$D,"B3",'Sales RAW DATA'!$E:$E,Incentive_Calc!AD$5),"")</f>
        <v>0.7612109940070263</v>
      </c>
      <c r="AE106" s="44">
        <f>IFERROR(SUMIFS('Sales RAW DATA'!$G:$G,'Sales RAW DATA'!$I:$I,Incentive_Calc!$A106,'Sales RAW DATA'!$D:$D,"B3",'Sales RAW DATA'!$E:$E,Incentive_Calc!AE$5)/SUMIFS('Sales RAW DATA'!$F:$F,'Sales RAW DATA'!$I:$I,Incentive_Calc!$A106,'Sales RAW DATA'!$D:$D,"B3",'Sales RAW DATA'!$E:$E,Incentive_Calc!AE$5),"")</f>
        <v>0.63194339145817535</v>
      </c>
      <c r="AF106" s="44">
        <f>IFERROR(SUMIFS('Sales RAW DATA'!$G:$G,'Sales RAW DATA'!$I:$I,Incentive_Calc!$A106,'Sales RAW DATA'!$D:$D,"B3",'Sales RAW DATA'!$E:$E,Incentive_Calc!AF$5)/SUMIFS('Sales RAW DATA'!$F:$F,'Sales RAW DATA'!$I:$I,Incentive_Calc!$A106,'Sales RAW DATA'!$D:$D,"B3",'Sales RAW DATA'!$E:$E,Incentive_Calc!AF$5),"")</f>
        <v>0.47944508926104018</v>
      </c>
      <c r="AG106" s="44">
        <f>SUMIFS('Sales RAW DATA'!$G:$G,'Sales RAW DATA'!$I:$I,Incentive_Calc!$A106,'Sales RAW DATA'!$D:$D,"B3")/SUMIFS('Sales RAW DATA'!$F:$F,'Sales RAW DATA'!$I:$I,Incentive_Calc!$A106,'Sales RAW DATA'!$D:$D,"B3")</f>
        <v>0.61661181480716842</v>
      </c>
      <c r="AH106" s="44">
        <f>IFERROR(SUMIFS('Sales RAW DATA'!$G:$G,'Sales RAW DATA'!$I:$I,Incentive_Calc!$A106,'Sales RAW DATA'!$D:$D,"B4",'Sales RAW DATA'!$E:$E,Incentive_Calc!AH$5)/SUMIFS('Sales RAW DATA'!$F:$F,'Sales RAW DATA'!$I:$I,Incentive_Calc!$A106,'Sales RAW DATA'!$D:$D,"B4",'Sales RAW DATA'!$E:$E,Incentive_Calc!AH$5),"")</f>
        <v>1.0476503589950261</v>
      </c>
      <c r="AI106" s="44">
        <f>IFERROR(SUMIFS('Sales RAW DATA'!$G:$G,'Sales RAW DATA'!$I:$I,Incentive_Calc!$A106,'Sales RAW DATA'!$D:$D,"B4",'Sales RAW DATA'!$E:$E,Incentive_Calc!AI$5)/SUMIFS('Sales RAW DATA'!$F:$F,'Sales RAW DATA'!$I:$I,Incentive_Calc!$A106,'Sales RAW DATA'!$D:$D,"B4",'Sales RAW DATA'!$E:$E,Incentive_Calc!AI$5),"")</f>
        <v>0.83837382779198633</v>
      </c>
      <c r="AJ106" s="44">
        <f>IFERROR(SUMIFS('Sales RAW DATA'!$G:$G,'Sales RAW DATA'!$I:$I,Incentive_Calc!$A106,'Sales RAW DATA'!$D:$D,"B4",'Sales RAW DATA'!$E:$E,Incentive_Calc!AJ$5)/SUMIFS('Sales RAW DATA'!$F:$F,'Sales RAW DATA'!$I:$I,Incentive_Calc!$A106,'Sales RAW DATA'!$D:$D,"B4",'Sales RAW DATA'!$E:$E,Incentive_Calc!AJ$5),"")</f>
        <v>0.86657521719250119</v>
      </c>
      <c r="AK106" s="44">
        <f>SUMIFS('Sales RAW DATA'!$G:$G,'Sales RAW DATA'!$I:$I,Incentive_Calc!$A106,'Sales RAW DATA'!$D:$D,"B4")/SUMIFS('Sales RAW DATA'!$F:$F,'Sales RAW DATA'!$I:$I,Incentive_Calc!$A106,'Sales RAW DATA'!$D:$D,"B4")</f>
        <v>0.91692433326586309</v>
      </c>
      <c r="AL106" s="44">
        <f>IFERROR(SUMIFS('Sales RAW DATA'!$G:$G,'Sales RAW DATA'!$I:$I,Incentive_Calc!$A106,'Sales RAW DATA'!$D:$D,"B5",'Sales RAW DATA'!$E:$E,Incentive_Calc!AL$5)/SUMIFS('Sales RAW DATA'!$F:$F,'Sales RAW DATA'!$I:$I,Incentive_Calc!$A106,'Sales RAW DATA'!$D:$D,"B5",'Sales RAW DATA'!$E:$E,Incentive_Calc!AL$5),"")</f>
        <v>1.1688454489920586</v>
      </c>
      <c r="AM106" s="44">
        <f>IFERROR(SUMIFS('Sales RAW DATA'!$G:$G,'Sales RAW DATA'!$I:$I,Incentive_Calc!$A106,'Sales RAW DATA'!$D:$D,"B5",'Sales RAW DATA'!$E:$E,Incentive_Calc!AM$5)/SUMIFS('Sales RAW DATA'!$F:$F,'Sales RAW DATA'!$I:$I,Incentive_Calc!$A106,'Sales RAW DATA'!$D:$D,"B5",'Sales RAW DATA'!$E:$E,Incentive_Calc!AM$5),"")</f>
        <v>1.0037413711334773</v>
      </c>
      <c r="AN106" s="44">
        <f>IFERROR(SUMIFS('Sales RAW DATA'!$G:$G,'Sales RAW DATA'!$I:$I,Incentive_Calc!$A106,'Sales RAW DATA'!$D:$D,"B5",'Sales RAW DATA'!$E:$E,Incentive_Calc!AN$5)/SUMIFS('Sales RAW DATA'!$F:$F,'Sales RAW DATA'!$I:$I,Incentive_Calc!$A106,'Sales RAW DATA'!$D:$D,"B5",'Sales RAW DATA'!$E:$E,Incentive_Calc!AN$5),"")</f>
        <v>1.0522578196996801</v>
      </c>
      <c r="AO106" s="44">
        <f>SUMIFS('Sales RAW DATA'!$G:$G,'Sales RAW DATA'!$I:$I,Incentive_Calc!$A106,'Sales RAW DATA'!$D:$D,"B5")/SUMIFS('Sales RAW DATA'!$F:$F,'Sales RAW DATA'!$I:$I,Incentive_Calc!$A106,'Sales RAW DATA'!$D:$D,"B5")</f>
        <v>1.0706212588764545</v>
      </c>
      <c r="AP106" s="42">
        <f>SUM(SUMIFS('Sales RAW DATA'!$F$2:$F$22804,'Sales RAW DATA'!$I$2:$I$22804,Incentive_Calc!$A106,'Sales RAW DATA'!$D$2:$D$22804,"B1"),SUMIFS('Sales RAW DATA'!$F$2:$F$22804,'Sales RAW DATA'!$I$2:$I$22804,Incentive_Calc!$A106,'Sales RAW DATA'!$D$2:$D$22804,"B2"),SUMIFS('Sales RAW DATA'!$F$2:$F$22804,'Sales RAW DATA'!$I$2:$I$22804,Incentive_Calc!$A106,'Sales RAW DATA'!$D$2:$D$22804,"B3"),SUMIFS('Sales RAW DATA'!$F$2:$F$22804,'Sales RAW DATA'!$I$2:$I$22804,Incentive_Calc!$A106,'Sales RAW DATA'!$D$2:$D$22804,"B4"),SUMIFS('Sales RAW DATA'!$F$2:$F$22804,'Sales RAW DATA'!$I$2:$I$22804,Incentive_Calc!$A106,'Sales RAW DATA'!$D$2:$D$22804,"B5"))</f>
        <v>923150</v>
      </c>
      <c r="AQ106" s="42">
        <f>SUM(SUMIFS('Sales RAW DATA'!$G$2:$G$22804,'Sales RAW DATA'!$I$2:$I$22804,Incentive_Calc!$A106,'Sales RAW DATA'!$D$2:$D$22804,"B1"),SUMIFS('Sales RAW DATA'!$G$2:$G$22804,'Sales RAW DATA'!$I$2:$I$22804,Incentive_Calc!$A106,'Sales RAW DATA'!$D$2:$D$22804,"B2"),SUMIFS('Sales RAW DATA'!$G$2:$G$22804,'Sales RAW DATA'!$I$2:$I$22804,Incentive_Calc!$A106,'Sales RAW DATA'!$D$2:$D$22804,"B3"),SUMIFS('Sales RAW DATA'!$G$2:$G$22804,'Sales RAW DATA'!$I$2:$I$22804,Incentive_Calc!$A106,'Sales RAW DATA'!$D$2:$D$22804,"B4"),SUMIFS('Sales RAW DATA'!$G$2:$G$22804,'Sales RAW DATA'!$I$2:$I$22804,Incentive_Calc!$A106,'Sales RAW DATA'!$D$2:$D$22804,"B5"))</f>
        <v>903952</v>
      </c>
      <c r="AR106" s="45">
        <f t="shared" si="30"/>
        <v>97.920381303146826</v>
      </c>
      <c r="AS106" s="45">
        <f t="shared" si="31"/>
        <v>97</v>
      </c>
      <c r="AT106" s="46">
        <v>1.1200000000000001</v>
      </c>
      <c r="AU106" s="46">
        <v>0.84</v>
      </c>
      <c r="AV106" s="43" t="str">
        <f t="shared" si="17"/>
        <v>Yes</v>
      </c>
      <c r="AW106" s="43" t="str">
        <f t="shared" si="18"/>
        <v>Yes</v>
      </c>
      <c r="AX106" s="43" t="str">
        <f t="shared" si="19"/>
        <v>Yes</v>
      </c>
      <c r="AY106" s="43" t="str">
        <f t="shared" si="32"/>
        <v>Yes</v>
      </c>
    </row>
    <row r="107" spans="1:51" x14ac:dyDescent="0.35">
      <c r="A107" s="21" t="s">
        <v>981</v>
      </c>
      <c r="B107" s="21" t="s">
        <v>507</v>
      </c>
      <c r="C107" s="21" t="str">
        <f>_xlfn.XLOOKUP($A107,'Employee List'!$E:$E,'Employee List'!$D:$D,0)</f>
        <v>SF</v>
      </c>
      <c r="D107" s="42" cm="1">
        <f t="array" ref="D107">IFERROR(IF($G107="Yes",INDEX('Payment Plan'!$D$6:$D$42,MATCH(1,(Incentive_Calc!$C107='Payment Plan'!$B$6:$B$42)*(Incentive_Calc!$U107='Payment Plan'!$C$6:$C$42),0)),""),"")</f>
        <v>26250</v>
      </c>
      <c r="E107" s="42" cm="1">
        <f t="array" ref="E107">IFERROR(IF($H107="Yes",INDEX('Payment Plan'!$D$6:$D$42,MATCH(1,(Incentive_Calc!$C107='Payment Plan'!$B$6:$B$42)*(Incentive_Calc!$AS107='Payment Plan'!$C$6:$C$42),0)),""),"")</f>
        <v>48479.006749328619</v>
      </c>
      <c r="F107" s="42">
        <f t="shared" si="20"/>
        <v>74729.006749328619</v>
      </c>
      <c r="G107" s="43" t="str">
        <f t="shared" si="21"/>
        <v>Yes</v>
      </c>
      <c r="H107" s="21" t="str">
        <f t="shared" si="22"/>
        <v>Yes</v>
      </c>
      <c r="I107" s="42">
        <f>IFERROR(SUMIFS('Sales RAW DATA'!$F$2:$F$30000,'Sales RAW DATA'!$I$2:$I$30000,Incentive_Calc!$A107,'Sales RAW DATA'!$E$2:$E$30000,Incentive_Calc!I$5),"")</f>
        <v>755190</v>
      </c>
      <c r="J107" s="42">
        <f>IFERROR(SUMIFS('Sales RAW DATA'!$F$2:$F$30000,'Sales RAW DATA'!$I$2:$I$30000,Incentive_Calc!$A107,'Sales RAW DATA'!$E$2:$E$30000,Incentive_Calc!J$5),"")</f>
        <v>757696</v>
      </c>
      <c r="K107" s="42">
        <f>IFERROR(SUMIFS('Sales RAW DATA'!$F$2:$F$30000,'Sales RAW DATA'!$I$2:$I$30000,Incentive_Calc!$A107,'Sales RAW DATA'!$E$2:$E$30000,Incentive_Calc!K$5),"")</f>
        <v>785219</v>
      </c>
      <c r="L107" s="42">
        <f t="shared" si="23"/>
        <v>2298105</v>
      </c>
      <c r="M107" s="42">
        <f>IFERROR(SUMIFS('Sales RAW DATA'!$G$2:$G$30000,'Sales RAW DATA'!$I$2:$I$30000,Incentive_Calc!$A107,'Sales RAW DATA'!$E$2:$E$30000,Incentive_Calc!M$5),"")</f>
        <v>806094</v>
      </c>
      <c r="N107" s="42">
        <f>IFERROR(SUMIFS('Sales RAW DATA'!$G$2:$G$30000,'Sales RAW DATA'!$I$2:$I$30000,Incentive_Calc!$A107,'Sales RAW DATA'!$E$2:$E$30000,Incentive_Calc!N$5),"")</f>
        <v>723319</v>
      </c>
      <c r="O107" s="42">
        <f>IFERROR(SUMIFS('Sales RAW DATA'!$G$2:$G$30000,'Sales RAW DATA'!$I$2:$I$30000,Incentive_Calc!$A107,'Sales RAW DATA'!$E$2:$E$30000,Incentive_Calc!O$5),"")</f>
        <v>802339</v>
      </c>
      <c r="P107" s="42">
        <f t="shared" si="24"/>
        <v>2331752</v>
      </c>
      <c r="Q107" s="44">
        <f t="shared" si="25"/>
        <v>1.0674055535693003</v>
      </c>
      <c r="R107" s="44">
        <f t="shared" si="26"/>
        <v>0.95462956119604692</v>
      </c>
      <c r="S107" s="44">
        <f t="shared" si="27"/>
        <v>1.0218028346232071</v>
      </c>
      <c r="T107" s="45">
        <f t="shared" si="28"/>
        <v>101.46411935050837</v>
      </c>
      <c r="U107" s="45">
        <f t="shared" si="29"/>
        <v>101</v>
      </c>
      <c r="V107" s="44">
        <f>IFERROR(SUMIFS('Sales RAW DATA'!$G:$G,'Sales RAW DATA'!$I:$I,Incentive_Calc!$A107,'Sales RAW DATA'!$D:$D,"B1",'Sales RAW DATA'!$E:$E,Incentive_Calc!V$5)/SUMIFS('Sales RAW DATA'!$F:$F,'Sales RAW DATA'!$I:$I,Incentive_Calc!$A107,'Sales RAW DATA'!$D:$D,"B1",'Sales RAW DATA'!$E:$E,Incentive_Calc!V$5),"")</f>
        <v>1.1228117904341366</v>
      </c>
      <c r="W107" s="44">
        <f>IFERROR(SUMIFS('Sales RAW DATA'!$G:$G,'Sales RAW DATA'!$I:$I,Incentive_Calc!$A107,'Sales RAW DATA'!$D:$D,"B1",'Sales RAW DATA'!$E:$E,Incentive_Calc!W$5)/SUMIFS('Sales RAW DATA'!$F:$F,'Sales RAW DATA'!$I:$I,Incentive_Calc!$A107,'Sales RAW DATA'!$D:$D,"B1",'Sales RAW DATA'!$E:$E,Incentive_Calc!W$5),"")</f>
        <v>1.1939702143116599</v>
      </c>
      <c r="X107" s="44">
        <f>IFERROR(SUMIFS('Sales RAW DATA'!$G:$G,'Sales RAW DATA'!$I:$I,Incentive_Calc!$A107,'Sales RAW DATA'!$D:$D,"B1",'Sales RAW DATA'!$E:$E,Incentive_Calc!X$5)/SUMIFS('Sales RAW DATA'!$F:$F,'Sales RAW DATA'!$I:$I,Incentive_Calc!$A107,'Sales RAW DATA'!$D:$D,"B1",'Sales RAW DATA'!$E:$E,Incentive_Calc!X$5),"")</f>
        <v>1.5877666830359578</v>
      </c>
      <c r="Y107" s="44">
        <f>SUMIFS('Sales RAW DATA'!$G:$G,'Sales RAW DATA'!$I:$I,Incentive_Calc!$A107,'Sales RAW DATA'!$D:$D,"B1")/SUMIFS('Sales RAW DATA'!$F:$F,'Sales RAW DATA'!$I:$I,Incentive_Calc!$A107,'Sales RAW DATA'!$D:$D,"B1")</f>
        <v>1.2982592964537796</v>
      </c>
      <c r="Z107" s="44">
        <f>IFERROR(SUMIFS('Sales RAW DATA'!$G:$G,'Sales RAW DATA'!$I:$I,Incentive_Calc!$A107,'Sales RAW DATA'!$D:$D,"B2",'Sales RAW DATA'!$E:$E,Incentive_Calc!Z$5)/SUMIFS('Sales RAW DATA'!$F:$F,'Sales RAW DATA'!$I:$I,Incentive_Calc!$A107,'Sales RAW DATA'!$D:$D,"B2",'Sales RAW DATA'!$E:$E,Incentive_Calc!Z$5),"")</f>
        <v>1.3021601234356248</v>
      </c>
      <c r="AA107" s="44">
        <f>IFERROR(SUMIFS('Sales RAW DATA'!$G:$G,'Sales RAW DATA'!$I:$I,Incentive_Calc!$A107,'Sales RAW DATA'!$D:$D,"B2",'Sales RAW DATA'!$E:$E,Incentive_Calc!AA$5)/SUMIFS('Sales RAW DATA'!$F:$F,'Sales RAW DATA'!$I:$I,Incentive_Calc!$A107,'Sales RAW DATA'!$D:$D,"B2",'Sales RAW DATA'!$E:$E,Incentive_Calc!AA$5),"")</f>
        <v>0.86382360067845898</v>
      </c>
      <c r="AB107" s="44">
        <f>IFERROR(SUMIFS('Sales RAW DATA'!$G:$G,'Sales RAW DATA'!$I:$I,Incentive_Calc!$A107,'Sales RAW DATA'!$D:$D,"B2",'Sales RAW DATA'!$E:$E,Incentive_Calc!AB$5)/SUMIFS('Sales RAW DATA'!$F:$F,'Sales RAW DATA'!$I:$I,Incentive_Calc!$A107,'Sales RAW DATA'!$D:$D,"B2",'Sales RAW DATA'!$E:$E,Incentive_Calc!AB$5),"")</f>
        <v>0.88705671312267143</v>
      </c>
      <c r="AC107" s="44">
        <f>SUMIFS('Sales RAW DATA'!$G:$G,'Sales RAW DATA'!$I:$I,Incentive_Calc!$A107,'Sales RAW DATA'!$D:$D,"B2")/SUMIFS('Sales RAW DATA'!$F:$F,'Sales RAW DATA'!$I:$I,Incentive_Calc!$A107,'Sales RAW DATA'!$D:$D,"B2")</f>
        <v>1.0052411717391869</v>
      </c>
      <c r="AD107" s="44">
        <f>IFERROR(SUMIFS('Sales RAW DATA'!$G:$G,'Sales RAW DATA'!$I:$I,Incentive_Calc!$A107,'Sales RAW DATA'!$D:$D,"B3",'Sales RAW DATA'!$E:$E,Incentive_Calc!AD$5)/SUMIFS('Sales RAW DATA'!$F:$F,'Sales RAW DATA'!$I:$I,Incentive_Calc!$A107,'Sales RAW DATA'!$D:$D,"B3",'Sales RAW DATA'!$E:$E,Incentive_Calc!AD$5),"")</f>
        <v>0.88683897296378167</v>
      </c>
      <c r="AE107" s="44">
        <f>IFERROR(SUMIFS('Sales RAW DATA'!$G:$G,'Sales RAW DATA'!$I:$I,Incentive_Calc!$A107,'Sales RAW DATA'!$D:$D,"B3",'Sales RAW DATA'!$E:$E,Incentive_Calc!AE$5)/SUMIFS('Sales RAW DATA'!$F:$F,'Sales RAW DATA'!$I:$I,Incentive_Calc!$A107,'Sales RAW DATA'!$D:$D,"B3",'Sales RAW DATA'!$E:$E,Incentive_Calc!AE$5),"")</f>
        <v>0.85534617473780972</v>
      </c>
      <c r="AF107" s="44">
        <f>IFERROR(SUMIFS('Sales RAW DATA'!$G:$G,'Sales RAW DATA'!$I:$I,Incentive_Calc!$A107,'Sales RAW DATA'!$D:$D,"B3",'Sales RAW DATA'!$E:$E,Incentive_Calc!AF$5)/SUMIFS('Sales RAW DATA'!$F:$F,'Sales RAW DATA'!$I:$I,Incentive_Calc!$A107,'Sales RAW DATA'!$D:$D,"B3",'Sales RAW DATA'!$E:$E,Incentive_Calc!AF$5),"")</f>
        <v>0.92672679800617141</v>
      </c>
      <c r="AG107" s="44">
        <f>SUMIFS('Sales RAW DATA'!$G:$G,'Sales RAW DATA'!$I:$I,Incentive_Calc!$A107,'Sales RAW DATA'!$D:$D,"B3")/SUMIFS('Sales RAW DATA'!$F:$F,'Sales RAW DATA'!$I:$I,Incentive_Calc!$A107,'Sales RAW DATA'!$D:$D,"B3")</f>
        <v>0.89169178091258472</v>
      </c>
      <c r="AH107" s="44">
        <f>IFERROR(SUMIFS('Sales RAW DATA'!$G:$G,'Sales RAW DATA'!$I:$I,Incentive_Calc!$A107,'Sales RAW DATA'!$D:$D,"B4",'Sales RAW DATA'!$E:$E,Incentive_Calc!AH$5)/SUMIFS('Sales RAW DATA'!$F:$F,'Sales RAW DATA'!$I:$I,Incentive_Calc!$A107,'Sales RAW DATA'!$D:$D,"B4",'Sales RAW DATA'!$E:$E,Incentive_Calc!AH$5),"")</f>
        <v>0.94343633347158851</v>
      </c>
      <c r="AI107" s="44">
        <f>IFERROR(SUMIFS('Sales RAW DATA'!$G:$G,'Sales RAW DATA'!$I:$I,Incentive_Calc!$A107,'Sales RAW DATA'!$D:$D,"B4",'Sales RAW DATA'!$E:$E,Incentive_Calc!AI$5)/SUMIFS('Sales RAW DATA'!$F:$F,'Sales RAW DATA'!$I:$I,Incentive_Calc!$A107,'Sales RAW DATA'!$D:$D,"B4",'Sales RAW DATA'!$E:$E,Incentive_Calc!AI$5),"")</f>
        <v>1.0972735155271525</v>
      </c>
      <c r="AJ107" s="44">
        <f>IFERROR(SUMIFS('Sales RAW DATA'!$G:$G,'Sales RAW DATA'!$I:$I,Incentive_Calc!$A107,'Sales RAW DATA'!$D:$D,"B4",'Sales RAW DATA'!$E:$E,Incentive_Calc!AJ$5)/SUMIFS('Sales RAW DATA'!$F:$F,'Sales RAW DATA'!$I:$I,Incentive_Calc!$A107,'Sales RAW DATA'!$D:$D,"B4",'Sales RAW DATA'!$E:$E,Incentive_Calc!AJ$5),"")</f>
        <v>1.3161376314360469</v>
      </c>
      <c r="AK107" s="44">
        <f>SUMIFS('Sales RAW DATA'!$G:$G,'Sales RAW DATA'!$I:$I,Incentive_Calc!$A107,'Sales RAW DATA'!$D:$D,"B4")/SUMIFS('Sales RAW DATA'!$F:$F,'Sales RAW DATA'!$I:$I,Incentive_Calc!$A107,'Sales RAW DATA'!$D:$D,"B4")</f>
        <v>1.1215888299901058</v>
      </c>
      <c r="AL107" s="44">
        <f>IFERROR(SUMIFS('Sales RAW DATA'!$G:$G,'Sales RAW DATA'!$I:$I,Incentive_Calc!$A107,'Sales RAW DATA'!$D:$D,"B5",'Sales RAW DATA'!$E:$E,Incentive_Calc!AL$5)/SUMIFS('Sales RAW DATA'!$F:$F,'Sales RAW DATA'!$I:$I,Incentive_Calc!$A107,'Sales RAW DATA'!$D:$D,"B5",'Sales RAW DATA'!$E:$E,Incentive_Calc!AL$5),"")</f>
        <v>0.8300225733634311</v>
      </c>
      <c r="AM107" s="44">
        <f>IFERROR(SUMIFS('Sales RAW DATA'!$G:$G,'Sales RAW DATA'!$I:$I,Incentive_Calc!$A107,'Sales RAW DATA'!$D:$D,"B5",'Sales RAW DATA'!$E:$E,Incentive_Calc!AM$5)/SUMIFS('Sales RAW DATA'!$F:$F,'Sales RAW DATA'!$I:$I,Incentive_Calc!$A107,'Sales RAW DATA'!$D:$D,"B5",'Sales RAW DATA'!$E:$E,Incentive_Calc!AM$5),"")</f>
        <v>1.1354454419889504</v>
      </c>
      <c r="AN107" s="44">
        <f>IFERROR(SUMIFS('Sales RAW DATA'!$G:$G,'Sales RAW DATA'!$I:$I,Incentive_Calc!$A107,'Sales RAW DATA'!$D:$D,"B5",'Sales RAW DATA'!$E:$E,Incentive_Calc!AN$5)/SUMIFS('Sales RAW DATA'!$F:$F,'Sales RAW DATA'!$I:$I,Incentive_Calc!$A107,'Sales RAW DATA'!$D:$D,"B5",'Sales RAW DATA'!$E:$E,Incentive_Calc!AN$5),"")</f>
        <v>1.1957297726070861</v>
      </c>
      <c r="AO107" s="44">
        <f>SUMIFS('Sales RAW DATA'!$G:$G,'Sales RAW DATA'!$I:$I,Incentive_Calc!$A107,'Sales RAW DATA'!$D:$D,"B5")/SUMIFS('Sales RAW DATA'!$F:$F,'Sales RAW DATA'!$I:$I,Incentive_Calc!$A107,'Sales RAW DATA'!$D:$D,"B5")</f>
        <v>1.0567721613919303</v>
      </c>
      <c r="AP107" s="42">
        <f>SUM(SUMIFS('Sales RAW DATA'!$F$2:$F$22804,'Sales RAW DATA'!$I$2:$I$22804,Incentive_Calc!$A107,'Sales RAW DATA'!$D$2:$D$22804,"B1"),SUMIFS('Sales RAW DATA'!$F$2:$F$22804,'Sales RAW DATA'!$I$2:$I$22804,Incentive_Calc!$A107,'Sales RAW DATA'!$D$2:$D$22804,"B2"),SUMIFS('Sales RAW DATA'!$F$2:$F$22804,'Sales RAW DATA'!$I$2:$I$22804,Incentive_Calc!$A107,'Sales RAW DATA'!$D$2:$D$22804,"B3"),SUMIFS('Sales RAW DATA'!$F$2:$F$22804,'Sales RAW DATA'!$I$2:$I$22804,Incentive_Calc!$A107,'Sales RAW DATA'!$D$2:$D$22804,"B4"),SUMIFS('Sales RAW DATA'!$F$2:$F$22804,'Sales RAW DATA'!$I$2:$I$22804,Incentive_Calc!$A107,'Sales RAW DATA'!$D$2:$D$22804,"B5"))</f>
        <v>766893</v>
      </c>
      <c r="AQ107" s="42">
        <f>SUM(SUMIFS('Sales RAW DATA'!$G$2:$G$22804,'Sales RAW DATA'!$I$2:$I$22804,Incentive_Calc!$A107,'Sales RAW DATA'!$D$2:$D$22804,"B1"),SUMIFS('Sales RAW DATA'!$G$2:$G$22804,'Sales RAW DATA'!$I$2:$I$22804,Incentive_Calc!$A107,'Sales RAW DATA'!$D$2:$D$22804,"B2"),SUMIFS('Sales RAW DATA'!$G$2:$G$22804,'Sales RAW DATA'!$I$2:$I$22804,Incentive_Calc!$A107,'Sales RAW DATA'!$D$2:$D$22804,"B3"),SUMIFS('Sales RAW DATA'!$G$2:$G$22804,'Sales RAW DATA'!$I$2:$I$22804,Incentive_Calc!$A107,'Sales RAW DATA'!$D$2:$D$22804,"B4"),SUMIFS('Sales RAW DATA'!$G$2:$G$22804,'Sales RAW DATA'!$I$2:$I$22804,Incentive_Calc!$A107,'Sales RAW DATA'!$D$2:$D$22804,"B5"))</f>
        <v>850570</v>
      </c>
      <c r="AR107" s="45">
        <f t="shared" si="30"/>
        <v>110.91117013716385</v>
      </c>
      <c r="AS107" s="45">
        <f t="shared" si="31"/>
        <v>110</v>
      </c>
      <c r="AT107" s="46">
        <v>1.1200000000000001</v>
      </c>
      <c r="AU107" s="46">
        <v>0.92</v>
      </c>
      <c r="AV107" s="43" t="str">
        <f t="shared" si="17"/>
        <v>Yes</v>
      </c>
      <c r="AW107" s="43" t="str">
        <f t="shared" si="18"/>
        <v>Yes</v>
      </c>
      <c r="AX107" s="43" t="str">
        <f t="shared" si="19"/>
        <v>Yes</v>
      </c>
      <c r="AY107" s="43" t="str">
        <f t="shared" si="32"/>
        <v>Yes</v>
      </c>
    </row>
    <row r="108" spans="1:51" x14ac:dyDescent="0.35">
      <c r="A108" s="21" t="s">
        <v>982</v>
      </c>
      <c r="B108" s="21" t="s">
        <v>508</v>
      </c>
      <c r="C108" s="21" t="str">
        <f>_xlfn.XLOOKUP($A108,'Employee List'!$E:$E,'Employee List'!$D:$D,0)</f>
        <v>SF</v>
      </c>
      <c r="D108" s="42" cm="1">
        <f t="array" ref="D108">IFERROR(IF($G108="Yes",INDEX('Payment Plan'!$D$6:$D$42,MATCH(1,(Incentive_Calc!$C108='Payment Plan'!$B$6:$B$42)*(Incentive_Calc!$U108='Payment Plan'!$C$6:$C$42),0)),""),"")</f>
        <v>27562.5</v>
      </c>
      <c r="E108" s="42" t="str" cm="1">
        <f t="array" ref="E108">IFERROR(IF($H108="Yes",INDEX('Payment Plan'!$D$6:$D$42,MATCH(1,(Incentive_Calc!$C108='Payment Plan'!$B$6:$B$42)*(Incentive_Calc!$AS108='Payment Plan'!$C$6:$C$42),0)),""),"")</f>
        <v/>
      </c>
      <c r="F108" s="42">
        <f t="shared" si="20"/>
        <v>27562.5</v>
      </c>
      <c r="G108" s="43" t="str">
        <f t="shared" si="21"/>
        <v>Yes</v>
      </c>
      <c r="H108" s="21" t="str">
        <f t="shared" si="22"/>
        <v>No</v>
      </c>
      <c r="I108" s="42">
        <f>IFERROR(SUMIFS('Sales RAW DATA'!$F$2:$F$30000,'Sales RAW DATA'!$I$2:$I$30000,Incentive_Calc!$A108,'Sales RAW DATA'!$E$2:$E$30000,Incentive_Calc!I$5),"")</f>
        <v>744742</v>
      </c>
      <c r="J108" s="42">
        <f>IFERROR(SUMIFS('Sales RAW DATA'!$F$2:$F$30000,'Sales RAW DATA'!$I$2:$I$30000,Incentive_Calc!$A108,'Sales RAW DATA'!$E$2:$E$30000,Incentive_Calc!J$5),"")</f>
        <v>754061</v>
      </c>
      <c r="K108" s="42">
        <f>IFERROR(SUMIFS('Sales RAW DATA'!$F$2:$F$30000,'Sales RAW DATA'!$I$2:$I$30000,Incentive_Calc!$A108,'Sales RAW DATA'!$E$2:$E$30000,Incentive_Calc!K$5),"")</f>
        <v>761875</v>
      </c>
      <c r="L108" s="42">
        <f t="shared" si="23"/>
        <v>2260678</v>
      </c>
      <c r="M108" s="42">
        <f>IFERROR(SUMIFS('Sales RAW DATA'!$G$2:$G$30000,'Sales RAW DATA'!$I$2:$I$30000,Incentive_Calc!$A108,'Sales RAW DATA'!$E$2:$E$30000,Incentive_Calc!M$5),"")</f>
        <v>751010</v>
      </c>
      <c r="N108" s="42">
        <f>IFERROR(SUMIFS('Sales RAW DATA'!$G$2:$G$30000,'Sales RAW DATA'!$I$2:$I$30000,Incentive_Calc!$A108,'Sales RAW DATA'!$E$2:$E$30000,Incentive_Calc!N$5),"")</f>
        <v>650230</v>
      </c>
      <c r="O108" s="42">
        <f>IFERROR(SUMIFS('Sales RAW DATA'!$G$2:$G$30000,'Sales RAW DATA'!$I$2:$I$30000,Incentive_Calc!$A108,'Sales RAW DATA'!$E$2:$E$30000,Incentive_Calc!O$5),"")</f>
        <v>916300</v>
      </c>
      <c r="P108" s="42">
        <f t="shared" si="24"/>
        <v>2317540</v>
      </c>
      <c r="Q108" s="44">
        <f t="shared" si="25"/>
        <v>1.0084163374698889</v>
      </c>
      <c r="R108" s="44">
        <f t="shared" si="26"/>
        <v>0.86230424329066213</v>
      </c>
      <c r="S108" s="44">
        <f t="shared" si="27"/>
        <v>1.2026907301066447</v>
      </c>
      <c r="T108" s="45">
        <f t="shared" si="28"/>
        <v>102.515263120179</v>
      </c>
      <c r="U108" s="45">
        <f t="shared" si="29"/>
        <v>102</v>
      </c>
      <c r="V108" s="44">
        <f>IFERROR(SUMIFS('Sales RAW DATA'!$G:$G,'Sales RAW DATA'!$I:$I,Incentive_Calc!$A108,'Sales RAW DATA'!$D:$D,"B1",'Sales RAW DATA'!$E:$E,Incentive_Calc!V$5)/SUMIFS('Sales RAW DATA'!$F:$F,'Sales RAW DATA'!$I:$I,Incentive_Calc!$A108,'Sales RAW DATA'!$D:$D,"B1",'Sales RAW DATA'!$E:$E,Incentive_Calc!V$5),"")</f>
        <v>1.1082424352374689</v>
      </c>
      <c r="W108" s="44">
        <f>IFERROR(SUMIFS('Sales RAW DATA'!$G:$G,'Sales RAW DATA'!$I:$I,Incentive_Calc!$A108,'Sales RAW DATA'!$D:$D,"B1",'Sales RAW DATA'!$E:$E,Incentive_Calc!W$5)/SUMIFS('Sales RAW DATA'!$F:$F,'Sales RAW DATA'!$I:$I,Incentive_Calc!$A108,'Sales RAW DATA'!$D:$D,"B1",'Sales RAW DATA'!$E:$E,Incentive_Calc!W$5),"")</f>
        <v>0.78877395743041512</v>
      </c>
      <c r="X108" s="44">
        <f>IFERROR(SUMIFS('Sales RAW DATA'!$G:$G,'Sales RAW DATA'!$I:$I,Incentive_Calc!$A108,'Sales RAW DATA'!$D:$D,"B1",'Sales RAW DATA'!$E:$E,Incentive_Calc!X$5)/SUMIFS('Sales RAW DATA'!$F:$F,'Sales RAW DATA'!$I:$I,Incentive_Calc!$A108,'Sales RAW DATA'!$D:$D,"B1",'Sales RAW DATA'!$E:$E,Incentive_Calc!X$5),"")</f>
        <v>1.2789327733786426</v>
      </c>
      <c r="Y108" s="44">
        <f>SUMIFS('Sales RAW DATA'!$G:$G,'Sales RAW DATA'!$I:$I,Incentive_Calc!$A108,'Sales RAW DATA'!$D:$D,"B1")/SUMIFS('Sales RAW DATA'!$F:$F,'Sales RAW DATA'!$I:$I,Incentive_Calc!$A108,'Sales RAW DATA'!$D:$D,"B1")</f>
        <v>1.0561147006401699</v>
      </c>
      <c r="Z108" s="44">
        <f>IFERROR(SUMIFS('Sales RAW DATA'!$G:$G,'Sales RAW DATA'!$I:$I,Incentive_Calc!$A108,'Sales RAW DATA'!$D:$D,"B2",'Sales RAW DATA'!$E:$E,Incentive_Calc!Z$5)/SUMIFS('Sales RAW DATA'!$F:$F,'Sales RAW DATA'!$I:$I,Incentive_Calc!$A108,'Sales RAW DATA'!$D:$D,"B2",'Sales RAW DATA'!$E:$E,Incentive_Calc!Z$5),"")</f>
        <v>0.93528809593448381</v>
      </c>
      <c r="AA108" s="44">
        <f>IFERROR(SUMIFS('Sales RAW DATA'!$G:$G,'Sales RAW DATA'!$I:$I,Incentive_Calc!$A108,'Sales RAW DATA'!$D:$D,"B2",'Sales RAW DATA'!$E:$E,Incentive_Calc!AA$5)/SUMIFS('Sales RAW DATA'!$F:$F,'Sales RAW DATA'!$I:$I,Incentive_Calc!$A108,'Sales RAW DATA'!$D:$D,"B2",'Sales RAW DATA'!$E:$E,Incentive_Calc!AA$5),"")</f>
        <v>0.72064254724084764</v>
      </c>
      <c r="AB108" s="44">
        <f>IFERROR(SUMIFS('Sales RAW DATA'!$G:$G,'Sales RAW DATA'!$I:$I,Incentive_Calc!$A108,'Sales RAW DATA'!$D:$D,"B2",'Sales RAW DATA'!$E:$E,Incentive_Calc!AB$5)/SUMIFS('Sales RAW DATA'!$F:$F,'Sales RAW DATA'!$I:$I,Incentive_Calc!$A108,'Sales RAW DATA'!$D:$D,"B2",'Sales RAW DATA'!$E:$E,Incentive_Calc!AB$5),"")</f>
        <v>1.170578156751803</v>
      </c>
      <c r="AC108" s="44">
        <f>SUMIFS('Sales RAW DATA'!$G:$G,'Sales RAW DATA'!$I:$I,Incentive_Calc!$A108,'Sales RAW DATA'!$D:$D,"B2")/SUMIFS('Sales RAW DATA'!$F:$F,'Sales RAW DATA'!$I:$I,Incentive_Calc!$A108,'Sales RAW DATA'!$D:$D,"B2")</f>
        <v>0.93427767681545471</v>
      </c>
      <c r="AD108" s="44">
        <f>IFERROR(SUMIFS('Sales RAW DATA'!$G:$G,'Sales RAW DATA'!$I:$I,Incentive_Calc!$A108,'Sales RAW DATA'!$D:$D,"B3",'Sales RAW DATA'!$E:$E,Incentive_Calc!AD$5)/SUMIFS('Sales RAW DATA'!$F:$F,'Sales RAW DATA'!$I:$I,Incentive_Calc!$A108,'Sales RAW DATA'!$D:$D,"B3",'Sales RAW DATA'!$E:$E,Incentive_Calc!AD$5),"")</f>
        <v>1.0624644966291894</v>
      </c>
      <c r="AE108" s="44">
        <f>IFERROR(SUMIFS('Sales RAW DATA'!$G:$G,'Sales RAW DATA'!$I:$I,Incentive_Calc!$A108,'Sales RAW DATA'!$D:$D,"B3",'Sales RAW DATA'!$E:$E,Incentive_Calc!AE$5)/SUMIFS('Sales RAW DATA'!$F:$F,'Sales RAW DATA'!$I:$I,Incentive_Calc!$A108,'Sales RAW DATA'!$D:$D,"B3",'Sales RAW DATA'!$E:$E,Incentive_Calc!AE$5),"")</f>
        <v>1.1272349050565393</v>
      </c>
      <c r="AF108" s="44">
        <f>IFERROR(SUMIFS('Sales RAW DATA'!$G:$G,'Sales RAW DATA'!$I:$I,Incentive_Calc!$A108,'Sales RAW DATA'!$D:$D,"B3",'Sales RAW DATA'!$E:$E,Incentive_Calc!AF$5)/SUMIFS('Sales RAW DATA'!$F:$F,'Sales RAW DATA'!$I:$I,Incentive_Calc!$A108,'Sales RAW DATA'!$D:$D,"B3",'Sales RAW DATA'!$E:$E,Incentive_Calc!AF$5),"")</f>
        <v>1.7855645072287827</v>
      </c>
      <c r="AG108" s="44">
        <f>SUMIFS('Sales RAW DATA'!$G:$G,'Sales RAW DATA'!$I:$I,Incentive_Calc!$A108,'Sales RAW DATA'!$D:$D,"B3")/SUMIFS('Sales RAW DATA'!$F:$F,'Sales RAW DATA'!$I:$I,Incentive_Calc!$A108,'Sales RAW DATA'!$D:$D,"B3")</f>
        <v>1.3488181815108209</v>
      </c>
      <c r="AH108" s="44">
        <f>IFERROR(SUMIFS('Sales RAW DATA'!$G:$G,'Sales RAW DATA'!$I:$I,Incentive_Calc!$A108,'Sales RAW DATA'!$D:$D,"B4",'Sales RAW DATA'!$E:$E,Incentive_Calc!AH$5)/SUMIFS('Sales RAW DATA'!$F:$F,'Sales RAW DATA'!$I:$I,Incentive_Calc!$A108,'Sales RAW DATA'!$D:$D,"B4",'Sales RAW DATA'!$E:$E,Incentive_Calc!AH$5),"")</f>
        <v>0.79119343239025719</v>
      </c>
      <c r="AI108" s="44">
        <f>IFERROR(SUMIFS('Sales RAW DATA'!$G:$G,'Sales RAW DATA'!$I:$I,Incentive_Calc!$A108,'Sales RAW DATA'!$D:$D,"B4",'Sales RAW DATA'!$E:$E,Incentive_Calc!AI$5)/SUMIFS('Sales RAW DATA'!$F:$F,'Sales RAW DATA'!$I:$I,Incentive_Calc!$A108,'Sales RAW DATA'!$D:$D,"B4",'Sales RAW DATA'!$E:$E,Incentive_Calc!AI$5),"")</f>
        <v>0.78188670356848433</v>
      </c>
      <c r="AJ108" s="44">
        <f>IFERROR(SUMIFS('Sales RAW DATA'!$G:$G,'Sales RAW DATA'!$I:$I,Incentive_Calc!$A108,'Sales RAW DATA'!$D:$D,"B4",'Sales RAW DATA'!$E:$E,Incentive_Calc!AJ$5)/SUMIFS('Sales RAW DATA'!$F:$F,'Sales RAW DATA'!$I:$I,Incentive_Calc!$A108,'Sales RAW DATA'!$D:$D,"B4",'Sales RAW DATA'!$E:$E,Incentive_Calc!AJ$5),"")</f>
        <v>0.87910715878253554</v>
      </c>
      <c r="AK108" s="44">
        <f>SUMIFS('Sales RAW DATA'!$G:$G,'Sales RAW DATA'!$I:$I,Incentive_Calc!$A108,'Sales RAW DATA'!$D:$D,"B4")/SUMIFS('Sales RAW DATA'!$F:$F,'Sales RAW DATA'!$I:$I,Incentive_Calc!$A108,'Sales RAW DATA'!$D:$D,"B4")</f>
        <v>0.81826731698781741</v>
      </c>
      <c r="AL108" s="44">
        <f>IFERROR(SUMIFS('Sales RAW DATA'!$G:$G,'Sales RAW DATA'!$I:$I,Incentive_Calc!$A108,'Sales RAW DATA'!$D:$D,"B5",'Sales RAW DATA'!$E:$E,Incentive_Calc!AL$5)/SUMIFS('Sales RAW DATA'!$F:$F,'Sales RAW DATA'!$I:$I,Incentive_Calc!$A108,'Sales RAW DATA'!$D:$D,"B5",'Sales RAW DATA'!$E:$E,Incentive_Calc!AL$5),"")</f>
        <v>0.95600564822169265</v>
      </c>
      <c r="AM108" s="44">
        <f>IFERROR(SUMIFS('Sales RAW DATA'!$G:$G,'Sales RAW DATA'!$I:$I,Incentive_Calc!$A108,'Sales RAW DATA'!$D:$D,"B5",'Sales RAW DATA'!$E:$E,Incentive_Calc!AM$5)/SUMIFS('Sales RAW DATA'!$F:$F,'Sales RAW DATA'!$I:$I,Incentive_Calc!$A108,'Sales RAW DATA'!$D:$D,"B5",'Sales RAW DATA'!$E:$E,Incentive_Calc!AM$5),"")</f>
        <v>1.2701744157800126</v>
      </c>
      <c r="AN108" s="44">
        <f>IFERROR(SUMIFS('Sales RAW DATA'!$G:$G,'Sales RAW DATA'!$I:$I,Incentive_Calc!$A108,'Sales RAW DATA'!$D:$D,"B5",'Sales RAW DATA'!$E:$E,Incentive_Calc!AN$5)/SUMIFS('Sales RAW DATA'!$F:$F,'Sales RAW DATA'!$I:$I,Incentive_Calc!$A108,'Sales RAW DATA'!$D:$D,"B5",'Sales RAW DATA'!$E:$E,Incentive_Calc!AN$5),"")</f>
        <v>1.2778964456596036</v>
      </c>
      <c r="AO108" s="44">
        <f>SUMIFS('Sales RAW DATA'!$G:$G,'Sales RAW DATA'!$I:$I,Incentive_Calc!$A108,'Sales RAW DATA'!$D:$D,"B5")/SUMIFS('Sales RAW DATA'!$F:$F,'Sales RAW DATA'!$I:$I,Incentive_Calc!$A108,'Sales RAW DATA'!$D:$D,"B5")</f>
        <v>1.1660690441540515</v>
      </c>
      <c r="AP108" s="42">
        <f>SUM(SUMIFS('Sales RAW DATA'!$F$2:$F$22804,'Sales RAW DATA'!$I$2:$I$22804,Incentive_Calc!$A108,'Sales RAW DATA'!$D$2:$D$22804,"B1"),SUMIFS('Sales RAW DATA'!$F$2:$F$22804,'Sales RAW DATA'!$I$2:$I$22804,Incentive_Calc!$A108,'Sales RAW DATA'!$D$2:$D$22804,"B2"),SUMIFS('Sales RAW DATA'!$F$2:$F$22804,'Sales RAW DATA'!$I$2:$I$22804,Incentive_Calc!$A108,'Sales RAW DATA'!$D$2:$D$22804,"B3"),SUMIFS('Sales RAW DATA'!$F$2:$F$22804,'Sales RAW DATA'!$I$2:$I$22804,Incentive_Calc!$A108,'Sales RAW DATA'!$D$2:$D$22804,"B4"),SUMIFS('Sales RAW DATA'!$F$2:$F$22804,'Sales RAW DATA'!$I$2:$I$22804,Incentive_Calc!$A108,'Sales RAW DATA'!$D$2:$D$22804,"B5"))</f>
        <v>1445070</v>
      </c>
      <c r="AQ108" s="42">
        <f>SUM(SUMIFS('Sales RAW DATA'!$G$2:$G$22804,'Sales RAW DATA'!$I$2:$I$22804,Incentive_Calc!$A108,'Sales RAW DATA'!$D$2:$D$22804,"B1"),SUMIFS('Sales RAW DATA'!$G$2:$G$22804,'Sales RAW DATA'!$I$2:$I$22804,Incentive_Calc!$A108,'Sales RAW DATA'!$D$2:$D$22804,"B2"),SUMIFS('Sales RAW DATA'!$G$2:$G$22804,'Sales RAW DATA'!$I$2:$I$22804,Incentive_Calc!$A108,'Sales RAW DATA'!$D$2:$D$22804,"B3"),SUMIFS('Sales RAW DATA'!$G$2:$G$22804,'Sales RAW DATA'!$I$2:$I$22804,Incentive_Calc!$A108,'Sales RAW DATA'!$D$2:$D$22804,"B4"),SUMIFS('Sales RAW DATA'!$G$2:$G$22804,'Sales RAW DATA'!$I$2:$I$22804,Incentive_Calc!$A108,'Sales RAW DATA'!$D$2:$D$22804,"B5"))</f>
        <v>1555901</v>
      </c>
      <c r="AR108" s="45">
        <f t="shared" si="30"/>
        <v>107.66959386050503</v>
      </c>
      <c r="AS108" s="45">
        <f t="shared" si="31"/>
        <v>107</v>
      </c>
      <c r="AT108" s="46">
        <v>1.1000000000000001</v>
      </c>
      <c r="AU108" s="46">
        <v>0.93</v>
      </c>
      <c r="AV108" s="43" t="str">
        <f t="shared" si="17"/>
        <v>Yes</v>
      </c>
      <c r="AW108" s="43" t="str">
        <f t="shared" si="18"/>
        <v>Yes</v>
      </c>
      <c r="AX108" s="43" t="str">
        <f t="shared" si="19"/>
        <v>Yes</v>
      </c>
      <c r="AY108" s="43" t="str">
        <f t="shared" si="32"/>
        <v>Yes</v>
      </c>
    </row>
    <row r="109" spans="1:51" x14ac:dyDescent="0.35">
      <c r="A109" s="21" t="s">
        <v>983</v>
      </c>
      <c r="B109" s="21" t="s">
        <v>509</v>
      </c>
      <c r="C109" s="21" t="str">
        <f>_xlfn.XLOOKUP($A109,'Employee List'!$E:$E,'Employee List'!$D:$D,0)</f>
        <v>SF</v>
      </c>
      <c r="D109" s="42" t="str" cm="1">
        <f t="array" ref="D109">IFERROR(IF($G109="Yes",INDEX('Payment Plan'!$D$6:$D$42,MATCH(1,(Incentive_Calc!$C109='Payment Plan'!$B$6:$B$42)*(Incentive_Calc!$U109='Payment Plan'!$C$6:$C$42),0)),""),"")</f>
        <v/>
      </c>
      <c r="E109" s="42" t="str" cm="1">
        <f t="array" ref="E109">IFERROR(IF($H109="Yes",INDEX('Payment Plan'!$D$6:$D$42,MATCH(1,(Incentive_Calc!$C109='Payment Plan'!$B$6:$B$42)*(Incentive_Calc!$AS109='Payment Plan'!$C$6:$C$42),0)),""),"")</f>
        <v/>
      </c>
      <c r="F109" s="42">
        <f t="shared" si="20"/>
        <v>0</v>
      </c>
      <c r="G109" s="43" t="str">
        <f t="shared" si="21"/>
        <v>Yes</v>
      </c>
      <c r="H109" s="21" t="str">
        <f t="shared" si="22"/>
        <v>No</v>
      </c>
      <c r="I109" s="42">
        <f>IFERROR(SUMIFS('Sales RAW DATA'!$F$2:$F$30000,'Sales RAW DATA'!$I$2:$I$30000,Incentive_Calc!$A109,'Sales RAW DATA'!$E$2:$E$30000,Incentive_Calc!I$5),"")</f>
        <v>596030</v>
      </c>
      <c r="J109" s="42">
        <f>IFERROR(SUMIFS('Sales RAW DATA'!$F$2:$F$30000,'Sales RAW DATA'!$I$2:$I$30000,Incentive_Calc!$A109,'Sales RAW DATA'!$E$2:$E$30000,Incentive_Calc!J$5),"")</f>
        <v>583580</v>
      </c>
      <c r="K109" s="42">
        <f>IFERROR(SUMIFS('Sales RAW DATA'!$F$2:$F$30000,'Sales RAW DATA'!$I$2:$I$30000,Incentive_Calc!$A109,'Sales RAW DATA'!$E$2:$E$30000,Incentive_Calc!K$5),"")</f>
        <v>587939</v>
      </c>
      <c r="L109" s="42">
        <f t="shared" si="23"/>
        <v>1767549</v>
      </c>
      <c r="M109" s="42">
        <f>IFERROR(SUMIFS('Sales RAW DATA'!$G$2:$G$30000,'Sales RAW DATA'!$I$2:$I$30000,Incentive_Calc!$A109,'Sales RAW DATA'!$E$2:$E$30000,Incentive_Calc!M$5),"")</f>
        <v>538703</v>
      </c>
      <c r="N109" s="42">
        <f>IFERROR(SUMIFS('Sales RAW DATA'!$G$2:$G$30000,'Sales RAW DATA'!$I$2:$I$30000,Incentive_Calc!$A109,'Sales RAW DATA'!$E$2:$E$30000,Incentive_Calc!N$5),"")</f>
        <v>495989</v>
      </c>
      <c r="O109" s="42">
        <f>IFERROR(SUMIFS('Sales RAW DATA'!$G$2:$G$30000,'Sales RAW DATA'!$I$2:$I$30000,Incentive_Calc!$A109,'Sales RAW DATA'!$E$2:$E$30000,Incentive_Calc!O$5),"")</f>
        <v>515868</v>
      </c>
      <c r="P109" s="42">
        <f t="shared" si="24"/>
        <v>1550560</v>
      </c>
      <c r="Q109" s="44">
        <f t="shared" si="25"/>
        <v>0.90381859973491263</v>
      </c>
      <c r="R109" s="44">
        <f t="shared" si="26"/>
        <v>0.84990746769937286</v>
      </c>
      <c r="S109" s="44">
        <f t="shared" si="27"/>
        <v>0.87741755522256559</v>
      </c>
      <c r="T109" s="45">
        <f t="shared" si="28"/>
        <v>87.723734957277003</v>
      </c>
      <c r="U109" s="45">
        <f t="shared" si="29"/>
        <v>87</v>
      </c>
      <c r="V109" s="44">
        <f>IFERROR(SUMIFS('Sales RAW DATA'!$G:$G,'Sales RAW DATA'!$I:$I,Incentive_Calc!$A109,'Sales RAW DATA'!$D:$D,"B1",'Sales RAW DATA'!$E:$E,Incentive_Calc!V$5)/SUMIFS('Sales RAW DATA'!$F:$F,'Sales RAW DATA'!$I:$I,Incentive_Calc!$A109,'Sales RAW DATA'!$D:$D,"B1",'Sales RAW DATA'!$E:$E,Incentive_Calc!V$5),"")</f>
        <v>0.87186799561257089</v>
      </c>
      <c r="W109" s="44">
        <f>IFERROR(SUMIFS('Sales RAW DATA'!$G:$G,'Sales RAW DATA'!$I:$I,Incentive_Calc!$A109,'Sales RAW DATA'!$D:$D,"B1",'Sales RAW DATA'!$E:$E,Incentive_Calc!W$5)/SUMIFS('Sales RAW DATA'!$F:$F,'Sales RAW DATA'!$I:$I,Incentive_Calc!$A109,'Sales RAW DATA'!$D:$D,"B1",'Sales RAW DATA'!$E:$E,Incentive_Calc!W$5),"")</f>
        <v>0.5728830199793824</v>
      </c>
      <c r="X109" s="44">
        <f>IFERROR(SUMIFS('Sales RAW DATA'!$G:$G,'Sales RAW DATA'!$I:$I,Incentive_Calc!$A109,'Sales RAW DATA'!$D:$D,"B1",'Sales RAW DATA'!$E:$E,Incentive_Calc!X$5)/SUMIFS('Sales RAW DATA'!$F:$F,'Sales RAW DATA'!$I:$I,Incentive_Calc!$A109,'Sales RAW DATA'!$D:$D,"B1",'Sales RAW DATA'!$E:$E,Incentive_Calc!X$5),"")</f>
        <v>0.65679249618751179</v>
      </c>
      <c r="Y109" s="44">
        <f>SUMIFS('Sales RAW DATA'!$G:$G,'Sales RAW DATA'!$I:$I,Incentive_Calc!$A109,'Sales RAW DATA'!$D:$D,"B1")/SUMIFS('Sales RAW DATA'!$F:$F,'Sales RAW DATA'!$I:$I,Incentive_Calc!$A109,'Sales RAW DATA'!$D:$D,"B1")</f>
        <v>0.70309286531454385</v>
      </c>
      <c r="Z109" s="44">
        <f>IFERROR(SUMIFS('Sales RAW DATA'!$G:$G,'Sales RAW DATA'!$I:$I,Incentive_Calc!$A109,'Sales RAW DATA'!$D:$D,"B2",'Sales RAW DATA'!$E:$E,Incentive_Calc!Z$5)/SUMIFS('Sales RAW DATA'!$F:$F,'Sales RAW DATA'!$I:$I,Incentive_Calc!$A109,'Sales RAW DATA'!$D:$D,"B2",'Sales RAW DATA'!$E:$E,Incentive_Calc!Z$5),"")</f>
        <v>1.5676815408541691</v>
      </c>
      <c r="AA109" s="44">
        <f>IFERROR(SUMIFS('Sales RAW DATA'!$G:$G,'Sales RAW DATA'!$I:$I,Incentive_Calc!$A109,'Sales RAW DATA'!$D:$D,"B2",'Sales RAW DATA'!$E:$E,Incentive_Calc!AA$5)/SUMIFS('Sales RAW DATA'!$F:$F,'Sales RAW DATA'!$I:$I,Incentive_Calc!$A109,'Sales RAW DATA'!$D:$D,"B2",'Sales RAW DATA'!$E:$E,Incentive_Calc!AA$5),"")</f>
        <v>1.1377281824246468</v>
      </c>
      <c r="AB109" s="44">
        <f>IFERROR(SUMIFS('Sales RAW DATA'!$G:$G,'Sales RAW DATA'!$I:$I,Incentive_Calc!$A109,'Sales RAW DATA'!$D:$D,"B2",'Sales RAW DATA'!$E:$E,Incentive_Calc!AB$5)/SUMIFS('Sales RAW DATA'!$F:$F,'Sales RAW DATA'!$I:$I,Incentive_Calc!$A109,'Sales RAW DATA'!$D:$D,"B2",'Sales RAW DATA'!$E:$E,Incentive_Calc!AB$5),"")</f>
        <v>1.2319212049650088</v>
      </c>
      <c r="AC109" s="44">
        <f>SUMIFS('Sales RAW DATA'!$G:$G,'Sales RAW DATA'!$I:$I,Incentive_Calc!$A109,'Sales RAW DATA'!$D:$D,"B2")/SUMIFS('Sales RAW DATA'!$F:$F,'Sales RAW DATA'!$I:$I,Incentive_Calc!$A109,'Sales RAW DATA'!$D:$D,"B2")</f>
        <v>1.3122101703629729</v>
      </c>
      <c r="AD109" s="44">
        <f>IFERROR(SUMIFS('Sales RAW DATA'!$G:$G,'Sales RAW DATA'!$I:$I,Incentive_Calc!$A109,'Sales RAW DATA'!$D:$D,"B3",'Sales RAW DATA'!$E:$E,Incentive_Calc!AD$5)/SUMIFS('Sales RAW DATA'!$F:$F,'Sales RAW DATA'!$I:$I,Incentive_Calc!$A109,'Sales RAW DATA'!$D:$D,"B3",'Sales RAW DATA'!$E:$E,Incentive_Calc!AD$5),"")</f>
        <v>0.42167260128957751</v>
      </c>
      <c r="AE109" s="44">
        <f>IFERROR(SUMIFS('Sales RAW DATA'!$G:$G,'Sales RAW DATA'!$I:$I,Incentive_Calc!$A109,'Sales RAW DATA'!$D:$D,"B3",'Sales RAW DATA'!$E:$E,Incentive_Calc!AE$5)/SUMIFS('Sales RAW DATA'!$F:$F,'Sales RAW DATA'!$I:$I,Incentive_Calc!$A109,'Sales RAW DATA'!$D:$D,"B3",'Sales RAW DATA'!$E:$E,Incentive_Calc!AE$5),"")</f>
        <v>0.69850985098509855</v>
      </c>
      <c r="AF109" s="44">
        <f>IFERROR(SUMIFS('Sales RAW DATA'!$G:$G,'Sales RAW DATA'!$I:$I,Incentive_Calc!$A109,'Sales RAW DATA'!$D:$D,"B3",'Sales RAW DATA'!$E:$E,Incentive_Calc!AF$5)/SUMIFS('Sales RAW DATA'!$F:$F,'Sales RAW DATA'!$I:$I,Incentive_Calc!$A109,'Sales RAW DATA'!$D:$D,"B3",'Sales RAW DATA'!$E:$E,Incentive_Calc!AF$5),"")</f>
        <v>0.81359219967727536</v>
      </c>
      <c r="AG109" s="44">
        <f>SUMIFS('Sales RAW DATA'!$G:$G,'Sales RAW DATA'!$I:$I,Incentive_Calc!$A109,'Sales RAW DATA'!$D:$D,"B3")/SUMIFS('Sales RAW DATA'!$F:$F,'Sales RAW DATA'!$I:$I,Incentive_Calc!$A109,'Sales RAW DATA'!$D:$D,"B3")</f>
        <v>0.65057676462510294</v>
      </c>
      <c r="AH109" s="44">
        <f>IFERROR(SUMIFS('Sales RAW DATA'!$G:$G,'Sales RAW DATA'!$I:$I,Incentive_Calc!$A109,'Sales RAW DATA'!$D:$D,"B4",'Sales RAW DATA'!$E:$E,Incentive_Calc!AH$5)/SUMIFS('Sales RAW DATA'!$F:$F,'Sales RAW DATA'!$I:$I,Incentive_Calc!$A109,'Sales RAW DATA'!$D:$D,"B4",'Sales RAW DATA'!$E:$E,Incentive_Calc!AH$5),"")</f>
        <v>1.3392961991623282</v>
      </c>
      <c r="AI109" s="44">
        <f>IFERROR(SUMIFS('Sales RAW DATA'!$G:$G,'Sales RAW DATA'!$I:$I,Incentive_Calc!$A109,'Sales RAW DATA'!$D:$D,"B4",'Sales RAW DATA'!$E:$E,Incentive_Calc!AI$5)/SUMIFS('Sales RAW DATA'!$F:$F,'Sales RAW DATA'!$I:$I,Incentive_Calc!$A109,'Sales RAW DATA'!$D:$D,"B4",'Sales RAW DATA'!$E:$E,Incentive_Calc!AI$5),"")</f>
        <v>1.6161011394574973</v>
      </c>
      <c r="AJ109" s="44">
        <f>IFERROR(SUMIFS('Sales RAW DATA'!$G:$G,'Sales RAW DATA'!$I:$I,Incentive_Calc!$A109,'Sales RAW DATA'!$D:$D,"B4",'Sales RAW DATA'!$E:$E,Incentive_Calc!AJ$5)/SUMIFS('Sales RAW DATA'!$F:$F,'Sales RAW DATA'!$I:$I,Incentive_Calc!$A109,'Sales RAW DATA'!$D:$D,"B4",'Sales RAW DATA'!$E:$E,Incentive_Calc!AJ$5),"")</f>
        <v>1.2117454694100014</v>
      </c>
      <c r="AK109" s="44">
        <f>SUMIFS('Sales RAW DATA'!$G:$G,'Sales RAW DATA'!$I:$I,Incentive_Calc!$A109,'Sales RAW DATA'!$D:$D,"B4")/SUMIFS('Sales RAW DATA'!$F:$F,'Sales RAW DATA'!$I:$I,Incentive_Calc!$A109,'Sales RAW DATA'!$D:$D,"B4")</f>
        <v>1.3885706319231452</v>
      </c>
      <c r="AL109" s="44">
        <f>IFERROR(SUMIFS('Sales RAW DATA'!$G:$G,'Sales RAW DATA'!$I:$I,Incentive_Calc!$A109,'Sales RAW DATA'!$D:$D,"B5",'Sales RAW DATA'!$E:$E,Incentive_Calc!AL$5)/SUMIFS('Sales RAW DATA'!$F:$F,'Sales RAW DATA'!$I:$I,Incentive_Calc!$A109,'Sales RAW DATA'!$D:$D,"B5",'Sales RAW DATA'!$E:$E,Incentive_Calc!AL$5),"")</f>
        <v>1.8770215034654345</v>
      </c>
      <c r="AM109" s="44">
        <f>IFERROR(SUMIFS('Sales RAW DATA'!$G:$G,'Sales RAW DATA'!$I:$I,Incentive_Calc!$A109,'Sales RAW DATA'!$D:$D,"B5",'Sales RAW DATA'!$E:$E,Incentive_Calc!AM$5)/SUMIFS('Sales RAW DATA'!$F:$F,'Sales RAW DATA'!$I:$I,Incentive_Calc!$A109,'Sales RAW DATA'!$D:$D,"B5",'Sales RAW DATA'!$E:$E,Incentive_Calc!AM$5),"")</f>
        <v>2.1721136767317941</v>
      </c>
      <c r="AN109" s="44">
        <f>IFERROR(SUMIFS('Sales RAW DATA'!$G:$G,'Sales RAW DATA'!$I:$I,Incentive_Calc!$A109,'Sales RAW DATA'!$D:$D,"B5",'Sales RAW DATA'!$E:$E,Incentive_Calc!AN$5)/SUMIFS('Sales RAW DATA'!$F:$F,'Sales RAW DATA'!$I:$I,Incentive_Calc!$A109,'Sales RAW DATA'!$D:$D,"B5",'Sales RAW DATA'!$E:$E,Incentive_Calc!AN$5),"")</f>
        <v>1.8647863956864372</v>
      </c>
      <c r="AO109" s="44">
        <f>SUMIFS('Sales RAW DATA'!$G:$G,'Sales RAW DATA'!$I:$I,Incentive_Calc!$A109,'Sales RAW DATA'!$D:$D,"B5")/SUMIFS('Sales RAW DATA'!$F:$F,'Sales RAW DATA'!$I:$I,Incentive_Calc!$A109,'Sales RAW DATA'!$D:$D,"B5")</f>
        <v>1.9713512873163797</v>
      </c>
      <c r="AP109" s="42">
        <f>SUM(SUMIFS('Sales RAW DATA'!$F$2:$F$22804,'Sales RAW DATA'!$I$2:$I$22804,Incentive_Calc!$A109,'Sales RAW DATA'!$D$2:$D$22804,"B1"),SUMIFS('Sales RAW DATA'!$F$2:$F$22804,'Sales RAW DATA'!$I$2:$I$22804,Incentive_Calc!$A109,'Sales RAW DATA'!$D$2:$D$22804,"B2"),SUMIFS('Sales RAW DATA'!$F$2:$F$22804,'Sales RAW DATA'!$I$2:$I$22804,Incentive_Calc!$A109,'Sales RAW DATA'!$D$2:$D$22804,"B3"),SUMIFS('Sales RAW DATA'!$F$2:$F$22804,'Sales RAW DATA'!$I$2:$I$22804,Incentive_Calc!$A109,'Sales RAW DATA'!$D$2:$D$22804,"B4"),SUMIFS('Sales RAW DATA'!$F$2:$F$22804,'Sales RAW DATA'!$I$2:$I$22804,Incentive_Calc!$A109,'Sales RAW DATA'!$D$2:$D$22804,"B5"))</f>
        <v>851133</v>
      </c>
      <c r="AQ109" s="42">
        <f>SUM(SUMIFS('Sales RAW DATA'!$G$2:$G$22804,'Sales RAW DATA'!$I$2:$I$22804,Incentive_Calc!$A109,'Sales RAW DATA'!$D$2:$D$22804,"B1"),SUMIFS('Sales RAW DATA'!$G$2:$G$22804,'Sales RAW DATA'!$I$2:$I$22804,Incentive_Calc!$A109,'Sales RAW DATA'!$D$2:$D$22804,"B2"),SUMIFS('Sales RAW DATA'!$G$2:$G$22804,'Sales RAW DATA'!$I$2:$I$22804,Incentive_Calc!$A109,'Sales RAW DATA'!$D$2:$D$22804,"B3"),SUMIFS('Sales RAW DATA'!$G$2:$G$22804,'Sales RAW DATA'!$I$2:$I$22804,Incentive_Calc!$A109,'Sales RAW DATA'!$D$2:$D$22804,"B4"),SUMIFS('Sales RAW DATA'!$G$2:$G$22804,'Sales RAW DATA'!$I$2:$I$22804,Incentive_Calc!$A109,'Sales RAW DATA'!$D$2:$D$22804,"B5"))</f>
        <v>878108</v>
      </c>
      <c r="AR109" s="45">
        <f t="shared" si="30"/>
        <v>103.16930491474305</v>
      </c>
      <c r="AS109" s="45">
        <f t="shared" si="31"/>
        <v>103</v>
      </c>
      <c r="AT109" s="46">
        <v>1.1000000000000001</v>
      </c>
      <c r="AU109" s="46">
        <v>0.98</v>
      </c>
      <c r="AV109" s="43" t="str">
        <f t="shared" si="17"/>
        <v>Yes</v>
      </c>
      <c r="AW109" s="43" t="str">
        <f t="shared" si="18"/>
        <v>Yes</v>
      </c>
      <c r="AX109" s="43" t="str">
        <f t="shared" si="19"/>
        <v>Yes</v>
      </c>
      <c r="AY109" s="43" t="str">
        <f t="shared" si="32"/>
        <v>Yes</v>
      </c>
    </row>
    <row r="110" spans="1:51" x14ac:dyDescent="0.35">
      <c r="A110" s="21" t="s">
        <v>984</v>
      </c>
      <c r="B110" s="21" t="s">
        <v>510</v>
      </c>
      <c r="C110" s="21" t="str">
        <f>_xlfn.XLOOKUP($A110,'Employee List'!$E:$E,'Employee List'!$D:$D,0)</f>
        <v>SF</v>
      </c>
      <c r="D110" s="42" t="str" cm="1">
        <f t="array" ref="D110">IFERROR(IF($G110="Yes",INDEX('Payment Plan'!$D$6:$D$42,MATCH(1,(Incentive_Calc!$C110='Payment Plan'!$B$6:$B$42)*(Incentive_Calc!$U110='Payment Plan'!$C$6:$C$42),0)),""),"")</f>
        <v/>
      </c>
      <c r="E110" s="42" t="str" cm="1">
        <f t="array" ref="E110">IFERROR(IF($H110="Yes",INDEX('Payment Plan'!$D$6:$D$42,MATCH(1,(Incentive_Calc!$C110='Payment Plan'!$B$6:$B$42)*(Incentive_Calc!$AS110='Payment Plan'!$C$6:$C$42),0)),""),"")</f>
        <v/>
      </c>
      <c r="F110" s="42">
        <f t="shared" si="20"/>
        <v>0</v>
      </c>
      <c r="G110" s="43" t="str">
        <f t="shared" si="21"/>
        <v>No</v>
      </c>
      <c r="H110" s="21" t="str">
        <f t="shared" si="22"/>
        <v>No</v>
      </c>
      <c r="I110" s="42">
        <f>IFERROR(SUMIFS('Sales RAW DATA'!$F$2:$F$30000,'Sales RAW DATA'!$I$2:$I$30000,Incentive_Calc!$A110,'Sales RAW DATA'!$E$2:$E$30000,Incentive_Calc!I$5),"")</f>
        <v>564464</v>
      </c>
      <c r="J110" s="42">
        <f>IFERROR(SUMIFS('Sales RAW DATA'!$F$2:$F$30000,'Sales RAW DATA'!$I$2:$I$30000,Incentive_Calc!$A110,'Sales RAW DATA'!$E$2:$E$30000,Incentive_Calc!J$5),"")</f>
        <v>555647</v>
      </c>
      <c r="K110" s="42">
        <f>IFERROR(SUMIFS('Sales RAW DATA'!$F$2:$F$30000,'Sales RAW DATA'!$I$2:$I$30000,Incentive_Calc!$A110,'Sales RAW DATA'!$E$2:$E$30000,Incentive_Calc!K$5),"")</f>
        <v>559939</v>
      </c>
      <c r="L110" s="42">
        <f t="shared" si="23"/>
        <v>1680050</v>
      </c>
      <c r="M110" s="42">
        <f>IFERROR(SUMIFS('Sales RAW DATA'!$G$2:$G$30000,'Sales RAW DATA'!$I$2:$I$30000,Incentive_Calc!$A110,'Sales RAW DATA'!$E$2:$E$30000,Incentive_Calc!M$5),"")</f>
        <v>364601</v>
      </c>
      <c r="N110" s="42">
        <f>IFERROR(SUMIFS('Sales RAW DATA'!$G$2:$G$30000,'Sales RAW DATA'!$I$2:$I$30000,Incentive_Calc!$A110,'Sales RAW DATA'!$E$2:$E$30000,Incentive_Calc!N$5),"")</f>
        <v>446035</v>
      </c>
      <c r="O110" s="42">
        <f>IFERROR(SUMIFS('Sales RAW DATA'!$G$2:$G$30000,'Sales RAW DATA'!$I$2:$I$30000,Incentive_Calc!$A110,'Sales RAW DATA'!$E$2:$E$30000,Incentive_Calc!O$5),"")</f>
        <v>427850</v>
      </c>
      <c r="P110" s="42">
        <f t="shared" si="24"/>
        <v>1238486</v>
      </c>
      <c r="Q110" s="44">
        <f t="shared" si="25"/>
        <v>0.64592427506448591</v>
      </c>
      <c r="R110" s="44">
        <f t="shared" si="26"/>
        <v>0.80273087049871594</v>
      </c>
      <c r="S110" s="44">
        <f t="shared" si="27"/>
        <v>0.7641010895829724</v>
      </c>
      <c r="T110" s="45">
        <f t="shared" si="28"/>
        <v>73.717210797297696</v>
      </c>
      <c r="U110" s="45">
        <f t="shared" si="29"/>
        <v>73</v>
      </c>
      <c r="V110" s="44">
        <f>IFERROR(SUMIFS('Sales RAW DATA'!$G:$G,'Sales RAW DATA'!$I:$I,Incentive_Calc!$A110,'Sales RAW DATA'!$D:$D,"B1",'Sales RAW DATA'!$E:$E,Incentive_Calc!V$5)/SUMIFS('Sales RAW DATA'!$F:$F,'Sales RAW DATA'!$I:$I,Incentive_Calc!$A110,'Sales RAW DATA'!$D:$D,"B1",'Sales RAW DATA'!$E:$E,Incentive_Calc!V$5),"")</f>
        <v>0.60118362993789076</v>
      </c>
      <c r="W110" s="44">
        <f>IFERROR(SUMIFS('Sales RAW DATA'!$G:$G,'Sales RAW DATA'!$I:$I,Incentive_Calc!$A110,'Sales RAW DATA'!$D:$D,"B1",'Sales RAW DATA'!$E:$E,Incentive_Calc!W$5)/SUMIFS('Sales RAW DATA'!$F:$F,'Sales RAW DATA'!$I:$I,Incentive_Calc!$A110,'Sales RAW DATA'!$D:$D,"B1",'Sales RAW DATA'!$E:$E,Incentive_Calc!W$5),"")</f>
        <v>0.59268695919784142</v>
      </c>
      <c r="X110" s="44">
        <f>IFERROR(SUMIFS('Sales RAW DATA'!$G:$G,'Sales RAW DATA'!$I:$I,Incentive_Calc!$A110,'Sales RAW DATA'!$D:$D,"B1",'Sales RAW DATA'!$E:$E,Incentive_Calc!X$5)/SUMIFS('Sales RAW DATA'!$F:$F,'Sales RAW DATA'!$I:$I,Incentive_Calc!$A110,'Sales RAW DATA'!$D:$D,"B1",'Sales RAW DATA'!$E:$E,Incentive_Calc!X$5),"")</f>
        <v>0.56585424692232889</v>
      </c>
      <c r="Y110" s="44">
        <f>SUMIFS('Sales RAW DATA'!$G:$G,'Sales RAW DATA'!$I:$I,Incentive_Calc!$A110,'Sales RAW DATA'!$D:$D,"B1")/SUMIFS('Sales RAW DATA'!$F:$F,'Sales RAW DATA'!$I:$I,Incentive_Calc!$A110,'Sales RAW DATA'!$D:$D,"B1")</f>
        <v>0.58705862265498554</v>
      </c>
      <c r="Z110" s="44">
        <f>IFERROR(SUMIFS('Sales RAW DATA'!$G:$G,'Sales RAW DATA'!$I:$I,Incentive_Calc!$A110,'Sales RAW DATA'!$D:$D,"B2",'Sales RAW DATA'!$E:$E,Incentive_Calc!Z$5)/SUMIFS('Sales RAW DATA'!$F:$F,'Sales RAW DATA'!$I:$I,Incentive_Calc!$A110,'Sales RAW DATA'!$D:$D,"B2",'Sales RAW DATA'!$E:$E,Incentive_Calc!Z$5),"")</f>
        <v>0.57333755318774837</v>
      </c>
      <c r="AA110" s="44">
        <f>IFERROR(SUMIFS('Sales RAW DATA'!$G:$G,'Sales RAW DATA'!$I:$I,Incentive_Calc!$A110,'Sales RAW DATA'!$D:$D,"B2",'Sales RAW DATA'!$E:$E,Incentive_Calc!AA$5)/SUMIFS('Sales RAW DATA'!$F:$F,'Sales RAW DATA'!$I:$I,Incentive_Calc!$A110,'Sales RAW DATA'!$D:$D,"B2",'Sales RAW DATA'!$E:$E,Incentive_Calc!AA$5),"")</f>
        <v>1.1800111522944206</v>
      </c>
      <c r="AB110" s="44">
        <f>IFERROR(SUMIFS('Sales RAW DATA'!$G:$G,'Sales RAW DATA'!$I:$I,Incentive_Calc!$A110,'Sales RAW DATA'!$D:$D,"B2",'Sales RAW DATA'!$E:$E,Incentive_Calc!AB$5)/SUMIFS('Sales RAW DATA'!$F:$F,'Sales RAW DATA'!$I:$I,Incentive_Calc!$A110,'Sales RAW DATA'!$D:$D,"B2",'Sales RAW DATA'!$E:$E,Incentive_Calc!AB$5),"")</f>
        <v>0.73823575331772051</v>
      </c>
      <c r="AC110" s="44">
        <f>SUMIFS('Sales RAW DATA'!$G:$G,'Sales RAW DATA'!$I:$I,Incentive_Calc!$A110,'Sales RAW DATA'!$D:$D,"B2")/SUMIFS('Sales RAW DATA'!$F:$F,'Sales RAW DATA'!$I:$I,Incentive_Calc!$A110,'Sales RAW DATA'!$D:$D,"B2")</f>
        <v>0.83476453836765663</v>
      </c>
      <c r="AD110" s="44">
        <f>IFERROR(SUMIFS('Sales RAW DATA'!$G:$G,'Sales RAW DATA'!$I:$I,Incentive_Calc!$A110,'Sales RAW DATA'!$D:$D,"B3",'Sales RAW DATA'!$E:$E,Incentive_Calc!AD$5)/SUMIFS('Sales RAW DATA'!$F:$F,'Sales RAW DATA'!$I:$I,Incentive_Calc!$A110,'Sales RAW DATA'!$D:$D,"B3",'Sales RAW DATA'!$E:$E,Incentive_Calc!AD$5),"")</f>
        <v>0.35475077310899739</v>
      </c>
      <c r="AE110" s="44">
        <f>IFERROR(SUMIFS('Sales RAW DATA'!$G:$G,'Sales RAW DATA'!$I:$I,Incentive_Calc!$A110,'Sales RAW DATA'!$D:$D,"B3",'Sales RAW DATA'!$E:$E,Incentive_Calc!AE$5)/SUMIFS('Sales RAW DATA'!$F:$F,'Sales RAW DATA'!$I:$I,Incentive_Calc!$A110,'Sales RAW DATA'!$D:$D,"B3",'Sales RAW DATA'!$E:$E,Incentive_Calc!AE$5),"")</f>
        <v>0.45947795047222428</v>
      </c>
      <c r="AF110" s="44">
        <f>IFERROR(SUMIFS('Sales RAW DATA'!$G:$G,'Sales RAW DATA'!$I:$I,Incentive_Calc!$A110,'Sales RAW DATA'!$D:$D,"B3",'Sales RAW DATA'!$E:$E,Incentive_Calc!AF$5)/SUMIFS('Sales RAW DATA'!$F:$F,'Sales RAW DATA'!$I:$I,Incentive_Calc!$A110,'Sales RAW DATA'!$D:$D,"B3",'Sales RAW DATA'!$E:$E,Incentive_Calc!AF$5),"")</f>
        <v>0.68039553660527985</v>
      </c>
      <c r="AG110" s="44">
        <f>SUMIFS('Sales RAW DATA'!$G:$G,'Sales RAW DATA'!$I:$I,Incentive_Calc!$A110,'Sales RAW DATA'!$D:$D,"B3")/SUMIFS('Sales RAW DATA'!$F:$F,'Sales RAW DATA'!$I:$I,Incentive_Calc!$A110,'Sales RAW DATA'!$D:$D,"B3")</f>
        <v>0.50604109543943154</v>
      </c>
      <c r="AH110" s="44">
        <f>IFERROR(SUMIFS('Sales RAW DATA'!$G:$G,'Sales RAW DATA'!$I:$I,Incentive_Calc!$A110,'Sales RAW DATA'!$D:$D,"B4",'Sales RAW DATA'!$E:$E,Incentive_Calc!AH$5)/SUMIFS('Sales RAW DATA'!$F:$F,'Sales RAW DATA'!$I:$I,Incentive_Calc!$A110,'Sales RAW DATA'!$D:$D,"B4",'Sales RAW DATA'!$E:$E,Incentive_Calc!AH$5),"")</f>
        <v>0.70656182476889839</v>
      </c>
      <c r="AI110" s="44">
        <f>IFERROR(SUMIFS('Sales RAW DATA'!$G:$G,'Sales RAW DATA'!$I:$I,Incentive_Calc!$A110,'Sales RAW DATA'!$D:$D,"B4",'Sales RAW DATA'!$E:$E,Incentive_Calc!AI$5)/SUMIFS('Sales RAW DATA'!$F:$F,'Sales RAW DATA'!$I:$I,Incentive_Calc!$A110,'Sales RAW DATA'!$D:$D,"B4",'Sales RAW DATA'!$E:$E,Incentive_Calc!AI$5),"")</f>
        <v>0.71211329260723266</v>
      </c>
      <c r="AJ110" s="44">
        <f>IFERROR(SUMIFS('Sales RAW DATA'!$G:$G,'Sales RAW DATA'!$I:$I,Incentive_Calc!$A110,'Sales RAW DATA'!$D:$D,"B4",'Sales RAW DATA'!$E:$E,Incentive_Calc!AJ$5)/SUMIFS('Sales RAW DATA'!$F:$F,'Sales RAW DATA'!$I:$I,Incentive_Calc!$A110,'Sales RAW DATA'!$D:$D,"B4",'Sales RAW DATA'!$E:$E,Incentive_Calc!AJ$5),"")</f>
        <v>0.78600115617488664</v>
      </c>
      <c r="AK110" s="44">
        <f>SUMIFS('Sales RAW DATA'!$G:$G,'Sales RAW DATA'!$I:$I,Incentive_Calc!$A110,'Sales RAW DATA'!$D:$D,"B4")/SUMIFS('Sales RAW DATA'!$F:$F,'Sales RAW DATA'!$I:$I,Incentive_Calc!$A110,'Sales RAW DATA'!$D:$D,"B4")</f>
        <v>0.7360656520378337</v>
      </c>
      <c r="AL110" s="44">
        <f>IFERROR(SUMIFS('Sales RAW DATA'!$G:$G,'Sales RAW DATA'!$I:$I,Incentive_Calc!$A110,'Sales RAW DATA'!$D:$D,"B5",'Sales RAW DATA'!$E:$E,Incentive_Calc!AL$5)/SUMIFS('Sales RAW DATA'!$F:$F,'Sales RAW DATA'!$I:$I,Incentive_Calc!$A110,'Sales RAW DATA'!$D:$D,"B5",'Sales RAW DATA'!$E:$E,Incentive_Calc!AL$5),"")</f>
        <v>0.85796159743009415</v>
      </c>
      <c r="AM110" s="44">
        <f>IFERROR(SUMIFS('Sales RAW DATA'!$G:$G,'Sales RAW DATA'!$I:$I,Incentive_Calc!$A110,'Sales RAW DATA'!$D:$D,"B5",'Sales RAW DATA'!$E:$E,Incentive_Calc!AM$5)/SUMIFS('Sales RAW DATA'!$F:$F,'Sales RAW DATA'!$I:$I,Incentive_Calc!$A110,'Sales RAW DATA'!$D:$D,"B5",'Sales RAW DATA'!$E:$E,Incentive_Calc!AM$5),"")</f>
        <v>1.3550316541733018</v>
      </c>
      <c r="AN110" s="44">
        <f>IFERROR(SUMIFS('Sales RAW DATA'!$G:$G,'Sales RAW DATA'!$I:$I,Incentive_Calc!$A110,'Sales RAW DATA'!$D:$D,"B5",'Sales RAW DATA'!$E:$E,Incentive_Calc!AN$5)/SUMIFS('Sales RAW DATA'!$F:$F,'Sales RAW DATA'!$I:$I,Incentive_Calc!$A110,'Sales RAW DATA'!$D:$D,"B5",'Sales RAW DATA'!$E:$E,Incentive_Calc!AN$5),"")</f>
        <v>1.1974434005852457</v>
      </c>
      <c r="AO110" s="44">
        <f>SUMIFS('Sales RAW DATA'!$G:$G,'Sales RAW DATA'!$I:$I,Incentive_Calc!$A110,'Sales RAW DATA'!$D:$D,"B5")/SUMIFS('Sales RAW DATA'!$F:$F,'Sales RAW DATA'!$I:$I,Incentive_Calc!$A110,'Sales RAW DATA'!$D:$D,"B5")</f>
        <v>1.1311794521760015</v>
      </c>
      <c r="AP110" s="42">
        <f>SUM(SUMIFS('Sales RAW DATA'!$F$2:$F$22804,'Sales RAW DATA'!$I$2:$I$22804,Incentive_Calc!$A110,'Sales RAW DATA'!$D$2:$D$22804,"B1"),SUMIFS('Sales RAW DATA'!$F$2:$F$22804,'Sales RAW DATA'!$I$2:$I$22804,Incentive_Calc!$A110,'Sales RAW DATA'!$D$2:$D$22804,"B2"),SUMIFS('Sales RAW DATA'!$F$2:$F$22804,'Sales RAW DATA'!$I$2:$I$22804,Incentive_Calc!$A110,'Sales RAW DATA'!$D$2:$D$22804,"B3"),SUMIFS('Sales RAW DATA'!$F$2:$F$22804,'Sales RAW DATA'!$I$2:$I$22804,Incentive_Calc!$A110,'Sales RAW DATA'!$D$2:$D$22804,"B4"),SUMIFS('Sales RAW DATA'!$F$2:$F$22804,'Sales RAW DATA'!$I$2:$I$22804,Incentive_Calc!$A110,'Sales RAW DATA'!$D$2:$D$22804,"B5"))</f>
        <v>987027</v>
      </c>
      <c r="AQ110" s="42">
        <f>SUM(SUMIFS('Sales RAW DATA'!$G$2:$G$22804,'Sales RAW DATA'!$I$2:$I$22804,Incentive_Calc!$A110,'Sales RAW DATA'!$D$2:$D$22804,"B1"),SUMIFS('Sales RAW DATA'!$G$2:$G$22804,'Sales RAW DATA'!$I$2:$I$22804,Incentive_Calc!$A110,'Sales RAW DATA'!$D$2:$D$22804,"B2"),SUMIFS('Sales RAW DATA'!$G$2:$G$22804,'Sales RAW DATA'!$I$2:$I$22804,Incentive_Calc!$A110,'Sales RAW DATA'!$D$2:$D$22804,"B3"),SUMIFS('Sales RAW DATA'!$G$2:$G$22804,'Sales RAW DATA'!$I$2:$I$22804,Incentive_Calc!$A110,'Sales RAW DATA'!$D$2:$D$22804,"B4"),SUMIFS('Sales RAW DATA'!$G$2:$G$22804,'Sales RAW DATA'!$I$2:$I$22804,Incentive_Calc!$A110,'Sales RAW DATA'!$D$2:$D$22804,"B5"))</f>
        <v>655881</v>
      </c>
      <c r="AR110" s="45">
        <f t="shared" si="30"/>
        <v>66.450157898416151</v>
      </c>
      <c r="AS110" s="45">
        <f t="shared" si="31"/>
        <v>66</v>
      </c>
      <c r="AT110" s="46">
        <v>1.04</v>
      </c>
      <c r="AU110" s="46">
        <v>0.75</v>
      </c>
      <c r="AV110" s="43" t="str">
        <f t="shared" si="17"/>
        <v>No</v>
      </c>
      <c r="AW110" s="43" t="str">
        <f t="shared" si="18"/>
        <v>Yes</v>
      </c>
      <c r="AX110" s="43" t="str">
        <f t="shared" si="19"/>
        <v>No</v>
      </c>
      <c r="AY110" s="43" t="str">
        <f t="shared" si="32"/>
        <v>Yes</v>
      </c>
    </row>
    <row r="111" spans="1:51" x14ac:dyDescent="0.35">
      <c r="A111" s="21" t="s">
        <v>985</v>
      </c>
      <c r="B111" s="21" t="s">
        <v>511</v>
      </c>
      <c r="C111" s="21" t="str">
        <f>_xlfn.XLOOKUP($A111,'Employee List'!$E:$E,'Employee List'!$D:$D,0)</f>
        <v>SF</v>
      </c>
      <c r="D111" s="42" t="str" cm="1">
        <f t="array" ref="D111">IFERROR(IF($G111="Yes",INDEX('Payment Plan'!$D$6:$D$42,MATCH(1,(Incentive_Calc!$C111='Payment Plan'!$B$6:$B$42)*(Incentive_Calc!$U111='Payment Plan'!$C$6:$C$42),0)),""),"")</f>
        <v/>
      </c>
      <c r="E111" s="42" t="str" cm="1">
        <f t="array" ref="E111">IFERROR(IF($H111="Yes",INDEX('Payment Plan'!$D$6:$D$42,MATCH(1,(Incentive_Calc!$C111='Payment Plan'!$B$6:$B$42)*(Incentive_Calc!$AS111='Payment Plan'!$C$6:$C$42),0)),""),"")</f>
        <v/>
      </c>
      <c r="F111" s="42">
        <f t="shared" si="20"/>
        <v>0</v>
      </c>
      <c r="G111" s="43" t="str">
        <f t="shared" si="21"/>
        <v>No</v>
      </c>
      <c r="H111" s="21" t="str">
        <f t="shared" si="22"/>
        <v>No</v>
      </c>
      <c r="I111" s="42">
        <f>IFERROR(SUMIFS('Sales RAW DATA'!$F$2:$F$30000,'Sales RAW DATA'!$I$2:$I$30000,Incentive_Calc!$A111,'Sales RAW DATA'!$E$2:$E$30000,Incentive_Calc!I$5),"")</f>
        <v>891562</v>
      </c>
      <c r="J111" s="42">
        <f>IFERROR(SUMIFS('Sales RAW DATA'!$F$2:$F$30000,'Sales RAW DATA'!$I$2:$I$30000,Incentive_Calc!$A111,'Sales RAW DATA'!$E$2:$E$30000,Incentive_Calc!J$5),"")</f>
        <v>911864</v>
      </c>
      <c r="K111" s="42">
        <f>IFERROR(SUMIFS('Sales RAW DATA'!$F$2:$F$30000,'Sales RAW DATA'!$I$2:$I$30000,Incentive_Calc!$A111,'Sales RAW DATA'!$E$2:$E$30000,Incentive_Calc!K$5),"")</f>
        <v>907705</v>
      </c>
      <c r="L111" s="42">
        <f t="shared" si="23"/>
        <v>2711131</v>
      </c>
      <c r="M111" s="42">
        <f>IFERROR(SUMIFS('Sales RAW DATA'!$G$2:$G$30000,'Sales RAW DATA'!$I$2:$I$30000,Incentive_Calc!$A111,'Sales RAW DATA'!$E$2:$E$30000,Incentive_Calc!M$5),"")</f>
        <v>816954</v>
      </c>
      <c r="N111" s="42">
        <f>IFERROR(SUMIFS('Sales RAW DATA'!$G$2:$G$30000,'Sales RAW DATA'!$I$2:$I$30000,Incentive_Calc!$A111,'Sales RAW DATA'!$E$2:$E$30000,Incentive_Calc!N$5),"")</f>
        <v>800775</v>
      </c>
      <c r="O111" s="42">
        <f>IFERROR(SUMIFS('Sales RAW DATA'!$G$2:$G$30000,'Sales RAW DATA'!$I$2:$I$30000,Incentive_Calc!$A111,'Sales RAW DATA'!$E$2:$E$30000,Incentive_Calc!O$5),"")</f>
        <v>737453</v>
      </c>
      <c r="P111" s="42">
        <f t="shared" si="24"/>
        <v>2355182</v>
      </c>
      <c r="Q111" s="44">
        <f t="shared" si="25"/>
        <v>0.91631765373580298</v>
      </c>
      <c r="R111" s="44">
        <f t="shared" si="26"/>
        <v>0.8781737188879043</v>
      </c>
      <c r="S111" s="44">
        <f t="shared" si="27"/>
        <v>0.81243685999305937</v>
      </c>
      <c r="T111" s="45">
        <f t="shared" si="28"/>
        <v>86.870829923009993</v>
      </c>
      <c r="U111" s="45">
        <f t="shared" si="29"/>
        <v>86</v>
      </c>
      <c r="V111" s="44">
        <f>IFERROR(SUMIFS('Sales RAW DATA'!$G:$G,'Sales RAW DATA'!$I:$I,Incentive_Calc!$A111,'Sales RAW DATA'!$D:$D,"B1",'Sales RAW DATA'!$E:$E,Incentive_Calc!V$5)/SUMIFS('Sales RAW DATA'!$F:$F,'Sales RAW DATA'!$I:$I,Incentive_Calc!$A111,'Sales RAW DATA'!$D:$D,"B1",'Sales RAW DATA'!$E:$E,Incentive_Calc!V$5),"")</f>
        <v>1.3068599474945783</v>
      </c>
      <c r="W111" s="44">
        <f>IFERROR(SUMIFS('Sales RAW DATA'!$G:$G,'Sales RAW DATA'!$I:$I,Incentive_Calc!$A111,'Sales RAW DATA'!$D:$D,"B1",'Sales RAW DATA'!$E:$E,Incentive_Calc!W$5)/SUMIFS('Sales RAW DATA'!$F:$F,'Sales RAW DATA'!$I:$I,Incentive_Calc!$A111,'Sales RAW DATA'!$D:$D,"B1",'Sales RAW DATA'!$E:$E,Incentive_Calc!W$5),"")</f>
        <v>1.0485878336436996</v>
      </c>
      <c r="X111" s="44">
        <f>IFERROR(SUMIFS('Sales RAW DATA'!$G:$G,'Sales RAW DATA'!$I:$I,Incentive_Calc!$A111,'Sales RAW DATA'!$D:$D,"B1",'Sales RAW DATA'!$E:$E,Incentive_Calc!X$5)/SUMIFS('Sales RAW DATA'!$F:$F,'Sales RAW DATA'!$I:$I,Incentive_Calc!$A111,'Sales RAW DATA'!$D:$D,"B1",'Sales RAW DATA'!$E:$E,Incentive_Calc!X$5),"")</f>
        <v>0.89535982902470101</v>
      </c>
      <c r="Y111" s="44">
        <f>SUMIFS('Sales RAW DATA'!$G:$G,'Sales RAW DATA'!$I:$I,Incentive_Calc!$A111,'Sales RAW DATA'!$D:$D,"B1")/SUMIFS('Sales RAW DATA'!$F:$F,'Sales RAW DATA'!$I:$I,Incentive_Calc!$A111,'Sales RAW DATA'!$D:$D,"B1")</f>
        <v>1.0886451106165729</v>
      </c>
      <c r="Z111" s="44">
        <f>IFERROR(SUMIFS('Sales RAW DATA'!$G:$G,'Sales RAW DATA'!$I:$I,Incentive_Calc!$A111,'Sales RAW DATA'!$D:$D,"B2",'Sales RAW DATA'!$E:$E,Incentive_Calc!Z$5)/SUMIFS('Sales RAW DATA'!$F:$F,'Sales RAW DATA'!$I:$I,Incentive_Calc!$A111,'Sales RAW DATA'!$D:$D,"B2",'Sales RAW DATA'!$E:$E,Incentive_Calc!Z$5),"")</f>
        <v>1.2328131919660301</v>
      </c>
      <c r="AA111" s="44">
        <f>IFERROR(SUMIFS('Sales RAW DATA'!$G:$G,'Sales RAW DATA'!$I:$I,Incentive_Calc!$A111,'Sales RAW DATA'!$D:$D,"B2",'Sales RAW DATA'!$E:$E,Incentive_Calc!AA$5)/SUMIFS('Sales RAW DATA'!$F:$F,'Sales RAW DATA'!$I:$I,Incentive_Calc!$A111,'Sales RAW DATA'!$D:$D,"B2",'Sales RAW DATA'!$E:$E,Incentive_Calc!AA$5),"")</f>
        <v>1.0765868679845039</v>
      </c>
      <c r="AB111" s="44">
        <f>IFERROR(SUMIFS('Sales RAW DATA'!$G:$G,'Sales RAW DATA'!$I:$I,Incentive_Calc!$A111,'Sales RAW DATA'!$D:$D,"B2",'Sales RAW DATA'!$E:$E,Incentive_Calc!AB$5)/SUMIFS('Sales RAW DATA'!$F:$F,'Sales RAW DATA'!$I:$I,Incentive_Calc!$A111,'Sales RAW DATA'!$D:$D,"B2",'Sales RAW DATA'!$E:$E,Incentive_Calc!AB$5),"")</f>
        <v>1.1082516975068677</v>
      </c>
      <c r="AC111" s="44">
        <f>SUMIFS('Sales RAW DATA'!$G:$G,'Sales RAW DATA'!$I:$I,Incentive_Calc!$A111,'Sales RAW DATA'!$D:$D,"B2")/SUMIFS('Sales RAW DATA'!$F:$F,'Sales RAW DATA'!$I:$I,Incentive_Calc!$A111,'Sales RAW DATA'!$D:$D,"B2")</f>
        <v>1.1381598587524842</v>
      </c>
      <c r="AD111" s="44">
        <f>IFERROR(SUMIFS('Sales RAW DATA'!$G:$G,'Sales RAW DATA'!$I:$I,Incentive_Calc!$A111,'Sales RAW DATA'!$D:$D,"B3",'Sales RAW DATA'!$E:$E,Incentive_Calc!AD$5)/SUMIFS('Sales RAW DATA'!$F:$F,'Sales RAW DATA'!$I:$I,Incentive_Calc!$A111,'Sales RAW DATA'!$D:$D,"B3",'Sales RAW DATA'!$E:$E,Incentive_Calc!AD$5),"")</f>
        <v>0.73291021093895836</v>
      </c>
      <c r="AE111" s="44">
        <f>IFERROR(SUMIFS('Sales RAW DATA'!$G:$G,'Sales RAW DATA'!$I:$I,Incentive_Calc!$A111,'Sales RAW DATA'!$D:$D,"B3",'Sales RAW DATA'!$E:$E,Incentive_Calc!AE$5)/SUMIFS('Sales RAW DATA'!$F:$F,'Sales RAW DATA'!$I:$I,Incentive_Calc!$A111,'Sales RAW DATA'!$D:$D,"B3",'Sales RAW DATA'!$E:$E,Incentive_Calc!AE$5),"")</f>
        <v>1.0573724849654762</v>
      </c>
      <c r="AF111" s="44">
        <f>IFERROR(SUMIFS('Sales RAW DATA'!$G:$G,'Sales RAW DATA'!$I:$I,Incentive_Calc!$A111,'Sales RAW DATA'!$D:$D,"B3",'Sales RAW DATA'!$E:$E,Incentive_Calc!AF$5)/SUMIFS('Sales RAW DATA'!$F:$F,'Sales RAW DATA'!$I:$I,Incentive_Calc!$A111,'Sales RAW DATA'!$D:$D,"B3",'Sales RAW DATA'!$E:$E,Incentive_Calc!AF$5),"")</f>
        <v>1.299435451638689</v>
      </c>
      <c r="AG111" s="44">
        <f>SUMIFS('Sales RAW DATA'!$G:$G,'Sales RAW DATA'!$I:$I,Incentive_Calc!$A111,'Sales RAW DATA'!$D:$D,"B3")/SUMIFS('Sales RAW DATA'!$F:$F,'Sales RAW DATA'!$I:$I,Incentive_Calc!$A111,'Sales RAW DATA'!$D:$D,"B3")</f>
        <v>1.0403805509451085</v>
      </c>
      <c r="AH111" s="44">
        <f>IFERROR(SUMIFS('Sales RAW DATA'!$G:$G,'Sales RAW DATA'!$I:$I,Incentive_Calc!$A111,'Sales RAW DATA'!$D:$D,"B4",'Sales RAW DATA'!$E:$E,Incentive_Calc!AH$5)/SUMIFS('Sales RAW DATA'!$F:$F,'Sales RAW DATA'!$I:$I,Incentive_Calc!$A111,'Sales RAW DATA'!$D:$D,"B4",'Sales RAW DATA'!$E:$E,Incentive_Calc!AH$5),"")</f>
        <v>1.5235061239638747</v>
      </c>
      <c r="AI111" s="44">
        <f>IFERROR(SUMIFS('Sales RAW DATA'!$G:$G,'Sales RAW DATA'!$I:$I,Incentive_Calc!$A111,'Sales RAW DATA'!$D:$D,"B4",'Sales RAW DATA'!$E:$E,Incentive_Calc!AI$5)/SUMIFS('Sales RAW DATA'!$F:$F,'Sales RAW DATA'!$I:$I,Incentive_Calc!$A111,'Sales RAW DATA'!$D:$D,"B4",'Sales RAW DATA'!$E:$E,Incentive_Calc!AI$5),"")</f>
        <v>1.4178206641687625</v>
      </c>
      <c r="AJ111" s="44">
        <f>IFERROR(SUMIFS('Sales RAW DATA'!$G:$G,'Sales RAW DATA'!$I:$I,Incentive_Calc!$A111,'Sales RAW DATA'!$D:$D,"B4",'Sales RAW DATA'!$E:$E,Incentive_Calc!AJ$5)/SUMIFS('Sales RAW DATA'!$F:$F,'Sales RAW DATA'!$I:$I,Incentive_Calc!$A111,'Sales RAW DATA'!$D:$D,"B4",'Sales RAW DATA'!$E:$E,Incentive_Calc!AJ$5),"")</f>
        <v>1.1773654193336616</v>
      </c>
      <c r="AK111" s="44">
        <f>SUMIFS('Sales RAW DATA'!$G:$G,'Sales RAW DATA'!$I:$I,Incentive_Calc!$A111,'Sales RAW DATA'!$D:$D,"B4")/SUMIFS('Sales RAW DATA'!$F:$F,'Sales RAW DATA'!$I:$I,Incentive_Calc!$A111,'Sales RAW DATA'!$D:$D,"B4")</f>
        <v>1.3726323146019686</v>
      </c>
      <c r="AL111" s="44">
        <f>IFERROR(SUMIFS('Sales RAW DATA'!$G:$G,'Sales RAW DATA'!$I:$I,Incentive_Calc!$A111,'Sales RAW DATA'!$D:$D,"B5",'Sales RAW DATA'!$E:$E,Incentive_Calc!AL$5)/SUMIFS('Sales RAW DATA'!$F:$F,'Sales RAW DATA'!$I:$I,Incentive_Calc!$A111,'Sales RAW DATA'!$D:$D,"B5",'Sales RAW DATA'!$E:$E,Incentive_Calc!AL$5),"")</f>
        <v>1.4583459886319261</v>
      </c>
      <c r="AM111" s="44">
        <f>IFERROR(SUMIFS('Sales RAW DATA'!$G:$G,'Sales RAW DATA'!$I:$I,Incentive_Calc!$A111,'Sales RAW DATA'!$D:$D,"B5",'Sales RAW DATA'!$E:$E,Incentive_Calc!AM$5)/SUMIFS('Sales RAW DATA'!$F:$F,'Sales RAW DATA'!$I:$I,Incentive_Calc!$A111,'Sales RAW DATA'!$D:$D,"B5",'Sales RAW DATA'!$E:$E,Incentive_Calc!AM$5),"")</f>
        <v>1.3611117233475127</v>
      </c>
      <c r="AN111" s="44">
        <f>IFERROR(SUMIFS('Sales RAW DATA'!$G:$G,'Sales RAW DATA'!$I:$I,Incentive_Calc!$A111,'Sales RAW DATA'!$D:$D,"B5",'Sales RAW DATA'!$E:$E,Incentive_Calc!AN$5)/SUMIFS('Sales RAW DATA'!$F:$F,'Sales RAW DATA'!$I:$I,Incentive_Calc!$A111,'Sales RAW DATA'!$D:$D,"B5",'Sales RAW DATA'!$E:$E,Incentive_Calc!AN$5),"")</f>
        <v>1.1127688033748329</v>
      </c>
      <c r="AO111" s="44">
        <f>SUMIFS('Sales RAW DATA'!$G:$G,'Sales RAW DATA'!$I:$I,Incentive_Calc!$A111,'Sales RAW DATA'!$D:$D,"B5")/SUMIFS('Sales RAW DATA'!$F:$F,'Sales RAW DATA'!$I:$I,Incentive_Calc!$A111,'Sales RAW DATA'!$D:$D,"B5")</f>
        <v>1.3069470227045552</v>
      </c>
      <c r="AP111" s="42">
        <f>SUM(SUMIFS('Sales RAW DATA'!$F$2:$F$22804,'Sales RAW DATA'!$I$2:$I$22804,Incentive_Calc!$A111,'Sales RAW DATA'!$D$2:$D$22804,"B1"),SUMIFS('Sales RAW DATA'!$F$2:$F$22804,'Sales RAW DATA'!$I$2:$I$22804,Incentive_Calc!$A111,'Sales RAW DATA'!$D$2:$D$22804,"B2"),SUMIFS('Sales RAW DATA'!$F$2:$F$22804,'Sales RAW DATA'!$I$2:$I$22804,Incentive_Calc!$A111,'Sales RAW DATA'!$D$2:$D$22804,"B3"),SUMIFS('Sales RAW DATA'!$F$2:$F$22804,'Sales RAW DATA'!$I$2:$I$22804,Incentive_Calc!$A111,'Sales RAW DATA'!$D$2:$D$22804,"B4"),SUMIFS('Sales RAW DATA'!$F$2:$F$22804,'Sales RAW DATA'!$I$2:$I$22804,Incentive_Calc!$A111,'Sales RAW DATA'!$D$2:$D$22804,"B5"))</f>
        <v>1266138</v>
      </c>
      <c r="AQ111" s="42">
        <f>SUM(SUMIFS('Sales RAW DATA'!$G$2:$G$22804,'Sales RAW DATA'!$I$2:$I$22804,Incentive_Calc!$A111,'Sales RAW DATA'!$D$2:$D$22804,"B1"),SUMIFS('Sales RAW DATA'!$G$2:$G$22804,'Sales RAW DATA'!$I$2:$I$22804,Incentive_Calc!$A111,'Sales RAW DATA'!$D$2:$D$22804,"B2"),SUMIFS('Sales RAW DATA'!$G$2:$G$22804,'Sales RAW DATA'!$I$2:$I$22804,Incentive_Calc!$A111,'Sales RAW DATA'!$D$2:$D$22804,"B3"),SUMIFS('Sales RAW DATA'!$G$2:$G$22804,'Sales RAW DATA'!$I$2:$I$22804,Incentive_Calc!$A111,'Sales RAW DATA'!$D$2:$D$22804,"B4"),SUMIFS('Sales RAW DATA'!$G$2:$G$22804,'Sales RAW DATA'!$I$2:$I$22804,Incentive_Calc!$A111,'Sales RAW DATA'!$D$2:$D$22804,"B5"))</f>
        <v>1481483</v>
      </c>
      <c r="AR111" s="45">
        <f t="shared" si="30"/>
        <v>117.00801966294354</v>
      </c>
      <c r="AS111" s="45">
        <f t="shared" si="31"/>
        <v>117</v>
      </c>
      <c r="AT111" s="46">
        <v>1.07</v>
      </c>
      <c r="AU111" s="46">
        <v>0.73</v>
      </c>
      <c r="AV111" s="43" t="str">
        <f t="shared" si="17"/>
        <v>Yes</v>
      </c>
      <c r="AW111" s="43" t="str">
        <f t="shared" si="18"/>
        <v>Yes</v>
      </c>
      <c r="AX111" s="43" t="str">
        <f t="shared" si="19"/>
        <v>Yes</v>
      </c>
      <c r="AY111" s="43" t="str">
        <f t="shared" si="32"/>
        <v>Yes</v>
      </c>
    </row>
    <row r="112" spans="1:51" x14ac:dyDescent="0.35">
      <c r="A112" s="21" t="s">
        <v>986</v>
      </c>
      <c r="B112" s="21" t="s">
        <v>512</v>
      </c>
      <c r="C112" s="21" t="str">
        <f>_xlfn.XLOOKUP($A112,'Employee List'!$E:$E,'Employee List'!$D:$D,0)</f>
        <v>SF</v>
      </c>
      <c r="D112" s="42" t="str" cm="1">
        <f t="array" ref="D112">IFERROR(IF($G112="Yes",INDEX('Payment Plan'!$D$6:$D$42,MATCH(1,(Incentive_Calc!$C112='Payment Plan'!$B$6:$B$42)*(Incentive_Calc!$U112='Payment Plan'!$C$6:$C$42),0)),""),"")</f>
        <v/>
      </c>
      <c r="E112" s="42" t="str" cm="1">
        <f t="array" ref="E112">IFERROR(IF($H112="Yes",INDEX('Payment Plan'!$D$6:$D$42,MATCH(1,(Incentive_Calc!$C112='Payment Plan'!$B$6:$B$42)*(Incentive_Calc!$AS112='Payment Plan'!$C$6:$C$42),0)),""),"")</f>
        <v/>
      </c>
      <c r="F112" s="42">
        <f t="shared" si="20"/>
        <v>0</v>
      </c>
      <c r="G112" s="43" t="str">
        <f t="shared" si="21"/>
        <v>No</v>
      </c>
      <c r="H112" s="21" t="str">
        <f t="shared" si="22"/>
        <v>No</v>
      </c>
      <c r="I112" s="42">
        <f>IFERROR(SUMIFS('Sales RAW DATA'!$F$2:$F$30000,'Sales RAW DATA'!$I$2:$I$30000,Incentive_Calc!$A112,'Sales RAW DATA'!$E$2:$E$30000,Incentive_Calc!I$5),"")</f>
        <v>833746</v>
      </c>
      <c r="J112" s="42">
        <f>IFERROR(SUMIFS('Sales RAW DATA'!$F$2:$F$30000,'Sales RAW DATA'!$I$2:$I$30000,Incentive_Calc!$A112,'Sales RAW DATA'!$E$2:$E$30000,Incentive_Calc!J$5),"")</f>
        <v>837544</v>
      </c>
      <c r="K112" s="42">
        <f>IFERROR(SUMIFS('Sales RAW DATA'!$F$2:$F$30000,'Sales RAW DATA'!$I$2:$I$30000,Incentive_Calc!$A112,'Sales RAW DATA'!$E$2:$E$30000,Incentive_Calc!K$5),"")</f>
        <v>847473</v>
      </c>
      <c r="L112" s="42">
        <f t="shared" si="23"/>
        <v>2518763</v>
      </c>
      <c r="M112" s="42">
        <f>IFERROR(SUMIFS('Sales RAW DATA'!$G$2:$G$30000,'Sales RAW DATA'!$I$2:$I$30000,Incentive_Calc!$A112,'Sales RAW DATA'!$E$2:$E$30000,Incentive_Calc!M$5),"")</f>
        <v>682185</v>
      </c>
      <c r="N112" s="42">
        <f>IFERROR(SUMIFS('Sales RAW DATA'!$G$2:$G$30000,'Sales RAW DATA'!$I$2:$I$30000,Incentive_Calc!$A112,'Sales RAW DATA'!$E$2:$E$30000,Incentive_Calc!N$5),"")</f>
        <v>651388</v>
      </c>
      <c r="O112" s="42">
        <f>IFERROR(SUMIFS('Sales RAW DATA'!$G$2:$G$30000,'Sales RAW DATA'!$I$2:$I$30000,Incentive_Calc!$A112,'Sales RAW DATA'!$E$2:$E$30000,Incentive_Calc!O$5),"")</f>
        <v>685141</v>
      </c>
      <c r="P112" s="42">
        <f t="shared" si="24"/>
        <v>2018714</v>
      </c>
      <c r="Q112" s="44">
        <f t="shared" si="25"/>
        <v>0.81821681903121579</v>
      </c>
      <c r="R112" s="44">
        <f t="shared" si="26"/>
        <v>0.77773585626546182</v>
      </c>
      <c r="S112" s="44">
        <f t="shared" si="27"/>
        <v>0.80845171468589561</v>
      </c>
      <c r="T112" s="45">
        <f t="shared" si="28"/>
        <v>80.147040432148643</v>
      </c>
      <c r="U112" s="45">
        <f t="shared" si="29"/>
        <v>80</v>
      </c>
      <c r="V112" s="44">
        <f>IFERROR(SUMIFS('Sales RAW DATA'!$G:$G,'Sales RAW DATA'!$I:$I,Incentive_Calc!$A112,'Sales RAW DATA'!$D:$D,"B1",'Sales RAW DATA'!$E:$E,Incentive_Calc!V$5)/SUMIFS('Sales RAW DATA'!$F:$F,'Sales RAW DATA'!$I:$I,Incentive_Calc!$A112,'Sales RAW DATA'!$D:$D,"B1",'Sales RAW DATA'!$E:$E,Incentive_Calc!V$5),"")</f>
        <v>0.76554921137430043</v>
      </c>
      <c r="W112" s="44">
        <f>IFERROR(SUMIFS('Sales RAW DATA'!$G:$G,'Sales RAW DATA'!$I:$I,Incentive_Calc!$A112,'Sales RAW DATA'!$D:$D,"B1",'Sales RAW DATA'!$E:$E,Incentive_Calc!W$5)/SUMIFS('Sales RAW DATA'!$F:$F,'Sales RAW DATA'!$I:$I,Incentive_Calc!$A112,'Sales RAW DATA'!$D:$D,"B1",'Sales RAW DATA'!$E:$E,Incentive_Calc!W$5),"")</f>
        <v>0.71058796574734373</v>
      </c>
      <c r="X112" s="44">
        <f>IFERROR(SUMIFS('Sales RAW DATA'!$G:$G,'Sales RAW DATA'!$I:$I,Incentive_Calc!$A112,'Sales RAW DATA'!$D:$D,"B1",'Sales RAW DATA'!$E:$E,Incentive_Calc!X$5)/SUMIFS('Sales RAW DATA'!$F:$F,'Sales RAW DATA'!$I:$I,Incentive_Calc!$A112,'Sales RAW DATA'!$D:$D,"B1",'Sales RAW DATA'!$E:$E,Incentive_Calc!X$5),"")</f>
        <v>0.67278255528255526</v>
      </c>
      <c r="Y112" s="44">
        <f>SUMIFS('Sales RAW DATA'!$G:$G,'Sales RAW DATA'!$I:$I,Incentive_Calc!$A112,'Sales RAW DATA'!$D:$D,"B1")/SUMIFS('Sales RAW DATA'!$F:$F,'Sales RAW DATA'!$I:$I,Incentive_Calc!$A112,'Sales RAW DATA'!$D:$D,"B1")</f>
        <v>0.71752467065286085</v>
      </c>
      <c r="Z112" s="44">
        <f>IFERROR(SUMIFS('Sales RAW DATA'!$G:$G,'Sales RAW DATA'!$I:$I,Incentive_Calc!$A112,'Sales RAW DATA'!$D:$D,"B2",'Sales RAW DATA'!$E:$E,Incentive_Calc!Z$5)/SUMIFS('Sales RAW DATA'!$F:$F,'Sales RAW DATA'!$I:$I,Incentive_Calc!$A112,'Sales RAW DATA'!$D:$D,"B2",'Sales RAW DATA'!$E:$E,Incentive_Calc!Z$5),"")</f>
        <v>0.89540342071016921</v>
      </c>
      <c r="AA112" s="44">
        <f>IFERROR(SUMIFS('Sales RAW DATA'!$G:$G,'Sales RAW DATA'!$I:$I,Incentive_Calc!$A112,'Sales RAW DATA'!$D:$D,"B2",'Sales RAW DATA'!$E:$E,Incentive_Calc!AA$5)/SUMIFS('Sales RAW DATA'!$F:$F,'Sales RAW DATA'!$I:$I,Incentive_Calc!$A112,'Sales RAW DATA'!$D:$D,"B2",'Sales RAW DATA'!$E:$E,Incentive_Calc!AA$5),"")</f>
        <v>1.0026752640965839</v>
      </c>
      <c r="AB112" s="44">
        <f>IFERROR(SUMIFS('Sales RAW DATA'!$G:$G,'Sales RAW DATA'!$I:$I,Incentive_Calc!$A112,'Sales RAW DATA'!$D:$D,"B2",'Sales RAW DATA'!$E:$E,Incentive_Calc!AB$5)/SUMIFS('Sales RAW DATA'!$F:$F,'Sales RAW DATA'!$I:$I,Incentive_Calc!$A112,'Sales RAW DATA'!$D:$D,"B2",'Sales RAW DATA'!$E:$E,Incentive_Calc!AB$5),"")</f>
        <v>0.83367543158395097</v>
      </c>
      <c r="AC112" s="44">
        <f>SUMIFS('Sales RAW DATA'!$G:$G,'Sales RAW DATA'!$I:$I,Incentive_Calc!$A112,'Sales RAW DATA'!$D:$D,"B2")/SUMIFS('Sales RAW DATA'!$F:$F,'Sales RAW DATA'!$I:$I,Incentive_Calc!$A112,'Sales RAW DATA'!$D:$D,"B2")</f>
        <v>0.90919135055505862</v>
      </c>
      <c r="AD112" s="44">
        <f>IFERROR(SUMIFS('Sales RAW DATA'!$G:$G,'Sales RAW DATA'!$I:$I,Incentive_Calc!$A112,'Sales RAW DATA'!$D:$D,"B3",'Sales RAW DATA'!$E:$E,Incentive_Calc!AD$5)/SUMIFS('Sales RAW DATA'!$F:$F,'Sales RAW DATA'!$I:$I,Incentive_Calc!$A112,'Sales RAW DATA'!$D:$D,"B3",'Sales RAW DATA'!$E:$E,Incentive_Calc!AD$5),"")</f>
        <v>0.55375456575812121</v>
      </c>
      <c r="AE112" s="44">
        <f>IFERROR(SUMIFS('Sales RAW DATA'!$G:$G,'Sales RAW DATA'!$I:$I,Incentive_Calc!$A112,'Sales RAW DATA'!$D:$D,"B3",'Sales RAW DATA'!$E:$E,Incentive_Calc!AE$5)/SUMIFS('Sales RAW DATA'!$F:$F,'Sales RAW DATA'!$I:$I,Incentive_Calc!$A112,'Sales RAW DATA'!$D:$D,"B3",'Sales RAW DATA'!$E:$E,Incentive_Calc!AE$5),"")</f>
        <v>0.57457644735474478</v>
      </c>
      <c r="AF112" s="44">
        <f>IFERROR(SUMIFS('Sales RAW DATA'!$G:$G,'Sales RAW DATA'!$I:$I,Incentive_Calc!$A112,'Sales RAW DATA'!$D:$D,"B3",'Sales RAW DATA'!$E:$E,Incentive_Calc!AF$5)/SUMIFS('Sales RAW DATA'!$F:$F,'Sales RAW DATA'!$I:$I,Incentive_Calc!$A112,'Sales RAW DATA'!$D:$D,"B3",'Sales RAW DATA'!$E:$E,Incentive_Calc!AF$5),"")</f>
        <v>0.83653907557122242</v>
      </c>
      <c r="AG112" s="44">
        <f>SUMIFS('Sales RAW DATA'!$G:$G,'Sales RAW DATA'!$I:$I,Incentive_Calc!$A112,'Sales RAW DATA'!$D:$D,"B3")/SUMIFS('Sales RAW DATA'!$F:$F,'Sales RAW DATA'!$I:$I,Incentive_Calc!$A112,'Sales RAW DATA'!$D:$D,"B3")</f>
        <v>0.6645043688920772</v>
      </c>
      <c r="AH112" s="44">
        <f>IFERROR(SUMIFS('Sales RAW DATA'!$G:$G,'Sales RAW DATA'!$I:$I,Incentive_Calc!$A112,'Sales RAW DATA'!$D:$D,"B4",'Sales RAW DATA'!$E:$E,Incentive_Calc!AH$5)/SUMIFS('Sales RAW DATA'!$F:$F,'Sales RAW DATA'!$I:$I,Incentive_Calc!$A112,'Sales RAW DATA'!$D:$D,"B4",'Sales RAW DATA'!$E:$E,Incentive_Calc!AH$5),"")</f>
        <v>0.98774236095845236</v>
      </c>
      <c r="AI112" s="44">
        <f>IFERROR(SUMIFS('Sales RAW DATA'!$G:$G,'Sales RAW DATA'!$I:$I,Incentive_Calc!$A112,'Sales RAW DATA'!$D:$D,"B4",'Sales RAW DATA'!$E:$E,Incentive_Calc!AI$5)/SUMIFS('Sales RAW DATA'!$F:$F,'Sales RAW DATA'!$I:$I,Incentive_Calc!$A112,'Sales RAW DATA'!$D:$D,"B4",'Sales RAW DATA'!$E:$E,Incentive_Calc!AI$5),"")</f>
        <v>1.0265020406054657</v>
      </c>
      <c r="AJ112" s="44">
        <f>IFERROR(SUMIFS('Sales RAW DATA'!$G:$G,'Sales RAW DATA'!$I:$I,Incentive_Calc!$A112,'Sales RAW DATA'!$D:$D,"B4",'Sales RAW DATA'!$E:$E,Incentive_Calc!AJ$5)/SUMIFS('Sales RAW DATA'!$F:$F,'Sales RAW DATA'!$I:$I,Incentive_Calc!$A112,'Sales RAW DATA'!$D:$D,"B4",'Sales RAW DATA'!$E:$E,Incentive_Calc!AJ$5),"")</f>
        <v>0.75188827010093984</v>
      </c>
      <c r="AK112" s="44">
        <f>SUMIFS('Sales RAW DATA'!$G:$G,'Sales RAW DATA'!$I:$I,Incentive_Calc!$A112,'Sales RAW DATA'!$D:$D,"B4")/SUMIFS('Sales RAW DATA'!$F:$F,'Sales RAW DATA'!$I:$I,Incentive_Calc!$A112,'Sales RAW DATA'!$D:$D,"B4")</f>
        <v>0.92218674137946033</v>
      </c>
      <c r="AL112" s="44">
        <f>IFERROR(SUMIFS('Sales RAW DATA'!$G:$G,'Sales RAW DATA'!$I:$I,Incentive_Calc!$A112,'Sales RAW DATA'!$D:$D,"B5",'Sales RAW DATA'!$E:$E,Incentive_Calc!AL$5)/SUMIFS('Sales RAW DATA'!$F:$F,'Sales RAW DATA'!$I:$I,Incentive_Calc!$A112,'Sales RAW DATA'!$D:$D,"B5",'Sales RAW DATA'!$E:$E,Incentive_Calc!AL$5),"")</f>
        <v>1.1544663477400199</v>
      </c>
      <c r="AM112" s="44">
        <f>IFERROR(SUMIFS('Sales RAW DATA'!$G:$G,'Sales RAW DATA'!$I:$I,Incentive_Calc!$A112,'Sales RAW DATA'!$D:$D,"B5",'Sales RAW DATA'!$E:$E,Incentive_Calc!AM$5)/SUMIFS('Sales RAW DATA'!$F:$F,'Sales RAW DATA'!$I:$I,Incentive_Calc!$A112,'Sales RAW DATA'!$D:$D,"B5",'Sales RAW DATA'!$E:$E,Incentive_Calc!AM$5),"")</f>
        <v>0.99622331691297206</v>
      </c>
      <c r="AN112" s="44">
        <f>IFERROR(SUMIFS('Sales RAW DATA'!$G:$G,'Sales RAW DATA'!$I:$I,Incentive_Calc!$A112,'Sales RAW DATA'!$D:$D,"B5",'Sales RAW DATA'!$E:$E,Incentive_Calc!AN$5)/SUMIFS('Sales RAW DATA'!$F:$F,'Sales RAW DATA'!$I:$I,Incentive_Calc!$A112,'Sales RAW DATA'!$D:$D,"B5",'Sales RAW DATA'!$E:$E,Incentive_Calc!AN$5),"")</f>
        <v>1.0802039318375687</v>
      </c>
      <c r="AO112" s="44">
        <f>SUMIFS('Sales RAW DATA'!$G:$G,'Sales RAW DATA'!$I:$I,Incentive_Calc!$A112,'Sales RAW DATA'!$D:$D,"B5")/SUMIFS('Sales RAW DATA'!$F:$F,'Sales RAW DATA'!$I:$I,Incentive_Calc!$A112,'Sales RAW DATA'!$D:$D,"B5")</f>
        <v>1.0768839966130399</v>
      </c>
      <c r="AP112" s="42">
        <f>SUM(SUMIFS('Sales RAW DATA'!$F$2:$F$22804,'Sales RAW DATA'!$I$2:$I$22804,Incentive_Calc!$A112,'Sales RAW DATA'!$D$2:$D$22804,"B1"),SUMIFS('Sales RAW DATA'!$F$2:$F$22804,'Sales RAW DATA'!$I$2:$I$22804,Incentive_Calc!$A112,'Sales RAW DATA'!$D$2:$D$22804,"B2"),SUMIFS('Sales RAW DATA'!$F$2:$F$22804,'Sales RAW DATA'!$I$2:$I$22804,Incentive_Calc!$A112,'Sales RAW DATA'!$D$2:$D$22804,"B3"),SUMIFS('Sales RAW DATA'!$F$2:$F$22804,'Sales RAW DATA'!$I$2:$I$22804,Incentive_Calc!$A112,'Sales RAW DATA'!$D$2:$D$22804,"B4"),SUMIFS('Sales RAW DATA'!$F$2:$F$22804,'Sales RAW DATA'!$I$2:$I$22804,Incentive_Calc!$A112,'Sales RAW DATA'!$D$2:$D$22804,"B5"))</f>
        <v>1564901</v>
      </c>
      <c r="AQ112" s="42">
        <f>SUM(SUMIFS('Sales RAW DATA'!$G$2:$G$22804,'Sales RAW DATA'!$I$2:$I$22804,Incentive_Calc!$A112,'Sales RAW DATA'!$D$2:$D$22804,"B1"),SUMIFS('Sales RAW DATA'!$G$2:$G$22804,'Sales RAW DATA'!$I$2:$I$22804,Incentive_Calc!$A112,'Sales RAW DATA'!$D$2:$D$22804,"B2"),SUMIFS('Sales RAW DATA'!$G$2:$G$22804,'Sales RAW DATA'!$I$2:$I$22804,Incentive_Calc!$A112,'Sales RAW DATA'!$D$2:$D$22804,"B3"),SUMIFS('Sales RAW DATA'!$G$2:$G$22804,'Sales RAW DATA'!$I$2:$I$22804,Incentive_Calc!$A112,'Sales RAW DATA'!$D$2:$D$22804,"B4"),SUMIFS('Sales RAW DATA'!$G$2:$G$22804,'Sales RAW DATA'!$I$2:$I$22804,Incentive_Calc!$A112,'Sales RAW DATA'!$D$2:$D$22804,"B5"))</f>
        <v>1249429</v>
      </c>
      <c r="AR112" s="45">
        <f t="shared" si="30"/>
        <v>79.840769479986278</v>
      </c>
      <c r="AS112" s="45">
        <f t="shared" si="31"/>
        <v>79</v>
      </c>
      <c r="AT112" s="46">
        <v>0.99</v>
      </c>
      <c r="AU112" s="46">
        <v>0.87</v>
      </c>
      <c r="AV112" s="43" t="str">
        <f t="shared" si="17"/>
        <v>Yes</v>
      </c>
      <c r="AW112" s="43" t="str">
        <f t="shared" si="18"/>
        <v>No</v>
      </c>
      <c r="AX112" s="43" t="str">
        <f t="shared" si="19"/>
        <v>Yes</v>
      </c>
      <c r="AY112" s="43" t="str">
        <f t="shared" si="32"/>
        <v>Yes</v>
      </c>
    </row>
    <row r="113" spans="1:51" x14ac:dyDescent="0.35">
      <c r="A113" s="21" t="s">
        <v>987</v>
      </c>
      <c r="B113" s="21" t="s">
        <v>513</v>
      </c>
      <c r="C113" s="21" t="str">
        <f>_xlfn.XLOOKUP($A113,'Employee List'!$E:$E,'Employee List'!$D:$D,0)</f>
        <v>SF</v>
      </c>
      <c r="D113" s="42" t="str" cm="1">
        <f t="array" ref="D113">IFERROR(IF($G113="Yes",INDEX('Payment Plan'!$D$6:$D$42,MATCH(1,(Incentive_Calc!$C113='Payment Plan'!$B$6:$B$42)*(Incentive_Calc!$U113='Payment Plan'!$C$6:$C$42),0)),""),"")</f>
        <v/>
      </c>
      <c r="E113" s="42" t="str" cm="1">
        <f t="array" ref="E113">IFERROR(IF($H113="Yes",INDEX('Payment Plan'!$D$6:$D$42,MATCH(1,(Incentive_Calc!$C113='Payment Plan'!$B$6:$B$42)*(Incentive_Calc!$AS113='Payment Plan'!$C$6:$C$42),0)),""),"")</f>
        <v/>
      </c>
      <c r="F113" s="42">
        <f t="shared" si="20"/>
        <v>0</v>
      </c>
      <c r="G113" s="43" t="str">
        <f t="shared" si="21"/>
        <v>No</v>
      </c>
      <c r="H113" s="21" t="str">
        <f t="shared" si="22"/>
        <v>No</v>
      </c>
      <c r="I113" s="42">
        <f>IFERROR(SUMIFS('Sales RAW DATA'!$F$2:$F$30000,'Sales RAW DATA'!$I$2:$I$30000,Incentive_Calc!$A113,'Sales RAW DATA'!$E$2:$E$30000,Incentive_Calc!I$5),"")</f>
        <v>824644</v>
      </c>
      <c r="J113" s="42">
        <f>IFERROR(SUMIFS('Sales RAW DATA'!$F$2:$F$30000,'Sales RAW DATA'!$I$2:$I$30000,Incentive_Calc!$A113,'Sales RAW DATA'!$E$2:$E$30000,Incentive_Calc!J$5),"")</f>
        <v>818767</v>
      </c>
      <c r="K113" s="42">
        <f>IFERROR(SUMIFS('Sales RAW DATA'!$F$2:$F$30000,'Sales RAW DATA'!$I$2:$I$30000,Incentive_Calc!$A113,'Sales RAW DATA'!$E$2:$E$30000,Incentive_Calc!K$5),"")</f>
        <v>831287</v>
      </c>
      <c r="L113" s="42">
        <f t="shared" si="23"/>
        <v>2474698</v>
      </c>
      <c r="M113" s="42">
        <f>IFERROR(SUMIFS('Sales RAW DATA'!$G$2:$G$30000,'Sales RAW DATA'!$I$2:$I$30000,Incentive_Calc!$A113,'Sales RAW DATA'!$E$2:$E$30000,Incentive_Calc!M$5),"")</f>
        <v>786057</v>
      </c>
      <c r="N113" s="42">
        <f>IFERROR(SUMIFS('Sales RAW DATA'!$G$2:$G$30000,'Sales RAW DATA'!$I$2:$I$30000,Incentive_Calc!$A113,'Sales RAW DATA'!$E$2:$E$30000,Incentive_Calc!N$5),"")</f>
        <v>730827</v>
      </c>
      <c r="O113" s="42">
        <f>IFERROR(SUMIFS('Sales RAW DATA'!$G$2:$G$30000,'Sales RAW DATA'!$I$2:$I$30000,Incentive_Calc!$A113,'Sales RAW DATA'!$E$2:$E$30000,Incentive_Calc!O$5),"")</f>
        <v>697009</v>
      </c>
      <c r="P113" s="42">
        <f t="shared" si="24"/>
        <v>2213893</v>
      </c>
      <c r="Q113" s="44">
        <f t="shared" si="25"/>
        <v>0.95320768719592941</v>
      </c>
      <c r="R113" s="44">
        <f t="shared" si="26"/>
        <v>0.89259459650914119</v>
      </c>
      <c r="S113" s="44">
        <f t="shared" si="27"/>
        <v>0.83846974630903648</v>
      </c>
      <c r="T113" s="45">
        <f t="shared" si="28"/>
        <v>89.461138288389137</v>
      </c>
      <c r="U113" s="45">
        <f t="shared" si="29"/>
        <v>89</v>
      </c>
      <c r="V113" s="44">
        <f>IFERROR(SUMIFS('Sales RAW DATA'!$G:$G,'Sales RAW DATA'!$I:$I,Incentive_Calc!$A113,'Sales RAW DATA'!$D:$D,"B1",'Sales RAW DATA'!$E:$E,Incentive_Calc!V$5)/SUMIFS('Sales RAW DATA'!$F:$F,'Sales RAW DATA'!$I:$I,Incentive_Calc!$A113,'Sales RAW DATA'!$D:$D,"B1",'Sales RAW DATA'!$E:$E,Incentive_Calc!V$5),"")</f>
        <v>0.82696658884534358</v>
      </c>
      <c r="W113" s="44">
        <f>IFERROR(SUMIFS('Sales RAW DATA'!$G:$G,'Sales RAW DATA'!$I:$I,Incentive_Calc!$A113,'Sales RAW DATA'!$D:$D,"B1",'Sales RAW DATA'!$E:$E,Incentive_Calc!W$5)/SUMIFS('Sales RAW DATA'!$F:$F,'Sales RAW DATA'!$I:$I,Incentive_Calc!$A113,'Sales RAW DATA'!$D:$D,"B1",'Sales RAW DATA'!$E:$E,Incentive_Calc!W$5),"")</f>
        <v>0.58620501866721531</v>
      </c>
      <c r="X113" s="44">
        <f>IFERROR(SUMIFS('Sales RAW DATA'!$G:$G,'Sales RAW DATA'!$I:$I,Incentive_Calc!$A113,'Sales RAW DATA'!$D:$D,"B1",'Sales RAW DATA'!$E:$E,Incentive_Calc!X$5)/SUMIFS('Sales RAW DATA'!$F:$F,'Sales RAW DATA'!$I:$I,Incentive_Calc!$A113,'Sales RAW DATA'!$D:$D,"B1",'Sales RAW DATA'!$E:$E,Incentive_Calc!X$5),"")</f>
        <v>0.55510791366906476</v>
      </c>
      <c r="Y113" s="44">
        <f>SUMIFS('Sales RAW DATA'!$G:$G,'Sales RAW DATA'!$I:$I,Incentive_Calc!$A113,'Sales RAW DATA'!$D:$D,"B1")/SUMIFS('Sales RAW DATA'!$F:$F,'Sales RAW DATA'!$I:$I,Incentive_Calc!$A113,'Sales RAW DATA'!$D:$D,"B1")</f>
        <v>0.6591471665731542</v>
      </c>
      <c r="Z113" s="44">
        <f>IFERROR(SUMIFS('Sales RAW DATA'!$G:$G,'Sales RAW DATA'!$I:$I,Incentive_Calc!$A113,'Sales RAW DATA'!$D:$D,"B2",'Sales RAW DATA'!$E:$E,Incentive_Calc!Z$5)/SUMIFS('Sales RAW DATA'!$F:$F,'Sales RAW DATA'!$I:$I,Incentive_Calc!$A113,'Sales RAW DATA'!$D:$D,"B2",'Sales RAW DATA'!$E:$E,Incentive_Calc!Z$5),"")</f>
        <v>0.97658691092753502</v>
      </c>
      <c r="AA113" s="44">
        <f>IFERROR(SUMIFS('Sales RAW DATA'!$G:$G,'Sales RAW DATA'!$I:$I,Incentive_Calc!$A113,'Sales RAW DATA'!$D:$D,"B2",'Sales RAW DATA'!$E:$E,Incentive_Calc!AA$5)/SUMIFS('Sales RAW DATA'!$F:$F,'Sales RAW DATA'!$I:$I,Incentive_Calc!$A113,'Sales RAW DATA'!$D:$D,"B2",'Sales RAW DATA'!$E:$E,Incentive_Calc!AA$5),"")</f>
        <v>0.73897677549646579</v>
      </c>
      <c r="AB113" s="44">
        <f>IFERROR(SUMIFS('Sales RAW DATA'!$G:$G,'Sales RAW DATA'!$I:$I,Incentive_Calc!$A113,'Sales RAW DATA'!$D:$D,"B2",'Sales RAW DATA'!$E:$E,Incentive_Calc!AB$5)/SUMIFS('Sales RAW DATA'!$F:$F,'Sales RAW DATA'!$I:$I,Incentive_Calc!$A113,'Sales RAW DATA'!$D:$D,"B2",'Sales RAW DATA'!$E:$E,Incentive_Calc!AB$5),"")</f>
        <v>0.82184284476747871</v>
      </c>
      <c r="AC113" s="44">
        <f>SUMIFS('Sales RAW DATA'!$G:$G,'Sales RAW DATA'!$I:$I,Incentive_Calc!$A113,'Sales RAW DATA'!$D:$D,"B2")/SUMIFS('Sales RAW DATA'!$F:$F,'Sales RAW DATA'!$I:$I,Incentive_Calc!$A113,'Sales RAW DATA'!$D:$D,"B2")</f>
        <v>0.84508902401988828</v>
      </c>
      <c r="AD113" s="44">
        <f>IFERROR(SUMIFS('Sales RAW DATA'!$G:$G,'Sales RAW DATA'!$I:$I,Incentive_Calc!$A113,'Sales RAW DATA'!$D:$D,"B3",'Sales RAW DATA'!$E:$E,Incentive_Calc!AD$5)/SUMIFS('Sales RAW DATA'!$F:$F,'Sales RAW DATA'!$I:$I,Incentive_Calc!$A113,'Sales RAW DATA'!$D:$D,"B3",'Sales RAW DATA'!$E:$E,Incentive_Calc!AD$5),"")</f>
        <v>0.70758211353088185</v>
      </c>
      <c r="AE113" s="44">
        <f>IFERROR(SUMIFS('Sales RAW DATA'!$G:$G,'Sales RAW DATA'!$I:$I,Incentive_Calc!$A113,'Sales RAW DATA'!$D:$D,"B3",'Sales RAW DATA'!$E:$E,Incentive_Calc!AE$5)/SUMIFS('Sales RAW DATA'!$F:$F,'Sales RAW DATA'!$I:$I,Incentive_Calc!$A113,'Sales RAW DATA'!$D:$D,"B3",'Sales RAW DATA'!$E:$E,Incentive_Calc!AE$5),"")</f>
        <v>0.75601402353425406</v>
      </c>
      <c r="AF113" s="44">
        <f>IFERROR(SUMIFS('Sales RAW DATA'!$G:$G,'Sales RAW DATA'!$I:$I,Incentive_Calc!$A113,'Sales RAW DATA'!$D:$D,"B3",'Sales RAW DATA'!$E:$E,Incentive_Calc!AF$5)/SUMIFS('Sales RAW DATA'!$F:$F,'Sales RAW DATA'!$I:$I,Incentive_Calc!$A113,'Sales RAW DATA'!$D:$D,"B3",'Sales RAW DATA'!$E:$E,Incentive_Calc!AF$5),"")</f>
        <v>0.95573246134781453</v>
      </c>
      <c r="AG113" s="44">
        <f>SUMIFS('Sales RAW DATA'!$G:$G,'Sales RAW DATA'!$I:$I,Incentive_Calc!$A113,'Sales RAW DATA'!$D:$D,"B3")/SUMIFS('Sales RAW DATA'!$F:$F,'Sales RAW DATA'!$I:$I,Incentive_Calc!$A113,'Sales RAW DATA'!$D:$D,"B3")</f>
        <v>0.8131717518062529</v>
      </c>
      <c r="AH113" s="44">
        <f>IFERROR(SUMIFS('Sales RAW DATA'!$G:$G,'Sales RAW DATA'!$I:$I,Incentive_Calc!$A113,'Sales RAW DATA'!$D:$D,"B4",'Sales RAW DATA'!$E:$E,Incentive_Calc!AH$5)/SUMIFS('Sales RAW DATA'!$F:$F,'Sales RAW DATA'!$I:$I,Incentive_Calc!$A113,'Sales RAW DATA'!$D:$D,"B4",'Sales RAW DATA'!$E:$E,Incentive_Calc!AH$5),"")</f>
        <v>1.5984800574533995</v>
      </c>
      <c r="AI113" s="44">
        <f>IFERROR(SUMIFS('Sales RAW DATA'!$G:$G,'Sales RAW DATA'!$I:$I,Incentive_Calc!$A113,'Sales RAW DATA'!$D:$D,"B4",'Sales RAW DATA'!$E:$E,Incentive_Calc!AI$5)/SUMIFS('Sales RAW DATA'!$F:$F,'Sales RAW DATA'!$I:$I,Incentive_Calc!$A113,'Sales RAW DATA'!$D:$D,"B4",'Sales RAW DATA'!$E:$E,Incentive_Calc!AI$5),"")</f>
        <v>1.2032736371908346</v>
      </c>
      <c r="AJ113" s="44">
        <f>IFERROR(SUMIFS('Sales RAW DATA'!$G:$G,'Sales RAW DATA'!$I:$I,Incentive_Calc!$A113,'Sales RAW DATA'!$D:$D,"B4",'Sales RAW DATA'!$E:$E,Incentive_Calc!AJ$5)/SUMIFS('Sales RAW DATA'!$F:$F,'Sales RAW DATA'!$I:$I,Incentive_Calc!$A113,'Sales RAW DATA'!$D:$D,"B4",'Sales RAW DATA'!$E:$E,Incentive_Calc!AJ$5),"")</f>
        <v>1.1776552193539993</v>
      </c>
      <c r="AK113" s="44">
        <f>SUMIFS('Sales RAW DATA'!$G:$G,'Sales RAW DATA'!$I:$I,Incentive_Calc!$A113,'Sales RAW DATA'!$D:$D,"B4")/SUMIFS('Sales RAW DATA'!$F:$F,'Sales RAW DATA'!$I:$I,Incentive_Calc!$A113,'Sales RAW DATA'!$D:$D,"B4")</f>
        <v>1.3216217334915423</v>
      </c>
      <c r="AL113" s="44">
        <f>IFERROR(SUMIFS('Sales RAW DATA'!$G:$G,'Sales RAW DATA'!$I:$I,Incentive_Calc!$A113,'Sales RAW DATA'!$D:$D,"B5",'Sales RAW DATA'!$E:$E,Incentive_Calc!AL$5)/SUMIFS('Sales RAW DATA'!$F:$F,'Sales RAW DATA'!$I:$I,Incentive_Calc!$A113,'Sales RAW DATA'!$D:$D,"B5",'Sales RAW DATA'!$E:$E,Incentive_Calc!AL$5),"")</f>
        <v>1.3893078490009969</v>
      </c>
      <c r="AM113" s="44">
        <f>IFERROR(SUMIFS('Sales RAW DATA'!$G:$G,'Sales RAW DATA'!$I:$I,Incentive_Calc!$A113,'Sales RAW DATA'!$D:$D,"B5",'Sales RAW DATA'!$E:$E,Incentive_Calc!AM$5)/SUMIFS('Sales RAW DATA'!$F:$F,'Sales RAW DATA'!$I:$I,Incentive_Calc!$A113,'Sales RAW DATA'!$D:$D,"B5",'Sales RAW DATA'!$E:$E,Incentive_Calc!AM$5),"")</f>
        <v>1.2324563198166865</v>
      </c>
      <c r="AN113" s="44">
        <f>IFERROR(SUMIFS('Sales RAW DATA'!$G:$G,'Sales RAW DATA'!$I:$I,Incentive_Calc!$A113,'Sales RAW DATA'!$D:$D,"B5",'Sales RAW DATA'!$E:$E,Incentive_Calc!AN$5)/SUMIFS('Sales RAW DATA'!$F:$F,'Sales RAW DATA'!$I:$I,Incentive_Calc!$A113,'Sales RAW DATA'!$D:$D,"B5",'Sales RAW DATA'!$E:$E,Incentive_Calc!AN$5),"")</f>
        <v>0.91340272346228668</v>
      </c>
      <c r="AO113" s="44">
        <f>SUMIFS('Sales RAW DATA'!$G:$G,'Sales RAW DATA'!$I:$I,Incentive_Calc!$A113,'Sales RAW DATA'!$D:$D,"B5")/SUMIFS('Sales RAW DATA'!$F:$F,'Sales RAW DATA'!$I:$I,Incentive_Calc!$A113,'Sales RAW DATA'!$D:$D,"B5")</f>
        <v>1.1726103791230407</v>
      </c>
      <c r="AP113" s="42">
        <f>SUM(SUMIFS('Sales RAW DATA'!$F$2:$F$22804,'Sales RAW DATA'!$I$2:$I$22804,Incentive_Calc!$A113,'Sales RAW DATA'!$D$2:$D$22804,"B1"),SUMIFS('Sales RAW DATA'!$F$2:$F$22804,'Sales RAW DATA'!$I$2:$I$22804,Incentive_Calc!$A113,'Sales RAW DATA'!$D$2:$D$22804,"B2"),SUMIFS('Sales RAW DATA'!$F$2:$F$22804,'Sales RAW DATA'!$I$2:$I$22804,Incentive_Calc!$A113,'Sales RAW DATA'!$D$2:$D$22804,"B3"),SUMIFS('Sales RAW DATA'!$F$2:$F$22804,'Sales RAW DATA'!$I$2:$I$22804,Incentive_Calc!$A113,'Sales RAW DATA'!$D$2:$D$22804,"B4"),SUMIFS('Sales RAW DATA'!$F$2:$F$22804,'Sales RAW DATA'!$I$2:$I$22804,Incentive_Calc!$A113,'Sales RAW DATA'!$D$2:$D$22804,"B5"))</f>
        <v>1485810</v>
      </c>
      <c r="AQ113" s="42">
        <f>SUM(SUMIFS('Sales RAW DATA'!$G$2:$G$22804,'Sales RAW DATA'!$I$2:$I$22804,Incentive_Calc!$A113,'Sales RAW DATA'!$D$2:$D$22804,"B1"),SUMIFS('Sales RAW DATA'!$G$2:$G$22804,'Sales RAW DATA'!$I$2:$I$22804,Incentive_Calc!$A113,'Sales RAW DATA'!$D$2:$D$22804,"B2"),SUMIFS('Sales RAW DATA'!$G$2:$G$22804,'Sales RAW DATA'!$I$2:$I$22804,Incentive_Calc!$A113,'Sales RAW DATA'!$D$2:$D$22804,"B3"),SUMIFS('Sales RAW DATA'!$G$2:$G$22804,'Sales RAW DATA'!$I$2:$I$22804,Incentive_Calc!$A113,'Sales RAW DATA'!$D$2:$D$22804,"B4"),SUMIFS('Sales RAW DATA'!$G$2:$G$22804,'Sales RAW DATA'!$I$2:$I$22804,Incentive_Calc!$A113,'Sales RAW DATA'!$D$2:$D$22804,"B5"))</f>
        <v>1337553</v>
      </c>
      <c r="AR113" s="45">
        <f t="shared" si="30"/>
        <v>90.021806287479549</v>
      </c>
      <c r="AS113" s="45">
        <f t="shared" si="31"/>
        <v>90</v>
      </c>
      <c r="AT113" s="46">
        <v>1.07</v>
      </c>
      <c r="AU113" s="46">
        <v>0.85</v>
      </c>
      <c r="AV113" s="43" t="str">
        <f t="shared" si="17"/>
        <v>Yes</v>
      </c>
      <c r="AW113" s="43" t="str">
        <f t="shared" si="18"/>
        <v>Yes</v>
      </c>
      <c r="AX113" s="43" t="str">
        <f t="shared" si="19"/>
        <v>Yes</v>
      </c>
      <c r="AY113" s="43" t="str">
        <f t="shared" si="32"/>
        <v>Yes</v>
      </c>
    </row>
    <row r="114" spans="1:51" x14ac:dyDescent="0.35">
      <c r="A114" s="21" t="s">
        <v>988</v>
      </c>
      <c r="B114" s="21" t="s">
        <v>514</v>
      </c>
      <c r="C114" s="21" t="str">
        <f>_xlfn.XLOOKUP($A114,'Employee List'!$E:$E,'Employee List'!$D:$D,0)</f>
        <v>SF</v>
      </c>
      <c r="D114" s="42" cm="1">
        <f t="array" ref="D114">IFERROR(IF($G114="Yes",INDEX('Payment Plan'!$D$6:$D$42,MATCH(1,(Incentive_Calc!$C114='Payment Plan'!$B$6:$B$42)*(Incentive_Calc!$U114='Payment Plan'!$C$6:$C$42),0)),""),"")</f>
        <v>41877.98876953125</v>
      </c>
      <c r="E114" s="42" cm="1">
        <f t="array" ref="E114">IFERROR(IF($H114="Yes",INDEX('Payment Plan'!$D$6:$D$42,MATCH(1,(Incentive_Calc!$C114='Payment Plan'!$B$6:$B$42)*(Incentive_Calc!$AS114='Payment Plan'!$C$6:$C$42),0)),""),"")</f>
        <v>56120.510188191547</v>
      </c>
      <c r="F114" s="42">
        <f t="shared" si="20"/>
        <v>97998.498957722797</v>
      </c>
      <c r="G114" s="43" t="str">
        <f t="shared" si="21"/>
        <v>Yes</v>
      </c>
      <c r="H114" s="21" t="str">
        <f t="shared" si="22"/>
        <v>Yes</v>
      </c>
      <c r="I114" s="42">
        <f>IFERROR(SUMIFS('Sales RAW DATA'!$F$2:$F$30000,'Sales RAW DATA'!$I$2:$I$30000,Incentive_Calc!$A114,'Sales RAW DATA'!$E$2:$E$30000,Incentive_Calc!I$5),"")</f>
        <v>870396</v>
      </c>
      <c r="J114" s="42">
        <f>IFERROR(SUMIFS('Sales RAW DATA'!$F$2:$F$30000,'Sales RAW DATA'!$I$2:$I$30000,Incentive_Calc!$A114,'Sales RAW DATA'!$E$2:$E$30000,Incentive_Calc!J$5),"")</f>
        <v>870917</v>
      </c>
      <c r="K114" s="42">
        <f>IFERROR(SUMIFS('Sales RAW DATA'!$F$2:$F$30000,'Sales RAW DATA'!$I$2:$I$30000,Incentive_Calc!$A114,'Sales RAW DATA'!$E$2:$E$30000,Incentive_Calc!K$5),"")</f>
        <v>893962</v>
      </c>
      <c r="L114" s="42">
        <f t="shared" si="23"/>
        <v>2635275</v>
      </c>
      <c r="M114" s="42">
        <f>IFERROR(SUMIFS('Sales RAW DATA'!$G$2:$G$30000,'Sales RAW DATA'!$I$2:$I$30000,Incentive_Calc!$A114,'Sales RAW DATA'!$E$2:$E$30000,Incentive_Calc!M$5),"")</f>
        <v>1010752</v>
      </c>
      <c r="N114" s="42">
        <f>IFERROR(SUMIFS('Sales RAW DATA'!$G$2:$G$30000,'Sales RAW DATA'!$I$2:$I$30000,Incentive_Calc!$A114,'Sales RAW DATA'!$E$2:$E$30000,Incentive_Calc!N$5),"")</f>
        <v>914065</v>
      </c>
      <c r="O114" s="42">
        <f>IFERROR(SUMIFS('Sales RAW DATA'!$G$2:$G$30000,'Sales RAW DATA'!$I$2:$I$30000,Incentive_Calc!$A114,'Sales RAW DATA'!$E$2:$E$30000,Incentive_Calc!O$5),"")</f>
        <v>920854</v>
      </c>
      <c r="P114" s="42">
        <f t="shared" si="24"/>
        <v>2845671</v>
      </c>
      <c r="Q114" s="44">
        <f t="shared" si="25"/>
        <v>1.1612553366513634</v>
      </c>
      <c r="R114" s="44">
        <f t="shared" si="26"/>
        <v>1.0495431826454185</v>
      </c>
      <c r="S114" s="44">
        <f t="shared" si="27"/>
        <v>1.0300818155581557</v>
      </c>
      <c r="T114" s="45">
        <f t="shared" si="28"/>
        <v>107.983834704158</v>
      </c>
      <c r="U114" s="45">
        <f t="shared" si="29"/>
        <v>107</v>
      </c>
      <c r="V114" s="44">
        <f>IFERROR(SUMIFS('Sales RAW DATA'!$G:$G,'Sales RAW DATA'!$I:$I,Incentive_Calc!$A114,'Sales RAW DATA'!$D:$D,"B1",'Sales RAW DATA'!$E:$E,Incentive_Calc!V$5)/SUMIFS('Sales RAW DATA'!$F:$F,'Sales RAW DATA'!$I:$I,Incentive_Calc!$A114,'Sales RAW DATA'!$D:$D,"B1",'Sales RAW DATA'!$E:$E,Incentive_Calc!V$5),"")</f>
        <v>1.2050606610202321</v>
      </c>
      <c r="W114" s="44">
        <f>IFERROR(SUMIFS('Sales RAW DATA'!$G:$G,'Sales RAW DATA'!$I:$I,Incentive_Calc!$A114,'Sales RAW DATA'!$D:$D,"B1",'Sales RAW DATA'!$E:$E,Incentive_Calc!W$5)/SUMIFS('Sales RAW DATA'!$F:$F,'Sales RAW DATA'!$I:$I,Incentive_Calc!$A114,'Sales RAW DATA'!$D:$D,"B1",'Sales RAW DATA'!$E:$E,Incentive_Calc!W$5),"")</f>
        <v>1.2429326024214482</v>
      </c>
      <c r="X114" s="44">
        <f>IFERROR(SUMIFS('Sales RAW DATA'!$G:$G,'Sales RAW DATA'!$I:$I,Incentive_Calc!$A114,'Sales RAW DATA'!$D:$D,"B1",'Sales RAW DATA'!$E:$E,Incentive_Calc!X$5)/SUMIFS('Sales RAW DATA'!$F:$F,'Sales RAW DATA'!$I:$I,Incentive_Calc!$A114,'Sales RAW DATA'!$D:$D,"B1",'Sales RAW DATA'!$E:$E,Incentive_Calc!X$5),"")</f>
        <v>1.0864774939977693</v>
      </c>
      <c r="Y114" s="44">
        <f>SUMIFS('Sales RAW DATA'!$G:$G,'Sales RAW DATA'!$I:$I,Incentive_Calc!$A114,'Sales RAW DATA'!$D:$D,"B1")/SUMIFS('Sales RAW DATA'!$F:$F,'Sales RAW DATA'!$I:$I,Incentive_Calc!$A114,'Sales RAW DATA'!$D:$D,"B1")</f>
        <v>1.1796551745064601</v>
      </c>
      <c r="Z114" s="44">
        <f>IFERROR(SUMIFS('Sales RAW DATA'!$G:$G,'Sales RAW DATA'!$I:$I,Incentive_Calc!$A114,'Sales RAW DATA'!$D:$D,"B2",'Sales RAW DATA'!$E:$E,Incentive_Calc!Z$5)/SUMIFS('Sales RAW DATA'!$F:$F,'Sales RAW DATA'!$I:$I,Incentive_Calc!$A114,'Sales RAW DATA'!$D:$D,"B2",'Sales RAW DATA'!$E:$E,Incentive_Calc!Z$5),"")</f>
        <v>1.1406202468819546</v>
      </c>
      <c r="AA114" s="44">
        <f>IFERROR(SUMIFS('Sales RAW DATA'!$G:$G,'Sales RAW DATA'!$I:$I,Incentive_Calc!$A114,'Sales RAW DATA'!$D:$D,"B2",'Sales RAW DATA'!$E:$E,Incentive_Calc!AA$5)/SUMIFS('Sales RAW DATA'!$F:$F,'Sales RAW DATA'!$I:$I,Incentive_Calc!$A114,'Sales RAW DATA'!$D:$D,"B2",'Sales RAW DATA'!$E:$E,Incentive_Calc!AA$5),"")</f>
        <v>0.94274447704655895</v>
      </c>
      <c r="AB114" s="44">
        <f>IFERROR(SUMIFS('Sales RAW DATA'!$G:$G,'Sales RAW DATA'!$I:$I,Incentive_Calc!$A114,'Sales RAW DATA'!$D:$D,"B2",'Sales RAW DATA'!$E:$E,Incentive_Calc!AB$5)/SUMIFS('Sales RAW DATA'!$F:$F,'Sales RAW DATA'!$I:$I,Incentive_Calc!$A114,'Sales RAW DATA'!$D:$D,"B2",'Sales RAW DATA'!$E:$E,Incentive_Calc!AB$5),"")</f>
        <v>1.1602599841544645</v>
      </c>
      <c r="AC114" s="44">
        <f>SUMIFS('Sales RAW DATA'!$G:$G,'Sales RAW DATA'!$I:$I,Incentive_Calc!$A114,'Sales RAW DATA'!$D:$D,"B2")/SUMIFS('Sales RAW DATA'!$F:$F,'Sales RAW DATA'!$I:$I,Incentive_Calc!$A114,'Sales RAW DATA'!$D:$D,"B2")</f>
        <v>1.0821309542121724</v>
      </c>
      <c r="AD114" s="44">
        <f>IFERROR(SUMIFS('Sales RAW DATA'!$G:$G,'Sales RAW DATA'!$I:$I,Incentive_Calc!$A114,'Sales RAW DATA'!$D:$D,"B3",'Sales RAW DATA'!$E:$E,Incentive_Calc!AD$5)/SUMIFS('Sales RAW DATA'!$F:$F,'Sales RAW DATA'!$I:$I,Incentive_Calc!$A114,'Sales RAW DATA'!$D:$D,"B3",'Sales RAW DATA'!$E:$E,Incentive_Calc!AD$5),"")</f>
        <v>0.90656109791501716</v>
      </c>
      <c r="AE114" s="44">
        <f>IFERROR(SUMIFS('Sales RAW DATA'!$G:$G,'Sales RAW DATA'!$I:$I,Incentive_Calc!$A114,'Sales RAW DATA'!$D:$D,"B3",'Sales RAW DATA'!$E:$E,Incentive_Calc!AE$5)/SUMIFS('Sales RAW DATA'!$F:$F,'Sales RAW DATA'!$I:$I,Incentive_Calc!$A114,'Sales RAW DATA'!$D:$D,"B3",'Sales RAW DATA'!$E:$E,Incentive_Calc!AE$5),"")</f>
        <v>0.83974592976564211</v>
      </c>
      <c r="AF114" s="44">
        <f>IFERROR(SUMIFS('Sales RAW DATA'!$G:$G,'Sales RAW DATA'!$I:$I,Incentive_Calc!$A114,'Sales RAW DATA'!$D:$D,"B3",'Sales RAW DATA'!$E:$E,Incentive_Calc!AF$5)/SUMIFS('Sales RAW DATA'!$F:$F,'Sales RAW DATA'!$I:$I,Incentive_Calc!$A114,'Sales RAW DATA'!$D:$D,"B3",'Sales RAW DATA'!$E:$E,Incentive_Calc!AF$5),"")</f>
        <v>1.4287150453715707</v>
      </c>
      <c r="AG114" s="44">
        <f>SUMIFS('Sales RAW DATA'!$G:$G,'Sales RAW DATA'!$I:$I,Incentive_Calc!$A114,'Sales RAW DATA'!$D:$D,"B3")/SUMIFS('Sales RAW DATA'!$F:$F,'Sales RAW DATA'!$I:$I,Incentive_Calc!$A114,'Sales RAW DATA'!$D:$D,"B3")</f>
        <v>1.0802596044091961</v>
      </c>
      <c r="AH114" s="44">
        <f>IFERROR(SUMIFS('Sales RAW DATA'!$G:$G,'Sales RAW DATA'!$I:$I,Incentive_Calc!$A114,'Sales RAW DATA'!$D:$D,"B4",'Sales RAW DATA'!$E:$E,Incentive_Calc!AH$5)/SUMIFS('Sales RAW DATA'!$F:$F,'Sales RAW DATA'!$I:$I,Incentive_Calc!$A114,'Sales RAW DATA'!$D:$D,"B4",'Sales RAW DATA'!$E:$E,Incentive_Calc!AH$5),"")</f>
        <v>1.2851402447861087</v>
      </c>
      <c r="AI114" s="44">
        <f>IFERROR(SUMIFS('Sales RAW DATA'!$G:$G,'Sales RAW DATA'!$I:$I,Incentive_Calc!$A114,'Sales RAW DATA'!$D:$D,"B4",'Sales RAW DATA'!$E:$E,Incentive_Calc!AI$5)/SUMIFS('Sales RAW DATA'!$F:$F,'Sales RAW DATA'!$I:$I,Incentive_Calc!$A114,'Sales RAW DATA'!$D:$D,"B4",'Sales RAW DATA'!$E:$E,Incentive_Calc!AI$5),"")</f>
        <v>1.0002037463866851</v>
      </c>
      <c r="AJ114" s="44">
        <f>IFERROR(SUMIFS('Sales RAW DATA'!$G:$G,'Sales RAW DATA'!$I:$I,Incentive_Calc!$A114,'Sales RAW DATA'!$D:$D,"B4",'Sales RAW DATA'!$E:$E,Incentive_Calc!AJ$5)/SUMIFS('Sales RAW DATA'!$F:$F,'Sales RAW DATA'!$I:$I,Incentive_Calc!$A114,'Sales RAW DATA'!$D:$D,"B4",'Sales RAW DATA'!$E:$E,Incentive_Calc!AJ$5),"")</f>
        <v>0.86749624124485081</v>
      </c>
      <c r="AK114" s="44">
        <f>SUMIFS('Sales RAW DATA'!$G:$G,'Sales RAW DATA'!$I:$I,Incentive_Calc!$A114,'Sales RAW DATA'!$D:$D,"B4")/SUMIFS('Sales RAW DATA'!$F:$F,'Sales RAW DATA'!$I:$I,Incentive_Calc!$A114,'Sales RAW DATA'!$D:$D,"B4")</f>
        <v>1.0457964536215136</v>
      </c>
      <c r="AL114" s="44">
        <f>IFERROR(SUMIFS('Sales RAW DATA'!$G:$G,'Sales RAW DATA'!$I:$I,Incentive_Calc!$A114,'Sales RAW DATA'!$D:$D,"B5",'Sales RAW DATA'!$E:$E,Incentive_Calc!AL$5)/SUMIFS('Sales RAW DATA'!$F:$F,'Sales RAW DATA'!$I:$I,Incentive_Calc!$A114,'Sales RAW DATA'!$D:$D,"B5",'Sales RAW DATA'!$E:$E,Incentive_Calc!AL$5),"")</f>
        <v>1.854970017076367</v>
      </c>
      <c r="AM114" s="44">
        <f>IFERROR(SUMIFS('Sales RAW DATA'!$G:$G,'Sales RAW DATA'!$I:$I,Incentive_Calc!$A114,'Sales RAW DATA'!$D:$D,"B5",'Sales RAW DATA'!$E:$E,Incentive_Calc!AM$5)/SUMIFS('Sales RAW DATA'!$F:$F,'Sales RAW DATA'!$I:$I,Incentive_Calc!$A114,'Sales RAW DATA'!$D:$D,"B5",'Sales RAW DATA'!$E:$E,Incentive_Calc!AM$5),"")</f>
        <v>0.93600400215500656</v>
      </c>
      <c r="AN114" s="44">
        <f>IFERROR(SUMIFS('Sales RAW DATA'!$G:$G,'Sales RAW DATA'!$I:$I,Incentive_Calc!$A114,'Sales RAW DATA'!$D:$D,"B5",'Sales RAW DATA'!$E:$E,Incentive_Calc!AN$5)/SUMIFS('Sales RAW DATA'!$F:$F,'Sales RAW DATA'!$I:$I,Incentive_Calc!$A114,'Sales RAW DATA'!$D:$D,"B5",'Sales RAW DATA'!$E:$E,Incentive_Calc!AN$5),"")</f>
        <v>0.88736430449733661</v>
      </c>
      <c r="AO114" s="44">
        <f>SUMIFS('Sales RAW DATA'!$G:$G,'Sales RAW DATA'!$I:$I,Incentive_Calc!$A114,'Sales RAW DATA'!$D:$D,"B5")/SUMIFS('Sales RAW DATA'!$F:$F,'Sales RAW DATA'!$I:$I,Incentive_Calc!$A114,'Sales RAW DATA'!$D:$D,"B5")</f>
        <v>1.2044439495725543</v>
      </c>
      <c r="AP114" s="42">
        <f>SUM(SUMIFS('Sales RAW DATA'!$F$2:$F$22804,'Sales RAW DATA'!$I$2:$I$22804,Incentive_Calc!$A114,'Sales RAW DATA'!$D$2:$D$22804,"B1"),SUMIFS('Sales RAW DATA'!$F$2:$F$22804,'Sales RAW DATA'!$I$2:$I$22804,Incentive_Calc!$A114,'Sales RAW DATA'!$D$2:$D$22804,"B2"),SUMIFS('Sales RAW DATA'!$F$2:$F$22804,'Sales RAW DATA'!$I$2:$I$22804,Incentive_Calc!$A114,'Sales RAW DATA'!$D$2:$D$22804,"B3"),SUMIFS('Sales RAW DATA'!$F$2:$F$22804,'Sales RAW DATA'!$I$2:$I$22804,Incentive_Calc!$A114,'Sales RAW DATA'!$D$2:$D$22804,"B4"),SUMIFS('Sales RAW DATA'!$F$2:$F$22804,'Sales RAW DATA'!$I$2:$I$22804,Incentive_Calc!$A114,'Sales RAW DATA'!$D$2:$D$22804,"B5"))</f>
        <v>1639996</v>
      </c>
      <c r="AQ114" s="42">
        <f>SUM(SUMIFS('Sales RAW DATA'!$G$2:$G$22804,'Sales RAW DATA'!$I$2:$I$22804,Incentive_Calc!$A114,'Sales RAW DATA'!$D$2:$D$22804,"B1"),SUMIFS('Sales RAW DATA'!$G$2:$G$22804,'Sales RAW DATA'!$I$2:$I$22804,Incentive_Calc!$A114,'Sales RAW DATA'!$D$2:$D$22804,"B2"),SUMIFS('Sales RAW DATA'!$G$2:$G$22804,'Sales RAW DATA'!$I$2:$I$22804,Incentive_Calc!$A114,'Sales RAW DATA'!$D$2:$D$22804,"B3"),SUMIFS('Sales RAW DATA'!$G$2:$G$22804,'Sales RAW DATA'!$I$2:$I$22804,Incentive_Calc!$A114,'Sales RAW DATA'!$D$2:$D$22804,"B4"),SUMIFS('Sales RAW DATA'!$G$2:$G$22804,'Sales RAW DATA'!$I$2:$I$22804,Incentive_Calc!$A114,'Sales RAW DATA'!$D$2:$D$22804,"B5"))</f>
        <v>1855774</v>
      </c>
      <c r="AR114" s="45">
        <f t="shared" si="30"/>
        <v>113.15722721274931</v>
      </c>
      <c r="AS114" s="45">
        <f t="shared" si="31"/>
        <v>113</v>
      </c>
      <c r="AT114" s="46">
        <v>1.03</v>
      </c>
      <c r="AU114" s="46">
        <v>0.92</v>
      </c>
      <c r="AV114" s="43" t="str">
        <f t="shared" si="17"/>
        <v>Yes</v>
      </c>
      <c r="AW114" s="43" t="str">
        <f t="shared" si="18"/>
        <v>Yes</v>
      </c>
      <c r="AX114" s="43" t="str">
        <f t="shared" si="19"/>
        <v>Yes</v>
      </c>
      <c r="AY114" s="43" t="str">
        <f t="shared" si="32"/>
        <v>Yes</v>
      </c>
    </row>
    <row r="115" spans="1:51" x14ac:dyDescent="0.35">
      <c r="A115" s="21" t="s">
        <v>989</v>
      </c>
      <c r="B115" s="21" t="s">
        <v>515</v>
      </c>
      <c r="C115" s="21" t="str">
        <f>_xlfn.XLOOKUP($A115,'Employee List'!$E:$E,'Employee List'!$D:$D,0)</f>
        <v>SF</v>
      </c>
      <c r="D115" s="42" cm="1">
        <f t="array" ref="D115">IFERROR(IF($G115="Yes",INDEX('Payment Plan'!$D$6:$D$42,MATCH(1,(Incentive_Calc!$C115='Payment Plan'!$B$6:$B$42)*(Incentive_Calc!$U115='Payment Plan'!$C$6:$C$42),0)),""),"")</f>
        <v>41877.98876953125</v>
      </c>
      <c r="E115" s="42" cm="1">
        <f t="array" ref="E115">IFERROR(IF($H115="Yes",INDEX('Payment Plan'!$D$6:$D$42,MATCH(1,(Incentive_Calc!$C115='Payment Plan'!$B$6:$B$42)*(Incentive_Calc!$AS115='Payment Plan'!$C$6:$C$42),0)),""),"")</f>
        <v>61872.862482481185</v>
      </c>
      <c r="F115" s="42">
        <f t="shared" si="20"/>
        <v>103750.85125201243</v>
      </c>
      <c r="G115" s="43" t="str">
        <f t="shared" si="21"/>
        <v>Yes</v>
      </c>
      <c r="H115" s="21" t="str">
        <f t="shared" si="22"/>
        <v>Yes</v>
      </c>
      <c r="I115" s="42">
        <f>IFERROR(SUMIFS('Sales RAW DATA'!$F$2:$F$30000,'Sales RAW DATA'!$I$2:$I$30000,Incentive_Calc!$A115,'Sales RAW DATA'!$E$2:$E$30000,Incentive_Calc!I$5),"")</f>
        <v>838417</v>
      </c>
      <c r="J115" s="42">
        <f>IFERROR(SUMIFS('Sales RAW DATA'!$F$2:$F$30000,'Sales RAW DATA'!$I$2:$I$30000,Incentive_Calc!$A115,'Sales RAW DATA'!$E$2:$E$30000,Incentive_Calc!J$5),"")</f>
        <v>865128</v>
      </c>
      <c r="K115" s="42">
        <f>IFERROR(SUMIFS('Sales RAW DATA'!$F$2:$F$30000,'Sales RAW DATA'!$I$2:$I$30000,Incentive_Calc!$A115,'Sales RAW DATA'!$E$2:$E$30000,Incentive_Calc!K$5),"")</f>
        <v>872276</v>
      </c>
      <c r="L115" s="42">
        <f t="shared" si="23"/>
        <v>2575821</v>
      </c>
      <c r="M115" s="42">
        <f>IFERROR(SUMIFS('Sales RAW DATA'!$G$2:$G$30000,'Sales RAW DATA'!$I$2:$I$30000,Incentive_Calc!$A115,'Sales RAW DATA'!$E$2:$E$30000,Incentive_Calc!M$5),"")</f>
        <v>946608</v>
      </c>
      <c r="N115" s="42">
        <f>IFERROR(SUMIFS('Sales RAW DATA'!$G$2:$G$30000,'Sales RAW DATA'!$I$2:$I$30000,Incentive_Calc!$A115,'Sales RAW DATA'!$E$2:$E$30000,Incentive_Calc!N$5),"")</f>
        <v>915967</v>
      </c>
      <c r="O115" s="42">
        <f>IFERROR(SUMIFS('Sales RAW DATA'!$G$2:$G$30000,'Sales RAW DATA'!$I$2:$I$30000,Incentive_Calc!$A115,'Sales RAW DATA'!$E$2:$E$30000,Incentive_Calc!O$5),"")</f>
        <v>905404</v>
      </c>
      <c r="P115" s="42">
        <f t="shared" si="24"/>
        <v>2767979</v>
      </c>
      <c r="Q115" s="44">
        <f t="shared" si="25"/>
        <v>1.1290419922305965</v>
      </c>
      <c r="R115" s="44">
        <f t="shared" si="26"/>
        <v>1.0587647145855874</v>
      </c>
      <c r="S115" s="44">
        <f t="shared" si="27"/>
        <v>1.0379788048736869</v>
      </c>
      <c r="T115" s="45">
        <f t="shared" si="28"/>
        <v>107.4600680715003</v>
      </c>
      <c r="U115" s="45">
        <f t="shared" si="29"/>
        <v>107</v>
      </c>
      <c r="V115" s="44">
        <f>IFERROR(SUMIFS('Sales RAW DATA'!$G:$G,'Sales RAW DATA'!$I:$I,Incentive_Calc!$A115,'Sales RAW DATA'!$D:$D,"B1",'Sales RAW DATA'!$E:$E,Incentive_Calc!V$5)/SUMIFS('Sales RAW DATA'!$F:$F,'Sales RAW DATA'!$I:$I,Incentive_Calc!$A115,'Sales RAW DATA'!$D:$D,"B1",'Sales RAW DATA'!$E:$E,Incentive_Calc!V$5),"")</f>
        <v>1.2196098604050674</v>
      </c>
      <c r="W115" s="44">
        <f>IFERROR(SUMIFS('Sales RAW DATA'!$G:$G,'Sales RAW DATA'!$I:$I,Incentive_Calc!$A115,'Sales RAW DATA'!$D:$D,"B1",'Sales RAW DATA'!$E:$E,Incentive_Calc!W$5)/SUMIFS('Sales RAW DATA'!$F:$F,'Sales RAW DATA'!$I:$I,Incentive_Calc!$A115,'Sales RAW DATA'!$D:$D,"B1",'Sales RAW DATA'!$E:$E,Incentive_Calc!W$5),"")</f>
        <v>0.89895334305353047</v>
      </c>
      <c r="X115" s="44">
        <f>IFERROR(SUMIFS('Sales RAW DATA'!$G:$G,'Sales RAW DATA'!$I:$I,Incentive_Calc!$A115,'Sales RAW DATA'!$D:$D,"B1",'Sales RAW DATA'!$E:$E,Incentive_Calc!X$5)/SUMIFS('Sales RAW DATA'!$F:$F,'Sales RAW DATA'!$I:$I,Incentive_Calc!$A115,'Sales RAW DATA'!$D:$D,"B1",'Sales RAW DATA'!$E:$E,Incentive_Calc!X$5),"")</f>
        <v>0.98993065398957625</v>
      </c>
      <c r="Y115" s="44">
        <f>SUMIFS('Sales RAW DATA'!$G:$G,'Sales RAW DATA'!$I:$I,Incentive_Calc!$A115,'Sales RAW DATA'!$D:$D,"B1")/SUMIFS('Sales RAW DATA'!$F:$F,'Sales RAW DATA'!$I:$I,Incentive_Calc!$A115,'Sales RAW DATA'!$D:$D,"B1")</f>
        <v>1.0388562385404247</v>
      </c>
      <c r="Z115" s="44">
        <f>IFERROR(SUMIFS('Sales RAW DATA'!$G:$G,'Sales RAW DATA'!$I:$I,Incentive_Calc!$A115,'Sales RAW DATA'!$D:$D,"B2",'Sales RAW DATA'!$E:$E,Incentive_Calc!Z$5)/SUMIFS('Sales RAW DATA'!$F:$F,'Sales RAW DATA'!$I:$I,Incentive_Calc!$A115,'Sales RAW DATA'!$D:$D,"B2",'Sales RAW DATA'!$E:$E,Incentive_Calc!Z$5),"")</f>
        <v>1.112862584936529</v>
      </c>
      <c r="AA115" s="44">
        <f>IFERROR(SUMIFS('Sales RAW DATA'!$G:$G,'Sales RAW DATA'!$I:$I,Incentive_Calc!$A115,'Sales RAW DATA'!$D:$D,"B2",'Sales RAW DATA'!$E:$E,Incentive_Calc!AA$5)/SUMIFS('Sales RAW DATA'!$F:$F,'Sales RAW DATA'!$I:$I,Incentive_Calc!$A115,'Sales RAW DATA'!$D:$D,"B2",'Sales RAW DATA'!$E:$E,Incentive_Calc!AA$5),"")</f>
        <v>0.99486561300116083</v>
      </c>
      <c r="AB115" s="44">
        <f>IFERROR(SUMIFS('Sales RAW DATA'!$G:$G,'Sales RAW DATA'!$I:$I,Incentive_Calc!$A115,'Sales RAW DATA'!$D:$D,"B2",'Sales RAW DATA'!$E:$E,Incentive_Calc!AB$5)/SUMIFS('Sales RAW DATA'!$F:$F,'Sales RAW DATA'!$I:$I,Incentive_Calc!$A115,'Sales RAW DATA'!$D:$D,"B2",'Sales RAW DATA'!$E:$E,Incentive_Calc!AB$5),"")</f>
        <v>1.0720818839532791</v>
      </c>
      <c r="AC115" s="44">
        <f>SUMIFS('Sales RAW DATA'!$G:$G,'Sales RAW DATA'!$I:$I,Incentive_Calc!$A115,'Sales RAW DATA'!$D:$D,"B2")/SUMIFS('Sales RAW DATA'!$F:$F,'Sales RAW DATA'!$I:$I,Incentive_Calc!$A115,'Sales RAW DATA'!$D:$D,"B2")</f>
        <v>1.0587781794980859</v>
      </c>
      <c r="AD115" s="44">
        <f>IFERROR(SUMIFS('Sales RAW DATA'!$G:$G,'Sales RAW DATA'!$I:$I,Incentive_Calc!$A115,'Sales RAW DATA'!$D:$D,"B3",'Sales RAW DATA'!$E:$E,Incentive_Calc!AD$5)/SUMIFS('Sales RAW DATA'!$F:$F,'Sales RAW DATA'!$I:$I,Incentive_Calc!$A115,'Sales RAW DATA'!$D:$D,"B3",'Sales RAW DATA'!$E:$E,Incentive_Calc!AD$5),"")</f>
        <v>1.0199800678459858</v>
      </c>
      <c r="AE115" s="44">
        <f>IFERROR(SUMIFS('Sales RAW DATA'!$G:$G,'Sales RAW DATA'!$I:$I,Incentive_Calc!$A115,'Sales RAW DATA'!$D:$D,"B3",'Sales RAW DATA'!$E:$E,Incentive_Calc!AE$5)/SUMIFS('Sales RAW DATA'!$F:$F,'Sales RAW DATA'!$I:$I,Incentive_Calc!$A115,'Sales RAW DATA'!$D:$D,"B3",'Sales RAW DATA'!$E:$E,Incentive_Calc!AE$5),"")</f>
        <v>1.4273956667151375</v>
      </c>
      <c r="AF115" s="44">
        <f>IFERROR(SUMIFS('Sales RAW DATA'!$G:$G,'Sales RAW DATA'!$I:$I,Incentive_Calc!$A115,'Sales RAW DATA'!$D:$D,"B3",'Sales RAW DATA'!$E:$E,Incentive_Calc!AF$5)/SUMIFS('Sales RAW DATA'!$F:$F,'Sales RAW DATA'!$I:$I,Incentive_Calc!$A115,'Sales RAW DATA'!$D:$D,"B3",'Sales RAW DATA'!$E:$E,Incentive_Calc!AF$5),"")</f>
        <v>1.4871275696751145</v>
      </c>
      <c r="AG115" s="44">
        <f>SUMIFS('Sales RAW DATA'!$G:$G,'Sales RAW DATA'!$I:$I,Incentive_Calc!$A115,'Sales RAW DATA'!$D:$D,"B3")/SUMIFS('Sales RAW DATA'!$F:$F,'Sales RAW DATA'!$I:$I,Incentive_Calc!$A115,'Sales RAW DATA'!$D:$D,"B3")</f>
        <v>1.3192203725674865</v>
      </c>
      <c r="AH115" s="44">
        <f>IFERROR(SUMIFS('Sales RAW DATA'!$G:$G,'Sales RAW DATA'!$I:$I,Incentive_Calc!$A115,'Sales RAW DATA'!$D:$D,"B4",'Sales RAW DATA'!$E:$E,Incentive_Calc!AH$5)/SUMIFS('Sales RAW DATA'!$F:$F,'Sales RAW DATA'!$I:$I,Incentive_Calc!$A115,'Sales RAW DATA'!$D:$D,"B4",'Sales RAW DATA'!$E:$E,Incentive_Calc!AH$5),"")</f>
        <v>1.2657765960455973</v>
      </c>
      <c r="AI115" s="44">
        <f>IFERROR(SUMIFS('Sales RAW DATA'!$G:$G,'Sales RAW DATA'!$I:$I,Incentive_Calc!$A115,'Sales RAW DATA'!$D:$D,"B4",'Sales RAW DATA'!$E:$E,Incentive_Calc!AI$5)/SUMIFS('Sales RAW DATA'!$F:$F,'Sales RAW DATA'!$I:$I,Incentive_Calc!$A115,'Sales RAW DATA'!$D:$D,"B4",'Sales RAW DATA'!$E:$E,Incentive_Calc!AI$5),"")</f>
        <v>1.4177945641438343</v>
      </c>
      <c r="AJ115" s="44">
        <f>IFERROR(SUMIFS('Sales RAW DATA'!$G:$G,'Sales RAW DATA'!$I:$I,Incentive_Calc!$A115,'Sales RAW DATA'!$D:$D,"B4",'Sales RAW DATA'!$E:$E,Incentive_Calc!AJ$5)/SUMIFS('Sales RAW DATA'!$F:$F,'Sales RAW DATA'!$I:$I,Incentive_Calc!$A115,'Sales RAW DATA'!$D:$D,"B4",'Sales RAW DATA'!$E:$E,Incentive_Calc!AJ$5),"")</f>
        <v>1.1888496998948086</v>
      </c>
      <c r="AK115" s="44">
        <f>SUMIFS('Sales RAW DATA'!$G:$G,'Sales RAW DATA'!$I:$I,Incentive_Calc!$A115,'Sales RAW DATA'!$D:$D,"B4")/SUMIFS('Sales RAW DATA'!$F:$F,'Sales RAW DATA'!$I:$I,Incentive_Calc!$A115,'Sales RAW DATA'!$D:$D,"B4")</f>
        <v>1.2898847607857939</v>
      </c>
      <c r="AL115" s="44">
        <f>IFERROR(SUMIFS('Sales RAW DATA'!$G:$G,'Sales RAW DATA'!$I:$I,Incentive_Calc!$A115,'Sales RAW DATA'!$D:$D,"B5",'Sales RAW DATA'!$E:$E,Incentive_Calc!AL$5)/SUMIFS('Sales RAW DATA'!$F:$F,'Sales RAW DATA'!$I:$I,Incentive_Calc!$A115,'Sales RAW DATA'!$D:$D,"B5",'Sales RAW DATA'!$E:$E,Incentive_Calc!AL$5),"")</f>
        <v>1.248064694498203</v>
      </c>
      <c r="AM115" s="44">
        <f>IFERROR(SUMIFS('Sales RAW DATA'!$G:$G,'Sales RAW DATA'!$I:$I,Incentive_Calc!$A115,'Sales RAW DATA'!$D:$D,"B5",'Sales RAW DATA'!$E:$E,Incentive_Calc!AM$5)/SUMIFS('Sales RAW DATA'!$F:$F,'Sales RAW DATA'!$I:$I,Incentive_Calc!$A115,'Sales RAW DATA'!$D:$D,"B5",'Sales RAW DATA'!$E:$E,Incentive_Calc!AM$5),"")</f>
        <v>0.95354235349525662</v>
      </c>
      <c r="AN115" s="44">
        <f>IFERROR(SUMIFS('Sales RAW DATA'!$G:$G,'Sales RAW DATA'!$I:$I,Incentive_Calc!$A115,'Sales RAW DATA'!$D:$D,"B5",'Sales RAW DATA'!$E:$E,Incentive_Calc!AN$5)/SUMIFS('Sales RAW DATA'!$F:$F,'Sales RAW DATA'!$I:$I,Incentive_Calc!$A115,'Sales RAW DATA'!$D:$D,"B5",'Sales RAW DATA'!$E:$E,Incentive_Calc!AN$5),"")</f>
        <v>0.84667683735738919</v>
      </c>
      <c r="AO115" s="44">
        <f>SUMIFS('Sales RAW DATA'!$G:$G,'Sales RAW DATA'!$I:$I,Incentive_Calc!$A115,'Sales RAW DATA'!$D:$D,"B5")/SUMIFS('Sales RAW DATA'!$F:$F,'Sales RAW DATA'!$I:$I,Incentive_Calc!$A115,'Sales RAW DATA'!$D:$D,"B5")</f>
        <v>1.0132186367014209</v>
      </c>
      <c r="AP115" s="42">
        <f>SUM(SUMIFS('Sales RAW DATA'!$F$2:$F$22804,'Sales RAW DATA'!$I$2:$I$22804,Incentive_Calc!$A115,'Sales RAW DATA'!$D$2:$D$22804,"B1"),SUMIFS('Sales RAW DATA'!$F$2:$F$22804,'Sales RAW DATA'!$I$2:$I$22804,Incentive_Calc!$A115,'Sales RAW DATA'!$D$2:$D$22804,"B2"),SUMIFS('Sales RAW DATA'!$F$2:$F$22804,'Sales RAW DATA'!$I$2:$I$22804,Incentive_Calc!$A115,'Sales RAW DATA'!$D$2:$D$22804,"B3"),SUMIFS('Sales RAW DATA'!$F$2:$F$22804,'Sales RAW DATA'!$I$2:$I$22804,Incentive_Calc!$A115,'Sales RAW DATA'!$D$2:$D$22804,"B4"),SUMIFS('Sales RAW DATA'!$F$2:$F$22804,'Sales RAW DATA'!$I$2:$I$22804,Incentive_Calc!$A115,'Sales RAW DATA'!$D$2:$D$22804,"B5"))</f>
        <v>1581444</v>
      </c>
      <c r="AQ115" s="42">
        <f>SUM(SUMIFS('Sales RAW DATA'!$G$2:$G$22804,'Sales RAW DATA'!$I$2:$I$22804,Incentive_Calc!$A115,'Sales RAW DATA'!$D$2:$D$22804,"B1"),SUMIFS('Sales RAW DATA'!$G$2:$G$22804,'Sales RAW DATA'!$I$2:$I$22804,Incentive_Calc!$A115,'Sales RAW DATA'!$D$2:$D$22804,"B2"),SUMIFS('Sales RAW DATA'!$G$2:$G$22804,'Sales RAW DATA'!$I$2:$I$22804,Incentive_Calc!$A115,'Sales RAW DATA'!$D$2:$D$22804,"B3"),SUMIFS('Sales RAW DATA'!$G$2:$G$22804,'Sales RAW DATA'!$I$2:$I$22804,Incentive_Calc!$A115,'Sales RAW DATA'!$D$2:$D$22804,"B4"),SUMIFS('Sales RAW DATA'!$G$2:$G$22804,'Sales RAW DATA'!$I$2:$I$22804,Incentive_Calc!$A115,'Sales RAW DATA'!$D$2:$D$22804,"B5"))</f>
        <v>1820020</v>
      </c>
      <c r="AR115" s="45">
        <f t="shared" si="30"/>
        <v>115.08595941430744</v>
      </c>
      <c r="AS115" s="45">
        <f t="shared" si="31"/>
        <v>115</v>
      </c>
      <c r="AT115" s="46">
        <v>1.2</v>
      </c>
      <c r="AU115" s="46">
        <v>1</v>
      </c>
      <c r="AV115" s="43" t="str">
        <f t="shared" si="17"/>
        <v>Yes</v>
      </c>
      <c r="AW115" s="43" t="str">
        <f t="shared" si="18"/>
        <v>Yes</v>
      </c>
      <c r="AX115" s="43" t="str">
        <f t="shared" si="19"/>
        <v>Yes</v>
      </c>
      <c r="AY115" s="43" t="str">
        <f t="shared" si="32"/>
        <v>Yes</v>
      </c>
    </row>
    <row r="116" spans="1:51" x14ac:dyDescent="0.35">
      <c r="A116" s="21" t="s">
        <v>990</v>
      </c>
      <c r="B116" s="21" t="s">
        <v>516</v>
      </c>
      <c r="C116" s="21" t="str">
        <f>_xlfn.XLOOKUP($A116,'Employee List'!$E:$E,'Employee List'!$D:$D,0)</f>
        <v>SF</v>
      </c>
      <c r="D116" s="42" cm="1">
        <f t="array" ref="D116">IFERROR(IF($G116="Yes",INDEX('Payment Plan'!$D$6:$D$42,MATCH(1,(Incentive_Calc!$C116='Payment Plan'!$B$6:$B$42)*(Incentive_Calc!$U116='Payment Plan'!$C$6:$C$42),0)),""),"")</f>
        <v>39883.798828125</v>
      </c>
      <c r="E116" s="42" cm="1">
        <f t="array" ref="E116">IFERROR(IF($H116="Yes",INDEX('Payment Plan'!$D$6:$D$42,MATCH(1,(Incentive_Calc!$C116='Payment Plan'!$B$6:$B$42)*(Incentive_Calc!$AS116='Payment Plan'!$C$6:$C$42),0)),""),"")</f>
        <v>78967.193605488734</v>
      </c>
      <c r="F116" s="42">
        <f t="shared" si="20"/>
        <v>118850.99243361373</v>
      </c>
      <c r="G116" s="43" t="str">
        <f t="shared" si="21"/>
        <v>Yes</v>
      </c>
      <c r="H116" s="21" t="str">
        <f t="shared" si="22"/>
        <v>Yes</v>
      </c>
      <c r="I116" s="42">
        <f>IFERROR(SUMIFS('Sales RAW DATA'!$F$2:$F$30000,'Sales RAW DATA'!$I$2:$I$30000,Incentive_Calc!$A116,'Sales RAW DATA'!$E$2:$E$30000,Incentive_Calc!I$5),"")</f>
        <v>823931</v>
      </c>
      <c r="J116" s="42">
        <f>IFERROR(SUMIFS('Sales RAW DATA'!$F$2:$F$30000,'Sales RAW DATA'!$I$2:$I$30000,Incentive_Calc!$A116,'Sales RAW DATA'!$E$2:$E$30000,Incentive_Calc!J$5),"")</f>
        <v>855743</v>
      </c>
      <c r="K116" s="42">
        <f>IFERROR(SUMIFS('Sales RAW DATA'!$F$2:$F$30000,'Sales RAW DATA'!$I$2:$I$30000,Incentive_Calc!$A116,'Sales RAW DATA'!$E$2:$E$30000,Incentive_Calc!K$5),"")</f>
        <v>864257</v>
      </c>
      <c r="L116" s="42">
        <f t="shared" si="23"/>
        <v>2543931</v>
      </c>
      <c r="M116" s="42">
        <f>IFERROR(SUMIFS('Sales RAW DATA'!$G$2:$G$30000,'Sales RAW DATA'!$I$2:$I$30000,Incentive_Calc!$A116,'Sales RAW DATA'!$E$2:$E$30000,Incentive_Calc!M$5),"")</f>
        <v>918764</v>
      </c>
      <c r="N116" s="42">
        <f>IFERROR(SUMIFS('Sales RAW DATA'!$G$2:$G$30000,'Sales RAW DATA'!$I$2:$I$30000,Incentive_Calc!$A116,'Sales RAW DATA'!$E$2:$E$30000,Incentive_Calc!N$5),"")</f>
        <v>898313</v>
      </c>
      <c r="O116" s="42">
        <f>IFERROR(SUMIFS('Sales RAW DATA'!$G$2:$G$30000,'Sales RAW DATA'!$I$2:$I$30000,Incentive_Calc!$A116,'Sales RAW DATA'!$E$2:$E$30000,Incentive_Calc!O$5),"")</f>
        <v>897223</v>
      </c>
      <c r="P116" s="42">
        <f t="shared" si="24"/>
        <v>2714300</v>
      </c>
      <c r="Q116" s="44">
        <f t="shared" si="25"/>
        <v>1.1150982303129753</v>
      </c>
      <c r="R116" s="44">
        <f t="shared" si="26"/>
        <v>1.0497462439073413</v>
      </c>
      <c r="S116" s="44">
        <f t="shared" si="27"/>
        <v>1.0381437465938952</v>
      </c>
      <c r="T116" s="45">
        <f t="shared" si="28"/>
        <v>106.69707629648759</v>
      </c>
      <c r="U116" s="45">
        <f t="shared" si="29"/>
        <v>106</v>
      </c>
      <c r="V116" s="44">
        <f>IFERROR(SUMIFS('Sales RAW DATA'!$G:$G,'Sales RAW DATA'!$I:$I,Incentive_Calc!$A116,'Sales RAW DATA'!$D:$D,"B1",'Sales RAW DATA'!$E:$E,Incentive_Calc!V$5)/SUMIFS('Sales RAW DATA'!$F:$F,'Sales RAW DATA'!$I:$I,Incentive_Calc!$A116,'Sales RAW DATA'!$D:$D,"B1",'Sales RAW DATA'!$E:$E,Incentive_Calc!V$5),"")</f>
        <v>1.6905535733210866</v>
      </c>
      <c r="W116" s="44">
        <f>IFERROR(SUMIFS('Sales RAW DATA'!$G:$G,'Sales RAW DATA'!$I:$I,Incentive_Calc!$A116,'Sales RAW DATA'!$D:$D,"B1",'Sales RAW DATA'!$E:$E,Incentive_Calc!W$5)/SUMIFS('Sales RAW DATA'!$F:$F,'Sales RAW DATA'!$I:$I,Incentive_Calc!$A116,'Sales RAW DATA'!$D:$D,"B1",'Sales RAW DATA'!$E:$E,Incentive_Calc!W$5),"")</f>
        <v>1.3465416793383305</v>
      </c>
      <c r="X116" s="44">
        <f>IFERROR(SUMIFS('Sales RAW DATA'!$G:$G,'Sales RAW DATA'!$I:$I,Incentive_Calc!$A116,'Sales RAW DATA'!$D:$D,"B1",'Sales RAW DATA'!$E:$E,Incentive_Calc!X$5)/SUMIFS('Sales RAW DATA'!$F:$F,'Sales RAW DATA'!$I:$I,Incentive_Calc!$A116,'Sales RAW DATA'!$D:$D,"B1",'Sales RAW DATA'!$E:$E,Incentive_Calc!X$5),"")</f>
        <v>1.2637720321808021</v>
      </c>
      <c r="Y116" s="44">
        <f>SUMIFS('Sales RAW DATA'!$G:$G,'Sales RAW DATA'!$I:$I,Incentive_Calc!$A116,'Sales RAW DATA'!$D:$D,"B1")/SUMIFS('Sales RAW DATA'!$F:$F,'Sales RAW DATA'!$I:$I,Incentive_Calc!$A116,'Sales RAW DATA'!$D:$D,"B1")</f>
        <v>1.4363759545455455</v>
      </c>
      <c r="Z116" s="44">
        <f>IFERROR(SUMIFS('Sales RAW DATA'!$G:$G,'Sales RAW DATA'!$I:$I,Incentive_Calc!$A116,'Sales RAW DATA'!$D:$D,"B2",'Sales RAW DATA'!$E:$E,Incentive_Calc!Z$5)/SUMIFS('Sales RAW DATA'!$F:$F,'Sales RAW DATA'!$I:$I,Incentive_Calc!$A116,'Sales RAW DATA'!$D:$D,"B2",'Sales RAW DATA'!$E:$E,Incentive_Calc!Z$5),"")</f>
        <v>1.0791168710228154</v>
      </c>
      <c r="AA116" s="44">
        <f>IFERROR(SUMIFS('Sales RAW DATA'!$G:$G,'Sales RAW DATA'!$I:$I,Incentive_Calc!$A116,'Sales RAW DATA'!$D:$D,"B2",'Sales RAW DATA'!$E:$E,Incentive_Calc!AA$5)/SUMIFS('Sales RAW DATA'!$F:$F,'Sales RAW DATA'!$I:$I,Incentive_Calc!$A116,'Sales RAW DATA'!$D:$D,"B2",'Sales RAW DATA'!$E:$E,Incentive_Calc!AA$5),"")</f>
        <v>1.0661449264956651</v>
      </c>
      <c r="AB116" s="44">
        <f>IFERROR(SUMIFS('Sales RAW DATA'!$G:$G,'Sales RAW DATA'!$I:$I,Incentive_Calc!$A116,'Sales RAW DATA'!$D:$D,"B2",'Sales RAW DATA'!$E:$E,Incentive_Calc!AB$5)/SUMIFS('Sales RAW DATA'!$F:$F,'Sales RAW DATA'!$I:$I,Incentive_Calc!$A116,'Sales RAW DATA'!$D:$D,"B2",'Sales RAW DATA'!$E:$E,Incentive_Calc!AB$5),"")</f>
        <v>0.97489562834495058</v>
      </c>
      <c r="AC116" s="44">
        <f>SUMIFS('Sales RAW DATA'!$G:$G,'Sales RAW DATA'!$I:$I,Incentive_Calc!$A116,'Sales RAW DATA'!$D:$D,"B2")/SUMIFS('Sales RAW DATA'!$F:$F,'Sales RAW DATA'!$I:$I,Incentive_Calc!$A116,'Sales RAW DATA'!$D:$D,"B2")</f>
        <v>1.039584725418863</v>
      </c>
      <c r="AD116" s="44">
        <f>IFERROR(SUMIFS('Sales RAW DATA'!$G:$G,'Sales RAW DATA'!$I:$I,Incentive_Calc!$A116,'Sales RAW DATA'!$D:$D,"B3",'Sales RAW DATA'!$E:$E,Incentive_Calc!AD$5)/SUMIFS('Sales RAW DATA'!$F:$F,'Sales RAW DATA'!$I:$I,Incentive_Calc!$A116,'Sales RAW DATA'!$D:$D,"B3",'Sales RAW DATA'!$E:$E,Incentive_Calc!AD$5),"")</f>
        <v>1.0350863652501427</v>
      </c>
      <c r="AE116" s="44">
        <f>IFERROR(SUMIFS('Sales RAW DATA'!$G:$G,'Sales RAW DATA'!$I:$I,Incentive_Calc!$A116,'Sales RAW DATA'!$D:$D,"B3",'Sales RAW DATA'!$E:$E,Incentive_Calc!AE$5)/SUMIFS('Sales RAW DATA'!$F:$F,'Sales RAW DATA'!$I:$I,Incentive_Calc!$A116,'Sales RAW DATA'!$D:$D,"B3",'Sales RAW DATA'!$E:$E,Incentive_Calc!AE$5),"")</f>
        <v>1.1769770307415248</v>
      </c>
      <c r="AF116" s="44">
        <f>IFERROR(SUMIFS('Sales RAW DATA'!$G:$G,'Sales RAW DATA'!$I:$I,Incentive_Calc!$A116,'Sales RAW DATA'!$D:$D,"B3",'Sales RAW DATA'!$E:$E,Incentive_Calc!AF$5)/SUMIFS('Sales RAW DATA'!$F:$F,'Sales RAW DATA'!$I:$I,Incentive_Calc!$A116,'Sales RAW DATA'!$D:$D,"B3",'Sales RAW DATA'!$E:$E,Incentive_Calc!AF$5),"")</f>
        <v>1.705026142245343</v>
      </c>
      <c r="AG116" s="44">
        <f>SUMIFS('Sales RAW DATA'!$G:$G,'Sales RAW DATA'!$I:$I,Incentive_Calc!$A116,'Sales RAW DATA'!$D:$D,"B3")/SUMIFS('Sales RAW DATA'!$F:$F,'Sales RAW DATA'!$I:$I,Incentive_Calc!$A116,'Sales RAW DATA'!$D:$D,"B3")</f>
        <v>1.3288036159387289</v>
      </c>
      <c r="AH116" s="44">
        <f>IFERROR(SUMIFS('Sales RAW DATA'!$G:$G,'Sales RAW DATA'!$I:$I,Incentive_Calc!$A116,'Sales RAW DATA'!$D:$D,"B4",'Sales RAW DATA'!$E:$E,Incentive_Calc!AH$5)/SUMIFS('Sales RAW DATA'!$F:$F,'Sales RAW DATA'!$I:$I,Incentive_Calc!$A116,'Sales RAW DATA'!$D:$D,"B4",'Sales RAW DATA'!$E:$E,Incentive_Calc!AH$5),"")</f>
        <v>1.3160652846445196</v>
      </c>
      <c r="AI116" s="44">
        <f>IFERROR(SUMIFS('Sales RAW DATA'!$G:$G,'Sales RAW DATA'!$I:$I,Incentive_Calc!$A116,'Sales RAW DATA'!$D:$D,"B4",'Sales RAW DATA'!$E:$E,Incentive_Calc!AI$5)/SUMIFS('Sales RAW DATA'!$F:$F,'Sales RAW DATA'!$I:$I,Incentive_Calc!$A116,'Sales RAW DATA'!$D:$D,"B4",'Sales RAW DATA'!$E:$E,Incentive_Calc!AI$5),"")</f>
        <v>1.2078128894674163</v>
      </c>
      <c r="AJ116" s="44">
        <f>IFERROR(SUMIFS('Sales RAW DATA'!$G:$G,'Sales RAW DATA'!$I:$I,Incentive_Calc!$A116,'Sales RAW DATA'!$D:$D,"B4",'Sales RAW DATA'!$E:$E,Incentive_Calc!AJ$5)/SUMIFS('Sales RAW DATA'!$F:$F,'Sales RAW DATA'!$I:$I,Incentive_Calc!$A116,'Sales RAW DATA'!$D:$D,"B4",'Sales RAW DATA'!$E:$E,Incentive_Calc!AJ$5),"")</f>
        <v>1.1362258443958999</v>
      </c>
      <c r="AK116" s="44">
        <f>SUMIFS('Sales RAW DATA'!$G:$G,'Sales RAW DATA'!$I:$I,Incentive_Calc!$A116,'Sales RAW DATA'!$D:$D,"B4")/SUMIFS('Sales RAW DATA'!$F:$F,'Sales RAW DATA'!$I:$I,Incentive_Calc!$A116,'Sales RAW DATA'!$D:$D,"B4")</f>
        <v>1.217837520941905</v>
      </c>
      <c r="AL116" s="44">
        <f>IFERROR(SUMIFS('Sales RAW DATA'!$G:$G,'Sales RAW DATA'!$I:$I,Incentive_Calc!$A116,'Sales RAW DATA'!$D:$D,"B5",'Sales RAW DATA'!$E:$E,Incentive_Calc!AL$5)/SUMIFS('Sales RAW DATA'!$F:$F,'Sales RAW DATA'!$I:$I,Incentive_Calc!$A116,'Sales RAW DATA'!$D:$D,"B5",'Sales RAW DATA'!$E:$E,Incentive_Calc!AL$5),"")</f>
        <v>0.88927635028841112</v>
      </c>
      <c r="AM116" s="44">
        <f>IFERROR(SUMIFS('Sales RAW DATA'!$G:$G,'Sales RAW DATA'!$I:$I,Incentive_Calc!$A116,'Sales RAW DATA'!$D:$D,"B5",'Sales RAW DATA'!$E:$E,Incentive_Calc!AM$5)/SUMIFS('Sales RAW DATA'!$F:$F,'Sales RAW DATA'!$I:$I,Incentive_Calc!$A116,'Sales RAW DATA'!$D:$D,"B5",'Sales RAW DATA'!$E:$E,Incentive_Calc!AM$5),"")</f>
        <v>1.0776325069169423</v>
      </c>
      <c r="AN116" s="44">
        <f>IFERROR(SUMIFS('Sales RAW DATA'!$G:$G,'Sales RAW DATA'!$I:$I,Incentive_Calc!$A116,'Sales RAW DATA'!$D:$D,"B5",'Sales RAW DATA'!$E:$E,Incentive_Calc!AN$5)/SUMIFS('Sales RAW DATA'!$F:$F,'Sales RAW DATA'!$I:$I,Incentive_Calc!$A116,'Sales RAW DATA'!$D:$D,"B5",'Sales RAW DATA'!$E:$E,Incentive_Calc!AN$5),"")</f>
        <v>0.88833278841075425</v>
      </c>
      <c r="AO116" s="44">
        <f>SUMIFS('Sales RAW DATA'!$G:$G,'Sales RAW DATA'!$I:$I,Incentive_Calc!$A116,'Sales RAW DATA'!$D:$D,"B5")/SUMIFS('Sales RAW DATA'!$F:$F,'Sales RAW DATA'!$I:$I,Incentive_Calc!$A116,'Sales RAW DATA'!$D:$D,"B5")</f>
        <v>0.94945411137347846</v>
      </c>
      <c r="AP116" s="42">
        <f>SUM(SUMIFS('Sales RAW DATA'!$F$2:$F$22804,'Sales RAW DATA'!$I$2:$I$22804,Incentive_Calc!$A116,'Sales RAW DATA'!$D$2:$D$22804,"B1"),SUMIFS('Sales RAW DATA'!$F$2:$F$22804,'Sales RAW DATA'!$I$2:$I$22804,Incentive_Calc!$A116,'Sales RAW DATA'!$D$2:$D$22804,"B2"),SUMIFS('Sales RAW DATA'!$F$2:$F$22804,'Sales RAW DATA'!$I$2:$I$22804,Incentive_Calc!$A116,'Sales RAW DATA'!$D$2:$D$22804,"B3"),SUMIFS('Sales RAW DATA'!$F$2:$F$22804,'Sales RAW DATA'!$I$2:$I$22804,Incentive_Calc!$A116,'Sales RAW DATA'!$D$2:$D$22804,"B4"),SUMIFS('Sales RAW DATA'!$F$2:$F$22804,'Sales RAW DATA'!$I$2:$I$22804,Incentive_Calc!$A116,'Sales RAW DATA'!$D$2:$D$22804,"B5"))</f>
        <v>1412522</v>
      </c>
      <c r="AQ116" s="42">
        <f>SUM(SUMIFS('Sales RAW DATA'!$G$2:$G$22804,'Sales RAW DATA'!$I$2:$I$22804,Incentive_Calc!$A116,'Sales RAW DATA'!$D$2:$D$22804,"B1"),SUMIFS('Sales RAW DATA'!$G$2:$G$22804,'Sales RAW DATA'!$I$2:$I$22804,Incentive_Calc!$A116,'Sales RAW DATA'!$D$2:$D$22804,"B2"),SUMIFS('Sales RAW DATA'!$G$2:$G$22804,'Sales RAW DATA'!$I$2:$I$22804,Incentive_Calc!$A116,'Sales RAW DATA'!$D$2:$D$22804,"B3"),SUMIFS('Sales RAW DATA'!$G$2:$G$22804,'Sales RAW DATA'!$I$2:$I$22804,Incentive_Calc!$A116,'Sales RAW DATA'!$D$2:$D$22804,"B4"),SUMIFS('Sales RAW DATA'!$G$2:$G$22804,'Sales RAW DATA'!$I$2:$I$22804,Incentive_Calc!$A116,'Sales RAW DATA'!$D$2:$D$22804,"B5"))</f>
        <v>1792620</v>
      </c>
      <c r="AR116" s="45">
        <f t="shared" si="30"/>
        <v>126.90917380401862</v>
      </c>
      <c r="AS116" s="45">
        <f t="shared" si="31"/>
        <v>120</v>
      </c>
      <c r="AT116" s="46">
        <v>1.02</v>
      </c>
      <c r="AU116" s="46">
        <v>0.92</v>
      </c>
      <c r="AV116" s="43" t="str">
        <f t="shared" si="17"/>
        <v>Yes</v>
      </c>
      <c r="AW116" s="43" t="str">
        <f t="shared" si="18"/>
        <v>Yes</v>
      </c>
      <c r="AX116" s="43" t="str">
        <f t="shared" si="19"/>
        <v>Yes</v>
      </c>
      <c r="AY116" s="43" t="str">
        <f t="shared" si="32"/>
        <v>Yes</v>
      </c>
    </row>
    <row r="117" spans="1:51" x14ac:dyDescent="0.35">
      <c r="A117" s="21" t="s">
        <v>991</v>
      </c>
      <c r="B117" s="21" t="s">
        <v>517</v>
      </c>
      <c r="C117" s="21" t="str">
        <f>_xlfn.XLOOKUP($A117,'Employee List'!$E:$E,'Employee List'!$D:$D,0)</f>
        <v>SF</v>
      </c>
      <c r="D117" s="42" cm="1">
        <f t="array" ref="D117">IFERROR(IF($G117="Yes",INDEX('Payment Plan'!$D$6:$D$42,MATCH(1,(Incentive_Calc!$C117='Payment Plan'!$B$6:$B$42)*(Incentive_Calc!$U117='Payment Plan'!$C$6:$C$42),0)),""),"")</f>
        <v>28940.625</v>
      </c>
      <c r="E117" s="42" t="str" cm="1">
        <f t="array" ref="E117">IFERROR(IF($H117="Yes",INDEX('Payment Plan'!$D$6:$D$42,MATCH(1,(Incentive_Calc!$C117='Payment Plan'!$B$6:$B$42)*(Incentive_Calc!$AS117='Payment Plan'!$C$6:$C$42),0)),""),"")</f>
        <v/>
      </c>
      <c r="F117" s="42">
        <f t="shared" si="20"/>
        <v>28940.625</v>
      </c>
      <c r="G117" s="43" t="str">
        <f t="shared" si="21"/>
        <v>Yes</v>
      </c>
      <c r="H117" s="21" t="str">
        <f t="shared" si="22"/>
        <v>No</v>
      </c>
      <c r="I117" s="42">
        <f>IFERROR(SUMIFS('Sales RAW DATA'!$F$2:$F$30000,'Sales RAW DATA'!$I$2:$I$30000,Incentive_Calc!$A117,'Sales RAW DATA'!$E$2:$E$30000,Incentive_Calc!I$5),"")</f>
        <v>772367</v>
      </c>
      <c r="J117" s="42">
        <f>IFERROR(SUMIFS('Sales RAW DATA'!$F$2:$F$30000,'Sales RAW DATA'!$I$2:$I$30000,Incentive_Calc!$A117,'Sales RAW DATA'!$E$2:$E$30000,Incentive_Calc!J$5),"")</f>
        <v>767833</v>
      </c>
      <c r="K117" s="42">
        <f>IFERROR(SUMIFS('Sales RAW DATA'!$F$2:$F$30000,'Sales RAW DATA'!$I$2:$I$30000,Incentive_Calc!$A117,'Sales RAW DATA'!$E$2:$E$30000,Incentive_Calc!K$5),"")</f>
        <v>790345</v>
      </c>
      <c r="L117" s="42">
        <f t="shared" si="23"/>
        <v>2330545</v>
      </c>
      <c r="M117" s="42">
        <f>IFERROR(SUMIFS('Sales RAW DATA'!$G$2:$G$30000,'Sales RAW DATA'!$I$2:$I$30000,Incentive_Calc!$A117,'Sales RAW DATA'!$E$2:$E$30000,Incentive_Calc!M$5),"")</f>
        <v>791527</v>
      </c>
      <c r="N117" s="42">
        <f>IFERROR(SUMIFS('Sales RAW DATA'!$G$2:$G$30000,'Sales RAW DATA'!$I$2:$I$30000,Incentive_Calc!$A117,'Sales RAW DATA'!$E$2:$E$30000,Incentive_Calc!N$5),"")</f>
        <v>796776</v>
      </c>
      <c r="O117" s="42">
        <f>IFERROR(SUMIFS('Sales RAW DATA'!$G$2:$G$30000,'Sales RAW DATA'!$I$2:$I$30000,Incentive_Calc!$A117,'Sales RAW DATA'!$E$2:$E$30000,Incentive_Calc!O$5),"")</f>
        <v>833911</v>
      </c>
      <c r="P117" s="42">
        <f t="shared" si="24"/>
        <v>2422214</v>
      </c>
      <c r="Q117" s="44">
        <f t="shared" si="25"/>
        <v>1.0248068599512925</v>
      </c>
      <c r="R117" s="44">
        <f t="shared" si="26"/>
        <v>1.0376943944842172</v>
      </c>
      <c r="S117" s="44">
        <f t="shared" si="27"/>
        <v>1.0551227628440745</v>
      </c>
      <c r="T117" s="45">
        <f t="shared" si="28"/>
        <v>103.93337180788184</v>
      </c>
      <c r="U117" s="45">
        <f t="shared" si="29"/>
        <v>103</v>
      </c>
      <c r="V117" s="44">
        <f>IFERROR(SUMIFS('Sales RAW DATA'!$G:$G,'Sales RAW DATA'!$I:$I,Incentive_Calc!$A117,'Sales RAW DATA'!$D:$D,"B1",'Sales RAW DATA'!$E:$E,Incentive_Calc!V$5)/SUMIFS('Sales RAW DATA'!$F:$F,'Sales RAW DATA'!$I:$I,Incentive_Calc!$A117,'Sales RAW DATA'!$D:$D,"B1",'Sales RAW DATA'!$E:$E,Incentive_Calc!V$5),"")</f>
        <v>1.2680585194347411</v>
      </c>
      <c r="W117" s="44">
        <f>IFERROR(SUMIFS('Sales RAW DATA'!$G:$G,'Sales RAW DATA'!$I:$I,Incentive_Calc!$A117,'Sales RAW DATA'!$D:$D,"B1",'Sales RAW DATA'!$E:$E,Incentive_Calc!W$5)/SUMIFS('Sales RAW DATA'!$F:$F,'Sales RAW DATA'!$I:$I,Incentive_Calc!$A117,'Sales RAW DATA'!$D:$D,"B1",'Sales RAW DATA'!$E:$E,Incentive_Calc!W$5),"")</f>
        <v>0.80543525487392953</v>
      </c>
      <c r="X117" s="44">
        <f>IFERROR(SUMIFS('Sales RAW DATA'!$G:$G,'Sales RAW DATA'!$I:$I,Incentive_Calc!$A117,'Sales RAW DATA'!$D:$D,"B1",'Sales RAW DATA'!$E:$E,Incentive_Calc!X$5)/SUMIFS('Sales RAW DATA'!$F:$F,'Sales RAW DATA'!$I:$I,Incentive_Calc!$A117,'Sales RAW DATA'!$D:$D,"B1",'Sales RAW DATA'!$E:$E,Incentive_Calc!X$5),"")</f>
        <v>0.78223282084703416</v>
      </c>
      <c r="Y117" s="44">
        <f>SUMIFS('Sales RAW DATA'!$G:$G,'Sales RAW DATA'!$I:$I,Incentive_Calc!$A117,'Sales RAW DATA'!$D:$D,"B1")/SUMIFS('Sales RAW DATA'!$F:$F,'Sales RAW DATA'!$I:$I,Incentive_Calc!$A117,'Sales RAW DATA'!$D:$D,"B1")</f>
        <v>0.95827880659404807</v>
      </c>
      <c r="Z117" s="44">
        <f>IFERROR(SUMIFS('Sales RAW DATA'!$G:$G,'Sales RAW DATA'!$I:$I,Incentive_Calc!$A117,'Sales RAW DATA'!$D:$D,"B2",'Sales RAW DATA'!$E:$E,Incentive_Calc!Z$5)/SUMIFS('Sales RAW DATA'!$F:$F,'Sales RAW DATA'!$I:$I,Incentive_Calc!$A117,'Sales RAW DATA'!$D:$D,"B2",'Sales RAW DATA'!$E:$E,Incentive_Calc!Z$5),"")</f>
        <v>1.0668415360898276</v>
      </c>
      <c r="AA117" s="44">
        <f>IFERROR(SUMIFS('Sales RAW DATA'!$G:$G,'Sales RAW DATA'!$I:$I,Incentive_Calc!$A117,'Sales RAW DATA'!$D:$D,"B2",'Sales RAW DATA'!$E:$E,Incentive_Calc!AA$5)/SUMIFS('Sales RAW DATA'!$F:$F,'Sales RAW DATA'!$I:$I,Incentive_Calc!$A117,'Sales RAW DATA'!$D:$D,"B2",'Sales RAW DATA'!$E:$E,Incentive_Calc!AA$5),"")</f>
        <v>0.85755379885814664</v>
      </c>
      <c r="AB117" s="44">
        <f>IFERROR(SUMIFS('Sales RAW DATA'!$G:$G,'Sales RAW DATA'!$I:$I,Incentive_Calc!$A117,'Sales RAW DATA'!$D:$D,"B2",'Sales RAW DATA'!$E:$E,Incentive_Calc!AB$5)/SUMIFS('Sales RAW DATA'!$F:$F,'Sales RAW DATA'!$I:$I,Incentive_Calc!$A117,'Sales RAW DATA'!$D:$D,"B2",'Sales RAW DATA'!$E:$E,Incentive_Calc!AB$5),"")</f>
        <v>1.0920268256333829</v>
      </c>
      <c r="AC117" s="44">
        <f>SUMIFS('Sales RAW DATA'!$G:$G,'Sales RAW DATA'!$I:$I,Incentive_Calc!$A117,'Sales RAW DATA'!$D:$D,"B2")/SUMIFS('Sales RAW DATA'!$F:$F,'Sales RAW DATA'!$I:$I,Incentive_Calc!$A117,'Sales RAW DATA'!$D:$D,"B2")</f>
        <v>1.0062921937471325</v>
      </c>
      <c r="AD117" s="44">
        <f>IFERROR(SUMIFS('Sales RAW DATA'!$G:$G,'Sales RAW DATA'!$I:$I,Incentive_Calc!$A117,'Sales RAW DATA'!$D:$D,"B3",'Sales RAW DATA'!$E:$E,Incentive_Calc!AD$5)/SUMIFS('Sales RAW DATA'!$F:$F,'Sales RAW DATA'!$I:$I,Incentive_Calc!$A117,'Sales RAW DATA'!$D:$D,"B3",'Sales RAW DATA'!$E:$E,Incentive_Calc!AD$5),"")</f>
        <v>0.68247463847345957</v>
      </c>
      <c r="AE117" s="44">
        <f>IFERROR(SUMIFS('Sales RAW DATA'!$G:$G,'Sales RAW DATA'!$I:$I,Incentive_Calc!$A117,'Sales RAW DATA'!$D:$D,"B3",'Sales RAW DATA'!$E:$E,Incentive_Calc!AE$5)/SUMIFS('Sales RAW DATA'!$F:$F,'Sales RAW DATA'!$I:$I,Incentive_Calc!$A117,'Sales RAW DATA'!$D:$D,"B3",'Sales RAW DATA'!$E:$E,Incentive_Calc!AE$5),"")</f>
        <v>1.327660268088289</v>
      </c>
      <c r="AF117" s="44">
        <f>IFERROR(SUMIFS('Sales RAW DATA'!$G:$G,'Sales RAW DATA'!$I:$I,Incentive_Calc!$A117,'Sales RAW DATA'!$D:$D,"B3",'Sales RAW DATA'!$E:$E,Incentive_Calc!AF$5)/SUMIFS('Sales RAW DATA'!$F:$F,'Sales RAW DATA'!$I:$I,Incentive_Calc!$A117,'Sales RAW DATA'!$D:$D,"B3",'Sales RAW DATA'!$E:$E,Incentive_Calc!AF$5),"")</f>
        <v>1.9228311563293556</v>
      </c>
      <c r="AG117" s="44">
        <f>SUMIFS('Sales RAW DATA'!$G:$G,'Sales RAW DATA'!$I:$I,Incentive_Calc!$A117,'Sales RAW DATA'!$D:$D,"B3")/SUMIFS('Sales RAW DATA'!$F:$F,'Sales RAW DATA'!$I:$I,Incentive_Calc!$A117,'Sales RAW DATA'!$D:$D,"B3")</f>
        <v>1.3393560118190773</v>
      </c>
      <c r="AH117" s="44">
        <f>IFERROR(SUMIFS('Sales RAW DATA'!$G:$G,'Sales RAW DATA'!$I:$I,Incentive_Calc!$A117,'Sales RAW DATA'!$D:$D,"B4",'Sales RAW DATA'!$E:$E,Incentive_Calc!AH$5)/SUMIFS('Sales RAW DATA'!$F:$F,'Sales RAW DATA'!$I:$I,Incentive_Calc!$A117,'Sales RAW DATA'!$D:$D,"B4",'Sales RAW DATA'!$E:$E,Incentive_Calc!AH$5),"")</f>
        <v>1.1552731863558787</v>
      </c>
      <c r="AI117" s="44">
        <f>IFERROR(SUMIFS('Sales RAW DATA'!$G:$G,'Sales RAW DATA'!$I:$I,Incentive_Calc!$A117,'Sales RAW DATA'!$D:$D,"B4",'Sales RAW DATA'!$E:$E,Incentive_Calc!AI$5)/SUMIFS('Sales RAW DATA'!$F:$F,'Sales RAW DATA'!$I:$I,Incentive_Calc!$A117,'Sales RAW DATA'!$D:$D,"B4",'Sales RAW DATA'!$E:$E,Incentive_Calc!AI$5),"")</f>
        <v>1.5191225571458591</v>
      </c>
      <c r="AJ117" s="44">
        <f>IFERROR(SUMIFS('Sales RAW DATA'!$G:$G,'Sales RAW DATA'!$I:$I,Incentive_Calc!$A117,'Sales RAW DATA'!$D:$D,"B4",'Sales RAW DATA'!$E:$E,Incentive_Calc!AJ$5)/SUMIFS('Sales RAW DATA'!$F:$F,'Sales RAW DATA'!$I:$I,Incentive_Calc!$A117,'Sales RAW DATA'!$D:$D,"B4",'Sales RAW DATA'!$E:$E,Incentive_Calc!AJ$5),"")</f>
        <v>1.0647844463229079</v>
      </c>
      <c r="AK117" s="44">
        <f>SUMIFS('Sales RAW DATA'!$G:$G,'Sales RAW DATA'!$I:$I,Incentive_Calc!$A117,'Sales RAW DATA'!$D:$D,"B4")/SUMIFS('Sales RAW DATA'!$F:$F,'Sales RAW DATA'!$I:$I,Incentive_Calc!$A117,'Sales RAW DATA'!$D:$D,"B4")</f>
        <v>1.2442897868264027</v>
      </c>
      <c r="AL117" s="44">
        <f>IFERROR(SUMIFS('Sales RAW DATA'!$G:$G,'Sales RAW DATA'!$I:$I,Incentive_Calc!$A117,'Sales RAW DATA'!$D:$D,"B5",'Sales RAW DATA'!$E:$E,Incentive_Calc!AL$5)/SUMIFS('Sales RAW DATA'!$F:$F,'Sales RAW DATA'!$I:$I,Incentive_Calc!$A117,'Sales RAW DATA'!$D:$D,"B5",'Sales RAW DATA'!$E:$E,Incentive_Calc!AL$5),"")</f>
        <v>0.72367145595933047</v>
      </c>
      <c r="AM117" s="44">
        <f>IFERROR(SUMIFS('Sales RAW DATA'!$G:$G,'Sales RAW DATA'!$I:$I,Incentive_Calc!$A117,'Sales RAW DATA'!$D:$D,"B5",'Sales RAW DATA'!$E:$E,Incentive_Calc!AM$5)/SUMIFS('Sales RAW DATA'!$F:$F,'Sales RAW DATA'!$I:$I,Incentive_Calc!$A117,'Sales RAW DATA'!$D:$D,"B5",'Sales RAW DATA'!$E:$E,Incentive_Calc!AM$5),"")</f>
        <v>1.1407177229667034</v>
      </c>
      <c r="AN117" s="44">
        <f>IFERROR(SUMIFS('Sales RAW DATA'!$G:$G,'Sales RAW DATA'!$I:$I,Incentive_Calc!$A117,'Sales RAW DATA'!$D:$D,"B5",'Sales RAW DATA'!$E:$E,Incentive_Calc!AN$5)/SUMIFS('Sales RAW DATA'!$F:$F,'Sales RAW DATA'!$I:$I,Incentive_Calc!$A117,'Sales RAW DATA'!$D:$D,"B5",'Sales RAW DATA'!$E:$E,Incentive_Calc!AN$5),"")</f>
        <v>1.156417416485676</v>
      </c>
      <c r="AO117" s="44">
        <f>SUMIFS('Sales RAW DATA'!$G:$G,'Sales RAW DATA'!$I:$I,Incentive_Calc!$A117,'Sales RAW DATA'!$D:$D,"B5")/SUMIFS('Sales RAW DATA'!$F:$F,'Sales RAW DATA'!$I:$I,Incentive_Calc!$A117,'Sales RAW DATA'!$D:$D,"B5")</f>
        <v>1.0088938338447584</v>
      </c>
      <c r="AP117" s="42">
        <f>SUM(SUMIFS('Sales RAW DATA'!$F$2:$F$22804,'Sales RAW DATA'!$I$2:$I$22804,Incentive_Calc!$A117,'Sales RAW DATA'!$D$2:$D$22804,"B1"),SUMIFS('Sales RAW DATA'!$F$2:$F$22804,'Sales RAW DATA'!$I$2:$I$22804,Incentive_Calc!$A117,'Sales RAW DATA'!$D$2:$D$22804,"B2"),SUMIFS('Sales RAW DATA'!$F$2:$F$22804,'Sales RAW DATA'!$I$2:$I$22804,Incentive_Calc!$A117,'Sales RAW DATA'!$D$2:$D$22804,"B3"),SUMIFS('Sales RAW DATA'!$F$2:$F$22804,'Sales RAW DATA'!$I$2:$I$22804,Incentive_Calc!$A117,'Sales RAW DATA'!$D$2:$D$22804,"B4"),SUMIFS('Sales RAW DATA'!$F$2:$F$22804,'Sales RAW DATA'!$I$2:$I$22804,Incentive_Calc!$A117,'Sales RAW DATA'!$D$2:$D$22804,"B5"))</f>
        <v>1505628</v>
      </c>
      <c r="AQ117" s="42">
        <f>SUM(SUMIFS('Sales RAW DATA'!$G$2:$G$22804,'Sales RAW DATA'!$I$2:$I$22804,Incentive_Calc!$A117,'Sales RAW DATA'!$D$2:$D$22804,"B1"),SUMIFS('Sales RAW DATA'!$G$2:$G$22804,'Sales RAW DATA'!$I$2:$I$22804,Incentive_Calc!$A117,'Sales RAW DATA'!$D$2:$D$22804,"B2"),SUMIFS('Sales RAW DATA'!$G$2:$G$22804,'Sales RAW DATA'!$I$2:$I$22804,Incentive_Calc!$A117,'Sales RAW DATA'!$D$2:$D$22804,"B3"),SUMIFS('Sales RAW DATA'!$G$2:$G$22804,'Sales RAW DATA'!$I$2:$I$22804,Incentive_Calc!$A117,'Sales RAW DATA'!$D$2:$D$22804,"B4"),SUMIFS('Sales RAW DATA'!$G$2:$G$22804,'Sales RAW DATA'!$I$2:$I$22804,Incentive_Calc!$A117,'Sales RAW DATA'!$D$2:$D$22804,"B5"))</f>
        <v>1656635</v>
      </c>
      <c r="AR117" s="45">
        <f t="shared" si="30"/>
        <v>110.02950263943019</v>
      </c>
      <c r="AS117" s="45">
        <f t="shared" si="31"/>
        <v>110</v>
      </c>
      <c r="AT117" s="46">
        <v>1.07</v>
      </c>
      <c r="AU117" s="46">
        <v>0.94</v>
      </c>
      <c r="AV117" s="43" t="str">
        <f t="shared" si="17"/>
        <v>Yes</v>
      </c>
      <c r="AW117" s="43" t="str">
        <f t="shared" si="18"/>
        <v>Yes</v>
      </c>
      <c r="AX117" s="43" t="str">
        <f t="shared" si="19"/>
        <v>Yes</v>
      </c>
      <c r="AY117" s="43" t="str">
        <f t="shared" si="32"/>
        <v>Yes</v>
      </c>
    </row>
    <row r="118" spans="1:51" x14ac:dyDescent="0.35">
      <c r="A118" s="21" t="s">
        <v>992</v>
      </c>
      <c r="B118" s="21" t="s">
        <v>518</v>
      </c>
      <c r="C118" s="21" t="str">
        <f>_xlfn.XLOOKUP($A118,'Employee List'!$E:$E,'Employee List'!$D:$D,0)</f>
        <v>SF</v>
      </c>
      <c r="D118" s="42" t="str" cm="1">
        <f t="array" ref="D118">IFERROR(IF($G118="Yes",INDEX('Payment Plan'!$D$6:$D$42,MATCH(1,(Incentive_Calc!$C118='Payment Plan'!$B$6:$B$42)*(Incentive_Calc!$U118='Payment Plan'!$C$6:$C$42),0)),""),"")</f>
        <v/>
      </c>
      <c r="E118" s="42" t="str" cm="1">
        <f t="array" ref="E118">IFERROR(IF($H118="Yes",INDEX('Payment Plan'!$D$6:$D$42,MATCH(1,(Incentive_Calc!$C118='Payment Plan'!$B$6:$B$42)*(Incentive_Calc!$AS118='Payment Plan'!$C$6:$C$42),0)),""),"")</f>
        <v/>
      </c>
      <c r="F118" s="42">
        <f t="shared" si="20"/>
        <v>0</v>
      </c>
      <c r="G118" s="43" t="str">
        <f t="shared" si="21"/>
        <v>No</v>
      </c>
      <c r="H118" s="21" t="str">
        <f t="shared" si="22"/>
        <v>No</v>
      </c>
      <c r="I118" s="42">
        <f>IFERROR(SUMIFS('Sales RAW DATA'!$F$2:$F$30000,'Sales RAW DATA'!$I$2:$I$30000,Incentive_Calc!$A118,'Sales RAW DATA'!$E$2:$E$30000,Incentive_Calc!I$5),"")</f>
        <v>555370</v>
      </c>
      <c r="J118" s="42">
        <f>IFERROR(SUMIFS('Sales RAW DATA'!$F$2:$F$30000,'Sales RAW DATA'!$I$2:$I$30000,Incentive_Calc!$A118,'Sales RAW DATA'!$E$2:$E$30000,Incentive_Calc!J$5),"")</f>
        <v>569941</v>
      </c>
      <c r="K118" s="42">
        <f>IFERROR(SUMIFS('Sales RAW DATA'!$F$2:$F$30000,'Sales RAW DATA'!$I$2:$I$30000,Incentive_Calc!$A118,'Sales RAW DATA'!$E$2:$E$30000,Incentive_Calc!K$5),"")</f>
        <v>573378</v>
      </c>
      <c r="L118" s="42">
        <f t="shared" si="23"/>
        <v>1698689</v>
      </c>
      <c r="M118" s="42">
        <f>IFERROR(SUMIFS('Sales RAW DATA'!$G$2:$G$30000,'Sales RAW DATA'!$I$2:$I$30000,Incentive_Calc!$A118,'Sales RAW DATA'!$E$2:$E$30000,Incentive_Calc!M$5),"")</f>
        <v>599860</v>
      </c>
      <c r="N118" s="42">
        <f>IFERROR(SUMIFS('Sales RAW DATA'!$G$2:$G$30000,'Sales RAW DATA'!$I$2:$I$30000,Incentive_Calc!$A118,'Sales RAW DATA'!$E$2:$E$30000,Incentive_Calc!N$5),"")</f>
        <v>575917</v>
      </c>
      <c r="O118" s="42">
        <f>IFERROR(SUMIFS('Sales RAW DATA'!$G$2:$G$30000,'Sales RAW DATA'!$I$2:$I$30000,Incentive_Calc!$A118,'Sales RAW DATA'!$E$2:$E$30000,Incentive_Calc!O$5),"")</f>
        <v>611186</v>
      </c>
      <c r="P118" s="42">
        <f t="shared" si="24"/>
        <v>1786963</v>
      </c>
      <c r="Q118" s="44">
        <f t="shared" si="25"/>
        <v>1.0801087563246123</v>
      </c>
      <c r="R118" s="44">
        <f t="shared" si="26"/>
        <v>1.0104852958464121</v>
      </c>
      <c r="S118" s="44">
        <f t="shared" si="27"/>
        <v>1.0659390489345597</v>
      </c>
      <c r="T118" s="45">
        <f t="shared" si="28"/>
        <v>105.19659572764644</v>
      </c>
      <c r="U118" s="45">
        <f t="shared" si="29"/>
        <v>105</v>
      </c>
      <c r="V118" s="44">
        <f>IFERROR(SUMIFS('Sales RAW DATA'!$G:$G,'Sales RAW DATA'!$I:$I,Incentive_Calc!$A118,'Sales RAW DATA'!$D:$D,"B1",'Sales RAW DATA'!$E:$E,Incentive_Calc!V$5)/SUMIFS('Sales RAW DATA'!$F:$F,'Sales RAW DATA'!$I:$I,Incentive_Calc!$A118,'Sales RAW DATA'!$D:$D,"B1",'Sales RAW DATA'!$E:$E,Incentive_Calc!V$5),"")</f>
        <v>1.0205314369030261</v>
      </c>
      <c r="W118" s="44">
        <f>IFERROR(SUMIFS('Sales RAW DATA'!$G:$G,'Sales RAW DATA'!$I:$I,Incentive_Calc!$A118,'Sales RAW DATA'!$D:$D,"B1",'Sales RAW DATA'!$E:$E,Incentive_Calc!W$5)/SUMIFS('Sales RAW DATA'!$F:$F,'Sales RAW DATA'!$I:$I,Incentive_Calc!$A118,'Sales RAW DATA'!$D:$D,"B1",'Sales RAW DATA'!$E:$E,Incentive_Calc!W$5),"")</f>
        <v>1.0619100812691515</v>
      </c>
      <c r="X118" s="44">
        <f>IFERROR(SUMIFS('Sales RAW DATA'!$G:$G,'Sales RAW DATA'!$I:$I,Incentive_Calc!$A118,'Sales RAW DATA'!$D:$D,"B1",'Sales RAW DATA'!$E:$E,Incentive_Calc!X$5)/SUMIFS('Sales RAW DATA'!$F:$F,'Sales RAW DATA'!$I:$I,Incentive_Calc!$A118,'Sales RAW DATA'!$D:$D,"B1",'Sales RAW DATA'!$E:$E,Incentive_Calc!X$5),"")</f>
        <v>1.2272413178190897</v>
      </c>
      <c r="Y118" s="44">
        <f>SUMIFS('Sales RAW DATA'!$G:$G,'Sales RAW DATA'!$I:$I,Incentive_Calc!$A118,'Sales RAW DATA'!$D:$D,"B1")/SUMIFS('Sales RAW DATA'!$F:$F,'Sales RAW DATA'!$I:$I,Incentive_Calc!$A118,'Sales RAW DATA'!$D:$D,"B1")</f>
        <v>1.0989164312339912</v>
      </c>
      <c r="Z118" s="44">
        <f>IFERROR(SUMIFS('Sales RAW DATA'!$G:$G,'Sales RAW DATA'!$I:$I,Incentive_Calc!$A118,'Sales RAW DATA'!$D:$D,"B2",'Sales RAW DATA'!$E:$E,Incentive_Calc!Z$5)/SUMIFS('Sales RAW DATA'!$F:$F,'Sales RAW DATA'!$I:$I,Incentive_Calc!$A118,'Sales RAW DATA'!$D:$D,"B2",'Sales RAW DATA'!$E:$E,Incentive_Calc!Z$5),"")</f>
        <v>0.91094077613171553</v>
      </c>
      <c r="AA118" s="44">
        <f>IFERROR(SUMIFS('Sales RAW DATA'!$G:$G,'Sales RAW DATA'!$I:$I,Incentive_Calc!$A118,'Sales RAW DATA'!$D:$D,"B2",'Sales RAW DATA'!$E:$E,Incentive_Calc!AA$5)/SUMIFS('Sales RAW DATA'!$F:$F,'Sales RAW DATA'!$I:$I,Incentive_Calc!$A118,'Sales RAW DATA'!$D:$D,"B2",'Sales RAW DATA'!$E:$E,Incentive_Calc!AA$5),"")</f>
        <v>0.83910891089108908</v>
      </c>
      <c r="AB118" s="44">
        <f>IFERROR(SUMIFS('Sales RAW DATA'!$G:$G,'Sales RAW DATA'!$I:$I,Incentive_Calc!$A118,'Sales RAW DATA'!$D:$D,"B2",'Sales RAW DATA'!$E:$E,Incentive_Calc!AB$5)/SUMIFS('Sales RAW DATA'!$F:$F,'Sales RAW DATA'!$I:$I,Incentive_Calc!$A118,'Sales RAW DATA'!$D:$D,"B2",'Sales RAW DATA'!$E:$E,Incentive_Calc!AB$5),"")</f>
        <v>0.98679311556023885</v>
      </c>
      <c r="AC118" s="44">
        <f>SUMIFS('Sales RAW DATA'!$G:$G,'Sales RAW DATA'!$I:$I,Incentive_Calc!$A118,'Sales RAW DATA'!$D:$D,"B2")/SUMIFS('Sales RAW DATA'!$F:$F,'Sales RAW DATA'!$I:$I,Incentive_Calc!$A118,'Sales RAW DATA'!$D:$D,"B2")</f>
        <v>0.91243316286709453</v>
      </c>
      <c r="AD118" s="44">
        <f>IFERROR(SUMIFS('Sales RAW DATA'!$G:$G,'Sales RAW DATA'!$I:$I,Incentive_Calc!$A118,'Sales RAW DATA'!$D:$D,"B3",'Sales RAW DATA'!$E:$E,Incentive_Calc!AD$5)/SUMIFS('Sales RAW DATA'!$F:$F,'Sales RAW DATA'!$I:$I,Incentive_Calc!$A118,'Sales RAW DATA'!$D:$D,"B3",'Sales RAW DATA'!$E:$E,Incentive_Calc!AD$5),"")</f>
        <v>0.66322950669636049</v>
      </c>
      <c r="AE118" s="44">
        <f>IFERROR(SUMIFS('Sales RAW DATA'!$G:$G,'Sales RAW DATA'!$I:$I,Incentive_Calc!$A118,'Sales RAW DATA'!$D:$D,"B3",'Sales RAW DATA'!$E:$E,Incentive_Calc!AE$5)/SUMIFS('Sales RAW DATA'!$F:$F,'Sales RAW DATA'!$I:$I,Incentive_Calc!$A118,'Sales RAW DATA'!$D:$D,"B3",'Sales RAW DATA'!$E:$E,Incentive_Calc!AE$5),"")</f>
        <v>0.70311540937467254</v>
      </c>
      <c r="AF118" s="44">
        <f>IFERROR(SUMIFS('Sales RAW DATA'!$G:$G,'Sales RAW DATA'!$I:$I,Incentive_Calc!$A118,'Sales RAW DATA'!$D:$D,"B3",'Sales RAW DATA'!$E:$E,Incentive_Calc!AF$5)/SUMIFS('Sales RAW DATA'!$F:$F,'Sales RAW DATA'!$I:$I,Incentive_Calc!$A118,'Sales RAW DATA'!$D:$D,"B3",'Sales RAW DATA'!$E:$E,Incentive_Calc!AF$5),"")</f>
        <v>1.3645603062489891</v>
      </c>
      <c r="AG118" s="44">
        <f>SUMIFS('Sales RAW DATA'!$G:$G,'Sales RAW DATA'!$I:$I,Incentive_Calc!$A118,'Sales RAW DATA'!$D:$D,"B3")/SUMIFS('Sales RAW DATA'!$F:$F,'Sales RAW DATA'!$I:$I,Incentive_Calc!$A118,'Sales RAW DATA'!$D:$D,"B3")</f>
        <v>0.92803919764891574</v>
      </c>
      <c r="AH118" s="44">
        <f>IFERROR(SUMIFS('Sales RAW DATA'!$G:$G,'Sales RAW DATA'!$I:$I,Incentive_Calc!$A118,'Sales RAW DATA'!$D:$D,"B4",'Sales RAW DATA'!$E:$E,Incentive_Calc!AH$5)/SUMIFS('Sales RAW DATA'!$F:$F,'Sales RAW DATA'!$I:$I,Incentive_Calc!$A118,'Sales RAW DATA'!$D:$D,"B4",'Sales RAW DATA'!$E:$E,Incentive_Calc!AH$5),"")</f>
        <v>1.5722161372763783</v>
      </c>
      <c r="AI118" s="44">
        <f>IFERROR(SUMIFS('Sales RAW DATA'!$G:$G,'Sales RAW DATA'!$I:$I,Incentive_Calc!$A118,'Sales RAW DATA'!$D:$D,"B4",'Sales RAW DATA'!$E:$E,Incentive_Calc!AI$5)/SUMIFS('Sales RAW DATA'!$F:$F,'Sales RAW DATA'!$I:$I,Incentive_Calc!$A118,'Sales RAW DATA'!$D:$D,"B4",'Sales RAW DATA'!$E:$E,Incentive_Calc!AI$5),"")</f>
        <v>1.2697095435684647</v>
      </c>
      <c r="AJ118" s="44">
        <f>IFERROR(SUMIFS('Sales RAW DATA'!$G:$G,'Sales RAW DATA'!$I:$I,Incentive_Calc!$A118,'Sales RAW DATA'!$D:$D,"B4",'Sales RAW DATA'!$E:$E,Incentive_Calc!AJ$5)/SUMIFS('Sales RAW DATA'!$F:$F,'Sales RAW DATA'!$I:$I,Incentive_Calc!$A118,'Sales RAW DATA'!$D:$D,"B4",'Sales RAW DATA'!$E:$E,Incentive_Calc!AJ$5),"")</f>
        <v>1.1757469244288226</v>
      </c>
      <c r="AK118" s="44">
        <f>SUMIFS('Sales RAW DATA'!$G:$G,'Sales RAW DATA'!$I:$I,Incentive_Calc!$A118,'Sales RAW DATA'!$D:$D,"B4")/SUMIFS('Sales RAW DATA'!$F:$F,'Sales RAW DATA'!$I:$I,Incentive_Calc!$A118,'Sales RAW DATA'!$D:$D,"B4")</f>
        <v>1.3344909160830196</v>
      </c>
      <c r="AL118" s="44">
        <f>IFERROR(SUMIFS('Sales RAW DATA'!$G:$G,'Sales RAW DATA'!$I:$I,Incentive_Calc!$A118,'Sales RAW DATA'!$D:$D,"B5",'Sales RAW DATA'!$E:$E,Incentive_Calc!AL$5)/SUMIFS('Sales RAW DATA'!$F:$F,'Sales RAW DATA'!$I:$I,Incentive_Calc!$A118,'Sales RAW DATA'!$D:$D,"B5",'Sales RAW DATA'!$E:$E,Incentive_Calc!AL$5),"")</f>
        <v>1.7325822325822327</v>
      </c>
      <c r="AM118" s="44">
        <f>IFERROR(SUMIFS('Sales RAW DATA'!$G:$G,'Sales RAW DATA'!$I:$I,Incentive_Calc!$A118,'Sales RAW DATA'!$D:$D,"B5",'Sales RAW DATA'!$E:$E,Incentive_Calc!AM$5)/SUMIFS('Sales RAW DATA'!$F:$F,'Sales RAW DATA'!$I:$I,Incentive_Calc!$A118,'Sales RAW DATA'!$D:$D,"B5",'Sales RAW DATA'!$E:$E,Incentive_Calc!AM$5),"")</f>
        <v>1.4364134542705971</v>
      </c>
      <c r="AN118" s="44">
        <f>IFERROR(SUMIFS('Sales RAW DATA'!$G:$G,'Sales RAW DATA'!$I:$I,Incentive_Calc!$A118,'Sales RAW DATA'!$D:$D,"B5",'Sales RAW DATA'!$E:$E,Incentive_Calc!AN$5)/SUMIFS('Sales RAW DATA'!$F:$F,'Sales RAW DATA'!$I:$I,Incentive_Calc!$A118,'Sales RAW DATA'!$D:$D,"B5",'Sales RAW DATA'!$E:$E,Incentive_Calc!AN$5),"")</f>
        <v>1.041677894547741</v>
      </c>
      <c r="AO118" s="44">
        <f>SUMIFS('Sales RAW DATA'!$G:$G,'Sales RAW DATA'!$I:$I,Incentive_Calc!$A118,'Sales RAW DATA'!$D:$D,"B5")/SUMIFS('Sales RAW DATA'!$F:$F,'Sales RAW DATA'!$I:$I,Incentive_Calc!$A118,'Sales RAW DATA'!$D:$D,"B5")</f>
        <v>1.364822174666259</v>
      </c>
      <c r="AP118" s="42">
        <f>SUM(SUMIFS('Sales RAW DATA'!$F$2:$F$22804,'Sales RAW DATA'!$I$2:$I$22804,Incentive_Calc!$A118,'Sales RAW DATA'!$D$2:$D$22804,"B1"),SUMIFS('Sales RAW DATA'!$F$2:$F$22804,'Sales RAW DATA'!$I$2:$I$22804,Incentive_Calc!$A118,'Sales RAW DATA'!$D$2:$D$22804,"B2"),SUMIFS('Sales RAW DATA'!$F$2:$F$22804,'Sales RAW DATA'!$I$2:$I$22804,Incentive_Calc!$A118,'Sales RAW DATA'!$D$2:$D$22804,"B3"),SUMIFS('Sales RAW DATA'!$F$2:$F$22804,'Sales RAW DATA'!$I$2:$I$22804,Incentive_Calc!$A118,'Sales RAW DATA'!$D$2:$D$22804,"B4"),SUMIFS('Sales RAW DATA'!$F$2:$F$22804,'Sales RAW DATA'!$I$2:$I$22804,Incentive_Calc!$A118,'Sales RAW DATA'!$D$2:$D$22804,"B5"))</f>
        <v>695758</v>
      </c>
      <c r="AQ118" s="42">
        <f>SUM(SUMIFS('Sales RAW DATA'!$G$2:$G$22804,'Sales RAW DATA'!$I$2:$I$22804,Incentive_Calc!$A118,'Sales RAW DATA'!$D$2:$D$22804,"B1"),SUMIFS('Sales RAW DATA'!$G$2:$G$22804,'Sales RAW DATA'!$I$2:$I$22804,Incentive_Calc!$A118,'Sales RAW DATA'!$D$2:$D$22804,"B2"),SUMIFS('Sales RAW DATA'!$G$2:$G$22804,'Sales RAW DATA'!$I$2:$I$22804,Incentive_Calc!$A118,'Sales RAW DATA'!$D$2:$D$22804,"B3"),SUMIFS('Sales RAW DATA'!$G$2:$G$22804,'Sales RAW DATA'!$I$2:$I$22804,Incentive_Calc!$A118,'Sales RAW DATA'!$D$2:$D$22804,"B4"),SUMIFS('Sales RAW DATA'!$G$2:$G$22804,'Sales RAW DATA'!$I$2:$I$22804,Incentive_Calc!$A118,'Sales RAW DATA'!$D$2:$D$22804,"B5"))</f>
        <v>741321</v>
      </c>
      <c r="AR118" s="45">
        <f t="shared" si="30"/>
        <v>106.54868503128962</v>
      </c>
      <c r="AS118" s="45">
        <f t="shared" si="31"/>
        <v>106</v>
      </c>
      <c r="AT118" s="46">
        <v>0.9</v>
      </c>
      <c r="AU118" s="46">
        <v>0.98</v>
      </c>
      <c r="AV118" s="43" t="str">
        <f t="shared" si="17"/>
        <v>Yes</v>
      </c>
      <c r="AW118" s="43" t="str">
        <f t="shared" si="18"/>
        <v>Yes</v>
      </c>
      <c r="AX118" s="43" t="str">
        <f t="shared" si="19"/>
        <v>Yes</v>
      </c>
      <c r="AY118" s="43" t="str">
        <f t="shared" si="32"/>
        <v>Yes</v>
      </c>
    </row>
    <row r="119" spans="1:51" x14ac:dyDescent="0.35">
      <c r="A119" s="21" t="s">
        <v>993</v>
      </c>
      <c r="B119" s="21" t="s">
        <v>519</v>
      </c>
      <c r="C119" s="21" t="str">
        <f>_xlfn.XLOOKUP($A119,'Employee List'!$E:$E,'Employee List'!$D:$D,0)</f>
        <v>SF</v>
      </c>
      <c r="D119" s="42" t="str" cm="1">
        <f t="array" ref="D119">IFERROR(IF($G119="Yes",INDEX('Payment Plan'!$D$6:$D$42,MATCH(1,(Incentive_Calc!$C119='Payment Plan'!$B$6:$B$42)*(Incentive_Calc!$U119='Payment Plan'!$C$6:$C$42),0)),""),"")</f>
        <v/>
      </c>
      <c r="E119" s="42" t="str" cm="1">
        <f t="array" ref="E119">IFERROR(IF($H119="Yes",INDEX('Payment Plan'!$D$6:$D$42,MATCH(1,(Incentive_Calc!$C119='Payment Plan'!$B$6:$B$42)*(Incentive_Calc!$AS119='Payment Plan'!$C$6:$C$42),0)),""),"")</f>
        <v/>
      </c>
      <c r="F119" s="42">
        <f t="shared" si="20"/>
        <v>0</v>
      </c>
      <c r="G119" s="43" t="str">
        <f t="shared" si="21"/>
        <v>No</v>
      </c>
      <c r="H119" s="21" t="str">
        <f t="shared" si="22"/>
        <v>No</v>
      </c>
      <c r="I119" s="42">
        <f>IFERROR(SUMIFS('Sales RAW DATA'!$F$2:$F$30000,'Sales RAW DATA'!$I$2:$I$30000,Incentive_Calc!$A119,'Sales RAW DATA'!$E$2:$E$30000,Incentive_Calc!I$5),"")</f>
        <v>638778</v>
      </c>
      <c r="J119" s="42">
        <f>IFERROR(SUMIFS('Sales RAW DATA'!$F$2:$F$30000,'Sales RAW DATA'!$I$2:$I$30000,Incentive_Calc!$A119,'Sales RAW DATA'!$E$2:$E$30000,Incentive_Calc!J$5),"")</f>
        <v>660414</v>
      </c>
      <c r="K119" s="42">
        <f>IFERROR(SUMIFS('Sales RAW DATA'!$F$2:$F$30000,'Sales RAW DATA'!$I$2:$I$30000,Incentive_Calc!$A119,'Sales RAW DATA'!$E$2:$E$30000,Incentive_Calc!K$5),"")</f>
        <v>666113</v>
      </c>
      <c r="L119" s="42">
        <f t="shared" si="23"/>
        <v>1965305</v>
      </c>
      <c r="M119" s="42">
        <f>IFERROR(SUMIFS('Sales RAW DATA'!$G$2:$G$30000,'Sales RAW DATA'!$I$2:$I$30000,Incentive_Calc!$A119,'Sales RAW DATA'!$E$2:$E$30000,Incentive_Calc!M$5),"")</f>
        <v>525677</v>
      </c>
      <c r="N119" s="42">
        <f>IFERROR(SUMIFS('Sales RAW DATA'!$G$2:$G$30000,'Sales RAW DATA'!$I$2:$I$30000,Incentive_Calc!$A119,'Sales RAW DATA'!$E$2:$E$30000,Incentive_Calc!N$5),"")</f>
        <v>474992</v>
      </c>
      <c r="O119" s="42">
        <f>IFERROR(SUMIFS('Sales RAW DATA'!$G$2:$G$30000,'Sales RAW DATA'!$I$2:$I$30000,Incentive_Calc!$A119,'Sales RAW DATA'!$E$2:$E$30000,Incentive_Calc!O$5),"")</f>
        <v>427820</v>
      </c>
      <c r="P119" s="42">
        <f t="shared" si="24"/>
        <v>1428489</v>
      </c>
      <c r="Q119" s="44">
        <f t="shared" si="25"/>
        <v>0.82294161664928978</v>
      </c>
      <c r="R119" s="44">
        <f t="shared" si="26"/>
        <v>0.71923369280481642</v>
      </c>
      <c r="S119" s="44">
        <f t="shared" si="27"/>
        <v>0.64226339975349522</v>
      </c>
      <c r="T119" s="45">
        <f t="shared" si="28"/>
        <v>72.685359269935205</v>
      </c>
      <c r="U119" s="45">
        <f t="shared" si="29"/>
        <v>72</v>
      </c>
      <c r="V119" s="44">
        <f>IFERROR(SUMIFS('Sales RAW DATA'!$G:$G,'Sales RAW DATA'!$I:$I,Incentive_Calc!$A119,'Sales RAW DATA'!$D:$D,"B1",'Sales RAW DATA'!$E:$E,Incentive_Calc!V$5)/SUMIFS('Sales RAW DATA'!$F:$F,'Sales RAW DATA'!$I:$I,Incentive_Calc!$A119,'Sales RAW DATA'!$D:$D,"B1",'Sales RAW DATA'!$E:$E,Incentive_Calc!V$5),"")</f>
        <v>0.95283406151951444</v>
      </c>
      <c r="W119" s="44">
        <f>IFERROR(SUMIFS('Sales RAW DATA'!$G:$G,'Sales RAW DATA'!$I:$I,Incentive_Calc!$A119,'Sales RAW DATA'!$D:$D,"B1",'Sales RAW DATA'!$E:$E,Incentive_Calc!W$5)/SUMIFS('Sales RAW DATA'!$F:$F,'Sales RAW DATA'!$I:$I,Incentive_Calc!$A119,'Sales RAW DATA'!$D:$D,"B1",'Sales RAW DATA'!$E:$E,Incentive_Calc!W$5),"")</f>
        <v>0.68819734233034424</v>
      </c>
      <c r="X119" s="44">
        <f>IFERROR(SUMIFS('Sales RAW DATA'!$G:$G,'Sales RAW DATA'!$I:$I,Incentive_Calc!$A119,'Sales RAW DATA'!$D:$D,"B1",'Sales RAW DATA'!$E:$E,Incentive_Calc!X$5)/SUMIFS('Sales RAW DATA'!$F:$F,'Sales RAW DATA'!$I:$I,Incentive_Calc!$A119,'Sales RAW DATA'!$D:$D,"B1",'Sales RAW DATA'!$E:$E,Incentive_Calc!X$5),"")</f>
        <v>0.50952684979346308</v>
      </c>
      <c r="Y119" s="44">
        <f>SUMIFS('Sales RAW DATA'!$G:$G,'Sales RAW DATA'!$I:$I,Incentive_Calc!$A119,'Sales RAW DATA'!$D:$D,"B1")/SUMIFS('Sales RAW DATA'!$F:$F,'Sales RAW DATA'!$I:$I,Incentive_Calc!$A119,'Sales RAW DATA'!$D:$D,"B1")</f>
        <v>0.72025231031279802</v>
      </c>
      <c r="Z119" s="44">
        <f>IFERROR(SUMIFS('Sales RAW DATA'!$G:$G,'Sales RAW DATA'!$I:$I,Incentive_Calc!$A119,'Sales RAW DATA'!$D:$D,"B2",'Sales RAW DATA'!$E:$E,Incentive_Calc!Z$5)/SUMIFS('Sales RAW DATA'!$F:$F,'Sales RAW DATA'!$I:$I,Incentive_Calc!$A119,'Sales RAW DATA'!$D:$D,"B2",'Sales RAW DATA'!$E:$E,Incentive_Calc!Z$5),"")</f>
        <v>0.56891503778267294</v>
      </c>
      <c r="AA119" s="44">
        <f>IFERROR(SUMIFS('Sales RAW DATA'!$G:$G,'Sales RAW DATA'!$I:$I,Incentive_Calc!$A119,'Sales RAW DATA'!$D:$D,"B2",'Sales RAW DATA'!$E:$E,Incentive_Calc!AA$5)/SUMIFS('Sales RAW DATA'!$F:$F,'Sales RAW DATA'!$I:$I,Incentive_Calc!$A119,'Sales RAW DATA'!$D:$D,"B2",'Sales RAW DATA'!$E:$E,Incentive_Calc!AA$5),"")</f>
        <v>0.64989438336131722</v>
      </c>
      <c r="AB119" s="44">
        <f>IFERROR(SUMIFS('Sales RAW DATA'!$G:$G,'Sales RAW DATA'!$I:$I,Incentive_Calc!$A119,'Sales RAW DATA'!$D:$D,"B2",'Sales RAW DATA'!$E:$E,Incentive_Calc!AB$5)/SUMIFS('Sales RAW DATA'!$F:$F,'Sales RAW DATA'!$I:$I,Incentive_Calc!$A119,'Sales RAW DATA'!$D:$D,"B2",'Sales RAW DATA'!$E:$E,Incentive_Calc!AB$5),"")</f>
        <v>0.46825942319852637</v>
      </c>
      <c r="AC119" s="44">
        <f>SUMIFS('Sales RAW DATA'!$G:$G,'Sales RAW DATA'!$I:$I,Incentive_Calc!$A119,'Sales RAW DATA'!$D:$D,"B2")/SUMIFS('Sales RAW DATA'!$F:$F,'Sales RAW DATA'!$I:$I,Incentive_Calc!$A119,'Sales RAW DATA'!$D:$D,"B2")</f>
        <v>0.56276909547278353</v>
      </c>
      <c r="AD119" s="44">
        <f>IFERROR(SUMIFS('Sales RAW DATA'!$G:$G,'Sales RAW DATA'!$I:$I,Incentive_Calc!$A119,'Sales RAW DATA'!$D:$D,"B3",'Sales RAW DATA'!$E:$E,Incentive_Calc!AD$5)/SUMIFS('Sales RAW DATA'!$F:$F,'Sales RAW DATA'!$I:$I,Incentive_Calc!$A119,'Sales RAW DATA'!$D:$D,"B3",'Sales RAW DATA'!$E:$E,Incentive_Calc!AD$5),"")</f>
        <v>0.56602432236205225</v>
      </c>
      <c r="AE119" s="44">
        <f>IFERROR(SUMIFS('Sales RAW DATA'!$G:$G,'Sales RAW DATA'!$I:$I,Incentive_Calc!$A119,'Sales RAW DATA'!$D:$D,"B3",'Sales RAW DATA'!$E:$E,Incentive_Calc!AE$5)/SUMIFS('Sales RAW DATA'!$F:$F,'Sales RAW DATA'!$I:$I,Incentive_Calc!$A119,'Sales RAW DATA'!$D:$D,"B3",'Sales RAW DATA'!$E:$E,Incentive_Calc!AE$5),"")</f>
        <v>0.59286890230336831</v>
      </c>
      <c r="AF119" s="44">
        <f>IFERROR(SUMIFS('Sales RAW DATA'!$G:$G,'Sales RAW DATA'!$I:$I,Incentive_Calc!$A119,'Sales RAW DATA'!$D:$D,"B3",'Sales RAW DATA'!$E:$E,Incentive_Calc!AF$5)/SUMIFS('Sales RAW DATA'!$F:$F,'Sales RAW DATA'!$I:$I,Incentive_Calc!$A119,'Sales RAW DATA'!$D:$D,"B3",'Sales RAW DATA'!$E:$E,Incentive_Calc!AF$5),"")</f>
        <v>0.82111572730003002</v>
      </c>
      <c r="AG119" s="44">
        <f>SUMIFS('Sales RAW DATA'!$G:$G,'Sales RAW DATA'!$I:$I,Incentive_Calc!$A119,'Sales RAW DATA'!$D:$D,"B3")/SUMIFS('Sales RAW DATA'!$F:$F,'Sales RAW DATA'!$I:$I,Incentive_Calc!$A119,'Sales RAW DATA'!$D:$D,"B3")</f>
        <v>0.67000707435569484</v>
      </c>
      <c r="AH119" s="44">
        <f>IFERROR(SUMIFS('Sales RAW DATA'!$G:$G,'Sales RAW DATA'!$I:$I,Incentive_Calc!$A119,'Sales RAW DATA'!$D:$D,"B4",'Sales RAW DATA'!$E:$E,Incentive_Calc!AH$5)/SUMIFS('Sales RAW DATA'!$F:$F,'Sales RAW DATA'!$I:$I,Incentive_Calc!$A119,'Sales RAW DATA'!$D:$D,"B4",'Sales RAW DATA'!$E:$E,Incentive_Calc!AH$5),"")</f>
        <v>0.52013150502507333</v>
      </c>
      <c r="AI119" s="44">
        <f>IFERROR(SUMIFS('Sales RAW DATA'!$G:$G,'Sales RAW DATA'!$I:$I,Incentive_Calc!$A119,'Sales RAW DATA'!$D:$D,"B4",'Sales RAW DATA'!$E:$E,Incentive_Calc!AI$5)/SUMIFS('Sales RAW DATA'!$F:$F,'Sales RAW DATA'!$I:$I,Incentive_Calc!$A119,'Sales RAW DATA'!$D:$D,"B4",'Sales RAW DATA'!$E:$E,Incentive_Calc!AI$5),"")</f>
        <v>0.48706240487062402</v>
      </c>
      <c r="AJ119" s="44">
        <f>IFERROR(SUMIFS('Sales RAW DATA'!$G:$G,'Sales RAW DATA'!$I:$I,Incentive_Calc!$A119,'Sales RAW DATA'!$D:$D,"B4",'Sales RAW DATA'!$E:$E,Incentive_Calc!AJ$5)/SUMIFS('Sales RAW DATA'!$F:$F,'Sales RAW DATA'!$I:$I,Incentive_Calc!$A119,'Sales RAW DATA'!$D:$D,"B4",'Sales RAW DATA'!$E:$E,Incentive_Calc!AJ$5),"")</f>
        <v>0.37956306975623472</v>
      </c>
      <c r="AK119" s="44">
        <f>SUMIFS('Sales RAW DATA'!$G:$G,'Sales RAW DATA'!$I:$I,Incentive_Calc!$A119,'Sales RAW DATA'!$D:$D,"B4")/SUMIFS('Sales RAW DATA'!$F:$F,'Sales RAW DATA'!$I:$I,Incentive_Calc!$A119,'Sales RAW DATA'!$D:$D,"B4")</f>
        <v>0.46170427753452342</v>
      </c>
      <c r="AL119" s="44">
        <f>IFERROR(SUMIFS('Sales RAW DATA'!$G:$G,'Sales RAW DATA'!$I:$I,Incentive_Calc!$A119,'Sales RAW DATA'!$D:$D,"B5",'Sales RAW DATA'!$E:$E,Incentive_Calc!AL$5)/SUMIFS('Sales RAW DATA'!$F:$F,'Sales RAW DATA'!$I:$I,Incentive_Calc!$A119,'Sales RAW DATA'!$D:$D,"B5",'Sales RAW DATA'!$E:$E,Incentive_Calc!AL$5),"")</f>
        <v>0.5584314281662176</v>
      </c>
      <c r="AM119" s="44">
        <f>IFERROR(SUMIFS('Sales RAW DATA'!$G:$G,'Sales RAW DATA'!$I:$I,Incentive_Calc!$A119,'Sales RAW DATA'!$D:$D,"B5",'Sales RAW DATA'!$E:$E,Incentive_Calc!AM$5)/SUMIFS('Sales RAW DATA'!$F:$F,'Sales RAW DATA'!$I:$I,Incentive_Calc!$A119,'Sales RAW DATA'!$D:$D,"B5",'Sales RAW DATA'!$E:$E,Incentive_Calc!AM$5),"")</f>
        <v>0.6773444186330847</v>
      </c>
      <c r="AN119" s="44">
        <f>IFERROR(SUMIFS('Sales RAW DATA'!$G:$G,'Sales RAW DATA'!$I:$I,Incentive_Calc!$A119,'Sales RAW DATA'!$D:$D,"B5",'Sales RAW DATA'!$E:$E,Incentive_Calc!AN$5)/SUMIFS('Sales RAW DATA'!$F:$F,'Sales RAW DATA'!$I:$I,Incentive_Calc!$A119,'Sales RAW DATA'!$D:$D,"B5",'Sales RAW DATA'!$E:$E,Incentive_Calc!AN$5),"")</f>
        <v>0.603396668401874</v>
      </c>
      <c r="AO119" s="44">
        <f>SUMIFS('Sales RAW DATA'!$G:$G,'Sales RAW DATA'!$I:$I,Incentive_Calc!$A119,'Sales RAW DATA'!$D:$D,"B5")/SUMIFS('Sales RAW DATA'!$F:$F,'Sales RAW DATA'!$I:$I,Incentive_Calc!$A119,'Sales RAW DATA'!$D:$D,"B5")</f>
        <v>0.61595531116348079</v>
      </c>
      <c r="AP119" s="42">
        <f>SUM(SUMIFS('Sales RAW DATA'!$F$2:$F$22804,'Sales RAW DATA'!$I$2:$I$22804,Incentive_Calc!$A119,'Sales RAW DATA'!$D$2:$D$22804,"B1"),SUMIFS('Sales RAW DATA'!$F$2:$F$22804,'Sales RAW DATA'!$I$2:$I$22804,Incentive_Calc!$A119,'Sales RAW DATA'!$D$2:$D$22804,"B2"),SUMIFS('Sales RAW DATA'!$F$2:$F$22804,'Sales RAW DATA'!$I$2:$I$22804,Incentive_Calc!$A119,'Sales RAW DATA'!$D$2:$D$22804,"B3"),SUMIFS('Sales RAW DATA'!$F$2:$F$22804,'Sales RAW DATA'!$I$2:$I$22804,Incentive_Calc!$A119,'Sales RAW DATA'!$D$2:$D$22804,"B4"),SUMIFS('Sales RAW DATA'!$F$2:$F$22804,'Sales RAW DATA'!$I$2:$I$22804,Incentive_Calc!$A119,'Sales RAW DATA'!$D$2:$D$22804,"B5"))</f>
        <v>918456</v>
      </c>
      <c r="AQ119" s="42">
        <f>SUM(SUMIFS('Sales RAW DATA'!$G$2:$G$22804,'Sales RAW DATA'!$I$2:$I$22804,Incentive_Calc!$A119,'Sales RAW DATA'!$D$2:$D$22804,"B1"),SUMIFS('Sales RAW DATA'!$G$2:$G$22804,'Sales RAW DATA'!$I$2:$I$22804,Incentive_Calc!$A119,'Sales RAW DATA'!$D$2:$D$22804,"B2"),SUMIFS('Sales RAW DATA'!$G$2:$G$22804,'Sales RAW DATA'!$I$2:$I$22804,Incentive_Calc!$A119,'Sales RAW DATA'!$D$2:$D$22804,"B3"),SUMIFS('Sales RAW DATA'!$G$2:$G$22804,'Sales RAW DATA'!$I$2:$I$22804,Incentive_Calc!$A119,'Sales RAW DATA'!$D$2:$D$22804,"B4"),SUMIFS('Sales RAW DATA'!$G$2:$G$22804,'Sales RAW DATA'!$I$2:$I$22804,Incentive_Calc!$A119,'Sales RAW DATA'!$D$2:$D$22804,"B5"))</f>
        <v>590443</v>
      </c>
      <c r="AR119" s="45">
        <f t="shared" si="30"/>
        <v>64.286476434363763</v>
      </c>
      <c r="AS119" s="45">
        <f t="shared" si="31"/>
        <v>64</v>
      </c>
      <c r="AT119" s="46">
        <v>1.01</v>
      </c>
      <c r="AU119" s="46">
        <v>0.98</v>
      </c>
      <c r="AV119" s="43" t="str">
        <f t="shared" si="17"/>
        <v>Yes</v>
      </c>
      <c r="AW119" s="43" t="str">
        <f t="shared" si="18"/>
        <v>No</v>
      </c>
      <c r="AX119" s="43" t="str">
        <f t="shared" si="19"/>
        <v>No</v>
      </c>
      <c r="AY119" s="43" t="str">
        <f t="shared" si="32"/>
        <v>Yes</v>
      </c>
    </row>
    <row r="120" spans="1:51" x14ac:dyDescent="0.35">
      <c r="A120" s="21" t="s">
        <v>994</v>
      </c>
      <c r="B120" s="21" t="s">
        <v>520</v>
      </c>
      <c r="C120" s="21" t="str">
        <f>_xlfn.XLOOKUP($A120,'Employee List'!$E:$E,'Employee List'!$D:$D,0)</f>
        <v>SF</v>
      </c>
      <c r="D120" s="42" t="str" cm="1">
        <f t="array" ref="D120">IFERROR(IF($G120="Yes",INDEX('Payment Plan'!$D$6:$D$42,MATCH(1,(Incentive_Calc!$C120='Payment Plan'!$B$6:$B$42)*(Incentive_Calc!$U120='Payment Plan'!$C$6:$C$42),0)),""),"")</f>
        <v/>
      </c>
      <c r="E120" s="42" t="str" cm="1">
        <f t="array" ref="E120">IFERROR(IF($H120="Yes",INDEX('Payment Plan'!$D$6:$D$42,MATCH(1,(Incentive_Calc!$C120='Payment Plan'!$B$6:$B$42)*(Incentive_Calc!$AS120='Payment Plan'!$C$6:$C$42),0)),""),"")</f>
        <v/>
      </c>
      <c r="F120" s="42">
        <f t="shared" si="20"/>
        <v>0</v>
      </c>
      <c r="G120" s="43" t="str">
        <f t="shared" si="21"/>
        <v>No</v>
      </c>
      <c r="H120" s="21" t="str">
        <f t="shared" si="22"/>
        <v>No</v>
      </c>
      <c r="I120" s="42">
        <f>IFERROR(SUMIFS('Sales RAW DATA'!$F$2:$F$30000,'Sales RAW DATA'!$I$2:$I$30000,Incentive_Calc!$A120,'Sales RAW DATA'!$E$2:$E$30000,Incentive_Calc!I$5),"")</f>
        <v>724357</v>
      </c>
      <c r="J120" s="42">
        <f>IFERROR(SUMIFS('Sales RAW DATA'!$F$2:$F$30000,'Sales RAW DATA'!$I$2:$I$30000,Incentive_Calc!$A120,'Sales RAW DATA'!$E$2:$E$30000,Incentive_Calc!J$5),"")</f>
        <v>735957</v>
      </c>
      <c r="K120" s="42">
        <f>IFERROR(SUMIFS('Sales RAW DATA'!$F$2:$F$30000,'Sales RAW DATA'!$I$2:$I$30000,Incentive_Calc!$A120,'Sales RAW DATA'!$E$2:$E$30000,Incentive_Calc!K$5),"")</f>
        <v>754841</v>
      </c>
      <c r="L120" s="42">
        <f t="shared" si="23"/>
        <v>2215155</v>
      </c>
      <c r="M120" s="42">
        <f>IFERROR(SUMIFS('Sales RAW DATA'!$G$2:$G$30000,'Sales RAW DATA'!$I$2:$I$30000,Incentive_Calc!$A120,'Sales RAW DATA'!$E$2:$E$30000,Incentive_Calc!M$5),"")</f>
        <v>602406</v>
      </c>
      <c r="N120" s="42">
        <f>IFERROR(SUMIFS('Sales RAW DATA'!$G$2:$G$30000,'Sales RAW DATA'!$I$2:$I$30000,Incentive_Calc!$A120,'Sales RAW DATA'!$E$2:$E$30000,Incentive_Calc!N$5),"")</f>
        <v>593502</v>
      </c>
      <c r="O120" s="42">
        <f>IFERROR(SUMIFS('Sales RAW DATA'!$G$2:$G$30000,'Sales RAW DATA'!$I$2:$I$30000,Incentive_Calc!$A120,'Sales RAW DATA'!$E$2:$E$30000,Incentive_Calc!O$5),"")</f>
        <v>539711</v>
      </c>
      <c r="P120" s="42">
        <f t="shared" si="24"/>
        <v>1735619</v>
      </c>
      <c r="Q120" s="44">
        <f t="shared" si="25"/>
        <v>0.83164240837045822</v>
      </c>
      <c r="R120" s="44">
        <f t="shared" si="26"/>
        <v>0.80643570208585558</v>
      </c>
      <c r="S120" s="44">
        <f t="shared" si="27"/>
        <v>0.71499958269357389</v>
      </c>
      <c r="T120" s="45">
        <f t="shared" si="28"/>
        <v>78.352034056307573</v>
      </c>
      <c r="U120" s="45">
        <f t="shared" si="29"/>
        <v>78</v>
      </c>
      <c r="V120" s="44">
        <f>IFERROR(SUMIFS('Sales RAW DATA'!$G:$G,'Sales RAW DATA'!$I:$I,Incentive_Calc!$A120,'Sales RAW DATA'!$D:$D,"B1",'Sales RAW DATA'!$E:$E,Incentive_Calc!V$5)/SUMIFS('Sales RAW DATA'!$F:$F,'Sales RAW DATA'!$I:$I,Incentive_Calc!$A120,'Sales RAW DATA'!$D:$D,"B1",'Sales RAW DATA'!$E:$E,Incentive_Calc!V$5),"")</f>
        <v>1.0882965242577842</v>
      </c>
      <c r="W120" s="44">
        <f>IFERROR(SUMIFS('Sales RAW DATA'!$G:$G,'Sales RAW DATA'!$I:$I,Incentive_Calc!$A120,'Sales RAW DATA'!$D:$D,"B1",'Sales RAW DATA'!$E:$E,Incentive_Calc!W$5)/SUMIFS('Sales RAW DATA'!$F:$F,'Sales RAW DATA'!$I:$I,Incentive_Calc!$A120,'Sales RAW DATA'!$D:$D,"B1",'Sales RAW DATA'!$E:$E,Incentive_Calc!W$5),"")</f>
        <v>0.81593199242594772</v>
      </c>
      <c r="X120" s="44">
        <f>IFERROR(SUMIFS('Sales RAW DATA'!$G:$G,'Sales RAW DATA'!$I:$I,Incentive_Calc!$A120,'Sales RAW DATA'!$D:$D,"B1",'Sales RAW DATA'!$E:$E,Incentive_Calc!X$5)/SUMIFS('Sales RAW DATA'!$F:$F,'Sales RAW DATA'!$I:$I,Incentive_Calc!$A120,'Sales RAW DATA'!$D:$D,"B1",'Sales RAW DATA'!$E:$E,Incentive_Calc!X$5),"")</f>
        <v>0.63454262342438827</v>
      </c>
      <c r="Y120" s="44">
        <f>SUMIFS('Sales RAW DATA'!$G:$G,'Sales RAW DATA'!$I:$I,Incentive_Calc!$A120,'Sales RAW DATA'!$D:$D,"B1")/SUMIFS('Sales RAW DATA'!$F:$F,'Sales RAW DATA'!$I:$I,Incentive_Calc!$A120,'Sales RAW DATA'!$D:$D,"B1")</f>
        <v>0.85252980611782159</v>
      </c>
      <c r="Z120" s="44">
        <f>IFERROR(SUMIFS('Sales RAW DATA'!$G:$G,'Sales RAW DATA'!$I:$I,Incentive_Calc!$A120,'Sales RAW DATA'!$D:$D,"B2",'Sales RAW DATA'!$E:$E,Incentive_Calc!Z$5)/SUMIFS('Sales RAW DATA'!$F:$F,'Sales RAW DATA'!$I:$I,Incentive_Calc!$A120,'Sales RAW DATA'!$D:$D,"B2",'Sales RAW DATA'!$E:$E,Incentive_Calc!Z$5),"")</f>
        <v>0.69271533292608434</v>
      </c>
      <c r="AA120" s="44">
        <f>IFERROR(SUMIFS('Sales RAW DATA'!$G:$G,'Sales RAW DATA'!$I:$I,Incentive_Calc!$A120,'Sales RAW DATA'!$D:$D,"B2",'Sales RAW DATA'!$E:$E,Incentive_Calc!AA$5)/SUMIFS('Sales RAW DATA'!$F:$F,'Sales RAW DATA'!$I:$I,Incentive_Calc!$A120,'Sales RAW DATA'!$D:$D,"B2",'Sales RAW DATA'!$E:$E,Incentive_Calc!AA$5),"")</f>
        <v>0.65858568429528652</v>
      </c>
      <c r="AB120" s="44">
        <f>IFERROR(SUMIFS('Sales RAW DATA'!$G:$G,'Sales RAW DATA'!$I:$I,Incentive_Calc!$A120,'Sales RAW DATA'!$D:$D,"B2",'Sales RAW DATA'!$E:$E,Incentive_Calc!AB$5)/SUMIFS('Sales RAW DATA'!$F:$F,'Sales RAW DATA'!$I:$I,Incentive_Calc!$A120,'Sales RAW DATA'!$D:$D,"B2",'Sales RAW DATA'!$E:$E,Incentive_Calc!AB$5),"")</f>
        <v>0.5114476243400945</v>
      </c>
      <c r="AC120" s="44">
        <f>SUMIFS('Sales RAW DATA'!$G:$G,'Sales RAW DATA'!$I:$I,Incentive_Calc!$A120,'Sales RAW DATA'!$D:$D,"B2")/SUMIFS('Sales RAW DATA'!$F:$F,'Sales RAW DATA'!$I:$I,Incentive_Calc!$A120,'Sales RAW DATA'!$D:$D,"B2")</f>
        <v>0.618218795590466</v>
      </c>
      <c r="AD120" s="44">
        <f>IFERROR(SUMIFS('Sales RAW DATA'!$G:$G,'Sales RAW DATA'!$I:$I,Incentive_Calc!$A120,'Sales RAW DATA'!$D:$D,"B3",'Sales RAW DATA'!$E:$E,Incentive_Calc!AD$5)/SUMIFS('Sales RAW DATA'!$F:$F,'Sales RAW DATA'!$I:$I,Incentive_Calc!$A120,'Sales RAW DATA'!$D:$D,"B3",'Sales RAW DATA'!$E:$E,Incentive_Calc!AD$5),"")</f>
        <v>0.43617907424950186</v>
      </c>
      <c r="AE120" s="44">
        <f>IFERROR(SUMIFS('Sales RAW DATA'!$G:$G,'Sales RAW DATA'!$I:$I,Incentive_Calc!$A120,'Sales RAW DATA'!$D:$D,"B3",'Sales RAW DATA'!$E:$E,Incentive_Calc!AE$5)/SUMIFS('Sales RAW DATA'!$F:$F,'Sales RAW DATA'!$I:$I,Incentive_Calc!$A120,'Sales RAW DATA'!$D:$D,"B3",'Sales RAW DATA'!$E:$E,Incentive_Calc!AE$5),"")</f>
        <v>0.60160562387799277</v>
      </c>
      <c r="AF120" s="44">
        <f>IFERROR(SUMIFS('Sales RAW DATA'!$G:$G,'Sales RAW DATA'!$I:$I,Incentive_Calc!$A120,'Sales RAW DATA'!$D:$D,"B3",'Sales RAW DATA'!$E:$E,Incentive_Calc!AF$5)/SUMIFS('Sales RAW DATA'!$F:$F,'Sales RAW DATA'!$I:$I,Incentive_Calc!$A120,'Sales RAW DATA'!$D:$D,"B3",'Sales RAW DATA'!$E:$E,Incentive_Calc!AF$5),"")</f>
        <v>0.77871114240956585</v>
      </c>
      <c r="AG120" s="44">
        <f>SUMIFS('Sales RAW DATA'!$G:$G,'Sales RAW DATA'!$I:$I,Incentive_Calc!$A120,'Sales RAW DATA'!$D:$D,"B3")/SUMIFS('Sales RAW DATA'!$F:$F,'Sales RAW DATA'!$I:$I,Incentive_Calc!$A120,'Sales RAW DATA'!$D:$D,"B3")</f>
        <v>0.61313218843548134</v>
      </c>
      <c r="AH120" s="44">
        <f>IFERROR(SUMIFS('Sales RAW DATA'!$G:$G,'Sales RAW DATA'!$I:$I,Incentive_Calc!$A120,'Sales RAW DATA'!$D:$D,"B4",'Sales RAW DATA'!$E:$E,Incentive_Calc!AH$5)/SUMIFS('Sales RAW DATA'!$F:$F,'Sales RAW DATA'!$I:$I,Incentive_Calc!$A120,'Sales RAW DATA'!$D:$D,"B4",'Sales RAW DATA'!$E:$E,Incentive_Calc!AH$5),"")</f>
        <v>0.86318479660267866</v>
      </c>
      <c r="AI120" s="44">
        <f>IFERROR(SUMIFS('Sales RAW DATA'!$G:$G,'Sales RAW DATA'!$I:$I,Incentive_Calc!$A120,'Sales RAW DATA'!$D:$D,"B4",'Sales RAW DATA'!$E:$E,Incentive_Calc!AI$5)/SUMIFS('Sales RAW DATA'!$F:$F,'Sales RAW DATA'!$I:$I,Incentive_Calc!$A120,'Sales RAW DATA'!$D:$D,"B4",'Sales RAW DATA'!$E:$E,Incentive_Calc!AI$5),"")</f>
        <v>0.94145935097883293</v>
      </c>
      <c r="AJ120" s="44">
        <f>IFERROR(SUMIFS('Sales RAW DATA'!$G:$G,'Sales RAW DATA'!$I:$I,Incentive_Calc!$A120,'Sales RAW DATA'!$D:$D,"B4",'Sales RAW DATA'!$E:$E,Incentive_Calc!AJ$5)/SUMIFS('Sales RAW DATA'!$F:$F,'Sales RAW DATA'!$I:$I,Incentive_Calc!$A120,'Sales RAW DATA'!$D:$D,"B4",'Sales RAW DATA'!$E:$E,Incentive_Calc!AJ$5),"")</f>
        <v>0.51083270011305304</v>
      </c>
      <c r="AK120" s="44">
        <f>SUMIFS('Sales RAW DATA'!$G:$G,'Sales RAW DATA'!$I:$I,Incentive_Calc!$A120,'Sales RAW DATA'!$D:$D,"B4")/SUMIFS('Sales RAW DATA'!$F:$F,'Sales RAW DATA'!$I:$I,Incentive_Calc!$A120,'Sales RAW DATA'!$D:$D,"B4")</f>
        <v>0.76950685069514402</v>
      </c>
      <c r="AL120" s="44">
        <f>IFERROR(SUMIFS('Sales RAW DATA'!$G:$G,'Sales RAW DATA'!$I:$I,Incentive_Calc!$A120,'Sales RAW DATA'!$D:$D,"B5",'Sales RAW DATA'!$E:$E,Incentive_Calc!AL$5)/SUMIFS('Sales RAW DATA'!$F:$F,'Sales RAW DATA'!$I:$I,Incentive_Calc!$A120,'Sales RAW DATA'!$D:$D,"B5",'Sales RAW DATA'!$E:$E,Incentive_Calc!AL$5),"")</f>
        <v>0.70578357287499383</v>
      </c>
      <c r="AM120" s="44">
        <f>IFERROR(SUMIFS('Sales RAW DATA'!$G:$G,'Sales RAW DATA'!$I:$I,Incentive_Calc!$A120,'Sales RAW DATA'!$D:$D,"B5",'Sales RAW DATA'!$E:$E,Incentive_Calc!AM$5)/SUMIFS('Sales RAW DATA'!$F:$F,'Sales RAW DATA'!$I:$I,Incentive_Calc!$A120,'Sales RAW DATA'!$D:$D,"B5",'Sales RAW DATA'!$E:$E,Incentive_Calc!AM$5),"")</f>
        <v>0.95361439793178882</v>
      </c>
      <c r="AN120" s="44">
        <f>IFERROR(SUMIFS('Sales RAW DATA'!$G:$G,'Sales RAW DATA'!$I:$I,Incentive_Calc!$A120,'Sales RAW DATA'!$D:$D,"B5",'Sales RAW DATA'!$E:$E,Incentive_Calc!AN$5)/SUMIFS('Sales RAW DATA'!$F:$F,'Sales RAW DATA'!$I:$I,Incentive_Calc!$A120,'Sales RAW DATA'!$D:$D,"B5",'Sales RAW DATA'!$E:$E,Incentive_Calc!AN$5),"")</f>
        <v>0.60405345211581296</v>
      </c>
      <c r="AO120" s="44">
        <f>SUMIFS('Sales RAW DATA'!$G:$G,'Sales RAW DATA'!$I:$I,Incentive_Calc!$A120,'Sales RAW DATA'!$D:$D,"B5")/SUMIFS('Sales RAW DATA'!$F:$F,'Sales RAW DATA'!$I:$I,Incentive_Calc!$A120,'Sales RAW DATA'!$D:$D,"B5")</f>
        <v>0.74878604066166754</v>
      </c>
      <c r="AP120" s="42">
        <f>SUM(SUMIFS('Sales RAW DATA'!$F$2:$F$22804,'Sales RAW DATA'!$I$2:$I$22804,Incentive_Calc!$A120,'Sales RAW DATA'!$D$2:$D$22804,"B1"),SUMIFS('Sales RAW DATA'!$F$2:$F$22804,'Sales RAW DATA'!$I$2:$I$22804,Incentive_Calc!$A120,'Sales RAW DATA'!$D$2:$D$22804,"B2"),SUMIFS('Sales RAW DATA'!$F$2:$F$22804,'Sales RAW DATA'!$I$2:$I$22804,Incentive_Calc!$A120,'Sales RAW DATA'!$D$2:$D$22804,"B3"),SUMIFS('Sales RAW DATA'!$F$2:$F$22804,'Sales RAW DATA'!$I$2:$I$22804,Incentive_Calc!$A120,'Sales RAW DATA'!$D$2:$D$22804,"B4"),SUMIFS('Sales RAW DATA'!$F$2:$F$22804,'Sales RAW DATA'!$I$2:$I$22804,Incentive_Calc!$A120,'Sales RAW DATA'!$D$2:$D$22804,"B5"))</f>
        <v>1257096</v>
      </c>
      <c r="AQ120" s="42">
        <f>SUM(SUMIFS('Sales RAW DATA'!$G$2:$G$22804,'Sales RAW DATA'!$I$2:$I$22804,Incentive_Calc!$A120,'Sales RAW DATA'!$D$2:$D$22804,"B1"),SUMIFS('Sales RAW DATA'!$G$2:$G$22804,'Sales RAW DATA'!$I$2:$I$22804,Incentive_Calc!$A120,'Sales RAW DATA'!$D$2:$D$22804,"B2"),SUMIFS('Sales RAW DATA'!$G$2:$G$22804,'Sales RAW DATA'!$I$2:$I$22804,Incentive_Calc!$A120,'Sales RAW DATA'!$D$2:$D$22804,"B3"),SUMIFS('Sales RAW DATA'!$G$2:$G$22804,'Sales RAW DATA'!$I$2:$I$22804,Incentive_Calc!$A120,'Sales RAW DATA'!$D$2:$D$22804,"B4"),SUMIFS('Sales RAW DATA'!$G$2:$G$22804,'Sales RAW DATA'!$I$2:$I$22804,Incentive_Calc!$A120,'Sales RAW DATA'!$D$2:$D$22804,"B5"))</f>
        <v>912339</v>
      </c>
      <c r="AR120" s="45">
        <f t="shared" si="30"/>
        <v>72.57512552740603</v>
      </c>
      <c r="AS120" s="45">
        <f t="shared" si="31"/>
        <v>72</v>
      </c>
      <c r="AT120" s="46">
        <v>1.06</v>
      </c>
      <c r="AU120" s="46">
        <v>0.97</v>
      </c>
      <c r="AV120" s="43" t="str">
        <f t="shared" si="17"/>
        <v>Yes</v>
      </c>
      <c r="AW120" s="43" t="str">
        <f t="shared" si="18"/>
        <v>Yes</v>
      </c>
      <c r="AX120" s="43" t="str">
        <f t="shared" si="19"/>
        <v>No</v>
      </c>
      <c r="AY120" s="43" t="str">
        <f t="shared" si="32"/>
        <v>Yes</v>
      </c>
    </row>
    <row r="121" spans="1:51" x14ac:dyDescent="0.35">
      <c r="A121" s="21" t="s">
        <v>995</v>
      </c>
      <c r="B121" s="21" t="s">
        <v>521</v>
      </c>
      <c r="C121" s="21" t="str">
        <f>_xlfn.XLOOKUP($A121,'Employee List'!$E:$E,'Employee List'!$D:$D,0)</f>
        <v>SF</v>
      </c>
      <c r="D121" s="42" t="str" cm="1">
        <f t="array" ref="D121">IFERROR(IF($G121="Yes",INDEX('Payment Plan'!$D$6:$D$42,MATCH(1,(Incentive_Calc!$C121='Payment Plan'!$B$6:$B$42)*(Incentive_Calc!$U121='Payment Plan'!$C$6:$C$42),0)),""),"")</f>
        <v/>
      </c>
      <c r="E121" s="42" t="str" cm="1">
        <f t="array" ref="E121">IFERROR(IF($H121="Yes",INDEX('Payment Plan'!$D$6:$D$42,MATCH(1,(Incentive_Calc!$C121='Payment Plan'!$B$6:$B$42)*(Incentive_Calc!$AS121='Payment Plan'!$C$6:$C$42),0)),""),"")</f>
        <v/>
      </c>
      <c r="F121" s="42">
        <f t="shared" si="20"/>
        <v>0</v>
      </c>
      <c r="G121" s="43" t="str">
        <f t="shared" si="21"/>
        <v>No</v>
      </c>
      <c r="H121" s="21" t="str">
        <f t="shared" si="22"/>
        <v>No</v>
      </c>
      <c r="I121" s="42">
        <f>IFERROR(SUMIFS('Sales RAW DATA'!$F$2:$F$30000,'Sales RAW DATA'!$I$2:$I$30000,Incentive_Calc!$A121,'Sales RAW DATA'!$E$2:$E$30000,Incentive_Calc!I$5),"")</f>
        <v>534336</v>
      </c>
      <c r="J121" s="42">
        <f>IFERROR(SUMIFS('Sales RAW DATA'!$F$2:$F$30000,'Sales RAW DATA'!$I$2:$I$30000,Incentive_Calc!$A121,'Sales RAW DATA'!$E$2:$E$30000,Incentive_Calc!J$5),"")</f>
        <v>526332</v>
      </c>
      <c r="K121" s="42">
        <f>IFERROR(SUMIFS('Sales RAW DATA'!$F$2:$F$30000,'Sales RAW DATA'!$I$2:$I$30000,Incentive_Calc!$A121,'Sales RAW DATA'!$E$2:$E$30000,Incentive_Calc!K$5),"")</f>
        <v>523646</v>
      </c>
      <c r="L121" s="42">
        <f t="shared" si="23"/>
        <v>1584314</v>
      </c>
      <c r="M121" s="42">
        <f>IFERROR(SUMIFS('Sales RAW DATA'!$G$2:$G$30000,'Sales RAW DATA'!$I$2:$I$30000,Incentive_Calc!$A121,'Sales RAW DATA'!$E$2:$E$30000,Incentive_Calc!M$5),"")</f>
        <v>374531</v>
      </c>
      <c r="N121" s="42">
        <f>IFERROR(SUMIFS('Sales RAW DATA'!$G$2:$G$30000,'Sales RAW DATA'!$I$2:$I$30000,Incentive_Calc!$A121,'Sales RAW DATA'!$E$2:$E$30000,Incentive_Calc!N$5),"")</f>
        <v>380186</v>
      </c>
      <c r="O121" s="42">
        <f>IFERROR(SUMIFS('Sales RAW DATA'!$G$2:$G$30000,'Sales RAW DATA'!$I$2:$I$30000,Incentive_Calc!$A121,'Sales RAW DATA'!$E$2:$E$30000,Incentive_Calc!O$5),"")</f>
        <v>410869</v>
      </c>
      <c r="P121" s="42">
        <f t="shared" si="24"/>
        <v>1165586</v>
      </c>
      <c r="Q121" s="44">
        <f t="shared" si="25"/>
        <v>0.70092788058450117</v>
      </c>
      <c r="R121" s="44">
        <f t="shared" si="26"/>
        <v>0.72233115220051225</v>
      </c>
      <c r="S121" s="44">
        <f t="shared" si="27"/>
        <v>0.78463122032823707</v>
      </c>
      <c r="T121" s="45">
        <f t="shared" si="28"/>
        <v>73.570390718001605</v>
      </c>
      <c r="U121" s="45">
        <f t="shared" si="29"/>
        <v>73</v>
      </c>
      <c r="V121" s="44">
        <f>IFERROR(SUMIFS('Sales RAW DATA'!$G:$G,'Sales RAW DATA'!$I:$I,Incentive_Calc!$A121,'Sales RAW DATA'!$D:$D,"B1",'Sales RAW DATA'!$E:$E,Incentive_Calc!V$5)/SUMIFS('Sales RAW DATA'!$F:$F,'Sales RAW DATA'!$I:$I,Incentive_Calc!$A121,'Sales RAW DATA'!$D:$D,"B1",'Sales RAW DATA'!$E:$E,Incentive_Calc!V$5),"")</f>
        <v>1.0058814334284263</v>
      </c>
      <c r="W121" s="44">
        <f>IFERROR(SUMIFS('Sales RAW DATA'!$G:$G,'Sales RAW DATA'!$I:$I,Incentive_Calc!$A121,'Sales RAW DATA'!$D:$D,"B1",'Sales RAW DATA'!$E:$E,Incentive_Calc!W$5)/SUMIFS('Sales RAW DATA'!$F:$F,'Sales RAW DATA'!$I:$I,Incentive_Calc!$A121,'Sales RAW DATA'!$D:$D,"B1",'Sales RAW DATA'!$E:$E,Incentive_Calc!W$5),"")</f>
        <v>0.71418850284519575</v>
      </c>
      <c r="X121" s="44">
        <f>IFERROR(SUMIFS('Sales RAW DATA'!$G:$G,'Sales RAW DATA'!$I:$I,Incentive_Calc!$A121,'Sales RAW DATA'!$D:$D,"B1",'Sales RAW DATA'!$E:$E,Incentive_Calc!X$5)/SUMIFS('Sales RAW DATA'!$F:$F,'Sales RAW DATA'!$I:$I,Incentive_Calc!$A121,'Sales RAW DATA'!$D:$D,"B1",'Sales RAW DATA'!$E:$E,Incentive_Calc!X$5),"")</f>
        <v>0.70195365742844162</v>
      </c>
      <c r="Y121" s="44">
        <f>SUMIFS('Sales RAW DATA'!$G:$G,'Sales RAW DATA'!$I:$I,Incentive_Calc!$A121,'Sales RAW DATA'!$D:$D,"B1")/SUMIFS('Sales RAW DATA'!$F:$F,'Sales RAW DATA'!$I:$I,Incentive_Calc!$A121,'Sales RAW DATA'!$D:$D,"B1")</f>
        <v>0.80957022478451357</v>
      </c>
      <c r="Z121" s="44">
        <f>IFERROR(SUMIFS('Sales RAW DATA'!$G:$G,'Sales RAW DATA'!$I:$I,Incentive_Calc!$A121,'Sales RAW DATA'!$D:$D,"B2",'Sales RAW DATA'!$E:$E,Incentive_Calc!Z$5)/SUMIFS('Sales RAW DATA'!$F:$F,'Sales RAW DATA'!$I:$I,Incentive_Calc!$A121,'Sales RAW DATA'!$D:$D,"B2",'Sales RAW DATA'!$E:$E,Incentive_Calc!Z$5),"")</f>
        <v>0.48487762437896376</v>
      </c>
      <c r="AA121" s="44">
        <f>IFERROR(SUMIFS('Sales RAW DATA'!$G:$G,'Sales RAW DATA'!$I:$I,Incentive_Calc!$A121,'Sales RAW DATA'!$D:$D,"B2",'Sales RAW DATA'!$E:$E,Incentive_Calc!AA$5)/SUMIFS('Sales RAW DATA'!$F:$F,'Sales RAW DATA'!$I:$I,Incentive_Calc!$A121,'Sales RAW DATA'!$D:$D,"B2",'Sales RAW DATA'!$E:$E,Incentive_Calc!AA$5),"")</f>
        <v>0.50237294383264985</v>
      </c>
      <c r="AB121" s="44">
        <f>IFERROR(SUMIFS('Sales RAW DATA'!$G:$G,'Sales RAW DATA'!$I:$I,Incentive_Calc!$A121,'Sales RAW DATA'!$D:$D,"B2",'Sales RAW DATA'!$E:$E,Incentive_Calc!AB$5)/SUMIFS('Sales RAW DATA'!$F:$F,'Sales RAW DATA'!$I:$I,Incentive_Calc!$A121,'Sales RAW DATA'!$D:$D,"B2",'Sales RAW DATA'!$E:$E,Incentive_Calc!AB$5),"")</f>
        <v>0.47235791451385628</v>
      </c>
      <c r="AC121" s="44">
        <f>SUMIFS('Sales RAW DATA'!$G:$G,'Sales RAW DATA'!$I:$I,Incentive_Calc!$A121,'Sales RAW DATA'!$D:$D,"B2")/SUMIFS('Sales RAW DATA'!$F:$F,'Sales RAW DATA'!$I:$I,Incentive_Calc!$A121,'Sales RAW DATA'!$D:$D,"B2")</f>
        <v>0.48662301504669797</v>
      </c>
      <c r="AD121" s="44">
        <f>IFERROR(SUMIFS('Sales RAW DATA'!$G:$G,'Sales RAW DATA'!$I:$I,Incentive_Calc!$A121,'Sales RAW DATA'!$D:$D,"B3",'Sales RAW DATA'!$E:$E,Incentive_Calc!AD$5)/SUMIFS('Sales RAW DATA'!$F:$F,'Sales RAW DATA'!$I:$I,Incentive_Calc!$A121,'Sales RAW DATA'!$D:$D,"B3",'Sales RAW DATA'!$E:$E,Incentive_Calc!AD$5),"")</f>
        <v>0.36375732074827999</v>
      </c>
      <c r="AE121" s="44">
        <f>IFERROR(SUMIFS('Sales RAW DATA'!$G:$G,'Sales RAW DATA'!$I:$I,Incentive_Calc!$A121,'Sales RAW DATA'!$D:$D,"B3",'Sales RAW DATA'!$E:$E,Incentive_Calc!AE$5)/SUMIFS('Sales RAW DATA'!$F:$F,'Sales RAW DATA'!$I:$I,Incentive_Calc!$A121,'Sales RAW DATA'!$D:$D,"B3",'Sales RAW DATA'!$E:$E,Incentive_Calc!AE$5),"")</f>
        <v>0.71144015512074743</v>
      </c>
      <c r="AF121" s="44">
        <f>IFERROR(SUMIFS('Sales RAW DATA'!$G:$G,'Sales RAW DATA'!$I:$I,Incentive_Calc!$A121,'Sales RAW DATA'!$D:$D,"B3",'Sales RAW DATA'!$E:$E,Incentive_Calc!AF$5)/SUMIFS('Sales RAW DATA'!$F:$F,'Sales RAW DATA'!$I:$I,Incentive_Calc!$A121,'Sales RAW DATA'!$D:$D,"B3",'Sales RAW DATA'!$E:$E,Incentive_Calc!AF$5),"")</f>
        <v>1.1404993065187239</v>
      </c>
      <c r="AG121" s="44">
        <f>SUMIFS('Sales RAW DATA'!$G:$G,'Sales RAW DATA'!$I:$I,Incentive_Calc!$A121,'Sales RAW DATA'!$D:$D,"B3")/SUMIFS('Sales RAW DATA'!$F:$F,'Sales RAW DATA'!$I:$I,Incentive_Calc!$A121,'Sales RAW DATA'!$D:$D,"B3")</f>
        <v>0.75792605029747784</v>
      </c>
      <c r="AH121" s="44">
        <f>IFERROR(SUMIFS('Sales RAW DATA'!$G:$G,'Sales RAW DATA'!$I:$I,Incentive_Calc!$A121,'Sales RAW DATA'!$D:$D,"B4",'Sales RAW DATA'!$E:$E,Incentive_Calc!AH$5)/SUMIFS('Sales RAW DATA'!$F:$F,'Sales RAW DATA'!$I:$I,Incentive_Calc!$A121,'Sales RAW DATA'!$D:$D,"B4",'Sales RAW DATA'!$E:$E,Incentive_Calc!AH$5),"")</f>
        <v>0.70422786112980484</v>
      </c>
      <c r="AI121" s="44">
        <f>IFERROR(SUMIFS('Sales RAW DATA'!$G:$G,'Sales RAW DATA'!$I:$I,Incentive_Calc!$A121,'Sales RAW DATA'!$D:$D,"B4",'Sales RAW DATA'!$E:$E,Incentive_Calc!AI$5)/SUMIFS('Sales RAW DATA'!$F:$F,'Sales RAW DATA'!$I:$I,Incentive_Calc!$A121,'Sales RAW DATA'!$D:$D,"B4",'Sales RAW DATA'!$E:$E,Incentive_Calc!AI$5),"")</f>
        <v>0.51955690058813453</v>
      </c>
      <c r="AJ121" s="44">
        <f>IFERROR(SUMIFS('Sales RAW DATA'!$G:$G,'Sales RAW DATA'!$I:$I,Incentive_Calc!$A121,'Sales RAW DATA'!$D:$D,"B4",'Sales RAW DATA'!$E:$E,Incentive_Calc!AJ$5)/SUMIFS('Sales RAW DATA'!$F:$F,'Sales RAW DATA'!$I:$I,Incentive_Calc!$A121,'Sales RAW DATA'!$D:$D,"B4",'Sales RAW DATA'!$E:$E,Incentive_Calc!AJ$5),"")</f>
        <v>0.44464824566593691</v>
      </c>
      <c r="AK121" s="44">
        <f>SUMIFS('Sales RAW DATA'!$G:$G,'Sales RAW DATA'!$I:$I,Incentive_Calc!$A121,'Sales RAW DATA'!$D:$D,"B4")/SUMIFS('Sales RAW DATA'!$F:$F,'Sales RAW DATA'!$I:$I,Incentive_Calc!$A121,'Sales RAW DATA'!$D:$D,"B4")</f>
        <v>0.55553315470461229</v>
      </c>
      <c r="AL121" s="44">
        <f>IFERROR(SUMIFS('Sales RAW DATA'!$G:$G,'Sales RAW DATA'!$I:$I,Incentive_Calc!$A121,'Sales RAW DATA'!$D:$D,"B5",'Sales RAW DATA'!$E:$E,Incentive_Calc!AL$5)/SUMIFS('Sales RAW DATA'!$F:$F,'Sales RAW DATA'!$I:$I,Incentive_Calc!$A121,'Sales RAW DATA'!$D:$D,"B5",'Sales RAW DATA'!$E:$E,Incentive_Calc!AL$5),"")</f>
        <v>0.8154430511473022</v>
      </c>
      <c r="AM121" s="44">
        <f>IFERROR(SUMIFS('Sales RAW DATA'!$G:$G,'Sales RAW DATA'!$I:$I,Incentive_Calc!$A121,'Sales RAW DATA'!$D:$D,"B5",'Sales RAW DATA'!$E:$E,Incentive_Calc!AM$5)/SUMIFS('Sales RAW DATA'!$F:$F,'Sales RAW DATA'!$I:$I,Incentive_Calc!$A121,'Sales RAW DATA'!$D:$D,"B5",'Sales RAW DATA'!$E:$E,Incentive_Calc!AM$5),"")</f>
        <v>1.0188792744435704</v>
      </c>
      <c r="AN121" s="44">
        <f>IFERROR(SUMIFS('Sales RAW DATA'!$G:$G,'Sales RAW DATA'!$I:$I,Incentive_Calc!$A121,'Sales RAW DATA'!$D:$D,"B5",'Sales RAW DATA'!$E:$E,Incentive_Calc!AN$5)/SUMIFS('Sales RAW DATA'!$F:$F,'Sales RAW DATA'!$I:$I,Incentive_Calc!$A121,'Sales RAW DATA'!$D:$D,"B5",'Sales RAW DATA'!$E:$E,Incentive_Calc!AN$5),"")</f>
        <v>0.68641541573512188</v>
      </c>
      <c r="AO121" s="44">
        <f>SUMIFS('Sales RAW DATA'!$G:$G,'Sales RAW DATA'!$I:$I,Incentive_Calc!$A121,'Sales RAW DATA'!$D:$D,"B5")/SUMIFS('Sales RAW DATA'!$F:$F,'Sales RAW DATA'!$I:$I,Incentive_Calc!$A121,'Sales RAW DATA'!$D:$D,"B5")</f>
        <v>0.84853059581320456</v>
      </c>
      <c r="AP121" s="42">
        <f>SUM(SUMIFS('Sales RAW DATA'!$F$2:$F$22804,'Sales RAW DATA'!$I$2:$I$22804,Incentive_Calc!$A121,'Sales RAW DATA'!$D$2:$D$22804,"B1"),SUMIFS('Sales RAW DATA'!$F$2:$F$22804,'Sales RAW DATA'!$I$2:$I$22804,Incentive_Calc!$A121,'Sales RAW DATA'!$D$2:$D$22804,"B2"),SUMIFS('Sales RAW DATA'!$F$2:$F$22804,'Sales RAW DATA'!$I$2:$I$22804,Incentive_Calc!$A121,'Sales RAW DATA'!$D$2:$D$22804,"B3"),SUMIFS('Sales RAW DATA'!$F$2:$F$22804,'Sales RAW DATA'!$I$2:$I$22804,Incentive_Calc!$A121,'Sales RAW DATA'!$D$2:$D$22804,"B4"),SUMIFS('Sales RAW DATA'!$F$2:$F$22804,'Sales RAW DATA'!$I$2:$I$22804,Incentive_Calc!$A121,'Sales RAW DATA'!$D$2:$D$22804,"B5"))</f>
        <v>917612</v>
      </c>
      <c r="AQ121" s="42">
        <f>SUM(SUMIFS('Sales RAW DATA'!$G$2:$G$22804,'Sales RAW DATA'!$I$2:$I$22804,Incentive_Calc!$A121,'Sales RAW DATA'!$D$2:$D$22804,"B1"),SUMIFS('Sales RAW DATA'!$G$2:$G$22804,'Sales RAW DATA'!$I$2:$I$22804,Incentive_Calc!$A121,'Sales RAW DATA'!$D$2:$D$22804,"B2"),SUMIFS('Sales RAW DATA'!$G$2:$G$22804,'Sales RAW DATA'!$I$2:$I$22804,Incentive_Calc!$A121,'Sales RAW DATA'!$D$2:$D$22804,"B3"),SUMIFS('Sales RAW DATA'!$G$2:$G$22804,'Sales RAW DATA'!$I$2:$I$22804,Incentive_Calc!$A121,'Sales RAW DATA'!$D$2:$D$22804,"B4"),SUMIFS('Sales RAW DATA'!$G$2:$G$22804,'Sales RAW DATA'!$I$2:$I$22804,Incentive_Calc!$A121,'Sales RAW DATA'!$D$2:$D$22804,"B5"))</f>
        <v>650109</v>
      </c>
      <c r="AR121" s="45">
        <f t="shared" si="30"/>
        <v>70.84791829226296</v>
      </c>
      <c r="AS121" s="45">
        <f t="shared" si="31"/>
        <v>70</v>
      </c>
      <c r="AT121" s="46">
        <v>0.95</v>
      </c>
      <c r="AU121" s="46">
        <v>0.88</v>
      </c>
      <c r="AV121" s="43" t="str">
        <f t="shared" si="17"/>
        <v>No</v>
      </c>
      <c r="AW121" s="43" t="str">
        <f t="shared" si="18"/>
        <v>No</v>
      </c>
      <c r="AX121" s="43" t="str">
        <f t="shared" si="19"/>
        <v>No</v>
      </c>
      <c r="AY121" s="43" t="str">
        <f t="shared" si="32"/>
        <v>Yes</v>
      </c>
    </row>
    <row r="122" spans="1:51" x14ac:dyDescent="0.35">
      <c r="A122" s="21" t="s">
        <v>996</v>
      </c>
      <c r="B122" s="21" t="s">
        <v>522</v>
      </c>
      <c r="C122" s="21" t="str">
        <f>_xlfn.XLOOKUP($A122,'Employee List'!$E:$E,'Employee List'!$D:$D,0)</f>
        <v>SF</v>
      </c>
      <c r="D122" s="42" cm="1">
        <f t="array" ref="D122">IFERROR(IF($G122="Yes",INDEX('Payment Plan'!$D$6:$D$42,MATCH(1,(Incentive_Calc!$C122='Payment Plan'!$B$6:$B$42)*(Incentive_Calc!$U122='Payment Plan'!$C$6:$C$42),0)),""),"")</f>
        <v>28940.625</v>
      </c>
      <c r="E122" s="42" t="str" cm="1">
        <f t="array" ref="E122">IFERROR(IF($H122="Yes",INDEX('Payment Plan'!$D$6:$D$42,MATCH(1,(Incentive_Calc!$C122='Payment Plan'!$B$6:$B$42)*(Incentive_Calc!$AS122='Payment Plan'!$C$6:$C$42),0)),""),"")</f>
        <v/>
      </c>
      <c r="F122" s="42">
        <f t="shared" si="20"/>
        <v>28940.625</v>
      </c>
      <c r="G122" s="43" t="str">
        <f t="shared" si="21"/>
        <v>Yes</v>
      </c>
      <c r="H122" s="21" t="str">
        <f t="shared" si="22"/>
        <v>No</v>
      </c>
      <c r="I122" s="42">
        <f>IFERROR(SUMIFS('Sales RAW DATA'!$F$2:$F$30000,'Sales RAW DATA'!$I$2:$I$30000,Incentive_Calc!$A122,'Sales RAW DATA'!$E$2:$E$30000,Incentive_Calc!I$5),"")</f>
        <v>826272</v>
      </c>
      <c r="J122" s="42">
        <f>IFERROR(SUMIFS('Sales RAW DATA'!$F$2:$F$30000,'Sales RAW DATA'!$I$2:$I$30000,Incentive_Calc!$A122,'Sales RAW DATA'!$E$2:$E$30000,Incentive_Calc!J$5),"")</f>
        <v>823150</v>
      </c>
      <c r="K122" s="42">
        <f>IFERROR(SUMIFS('Sales RAW DATA'!$F$2:$F$30000,'Sales RAW DATA'!$I$2:$I$30000,Incentive_Calc!$A122,'Sales RAW DATA'!$E$2:$E$30000,Incentive_Calc!K$5),"")</f>
        <v>822339</v>
      </c>
      <c r="L122" s="42">
        <f t="shared" si="23"/>
        <v>2471761</v>
      </c>
      <c r="M122" s="42">
        <f>IFERROR(SUMIFS('Sales RAW DATA'!$G$2:$G$30000,'Sales RAW DATA'!$I$2:$I$30000,Incentive_Calc!$A122,'Sales RAW DATA'!$E$2:$E$30000,Incentive_Calc!M$5),"")</f>
        <v>833798</v>
      </c>
      <c r="N122" s="42">
        <f>IFERROR(SUMIFS('Sales RAW DATA'!$G$2:$G$30000,'Sales RAW DATA'!$I$2:$I$30000,Incentive_Calc!$A122,'Sales RAW DATA'!$E$2:$E$30000,Incentive_Calc!N$5),"")</f>
        <v>846952</v>
      </c>
      <c r="O122" s="42">
        <f>IFERROR(SUMIFS('Sales RAW DATA'!$G$2:$G$30000,'Sales RAW DATA'!$I$2:$I$30000,Incentive_Calc!$A122,'Sales RAW DATA'!$E$2:$E$30000,Incentive_Calc!O$5),"")</f>
        <v>869473</v>
      </c>
      <c r="P122" s="42">
        <f t="shared" si="24"/>
        <v>2550223</v>
      </c>
      <c r="Q122" s="44">
        <f t="shared" si="25"/>
        <v>1.0091083807753378</v>
      </c>
      <c r="R122" s="44">
        <f t="shared" si="26"/>
        <v>1.0289157504707527</v>
      </c>
      <c r="S122" s="44">
        <f t="shared" si="27"/>
        <v>1.0573169945727978</v>
      </c>
      <c r="T122" s="45">
        <f t="shared" si="28"/>
        <v>103.17433603006117</v>
      </c>
      <c r="U122" s="45">
        <f t="shared" si="29"/>
        <v>103</v>
      </c>
      <c r="V122" s="44">
        <f>IFERROR(SUMIFS('Sales RAW DATA'!$G:$G,'Sales RAW DATA'!$I:$I,Incentive_Calc!$A122,'Sales RAW DATA'!$D:$D,"B1",'Sales RAW DATA'!$E:$E,Incentive_Calc!V$5)/SUMIFS('Sales RAW DATA'!$F:$F,'Sales RAW DATA'!$I:$I,Incentive_Calc!$A122,'Sales RAW DATA'!$D:$D,"B1",'Sales RAW DATA'!$E:$E,Incentive_Calc!V$5),"")</f>
        <v>1.2386035336155061</v>
      </c>
      <c r="W122" s="44">
        <f>IFERROR(SUMIFS('Sales RAW DATA'!$G:$G,'Sales RAW DATA'!$I:$I,Incentive_Calc!$A122,'Sales RAW DATA'!$D:$D,"B1",'Sales RAW DATA'!$E:$E,Incentive_Calc!W$5)/SUMIFS('Sales RAW DATA'!$F:$F,'Sales RAW DATA'!$I:$I,Incentive_Calc!$A122,'Sales RAW DATA'!$D:$D,"B1",'Sales RAW DATA'!$E:$E,Incentive_Calc!W$5),"")</f>
        <v>0.92966644276470733</v>
      </c>
      <c r="X122" s="44">
        <f>IFERROR(SUMIFS('Sales RAW DATA'!$G:$G,'Sales RAW DATA'!$I:$I,Incentive_Calc!$A122,'Sales RAW DATA'!$D:$D,"B1",'Sales RAW DATA'!$E:$E,Incentive_Calc!X$5)/SUMIFS('Sales RAW DATA'!$F:$F,'Sales RAW DATA'!$I:$I,Incentive_Calc!$A122,'Sales RAW DATA'!$D:$D,"B1",'Sales RAW DATA'!$E:$E,Incentive_Calc!X$5),"")</f>
        <v>1.0081532237651374</v>
      </c>
      <c r="Y122" s="44">
        <f>SUMIFS('Sales RAW DATA'!$G:$G,'Sales RAW DATA'!$I:$I,Incentive_Calc!$A122,'Sales RAW DATA'!$D:$D,"B1")/SUMIFS('Sales RAW DATA'!$F:$F,'Sales RAW DATA'!$I:$I,Incentive_Calc!$A122,'Sales RAW DATA'!$D:$D,"B1")</f>
        <v>1.0614280634378779</v>
      </c>
      <c r="Z122" s="44">
        <f>IFERROR(SUMIFS('Sales RAW DATA'!$G:$G,'Sales RAW DATA'!$I:$I,Incentive_Calc!$A122,'Sales RAW DATA'!$D:$D,"B2",'Sales RAW DATA'!$E:$E,Incentive_Calc!Z$5)/SUMIFS('Sales RAW DATA'!$F:$F,'Sales RAW DATA'!$I:$I,Incentive_Calc!$A122,'Sales RAW DATA'!$D:$D,"B2",'Sales RAW DATA'!$E:$E,Incentive_Calc!Z$5),"")</f>
        <v>0.77330046458708634</v>
      </c>
      <c r="AA122" s="44">
        <f>IFERROR(SUMIFS('Sales RAW DATA'!$G:$G,'Sales RAW DATA'!$I:$I,Incentive_Calc!$A122,'Sales RAW DATA'!$D:$D,"B2",'Sales RAW DATA'!$E:$E,Incentive_Calc!AA$5)/SUMIFS('Sales RAW DATA'!$F:$F,'Sales RAW DATA'!$I:$I,Incentive_Calc!$A122,'Sales RAW DATA'!$D:$D,"B2",'Sales RAW DATA'!$E:$E,Incentive_Calc!AA$5),"")</f>
        <v>0.77098442328309269</v>
      </c>
      <c r="AB122" s="44">
        <f>IFERROR(SUMIFS('Sales RAW DATA'!$G:$G,'Sales RAW DATA'!$I:$I,Incentive_Calc!$A122,'Sales RAW DATA'!$D:$D,"B2",'Sales RAW DATA'!$E:$E,Incentive_Calc!AB$5)/SUMIFS('Sales RAW DATA'!$F:$F,'Sales RAW DATA'!$I:$I,Incentive_Calc!$A122,'Sales RAW DATA'!$D:$D,"B2",'Sales RAW DATA'!$E:$E,Incentive_Calc!AB$5),"")</f>
        <v>0.84573184112354616</v>
      </c>
      <c r="AC122" s="44">
        <f>SUMIFS('Sales RAW DATA'!$G:$G,'Sales RAW DATA'!$I:$I,Incentive_Calc!$A122,'Sales RAW DATA'!$D:$D,"B2")/SUMIFS('Sales RAW DATA'!$F:$F,'Sales RAW DATA'!$I:$I,Incentive_Calc!$A122,'Sales RAW DATA'!$D:$D,"B2")</f>
        <v>0.79678543683204905</v>
      </c>
      <c r="AD122" s="44">
        <f>IFERROR(SUMIFS('Sales RAW DATA'!$G:$G,'Sales RAW DATA'!$I:$I,Incentive_Calc!$A122,'Sales RAW DATA'!$D:$D,"B3",'Sales RAW DATA'!$E:$E,Incentive_Calc!AD$5)/SUMIFS('Sales RAW DATA'!$F:$F,'Sales RAW DATA'!$I:$I,Incentive_Calc!$A122,'Sales RAW DATA'!$D:$D,"B3",'Sales RAW DATA'!$E:$E,Incentive_Calc!AD$5),"")</f>
        <v>1.1532194321152793</v>
      </c>
      <c r="AE122" s="44">
        <f>IFERROR(SUMIFS('Sales RAW DATA'!$G:$G,'Sales RAW DATA'!$I:$I,Incentive_Calc!$A122,'Sales RAW DATA'!$D:$D,"B3",'Sales RAW DATA'!$E:$E,Incentive_Calc!AE$5)/SUMIFS('Sales RAW DATA'!$F:$F,'Sales RAW DATA'!$I:$I,Incentive_Calc!$A122,'Sales RAW DATA'!$D:$D,"B3",'Sales RAW DATA'!$E:$E,Incentive_Calc!AE$5),"")</f>
        <v>1.4216329429324603</v>
      </c>
      <c r="AF122" s="44">
        <f>IFERROR(SUMIFS('Sales RAW DATA'!$G:$G,'Sales RAW DATA'!$I:$I,Incentive_Calc!$A122,'Sales RAW DATA'!$D:$D,"B3",'Sales RAW DATA'!$E:$E,Incentive_Calc!AF$5)/SUMIFS('Sales RAW DATA'!$F:$F,'Sales RAW DATA'!$I:$I,Incentive_Calc!$A122,'Sales RAW DATA'!$D:$D,"B3",'Sales RAW DATA'!$E:$E,Incentive_Calc!AF$5),"")</f>
        <v>1.5262442405877714</v>
      </c>
      <c r="AG122" s="44">
        <f>SUMIFS('Sales RAW DATA'!$G:$G,'Sales RAW DATA'!$I:$I,Incentive_Calc!$A122,'Sales RAW DATA'!$D:$D,"B3")/SUMIFS('Sales RAW DATA'!$F:$F,'Sales RAW DATA'!$I:$I,Incentive_Calc!$A122,'Sales RAW DATA'!$D:$D,"B3")</f>
        <v>1.3758044299056849</v>
      </c>
      <c r="AH122" s="44">
        <f>IFERROR(SUMIFS('Sales RAW DATA'!$G:$G,'Sales RAW DATA'!$I:$I,Incentive_Calc!$A122,'Sales RAW DATA'!$D:$D,"B4",'Sales RAW DATA'!$E:$E,Incentive_Calc!AH$5)/SUMIFS('Sales RAW DATA'!$F:$F,'Sales RAW DATA'!$I:$I,Incentive_Calc!$A122,'Sales RAW DATA'!$D:$D,"B4",'Sales RAW DATA'!$E:$E,Incentive_Calc!AH$5),"")</f>
        <v>0.86917466314696423</v>
      </c>
      <c r="AI122" s="44">
        <f>IFERROR(SUMIFS('Sales RAW DATA'!$G:$G,'Sales RAW DATA'!$I:$I,Incentive_Calc!$A122,'Sales RAW DATA'!$D:$D,"B4",'Sales RAW DATA'!$E:$E,Incentive_Calc!AI$5)/SUMIFS('Sales RAW DATA'!$F:$F,'Sales RAW DATA'!$I:$I,Incentive_Calc!$A122,'Sales RAW DATA'!$D:$D,"B4",'Sales RAW DATA'!$E:$E,Incentive_Calc!AI$5),"")</f>
        <v>0.97806054743212911</v>
      </c>
      <c r="AJ122" s="44">
        <f>IFERROR(SUMIFS('Sales RAW DATA'!$G:$G,'Sales RAW DATA'!$I:$I,Incentive_Calc!$A122,'Sales RAW DATA'!$D:$D,"B4",'Sales RAW DATA'!$E:$E,Incentive_Calc!AJ$5)/SUMIFS('Sales RAW DATA'!$F:$F,'Sales RAW DATA'!$I:$I,Incentive_Calc!$A122,'Sales RAW DATA'!$D:$D,"B4",'Sales RAW DATA'!$E:$E,Incentive_Calc!AJ$5),"")</f>
        <v>0.85178945792153338</v>
      </c>
      <c r="AK122" s="44">
        <f>SUMIFS('Sales RAW DATA'!$G:$G,'Sales RAW DATA'!$I:$I,Incentive_Calc!$A122,'Sales RAW DATA'!$D:$D,"B4")/SUMIFS('Sales RAW DATA'!$F:$F,'Sales RAW DATA'!$I:$I,Incentive_Calc!$A122,'Sales RAW DATA'!$D:$D,"B4")</f>
        <v>0.89986206781942513</v>
      </c>
      <c r="AL122" s="44">
        <f>IFERROR(SUMIFS('Sales RAW DATA'!$G:$G,'Sales RAW DATA'!$I:$I,Incentive_Calc!$A122,'Sales RAW DATA'!$D:$D,"B5",'Sales RAW DATA'!$E:$E,Incentive_Calc!AL$5)/SUMIFS('Sales RAW DATA'!$F:$F,'Sales RAW DATA'!$I:$I,Incentive_Calc!$A122,'Sales RAW DATA'!$D:$D,"B5",'Sales RAW DATA'!$E:$E,Incentive_Calc!AL$5),"")</f>
        <v>1.2022573073089167</v>
      </c>
      <c r="AM122" s="44">
        <f>IFERROR(SUMIFS('Sales RAW DATA'!$G:$G,'Sales RAW DATA'!$I:$I,Incentive_Calc!$A122,'Sales RAW DATA'!$D:$D,"B5",'Sales RAW DATA'!$E:$E,Incentive_Calc!AM$5)/SUMIFS('Sales RAW DATA'!$F:$F,'Sales RAW DATA'!$I:$I,Incentive_Calc!$A122,'Sales RAW DATA'!$D:$D,"B5",'Sales RAW DATA'!$E:$E,Incentive_Calc!AM$5),"")</f>
        <v>1.0081370323417553</v>
      </c>
      <c r="AN122" s="44">
        <f>IFERROR(SUMIFS('Sales RAW DATA'!$G:$G,'Sales RAW DATA'!$I:$I,Incentive_Calc!$A122,'Sales RAW DATA'!$D:$D,"B5",'Sales RAW DATA'!$E:$E,Incentive_Calc!AN$5)/SUMIFS('Sales RAW DATA'!$F:$F,'Sales RAW DATA'!$I:$I,Incentive_Calc!$A122,'Sales RAW DATA'!$D:$D,"B5",'Sales RAW DATA'!$E:$E,Incentive_Calc!AN$5),"")</f>
        <v>1.0272666878484158</v>
      </c>
      <c r="AO122" s="44">
        <f>SUMIFS('Sales RAW DATA'!$G:$G,'Sales RAW DATA'!$I:$I,Incentive_Calc!$A122,'Sales RAW DATA'!$D:$D,"B5")/SUMIFS('Sales RAW DATA'!$F:$F,'Sales RAW DATA'!$I:$I,Incentive_Calc!$A122,'Sales RAW DATA'!$D:$D,"B5")</f>
        <v>1.0753720932566566</v>
      </c>
      <c r="AP122" s="42">
        <f>SUM(SUMIFS('Sales RAW DATA'!$F$2:$F$22804,'Sales RAW DATA'!$I$2:$I$22804,Incentive_Calc!$A122,'Sales RAW DATA'!$D$2:$D$22804,"B1"),SUMIFS('Sales RAW DATA'!$F$2:$F$22804,'Sales RAW DATA'!$I$2:$I$22804,Incentive_Calc!$A122,'Sales RAW DATA'!$D$2:$D$22804,"B2"),SUMIFS('Sales RAW DATA'!$F$2:$F$22804,'Sales RAW DATA'!$I$2:$I$22804,Incentive_Calc!$A122,'Sales RAW DATA'!$D$2:$D$22804,"B3"),SUMIFS('Sales RAW DATA'!$F$2:$F$22804,'Sales RAW DATA'!$I$2:$I$22804,Incentive_Calc!$A122,'Sales RAW DATA'!$D$2:$D$22804,"B4"),SUMIFS('Sales RAW DATA'!$F$2:$F$22804,'Sales RAW DATA'!$I$2:$I$22804,Incentive_Calc!$A122,'Sales RAW DATA'!$D$2:$D$22804,"B5"))</f>
        <v>1400317</v>
      </c>
      <c r="AQ122" s="42">
        <f>SUM(SUMIFS('Sales RAW DATA'!$G$2:$G$22804,'Sales RAW DATA'!$I$2:$I$22804,Incentive_Calc!$A122,'Sales RAW DATA'!$D$2:$D$22804,"B1"),SUMIFS('Sales RAW DATA'!$G$2:$G$22804,'Sales RAW DATA'!$I$2:$I$22804,Incentive_Calc!$A122,'Sales RAW DATA'!$D$2:$D$22804,"B2"),SUMIFS('Sales RAW DATA'!$G$2:$G$22804,'Sales RAW DATA'!$I$2:$I$22804,Incentive_Calc!$A122,'Sales RAW DATA'!$D$2:$D$22804,"B3"),SUMIFS('Sales RAW DATA'!$G$2:$G$22804,'Sales RAW DATA'!$I$2:$I$22804,Incentive_Calc!$A122,'Sales RAW DATA'!$D$2:$D$22804,"B4"),SUMIFS('Sales RAW DATA'!$G$2:$G$22804,'Sales RAW DATA'!$I$2:$I$22804,Incentive_Calc!$A122,'Sales RAW DATA'!$D$2:$D$22804,"B5"))</f>
        <v>1505893</v>
      </c>
      <c r="AR122" s="45">
        <f t="shared" si="30"/>
        <v>107.53943571348488</v>
      </c>
      <c r="AS122" s="45">
        <f t="shared" si="31"/>
        <v>107</v>
      </c>
      <c r="AT122" s="46">
        <v>1.03</v>
      </c>
      <c r="AU122" s="46">
        <v>0.91</v>
      </c>
      <c r="AV122" s="43" t="str">
        <f t="shared" si="17"/>
        <v>Yes</v>
      </c>
      <c r="AW122" s="43" t="str">
        <f t="shared" si="18"/>
        <v>Yes</v>
      </c>
      <c r="AX122" s="43" t="str">
        <f t="shared" si="19"/>
        <v>Yes</v>
      </c>
      <c r="AY122" s="43" t="str">
        <f t="shared" si="32"/>
        <v>Yes</v>
      </c>
    </row>
    <row r="123" spans="1:51" x14ac:dyDescent="0.35">
      <c r="A123" s="21" t="s">
        <v>997</v>
      </c>
      <c r="B123" s="21" t="s">
        <v>523</v>
      </c>
      <c r="C123" s="21" t="str">
        <f>_xlfn.XLOOKUP($A123,'Employee List'!$E:$E,'Employee List'!$D:$D,0)</f>
        <v>SF</v>
      </c>
      <c r="D123" s="42" t="str" cm="1">
        <f t="array" ref="D123">IFERROR(IF($G123="Yes",INDEX('Payment Plan'!$D$6:$D$42,MATCH(1,(Incentive_Calc!$C123='Payment Plan'!$B$6:$B$42)*(Incentive_Calc!$U123='Payment Plan'!$C$6:$C$42),0)),""),"")</f>
        <v/>
      </c>
      <c r="E123" s="42" t="str" cm="1">
        <f t="array" ref="E123">IFERROR(IF($H123="Yes",INDEX('Payment Plan'!$D$6:$D$42,MATCH(1,(Incentive_Calc!$C123='Payment Plan'!$B$6:$B$42)*(Incentive_Calc!$AS123='Payment Plan'!$C$6:$C$42),0)),""),"")</f>
        <v/>
      </c>
      <c r="F123" s="42">
        <f t="shared" si="20"/>
        <v>0</v>
      </c>
      <c r="G123" s="43" t="str">
        <f t="shared" si="21"/>
        <v>No</v>
      </c>
      <c r="H123" s="21" t="str">
        <f t="shared" si="22"/>
        <v>No</v>
      </c>
      <c r="I123" s="42">
        <f>IFERROR(SUMIFS('Sales RAW DATA'!$F$2:$F$30000,'Sales RAW DATA'!$I$2:$I$30000,Incentive_Calc!$A123,'Sales RAW DATA'!$E$2:$E$30000,Incentive_Calc!I$5),"")</f>
        <v>820758</v>
      </c>
      <c r="J123" s="42">
        <f>IFERROR(SUMIFS('Sales RAW DATA'!$F$2:$F$30000,'Sales RAW DATA'!$I$2:$I$30000,Incentive_Calc!$A123,'Sales RAW DATA'!$E$2:$E$30000,Incentive_Calc!J$5),"")</f>
        <v>831532</v>
      </c>
      <c r="K123" s="42">
        <f>IFERROR(SUMIFS('Sales RAW DATA'!$F$2:$F$30000,'Sales RAW DATA'!$I$2:$I$30000,Incentive_Calc!$A123,'Sales RAW DATA'!$E$2:$E$30000,Incentive_Calc!K$5),"")</f>
        <v>833291</v>
      </c>
      <c r="L123" s="42">
        <f t="shared" si="23"/>
        <v>2485581</v>
      </c>
      <c r="M123" s="42">
        <f>IFERROR(SUMIFS('Sales RAW DATA'!$G$2:$G$30000,'Sales RAW DATA'!$I$2:$I$30000,Incentive_Calc!$A123,'Sales RAW DATA'!$E$2:$E$30000,Incentive_Calc!M$5),"")</f>
        <v>685944</v>
      </c>
      <c r="N123" s="42">
        <f>IFERROR(SUMIFS('Sales RAW DATA'!$G$2:$G$30000,'Sales RAW DATA'!$I$2:$I$30000,Incentive_Calc!$A123,'Sales RAW DATA'!$E$2:$E$30000,Incentive_Calc!N$5),"")</f>
        <v>742050</v>
      </c>
      <c r="O123" s="42">
        <f>IFERROR(SUMIFS('Sales RAW DATA'!$G$2:$G$30000,'Sales RAW DATA'!$I$2:$I$30000,Incentive_Calc!$A123,'Sales RAW DATA'!$E$2:$E$30000,Incentive_Calc!O$5),"")</f>
        <v>694660</v>
      </c>
      <c r="P123" s="42">
        <f t="shared" si="24"/>
        <v>2122654</v>
      </c>
      <c r="Q123" s="44">
        <f t="shared" si="25"/>
        <v>0.8357445190908892</v>
      </c>
      <c r="R123" s="44">
        <f t="shared" si="26"/>
        <v>0.89238898803653977</v>
      </c>
      <c r="S123" s="44">
        <f t="shared" si="27"/>
        <v>0.83363434862491015</v>
      </c>
      <c r="T123" s="45">
        <f t="shared" si="28"/>
        <v>85.398705574270167</v>
      </c>
      <c r="U123" s="45">
        <f t="shared" si="29"/>
        <v>85</v>
      </c>
      <c r="V123" s="44">
        <f>IFERROR(SUMIFS('Sales RAW DATA'!$G:$G,'Sales RAW DATA'!$I:$I,Incentive_Calc!$A123,'Sales RAW DATA'!$D:$D,"B1",'Sales RAW DATA'!$E:$E,Incentive_Calc!V$5)/SUMIFS('Sales RAW DATA'!$F:$F,'Sales RAW DATA'!$I:$I,Incentive_Calc!$A123,'Sales RAW DATA'!$D:$D,"B1",'Sales RAW DATA'!$E:$E,Incentive_Calc!V$5),"")</f>
        <v>1.0646194409196938</v>
      </c>
      <c r="W123" s="44">
        <f>IFERROR(SUMIFS('Sales RAW DATA'!$G:$G,'Sales RAW DATA'!$I:$I,Incentive_Calc!$A123,'Sales RAW DATA'!$D:$D,"B1",'Sales RAW DATA'!$E:$E,Incentive_Calc!W$5)/SUMIFS('Sales RAW DATA'!$F:$F,'Sales RAW DATA'!$I:$I,Incentive_Calc!$A123,'Sales RAW DATA'!$D:$D,"B1",'Sales RAW DATA'!$E:$E,Incentive_Calc!W$5),"")</f>
        <v>1.1657878520783445</v>
      </c>
      <c r="X123" s="44">
        <f>IFERROR(SUMIFS('Sales RAW DATA'!$G:$G,'Sales RAW DATA'!$I:$I,Incentive_Calc!$A123,'Sales RAW DATA'!$D:$D,"B1",'Sales RAW DATA'!$E:$E,Incentive_Calc!X$5)/SUMIFS('Sales RAW DATA'!$F:$F,'Sales RAW DATA'!$I:$I,Incentive_Calc!$A123,'Sales RAW DATA'!$D:$D,"B1",'Sales RAW DATA'!$E:$E,Incentive_Calc!X$5),"")</f>
        <v>1.0575035345581096</v>
      </c>
      <c r="Y123" s="44">
        <f>SUMIFS('Sales RAW DATA'!$G:$G,'Sales RAW DATA'!$I:$I,Incentive_Calc!$A123,'Sales RAW DATA'!$D:$D,"B1")/SUMIFS('Sales RAW DATA'!$F:$F,'Sales RAW DATA'!$I:$I,Incentive_Calc!$A123,'Sales RAW DATA'!$D:$D,"B1")</f>
        <v>1.0961000772249041</v>
      </c>
      <c r="Z123" s="44">
        <f>IFERROR(SUMIFS('Sales RAW DATA'!$G:$G,'Sales RAW DATA'!$I:$I,Incentive_Calc!$A123,'Sales RAW DATA'!$D:$D,"B2",'Sales RAW DATA'!$E:$E,Incentive_Calc!Z$5)/SUMIFS('Sales RAW DATA'!$F:$F,'Sales RAW DATA'!$I:$I,Incentive_Calc!$A123,'Sales RAW DATA'!$D:$D,"B2",'Sales RAW DATA'!$E:$E,Incentive_Calc!Z$5),"")</f>
        <v>1.0009854830762233</v>
      </c>
      <c r="AA123" s="44">
        <f>IFERROR(SUMIFS('Sales RAW DATA'!$G:$G,'Sales RAW DATA'!$I:$I,Incentive_Calc!$A123,'Sales RAW DATA'!$D:$D,"B2",'Sales RAW DATA'!$E:$E,Incentive_Calc!AA$5)/SUMIFS('Sales RAW DATA'!$F:$F,'Sales RAW DATA'!$I:$I,Incentive_Calc!$A123,'Sales RAW DATA'!$D:$D,"B2",'Sales RAW DATA'!$E:$E,Incentive_Calc!AA$5),"")</f>
        <v>0.81289428581847356</v>
      </c>
      <c r="AB123" s="44">
        <f>IFERROR(SUMIFS('Sales RAW DATA'!$G:$G,'Sales RAW DATA'!$I:$I,Incentive_Calc!$A123,'Sales RAW DATA'!$D:$D,"B2",'Sales RAW DATA'!$E:$E,Incentive_Calc!AB$5)/SUMIFS('Sales RAW DATA'!$F:$F,'Sales RAW DATA'!$I:$I,Incentive_Calc!$A123,'Sales RAW DATA'!$D:$D,"B2",'Sales RAW DATA'!$E:$E,Incentive_Calc!AB$5),"")</f>
        <v>0.76545118594215467</v>
      </c>
      <c r="AC123" s="44">
        <f>SUMIFS('Sales RAW DATA'!$G:$G,'Sales RAW DATA'!$I:$I,Incentive_Calc!$A123,'Sales RAW DATA'!$D:$D,"B2")/SUMIFS('Sales RAW DATA'!$F:$F,'Sales RAW DATA'!$I:$I,Incentive_Calc!$A123,'Sales RAW DATA'!$D:$D,"B2")</f>
        <v>0.8590102707749766</v>
      </c>
      <c r="AD123" s="44">
        <f>IFERROR(SUMIFS('Sales RAW DATA'!$G:$G,'Sales RAW DATA'!$I:$I,Incentive_Calc!$A123,'Sales RAW DATA'!$D:$D,"B3",'Sales RAW DATA'!$E:$E,Incentive_Calc!AD$5)/SUMIFS('Sales RAW DATA'!$F:$F,'Sales RAW DATA'!$I:$I,Incentive_Calc!$A123,'Sales RAW DATA'!$D:$D,"B3",'Sales RAW DATA'!$E:$E,Incentive_Calc!AD$5),"")</f>
        <v>0.54895996169391748</v>
      </c>
      <c r="AE123" s="44">
        <f>IFERROR(SUMIFS('Sales RAW DATA'!$G:$G,'Sales RAW DATA'!$I:$I,Incentive_Calc!$A123,'Sales RAW DATA'!$D:$D,"B3",'Sales RAW DATA'!$E:$E,Incentive_Calc!AE$5)/SUMIFS('Sales RAW DATA'!$F:$F,'Sales RAW DATA'!$I:$I,Incentive_Calc!$A123,'Sales RAW DATA'!$D:$D,"B3",'Sales RAW DATA'!$E:$E,Incentive_Calc!AE$5),"")</f>
        <v>0.64395092321988934</v>
      </c>
      <c r="AF123" s="44">
        <f>IFERROR(SUMIFS('Sales RAW DATA'!$G:$G,'Sales RAW DATA'!$I:$I,Incentive_Calc!$A123,'Sales RAW DATA'!$D:$D,"B3",'Sales RAW DATA'!$E:$E,Incentive_Calc!AF$5)/SUMIFS('Sales RAW DATA'!$F:$F,'Sales RAW DATA'!$I:$I,Incentive_Calc!$A123,'Sales RAW DATA'!$D:$D,"B3",'Sales RAW DATA'!$E:$E,Incentive_Calc!AF$5),"")</f>
        <v>0.84789823008849563</v>
      </c>
      <c r="AG123" s="44">
        <f>SUMIFS('Sales RAW DATA'!$G:$G,'Sales RAW DATA'!$I:$I,Incentive_Calc!$A123,'Sales RAW DATA'!$D:$D,"B3")/SUMIFS('Sales RAW DATA'!$F:$F,'Sales RAW DATA'!$I:$I,Incentive_Calc!$A123,'Sales RAW DATA'!$D:$D,"B3")</f>
        <v>0.68992850751843782</v>
      </c>
      <c r="AH123" s="44">
        <f>IFERROR(SUMIFS('Sales RAW DATA'!$G:$G,'Sales RAW DATA'!$I:$I,Incentive_Calc!$A123,'Sales RAW DATA'!$D:$D,"B4",'Sales RAW DATA'!$E:$E,Incentive_Calc!AH$5)/SUMIFS('Sales RAW DATA'!$F:$F,'Sales RAW DATA'!$I:$I,Incentive_Calc!$A123,'Sales RAW DATA'!$D:$D,"B4",'Sales RAW DATA'!$E:$E,Incentive_Calc!AH$5),"")</f>
        <v>0.68056670119789309</v>
      </c>
      <c r="AI123" s="44">
        <f>IFERROR(SUMIFS('Sales RAW DATA'!$G:$G,'Sales RAW DATA'!$I:$I,Incentive_Calc!$A123,'Sales RAW DATA'!$D:$D,"B4",'Sales RAW DATA'!$E:$E,Incentive_Calc!AI$5)/SUMIFS('Sales RAW DATA'!$F:$F,'Sales RAW DATA'!$I:$I,Incentive_Calc!$A123,'Sales RAW DATA'!$D:$D,"B4",'Sales RAW DATA'!$E:$E,Incentive_Calc!AI$5),"")</f>
        <v>0.76273614865363881</v>
      </c>
      <c r="AJ123" s="44">
        <f>IFERROR(SUMIFS('Sales RAW DATA'!$G:$G,'Sales RAW DATA'!$I:$I,Incentive_Calc!$A123,'Sales RAW DATA'!$D:$D,"B4",'Sales RAW DATA'!$E:$E,Incentive_Calc!AJ$5)/SUMIFS('Sales RAW DATA'!$F:$F,'Sales RAW DATA'!$I:$I,Incentive_Calc!$A123,'Sales RAW DATA'!$D:$D,"B4",'Sales RAW DATA'!$E:$E,Incentive_Calc!AJ$5),"")</f>
        <v>0.62493826115179996</v>
      </c>
      <c r="AK123" s="44">
        <f>SUMIFS('Sales RAW DATA'!$G:$G,'Sales RAW DATA'!$I:$I,Incentive_Calc!$A123,'Sales RAW DATA'!$D:$D,"B4")/SUMIFS('Sales RAW DATA'!$F:$F,'Sales RAW DATA'!$I:$I,Incentive_Calc!$A123,'Sales RAW DATA'!$D:$D,"B4")</f>
        <v>0.68839358573835951</v>
      </c>
      <c r="AL123" s="44">
        <f>IFERROR(SUMIFS('Sales RAW DATA'!$G:$G,'Sales RAW DATA'!$I:$I,Incentive_Calc!$A123,'Sales RAW DATA'!$D:$D,"B5",'Sales RAW DATA'!$E:$E,Incentive_Calc!AL$5)/SUMIFS('Sales RAW DATA'!$F:$F,'Sales RAW DATA'!$I:$I,Incentive_Calc!$A123,'Sales RAW DATA'!$D:$D,"B5",'Sales RAW DATA'!$E:$E,Incentive_Calc!AL$5),"")</f>
        <v>0.90318014532414836</v>
      </c>
      <c r="AM123" s="44">
        <f>IFERROR(SUMIFS('Sales RAW DATA'!$G:$G,'Sales RAW DATA'!$I:$I,Incentive_Calc!$A123,'Sales RAW DATA'!$D:$D,"B5",'Sales RAW DATA'!$E:$E,Incentive_Calc!AM$5)/SUMIFS('Sales RAW DATA'!$F:$F,'Sales RAW DATA'!$I:$I,Incentive_Calc!$A123,'Sales RAW DATA'!$D:$D,"B5",'Sales RAW DATA'!$E:$E,Incentive_Calc!AM$5),"")</f>
        <v>0.80196233720520949</v>
      </c>
      <c r="AN123" s="44">
        <f>IFERROR(SUMIFS('Sales RAW DATA'!$G:$G,'Sales RAW DATA'!$I:$I,Incentive_Calc!$A123,'Sales RAW DATA'!$D:$D,"B5",'Sales RAW DATA'!$E:$E,Incentive_Calc!AN$5)/SUMIFS('Sales RAW DATA'!$F:$F,'Sales RAW DATA'!$I:$I,Incentive_Calc!$A123,'Sales RAW DATA'!$D:$D,"B5",'Sales RAW DATA'!$E:$E,Incentive_Calc!AN$5),"")</f>
        <v>0.90250450979569574</v>
      </c>
      <c r="AO123" s="44">
        <f>SUMIFS('Sales RAW DATA'!$G:$G,'Sales RAW DATA'!$I:$I,Incentive_Calc!$A123,'Sales RAW DATA'!$D:$D,"B5")/SUMIFS('Sales RAW DATA'!$F:$F,'Sales RAW DATA'!$I:$I,Incentive_Calc!$A123,'Sales RAW DATA'!$D:$D,"B5")</f>
        <v>0.86899157307516339</v>
      </c>
      <c r="AP123" s="42">
        <f>SUM(SUMIFS('Sales RAW DATA'!$F$2:$F$22804,'Sales RAW DATA'!$I$2:$I$22804,Incentive_Calc!$A123,'Sales RAW DATA'!$D$2:$D$22804,"B1"),SUMIFS('Sales RAW DATA'!$F$2:$F$22804,'Sales RAW DATA'!$I$2:$I$22804,Incentive_Calc!$A123,'Sales RAW DATA'!$D$2:$D$22804,"B2"),SUMIFS('Sales RAW DATA'!$F$2:$F$22804,'Sales RAW DATA'!$I$2:$I$22804,Incentive_Calc!$A123,'Sales RAW DATA'!$D$2:$D$22804,"B3"),SUMIFS('Sales RAW DATA'!$F$2:$F$22804,'Sales RAW DATA'!$I$2:$I$22804,Incentive_Calc!$A123,'Sales RAW DATA'!$D$2:$D$22804,"B4"),SUMIFS('Sales RAW DATA'!$F$2:$F$22804,'Sales RAW DATA'!$I$2:$I$22804,Incentive_Calc!$A123,'Sales RAW DATA'!$D$2:$D$22804,"B5"))</f>
        <v>1353306</v>
      </c>
      <c r="AQ123" s="42">
        <f>SUM(SUMIFS('Sales RAW DATA'!$G$2:$G$22804,'Sales RAW DATA'!$I$2:$I$22804,Incentive_Calc!$A123,'Sales RAW DATA'!$D$2:$D$22804,"B1"),SUMIFS('Sales RAW DATA'!$G$2:$G$22804,'Sales RAW DATA'!$I$2:$I$22804,Incentive_Calc!$A123,'Sales RAW DATA'!$D$2:$D$22804,"B2"),SUMIFS('Sales RAW DATA'!$G$2:$G$22804,'Sales RAW DATA'!$I$2:$I$22804,Incentive_Calc!$A123,'Sales RAW DATA'!$D$2:$D$22804,"B3"),SUMIFS('Sales RAW DATA'!$G$2:$G$22804,'Sales RAW DATA'!$I$2:$I$22804,Incentive_Calc!$A123,'Sales RAW DATA'!$D$2:$D$22804,"B4"),SUMIFS('Sales RAW DATA'!$G$2:$G$22804,'Sales RAW DATA'!$I$2:$I$22804,Incentive_Calc!$A123,'Sales RAW DATA'!$D$2:$D$22804,"B5"))</f>
        <v>1270975</v>
      </c>
      <c r="AR123" s="45">
        <f t="shared" si="30"/>
        <v>93.916305698785052</v>
      </c>
      <c r="AS123" s="45">
        <f t="shared" si="31"/>
        <v>93</v>
      </c>
      <c r="AT123" s="46">
        <v>1.1100000000000001</v>
      </c>
      <c r="AU123" s="46">
        <v>0.83</v>
      </c>
      <c r="AV123" s="43" t="str">
        <f t="shared" si="17"/>
        <v>Yes</v>
      </c>
      <c r="AW123" s="43" t="str">
        <f t="shared" si="18"/>
        <v>Yes</v>
      </c>
      <c r="AX123" s="43" t="str">
        <f t="shared" si="19"/>
        <v>Yes</v>
      </c>
      <c r="AY123" s="43" t="str">
        <f t="shared" si="32"/>
        <v>Yes</v>
      </c>
    </row>
    <row r="124" spans="1:51" x14ac:dyDescent="0.35">
      <c r="A124" s="21" t="s">
        <v>998</v>
      </c>
      <c r="B124" s="21" t="s">
        <v>524</v>
      </c>
      <c r="C124" s="21" t="str">
        <f>_xlfn.XLOOKUP($A124,'Employee List'!$E:$E,'Employee List'!$D:$D,0)</f>
        <v>SF</v>
      </c>
      <c r="D124" s="42" cm="1">
        <f t="array" ref="D124">IFERROR(IF($G124="Yes",INDEX('Payment Plan'!$D$6:$D$42,MATCH(1,(Incentive_Calc!$C124='Payment Plan'!$B$6:$B$42)*(Incentive_Calc!$U124='Payment Plan'!$C$6:$C$42),0)),""),"")</f>
        <v>28940.625</v>
      </c>
      <c r="E124" s="42" t="str" cm="1">
        <f t="array" ref="E124">IFERROR(IF($H124="Yes",INDEX('Payment Plan'!$D$6:$D$42,MATCH(1,(Incentive_Calc!$C124='Payment Plan'!$B$6:$B$42)*(Incentive_Calc!$AS124='Payment Plan'!$C$6:$C$42),0)),""),"")</f>
        <v/>
      </c>
      <c r="F124" s="42">
        <f t="shared" si="20"/>
        <v>28940.625</v>
      </c>
      <c r="G124" s="43" t="str">
        <f t="shared" si="21"/>
        <v>Yes</v>
      </c>
      <c r="H124" s="21" t="str">
        <f t="shared" si="22"/>
        <v>No</v>
      </c>
      <c r="I124" s="42">
        <f>IFERROR(SUMIFS('Sales RAW DATA'!$F$2:$F$30000,'Sales RAW DATA'!$I$2:$I$30000,Incentive_Calc!$A124,'Sales RAW DATA'!$E$2:$E$30000,Incentive_Calc!I$5),"")</f>
        <v>471696</v>
      </c>
      <c r="J124" s="42">
        <f>IFERROR(SUMIFS('Sales RAW DATA'!$F$2:$F$30000,'Sales RAW DATA'!$I$2:$I$30000,Incentive_Calc!$A124,'Sales RAW DATA'!$E$2:$E$30000,Incentive_Calc!J$5),"")</f>
        <v>456014</v>
      </c>
      <c r="K124" s="42">
        <f>IFERROR(SUMIFS('Sales RAW DATA'!$F$2:$F$30000,'Sales RAW DATA'!$I$2:$I$30000,Incentive_Calc!$A124,'Sales RAW DATA'!$E$2:$E$30000,Incentive_Calc!K$5),"")</f>
        <v>413353</v>
      </c>
      <c r="L124" s="42">
        <f t="shared" si="23"/>
        <v>1341063</v>
      </c>
      <c r="M124" s="42">
        <f>IFERROR(SUMIFS('Sales RAW DATA'!$G$2:$G$30000,'Sales RAW DATA'!$I$2:$I$30000,Incentive_Calc!$A124,'Sales RAW DATA'!$E$2:$E$30000,Incentive_Calc!M$5),"")</f>
        <v>481412</v>
      </c>
      <c r="N124" s="42">
        <f>IFERROR(SUMIFS('Sales RAW DATA'!$G$2:$G$30000,'Sales RAW DATA'!$I$2:$I$30000,Incentive_Calc!$A124,'Sales RAW DATA'!$E$2:$E$30000,Incentive_Calc!N$5),"")</f>
        <v>426135</v>
      </c>
      <c r="O124" s="42">
        <f>IFERROR(SUMIFS('Sales RAW DATA'!$G$2:$G$30000,'Sales RAW DATA'!$I$2:$I$30000,Incentive_Calc!$A124,'Sales RAW DATA'!$E$2:$E$30000,Incentive_Calc!O$5),"")</f>
        <v>476671</v>
      </c>
      <c r="P124" s="42">
        <f t="shared" si="24"/>
        <v>1384218</v>
      </c>
      <c r="Q124" s="44">
        <f t="shared" si="25"/>
        <v>1.020598012279095</v>
      </c>
      <c r="R124" s="44">
        <f t="shared" si="26"/>
        <v>0.93447788883674621</v>
      </c>
      <c r="S124" s="44">
        <f t="shared" si="27"/>
        <v>1.1531814212065716</v>
      </c>
      <c r="T124" s="45">
        <f t="shared" si="28"/>
        <v>103.21796962558807</v>
      </c>
      <c r="U124" s="45">
        <f t="shared" si="29"/>
        <v>103</v>
      </c>
      <c r="V124" s="44">
        <f>IFERROR(SUMIFS('Sales RAW DATA'!$G:$G,'Sales RAW DATA'!$I:$I,Incentive_Calc!$A124,'Sales RAW DATA'!$D:$D,"B1",'Sales RAW DATA'!$E:$E,Incentive_Calc!V$5)/SUMIFS('Sales RAW DATA'!$F:$F,'Sales RAW DATA'!$I:$I,Incentive_Calc!$A124,'Sales RAW DATA'!$D:$D,"B1",'Sales RAW DATA'!$E:$E,Incentive_Calc!V$5),"")</f>
        <v>1.404793520742101</v>
      </c>
      <c r="W124" s="44">
        <f>IFERROR(SUMIFS('Sales RAW DATA'!$G:$G,'Sales RAW DATA'!$I:$I,Incentive_Calc!$A124,'Sales RAW DATA'!$D:$D,"B1",'Sales RAW DATA'!$E:$E,Incentive_Calc!W$5)/SUMIFS('Sales RAW DATA'!$F:$F,'Sales RAW DATA'!$I:$I,Incentive_Calc!$A124,'Sales RAW DATA'!$D:$D,"B1",'Sales RAW DATA'!$E:$E,Incentive_Calc!W$5),"")</f>
        <v>1.1304427972679292</v>
      </c>
      <c r="X124" s="44">
        <f>IFERROR(SUMIFS('Sales RAW DATA'!$G:$G,'Sales RAW DATA'!$I:$I,Incentive_Calc!$A124,'Sales RAW DATA'!$D:$D,"B1",'Sales RAW DATA'!$E:$E,Incentive_Calc!X$5)/SUMIFS('Sales RAW DATA'!$F:$F,'Sales RAW DATA'!$I:$I,Incentive_Calc!$A124,'Sales RAW DATA'!$D:$D,"B1",'Sales RAW DATA'!$E:$E,Incentive_Calc!X$5),"")</f>
        <v>1.6227518887477435</v>
      </c>
      <c r="Y124" s="44">
        <f>SUMIFS('Sales RAW DATA'!$G:$G,'Sales RAW DATA'!$I:$I,Incentive_Calc!$A124,'Sales RAW DATA'!$D:$D,"B1")/SUMIFS('Sales RAW DATA'!$F:$F,'Sales RAW DATA'!$I:$I,Incentive_Calc!$A124,'Sales RAW DATA'!$D:$D,"B1")</f>
        <v>1.3756367078150764</v>
      </c>
      <c r="Z124" s="44">
        <f>IFERROR(SUMIFS('Sales RAW DATA'!$G:$G,'Sales RAW DATA'!$I:$I,Incentive_Calc!$A124,'Sales RAW DATA'!$D:$D,"B2",'Sales RAW DATA'!$E:$E,Incentive_Calc!Z$5)/SUMIFS('Sales RAW DATA'!$F:$F,'Sales RAW DATA'!$I:$I,Incentive_Calc!$A124,'Sales RAW DATA'!$D:$D,"B2",'Sales RAW DATA'!$E:$E,Incentive_Calc!Z$5),"")</f>
        <v>0.63432935816695701</v>
      </c>
      <c r="AA124" s="44">
        <f>IFERROR(SUMIFS('Sales RAW DATA'!$G:$G,'Sales RAW DATA'!$I:$I,Incentive_Calc!$A124,'Sales RAW DATA'!$D:$D,"B2",'Sales RAW DATA'!$E:$E,Incentive_Calc!AA$5)/SUMIFS('Sales RAW DATA'!$F:$F,'Sales RAW DATA'!$I:$I,Incentive_Calc!$A124,'Sales RAW DATA'!$D:$D,"B2",'Sales RAW DATA'!$E:$E,Incentive_Calc!AA$5),"")</f>
        <v>0.44855723746452225</v>
      </c>
      <c r="AB124" s="44">
        <f>IFERROR(SUMIFS('Sales RAW DATA'!$G:$G,'Sales RAW DATA'!$I:$I,Incentive_Calc!$A124,'Sales RAW DATA'!$D:$D,"B2",'Sales RAW DATA'!$E:$E,Incentive_Calc!AB$5)/SUMIFS('Sales RAW DATA'!$F:$F,'Sales RAW DATA'!$I:$I,Incentive_Calc!$A124,'Sales RAW DATA'!$D:$D,"B2",'Sales RAW DATA'!$E:$E,Incentive_Calc!AB$5),"")</f>
        <v>0.43707860084166705</v>
      </c>
      <c r="AC124" s="44">
        <f>SUMIFS('Sales RAW DATA'!$G:$G,'Sales RAW DATA'!$I:$I,Incentive_Calc!$A124,'Sales RAW DATA'!$D:$D,"B2")/SUMIFS('Sales RAW DATA'!$F:$F,'Sales RAW DATA'!$I:$I,Incentive_Calc!$A124,'Sales RAW DATA'!$D:$D,"B2")</f>
        <v>0.50446633073751723</v>
      </c>
      <c r="AD124" s="44">
        <f>IFERROR(SUMIFS('Sales RAW DATA'!$G:$G,'Sales RAW DATA'!$I:$I,Incentive_Calc!$A124,'Sales RAW DATA'!$D:$D,"B3",'Sales RAW DATA'!$E:$E,Incentive_Calc!AD$5)/SUMIFS('Sales RAW DATA'!$F:$F,'Sales RAW DATA'!$I:$I,Incentive_Calc!$A124,'Sales RAW DATA'!$D:$D,"B3",'Sales RAW DATA'!$E:$E,Incentive_Calc!AD$5),"")</f>
        <v>0.50006582122954057</v>
      </c>
      <c r="AE124" s="44">
        <f>IFERROR(SUMIFS('Sales RAW DATA'!$G:$G,'Sales RAW DATA'!$I:$I,Incentive_Calc!$A124,'Sales RAW DATA'!$D:$D,"B3",'Sales RAW DATA'!$E:$E,Incentive_Calc!AE$5)/SUMIFS('Sales RAW DATA'!$F:$F,'Sales RAW DATA'!$I:$I,Incentive_Calc!$A124,'Sales RAW DATA'!$D:$D,"B3",'Sales RAW DATA'!$E:$E,Incentive_Calc!AE$5),"")</f>
        <v>0.56161222386521481</v>
      </c>
      <c r="AF124" s="44">
        <f>IFERROR(SUMIFS('Sales RAW DATA'!$G:$G,'Sales RAW DATA'!$I:$I,Incentive_Calc!$A124,'Sales RAW DATA'!$D:$D,"B3",'Sales RAW DATA'!$E:$E,Incentive_Calc!AF$5)/SUMIFS('Sales RAW DATA'!$F:$F,'Sales RAW DATA'!$I:$I,Incentive_Calc!$A124,'Sales RAW DATA'!$D:$D,"B3",'Sales RAW DATA'!$E:$E,Incentive_Calc!AF$5),"")</f>
        <v>0.8143394556317769</v>
      </c>
      <c r="AG124" s="44">
        <f>SUMIFS('Sales RAW DATA'!$G:$G,'Sales RAW DATA'!$I:$I,Incentive_Calc!$A124,'Sales RAW DATA'!$D:$D,"B3")/SUMIFS('Sales RAW DATA'!$F:$F,'Sales RAW DATA'!$I:$I,Incentive_Calc!$A124,'Sales RAW DATA'!$D:$D,"B3")</f>
        <v>0.62524187235048223</v>
      </c>
      <c r="AH124" s="44">
        <f>IFERROR(SUMIFS('Sales RAW DATA'!$G:$G,'Sales RAW DATA'!$I:$I,Incentive_Calc!$A124,'Sales RAW DATA'!$D:$D,"B4",'Sales RAW DATA'!$E:$E,Incentive_Calc!AH$5)/SUMIFS('Sales RAW DATA'!$F:$F,'Sales RAW DATA'!$I:$I,Incentive_Calc!$A124,'Sales RAW DATA'!$D:$D,"B4",'Sales RAW DATA'!$E:$E,Incentive_Calc!AH$5),"")</f>
        <v>0.90452577434037673</v>
      </c>
      <c r="AI124" s="44">
        <f>IFERROR(SUMIFS('Sales RAW DATA'!$G:$G,'Sales RAW DATA'!$I:$I,Incentive_Calc!$A124,'Sales RAW DATA'!$D:$D,"B4",'Sales RAW DATA'!$E:$E,Incentive_Calc!AI$5)/SUMIFS('Sales RAW DATA'!$F:$F,'Sales RAW DATA'!$I:$I,Incentive_Calc!$A124,'Sales RAW DATA'!$D:$D,"B4",'Sales RAW DATA'!$E:$E,Incentive_Calc!AI$5),"")</f>
        <v>1.0772881892255359</v>
      </c>
      <c r="AJ124" s="44">
        <f>IFERROR(SUMIFS('Sales RAW DATA'!$G:$G,'Sales RAW DATA'!$I:$I,Incentive_Calc!$A124,'Sales RAW DATA'!$D:$D,"B4",'Sales RAW DATA'!$E:$E,Incentive_Calc!AJ$5)/SUMIFS('Sales RAW DATA'!$F:$F,'Sales RAW DATA'!$I:$I,Incentive_Calc!$A124,'Sales RAW DATA'!$D:$D,"B4",'Sales RAW DATA'!$E:$E,Incentive_Calc!AJ$5),"")</f>
        <v>1.3969465648854962</v>
      </c>
      <c r="AK124" s="44">
        <f>SUMIFS('Sales RAW DATA'!$G:$G,'Sales RAW DATA'!$I:$I,Incentive_Calc!$A124,'Sales RAW DATA'!$D:$D,"B4")/SUMIFS('Sales RAW DATA'!$F:$F,'Sales RAW DATA'!$I:$I,Incentive_Calc!$A124,'Sales RAW DATA'!$D:$D,"B4")</f>
        <v>1.1155809303304567</v>
      </c>
      <c r="AL124" s="44">
        <f>IFERROR(SUMIFS('Sales RAW DATA'!$G:$G,'Sales RAW DATA'!$I:$I,Incentive_Calc!$A124,'Sales RAW DATA'!$D:$D,"B5",'Sales RAW DATA'!$E:$E,Incentive_Calc!AL$5)/SUMIFS('Sales RAW DATA'!$F:$F,'Sales RAW DATA'!$I:$I,Incentive_Calc!$A124,'Sales RAW DATA'!$D:$D,"B5",'Sales RAW DATA'!$E:$E,Incentive_Calc!AL$5),"")</f>
        <v>1.4695170229612036</v>
      </c>
      <c r="AM124" s="44">
        <f>IFERROR(SUMIFS('Sales RAW DATA'!$G:$G,'Sales RAW DATA'!$I:$I,Incentive_Calc!$A124,'Sales RAW DATA'!$D:$D,"B5",'Sales RAW DATA'!$E:$E,Incentive_Calc!AM$5)/SUMIFS('Sales RAW DATA'!$F:$F,'Sales RAW DATA'!$I:$I,Incentive_Calc!$A124,'Sales RAW DATA'!$D:$D,"B5",'Sales RAW DATA'!$E:$E,Incentive_Calc!AM$5),"")</f>
        <v>2.0975954738330977</v>
      </c>
      <c r="AN124" s="44">
        <f>IFERROR(SUMIFS('Sales RAW DATA'!$G:$G,'Sales RAW DATA'!$I:$I,Incentive_Calc!$A124,'Sales RAW DATA'!$D:$D,"B5",'Sales RAW DATA'!$E:$E,Incentive_Calc!AN$5)/SUMIFS('Sales RAW DATA'!$F:$F,'Sales RAW DATA'!$I:$I,Incentive_Calc!$A124,'Sales RAW DATA'!$D:$D,"B5",'Sales RAW DATA'!$E:$E,Incentive_Calc!AN$5),"")</f>
        <v>2.2392371449263702</v>
      </c>
      <c r="AO124" s="44">
        <f>SUMIFS('Sales RAW DATA'!$G:$G,'Sales RAW DATA'!$I:$I,Incentive_Calc!$A124,'Sales RAW DATA'!$D:$D,"B5")/SUMIFS('Sales RAW DATA'!$F:$F,'Sales RAW DATA'!$I:$I,Incentive_Calc!$A124,'Sales RAW DATA'!$D:$D,"B5")</f>
        <v>1.9159080831529252</v>
      </c>
      <c r="AP124" s="42">
        <f>SUM(SUMIFS('Sales RAW DATA'!$F$2:$F$22804,'Sales RAW DATA'!$I$2:$I$22804,Incentive_Calc!$A124,'Sales RAW DATA'!$D$2:$D$22804,"B1"),SUMIFS('Sales RAW DATA'!$F$2:$F$22804,'Sales RAW DATA'!$I$2:$I$22804,Incentive_Calc!$A124,'Sales RAW DATA'!$D$2:$D$22804,"B2"),SUMIFS('Sales RAW DATA'!$F$2:$F$22804,'Sales RAW DATA'!$I$2:$I$22804,Incentive_Calc!$A124,'Sales RAW DATA'!$D$2:$D$22804,"B3"),SUMIFS('Sales RAW DATA'!$F$2:$F$22804,'Sales RAW DATA'!$I$2:$I$22804,Incentive_Calc!$A124,'Sales RAW DATA'!$D$2:$D$22804,"B4"),SUMIFS('Sales RAW DATA'!$F$2:$F$22804,'Sales RAW DATA'!$I$2:$I$22804,Incentive_Calc!$A124,'Sales RAW DATA'!$D$2:$D$22804,"B5"))</f>
        <v>618612</v>
      </c>
      <c r="AQ124" s="42">
        <f>SUM(SUMIFS('Sales RAW DATA'!$G$2:$G$22804,'Sales RAW DATA'!$I$2:$I$22804,Incentive_Calc!$A124,'Sales RAW DATA'!$D$2:$D$22804,"B1"),SUMIFS('Sales RAW DATA'!$G$2:$G$22804,'Sales RAW DATA'!$I$2:$I$22804,Incentive_Calc!$A124,'Sales RAW DATA'!$D$2:$D$22804,"B2"),SUMIFS('Sales RAW DATA'!$G$2:$G$22804,'Sales RAW DATA'!$I$2:$I$22804,Incentive_Calc!$A124,'Sales RAW DATA'!$D$2:$D$22804,"B3"),SUMIFS('Sales RAW DATA'!$G$2:$G$22804,'Sales RAW DATA'!$I$2:$I$22804,Incentive_Calc!$A124,'Sales RAW DATA'!$D$2:$D$22804,"B4"),SUMIFS('Sales RAW DATA'!$G$2:$G$22804,'Sales RAW DATA'!$I$2:$I$22804,Incentive_Calc!$A124,'Sales RAW DATA'!$D$2:$D$22804,"B5"))</f>
        <v>689469</v>
      </c>
      <c r="AR124" s="45">
        <f t="shared" si="30"/>
        <v>111.45419099532501</v>
      </c>
      <c r="AS124" s="45">
        <f t="shared" si="31"/>
        <v>111</v>
      </c>
      <c r="AT124" s="46">
        <v>1.08</v>
      </c>
      <c r="AU124" s="46">
        <v>0.92</v>
      </c>
      <c r="AV124" s="43" t="str">
        <f t="shared" si="17"/>
        <v>Yes</v>
      </c>
      <c r="AW124" s="43" t="str">
        <f t="shared" si="18"/>
        <v>Yes</v>
      </c>
      <c r="AX124" s="43" t="str">
        <f t="shared" si="19"/>
        <v>Yes</v>
      </c>
      <c r="AY124" s="43" t="str">
        <f t="shared" si="32"/>
        <v>Yes</v>
      </c>
    </row>
    <row r="125" spans="1:51" x14ac:dyDescent="0.35">
      <c r="A125" s="21" t="s">
        <v>999</v>
      </c>
      <c r="B125" s="21" t="s">
        <v>525</v>
      </c>
      <c r="C125" s="21" t="str">
        <f>_xlfn.XLOOKUP($A125,'Employee List'!$E:$E,'Employee List'!$D:$D,0)</f>
        <v>SF</v>
      </c>
      <c r="D125" s="42" t="str" cm="1">
        <f t="array" ref="D125">IFERROR(IF($G125="Yes",INDEX('Payment Plan'!$D$6:$D$42,MATCH(1,(Incentive_Calc!$C125='Payment Plan'!$B$6:$B$42)*(Incentive_Calc!$U125='Payment Plan'!$C$6:$C$42),0)),""),"")</f>
        <v/>
      </c>
      <c r="E125" s="42" t="str" cm="1">
        <f t="array" ref="E125">IFERROR(IF($H125="Yes",INDEX('Payment Plan'!$D$6:$D$42,MATCH(1,(Incentive_Calc!$C125='Payment Plan'!$B$6:$B$42)*(Incentive_Calc!$AS125='Payment Plan'!$C$6:$C$42),0)),""),"")</f>
        <v/>
      </c>
      <c r="F125" s="42">
        <f t="shared" si="20"/>
        <v>0</v>
      </c>
      <c r="G125" s="43" t="str">
        <f t="shared" si="21"/>
        <v>No</v>
      </c>
      <c r="H125" s="21" t="str">
        <f t="shared" si="22"/>
        <v>No</v>
      </c>
      <c r="I125" s="42">
        <f>IFERROR(SUMIFS('Sales RAW DATA'!$F$2:$F$30000,'Sales RAW DATA'!$I$2:$I$30000,Incentive_Calc!$A125,'Sales RAW DATA'!$E$2:$E$30000,Incentive_Calc!I$5),"")</f>
        <v>884987</v>
      </c>
      <c r="J125" s="42">
        <f>IFERROR(SUMIFS('Sales RAW DATA'!$F$2:$F$30000,'Sales RAW DATA'!$I$2:$I$30000,Incentive_Calc!$A125,'Sales RAW DATA'!$E$2:$E$30000,Incentive_Calc!J$5),"")</f>
        <v>886125</v>
      </c>
      <c r="K125" s="42">
        <f>IFERROR(SUMIFS('Sales RAW DATA'!$F$2:$F$30000,'Sales RAW DATA'!$I$2:$I$30000,Incentive_Calc!$A125,'Sales RAW DATA'!$E$2:$E$30000,Incentive_Calc!K$5),"")</f>
        <v>893296</v>
      </c>
      <c r="L125" s="42">
        <f t="shared" si="23"/>
        <v>2664408</v>
      </c>
      <c r="M125" s="42">
        <f>IFERROR(SUMIFS('Sales RAW DATA'!$G$2:$G$30000,'Sales RAW DATA'!$I$2:$I$30000,Incentive_Calc!$A125,'Sales RAW DATA'!$E$2:$E$30000,Incentive_Calc!M$5),"")</f>
        <v>913795</v>
      </c>
      <c r="N125" s="42">
        <f>IFERROR(SUMIFS('Sales RAW DATA'!$G$2:$G$30000,'Sales RAW DATA'!$I$2:$I$30000,Incentive_Calc!$A125,'Sales RAW DATA'!$E$2:$E$30000,Incentive_Calc!N$5),"")</f>
        <v>910009</v>
      </c>
      <c r="O125" s="42">
        <f>IFERROR(SUMIFS('Sales RAW DATA'!$G$2:$G$30000,'Sales RAW DATA'!$I$2:$I$30000,Incentive_Calc!$A125,'Sales RAW DATA'!$E$2:$E$30000,Incentive_Calc!O$5),"")</f>
        <v>904716</v>
      </c>
      <c r="P125" s="42">
        <f t="shared" si="24"/>
        <v>2728520</v>
      </c>
      <c r="Q125" s="44">
        <f t="shared" si="25"/>
        <v>1.0325518905927431</v>
      </c>
      <c r="R125" s="44">
        <f t="shared" si="26"/>
        <v>1.0269533079418818</v>
      </c>
      <c r="S125" s="44">
        <f t="shared" si="27"/>
        <v>1.0127841163511311</v>
      </c>
      <c r="T125" s="45">
        <f t="shared" si="28"/>
        <v>102.40623808365686</v>
      </c>
      <c r="U125" s="45">
        <f t="shared" si="29"/>
        <v>102</v>
      </c>
      <c r="V125" s="44">
        <f>IFERROR(SUMIFS('Sales RAW DATA'!$G:$G,'Sales RAW DATA'!$I:$I,Incentive_Calc!$A125,'Sales RAW DATA'!$D:$D,"B1",'Sales RAW DATA'!$E:$E,Incentive_Calc!V$5)/SUMIFS('Sales RAW DATA'!$F:$F,'Sales RAW DATA'!$I:$I,Incentive_Calc!$A125,'Sales RAW DATA'!$D:$D,"B1",'Sales RAW DATA'!$E:$E,Incentive_Calc!V$5),"")</f>
        <v>1.3197257313744668</v>
      </c>
      <c r="W125" s="44">
        <f>IFERROR(SUMIFS('Sales RAW DATA'!$G:$G,'Sales RAW DATA'!$I:$I,Incentive_Calc!$A125,'Sales RAW DATA'!$D:$D,"B1",'Sales RAW DATA'!$E:$E,Incentive_Calc!W$5)/SUMIFS('Sales RAW DATA'!$F:$F,'Sales RAW DATA'!$I:$I,Incentive_Calc!$A125,'Sales RAW DATA'!$D:$D,"B1",'Sales RAW DATA'!$E:$E,Incentive_Calc!W$5),"")</f>
        <v>0.93700637548767718</v>
      </c>
      <c r="X125" s="44">
        <f>IFERROR(SUMIFS('Sales RAW DATA'!$G:$G,'Sales RAW DATA'!$I:$I,Incentive_Calc!$A125,'Sales RAW DATA'!$D:$D,"B1",'Sales RAW DATA'!$E:$E,Incentive_Calc!X$5)/SUMIFS('Sales RAW DATA'!$F:$F,'Sales RAW DATA'!$I:$I,Incentive_Calc!$A125,'Sales RAW DATA'!$D:$D,"B1",'Sales RAW DATA'!$E:$E,Incentive_Calc!X$5),"")</f>
        <v>0.80422786592654449</v>
      </c>
      <c r="Y125" s="44">
        <f>SUMIFS('Sales RAW DATA'!$G:$G,'Sales RAW DATA'!$I:$I,Incentive_Calc!$A125,'Sales RAW DATA'!$D:$D,"B1")/SUMIFS('Sales RAW DATA'!$F:$F,'Sales RAW DATA'!$I:$I,Incentive_Calc!$A125,'Sales RAW DATA'!$D:$D,"B1")</f>
        <v>1.0258130775924941</v>
      </c>
      <c r="Z125" s="44">
        <f>IFERROR(SUMIFS('Sales RAW DATA'!$G:$G,'Sales RAW DATA'!$I:$I,Incentive_Calc!$A125,'Sales RAW DATA'!$D:$D,"B2",'Sales RAW DATA'!$E:$E,Incentive_Calc!Z$5)/SUMIFS('Sales RAW DATA'!$F:$F,'Sales RAW DATA'!$I:$I,Incentive_Calc!$A125,'Sales RAW DATA'!$D:$D,"B2",'Sales RAW DATA'!$E:$E,Incentive_Calc!Z$5),"")</f>
        <v>0.9572336448598131</v>
      </c>
      <c r="AA125" s="44">
        <f>IFERROR(SUMIFS('Sales RAW DATA'!$G:$G,'Sales RAW DATA'!$I:$I,Incentive_Calc!$A125,'Sales RAW DATA'!$D:$D,"B2",'Sales RAW DATA'!$E:$E,Incentive_Calc!AA$5)/SUMIFS('Sales RAW DATA'!$F:$F,'Sales RAW DATA'!$I:$I,Incentive_Calc!$A125,'Sales RAW DATA'!$D:$D,"B2",'Sales RAW DATA'!$E:$E,Incentive_Calc!AA$5),"")</f>
        <v>0.79356622266901233</v>
      </c>
      <c r="AB125" s="44">
        <f>IFERROR(SUMIFS('Sales RAW DATA'!$G:$G,'Sales RAW DATA'!$I:$I,Incentive_Calc!$A125,'Sales RAW DATA'!$D:$D,"B2",'Sales RAW DATA'!$E:$E,Incentive_Calc!AB$5)/SUMIFS('Sales RAW DATA'!$F:$F,'Sales RAW DATA'!$I:$I,Incentive_Calc!$A125,'Sales RAW DATA'!$D:$D,"B2",'Sales RAW DATA'!$E:$E,Incentive_Calc!AB$5),"")</f>
        <v>0.50815319548872184</v>
      </c>
      <c r="AC125" s="44">
        <f>SUMIFS('Sales RAW DATA'!$G:$G,'Sales RAW DATA'!$I:$I,Incentive_Calc!$A125,'Sales RAW DATA'!$D:$D,"B2")/SUMIFS('Sales RAW DATA'!$F:$F,'Sales RAW DATA'!$I:$I,Incentive_Calc!$A125,'Sales RAW DATA'!$D:$D,"B2")</f>
        <v>0.74800571545213312</v>
      </c>
      <c r="AD125" s="44">
        <f>IFERROR(SUMIFS('Sales RAW DATA'!$G:$G,'Sales RAW DATA'!$I:$I,Incentive_Calc!$A125,'Sales RAW DATA'!$D:$D,"B3",'Sales RAW DATA'!$E:$E,Incentive_Calc!AD$5)/SUMIFS('Sales RAW DATA'!$F:$F,'Sales RAW DATA'!$I:$I,Incentive_Calc!$A125,'Sales RAW DATA'!$D:$D,"B3",'Sales RAW DATA'!$E:$E,Incentive_Calc!AD$5),"")</f>
        <v>0.67343613041814299</v>
      </c>
      <c r="AE125" s="44">
        <f>IFERROR(SUMIFS('Sales RAW DATA'!$G:$G,'Sales RAW DATA'!$I:$I,Incentive_Calc!$A125,'Sales RAW DATA'!$D:$D,"B3",'Sales RAW DATA'!$E:$E,Incentive_Calc!AE$5)/SUMIFS('Sales RAW DATA'!$F:$F,'Sales RAW DATA'!$I:$I,Incentive_Calc!$A125,'Sales RAW DATA'!$D:$D,"B3",'Sales RAW DATA'!$E:$E,Incentive_Calc!AE$5),"")</f>
        <v>1.0180413986785521</v>
      </c>
      <c r="AF125" s="44">
        <f>IFERROR(SUMIFS('Sales RAW DATA'!$G:$G,'Sales RAW DATA'!$I:$I,Incentive_Calc!$A125,'Sales RAW DATA'!$D:$D,"B3",'Sales RAW DATA'!$E:$E,Incentive_Calc!AF$5)/SUMIFS('Sales RAW DATA'!$F:$F,'Sales RAW DATA'!$I:$I,Incentive_Calc!$A125,'Sales RAW DATA'!$D:$D,"B3",'Sales RAW DATA'!$E:$E,Incentive_Calc!AF$5),"")</f>
        <v>1.4184944007084157</v>
      </c>
      <c r="AG125" s="44">
        <f>SUMIFS('Sales RAW DATA'!$G:$G,'Sales RAW DATA'!$I:$I,Incentive_Calc!$A125,'Sales RAW DATA'!$D:$D,"B3")/SUMIFS('Sales RAW DATA'!$F:$F,'Sales RAW DATA'!$I:$I,Incentive_Calc!$A125,'Sales RAW DATA'!$D:$D,"B3")</f>
        <v>1.0542304914292933</v>
      </c>
      <c r="AH125" s="44">
        <f>IFERROR(SUMIFS('Sales RAW DATA'!$G:$G,'Sales RAW DATA'!$I:$I,Incentive_Calc!$A125,'Sales RAW DATA'!$D:$D,"B4",'Sales RAW DATA'!$E:$E,Incentive_Calc!AH$5)/SUMIFS('Sales RAW DATA'!$F:$F,'Sales RAW DATA'!$I:$I,Incentive_Calc!$A125,'Sales RAW DATA'!$D:$D,"B4",'Sales RAW DATA'!$E:$E,Incentive_Calc!AH$5),"")</f>
        <v>1.2984682762242059</v>
      </c>
      <c r="AI125" s="44">
        <f>IFERROR(SUMIFS('Sales RAW DATA'!$G:$G,'Sales RAW DATA'!$I:$I,Incentive_Calc!$A125,'Sales RAW DATA'!$D:$D,"B4",'Sales RAW DATA'!$E:$E,Incentive_Calc!AI$5)/SUMIFS('Sales RAW DATA'!$F:$F,'Sales RAW DATA'!$I:$I,Incentive_Calc!$A125,'Sales RAW DATA'!$D:$D,"B4",'Sales RAW DATA'!$E:$E,Incentive_Calc!AI$5),"")</f>
        <v>1.2702328698998897</v>
      </c>
      <c r="AJ125" s="44">
        <f>IFERROR(SUMIFS('Sales RAW DATA'!$G:$G,'Sales RAW DATA'!$I:$I,Incentive_Calc!$A125,'Sales RAW DATA'!$D:$D,"B4",'Sales RAW DATA'!$E:$E,Incentive_Calc!AJ$5)/SUMIFS('Sales RAW DATA'!$F:$F,'Sales RAW DATA'!$I:$I,Incentive_Calc!$A125,'Sales RAW DATA'!$D:$D,"B4",'Sales RAW DATA'!$E:$E,Incentive_Calc!AJ$5),"")</f>
        <v>1.1897827515267709</v>
      </c>
      <c r="AK125" s="44">
        <f>SUMIFS('Sales RAW DATA'!$G:$G,'Sales RAW DATA'!$I:$I,Incentive_Calc!$A125,'Sales RAW DATA'!$D:$D,"B4")/SUMIFS('Sales RAW DATA'!$F:$F,'Sales RAW DATA'!$I:$I,Incentive_Calc!$A125,'Sales RAW DATA'!$D:$D,"B4")</f>
        <v>1.2522521539178018</v>
      </c>
      <c r="AL125" s="44">
        <f>IFERROR(SUMIFS('Sales RAW DATA'!$G:$G,'Sales RAW DATA'!$I:$I,Incentive_Calc!$A125,'Sales RAW DATA'!$D:$D,"B5",'Sales RAW DATA'!$E:$E,Incentive_Calc!AL$5)/SUMIFS('Sales RAW DATA'!$F:$F,'Sales RAW DATA'!$I:$I,Incentive_Calc!$A125,'Sales RAW DATA'!$D:$D,"B5",'Sales RAW DATA'!$E:$E,Incentive_Calc!AL$5),"")</f>
        <v>0.74924088224498653</v>
      </c>
      <c r="AM125" s="44">
        <f>IFERROR(SUMIFS('Sales RAW DATA'!$G:$G,'Sales RAW DATA'!$I:$I,Incentive_Calc!$A125,'Sales RAW DATA'!$D:$D,"B5",'Sales RAW DATA'!$E:$E,Incentive_Calc!AM$5)/SUMIFS('Sales RAW DATA'!$F:$F,'Sales RAW DATA'!$I:$I,Incentive_Calc!$A125,'Sales RAW DATA'!$D:$D,"B5",'Sales RAW DATA'!$E:$E,Incentive_Calc!AM$5),"")</f>
        <v>1.2768700398606672</v>
      </c>
      <c r="AN125" s="44">
        <f>IFERROR(SUMIFS('Sales RAW DATA'!$G:$G,'Sales RAW DATA'!$I:$I,Incentive_Calc!$A125,'Sales RAW DATA'!$D:$D,"B5",'Sales RAW DATA'!$E:$E,Incentive_Calc!AN$5)/SUMIFS('Sales RAW DATA'!$F:$F,'Sales RAW DATA'!$I:$I,Incentive_Calc!$A125,'Sales RAW DATA'!$D:$D,"B5",'Sales RAW DATA'!$E:$E,Incentive_Calc!AN$5),"")</f>
        <v>1.3522824866221841</v>
      </c>
      <c r="AO125" s="44">
        <f>SUMIFS('Sales RAW DATA'!$G:$G,'Sales RAW DATA'!$I:$I,Incentive_Calc!$A125,'Sales RAW DATA'!$D:$D,"B5")/SUMIFS('Sales RAW DATA'!$F:$F,'Sales RAW DATA'!$I:$I,Incentive_Calc!$A125,'Sales RAW DATA'!$D:$D,"B5")</f>
        <v>1.1232830060165739</v>
      </c>
      <c r="AP125" s="42">
        <f>SUM(SUMIFS('Sales RAW DATA'!$F$2:$F$22804,'Sales RAW DATA'!$I$2:$I$22804,Incentive_Calc!$A125,'Sales RAW DATA'!$D$2:$D$22804,"B1"),SUMIFS('Sales RAW DATA'!$F$2:$F$22804,'Sales RAW DATA'!$I$2:$I$22804,Incentive_Calc!$A125,'Sales RAW DATA'!$D$2:$D$22804,"B2"),SUMIFS('Sales RAW DATA'!$F$2:$F$22804,'Sales RAW DATA'!$I$2:$I$22804,Incentive_Calc!$A125,'Sales RAW DATA'!$D$2:$D$22804,"B3"),SUMIFS('Sales RAW DATA'!$F$2:$F$22804,'Sales RAW DATA'!$I$2:$I$22804,Incentive_Calc!$A125,'Sales RAW DATA'!$D$2:$D$22804,"B4"),SUMIFS('Sales RAW DATA'!$F$2:$F$22804,'Sales RAW DATA'!$I$2:$I$22804,Incentive_Calc!$A125,'Sales RAW DATA'!$D$2:$D$22804,"B5"))</f>
        <v>1306434</v>
      </c>
      <c r="AQ125" s="42">
        <f>SUM(SUMIFS('Sales RAW DATA'!$G$2:$G$22804,'Sales RAW DATA'!$I$2:$I$22804,Incentive_Calc!$A125,'Sales RAW DATA'!$D$2:$D$22804,"B1"),SUMIFS('Sales RAW DATA'!$G$2:$G$22804,'Sales RAW DATA'!$I$2:$I$22804,Incentive_Calc!$A125,'Sales RAW DATA'!$D$2:$D$22804,"B2"),SUMIFS('Sales RAW DATA'!$G$2:$G$22804,'Sales RAW DATA'!$I$2:$I$22804,Incentive_Calc!$A125,'Sales RAW DATA'!$D$2:$D$22804,"B3"),SUMIFS('Sales RAW DATA'!$G$2:$G$22804,'Sales RAW DATA'!$I$2:$I$22804,Incentive_Calc!$A125,'Sales RAW DATA'!$D$2:$D$22804,"B4"),SUMIFS('Sales RAW DATA'!$G$2:$G$22804,'Sales RAW DATA'!$I$2:$I$22804,Incentive_Calc!$A125,'Sales RAW DATA'!$D$2:$D$22804,"B5"))</f>
        <v>1384155</v>
      </c>
      <c r="AR125" s="45">
        <f t="shared" si="30"/>
        <v>105.94909501742913</v>
      </c>
      <c r="AS125" s="45">
        <f t="shared" si="31"/>
        <v>105</v>
      </c>
      <c r="AT125" s="46">
        <v>1.1599999999999999</v>
      </c>
      <c r="AU125" s="46">
        <v>0.87</v>
      </c>
      <c r="AV125" s="43" t="str">
        <f t="shared" si="17"/>
        <v>Yes</v>
      </c>
      <c r="AW125" s="43" t="str">
        <f t="shared" si="18"/>
        <v>Yes</v>
      </c>
      <c r="AX125" s="43" t="str">
        <f t="shared" si="19"/>
        <v>Yes</v>
      </c>
      <c r="AY125" s="43" t="str">
        <f t="shared" si="32"/>
        <v>Yes</v>
      </c>
    </row>
    <row r="126" spans="1:51" x14ac:dyDescent="0.35">
      <c r="A126" s="21" t="s">
        <v>1000</v>
      </c>
      <c r="B126" s="21" t="s">
        <v>526</v>
      </c>
      <c r="C126" s="21" t="str">
        <f>_xlfn.XLOOKUP($A126,'Employee List'!$E:$E,'Employee List'!$D:$D,0)</f>
        <v>SF</v>
      </c>
      <c r="D126" s="42" cm="1">
        <f t="array" ref="D126">IFERROR(IF($G126="Yes",INDEX('Payment Plan'!$D$6:$D$42,MATCH(1,(Incentive_Calc!$C126='Payment Plan'!$B$6:$B$42)*(Incentive_Calc!$U126='Payment Plan'!$C$6:$C$42),0)),""),"")</f>
        <v>27562.5</v>
      </c>
      <c r="E126" s="42" t="str" cm="1">
        <f t="array" ref="E126">IFERROR(IF($H126="Yes",INDEX('Payment Plan'!$D$6:$D$42,MATCH(1,(Incentive_Calc!$C126='Payment Plan'!$B$6:$B$42)*(Incentive_Calc!$AS126='Payment Plan'!$C$6:$C$42),0)),""),"")</f>
        <v/>
      </c>
      <c r="F126" s="42">
        <f t="shared" si="20"/>
        <v>27562.5</v>
      </c>
      <c r="G126" s="43" t="str">
        <f t="shared" si="21"/>
        <v>Yes</v>
      </c>
      <c r="H126" s="21" t="str">
        <f t="shared" si="22"/>
        <v>No</v>
      </c>
      <c r="I126" s="42">
        <f>IFERROR(SUMIFS('Sales RAW DATA'!$F$2:$F$30000,'Sales RAW DATA'!$I$2:$I$30000,Incentive_Calc!$A126,'Sales RAW DATA'!$E$2:$E$30000,Incentive_Calc!I$5),"")</f>
        <v>1115360</v>
      </c>
      <c r="J126" s="42">
        <f>IFERROR(SUMIFS('Sales RAW DATA'!$F$2:$F$30000,'Sales RAW DATA'!$I$2:$I$30000,Incentive_Calc!$A126,'Sales RAW DATA'!$E$2:$E$30000,Incentive_Calc!J$5),"")</f>
        <v>1129771</v>
      </c>
      <c r="K126" s="42">
        <f>IFERROR(SUMIFS('Sales RAW DATA'!$F$2:$F$30000,'Sales RAW DATA'!$I$2:$I$30000,Incentive_Calc!$A126,'Sales RAW DATA'!$E$2:$E$30000,Incentive_Calc!K$5),"")</f>
        <v>1151857</v>
      </c>
      <c r="L126" s="42">
        <f t="shared" si="23"/>
        <v>3396988</v>
      </c>
      <c r="M126" s="42">
        <f>IFERROR(SUMIFS('Sales RAW DATA'!$G$2:$G$30000,'Sales RAW DATA'!$I$2:$I$30000,Incentive_Calc!$A126,'Sales RAW DATA'!$E$2:$E$30000,Incentive_Calc!M$5),"")</f>
        <v>1190192</v>
      </c>
      <c r="N126" s="42">
        <f>IFERROR(SUMIFS('Sales RAW DATA'!$G$2:$G$30000,'Sales RAW DATA'!$I$2:$I$30000,Incentive_Calc!$A126,'Sales RAW DATA'!$E$2:$E$30000,Incentive_Calc!N$5),"")</f>
        <v>1148597</v>
      </c>
      <c r="O126" s="42">
        <f>IFERROR(SUMIFS('Sales RAW DATA'!$G$2:$G$30000,'Sales RAW DATA'!$I$2:$I$30000,Incentive_Calc!$A126,'Sales RAW DATA'!$E$2:$E$30000,Incentive_Calc!O$5),"")</f>
        <v>1159726</v>
      </c>
      <c r="P126" s="42">
        <f t="shared" si="24"/>
        <v>3498515</v>
      </c>
      <c r="Q126" s="44">
        <f t="shared" si="25"/>
        <v>1.0670922392770048</v>
      </c>
      <c r="R126" s="44">
        <f t="shared" si="26"/>
        <v>1.0166635539414626</v>
      </c>
      <c r="S126" s="44">
        <f t="shared" si="27"/>
        <v>1.006831577183626</v>
      </c>
      <c r="T126" s="45">
        <f t="shared" si="28"/>
        <v>102.98873590368881</v>
      </c>
      <c r="U126" s="45">
        <f t="shared" si="29"/>
        <v>102</v>
      </c>
      <c r="V126" s="44">
        <f>IFERROR(SUMIFS('Sales RAW DATA'!$G:$G,'Sales RAW DATA'!$I:$I,Incentive_Calc!$A126,'Sales RAW DATA'!$D:$D,"B1",'Sales RAW DATA'!$E:$E,Incentive_Calc!V$5)/SUMIFS('Sales RAW DATA'!$F:$F,'Sales RAW DATA'!$I:$I,Incentive_Calc!$A126,'Sales RAW DATA'!$D:$D,"B1",'Sales RAW DATA'!$E:$E,Incentive_Calc!V$5),"")</f>
        <v>1.4225054311837075</v>
      </c>
      <c r="W126" s="44">
        <f>IFERROR(SUMIFS('Sales RAW DATA'!$G:$G,'Sales RAW DATA'!$I:$I,Incentive_Calc!$A126,'Sales RAW DATA'!$D:$D,"B1",'Sales RAW DATA'!$E:$E,Incentive_Calc!W$5)/SUMIFS('Sales RAW DATA'!$F:$F,'Sales RAW DATA'!$I:$I,Incentive_Calc!$A126,'Sales RAW DATA'!$D:$D,"B1",'Sales RAW DATA'!$E:$E,Incentive_Calc!W$5),"")</f>
        <v>1.4051327528434283</v>
      </c>
      <c r="X126" s="44">
        <f>IFERROR(SUMIFS('Sales RAW DATA'!$G:$G,'Sales RAW DATA'!$I:$I,Incentive_Calc!$A126,'Sales RAW DATA'!$D:$D,"B1",'Sales RAW DATA'!$E:$E,Incentive_Calc!X$5)/SUMIFS('Sales RAW DATA'!$F:$F,'Sales RAW DATA'!$I:$I,Incentive_Calc!$A126,'Sales RAW DATA'!$D:$D,"B1",'Sales RAW DATA'!$E:$E,Incentive_Calc!X$5),"")</f>
        <v>1.0939788119374236</v>
      </c>
      <c r="Y126" s="44">
        <f>SUMIFS('Sales RAW DATA'!$G:$G,'Sales RAW DATA'!$I:$I,Incentive_Calc!$A126,'Sales RAW DATA'!$D:$D,"B1")/SUMIFS('Sales RAW DATA'!$F:$F,'Sales RAW DATA'!$I:$I,Incentive_Calc!$A126,'Sales RAW DATA'!$D:$D,"B1")</f>
        <v>1.3107202813496339</v>
      </c>
      <c r="Z126" s="44">
        <f>IFERROR(SUMIFS('Sales RAW DATA'!$G:$G,'Sales RAW DATA'!$I:$I,Incentive_Calc!$A126,'Sales RAW DATA'!$D:$D,"B2",'Sales RAW DATA'!$E:$E,Incentive_Calc!Z$5)/SUMIFS('Sales RAW DATA'!$F:$F,'Sales RAW DATA'!$I:$I,Incentive_Calc!$A126,'Sales RAW DATA'!$D:$D,"B2",'Sales RAW DATA'!$E:$E,Incentive_Calc!Z$5),"")</f>
        <v>0.69267109697332363</v>
      </c>
      <c r="AA126" s="44">
        <f>IFERROR(SUMIFS('Sales RAW DATA'!$G:$G,'Sales RAW DATA'!$I:$I,Incentive_Calc!$A126,'Sales RAW DATA'!$D:$D,"B2",'Sales RAW DATA'!$E:$E,Incentive_Calc!AA$5)/SUMIFS('Sales RAW DATA'!$F:$F,'Sales RAW DATA'!$I:$I,Incentive_Calc!$A126,'Sales RAW DATA'!$D:$D,"B2",'Sales RAW DATA'!$E:$E,Incentive_Calc!AA$5),"")</f>
        <v>0.61234637534880965</v>
      </c>
      <c r="AB126" s="44">
        <f>IFERROR(SUMIFS('Sales RAW DATA'!$G:$G,'Sales RAW DATA'!$I:$I,Incentive_Calc!$A126,'Sales RAW DATA'!$D:$D,"B2",'Sales RAW DATA'!$E:$E,Incentive_Calc!AB$5)/SUMIFS('Sales RAW DATA'!$F:$F,'Sales RAW DATA'!$I:$I,Incentive_Calc!$A126,'Sales RAW DATA'!$D:$D,"B2",'Sales RAW DATA'!$E:$E,Incentive_Calc!AB$5),"")</f>
        <v>0.61602213845002607</v>
      </c>
      <c r="AC126" s="44">
        <f>SUMIFS('Sales RAW DATA'!$G:$G,'Sales RAW DATA'!$I:$I,Incentive_Calc!$A126,'Sales RAW DATA'!$D:$D,"B2")/SUMIFS('Sales RAW DATA'!$F:$F,'Sales RAW DATA'!$I:$I,Incentive_Calc!$A126,'Sales RAW DATA'!$D:$D,"B2")</f>
        <v>0.63892593492347582</v>
      </c>
      <c r="AD126" s="44">
        <f>IFERROR(SUMIFS('Sales RAW DATA'!$G:$G,'Sales RAW DATA'!$I:$I,Incentive_Calc!$A126,'Sales RAW DATA'!$D:$D,"B3",'Sales RAW DATA'!$E:$E,Incentive_Calc!AD$5)/SUMIFS('Sales RAW DATA'!$F:$F,'Sales RAW DATA'!$I:$I,Incentive_Calc!$A126,'Sales RAW DATA'!$D:$D,"B3",'Sales RAW DATA'!$E:$E,Incentive_Calc!AD$5),"")</f>
        <v>1.14754381971318</v>
      </c>
      <c r="AE126" s="44">
        <f>IFERROR(SUMIFS('Sales RAW DATA'!$G:$G,'Sales RAW DATA'!$I:$I,Incentive_Calc!$A126,'Sales RAW DATA'!$D:$D,"B3",'Sales RAW DATA'!$E:$E,Incentive_Calc!AE$5)/SUMIFS('Sales RAW DATA'!$F:$F,'Sales RAW DATA'!$I:$I,Incentive_Calc!$A126,'Sales RAW DATA'!$D:$D,"B3",'Sales RAW DATA'!$E:$E,Incentive_Calc!AE$5),"")</f>
        <v>1.3416560625340848</v>
      </c>
      <c r="AF126" s="44">
        <f>IFERROR(SUMIFS('Sales RAW DATA'!$G:$G,'Sales RAW DATA'!$I:$I,Incentive_Calc!$A126,'Sales RAW DATA'!$D:$D,"B3",'Sales RAW DATA'!$E:$E,Incentive_Calc!AF$5)/SUMIFS('Sales RAW DATA'!$F:$F,'Sales RAW DATA'!$I:$I,Incentive_Calc!$A126,'Sales RAW DATA'!$D:$D,"B3",'Sales RAW DATA'!$E:$E,Incentive_Calc!AF$5),"")</f>
        <v>2.0243178120875411</v>
      </c>
      <c r="AG126" s="44">
        <f>SUMIFS('Sales RAW DATA'!$G:$G,'Sales RAW DATA'!$I:$I,Incentive_Calc!$A126,'Sales RAW DATA'!$D:$D,"B3")/SUMIFS('Sales RAW DATA'!$F:$F,'Sales RAW DATA'!$I:$I,Incentive_Calc!$A126,'Sales RAW DATA'!$D:$D,"B3")</f>
        <v>1.5348339763708694</v>
      </c>
      <c r="AH126" s="44">
        <f>IFERROR(SUMIFS('Sales RAW DATA'!$G:$G,'Sales RAW DATA'!$I:$I,Incentive_Calc!$A126,'Sales RAW DATA'!$D:$D,"B4",'Sales RAW DATA'!$E:$E,Incentive_Calc!AH$5)/SUMIFS('Sales RAW DATA'!$F:$F,'Sales RAW DATA'!$I:$I,Incentive_Calc!$A126,'Sales RAW DATA'!$D:$D,"B4",'Sales RAW DATA'!$E:$E,Incentive_Calc!AH$5),"")</f>
        <v>1.0383235438789387</v>
      </c>
      <c r="AI126" s="44">
        <f>IFERROR(SUMIFS('Sales RAW DATA'!$G:$G,'Sales RAW DATA'!$I:$I,Incentive_Calc!$A126,'Sales RAW DATA'!$D:$D,"B4",'Sales RAW DATA'!$E:$E,Incentive_Calc!AI$5)/SUMIFS('Sales RAW DATA'!$F:$F,'Sales RAW DATA'!$I:$I,Incentive_Calc!$A126,'Sales RAW DATA'!$D:$D,"B4",'Sales RAW DATA'!$E:$E,Incentive_Calc!AI$5),"")</f>
        <v>0.74280264323182776</v>
      </c>
      <c r="AJ126" s="44">
        <f>IFERROR(SUMIFS('Sales RAW DATA'!$G:$G,'Sales RAW DATA'!$I:$I,Incentive_Calc!$A126,'Sales RAW DATA'!$D:$D,"B4",'Sales RAW DATA'!$E:$E,Incentive_Calc!AJ$5)/SUMIFS('Sales RAW DATA'!$F:$F,'Sales RAW DATA'!$I:$I,Incentive_Calc!$A126,'Sales RAW DATA'!$D:$D,"B4",'Sales RAW DATA'!$E:$E,Incentive_Calc!AJ$5),"")</f>
        <v>0.57437915259775618</v>
      </c>
      <c r="AK126" s="44">
        <f>SUMIFS('Sales RAW DATA'!$G:$G,'Sales RAW DATA'!$I:$I,Incentive_Calc!$A126,'Sales RAW DATA'!$D:$D,"B4")/SUMIFS('Sales RAW DATA'!$F:$F,'Sales RAW DATA'!$I:$I,Incentive_Calc!$A126,'Sales RAW DATA'!$D:$D,"B4")</f>
        <v>0.78010788785219831</v>
      </c>
      <c r="AL126" s="44">
        <f>IFERROR(SUMIFS('Sales RAW DATA'!$G:$G,'Sales RAW DATA'!$I:$I,Incentive_Calc!$A126,'Sales RAW DATA'!$D:$D,"B5",'Sales RAW DATA'!$E:$E,Incentive_Calc!AL$5)/SUMIFS('Sales RAW DATA'!$F:$F,'Sales RAW DATA'!$I:$I,Incentive_Calc!$A126,'Sales RAW DATA'!$D:$D,"B5",'Sales RAW DATA'!$E:$E,Incentive_Calc!AL$5),"")</f>
        <v>0.86049180327868857</v>
      </c>
      <c r="AM126" s="44">
        <f>IFERROR(SUMIFS('Sales RAW DATA'!$G:$G,'Sales RAW DATA'!$I:$I,Incentive_Calc!$A126,'Sales RAW DATA'!$D:$D,"B5",'Sales RAW DATA'!$E:$E,Incentive_Calc!AM$5)/SUMIFS('Sales RAW DATA'!$F:$F,'Sales RAW DATA'!$I:$I,Incentive_Calc!$A126,'Sales RAW DATA'!$D:$D,"B5",'Sales RAW DATA'!$E:$E,Incentive_Calc!AM$5),"")</f>
        <v>0.90650716245047247</v>
      </c>
      <c r="AN126" s="44">
        <f>IFERROR(SUMIFS('Sales RAW DATA'!$G:$G,'Sales RAW DATA'!$I:$I,Incentive_Calc!$A126,'Sales RAW DATA'!$D:$D,"B5",'Sales RAW DATA'!$E:$E,Incentive_Calc!AN$5)/SUMIFS('Sales RAW DATA'!$F:$F,'Sales RAW DATA'!$I:$I,Incentive_Calc!$A126,'Sales RAW DATA'!$D:$D,"B5",'Sales RAW DATA'!$E:$E,Incentive_Calc!AN$5),"")</f>
        <v>0.6927611940298507</v>
      </c>
      <c r="AO126" s="44">
        <f>SUMIFS('Sales RAW DATA'!$G:$G,'Sales RAW DATA'!$I:$I,Incentive_Calc!$A126,'Sales RAW DATA'!$D:$D,"B5")/SUMIFS('Sales RAW DATA'!$F:$F,'Sales RAW DATA'!$I:$I,Incentive_Calc!$A126,'Sales RAW DATA'!$D:$D,"B5")</f>
        <v>0.81804565644045035</v>
      </c>
      <c r="AP126" s="42">
        <f>SUM(SUMIFS('Sales RAW DATA'!$F$2:$F$22804,'Sales RAW DATA'!$I$2:$I$22804,Incentive_Calc!$A126,'Sales RAW DATA'!$D$2:$D$22804,"B1"),SUMIFS('Sales RAW DATA'!$F$2:$F$22804,'Sales RAW DATA'!$I$2:$I$22804,Incentive_Calc!$A126,'Sales RAW DATA'!$D$2:$D$22804,"B2"),SUMIFS('Sales RAW DATA'!$F$2:$F$22804,'Sales RAW DATA'!$I$2:$I$22804,Incentive_Calc!$A126,'Sales RAW DATA'!$D$2:$D$22804,"B3"),SUMIFS('Sales RAW DATA'!$F$2:$F$22804,'Sales RAW DATA'!$I$2:$I$22804,Incentive_Calc!$A126,'Sales RAW DATA'!$D$2:$D$22804,"B4"),SUMIFS('Sales RAW DATA'!$F$2:$F$22804,'Sales RAW DATA'!$I$2:$I$22804,Incentive_Calc!$A126,'Sales RAW DATA'!$D$2:$D$22804,"B5"))</f>
        <v>1849577</v>
      </c>
      <c r="AQ126" s="42">
        <f>SUM(SUMIFS('Sales RAW DATA'!$G$2:$G$22804,'Sales RAW DATA'!$I$2:$I$22804,Incentive_Calc!$A126,'Sales RAW DATA'!$D$2:$D$22804,"B1"),SUMIFS('Sales RAW DATA'!$G$2:$G$22804,'Sales RAW DATA'!$I$2:$I$22804,Incentive_Calc!$A126,'Sales RAW DATA'!$D$2:$D$22804,"B2"),SUMIFS('Sales RAW DATA'!$G$2:$G$22804,'Sales RAW DATA'!$I$2:$I$22804,Incentive_Calc!$A126,'Sales RAW DATA'!$D$2:$D$22804,"B3"),SUMIFS('Sales RAW DATA'!$G$2:$G$22804,'Sales RAW DATA'!$I$2:$I$22804,Incentive_Calc!$A126,'Sales RAW DATA'!$D$2:$D$22804,"B4"),SUMIFS('Sales RAW DATA'!$G$2:$G$22804,'Sales RAW DATA'!$I$2:$I$22804,Incentive_Calc!$A126,'Sales RAW DATA'!$D$2:$D$22804,"B5"))</f>
        <v>2214502</v>
      </c>
      <c r="AR126" s="45">
        <f t="shared" si="30"/>
        <v>119.73018695626081</v>
      </c>
      <c r="AS126" s="45">
        <f t="shared" si="31"/>
        <v>119</v>
      </c>
      <c r="AT126" s="46">
        <v>1.07</v>
      </c>
      <c r="AU126" s="46">
        <v>0.97</v>
      </c>
      <c r="AV126" s="43" t="str">
        <f t="shared" si="17"/>
        <v>Yes</v>
      </c>
      <c r="AW126" s="43" t="str">
        <f t="shared" si="18"/>
        <v>Yes</v>
      </c>
      <c r="AX126" s="43" t="str">
        <f t="shared" si="19"/>
        <v>Yes</v>
      </c>
      <c r="AY126" s="43" t="str">
        <f t="shared" si="32"/>
        <v>Yes</v>
      </c>
    </row>
    <row r="127" spans="1:51" x14ac:dyDescent="0.35">
      <c r="A127" s="21" t="s">
        <v>1001</v>
      </c>
      <c r="B127" s="21" t="s">
        <v>527</v>
      </c>
      <c r="C127" s="21" t="str">
        <f>_xlfn.XLOOKUP($A127,'Employee List'!$E:$E,'Employee List'!$D:$D,0)</f>
        <v>SF</v>
      </c>
      <c r="D127" s="42" cm="1">
        <f t="array" ref="D127">IFERROR(IF($G127="Yes",INDEX('Payment Plan'!$D$6:$D$42,MATCH(1,(Incentive_Calc!$C127='Payment Plan'!$B$6:$B$42)*(Incentive_Calc!$U127='Payment Plan'!$C$6:$C$42),0)),""),"")</f>
        <v>43971.888208007811</v>
      </c>
      <c r="E127" s="42" t="str" cm="1">
        <f t="array" ref="E127">IFERROR(IF($H127="Yes",INDEX('Payment Plan'!$D$6:$D$42,MATCH(1,(Incentive_Calc!$C127='Payment Plan'!$B$6:$B$42)*(Incentive_Calc!$AS127='Payment Plan'!$C$6:$C$42),0)),""),"")</f>
        <v/>
      </c>
      <c r="F127" s="42">
        <f t="shared" si="20"/>
        <v>43971.888208007811</v>
      </c>
      <c r="G127" s="43" t="str">
        <f t="shared" si="21"/>
        <v>Yes</v>
      </c>
      <c r="H127" s="21" t="str">
        <f t="shared" si="22"/>
        <v>No</v>
      </c>
      <c r="I127" s="42">
        <f>IFERROR(SUMIFS('Sales RAW DATA'!$F$2:$F$30000,'Sales RAW DATA'!$I$2:$I$30000,Incentive_Calc!$A127,'Sales RAW DATA'!$E$2:$E$30000,Incentive_Calc!I$5),"")</f>
        <v>1039961</v>
      </c>
      <c r="J127" s="42">
        <f>IFERROR(SUMIFS('Sales RAW DATA'!$F$2:$F$30000,'Sales RAW DATA'!$I$2:$I$30000,Incentive_Calc!$A127,'Sales RAW DATA'!$E$2:$E$30000,Incentive_Calc!J$5),"")</f>
        <v>1037756</v>
      </c>
      <c r="K127" s="42">
        <f>IFERROR(SUMIFS('Sales RAW DATA'!$F$2:$F$30000,'Sales RAW DATA'!$I$2:$I$30000,Incentive_Calc!$A127,'Sales RAW DATA'!$E$2:$E$30000,Incentive_Calc!K$5),"")</f>
        <v>1052402</v>
      </c>
      <c r="L127" s="42">
        <f t="shared" si="23"/>
        <v>3130119</v>
      </c>
      <c r="M127" s="42">
        <f>IFERROR(SUMIFS('Sales RAW DATA'!$G$2:$G$30000,'Sales RAW DATA'!$I$2:$I$30000,Incentive_Calc!$A127,'Sales RAW DATA'!$E$2:$E$30000,Incentive_Calc!M$5),"")</f>
        <v>1117757</v>
      </c>
      <c r="N127" s="42">
        <f>IFERROR(SUMIFS('Sales RAW DATA'!$G$2:$G$30000,'Sales RAW DATA'!$I$2:$I$30000,Incentive_Calc!$A127,'Sales RAW DATA'!$E$2:$E$30000,Incentive_Calc!N$5),"")</f>
        <v>1058422</v>
      </c>
      <c r="O127" s="42">
        <f>IFERROR(SUMIFS('Sales RAW DATA'!$G$2:$G$30000,'Sales RAW DATA'!$I$2:$I$30000,Incentive_Calc!$A127,'Sales RAW DATA'!$E$2:$E$30000,Incentive_Calc!O$5),"")</f>
        <v>1216340</v>
      </c>
      <c r="P127" s="42">
        <f t="shared" si="24"/>
        <v>3392519</v>
      </c>
      <c r="Q127" s="44">
        <f t="shared" si="25"/>
        <v>1.0748066514032737</v>
      </c>
      <c r="R127" s="44">
        <f t="shared" si="26"/>
        <v>1.0199141223948596</v>
      </c>
      <c r="S127" s="44">
        <f t="shared" si="27"/>
        <v>1.1557750745437581</v>
      </c>
      <c r="T127" s="45">
        <f t="shared" si="28"/>
        <v>108.38306786419302</v>
      </c>
      <c r="U127" s="45">
        <f t="shared" si="29"/>
        <v>108</v>
      </c>
      <c r="V127" s="44">
        <f>IFERROR(SUMIFS('Sales RAW DATA'!$G:$G,'Sales RAW DATA'!$I:$I,Incentive_Calc!$A127,'Sales RAW DATA'!$D:$D,"B1",'Sales RAW DATA'!$E:$E,Incentive_Calc!V$5)/SUMIFS('Sales RAW DATA'!$F:$F,'Sales RAW DATA'!$I:$I,Incentive_Calc!$A127,'Sales RAW DATA'!$D:$D,"B1",'Sales RAW DATA'!$E:$E,Incentive_Calc!V$5),"")</f>
        <v>1.8382490324302683</v>
      </c>
      <c r="W127" s="44">
        <f>IFERROR(SUMIFS('Sales RAW DATA'!$G:$G,'Sales RAW DATA'!$I:$I,Incentive_Calc!$A127,'Sales RAW DATA'!$D:$D,"B1",'Sales RAW DATA'!$E:$E,Incentive_Calc!W$5)/SUMIFS('Sales RAW DATA'!$F:$F,'Sales RAW DATA'!$I:$I,Incentive_Calc!$A127,'Sales RAW DATA'!$D:$D,"B1",'Sales RAW DATA'!$E:$E,Incentive_Calc!W$5),"")</f>
        <v>1.129873371382931</v>
      </c>
      <c r="X127" s="44">
        <f>IFERROR(SUMIFS('Sales RAW DATA'!$G:$G,'Sales RAW DATA'!$I:$I,Incentive_Calc!$A127,'Sales RAW DATA'!$D:$D,"B1",'Sales RAW DATA'!$E:$E,Incentive_Calc!X$5)/SUMIFS('Sales RAW DATA'!$F:$F,'Sales RAW DATA'!$I:$I,Incentive_Calc!$A127,'Sales RAW DATA'!$D:$D,"B1",'Sales RAW DATA'!$E:$E,Incentive_Calc!X$5),"")</f>
        <v>1.5198611829625797</v>
      </c>
      <c r="Y127" s="44">
        <f>SUMIFS('Sales RAW DATA'!$G:$G,'Sales RAW DATA'!$I:$I,Incentive_Calc!$A127,'Sales RAW DATA'!$D:$D,"B1")/SUMIFS('Sales RAW DATA'!$F:$F,'Sales RAW DATA'!$I:$I,Incentive_Calc!$A127,'Sales RAW DATA'!$D:$D,"B1")</f>
        <v>1.4989876559336426</v>
      </c>
      <c r="Z127" s="44">
        <f>IFERROR(SUMIFS('Sales RAW DATA'!$G:$G,'Sales RAW DATA'!$I:$I,Incentive_Calc!$A127,'Sales RAW DATA'!$D:$D,"B2",'Sales RAW DATA'!$E:$E,Incentive_Calc!Z$5)/SUMIFS('Sales RAW DATA'!$F:$F,'Sales RAW DATA'!$I:$I,Incentive_Calc!$A127,'Sales RAW DATA'!$D:$D,"B2",'Sales RAW DATA'!$E:$E,Incentive_Calc!Z$5),"")</f>
        <v>0.88375089148089359</v>
      </c>
      <c r="AA127" s="44">
        <f>IFERROR(SUMIFS('Sales RAW DATA'!$G:$G,'Sales RAW DATA'!$I:$I,Incentive_Calc!$A127,'Sales RAW DATA'!$D:$D,"B2",'Sales RAW DATA'!$E:$E,Incentive_Calc!AA$5)/SUMIFS('Sales RAW DATA'!$F:$F,'Sales RAW DATA'!$I:$I,Incentive_Calc!$A127,'Sales RAW DATA'!$D:$D,"B2",'Sales RAW DATA'!$E:$E,Incentive_Calc!AA$5),"")</f>
        <v>0.83663049004221834</v>
      </c>
      <c r="AB127" s="44">
        <f>IFERROR(SUMIFS('Sales RAW DATA'!$G:$G,'Sales RAW DATA'!$I:$I,Incentive_Calc!$A127,'Sales RAW DATA'!$D:$D,"B2",'Sales RAW DATA'!$E:$E,Incentive_Calc!AB$5)/SUMIFS('Sales RAW DATA'!$F:$F,'Sales RAW DATA'!$I:$I,Incentive_Calc!$A127,'Sales RAW DATA'!$D:$D,"B2",'Sales RAW DATA'!$E:$E,Incentive_Calc!AB$5),"")</f>
        <v>1.0773870465168038</v>
      </c>
      <c r="AC127" s="44">
        <f>SUMIFS('Sales RAW DATA'!$G:$G,'Sales RAW DATA'!$I:$I,Incentive_Calc!$A127,'Sales RAW DATA'!$D:$D,"B2")/SUMIFS('Sales RAW DATA'!$F:$F,'Sales RAW DATA'!$I:$I,Incentive_Calc!$A127,'Sales RAW DATA'!$D:$D,"B2")</f>
        <v>0.93290082162259236</v>
      </c>
      <c r="AD127" s="44">
        <f>IFERROR(SUMIFS('Sales RAW DATA'!$G:$G,'Sales RAW DATA'!$I:$I,Incentive_Calc!$A127,'Sales RAW DATA'!$D:$D,"B3",'Sales RAW DATA'!$E:$E,Incentive_Calc!AD$5)/SUMIFS('Sales RAW DATA'!$F:$F,'Sales RAW DATA'!$I:$I,Incentive_Calc!$A127,'Sales RAW DATA'!$D:$D,"B3",'Sales RAW DATA'!$E:$E,Incentive_Calc!AD$5),"")</f>
        <v>0.34781215469613258</v>
      </c>
      <c r="AE127" s="44">
        <f>IFERROR(SUMIFS('Sales RAW DATA'!$G:$G,'Sales RAW DATA'!$I:$I,Incentive_Calc!$A127,'Sales RAW DATA'!$D:$D,"B3",'Sales RAW DATA'!$E:$E,Incentive_Calc!AE$5)/SUMIFS('Sales RAW DATA'!$F:$F,'Sales RAW DATA'!$I:$I,Incentive_Calc!$A127,'Sales RAW DATA'!$D:$D,"B3",'Sales RAW DATA'!$E:$E,Incentive_Calc!AE$5),"")</f>
        <v>1.2172003134554044</v>
      </c>
      <c r="AF127" s="44">
        <f>IFERROR(SUMIFS('Sales RAW DATA'!$G:$G,'Sales RAW DATA'!$I:$I,Incentive_Calc!$A127,'Sales RAW DATA'!$D:$D,"B3",'Sales RAW DATA'!$E:$E,Incentive_Calc!AF$5)/SUMIFS('Sales RAW DATA'!$F:$F,'Sales RAW DATA'!$I:$I,Incentive_Calc!$A127,'Sales RAW DATA'!$D:$D,"B3",'Sales RAW DATA'!$E:$E,Incentive_Calc!AF$5),"")</f>
        <v>0.93916795647483697</v>
      </c>
      <c r="AG127" s="44">
        <f>SUMIFS('Sales RAW DATA'!$G:$G,'Sales RAW DATA'!$I:$I,Incentive_Calc!$A127,'Sales RAW DATA'!$D:$D,"B3")/SUMIFS('Sales RAW DATA'!$F:$F,'Sales RAW DATA'!$I:$I,Incentive_Calc!$A127,'Sales RAW DATA'!$D:$D,"B3")</f>
        <v>0.84071002544246254</v>
      </c>
      <c r="AH127" s="44">
        <f>IFERROR(SUMIFS('Sales RAW DATA'!$G:$G,'Sales RAW DATA'!$I:$I,Incentive_Calc!$A127,'Sales RAW DATA'!$D:$D,"B4",'Sales RAW DATA'!$E:$E,Incentive_Calc!AH$5)/SUMIFS('Sales RAW DATA'!$F:$F,'Sales RAW DATA'!$I:$I,Incentive_Calc!$A127,'Sales RAW DATA'!$D:$D,"B4",'Sales RAW DATA'!$E:$E,Incentive_Calc!AH$5),"")</f>
        <v>0.7165487652638074</v>
      </c>
      <c r="AI127" s="44">
        <f>IFERROR(SUMIFS('Sales RAW DATA'!$G:$G,'Sales RAW DATA'!$I:$I,Incentive_Calc!$A127,'Sales RAW DATA'!$D:$D,"B4",'Sales RAW DATA'!$E:$E,Incentive_Calc!AI$5)/SUMIFS('Sales RAW DATA'!$F:$F,'Sales RAW DATA'!$I:$I,Incentive_Calc!$A127,'Sales RAW DATA'!$D:$D,"B4",'Sales RAW DATA'!$E:$E,Incentive_Calc!AI$5),"")</f>
        <v>1.1908380651496393</v>
      </c>
      <c r="AJ127" s="44">
        <f>IFERROR(SUMIFS('Sales RAW DATA'!$G:$G,'Sales RAW DATA'!$I:$I,Incentive_Calc!$A127,'Sales RAW DATA'!$D:$D,"B4",'Sales RAW DATA'!$E:$E,Incentive_Calc!AJ$5)/SUMIFS('Sales RAW DATA'!$F:$F,'Sales RAW DATA'!$I:$I,Incentive_Calc!$A127,'Sales RAW DATA'!$D:$D,"B4",'Sales RAW DATA'!$E:$E,Incentive_Calc!AJ$5),"")</f>
        <v>1.3499771741611504</v>
      </c>
      <c r="AK127" s="44">
        <f>SUMIFS('Sales RAW DATA'!$G:$G,'Sales RAW DATA'!$I:$I,Incentive_Calc!$A127,'Sales RAW DATA'!$D:$D,"B4")/SUMIFS('Sales RAW DATA'!$F:$F,'Sales RAW DATA'!$I:$I,Incentive_Calc!$A127,'Sales RAW DATA'!$D:$D,"B4")</f>
        <v>1.0865864340937654</v>
      </c>
      <c r="AL127" s="44">
        <f>IFERROR(SUMIFS('Sales RAW DATA'!$G:$G,'Sales RAW DATA'!$I:$I,Incentive_Calc!$A127,'Sales RAW DATA'!$D:$D,"B5",'Sales RAW DATA'!$E:$E,Incentive_Calc!AL$5)/SUMIFS('Sales RAW DATA'!$F:$F,'Sales RAW DATA'!$I:$I,Incentive_Calc!$A127,'Sales RAW DATA'!$D:$D,"B5",'Sales RAW DATA'!$E:$E,Incentive_Calc!AL$5),"")</f>
        <v>1.1148991842388796</v>
      </c>
      <c r="AM127" s="44">
        <f>IFERROR(SUMIFS('Sales RAW DATA'!$G:$G,'Sales RAW DATA'!$I:$I,Incentive_Calc!$A127,'Sales RAW DATA'!$D:$D,"B5",'Sales RAW DATA'!$E:$E,Incentive_Calc!AM$5)/SUMIFS('Sales RAW DATA'!$F:$F,'Sales RAW DATA'!$I:$I,Incentive_Calc!$A127,'Sales RAW DATA'!$D:$D,"B5",'Sales RAW DATA'!$E:$E,Incentive_Calc!AM$5),"")</f>
        <v>1.1923135813811054</v>
      </c>
      <c r="AN127" s="44">
        <f>IFERROR(SUMIFS('Sales RAW DATA'!$G:$G,'Sales RAW DATA'!$I:$I,Incentive_Calc!$A127,'Sales RAW DATA'!$D:$D,"B5",'Sales RAW DATA'!$E:$E,Incentive_Calc!AN$5)/SUMIFS('Sales RAW DATA'!$F:$F,'Sales RAW DATA'!$I:$I,Incentive_Calc!$A127,'Sales RAW DATA'!$D:$D,"B5",'Sales RAW DATA'!$E:$E,Incentive_Calc!AN$5),"")</f>
        <v>1.1158489024254354</v>
      </c>
      <c r="AO127" s="44">
        <f>SUMIFS('Sales RAW DATA'!$G:$G,'Sales RAW DATA'!$I:$I,Incentive_Calc!$A127,'Sales RAW DATA'!$D:$D,"B5")/SUMIFS('Sales RAW DATA'!$F:$F,'Sales RAW DATA'!$I:$I,Incentive_Calc!$A127,'Sales RAW DATA'!$D:$D,"B5")</f>
        <v>1.1408110330866073</v>
      </c>
      <c r="AP127" s="42">
        <f>SUM(SUMIFS('Sales RAW DATA'!$F$2:$F$22804,'Sales RAW DATA'!$I$2:$I$22804,Incentive_Calc!$A127,'Sales RAW DATA'!$D$2:$D$22804,"B1"),SUMIFS('Sales RAW DATA'!$F$2:$F$22804,'Sales RAW DATA'!$I$2:$I$22804,Incentive_Calc!$A127,'Sales RAW DATA'!$D$2:$D$22804,"B2"),SUMIFS('Sales RAW DATA'!$F$2:$F$22804,'Sales RAW DATA'!$I$2:$I$22804,Incentive_Calc!$A127,'Sales RAW DATA'!$D$2:$D$22804,"B3"),SUMIFS('Sales RAW DATA'!$F$2:$F$22804,'Sales RAW DATA'!$I$2:$I$22804,Incentive_Calc!$A127,'Sales RAW DATA'!$D$2:$D$22804,"B4"),SUMIFS('Sales RAW DATA'!$F$2:$F$22804,'Sales RAW DATA'!$I$2:$I$22804,Incentive_Calc!$A127,'Sales RAW DATA'!$D$2:$D$22804,"B5"))</f>
        <v>1430054</v>
      </c>
      <c r="AQ127" s="42">
        <f>SUM(SUMIFS('Sales RAW DATA'!$G$2:$G$22804,'Sales RAW DATA'!$I$2:$I$22804,Incentive_Calc!$A127,'Sales RAW DATA'!$D$2:$D$22804,"B1"),SUMIFS('Sales RAW DATA'!$G$2:$G$22804,'Sales RAW DATA'!$I$2:$I$22804,Incentive_Calc!$A127,'Sales RAW DATA'!$D$2:$D$22804,"B2"),SUMIFS('Sales RAW DATA'!$G$2:$G$22804,'Sales RAW DATA'!$I$2:$I$22804,Incentive_Calc!$A127,'Sales RAW DATA'!$D$2:$D$22804,"B3"),SUMIFS('Sales RAW DATA'!$G$2:$G$22804,'Sales RAW DATA'!$I$2:$I$22804,Incentive_Calc!$A127,'Sales RAW DATA'!$D$2:$D$22804,"B4"),SUMIFS('Sales RAW DATA'!$G$2:$G$22804,'Sales RAW DATA'!$I$2:$I$22804,Incentive_Calc!$A127,'Sales RAW DATA'!$D$2:$D$22804,"B5"))</f>
        <v>1763655</v>
      </c>
      <c r="AR127" s="45">
        <f t="shared" si="30"/>
        <v>123.32786034653236</v>
      </c>
      <c r="AS127" s="45">
        <f t="shared" si="31"/>
        <v>120</v>
      </c>
      <c r="AT127" s="46">
        <v>1</v>
      </c>
      <c r="AU127" s="46">
        <v>1</v>
      </c>
      <c r="AV127" s="43" t="str">
        <f t="shared" si="17"/>
        <v>Yes</v>
      </c>
      <c r="AW127" s="43" t="str">
        <f t="shared" si="18"/>
        <v>Yes</v>
      </c>
      <c r="AX127" s="43" t="str">
        <f t="shared" si="19"/>
        <v>Yes</v>
      </c>
      <c r="AY127" s="43" t="str">
        <f t="shared" si="32"/>
        <v>Yes</v>
      </c>
    </row>
    <row r="128" spans="1:51" x14ac:dyDescent="0.35">
      <c r="A128" s="21" t="s">
        <v>1002</v>
      </c>
      <c r="B128" s="21" t="s">
        <v>528</v>
      </c>
      <c r="C128" s="21" t="str">
        <f>_xlfn.XLOOKUP($A128,'Employee List'!$E:$E,'Employee List'!$D:$D,0)</f>
        <v>SF</v>
      </c>
      <c r="D128" s="42" cm="1">
        <f t="array" ref="D128">IFERROR(IF($G128="Yes",INDEX('Payment Plan'!$D$6:$D$42,MATCH(1,(Incentive_Calc!$C128='Payment Plan'!$B$6:$B$42)*(Incentive_Calc!$U128='Payment Plan'!$C$6:$C$42),0)),""),"")</f>
        <v>58926.535697601124</v>
      </c>
      <c r="E128" s="42" t="str" cm="1">
        <f t="array" ref="E128">IFERROR(IF($H128="Yes",INDEX('Payment Plan'!$D$6:$D$42,MATCH(1,(Incentive_Calc!$C128='Payment Plan'!$B$6:$B$42)*(Incentive_Calc!$AS128='Payment Plan'!$C$6:$C$42),0)),""),"")</f>
        <v/>
      </c>
      <c r="F128" s="42">
        <f t="shared" si="20"/>
        <v>58926.535697601124</v>
      </c>
      <c r="G128" s="43" t="str">
        <f t="shared" si="21"/>
        <v>Yes</v>
      </c>
      <c r="H128" s="21" t="str">
        <f t="shared" si="22"/>
        <v>No</v>
      </c>
      <c r="I128" s="42">
        <f>IFERROR(SUMIFS('Sales RAW DATA'!$F$2:$F$30000,'Sales RAW DATA'!$I$2:$I$30000,Incentive_Calc!$A128,'Sales RAW DATA'!$E$2:$E$30000,Incentive_Calc!I$5),"")</f>
        <v>1204469</v>
      </c>
      <c r="J128" s="42">
        <f>IFERROR(SUMIFS('Sales RAW DATA'!$F$2:$F$30000,'Sales RAW DATA'!$I$2:$I$30000,Incentive_Calc!$A128,'Sales RAW DATA'!$E$2:$E$30000,Incentive_Calc!J$5),"")</f>
        <v>1221072</v>
      </c>
      <c r="K128" s="42">
        <f>IFERROR(SUMIFS('Sales RAW DATA'!$F$2:$F$30000,'Sales RAW DATA'!$I$2:$I$30000,Incentive_Calc!$A128,'Sales RAW DATA'!$E$2:$E$30000,Incentive_Calc!K$5),"")</f>
        <v>1288364</v>
      </c>
      <c r="L128" s="42">
        <f t="shared" si="23"/>
        <v>3713905</v>
      </c>
      <c r="M128" s="42">
        <f>IFERROR(SUMIFS('Sales RAW DATA'!$G$2:$G$30000,'Sales RAW DATA'!$I$2:$I$30000,Incentive_Calc!$A128,'Sales RAW DATA'!$E$2:$E$30000,Incentive_Calc!M$5),"")</f>
        <v>1465960</v>
      </c>
      <c r="N128" s="42">
        <f>IFERROR(SUMIFS('Sales RAW DATA'!$G$2:$G$30000,'Sales RAW DATA'!$I$2:$I$30000,Incentive_Calc!$A128,'Sales RAW DATA'!$E$2:$E$30000,Incentive_Calc!N$5),"")</f>
        <v>1449973</v>
      </c>
      <c r="O128" s="42">
        <f>IFERROR(SUMIFS('Sales RAW DATA'!$G$2:$G$30000,'Sales RAW DATA'!$I$2:$I$30000,Incentive_Calc!$A128,'Sales RAW DATA'!$E$2:$E$30000,Incentive_Calc!O$5),"")</f>
        <v>1336969</v>
      </c>
      <c r="P128" s="42">
        <f t="shared" si="24"/>
        <v>4252902</v>
      </c>
      <c r="Q128" s="44">
        <f t="shared" si="25"/>
        <v>1.2171006476712976</v>
      </c>
      <c r="R128" s="44">
        <f t="shared" si="26"/>
        <v>1.1874590523736519</v>
      </c>
      <c r="S128" s="44">
        <f t="shared" si="27"/>
        <v>1.037726139507158</v>
      </c>
      <c r="T128" s="45">
        <f t="shared" si="28"/>
        <v>114.51294526919777</v>
      </c>
      <c r="U128" s="45">
        <f t="shared" si="29"/>
        <v>114</v>
      </c>
      <c r="V128" s="44">
        <f>IFERROR(SUMIFS('Sales RAW DATA'!$G:$G,'Sales RAW DATA'!$I:$I,Incentive_Calc!$A128,'Sales RAW DATA'!$D:$D,"B1",'Sales RAW DATA'!$E:$E,Incentive_Calc!V$5)/SUMIFS('Sales RAW DATA'!$F:$F,'Sales RAW DATA'!$I:$I,Incentive_Calc!$A128,'Sales RAW DATA'!$D:$D,"B1",'Sales RAW DATA'!$E:$E,Incentive_Calc!V$5),"")</f>
        <v>1.3446556770272871</v>
      </c>
      <c r="W128" s="44">
        <f>IFERROR(SUMIFS('Sales RAW DATA'!$G:$G,'Sales RAW DATA'!$I:$I,Incentive_Calc!$A128,'Sales RAW DATA'!$D:$D,"B1",'Sales RAW DATA'!$E:$E,Incentive_Calc!W$5)/SUMIFS('Sales RAW DATA'!$F:$F,'Sales RAW DATA'!$I:$I,Incentive_Calc!$A128,'Sales RAW DATA'!$D:$D,"B1",'Sales RAW DATA'!$E:$E,Incentive_Calc!W$5),"")</f>
        <v>1.3732035976058636</v>
      </c>
      <c r="X128" s="44">
        <f>IFERROR(SUMIFS('Sales RAW DATA'!$G:$G,'Sales RAW DATA'!$I:$I,Incentive_Calc!$A128,'Sales RAW DATA'!$D:$D,"B1",'Sales RAW DATA'!$E:$E,Incentive_Calc!X$5)/SUMIFS('Sales RAW DATA'!$F:$F,'Sales RAW DATA'!$I:$I,Incentive_Calc!$A128,'Sales RAW DATA'!$D:$D,"B1",'Sales RAW DATA'!$E:$E,Incentive_Calc!X$5),"")</f>
        <v>0.93018230925050638</v>
      </c>
      <c r="Y128" s="44">
        <f>SUMIFS('Sales RAW DATA'!$G:$G,'Sales RAW DATA'!$I:$I,Incentive_Calc!$A128,'Sales RAW DATA'!$D:$D,"B1")/SUMIFS('Sales RAW DATA'!$F:$F,'Sales RAW DATA'!$I:$I,Incentive_Calc!$A128,'Sales RAW DATA'!$D:$D,"B1")</f>
        <v>1.2164351088589875</v>
      </c>
      <c r="Z128" s="44">
        <f>IFERROR(SUMIFS('Sales RAW DATA'!$G:$G,'Sales RAW DATA'!$I:$I,Incentive_Calc!$A128,'Sales RAW DATA'!$D:$D,"B2",'Sales RAW DATA'!$E:$E,Incentive_Calc!Z$5)/SUMIFS('Sales RAW DATA'!$F:$F,'Sales RAW DATA'!$I:$I,Incentive_Calc!$A128,'Sales RAW DATA'!$D:$D,"B2",'Sales RAW DATA'!$E:$E,Incentive_Calc!Z$5),"")</f>
        <v>1.0416255403151697</v>
      </c>
      <c r="AA128" s="44">
        <f>IFERROR(SUMIFS('Sales RAW DATA'!$G:$G,'Sales RAW DATA'!$I:$I,Incentive_Calc!$A128,'Sales RAW DATA'!$D:$D,"B2",'Sales RAW DATA'!$E:$E,Incentive_Calc!AA$5)/SUMIFS('Sales RAW DATA'!$F:$F,'Sales RAW DATA'!$I:$I,Incentive_Calc!$A128,'Sales RAW DATA'!$D:$D,"B2",'Sales RAW DATA'!$E:$E,Incentive_Calc!AA$5),"")</f>
        <v>1.1688144116722634</v>
      </c>
      <c r="AB128" s="44">
        <f>IFERROR(SUMIFS('Sales RAW DATA'!$G:$G,'Sales RAW DATA'!$I:$I,Incentive_Calc!$A128,'Sales RAW DATA'!$D:$D,"B2",'Sales RAW DATA'!$E:$E,Incentive_Calc!AB$5)/SUMIFS('Sales RAW DATA'!$F:$F,'Sales RAW DATA'!$I:$I,Incentive_Calc!$A128,'Sales RAW DATA'!$D:$D,"B2",'Sales RAW DATA'!$E:$E,Incentive_Calc!AB$5),"")</f>
        <v>0.96981595464055059</v>
      </c>
      <c r="AC128" s="44">
        <f>SUMIFS('Sales RAW DATA'!$G:$G,'Sales RAW DATA'!$I:$I,Incentive_Calc!$A128,'Sales RAW DATA'!$D:$D,"B2")/SUMIFS('Sales RAW DATA'!$F:$F,'Sales RAW DATA'!$I:$I,Incentive_Calc!$A128,'Sales RAW DATA'!$D:$D,"B2")</f>
        <v>1.0575671661941406</v>
      </c>
      <c r="AD128" s="44">
        <f>IFERROR(SUMIFS('Sales RAW DATA'!$G:$G,'Sales RAW DATA'!$I:$I,Incentive_Calc!$A128,'Sales RAW DATA'!$D:$D,"B3",'Sales RAW DATA'!$E:$E,Incentive_Calc!AD$5)/SUMIFS('Sales RAW DATA'!$F:$F,'Sales RAW DATA'!$I:$I,Incentive_Calc!$A128,'Sales RAW DATA'!$D:$D,"B3",'Sales RAW DATA'!$E:$E,Incentive_Calc!AD$5),"")</f>
        <v>1.3311429575932097</v>
      </c>
      <c r="AE128" s="44">
        <f>IFERROR(SUMIFS('Sales RAW DATA'!$G:$G,'Sales RAW DATA'!$I:$I,Incentive_Calc!$A128,'Sales RAW DATA'!$D:$D,"B3",'Sales RAW DATA'!$E:$E,Incentive_Calc!AE$5)/SUMIFS('Sales RAW DATA'!$F:$F,'Sales RAW DATA'!$I:$I,Incentive_Calc!$A128,'Sales RAW DATA'!$D:$D,"B3",'Sales RAW DATA'!$E:$E,Incentive_Calc!AE$5),"")</f>
        <v>1.8124585166793676</v>
      </c>
      <c r="AF128" s="44">
        <f>IFERROR(SUMIFS('Sales RAW DATA'!$G:$G,'Sales RAW DATA'!$I:$I,Incentive_Calc!$A128,'Sales RAW DATA'!$D:$D,"B3",'Sales RAW DATA'!$E:$E,Incentive_Calc!AF$5)/SUMIFS('Sales RAW DATA'!$F:$F,'Sales RAW DATA'!$I:$I,Incentive_Calc!$A128,'Sales RAW DATA'!$D:$D,"B3",'Sales RAW DATA'!$E:$E,Incentive_Calc!AF$5),"")</f>
        <v>1.9909036432558358</v>
      </c>
      <c r="AG128" s="44">
        <f>SUMIFS('Sales RAW DATA'!$G:$G,'Sales RAW DATA'!$I:$I,Incentive_Calc!$A128,'Sales RAW DATA'!$D:$D,"B3")/SUMIFS('Sales RAW DATA'!$F:$F,'Sales RAW DATA'!$I:$I,Incentive_Calc!$A128,'Sales RAW DATA'!$D:$D,"B3")</f>
        <v>1.7329854879236961</v>
      </c>
      <c r="AH128" s="44">
        <f>IFERROR(SUMIFS('Sales RAW DATA'!$G:$G,'Sales RAW DATA'!$I:$I,Incentive_Calc!$A128,'Sales RAW DATA'!$D:$D,"B4",'Sales RAW DATA'!$E:$E,Incentive_Calc!AH$5)/SUMIFS('Sales RAW DATA'!$F:$F,'Sales RAW DATA'!$I:$I,Incentive_Calc!$A128,'Sales RAW DATA'!$D:$D,"B4",'Sales RAW DATA'!$E:$E,Incentive_Calc!AH$5),"")</f>
        <v>0.96932314734995983</v>
      </c>
      <c r="AI128" s="44">
        <f>IFERROR(SUMIFS('Sales RAW DATA'!$G:$G,'Sales RAW DATA'!$I:$I,Incentive_Calc!$A128,'Sales RAW DATA'!$D:$D,"B4",'Sales RAW DATA'!$E:$E,Incentive_Calc!AI$5)/SUMIFS('Sales RAW DATA'!$F:$F,'Sales RAW DATA'!$I:$I,Incentive_Calc!$A128,'Sales RAW DATA'!$D:$D,"B4",'Sales RAW DATA'!$E:$E,Incentive_Calc!AI$5),"")</f>
        <v>1.0790546362905802</v>
      </c>
      <c r="AJ128" s="44">
        <f>IFERROR(SUMIFS('Sales RAW DATA'!$G:$G,'Sales RAW DATA'!$I:$I,Incentive_Calc!$A128,'Sales RAW DATA'!$D:$D,"B4",'Sales RAW DATA'!$E:$E,Incentive_Calc!AJ$5)/SUMIFS('Sales RAW DATA'!$F:$F,'Sales RAW DATA'!$I:$I,Incentive_Calc!$A128,'Sales RAW DATA'!$D:$D,"B4",'Sales RAW DATA'!$E:$E,Incentive_Calc!AJ$5),"")</f>
        <v>1.0256985686526725</v>
      </c>
      <c r="AK128" s="44">
        <f>SUMIFS('Sales RAW DATA'!$G:$G,'Sales RAW DATA'!$I:$I,Incentive_Calc!$A128,'Sales RAW DATA'!$D:$D,"B4")/SUMIFS('Sales RAW DATA'!$F:$F,'Sales RAW DATA'!$I:$I,Incentive_Calc!$A128,'Sales RAW DATA'!$D:$D,"B4")</f>
        <v>1.0251288146502966</v>
      </c>
      <c r="AL128" s="44">
        <f>IFERROR(SUMIFS('Sales RAW DATA'!$G:$G,'Sales RAW DATA'!$I:$I,Incentive_Calc!$A128,'Sales RAW DATA'!$D:$D,"B5",'Sales RAW DATA'!$E:$E,Incentive_Calc!AL$5)/SUMIFS('Sales RAW DATA'!$F:$F,'Sales RAW DATA'!$I:$I,Incentive_Calc!$A128,'Sales RAW DATA'!$D:$D,"B5",'Sales RAW DATA'!$E:$E,Incentive_Calc!AL$5),"")</f>
        <v>0.89609845121830911</v>
      </c>
      <c r="AM128" s="44">
        <f>IFERROR(SUMIFS('Sales RAW DATA'!$G:$G,'Sales RAW DATA'!$I:$I,Incentive_Calc!$A128,'Sales RAW DATA'!$D:$D,"B5",'Sales RAW DATA'!$E:$E,Incentive_Calc!AM$5)/SUMIFS('Sales RAW DATA'!$F:$F,'Sales RAW DATA'!$I:$I,Incentive_Calc!$A128,'Sales RAW DATA'!$D:$D,"B5",'Sales RAW DATA'!$E:$E,Incentive_Calc!AM$5),"")</f>
        <v>0.68449639051220346</v>
      </c>
      <c r="AN128" s="44">
        <f>IFERROR(SUMIFS('Sales RAW DATA'!$G:$G,'Sales RAW DATA'!$I:$I,Incentive_Calc!$A128,'Sales RAW DATA'!$D:$D,"B5",'Sales RAW DATA'!$E:$E,Incentive_Calc!AN$5)/SUMIFS('Sales RAW DATA'!$F:$F,'Sales RAW DATA'!$I:$I,Incentive_Calc!$A128,'Sales RAW DATA'!$D:$D,"B5",'Sales RAW DATA'!$E:$E,Incentive_Calc!AN$5),"")</f>
        <v>0.58187177289545744</v>
      </c>
      <c r="AO128" s="44">
        <f>SUMIFS('Sales RAW DATA'!$G:$G,'Sales RAW DATA'!$I:$I,Incentive_Calc!$A128,'Sales RAW DATA'!$D:$D,"B5")/SUMIFS('Sales RAW DATA'!$F:$F,'Sales RAW DATA'!$I:$I,Incentive_Calc!$A128,'Sales RAW DATA'!$D:$D,"B5")</f>
        <v>0.71230116648992581</v>
      </c>
      <c r="AP128" s="42">
        <f>SUM(SUMIFS('Sales RAW DATA'!$F$2:$F$22804,'Sales RAW DATA'!$I$2:$I$22804,Incentive_Calc!$A128,'Sales RAW DATA'!$D$2:$D$22804,"B1"),SUMIFS('Sales RAW DATA'!$F$2:$F$22804,'Sales RAW DATA'!$I$2:$I$22804,Incentive_Calc!$A128,'Sales RAW DATA'!$D$2:$D$22804,"B2"),SUMIFS('Sales RAW DATA'!$F$2:$F$22804,'Sales RAW DATA'!$I$2:$I$22804,Incentive_Calc!$A128,'Sales RAW DATA'!$D$2:$D$22804,"B3"),SUMIFS('Sales RAW DATA'!$F$2:$F$22804,'Sales RAW DATA'!$I$2:$I$22804,Incentive_Calc!$A128,'Sales RAW DATA'!$D$2:$D$22804,"B4"),SUMIFS('Sales RAW DATA'!$F$2:$F$22804,'Sales RAW DATA'!$I$2:$I$22804,Incentive_Calc!$A128,'Sales RAW DATA'!$D$2:$D$22804,"B5"))</f>
        <v>2158335</v>
      </c>
      <c r="AQ128" s="42">
        <f>SUM(SUMIFS('Sales RAW DATA'!$G$2:$G$22804,'Sales RAW DATA'!$I$2:$I$22804,Incentive_Calc!$A128,'Sales RAW DATA'!$D$2:$D$22804,"B1"),SUMIFS('Sales RAW DATA'!$G$2:$G$22804,'Sales RAW DATA'!$I$2:$I$22804,Incentive_Calc!$A128,'Sales RAW DATA'!$D$2:$D$22804,"B2"),SUMIFS('Sales RAW DATA'!$G$2:$G$22804,'Sales RAW DATA'!$I$2:$I$22804,Incentive_Calc!$A128,'Sales RAW DATA'!$D$2:$D$22804,"B3"),SUMIFS('Sales RAW DATA'!$G$2:$G$22804,'Sales RAW DATA'!$I$2:$I$22804,Incentive_Calc!$A128,'Sales RAW DATA'!$D$2:$D$22804,"B4"),SUMIFS('Sales RAW DATA'!$G$2:$G$22804,'Sales RAW DATA'!$I$2:$I$22804,Incentive_Calc!$A128,'Sales RAW DATA'!$D$2:$D$22804,"B5"))</f>
        <v>2670929</v>
      </c>
      <c r="AR128" s="45">
        <f t="shared" si="30"/>
        <v>123.74951061813853</v>
      </c>
      <c r="AS128" s="45">
        <f t="shared" si="31"/>
        <v>120</v>
      </c>
      <c r="AT128" s="46">
        <v>1.07</v>
      </c>
      <c r="AU128" s="46">
        <v>0.92</v>
      </c>
      <c r="AV128" s="43" t="str">
        <f t="shared" si="17"/>
        <v>Yes</v>
      </c>
      <c r="AW128" s="43" t="str">
        <f t="shared" si="18"/>
        <v>Yes</v>
      </c>
      <c r="AX128" s="43" t="str">
        <f t="shared" si="19"/>
        <v>Yes</v>
      </c>
      <c r="AY128" s="43" t="str">
        <f t="shared" si="32"/>
        <v>Yes</v>
      </c>
    </row>
    <row r="129" spans="1:51" x14ac:dyDescent="0.35">
      <c r="A129" s="21" t="s">
        <v>1003</v>
      </c>
      <c r="B129" s="21" t="s">
        <v>529</v>
      </c>
      <c r="C129" s="21" t="str">
        <f>_xlfn.XLOOKUP($A129,'Employee List'!$E:$E,'Employee List'!$D:$D,0)</f>
        <v>SF</v>
      </c>
      <c r="D129" s="42" cm="1">
        <f t="array" ref="D129">IFERROR(IF($G129="Yes",INDEX('Payment Plan'!$D$6:$D$42,MATCH(1,(Incentive_Calc!$C129='Payment Plan'!$B$6:$B$42)*(Incentive_Calc!$U129='Payment Plan'!$C$6:$C$42),0)),""),"")</f>
        <v>27562.5</v>
      </c>
      <c r="E129" s="42" t="str" cm="1">
        <f t="array" ref="E129">IFERROR(IF($H129="Yes",INDEX('Payment Plan'!$D$6:$D$42,MATCH(1,(Incentive_Calc!$C129='Payment Plan'!$B$6:$B$42)*(Incentive_Calc!$AS129='Payment Plan'!$C$6:$C$42),0)),""),"")</f>
        <v/>
      </c>
      <c r="F129" s="42">
        <f t="shared" si="20"/>
        <v>27562.5</v>
      </c>
      <c r="G129" s="43" t="str">
        <f t="shared" si="21"/>
        <v>Yes</v>
      </c>
      <c r="H129" s="21" t="str">
        <f t="shared" si="22"/>
        <v>No</v>
      </c>
      <c r="I129" s="42">
        <f>IFERROR(SUMIFS('Sales RAW DATA'!$F$2:$F$30000,'Sales RAW DATA'!$I$2:$I$30000,Incentive_Calc!$A129,'Sales RAW DATA'!$E$2:$E$30000,Incentive_Calc!I$5),"")</f>
        <v>592136</v>
      </c>
      <c r="J129" s="42">
        <f>IFERROR(SUMIFS('Sales RAW DATA'!$F$2:$F$30000,'Sales RAW DATA'!$I$2:$I$30000,Incentive_Calc!$A129,'Sales RAW DATA'!$E$2:$E$30000,Incentive_Calc!J$5),"")</f>
        <v>614151</v>
      </c>
      <c r="K129" s="42">
        <f>IFERROR(SUMIFS('Sales RAW DATA'!$F$2:$F$30000,'Sales RAW DATA'!$I$2:$I$30000,Incentive_Calc!$A129,'Sales RAW DATA'!$E$2:$E$30000,Incentive_Calc!K$5),"")</f>
        <v>602787</v>
      </c>
      <c r="L129" s="42">
        <f t="shared" si="23"/>
        <v>1809074</v>
      </c>
      <c r="M129" s="42">
        <f>IFERROR(SUMIFS('Sales RAW DATA'!$G$2:$G$30000,'Sales RAW DATA'!$I$2:$I$30000,Incentive_Calc!$A129,'Sales RAW DATA'!$E$2:$E$30000,Incentive_Calc!M$5),"")</f>
        <v>634359</v>
      </c>
      <c r="N129" s="42">
        <f>IFERROR(SUMIFS('Sales RAW DATA'!$G$2:$G$30000,'Sales RAW DATA'!$I$2:$I$30000,Incentive_Calc!$A129,'Sales RAW DATA'!$E$2:$E$30000,Incentive_Calc!N$5),"")</f>
        <v>617878</v>
      </c>
      <c r="O129" s="42">
        <f>IFERROR(SUMIFS('Sales RAW DATA'!$G$2:$G$30000,'Sales RAW DATA'!$I$2:$I$30000,Incentive_Calc!$A129,'Sales RAW DATA'!$E$2:$E$30000,Incentive_Calc!O$5),"")</f>
        <v>599151</v>
      </c>
      <c r="P129" s="42">
        <f t="shared" si="24"/>
        <v>1851388</v>
      </c>
      <c r="Q129" s="44">
        <f t="shared" si="25"/>
        <v>1.0713062539686828</v>
      </c>
      <c r="R129" s="44">
        <f t="shared" si="26"/>
        <v>1.0060685401472929</v>
      </c>
      <c r="S129" s="44">
        <f t="shared" si="27"/>
        <v>0.99396801855381756</v>
      </c>
      <c r="T129" s="45">
        <f t="shared" si="28"/>
        <v>102.33898668600621</v>
      </c>
      <c r="U129" s="45">
        <f t="shared" si="29"/>
        <v>102</v>
      </c>
      <c r="V129" s="44">
        <f>IFERROR(SUMIFS('Sales RAW DATA'!$G:$G,'Sales RAW DATA'!$I:$I,Incentive_Calc!$A129,'Sales RAW DATA'!$D:$D,"B1",'Sales RAW DATA'!$E:$E,Incentive_Calc!V$5)/SUMIFS('Sales RAW DATA'!$F:$F,'Sales RAW DATA'!$I:$I,Incentive_Calc!$A129,'Sales RAW DATA'!$D:$D,"B1",'Sales RAW DATA'!$E:$E,Incentive_Calc!V$5),"")</f>
        <v>1.2856226890935905</v>
      </c>
      <c r="W129" s="44">
        <f>IFERROR(SUMIFS('Sales RAW DATA'!$G:$G,'Sales RAW DATA'!$I:$I,Incentive_Calc!$A129,'Sales RAW DATA'!$D:$D,"B1",'Sales RAW DATA'!$E:$E,Incentive_Calc!W$5)/SUMIFS('Sales RAW DATA'!$F:$F,'Sales RAW DATA'!$I:$I,Incentive_Calc!$A129,'Sales RAW DATA'!$D:$D,"B1",'Sales RAW DATA'!$E:$E,Incentive_Calc!W$5),"")</f>
        <v>1.242871607277003</v>
      </c>
      <c r="X129" s="44">
        <f>IFERROR(SUMIFS('Sales RAW DATA'!$G:$G,'Sales RAW DATA'!$I:$I,Incentive_Calc!$A129,'Sales RAW DATA'!$D:$D,"B1",'Sales RAW DATA'!$E:$E,Incentive_Calc!X$5)/SUMIFS('Sales RAW DATA'!$F:$F,'Sales RAW DATA'!$I:$I,Incentive_Calc!$A129,'Sales RAW DATA'!$D:$D,"B1",'Sales RAW DATA'!$E:$E,Incentive_Calc!X$5),"")</f>
        <v>0.61889802982526854</v>
      </c>
      <c r="Y129" s="44">
        <f>SUMIFS('Sales RAW DATA'!$G:$G,'Sales RAW DATA'!$I:$I,Incentive_Calc!$A129,'Sales RAW DATA'!$D:$D,"B1")/SUMIFS('Sales RAW DATA'!$F:$F,'Sales RAW DATA'!$I:$I,Incentive_Calc!$A129,'Sales RAW DATA'!$D:$D,"B1")</f>
        <v>1.0625938240167243</v>
      </c>
      <c r="Z129" s="44">
        <f>IFERROR(SUMIFS('Sales RAW DATA'!$G:$G,'Sales RAW DATA'!$I:$I,Incentive_Calc!$A129,'Sales RAW DATA'!$D:$D,"B2",'Sales RAW DATA'!$E:$E,Incentive_Calc!Z$5)/SUMIFS('Sales RAW DATA'!$F:$F,'Sales RAW DATA'!$I:$I,Incentive_Calc!$A129,'Sales RAW DATA'!$D:$D,"B2",'Sales RAW DATA'!$E:$E,Incentive_Calc!Z$5),"")</f>
        <v>0.76335990750574723</v>
      </c>
      <c r="AA129" s="44">
        <f>IFERROR(SUMIFS('Sales RAW DATA'!$G:$G,'Sales RAW DATA'!$I:$I,Incentive_Calc!$A129,'Sales RAW DATA'!$D:$D,"B2",'Sales RAW DATA'!$E:$E,Incentive_Calc!AA$5)/SUMIFS('Sales RAW DATA'!$F:$F,'Sales RAW DATA'!$I:$I,Incentive_Calc!$A129,'Sales RAW DATA'!$D:$D,"B2",'Sales RAW DATA'!$E:$E,Incentive_Calc!AA$5),"")</f>
        <v>0.73129942917793855</v>
      </c>
      <c r="AB129" s="44">
        <f>IFERROR(SUMIFS('Sales RAW DATA'!$G:$G,'Sales RAW DATA'!$I:$I,Incentive_Calc!$A129,'Sales RAW DATA'!$D:$D,"B2",'Sales RAW DATA'!$E:$E,Incentive_Calc!AB$5)/SUMIFS('Sales RAW DATA'!$F:$F,'Sales RAW DATA'!$I:$I,Incentive_Calc!$A129,'Sales RAW DATA'!$D:$D,"B2",'Sales RAW DATA'!$E:$E,Incentive_Calc!AB$5),"")</f>
        <v>0.69477665975880754</v>
      </c>
      <c r="AC129" s="44">
        <f>SUMIFS('Sales RAW DATA'!$G:$G,'Sales RAW DATA'!$I:$I,Incentive_Calc!$A129,'Sales RAW DATA'!$D:$D,"B2")/SUMIFS('Sales RAW DATA'!$F:$F,'Sales RAW DATA'!$I:$I,Incentive_Calc!$A129,'Sales RAW DATA'!$D:$D,"B2")</f>
        <v>0.72896583269325366</v>
      </c>
      <c r="AD129" s="44">
        <f>IFERROR(SUMIFS('Sales RAW DATA'!$G:$G,'Sales RAW DATA'!$I:$I,Incentive_Calc!$A129,'Sales RAW DATA'!$D:$D,"B3",'Sales RAW DATA'!$E:$E,Incentive_Calc!AD$5)/SUMIFS('Sales RAW DATA'!$F:$F,'Sales RAW DATA'!$I:$I,Incentive_Calc!$A129,'Sales RAW DATA'!$D:$D,"B3",'Sales RAW DATA'!$E:$E,Incentive_Calc!AD$5),"")</f>
        <v>1.1713988078013773</v>
      </c>
      <c r="AE129" s="44">
        <f>IFERROR(SUMIFS('Sales RAW DATA'!$G:$G,'Sales RAW DATA'!$I:$I,Incentive_Calc!$A129,'Sales RAW DATA'!$D:$D,"B3",'Sales RAW DATA'!$E:$E,Incentive_Calc!AE$5)/SUMIFS('Sales RAW DATA'!$F:$F,'Sales RAW DATA'!$I:$I,Incentive_Calc!$A129,'Sales RAW DATA'!$D:$D,"B3",'Sales RAW DATA'!$E:$E,Incentive_Calc!AE$5),"")</f>
        <v>1.2054006000666742</v>
      </c>
      <c r="AF129" s="44">
        <f>IFERROR(SUMIFS('Sales RAW DATA'!$G:$G,'Sales RAW DATA'!$I:$I,Incentive_Calc!$A129,'Sales RAW DATA'!$D:$D,"B3",'Sales RAW DATA'!$E:$E,Incentive_Calc!AF$5)/SUMIFS('Sales RAW DATA'!$F:$F,'Sales RAW DATA'!$I:$I,Incentive_Calc!$A129,'Sales RAW DATA'!$D:$D,"B3",'Sales RAW DATA'!$E:$E,Incentive_Calc!AF$5),"")</f>
        <v>1.7273318359144108</v>
      </c>
      <c r="AG129" s="44">
        <f>SUMIFS('Sales RAW DATA'!$G:$G,'Sales RAW DATA'!$I:$I,Incentive_Calc!$A129,'Sales RAW DATA'!$D:$D,"B3")/SUMIFS('Sales RAW DATA'!$F:$F,'Sales RAW DATA'!$I:$I,Incentive_Calc!$A129,'Sales RAW DATA'!$D:$D,"B3")</f>
        <v>1.3854793031850388</v>
      </c>
      <c r="AH129" s="44">
        <f>IFERROR(SUMIFS('Sales RAW DATA'!$G:$G,'Sales RAW DATA'!$I:$I,Incentive_Calc!$A129,'Sales RAW DATA'!$D:$D,"B4",'Sales RAW DATA'!$E:$E,Incentive_Calc!AH$5)/SUMIFS('Sales RAW DATA'!$F:$F,'Sales RAW DATA'!$I:$I,Incentive_Calc!$A129,'Sales RAW DATA'!$D:$D,"B4",'Sales RAW DATA'!$E:$E,Incentive_Calc!AH$5),"")</f>
        <v>1.3229306118191144</v>
      </c>
      <c r="AI129" s="44">
        <f>IFERROR(SUMIFS('Sales RAW DATA'!$G:$G,'Sales RAW DATA'!$I:$I,Incentive_Calc!$A129,'Sales RAW DATA'!$D:$D,"B4",'Sales RAW DATA'!$E:$E,Incentive_Calc!AI$5)/SUMIFS('Sales RAW DATA'!$F:$F,'Sales RAW DATA'!$I:$I,Incentive_Calc!$A129,'Sales RAW DATA'!$D:$D,"B4",'Sales RAW DATA'!$E:$E,Incentive_Calc!AI$5),"")</f>
        <v>0.79139957702837849</v>
      </c>
      <c r="AJ129" s="44">
        <f>IFERROR(SUMIFS('Sales RAW DATA'!$G:$G,'Sales RAW DATA'!$I:$I,Incentive_Calc!$A129,'Sales RAW DATA'!$D:$D,"B4",'Sales RAW DATA'!$E:$E,Incentive_Calc!AJ$5)/SUMIFS('Sales RAW DATA'!$F:$F,'Sales RAW DATA'!$I:$I,Incentive_Calc!$A129,'Sales RAW DATA'!$D:$D,"B4",'Sales RAW DATA'!$E:$E,Incentive_Calc!AJ$5),"")</f>
        <v>1.1293843058350101</v>
      </c>
      <c r="AK129" s="44">
        <f>SUMIFS('Sales RAW DATA'!$G:$G,'Sales RAW DATA'!$I:$I,Incentive_Calc!$A129,'Sales RAW DATA'!$D:$D,"B4")/SUMIFS('Sales RAW DATA'!$F:$F,'Sales RAW DATA'!$I:$I,Incentive_Calc!$A129,'Sales RAW DATA'!$D:$D,"B4")</f>
        <v>1.0768826222465802</v>
      </c>
      <c r="AL129" s="44">
        <f>IFERROR(SUMIFS('Sales RAW DATA'!$G:$G,'Sales RAW DATA'!$I:$I,Incentive_Calc!$A129,'Sales RAW DATA'!$D:$D,"B5",'Sales RAW DATA'!$E:$E,Incentive_Calc!AL$5)/SUMIFS('Sales RAW DATA'!$F:$F,'Sales RAW DATA'!$I:$I,Incentive_Calc!$A129,'Sales RAW DATA'!$D:$D,"B5",'Sales RAW DATA'!$E:$E,Incentive_Calc!AL$5),"")</f>
        <v>1.1952762053484287</v>
      </c>
      <c r="AM129" s="44">
        <f>IFERROR(SUMIFS('Sales RAW DATA'!$G:$G,'Sales RAW DATA'!$I:$I,Incentive_Calc!$A129,'Sales RAW DATA'!$D:$D,"B5",'Sales RAW DATA'!$E:$E,Incentive_Calc!AM$5)/SUMIFS('Sales RAW DATA'!$F:$F,'Sales RAW DATA'!$I:$I,Incentive_Calc!$A129,'Sales RAW DATA'!$D:$D,"B5",'Sales RAW DATA'!$E:$E,Incentive_Calc!AM$5),"")</f>
        <v>0.86475814412635732</v>
      </c>
      <c r="AN129" s="44">
        <f>IFERROR(SUMIFS('Sales RAW DATA'!$G:$G,'Sales RAW DATA'!$I:$I,Incentive_Calc!$A129,'Sales RAW DATA'!$D:$D,"B5",'Sales RAW DATA'!$E:$E,Incentive_Calc!AN$5)/SUMIFS('Sales RAW DATA'!$F:$F,'Sales RAW DATA'!$I:$I,Incentive_Calc!$A129,'Sales RAW DATA'!$D:$D,"B5",'Sales RAW DATA'!$E:$E,Incentive_Calc!AN$5),"")</f>
        <v>0.70567402051206374</v>
      </c>
      <c r="AO129" s="44">
        <f>SUMIFS('Sales RAW DATA'!$G:$G,'Sales RAW DATA'!$I:$I,Incentive_Calc!$A129,'Sales RAW DATA'!$D:$D,"B5")/SUMIFS('Sales RAW DATA'!$F:$F,'Sales RAW DATA'!$I:$I,Incentive_Calc!$A129,'Sales RAW DATA'!$D:$D,"B5")</f>
        <v>0.91663752622639627</v>
      </c>
      <c r="AP129" s="42">
        <f>SUM(SUMIFS('Sales RAW DATA'!$F$2:$F$22804,'Sales RAW DATA'!$I$2:$I$22804,Incentive_Calc!$A129,'Sales RAW DATA'!$D$2:$D$22804,"B1"),SUMIFS('Sales RAW DATA'!$F$2:$F$22804,'Sales RAW DATA'!$I$2:$I$22804,Incentive_Calc!$A129,'Sales RAW DATA'!$D$2:$D$22804,"B2"),SUMIFS('Sales RAW DATA'!$F$2:$F$22804,'Sales RAW DATA'!$I$2:$I$22804,Incentive_Calc!$A129,'Sales RAW DATA'!$D$2:$D$22804,"B3"),SUMIFS('Sales RAW DATA'!$F$2:$F$22804,'Sales RAW DATA'!$I$2:$I$22804,Incentive_Calc!$A129,'Sales RAW DATA'!$D$2:$D$22804,"B4"),SUMIFS('Sales RAW DATA'!$F$2:$F$22804,'Sales RAW DATA'!$I$2:$I$22804,Incentive_Calc!$A129,'Sales RAW DATA'!$D$2:$D$22804,"B5"))</f>
        <v>1040133</v>
      </c>
      <c r="AQ129" s="42">
        <f>SUM(SUMIFS('Sales RAW DATA'!$G$2:$G$22804,'Sales RAW DATA'!$I$2:$I$22804,Incentive_Calc!$A129,'Sales RAW DATA'!$D$2:$D$22804,"B1"),SUMIFS('Sales RAW DATA'!$G$2:$G$22804,'Sales RAW DATA'!$I$2:$I$22804,Incentive_Calc!$A129,'Sales RAW DATA'!$D$2:$D$22804,"B2"),SUMIFS('Sales RAW DATA'!$G$2:$G$22804,'Sales RAW DATA'!$I$2:$I$22804,Incentive_Calc!$A129,'Sales RAW DATA'!$D$2:$D$22804,"B3"),SUMIFS('Sales RAW DATA'!$G$2:$G$22804,'Sales RAW DATA'!$I$2:$I$22804,Incentive_Calc!$A129,'Sales RAW DATA'!$D$2:$D$22804,"B4"),SUMIFS('Sales RAW DATA'!$G$2:$G$22804,'Sales RAW DATA'!$I$2:$I$22804,Incentive_Calc!$A129,'Sales RAW DATA'!$D$2:$D$22804,"B5"))</f>
        <v>1108545</v>
      </c>
      <c r="AR129" s="45">
        <f t="shared" si="30"/>
        <v>106.57723579580689</v>
      </c>
      <c r="AS129" s="45">
        <f t="shared" si="31"/>
        <v>106</v>
      </c>
      <c r="AT129" s="46">
        <v>1.05</v>
      </c>
      <c r="AU129" s="46">
        <v>0.9</v>
      </c>
      <c r="AV129" s="43" t="str">
        <f t="shared" si="17"/>
        <v>Yes</v>
      </c>
      <c r="AW129" s="43" t="str">
        <f t="shared" si="18"/>
        <v>Yes</v>
      </c>
      <c r="AX129" s="43" t="str">
        <f t="shared" si="19"/>
        <v>Yes</v>
      </c>
      <c r="AY129" s="43" t="str">
        <f t="shared" si="32"/>
        <v>Yes</v>
      </c>
    </row>
    <row r="130" spans="1:51" x14ac:dyDescent="0.35">
      <c r="A130" s="21" t="s">
        <v>1004</v>
      </c>
      <c r="B130" s="21" t="s">
        <v>530</v>
      </c>
      <c r="C130" s="21" t="str">
        <f>_xlfn.XLOOKUP($A130,'Employee List'!$E:$E,'Employee List'!$D:$D,0)</f>
        <v>SF</v>
      </c>
      <c r="D130" s="42" t="str" cm="1">
        <f t="array" ref="D130">IFERROR(IF($G130="Yes",INDEX('Payment Plan'!$D$6:$D$42,MATCH(1,(Incentive_Calc!$C130='Payment Plan'!$B$6:$B$42)*(Incentive_Calc!$U130='Payment Plan'!$C$6:$C$42),0)),""),"")</f>
        <v/>
      </c>
      <c r="E130" s="42" t="str" cm="1">
        <f t="array" ref="E130">IFERROR(IF($H130="Yes",INDEX('Payment Plan'!$D$6:$D$42,MATCH(1,(Incentive_Calc!$C130='Payment Plan'!$B$6:$B$42)*(Incentive_Calc!$AS130='Payment Plan'!$C$6:$C$42),0)),""),"")</f>
        <v/>
      </c>
      <c r="F130" s="42">
        <f t="shared" si="20"/>
        <v>0</v>
      </c>
      <c r="G130" s="43" t="str">
        <f t="shared" si="21"/>
        <v>No</v>
      </c>
      <c r="H130" s="21" t="str">
        <f t="shared" si="22"/>
        <v>No</v>
      </c>
      <c r="I130" s="42">
        <f>IFERROR(SUMIFS('Sales RAW DATA'!$F$2:$F$30000,'Sales RAW DATA'!$I$2:$I$30000,Incentive_Calc!$A130,'Sales RAW DATA'!$E$2:$E$30000,Incentive_Calc!I$5),"")</f>
        <v>680652</v>
      </c>
      <c r="J130" s="42">
        <f>IFERROR(SUMIFS('Sales RAW DATA'!$F$2:$F$30000,'Sales RAW DATA'!$I$2:$I$30000,Incentive_Calc!$A130,'Sales RAW DATA'!$E$2:$E$30000,Incentive_Calc!J$5),"")</f>
        <v>665693</v>
      </c>
      <c r="K130" s="42">
        <f>IFERROR(SUMIFS('Sales RAW DATA'!$F$2:$F$30000,'Sales RAW DATA'!$I$2:$I$30000,Incentive_Calc!$A130,'Sales RAW DATA'!$E$2:$E$30000,Incentive_Calc!K$5),"")</f>
        <v>669622</v>
      </c>
      <c r="L130" s="42">
        <f t="shared" si="23"/>
        <v>2015967</v>
      </c>
      <c r="M130" s="42">
        <f>IFERROR(SUMIFS('Sales RAW DATA'!$G$2:$G$30000,'Sales RAW DATA'!$I$2:$I$30000,Incentive_Calc!$A130,'Sales RAW DATA'!$E$2:$E$30000,Incentive_Calc!M$5),"")</f>
        <v>503102</v>
      </c>
      <c r="N130" s="42">
        <f>IFERROR(SUMIFS('Sales RAW DATA'!$G$2:$G$30000,'Sales RAW DATA'!$I$2:$I$30000,Incentive_Calc!$A130,'Sales RAW DATA'!$E$2:$E$30000,Incentive_Calc!N$5),"")</f>
        <v>524841</v>
      </c>
      <c r="O130" s="42">
        <f>IFERROR(SUMIFS('Sales RAW DATA'!$G$2:$G$30000,'Sales RAW DATA'!$I$2:$I$30000,Incentive_Calc!$A130,'Sales RAW DATA'!$E$2:$E$30000,Incentive_Calc!O$5),"")</f>
        <v>513820</v>
      </c>
      <c r="P130" s="42">
        <f t="shared" si="24"/>
        <v>1541763</v>
      </c>
      <c r="Q130" s="44">
        <f t="shared" si="25"/>
        <v>0.73914717065401991</v>
      </c>
      <c r="R130" s="44">
        <f t="shared" si="26"/>
        <v>0.78841297715313219</v>
      </c>
      <c r="S130" s="44">
        <f t="shared" si="27"/>
        <v>0.76732843305626164</v>
      </c>
      <c r="T130" s="45">
        <f t="shared" si="28"/>
        <v>76.47759115104563</v>
      </c>
      <c r="U130" s="45">
        <f t="shared" si="29"/>
        <v>76</v>
      </c>
      <c r="V130" s="44">
        <f>IFERROR(SUMIFS('Sales RAW DATA'!$G:$G,'Sales RAW DATA'!$I:$I,Incentive_Calc!$A130,'Sales RAW DATA'!$D:$D,"B1",'Sales RAW DATA'!$E:$E,Incentive_Calc!V$5)/SUMIFS('Sales RAW DATA'!$F:$F,'Sales RAW DATA'!$I:$I,Incentive_Calc!$A130,'Sales RAW DATA'!$D:$D,"B1",'Sales RAW DATA'!$E:$E,Incentive_Calc!V$5),"")</f>
        <v>0.80289647745264292</v>
      </c>
      <c r="W130" s="44">
        <f>IFERROR(SUMIFS('Sales RAW DATA'!$G:$G,'Sales RAW DATA'!$I:$I,Incentive_Calc!$A130,'Sales RAW DATA'!$D:$D,"B1",'Sales RAW DATA'!$E:$E,Incentive_Calc!W$5)/SUMIFS('Sales RAW DATA'!$F:$F,'Sales RAW DATA'!$I:$I,Incentive_Calc!$A130,'Sales RAW DATA'!$D:$D,"B1",'Sales RAW DATA'!$E:$E,Incentive_Calc!W$5),"")</f>
        <v>0.7377872550401805</v>
      </c>
      <c r="X130" s="44">
        <f>IFERROR(SUMIFS('Sales RAW DATA'!$G:$G,'Sales RAW DATA'!$I:$I,Incentive_Calc!$A130,'Sales RAW DATA'!$D:$D,"B1",'Sales RAW DATA'!$E:$E,Incentive_Calc!X$5)/SUMIFS('Sales RAW DATA'!$F:$F,'Sales RAW DATA'!$I:$I,Incentive_Calc!$A130,'Sales RAW DATA'!$D:$D,"B1",'Sales RAW DATA'!$E:$E,Incentive_Calc!X$5),"")</f>
        <v>0.56188164500886006</v>
      </c>
      <c r="Y130" s="44">
        <f>SUMIFS('Sales RAW DATA'!$G:$G,'Sales RAW DATA'!$I:$I,Incentive_Calc!$A130,'Sales RAW DATA'!$D:$D,"B1")/SUMIFS('Sales RAW DATA'!$F:$F,'Sales RAW DATA'!$I:$I,Incentive_Calc!$A130,'Sales RAW DATA'!$D:$D,"B1")</f>
        <v>0.70614005954942283</v>
      </c>
      <c r="Z130" s="44">
        <f>IFERROR(SUMIFS('Sales RAW DATA'!$G:$G,'Sales RAW DATA'!$I:$I,Incentive_Calc!$A130,'Sales RAW DATA'!$D:$D,"B2",'Sales RAW DATA'!$E:$E,Incentive_Calc!Z$5)/SUMIFS('Sales RAW DATA'!$F:$F,'Sales RAW DATA'!$I:$I,Incentive_Calc!$A130,'Sales RAW DATA'!$D:$D,"B2",'Sales RAW DATA'!$E:$E,Incentive_Calc!Z$5),"")</f>
        <v>0.52674389352755846</v>
      </c>
      <c r="AA130" s="44">
        <f>IFERROR(SUMIFS('Sales RAW DATA'!$G:$G,'Sales RAW DATA'!$I:$I,Incentive_Calc!$A130,'Sales RAW DATA'!$D:$D,"B2",'Sales RAW DATA'!$E:$E,Incentive_Calc!AA$5)/SUMIFS('Sales RAW DATA'!$F:$F,'Sales RAW DATA'!$I:$I,Incentive_Calc!$A130,'Sales RAW DATA'!$D:$D,"B2",'Sales RAW DATA'!$E:$E,Incentive_Calc!AA$5),"")</f>
        <v>0.52201721402605838</v>
      </c>
      <c r="AB130" s="44">
        <f>IFERROR(SUMIFS('Sales RAW DATA'!$G:$G,'Sales RAW DATA'!$I:$I,Incentive_Calc!$A130,'Sales RAW DATA'!$D:$D,"B2",'Sales RAW DATA'!$E:$E,Incentive_Calc!AB$5)/SUMIFS('Sales RAW DATA'!$F:$F,'Sales RAW DATA'!$I:$I,Incentive_Calc!$A130,'Sales RAW DATA'!$D:$D,"B2",'Sales RAW DATA'!$E:$E,Incentive_Calc!AB$5),"")</f>
        <v>0.58144688353187479</v>
      </c>
      <c r="AC130" s="44">
        <f>SUMIFS('Sales RAW DATA'!$G:$G,'Sales RAW DATA'!$I:$I,Incentive_Calc!$A130,'Sales RAW DATA'!$D:$D,"B2")/SUMIFS('Sales RAW DATA'!$F:$F,'Sales RAW DATA'!$I:$I,Incentive_Calc!$A130,'Sales RAW DATA'!$D:$D,"B2")</f>
        <v>0.54342249609513593</v>
      </c>
      <c r="AD130" s="44">
        <f>IFERROR(SUMIFS('Sales RAW DATA'!$G:$G,'Sales RAW DATA'!$I:$I,Incentive_Calc!$A130,'Sales RAW DATA'!$D:$D,"B3",'Sales RAW DATA'!$E:$E,Incentive_Calc!AD$5)/SUMIFS('Sales RAW DATA'!$F:$F,'Sales RAW DATA'!$I:$I,Incentive_Calc!$A130,'Sales RAW DATA'!$D:$D,"B3",'Sales RAW DATA'!$E:$E,Incentive_Calc!AD$5),"")</f>
        <v>0.56232723734548107</v>
      </c>
      <c r="AE130" s="44">
        <f>IFERROR(SUMIFS('Sales RAW DATA'!$G:$G,'Sales RAW DATA'!$I:$I,Incentive_Calc!$A130,'Sales RAW DATA'!$D:$D,"B3",'Sales RAW DATA'!$E:$E,Incentive_Calc!AE$5)/SUMIFS('Sales RAW DATA'!$F:$F,'Sales RAW DATA'!$I:$I,Incentive_Calc!$A130,'Sales RAW DATA'!$D:$D,"B3",'Sales RAW DATA'!$E:$E,Incentive_Calc!AE$5),"")</f>
        <v>0.69057146142347936</v>
      </c>
      <c r="AF130" s="44">
        <f>IFERROR(SUMIFS('Sales RAW DATA'!$G:$G,'Sales RAW DATA'!$I:$I,Incentive_Calc!$A130,'Sales RAW DATA'!$D:$D,"B3",'Sales RAW DATA'!$E:$E,Incentive_Calc!AF$5)/SUMIFS('Sales RAW DATA'!$F:$F,'Sales RAW DATA'!$I:$I,Incentive_Calc!$A130,'Sales RAW DATA'!$D:$D,"B3",'Sales RAW DATA'!$E:$E,Incentive_Calc!AF$5),"")</f>
        <v>0.90423124330659344</v>
      </c>
      <c r="AG130" s="44">
        <f>SUMIFS('Sales RAW DATA'!$G:$G,'Sales RAW DATA'!$I:$I,Incentive_Calc!$A130,'Sales RAW DATA'!$D:$D,"B3")/SUMIFS('Sales RAW DATA'!$F:$F,'Sales RAW DATA'!$I:$I,Incentive_Calc!$A130,'Sales RAW DATA'!$D:$D,"B3")</f>
        <v>0.72512030102391545</v>
      </c>
      <c r="AH130" s="44">
        <f>IFERROR(SUMIFS('Sales RAW DATA'!$G:$G,'Sales RAW DATA'!$I:$I,Incentive_Calc!$A130,'Sales RAW DATA'!$D:$D,"B4",'Sales RAW DATA'!$E:$E,Incentive_Calc!AH$5)/SUMIFS('Sales RAW DATA'!$F:$F,'Sales RAW DATA'!$I:$I,Incentive_Calc!$A130,'Sales RAW DATA'!$D:$D,"B4",'Sales RAW DATA'!$E:$E,Incentive_Calc!AH$5),"")</f>
        <v>0.65645731721411893</v>
      </c>
      <c r="AI130" s="44">
        <f>IFERROR(SUMIFS('Sales RAW DATA'!$G:$G,'Sales RAW DATA'!$I:$I,Incentive_Calc!$A130,'Sales RAW DATA'!$D:$D,"B4",'Sales RAW DATA'!$E:$E,Incentive_Calc!AI$5)/SUMIFS('Sales RAW DATA'!$F:$F,'Sales RAW DATA'!$I:$I,Incentive_Calc!$A130,'Sales RAW DATA'!$D:$D,"B4",'Sales RAW DATA'!$E:$E,Incentive_Calc!AI$5),"")</f>
        <v>0.72109180556047037</v>
      </c>
      <c r="AJ130" s="44">
        <f>IFERROR(SUMIFS('Sales RAW DATA'!$G:$G,'Sales RAW DATA'!$I:$I,Incentive_Calc!$A130,'Sales RAW DATA'!$D:$D,"B4",'Sales RAW DATA'!$E:$E,Incentive_Calc!AJ$5)/SUMIFS('Sales RAW DATA'!$F:$F,'Sales RAW DATA'!$I:$I,Incentive_Calc!$A130,'Sales RAW DATA'!$D:$D,"B4",'Sales RAW DATA'!$E:$E,Incentive_Calc!AJ$5),"")</f>
        <v>0.65464612763540853</v>
      </c>
      <c r="AK130" s="44">
        <f>SUMIFS('Sales RAW DATA'!$G:$G,'Sales RAW DATA'!$I:$I,Incentive_Calc!$A130,'Sales RAW DATA'!$D:$D,"B4")/SUMIFS('Sales RAW DATA'!$F:$F,'Sales RAW DATA'!$I:$I,Incentive_Calc!$A130,'Sales RAW DATA'!$D:$D,"B4")</f>
        <v>0.67727825315357226</v>
      </c>
      <c r="AL130" s="44">
        <f>IFERROR(SUMIFS('Sales RAW DATA'!$G:$G,'Sales RAW DATA'!$I:$I,Incentive_Calc!$A130,'Sales RAW DATA'!$D:$D,"B5",'Sales RAW DATA'!$E:$E,Incentive_Calc!AL$5)/SUMIFS('Sales RAW DATA'!$F:$F,'Sales RAW DATA'!$I:$I,Incentive_Calc!$A130,'Sales RAW DATA'!$D:$D,"B5",'Sales RAW DATA'!$E:$E,Incentive_Calc!AL$5),"")</f>
        <v>0.91543327763189308</v>
      </c>
      <c r="AM130" s="44">
        <f>IFERROR(SUMIFS('Sales RAW DATA'!$G:$G,'Sales RAW DATA'!$I:$I,Incentive_Calc!$A130,'Sales RAW DATA'!$D:$D,"B5",'Sales RAW DATA'!$E:$E,Incentive_Calc!AM$5)/SUMIFS('Sales RAW DATA'!$F:$F,'Sales RAW DATA'!$I:$I,Incentive_Calc!$A130,'Sales RAW DATA'!$D:$D,"B5",'Sales RAW DATA'!$E:$E,Incentive_Calc!AM$5),"")</f>
        <v>0.79764995217925949</v>
      </c>
      <c r="AN130" s="44">
        <f>IFERROR(SUMIFS('Sales RAW DATA'!$G:$G,'Sales RAW DATA'!$I:$I,Incentive_Calc!$A130,'Sales RAW DATA'!$D:$D,"B5",'Sales RAW DATA'!$E:$E,Incentive_Calc!AN$5)/SUMIFS('Sales RAW DATA'!$F:$F,'Sales RAW DATA'!$I:$I,Incentive_Calc!$A130,'Sales RAW DATA'!$D:$D,"B5",'Sales RAW DATA'!$E:$E,Incentive_Calc!AN$5),"")</f>
        <v>0.77100406422812984</v>
      </c>
      <c r="AO130" s="44">
        <f>SUMIFS('Sales RAW DATA'!$G:$G,'Sales RAW DATA'!$I:$I,Incentive_Calc!$A130,'Sales RAW DATA'!$D:$D,"B5")/SUMIFS('Sales RAW DATA'!$F:$F,'Sales RAW DATA'!$I:$I,Incentive_Calc!$A130,'Sales RAW DATA'!$D:$D,"B5")</f>
        <v>0.83156261448613233</v>
      </c>
      <c r="AP130" s="42">
        <f>SUM(SUMIFS('Sales RAW DATA'!$F$2:$F$22804,'Sales RAW DATA'!$I$2:$I$22804,Incentive_Calc!$A130,'Sales RAW DATA'!$D$2:$D$22804,"B1"),SUMIFS('Sales RAW DATA'!$F$2:$F$22804,'Sales RAW DATA'!$I$2:$I$22804,Incentive_Calc!$A130,'Sales RAW DATA'!$D$2:$D$22804,"B2"),SUMIFS('Sales RAW DATA'!$F$2:$F$22804,'Sales RAW DATA'!$I$2:$I$22804,Incentive_Calc!$A130,'Sales RAW DATA'!$D$2:$D$22804,"B3"),SUMIFS('Sales RAW DATA'!$F$2:$F$22804,'Sales RAW DATA'!$I$2:$I$22804,Incentive_Calc!$A130,'Sales RAW DATA'!$D$2:$D$22804,"B4"),SUMIFS('Sales RAW DATA'!$F$2:$F$22804,'Sales RAW DATA'!$I$2:$I$22804,Incentive_Calc!$A130,'Sales RAW DATA'!$D$2:$D$22804,"B5"))</f>
        <v>1170088</v>
      </c>
      <c r="AQ130" s="42">
        <f>SUM(SUMIFS('Sales RAW DATA'!$G$2:$G$22804,'Sales RAW DATA'!$I$2:$I$22804,Incentive_Calc!$A130,'Sales RAW DATA'!$D$2:$D$22804,"B1"),SUMIFS('Sales RAW DATA'!$G$2:$G$22804,'Sales RAW DATA'!$I$2:$I$22804,Incentive_Calc!$A130,'Sales RAW DATA'!$D$2:$D$22804,"B2"),SUMIFS('Sales RAW DATA'!$G$2:$G$22804,'Sales RAW DATA'!$I$2:$I$22804,Incentive_Calc!$A130,'Sales RAW DATA'!$D$2:$D$22804,"B3"),SUMIFS('Sales RAW DATA'!$G$2:$G$22804,'Sales RAW DATA'!$I$2:$I$22804,Incentive_Calc!$A130,'Sales RAW DATA'!$D$2:$D$22804,"B4"),SUMIFS('Sales RAW DATA'!$G$2:$G$22804,'Sales RAW DATA'!$I$2:$I$22804,Incentive_Calc!$A130,'Sales RAW DATA'!$D$2:$D$22804,"B5"))</f>
        <v>790029</v>
      </c>
      <c r="AR130" s="45">
        <f t="shared" si="30"/>
        <v>67.518767819172581</v>
      </c>
      <c r="AS130" s="45">
        <f t="shared" si="31"/>
        <v>67</v>
      </c>
      <c r="AT130" s="46">
        <v>0.97</v>
      </c>
      <c r="AU130" s="46">
        <v>0.78</v>
      </c>
      <c r="AV130" s="43" t="str">
        <f t="shared" si="17"/>
        <v>No</v>
      </c>
      <c r="AW130" s="43" t="str">
        <f t="shared" si="18"/>
        <v>No</v>
      </c>
      <c r="AX130" s="43" t="str">
        <f t="shared" si="19"/>
        <v>No</v>
      </c>
      <c r="AY130" s="43" t="str">
        <f t="shared" si="32"/>
        <v>Yes</v>
      </c>
    </row>
    <row r="131" spans="1:51" x14ac:dyDescent="0.35">
      <c r="A131" s="21" t="s">
        <v>1005</v>
      </c>
      <c r="B131" s="21" t="s">
        <v>531</v>
      </c>
      <c r="C131" s="21" t="str">
        <f>_xlfn.XLOOKUP($A131,'Employee List'!$E:$E,'Employee List'!$D:$D,0)</f>
        <v>SF</v>
      </c>
      <c r="D131" s="42" t="str" cm="1">
        <f t="array" ref="D131">IFERROR(IF($G131="Yes",INDEX('Payment Plan'!$D$6:$D$42,MATCH(1,(Incentive_Calc!$C131='Payment Plan'!$B$6:$B$42)*(Incentive_Calc!$U131='Payment Plan'!$C$6:$C$42),0)),""),"")</f>
        <v/>
      </c>
      <c r="E131" s="42" t="str" cm="1">
        <f t="array" ref="E131">IFERROR(IF($H131="Yes",INDEX('Payment Plan'!$D$6:$D$42,MATCH(1,(Incentive_Calc!$C131='Payment Plan'!$B$6:$B$42)*(Incentive_Calc!$AS131='Payment Plan'!$C$6:$C$42),0)),""),"")</f>
        <v/>
      </c>
      <c r="F131" s="42">
        <f t="shared" si="20"/>
        <v>0</v>
      </c>
      <c r="G131" s="43" t="str">
        <f t="shared" si="21"/>
        <v>No</v>
      </c>
      <c r="H131" s="21" t="str">
        <f t="shared" si="22"/>
        <v>No</v>
      </c>
      <c r="I131" s="42">
        <f>IFERROR(SUMIFS('Sales RAW DATA'!$F$2:$F$30000,'Sales RAW DATA'!$I$2:$I$30000,Incentive_Calc!$A131,'Sales RAW DATA'!$E$2:$E$30000,Incentive_Calc!I$5),"")</f>
        <v>679248</v>
      </c>
      <c r="J131" s="42">
        <f>IFERROR(SUMIFS('Sales RAW DATA'!$F$2:$F$30000,'Sales RAW DATA'!$I$2:$I$30000,Incentive_Calc!$A131,'Sales RAW DATA'!$E$2:$E$30000,Incentive_Calc!J$5),"")</f>
        <v>703120</v>
      </c>
      <c r="K131" s="42">
        <f>IFERROR(SUMIFS('Sales RAW DATA'!$F$2:$F$30000,'Sales RAW DATA'!$I$2:$I$30000,Incentive_Calc!$A131,'Sales RAW DATA'!$E$2:$E$30000,Incentive_Calc!K$5),"")</f>
        <v>711855</v>
      </c>
      <c r="L131" s="42">
        <f t="shared" si="23"/>
        <v>2094223</v>
      </c>
      <c r="M131" s="42">
        <f>IFERROR(SUMIFS('Sales RAW DATA'!$G$2:$G$30000,'Sales RAW DATA'!$I$2:$I$30000,Incentive_Calc!$A131,'Sales RAW DATA'!$E$2:$E$30000,Incentive_Calc!M$5),"")</f>
        <v>700615</v>
      </c>
      <c r="N131" s="42">
        <f>IFERROR(SUMIFS('Sales RAW DATA'!$G$2:$G$30000,'Sales RAW DATA'!$I$2:$I$30000,Incentive_Calc!$A131,'Sales RAW DATA'!$E$2:$E$30000,Incentive_Calc!N$5),"")</f>
        <v>624852</v>
      </c>
      <c r="O131" s="42">
        <f>IFERROR(SUMIFS('Sales RAW DATA'!$G$2:$G$30000,'Sales RAW DATA'!$I$2:$I$30000,Incentive_Calc!$A131,'Sales RAW DATA'!$E$2:$E$30000,Incentive_Calc!O$5),"")</f>
        <v>521037</v>
      </c>
      <c r="P131" s="42">
        <f t="shared" si="24"/>
        <v>1846504</v>
      </c>
      <c r="Q131" s="44">
        <f t="shared" si="25"/>
        <v>1.0314568463948366</v>
      </c>
      <c r="R131" s="44">
        <f t="shared" si="26"/>
        <v>0.88868471953578332</v>
      </c>
      <c r="S131" s="44">
        <f t="shared" si="27"/>
        <v>0.73194260067008032</v>
      </c>
      <c r="T131" s="45">
        <f t="shared" si="28"/>
        <v>88.171316999192541</v>
      </c>
      <c r="U131" s="45">
        <f t="shared" si="29"/>
        <v>88</v>
      </c>
      <c r="V131" s="44">
        <f>IFERROR(SUMIFS('Sales RAW DATA'!$G:$G,'Sales RAW DATA'!$I:$I,Incentive_Calc!$A131,'Sales RAW DATA'!$D:$D,"B1",'Sales RAW DATA'!$E:$E,Incentive_Calc!V$5)/SUMIFS('Sales RAW DATA'!$F:$F,'Sales RAW DATA'!$I:$I,Incentive_Calc!$A131,'Sales RAW DATA'!$D:$D,"B1",'Sales RAW DATA'!$E:$E,Incentive_Calc!V$5),"")</f>
        <v>1.4869945318862499</v>
      </c>
      <c r="W131" s="44">
        <f>IFERROR(SUMIFS('Sales RAW DATA'!$G:$G,'Sales RAW DATA'!$I:$I,Incentive_Calc!$A131,'Sales RAW DATA'!$D:$D,"B1",'Sales RAW DATA'!$E:$E,Incentive_Calc!W$5)/SUMIFS('Sales RAW DATA'!$F:$F,'Sales RAW DATA'!$I:$I,Incentive_Calc!$A131,'Sales RAW DATA'!$D:$D,"B1",'Sales RAW DATA'!$E:$E,Incentive_Calc!W$5),"")</f>
        <v>1.1868878383893349</v>
      </c>
      <c r="X131" s="44">
        <f>IFERROR(SUMIFS('Sales RAW DATA'!$G:$G,'Sales RAW DATA'!$I:$I,Incentive_Calc!$A131,'Sales RAW DATA'!$D:$D,"B1",'Sales RAW DATA'!$E:$E,Incentive_Calc!X$5)/SUMIFS('Sales RAW DATA'!$F:$F,'Sales RAW DATA'!$I:$I,Incentive_Calc!$A131,'Sales RAW DATA'!$D:$D,"B1",'Sales RAW DATA'!$E:$E,Incentive_Calc!X$5),"")</f>
        <v>0.5695502536433219</v>
      </c>
      <c r="Y131" s="44">
        <f>SUMIFS('Sales RAW DATA'!$G:$G,'Sales RAW DATA'!$I:$I,Incentive_Calc!$A131,'Sales RAW DATA'!$D:$D,"B1")/SUMIFS('Sales RAW DATA'!$F:$F,'Sales RAW DATA'!$I:$I,Incentive_Calc!$A131,'Sales RAW DATA'!$D:$D,"B1")</f>
        <v>1.0931438184502351</v>
      </c>
      <c r="Z131" s="44">
        <f>IFERROR(SUMIFS('Sales RAW DATA'!$G:$G,'Sales RAW DATA'!$I:$I,Incentive_Calc!$A131,'Sales RAW DATA'!$D:$D,"B2",'Sales RAW DATA'!$E:$E,Incentive_Calc!Z$5)/SUMIFS('Sales RAW DATA'!$F:$F,'Sales RAW DATA'!$I:$I,Incentive_Calc!$A131,'Sales RAW DATA'!$D:$D,"B2",'Sales RAW DATA'!$E:$E,Incentive_Calc!Z$5),"")</f>
        <v>0.64110812511863491</v>
      </c>
      <c r="AA131" s="44">
        <f>IFERROR(SUMIFS('Sales RAW DATA'!$G:$G,'Sales RAW DATA'!$I:$I,Incentive_Calc!$A131,'Sales RAW DATA'!$D:$D,"B2",'Sales RAW DATA'!$E:$E,Incentive_Calc!AA$5)/SUMIFS('Sales RAW DATA'!$F:$F,'Sales RAW DATA'!$I:$I,Incentive_Calc!$A131,'Sales RAW DATA'!$D:$D,"B2",'Sales RAW DATA'!$E:$E,Incentive_Calc!AA$5),"")</f>
        <v>0.54661582082769389</v>
      </c>
      <c r="AB131" s="44">
        <f>IFERROR(SUMIFS('Sales RAW DATA'!$G:$G,'Sales RAW DATA'!$I:$I,Incentive_Calc!$A131,'Sales RAW DATA'!$D:$D,"B2",'Sales RAW DATA'!$E:$E,Incentive_Calc!AB$5)/SUMIFS('Sales RAW DATA'!$F:$F,'Sales RAW DATA'!$I:$I,Incentive_Calc!$A131,'Sales RAW DATA'!$D:$D,"B2",'Sales RAW DATA'!$E:$E,Incentive_Calc!AB$5),"")</f>
        <v>0.56710592456066</v>
      </c>
      <c r="AC131" s="44">
        <f>SUMIFS('Sales RAW DATA'!$G:$G,'Sales RAW DATA'!$I:$I,Incentive_Calc!$A131,'Sales RAW DATA'!$D:$D,"B2")/SUMIFS('Sales RAW DATA'!$F:$F,'Sales RAW DATA'!$I:$I,Incentive_Calc!$A131,'Sales RAW DATA'!$D:$D,"B2")</f>
        <v>0.58472076809004647</v>
      </c>
      <c r="AD131" s="44">
        <f>IFERROR(SUMIFS('Sales RAW DATA'!$G:$G,'Sales RAW DATA'!$I:$I,Incentive_Calc!$A131,'Sales RAW DATA'!$D:$D,"B3",'Sales RAW DATA'!$E:$E,Incentive_Calc!AD$5)/SUMIFS('Sales RAW DATA'!$F:$F,'Sales RAW DATA'!$I:$I,Incentive_Calc!$A131,'Sales RAW DATA'!$D:$D,"B3",'Sales RAW DATA'!$E:$E,Incentive_Calc!AD$5),"")</f>
        <v>0.8335994236872335</v>
      </c>
      <c r="AE131" s="44">
        <f>IFERROR(SUMIFS('Sales RAW DATA'!$G:$G,'Sales RAW DATA'!$I:$I,Incentive_Calc!$A131,'Sales RAW DATA'!$D:$D,"B3",'Sales RAW DATA'!$E:$E,Incentive_Calc!AE$5)/SUMIFS('Sales RAW DATA'!$F:$F,'Sales RAW DATA'!$I:$I,Incentive_Calc!$A131,'Sales RAW DATA'!$D:$D,"B3",'Sales RAW DATA'!$E:$E,Incentive_Calc!AE$5),"")</f>
        <v>0.95006500184333587</v>
      </c>
      <c r="AF131" s="44">
        <f>IFERROR(SUMIFS('Sales RAW DATA'!$G:$G,'Sales RAW DATA'!$I:$I,Incentive_Calc!$A131,'Sales RAW DATA'!$D:$D,"B3",'Sales RAW DATA'!$E:$E,Incentive_Calc!AF$5)/SUMIFS('Sales RAW DATA'!$F:$F,'Sales RAW DATA'!$I:$I,Incentive_Calc!$A131,'Sales RAW DATA'!$D:$D,"B3",'Sales RAW DATA'!$E:$E,Incentive_Calc!AF$5),"")</f>
        <v>1.0362220487937295</v>
      </c>
      <c r="AG131" s="44">
        <f>SUMIFS('Sales RAW DATA'!$G:$G,'Sales RAW DATA'!$I:$I,Incentive_Calc!$A131,'Sales RAW DATA'!$D:$D,"B3")/SUMIFS('Sales RAW DATA'!$F:$F,'Sales RAW DATA'!$I:$I,Incentive_Calc!$A131,'Sales RAW DATA'!$D:$D,"B3")</f>
        <v>0.94448220464656452</v>
      </c>
      <c r="AH131" s="44">
        <f>IFERROR(SUMIFS('Sales RAW DATA'!$G:$G,'Sales RAW DATA'!$I:$I,Incentive_Calc!$A131,'Sales RAW DATA'!$D:$D,"B4",'Sales RAW DATA'!$E:$E,Incentive_Calc!AH$5)/SUMIFS('Sales RAW DATA'!$F:$F,'Sales RAW DATA'!$I:$I,Incentive_Calc!$A131,'Sales RAW DATA'!$D:$D,"B4",'Sales RAW DATA'!$E:$E,Incentive_Calc!AH$5),"")</f>
        <v>0.77555842216036386</v>
      </c>
      <c r="AI131" s="44">
        <f>IFERROR(SUMIFS('Sales RAW DATA'!$G:$G,'Sales RAW DATA'!$I:$I,Incentive_Calc!$A131,'Sales RAW DATA'!$D:$D,"B4",'Sales RAW DATA'!$E:$E,Incentive_Calc!AI$5)/SUMIFS('Sales RAW DATA'!$F:$F,'Sales RAW DATA'!$I:$I,Incentive_Calc!$A131,'Sales RAW DATA'!$D:$D,"B4",'Sales RAW DATA'!$E:$E,Incentive_Calc!AI$5),"")</f>
        <v>0.77892080495435756</v>
      </c>
      <c r="AJ131" s="44">
        <f>IFERROR(SUMIFS('Sales RAW DATA'!$G:$G,'Sales RAW DATA'!$I:$I,Incentive_Calc!$A131,'Sales RAW DATA'!$D:$D,"B4",'Sales RAW DATA'!$E:$E,Incentive_Calc!AJ$5)/SUMIFS('Sales RAW DATA'!$F:$F,'Sales RAW DATA'!$I:$I,Incentive_Calc!$A131,'Sales RAW DATA'!$D:$D,"B4",'Sales RAW DATA'!$E:$E,Incentive_Calc!AJ$5),"")</f>
        <v>0.56564021498577299</v>
      </c>
      <c r="AK131" s="44">
        <f>SUMIFS('Sales RAW DATA'!$G:$G,'Sales RAW DATA'!$I:$I,Incentive_Calc!$A131,'Sales RAW DATA'!$D:$D,"B4")/SUMIFS('Sales RAW DATA'!$F:$F,'Sales RAW DATA'!$I:$I,Incentive_Calc!$A131,'Sales RAW DATA'!$D:$D,"B4")</f>
        <v>0.70464301681069841</v>
      </c>
      <c r="AL131" s="44">
        <f>IFERROR(SUMIFS('Sales RAW DATA'!$G:$G,'Sales RAW DATA'!$I:$I,Incentive_Calc!$A131,'Sales RAW DATA'!$D:$D,"B5",'Sales RAW DATA'!$E:$E,Incentive_Calc!AL$5)/SUMIFS('Sales RAW DATA'!$F:$F,'Sales RAW DATA'!$I:$I,Incentive_Calc!$A131,'Sales RAW DATA'!$D:$D,"B5",'Sales RAW DATA'!$E:$E,Incentive_Calc!AL$5),"")</f>
        <v>0.71513040289682361</v>
      </c>
      <c r="AM131" s="44">
        <f>IFERROR(SUMIFS('Sales RAW DATA'!$G:$G,'Sales RAW DATA'!$I:$I,Incentive_Calc!$A131,'Sales RAW DATA'!$D:$D,"B5",'Sales RAW DATA'!$E:$E,Incentive_Calc!AM$5)/SUMIFS('Sales RAW DATA'!$F:$F,'Sales RAW DATA'!$I:$I,Incentive_Calc!$A131,'Sales RAW DATA'!$D:$D,"B5",'Sales RAW DATA'!$E:$E,Incentive_Calc!AM$5),"")</f>
        <v>0.79501864677677148</v>
      </c>
      <c r="AN131" s="44">
        <f>IFERROR(SUMIFS('Sales RAW DATA'!$G:$G,'Sales RAW DATA'!$I:$I,Incentive_Calc!$A131,'Sales RAW DATA'!$D:$D,"B5",'Sales RAW DATA'!$E:$E,Incentive_Calc!AN$5)/SUMIFS('Sales RAW DATA'!$F:$F,'Sales RAW DATA'!$I:$I,Incentive_Calc!$A131,'Sales RAW DATA'!$D:$D,"B5",'Sales RAW DATA'!$E:$E,Incentive_Calc!AN$5),"")</f>
        <v>0.58246527777777779</v>
      </c>
      <c r="AO131" s="44">
        <f>SUMIFS('Sales RAW DATA'!$G:$G,'Sales RAW DATA'!$I:$I,Incentive_Calc!$A131,'Sales RAW DATA'!$D:$D,"B5")/SUMIFS('Sales RAW DATA'!$F:$F,'Sales RAW DATA'!$I:$I,Incentive_Calc!$A131,'Sales RAW DATA'!$D:$D,"B5")</f>
        <v>0.6964722993128627</v>
      </c>
      <c r="AP131" s="42">
        <f>SUM(SUMIFS('Sales RAW DATA'!$F$2:$F$22804,'Sales RAW DATA'!$I$2:$I$22804,Incentive_Calc!$A131,'Sales RAW DATA'!$D$2:$D$22804,"B1"),SUMIFS('Sales RAW DATA'!$F$2:$F$22804,'Sales RAW DATA'!$I$2:$I$22804,Incentive_Calc!$A131,'Sales RAW DATA'!$D$2:$D$22804,"B2"),SUMIFS('Sales RAW DATA'!$F$2:$F$22804,'Sales RAW DATA'!$I$2:$I$22804,Incentive_Calc!$A131,'Sales RAW DATA'!$D$2:$D$22804,"B3"),SUMIFS('Sales RAW DATA'!$F$2:$F$22804,'Sales RAW DATA'!$I$2:$I$22804,Incentive_Calc!$A131,'Sales RAW DATA'!$D$2:$D$22804,"B4"),SUMIFS('Sales RAW DATA'!$F$2:$F$22804,'Sales RAW DATA'!$I$2:$I$22804,Incentive_Calc!$A131,'Sales RAW DATA'!$D$2:$D$22804,"B5"))</f>
        <v>1273751</v>
      </c>
      <c r="AQ131" s="42">
        <f>SUM(SUMIFS('Sales RAW DATA'!$G$2:$G$22804,'Sales RAW DATA'!$I$2:$I$22804,Incentive_Calc!$A131,'Sales RAW DATA'!$D$2:$D$22804,"B1"),SUMIFS('Sales RAW DATA'!$G$2:$G$22804,'Sales RAW DATA'!$I$2:$I$22804,Incentive_Calc!$A131,'Sales RAW DATA'!$D$2:$D$22804,"B2"),SUMIFS('Sales RAW DATA'!$G$2:$G$22804,'Sales RAW DATA'!$I$2:$I$22804,Incentive_Calc!$A131,'Sales RAW DATA'!$D$2:$D$22804,"B3"),SUMIFS('Sales RAW DATA'!$G$2:$G$22804,'Sales RAW DATA'!$I$2:$I$22804,Incentive_Calc!$A131,'Sales RAW DATA'!$D$2:$D$22804,"B4"),SUMIFS('Sales RAW DATA'!$G$2:$G$22804,'Sales RAW DATA'!$I$2:$I$22804,Incentive_Calc!$A131,'Sales RAW DATA'!$D$2:$D$22804,"B5"))</f>
        <v>1074101</v>
      </c>
      <c r="AR131" s="45">
        <f t="shared" si="30"/>
        <v>84.325821922809084</v>
      </c>
      <c r="AS131" s="45">
        <f t="shared" si="31"/>
        <v>84</v>
      </c>
      <c r="AT131" s="46">
        <v>1.08</v>
      </c>
      <c r="AU131" s="46">
        <v>0.84</v>
      </c>
      <c r="AV131" s="43" t="str">
        <f t="shared" si="17"/>
        <v>Yes</v>
      </c>
      <c r="AW131" s="43" t="str">
        <f t="shared" si="18"/>
        <v>Yes</v>
      </c>
      <c r="AX131" s="43" t="str">
        <f t="shared" si="19"/>
        <v>No</v>
      </c>
      <c r="AY131" s="43" t="str">
        <f t="shared" si="32"/>
        <v>Yes</v>
      </c>
    </row>
    <row r="132" spans="1:51" x14ac:dyDescent="0.35">
      <c r="A132" s="21" t="s">
        <v>1006</v>
      </c>
      <c r="B132" s="21" t="s">
        <v>532</v>
      </c>
      <c r="C132" s="21" t="str">
        <f>_xlfn.XLOOKUP($A132,'Employee List'!$E:$E,'Employee List'!$D:$D,0)</f>
        <v>SF</v>
      </c>
      <c r="D132" s="42" cm="1">
        <f t="array" ref="D132">IFERROR(IF($G132="Yes",INDEX('Payment Plan'!$D$6:$D$42,MATCH(1,(Incentive_Calc!$C132='Payment Plan'!$B$6:$B$42)*(Incentive_Calc!$U132='Payment Plan'!$C$6:$C$42),0)),""),"")</f>
        <v>26250</v>
      </c>
      <c r="E132" s="42" t="str" cm="1">
        <f t="array" ref="E132">IFERROR(IF($H132="Yes",INDEX('Payment Plan'!$D$6:$D$42,MATCH(1,(Incentive_Calc!$C132='Payment Plan'!$B$6:$B$42)*(Incentive_Calc!$AS132='Payment Plan'!$C$6:$C$42),0)),""),"")</f>
        <v/>
      </c>
      <c r="F132" s="42">
        <f t="shared" si="20"/>
        <v>26250</v>
      </c>
      <c r="G132" s="43" t="str">
        <f t="shared" si="21"/>
        <v>Yes</v>
      </c>
      <c r="H132" s="21" t="str">
        <f t="shared" si="22"/>
        <v>No</v>
      </c>
      <c r="I132" s="42">
        <f>IFERROR(SUMIFS('Sales RAW DATA'!$F$2:$F$30000,'Sales RAW DATA'!$I$2:$I$30000,Incentive_Calc!$A132,'Sales RAW DATA'!$E$2:$E$30000,Incentive_Calc!I$5),"")</f>
        <v>607221</v>
      </c>
      <c r="J132" s="42">
        <f>IFERROR(SUMIFS('Sales RAW DATA'!$F$2:$F$30000,'Sales RAW DATA'!$I$2:$I$30000,Incentive_Calc!$A132,'Sales RAW DATA'!$E$2:$E$30000,Incentive_Calc!J$5),"")</f>
        <v>628319</v>
      </c>
      <c r="K132" s="42">
        <f>IFERROR(SUMIFS('Sales RAW DATA'!$F$2:$F$30000,'Sales RAW DATA'!$I$2:$I$30000,Incentive_Calc!$A132,'Sales RAW DATA'!$E$2:$E$30000,Incentive_Calc!K$5),"")</f>
        <v>650457</v>
      </c>
      <c r="L132" s="42">
        <f t="shared" si="23"/>
        <v>1885997</v>
      </c>
      <c r="M132" s="42">
        <f>IFERROR(SUMIFS('Sales RAW DATA'!$G$2:$G$30000,'Sales RAW DATA'!$I$2:$I$30000,Incentive_Calc!$A132,'Sales RAW DATA'!$E$2:$E$30000,Incentive_Calc!M$5),"")</f>
        <v>687703</v>
      </c>
      <c r="N132" s="42">
        <f>IFERROR(SUMIFS('Sales RAW DATA'!$G$2:$G$30000,'Sales RAW DATA'!$I$2:$I$30000,Incentive_Calc!$A132,'Sales RAW DATA'!$E$2:$E$30000,Incentive_Calc!N$5),"")</f>
        <v>655073</v>
      </c>
      <c r="O132" s="42">
        <f>IFERROR(SUMIFS('Sales RAW DATA'!$G$2:$G$30000,'Sales RAW DATA'!$I$2:$I$30000,Incentive_Calc!$A132,'Sales RAW DATA'!$E$2:$E$30000,Incentive_Calc!O$5),"")</f>
        <v>578511</v>
      </c>
      <c r="P132" s="42">
        <f t="shared" si="24"/>
        <v>1921287</v>
      </c>
      <c r="Q132" s="44">
        <f t="shared" si="25"/>
        <v>1.1325415293608094</v>
      </c>
      <c r="R132" s="44">
        <f t="shared" si="26"/>
        <v>1.0425802816722078</v>
      </c>
      <c r="S132" s="44">
        <f t="shared" si="27"/>
        <v>0.88939161235869546</v>
      </c>
      <c r="T132" s="45">
        <f t="shared" si="28"/>
        <v>101.87115886186457</v>
      </c>
      <c r="U132" s="45">
        <f t="shared" si="29"/>
        <v>101</v>
      </c>
      <c r="V132" s="44">
        <f>IFERROR(SUMIFS('Sales RAW DATA'!$G:$G,'Sales RAW DATA'!$I:$I,Incentive_Calc!$A132,'Sales RAW DATA'!$D:$D,"B1",'Sales RAW DATA'!$E:$E,Incentive_Calc!V$5)/SUMIFS('Sales RAW DATA'!$F:$F,'Sales RAW DATA'!$I:$I,Incentive_Calc!$A132,'Sales RAW DATA'!$D:$D,"B1",'Sales RAW DATA'!$E:$E,Incentive_Calc!V$5),"")</f>
        <v>1.3827030528787756</v>
      </c>
      <c r="W132" s="44">
        <f>IFERROR(SUMIFS('Sales RAW DATA'!$G:$G,'Sales RAW DATA'!$I:$I,Incentive_Calc!$A132,'Sales RAW DATA'!$D:$D,"B1",'Sales RAW DATA'!$E:$E,Incentive_Calc!W$5)/SUMIFS('Sales RAW DATA'!$F:$F,'Sales RAW DATA'!$I:$I,Incentive_Calc!$A132,'Sales RAW DATA'!$D:$D,"B1",'Sales RAW DATA'!$E:$E,Incentive_Calc!W$5),"")</f>
        <v>1.1541395090833448</v>
      </c>
      <c r="X132" s="44">
        <f>IFERROR(SUMIFS('Sales RAW DATA'!$G:$G,'Sales RAW DATA'!$I:$I,Incentive_Calc!$A132,'Sales RAW DATA'!$D:$D,"B1",'Sales RAW DATA'!$E:$E,Incentive_Calc!X$5)/SUMIFS('Sales RAW DATA'!$F:$F,'Sales RAW DATA'!$I:$I,Incentive_Calc!$A132,'Sales RAW DATA'!$D:$D,"B1",'Sales RAW DATA'!$E:$E,Incentive_Calc!X$5),"")</f>
        <v>0.69228093524091827</v>
      </c>
      <c r="Y132" s="44">
        <f>SUMIFS('Sales RAW DATA'!$G:$G,'Sales RAW DATA'!$I:$I,Incentive_Calc!$A132,'Sales RAW DATA'!$D:$D,"B1")/SUMIFS('Sales RAW DATA'!$F:$F,'Sales RAW DATA'!$I:$I,Incentive_Calc!$A132,'Sales RAW DATA'!$D:$D,"B1")</f>
        <v>1.090069044770777</v>
      </c>
      <c r="Z132" s="44">
        <f>IFERROR(SUMIFS('Sales RAW DATA'!$G:$G,'Sales RAW DATA'!$I:$I,Incentive_Calc!$A132,'Sales RAW DATA'!$D:$D,"B2",'Sales RAW DATA'!$E:$E,Incentive_Calc!Z$5)/SUMIFS('Sales RAW DATA'!$F:$F,'Sales RAW DATA'!$I:$I,Incentive_Calc!$A132,'Sales RAW DATA'!$D:$D,"B2",'Sales RAW DATA'!$E:$E,Incentive_Calc!Z$5),"")</f>
        <v>0.88805193873524879</v>
      </c>
      <c r="AA132" s="44">
        <f>IFERROR(SUMIFS('Sales RAW DATA'!$G:$G,'Sales RAW DATA'!$I:$I,Incentive_Calc!$A132,'Sales RAW DATA'!$D:$D,"B2",'Sales RAW DATA'!$E:$E,Incentive_Calc!AA$5)/SUMIFS('Sales RAW DATA'!$F:$F,'Sales RAW DATA'!$I:$I,Incentive_Calc!$A132,'Sales RAW DATA'!$D:$D,"B2",'Sales RAW DATA'!$E:$E,Incentive_Calc!AA$5),"")</f>
        <v>0.56795129567434599</v>
      </c>
      <c r="AB132" s="44">
        <f>IFERROR(SUMIFS('Sales RAW DATA'!$G:$G,'Sales RAW DATA'!$I:$I,Incentive_Calc!$A132,'Sales RAW DATA'!$D:$D,"B2",'Sales RAW DATA'!$E:$E,Incentive_Calc!AB$5)/SUMIFS('Sales RAW DATA'!$F:$F,'Sales RAW DATA'!$I:$I,Incentive_Calc!$A132,'Sales RAW DATA'!$D:$D,"B2",'Sales RAW DATA'!$E:$E,Incentive_Calc!AB$5),"")</f>
        <v>0.63969908052382274</v>
      </c>
      <c r="AC132" s="44">
        <f>SUMIFS('Sales RAW DATA'!$G:$G,'Sales RAW DATA'!$I:$I,Incentive_Calc!$A132,'Sales RAW DATA'!$D:$D,"B2")/SUMIFS('Sales RAW DATA'!$F:$F,'Sales RAW DATA'!$I:$I,Incentive_Calc!$A132,'Sales RAW DATA'!$D:$D,"B2")</f>
        <v>0.6945184439896489</v>
      </c>
      <c r="AD132" s="44">
        <f>IFERROR(SUMIFS('Sales RAW DATA'!$G:$G,'Sales RAW DATA'!$I:$I,Incentive_Calc!$A132,'Sales RAW DATA'!$D:$D,"B3",'Sales RAW DATA'!$E:$E,Incentive_Calc!AD$5)/SUMIFS('Sales RAW DATA'!$F:$F,'Sales RAW DATA'!$I:$I,Incentive_Calc!$A132,'Sales RAW DATA'!$D:$D,"B3",'Sales RAW DATA'!$E:$E,Incentive_Calc!AD$5),"")</f>
        <v>1.0612812141533574</v>
      </c>
      <c r="AE132" s="44">
        <f>IFERROR(SUMIFS('Sales RAW DATA'!$G:$G,'Sales RAW DATA'!$I:$I,Incentive_Calc!$A132,'Sales RAW DATA'!$D:$D,"B3",'Sales RAW DATA'!$E:$E,Incentive_Calc!AE$5)/SUMIFS('Sales RAW DATA'!$F:$F,'Sales RAW DATA'!$I:$I,Incentive_Calc!$A132,'Sales RAW DATA'!$D:$D,"B3",'Sales RAW DATA'!$E:$E,Incentive_Calc!AE$5),"")</f>
        <v>1.578803440887999</v>
      </c>
      <c r="AF132" s="44">
        <f>IFERROR(SUMIFS('Sales RAW DATA'!$G:$G,'Sales RAW DATA'!$I:$I,Incentive_Calc!$A132,'Sales RAW DATA'!$D:$D,"B3",'Sales RAW DATA'!$E:$E,Incentive_Calc!AF$5)/SUMIFS('Sales RAW DATA'!$F:$F,'Sales RAW DATA'!$I:$I,Incentive_Calc!$A132,'Sales RAW DATA'!$D:$D,"B3",'Sales RAW DATA'!$E:$E,Incentive_Calc!AF$5),"")</f>
        <v>1.438317678238638</v>
      </c>
      <c r="AG132" s="44">
        <f>SUMIFS('Sales RAW DATA'!$G:$G,'Sales RAW DATA'!$I:$I,Incentive_Calc!$A132,'Sales RAW DATA'!$D:$D,"B3")/SUMIFS('Sales RAW DATA'!$F:$F,'Sales RAW DATA'!$I:$I,Incentive_Calc!$A132,'Sales RAW DATA'!$D:$D,"B3")</f>
        <v>1.3655210658289934</v>
      </c>
      <c r="AH132" s="44">
        <f>IFERROR(SUMIFS('Sales RAW DATA'!$G:$G,'Sales RAW DATA'!$I:$I,Incentive_Calc!$A132,'Sales RAW DATA'!$D:$D,"B4",'Sales RAW DATA'!$E:$E,Incentive_Calc!AH$5)/SUMIFS('Sales RAW DATA'!$F:$F,'Sales RAW DATA'!$I:$I,Incentive_Calc!$A132,'Sales RAW DATA'!$D:$D,"B4",'Sales RAW DATA'!$E:$E,Incentive_Calc!AH$5),"")</f>
        <v>0.90173287063553564</v>
      </c>
      <c r="AI132" s="44">
        <f>IFERROR(SUMIFS('Sales RAW DATA'!$G:$G,'Sales RAW DATA'!$I:$I,Incentive_Calc!$A132,'Sales RAW DATA'!$D:$D,"B4",'Sales RAW DATA'!$E:$E,Incentive_Calc!AI$5)/SUMIFS('Sales RAW DATA'!$F:$F,'Sales RAW DATA'!$I:$I,Incentive_Calc!$A132,'Sales RAW DATA'!$D:$D,"B4",'Sales RAW DATA'!$E:$E,Incentive_Calc!AI$5),"")</f>
        <v>0.72653677427824392</v>
      </c>
      <c r="AJ132" s="44">
        <f>IFERROR(SUMIFS('Sales RAW DATA'!$G:$G,'Sales RAW DATA'!$I:$I,Incentive_Calc!$A132,'Sales RAW DATA'!$D:$D,"B4",'Sales RAW DATA'!$E:$E,Incentive_Calc!AJ$5)/SUMIFS('Sales RAW DATA'!$F:$F,'Sales RAW DATA'!$I:$I,Incentive_Calc!$A132,'Sales RAW DATA'!$D:$D,"B4",'Sales RAW DATA'!$E:$E,Incentive_Calc!AJ$5),"")</f>
        <v>0.65052552552552556</v>
      </c>
      <c r="AK132" s="44">
        <f>SUMIFS('Sales RAW DATA'!$G:$G,'Sales RAW DATA'!$I:$I,Incentive_Calc!$A132,'Sales RAW DATA'!$D:$D,"B4")/SUMIFS('Sales RAW DATA'!$F:$F,'Sales RAW DATA'!$I:$I,Incentive_Calc!$A132,'Sales RAW DATA'!$D:$D,"B4")</f>
        <v>0.75763997486225387</v>
      </c>
      <c r="AL132" s="44">
        <f>IFERROR(SUMIFS('Sales RAW DATA'!$G:$G,'Sales RAW DATA'!$I:$I,Incentive_Calc!$A132,'Sales RAW DATA'!$D:$D,"B5",'Sales RAW DATA'!$E:$E,Incentive_Calc!AL$5)/SUMIFS('Sales RAW DATA'!$F:$F,'Sales RAW DATA'!$I:$I,Incentive_Calc!$A132,'Sales RAW DATA'!$D:$D,"B5",'Sales RAW DATA'!$E:$E,Incentive_Calc!AL$5),"")</f>
        <v>1.0595878802295502</v>
      </c>
      <c r="AM132" s="44">
        <f>IFERROR(SUMIFS('Sales RAW DATA'!$G:$G,'Sales RAW DATA'!$I:$I,Incentive_Calc!$A132,'Sales RAW DATA'!$D:$D,"B5",'Sales RAW DATA'!$E:$E,Incentive_Calc!AM$5)/SUMIFS('Sales RAW DATA'!$F:$F,'Sales RAW DATA'!$I:$I,Incentive_Calc!$A132,'Sales RAW DATA'!$D:$D,"B5",'Sales RAW DATA'!$E:$E,Incentive_Calc!AM$5),"")</f>
        <v>0.97980478940117832</v>
      </c>
      <c r="AN132" s="44">
        <f>IFERROR(SUMIFS('Sales RAW DATA'!$G:$G,'Sales RAW DATA'!$I:$I,Incentive_Calc!$A132,'Sales RAW DATA'!$D:$D,"B5",'Sales RAW DATA'!$E:$E,Incentive_Calc!AN$5)/SUMIFS('Sales RAW DATA'!$F:$F,'Sales RAW DATA'!$I:$I,Incentive_Calc!$A132,'Sales RAW DATA'!$D:$D,"B5",'Sales RAW DATA'!$E:$E,Incentive_Calc!AN$5),"")</f>
        <v>0.97184277306840883</v>
      </c>
      <c r="AO132" s="44">
        <f>SUMIFS('Sales RAW DATA'!$G:$G,'Sales RAW DATA'!$I:$I,Incentive_Calc!$A132,'Sales RAW DATA'!$D:$D,"B5")/SUMIFS('Sales RAW DATA'!$F:$F,'Sales RAW DATA'!$I:$I,Incentive_Calc!$A132,'Sales RAW DATA'!$D:$D,"B5")</f>
        <v>1.0025956675255272</v>
      </c>
      <c r="AP132" s="42">
        <f>SUM(SUMIFS('Sales RAW DATA'!$F$2:$F$22804,'Sales RAW DATA'!$I$2:$I$22804,Incentive_Calc!$A132,'Sales RAW DATA'!$D$2:$D$22804,"B1"),SUMIFS('Sales RAW DATA'!$F$2:$F$22804,'Sales RAW DATA'!$I$2:$I$22804,Incentive_Calc!$A132,'Sales RAW DATA'!$D$2:$D$22804,"B2"),SUMIFS('Sales RAW DATA'!$F$2:$F$22804,'Sales RAW DATA'!$I$2:$I$22804,Incentive_Calc!$A132,'Sales RAW DATA'!$D$2:$D$22804,"B3"),SUMIFS('Sales RAW DATA'!$F$2:$F$22804,'Sales RAW DATA'!$I$2:$I$22804,Incentive_Calc!$A132,'Sales RAW DATA'!$D$2:$D$22804,"B4"),SUMIFS('Sales RAW DATA'!$F$2:$F$22804,'Sales RAW DATA'!$I$2:$I$22804,Incentive_Calc!$A132,'Sales RAW DATA'!$D$2:$D$22804,"B5"))</f>
        <v>1143525</v>
      </c>
      <c r="AQ132" s="42">
        <f>SUM(SUMIFS('Sales RAW DATA'!$G$2:$G$22804,'Sales RAW DATA'!$I$2:$I$22804,Incentive_Calc!$A132,'Sales RAW DATA'!$D$2:$D$22804,"B1"),SUMIFS('Sales RAW DATA'!$G$2:$G$22804,'Sales RAW DATA'!$I$2:$I$22804,Incentive_Calc!$A132,'Sales RAW DATA'!$D$2:$D$22804,"B2"),SUMIFS('Sales RAW DATA'!$G$2:$G$22804,'Sales RAW DATA'!$I$2:$I$22804,Incentive_Calc!$A132,'Sales RAW DATA'!$D$2:$D$22804,"B3"),SUMIFS('Sales RAW DATA'!$G$2:$G$22804,'Sales RAW DATA'!$I$2:$I$22804,Incentive_Calc!$A132,'Sales RAW DATA'!$D$2:$D$22804,"B4"),SUMIFS('Sales RAW DATA'!$G$2:$G$22804,'Sales RAW DATA'!$I$2:$I$22804,Incentive_Calc!$A132,'Sales RAW DATA'!$D$2:$D$22804,"B5"))</f>
        <v>1122555</v>
      </c>
      <c r="AR132" s="45">
        <f t="shared" si="30"/>
        <v>98.166196628845015</v>
      </c>
      <c r="AS132" s="45">
        <f t="shared" si="31"/>
        <v>98</v>
      </c>
      <c r="AT132" s="46">
        <v>1</v>
      </c>
      <c r="AU132" s="46">
        <v>0.95</v>
      </c>
      <c r="AV132" s="43" t="str">
        <f t="shared" si="17"/>
        <v>Yes</v>
      </c>
      <c r="AW132" s="43" t="str">
        <f t="shared" si="18"/>
        <v>Yes</v>
      </c>
      <c r="AX132" s="43" t="str">
        <f t="shared" si="19"/>
        <v>Yes</v>
      </c>
      <c r="AY132" s="43" t="str">
        <f t="shared" si="32"/>
        <v>Yes</v>
      </c>
    </row>
    <row r="133" spans="1:51" x14ac:dyDescent="0.35">
      <c r="A133" s="21" t="s">
        <v>1007</v>
      </c>
      <c r="B133" s="21" t="s">
        <v>533</v>
      </c>
      <c r="C133" s="21" t="str">
        <f>_xlfn.XLOOKUP($A133,'Employee List'!$E:$E,'Employee List'!$D:$D,0)</f>
        <v>SF</v>
      </c>
      <c r="D133" s="42" t="str" cm="1">
        <f t="array" ref="D133">IFERROR(IF($G133="Yes",INDEX('Payment Plan'!$D$6:$D$42,MATCH(1,(Incentive_Calc!$C133='Payment Plan'!$B$6:$B$42)*(Incentive_Calc!$U133='Payment Plan'!$C$6:$C$42),0)),""),"")</f>
        <v/>
      </c>
      <c r="E133" s="42" t="str" cm="1">
        <f t="array" ref="E133">IFERROR(IF($H133="Yes",INDEX('Payment Plan'!$D$6:$D$42,MATCH(1,(Incentive_Calc!$C133='Payment Plan'!$B$6:$B$42)*(Incentive_Calc!$AS133='Payment Plan'!$C$6:$C$42),0)),""),"")</f>
        <v/>
      </c>
      <c r="F133" s="42">
        <f t="shared" si="20"/>
        <v>0</v>
      </c>
      <c r="G133" s="43" t="str">
        <f t="shared" si="21"/>
        <v>No</v>
      </c>
      <c r="H133" s="21" t="str">
        <f t="shared" si="22"/>
        <v>No</v>
      </c>
      <c r="I133" s="42">
        <f>IFERROR(SUMIFS('Sales RAW DATA'!$F$2:$F$30000,'Sales RAW DATA'!$I$2:$I$30000,Incentive_Calc!$A133,'Sales RAW DATA'!$E$2:$E$30000,Incentive_Calc!I$5),"")</f>
        <v>470944</v>
      </c>
      <c r="J133" s="42">
        <f>IFERROR(SUMIFS('Sales RAW DATA'!$F$2:$F$30000,'Sales RAW DATA'!$I$2:$I$30000,Incentive_Calc!$A133,'Sales RAW DATA'!$E$2:$E$30000,Incentive_Calc!J$5),"")</f>
        <v>477526</v>
      </c>
      <c r="K133" s="42">
        <f>IFERROR(SUMIFS('Sales RAW DATA'!$F$2:$F$30000,'Sales RAW DATA'!$I$2:$I$30000,Incentive_Calc!$A133,'Sales RAW DATA'!$E$2:$E$30000,Incentive_Calc!K$5),"")</f>
        <v>484332</v>
      </c>
      <c r="L133" s="42">
        <f t="shared" si="23"/>
        <v>1432802</v>
      </c>
      <c r="M133" s="42">
        <f>IFERROR(SUMIFS('Sales RAW DATA'!$G$2:$G$30000,'Sales RAW DATA'!$I$2:$I$30000,Incentive_Calc!$A133,'Sales RAW DATA'!$E$2:$E$30000,Incentive_Calc!M$5),"")</f>
        <v>376498</v>
      </c>
      <c r="N133" s="42">
        <f>IFERROR(SUMIFS('Sales RAW DATA'!$G$2:$G$30000,'Sales RAW DATA'!$I$2:$I$30000,Incentive_Calc!$A133,'Sales RAW DATA'!$E$2:$E$30000,Incentive_Calc!N$5),"")</f>
        <v>439245</v>
      </c>
      <c r="O133" s="42">
        <f>IFERROR(SUMIFS('Sales RAW DATA'!$G$2:$G$30000,'Sales RAW DATA'!$I$2:$I$30000,Incentive_Calc!$A133,'Sales RAW DATA'!$E$2:$E$30000,Incentive_Calc!O$5),"")</f>
        <v>406894</v>
      </c>
      <c r="P133" s="42">
        <f t="shared" si="24"/>
        <v>1222637</v>
      </c>
      <c r="Q133" s="44">
        <f t="shared" si="25"/>
        <v>0.79945386287966302</v>
      </c>
      <c r="R133" s="44">
        <f t="shared" si="26"/>
        <v>0.91983473151200146</v>
      </c>
      <c r="S133" s="44">
        <f t="shared" si="27"/>
        <v>0.84011380623208876</v>
      </c>
      <c r="T133" s="45">
        <f t="shared" si="28"/>
        <v>85.33188814644312</v>
      </c>
      <c r="U133" s="45">
        <f t="shared" si="29"/>
        <v>85</v>
      </c>
      <c r="V133" s="44">
        <f>IFERROR(SUMIFS('Sales RAW DATA'!$G:$G,'Sales RAW DATA'!$I:$I,Incentive_Calc!$A133,'Sales RAW DATA'!$D:$D,"B1",'Sales RAW DATA'!$E:$E,Incentive_Calc!V$5)/SUMIFS('Sales RAW DATA'!$F:$F,'Sales RAW DATA'!$I:$I,Incentive_Calc!$A133,'Sales RAW DATA'!$D:$D,"B1",'Sales RAW DATA'!$E:$E,Incentive_Calc!V$5),"")</f>
        <v>0.40922700492579117</v>
      </c>
      <c r="W133" s="44">
        <f>IFERROR(SUMIFS('Sales RAW DATA'!$G:$G,'Sales RAW DATA'!$I:$I,Incentive_Calc!$A133,'Sales RAW DATA'!$D:$D,"B1",'Sales RAW DATA'!$E:$E,Incentive_Calc!W$5)/SUMIFS('Sales RAW DATA'!$F:$F,'Sales RAW DATA'!$I:$I,Incentive_Calc!$A133,'Sales RAW DATA'!$D:$D,"B1",'Sales RAW DATA'!$E:$E,Incentive_Calc!W$5),"")</f>
        <v>0.34124267754887116</v>
      </c>
      <c r="X133" s="44">
        <f>IFERROR(SUMIFS('Sales RAW DATA'!$G:$G,'Sales RAW DATA'!$I:$I,Incentive_Calc!$A133,'Sales RAW DATA'!$D:$D,"B1",'Sales RAW DATA'!$E:$E,Incentive_Calc!X$5)/SUMIFS('Sales RAW DATA'!$F:$F,'Sales RAW DATA'!$I:$I,Incentive_Calc!$A133,'Sales RAW DATA'!$D:$D,"B1",'Sales RAW DATA'!$E:$E,Incentive_Calc!X$5),"")</f>
        <v>0.31847797313567933</v>
      </c>
      <c r="Y133" s="44">
        <f>SUMIFS('Sales RAW DATA'!$G:$G,'Sales RAW DATA'!$I:$I,Incentive_Calc!$A133,'Sales RAW DATA'!$D:$D,"B1")/SUMIFS('Sales RAW DATA'!$F:$F,'Sales RAW DATA'!$I:$I,Incentive_Calc!$A133,'Sales RAW DATA'!$D:$D,"B1")</f>
        <v>0.35717218479174417</v>
      </c>
      <c r="Z133" s="44">
        <f>IFERROR(SUMIFS('Sales RAW DATA'!$G:$G,'Sales RAW DATA'!$I:$I,Incentive_Calc!$A133,'Sales RAW DATA'!$D:$D,"B2",'Sales RAW DATA'!$E:$E,Incentive_Calc!Z$5)/SUMIFS('Sales RAW DATA'!$F:$F,'Sales RAW DATA'!$I:$I,Incentive_Calc!$A133,'Sales RAW DATA'!$D:$D,"B2",'Sales RAW DATA'!$E:$E,Incentive_Calc!Z$5),"")</f>
        <v>0.6396739587126411</v>
      </c>
      <c r="AA133" s="44">
        <f>IFERROR(SUMIFS('Sales RAW DATA'!$G:$G,'Sales RAW DATA'!$I:$I,Incentive_Calc!$A133,'Sales RAW DATA'!$D:$D,"B2",'Sales RAW DATA'!$E:$E,Incentive_Calc!AA$5)/SUMIFS('Sales RAW DATA'!$F:$F,'Sales RAW DATA'!$I:$I,Incentive_Calc!$A133,'Sales RAW DATA'!$D:$D,"B2",'Sales RAW DATA'!$E:$E,Incentive_Calc!AA$5),"")</f>
        <v>0.6925654116145501</v>
      </c>
      <c r="AB133" s="44">
        <f>IFERROR(SUMIFS('Sales RAW DATA'!$G:$G,'Sales RAW DATA'!$I:$I,Incentive_Calc!$A133,'Sales RAW DATA'!$D:$D,"B2",'Sales RAW DATA'!$E:$E,Incentive_Calc!AB$5)/SUMIFS('Sales RAW DATA'!$F:$F,'Sales RAW DATA'!$I:$I,Incentive_Calc!$A133,'Sales RAW DATA'!$D:$D,"B2",'Sales RAW DATA'!$E:$E,Incentive_Calc!AB$5),"")</f>
        <v>0.50423199666990426</v>
      </c>
      <c r="AC133" s="44">
        <f>SUMIFS('Sales RAW DATA'!$G:$G,'Sales RAW DATA'!$I:$I,Incentive_Calc!$A133,'Sales RAW DATA'!$D:$D,"B2")/SUMIFS('Sales RAW DATA'!$F:$F,'Sales RAW DATA'!$I:$I,Incentive_Calc!$A133,'Sales RAW DATA'!$D:$D,"B2")</f>
        <v>0.61322980684811235</v>
      </c>
      <c r="AD133" s="44">
        <f>IFERROR(SUMIFS('Sales RAW DATA'!$G:$G,'Sales RAW DATA'!$I:$I,Incentive_Calc!$A133,'Sales RAW DATA'!$D:$D,"B3",'Sales RAW DATA'!$E:$E,Incentive_Calc!AD$5)/SUMIFS('Sales RAW DATA'!$F:$F,'Sales RAW DATA'!$I:$I,Incentive_Calc!$A133,'Sales RAW DATA'!$D:$D,"B3",'Sales RAW DATA'!$E:$E,Incentive_Calc!AD$5),"")</f>
        <v>0.78735702865576185</v>
      </c>
      <c r="AE133" s="44">
        <f>IFERROR(SUMIFS('Sales RAW DATA'!$G:$G,'Sales RAW DATA'!$I:$I,Incentive_Calc!$A133,'Sales RAW DATA'!$D:$D,"B3",'Sales RAW DATA'!$E:$E,Incentive_Calc!AE$5)/SUMIFS('Sales RAW DATA'!$F:$F,'Sales RAW DATA'!$I:$I,Incentive_Calc!$A133,'Sales RAW DATA'!$D:$D,"B3",'Sales RAW DATA'!$E:$E,Incentive_Calc!AE$5),"")</f>
        <v>1.3421375828241324</v>
      </c>
      <c r="AF133" s="44">
        <f>IFERROR(SUMIFS('Sales RAW DATA'!$G:$G,'Sales RAW DATA'!$I:$I,Incentive_Calc!$A133,'Sales RAW DATA'!$D:$D,"B3",'Sales RAW DATA'!$E:$E,Incentive_Calc!AF$5)/SUMIFS('Sales RAW DATA'!$F:$F,'Sales RAW DATA'!$I:$I,Incentive_Calc!$A133,'Sales RAW DATA'!$D:$D,"B3",'Sales RAW DATA'!$E:$E,Incentive_Calc!AF$5),"")</f>
        <v>1.0784261878949735</v>
      </c>
      <c r="AG133" s="44">
        <f>SUMIFS('Sales RAW DATA'!$G:$G,'Sales RAW DATA'!$I:$I,Incentive_Calc!$A133,'Sales RAW DATA'!$D:$D,"B3")/SUMIFS('Sales RAW DATA'!$F:$F,'Sales RAW DATA'!$I:$I,Incentive_Calc!$A133,'Sales RAW DATA'!$D:$D,"B3")</f>
        <v>1.0709691781319113</v>
      </c>
      <c r="AH133" s="44">
        <f>IFERROR(SUMIFS('Sales RAW DATA'!$G:$G,'Sales RAW DATA'!$I:$I,Incentive_Calc!$A133,'Sales RAW DATA'!$D:$D,"B4",'Sales RAW DATA'!$E:$E,Incentive_Calc!AH$5)/SUMIFS('Sales RAW DATA'!$F:$F,'Sales RAW DATA'!$I:$I,Incentive_Calc!$A133,'Sales RAW DATA'!$D:$D,"B4",'Sales RAW DATA'!$E:$E,Incentive_Calc!AH$5),"")</f>
        <v>0.83327932598833443</v>
      </c>
      <c r="AI133" s="44">
        <f>IFERROR(SUMIFS('Sales RAW DATA'!$G:$G,'Sales RAW DATA'!$I:$I,Incentive_Calc!$A133,'Sales RAW DATA'!$D:$D,"B4",'Sales RAW DATA'!$E:$E,Incentive_Calc!AI$5)/SUMIFS('Sales RAW DATA'!$F:$F,'Sales RAW DATA'!$I:$I,Incentive_Calc!$A133,'Sales RAW DATA'!$D:$D,"B4",'Sales RAW DATA'!$E:$E,Incentive_Calc!AI$5),"")</f>
        <v>0.88615417976797139</v>
      </c>
      <c r="AJ133" s="44">
        <f>IFERROR(SUMIFS('Sales RAW DATA'!$G:$G,'Sales RAW DATA'!$I:$I,Incentive_Calc!$A133,'Sales RAW DATA'!$D:$D,"B4",'Sales RAW DATA'!$E:$E,Incentive_Calc!AJ$5)/SUMIFS('Sales RAW DATA'!$F:$F,'Sales RAW DATA'!$I:$I,Incentive_Calc!$A133,'Sales RAW DATA'!$D:$D,"B4",'Sales RAW DATA'!$E:$E,Incentive_Calc!AJ$5),"")</f>
        <v>1.430892754731409</v>
      </c>
      <c r="AK133" s="44">
        <f>SUMIFS('Sales RAW DATA'!$G:$G,'Sales RAW DATA'!$I:$I,Incentive_Calc!$A133,'Sales RAW DATA'!$D:$D,"B4")/SUMIFS('Sales RAW DATA'!$F:$F,'Sales RAW DATA'!$I:$I,Incentive_Calc!$A133,'Sales RAW DATA'!$D:$D,"B4")</f>
        <v>1.0488868383676644</v>
      </c>
      <c r="AL133" s="44">
        <f>IFERROR(SUMIFS('Sales RAW DATA'!$G:$G,'Sales RAW DATA'!$I:$I,Incentive_Calc!$A133,'Sales RAW DATA'!$D:$D,"B5",'Sales RAW DATA'!$E:$E,Incentive_Calc!AL$5)/SUMIFS('Sales RAW DATA'!$F:$F,'Sales RAW DATA'!$I:$I,Incentive_Calc!$A133,'Sales RAW DATA'!$D:$D,"B5",'Sales RAW DATA'!$E:$E,Incentive_Calc!AL$5),"")</f>
        <v>1.9488790920176344</v>
      </c>
      <c r="AM133" s="44">
        <f>IFERROR(SUMIFS('Sales RAW DATA'!$G:$G,'Sales RAW DATA'!$I:$I,Incentive_Calc!$A133,'Sales RAW DATA'!$D:$D,"B5",'Sales RAW DATA'!$E:$E,Incentive_Calc!AM$5)/SUMIFS('Sales RAW DATA'!$F:$F,'Sales RAW DATA'!$I:$I,Incentive_Calc!$A133,'Sales RAW DATA'!$D:$D,"B5",'Sales RAW DATA'!$E:$E,Incentive_Calc!AM$5),"")</f>
        <v>1.2138790804929018</v>
      </c>
      <c r="AN133" s="44">
        <f>IFERROR(SUMIFS('Sales RAW DATA'!$G:$G,'Sales RAW DATA'!$I:$I,Incentive_Calc!$A133,'Sales RAW DATA'!$D:$D,"B5",'Sales RAW DATA'!$E:$E,Incentive_Calc!AN$5)/SUMIFS('Sales RAW DATA'!$F:$F,'Sales RAW DATA'!$I:$I,Incentive_Calc!$A133,'Sales RAW DATA'!$D:$D,"B5",'Sales RAW DATA'!$E:$E,Incentive_Calc!AN$5),"")</f>
        <v>1.505771495877503</v>
      </c>
      <c r="AO133" s="44">
        <f>SUMIFS('Sales RAW DATA'!$G:$G,'Sales RAW DATA'!$I:$I,Incentive_Calc!$A133,'Sales RAW DATA'!$D:$D,"B5")/SUMIFS('Sales RAW DATA'!$F:$F,'Sales RAW DATA'!$I:$I,Incentive_Calc!$A133,'Sales RAW DATA'!$D:$D,"B5")</f>
        <v>1.5238376304563626</v>
      </c>
      <c r="AP133" s="42">
        <f>SUM(SUMIFS('Sales RAW DATA'!$F$2:$F$22804,'Sales RAW DATA'!$I$2:$I$22804,Incentive_Calc!$A133,'Sales RAW DATA'!$D$2:$D$22804,"B1"),SUMIFS('Sales RAW DATA'!$F$2:$F$22804,'Sales RAW DATA'!$I$2:$I$22804,Incentive_Calc!$A133,'Sales RAW DATA'!$D$2:$D$22804,"B2"),SUMIFS('Sales RAW DATA'!$F$2:$F$22804,'Sales RAW DATA'!$I$2:$I$22804,Incentive_Calc!$A133,'Sales RAW DATA'!$D$2:$D$22804,"B3"),SUMIFS('Sales RAW DATA'!$F$2:$F$22804,'Sales RAW DATA'!$I$2:$I$22804,Incentive_Calc!$A133,'Sales RAW DATA'!$D$2:$D$22804,"B4"),SUMIFS('Sales RAW DATA'!$F$2:$F$22804,'Sales RAW DATA'!$I$2:$I$22804,Incentive_Calc!$A133,'Sales RAW DATA'!$D$2:$D$22804,"B5"))</f>
        <v>826692</v>
      </c>
      <c r="AQ133" s="42">
        <f>SUM(SUMIFS('Sales RAW DATA'!$G$2:$G$22804,'Sales RAW DATA'!$I$2:$I$22804,Incentive_Calc!$A133,'Sales RAW DATA'!$D$2:$D$22804,"B1"),SUMIFS('Sales RAW DATA'!$G$2:$G$22804,'Sales RAW DATA'!$I$2:$I$22804,Incentive_Calc!$A133,'Sales RAW DATA'!$D$2:$D$22804,"B2"),SUMIFS('Sales RAW DATA'!$G$2:$G$22804,'Sales RAW DATA'!$I$2:$I$22804,Incentive_Calc!$A133,'Sales RAW DATA'!$D$2:$D$22804,"B3"),SUMIFS('Sales RAW DATA'!$G$2:$G$22804,'Sales RAW DATA'!$I$2:$I$22804,Incentive_Calc!$A133,'Sales RAW DATA'!$D$2:$D$22804,"B4"),SUMIFS('Sales RAW DATA'!$G$2:$G$22804,'Sales RAW DATA'!$I$2:$I$22804,Incentive_Calc!$A133,'Sales RAW DATA'!$D$2:$D$22804,"B5"))</f>
        <v>590716</v>
      </c>
      <c r="AR133" s="45">
        <f t="shared" si="30"/>
        <v>71.455390883182616</v>
      </c>
      <c r="AS133" s="45">
        <f t="shared" si="31"/>
        <v>71</v>
      </c>
      <c r="AT133" s="46">
        <v>1.1399999999999999</v>
      </c>
      <c r="AU133" s="46">
        <v>0.78</v>
      </c>
      <c r="AV133" s="43" t="str">
        <f t="shared" si="17"/>
        <v>Yes</v>
      </c>
      <c r="AW133" s="43" t="str">
        <f t="shared" si="18"/>
        <v>Yes</v>
      </c>
      <c r="AX133" s="43" t="str">
        <f t="shared" si="19"/>
        <v>Yes</v>
      </c>
      <c r="AY133" s="43" t="str">
        <f t="shared" si="32"/>
        <v>Yes</v>
      </c>
    </row>
    <row r="134" spans="1:51" x14ac:dyDescent="0.35">
      <c r="A134" s="21" t="s">
        <v>1008</v>
      </c>
      <c r="B134" s="21" t="s">
        <v>534</v>
      </c>
      <c r="C134" s="21" t="str">
        <f>_xlfn.XLOOKUP($A134,'Employee List'!$E:$E,'Employee List'!$D:$D,0)</f>
        <v>SF</v>
      </c>
      <c r="D134" s="42" t="str" cm="1">
        <f t="array" ref="D134">IFERROR(IF($G134="Yes",INDEX('Payment Plan'!$D$6:$D$42,MATCH(1,(Incentive_Calc!$C134='Payment Plan'!$B$6:$B$42)*(Incentive_Calc!$U134='Payment Plan'!$C$6:$C$42),0)),""),"")</f>
        <v/>
      </c>
      <c r="E134" s="42" t="str" cm="1">
        <f t="array" ref="E134">IFERROR(IF($H134="Yes",INDEX('Payment Plan'!$D$6:$D$42,MATCH(1,(Incentive_Calc!$C134='Payment Plan'!$B$6:$B$42)*(Incentive_Calc!$AS134='Payment Plan'!$C$6:$C$42),0)),""),"")</f>
        <v/>
      </c>
      <c r="F134" s="42">
        <f t="shared" si="20"/>
        <v>0</v>
      </c>
      <c r="G134" s="43" t="str">
        <f t="shared" si="21"/>
        <v>No</v>
      </c>
      <c r="H134" s="21" t="str">
        <f t="shared" si="22"/>
        <v>No</v>
      </c>
      <c r="I134" s="42">
        <f>IFERROR(SUMIFS('Sales RAW DATA'!$F$2:$F$30000,'Sales RAW DATA'!$I$2:$I$30000,Incentive_Calc!$A134,'Sales RAW DATA'!$E$2:$E$30000,Incentive_Calc!I$5),"")</f>
        <v>977371</v>
      </c>
      <c r="J134" s="42">
        <f>IFERROR(SUMIFS('Sales RAW DATA'!$F$2:$F$30000,'Sales RAW DATA'!$I$2:$I$30000,Incentive_Calc!$A134,'Sales RAW DATA'!$E$2:$E$30000,Incentive_Calc!J$5),"")</f>
        <v>978779</v>
      </c>
      <c r="K134" s="42">
        <f>IFERROR(SUMIFS('Sales RAW DATA'!$F$2:$F$30000,'Sales RAW DATA'!$I$2:$I$30000,Incentive_Calc!$A134,'Sales RAW DATA'!$E$2:$E$30000,Incentive_Calc!K$5),"")</f>
        <v>997481</v>
      </c>
      <c r="L134" s="42">
        <f t="shared" si="23"/>
        <v>2953631</v>
      </c>
      <c r="M134" s="42">
        <f>IFERROR(SUMIFS('Sales RAW DATA'!$G$2:$G$30000,'Sales RAW DATA'!$I$2:$I$30000,Incentive_Calc!$A134,'Sales RAW DATA'!$E$2:$E$30000,Incentive_Calc!M$5),"")</f>
        <v>887245</v>
      </c>
      <c r="N134" s="42">
        <f>IFERROR(SUMIFS('Sales RAW DATA'!$G$2:$G$30000,'Sales RAW DATA'!$I$2:$I$30000,Incentive_Calc!$A134,'Sales RAW DATA'!$E$2:$E$30000,Incentive_Calc!N$5),"")</f>
        <v>855869</v>
      </c>
      <c r="O134" s="42">
        <f>IFERROR(SUMIFS('Sales RAW DATA'!$G$2:$G$30000,'Sales RAW DATA'!$I$2:$I$30000,Incentive_Calc!$A134,'Sales RAW DATA'!$E$2:$E$30000,Incentive_Calc!O$5),"")</f>
        <v>774499</v>
      </c>
      <c r="P134" s="42">
        <f t="shared" si="24"/>
        <v>2517613</v>
      </c>
      <c r="Q134" s="44">
        <f t="shared" si="25"/>
        <v>0.90778731924724598</v>
      </c>
      <c r="R134" s="44">
        <f t="shared" si="26"/>
        <v>0.87442517667420327</v>
      </c>
      <c r="S134" s="44">
        <f t="shared" si="27"/>
        <v>0.77645488986757638</v>
      </c>
      <c r="T134" s="45">
        <f t="shared" si="28"/>
        <v>85.237898708403321</v>
      </c>
      <c r="U134" s="45">
        <f t="shared" si="29"/>
        <v>85</v>
      </c>
      <c r="V134" s="44">
        <f>IFERROR(SUMIFS('Sales RAW DATA'!$G:$G,'Sales RAW DATA'!$I:$I,Incentive_Calc!$A134,'Sales RAW DATA'!$D:$D,"B1",'Sales RAW DATA'!$E:$E,Incentive_Calc!V$5)/SUMIFS('Sales RAW DATA'!$F:$F,'Sales RAW DATA'!$I:$I,Incentive_Calc!$A134,'Sales RAW DATA'!$D:$D,"B1",'Sales RAW DATA'!$E:$E,Incentive_Calc!V$5),"")</f>
        <v>0.96008589777354592</v>
      </c>
      <c r="W134" s="44">
        <f>IFERROR(SUMIFS('Sales RAW DATA'!$G:$G,'Sales RAW DATA'!$I:$I,Incentive_Calc!$A134,'Sales RAW DATA'!$D:$D,"B1",'Sales RAW DATA'!$E:$E,Incentive_Calc!W$5)/SUMIFS('Sales RAW DATA'!$F:$F,'Sales RAW DATA'!$I:$I,Incentive_Calc!$A134,'Sales RAW DATA'!$D:$D,"B1",'Sales RAW DATA'!$E:$E,Incentive_Calc!W$5),"")</f>
        <v>0.66299994593493061</v>
      </c>
      <c r="X134" s="44">
        <f>IFERROR(SUMIFS('Sales RAW DATA'!$G:$G,'Sales RAW DATA'!$I:$I,Incentive_Calc!$A134,'Sales RAW DATA'!$D:$D,"B1",'Sales RAW DATA'!$E:$E,Incentive_Calc!X$5)/SUMIFS('Sales RAW DATA'!$F:$F,'Sales RAW DATA'!$I:$I,Incentive_Calc!$A134,'Sales RAW DATA'!$D:$D,"B1",'Sales RAW DATA'!$E:$E,Incentive_Calc!X$5),"")</f>
        <v>0.55875579508327267</v>
      </c>
      <c r="Y134" s="44">
        <f>SUMIFS('Sales RAW DATA'!$G:$G,'Sales RAW DATA'!$I:$I,Incentive_Calc!$A134,'Sales RAW DATA'!$D:$D,"B1")/SUMIFS('Sales RAW DATA'!$F:$F,'Sales RAW DATA'!$I:$I,Incentive_Calc!$A134,'Sales RAW DATA'!$D:$D,"B1")</f>
        <v>0.73124318164446578</v>
      </c>
      <c r="Z134" s="44">
        <f>IFERROR(SUMIFS('Sales RAW DATA'!$G:$G,'Sales RAW DATA'!$I:$I,Incentive_Calc!$A134,'Sales RAW DATA'!$D:$D,"B2",'Sales RAW DATA'!$E:$E,Incentive_Calc!Z$5)/SUMIFS('Sales RAW DATA'!$F:$F,'Sales RAW DATA'!$I:$I,Incentive_Calc!$A134,'Sales RAW DATA'!$D:$D,"B2",'Sales RAW DATA'!$E:$E,Incentive_Calc!Z$5),"")</f>
        <v>0.3750088629434426</v>
      </c>
      <c r="AA134" s="44">
        <f>IFERROR(SUMIFS('Sales RAW DATA'!$G:$G,'Sales RAW DATA'!$I:$I,Incentive_Calc!$A134,'Sales RAW DATA'!$D:$D,"B2",'Sales RAW DATA'!$E:$E,Incentive_Calc!AA$5)/SUMIFS('Sales RAW DATA'!$F:$F,'Sales RAW DATA'!$I:$I,Incentive_Calc!$A134,'Sales RAW DATA'!$D:$D,"B2",'Sales RAW DATA'!$E:$E,Incentive_Calc!AA$5),"")</f>
        <v>0.45140388768898487</v>
      </c>
      <c r="AB134" s="44">
        <f>IFERROR(SUMIFS('Sales RAW DATA'!$G:$G,'Sales RAW DATA'!$I:$I,Incentive_Calc!$A134,'Sales RAW DATA'!$D:$D,"B2",'Sales RAW DATA'!$E:$E,Incentive_Calc!AB$5)/SUMIFS('Sales RAW DATA'!$F:$F,'Sales RAW DATA'!$I:$I,Incentive_Calc!$A134,'Sales RAW DATA'!$D:$D,"B2",'Sales RAW DATA'!$E:$E,Incentive_Calc!AB$5),"")</f>
        <v>0.44846648026807251</v>
      </c>
      <c r="AC134" s="44">
        <f>SUMIFS('Sales RAW DATA'!$G:$G,'Sales RAW DATA'!$I:$I,Incentive_Calc!$A134,'Sales RAW DATA'!$D:$D,"B2")/SUMIFS('Sales RAW DATA'!$F:$F,'Sales RAW DATA'!$I:$I,Incentive_Calc!$A134,'Sales RAW DATA'!$D:$D,"B2")</f>
        <v>0.42686212822977659</v>
      </c>
      <c r="AD134" s="44">
        <f>IFERROR(SUMIFS('Sales RAW DATA'!$G:$G,'Sales RAW DATA'!$I:$I,Incentive_Calc!$A134,'Sales RAW DATA'!$D:$D,"B3",'Sales RAW DATA'!$E:$E,Incentive_Calc!AD$5)/SUMIFS('Sales RAW DATA'!$F:$F,'Sales RAW DATA'!$I:$I,Incentive_Calc!$A134,'Sales RAW DATA'!$D:$D,"B3",'Sales RAW DATA'!$E:$E,Incentive_Calc!AD$5),"")</f>
        <v>0.85179369489068724</v>
      </c>
      <c r="AE134" s="44">
        <f>IFERROR(SUMIFS('Sales RAW DATA'!$G:$G,'Sales RAW DATA'!$I:$I,Incentive_Calc!$A134,'Sales RAW DATA'!$D:$D,"B3",'Sales RAW DATA'!$E:$E,Incentive_Calc!AE$5)/SUMIFS('Sales RAW DATA'!$F:$F,'Sales RAW DATA'!$I:$I,Incentive_Calc!$A134,'Sales RAW DATA'!$D:$D,"B3",'Sales RAW DATA'!$E:$E,Incentive_Calc!AE$5),"")</f>
        <v>0.99300141964085575</v>
      </c>
      <c r="AF134" s="44">
        <f>IFERROR(SUMIFS('Sales RAW DATA'!$G:$G,'Sales RAW DATA'!$I:$I,Incentive_Calc!$A134,'Sales RAW DATA'!$D:$D,"B3",'Sales RAW DATA'!$E:$E,Incentive_Calc!AF$5)/SUMIFS('Sales RAW DATA'!$F:$F,'Sales RAW DATA'!$I:$I,Incentive_Calc!$A134,'Sales RAW DATA'!$D:$D,"B3",'Sales RAW DATA'!$E:$E,Incentive_Calc!AF$5),"")</f>
        <v>1.5925902199444801</v>
      </c>
      <c r="AG134" s="44">
        <f>SUMIFS('Sales RAW DATA'!$G:$G,'Sales RAW DATA'!$I:$I,Incentive_Calc!$A134,'Sales RAW DATA'!$D:$D,"B3")/SUMIFS('Sales RAW DATA'!$F:$F,'Sales RAW DATA'!$I:$I,Incentive_Calc!$A134,'Sales RAW DATA'!$D:$D,"B3")</f>
        <v>1.1661914999688416</v>
      </c>
      <c r="AH134" s="44">
        <f>IFERROR(SUMIFS('Sales RAW DATA'!$G:$G,'Sales RAW DATA'!$I:$I,Incentive_Calc!$A134,'Sales RAW DATA'!$D:$D,"B4",'Sales RAW DATA'!$E:$E,Incentive_Calc!AH$5)/SUMIFS('Sales RAW DATA'!$F:$F,'Sales RAW DATA'!$I:$I,Incentive_Calc!$A134,'Sales RAW DATA'!$D:$D,"B4",'Sales RAW DATA'!$E:$E,Incentive_Calc!AH$5),"")</f>
        <v>0.95972296403961155</v>
      </c>
      <c r="AI134" s="44">
        <f>IFERROR(SUMIFS('Sales RAW DATA'!$G:$G,'Sales RAW DATA'!$I:$I,Incentive_Calc!$A134,'Sales RAW DATA'!$D:$D,"B4",'Sales RAW DATA'!$E:$E,Incentive_Calc!AI$5)/SUMIFS('Sales RAW DATA'!$F:$F,'Sales RAW DATA'!$I:$I,Incentive_Calc!$A134,'Sales RAW DATA'!$D:$D,"B4",'Sales RAW DATA'!$E:$E,Incentive_Calc!AI$5),"")</f>
        <v>0.93785098275170475</v>
      </c>
      <c r="AJ134" s="44">
        <f>IFERROR(SUMIFS('Sales RAW DATA'!$G:$G,'Sales RAW DATA'!$I:$I,Incentive_Calc!$A134,'Sales RAW DATA'!$D:$D,"B4",'Sales RAW DATA'!$E:$E,Incentive_Calc!AJ$5)/SUMIFS('Sales RAW DATA'!$F:$F,'Sales RAW DATA'!$I:$I,Incentive_Calc!$A134,'Sales RAW DATA'!$D:$D,"B4",'Sales RAW DATA'!$E:$E,Incentive_Calc!AJ$5),"")</f>
        <v>0.66218730450184027</v>
      </c>
      <c r="AK134" s="44">
        <f>SUMIFS('Sales RAW DATA'!$G:$G,'Sales RAW DATA'!$I:$I,Incentive_Calc!$A134,'Sales RAW DATA'!$D:$D,"B4")/SUMIFS('Sales RAW DATA'!$F:$F,'Sales RAW DATA'!$I:$I,Incentive_Calc!$A134,'Sales RAW DATA'!$D:$D,"B4")</f>
        <v>0.84979661358822933</v>
      </c>
      <c r="AL134" s="44">
        <f>IFERROR(SUMIFS('Sales RAW DATA'!$G:$G,'Sales RAW DATA'!$I:$I,Incentive_Calc!$A134,'Sales RAW DATA'!$D:$D,"B5",'Sales RAW DATA'!$E:$E,Incentive_Calc!AL$5)/SUMIFS('Sales RAW DATA'!$F:$F,'Sales RAW DATA'!$I:$I,Incentive_Calc!$A134,'Sales RAW DATA'!$D:$D,"B5",'Sales RAW DATA'!$E:$E,Incentive_Calc!AL$5),"")</f>
        <v>0.96551650143770651</v>
      </c>
      <c r="AM134" s="44">
        <f>IFERROR(SUMIFS('Sales RAW DATA'!$G:$G,'Sales RAW DATA'!$I:$I,Incentive_Calc!$A134,'Sales RAW DATA'!$D:$D,"B5",'Sales RAW DATA'!$E:$E,Incentive_Calc!AM$5)/SUMIFS('Sales RAW DATA'!$F:$F,'Sales RAW DATA'!$I:$I,Incentive_Calc!$A134,'Sales RAW DATA'!$D:$D,"B5",'Sales RAW DATA'!$E:$E,Incentive_Calc!AM$5),"")</f>
        <v>1.3388394558128067</v>
      </c>
      <c r="AN134" s="44">
        <f>IFERROR(SUMIFS('Sales RAW DATA'!$G:$G,'Sales RAW DATA'!$I:$I,Incentive_Calc!$A134,'Sales RAW DATA'!$D:$D,"B5",'Sales RAW DATA'!$E:$E,Incentive_Calc!AN$5)/SUMIFS('Sales RAW DATA'!$F:$F,'Sales RAW DATA'!$I:$I,Incentive_Calc!$A134,'Sales RAW DATA'!$D:$D,"B5",'Sales RAW DATA'!$E:$E,Incentive_Calc!AN$5),"")</f>
        <v>0.87842188321935821</v>
      </c>
      <c r="AO134" s="44">
        <f>SUMIFS('Sales RAW DATA'!$G:$G,'Sales RAW DATA'!$I:$I,Incentive_Calc!$A134,'Sales RAW DATA'!$D:$D,"B5")/SUMIFS('Sales RAW DATA'!$F:$F,'Sales RAW DATA'!$I:$I,Incentive_Calc!$A134,'Sales RAW DATA'!$D:$D,"B5")</f>
        <v>1.055735743527648</v>
      </c>
      <c r="AP134" s="42">
        <f>SUM(SUMIFS('Sales RAW DATA'!$F$2:$F$22804,'Sales RAW DATA'!$I$2:$I$22804,Incentive_Calc!$A134,'Sales RAW DATA'!$D$2:$D$22804,"B1"),SUMIFS('Sales RAW DATA'!$F$2:$F$22804,'Sales RAW DATA'!$I$2:$I$22804,Incentive_Calc!$A134,'Sales RAW DATA'!$D$2:$D$22804,"B2"),SUMIFS('Sales RAW DATA'!$F$2:$F$22804,'Sales RAW DATA'!$I$2:$I$22804,Incentive_Calc!$A134,'Sales RAW DATA'!$D$2:$D$22804,"B3"),SUMIFS('Sales RAW DATA'!$F$2:$F$22804,'Sales RAW DATA'!$I$2:$I$22804,Incentive_Calc!$A134,'Sales RAW DATA'!$D$2:$D$22804,"B4"),SUMIFS('Sales RAW DATA'!$F$2:$F$22804,'Sales RAW DATA'!$I$2:$I$22804,Incentive_Calc!$A134,'Sales RAW DATA'!$D$2:$D$22804,"B5"))</f>
        <v>1609333</v>
      </c>
      <c r="AQ134" s="42">
        <f>SUM(SUMIFS('Sales RAW DATA'!$G$2:$G$22804,'Sales RAW DATA'!$I$2:$I$22804,Incentive_Calc!$A134,'Sales RAW DATA'!$D$2:$D$22804,"B1"),SUMIFS('Sales RAW DATA'!$G$2:$G$22804,'Sales RAW DATA'!$I$2:$I$22804,Incentive_Calc!$A134,'Sales RAW DATA'!$D$2:$D$22804,"B2"),SUMIFS('Sales RAW DATA'!$G$2:$G$22804,'Sales RAW DATA'!$I$2:$I$22804,Incentive_Calc!$A134,'Sales RAW DATA'!$D$2:$D$22804,"B3"),SUMIFS('Sales RAW DATA'!$G$2:$G$22804,'Sales RAW DATA'!$I$2:$I$22804,Incentive_Calc!$A134,'Sales RAW DATA'!$D$2:$D$22804,"B4"),SUMIFS('Sales RAW DATA'!$G$2:$G$22804,'Sales RAW DATA'!$I$2:$I$22804,Incentive_Calc!$A134,'Sales RAW DATA'!$D$2:$D$22804,"B5"))</f>
        <v>1334031</v>
      </c>
      <c r="AR134" s="45">
        <f t="shared" si="30"/>
        <v>82.893409878502453</v>
      </c>
      <c r="AS134" s="45">
        <f t="shared" si="31"/>
        <v>82</v>
      </c>
      <c r="AT134" s="46">
        <v>1.18</v>
      </c>
      <c r="AU134" s="46">
        <v>0.82</v>
      </c>
      <c r="AV134" s="43" t="str">
        <f t="shared" ref="AV134:AV197" si="33">IF((IF(AND(Q134&gt;=0.795,Q134&lt;0.8),ROUND(Q134,1),Q134))&gt;=0.8,"Yes","No")</f>
        <v>Yes</v>
      </c>
      <c r="AW134" s="43" t="str">
        <f t="shared" ref="AW134:AW197" si="34">IF((IF(AND(R134&gt;=0.795,R134&lt;0.8),ROUND(R134,1),R134))&gt;=0.8,"Yes","No")</f>
        <v>Yes</v>
      </c>
      <c r="AX134" s="43" t="str">
        <f t="shared" ref="AX134:AX197" si="35">IF((IF(AND(S134&gt;=0.795,S134&lt;0.8),ROUND(S134,1),S134))&gt;=0.8,"Yes","No")</f>
        <v>No</v>
      </c>
      <c r="AY134" s="43" t="str">
        <f t="shared" si="32"/>
        <v>Yes</v>
      </c>
    </row>
    <row r="135" spans="1:51" x14ac:dyDescent="0.35">
      <c r="A135" s="21" t="s">
        <v>1009</v>
      </c>
      <c r="B135" s="21" t="s">
        <v>535</v>
      </c>
      <c r="C135" s="21" t="str">
        <f>_xlfn.XLOOKUP($A135,'Employee List'!$E:$E,'Employee List'!$D:$D,0)</f>
        <v>SF</v>
      </c>
      <c r="D135" s="42" t="str" cm="1">
        <f t="array" ref="D135">IFERROR(IF($G135="Yes",INDEX('Payment Plan'!$D$6:$D$42,MATCH(1,(Incentive_Calc!$C135='Payment Plan'!$B$6:$B$42)*(Incentive_Calc!$U135='Payment Plan'!$C$6:$C$42),0)),""),"")</f>
        <v/>
      </c>
      <c r="E135" s="42" t="str" cm="1">
        <f t="array" ref="E135">IFERROR(IF($H135="Yes",INDEX('Payment Plan'!$D$6:$D$42,MATCH(1,(Incentive_Calc!$C135='Payment Plan'!$B$6:$B$42)*(Incentive_Calc!$AS135='Payment Plan'!$C$6:$C$42),0)),""),"")</f>
        <v/>
      </c>
      <c r="F135" s="42">
        <f t="shared" ref="F135:F198" si="36">SUM(D135:E135)</f>
        <v>0</v>
      </c>
      <c r="G135" s="43" t="str">
        <f t="shared" ref="G135:G198" si="37">IF(AND(AV135="Yes",AW135="Yes",AX135="Yes",AY135="Yes",AT135&gt;=1,AU135&gt;=0.9),"Yes","No")</f>
        <v>No</v>
      </c>
      <c r="H135" s="21" t="str">
        <f t="shared" ref="H135:H198" si="38">IF(AND(Q135&gt;=0.795,R135&gt;=0.795,S135&gt;=0.795,V135&gt;=0.795,W135&gt;=0.795,X135&gt;=0.795,Z135&gt;=0.795,AA135&gt;=0.795,AB135&gt;=0.795,AD135&gt;=0.795,AE135&gt;=0.795,AF135&gt;=0.795,AH135&gt;=0.795,AI135&gt;=0.795,AJ135&gt;=0.795,AL135&gt;=0.795,AM135&gt;=0.795,AN135&gt;=0.795,AR135&gt;=0.995,AT135&gt;=1,AU135&gt;=0.9)=TRUE,"Yes","No")</f>
        <v>No</v>
      </c>
      <c r="I135" s="42">
        <f>IFERROR(SUMIFS('Sales RAW DATA'!$F$2:$F$30000,'Sales RAW DATA'!$I$2:$I$30000,Incentive_Calc!$A135,'Sales RAW DATA'!$E$2:$E$30000,Incentive_Calc!I$5),"")</f>
        <v>802356</v>
      </c>
      <c r="J135" s="42">
        <f>IFERROR(SUMIFS('Sales RAW DATA'!$F$2:$F$30000,'Sales RAW DATA'!$I$2:$I$30000,Incentive_Calc!$A135,'Sales RAW DATA'!$E$2:$E$30000,Incentive_Calc!J$5),"")</f>
        <v>810515</v>
      </c>
      <c r="K135" s="42">
        <f>IFERROR(SUMIFS('Sales RAW DATA'!$F$2:$F$30000,'Sales RAW DATA'!$I$2:$I$30000,Incentive_Calc!$A135,'Sales RAW DATA'!$E$2:$E$30000,Incentive_Calc!K$5),"")</f>
        <v>809240</v>
      </c>
      <c r="L135" s="42">
        <f t="shared" ref="L135:L198" si="39">SUM($I135:$K135)</f>
        <v>2422111</v>
      </c>
      <c r="M135" s="42">
        <f>IFERROR(SUMIFS('Sales RAW DATA'!$G$2:$G$30000,'Sales RAW DATA'!$I$2:$I$30000,Incentive_Calc!$A135,'Sales RAW DATA'!$E$2:$E$30000,Incentive_Calc!M$5),"")</f>
        <v>595259</v>
      </c>
      <c r="N135" s="42">
        <f>IFERROR(SUMIFS('Sales RAW DATA'!$G$2:$G$30000,'Sales RAW DATA'!$I$2:$I$30000,Incentive_Calc!$A135,'Sales RAW DATA'!$E$2:$E$30000,Incentive_Calc!N$5),"")</f>
        <v>894628</v>
      </c>
      <c r="O135" s="42">
        <f>IFERROR(SUMIFS('Sales RAW DATA'!$G$2:$G$30000,'Sales RAW DATA'!$I$2:$I$30000,Incentive_Calc!$A135,'Sales RAW DATA'!$E$2:$E$30000,Incentive_Calc!O$5),"")</f>
        <v>824944</v>
      </c>
      <c r="P135" s="42">
        <f t="shared" ref="P135:P198" si="40">SUM($M135:$O135)</f>
        <v>2314831</v>
      </c>
      <c r="Q135" s="44">
        <f t="shared" ref="Q135:Q198" si="41">IFERROR(M135/I135,"")</f>
        <v>0.7418888872271161</v>
      </c>
      <c r="R135" s="44">
        <f t="shared" ref="R135:R198" si="42">IFERROR(N135/J135,"")</f>
        <v>1.1037772280587035</v>
      </c>
      <c r="S135" s="44">
        <f t="shared" ref="S135:S198" si="43">IFERROR(O135/K135,"")</f>
        <v>1.0194058622905442</v>
      </c>
      <c r="T135" s="45">
        <f t="shared" ref="T135:T198" si="44">IFERROR(IF(AND($P135/$L135&gt;=0.995,$P135/$L135&lt;1),1,$P135/$L135)*100,"")</f>
        <v>95.570805797091879</v>
      </c>
      <c r="U135" s="45">
        <f t="shared" ref="U135:U198" si="45">IF(AND($C135="SF", INT($T135)&gt;120), 120, IF(AND($C135="DM", INT($T135)&gt;115), 115, INT($T135)))</f>
        <v>95</v>
      </c>
      <c r="V135" s="44">
        <f>IFERROR(SUMIFS('Sales RAW DATA'!$G:$G,'Sales RAW DATA'!$I:$I,Incentive_Calc!$A135,'Sales RAW DATA'!$D:$D,"B1",'Sales RAW DATA'!$E:$E,Incentive_Calc!V$5)/SUMIFS('Sales RAW DATA'!$F:$F,'Sales RAW DATA'!$I:$I,Incentive_Calc!$A135,'Sales RAW DATA'!$D:$D,"B1",'Sales RAW DATA'!$E:$E,Incentive_Calc!V$5),"")</f>
        <v>0.75066021310096054</v>
      </c>
      <c r="W135" s="44">
        <f>IFERROR(SUMIFS('Sales RAW DATA'!$G:$G,'Sales RAW DATA'!$I:$I,Incentive_Calc!$A135,'Sales RAW DATA'!$D:$D,"B1",'Sales RAW DATA'!$E:$E,Incentive_Calc!W$5)/SUMIFS('Sales RAW DATA'!$F:$F,'Sales RAW DATA'!$I:$I,Incentive_Calc!$A135,'Sales RAW DATA'!$D:$D,"B1",'Sales RAW DATA'!$E:$E,Incentive_Calc!W$5),"")</f>
        <v>0.66850802644003782</v>
      </c>
      <c r="X135" s="44">
        <f>IFERROR(SUMIFS('Sales RAW DATA'!$G:$G,'Sales RAW DATA'!$I:$I,Incentive_Calc!$A135,'Sales RAW DATA'!$D:$D,"B1",'Sales RAW DATA'!$E:$E,Incentive_Calc!X$5)/SUMIFS('Sales RAW DATA'!$F:$F,'Sales RAW DATA'!$I:$I,Incentive_Calc!$A135,'Sales RAW DATA'!$D:$D,"B1",'Sales RAW DATA'!$E:$E,Incentive_Calc!X$5),"")</f>
        <v>0.59985923563143195</v>
      </c>
      <c r="Y135" s="44">
        <f>SUMIFS('Sales RAW DATA'!$G:$G,'Sales RAW DATA'!$I:$I,Incentive_Calc!$A135,'Sales RAW DATA'!$D:$D,"B1")/SUMIFS('Sales RAW DATA'!$F:$F,'Sales RAW DATA'!$I:$I,Incentive_Calc!$A135,'Sales RAW DATA'!$D:$D,"B1")</f>
        <v>0.67499542968845594</v>
      </c>
      <c r="Z135" s="44">
        <f>IFERROR(SUMIFS('Sales RAW DATA'!$G:$G,'Sales RAW DATA'!$I:$I,Incentive_Calc!$A135,'Sales RAW DATA'!$D:$D,"B2",'Sales RAW DATA'!$E:$E,Incentive_Calc!Z$5)/SUMIFS('Sales RAW DATA'!$F:$F,'Sales RAW DATA'!$I:$I,Incentive_Calc!$A135,'Sales RAW DATA'!$D:$D,"B2",'Sales RAW DATA'!$E:$E,Incentive_Calc!Z$5),"")</f>
        <v>0.66443126128449836</v>
      </c>
      <c r="AA135" s="44">
        <f>IFERROR(SUMIFS('Sales RAW DATA'!$G:$G,'Sales RAW DATA'!$I:$I,Incentive_Calc!$A135,'Sales RAW DATA'!$D:$D,"B2",'Sales RAW DATA'!$E:$E,Incentive_Calc!AA$5)/SUMIFS('Sales RAW DATA'!$F:$F,'Sales RAW DATA'!$I:$I,Incentive_Calc!$A135,'Sales RAW DATA'!$D:$D,"B2",'Sales RAW DATA'!$E:$E,Incentive_Calc!AA$5),"")</f>
        <v>0.65107028622980401</v>
      </c>
      <c r="AB135" s="44">
        <f>IFERROR(SUMIFS('Sales RAW DATA'!$G:$G,'Sales RAW DATA'!$I:$I,Incentive_Calc!$A135,'Sales RAW DATA'!$D:$D,"B2",'Sales RAW DATA'!$E:$E,Incentive_Calc!AB$5)/SUMIFS('Sales RAW DATA'!$F:$F,'Sales RAW DATA'!$I:$I,Incentive_Calc!$A135,'Sales RAW DATA'!$D:$D,"B2",'Sales RAW DATA'!$E:$E,Incentive_Calc!AB$5),"")</f>
        <v>0.59891262468427586</v>
      </c>
      <c r="AC135" s="44">
        <f>SUMIFS('Sales RAW DATA'!$G:$G,'Sales RAW DATA'!$I:$I,Incentive_Calc!$A135,'Sales RAW DATA'!$D:$D,"B2")/SUMIFS('Sales RAW DATA'!$F:$F,'Sales RAW DATA'!$I:$I,Incentive_Calc!$A135,'Sales RAW DATA'!$D:$D,"B2")</f>
        <v>0.6382891827566296</v>
      </c>
      <c r="AD135" s="44">
        <f>IFERROR(SUMIFS('Sales RAW DATA'!$G:$G,'Sales RAW DATA'!$I:$I,Incentive_Calc!$A135,'Sales RAW DATA'!$D:$D,"B3",'Sales RAW DATA'!$E:$E,Incentive_Calc!AD$5)/SUMIFS('Sales RAW DATA'!$F:$F,'Sales RAW DATA'!$I:$I,Incentive_Calc!$A135,'Sales RAW DATA'!$D:$D,"B3",'Sales RAW DATA'!$E:$E,Incentive_Calc!AD$5),"")</f>
        <v>0.58319239383827759</v>
      </c>
      <c r="AE135" s="44">
        <f>IFERROR(SUMIFS('Sales RAW DATA'!$G:$G,'Sales RAW DATA'!$I:$I,Incentive_Calc!$A135,'Sales RAW DATA'!$D:$D,"B3",'Sales RAW DATA'!$E:$E,Incentive_Calc!AE$5)/SUMIFS('Sales RAW DATA'!$F:$F,'Sales RAW DATA'!$I:$I,Incentive_Calc!$A135,'Sales RAW DATA'!$D:$D,"B3",'Sales RAW DATA'!$E:$E,Incentive_Calc!AE$5),"")</f>
        <v>1.3446512951892968</v>
      </c>
      <c r="AF135" s="44">
        <f>IFERROR(SUMIFS('Sales RAW DATA'!$G:$G,'Sales RAW DATA'!$I:$I,Incentive_Calc!$A135,'Sales RAW DATA'!$D:$D,"B3",'Sales RAW DATA'!$E:$E,Incentive_Calc!AF$5)/SUMIFS('Sales RAW DATA'!$F:$F,'Sales RAW DATA'!$I:$I,Incentive_Calc!$A135,'Sales RAW DATA'!$D:$D,"B3",'Sales RAW DATA'!$E:$E,Incentive_Calc!AF$5),"")</f>
        <v>1.721826466121209</v>
      </c>
      <c r="AG135" s="44">
        <f>SUMIFS('Sales RAW DATA'!$G:$G,'Sales RAW DATA'!$I:$I,Incentive_Calc!$A135,'Sales RAW DATA'!$D:$D,"B3")/SUMIFS('Sales RAW DATA'!$F:$F,'Sales RAW DATA'!$I:$I,Incentive_Calc!$A135,'Sales RAW DATA'!$D:$D,"B3")</f>
        <v>1.2432008594459747</v>
      </c>
      <c r="AH135" s="44">
        <f>IFERROR(SUMIFS('Sales RAW DATA'!$G:$G,'Sales RAW DATA'!$I:$I,Incentive_Calc!$A135,'Sales RAW DATA'!$D:$D,"B4",'Sales RAW DATA'!$E:$E,Incentive_Calc!AH$5)/SUMIFS('Sales RAW DATA'!$F:$F,'Sales RAW DATA'!$I:$I,Incentive_Calc!$A135,'Sales RAW DATA'!$D:$D,"B4",'Sales RAW DATA'!$E:$E,Incentive_Calc!AH$5),"")</f>
        <v>0.89369267924081019</v>
      </c>
      <c r="AI135" s="44">
        <f>IFERROR(SUMIFS('Sales RAW DATA'!$G:$G,'Sales RAW DATA'!$I:$I,Incentive_Calc!$A135,'Sales RAW DATA'!$D:$D,"B4",'Sales RAW DATA'!$E:$E,Incentive_Calc!AI$5)/SUMIFS('Sales RAW DATA'!$F:$F,'Sales RAW DATA'!$I:$I,Incentive_Calc!$A135,'Sales RAW DATA'!$D:$D,"B4",'Sales RAW DATA'!$E:$E,Incentive_Calc!AI$5),"")</f>
        <v>1.4217970741438546</v>
      </c>
      <c r="AJ135" s="44">
        <f>IFERROR(SUMIFS('Sales RAW DATA'!$G:$G,'Sales RAW DATA'!$I:$I,Incentive_Calc!$A135,'Sales RAW DATA'!$D:$D,"B4",'Sales RAW DATA'!$E:$E,Incentive_Calc!AJ$5)/SUMIFS('Sales RAW DATA'!$F:$F,'Sales RAW DATA'!$I:$I,Incentive_Calc!$A135,'Sales RAW DATA'!$D:$D,"B4",'Sales RAW DATA'!$E:$E,Incentive_Calc!AJ$5),"")</f>
        <v>1.2468778940869418</v>
      </c>
      <c r="AK135" s="44">
        <f>SUMIFS('Sales RAW DATA'!$G:$G,'Sales RAW DATA'!$I:$I,Incentive_Calc!$A135,'Sales RAW DATA'!$D:$D,"B4")/SUMIFS('Sales RAW DATA'!$F:$F,'Sales RAW DATA'!$I:$I,Incentive_Calc!$A135,'Sales RAW DATA'!$D:$D,"B4")</f>
        <v>1.193730059779182</v>
      </c>
      <c r="AL135" s="44">
        <f>IFERROR(SUMIFS('Sales RAW DATA'!$G:$G,'Sales RAW DATA'!$I:$I,Incentive_Calc!$A135,'Sales RAW DATA'!$D:$D,"B5",'Sales RAW DATA'!$E:$E,Incentive_Calc!AL$5)/SUMIFS('Sales RAW DATA'!$F:$F,'Sales RAW DATA'!$I:$I,Incentive_Calc!$A135,'Sales RAW DATA'!$D:$D,"B5",'Sales RAW DATA'!$E:$E,Incentive_Calc!AL$5),"")</f>
        <v>0.50538969864554528</v>
      </c>
      <c r="AM135" s="44">
        <f>IFERROR(SUMIFS('Sales RAW DATA'!$G:$G,'Sales RAW DATA'!$I:$I,Incentive_Calc!$A135,'Sales RAW DATA'!$D:$D,"B5",'Sales RAW DATA'!$E:$E,Incentive_Calc!AM$5)/SUMIFS('Sales RAW DATA'!$F:$F,'Sales RAW DATA'!$I:$I,Incentive_Calc!$A135,'Sales RAW DATA'!$D:$D,"B5",'Sales RAW DATA'!$E:$E,Incentive_Calc!AM$5),"")</f>
        <v>0.76291785880223995</v>
      </c>
      <c r="AN135" s="44">
        <f>IFERROR(SUMIFS('Sales RAW DATA'!$G:$G,'Sales RAW DATA'!$I:$I,Incentive_Calc!$A135,'Sales RAW DATA'!$D:$D,"B5",'Sales RAW DATA'!$E:$E,Incentive_Calc!AN$5)/SUMIFS('Sales RAW DATA'!$F:$F,'Sales RAW DATA'!$I:$I,Incentive_Calc!$A135,'Sales RAW DATA'!$D:$D,"B5",'Sales RAW DATA'!$E:$E,Incentive_Calc!AN$5),"")</f>
        <v>0.74229960698290831</v>
      </c>
      <c r="AO135" s="44">
        <f>SUMIFS('Sales RAW DATA'!$G:$G,'Sales RAW DATA'!$I:$I,Incentive_Calc!$A135,'Sales RAW DATA'!$D:$D,"B5")/SUMIFS('Sales RAW DATA'!$F:$F,'Sales RAW DATA'!$I:$I,Incentive_Calc!$A135,'Sales RAW DATA'!$D:$D,"B5")</f>
        <v>0.66952273994549638</v>
      </c>
      <c r="AP135" s="42">
        <f>SUM(SUMIFS('Sales RAW DATA'!$F$2:$F$22804,'Sales RAW DATA'!$I$2:$I$22804,Incentive_Calc!$A135,'Sales RAW DATA'!$D$2:$D$22804,"B1"),SUMIFS('Sales RAW DATA'!$F$2:$F$22804,'Sales RAW DATA'!$I$2:$I$22804,Incentive_Calc!$A135,'Sales RAW DATA'!$D$2:$D$22804,"B2"),SUMIFS('Sales RAW DATA'!$F$2:$F$22804,'Sales RAW DATA'!$I$2:$I$22804,Incentive_Calc!$A135,'Sales RAW DATA'!$D$2:$D$22804,"B3"),SUMIFS('Sales RAW DATA'!$F$2:$F$22804,'Sales RAW DATA'!$I$2:$I$22804,Incentive_Calc!$A135,'Sales RAW DATA'!$D$2:$D$22804,"B4"),SUMIFS('Sales RAW DATA'!$F$2:$F$22804,'Sales RAW DATA'!$I$2:$I$22804,Incentive_Calc!$A135,'Sales RAW DATA'!$D$2:$D$22804,"B5"))</f>
        <v>1381370</v>
      </c>
      <c r="AQ135" s="42">
        <f>SUM(SUMIFS('Sales RAW DATA'!$G$2:$G$22804,'Sales RAW DATA'!$I$2:$I$22804,Incentive_Calc!$A135,'Sales RAW DATA'!$D$2:$D$22804,"B1"),SUMIFS('Sales RAW DATA'!$G$2:$G$22804,'Sales RAW DATA'!$I$2:$I$22804,Incentive_Calc!$A135,'Sales RAW DATA'!$D$2:$D$22804,"B2"),SUMIFS('Sales RAW DATA'!$G$2:$G$22804,'Sales RAW DATA'!$I$2:$I$22804,Incentive_Calc!$A135,'Sales RAW DATA'!$D$2:$D$22804,"B3"),SUMIFS('Sales RAW DATA'!$G$2:$G$22804,'Sales RAW DATA'!$I$2:$I$22804,Incentive_Calc!$A135,'Sales RAW DATA'!$D$2:$D$22804,"B4"),SUMIFS('Sales RAW DATA'!$G$2:$G$22804,'Sales RAW DATA'!$I$2:$I$22804,Incentive_Calc!$A135,'Sales RAW DATA'!$D$2:$D$22804,"B5"))</f>
        <v>1196152</v>
      </c>
      <c r="AR135" s="45">
        <f t="shared" ref="AR135:AR198" si="46">IFERROR(IF(AND($AQ135/$AP135&gt;=0.995,$AQ135/$AP135&lt;1),1,$AQ135/$AP135),"")*100</f>
        <v>86.591716918711143</v>
      </c>
      <c r="AS135" s="45">
        <f t="shared" ref="AS135:AS198" si="47">IF(AND($C135="SF", INT($AR135)&gt;120), 120, IF(AND($C135="DM", INT($AR135)&gt;115), 115, INT($AR135)))</f>
        <v>86</v>
      </c>
      <c r="AT135" s="46">
        <v>0.91</v>
      </c>
      <c r="AU135" s="46">
        <v>0.85</v>
      </c>
      <c r="AV135" s="43" t="str">
        <f t="shared" si="33"/>
        <v>No</v>
      </c>
      <c r="AW135" s="43" t="str">
        <f t="shared" si="34"/>
        <v>Yes</v>
      </c>
      <c r="AX135" s="43" t="str">
        <f t="shared" si="35"/>
        <v>Yes</v>
      </c>
      <c r="AY135" s="43" t="str">
        <f t="shared" ref="AY135:AY198" si="48">IF($T135&gt;=0.995,"Yes","No")</f>
        <v>Yes</v>
      </c>
    </row>
    <row r="136" spans="1:51" x14ac:dyDescent="0.35">
      <c r="A136" s="21" t="s">
        <v>1010</v>
      </c>
      <c r="B136" s="21" t="s">
        <v>536</v>
      </c>
      <c r="C136" s="21" t="str">
        <f>_xlfn.XLOOKUP($A136,'Employee List'!$E:$E,'Employee List'!$D:$D,0)</f>
        <v>SF</v>
      </c>
      <c r="D136" s="42" t="str" cm="1">
        <f t="array" ref="D136">IFERROR(IF($G136="Yes",INDEX('Payment Plan'!$D$6:$D$42,MATCH(1,(Incentive_Calc!$C136='Payment Plan'!$B$6:$B$42)*(Incentive_Calc!$U136='Payment Plan'!$C$6:$C$42),0)),""),"")</f>
        <v/>
      </c>
      <c r="E136" s="42" t="str" cm="1">
        <f t="array" ref="E136">IFERROR(IF($H136="Yes",INDEX('Payment Plan'!$D$6:$D$42,MATCH(1,(Incentive_Calc!$C136='Payment Plan'!$B$6:$B$42)*(Incentive_Calc!$AS136='Payment Plan'!$C$6:$C$42),0)),""),"")</f>
        <v/>
      </c>
      <c r="F136" s="42">
        <f t="shared" si="36"/>
        <v>0</v>
      </c>
      <c r="G136" s="43" t="str">
        <f t="shared" si="37"/>
        <v>No</v>
      </c>
      <c r="H136" s="21" t="str">
        <f t="shared" si="38"/>
        <v>No</v>
      </c>
      <c r="I136" s="42">
        <f>IFERROR(SUMIFS('Sales RAW DATA'!$F$2:$F$30000,'Sales RAW DATA'!$I$2:$I$30000,Incentive_Calc!$A136,'Sales RAW DATA'!$E$2:$E$30000,Incentive_Calc!I$5),"")</f>
        <v>746434</v>
      </c>
      <c r="J136" s="42">
        <f>IFERROR(SUMIFS('Sales RAW DATA'!$F$2:$F$30000,'Sales RAW DATA'!$I$2:$I$30000,Incentive_Calc!$A136,'Sales RAW DATA'!$E$2:$E$30000,Incentive_Calc!J$5),"")</f>
        <v>758750</v>
      </c>
      <c r="K136" s="42">
        <f>IFERROR(SUMIFS('Sales RAW DATA'!$F$2:$F$30000,'Sales RAW DATA'!$I$2:$I$30000,Incentive_Calc!$A136,'Sales RAW DATA'!$E$2:$E$30000,Incentive_Calc!K$5),"")</f>
        <v>759006</v>
      </c>
      <c r="L136" s="42">
        <f t="shared" si="39"/>
        <v>2264190</v>
      </c>
      <c r="M136" s="42">
        <f>IFERROR(SUMIFS('Sales RAW DATA'!$G$2:$G$30000,'Sales RAW DATA'!$I$2:$I$30000,Incentive_Calc!$A136,'Sales RAW DATA'!$E$2:$E$30000,Incentive_Calc!M$5),"")</f>
        <v>566311</v>
      </c>
      <c r="N136" s="42">
        <f>IFERROR(SUMIFS('Sales RAW DATA'!$G$2:$G$30000,'Sales RAW DATA'!$I$2:$I$30000,Incentive_Calc!$A136,'Sales RAW DATA'!$E$2:$E$30000,Incentive_Calc!N$5),"")</f>
        <v>775746</v>
      </c>
      <c r="O136" s="42">
        <f>IFERROR(SUMIFS('Sales RAW DATA'!$G$2:$G$30000,'Sales RAW DATA'!$I$2:$I$30000,Incentive_Calc!$A136,'Sales RAW DATA'!$E$2:$E$30000,Incentive_Calc!O$5),"")</f>
        <v>824556</v>
      </c>
      <c r="P136" s="42">
        <f t="shared" si="40"/>
        <v>2166613</v>
      </c>
      <c r="Q136" s="44">
        <f t="shared" si="41"/>
        <v>0.75868864494382626</v>
      </c>
      <c r="R136" s="44">
        <f t="shared" si="42"/>
        <v>1.0224</v>
      </c>
      <c r="S136" s="44">
        <f t="shared" si="43"/>
        <v>1.0863629536525403</v>
      </c>
      <c r="T136" s="45">
        <f t="shared" si="44"/>
        <v>95.69042350686118</v>
      </c>
      <c r="U136" s="45">
        <f t="shared" si="45"/>
        <v>95</v>
      </c>
      <c r="V136" s="44">
        <f>IFERROR(SUMIFS('Sales RAW DATA'!$G:$G,'Sales RAW DATA'!$I:$I,Incentive_Calc!$A136,'Sales RAW DATA'!$D:$D,"B1",'Sales RAW DATA'!$E:$E,Incentive_Calc!V$5)/SUMIFS('Sales RAW DATA'!$F:$F,'Sales RAW DATA'!$I:$I,Incentive_Calc!$A136,'Sales RAW DATA'!$D:$D,"B1",'Sales RAW DATA'!$E:$E,Incentive_Calc!V$5),"")</f>
        <v>0.58116985789919307</v>
      </c>
      <c r="W136" s="44">
        <f>IFERROR(SUMIFS('Sales RAW DATA'!$G:$G,'Sales RAW DATA'!$I:$I,Incentive_Calc!$A136,'Sales RAW DATA'!$D:$D,"B1",'Sales RAW DATA'!$E:$E,Incentive_Calc!W$5)/SUMIFS('Sales RAW DATA'!$F:$F,'Sales RAW DATA'!$I:$I,Incentive_Calc!$A136,'Sales RAW DATA'!$D:$D,"B1",'Sales RAW DATA'!$E:$E,Incentive_Calc!W$5),"")</f>
        <v>0.5361538298593459</v>
      </c>
      <c r="X136" s="44">
        <f>IFERROR(SUMIFS('Sales RAW DATA'!$G:$G,'Sales RAW DATA'!$I:$I,Incentive_Calc!$A136,'Sales RAW DATA'!$D:$D,"B1",'Sales RAW DATA'!$E:$E,Incentive_Calc!X$5)/SUMIFS('Sales RAW DATA'!$F:$F,'Sales RAW DATA'!$I:$I,Incentive_Calc!$A136,'Sales RAW DATA'!$D:$D,"B1",'Sales RAW DATA'!$E:$E,Incentive_Calc!X$5),"")</f>
        <v>0.65192700427009731</v>
      </c>
      <c r="Y136" s="44">
        <f>SUMIFS('Sales RAW DATA'!$G:$G,'Sales RAW DATA'!$I:$I,Incentive_Calc!$A136,'Sales RAW DATA'!$D:$D,"B1")/SUMIFS('Sales RAW DATA'!$F:$F,'Sales RAW DATA'!$I:$I,Incentive_Calc!$A136,'Sales RAW DATA'!$D:$D,"B1")</f>
        <v>0.58901736546343109</v>
      </c>
      <c r="Z136" s="44">
        <f>IFERROR(SUMIFS('Sales RAW DATA'!$G:$G,'Sales RAW DATA'!$I:$I,Incentive_Calc!$A136,'Sales RAW DATA'!$D:$D,"B2",'Sales RAW DATA'!$E:$E,Incentive_Calc!Z$5)/SUMIFS('Sales RAW DATA'!$F:$F,'Sales RAW DATA'!$I:$I,Incentive_Calc!$A136,'Sales RAW DATA'!$D:$D,"B2",'Sales RAW DATA'!$E:$E,Incentive_Calc!Z$5),"")</f>
        <v>0.63872276070667489</v>
      </c>
      <c r="AA136" s="44">
        <f>IFERROR(SUMIFS('Sales RAW DATA'!$G:$G,'Sales RAW DATA'!$I:$I,Incentive_Calc!$A136,'Sales RAW DATA'!$D:$D,"B2",'Sales RAW DATA'!$E:$E,Incentive_Calc!AA$5)/SUMIFS('Sales RAW DATA'!$F:$F,'Sales RAW DATA'!$I:$I,Incentive_Calc!$A136,'Sales RAW DATA'!$D:$D,"B2",'Sales RAW DATA'!$E:$E,Incentive_Calc!AA$5),"")</f>
        <v>0.74526148969889061</v>
      </c>
      <c r="AB136" s="44">
        <f>IFERROR(SUMIFS('Sales RAW DATA'!$G:$G,'Sales RAW DATA'!$I:$I,Incentive_Calc!$A136,'Sales RAW DATA'!$D:$D,"B2",'Sales RAW DATA'!$E:$E,Incentive_Calc!AB$5)/SUMIFS('Sales RAW DATA'!$F:$F,'Sales RAW DATA'!$I:$I,Incentive_Calc!$A136,'Sales RAW DATA'!$D:$D,"B2",'Sales RAW DATA'!$E:$E,Incentive_Calc!AB$5),"")</f>
        <v>0.54894809813731993</v>
      </c>
      <c r="AC136" s="44">
        <f>SUMIFS('Sales RAW DATA'!$G:$G,'Sales RAW DATA'!$I:$I,Incentive_Calc!$A136,'Sales RAW DATA'!$D:$D,"B2")/SUMIFS('Sales RAW DATA'!$F:$F,'Sales RAW DATA'!$I:$I,Incentive_Calc!$A136,'Sales RAW DATA'!$D:$D,"B2")</f>
        <v>0.64280232781224023</v>
      </c>
      <c r="AD136" s="44">
        <f>IFERROR(SUMIFS('Sales RAW DATA'!$G:$G,'Sales RAW DATA'!$I:$I,Incentive_Calc!$A136,'Sales RAW DATA'!$D:$D,"B3",'Sales RAW DATA'!$E:$E,Incentive_Calc!AD$5)/SUMIFS('Sales RAW DATA'!$F:$F,'Sales RAW DATA'!$I:$I,Incentive_Calc!$A136,'Sales RAW DATA'!$D:$D,"B3",'Sales RAW DATA'!$E:$E,Incentive_Calc!AD$5),"")</f>
        <v>0.60360277379370242</v>
      </c>
      <c r="AE136" s="44">
        <f>IFERROR(SUMIFS('Sales RAW DATA'!$G:$G,'Sales RAW DATA'!$I:$I,Incentive_Calc!$A136,'Sales RAW DATA'!$D:$D,"B3",'Sales RAW DATA'!$E:$E,Incentive_Calc!AE$5)/SUMIFS('Sales RAW DATA'!$F:$F,'Sales RAW DATA'!$I:$I,Incentive_Calc!$A136,'Sales RAW DATA'!$D:$D,"B3",'Sales RAW DATA'!$E:$E,Incentive_Calc!AE$5),"")</f>
        <v>1.3414083404033152</v>
      </c>
      <c r="AF136" s="44">
        <f>IFERROR(SUMIFS('Sales RAW DATA'!$G:$G,'Sales RAW DATA'!$I:$I,Incentive_Calc!$A136,'Sales RAW DATA'!$D:$D,"B3",'Sales RAW DATA'!$E:$E,Incentive_Calc!AF$5)/SUMIFS('Sales RAW DATA'!$F:$F,'Sales RAW DATA'!$I:$I,Incentive_Calc!$A136,'Sales RAW DATA'!$D:$D,"B3",'Sales RAW DATA'!$E:$E,Incentive_Calc!AF$5),"")</f>
        <v>1.8422195305893914</v>
      </c>
      <c r="AG136" s="44">
        <f>SUMIFS('Sales RAW DATA'!$G:$G,'Sales RAW DATA'!$I:$I,Incentive_Calc!$A136,'Sales RAW DATA'!$D:$D,"B3")/SUMIFS('Sales RAW DATA'!$F:$F,'Sales RAW DATA'!$I:$I,Incentive_Calc!$A136,'Sales RAW DATA'!$D:$D,"B3")</f>
        <v>1.2904225281727093</v>
      </c>
      <c r="AH136" s="44">
        <f>IFERROR(SUMIFS('Sales RAW DATA'!$G:$G,'Sales RAW DATA'!$I:$I,Incentive_Calc!$A136,'Sales RAW DATA'!$D:$D,"B4",'Sales RAW DATA'!$E:$E,Incentive_Calc!AH$5)/SUMIFS('Sales RAW DATA'!$F:$F,'Sales RAW DATA'!$I:$I,Incentive_Calc!$A136,'Sales RAW DATA'!$D:$D,"B4",'Sales RAW DATA'!$E:$E,Incentive_Calc!AH$5),"")</f>
        <v>0.81290311021929196</v>
      </c>
      <c r="AI136" s="44">
        <f>IFERROR(SUMIFS('Sales RAW DATA'!$G:$G,'Sales RAW DATA'!$I:$I,Incentive_Calc!$A136,'Sales RAW DATA'!$D:$D,"B4",'Sales RAW DATA'!$E:$E,Incentive_Calc!AI$5)/SUMIFS('Sales RAW DATA'!$F:$F,'Sales RAW DATA'!$I:$I,Incentive_Calc!$A136,'Sales RAW DATA'!$D:$D,"B4",'Sales RAW DATA'!$E:$E,Incentive_Calc!AI$5),"")</f>
        <v>1.1394812680115274</v>
      </c>
      <c r="AJ136" s="44">
        <f>IFERROR(SUMIFS('Sales RAW DATA'!$G:$G,'Sales RAW DATA'!$I:$I,Incentive_Calc!$A136,'Sales RAW DATA'!$D:$D,"B4",'Sales RAW DATA'!$E:$E,Incentive_Calc!AJ$5)/SUMIFS('Sales RAW DATA'!$F:$F,'Sales RAW DATA'!$I:$I,Incentive_Calc!$A136,'Sales RAW DATA'!$D:$D,"B4",'Sales RAW DATA'!$E:$E,Incentive_Calc!AJ$5),"")</f>
        <v>1.1787101381124057</v>
      </c>
      <c r="AK136" s="44">
        <f>SUMIFS('Sales RAW DATA'!$G:$G,'Sales RAW DATA'!$I:$I,Incentive_Calc!$A136,'Sales RAW DATA'!$D:$D,"B4")/SUMIFS('Sales RAW DATA'!$F:$F,'Sales RAW DATA'!$I:$I,Incentive_Calc!$A136,'Sales RAW DATA'!$D:$D,"B4")</f>
        <v>1.0457744826615363</v>
      </c>
      <c r="AL136" s="44">
        <f>IFERROR(SUMIFS('Sales RAW DATA'!$G:$G,'Sales RAW DATA'!$I:$I,Incentive_Calc!$A136,'Sales RAW DATA'!$D:$D,"B5",'Sales RAW DATA'!$E:$E,Incentive_Calc!AL$5)/SUMIFS('Sales RAW DATA'!$F:$F,'Sales RAW DATA'!$I:$I,Incentive_Calc!$A136,'Sales RAW DATA'!$D:$D,"B5",'Sales RAW DATA'!$E:$E,Incentive_Calc!AL$5),"")</f>
        <v>0.87170741945639629</v>
      </c>
      <c r="AM136" s="44">
        <f>IFERROR(SUMIFS('Sales RAW DATA'!$G:$G,'Sales RAW DATA'!$I:$I,Incentive_Calc!$A136,'Sales RAW DATA'!$D:$D,"B5",'Sales RAW DATA'!$E:$E,Incentive_Calc!AM$5)/SUMIFS('Sales RAW DATA'!$F:$F,'Sales RAW DATA'!$I:$I,Incentive_Calc!$A136,'Sales RAW DATA'!$D:$D,"B5",'Sales RAW DATA'!$E:$E,Incentive_Calc!AM$5),"")</f>
        <v>1.3155234657039712</v>
      </c>
      <c r="AN136" s="44">
        <f>IFERROR(SUMIFS('Sales RAW DATA'!$G:$G,'Sales RAW DATA'!$I:$I,Incentive_Calc!$A136,'Sales RAW DATA'!$D:$D,"B5",'Sales RAW DATA'!$E:$E,Incentive_Calc!AN$5)/SUMIFS('Sales RAW DATA'!$F:$F,'Sales RAW DATA'!$I:$I,Incentive_Calc!$A136,'Sales RAW DATA'!$D:$D,"B5",'Sales RAW DATA'!$E:$E,Incentive_Calc!AN$5),"")</f>
        <v>0.78862693081168966</v>
      </c>
      <c r="AO136" s="44">
        <f>SUMIFS('Sales RAW DATA'!$G:$G,'Sales RAW DATA'!$I:$I,Incentive_Calc!$A136,'Sales RAW DATA'!$D:$D,"B5")/SUMIFS('Sales RAW DATA'!$F:$F,'Sales RAW DATA'!$I:$I,Incentive_Calc!$A136,'Sales RAW DATA'!$D:$D,"B5")</f>
        <v>0.9939153725866634</v>
      </c>
      <c r="AP136" s="42">
        <f>SUM(SUMIFS('Sales RAW DATA'!$F$2:$F$22804,'Sales RAW DATA'!$I$2:$I$22804,Incentive_Calc!$A136,'Sales RAW DATA'!$D$2:$D$22804,"B1"),SUMIFS('Sales RAW DATA'!$F$2:$F$22804,'Sales RAW DATA'!$I$2:$I$22804,Incentive_Calc!$A136,'Sales RAW DATA'!$D$2:$D$22804,"B2"),SUMIFS('Sales RAW DATA'!$F$2:$F$22804,'Sales RAW DATA'!$I$2:$I$22804,Incentive_Calc!$A136,'Sales RAW DATA'!$D$2:$D$22804,"B3"),SUMIFS('Sales RAW DATA'!$F$2:$F$22804,'Sales RAW DATA'!$I$2:$I$22804,Incentive_Calc!$A136,'Sales RAW DATA'!$D$2:$D$22804,"B4"),SUMIFS('Sales RAW DATA'!$F$2:$F$22804,'Sales RAW DATA'!$I$2:$I$22804,Incentive_Calc!$A136,'Sales RAW DATA'!$D$2:$D$22804,"B5"))</f>
        <v>1137049</v>
      </c>
      <c r="AQ136" s="42">
        <f>SUM(SUMIFS('Sales RAW DATA'!$G$2:$G$22804,'Sales RAW DATA'!$I$2:$I$22804,Incentive_Calc!$A136,'Sales RAW DATA'!$D$2:$D$22804,"B1"),SUMIFS('Sales RAW DATA'!$G$2:$G$22804,'Sales RAW DATA'!$I$2:$I$22804,Incentive_Calc!$A136,'Sales RAW DATA'!$D$2:$D$22804,"B2"),SUMIFS('Sales RAW DATA'!$G$2:$G$22804,'Sales RAW DATA'!$I$2:$I$22804,Incentive_Calc!$A136,'Sales RAW DATA'!$D$2:$D$22804,"B3"),SUMIFS('Sales RAW DATA'!$G$2:$G$22804,'Sales RAW DATA'!$I$2:$I$22804,Incentive_Calc!$A136,'Sales RAW DATA'!$D$2:$D$22804,"B4"),SUMIFS('Sales RAW DATA'!$G$2:$G$22804,'Sales RAW DATA'!$I$2:$I$22804,Incentive_Calc!$A136,'Sales RAW DATA'!$D$2:$D$22804,"B5"))</f>
        <v>947237</v>
      </c>
      <c r="AR136" s="45">
        <f t="shared" si="46"/>
        <v>83.306612116100538</v>
      </c>
      <c r="AS136" s="45">
        <f t="shared" si="47"/>
        <v>83</v>
      </c>
      <c r="AT136" s="46">
        <v>1.1499999999999999</v>
      </c>
      <c r="AU136" s="46">
        <v>0.77</v>
      </c>
      <c r="AV136" s="43" t="str">
        <f t="shared" si="33"/>
        <v>No</v>
      </c>
      <c r="AW136" s="43" t="str">
        <f t="shared" si="34"/>
        <v>Yes</v>
      </c>
      <c r="AX136" s="43" t="str">
        <f t="shared" si="35"/>
        <v>Yes</v>
      </c>
      <c r="AY136" s="43" t="str">
        <f t="shared" si="48"/>
        <v>Yes</v>
      </c>
    </row>
    <row r="137" spans="1:51" x14ac:dyDescent="0.35">
      <c r="A137" s="21" t="s">
        <v>1011</v>
      </c>
      <c r="B137" s="21" t="s">
        <v>537</v>
      </c>
      <c r="C137" s="21" t="str">
        <f>_xlfn.XLOOKUP($A137,'Employee List'!$E:$E,'Employee List'!$D:$D,0)</f>
        <v>SF</v>
      </c>
      <c r="D137" s="42" cm="1">
        <f t="array" ref="D137">IFERROR(IF($G137="Yes",INDEX('Payment Plan'!$D$6:$D$42,MATCH(1,(Incentive_Calc!$C137='Payment Plan'!$B$6:$B$42)*(Incentive_Calc!$U137='Payment Plan'!$C$6:$C$42),0)),""),"")</f>
        <v>28940.625</v>
      </c>
      <c r="E137" s="42" t="str" cm="1">
        <f t="array" ref="E137">IFERROR(IF($H137="Yes",INDEX('Payment Plan'!$D$6:$D$42,MATCH(1,(Incentive_Calc!$C137='Payment Plan'!$B$6:$B$42)*(Incentive_Calc!$AS137='Payment Plan'!$C$6:$C$42),0)),""),"")</f>
        <v/>
      </c>
      <c r="F137" s="42">
        <f t="shared" si="36"/>
        <v>28940.625</v>
      </c>
      <c r="G137" s="43" t="str">
        <f t="shared" si="37"/>
        <v>Yes</v>
      </c>
      <c r="H137" s="21" t="str">
        <f t="shared" si="38"/>
        <v>No</v>
      </c>
      <c r="I137" s="42">
        <f>IFERROR(SUMIFS('Sales RAW DATA'!$F$2:$F$30000,'Sales RAW DATA'!$I$2:$I$30000,Incentive_Calc!$A137,'Sales RAW DATA'!$E$2:$E$30000,Incentive_Calc!I$5),"")</f>
        <v>821873</v>
      </c>
      <c r="J137" s="42">
        <f>IFERROR(SUMIFS('Sales RAW DATA'!$F$2:$F$30000,'Sales RAW DATA'!$I$2:$I$30000,Incentive_Calc!$A137,'Sales RAW DATA'!$E$2:$E$30000,Incentive_Calc!J$5),"")</f>
        <v>830522</v>
      </c>
      <c r="K137" s="42">
        <f>IFERROR(SUMIFS('Sales RAW DATA'!$F$2:$F$30000,'Sales RAW DATA'!$I$2:$I$30000,Incentive_Calc!$A137,'Sales RAW DATA'!$E$2:$E$30000,Incentive_Calc!K$5),"")</f>
        <v>828865</v>
      </c>
      <c r="L137" s="42">
        <f t="shared" si="39"/>
        <v>2481260</v>
      </c>
      <c r="M137" s="42">
        <f>IFERROR(SUMIFS('Sales RAW DATA'!$G$2:$G$30000,'Sales RAW DATA'!$I$2:$I$30000,Incentive_Calc!$A137,'Sales RAW DATA'!$E$2:$E$30000,Incentive_Calc!M$5),"")</f>
        <v>807958</v>
      </c>
      <c r="N137" s="42">
        <f>IFERROR(SUMIFS('Sales RAW DATA'!$G$2:$G$30000,'Sales RAW DATA'!$I$2:$I$30000,Incentive_Calc!$A137,'Sales RAW DATA'!$E$2:$E$30000,Incentive_Calc!N$5),"")</f>
        <v>898522</v>
      </c>
      <c r="O137" s="42">
        <f>IFERROR(SUMIFS('Sales RAW DATA'!$G$2:$G$30000,'Sales RAW DATA'!$I$2:$I$30000,Incentive_Calc!$A137,'Sales RAW DATA'!$E$2:$E$30000,Incentive_Calc!O$5),"")</f>
        <v>859980</v>
      </c>
      <c r="P137" s="42">
        <f t="shared" si="40"/>
        <v>2566460</v>
      </c>
      <c r="Q137" s="44">
        <f t="shared" si="41"/>
        <v>0.98306916032039016</v>
      </c>
      <c r="R137" s="44">
        <f t="shared" si="42"/>
        <v>1.0818762176077215</v>
      </c>
      <c r="S137" s="44">
        <f t="shared" si="43"/>
        <v>1.0375392856496535</v>
      </c>
      <c r="T137" s="45">
        <f t="shared" si="44"/>
        <v>103.43373930986677</v>
      </c>
      <c r="U137" s="45">
        <f t="shared" si="45"/>
        <v>103</v>
      </c>
      <c r="V137" s="44">
        <f>IFERROR(SUMIFS('Sales RAW DATA'!$G:$G,'Sales RAW DATA'!$I:$I,Incentive_Calc!$A137,'Sales RAW DATA'!$D:$D,"B1",'Sales RAW DATA'!$E:$E,Incentive_Calc!V$5)/SUMIFS('Sales RAW DATA'!$F:$F,'Sales RAW DATA'!$I:$I,Incentive_Calc!$A137,'Sales RAW DATA'!$D:$D,"B1",'Sales RAW DATA'!$E:$E,Incentive_Calc!V$5),"")</f>
        <v>0.8863260777184947</v>
      </c>
      <c r="W137" s="44">
        <f>IFERROR(SUMIFS('Sales RAW DATA'!$G:$G,'Sales RAW DATA'!$I:$I,Incentive_Calc!$A137,'Sales RAW DATA'!$D:$D,"B1",'Sales RAW DATA'!$E:$E,Incentive_Calc!W$5)/SUMIFS('Sales RAW DATA'!$F:$F,'Sales RAW DATA'!$I:$I,Incentive_Calc!$A137,'Sales RAW DATA'!$D:$D,"B1",'Sales RAW DATA'!$E:$E,Incentive_Calc!W$5),"")</f>
        <v>0.85853827604049715</v>
      </c>
      <c r="X137" s="44">
        <f>IFERROR(SUMIFS('Sales RAW DATA'!$G:$G,'Sales RAW DATA'!$I:$I,Incentive_Calc!$A137,'Sales RAW DATA'!$D:$D,"B1",'Sales RAW DATA'!$E:$E,Incentive_Calc!X$5)/SUMIFS('Sales RAW DATA'!$F:$F,'Sales RAW DATA'!$I:$I,Incentive_Calc!$A137,'Sales RAW DATA'!$D:$D,"B1",'Sales RAW DATA'!$E:$E,Incentive_Calc!X$5),"")</f>
        <v>0.70292844513991914</v>
      </c>
      <c r="Y137" s="44">
        <f>SUMIFS('Sales RAW DATA'!$G:$G,'Sales RAW DATA'!$I:$I,Incentive_Calc!$A137,'Sales RAW DATA'!$D:$D,"B1")/SUMIFS('Sales RAW DATA'!$F:$F,'Sales RAW DATA'!$I:$I,Incentive_Calc!$A137,'Sales RAW DATA'!$D:$D,"B1")</f>
        <v>0.81820523186062277</v>
      </c>
      <c r="Z137" s="44">
        <f>IFERROR(SUMIFS('Sales RAW DATA'!$G:$G,'Sales RAW DATA'!$I:$I,Incentive_Calc!$A137,'Sales RAW DATA'!$D:$D,"B2",'Sales RAW DATA'!$E:$E,Incentive_Calc!Z$5)/SUMIFS('Sales RAW DATA'!$F:$F,'Sales RAW DATA'!$I:$I,Incentive_Calc!$A137,'Sales RAW DATA'!$D:$D,"B2",'Sales RAW DATA'!$E:$E,Incentive_Calc!Z$5),"")</f>
        <v>0.6103340415486308</v>
      </c>
      <c r="AA137" s="44">
        <f>IFERROR(SUMIFS('Sales RAW DATA'!$G:$G,'Sales RAW DATA'!$I:$I,Incentive_Calc!$A137,'Sales RAW DATA'!$D:$D,"B2",'Sales RAW DATA'!$E:$E,Incentive_Calc!AA$5)/SUMIFS('Sales RAW DATA'!$F:$F,'Sales RAW DATA'!$I:$I,Incentive_Calc!$A137,'Sales RAW DATA'!$D:$D,"B2",'Sales RAW DATA'!$E:$E,Incentive_Calc!AA$5),"")</f>
        <v>0.77801769380716745</v>
      </c>
      <c r="AB137" s="44">
        <f>IFERROR(SUMIFS('Sales RAW DATA'!$G:$G,'Sales RAW DATA'!$I:$I,Incentive_Calc!$A137,'Sales RAW DATA'!$D:$D,"B2",'Sales RAW DATA'!$E:$E,Incentive_Calc!AB$5)/SUMIFS('Sales RAW DATA'!$F:$F,'Sales RAW DATA'!$I:$I,Incentive_Calc!$A137,'Sales RAW DATA'!$D:$D,"B2",'Sales RAW DATA'!$E:$E,Incentive_Calc!AB$5),"")</f>
        <v>0.67973533207039505</v>
      </c>
      <c r="AC137" s="44">
        <f>SUMIFS('Sales RAW DATA'!$G:$G,'Sales RAW DATA'!$I:$I,Incentive_Calc!$A137,'Sales RAW DATA'!$D:$D,"B2")/SUMIFS('Sales RAW DATA'!$F:$F,'Sales RAW DATA'!$I:$I,Incentive_Calc!$A137,'Sales RAW DATA'!$D:$D,"B2")</f>
        <v>0.68866249903527055</v>
      </c>
      <c r="AD137" s="44">
        <f>IFERROR(SUMIFS('Sales RAW DATA'!$G:$G,'Sales RAW DATA'!$I:$I,Incentive_Calc!$A137,'Sales RAW DATA'!$D:$D,"B3",'Sales RAW DATA'!$E:$E,Incentive_Calc!AD$5)/SUMIFS('Sales RAW DATA'!$F:$F,'Sales RAW DATA'!$I:$I,Incentive_Calc!$A137,'Sales RAW DATA'!$D:$D,"B3",'Sales RAW DATA'!$E:$E,Incentive_Calc!AD$5),"")</f>
        <v>1.0733803918714866</v>
      </c>
      <c r="AE137" s="44">
        <f>IFERROR(SUMIFS('Sales RAW DATA'!$G:$G,'Sales RAW DATA'!$I:$I,Incentive_Calc!$A137,'Sales RAW DATA'!$D:$D,"B3",'Sales RAW DATA'!$E:$E,Incentive_Calc!AE$5)/SUMIFS('Sales RAW DATA'!$F:$F,'Sales RAW DATA'!$I:$I,Incentive_Calc!$A137,'Sales RAW DATA'!$D:$D,"B3",'Sales RAW DATA'!$E:$E,Incentive_Calc!AE$5),"")</f>
        <v>1.9239626725847234</v>
      </c>
      <c r="AF137" s="44">
        <f>IFERROR(SUMIFS('Sales RAW DATA'!$G:$G,'Sales RAW DATA'!$I:$I,Incentive_Calc!$A137,'Sales RAW DATA'!$D:$D,"B3",'Sales RAW DATA'!$E:$E,Incentive_Calc!AF$5)/SUMIFS('Sales RAW DATA'!$F:$F,'Sales RAW DATA'!$I:$I,Incentive_Calc!$A137,'Sales RAW DATA'!$D:$D,"B3",'Sales RAW DATA'!$E:$E,Incentive_Calc!AF$5),"")</f>
        <v>2.0928026010363503</v>
      </c>
      <c r="AG137" s="44">
        <f>SUMIFS('Sales RAW DATA'!$G:$G,'Sales RAW DATA'!$I:$I,Incentive_Calc!$A137,'Sales RAW DATA'!$D:$D,"B3")/SUMIFS('Sales RAW DATA'!$F:$F,'Sales RAW DATA'!$I:$I,Incentive_Calc!$A137,'Sales RAW DATA'!$D:$D,"B3")</f>
        <v>1.7172374931359951</v>
      </c>
      <c r="AH137" s="44">
        <f>IFERROR(SUMIFS('Sales RAW DATA'!$G:$G,'Sales RAW DATA'!$I:$I,Incentive_Calc!$A137,'Sales RAW DATA'!$D:$D,"B4",'Sales RAW DATA'!$E:$E,Incentive_Calc!AH$5)/SUMIFS('Sales RAW DATA'!$F:$F,'Sales RAW DATA'!$I:$I,Incentive_Calc!$A137,'Sales RAW DATA'!$D:$D,"B4",'Sales RAW DATA'!$E:$E,Incentive_Calc!AH$5),"")</f>
        <v>0.9607310866044575</v>
      </c>
      <c r="AI137" s="44">
        <f>IFERROR(SUMIFS('Sales RAW DATA'!$G:$G,'Sales RAW DATA'!$I:$I,Incentive_Calc!$A137,'Sales RAW DATA'!$D:$D,"B4",'Sales RAW DATA'!$E:$E,Incentive_Calc!AI$5)/SUMIFS('Sales RAW DATA'!$F:$F,'Sales RAW DATA'!$I:$I,Incentive_Calc!$A137,'Sales RAW DATA'!$D:$D,"B4",'Sales RAW DATA'!$E:$E,Incentive_Calc!AI$5),"")</f>
        <v>0.91558814435266578</v>
      </c>
      <c r="AJ137" s="44">
        <f>IFERROR(SUMIFS('Sales RAW DATA'!$G:$G,'Sales RAW DATA'!$I:$I,Incentive_Calc!$A137,'Sales RAW DATA'!$D:$D,"B4",'Sales RAW DATA'!$E:$E,Incentive_Calc!AJ$5)/SUMIFS('Sales RAW DATA'!$F:$F,'Sales RAW DATA'!$I:$I,Incentive_Calc!$A137,'Sales RAW DATA'!$D:$D,"B4",'Sales RAW DATA'!$E:$E,Incentive_Calc!AJ$5),"")</f>
        <v>1.0931624689606243</v>
      </c>
      <c r="AK137" s="44">
        <f>SUMIFS('Sales RAW DATA'!$G:$G,'Sales RAW DATA'!$I:$I,Incentive_Calc!$A137,'Sales RAW DATA'!$D:$D,"B4")/SUMIFS('Sales RAW DATA'!$F:$F,'Sales RAW DATA'!$I:$I,Incentive_Calc!$A137,'Sales RAW DATA'!$D:$D,"B4")</f>
        <v>0.99014011416709913</v>
      </c>
      <c r="AL137" s="44">
        <f>IFERROR(SUMIFS('Sales RAW DATA'!$G:$G,'Sales RAW DATA'!$I:$I,Incentive_Calc!$A137,'Sales RAW DATA'!$D:$D,"B5",'Sales RAW DATA'!$E:$E,Incentive_Calc!AL$5)/SUMIFS('Sales RAW DATA'!$F:$F,'Sales RAW DATA'!$I:$I,Incentive_Calc!$A137,'Sales RAW DATA'!$D:$D,"B5",'Sales RAW DATA'!$E:$E,Incentive_Calc!AL$5),"")</f>
        <v>1.1284490960989533</v>
      </c>
      <c r="AM137" s="44">
        <f>IFERROR(SUMIFS('Sales RAW DATA'!$G:$G,'Sales RAW DATA'!$I:$I,Incentive_Calc!$A137,'Sales RAW DATA'!$D:$D,"B5",'Sales RAW DATA'!$E:$E,Incentive_Calc!AM$5)/SUMIFS('Sales RAW DATA'!$F:$F,'Sales RAW DATA'!$I:$I,Incentive_Calc!$A137,'Sales RAW DATA'!$D:$D,"B5",'Sales RAW DATA'!$E:$E,Incentive_Calc!AM$5),"")</f>
        <v>0.92398411243507483</v>
      </c>
      <c r="AN137" s="44">
        <f>IFERROR(SUMIFS('Sales RAW DATA'!$G:$G,'Sales RAW DATA'!$I:$I,Incentive_Calc!$A137,'Sales RAW DATA'!$D:$D,"B5",'Sales RAW DATA'!$E:$E,Incentive_Calc!AN$5)/SUMIFS('Sales RAW DATA'!$F:$F,'Sales RAW DATA'!$I:$I,Incentive_Calc!$A137,'Sales RAW DATA'!$D:$D,"B5",'Sales RAW DATA'!$E:$E,Incentive_Calc!AN$5),"")</f>
        <v>0.96332372838887492</v>
      </c>
      <c r="AO137" s="44">
        <f>SUMIFS('Sales RAW DATA'!$G:$G,'Sales RAW DATA'!$I:$I,Incentive_Calc!$A137,'Sales RAW DATA'!$D:$D,"B5")/SUMIFS('Sales RAW DATA'!$F:$F,'Sales RAW DATA'!$I:$I,Incentive_Calc!$A137,'Sales RAW DATA'!$D:$D,"B5")</f>
        <v>1.0026908563440091</v>
      </c>
      <c r="AP137" s="42">
        <f>SUM(SUMIFS('Sales RAW DATA'!$F$2:$F$22804,'Sales RAW DATA'!$I$2:$I$22804,Incentive_Calc!$A137,'Sales RAW DATA'!$D$2:$D$22804,"B1"),SUMIFS('Sales RAW DATA'!$F$2:$F$22804,'Sales RAW DATA'!$I$2:$I$22804,Incentive_Calc!$A137,'Sales RAW DATA'!$D$2:$D$22804,"B2"),SUMIFS('Sales RAW DATA'!$F$2:$F$22804,'Sales RAW DATA'!$I$2:$I$22804,Incentive_Calc!$A137,'Sales RAW DATA'!$D$2:$D$22804,"B3"),SUMIFS('Sales RAW DATA'!$F$2:$F$22804,'Sales RAW DATA'!$I$2:$I$22804,Incentive_Calc!$A137,'Sales RAW DATA'!$D$2:$D$22804,"B4"),SUMIFS('Sales RAW DATA'!$F$2:$F$22804,'Sales RAW DATA'!$I$2:$I$22804,Incentive_Calc!$A137,'Sales RAW DATA'!$D$2:$D$22804,"B5"))</f>
        <v>1360502</v>
      </c>
      <c r="AQ137" s="42">
        <f>SUM(SUMIFS('Sales RAW DATA'!$G$2:$G$22804,'Sales RAW DATA'!$I$2:$I$22804,Incentive_Calc!$A137,'Sales RAW DATA'!$D$2:$D$22804,"B1"),SUMIFS('Sales RAW DATA'!$G$2:$G$22804,'Sales RAW DATA'!$I$2:$I$22804,Incentive_Calc!$A137,'Sales RAW DATA'!$D$2:$D$22804,"B2"),SUMIFS('Sales RAW DATA'!$G$2:$G$22804,'Sales RAW DATA'!$I$2:$I$22804,Incentive_Calc!$A137,'Sales RAW DATA'!$D$2:$D$22804,"B3"),SUMIFS('Sales RAW DATA'!$G$2:$G$22804,'Sales RAW DATA'!$I$2:$I$22804,Incentive_Calc!$A137,'Sales RAW DATA'!$D$2:$D$22804,"B4"),SUMIFS('Sales RAW DATA'!$G$2:$G$22804,'Sales RAW DATA'!$I$2:$I$22804,Incentive_Calc!$A137,'Sales RAW DATA'!$D$2:$D$22804,"B5"))</f>
        <v>1464460</v>
      </c>
      <c r="AR137" s="45">
        <f t="shared" si="46"/>
        <v>107.64115010488776</v>
      </c>
      <c r="AS137" s="45">
        <f t="shared" si="47"/>
        <v>107</v>
      </c>
      <c r="AT137" s="46">
        <v>1.1000000000000001</v>
      </c>
      <c r="AU137" s="46">
        <v>0.92</v>
      </c>
      <c r="AV137" s="43" t="str">
        <f t="shared" si="33"/>
        <v>Yes</v>
      </c>
      <c r="AW137" s="43" t="str">
        <f t="shared" si="34"/>
        <v>Yes</v>
      </c>
      <c r="AX137" s="43" t="str">
        <f t="shared" si="35"/>
        <v>Yes</v>
      </c>
      <c r="AY137" s="43" t="str">
        <f t="shared" si="48"/>
        <v>Yes</v>
      </c>
    </row>
    <row r="138" spans="1:51" x14ac:dyDescent="0.35">
      <c r="A138" s="21" t="s">
        <v>1012</v>
      </c>
      <c r="B138" s="21" t="s">
        <v>538</v>
      </c>
      <c r="C138" s="21" t="str">
        <f>_xlfn.XLOOKUP($A138,'Employee List'!$E:$E,'Employee List'!$D:$D,0)</f>
        <v>SF</v>
      </c>
      <c r="D138" s="42" cm="1">
        <f t="array" ref="D138">IFERROR(IF($G138="Yes",INDEX('Payment Plan'!$D$6:$D$42,MATCH(1,(Incentive_Calc!$C138='Payment Plan'!$B$6:$B$42)*(Incentive_Calc!$U138='Payment Plan'!$C$6:$C$42),0)),""),"")</f>
        <v>53448.104941134807</v>
      </c>
      <c r="E138" s="42" t="str" cm="1">
        <f t="array" ref="E138">IFERROR(IF($H138="Yes",INDEX('Payment Plan'!$D$6:$D$42,MATCH(1,(Incentive_Calc!$C138='Payment Plan'!$B$6:$B$42)*(Incentive_Calc!$AS138='Payment Plan'!$C$6:$C$42),0)),""),"")</f>
        <v/>
      </c>
      <c r="F138" s="42">
        <f t="shared" si="36"/>
        <v>53448.104941134807</v>
      </c>
      <c r="G138" s="43" t="str">
        <f t="shared" si="37"/>
        <v>Yes</v>
      </c>
      <c r="H138" s="21" t="str">
        <f t="shared" si="38"/>
        <v>No</v>
      </c>
      <c r="I138" s="42">
        <f>IFERROR(SUMIFS('Sales RAW DATA'!$F$2:$F$30000,'Sales RAW DATA'!$I$2:$I$30000,Incentive_Calc!$A138,'Sales RAW DATA'!$E$2:$E$30000,Incentive_Calc!I$5),"")</f>
        <v>583911</v>
      </c>
      <c r="J138" s="42">
        <f>IFERROR(SUMIFS('Sales RAW DATA'!$F$2:$F$30000,'Sales RAW DATA'!$I$2:$I$30000,Incentive_Calc!$A138,'Sales RAW DATA'!$E$2:$E$30000,Incentive_Calc!J$5),"")</f>
        <v>592256</v>
      </c>
      <c r="K138" s="42">
        <f>IFERROR(SUMIFS('Sales RAW DATA'!$F$2:$F$30000,'Sales RAW DATA'!$I$2:$I$30000,Incentive_Calc!$A138,'Sales RAW DATA'!$E$2:$E$30000,Incentive_Calc!K$5),"")</f>
        <v>598507</v>
      </c>
      <c r="L138" s="42">
        <f t="shared" si="39"/>
        <v>1774674</v>
      </c>
      <c r="M138" s="42">
        <f>IFERROR(SUMIFS('Sales RAW DATA'!$G$2:$G$30000,'Sales RAW DATA'!$I$2:$I$30000,Incentive_Calc!$A138,'Sales RAW DATA'!$E$2:$E$30000,Incentive_Calc!M$5),"")</f>
        <v>669239</v>
      </c>
      <c r="N138" s="42">
        <f>IFERROR(SUMIFS('Sales RAW DATA'!$G$2:$G$30000,'Sales RAW DATA'!$I$2:$I$30000,Incentive_Calc!$A138,'Sales RAW DATA'!$E$2:$E$30000,Incentive_Calc!N$5),"")</f>
        <v>671131</v>
      </c>
      <c r="O138" s="42">
        <f>IFERROR(SUMIFS('Sales RAW DATA'!$G$2:$G$30000,'Sales RAW DATA'!$I$2:$I$30000,Incentive_Calc!$A138,'Sales RAW DATA'!$E$2:$E$30000,Incentive_Calc!O$5),"")</f>
        <v>648320</v>
      </c>
      <c r="P138" s="42">
        <f t="shared" si="40"/>
        <v>1988690</v>
      </c>
      <c r="Q138" s="44">
        <f t="shared" si="41"/>
        <v>1.146131859136067</v>
      </c>
      <c r="R138" s="44">
        <f t="shared" si="42"/>
        <v>1.1331772071536632</v>
      </c>
      <c r="S138" s="44">
        <f t="shared" si="43"/>
        <v>1.0832287675833365</v>
      </c>
      <c r="T138" s="45">
        <f t="shared" si="44"/>
        <v>112.05945429977562</v>
      </c>
      <c r="U138" s="45">
        <f t="shared" si="45"/>
        <v>112</v>
      </c>
      <c r="V138" s="44">
        <f>IFERROR(SUMIFS('Sales RAW DATA'!$G:$G,'Sales RAW DATA'!$I:$I,Incentive_Calc!$A138,'Sales RAW DATA'!$D:$D,"B1",'Sales RAW DATA'!$E:$E,Incentive_Calc!V$5)/SUMIFS('Sales RAW DATA'!$F:$F,'Sales RAW DATA'!$I:$I,Incentive_Calc!$A138,'Sales RAW DATA'!$D:$D,"B1",'Sales RAW DATA'!$E:$E,Incentive_Calc!V$5),"")</f>
        <v>1.302792632204397</v>
      </c>
      <c r="W138" s="44">
        <f>IFERROR(SUMIFS('Sales RAW DATA'!$G:$G,'Sales RAW DATA'!$I:$I,Incentive_Calc!$A138,'Sales RAW DATA'!$D:$D,"B1",'Sales RAW DATA'!$E:$E,Incentive_Calc!W$5)/SUMIFS('Sales RAW DATA'!$F:$F,'Sales RAW DATA'!$I:$I,Incentive_Calc!$A138,'Sales RAW DATA'!$D:$D,"B1",'Sales RAW DATA'!$E:$E,Incentive_Calc!W$5),"")</f>
        <v>1.1175587047178348</v>
      </c>
      <c r="X138" s="44">
        <f>IFERROR(SUMIFS('Sales RAW DATA'!$G:$G,'Sales RAW DATA'!$I:$I,Incentive_Calc!$A138,'Sales RAW DATA'!$D:$D,"B1",'Sales RAW DATA'!$E:$E,Incentive_Calc!X$5)/SUMIFS('Sales RAW DATA'!$F:$F,'Sales RAW DATA'!$I:$I,Incentive_Calc!$A138,'Sales RAW DATA'!$D:$D,"B1",'Sales RAW DATA'!$E:$E,Incentive_Calc!X$5),"")</f>
        <v>0.9145117602353996</v>
      </c>
      <c r="Y138" s="44">
        <f>SUMIFS('Sales RAW DATA'!$G:$G,'Sales RAW DATA'!$I:$I,Incentive_Calc!$A138,'Sales RAW DATA'!$D:$D,"B1")/SUMIFS('Sales RAW DATA'!$F:$F,'Sales RAW DATA'!$I:$I,Incentive_Calc!$A138,'Sales RAW DATA'!$D:$D,"B1")</f>
        <v>1.1157547506719545</v>
      </c>
      <c r="Z138" s="44">
        <f>IFERROR(SUMIFS('Sales RAW DATA'!$G:$G,'Sales RAW DATA'!$I:$I,Incentive_Calc!$A138,'Sales RAW DATA'!$D:$D,"B2",'Sales RAW DATA'!$E:$E,Incentive_Calc!Z$5)/SUMIFS('Sales RAW DATA'!$F:$F,'Sales RAW DATA'!$I:$I,Incentive_Calc!$A138,'Sales RAW DATA'!$D:$D,"B2",'Sales RAW DATA'!$E:$E,Incentive_Calc!Z$5),"")</f>
        <v>1.3407759406327302</v>
      </c>
      <c r="AA138" s="44">
        <f>IFERROR(SUMIFS('Sales RAW DATA'!$G:$G,'Sales RAW DATA'!$I:$I,Incentive_Calc!$A138,'Sales RAW DATA'!$D:$D,"B2",'Sales RAW DATA'!$E:$E,Incentive_Calc!AA$5)/SUMIFS('Sales RAW DATA'!$F:$F,'Sales RAW DATA'!$I:$I,Incentive_Calc!$A138,'Sales RAW DATA'!$D:$D,"B2",'Sales RAW DATA'!$E:$E,Incentive_Calc!AA$5),"")</f>
        <v>1.4000770613922424</v>
      </c>
      <c r="AB138" s="44">
        <f>IFERROR(SUMIFS('Sales RAW DATA'!$G:$G,'Sales RAW DATA'!$I:$I,Incentive_Calc!$A138,'Sales RAW DATA'!$D:$D,"B2",'Sales RAW DATA'!$E:$E,Incentive_Calc!AB$5)/SUMIFS('Sales RAW DATA'!$F:$F,'Sales RAW DATA'!$I:$I,Incentive_Calc!$A138,'Sales RAW DATA'!$D:$D,"B2",'Sales RAW DATA'!$E:$E,Incentive_Calc!AB$5),"")</f>
        <v>0.83997881916865236</v>
      </c>
      <c r="AC138" s="44">
        <f>SUMIFS('Sales RAW DATA'!$G:$G,'Sales RAW DATA'!$I:$I,Incentive_Calc!$A138,'Sales RAW DATA'!$D:$D,"B2")/SUMIFS('Sales RAW DATA'!$F:$F,'Sales RAW DATA'!$I:$I,Incentive_Calc!$A138,'Sales RAW DATA'!$D:$D,"B2")</f>
        <v>1.1694734940484555</v>
      </c>
      <c r="AD138" s="44">
        <f>IFERROR(SUMIFS('Sales RAW DATA'!$G:$G,'Sales RAW DATA'!$I:$I,Incentive_Calc!$A138,'Sales RAW DATA'!$D:$D,"B3",'Sales RAW DATA'!$E:$E,Incentive_Calc!AD$5)/SUMIFS('Sales RAW DATA'!$F:$F,'Sales RAW DATA'!$I:$I,Incentive_Calc!$A138,'Sales RAW DATA'!$D:$D,"B3",'Sales RAW DATA'!$E:$E,Incentive_Calc!AD$5),"")</f>
        <v>0.92767165226265269</v>
      </c>
      <c r="AE138" s="44">
        <f>IFERROR(SUMIFS('Sales RAW DATA'!$G:$G,'Sales RAW DATA'!$I:$I,Incentive_Calc!$A138,'Sales RAW DATA'!$D:$D,"B3",'Sales RAW DATA'!$E:$E,Incentive_Calc!AE$5)/SUMIFS('Sales RAW DATA'!$F:$F,'Sales RAW DATA'!$I:$I,Incentive_Calc!$A138,'Sales RAW DATA'!$D:$D,"B3",'Sales RAW DATA'!$E:$E,Incentive_Calc!AE$5),"")</f>
        <v>1.7246620031995985</v>
      </c>
      <c r="AF138" s="44">
        <f>IFERROR(SUMIFS('Sales RAW DATA'!$G:$G,'Sales RAW DATA'!$I:$I,Incentive_Calc!$A138,'Sales RAW DATA'!$D:$D,"B3",'Sales RAW DATA'!$E:$E,Incentive_Calc!AF$5)/SUMIFS('Sales RAW DATA'!$F:$F,'Sales RAW DATA'!$I:$I,Incentive_Calc!$A138,'Sales RAW DATA'!$D:$D,"B3",'Sales RAW DATA'!$E:$E,Incentive_Calc!AF$5),"")</f>
        <v>1.8075774336283186</v>
      </c>
      <c r="AG138" s="44">
        <f>SUMIFS('Sales RAW DATA'!$G:$G,'Sales RAW DATA'!$I:$I,Incentive_Calc!$A138,'Sales RAW DATA'!$D:$D,"B3")/SUMIFS('Sales RAW DATA'!$F:$F,'Sales RAW DATA'!$I:$I,Incentive_Calc!$A138,'Sales RAW DATA'!$D:$D,"B3")</f>
        <v>1.5033955088735966</v>
      </c>
      <c r="AH138" s="44">
        <f>IFERROR(SUMIFS('Sales RAW DATA'!$G:$G,'Sales RAW DATA'!$I:$I,Incentive_Calc!$A138,'Sales RAW DATA'!$D:$D,"B4",'Sales RAW DATA'!$E:$E,Incentive_Calc!AH$5)/SUMIFS('Sales RAW DATA'!$F:$F,'Sales RAW DATA'!$I:$I,Incentive_Calc!$A138,'Sales RAW DATA'!$D:$D,"B4",'Sales RAW DATA'!$E:$E,Incentive_Calc!AH$5),"")</f>
        <v>1.0404506385665031</v>
      </c>
      <c r="AI138" s="44">
        <f>IFERROR(SUMIFS('Sales RAW DATA'!$G:$G,'Sales RAW DATA'!$I:$I,Incentive_Calc!$A138,'Sales RAW DATA'!$D:$D,"B4",'Sales RAW DATA'!$E:$E,Incentive_Calc!AI$5)/SUMIFS('Sales RAW DATA'!$F:$F,'Sales RAW DATA'!$I:$I,Incentive_Calc!$A138,'Sales RAW DATA'!$D:$D,"B4",'Sales RAW DATA'!$E:$E,Incentive_Calc!AI$5),"")</f>
        <v>0.68729684617411935</v>
      </c>
      <c r="AJ138" s="44">
        <f>IFERROR(SUMIFS('Sales RAW DATA'!$G:$G,'Sales RAW DATA'!$I:$I,Incentive_Calc!$A138,'Sales RAW DATA'!$D:$D,"B4",'Sales RAW DATA'!$E:$E,Incentive_Calc!AJ$5)/SUMIFS('Sales RAW DATA'!$F:$F,'Sales RAW DATA'!$I:$I,Incentive_Calc!$A138,'Sales RAW DATA'!$D:$D,"B4",'Sales RAW DATA'!$E:$E,Incentive_Calc!AJ$5),"")</f>
        <v>1.4332093023255814</v>
      </c>
      <c r="AK138" s="44">
        <f>SUMIFS('Sales RAW DATA'!$G:$G,'Sales RAW DATA'!$I:$I,Incentive_Calc!$A138,'Sales RAW DATA'!$D:$D,"B4")/SUMIFS('Sales RAW DATA'!$F:$F,'Sales RAW DATA'!$I:$I,Incentive_Calc!$A138,'Sales RAW DATA'!$D:$D,"B4")</f>
        <v>1.0466858878490264</v>
      </c>
      <c r="AL138" s="44">
        <f>IFERROR(SUMIFS('Sales RAW DATA'!$G:$G,'Sales RAW DATA'!$I:$I,Incentive_Calc!$A138,'Sales RAW DATA'!$D:$D,"B5",'Sales RAW DATA'!$E:$E,Incentive_Calc!AL$5)/SUMIFS('Sales RAW DATA'!$F:$F,'Sales RAW DATA'!$I:$I,Incentive_Calc!$A138,'Sales RAW DATA'!$D:$D,"B5",'Sales RAW DATA'!$E:$E,Incentive_Calc!AL$5),"")</f>
        <v>1.0093933318482216</v>
      </c>
      <c r="AM138" s="44">
        <f>IFERROR(SUMIFS('Sales RAW DATA'!$G:$G,'Sales RAW DATA'!$I:$I,Incentive_Calc!$A138,'Sales RAW DATA'!$D:$D,"B5",'Sales RAW DATA'!$E:$E,Incentive_Calc!AM$5)/SUMIFS('Sales RAW DATA'!$F:$F,'Sales RAW DATA'!$I:$I,Incentive_Calc!$A138,'Sales RAW DATA'!$D:$D,"B5",'Sales RAW DATA'!$E:$E,Incentive_Calc!AM$5),"")</f>
        <v>1.1295222866280232</v>
      </c>
      <c r="AN138" s="44">
        <f>IFERROR(SUMIFS('Sales RAW DATA'!$G:$G,'Sales RAW DATA'!$I:$I,Incentive_Calc!$A138,'Sales RAW DATA'!$D:$D,"B5",'Sales RAW DATA'!$E:$E,Incentive_Calc!AN$5)/SUMIFS('Sales RAW DATA'!$F:$F,'Sales RAW DATA'!$I:$I,Incentive_Calc!$A138,'Sales RAW DATA'!$D:$D,"B5",'Sales RAW DATA'!$E:$E,Incentive_Calc!AN$5),"")</f>
        <v>1.0888983830682266</v>
      </c>
      <c r="AO138" s="44">
        <f>SUMIFS('Sales RAW DATA'!$G:$G,'Sales RAW DATA'!$I:$I,Incentive_Calc!$A138,'Sales RAW DATA'!$D:$D,"B5")/SUMIFS('Sales RAW DATA'!$F:$F,'Sales RAW DATA'!$I:$I,Incentive_Calc!$A138,'Sales RAW DATA'!$D:$D,"B5")</f>
        <v>1.075239447904148</v>
      </c>
      <c r="AP138" s="42">
        <f>SUM(SUMIFS('Sales RAW DATA'!$F$2:$F$22804,'Sales RAW DATA'!$I$2:$I$22804,Incentive_Calc!$A138,'Sales RAW DATA'!$D$2:$D$22804,"B1"),SUMIFS('Sales RAW DATA'!$F$2:$F$22804,'Sales RAW DATA'!$I$2:$I$22804,Incentive_Calc!$A138,'Sales RAW DATA'!$D$2:$D$22804,"B2"),SUMIFS('Sales RAW DATA'!$F$2:$F$22804,'Sales RAW DATA'!$I$2:$I$22804,Incentive_Calc!$A138,'Sales RAW DATA'!$D$2:$D$22804,"B3"),SUMIFS('Sales RAW DATA'!$F$2:$F$22804,'Sales RAW DATA'!$I$2:$I$22804,Incentive_Calc!$A138,'Sales RAW DATA'!$D$2:$D$22804,"B4"),SUMIFS('Sales RAW DATA'!$F$2:$F$22804,'Sales RAW DATA'!$I$2:$I$22804,Incentive_Calc!$A138,'Sales RAW DATA'!$D$2:$D$22804,"B5"))</f>
        <v>715065</v>
      </c>
      <c r="AQ138" s="42">
        <f>SUM(SUMIFS('Sales RAW DATA'!$G$2:$G$22804,'Sales RAW DATA'!$I$2:$I$22804,Incentive_Calc!$A138,'Sales RAW DATA'!$D$2:$D$22804,"B1"),SUMIFS('Sales RAW DATA'!$G$2:$G$22804,'Sales RAW DATA'!$I$2:$I$22804,Incentive_Calc!$A138,'Sales RAW DATA'!$D$2:$D$22804,"B2"),SUMIFS('Sales RAW DATA'!$G$2:$G$22804,'Sales RAW DATA'!$I$2:$I$22804,Incentive_Calc!$A138,'Sales RAW DATA'!$D$2:$D$22804,"B3"),SUMIFS('Sales RAW DATA'!$G$2:$G$22804,'Sales RAW DATA'!$I$2:$I$22804,Incentive_Calc!$A138,'Sales RAW DATA'!$D$2:$D$22804,"B4"),SUMIFS('Sales RAW DATA'!$G$2:$G$22804,'Sales RAW DATA'!$I$2:$I$22804,Incentive_Calc!$A138,'Sales RAW DATA'!$D$2:$D$22804,"B5"))</f>
        <v>869756</v>
      </c>
      <c r="AR138" s="45">
        <f t="shared" si="46"/>
        <v>121.63313824617343</v>
      </c>
      <c r="AS138" s="45">
        <f t="shared" si="47"/>
        <v>120</v>
      </c>
      <c r="AT138" s="46">
        <v>1.1599999999999999</v>
      </c>
      <c r="AU138" s="46">
        <v>0.96</v>
      </c>
      <c r="AV138" s="43" t="str">
        <f t="shared" si="33"/>
        <v>Yes</v>
      </c>
      <c r="AW138" s="43" t="str">
        <f t="shared" si="34"/>
        <v>Yes</v>
      </c>
      <c r="AX138" s="43" t="str">
        <f t="shared" si="35"/>
        <v>Yes</v>
      </c>
      <c r="AY138" s="43" t="str">
        <f t="shared" si="48"/>
        <v>Yes</v>
      </c>
    </row>
    <row r="139" spans="1:51" x14ac:dyDescent="0.35">
      <c r="A139" s="21" t="s">
        <v>1013</v>
      </c>
      <c r="B139" s="21" t="s">
        <v>539</v>
      </c>
      <c r="C139" s="21" t="str">
        <f>_xlfn.XLOOKUP($A139,'Employee List'!$E:$E,'Employee List'!$D:$D,0)</f>
        <v>SF</v>
      </c>
      <c r="D139" s="42" cm="1">
        <f t="array" ref="D139">IFERROR(IF($G139="Yes",INDEX('Payment Plan'!$D$6:$D$42,MATCH(1,(Incentive_Calc!$C139='Payment Plan'!$B$6:$B$42)*(Incentive_Calc!$U139='Payment Plan'!$C$6:$C$42),0)),""),"")</f>
        <v>68214.83088693551</v>
      </c>
      <c r="E139" s="42" t="str" cm="1">
        <f t="array" ref="E139">IFERROR(IF($H139="Yes",INDEX('Payment Plan'!$D$6:$D$42,MATCH(1,(Incentive_Calc!$C139='Payment Plan'!$B$6:$B$42)*(Incentive_Calc!$AS139='Payment Plan'!$C$6:$C$42),0)),""),"")</f>
        <v/>
      </c>
      <c r="F139" s="42">
        <f t="shared" si="36"/>
        <v>68214.83088693551</v>
      </c>
      <c r="G139" s="43" t="str">
        <f t="shared" si="37"/>
        <v>Yes</v>
      </c>
      <c r="H139" s="21" t="str">
        <f t="shared" si="38"/>
        <v>No</v>
      </c>
      <c r="I139" s="42">
        <f>IFERROR(SUMIFS('Sales RAW DATA'!$F$2:$F$30000,'Sales RAW DATA'!$I$2:$I$30000,Incentive_Calc!$A139,'Sales RAW DATA'!$E$2:$E$30000,Incentive_Calc!I$5),"")</f>
        <v>765489</v>
      </c>
      <c r="J139" s="42">
        <f>IFERROR(SUMIFS('Sales RAW DATA'!$F$2:$F$30000,'Sales RAW DATA'!$I$2:$I$30000,Incentive_Calc!$A139,'Sales RAW DATA'!$E$2:$E$30000,Incentive_Calc!J$5),"")</f>
        <v>776689</v>
      </c>
      <c r="K139" s="42">
        <f>IFERROR(SUMIFS('Sales RAW DATA'!$F$2:$F$30000,'Sales RAW DATA'!$I$2:$I$30000,Incentive_Calc!$A139,'Sales RAW DATA'!$E$2:$E$30000,Incentive_Calc!K$5),"")</f>
        <v>771392</v>
      </c>
      <c r="L139" s="42">
        <f t="shared" si="39"/>
        <v>2313570</v>
      </c>
      <c r="M139" s="42">
        <f>IFERROR(SUMIFS('Sales RAW DATA'!$G$2:$G$30000,'Sales RAW DATA'!$I$2:$I$30000,Incentive_Calc!$A139,'Sales RAW DATA'!$E$2:$E$30000,Incentive_Calc!M$5),"")</f>
        <v>846446</v>
      </c>
      <c r="N139" s="42">
        <f>IFERROR(SUMIFS('Sales RAW DATA'!$G$2:$G$30000,'Sales RAW DATA'!$I$2:$I$30000,Incentive_Calc!$A139,'Sales RAW DATA'!$E$2:$E$30000,Incentive_Calc!N$5),"")</f>
        <v>924592</v>
      </c>
      <c r="O139" s="42">
        <f>IFERROR(SUMIFS('Sales RAW DATA'!$G$2:$G$30000,'Sales RAW DATA'!$I$2:$I$30000,Incentive_Calc!$A139,'Sales RAW DATA'!$E$2:$E$30000,Incentive_Calc!O$5),"")</f>
        <v>940084</v>
      </c>
      <c r="P139" s="42">
        <f t="shared" si="40"/>
        <v>2711122</v>
      </c>
      <c r="Q139" s="44">
        <f t="shared" si="41"/>
        <v>1.105758541272311</v>
      </c>
      <c r="R139" s="44">
        <f t="shared" si="42"/>
        <v>1.1904275713960157</v>
      </c>
      <c r="S139" s="44">
        <f t="shared" si="43"/>
        <v>1.2186851821123372</v>
      </c>
      <c r="T139" s="45">
        <f t="shared" si="44"/>
        <v>117.1834869919648</v>
      </c>
      <c r="U139" s="45">
        <f t="shared" si="45"/>
        <v>117</v>
      </c>
      <c r="V139" s="44">
        <f>IFERROR(SUMIFS('Sales RAW DATA'!$G:$G,'Sales RAW DATA'!$I:$I,Incentive_Calc!$A139,'Sales RAW DATA'!$D:$D,"B1",'Sales RAW DATA'!$E:$E,Incentive_Calc!V$5)/SUMIFS('Sales RAW DATA'!$F:$F,'Sales RAW DATA'!$I:$I,Incentive_Calc!$A139,'Sales RAW DATA'!$D:$D,"B1",'Sales RAW DATA'!$E:$E,Incentive_Calc!V$5),"")</f>
        <v>1.114598803837354</v>
      </c>
      <c r="W139" s="44">
        <f>IFERROR(SUMIFS('Sales RAW DATA'!$G:$G,'Sales RAW DATA'!$I:$I,Incentive_Calc!$A139,'Sales RAW DATA'!$D:$D,"B1",'Sales RAW DATA'!$E:$E,Incentive_Calc!W$5)/SUMIFS('Sales RAW DATA'!$F:$F,'Sales RAW DATA'!$I:$I,Incentive_Calc!$A139,'Sales RAW DATA'!$D:$D,"B1",'Sales RAW DATA'!$E:$E,Incentive_Calc!W$5),"")</f>
        <v>0.91326450998267095</v>
      </c>
      <c r="X139" s="44">
        <f>IFERROR(SUMIFS('Sales RAW DATA'!$G:$G,'Sales RAW DATA'!$I:$I,Incentive_Calc!$A139,'Sales RAW DATA'!$D:$D,"B1",'Sales RAW DATA'!$E:$E,Incentive_Calc!X$5)/SUMIFS('Sales RAW DATA'!$F:$F,'Sales RAW DATA'!$I:$I,Incentive_Calc!$A139,'Sales RAW DATA'!$D:$D,"B1",'Sales RAW DATA'!$E:$E,Incentive_Calc!X$5),"")</f>
        <v>1.0578956054933504</v>
      </c>
      <c r="Y139" s="44">
        <f>SUMIFS('Sales RAW DATA'!$G:$G,'Sales RAW DATA'!$I:$I,Incentive_Calc!$A139,'Sales RAW DATA'!$D:$D,"B1")/SUMIFS('Sales RAW DATA'!$F:$F,'Sales RAW DATA'!$I:$I,Incentive_Calc!$A139,'Sales RAW DATA'!$D:$D,"B1")</f>
        <v>1.0287151366590399</v>
      </c>
      <c r="Z139" s="44">
        <f>IFERROR(SUMIFS('Sales RAW DATA'!$G:$G,'Sales RAW DATA'!$I:$I,Incentive_Calc!$A139,'Sales RAW DATA'!$D:$D,"B2",'Sales RAW DATA'!$E:$E,Incentive_Calc!Z$5)/SUMIFS('Sales RAW DATA'!$F:$F,'Sales RAW DATA'!$I:$I,Incentive_Calc!$A139,'Sales RAW DATA'!$D:$D,"B2",'Sales RAW DATA'!$E:$E,Incentive_Calc!Z$5),"")</f>
        <v>0.6349826708944768</v>
      </c>
      <c r="AA139" s="44">
        <f>IFERROR(SUMIFS('Sales RAW DATA'!$G:$G,'Sales RAW DATA'!$I:$I,Incentive_Calc!$A139,'Sales RAW DATA'!$D:$D,"B2",'Sales RAW DATA'!$E:$E,Incentive_Calc!AA$5)/SUMIFS('Sales RAW DATA'!$F:$F,'Sales RAW DATA'!$I:$I,Incentive_Calc!$A139,'Sales RAW DATA'!$D:$D,"B2",'Sales RAW DATA'!$E:$E,Incentive_Calc!AA$5),"")</f>
        <v>0.72079148851546182</v>
      </c>
      <c r="AB139" s="44">
        <f>IFERROR(SUMIFS('Sales RAW DATA'!$G:$G,'Sales RAW DATA'!$I:$I,Incentive_Calc!$A139,'Sales RAW DATA'!$D:$D,"B2",'Sales RAW DATA'!$E:$E,Incentive_Calc!AB$5)/SUMIFS('Sales RAW DATA'!$F:$F,'Sales RAW DATA'!$I:$I,Incentive_Calc!$A139,'Sales RAW DATA'!$D:$D,"B2",'Sales RAW DATA'!$E:$E,Incentive_Calc!AB$5),"")</f>
        <v>0.98810349955388121</v>
      </c>
      <c r="AC139" s="44">
        <f>SUMIFS('Sales RAW DATA'!$G:$G,'Sales RAW DATA'!$I:$I,Incentive_Calc!$A139,'Sales RAW DATA'!$D:$D,"B2")/SUMIFS('Sales RAW DATA'!$F:$F,'Sales RAW DATA'!$I:$I,Incentive_Calc!$A139,'Sales RAW DATA'!$D:$D,"B2")</f>
        <v>0.78660026954793616</v>
      </c>
      <c r="AD139" s="44">
        <f>IFERROR(SUMIFS('Sales RAW DATA'!$G:$G,'Sales RAW DATA'!$I:$I,Incentive_Calc!$A139,'Sales RAW DATA'!$D:$D,"B3",'Sales RAW DATA'!$E:$E,Incentive_Calc!AD$5)/SUMIFS('Sales RAW DATA'!$F:$F,'Sales RAW DATA'!$I:$I,Incentive_Calc!$A139,'Sales RAW DATA'!$D:$D,"B3",'Sales RAW DATA'!$E:$E,Incentive_Calc!AD$5),"")</f>
        <v>1.5026058383004739</v>
      </c>
      <c r="AE139" s="44">
        <f>IFERROR(SUMIFS('Sales RAW DATA'!$G:$G,'Sales RAW DATA'!$I:$I,Incentive_Calc!$A139,'Sales RAW DATA'!$D:$D,"B3",'Sales RAW DATA'!$E:$E,Incentive_Calc!AE$5)/SUMIFS('Sales RAW DATA'!$F:$F,'Sales RAW DATA'!$I:$I,Incentive_Calc!$A139,'Sales RAW DATA'!$D:$D,"B3",'Sales RAW DATA'!$E:$E,Incentive_Calc!AE$5),"")</f>
        <v>2.3085482979581471</v>
      </c>
      <c r="AF139" s="44">
        <f>IFERROR(SUMIFS('Sales RAW DATA'!$G:$G,'Sales RAW DATA'!$I:$I,Incentive_Calc!$A139,'Sales RAW DATA'!$D:$D,"B3",'Sales RAW DATA'!$E:$E,Incentive_Calc!AF$5)/SUMIFS('Sales RAW DATA'!$F:$F,'Sales RAW DATA'!$I:$I,Incentive_Calc!$A139,'Sales RAW DATA'!$D:$D,"B3",'Sales RAW DATA'!$E:$E,Incentive_Calc!AF$5),"")</f>
        <v>2.2289490741668838</v>
      </c>
      <c r="AG139" s="44">
        <f>SUMIFS('Sales RAW DATA'!$G:$G,'Sales RAW DATA'!$I:$I,Incentive_Calc!$A139,'Sales RAW DATA'!$D:$D,"B3")/SUMIFS('Sales RAW DATA'!$F:$F,'Sales RAW DATA'!$I:$I,Incentive_Calc!$A139,'Sales RAW DATA'!$D:$D,"B3")</f>
        <v>2.0253060397145801</v>
      </c>
      <c r="AH139" s="44">
        <f>IFERROR(SUMIFS('Sales RAW DATA'!$G:$G,'Sales RAW DATA'!$I:$I,Incentive_Calc!$A139,'Sales RAW DATA'!$D:$D,"B4",'Sales RAW DATA'!$E:$E,Incentive_Calc!AH$5)/SUMIFS('Sales RAW DATA'!$F:$F,'Sales RAW DATA'!$I:$I,Incentive_Calc!$A139,'Sales RAW DATA'!$D:$D,"B4",'Sales RAW DATA'!$E:$E,Incentive_Calc!AH$5),"")</f>
        <v>0.94537490337541874</v>
      </c>
      <c r="AI139" s="44">
        <f>IFERROR(SUMIFS('Sales RAW DATA'!$G:$G,'Sales RAW DATA'!$I:$I,Incentive_Calc!$A139,'Sales RAW DATA'!$D:$D,"B4",'Sales RAW DATA'!$E:$E,Incentive_Calc!AI$5)/SUMIFS('Sales RAW DATA'!$F:$F,'Sales RAW DATA'!$I:$I,Incentive_Calc!$A139,'Sales RAW DATA'!$D:$D,"B4",'Sales RAW DATA'!$E:$E,Incentive_Calc!AI$5),"")</f>
        <v>1.1786921552628511</v>
      </c>
      <c r="AJ139" s="44">
        <f>IFERROR(SUMIFS('Sales RAW DATA'!$G:$G,'Sales RAW DATA'!$I:$I,Incentive_Calc!$A139,'Sales RAW DATA'!$D:$D,"B4",'Sales RAW DATA'!$E:$E,Incentive_Calc!AJ$5)/SUMIFS('Sales RAW DATA'!$F:$F,'Sales RAW DATA'!$I:$I,Incentive_Calc!$A139,'Sales RAW DATA'!$D:$D,"B4",'Sales RAW DATA'!$E:$E,Incentive_Calc!AJ$5),"")</f>
        <v>1.063106938106938</v>
      </c>
      <c r="AK139" s="44">
        <f>SUMIFS('Sales RAW DATA'!$G:$G,'Sales RAW DATA'!$I:$I,Incentive_Calc!$A139,'Sales RAW DATA'!$D:$D,"B4")/SUMIFS('Sales RAW DATA'!$F:$F,'Sales RAW DATA'!$I:$I,Incentive_Calc!$A139,'Sales RAW DATA'!$D:$D,"B4")</f>
        <v>1.0639209793827129</v>
      </c>
      <c r="AL139" s="44">
        <f>IFERROR(SUMIFS('Sales RAW DATA'!$G:$G,'Sales RAW DATA'!$I:$I,Incentive_Calc!$A139,'Sales RAW DATA'!$D:$D,"B5",'Sales RAW DATA'!$E:$E,Incentive_Calc!AL$5)/SUMIFS('Sales RAW DATA'!$F:$F,'Sales RAW DATA'!$I:$I,Incentive_Calc!$A139,'Sales RAW DATA'!$D:$D,"B5",'Sales RAW DATA'!$E:$E,Incentive_Calc!AL$5),"")</f>
        <v>0.78449262792714658</v>
      </c>
      <c r="AM139" s="44">
        <f>IFERROR(SUMIFS('Sales RAW DATA'!$G:$G,'Sales RAW DATA'!$I:$I,Incentive_Calc!$A139,'Sales RAW DATA'!$D:$D,"B5",'Sales RAW DATA'!$E:$E,Incentive_Calc!AM$5)/SUMIFS('Sales RAW DATA'!$F:$F,'Sales RAW DATA'!$I:$I,Incentive_Calc!$A139,'Sales RAW DATA'!$D:$D,"B5",'Sales RAW DATA'!$E:$E,Incentive_Calc!AM$5),"")</f>
        <v>1.206748995908562</v>
      </c>
      <c r="AN139" s="44">
        <f>IFERROR(SUMIFS('Sales RAW DATA'!$G:$G,'Sales RAW DATA'!$I:$I,Incentive_Calc!$A139,'Sales RAW DATA'!$D:$D,"B5",'Sales RAW DATA'!$E:$E,Incentive_Calc!AN$5)/SUMIFS('Sales RAW DATA'!$F:$F,'Sales RAW DATA'!$I:$I,Incentive_Calc!$A139,'Sales RAW DATA'!$D:$D,"B5",'Sales RAW DATA'!$E:$E,Incentive_Calc!AN$5),"")</f>
        <v>1.233179431149332</v>
      </c>
      <c r="AO139" s="44">
        <f>SUMIFS('Sales RAW DATA'!$G:$G,'Sales RAW DATA'!$I:$I,Incentive_Calc!$A139,'Sales RAW DATA'!$D:$D,"B5")/SUMIFS('Sales RAW DATA'!$F:$F,'Sales RAW DATA'!$I:$I,Incentive_Calc!$A139,'Sales RAW DATA'!$D:$D,"B5")</f>
        <v>1.070516108255108</v>
      </c>
      <c r="AP139" s="42">
        <f>SUM(SUMIFS('Sales RAW DATA'!$F$2:$F$22804,'Sales RAW DATA'!$I$2:$I$22804,Incentive_Calc!$A139,'Sales RAW DATA'!$D$2:$D$22804,"B1"),SUMIFS('Sales RAW DATA'!$F$2:$F$22804,'Sales RAW DATA'!$I$2:$I$22804,Incentive_Calc!$A139,'Sales RAW DATA'!$D$2:$D$22804,"B2"),SUMIFS('Sales RAW DATA'!$F$2:$F$22804,'Sales RAW DATA'!$I$2:$I$22804,Incentive_Calc!$A139,'Sales RAW DATA'!$D$2:$D$22804,"B3"),SUMIFS('Sales RAW DATA'!$F$2:$F$22804,'Sales RAW DATA'!$I$2:$I$22804,Incentive_Calc!$A139,'Sales RAW DATA'!$D$2:$D$22804,"B4"),SUMIFS('Sales RAW DATA'!$F$2:$F$22804,'Sales RAW DATA'!$I$2:$I$22804,Incentive_Calc!$A139,'Sales RAW DATA'!$D$2:$D$22804,"B5"))</f>
        <v>1150232</v>
      </c>
      <c r="AQ139" s="42">
        <f>SUM(SUMIFS('Sales RAW DATA'!$G$2:$G$22804,'Sales RAW DATA'!$I$2:$I$22804,Incentive_Calc!$A139,'Sales RAW DATA'!$D$2:$D$22804,"B1"),SUMIFS('Sales RAW DATA'!$G$2:$G$22804,'Sales RAW DATA'!$I$2:$I$22804,Incentive_Calc!$A139,'Sales RAW DATA'!$D$2:$D$22804,"B2"),SUMIFS('Sales RAW DATA'!$G$2:$G$22804,'Sales RAW DATA'!$I$2:$I$22804,Incentive_Calc!$A139,'Sales RAW DATA'!$D$2:$D$22804,"B3"),SUMIFS('Sales RAW DATA'!$G$2:$G$22804,'Sales RAW DATA'!$I$2:$I$22804,Incentive_Calc!$A139,'Sales RAW DATA'!$D$2:$D$22804,"B4"),SUMIFS('Sales RAW DATA'!$G$2:$G$22804,'Sales RAW DATA'!$I$2:$I$22804,Incentive_Calc!$A139,'Sales RAW DATA'!$D$2:$D$22804,"B5"))</f>
        <v>1585708</v>
      </c>
      <c r="AR139" s="45">
        <f t="shared" si="46"/>
        <v>137.85984044957885</v>
      </c>
      <c r="AS139" s="45">
        <f t="shared" si="47"/>
        <v>120</v>
      </c>
      <c r="AT139" s="46">
        <v>1.07</v>
      </c>
      <c r="AU139" s="46">
        <v>0.92</v>
      </c>
      <c r="AV139" s="43" t="str">
        <f t="shared" si="33"/>
        <v>Yes</v>
      </c>
      <c r="AW139" s="43" t="str">
        <f t="shared" si="34"/>
        <v>Yes</v>
      </c>
      <c r="AX139" s="43" t="str">
        <f t="shared" si="35"/>
        <v>Yes</v>
      </c>
      <c r="AY139" s="43" t="str">
        <f t="shared" si="48"/>
        <v>Yes</v>
      </c>
    </row>
    <row r="140" spans="1:51" x14ac:dyDescent="0.35">
      <c r="A140" s="21" t="s">
        <v>1014</v>
      </c>
      <c r="B140" s="21" t="s">
        <v>540</v>
      </c>
      <c r="C140" s="21" t="str">
        <f>_xlfn.XLOOKUP($A140,'Employee List'!$E:$E,'Employee List'!$D:$D,0)</f>
        <v>SF</v>
      </c>
      <c r="D140" s="42" cm="1">
        <f t="array" ref="D140">IFERROR(IF($G140="Yes",INDEX('Payment Plan'!$D$6:$D$42,MATCH(1,(Incentive_Calc!$C140='Payment Plan'!$B$6:$B$42)*(Incentive_Calc!$U140='Payment Plan'!$C$6:$C$42),0)),""),"")</f>
        <v>61872.862482481185</v>
      </c>
      <c r="E140" s="42" t="str" cm="1">
        <f t="array" ref="E140">IFERROR(IF($H140="Yes",INDEX('Payment Plan'!$D$6:$D$42,MATCH(1,(Incentive_Calc!$C140='Payment Plan'!$B$6:$B$42)*(Incentive_Calc!$AS140='Payment Plan'!$C$6:$C$42),0)),""),"")</f>
        <v/>
      </c>
      <c r="F140" s="42">
        <f t="shared" si="36"/>
        <v>61872.862482481185</v>
      </c>
      <c r="G140" s="43" t="str">
        <f t="shared" si="37"/>
        <v>Yes</v>
      </c>
      <c r="H140" s="21" t="str">
        <f t="shared" si="38"/>
        <v>No</v>
      </c>
      <c r="I140" s="42">
        <f>IFERROR(SUMIFS('Sales RAW DATA'!$F$2:$F$30000,'Sales RAW DATA'!$I$2:$I$30000,Incentive_Calc!$A140,'Sales RAW DATA'!$E$2:$E$30000,Incentive_Calc!I$5),"")</f>
        <v>760541</v>
      </c>
      <c r="J140" s="42">
        <f>IFERROR(SUMIFS('Sales RAW DATA'!$F$2:$F$30000,'Sales RAW DATA'!$I$2:$I$30000,Incentive_Calc!$A140,'Sales RAW DATA'!$E$2:$E$30000,Incentive_Calc!J$5),"")</f>
        <v>760783</v>
      </c>
      <c r="K140" s="42">
        <f>IFERROR(SUMIFS('Sales RAW DATA'!$F$2:$F$30000,'Sales RAW DATA'!$I$2:$I$30000,Incentive_Calc!$A140,'Sales RAW DATA'!$E$2:$E$30000,Incentive_Calc!K$5),"")</f>
        <v>781012</v>
      </c>
      <c r="L140" s="42">
        <f t="shared" si="39"/>
        <v>2302336</v>
      </c>
      <c r="M140" s="42">
        <f>IFERROR(SUMIFS('Sales RAW DATA'!$G$2:$G$30000,'Sales RAW DATA'!$I$2:$I$30000,Incentive_Calc!$A140,'Sales RAW DATA'!$E$2:$E$30000,Incentive_Calc!M$5),"")</f>
        <v>822409</v>
      </c>
      <c r="N140" s="42">
        <f>IFERROR(SUMIFS('Sales RAW DATA'!$G$2:$G$30000,'Sales RAW DATA'!$I$2:$I$30000,Incentive_Calc!$A140,'Sales RAW DATA'!$E$2:$E$30000,Incentive_Calc!N$5),"")</f>
        <v>890385</v>
      </c>
      <c r="O140" s="42">
        <f>IFERROR(SUMIFS('Sales RAW DATA'!$G$2:$G$30000,'Sales RAW DATA'!$I$2:$I$30000,Incentive_Calc!$A140,'Sales RAW DATA'!$E$2:$E$30000,Incentive_Calc!O$5),"")</f>
        <v>952054</v>
      </c>
      <c r="P140" s="42">
        <f t="shared" si="40"/>
        <v>2664848</v>
      </c>
      <c r="Q140" s="44">
        <f t="shared" si="41"/>
        <v>1.0813473566842551</v>
      </c>
      <c r="R140" s="44">
        <f t="shared" si="42"/>
        <v>1.170353438496917</v>
      </c>
      <c r="S140" s="44">
        <f t="shared" si="43"/>
        <v>1.2190004763051017</v>
      </c>
      <c r="T140" s="45">
        <f t="shared" si="44"/>
        <v>115.74539945516207</v>
      </c>
      <c r="U140" s="45">
        <f t="shared" si="45"/>
        <v>115</v>
      </c>
      <c r="V140" s="44">
        <f>IFERROR(SUMIFS('Sales RAW DATA'!$G:$G,'Sales RAW DATA'!$I:$I,Incentive_Calc!$A140,'Sales RAW DATA'!$D:$D,"B1",'Sales RAW DATA'!$E:$E,Incentive_Calc!V$5)/SUMIFS('Sales RAW DATA'!$F:$F,'Sales RAW DATA'!$I:$I,Incentive_Calc!$A140,'Sales RAW DATA'!$D:$D,"B1",'Sales RAW DATA'!$E:$E,Incentive_Calc!V$5),"")</f>
        <v>1.063096395597966</v>
      </c>
      <c r="W140" s="44">
        <f>IFERROR(SUMIFS('Sales RAW DATA'!$G:$G,'Sales RAW DATA'!$I:$I,Incentive_Calc!$A140,'Sales RAW DATA'!$D:$D,"B1",'Sales RAW DATA'!$E:$E,Incentive_Calc!W$5)/SUMIFS('Sales RAW DATA'!$F:$F,'Sales RAW DATA'!$I:$I,Incentive_Calc!$A140,'Sales RAW DATA'!$D:$D,"B1",'Sales RAW DATA'!$E:$E,Incentive_Calc!W$5),"")</f>
        <v>0.93616014851043317</v>
      </c>
      <c r="X140" s="44">
        <f>IFERROR(SUMIFS('Sales RAW DATA'!$G:$G,'Sales RAW DATA'!$I:$I,Incentive_Calc!$A140,'Sales RAW DATA'!$D:$D,"B1",'Sales RAW DATA'!$E:$E,Incentive_Calc!X$5)/SUMIFS('Sales RAW DATA'!$F:$F,'Sales RAW DATA'!$I:$I,Incentive_Calc!$A140,'Sales RAW DATA'!$D:$D,"B1",'Sales RAW DATA'!$E:$E,Incentive_Calc!X$5),"")</f>
        <v>1.0927513712862946</v>
      </c>
      <c r="Y140" s="44">
        <f>SUMIFS('Sales RAW DATA'!$G:$G,'Sales RAW DATA'!$I:$I,Incentive_Calc!$A140,'Sales RAW DATA'!$D:$D,"B1")/SUMIFS('Sales RAW DATA'!$F:$F,'Sales RAW DATA'!$I:$I,Incentive_Calc!$A140,'Sales RAW DATA'!$D:$D,"B1")</f>
        <v>1.0301075204641017</v>
      </c>
      <c r="Z140" s="44">
        <f>IFERROR(SUMIFS('Sales RAW DATA'!$G:$G,'Sales RAW DATA'!$I:$I,Incentive_Calc!$A140,'Sales RAW DATA'!$D:$D,"B2",'Sales RAW DATA'!$E:$E,Incentive_Calc!Z$5)/SUMIFS('Sales RAW DATA'!$F:$F,'Sales RAW DATA'!$I:$I,Incentive_Calc!$A140,'Sales RAW DATA'!$D:$D,"B2",'Sales RAW DATA'!$E:$E,Incentive_Calc!Z$5),"")</f>
        <v>0.74189327769723112</v>
      </c>
      <c r="AA140" s="44">
        <f>IFERROR(SUMIFS('Sales RAW DATA'!$G:$G,'Sales RAW DATA'!$I:$I,Incentive_Calc!$A140,'Sales RAW DATA'!$D:$D,"B2",'Sales RAW DATA'!$E:$E,Incentive_Calc!AA$5)/SUMIFS('Sales RAW DATA'!$F:$F,'Sales RAW DATA'!$I:$I,Incentive_Calc!$A140,'Sales RAW DATA'!$D:$D,"B2",'Sales RAW DATA'!$E:$E,Incentive_Calc!AA$5),"")</f>
        <v>0.68178926441351884</v>
      </c>
      <c r="AB140" s="44">
        <f>IFERROR(SUMIFS('Sales RAW DATA'!$G:$G,'Sales RAW DATA'!$I:$I,Incentive_Calc!$A140,'Sales RAW DATA'!$D:$D,"B2",'Sales RAW DATA'!$E:$E,Incentive_Calc!AB$5)/SUMIFS('Sales RAW DATA'!$F:$F,'Sales RAW DATA'!$I:$I,Incentive_Calc!$A140,'Sales RAW DATA'!$D:$D,"B2",'Sales RAW DATA'!$E:$E,Incentive_Calc!AB$5),"")</f>
        <v>0.76187148269393457</v>
      </c>
      <c r="AC140" s="44">
        <f>SUMIFS('Sales RAW DATA'!$G:$G,'Sales RAW DATA'!$I:$I,Incentive_Calc!$A140,'Sales RAW DATA'!$D:$D,"B2")/SUMIFS('Sales RAW DATA'!$F:$F,'Sales RAW DATA'!$I:$I,Incentive_Calc!$A140,'Sales RAW DATA'!$D:$D,"B2")</f>
        <v>0.72987992458072837</v>
      </c>
      <c r="AD140" s="44">
        <f>IFERROR(SUMIFS('Sales RAW DATA'!$G:$G,'Sales RAW DATA'!$I:$I,Incentive_Calc!$A140,'Sales RAW DATA'!$D:$D,"B3",'Sales RAW DATA'!$E:$E,Incentive_Calc!AD$5)/SUMIFS('Sales RAW DATA'!$F:$F,'Sales RAW DATA'!$I:$I,Incentive_Calc!$A140,'Sales RAW DATA'!$D:$D,"B3",'Sales RAW DATA'!$E:$E,Incentive_Calc!AD$5),"")</f>
        <v>1.4683964527262316</v>
      </c>
      <c r="AE140" s="44">
        <f>IFERROR(SUMIFS('Sales RAW DATA'!$G:$G,'Sales RAW DATA'!$I:$I,Incentive_Calc!$A140,'Sales RAW DATA'!$D:$D,"B3",'Sales RAW DATA'!$E:$E,Incentive_Calc!AE$5)/SUMIFS('Sales RAW DATA'!$F:$F,'Sales RAW DATA'!$I:$I,Incentive_Calc!$A140,'Sales RAW DATA'!$D:$D,"B3",'Sales RAW DATA'!$E:$E,Incentive_Calc!AE$5),"")</f>
        <v>2.2297525527200608</v>
      </c>
      <c r="AF140" s="44">
        <f>IFERROR(SUMIFS('Sales RAW DATA'!$G:$G,'Sales RAW DATA'!$I:$I,Incentive_Calc!$A140,'Sales RAW DATA'!$D:$D,"B3",'Sales RAW DATA'!$E:$E,Incentive_Calc!AF$5)/SUMIFS('Sales RAW DATA'!$F:$F,'Sales RAW DATA'!$I:$I,Incentive_Calc!$A140,'Sales RAW DATA'!$D:$D,"B3",'Sales RAW DATA'!$E:$E,Incentive_Calc!AF$5),"")</f>
        <v>2.1511980466339318</v>
      </c>
      <c r="AG140" s="44">
        <f>SUMIFS('Sales RAW DATA'!$G:$G,'Sales RAW DATA'!$I:$I,Incentive_Calc!$A140,'Sales RAW DATA'!$D:$D,"B3")/SUMIFS('Sales RAW DATA'!$F:$F,'Sales RAW DATA'!$I:$I,Incentive_Calc!$A140,'Sales RAW DATA'!$D:$D,"B3")</f>
        <v>1.9594948205606559</v>
      </c>
      <c r="AH140" s="44">
        <f>IFERROR(SUMIFS('Sales RAW DATA'!$G:$G,'Sales RAW DATA'!$I:$I,Incentive_Calc!$A140,'Sales RAW DATA'!$D:$D,"B4",'Sales RAW DATA'!$E:$E,Incentive_Calc!AH$5)/SUMIFS('Sales RAW DATA'!$F:$F,'Sales RAW DATA'!$I:$I,Incentive_Calc!$A140,'Sales RAW DATA'!$D:$D,"B4",'Sales RAW DATA'!$E:$E,Incentive_Calc!AH$5),"")</f>
        <v>0.82601739978364541</v>
      </c>
      <c r="AI140" s="44">
        <f>IFERROR(SUMIFS('Sales RAW DATA'!$G:$G,'Sales RAW DATA'!$I:$I,Incentive_Calc!$A140,'Sales RAW DATA'!$D:$D,"B4",'Sales RAW DATA'!$E:$E,Incentive_Calc!AI$5)/SUMIFS('Sales RAW DATA'!$F:$F,'Sales RAW DATA'!$I:$I,Incentive_Calc!$A140,'Sales RAW DATA'!$D:$D,"B4",'Sales RAW DATA'!$E:$E,Incentive_Calc!AI$5),"")</f>
        <v>1.0655084570040583</v>
      </c>
      <c r="AJ140" s="44">
        <f>IFERROR(SUMIFS('Sales RAW DATA'!$G:$G,'Sales RAW DATA'!$I:$I,Incentive_Calc!$A140,'Sales RAW DATA'!$D:$D,"B4",'Sales RAW DATA'!$E:$E,Incentive_Calc!AJ$5)/SUMIFS('Sales RAW DATA'!$F:$F,'Sales RAW DATA'!$I:$I,Incentive_Calc!$A140,'Sales RAW DATA'!$D:$D,"B4",'Sales RAW DATA'!$E:$E,Incentive_Calc!AJ$5),"")</f>
        <v>1.0976171391095242</v>
      </c>
      <c r="AK140" s="44">
        <f>SUMIFS('Sales RAW DATA'!$G:$G,'Sales RAW DATA'!$I:$I,Incentive_Calc!$A140,'Sales RAW DATA'!$D:$D,"B4")/SUMIFS('Sales RAW DATA'!$F:$F,'Sales RAW DATA'!$I:$I,Incentive_Calc!$A140,'Sales RAW DATA'!$D:$D,"B4")</f>
        <v>0.99852304154317373</v>
      </c>
      <c r="AL140" s="44">
        <f>IFERROR(SUMIFS('Sales RAW DATA'!$G:$G,'Sales RAW DATA'!$I:$I,Incentive_Calc!$A140,'Sales RAW DATA'!$D:$D,"B5",'Sales RAW DATA'!$E:$E,Incentive_Calc!AL$5)/SUMIFS('Sales RAW DATA'!$F:$F,'Sales RAW DATA'!$I:$I,Incentive_Calc!$A140,'Sales RAW DATA'!$D:$D,"B5",'Sales RAW DATA'!$E:$E,Incentive_Calc!AL$5),"")</f>
        <v>1.0857494898155635</v>
      </c>
      <c r="AM140" s="44">
        <f>IFERROR(SUMIFS('Sales RAW DATA'!$G:$G,'Sales RAW DATA'!$I:$I,Incentive_Calc!$A140,'Sales RAW DATA'!$D:$D,"B5",'Sales RAW DATA'!$E:$E,Incentive_Calc!AM$5)/SUMIFS('Sales RAW DATA'!$F:$F,'Sales RAW DATA'!$I:$I,Incentive_Calc!$A140,'Sales RAW DATA'!$D:$D,"B5",'Sales RAW DATA'!$E:$E,Incentive_Calc!AM$5),"")</f>
        <v>1.2606090055069648</v>
      </c>
      <c r="AN140" s="44">
        <f>IFERROR(SUMIFS('Sales RAW DATA'!$G:$G,'Sales RAW DATA'!$I:$I,Incentive_Calc!$A140,'Sales RAW DATA'!$D:$D,"B5",'Sales RAW DATA'!$E:$E,Incentive_Calc!AN$5)/SUMIFS('Sales RAW DATA'!$F:$F,'Sales RAW DATA'!$I:$I,Incentive_Calc!$A140,'Sales RAW DATA'!$D:$D,"B5",'Sales RAW DATA'!$E:$E,Incentive_Calc!AN$5),"")</f>
        <v>1.0323269289417505</v>
      </c>
      <c r="AO140" s="44">
        <f>SUMIFS('Sales RAW DATA'!$G:$G,'Sales RAW DATA'!$I:$I,Incentive_Calc!$A140,'Sales RAW DATA'!$D:$D,"B5")/SUMIFS('Sales RAW DATA'!$F:$F,'Sales RAW DATA'!$I:$I,Incentive_Calc!$A140,'Sales RAW DATA'!$D:$D,"B5")</f>
        <v>1.1236817123759737</v>
      </c>
      <c r="AP140" s="42">
        <f>SUM(SUMIFS('Sales RAW DATA'!$F$2:$F$22804,'Sales RAW DATA'!$I$2:$I$22804,Incentive_Calc!$A140,'Sales RAW DATA'!$D$2:$D$22804,"B1"),SUMIFS('Sales RAW DATA'!$F$2:$F$22804,'Sales RAW DATA'!$I$2:$I$22804,Incentive_Calc!$A140,'Sales RAW DATA'!$D$2:$D$22804,"B2"),SUMIFS('Sales RAW DATA'!$F$2:$F$22804,'Sales RAW DATA'!$I$2:$I$22804,Incentive_Calc!$A140,'Sales RAW DATA'!$D$2:$D$22804,"B3"),SUMIFS('Sales RAW DATA'!$F$2:$F$22804,'Sales RAW DATA'!$I$2:$I$22804,Incentive_Calc!$A140,'Sales RAW DATA'!$D$2:$D$22804,"B4"),SUMIFS('Sales RAW DATA'!$F$2:$F$22804,'Sales RAW DATA'!$I$2:$I$22804,Incentive_Calc!$A140,'Sales RAW DATA'!$D$2:$D$22804,"B5"))</f>
        <v>1101760</v>
      </c>
      <c r="AQ140" s="42">
        <f>SUM(SUMIFS('Sales RAW DATA'!$G$2:$G$22804,'Sales RAW DATA'!$I$2:$I$22804,Incentive_Calc!$A140,'Sales RAW DATA'!$D$2:$D$22804,"B1"),SUMIFS('Sales RAW DATA'!$G$2:$G$22804,'Sales RAW DATA'!$I$2:$I$22804,Incentive_Calc!$A140,'Sales RAW DATA'!$D$2:$D$22804,"B2"),SUMIFS('Sales RAW DATA'!$G$2:$G$22804,'Sales RAW DATA'!$I$2:$I$22804,Incentive_Calc!$A140,'Sales RAW DATA'!$D$2:$D$22804,"B3"),SUMIFS('Sales RAW DATA'!$G$2:$G$22804,'Sales RAW DATA'!$I$2:$I$22804,Incentive_Calc!$A140,'Sales RAW DATA'!$D$2:$D$22804,"B4"),SUMIFS('Sales RAW DATA'!$G$2:$G$22804,'Sales RAW DATA'!$I$2:$I$22804,Incentive_Calc!$A140,'Sales RAW DATA'!$D$2:$D$22804,"B5"))</f>
        <v>1490165</v>
      </c>
      <c r="AR140" s="45">
        <f t="shared" si="46"/>
        <v>135.25314042985767</v>
      </c>
      <c r="AS140" s="45">
        <f t="shared" si="47"/>
        <v>120</v>
      </c>
      <c r="AT140" s="46">
        <v>1.04</v>
      </c>
      <c r="AU140" s="46">
        <v>0.92</v>
      </c>
      <c r="AV140" s="43" t="str">
        <f t="shared" si="33"/>
        <v>Yes</v>
      </c>
      <c r="AW140" s="43" t="str">
        <f t="shared" si="34"/>
        <v>Yes</v>
      </c>
      <c r="AX140" s="43" t="str">
        <f t="shared" si="35"/>
        <v>Yes</v>
      </c>
      <c r="AY140" s="43" t="str">
        <f t="shared" si="48"/>
        <v>Yes</v>
      </c>
    </row>
    <row r="141" spans="1:51" x14ac:dyDescent="0.35">
      <c r="A141" s="21" t="s">
        <v>1015</v>
      </c>
      <c r="B141" s="21" t="s">
        <v>541</v>
      </c>
      <c r="C141" s="21" t="str">
        <f>_xlfn.XLOOKUP($A141,'Employee List'!$E:$E,'Employee List'!$D:$D,0)</f>
        <v>SF</v>
      </c>
      <c r="D141" s="42" t="str" cm="1">
        <f t="array" ref="D141">IFERROR(IF($G141="Yes",INDEX('Payment Plan'!$D$6:$D$42,MATCH(1,(Incentive_Calc!$C141='Payment Plan'!$B$6:$B$42)*(Incentive_Calc!$U141='Payment Plan'!$C$6:$C$42),0)),""),"")</f>
        <v/>
      </c>
      <c r="E141" s="42" t="str" cm="1">
        <f t="array" ref="E141">IFERROR(IF($H141="Yes",INDEX('Payment Plan'!$D$6:$D$42,MATCH(1,(Incentive_Calc!$C141='Payment Plan'!$B$6:$B$42)*(Incentive_Calc!$AS141='Payment Plan'!$C$6:$C$42),0)),""),"")</f>
        <v/>
      </c>
      <c r="F141" s="42">
        <f t="shared" si="36"/>
        <v>0</v>
      </c>
      <c r="G141" s="43" t="str">
        <f t="shared" si="37"/>
        <v>No</v>
      </c>
      <c r="H141" s="21" t="str">
        <f t="shared" si="38"/>
        <v>No</v>
      </c>
      <c r="I141" s="42">
        <f>IFERROR(SUMIFS('Sales RAW DATA'!$F$2:$F$30000,'Sales RAW DATA'!$I$2:$I$30000,Incentive_Calc!$A141,'Sales RAW DATA'!$E$2:$E$30000,Incentive_Calc!I$5),"")</f>
        <v>717601</v>
      </c>
      <c r="J141" s="42">
        <f>IFERROR(SUMIFS('Sales RAW DATA'!$F$2:$F$30000,'Sales RAW DATA'!$I$2:$I$30000,Incentive_Calc!$A141,'Sales RAW DATA'!$E$2:$E$30000,Incentive_Calc!J$5),"")</f>
        <v>710380</v>
      </c>
      <c r="K141" s="42">
        <f>IFERROR(SUMIFS('Sales RAW DATA'!$F$2:$F$30000,'Sales RAW DATA'!$I$2:$I$30000,Incentive_Calc!$A141,'Sales RAW DATA'!$E$2:$E$30000,Incentive_Calc!K$5),"")</f>
        <v>738795</v>
      </c>
      <c r="L141" s="42">
        <f t="shared" si="39"/>
        <v>2166776</v>
      </c>
      <c r="M141" s="42">
        <f>IFERROR(SUMIFS('Sales RAW DATA'!$G$2:$G$30000,'Sales RAW DATA'!$I$2:$I$30000,Incentive_Calc!$A141,'Sales RAW DATA'!$E$2:$E$30000,Incentive_Calc!M$5),"")</f>
        <v>439748</v>
      </c>
      <c r="N141" s="42">
        <f>IFERROR(SUMIFS('Sales RAW DATA'!$G$2:$G$30000,'Sales RAW DATA'!$I$2:$I$30000,Incentive_Calc!$A141,'Sales RAW DATA'!$E$2:$E$30000,Incentive_Calc!N$5),"")</f>
        <v>591671</v>
      </c>
      <c r="O141" s="42">
        <f>IFERROR(SUMIFS('Sales RAW DATA'!$G$2:$G$30000,'Sales RAW DATA'!$I$2:$I$30000,Incentive_Calc!$A141,'Sales RAW DATA'!$E$2:$E$30000,Incentive_Calc!O$5),"")</f>
        <v>752280</v>
      </c>
      <c r="P141" s="42">
        <f t="shared" si="40"/>
        <v>1783699</v>
      </c>
      <c r="Q141" s="44">
        <f t="shared" si="41"/>
        <v>0.61280293645075745</v>
      </c>
      <c r="R141" s="44">
        <f t="shared" si="42"/>
        <v>0.83289366254680597</v>
      </c>
      <c r="S141" s="44">
        <f t="shared" si="43"/>
        <v>1.0182526952672935</v>
      </c>
      <c r="T141" s="45">
        <f t="shared" si="44"/>
        <v>82.320415215970641</v>
      </c>
      <c r="U141" s="45">
        <f t="shared" si="45"/>
        <v>82</v>
      </c>
      <c r="V141" s="44">
        <f>IFERROR(SUMIFS('Sales RAW DATA'!$G:$G,'Sales RAW DATA'!$I:$I,Incentive_Calc!$A141,'Sales RAW DATA'!$D:$D,"B1",'Sales RAW DATA'!$E:$E,Incentive_Calc!V$5)/SUMIFS('Sales RAW DATA'!$F:$F,'Sales RAW DATA'!$I:$I,Incentive_Calc!$A141,'Sales RAW DATA'!$D:$D,"B1",'Sales RAW DATA'!$E:$E,Incentive_Calc!V$5),"")</f>
        <v>0.64063491178295329</v>
      </c>
      <c r="W141" s="44">
        <f>IFERROR(SUMIFS('Sales RAW DATA'!$G:$G,'Sales RAW DATA'!$I:$I,Incentive_Calc!$A141,'Sales RAW DATA'!$D:$D,"B1",'Sales RAW DATA'!$E:$E,Incentive_Calc!W$5)/SUMIFS('Sales RAW DATA'!$F:$F,'Sales RAW DATA'!$I:$I,Incentive_Calc!$A141,'Sales RAW DATA'!$D:$D,"B1",'Sales RAW DATA'!$E:$E,Incentive_Calc!W$5),"")</f>
        <v>0.75268801527886109</v>
      </c>
      <c r="X141" s="44">
        <f>IFERROR(SUMIFS('Sales RAW DATA'!$G:$G,'Sales RAW DATA'!$I:$I,Incentive_Calc!$A141,'Sales RAW DATA'!$D:$D,"B1",'Sales RAW DATA'!$E:$E,Incentive_Calc!X$5)/SUMIFS('Sales RAW DATA'!$F:$F,'Sales RAW DATA'!$I:$I,Incentive_Calc!$A141,'Sales RAW DATA'!$D:$D,"B1",'Sales RAW DATA'!$E:$E,Incentive_Calc!X$5),"")</f>
        <v>0.90802084581286691</v>
      </c>
      <c r="Y141" s="44">
        <f>SUMIFS('Sales RAW DATA'!$G:$G,'Sales RAW DATA'!$I:$I,Incentive_Calc!$A141,'Sales RAW DATA'!$D:$D,"B1")/SUMIFS('Sales RAW DATA'!$F:$F,'Sales RAW DATA'!$I:$I,Incentive_Calc!$A141,'Sales RAW DATA'!$D:$D,"B1")</f>
        <v>0.76396467304702209</v>
      </c>
      <c r="Z141" s="44">
        <f>IFERROR(SUMIFS('Sales RAW DATA'!$G:$G,'Sales RAW DATA'!$I:$I,Incentive_Calc!$A141,'Sales RAW DATA'!$D:$D,"B2",'Sales RAW DATA'!$E:$E,Incentive_Calc!Z$5)/SUMIFS('Sales RAW DATA'!$F:$F,'Sales RAW DATA'!$I:$I,Incentive_Calc!$A141,'Sales RAW DATA'!$D:$D,"B2",'Sales RAW DATA'!$E:$E,Incentive_Calc!Z$5),"")</f>
        <v>0.67803118454735867</v>
      </c>
      <c r="AA141" s="44">
        <f>IFERROR(SUMIFS('Sales RAW DATA'!$G:$G,'Sales RAW DATA'!$I:$I,Incentive_Calc!$A141,'Sales RAW DATA'!$D:$D,"B2",'Sales RAW DATA'!$E:$E,Incentive_Calc!AA$5)/SUMIFS('Sales RAW DATA'!$F:$F,'Sales RAW DATA'!$I:$I,Incentive_Calc!$A141,'Sales RAW DATA'!$D:$D,"B2",'Sales RAW DATA'!$E:$E,Incentive_Calc!AA$5),"")</f>
        <v>1.2860911712374992</v>
      </c>
      <c r="AB141" s="44">
        <f>IFERROR(SUMIFS('Sales RAW DATA'!$G:$G,'Sales RAW DATA'!$I:$I,Incentive_Calc!$A141,'Sales RAW DATA'!$D:$D,"B2",'Sales RAW DATA'!$E:$E,Incentive_Calc!AB$5)/SUMIFS('Sales RAW DATA'!$F:$F,'Sales RAW DATA'!$I:$I,Incentive_Calc!$A141,'Sales RAW DATA'!$D:$D,"B2",'Sales RAW DATA'!$E:$E,Incentive_Calc!AB$5),"")</f>
        <v>0.798923904688701</v>
      </c>
      <c r="AC141" s="44">
        <f>SUMIFS('Sales RAW DATA'!$G:$G,'Sales RAW DATA'!$I:$I,Incentive_Calc!$A141,'Sales RAW DATA'!$D:$D,"B2")/SUMIFS('Sales RAW DATA'!$F:$F,'Sales RAW DATA'!$I:$I,Incentive_Calc!$A141,'Sales RAW DATA'!$D:$D,"B2")</f>
        <v>0.90953171578431002</v>
      </c>
      <c r="AD141" s="44">
        <f>IFERROR(SUMIFS('Sales RAW DATA'!$G:$G,'Sales RAW DATA'!$I:$I,Incentive_Calc!$A141,'Sales RAW DATA'!$D:$D,"B3",'Sales RAW DATA'!$E:$E,Incentive_Calc!AD$5)/SUMIFS('Sales RAW DATA'!$F:$F,'Sales RAW DATA'!$I:$I,Incentive_Calc!$A141,'Sales RAW DATA'!$D:$D,"B3",'Sales RAW DATA'!$E:$E,Incentive_Calc!AD$5),"")</f>
        <v>0.53584878418538617</v>
      </c>
      <c r="AE141" s="44">
        <f>IFERROR(SUMIFS('Sales RAW DATA'!$G:$G,'Sales RAW DATA'!$I:$I,Incentive_Calc!$A141,'Sales RAW DATA'!$D:$D,"B3",'Sales RAW DATA'!$E:$E,Incentive_Calc!AE$5)/SUMIFS('Sales RAW DATA'!$F:$F,'Sales RAW DATA'!$I:$I,Incentive_Calc!$A141,'Sales RAW DATA'!$D:$D,"B3",'Sales RAW DATA'!$E:$E,Incentive_Calc!AE$5),"")</f>
        <v>0.91450252951096123</v>
      </c>
      <c r="AF141" s="44">
        <f>IFERROR(SUMIFS('Sales RAW DATA'!$G:$G,'Sales RAW DATA'!$I:$I,Incentive_Calc!$A141,'Sales RAW DATA'!$D:$D,"B3",'Sales RAW DATA'!$E:$E,Incentive_Calc!AF$5)/SUMIFS('Sales RAW DATA'!$F:$F,'Sales RAW DATA'!$I:$I,Incentive_Calc!$A141,'Sales RAW DATA'!$D:$D,"B3",'Sales RAW DATA'!$E:$E,Incentive_Calc!AF$5),"")</f>
        <v>1.4302279006234144</v>
      </c>
      <c r="AG141" s="44">
        <f>SUMIFS('Sales RAW DATA'!$G:$G,'Sales RAW DATA'!$I:$I,Incentive_Calc!$A141,'Sales RAW DATA'!$D:$D,"B3")/SUMIFS('Sales RAW DATA'!$F:$F,'Sales RAW DATA'!$I:$I,Incentive_Calc!$A141,'Sales RAW DATA'!$D:$D,"B3")</f>
        <v>0.98563567362428839</v>
      </c>
      <c r="AH141" s="44">
        <f>IFERROR(SUMIFS('Sales RAW DATA'!$G:$G,'Sales RAW DATA'!$I:$I,Incentive_Calc!$A141,'Sales RAW DATA'!$D:$D,"B4",'Sales RAW DATA'!$E:$E,Incentive_Calc!AH$5)/SUMIFS('Sales RAW DATA'!$F:$F,'Sales RAW DATA'!$I:$I,Incentive_Calc!$A141,'Sales RAW DATA'!$D:$D,"B4",'Sales RAW DATA'!$E:$E,Incentive_Calc!AH$5),"")</f>
        <v>0.69063709053391797</v>
      </c>
      <c r="AI141" s="44">
        <f>IFERROR(SUMIFS('Sales RAW DATA'!$G:$G,'Sales RAW DATA'!$I:$I,Incentive_Calc!$A141,'Sales RAW DATA'!$D:$D,"B4",'Sales RAW DATA'!$E:$E,Incentive_Calc!AI$5)/SUMIFS('Sales RAW DATA'!$F:$F,'Sales RAW DATA'!$I:$I,Incentive_Calc!$A141,'Sales RAW DATA'!$D:$D,"B4",'Sales RAW DATA'!$E:$E,Incentive_Calc!AI$5),"")</f>
        <v>1.0304893671534716</v>
      </c>
      <c r="AJ141" s="44">
        <f>IFERROR(SUMIFS('Sales RAW DATA'!$G:$G,'Sales RAW DATA'!$I:$I,Incentive_Calc!$A141,'Sales RAW DATA'!$D:$D,"B4",'Sales RAW DATA'!$E:$E,Incentive_Calc!AJ$5)/SUMIFS('Sales RAW DATA'!$F:$F,'Sales RAW DATA'!$I:$I,Incentive_Calc!$A141,'Sales RAW DATA'!$D:$D,"B4",'Sales RAW DATA'!$E:$E,Incentive_Calc!AJ$5),"")</f>
        <v>1.0984420420028089</v>
      </c>
      <c r="AK141" s="44">
        <f>SUMIFS('Sales RAW DATA'!$G:$G,'Sales RAW DATA'!$I:$I,Incentive_Calc!$A141,'Sales RAW DATA'!$D:$D,"B4")/SUMIFS('Sales RAW DATA'!$F:$F,'Sales RAW DATA'!$I:$I,Incentive_Calc!$A141,'Sales RAW DATA'!$D:$D,"B4")</f>
        <v>0.94279901536524779</v>
      </c>
      <c r="AL141" s="44">
        <f>IFERROR(SUMIFS('Sales RAW DATA'!$G:$G,'Sales RAW DATA'!$I:$I,Incentive_Calc!$A141,'Sales RAW DATA'!$D:$D,"B5",'Sales RAW DATA'!$E:$E,Incentive_Calc!AL$5)/SUMIFS('Sales RAW DATA'!$F:$F,'Sales RAW DATA'!$I:$I,Incentive_Calc!$A141,'Sales RAW DATA'!$D:$D,"B5",'Sales RAW DATA'!$E:$E,Incentive_Calc!AL$5),"")</f>
        <v>0.72960162951937013</v>
      </c>
      <c r="AM141" s="44">
        <f>IFERROR(SUMIFS('Sales RAW DATA'!$G:$G,'Sales RAW DATA'!$I:$I,Incentive_Calc!$A141,'Sales RAW DATA'!$D:$D,"B5",'Sales RAW DATA'!$E:$E,Incentive_Calc!AM$5)/SUMIFS('Sales RAW DATA'!$F:$F,'Sales RAW DATA'!$I:$I,Incentive_Calc!$A141,'Sales RAW DATA'!$D:$D,"B5",'Sales RAW DATA'!$E:$E,Incentive_Calc!AM$5),"")</f>
        <v>1.2531537048377219</v>
      </c>
      <c r="AN141" s="44">
        <f>IFERROR(SUMIFS('Sales RAW DATA'!$G:$G,'Sales RAW DATA'!$I:$I,Incentive_Calc!$A141,'Sales RAW DATA'!$D:$D,"B5",'Sales RAW DATA'!$E:$E,Incentive_Calc!AN$5)/SUMIFS('Sales RAW DATA'!$F:$F,'Sales RAW DATA'!$I:$I,Incentive_Calc!$A141,'Sales RAW DATA'!$D:$D,"B5",'Sales RAW DATA'!$E:$E,Incentive_Calc!AN$5),"")</f>
        <v>1.1167969326058103</v>
      </c>
      <c r="AO141" s="44">
        <f>SUMIFS('Sales RAW DATA'!$G:$G,'Sales RAW DATA'!$I:$I,Incentive_Calc!$A141,'Sales RAW DATA'!$D:$D,"B5")/SUMIFS('Sales RAW DATA'!$F:$F,'Sales RAW DATA'!$I:$I,Incentive_Calc!$A141,'Sales RAW DATA'!$D:$D,"B5")</f>
        <v>1.0319645356976201</v>
      </c>
      <c r="AP141" s="42">
        <f>SUM(SUMIFS('Sales RAW DATA'!$F$2:$F$22804,'Sales RAW DATA'!$I$2:$I$22804,Incentive_Calc!$A141,'Sales RAW DATA'!$D$2:$D$22804,"B1"),SUMIFS('Sales RAW DATA'!$F$2:$F$22804,'Sales RAW DATA'!$I$2:$I$22804,Incentive_Calc!$A141,'Sales RAW DATA'!$D$2:$D$22804,"B2"),SUMIFS('Sales RAW DATA'!$F$2:$F$22804,'Sales RAW DATA'!$I$2:$I$22804,Incentive_Calc!$A141,'Sales RAW DATA'!$D$2:$D$22804,"B3"),SUMIFS('Sales RAW DATA'!$F$2:$F$22804,'Sales RAW DATA'!$I$2:$I$22804,Incentive_Calc!$A141,'Sales RAW DATA'!$D$2:$D$22804,"B4"),SUMIFS('Sales RAW DATA'!$F$2:$F$22804,'Sales RAW DATA'!$I$2:$I$22804,Incentive_Calc!$A141,'Sales RAW DATA'!$D$2:$D$22804,"B5"))</f>
        <v>985772</v>
      </c>
      <c r="AQ141" s="42">
        <f>SUM(SUMIFS('Sales RAW DATA'!$G$2:$G$22804,'Sales RAW DATA'!$I$2:$I$22804,Incentive_Calc!$A141,'Sales RAW DATA'!$D$2:$D$22804,"B1"),SUMIFS('Sales RAW DATA'!$G$2:$G$22804,'Sales RAW DATA'!$I$2:$I$22804,Incentive_Calc!$A141,'Sales RAW DATA'!$D$2:$D$22804,"B2"),SUMIFS('Sales RAW DATA'!$G$2:$G$22804,'Sales RAW DATA'!$I$2:$I$22804,Incentive_Calc!$A141,'Sales RAW DATA'!$D$2:$D$22804,"B3"),SUMIFS('Sales RAW DATA'!$G$2:$G$22804,'Sales RAW DATA'!$I$2:$I$22804,Incentive_Calc!$A141,'Sales RAW DATA'!$D$2:$D$22804,"B4"),SUMIFS('Sales RAW DATA'!$G$2:$G$22804,'Sales RAW DATA'!$I$2:$I$22804,Incentive_Calc!$A141,'Sales RAW DATA'!$D$2:$D$22804,"B5"))</f>
        <v>871717</v>
      </c>
      <c r="AR141" s="45">
        <f t="shared" si="46"/>
        <v>88.429880337441119</v>
      </c>
      <c r="AS141" s="45">
        <f t="shared" si="47"/>
        <v>88</v>
      </c>
      <c r="AT141" s="46">
        <v>0.93</v>
      </c>
      <c r="AU141" s="46">
        <v>0.93</v>
      </c>
      <c r="AV141" s="43" t="str">
        <f t="shared" si="33"/>
        <v>No</v>
      </c>
      <c r="AW141" s="43" t="str">
        <f t="shared" si="34"/>
        <v>Yes</v>
      </c>
      <c r="AX141" s="43" t="str">
        <f t="shared" si="35"/>
        <v>Yes</v>
      </c>
      <c r="AY141" s="43" t="str">
        <f t="shared" si="48"/>
        <v>Yes</v>
      </c>
    </row>
    <row r="142" spans="1:51" x14ac:dyDescent="0.35">
      <c r="A142" s="21" t="s">
        <v>1016</v>
      </c>
      <c r="B142" s="21" t="s">
        <v>542</v>
      </c>
      <c r="C142" s="21" t="str">
        <f>_xlfn.XLOOKUP($A142,'Employee List'!$E:$E,'Employee List'!$D:$D,0)</f>
        <v>SF</v>
      </c>
      <c r="D142" s="42" t="str" cm="1">
        <f t="array" ref="D142">IFERROR(IF($G142="Yes",INDEX('Payment Plan'!$D$6:$D$42,MATCH(1,(Incentive_Calc!$C142='Payment Plan'!$B$6:$B$42)*(Incentive_Calc!$U142='Payment Plan'!$C$6:$C$42),0)),""),"")</f>
        <v/>
      </c>
      <c r="E142" s="42" t="str" cm="1">
        <f t="array" ref="E142">IFERROR(IF($H142="Yes",INDEX('Payment Plan'!$D$6:$D$42,MATCH(1,(Incentive_Calc!$C142='Payment Plan'!$B$6:$B$42)*(Incentive_Calc!$AS142='Payment Plan'!$C$6:$C$42),0)),""),"")</f>
        <v/>
      </c>
      <c r="F142" s="42">
        <f t="shared" si="36"/>
        <v>0</v>
      </c>
      <c r="G142" s="43" t="str">
        <f t="shared" si="37"/>
        <v>No</v>
      </c>
      <c r="H142" s="21" t="str">
        <f t="shared" si="38"/>
        <v>No</v>
      </c>
      <c r="I142" s="42">
        <f>IFERROR(SUMIFS('Sales RAW DATA'!$F$2:$F$30000,'Sales RAW DATA'!$I$2:$I$30000,Incentive_Calc!$A142,'Sales RAW DATA'!$E$2:$E$30000,Incentive_Calc!I$5),"")</f>
        <v>345824</v>
      </c>
      <c r="J142" s="42">
        <f>IFERROR(SUMIFS('Sales RAW DATA'!$F$2:$F$30000,'Sales RAW DATA'!$I$2:$I$30000,Incentive_Calc!$A142,'Sales RAW DATA'!$E$2:$E$30000,Incentive_Calc!J$5),"")</f>
        <v>350285</v>
      </c>
      <c r="K142" s="42">
        <f>IFERROR(SUMIFS('Sales RAW DATA'!$F$2:$F$30000,'Sales RAW DATA'!$I$2:$I$30000,Incentive_Calc!$A142,'Sales RAW DATA'!$E$2:$E$30000,Incentive_Calc!K$5),"")</f>
        <v>359310</v>
      </c>
      <c r="L142" s="42">
        <f t="shared" si="39"/>
        <v>1055419</v>
      </c>
      <c r="M142" s="42">
        <f>IFERROR(SUMIFS('Sales RAW DATA'!$G$2:$G$30000,'Sales RAW DATA'!$I$2:$I$30000,Incentive_Calc!$A142,'Sales RAW DATA'!$E$2:$E$30000,Incentive_Calc!M$5),"")</f>
        <v>320519</v>
      </c>
      <c r="N142" s="42">
        <f>IFERROR(SUMIFS('Sales RAW DATA'!$G$2:$G$30000,'Sales RAW DATA'!$I$2:$I$30000,Incentive_Calc!$A142,'Sales RAW DATA'!$E$2:$E$30000,Incentive_Calc!N$5),"")</f>
        <v>267652</v>
      </c>
      <c r="O142" s="42">
        <f>IFERROR(SUMIFS('Sales RAW DATA'!$G$2:$G$30000,'Sales RAW DATA'!$I$2:$I$30000,Incentive_Calc!$A142,'Sales RAW DATA'!$E$2:$E$30000,Incentive_Calc!O$5),"")</f>
        <v>387661</v>
      </c>
      <c r="P142" s="42">
        <f t="shared" si="40"/>
        <v>975832</v>
      </c>
      <c r="Q142" s="44">
        <f t="shared" si="41"/>
        <v>0.92682694087165729</v>
      </c>
      <c r="R142" s="44">
        <f t="shared" si="42"/>
        <v>0.76409780607219835</v>
      </c>
      <c r="S142" s="44">
        <f t="shared" si="43"/>
        <v>1.0789040104645014</v>
      </c>
      <c r="T142" s="45">
        <f t="shared" si="44"/>
        <v>92.459203406419633</v>
      </c>
      <c r="U142" s="45">
        <f t="shared" si="45"/>
        <v>92</v>
      </c>
      <c r="V142" s="44">
        <f>IFERROR(SUMIFS('Sales RAW DATA'!$G:$G,'Sales RAW DATA'!$I:$I,Incentive_Calc!$A142,'Sales RAW DATA'!$D:$D,"B1",'Sales RAW DATA'!$E:$E,Incentive_Calc!V$5)/SUMIFS('Sales RAW DATA'!$F:$F,'Sales RAW DATA'!$I:$I,Incentive_Calc!$A142,'Sales RAW DATA'!$D:$D,"B1",'Sales RAW DATA'!$E:$E,Incentive_Calc!V$5),"")</f>
        <v>0.81454238366827403</v>
      </c>
      <c r="W142" s="44">
        <f>IFERROR(SUMIFS('Sales RAW DATA'!$G:$G,'Sales RAW DATA'!$I:$I,Incentive_Calc!$A142,'Sales RAW DATA'!$D:$D,"B1",'Sales RAW DATA'!$E:$E,Incentive_Calc!W$5)/SUMIFS('Sales RAW DATA'!$F:$F,'Sales RAW DATA'!$I:$I,Incentive_Calc!$A142,'Sales RAW DATA'!$D:$D,"B1",'Sales RAW DATA'!$E:$E,Incentive_Calc!W$5),"")</f>
        <v>0.44507954080527545</v>
      </c>
      <c r="X142" s="44">
        <f>IFERROR(SUMIFS('Sales RAW DATA'!$G:$G,'Sales RAW DATA'!$I:$I,Incentive_Calc!$A142,'Sales RAW DATA'!$D:$D,"B1",'Sales RAW DATA'!$E:$E,Incentive_Calc!X$5)/SUMIFS('Sales RAW DATA'!$F:$F,'Sales RAW DATA'!$I:$I,Incentive_Calc!$A142,'Sales RAW DATA'!$D:$D,"B1",'Sales RAW DATA'!$E:$E,Incentive_Calc!X$5),"")</f>
        <v>0.80098261526832959</v>
      </c>
      <c r="Y142" s="44">
        <f>SUMIFS('Sales RAW DATA'!$G:$G,'Sales RAW DATA'!$I:$I,Incentive_Calc!$A142,'Sales RAW DATA'!$D:$D,"B1")/SUMIFS('Sales RAW DATA'!$F:$F,'Sales RAW DATA'!$I:$I,Incentive_Calc!$A142,'Sales RAW DATA'!$D:$D,"B1")</f>
        <v>0.68439890576113482</v>
      </c>
      <c r="Z142" s="44">
        <f>IFERROR(SUMIFS('Sales RAW DATA'!$G:$G,'Sales RAW DATA'!$I:$I,Incentive_Calc!$A142,'Sales RAW DATA'!$D:$D,"B2",'Sales RAW DATA'!$E:$E,Incentive_Calc!Z$5)/SUMIFS('Sales RAW DATA'!$F:$F,'Sales RAW DATA'!$I:$I,Incentive_Calc!$A142,'Sales RAW DATA'!$D:$D,"B2",'Sales RAW DATA'!$E:$E,Incentive_Calc!Z$5),"")</f>
        <v>0.68210395269218793</v>
      </c>
      <c r="AA142" s="44">
        <f>IFERROR(SUMIFS('Sales RAW DATA'!$G:$G,'Sales RAW DATA'!$I:$I,Incentive_Calc!$A142,'Sales RAW DATA'!$D:$D,"B2",'Sales RAW DATA'!$E:$E,Incentive_Calc!AA$5)/SUMIFS('Sales RAW DATA'!$F:$F,'Sales RAW DATA'!$I:$I,Incentive_Calc!$A142,'Sales RAW DATA'!$D:$D,"B2",'Sales RAW DATA'!$E:$E,Incentive_Calc!AA$5),"")</f>
        <v>0.79819554409869264</v>
      </c>
      <c r="AB142" s="44">
        <f>IFERROR(SUMIFS('Sales RAW DATA'!$G:$G,'Sales RAW DATA'!$I:$I,Incentive_Calc!$A142,'Sales RAW DATA'!$D:$D,"B2",'Sales RAW DATA'!$E:$E,Incentive_Calc!AB$5)/SUMIFS('Sales RAW DATA'!$F:$F,'Sales RAW DATA'!$I:$I,Incentive_Calc!$A142,'Sales RAW DATA'!$D:$D,"B2",'Sales RAW DATA'!$E:$E,Incentive_Calc!AB$5),"")</f>
        <v>1.1476399560922064</v>
      </c>
      <c r="AC142" s="44">
        <f>SUMIFS('Sales RAW DATA'!$G:$G,'Sales RAW DATA'!$I:$I,Incentive_Calc!$A142,'Sales RAW DATA'!$D:$D,"B2")/SUMIFS('Sales RAW DATA'!$F:$F,'Sales RAW DATA'!$I:$I,Incentive_Calc!$A142,'Sales RAW DATA'!$D:$D,"B2")</f>
        <v>0.87747149068832553</v>
      </c>
      <c r="AD142" s="44">
        <f>IFERROR(SUMIFS('Sales RAW DATA'!$G:$G,'Sales RAW DATA'!$I:$I,Incentive_Calc!$A142,'Sales RAW DATA'!$D:$D,"B3",'Sales RAW DATA'!$E:$E,Incentive_Calc!AD$5)/SUMIFS('Sales RAW DATA'!$F:$F,'Sales RAW DATA'!$I:$I,Incentive_Calc!$A142,'Sales RAW DATA'!$D:$D,"B3",'Sales RAW DATA'!$E:$E,Incentive_Calc!AD$5),"")</f>
        <v>0.7235821935708685</v>
      </c>
      <c r="AE142" s="44">
        <f>IFERROR(SUMIFS('Sales RAW DATA'!$G:$G,'Sales RAW DATA'!$I:$I,Incentive_Calc!$A142,'Sales RAW DATA'!$D:$D,"B3",'Sales RAW DATA'!$E:$E,Incentive_Calc!AE$5)/SUMIFS('Sales RAW DATA'!$F:$F,'Sales RAW DATA'!$I:$I,Incentive_Calc!$A142,'Sales RAW DATA'!$D:$D,"B3",'Sales RAW DATA'!$E:$E,Incentive_Calc!AE$5),"")</f>
        <v>0.99800442972741821</v>
      </c>
      <c r="AF142" s="44">
        <f>IFERROR(SUMIFS('Sales RAW DATA'!$G:$G,'Sales RAW DATA'!$I:$I,Incentive_Calc!$A142,'Sales RAW DATA'!$D:$D,"B3",'Sales RAW DATA'!$E:$E,Incentive_Calc!AF$5)/SUMIFS('Sales RAW DATA'!$F:$F,'Sales RAW DATA'!$I:$I,Incentive_Calc!$A142,'Sales RAW DATA'!$D:$D,"B3",'Sales RAW DATA'!$E:$E,Incentive_Calc!AF$5),"")</f>
        <v>1.8074449690116765</v>
      </c>
      <c r="AG142" s="44">
        <f>SUMIFS('Sales RAW DATA'!$G:$G,'Sales RAW DATA'!$I:$I,Incentive_Calc!$A142,'Sales RAW DATA'!$D:$D,"B3")/SUMIFS('Sales RAW DATA'!$F:$F,'Sales RAW DATA'!$I:$I,Incentive_Calc!$A142,'Sales RAW DATA'!$D:$D,"B3")</f>
        <v>1.2012546507399222</v>
      </c>
      <c r="AH142" s="44">
        <f>IFERROR(SUMIFS('Sales RAW DATA'!$G:$G,'Sales RAW DATA'!$I:$I,Incentive_Calc!$A142,'Sales RAW DATA'!$D:$D,"B4",'Sales RAW DATA'!$E:$E,Incentive_Calc!AH$5)/SUMIFS('Sales RAW DATA'!$F:$F,'Sales RAW DATA'!$I:$I,Incentive_Calc!$A142,'Sales RAW DATA'!$D:$D,"B4",'Sales RAW DATA'!$E:$E,Incentive_Calc!AH$5),"")</f>
        <v>1.1329898172003434</v>
      </c>
      <c r="AI142" s="44">
        <f>IFERROR(SUMIFS('Sales RAW DATA'!$G:$G,'Sales RAW DATA'!$I:$I,Incentive_Calc!$A142,'Sales RAW DATA'!$D:$D,"B4",'Sales RAW DATA'!$E:$E,Incentive_Calc!AI$5)/SUMIFS('Sales RAW DATA'!$F:$F,'Sales RAW DATA'!$I:$I,Incentive_Calc!$A142,'Sales RAW DATA'!$D:$D,"B4",'Sales RAW DATA'!$E:$E,Incentive_Calc!AI$5),"")</f>
        <v>0.83597075193713855</v>
      </c>
      <c r="AJ142" s="44">
        <f>IFERROR(SUMIFS('Sales RAW DATA'!$G:$G,'Sales RAW DATA'!$I:$I,Incentive_Calc!$A142,'Sales RAW DATA'!$D:$D,"B4",'Sales RAW DATA'!$E:$E,Incentive_Calc!AJ$5)/SUMIFS('Sales RAW DATA'!$F:$F,'Sales RAW DATA'!$I:$I,Incentive_Calc!$A142,'Sales RAW DATA'!$D:$D,"B4",'Sales RAW DATA'!$E:$E,Incentive_Calc!AJ$5),"")</f>
        <v>1.3644516096528791</v>
      </c>
      <c r="AK142" s="44">
        <f>SUMIFS('Sales RAW DATA'!$G:$G,'Sales RAW DATA'!$I:$I,Incentive_Calc!$A142,'Sales RAW DATA'!$D:$D,"B4")/SUMIFS('Sales RAW DATA'!$F:$F,'Sales RAW DATA'!$I:$I,Incentive_Calc!$A142,'Sales RAW DATA'!$D:$D,"B4")</f>
        <v>1.1174073462195055</v>
      </c>
      <c r="AL142" s="44">
        <f>IFERROR(SUMIFS('Sales RAW DATA'!$G:$G,'Sales RAW DATA'!$I:$I,Incentive_Calc!$A142,'Sales RAW DATA'!$D:$D,"B5",'Sales RAW DATA'!$E:$E,Incentive_Calc!AL$5)/SUMIFS('Sales RAW DATA'!$F:$F,'Sales RAW DATA'!$I:$I,Incentive_Calc!$A142,'Sales RAW DATA'!$D:$D,"B5",'Sales RAW DATA'!$E:$E,Incentive_Calc!AL$5),"")</f>
        <v>0.94974684500869044</v>
      </c>
      <c r="AM142" s="44">
        <f>IFERROR(SUMIFS('Sales RAW DATA'!$G:$G,'Sales RAW DATA'!$I:$I,Incentive_Calc!$A142,'Sales RAW DATA'!$D:$D,"B5",'Sales RAW DATA'!$E:$E,Incentive_Calc!AM$5)/SUMIFS('Sales RAW DATA'!$F:$F,'Sales RAW DATA'!$I:$I,Incentive_Calc!$A142,'Sales RAW DATA'!$D:$D,"B5",'Sales RAW DATA'!$E:$E,Incentive_Calc!AM$5),"")</f>
        <v>1.0508665316227774</v>
      </c>
      <c r="AN142" s="44">
        <f>IFERROR(SUMIFS('Sales RAW DATA'!$G:$G,'Sales RAW DATA'!$I:$I,Incentive_Calc!$A142,'Sales RAW DATA'!$D:$D,"B5",'Sales RAW DATA'!$E:$E,Incentive_Calc!AN$5)/SUMIFS('Sales RAW DATA'!$F:$F,'Sales RAW DATA'!$I:$I,Incentive_Calc!$A142,'Sales RAW DATA'!$D:$D,"B5",'Sales RAW DATA'!$E:$E,Incentive_Calc!AN$5),"")</f>
        <v>0.90020864381520116</v>
      </c>
      <c r="AO142" s="44">
        <f>SUMIFS('Sales RAW DATA'!$G:$G,'Sales RAW DATA'!$I:$I,Incentive_Calc!$A142,'Sales RAW DATA'!$D:$D,"B5")/SUMIFS('Sales RAW DATA'!$F:$F,'Sales RAW DATA'!$I:$I,Incentive_Calc!$A142,'Sales RAW DATA'!$D:$D,"B5")</f>
        <v>0.9616724738675958</v>
      </c>
      <c r="AP142" s="42">
        <f>SUM(SUMIFS('Sales RAW DATA'!$F$2:$F$22804,'Sales RAW DATA'!$I$2:$I$22804,Incentive_Calc!$A142,'Sales RAW DATA'!$D$2:$D$22804,"B1"),SUMIFS('Sales RAW DATA'!$F$2:$F$22804,'Sales RAW DATA'!$I$2:$I$22804,Incentive_Calc!$A142,'Sales RAW DATA'!$D$2:$D$22804,"B2"),SUMIFS('Sales RAW DATA'!$F$2:$F$22804,'Sales RAW DATA'!$I$2:$I$22804,Incentive_Calc!$A142,'Sales RAW DATA'!$D$2:$D$22804,"B3"),SUMIFS('Sales RAW DATA'!$F$2:$F$22804,'Sales RAW DATA'!$I$2:$I$22804,Incentive_Calc!$A142,'Sales RAW DATA'!$D$2:$D$22804,"B4"),SUMIFS('Sales RAW DATA'!$F$2:$F$22804,'Sales RAW DATA'!$I$2:$I$22804,Incentive_Calc!$A142,'Sales RAW DATA'!$D$2:$D$22804,"B5"))</f>
        <v>533746</v>
      </c>
      <c r="AQ142" s="42">
        <f>SUM(SUMIFS('Sales RAW DATA'!$G$2:$G$22804,'Sales RAW DATA'!$I$2:$I$22804,Incentive_Calc!$A142,'Sales RAW DATA'!$D$2:$D$22804,"B1"),SUMIFS('Sales RAW DATA'!$G$2:$G$22804,'Sales RAW DATA'!$I$2:$I$22804,Incentive_Calc!$A142,'Sales RAW DATA'!$D$2:$D$22804,"B2"),SUMIFS('Sales RAW DATA'!$G$2:$G$22804,'Sales RAW DATA'!$I$2:$I$22804,Incentive_Calc!$A142,'Sales RAW DATA'!$D$2:$D$22804,"B3"),SUMIFS('Sales RAW DATA'!$G$2:$G$22804,'Sales RAW DATA'!$I$2:$I$22804,Incentive_Calc!$A142,'Sales RAW DATA'!$D$2:$D$22804,"B4"),SUMIFS('Sales RAW DATA'!$G$2:$G$22804,'Sales RAW DATA'!$I$2:$I$22804,Incentive_Calc!$A142,'Sales RAW DATA'!$D$2:$D$22804,"B5"))</f>
        <v>484218</v>
      </c>
      <c r="AR142" s="45">
        <f t="shared" si="46"/>
        <v>90.720679873947532</v>
      </c>
      <c r="AS142" s="45">
        <f t="shared" si="47"/>
        <v>90</v>
      </c>
      <c r="AT142" s="46">
        <v>0.91</v>
      </c>
      <c r="AU142" s="46">
        <v>0.74</v>
      </c>
      <c r="AV142" s="43" t="str">
        <f t="shared" si="33"/>
        <v>Yes</v>
      </c>
      <c r="AW142" s="43" t="str">
        <f t="shared" si="34"/>
        <v>No</v>
      </c>
      <c r="AX142" s="43" t="str">
        <f t="shared" si="35"/>
        <v>Yes</v>
      </c>
      <c r="AY142" s="43" t="str">
        <f t="shared" si="48"/>
        <v>Yes</v>
      </c>
    </row>
    <row r="143" spans="1:51" x14ac:dyDescent="0.35">
      <c r="A143" s="21" t="s">
        <v>1017</v>
      </c>
      <c r="B143" s="21" t="s">
        <v>543</v>
      </c>
      <c r="C143" s="21" t="str">
        <f>_xlfn.XLOOKUP($A143,'Employee List'!$E:$E,'Employee List'!$D:$D,0)</f>
        <v>SF</v>
      </c>
      <c r="D143" s="42" t="str" cm="1">
        <f t="array" ref="D143">IFERROR(IF($G143="Yes",INDEX('Payment Plan'!$D$6:$D$42,MATCH(1,(Incentive_Calc!$C143='Payment Plan'!$B$6:$B$42)*(Incentive_Calc!$U143='Payment Plan'!$C$6:$C$42),0)),""),"")</f>
        <v/>
      </c>
      <c r="E143" s="42" t="str" cm="1">
        <f t="array" ref="E143">IFERROR(IF($H143="Yes",INDEX('Payment Plan'!$D$6:$D$42,MATCH(1,(Incentive_Calc!$C143='Payment Plan'!$B$6:$B$42)*(Incentive_Calc!$AS143='Payment Plan'!$C$6:$C$42),0)),""),"")</f>
        <v/>
      </c>
      <c r="F143" s="42">
        <f t="shared" si="36"/>
        <v>0</v>
      </c>
      <c r="G143" s="43" t="str">
        <f t="shared" si="37"/>
        <v>Yes</v>
      </c>
      <c r="H143" s="21" t="str">
        <f t="shared" si="38"/>
        <v>No</v>
      </c>
      <c r="I143" s="42">
        <f>IFERROR(SUMIFS('Sales RAW DATA'!$F$2:$F$30000,'Sales RAW DATA'!$I$2:$I$30000,Incentive_Calc!$A143,'Sales RAW DATA'!$E$2:$E$30000,Incentive_Calc!I$5),"")</f>
        <v>776465</v>
      </c>
      <c r="J143" s="42">
        <f>IFERROR(SUMIFS('Sales RAW DATA'!$F$2:$F$30000,'Sales RAW DATA'!$I$2:$I$30000,Incentive_Calc!$A143,'Sales RAW DATA'!$E$2:$E$30000,Incentive_Calc!J$5),"")</f>
        <v>772005</v>
      </c>
      <c r="K143" s="42">
        <f>IFERROR(SUMIFS('Sales RAW DATA'!$F$2:$F$30000,'Sales RAW DATA'!$I$2:$I$30000,Incentive_Calc!$A143,'Sales RAW DATA'!$E$2:$E$30000,Incentive_Calc!K$5),"")</f>
        <v>785567</v>
      </c>
      <c r="L143" s="42">
        <f t="shared" si="39"/>
        <v>2334037</v>
      </c>
      <c r="M143" s="42">
        <f>IFERROR(SUMIFS('Sales RAW DATA'!$G$2:$G$30000,'Sales RAW DATA'!$I$2:$I$30000,Incentive_Calc!$A143,'Sales RAW DATA'!$E$2:$E$30000,Incentive_Calc!M$5),"")</f>
        <v>739650</v>
      </c>
      <c r="N143" s="42">
        <f>IFERROR(SUMIFS('Sales RAW DATA'!$G$2:$G$30000,'Sales RAW DATA'!$I$2:$I$30000,Incentive_Calc!$A143,'Sales RAW DATA'!$E$2:$E$30000,Incentive_Calc!N$5),"")</f>
        <v>721627</v>
      </c>
      <c r="O143" s="42">
        <f>IFERROR(SUMIFS('Sales RAW DATA'!$G$2:$G$30000,'Sales RAW DATA'!$I$2:$I$30000,Incentive_Calc!$A143,'Sales RAW DATA'!$E$2:$E$30000,Incentive_Calc!O$5),"")</f>
        <v>690348</v>
      </c>
      <c r="P143" s="42">
        <f t="shared" si="40"/>
        <v>2151625</v>
      </c>
      <c r="Q143" s="44">
        <f t="shared" si="41"/>
        <v>0.95258640119000859</v>
      </c>
      <c r="R143" s="44">
        <f t="shared" si="42"/>
        <v>0.9347439459588992</v>
      </c>
      <c r="S143" s="44">
        <f t="shared" si="43"/>
        <v>0.87878946035156769</v>
      </c>
      <c r="T143" s="45">
        <f t="shared" si="44"/>
        <v>92.184699728410479</v>
      </c>
      <c r="U143" s="45">
        <f t="shared" si="45"/>
        <v>92</v>
      </c>
      <c r="V143" s="44">
        <f>IFERROR(SUMIFS('Sales RAW DATA'!$G:$G,'Sales RAW DATA'!$I:$I,Incentive_Calc!$A143,'Sales RAW DATA'!$D:$D,"B1",'Sales RAW DATA'!$E:$E,Incentive_Calc!V$5)/SUMIFS('Sales RAW DATA'!$F:$F,'Sales RAW DATA'!$I:$I,Incentive_Calc!$A143,'Sales RAW DATA'!$D:$D,"B1",'Sales RAW DATA'!$E:$E,Incentive_Calc!V$5),"")</f>
        <v>1.1734893841309313</v>
      </c>
      <c r="W143" s="44">
        <f>IFERROR(SUMIFS('Sales RAW DATA'!$G:$G,'Sales RAW DATA'!$I:$I,Incentive_Calc!$A143,'Sales RAW DATA'!$D:$D,"B1",'Sales RAW DATA'!$E:$E,Incentive_Calc!W$5)/SUMIFS('Sales RAW DATA'!$F:$F,'Sales RAW DATA'!$I:$I,Incentive_Calc!$A143,'Sales RAW DATA'!$D:$D,"B1",'Sales RAW DATA'!$E:$E,Incentive_Calc!W$5),"")</f>
        <v>0.99172990787310022</v>
      </c>
      <c r="X143" s="44">
        <f>IFERROR(SUMIFS('Sales RAW DATA'!$G:$G,'Sales RAW DATA'!$I:$I,Incentive_Calc!$A143,'Sales RAW DATA'!$D:$D,"B1",'Sales RAW DATA'!$E:$E,Incentive_Calc!X$5)/SUMIFS('Sales RAW DATA'!$F:$F,'Sales RAW DATA'!$I:$I,Incentive_Calc!$A143,'Sales RAW DATA'!$D:$D,"B1",'Sales RAW DATA'!$E:$E,Incentive_Calc!X$5),"")</f>
        <v>0.99690836121372228</v>
      </c>
      <c r="Y143" s="44">
        <f>SUMIFS('Sales RAW DATA'!$G:$G,'Sales RAW DATA'!$I:$I,Incentive_Calc!$A143,'Sales RAW DATA'!$D:$D,"B1")/SUMIFS('Sales RAW DATA'!$F:$F,'Sales RAW DATA'!$I:$I,Incentive_Calc!$A143,'Sales RAW DATA'!$D:$D,"B1")</f>
        <v>1.0557756541102246</v>
      </c>
      <c r="Z143" s="44">
        <f>IFERROR(SUMIFS('Sales RAW DATA'!$G:$G,'Sales RAW DATA'!$I:$I,Incentive_Calc!$A143,'Sales RAW DATA'!$D:$D,"B2",'Sales RAW DATA'!$E:$E,Incentive_Calc!Z$5)/SUMIFS('Sales RAW DATA'!$F:$F,'Sales RAW DATA'!$I:$I,Incentive_Calc!$A143,'Sales RAW DATA'!$D:$D,"B2",'Sales RAW DATA'!$E:$E,Incentive_Calc!Z$5),"")</f>
        <v>0.8254077891716699</v>
      </c>
      <c r="AA143" s="44">
        <f>IFERROR(SUMIFS('Sales RAW DATA'!$G:$G,'Sales RAW DATA'!$I:$I,Incentive_Calc!$A143,'Sales RAW DATA'!$D:$D,"B2",'Sales RAW DATA'!$E:$E,Incentive_Calc!AA$5)/SUMIFS('Sales RAW DATA'!$F:$F,'Sales RAW DATA'!$I:$I,Incentive_Calc!$A143,'Sales RAW DATA'!$D:$D,"B2",'Sales RAW DATA'!$E:$E,Incentive_Calc!AA$5),"")</f>
        <v>0.60560113154172557</v>
      </c>
      <c r="AB143" s="44">
        <f>IFERROR(SUMIFS('Sales RAW DATA'!$G:$G,'Sales RAW DATA'!$I:$I,Incentive_Calc!$A143,'Sales RAW DATA'!$D:$D,"B2",'Sales RAW DATA'!$E:$E,Incentive_Calc!AB$5)/SUMIFS('Sales RAW DATA'!$F:$F,'Sales RAW DATA'!$I:$I,Incentive_Calc!$A143,'Sales RAW DATA'!$D:$D,"B2",'Sales RAW DATA'!$E:$E,Incentive_Calc!AB$5),"")</f>
        <v>0.90184541321208878</v>
      </c>
      <c r="AC143" s="44">
        <f>SUMIFS('Sales RAW DATA'!$G:$G,'Sales RAW DATA'!$I:$I,Incentive_Calc!$A143,'Sales RAW DATA'!$D:$D,"B2")/SUMIFS('Sales RAW DATA'!$F:$F,'Sales RAW DATA'!$I:$I,Incentive_Calc!$A143,'Sales RAW DATA'!$D:$D,"B2")</f>
        <v>0.7809063071877661</v>
      </c>
      <c r="AD143" s="44">
        <f>IFERROR(SUMIFS('Sales RAW DATA'!$G:$G,'Sales RAW DATA'!$I:$I,Incentive_Calc!$A143,'Sales RAW DATA'!$D:$D,"B3",'Sales RAW DATA'!$E:$E,Incentive_Calc!AD$5)/SUMIFS('Sales RAW DATA'!$F:$F,'Sales RAW DATA'!$I:$I,Incentive_Calc!$A143,'Sales RAW DATA'!$D:$D,"B3",'Sales RAW DATA'!$E:$E,Incentive_Calc!AD$5),"")</f>
        <v>0.84055091529870185</v>
      </c>
      <c r="AE143" s="44">
        <f>IFERROR(SUMIFS('Sales RAW DATA'!$G:$G,'Sales RAW DATA'!$I:$I,Incentive_Calc!$A143,'Sales RAW DATA'!$D:$D,"B3",'Sales RAW DATA'!$E:$E,Incentive_Calc!AE$5)/SUMIFS('Sales RAW DATA'!$F:$F,'Sales RAW DATA'!$I:$I,Incentive_Calc!$A143,'Sales RAW DATA'!$D:$D,"B3",'Sales RAW DATA'!$E:$E,Incentive_Calc!AE$5),"")</f>
        <v>1.0242061945809298</v>
      </c>
      <c r="AF143" s="44">
        <f>IFERROR(SUMIFS('Sales RAW DATA'!$G:$G,'Sales RAW DATA'!$I:$I,Incentive_Calc!$A143,'Sales RAW DATA'!$D:$D,"B3",'Sales RAW DATA'!$E:$E,Incentive_Calc!AF$5)/SUMIFS('Sales RAW DATA'!$F:$F,'Sales RAW DATA'!$I:$I,Incentive_Calc!$A143,'Sales RAW DATA'!$D:$D,"B3",'Sales RAW DATA'!$E:$E,Incentive_Calc!AF$5),"")</f>
        <v>1.2043801164655246</v>
      </c>
      <c r="AG143" s="44">
        <f>SUMIFS('Sales RAW DATA'!$G:$G,'Sales RAW DATA'!$I:$I,Incentive_Calc!$A143,'Sales RAW DATA'!$D:$D,"B3")/SUMIFS('Sales RAW DATA'!$F:$F,'Sales RAW DATA'!$I:$I,Incentive_Calc!$A143,'Sales RAW DATA'!$D:$D,"B3")</f>
        <v>1.0312529589820185</v>
      </c>
      <c r="AH143" s="44">
        <f>IFERROR(SUMIFS('Sales RAW DATA'!$G:$G,'Sales RAW DATA'!$I:$I,Incentive_Calc!$A143,'Sales RAW DATA'!$D:$D,"B4",'Sales RAW DATA'!$E:$E,Incentive_Calc!AH$5)/SUMIFS('Sales RAW DATA'!$F:$F,'Sales RAW DATA'!$I:$I,Incentive_Calc!$A143,'Sales RAW DATA'!$D:$D,"B4",'Sales RAW DATA'!$E:$E,Incentive_Calc!AH$5),"")</f>
        <v>0.83138932289652401</v>
      </c>
      <c r="AI143" s="44">
        <f>IFERROR(SUMIFS('Sales RAW DATA'!$G:$G,'Sales RAW DATA'!$I:$I,Incentive_Calc!$A143,'Sales RAW DATA'!$D:$D,"B4",'Sales RAW DATA'!$E:$E,Incentive_Calc!AI$5)/SUMIFS('Sales RAW DATA'!$F:$F,'Sales RAW DATA'!$I:$I,Incentive_Calc!$A143,'Sales RAW DATA'!$D:$D,"B4",'Sales RAW DATA'!$E:$E,Incentive_Calc!AI$5),"")</f>
        <v>0.97863807053540319</v>
      </c>
      <c r="AJ143" s="44">
        <f>IFERROR(SUMIFS('Sales RAW DATA'!$G:$G,'Sales RAW DATA'!$I:$I,Incentive_Calc!$A143,'Sales RAW DATA'!$D:$D,"B4",'Sales RAW DATA'!$E:$E,Incentive_Calc!AJ$5)/SUMIFS('Sales RAW DATA'!$F:$F,'Sales RAW DATA'!$I:$I,Incentive_Calc!$A143,'Sales RAW DATA'!$D:$D,"B4",'Sales RAW DATA'!$E:$E,Incentive_Calc!AJ$5),"")</f>
        <v>0.56270452787529002</v>
      </c>
      <c r="AK143" s="44">
        <f>SUMIFS('Sales RAW DATA'!$G:$G,'Sales RAW DATA'!$I:$I,Incentive_Calc!$A143,'Sales RAW DATA'!$D:$D,"B4")/SUMIFS('Sales RAW DATA'!$F:$F,'Sales RAW DATA'!$I:$I,Incentive_Calc!$A143,'Sales RAW DATA'!$D:$D,"B4")</f>
        <v>0.78784516043645025</v>
      </c>
      <c r="AL143" s="44">
        <f>IFERROR(SUMIFS('Sales RAW DATA'!$G:$G,'Sales RAW DATA'!$I:$I,Incentive_Calc!$A143,'Sales RAW DATA'!$D:$D,"B5",'Sales RAW DATA'!$E:$E,Incentive_Calc!AL$5)/SUMIFS('Sales RAW DATA'!$F:$F,'Sales RAW DATA'!$I:$I,Incentive_Calc!$A143,'Sales RAW DATA'!$D:$D,"B5",'Sales RAW DATA'!$E:$E,Incentive_Calc!AL$5),"")</f>
        <v>1.1547166374462079</v>
      </c>
      <c r="AM143" s="44">
        <f>IFERROR(SUMIFS('Sales RAW DATA'!$G:$G,'Sales RAW DATA'!$I:$I,Incentive_Calc!$A143,'Sales RAW DATA'!$D:$D,"B5",'Sales RAW DATA'!$E:$E,Incentive_Calc!AM$5)/SUMIFS('Sales RAW DATA'!$F:$F,'Sales RAW DATA'!$I:$I,Incentive_Calc!$A143,'Sales RAW DATA'!$D:$D,"B5",'Sales RAW DATA'!$E:$E,Incentive_Calc!AM$5),"")</f>
        <v>1.1465674259629872</v>
      </c>
      <c r="AN143" s="44">
        <f>IFERROR(SUMIFS('Sales RAW DATA'!$G:$G,'Sales RAW DATA'!$I:$I,Incentive_Calc!$A143,'Sales RAW DATA'!$D:$D,"B5",'Sales RAW DATA'!$E:$E,Incentive_Calc!AN$5)/SUMIFS('Sales RAW DATA'!$F:$F,'Sales RAW DATA'!$I:$I,Incentive_Calc!$A143,'Sales RAW DATA'!$D:$D,"B5",'Sales RAW DATA'!$E:$E,Incentive_Calc!AN$5),"")</f>
        <v>1.1260488054826105</v>
      </c>
      <c r="AO143" s="44">
        <f>SUMIFS('Sales RAW DATA'!$G:$G,'Sales RAW DATA'!$I:$I,Incentive_Calc!$A143,'Sales RAW DATA'!$D:$D,"B5")/SUMIFS('Sales RAW DATA'!$F:$F,'Sales RAW DATA'!$I:$I,Incentive_Calc!$A143,'Sales RAW DATA'!$D:$D,"B5")</f>
        <v>1.1421070924136094</v>
      </c>
      <c r="AP143" s="42">
        <f>SUM(SUMIFS('Sales RAW DATA'!$F$2:$F$22804,'Sales RAW DATA'!$I$2:$I$22804,Incentive_Calc!$A143,'Sales RAW DATA'!$D$2:$D$22804,"B1"),SUMIFS('Sales RAW DATA'!$F$2:$F$22804,'Sales RAW DATA'!$I$2:$I$22804,Incentive_Calc!$A143,'Sales RAW DATA'!$D$2:$D$22804,"B2"),SUMIFS('Sales RAW DATA'!$F$2:$F$22804,'Sales RAW DATA'!$I$2:$I$22804,Incentive_Calc!$A143,'Sales RAW DATA'!$D$2:$D$22804,"B3"),SUMIFS('Sales RAW DATA'!$F$2:$F$22804,'Sales RAW DATA'!$I$2:$I$22804,Incentive_Calc!$A143,'Sales RAW DATA'!$D$2:$D$22804,"B4"),SUMIFS('Sales RAW DATA'!$F$2:$F$22804,'Sales RAW DATA'!$I$2:$I$22804,Incentive_Calc!$A143,'Sales RAW DATA'!$D$2:$D$22804,"B5"))</f>
        <v>1341830</v>
      </c>
      <c r="AQ143" s="42">
        <f>SUM(SUMIFS('Sales RAW DATA'!$G$2:$G$22804,'Sales RAW DATA'!$I$2:$I$22804,Incentive_Calc!$A143,'Sales RAW DATA'!$D$2:$D$22804,"B1"),SUMIFS('Sales RAW DATA'!$G$2:$G$22804,'Sales RAW DATA'!$I$2:$I$22804,Incentive_Calc!$A143,'Sales RAW DATA'!$D$2:$D$22804,"B2"),SUMIFS('Sales RAW DATA'!$G$2:$G$22804,'Sales RAW DATA'!$I$2:$I$22804,Incentive_Calc!$A143,'Sales RAW DATA'!$D$2:$D$22804,"B3"),SUMIFS('Sales RAW DATA'!$G$2:$G$22804,'Sales RAW DATA'!$I$2:$I$22804,Incentive_Calc!$A143,'Sales RAW DATA'!$D$2:$D$22804,"B4"),SUMIFS('Sales RAW DATA'!$G$2:$G$22804,'Sales RAW DATA'!$I$2:$I$22804,Incentive_Calc!$A143,'Sales RAW DATA'!$D$2:$D$22804,"B5"))</f>
        <v>1299878</v>
      </c>
      <c r="AR143" s="45">
        <f t="shared" si="46"/>
        <v>96.873523471676734</v>
      </c>
      <c r="AS143" s="45">
        <f t="shared" si="47"/>
        <v>96</v>
      </c>
      <c r="AT143" s="46">
        <v>1.17</v>
      </c>
      <c r="AU143" s="46">
        <v>0.94</v>
      </c>
      <c r="AV143" s="43" t="str">
        <f t="shared" si="33"/>
        <v>Yes</v>
      </c>
      <c r="AW143" s="43" t="str">
        <f t="shared" si="34"/>
        <v>Yes</v>
      </c>
      <c r="AX143" s="43" t="str">
        <f t="shared" si="35"/>
        <v>Yes</v>
      </c>
      <c r="AY143" s="43" t="str">
        <f t="shared" si="48"/>
        <v>Yes</v>
      </c>
    </row>
    <row r="144" spans="1:51" x14ac:dyDescent="0.35">
      <c r="A144" s="21" t="s">
        <v>1018</v>
      </c>
      <c r="B144" s="21" t="s">
        <v>544</v>
      </c>
      <c r="C144" s="21" t="str">
        <f>_xlfn.XLOOKUP($A144,'Employee List'!$E:$E,'Employee List'!$D:$D,0)</f>
        <v>SF</v>
      </c>
      <c r="D144" s="42" t="str" cm="1">
        <f t="array" ref="D144">IFERROR(IF($G144="Yes",INDEX('Payment Plan'!$D$6:$D$42,MATCH(1,(Incentive_Calc!$C144='Payment Plan'!$B$6:$B$42)*(Incentive_Calc!$U144='Payment Plan'!$C$6:$C$42),0)),""),"")</f>
        <v/>
      </c>
      <c r="E144" s="42" t="str" cm="1">
        <f t="array" ref="E144">IFERROR(IF($H144="Yes",INDEX('Payment Plan'!$D$6:$D$42,MATCH(1,(Incentive_Calc!$C144='Payment Plan'!$B$6:$B$42)*(Incentive_Calc!$AS144='Payment Plan'!$C$6:$C$42),0)),""),"")</f>
        <v/>
      </c>
      <c r="F144" s="42">
        <f t="shared" si="36"/>
        <v>0</v>
      </c>
      <c r="G144" s="43" t="str">
        <f t="shared" si="37"/>
        <v>No</v>
      </c>
      <c r="H144" s="21" t="str">
        <f t="shared" si="38"/>
        <v>No</v>
      </c>
      <c r="I144" s="42">
        <f>IFERROR(SUMIFS('Sales RAW DATA'!$F$2:$F$30000,'Sales RAW DATA'!$I$2:$I$30000,Incentive_Calc!$A144,'Sales RAW DATA'!$E$2:$E$30000,Incentive_Calc!I$5),"")</f>
        <v>601870</v>
      </c>
      <c r="J144" s="42">
        <f>IFERROR(SUMIFS('Sales RAW DATA'!$F$2:$F$30000,'Sales RAW DATA'!$I$2:$I$30000,Incentive_Calc!$A144,'Sales RAW DATA'!$E$2:$E$30000,Incentive_Calc!J$5),"")</f>
        <v>600180</v>
      </c>
      <c r="K144" s="42">
        <f>IFERROR(SUMIFS('Sales RAW DATA'!$F$2:$F$30000,'Sales RAW DATA'!$I$2:$I$30000,Incentive_Calc!$A144,'Sales RAW DATA'!$E$2:$E$30000,Incentive_Calc!K$5),"")</f>
        <v>619445</v>
      </c>
      <c r="L144" s="42">
        <f t="shared" si="39"/>
        <v>1821495</v>
      </c>
      <c r="M144" s="42">
        <f>IFERROR(SUMIFS('Sales RAW DATA'!$G$2:$G$30000,'Sales RAW DATA'!$I$2:$I$30000,Incentive_Calc!$A144,'Sales RAW DATA'!$E$2:$E$30000,Incentive_Calc!M$5),"")</f>
        <v>543573</v>
      </c>
      <c r="N144" s="42">
        <f>IFERROR(SUMIFS('Sales RAW DATA'!$G$2:$G$30000,'Sales RAW DATA'!$I$2:$I$30000,Incentive_Calc!$A144,'Sales RAW DATA'!$E$2:$E$30000,Incentive_Calc!N$5),"")</f>
        <v>531604</v>
      </c>
      <c r="O144" s="42">
        <f>IFERROR(SUMIFS('Sales RAW DATA'!$G$2:$G$30000,'Sales RAW DATA'!$I$2:$I$30000,Incentive_Calc!$A144,'Sales RAW DATA'!$E$2:$E$30000,Incentive_Calc!O$5),"")</f>
        <v>441834</v>
      </c>
      <c r="P144" s="42">
        <f t="shared" si="40"/>
        <v>1517011</v>
      </c>
      <c r="Q144" s="44">
        <f t="shared" si="41"/>
        <v>0.90314021300280789</v>
      </c>
      <c r="R144" s="44">
        <f t="shared" si="42"/>
        <v>0.88574094438335171</v>
      </c>
      <c r="S144" s="44">
        <f t="shared" si="43"/>
        <v>0.71327397912647617</v>
      </c>
      <c r="T144" s="45">
        <f t="shared" si="44"/>
        <v>83.283841020700038</v>
      </c>
      <c r="U144" s="45">
        <f t="shared" si="45"/>
        <v>83</v>
      </c>
      <c r="V144" s="44">
        <f>IFERROR(SUMIFS('Sales RAW DATA'!$G:$G,'Sales RAW DATA'!$I:$I,Incentive_Calc!$A144,'Sales RAW DATA'!$D:$D,"B1",'Sales RAW DATA'!$E:$E,Incentive_Calc!V$5)/SUMIFS('Sales RAW DATA'!$F:$F,'Sales RAW DATA'!$I:$I,Incentive_Calc!$A144,'Sales RAW DATA'!$D:$D,"B1",'Sales RAW DATA'!$E:$E,Incentive_Calc!V$5),"")</f>
        <v>0.94339907317598881</v>
      </c>
      <c r="W144" s="44">
        <f>IFERROR(SUMIFS('Sales RAW DATA'!$G:$G,'Sales RAW DATA'!$I:$I,Incentive_Calc!$A144,'Sales RAW DATA'!$D:$D,"B1",'Sales RAW DATA'!$E:$E,Incentive_Calc!W$5)/SUMIFS('Sales RAW DATA'!$F:$F,'Sales RAW DATA'!$I:$I,Incentive_Calc!$A144,'Sales RAW DATA'!$D:$D,"B1",'Sales RAW DATA'!$E:$E,Incentive_Calc!W$5),"")</f>
        <v>0.77028572271691098</v>
      </c>
      <c r="X144" s="44">
        <f>IFERROR(SUMIFS('Sales RAW DATA'!$G:$G,'Sales RAW DATA'!$I:$I,Incentive_Calc!$A144,'Sales RAW DATA'!$D:$D,"B1",'Sales RAW DATA'!$E:$E,Incentive_Calc!X$5)/SUMIFS('Sales RAW DATA'!$F:$F,'Sales RAW DATA'!$I:$I,Incentive_Calc!$A144,'Sales RAW DATA'!$D:$D,"B1",'Sales RAW DATA'!$E:$E,Incentive_Calc!X$5),"")</f>
        <v>0.63724318031652138</v>
      </c>
      <c r="Y144" s="44">
        <f>SUMIFS('Sales RAW DATA'!$G:$G,'Sales RAW DATA'!$I:$I,Incentive_Calc!$A144,'Sales RAW DATA'!$D:$D,"B1")/SUMIFS('Sales RAW DATA'!$F:$F,'Sales RAW DATA'!$I:$I,Incentive_Calc!$A144,'Sales RAW DATA'!$D:$D,"B1")</f>
        <v>0.78815431932873481</v>
      </c>
      <c r="Z144" s="44">
        <f>IFERROR(SUMIFS('Sales RAW DATA'!$G:$G,'Sales RAW DATA'!$I:$I,Incentive_Calc!$A144,'Sales RAW DATA'!$D:$D,"B2",'Sales RAW DATA'!$E:$E,Incentive_Calc!Z$5)/SUMIFS('Sales RAW DATA'!$F:$F,'Sales RAW DATA'!$I:$I,Incentive_Calc!$A144,'Sales RAW DATA'!$D:$D,"B2",'Sales RAW DATA'!$E:$E,Incentive_Calc!Z$5),"")</f>
        <v>0.64033154042853369</v>
      </c>
      <c r="AA144" s="44">
        <f>IFERROR(SUMIFS('Sales RAW DATA'!$G:$G,'Sales RAW DATA'!$I:$I,Incentive_Calc!$A144,'Sales RAW DATA'!$D:$D,"B2",'Sales RAW DATA'!$E:$E,Incentive_Calc!AA$5)/SUMIFS('Sales RAW DATA'!$F:$F,'Sales RAW DATA'!$I:$I,Incentive_Calc!$A144,'Sales RAW DATA'!$D:$D,"B2",'Sales RAW DATA'!$E:$E,Incentive_Calc!AA$5),"")</f>
        <v>0.84420114330006779</v>
      </c>
      <c r="AB144" s="44">
        <f>IFERROR(SUMIFS('Sales RAW DATA'!$G:$G,'Sales RAW DATA'!$I:$I,Incentive_Calc!$A144,'Sales RAW DATA'!$D:$D,"B2",'Sales RAW DATA'!$E:$E,Incentive_Calc!AB$5)/SUMIFS('Sales RAW DATA'!$F:$F,'Sales RAW DATA'!$I:$I,Incentive_Calc!$A144,'Sales RAW DATA'!$D:$D,"B2",'Sales RAW DATA'!$E:$E,Incentive_Calc!AB$5),"")</f>
        <v>0.48231207924188502</v>
      </c>
      <c r="AC144" s="44">
        <f>SUMIFS('Sales RAW DATA'!$G:$G,'Sales RAW DATA'!$I:$I,Incentive_Calc!$A144,'Sales RAW DATA'!$D:$D,"B2")/SUMIFS('Sales RAW DATA'!$F:$F,'Sales RAW DATA'!$I:$I,Incentive_Calc!$A144,'Sales RAW DATA'!$D:$D,"B2")</f>
        <v>0.64818065871408204</v>
      </c>
      <c r="AD144" s="44">
        <f>IFERROR(SUMIFS('Sales RAW DATA'!$G:$G,'Sales RAW DATA'!$I:$I,Incentive_Calc!$A144,'Sales RAW DATA'!$D:$D,"B3",'Sales RAW DATA'!$E:$E,Incentive_Calc!AD$5)/SUMIFS('Sales RAW DATA'!$F:$F,'Sales RAW DATA'!$I:$I,Incentive_Calc!$A144,'Sales RAW DATA'!$D:$D,"B3",'Sales RAW DATA'!$E:$E,Incentive_Calc!AD$5),"")</f>
        <v>0.79916580273404536</v>
      </c>
      <c r="AE144" s="44">
        <f>IFERROR(SUMIFS('Sales RAW DATA'!$G:$G,'Sales RAW DATA'!$I:$I,Incentive_Calc!$A144,'Sales RAW DATA'!$D:$D,"B3",'Sales RAW DATA'!$E:$E,Incentive_Calc!AE$5)/SUMIFS('Sales RAW DATA'!$F:$F,'Sales RAW DATA'!$I:$I,Incentive_Calc!$A144,'Sales RAW DATA'!$D:$D,"B3",'Sales RAW DATA'!$E:$E,Incentive_Calc!AE$5),"")</f>
        <v>1.3741385899379908</v>
      </c>
      <c r="AF144" s="44">
        <f>IFERROR(SUMIFS('Sales RAW DATA'!$G:$G,'Sales RAW DATA'!$I:$I,Incentive_Calc!$A144,'Sales RAW DATA'!$D:$D,"B3",'Sales RAW DATA'!$E:$E,Incentive_Calc!AF$5)/SUMIFS('Sales RAW DATA'!$F:$F,'Sales RAW DATA'!$I:$I,Incentive_Calc!$A144,'Sales RAW DATA'!$D:$D,"B3",'Sales RAW DATA'!$E:$E,Incentive_Calc!AF$5),"")</f>
        <v>1.1970121480604337</v>
      </c>
      <c r="AG144" s="44">
        <f>SUMIFS('Sales RAW DATA'!$G:$G,'Sales RAW DATA'!$I:$I,Incentive_Calc!$A144,'Sales RAW DATA'!$D:$D,"B3")/SUMIFS('Sales RAW DATA'!$F:$F,'Sales RAW DATA'!$I:$I,Incentive_Calc!$A144,'Sales RAW DATA'!$D:$D,"B3")</f>
        <v>1.1249661710238388</v>
      </c>
      <c r="AH144" s="44">
        <f>IFERROR(SUMIFS('Sales RAW DATA'!$G:$G,'Sales RAW DATA'!$I:$I,Incentive_Calc!$A144,'Sales RAW DATA'!$D:$D,"B4",'Sales RAW DATA'!$E:$E,Incentive_Calc!AH$5)/SUMIFS('Sales RAW DATA'!$F:$F,'Sales RAW DATA'!$I:$I,Incentive_Calc!$A144,'Sales RAW DATA'!$D:$D,"B4",'Sales RAW DATA'!$E:$E,Incentive_Calc!AH$5),"")</f>
        <v>0.81819100811241119</v>
      </c>
      <c r="AI144" s="44">
        <f>IFERROR(SUMIFS('Sales RAW DATA'!$G:$G,'Sales RAW DATA'!$I:$I,Incentive_Calc!$A144,'Sales RAW DATA'!$D:$D,"B4",'Sales RAW DATA'!$E:$E,Incentive_Calc!AI$5)/SUMIFS('Sales RAW DATA'!$F:$F,'Sales RAW DATA'!$I:$I,Incentive_Calc!$A144,'Sales RAW DATA'!$D:$D,"B4",'Sales RAW DATA'!$E:$E,Incentive_Calc!AI$5),"")</f>
        <v>0.46806309800879237</v>
      </c>
      <c r="AJ144" s="44">
        <f>IFERROR(SUMIFS('Sales RAW DATA'!$G:$G,'Sales RAW DATA'!$I:$I,Incentive_Calc!$A144,'Sales RAW DATA'!$D:$D,"B4",'Sales RAW DATA'!$E:$E,Incentive_Calc!AJ$5)/SUMIFS('Sales RAW DATA'!$F:$F,'Sales RAW DATA'!$I:$I,Incentive_Calc!$A144,'Sales RAW DATA'!$D:$D,"B4",'Sales RAW DATA'!$E:$E,Incentive_Calc!AJ$5),"")</f>
        <v>0.42379478748609833</v>
      </c>
      <c r="AK144" s="44">
        <f>SUMIFS('Sales RAW DATA'!$G:$G,'Sales RAW DATA'!$I:$I,Incentive_Calc!$A144,'Sales RAW DATA'!$D:$D,"B4")/SUMIFS('Sales RAW DATA'!$F:$F,'Sales RAW DATA'!$I:$I,Incentive_Calc!$A144,'Sales RAW DATA'!$D:$D,"B4")</f>
        <v>0.56544205786114621</v>
      </c>
      <c r="AL144" s="44">
        <f>IFERROR(SUMIFS('Sales RAW DATA'!$G:$G,'Sales RAW DATA'!$I:$I,Incentive_Calc!$A144,'Sales RAW DATA'!$D:$D,"B5",'Sales RAW DATA'!$E:$E,Incentive_Calc!AL$5)/SUMIFS('Sales RAW DATA'!$F:$F,'Sales RAW DATA'!$I:$I,Incentive_Calc!$A144,'Sales RAW DATA'!$D:$D,"B5",'Sales RAW DATA'!$E:$E,Incentive_Calc!AL$5),"")</f>
        <v>0.81517042726836297</v>
      </c>
      <c r="AM144" s="44">
        <f>IFERROR(SUMIFS('Sales RAW DATA'!$G:$G,'Sales RAW DATA'!$I:$I,Incentive_Calc!$A144,'Sales RAW DATA'!$D:$D,"B5",'Sales RAW DATA'!$E:$E,Incentive_Calc!AM$5)/SUMIFS('Sales RAW DATA'!$F:$F,'Sales RAW DATA'!$I:$I,Incentive_Calc!$A144,'Sales RAW DATA'!$D:$D,"B5",'Sales RAW DATA'!$E:$E,Incentive_Calc!AM$5),"")</f>
        <v>1.0881815412732256</v>
      </c>
      <c r="AN144" s="44">
        <f>IFERROR(SUMIFS('Sales RAW DATA'!$G:$G,'Sales RAW DATA'!$I:$I,Incentive_Calc!$A144,'Sales RAW DATA'!$D:$D,"B5",'Sales RAW DATA'!$E:$E,Incentive_Calc!AN$5)/SUMIFS('Sales RAW DATA'!$F:$F,'Sales RAW DATA'!$I:$I,Incentive_Calc!$A144,'Sales RAW DATA'!$D:$D,"B5",'Sales RAW DATA'!$E:$E,Incentive_Calc!AN$5),"")</f>
        <v>0.74624323173328466</v>
      </c>
      <c r="AO144" s="44">
        <f>SUMIFS('Sales RAW DATA'!$G:$G,'Sales RAW DATA'!$I:$I,Incentive_Calc!$A144,'Sales RAW DATA'!$D:$D,"B5")/SUMIFS('Sales RAW DATA'!$F:$F,'Sales RAW DATA'!$I:$I,Incentive_Calc!$A144,'Sales RAW DATA'!$D:$D,"B5")</f>
        <v>0.87071347678369193</v>
      </c>
      <c r="AP144" s="42">
        <f>SUM(SUMIFS('Sales RAW DATA'!$F$2:$F$22804,'Sales RAW DATA'!$I$2:$I$22804,Incentive_Calc!$A144,'Sales RAW DATA'!$D$2:$D$22804,"B1"),SUMIFS('Sales RAW DATA'!$F$2:$F$22804,'Sales RAW DATA'!$I$2:$I$22804,Incentive_Calc!$A144,'Sales RAW DATA'!$D$2:$D$22804,"B2"),SUMIFS('Sales RAW DATA'!$F$2:$F$22804,'Sales RAW DATA'!$I$2:$I$22804,Incentive_Calc!$A144,'Sales RAW DATA'!$D$2:$D$22804,"B3"),SUMIFS('Sales RAW DATA'!$F$2:$F$22804,'Sales RAW DATA'!$I$2:$I$22804,Incentive_Calc!$A144,'Sales RAW DATA'!$D$2:$D$22804,"B4"),SUMIFS('Sales RAW DATA'!$F$2:$F$22804,'Sales RAW DATA'!$I$2:$I$22804,Incentive_Calc!$A144,'Sales RAW DATA'!$D$2:$D$22804,"B5"))</f>
        <v>894785</v>
      </c>
      <c r="AQ144" s="42">
        <f>SUM(SUMIFS('Sales RAW DATA'!$G$2:$G$22804,'Sales RAW DATA'!$I$2:$I$22804,Incentive_Calc!$A144,'Sales RAW DATA'!$D$2:$D$22804,"B1"),SUMIFS('Sales RAW DATA'!$G$2:$G$22804,'Sales RAW DATA'!$I$2:$I$22804,Incentive_Calc!$A144,'Sales RAW DATA'!$D$2:$D$22804,"B2"),SUMIFS('Sales RAW DATA'!$G$2:$G$22804,'Sales RAW DATA'!$I$2:$I$22804,Incentive_Calc!$A144,'Sales RAW DATA'!$D$2:$D$22804,"B3"),SUMIFS('Sales RAW DATA'!$G$2:$G$22804,'Sales RAW DATA'!$I$2:$I$22804,Incentive_Calc!$A144,'Sales RAW DATA'!$D$2:$D$22804,"B4"),SUMIFS('Sales RAW DATA'!$G$2:$G$22804,'Sales RAW DATA'!$I$2:$I$22804,Incentive_Calc!$A144,'Sales RAW DATA'!$D$2:$D$22804,"B5"))</f>
        <v>759165</v>
      </c>
      <c r="AR144" s="45">
        <f t="shared" si="46"/>
        <v>84.84328637605681</v>
      </c>
      <c r="AS144" s="45">
        <f t="shared" si="47"/>
        <v>84</v>
      </c>
      <c r="AT144" s="46">
        <v>1.2</v>
      </c>
      <c r="AU144" s="46">
        <v>0.91</v>
      </c>
      <c r="AV144" s="43" t="str">
        <f t="shared" si="33"/>
        <v>Yes</v>
      </c>
      <c r="AW144" s="43" t="str">
        <f t="shared" si="34"/>
        <v>Yes</v>
      </c>
      <c r="AX144" s="43" t="str">
        <f t="shared" si="35"/>
        <v>No</v>
      </c>
      <c r="AY144" s="43" t="str">
        <f t="shared" si="48"/>
        <v>Yes</v>
      </c>
    </row>
    <row r="145" spans="1:51" x14ac:dyDescent="0.35">
      <c r="A145" s="21" t="s">
        <v>1019</v>
      </c>
      <c r="B145" s="21" t="s">
        <v>545</v>
      </c>
      <c r="C145" s="21" t="str">
        <f>_xlfn.XLOOKUP($A145,'Employee List'!$E:$E,'Employee List'!$D:$D,0)</f>
        <v>SF</v>
      </c>
      <c r="D145" s="42" cm="1">
        <f t="array" ref="D145">IFERROR(IF($G145="Yes",INDEX('Payment Plan'!$D$6:$D$42,MATCH(1,(Incentive_Calc!$C145='Payment Plan'!$B$6:$B$42)*(Incentive_Calc!$U145='Payment Plan'!$C$6:$C$42),0)),""),"")</f>
        <v>27562.5</v>
      </c>
      <c r="E145" s="42" t="str" cm="1">
        <f t="array" ref="E145">IFERROR(IF($H145="Yes",INDEX('Payment Plan'!$D$6:$D$42,MATCH(1,(Incentive_Calc!$C145='Payment Plan'!$B$6:$B$42)*(Incentive_Calc!$AS145='Payment Plan'!$C$6:$C$42),0)),""),"")</f>
        <v/>
      </c>
      <c r="F145" s="42">
        <f t="shared" si="36"/>
        <v>27562.5</v>
      </c>
      <c r="G145" s="43" t="str">
        <f t="shared" si="37"/>
        <v>Yes</v>
      </c>
      <c r="H145" s="21" t="str">
        <f t="shared" si="38"/>
        <v>No</v>
      </c>
      <c r="I145" s="42">
        <f>IFERROR(SUMIFS('Sales RAW DATA'!$F$2:$F$30000,'Sales RAW DATA'!$I$2:$I$30000,Incentive_Calc!$A145,'Sales RAW DATA'!$E$2:$E$30000,Incentive_Calc!I$5),"")</f>
        <v>846232</v>
      </c>
      <c r="J145" s="42">
        <f>IFERROR(SUMIFS('Sales RAW DATA'!$F$2:$F$30000,'Sales RAW DATA'!$I$2:$I$30000,Incentive_Calc!$A145,'Sales RAW DATA'!$E$2:$E$30000,Incentive_Calc!J$5),"")</f>
        <v>845873</v>
      </c>
      <c r="K145" s="42">
        <f>IFERROR(SUMIFS('Sales RAW DATA'!$F$2:$F$30000,'Sales RAW DATA'!$I$2:$I$30000,Incentive_Calc!$A145,'Sales RAW DATA'!$E$2:$E$30000,Incentive_Calc!K$5),"")</f>
        <v>854480</v>
      </c>
      <c r="L145" s="42">
        <f t="shared" si="39"/>
        <v>2546585</v>
      </c>
      <c r="M145" s="42">
        <f>IFERROR(SUMIFS('Sales RAW DATA'!$G$2:$G$30000,'Sales RAW DATA'!$I$2:$I$30000,Incentive_Calc!$A145,'Sales RAW DATA'!$E$2:$E$30000,Incentive_Calc!M$5),"")</f>
        <v>916507</v>
      </c>
      <c r="N145" s="42">
        <f>IFERROR(SUMIFS('Sales RAW DATA'!$G$2:$G$30000,'Sales RAW DATA'!$I$2:$I$30000,Incentive_Calc!$A145,'Sales RAW DATA'!$E$2:$E$30000,Incentive_Calc!N$5),"")</f>
        <v>820710</v>
      </c>
      <c r="O145" s="42">
        <f>IFERROR(SUMIFS('Sales RAW DATA'!$G$2:$G$30000,'Sales RAW DATA'!$I$2:$I$30000,Incentive_Calc!$A145,'Sales RAW DATA'!$E$2:$E$30000,Incentive_Calc!O$5),"")</f>
        <v>871939</v>
      </c>
      <c r="P145" s="42">
        <f t="shared" si="40"/>
        <v>2609156</v>
      </c>
      <c r="Q145" s="44">
        <f t="shared" si="41"/>
        <v>1.0830446024258122</v>
      </c>
      <c r="R145" s="44">
        <f t="shared" si="42"/>
        <v>0.97025203547104588</v>
      </c>
      <c r="S145" s="44">
        <f t="shared" si="43"/>
        <v>1.0204323097088288</v>
      </c>
      <c r="T145" s="45">
        <f t="shared" si="44"/>
        <v>102.45705523279216</v>
      </c>
      <c r="U145" s="45">
        <f t="shared" si="45"/>
        <v>102</v>
      </c>
      <c r="V145" s="44">
        <f>IFERROR(SUMIFS('Sales RAW DATA'!$G:$G,'Sales RAW DATA'!$I:$I,Incentive_Calc!$A145,'Sales RAW DATA'!$D:$D,"B1",'Sales RAW DATA'!$E:$E,Incentive_Calc!V$5)/SUMIFS('Sales RAW DATA'!$F:$F,'Sales RAW DATA'!$I:$I,Incentive_Calc!$A145,'Sales RAW DATA'!$D:$D,"B1",'Sales RAW DATA'!$E:$E,Incentive_Calc!V$5),"")</f>
        <v>1.268845831856338</v>
      </c>
      <c r="W145" s="44">
        <f>IFERROR(SUMIFS('Sales RAW DATA'!$G:$G,'Sales RAW DATA'!$I:$I,Incentive_Calc!$A145,'Sales RAW DATA'!$D:$D,"B1",'Sales RAW DATA'!$E:$E,Incentive_Calc!W$5)/SUMIFS('Sales RAW DATA'!$F:$F,'Sales RAW DATA'!$I:$I,Incentive_Calc!$A145,'Sales RAW DATA'!$D:$D,"B1",'Sales RAW DATA'!$E:$E,Incentive_Calc!W$5),"")</f>
        <v>0.97094280569033442</v>
      </c>
      <c r="X145" s="44">
        <f>IFERROR(SUMIFS('Sales RAW DATA'!$G:$G,'Sales RAW DATA'!$I:$I,Incentive_Calc!$A145,'Sales RAW DATA'!$D:$D,"B1",'Sales RAW DATA'!$E:$E,Incentive_Calc!X$5)/SUMIFS('Sales RAW DATA'!$F:$F,'Sales RAW DATA'!$I:$I,Incentive_Calc!$A145,'Sales RAW DATA'!$D:$D,"B1",'Sales RAW DATA'!$E:$E,Incentive_Calc!X$5),"")</f>
        <v>1.1985434080940165</v>
      </c>
      <c r="Y145" s="44">
        <f>SUMIFS('Sales RAW DATA'!$G:$G,'Sales RAW DATA'!$I:$I,Incentive_Calc!$A145,'Sales RAW DATA'!$D:$D,"B1")/SUMIFS('Sales RAW DATA'!$F:$F,'Sales RAW DATA'!$I:$I,Incentive_Calc!$A145,'Sales RAW DATA'!$D:$D,"B1")</f>
        <v>1.1469880341161693</v>
      </c>
      <c r="Z145" s="44">
        <f>IFERROR(SUMIFS('Sales RAW DATA'!$G:$G,'Sales RAW DATA'!$I:$I,Incentive_Calc!$A145,'Sales RAW DATA'!$D:$D,"B2",'Sales RAW DATA'!$E:$E,Incentive_Calc!Z$5)/SUMIFS('Sales RAW DATA'!$F:$F,'Sales RAW DATA'!$I:$I,Incentive_Calc!$A145,'Sales RAW DATA'!$D:$D,"B2",'Sales RAW DATA'!$E:$E,Incentive_Calc!Z$5),"")</f>
        <v>0.87601278642866187</v>
      </c>
      <c r="AA145" s="44">
        <f>IFERROR(SUMIFS('Sales RAW DATA'!$G:$G,'Sales RAW DATA'!$I:$I,Incentive_Calc!$A145,'Sales RAW DATA'!$D:$D,"B2",'Sales RAW DATA'!$E:$E,Incentive_Calc!AA$5)/SUMIFS('Sales RAW DATA'!$F:$F,'Sales RAW DATA'!$I:$I,Incentive_Calc!$A145,'Sales RAW DATA'!$D:$D,"B2",'Sales RAW DATA'!$E:$E,Incentive_Calc!AA$5),"")</f>
        <v>0.79164826846653635</v>
      </c>
      <c r="AB145" s="44">
        <f>IFERROR(SUMIFS('Sales RAW DATA'!$G:$G,'Sales RAW DATA'!$I:$I,Incentive_Calc!$A145,'Sales RAW DATA'!$D:$D,"B2",'Sales RAW DATA'!$E:$E,Incentive_Calc!AB$5)/SUMIFS('Sales RAW DATA'!$F:$F,'Sales RAW DATA'!$I:$I,Incentive_Calc!$A145,'Sales RAW DATA'!$D:$D,"B2",'Sales RAW DATA'!$E:$E,Incentive_Calc!AB$5),"")</f>
        <v>0.72016644146910702</v>
      </c>
      <c r="AC145" s="44">
        <f>SUMIFS('Sales RAW DATA'!$G:$G,'Sales RAW DATA'!$I:$I,Incentive_Calc!$A145,'Sales RAW DATA'!$D:$D,"B2")/SUMIFS('Sales RAW DATA'!$F:$F,'Sales RAW DATA'!$I:$I,Incentive_Calc!$A145,'Sales RAW DATA'!$D:$D,"B2")</f>
        <v>0.79517242818100264</v>
      </c>
      <c r="AD145" s="44">
        <f>IFERROR(SUMIFS('Sales RAW DATA'!$G:$G,'Sales RAW DATA'!$I:$I,Incentive_Calc!$A145,'Sales RAW DATA'!$D:$D,"B3",'Sales RAW DATA'!$E:$E,Incentive_Calc!AD$5)/SUMIFS('Sales RAW DATA'!$F:$F,'Sales RAW DATA'!$I:$I,Incentive_Calc!$A145,'Sales RAW DATA'!$D:$D,"B3",'Sales RAW DATA'!$E:$E,Incentive_Calc!AD$5),"")</f>
        <v>1.0163473414193875</v>
      </c>
      <c r="AE145" s="44">
        <f>IFERROR(SUMIFS('Sales RAW DATA'!$G:$G,'Sales RAW DATA'!$I:$I,Incentive_Calc!$A145,'Sales RAW DATA'!$D:$D,"B3",'Sales RAW DATA'!$E:$E,Incentive_Calc!AE$5)/SUMIFS('Sales RAW DATA'!$F:$F,'Sales RAW DATA'!$I:$I,Incentive_Calc!$A145,'Sales RAW DATA'!$D:$D,"B3",'Sales RAW DATA'!$E:$E,Incentive_Calc!AE$5),"")</f>
        <v>0.9999498828511646</v>
      </c>
      <c r="AF145" s="44">
        <f>IFERROR(SUMIFS('Sales RAW DATA'!$G:$G,'Sales RAW DATA'!$I:$I,Incentive_Calc!$A145,'Sales RAW DATA'!$D:$D,"B3",'Sales RAW DATA'!$E:$E,Incentive_Calc!AF$5)/SUMIFS('Sales RAW DATA'!$F:$F,'Sales RAW DATA'!$I:$I,Incentive_Calc!$A145,'Sales RAW DATA'!$D:$D,"B3",'Sales RAW DATA'!$E:$E,Incentive_Calc!AF$5),"")</f>
        <v>1.3855273390512317</v>
      </c>
      <c r="AG145" s="44">
        <f>SUMIFS('Sales RAW DATA'!$G:$G,'Sales RAW DATA'!$I:$I,Incentive_Calc!$A145,'Sales RAW DATA'!$D:$D,"B3")/SUMIFS('Sales RAW DATA'!$F:$F,'Sales RAW DATA'!$I:$I,Incentive_Calc!$A145,'Sales RAW DATA'!$D:$D,"B3")</f>
        <v>1.1440428979058859</v>
      </c>
      <c r="AH145" s="44">
        <f>IFERROR(SUMIFS('Sales RAW DATA'!$G:$G,'Sales RAW DATA'!$I:$I,Incentive_Calc!$A145,'Sales RAW DATA'!$D:$D,"B4",'Sales RAW DATA'!$E:$E,Incentive_Calc!AH$5)/SUMIFS('Sales RAW DATA'!$F:$F,'Sales RAW DATA'!$I:$I,Incentive_Calc!$A145,'Sales RAW DATA'!$D:$D,"B4",'Sales RAW DATA'!$E:$E,Incentive_Calc!AH$5),"")</f>
        <v>1.0087174895276911</v>
      </c>
      <c r="AI145" s="44">
        <f>IFERROR(SUMIFS('Sales RAW DATA'!$G:$G,'Sales RAW DATA'!$I:$I,Incentive_Calc!$A145,'Sales RAW DATA'!$D:$D,"B4",'Sales RAW DATA'!$E:$E,Incentive_Calc!AI$5)/SUMIFS('Sales RAW DATA'!$F:$F,'Sales RAW DATA'!$I:$I,Incentive_Calc!$A145,'Sales RAW DATA'!$D:$D,"B4",'Sales RAW DATA'!$E:$E,Incentive_Calc!AI$5),"")</f>
        <v>0.80239586767776683</v>
      </c>
      <c r="AJ145" s="44">
        <f>IFERROR(SUMIFS('Sales RAW DATA'!$G:$G,'Sales RAW DATA'!$I:$I,Incentive_Calc!$A145,'Sales RAW DATA'!$D:$D,"B4",'Sales RAW DATA'!$E:$E,Incentive_Calc!AJ$5)/SUMIFS('Sales RAW DATA'!$F:$F,'Sales RAW DATA'!$I:$I,Incentive_Calc!$A145,'Sales RAW DATA'!$D:$D,"B4",'Sales RAW DATA'!$E:$E,Incentive_Calc!AJ$5),"")</f>
        <v>0.51682668216712435</v>
      </c>
      <c r="AK145" s="44">
        <f>SUMIFS('Sales RAW DATA'!$G:$G,'Sales RAW DATA'!$I:$I,Incentive_Calc!$A145,'Sales RAW DATA'!$D:$D,"B4")/SUMIFS('Sales RAW DATA'!$F:$F,'Sales RAW DATA'!$I:$I,Incentive_Calc!$A145,'Sales RAW DATA'!$D:$D,"B4")</f>
        <v>0.77395364809178813</v>
      </c>
      <c r="AL145" s="44">
        <f>IFERROR(SUMIFS('Sales RAW DATA'!$G:$G,'Sales RAW DATA'!$I:$I,Incentive_Calc!$A145,'Sales RAW DATA'!$D:$D,"B5",'Sales RAW DATA'!$E:$E,Incentive_Calc!AL$5)/SUMIFS('Sales RAW DATA'!$F:$F,'Sales RAW DATA'!$I:$I,Incentive_Calc!$A145,'Sales RAW DATA'!$D:$D,"B5",'Sales RAW DATA'!$E:$E,Incentive_Calc!AL$5),"")</f>
        <v>0.98449694717281655</v>
      </c>
      <c r="AM145" s="44">
        <f>IFERROR(SUMIFS('Sales RAW DATA'!$G:$G,'Sales RAW DATA'!$I:$I,Incentive_Calc!$A145,'Sales RAW DATA'!$D:$D,"B5",'Sales RAW DATA'!$E:$E,Incentive_Calc!AM$5)/SUMIFS('Sales RAW DATA'!$F:$F,'Sales RAW DATA'!$I:$I,Incentive_Calc!$A145,'Sales RAW DATA'!$D:$D,"B5",'Sales RAW DATA'!$E:$E,Incentive_Calc!AM$5),"")</f>
        <v>1.2373596376946461</v>
      </c>
      <c r="AN145" s="44">
        <f>IFERROR(SUMIFS('Sales RAW DATA'!$G:$G,'Sales RAW DATA'!$I:$I,Incentive_Calc!$A145,'Sales RAW DATA'!$D:$D,"B5",'Sales RAW DATA'!$E:$E,Incentive_Calc!AN$5)/SUMIFS('Sales RAW DATA'!$F:$F,'Sales RAW DATA'!$I:$I,Incentive_Calc!$A145,'Sales RAW DATA'!$D:$D,"B5",'Sales RAW DATA'!$E:$E,Incentive_Calc!AN$5),"")</f>
        <v>1.2169978708303761</v>
      </c>
      <c r="AO145" s="44">
        <f>SUMIFS('Sales RAW DATA'!$G:$G,'Sales RAW DATA'!$I:$I,Incentive_Calc!$A145,'Sales RAW DATA'!$D:$D,"B5")/SUMIFS('Sales RAW DATA'!$F:$F,'Sales RAW DATA'!$I:$I,Incentive_Calc!$A145,'Sales RAW DATA'!$D:$D,"B5")</f>
        <v>1.1388878176699704</v>
      </c>
      <c r="AP145" s="42">
        <f>SUM(SUMIFS('Sales RAW DATA'!$F$2:$F$22804,'Sales RAW DATA'!$I$2:$I$22804,Incentive_Calc!$A145,'Sales RAW DATA'!$D$2:$D$22804,"B1"),SUMIFS('Sales RAW DATA'!$F$2:$F$22804,'Sales RAW DATA'!$I$2:$I$22804,Incentive_Calc!$A145,'Sales RAW DATA'!$D$2:$D$22804,"B2"),SUMIFS('Sales RAW DATA'!$F$2:$F$22804,'Sales RAW DATA'!$I$2:$I$22804,Incentive_Calc!$A145,'Sales RAW DATA'!$D$2:$D$22804,"B3"),SUMIFS('Sales RAW DATA'!$F$2:$F$22804,'Sales RAW DATA'!$I$2:$I$22804,Incentive_Calc!$A145,'Sales RAW DATA'!$D$2:$D$22804,"B4"),SUMIFS('Sales RAW DATA'!$F$2:$F$22804,'Sales RAW DATA'!$I$2:$I$22804,Incentive_Calc!$A145,'Sales RAW DATA'!$D$2:$D$22804,"B5"))</f>
        <v>1417456</v>
      </c>
      <c r="AQ145" s="42">
        <f>SUM(SUMIFS('Sales RAW DATA'!$G$2:$G$22804,'Sales RAW DATA'!$I$2:$I$22804,Incentive_Calc!$A145,'Sales RAW DATA'!$D$2:$D$22804,"B1"),SUMIFS('Sales RAW DATA'!$G$2:$G$22804,'Sales RAW DATA'!$I$2:$I$22804,Incentive_Calc!$A145,'Sales RAW DATA'!$D$2:$D$22804,"B2"),SUMIFS('Sales RAW DATA'!$G$2:$G$22804,'Sales RAW DATA'!$I$2:$I$22804,Incentive_Calc!$A145,'Sales RAW DATA'!$D$2:$D$22804,"B3"),SUMIFS('Sales RAW DATA'!$G$2:$G$22804,'Sales RAW DATA'!$I$2:$I$22804,Incentive_Calc!$A145,'Sales RAW DATA'!$D$2:$D$22804,"B4"),SUMIFS('Sales RAW DATA'!$G$2:$G$22804,'Sales RAW DATA'!$I$2:$I$22804,Incentive_Calc!$A145,'Sales RAW DATA'!$D$2:$D$22804,"B5"))</f>
        <v>1445666</v>
      </c>
      <c r="AR145" s="45">
        <f t="shared" si="46"/>
        <v>101.99018523326298</v>
      </c>
      <c r="AS145" s="45">
        <f t="shared" si="47"/>
        <v>101</v>
      </c>
      <c r="AT145" s="46">
        <v>1.19</v>
      </c>
      <c r="AU145" s="46">
        <v>1</v>
      </c>
      <c r="AV145" s="43" t="str">
        <f t="shared" si="33"/>
        <v>Yes</v>
      </c>
      <c r="AW145" s="43" t="str">
        <f t="shared" si="34"/>
        <v>Yes</v>
      </c>
      <c r="AX145" s="43" t="str">
        <f t="shared" si="35"/>
        <v>Yes</v>
      </c>
      <c r="AY145" s="43" t="str">
        <f t="shared" si="48"/>
        <v>Yes</v>
      </c>
    </row>
    <row r="146" spans="1:51" x14ac:dyDescent="0.35">
      <c r="A146" s="21" t="s">
        <v>1020</v>
      </c>
      <c r="B146" s="21" t="s">
        <v>546</v>
      </c>
      <c r="C146" s="21" t="str">
        <f>_xlfn.XLOOKUP($A146,'Employee List'!$E:$E,'Employee List'!$D:$D,0)</f>
        <v>SF</v>
      </c>
      <c r="D146" s="42" cm="1">
        <f t="array" ref="D146">IFERROR(IF($G146="Yes",INDEX('Payment Plan'!$D$6:$D$42,MATCH(1,(Incentive_Calc!$C146='Payment Plan'!$B$6:$B$42)*(Incentive_Calc!$U146='Payment Plan'!$C$6:$C$42),0)),""),"")</f>
        <v>27562.5</v>
      </c>
      <c r="E146" s="42" cm="1">
        <f t="array" ref="E146">IFERROR(IF($H146="Yes",INDEX('Payment Plan'!$D$6:$D$42,MATCH(1,(Incentive_Calc!$C146='Payment Plan'!$B$6:$B$42)*(Incentive_Calc!$AS146='Payment Plan'!$C$6:$C$42),0)),""),"")</f>
        <v>53448.104941134807</v>
      </c>
      <c r="F146" s="42">
        <f t="shared" si="36"/>
        <v>81010.604941134807</v>
      </c>
      <c r="G146" s="43" t="str">
        <f t="shared" si="37"/>
        <v>Yes</v>
      </c>
      <c r="H146" s="21" t="str">
        <f t="shared" si="38"/>
        <v>Yes</v>
      </c>
      <c r="I146" s="42">
        <f>IFERROR(SUMIFS('Sales RAW DATA'!$F$2:$F$30000,'Sales RAW DATA'!$I$2:$I$30000,Incentive_Calc!$A146,'Sales RAW DATA'!$E$2:$E$30000,Incentive_Calc!I$5),"")</f>
        <v>777708</v>
      </c>
      <c r="J146" s="42">
        <f>IFERROR(SUMIFS('Sales RAW DATA'!$F$2:$F$30000,'Sales RAW DATA'!$I$2:$I$30000,Incentive_Calc!$A146,'Sales RAW DATA'!$E$2:$E$30000,Incentive_Calc!J$5),"")</f>
        <v>791093</v>
      </c>
      <c r="K146" s="42">
        <f>IFERROR(SUMIFS('Sales RAW DATA'!$F$2:$F$30000,'Sales RAW DATA'!$I$2:$I$30000,Incentive_Calc!$A146,'Sales RAW DATA'!$E$2:$E$30000,Incentive_Calc!K$5),"")</f>
        <v>801493</v>
      </c>
      <c r="L146" s="42">
        <f t="shared" si="39"/>
        <v>2370294</v>
      </c>
      <c r="M146" s="42">
        <f>IFERROR(SUMIFS('Sales RAW DATA'!$G$2:$G$30000,'Sales RAW DATA'!$I$2:$I$30000,Incentive_Calc!$A146,'Sales RAW DATA'!$E$2:$E$30000,Incentive_Calc!M$5),"")</f>
        <v>799505</v>
      </c>
      <c r="N146" s="42">
        <f>IFERROR(SUMIFS('Sales RAW DATA'!$G$2:$G$30000,'Sales RAW DATA'!$I$2:$I$30000,Incentive_Calc!$A146,'Sales RAW DATA'!$E$2:$E$30000,Incentive_Calc!N$5),"")</f>
        <v>804825</v>
      </c>
      <c r="O146" s="42">
        <f>IFERROR(SUMIFS('Sales RAW DATA'!$G$2:$G$30000,'Sales RAW DATA'!$I$2:$I$30000,Incentive_Calc!$A146,'Sales RAW DATA'!$E$2:$E$30000,Incentive_Calc!O$5),"")</f>
        <v>829312</v>
      </c>
      <c r="P146" s="42">
        <f t="shared" si="40"/>
        <v>2433642</v>
      </c>
      <c r="Q146" s="44">
        <f t="shared" si="41"/>
        <v>1.0280272287285201</v>
      </c>
      <c r="R146" s="44">
        <f t="shared" si="42"/>
        <v>1.0173582625557298</v>
      </c>
      <c r="S146" s="44">
        <f t="shared" si="43"/>
        <v>1.0347089743765698</v>
      </c>
      <c r="T146" s="45">
        <f t="shared" si="44"/>
        <v>102.67257985718228</v>
      </c>
      <c r="U146" s="45">
        <f t="shared" si="45"/>
        <v>102</v>
      </c>
      <c r="V146" s="44">
        <f>IFERROR(SUMIFS('Sales RAW DATA'!$G:$G,'Sales RAW DATA'!$I:$I,Incentive_Calc!$A146,'Sales RAW DATA'!$D:$D,"B1",'Sales RAW DATA'!$E:$E,Incentive_Calc!V$5)/SUMIFS('Sales RAW DATA'!$F:$F,'Sales RAW DATA'!$I:$I,Incentive_Calc!$A146,'Sales RAW DATA'!$D:$D,"B1",'Sales RAW DATA'!$E:$E,Incentive_Calc!V$5),"")</f>
        <v>1.200744042396378</v>
      </c>
      <c r="W146" s="44">
        <f>IFERROR(SUMIFS('Sales RAW DATA'!$G:$G,'Sales RAW DATA'!$I:$I,Incentive_Calc!$A146,'Sales RAW DATA'!$D:$D,"B1",'Sales RAW DATA'!$E:$E,Incentive_Calc!W$5)/SUMIFS('Sales RAW DATA'!$F:$F,'Sales RAW DATA'!$I:$I,Incentive_Calc!$A146,'Sales RAW DATA'!$D:$D,"B1",'Sales RAW DATA'!$E:$E,Incentive_Calc!W$5),"")</f>
        <v>1.2122888291342726</v>
      </c>
      <c r="X146" s="44">
        <f>IFERROR(SUMIFS('Sales RAW DATA'!$G:$G,'Sales RAW DATA'!$I:$I,Incentive_Calc!$A146,'Sales RAW DATA'!$D:$D,"B1",'Sales RAW DATA'!$E:$E,Incentive_Calc!X$5)/SUMIFS('Sales RAW DATA'!$F:$F,'Sales RAW DATA'!$I:$I,Incentive_Calc!$A146,'Sales RAW DATA'!$D:$D,"B1",'Sales RAW DATA'!$E:$E,Incentive_Calc!X$5),"")</f>
        <v>1.3962534602404155</v>
      </c>
      <c r="Y146" s="44">
        <f>SUMIFS('Sales RAW DATA'!$G:$G,'Sales RAW DATA'!$I:$I,Incentive_Calc!$A146,'Sales RAW DATA'!$D:$D,"B1")/SUMIFS('Sales RAW DATA'!$F:$F,'Sales RAW DATA'!$I:$I,Incentive_Calc!$A146,'Sales RAW DATA'!$D:$D,"B1")</f>
        <v>1.2672821370897134</v>
      </c>
      <c r="Z146" s="44">
        <f>IFERROR(SUMIFS('Sales RAW DATA'!$G:$G,'Sales RAW DATA'!$I:$I,Incentive_Calc!$A146,'Sales RAW DATA'!$D:$D,"B2",'Sales RAW DATA'!$E:$E,Incentive_Calc!Z$5)/SUMIFS('Sales RAW DATA'!$F:$F,'Sales RAW DATA'!$I:$I,Incentive_Calc!$A146,'Sales RAW DATA'!$D:$D,"B2",'Sales RAW DATA'!$E:$E,Incentive_Calc!Z$5),"")</f>
        <v>1.2970315631262526</v>
      </c>
      <c r="AA146" s="44">
        <f>IFERROR(SUMIFS('Sales RAW DATA'!$G:$G,'Sales RAW DATA'!$I:$I,Incentive_Calc!$A146,'Sales RAW DATA'!$D:$D,"B2",'Sales RAW DATA'!$E:$E,Incentive_Calc!AA$5)/SUMIFS('Sales RAW DATA'!$F:$F,'Sales RAW DATA'!$I:$I,Incentive_Calc!$A146,'Sales RAW DATA'!$D:$D,"B2",'Sales RAW DATA'!$E:$E,Incentive_Calc!AA$5),"")</f>
        <v>1.2222961730449251</v>
      </c>
      <c r="AB146" s="44">
        <f>IFERROR(SUMIFS('Sales RAW DATA'!$G:$G,'Sales RAW DATA'!$I:$I,Incentive_Calc!$A146,'Sales RAW DATA'!$D:$D,"B2",'Sales RAW DATA'!$E:$E,Incentive_Calc!AB$5)/SUMIFS('Sales RAW DATA'!$F:$F,'Sales RAW DATA'!$I:$I,Incentive_Calc!$A146,'Sales RAW DATA'!$D:$D,"B2",'Sales RAW DATA'!$E:$E,Incentive_Calc!AB$5),"")</f>
        <v>1.4666227347611203</v>
      </c>
      <c r="AC146" s="44">
        <f>SUMIFS('Sales RAW DATA'!$G:$G,'Sales RAW DATA'!$I:$I,Incentive_Calc!$A146,'Sales RAW DATA'!$D:$D,"B2")/SUMIFS('Sales RAW DATA'!$F:$F,'Sales RAW DATA'!$I:$I,Incentive_Calc!$A146,'Sales RAW DATA'!$D:$D,"B2")</f>
        <v>1.3219653061639518</v>
      </c>
      <c r="AD146" s="44">
        <f>IFERROR(SUMIFS('Sales RAW DATA'!$G:$G,'Sales RAW DATA'!$I:$I,Incentive_Calc!$A146,'Sales RAW DATA'!$D:$D,"B3",'Sales RAW DATA'!$E:$E,Incentive_Calc!AD$5)/SUMIFS('Sales RAW DATA'!$F:$F,'Sales RAW DATA'!$I:$I,Incentive_Calc!$A146,'Sales RAW DATA'!$D:$D,"B3",'Sales RAW DATA'!$E:$E,Incentive_Calc!AD$5),"")</f>
        <v>1.147712936596619</v>
      </c>
      <c r="AE146" s="44">
        <f>IFERROR(SUMIFS('Sales RAW DATA'!$G:$G,'Sales RAW DATA'!$I:$I,Incentive_Calc!$A146,'Sales RAW DATA'!$D:$D,"B3",'Sales RAW DATA'!$E:$E,Incentive_Calc!AE$5)/SUMIFS('Sales RAW DATA'!$F:$F,'Sales RAW DATA'!$I:$I,Incentive_Calc!$A146,'Sales RAW DATA'!$D:$D,"B3",'Sales RAW DATA'!$E:$E,Incentive_Calc!AE$5),"")</f>
        <v>1.1775444559082358</v>
      </c>
      <c r="AF146" s="44">
        <f>IFERROR(SUMIFS('Sales RAW DATA'!$G:$G,'Sales RAW DATA'!$I:$I,Incentive_Calc!$A146,'Sales RAW DATA'!$D:$D,"B3",'Sales RAW DATA'!$E:$E,Incentive_Calc!AF$5)/SUMIFS('Sales RAW DATA'!$F:$F,'Sales RAW DATA'!$I:$I,Incentive_Calc!$A146,'Sales RAW DATA'!$D:$D,"B3",'Sales RAW DATA'!$E:$E,Incentive_Calc!AF$5),"")</f>
        <v>1.2871909611841172</v>
      </c>
      <c r="AG146" s="44">
        <f>SUMIFS('Sales RAW DATA'!$G:$G,'Sales RAW DATA'!$I:$I,Incentive_Calc!$A146,'Sales RAW DATA'!$D:$D,"B3")/SUMIFS('Sales RAW DATA'!$F:$F,'Sales RAW DATA'!$I:$I,Incentive_Calc!$A146,'Sales RAW DATA'!$D:$D,"B3")</f>
        <v>1.2091169039442031</v>
      </c>
      <c r="AH146" s="44">
        <f>IFERROR(SUMIFS('Sales RAW DATA'!$G:$G,'Sales RAW DATA'!$I:$I,Incentive_Calc!$A146,'Sales RAW DATA'!$D:$D,"B4",'Sales RAW DATA'!$E:$E,Incentive_Calc!AH$5)/SUMIFS('Sales RAW DATA'!$F:$F,'Sales RAW DATA'!$I:$I,Incentive_Calc!$A146,'Sales RAW DATA'!$D:$D,"B4",'Sales RAW DATA'!$E:$E,Incentive_Calc!AH$5),"")</f>
        <v>0.91929605172860784</v>
      </c>
      <c r="AI146" s="44">
        <f>IFERROR(SUMIFS('Sales RAW DATA'!$G:$G,'Sales RAW DATA'!$I:$I,Incentive_Calc!$A146,'Sales RAW DATA'!$D:$D,"B4",'Sales RAW DATA'!$E:$E,Incentive_Calc!AI$5)/SUMIFS('Sales RAW DATA'!$F:$F,'Sales RAW DATA'!$I:$I,Incentive_Calc!$A146,'Sales RAW DATA'!$D:$D,"B4",'Sales RAW DATA'!$E:$E,Incentive_Calc!AI$5),"")</f>
        <v>0.86002657628738222</v>
      </c>
      <c r="AJ146" s="44">
        <f>IFERROR(SUMIFS('Sales RAW DATA'!$G:$G,'Sales RAW DATA'!$I:$I,Incentive_Calc!$A146,'Sales RAW DATA'!$D:$D,"B4",'Sales RAW DATA'!$E:$E,Incentive_Calc!AJ$5)/SUMIFS('Sales RAW DATA'!$F:$F,'Sales RAW DATA'!$I:$I,Incentive_Calc!$A146,'Sales RAW DATA'!$D:$D,"B4",'Sales RAW DATA'!$E:$E,Incentive_Calc!AJ$5),"")</f>
        <v>0.8724225480268275</v>
      </c>
      <c r="AK146" s="44">
        <f>SUMIFS('Sales RAW DATA'!$G:$G,'Sales RAW DATA'!$I:$I,Incentive_Calc!$A146,'Sales RAW DATA'!$D:$D,"B4")/SUMIFS('Sales RAW DATA'!$F:$F,'Sales RAW DATA'!$I:$I,Incentive_Calc!$A146,'Sales RAW DATA'!$D:$D,"B4")</f>
        <v>0.88360099457369368</v>
      </c>
      <c r="AL146" s="44">
        <f>IFERROR(SUMIFS('Sales RAW DATA'!$G:$G,'Sales RAW DATA'!$I:$I,Incentive_Calc!$A146,'Sales RAW DATA'!$D:$D,"B5",'Sales RAW DATA'!$E:$E,Incentive_Calc!AL$5)/SUMIFS('Sales RAW DATA'!$F:$F,'Sales RAW DATA'!$I:$I,Incentive_Calc!$A146,'Sales RAW DATA'!$D:$D,"B5",'Sales RAW DATA'!$E:$E,Incentive_Calc!AL$5),"")</f>
        <v>1.1632074432944286</v>
      </c>
      <c r="AM146" s="44">
        <f>IFERROR(SUMIFS('Sales RAW DATA'!$G:$G,'Sales RAW DATA'!$I:$I,Incentive_Calc!$A146,'Sales RAW DATA'!$D:$D,"B5",'Sales RAW DATA'!$E:$E,Incentive_Calc!AM$5)/SUMIFS('Sales RAW DATA'!$F:$F,'Sales RAW DATA'!$I:$I,Incentive_Calc!$A146,'Sales RAW DATA'!$D:$D,"B5",'Sales RAW DATA'!$E:$E,Incentive_Calc!AM$5),"")</f>
        <v>1.2314191528851215</v>
      </c>
      <c r="AN146" s="44">
        <f>IFERROR(SUMIFS('Sales RAW DATA'!$G:$G,'Sales RAW DATA'!$I:$I,Incentive_Calc!$A146,'Sales RAW DATA'!$D:$D,"B5",'Sales RAW DATA'!$E:$E,Incentive_Calc!AN$5)/SUMIFS('Sales RAW DATA'!$F:$F,'Sales RAW DATA'!$I:$I,Incentive_Calc!$A146,'Sales RAW DATA'!$D:$D,"B5",'Sales RAW DATA'!$E:$E,Incentive_Calc!AN$5),"")</f>
        <v>1.1507411080436356</v>
      </c>
      <c r="AO146" s="44">
        <f>SUMIFS('Sales RAW DATA'!$G:$G,'Sales RAW DATA'!$I:$I,Incentive_Calc!$A146,'Sales RAW DATA'!$D:$D,"B5")/SUMIFS('Sales RAW DATA'!$F:$F,'Sales RAW DATA'!$I:$I,Incentive_Calc!$A146,'Sales RAW DATA'!$D:$D,"B5")</f>
        <v>1.1814081067288766</v>
      </c>
      <c r="AP146" s="42">
        <f>SUM(SUMIFS('Sales RAW DATA'!$F$2:$F$22804,'Sales RAW DATA'!$I$2:$I$22804,Incentive_Calc!$A146,'Sales RAW DATA'!$D$2:$D$22804,"B1"),SUMIFS('Sales RAW DATA'!$F$2:$F$22804,'Sales RAW DATA'!$I$2:$I$22804,Incentive_Calc!$A146,'Sales RAW DATA'!$D$2:$D$22804,"B2"),SUMIFS('Sales RAW DATA'!$F$2:$F$22804,'Sales RAW DATA'!$I$2:$I$22804,Incentive_Calc!$A146,'Sales RAW DATA'!$D$2:$D$22804,"B3"),SUMIFS('Sales RAW DATA'!$F$2:$F$22804,'Sales RAW DATA'!$I$2:$I$22804,Incentive_Calc!$A146,'Sales RAW DATA'!$D$2:$D$22804,"B4"),SUMIFS('Sales RAW DATA'!$F$2:$F$22804,'Sales RAW DATA'!$I$2:$I$22804,Incentive_Calc!$A146,'Sales RAW DATA'!$D$2:$D$22804,"B5"))</f>
        <v>1235851</v>
      </c>
      <c r="AQ146" s="42">
        <f>SUM(SUMIFS('Sales RAW DATA'!$G$2:$G$22804,'Sales RAW DATA'!$I$2:$I$22804,Incentive_Calc!$A146,'Sales RAW DATA'!$D$2:$D$22804,"B1"),SUMIFS('Sales RAW DATA'!$G$2:$G$22804,'Sales RAW DATA'!$I$2:$I$22804,Incentive_Calc!$A146,'Sales RAW DATA'!$D$2:$D$22804,"B2"),SUMIFS('Sales RAW DATA'!$G$2:$G$22804,'Sales RAW DATA'!$I$2:$I$22804,Incentive_Calc!$A146,'Sales RAW DATA'!$D$2:$D$22804,"B3"),SUMIFS('Sales RAW DATA'!$G$2:$G$22804,'Sales RAW DATA'!$I$2:$I$22804,Incentive_Calc!$A146,'Sales RAW DATA'!$D$2:$D$22804,"B4"),SUMIFS('Sales RAW DATA'!$G$2:$G$22804,'Sales RAW DATA'!$I$2:$I$22804,Incentive_Calc!$A146,'Sales RAW DATA'!$D$2:$D$22804,"B5"))</f>
        <v>1390058</v>
      </c>
      <c r="AR146" s="45">
        <f t="shared" si="46"/>
        <v>112.47779869903411</v>
      </c>
      <c r="AS146" s="45">
        <f t="shared" si="47"/>
        <v>112</v>
      </c>
      <c r="AT146" s="46">
        <v>1.18</v>
      </c>
      <c r="AU146" s="46">
        <v>0.91</v>
      </c>
      <c r="AV146" s="43" t="str">
        <f t="shared" si="33"/>
        <v>Yes</v>
      </c>
      <c r="AW146" s="43" t="str">
        <f t="shared" si="34"/>
        <v>Yes</v>
      </c>
      <c r="AX146" s="43" t="str">
        <f t="shared" si="35"/>
        <v>Yes</v>
      </c>
      <c r="AY146" s="43" t="str">
        <f t="shared" si="48"/>
        <v>Yes</v>
      </c>
    </row>
    <row r="147" spans="1:51" x14ac:dyDescent="0.35">
      <c r="A147" s="21" t="s">
        <v>1021</v>
      </c>
      <c r="B147" s="21" t="s">
        <v>547</v>
      </c>
      <c r="C147" s="21" t="str">
        <f>_xlfn.XLOOKUP($A147,'Employee List'!$E:$E,'Employee List'!$D:$D,0)</f>
        <v>SF</v>
      </c>
      <c r="D147" s="42" t="str" cm="1">
        <f t="array" ref="D147">IFERROR(IF($G147="Yes",INDEX('Payment Plan'!$D$6:$D$42,MATCH(1,(Incentive_Calc!$C147='Payment Plan'!$B$6:$B$42)*(Incentive_Calc!$U147='Payment Plan'!$C$6:$C$42),0)),""),"")</f>
        <v/>
      </c>
      <c r="E147" s="42" t="str" cm="1">
        <f t="array" ref="E147">IFERROR(IF($H147="Yes",INDEX('Payment Plan'!$D$6:$D$42,MATCH(1,(Incentive_Calc!$C147='Payment Plan'!$B$6:$B$42)*(Incentive_Calc!$AS147='Payment Plan'!$C$6:$C$42),0)),""),"")</f>
        <v/>
      </c>
      <c r="F147" s="42">
        <f t="shared" si="36"/>
        <v>0</v>
      </c>
      <c r="G147" s="43" t="str">
        <f t="shared" si="37"/>
        <v>No</v>
      </c>
      <c r="H147" s="21" t="str">
        <f t="shared" si="38"/>
        <v>No</v>
      </c>
      <c r="I147" s="42">
        <f>IFERROR(SUMIFS('Sales RAW DATA'!$F$2:$F$30000,'Sales RAW DATA'!$I$2:$I$30000,Incentive_Calc!$A147,'Sales RAW DATA'!$E$2:$E$30000,Incentive_Calc!I$5),"")</f>
        <v>645007</v>
      </c>
      <c r="J147" s="42">
        <f>IFERROR(SUMIFS('Sales RAW DATA'!$F$2:$F$30000,'Sales RAW DATA'!$I$2:$I$30000,Incentive_Calc!$A147,'Sales RAW DATA'!$E$2:$E$30000,Incentive_Calc!J$5),"")</f>
        <v>644140</v>
      </c>
      <c r="K147" s="42">
        <f>IFERROR(SUMIFS('Sales RAW DATA'!$F$2:$F$30000,'Sales RAW DATA'!$I$2:$I$30000,Incentive_Calc!$A147,'Sales RAW DATA'!$E$2:$E$30000,Incentive_Calc!K$5),"")</f>
        <v>648064</v>
      </c>
      <c r="L147" s="42">
        <f t="shared" si="39"/>
        <v>1937211</v>
      </c>
      <c r="M147" s="42">
        <f>IFERROR(SUMIFS('Sales RAW DATA'!$G$2:$G$30000,'Sales RAW DATA'!$I$2:$I$30000,Incentive_Calc!$A147,'Sales RAW DATA'!$E$2:$E$30000,Incentive_Calc!M$5),"")</f>
        <v>498870</v>
      </c>
      <c r="N147" s="42">
        <f>IFERROR(SUMIFS('Sales RAW DATA'!$G$2:$G$30000,'Sales RAW DATA'!$I$2:$I$30000,Incentive_Calc!$A147,'Sales RAW DATA'!$E$2:$E$30000,Incentive_Calc!N$5),"")</f>
        <v>487371</v>
      </c>
      <c r="O147" s="42">
        <f>IFERROR(SUMIFS('Sales RAW DATA'!$G$2:$G$30000,'Sales RAW DATA'!$I$2:$I$30000,Incentive_Calc!$A147,'Sales RAW DATA'!$E$2:$E$30000,Incentive_Calc!O$5),"")</f>
        <v>448460</v>
      </c>
      <c r="P147" s="42">
        <f t="shared" si="40"/>
        <v>1434701</v>
      </c>
      <c r="Q147" s="44">
        <f t="shared" si="41"/>
        <v>0.77343346661354062</v>
      </c>
      <c r="R147" s="44">
        <f t="shared" si="42"/>
        <v>0.75662278386686121</v>
      </c>
      <c r="S147" s="44">
        <f t="shared" si="43"/>
        <v>0.69199955559944692</v>
      </c>
      <c r="T147" s="45">
        <f t="shared" si="44"/>
        <v>74.060130775635685</v>
      </c>
      <c r="U147" s="45">
        <f t="shared" si="45"/>
        <v>74</v>
      </c>
      <c r="V147" s="44">
        <f>IFERROR(SUMIFS('Sales RAW DATA'!$G:$G,'Sales RAW DATA'!$I:$I,Incentive_Calc!$A147,'Sales RAW DATA'!$D:$D,"B1",'Sales RAW DATA'!$E:$E,Incentive_Calc!V$5)/SUMIFS('Sales RAW DATA'!$F:$F,'Sales RAW DATA'!$I:$I,Incentive_Calc!$A147,'Sales RAW DATA'!$D:$D,"B1",'Sales RAW DATA'!$E:$E,Incentive_Calc!V$5),"")</f>
        <v>0.6562586843463416</v>
      </c>
      <c r="W147" s="44">
        <f>IFERROR(SUMIFS('Sales RAW DATA'!$G:$G,'Sales RAW DATA'!$I:$I,Incentive_Calc!$A147,'Sales RAW DATA'!$D:$D,"B1",'Sales RAW DATA'!$E:$E,Incentive_Calc!W$5)/SUMIFS('Sales RAW DATA'!$F:$F,'Sales RAW DATA'!$I:$I,Incentive_Calc!$A147,'Sales RAW DATA'!$D:$D,"B1",'Sales RAW DATA'!$E:$E,Incentive_Calc!W$5),"")</f>
        <v>0.70931951640759927</v>
      </c>
      <c r="X147" s="44">
        <f>IFERROR(SUMIFS('Sales RAW DATA'!$G:$G,'Sales RAW DATA'!$I:$I,Incentive_Calc!$A147,'Sales RAW DATA'!$D:$D,"B1",'Sales RAW DATA'!$E:$E,Incentive_Calc!X$5)/SUMIFS('Sales RAW DATA'!$F:$F,'Sales RAW DATA'!$I:$I,Incentive_Calc!$A147,'Sales RAW DATA'!$D:$D,"B1",'Sales RAW DATA'!$E:$E,Incentive_Calc!X$5),"")</f>
        <v>0.47333650291293827</v>
      </c>
      <c r="Y147" s="44">
        <f>SUMIFS('Sales RAW DATA'!$G:$G,'Sales RAW DATA'!$I:$I,Incentive_Calc!$A147,'Sales RAW DATA'!$D:$D,"B1")/SUMIFS('Sales RAW DATA'!$F:$F,'Sales RAW DATA'!$I:$I,Incentive_Calc!$A147,'Sales RAW DATA'!$D:$D,"B1")</f>
        <v>0.61482760120602464</v>
      </c>
      <c r="Z147" s="44">
        <f>IFERROR(SUMIFS('Sales RAW DATA'!$G:$G,'Sales RAW DATA'!$I:$I,Incentive_Calc!$A147,'Sales RAW DATA'!$D:$D,"B2",'Sales RAW DATA'!$E:$E,Incentive_Calc!Z$5)/SUMIFS('Sales RAW DATA'!$F:$F,'Sales RAW DATA'!$I:$I,Incentive_Calc!$A147,'Sales RAW DATA'!$D:$D,"B2",'Sales RAW DATA'!$E:$E,Incentive_Calc!Z$5),"")</f>
        <v>0.37454863770653246</v>
      </c>
      <c r="AA147" s="44">
        <f>IFERROR(SUMIFS('Sales RAW DATA'!$G:$G,'Sales RAW DATA'!$I:$I,Incentive_Calc!$A147,'Sales RAW DATA'!$D:$D,"B2",'Sales RAW DATA'!$E:$E,Incentive_Calc!AA$5)/SUMIFS('Sales RAW DATA'!$F:$F,'Sales RAW DATA'!$I:$I,Incentive_Calc!$A147,'Sales RAW DATA'!$D:$D,"B2",'Sales RAW DATA'!$E:$E,Incentive_Calc!AA$5),"")</f>
        <v>0.51413572483184777</v>
      </c>
      <c r="AB147" s="44">
        <f>IFERROR(SUMIFS('Sales RAW DATA'!$G:$G,'Sales RAW DATA'!$I:$I,Incentive_Calc!$A147,'Sales RAW DATA'!$D:$D,"B2",'Sales RAW DATA'!$E:$E,Incentive_Calc!AB$5)/SUMIFS('Sales RAW DATA'!$F:$F,'Sales RAW DATA'!$I:$I,Incentive_Calc!$A147,'Sales RAW DATA'!$D:$D,"B2",'Sales RAW DATA'!$E:$E,Incentive_Calc!AB$5),"")</f>
        <v>0.25190457097032881</v>
      </c>
      <c r="AC147" s="44">
        <f>SUMIFS('Sales RAW DATA'!$G:$G,'Sales RAW DATA'!$I:$I,Incentive_Calc!$A147,'Sales RAW DATA'!$D:$D,"B2")/SUMIFS('Sales RAW DATA'!$F:$F,'Sales RAW DATA'!$I:$I,Incentive_Calc!$A147,'Sales RAW DATA'!$D:$D,"B2")</f>
        <v>0.37641771502379817</v>
      </c>
      <c r="AD147" s="44">
        <f>IFERROR(SUMIFS('Sales RAW DATA'!$G:$G,'Sales RAW DATA'!$I:$I,Incentive_Calc!$A147,'Sales RAW DATA'!$D:$D,"B3",'Sales RAW DATA'!$E:$E,Incentive_Calc!AD$5)/SUMIFS('Sales RAW DATA'!$F:$F,'Sales RAW DATA'!$I:$I,Incentive_Calc!$A147,'Sales RAW DATA'!$D:$D,"B3",'Sales RAW DATA'!$E:$E,Incentive_Calc!AD$5),"")</f>
        <v>0.43956565033903933</v>
      </c>
      <c r="AE147" s="44">
        <f>IFERROR(SUMIFS('Sales RAW DATA'!$G:$G,'Sales RAW DATA'!$I:$I,Incentive_Calc!$A147,'Sales RAW DATA'!$D:$D,"B3",'Sales RAW DATA'!$E:$E,Incentive_Calc!AE$5)/SUMIFS('Sales RAW DATA'!$F:$F,'Sales RAW DATA'!$I:$I,Incentive_Calc!$A147,'Sales RAW DATA'!$D:$D,"B3",'Sales RAW DATA'!$E:$E,Incentive_Calc!AE$5),"")</f>
        <v>0.41875228909779028</v>
      </c>
      <c r="AF147" s="44">
        <f>IFERROR(SUMIFS('Sales RAW DATA'!$G:$G,'Sales RAW DATA'!$I:$I,Incentive_Calc!$A147,'Sales RAW DATA'!$D:$D,"B3",'Sales RAW DATA'!$E:$E,Incentive_Calc!AF$5)/SUMIFS('Sales RAW DATA'!$F:$F,'Sales RAW DATA'!$I:$I,Incentive_Calc!$A147,'Sales RAW DATA'!$D:$D,"B3",'Sales RAW DATA'!$E:$E,Incentive_Calc!AF$5),"")</f>
        <v>1.0839714484607312</v>
      </c>
      <c r="AG147" s="44">
        <f>SUMIFS('Sales RAW DATA'!$G:$G,'Sales RAW DATA'!$I:$I,Incentive_Calc!$A147,'Sales RAW DATA'!$D:$D,"B3")/SUMIFS('Sales RAW DATA'!$F:$F,'Sales RAW DATA'!$I:$I,Incentive_Calc!$A147,'Sales RAW DATA'!$D:$D,"B3")</f>
        <v>0.66933447105476684</v>
      </c>
      <c r="AH147" s="44">
        <f>IFERROR(SUMIFS('Sales RAW DATA'!$G:$G,'Sales RAW DATA'!$I:$I,Incentive_Calc!$A147,'Sales RAW DATA'!$D:$D,"B4",'Sales RAW DATA'!$E:$E,Incentive_Calc!AH$5)/SUMIFS('Sales RAW DATA'!$F:$F,'Sales RAW DATA'!$I:$I,Incentive_Calc!$A147,'Sales RAW DATA'!$D:$D,"B4",'Sales RAW DATA'!$E:$E,Incentive_Calc!AH$5),"")</f>
        <v>0.47603159608465823</v>
      </c>
      <c r="AI147" s="44">
        <f>IFERROR(SUMIFS('Sales RAW DATA'!$G:$G,'Sales RAW DATA'!$I:$I,Incentive_Calc!$A147,'Sales RAW DATA'!$D:$D,"B4",'Sales RAW DATA'!$E:$E,Incentive_Calc!AI$5)/SUMIFS('Sales RAW DATA'!$F:$F,'Sales RAW DATA'!$I:$I,Incentive_Calc!$A147,'Sales RAW DATA'!$D:$D,"B4",'Sales RAW DATA'!$E:$E,Incentive_Calc!AI$5),"")</f>
        <v>0.44661901303466994</v>
      </c>
      <c r="AJ147" s="44">
        <f>IFERROR(SUMIFS('Sales RAW DATA'!$G:$G,'Sales RAW DATA'!$I:$I,Incentive_Calc!$A147,'Sales RAW DATA'!$D:$D,"B4",'Sales RAW DATA'!$E:$E,Incentive_Calc!AJ$5)/SUMIFS('Sales RAW DATA'!$F:$F,'Sales RAW DATA'!$I:$I,Incentive_Calc!$A147,'Sales RAW DATA'!$D:$D,"B4",'Sales RAW DATA'!$E:$E,Incentive_Calc!AJ$5),"")</f>
        <v>0.32982724174403572</v>
      </c>
      <c r="AK147" s="44">
        <f>SUMIFS('Sales RAW DATA'!$G:$G,'Sales RAW DATA'!$I:$I,Incentive_Calc!$A147,'Sales RAW DATA'!$D:$D,"B4")/SUMIFS('Sales RAW DATA'!$F:$F,'Sales RAW DATA'!$I:$I,Incentive_Calc!$A147,'Sales RAW DATA'!$D:$D,"B4")</f>
        <v>0.41723644770095802</v>
      </c>
      <c r="AL147" s="44">
        <f>IFERROR(SUMIFS('Sales RAW DATA'!$G:$G,'Sales RAW DATA'!$I:$I,Incentive_Calc!$A147,'Sales RAW DATA'!$D:$D,"B5",'Sales RAW DATA'!$E:$E,Incentive_Calc!AL$5)/SUMIFS('Sales RAW DATA'!$F:$F,'Sales RAW DATA'!$I:$I,Incentive_Calc!$A147,'Sales RAW DATA'!$D:$D,"B5",'Sales RAW DATA'!$E:$E,Incentive_Calc!AL$5),"")</f>
        <v>0.41613076098606644</v>
      </c>
      <c r="AM147" s="44">
        <f>IFERROR(SUMIFS('Sales RAW DATA'!$G:$G,'Sales RAW DATA'!$I:$I,Incentive_Calc!$A147,'Sales RAW DATA'!$D:$D,"B5",'Sales RAW DATA'!$E:$E,Incentive_Calc!AM$5)/SUMIFS('Sales RAW DATA'!$F:$F,'Sales RAW DATA'!$I:$I,Incentive_Calc!$A147,'Sales RAW DATA'!$D:$D,"B5",'Sales RAW DATA'!$E:$E,Incentive_Calc!AM$5),"")</f>
        <v>0.39847893525467826</v>
      </c>
      <c r="AN147" s="44">
        <f>IFERROR(SUMIFS('Sales RAW DATA'!$G:$G,'Sales RAW DATA'!$I:$I,Incentive_Calc!$A147,'Sales RAW DATA'!$D:$D,"B5",'Sales RAW DATA'!$E:$E,Incentive_Calc!AN$5)/SUMIFS('Sales RAW DATA'!$F:$F,'Sales RAW DATA'!$I:$I,Incentive_Calc!$A147,'Sales RAW DATA'!$D:$D,"B5",'Sales RAW DATA'!$E:$E,Incentive_Calc!AN$5),"")</f>
        <v>0.79952487792002114</v>
      </c>
      <c r="AO147" s="44">
        <f>SUMIFS('Sales RAW DATA'!$G:$G,'Sales RAW DATA'!$I:$I,Incentive_Calc!$A147,'Sales RAW DATA'!$D:$D,"B5")/SUMIFS('Sales RAW DATA'!$F:$F,'Sales RAW DATA'!$I:$I,Incentive_Calc!$A147,'Sales RAW DATA'!$D:$D,"B5")</f>
        <v>0.54456373158856686</v>
      </c>
      <c r="AP147" s="42">
        <f>SUM(SUMIFS('Sales RAW DATA'!$F$2:$F$22804,'Sales RAW DATA'!$I$2:$I$22804,Incentive_Calc!$A147,'Sales RAW DATA'!$D$2:$D$22804,"B1"),SUMIFS('Sales RAW DATA'!$F$2:$F$22804,'Sales RAW DATA'!$I$2:$I$22804,Incentive_Calc!$A147,'Sales RAW DATA'!$D$2:$D$22804,"B2"),SUMIFS('Sales RAW DATA'!$F$2:$F$22804,'Sales RAW DATA'!$I$2:$I$22804,Incentive_Calc!$A147,'Sales RAW DATA'!$D$2:$D$22804,"B3"),SUMIFS('Sales RAW DATA'!$F$2:$F$22804,'Sales RAW DATA'!$I$2:$I$22804,Incentive_Calc!$A147,'Sales RAW DATA'!$D$2:$D$22804,"B4"),SUMIFS('Sales RAW DATA'!$F$2:$F$22804,'Sales RAW DATA'!$I$2:$I$22804,Incentive_Calc!$A147,'Sales RAW DATA'!$D$2:$D$22804,"B5"))</f>
        <v>974075</v>
      </c>
      <c r="AQ147" s="42">
        <f>SUM(SUMIFS('Sales RAW DATA'!$G$2:$G$22804,'Sales RAW DATA'!$I$2:$I$22804,Incentive_Calc!$A147,'Sales RAW DATA'!$D$2:$D$22804,"B1"),SUMIFS('Sales RAW DATA'!$G$2:$G$22804,'Sales RAW DATA'!$I$2:$I$22804,Incentive_Calc!$A147,'Sales RAW DATA'!$D$2:$D$22804,"B2"),SUMIFS('Sales RAW DATA'!$G$2:$G$22804,'Sales RAW DATA'!$I$2:$I$22804,Incentive_Calc!$A147,'Sales RAW DATA'!$D$2:$D$22804,"B3"),SUMIFS('Sales RAW DATA'!$G$2:$G$22804,'Sales RAW DATA'!$I$2:$I$22804,Incentive_Calc!$A147,'Sales RAW DATA'!$D$2:$D$22804,"B4"),SUMIFS('Sales RAW DATA'!$G$2:$G$22804,'Sales RAW DATA'!$I$2:$I$22804,Incentive_Calc!$A147,'Sales RAW DATA'!$D$2:$D$22804,"B5"))</f>
        <v>564891</v>
      </c>
      <c r="AR147" s="45">
        <f t="shared" si="46"/>
        <v>57.992557041295591</v>
      </c>
      <c r="AS147" s="45">
        <f t="shared" si="47"/>
        <v>57</v>
      </c>
      <c r="AT147" s="46">
        <v>1.1399999999999999</v>
      </c>
      <c r="AU147" s="46">
        <v>0.85</v>
      </c>
      <c r="AV147" s="43" t="str">
        <f t="shared" si="33"/>
        <v>No</v>
      </c>
      <c r="AW147" s="43" t="str">
        <f t="shared" si="34"/>
        <v>No</v>
      </c>
      <c r="AX147" s="43" t="str">
        <f t="shared" si="35"/>
        <v>No</v>
      </c>
      <c r="AY147" s="43" t="str">
        <f t="shared" si="48"/>
        <v>Yes</v>
      </c>
    </row>
    <row r="148" spans="1:51" x14ac:dyDescent="0.35">
      <c r="A148" s="21" t="s">
        <v>1022</v>
      </c>
      <c r="B148" s="21" t="s">
        <v>548</v>
      </c>
      <c r="C148" s="21" t="str">
        <f>_xlfn.XLOOKUP($A148,'Employee List'!$E:$E,'Employee List'!$D:$D,0)</f>
        <v>SF</v>
      </c>
      <c r="D148" s="42" t="str" cm="1">
        <f t="array" ref="D148">IFERROR(IF($G148="Yes",INDEX('Payment Plan'!$D$6:$D$42,MATCH(1,(Incentive_Calc!$C148='Payment Plan'!$B$6:$B$42)*(Incentive_Calc!$U148='Payment Plan'!$C$6:$C$42),0)),""),"")</f>
        <v/>
      </c>
      <c r="E148" s="42" t="str" cm="1">
        <f t="array" ref="E148">IFERROR(IF($H148="Yes",INDEX('Payment Plan'!$D$6:$D$42,MATCH(1,(Incentive_Calc!$C148='Payment Plan'!$B$6:$B$42)*(Incentive_Calc!$AS148='Payment Plan'!$C$6:$C$42),0)),""),"")</f>
        <v/>
      </c>
      <c r="F148" s="42">
        <f t="shared" si="36"/>
        <v>0</v>
      </c>
      <c r="G148" s="43" t="str">
        <f t="shared" si="37"/>
        <v>No</v>
      </c>
      <c r="H148" s="21" t="str">
        <f t="shared" si="38"/>
        <v>No</v>
      </c>
      <c r="I148" s="42">
        <f>IFERROR(SUMIFS('Sales RAW DATA'!$F$2:$F$30000,'Sales RAW DATA'!$I$2:$I$30000,Incentive_Calc!$A148,'Sales RAW DATA'!$E$2:$E$30000,Incentive_Calc!I$5),"")</f>
        <v>717570</v>
      </c>
      <c r="J148" s="42">
        <f>IFERROR(SUMIFS('Sales RAW DATA'!$F$2:$F$30000,'Sales RAW DATA'!$I$2:$I$30000,Incentive_Calc!$A148,'Sales RAW DATA'!$E$2:$E$30000,Incentive_Calc!J$5),"")</f>
        <v>717815</v>
      </c>
      <c r="K148" s="42">
        <f>IFERROR(SUMIFS('Sales RAW DATA'!$F$2:$F$30000,'Sales RAW DATA'!$I$2:$I$30000,Incentive_Calc!$A148,'Sales RAW DATA'!$E$2:$E$30000,Incentive_Calc!K$5),"")</f>
        <v>720017</v>
      </c>
      <c r="L148" s="42">
        <f t="shared" si="39"/>
        <v>2155402</v>
      </c>
      <c r="M148" s="42">
        <f>IFERROR(SUMIFS('Sales RAW DATA'!$G$2:$G$30000,'Sales RAW DATA'!$I$2:$I$30000,Incentive_Calc!$A148,'Sales RAW DATA'!$E$2:$E$30000,Incentive_Calc!M$5),"")</f>
        <v>744480</v>
      </c>
      <c r="N148" s="42">
        <f>IFERROR(SUMIFS('Sales RAW DATA'!$G$2:$G$30000,'Sales RAW DATA'!$I$2:$I$30000,Incentive_Calc!$A148,'Sales RAW DATA'!$E$2:$E$30000,Incentive_Calc!N$5),"")</f>
        <v>692801</v>
      </c>
      <c r="O148" s="42">
        <f>IFERROR(SUMIFS('Sales RAW DATA'!$G$2:$G$30000,'Sales RAW DATA'!$I$2:$I$30000,Incentive_Calc!$A148,'Sales RAW DATA'!$E$2:$E$30000,Incentive_Calc!O$5),"")</f>
        <v>609179</v>
      </c>
      <c r="P148" s="42">
        <f t="shared" si="40"/>
        <v>2046460</v>
      </c>
      <c r="Q148" s="44">
        <f t="shared" si="41"/>
        <v>1.0375015677912955</v>
      </c>
      <c r="R148" s="44">
        <f t="shared" si="42"/>
        <v>0.96515258109680069</v>
      </c>
      <c r="S148" s="44">
        <f t="shared" si="43"/>
        <v>0.8460619679813115</v>
      </c>
      <c r="T148" s="45">
        <f t="shared" si="44"/>
        <v>94.945629631966568</v>
      </c>
      <c r="U148" s="45">
        <f t="shared" si="45"/>
        <v>94</v>
      </c>
      <c r="V148" s="44">
        <f>IFERROR(SUMIFS('Sales RAW DATA'!$G:$G,'Sales RAW DATA'!$I:$I,Incentive_Calc!$A148,'Sales RAW DATA'!$D:$D,"B1",'Sales RAW DATA'!$E:$E,Incentive_Calc!V$5)/SUMIFS('Sales RAW DATA'!$F:$F,'Sales RAW DATA'!$I:$I,Incentive_Calc!$A148,'Sales RAW DATA'!$D:$D,"B1",'Sales RAW DATA'!$E:$E,Incentive_Calc!V$5),"")</f>
        <v>1.0660002713269119</v>
      </c>
      <c r="W148" s="44">
        <f>IFERROR(SUMIFS('Sales RAW DATA'!$G:$G,'Sales RAW DATA'!$I:$I,Incentive_Calc!$A148,'Sales RAW DATA'!$D:$D,"B1",'Sales RAW DATA'!$E:$E,Incentive_Calc!W$5)/SUMIFS('Sales RAW DATA'!$F:$F,'Sales RAW DATA'!$I:$I,Incentive_Calc!$A148,'Sales RAW DATA'!$D:$D,"B1",'Sales RAW DATA'!$E:$E,Incentive_Calc!W$5),"")</f>
        <v>0.80506793451749903</v>
      </c>
      <c r="X148" s="44">
        <f>IFERROR(SUMIFS('Sales RAW DATA'!$G:$G,'Sales RAW DATA'!$I:$I,Incentive_Calc!$A148,'Sales RAW DATA'!$D:$D,"B1",'Sales RAW DATA'!$E:$E,Incentive_Calc!X$5)/SUMIFS('Sales RAW DATA'!$F:$F,'Sales RAW DATA'!$I:$I,Incentive_Calc!$A148,'Sales RAW DATA'!$D:$D,"B1",'Sales RAW DATA'!$E:$E,Incentive_Calc!X$5),"")</f>
        <v>0.65084563335542855</v>
      </c>
      <c r="Y148" s="44">
        <f>SUMIFS('Sales RAW DATA'!$G:$G,'Sales RAW DATA'!$I:$I,Incentive_Calc!$A148,'Sales RAW DATA'!$D:$D,"B1")/SUMIFS('Sales RAW DATA'!$F:$F,'Sales RAW DATA'!$I:$I,Incentive_Calc!$A148,'Sales RAW DATA'!$D:$D,"B1")</f>
        <v>0.84524694205275386</v>
      </c>
      <c r="Z148" s="44">
        <f>IFERROR(SUMIFS('Sales RAW DATA'!$G:$G,'Sales RAW DATA'!$I:$I,Incentive_Calc!$A148,'Sales RAW DATA'!$D:$D,"B2",'Sales RAW DATA'!$E:$E,Incentive_Calc!Z$5)/SUMIFS('Sales RAW DATA'!$F:$F,'Sales RAW DATA'!$I:$I,Incentive_Calc!$A148,'Sales RAW DATA'!$D:$D,"B2",'Sales RAW DATA'!$E:$E,Incentive_Calc!Z$5),"")</f>
        <v>1.0608481379913357</v>
      </c>
      <c r="AA148" s="44">
        <f>IFERROR(SUMIFS('Sales RAW DATA'!$G:$G,'Sales RAW DATA'!$I:$I,Incentive_Calc!$A148,'Sales RAW DATA'!$D:$D,"B2",'Sales RAW DATA'!$E:$E,Incentive_Calc!AA$5)/SUMIFS('Sales RAW DATA'!$F:$F,'Sales RAW DATA'!$I:$I,Incentive_Calc!$A148,'Sales RAW DATA'!$D:$D,"B2",'Sales RAW DATA'!$E:$E,Incentive_Calc!AA$5),"")</f>
        <v>0.86326653608558079</v>
      </c>
      <c r="AB148" s="44">
        <f>IFERROR(SUMIFS('Sales RAW DATA'!$G:$G,'Sales RAW DATA'!$I:$I,Incentive_Calc!$A148,'Sales RAW DATA'!$D:$D,"B2",'Sales RAW DATA'!$E:$E,Incentive_Calc!AB$5)/SUMIFS('Sales RAW DATA'!$F:$F,'Sales RAW DATA'!$I:$I,Incentive_Calc!$A148,'Sales RAW DATA'!$D:$D,"B2",'Sales RAW DATA'!$E:$E,Incentive_Calc!AB$5),"")</f>
        <v>1.1127798470102928</v>
      </c>
      <c r="AC148" s="44">
        <f>SUMIFS('Sales RAW DATA'!$G:$G,'Sales RAW DATA'!$I:$I,Incentive_Calc!$A148,'Sales RAW DATA'!$D:$D,"B2")/SUMIFS('Sales RAW DATA'!$F:$F,'Sales RAW DATA'!$I:$I,Incentive_Calc!$A148,'Sales RAW DATA'!$D:$D,"B2")</f>
        <v>1.0093507916221081</v>
      </c>
      <c r="AD148" s="44">
        <f>IFERROR(SUMIFS('Sales RAW DATA'!$G:$G,'Sales RAW DATA'!$I:$I,Incentive_Calc!$A148,'Sales RAW DATA'!$D:$D,"B3",'Sales RAW DATA'!$E:$E,Incentive_Calc!AD$5)/SUMIFS('Sales RAW DATA'!$F:$F,'Sales RAW DATA'!$I:$I,Incentive_Calc!$A148,'Sales RAW DATA'!$D:$D,"B3",'Sales RAW DATA'!$E:$E,Incentive_Calc!AD$5),"")</f>
        <v>0.322124343554125</v>
      </c>
      <c r="AE148" s="44">
        <f>IFERROR(SUMIFS('Sales RAW DATA'!$G:$G,'Sales RAW DATA'!$I:$I,Incentive_Calc!$A148,'Sales RAW DATA'!$D:$D,"B3",'Sales RAW DATA'!$E:$E,Incentive_Calc!AE$5)/SUMIFS('Sales RAW DATA'!$F:$F,'Sales RAW DATA'!$I:$I,Incentive_Calc!$A148,'Sales RAW DATA'!$D:$D,"B3",'Sales RAW DATA'!$E:$E,Incentive_Calc!AE$5),"")</f>
        <v>0.41646472955247771</v>
      </c>
      <c r="AF148" s="44">
        <f>IFERROR(SUMIFS('Sales RAW DATA'!$G:$G,'Sales RAW DATA'!$I:$I,Incentive_Calc!$A148,'Sales RAW DATA'!$D:$D,"B3",'Sales RAW DATA'!$E:$E,Incentive_Calc!AF$5)/SUMIFS('Sales RAW DATA'!$F:$F,'Sales RAW DATA'!$I:$I,Incentive_Calc!$A148,'Sales RAW DATA'!$D:$D,"B3",'Sales RAW DATA'!$E:$E,Incentive_Calc!AF$5),"")</f>
        <v>0.59038191190253042</v>
      </c>
      <c r="AG148" s="44">
        <f>SUMIFS('Sales RAW DATA'!$G:$G,'Sales RAW DATA'!$I:$I,Incentive_Calc!$A148,'Sales RAW DATA'!$D:$D,"B3")/SUMIFS('Sales RAW DATA'!$F:$F,'Sales RAW DATA'!$I:$I,Incentive_Calc!$A148,'Sales RAW DATA'!$D:$D,"B3")</f>
        <v>0.44750768715878425</v>
      </c>
      <c r="AH148" s="44">
        <f>IFERROR(SUMIFS('Sales RAW DATA'!$G:$G,'Sales RAW DATA'!$I:$I,Incentive_Calc!$A148,'Sales RAW DATA'!$D:$D,"B4",'Sales RAW DATA'!$E:$E,Incentive_Calc!AH$5)/SUMIFS('Sales RAW DATA'!$F:$F,'Sales RAW DATA'!$I:$I,Incentive_Calc!$A148,'Sales RAW DATA'!$D:$D,"B4",'Sales RAW DATA'!$E:$E,Incentive_Calc!AH$5),"")</f>
        <v>1.1012959220068956</v>
      </c>
      <c r="AI148" s="44">
        <f>IFERROR(SUMIFS('Sales RAW DATA'!$G:$G,'Sales RAW DATA'!$I:$I,Incentive_Calc!$A148,'Sales RAW DATA'!$D:$D,"B4",'Sales RAW DATA'!$E:$E,Incentive_Calc!AI$5)/SUMIFS('Sales RAW DATA'!$F:$F,'Sales RAW DATA'!$I:$I,Incentive_Calc!$A148,'Sales RAW DATA'!$D:$D,"B4",'Sales RAW DATA'!$E:$E,Incentive_Calc!AI$5),"")</f>
        <v>1.2883539158980772</v>
      </c>
      <c r="AJ148" s="44">
        <f>IFERROR(SUMIFS('Sales RAW DATA'!$G:$G,'Sales RAW DATA'!$I:$I,Incentive_Calc!$A148,'Sales RAW DATA'!$D:$D,"B4",'Sales RAW DATA'!$E:$E,Incentive_Calc!AJ$5)/SUMIFS('Sales RAW DATA'!$F:$F,'Sales RAW DATA'!$I:$I,Incentive_Calc!$A148,'Sales RAW DATA'!$D:$D,"B4",'Sales RAW DATA'!$E:$E,Incentive_Calc!AJ$5),"")</f>
        <v>0.6478947832994969</v>
      </c>
      <c r="AK148" s="44">
        <f>SUMIFS('Sales RAW DATA'!$G:$G,'Sales RAW DATA'!$I:$I,Incentive_Calc!$A148,'Sales RAW DATA'!$D:$D,"B4")/SUMIFS('Sales RAW DATA'!$F:$F,'Sales RAW DATA'!$I:$I,Incentive_Calc!$A148,'Sales RAW DATA'!$D:$D,"B4")</f>
        <v>1.0066655958882107</v>
      </c>
      <c r="AL148" s="44">
        <f>IFERROR(SUMIFS('Sales RAW DATA'!$G:$G,'Sales RAW DATA'!$I:$I,Incentive_Calc!$A148,'Sales RAW DATA'!$D:$D,"B5",'Sales RAW DATA'!$E:$E,Incentive_Calc!AL$5)/SUMIFS('Sales RAW DATA'!$F:$F,'Sales RAW DATA'!$I:$I,Incentive_Calc!$A148,'Sales RAW DATA'!$D:$D,"B5",'Sales RAW DATA'!$E:$E,Incentive_Calc!AL$5),"")</f>
        <v>0.92735907132178352</v>
      </c>
      <c r="AM148" s="44">
        <f>IFERROR(SUMIFS('Sales RAW DATA'!$G:$G,'Sales RAW DATA'!$I:$I,Incentive_Calc!$A148,'Sales RAW DATA'!$D:$D,"B5",'Sales RAW DATA'!$E:$E,Incentive_Calc!AM$5)/SUMIFS('Sales RAW DATA'!$F:$F,'Sales RAW DATA'!$I:$I,Incentive_Calc!$A148,'Sales RAW DATA'!$D:$D,"B5",'Sales RAW DATA'!$E:$E,Incentive_Calc!AM$5),"")</f>
        <v>1.132308427592799</v>
      </c>
      <c r="AN148" s="44">
        <f>IFERROR(SUMIFS('Sales RAW DATA'!$G:$G,'Sales RAW DATA'!$I:$I,Incentive_Calc!$A148,'Sales RAW DATA'!$D:$D,"B5",'Sales RAW DATA'!$E:$E,Incentive_Calc!AN$5)/SUMIFS('Sales RAW DATA'!$F:$F,'Sales RAW DATA'!$I:$I,Incentive_Calc!$A148,'Sales RAW DATA'!$D:$D,"B5",'Sales RAW DATA'!$E:$E,Incentive_Calc!AN$5),"")</f>
        <v>1.051399792623315</v>
      </c>
      <c r="AO148" s="44">
        <f>SUMIFS('Sales RAW DATA'!$G:$G,'Sales RAW DATA'!$I:$I,Incentive_Calc!$A148,'Sales RAW DATA'!$D:$D,"B5")/SUMIFS('Sales RAW DATA'!$F:$F,'Sales RAW DATA'!$I:$I,Incentive_Calc!$A148,'Sales RAW DATA'!$D:$D,"B5")</f>
        <v>1.0408528602345899</v>
      </c>
      <c r="AP148" s="42">
        <f>SUM(SUMIFS('Sales RAW DATA'!$F$2:$F$22804,'Sales RAW DATA'!$I$2:$I$22804,Incentive_Calc!$A148,'Sales RAW DATA'!$D$2:$D$22804,"B1"),SUMIFS('Sales RAW DATA'!$F$2:$F$22804,'Sales RAW DATA'!$I$2:$I$22804,Incentive_Calc!$A148,'Sales RAW DATA'!$D$2:$D$22804,"B2"),SUMIFS('Sales RAW DATA'!$F$2:$F$22804,'Sales RAW DATA'!$I$2:$I$22804,Incentive_Calc!$A148,'Sales RAW DATA'!$D$2:$D$22804,"B3"),SUMIFS('Sales RAW DATA'!$F$2:$F$22804,'Sales RAW DATA'!$I$2:$I$22804,Incentive_Calc!$A148,'Sales RAW DATA'!$D$2:$D$22804,"B4"),SUMIFS('Sales RAW DATA'!$F$2:$F$22804,'Sales RAW DATA'!$I$2:$I$22804,Incentive_Calc!$A148,'Sales RAW DATA'!$D$2:$D$22804,"B5"))</f>
        <v>825430</v>
      </c>
      <c r="AQ148" s="42">
        <f>SUM(SUMIFS('Sales RAW DATA'!$G$2:$G$22804,'Sales RAW DATA'!$I$2:$I$22804,Incentive_Calc!$A148,'Sales RAW DATA'!$D$2:$D$22804,"B1"),SUMIFS('Sales RAW DATA'!$G$2:$G$22804,'Sales RAW DATA'!$I$2:$I$22804,Incentive_Calc!$A148,'Sales RAW DATA'!$D$2:$D$22804,"B2"),SUMIFS('Sales RAW DATA'!$G$2:$G$22804,'Sales RAW DATA'!$I$2:$I$22804,Incentive_Calc!$A148,'Sales RAW DATA'!$D$2:$D$22804,"B3"),SUMIFS('Sales RAW DATA'!$G$2:$G$22804,'Sales RAW DATA'!$I$2:$I$22804,Incentive_Calc!$A148,'Sales RAW DATA'!$D$2:$D$22804,"B4"),SUMIFS('Sales RAW DATA'!$G$2:$G$22804,'Sales RAW DATA'!$I$2:$I$22804,Incentive_Calc!$A148,'Sales RAW DATA'!$D$2:$D$22804,"B5"))</f>
        <v>676632</v>
      </c>
      <c r="AR148" s="45">
        <f t="shared" si="46"/>
        <v>81.973274535696547</v>
      </c>
      <c r="AS148" s="45">
        <f t="shared" si="47"/>
        <v>81</v>
      </c>
      <c r="AT148" s="46">
        <v>1.05</v>
      </c>
      <c r="AU148" s="46">
        <v>0.78</v>
      </c>
      <c r="AV148" s="43" t="str">
        <f t="shared" si="33"/>
        <v>Yes</v>
      </c>
      <c r="AW148" s="43" t="str">
        <f t="shared" si="34"/>
        <v>Yes</v>
      </c>
      <c r="AX148" s="43" t="str">
        <f t="shared" si="35"/>
        <v>Yes</v>
      </c>
      <c r="AY148" s="43" t="str">
        <f t="shared" si="48"/>
        <v>Yes</v>
      </c>
    </row>
    <row r="149" spans="1:51" x14ac:dyDescent="0.35">
      <c r="A149" s="21" t="s">
        <v>1023</v>
      </c>
      <c r="B149" s="21" t="s">
        <v>549</v>
      </c>
      <c r="C149" s="21" t="str">
        <f>_xlfn.XLOOKUP($A149,'Employee List'!$E:$E,'Employee List'!$D:$D,0)</f>
        <v>SF</v>
      </c>
      <c r="D149" s="42" cm="1">
        <f t="array" ref="D149">IFERROR(IF($G149="Yes",INDEX('Payment Plan'!$D$6:$D$42,MATCH(1,(Incentive_Calc!$C149='Payment Plan'!$B$6:$B$42)*(Incentive_Calc!$U149='Payment Plan'!$C$6:$C$42),0)),""),"")</f>
        <v>28940.625</v>
      </c>
      <c r="E149" s="42" t="str" cm="1">
        <f t="array" ref="E149">IFERROR(IF($H149="Yes",INDEX('Payment Plan'!$D$6:$D$42,MATCH(1,(Incentive_Calc!$C149='Payment Plan'!$B$6:$B$42)*(Incentive_Calc!$AS149='Payment Plan'!$C$6:$C$42),0)),""),"")</f>
        <v/>
      </c>
      <c r="F149" s="42">
        <f t="shared" si="36"/>
        <v>28940.625</v>
      </c>
      <c r="G149" s="43" t="str">
        <f t="shared" si="37"/>
        <v>Yes</v>
      </c>
      <c r="H149" s="21" t="str">
        <f t="shared" si="38"/>
        <v>No</v>
      </c>
      <c r="I149" s="42">
        <f>IFERROR(SUMIFS('Sales RAW DATA'!$F$2:$F$30000,'Sales RAW DATA'!$I$2:$I$30000,Incentive_Calc!$A149,'Sales RAW DATA'!$E$2:$E$30000,Incentive_Calc!I$5),"")</f>
        <v>795681</v>
      </c>
      <c r="J149" s="42">
        <f>IFERROR(SUMIFS('Sales RAW DATA'!$F$2:$F$30000,'Sales RAW DATA'!$I$2:$I$30000,Incentive_Calc!$A149,'Sales RAW DATA'!$E$2:$E$30000,Incentive_Calc!J$5),"")</f>
        <v>794642</v>
      </c>
      <c r="K149" s="42">
        <f>IFERROR(SUMIFS('Sales RAW DATA'!$F$2:$F$30000,'Sales RAW DATA'!$I$2:$I$30000,Incentive_Calc!$A149,'Sales RAW DATA'!$E$2:$E$30000,Incentive_Calc!K$5),"")</f>
        <v>808086</v>
      </c>
      <c r="L149" s="42">
        <f t="shared" si="39"/>
        <v>2398409</v>
      </c>
      <c r="M149" s="42">
        <f>IFERROR(SUMIFS('Sales RAW DATA'!$G$2:$G$30000,'Sales RAW DATA'!$I$2:$I$30000,Incentive_Calc!$A149,'Sales RAW DATA'!$E$2:$E$30000,Incentive_Calc!M$5),"")</f>
        <v>825664</v>
      </c>
      <c r="N149" s="42">
        <f>IFERROR(SUMIFS('Sales RAW DATA'!$G$2:$G$30000,'Sales RAW DATA'!$I$2:$I$30000,Incentive_Calc!$A149,'Sales RAW DATA'!$E$2:$E$30000,Incentive_Calc!N$5),"")</f>
        <v>836555</v>
      </c>
      <c r="O149" s="42">
        <f>IFERROR(SUMIFS('Sales RAW DATA'!$G$2:$G$30000,'Sales RAW DATA'!$I$2:$I$30000,Incentive_Calc!$A149,'Sales RAW DATA'!$E$2:$E$30000,Incentive_Calc!O$5),"")</f>
        <v>818238</v>
      </c>
      <c r="P149" s="42">
        <f t="shared" si="40"/>
        <v>2480457</v>
      </c>
      <c r="Q149" s="44">
        <f t="shared" si="41"/>
        <v>1.0376821867054762</v>
      </c>
      <c r="R149" s="44">
        <f t="shared" si="42"/>
        <v>1.0527445063311529</v>
      </c>
      <c r="S149" s="44">
        <f t="shared" si="43"/>
        <v>1.0125630192826012</v>
      </c>
      <c r="T149" s="45">
        <f t="shared" si="44"/>
        <v>103.42093446113654</v>
      </c>
      <c r="U149" s="45">
        <f t="shared" si="45"/>
        <v>103</v>
      </c>
      <c r="V149" s="44">
        <f>IFERROR(SUMIFS('Sales RAW DATA'!$G:$G,'Sales RAW DATA'!$I:$I,Incentive_Calc!$A149,'Sales RAW DATA'!$D:$D,"B1",'Sales RAW DATA'!$E:$E,Incentive_Calc!V$5)/SUMIFS('Sales RAW DATA'!$F:$F,'Sales RAW DATA'!$I:$I,Incentive_Calc!$A149,'Sales RAW DATA'!$D:$D,"B1",'Sales RAW DATA'!$E:$E,Incentive_Calc!V$5),"")</f>
        <v>1.1910766842214018</v>
      </c>
      <c r="W149" s="44">
        <f>IFERROR(SUMIFS('Sales RAW DATA'!$G:$G,'Sales RAW DATA'!$I:$I,Incentive_Calc!$A149,'Sales RAW DATA'!$D:$D,"B1",'Sales RAW DATA'!$E:$E,Incentive_Calc!W$5)/SUMIFS('Sales RAW DATA'!$F:$F,'Sales RAW DATA'!$I:$I,Incentive_Calc!$A149,'Sales RAW DATA'!$D:$D,"B1",'Sales RAW DATA'!$E:$E,Incentive_Calc!W$5),"")</f>
        <v>0.92181517399411939</v>
      </c>
      <c r="X149" s="44">
        <f>IFERROR(SUMIFS('Sales RAW DATA'!$G:$G,'Sales RAW DATA'!$I:$I,Incentive_Calc!$A149,'Sales RAW DATA'!$D:$D,"B1",'Sales RAW DATA'!$E:$E,Incentive_Calc!X$5)/SUMIFS('Sales RAW DATA'!$F:$F,'Sales RAW DATA'!$I:$I,Incentive_Calc!$A149,'Sales RAW DATA'!$D:$D,"B1",'Sales RAW DATA'!$E:$E,Incentive_Calc!X$5),"")</f>
        <v>0.96421689068747896</v>
      </c>
      <c r="Y149" s="44">
        <f>SUMIFS('Sales RAW DATA'!$G:$G,'Sales RAW DATA'!$I:$I,Incentive_Calc!$A149,'Sales RAW DATA'!$D:$D,"B1")/SUMIFS('Sales RAW DATA'!$F:$F,'Sales RAW DATA'!$I:$I,Incentive_Calc!$A149,'Sales RAW DATA'!$D:$D,"B1")</f>
        <v>1.0288598639244921</v>
      </c>
      <c r="Z149" s="44">
        <f>IFERROR(SUMIFS('Sales RAW DATA'!$G:$G,'Sales RAW DATA'!$I:$I,Incentive_Calc!$A149,'Sales RAW DATA'!$D:$D,"B2",'Sales RAW DATA'!$E:$E,Incentive_Calc!Z$5)/SUMIFS('Sales RAW DATA'!$F:$F,'Sales RAW DATA'!$I:$I,Incentive_Calc!$A149,'Sales RAW DATA'!$D:$D,"B2",'Sales RAW DATA'!$E:$E,Incentive_Calc!Z$5),"")</f>
        <v>0.87334458825736261</v>
      </c>
      <c r="AA149" s="44">
        <f>IFERROR(SUMIFS('Sales RAW DATA'!$G:$G,'Sales RAW DATA'!$I:$I,Incentive_Calc!$A149,'Sales RAW DATA'!$D:$D,"B2",'Sales RAW DATA'!$E:$E,Incentive_Calc!AA$5)/SUMIFS('Sales RAW DATA'!$F:$F,'Sales RAW DATA'!$I:$I,Incentive_Calc!$A149,'Sales RAW DATA'!$D:$D,"B2",'Sales RAW DATA'!$E:$E,Incentive_Calc!AA$5),"")</f>
        <v>0.81601049868766407</v>
      </c>
      <c r="AB149" s="44">
        <f>IFERROR(SUMIFS('Sales RAW DATA'!$G:$G,'Sales RAW DATA'!$I:$I,Incentive_Calc!$A149,'Sales RAW DATA'!$D:$D,"B2",'Sales RAW DATA'!$E:$E,Incentive_Calc!AB$5)/SUMIFS('Sales RAW DATA'!$F:$F,'Sales RAW DATA'!$I:$I,Incentive_Calc!$A149,'Sales RAW DATA'!$D:$D,"B2",'Sales RAW DATA'!$E:$E,Incentive_Calc!AB$5),"")</f>
        <v>0.90667333881402579</v>
      </c>
      <c r="AC149" s="44">
        <f>SUMIFS('Sales RAW DATA'!$G:$G,'Sales RAW DATA'!$I:$I,Incentive_Calc!$A149,'Sales RAW DATA'!$D:$D,"B2")/SUMIFS('Sales RAW DATA'!$F:$F,'Sales RAW DATA'!$I:$I,Incentive_Calc!$A149,'Sales RAW DATA'!$D:$D,"B2")</f>
        <v>0.86600575631595778</v>
      </c>
      <c r="AD149" s="44">
        <f>IFERROR(SUMIFS('Sales RAW DATA'!$G:$G,'Sales RAW DATA'!$I:$I,Incentive_Calc!$A149,'Sales RAW DATA'!$D:$D,"B3",'Sales RAW DATA'!$E:$E,Incentive_Calc!AD$5)/SUMIFS('Sales RAW DATA'!$F:$F,'Sales RAW DATA'!$I:$I,Incentive_Calc!$A149,'Sales RAW DATA'!$D:$D,"B3",'Sales RAW DATA'!$E:$E,Incentive_Calc!AD$5),"")</f>
        <v>0.63768044376409394</v>
      </c>
      <c r="AE149" s="44">
        <f>IFERROR(SUMIFS('Sales RAW DATA'!$G:$G,'Sales RAW DATA'!$I:$I,Incentive_Calc!$A149,'Sales RAW DATA'!$D:$D,"B3",'Sales RAW DATA'!$E:$E,Incentive_Calc!AE$5)/SUMIFS('Sales RAW DATA'!$F:$F,'Sales RAW DATA'!$I:$I,Incentive_Calc!$A149,'Sales RAW DATA'!$D:$D,"B3",'Sales RAW DATA'!$E:$E,Incentive_Calc!AE$5),"")</f>
        <v>0.53238484915366457</v>
      </c>
      <c r="AF149" s="44">
        <f>IFERROR(SUMIFS('Sales RAW DATA'!$G:$G,'Sales RAW DATA'!$I:$I,Incentive_Calc!$A149,'Sales RAW DATA'!$D:$D,"B3",'Sales RAW DATA'!$E:$E,Incentive_Calc!AF$5)/SUMIFS('Sales RAW DATA'!$F:$F,'Sales RAW DATA'!$I:$I,Incentive_Calc!$A149,'Sales RAW DATA'!$D:$D,"B3",'Sales RAW DATA'!$E:$E,Incentive_Calc!AF$5),"")</f>
        <v>1.0273372109519081</v>
      </c>
      <c r="AG149" s="44">
        <f>SUMIFS('Sales RAW DATA'!$G:$G,'Sales RAW DATA'!$I:$I,Incentive_Calc!$A149,'Sales RAW DATA'!$D:$D,"B3")/SUMIFS('Sales RAW DATA'!$F:$F,'Sales RAW DATA'!$I:$I,Incentive_Calc!$A149,'Sales RAW DATA'!$D:$D,"B3")</f>
        <v>0.74951615617637157</v>
      </c>
      <c r="AH149" s="44">
        <f>IFERROR(SUMIFS('Sales RAW DATA'!$G:$G,'Sales RAW DATA'!$I:$I,Incentive_Calc!$A149,'Sales RAW DATA'!$D:$D,"B4",'Sales RAW DATA'!$E:$E,Incentive_Calc!AH$5)/SUMIFS('Sales RAW DATA'!$F:$F,'Sales RAW DATA'!$I:$I,Incentive_Calc!$A149,'Sales RAW DATA'!$D:$D,"B4",'Sales RAW DATA'!$E:$E,Incentive_Calc!AH$5),"")</f>
        <v>0.90717656311443173</v>
      </c>
      <c r="AI149" s="44">
        <f>IFERROR(SUMIFS('Sales RAW DATA'!$G:$G,'Sales RAW DATA'!$I:$I,Incentive_Calc!$A149,'Sales RAW DATA'!$D:$D,"B4",'Sales RAW DATA'!$E:$E,Incentive_Calc!AI$5)/SUMIFS('Sales RAW DATA'!$F:$F,'Sales RAW DATA'!$I:$I,Incentive_Calc!$A149,'Sales RAW DATA'!$D:$D,"B4",'Sales RAW DATA'!$E:$E,Incentive_Calc!AI$5),"")</f>
        <v>1.6155175583747012</v>
      </c>
      <c r="AJ149" s="44">
        <f>IFERROR(SUMIFS('Sales RAW DATA'!$G:$G,'Sales RAW DATA'!$I:$I,Incentive_Calc!$A149,'Sales RAW DATA'!$D:$D,"B4",'Sales RAW DATA'!$E:$E,Incentive_Calc!AJ$5)/SUMIFS('Sales RAW DATA'!$F:$F,'Sales RAW DATA'!$I:$I,Incentive_Calc!$A149,'Sales RAW DATA'!$D:$D,"B4",'Sales RAW DATA'!$E:$E,Incentive_Calc!AJ$5),"")</f>
        <v>0.76787011477553391</v>
      </c>
      <c r="AK149" s="44">
        <f>SUMIFS('Sales RAW DATA'!$G:$G,'Sales RAW DATA'!$I:$I,Incentive_Calc!$A149,'Sales RAW DATA'!$D:$D,"B4")/SUMIFS('Sales RAW DATA'!$F:$F,'Sales RAW DATA'!$I:$I,Incentive_Calc!$A149,'Sales RAW DATA'!$D:$D,"B4")</f>
        <v>1.0996481904262885</v>
      </c>
      <c r="AL149" s="44">
        <f>IFERROR(SUMIFS('Sales RAW DATA'!$G:$G,'Sales RAW DATA'!$I:$I,Incentive_Calc!$A149,'Sales RAW DATA'!$D:$D,"B5",'Sales RAW DATA'!$E:$E,Incentive_Calc!AL$5)/SUMIFS('Sales RAW DATA'!$F:$F,'Sales RAW DATA'!$I:$I,Incentive_Calc!$A149,'Sales RAW DATA'!$D:$D,"B5",'Sales RAW DATA'!$E:$E,Incentive_Calc!AL$5),"")</f>
        <v>1.3906831720029784</v>
      </c>
      <c r="AM149" s="44">
        <f>IFERROR(SUMIFS('Sales RAW DATA'!$G:$G,'Sales RAW DATA'!$I:$I,Incentive_Calc!$A149,'Sales RAW DATA'!$D:$D,"B5",'Sales RAW DATA'!$E:$E,Incentive_Calc!AM$5)/SUMIFS('Sales RAW DATA'!$F:$F,'Sales RAW DATA'!$I:$I,Incentive_Calc!$A149,'Sales RAW DATA'!$D:$D,"B5",'Sales RAW DATA'!$E:$E,Incentive_Calc!AM$5),"")</f>
        <v>1.919651809315468</v>
      </c>
      <c r="AN149" s="44">
        <f>IFERROR(SUMIFS('Sales RAW DATA'!$G:$G,'Sales RAW DATA'!$I:$I,Incentive_Calc!$A149,'Sales RAW DATA'!$D:$D,"B5",'Sales RAW DATA'!$E:$E,Incentive_Calc!AN$5)/SUMIFS('Sales RAW DATA'!$F:$F,'Sales RAW DATA'!$I:$I,Incentive_Calc!$A149,'Sales RAW DATA'!$D:$D,"B5",'Sales RAW DATA'!$E:$E,Incentive_Calc!AN$5),"")</f>
        <v>1.4038067219399126</v>
      </c>
      <c r="AO149" s="44">
        <f>SUMIFS('Sales RAW DATA'!$G:$G,'Sales RAW DATA'!$I:$I,Incentive_Calc!$A149,'Sales RAW DATA'!$D:$D,"B5")/SUMIFS('Sales RAW DATA'!$F:$F,'Sales RAW DATA'!$I:$I,Incentive_Calc!$A149,'Sales RAW DATA'!$D:$D,"B5")</f>
        <v>1.5713743471395603</v>
      </c>
      <c r="AP149" s="42">
        <f>SUM(SUMIFS('Sales RAW DATA'!$F$2:$F$22804,'Sales RAW DATA'!$I$2:$I$22804,Incentive_Calc!$A149,'Sales RAW DATA'!$D$2:$D$22804,"B1"),SUMIFS('Sales RAW DATA'!$F$2:$F$22804,'Sales RAW DATA'!$I$2:$I$22804,Incentive_Calc!$A149,'Sales RAW DATA'!$D$2:$D$22804,"B2"),SUMIFS('Sales RAW DATA'!$F$2:$F$22804,'Sales RAW DATA'!$I$2:$I$22804,Incentive_Calc!$A149,'Sales RAW DATA'!$D$2:$D$22804,"B3"),SUMIFS('Sales RAW DATA'!$F$2:$F$22804,'Sales RAW DATA'!$I$2:$I$22804,Incentive_Calc!$A149,'Sales RAW DATA'!$D$2:$D$22804,"B4"),SUMIFS('Sales RAW DATA'!$F$2:$F$22804,'Sales RAW DATA'!$I$2:$I$22804,Incentive_Calc!$A149,'Sales RAW DATA'!$D$2:$D$22804,"B5"))</f>
        <v>1013808</v>
      </c>
      <c r="AQ149" s="42">
        <f>SUM(SUMIFS('Sales RAW DATA'!$G$2:$G$22804,'Sales RAW DATA'!$I$2:$I$22804,Incentive_Calc!$A149,'Sales RAW DATA'!$D$2:$D$22804,"B1"),SUMIFS('Sales RAW DATA'!$G$2:$G$22804,'Sales RAW DATA'!$I$2:$I$22804,Incentive_Calc!$A149,'Sales RAW DATA'!$D$2:$D$22804,"B2"),SUMIFS('Sales RAW DATA'!$G$2:$G$22804,'Sales RAW DATA'!$I$2:$I$22804,Incentive_Calc!$A149,'Sales RAW DATA'!$D$2:$D$22804,"B3"),SUMIFS('Sales RAW DATA'!$G$2:$G$22804,'Sales RAW DATA'!$I$2:$I$22804,Incentive_Calc!$A149,'Sales RAW DATA'!$D$2:$D$22804,"B4"),SUMIFS('Sales RAW DATA'!$G$2:$G$22804,'Sales RAW DATA'!$I$2:$I$22804,Incentive_Calc!$A149,'Sales RAW DATA'!$D$2:$D$22804,"B5"))</f>
        <v>1023791</v>
      </c>
      <c r="AR149" s="45">
        <f t="shared" si="46"/>
        <v>100.98470321796633</v>
      </c>
      <c r="AS149" s="45">
        <f t="shared" si="47"/>
        <v>100</v>
      </c>
      <c r="AT149" s="46">
        <v>1.1499999999999999</v>
      </c>
      <c r="AU149" s="46">
        <v>0.92</v>
      </c>
      <c r="AV149" s="43" t="str">
        <f t="shared" si="33"/>
        <v>Yes</v>
      </c>
      <c r="AW149" s="43" t="str">
        <f t="shared" si="34"/>
        <v>Yes</v>
      </c>
      <c r="AX149" s="43" t="str">
        <f t="shared" si="35"/>
        <v>Yes</v>
      </c>
      <c r="AY149" s="43" t="str">
        <f t="shared" si="48"/>
        <v>Yes</v>
      </c>
    </row>
    <row r="150" spans="1:51" x14ac:dyDescent="0.35">
      <c r="A150" s="21" t="s">
        <v>1024</v>
      </c>
      <c r="B150" s="21" t="s">
        <v>550</v>
      </c>
      <c r="C150" s="21" t="str">
        <f>_xlfn.XLOOKUP($A150,'Employee List'!$E:$E,'Employee List'!$D:$D,0)</f>
        <v>SF</v>
      </c>
      <c r="D150" s="42" cm="1">
        <f t="array" ref="D150">IFERROR(IF($G150="Yes",INDEX('Payment Plan'!$D$6:$D$42,MATCH(1,(Incentive_Calc!$C150='Payment Plan'!$B$6:$B$42)*(Incentive_Calc!$U150='Payment Plan'!$C$6:$C$42),0)),""),"")</f>
        <v>41877.98876953125</v>
      </c>
      <c r="E150" s="42" t="str" cm="1">
        <f t="array" ref="E150">IFERROR(IF($H150="Yes",INDEX('Payment Plan'!$D$6:$D$42,MATCH(1,(Incentive_Calc!$C150='Payment Plan'!$B$6:$B$42)*(Incentive_Calc!$AS150='Payment Plan'!$C$6:$C$42),0)),""),"")</f>
        <v/>
      </c>
      <c r="F150" s="42">
        <f t="shared" si="36"/>
        <v>41877.98876953125</v>
      </c>
      <c r="G150" s="43" t="str">
        <f t="shared" si="37"/>
        <v>Yes</v>
      </c>
      <c r="H150" s="21" t="str">
        <f t="shared" si="38"/>
        <v>No</v>
      </c>
      <c r="I150" s="42">
        <f>IFERROR(SUMIFS('Sales RAW DATA'!$F$2:$F$30000,'Sales RAW DATA'!$I$2:$I$30000,Incentive_Calc!$A150,'Sales RAW DATA'!$E$2:$E$30000,Incentive_Calc!I$5),"")</f>
        <v>746124</v>
      </c>
      <c r="J150" s="42">
        <f>IFERROR(SUMIFS('Sales RAW DATA'!$F$2:$F$30000,'Sales RAW DATA'!$I$2:$I$30000,Incentive_Calc!$A150,'Sales RAW DATA'!$E$2:$E$30000,Incentive_Calc!J$5),"")</f>
        <v>761162</v>
      </c>
      <c r="K150" s="42">
        <f>IFERROR(SUMIFS('Sales RAW DATA'!$F$2:$F$30000,'Sales RAW DATA'!$I$2:$I$30000,Incentive_Calc!$A150,'Sales RAW DATA'!$E$2:$E$30000,Incentive_Calc!K$5),"")</f>
        <v>761731</v>
      </c>
      <c r="L150" s="42">
        <f t="shared" si="39"/>
        <v>2269017</v>
      </c>
      <c r="M150" s="42">
        <f>IFERROR(SUMIFS('Sales RAW DATA'!$G$2:$G$30000,'Sales RAW DATA'!$I$2:$I$30000,Incentive_Calc!$A150,'Sales RAW DATA'!$E$2:$E$30000,Incentive_Calc!M$5),"")</f>
        <v>813836</v>
      </c>
      <c r="N150" s="42">
        <f>IFERROR(SUMIFS('Sales RAW DATA'!$G$2:$G$30000,'Sales RAW DATA'!$I$2:$I$30000,Incentive_Calc!$A150,'Sales RAW DATA'!$E$2:$E$30000,Incentive_Calc!N$5),"")</f>
        <v>821793</v>
      </c>
      <c r="O150" s="42">
        <f>IFERROR(SUMIFS('Sales RAW DATA'!$G$2:$G$30000,'Sales RAW DATA'!$I$2:$I$30000,Incentive_Calc!$A150,'Sales RAW DATA'!$E$2:$E$30000,Incentive_Calc!O$5),"")</f>
        <v>803148</v>
      </c>
      <c r="P150" s="42">
        <f t="shared" si="40"/>
        <v>2438777</v>
      </c>
      <c r="Q150" s="44">
        <f t="shared" si="41"/>
        <v>1.0907516713039656</v>
      </c>
      <c r="R150" s="44">
        <f t="shared" si="42"/>
        <v>1.079655841988959</v>
      </c>
      <c r="S150" s="44">
        <f t="shared" si="43"/>
        <v>1.0543722127627733</v>
      </c>
      <c r="T150" s="45">
        <f t="shared" si="44"/>
        <v>107.48165394970597</v>
      </c>
      <c r="U150" s="45">
        <f t="shared" si="45"/>
        <v>107</v>
      </c>
      <c r="V150" s="44">
        <f>IFERROR(SUMIFS('Sales RAW DATA'!$G:$G,'Sales RAW DATA'!$I:$I,Incentive_Calc!$A150,'Sales RAW DATA'!$D:$D,"B1",'Sales RAW DATA'!$E:$E,Incentive_Calc!V$5)/SUMIFS('Sales RAW DATA'!$F:$F,'Sales RAW DATA'!$I:$I,Incentive_Calc!$A150,'Sales RAW DATA'!$D:$D,"B1",'Sales RAW DATA'!$E:$E,Incentive_Calc!V$5),"")</f>
        <v>1.238221762447935</v>
      </c>
      <c r="W150" s="44">
        <f>IFERROR(SUMIFS('Sales RAW DATA'!$G:$G,'Sales RAW DATA'!$I:$I,Incentive_Calc!$A150,'Sales RAW DATA'!$D:$D,"B1",'Sales RAW DATA'!$E:$E,Incentive_Calc!W$5)/SUMIFS('Sales RAW DATA'!$F:$F,'Sales RAW DATA'!$I:$I,Incentive_Calc!$A150,'Sales RAW DATA'!$D:$D,"B1",'Sales RAW DATA'!$E:$E,Incentive_Calc!W$5),"")</f>
        <v>0.97284697569152445</v>
      </c>
      <c r="X150" s="44">
        <f>IFERROR(SUMIFS('Sales RAW DATA'!$G:$G,'Sales RAW DATA'!$I:$I,Incentive_Calc!$A150,'Sales RAW DATA'!$D:$D,"B1",'Sales RAW DATA'!$E:$E,Incentive_Calc!X$5)/SUMIFS('Sales RAW DATA'!$F:$F,'Sales RAW DATA'!$I:$I,Incentive_Calc!$A150,'Sales RAW DATA'!$D:$D,"B1",'Sales RAW DATA'!$E:$E,Incentive_Calc!X$5),"")</f>
        <v>0.84615384615384615</v>
      </c>
      <c r="Y150" s="44">
        <f>SUMIFS('Sales RAW DATA'!$G:$G,'Sales RAW DATA'!$I:$I,Incentive_Calc!$A150,'Sales RAW DATA'!$D:$D,"B1")/SUMIFS('Sales RAW DATA'!$F:$F,'Sales RAW DATA'!$I:$I,Incentive_Calc!$A150,'Sales RAW DATA'!$D:$D,"B1")</f>
        <v>1.0232182356690287</v>
      </c>
      <c r="Z150" s="44">
        <f>IFERROR(SUMIFS('Sales RAW DATA'!$G:$G,'Sales RAW DATA'!$I:$I,Incentive_Calc!$A150,'Sales RAW DATA'!$D:$D,"B2",'Sales RAW DATA'!$E:$E,Incentive_Calc!Z$5)/SUMIFS('Sales RAW DATA'!$F:$F,'Sales RAW DATA'!$I:$I,Incentive_Calc!$A150,'Sales RAW DATA'!$D:$D,"B2",'Sales RAW DATA'!$E:$E,Incentive_Calc!Z$5),"")</f>
        <v>0.94794774200185161</v>
      </c>
      <c r="AA150" s="44">
        <f>IFERROR(SUMIFS('Sales RAW DATA'!$G:$G,'Sales RAW DATA'!$I:$I,Incentive_Calc!$A150,'Sales RAW DATA'!$D:$D,"B2",'Sales RAW DATA'!$E:$E,Incentive_Calc!AA$5)/SUMIFS('Sales RAW DATA'!$F:$F,'Sales RAW DATA'!$I:$I,Incentive_Calc!$A150,'Sales RAW DATA'!$D:$D,"B2",'Sales RAW DATA'!$E:$E,Incentive_Calc!AA$5),"")</f>
        <v>0.82696710884971836</v>
      </c>
      <c r="AB150" s="44">
        <f>IFERROR(SUMIFS('Sales RAW DATA'!$G:$G,'Sales RAW DATA'!$I:$I,Incentive_Calc!$A150,'Sales RAW DATA'!$D:$D,"B2",'Sales RAW DATA'!$E:$E,Incentive_Calc!AB$5)/SUMIFS('Sales RAW DATA'!$F:$F,'Sales RAW DATA'!$I:$I,Incentive_Calc!$A150,'Sales RAW DATA'!$D:$D,"B2",'Sales RAW DATA'!$E:$E,Incentive_Calc!AB$5),"")</f>
        <v>1.2281597021631683</v>
      </c>
      <c r="AC150" s="44">
        <f>SUMIFS('Sales RAW DATA'!$G:$G,'Sales RAW DATA'!$I:$I,Incentive_Calc!$A150,'Sales RAW DATA'!$D:$D,"B2")/SUMIFS('Sales RAW DATA'!$F:$F,'Sales RAW DATA'!$I:$I,Incentive_Calc!$A150,'Sales RAW DATA'!$D:$D,"B2")</f>
        <v>1.0094494284803497</v>
      </c>
      <c r="AD150" s="44">
        <f>IFERROR(SUMIFS('Sales RAW DATA'!$G:$G,'Sales RAW DATA'!$I:$I,Incentive_Calc!$A150,'Sales RAW DATA'!$D:$D,"B3",'Sales RAW DATA'!$E:$E,Incentive_Calc!AD$5)/SUMIFS('Sales RAW DATA'!$F:$F,'Sales RAW DATA'!$I:$I,Incentive_Calc!$A150,'Sales RAW DATA'!$D:$D,"B3",'Sales RAW DATA'!$E:$E,Incentive_Calc!AD$5),"")</f>
        <v>0.4389405454658411</v>
      </c>
      <c r="AE150" s="44">
        <f>IFERROR(SUMIFS('Sales RAW DATA'!$G:$G,'Sales RAW DATA'!$I:$I,Incentive_Calc!$A150,'Sales RAW DATA'!$D:$D,"B3",'Sales RAW DATA'!$E:$E,Incentive_Calc!AE$5)/SUMIFS('Sales RAW DATA'!$F:$F,'Sales RAW DATA'!$I:$I,Incentive_Calc!$A150,'Sales RAW DATA'!$D:$D,"B3",'Sales RAW DATA'!$E:$E,Incentive_Calc!AE$5),"")</f>
        <v>0.72570753275331612</v>
      </c>
      <c r="AF150" s="44">
        <f>IFERROR(SUMIFS('Sales RAW DATA'!$G:$G,'Sales RAW DATA'!$I:$I,Incentive_Calc!$A150,'Sales RAW DATA'!$D:$D,"B3",'Sales RAW DATA'!$E:$E,Incentive_Calc!AF$5)/SUMIFS('Sales RAW DATA'!$F:$F,'Sales RAW DATA'!$I:$I,Incentive_Calc!$A150,'Sales RAW DATA'!$D:$D,"B3",'Sales RAW DATA'!$E:$E,Incentive_Calc!AF$5),"")</f>
        <v>0.88190546141335713</v>
      </c>
      <c r="AG150" s="44">
        <f>SUMIFS('Sales RAW DATA'!$G:$G,'Sales RAW DATA'!$I:$I,Incentive_Calc!$A150,'Sales RAW DATA'!$D:$D,"B3")/SUMIFS('Sales RAW DATA'!$F:$F,'Sales RAW DATA'!$I:$I,Incentive_Calc!$A150,'Sales RAW DATA'!$D:$D,"B3")</f>
        <v>0.69390039533875547</v>
      </c>
      <c r="AH150" s="44">
        <f>IFERROR(SUMIFS('Sales RAW DATA'!$G:$G,'Sales RAW DATA'!$I:$I,Incentive_Calc!$A150,'Sales RAW DATA'!$D:$D,"B4",'Sales RAW DATA'!$E:$E,Incentive_Calc!AH$5)/SUMIFS('Sales RAW DATA'!$F:$F,'Sales RAW DATA'!$I:$I,Incentive_Calc!$A150,'Sales RAW DATA'!$D:$D,"B4",'Sales RAW DATA'!$E:$E,Incentive_Calc!AH$5),"")</f>
        <v>1.4001191717562937</v>
      </c>
      <c r="AI150" s="44">
        <f>IFERROR(SUMIFS('Sales RAW DATA'!$G:$G,'Sales RAW DATA'!$I:$I,Incentive_Calc!$A150,'Sales RAW DATA'!$D:$D,"B4",'Sales RAW DATA'!$E:$E,Incentive_Calc!AI$5)/SUMIFS('Sales RAW DATA'!$F:$F,'Sales RAW DATA'!$I:$I,Incentive_Calc!$A150,'Sales RAW DATA'!$D:$D,"B4",'Sales RAW DATA'!$E:$E,Incentive_Calc!AI$5),"")</f>
        <v>1.5577088899255049</v>
      </c>
      <c r="AJ150" s="44">
        <f>IFERROR(SUMIFS('Sales RAW DATA'!$G:$G,'Sales RAW DATA'!$I:$I,Incentive_Calc!$A150,'Sales RAW DATA'!$D:$D,"B4",'Sales RAW DATA'!$E:$E,Incentive_Calc!AJ$5)/SUMIFS('Sales RAW DATA'!$F:$F,'Sales RAW DATA'!$I:$I,Incentive_Calc!$A150,'Sales RAW DATA'!$D:$D,"B4",'Sales RAW DATA'!$E:$E,Incentive_Calc!AJ$5),"")</f>
        <v>1.4907899566346297</v>
      </c>
      <c r="AK150" s="44">
        <f>SUMIFS('Sales RAW DATA'!$G:$G,'Sales RAW DATA'!$I:$I,Incentive_Calc!$A150,'Sales RAW DATA'!$D:$D,"B4")/SUMIFS('Sales RAW DATA'!$F:$F,'Sales RAW DATA'!$I:$I,Incentive_Calc!$A150,'Sales RAW DATA'!$D:$D,"B4")</f>
        <v>1.4843922926303244</v>
      </c>
      <c r="AL150" s="44">
        <f>IFERROR(SUMIFS('Sales RAW DATA'!$G:$G,'Sales RAW DATA'!$I:$I,Incentive_Calc!$A150,'Sales RAW DATA'!$D:$D,"B5",'Sales RAW DATA'!$E:$E,Incentive_Calc!AL$5)/SUMIFS('Sales RAW DATA'!$F:$F,'Sales RAW DATA'!$I:$I,Incentive_Calc!$A150,'Sales RAW DATA'!$D:$D,"B5",'Sales RAW DATA'!$E:$E,Incentive_Calc!AL$5),"")</f>
        <v>1.1731846614087571</v>
      </c>
      <c r="AM150" s="44">
        <f>IFERROR(SUMIFS('Sales RAW DATA'!$G:$G,'Sales RAW DATA'!$I:$I,Incentive_Calc!$A150,'Sales RAW DATA'!$D:$D,"B5",'Sales RAW DATA'!$E:$E,Incentive_Calc!AM$5)/SUMIFS('Sales RAW DATA'!$F:$F,'Sales RAW DATA'!$I:$I,Incentive_Calc!$A150,'Sales RAW DATA'!$D:$D,"B5",'Sales RAW DATA'!$E:$E,Incentive_Calc!AM$5),"")</f>
        <v>1.2787084500343497</v>
      </c>
      <c r="AN150" s="44">
        <f>IFERROR(SUMIFS('Sales RAW DATA'!$G:$G,'Sales RAW DATA'!$I:$I,Incentive_Calc!$A150,'Sales RAW DATA'!$D:$D,"B5",'Sales RAW DATA'!$E:$E,Incentive_Calc!AN$5)/SUMIFS('Sales RAW DATA'!$F:$F,'Sales RAW DATA'!$I:$I,Incentive_Calc!$A150,'Sales RAW DATA'!$D:$D,"B5",'Sales RAW DATA'!$E:$E,Incentive_Calc!AN$5),"")</f>
        <v>1.0417359349024411</v>
      </c>
      <c r="AO150" s="44">
        <f>SUMIFS('Sales RAW DATA'!$G:$G,'Sales RAW DATA'!$I:$I,Incentive_Calc!$A150,'Sales RAW DATA'!$D:$D,"B5")/SUMIFS('Sales RAW DATA'!$F:$F,'Sales RAW DATA'!$I:$I,Incentive_Calc!$A150,'Sales RAW DATA'!$D:$D,"B5")</f>
        <v>1.1564338663032276</v>
      </c>
      <c r="AP150" s="42">
        <f>SUM(SUMIFS('Sales RAW DATA'!$F$2:$F$22804,'Sales RAW DATA'!$I$2:$I$22804,Incentive_Calc!$A150,'Sales RAW DATA'!$D$2:$D$22804,"B1"),SUMIFS('Sales RAW DATA'!$F$2:$F$22804,'Sales RAW DATA'!$I$2:$I$22804,Incentive_Calc!$A150,'Sales RAW DATA'!$D$2:$D$22804,"B2"),SUMIFS('Sales RAW DATA'!$F$2:$F$22804,'Sales RAW DATA'!$I$2:$I$22804,Incentive_Calc!$A150,'Sales RAW DATA'!$D$2:$D$22804,"B3"),SUMIFS('Sales RAW DATA'!$F$2:$F$22804,'Sales RAW DATA'!$I$2:$I$22804,Incentive_Calc!$A150,'Sales RAW DATA'!$D$2:$D$22804,"B4"),SUMIFS('Sales RAW DATA'!$F$2:$F$22804,'Sales RAW DATA'!$I$2:$I$22804,Incentive_Calc!$A150,'Sales RAW DATA'!$D$2:$D$22804,"B5"))</f>
        <v>1047447</v>
      </c>
      <c r="AQ150" s="42">
        <f>SUM(SUMIFS('Sales RAW DATA'!$G$2:$G$22804,'Sales RAW DATA'!$I$2:$I$22804,Incentive_Calc!$A150,'Sales RAW DATA'!$D$2:$D$22804,"B1"),SUMIFS('Sales RAW DATA'!$G$2:$G$22804,'Sales RAW DATA'!$I$2:$I$22804,Incentive_Calc!$A150,'Sales RAW DATA'!$D$2:$D$22804,"B2"),SUMIFS('Sales RAW DATA'!$G$2:$G$22804,'Sales RAW DATA'!$I$2:$I$22804,Incentive_Calc!$A150,'Sales RAW DATA'!$D$2:$D$22804,"B3"),SUMIFS('Sales RAW DATA'!$G$2:$G$22804,'Sales RAW DATA'!$I$2:$I$22804,Incentive_Calc!$A150,'Sales RAW DATA'!$D$2:$D$22804,"B4"),SUMIFS('Sales RAW DATA'!$G$2:$G$22804,'Sales RAW DATA'!$I$2:$I$22804,Incentive_Calc!$A150,'Sales RAW DATA'!$D$2:$D$22804,"B5"))</f>
        <v>1125184</v>
      </c>
      <c r="AR150" s="45">
        <f t="shared" si="46"/>
        <v>107.42156882400732</v>
      </c>
      <c r="AS150" s="45">
        <f t="shared" si="47"/>
        <v>107</v>
      </c>
      <c r="AT150" s="46">
        <v>1.1499999999999999</v>
      </c>
      <c r="AU150" s="46">
        <v>0.92</v>
      </c>
      <c r="AV150" s="43" t="str">
        <f t="shared" si="33"/>
        <v>Yes</v>
      </c>
      <c r="AW150" s="43" t="str">
        <f t="shared" si="34"/>
        <v>Yes</v>
      </c>
      <c r="AX150" s="43" t="str">
        <f t="shared" si="35"/>
        <v>Yes</v>
      </c>
      <c r="AY150" s="43" t="str">
        <f t="shared" si="48"/>
        <v>Yes</v>
      </c>
    </row>
    <row r="151" spans="1:51" x14ac:dyDescent="0.35">
      <c r="A151" s="21" t="s">
        <v>1025</v>
      </c>
      <c r="B151" s="21" t="s">
        <v>551</v>
      </c>
      <c r="C151" s="21" t="str">
        <f>_xlfn.XLOOKUP($A151,'Employee List'!$E:$E,'Employee List'!$D:$D,0)</f>
        <v>SF</v>
      </c>
      <c r="D151" s="42" t="str" cm="1">
        <f t="array" ref="D151">IFERROR(IF($G151="Yes",INDEX('Payment Plan'!$D$6:$D$42,MATCH(1,(Incentive_Calc!$C151='Payment Plan'!$B$6:$B$42)*(Incentive_Calc!$U151='Payment Plan'!$C$6:$C$42),0)),""),"")</f>
        <v/>
      </c>
      <c r="E151" s="42" t="str" cm="1">
        <f t="array" ref="E151">IFERROR(IF($H151="Yes",INDEX('Payment Plan'!$D$6:$D$42,MATCH(1,(Incentive_Calc!$C151='Payment Plan'!$B$6:$B$42)*(Incentive_Calc!$AS151='Payment Plan'!$C$6:$C$42),0)),""),"")</f>
        <v/>
      </c>
      <c r="F151" s="42">
        <f t="shared" si="36"/>
        <v>0</v>
      </c>
      <c r="G151" s="43" t="str">
        <f t="shared" si="37"/>
        <v>No</v>
      </c>
      <c r="H151" s="21" t="str">
        <f t="shared" si="38"/>
        <v>No</v>
      </c>
      <c r="I151" s="42">
        <f>IFERROR(SUMIFS('Sales RAW DATA'!$F$2:$F$30000,'Sales RAW DATA'!$I$2:$I$30000,Incentive_Calc!$A151,'Sales RAW DATA'!$E$2:$E$30000,Incentive_Calc!I$5),"")</f>
        <v>883295</v>
      </c>
      <c r="J151" s="42">
        <f>IFERROR(SUMIFS('Sales RAW DATA'!$F$2:$F$30000,'Sales RAW DATA'!$I$2:$I$30000,Incentive_Calc!$A151,'Sales RAW DATA'!$E$2:$E$30000,Incentive_Calc!J$5),"")</f>
        <v>884156</v>
      </c>
      <c r="K151" s="42">
        <f>IFERROR(SUMIFS('Sales RAW DATA'!$F$2:$F$30000,'Sales RAW DATA'!$I$2:$I$30000,Incentive_Calc!$A151,'Sales RAW DATA'!$E$2:$E$30000,Incentive_Calc!K$5),"")</f>
        <v>889391</v>
      </c>
      <c r="L151" s="42">
        <f t="shared" si="39"/>
        <v>2656842</v>
      </c>
      <c r="M151" s="42">
        <f>IFERROR(SUMIFS('Sales RAW DATA'!$G$2:$G$30000,'Sales RAW DATA'!$I$2:$I$30000,Incentive_Calc!$A151,'Sales RAW DATA'!$E$2:$E$30000,Incentive_Calc!M$5),"")</f>
        <v>938062</v>
      </c>
      <c r="N151" s="42">
        <f>IFERROR(SUMIFS('Sales RAW DATA'!$G$2:$G$30000,'Sales RAW DATA'!$I$2:$I$30000,Incentive_Calc!$A151,'Sales RAW DATA'!$E$2:$E$30000,Incentive_Calc!N$5),"")</f>
        <v>918193</v>
      </c>
      <c r="O151" s="42">
        <f>IFERROR(SUMIFS('Sales RAW DATA'!$G$2:$G$30000,'Sales RAW DATA'!$I$2:$I$30000,Incentive_Calc!$A151,'Sales RAW DATA'!$E$2:$E$30000,Incentive_Calc!O$5),"")</f>
        <v>875672</v>
      </c>
      <c r="P151" s="42">
        <f t="shared" si="40"/>
        <v>2731927</v>
      </c>
      <c r="Q151" s="44">
        <f t="shared" si="41"/>
        <v>1.0620030680576704</v>
      </c>
      <c r="R151" s="44">
        <f t="shared" si="42"/>
        <v>1.0384966001474853</v>
      </c>
      <c r="S151" s="44">
        <f t="shared" si="43"/>
        <v>0.9845748382882219</v>
      </c>
      <c r="T151" s="45">
        <f t="shared" si="44"/>
        <v>102.82609955729396</v>
      </c>
      <c r="U151" s="45">
        <f t="shared" si="45"/>
        <v>102</v>
      </c>
      <c r="V151" s="44">
        <f>IFERROR(SUMIFS('Sales RAW DATA'!$G:$G,'Sales RAW DATA'!$I:$I,Incentive_Calc!$A151,'Sales RAW DATA'!$D:$D,"B1",'Sales RAW DATA'!$E:$E,Incentive_Calc!V$5)/SUMIFS('Sales RAW DATA'!$F:$F,'Sales RAW DATA'!$I:$I,Incentive_Calc!$A151,'Sales RAW DATA'!$D:$D,"B1",'Sales RAW DATA'!$E:$E,Incentive_Calc!V$5),"")</f>
        <v>1.1443283182114008</v>
      </c>
      <c r="W151" s="44">
        <f>IFERROR(SUMIFS('Sales RAW DATA'!$G:$G,'Sales RAW DATA'!$I:$I,Incentive_Calc!$A151,'Sales RAW DATA'!$D:$D,"B1",'Sales RAW DATA'!$E:$E,Incentive_Calc!W$5)/SUMIFS('Sales RAW DATA'!$F:$F,'Sales RAW DATA'!$I:$I,Incentive_Calc!$A151,'Sales RAW DATA'!$D:$D,"B1",'Sales RAW DATA'!$E:$E,Incentive_Calc!W$5),"")</f>
        <v>0.92965997658948807</v>
      </c>
      <c r="X151" s="44">
        <f>IFERROR(SUMIFS('Sales RAW DATA'!$G:$G,'Sales RAW DATA'!$I:$I,Incentive_Calc!$A151,'Sales RAW DATA'!$D:$D,"B1",'Sales RAW DATA'!$E:$E,Incentive_Calc!X$5)/SUMIFS('Sales RAW DATA'!$F:$F,'Sales RAW DATA'!$I:$I,Incentive_Calc!$A151,'Sales RAW DATA'!$D:$D,"B1",'Sales RAW DATA'!$E:$E,Incentive_Calc!X$5),"")</f>
        <v>0.72918304033092041</v>
      </c>
      <c r="Y151" s="44">
        <f>SUMIFS('Sales RAW DATA'!$G:$G,'Sales RAW DATA'!$I:$I,Incentive_Calc!$A151,'Sales RAW DATA'!$D:$D,"B1")/SUMIFS('Sales RAW DATA'!$F:$F,'Sales RAW DATA'!$I:$I,Incentive_Calc!$A151,'Sales RAW DATA'!$D:$D,"B1")</f>
        <v>0.93976180134178799</v>
      </c>
      <c r="Z151" s="44">
        <f>IFERROR(SUMIFS('Sales RAW DATA'!$G:$G,'Sales RAW DATA'!$I:$I,Incentive_Calc!$A151,'Sales RAW DATA'!$D:$D,"B2",'Sales RAW DATA'!$E:$E,Incentive_Calc!Z$5)/SUMIFS('Sales RAW DATA'!$F:$F,'Sales RAW DATA'!$I:$I,Incentive_Calc!$A151,'Sales RAW DATA'!$D:$D,"B2",'Sales RAW DATA'!$E:$E,Incentive_Calc!Z$5),"")</f>
        <v>1.3201755822714318</v>
      </c>
      <c r="AA151" s="44">
        <f>IFERROR(SUMIFS('Sales RAW DATA'!$G:$G,'Sales RAW DATA'!$I:$I,Incentive_Calc!$A151,'Sales RAW DATA'!$D:$D,"B2",'Sales RAW DATA'!$E:$E,Incentive_Calc!AA$5)/SUMIFS('Sales RAW DATA'!$F:$F,'Sales RAW DATA'!$I:$I,Incentive_Calc!$A151,'Sales RAW DATA'!$D:$D,"B2",'Sales RAW DATA'!$E:$E,Incentive_Calc!AA$5),"")</f>
        <v>0.95547259151338559</v>
      </c>
      <c r="AB151" s="44">
        <f>IFERROR(SUMIFS('Sales RAW DATA'!$G:$G,'Sales RAW DATA'!$I:$I,Incentive_Calc!$A151,'Sales RAW DATA'!$D:$D,"B2",'Sales RAW DATA'!$E:$E,Incentive_Calc!AB$5)/SUMIFS('Sales RAW DATA'!$F:$F,'Sales RAW DATA'!$I:$I,Incentive_Calc!$A151,'Sales RAW DATA'!$D:$D,"B2",'Sales RAW DATA'!$E:$E,Incentive_Calc!AB$5),"")</f>
        <v>0.9085282373074729</v>
      </c>
      <c r="AC151" s="44">
        <f>SUMIFS('Sales RAW DATA'!$G:$G,'Sales RAW DATA'!$I:$I,Incentive_Calc!$A151,'Sales RAW DATA'!$D:$D,"B2")/SUMIFS('Sales RAW DATA'!$F:$F,'Sales RAW DATA'!$I:$I,Incentive_Calc!$A151,'Sales RAW DATA'!$D:$D,"B2")</f>
        <v>1.0517593090639683</v>
      </c>
      <c r="AD151" s="44">
        <f>IFERROR(SUMIFS('Sales RAW DATA'!$G:$G,'Sales RAW DATA'!$I:$I,Incentive_Calc!$A151,'Sales RAW DATA'!$D:$D,"B3",'Sales RAW DATA'!$E:$E,Incentive_Calc!AD$5)/SUMIFS('Sales RAW DATA'!$F:$F,'Sales RAW DATA'!$I:$I,Incentive_Calc!$A151,'Sales RAW DATA'!$D:$D,"B3",'Sales RAW DATA'!$E:$E,Incentive_Calc!AD$5),"")</f>
        <v>0.60923512374934174</v>
      </c>
      <c r="AE151" s="44">
        <f>IFERROR(SUMIFS('Sales RAW DATA'!$G:$G,'Sales RAW DATA'!$I:$I,Incentive_Calc!$A151,'Sales RAW DATA'!$D:$D,"B3",'Sales RAW DATA'!$E:$E,Incentive_Calc!AE$5)/SUMIFS('Sales RAW DATA'!$F:$F,'Sales RAW DATA'!$I:$I,Incentive_Calc!$A151,'Sales RAW DATA'!$D:$D,"B3",'Sales RAW DATA'!$E:$E,Incentive_Calc!AE$5),"")</f>
        <v>0.91741052524602384</v>
      </c>
      <c r="AF151" s="44">
        <f>IFERROR(SUMIFS('Sales RAW DATA'!$G:$G,'Sales RAW DATA'!$I:$I,Incentive_Calc!$A151,'Sales RAW DATA'!$D:$D,"B3",'Sales RAW DATA'!$E:$E,Incentive_Calc!AF$5)/SUMIFS('Sales RAW DATA'!$F:$F,'Sales RAW DATA'!$I:$I,Incentive_Calc!$A151,'Sales RAW DATA'!$D:$D,"B3",'Sales RAW DATA'!$E:$E,Incentive_Calc!AF$5),"")</f>
        <v>1.0728475853808175</v>
      </c>
      <c r="AG151" s="44">
        <f>SUMIFS('Sales RAW DATA'!$G:$G,'Sales RAW DATA'!$I:$I,Incentive_Calc!$A151,'Sales RAW DATA'!$D:$D,"B3")/SUMIFS('Sales RAW DATA'!$F:$F,'Sales RAW DATA'!$I:$I,Incentive_Calc!$A151,'Sales RAW DATA'!$D:$D,"B3")</f>
        <v>0.87445887445887449</v>
      </c>
      <c r="AH151" s="44">
        <f>IFERROR(SUMIFS('Sales RAW DATA'!$G:$G,'Sales RAW DATA'!$I:$I,Incentive_Calc!$A151,'Sales RAW DATA'!$D:$D,"B4",'Sales RAW DATA'!$E:$E,Incentive_Calc!AH$5)/SUMIFS('Sales RAW DATA'!$F:$F,'Sales RAW DATA'!$I:$I,Incentive_Calc!$A151,'Sales RAW DATA'!$D:$D,"B4",'Sales RAW DATA'!$E:$E,Incentive_Calc!AH$5),"")</f>
        <v>0.54763964036446289</v>
      </c>
      <c r="AI151" s="44">
        <f>IFERROR(SUMIFS('Sales RAW DATA'!$G:$G,'Sales RAW DATA'!$I:$I,Incentive_Calc!$A151,'Sales RAW DATA'!$D:$D,"B4",'Sales RAW DATA'!$E:$E,Incentive_Calc!AI$5)/SUMIFS('Sales RAW DATA'!$F:$F,'Sales RAW DATA'!$I:$I,Incentive_Calc!$A151,'Sales RAW DATA'!$D:$D,"B4",'Sales RAW DATA'!$E:$E,Incentive_Calc!AI$5),"")</f>
        <v>0.71448476787636961</v>
      </c>
      <c r="AJ151" s="44">
        <f>IFERROR(SUMIFS('Sales RAW DATA'!$G:$G,'Sales RAW DATA'!$I:$I,Incentive_Calc!$A151,'Sales RAW DATA'!$D:$D,"B4",'Sales RAW DATA'!$E:$E,Incentive_Calc!AJ$5)/SUMIFS('Sales RAW DATA'!$F:$F,'Sales RAW DATA'!$I:$I,Incentive_Calc!$A151,'Sales RAW DATA'!$D:$D,"B4",'Sales RAW DATA'!$E:$E,Incentive_Calc!AJ$5),"")</f>
        <v>0.66190267243360701</v>
      </c>
      <c r="AK151" s="44">
        <f>SUMIFS('Sales RAW DATA'!$G:$G,'Sales RAW DATA'!$I:$I,Incentive_Calc!$A151,'Sales RAW DATA'!$D:$D,"B4")/SUMIFS('Sales RAW DATA'!$F:$F,'Sales RAW DATA'!$I:$I,Incentive_Calc!$A151,'Sales RAW DATA'!$D:$D,"B4")</f>
        <v>0.63989292342507054</v>
      </c>
      <c r="AL151" s="44">
        <f>IFERROR(SUMIFS('Sales RAW DATA'!$G:$G,'Sales RAW DATA'!$I:$I,Incentive_Calc!$A151,'Sales RAW DATA'!$D:$D,"B5",'Sales RAW DATA'!$E:$E,Incentive_Calc!AL$5)/SUMIFS('Sales RAW DATA'!$F:$F,'Sales RAW DATA'!$I:$I,Incentive_Calc!$A151,'Sales RAW DATA'!$D:$D,"B5",'Sales RAW DATA'!$E:$E,Incentive_Calc!AL$5),"")</f>
        <v>1.010512781727424</v>
      </c>
      <c r="AM151" s="44">
        <f>IFERROR(SUMIFS('Sales RAW DATA'!$G:$G,'Sales RAW DATA'!$I:$I,Incentive_Calc!$A151,'Sales RAW DATA'!$D:$D,"B5",'Sales RAW DATA'!$E:$E,Incentive_Calc!AM$5)/SUMIFS('Sales RAW DATA'!$F:$F,'Sales RAW DATA'!$I:$I,Incentive_Calc!$A151,'Sales RAW DATA'!$D:$D,"B5",'Sales RAW DATA'!$E:$E,Incentive_Calc!AM$5),"")</f>
        <v>1.0028870443883076</v>
      </c>
      <c r="AN151" s="44">
        <f>IFERROR(SUMIFS('Sales RAW DATA'!$G:$G,'Sales RAW DATA'!$I:$I,Incentive_Calc!$A151,'Sales RAW DATA'!$D:$D,"B5",'Sales RAW DATA'!$E:$E,Incentive_Calc!AN$5)/SUMIFS('Sales RAW DATA'!$F:$F,'Sales RAW DATA'!$I:$I,Incentive_Calc!$A151,'Sales RAW DATA'!$D:$D,"B5",'Sales RAW DATA'!$E:$E,Incentive_Calc!AN$5),"")</f>
        <v>1.0822692332126294</v>
      </c>
      <c r="AO151" s="44">
        <f>SUMIFS('Sales RAW DATA'!$G:$G,'Sales RAW DATA'!$I:$I,Incentive_Calc!$A151,'Sales RAW DATA'!$D:$D,"B5")/SUMIFS('Sales RAW DATA'!$F:$F,'Sales RAW DATA'!$I:$I,Incentive_Calc!$A151,'Sales RAW DATA'!$D:$D,"B5")</f>
        <v>1.0325078418039439</v>
      </c>
      <c r="AP151" s="42">
        <f>SUM(SUMIFS('Sales RAW DATA'!$F$2:$F$22804,'Sales RAW DATA'!$I$2:$I$22804,Incentive_Calc!$A151,'Sales RAW DATA'!$D$2:$D$22804,"B1"),SUMIFS('Sales RAW DATA'!$F$2:$F$22804,'Sales RAW DATA'!$I$2:$I$22804,Incentive_Calc!$A151,'Sales RAW DATA'!$D$2:$D$22804,"B2"),SUMIFS('Sales RAW DATA'!$F$2:$F$22804,'Sales RAW DATA'!$I$2:$I$22804,Incentive_Calc!$A151,'Sales RAW DATA'!$D$2:$D$22804,"B3"),SUMIFS('Sales RAW DATA'!$F$2:$F$22804,'Sales RAW DATA'!$I$2:$I$22804,Incentive_Calc!$A151,'Sales RAW DATA'!$D$2:$D$22804,"B4"),SUMIFS('Sales RAW DATA'!$F$2:$F$22804,'Sales RAW DATA'!$I$2:$I$22804,Incentive_Calc!$A151,'Sales RAW DATA'!$D$2:$D$22804,"B5"))</f>
        <v>1004537</v>
      </c>
      <c r="AQ151" s="42">
        <f>SUM(SUMIFS('Sales RAW DATA'!$G$2:$G$22804,'Sales RAW DATA'!$I$2:$I$22804,Incentive_Calc!$A151,'Sales RAW DATA'!$D$2:$D$22804,"B1"),SUMIFS('Sales RAW DATA'!$G$2:$G$22804,'Sales RAW DATA'!$I$2:$I$22804,Incentive_Calc!$A151,'Sales RAW DATA'!$D$2:$D$22804,"B2"),SUMIFS('Sales RAW DATA'!$G$2:$G$22804,'Sales RAW DATA'!$I$2:$I$22804,Incentive_Calc!$A151,'Sales RAW DATA'!$D$2:$D$22804,"B3"),SUMIFS('Sales RAW DATA'!$G$2:$G$22804,'Sales RAW DATA'!$I$2:$I$22804,Incentive_Calc!$A151,'Sales RAW DATA'!$D$2:$D$22804,"B4"),SUMIFS('Sales RAW DATA'!$G$2:$G$22804,'Sales RAW DATA'!$I$2:$I$22804,Incentive_Calc!$A151,'Sales RAW DATA'!$D$2:$D$22804,"B5"))</f>
        <v>903531</v>
      </c>
      <c r="AR151" s="45">
        <f t="shared" si="46"/>
        <v>89.945019446770004</v>
      </c>
      <c r="AS151" s="45">
        <f t="shared" si="47"/>
        <v>89</v>
      </c>
      <c r="AT151" s="46">
        <v>1.1499999999999999</v>
      </c>
      <c r="AU151" s="46">
        <v>0.77</v>
      </c>
      <c r="AV151" s="43" t="str">
        <f t="shared" si="33"/>
        <v>Yes</v>
      </c>
      <c r="AW151" s="43" t="str">
        <f t="shared" si="34"/>
        <v>Yes</v>
      </c>
      <c r="AX151" s="43" t="str">
        <f t="shared" si="35"/>
        <v>Yes</v>
      </c>
      <c r="AY151" s="43" t="str">
        <f t="shared" si="48"/>
        <v>Yes</v>
      </c>
    </row>
    <row r="152" spans="1:51" x14ac:dyDescent="0.35">
      <c r="A152" s="21" t="s">
        <v>1026</v>
      </c>
      <c r="B152" s="21" t="s">
        <v>552</v>
      </c>
      <c r="C152" s="21" t="str">
        <f>_xlfn.XLOOKUP($A152,'Employee List'!$E:$E,'Employee List'!$D:$D,0)</f>
        <v>SF</v>
      </c>
      <c r="D152" s="42" cm="1">
        <f t="array" ref="D152">IFERROR(IF($G152="Yes",INDEX('Payment Plan'!$D$6:$D$42,MATCH(1,(Incentive_Calc!$C152='Payment Plan'!$B$6:$B$42)*(Incentive_Calc!$U152='Payment Plan'!$C$6:$C$42),0)),""),"")</f>
        <v>28940.625</v>
      </c>
      <c r="E152" s="42" t="str" cm="1">
        <f t="array" ref="E152">IFERROR(IF($H152="Yes",INDEX('Payment Plan'!$D$6:$D$42,MATCH(1,(Incentive_Calc!$C152='Payment Plan'!$B$6:$B$42)*(Incentive_Calc!$AS152='Payment Plan'!$C$6:$C$42),0)),""),"")</f>
        <v/>
      </c>
      <c r="F152" s="42">
        <f t="shared" si="36"/>
        <v>28940.625</v>
      </c>
      <c r="G152" s="43" t="str">
        <f t="shared" si="37"/>
        <v>Yes</v>
      </c>
      <c r="H152" s="21" t="str">
        <f t="shared" si="38"/>
        <v>No</v>
      </c>
      <c r="I152" s="42">
        <f>IFERROR(SUMIFS('Sales RAW DATA'!$F$2:$F$30000,'Sales RAW DATA'!$I$2:$I$30000,Incentive_Calc!$A152,'Sales RAW DATA'!$E$2:$E$30000,Incentive_Calc!I$5),"")</f>
        <v>888132</v>
      </c>
      <c r="J152" s="42">
        <f>IFERROR(SUMIFS('Sales RAW DATA'!$F$2:$F$30000,'Sales RAW DATA'!$I$2:$I$30000,Incentive_Calc!$A152,'Sales RAW DATA'!$E$2:$E$30000,Incentive_Calc!J$5),"")</f>
        <v>886959</v>
      </c>
      <c r="K152" s="42">
        <f>IFERROR(SUMIFS('Sales RAW DATA'!$F$2:$F$30000,'Sales RAW DATA'!$I$2:$I$30000,Incentive_Calc!$A152,'Sales RAW DATA'!$E$2:$E$30000,Incentive_Calc!K$5),"")</f>
        <v>902129</v>
      </c>
      <c r="L152" s="42">
        <f t="shared" si="39"/>
        <v>2677220</v>
      </c>
      <c r="M152" s="42">
        <f>IFERROR(SUMIFS('Sales RAW DATA'!$G$2:$G$30000,'Sales RAW DATA'!$I$2:$I$30000,Incentive_Calc!$A152,'Sales RAW DATA'!$E$2:$E$30000,Incentive_Calc!M$5),"")</f>
        <v>978821</v>
      </c>
      <c r="N152" s="42">
        <f>IFERROR(SUMIFS('Sales RAW DATA'!$G$2:$G$30000,'Sales RAW DATA'!$I$2:$I$30000,Incentive_Calc!$A152,'Sales RAW DATA'!$E$2:$E$30000,Incentive_Calc!N$5),"")</f>
        <v>930547</v>
      </c>
      <c r="O152" s="42">
        <f>IFERROR(SUMIFS('Sales RAW DATA'!$G$2:$G$30000,'Sales RAW DATA'!$I$2:$I$30000,Incentive_Calc!$A152,'Sales RAW DATA'!$E$2:$E$30000,Incentive_Calc!O$5),"")</f>
        <v>871511</v>
      </c>
      <c r="P152" s="42">
        <f t="shared" si="40"/>
        <v>2780879</v>
      </c>
      <c r="Q152" s="44">
        <f t="shared" si="41"/>
        <v>1.1021120734305261</v>
      </c>
      <c r="R152" s="44">
        <f t="shared" si="42"/>
        <v>1.0491431960214621</v>
      </c>
      <c r="S152" s="44">
        <f t="shared" si="43"/>
        <v>0.96606028627834817</v>
      </c>
      <c r="T152" s="45">
        <f t="shared" si="44"/>
        <v>103.87188949731438</v>
      </c>
      <c r="U152" s="45">
        <f t="shared" si="45"/>
        <v>103</v>
      </c>
      <c r="V152" s="44">
        <f>IFERROR(SUMIFS('Sales RAW DATA'!$G:$G,'Sales RAW DATA'!$I:$I,Incentive_Calc!$A152,'Sales RAW DATA'!$D:$D,"B1",'Sales RAW DATA'!$E:$E,Incentive_Calc!V$5)/SUMIFS('Sales RAW DATA'!$F:$F,'Sales RAW DATA'!$I:$I,Incentive_Calc!$A152,'Sales RAW DATA'!$D:$D,"B1",'Sales RAW DATA'!$E:$E,Incentive_Calc!V$5),"")</f>
        <v>1.3085018402661599</v>
      </c>
      <c r="W152" s="44">
        <f>IFERROR(SUMIFS('Sales RAW DATA'!$G:$G,'Sales RAW DATA'!$I:$I,Incentive_Calc!$A152,'Sales RAW DATA'!$D:$D,"B1",'Sales RAW DATA'!$E:$E,Incentive_Calc!W$5)/SUMIFS('Sales RAW DATA'!$F:$F,'Sales RAW DATA'!$I:$I,Incentive_Calc!$A152,'Sales RAW DATA'!$D:$D,"B1",'Sales RAW DATA'!$E:$E,Incentive_Calc!W$5),"")</f>
        <v>1.1062984210385223</v>
      </c>
      <c r="X152" s="44">
        <f>IFERROR(SUMIFS('Sales RAW DATA'!$G:$G,'Sales RAW DATA'!$I:$I,Incentive_Calc!$A152,'Sales RAW DATA'!$D:$D,"B1",'Sales RAW DATA'!$E:$E,Incentive_Calc!X$5)/SUMIFS('Sales RAW DATA'!$F:$F,'Sales RAW DATA'!$I:$I,Incentive_Calc!$A152,'Sales RAW DATA'!$D:$D,"B1",'Sales RAW DATA'!$E:$E,Incentive_Calc!X$5),"")</f>
        <v>1.0186695717301015</v>
      </c>
      <c r="Y152" s="44">
        <f>SUMIFS('Sales RAW DATA'!$G:$G,'Sales RAW DATA'!$I:$I,Incentive_Calc!$A152,'Sales RAW DATA'!$D:$D,"B1")/SUMIFS('Sales RAW DATA'!$F:$F,'Sales RAW DATA'!$I:$I,Incentive_Calc!$A152,'Sales RAW DATA'!$D:$D,"B1")</f>
        <v>1.148454397634235</v>
      </c>
      <c r="Z152" s="44">
        <f>IFERROR(SUMIFS('Sales RAW DATA'!$G:$G,'Sales RAW DATA'!$I:$I,Incentive_Calc!$A152,'Sales RAW DATA'!$D:$D,"B2",'Sales RAW DATA'!$E:$E,Incentive_Calc!Z$5)/SUMIFS('Sales RAW DATA'!$F:$F,'Sales RAW DATA'!$I:$I,Incentive_Calc!$A152,'Sales RAW DATA'!$D:$D,"B2",'Sales RAW DATA'!$E:$E,Incentive_Calc!Z$5),"")</f>
        <v>0.87946465227030135</v>
      </c>
      <c r="AA152" s="44">
        <f>IFERROR(SUMIFS('Sales RAW DATA'!$G:$G,'Sales RAW DATA'!$I:$I,Incentive_Calc!$A152,'Sales RAW DATA'!$D:$D,"B2",'Sales RAW DATA'!$E:$E,Incentive_Calc!AA$5)/SUMIFS('Sales RAW DATA'!$F:$F,'Sales RAW DATA'!$I:$I,Incentive_Calc!$A152,'Sales RAW DATA'!$D:$D,"B2",'Sales RAW DATA'!$E:$E,Incentive_Calc!AA$5),"")</f>
        <v>0.8260147754627708</v>
      </c>
      <c r="AB152" s="44">
        <f>IFERROR(SUMIFS('Sales RAW DATA'!$G:$G,'Sales RAW DATA'!$I:$I,Incentive_Calc!$A152,'Sales RAW DATA'!$D:$D,"B2",'Sales RAW DATA'!$E:$E,Incentive_Calc!AB$5)/SUMIFS('Sales RAW DATA'!$F:$F,'Sales RAW DATA'!$I:$I,Incentive_Calc!$A152,'Sales RAW DATA'!$D:$D,"B2",'Sales RAW DATA'!$E:$E,Incentive_Calc!AB$5),"")</f>
        <v>0.51201820128479658</v>
      </c>
      <c r="AC152" s="44">
        <f>SUMIFS('Sales RAW DATA'!$G:$G,'Sales RAW DATA'!$I:$I,Incentive_Calc!$A152,'Sales RAW DATA'!$D:$D,"B2")/SUMIFS('Sales RAW DATA'!$F:$F,'Sales RAW DATA'!$I:$I,Incentive_Calc!$A152,'Sales RAW DATA'!$D:$D,"B2")</f>
        <v>0.73715443755793453</v>
      </c>
      <c r="AD152" s="44">
        <f>IFERROR(SUMIFS('Sales RAW DATA'!$G:$G,'Sales RAW DATA'!$I:$I,Incentive_Calc!$A152,'Sales RAW DATA'!$D:$D,"B3",'Sales RAW DATA'!$E:$E,Incentive_Calc!AD$5)/SUMIFS('Sales RAW DATA'!$F:$F,'Sales RAW DATA'!$I:$I,Incentive_Calc!$A152,'Sales RAW DATA'!$D:$D,"B3",'Sales RAW DATA'!$E:$E,Incentive_Calc!AD$5),"")</f>
        <v>0.5406251947890045</v>
      </c>
      <c r="AE152" s="44">
        <f>IFERROR(SUMIFS('Sales RAW DATA'!$G:$G,'Sales RAW DATA'!$I:$I,Incentive_Calc!$A152,'Sales RAW DATA'!$D:$D,"B3",'Sales RAW DATA'!$E:$E,Incentive_Calc!AE$5)/SUMIFS('Sales RAW DATA'!$F:$F,'Sales RAW DATA'!$I:$I,Incentive_Calc!$A152,'Sales RAW DATA'!$D:$D,"B3",'Sales RAW DATA'!$E:$E,Incentive_Calc!AE$5),"")</f>
        <v>0.47561490233904025</v>
      </c>
      <c r="AF152" s="44">
        <f>IFERROR(SUMIFS('Sales RAW DATA'!$G:$G,'Sales RAW DATA'!$I:$I,Incentive_Calc!$A152,'Sales RAW DATA'!$D:$D,"B3",'Sales RAW DATA'!$E:$E,Incentive_Calc!AF$5)/SUMIFS('Sales RAW DATA'!$F:$F,'Sales RAW DATA'!$I:$I,Incentive_Calc!$A152,'Sales RAW DATA'!$D:$D,"B3",'Sales RAW DATA'!$E:$E,Incentive_Calc!AF$5),"")</f>
        <v>1.1792289035267922</v>
      </c>
      <c r="AG152" s="44">
        <f>SUMIFS('Sales RAW DATA'!$G:$G,'Sales RAW DATA'!$I:$I,Incentive_Calc!$A152,'Sales RAW DATA'!$D:$D,"B3")/SUMIFS('Sales RAW DATA'!$F:$F,'Sales RAW DATA'!$I:$I,Incentive_Calc!$A152,'Sales RAW DATA'!$D:$D,"B3")</f>
        <v>0.75361087510620217</v>
      </c>
      <c r="AH152" s="44">
        <f>IFERROR(SUMIFS('Sales RAW DATA'!$G:$G,'Sales RAW DATA'!$I:$I,Incentive_Calc!$A152,'Sales RAW DATA'!$D:$D,"B4",'Sales RAW DATA'!$E:$E,Incentive_Calc!AH$5)/SUMIFS('Sales RAW DATA'!$F:$F,'Sales RAW DATA'!$I:$I,Incentive_Calc!$A152,'Sales RAW DATA'!$D:$D,"B4",'Sales RAW DATA'!$E:$E,Incentive_Calc!AH$5),"")</f>
        <v>0.90465555350893345</v>
      </c>
      <c r="AI152" s="44">
        <f>IFERROR(SUMIFS('Sales RAW DATA'!$G:$G,'Sales RAW DATA'!$I:$I,Incentive_Calc!$A152,'Sales RAW DATA'!$D:$D,"B4",'Sales RAW DATA'!$E:$E,Incentive_Calc!AI$5)/SUMIFS('Sales RAW DATA'!$F:$F,'Sales RAW DATA'!$I:$I,Incentive_Calc!$A152,'Sales RAW DATA'!$D:$D,"B4",'Sales RAW DATA'!$E:$E,Incentive_Calc!AI$5),"")</f>
        <v>0.57326966863408269</v>
      </c>
      <c r="AJ152" s="44">
        <f>IFERROR(SUMIFS('Sales RAW DATA'!$G:$G,'Sales RAW DATA'!$I:$I,Incentive_Calc!$A152,'Sales RAW DATA'!$D:$D,"B4",'Sales RAW DATA'!$E:$E,Incentive_Calc!AJ$5)/SUMIFS('Sales RAW DATA'!$F:$F,'Sales RAW DATA'!$I:$I,Incentive_Calc!$A152,'Sales RAW DATA'!$D:$D,"B4",'Sales RAW DATA'!$E:$E,Incentive_Calc!AJ$5),"")</f>
        <v>0.58074879784977851</v>
      </c>
      <c r="AK152" s="44">
        <f>SUMIFS('Sales RAW DATA'!$G:$G,'Sales RAW DATA'!$I:$I,Incentive_Calc!$A152,'Sales RAW DATA'!$D:$D,"B4")/SUMIFS('Sales RAW DATA'!$F:$F,'Sales RAW DATA'!$I:$I,Incentive_Calc!$A152,'Sales RAW DATA'!$D:$D,"B4")</f>
        <v>0.68148534029877028</v>
      </c>
      <c r="AL152" s="44">
        <f>IFERROR(SUMIFS('Sales RAW DATA'!$G:$G,'Sales RAW DATA'!$I:$I,Incentive_Calc!$A152,'Sales RAW DATA'!$D:$D,"B5",'Sales RAW DATA'!$E:$E,Incentive_Calc!AL$5)/SUMIFS('Sales RAW DATA'!$F:$F,'Sales RAW DATA'!$I:$I,Incentive_Calc!$A152,'Sales RAW DATA'!$D:$D,"B5",'Sales RAW DATA'!$E:$E,Incentive_Calc!AL$5),"")</f>
        <v>0.96261085491308973</v>
      </c>
      <c r="AM152" s="44">
        <f>IFERROR(SUMIFS('Sales RAW DATA'!$G:$G,'Sales RAW DATA'!$I:$I,Incentive_Calc!$A152,'Sales RAW DATA'!$D:$D,"B5",'Sales RAW DATA'!$E:$E,Incentive_Calc!AM$5)/SUMIFS('Sales RAW DATA'!$F:$F,'Sales RAW DATA'!$I:$I,Incentive_Calc!$A152,'Sales RAW DATA'!$D:$D,"B5",'Sales RAW DATA'!$E:$E,Incentive_Calc!AM$5),"")</f>
        <v>0.94724664507172607</v>
      </c>
      <c r="AN152" s="44">
        <f>IFERROR(SUMIFS('Sales RAW DATA'!$G:$G,'Sales RAW DATA'!$I:$I,Incentive_Calc!$A152,'Sales RAW DATA'!$D:$D,"B5",'Sales RAW DATA'!$E:$E,Incentive_Calc!AN$5)/SUMIFS('Sales RAW DATA'!$F:$F,'Sales RAW DATA'!$I:$I,Incentive_Calc!$A152,'Sales RAW DATA'!$D:$D,"B5",'Sales RAW DATA'!$E:$E,Incentive_Calc!AN$5),"")</f>
        <v>0.9858987214840812</v>
      </c>
      <c r="AO152" s="44">
        <f>SUMIFS('Sales RAW DATA'!$G:$G,'Sales RAW DATA'!$I:$I,Incentive_Calc!$A152,'Sales RAW DATA'!$D:$D,"B5")/SUMIFS('Sales RAW DATA'!$F:$F,'Sales RAW DATA'!$I:$I,Incentive_Calc!$A152,'Sales RAW DATA'!$D:$D,"B5")</f>
        <v>0.96569126566027708</v>
      </c>
      <c r="AP152" s="42">
        <f>SUM(SUMIFS('Sales RAW DATA'!$F$2:$F$22804,'Sales RAW DATA'!$I$2:$I$22804,Incentive_Calc!$A152,'Sales RAW DATA'!$D$2:$D$22804,"B1"),SUMIFS('Sales RAW DATA'!$F$2:$F$22804,'Sales RAW DATA'!$I$2:$I$22804,Incentive_Calc!$A152,'Sales RAW DATA'!$D$2:$D$22804,"B2"),SUMIFS('Sales RAW DATA'!$F$2:$F$22804,'Sales RAW DATA'!$I$2:$I$22804,Incentive_Calc!$A152,'Sales RAW DATA'!$D$2:$D$22804,"B3"),SUMIFS('Sales RAW DATA'!$F$2:$F$22804,'Sales RAW DATA'!$I$2:$I$22804,Incentive_Calc!$A152,'Sales RAW DATA'!$D$2:$D$22804,"B4"),SUMIFS('Sales RAW DATA'!$F$2:$F$22804,'Sales RAW DATA'!$I$2:$I$22804,Incentive_Calc!$A152,'Sales RAW DATA'!$D$2:$D$22804,"B5"))</f>
        <v>951966</v>
      </c>
      <c r="AQ152" s="42">
        <f>SUM(SUMIFS('Sales RAW DATA'!$G$2:$G$22804,'Sales RAW DATA'!$I$2:$I$22804,Incentive_Calc!$A152,'Sales RAW DATA'!$D$2:$D$22804,"B1"),SUMIFS('Sales RAW DATA'!$G$2:$G$22804,'Sales RAW DATA'!$I$2:$I$22804,Incentive_Calc!$A152,'Sales RAW DATA'!$D$2:$D$22804,"B2"),SUMIFS('Sales RAW DATA'!$G$2:$G$22804,'Sales RAW DATA'!$I$2:$I$22804,Incentive_Calc!$A152,'Sales RAW DATA'!$D$2:$D$22804,"B3"),SUMIFS('Sales RAW DATA'!$G$2:$G$22804,'Sales RAW DATA'!$I$2:$I$22804,Incentive_Calc!$A152,'Sales RAW DATA'!$D$2:$D$22804,"B4"),SUMIFS('Sales RAW DATA'!$G$2:$G$22804,'Sales RAW DATA'!$I$2:$I$22804,Incentive_Calc!$A152,'Sales RAW DATA'!$D$2:$D$22804,"B5"))</f>
        <v>894802</v>
      </c>
      <c r="AR152" s="45">
        <f t="shared" si="46"/>
        <v>93.995163692820967</v>
      </c>
      <c r="AS152" s="45">
        <f t="shared" si="47"/>
        <v>93</v>
      </c>
      <c r="AT152" s="46">
        <v>1.18</v>
      </c>
      <c r="AU152" s="46">
        <v>0.95</v>
      </c>
      <c r="AV152" s="43" t="str">
        <f t="shared" si="33"/>
        <v>Yes</v>
      </c>
      <c r="AW152" s="43" t="str">
        <f t="shared" si="34"/>
        <v>Yes</v>
      </c>
      <c r="AX152" s="43" t="str">
        <f t="shared" si="35"/>
        <v>Yes</v>
      </c>
      <c r="AY152" s="43" t="str">
        <f t="shared" si="48"/>
        <v>Yes</v>
      </c>
    </row>
    <row r="153" spans="1:51" x14ac:dyDescent="0.35">
      <c r="A153" s="21" t="s">
        <v>1027</v>
      </c>
      <c r="B153" s="21" t="s">
        <v>553</v>
      </c>
      <c r="C153" s="21" t="str">
        <f>_xlfn.XLOOKUP($A153,'Employee List'!$E:$E,'Employee List'!$D:$D,0)</f>
        <v>SF</v>
      </c>
      <c r="D153" s="42" t="str" cm="1">
        <f t="array" ref="D153">IFERROR(IF($G153="Yes",INDEX('Payment Plan'!$D$6:$D$42,MATCH(1,(Incentive_Calc!$C153='Payment Plan'!$B$6:$B$42)*(Incentive_Calc!$U153='Payment Plan'!$C$6:$C$42),0)),""),"")</f>
        <v/>
      </c>
      <c r="E153" s="42" t="str" cm="1">
        <f t="array" ref="E153">IFERROR(IF($H153="Yes",INDEX('Payment Plan'!$D$6:$D$42,MATCH(1,(Incentive_Calc!$C153='Payment Plan'!$B$6:$B$42)*(Incentive_Calc!$AS153='Payment Plan'!$C$6:$C$42),0)),""),"")</f>
        <v/>
      </c>
      <c r="F153" s="42">
        <f t="shared" si="36"/>
        <v>0</v>
      </c>
      <c r="G153" s="43" t="str">
        <f t="shared" si="37"/>
        <v>Yes</v>
      </c>
      <c r="H153" s="21" t="str">
        <f t="shared" si="38"/>
        <v>No</v>
      </c>
      <c r="I153" s="42">
        <f>IFERROR(SUMIFS('Sales RAW DATA'!$F$2:$F$30000,'Sales RAW DATA'!$I$2:$I$30000,Incentive_Calc!$A153,'Sales RAW DATA'!$E$2:$E$30000,Incentive_Calc!I$5),"")</f>
        <v>653022</v>
      </c>
      <c r="J153" s="42">
        <f>IFERROR(SUMIFS('Sales RAW DATA'!$F$2:$F$30000,'Sales RAW DATA'!$I$2:$I$30000,Incentive_Calc!$A153,'Sales RAW DATA'!$E$2:$E$30000,Incentive_Calc!J$5),"")</f>
        <v>659563</v>
      </c>
      <c r="K153" s="42">
        <f>IFERROR(SUMIFS('Sales RAW DATA'!$F$2:$F$30000,'Sales RAW DATA'!$I$2:$I$30000,Incentive_Calc!$A153,'Sales RAW DATA'!$E$2:$E$30000,Incentive_Calc!K$5),"")</f>
        <v>673677</v>
      </c>
      <c r="L153" s="42">
        <f t="shared" si="39"/>
        <v>1986262</v>
      </c>
      <c r="M153" s="42">
        <f>IFERROR(SUMIFS('Sales RAW DATA'!$G$2:$G$30000,'Sales RAW DATA'!$I$2:$I$30000,Incentive_Calc!$A153,'Sales RAW DATA'!$E$2:$E$30000,Incentive_Calc!M$5),"")</f>
        <v>676213</v>
      </c>
      <c r="N153" s="42">
        <f>IFERROR(SUMIFS('Sales RAW DATA'!$G$2:$G$30000,'Sales RAW DATA'!$I$2:$I$30000,Incentive_Calc!$A153,'Sales RAW DATA'!$E$2:$E$30000,Incentive_Calc!N$5),"")</f>
        <v>612082</v>
      </c>
      <c r="O153" s="42">
        <f>IFERROR(SUMIFS('Sales RAW DATA'!$G$2:$G$30000,'Sales RAW DATA'!$I$2:$I$30000,Incentive_Calc!$A153,'Sales RAW DATA'!$E$2:$E$30000,Incentive_Calc!O$5),"")</f>
        <v>609957</v>
      </c>
      <c r="P153" s="42">
        <f t="shared" si="40"/>
        <v>1898252</v>
      </c>
      <c r="Q153" s="44">
        <f t="shared" si="41"/>
        <v>1.0355133517706907</v>
      </c>
      <c r="R153" s="44">
        <f t="shared" si="42"/>
        <v>0.92801142574704765</v>
      </c>
      <c r="S153" s="44">
        <f t="shared" si="43"/>
        <v>0.90541461264077594</v>
      </c>
      <c r="T153" s="45">
        <f t="shared" si="44"/>
        <v>95.569063899928608</v>
      </c>
      <c r="U153" s="45">
        <f t="shared" si="45"/>
        <v>95</v>
      </c>
      <c r="V153" s="44">
        <f>IFERROR(SUMIFS('Sales RAW DATA'!$G:$G,'Sales RAW DATA'!$I:$I,Incentive_Calc!$A153,'Sales RAW DATA'!$D:$D,"B1",'Sales RAW DATA'!$E:$E,Incentive_Calc!V$5)/SUMIFS('Sales RAW DATA'!$F:$F,'Sales RAW DATA'!$I:$I,Incentive_Calc!$A153,'Sales RAW DATA'!$D:$D,"B1",'Sales RAW DATA'!$E:$E,Incentive_Calc!V$5),"")</f>
        <v>0.91945196647324312</v>
      </c>
      <c r="W153" s="44">
        <f>IFERROR(SUMIFS('Sales RAW DATA'!$G:$G,'Sales RAW DATA'!$I:$I,Incentive_Calc!$A153,'Sales RAW DATA'!$D:$D,"B1",'Sales RAW DATA'!$E:$E,Incentive_Calc!W$5)/SUMIFS('Sales RAW DATA'!$F:$F,'Sales RAW DATA'!$I:$I,Incentive_Calc!$A153,'Sales RAW DATA'!$D:$D,"B1",'Sales RAW DATA'!$E:$E,Incentive_Calc!W$5),"")</f>
        <v>0.60449827692432689</v>
      </c>
      <c r="X153" s="44">
        <f>IFERROR(SUMIFS('Sales RAW DATA'!$G:$G,'Sales RAW DATA'!$I:$I,Incentive_Calc!$A153,'Sales RAW DATA'!$D:$D,"B1",'Sales RAW DATA'!$E:$E,Incentive_Calc!X$5)/SUMIFS('Sales RAW DATA'!$F:$F,'Sales RAW DATA'!$I:$I,Incentive_Calc!$A153,'Sales RAW DATA'!$D:$D,"B1",'Sales RAW DATA'!$E:$E,Incentive_Calc!X$5),"")</f>
        <v>0.57217087254212262</v>
      </c>
      <c r="Y153" s="44">
        <f>SUMIFS('Sales RAW DATA'!$G:$G,'Sales RAW DATA'!$I:$I,Incentive_Calc!$A153,'Sales RAW DATA'!$D:$D,"B1")/SUMIFS('Sales RAW DATA'!$F:$F,'Sales RAW DATA'!$I:$I,Incentive_Calc!$A153,'Sales RAW DATA'!$D:$D,"B1")</f>
        <v>0.70353742411004327</v>
      </c>
      <c r="Z153" s="44">
        <f>IFERROR(SUMIFS('Sales RAW DATA'!$G:$G,'Sales RAW DATA'!$I:$I,Incentive_Calc!$A153,'Sales RAW DATA'!$D:$D,"B2",'Sales RAW DATA'!$E:$E,Incentive_Calc!Z$5)/SUMIFS('Sales RAW DATA'!$F:$F,'Sales RAW DATA'!$I:$I,Incentive_Calc!$A153,'Sales RAW DATA'!$D:$D,"B2",'Sales RAW DATA'!$E:$E,Incentive_Calc!Z$5),"")</f>
        <v>1.2831473820567465</v>
      </c>
      <c r="AA153" s="44">
        <f>IFERROR(SUMIFS('Sales RAW DATA'!$G:$G,'Sales RAW DATA'!$I:$I,Incentive_Calc!$A153,'Sales RAW DATA'!$D:$D,"B2",'Sales RAW DATA'!$E:$E,Incentive_Calc!AA$5)/SUMIFS('Sales RAW DATA'!$F:$F,'Sales RAW DATA'!$I:$I,Incentive_Calc!$A153,'Sales RAW DATA'!$D:$D,"B2",'Sales RAW DATA'!$E:$E,Incentive_Calc!AA$5),"")</f>
        <v>0.75684280162077233</v>
      </c>
      <c r="AB153" s="44">
        <f>IFERROR(SUMIFS('Sales RAW DATA'!$G:$G,'Sales RAW DATA'!$I:$I,Incentive_Calc!$A153,'Sales RAW DATA'!$D:$D,"B2",'Sales RAW DATA'!$E:$E,Incentive_Calc!AB$5)/SUMIFS('Sales RAW DATA'!$F:$F,'Sales RAW DATA'!$I:$I,Incentive_Calc!$A153,'Sales RAW DATA'!$D:$D,"B2",'Sales RAW DATA'!$E:$E,Incentive_Calc!AB$5),"")</f>
        <v>0.81233402183534964</v>
      </c>
      <c r="AC153" s="44">
        <f>SUMIFS('Sales RAW DATA'!$G:$G,'Sales RAW DATA'!$I:$I,Incentive_Calc!$A153,'Sales RAW DATA'!$D:$D,"B2")/SUMIFS('Sales RAW DATA'!$F:$F,'Sales RAW DATA'!$I:$I,Incentive_Calc!$A153,'Sales RAW DATA'!$D:$D,"B2")</f>
        <v>0.95048719376391977</v>
      </c>
      <c r="AD153" s="44">
        <f>IFERROR(SUMIFS('Sales RAW DATA'!$G:$G,'Sales RAW DATA'!$I:$I,Incentive_Calc!$A153,'Sales RAW DATA'!$D:$D,"B3",'Sales RAW DATA'!$E:$E,Incentive_Calc!AD$5)/SUMIFS('Sales RAW DATA'!$F:$F,'Sales RAW DATA'!$I:$I,Incentive_Calc!$A153,'Sales RAW DATA'!$D:$D,"B3",'Sales RAW DATA'!$E:$E,Incentive_Calc!AD$5),"")</f>
        <v>0.61548162060638578</v>
      </c>
      <c r="AE153" s="44">
        <f>IFERROR(SUMIFS('Sales RAW DATA'!$G:$G,'Sales RAW DATA'!$I:$I,Incentive_Calc!$A153,'Sales RAW DATA'!$D:$D,"B3",'Sales RAW DATA'!$E:$E,Incentive_Calc!AE$5)/SUMIFS('Sales RAW DATA'!$F:$F,'Sales RAW DATA'!$I:$I,Incentive_Calc!$A153,'Sales RAW DATA'!$D:$D,"B3",'Sales RAW DATA'!$E:$E,Incentive_Calc!AE$5),"")</f>
        <v>0.74676781707447382</v>
      </c>
      <c r="AF153" s="44">
        <f>IFERROR(SUMIFS('Sales RAW DATA'!$G:$G,'Sales RAW DATA'!$I:$I,Incentive_Calc!$A153,'Sales RAW DATA'!$D:$D,"B3",'Sales RAW DATA'!$E:$E,Incentive_Calc!AF$5)/SUMIFS('Sales RAW DATA'!$F:$F,'Sales RAW DATA'!$I:$I,Incentive_Calc!$A153,'Sales RAW DATA'!$D:$D,"B3",'Sales RAW DATA'!$E:$E,Incentive_Calc!AF$5),"")</f>
        <v>1.0438353776770737</v>
      </c>
      <c r="AG153" s="44">
        <f>SUMIFS('Sales RAW DATA'!$G:$G,'Sales RAW DATA'!$I:$I,Incentive_Calc!$A153,'Sales RAW DATA'!$D:$D,"B3")/SUMIFS('Sales RAW DATA'!$F:$F,'Sales RAW DATA'!$I:$I,Incentive_Calc!$A153,'Sales RAW DATA'!$D:$D,"B3")</f>
        <v>0.81925293312880887</v>
      </c>
      <c r="AH153" s="44">
        <f>IFERROR(SUMIFS('Sales RAW DATA'!$G:$G,'Sales RAW DATA'!$I:$I,Incentive_Calc!$A153,'Sales RAW DATA'!$D:$D,"B4",'Sales RAW DATA'!$E:$E,Incentive_Calc!AH$5)/SUMIFS('Sales RAW DATA'!$F:$F,'Sales RAW DATA'!$I:$I,Incentive_Calc!$A153,'Sales RAW DATA'!$D:$D,"B4",'Sales RAW DATA'!$E:$E,Incentive_Calc!AH$5),"")</f>
        <v>0.64217533628586365</v>
      </c>
      <c r="AI153" s="44">
        <f>IFERROR(SUMIFS('Sales RAW DATA'!$G:$G,'Sales RAW DATA'!$I:$I,Incentive_Calc!$A153,'Sales RAW DATA'!$D:$D,"B4",'Sales RAW DATA'!$E:$E,Incentive_Calc!AI$5)/SUMIFS('Sales RAW DATA'!$F:$F,'Sales RAW DATA'!$I:$I,Incentive_Calc!$A153,'Sales RAW DATA'!$D:$D,"B4",'Sales RAW DATA'!$E:$E,Incentive_Calc!AI$5),"")</f>
        <v>0.91596684930752503</v>
      </c>
      <c r="AJ153" s="44">
        <f>IFERROR(SUMIFS('Sales RAW DATA'!$G:$G,'Sales RAW DATA'!$I:$I,Incentive_Calc!$A153,'Sales RAW DATA'!$D:$D,"B4",'Sales RAW DATA'!$E:$E,Incentive_Calc!AJ$5)/SUMIFS('Sales RAW DATA'!$F:$F,'Sales RAW DATA'!$I:$I,Incentive_Calc!$A153,'Sales RAW DATA'!$D:$D,"B4",'Sales RAW DATA'!$E:$E,Incentive_Calc!AJ$5),"")</f>
        <v>0.60965890978642012</v>
      </c>
      <c r="AK153" s="44">
        <f>SUMIFS('Sales RAW DATA'!$G:$G,'Sales RAW DATA'!$I:$I,Incentive_Calc!$A153,'Sales RAW DATA'!$D:$D,"B4")/SUMIFS('Sales RAW DATA'!$F:$F,'Sales RAW DATA'!$I:$I,Incentive_Calc!$A153,'Sales RAW DATA'!$D:$D,"B4")</f>
        <v>0.7212190434751079</v>
      </c>
      <c r="AL153" s="44">
        <f>IFERROR(SUMIFS('Sales RAW DATA'!$G:$G,'Sales RAW DATA'!$I:$I,Incentive_Calc!$A153,'Sales RAW DATA'!$D:$D,"B5",'Sales RAW DATA'!$E:$E,Incentive_Calc!AL$5)/SUMIFS('Sales RAW DATA'!$F:$F,'Sales RAW DATA'!$I:$I,Incentive_Calc!$A153,'Sales RAW DATA'!$D:$D,"B5",'Sales RAW DATA'!$E:$E,Incentive_Calc!AL$5),"")</f>
        <v>0.87749077490774907</v>
      </c>
      <c r="AM153" s="44">
        <f>IFERROR(SUMIFS('Sales RAW DATA'!$G:$G,'Sales RAW DATA'!$I:$I,Incentive_Calc!$A153,'Sales RAW DATA'!$D:$D,"B5",'Sales RAW DATA'!$E:$E,Incentive_Calc!AM$5)/SUMIFS('Sales RAW DATA'!$F:$F,'Sales RAW DATA'!$I:$I,Incentive_Calc!$A153,'Sales RAW DATA'!$D:$D,"B5",'Sales RAW DATA'!$E:$E,Incentive_Calc!AM$5),"")</f>
        <v>1.0725022104332449</v>
      </c>
      <c r="AN153" s="44">
        <f>IFERROR(SUMIFS('Sales RAW DATA'!$G:$G,'Sales RAW DATA'!$I:$I,Incentive_Calc!$A153,'Sales RAW DATA'!$D:$D,"B5",'Sales RAW DATA'!$E:$E,Incentive_Calc!AN$5)/SUMIFS('Sales RAW DATA'!$F:$F,'Sales RAW DATA'!$I:$I,Incentive_Calc!$A153,'Sales RAW DATA'!$D:$D,"B5",'Sales RAW DATA'!$E:$E,Incentive_Calc!AN$5),"")</f>
        <v>0.85082029759633726</v>
      </c>
      <c r="AO153" s="44">
        <f>SUMIFS('Sales RAW DATA'!$G:$G,'Sales RAW DATA'!$I:$I,Incentive_Calc!$A153,'Sales RAW DATA'!$D:$D,"B5")/SUMIFS('Sales RAW DATA'!$F:$F,'Sales RAW DATA'!$I:$I,Incentive_Calc!$A153,'Sales RAW DATA'!$D:$D,"B5")</f>
        <v>0.93314991245821866</v>
      </c>
      <c r="AP153" s="42">
        <f>SUM(SUMIFS('Sales RAW DATA'!$F$2:$F$22804,'Sales RAW DATA'!$I$2:$I$22804,Incentive_Calc!$A153,'Sales RAW DATA'!$D$2:$D$22804,"B1"),SUMIFS('Sales RAW DATA'!$F$2:$F$22804,'Sales RAW DATA'!$I$2:$I$22804,Incentive_Calc!$A153,'Sales RAW DATA'!$D$2:$D$22804,"B2"),SUMIFS('Sales RAW DATA'!$F$2:$F$22804,'Sales RAW DATA'!$I$2:$I$22804,Incentive_Calc!$A153,'Sales RAW DATA'!$D$2:$D$22804,"B3"),SUMIFS('Sales RAW DATA'!$F$2:$F$22804,'Sales RAW DATA'!$I$2:$I$22804,Incentive_Calc!$A153,'Sales RAW DATA'!$D$2:$D$22804,"B4"),SUMIFS('Sales RAW DATA'!$F$2:$F$22804,'Sales RAW DATA'!$I$2:$I$22804,Incentive_Calc!$A153,'Sales RAW DATA'!$D$2:$D$22804,"B5"))</f>
        <v>793110</v>
      </c>
      <c r="AQ153" s="42">
        <f>SUM(SUMIFS('Sales RAW DATA'!$G$2:$G$22804,'Sales RAW DATA'!$I$2:$I$22804,Incentive_Calc!$A153,'Sales RAW DATA'!$D$2:$D$22804,"B1"),SUMIFS('Sales RAW DATA'!$G$2:$G$22804,'Sales RAW DATA'!$I$2:$I$22804,Incentive_Calc!$A153,'Sales RAW DATA'!$D$2:$D$22804,"B2"),SUMIFS('Sales RAW DATA'!$G$2:$G$22804,'Sales RAW DATA'!$I$2:$I$22804,Incentive_Calc!$A153,'Sales RAW DATA'!$D$2:$D$22804,"B3"),SUMIFS('Sales RAW DATA'!$G$2:$G$22804,'Sales RAW DATA'!$I$2:$I$22804,Incentive_Calc!$A153,'Sales RAW DATA'!$D$2:$D$22804,"B4"),SUMIFS('Sales RAW DATA'!$G$2:$G$22804,'Sales RAW DATA'!$I$2:$I$22804,Incentive_Calc!$A153,'Sales RAW DATA'!$D$2:$D$22804,"B5"))</f>
        <v>601728</v>
      </c>
      <c r="AR153" s="45">
        <f t="shared" si="46"/>
        <v>75.869425426485606</v>
      </c>
      <c r="AS153" s="45">
        <f t="shared" si="47"/>
        <v>75</v>
      </c>
      <c r="AT153" s="46">
        <v>1.1299999999999999</v>
      </c>
      <c r="AU153" s="46">
        <v>1</v>
      </c>
      <c r="AV153" s="43" t="str">
        <f t="shared" si="33"/>
        <v>Yes</v>
      </c>
      <c r="AW153" s="43" t="str">
        <f t="shared" si="34"/>
        <v>Yes</v>
      </c>
      <c r="AX153" s="43" t="str">
        <f t="shared" si="35"/>
        <v>Yes</v>
      </c>
      <c r="AY153" s="43" t="str">
        <f t="shared" si="48"/>
        <v>Yes</v>
      </c>
    </row>
    <row r="154" spans="1:51" x14ac:dyDescent="0.35">
      <c r="A154" s="21" t="s">
        <v>1028</v>
      </c>
      <c r="B154" s="21" t="s">
        <v>554</v>
      </c>
      <c r="C154" s="21" t="str">
        <f>_xlfn.XLOOKUP($A154,'Employee List'!$E:$E,'Employee List'!$D:$D,0)</f>
        <v>SF</v>
      </c>
      <c r="D154" s="42" t="str" cm="1">
        <f t="array" ref="D154">IFERROR(IF($G154="Yes",INDEX('Payment Plan'!$D$6:$D$42,MATCH(1,(Incentive_Calc!$C154='Payment Plan'!$B$6:$B$42)*(Incentive_Calc!$U154='Payment Plan'!$C$6:$C$42),0)),""),"")</f>
        <v/>
      </c>
      <c r="E154" s="42" t="str" cm="1">
        <f t="array" ref="E154">IFERROR(IF($H154="Yes",INDEX('Payment Plan'!$D$6:$D$42,MATCH(1,(Incentive_Calc!$C154='Payment Plan'!$B$6:$B$42)*(Incentive_Calc!$AS154='Payment Plan'!$C$6:$C$42),0)),""),"")</f>
        <v/>
      </c>
      <c r="F154" s="42">
        <f t="shared" si="36"/>
        <v>0</v>
      </c>
      <c r="G154" s="43" t="str">
        <f t="shared" si="37"/>
        <v>No</v>
      </c>
      <c r="H154" s="21" t="str">
        <f t="shared" si="38"/>
        <v>No</v>
      </c>
      <c r="I154" s="42">
        <f>IFERROR(SUMIFS('Sales RAW DATA'!$F$2:$F$30000,'Sales RAW DATA'!$I$2:$I$30000,Incentive_Calc!$A154,'Sales RAW DATA'!$E$2:$E$30000,Incentive_Calc!I$5),"")</f>
        <v>920419</v>
      </c>
      <c r="J154" s="42">
        <f>IFERROR(SUMIFS('Sales RAW DATA'!$F$2:$F$30000,'Sales RAW DATA'!$I$2:$I$30000,Incentive_Calc!$A154,'Sales RAW DATA'!$E$2:$E$30000,Incentive_Calc!J$5),"")</f>
        <v>876092</v>
      </c>
      <c r="K154" s="42">
        <f>IFERROR(SUMIFS('Sales RAW DATA'!$F$2:$F$30000,'Sales RAW DATA'!$I$2:$I$30000,Incentive_Calc!$A154,'Sales RAW DATA'!$E$2:$E$30000,Incentive_Calc!K$5),"")</f>
        <v>893656</v>
      </c>
      <c r="L154" s="42">
        <f t="shared" si="39"/>
        <v>2690167</v>
      </c>
      <c r="M154" s="42">
        <f>IFERROR(SUMIFS('Sales RAW DATA'!$G$2:$G$30000,'Sales RAW DATA'!$I$2:$I$30000,Incentive_Calc!$A154,'Sales RAW DATA'!$E$2:$E$30000,Incentive_Calc!M$5),"")</f>
        <v>666219</v>
      </c>
      <c r="N154" s="42">
        <f>IFERROR(SUMIFS('Sales RAW DATA'!$G$2:$G$30000,'Sales RAW DATA'!$I$2:$I$30000,Incentive_Calc!$A154,'Sales RAW DATA'!$E$2:$E$30000,Incentive_Calc!N$5),"")</f>
        <v>645571</v>
      </c>
      <c r="O154" s="42">
        <f>IFERROR(SUMIFS('Sales RAW DATA'!$G$2:$G$30000,'Sales RAW DATA'!$I$2:$I$30000,Incentive_Calc!$A154,'Sales RAW DATA'!$E$2:$E$30000,Incentive_Calc!O$5),"")</f>
        <v>663612</v>
      </c>
      <c r="P154" s="42">
        <f t="shared" si="40"/>
        <v>1975402</v>
      </c>
      <c r="Q154" s="44">
        <f t="shared" si="41"/>
        <v>0.7238214334993085</v>
      </c>
      <c r="R154" s="44">
        <f t="shared" si="42"/>
        <v>0.73687580756358917</v>
      </c>
      <c r="S154" s="44">
        <f t="shared" si="43"/>
        <v>0.74258103789377572</v>
      </c>
      <c r="T154" s="45">
        <f t="shared" si="44"/>
        <v>73.430459893382078</v>
      </c>
      <c r="U154" s="45">
        <f t="shared" si="45"/>
        <v>73</v>
      </c>
      <c r="V154" s="44">
        <f>IFERROR(SUMIFS('Sales RAW DATA'!$G:$G,'Sales RAW DATA'!$I:$I,Incentive_Calc!$A154,'Sales RAW DATA'!$D:$D,"B1",'Sales RAW DATA'!$E:$E,Incentive_Calc!V$5)/SUMIFS('Sales RAW DATA'!$F:$F,'Sales RAW DATA'!$I:$I,Incentive_Calc!$A154,'Sales RAW DATA'!$D:$D,"B1",'Sales RAW DATA'!$E:$E,Incentive_Calc!V$5),"")</f>
        <v>0.95124592137973896</v>
      </c>
      <c r="W154" s="44">
        <f>IFERROR(SUMIFS('Sales RAW DATA'!$G:$G,'Sales RAW DATA'!$I:$I,Incentive_Calc!$A154,'Sales RAW DATA'!$D:$D,"B1",'Sales RAW DATA'!$E:$E,Incentive_Calc!W$5)/SUMIFS('Sales RAW DATA'!$F:$F,'Sales RAW DATA'!$I:$I,Incentive_Calc!$A154,'Sales RAW DATA'!$D:$D,"B1",'Sales RAW DATA'!$E:$E,Incentive_Calc!W$5),"")</f>
        <v>0.80473303862138335</v>
      </c>
      <c r="X154" s="44">
        <f>IFERROR(SUMIFS('Sales RAW DATA'!$G:$G,'Sales RAW DATA'!$I:$I,Incentive_Calc!$A154,'Sales RAW DATA'!$D:$D,"B1",'Sales RAW DATA'!$E:$E,Incentive_Calc!X$5)/SUMIFS('Sales RAW DATA'!$F:$F,'Sales RAW DATA'!$I:$I,Incentive_Calc!$A154,'Sales RAW DATA'!$D:$D,"B1",'Sales RAW DATA'!$E:$E,Incentive_Calc!X$5),"")</f>
        <v>0.88243142660234319</v>
      </c>
      <c r="Y154" s="44">
        <f>SUMIFS('Sales RAW DATA'!$G:$G,'Sales RAW DATA'!$I:$I,Incentive_Calc!$A154,'Sales RAW DATA'!$D:$D,"B1")/SUMIFS('Sales RAW DATA'!$F:$F,'Sales RAW DATA'!$I:$I,Incentive_Calc!$A154,'Sales RAW DATA'!$D:$D,"B1")</f>
        <v>0.88155748231553666</v>
      </c>
      <c r="Z154" s="44">
        <f>IFERROR(SUMIFS('Sales RAW DATA'!$G:$G,'Sales RAW DATA'!$I:$I,Incentive_Calc!$A154,'Sales RAW DATA'!$D:$D,"B2",'Sales RAW DATA'!$E:$E,Incentive_Calc!Z$5)/SUMIFS('Sales RAW DATA'!$F:$F,'Sales RAW DATA'!$I:$I,Incentive_Calc!$A154,'Sales RAW DATA'!$D:$D,"B2",'Sales RAW DATA'!$E:$E,Incentive_Calc!Z$5),"")</f>
        <v>0.58740155374597192</v>
      </c>
      <c r="AA154" s="44">
        <f>IFERROR(SUMIFS('Sales RAW DATA'!$G:$G,'Sales RAW DATA'!$I:$I,Incentive_Calc!$A154,'Sales RAW DATA'!$D:$D,"B2",'Sales RAW DATA'!$E:$E,Incentive_Calc!AA$5)/SUMIFS('Sales RAW DATA'!$F:$F,'Sales RAW DATA'!$I:$I,Incentive_Calc!$A154,'Sales RAW DATA'!$D:$D,"B2",'Sales RAW DATA'!$E:$E,Incentive_Calc!AA$5),"")</f>
        <v>0.60790096019602813</v>
      </c>
      <c r="AB154" s="44">
        <f>IFERROR(SUMIFS('Sales RAW DATA'!$G:$G,'Sales RAW DATA'!$I:$I,Incentive_Calc!$A154,'Sales RAW DATA'!$D:$D,"B2",'Sales RAW DATA'!$E:$E,Incentive_Calc!AB$5)/SUMIFS('Sales RAW DATA'!$F:$F,'Sales RAW DATA'!$I:$I,Incentive_Calc!$A154,'Sales RAW DATA'!$D:$D,"B2",'Sales RAW DATA'!$E:$E,Incentive_Calc!AB$5),"")</f>
        <v>0.62228341168569512</v>
      </c>
      <c r="AC154" s="44">
        <f>SUMIFS('Sales RAW DATA'!$G:$G,'Sales RAW DATA'!$I:$I,Incentive_Calc!$A154,'Sales RAW DATA'!$D:$D,"B2")/SUMIFS('Sales RAW DATA'!$F:$F,'Sales RAW DATA'!$I:$I,Incentive_Calc!$A154,'Sales RAW DATA'!$D:$D,"B2")</f>
        <v>0.60579407649785122</v>
      </c>
      <c r="AD154" s="44">
        <f>IFERROR(SUMIFS('Sales RAW DATA'!$G:$G,'Sales RAW DATA'!$I:$I,Incentive_Calc!$A154,'Sales RAW DATA'!$D:$D,"B3",'Sales RAW DATA'!$E:$E,Incentive_Calc!AD$5)/SUMIFS('Sales RAW DATA'!$F:$F,'Sales RAW DATA'!$I:$I,Incentive_Calc!$A154,'Sales RAW DATA'!$D:$D,"B3",'Sales RAW DATA'!$E:$E,Incentive_Calc!AD$5),"")</f>
        <v>0.83065553759361288</v>
      </c>
      <c r="AE154" s="44">
        <f>IFERROR(SUMIFS('Sales RAW DATA'!$G:$G,'Sales RAW DATA'!$I:$I,Incentive_Calc!$A154,'Sales RAW DATA'!$D:$D,"B3",'Sales RAW DATA'!$E:$E,Incentive_Calc!AE$5)/SUMIFS('Sales RAW DATA'!$F:$F,'Sales RAW DATA'!$I:$I,Incentive_Calc!$A154,'Sales RAW DATA'!$D:$D,"B3",'Sales RAW DATA'!$E:$E,Incentive_Calc!AE$5),"")</f>
        <v>0.7992757461811677</v>
      </c>
      <c r="AF154" s="44">
        <f>IFERROR(SUMIFS('Sales RAW DATA'!$G:$G,'Sales RAW DATA'!$I:$I,Incentive_Calc!$A154,'Sales RAW DATA'!$D:$D,"B3",'Sales RAW DATA'!$E:$E,Incentive_Calc!AF$5)/SUMIFS('Sales RAW DATA'!$F:$F,'Sales RAW DATA'!$I:$I,Incentive_Calc!$A154,'Sales RAW DATA'!$D:$D,"B3",'Sales RAW DATA'!$E:$E,Incentive_Calc!AF$5),"")</f>
        <v>0.99484012857384541</v>
      </c>
      <c r="AG154" s="44">
        <f>SUMIFS('Sales RAW DATA'!$G:$G,'Sales RAW DATA'!$I:$I,Incentive_Calc!$A154,'Sales RAW DATA'!$D:$D,"B3")/SUMIFS('Sales RAW DATA'!$F:$F,'Sales RAW DATA'!$I:$I,Incentive_Calc!$A154,'Sales RAW DATA'!$D:$D,"B3")</f>
        <v>0.87906036202478444</v>
      </c>
      <c r="AH154" s="44">
        <f>IFERROR(SUMIFS('Sales RAW DATA'!$G:$G,'Sales RAW DATA'!$I:$I,Incentive_Calc!$A154,'Sales RAW DATA'!$D:$D,"B4",'Sales RAW DATA'!$E:$E,Incentive_Calc!AH$5)/SUMIFS('Sales RAW DATA'!$F:$F,'Sales RAW DATA'!$I:$I,Incentive_Calc!$A154,'Sales RAW DATA'!$D:$D,"B4",'Sales RAW DATA'!$E:$E,Incentive_Calc!AH$5),"")</f>
        <v>0.70939140126593858</v>
      </c>
      <c r="AI154" s="44">
        <f>IFERROR(SUMIFS('Sales RAW DATA'!$G:$G,'Sales RAW DATA'!$I:$I,Incentive_Calc!$A154,'Sales RAW DATA'!$D:$D,"B4",'Sales RAW DATA'!$E:$E,Incentive_Calc!AI$5)/SUMIFS('Sales RAW DATA'!$F:$F,'Sales RAW DATA'!$I:$I,Incentive_Calc!$A154,'Sales RAW DATA'!$D:$D,"B4",'Sales RAW DATA'!$E:$E,Incentive_Calc!AI$5),"")</f>
        <v>0.80317972272412574</v>
      </c>
      <c r="AJ154" s="44">
        <f>IFERROR(SUMIFS('Sales RAW DATA'!$G:$G,'Sales RAW DATA'!$I:$I,Incentive_Calc!$A154,'Sales RAW DATA'!$D:$D,"B4",'Sales RAW DATA'!$E:$E,Incentive_Calc!AJ$5)/SUMIFS('Sales RAW DATA'!$F:$F,'Sales RAW DATA'!$I:$I,Incentive_Calc!$A154,'Sales RAW DATA'!$D:$D,"B4",'Sales RAW DATA'!$E:$E,Incentive_Calc!AJ$5),"")</f>
        <v>0.65502901680275327</v>
      </c>
      <c r="AK154" s="44">
        <f>SUMIFS('Sales RAW DATA'!$G:$G,'Sales RAW DATA'!$I:$I,Incentive_Calc!$A154,'Sales RAW DATA'!$D:$D,"B4")/SUMIFS('Sales RAW DATA'!$F:$F,'Sales RAW DATA'!$I:$I,Incentive_Calc!$A154,'Sales RAW DATA'!$D:$D,"B4")</f>
        <v>0.72244602020620519</v>
      </c>
      <c r="AL154" s="44">
        <f>IFERROR(SUMIFS('Sales RAW DATA'!$G:$G,'Sales RAW DATA'!$I:$I,Incentive_Calc!$A154,'Sales RAW DATA'!$D:$D,"B5",'Sales RAW DATA'!$E:$E,Incentive_Calc!AL$5)/SUMIFS('Sales RAW DATA'!$F:$F,'Sales RAW DATA'!$I:$I,Incentive_Calc!$A154,'Sales RAW DATA'!$D:$D,"B5",'Sales RAW DATA'!$E:$E,Incentive_Calc!AL$5),"")</f>
        <v>1.0231458077561926</v>
      </c>
      <c r="AM154" s="44">
        <f>IFERROR(SUMIFS('Sales RAW DATA'!$G:$G,'Sales RAW DATA'!$I:$I,Incentive_Calc!$A154,'Sales RAW DATA'!$D:$D,"B5",'Sales RAW DATA'!$E:$E,Incentive_Calc!AM$5)/SUMIFS('Sales RAW DATA'!$F:$F,'Sales RAW DATA'!$I:$I,Incentive_Calc!$A154,'Sales RAW DATA'!$D:$D,"B5",'Sales RAW DATA'!$E:$E,Incentive_Calc!AM$5),"")</f>
        <v>1.3005976733430573</v>
      </c>
      <c r="AN154" s="44">
        <f>IFERROR(SUMIFS('Sales RAW DATA'!$G:$G,'Sales RAW DATA'!$I:$I,Incentive_Calc!$A154,'Sales RAW DATA'!$D:$D,"B5",'Sales RAW DATA'!$E:$E,Incentive_Calc!AN$5)/SUMIFS('Sales RAW DATA'!$F:$F,'Sales RAW DATA'!$I:$I,Incentive_Calc!$A154,'Sales RAW DATA'!$D:$D,"B5",'Sales RAW DATA'!$E:$E,Incentive_Calc!AN$5),"")</f>
        <v>0.90781587781429596</v>
      </c>
      <c r="AO154" s="44">
        <f>SUMIFS('Sales RAW DATA'!$G:$G,'Sales RAW DATA'!$I:$I,Incentive_Calc!$A154,'Sales RAW DATA'!$D:$D,"B5")/SUMIFS('Sales RAW DATA'!$F:$F,'Sales RAW DATA'!$I:$I,Incentive_Calc!$A154,'Sales RAW DATA'!$D:$D,"B5")</f>
        <v>1.0767701465255812</v>
      </c>
      <c r="AP154" s="42">
        <f>SUM(SUMIFS('Sales RAW DATA'!$F$2:$F$22804,'Sales RAW DATA'!$I$2:$I$22804,Incentive_Calc!$A154,'Sales RAW DATA'!$D$2:$D$22804,"B1"),SUMIFS('Sales RAW DATA'!$F$2:$F$22804,'Sales RAW DATA'!$I$2:$I$22804,Incentive_Calc!$A154,'Sales RAW DATA'!$D$2:$D$22804,"B2"),SUMIFS('Sales RAW DATA'!$F$2:$F$22804,'Sales RAW DATA'!$I$2:$I$22804,Incentive_Calc!$A154,'Sales RAW DATA'!$D$2:$D$22804,"B3"),SUMIFS('Sales RAW DATA'!$F$2:$F$22804,'Sales RAW DATA'!$I$2:$I$22804,Incentive_Calc!$A154,'Sales RAW DATA'!$D$2:$D$22804,"B4"),SUMIFS('Sales RAW DATA'!$F$2:$F$22804,'Sales RAW DATA'!$I$2:$I$22804,Incentive_Calc!$A154,'Sales RAW DATA'!$D$2:$D$22804,"B5"))</f>
        <v>1687802</v>
      </c>
      <c r="AQ154" s="42">
        <f>SUM(SUMIFS('Sales RAW DATA'!$G$2:$G$22804,'Sales RAW DATA'!$I$2:$I$22804,Incentive_Calc!$A154,'Sales RAW DATA'!$D$2:$D$22804,"B1"),SUMIFS('Sales RAW DATA'!$G$2:$G$22804,'Sales RAW DATA'!$I$2:$I$22804,Incentive_Calc!$A154,'Sales RAW DATA'!$D$2:$D$22804,"B2"),SUMIFS('Sales RAW DATA'!$G$2:$G$22804,'Sales RAW DATA'!$I$2:$I$22804,Incentive_Calc!$A154,'Sales RAW DATA'!$D$2:$D$22804,"B3"),SUMIFS('Sales RAW DATA'!$G$2:$G$22804,'Sales RAW DATA'!$I$2:$I$22804,Incentive_Calc!$A154,'Sales RAW DATA'!$D$2:$D$22804,"B4"),SUMIFS('Sales RAW DATA'!$G$2:$G$22804,'Sales RAW DATA'!$I$2:$I$22804,Incentive_Calc!$A154,'Sales RAW DATA'!$D$2:$D$22804,"B5"))</f>
        <v>1402525</v>
      </c>
      <c r="AR154" s="45">
        <f t="shared" si="46"/>
        <v>83.097721178195073</v>
      </c>
      <c r="AS154" s="45">
        <f t="shared" si="47"/>
        <v>83</v>
      </c>
      <c r="AT154" s="46">
        <v>1.18</v>
      </c>
      <c r="AU154" s="46">
        <v>0.77</v>
      </c>
      <c r="AV154" s="43" t="str">
        <f t="shared" si="33"/>
        <v>No</v>
      </c>
      <c r="AW154" s="43" t="str">
        <f t="shared" si="34"/>
        <v>No</v>
      </c>
      <c r="AX154" s="43" t="str">
        <f t="shared" si="35"/>
        <v>No</v>
      </c>
      <c r="AY154" s="43" t="str">
        <f t="shared" si="48"/>
        <v>Yes</v>
      </c>
    </row>
    <row r="155" spans="1:51" x14ac:dyDescent="0.35">
      <c r="A155" s="21" t="s">
        <v>1029</v>
      </c>
      <c r="B155" s="21" t="s">
        <v>555</v>
      </c>
      <c r="C155" s="21" t="str">
        <f>_xlfn.XLOOKUP($A155,'Employee List'!$E:$E,'Employee List'!$D:$D,0)</f>
        <v>SF</v>
      </c>
      <c r="D155" s="42" t="str" cm="1">
        <f t="array" ref="D155">IFERROR(IF($G155="Yes",INDEX('Payment Plan'!$D$6:$D$42,MATCH(1,(Incentive_Calc!$C155='Payment Plan'!$B$6:$B$42)*(Incentive_Calc!$U155='Payment Plan'!$C$6:$C$42),0)),""),"")</f>
        <v/>
      </c>
      <c r="E155" s="42" t="str" cm="1">
        <f t="array" ref="E155">IFERROR(IF($H155="Yes",INDEX('Payment Plan'!$D$6:$D$42,MATCH(1,(Incentive_Calc!$C155='Payment Plan'!$B$6:$B$42)*(Incentive_Calc!$AS155='Payment Plan'!$C$6:$C$42),0)),""),"")</f>
        <v/>
      </c>
      <c r="F155" s="42">
        <f t="shared" si="36"/>
        <v>0</v>
      </c>
      <c r="G155" s="43" t="str">
        <f t="shared" si="37"/>
        <v>No</v>
      </c>
      <c r="H155" s="21" t="str">
        <f t="shared" si="38"/>
        <v>No</v>
      </c>
      <c r="I155" s="42">
        <f>IFERROR(SUMIFS('Sales RAW DATA'!$F$2:$F$30000,'Sales RAW DATA'!$I$2:$I$30000,Incentive_Calc!$A155,'Sales RAW DATA'!$E$2:$E$30000,Incentive_Calc!I$5),"")</f>
        <v>969689</v>
      </c>
      <c r="J155" s="42">
        <f>IFERROR(SUMIFS('Sales RAW DATA'!$F$2:$F$30000,'Sales RAW DATA'!$I$2:$I$30000,Incentive_Calc!$A155,'Sales RAW DATA'!$E$2:$E$30000,Incentive_Calc!J$5),"")</f>
        <v>980715</v>
      </c>
      <c r="K155" s="42">
        <f>IFERROR(SUMIFS('Sales RAW DATA'!$F$2:$F$30000,'Sales RAW DATA'!$I$2:$I$30000,Incentive_Calc!$A155,'Sales RAW DATA'!$E$2:$E$30000,Incentive_Calc!K$5),"")</f>
        <v>1001142</v>
      </c>
      <c r="L155" s="42">
        <f t="shared" si="39"/>
        <v>2951546</v>
      </c>
      <c r="M155" s="42">
        <f>IFERROR(SUMIFS('Sales RAW DATA'!$G$2:$G$30000,'Sales RAW DATA'!$I$2:$I$30000,Incentive_Calc!$A155,'Sales RAW DATA'!$E$2:$E$30000,Incentive_Calc!M$5),"")</f>
        <v>968350</v>
      </c>
      <c r="N155" s="42">
        <f>IFERROR(SUMIFS('Sales RAW DATA'!$G$2:$G$30000,'Sales RAW DATA'!$I$2:$I$30000,Incentive_Calc!$A155,'Sales RAW DATA'!$E$2:$E$30000,Incentive_Calc!N$5),"")</f>
        <v>912385</v>
      </c>
      <c r="O155" s="42">
        <f>IFERROR(SUMIFS('Sales RAW DATA'!$G$2:$G$30000,'Sales RAW DATA'!$I$2:$I$30000,Incentive_Calc!$A155,'Sales RAW DATA'!$E$2:$E$30000,Incentive_Calc!O$5),"")</f>
        <v>874539</v>
      </c>
      <c r="P155" s="42">
        <f t="shared" si="40"/>
        <v>2755274</v>
      </c>
      <c r="Q155" s="44">
        <f t="shared" si="41"/>
        <v>0.99861914490109716</v>
      </c>
      <c r="R155" s="44">
        <f t="shared" si="42"/>
        <v>0.93032634353507393</v>
      </c>
      <c r="S155" s="44">
        <f t="shared" si="43"/>
        <v>0.87354141570326682</v>
      </c>
      <c r="T155" s="45">
        <f t="shared" si="44"/>
        <v>93.350196812111349</v>
      </c>
      <c r="U155" s="45">
        <f t="shared" si="45"/>
        <v>93</v>
      </c>
      <c r="V155" s="44">
        <f>IFERROR(SUMIFS('Sales RAW DATA'!$G:$G,'Sales RAW DATA'!$I:$I,Incentive_Calc!$A155,'Sales RAW DATA'!$D:$D,"B1",'Sales RAW DATA'!$E:$E,Incentive_Calc!V$5)/SUMIFS('Sales RAW DATA'!$F:$F,'Sales RAW DATA'!$I:$I,Incentive_Calc!$A155,'Sales RAW DATA'!$D:$D,"B1",'Sales RAW DATA'!$E:$E,Incentive_Calc!V$5),"")</f>
        <v>1.1534293403156592</v>
      </c>
      <c r="W155" s="44">
        <f>IFERROR(SUMIFS('Sales RAW DATA'!$G:$G,'Sales RAW DATA'!$I:$I,Incentive_Calc!$A155,'Sales RAW DATA'!$D:$D,"B1",'Sales RAW DATA'!$E:$E,Incentive_Calc!W$5)/SUMIFS('Sales RAW DATA'!$F:$F,'Sales RAW DATA'!$I:$I,Incentive_Calc!$A155,'Sales RAW DATA'!$D:$D,"B1",'Sales RAW DATA'!$E:$E,Incentive_Calc!W$5),"")</f>
        <v>1.1437012001041911</v>
      </c>
      <c r="X155" s="44">
        <f>IFERROR(SUMIFS('Sales RAW DATA'!$G:$G,'Sales RAW DATA'!$I:$I,Incentive_Calc!$A155,'Sales RAW DATA'!$D:$D,"B1",'Sales RAW DATA'!$E:$E,Incentive_Calc!X$5)/SUMIFS('Sales RAW DATA'!$F:$F,'Sales RAW DATA'!$I:$I,Incentive_Calc!$A155,'Sales RAW DATA'!$D:$D,"B1",'Sales RAW DATA'!$E:$E,Incentive_Calc!X$5),"")</f>
        <v>0.8896279564526508</v>
      </c>
      <c r="Y155" s="44">
        <f>SUMIFS('Sales RAW DATA'!$G:$G,'Sales RAW DATA'!$I:$I,Incentive_Calc!$A155,'Sales RAW DATA'!$D:$D,"B1")/SUMIFS('Sales RAW DATA'!$F:$F,'Sales RAW DATA'!$I:$I,Incentive_Calc!$A155,'Sales RAW DATA'!$D:$D,"B1")</f>
        <v>1.0655676922590771</v>
      </c>
      <c r="Z155" s="44">
        <f>IFERROR(SUMIFS('Sales RAW DATA'!$G:$G,'Sales RAW DATA'!$I:$I,Incentive_Calc!$A155,'Sales RAW DATA'!$D:$D,"B2",'Sales RAW DATA'!$E:$E,Incentive_Calc!Z$5)/SUMIFS('Sales RAW DATA'!$F:$F,'Sales RAW DATA'!$I:$I,Incentive_Calc!$A155,'Sales RAW DATA'!$D:$D,"B2",'Sales RAW DATA'!$E:$E,Incentive_Calc!Z$5),"")</f>
        <v>0.70703294704830411</v>
      </c>
      <c r="AA155" s="44">
        <f>IFERROR(SUMIFS('Sales RAW DATA'!$G:$G,'Sales RAW DATA'!$I:$I,Incentive_Calc!$A155,'Sales RAW DATA'!$D:$D,"B2",'Sales RAW DATA'!$E:$E,Incentive_Calc!AA$5)/SUMIFS('Sales RAW DATA'!$F:$F,'Sales RAW DATA'!$I:$I,Incentive_Calc!$A155,'Sales RAW DATA'!$D:$D,"B2",'Sales RAW DATA'!$E:$E,Incentive_Calc!AA$5),"")</f>
        <v>0.67847276051915018</v>
      </c>
      <c r="AB155" s="44">
        <f>IFERROR(SUMIFS('Sales RAW DATA'!$G:$G,'Sales RAW DATA'!$I:$I,Incentive_Calc!$A155,'Sales RAW DATA'!$D:$D,"B2",'Sales RAW DATA'!$E:$E,Incentive_Calc!AB$5)/SUMIFS('Sales RAW DATA'!$F:$F,'Sales RAW DATA'!$I:$I,Incentive_Calc!$A155,'Sales RAW DATA'!$D:$D,"B2",'Sales RAW DATA'!$E:$E,Incentive_Calc!AB$5),"")</f>
        <v>0.66677385489865981</v>
      </c>
      <c r="AC155" s="44">
        <f>SUMIFS('Sales RAW DATA'!$G:$G,'Sales RAW DATA'!$I:$I,Incentive_Calc!$A155,'Sales RAW DATA'!$D:$D,"B2")/SUMIFS('Sales RAW DATA'!$F:$F,'Sales RAW DATA'!$I:$I,Incentive_Calc!$A155,'Sales RAW DATA'!$D:$D,"B2")</f>
        <v>0.68367961851861558</v>
      </c>
      <c r="AD155" s="44">
        <f>IFERROR(SUMIFS('Sales RAW DATA'!$G:$G,'Sales RAW DATA'!$I:$I,Incentive_Calc!$A155,'Sales RAW DATA'!$D:$D,"B3",'Sales RAW DATA'!$E:$E,Incentive_Calc!AD$5)/SUMIFS('Sales RAW DATA'!$F:$F,'Sales RAW DATA'!$I:$I,Incentive_Calc!$A155,'Sales RAW DATA'!$D:$D,"B3",'Sales RAW DATA'!$E:$E,Incentive_Calc!AD$5),"")</f>
        <v>0.91276909052661104</v>
      </c>
      <c r="AE155" s="44">
        <f>IFERROR(SUMIFS('Sales RAW DATA'!$G:$G,'Sales RAW DATA'!$I:$I,Incentive_Calc!$A155,'Sales RAW DATA'!$D:$D,"B3",'Sales RAW DATA'!$E:$E,Incentive_Calc!AE$5)/SUMIFS('Sales RAW DATA'!$F:$F,'Sales RAW DATA'!$I:$I,Incentive_Calc!$A155,'Sales RAW DATA'!$D:$D,"B3",'Sales RAW DATA'!$E:$E,Incentive_Calc!AE$5),"")</f>
        <v>0.94237453834455787</v>
      </c>
      <c r="AF155" s="44">
        <f>IFERROR(SUMIFS('Sales RAW DATA'!$G:$G,'Sales RAW DATA'!$I:$I,Incentive_Calc!$A155,'Sales RAW DATA'!$D:$D,"B3",'Sales RAW DATA'!$E:$E,Incentive_Calc!AF$5)/SUMIFS('Sales RAW DATA'!$F:$F,'Sales RAW DATA'!$I:$I,Incentive_Calc!$A155,'Sales RAW DATA'!$D:$D,"B3",'Sales RAW DATA'!$E:$E,Incentive_Calc!AF$5),"")</f>
        <v>1.295399415623794</v>
      </c>
      <c r="AG155" s="44">
        <f>SUMIFS('Sales RAW DATA'!$G:$G,'Sales RAW DATA'!$I:$I,Incentive_Calc!$A155,'Sales RAW DATA'!$D:$D,"B3")/SUMIFS('Sales RAW DATA'!$F:$F,'Sales RAW DATA'!$I:$I,Incentive_Calc!$A155,'Sales RAW DATA'!$D:$D,"B3")</f>
        <v>1.0602542594042426</v>
      </c>
      <c r="AH155" s="44">
        <f>IFERROR(SUMIFS('Sales RAW DATA'!$G:$G,'Sales RAW DATA'!$I:$I,Incentive_Calc!$A155,'Sales RAW DATA'!$D:$D,"B4",'Sales RAW DATA'!$E:$E,Incentive_Calc!AH$5)/SUMIFS('Sales RAW DATA'!$F:$F,'Sales RAW DATA'!$I:$I,Incentive_Calc!$A155,'Sales RAW DATA'!$D:$D,"B4",'Sales RAW DATA'!$E:$E,Incentive_Calc!AH$5),"")</f>
        <v>0.92991373280484957</v>
      </c>
      <c r="AI155" s="44">
        <f>IFERROR(SUMIFS('Sales RAW DATA'!$G:$G,'Sales RAW DATA'!$I:$I,Incentive_Calc!$A155,'Sales RAW DATA'!$D:$D,"B4",'Sales RAW DATA'!$E:$E,Incentive_Calc!AI$5)/SUMIFS('Sales RAW DATA'!$F:$F,'Sales RAW DATA'!$I:$I,Incentive_Calc!$A155,'Sales RAW DATA'!$D:$D,"B4",'Sales RAW DATA'!$E:$E,Incentive_Calc!AI$5),"")</f>
        <v>0.78886822083644625</v>
      </c>
      <c r="AJ155" s="44">
        <f>IFERROR(SUMIFS('Sales RAW DATA'!$G:$G,'Sales RAW DATA'!$I:$I,Incentive_Calc!$A155,'Sales RAW DATA'!$D:$D,"B4",'Sales RAW DATA'!$E:$E,Incentive_Calc!AJ$5)/SUMIFS('Sales RAW DATA'!$F:$F,'Sales RAW DATA'!$I:$I,Incentive_Calc!$A155,'Sales RAW DATA'!$D:$D,"B4",'Sales RAW DATA'!$E:$E,Incentive_Calc!AJ$5),"")</f>
        <v>0.72915442326919699</v>
      </c>
      <c r="AK155" s="44">
        <f>SUMIFS('Sales RAW DATA'!$G:$G,'Sales RAW DATA'!$I:$I,Incentive_Calc!$A155,'Sales RAW DATA'!$D:$D,"B4")/SUMIFS('Sales RAW DATA'!$F:$F,'Sales RAW DATA'!$I:$I,Incentive_Calc!$A155,'Sales RAW DATA'!$D:$D,"B4")</f>
        <v>0.81528243622510987</v>
      </c>
      <c r="AL155" s="44">
        <f>IFERROR(SUMIFS('Sales RAW DATA'!$G:$G,'Sales RAW DATA'!$I:$I,Incentive_Calc!$A155,'Sales RAW DATA'!$D:$D,"B5",'Sales RAW DATA'!$E:$E,Incentive_Calc!AL$5)/SUMIFS('Sales RAW DATA'!$F:$F,'Sales RAW DATA'!$I:$I,Incentive_Calc!$A155,'Sales RAW DATA'!$D:$D,"B5",'Sales RAW DATA'!$E:$E,Incentive_Calc!AL$5),"")</f>
        <v>1.2710446729456493</v>
      </c>
      <c r="AM155" s="44">
        <f>IFERROR(SUMIFS('Sales RAW DATA'!$G:$G,'Sales RAW DATA'!$I:$I,Incentive_Calc!$A155,'Sales RAW DATA'!$D:$D,"B5",'Sales RAW DATA'!$E:$E,Incentive_Calc!AM$5)/SUMIFS('Sales RAW DATA'!$F:$F,'Sales RAW DATA'!$I:$I,Incentive_Calc!$A155,'Sales RAW DATA'!$D:$D,"B5",'Sales RAW DATA'!$E:$E,Incentive_Calc!AM$5),"")</f>
        <v>1.3327434248567573</v>
      </c>
      <c r="AN155" s="44">
        <f>IFERROR(SUMIFS('Sales RAW DATA'!$G:$G,'Sales RAW DATA'!$I:$I,Incentive_Calc!$A155,'Sales RAW DATA'!$D:$D,"B5",'Sales RAW DATA'!$E:$E,Incentive_Calc!AN$5)/SUMIFS('Sales RAW DATA'!$F:$F,'Sales RAW DATA'!$I:$I,Incentive_Calc!$A155,'Sales RAW DATA'!$D:$D,"B5",'Sales RAW DATA'!$E:$E,Incentive_Calc!AN$5),"")</f>
        <v>0.91455098447254679</v>
      </c>
      <c r="AO155" s="44">
        <f>SUMIFS('Sales RAW DATA'!$G:$G,'Sales RAW DATA'!$I:$I,Incentive_Calc!$A155,'Sales RAW DATA'!$D:$D,"B5")/SUMIFS('Sales RAW DATA'!$F:$F,'Sales RAW DATA'!$I:$I,Incentive_Calc!$A155,'Sales RAW DATA'!$D:$D,"B5")</f>
        <v>1.1653608107955762</v>
      </c>
      <c r="AP155" s="42">
        <f>SUM(SUMIFS('Sales RAW DATA'!$F$2:$F$22804,'Sales RAW DATA'!$I$2:$I$22804,Incentive_Calc!$A155,'Sales RAW DATA'!$D$2:$D$22804,"B1"),SUMIFS('Sales RAW DATA'!$F$2:$F$22804,'Sales RAW DATA'!$I$2:$I$22804,Incentive_Calc!$A155,'Sales RAW DATA'!$D$2:$D$22804,"B2"),SUMIFS('Sales RAW DATA'!$F$2:$F$22804,'Sales RAW DATA'!$I$2:$I$22804,Incentive_Calc!$A155,'Sales RAW DATA'!$D$2:$D$22804,"B3"),SUMIFS('Sales RAW DATA'!$F$2:$F$22804,'Sales RAW DATA'!$I$2:$I$22804,Incentive_Calc!$A155,'Sales RAW DATA'!$D$2:$D$22804,"B4"),SUMIFS('Sales RAW DATA'!$F$2:$F$22804,'Sales RAW DATA'!$I$2:$I$22804,Incentive_Calc!$A155,'Sales RAW DATA'!$D$2:$D$22804,"B5"))</f>
        <v>1750639</v>
      </c>
      <c r="AQ155" s="42">
        <f>SUM(SUMIFS('Sales RAW DATA'!$G$2:$G$22804,'Sales RAW DATA'!$I$2:$I$22804,Incentive_Calc!$A155,'Sales RAW DATA'!$D$2:$D$22804,"B1"),SUMIFS('Sales RAW DATA'!$G$2:$G$22804,'Sales RAW DATA'!$I$2:$I$22804,Incentive_Calc!$A155,'Sales RAW DATA'!$D$2:$D$22804,"B2"),SUMIFS('Sales RAW DATA'!$G$2:$G$22804,'Sales RAW DATA'!$I$2:$I$22804,Incentive_Calc!$A155,'Sales RAW DATA'!$D$2:$D$22804,"B3"),SUMIFS('Sales RAW DATA'!$G$2:$G$22804,'Sales RAW DATA'!$I$2:$I$22804,Incentive_Calc!$A155,'Sales RAW DATA'!$D$2:$D$22804,"B4"),SUMIFS('Sales RAW DATA'!$G$2:$G$22804,'Sales RAW DATA'!$I$2:$I$22804,Incentive_Calc!$A155,'Sales RAW DATA'!$D$2:$D$22804,"B5"))</f>
        <v>1666558</v>
      </c>
      <c r="AR155" s="45">
        <f t="shared" si="46"/>
        <v>95.197125164011538</v>
      </c>
      <c r="AS155" s="45">
        <f t="shared" si="47"/>
        <v>95</v>
      </c>
      <c r="AT155" s="46">
        <v>1.1299999999999999</v>
      </c>
      <c r="AU155" s="46">
        <v>0.72</v>
      </c>
      <c r="AV155" s="43" t="str">
        <f t="shared" si="33"/>
        <v>Yes</v>
      </c>
      <c r="AW155" s="43" t="str">
        <f t="shared" si="34"/>
        <v>Yes</v>
      </c>
      <c r="AX155" s="43" t="str">
        <f t="shared" si="35"/>
        <v>Yes</v>
      </c>
      <c r="AY155" s="43" t="str">
        <f t="shared" si="48"/>
        <v>Yes</v>
      </c>
    </row>
    <row r="156" spans="1:51" x14ac:dyDescent="0.35">
      <c r="A156" s="21" t="s">
        <v>1030</v>
      </c>
      <c r="B156" s="21" t="s">
        <v>556</v>
      </c>
      <c r="C156" s="21" t="str">
        <f>_xlfn.XLOOKUP($A156,'Employee List'!$E:$E,'Employee List'!$D:$D,0)</f>
        <v>SF</v>
      </c>
      <c r="D156" s="42" cm="1">
        <f t="array" ref="D156">IFERROR(IF($G156="Yes",INDEX('Payment Plan'!$D$6:$D$42,MATCH(1,(Incentive_Calc!$C156='Payment Plan'!$B$6:$B$42)*(Incentive_Calc!$U156='Payment Plan'!$C$6:$C$42),0)),""),"")</f>
        <v>26250</v>
      </c>
      <c r="E156" s="42" cm="1">
        <f t="array" ref="E156">IFERROR(IF($H156="Yes",INDEX('Payment Plan'!$D$6:$D$42,MATCH(1,(Incentive_Calc!$C156='Payment Plan'!$B$6:$B$42)*(Incentive_Calc!$AS156='Payment Plan'!$C$6:$C$42),0)),""),"")</f>
        <v>50902.957086795053</v>
      </c>
      <c r="F156" s="42">
        <f t="shared" si="36"/>
        <v>77152.957086795053</v>
      </c>
      <c r="G156" s="43" t="str">
        <f t="shared" si="37"/>
        <v>Yes</v>
      </c>
      <c r="H156" s="21" t="str">
        <f t="shared" si="38"/>
        <v>Yes</v>
      </c>
      <c r="I156" s="42">
        <f>IFERROR(SUMIFS('Sales RAW DATA'!$F$2:$F$30000,'Sales RAW DATA'!$I$2:$I$30000,Incentive_Calc!$A156,'Sales RAW DATA'!$E$2:$E$30000,Incentive_Calc!I$5),"")</f>
        <v>1051614</v>
      </c>
      <c r="J156" s="42">
        <f>IFERROR(SUMIFS('Sales RAW DATA'!$F$2:$F$30000,'Sales RAW DATA'!$I$2:$I$30000,Incentive_Calc!$A156,'Sales RAW DATA'!$E$2:$E$30000,Incentive_Calc!J$5),"")</f>
        <v>1064654</v>
      </c>
      <c r="K156" s="42">
        <f>IFERROR(SUMIFS('Sales RAW DATA'!$F$2:$F$30000,'Sales RAW DATA'!$I$2:$I$30000,Incentive_Calc!$A156,'Sales RAW DATA'!$E$2:$E$30000,Incentive_Calc!K$5),"")</f>
        <v>1076122</v>
      </c>
      <c r="L156" s="42">
        <f t="shared" si="39"/>
        <v>3192390</v>
      </c>
      <c r="M156" s="42">
        <f>IFERROR(SUMIFS('Sales RAW DATA'!$G$2:$G$30000,'Sales RAW DATA'!$I$2:$I$30000,Incentive_Calc!$A156,'Sales RAW DATA'!$E$2:$E$30000,Incentive_Calc!M$5),"")</f>
        <v>1081698</v>
      </c>
      <c r="N156" s="42">
        <f>IFERROR(SUMIFS('Sales RAW DATA'!$G$2:$G$30000,'Sales RAW DATA'!$I$2:$I$30000,Incentive_Calc!$A156,'Sales RAW DATA'!$E$2:$E$30000,Incentive_Calc!N$5),"")</f>
        <v>1063345</v>
      </c>
      <c r="O156" s="42">
        <f>IFERROR(SUMIFS('Sales RAW DATA'!$G$2:$G$30000,'Sales RAW DATA'!$I$2:$I$30000,Incentive_Calc!$A156,'Sales RAW DATA'!$E$2:$E$30000,Incentive_Calc!O$5),"")</f>
        <v>1101524</v>
      </c>
      <c r="P156" s="42">
        <f t="shared" si="40"/>
        <v>3246567</v>
      </c>
      <c r="Q156" s="44">
        <f t="shared" si="41"/>
        <v>1.0286074548265809</v>
      </c>
      <c r="R156" s="44">
        <f t="shared" si="42"/>
        <v>0.99877049257317396</v>
      </c>
      <c r="S156" s="44">
        <f t="shared" si="43"/>
        <v>1.0236051302733333</v>
      </c>
      <c r="T156" s="45">
        <f t="shared" si="44"/>
        <v>101.69706708766786</v>
      </c>
      <c r="U156" s="45">
        <f t="shared" si="45"/>
        <v>101</v>
      </c>
      <c r="V156" s="44">
        <f>IFERROR(SUMIFS('Sales RAW DATA'!$G:$G,'Sales RAW DATA'!$I:$I,Incentive_Calc!$A156,'Sales RAW DATA'!$D:$D,"B1",'Sales RAW DATA'!$E:$E,Incentive_Calc!V$5)/SUMIFS('Sales RAW DATA'!$F:$F,'Sales RAW DATA'!$I:$I,Incentive_Calc!$A156,'Sales RAW DATA'!$D:$D,"B1",'Sales RAW DATA'!$E:$E,Incentive_Calc!V$5),"")</f>
        <v>1.3926260274054607</v>
      </c>
      <c r="W156" s="44">
        <f>IFERROR(SUMIFS('Sales RAW DATA'!$G:$G,'Sales RAW DATA'!$I:$I,Incentive_Calc!$A156,'Sales RAW DATA'!$D:$D,"B1",'Sales RAW DATA'!$E:$E,Incentive_Calc!W$5)/SUMIFS('Sales RAW DATA'!$F:$F,'Sales RAW DATA'!$I:$I,Incentive_Calc!$A156,'Sales RAW DATA'!$D:$D,"B1",'Sales RAW DATA'!$E:$E,Incentive_Calc!W$5),"")</f>
        <v>1.0431281393936791</v>
      </c>
      <c r="X156" s="44">
        <f>IFERROR(SUMIFS('Sales RAW DATA'!$G:$G,'Sales RAW DATA'!$I:$I,Incentive_Calc!$A156,'Sales RAW DATA'!$D:$D,"B1",'Sales RAW DATA'!$E:$E,Incentive_Calc!X$5)/SUMIFS('Sales RAW DATA'!$F:$F,'Sales RAW DATA'!$I:$I,Incentive_Calc!$A156,'Sales RAW DATA'!$D:$D,"B1",'Sales RAW DATA'!$E:$E,Incentive_Calc!X$5),"")</f>
        <v>1.034036768598336</v>
      </c>
      <c r="Y156" s="44">
        <f>SUMIFS('Sales RAW DATA'!$G:$G,'Sales RAW DATA'!$I:$I,Incentive_Calc!$A156,'Sales RAW DATA'!$D:$D,"B1")/SUMIFS('Sales RAW DATA'!$F:$F,'Sales RAW DATA'!$I:$I,Incentive_Calc!$A156,'Sales RAW DATA'!$D:$D,"B1")</f>
        <v>1.1610968170612308</v>
      </c>
      <c r="Z156" s="44">
        <f>IFERROR(SUMIFS('Sales RAW DATA'!$G:$G,'Sales RAW DATA'!$I:$I,Incentive_Calc!$A156,'Sales RAW DATA'!$D:$D,"B2",'Sales RAW DATA'!$E:$E,Incentive_Calc!Z$5)/SUMIFS('Sales RAW DATA'!$F:$F,'Sales RAW DATA'!$I:$I,Incentive_Calc!$A156,'Sales RAW DATA'!$D:$D,"B2",'Sales RAW DATA'!$E:$E,Incentive_Calc!Z$5),"")</f>
        <v>1.0959889807162535</v>
      </c>
      <c r="AA156" s="44">
        <f>IFERROR(SUMIFS('Sales RAW DATA'!$G:$G,'Sales RAW DATA'!$I:$I,Incentive_Calc!$A156,'Sales RAW DATA'!$D:$D,"B2",'Sales RAW DATA'!$E:$E,Incentive_Calc!AA$5)/SUMIFS('Sales RAW DATA'!$F:$F,'Sales RAW DATA'!$I:$I,Incentive_Calc!$A156,'Sales RAW DATA'!$D:$D,"B2",'Sales RAW DATA'!$E:$E,Incentive_Calc!AA$5),"")</f>
        <v>1.1388698995941038</v>
      </c>
      <c r="AB156" s="44">
        <f>IFERROR(SUMIFS('Sales RAW DATA'!$G:$G,'Sales RAW DATA'!$I:$I,Incentive_Calc!$A156,'Sales RAW DATA'!$D:$D,"B2",'Sales RAW DATA'!$E:$E,Incentive_Calc!AB$5)/SUMIFS('Sales RAW DATA'!$F:$F,'Sales RAW DATA'!$I:$I,Incentive_Calc!$A156,'Sales RAW DATA'!$D:$D,"B2",'Sales RAW DATA'!$E:$E,Incentive_Calc!AB$5),"")</f>
        <v>1.0843288307302659</v>
      </c>
      <c r="AC156" s="44">
        <f>SUMIFS('Sales RAW DATA'!$G:$G,'Sales RAW DATA'!$I:$I,Incentive_Calc!$A156,'Sales RAW DATA'!$D:$D,"B2")/SUMIFS('Sales RAW DATA'!$F:$F,'Sales RAW DATA'!$I:$I,Incentive_Calc!$A156,'Sales RAW DATA'!$D:$D,"B2")</f>
        <v>1.1064127825744277</v>
      </c>
      <c r="AD156" s="44">
        <f>IFERROR(SUMIFS('Sales RAW DATA'!$G:$G,'Sales RAW DATA'!$I:$I,Incentive_Calc!$A156,'Sales RAW DATA'!$D:$D,"B3",'Sales RAW DATA'!$E:$E,Incentive_Calc!AD$5)/SUMIFS('Sales RAW DATA'!$F:$F,'Sales RAW DATA'!$I:$I,Incentive_Calc!$A156,'Sales RAW DATA'!$D:$D,"B3",'Sales RAW DATA'!$E:$E,Incentive_Calc!AD$5),"")</f>
        <v>0.81702865934497604</v>
      </c>
      <c r="AE156" s="44">
        <f>IFERROR(SUMIFS('Sales RAW DATA'!$G:$G,'Sales RAW DATA'!$I:$I,Incentive_Calc!$A156,'Sales RAW DATA'!$D:$D,"B3",'Sales RAW DATA'!$E:$E,Incentive_Calc!AE$5)/SUMIFS('Sales RAW DATA'!$F:$F,'Sales RAW DATA'!$I:$I,Incentive_Calc!$A156,'Sales RAW DATA'!$D:$D,"B3",'Sales RAW DATA'!$E:$E,Incentive_Calc!AE$5),"")</f>
        <v>1.3336712057892506</v>
      </c>
      <c r="AF156" s="44">
        <f>IFERROR(SUMIFS('Sales RAW DATA'!$G:$G,'Sales RAW DATA'!$I:$I,Incentive_Calc!$A156,'Sales RAW DATA'!$D:$D,"B3",'Sales RAW DATA'!$E:$E,Incentive_Calc!AF$5)/SUMIFS('Sales RAW DATA'!$F:$F,'Sales RAW DATA'!$I:$I,Incentive_Calc!$A156,'Sales RAW DATA'!$D:$D,"B3",'Sales RAW DATA'!$E:$E,Incentive_Calc!AF$5),"")</f>
        <v>1.5677603319647324</v>
      </c>
      <c r="AG156" s="44">
        <f>SUMIFS('Sales RAW DATA'!$G:$G,'Sales RAW DATA'!$I:$I,Incentive_Calc!$A156,'Sales RAW DATA'!$D:$D,"B3")/SUMIFS('Sales RAW DATA'!$F:$F,'Sales RAW DATA'!$I:$I,Incentive_Calc!$A156,'Sales RAW DATA'!$D:$D,"B3")</f>
        <v>1.2519398016213739</v>
      </c>
      <c r="AH156" s="44">
        <f>IFERROR(SUMIFS('Sales RAW DATA'!$G:$G,'Sales RAW DATA'!$I:$I,Incentive_Calc!$A156,'Sales RAW DATA'!$D:$D,"B4",'Sales RAW DATA'!$E:$E,Incentive_Calc!AH$5)/SUMIFS('Sales RAW DATA'!$F:$F,'Sales RAW DATA'!$I:$I,Incentive_Calc!$A156,'Sales RAW DATA'!$D:$D,"B4",'Sales RAW DATA'!$E:$E,Incentive_Calc!AH$5),"")</f>
        <v>0.80408054169636489</v>
      </c>
      <c r="AI156" s="44">
        <f>IFERROR(SUMIFS('Sales RAW DATA'!$G:$G,'Sales RAW DATA'!$I:$I,Incentive_Calc!$A156,'Sales RAW DATA'!$D:$D,"B4",'Sales RAW DATA'!$E:$E,Incentive_Calc!AI$5)/SUMIFS('Sales RAW DATA'!$F:$F,'Sales RAW DATA'!$I:$I,Incentive_Calc!$A156,'Sales RAW DATA'!$D:$D,"B4",'Sales RAW DATA'!$E:$E,Incentive_Calc!AI$5),"")</f>
        <v>0.90719809637120763</v>
      </c>
      <c r="AJ156" s="44">
        <f>IFERROR(SUMIFS('Sales RAW DATA'!$G:$G,'Sales RAW DATA'!$I:$I,Incentive_Calc!$A156,'Sales RAW DATA'!$D:$D,"B4",'Sales RAW DATA'!$E:$E,Incentive_Calc!AJ$5)/SUMIFS('Sales RAW DATA'!$F:$F,'Sales RAW DATA'!$I:$I,Incentive_Calc!$A156,'Sales RAW DATA'!$D:$D,"B4",'Sales RAW DATA'!$E:$E,Incentive_Calc!AJ$5),"")</f>
        <v>0.91645690813348368</v>
      </c>
      <c r="AK156" s="44">
        <f>SUMIFS('Sales RAW DATA'!$G:$G,'Sales RAW DATA'!$I:$I,Incentive_Calc!$A156,'Sales RAW DATA'!$D:$D,"B4")/SUMIFS('Sales RAW DATA'!$F:$F,'Sales RAW DATA'!$I:$I,Incentive_Calc!$A156,'Sales RAW DATA'!$D:$D,"B4")</f>
        <v>0.8766389663250056</v>
      </c>
      <c r="AL156" s="44">
        <f>IFERROR(SUMIFS('Sales RAW DATA'!$G:$G,'Sales RAW DATA'!$I:$I,Incentive_Calc!$A156,'Sales RAW DATA'!$D:$D,"B5",'Sales RAW DATA'!$E:$E,Incentive_Calc!AL$5)/SUMIFS('Sales RAW DATA'!$F:$F,'Sales RAW DATA'!$I:$I,Incentive_Calc!$A156,'Sales RAW DATA'!$D:$D,"B5",'Sales RAW DATA'!$E:$E,Incentive_Calc!AL$5),"")</f>
        <v>1.189399102629636</v>
      </c>
      <c r="AM156" s="44">
        <f>IFERROR(SUMIFS('Sales RAW DATA'!$G:$G,'Sales RAW DATA'!$I:$I,Incentive_Calc!$A156,'Sales RAW DATA'!$D:$D,"B5",'Sales RAW DATA'!$E:$E,Incentive_Calc!AM$5)/SUMIFS('Sales RAW DATA'!$F:$F,'Sales RAW DATA'!$I:$I,Incentive_Calc!$A156,'Sales RAW DATA'!$D:$D,"B5",'Sales RAW DATA'!$E:$E,Incentive_Calc!AM$5),"")</f>
        <v>1.5237642028815743</v>
      </c>
      <c r="AN156" s="44">
        <f>IFERROR(SUMIFS('Sales RAW DATA'!$G:$G,'Sales RAW DATA'!$I:$I,Incentive_Calc!$A156,'Sales RAW DATA'!$D:$D,"B5",'Sales RAW DATA'!$E:$E,Incentive_Calc!AN$5)/SUMIFS('Sales RAW DATA'!$F:$F,'Sales RAW DATA'!$I:$I,Incentive_Calc!$A156,'Sales RAW DATA'!$D:$D,"B5",'Sales RAW DATA'!$E:$E,Incentive_Calc!AN$5),"")</f>
        <v>0.99980356942417781</v>
      </c>
      <c r="AO156" s="44">
        <f>SUMIFS('Sales RAW DATA'!$G:$G,'Sales RAW DATA'!$I:$I,Incentive_Calc!$A156,'Sales RAW DATA'!$D:$D,"B5")/SUMIFS('Sales RAW DATA'!$F:$F,'Sales RAW DATA'!$I:$I,Incentive_Calc!$A156,'Sales RAW DATA'!$D:$D,"B5")</f>
        <v>1.2337949294272272</v>
      </c>
      <c r="AP156" s="42">
        <f>SUM(SUMIFS('Sales RAW DATA'!$F$2:$F$22804,'Sales RAW DATA'!$I$2:$I$22804,Incentive_Calc!$A156,'Sales RAW DATA'!$D$2:$D$22804,"B1"),SUMIFS('Sales RAW DATA'!$F$2:$F$22804,'Sales RAW DATA'!$I$2:$I$22804,Incentive_Calc!$A156,'Sales RAW DATA'!$D$2:$D$22804,"B2"),SUMIFS('Sales RAW DATA'!$F$2:$F$22804,'Sales RAW DATA'!$I$2:$I$22804,Incentive_Calc!$A156,'Sales RAW DATA'!$D$2:$D$22804,"B3"),SUMIFS('Sales RAW DATA'!$F$2:$F$22804,'Sales RAW DATA'!$I$2:$I$22804,Incentive_Calc!$A156,'Sales RAW DATA'!$D$2:$D$22804,"B4"),SUMIFS('Sales RAW DATA'!$F$2:$F$22804,'Sales RAW DATA'!$I$2:$I$22804,Incentive_Calc!$A156,'Sales RAW DATA'!$D$2:$D$22804,"B5"))</f>
        <v>1729283</v>
      </c>
      <c r="AQ156" s="42">
        <f>SUM(SUMIFS('Sales RAW DATA'!$G$2:$G$22804,'Sales RAW DATA'!$I$2:$I$22804,Incentive_Calc!$A156,'Sales RAW DATA'!$D$2:$D$22804,"B1"),SUMIFS('Sales RAW DATA'!$G$2:$G$22804,'Sales RAW DATA'!$I$2:$I$22804,Incentive_Calc!$A156,'Sales RAW DATA'!$D$2:$D$22804,"B2"),SUMIFS('Sales RAW DATA'!$G$2:$G$22804,'Sales RAW DATA'!$I$2:$I$22804,Incentive_Calc!$A156,'Sales RAW DATA'!$D$2:$D$22804,"B3"),SUMIFS('Sales RAW DATA'!$G$2:$G$22804,'Sales RAW DATA'!$I$2:$I$22804,Incentive_Calc!$A156,'Sales RAW DATA'!$D$2:$D$22804,"B4"),SUMIFS('Sales RAW DATA'!$G$2:$G$22804,'Sales RAW DATA'!$I$2:$I$22804,Incentive_Calc!$A156,'Sales RAW DATA'!$D$2:$D$22804,"B5"))</f>
        <v>1935012</v>
      </c>
      <c r="AR156" s="45">
        <f t="shared" si="46"/>
        <v>111.89678034191049</v>
      </c>
      <c r="AS156" s="45">
        <f t="shared" si="47"/>
        <v>111</v>
      </c>
      <c r="AT156" s="46">
        <v>1.1100000000000001</v>
      </c>
      <c r="AU156" s="46">
        <v>0.92</v>
      </c>
      <c r="AV156" s="43" t="str">
        <f t="shared" si="33"/>
        <v>Yes</v>
      </c>
      <c r="AW156" s="43" t="str">
        <f t="shared" si="34"/>
        <v>Yes</v>
      </c>
      <c r="AX156" s="43" t="str">
        <f t="shared" si="35"/>
        <v>Yes</v>
      </c>
      <c r="AY156" s="43" t="str">
        <f t="shared" si="48"/>
        <v>Yes</v>
      </c>
    </row>
    <row r="157" spans="1:51" x14ac:dyDescent="0.35">
      <c r="A157" s="21" t="s">
        <v>1031</v>
      </c>
      <c r="B157" s="21" t="s">
        <v>557</v>
      </c>
      <c r="C157" s="21" t="str">
        <f>_xlfn.XLOOKUP($A157,'Employee List'!$E:$E,'Employee List'!$D:$D,0)</f>
        <v>SF</v>
      </c>
      <c r="D157" s="42" cm="1">
        <f t="array" ref="D157">IFERROR(IF($G157="Yes",INDEX('Payment Plan'!$D$6:$D$42,MATCH(1,(Incentive_Calc!$C157='Payment Plan'!$B$6:$B$42)*(Incentive_Calc!$U157='Payment Plan'!$C$6:$C$42),0)),""),"")</f>
        <v>30387.65625</v>
      </c>
      <c r="E157" s="42" t="str" cm="1">
        <f t="array" ref="E157">IFERROR(IF($H157="Yes",INDEX('Payment Plan'!$D$6:$D$42,MATCH(1,(Incentive_Calc!$C157='Payment Plan'!$B$6:$B$42)*(Incentive_Calc!$AS157='Payment Plan'!$C$6:$C$42),0)),""),"")</f>
        <v/>
      </c>
      <c r="F157" s="42">
        <f t="shared" si="36"/>
        <v>30387.65625</v>
      </c>
      <c r="G157" s="43" t="str">
        <f t="shared" si="37"/>
        <v>Yes</v>
      </c>
      <c r="H157" s="21" t="str">
        <f t="shared" si="38"/>
        <v>No</v>
      </c>
      <c r="I157" s="42">
        <f>IFERROR(SUMIFS('Sales RAW DATA'!$F$2:$F$30000,'Sales RAW DATA'!$I$2:$I$30000,Incentive_Calc!$A157,'Sales RAW DATA'!$E$2:$E$30000,Incentive_Calc!I$5),"")</f>
        <v>386037</v>
      </c>
      <c r="J157" s="42">
        <f>IFERROR(SUMIFS('Sales RAW DATA'!$F$2:$F$30000,'Sales RAW DATA'!$I$2:$I$30000,Incentive_Calc!$A157,'Sales RAW DATA'!$E$2:$E$30000,Incentive_Calc!J$5),"")</f>
        <v>386590</v>
      </c>
      <c r="K157" s="42">
        <f>IFERROR(SUMIFS('Sales RAW DATA'!$F$2:$F$30000,'Sales RAW DATA'!$I$2:$I$30000,Incentive_Calc!$A157,'Sales RAW DATA'!$E$2:$E$30000,Incentive_Calc!K$5),"")</f>
        <v>399154</v>
      </c>
      <c r="L157" s="42">
        <f t="shared" si="39"/>
        <v>1171781</v>
      </c>
      <c r="M157" s="42">
        <f>IFERROR(SUMIFS('Sales RAW DATA'!$G$2:$G$30000,'Sales RAW DATA'!$I$2:$I$30000,Incentive_Calc!$A157,'Sales RAW DATA'!$E$2:$E$30000,Incentive_Calc!M$5),"")</f>
        <v>408059</v>
      </c>
      <c r="N157" s="42">
        <f>IFERROR(SUMIFS('Sales RAW DATA'!$G$2:$G$30000,'Sales RAW DATA'!$I$2:$I$30000,Incentive_Calc!$A157,'Sales RAW DATA'!$E$2:$E$30000,Incentive_Calc!N$5),"")</f>
        <v>403297</v>
      </c>
      <c r="O157" s="42">
        <f>IFERROR(SUMIFS('Sales RAW DATA'!$G$2:$G$30000,'Sales RAW DATA'!$I$2:$I$30000,Incentive_Calc!$A157,'Sales RAW DATA'!$E$2:$E$30000,Incentive_Calc!O$5),"")</f>
        <v>410505</v>
      </c>
      <c r="P157" s="42">
        <f t="shared" si="40"/>
        <v>1221861</v>
      </c>
      <c r="Q157" s="44">
        <f t="shared" si="41"/>
        <v>1.0570463452985077</v>
      </c>
      <c r="R157" s="44">
        <f t="shared" si="42"/>
        <v>1.0432163273752555</v>
      </c>
      <c r="S157" s="44">
        <f t="shared" si="43"/>
        <v>1.0284376456204873</v>
      </c>
      <c r="T157" s="45">
        <f t="shared" si="44"/>
        <v>104.27383615197721</v>
      </c>
      <c r="U157" s="45">
        <f t="shared" si="45"/>
        <v>104</v>
      </c>
      <c r="V157" s="44">
        <f>IFERROR(SUMIFS('Sales RAW DATA'!$G:$G,'Sales RAW DATA'!$I:$I,Incentive_Calc!$A157,'Sales RAW DATA'!$D:$D,"B1",'Sales RAW DATA'!$E:$E,Incentive_Calc!V$5)/SUMIFS('Sales RAW DATA'!$F:$F,'Sales RAW DATA'!$I:$I,Incentive_Calc!$A157,'Sales RAW DATA'!$D:$D,"B1",'Sales RAW DATA'!$E:$E,Incentive_Calc!V$5),"")</f>
        <v>0.74352291494632539</v>
      </c>
      <c r="W157" s="44">
        <f>IFERROR(SUMIFS('Sales RAW DATA'!$G:$G,'Sales RAW DATA'!$I:$I,Incentive_Calc!$A157,'Sales RAW DATA'!$D:$D,"B1",'Sales RAW DATA'!$E:$E,Incentive_Calc!W$5)/SUMIFS('Sales RAW DATA'!$F:$F,'Sales RAW DATA'!$I:$I,Incentive_Calc!$A157,'Sales RAW DATA'!$D:$D,"B1",'Sales RAW DATA'!$E:$E,Incentive_Calc!W$5),"")</f>
        <v>0.68483353562246319</v>
      </c>
      <c r="X157" s="44">
        <f>IFERROR(SUMIFS('Sales RAW DATA'!$G:$G,'Sales RAW DATA'!$I:$I,Incentive_Calc!$A157,'Sales RAW DATA'!$D:$D,"B1",'Sales RAW DATA'!$E:$E,Incentive_Calc!X$5)/SUMIFS('Sales RAW DATA'!$F:$F,'Sales RAW DATA'!$I:$I,Incentive_Calc!$A157,'Sales RAW DATA'!$D:$D,"B1",'Sales RAW DATA'!$E:$E,Incentive_Calc!X$5),"")</f>
        <v>0.43076699247424183</v>
      </c>
      <c r="Y157" s="44">
        <f>SUMIFS('Sales RAW DATA'!$G:$G,'Sales RAW DATA'!$I:$I,Incentive_Calc!$A157,'Sales RAW DATA'!$D:$D,"B1")/SUMIFS('Sales RAW DATA'!$F:$F,'Sales RAW DATA'!$I:$I,Incentive_Calc!$A157,'Sales RAW DATA'!$D:$D,"B1")</f>
        <v>0.62101822107306714</v>
      </c>
      <c r="Z157" s="44">
        <f>IFERROR(SUMIFS('Sales RAW DATA'!$G:$G,'Sales RAW DATA'!$I:$I,Incentive_Calc!$A157,'Sales RAW DATA'!$D:$D,"B2",'Sales RAW DATA'!$E:$E,Incentive_Calc!Z$5)/SUMIFS('Sales RAW DATA'!$F:$F,'Sales RAW DATA'!$I:$I,Incentive_Calc!$A157,'Sales RAW DATA'!$D:$D,"B2",'Sales RAW DATA'!$E:$E,Incentive_Calc!Z$5),"")</f>
        <v>0.99198959331781456</v>
      </c>
      <c r="AA157" s="44">
        <f>IFERROR(SUMIFS('Sales RAW DATA'!$G:$G,'Sales RAW DATA'!$I:$I,Incentive_Calc!$A157,'Sales RAW DATA'!$D:$D,"B2",'Sales RAW DATA'!$E:$E,Incentive_Calc!AA$5)/SUMIFS('Sales RAW DATA'!$F:$F,'Sales RAW DATA'!$I:$I,Incentive_Calc!$A157,'Sales RAW DATA'!$D:$D,"B2",'Sales RAW DATA'!$E:$E,Incentive_Calc!AA$5),"")</f>
        <v>0.79813961214235285</v>
      </c>
      <c r="AB157" s="44">
        <f>IFERROR(SUMIFS('Sales RAW DATA'!$G:$G,'Sales RAW DATA'!$I:$I,Incentive_Calc!$A157,'Sales RAW DATA'!$D:$D,"B2",'Sales RAW DATA'!$E:$E,Incentive_Calc!AB$5)/SUMIFS('Sales RAW DATA'!$F:$F,'Sales RAW DATA'!$I:$I,Incentive_Calc!$A157,'Sales RAW DATA'!$D:$D,"B2",'Sales RAW DATA'!$E:$E,Incentive_Calc!AB$5),"")</f>
        <v>0.75241702382138942</v>
      </c>
      <c r="AC157" s="44">
        <f>SUMIFS('Sales RAW DATA'!$G:$G,'Sales RAW DATA'!$I:$I,Incentive_Calc!$A157,'Sales RAW DATA'!$D:$D,"B2")/SUMIFS('Sales RAW DATA'!$F:$F,'Sales RAW DATA'!$I:$I,Incentive_Calc!$A157,'Sales RAW DATA'!$D:$D,"B2")</f>
        <v>0.84176017446973161</v>
      </c>
      <c r="AD157" s="44">
        <f>IFERROR(SUMIFS('Sales RAW DATA'!$G:$G,'Sales RAW DATA'!$I:$I,Incentive_Calc!$A157,'Sales RAW DATA'!$D:$D,"B3",'Sales RAW DATA'!$E:$E,Incentive_Calc!AD$5)/SUMIFS('Sales RAW DATA'!$F:$F,'Sales RAW DATA'!$I:$I,Incentive_Calc!$A157,'Sales RAW DATA'!$D:$D,"B3",'Sales RAW DATA'!$E:$E,Incentive_Calc!AD$5),"")</f>
        <v>0.89110680768657824</v>
      </c>
      <c r="AE157" s="44">
        <f>IFERROR(SUMIFS('Sales RAW DATA'!$G:$G,'Sales RAW DATA'!$I:$I,Incentive_Calc!$A157,'Sales RAW DATA'!$D:$D,"B3",'Sales RAW DATA'!$E:$E,Incentive_Calc!AE$5)/SUMIFS('Sales RAW DATA'!$F:$F,'Sales RAW DATA'!$I:$I,Incentive_Calc!$A157,'Sales RAW DATA'!$D:$D,"B3",'Sales RAW DATA'!$E:$E,Incentive_Calc!AE$5),"")</f>
        <v>1.0154145465429512</v>
      </c>
      <c r="AF157" s="44">
        <f>IFERROR(SUMIFS('Sales RAW DATA'!$G:$G,'Sales RAW DATA'!$I:$I,Incentive_Calc!$A157,'Sales RAW DATA'!$D:$D,"B3",'Sales RAW DATA'!$E:$E,Incentive_Calc!AF$5)/SUMIFS('Sales RAW DATA'!$F:$F,'Sales RAW DATA'!$I:$I,Incentive_Calc!$A157,'Sales RAW DATA'!$D:$D,"B3",'Sales RAW DATA'!$E:$E,Incentive_Calc!AF$5),"")</f>
        <v>1.333599062133646</v>
      </c>
      <c r="AG157" s="44">
        <f>SUMIFS('Sales RAW DATA'!$G:$G,'Sales RAW DATA'!$I:$I,Incentive_Calc!$A157,'Sales RAW DATA'!$D:$D,"B3")/SUMIFS('Sales RAW DATA'!$F:$F,'Sales RAW DATA'!$I:$I,Incentive_Calc!$A157,'Sales RAW DATA'!$D:$D,"B3")</f>
        <v>1.0953516229876998</v>
      </c>
      <c r="AH157" s="44">
        <f>IFERROR(SUMIFS('Sales RAW DATA'!$G:$G,'Sales RAW DATA'!$I:$I,Incentive_Calc!$A157,'Sales RAW DATA'!$D:$D,"B4",'Sales RAW DATA'!$E:$E,Incentive_Calc!AH$5)/SUMIFS('Sales RAW DATA'!$F:$F,'Sales RAW DATA'!$I:$I,Incentive_Calc!$A157,'Sales RAW DATA'!$D:$D,"B4",'Sales RAW DATA'!$E:$E,Incentive_Calc!AH$5),"")</f>
        <v>2.074244692694537</v>
      </c>
      <c r="AI157" s="44">
        <f>IFERROR(SUMIFS('Sales RAW DATA'!$G:$G,'Sales RAW DATA'!$I:$I,Incentive_Calc!$A157,'Sales RAW DATA'!$D:$D,"B4",'Sales RAW DATA'!$E:$E,Incentive_Calc!AI$5)/SUMIFS('Sales RAW DATA'!$F:$F,'Sales RAW DATA'!$I:$I,Incentive_Calc!$A157,'Sales RAW DATA'!$D:$D,"B4",'Sales RAW DATA'!$E:$E,Incentive_Calc!AI$5),"")</f>
        <v>2.4977019835510403</v>
      </c>
      <c r="AJ157" s="44">
        <f>IFERROR(SUMIFS('Sales RAW DATA'!$G:$G,'Sales RAW DATA'!$I:$I,Incentive_Calc!$A157,'Sales RAW DATA'!$D:$D,"B4",'Sales RAW DATA'!$E:$E,Incentive_Calc!AJ$5)/SUMIFS('Sales RAW DATA'!$F:$F,'Sales RAW DATA'!$I:$I,Incentive_Calc!$A157,'Sales RAW DATA'!$D:$D,"B4",'Sales RAW DATA'!$E:$E,Incentive_Calc!AJ$5),"")</f>
        <v>1.4586013009444709</v>
      </c>
      <c r="AK157" s="44">
        <f>SUMIFS('Sales RAW DATA'!$G:$G,'Sales RAW DATA'!$I:$I,Incentive_Calc!$A157,'Sales RAW DATA'!$D:$D,"B4")/SUMIFS('Sales RAW DATA'!$F:$F,'Sales RAW DATA'!$I:$I,Incentive_Calc!$A157,'Sales RAW DATA'!$D:$D,"B4")</f>
        <v>1.9941970690715312</v>
      </c>
      <c r="AL157" s="44">
        <f>IFERROR(SUMIFS('Sales RAW DATA'!$G:$G,'Sales RAW DATA'!$I:$I,Incentive_Calc!$A157,'Sales RAW DATA'!$D:$D,"B5",'Sales RAW DATA'!$E:$E,Incentive_Calc!AL$5)/SUMIFS('Sales RAW DATA'!$F:$F,'Sales RAW DATA'!$I:$I,Incentive_Calc!$A157,'Sales RAW DATA'!$D:$D,"B5",'Sales RAW DATA'!$E:$E,Incentive_Calc!AL$5),"")</f>
        <v>1.0211598268187085</v>
      </c>
      <c r="AM157" s="44">
        <f>IFERROR(SUMIFS('Sales RAW DATA'!$G:$G,'Sales RAW DATA'!$I:$I,Incentive_Calc!$A157,'Sales RAW DATA'!$D:$D,"B5",'Sales RAW DATA'!$E:$E,Incentive_Calc!AM$5)/SUMIFS('Sales RAW DATA'!$F:$F,'Sales RAW DATA'!$I:$I,Incentive_Calc!$A157,'Sales RAW DATA'!$D:$D,"B5",'Sales RAW DATA'!$E:$E,Incentive_Calc!AM$5),"")</f>
        <v>1.4113559322033897</v>
      </c>
      <c r="AN157" s="44">
        <f>IFERROR(SUMIFS('Sales RAW DATA'!$G:$G,'Sales RAW DATA'!$I:$I,Incentive_Calc!$A157,'Sales RAW DATA'!$D:$D,"B5",'Sales RAW DATA'!$E:$E,Incentive_Calc!AN$5)/SUMIFS('Sales RAW DATA'!$F:$F,'Sales RAW DATA'!$I:$I,Incentive_Calc!$A157,'Sales RAW DATA'!$D:$D,"B5",'Sales RAW DATA'!$E:$E,Incentive_Calc!AN$5),"")</f>
        <v>0.95769729059877207</v>
      </c>
      <c r="AO157" s="44">
        <f>SUMIFS('Sales RAW DATA'!$G:$G,'Sales RAW DATA'!$I:$I,Incentive_Calc!$A157,'Sales RAW DATA'!$D:$D,"B5")/SUMIFS('Sales RAW DATA'!$F:$F,'Sales RAW DATA'!$I:$I,Incentive_Calc!$A157,'Sales RAW DATA'!$D:$D,"B5")</f>
        <v>1.1326274782072052</v>
      </c>
      <c r="AP157" s="42">
        <f>SUM(SUMIFS('Sales RAW DATA'!$F$2:$F$22804,'Sales RAW DATA'!$I$2:$I$22804,Incentive_Calc!$A157,'Sales RAW DATA'!$D$2:$D$22804,"B1"),SUMIFS('Sales RAW DATA'!$F$2:$F$22804,'Sales RAW DATA'!$I$2:$I$22804,Incentive_Calc!$A157,'Sales RAW DATA'!$D$2:$D$22804,"B2"),SUMIFS('Sales RAW DATA'!$F$2:$F$22804,'Sales RAW DATA'!$I$2:$I$22804,Incentive_Calc!$A157,'Sales RAW DATA'!$D$2:$D$22804,"B3"),SUMIFS('Sales RAW DATA'!$F$2:$F$22804,'Sales RAW DATA'!$I$2:$I$22804,Incentive_Calc!$A157,'Sales RAW DATA'!$D$2:$D$22804,"B4"),SUMIFS('Sales RAW DATA'!$F$2:$F$22804,'Sales RAW DATA'!$I$2:$I$22804,Incentive_Calc!$A157,'Sales RAW DATA'!$D$2:$D$22804,"B5"))</f>
        <v>672930</v>
      </c>
      <c r="AQ157" s="42">
        <f>SUM(SUMIFS('Sales RAW DATA'!$G$2:$G$22804,'Sales RAW DATA'!$I$2:$I$22804,Incentive_Calc!$A157,'Sales RAW DATA'!$D$2:$D$22804,"B1"),SUMIFS('Sales RAW DATA'!$G$2:$G$22804,'Sales RAW DATA'!$I$2:$I$22804,Incentive_Calc!$A157,'Sales RAW DATA'!$D$2:$D$22804,"B2"),SUMIFS('Sales RAW DATA'!$G$2:$G$22804,'Sales RAW DATA'!$I$2:$I$22804,Incentive_Calc!$A157,'Sales RAW DATA'!$D$2:$D$22804,"B3"),SUMIFS('Sales RAW DATA'!$G$2:$G$22804,'Sales RAW DATA'!$I$2:$I$22804,Incentive_Calc!$A157,'Sales RAW DATA'!$D$2:$D$22804,"B4"),SUMIFS('Sales RAW DATA'!$G$2:$G$22804,'Sales RAW DATA'!$I$2:$I$22804,Incentive_Calc!$A157,'Sales RAW DATA'!$D$2:$D$22804,"B5"))</f>
        <v>664178</v>
      </c>
      <c r="AR157" s="45">
        <f t="shared" si="46"/>
        <v>98.69941895888131</v>
      </c>
      <c r="AS157" s="45">
        <f t="shared" si="47"/>
        <v>98</v>
      </c>
      <c r="AT157" s="46">
        <v>1.07</v>
      </c>
      <c r="AU157" s="46">
        <v>0.92</v>
      </c>
      <c r="AV157" s="43" t="str">
        <f t="shared" si="33"/>
        <v>Yes</v>
      </c>
      <c r="AW157" s="43" t="str">
        <f t="shared" si="34"/>
        <v>Yes</v>
      </c>
      <c r="AX157" s="43" t="str">
        <f t="shared" si="35"/>
        <v>Yes</v>
      </c>
      <c r="AY157" s="43" t="str">
        <f t="shared" si="48"/>
        <v>Yes</v>
      </c>
    </row>
    <row r="158" spans="1:51" x14ac:dyDescent="0.35">
      <c r="A158" s="21" t="s">
        <v>1032</v>
      </c>
      <c r="B158" s="21" t="s">
        <v>558</v>
      </c>
      <c r="C158" s="21" t="str">
        <f>_xlfn.XLOOKUP($A158,'Employee List'!$E:$E,'Employee List'!$D:$D,0)</f>
        <v>SF</v>
      </c>
      <c r="D158" s="42" t="str" cm="1">
        <f t="array" ref="D158">IFERROR(IF($G158="Yes",INDEX('Payment Plan'!$D$6:$D$42,MATCH(1,(Incentive_Calc!$C158='Payment Plan'!$B$6:$B$42)*(Incentive_Calc!$U158='Payment Plan'!$C$6:$C$42),0)),""),"")</f>
        <v/>
      </c>
      <c r="E158" s="42" t="str" cm="1">
        <f t="array" ref="E158">IFERROR(IF($H158="Yes",INDEX('Payment Plan'!$D$6:$D$42,MATCH(1,(Incentive_Calc!$C158='Payment Plan'!$B$6:$B$42)*(Incentive_Calc!$AS158='Payment Plan'!$C$6:$C$42),0)),""),"")</f>
        <v/>
      </c>
      <c r="F158" s="42">
        <f t="shared" si="36"/>
        <v>0</v>
      </c>
      <c r="G158" s="43" t="str">
        <f t="shared" si="37"/>
        <v>No</v>
      </c>
      <c r="H158" s="21" t="str">
        <f t="shared" si="38"/>
        <v>No</v>
      </c>
      <c r="I158" s="42">
        <f>IFERROR(SUMIFS('Sales RAW DATA'!$F$2:$F$30000,'Sales RAW DATA'!$I$2:$I$30000,Incentive_Calc!$A158,'Sales RAW DATA'!$E$2:$E$30000,Incentive_Calc!I$5),"")</f>
        <v>982689</v>
      </c>
      <c r="J158" s="42">
        <f>IFERROR(SUMIFS('Sales RAW DATA'!$F$2:$F$30000,'Sales RAW DATA'!$I$2:$I$30000,Incentive_Calc!$A158,'Sales RAW DATA'!$E$2:$E$30000,Incentive_Calc!J$5),"")</f>
        <v>988476</v>
      </c>
      <c r="K158" s="42">
        <f>IFERROR(SUMIFS('Sales RAW DATA'!$F$2:$F$30000,'Sales RAW DATA'!$I$2:$I$30000,Incentive_Calc!$A158,'Sales RAW DATA'!$E$2:$E$30000,Incentive_Calc!K$5),"")</f>
        <v>1000685</v>
      </c>
      <c r="L158" s="42">
        <f t="shared" si="39"/>
        <v>2971850</v>
      </c>
      <c r="M158" s="42">
        <f>IFERROR(SUMIFS('Sales RAW DATA'!$G$2:$G$30000,'Sales RAW DATA'!$I$2:$I$30000,Incentive_Calc!$A158,'Sales RAW DATA'!$E$2:$E$30000,Incentive_Calc!M$5),"")</f>
        <v>1010714</v>
      </c>
      <c r="N158" s="42">
        <f>IFERROR(SUMIFS('Sales RAW DATA'!$G$2:$G$30000,'Sales RAW DATA'!$I$2:$I$30000,Incentive_Calc!$A158,'Sales RAW DATA'!$E$2:$E$30000,Incentive_Calc!N$5),"")</f>
        <v>981271</v>
      </c>
      <c r="O158" s="42">
        <f>IFERROR(SUMIFS('Sales RAW DATA'!$G$2:$G$30000,'Sales RAW DATA'!$I$2:$I$30000,Incentive_Calc!$A158,'Sales RAW DATA'!$E$2:$E$30000,Incentive_Calc!O$5),"")</f>
        <v>998322</v>
      </c>
      <c r="P158" s="42">
        <f t="shared" si="40"/>
        <v>2990307</v>
      </c>
      <c r="Q158" s="44">
        <f t="shared" si="41"/>
        <v>1.0285186869904923</v>
      </c>
      <c r="R158" s="44">
        <f t="shared" si="42"/>
        <v>0.99271100158223369</v>
      </c>
      <c r="S158" s="44">
        <f t="shared" si="43"/>
        <v>0.99763861754698036</v>
      </c>
      <c r="T158" s="45">
        <f t="shared" si="44"/>
        <v>100.62106095529721</v>
      </c>
      <c r="U158" s="45">
        <f t="shared" si="45"/>
        <v>100</v>
      </c>
      <c r="V158" s="44">
        <f>IFERROR(SUMIFS('Sales RAW DATA'!$G:$G,'Sales RAW DATA'!$I:$I,Incentive_Calc!$A158,'Sales RAW DATA'!$D:$D,"B1",'Sales RAW DATA'!$E:$E,Incentive_Calc!V$5)/SUMIFS('Sales RAW DATA'!$F:$F,'Sales RAW DATA'!$I:$I,Incentive_Calc!$A158,'Sales RAW DATA'!$D:$D,"B1",'Sales RAW DATA'!$E:$E,Incentive_Calc!V$5),"")</f>
        <v>1.0102460180678396</v>
      </c>
      <c r="W158" s="44">
        <f>IFERROR(SUMIFS('Sales RAW DATA'!$G:$G,'Sales RAW DATA'!$I:$I,Incentive_Calc!$A158,'Sales RAW DATA'!$D:$D,"B1",'Sales RAW DATA'!$E:$E,Incentive_Calc!W$5)/SUMIFS('Sales RAW DATA'!$F:$F,'Sales RAW DATA'!$I:$I,Incentive_Calc!$A158,'Sales RAW DATA'!$D:$D,"B1",'Sales RAW DATA'!$E:$E,Incentive_Calc!W$5),"")</f>
        <v>0.8773568848459633</v>
      </c>
      <c r="X158" s="44">
        <f>IFERROR(SUMIFS('Sales RAW DATA'!$G:$G,'Sales RAW DATA'!$I:$I,Incentive_Calc!$A158,'Sales RAW DATA'!$D:$D,"B1",'Sales RAW DATA'!$E:$E,Incentive_Calc!X$5)/SUMIFS('Sales RAW DATA'!$F:$F,'Sales RAW DATA'!$I:$I,Incentive_Calc!$A158,'Sales RAW DATA'!$D:$D,"B1",'Sales RAW DATA'!$E:$E,Incentive_Calc!X$5),"")</f>
        <v>0.9317660071792303</v>
      </c>
      <c r="Y158" s="44">
        <f>SUMIFS('Sales RAW DATA'!$G:$G,'Sales RAW DATA'!$I:$I,Incentive_Calc!$A158,'Sales RAW DATA'!$D:$D,"B1")/SUMIFS('Sales RAW DATA'!$F:$F,'Sales RAW DATA'!$I:$I,Incentive_Calc!$A158,'Sales RAW DATA'!$D:$D,"B1")</f>
        <v>0.94001393283591805</v>
      </c>
      <c r="Z158" s="44">
        <f>IFERROR(SUMIFS('Sales RAW DATA'!$G:$G,'Sales RAW DATA'!$I:$I,Incentive_Calc!$A158,'Sales RAW DATA'!$D:$D,"B2",'Sales RAW DATA'!$E:$E,Incentive_Calc!Z$5)/SUMIFS('Sales RAW DATA'!$F:$F,'Sales RAW DATA'!$I:$I,Incentive_Calc!$A158,'Sales RAW DATA'!$D:$D,"B2",'Sales RAW DATA'!$E:$E,Incentive_Calc!Z$5),"")</f>
        <v>0.81346472869494524</v>
      </c>
      <c r="AA158" s="44">
        <f>IFERROR(SUMIFS('Sales RAW DATA'!$G:$G,'Sales RAW DATA'!$I:$I,Incentive_Calc!$A158,'Sales RAW DATA'!$D:$D,"B2",'Sales RAW DATA'!$E:$E,Incentive_Calc!AA$5)/SUMIFS('Sales RAW DATA'!$F:$F,'Sales RAW DATA'!$I:$I,Incentive_Calc!$A158,'Sales RAW DATA'!$D:$D,"B2",'Sales RAW DATA'!$E:$E,Incentive_Calc!AA$5),"")</f>
        <v>0.91387643996398149</v>
      </c>
      <c r="AB158" s="44">
        <f>IFERROR(SUMIFS('Sales RAW DATA'!$G:$G,'Sales RAW DATA'!$I:$I,Incentive_Calc!$A158,'Sales RAW DATA'!$D:$D,"B2",'Sales RAW DATA'!$E:$E,Incentive_Calc!AB$5)/SUMIFS('Sales RAW DATA'!$F:$F,'Sales RAW DATA'!$I:$I,Incentive_Calc!$A158,'Sales RAW DATA'!$D:$D,"B2",'Sales RAW DATA'!$E:$E,Incentive_Calc!AB$5),"")</f>
        <v>0.74275003685529561</v>
      </c>
      <c r="AC158" s="44">
        <f>SUMIFS('Sales RAW DATA'!$G:$G,'Sales RAW DATA'!$I:$I,Incentive_Calc!$A158,'Sales RAW DATA'!$D:$D,"B2")/SUMIFS('Sales RAW DATA'!$F:$F,'Sales RAW DATA'!$I:$I,Incentive_Calc!$A158,'Sales RAW DATA'!$D:$D,"B2")</f>
        <v>0.82403062921523251</v>
      </c>
      <c r="AD158" s="44">
        <f>IFERROR(SUMIFS('Sales RAW DATA'!$G:$G,'Sales RAW DATA'!$I:$I,Incentive_Calc!$A158,'Sales RAW DATA'!$D:$D,"B3",'Sales RAW DATA'!$E:$E,Incentive_Calc!AD$5)/SUMIFS('Sales RAW DATA'!$F:$F,'Sales RAW DATA'!$I:$I,Incentive_Calc!$A158,'Sales RAW DATA'!$D:$D,"B3",'Sales RAW DATA'!$E:$E,Incentive_Calc!AD$5),"")</f>
        <v>1.0831923030795678</v>
      </c>
      <c r="AE158" s="44">
        <f>IFERROR(SUMIFS('Sales RAW DATA'!$G:$G,'Sales RAW DATA'!$I:$I,Incentive_Calc!$A158,'Sales RAW DATA'!$D:$D,"B3",'Sales RAW DATA'!$E:$E,Incentive_Calc!AE$5)/SUMIFS('Sales RAW DATA'!$F:$F,'Sales RAW DATA'!$I:$I,Incentive_Calc!$A158,'Sales RAW DATA'!$D:$D,"B3",'Sales RAW DATA'!$E:$E,Incentive_Calc!AE$5),"")</f>
        <v>0.90995664604109905</v>
      </c>
      <c r="AF158" s="44">
        <f>IFERROR(SUMIFS('Sales RAW DATA'!$G:$G,'Sales RAW DATA'!$I:$I,Incentive_Calc!$A158,'Sales RAW DATA'!$D:$D,"B3",'Sales RAW DATA'!$E:$E,Incentive_Calc!AF$5)/SUMIFS('Sales RAW DATA'!$F:$F,'Sales RAW DATA'!$I:$I,Incentive_Calc!$A158,'Sales RAW DATA'!$D:$D,"B3",'Sales RAW DATA'!$E:$E,Incentive_Calc!AF$5),"")</f>
        <v>1.3677720281048233</v>
      </c>
      <c r="AG158" s="44">
        <f>SUMIFS('Sales RAW DATA'!$G:$G,'Sales RAW DATA'!$I:$I,Incentive_Calc!$A158,'Sales RAW DATA'!$D:$D,"B3")/SUMIFS('Sales RAW DATA'!$F:$F,'Sales RAW DATA'!$I:$I,Incentive_Calc!$A158,'Sales RAW DATA'!$D:$D,"B3")</f>
        <v>1.1305442211786041</v>
      </c>
      <c r="AH158" s="44">
        <f>IFERROR(SUMIFS('Sales RAW DATA'!$G:$G,'Sales RAW DATA'!$I:$I,Incentive_Calc!$A158,'Sales RAW DATA'!$D:$D,"B4",'Sales RAW DATA'!$E:$E,Incentive_Calc!AH$5)/SUMIFS('Sales RAW DATA'!$F:$F,'Sales RAW DATA'!$I:$I,Incentive_Calc!$A158,'Sales RAW DATA'!$D:$D,"B4",'Sales RAW DATA'!$E:$E,Incentive_Calc!AH$5),"")</f>
        <v>1.2647082026704535</v>
      </c>
      <c r="AI158" s="44">
        <f>IFERROR(SUMIFS('Sales RAW DATA'!$G:$G,'Sales RAW DATA'!$I:$I,Incentive_Calc!$A158,'Sales RAW DATA'!$D:$D,"B4",'Sales RAW DATA'!$E:$E,Incentive_Calc!AI$5)/SUMIFS('Sales RAW DATA'!$F:$F,'Sales RAW DATA'!$I:$I,Incentive_Calc!$A158,'Sales RAW DATA'!$D:$D,"B4",'Sales RAW DATA'!$E:$E,Incentive_Calc!AI$5),"")</f>
        <v>1.1043908934584452</v>
      </c>
      <c r="AJ158" s="44">
        <f>IFERROR(SUMIFS('Sales RAW DATA'!$G:$G,'Sales RAW DATA'!$I:$I,Incentive_Calc!$A158,'Sales RAW DATA'!$D:$D,"B4",'Sales RAW DATA'!$E:$E,Incentive_Calc!AJ$5)/SUMIFS('Sales RAW DATA'!$F:$F,'Sales RAW DATA'!$I:$I,Incentive_Calc!$A158,'Sales RAW DATA'!$D:$D,"B4",'Sales RAW DATA'!$E:$E,Incentive_Calc!AJ$5),"")</f>
        <v>0.87971798108758303</v>
      </c>
      <c r="AK158" s="44">
        <f>SUMIFS('Sales RAW DATA'!$G:$G,'Sales RAW DATA'!$I:$I,Incentive_Calc!$A158,'Sales RAW DATA'!$D:$D,"B4")/SUMIFS('Sales RAW DATA'!$F:$F,'Sales RAW DATA'!$I:$I,Incentive_Calc!$A158,'Sales RAW DATA'!$D:$D,"B4")</f>
        <v>1.0808222043443283</v>
      </c>
      <c r="AL158" s="44">
        <f>IFERROR(SUMIFS('Sales RAW DATA'!$G:$G,'Sales RAW DATA'!$I:$I,Incentive_Calc!$A158,'Sales RAW DATA'!$D:$D,"B5",'Sales RAW DATA'!$E:$E,Incentive_Calc!AL$5)/SUMIFS('Sales RAW DATA'!$F:$F,'Sales RAW DATA'!$I:$I,Incentive_Calc!$A158,'Sales RAW DATA'!$D:$D,"B5",'Sales RAW DATA'!$E:$E,Incentive_Calc!AL$5),"")</f>
        <v>0.88899000447560794</v>
      </c>
      <c r="AM158" s="44">
        <f>IFERROR(SUMIFS('Sales RAW DATA'!$G:$G,'Sales RAW DATA'!$I:$I,Incentive_Calc!$A158,'Sales RAW DATA'!$D:$D,"B5",'Sales RAW DATA'!$E:$E,Incentive_Calc!AM$5)/SUMIFS('Sales RAW DATA'!$F:$F,'Sales RAW DATA'!$I:$I,Incentive_Calc!$A158,'Sales RAW DATA'!$D:$D,"B5",'Sales RAW DATA'!$E:$E,Incentive_Calc!AM$5),"")</f>
        <v>1.0425322037832192</v>
      </c>
      <c r="AN158" s="44">
        <f>IFERROR(SUMIFS('Sales RAW DATA'!$G:$G,'Sales RAW DATA'!$I:$I,Incentive_Calc!$A158,'Sales RAW DATA'!$D:$D,"B5",'Sales RAW DATA'!$E:$E,Incentive_Calc!AN$5)/SUMIFS('Sales RAW DATA'!$F:$F,'Sales RAW DATA'!$I:$I,Incentive_Calc!$A158,'Sales RAW DATA'!$D:$D,"B5",'Sales RAW DATA'!$E:$E,Incentive_Calc!AN$5),"")</f>
        <v>0.8208427282976325</v>
      </c>
      <c r="AO158" s="44">
        <f>SUMIFS('Sales RAW DATA'!$G:$G,'Sales RAW DATA'!$I:$I,Incentive_Calc!$A158,'Sales RAW DATA'!$D:$D,"B5")/SUMIFS('Sales RAW DATA'!$F:$F,'Sales RAW DATA'!$I:$I,Incentive_Calc!$A158,'Sales RAW DATA'!$D:$D,"B5")</f>
        <v>0.91677217942646161</v>
      </c>
      <c r="AP158" s="42">
        <f>SUM(SUMIFS('Sales RAW DATA'!$F$2:$F$22804,'Sales RAW DATA'!$I$2:$I$22804,Incentive_Calc!$A158,'Sales RAW DATA'!$D$2:$D$22804,"B1"),SUMIFS('Sales RAW DATA'!$F$2:$F$22804,'Sales RAW DATA'!$I$2:$I$22804,Incentive_Calc!$A158,'Sales RAW DATA'!$D$2:$D$22804,"B2"),SUMIFS('Sales RAW DATA'!$F$2:$F$22804,'Sales RAW DATA'!$I$2:$I$22804,Incentive_Calc!$A158,'Sales RAW DATA'!$D$2:$D$22804,"B3"),SUMIFS('Sales RAW DATA'!$F$2:$F$22804,'Sales RAW DATA'!$I$2:$I$22804,Incentive_Calc!$A158,'Sales RAW DATA'!$D$2:$D$22804,"B4"),SUMIFS('Sales RAW DATA'!$F$2:$F$22804,'Sales RAW DATA'!$I$2:$I$22804,Incentive_Calc!$A158,'Sales RAW DATA'!$D$2:$D$22804,"B5"))</f>
        <v>1885824</v>
      </c>
      <c r="AQ158" s="42">
        <f>SUM(SUMIFS('Sales RAW DATA'!$G$2:$G$22804,'Sales RAW DATA'!$I$2:$I$22804,Incentive_Calc!$A158,'Sales RAW DATA'!$D$2:$D$22804,"B1"),SUMIFS('Sales RAW DATA'!$G$2:$G$22804,'Sales RAW DATA'!$I$2:$I$22804,Incentive_Calc!$A158,'Sales RAW DATA'!$D$2:$D$22804,"B2"),SUMIFS('Sales RAW DATA'!$G$2:$G$22804,'Sales RAW DATA'!$I$2:$I$22804,Incentive_Calc!$A158,'Sales RAW DATA'!$D$2:$D$22804,"B3"),SUMIFS('Sales RAW DATA'!$G$2:$G$22804,'Sales RAW DATA'!$I$2:$I$22804,Incentive_Calc!$A158,'Sales RAW DATA'!$D$2:$D$22804,"B4"),SUMIFS('Sales RAW DATA'!$G$2:$G$22804,'Sales RAW DATA'!$I$2:$I$22804,Incentive_Calc!$A158,'Sales RAW DATA'!$D$2:$D$22804,"B5"))</f>
        <v>1911719</v>
      </c>
      <c r="AR158" s="45">
        <f t="shared" si="46"/>
        <v>101.37313980519922</v>
      </c>
      <c r="AS158" s="45">
        <f t="shared" si="47"/>
        <v>101</v>
      </c>
      <c r="AT158" s="46">
        <v>0.91</v>
      </c>
      <c r="AU158" s="46">
        <v>0.82</v>
      </c>
      <c r="AV158" s="43" t="str">
        <f t="shared" si="33"/>
        <v>Yes</v>
      </c>
      <c r="AW158" s="43" t="str">
        <f t="shared" si="34"/>
        <v>Yes</v>
      </c>
      <c r="AX158" s="43" t="str">
        <f t="shared" si="35"/>
        <v>Yes</v>
      </c>
      <c r="AY158" s="43" t="str">
        <f t="shared" si="48"/>
        <v>Yes</v>
      </c>
    </row>
    <row r="159" spans="1:51" x14ac:dyDescent="0.35">
      <c r="A159" s="21" t="s">
        <v>1033</v>
      </c>
      <c r="B159" s="21" t="s">
        <v>559</v>
      </c>
      <c r="C159" s="21" t="str">
        <f>_xlfn.XLOOKUP($A159,'Employee List'!$E:$E,'Employee List'!$D:$D,0)</f>
        <v>SF</v>
      </c>
      <c r="D159" s="42" cm="1">
        <f t="array" ref="D159">IFERROR(IF($G159="Yes",INDEX('Payment Plan'!$D$6:$D$42,MATCH(1,(Incentive_Calc!$C159='Payment Plan'!$B$6:$B$42)*(Incentive_Calc!$U159='Payment Plan'!$C$6:$C$42),0)),""),"")</f>
        <v>28940.625</v>
      </c>
      <c r="E159" s="42" t="str" cm="1">
        <f t="array" ref="E159">IFERROR(IF($H159="Yes",INDEX('Payment Plan'!$D$6:$D$42,MATCH(1,(Incentive_Calc!$C159='Payment Plan'!$B$6:$B$42)*(Incentive_Calc!$AS159='Payment Plan'!$C$6:$C$42),0)),""),"")</f>
        <v/>
      </c>
      <c r="F159" s="42">
        <f t="shared" si="36"/>
        <v>28940.625</v>
      </c>
      <c r="G159" s="43" t="str">
        <f t="shared" si="37"/>
        <v>Yes</v>
      </c>
      <c r="H159" s="21" t="str">
        <f t="shared" si="38"/>
        <v>No</v>
      </c>
      <c r="I159" s="42">
        <f>IFERROR(SUMIFS('Sales RAW DATA'!$F$2:$F$30000,'Sales RAW DATA'!$I$2:$I$30000,Incentive_Calc!$A159,'Sales RAW DATA'!$E$2:$E$30000,Incentive_Calc!I$5),"")</f>
        <v>742941</v>
      </c>
      <c r="J159" s="42">
        <f>IFERROR(SUMIFS('Sales RAW DATA'!$F$2:$F$30000,'Sales RAW DATA'!$I$2:$I$30000,Incentive_Calc!$A159,'Sales RAW DATA'!$E$2:$E$30000,Incentive_Calc!J$5),"")</f>
        <v>744888</v>
      </c>
      <c r="K159" s="42">
        <f>IFERROR(SUMIFS('Sales RAW DATA'!$F$2:$F$30000,'Sales RAW DATA'!$I$2:$I$30000,Incentive_Calc!$A159,'Sales RAW DATA'!$E$2:$E$30000,Incentive_Calc!K$5),"")</f>
        <v>734483</v>
      </c>
      <c r="L159" s="42">
        <f t="shared" si="39"/>
        <v>2222312</v>
      </c>
      <c r="M159" s="42">
        <f>IFERROR(SUMIFS('Sales RAW DATA'!$G$2:$G$30000,'Sales RAW DATA'!$I$2:$I$30000,Incentive_Calc!$A159,'Sales RAW DATA'!$E$2:$E$30000,Incentive_Calc!M$5),"")</f>
        <v>782399</v>
      </c>
      <c r="N159" s="42">
        <f>IFERROR(SUMIFS('Sales RAW DATA'!$G$2:$G$30000,'Sales RAW DATA'!$I$2:$I$30000,Incentive_Calc!$A159,'Sales RAW DATA'!$E$2:$E$30000,Incentive_Calc!N$5),"")</f>
        <v>752325</v>
      </c>
      <c r="O159" s="42">
        <f>IFERROR(SUMIFS('Sales RAW DATA'!$G$2:$G$30000,'Sales RAW DATA'!$I$2:$I$30000,Incentive_Calc!$A159,'Sales RAW DATA'!$E$2:$E$30000,Incentive_Calc!O$5),"")</f>
        <v>756390</v>
      </c>
      <c r="P159" s="42">
        <f t="shared" si="40"/>
        <v>2291114</v>
      </c>
      <c r="Q159" s="44">
        <f t="shared" si="41"/>
        <v>1.0531105430983079</v>
      </c>
      <c r="R159" s="44">
        <f t="shared" si="42"/>
        <v>1.0099840512936173</v>
      </c>
      <c r="S159" s="44">
        <f t="shared" si="43"/>
        <v>1.029826422122772</v>
      </c>
      <c r="T159" s="45">
        <f t="shared" si="44"/>
        <v>103.09596492301711</v>
      </c>
      <c r="U159" s="45">
        <f t="shared" si="45"/>
        <v>103</v>
      </c>
      <c r="V159" s="44">
        <f>IFERROR(SUMIFS('Sales RAW DATA'!$G:$G,'Sales RAW DATA'!$I:$I,Incentive_Calc!$A159,'Sales RAW DATA'!$D:$D,"B1",'Sales RAW DATA'!$E:$E,Incentive_Calc!V$5)/SUMIFS('Sales RAW DATA'!$F:$F,'Sales RAW DATA'!$I:$I,Incentive_Calc!$A159,'Sales RAW DATA'!$D:$D,"B1",'Sales RAW DATA'!$E:$E,Incentive_Calc!V$5),"")</f>
        <v>1.1887930620669793</v>
      </c>
      <c r="W159" s="44">
        <f>IFERROR(SUMIFS('Sales RAW DATA'!$G:$G,'Sales RAW DATA'!$I:$I,Incentive_Calc!$A159,'Sales RAW DATA'!$D:$D,"B1",'Sales RAW DATA'!$E:$E,Incentive_Calc!W$5)/SUMIFS('Sales RAW DATA'!$F:$F,'Sales RAW DATA'!$I:$I,Incentive_Calc!$A159,'Sales RAW DATA'!$D:$D,"B1",'Sales RAW DATA'!$E:$E,Incentive_Calc!W$5),"")</f>
        <v>0.98834833231857344</v>
      </c>
      <c r="X159" s="44">
        <f>IFERROR(SUMIFS('Sales RAW DATA'!$G:$G,'Sales RAW DATA'!$I:$I,Incentive_Calc!$A159,'Sales RAW DATA'!$D:$D,"B1",'Sales RAW DATA'!$E:$E,Incentive_Calc!X$5)/SUMIFS('Sales RAW DATA'!$F:$F,'Sales RAW DATA'!$I:$I,Incentive_Calc!$A159,'Sales RAW DATA'!$D:$D,"B1",'Sales RAW DATA'!$E:$E,Incentive_Calc!X$5),"")</f>
        <v>0.88880908042919216</v>
      </c>
      <c r="Y159" s="44">
        <f>SUMIFS('Sales RAW DATA'!$G:$G,'Sales RAW DATA'!$I:$I,Incentive_Calc!$A159,'Sales RAW DATA'!$D:$D,"B1")/SUMIFS('Sales RAW DATA'!$F:$F,'Sales RAW DATA'!$I:$I,Incentive_Calc!$A159,'Sales RAW DATA'!$D:$D,"B1")</f>
        <v>1.0270144074976024</v>
      </c>
      <c r="Z159" s="44">
        <f>IFERROR(SUMIFS('Sales RAW DATA'!$G:$G,'Sales RAW DATA'!$I:$I,Incentive_Calc!$A159,'Sales RAW DATA'!$D:$D,"B2",'Sales RAW DATA'!$E:$E,Incentive_Calc!Z$5)/SUMIFS('Sales RAW DATA'!$F:$F,'Sales RAW DATA'!$I:$I,Incentive_Calc!$A159,'Sales RAW DATA'!$D:$D,"B2",'Sales RAW DATA'!$E:$E,Incentive_Calc!Z$5),"")</f>
        <v>1.0968141310177209</v>
      </c>
      <c r="AA159" s="44">
        <f>IFERROR(SUMIFS('Sales RAW DATA'!$G:$G,'Sales RAW DATA'!$I:$I,Incentive_Calc!$A159,'Sales RAW DATA'!$D:$D,"B2",'Sales RAW DATA'!$E:$E,Incentive_Calc!AA$5)/SUMIFS('Sales RAW DATA'!$F:$F,'Sales RAW DATA'!$I:$I,Incentive_Calc!$A159,'Sales RAW DATA'!$D:$D,"B2",'Sales RAW DATA'!$E:$E,Incentive_Calc!AA$5),"")</f>
        <v>0.94334179361679871</v>
      </c>
      <c r="AB159" s="44">
        <f>IFERROR(SUMIFS('Sales RAW DATA'!$G:$G,'Sales RAW DATA'!$I:$I,Incentive_Calc!$A159,'Sales RAW DATA'!$D:$D,"B2",'Sales RAW DATA'!$E:$E,Incentive_Calc!AB$5)/SUMIFS('Sales RAW DATA'!$F:$F,'Sales RAW DATA'!$I:$I,Incentive_Calc!$A159,'Sales RAW DATA'!$D:$D,"B2",'Sales RAW DATA'!$E:$E,Incentive_Calc!AB$5),"")</f>
        <v>1.0258475647976071</v>
      </c>
      <c r="AC159" s="44">
        <f>SUMIFS('Sales RAW DATA'!$G:$G,'Sales RAW DATA'!$I:$I,Incentive_Calc!$A159,'Sales RAW DATA'!$D:$D,"B2")/SUMIFS('Sales RAW DATA'!$F:$F,'Sales RAW DATA'!$I:$I,Incentive_Calc!$A159,'Sales RAW DATA'!$D:$D,"B2")</f>
        <v>1.0211198984373986</v>
      </c>
      <c r="AD159" s="44">
        <f>IFERROR(SUMIFS('Sales RAW DATA'!$G:$G,'Sales RAW DATA'!$I:$I,Incentive_Calc!$A159,'Sales RAW DATA'!$D:$D,"B3",'Sales RAW DATA'!$E:$E,Incentive_Calc!AD$5)/SUMIFS('Sales RAW DATA'!$F:$F,'Sales RAW DATA'!$I:$I,Incentive_Calc!$A159,'Sales RAW DATA'!$D:$D,"B3",'Sales RAW DATA'!$E:$E,Incentive_Calc!AD$5),"")</f>
        <v>0.9294638347643478</v>
      </c>
      <c r="AE159" s="44">
        <f>IFERROR(SUMIFS('Sales RAW DATA'!$G:$G,'Sales RAW DATA'!$I:$I,Incentive_Calc!$A159,'Sales RAW DATA'!$D:$D,"B3",'Sales RAW DATA'!$E:$E,Incentive_Calc!AE$5)/SUMIFS('Sales RAW DATA'!$F:$F,'Sales RAW DATA'!$I:$I,Incentive_Calc!$A159,'Sales RAW DATA'!$D:$D,"B3",'Sales RAW DATA'!$E:$E,Incentive_Calc!AE$5),"")</f>
        <v>1.0080047276243687</v>
      </c>
      <c r="AF159" s="44">
        <f>IFERROR(SUMIFS('Sales RAW DATA'!$G:$G,'Sales RAW DATA'!$I:$I,Incentive_Calc!$A159,'Sales RAW DATA'!$D:$D,"B3",'Sales RAW DATA'!$E:$E,Incentive_Calc!AF$5)/SUMIFS('Sales RAW DATA'!$F:$F,'Sales RAW DATA'!$I:$I,Incentive_Calc!$A159,'Sales RAW DATA'!$D:$D,"B3",'Sales RAW DATA'!$E:$E,Incentive_Calc!AF$5),"")</f>
        <v>1.7140261672214703</v>
      </c>
      <c r="AG159" s="44">
        <f>SUMIFS('Sales RAW DATA'!$G:$G,'Sales RAW DATA'!$I:$I,Incentive_Calc!$A159,'Sales RAW DATA'!$D:$D,"B3")/SUMIFS('Sales RAW DATA'!$F:$F,'Sales RAW DATA'!$I:$I,Incentive_Calc!$A159,'Sales RAW DATA'!$D:$D,"B3")</f>
        <v>1.2323946397358709</v>
      </c>
      <c r="AH159" s="44">
        <f>IFERROR(SUMIFS('Sales RAW DATA'!$G:$G,'Sales RAW DATA'!$I:$I,Incentive_Calc!$A159,'Sales RAW DATA'!$D:$D,"B4",'Sales RAW DATA'!$E:$E,Incentive_Calc!AH$5)/SUMIFS('Sales RAW DATA'!$F:$F,'Sales RAW DATA'!$I:$I,Incentive_Calc!$A159,'Sales RAW DATA'!$D:$D,"B4",'Sales RAW DATA'!$E:$E,Incentive_Calc!AH$5),"")</f>
        <v>1.2293176595368569</v>
      </c>
      <c r="AI159" s="44">
        <f>IFERROR(SUMIFS('Sales RAW DATA'!$G:$G,'Sales RAW DATA'!$I:$I,Incentive_Calc!$A159,'Sales RAW DATA'!$D:$D,"B4",'Sales RAW DATA'!$E:$E,Incentive_Calc!AI$5)/SUMIFS('Sales RAW DATA'!$F:$F,'Sales RAW DATA'!$I:$I,Incentive_Calc!$A159,'Sales RAW DATA'!$D:$D,"B4",'Sales RAW DATA'!$E:$E,Incentive_Calc!AI$5),"")</f>
        <v>0.9563596690608237</v>
      </c>
      <c r="AJ159" s="44">
        <f>IFERROR(SUMIFS('Sales RAW DATA'!$G:$G,'Sales RAW DATA'!$I:$I,Incentive_Calc!$A159,'Sales RAW DATA'!$D:$D,"B4",'Sales RAW DATA'!$E:$E,Incentive_Calc!AJ$5)/SUMIFS('Sales RAW DATA'!$F:$F,'Sales RAW DATA'!$I:$I,Incentive_Calc!$A159,'Sales RAW DATA'!$D:$D,"B4",'Sales RAW DATA'!$E:$E,Incentive_Calc!AJ$5),"")</f>
        <v>0.81891539998788832</v>
      </c>
      <c r="AK159" s="44">
        <f>SUMIFS('Sales RAW DATA'!$G:$G,'Sales RAW DATA'!$I:$I,Incentive_Calc!$A159,'Sales RAW DATA'!$D:$D,"B4")/SUMIFS('Sales RAW DATA'!$F:$F,'Sales RAW DATA'!$I:$I,Incentive_Calc!$A159,'Sales RAW DATA'!$D:$D,"B4")</f>
        <v>1.0036312709448307</v>
      </c>
      <c r="AL159" s="44">
        <f>IFERROR(SUMIFS('Sales RAW DATA'!$G:$G,'Sales RAW DATA'!$I:$I,Incentive_Calc!$A159,'Sales RAW DATA'!$D:$D,"B5",'Sales RAW DATA'!$E:$E,Incentive_Calc!AL$5)/SUMIFS('Sales RAW DATA'!$F:$F,'Sales RAW DATA'!$I:$I,Incentive_Calc!$A159,'Sales RAW DATA'!$D:$D,"B5",'Sales RAW DATA'!$E:$E,Incentive_Calc!AL$5),"")</f>
        <v>0.68327450448004345</v>
      </c>
      <c r="AM159" s="44">
        <f>IFERROR(SUMIFS('Sales RAW DATA'!$G:$G,'Sales RAW DATA'!$I:$I,Incentive_Calc!$A159,'Sales RAW DATA'!$D:$D,"B5",'Sales RAW DATA'!$E:$E,Incentive_Calc!AM$5)/SUMIFS('Sales RAW DATA'!$F:$F,'Sales RAW DATA'!$I:$I,Incentive_Calc!$A159,'Sales RAW DATA'!$D:$D,"B5",'Sales RAW DATA'!$E:$E,Incentive_Calc!AM$5),"")</f>
        <v>0.82340241796200342</v>
      </c>
      <c r="AN159" s="44">
        <f>IFERROR(SUMIFS('Sales RAW DATA'!$G:$G,'Sales RAW DATA'!$I:$I,Incentive_Calc!$A159,'Sales RAW DATA'!$D:$D,"B5",'Sales RAW DATA'!$E:$E,Incentive_Calc!AN$5)/SUMIFS('Sales RAW DATA'!$F:$F,'Sales RAW DATA'!$I:$I,Incentive_Calc!$A159,'Sales RAW DATA'!$D:$D,"B5",'Sales RAW DATA'!$E:$E,Incentive_Calc!AN$5),"")</f>
        <v>0.67816016029240156</v>
      </c>
      <c r="AO159" s="44">
        <f>SUMIFS('Sales RAW DATA'!$G:$G,'Sales RAW DATA'!$I:$I,Incentive_Calc!$A159,'Sales RAW DATA'!$D:$D,"B5")/SUMIFS('Sales RAW DATA'!$F:$F,'Sales RAW DATA'!$I:$I,Incentive_Calc!$A159,'Sales RAW DATA'!$D:$D,"B5")</f>
        <v>0.72768435154209421</v>
      </c>
      <c r="AP159" s="42">
        <f>SUM(SUMIFS('Sales RAW DATA'!$F$2:$F$22804,'Sales RAW DATA'!$I$2:$I$22804,Incentive_Calc!$A159,'Sales RAW DATA'!$D$2:$D$22804,"B1"),SUMIFS('Sales RAW DATA'!$F$2:$F$22804,'Sales RAW DATA'!$I$2:$I$22804,Incentive_Calc!$A159,'Sales RAW DATA'!$D$2:$D$22804,"B2"),SUMIFS('Sales RAW DATA'!$F$2:$F$22804,'Sales RAW DATA'!$I$2:$I$22804,Incentive_Calc!$A159,'Sales RAW DATA'!$D$2:$D$22804,"B3"),SUMIFS('Sales RAW DATA'!$F$2:$F$22804,'Sales RAW DATA'!$I$2:$I$22804,Incentive_Calc!$A159,'Sales RAW DATA'!$D$2:$D$22804,"B4"),SUMIFS('Sales RAW DATA'!$F$2:$F$22804,'Sales RAW DATA'!$I$2:$I$22804,Incentive_Calc!$A159,'Sales RAW DATA'!$D$2:$D$22804,"B5"))</f>
        <v>1461694</v>
      </c>
      <c r="AQ159" s="42">
        <f>SUM(SUMIFS('Sales RAW DATA'!$G$2:$G$22804,'Sales RAW DATA'!$I$2:$I$22804,Incentive_Calc!$A159,'Sales RAW DATA'!$D$2:$D$22804,"B1"),SUMIFS('Sales RAW DATA'!$G$2:$G$22804,'Sales RAW DATA'!$I$2:$I$22804,Incentive_Calc!$A159,'Sales RAW DATA'!$D$2:$D$22804,"B2"),SUMIFS('Sales RAW DATA'!$G$2:$G$22804,'Sales RAW DATA'!$I$2:$I$22804,Incentive_Calc!$A159,'Sales RAW DATA'!$D$2:$D$22804,"B3"),SUMIFS('Sales RAW DATA'!$G$2:$G$22804,'Sales RAW DATA'!$I$2:$I$22804,Incentive_Calc!$A159,'Sales RAW DATA'!$D$2:$D$22804,"B4"),SUMIFS('Sales RAW DATA'!$G$2:$G$22804,'Sales RAW DATA'!$I$2:$I$22804,Incentive_Calc!$A159,'Sales RAW DATA'!$D$2:$D$22804,"B5"))</f>
        <v>1500922</v>
      </c>
      <c r="AR159" s="45">
        <f t="shared" si="46"/>
        <v>102.68373544668037</v>
      </c>
      <c r="AS159" s="45">
        <f t="shared" si="47"/>
        <v>102</v>
      </c>
      <c r="AT159" s="46">
        <v>1.18</v>
      </c>
      <c r="AU159" s="46">
        <v>0.98</v>
      </c>
      <c r="AV159" s="43" t="str">
        <f t="shared" si="33"/>
        <v>Yes</v>
      </c>
      <c r="AW159" s="43" t="str">
        <f t="shared" si="34"/>
        <v>Yes</v>
      </c>
      <c r="AX159" s="43" t="str">
        <f t="shared" si="35"/>
        <v>Yes</v>
      </c>
      <c r="AY159" s="43" t="str">
        <f t="shared" si="48"/>
        <v>Yes</v>
      </c>
    </row>
    <row r="160" spans="1:51" x14ac:dyDescent="0.35">
      <c r="A160" s="21" t="s">
        <v>1034</v>
      </c>
      <c r="B160" s="21" t="s">
        <v>560</v>
      </c>
      <c r="C160" s="21" t="str">
        <f>_xlfn.XLOOKUP($A160,'Employee List'!$E:$E,'Employee List'!$D:$D,0)</f>
        <v>SF</v>
      </c>
      <c r="D160" s="42" t="str" cm="1">
        <f t="array" ref="D160">IFERROR(IF($G160="Yes",INDEX('Payment Plan'!$D$6:$D$42,MATCH(1,(Incentive_Calc!$C160='Payment Plan'!$B$6:$B$42)*(Incentive_Calc!$U160='Payment Plan'!$C$6:$C$42),0)),""),"")</f>
        <v/>
      </c>
      <c r="E160" s="42" t="str" cm="1">
        <f t="array" ref="E160">IFERROR(IF($H160="Yes",INDEX('Payment Plan'!$D$6:$D$42,MATCH(1,(Incentive_Calc!$C160='Payment Plan'!$B$6:$B$42)*(Incentive_Calc!$AS160='Payment Plan'!$C$6:$C$42),0)),""),"")</f>
        <v/>
      </c>
      <c r="F160" s="42">
        <f t="shared" si="36"/>
        <v>0</v>
      </c>
      <c r="G160" s="43" t="str">
        <f t="shared" si="37"/>
        <v>No</v>
      </c>
      <c r="H160" s="21" t="str">
        <f t="shared" si="38"/>
        <v>No</v>
      </c>
      <c r="I160" s="42">
        <f>IFERROR(SUMIFS('Sales RAW DATA'!$F$2:$F$30000,'Sales RAW DATA'!$I$2:$I$30000,Incentive_Calc!$A160,'Sales RAW DATA'!$E$2:$E$30000,Incentive_Calc!I$5),"")</f>
        <v>789115</v>
      </c>
      <c r="J160" s="42">
        <f>IFERROR(SUMIFS('Sales RAW DATA'!$F$2:$F$30000,'Sales RAW DATA'!$I$2:$I$30000,Incentive_Calc!$A160,'Sales RAW DATA'!$E$2:$E$30000,Incentive_Calc!J$5),"")</f>
        <v>812055</v>
      </c>
      <c r="K160" s="42">
        <f>IFERROR(SUMIFS('Sales RAW DATA'!$F$2:$F$30000,'Sales RAW DATA'!$I$2:$I$30000,Incentive_Calc!$A160,'Sales RAW DATA'!$E$2:$E$30000,Incentive_Calc!K$5),"")</f>
        <v>812822</v>
      </c>
      <c r="L160" s="42">
        <f t="shared" si="39"/>
        <v>2413992</v>
      </c>
      <c r="M160" s="42">
        <f>IFERROR(SUMIFS('Sales RAW DATA'!$G$2:$G$30000,'Sales RAW DATA'!$I$2:$I$30000,Incentive_Calc!$A160,'Sales RAW DATA'!$E$2:$E$30000,Incentive_Calc!M$5),"")</f>
        <v>822132</v>
      </c>
      <c r="N160" s="42">
        <f>IFERROR(SUMIFS('Sales RAW DATA'!$G$2:$G$30000,'Sales RAW DATA'!$I$2:$I$30000,Incentive_Calc!$A160,'Sales RAW DATA'!$E$2:$E$30000,Incentive_Calc!N$5),"")</f>
        <v>742759</v>
      </c>
      <c r="O160" s="42">
        <f>IFERROR(SUMIFS('Sales RAW DATA'!$G$2:$G$30000,'Sales RAW DATA'!$I$2:$I$30000,Incentive_Calc!$A160,'Sales RAW DATA'!$E$2:$E$30000,Incentive_Calc!O$5),"")</f>
        <v>685898</v>
      </c>
      <c r="P160" s="42">
        <f t="shared" si="40"/>
        <v>2250789</v>
      </c>
      <c r="Q160" s="44">
        <f t="shared" si="41"/>
        <v>1.0418405428866515</v>
      </c>
      <c r="R160" s="44">
        <f t="shared" si="42"/>
        <v>0.91466587854270953</v>
      </c>
      <c r="S160" s="44">
        <f t="shared" si="43"/>
        <v>0.84384773049942052</v>
      </c>
      <c r="T160" s="45">
        <f t="shared" si="44"/>
        <v>93.239289939651826</v>
      </c>
      <c r="U160" s="45">
        <f t="shared" si="45"/>
        <v>93</v>
      </c>
      <c r="V160" s="44">
        <f>IFERROR(SUMIFS('Sales RAW DATA'!$G:$G,'Sales RAW DATA'!$I:$I,Incentive_Calc!$A160,'Sales RAW DATA'!$D:$D,"B1",'Sales RAW DATA'!$E:$E,Incentive_Calc!V$5)/SUMIFS('Sales RAW DATA'!$F:$F,'Sales RAW DATA'!$I:$I,Incentive_Calc!$A160,'Sales RAW DATA'!$D:$D,"B1",'Sales RAW DATA'!$E:$E,Incentive_Calc!V$5),"")</f>
        <v>1.2045188202795838</v>
      </c>
      <c r="W160" s="44">
        <f>IFERROR(SUMIFS('Sales RAW DATA'!$G:$G,'Sales RAW DATA'!$I:$I,Incentive_Calc!$A160,'Sales RAW DATA'!$D:$D,"B1",'Sales RAW DATA'!$E:$E,Incentive_Calc!W$5)/SUMIFS('Sales RAW DATA'!$F:$F,'Sales RAW DATA'!$I:$I,Incentive_Calc!$A160,'Sales RAW DATA'!$D:$D,"B1",'Sales RAW DATA'!$E:$E,Incentive_Calc!W$5),"")</f>
        <v>0.89112497192822315</v>
      </c>
      <c r="X160" s="44">
        <f>IFERROR(SUMIFS('Sales RAW DATA'!$G:$G,'Sales RAW DATA'!$I:$I,Incentive_Calc!$A160,'Sales RAW DATA'!$D:$D,"B1",'Sales RAW DATA'!$E:$E,Incentive_Calc!X$5)/SUMIFS('Sales RAW DATA'!$F:$F,'Sales RAW DATA'!$I:$I,Incentive_Calc!$A160,'Sales RAW DATA'!$D:$D,"B1",'Sales RAW DATA'!$E:$E,Incentive_Calc!X$5),"")</f>
        <v>0.72726310457195131</v>
      </c>
      <c r="Y160" s="44">
        <f>SUMIFS('Sales RAW DATA'!$G:$G,'Sales RAW DATA'!$I:$I,Incentive_Calc!$A160,'Sales RAW DATA'!$D:$D,"B1")/SUMIFS('Sales RAW DATA'!$F:$F,'Sales RAW DATA'!$I:$I,Incentive_Calc!$A160,'Sales RAW DATA'!$D:$D,"B1")</f>
        <v>0.94734055669175987</v>
      </c>
      <c r="Z160" s="44">
        <f>IFERROR(SUMIFS('Sales RAW DATA'!$G:$G,'Sales RAW DATA'!$I:$I,Incentive_Calc!$A160,'Sales RAW DATA'!$D:$D,"B2",'Sales RAW DATA'!$E:$E,Incentive_Calc!Z$5)/SUMIFS('Sales RAW DATA'!$F:$F,'Sales RAW DATA'!$I:$I,Incentive_Calc!$A160,'Sales RAW DATA'!$D:$D,"B2",'Sales RAW DATA'!$E:$E,Incentive_Calc!Z$5),"")</f>
        <v>0.744153082919915</v>
      </c>
      <c r="AA160" s="44">
        <f>IFERROR(SUMIFS('Sales RAW DATA'!$G:$G,'Sales RAW DATA'!$I:$I,Incentive_Calc!$A160,'Sales RAW DATA'!$D:$D,"B2",'Sales RAW DATA'!$E:$E,Incentive_Calc!AA$5)/SUMIFS('Sales RAW DATA'!$F:$F,'Sales RAW DATA'!$I:$I,Incentive_Calc!$A160,'Sales RAW DATA'!$D:$D,"B2",'Sales RAW DATA'!$E:$E,Incentive_Calc!AA$5),"")</f>
        <v>0.71979868233775002</v>
      </c>
      <c r="AB160" s="44">
        <f>IFERROR(SUMIFS('Sales RAW DATA'!$G:$G,'Sales RAW DATA'!$I:$I,Incentive_Calc!$A160,'Sales RAW DATA'!$D:$D,"B2",'Sales RAW DATA'!$E:$E,Incentive_Calc!AB$5)/SUMIFS('Sales RAW DATA'!$F:$F,'Sales RAW DATA'!$I:$I,Incentive_Calc!$A160,'Sales RAW DATA'!$D:$D,"B2",'Sales RAW DATA'!$E:$E,Incentive_Calc!AB$5),"")</f>
        <v>0.74206490346995979</v>
      </c>
      <c r="AC160" s="44">
        <f>SUMIFS('Sales RAW DATA'!$G:$G,'Sales RAW DATA'!$I:$I,Incentive_Calc!$A160,'Sales RAW DATA'!$D:$D,"B2")/SUMIFS('Sales RAW DATA'!$F:$F,'Sales RAW DATA'!$I:$I,Incentive_Calc!$A160,'Sales RAW DATA'!$D:$D,"B2")</f>
        <v>0.73520687349889813</v>
      </c>
      <c r="AD160" s="44">
        <f>IFERROR(SUMIFS('Sales RAW DATA'!$G:$G,'Sales RAW DATA'!$I:$I,Incentive_Calc!$A160,'Sales RAW DATA'!$D:$D,"B3",'Sales RAW DATA'!$E:$E,Incentive_Calc!AD$5)/SUMIFS('Sales RAW DATA'!$F:$F,'Sales RAW DATA'!$I:$I,Incentive_Calc!$A160,'Sales RAW DATA'!$D:$D,"B3",'Sales RAW DATA'!$E:$E,Incentive_Calc!AD$5),"")</f>
        <v>0.81156802621077839</v>
      </c>
      <c r="AE160" s="44">
        <f>IFERROR(SUMIFS('Sales RAW DATA'!$G:$G,'Sales RAW DATA'!$I:$I,Incentive_Calc!$A160,'Sales RAW DATA'!$D:$D,"B3",'Sales RAW DATA'!$E:$E,Incentive_Calc!AE$5)/SUMIFS('Sales RAW DATA'!$F:$F,'Sales RAW DATA'!$I:$I,Incentive_Calc!$A160,'Sales RAW DATA'!$D:$D,"B3",'Sales RAW DATA'!$E:$E,Incentive_Calc!AE$5),"")</f>
        <v>0.96960640500116524</v>
      </c>
      <c r="AF160" s="44">
        <f>IFERROR(SUMIFS('Sales RAW DATA'!$G:$G,'Sales RAW DATA'!$I:$I,Incentive_Calc!$A160,'Sales RAW DATA'!$D:$D,"B3",'Sales RAW DATA'!$E:$E,Incentive_Calc!AF$5)/SUMIFS('Sales RAW DATA'!$F:$F,'Sales RAW DATA'!$I:$I,Incentive_Calc!$A160,'Sales RAW DATA'!$D:$D,"B3",'Sales RAW DATA'!$E:$E,Incentive_Calc!AF$5),"")</f>
        <v>0.86373759380295323</v>
      </c>
      <c r="AG160" s="44">
        <f>SUMIFS('Sales RAW DATA'!$G:$G,'Sales RAW DATA'!$I:$I,Incentive_Calc!$A160,'Sales RAW DATA'!$D:$D,"B3")/SUMIFS('Sales RAW DATA'!$F:$F,'Sales RAW DATA'!$I:$I,Incentive_Calc!$A160,'Sales RAW DATA'!$D:$D,"B3")</f>
        <v>0.88134405949318018</v>
      </c>
      <c r="AH160" s="44">
        <f>IFERROR(SUMIFS('Sales RAW DATA'!$G:$G,'Sales RAW DATA'!$I:$I,Incentive_Calc!$A160,'Sales RAW DATA'!$D:$D,"B4",'Sales RAW DATA'!$E:$E,Incentive_Calc!AH$5)/SUMIFS('Sales RAW DATA'!$F:$F,'Sales RAW DATA'!$I:$I,Incentive_Calc!$A160,'Sales RAW DATA'!$D:$D,"B4",'Sales RAW DATA'!$E:$E,Incentive_Calc!AH$5),"")</f>
        <v>1.4558377256029389</v>
      </c>
      <c r="AI160" s="44">
        <f>IFERROR(SUMIFS('Sales RAW DATA'!$G:$G,'Sales RAW DATA'!$I:$I,Incentive_Calc!$A160,'Sales RAW DATA'!$D:$D,"B4",'Sales RAW DATA'!$E:$E,Incentive_Calc!AI$5)/SUMIFS('Sales RAW DATA'!$F:$F,'Sales RAW DATA'!$I:$I,Incentive_Calc!$A160,'Sales RAW DATA'!$D:$D,"B4",'Sales RAW DATA'!$E:$E,Incentive_Calc!AI$5),"")</f>
        <v>1.4594485871271585</v>
      </c>
      <c r="AJ160" s="44">
        <f>IFERROR(SUMIFS('Sales RAW DATA'!$G:$G,'Sales RAW DATA'!$I:$I,Incentive_Calc!$A160,'Sales RAW DATA'!$D:$D,"B4",'Sales RAW DATA'!$E:$E,Incentive_Calc!AJ$5)/SUMIFS('Sales RAW DATA'!$F:$F,'Sales RAW DATA'!$I:$I,Incentive_Calc!$A160,'Sales RAW DATA'!$D:$D,"B4",'Sales RAW DATA'!$E:$E,Incentive_Calc!AJ$5),"")</f>
        <v>1.2639494435224514</v>
      </c>
      <c r="AK160" s="44">
        <f>SUMIFS('Sales RAW DATA'!$G:$G,'Sales RAW DATA'!$I:$I,Incentive_Calc!$A160,'Sales RAW DATA'!$D:$D,"B4")/SUMIFS('Sales RAW DATA'!$F:$F,'Sales RAW DATA'!$I:$I,Incentive_Calc!$A160,'Sales RAW DATA'!$D:$D,"B4")</f>
        <v>1.3907445854075642</v>
      </c>
      <c r="AL160" s="44">
        <f>IFERROR(SUMIFS('Sales RAW DATA'!$G:$G,'Sales RAW DATA'!$I:$I,Incentive_Calc!$A160,'Sales RAW DATA'!$D:$D,"B5",'Sales RAW DATA'!$E:$E,Incentive_Calc!AL$5)/SUMIFS('Sales RAW DATA'!$F:$F,'Sales RAW DATA'!$I:$I,Incentive_Calc!$A160,'Sales RAW DATA'!$D:$D,"B5",'Sales RAW DATA'!$E:$E,Incentive_Calc!AL$5),"")</f>
        <v>1.0072276394903268</v>
      </c>
      <c r="AM160" s="44">
        <f>IFERROR(SUMIFS('Sales RAW DATA'!$G:$G,'Sales RAW DATA'!$I:$I,Incentive_Calc!$A160,'Sales RAW DATA'!$D:$D,"B5",'Sales RAW DATA'!$E:$E,Incentive_Calc!AM$5)/SUMIFS('Sales RAW DATA'!$F:$F,'Sales RAW DATA'!$I:$I,Incentive_Calc!$A160,'Sales RAW DATA'!$D:$D,"B5",'Sales RAW DATA'!$E:$E,Incentive_Calc!AM$5),"")</f>
        <v>1.0829642530064407</v>
      </c>
      <c r="AN160" s="44">
        <f>IFERROR(SUMIFS('Sales RAW DATA'!$G:$G,'Sales RAW DATA'!$I:$I,Incentive_Calc!$A160,'Sales RAW DATA'!$D:$D,"B5",'Sales RAW DATA'!$E:$E,Incentive_Calc!AN$5)/SUMIFS('Sales RAW DATA'!$F:$F,'Sales RAW DATA'!$I:$I,Incentive_Calc!$A160,'Sales RAW DATA'!$D:$D,"B5",'Sales RAW DATA'!$E:$E,Incentive_Calc!AN$5),"")</f>
        <v>0.87614279494993474</v>
      </c>
      <c r="AO160" s="44">
        <f>SUMIFS('Sales RAW DATA'!$G:$G,'Sales RAW DATA'!$I:$I,Incentive_Calc!$A160,'Sales RAW DATA'!$D:$D,"B5")/SUMIFS('Sales RAW DATA'!$F:$F,'Sales RAW DATA'!$I:$I,Incentive_Calc!$A160,'Sales RAW DATA'!$D:$D,"B5")</f>
        <v>0.9872568409984227</v>
      </c>
      <c r="AP160" s="42">
        <f>SUM(SUMIFS('Sales RAW DATA'!$F$2:$F$22804,'Sales RAW DATA'!$I$2:$I$22804,Incentive_Calc!$A160,'Sales RAW DATA'!$D$2:$D$22804,"B1"),SUMIFS('Sales RAW DATA'!$F$2:$F$22804,'Sales RAW DATA'!$I$2:$I$22804,Incentive_Calc!$A160,'Sales RAW DATA'!$D$2:$D$22804,"B2"),SUMIFS('Sales RAW DATA'!$F$2:$F$22804,'Sales RAW DATA'!$I$2:$I$22804,Incentive_Calc!$A160,'Sales RAW DATA'!$D$2:$D$22804,"B3"),SUMIFS('Sales RAW DATA'!$F$2:$F$22804,'Sales RAW DATA'!$I$2:$I$22804,Incentive_Calc!$A160,'Sales RAW DATA'!$D$2:$D$22804,"B4"),SUMIFS('Sales RAW DATA'!$F$2:$F$22804,'Sales RAW DATA'!$I$2:$I$22804,Incentive_Calc!$A160,'Sales RAW DATA'!$D$2:$D$22804,"B5"))</f>
        <v>1351041</v>
      </c>
      <c r="AQ160" s="42">
        <f>SUM(SUMIFS('Sales RAW DATA'!$G$2:$G$22804,'Sales RAW DATA'!$I$2:$I$22804,Incentive_Calc!$A160,'Sales RAW DATA'!$D$2:$D$22804,"B1"),SUMIFS('Sales RAW DATA'!$G$2:$G$22804,'Sales RAW DATA'!$I$2:$I$22804,Incentive_Calc!$A160,'Sales RAW DATA'!$D$2:$D$22804,"B2"),SUMIFS('Sales RAW DATA'!$G$2:$G$22804,'Sales RAW DATA'!$I$2:$I$22804,Incentive_Calc!$A160,'Sales RAW DATA'!$D$2:$D$22804,"B3"),SUMIFS('Sales RAW DATA'!$G$2:$G$22804,'Sales RAW DATA'!$I$2:$I$22804,Incentive_Calc!$A160,'Sales RAW DATA'!$D$2:$D$22804,"B4"),SUMIFS('Sales RAW DATA'!$G$2:$G$22804,'Sales RAW DATA'!$I$2:$I$22804,Incentive_Calc!$A160,'Sales RAW DATA'!$D$2:$D$22804,"B5"))</f>
        <v>1366951</v>
      </c>
      <c r="AR160" s="45">
        <f t="shared" si="46"/>
        <v>101.17761045001595</v>
      </c>
      <c r="AS160" s="45">
        <f t="shared" si="47"/>
        <v>101</v>
      </c>
      <c r="AT160" s="46">
        <v>0.93</v>
      </c>
      <c r="AU160" s="46">
        <v>0.79</v>
      </c>
      <c r="AV160" s="43" t="str">
        <f t="shared" si="33"/>
        <v>Yes</v>
      </c>
      <c r="AW160" s="43" t="str">
        <f t="shared" si="34"/>
        <v>Yes</v>
      </c>
      <c r="AX160" s="43" t="str">
        <f t="shared" si="35"/>
        <v>Yes</v>
      </c>
      <c r="AY160" s="43" t="str">
        <f t="shared" si="48"/>
        <v>Yes</v>
      </c>
    </row>
    <row r="161" spans="1:51" x14ac:dyDescent="0.35">
      <c r="A161" s="21" t="s">
        <v>1035</v>
      </c>
      <c r="B161" s="21" t="s">
        <v>561</v>
      </c>
      <c r="C161" s="21" t="str">
        <f>_xlfn.XLOOKUP($A161,'Employee List'!$E:$E,'Employee List'!$D:$D,0)</f>
        <v>SF</v>
      </c>
      <c r="D161" s="42" cm="1">
        <f t="array" ref="D161">IFERROR(IF($G161="Yes",INDEX('Payment Plan'!$D$6:$D$42,MATCH(1,(Incentive_Calc!$C161='Payment Plan'!$B$6:$B$42)*(Incentive_Calc!$U161='Payment Plan'!$C$6:$C$42),0)),""),"")</f>
        <v>28940.625</v>
      </c>
      <c r="E161" s="42" t="str" cm="1">
        <f t="array" ref="E161">IFERROR(IF($H161="Yes",INDEX('Payment Plan'!$D$6:$D$42,MATCH(1,(Incentive_Calc!$C161='Payment Plan'!$B$6:$B$42)*(Incentive_Calc!$AS161='Payment Plan'!$C$6:$C$42),0)),""),"")</f>
        <v/>
      </c>
      <c r="F161" s="42">
        <f t="shared" si="36"/>
        <v>28940.625</v>
      </c>
      <c r="G161" s="43" t="str">
        <f t="shared" si="37"/>
        <v>Yes</v>
      </c>
      <c r="H161" s="21" t="str">
        <f t="shared" si="38"/>
        <v>No</v>
      </c>
      <c r="I161" s="42">
        <f>IFERROR(SUMIFS('Sales RAW DATA'!$F$2:$F$30000,'Sales RAW DATA'!$I$2:$I$30000,Incentive_Calc!$A161,'Sales RAW DATA'!$E$2:$E$30000,Incentive_Calc!I$5),"")</f>
        <v>484177</v>
      </c>
      <c r="J161" s="42">
        <f>IFERROR(SUMIFS('Sales RAW DATA'!$F$2:$F$30000,'Sales RAW DATA'!$I$2:$I$30000,Incentive_Calc!$A161,'Sales RAW DATA'!$E$2:$E$30000,Incentive_Calc!J$5),"")</f>
        <v>489964</v>
      </c>
      <c r="K161" s="42">
        <f>IFERROR(SUMIFS('Sales RAW DATA'!$F$2:$F$30000,'Sales RAW DATA'!$I$2:$I$30000,Incentive_Calc!$A161,'Sales RAW DATA'!$E$2:$E$30000,Incentive_Calc!K$5),"")</f>
        <v>494854</v>
      </c>
      <c r="L161" s="42">
        <f t="shared" si="39"/>
        <v>1468995</v>
      </c>
      <c r="M161" s="42">
        <f>IFERROR(SUMIFS('Sales RAW DATA'!$G$2:$G$30000,'Sales RAW DATA'!$I$2:$I$30000,Incentive_Calc!$A161,'Sales RAW DATA'!$E$2:$E$30000,Incentive_Calc!M$5),"")</f>
        <v>477292</v>
      </c>
      <c r="N161" s="42">
        <f>IFERROR(SUMIFS('Sales RAW DATA'!$G$2:$G$30000,'Sales RAW DATA'!$I$2:$I$30000,Incentive_Calc!$A161,'Sales RAW DATA'!$E$2:$E$30000,Incentive_Calc!N$5),"")</f>
        <v>495051</v>
      </c>
      <c r="O161" s="42">
        <f>IFERROR(SUMIFS('Sales RAW DATA'!$G$2:$G$30000,'Sales RAW DATA'!$I$2:$I$30000,Incentive_Calc!$A161,'Sales RAW DATA'!$E$2:$E$30000,Incentive_Calc!O$5),"")</f>
        <v>550667</v>
      </c>
      <c r="P161" s="42">
        <f t="shared" si="40"/>
        <v>1523010</v>
      </c>
      <c r="Q161" s="44">
        <f t="shared" si="41"/>
        <v>0.98577999367999725</v>
      </c>
      <c r="R161" s="44">
        <f t="shared" si="42"/>
        <v>1.0103823954412978</v>
      </c>
      <c r="S161" s="44">
        <f t="shared" si="43"/>
        <v>1.1127868017637526</v>
      </c>
      <c r="T161" s="45">
        <f t="shared" si="44"/>
        <v>103.67700366577151</v>
      </c>
      <c r="U161" s="45">
        <f t="shared" si="45"/>
        <v>103</v>
      </c>
      <c r="V161" s="44">
        <f>IFERROR(SUMIFS('Sales RAW DATA'!$G:$G,'Sales RAW DATA'!$I:$I,Incentive_Calc!$A161,'Sales RAW DATA'!$D:$D,"B1",'Sales RAW DATA'!$E:$E,Incentive_Calc!V$5)/SUMIFS('Sales RAW DATA'!$F:$F,'Sales RAW DATA'!$I:$I,Incentive_Calc!$A161,'Sales RAW DATA'!$D:$D,"B1",'Sales RAW DATA'!$E:$E,Incentive_Calc!V$5),"")</f>
        <v>1.3962533835917934</v>
      </c>
      <c r="W161" s="44">
        <f>IFERROR(SUMIFS('Sales RAW DATA'!$G:$G,'Sales RAW DATA'!$I:$I,Incentive_Calc!$A161,'Sales RAW DATA'!$D:$D,"B1",'Sales RAW DATA'!$E:$E,Incentive_Calc!W$5)/SUMIFS('Sales RAW DATA'!$F:$F,'Sales RAW DATA'!$I:$I,Incentive_Calc!$A161,'Sales RAW DATA'!$D:$D,"B1",'Sales RAW DATA'!$E:$E,Incentive_Calc!W$5),"")</f>
        <v>0.82997425997426</v>
      </c>
      <c r="X161" s="44">
        <f>IFERROR(SUMIFS('Sales RAW DATA'!$G:$G,'Sales RAW DATA'!$I:$I,Incentive_Calc!$A161,'Sales RAW DATA'!$D:$D,"B1",'Sales RAW DATA'!$E:$E,Incentive_Calc!X$5)/SUMIFS('Sales RAW DATA'!$F:$F,'Sales RAW DATA'!$I:$I,Incentive_Calc!$A161,'Sales RAW DATA'!$D:$D,"B1",'Sales RAW DATA'!$E:$E,Incentive_Calc!X$5),"")</f>
        <v>0.96093328410349621</v>
      </c>
      <c r="Y161" s="44">
        <f>SUMIFS('Sales RAW DATA'!$G:$G,'Sales RAW DATA'!$I:$I,Incentive_Calc!$A161,'Sales RAW DATA'!$D:$D,"B1")/SUMIFS('Sales RAW DATA'!$F:$F,'Sales RAW DATA'!$I:$I,Incentive_Calc!$A161,'Sales RAW DATA'!$D:$D,"B1")</f>
        <v>1.0676347853646513</v>
      </c>
      <c r="Z161" s="44">
        <f>IFERROR(SUMIFS('Sales RAW DATA'!$G:$G,'Sales RAW DATA'!$I:$I,Incentive_Calc!$A161,'Sales RAW DATA'!$D:$D,"B2",'Sales RAW DATA'!$E:$E,Incentive_Calc!Z$5)/SUMIFS('Sales RAW DATA'!$F:$F,'Sales RAW DATA'!$I:$I,Incentive_Calc!$A161,'Sales RAW DATA'!$D:$D,"B2",'Sales RAW DATA'!$E:$E,Incentive_Calc!Z$5),"")</f>
        <v>0.66133953218073516</v>
      </c>
      <c r="AA161" s="44">
        <f>IFERROR(SUMIFS('Sales RAW DATA'!$G:$G,'Sales RAW DATA'!$I:$I,Incentive_Calc!$A161,'Sales RAW DATA'!$D:$D,"B2",'Sales RAW DATA'!$E:$E,Incentive_Calc!AA$5)/SUMIFS('Sales RAW DATA'!$F:$F,'Sales RAW DATA'!$I:$I,Incentive_Calc!$A161,'Sales RAW DATA'!$D:$D,"B2",'Sales RAW DATA'!$E:$E,Incentive_Calc!AA$5),"")</f>
        <v>0.56803079994296302</v>
      </c>
      <c r="AB161" s="44">
        <f>IFERROR(SUMIFS('Sales RAW DATA'!$G:$G,'Sales RAW DATA'!$I:$I,Incentive_Calc!$A161,'Sales RAW DATA'!$D:$D,"B2",'Sales RAW DATA'!$E:$E,Incentive_Calc!AB$5)/SUMIFS('Sales RAW DATA'!$F:$F,'Sales RAW DATA'!$I:$I,Incentive_Calc!$A161,'Sales RAW DATA'!$D:$D,"B2",'Sales RAW DATA'!$E:$E,Incentive_Calc!AB$5),"")</f>
        <v>0.71101035897730203</v>
      </c>
      <c r="AC161" s="44">
        <f>SUMIFS('Sales RAW DATA'!$G:$G,'Sales RAW DATA'!$I:$I,Incentive_Calc!$A161,'Sales RAW DATA'!$D:$D,"B2")/SUMIFS('Sales RAW DATA'!$F:$F,'Sales RAW DATA'!$I:$I,Incentive_Calc!$A161,'Sales RAW DATA'!$D:$D,"B2")</f>
        <v>0.64656998533485421</v>
      </c>
      <c r="AD161" s="44">
        <f>IFERROR(SUMIFS('Sales RAW DATA'!$G:$G,'Sales RAW DATA'!$I:$I,Incentive_Calc!$A161,'Sales RAW DATA'!$D:$D,"B3",'Sales RAW DATA'!$E:$E,Incentive_Calc!AD$5)/SUMIFS('Sales RAW DATA'!$F:$F,'Sales RAW DATA'!$I:$I,Incentive_Calc!$A161,'Sales RAW DATA'!$D:$D,"B3",'Sales RAW DATA'!$E:$E,Incentive_Calc!AD$5),"")</f>
        <v>0.66984699576753193</v>
      </c>
      <c r="AE161" s="44">
        <f>IFERROR(SUMIFS('Sales RAW DATA'!$G:$G,'Sales RAW DATA'!$I:$I,Incentive_Calc!$A161,'Sales RAW DATA'!$D:$D,"B3",'Sales RAW DATA'!$E:$E,Incentive_Calc!AE$5)/SUMIFS('Sales RAW DATA'!$F:$F,'Sales RAW DATA'!$I:$I,Incentive_Calc!$A161,'Sales RAW DATA'!$D:$D,"B3",'Sales RAW DATA'!$E:$E,Incentive_Calc!AE$5),"")</f>
        <v>1.1388132143416314</v>
      </c>
      <c r="AF161" s="44">
        <f>IFERROR(SUMIFS('Sales RAW DATA'!$G:$G,'Sales RAW DATA'!$I:$I,Incentive_Calc!$A161,'Sales RAW DATA'!$D:$D,"B3",'Sales RAW DATA'!$E:$E,Incentive_Calc!AF$5)/SUMIFS('Sales RAW DATA'!$F:$F,'Sales RAW DATA'!$I:$I,Incentive_Calc!$A161,'Sales RAW DATA'!$D:$D,"B3",'Sales RAW DATA'!$E:$E,Incentive_Calc!AF$5),"")</f>
        <v>1.3269817626970863</v>
      </c>
      <c r="AG161" s="44">
        <f>SUMIFS('Sales RAW DATA'!$G:$G,'Sales RAW DATA'!$I:$I,Incentive_Calc!$A161,'Sales RAW DATA'!$D:$D,"B3")/SUMIFS('Sales RAW DATA'!$F:$F,'Sales RAW DATA'!$I:$I,Incentive_Calc!$A161,'Sales RAW DATA'!$D:$D,"B3")</f>
        <v>1.056295471320118</v>
      </c>
      <c r="AH161" s="44">
        <f>IFERROR(SUMIFS('Sales RAW DATA'!$G:$G,'Sales RAW DATA'!$I:$I,Incentive_Calc!$A161,'Sales RAW DATA'!$D:$D,"B4",'Sales RAW DATA'!$E:$E,Incentive_Calc!AH$5)/SUMIFS('Sales RAW DATA'!$F:$F,'Sales RAW DATA'!$I:$I,Incentive_Calc!$A161,'Sales RAW DATA'!$D:$D,"B4",'Sales RAW DATA'!$E:$E,Incentive_Calc!AH$5),"")</f>
        <v>0.88195234843311332</v>
      </c>
      <c r="AI161" s="44">
        <f>IFERROR(SUMIFS('Sales RAW DATA'!$G:$G,'Sales RAW DATA'!$I:$I,Incentive_Calc!$A161,'Sales RAW DATA'!$D:$D,"B4",'Sales RAW DATA'!$E:$E,Incentive_Calc!AI$5)/SUMIFS('Sales RAW DATA'!$F:$F,'Sales RAW DATA'!$I:$I,Incentive_Calc!$A161,'Sales RAW DATA'!$D:$D,"B4",'Sales RAW DATA'!$E:$E,Incentive_Calc!AI$5),"")</f>
        <v>1.3914654329346272</v>
      </c>
      <c r="AJ161" s="44">
        <f>IFERROR(SUMIFS('Sales RAW DATA'!$G:$G,'Sales RAW DATA'!$I:$I,Incentive_Calc!$A161,'Sales RAW DATA'!$D:$D,"B4",'Sales RAW DATA'!$E:$E,Incentive_Calc!AJ$5)/SUMIFS('Sales RAW DATA'!$F:$F,'Sales RAW DATA'!$I:$I,Incentive_Calc!$A161,'Sales RAW DATA'!$D:$D,"B4",'Sales RAW DATA'!$E:$E,Incentive_Calc!AJ$5),"")</f>
        <v>1.2408648399546842</v>
      </c>
      <c r="AK161" s="44">
        <f>SUMIFS('Sales RAW DATA'!$G:$G,'Sales RAW DATA'!$I:$I,Incentive_Calc!$A161,'Sales RAW DATA'!$D:$D,"B4")/SUMIFS('Sales RAW DATA'!$F:$F,'Sales RAW DATA'!$I:$I,Incentive_Calc!$A161,'Sales RAW DATA'!$D:$D,"B4")</f>
        <v>1.1717827141111752</v>
      </c>
      <c r="AL161" s="44">
        <f>IFERROR(SUMIFS('Sales RAW DATA'!$G:$G,'Sales RAW DATA'!$I:$I,Incentive_Calc!$A161,'Sales RAW DATA'!$D:$D,"B5",'Sales RAW DATA'!$E:$E,Incentive_Calc!AL$5)/SUMIFS('Sales RAW DATA'!$F:$F,'Sales RAW DATA'!$I:$I,Incentive_Calc!$A161,'Sales RAW DATA'!$D:$D,"B5",'Sales RAW DATA'!$E:$E,Incentive_Calc!AL$5),"")</f>
        <v>0.98025701773278773</v>
      </c>
      <c r="AM161" s="44">
        <f>IFERROR(SUMIFS('Sales RAW DATA'!$G:$G,'Sales RAW DATA'!$I:$I,Incentive_Calc!$A161,'Sales RAW DATA'!$D:$D,"B5",'Sales RAW DATA'!$E:$E,Incentive_Calc!AM$5)/SUMIFS('Sales RAW DATA'!$F:$F,'Sales RAW DATA'!$I:$I,Incentive_Calc!$A161,'Sales RAW DATA'!$D:$D,"B5",'Sales RAW DATA'!$E:$E,Incentive_Calc!AM$5),"")</f>
        <v>0.94129979035639411</v>
      </c>
      <c r="AN161" s="44">
        <f>IFERROR(SUMIFS('Sales RAW DATA'!$G:$G,'Sales RAW DATA'!$I:$I,Incentive_Calc!$A161,'Sales RAW DATA'!$D:$D,"B5",'Sales RAW DATA'!$E:$E,Incentive_Calc!AN$5)/SUMIFS('Sales RAW DATA'!$F:$F,'Sales RAW DATA'!$I:$I,Incentive_Calc!$A161,'Sales RAW DATA'!$D:$D,"B5",'Sales RAW DATA'!$E:$E,Incentive_Calc!AN$5),"")</f>
        <v>1.2055422366379918</v>
      </c>
      <c r="AO161" s="44">
        <f>SUMIFS('Sales RAW DATA'!$G:$G,'Sales RAW DATA'!$I:$I,Incentive_Calc!$A161,'Sales RAW DATA'!$D:$D,"B5")/SUMIFS('Sales RAW DATA'!$F:$F,'Sales RAW DATA'!$I:$I,Incentive_Calc!$A161,'Sales RAW DATA'!$D:$D,"B5")</f>
        <v>1.0418664072480925</v>
      </c>
      <c r="AP161" s="42">
        <f>SUM(SUMIFS('Sales RAW DATA'!$F$2:$F$22804,'Sales RAW DATA'!$I$2:$I$22804,Incentive_Calc!$A161,'Sales RAW DATA'!$D$2:$D$22804,"B1"),SUMIFS('Sales RAW DATA'!$F$2:$F$22804,'Sales RAW DATA'!$I$2:$I$22804,Incentive_Calc!$A161,'Sales RAW DATA'!$D$2:$D$22804,"B2"),SUMIFS('Sales RAW DATA'!$F$2:$F$22804,'Sales RAW DATA'!$I$2:$I$22804,Incentive_Calc!$A161,'Sales RAW DATA'!$D$2:$D$22804,"B3"),SUMIFS('Sales RAW DATA'!$F$2:$F$22804,'Sales RAW DATA'!$I$2:$I$22804,Incentive_Calc!$A161,'Sales RAW DATA'!$D$2:$D$22804,"B4"),SUMIFS('Sales RAW DATA'!$F$2:$F$22804,'Sales RAW DATA'!$I$2:$I$22804,Incentive_Calc!$A161,'Sales RAW DATA'!$D$2:$D$22804,"B5"))</f>
        <v>878279</v>
      </c>
      <c r="AQ161" s="42">
        <f>SUM(SUMIFS('Sales RAW DATA'!$G$2:$G$22804,'Sales RAW DATA'!$I$2:$I$22804,Incentive_Calc!$A161,'Sales RAW DATA'!$D$2:$D$22804,"B1"),SUMIFS('Sales RAW DATA'!$G$2:$G$22804,'Sales RAW DATA'!$I$2:$I$22804,Incentive_Calc!$A161,'Sales RAW DATA'!$D$2:$D$22804,"B2"),SUMIFS('Sales RAW DATA'!$G$2:$G$22804,'Sales RAW DATA'!$I$2:$I$22804,Incentive_Calc!$A161,'Sales RAW DATA'!$D$2:$D$22804,"B3"),SUMIFS('Sales RAW DATA'!$G$2:$G$22804,'Sales RAW DATA'!$I$2:$I$22804,Incentive_Calc!$A161,'Sales RAW DATA'!$D$2:$D$22804,"B4"),SUMIFS('Sales RAW DATA'!$G$2:$G$22804,'Sales RAW DATA'!$I$2:$I$22804,Incentive_Calc!$A161,'Sales RAW DATA'!$D$2:$D$22804,"B5"))</f>
        <v>904564</v>
      </c>
      <c r="AR161" s="45">
        <f t="shared" si="46"/>
        <v>102.9927847529088</v>
      </c>
      <c r="AS161" s="45">
        <f t="shared" si="47"/>
        <v>102</v>
      </c>
      <c r="AT161" s="46">
        <v>1.08</v>
      </c>
      <c r="AU161" s="46">
        <v>0.9</v>
      </c>
      <c r="AV161" s="43" t="str">
        <f t="shared" si="33"/>
        <v>Yes</v>
      </c>
      <c r="AW161" s="43" t="str">
        <f t="shared" si="34"/>
        <v>Yes</v>
      </c>
      <c r="AX161" s="43" t="str">
        <f t="shared" si="35"/>
        <v>Yes</v>
      </c>
      <c r="AY161" s="43" t="str">
        <f t="shared" si="48"/>
        <v>Yes</v>
      </c>
    </row>
    <row r="162" spans="1:51" x14ac:dyDescent="0.35">
      <c r="A162" s="21" t="s">
        <v>1036</v>
      </c>
      <c r="B162" s="21" t="s">
        <v>562</v>
      </c>
      <c r="C162" s="21" t="str">
        <f>_xlfn.XLOOKUP($A162,'Employee List'!$E:$E,'Employee List'!$D:$D,0)</f>
        <v>SF</v>
      </c>
      <c r="D162" s="42" t="str" cm="1">
        <f t="array" ref="D162">IFERROR(IF($G162="Yes",INDEX('Payment Plan'!$D$6:$D$42,MATCH(1,(Incentive_Calc!$C162='Payment Plan'!$B$6:$B$42)*(Incentive_Calc!$U162='Payment Plan'!$C$6:$C$42),0)),""),"")</f>
        <v/>
      </c>
      <c r="E162" s="42" t="str" cm="1">
        <f t="array" ref="E162">IFERROR(IF($H162="Yes",INDEX('Payment Plan'!$D$6:$D$42,MATCH(1,(Incentive_Calc!$C162='Payment Plan'!$B$6:$B$42)*(Incentive_Calc!$AS162='Payment Plan'!$C$6:$C$42),0)),""),"")</f>
        <v/>
      </c>
      <c r="F162" s="42">
        <f t="shared" si="36"/>
        <v>0</v>
      </c>
      <c r="G162" s="43" t="str">
        <f t="shared" si="37"/>
        <v>No</v>
      </c>
      <c r="H162" s="21" t="str">
        <f t="shared" si="38"/>
        <v>No</v>
      </c>
      <c r="I162" s="42">
        <f>IFERROR(SUMIFS('Sales RAW DATA'!$F$2:$F$30000,'Sales RAW DATA'!$I$2:$I$30000,Incentive_Calc!$A162,'Sales RAW DATA'!$E$2:$E$30000,Incentive_Calc!I$5),"")</f>
        <v>652043</v>
      </c>
      <c r="J162" s="42">
        <f>IFERROR(SUMIFS('Sales RAW DATA'!$F$2:$F$30000,'Sales RAW DATA'!$I$2:$I$30000,Incentive_Calc!$A162,'Sales RAW DATA'!$E$2:$E$30000,Incentive_Calc!J$5),"")</f>
        <v>643438</v>
      </c>
      <c r="K162" s="42">
        <f>IFERROR(SUMIFS('Sales RAW DATA'!$F$2:$F$30000,'Sales RAW DATA'!$I$2:$I$30000,Incentive_Calc!$A162,'Sales RAW DATA'!$E$2:$E$30000,Incentive_Calc!K$5),"")</f>
        <v>652846</v>
      </c>
      <c r="L162" s="42">
        <f t="shared" si="39"/>
        <v>1948327</v>
      </c>
      <c r="M162" s="42">
        <f>IFERROR(SUMIFS('Sales RAW DATA'!$G$2:$G$30000,'Sales RAW DATA'!$I$2:$I$30000,Incentive_Calc!$A162,'Sales RAW DATA'!$E$2:$E$30000,Incentive_Calc!M$5),"")</f>
        <v>632726</v>
      </c>
      <c r="N162" s="42">
        <f>IFERROR(SUMIFS('Sales RAW DATA'!$G$2:$G$30000,'Sales RAW DATA'!$I$2:$I$30000,Incentive_Calc!$A162,'Sales RAW DATA'!$E$2:$E$30000,Incentive_Calc!N$5),"")</f>
        <v>553432</v>
      </c>
      <c r="O162" s="42">
        <f>IFERROR(SUMIFS('Sales RAW DATA'!$G$2:$G$30000,'Sales RAW DATA'!$I$2:$I$30000,Incentive_Calc!$A162,'Sales RAW DATA'!$E$2:$E$30000,Incentive_Calc!O$5),"")</f>
        <v>587277</v>
      </c>
      <c r="P162" s="42">
        <f t="shared" si="40"/>
        <v>1773435</v>
      </c>
      <c r="Q162" s="44">
        <f t="shared" si="41"/>
        <v>0.97037465320538674</v>
      </c>
      <c r="R162" s="44">
        <f t="shared" si="42"/>
        <v>0.86011705867542798</v>
      </c>
      <c r="S162" s="44">
        <f t="shared" si="43"/>
        <v>0.89956436893233627</v>
      </c>
      <c r="T162" s="45">
        <f t="shared" si="44"/>
        <v>91.02347809171664</v>
      </c>
      <c r="U162" s="45">
        <f t="shared" si="45"/>
        <v>91</v>
      </c>
      <c r="V162" s="44">
        <f>IFERROR(SUMIFS('Sales RAW DATA'!$G:$G,'Sales RAW DATA'!$I:$I,Incentive_Calc!$A162,'Sales RAW DATA'!$D:$D,"B1",'Sales RAW DATA'!$E:$E,Incentive_Calc!V$5)/SUMIFS('Sales RAW DATA'!$F:$F,'Sales RAW DATA'!$I:$I,Incentive_Calc!$A162,'Sales RAW DATA'!$D:$D,"B1",'Sales RAW DATA'!$E:$E,Incentive_Calc!V$5),"")</f>
        <v>1.3154581706578701</v>
      </c>
      <c r="W162" s="44">
        <f>IFERROR(SUMIFS('Sales RAW DATA'!$G:$G,'Sales RAW DATA'!$I:$I,Incentive_Calc!$A162,'Sales RAW DATA'!$D:$D,"B1",'Sales RAW DATA'!$E:$E,Incentive_Calc!W$5)/SUMIFS('Sales RAW DATA'!$F:$F,'Sales RAW DATA'!$I:$I,Incentive_Calc!$A162,'Sales RAW DATA'!$D:$D,"B1",'Sales RAW DATA'!$E:$E,Incentive_Calc!W$5),"")</f>
        <v>0.5964195218684587</v>
      </c>
      <c r="X162" s="44">
        <f>IFERROR(SUMIFS('Sales RAW DATA'!$G:$G,'Sales RAW DATA'!$I:$I,Incentive_Calc!$A162,'Sales RAW DATA'!$D:$D,"B1",'Sales RAW DATA'!$E:$E,Incentive_Calc!X$5)/SUMIFS('Sales RAW DATA'!$F:$F,'Sales RAW DATA'!$I:$I,Incentive_Calc!$A162,'Sales RAW DATA'!$D:$D,"B1",'Sales RAW DATA'!$E:$E,Incentive_Calc!X$5),"")</f>
        <v>0.45679365551651924</v>
      </c>
      <c r="Y162" s="44">
        <f>SUMIFS('Sales RAW DATA'!$G:$G,'Sales RAW DATA'!$I:$I,Incentive_Calc!$A162,'Sales RAW DATA'!$D:$D,"B1")/SUMIFS('Sales RAW DATA'!$F:$F,'Sales RAW DATA'!$I:$I,Incentive_Calc!$A162,'Sales RAW DATA'!$D:$D,"B1")</f>
        <v>0.80331596987738507</v>
      </c>
      <c r="Z162" s="44">
        <f>IFERROR(SUMIFS('Sales RAW DATA'!$G:$G,'Sales RAW DATA'!$I:$I,Incentive_Calc!$A162,'Sales RAW DATA'!$D:$D,"B2",'Sales RAW DATA'!$E:$E,Incentive_Calc!Z$5)/SUMIFS('Sales RAW DATA'!$F:$F,'Sales RAW DATA'!$I:$I,Incentive_Calc!$A162,'Sales RAW DATA'!$D:$D,"B2",'Sales RAW DATA'!$E:$E,Incentive_Calc!Z$5),"")</f>
        <v>0.69529353886520173</v>
      </c>
      <c r="AA162" s="44">
        <f>IFERROR(SUMIFS('Sales RAW DATA'!$G:$G,'Sales RAW DATA'!$I:$I,Incentive_Calc!$A162,'Sales RAW DATA'!$D:$D,"B2",'Sales RAW DATA'!$E:$E,Incentive_Calc!AA$5)/SUMIFS('Sales RAW DATA'!$F:$F,'Sales RAW DATA'!$I:$I,Incentive_Calc!$A162,'Sales RAW DATA'!$D:$D,"B2",'Sales RAW DATA'!$E:$E,Incentive_Calc!AA$5),"")</f>
        <v>0.49418690941473309</v>
      </c>
      <c r="AB162" s="44">
        <f>IFERROR(SUMIFS('Sales RAW DATA'!$G:$G,'Sales RAW DATA'!$I:$I,Incentive_Calc!$A162,'Sales RAW DATA'!$D:$D,"B2",'Sales RAW DATA'!$E:$E,Incentive_Calc!AB$5)/SUMIFS('Sales RAW DATA'!$F:$F,'Sales RAW DATA'!$I:$I,Incentive_Calc!$A162,'Sales RAW DATA'!$D:$D,"B2",'Sales RAW DATA'!$E:$E,Incentive_Calc!AB$5),"")</f>
        <v>0.54573920456408409</v>
      </c>
      <c r="AC162" s="44">
        <f>SUMIFS('Sales RAW DATA'!$G:$G,'Sales RAW DATA'!$I:$I,Incentive_Calc!$A162,'Sales RAW DATA'!$D:$D,"B2")/SUMIFS('Sales RAW DATA'!$F:$F,'Sales RAW DATA'!$I:$I,Incentive_Calc!$A162,'Sales RAW DATA'!$D:$D,"B2")</f>
        <v>0.57856059403012861</v>
      </c>
      <c r="AD162" s="44">
        <f>IFERROR(SUMIFS('Sales RAW DATA'!$G:$G,'Sales RAW DATA'!$I:$I,Incentive_Calc!$A162,'Sales RAW DATA'!$D:$D,"B3",'Sales RAW DATA'!$E:$E,Incentive_Calc!AD$5)/SUMIFS('Sales RAW DATA'!$F:$F,'Sales RAW DATA'!$I:$I,Incentive_Calc!$A162,'Sales RAW DATA'!$D:$D,"B3",'Sales RAW DATA'!$E:$E,Incentive_Calc!AD$5),"")</f>
        <v>0.77095327130430924</v>
      </c>
      <c r="AE162" s="44">
        <f>IFERROR(SUMIFS('Sales RAW DATA'!$G:$G,'Sales RAW DATA'!$I:$I,Incentive_Calc!$A162,'Sales RAW DATA'!$D:$D,"B3",'Sales RAW DATA'!$E:$E,Incentive_Calc!AE$5)/SUMIFS('Sales RAW DATA'!$F:$F,'Sales RAW DATA'!$I:$I,Incentive_Calc!$A162,'Sales RAW DATA'!$D:$D,"B3",'Sales RAW DATA'!$E:$E,Incentive_Calc!AE$5),"")</f>
        <v>1.0696820163306853</v>
      </c>
      <c r="AF162" s="44">
        <f>IFERROR(SUMIFS('Sales RAW DATA'!$G:$G,'Sales RAW DATA'!$I:$I,Incentive_Calc!$A162,'Sales RAW DATA'!$D:$D,"B3",'Sales RAW DATA'!$E:$E,Incentive_Calc!AF$5)/SUMIFS('Sales RAW DATA'!$F:$F,'Sales RAW DATA'!$I:$I,Incentive_Calc!$A162,'Sales RAW DATA'!$D:$D,"B3",'Sales RAW DATA'!$E:$E,Incentive_Calc!AF$5),"")</f>
        <v>1.3306858181724408</v>
      </c>
      <c r="AG162" s="44">
        <f>SUMIFS('Sales RAW DATA'!$G:$G,'Sales RAW DATA'!$I:$I,Incentive_Calc!$A162,'Sales RAW DATA'!$D:$D,"B3")/SUMIFS('Sales RAW DATA'!$F:$F,'Sales RAW DATA'!$I:$I,Incentive_Calc!$A162,'Sales RAW DATA'!$D:$D,"B3")</f>
        <v>1.0698309859154929</v>
      </c>
      <c r="AH162" s="44">
        <f>IFERROR(SUMIFS('Sales RAW DATA'!$G:$G,'Sales RAW DATA'!$I:$I,Incentive_Calc!$A162,'Sales RAW DATA'!$D:$D,"B4",'Sales RAW DATA'!$E:$E,Incentive_Calc!AH$5)/SUMIFS('Sales RAW DATA'!$F:$F,'Sales RAW DATA'!$I:$I,Incentive_Calc!$A162,'Sales RAW DATA'!$D:$D,"B4",'Sales RAW DATA'!$E:$E,Incentive_Calc!AH$5),"")</f>
        <v>0.9803221895028581</v>
      </c>
      <c r="AI162" s="44">
        <f>IFERROR(SUMIFS('Sales RAW DATA'!$G:$G,'Sales RAW DATA'!$I:$I,Incentive_Calc!$A162,'Sales RAW DATA'!$D:$D,"B4",'Sales RAW DATA'!$E:$E,Incentive_Calc!AI$5)/SUMIFS('Sales RAW DATA'!$F:$F,'Sales RAW DATA'!$I:$I,Incentive_Calc!$A162,'Sales RAW DATA'!$D:$D,"B4",'Sales RAW DATA'!$E:$E,Incentive_Calc!AI$5),"")</f>
        <v>1.1464786381842456</v>
      </c>
      <c r="AJ162" s="44">
        <f>IFERROR(SUMIFS('Sales RAW DATA'!$G:$G,'Sales RAW DATA'!$I:$I,Incentive_Calc!$A162,'Sales RAW DATA'!$D:$D,"B4",'Sales RAW DATA'!$E:$E,Incentive_Calc!AJ$5)/SUMIFS('Sales RAW DATA'!$F:$F,'Sales RAW DATA'!$I:$I,Incentive_Calc!$A162,'Sales RAW DATA'!$D:$D,"B4",'Sales RAW DATA'!$E:$E,Incentive_Calc!AJ$5),"")</f>
        <v>0.98568507157464214</v>
      </c>
      <c r="AK162" s="44">
        <f>SUMIFS('Sales RAW DATA'!$G:$G,'Sales RAW DATA'!$I:$I,Incentive_Calc!$A162,'Sales RAW DATA'!$D:$D,"B4")/SUMIFS('Sales RAW DATA'!$F:$F,'Sales RAW DATA'!$I:$I,Incentive_Calc!$A162,'Sales RAW DATA'!$D:$D,"B4")</f>
        <v>1.0375626554216064</v>
      </c>
      <c r="AL162" s="44">
        <f>IFERROR(SUMIFS('Sales RAW DATA'!$G:$G,'Sales RAW DATA'!$I:$I,Incentive_Calc!$A162,'Sales RAW DATA'!$D:$D,"B5",'Sales RAW DATA'!$E:$E,Incentive_Calc!AL$5)/SUMIFS('Sales RAW DATA'!$F:$F,'Sales RAW DATA'!$I:$I,Incentive_Calc!$A162,'Sales RAW DATA'!$D:$D,"B5",'Sales RAW DATA'!$E:$E,Incentive_Calc!AL$5),"")</f>
        <v>1.0229973813200832</v>
      </c>
      <c r="AM162" s="44">
        <f>IFERROR(SUMIFS('Sales RAW DATA'!$G:$G,'Sales RAW DATA'!$I:$I,Incentive_Calc!$A162,'Sales RAW DATA'!$D:$D,"B5",'Sales RAW DATA'!$E:$E,Incentive_Calc!AM$5)/SUMIFS('Sales RAW DATA'!$F:$F,'Sales RAW DATA'!$I:$I,Incentive_Calc!$A162,'Sales RAW DATA'!$D:$D,"B5",'Sales RAW DATA'!$E:$E,Incentive_Calc!AM$5),"")</f>
        <v>0.85166649644231096</v>
      </c>
      <c r="AN162" s="44">
        <f>IFERROR(SUMIFS('Sales RAW DATA'!$G:$G,'Sales RAW DATA'!$I:$I,Incentive_Calc!$A162,'Sales RAW DATA'!$D:$D,"B5",'Sales RAW DATA'!$E:$E,Incentive_Calc!AN$5)/SUMIFS('Sales RAW DATA'!$F:$F,'Sales RAW DATA'!$I:$I,Incentive_Calc!$A162,'Sales RAW DATA'!$D:$D,"B5",'Sales RAW DATA'!$E:$E,Incentive_Calc!AN$5),"")</f>
        <v>0.68353438821870594</v>
      </c>
      <c r="AO162" s="44">
        <f>SUMIFS('Sales RAW DATA'!$G:$G,'Sales RAW DATA'!$I:$I,Incentive_Calc!$A162,'Sales RAW DATA'!$D:$D,"B5")/SUMIFS('Sales RAW DATA'!$F:$F,'Sales RAW DATA'!$I:$I,Incentive_Calc!$A162,'Sales RAW DATA'!$D:$D,"B5")</f>
        <v>0.8487823088916705</v>
      </c>
      <c r="AP162" s="42">
        <f>SUM(SUMIFS('Sales RAW DATA'!$F$2:$F$22804,'Sales RAW DATA'!$I$2:$I$22804,Incentive_Calc!$A162,'Sales RAW DATA'!$D$2:$D$22804,"B1"),SUMIFS('Sales RAW DATA'!$F$2:$F$22804,'Sales RAW DATA'!$I$2:$I$22804,Incentive_Calc!$A162,'Sales RAW DATA'!$D$2:$D$22804,"B2"),SUMIFS('Sales RAW DATA'!$F$2:$F$22804,'Sales RAW DATA'!$I$2:$I$22804,Incentive_Calc!$A162,'Sales RAW DATA'!$D$2:$D$22804,"B3"),SUMIFS('Sales RAW DATA'!$F$2:$F$22804,'Sales RAW DATA'!$I$2:$I$22804,Incentive_Calc!$A162,'Sales RAW DATA'!$D$2:$D$22804,"B4"),SUMIFS('Sales RAW DATA'!$F$2:$F$22804,'Sales RAW DATA'!$I$2:$I$22804,Incentive_Calc!$A162,'Sales RAW DATA'!$D$2:$D$22804,"B5"))</f>
        <v>1153391</v>
      </c>
      <c r="AQ162" s="42">
        <f>SUM(SUMIFS('Sales RAW DATA'!$G$2:$G$22804,'Sales RAW DATA'!$I$2:$I$22804,Incentive_Calc!$A162,'Sales RAW DATA'!$D$2:$D$22804,"B1"),SUMIFS('Sales RAW DATA'!$G$2:$G$22804,'Sales RAW DATA'!$I$2:$I$22804,Incentive_Calc!$A162,'Sales RAW DATA'!$D$2:$D$22804,"B2"),SUMIFS('Sales RAW DATA'!$G$2:$G$22804,'Sales RAW DATA'!$I$2:$I$22804,Incentive_Calc!$A162,'Sales RAW DATA'!$D$2:$D$22804,"B3"),SUMIFS('Sales RAW DATA'!$G$2:$G$22804,'Sales RAW DATA'!$I$2:$I$22804,Incentive_Calc!$A162,'Sales RAW DATA'!$D$2:$D$22804,"B4"),SUMIFS('Sales RAW DATA'!$G$2:$G$22804,'Sales RAW DATA'!$I$2:$I$22804,Incentive_Calc!$A162,'Sales RAW DATA'!$D$2:$D$22804,"B5"))</f>
        <v>1045276</v>
      </c>
      <c r="AR162" s="45">
        <f t="shared" si="46"/>
        <v>90.626335735236367</v>
      </c>
      <c r="AS162" s="45">
        <f t="shared" si="47"/>
        <v>90</v>
      </c>
      <c r="AT162" s="46">
        <v>1.1299999999999999</v>
      </c>
      <c r="AU162" s="46">
        <v>0.74</v>
      </c>
      <c r="AV162" s="43" t="str">
        <f t="shared" si="33"/>
        <v>Yes</v>
      </c>
      <c r="AW162" s="43" t="str">
        <f t="shared" si="34"/>
        <v>Yes</v>
      </c>
      <c r="AX162" s="43" t="str">
        <f t="shared" si="35"/>
        <v>Yes</v>
      </c>
      <c r="AY162" s="43" t="str">
        <f t="shared" si="48"/>
        <v>Yes</v>
      </c>
    </row>
    <row r="163" spans="1:51" x14ac:dyDescent="0.35">
      <c r="A163" s="21" t="s">
        <v>1037</v>
      </c>
      <c r="B163" s="21" t="s">
        <v>563</v>
      </c>
      <c r="C163" s="21" t="str">
        <f>_xlfn.XLOOKUP($A163,'Employee List'!$E:$E,'Employee List'!$D:$D,0)</f>
        <v>SF</v>
      </c>
      <c r="D163" s="42" cm="1">
        <f t="array" ref="D163">IFERROR(IF($G163="Yes",INDEX('Payment Plan'!$D$6:$D$42,MATCH(1,(Incentive_Calc!$C163='Payment Plan'!$B$6:$B$42)*(Incentive_Calc!$U163='Payment Plan'!$C$6:$C$42),0)),""),"")</f>
        <v>50902.957086795053</v>
      </c>
      <c r="E163" s="42" t="str" cm="1">
        <f t="array" ref="E163">IFERROR(IF($H163="Yes",INDEX('Payment Plan'!$D$6:$D$42,MATCH(1,(Incentive_Calc!$C163='Payment Plan'!$B$6:$B$42)*(Incentive_Calc!$AS163='Payment Plan'!$C$6:$C$42),0)),""),"")</f>
        <v/>
      </c>
      <c r="F163" s="42">
        <f t="shared" si="36"/>
        <v>50902.957086795053</v>
      </c>
      <c r="G163" s="43" t="str">
        <f t="shared" si="37"/>
        <v>Yes</v>
      </c>
      <c r="H163" s="21" t="str">
        <f t="shared" si="38"/>
        <v>No</v>
      </c>
      <c r="I163" s="42">
        <f>IFERROR(SUMIFS('Sales RAW DATA'!$F$2:$F$30000,'Sales RAW DATA'!$I$2:$I$30000,Incentive_Calc!$A163,'Sales RAW DATA'!$E$2:$E$30000,Incentive_Calc!I$5),"")</f>
        <v>965004</v>
      </c>
      <c r="J163" s="42">
        <f>IFERROR(SUMIFS('Sales RAW DATA'!$F$2:$F$30000,'Sales RAW DATA'!$I$2:$I$30000,Incentive_Calc!$A163,'Sales RAW DATA'!$E$2:$E$30000,Incentive_Calc!J$5),"")</f>
        <v>990768</v>
      </c>
      <c r="K163" s="42">
        <f>IFERROR(SUMIFS('Sales RAW DATA'!$F$2:$F$30000,'Sales RAW DATA'!$I$2:$I$30000,Incentive_Calc!$A163,'Sales RAW DATA'!$E$2:$E$30000,Incentive_Calc!K$5),"")</f>
        <v>993795</v>
      </c>
      <c r="L163" s="42">
        <f t="shared" si="39"/>
        <v>2949567</v>
      </c>
      <c r="M163" s="42">
        <f>IFERROR(SUMIFS('Sales RAW DATA'!$G$2:$G$30000,'Sales RAW DATA'!$I$2:$I$30000,Incentive_Calc!$A163,'Sales RAW DATA'!$E$2:$E$30000,Incentive_Calc!M$5),"")</f>
        <v>989665</v>
      </c>
      <c r="N163" s="42">
        <f>IFERROR(SUMIFS('Sales RAW DATA'!$G$2:$G$30000,'Sales RAW DATA'!$I$2:$I$30000,Incentive_Calc!$A163,'Sales RAW DATA'!$E$2:$E$30000,Incentive_Calc!N$5),"")</f>
        <v>1056316</v>
      </c>
      <c r="O163" s="42">
        <f>IFERROR(SUMIFS('Sales RAW DATA'!$G$2:$G$30000,'Sales RAW DATA'!$I$2:$I$30000,Incentive_Calc!$A163,'Sales RAW DATA'!$E$2:$E$30000,Incentive_Calc!O$5),"")</f>
        <v>1255854</v>
      </c>
      <c r="P163" s="42">
        <f t="shared" si="40"/>
        <v>3301835</v>
      </c>
      <c r="Q163" s="44">
        <f t="shared" si="41"/>
        <v>1.0255553344856601</v>
      </c>
      <c r="R163" s="44">
        <f t="shared" si="42"/>
        <v>1.0661587778369912</v>
      </c>
      <c r="S163" s="44">
        <f t="shared" si="43"/>
        <v>1.2636952288952954</v>
      </c>
      <c r="T163" s="45">
        <f t="shared" si="44"/>
        <v>111.94304113112197</v>
      </c>
      <c r="U163" s="45">
        <f t="shared" si="45"/>
        <v>111</v>
      </c>
      <c r="V163" s="44">
        <f>IFERROR(SUMIFS('Sales RAW DATA'!$G:$G,'Sales RAW DATA'!$I:$I,Incentive_Calc!$A163,'Sales RAW DATA'!$D:$D,"B1",'Sales RAW DATA'!$E:$E,Incentive_Calc!V$5)/SUMIFS('Sales RAW DATA'!$F:$F,'Sales RAW DATA'!$I:$I,Incentive_Calc!$A163,'Sales RAW DATA'!$D:$D,"B1",'Sales RAW DATA'!$E:$E,Incentive_Calc!V$5),"")</f>
        <v>0.7303429437312805</v>
      </c>
      <c r="W163" s="44">
        <f>IFERROR(SUMIFS('Sales RAW DATA'!$G:$G,'Sales RAW DATA'!$I:$I,Incentive_Calc!$A163,'Sales RAW DATA'!$D:$D,"B1",'Sales RAW DATA'!$E:$E,Incentive_Calc!W$5)/SUMIFS('Sales RAW DATA'!$F:$F,'Sales RAW DATA'!$I:$I,Incentive_Calc!$A163,'Sales RAW DATA'!$D:$D,"B1",'Sales RAW DATA'!$E:$E,Incentive_Calc!W$5),"")</f>
        <v>0.96960731013716961</v>
      </c>
      <c r="X163" s="44">
        <f>IFERROR(SUMIFS('Sales RAW DATA'!$G:$G,'Sales RAW DATA'!$I:$I,Incentive_Calc!$A163,'Sales RAW DATA'!$D:$D,"B1",'Sales RAW DATA'!$E:$E,Incentive_Calc!X$5)/SUMIFS('Sales RAW DATA'!$F:$F,'Sales RAW DATA'!$I:$I,Incentive_Calc!$A163,'Sales RAW DATA'!$D:$D,"B1",'Sales RAW DATA'!$E:$E,Incentive_Calc!X$5),"")</f>
        <v>1.2745432399512788</v>
      </c>
      <c r="Y163" s="44">
        <f>SUMIFS('Sales RAW DATA'!$G:$G,'Sales RAW DATA'!$I:$I,Incentive_Calc!$A163,'Sales RAW DATA'!$D:$D,"B1")/SUMIFS('Sales RAW DATA'!$F:$F,'Sales RAW DATA'!$I:$I,Incentive_Calc!$A163,'Sales RAW DATA'!$D:$D,"B1")</f>
        <v>0.98342518142706814</v>
      </c>
      <c r="Z163" s="44">
        <f>IFERROR(SUMIFS('Sales RAW DATA'!$G:$G,'Sales RAW DATA'!$I:$I,Incentive_Calc!$A163,'Sales RAW DATA'!$D:$D,"B2",'Sales RAW DATA'!$E:$E,Incentive_Calc!Z$5)/SUMIFS('Sales RAW DATA'!$F:$F,'Sales RAW DATA'!$I:$I,Incentive_Calc!$A163,'Sales RAW DATA'!$D:$D,"B2",'Sales RAW DATA'!$E:$E,Incentive_Calc!Z$5),"")</f>
        <v>0.58501971090670168</v>
      </c>
      <c r="AA163" s="44">
        <f>IFERROR(SUMIFS('Sales RAW DATA'!$G:$G,'Sales RAW DATA'!$I:$I,Incentive_Calc!$A163,'Sales RAW DATA'!$D:$D,"B2",'Sales RAW DATA'!$E:$E,Incentive_Calc!AA$5)/SUMIFS('Sales RAW DATA'!$F:$F,'Sales RAW DATA'!$I:$I,Incentive_Calc!$A163,'Sales RAW DATA'!$D:$D,"B2",'Sales RAW DATA'!$E:$E,Incentive_Calc!AA$5),"")</f>
        <v>0.84976119813675588</v>
      </c>
      <c r="AB163" s="44">
        <f>IFERROR(SUMIFS('Sales RAW DATA'!$G:$G,'Sales RAW DATA'!$I:$I,Incentive_Calc!$A163,'Sales RAW DATA'!$D:$D,"B2",'Sales RAW DATA'!$E:$E,Incentive_Calc!AB$5)/SUMIFS('Sales RAW DATA'!$F:$F,'Sales RAW DATA'!$I:$I,Incentive_Calc!$A163,'Sales RAW DATA'!$D:$D,"B2",'Sales RAW DATA'!$E:$E,Incentive_Calc!AB$5),"")</f>
        <v>1.6117970352595115</v>
      </c>
      <c r="AC163" s="44">
        <f>SUMIFS('Sales RAW DATA'!$G:$G,'Sales RAW DATA'!$I:$I,Incentive_Calc!$A163,'Sales RAW DATA'!$D:$D,"B2")/SUMIFS('Sales RAW DATA'!$F:$F,'Sales RAW DATA'!$I:$I,Incentive_Calc!$A163,'Sales RAW DATA'!$D:$D,"B2")</f>
        <v>1.0338836674245848</v>
      </c>
      <c r="AD163" s="44">
        <f>IFERROR(SUMIFS('Sales RAW DATA'!$G:$G,'Sales RAW DATA'!$I:$I,Incentive_Calc!$A163,'Sales RAW DATA'!$D:$D,"B3",'Sales RAW DATA'!$E:$E,Incentive_Calc!AD$5)/SUMIFS('Sales RAW DATA'!$F:$F,'Sales RAW DATA'!$I:$I,Incentive_Calc!$A163,'Sales RAW DATA'!$D:$D,"B3",'Sales RAW DATA'!$E:$E,Incentive_Calc!AD$5),"")</f>
        <v>1.4287656299253966</v>
      </c>
      <c r="AE163" s="44">
        <f>IFERROR(SUMIFS('Sales RAW DATA'!$G:$G,'Sales RAW DATA'!$I:$I,Incentive_Calc!$A163,'Sales RAW DATA'!$D:$D,"B3",'Sales RAW DATA'!$E:$E,Incentive_Calc!AE$5)/SUMIFS('Sales RAW DATA'!$F:$F,'Sales RAW DATA'!$I:$I,Incentive_Calc!$A163,'Sales RAW DATA'!$D:$D,"B3",'Sales RAW DATA'!$E:$E,Incentive_Calc!AE$5),"")</f>
        <v>1.5352304316972976</v>
      </c>
      <c r="AF163" s="44">
        <f>IFERROR(SUMIFS('Sales RAW DATA'!$G:$G,'Sales RAW DATA'!$I:$I,Incentive_Calc!$A163,'Sales RAW DATA'!$D:$D,"B3",'Sales RAW DATA'!$E:$E,Incentive_Calc!AF$5)/SUMIFS('Sales RAW DATA'!$F:$F,'Sales RAW DATA'!$I:$I,Incentive_Calc!$A163,'Sales RAW DATA'!$D:$D,"B3",'Sales RAW DATA'!$E:$E,Incentive_Calc!AF$5),"")</f>
        <v>1.6216865488420176</v>
      </c>
      <c r="AG163" s="44">
        <f>SUMIFS('Sales RAW DATA'!$G:$G,'Sales RAW DATA'!$I:$I,Incentive_Calc!$A163,'Sales RAW DATA'!$D:$D,"B3")/SUMIFS('Sales RAW DATA'!$F:$F,'Sales RAW DATA'!$I:$I,Incentive_Calc!$A163,'Sales RAW DATA'!$D:$D,"B3")</f>
        <v>1.5320964110491297</v>
      </c>
      <c r="AH163" s="44">
        <f>IFERROR(SUMIFS('Sales RAW DATA'!$G:$G,'Sales RAW DATA'!$I:$I,Incentive_Calc!$A163,'Sales RAW DATA'!$D:$D,"B4",'Sales RAW DATA'!$E:$E,Incentive_Calc!AH$5)/SUMIFS('Sales RAW DATA'!$F:$F,'Sales RAW DATA'!$I:$I,Incentive_Calc!$A163,'Sales RAW DATA'!$D:$D,"B4",'Sales RAW DATA'!$E:$E,Incentive_Calc!AH$5),"")</f>
        <v>1.1302715227161586</v>
      </c>
      <c r="AI163" s="44">
        <f>IFERROR(SUMIFS('Sales RAW DATA'!$G:$G,'Sales RAW DATA'!$I:$I,Incentive_Calc!$A163,'Sales RAW DATA'!$D:$D,"B4",'Sales RAW DATA'!$E:$E,Incentive_Calc!AI$5)/SUMIFS('Sales RAW DATA'!$F:$F,'Sales RAW DATA'!$I:$I,Incentive_Calc!$A163,'Sales RAW DATA'!$D:$D,"B4",'Sales RAW DATA'!$E:$E,Incentive_Calc!AI$5),"")</f>
        <v>1.126802365500897</v>
      </c>
      <c r="AJ163" s="44">
        <f>IFERROR(SUMIFS('Sales RAW DATA'!$G:$G,'Sales RAW DATA'!$I:$I,Incentive_Calc!$A163,'Sales RAW DATA'!$D:$D,"B4",'Sales RAW DATA'!$E:$E,Incentive_Calc!AJ$5)/SUMIFS('Sales RAW DATA'!$F:$F,'Sales RAW DATA'!$I:$I,Incentive_Calc!$A163,'Sales RAW DATA'!$D:$D,"B4",'Sales RAW DATA'!$E:$E,Incentive_Calc!AJ$5),"")</f>
        <v>1.286741573033708</v>
      </c>
      <c r="AK163" s="44">
        <f>SUMIFS('Sales RAW DATA'!$G:$G,'Sales RAW DATA'!$I:$I,Incentive_Calc!$A163,'Sales RAW DATA'!$D:$D,"B4")/SUMIFS('Sales RAW DATA'!$F:$F,'Sales RAW DATA'!$I:$I,Incentive_Calc!$A163,'Sales RAW DATA'!$D:$D,"B4")</f>
        <v>1.1816040937613128</v>
      </c>
      <c r="AL163" s="44">
        <f>IFERROR(SUMIFS('Sales RAW DATA'!$G:$G,'Sales RAW DATA'!$I:$I,Incentive_Calc!$A163,'Sales RAW DATA'!$D:$D,"B5",'Sales RAW DATA'!$E:$E,Incentive_Calc!AL$5)/SUMIFS('Sales RAW DATA'!$F:$F,'Sales RAW DATA'!$I:$I,Incentive_Calc!$A163,'Sales RAW DATA'!$D:$D,"B5",'Sales RAW DATA'!$E:$E,Incentive_Calc!AL$5),"")</f>
        <v>0.73678450257196015</v>
      </c>
      <c r="AM163" s="44">
        <f>IFERROR(SUMIFS('Sales RAW DATA'!$G:$G,'Sales RAW DATA'!$I:$I,Incentive_Calc!$A163,'Sales RAW DATA'!$D:$D,"B5",'Sales RAW DATA'!$E:$E,Incentive_Calc!AM$5)/SUMIFS('Sales RAW DATA'!$F:$F,'Sales RAW DATA'!$I:$I,Incentive_Calc!$A163,'Sales RAW DATA'!$D:$D,"B5",'Sales RAW DATA'!$E:$E,Incentive_Calc!AM$5),"")</f>
        <v>1.0014520562153193</v>
      </c>
      <c r="AN163" s="44">
        <f>IFERROR(SUMIFS('Sales RAW DATA'!$G:$G,'Sales RAW DATA'!$I:$I,Incentive_Calc!$A163,'Sales RAW DATA'!$D:$D,"B5",'Sales RAW DATA'!$E:$E,Incentive_Calc!AN$5)/SUMIFS('Sales RAW DATA'!$F:$F,'Sales RAW DATA'!$I:$I,Incentive_Calc!$A163,'Sales RAW DATA'!$D:$D,"B5",'Sales RAW DATA'!$E:$E,Incentive_Calc!AN$5),"")</f>
        <v>1.5902374188840531</v>
      </c>
      <c r="AO163" s="44">
        <f>SUMIFS('Sales RAW DATA'!$G:$G,'Sales RAW DATA'!$I:$I,Incentive_Calc!$A163,'Sales RAW DATA'!$D:$D,"B5")/SUMIFS('Sales RAW DATA'!$F:$F,'Sales RAW DATA'!$I:$I,Incentive_Calc!$A163,'Sales RAW DATA'!$D:$D,"B5")</f>
        <v>1.1152927699695996</v>
      </c>
      <c r="AP163" s="42">
        <f>SUM(SUMIFS('Sales RAW DATA'!$F$2:$F$22804,'Sales RAW DATA'!$I$2:$I$22804,Incentive_Calc!$A163,'Sales RAW DATA'!$D$2:$D$22804,"B1"),SUMIFS('Sales RAW DATA'!$F$2:$F$22804,'Sales RAW DATA'!$I$2:$I$22804,Incentive_Calc!$A163,'Sales RAW DATA'!$D$2:$D$22804,"B2"),SUMIFS('Sales RAW DATA'!$F$2:$F$22804,'Sales RAW DATA'!$I$2:$I$22804,Incentive_Calc!$A163,'Sales RAW DATA'!$D$2:$D$22804,"B3"),SUMIFS('Sales RAW DATA'!$F$2:$F$22804,'Sales RAW DATA'!$I$2:$I$22804,Incentive_Calc!$A163,'Sales RAW DATA'!$D$2:$D$22804,"B4"),SUMIFS('Sales RAW DATA'!$F$2:$F$22804,'Sales RAW DATA'!$I$2:$I$22804,Incentive_Calc!$A163,'Sales RAW DATA'!$D$2:$D$22804,"B5"))</f>
        <v>1837431</v>
      </c>
      <c r="AQ163" s="42">
        <f>SUM(SUMIFS('Sales RAW DATA'!$G$2:$G$22804,'Sales RAW DATA'!$I$2:$I$22804,Incentive_Calc!$A163,'Sales RAW DATA'!$D$2:$D$22804,"B1"),SUMIFS('Sales RAW DATA'!$G$2:$G$22804,'Sales RAW DATA'!$I$2:$I$22804,Incentive_Calc!$A163,'Sales RAW DATA'!$D$2:$D$22804,"B2"),SUMIFS('Sales RAW DATA'!$G$2:$G$22804,'Sales RAW DATA'!$I$2:$I$22804,Incentive_Calc!$A163,'Sales RAW DATA'!$D$2:$D$22804,"B3"),SUMIFS('Sales RAW DATA'!$G$2:$G$22804,'Sales RAW DATA'!$I$2:$I$22804,Incentive_Calc!$A163,'Sales RAW DATA'!$D$2:$D$22804,"B4"),SUMIFS('Sales RAW DATA'!$G$2:$G$22804,'Sales RAW DATA'!$I$2:$I$22804,Incentive_Calc!$A163,'Sales RAW DATA'!$D$2:$D$22804,"B5"))</f>
        <v>2195765</v>
      </c>
      <c r="AR163" s="45">
        <f t="shared" si="46"/>
        <v>119.50190238436164</v>
      </c>
      <c r="AS163" s="45">
        <f t="shared" si="47"/>
        <v>119</v>
      </c>
      <c r="AT163" s="46">
        <v>1.1599999999999999</v>
      </c>
      <c r="AU163" s="46">
        <v>1</v>
      </c>
      <c r="AV163" s="43" t="str">
        <f t="shared" si="33"/>
        <v>Yes</v>
      </c>
      <c r="AW163" s="43" t="str">
        <f t="shared" si="34"/>
        <v>Yes</v>
      </c>
      <c r="AX163" s="43" t="str">
        <f t="shared" si="35"/>
        <v>Yes</v>
      </c>
      <c r="AY163" s="43" t="str">
        <f t="shared" si="48"/>
        <v>Yes</v>
      </c>
    </row>
    <row r="164" spans="1:51" x14ac:dyDescent="0.35">
      <c r="A164" s="21" t="s">
        <v>1038</v>
      </c>
      <c r="B164" s="21" t="s">
        <v>564</v>
      </c>
      <c r="C164" s="21" t="str">
        <f>_xlfn.XLOOKUP($A164,'Employee List'!$E:$E,'Employee List'!$D:$D,0)</f>
        <v>SF</v>
      </c>
      <c r="D164" s="42" cm="1">
        <f t="array" ref="D164">IFERROR(IF($G164="Yes",INDEX('Payment Plan'!$D$6:$D$42,MATCH(1,(Incentive_Calc!$C164='Payment Plan'!$B$6:$B$42)*(Incentive_Calc!$U164='Payment Plan'!$C$6:$C$42),0)),""),"")</f>
        <v>28940.625</v>
      </c>
      <c r="E164" s="42" cm="1">
        <f t="array" ref="E164">IFERROR(IF($H164="Yes",INDEX('Payment Plan'!$D$6:$D$42,MATCH(1,(Incentive_Calc!$C164='Payment Plan'!$B$6:$B$42)*(Incentive_Calc!$AS164='Payment Plan'!$C$6:$C$42),0)),""),"")</f>
        <v>41877.98876953125</v>
      </c>
      <c r="F164" s="42">
        <f t="shared" si="36"/>
        <v>70818.61376953125</v>
      </c>
      <c r="G164" s="43" t="str">
        <f t="shared" si="37"/>
        <v>Yes</v>
      </c>
      <c r="H164" s="21" t="str">
        <f t="shared" si="38"/>
        <v>Yes</v>
      </c>
      <c r="I164" s="42">
        <f>IFERROR(SUMIFS('Sales RAW DATA'!$F$2:$F$30000,'Sales RAW DATA'!$I$2:$I$30000,Incentive_Calc!$A164,'Sales RAW DATA'!$E$2:$E$30000,Incentive_Calc!I$5),"")</f>
        <v>981295</v>
      </c>
      <c r="J164" s="42">
        <f>IFERROR(SUMIFS('Sales RAW DATA'!$F$2:$F$30000,'Sales RAW DATA'!$I$2:$I$30000,Incentive_Calc!$A164,'Sales RAW DATA'!$E$2:$E$30000,Incentive_Calc!J$5),"")</f>
        <v>997658</v>
      </c>
      <c r="K164" s="42">
        <f>IFERROR(SUMIFS('Sales RAW DATA'!$F$2:$F$30000,'Sales RAW DATA'!$I$2:$I$30000,Incentive_Calc!$A164,'Sales RAW DATA'!$E$2:$E$30000,Incentive_Calc!K$5),"")</f>
        <v>1001413</v>
      </c>
      <c r="L164" s="42">
        <f t="shared" si="39"/>
        <v>2980366</v>
      </c>
      <c r="M164" s="42">
        <f>IFERROR(SUMIFS('Sales RAW DATA'!$G$2:$G$30000,'Sales RAW DATA'!$I$2:$I$30000,Incentive_Calc!$A164,'Sales RAW DATA'!$E$2:$E$30000,Incentive_Calc!M$5),"")</f>
        <v>1012597</v>
      </c>
      <c r="N164" s="42">
        <f>IFERROR(SUMIFS('Sales RAW DATA'!$G$2:$G$30000,'Sales RAW DATA'!$I$2:$I$30000,Incentive_Calc!$A164,'Sales RAW DATA'!$E$2:$E$30000,Incentive_Calc!N$5),"")</f>
        <v>1025841</v>
      </c>
      <c r="O164" s="42">
        <f>IFERROR(SUMIFS('Sales RAW DATA'!$G$2:$G$30000,'Sales RAW DATA'!$I$2:$I$30000,Incentive_Calc!$A164,'Sales RAW DATA'!$E$2:$E$30000,Incentive_Calc!O$5),"")</f>
        <v>1049065</v>
      </c>
      <c r="P164" s="42">
        <f t="shared" si="40"/>
        <v>3087503</v>
      </c>
      <c r="Q164" s="44">
        <f t="shared" si="41"/>
        <v>1.0318986645198436</v>
      </c>
      <c r="R164" s="44">
        <f t="shared" si="42"/>
        <v>1.028249159531623</v>
      </c>
      <c r="S164" s="44">
        <f t="shared" si="43"/>
        <v>1.0475847627302621</v>
      </c>
      <c r="T164" s="45">
        <f t="shared" si="44"/>
        <v>103.59475983822122</v>
      </c>
      <c r="U164" s="45">
        <f t="shared" si="45"/>
        <v>103</v>
      </c>
      <c r="V164" s="44">
        <f>IFERROR(SUMIFS('Sales RAW DATA'!$G:$G,'Sales RAW DATA'!$I:$I,Incentive_Calc!$A164,'Sales RAW DATA'!$D:$D,"B1",'Sales RAW DATA'!$E:$E,Incentive_Calc!V$5)/SUMIFS('Sales RAW DATA'!$F:$F,'Sales RAW DATA'!$I:$I,Incentive_Calc!$A164,'Sales RAW DATA'!$D:$D,"B1",'Sales RAW DATA'!$E:$E,Incentive_Calc!V$5),"")</f>
        <v>1.4388040794220514</v>
      </c>
      <c r="W164" s="44">
        <f>IFERROR(SUMIFS('Sales RAW DATA'!$G:$G,'Sales RAW DATA'!$I:$I,Incentive_Calc!$A164,'Sales RAW DATA'!$D:$D,"B1",'Sales RAW DATA'!$E:$E,Incentive_Calc!W$5)/SUMIFS('Sales RAW DATA'!$F:$F,'Sales RAW DATA'!$I:$I,Incentive_Calc!$A164,'Sales RAW DATA'!$D:$D,"B1",'Sales RAW DATA'!$E:$E,Incentive_Calc!W$5),"")</f>
        <v>1.6033347625172694</v>
      </c>
      <c r="X164" s="44">
        <f>IFERROR(SUMIFS('Sales RAW DATA'!$G:$G,'Sales RAW DATA'!$I:$I,Incentive_Calc!$A164,'Sales RAW DATA'!$D:$D,"B1",'Sales RAW DATA'!$E:$E,Incentive_Calc!X$5)/SUMIFS('Sales RAW DATA'!$F:$F,'Sales RAW DATA'!$I:$I,Incentive_Calc!$A164,'Sales RAW DATA'!$D:$D,"B1",'Sales RAW DATA'!$E:$E,Incentive_Calc!X$5),"")</f>
        <v>1.3887029875568557</v>
      </c>
      <c r="Y164" s="44">
        <f>SUMIFS('Sales RAW DATA'!$G:$G,'Sales RAW DATA'!$I:$I,Incentive_Calc!$A164,'Sales RAW DATA'!$D:$D,"B1")/SUMIFS('Sales RAW DATA'!$F:$F,'Sales RAW DATA'!$I:$I,Incentive_Calc!$A164,'Sales RAW DATA'!$D:$D,"B1")</f>
        <v>1.4779092526123185</v>
      </c>
      <c r="Z164" s="44">
        <f>IFERROR(SUMIFS('Sales RAW DATA'!$G:$G,'Sales RAW DATA'!$I:$I,Incentive_Calc!$A164,'Sales RAW DATA'!$D:$D,"B2",'Sales RAW DATA'!$E:$E,Incentive_Calc!Z$5)/SUMIFS('Sales RAW DATA'!$F:$F,'Sales RAW DATA'!$I:$I,Incentive_Calc!$A164,'Sales RAW DATA'!$D:$D,"B2",'Sales RAW DATA'!$E:$E,Incentive_Calc!Z$5),"")</f>
        <v>0.86106471615888192</v>
      </c>
      <c r="AA164" s="44">
        <f>IFERROR(SUMIFS('Sales RAW DATA'!$G:$G,'Sales RAW DATA'!$I:$I,Incentive_Calc!$A164,'Sales RAW DATA'!$D:$D,"B2",'Sales RAW DATA'!$E:$E,Incentive_Calc!AA$5)/SUMIFS('Sales RAW DATA'!$F:$F,'Sales RAW DATA'!$I:$I,Incentive_Calc!$A164,'Sales RAW DATA'!$D:$D,"B2",'Sales RAW DATA'!$E:$E,Incentive_Calc!AA$5),"")</f>
        <v>0.927571375471264</v>
      </c>
      <c r="AB164" s="44">
        <f>IFERROR(SUMIFS('Sales RAW DATA'!$G:$G,'Sales RAW DATA'!$I:$I,Incentive_Calc!$A164,'Sales RAW DATA'!$D:$D,"B2",'Sales RAW DATA'!$E:$E,Incentive_Calc!AB$5)/SUMIFS('Sales RAW DATA'!$F:$F,'Sales RAW DATA'!$I:$I,Incentive_Calc!$A164,'Sales RAW DATA'!$D:$D,"B2",'Sales RAW DATA'!$E:$E,Incentive_Calc!AB$5),"")</f>
        <v>0.97031633684818719</v>
      </c>
      <c r="AC164" s="44">
        <f>SUMIFS('Sales RAW DATA'!$G:$G,'Sales RAW DATA'!$I:$I,Incentive_Calc!$A164,'Sales RAW DATA'!$D:$D,"B2")/SUMIFS('Sales RAW DATA'!$F:$F,'Sales RAW DATA'!$I:$I,Incentive_Calc!$A164,'Sales RAW DATA'!$D:$D,"B2")</f>
        <v>0.92088186863450627</v>
      </c>
      <c r="AD164" s="44">
        <f>IFERROR(SUMIFS('Sales RAW DATA'!$G:$G,'Sales RAW DATA'!$I:$I,Incentive_Calc!$A164,'Sales RAW DATA'!$D:$D,"B3",'Sales RAW DATA'!$E:$E,Incentive_Calc!AD$5)/SUMIFS('Sales RAW DATA'!$F:$F,'Sales RAW DATA'!$I:$I,Incentive_Calc!$A164,'Sales RAW DATA'!$D:$D,"B3",'Sales RAW DATA'!$E:$E,Incentive_Calc!AD$5),"")</f>
        <v>0.83450440592063579</v>
      </c>
      <c r="AE164" s="44">
        <f>IFERROR(SUMIFS('Sales RAW DATA'!$G:$G,'Sales RAW DATA'!$I:$I,Incentive_Calc!$A164,'Sales RAW DATA'!$D:$D,"B3",'Sales RAW DATA'!$E:$E,Incentive_Calc!AE$5)/SUMIFS('Sales RAW DATA'!$F:$F,'Sales RAW DATA'!$I:$I,Incentive_Calc!$A164,'Sales RAW DATA'!$D:$D,"B3",'Sales RAW DATA'!$E:$E,Incentive_Calc!AE$5),"")</f>
        <v>1.2889121575730134</v>
      </c>
      <c r="AF164" s="44">
        <f>IFERROR(SUMIFS('Sales RAW DATA'!$G:$G,'Sales RAW DATA'!$I:$I,Incentive_Calc!$A164,'Sales RAW DATA'!$D:$D,"B3",'Sales RAW DATA'!$E:$E,Incentive_Calc!AF$5)/SUMIFS('Sales RAW DATA'!$F:$F,'Sales RAW DATA'!$I:$I,Incentive_Calc!$A164,'Sales RAW DATA'!$D:$D,"B3",'Sales RAW DATA'!$E:$E,Incentive_Calc!AF$5),"")</f>
        <v>1.2966989848872237</v>
      </c>
      <c r="AG164" s="44">
        <f>SUMIFS('Sales RAW DATA'!$G:$G,'Sales RAW DATA'!$I:$I,Incentive_Calc!$A164,'Sales RAW DATA'!$D:$D,"B3")/SUMIFS('Sales RAW DATA'!$F:$F,'Sales RAW DATA'!$I:$I,Incentive_Calc!$A164,'Sales RAW DATA'!$D:$D,"B3")</f>
        <v>1.1476977136859399</v>
      </c>
      <c r="AH164" s="44">
        <f>IFERROR(SUMIFS('Sales RAW DATA'!$G:$G,'Sales RAW DATA'!$I:$I,Incentive_Calc!$A164,'Sales RAW DATA'!$D:$D,"B4",'Sales RAW DATA'!$E:$E,Incentive_Calc!AH$5)/SUMIFS('Sales RAW DATA'!$F:$F,'Sales RAW DATA'!$I:$I,Incentive_Calc!$A164,'Sales RAW DATA'!$D:$D,"B4",'Sales RAW DATA'!$E:$E,Incentive_Calc!AH$5),"")</f>
        <v>0.90573613424309174</v>
      </c>
      <c r="AI164" s="44">
        <f>IFERROR(SUMIFS('Sales RAW DATA'!$G:$G,'Sales RAW DATA'!$I:$I,Incentive_Calc!$A164,'Sales RAW DATA'!$D:$D,"B4",'Sales RAW DATA'!$E:$E,Incentive_Calc!AI$5)/SUMIFS('Sales RAW DATA'!$F:$F,'Sales RAW DATA'!$I:$I,Incentive_Calc!$A164,'Sales RAW DATA'!$D:$D,"B4",'Sales RAW DATA'!$E:$E,Incentive_Calc!AI$5),"")</f>
        <v>0.92791755183735103</v>
      </c>
      <c r="AJ164" s="44">
        <f>IFERROR(SUMIFS('Sales RAW DATA'!$G:$G,'Sales RAW DATA'!$I:$I,Incentive_Calc!$A164,'Sales RAW DATA'!$D:$D,"B4",'Sales RAW DATA'!$E:$E,Incentive_Calc!AJ$5)/SUMIFS('Sales RAW DATA'!$F:$F,'Sales RAW DATA'!$I:$I,Incentive_Calc!$A164,'Sales RAW DATA'!$D:$D,"B4",'Sales RAW DATA'!$E:$E,Incentive_Calc!AJ$5),"")</f>
        <v>0.99070067469795497</v>
      </c>
      <c r="AK164" s="44">
        <f>SUMIFS('Sales RAW DATA'!$G:$G,'Sales RAW DATA'!$I:$I,Incentive_Calc!$A164,'Sales RAW DATA'!$D:$D,"B4")/SUMIFS('Sales RAW DATA'!$F:$F,'Sales RAW DATA'!$I:$I,Incentive_Calc!$A164,'Sales RAW DATA'!$D:$D,"B4")</f>
        <v>0.94180247421468666</v>
      </c>
      <c r="AL164" s="44">
        <f>IFERROR(SUMIFS('Sales RAW DATA'!$G:$G,'Sales RAW DATA'!$I:$I,Incentive_Calc!$A164,'Sales RAW DATA'!$D:$D,"B5",'Sales RAW DATA'!$E:$E,Incentive_Calc!AL$5)/SUMIFS('Sales RAW DATA'!$F:$F,'Sales RAW DATA'!$I:$I,Incentive_Calc!$A164,'Sales RAW DATA'!$D:$D,"B5",'Sales RAW DATA'!$E:$E,Incentive_Calc!AL$5),"")</f>
        <v>0.87454513440544668</v>
      </c>
      <c r="AM164" s="44">
        <f>IFERROR(SUMIFS('Sales RAW DATA'!$G:$G,'Sales RAW DATA'!$I:$I,Incentive_Calc!$A164,'Sales RAW DATA'!$D:$D,"B5",'Sales RAW DATA'!$E:$E,Incentive_Calc!AM$5)/SUMIFS('Sales RAW DATA'!$F:$F,'Sales RAW DATA'!$I:$I,Incentive_Calc!$A164,'Sales RAW DATA'!$D:$D,"B5",'Sales RAW DATA'!$E:$E,Incentive_Calc!AM$5),"")</f>
        <v>0.93965346113490056</v>
      </c>
      <c r="AN164" s="44">
        <f>IFERROR(SUMIFS('Sales RAW DATA'!$G:$G,'Sales RAW DATA'!$I:$I,Incentive_Calc!$A164,'Sales RAW DATA'!$D:$D,"B5",'Sales RAW DATA'!$E:$E,Incentive_Calc!AN$5)/SUMIFS('Sales RAW DATA'!$F:$F,'Sales RAW DATA'!$I:$I,Incentive_Calc!$A164,'Sales RAW DATA'!$D:$D,"B5",'Sales RAW DATA'!$E:$E,Incentive_Calc!AN$5),"")</f>
        <v>1.2914157973174367</v>
      </c>
      <c r="AO164" s="44">
        <f>SUMIFS('Sales RAW DATA'!$G:$G,'Sales RAW DATA'!$I:$I,Incentive_Calc!$A164,'Sales RAW DATA'!$D:$D,"B5")/SUMIFS('Sales RAW DATA'!$F:$F,'Sales RAW DATA'!$I:$I,Incentive_Calc!$A164,'Sales RAW DATA'!$D:$D,"B5")</f>
        <v>1.0327926211742753</v>
      </c>
      <c r="AP164" s="42">
        <f>SUM(SUMIFS('Sales RAW DATA'!$F$2:$F$22804,'Sales RAW DATA'!$I$2:$I$22804,Incentive_Calc!$A164,'Sales RAW DATA'!$D$2:$D$22804,"B1"),SUMIFS('Sales RAW DATA'!$F$2:$F$22804,'Sales RAW DATA'!$I$2:$I$22804,Incentive_Calc!$A164,'Sales RAW DATA'!$D$2:$D$22804,"B2"),SUMIFS('Sales RAW DATA'!$F$2:$F$22804,'Sales RAW DATA'!$I$2:$I$22804,Incentive_Calc!$A164,'Sales RAW DATA'!$D$2:$D$22804,"B3"),SUMIFS('Sales RAW DATA'!$F$2:$F$22804,'Sales RAW DATA'!$I$2:$I$22804,Incentive_Calc!$A164,'Sales RAW DATA'!$D$2:$D$22804,"B4"),SUMIFS('Sales RAW DATA'!$F$2:$F$22804,'Sales RAW DATA'!$I$2:$I$22804,Incentive_Calc!$A164,'Sales RAW DATA'!$D$2:$D$22804,"B5"))</f>
        <v>1650470</v>
      </c>
      <c r="AQ164" s="42">
        <f>SUM(SUMIFS('Sales RAW DATA'!$G$2:$G$22804,'Sales RAW DATA'!$I$2:$I$22804,Incentive_Calc!$A164,'Sales RAW DATA'!$D$2:$D$22804,"B1"),SUMIFS('Sales RAW DATA'!$G$2:$G$22804,'Sales RAW DATA'!$I$2:$I$22804,Incentive_Calc!$A164,'Sales RAW DATA'!$D$2:$D$22804,"B2"),SUMIFS('Sales RAW DATA'!$G$2:$G$22804,'Sales RAW DATA'!$I$2:$I$22804,Incentive_Calc!$A164,'Sales RAW DATA'!$D$2:$D$22804,"B3"),SUMIFS('Sales RAW DATA'!$G$2:$G$22804,'Sales RAW DATA'!$I$2:$I$22804,Incentive_Calc!$A164,'Sales RAW DATA'!$D$2:$D$22804,"B4"),SUMIFS('Sales RAW DATA'!$G$2:$G$22804,'Sales RAW DATA'!$I$2:$I$22804,Incentive_Calc!$A164,'Sales RAW DATA'!$D$2:$D$22804,"B5"))</f>
        <v>1773646</v>
      </c>
      <c r="AR164" s="45">
        <f t="shared" si="46"/>
        <v>107.46308627239513</v>
      </c>
      <c r="AS164" s="45">
        <f t="shared" si="47"/>
        <v>107</v>
      </c>
      <c r="AT164" s="46">
        <v>1.1499999999999999</v>
      </c>
      <c r="AU164" s="46">
        <v>0.92</v>
      </c>
      <c r="AV164" s="43" t="str">
        <f t="shared" si="33"/>
        <v>Yes</v>
      </c>
      <c r="AW164" s="43" t="str">
        <f t="shared" si="34"/>
        <v>Yes</v>
      </c>
      <c r="AX164" s="43" t="str">
        <f t="shared" si="35"/>
        <v>Yes</v>
      </c>
      <c r="AY164" s="43" t="str">
        <f t="shared" si="48"/>
        <v>Yes</v>
      </c>
    </row>
    <row r="165" spans="1:51" x14ac:dyDescent="0.35">
      <c r="A165" s="21" t="s">
        <v>1039</v>
      </c>
      <c r="B165" s="21" t="s">
        <v>565</v>
      </c>
      <c r="C165" s="21" t="str">
        <f>_xlfn.XLOOKUP($A165,'Employee List'!$E:$E,'Employee List'!$D:$D,0)</f>
        <v>SF</v>
      </c>
      <c r="D165" s="42" cm="1">
        <f t="array" ref="D165">IFERROR(IF($G165="Yes",INDEX('Payment Plan'!$D$6:$D$42,MATCH(1,(Incentive_Calc!$C165='Payment Plan'!$B$6:$B$42)*(Incentive_Calc!$U165='Payment Plan'!$C$6:$C$42),0)),""),"")</f>
        <v>39883.798828125</v>
      </c>
      <c r="E165" s="42" t="str" cm="1">
        <f t="array" ref="E165">IFERROR(IF($H165="Yes",INDEX('Payment Plan'!$D$6:$D$42,MATCH(1,(Incentive_Calc!$C165='Payment Plan'!$B$6:$B$42)*(Incentive_Calc!$AS165='Payment Plan'!$C$6:$C$42),0)),""),"")</f>
        <v/>
      </c>
      <c r="F165" s="42">
        <f t="shared" si="36"/>
        <v>39883.798828125</v>
      </c>
      <c r="G165" s="43" t="str">
        <f t="shared" si="37"/>
        <v>Yes</v>
      </c>
      <c r="H165" s="21" t="str">
        <f t="shared" si="38"/>
        <v>No</v>
      </c>
      <c r="I165" s="42">
        <f>IFERROR(SUMIFS('Sales RAW DATA'!$F$2:$F$30000,'Sales RAW DATA'!$I$2:$I$30000,Incentive_Calc!$A165,'Sales RAW DATA'!$E$2:$E$30000,Incentive_Calc!I$5),"")</f>
        <v>325479</v>
      </c>
      <c r="J165" s="42">
        <f>IFERROR(SUMIFS('Sales RAW DATA'!$F$2:$F$30000,'Sales RAW DATA'!$I$2:$I$30000,Incentive_Calc!$A165,'Sales RAW DATA'!$E$2:$E$30000,Incentive_Calc!J$5),"")</f>
        <v>319827</v>
      </c>
      <c r="K165" s="42">
        <f>IFERROR(SUMIFS('Sales RAW DATA'!$F$2:$F$30000,'Sales RAW DATA'!$I$2:$I$30000,Incentive_Calc!$A165,'Sales RAW DATA'!$E$2:$E$30000,Incentive_Calc!K$5),"")</f>
        <v>333199</v>
      </c>
      <c r="L165" s="42">
        <f t="shared" si="39"/>
        <v>978505</v>
      </c>
      <c r="M165" s="42">
        <f>IFERROR(SUMIFS('Sales RAW DATA'!$G$2:$G$30000,'Sales RAW DATA'!$I$2:$I$30000,Incentive_Calc!$A165,'Sales RAW DATA'!$E$2:$E$30000,Incentive_Calc!M$5),"")</f>
        <v>330916</v>
      </c>
      <c r="N165" s="42">
        <f>IFERROR(SUMIFS('Sales RAW DATA'!$G$2:$G$30000,'Sales RAW DATA'!$I$2:$I$30000,Incentive_Calc!$A165,'Sales RAW DATA'!$E$2:$E$30000,Incentive_Calc!N$5),"")</f>
        <v>333095</v>
      </c>
      <c r="O165" s="42">
        <f>IFERROR(SUMIFS('Sales RAW DATA'!$G$2:$G$30000,'Sales RAW DATA'!$I$2:$I$30000,Incentive_Calc!$A165,'Sales RAW DATA'!$E$2:$E$30000,Incentive_Calc!O$5),"")</f>
        <v>377744</v>
      </c>
      <c r="P165" s="42">
        <f t="shared" si="40"/>
        <v>1041755</v>
      </c>
      <c r="Q165" s="44">
        <f t="shared" si="41"/>
        <v>1.0167046107429358</v>
      </c>
      <c r="R165" s="44">
        <f t="shared" si="42"/>
        <v>1.0414849277890861</v>
      </c>
      <c r="S165" s="44">
        <f t="shared" si="43"/>
        <v>1.1336888766172768</v>
      </c>
      <c r="T165" s="45">
        <f t="shared" si="44"/>
        <v>106.46394244280816</v>
      </c>
      <c r="U165" s="45">
        <f t="shared" si="45"/>
        <v>106</v>
      </c>
      <c r="V165" s="44">
        <f>IFERROR(SUMIFS('Sales RAW DATA'!$G:$G,'Sales RAW DATA'!$I:$I,Incentive_Calc!$A165,'Sales RAW DATA'!$D:$D,"B1",'Sales RAW DATA'!$E:$E,Incentive_Calc!V$5)/SUMIFS('Sales RAW DATA'!$F:$F,'Sales RAW DATA'!$I:$I,Incentive_Calc!$A165,'Sales RAW DATA'!$D:$D,"B1",'Sales RAW DATA'!$E:$E,Incentive_Calc!V$5),"")</f>
        <v>1.0204206999255399</v>
      </c>
      <c r="W165" s="44">
        <f>IFERROR(SUMIFS('Sales RAW DATA'!$G:$G,'Sales RAW DATA'!$I:$I,Incentive_Calc!$A165,'Sales RAW DATA'!$D:$D,"B1",'Sales RAW DATA'!$E:$E,Incentive_Calc!W$5)/SUMIFS('Sales RAW DATA'!$F:$F,'Sales RAW DATA'!$I:$I,Incentive_Calc!$A165,'Sales RAW DATA'!$D:$D,"B1",'Sales RAW DATA'!$E:$E,Incentive_Calc!W$5),"")</f>
        <v>0.96890416812337332</v>
      </c>
      <c r="X165" s="44">
        <f>IFERROR(SUMIFS('Sales RAW DATA'!$G:$G,'Sales RAW DATA'!$I:$I,Incentive_Calc!$A165,'Sales RAW DATA'!$D:$D,"B1",'Sales RAW DATA'!$E:$E,Incentive_Calc!X$5)/SUMIFS('Sales RAW DATA'!$F:$F,'Sales RAW DATA'!$I:$I,Incentive_Calc!$A165,'Sales RAW DATA'!$D:$D,"B1",'Sales RAW DATA'!$E:$E,Incentive_Calc!X$5),"")</f>
        <v>0.96259747568132481</v>
      </c>
      <c r="Y165" s="44">
        <f>SUMIFS('Sales RAW DATA'!$G:$G,'Sales RAW DATA'!$I:$I,Incentive_Calc!$A165,'Sales RAW DATA'!$D:$D,"B1")/SUMIFS('Sales RAW DATA'!$F:$F,'Sales RAW DATA'!$I:$I,Incentive_Calc!$A165,'Sales RAW DATA'!$D:$D,"B1")</f>
        <v>0.98473819387978989</v>
      </c>
      <c r="Z165" s="44">
        <f>IFERROR(SUMIFS('Sales RAW DATA'!$G:$G,'Sales RAW DATA'!$I:$I,Incentive_Calc!$A165,'Sales RAW DATA'!$D:$D,"B2",'Sales RAW DATA'!$E:$E,Incentive_Calc!Z$5)/SUMIFS('Sales RAW DATA'!$F:$F,'Sales RAW DATA'!$I:$I,Incentive_Calc!$A165,'Sales RAW DATA'!$D:$D,"B2",'Sales RAW DATA'!$E:$E,Incentive_Calc!Z$5),"")</f>
        <v>0.93186906274580994</v>
      </c>
      <c r="AA165" s="44">
        <f>IFERROR(SUMIFS('Sales RAW DATA'!$G:$G,'Sales RAW DATA'!$I:$I,Incentive_Calc!$A165,'Sales RAW DATA'!$D:$D,"B2",'Sales RAW DATA'!$E:$E,Incentive_Calc!AA$5)/SUMIFS('Sales RAW DATA'!$F:$F,'Sales RAW DATA'!$I:$I,Incentive_Calc!$A165,'Sales RAW DATA'!$D:$D,"B2",'Sales RAW DATA'!$E:$E,Incentive_Calc!AA$5),"")</f>
        <v>0.79497321102976237</v>
      </c>
      <c r="AB165" s="44">
        <f>IFERROR(SUMIFS('Sales RAW DATA'!$G:$G,'Sales RAW DATA'!$I:$I,Incentive_Calc!$A165,'Sales RAW DATA'!$D:$D,"B2",'Sales RAW DATA'!$E:$E,Incentive_Calc!AB$5)/SUMIFS('Sales RAW DATA'!$F:$F,'Sales RAW DATA'!$I:$I,Incentive_Calc!$A165,'Sales RAW DATA'!$D:$D,"B2",'Sales RAW DATA'!$E:$E,Incentive_Calc!AB$5),"")</f>
        <v>1.2176735901634634</v>
      </c>
      <c r="AC165" s="44">
        <f>SUMIFS('Sales RAW DATA'!$G:$G,'Sales RAW DATA'!$I:$I,Incentive_Calc!$A165,'Sales RAW DATA'!$D:$D,"B2")/SUMIFS('Sales RAW DATA'!$F:$F,'Sales RAW DATA'!$I:$I,Incentive_Calc!$A165,'Sales RAW DATA'!$D:$D,"B2")</f>
        <v>0.98083314011902001</v>
      </c>
      <c r="AD165" s="44">
        <f>IFERROR(SUMIFS('Sales RAW DATA'!$G:$G,'Sales RAW DATA'!$I:$I,Incentive_Calc!$A165,'Sales RAW DATA'!$D:$D,"B3",'Sales RAW DATA'!$E:$E,Incentive_Calc!AD$5)/SUMIFS('Sales RAW DATA'!$F:$F,'Sales RAW DATA'!$I:$I,Incentive_Calc!$A165,'Sales RAW DATA'!$D:$D,"B3",'Sales RAW DATA'!$E:$E,Incentive_Calc!AD$5),"")</f>
        <v>0.81616008653326122</v>
      </c>
      <c r="AE165" s="44">
        <f>IFERROR(SUMIFS('Sales RAW DATA'!$G:$G,'Sales RAW DATA'!$I:$I,Incentive_Calc!$A165,'Sales RAW DATA'!$D:$D,"B3",'Sales RAW DATA'!$E:$E,Incentive_Calc!AE$5)/SUMIFS('Sales RAW DATA'!$F:$F,'Sales RAW DATA'!$I:$I,Incentive_Calc!$A165,'Sales RAW DATA'!$D:$D,"B3",'Sales RAW DATA'!$E:$E,Incentive_Calc!AE$5),"")</f>
        <v>0.8235735896830676</v>
      </c>
      <c r="AF165" s="44">
        <f>IFERROR(SUMIFS('Sales RAW DATA'!$G:$G,'Sales RAW DATA'!$I:$I,Incentive_Calc!$A165,'Sales RAW DATA'!$D:$D,"B3",'Sales RAW DATA'!$E:$E,Incentive_Calc!AF$5)/SUMIFS('Sales RAW DATA'!$F:$F,'Sales RAW DATA'!$I:$I,Incentive_Calc!$A165,'Sales RAW DATA'!$D:$D,"B3",'Sales RAW DATA'!$E:$E,Incentive_Calc!AF$5),"")</f>
        <v>1.2591273540928585</v>
      </c>
      <c r="AG165" s="44">
        <f>SUMIFS('Sales RAW DATA'!$G:$G,'Sales RAW DATA'!$I:$I,Incentive_Calc!$A165,'Sales RAW DATA'!$D:$D,"B3")/SUMIFS('Sales RAW DATA'!$F:$F,'Sales RAW DATA'!$I:$I,Incentive_Calc!$A165,'Sales RAW DATA'!$D:$D,"B3")</f>
        <v>0.98072484944489202</v>
      </c>
      <c r="AH165" s="44">
        <f>IFERROR(SUMIFS('Sales RAW DATA'!$G:$G,'Sales RAW DATA'!$I:$I,Incentive_Calc!$A165,'Sales RAW DATA'!$D:$D,"B4",'Sales RAW DATA'!$E:$E,Incentive_Calc!AH$5)/SUMIFS('Sales RAW DATA'!$F:$F,'Sales RAW DATA'!$I:$I,Incentive_Calc!$A165,'Sales RAW DATA'!$D:$D,"B4",'Sales RAW DATA'!$E:$E,Incentive_Calc!AH$5),"")</f>
        <v>1.3141818690151674</v>
      </c>
      <c r="AI165" s="44">
        <f>IFERROR(SUMIFS('Sales RAW DATA'!$G:$G,'Sales RAW DATA'!$I:$I,Incentive_Calc!$A165,'Sales RAW DATA'!$D:$D,"B4",'Sales RAW DATA'!$E:$E,Incentive_Calc!AI$5)/SUMIFS('Sales RAW DATA'!$F:$F,'Sales RAW DATA'!$I:$I,Incentive_Calc!$A165,'Sales RAW DATA'!$D:$D,"B4",'Sales RAW DATA'!$E:$E,Incentive_Calc!AI$5),"")</f>
        <v>1.4286907108894815</v>
      </c>
      <c r="AJ165" s="44">
        <f>IFERROR(SUMIFS('Sales RAW DATA'!$G:$G,'Sales RAW DATA'!$I:$I,Incentive_Calc!$A165,'Sales RAW DATA'!$D:$D,"B4",'Sales RAW DATA'!$E:$E,Incentive_Calc!AJ$5)/SUMIFS('Sales RAW DATA'!$F:$F,'Sales RAW DATA'!$I:$I,Incentive_Calc!$A165,'Sales RAW DATA'!$D:$D,"B4",'Sales RAW DATA'!$E:$E,Incentive_Calc!AJ$5),"")</f>
        <v>0.78078739442375811</v>
      </c>
      <c r="AK165" s="44">
        <f>SUMIFS('Sales RAW DATA'!$G:$G,'Sales RAW DATA'!$I:$I,Incentive_Calc!$A165,'Sales RAW DATA'!$D:$D,"B4")/SUMIFS('Sales RAW DATA'!$F:$F,'Sales RAW DATA'!$I:$I,Incentive_Calc!$A165,'Sales RAW DATA'!$D:$D,"B4")</f>
        <v>1.1715329028290282</v>
      </c>
      <c r="AL165" s="44">
        <f>IFERROR(SUMIFS('Sales RAW DATA'!$G:$G,'Sales RAW DATA'!$I:$I,Incentive_Calc!$A165,'Sales RAW DATA'!$D:$D,"B5",'Sales RAW DATA'!$E:$E,Incentive_Calc!AL$5)/SUMIFS('Sales RAW DATA'!$F:$F,'Sales RAW DATA'!$I:$I,Incentive_Calc!$A165,'Sales RAW DATA'!$D:$D,"B5",'Sales RAW DATA'!$E:$E,Incentive_Calc!AL$5),"")</f>
        <v>1.3723457096734137</v>
      </c>
      <c r="AM165" s="44">
        <f>IFERROR(SUMIFS('Sales RAW DATA'!$G:$G,'Sales RAW DATA'!$I:$I,Incentive_Calc!$A165,'Sales RAW DATA'!$D:$D,"B5",'Sales RAW DATA'!$E:$E,Incentive_Calc!AM$5)/SUMIFS('Sales RAW DATA'!$F:$F,'Sales RAW DATA'!$I:$I,Incentive_Calc!$A165,'Sales RAW DATA'!$D:$D,"B5",'Sales RAW DATA'!$E:$E,Incentive_Calc!AM$5),"")</f>
        <v>1.0260297642271892</v>
      </c>
      <c r="AN165" s="44">
        <f>IFERROR(SUMIFS('Sales RAW DATA'!$G:$G,'Sales RAW DATA'!$I:$I,Incentive_Calc!$A165,'Sales RAW DATA'!$D:$D,"B5",'Sales RAW DATA'!$E:$E,Incentive_Calc!AN$5)/SUMIFS('Sales RAW DATA'!$F:$F,'Sales RAW DATA'!$I:$I,Incentive_Calc!$A165,'Sales RAW DATA'!$D:$D,"B5",'Sales RAW DATA'!$E:$E,Incentive_Calc!AN$5),"")</f>
        <v>1.0699391833188532</v>
      </c>
      <c r="AO165" s="44">
        <f>SUMIFS('Sales RAW DATA'!$G:$G,'Sales RAW DATA'!$I:$I,Incentive_Calc!$A165,'Sales RAW DATA'!$D:$D,"B5")/SUMIFS('Sales RAW DATA'!$F:$F,'Sales RAW DATA'!$I:$I,Incentive_Calc!$A165,'Sales RAW DATA'!$D:$D,"B5")</f>
        <v>1.1513327086780567</v>
      </c>
      <c r="AP165" s="42">
        <f>SUM(SUMIFS('Sales RAW DATA'!$F$2:$F$22804,'Sales RAW DATA'!$I$2:$I$22804,Incentive_Calc!$A165,'Sales RAW DATA'!$D$2:$D$22804,"B1"),SUMIFS('Sales RAW DATA'!$F$2:$F$22804,'Sales RAW DATA'!$I$2:$I$22804,Incentive_Calc!$A165,'Sales RAW DATA'!$D$2:$D$22804,"B2"),SUMIFS('Sales RAW DATA'!$F$2:$F$22804,'Sales RAW DATA'!$I$2:$I$22804,Incentive_Calc!$A165,'Sales RAW DATA'!$D$2:$D$22804,"B3"),SUMIFS('Sales RAW DATA'!$F$2:$F$22804,'Sales RAW DATA'!$I$2:$I$22804,Incentive_Calc!$A165,'Sales RAW DATA'!$D$2:$D$22804,"B4"),SUMIFS('Sales RAW DATA'!$F$2:$F$22804,'Sales RAW DATA'!$I$2:$I$22804,Incentive_Calc!$A165,'Sales RAW DATA'!$D$2:$D$22804,"B5"))</f>
        <v>585173</v>
      </c>
      <c r="AQ165" s="42">
        <f>SUM(SUMIFS('Sales RAW DATA'!$G$2:$G$22804,'Sales RAW DATA'!$I$2:$I$22804,Incentive_Calc!$A165,'Sales RAW DATA'!$D$2:$D$22804,"B1"),SUMIFS('Sales RAW DATA'!$G$2:$G$22804,'Sales RAW DATA'!$I$2:$I$22804,Incentive_Calc!$A165,'Sales RAW DATA'!$D$2:$D$22804,"B2"),SUMIFS('Sales RAW DATA'!$G$2:$G$22804,'Sales RAW DATA'!$I$2:$I$22804,Incentive_Calc!$A165,'Sales RAW DATA'!$D$2:$D$22804,"B3"),SUMIFS('Sales RAW DATA'!$G$2:$G$22804,'Sales RAW DATA'!$I$2:$I$22804,Incentive_Calc!$A165,'Sales RAW DATA'!$D$2:$D$22804,"B4"),SUMIFS('Sales RAW DATA'!$G$2:$G$22804,'Sales RAW DATA'!$I$2:$I$22804,Incentive_Calc!$A165,'Sales RAW DATA'!$D$2:$D$22804,"B5"))</f>
        <v>607905</v>
      </c>
      <c r="AR165" s="45">
        <f t="shared" si="46"/>
        <v>103.88466316798622</v>
      </c>
      <c r="AS165" s="45">
        <f t="shared" si="47"/>
        <v>103</v>
      </c>
      <c r="AT165" s="46">
        <v>1.1299999999999999</v>
      </c>
      <c r="AU165" s="46">
        <v>0.92</v>
      </c>
      <c r="AV165" s="43" t="str">
        <f t="shared" si="33"/>
        <v>Yes</v>
      </c>
      <c r="AW165" s="43" t="str">
        <f t="shared" si="34"/>
        <v>Yes</v>
      </c>
      <c r="AX165" s="43" t="str">
        <f t="shared" si="35"/>
        <v>Yes</v>
      </c>
      <c r="AY165" s="43" t="str">
        <f t="shared" si="48"/>
        <v>Yes</v>
      </c>
    </row>
    <row r="166" spans="1:51" x14ac:dyDescent="0.35">
      <c r="A166" s="21" t="s">
        <v>1040</v>
      </c>
      <c r="B166" s="21" t="s">
        <v>566</v>
      </c>
      <c r="C166" s="21" t="str">
        <f>_xlfn.XLOOKUP($A166,'Employee List'!$E:$E,'Employee List'!$D:$D,0)</f>
        <v>SF</v>
      </c>
      <c r="D166" s="42" t="str" cm="1">
        <f t="array" ref="D166">IFERROR(IF($G166="Yes",INDEX('Payment Plan'!$D$6:$D$42,MATCH(1,(Incentive_Calc!$C166='Payment Plan'!$B$6:$B$42)*(Incentive_Calc!$U166='Payment Plan'!$C$6:$C$42),0)),""),"")</f>
        <v/>
      </c>
      <c r="E166" s="42" t="str" cm="1">
        <f t="array" ref="E166">IFERROR(IF($H166="Yes",INDEX('Payment Plan'!$D$6:$D$42,MATCH(1,(Incentive_Calc!$C166='Payment Plan'!$B$6:$B$42)*(Incentive_Calc!$AS166='Payment Plan'!$C$6:$C$42),0)),""),"")</f>
        <v/>
      </c>
      <c r="F166" s="42">
        <f t="shared" si="36"/>
        <v>0</v>
      </c>
      <c r="G166" s="43" t="str">
        <f t="shared" si="37"/>
        <v>Yes</v>
      </c>
      <c r="H166" s="21" t="str">
        <f t="shared" si="38"/>
        <v>No</v>
      </c>
      <c r="I166" s="42">
        <f>IFERROR(SUMIFS('Sales RAW DATA'!$F$2:$F$30000,'Sales RAW DATA'!$I$2:$I$30000,Incentive_Calc!$A166,'Sales RAW DATA'!$E$2:$E$30000,Incentive_Calc!I$5),"")</f>
        <v>628214</v>
      </c>
      <c r="J166" s="42">
        <f>IFERROR(SUMIFS('Sales RAW DATA'!$F$2:$F$30000,'Sales RAW DATA'!$I$2:$I$30000,Incentive_Calc!$A166,'Sales RAW DATA'!$E$2:$E$30000,Incentive_Calc!J$5),"")</f>
        <v>631959</v>
      </c>
      <c r="K166" s="42">
        <f>IFERROR(SUMIFS('Sales RAW DATA'!$F$2:$F$30000,'Sales RAW DATA'!$I$2:$I$30000,Incentive_Calc!$A166,'Sales RAW DATA'!$E$2:$E$30000,Incentive_Calc!K$5),"")</f>
        <v>645907</v>
      </c>
      <c r="L166" s="42">
        <f t="shared" si="39"/>
        <v>1906080</v>
      </c>
      <c r="M166" s="42">
        <f>IFERROR(SUMIFS('Sales RAW DATA'!$G$2:$G$30000,'Sales RAW DATA'!$I$2:$I$30000,Incentive_Calc!$A166,'Sales RAW DATA'!$E$2:$E$30000,Incentive_Calc!M$5),"")</f>
        <v>597101</v>
      </c>
      <c r="N166" s="42">
        <f>IFERROR(SUMIFS('Sales RAW DATA'!$G$2:$G$30000,'Sales RAW DATA'!$I$2:$I$30000,Incentive_Calc!$A166,'Sales RAW DATA'!$E$2:$E$30000,Incentive_Calc!N$5),"")</f>
        <v>564169</v>
      </c>
      <c r="O166" s="42">
        <f>IFERROR(SUMIFS('Sales RAW DATA'!$G$2:$G$30000,'Sales RAW DATA'!$I$2:$I$30000,Incentive_Calc!$A166,'Sales RAW DATA'!$E$2:$E$30000,Incentive_Calc!O$5),"")</f>
        <v>525959</v>
      </c>
      <c r="P166" s="42">
        <f t="shared" si="40"/>
        <v>1687229</v>
      </c>
      <c r="Q166" s="44">
        <f t="shared" si="41"/>
        <v>0.95047388310352843</v>
      </c>
      <c r="R166" s="44">
        <f t="shared" si="42"/>
        <v>0.89273038282546813</v>
      </c>
      <c r="S166" s="44">
        <f t="shared" si="43"/>
        <v>0.81429524683894117</v>
      </c>
      <c r="T166" s="45">
        <f t="shared" si="44"/>
        <v>88.518267858641821</v>
      </c>
      <c r="U166" s="45">
        <f t="shared" si="45"/>
        <v>88</v>
      </c>
      <c r="V166" s="44">
        <f>IFERROR(SUMIFS('Sales RAW DATA'!$G:$G,'Sales RAW DATA'!$I:$I,Incentive_Calc!$A166,'Sales RAW DATA'!$D:$D,"B1",'Sales RAW DATA'!$E:$E,Incentive_Calc!V$5)/SUMIFS('Sales RAW DATA'!$F:$F,'Sales RAW DATA'!$I:$I,Incentive_Calc!$A166,'Sales RAW DATA'!$D:$D,"B1",'Sales RAW DATA'!$E:$E,Incentive_Calc!V$5),"")</f>
        <v>1.7149749314161384</v>
      </c>
      <c r="W166" s="44">
        <f>IFERROR(SUMIFS('Sales RAW DATA'!$G:$G,'Sales RAW DATA'!$I:$I,Incentive_Calc!$A166,'Sales RAW DATA'!$D:$D,"B1",'Sales RAW DATA'!$E:$E,Incentive_Calc!W$5)/SUMIFS('Sales RAW DATA'!$F:$F,'Sales RAW DATA'!$I:$I,Incentive_Calc!$A166,'Sales RAW DATA'!$D:$D,"B1",'Sales RAW DATA'!$E:$E,Incentive_Calc!W$5),"")</f>
        <v>1.3054895142117029</v>
      </c>
      <c r="X166" s="44">
        <f>IFERROR(SUMIFS('Sales RAW DATA'!$G:$G,'Sales RAW DATA'!$I:$I,Incentive_Calc!$A166,'Sales RAW DATA'!$D:$D,"B1",'Sales RAW DATA'!$E:$E,Incentive_Calc!X$5)/SUMIFS('Sales RAW DATA'!$F:$F,'Sales RAW DATA'!$I:$I,Incentive_Calc!$A166,'Sales RAW DATA'!$D:$D,"B1",'Sales RAW DATA'!$E:$E,Incentive_Calc!X$5),"")</f>
        <v>1.3798805985188172</v>
      </c>
      <c r="Y166" s="44">
        <f>SUMIFS('Sales RAW DATA'!$G:$G,'Sales RAW DATA'!$I:$I,Incentive_Calc!$A166,'Sales RAW DATA'!$D:$D,"B1")/SUMIFS('Sales RAW DATA'!$F:$F,'Sales RAW DATA'!$I:$I,Incentive_Calc!$A166,'Sales RAW DATA'!$D:$D,"B1")</f>
        <v>1.46860651812625</v>
      </c>
      <c r="Z166" s="44">
        <f>IFERROR(SUMIFS('Sales RAW DATA'!$G:$G,'Sales RAW DATA'!$I:$I,Incentive_Calc!$A166,'Sales RAW DATA'!$D:$D,"B2",'Sales RAW DATA'!$E:$E,Incentive_Calc!Z$5)/SUMIFS('Sales RAW DATA'!$F:$F,'Sales RAW DATA'!$I:$I,Incentive_Calc!$A166,'Sales RAW DATA'!$D:$D,"B2",'Sales RAW DATA'!$E:$E,Incentive_Calc!Z$5),"")</f>
        <v>0.61350323228080006</v>
      </c>
      <c r="AA166" s="44">
        <f>IFERROR(SUMIFS('Sales RAW DATA'!$G:$G,'Sales RAW DATA'!$I:$I,Incentive_Calc!$A166,'Sales RAW DATA'!$D:$D,"B2",'Sales RAW DATA'!$E:$E,Incentive_Calc!AA$5)/SUMIFS('Sales RAW DATA'!$F:$F,'Sales RAW DATA'!$I:$I,Incentive_Calc!$A166,'Sales RAW DATA'!$D:$D,"B2",'Sales RAW DATA'!$E:$E,Incentive_Calc!AA$5),"")</f>
        <v>0.6749747389693499</v>
      </c>
      <c r="AB166" s="44">
        <f>IFERROR(SUMIFS('Sales RAW DATA'!$G:$G,'Sales RAW DATA'!$I:$I,Incentive_Calc!$A166,'Sales RAW DATA'!$D:$D,"B2",'Sales RAW DATA'!$E:$E,Incentive_Calc!AB$5)/SUMIFS('Sales RAW DATA'!$F:$F,'Sales RAW DATA'!$I:$I,Incentive_Calc!$A166,'Sales RAW DATA'!$D:$D,"B2",'Sales RAW DATA'!$E:$E,Incentive_Calc!AB$5),"")</f>
        <v>0.52892856294959756</v>
      </c>
      <c r="AC166" s="44">
        <f>SUMIFS('Sales RAW DATA'!$G:$G,'Sales RAW DATA'!$I:$I,Incentive_Calc!$A166,'Sales RAW DATA'!$D:$D,"B2")/SUMIFS('Sales RAW DATA'!$F:$F,'Sales RAW DATA'!$I:$I,Incentive_Calc!$A166,'Sales RAW DATA'!$D:$D,"B2")</f>
        <v>0.6055430865524436</v>
      </c>
      <c r="AD166" s="44">
        <f>IFERROR(SUMIFS('Sales RAW DATA'!$G:$G,'Sales RAW DATA'!$I:$I,Incentive_Calc!$A166,'Sales RAW DATA'!$D:$D,"B3",'Sales RAW DATA'!$E:$E,Incentive_Calc!AD$5)/SUMIFS('Sales RAW DATA'!$F:$F,'Sales RAW DATA'!$I:$I,Incentive_Calc!$A166,'Sales RAW DATA'!$D:$D,"B3",'Sales RAW DATA'!$E:$E,Incentive_Calc!AD$5),"")</f>
        <v>1.2011130352020516</v>
      </c>
      <c r="AE166" s="44">
        <f>IFERROR(SUMIFS('Sales RAW DATA'!$G:$G,'Sales RAW DATA'!$I:$I,Incentive_Calc!$A166,'Sales RAW DATA'!$D:$D,"B3",'Sales RAW DATA'!$E:$E,Incentive_Calc!AE$5)/SUMIFS('Sales RAW DATA'!$F:$F,'Sales RAW DATA'!$I:$I,Incentive_Calc!$A166,'Sales RAW DATA'!$D:$D,"B3",'Sales RAW DATA'!$E:$E,Incentive_Calc!AE$5),"")</f>
        <v>1.0255870595398831</v>
      </c>
      <c r="AF166" s="44">
        <f>IFERROR(SUMIFS('Sales RAW DATA'!$G:$G,'Sales RAW DATA'!$I:$I,Incentive_Calc!$A166,'Sales RAW DATA'!$D:$D,"B3",'Sales RAW DATA'!$E:$E,Incentive_Calc!AF$5)/SUMIFS('Sales RAW DATA'!$F:$F,'Sales RAW DATA'!$I:$I,Incentive_Calc!$A166,'Sales RAW DATA'!$D:$D,"B3",'Sales RAW DATA'!$E:$E,Incentive_Calc!AF$5),"")</f>
        <v>1.1208654710642123</v>
      </c>
      <c r="AG166" s="44">
        <f>SUMIFS('Sales RAW DATA'!$G:$G,'Sales RAW DATA'!$I:$I,Incentive_Calc!$A166,'Sales RAW DATA'!$D:$D,"B3")/SUMIFS('Sales RAW DATA'!$F:$F,'Sales RAW DATA'!$I:$I,Incentive_Calc!$A166,'Sales RAW DATA'!$D:$D,"B3")</f>
        <v>1.1160834354995397</v>
      </c>
      <c r="AH166" s="44">
        <f>IFERROR(SUMIFS('Sales RAW DATA'!$G:$G,'Sales RAW DATA'!$I:$I,Incentive_Calc!$A166,'Sales RAW DATA'!$D:$D,"B4",'Sales RAW DATA'!$E:$E,Incentive_Calc!AH$5)/SUMIFS('Sales RAW DATA'!$F:$F,'Sales RAW DATA'!$I:$I,Incentive_Calc!$A166,'Sales RAW DATA'!$D:$D,"B4",'Sales RAW DATA'!$E:$E,Incentive_Calc!AH$5),"")</f>
        <v>0.80352569361708204</v>
      </c>
      <c r="AI166" s="44">
        <f>IFERROR(SUMIFS('Sales RAW DATA'!$G:$G,'Sales RAW DATA'!$I:$I,Incentive_Calc!$A166,'Sales RAW DATA'!$D:$D,"B4",'Sales RAW DATA'!$E:$E,Incentive_Calc!AI$5)/SUMIFS('Sales RAW DATA'!$F:$F,'Sales RAW DATA'!$I:$I,Incentive_Calc!$A166,'Sales RAW DATA'!$D:$D,"B4",'Sales RAW DATA'!$E:$E,Incentive_Calc!AI$5),"")</f>
        <v>0.83764251234304732</v>
      </c>
      <c r="AJ166" s="44">
        <f>IFERROR(SUMIFS('Sales RAW DATA'!$G:$G,'Sales RAW DATA'!$I:$I,Incentive_Calc!$A166,'Sales RAW DATA'!$D:$D,"B4",'Sales RAW DATA'!$E:$E,Incentive_Calc!AJ$5)/SUMIFS('Sales RAW DATA'!$F:$F,'Sales RAW DATA'!$I:$I,Incentive_Calc!$A166,'Sales RAW DATA'!$D:$D,"B4",'Sales RAW DATA'!$E:$E,Incentive_Calc!AJ$5),"")</f>
        <v>0.73886399038067385</v>
      </c>
      <c r="AK166" s="44">
        <f>SUMIFS('Sales RAW DATA'!$G:$G,'Sales RAW DATA'!$I:$I,Incentive_Calc!$A166,'Sales RAW DATA'!$D:$D,"B4")/SUMIFS('Sales RAW DATA'!$F:$F,'Sales RAW DATA'!$I:$I,Incentive_Calc!$A166,'Sales RAW DATA'!$D:$D,"B4")</f>
        <v>0.7931008938141394</v>
      </c>
      <c r="AL166" s="44">
        <f>IFERROR(SUMIFS('Sales RAW DATA'!$G:$G,'Sales RAW DATA'!$I:$I,Incentive_Calc!$A166,'Sales RAW DATA'!$D:$D,"B5",'Sales RAW DATA'!$E:$E,Incentive_Calc!AL$5)/SUMIFS('Sales RAW DATA'!$F:$F,'Sales RAW DATA'!$I:$I,Incentive_Calc!$A166,'Sales RAW DATA'!$D:$D,"B5",'Sales RAW DATA'!$E:$E,Incentive_Calc!AL$5),"")</f>
        <v>0.7060691318327974</v>
      </c>
      <c r="AM166" s="44">
        <f>IFERROR(SUMIFS('Sales RAW DATA'!$G:$G,'Sales RAW DATA'!$I:$I,Incentive_Calc!$A166,'Sales RAW DATA'!$D:$D,"B5",'Sales RAW DATA'!$E:$E,Incentive_Calc!AM$5)/SUMIFS('Sales RAW DATA'!$F:$F,'Sales RAW DATA'!$I:$I,Incentive_Calc!$A166,'Sales RAW DATA'!$D:$D,"B5",'Sales RAW DATA'!$E:$E,Incentive_Calc!AM$5),"")</f>
        <v>0.72736211255735561</v>
      </c>
      <c r="AN166" s="44">
        <f>IFERROR(SUMIFS('Sales RAW DATA'!$G:$G,'Sales RAW DATA'!$I:$I,Incentive_Calc!$A166,'Sales RAW DATA'!$D:$D,"B5",'Sales RAW DATA'!$E:$E,Incentive_Calc!AN$5)/SUMIFS('Sales RAW DATA'!$F:$F,'Sales RAW DATA'!$I:$I,Incentive_Calc!$A166,'Sales RAW DATA'!$D:$D,"B5",'Sales RAW DATA'!$E:$E,Incentive_Calc!AN$5),"")</f>
        <v>0.72148936170212763</v>
      </c>
      <c r="AO166" s="44">
        <f>SUMIFS('Sales RAW DATA'!$G:$G,'Sales RAW DATA'!$I:$I,Incentive_Calc!$A166,'Sales RAW DATA'!$D:$D,"B5")/SUMIFS('Sales RAW DATA'!$F:$F,'Sales RAW DATA'!$I:$I,Incentive_Calc!$A166,'Sales RAW DATA'!$D:$D,"B5")</f>
        <v>0.71778657260030398</v>
      </c>
      <c r="AP166" s="42">
        <f>SUM(SUMIFS('Sales RAW DATA'!$F$2:$F$22804,'Sales RAW DATA'!$I$2:$I$22804,Incentive_Calc!$A166,'Sales RAW DATA'!$D$2:$D$22804,"B1"),SUMIFS('Sales RAW DATA'!$F$2:$F$22804,'Sales RAW DATA'!$I$2:$I$22804,Incentive_Calc!$A166,'Sales RAW DATA'!$D$2:$D$22804,"B2"),SUMIFS('Sales RAW DATA'!$F$2:$F$22804,'Sales RAW DATA'!$I$2:$I$22804,Incentive_Calc!$A166,'Sales RAW DATA'!$D$2:$D$22804,"B3"),SUMIFS('Sales RAW DATA'!$F$2:$F$22804,'Sales RAW DATA'!$I$2:$I$22804,Incentive_Calc!$A166,'Sales RAW DATA'!$D$2:$D$22804,"B4"),SUMIFS('Sales RAW DATA'!$F$2:$F$22804,'Sales RAW DATA'!$I$2:$I$22804,Incentive_Calc!$A166,'Sales RAW DATA'!$D$2:$D$22804,"B5"))</f>
        <v>1112477</v>
      </c>
      <c r="AQ166" s="42">
        <f>SUM(SUMIFS('Sales RAW DATA'!$G$2:$G$22804,'Sales RAW DATA'!$I$2:$I$22804,Incentive_Calc!$A166,'Sales RAW DATA'!$D$2:$D$22804,"B1"),SUMIFS('Sales RAW DATA'!$G$2:$G$22804,'Sales RAW DATA'!$I$2:$I$22804,Incentive_Calc!$A166,'Sales RAW DATA'!$D$2:$D$22804,"B2"),SUMIFS('Sales RAW DATA'!$G$2:$G$22804,'Sales RAW DATA'!$I$2:$I$22804,Incentive_Calc!$A166,'Sales RAW DATA'!$D$2:$D$22804,"B3"),SUMIFS('Sales RAW DATA'!$G$2:$G$22804,'Sales RAW DATA'!$I$2:$I$22804,Incentive_Calc!$A166,'Sales RAW DATA'!$D$2:$D$22804,"B4"),SUMIFS('Sales RAW DATA'!$G$2:$G$22804,'Sales RAW DATA'!$I$2:$I$22804,Incentive_Calc!$A166,'Sales RAW DATA'!$D$2:$D$22804,"B5"))</f>
        <v>1097325</v>
      </c>
      <c r="AR166" s="45">
        <f t="shared" si="46"/>
        <v>98.637994313590298</v>
      </c>
      <c r="AS166" s="45">
        <f t="shared" si="47"/>
        <v>98</v>
      </c>
      <c r="AT166" s="46">
        <v>1.1200000000000001</v>
      </c>
      <c r="AU166" s="46">
        <v>0.93</v>
      </c>
      <c r="AV166" s="43" t="str">
        <f t="shared" si="33"/>
        <v>Yes</v>
      </c>
      <c r="AW166" s="43" t="str">
        <f t="shared" si="34"/>
        <v>Yes</v>
      </c>
      <c r="AX166" s="43" t="str">
        <f t="shared" si="35"/>
        <v>Yes</v>
      </c>
      <c r="AY166" s="43" t="str">
        <f t="shared" si="48"/>
        <v>Yes</v>
      </c>
    </row>
    <row r="167" spans="1:51" x14ac:dyDescent="0.35">
      <c r="A167" s="21" t="s">
        <v>1041</v>
      </c>
      <c r="B167" s="21" t="s">
        <v>567</v>
      </c>
      <c r="C167" s="21" t="str">
        <f>_xlfn.XLOOKUP($A167,'Employee List'!$E:$E,'Employee List'!$D:$D,0)</f>
        <v>SF</v>
      </c>
      <c r="D167" s="42" cm="1">
        <f t="array" ref="D167">IFERROR(IF($G167="Yes",INDEX('Payment Plan'!$D$6:$D$42,MATCH(1,(Incentive_Calc!$C167='Payment Plan'!$B$6:$B$42)*(Incentive_Calc!$U167='Payment Plan'!$C$6:$C$42),0)),""),"")</f>
        <v>28940.625</v>
      </c>
      <c r="E167" s="42" t="str" cm="1">
        <f t="array" ref="E167">IFERROR(IF($H167="Yes",INDEX('Payment Plan'!$D$6:$D$42,MATCH(1,(Incentive_Calc!$C167='Payment Plan'!$B$6:$B$42)*(Incentive_Calc!$AS167='Payment Plan'!$C$6:$C$42),0)),""),"")</f>
        <v/>
      </c>
      <c r="F167" s="42">
        <f t="shared" si="36"/>
        <v>28940.625</v>
      </c>
      <c r="G167" s="43" t="str">
        <f t="shared" si="37"/>
        <v>Yes</v>
      </c>
      <c r="H167" s="21" t="str">
        <f t="shared" si="38"/>
        <v>No</v>
      </c>
      <c r="I167" s="42">
        <f>IFERROR(SUMIFS('Sales RAW DATA'!$F$2:$F$30000,'Sales RAW DATA'!$I$2:$I$30000,Incentive_Calc!$A167,'Sales RAW DATA'!$E$2:$E$30000,Incentive_Calc!I$5),"")</f>
        <v>726760</v>
      </c>
      <c r="J167" s="42">
        <f>IFERROR(SUMIFS('Sales RAW DATA'!$F$2:$F$30000,'Sales RAW DATA'!$I$2:$I$30000,Incentive_Calc!$A167,'Sales RAW DATA'!$E$2:$E$30000,Incentive_Calc!J$5),"")</f>
        <v>699161</v>
      </c>
      <c r="K167" s="42">
        <f>IFERROR(SUMIFS('Sales RAW DATA'!$F$2:$F$30000,'Sales RAW DATA'!$I$2:$I$30000,Incentive_Calc!$A167,'Sales RAW DATA'!$E$2:$E$30000,Incentive_Calc!K$5),"")</f>
        <v>706953</v>
      </c>
      <c r="L167" s="42">
        <f t="shared" si="39"/>
        <v>2132874</v>
      </c>
      <c r="M167" s="42">
        <f>IFERROR(SUMIFS('Sales RAW DATA'!$G$2:$G$30000,'Sales RAW DATA'!$I$2:$I$30000,Incentive_Calc!$A167,'Sales RAW DATA'!$E$2:$E$30000,Incentive_Calc!M$5),"")</f>
        <v>657747</v>
      </c>
      <c r="N167" s="42">
        <f>IFERROR(SUMIFS('Sales RAW DATA'!$G$2:$G$30000,'Sales RAW DATA'!$I$2:$I$30000,Incentive_Calc!$A167,'Sales RAW DATA'!$E$2:$E$30000,Incentive_Calc!N$5),"")</f>
        <v>751217</v>
      </c>
      <c r="O167" s="42">
        <f>IFERROR(SUMIFS('Sales RAW DATA'!$G$2:$G$30000,'Sales RAW DATA'!$I$2:$I$30000,Incentive_Calc!$A167,'Sales RAW DATA'!$E$2:$E$30000,Incentive_Calc!O$5),"")</f>
        <v>804213</v>
      </c>
      <c r="P167" s="42">
        <f t="shared" si="40"/>
        <v>2213177</v>
      </c>
      <c r="Q167" s="44">
        <f t="shared" si="41"/>
        <v>0.90504017832571959</v>
      </c>
      <c r="R167" s="44">
        <f t="shared" si="42"/>
        <v>1.0744549538661339</v>
      </c>
      <c r="S167" s="44">
        <f t="shared" si="43"/>
        <v>1.1375763310998044</v>
      </c>
      <c r="T167" s="45">
        <f t="shared" si="44"/>
        <v>103.7650137795294</v>
      </c>
      <c r="U167" s="45">
        <f t="shared" si="45"/>
        <v>103</v>
      </c>
      <c r="V167" s="44">
        <f>IFERROR(SUMIFS('Sales RAW DATA'!$G:$G,'Sales RAW DATA'!$I:$I,Incentive_Calc!$A167,'Sales RAW DATA'!$D:$D,"B1",'Sales RAW DATA'!$E:$E,Incentive_Calc!V$5)/SUMIFS('Sales RAW DATA'!$F:$F,'Sales RAW DATA'!$I:$I,Incentive_Calc!$A167,'Sales RAW DATA'!$D:$D,"B1",'Sales RAW DATA'!$E:$E,Incentive_Calc!V$5),"")</f>
        <v>1.3211848518935132</v>
      </c>
      <c r="W167" s="44">
        <f>IFERROR(SUMIFS('Sales RAW DATA'!$G:$G,'Sales RAW DATA'!$I:$I,Incentive_Calc!$A167,'Sales RAW DATA'!$D:$D,"B1",'Sales RAW DATA'!$E:$E,Incentive_Calc!W$5)/SUMIFS('Sales RAW DATA'!$F:$F,'Sales RAW DATA'!$I:$I,Incentive_Calc!$A167,'Sales RAW DATA'!$D:$D,"B1",'Sales RAW DATA'!$E:$E,Incentive_Calc!W$5),"")</f>
        <v>1.3327189033953195</v>
      </c>
      <c r="X167" s="44">
        <f>IFERROR(SUMIFS('Sales RAW DATA'!$G:$G,'Sales RAW DATA'!$I:$I,Incentive_Calc!$A167,'Sales RAW DATA'!$D:$D,"B1",'Sales RAW DATA'!$E:$E,Incentive_Calc!X$5)/SUMIFS('Sales RAW DATA'!$F:$F,'Sales RAW DATA'!$I:$I,Incentive_Calc!$A167,'Sales RAW DATA'!$D:$D,"B1",'Sales RAW DATA'!$E:$E,Incentive_Calc!X$5),"")</f>
        <v>1.6590981230293924</v>
      </c>
      <c r="Y167" s="44">
        <f>SUMIFS('Sales RAW DATA'!$G:$G,'Sales RAW DATA'!$I:$I,Incentive_Calc!$A167,'Sales RAW DATA'!$D:$D,"B1")/SUMIFS('Sales RAW DATA'!$F:$F,'Sales RAW DATA'!$I:$I,Incentive_Calc!$A167,'Sales RAW DATA'!$D:$D,"B1")</f>
        <v>1.431643886862533</v>
      </c>
      <c r="Z167" s="44">
        <f>IFERROR(SUMIFS('Sales RAW DATA'!$G:$G,'Sales RAW DATA'!$I:$I,Incentive_Calc!$A167,'Sales RAW DATA'!$D:$D,"B2",'Sales RAW DATA'!$E:$E,Incentive_Calc!Z$5)/SUMIFS('Sales RAW DATA'!$F:$F,'Sales RAW DATA'!$I:$I,Incentive_Calc!$A167,'Sales RAW DATA'!$D:$D,"B2",'Sales RAW DATA'!$E:$E,Incentive_Calc!Z$5),"")</f>
        <v>0.45965413028878443</v>
      </c>
      <c r="AA167" s="44">
        <f>IFERROR(SUMIFS('Sales RAW DATA'!$G:$G,'Sales RAW DATA'!$I:$I,Incentive_Calc!$A167,'Sales RAW DATA'!$D:$D,"B2",'Sales RAW DATA'!$E:$E,Incentive_Calc!AA$5)/SUMIFS('Sales RAW DATA'!$F:$F,'Sales RAW DATA'!$I:$I,Incentive_Calc!$A167,'Sales RAW DATA'!$D:$D,"B2",'Sales RAW DATA'!$E:$E,Incentive_Calc!AA$5),"")</f>
        <v>0.5908844275637547</v>
      </c>
      <c r="AB167" s="44">
        <f>IFERROR(SUMIFS('Sales RAW DATA'!$G:$G,'Sales RAW DATA'!$I:$I,Incentive_Calc!$A167,'Sales RAW DATA'!$D:$D,"B2",'Sales RAW DATA'!$E:$E,Incentive_Calc!AB$5)/SUMIFS('Sales RAW DATA'!$F:$F,'Sales RAW DATA'!$I:$I,Incentive_Calc!$A167,'Sales RAW DATA'!$D:$D,"B2",'Sales RAW DATA'!$E:$E,Incentive_Calc!AB$5),"")</f>
        <v>0.56460869123597024</v>
      </c>
      <c r="AC167" s="44">
        <f>SUMIFS('Sales RAW DATA'!$G:$G,'Sales RAW DATA'!$I:$I,Incentive_Calc!$A167,'Sales RAW DATA'!$D:$D,"B2")/SUMIFS('Sales RAW DATA'!$F:$F,'Sales RAW DATA'!$I:$I,Incentive_Calc!$A167,'Sales RAW DATA'!$D:$D,"B2")</f>
        <v>0.53813757340645363</v>
      </c>
      <c r="AD167" s="44">
        <f>IFERROR(SUMIFS('Sales RAW DATA'!$G:$G,'Sales RAW DATA'!$I:$I,Incentive_Calc!$A167,'Sales RAW DATA'!$D:$D,"B3",'Sales RAW DATA'!$E:$E,Incentive_Calc!AD$5)/SUMIFS('Sales RAW DATA'!$F:$F,'Sales RAW DATA'!$I:$I,Incentive_Calc!$A167,'Sales RAW DATA'!$D:$D,"B3",'Sales RAW DATA'!$E:$E,Incentive_Calc!AD$5),"")</f>
        <v>1.0807652045875464</v>
      </c>
      <c r="AE167" s="44">
        <f>IFERROR(SUMIFS('Sales RAW DATA'!$G:$G,'Sales RAW DATA'!$I:$I,Incentive_Calc!$A167,'Sales RAW DATA'!$D:$D,"B3",'Sales RAW DATA'!$E:$E,Incentive_Calc!AE$5)/SUMIFS('Sales RAW DATA'!$F:$F,'Sales RAW DATA'!$I:$I,Incentive_Calc!$A167,'Sales RAW DATA'!$D:$D,"B3",'Sales RAW DATA'!$E:$E,Incentive_Calc!AE$5),"")</f>
        <v>1.4128257970663112</v>
      </c>
      <c r="AF167" s="44">
        <f>IFERROR(SUMIFS('Sales RAW DATA'!$G:$G,'Sales RAW DATA'!$I:$I,Incentive_Calc!$A167,'Sales RAW DATA'!$D:$D,"B3",'Sales RAW DATA'!$E:$E,Incentive_Calc!AF$5)/SUMIFS('Sales RAW DATA'!$F:$F,'Sales RAW DATA'!$I:$I,Incentive_Calc!$A167,'Sales RAW DATA'!$D:$D,"B3",'Sales RAW DATA'!$E:$E,Incentive_Calc!AF$5),"")</f>
        <v>2.1145267341804268</v>
      </c>
      <c r="AG167" s="44">
        <f>SUMIFS('Sales RAW DATA'!$G:$G,'Sales RAW DATA'!$I:$I,Incentive_Calc!$A167,'Sales RAW DATA'!$D:$D,"B3")/SUMIFS('Sales RAW DATA'!$F:$F,'Sales RAW DATA'!$I:$I,Incentive_Calc!$A167,'Sales RAW DATA'!$D:$D,"B3")</f>
        <v>1.5549108208121385</v>
      </c>
      <c r="AH167" s="44">
        <f>IFERROR(SUMIFS('Sales RAW DATA'!$G:$G,'Sales RAW DATA'!$I:$I,Incentive_Calc!$A167,'Sales RAW DATA'!$D:$D,"B4",'Sales RAW DATA'!$E:$E,Incentive_Calc!AH$5)/SUMIFS('Sales RAW DATA'!$F:$F,'Sales RAW DATA'!$I:$I,Incentive_Calc!$A167,'Sales RAW DATA'!$D:$D,"B4",'Sales RAW DATA'!$E:$E,Incentive_Calc!AH$5),"")</f>
        <v>0.70085436716314964</v>
      </c>
      <c r="AI167" s="44">
        <f>IFERROR(SUMIFS('Sales RAW DATA'!$G:$G,'Sales RAW DATA'!$I:$I,Incentive_Calc!$A167,'Sales RAW DATA'!$D:$D,"B4",'Sales RAW DATA'!$E:$E,Incentive_Calc!AI$5)/SUMIFS('Sales RAW DATA'!$F:$F,'Sales RAW DATA'!$I:$I,Incentive_Calc!$A167,'Sales RAW DATA'!$D:$D,"B4",'Sales RAW DATA'!$E:$E,Incentive_Calc!AI$5),"")</f>
        <v>0.7747412116728104</v>
      </c>
      <c r="AJ167" s="44">
        <f>IFERROR(SUMIFS('Sales RAW DATA'!$G:$G,'Sales RAW DATA'!$I:$I,Incentive_Calc!$A167,'Sales RAW DATA'!$D:$D,"B4",'Sales RAW DATA'!$E:$E,Incentive_Calc!AJ$5)/SUMIFS('Sales RAW DATA'!$F:$F,'Sales RAW DATA'!$I:$I,Incentive_Calc!$A167,'Sales RAW DATA'!$D:$D,"B4",'Sales RAW DATA'!$E:$E,Incentive_Calc!AJ$5),"")</f>
        <v>0.73858812086799941</v>
      </c>
      <c r="AK167" s="44">
        <f>SUMIFS('Sales RAW DATA'!$G:$G,'Sales RAW DATA'!$I:$I,Incentive_Calc!$A167,'Sales RAW DATA'!$D:$D,"B4")/SUMIFS('Sales RAW DATA'!$F:$F,'Sales RAW DATA'!$I:$I,Incentive_Calc!$A167,'Sales RAW DATA'!$D:$D,"B4")</f>
        <v>0.73798350553231951</v>
      </c>
      <c r="AL167" s="44">
        <f>IFERROR(SUMIFS('Sales RAW DATA'!$G:$G,'Sales RAW DATA'!$I:$I,Incentive_Calc!$A167,'Sales RAW DATA'!$D:$D,"B5",'Sales RAW DATA'!$E:$E,Incentive_Calc!AL$5)/SUMIFS('Sales RAW DATA'!$F:$F,'Sales RAW DATA'!$I:$I,Incentive_Calc!$A167,'Sales RAW DATA'!$D:$D,"B5",'Sales RAW DATA'!$E:$E,Incentive_Calc!AL$5),"")</f>
        <v>0.54886679920477133</v>
      </c>
      <c r="AM167" s="44">
        <f>IFERROR(SUMIFS('Sales RAW DATA'!$G:$G,'Sales RAW DATA'!$I:$I,Incentive_Calc!$A167,'Sales RAW DATA'!$D:$D,"B5",'Sales RAW DATA'!$E:$E,Incentive_Calc!AM$5)/SUMIFS('Sales RAW DATA'!$F:$F,'Sales RAW DATA'!$I:$I,Incentive_Calc!$A167,'Sales RAW DATA'!$D:$D,"B5",'Sales RAW DATA'!$E:$E,Incentive_Calc!AM$5),"")</f>
        <v>0.51397082098356883</v>
      </c>
      <c r="AN167" s="44">
        <f>IFERROR(SUMIFS('Sales RAW DATA'!$G:$G,'Sales RAW DATA'!$I:$I,Incentive_Calc!$A167,'Sales RAW DATA'!$D:$D,"B5",'Sales RAW DATA'!$E:$E,Incentive_Calc!AN$5)/SUMIFS('Sales RAW DATA'!$F:$F,'Sales RAW DATA'!$I:$I,Incentive_Calc!$A167,'Sales RAW DATA'!$D:$D,"B5",'Sales RAW DATA'!$E:$E,Incentive_Calc!AN$5),"")</f>
        <v>0.76762344049570708</v>
      </c>
      <c r="AO167" s="44">
        <f>SUMIFS('Sales RAW DATA'!$G:$G,'Sales RAW DATA'!$I:$I,Incentive_Calc!$A167,'Sales RAW DATA'!$D:$D,"B5")/SUMIFS('Sales RAW DATA'!$F:$F,'Sales RAW DATA'!$I:$I,Incentive_Calc!$A167,'Sales RAW DATA'!$D:$D,"B5")</f>
        <v>0.61027059420089425</v>
      </c>
      <c r="AP167" s="42">
        <f>SUM(SUMIFS('Sales RAW DATA'!$F$2:$F$22804,'Sales RAW DATA'!$I$2:$I$22804,Incentive_Calc!$A167,'Sales RAW DATA'!$D$2:$D$22804,"B1"),SUMIFS('Sales RAW DATA'!$F$2:$F$22804,'Sales RAW DATA'!$I$2:$I$22804,Incentive_Calc!$A167,'Sales RAW DATA'!$D$2:$D$22804,"B2"),SUMIFS('Sales RAW DATA'!$F$2:$F$22804,'Sales RAW DATA'!$I$2:$I$22804,Incentive_Calc!$A167,'Sales RAW DATA'!$D$2:$D$22804,"B3"),SUMIFS('Sales RAW DATA'!$F$2:$F$22804,'Sales RAW DATA'!$I$2:$I$22804,Incentive_Calc!$A167,'Sales RAW DATA'!$D$2:$D$22804,"B4"),SUMIFS('Sales RAW DATA'!$F$2:$F$22804,'Sales RAW DATA'!$I$2:$I$22804,Incentive_Calc!$A167,'Sales RAW DATA'!$D$2:$D$22804,"B5"))</f>
        <v>1308057</v>
      </c>
      <c r="AQ167" s="42">
        <f>SUM(SUMIFS('Sales RAW DATA'!$G$2:$G$22804,'Sales RAW DATA'!$I$2:$I$22804,Incentive_Calc!$A167,'Sales RAW DATA'!$D$2:$D$22804,"B1"),SUMIFS('Sales RAW DATA'!$G$2:$G$22804,'Sales RAW DATA'!$I$2:$I$22804,Incentive_Calc!$A167,'Sales RAW DATA'!$D$2:$D$22804,"B2"),SUMIFS('Sales RAW DATA'!$G$2:$G$22804,'Sales RAW DATA'!$I$2:$I$22804,Incentive_Calc!$A167,'Sales RAW DATA'!$D$2:$D$22804,"B3"),SUMIFS('Sales RAW DATA'!$G$2:$G$22804,'Sales RAW DATA'!$I$2:$I$22804,Incentive_Calc!$A167,'Sales RAW DATA'!$D$2:$D$22804,"B4"),SUMIFS('Sales RAW DATA'!$G$2:$G$22804,'Sales RAW DATA'!$I$2:$I$22804,Incentive_Calc!$A167,'Sales RAW DATA'!$D$2:$D$22804,"B5"))</f>
        <v>1339336</v>
      </c>
      <c r="AR167" s="45">
        <f t="shared" si="46"/>
        <v>102.39125665013069</v>
      </c>
      <c r="AS167" s="45">
        <f t="shared" si="47"/>
        <v>102</v>
      </c>
      <c r="AT167" s="46">
        <v>1.1200000000000001</v>
      </c>
      <c r="AU167" s="46">
        <v>0.92</v>
      </c>
      <c r="AV167" s="43" t="str">
        <f t="shared" si="33"/>
        <v>Yes</v>
      </c>
      <c r="AW167" s="43" t="str">
        <f t="shared" si="34"/>
        <v>Yes</v>
      </c>
      <c r="AX167" s="43" t="str">
        <f t="shared" si="35"/>
        <v>Yes</v>
      </c>
      <c r="AY167" s="43" t="str">
        <f t="shared" si="48"/>
        <v>Yes</v>
      </c>
    </row>
    <row r="168" spans="1:51" x14ac:dyDescent="0.35">
      <c r="A168" s="21" t="s">
        <v>1042</v>
      </c>
      <c r="B168" s="21" t="s">
        <v>568</v>
      </c>
      <c r="C168" s="21" t="str">
        <f>_xlfn.XLOOKUP($A168,'Employee List'!$E:$E,'Employee List'!$D:$D,0)</f>
        <v>SF</v>
      </c>
      <c r="D168" s="42" cm="1">
        <f t="array" ref="D168">IFERROR(IF($G168="Yes",INDEX('Payment Plan'!$D$6:$D$42,MATCH(1,(Incentive_Calc!$C168='Payment Plan'!$B$6:$B$42)*(Incentive_Calc!$U168='Payment Plan'!$C$6:$C$42),0)),""),"")</f>
        <v>39883.798828125</v>
      </c>
      <c r="E168" s="42" t="str" cm="1">
        <f t="array" ref="E168">IFERROR(IF($H168="Yes",INDEX('Payment Plan'!$D$6:$D$42,MATCH(1,(Incentive_Calc!$C168='Payment Plan'!$B$6:$B$42)*(Incentive_Calc!$AS168='Payment Plan'!$C$6:$C$42),0)),""),"")</f>
        <v/>
      </c>
      <c r="F168" s="42">
        <f t="shared" si="36"/>
        <v>39883.798828125</v>
      </c>
      <c r="G168" s="43" t="str">
        <f t="shared" si="37"/>
        <v>Yes</v>
      </c>
      <c r="H168" s="21" t="str">
        <f t="shared" si="38"/>
        <v>No</v>
      </c>
      <c r="I168" s="42">
        <f>IFERROR(SUMIFS('Sales RAW DATA'!$F$2:$F$30000,'Sales RAW DATA'!$I$2:$I$30000,Incentive_Calc!$A168,'Sales RAW DATA'!$E$2:$E$30000,Incentive_Calc!I$5),"")</f>
        <v>304189</v>
      </c>
      <c r="J168" s="42">
        <f>IFERROR(SUMIFS('Sales RAW DATA'!$F$2:$F$30000,'Sales RAW DATA'!$I$2:$I$30000,Incentive_Calc!$A168,'Sales RAW DATA'!$E$2:$E$30000,Incentive_Calc!J$5),"")</f>
        <v>309122</v>
      </c>
      <c r="K168" s="42">
        <f>IFERROR(SUMIFS('Sales RAW DATA'!$F$2:$F$30000,'Sales RAW DATA'!$I$2:$I$30000,Incentive_Calc!$A168,'Sales RAW DATA'!$E$2:$E$30000,Incentive_Calc!K$5),"")</f>
        <v>307577</v>
      </c>
      <c r="L168" s="42">
        <f t="shared" si="39"/>
        <v>920888</v>
      </c>
      <c r="M168" s="42">
        <f>IFERROR(SUMIFS('Sales RAW DATA'!$G$2:$G$30000,'Sales RAW DATA'!$I$2:$I$30000,Incentive_Calc!$A168,'Sales RAW DATA'!$E$2:$E$30000,Incentive_Calc!M$5),"")</f>
        <v>322458</v>
      </c>
      <c r="N168" s="42">
        <f>IFERROR(SUMIFS('Sales RAW DATA'!$G$2:$G$30000,'Sales RAW DATA'!$I$2:$I$30000,Incentive_Calc!$A168,'Sales RAW DATA'!$E$2:$E$30000,Incentive_Calc!N$5),"")</f>
        <v>317468</v>
      </c>
      <c r="O168" s="42">
        <f>IFERROR(SUMIFS('Sales RAW DATA'!$G$2:$G$30000,'Sales RAW DATA'!$I$2:$I$30000,Incentive_Calc!$A168,'Sales RAW DATA'!$E$2:$E$30000,Incentive_Calc!O$5),"")</f>
        <v>343836</v>
      </c>
      <c r="P168" s="42">
        <f t="shared" si="40"/>
        <v>983762</v>
      </c>
      <c r="Q168" s="44">
        <f t="shared" si="41"/>
        <v>1.0600580560112298</v>
      </c>
      <c r="R168" s="44">
        <f t="shared" si="42"/>
        <v>1.0269990489191969</v>
      </c>
      <c r="S168" s="44">
        <f t="shared" si="43"/>
        <v>1.1178859277514248</v>
      </c>
      <c r="T168" s="45">
        <f t="shared" si="44"/>
        <v>106.82754037407372</v>
      </c>
      <c r="U168" s="45">
        <f t="shared" si="45"/>
        <v>106</v>
      </c>
      <c r="V168" s="44">
        <f>IFERROR(SUMIFS('Sales RAW DATA'!$G:$G,'Sales RAW DATA'!$I:$I,Incentive_Calc!$A168,'Sales RAW DATA'!$D:$D,"B1",'Sales RAW DATA'!$E:$E,Incentive_Calc!V$5)/SUMIFS('Sales RAW DATA'!$F:$F,'Sales RAW DATA'!$I:$I,Incentive_Calc!$A168,'Sales RAW DATA'!$D:$D,"B1",'Sales RAW DATA'!$E:$E,Incentive_Calc!V$5),"")</f>
        <v>1.2926040367900833</v>
      </c>
      <c r="W168" s="44">
        <f>IFERROR(SUMIFS('Sales RAW DATA'!$G:$G,'Sales RAW DATA'!$I:$I,Incentive_Calc!$A168,'Sales RAW DATA'!$D:$D,"B1",'Sales RAW DATA'!$E:$E,Incentive_Calc!W$5)/SUMIFS('Sales RAW DATA'!$F:$F,'Sales RAW DATA'!$I:$I,Incentive_Calc!$A168,'Sales RAW DATA'!$D:$D,"B1",'Sales RAW DATA'!$E:$E,Incentive_Calc!W$5),"")</f>
        <v>0.86665224289629306</v>
      </c>
      <c r="X168" s="44">
        <f>IFERROR(SUMIFS('Sales RAW DATA'!$G:$G,'Sales RAW DATA'!$I:$I,Incentive_Calc!$A168,'Sales RAW DATA'!$D:$D,"B1",'Sales RAW DATA'!$E:$E,Incentive_Calc!X$5)/SUMIFS('Sales RAW DATA'!$F:$F,'Sales RAW DATA'!$I:$I,Incentive_Calc!$A168,'Sales RAW DATA'!$D:$D,"B1",'Sales RAW DATA'!$E:$E,Incentive_Calc!X$5),"")</f>
        <v>1.1496372778566768</v>
      </c>
      <c r="Y168" s="44">
        <f>SUMIFS('Sales RAW DATA'!$G:$G,'Sales RAW DATA'!$I:$I,Incentive_Calc!$A168,'Sales RAW DATA'!$D:$D,"B1")/SUMIFS('Sales RAW DATA'!$F:$F,'Sales RAW DATA'!$I:$I,Incentive_Calc!$A168,'Sales RAW DATA'!$D:$D,"B1")</f>
        <v>1.101859297407787</v>
      </c>
      <c r="Z168" s="44">
        <f>IFERROR(SUMIFS('Sales RAW DATA'!$G:$G,'Sales RAW DATA'!$I:$I,Incentive_Calc!$A168,'Sales RAW DATA'!$D:$D,"B2",'Sales RAW DATA'!$E:$E,Incentive_Calc!Z$5)/SUMIFS('Sales RAW DATA'!$F:$F,'Sales RAW DATA'!$I:$I,Incentive_Calc!$A168,'Sales RAW DATA'!$D:$D,"B2",'Sales RAW DATA'!$E:$E,Incentive_Calc!Z$5),"")</f>
        <v>0.95779529054310675</v>
      </c>
      <c r="AA168" s="44">
        <f>IFERROR(SUMIFS('Sales RAW DATA'!$G:$G,'Sales RAW DATA'!$I:$I,Incentive_Calc!$A168,'Sales RAW DATA'!$D:$D,"B2",'Sales RAW DATA'!$E:$E,Incentive_Calc!AA$5)/SUMIFS('Sales RAW DATA'!$F:$F,'Sales RAW DATA'!$I:$I,Incentive_Calc!$A168,'Sales RAW DATA'!$D:$D,"B2",'Sales RAW DATA'!$E:$E,Incentive_Calc!AA$5),"")</f>
        <v>0.69008247507283249</v>
      </c>
      <c r="AB168" s="44">
        <f>IFERROR(SUMIFS('Sales RAW DATA'!$G:$G,'Sales RAW DATA'!$I:$I,Incentive_Calc!$A168,'Sales RAW DATA'!$D:$D,"B2",'Sales RAW DATA'!$E:$E,Incentive_Calc!AB$5)/SUMIFS('Sales RAW DATA'!$F:$F,'Sales RAW DATA'!$I:$I,Incentive_Calc!$A168,'Sales RAW DATA'!$D:$D,"B2",'Sales RAW DATA'!$E:$E,Incentive_Calc!AB$5),"")</f>
        <v>0.76723197044748548</v>
      </c>
      <c r="AC168" s="44">
        <f>SUMIFS('Sales RAW DATA'!$G:$G,'Sales RAW DATA'!$I:$I,Incentive_Calc!$A168,'Sales RAW DATA'!$D:$D,"B2")/SUMIFS('Sales RAW DATA'!$F:$F,'Sales RAW DATA'!$I:$I,Incentive_Calc!$A168,'Sales RAW DATA'!$D:$D,"B2")</f>
        <v>0.79804207516929693</v>
      </c>
      <c r="AD168" s="44">
        <f>IFERROR(SUMIFS('Sales RAW DATA'!$G:$G,'Sales RAW DATA'!$I:$I,Incentive_Calc!$A168,'Sales RAW DATA'!$D:$D,"B3",'Sales RAW DATA'!$E:$E,Incentive_Calc!AD$5)/SUMIFS('Sales RAW DATA'!$F:$F,'Sales RAW DATA'!$I:$I,Incentive_Calc!$A168,'Sales RAW DATA'!$D:$D,"B3",'Sales RAW DATA'!$E:$E,Incentive_Calc!AD$5),"")</f>
        <v>0.65090332944567919</v>
      </c>
      <c r="AE168" s="44">
        <f>IFERROR(SUMIFS('Sales RAW DATA'!$G:$G,'Sales RAW DATA'!$I:$I,Incentive_Calc!$A168,'Sales RAW DATA'!$D:$D,"B3",'Sales RAW DATA'!$E:$E,Incentive_Calc!AE$5)/SUMIFS('Sales RAW DATA'!$F:$F,'Sales RAW DATA'!$I:$I,Incentive_Calc!$A168,'Sales RAW DATA'!$D:$D,"B3",'Sales RAW DATA'!$E:$E,Incentive_Calc!AE$5),"")</f>
        <v>0.70374426723252792</v>
      </c>
      <c r="AF168" s="44">
        <f>IFERROR(SUMIFS('Sales RAW DATA'!$G:$G,'Sales RAW DATA'!$I:$I,Incentive_Calc!$A168,'Sales RAW DATA'!$D:$D,"B3",'Sales RAW DATA'!$E:$E,Incentive_Calc!AF$5)/SUMIFS('Sales RAW DATA'!$F:$F,'Sales RAW DATA'!$I:$I,Incentive_Calc!$A168,'Sales RAW DATA'!$D:$D,"B3",'Sales RAW DATA'!$E:$E,Incentive_Calc!AF$5),"")</f>
        <v>1.3357439265138391</v>
      </c>
      <c r="AG168" s="44">
        <f>SUMIFS('Sales RAW DATA'!$G:$G,'Sales RAW DATA'!$I:$I,Incentive_Calc!$A168,'Sales RAW DATA'!$D:$D,"B3")/SUMIFS('Sales RAW DATA'!$F:$F,'Sales RAW DATA'!$I:$I,Incentive_Calc!$A168,'Sales RAW DATA'!$D:$D,"B3")</f>
        <v>0.91231139138447359</v>
      </c>
      <c r="AH168" s="44">
        <f>IFERROR(SUMIFS('Sales RAW DATA'!$G:$G,'Sales RAW DATA'!$I:$I,Incentive_Calc!$A168,'Sales RAW DATA'!$D:$D,"B4",'Sales RAW DATA'!$E:$E,Incentive_Calc!AH$5)/SUMIFS('Sales RAW DATA'!$F:$F,'Sales RAW DATA'!$I:$I,Incentive_Calc!$A168,'Sales RAW DATA'!$D:$D,"B4",'Sales RAW DATA'!$E:$E,Incentive_Calc!AH$5),"")</f>
        <v>1.3728240952817223</v>
      </c>
      <c r="AI168" s="44">
        <f>IFERROR(SUMIFS('Sales RAW DATA'!$G:$G,'Sales RAW DATA'!$I:$I,Incentive_Calc!$A168,'Sales RAW DATA'!$D:$D,"B4",'Sales RAW DATA'!$E:$E,Incentive_Calc!AI$5)/SUMIFS('Sales RAW DATA'!$F:$F,'Sales RAW DATA'!$I:$I,Incentive_Calc!$A168,'Sales RAW DATA'!$D:$D,"B4",'Sales RAW DATA'!$E:$E,Incentive_Calc!AI$5),"")</f>
        <v>1.6263064133016627</v>
      </c>
      <c r="AJ168" s="44">
        <f>IFERROR(SUMIFS('Sales RAW DATA'!$G:$G,'Sales RAW DATA'!$I:$I,Incentive_Calc!$A168,'Sales RAW DATA'!$D:$D,"B4",'Sales RAW DATA'!$E:$E,Incentive_Calc!AJ$5)/SUMIFS('Sales RAW DATA'!$F:$F,'Sales RAW DATA'!$I:$I,Incentive_Calc!$A168,'Sales RAW DATA'!$D:$D,"B4",'Sales RAW DATA'!$E:$E,Incentive_Calc!AJ$5),"")</f>
        <v>0.88444663544490998</v>
      </c>
      <c r="AK168" s="44">
        <f>SUMIFS('Sales RAW DATA'!$G:$G,'Sales RAW DATA'!$I:$I,Incentive_Calc!$A168,'Sales RAW DATA'!$D:$D,"B4")/SUMIFS('Sales RAW DATA'!$F:$F,'Sales RAW DATA'!$I:$I,Incentive_Calc!$A168,'Sales RAW DATA'!$D:$D,"B4")</f>
        <v>1.2695414827162981</v>
      </c>
      <c r="AL168" s="44">
        <f>IFERROR(SUMIFS('Sales RAW DATA'!$G:$G,'Sales RAW DATA'!$I:$I,Incentive_Calc!$A168,'Sales RAW DATA'!$D:$D,"B5",'Sales RAW DATA'!$E:$E,Incentive_Calc!AL$5)/SUMIFS('Sales RAW DATA'!$F:$F,'Sales RAW DATA'!$I:$I,Incentive_Calc!$A168,'Sales RAW DATA'!$D:$D,"B5",'Sales RAW DATA'!$E:$E,Incentive_Calc!AL$5),"")</f>
        <v>1.6212702472293266</v>
      </c>
      <c r="AM168" s="44">
        <f>IFERROR(SUMIFS('Sales RAW DATA'!$G:$G,'Sales RAW DATA'!$I:$I,Incentive_Calc!$A168,'Sales RAW DATA'!$D:$D,"B5",'Sales RAW DATA'!$E:$E,Incentive_Calc!AM$5)/SUMIFS('Sales RAW DATA'!$F:$F,'Sales RAW DATA'!$I:$I,Incentive_Calc!$A168,'Sales RAW DATA'!$D:$D,"B5",'Sales RAW DATA'!$E:$E,Incentive_Calc!AM$5),"")</f>
        <v>2.8246354566385263</v>
      </c>
      <c r="AN168" s="44">
        <f>IFERROR(SUMIFS('Sales RAW DATA'!$G:$G,'Sales RAW DATA'!$I:$I,Incentive_Calc!$A168,'Sales RAW DATA'!$D:$D,"B5",'Sales RAW DATA'!$E:$E,Incentive_Calc!AN$5)/SUMIFS('Sales RAW DATA'!$F:$F,'Sales RAW DATA'!$I:$I,Incentive_Calc!$A168,'Sales RAW DATA'!$D:$D,"B5",'Sales RAW DATA'!$E:$E,Incentive_Calc!AN$5),"")</f>
        <v>1.944583125312032</v>
      </c>
      <c r="AO168" s="44">
        <f>SUMIFS('Sales RAW DATA'!$G:$G,'Sales RAW DATA'!$I:$I,Incentive_Calc!$A168,'Sales RAW DATA'!$D:$D,"B5")/SUMIFS('Sales RAW DATA'!$F:$F,'Sales RAW DATA'!$I:$I,Incentive_Calc!$A168,'Sales RAW DATA'!$D:$D,"B5")</f>
        <v>2.0132696390658174</v>
      </c>
      <c r="AP168" s="42">
        <f>SUM(SUMIFS('Sales RAW DATA'!$F$2:$F$22804,'Sales RAW DATA'!$I$2:$I$22804,Incentive_Calc!$A168,'Sales RAW DATA'!$D$2:$D$22804,"B1"),SUMIFS('Sales RAW DATA'!$F$2:$F$22804,'Sales RAW DATA'!$I$2:$I$22804,Incentive_Calc!$A168,'Sales RAW DATA'!$D$2:$D$22804,"B2"),SUMIFS('Sales RAW DATA'!$F$2:$F$22804,'Sales RAW DATA'!$I$2:$I$22804,Incentive_Calc!$A168,'Sales RAW DATA'!$D$2:$D$22804,"B3"),SUMIFS('Sales RAW DATA'!$F$2:$F$22804,'Sales RAW DATA'!$I$2:$I$22804,Incentive_Calc!$A168,'Sales RAW DATA'!$D$2:$D$22804,"B4"),SUMIFS('Sales RAW DATA'!$F$2:$F$22804,'Sales RAW DATA'!$I$2:$I$22804,Incentive_Calc!$A168,'Sales RAW DATA'!$D$2:$D$22804,"B5"))</f>
        <v>436973</v>
      </c>
      <c r="AQ168" s="42">
        <f>SUM(SUMIFS('Sales RAW DATA'!$G$2:$G$22804,'Sales RAW DATA'!$I$2:$I$22804,Incentive_Calc!$A168,'Sales RAW DATA'!$D$2:$D$22804,"B1"),SUMIFS('Sales RAW DATA'!$G$2:$G$22804,'Sales RAW DATA'!$I$2:$I$22804,Incentive_Calc!$A168,'Sales RAW DATA'!$D$2:$D$22804,"B2"),SUMIFS('Sales RAW DATA'!$G$2:$G$22804,'Sales RAW DATA'!$I$2:$I$22804,Incentive_Calc!$A168,'Sales RAW DATA'!$D$2:$D$22804,"B3"),SUMIFS('Sales RAW DATA'!$G$2:$G$22804,'Sales RAW DATA'!$I$2:$I$22804,Incentive_Calc!$A168,'Sales RAW DATA'!$D$2:$D$22804,"B4"),SUMIFS('Sales RAW DATA'!$G$2:$G$22804,'Sales RAW DATA'!$I$2:$I$22804,Incentive_Calc!$A168,'Sales RAW DATA'!$D$2:$D$22804,"B5"))</f>
        <v>453567</v>
      </c>
      <c r="AR168" s="45">
        <f t="shared" si="46"/>
        <v>103.79748863202074</v>
      </c>
      <c r="AS168" s="45">
        <f t="shared" si="47"/>
        <v>103</v>
      </c>
      <c r="AT168" s="46">
        <v>1.02</v>
      </c>
      <c r="AU168" s="46">
        <v>0.93</v>
      </c>
      <c r="AV168" s="43" t="str">
        <f t="shared" si="33"/>
        <v>Yes</v>
      </c>
      <c r="AW168" s="43" t="str">
        <f t="shared" si="34"/>
        <v>Yes</v>
      </c>
      <c r="AX168" s="43" t="str">
        <f t="shared" si="35"/>
        <v>Yes</v>
      </c>
      <c r="AY168" s="43" t="str">
        <f t="shared" si="48"/>
        <v>Yes</v>
      </c>
    </row>
    <row r="169" spans="1:51" x14ac:dyDescent="0.35">
      <c r="A169" s="21" t="s">
        <v>1043</v>
      </c>
      <c r="B169" s="21" t="s">
        <v>569</v>
      </c>
      <c r="C169" s="21" t="str">
        <f>_xlfn.XLOOKUP($A169,'Employee List'!$E:$E,'Employee List'!$D:$D,0)</f>
        <v>SF</v>
      </c>
      <c r="D169" s="42" cm="1">
        <f t="array" ref="D169">IFERROR(IF($G169="Yes",INDEX('Payment Plan'!$D$6:$D$42,MATCH(1,(Incentive_Calc!$C169='Payment Plan'!$B$6:$B$42)*(Incentive_Calc!$U169='Payment Plan'!$C$6:$C$42),0)),""),"")</f>
        <v>37984.5703125</v>
      </c>
      <c r="E169" s="42" t="str" cm="1">
        <f t="array" ref="E169">IFERROR(IF($H169="Yes",INDEX('Payment Plan'!$D$6:$D$42,MATCH(1,(Incentive_Calc!$C169='Payment Plan'!$B$6:$B$42)*(Incentive_Calc!$AS169='Payment Plan'!$C$6:$C$42),0)),""),"")</f>
        <v/>
      </c>
      <c r="F169" s="42">
        <f t="shared" si="36"/>
        <v>37984.5703125</v>
      </c>
      <c r="G169" s="43" t="str">
        <f t="shared" si="37"/>
        <v>Yes</v>
      </c>
      <c r="H169" s="21" t="str">
        <f t="shared" si="38"/>
        <v>No</v>
      </c>
      <c r="I169" s="42">
        <f>IFERROR(SUMIFS('Sales RAW DATA'!$F$2:$F$30000,'Sales RAW DATA'!$I$2:$I$30000,Incentive_Calc!$A169,'Sales RAW DATA'!$E$2:$E$30000,Incentive_Calc!I$5),"")</f>
        <v>727803</v>
      </c>
      <c r="J169" s="42">
        <f>IFERROR(SUMIFS('Sales RAW DATA'!$F$2:$F$30000,'Sales RAW DATA'!$I$2:$I$30000,Incentive_Calc!$A169,'Sales RAW DATA'!$E$2:$E$30000,Incentive_Calc!J$5),"")</f>
        <v>727333</v>
      </c>
      <c r="K169" s="42">
        <f>IFERROR(SUMIFS('Sales RAW DATA'!$F$2:$F$30000,'Sales RAW DATA'!$I$2:$I$30000,Incentive_Calc!$A169,'Sales RAW DATA'!$E$2:$E$30000,Incentive_Calc!K$5),"")</f>
        <v>736864</v>
      </c>
      <c r="L169" s="42">
        <f t="shared" si="39"/>
        <v>2192000</v>
      </c>
      <c r="M169" s="42">
        <f>IFERROR(SUMIFS('Sales RAW DATA'!$G$2:$G$30000,'Sales RAW DATA'!$I$2:$I$30000,Incentive_Calc!$A169,'Sales RAW DATA'!$E$2:$E$30000,Incentive_Calc!M$5),"")</f>
        <v>749632</v>
      </c>
      <c r="N169" s="42">
        <f>IFERROR(SUMIFS('Sales RAW DATA'!$G$2:$G$30000,'Sales RAW DATA'!$I$2:$I$30000,Incentive_Calc!$A169,'Sales RAW DATA'!$E$2:$E$30000,Incentive_Calc!N$5),"")</f>
        <v>805641</v>
      </c>
      <c r="O169" s="42">
        <f>IFERROR(SUMIFS('Sales RAW DATA'!$G$2:$G$30000,'Sales RAW DATA'!$I$2:$I$30000,Incentive_Calc!$A169,'Sales RAW DATA'!$E$2:$E$30000,Incentive_Calc!O$5),"")</f>
        <v>754614</v>
      </c>
      <c r="P169" s="42">
        <f t="shared" si="40"/>
        <v>2309887</v>
      </c>
      <c r="Q169" s="44">
        <f t="shared" si="41"/>
        <v>1.0299930063492455</v>
      </c>
      <c r="R169" s="44">
        <f t="shared" si="42"/>
        <v>1.1076645772981564</v>
      </c>
      <c r="S169" s="44">
        <f t="shared" si="43"/>
        <v>1.024088569939636</v>
      </c>
      <c r="T169" s="45">
        <f t="shared" si="44"/>
        <v>105.37805656934307</v>
      </c>
      <c r="U169" s="45">
        <f t="shared" si="45"/>
        <v>105</v>
      </c>
      <c r="V169" s="44">
        <f>IFERROR(SUMIFS('Sales RAW DATA'!$G:$G,'Sales RAW DATA'!$I:$I,Incentive_Calc!$A169,'Sales RAW DATA'!$D:$D,"B1",'Sales RAW DATA'!$E:$E,Incentive_Calc!V$5)/SUMIFS('Sales RAW DATA'!$F:$F,'Sales RAW DATA'!$I:$I,Incentive_Calc!$A169,'Sales RAW DATA'!$D:$D,"B1",'Sales RAW DATA'!$E:$E,Incentive_Calc!V$5),"")</f>
        <v>0.95495151669352329</v>
      </c>
      <c r="W169" s="44">
        <f>IFERROR(SUMIFS('Sales RAW DATA'!$G:$G,'Sales RAW DATA'!$I:$I,Incentive_Calc!$A169,'Sales RAW DATA'!$D:$D,"B1",'Sales RAW DATA'!$E:$E,Incentive_Calc!W$5)/SUMIFS('Sales RAW DATA'!$F:$F,'Sales RAW DATA'!$I:$I,Incentive_Calc!$A169,'Sales RAW DATA'!$D:$D,"B1",'Sales RAW DATA'!$E:$E,Incentive_Calc!W$5),"")</f>
        <v>0.90265557920296058</v>
      </c>
      <c r="X169" s="44">
        <f>IFERROR(SUMIFS('Sales RAW DATA'!$G:$G,'Sales RAW DATA'!$I:$I,Incentive_Calc!$A169,'Sales RAW DATA'!$D:$D,"B1",'Sales RAW DATA'!$E:$E,Incentive_Calc!X$5)/SUMIFS('Sales RAW DATA'!$F:$F,'Sales RAW DATA'!$I:$I,Incentive_Calc!$A169,'Sales RAW DATA'!$D:$D,"B1",'Sales RAW DATA'!$E:$E,Incentive_Calc!X$5),"")</f>
        <v>0.76925598164536213</v>
      </c>
      <c r="Y169" s="44">
        <f>SUMIFS('Sales RAW DATA'!$G:$G,'Sales RAW DATA'!$I:$I,Incentive_Calc!$A169,'Sales RAW DATA'!$D:$D,"B1")/SUMIFS('Sales RAW DATA'!$F:$F,'Sales RAW DATA'!$I:$I,Incentive_Calc!$A169,'Sales RAW DATA'!$D:$D,"B1")</f>
        <v>0.87798229673486139</v>
      </c>
      <c r="Z169" s="44">
        <f>IFERROR(SUMIFS('Sales RAW DATA'!$G:$G,'Sales RAW DATA'!$I:$I,Incentive_Calc!$A169,'Sales RAW DATA'!$D:$D,"B2",'Sales RAW DATA'!$E:$E,Incentive_Calc!Z$5)/SUMIFS('Sales RAW DATA'!$F:$F,'Sales RAW DATA'!$I:$I,Incentive_Calc!$A169,'Sales RAW DATA'!$D:$D,"B2",'Sales RAW DATA'!$E:$E,Incentive_Calc!Z$5),"")</f>
        <v>1.0737671326442331</v>
      </c>
      <c r="AA169" s="44">
        <f>IFERROR(SUMIFS('Sales RAW DATA'!$G:$G,'Sales RAW DATA'!$I:$I,Incentive_Calc!$A169,'Sales RAW DATA'!$D:$D,"B2",'Sales RAW DATA'!$E:$E,Incentive_Calc!AA$5)/SUMIFS('Sales RAW DATA'!$F:$F,'Sales RAW DATA'!$I:$I,Incentive_Calc!$A169,'Sales RAW DATA'!$D:$D,"B2",'Sales RAW DATA'!$E:$E,Incentive_Calc!AA$5),"")</f>
        <v>1.3628128423358894</v>
      </c>
      <c r="AB169" s="44">
        <f>IFERROR(SUMIFS('Sales RAW DATA'!$G:$G,'Sales RAW DATA'!$I:$I,Incentive_Calc!$A169,'Sales RAW DATA'!$D:$D,"B2",'Sales RAW DATA'!$E:$E,Incentive_Calc!AB$5)/SUMIFS('Sales RAW DATA'!$F:$F,'Sales RAW DATA'!$I:$I,Incentive_Calc!$A169,'Sales RAW DATA'!$D:$D,"B2",'Sales RAW DATA'!$E:$E,Incentive_Calc!AB$5),"")</f>
        <v>1.185211602472658</v>
      </c>
      <c r="AC169" s="44">
        <f>SUMIFS('Sales RAW DATA'!$G:$G,'Sales RAW DATA'!$I:$I,Incentive_Calc!$A169,'Sales RAW DATA'!$D:$D,"B2")/SUMIFS('Sales RAW DATA'!$F:$F,'Sales RAW DATA'!$I:$I,Incentive_Calc!$A169,'Sales RAW DATA'!$D:$D,"B2")</f>
        <v>1.2117047583364555</v>
      </c>
      <c r="AD169" s="44">
        <f>IFERROR(SUMIFS('Sales RAW DATA'!$G:$G,'Sales RAW DATA'!$I:$I,Incentive_Calc!$A169,'Sales RAW DATA'!$D:$D,"B3",'Sales RAW DATA'!$E:$E,Incentive_Calc!AD$5)/SUMIFS('Sales RAW DATA'!$F:$F,'Sales RAW DATA'!$I:$I,Incentive_Calc!$A169,'Sales RAW DATA'!$D:$D,"B3",'Sales RAW DATA'!$E:$E,Incentive_Calc!AD$5),"")</f>
        <v>1.4572432528199375</v>
      </c>
      <c r="AE169" s="44">
        <f>IFERROR(SUMIFS('Sales RAW DATA'!$G:$G,'Sales RAW DATA'!$I:$I,Incentive_Calc!$A169,'Sales RAW DATA'!$D:$D,"B3",'Sales RAW DATA'!$E:$E,Incentive_Calc!AE$5)/SUMIFS('Sales RAW DATA'!$F:$F,'Sales RAW DATA'!$I:$I,Incentive_Calc!$A169,'Sales RAW DATA'!$D:$D,"B3",'Sales RAW DATA'!$E:$E,Incentive_Calc!AE$5),"")</f>
        <v>1.8027243174822358</v>
      </c>
      <c r="AF169" s="44">
        <f>IFERROR(SUMIFS('Sales RAW DATA'!$G:$G,'Sales RAW DATA'!$I:$I,Incentive_Calc!$A169,'Sales RAW DATA'!$D:$D,"B3",'Sales RAW DATA'!$E:$E,Incentive_Calc!AF$5)/SUMIFS('Sales RAW DATA'!$F:$F,'Sales RAW DATA'!$I:$I,Incentive_Calc!$A169,'Sales RAW DATA'!$D:$D,"B3",'Sales RAW DATA'!$E:$E,Incentive_Calc!AF$5),"")</f>
        <v>1.8427815082644627</v>
      </c>
      <c r="AG169" s="44">
        <f>SUMIFS('Sales RAW DATA'!$G:$G,'Sales RAW DATA'!$I:$I,Incentive_Calc!$A169,'Sales RAW DATA'!$D:$D,"B3")/SUMIFS('Sales RAW DATA'!$F:$F,'Sales RAW DATA'!$I:$I,Incentive_Calc!$A169,'Sales RAW DATA'!$D:$D,"B3")</f>
        <v>1.7081800143459995</v>
      </c>
      <c r="AH169" s="44">
        <f>IFERROR(SUMIFS('Sales RAW DATA'!$G:$G,'Sales RAW DATA'!$I:$I,Incentive_Calc!$A169,'Sales RAW DATA'!$D:$D,"B4",'Sales RAW DATA'!$E:$E,Incentive_Calc!AH$5)/SUMIFS('Sales RAW DATA'!$F:$F,'Sales RAW DATA'!$I:$I,Incentive_Calc!$A169,'Sales RAW DATA'!$D:$D,"B4",'Sales RAW DATA'!$E:$E,Incentive_Calc!AH$5),"")</f>
        <v>1.0386741792979393</v>
      </c>
      <c r="AI169" s="44">
        <f>IFERROR(SUMIFS('Sales RAW DATA'!$G:$G,'Sales RAW DATA'!$I:$I,Incentive_Calc!$A169,'Sales RAW DATA'!$D:$D,"B4",'Sales RAW DATA'!$E:$E,Incentive_Calc!AI$5)/SUMIFS('Sales RAW DATA'!$F:$F,'Sales RAW DATA'!$I:$I,Incentive_Calc!$A169,'Sales RAW DATA'!$D:$D,"B4",'Sales RAW DATA'!$E:$E,Incentive_Calc!AI$5),"")</f>
        <v>1.1904885016610867</v>
      </c>
      <c r="AJ169" s="44">
        <f>IFERROR(SUMIFS('Sales RAW DATA'!$G:$G,'Sales RAW DATA'!$I:$I,Incentive_Calc!$A169,'Sales RAW DATA'!$D:$D,"B4",'Sales RAW DATA'!$E:$E,Incentive_Calc!AJ$5)/SUMIFS('Sales RAW DATA'!$F:$F,'Sales RAW DATA'!$I:$I,Incentive_Calc!$A169,'Sales RAW DATA'!$D:$D,"B4",'Sales RAW DATA'!$E:$E,Incentive_Calc!AJ$5),"")</f>
        <v>1.0530397344122835</v>
      </c>
      <c r="AK169" s="44">
        <f>SUMIFS('Sales RAW DATA'!$G:$G,'Sales RAW DATA'!$I:$I,Incentive_Calc!$A169,'Sales RAW DATA'!$D:$D,"B4")/SUMIFS('Sales RAW DATA'!$F:$F,'Sales RAW DATA'!$I:$I,Incentive_Calc!$A169,'Sales RAW DATA'!$D:$D,"B4")</f>
        <v>1.0945335691963995</v>
      </c>
      <c r="AL169" s="44">
        <f>IFERROR(SUMIFS('Sales RAW DATA'!$G:$G,'Sales RAW DATA'!$I:$I,Incentive_Calc!$A169,'Sales RAW DATA'!$D:$D,"B5",'Sales RAW DATA'!$E:$E,Incentive_Calc!AL$5)/SUMIFS('Sales RAW DATA'!$F:$F,'Sales RAW DATA'!$I:$I,Incentive_Calc!$A169,'Sales RAW DATA'!$D:$D,"B5",'Sales RAW DATA'!$E:$E,Incentive_Calc!AL$5),"")</f>
        <v>0.82973967307781871</v>
      </c>
      <c r="AM169" s="44">
        <f>IFERROR(SUMIFS('Sales RAW DATA'!$G:$G,'Sales RAW DATA'!$I:$I,Incentive_Calc!$A169,'Sales RAW DATA'!$D:$D,"B5",'Sales RAW DATA'!$E:$E,Incentive_Calc!AM$5)/SUMIFS('Sales RAW DATA'!$F:$F,'Sales RAW DATA'!$I:$I,Incentive_Calc!$A169,'Sales RAW DATA'!$D:$D,"B5",'Sales RAW DATA'!$E:$E,Incentive_Calc!AM$5),"")</f>
        <v>1.019185332199225</v>
      </c>
      <c r="AN169" s="44">
        <f>IFERROR(SUMIFS('Sales RAW DATA'!$G:$G,'Sales RAW DATA'!$I:$I,Incentive_Calc!$A169,'Sales RAW DATA'!$D:$D,"B5",'Sales RAW DATA'!$E:$E,Incentive_Calc!AN$5)/SUMIFS('Sales RAW DATA'!$F:$F,'Sales RAW DATA'!$I:$I,Incentive_Calc!$A169,'Sales RAW DATA'!$D:$D,"B5",'Sales RAW DATA'!$E:$E,Incentive_Calc!AN$5),"")</f>
        <v>0.82876745190231738</v>
      </c>
      <c r="AO169" s="44">
        <f>SUMIFS('Sales RAW DATA'!$G:$G,'Sales RAW DATA'!$I:$I,Incentive_Calc!$A169,'Sales RAW DATA'!$D:$D,"B5")/SUMIFS('Sales RAW DATA'!$F:$F,'Sales RAW DATA'!$I:$I,Incentive_Calc!$A169,'Sales RAW DATA'!$D:$D,"B5")</f>
        <v>0.89257695579570873</v>
      </c>
      <c r="AP169" s="42">
        <f>SUM(SUMIFS('Sales RAW DATA'!$F$2:$F$22804,'Sales RAW DATA'!$I$2:$I$22804,Incentive_Calc!$A169,'Sales RAW DATA'!$D$2:$D$22804,"B1"),SUMIFS('Sales RAW DATA'!$F$2:$F$22804,'Sales RAW DATA'!$I$2:$I$22804,Incentive_Calc!$A169,'Sales RAW DATA'!$D$2:$D$22804,"B2"),SUMIFS('Sales RAW DATA'!$F$2:$F$22804,'Sales RAW DATA'!$I$2:$I$22804,Incentive_Calc!$A169,'Sales RAW DATA'!$D$2:$D$22804,"B3"),SUMIFS('Sales RAW DATA'!$F$2:$F$22804,'Sales RAW DATA'!$I$2:$I$22804,Incentive_Calc!$A169,'Sales RAW DATA'!$D$2:$D$22804,"B4"),SUMIFS('Sales RAW DATA'!$F$2:$F$22804,'Sales RAW DATA'!$I$2:$I$22804,Incentive_Calc!$A169,'Sales RAW DATA'!$D$2:$D$22804,"B5"))</f>
        <v>984390</v>
      </c>
      <c r="AQ169" s="42">
        <f>SUM(SUMIFS('Sales RAW DATA'!$G$2:$G$22804,'Sales RAW DATA'!$I$2:$I$22804,Incentive_Calc!$A169,'Sales RAW DATA'!$D$2:$D$22804,"B1"),SUMIFS('Sales RAW DATA'!$G$2:$G$22804,'Sales RAW DATA'!$I$2:$I$22804,Incentive_Calc!$A169,'Sales RAW DATA'!$D$2:$D$22804,"B2"),SUMIFS('Sales RAW DATA'!$G$2:$G$22804,'Sales RAW DATA'!$I$2:$I$22804,Incentive_Calc!$A169,'Sales RAW DATA'!$D$2:$D$22804,"B3"),SUMIFS('Sales RAW DATA'!$G$2:$G$22804,'Sales RAW DATA'!$I$2:$I$22804,Incentive_Calc!$A169,'Sales RAW DATA'!$D$2:$D$22804,"B4"),SUMIFS('Sales RAW DATA'!$G$2:$G$22804,'Sales RAW DATA'!$I$2:$I$22804,Incentive_Calc!$A169,'Sales RAW DATA'!$D$2:$D$22804,"B5"))</f>
        <v>1115533</v>
      </c>
      <c r="AR169" s="45">
        <f t="shared" si="46"/>
        <v>113.32226048618941</v>
      </c>
      <c r="AS169" s="45">
        <f t="shared" si="47"/>
        <v>113</v>
      </c>
      <c r="AT169" s="46">
        <v>1.02</v>
      </c>
      <c r="AU169" s="46">
        <v>0.92</v>
      </c>
      <c r="AV169" s="43" t="str">
        <f t="shared" si="33"/>
        <v>Yes</v>
      </c>
      <c r="AW169" s="43" t="str">
        <f t="shared" si="34"/>
        <v>Yes</v>
      </c>
      <c r="AX169" s="43" t="str">
        <f t="shared" si="35"/>
        <v>Yes</v>
      </c>
      <c r="AY169" s="43" t="str">
        <f t="shared" si="48"/>
        <v>Yes</v>
      </c>
    </row>
    <row r="170" spans="1:51" x14ac:dyDescent="0.35">
      <c r="A170" s="21" t="s">
        <v>1044</v>
      </c>
      <c r="B170" s="21" t="s">
        <v>570</v>
      </c>
      <c r="C170" s="21" t="str">
        <f>_xlfn.XLOOKUP($A170,'Employee List'!$E:$E,'Employee List'!$D:$D,0)</f>
        <v>SF</v>
      </c>
      <c r="D170" s="42" cm="1">
        <f t="array" ref="D170">IFERROR(IF($G170="Yes",INDEX('Payment Plan'!$D$6:$D$42,MATCH(1,(Incentive_Calc!$C170='Payment Plan'!$B$6:$B$42)*(Incentive_Calc!$U170='Payment Plan'!$C$6:$C$42),0)),""),"")</f>
        <v>39883.798828125</v>
      </c>
      <c r="E170" s="42" t="str" cm="1">
        <f t="array" ref="E170">IFERROR(IF($H170="Yes",INDEX('Payment Plan'!$D$6:$D$42,MATCH(1,(Incentive_Calc!$C170='Payment Plan'!$B$6:$B$42)*(Incentive_Calc!$AS170='Payment Plan'!$C$6:$C$42),0)),""),"")</f>
        <v/>
      </c>
      <c r="F170" s="42">
        <f t="shared" si="36"/>
        <v>39883.798828125</v>
      </c>
      <c r="G170" s="43" t="str">
        <f t="shared" si="37"/>
        <v>Yes</v>
      </c>
      <c r="H170" s="21" t="str">
        <f t="shared" si="38"/>
        <v>No</v>
      </c>
      <c r="I170" s="42">
        <f>IFERROR(SUMIFS('Sales RAW DATA'!$F$2:$F$30000,'Sales RAW DATA'!$I$2:$I$30000,Incentive_Calc!$A170,'Sales RAW DATA'!$E$2:$E$30000,Incentive_Calc!I$5),"")</f>
        <v>779076</v>
      </c>
      <c r="J170" s="42">
        <f>IFERROR(SUMIFS('Sales RAW DATA'!$F$2:$F$30000,'Sales RAW DATA'!$I$2:$I$30000,Incentive_Calc!$A170,'Sales RAW DATA'!$E$2:$E$30000,Incentive_Calc!J$5),"")</f>
        <v>776973</v>
      </c>
      <c r="K170" s="42">
        <f>IFERROR(SUMIFS('Sales RAW DATA'!$F$2:$F$30000,'Sales RAW DATA'!$I$2:$I$30000,Incentive_Calc!$A170,'Sales RAW DATA'!$E$2:$E$30000,Incentive_Calc!K$5),"")</f>
        <v>805475</v>
      </c>
      <c r="L170" s="42">
        <f t="shared" si="39"/>
        <v>2361524</v>
      </c>
      <c r="M170" s="42">
        <f>IFERROR(SUMIFS('Sales RAW DATA'!$G$2:$G$30000,'Sales RAW DATA'!$I$2:$I$30000,Incentive_Calc!$A170,'Sales RAW DATA'!$E$2:$E$30000,Incentive_Calc!M$5),"")</f>
        <v>863475</v>
      </c>
      <c r="N170" s="42">
        <f>IFERROR(SUMIFS('Sales RAW DATA'!$G$2:$G$30000,'Sales RAW DATA'!$I$2:$I$30000,Incentive_Calc!$A170,'Sales RAW DATA'!$E$2:$E$30000,Incentive_Calc!N$5),"")</f>
        <v>828743</v>
      </c>
      <c r="O170" s="42">
        <f>IFERROR(SUMIFS('Sales RAW DATA'!$G$2:$G$30000,'Sales RAW DATA'!$I$2:$I$30000,Incentive_Calc!$A170,'Sales RAW DATA'!$E$2:$E$30000,Incentive_Calc!O$5),"")</f>
        <v>825007</v>
      </c>
      <c r="P170" s="42">
        <f t="shared" si="40"/>
        <v>2517225</v>
      </c>
      <c r="Q170" s="44">
        <f t="shared" si="41"/>
        <v>1.1083321781186946</v>
      </c>
      <c r="R170" s="44">
        <f t="shared" si="42"/>
        <v>1.0666303719691674</v>
      </c>
      <c r="S170" s="44">
        <f t="shared" si="43"/>
        <v>1.0242490455942146</v>
      </c>
      <c r="T170" s="45">
        <f t="shared" si="44"/>
        <v>106.59324232995301</v>
      </c>
      <c r="U170" s="45">
        <f t="shared" si="45"/>
        <v>106</v>
      </c>
      <c r="V170" s="44">
        <f>IFERROR(SUMIFS('Sales RAW DATA'!$G:$G,'Sales RAW DATA'!$I:$I,Incentive_Calc!$A170,'Sales RAW DATA'!$D:$D,"B1",'Sales RAW DATA'!$E:$E,Incentive_Calc!V$5)/SUMIFS('Sales RAW DATA'!$F:$F,'Sales RAW DATA'!$I:$I,Incentive_Calc!$A170,'Sales RAW DATA'!$D:$D,"B1",'Sales RAW DATA'!$E:$E,Incentive_Calc!V$5),"")</f>
        <v>1.1524764446181373</v>
      </c>
      <c r="W170" s="44">
        <f>IFERROR(SUMIFS('Sales RAW DATA'!$G:$G,'Sales RAW DATA'!$I:$I,Incentive_Calc!$A170,'Sales RAW DATA'!$D:$D,"B1",'Sales RAW DATA'!$E:$E,Incentive_Calc!W$5)/SUMIFS('Sales RAW DATA'!$F:$F,'Sales RAW DATA'!$I:$I,Incentive_Calc!$A170,'Sales RAW DATA'!$D:$D,"B1",'Sales RAW DATA'!$E:$E,Incentive_Calc!W$5),"")</f>
        <v>0.93254986292411779</v>
      </c>
      <c r="X170" s="44">
        <f>IFERROR(SUMIFS('Sales RAW DATA'!$G:$G,'Sales RAW DATA'!$I:$I,Incentive_Calc!$A170,'Sales RAW DATA'!$D:$D,"B1",'Sales RAW DATA'!$E:$E,Incentive_Calc!X$5)/SUMIFS('Sales RAW DATA'!$F:$F,'Sales RAW DATA'!$I:$I,Incentive_Calc!$A170,'Sales RAW DATA'!$D:$D,"B1",'Sales RAW DATA'!$E:$E,Incentive_Calc!X$5),"")</f>
        <v>0.85184794990485346</v>
      </c>
      <c r="Y170" s="44">
        <f>SUMIFS('Sales RAW DATA'!$G:$G,'Sales RAW DATA'!$I:$I,Incentive_Calc!$A170,'Sales RAW DATA'!$D:$D,"B1")/SUMIFS('Sales RAW DATA'!$F:$F,'Sales RAW DATA'!$I:$I,Incentive_Calc!$A170,'Sales RAW DATA'!$D:$D,"B1")</f>
        <v>0.98260475698906613</v>
      </c>
      <c r="Z170" s="44">
        <f>IFERROR(SUMIFS('Sales RAW DATA'!$G:$G,'Sales RAW DATA'!$I:$I,Incentive_Calc!$A170,'Sales RAW DATA'!$D:$D,"B2",'Sales RAW DATA'!$E:$E,Incentive_Calc!Z$5)/SUMIFS('Sales RAW DATA'!$F:$F,'Sales RAW DATA'!$I:$I,Incentive_Calc!$A170,'Sales RAW DATA'!$D:$D,"B2",'Sales RAW DATA'!$E:$E,Incentive_Calc!Z$5),"")</f>
        <v>1.0691165429214984</v>
      </c>
      <c r="AA170" s="44">
        <f>IFERROR(SUMIFS('Sales RAW DATA'!$G:$G,'Sales RAW DATA'!$I:$I,Incentive_Calc!$A170,'Sales RAW DATA'!$D:$D,"B2",'Sales RAW DATA'!$E:$E,Incentive_Calc!AA$5)/SUMIFS('Sales RAW DATA'!$F:$F,'Sales RAW DATA'!$I:$I,Incentive_Calc!$A170,'Sales RAW DATA'!$D:$D,"B2",'Sales RAW DATA'!$E:$E,Incentive_Calc!AA$5),"")</f>
        <v>1.0472820268823599</v>
      </c>
      <c r="AB170" s="44">
        <f>IFERROR(SUMIFS('Sales RAW DATA'!$G:$G,'Sales RAW DATA'!$I:$I,Incentive_Calc!$A170,'Sales RAW DATA'!$D:$D,"B2",'Sales RAW DATA'!$E:$E,Incentive_Calc!AB$5)/SUMIFS('Sales RAW DATA'!$F:$F,'Sales RAW DATA'!$I:$I,Incentive_Calc!$A170,'Sales RAW DATA'!$D:$D,"B2",'Sales RAW DATA'!$E:$E,Incentive_Calc!AB$5),"")</f>
        <v>0.68653321201091899</v>
      </c>
      <c r="AC170" s="44">
        <f>SUMIFS('Sales RAW DATA'!$G:$G,'Sales RAW DATA'!$I:$I,Incentive_Calc!$A170,'Sales RAW DATA'!$D:$D,"B2")/SUMIFS('Sales RAW DATA'!$F:$F,'Sales RAW DATA'!$I:$I,Incentive_Calc!$A170,'Sales RAW DATA'!$D:$D,"B2")</f>
        <v>0.92829921530745918</v>
      </c>
      <c r="AD170" s="44">
        <f>IFERROR(SUMIFS('Sales RAW DATA'!$G:$G,'Sales RAW DATA'!$I:$I,Incentive_Calc!$A170,'Sales RAW DATA'!$D:$D,"B3",'Sales RAW DATA'!$E:$E,Incentive_Calc!AD$5)/SUMIFS('Sales RAW DATA'!$F:$F,'Sales RAW DATA'!$I:$I,Incentive_Calc!$A170,'Sales RAW DATA'!$D:$D,"B3",'Sales RAW DATA'!$E:$E,Incentive_Calc!AD$5),"")</f>
        <v>0.66129591675863153</v>
      </c>
      <c r="AE170" s="44">
        <f>IFERROR(SUMIFS('Sales RAW DATA'!$G:$G,'Sales RAW DATA'!$I:$I,Incentive_Calc!$A170,'Sales RAW DATA'!$D:$D,"B3",'Sales RAW DATA'!$E:$E,Incentive_Calc!AE$5)/SUMIFS('Sales RAW DATA'!$F:$F,'Sales RAW DATA'!$I:$I,Incentive_Calc!$A170,'Sales RAW DATA'!$D:$D,"B3",'Sales RAW DATA'!$E:$E,Incentive_Calc!AE$5),"")</f>
        <v>0.76668129250634653</v>
      </c>
      <c r="AF170" s="44">
        <f>IFERROR(SUMIFS('Sales RAW DATA'!$G:$G,'Sales RAW DATA'!$I:$I,Incentive_Calc!$A170,'Sales RAW DATA'!$D:$D,"B3",'Sales RAW DATA'!$E:$E,Incentive_Calc!AF$5)/SUMIFS('Sales RAW DATA'!$F:$F,'Sales RAW DATA'!$I:$I,Incentive_Calc!$A170,'Sales RAW DATA'!$D:$D,"B3",'Sales RAW DATA'!$E:$E,Incentive_Calc!AF$5),"")</f>
        <v>1.203388639907838</v>
      </c>
      <c r="AG170" s="44">
        <f>SUMIFS('Sales RAW DATA'!$G:$G,'Sales RAW DATA'!$I:$I,Incentive_Calc!$A170,'Sales RAW DATA'!$D:$D,"B3")/SUMIFS('Sales RAW DATA'!$F:$F,'Sales RAW DATA'!$I:$I,Incentive_Calc!$A170,'Sales RAW DATA'!$D:$D,"B3")</f>
        <v>0.88964988937774347</v>
      </c>
      <c r="AH170" s="44">
        <f>IFERROR(SUMIFS('Sales RAW DATA'!$G:$G,'Sales RAW DATA'!$I:$I,Incentive_Calc!$A170,'Sales RAW DATA'!$D:$D,"B4",'Sales RAW DATA'!$E:$E,Incentive_Calc!AH$5)/SUMIFS('Sales RAW DATA'!$F:$F,'Sales RAW DATA'!$I:$I,Incentive_Calc!$A170,'Sales RAW DATA'!$D:$D,"B4",'Sales RAW DATA'!$E:$E,Incentive_Calc!AH$5),"")</f>
        <v>1.0407965991849468</v>
      </c>
      <c r="AI170" s="44">
        <f>IFERROR(SUMIFS('Sales RAW DATA'!$G:$G,'Sales RAW DATA'!$I:$I,Incentive_Calc!$A170,'Sales RAW DATA'!$D:$D,"B4",'Sales RAW DATA'!$E:$E,Incentive_Calc!AI$5)/SUMIFS('Sales RAW DATA'!$F:$F,'Sales RAW DATA'!$I:$I,Incentive_Calc!$A170,'Sales RAW DATA'!$D:$D,"B4",'Sales RAW DATA'!$E:$E,Incentive_Calc!AI$5),"")</f>
        <v>1.156053934190199</v>
      </c>
      <c r="AJ170" s="44">
        <f>IFERROR(SUMIFS('Sales RAW DATA'!$G:$G,'Sales RAW DATA'!$I:$I,Incentive_Calc!$A170,'Sales RAW DATA'!$D:$D,"B4",'Sales RAW DATA'!$E:$E,Incentive_Calc!AJ$5)/SUMIFS('Sales RAW DATA'!$F:$F,'Sales RAW DATA'!$I:$I,Incentive_Calc!$A170,'Sales RAW DATA'!$D:$D,"B4",'Sales RAW DATA'!$E:$E,Incentive_Calc!AJ$5),"")</f>
        <v>1.1453923671536688</v>
      </c>
      <c r="AK170" s="44">
        <f>SUMIFS('Sales RAW DATA'!$G:$G,'Sales RAW DATA'!$I:$I,Incentive_Calc!$A170,'Sales RAW DATA'!$D:$D,"B4")/SUMIFS('Sales RAW DATA'!$F:$F,'Sales RAW DATA'!$I:$I,Incentive_Calc!$A170,'Sales RAW DATA'!$D:$D,"B4")</f>
        <v>1.1155438451229012</v>
      </c>
      <c r="AL170" s="44">
        <f>IFERROR(SUMIFS('Sales RAW DATA'!$G:$G,'Sales RAW DATA'!$I:$I,Incentive_Calc!$A170,'Sales RAW DATA'!$D:$D,"B5",'Sales RAW DATA'!$E:$E,Incentive_Calc!AL$5)/SUMIFS('Sales RAW DATA'!$F:$F,'Sales RAW DATA'!$I:$I,Incentive_Calc!$A170,'Sales RAW DATA'!$D:$D,"B5",'Sales RAW DATA'!$E:$E,Incentive_Calc!AL$5),"")</f>
        <v>0.98738370648483009</v>
      </c>
      <c r="AM170" s="44">
        <f>IFERROR(SUMIFS('Sales RAW DATA'!$G:$G,'Sales RAW DATA'!$I:$I,Incentive_Calc!$A170,'Sales RAW DATA'!$D:$D,"B5",'Sales RAW DATA'!$E:$E,Incentive_Calc!AM$5)/SUMIFS('Sales RAW DATA'!$F:$F,'Sales RAW DATA'!$I:$I,Incentive_Calc!$A170,'Sales RAW DATA'!$D:$D,"B5",'Sales RAW DATA'!$E:$E,Incentive_Calc!AM$5),"")</f>
        <v>1.0480557167730702</v>
      </c>
      <c r="AN170" s="44">
        <f>IFERROR(SUMIFS('Sales RAW DATA'!$G:$G,'Sales RAW DATA'!$I:$I,Incentive_Calc!$A170,'Sales RAW DATA'!$D:$D,"B5",'Sales RAW DATA'!$E:$E,Incentive_Calc!AN$5)/SUMIFS('Sales RAW DATA'!$F:$F,'Sales RAW DATA'!$I:$I,Incentive_Calc!$A170,'Sales RAW DATA'!$D:$D,"B5",'Sales RAW DATA'!$E:$E,Incentive_Calc!AN$5),"")</f>
        <v>1.1644859336343001</v>
      </c>
      <c r="AO170" s="44">
        <f>SUMIFS('Sales RAW DATA'!$G:$G,'Sales RAW DATA'!$I:$I,Incentive_Calc!$A170,'Sales RAW DATA'!$D:$D,"B5")/SUMIFS('Sales RAW DATA'!$F:$F,'Sales RAW DATA'!$I:$I,Incentive_Calc!$A170,'Sales RAW DATA'!$D:$D,"B5")</f>
        <v>1.0695968695968696</v>
      </c>
      <c r="AP170" s="42">
        <f>SUM(SUMIFS('Sales RAW DATA'!$F$2:$F$22804,'Sales RAW DATA'!$I$2:$I$22804,Incentive_Calc!$A170,'Sales RAW DATA'!$D$2:$D$22804,"B1"),SUMIFS('Sales RAW DATA'!$F$2:$F$22804,'Sales RAW DATA'!$I$2:$I$22804,Incentive_Calc!$A170,'Sales RAW DATA'!$D$2:$D$22804,"B2"),SUMIFS('Sales RAW DATA'!$F$2:$F$22804,'Sales RAW DATA'!$I$2:$I$22804,Incentive_Calc!$A170,'Sales RAW DATA'!$D$2:$D$22804,"B3"),SUMIFS('Sales RAW DATA'!$F$2:$F$22804,'Sales RAW DATA'!$I$2:$I$22804,Incentive_Calc!$A170,'Sales RAW DATA'!$D$2:$D$22804,"B4"),SUMIFS('Sales RAW DATA'!$F$2:$F$22804,'Sales RAW DATA'!$I$2:$I$22804,Incentive_Calc!$A170,'Sales RAW DATA'!$D$2:$D$22804,"B5"))</f>
        <v>1219151</v>
      </c>
      <c r="AQ170" s="42">
        <f>SUM(SUMIFS('Sales RAW DATA'!$G$2:$G$22804,'Sales RAW DATA'!$I$2:$I$22804,Incentive_Calc!$A170,'Sales RAW DATA'!$D$2:$D$22804,"B1"),SUMIFS('Sales RAW DATA'!$G$2:$G$22804,'Sales RAW DATA'!$I$2:$I$22804,Incentive_Calc!$A170,'Sales RAW DATA'!$D$2:$D$22804,"B2"),SUMIFS('Sales RAW DATA'!$G$2:$G$22804,'Sales RAW DATA'!$I$2:$I$22804,Incentive_Calc!$A170,'Sales RAW DATA'!$D$2:$D$22804,"B3"),SUMIFS('Sales RAW DATA'!$G$2:$G$22804,'Sales RAW DATA'!$I$2:$I$22804,Incentive_Calc!$A170,'Sales RAW DATA'!$D$2:$D$22804,"B4"),SUMIFS('Sales RAW DATA'!$G$2:$G$22804,'Sales RAW DATA'!$I$2:$I$22804,Incentive_Calc!$A170,'Sales RAW DATA'!$D$2:$D$22804,"B5"))</f>
        <v>1218742</v>
      </c>
      <c r="AR170" s="45">
        <f t="shared" si="46"/>
        <v>100</v>
      </c>
      <c r="AS170" s="45">
        <f t="shared" si="47"/>
        <v>100</v>
      </c>
      <c r="AT170" s="46">
        <v>1.03</v>
      </c>
      <c r="AU170" s="46">
        <v>0.92</v>
      </c>
      <c r="AV170" s="43" t="str">
        <f t="shared" si="33"/>
        <v>Yes</v>
      </c>
      <c r="AW170" s="43" t="str">
        <f t="shared" si="34"/>
        <v>Yes</v>
      </c>
      <c r="AX170" s="43" t="str">
        <f t="shared" si="35"/>
        <v>Yes</v>
      </c>
      <c r="AY170" s="43" t="str">
        <f t="shared" si="48"/>
        <v>Yes</v>
      </c>
    </row>
    <row r="171" spans="1:51" x14ac:dyDescent="0.35">
      <c r="A171" s="21" t="s">
        <v>1045</v>
      </c>
      <c r="B171" s="21" t="s">
        <v>571</v>
      </c>
      <c r="C171" s="21" t="str">
        <f>_xlfn.XLOOKUP($A171,'Employee List'!$E:$E,'Employee List'!$D:$D,0)</f>
        <v>SF</v>
      </c>
      <c r="D171" s="42" cm="1">
        <f t="array" ref="D171">IFERROR(IF($G171="Yes",INDEX('Payment Plan'!$D$6:$D$42,MATCH(1,(Incentive_Calc!$C171='Payment Plan'!$B$6:$B$42)*(Incentive_Calc!$U171='Payment Plan'!$C$6:$C$42),0)),""),"")</f>
        <v>28940.625</v>
      </c>
      <c r="E171" s="42" t="str" cm="1">
        <f t="array" ref="E171">IFERROR(IF($H171="Yes",INDEX('Payment Plan'!$D$6:$D$42,MATCH(1,(Incentive_Calc!$C171='Payment Plan'!$B$6:$B$42)*(Incentive_Calc!$AS171='Payment Plan'!$C$6:$C$42),0)),""),"")</f>
        <v/>
      </c>
      <c r="F171" s="42">
        <f t="shared" si="36"/>
        <v>28940.625</v>
      </c>
      <c r="G171" s="43" t="str">
        <f t="shared" si="37"/>
        <v>Yes</v>
      </c>
      <c r="H171" s="21" t="str">
        <f t="shared" si="38"/>
        <v>No</v>
      </c>
      <c r="I171" s="42">
        <f>IFERROR(SUMIFS('Sales RAW DATA'!$F$2:$F$30000,'Sales RAW DATA'!$I$2:$I$30000,Incentive_Calc!$A171,'Sales RAW DATA'!$E$2:$E$30000,Incentive_Calc!I$5),"")</f>
        <v>754745</v>
      </c>
      <c r="J171" s="42">
        <f>IFERROR(SUMIFS('Sales RAW DATA'!$F$2:$F$30000,'Sales RAW DATA'!$I$2:$I$30000,Incentive_Calc!$A171,'Sales RAW DATA'!$E$2:$E$30000,Incentive_Calc!J$5),"")</f>
        <v>772306</v>
      </c>
      <c r="K171" s="42">
        <f>IFERROR(SUMIFS('Sales RAW DATA'!$F$2:$F$30000,'Sales RAW DATA'!$I$2:$I$30000,Incentive_Calc!$A171,'Sales RAW DATA'!$E$2:$E$30000,Incentive_Calc!K$5),"")</f>
        <v>769118</v>
      </c>
      <c r="L171" s="42">
        <f t="shared" si="39"/>
        <v>2296169</v>
      </c>
      <c r="M171" s="42">
        <f>IFERROR(SUMIFS('Sales RAW DATA'!$G$2:$G$30000,'Sales RAW DATA'!$I$2:$I$30000,Incentive_Calc!$A171,'Sales RAW DATA'!$E$2:$E$30000,Incentive_Calc!M$5),"")</f>
        <v>810032</v>
      </c>
      <c r="N171" s="42">
        <f>IFERROR(SUMIFS('Sales RAW DATA'!$G$2:$G$30000,'Sales RAW DATA'!$I$2:$I$30000,Incentive_Calc!$A171,'Sales RAW DATA'!$E$2:$E$30000,Incentive_Calc!N$5),"")</f>
        <v>787920</v>
      </c>
      <c r="O171" s="42">
        <f>IFERROR(SUMIFS('Sales RAW DATA'!$G$2:$G$30000,'Sales RAW DATA'!$I$2:$I$30000,Incentive_Calc!$A171,'Sales RAW DATA'!$E$2:$E$30000,Incentive_Calc!O$5),"")</f>
        <v>777662</v>
      </c>
      <c r="P171" s="42">
        <f t="shared" si="40"/>
        <v>2375614</v>
      </c>
      <c r="Q171" s="44">
        <f t="shared" si="41"/>
        <v>1.0732525554988772</v>
      </c>
      <c r="R171" s="44">
        <f t="shared" si="42"/>
        <v>1.0202173749783117</v>
      </c>
      <c r="S171" s="44">
        <f t="shared" si="43"/>
        <v>1.011108828554266</v>
      </c>
      <c r="T171" s="45">
        <f t="shared" si="44"/>
        <v>103.45989341376875</v>
      </c>
      <c r="U171" s="45">
        <f t="shared" si="45"/>
        <v>103</v>
      </c>
      <c r="V171" s="44">
        <f>IFERROR(SUMIFS('Sales RAW DATA'!$G:$G,'Sales RAW DATA'!$I:$I,Incentive_Calc!$A171,'Sales RAW DATA'!$D:$D,"B1",'Sales RAW DATA'!$E:$E,Incentive_Calc!V$5)/SUMIFS('Sales RAW DATA'!$F:$F,'Sales RAW DATA'!$I:$I,Incentive_Calc!$A171,'Sales RAW DATA'!$D:$D,"B1",'Sales RAW DATA'!$E:$E,Incentive_Calc!V$5),"")</f>
        <v>1.1815612773763795</v>
      </c>
      <c r="W171" s="44">
        <f>IFERROR(SUMIFS('Sales RAW DATA'!$G:$G,'Sales RAW DATA'!$I:$I,Incentive_Calc!$A171,'Sales RAW DATA'!$D:$D,"B1",'Sales RAW DATA'!$E:$E,Incentive_Calc!W$5)/SUMIFS('Sales RAW DATA'!$F:$F,'Sales RAW DATA'!$I:$I,Incentive_Calc!$A171,'Sales RAW DATA'!$D:$D,"B1",'Sales RAW DATA'!$E:$E,Incentive_Calc!W$5),"")</f>
        <v>0.97854922787009613</v>
      </c>
      <c r="X171" s="44">
        <f>IFERROR(SUMIFS('Sales RAW DATA'!$G:$G,'Sales RAW DATA'!$I:$I,Incentive_Calc!$A171,'Sales RAW DATA'!$D:$D,"B1",'Sales RAW DATA'!$E:$E,Incentive_Calc!X$5)/SUMIFS('Sales RAW DATA'!$F:$F,'Sales RAW DATA'!$I:$I,Incentive_Calc!$A171,'Sales RAW DATA'!$D:$D,"B1",'Sales RAW DATA'!$E:$E,Incentive_Calc!X$5),"")</f>
        <v>1.2290607798385087</v>
      </c>
      <c r="Y171" s="44">
        <f>SUMIFS('Sales RAW DATA'!$G:$G,'Sales RAW DATA'!$I:$I,Incentive_Calc!$A171,'Sales RAW DATA'!$D:$D,"B1")/SUMIFS('Sales RAW DATA'!$F:$F,'Sales RAW DATA'!$I:$I,Incentive_Calc!$A171,'Sales RAW DATA'!$D:$D,"B1")</f>
        <v>1.1288244931394635</v>
      </c>
      <c r="Z171" s="44">
        <f>IFERROR(SUMIFS('Sales RAW DATA'!$G:$G,'Sales RAW DATA'!$I:$I,Incentive_Calc!$A171,'Sales RAW DATA'!$D:$D,"B2",'Sales RAW DATA'!$E:$E,Incentive_Calc!Z$5)/SUMIFS('Sales RAW DATA'!$F:$F,'Sales RAW DATA'!$I:$I,Incentive_Calc!$A171,'Sales RAW DATA'!$D:$D,"B2",'Sales RAW DATA'!$E:$E,Incentive_Calc!Z$5),"")</f>
        <v>1.1374587761084647</v>
      </c>
      <c r="AA171" s="44">
        <f>IFERROR(SUMIFS('Sales RAW DATA'!$G:$G,'Sales RAW DATA'!$I:$I,Incentive_Calc!$A171,'Sales RAW DATA'!$D:$D,"B2",'Sales RAW DATA'!$E:$E,Incentive_Calc!AA$5)/SUMIFS('Sales RAW DATA'!$F:$F,'Sales RAW DATA'!$I:$I,Incentive_Calc!$A171,'Sales RAW DATA'!$D:$D,"B2",'Sales RAW DATA'!$E:$E,Incentive_Calc!AA$5),"")</f>
        <v>1.2344676580603959</v>
      </c>
      <c r="AB171" s="44">
        <f>IFERROR(SUMIFS('Sales RAW DATA'!$G:$G,'Sales RAW DATA'!$I:$I,Incentive_Calc!$A171,'Sales RAW DATA'!$D:$D,"B2",'Sales RAW DATA'!$E:$E,Incentive_Calc!AB$5)/SUMIFS('Sales RAW DATA'!$F:$F,'Sales RAW DATA'!$I:$I,Incentive_Calc!$A171,'Sales RAW DATA'!$D:$D,"B2",'Sales RAW DATA'!$E:$E,Incentive_Calc!AB$5),"")</f>
        <v>0.71294884823848237</v>
      </c>
      <c r="AC171" s="44">
        <f>SUMIFS('Sales RAW DATA'!$G:$G,'Sales RAW DATA'!$I:$I,Incentive_Calc!$A171,'Sales RAW DATA'!$D:$D,"B2")/SUMIFS('Sales RAW DATA'!$F:$F,'Sales RAW DATA'!$I:$I,Incentive_Calc!$A171,'Sales RAW DATA'!$D:$D,"B2")</f>
        <v>1.0202167136707734</v>
      </c>
      <c r="AD171" s="44">
        <f>IFERROR(SUMIFS('Sales RAW DATA'!$G:$G,'Sales RAW DATA'!$I:$I,Incentive_Calc!$A171,'Sales RAW DATA'!$D:$D,"B3",'Sales RAW DATA'!$E:$E,Incentive_Calc!AD$5)/SUMIFS('Sales RAW DATA'!$F:$F,'Sales RAW DATA'!$I:$I,Incentive_Calc!$A171,'Sales RAW DATA'!$D:$D,"B3",'Sales RAW DATA'!$E:$E,Incentive_Calc!AD$5),"")</f>
        <v>0.55864219917313407</v>
      </c>
      <c r="AE171" s="44">
        <f>IFERROR(SUMIFS('Sales RAW DATA'!$G:$G,'Sales RAW DATA'!$I:$I,Incentive_Calc!$A171,'Sales RAW DATA'!$D:$D,"B3",'Sales RAW DATA'!$E:$E,Incentive_Calc!AE$5)/SUMIFS('Sales RAW DATA'!$F:$F,'Sales RAW DATA'!$I:$I,Incentive_Calc!$A171,'Sales RAW DATA'!$D:$D,"B3",'Sales RAW DATA'!$E:$E,Incentive_Calc!AE$5),"")</f>
        <v>0.87520134810299111</v>
      </c>
      <c r="AF171" s="44">
        <f>IFERROR(SUMIFS('Sales RAW DATA'!$G:$G,'Sales RAW DATA'!$I:$I,Incentive_Calc!$A171,'Sales RAW DATA'!$D:$D,"B3",'Sales RAW DATA'!$E:$E,Incentive_Calc!AF$5)/SUMIFS('Sales RAW DATA'!$F:$F,'Sales RAW DATA'!$I:$I,Incentive_Calc!$A171,'Sales RAW DATA'!$D:$D,"B3",'Sales RAW DATA'!$E:$E,Incentive_Calc!AF$5),"")</f>
        <v>1.1728266291778151</v>
      </c>
      <c r="AG171" s="44">
        <f>SUMIFS('Sales RAW DATA'!$G:$G,'Sales RAW DATA'!$I:$I,Incentive_Calc!$A171,'Sales RAW DATA'!$D:$D,"B3")/SUMIFS('Sales RAW DATA'!$F:$F,'Sales RAW DATA'!$I:$I,Incentive_Calc!$A171,'Sales RAW DATA'!$D:$D,"B3")</f>
        <v>0.87546099065301708</v>
      </c>
      <c r="AH171" s="44">
        <f>IFERROR(SUMIFS('Sales RAW DATA'!$G:$G,'Sales RAW DATA'!$I:$I,Incentive_Calc!$A171,'Sales RAW DATA'!$D:$D,"B4",'Sales RAW DATA'!$E:$E,Incentive_Calc!AH$5)/SUMIFS('Sales RAW DATA'!$F:$F,'Sales RAW DATA'!$I:$I,Incentive_Calc!$A171,'Sales RAW DATA'!$D:$D,"B4",'Sales RAW DATA'!$E:$E,Incentive_Calc!AH$5),"")</f>
        <v>1.081650828243035</v>
      </c>
      <c r="AI171" s="44">
        <f>IFERROR(SUMIFS('Sales RAW DATA'!$G:$G,'Sales RAW DATA'!$I:$I,Incentive_Calc!$A171,'Sales RAW DATA'!$D:$D,"B4",'Sales RAW DATA'!$E:$E,Incentive_Calc!AI$5)/SUMIFS('Sales RAW DATA'!$F:$F,'Sales RAW DATA'!$I:$I,Incentive_Calc!$A171,'Sales RAW DATA'!$D:$D,"B4",'Sales RAW DATA'!$E:$E,Incentive_Calc!AI$5),"")</f>
        <v>1.0494053064958828</v>
      </c>
      <c r="AJ171" s="44">
        <f>IFERROR(SUMIFS('Sales RAW DATA'!$G:$G,'Sales RAW DATA'!$I:$I,Incentive_Calc!$A171,'Sales RAW DATA'!$D:$D,"B4",'Sales RAW DATA'!$E:$E,Incentive_Calc!AJ$5)/SUMIFS('Sales RAW DATA'!$F:$F,'Sales RAW DATA'!$I:$I,Incentive_Calc!$A171,'Sales RAW DATA'!$D:$D,"B4",'Sales RAW DATA'!$E:$E,Incentive_Calc!AJ$5),"")</f>
        <v>0.96932976932976933</v>
      </c>
      <c r="AK171" s="44">
        <f>SUMIFS('Sales RAW DATA'!$G:$G,'Sales RAW DATA'!$I:$I,Incentive_Calc!$A171,'Sales RAW DATA'!$D:$D,"B4")/SUMIFS('Sales RAW DATA'!$F:$F,'Sales RAW DATA'!$I:$I,Incentive_Calc!$A171,'Sales RAW DATA'!$D:$D,"B4")</f>
        <v>1.0322823156333614</v>
      </c>
      <c r="AL171" s="44">
        <f>IFERROR(SUMIFS('Sales RAW DATA'!$G:$G,'Sales RAW DATA'!$I:$I,Incentive_Calc!$A171,'Sales RAW DATA'!$D:$D,"B5",'Sales RAW DATA'!$E:$E,Incentive_Calc!AL$5)/SUMIFS('Sales RAW DATA'!$F:$F,'Sales RAW DATA'!$I:$I,Incentive_Calc!$A171,'Sales RAW DATA'!$D:$D,"B5",'Sales RAW DATA'!$E:$E,Incentive_Calc!AL$5),"")</f>
        <v>0.87997601019566685</v>
      </c>
      <c r="AM171" s="44">
        <f>IFERROR(SUMIFS('Sales RAW DATA'!$G:$G,'Sales RAW DATA'!$I:$I,Incentive_Calc!$A171,'Sales RAW DATA'!$D:$D,"B5",'Sales RAW DATA'!$E:$E,Incentive_Calc!AM$5)/SUMIFS('Sales RAW DATA'!$F:$F,'Sales RAW DATA'!$I:$I,Incentive_Calc!$A171,'Sales RAW DATA'!$D:$D,"B5",'Sales RAW DATA'!$E:$E,Incentive_Calc!AM$5),"")</f>
        <v>0.8919165316045381</v>
      </c>
      <c r="AN171" s="44">
        <f>IFERROR(SUMIFS('Sales RAW DATA'!$G:$G,'Sales RAW DATA'!$I:$I,Incentive_Calc!$A171,'Sales RAW DATA'!$D:$D,"B5",'Sales RAW DATA'!$E:$E,Incentive_Calc!AN$5)/SUMIFS('Sales RAW DATA'!$F:$F,'Sales RAW DATA'!$I:$I,Incentive_Calc!$A171,'Sales RAW DATA'!$D:$D,"B5",'Sales RAW DATA'!$E:$E,Incentive_Calc!AN$5),"")</f>
        <v>0.62079789839262656</v>
      </c>
      <c r="AO171" s="44">
        <f>SUMIFS('Sales RAW DATA'!$G:$G,'Sales RAW DATA'!$I:$I,Incentive_Calc!$A171,'Sales RAW DATA'!$D:$D,"B5")/SUMIFS('Sales RAW DATA'!$F:$F,'Sales RAW DATA'!$I:$I,Incentive_Calc!$A171,'Sales RAW DATA'!$D:$D,"B5")</f>
        <v>0.79019956117438095</v>
      </c>
      <c r="AP171" s="42">
        <f>SUM(SUMIFS('Sales RAW DATA'!$F$2:$F$22804,'Sales RAW DATA'!$I$2:$I$22804,Incentive_Calc!$A171,'Sales RAW DATA'!$D$2:$D$22804,"B1"),SUMIFS('Sales RAW DATA'!$F$2:$F$22804,'Sales RAW DATA'!$I$2:$I$22804,Incentive_Calc!$A171,'Sales RAW DATA'!$D$2:$D$22804,"B2"),SUMIFS('Sales RAW DATA'!$F$2:$F$22804,'Sales RAW DATA'!$I$2:$I$22804,Incentive_Calc!$A171,'Sales RAW DATA'!$D$2:$D$22804,"B3"),SUMIFS('Sales RAW DATA'!$F$2:$F$22804,'Sales RAW DATA'!$I$2:$I$22804,Incentive_Calc!$A171,'Sales RAW DATA'!$D$2:$D$22804,"B4"),SUMIFS('Sales RAW DATA'!$F$2:$F$22804,'Sales RAW DATA'!$I$2:$I$22804,Incentive_Calc!$A171,'Sales RAW DATA'!$D$2:$D$22804,"B5"))</f>
        <v>1165916</v>
      </c>
      <c r="AQ171" s="42">
        <f>SUM(SUMIFS('Sales RAW DATA'!$G$2:$G$22804,'Sales RAW DATA'!$I$2:$I$22804,Incentive_Calc!$A171,'Sales RAW DATA'!$D$2:$D$22804,"B1"),SUMIFS('Sales RAW DATA'!$G$2:$G$22804,'Sales RAW DATA'!$I$2:$I$22804,Incentive_Calc!$A171,'Sales RAW DATA'!$D$2:$D$22804,"B2"),SUMIFS('Sales RAW DATA'!$G$2:$G$22804,'Sales RAW DATA'!$I$2:$I$22804,Incentive_Calc!$A171,'Sales RAW DATA'!$D$2:$D$22804,"B3"),SUMIFS('Sales RAW DATA'!$G$2:$G$22804,'Sales RAW DATA'!$I$2:$I$22804,Incentive_Calc!$A171,'Sales RAW DATA'!$D$2:$D$22804,"B4"),SUMIFS('Sales RAW DATA'!$G$2:$G$22804,'Sales RAW DATA'!$I$2:$I$22804,Incentive_Calc!$A171,'Sales RAW DATA'!$D$2:$D$22804,"B5"))</f>
        <v>1199219</v>
      </c>
      <c r="AR171" s="45">
        <f t="shared" si="46"/>
        <v>102.85638073411806</v>
      </c>
      <c r="AS171" s="45">
        <f t="shared" si="47"/>
        <v>102</v>
      </c>
      <c r="AT171" s="46">
        <v>1</v>
      </c>
      <c r="AU171" s="46">
        <v>0.9</v>
      </c>
      <c r="AV171" s="43" t="str">
        <f t="shared" si="33"/>
        <v>Yes</v>
      </c>
      <c r="AW171" s="43" t="str">
        <f t="shared" si="34"/>
        <v>Yes</v>
      </c>
      <c r="AX171" s="43" t="str">
        <f t="shared" si="35"/>
        <v>Yes</v>
      </c>
      <c r="AY171" s="43" t="str">
        <f t="shared" si="48"/>
        <v>Yes</v>
      </c>
    </row>
    <row r="172" spans="1:51" x14ac:dyDescent="0.35">
      <c r="A172" s="21" t="s">
        <v>1046</v>
      </c>
      <c r="B172" s="21" t="s">
        <v>572</v>
      </c>
      <c r="C172" s="21" t="str">
        <f>_xlfn.XLOOKUP($A172,'Employee List'!$E:$E,'Employee List'!$D:$D,0)</f>
        <v>SF</v>
      </c>
      <c r="D172" s="42" cm="1">
        <f t="array" ref="D172">IFERROR(IF($G172="Yes",INDEX('Payment Plan'!$D$6:$D$42,MATCH(1,(Incentive_Calc!$C172='Payment Plan'!$B$6:$B$42)*(Incentive_Calc!$U172='Payment Plan'!$C$6:$C$42),0)),""),"")</f>
        <v>78967.193605488734</v>
      </c>
      <c r="E172" s="42" t="str" cm="1">
        <f t="array" ref="E172">IFERROR(IF($H172="Yes",INDEX('Payment Plan'!$D$6:$D$42,MATCH(1,(Incentive_Calc!$C172='Payment Plan'!$B$6:$B$42)*(Incentive_Calc!$AS172='Payment Plan'!$C$6:$C$42),0)),""),"")</f>
        <v/>
      </c>
      <c r="F172" s="42">
        <f t="shared" si="36"/>
        <v>78967.193605488734</v>
      </c>
      <c r="G172" s="43" t="str">
        <f t="shared" si="37"/>
        <v>Yes</v>
      </c>
      <c r="H172" s="21" t="str">
        <f t="shared" si="38"/>
        <v>No</v>
      </c>
      <c r="I172" s="42">
        <f>IFERROR(SUMIFS('Sales RAW DATA'!$F$2:$F$30000,'Sales RAW DATA'!$I$2:$I$30000,Incentive_Calc!$A172,'Sales RAW DATA'!$E$2:$E$30000,Incentive_Calc!I$5),"")</f>
        <v>633055</v>
      </c>
      <c r="J172" s="42">
        <f>IFERROR(SUMIFS('Sales RAW DATA'!$F$2:$F$30000,'Sales RAW DATA'!$I$2:$I$30000,Incentive_Calc!$A172,'Sales RAW DATA'!$E$2:$E$30000,Incentive_Calc!J$5),"")</f>
        <v>640706</v>
      </c>
      <c r="K172" s="42">
        <f>IFERROR(SUMIFS('Sales RAW DATA'!$F$2:$F$30000,'Sales RAW DATA'!$I$2:$I$30000,Incentive_Calc!$A172,'Sales RAW DATA'!$E$2:$E$30000,Incentive_Calc!K$5),"")</f>
        <v>629158</v>
      </c>
      <c r="L172" s="42">
        <f t="shared" si="39"/>
        <v>1902919</v>
      </c>
      <c r="M172" s="42">
        <f>IFERROR(SUMIFS('Sales RAW DATA'!$G$2:$G$30000,'Sales RAW DATA'!$I$2:$I$30000,Incentive_Calc!$A172,'Sales RAW DATA'!$E$2:$E$30000,Incentive_Calc!M$5),"")</f>
        <v>835061</v>
      </c>
      <c r="N172" s="42">
        <f>IFERROR(SUMIFS('Sales RAW DATA'!$G$2:$G$30000,'Sales RAW DATA'!$I$2:$I$30000,Incentive_Calc!$A172,'Sales RAW DATA'!$E$2:$E$30000,Incentive_Calc!N$5),"")</f>
        <v>748570</v>
      </c>
      <c r="O172" s="42">
        <f>IFERROR(SUMIFS('Sales RAW DATA'!$G$2:$G$30000,'Sales RAW DATA'!$I$2:$I$30000,Incentive_Calc!$A172,'Sales RAW DATA'!$E$2:$E$30000,Incentive_Calc!O$5),"")</f>
        <v>739175</v>
      </c>
      <c r="P172" s="42">
        <f t="shared" si="40"/>
        <v>2322806</v>
      </c>
      <c r="Q172" s="44">
        <f t="shared" si="41"/>
        <v>1.3190970768732575</v>
      </c>
      <c r="R172" s="44">
        <f t="shared" si="42"/>
        <v>1.1683517869350373</v>
      </c>
      <c r="S172" s="44">
        <f t="shared" si="43"/>
        <v>1.174863865674441</v>
      </c>
      <c r="T172" s="45">
        <f t="shared" si="44"/>
        <v>122.06541634194623</v>
      </c>
      <c r="U172" s="45">
        <f t="shared" si="45"/>
        <v>120</v>
      </c>
      <c r="V172" s="44">
        <f>IFERROR(SUMIFS('Sales RAW DATA'!$G:$G,'Sales RAW DATA'!$I:$I,Incentive_Calc!$A172,'Sales RAW DATA'!$D:$D,"B1",'Sales RAW DATA'!$E:$E,Incentive_Calc!V$5)/SUMIFS('Sales RAW DATA'!$F:$F,'Sales RAW DATA'!$I:$I,Incentive_Calc!$A172,'Sales RAW DATA'!$D:$D,"B1",'Sales RAW DATA'!$E:$E,Incentive_Calc!V$5),"")</f>
        <v>1.2129914997265994</v>
      </c>
      <c r="W172" s="44">
        <f>IFERROR(SUMIFS('Sales RAW DATA'!$G:$G,'Sales RAW DATA'!$I:$I,Incentive_Calc!$A172,'Sales RAW DATA'!$D:$D,"B1",'Sales RAW DATA'!$E:$E,Incentive_Calc!W$5)/SUMIFS('Sales RAW DATA'!$F:$F,'Sales RAW DATA'!$I:$I,Incentive_Calc!$A172,'Sales RAW DATA'!$D:$D,"B1",'Sales RAW DATA'!$E:$E,Incentive_Calc!W$5),"")</f>
        <v>0.84136525725929701</v>
      </c>
      <c r="X172" s="44">
        <f>IFERROR(SUMIFS('Sales RAW DATA'!$G:$G,'Sales RAW DATA'!$I:$I,Incentive_Calc!$A172,'Sales RAW DATA'!$D:$D,"B1",'Sales RAW DATA'!$E:$E,Incentive_Calc!X$5)/SUMIFS('Sales RAW DATA'!$F:$F,'Sales RAW DATA'!$I:$I,Incentive_Calc!$A172,'Sales RAW DATA'!$D:$D,"B1",'Sales RAW DATA'!$E:$E,Incentive_Calc!X$5),"")</f>
        <v>0.95279530565491743</v>
      </c>
      <c r="Y172" s="44">
        <f>SUMIFS('Sales RAW DATA'!$G:$G,'Sales RAW DATA'!$I:$I,Incentive_Calc!$A172,'Sales RAW DATA'!$D:$D,"B1")/SUMIFS('Sales RAW DATA'!$F:$F,'Sales RAW DATA'!$I:$I,Incentive_Calc!$A172,'Sales RAW DATA'!$D:$D,"B1")</f>
        <v>1.0049629544024552</v>
      </c>
      <c r="Z172" s="44">
        <f>IFERROR(SUMIFS('Sales RAW DATA'!$G:$G,'Sales RAW DATA'!$I:$I,Incentive_Calc!$A172,'Sales RAW DATA'!$D:$D,"B2",'Sales RAW DATA'!$E:$E,Incentive_Calc!Z$5)/SUMIFS('Sales RAW DATA'!$F:$F,'Sales RAW DATA'!$I:$I,Incentive_Calc!$A172,'Sales RAW DATA'!$D:$D,"B2",'Sales RAW DATA'!$E:$E,Incentive_Calc!Z$5),"")</f>
        <v>1.2399889150616599</v>
      </c>
      <c r="AA172" s="44">
        <f>IFERROR(SUMIFS('Sales RAW DATA'!$G:$G,'Sales RAW DATA'!$I:$I,Incentive_Calc!$A172,'Sales RAW DATA'!$D:$D,"B2",'Sales RAW DATA'!$E:$E,Incentive_Calc!AA$5)/SUMIFS('Sales RAW DATA'!$F:$F,'Sales RAW DATA'!$I:$I,Incentive_Calc!$A172,'Sales RAW DATA'!$D:$D,"B2",'Sales RAW DATA'!$E:$E,Incentive_Calc!AA$5),"")</f>
        <v>1.0712232194195146</v>
      </c>
      <c r="AB172" s="44">
        <f>IFERROR(SUMIFS('Sales RAW DATA'!$G:$G,'Sales RAW DATA'!$I:$I,Incentive_Calc!$A172,'Sales RAW DATA'!$D:$D,"B2",'Sales RAW DATA'!$E:$E,Incentive_Calc!AB$5)/SUMIFS('Sales RAW DATA'!$F:$F,'Sales RAW DATA'!$I:$I,Incentive_Calc!$A172,'Sales RAW DATA'!$D:$D,"B2",'Sales RAW DATA'!$E:$E,Incentive_Calc!AB$5),"")</f>
        <v>0.8053154935443565</v>
      </c>
      <c r="AC172" s="44">
        <f>SUMIFS('Sales RAW DATA'!$G:$G,'Sales RAW DATA'!$I:$I,Incentive_Calc!$A172,'Sales RAW DATA'!$D:$D,"B2")/SUMIFS('Sales RAW DATA'!$F:$F,'Sales RAW DATA'!$I:$I,Incentive_Calc!$A172,'Sales RAW DATA'!$D:$D,"B2")</f>
        <v>1.0351958917748161</v>
      </c>
      <c r="AD172" s="44">
        <f>IFERROR(SUMIFS('Sales RAW DATA'!$G:$G,'Sales RAW DATA'!$I:$I,Incentive_Calc!$A172,'Sales RAW DATA'!$D:$D,"B3",'Sales RAW DATA'!$E:$E,Incentive_Calc!AD$5)/SUMIFS('Sales RAW DATA'!$F:$F,'Sales RAW DATA'!$I:$I,Incentive_Calc!$A172,'Sales RAW DATA'!$D:$D,"B3",'Sales RAW DATA'!$E:$E,Incentive_Calc!AD$5),"")</f>
        <v>1.1985045275770603</v>
      </c>
      <c r="AE172" s="44">
        <f>IFERROR(SUMIFS('Sales RAW DATA'!$G:$G,'Sales RAW DATA'!$I:$I,Incentive_Calc!$A172,'Sales RAW DATA'!$D:$D,"B3",'Sales RAW DATA'!$E:$E,Incentive_Calc!AE$5)/SUMIFS('Sales RAW DATA'!$F:$F,'Sales RAW DATA'!$I:$I,Incentive_Calc!$A172,'Sales RAW DATA'!$D:$D,"B3",'Sales RAW DATA'!$E:$E,Incentive_Calc!AE$5),"")</f>
        <v>0.7464027990378308</v>
      </c>
      <c r="AF172" s="44">
        <f>IFERROR(SUMIFS('Sales RAW DATA'!$G:$G,'Sales RAW DATA'!$I:$I,Incentive_Calc!$A172,'Sales RAW DATA'!$D:$D,"B3",'Sales RAW DATA'!$E:$E,Incentive_Calc!AF$5)/SUMIFS('Sales RAW DATA'!$F:$F,'Sales RAW DATA'!$I:$I,Incentive_Calc!$A172,'Sales RAW DATA'!$D:$D,"B3",'Sales RAW DATA'!$E:$E,Incentive_Calc!AF$5),"")</f>
        <v>1.4842034461611506</v>
      </c>
      <c r="AG172" s="44">
        <f>SUMIFS('Sales RAW DATA'!$G:$G,'Sales RAW DATA'!$I:$I,Incentive_Calc!$A172,'Sales RAW DATA'!$D:$D,"B3")/SUMIFS('Sales RAW DATA'!$F:$F,'Sales RAW DATA'!$I:$I,Incentive_Calc!$A172,'Sales RAW DATA'!$D:$D,"B3")</f>
        <v>1.1539879009506395</v>
      </c>
      <c r="AH172" s="44">
        <f>IFERROR(SUMIFS('Sales RAW DATA'!$G:$G,'Sales RAW DATA'!$I:$I,Incentive_Calc!$A172,'Sales RAW DATA'!$D:$D,"B4",'Sales RAW DATA'!$E:$E,Incentive_Calc!AH$5)/SUMIFS('Sales RAW DATA'!$F:$F,'Sales RAW DATA'!$I:$I,Incentive_Calc!$A172,'Sales RAW DATA'!$D:$D,"B4",'Sales RAW DATA'!$E:$E,Incentive_Calc!AH$5),"")</f>
        <v>1.0312412737772119</v>
      </c>
      <c r="AI172" s="44">
        <f>IFERROR(SUMIFS('Sales RAW DATA'!$G:$G,'Sales RAW DATA'!$I:$I,Incentive_Calc!$A172,'Sales RAW DATA'!$D:$D,"B4",'Sales RAW DATA'!$E:$E,Incentive_Calc!AI$5)/SUMIFS('Sales RAW DATA'!$F:$F,'Sales RAW DATA'!$I:$I,Incentive_Calc!$A172,'Sales RAW DATA'!$D:$D,"B4",'Sales RAW DATA'!$E:$E,Incentive_Calc!AI$5),"")</f>
        <v>1.1351801096319498</v>
      </c>
      <c r="AJ172" s="44">
        <f>IFERROR(SUMIFS('Sales RAW DATA'!$G:$G,'Sales RAW DATA'!$I:$I,Incentive_Calc!$A172,'Sales RAW DATA'!$D:$D,"B4",'Sales RAW DATA'!$E:$E,Incentive_Calc!AJ$5)/SUMIFS('Sales RAW DATA'!$F:$F,'Sales RAW DATA'!$I:$I,Incentive_Calc!$A172,'Sales RAW DATA'!$D:$D,"B4",'Sales RAW DATA'!$E:$E,Incentive_Calc!AJ$5),"")</f>
        <v>0.9624352469959947</v>
      </c>
      <c r="AK172" s="44">
        <f>SUMIFS('Sales RAW DATA'!$G:$G,'Sales RAW DATA'!$I:$I,Incentive_Calc!$A172,'Sales RAW DATA'!$D:$D,"B4")/SUMIFS('Sales RAW DATA'!$F:$F,'Sales RAW DATA'!$I:$I,Incentive_Calc!$A172,'Sales RAW DATA'!$D:$D,"B4")</f>
        <v>1.0425630139077711</v>
      </c>
      <c r="AL172" s="44">
        <f>IFERROR(SUMIFS('Sales RAW DATA'!$G:$G,'Sales RAW DATA'!$I:$I,Incentive_Calc!$A172,'Sales RAW DATA'!$D:$D,"B5",'Sales RAW DATA'!$E:$E,Incentive_Calc!AL$5)/SUMIFS('Sales RAW DATA'!$F:$F,'Sales RAW DATA'!$I:$I,Incentive_Calc!$A172,'Sales RAW DATA'!$D:$D,"B5",'Sales RAW DATA'!$E:$E,Incentive_Calc!AL$5),"")</f>
        <v>1.2854621962807113</v>
      </c>
      <c r="AM172" s="44">
        <f>IFERROR(SUMIFS('Sales RAW DATA'!$G:$G,'Sales RAW DATA'!$I:$I,Incentive_Calc!$A172,'Sales RAW DATA'!$D:$D,"B5",'Sales RAW DATA'!$E:$E,Incentive_Calc!AM$5)/SUMIFS('Sales RAW DATA'!$F:$F,'Sales RAW DATA'!$I:$I,Incentive_Calc!$A172,'Sales RAW DATA'!$D:$D,"B5",'Sales RAW DATA'!$E:$E,Incentive_Calc!AM$5),"")</f>
        <v>1.0730183522061694</v>
      </c>
      <c r="AN172" s="44">
        <f>IFERROR(SUMIFS('Sales RAW DATA'!$G:$G,'Sales RAW DATA'!$I:$I,Incentive_Calc!$A172,'Sales RAW DATA'!$D:$D,"B5",'Sales RAW DATA'!$E:$E,Incentive_Calc!AN$5)/SUMIFS('Sales RAW DATA'!$F:$F,'Sales RAW DATA'!$I:$I,Incentive_Calc!$A172,'Sales RAW DATA'!$D:$D,"B5",'Sales RAW DATA'!$E:$E,Incentive_Calc!AN$5),"")</f>
        <v>0.91806768053798937</v>
      </c>
      <c r="AO172" s="44">
        <f>SUMIFS('Sales RAW DATA'!$G:$G,'Sales RAW DATA'!$I:$I,Incentive_Calc!$A172,'Sales RAW DATA'!$D:$D,"B5")/SUMIFS('Sales RAW DATA'!$F:$F,'Sales RAW DATA'!$I:$I,Incentive_Calc!$A172,'Sales RAW DATA'!$D:$D,"B5")</f>
        <v>1.0863772309619184</v>
      </c>
      <c r="AP172" s="42">
        <f>SUM(SUMIFS('Sales RAW DATA'!$F$2:$F$22804,'Sales RAW DATA'!$I$2:$I$22804,Incentive_Calc!$A172,'Sales RAW DATA'!$D$2:$D$22804,"B1"),SUMIFS('Sales RAW DATA'!$F$2:$F$22804,'Sales RAW DATA'!$I$2:$I$22804,Incentive_Calc!$A172,'Sales RAW DATA'!$D$2:$D$22804,"B2"),SUMIFS('Sales RAW DATA'!$F$2:$F$22804,'Sales RAW DATA'!$I$2:$I$22804,Incentive_Calc!$A172,'Sales RAW DATA'!$D$2:$D$22804,"B3"),SUMIFS('Sales RAW DATA'!$F$2:$F$22804,'Sales RAW DATA'!$I$2:$I$22804,Incentive_Calc!$A172,'Sales RAW DATA'!$D$2:$D$22804,"B4"),SUMIFS('Sales RAW DATA'!$F$2:$F$22804,'Sales RAW DATA'!$I$2:$I$22804,Incentive_Calc!$A172,'Sales RAW DATA'!$D$2:$D$22804,"B5"))</f>
        <v>1089490</v>
      </c>
      <c r="AQ172" s="42">
        <f>SUM(SUMIFS('Sales RAW DATA'!$G$2:$G$22804,'Sales RAW DATA'!$I$2:$I$22804,Incentive_Calc!$A172,'Sales RAW DATA'!$D$2:$D$22804,"B1"),SUMIFS('Sales RAW DATA'!$G$2:$G$22804,'Sales RAW DATA'!$I$2:$I$22804,Incentive_Calc!$A172,'Sales RAW DATA'!$D$2:$D$22804,"B2"),SUMIFS('Sales RAW DATA'!$G$2:$G$22804,'Sales RAW DATA'!$I$2:$I$22804,Incentive_Calc!$A172,'Sales RAW DATA'!$D$2:$D$22804,"B3"),SUMIFS('Sales RAW DATA'!$G$2:$G$22804,'Sales RAW DATA'!$I$2:$I$22804,Incentive_Calc!$A172,'Sales RAW DATA'!$D$2:$D$22804,"B4"),SUMIFS('Sales RAW DATA'!$G$2:$G$22804,'Sales RAW DATA'!$I$2:$I$22804,Incentive_Calc!$A172,'Sales RAW DATA'!$D$2:$D$22804,"B5"))</f>
        <v>1137108</v>
      </c>
      <c r="AR172" s="45">
        <f t="shared" si="46"/>
        <v>104.37066884505595</v>
      </c>
      <c r="AS172" s="45">
        <f t="shared" si="47"/>
        <v>104</v>
      </c>
      <c r="AT172" s="46">
        <v>1</v>
      </c>
      <c r="AU172" s="46">
        <v>0.92</v>
      </c>
      <c r="AV172" s="43" t="str">
        <f t="shared" si="33"/>
        <v>Yes</v>
      </c>
      <c r="AW172" s="43" t="str">
        <f t="shared" si="34"/>
        <v>Yes</v>
      </c>
      <c r="AX172" s="43" t="str">
        <f t="shared" si="35"/>
        <v>Yes</v>
      </c>
      <c r="AY172" s="43" t="str">
        <f t="shared" si="48"/>
        <v>Yes</v>
      </c>
    </row>
    <row r="173" spans="1:51" x14ac:dyDescent="0.35">
      <c r="A173" s="21" t="s">
        <v>1047</v>
      </c>
      <c r="B173" s="21" t="s">
        <v>573</v>
      </c>
      <c r="C173" s="21" t="str">
        <f>_xlfn.XLOOKUP($A173,'Employee List'!$E:$E,'Employee List'!$D:$D,0)</f>
        <v>SF</v>
      </c>
      <c r="D173" s="42" cm="1">
        <f t="array" ref="D173">IFERROR(IF($G173="Yes",INDEX('Payment Plan'!$D$6:$D$42,MATCH(1,(Incentive_Calc!$C173='Payment Plan'!$B$6:$B$42)*(Incentive_Calc!$U173='Payment Plan'!$C$6:$C$42),0)),""),"")</f>
        <v>30387.65625</v>
      </c>
      <c r="E173" s="42" t="str" cm="1">
        <f t="array" ref="E173">IFERROR(IF($H173="Yes",INDEX('Payment Plan'!$D$6:$D$42,MATCH(1,(Incentive_Calc!$C173='Payment Plan'!$B$6:$B$42)*(Incentive_Calc!$AS173='Payment Plan'!$C$6:$C$42),0)),""),"")</f>
        <v/>
      </c>
      <c r="F173" s="42">
        <f t="shared" si="36"/>
        <v>30387.65625</v>
      </c>
      <c r="G173" s="43" t="str">
        <f t="shared" si="37"/>
        <v>Yes</v>
      </c>
      <c r="H173" s="21" t="str">
        <f t="shared" si="38"/>
        <v>No</v>
      </c>
      <c r="I173" s="42">
        <f>IFERROR(SUMIFS('Sales RAW DATA'!$F$2:$F$30000,'Sales RAW DATA'!$I$2:$I$30000,Incentive_Calc!$A173,'Sales RAW DATA'!$E$2:$E$30000,Incentive_Calc!I$5),"")</f>
        <v>701716</v>
      </c>
      <c r="J173" s="42">
        <f>IFERROR(SUMIFS('Sales RAW DATA'!$F$2:$F$30000,'Sales RAW DATA'!$I$2:$I$30000,Incentive_Calc!$A173,'Sales RAW DATA'!$E$2:$E$30000,Incentive_Calc!J$5),"")</f>
        <v>689379</v>
      </c>
      <c r="K173" s="42">
        <f>IFERROR(SUMIFS('Sales RAW DATA'!$F$2:$F$30000,'Sales RAW DATA'!$I$2:$I$30000,Incentive_Calc!$A173,'Sales RAW DATA'!$E$2:$E$30000,Incentive_Calc!K$5),"")</f>
        <v>707698</v>
      </c>
      <c r="L173" s="42">
        <f t="shared" si="39"/>
        <v>2098793</v>
      </c>
      <c r="M173" s="42">
        <f>IFERROR(SUMIFS('Sales RAW DATA'!$G$2:$G$30000,'Sales RAW DATA'!$I$2:$I$30000,Incentive_Calc!$A173,'Sales RAW DATA'!$E$2:$E$30000,Incentive_Calc!M$5),"")</f>
        <v>741730</v>
      </c>
      <c r="N173" s="42">
        <f>IFERROR(SUMIFS('Sales RAW DATA'!$G$2:$G$30000,'Sales RAW DATA'!$I$2:$I$30000,Incentive_Calc!$A173,'Sales RAW DATA'!$E$2:$E$30000,Incentive_Calc!N$5),"")</f>
        <v>731263</v>
      </c>
      <c r="O173" s="42">
        <f>IFERROR(SUMIFS('Sales RAW DATA'!$G$2:$G$30000,'Sales RAW DATA'!$I$2:$I$30000,Incentive_Calc!$A173,'Sales RAW DATA'!$E$2:$E$30000,Incentive_Calc!O$5),"")</f>
        <v>714099</v>
      </c>
      <c r="P173" s="42">
        <f t="shared" si="40"/>
        <v>2187092</v>
      </c>
      <c r="Q173" s="44">
        <f t="shared" si="41"/>
        <v>1.0570230691618832</v>
      </c>
      <c r="R173" s="44">
        <f t="shared" si="42"/>
        <v>1.0607561297921753</v>
      </c>
      <c r="S173" s="44">
        <f t="shared" si="43"/>
        <v>1.0090448185525465</v>
      </c>
      <c r="T173" s="45">
        <f t="shared" si="44"/>
        <v>104.20713238513754</v>
      </c>
      <c r="U173" s="45">
        <f t="shared" si="45"/>
        <v>104</v>
      </c>
      <c r="V173" s="44">
        <f>IFERROR(SUMIFS('Sales RAW DATA'!$G:$G,'Sales RAW DATA'!$I:$I,Incentive_Calc!$A173,'Sales RAW DATA'!$D:$D,"B1",'Sales RAW DATA'!$E:$E,Incentive_Calc!V$5)/SUMIFS('Sales RAW DATA'!$F:$F,'Sales RAW DATA'!$I:$I,Incentive_Calc!$A173,'Sales RAW DATA'!$D:$D,"B1",'Sales RAW DATA'!$E:$E,Incentive_Calc!V$5),"")</f>
        <v>1.114957640325277</v>
      </c>
      <c r="W173" s="44">
        <f>IFERROR(SUMIFS('Sales RAW DATA'!$G:$G,'Sales RAW DATA'!$I:$I,Incentive_Calc!$A173,'Sales RAW DATA'!$D:$D,"B1",'Sales RAW DATA'!$E:$E,Incentive_Calc!W$5)/SUMIFS('Sales RAW DATA'!$F:$F,'Sales RAW DATA'!$I:$I,Incentive_Calc!$A173,'Sales RAW DATA'!$D:$D,"B1",'Sales RAW DATA'!$E:$E,Incentive_Calc!W$5),"")</f>
        <v>0.8843992785793563</v>
      </c>
      <c r="X173" s="44">
        <f>IFERROR(SUMIFS('Sales RAW DATA'!$G:$G,'Sales RAW DATA'!$I:$I,Incentive_Calc!$A173,'Sales RAW DATA'!$D:$D,"B1",'Sales RAW DATA'!$E:$E,Incentive_Calc!X$5)/SUMIFS('Sales RAW DATA'!$F:$F,'Sales RAW DATA'!$I:$I,Incentive_Calc!$A173,'Sales RAW DATA'!$D:$D,"B1",'Sales RAW DATA'!$E:$E,Incentive_Calc!X$5),"")</f>
        <v>0.96894180822050346</v>
      </c>
      <c r="Y173" s="44">
        <f>SUMIFS('Sales RAW DATA'!$G:$G,'Sales RAW DATA'!$I:$I,Incentive_Calc!$A173,'Sales RAW DATA'!$D:$D,"B1")/SUMIFS('Sales RAW DATA'!$F:$F,'Sales RAW DATA'!$I:$I,Incentive_Calc!$A173,'Sales RAW DATA'!$D:$D,"B1")</f>
        <v>0.99058318959489067</v>
      </c>
      <c r="Z173" s="44">
        <f>IFERROR(SUMIFS('Sales RAW DATA'!$G:$G,'Sales RAW DATA'!$I:$I,Incentive_Calc!$A173,'Sales RAW DATA'!$D:$D,"B2",'Sales RAW DATA'!$E:$E,Incentive_Calc!Z$5)/SUMIFS('Sales RAW DATA'!$F:$F,'Sales RAW DATA'!$I:$I,Incentive_Calc!$A173,'Sales RAW DATA'!$D:$D,"B2",'Sales RAW DATA'!$E:$E,Incentive_Calc!Z$5),"")</f>
        <v>0.9871037866102641</v>
      </c>
      <c r="AA173" s="44">
        <f>IFERROR(SUMIFS('Sales RAW DATA'!$G:$G,'Sales RAW DATA'!$I:$I,Incentive_Calc!$A173,'Sales RAW DATA'!$D:$D,"B2",'Sales RAW DATA'!$E:$E,Incentive_Calc!AA$5)/SUMIFS('Sales RAW DATA'!$F:$F,'Sales RAW DATA'!$I:$I,Incentive_Calc!$A173,'Sales RAW DATA'!$D:$D,"B2",'Sales RAW DATA'!$E:$E,Incentive_Calc!AA$5),"")</f>
        <v>1.1785231348109824</v>
      </c>
      <c r="AB173" s="44">
        <f>IFERROR(SUMIFS('Sales RAW DATA'!$G:$G,'Sales RAW DATA'!$I:$I,Incentive_Calc!$A173,'Sales RAW DATA'!$D:$D,"B2",'Sales RAW DATA'!$E:$E,Incentive_Calc!AB$5)/SUMIFS('Sales RAW DATA'!$F:$F,'Sales RAW DATA'!$I:$I,Incentive_Calc!$A173,'Sales RAW DATA'!$D:$D,"B2",'Sales RAW DATA'!$E:$E,Incentive_Calc!AB$5),"")</f>
        <v>0.78615503278056309</v>
      </c>
      <c r="AC173" s="44">
        <f>SUMIFS('Sales RAW DATA'!$G:$G,'Sales RAW DATA'!$I:$I,Incentive_Calc!$A173,'Sales RAW DATA'!$D:$D,"B2")/SUMIFS('Sales RAW DATA'!$F:$F,'Sales RAW DATA'!$I:$I,Incentive_Calc!$A173,'Sales RAW DATA'!$D:$D,"B2")</f>
        <v>0.97959965887640021</v>
      </c>
      <c r="AD173" s="44">
        <f>IFERROR(SUMIFS('Sales RAW DATA'!$G:$G,'Sales RAW DATA'!$I:$I,Incentive_Calc!$A173,'Sales RAW DATA'!$D:$D,"B3",'Sales RAW DATA'!$E:$E,Incentive_Calc!AD$5)/SUMIFS('Sales RAW DATA'!$F:$F,'Sales RAW DATA'!$I:$I,Incentive_Calc!$A173,'Sales RAW DATA'!$D:$D,"B3",'Sales RAW DATA'!$E:$E,Incentive_Calc!AD$5),"")</f>
        <v>0.78159541648303221</v>
      </c>
      <c r="AE173" s="44">
        <f>IFERROR(SUMIFS('Sales RAW DATA'!$G:$G,'Sales RAW DATA'!$I:$I,Incentive_Calc!$A173,'Sales RAW DATA'!$D:$D,"B3",'Sales RAW DATA'!$E:$E,Incentive_Calc!AE$5)/SUMIFS('Sales RAW DATA'!$F:$F,'Sales RAW DATA'!$I:$I,Incentive_Calc!$A173,'Sales RAW DATA'!$D:$D,"B3",'Sales RAW DATA'!$E:$E,Incentive_Calc!AE$5),"")</f>
        <v>1.7385683251205426</v>
      </c>
      <c r="AF173" s="44">
        <f>IFERROR(SUMIFS('Sales RAW DATA'!$G:$G,'Sales RAW DATA'!$I:$I,Incentive_Calc!$A173,'Sales RAW DATA'!$D:$D,"B3",'Sales RAW DATA'!$E:$E,Incentive_Calc!AF$5)/SUMIFS('Sales RAW DATA'!$F:$F,'Sales RAW DATA'!$I:$I,Incentive_Calc!$A173,'Sales RAW DATA'!$D:$D,"B3",'Sales RAW DATA'!$E:$E,Incentive_Calc!AF$5),"")</f>
        <v>2.5771182413269766</v>
      </c>
      <c r="AG173" s="44">
        <f>SUMIFS('Sales RAW DATA'!$G:$G,'Sales RAW DATA'!$I:$I,Incentive_Calc!$A173,'Sales RAW DATA'!$D:$D,"B3")/SUMIFS('Sales RAW DATA'!$F:$F,'Sales RAW DATA'!$I:$I,Incentive_Calc!$A173,'Sales RAW DATA'!$D:$D,"B3")</f>
        <v>1.7408931821363574</v>
      </c>
      <c r="AH173" s="44">
        <f>IFERROR(SUMIFS('Sales RAW DATA'!$G:$G,'Sales RAW DATA'!$I:$I,Incentive_Calc!$A173,'Sales RAW DATA'!$D:$D,"B4",'Sales RAW DATA'!$E:$E,Incentive_Calc!AH$5)/SUMIFS('Sales RAW DATA'!$F:$F,'Sales RAW DATA'!$I:$I,Incentive_Calc!$A173,'Sales RAW DATA'!$D:$D,"B4",'Sales RAW DATA'!$E:$E,Incentive_Calc!AH$5),"")</f>
        <v>0.73024538986496301</v>
      </c>
      <c r="AI173" s="44">
        <f>IFERROR(SUMIFS('Sales RAW DATA'!$G:$G,'Sales RAW DATA'!$I:$I,Incentive_Calc!$A173,'Sales RAW DATA'!$D:$D,"B4",'Sales RAW DATA'!$E:$E,Incentive_Calc!AI$5)/SUMIFS('Sales RAW DATA'!$F:$F,'Sales RAW DATA'!$I:$I,Incentive_Calc!$A173,'Sales RAW DATA'!$D:$D,"B4",'Sales RAW DATA'!$E:$E,Incentive_Calc!AI$5),"")</f>
        <v>0.68599109305414485</v>
      </c>
      <c r="AJ173" s="44">
        <f>IFERROR(SUMIFS('Sales RAW DATA'!$G:$G,'Sales RAW DATA'!$I:$I,Incentive_Calc!$A173,'Sales RAW DATA'!$D:$D,"B4",'Sales RAW DATA'!$E:$E,Incentive_Calc!AJ$5)/SUMIFS('Sales RAW DATA'!$F:$F,'Sales RAW DATA'!$I:$I,Incentive_Calc!$A173,'Sales RAW DATA'!$D:$D,"B4",'Sales RAW DATA'!$E:$E,Incentive_Calc!AJ$5),"")</f>
        <v>0.5298990356774177</v>
      </c>
      <c r="AK173" s="44">
        <f>SUMIFS('Sales RAW DATA'!$G:$G,'Sales RAW DATA'!$I:$I,Incentive_Calc!$A173,'Sales RAW DATA'!$D:$D,"B4")/SUMIFS('Sales RAW DATA'!$F:$F,'Sales RAW DATA'!$I:$I,Incentive_Calc!$A173,'Sales RAW DATA'!$D:$D,"B4")</f>
        <v>0.64444819589689828</v>
      </c>
      <c r="AL173" s="44">
        <f>IFERROR(SUMIFS('Sales RAW DATA'!$G:$G,'Sales RAW DATA'!$I:$I,Incentive_Calc!$A173,'Sales RAW DATA'!$D:$D,"B5",'Sales RAW DATA'!$E:$E,Incentive_Calc!AL$5)/SUMIFS('Sales RAW DATA'!$F:$F,'Sales RAW DATA'!$I:$I,Incentive_Calc!$A173,'Sales RAW DATA'!$D:$D,"B5",'Sales RAW DATA'!$E:$E,Incentive_Calc!AL$5),"")</f>
        <v>1.005980010872747</v>
      </c>
      <c r="AM173" s="44">
        <f>IFERROR(SUMIFS('Sales RAW DATA'!$G:$G,'Sales RAW DATA'!$I:$I,Incentive_Calc!$A173,'Sales RAW DATA'!$D:$D,"B5",'Sales RAW DATA'!$E:$E,Incentive_Calc!AM$5)/SUMIFS('Sales RAW DATA'!$F:$F,'Sales RAW DATA'!$I:$I,Incentive_Calc!$A173,'Sales RAW DATA'!$D:$D,"B5",'Sales RAW DATA'!$E:$E,Incentive_Calc!AM$5),"")</f>
        <v>0.85916850220264318</v>
      </c>
      <c r="AN173" s="44">
        <f>IFERROR(SUMIFS('Sales RAW DATA'!$G:$G,'Sales RAW DATA'!$I:$I,Incentive_Calc!$A173,'Sales RAW DATA'!$D:$D,"B5",'Sales RAW DATA'!$E:$E,Incentive_Calc!AN$5)/SUMIFS('Sales RAW DATA'!$F:$F,'Sales RAW DATA'!$I:$I,Incentive_Calc!$A173,'Sales RAW DATA'!$D:$D,"B5",'Sales RAW DATA'!$E:$E,Incentive_Calc!AN$5),"")</f>
        <v>0.78488107862445089</v>
      </c>
      <c r="AO173" s="44">
        <f>SUMIFS('Sales RAW DATA'!$G:$G,'Sales RAW DATA'!$I:$I,Incentive_Calc!$A173,'Sales RAW DATA'!$D:$D,"B5")/SUMIFS('Sales RAW DATA'!$F:$F,'Sales RAW DATA'!$I:$I,Incentive_Calc!$A173,'Sales RAW DATA'!$D:$D,"B5")</f>
        <v>0.88065290047012157</v>
      </c>
      <c r="AP173" s="42">
        <f>SUM(SUMIFS('Sales RAW DATA'!$F$2:$F$22804,'Sales RAW DATA'!$I$2:$I$22804,Incentive_Calc!$A173,'Sales RAW DATA'!$D$2:$D$22804,"B1"),SUMIFS('Sales RAW DATA'!$F$2:$F$22804,'Sales RAW DATA'!$I$2:$I$22804,Incentive_Calc!$A173,'Sales RAW DATA'!$D$2:$D$22804,"B2"),SUMIFS('Sales RAW DATA'!$F$2:$F$22804,'Sales RAW DATA'!$I$2:$I$22804,Incentive_Calc!$A173,'Sales RAW DATA'!$D$2:$D$22804,"B3"),SUMIFS('Sales RAW DATA'!$F$2:$F$22804,'Sales RAW DATA'!$I$2:$I$22804,Incentive_Calc!$A173,'Sales RAW DATA'!$D$2:$D$22804,"B4"),SUMIFS('Sales RAW DATA'!$F$2:$F$22804,'Sales RAW DATA'!$I$2:$I$22804,Incentive_Calc!$A173,'Sales RAW DATA'!$D$2:$D$22804,"B5"))</f>
        <v>982418</v>
      </c>
      <c r="AQ173" s="42">
        <f>SUM(SUMIFS('Sales RAW DATA'!$G$2:$G$22804,'Sales RAW DATA'!$I$2:$I$22804,Incentive_Calc!$A173,'Sales RAW DATA'!$D$2:$D$22804,"B1"),SUMIFS('Sales RAW DATA'!$G$2:$G$22804,'Sales RAW DATA'!$I$2:$I$22804,Incentive_Calc!$A173,'Sales RAW DATA'!$D$2:$D$22804,"B2"),SUMIFS('Sales RAW DATA'!$G$2:$G$22804,'Sales RAW DATA'!$I$2:$I$22804,Incentive_Calc!$A173,'Sales RAW DATA'!$D$2:$D$22804,"B3"),SUMIFS('Sales RAW DATA'!$G$2:$G$22804,'Sales RAW DATA'!$I$2:$I$22804,Incentive_Calc!$A173,'Sales RAW DATA'!$D$2:$D$22804,"B4"),SUMIFS('Sales RAW DATA'!$G$2:$G$22804,'Sales RAW DATA'!$I$2:$I$22804,Incentive_Calc!$A173,'Sales RAW DATA'!$D$2:$D$22804,"B5"))</f>
        <v>1059123</v>
      </c>
      <c r="AR173" s="45">
        <f t="shared" si="46"/>
        <v>107.80777632331655</v>
      </c>
      <c r="AS173" s="45">
        <f t="shared" si="47"/>
        <v>107</v>
      </c>
      <c r="AT173" s="46">
        <v>1.03</v>
      </c>
      <c r="AU173" s="46">
        <v>0.92</v>
      </c>
      <c r="AV173" s="43" t="str">
        <f t="shared" si="33"/>
        <v>Yes</v>
      </c>
      <c r="AW173" s="43" t="str">
        <f t="shared" si="34"/>
        <v>Yes</v>
      </c>
      <c r="AX173" s="43" t="str">
        <f t="shared" si="35"/>
        <v>Yes</v>
      </c>
      <c r="AY173" s="43" t="str">
        <f t="shared" si="48"/>
        <v>Yes</v>
      </c>
    </row>
    <row r="174" spans="1:51" x14ac:dyDescent="0.35">
      <c r="A174" s="21" t="s">
        <v>1048</v>
      </c>
      <c r="B174" s="21" t="s">
        <v>574</v>
      </c>
      <c r="C174" s="21" t="str">
        <f>_xlfn.XLOOKUP($A174,'Employee List'!$E:$E,'Employee List'!$D:$D,0)</f>
        <v>SF</v>
      </c>
      <c r="D174" s="42" t="str" cm="1">
        <f t="array" ref="D174">IFERROR(IF($G174="Yes",INDEX('Payment Plan'!$D$6:$D$42,MATCH(1,(Incentive_Calc!$C174='Payment Plan'!$B$6:$B$42)*(Incentive_Calc!$U174='Payment Plan'!$C$6:$C$42),0)),""),"")</f>
        <v/>
      </c>
      <c r="E174" s="42" t="str" cm="1">
        <f t="array" ref="E174">IFERROR(IF($H174="Yes",INDEX('Payment Plan'!$D$6:$D$42,MATCH(1,(Incentive_Calc!$C174='Payment Plan'!$B$6:$B$42)*(Incentive_Calc!$AS174='Payment Plan'!$C$6:$C$42),0)),""),"")</f>
        <v/>
      </c>
      <c r="F174" s="42">
        <f t="shared" si="36"/>
        <v>0</v>
      </c>
      <c r="G174" s="43" t="str">
        <f t="shared" si="37"/>
        <v>No</v>
      </c>
      <c r="H174" s="21" t="str">
        <f t="shared" si="38"/>
        <v>No</v>
      </c>
      <c r="I174" s="42">
        <f>IFERROR(SUMIFS('Sales RAW DATA'!$F$2:$F$30000,'Sales RAW DATA'!$I$2:$I$30000,Incentive_Calc!$A174,'Sales RAW DATA'!$E$2:$E$30000,Incentive_Calc!I$5),"")</f>
        <v>824373</v>
      </c>
      <c r="J174" s="42">
        <f>IFERROR(SUMIFS('Sales RAW DATA'!$F$2:$F$30000,'Sales RAW DATA'!$I$2:$I$30000,Incentive_Calc!$A174,'Sales RAW DATA'!$E$2:$E$30000,Incentive_Calc!J$5),"")</f>
        <v>830736</v>
      </c>
      <c r="K174" s="42">
        <f>IFERROR(SUMIFS('Sales RAW DATA'!$F$2:$F$30000,'Sales RAW DATA'!$I$2:$I$30000,Incentive_Calc!$A174,'Sales RAW DATA'!$E$2:$E$30000,Incentive_Calc!K$5),"")</f>
        <v>848174</v>
      </c>
      <c r="L174" s="42">
        <f t="shared" si="39"/>
        <v>2503283</v>
      </c>
      <c r="M174" s="42">
        <f>IFERROR(SUMIFS('Sales RAW DATA'!$G$2:$G$30000,'Sales RAW DATA'!$I$2:$I$30000,Incentive_Calc!$A174,'Sales RAW DATA'!$E$2:$E$30000,Incentive_Calc!M$5),"")</f>
        <v>858295</v>
      </c>
      <c r="N174" s="42">
        <f>IFERROR(SUMIFS('Sales RAW DATA'!$G$2:$G$30000,'Sales RAW DATA'!$I$2:$I$30000,Incentive_Calc!$A174,'Sales RAW DATA'!$E$2:$E$30000,Incentive_Calc!N$5),"")</f>
        <v>782452</v>
      </c>
      <c r="O174" s="42">
        <f>IFERROR(SUMIFS('Sales RAW DATA'!$G$2:$G$30000,'Sales RAW DATA'!$I$2:$I$30000,Incentive_Calc!$A174,'Sales RAW DATA'!$E$2:$E$30000,Incentive_Calc!O$5),"")</f>
        <v>576978</v>
      </c>
      <c r="P174" s="42">
        <f t="shared" si="40"/>
        <v>2217725</v>
      </c>
      <c r="Q174" s="44">
        <f t="shared" si="41"/>
        <v>1.0411488488827267</v>
      </c>
      <c r="R174" s="44">
        <f t="shared" si="42"/>
        <v>0.94187804549219001</v>
      </c>
      <c r="S174" s="44">
        <f t="shared" si="43"/>
        <v>0.68025900345919588</v>
      </c>
      <c r="T174" s="45">
        <f t="shared" si="44"/>
        <v>88.592660118732084</v>
      </c>
      <c r="U174" s="45">
        <f t="shared" si="45"/>
        <v>88</v>
      </c>
      <c r="V174" s="44">
        <f>IFERROR(SUMIFS('Sales RAW DATA'!$G:$G,'Sales RAW DATA'!$I:$I,Incentive_Calc!$A174,'Sales RAW DATA'!$D:$D,"B1",'Sales RAW DATA'!$E:$E,Incentive_Calc!V$5)/SUMIFS('Sales RAW DATA'!$F:$F,'Sales RAW DATA'!$I:$I,Incentive_Calc!$A174,'Sales RAW DATA'!$D:$D,"B1",'Sales RAW DATA'!$E:$E,Incentive_Calc!V$5),"")</f>
        <v>1.3139155879030318</v>
      </c>
      <c r="W174" s="44">
        <f>IFERROR(SUMIFS('Sales RAW DATA'!$G:$G,'Sales RAW DATA'!$I:$I,Incentive_Calc!$A174,'Sales RAW DATA'!$D:$D,"B1",'Sales RAW DATA'!$E:$E,Incentive_Calc!W$5)/SUMIFS('Sales RAW DATA'!$F:$F,'Sales RAW DATA'!$I:$I,Incentive_Calc!$A174,'Sales RAW DATA'!$D:$D,"B1",'Sales RAW DATA'!$E:$E,Incentive_Calc!W$5),"")</f>
        <v>0.79068231271370848</v>
      </c>
      <c r="X174" s="44">
        <f>IFERROR(SUMIFS('Sales RAW DATA'!$G:$G,'Sales RAW DATA'!$I:$I,Incentive_Calc!$A174,'Sales RAW DATA'!$D:$D,"B1",'Sales RAW DATA'!$E:$E,Incentive_Calc!X$5)/SUMIFS('Sales RAW DATA'!$F:$F,'Sales RAW DATA'!$I:$I,Incentive_Calc!$A174,'Sales RAW DATA'!$D:$D,"B1",'Sales RAW DATA'!$E:$E,Incentive_Calc!X$5),"")</f>
        <v>0.54734879360939026</v>
      </c>
      <c r="Y174" s="44">
        <f>SUMIFS('Sales RAW DATA'!$G:$G,'Sales RAW DATA'!$I:$I,Incentive_Calc!$A174,'Sales RAW DATA'!$D:$D,"B1")/SUMIFS('Sales RAW DATA'!$F:$F,'Sales RAW DATA'!$I:$I,Incentive_Calc!$A174,'Sales RAW DATA'!$D:$D,"B1")</f>
        <v>0.89623465617538389</v>
      </c>
      <c r="Z174" s="44">
        <f>IFERROR(SUMIFS('Sales RAW DATA'!$G:$G,'Sales RAW DATA'!$I:$I,Incentive_Calc!$A174,'Sales RAW DATA'!$D:$D,"B2",'Sales RAW DATA'!$E:$E,Incentive_Calc!Z$5)/SUMIFS('Sales RAW DATA'!$F:$F,'Sales RAW DATA'!$I:$I,Incentive_Calc!$A174,'Sales RAW DATA'!$D:$D,"B2",'Sales RAW DATA'!$E:$E,Incentive_Calc!Z$5),"")</f>
        <v>1.001581794738871</v>
      </c>
      <c r="AA174" s="44">
        <f>IFERROR(SUMIFS('Sales RAW DATA'!$G:$G,'Sales RAW DATA'!$I:$I,Incentive_Calc!$A174,'Sales RAW DATA'!$D:$D,"B2",'Sales RAW DATA'!$E:$E,Incentive_Calc!AA$5)/SUMIFS('Sales RAW DATA'!$F:$F,'Sales RAW DATA'!$I:$I,Incentive_Calc!$A174,'Sales RAW DATA'!$D:$D,"B2",'Sales RAW DATA'!$E:$E,Incentive_Calc!AA$5),"")</f>
        <v>1.0043945831120553</v>
      </c>
      <c r="AB174" s="44">
        <f>IFERROR(SUMIFS('Sales RAW DATA'!$G:$G,'Sales RAW DATA'!$I:$I,Incentive_Calc!$A174,'Sales RAW DATA'!$D:$D,"B2",'Sales RAW DATA'!$E:$E,Incentive_Calc!AB$5)/SUMIFS('Sales RAW DATA'!$F:$F,'Sales RAW DATA'!$I:$I,Incentive_Calc!$A174,'Sales RAW DATA'!$D:$D,"B2",'Sales RAW DATA'!$E:$E,Incentive_Calc!AB$5),"")</f>
        <v>0.71306742589537542</v>
      </c>
      <c r="AC174" s="44">
        <f>SUMIFS('Sales RAW DATA'!$G:$G,'Sales RAW DATA'!$I:$I,Incentive_Calc!$A174,'Sales RAW DATA'!$D:$D,"B2")/SUMIFS('Sales RAW DATA'!$F:$F,'Sales RAW DATA'!$I:$I,Incentive_Calc!$A174,'Sales RAW DATA'!$D:$D,"B2")</f>
        <v>0.90644396694947171</v>
      </c>
      <c r="AD174" s="44">
        <f>IFERROR(SUMIFS('Sales RAW DATA'!$G:$G,'Sales RAW DATA'!$I:$I,Incentive_Calc!$A174,'Sales RAW DATA'!$D:$D,"B3",'Sales RAW DATA'!$E:$E,Incentive_Calc!AD$5)/SUMIFS('Sales RAW DATA'!$F:$F,'Sales RAW DATA'!$I:$I,Incentive_Calc!$A174,'Sales RAW DATA'!$D:$D,"B3",'Sales RAW DATA'!$E:$E,Incentive_Calc!AD$5),"")</f>
        <v>0.91333041147615601</v>
      </c>
      <c r="AE174" s="44">
        <f>IFERROR(SUMIFS('Sales RAW DATA'!$G:$G,'Sales RAW DATA'!$I:$I,Incentive_Calc!$A174,'Sales RAW DATA'!$D:$D,"B3",'Sales RAW DATA'!$E:$E,Incentive_Calc!AE$5)/SUMIFS('Sales RAW DATA'!$F:$F,'Sales RAW DATA'!$I:$I,Incentive_Calc!$A174,'Sales RAW DATA'!$D:$D,"B3",'Sales RAW DATA'!$E:$E,Incentive_Calc!AE$5),"")</f>
        <v>1.4294409094338674</v>
      </c>
      <c r="AF174" s="44">
        <f>IFERROR(SUMIFS('Sales RAW DATA'!$G:$G,'Sales RAW DATA'!$I:$I,Incentive_Calc!$A174,'Sales RAW DATA'!$D:$D,"B3",'Sales RAW DATA'!$E:$E,Incentive_Calc!AF$5)/SUMIFS('Sales RAW DATA'!$F:$F,'Sales RAW DATA'!$I:$I,Incentive_Calc!$A174,'Sales RAW DATA'!$D:$D,"B3",'Sales RAW DATA'!$E:$E,Incentive_Calc!AF$5),"")</f>
        <v>1.1046713970687509</v>
      </c>
      <c r="AG174" s="44">
        <f>SUMIFS('Sales RAW DATA'!$G:$G,'Sales RAW DATA'!$I:$I,Incentive_Calc!$A174,'Sales RAW DATA'!$D:$D,"B3")/SUMIFS('Sales RAW DATA'!$F:$F,'Sales RAW DATA'!$I:$I,Incentive_Calc!$A174,'Sales RAW DATA'!$D:$D,"B3")</f>
        <v>1.1478703087668451</v>
      </c>
      <c r="AH174" s="44">
        <f>IFERROR(SUMIFS('Sales RAW DATA'!$G:$G,'Sales RAW DATA'!$I:$I,Incentive_Calc!$A174,'Sales RAW DATA'!$D:$D,"B4",'Sales RAW DATA'!$E:$E,Incentive_Calc!AH$5)/SUMIFS('Sales RAW DATA'!$F:$F,'Sales RAW DATA'!$I:$I,Incentive_Calc!$A174,'Sales RAW DATA'!$D:$D,"B4",'Sales RAW DATA'!$E:$E,Incentive_Calc!AH$5),"")</f>
        <v>1.4653768365632591</v>
      </c>
      <c r="AI174" s="44">
        <f>IFERROR(SUMIFS('Sales RAW DATA'!$G:$G,'Sales RAW DATA'!$I:$I,Incentive_Calc!$A174,'Sales RAW DATA'!$D:$D,"B4",'Sales RAW DATA'!$E:$E,Incentive_Calc!AI$5)/SUMIFS('Sales RAW DATA'!$F:$F,'Sales RAW DATA'!$I:$I,Incentive_Calc!$A174,'Sales RAW DATA'!$D:$D,"B4",'Sales RAW DATA'!$E:$E,Incentive_Calc!AI$5),"")</f>
        <v>0.97981810858366369</v>
      </c>
      <c r="AJ174" s="44">
        <f>IFERROR(SUMIFS('Sales RAW DATA'!$G:$G,'Sales RAW DATA'!$I:$I,Incentive_Calc!$A174,'Sales RAW DATA'!$D:$D,"B4",'Sales RAW DATA'!$E:$E,Incentive_Calc!AJ$5)/SUMIFS('Sales RAW DATA'!$F:$F,'Sales RAW DATA'!$I:$I,Incentive_Calc!$A174,'Sales RAW DATA'!$D:$D,"B4",'Sales RAW DATA'!$E:$E,Incentive_Calc!AJ$5),"")</f>
        <v>0.78229687258488334</v>
      </c>
      <c r="AK174" s="44">
        <f>SUMIFS('Sales RAW DATA'!$G:$G,'Sales RAW DATA'!$I:$I,Incentive_Calc!$A174,'Sales RAW DATA'!$D:$D,"B4")/SUMIFS('Sales RAW DATA'!$F:$F,'Sales RAW DATA'!$I:$I,Incentive_Calc!$A174,'Sales RAW DATA'!$D:$D,"B4")</f>
        <v>1.0718237863191451</v>
      </c>
      <c r="AL174" s="44">
        <f>IFERROR(SUMIFS('Sales RAW DATA'!$G:$G,'Sales RAW DATA'!$I:$I,Incentive_Calc!$A174,'Sales RAW DATA'!$D:$D,"B5",'Sales RAW DATA'!$E:$E,Incentive_Calc!AL$5)/SUMIFS('Sales RAW DATA'!$F:$F,'Sales RAW DATA'!$I:$I,Incentive_Calc!$A174,'Sales RAW DATA'!$D:$D,"B5",'Sales RAW DATA'!$E:$E,Incentive_Calc!AL$5),"")</f>
        <v>0.78401935786022792</v>
      </c>
      <c r="AM174" s="44">
        <f>IFERROR(SUMIFS('Sales RAW DATA'!$G:$G,'Sales RAW DATA'!$I:$I,Incentive_Calc!$A174,'Sales RAW DATA'!$D:$D,"B5",'Sales RAW DATA'!$E:$E,Incentive_Calc!AM$5)/SUMIFS('Sales RAW DATA'!$F:$F,'Sales RAW DATA'!$I:$I,Incentive_Calc!$A174,'Sales RAW DATA'!$D:$D,"B5",'Sales RAW DATA'!$E:$E,Incentive_Calc!AM$5),"")</f>
        <v>0.81742430069481831</v>
      </c>
      <c r="AN174" s="44">
        <f>IFERROR(SUMIFS('Sales RAW DATA'!$G:$G,'Sales RAW DATA'!$I:$I,Incentive_Calc!$A174,'Sales RAW DATA'!$D:$D,"B5",'Sales RAW DATA'!$E:$E,Incentive_Calc!AN$5)/SUMIFS('Sales RAW DATA'!$F:$F,'Sales RAW DATA'!$I:$I,Incentive_Calc!$A174,'Sales RAW DATA'!$D:$D,"B5",'Sales RAW DATA'!$E:$E,Incentive_Calc!AN$5),"")</f>
        <v>0.4443947525342874</v>
      </c>
      <c r="AO174" s="44">
        <f>SUMIFS('Sales RAW DATA'!$G:$G,'Sales RAW DATA'!$I:$I,Incentive_Calc!$A174,'Sales RAW DATA'!$D:$D,"B5")/SUMIFS('Sales RAW DATA'!$F:$F,'Sales RAW DATA'!$I:$I,Incentive_Calc!$A174,'Sales RAW DATA'!$D:$D,"B5")</f>
        <v>0.67893954199770579</v>
      </c>
      <c r="AP174" s="42">
        <f>SUM(SUMIFS('Sales RAW DATA'!$F$2:$F$22804,'Sales RAW DATA'!$I$2:$I$22804,Incentive_Calc!$A174,'Sales RAW DATA'!$D$2:$D$22804,"B1"),SUMIFS('Sales RAW DATA'!$F$2:$F$22804,'Sales RAW DATA'!$I$2:$I$22804,Incentive_Calc!$A174,'Sales RAW DATA'!$D$2:$D$22804,"B2"),SUMIFS('Sales RAW DATA'!$F$2:$F$22804,'Sales RAW DATA'!$I$2:$I$22804,Incentive_Calc!$A174,'Sales RAW DATA'!$D$2:$D$22804,"B3"),SUMIFS('Sales RAW DATA'!$F$2:$F$22804,'Sales RAW DATA'!$I$2:$I$22804,Incentive_Calc!$A174,'Sales RAW DATA'!$D$2:$D$22804,"B4"),SUMIFS('Sales RAW DATA'!$F$2:$F$22804,'Sales RAW DATA'!$I$2:$I$22804,Incentive_Calc!$A174,'Sales RAW DATA'!$D$2:$D$22804,"B5"))</f>
        <v>1308569</v>
      </c>
      <c r="AQ174" s="42">
        <f>SUM(SUMIFS('Sales RAW DATA'!$G$2:$G$22804,'Sales RAW DATA'!$I$2:$I$22804,Incentive_Calc!$A174,'Sales RAW DATA'!$D$2:$D$22804,"B1"),SUMIFS('Sales RAW DATA'!$G$2:$G$22804,'Sales RAW DATA'!$I$2:$I$22804,Incentive_Calc!$A174,'Sales RAW DATA'!$D$2:$D$22804,"B2"),SUMIFS('Sales RAW DATA'!$G$2:$G$22804,'Sales RAW DATA'!$I$2:$I$22804,Incentive_Calc!$A174,'Sales RAW DATA'!$D$2:$D$22804,"B3"),SUMIFS('Sales RAW DATA'!$G$2:$G$22804,'Sales RAW DATA'!$I$2:$I$22804,Incentive_Calc!$A174,'Sales RAW DATA'!$D$2:$D$22804,"B4"),SUMIFS('Sales RAW DATA'!$G$2:$G$22804,'Sales RAW DATA'!$I$2:$I$22804,Incentive_Calc!$A174,'Sales RAW DATA'!$D$2:$D$22804,"B5"))</f>
        <v>1292951</v>
      </c>
      <c r="AR174" s="45">
        <f t="shared" si="46"/>
        <v>98.806482501113805</v>
      </c>
      <c r="AS174" s="45">
        <f t="shared" si="47"/>
        <v>98</v>
      </c>
      <c r="AT174" s="46">
        <v>1</v>
      </c>
      <c r="AU174" s="46">
        <v>0.89</v>
      </c>
      <c r="AV174" s="43" t="str">
        <f t="shared" si="33"/>
        <v>Yes</v>
      </c>
      <c r="AW174" s="43" t="str">
        <f t="shared" si="34"/>
        <v>Yes</v>
      </c>
      <c r="AX174" s="43" t="str">
        <f t="shared" si="35"/>
        <v>No</v>
      </c>
      <c r="AY174" s="43" t="str">
        <f t="shared" si="48"/>
        <v>Yes</v>
      </c>
    </row>
    <row r="175" spans="1:51" x14ac:dyDescent="0.35">
      <c r="A175" s="21" t="s">
        <v>1049</v>
      </c>
      <c r="B175" s="21" t="s">
        <v>575</v>
      </c>
      <c r="C175" s="21" t="str">
        <f>_xlfn.XLOOKUP($A175,'Employee List'!$E:$E,'Employee List'!$D:$D,0)</f>
        <v>SF</v>
      </c>
      <c r="D175" s="42" cm="1">
        <f t="array" ref="D175">IFERROR(IF($G175="Yes",INDEX('Payment Plan'!$D$6:$D$42,MATCH(1,(Incentive_Calc!$C175='Payment Plan'!$B$6:$B$42)*(Incentive_Calc!$U175='Payment Plan'!$C$6:$C$42),0)),""),"")</f>
        <v>39883.798828125</v>
      </c>
      <c r="E175" s="42" t="str" cm="1">
        <f t="array" ref="E175">IFERROR(IF($H175="Yes",INDEX('Payment Plan'!$D$6:$D$42,MATCH(1,(Incentive_Calc!$C175='Payment Plan'!$B$6:$B$42)*(Incentive_Calc!$AS175='Payment Plan'!$C$6:$C$42),0)),""),"")</f>
        <v/>
      </c>
      <c r="F175" s="42">
        <f t="shared" si="36"/>
        <v>39883.798828125</v>
      </c>
      <c r="G175" s="43" t="str">
        <f t="shared" si="37"/>
        <v>Yes</v>
      </c>
      <c r="H175" s="21" t="str">
        <f t="shared" si="38"/>
        <v>No</v>
      </c>
      <c r="I175" s="42">
        <f>IFERROR(SUMIFS('Sales RAW DATA'!$F$2:$F$30000,'Sales RAW DATA'!$I$2:$I$30000,Incentive_Calc!$A175,'Sales RAW DATA'!$E$2:$E$30000,Incentive_Calc!I$5),"")</f>
        <v>715660</v>
      </c>
      <c r="J175" s="42">
        <f>IFERROR(SUMIFS('Sales RAW DATA'!$F$2:$F$30000,'Sales RAW DATA'!$I$2:$I$30000,Incentive_Calc!$A175,'Sales RAW DATA'!$E$2:$E$30000,Incentive_Calc!J$5),"")</f>
        <v>727854</v>
      </c>
      <c r="K175" s="42">
        <f>IFERROR(SUMIFS('Sales RAW DATA'!$F$2:$F$30000,'Sales RAW DATA'!$I$2:$I$30000,Incentive_Calc!$A175,'Sales RAW DATA'!$E$2:$E$30000,Incentive_Calc!K$5),"")</f>
        <v>736991</v>
      </c>
      <c r="L175" s="42">
        <f t="shared" si="39"/>
        <v>2180505</v>
      </c>
      <c r="M175" s="42">
        <f>IFERROR(SUMIFS('Sales RAW DATA'!$G$2:$G$30000,'Sales RAW DATA'!$I$2:$I$30000,Incentive_Calc!$A175,'Sales RAW DATA'!$E$2:$E$30000,Incentive_Calc!M$5),"")</f>
        <v>809840</v>
      </c>
      <c r="N175" s="42">
        <f>IFERROR(SUMIFS('Sales RAW DATA'!$G$2:$G$30000,'Sales RAW DATA'!$I$2:$I$30000,Incentive_Calc!$A175,'Sales RAW DATA'!$E$2:$E$30000,Incentive_Calc!N$5),"")</f>
        <v>807004</v>
      </c>
      <c r="O175" s="42">
        <f>IFERROR(SUMIFS('Sales RAW DATA'!$G$2:$G$30000,'Sales RAW DATA'!$I$2:$I$30000,Incentive_Calc!$A175,'Sales RAW DATA'!$E$2:$E$30000,Incentive_Calc!O$5),"")</f>
        <v>703758</v>
      </c>
      <c r="P175" s="42">
        <f t="shared" si="40"/>
        <v>2320602</v>
      </c>
      <c r="Q175" s="44">
        <f t="shared" si="41"/>
        <v>1.1315988039012939</v>
      </c>
      <c r="R175" s="44">
        <f t="shared" si="42"/>
        <v>1.1087443360893805</v>
      </c>
      <c r="S175" s="44">
        <f t="shared" si="43"/>
        <v>0.95490718339844038</v>
      </c>
      <c r="T175" s="45">
        <f t="shared" si="44"/>
        <v>106.42497953455737</v>
      </c>
      <c r="U175" s="45">
        <f t="shared" si="45"/>
        <v>106</v>
      </c>
      <c r="V175" s="44">
        <f>IFERROR(SUMIFS('Sales RAW DATA'!$G:$G,'Sales RAW DATA'!$I:$I,Incentive_Calc!$A175,'Sales RAW DATA'!$D:$D,"B1",'Sales RAW DATA'!$E:$E,Incentive_Calc!V$5)/SUMIFS('Sales RAW DATA'!$F:$F,'Sales RAW DATA'!$I:$I,Incentive_Calc!$A175,'Sales RAW DATA'!$D:$D,"B1",'Sales RAW DATA'!$E:$E,Incentive_Calc!V$5),"")</f>
        <v>1.1098224674398529</v>
      </c>
      <c r="W175" s="44">
        <f>IFERROR(SUMIFS('Sales RAW DATA'!$G:$G,'Sales RAW DATA'!$I:$I,Incentive_Calc!$A175,'Sales RAW DATA'!$D:$D,"B1",'Sales RAW DATA'!$E:$E,Incentive_Calc!W$5)/SUMIFS('Sales RAW DATA'!$F:$F,'Sales RAW DATA'!$I:$I,Incentive_Calc!$A175,'Sales RAW DATA'!$D:$D,"B1",'Sales RAW DATA'!$E:$E,Incentive_Calc!W$5),"")</f>
        <v>0.84422974616203073</v>
      </c>
      <c r="X175" s="44">
        <f>IFERROR(SUMIFS('Sales RAW DATA'!$G:$G,'Sales RAW DATA'!$I:$I,Incentive_Calc!$A175,'Sales RAW DATA'!$D:$D,"B1",'Sales RAW DATA'!$E:$E,Incentive_Calc!X$5)/SUMIFS('Sales RAW DATA'!$F:$F,'Sales RAW DATA'!$I:$I,Incentive_Calc!$A175,'Sales RAW DATA'!$D:$D,"B1",'Sales RAW DATA'!$E:$E,Incentive_Calc!X$5),"")</f>
        <v>0.71365448641538909</v>
      </c>
      <c r="Y175" s="44">
        <f>SUMIFS('Sales RAW DATA'!$G:$G,'Sales RAW DATA'!$I:$I,Incentive_Calc!$A175,'Sales RAW DATA'!$D:$D,"B1")/SUMIFS('Sales RAW DATA'!$F:$F,'Sales RAW DATA'!$I:$I,Incentive_Calc!$A175,'Sales RAW DATA'!$D:$D,"B1")</f>
        <v>0.89468287444363936</v>
      </c>
      <c r="Z175" s="44">
        <f>IFERROR(SUMIFS('Sales RAW DATA'!$G:$G,'Sales RAW DATA'!$I:$I,Incentive_Calc!$A175,'Sales RAW DATA'!$D:$D,"B2",'Sales RAW DATA'!$E:$E,Incentive_Calc!Z$5)/SUMIFS('Sales RAW DATA'!$F:$F,'Sales RAW DATA'!$I:$I,Incentive_Calc!$A175,'Sales RAW DATA'!$D:$D,"B2",'Sales RAW DATA'!$E:$E,Incentive_Calc!Z$5),"")</f>
        <v>1.0354579792256846</v>
      </c>
      <c r="AA175" s="44">
        <f>IFERROR(SUMIFS('Sales RAW DATA'!$G:$G,'Sales RAW DATA'!$I:$I,Incentive_Calc!$A175,'Sales RAW DATA'!$D:$D,"B2",'Sales RAW DATA'!$E:$E,Incentive_Calc!AA$5)/SUMIFS('Sales RAW DATA'!$F:$F,'Sales RAW DATA'!$I:$I,Incentive_Calc!$A175,'Sales RAW DATA'!$D:$D,"B2",'Sales RAW DATA'!$E:$E,Incentive_Calc!AA$5),"")</f>
        <v>0.88769488345583436</v>
      </c>
      <c r="AB175" s="44">
        <f>IFERROR(SUMIFS('Sales RAW DATA'!$G:$G,'Sales RAW DATA'!$I:$I,Incentive_Calc!$A175,'Sales RAW DATA'!$D:$D,"B2",'Sales RAW DATA'!$E:$E,Incentive_Calc!AB$5)/SUMIFS('Sales RAW DATA'!$F:$F,'Sales RAW DATA'!$I:$I,Incentive_Calc!$A175,'Sales RAW DATA'!$D:$D,"B2",'Sales RAW DATA'!$E:$E,Incentive_Calc!AB$5),"")</f>
        <v>0.82453620868255018</v>
      </c>
      <c r="AC175" s="44">
        <f>SUMIFS('Sales RAW DATA'!$G:$G,'Sales RAW DATA'!$I:$I,Incentive_Calc!$A175,'Sales RAW DATA'!$D:$D,"B2")/SUMIFS('Sales RAW DATA'!$F:$F,'Sales RAW DATA'!$I:$I,Incentive_Calc!$A175,'Sales RAW DATA'!$D:$D,"B2")</f>
        <v>0.91586874579048327</v>
      </c>
      <c r="AD175" s="44">
        <f>IFERROR(SUMIFS('Sales RAW DATA'!$G:$G,'Sales RAW DATA'!$I:$I,Incentive_Calc!$A175,'Sales RAW DATA'!$D:$D,"B3",'Sales RAW DATA'!$E:$E,Incentive_Calc!AD$5)/SUMIFS('Sales RAW DATA'!$F:$F,'Sales RAW DATA'!$I:$I,Incentive_Calc!$A175,'Sales RAW DATA'!$D:$D,"B3",'Sales RAW DATA'!$E:$E,Incentive_Calc!AD$5),"")</f>
        <v>1.2574303325835752</v>
      </c>
      <c r="AE175" s="44">
        <f>IFERROR(SUMIFS('Sales RAW DATA'!$G:$G,'Sales RAW DATA'!$I:$I,Incentive_Calc!$A175,'Sales RAW DATA'!$D:$D,"B3",'Sales RAW DATA'!$E:$E,Incentive_Calc!AE$5)/SUMIFS('Sales RAW DATA'!$F:$F,'Sales RAW DATA'!$I:$I,Incentive_Calc!$A175,'Sales RAW DATA'!$D:$D,"B3",'Sales RAW DATA'!$E:$E,Incentive_Calc!AE$5),"")</f>
        <v>1.5864497535853754</v>
      </c>
      <c r="AF175" s="44">
        <f>IFERROR(SUMIFS('Sales RAW DATA'!$G:$G,'Sales RAW DATA'!$I:$I,Incentive_Calc!$A175,'Sales RAW DATA'!$D:$D,"B3",'Sales RAW DATA'!$E:$E,Incentive_Calc!AF$5)/SUMIFS('Sales RAW DATA'!$F:$F,'Sales RAW DATA'!$I:$I,Incentive_Calc!$A175,'Sales RAW DATA'!$D:$D,"B3",'Sales RAW DATA'!$E:$E,Incentive_Calc!AF$5),"")</f>
        <v>1.1019869721406532</v>
      </c>
      <c r="AG175" s="44">
        <f>SUMIFS('Sales RAW DATA'!$G:$G,'Sales RAW DATA'!$I:$I,Incentive_Calc!$A175,'Sales RAW DATA'!$D:$D,"B3")/SUMIFS('Sales RAW DATA'!$F:$F,'Sales RAW DATA'!$I:$I,Incentive_Calc!$A175,'Sales RAW DATA'!$D:$D,"B3")</f>
        <v>1.3056221428610255</v>
      </c>
      <c r="AH175" s="44">
        <f>IFERROR(SUMIFS('Sales RAW DATA'!$G:$G,'Sales RAW DATA'!$I:$I,Incentive_Calc!$A175,'Sales RAW DATA'!$D:$D,"B4",'Sales RAW DATA'!$E:$E,Incentive_Calc!AH$5)/SUMIFS('Sales RAW DATA'!$F:$F,'Sales RAW DATA'!$I:$I,Incentive_Calc!$A175,'Sales RAW DATA'!$D:$D,"B4",'Sales RAW DATA'!$E:$E,Incentive_Calc!AH$5),"")</f>
        <v>1.1717723290338282</v>
      </c>
      <c r="AI175" s="44">
        <f>IFERROR(SUMIFS('Sales RAW DATA'!$G:$G,'Sales RAW DATA'!$I:$I,Incentive_Calc!$A175,'Sales RAW DATA'!$D:$D,"B4",'Sales RAW DATA'!$E:$E,Incentive_Calc!AI$5)/SUMIFS('Sales RAW DATA'!$F:$F,'Sales RAW DATA'!$I:$I,Incentive_Calc!$A175,'Sales RAW DATA'!$D:$D,"B4",'Sales RAW DATA'!$E:$E,Incentive_Calc!AI$5),"")</f>
        <v>1.1866552684717084</v>
      </c>
      <c r="AJ175" s="44">
        <f>IFERROR(SUMIFS('Sales RAW DATA'!$G:$G,'Sales RAW DATA'!$I:$I,Incentive_Calc!$A175,'Sales RAW DATA'!$D:$D,"B4",'Sales RAW DATA'!$E:$E,Incentive_Calc!AJ$5)/SUMIFS('Sales RAW DATA'!$F:$F,'Sales RAW DATA'!$I:$I,Incentive_Calc!$A175,'Sales RAW DATA'!$D:$D,"B4",'Sales RAW DATA'!$E:$E,Incentive_Calc!AJ$5),"")</f>
        <v>1.6451598304394395</v>
      </c>
      <c r="AK175" s="44">
        <f>SUMIFS('Sales RAW DATA'!$G:$G,'Sales RAW DATA'!$I:$I,Incentive_Calc!$A175,'Sales RAW DATA'!$D:$D,"B4")/SUMIFS('Sales RAW DATA'!$F:$F,'Sales RAW DATA'!$I:$I,Incentive_Calc!$A175,'Sales RAW DATA'!$D:$D,"B4")</f>
        <v>1.3338202921753053</v>
      </c>
      <c r="AL175" s="44">
        <f>IFERROR(SUMIFS('Sales RAW DATA'!$G:$G,'Sales RAW DATA'!$I:$I,Incentive_Calc!$A175,'Sales RAW DATA'!$D:$D,"B5",'Sales RAW DATA'!$E:$E,Incentive_Calc!AL$5)/SUMIFS('Sales RAW DATA'!$F:$F,'Sales RAW DATA'!$I:$I,Incentive_Calc!$A175,'Sales RAW DATA'!$D:$D,"B5",'Sales RAW DATA'!$E:$E,Incentive_Calc!AL$5),"")</f>
        <v>0.8007660429486374</v>
      </c>
      <c r="AM175" s="44">
        <f>IFERROR(SUMIFS('Sales RAW DATA'!$G:$G,'Sales RAW DATA'!$I:$I,Incentive_Calc!$A175,'Sales RAW DATA'!$D:$D,"B5",'Sales RAW DATA'!$E:$E,Incentive_Calc!AM$5)/SUMIFS('Sales RAW DATA'!$F:$F,'Sales RAW DATA'!$I:$I,Incentive_Calc!$A175,'Sales RAW DATA'!$D:$D,"B5",'Sales RAW DATA'!$E:$E,Incentive_Calc!AM$5),"")</f>
        <v>0.8417882054533925</v>
      </c>
      <c r="AN175" s="44">
        <f>IFERROR(SUMIFS('Sales RAW DATA'!$G:$G,'Sales RAW DATA'!$I:$I,Incentive_Calc!$A175,'Sales RAW DATA'!$D:$D,"B5",'Sales RAW DATA'!$E:$E,Incentive_Calc!AN$5)/SUMIFS('Sales RAW DATA'!$F:$F,'Sales RAW DATA'!$I:$I,Incentive_Calc!$A175,'Sales RAW DATA'!$D:$D,"B5",'Sales RAW DATA'!$E:$E,Incentive_Calc!AN$5),"")</f>
        <v>0.62246819008049858</v>
      </c>
      <c r="AO175" s="44">
        <f>SUMIFS('Sales RAW DATA'!$G:$G,'Sales RAW DATA'!$I:$I,Incentive_Calc!$A175,'Sales RAW DATA'!$D:$D,"B5")/SUMIFS('Sales RAW DATA'!$F:$F,'Sales RAW DATA'!$I:$I,Incentive_Calc!$A175,'Sales RAW DATA'!$D:$D,"B5")</f>
        <v>0.7561889596602972</v>
      </c>
      <c r="AP175" s="42">
        <f>SUM(SUMIFS('Sales RAW DATA'!$F$2:$F$22804,'Sales RAW DATA'!$I$2:$I$22804,Incentive_Calc!$A175,'Sales RAW DATA'!$D$2:$D$22804,"B1"),SUMIFS('Sales RAW DATA'!$F$2:$F$22804,'Sales RAW DATA'!$I$2:$I$22804,Incentive_Calc!$A175,'Sales RAW DATA'!$D$2:$D$22804,"B2"),SUMIFS('Sales RAW DATA'!$F$2:$F$22804,'Sales RAW DATA'!$I$2:$I$22804,Incentive_Calc!$A175,'Sales RAW DATA'!$D$2:$D$22804,"B3"),SUMIFS('Sales RAW DATA'!$F$2:$F$22804,'Sales RAW DATA'!$I$2:$I$22804,Incentive_Calc!$A175,'Sales RAW DATA'!$D$2:$D$22804,"B4"),SUMIFS('Sales RAW DATA'!$F$2:$F$22804,'Sales RAW DATA'!$I$2:$I$22804,Incentive_Calc!$A175,'Sales RAW DATA'!$D$2:$D$22804,"B5"))</f>
        <v>1225059</v>
      </c>
      <c r="AQ175" s="42">
        <f>SUM(SUMIFS('Sales RAW DATA'!$G$2:$G$22804,'Sales RAW DATA'!$I$2:$I$22804,Incentive_Calc!$A175,'Sales RAW DATA'!$D$2:$D$22804,"B1"),SUMIFS('Sales RAW DATA'!$G$2:$G$22804,'Sales RAW DATA'!$I$2:$I$22804,Incentive_Calc!$A175,'Sales RAW DATA'!$D$2:$D$22804,"B2"),SUMIFS('Sales RAW DATA'!$G$2:$G$22804,'Sales RAW DATA'!$I$2:$I$22804,Incentive_Calc!$A175,'Sales RAW DATA'!$D$2:$D$22804,"B3"),SUMIFS('Sales RAW DATA'!$G$2:$G$22804,'Sales RAW DATA'!$I$2:$I$22804,Incentive_Calc!$A175,'Sales RAW DATA'!$D$2:$D$22804,"B4"),SUMIFS('Sales RAW DATA'!$G$2:$G$22804,'Sales RAW DATA'!$I$2:$I$22804,Incentive_Calc!$A175,'Sales RAW DATA'!$D$2:$D$22804,"B5"))</f>
        <v>1327347</v>
      </c>
      <c r="AR175" s="45">
        <f t="shared" si="46"/>
        <v>108.34963867046403</v>
      </c>
      <c r="AS175" s="45">
        <f t="shared" si="47"/>
        <v>108</v>
      </c>
      <c r="AT175" s="46">
        <v>1.2</v>
      </c>
      <c r="AU175" s="46">
        <v>0.94</v>
      </c>
      <c r="AV175" s="43" t="str">
        <f t="shared" si="33"/>
        <v>Yes</v>
      </c>
      <c r="AW175" s="43" t="str">
        <f t="shared" si="34"/>
        <v>Yes</v>
      </c>
      <c r="AX175" s="43" t="str">
        <f t="shared" si="35"/>
        <v>Yes</v>
      </c>
      <c r="AY175" s="43" t="str">
        <f t="shared" si="48"/>
        <v>Yes</v>
      </c>
    </row>
    <row r="176" spans="1:51" x14ac:dyDescent="0.35">
      <c r="A176" s="21" t="s">
        <v>1050</v>
      </c>
      <c r="B176" s="21" t="s">
        <v>576</v>
      </c>
      <c r="C176" s="21" t="str">
        <f>_xlfn.XLOOKUP($A176,'Employee List'!$E:$E,'Employee List'!$D:$D,0)</f>
        <v>SF</v>
      </c>
      <c r="D176" s="42" t="str" cm="1">
        <f t="array" ref="D176">IFERROR(IF($G176="Yes",INDEX('Payment Plan'!$D$6:$D$42,MATCH(1,(Incentive_Calc!$C176='Payment Plan'!$B$6:$B$42)*(Incentive_Calc!$U176='Payment Plan'!$C$6:$C$42),0)),""),"")</f>
        <v/>
      </c>
      <c r="E176" s="42" t="str" cm="1">
        <f t="array" ref="E176">IFERROR(IF($H176="Yes",INDEX('Payment Plan'!$D$6:$D$42,MATCH(1,(Incentive_Calc!$C176='Payment Plan'!$B$6:$B$42)*(Incentive_Calc!$AS176='Payment Plan'!$C$6:$C$42),0)),""),"")</f>
        <v/>
      </c>
      <c r="F176" s="42">
        <f t="shared" si="36"/>
        <v>0</v>
      </c>
      <c r="G176" s="43" t="str">
        <f t="shared" si="37"/>
        <v>No</v>
      </c>
      <c r="H176" s="21" t="str">
        <f t="shared" si="38"/>
        <v>No</v>
      </c>
      <c r="I176" s="42">
        <f>IFERROR(SUMIFS('Sales RAW DATA'!$F$2:$F$30000,'Sales RAW DATA'!$I$2:$I$30000,Incentive_Calc!$A176,'Sales RAW DATA'!$E$2:$E$30000,Incentive_Calc!I$5),"")</f>
        <v>617549</v>
      </c>
      <c r="J176" s="42">
        <f>IFERROR(SUMIFS('Sales RAW DATA'!$F$2:$F$30000,'Sales RAW DATA'!$I$2:$I$30000,Incentive_Calc!$A176,'Sales RAW DATA'!$E$2:$E$30000,Incentive_Calc!J$5),"")</f>
        <v>627717</v>
      </c>
      <c r="K176" s="42">
        <f>IFERROR(SUMIFS('Sales RAW DATA'!$F$2:$F$30000,'Sales RAW DATA'!$I$2:$I$30000,Incentive_Calc!$A176,'Sales RAW DATA'!$E$2:$E$30000,Incentive_Calc!K$5),"")</f>
        <v>630039</v>
      </c>
      <c r="L176" s="42">
        <f t="shared" si="39"/>
        <v>1875305</v>
      </c>
      <c r="M176" s="42">
        <f>IFERROR(SUMIFS('Sales RAW DATA'!$G$2:$G$30000,'Sales RAW DATA'!$I$2:$I$30000,Incentive_Calc!$A176,'Sales RAW DATA'!$E$2:$E$30000,Incentive_Calc!M$5),"")</f>
        <v>590167</v>
      </c>
      <c r="N176" s="42">
        <f>IFERROR(SUMIFS('Sales RAW DATA'!$G$2:$G$30000,'Sales RAW DATA'!$I$2:$I$30000,Incentive_Calc!$A176,'Sales RAW DATA'!$E$2:$E$30000,Incentive_Calc!N$5),"")</f>
        <v>549937</v>
      </c>
      <c r="O176" s="42">
        <f>IFERROR(SUMIFS('Sales RAW DATA'!$G$2:$G$30000,'Sales RAW DATA'!$I$2:$I$30000,Incentive_Calc!$A176,'Sales RAW DATA'!$E$2:$E$30000,Incentive_Calc!O$5),"")</f>
        <v>487833</v>
      </c>
      <c r="P176" s="42">
        <f t="shared" si="40"/>
        <v>1627937</v>
      </c>
      <c r="Q176" s="44">
        <f t="shared" si="41"/>
        <v>0.95566019862391482</v>
      </c>
      <c r="R176" s="44">
        <f t="shared" si="42"/>
        <v>0.87609065868854918</v>
      </c>
      <c r="S176" s="44">
        <f t="shared" si="43"/>
        <v>0.77429016298991016</v>
      </c>
      <c r="T176" s="45">
        <f t="shared" si="44"/>
        <v>86.809185705791862</v>
      </c>
      <c r="U176" s="45">
        <f t="shared" si="45"/>
        <v>86</v>
      </c>
      <c r="V176" s="44">
        <f>IFERROR(SUMIFS('Sales RAW DATA'!$G:$G,'Sales RAW DATA'!$I:$I,Incentive_Calc!$A176,'Sales RAW DATA'!$D:$D,"B1",'Sales RAW DATA'!$E:$E,Incentive_Calc!V$5)/SUMIFS('Sales RAW DATA'!$F:$F,'Sales RAW DATA'!$I:$I,Incentive_Calc!$A176,'Sales RAW DATA'!$D:$D,"B1",'Sales RAW DATA'!$E:$E,Incentive_Calc!V$5),"")</f>
        <v>0.97791014120667519</v>
      </c>
      <c r="W176" s="44">
        <f>IFERROR(SUMIFS('Sales RAW DATA'!$G:$G,'Sales RAW DATA'!$I:$I,Incentive_Calc!$A176,'Sales RAW DATA'!$D:$D,"B1",'Sales RAW DATA'!$E:$E,Incentive_Calc!W$5)/SUMIFS('Sales RAW DATA'!$F:$F,'Sales RAW DATA'!$I:$I,Incentive_Calc!$A176,'Sales RAW DATA'!$D:$D,"B1",'Sales RAW DATA'!$E:$E,Incentive_Calc!W$5),"")</f>
        <v>0.65083506190791862</v>
      </c>
      <c r="X176" s="44">
        <f>IFERROR(SUMIFS('Sales RAW DATA'!$G:$G,'Sales RAW DATA'!$I:$I,Incentive_Calc!$A176,'Sales RAW DATA'!$D:$D,"B1",'Sales RAW DATA'!$E:$E,Incentive_Calc!X$5)/SUMIFS('Sales RAW DATA'!$F:$F,'Sales RAW DATA'!$I:$I,Incentive_Calc!$A176,'Sales RAW DATA'!$D:$D,"B1",'Sales RAW DATA'!$E:$E,Incentive_Calc!X$5),"")</f>
        <v>0.52669421765279034</v>
      </c>
      <c r="Y176" s="44">
        <f>SUMIFS('Sales RAW DATA'!$G:$G,'Sales RAW DATA'!$I:$I,Incentive_Calc!$A176,'Sales RAW DATA'!$D:$D,"B1")/SUMIFS('Sales RAW DATA'!$F:$F,'Sales RAW DATA'!$I:$I,Incentive_Calc!$A176,'Sales RAW DATA'!$D:$D,"B1")</f>
        <v>0.72494378814375959</v>
      </c>
      <c r="Z176" s="44">
        <f>IFERROR(SUMIFS('Sales RAW DATA'!$G:$G,'Sales RAW DATA'!$I:$I,Incentive_Calc!$A176,'Sales RAW DATA'!$D:$D,"B2",'Sales RAW DATA'!$E:$E,Incentive_Calc!Z$5)/SUMIFS('Sales RAW DATA'!$F:$F,'Sales RAW DATA'!$I:$I,Incentive_Calc!$A176,'Sales RAW DATA'!$D:$D,"B2",'Sales RAW DATA'!$E:$E,Incentive_Calc!Z$5),"")</f>
        <v>0.93541445157997705</v>
      </c>
      <c r="AA176" s="44">
        <f>IFERROR(SUMIFS('Sales RAW DATA'!$G:$G,'Sales RAW DATA'!$I:$I,Incentive_Calc!$A176,'Sales RAW DATA'!$D:$D,"B2",'Sales RAW DATA'!$E:$E,Incentive_Calc!AA$5)/SUMIFS('Sales RAW DATA'!$F:$F,'Sales RAW DATA'!$I:$I,Incentive_Calc!$A176,'Sales RAW DATA'!$D:$D,"B2",'Sales RAW DATA'!$E:$E,Incentive_Calc!AA$5),"")</f>
        <v>0.92707099979300356</v>
      </c>
      <c r="AB176" s="44">
        <f>IFERROR(SUMIFS('Sales RAW DATA'!$G:$G,'Sales RAW DATA'!$I:$I,Incentive_Calc!$A176,'Sales RAW DATA'!$D:$D,"B2",'Sales RAW DATA'!$E:$E,Incentive_Calc!AB$5)/SUMIFS('Sales RAW DATA'!$F:$F,'Sales RAW DATA'!$I:$I,Incentive_Calc!$A176,'Sales RAW DATA'!$D:$D,"B2",'Sales RAW DATA'!$E:$E,Incentive_Calc!AB$5),"")</f>
        <v>0.78875423905880837</v>
      </c>
      <c r="AC176" s="44">
        <f>SUMIFS('Sales RAW DATA'!$G:$G,'Sales RAW DATA'!$I:$I,Incentive_Calc!$A176,'Sales RAW DATA'!$D:$D,"B2")/SUMIFS('Sales RAW DATA'!$F:$F,'Sales RAW DATA'!$I:$I,Incentive_Calc!$A176,'Sales RAW DATA'!$D:$D,"B2")</f>
        <v>0.88233024053277764</v>
      </c>
      <c r="AD176" s="44">
        <f>IFERROR(SUMIFS('Sales RAW DATA'!$G:$G,'Sales RAW DATA'!$I:$I,Incentive_Calc!$A176,'Sales RAW DATA'!$D:$D,"B3",'Sales RAW DATA'!$E:$E,Incentive_Calc!AD$5)/SUMIFS('Sales RAW DATA'!$F:$F,'Sales RAW DATA'!$I:$I,Incentive_Calc!$A176,'Sales RAW DATA'!$D:$D,"B3",'Sales RAW DATA'!$E:$E,Incentive_Calc!AD$5),"")</f>
        <v>0.5686869130810589</v>
      </c>
      <c r="AE176" s="44">
        <f>IFERROR(SUMIFS('Sales RAW DATA'!$G:$G,'Sales RAW DATA'!$I:$I,Incentive_Calc!$A176,'Sales RAW DATA'!$D:$D,"B3",'Sales RAW DATA'!$E:$E,Incentive_Calc!AE$5)/SUMIFS('Sales RAW DATA'!$F:$F,'Sales RAW DATA'!$I:$I,Incentive_Calc!$A176,'Sales RAW DATA'!$D:$D,"B3",'Sales RAW DATA'!$E:$E,Incentive_Calc!AE$5),"")</f>
        <v>0.95231335284062923</v>
      </c>
      <c r="AF176" s="44">
        <f>IFERROR(SUMIFS('Sales RAW DATA'!$G:$G,'Sales RAW DATA'!$I:$I,Incentive_Calc!$A176,'Sales RAW DATA'!$D:$D,"B3",'Sales RAW DATA'!$E:$E,Incentive_Calc!AF$5)/SUMIFS('Sales RAW DATA'!$F:$F,'Sales RAW DATA'!$I:$I,Incentive_Calc!$A176,'Sales RAW DATA'!$D:$D,"B3",'Sales RAW DATA'!$E:$E,Incentive_Calc!AF$5),"")</f>
        <v>0.9142930033803176</v>
      </c>
      <c r="AG176" s="44">
        <f>SUMIFS('Sales RAW DATA'!$G:$G,'Sales RAW DATA'!$I:$I,Incentive_Calc!$A176,'Sales RAW DATA'!$D:$D,"B3")/SUMIFS('Sales RAW DATA'!$F:$F,'Sales RAW DATA'!$I:$I,Incentive_Calc!$A176,'Sales RAW DATA'!$D:$D,"B3")</f>
        <v>0.81708764511702092</v>
      </c>
      <c r="AH176" s="44">
        <f>IFERROR(SUMIFS('Sales RAW DATA'!$G:$G,'Sales RAW DATA'!$I:$I,Incentive_Calc!$A176,'Sales RAW DATA'!$D:$D,"B4",'Sales RAW DATA'!$E:$E,Incentive_Calc!AH$5)/SUMIFS('Sales RAW DATA'!$F:$F,'Sales RAW DATA'!$I:$I,Incentive_Calc!$A176,'Sales RAW DATA'!$D:$D,"B4",'Sales RAW DATA'!$E:$E,Incentive_Calc!AH$5),"")</f>
        <v>1.2935757067104108</v>
      </c>
      <c r="AI176" s="44">
        <f>IFERROR(SUMIFS('Sales RAW DATA'!$G:$G,'Sales RAW DATA'!$I:$I,Incentive_Calc!$A176,'Sales RAW DATA'!$D:$D,"B4",'Sales RAW DATA'!$E:$E,Incentive_Calc!AI$5)/SUMIFS('Sales RAW DATA'!$F:$F,'Sales RAW DATA'!$I:$I,Incentive_Calc!$A176,'Sales RAW DATA'!$D:$D,"B4",'Sales RAW DATA'!$E:$E,Incentive_Calc!AI$5),"")</f>
        <v>1.1772138287004679</v>
      </c>
      <c r="AJ176" s="44">
        <f>IFERROR(SUMIFS('Sales RAW DATA'!$G:$G,'Sales RAW DATA'!$I:$I,Incentive_Calc!$A176,'Sales RAW DATA'!$D:$D,"B4",'Sales RAW DATA'!$E:$E,Incentive_Calc!AJ$5)/SUMIFS('Sales RAW DATA'!$F:$F,'Sales RAW DATA'!$I:$I,Incentive_Calc!$A176,'Sales RAW DATA'!$D:$D,"B4",'Sales RAW DATA'!$E:$E,Incentive_Calc!AJ$5),"")</f>
        <v>0.97727867259613588</v>
      </c>
      <c r="AK176" s="44">
        <f>SUMIFS('Sales RAW DATA'!$G:$G,'Sales RAW DATA'!$I:$I,Incentive_Calc!$A176,'Sales RAW DATA'!$D:$D,"B4")/SUMIFS('Sales RAW DATA'!$F:$F,'Sales RAW DATA'!$I:$I,Incentive_Calc!$A176,'Sales RAW DATA'!$D:$D,"B4")</f>
        <v>1.148774893193439</v>
      </c>
      <c r="AL176" s="44">
        <f>IFERROR(SUMIFS('Sales RAW DATA'!$G:$G,'Sales RAW DATA'!$I:$I,Incentive_Calc!$A176,'Sales RAW DATA'!$D:$D,"B5",'Sales RAW DATA'!$E:$E,Incentive_Calc!AL$5)/SUMIFS('Sales RAW DATA'!$F:$F,'Sales RAW DATA'!$I:$I,Incentive_Calc!$A176,'Sales RAW DATA'!$D:$D,"B5",'Sales RAW DATA'!$E:$E,Incentive_Calc!AL$5),"")</f>
        <v>1.1276287164612038</v>
      </c>
      <c r="AM176" s="44">
        <f>IFERROR(SUMIFS('Sales RAW DATA'!$G:$G,'Sales RAW DATA'!$I:$I,Incentive_Calc!$A176,'Sales RAW DATA'!$D:$D,"B5",'Sales RAW DATA'!$E:$E,Incentive_Calc!AM$5)/SUMIFS('Sales RAW DATA'!$F:$F,'Sales RAW DATA'!$I:$I,Incentive_Calc!$A176,'Sales RAW DATA'!$D:$D,"B5",'Sales RAW DATA'!$E:$E,Incentive_Calc!AM$5),"")</f>
        <v>0.88705657555869399</v>
      </c>
      <c r="AN176" s="44">
        <f>IFERROR(SUMIFS('Sales RAW DATA'!$G:$G,'Sales RAW DATA'!$I:$I,Incentive_Calc!$A176,'Sales RAW DATA'!$D:$D,"B5",'Sales RAW DATA'!$E:$E,Incentive_Calc!AN$5)/SUMIFS('Sales RAW DATA'!$F:$F,'Sales RAW DATA'!$I:$I,Incentive_Calc!$A176,'Sales RAW DATA'!$D:$D,"B5",'Sales RAW DATA'!$E:$E,Incentive_Calc!AN$5),"")</f>
        <v>0.8584070796460177</v>
      </c>
      <c r="AO176" s="44">
        <f>SUMIFS('Sales RAW DATA'!$G:$G,'Sales RAW DATA'!$I:$I,Incentive_Calc!$A176,'Sales RAW DATA'!$D:$D,"B5")/SUMIFS('Sales RAW DATA'!$F:$F,'Sales RAW DATA'!$I:$I,Incentive_Calc!$A176,'Sales RAW DATA'!$D:$D,"B5")</f>
        <v>0.94845049348257704</v>
      </c>
      <c r="AP176" s="42">
        <f>SUM(SUMIFS('Sales RAW DATA'!$F$2:$F$22804,'Sales RAW DATA'!$I$2:$I$22804,Incentive_Calc!$A176,'Sales RAW DATA'!$D$2:$D$22804,"B1"),SUMIFS('Sales RAW DATA'!$F$2:$F$22804,'Sales RAW DATA'!$I$2:$I$22804,Incentive_Calc!$A176,'Sales RAW DATA'!$D$2:$D$22804,"B2"),SUMIFS('Sales RAW DATA'!$F$2:$F$22804,'Sales RAW DATA'!$I$2:$I$22804,Incentive_Calc!$A176,'Sales RAW DATA'!$D$2:$D$22804,"B3"),SUMIFS('Sales RAW DATA'!$F$2:$F$22804,'Sales RAW DATA'!$I$2:$I$22804,Incentive_Calc!$A176,'Sales RAW DATA'!$D$2:$D$22804,"B4"),SUMIFS('Sales RAW DATA'!$F$2:$F$22804,'Sales RAW DATA'!$I$2:$I$22804,Incentive_Calc!$A176,'Sales RAW DATA'!$D$2:$D$22804,"B5"))</f>
        <v>1089903</v>
      </c>
      <c r="AQ176" s="42">
        <f>SUM(SUMIFS('Sales RAW DATA'!$G$2:$G$22804,'Sales RAW DATA'!$I$2:$I$22804,Incentive_Calc!$A176,'Sales RAW DATA'!$D$2:$D$22804,"B1"),SUMIFS('Sales RAW DATA'!$G$2:$G$22804,'Sales RAW DATA'!$I$2:$I$22804,Incentive_Calc!$A176,'Sales RAW DATA'!$D$2:$D$22804,"B2"),SUMIFS('Sales RAW DATA'!$G$2:$G$22804,'Sales RAW DATA'!$I$2:$I$22804,Incentive_Calc!$A176,'Sales RAW DATA'!$D$2:$D$22804,"B3"),SUMIFS('Sales RAW DATA'!$G$2:$G$22804,'Sales RAW DATA'!$I$2:$I$22804,Incentive_Calc!$A176,'Sales RAW DATA'!$D$2:$D$22804,"B4"),SUMIFS('Sales RAW DATA'!$G$2:$G$22804,'Sales RAW DATA'!$I$2:$I$22804,Incentive_Calc!$A176,'Sales RAW DATA'!$D$2:$D$22804,"B5"))</f>
        <v>951175</v>
      </c>
      <c r="AR176" s="45">
        <f t="shared" si="46"/>
        <v>87.271527833210854</v>
      </c>
      <c r="AS176" s="45">
        <f t="shared" si="47"/>
        <v>87</v>
      </c>
      <c r="AT176" s="46">
        <v>0.99</v>
      </c>
      <c r="AU176" s="46">
        <v>0.81</v>
      </c>
      <c r="AV176" s="43" t="str">
        <f t="shared" si="33"/>
        <v>Yes</v>
      </c>
      <c r="AW176" s="43" t="str">
        <f t="shared" si="34"/>
        <v>Yes</v>
      </c>
      <c r="AX176" s="43" t="str">
        <f t="shared" si="35"/>
        <v>No</v>
      </c>
      <c r="AY176" s="43" t="str">
        <f t="shared" si="48"/>
        <v>Yes</v>
      </c>
    </row>
    <row r="177" spans="1:51" x14ac:dyDescent="0.35">
      <c r="A177" s="21" t="s">
        <v>1051</v>
      </c>
      <c r="B177" s="21" t="s">
        <v>577</v>
      </c>
      <c r="C177" s="21" t="str">
        <f>_xlfn.XLOOKUP($A177,'Employee List'!$E:$E,'Employee List'!$D:$D,0)</f>
        <v>SF</v>
      </c>
      <c r="D177" s="42" t="str" cm="1">
        <f t="array" ref="D177">IFERROR(IF($G177="Yes",INDEX('Payment Plan'!$D$6:$D$42,MATCH(1,(Incentive_Calc!$C177='Payment Plan'!$B$6:$B$42)*(Incentive_Calc!$U177='Payment Plan'!$C$6:$C$42),0)),""),"")</f>
        <v/>
      </c>
      <c r="E177" s="42" t="str" cm="1">
        <f t="array" ref="E177">IFERROR(IF($H177="Yes",INDEX('Payment Plan'!$D$6:$D$42,MATCH(1,(Incentive_Calc!$C177='Payment Plan'!$B$6:$B$42)*(Incentive_Calc!$AS177='Payment Plan'!$C$6:$C$42),0)),""),"")</f>
        <v/>
      </c>
      <c r="F177" s="42">
        <f t="shared" si="36"/>
        <v>0</v>
      </c>
      <c r="G177" s="43" t="str">
        <f t="shared" si="37"/>
        <v>No</v>
      </c>
      <c r="H177" s="21" t="str">
        <f t="shared" si="38"/>
        <v>No</v>
      </c>
      <c r="I177" s="42">
        <f>IFERROR(SUMIFS('Sales RAW DATA'!$F$2:$F$30000,'Sales RAW DATA'!$I$2:$I$30000,Incentive_Calc!$A177,'Sales RAW DATA'!$E$2:$E$30000,Incentive_Calc!I$5),"")</f>
        <v>513974</v>
      </c>
      <c r="J177" s="42">
        <f>IFERROR(SUMIFS('Sales RAW DATA'!$F$2:$F$30000,'Sales RAW DATA'!$I$2:$I$30000,Incentive_Calc!$A177,'Sales RAW DATA'!$E$2:$E$30000,Incentive_Calc!J$5),"")</f>
        <v>498785</v>
      </c>
      <c r="K177" s="42">
        <f>IFERROR(SUMIFS('Sales RAW DATA'!$F$2:$F$30000,'Sales RAW DATA'!$I$2:$I$30000,Incentive_Calc!$A177,'Sales RAW DATA'!$E$2:$E$30000,Incentive_Calc!K$5),"")</f>
        <v>523373</v>
      </c>
      <c r="L177" s="42">
        <f t="shared" si="39"/>
        <v>1536132</v>
      </c>
      <c r="M177" s="42">
        <f>IFERROR(SUMIFS('Sales RAW DATA'!$G$2:$G$30000,'Sales RAW DATA'!$I$2:$I$30000,Incentive_Calc!$A177,'Sales RAW DATA'!$E$2:$E$30000,Incentive_Calc!M$5),"")</f>
        <v>473020</v>
      </c>
      <c r="N177" s="42">
        <f>IFERROR(SUMIFS('Sales RAW DATA'!$G$2:$G$30000,'Sales RAW DATA'!$I$2:$I$30000,Incentive_Calc!$A177,'Sales RAW DATA'!$E$2:$E$30000,Incentive_Calc!N$5),"")</f>
        <v>515778</v>
      </c>
      <c r="O177" s="42">
        <f>IFERROR(SUMIFS('Sales RAW DATA'!$G$2:$G$30000,'Sales RAW DATA'!$I$2:$I$30000,Incentive_Calc!$A177,'Sales RAW DATA'!$E$2:$E$30000,Incentive_Calc!O$5),"")</f>
        <v>416471</v>
      </c>
      <c r="P177" s="42">
        <f t="shared" si="40"/>
        <v>1405269</v>
      </c>
      <c r="Q177" s="44">
        <f t="shared" si="41"/>
        <v>0.9203189266383125</v>
      </c>
      <c r="R177" s="44">
        <f t="shared" si="42"/>
        <v>1.0340687871527812</v>
      </c>
      <c r="S177" s="44">
        <f t="shared" si="43"/>
        <v>0.79574414423365358</v>
      </c>
      <c r="T177" s="45">
        <f t="shared" si="44"/>
        <v>91.48100553858653</v>
      </c>
      <c r="U177" s="45">
        <f t="shared" si="45"/>
        <v>91</v>
      </c>
      <c r="V177" s="44">
        <f>IFERROR(SUMIFS('Sales RAW DATA'!$G:$G,'Sales RAW DATA'!$I:$I,Incentive_Calc!$A177,'Sales RAW DATA'!$D:$D,"B1",'Sales RAW DATA'!$E:$E,Incentive_Calc!V$5)/SUMIFS('Sales RAW DATA'!$F:$F,'Sales RAW DATA'!$I:$I,Incentive_Calc!$A177,'Sales RAW DATA'!$D:$D,"B1",'Sales RAW DATA'!$E:$E,Incentive_Calc!V$5),"")</f>
        <v>0.81482777764367953</v>
      </c>
      <c r="W177" s="44">
        <f>IFERROR(SUMIFS('Sales RAW DATA'!$G:$G,'Sales RAW DATA'!$I:$I,Incentive_Calc!$A177,'Sales RAW DATA'!$D:$D,"B1",'Sales RAW DATA'!$E:$E,Incentive_Calc!W$5)/SUMIFS('Sales RAW DATA'!$F:$F,'Sales RAW DATA'!$I:$I,Incentive_Calc!$A177,'Sales RAW DATA'!$D:$D,"B1",'Sales RAW DATA'!$E:$E,Incentive_Calc!W$5),"")</f>
        <v>0.77934513230029789</v>
      </c>
      <c r="X177" s="44">
        <f>IFERROR(SUMIFS('Sales RAW DATA'!$G:$G,'Sales RAW DATA'!$I:$I,Incentive_Calc!$A177,'Sales RAW DATA'!$D:$D,"B1",'Sales RAW DATA'!$E:$E,Incentive_Calc!X$5)/SUMIFS('Sales RAW DATA'!$F:$F,'Sales RAW DATA'!$I:$I,Incentive_Calc!$A177,'Sales RAW DATA'!$D:$D,"B1",'Sales RAW DATA'!$E:$E,Incentive_Calc!X$5),"")</f>
        <v>0.52702545020808755</v>
      </c>
      <c r="Y177" s="44">
        <f>SUMIFS('Sales RAW DATA'!$G:$G,'Sales RAW DATA'!$I:$I,Incentive_Calc!$A177,'Sales RAW DATA'!$D:$D,"B1")/SUMIFS('Sales RAW DATA'!$F:$F,'Sales RAW DATA'!$I:$I,Incentive_Calc!$A177,'Sales RAW DATA'!$D:$D,"B1")</f>
        <v>0.71047135478545786</v>
      </c>
      <c r="Z177" s="44">
        <f>IFERROR(SUMIFS('Sales RAW DATA'!$G:$G,'Sales RAW DATA'!$I:$I,Incentive_Calc!$A177,'Sales RAW DATA'!$D:$D,"B2",'Sales RAW DATA'!$E:$E,Incentive_Calc!Z$5)/SUMIFS('Sales RAW DATA'!$F:$F,'Sales RAW DATA'!$I:$I,Incentive_Calc!$A177,'Sales RAW DATA'!$D:$D,"B2",'Sales RAW DATA'!$E:$E,Incentive_Calc!Z$5),"")</f>
        <v>1.1203914298274116</v>
      </c>
      <c r="AA177" s="44">
        <f>IFERROR(SUMIFS('Sales RAW DATA'!$G:$G,'Sales RAW DATA'!$I:$I,Incentive_Calc!$A177,'Sales RAW DATA'!$D:$D,"B2",'Sales RAW DATA'!$E:$E,Incentive_Calc!AA$5)/SUMIFS('Sales RAW DATA'!$F:$F,'Sales RAW DATA'!$I:$I,Incentive_Calc!$A177,'Sales RAW DATA'!$D:$D,"B2",'Sales RAW DATA'!$E:$E,Incentive_Calc!AA$5),"")</f>
        <v>1.1184498214415859</v>
      </c>
      <c r="AB177" s="44">
        <f>IFERROR(SUMIFS('Sales RAW DATA'!$G:$G,'Sales RAW DATA'!$I:$I,Incentive_Calc!$A177,'Sales RAW DATA'!$D:$D,"B2",'Sales RAW DATA'!$E:$E,Incentive_Calc!AB$5)/SUMIFS('Sales RAW DATA'!$F:$F,'Sales RAW DATA'!$I:$I,Incentive_Calc!$A177,'Sales RAW DATA'!$D:$D,"B2",'Sales RAW DATA'!$E:$E,Incentive_Calc!AB$5),"")</f>
        <v>0.97871610643752027</v>
      </c>
      <c r="AC177" s="44">
        <f>SUMIFS('Sales RAW DATA'!$G:$G,'Sales RAW DATA'!$I:$I,Incentive_Calc!$A177,'Sales RAW DATA'!$D:$D,"B2")/SUMIFS('Sales RAW DATA'!$F:$F,'Sales RAW DATA'!$I:$I,Incentive_Calc!$A177,'Sales RAW DATA'!$D:$D,"B2")</f>
        <v>1.0714703042454137</v>
      </c>
      <c r="AD177" s="44">
        <f>IFERROR(SUMIFS('Sales RAW DATA'!$G:$G,'Sales RAW DATA'!$I:$I,Incentive_Calc!$A177,'Sales RAW DATA'!$D:$D,"B3",'Sales RAW DATA'!$E:$E,Incentive_Calc!AD$5)/SUMIFS('Sales RAW DATA'!$F:$F,'Sales RAW DATA'!$I:$I,Incentive_Calc!$A177,'Sales RAW DATA'!$D:$D,"B3",'Sales RAW DATA'!$E:$E,Incentive_Calc!AD$5),"")</f>
        <v>0.52456289805687395</v>
      </c>
      <c r="AE177" s="44">
        <f>IFERROR(SUMIFS('Sales RAW DATA'!$G:$G,'Sales RAW DATA'!$I:$I,Incentive_Calc!$A177,'Sales RAW DATA'!$D:$D,"B3",'Sales RAW DATA'!$E:$E,Incentive_Calc!AE$5)/SUMIFS('Sales RAW DATA'!$F:$F,'Sales RAW DATA'!$I:$I,Incentive_Calc!$A177,'Sales RAW DATA'!$D:$D,"B3",'Sales RAW DATA'!$E:$E,Incentive_Calc!AE$5),"")</f>
        <v>0.98727863355338996</v>
      </c>
      <c r="AF177" s="44">
        <f>IFERROR(SUMIFS('Sales RAW DATA'!$G:$G,'Sales RAW DATA'!$I:$I,Incentive_Calc!$A177,'Sales RAW DATA'!$D:$D,"B3",'Sales RAW DATA'!$E:$E,Incentive_Calc!AF$5)/SUMIFS('Sales RAW DATA'!$F:$F,'Sales RAW DATA'!$I:$I,Incentive_Calc!$A177,'Sales RAW DATA'!$D:$D,"B3",'Sales RAW DATA'!$E:$E,Incentive_Calc!AF$5),"")</f>
        <v>1.5255534790109258</v>
      </c>
      <c r="AG177" s="44">
        <f>SUMIFS('Sales RAW DATA'!$G:$G,'Sales RAW DATA'!$I:$I,Incentive_Calc!$A177,'Sales RAW DATA'!$D:$D,"B3")/SUMIFS('Sales RAW DATA'!$F:$F,'Sales RAW DATA'!$I:$I,Incentive_Calc!$A177,'Sales RAW DATA'!$D:$D,"B3")</f>
        <v>1.0340549569318442</v>
      </c>
      <c r="AH177" s="44">
        <f>IFERROR(SUMIFS('Sales RAW DATA'!$G:$G,'Sales RAW DATA'!$I:$I,Incentive_Calc!$A177,'Sales RAW DATA'!$D:$D,"B4",'Sales RAW DATA'!$E:$E,Incentive_Calc!AH$5)/SUMIFS('Sales RAW DATA'!$F:$F,'Sales RAW DATA'!$I:$I,Incentive_Calc!$A177,'Sales RAW DATA'!$D:$D,"B4",'Sales RAW DATA'!$E:$E,Incentive_Calc!AH$5),"")</f>
        <v>1.092858980193514</v>
      </c>
      <c r="AI177" s="44">
        <f>IFERROR(SUMIFS('Sales RAW DATA'!$G:$G,'Sales RAW DATA'!$I:$I,Incentive_Calc!$A177,'Sales RAW DATA'!$D:$D,"B4",'Sales RAW DATA'!$E:$E,Incentive_Calc!AI$5)/SUMIFS('Sales RAW DATA'!$F:$F,'Sales RAW DATA'!$I:$I,Incentive_Calc!$A177,'Sales RAW DATA'!$D:$D,"B4",'Sales RAW DATA'!$E:$E,Incentive_Calc!AI$5),"")</f>
        <v>1.3749113672737587</v>
      </c>
      <c r="AJ177" s="44">
        <f>IFERROR(SUMIFS('Sales RAW DATA'!$G:$G,'Sales RAW DATA'!$I:$I,Incentive_Calc!$A177,'Sales RAW DATA'!$D:$D,"B4",'Sales RAW DATA'!$E:$E,Incentive_Calc!AJ$5)/SUMIFS('Sales RAW DATA'!$F:$F,'Sales RAW DATA'!$I:$I,Incentive_Calc!$A177,'Sales RAW DATA'!$D:$D,"B4",'Sales RAW DATA'!$E:$E,Incentive_Calc!AJ$5),"")</f>
        <v>0.99996135116332996</v>
      </c>
      <c r="AK177" s="44">
        <f>SUMIFS('Sales RAW DATA'!$G:$G,'Sales RAW DATA'!$I:$I,Incentive_Calc!$A177,'Sales RAW DATA'!$D:$D,"B4")/SUMIFS('Sales RAW DATA'!$F:$F,'Sales RAW DATA'!$I:$I,Incentive_Calc!$A177,'Sales RAW DATA'!$D:$D,"B4")</f>
        <v>1.1529660793416332</v>
      </c>
      <c r="AL177" s="44">
        <f>IFERROR(SUMIFS('Sales RAW DATA'!$G:$G,'Sales RAW DATA'!$I:$I,Incentive_Calc!$A177,'Sales RAW DATA'!$D:$D,"B5",'Sales RAW DATA'!$E:$E,Incentive_Calc!AL$5)/SUMIFS('Sales RAW DATA'!$F:$F,'Sales RAW DATA'!$I:$I,Incentive_Calc!$A177,'Sales RAW DATA'!$D:$D,"B5",'Sales RAW DATA'!$E:$E,Incentive_Calc!AL$5),"")</f>
        <v>0.80750219683655533</v>
      </c>
      <c r="AM177" s="44">
        <f>IFERROR(SUMIFS('Sales RAW DATA'!$G:$G,'Sales RAW DATA'!$I:$I,Incentive_Calc!$A177,'Sales RAW DATA'!$D:$D,"B5",'Sales RAW DATA'!$E:$E,Incentive_Calc!AM$5)/SUMIFS('Sales RAW DATA'!$F:$F,'Sales RAW DATA'!$I:$I,Incentive_Calc!$A177,'Sales RAW DATA'!$D:$D,"B5",'Sales RAW DATA'!$E:$E,Incentive_Calc!AM$5),"")</f>
        <v>1.0866662657123956</v>
      </c>
      <c r="AN177" s="44">
        <f>IFERROR(SUMIFS('Sales RAW DATA'!$G:$G,'Sales RAW DATA'!$I:$I,Incentive_Calc!$A177,'Sales RAW DATA'!$D:$D,"B5",'Sales RAW DATA'!$E:$E,Incentive_Calc!AN$5)/SUMIFS('Sales RAW DATA'!$F:$F,'Sales RAW DATA'!$I:$I,Incentive_Calc!$A177,'Sales RAW DATA'!$D:$D,"B5",'Sales RAW DATA'!$E:$E,Incentive_Calc!AN$5),"")</f>
        <v>0.60597652081109921</v>
      </c>
      <c r="AO177" s="44">
        <f>SUMIFS('Sales RAW DATA'!$G:$G,'Sales RAW DATA'!$I:$I,Incentive_Calc!$A177,'Sales RAW DATA'!$D:$D,"B5")/SUMIFS('Sales RAW DATA'!$F:$F,'Sales RAW DATA'!$I:$I,Incentive_Calc!$A177,'Sales RAW DATA'!$D:$D,"B5")</f>
        <v>0.82364909006066267</v>
      </c>
      <c r="AP177" s="42">
        <f>SUM(SUMIFS('Sales RAW DATA'!$F$2:$F$22804,'Sales RAW DATA'!$I$2:$I$22804,Incentive_Calc!$A177,'Sales RAW DATA'!$D$2:$D$22804,"B1"),SUMIFS('Sales RAW DATA'!$F$2:$F$22804,'Sales RAW DATA'!$I$2:$I$22804,Incentive_Calc!$A177,'Sales RAW DATA'!$D$2:$D$22804,"B2"),SUMIFS('Sales RAW DATA'!$F$2:$F$22804,'Sales RAW DATA'!$I$2:$I$22804,Incentive_Calc!$A177,'Sales RAW DATA'!$D$2:$D$22804,"B3"),SUMIFS('Sales RAW DATA'!$F$2:$F$22804,'Sales RAW DATA'!$I$2:$I$22804,Incentive_Calc!$A177,'Sales RAW DATA'!$D$2:$D$22804,"B4"),SUMIFS('Sales RAW DATA'!$F$2:$F$22804,'Sales RAW DATA'!$I$2:$I$22804,Incentive_Calc!$A177,'Sales RAW DATA'!$D$2:$D$22804,"B5"))</f>
        <v>760370</v>
      </c>
      <c r="AQ177" s="42">
        <f>SUM(SUMIFS('Sales RAW DATA'!$G$2:$G$22804,'Sales RAW DATA'!$I$2:$I$22804,Incentive_Calc!$A177,'Sales RAW DATA'!$D$2:$D$22804,"B1"),SUMIFS('Sales RAW DATA'!$G$2:$G$22804,'Sales RAW DATA'!$I$2:$I$22804,Incentive_Calc!$A177,'Sales RAW DATA'!$D$2:$D$22804,"B2"),SUMIFS('Sales RAW DATA'!$G$2:$G$22804,'Sales RAW DATA'!$I$2:$I$22804,Incentive_Calc!$A177,'Sales RAW DATA'!$D$2:$D$22804,"B3"),SUMIFS('Sales RAW DATA'!$G$2:$G$22804,'Sales RAW DATA'!$I$2:$I$22804,Incentive_Calc!$A177,'Sales RAW DATA'!$D$2:$D$22804,"B4"),SUMIFS('Sales RAW DATA'!$G$2:$G$22804,'Sales RAW DATA'!$I$2:$I$22804,Incentive_Calc!$A177,'Sales RAW DATA'!$D$2:$D$22804,"B5"))</f>
        <v>721486</v>
      </c>
      <c r="AR177" s="45">
        <f t="shared" si="46"/>
        <v>94.886173836421733</v>
      </c>
      <c r="AS177" s="45">
        <f t="shared" si="47"/>
        <v>94</v>
      </c>
      <c r="AT177" s="46">
        <v>1.04</v>
      </c>
      <c r="AU177" s="46">
        <v>0.85</v>
      </c>
      <c r="AV177" s="43" t="str">
        <f t="shared" si="33"/>
        <v>Yes</v>
      </c>
      <c r="AW177" s="43" t="str">
        <f t="shared" si="34"/>
        <v>Yes</v>
      </c>
      <c r="AX177" s="43" t="str">
        <f t="shared" si="35"/>
        <v>Yes</v>
      </c>
      <c r="AY177" s="43" t="str">
        <f t="shared" si="48"/>
        <v>Yes</v>
      </c>
    </row>
    <row r="178" spans="1:51" x14ac:dyDescent="0.35">
      <c r="A178" s="21" t="s">
        <v>1052</v>
      </c>
      <c r="B178" s="21" t="s">
        <v>578</v>
      </c>
      <c r="C178" s="21" t="str">
        <f>_xlfn.XLOOKUP($A178,'Employee List'!$E:$E,'Employee List'!$D:$D,0)</f>
        <v>SF</v>
      </c>
      <c r="D178" s="42" t="str" cm="1">
        <f t="array" ref="D178">IFERROR(IF($G178="Yes",INDEX('Payment Plan'!$D$6:$D$42,MATCH(1,(Incentive_Calc!$C178='Payment Plan'!$B$6:$B$42)*(Incentive_Calc!$U178='Payment Plan'!$C$6:$C$42),0)),""),"")</f>
        <v/>
      </c>
      <c r="E178" s="42" t="str" cm="1">
        <f t="array" ref="E178">IFERROR(IF($H178="Yes",INDEX('Payment Plan'!$D$6:$D$42,MATCH(1,(Incentive_Calc!$C178='Payment Plan'!$B$6:$B$42)*(Incentive_Calc!$AS178='Payment Plan'!$C$6:$C$42),0)),""),"")</f>
        <v/>
      </c>
      <c r="F178" s="42">
        <f t="shared" si="36"/>
        <v>0</v>
      </c>
      <c r="G178" s="43" t="str">
        <f t="shared" si="37"/>
        <v>No</v>
      </c>
      <c r="H178" s="21" t="str">
        <f t="shared" si="38"/>
        <v>No</v>
      </c>
      <c r="I178" s="42">
        <f>IFERROR(SUMIFS('Sales RAW DATA'!$F$2:$F$30000,'Sales RAW DATA'!$I$2:$I$30000,Incentive_Calc!$A178,'Sales RAW DATA'!$E$2:$E$30000,Incentive_Calc!I$5),"")</f>
        <v>787398</v>
      </c>
      <c r="J178" s="42">
        <f>IFERROR(SUMIFS('Sales RAW DATA'!$F$2:$F$30000,'Sales RAW DATA'!$I$2:$I$30000,Incentive_Calc!$A178,'Sales RAW DATA'!$E$2:$E$30000,Incentive_Calc!J$5),"")</f>
        <v>799945</v>
      </c>
      <c r="K178" s="42">
        <f>IFERROR(SUMIFS('Sales RAW DATA'!$F$2:$F$30000,'Sales RAW DATA'!$I$2:$I$30000,Incentive_Calc!$A178,'Sales RAW DATA'!$E$2:$E$30000,Incentive_Calc!K$5),"")</f>
        <v>806431</v>
      </c>
      <c r="L178" s="42">
        <f t="shared" si="39"/>
        <v>2393774</v>
      </c>
      <c r="M178" s="42">
        <f>IFERROR(SUMIFS('Sales RAW DATA'!$G$2:$G$30000,'Sales RAW DATA'!$I$2:$I$30000,Incentive_Calc!$A178,'Sales RAW DATA'!$E$2:$E$30000,Incentive_Calc!M$5),"")</f>
        <v>758985</v>
      </c>
      <c r="N178" s="42">
        <f>IFERROR(SUMIFS('Sales RAW DATA'!$G$2:$G$30000,'Sales RAW DATA'!$I$2:$I$30000,Incentive_Calc!$A178,'Sales RAW DATA'!$E$2:$E$30000,Incentive_Calc!N$5),"")</f>
        <v>627077</v>
      </c>
      <c r="O178" s="42">
        <f>IFERROR(SUMIFS('Sales RAW DATA'!$G$2:$G$30000,'Sales RAW DATA'!$I$2:$I$30000,Incentive_Calc!$A178,'Sales RAW DATA'!$E$2:$E$30000,Incentive_Calc!O$5),"")</f>
        <v>594428</v>
      </c>
      <c r="P178" s="42">
        <f t="shared" si="40"/>
        <v>1980490</v>
      </c>
      <c r="Q178" s="44">
        <f t="shared" si="41"/>
        <v>0.96391532617558084</v>
      </c>
      <c r="R178" s="44">
        <f t="shared" si="42"/>
        <v>0.78390014313484047</v>
      </c>
      <c r="S178" s="44">
        <f t="shared" si="43"/>
        <v>0.73710956052036691</v>
      </c>
      <c r="T178" s="45">
        <f t="shared" si="44"/>
        <v>82.735045162993671</v>
      </c>
      <c r="U178" s="45">
        <f t="shared" si="45"/>
        <v>82</v>
      </c>
      <c r="V178" s="44">
        <f>IFERROR(SUMIFS('Sales RAW DATA'!$G:$G,'Sales RAW DATA'!$I:$I,Incentive_Calc!$A178,'Sales RAW DATA'!$D:$D,"B1",'Sales RAW DATA'!$E:$E,Incentive_Calc!V$5)/SUMIFS('Sales RAW DATA'!$F:$F,'Sales RAW DATA'!$I:$I,Incentive_Calc!$A178,'Sales RAW DATA'!$D:$D,"B1",'Sales RAW DATA'!$E:$E,Incentive_Calc!V$5),"")</f>
        <v>1.0245920641997326</v>
      </c>
      <c r="W178" s="44">
        <f>IFERROR(SUMIFS('Sales RAW DATA'!$G:$G,'Sales RAW DATA'!$I:$I,Incentive_Calc!$A178,'Sales RAW DATA'!$D:$D,"B1",'Sales RAW DATA'!$E:$E,Incentive_Calc!W$5)/SUMIFS('Sales RAW DATA'!$F:$F,'Sales RAW DATA'!$I:$I,Incentive_Calc!$A178,'Sales RAW DATA'!$D:$D,"B1",'Sales RAW DATA'!$E:$E,Incentive_Calc!W$5),"")</f>
        <v>0.79478474694461776</v>
      </c>
      <c r="X178" s="44">
        <f>IFERROR(SUMIFS('Sales RAW DATA'!$G:$G,'Sales RAW DATA'!$I:$I,Incentive_Calc!$A178,'Sales RAW DATA'!$D:$D,"B1",'Sales RAW DATA'!$E:$E,Incentive_Calc!X$5)/SUMIFS('Sales RAW DATA'!$F:$F,'Sales RAW DATA'!$I:$I,Incentive_Calc!$A178,'Sales RAW DATA'!$D:$D,"B1",'Sales RAW DATA'!$E:$E,Incentive_Calc!X$5),"")</f>
        <v>0.66098722244198627</v>
      </c>
      <c r="Y178" s="44">
        <f>SUMIFS('Sales RAW DATA'!$G:$G,'Sales RAW DATA'!$I:$I,Incentive_Calc!$A178,'Sales RAW DATA'!$D:$D,"B1")/SUMIFS('Sales RAW DATA'!$F:$F,'Sales RAW DATA'!$I:$I,Incentive_Calc!$A178,'Sales RAW DATA'!$D:$D,"B1")</f>
        <v>0.8307797766283237</v>
      </c>
      <c r="Z178" s="44">
        <f>IFERROR(SUMIFS('Sales RAW DATA'!$G:$G,'Sales RAW DATA'!$I:$I,Incentive_Calc!$A178,'Sales RAW DATA'!$D:$D,"B2",'Sales RAW DATA'!$E:$E,Incentive_Calc!Z$5)/SUMIFS('Sales RAW DATA'!$F:$F,'Sales RAW DATA'!$I:$I,Incentive_Calc!$A178,'Sales RAW DATA'!$D:$D,"B2",'Sales RAW DATA'!$E:$E,Incentive_Calc!Z$5),"")</f>
        <v>1.3181342217991432</v>
      </c>
      <c r="AA178" s="44">
        <f>IFERROR(SUMIFS('Sales RAW DATA'!$G:$G,'Sales RAW DATA'!$I:$I,Incentive_Calc!$A178,'Sales RAW DATA'!$D:$D,"B2",'Sales RAW DATA'!$E:$E,Incentive_Calc!AA$5)/SUMIFS('Sales RAW DATA'!$F:$F,'Sales RAW DATA'!$I:$I,Incentive_Calc!$A178,'Sales RAW DATA'!$D:$D,"B2",'Sales RAW DATA'!$E:$E,Incentive_Calc!AA$5),"")</f>
        <v>1.1580932121446528</v>
      </c>
      <c r="AB178" s="44">
        <f>IFERROR(SUMIFS('Sales RAW DATA'!$G:$G,'Sales RAW DATA'!$I:$I,Incentive_Calc!$A178,'Sales RAW DATA'!$D:$D,"B2",'Sales RAW DATA'!$E:$E,Incentive_Calc!AB$5)/SUMIFS('Sales RAW DATA'!$F:$F,'Sales RAW DATA'!$I:$I,Incentive_Calc!$A178,'Sales RAW DATA'!$D:$D,"B2",'Sales RAW DATA'!$E:$E,Incentive_Calc!AB$5),"")</f>
        <v>0.85627063452580165</v>
      </c>
      <c r="AC178" s="44">
        <f>SUMIFS('Sales RAW DATA'!$G:$G,'Sales RAW DATA'!$I:$I,Incentive_Calc!$A178,'Sales RAW DATA'!$D:$D,"B2")/SUMIFS('Sales RAW DATA'!$F:$F,'Sales RAW DATA'!$I:$I,Incentive_Calc!$A178,'Sales RAW DATA'!$D:$D,"B2")</f>
        <v>1.1061985737794844</v>
      </c>
      <c r="AD178" s="44">
        <f>IFERROR(SUMIFS('Sales RAW DATA'!$G:$G,'Sales RAW DATA'!$I:$I,Incentive_Calc!$A178,'Sales RAW DATA'!$D:$D,"B3",'Sales RAW DATA'!$E:$E,Incentive_Calc!AD$5)/SUMIFS('Sales RAW DATA'!$F:$F,'Sales RAW DATA'!$I:$I,Incentive_Calc!$A178,'Sales RAW DATA'!$D:$D,"B3",'Sales RAW DATA'!$E:$E,Incentive_Calc!AD$5),"")</f>
        <v>0.6336605915169774</v>
      </c>
      <c r="AE178" s="44">
        <f>IFERROR(SUMIFS('Sales RAW DATA'!$G:$G,'Sales RAW DATA'!$I:$I,Incentive_Calc!$A178,'Sales RAW DATA'!$D:$D,"B3",'Sales RAW DATA'!$E:$E,Incentive_Calc!AE$5)/SUMIFS('Sales RAW DATA'!$F:$F,'Sales RAW DATA'!$I:$I,Incentive_Calc!$A178,'Sales RAW DATA'!$D:$D,"B3",'Sales RAW DATA'!$E:$E,Incentive_Calc!AE$5),"")</f>
        <v>0.63538297447992997</v>
      </c>
      <c r="AF178" s="44">
        <f>IFERROR(SUMIFS('Sales RAW DATA'!$G:$G,'Sales RAW DATA'!$I:$I,Incentive_Calc!$A178,'Sales RAW DATA'!$D:$D,"B3",'Sales RAW DATA'!$E:$E,Incentive_Calc!AF$5)/SUMIFS('Sales RAW DATA'!$F:$F,'Sales RAW DATA'!$I:$I,Incentive_Calc!$A178,'Sales RAW DATA'!$D:$D,"B3",'Sales RAW DATA'!$E:$E,Incentive_Calc!AF$5),"")</f>
        <v>0.92608708882329671</v>
      </c>
      <c r="AG178" s="44">
        <f>SUMIFS('Sales RAW DATA'!$G:$G,'Sales RAW DATA'!$I:$I,Incentive_Calc!$A178,'Sales RAW DATA'!$D:$D,"B3")/SUMIFS('Sales RAW DATA'!$F:$F,'Sales RAW DATA'!$I:$I,Incentive_Calc!$A178,'Sales RAW DATA'!$D:$D,"B3")</f>
        <v>0.74070657202856871</v>
      </c>
      <c r="AH178" s="44">
        <f>IFERROR(SUMIFS('Sales RAW DATA'!$G:$G,'Sales RAW DATA'!$I:$I,Incentive_Calc!$A178,'Sales RAW DATA'!$D:$D,"B4",'Sales RAW DATA'!$E:$E,Incentive_Calc!AH$5)/SUMIFS('Sales RAW DATA'!$F:$F,'Sales RAW DATA'!$I:$I,Incentive_Calc!$A178,'Sales RAW DATA'!$D:$D,"B4",'Sales RAW DATA'!$E:$E,Incentive_Calc!AH$5),"")</f>
        <v>0.96182579564489112</v>
      </c>
      <c r="AI178" s="44">
        <f>IFERROR(SUMIFS('Sales RAW DATA'!$G:$G,'Sales RAW DATA'!$I:$I,Incentive_Calc!$A178,'Sales RAW DATA'!$D:$D,"B4",'Sales RAW DATA'!$E:$E,Incentive_Calc!AI$5)/SUMIFS('Sales RAW DATA'!$F:$F,'Sales RAW DATA'!$I:$I,Incentive_Calc!$A178,'Sales RAW DATA'!$D:$D,"B4",'Sales RAW DATA'!$E:$E,Incentive_Calc!AI$5),"")</f>
        <v>0.6008637170558514</v>
      </c>
      <c r="AJ178" s="44">
        <f>IFERROR(SUMIFS('Sales RAW DATA'!$G:$G,'Sales RAW DATA'!$I:$I,Incentive_Calc!$A178,'Sales RAW DATA'!$D:$D,"B4",'Sales RAW DATA'!$E:$E,Incentive_Calc!AJ$5)/SUMIFS('Sales RAW DATA'!$F:$F,'Sales RAW DATA'!$I:$I,Incentive_Calc!$A178,'Sales RAW DATA'!$D:$D,"B4",'Sales RAW DATA'!$E:$E,Incentive_Calc!AJ$5),"")</f>
        <v>0.51717052160904797</v>
      </c>
      <c r="AK178" s="44">
        <f>SUMIFS('Sales RAW DATA'!$G:$G,'Sales RAW DATA'!$I:$I,Incentive_Calc!$A178,'Sales RAW DATA'!$D:$D,"B4")/SUMIFS('Sales RAW DATA'!$F:$F,'Sales RAW DATA'!$I:$I,Incentive_Calc!$A178,'Sales RAW DATA'!$D:$D,"B4")</f>
        <v>0.69275046757669656</v>
      </c>
      <c r="AL178" s="44">
        <f>IFERROR(SUMIFS('Sales RAW DATA'!$G:$G,'Sales RAW DATA'!$I:$I,Incentive_Calc!$A178,'Sales RAW DATA'!$D:$D,"B5",'Sales RAW DATA'!$E:$E,Incentive_Calc!AL$5)/SUMIFS('Sales RAW DATA'!$F:$F,'Sales RAW DATA'!$I:$I,Incentive_Calc!$A178,'Sales RAW DATA'!$D:$D,"B5",'Sales RAW DATA'!$E:$E,Incentive_Calc!AL$5),"")</f>
        <v>1.1530668127053669</v>
      </c>
      <c r="AM178" s="44">
        <f>IFERROR(SUMIFS('Sales RAW DATA'!$G:$G,'Sales RAW DATA'!$I:$I,Incentive_Calc!$A178,'Sales RAW DATA'!$D:$D,"B5",'Sales RAW DATA'!$E:$E,Incentive_Calc!AM$5)/SUMIFS('Sales RAW DATA'!$F:$F,'Sales RAW DATA'!$I:$I,Incentive_Calc!$A178,'Sales RAW DATA'!$D:$D,"B5",'Sales RAW DATA'!$E:$E,Incentive_Calc!AM$5),"")</f>
        <v>1.209147268686396</v>
      </c>
      <c r="AN178" s="44">
        <f>IFERROR(SUMIFS('Sales RAW DATA'!$G:$G,'Sales RAW DATA'!$I:$I,Incentive_Calc!$A178,'Sales RAW DATA'!$D:$D,"B5",'Sales RAW DATA'!$E:$E,Incentive_Calc!AN$5)/SUMIFS('Sales RAW DATA'!$F:$F,'Sales RAW DATA'!$I:$I,Incentive_Calc!$A178,'Sales RAW DATA'!$D:$D,"B5",'Sales RAW DATA'!$E:$E,Incentive_Calc!AN$5),"")</f>
        <v>0.96609538002980622</v>
      </c>
      <c r="AO178" s="44">
        <f>SUMIFS('Sales RAW DATA'!$G:$G,'Sales RAW DATA'!$I:$I,Incentive_Calc!$A178,'Sales RAW DATA'!$D:$D,"B5")/SUMIFS('Sales RAW DATA'!$F:$F,'Sales RAW DATA'!$I:$I,Incentive_Calc!$A178,'Sales RAW DATA'!$D:$D,"B5")</f>
        <v>1.1058988660288849</v>
      </c>
      <c r="AP178" s="42">
        <f>SUM(SUMIFS('Sales RAW DATA'!$F$2:$F$22804,'Sales RAW DATA'!$I$2:$I$22804,Incentive_Calc!$A178,'Sales RAW DATA'!$D$2:$D$22804,"B1"),SUMIFS('Sales RAW DATA'!$F$2:$F$22804,'Sales RAW DATA'!$I$2:$I$22804,Incentive_Calc!$A178,'Sales RAW DATA'!$D$2:$D$22804,"B2"),SUMIFS('Sales RAW DATA'!$F$2:$F$22804,'Sales RAW DATA'!$I$2:$I$22804,Incentive_Calc!$A178,'Sales RAW DATA'!$D$2:$D$22804,"B3"),SUMIFS('Sales RAW DATA'!$F$2:$F$22804,'Sales RAW DATA'!$I$2:$I$22804,Incentive_Calc!$A178,'Sales RAW DATA'!$D$2:$D$22804,"B4"),SUMIFS('Sales RAW DATA'!$F$2:$F$22804,'Sales RAW DATA'!$I$2:$I$22804,Incentive_Calc!$A178,'Sales RAW DATA'!$D$2:$D$22804,"B5"))</f>
        <v>1310117</v>
      </c>
      <c r="AQ178" s="42">
        <f>SUM(SUMIFS('Sales RAW DATA'!$G$2:$G$22804,'Sales RAW DATA'!$I$2:$I$22804,Incentive_Calc!$A178,'Sales RAW DATA'!$D$2:$D$22804,"B1"),SUMIFS('Sales RAW DATA'!$G$2:$G$22804,'Sales RAW DATA'!$I$2:$I$22804,Incentive_Calc!$A178,'Sales RAW DATA'!$D$2:$D$22804,"B2"),SUMIFS('Sales RAW DATA'!$G$2:$G$22804,'Sales RAW DATA'!$I$2:$I$22804,Incentive_Calc!$A178,'Sales RAW DATA'!$D$2:$D$22804,"B3"),SUMIFS('Sales RAW DATA'!$G$2:$G$22804,'Sales RAW DATA'!$I$2:$I$22804,Incentive_Calc!$A178,'Sales RAW DATA'!$D$2:$D$22804,"B4"),SUMIFS('Sales RAW DATA'!$G$2:$G$22804,'Sales RAW DATA'!$I$2:$I$22804,Incentive_Calc!$A178,'Sales RAW DATA'!$D$2:$D$22804,"B5"))</f>
        <v>1063653</v>
      </c>
      <c r="AR178" s="45">
        <f t="shared" si="46"/>
        <v>81.187634386852466</v>
      </c>
      <c r="AS178" s="45">
        <f t="shared" si="47"/>
        <v>81</v>
      </c>
      <c r="AT178" s="46">
        <v>0.95</v>
      </c>
      <c r="AU178" s="46">
        <v>0.76</v>
      </c>
      <c r="AV178" s="43" t="str">
        <f t="shared" si="33"/>
        <v>Yes</v>
      </c>
      <c r="AW178" s="43" t="str">
        <f t="shared" si="34"/>
        <v>No</v>
      </c>
      <c r="AX178" s="43" t="str">
        <f t="shared" si="35"/>
        <v>No</v>
      </c>
      <c r="AY178" s="43" t="str">
        <f t="shared" si="48"/>
        <v>Yes</v>
      </c>
    </row>
    <row r="179" spans="1:51" x14ac:dyDescent="0.35">
      <c r="A179" s="21" t="s">
        <v>1053</v>
      </c>
      <c r="B179" s="21" t="s">
        <v>579</v>
      </c>
      <c r="C179" s="21" t="str">
        <f>_xlfn.XLOOKUP($A179,'Employee List'!$E:$E,'Employee List'!$D:$D,0)</f>
        <v>SF</v>
      </c>
      <c r="D179" s="42" t="str" cm="1">
        <f t="array" ref="D179">IFERROR(IF($G179="Yes",INDEX('Payment Plan'!$D$6:$D$42,MATCH(1,(Incentive_Calc!$C179='Payment Plan'!$B$6:$B$42)*(Incentive_Calc!$U179='Payment Plan'!$C$6:$C$42),0)),""),"")</f>
        <v/>
      </c>
      <c r="E179" s="42" t="str" cm="1">
        <f t="array" ref="E179">IFERROR(IF($H179="Yes",INDEX('Payment Plan'!$D$6:$D$42,MATCH(1,(Incentive_Calc!$C179='Payment Plan'!$B$6:$B$42)*(Incentive_Calc!$AS179='Payment Plan'!$C$6:$C$42),0)),""),"")</f>
        <v/>
      </c>
      <c r="F179" s="42">
        <f t="shared" si="36"/>
        <v>0</v>
      </c>
      <c r="G179" s="43" t="str">
        <f t="shared" si="37"/>
        <v>No</v>
      </c>
      <c r="H179" s="21" t="str">
        <f t="shared" si="38"/>
        <v>No</v>
      </c>
      <c r="I179" s="42">
        <f>IFERROR(SUMIFS('Sales RAW DATA'!$F$2:$F$30000,'Sales RAW DATA'!$I$2:$I$30000,Incentive_Calc!$A179,'Sales RAW DATA'!$E$2:$E$30000,Incentive_Calc!I$5),"")</f>
        <v>886966</v>
      </c>
      <c r="J179" s="42">
        <f>IFERROR(SUMIFS('Sales RAW DATA'!$F$2:$F$30000,'Sales RAW DATA'!$I$2:$I$30000,Incentive_Calc!$A179,'Sales RAW DATA'!$E$2:$E$30000,Incentive_Calc!J$5),"")</f>
        <v>891940</v>
      </c>
      <c r="K179" s="42">
        <f>IFERROR(SUMIFS('Sales RAW DATA'!$F$2:$F$30000,'Sales RAW DATA'!$I$2:$I$30000,Incentive_Calc!$A179,'Sales RAW DATA'!$E$2:$E$30000,Incentive_Calc!K$5),"")</f>
        <v>893341</v>
      </c>
      <c r="L179" s="42">
        <f t="shared" si="39"/>
        <v>2672247</v>
      </c>
      <c r="M179" s="42">
        <f>IFERROR(SUMIFS('Sales RAW DATA'!$G$2:$G$30000,'Sales RAW DATA'!$I$2:$I$30000,Incentive_Calc!$A179,'Sales RAW DATA'!$E$2:$E$30000,Incentive_Calc!M$5),"")</f>
        <v>822430</v>
      </c>
      <c r="N179" s="42">
        <f>IFERROR(SUMIFS('Sales RAW DATA'!$G$2:$G$30000,'Sales RAW DATA'!$I$2:$I$30000,Incentive_Calc!$A179,'Sales RAW DATA'!$E$2:$E$30000,Incentive_Calc!N$5),"")</f>
        <v>733499</v>
      </c>
      <c r="O179" s="42">
        <f>IFERROR(SUMIFS('Sales RAW DATA'!$G$2:$G$30000,'Sales RAW DATA'!$I$2:$I$30000,Incentive_Calc!$A179,'Sales RAW DATA'!$E$2:$E$30000,Incentive_Calc!O$5),"")</f>
        <v>536771</v>
      </c>
      <c r="P179" s="42">
        <f t="shared" si="40"/>
        <v>2092700</v>
      </c>
      <c r="Q179" s="44">
        <f t="shared" si="41"/>
        <v>0.9272396010670082</v>
      </c>
      <c r="R179" s="44">
        <f t="shared" si="42"/>
        <v>0.82236361190214591</v>
      </c>
      <c r="S179" s="44">
        <f t="shared" si="43"/>
        <v>0.60085790308516007</v>
      </c>
      <c r="T179" s="45">
        <f t="shared" si="44"/>
        <v>78.312371573436138</v>
      </c>
      <c r="U179" s="45">
        <f t="shared" si="45"/>
        <v>78</v>
      </c>
      <c r="V179" s="44">
        <f>IFERROR(SUMIFS('Sales RAW DATA'!$G:$G,'Sales RAW DATA'!$I:$I,Incentive_Calc!$A179,'Sales RAW DATA'!$D:$D,"B1",'Sales RAW DATA'!$E:$E,Incentive_Calc!V$5)/SUMIFS('Sales RAW DATA'!$F:$F,'Sales RAW DATA'!$I:$I,Incentive_Calc!$A179,'Sales RAW DATA'!$D:$D,"B1",'Sales RAW DATA'!$E:$E,Incentive_Calc!V$5),"")</f>
        <v>0.8353209864696286</v>
      </c>
      <c r="W179" s="44">
        <f>IFERROR(SUMIFS('Sales RAW DATA'!$G:$G,'Sales RAW DATA'!$I:$I,Incentive_Calc!$A179,'Sales RAW DATA'!$D:$D,"B1",'Sales RAW DATA'!$E:$E,Incentive_Calc!W$5)/SUMIFS('Sales RAW DATA'!$F:$F,'Sales RAW DATA'!$I:$I,Incentive_Calc!$A179,'Sales RAW DATA'!$D:$D,"B1",'Sales RAW DATA'!$E:$E,Incentive_Calc!W$5),"")</f>
        <v>0.78028247874706247</v>
      </c>
      <c r="X179" s="44">
        <f>IFERROR(SUMIFS('Sales RAW DATA'!$G:$G,'Sales RAW DATA'!$I:$I,Incentive_Calc!$A179,'Sales RAW DATA'!$D:$D,"B1",'Sales RAW DATA'!$E:$E,Incentive_Calc!X$5)/SUMIFS('Sales RAW DATA'!$F:$F,'Sales RAW DATA'!$I:$I,Incentive_Calc!$A179,'Sales RAW DATA'!$D:$D,"B1",'Sales RAW DATA'!$E:$E,Incentive_Calc!X$5),"")</f>
        <v>0.60280835536969846</v>
      </c>
      <c r="Y179" s="44">
        <f>SUMIFS('Sales RAW DATA'!$G:$G,'Sales RAW DATA'!$I:$I,Incentive_Calc!$A179,'Sales RAW DATA'!$D:$D,"B1")/SUMIFS('Sales RAW DATA'!$F:$F,'Sales RAW DATA'!$I:$I,Incentive_Calc!$A179,'Sales RAW DATA'!$D:$D,"B1")</f>
        <v>0.74209289072517448</v>
      </c>
      <c r="Z179" s="44">
        <f>IFERROR(SUMIFS('Sales RAW DATA'!$G:$G,'Sales RAW DATA'!$I:$I,Incentive_Calc!$A179,'Sales RAW DATA'!$D:$D,"B2",'Sales RAW DATA'!$E:$E,Incentive_Calc!Z$5)/SUMIFS('Sales RAW DATA'!$F:$F,'Sales RAW DATA'!$I:$I,Incentive_Calc!$A179,'Sales RAW DATA'!$D:$D,"B2",'Sales RAW DATA'!$E:$E,Incentive_Calc!Z$5),"")</f>
        <v>1.2263753028807323</v>
      </c>
      <c r="AA179" s="44">
        <f>IFERROR(SUMIFS('Sales RAW DATA'!$G:$G,'Sales RAW DATA'!$I:$I,Incentive_Calc!$A179,'Sales RAW DATA'!$D:$D,"B2",'Sales RAW DATA'!$E:$E,Incentive_Calc!AA$5)/SUMIFS('Sales RAW DATA'!$F:$F,'Sales RAW DATA'!$I:$I,Incentive_Calc!$A179,'Sales RAW DATA'!$D:$D,"B2",'Sales RAW DATA'!$E:$E,Incentive_Calc!AA$5),"")</f>
        <v>1.3975660083378953</v>
      </c>
      <c r="AB179" s="44">
        <f>IFERROR(SUMIFS('Sales RAW DATA'!$G:$G,'Sales RAW DATA'!$I:$I,Incentive_Calc!$A179,'Sales RAW DATA'!$D:$D,"B2",'Sales RAW DATA'!$E:$E,Incentive_Calc!AB$5)/SUMIFS('Sales RAW DATA'!$F:$F,'Sales RAW DATA'!$I:$I,Incentive_Calc!$A179,'Sales RAW DATA'!$D:$D,"B2",'Sales RAW DATA'!$E:$E,Incentive_Calc!AB$5),"")</f>
        <v>1.0538365085143389</v>
      </c>
      <c r="AC179" s="44">
        <f>SUMIFS('Sales RAW DATA'!$G:$G,'Sales RAW DATA'!$I:$I,Incentive_Calc!$A179,'Sales RAW DATA'!$D:$D,"B2")/SUMIFS('Sales RAW DATA'!$F:$F,'Sales RAW DATA'!$I:$I,Incentive_Calc!$A179,'Sales RAW DATA'!$D:$D,"B2")</f>
        <v>1.2235428797557804</v>
      </c>
      <c r="AD179" s="44">
        <f>IFERROR(SUMIFS('Sales RAW DATA'!$G:$G,'Sales RAW DATA'!$I:$I,Incentive_Calc!$A179,'Sales RAW DATA'!$D:$D,"B3",'Sales RAW DATA'!$E:$E,Incentive_Calc!AD$5)/SUMIFS('Sales RAW DATA'!$F:$F,'Sales RAW DATA'!$I:$I,Incentive_Calc!$A179,'Sales RAW DATA'!$D:$D,"B3",'Sales RAW DATA'!$E:$E,Incentive_Calc!AD$5),"")</f>
        <v>0.66213917113933096</v>
      </c>
      <c r="AE179" s="44">
        <f>IFERROR(SUMIFS('Sales RAW DATA'!$G:$G,'Sales RAW DATA'!$I:$I,Incentive_Calc!$A179,'Sales RAW DATA'!$D:$D,"B3",'Sales RAW DATA'!$E:$E,Incentive_Calc!AE$5)/SUMIFS('Sales RAW DATA'!$F:$F,'Sales RAW DATA'!$I:$I,Incentive_Calc!$A179,'Sales RAW DATA'!$D:$D,"B3",'Sales RAW DATA'!$E:$E,Incentive_Calc!AE$5),"")</f>
        <v>0.89595651344650007</v>
      </c>
      <c r="AF179" s="44">
        <f>IFERROR(SUMIFS('Sales RAW DATA'!$G:$G,'Sales RAW DATA'!$I:$I,Incentive_Calc!$A179,'Sales RAW DATA'!$D:$D,"B3",'Sales RAW DATA'!$E:$E,Incentive_Calc!AF$5)/SUMIFS('Sales RAW DATA'!$F:$F,'Sales RAW DATA'!$I:$I,Incentive_Calc!$A179,'Sales RAW DATA'!$D:$D,"B3",'Sales RAW DATA'!$E:$E,Incentive_Calc!AF$5),"")</f>
        <v>0.78260796561219692</v>
      </c>
      <c r="AG179" s="44">
        <f>SUMIFS('Sales RAW DATA'!$G:$G,'Sales RAW DATA'!$I:$I,Incentive_Calc!$A179,'Sales RAW DATA'!$D:$D,"B3")/SUMIFS('Sales RAW DATA'!$F:$F,'Sales RAW DATA'!$I:$I,Incentive_Calc!$A179,'Sales RAW DATA'!$D:$D,"B3")</f>
        <v>0.77979107576908757</v>
      </c>
      <c r="AH179" s="44">
        <f>IFERROR(SUMIFS('Sales RAW DATA'!$G:$G,'Sales RAW DATA'!$I:$I,Incentive_Calc!$A179,'Sales RAW DATA'!$D:$D,"B4",'Sales RAW DATA'!$E:$E,Incentive_Calc!AH$5)/SUMIFS('Sales RAW DATA'!$F:$F,'Sales RAW DATA'!$I:$I,Incentive_Calc!$A179,'Sales RAW DATA'!$D:$D,"B4",'Sales RAW DATA'!$E:$E,Incentive_Calc!AH$5),"")</f>
        <v>1.1588129930074749</v>
      </c>
      <c r="AI179" s="44">
        <f>IFERROR(SUMIFS('Sales RAW DATA'!$G:$G,'Sales RAW DATA'!$I:$I,Incentive_Calc!$A179,'Sales RAW DATA'!$D:$D,"B4",'Sales RAW DATA'!$E:$E,Incentive_Calc!AI$5)/SUMIFS('Sales RAW DATA'!$F:$F,'Sales RAW DATA'!$I:$I,Incentive_Calc!$A179,'Sales RAW DATA'!$D:$D,"B4",'Sales RAW DATA'!$E:$E,Incentive_Calc!AI$5),"")</f>
        <v>1.0459295020170625</v>
      </c>
      <c r="AJ179" s="44">
        <f>IFERROR(SUMIFS('Sales RAW DATA'!$G:$G,'Sales RAW DATA'!$I:$I,Incentive_Calc!$A179,'Sales RAW DATA'!$D:$D,"B4",'Sales RAW DATA'!$E:$E,Incentive_Calc!AJ$5)/SUMIFS('Sales RAW DATA'!$F:$F,'Sales RAW DATA'!$I:$I,Incentive_Calc!$A179,'Sales RAW DATA'!$D:$D,"B4",'Sales RAW DATA'!$E:$E,Incentive_Calc!AJ$5),"")</f>
        <v>0.28184372704920652</v>
      </c>
      <c r="AK179" s="44">
        <f>SUMIFS('Sales RAW DATA'!$G:$G,'Sales RAW DATA'!$I:$I,Incentive_Calc!$A179,'Sales RAW DATA'!$D:$D,"B4")/SUMIFS('Sales RAW DATA'!$F:$F,'Sales RAW DATA'!$I:$I,Incentive_Calc!$A179,'Sales RAW DATA'!$D:$D,"B4")</f>
        <v>0.81796003973948561</v>
      </c>
      <c r="AL179" s="44">
        <f>IFERROR(SUMIFS('Sales RAW DATA'!$G:$G,'Sales RAW DATA'!$I:$I,Incentive_Calc!$A179,'Sales RAW DATA'!$D:$D,"B5",'Sales RAW DATA'!$E:$E,Incentive_Calc!AL$5)/SUMIFS('Sales RAW DATA'!$F:$F,'Sales RAW DATA'!$I:$I,Incentive_Calc!$A179,'Sales RAW DATA'!$D:$D,"B5",'Sales RAW DATA'!$E:$E,Incentive_Calc!AL$5),"")</f>
        <v>0.93493915020844742</v>
      </c>
      <c r="AM179" s="44">
        <f>IFERROR(SUMIFS('Sales RAW DATA'!$G:$G,'Sales RAW DATA'!$I:$I,Incentive_Calc!$A179,'Sales RAW DATA'!$D:$D,"B5",'Sales RAW DATA'!$E:$E,Incentive_Calc!AM$5)/SUMIFS('Sales RAW DATA'!$F:$F,'Sales RAW DATA'!$I:$I,Incentive_Calc!$A179,'Sales RAW DATA'!$D:$D,"B5",'Sales RAW DATA'!$E:$E,Incentive_Calc!AM$5),"")</f>
        <v>0.69088550113525782</v>
      </c>
      <c r="AN179" s="44">
        <f>IFERROR(SUMIFS('Sales RAW DATA'!$G:$G,'Sales RAW DATA'!$I:$I,Incentive_Calc!$A179,'Sales RAW DATA'!$D:$D,"B5",'Sales RAW DATA'!$E:$E,Incentive_Calc!AN$5)/SUMIFS('Sales RAW DATA'!$F:$F,'Sales RAW DATA'!$I:$I,Incentive_Calc!$A179,'Sales RAW DATA'!$D:$D,"B5",'Sales RAW DATA'!$E:$E,Incentive_Calc!AN$5),"")</f>
        <v>0.67701963308657864</v>
      </c>
      <c r="AO179" s="44">
        <f>SUMIFS('Sales RAW DATA'!$G:$G,'Sales RAW DATA'!$I:$I,Incentive_Calc!$A179,'Sales RAW DATA'!$D:$D,"B5")/SUMIFS('Sales RAW DATA'!$F:$F,'Sales RAW DATA'!$I:$I,Incentive_Calc!$A179,'Sales RAW DATA'!$D:$D,"B5")</f>
        <v>0.76528314247887863</v>
      </c>
      <c r="AP179" s="42">
        <f>SUM(SUMIFS('Sales RAW DATA'!$F$2:$F$22804,'Sales RAW DATA'!$I$2:$I$22804,Incentive_Calc!$A179,'Sales RAW DATA'!$D$2:$D$22804,"B1"),SUMIFS('Sales RAW DATA'!$F$2:$F$22804,'Sales RAW DATA'!$I$2:$I$22804,Incentive_Calc!$A179,'Sales RAW DATA'!$D$2:$D$22804,"B2"),SUMIFS('Sales RAW DATA'!$F$2:$F$22804,'Sales RAW DATA'!$I$2:$I$22804,Incentive_Calc!$A179,'Sales RAW DATA'!$D$2:$D$22804,"B3"),SUMIFS('Sales RAW DATA'!$F$2:$F$22804,'Sales RAW DATA'!$I$2:$I$22804,Incentive_Calc!$A179,'Sales RAW DATA'!$D$2:$D$22804,"B4"),SUMIFS('Sales RAW DATA'!$F$2:$F$22804,'Sales RAW DATA'!$I$2:$I$22804,Incentive_Calc!$A179,'Sales RAW DATA'!$D$2:$D$22804,"B5"))</f>
        <v>1413614</v>
      </c>
      <c r="AQ179" s="42">
        <f>SUM(SUMIFS('Sales RAW DATA'!$G$2:$G$22804,'Sales RAW DATA'!$I$2:$I$22804,Incentive_Calc!$A179,'Sales RAW DATA'!$D$2:$D$22804,"B1"),SUMIFS('Sales RAW DATA'!$G$2:$G$22804,'Sales RAW DATA'!$I$2:$I$22804,Incentive_Calc!$A179,'Sales RAW DATA'!$D$2:$D$22804,"B2"),SUMIFS('Sales RAW DATA'!$G$2:$G$22804,'Sales RAW DATA'!$I$2:$I$22804,Incentive_Calc!$A179,'Sales RAW DATA'!$D$2:$D$22804,"B3"),SUMIFS('Sales RAW DATA'!$G$2:$G$22804,'Sales RAW DATA'!$I$2:$I$22804,Incentive_Calc!$A179,'Sales RAW DATA'!$D$2:$D$22804,"B4"),SUMIFS('Sales RAW DATA'!$G$2:$G$22804,'Sales RAW DATA'!$I$2:$I$22804,Incentive_Calc!$A179,'Sales RAW DATA'!$D$2:$D$22804,"B5"))</f>
        <v>1110997</v>
      </c>
      <c r="AR179" s="45">
        <f t="shared" si="46"/>
        <v>78.592670983733896</v>
      </c>
      <c r="AS179" s="45">
        <f t="shared" si="47"/>
        <v>78</v>
      </c>
      <c r="AT179" s="46">
        <v>0.96</v>
      </c>
      <c r="AU179" s="46">
        <v>0.98</v>
      </c>
      <c r="AV179" s="43" t="str">
        <f t="shared" si="33"/>
        <v>Yes</v>
      </c>
      <c r="AW179" s="43" t="str">
        <f t="shared" si="34"/>
        <v>Yes</v>
      </c>
      <c r="AX179" s="43" t="str">
        <f t="shared" si="35"/>
        <v>No</v>
      </c>
      <c r="AY179" s="43" t="str">
        <f t="shared" si="48"/>
        <v>Yes</v>
      </c>
    </row>
    <row r="180" spans="1:51" x14ac:dyDescent="0.35">
      <c r="A180" s="21" t="s">
        <v>1054</v>
      </c>
      <c r="B180" s="21" t="s">
        <v>580</v>
      </c>
      <c r="C180" s="21" t="str">
        <f>_xlfn.XLOOKUP($A180,'Employee List'!$E:$E,'Employee List'!$D:$D,0)</f>
        <v>SF</v>
      </c>
      <c r="D180" s="42" t="str" cm="1">
        <f t="array" ref="D180">IFERROR(IF($G180="Yes",INDEX('Payment Plan'!$D$6:$D$42,MATCH(1,(Incentive_Calc!$C180='Payment Plan'!$B$6:$B$42)*(Incentive_Calc!$U180='Payment Plan'!$C$6:$C$42),0)),""),"")</f>
        <v/>
      </c>
      <c r="E180" s="42" t="str" cm="1">
        <f t="array" ref="E180">IFERROR(IF($H180="Yes",INDEX('Payment Plan'!$D$6:$D$42,MATCH(1,(Incentive_Calc!$C180='Payment Plan'!$B$6:$B$42)*(Incentive_Calc!$AS180='Payment Plan'!$C$6:$C$42),0)),""),"")</f>
        <v/>
      </c>
      <c r="F180" s="42">
        <f t="shared" si="36"/>
        <v>0</v>
      </c>
      <c r="G180" s="43" t="str">
        <f t="shared" si="37"/>
        <v>No</v>
      </c>
      <c r="H180" s="21" t="str">
        <f t="shared" si="38"/>
        <v>No</v>
      </c>
      <c r="I180" s="42">
        <f>IFERROR(SUMIFS('Sales RAW DATA'!$F$2:$F$30000,'Sales RAW DATA'!$I$2:$I$30000,Incentive_Calc!$A180,'Sales RAW DATA'!$E$2:$E$30000,Incentive_Calc!I$5),"")</f>
        <v>773002</v>
      </c>
      <c r="J180" s="42">
        <f>IFERROR(SUMIFS('Sales RAW DATA'!$F$2:$F$30000,'Sales RAW DATA'!$I$2:$I$30000,Incentive_Calc!$A180,'Sales RAW DATA'!$E$2:$E$30000,Incentive_Calc!J$5),"")</f>
        <v>782294</v>
      </c>
      <c r="K180" s="42">
        <f>IFERROR(SUMIFS('Sales RAW DATA'!$F$2:$F$30000,'Sales RAW DATA'!$I$2:$I$30000,Incentive_Calc!$A180,'Sales RAW DATA'!$E$2:$E$30000,Incentive_Calc!K$5),"")</f>
        <v>792139</v>
      </c>
      <c r="L180" s="42">
        <f t="shared" si="39"/>
        <v>2347435</v>
      </c>
      <c r="M180" s="42">
        <f>IFERROR(SUMIFS('Sales RAW DATA'!$G$2:$G$30000,'Sales RAW DATA'!$I$2:$I$30000,Incentive_Calc!$A180,'Sales RAW DATA'!$E$2:$E$30000,Incentive_Calc!M$5),"")</f>
        <v>733440</v>
      </c>
      <c r="N180" s="42">
        <f>IFERROR(SUMIFS('Sales RAW DATA'!$G$2:$G$30000,'Sales RAW DATA'!$I$2:$I$30000,Incentive_Calc!$A180,'Sales RAW DATA'!$E$2:$E$30000,Incentive_Calc!N$5),"")</f>
        <v>611753</v>
      </c>
      <c r="O180" s="42">
        <f>IFERROR(SUMIFS('Sales RAW DATA'!$G$2:$G$30000,'Sales RAW DATA'!$I$2:$I$30000,Incentive_Calc!$A180,'Sales RAW DATA'!$E$2:$E$30000,Incentive_Calc!O$5),"")</f>
        <v>479833</v>
      </c>
      <c r="P180" s="42">
        <f t="shared" si="40"/>
        <v>1825026</v>
      </c>
      <c r="Q180" s="44">
        <f t="shared" si="41"/>
        <v>0.94882031353088347</v>
      </c>
      <c r="R180" s="44">
        <f t="shared" si="42"/>
        <v>0.78199883931105185</v>
      </c>
      <c r="S180" s="44">
        <f t="shared" si="43"/>
        <v>0.60574343644234152</v>
      </c>
      <c r="T180" s="45">
        <f t="shared" si="44"/>
        <v>77.745539280107863</v>
      </c>
      <c r="U180" s="45">
        <f t="shared" si="45"/>
        <v>77</v>
      </c>
      <c r="V180" s="44">
        <f>IFERROR(SUMIFS('Sales RAW DATA'!$G:$G,'Sales RAW DATA'!$I:$I,Incentive_Calc!$A180,'Sales RAW DATA'!$D:$D,"B1",'Sales RAW DATA'!$E:$E,Incentive_Calc!V$5)/SUMIFS('Sales RAW DATA'!$F:$F,'Sales RAW DATA'!$I:$I,Incentive_Calc!$A180,'Sales RAW DATA'!$D:$D,"B1",'Sales RAW DATA'!$E:$E,Incentive_Calc!V$5),"")</f>
        <v>1.1582329714609512</v>
      </c>
      <c r="W180" s="44">
        <f>IFERROR(SUMIFS('Sales RAW DATA'!$G:$G,'Sales RAW DATA'!$I:$I,Incentive_Calc!$A180,'Sales RAW DATA'!$D:$D,"B1",'Sales RAW DATA'!$E:$E,Incentive_Calc!W$5)/SUMIFS('Sales RAW DATA'!$F:$F,'Sales RAW DATA'!$I:$I,Incentive_Calc!$A180,'Sales RAW DATA'!$D:$D,"B1",'Sales RAW DATA'!$E:$E,Incentive_Calc!W$5),"")</f>
        <v>0.81012646739845628</v>
      </c>
      <c r="X180" s="44">
        <f>IFERROR(SUMIFS('Sales RAW DATA'!$G:$G,'Sales RAW DATA'!$I:$I,Incentive_Calc!$A180,'Sales RAW DATA'!$D:$D,"B1",'Sales RAW DATA'!$E:$E,Incentive_Calc!X$5)/SUMIFS('Sales RAW DATA'!$F:$F,'Sales RAW DATA'!$I:$I,Incentive_Calc!$A180,'Sales RAW DATA'!$D:$D,"B1",'Sales RAW DATA'!$E:$E,Incentive_Calc!X$5),"")</f>
        <v>0.6085903209257254</v>
      </c>
      <c r="Y180" s="44">
        <f>SUMIFS('Sales RAW DATA'!$G:$G,'Sales RAW DATA'!$I:$I,Incentive_Calc!$A180,'Sales RAW DATA'!$D:$D,"B1")/SUMIFS('Sales RAW DATA'!$F:$F,'Sales RAW DATA'!$I:$I,Incentive_Calc!$A180,'Sales RAW DATA'!$D:$D,"B1")</f>
        <v>0.86367261588577748</v>
      </c>
      <c r="Z180" s="44">
        <f>IFERROR(SUMIFS('Sales RAW DATA'!$G:$G,'Sales RAW DATA'!$I:$I,Incentive_Calc!$A180,'Sales RAW DATA'!$D:$D,"B2",'Sales RAW DATA'!$E:$E,Incentive_Calc!Z$5)/SUMIFS('Sales RAW DATA'!$F:$F,'Sales RAW DATA'!$I:$I,Incentive_Calc!$A180,'Sales RAW DATA'!$D:$D,"B2",'Sales RAW DATA'!$E:$E,Incentive_Calc!Z$5),"")</f>
        <v>1.1627021883920077</v>
      </c>
      <c r="AA180" s="44">
        <f>IFERROR(SUMIFS('Sales RAW DATA'!$G:$G,'Sales RAW DATA'!$I:$I,Incentive_Calc!$A180,'Sales RAW DATA'!$D:$D,"B2",'Sales RAW DATA'!$E:$E,Incentive_Calc!AA$5)/SUMIFS('Sales RAW DATA'!$F:$F,'Sales RAW DATA'!$I:$I,Incentive_Calc!$A180,'Sales RAW DATA'!$D:$D,"B2",'Sales RAW DATA'!$E:$E,Incentive_Calc!AA$5),"")</f>
        <v>0.73907382246376807</v>
      </c>
      <c r="AB180" s="44">
        <f>IFERROR(SUMIFS('Sales RAW DATA'!$G:$G,'Sales RAW DATA'!$I:$I,Incentive_Calc!$A180,'Sales RAW DATA'!$D:$D,"B2",'Sales RAW DATA'!$E:$E,Incentive_Calc!AB$5)/SUMIFS('Sales RAW DATA'!$F:$F,'Sales RAW DATA'!$I:$I,Incentive_Calc!$A180,'Sales RAW DATA'!$D:$D,"B2",'Sales RAW DATA'!$E:$E,Incentive_Calc!AB$5),"")</f>
        <v>0.43801373719175768</v>
      </c>
      <c r="AC180" s="44">
        <f>SUMIFS('Sales RAW DATA'!$G:$G,'Sales RAW DATA'!$I:$I,Incentive_Calc!$A180,'Sales RAW DATA'!$D:$D,"B2")/SUMIFS('Sales RAW DATA'!$F:$F,'Sales RAW DATA'!$I:$I,Incentive_Calc!$A180,'Sales RAW DATA'!$D:$D,"B2")</f>
        <v>0.76507589224668404</v>
      </c>
      <c r="AD180" s="44">
        <f>IFERROR(SUMIFS('Sales RAW DATA'!$G:$G,'Sales RAW DATA'!$I:$I,Incentive_Calc!$A180,'Sales RAW DATA'!$D:$D,"B3",'Sales RAW DATA'!$E:$E,Incentive_Calc!AD$5)/SUMIFS('Sales RAW DATA'!$F:$F,'Sales RAW DATA'!$I:$I,Incentive_Calc!$A180,'Sales RAW DATA'!$D:$D,"B3",'Sales RAW DATA'!$E:$E,Incentive_Calc!AD$5),"")</f>
        <v>0.92576672381378322</v>
      </c>
      <c r="AE180" s="44">
        <f>IFERROR(SUMIFS('Sales RAW DATA'!$G:$G,'Sales RAW DATA'!$I:$I,Incentive_Calc!$A180,'Sales RAW DATA'!$D:$D,"B3",'Sales RAW DATA'!$E:$E,Incentive_Calc!AE$5)/SUMIFS('Sales RAW DATA'!$F:$F,'Sales RAW DATA'!$I:$I,Incentive_Calc!$A180,'Sales RAW DATA'!$D:$D,"B3",'Sales RAW DATA'!$E:$E,Incentive_Calc!AE$5),"")</f>
        <v>0.74555651710824122</v>
      </c>
      <c r="AF180" s="44">
        <f>IFERROR(SUMIFS('Sales RAW DATA'!$G:$G,'Sales RAW DATA'!$I:$I,Incentive_Calc!$A180,'Sales RAW DATA'!$D:$D,"B3",'Sales RAW DATA'!$E:$E,Incentive_Calc!AF$5)/SUMIFS('Sales RAW DATA'!$F:$F,'Sales RAW DATA'!$I:$I,Incentive_Calc!$A180,'Sales RAW DATA'!$D:$D,"B3",'Sales RAW DATA'!$E:$E,Incentive_Calc!AF$5),"")</f>
        <v>0.68406639703404115</v>
      </c>
      <c r="AG180" s="44">
        <f>SUMIFS('Sales RAW DATA'!$G:$G,'Sales RAW DATA'!$I:$I,Incentive_Calc!$A180,'Sales RAW DATA'!$D:$D,"B3")/SUMIFS('Sales RAW DATA'!$F:$F,'Sales RAW DATA'!$I:$I,Incentive_Calc!$A180,'Sales RAW DATA'!$D:$D,"B3")</f>
        <v>0.77947372128149672</v>
      </c>
      <c r="AH180" s="44">
        <f>IFERROR(SUMIFS('Sales RAW DATA'!$G:$G,'Sales RAW DATA'!$I:$I,Incentive_Calc!$A180,'Sales RAW DATA'!$D:$D,"B4",'Sales RAW DATA'!$E:$E,Incentive_Calc!AH$5)/SUMIFS('Sales RAW DATA'!$F:$F,'Sales RAW DATA'!$I:$I,Incentive_Calc!$A180,'Sales RAW DATA'!$D:$D,"B4",'Sales RAW DATA'!$E:$E,Incentive_Calc!AH$5),"")</f>
        <v>0.6462867664416222</v>
      </c>
      <c r="AI180" s="44">
        <f>IFERROR(SUMIFS('Sales RAW DATA'!$G:$G,'Sales RAW DATA'!$I:$I,Incentive_Calc!$A180,'Sales RAW DATA'!$D:$D,"B4",'Sales RAW DATA'!$E:$E,Incentive_Calc!AI$5)/SUMIFS('Sales RAW DATA'!$F:$F,'Sales RAW DATA'!$I:$I,Incentive_Calc!$A180,'Sales RAW DATA'!$D:$D,"B4",'Sales RAW DATA'!$E:$E,Incentive_Calc!AI$5),"")</f>
        <v>0.70273605774828274</v>
      </c>
      <c r="AJ180" s="44">
        <f>IFERROR(SUMIFS('Sales RAW DATA'!$G:$G,'Sales RAW DATA'!$I:$I,Incentive_Calc!$A180,'Sales RAW DATA'!$D:$D,"B4",'Sales RAW DATA'!$E:$E,Incentive_Calc!AJ$5)/SUMIFS('Sales RAW DATA'!$F:$F,'Sales RAW DATA'!$I:$I,Incentive_Calc!$A180,'Sales RAW DATA'!$D:$D,"B4",'Sales RAW DATA'!$E:$E,Incentive_Calc!AJ$5),"")</f>
        <v>0.30910348106052421</v>
      </c>
      <c r="AK180" s="44">
        <f>SUMIFS('Sales RAW DATA'!$G:$G,'Sales RAW DATA'!$I:$I,Incentive_Calc!$A180,'Sales RAW DATA'!$D:$D,"B4")/SUMIFS('Sales RAW DATA'!$F:$F,'Sales RAW DATA'!$I:$I,Incentive_Calc!$A180,'Sales RAW DATA'!$D:$D,"B4")</f>
        <v>0.5461219278646664</v>
      </c>
      <c r="AL180" s="44">
        <f>IFERROR(SUMIFS('Sales RAW DATA'!$G:$G,'Sales RAW DATA'!$I:$I,Incentive_Calc!$A180,'Sales RAW DATA'!$D:$D,"B5",'Sales RAW DATA'!$E:$E,Incentive_Calc!AL$5)/SUMIFS('Sales RAW DATA'!$F:$F,'Sales RAW DATA'!$I:$I,Incentive_Calc!$A180,'Sales RAW DATA'!$D:$D,"B5",'Sales RAW DATA'!$E:$E,Incentive_Calc!AL$5),"")</f>
        <v>1.3605321294784363</v>
      </c>
      <c r="AM180" s="44">
        <f>IFERROR(SUMIFS('Sales RAW DATA'!$G:$G,'Sales RAW DATA'!$I:$I,Incentive_Calc!$A180,'Sales RAW DATA'!$D:$D,"B5",'Sales RAW DATA'!$E:$E,Incentive_Calc!AM$5)/SUMIFS('Sales RAW DATA'!$F:$F,'Sales RAW DATA'!$I:$I,Incentive_Calc!$A180,'Sales RAW DATA'!$D:$D,"B5",'Sales RAW DATA'!$E:$E,Incentive_Calc!AM$5),"")</f>
        <v>0.95489231047094414</v>
      </c>
      <c r="AN180" s="44">
        <f>IFERROR(SUMIFS('Sales RAW DATA'!$G:$G,'Sales RAW DATA'!$I:$I,Incentive_Calc!$A180,'Sales RAW DATA'!$D:$D,"B5",'Sales RAW DATA'!$E:$E,Incentive_Calc!AN$5)/SUMIFS('Sales RAW DATA'!$F:$F,'Sales RAW DATA'!$I:$I,Incentive_Calc!$A180,'Sales RAW DATA'!$D:$D,"B5",'Sales RAW DATA'!$E:$E,Incentive_Calc!AN$5),"")</f>
        <v>0.65915505380137596</v>
      </c>
      <c r="AO180" s="44">
        <f>SUMIFS('Sales RAW DATA'!$G:$G,'Sales RAW DATA'!$I:$I,Incentive_Calc!$A180,'Sales RAW DATA'!$D:$D,"B5")/SUMIFS('Sales RAW DATA'!$F:$F,'Sales RAW DATA'!$I:$I,Incentive_Calc!$A180,'Sales RAW DATA'!$D:$D,"B5")</f>
        <v>0.981399954299642</v>
      </c>
      <c r="AP180" s="42">
        <f>SUM(SUMIFS('Sales RAW DATA'!$F$2:$F$22804,'Sales RAW DATA'!$I$2:$I$22804,Incentive_Calc!$A180,'Sales RAW DATA'!$D$2:$D$22804,"B1"),SUMIFS('Sales RAW DATA'!$F$2:$F$22804,'Sales RAW DATA'!$I$2:$I$22804,Incentive_Calc!$A180,'Sales RAW DATA'!$D$2:$D$22804,"B2"),SUMIFS('Sales RAW DATA'!$F$2:$F$22804,'Sales RAW DATA'!$I$2:$I$22804,Incentive_Calc!$A180,'Sales RAW DATA'!$D$2:$D$22804,"B3"),SUMIFS('Sales RAW DATA'!$F$2:$F$22804,'Sales RAW DATA'!$I$2:$I$22804,Incentive_Calc!$A180,'Sales RAW DATA'!$D$2:$D$22804,"B4"),SUMIFS('Sales RAW DATA'!$F$2:$F$22804,'Sales RAW DATA'!$I$2:$I$22804,Incentive_Calc!$A180,'Sales RAW DATA'!$D$2:$D$22804,"B5"))</f>
        <v>1285006</v>
      </c>
      <c r="AQ180" s="42">
        <f>SUM(SUMIFS('Sales RAW DATA'!$G$2:$G$22804,'Sales RAW DATA'!$I$2:$I$22804,Incentive_Calc!$A180,'Sales RAW DATA'!$D$2:$D$22804,"B1"),SUMIFS('Sales RAW DATA'!$G$2:$G$22804,'Sales RAW DATA'!$I$2:$I$22804,Incentive_Calc!$A180,'Sales RAW DATA'!$D$2:$D$22804,"B2"),SUMIFS('Sales RAW DATA'!$G$2:$G$22804,'Sales RAW DATA'!$I$2:$I$22804,Incentive_Calc!$A180,'Sales RAW DATA'!$D$2:$D$22804,"B3"),SUMIFS('Sales RAW DATA'!$G$2:$G$22804,'Sales RAW DATA'!$I$2:$I$22804,Incentive_Calc!$A180,'Sales RAW DATA'!$D$2:$D$22804,"B4"),SUMIFS('Sales RAW DATA'!$G$2:$G$22804,'Sales RAW DATA'!$I$2:$I$22804,Incentive_Calc!$A180,'Sales RAW DATA'!$D$2:$D$22804,"B5"))</f>
        <v>1038444</v>
      </c>
      <c r="AR180" s="45">
        <f t="shared" si="46"/>
        <v>80.812385311819554</v>
      </c>
      <c r="AS180" s="45">
        <f t="shared" si="47"/>
        <v>80</v>
      </c>
      <c r="AT180" s="46">
        <v>1.1100000000000001</v>
      </c>
      <c r="AU180" s="46">
        <v>0.78</v>
      </c>
      <c r="AV180" s="43" t="str">
        <f t="shared" si="33"/>
        <v>Yes</v>
      </c>
      <c r="AW180" s="43" t="str">
        <f t="shared" si="34"/>
        <v>No</v>
      </c>
      <c r="AX180" s="43" t="str">
        <f t="shared" si="35"/>
        <v>No</v>
      </c>
      <c r="AY180" s="43" t="str">
        <f t="shared" si="48"/>
        <v>Yes</v>
      </c>
    </row>
    <row r="181" spans="1:51" x14ac:dyDescent="0.35">
      <c r="A181" s="21" t="s">
        <v>1055</v>
      </c>
      <c r="B181" s="21" t="s">
        <v>581</v>
      </c>
      <c r="C181" s="21" t="str">
        <f>_xlfn.XLOOKUP($A181,'Employee List'!$E:$E,'Employee List'!$D:$D,0)</f>
        <v>SF</v>
      </c>
      <c r="D181" s="42" t="str" cm="1">
        <f t="array" ref="D181">IFERROR(IF($G181="Yes",INDEX('Payment Plan'!$D$6:$D$42,MATCH(1,(Incentive_Calc!$C181='Payment Plan'!$B$6:$B$42)*(Incentive_Calc!$U181='Payment Plan'!$C$6:$C$42),0)),""),"")</f>
        <v/>
      </c>
      <c r="E181" s="42" t="str" cm="1">
        <f t="array" ref="E181">IFERROR(IF($H181="Yes",INDEX('Payment Plan'!$D$6:$D$42,MATCH(1,(Incentive_Calc!$C181='Payment Plan'!$B$6:$B$42)*(Incentive_Calc!$AS181='Payment Plan'!$C$6:$C$42),0)),""),"")</f>
        <v/>
      </c>
      <c r="F181" s="42">
        <f t="shared" si="36"/>
        <v>0</v>
      </c>
      <c r="G181" s="43" t="str">
        <f t="shared" si="37"/>
        <v>No</v>
      </c>
      <c r="H181" s="21" t="str">
        <f t="shared" si="38"/>
        <v>No</v>
      </c>
      <c r="I181" s="42">
        <f>IFERROR(SUMIFS('Sales RAW DATA'!$F$2:$F$30000,'Sales RAW DATA'!$I$2:$I$30000,Incentive_Calc!$A181,'Sales RAW DATA'!$E$2:$E$30000,Incentive_Calc!I$5),"")</f>
        <v>537099</v>
      </c>
      <c r="J181" s="42">
        <f>IFERROR(SUMIFS('Sales RAW DATA'!$F$2:$F$30000,'Sales RAW DATA'!$I$2:$I$30000,Incentive_Calc!$A181,'Sales RAW DATA'!$E$2:$E$30000,Incentive_Calc!J$5),"")</f>
        <v>543716</v>
      </c>
      <c r="K181" s="42">
        <f>IFERROR(SUMIFS('Sales RAW DATA'!$F$2:$F$30000,'Sales RAW DATA'!$I$2:$I$30000,Incentive_Calc!$A181,'Sales RAW DATA'!$E$2:$E$30000,Incentive_Calc!K$5),"")</f>
        <v>559156</v>
      </c>
      <c r="L181" s="42">
        <f t="shared" si="39"/>
        <v>1639971</v>
      </c>
      <c r="M181" s="42">
        <f>IFERROR(SUMIFS('Sales RAW DATA'!$G$2:$G$30000,'Sales RAW DATA'!$I$2:$I$30000,Incentive_Calc!$A181,'Sales RAW DATA'!$E$2:$E$30000,Incentive_Calc!M$5),"")</f>
        <v>339566</v>
      </c>
      <c r="N181" s="42">
        <f>IFERROR(SUMIFS('Sales RAW DATA'!$G$2:$G$30000,'Sales RAW DATA'!$I$2:$I$30000,Incentive_Calc!$A181,'Sales RAW DATA'!$E$2:$E$30000,Incentive_Calc!N$5),"")</f>
        <v>425996</v>
      </c>
      <c r="O181" s="42">
        <f>IFERROR(SUMIFS('Sales RAW DATA'!$G$2:$G$30000,'Sales RAW DATA'!$I$2:$I$30000,Incentive_Calc!$A181,'Sales RAW DATA'!$E$2:$E$30000,Incentive_Calc!O$5),"")</f>
        <v>422485</v>
      </c>
      <c r="P181" s="42">
        <f t="shared" si="40"/>
        <v>1188047</v>
      </c>
      <c r="Q181" s="44">
        <f t="shared" si="41"/>
        <v>0.63222236496437345</v>
      </c>
      <c r="R181" s="44">
        <f t="shared" si="42"/>
        <v>0.78348991017369363</v>
      </c>
      <c r="S181" s="44">
        <f t="shared" si="43"/>
        <v>0.7555762613653435</v>
      </c>
      <c r="T181" s="45">
        <f t="shared" si="44"/>
        <v>72.443171251198962</v>
      </c>
      <c r="U181" s="45">
        <f t="shared" si="45"/>
        <v>72</v>
      </c>
      <c r="V181" s="44">
        <f>IFERROR(SUMIFS('Sales RAW DATA'!$G:$G,'Sales RAW DATA'!$I:$I,Incentive_Calc!$A181,'Sales RAW DATA'!$D:$D,"B1",'Sales RAW DATA'!$E:$E,Incentive_Calc!V$5)/SUMIFS('Sales RAW DATA'!$F:$F,'Sales RAW DATA'!$I:$I,Incentive_Calc!$A181,'Sales RAW DATA'!$D:$D,"B1",'Sales RAW DATA'!$E:$E,Incentive_Calc!V$5),"")</f>
        <v>0.64131007075420665</v>
      </c>
      <c r="W181" s="44">
        <f>IFERROR(SUMIFS('Sales RAW DATA'!$G:$G,'Sales RAW DATA'!$I:$I,Incentive_Calc!$A181,'Sales RAW DATA'!$D:$D,"B1",'Sales RAW DATA'!$E:$E,Incentive_Calc!W$5)/SUMIFS('Sales RAW DATA'!$F:$F,'Sales RAW DATA'!$I:$I,Incentive_Calc!$A181,'Sales RAW DATA'!$D:$D,"B1",'Sales RAW DATA'!$E:$E,Incentive_Calc!W$5),"")</f>
        <v>0.61491905539878211</v>
      </c>
      <c r="X181" s="44">
        <f>IFERROR(SUMIFS('Sales RAW DATA'!$G:$G,'Sales RAW DATA'!$I:$I,Incentive_Calc!$A181,'Sales RAW DATA'!$D:$D,"B1",'Sales RAW DATA'!$E:$E,Incentive_Calc!X$5)/SUMIFS('Sales RAW DATA'!$F:$F,'Sales RAW DATA'!$I:$I,Incentive_Calc!$A181,'Sales RAW DATA'!$D:$D,"B1",'Sales RAW DATA'!$E:$E,Incentive_Calc!X$5),"")</f>
        <v>0.45041268278424346</v>
      </c>
      <c r="Y181" s="44">
        <f>SUMIFS('Sales RAW DATA'!$G:$G,'Sales RAW DATA'!$I:$I,Incentive_Calc!$A181,'Sales RAW DATA'!$D:$D,"B1")/SUMIFS('Sales RAW DATA'!$F:$F,'Sales RAW DATA'!$I:$I,Incentive_Calc!$A181,'Sales RAW DATA'!$D:$D,"B1")</f>
        <v>0.57096491054072285</v>
      </c>
      <c r="Z181" s="44">
        <f>IFERROR(SUMIFS('Sales RAW DATA'!$G:$G,'Sales RAW DATA'!$I:$I,Incentive_Calc!$A181,'Sales RAW DATA'!$D:$D,"B2",'Sales RAW DATA'!$E:$E,Incentive_Calc!Z$5)/SUMIFS('Sales RAW DATA'!$F:$F,'Sales RAW DATA'!$I:$I,Incentive_Calc!$A181,'Sales RAW DATA'!$D:$D,"B2",'Sales RAW DATA'!$E:$E,Incentive_Calc!Z$5),"")</f>
        <v>0.87432851239669418</v>
      </c>
      <c r="AA181" s="44">
        <f>IFERROR(SUMIFS('Sales RAW DATA'!$G:$G,'Sales RAW DATA'!$I:$I,Incentive_Calc!$A181,'Sales RAW DATA'!$D:$D,"B2",'Sales RAW DATA'!$E:$E,Incentive_Calc!AA$5)/SUMIFS('Sales RAW DATA'!$F:$F,'Sales RAW DATA'!$I:$I,Incentive_Calc!$A181,'Sales RAW DATA'!$D:$D,"B2",'Sales RAW DATA'!$E:$E,Incentive_Calc!AA$5),"")</f>
        <v>1.0061078444778704</v>
      </c>
      <c r="AB181" s="44">
        <f>IFERROR(SUMIFS('Sales RAW DATA'!$G:$G,'Sales RAW DATA'!$I:$I,Incentive_Calc!$A181,'Sales RAW DATA'!$D:$D,"B2",'Sales RAW DATA'!$E:$E,Incentive_Calc!AB$5)/SUMIFS('Sales RAW DATA'!$F:$F,'Sales RAW DATA'!$I:$I,Incentive_Calc!$A181,'Sales RAW DATA'!$D:$D,"B2",'Sales RAW DATA'!$E:$E,Incentive_Calc!AB$5),"")</f>
        <v>1.2309005977196243</v>
      </c>
      <c r="AC181" s="44">
        <f>SUMIFS('Sales RAW DATA'!$G:$G,'Sales RAW DATA'!$I:$I,Incentive_Calc!$A181,'Sales RAW DATA'!$D:$D,"B2")/SUMIFS('Sales RAW DATA'!$F:$F,'Sales RAW DATA'!$I:$I,Incentive_Calc!$A181,'Sales RAW DATA'!$D:$D,"B2")</f>
        <v>1.0375441118808</v>
      </c>
      <c r="AD181" s="44">
        <f>IFERROR(SUMIFS('Sales RAW DATA'!$G:$G,'Sales RAW DATA'!$I:$I,Incentive_Calc!$A181,'Sales RAW DATA'!$D:$D,"B3",'Sales RAW DATA'!$E:$E,Incentive_Calc!AD$5)/SUMIFS('Sales RAW DATA'!$F:$F,'Sales RAW DATA'!$I:$I,Incentive_Calc!$A181,'Sales RAW DATA'!$D:$D,"B3",'Sales RAW DATA'!$E:$E,Incentive_Calc!AD$5),"")</f>
        <v>0.54111294029696433</v>
      </c>
      <c r="AE181" s="44">
        <f>IFERROR(SUMIFS('Sales RAW DATA'!$G:$G,'Sales RAW DATA'!$I:$I,Incentive_Calc!$A181,'Sales RAW DATA'!$D:$D,"B3",'Sales RAW DATA'!$E:$E,Incentive_Calc!AE$5)/SUMIFS('Sales RAW DATA'!$F:$F,'Sales RAW DATA'!$I:$I,Incentive_Calc!$A181,'Sales RAW DATA'!$D:$D,"B3",'Sales RAW DATA'!$E:$E,Incentive_Calc!AE$5),"")</f>
        <v>1.0769482593420632</v>
      </c>
      <c r="AF181" s="44">
        <f>IFERROR(SUMIFS('Sales RAW DATA'!$G:$G,'Sales RAW DATA'!$I:$I,Incentive_Calc!$A181,'Sales RAW DATA'!$D:$D,"B3",'Sales RAW DATA'!$E:$E,Incentive_Calc!AF$5)/SUMIFS('Sales RAW DATA'!$F:$F,'Sales RAW DATA'!$I:$I,Incentive_Calc!$A181,'Sales RAW DATA'!$D:$D,"B3",'Sales RAW DATA'!$E:$E,Incentive_Calc!AF$5),"")</f>
        <v>1.0518510381193014</v>
      </c>
      <c r="AG181" s="44">
        <f>SUMIFS('Sales RAW DATA'!$G:$G,'Sales RAW DATA'!$I:$I,Incentive_Calc!$A181,'Sales RAW DATA'!$D:$D,"B3")/SUMIFS('Sales RAW DATA'!$F:$F,'Sales RAW DATA'!$I:$I,Incentive_Calc!$A181,'Sales RAW DATA'!$D:$D,"B3")</f>
        <v>0.89786121469289781</v>
      </c>
      <c r="AH181" s="44">
        <f>IFERROR(SUMIFS('Sales RAW DATA'!$G:$G,'Sales RAW DATA'!$I:$I,Incentive_Calc!$A181,'Sales RAW DATA'!$D:$D,"B4",'Sales RAW DATA'!$E:$E,Incentive_Calc!AH$5)/SUMIFS('Sales RAW DATA'!$F:$F,'Sales RAW DATA'!$I:$I,Incentive_Calc!$A181,'Sales RAW DATA'!$D:$D,"B4",'Sales RAW DATA'!$E:$E,Incentive_Calc!AH$5),"")</f>
        <v>0.60021215725352794</v>
      </c>
      <c r="AI181" s="44">
        <f>IFERROR(SUMIFS('Sales RAW DATA'!$G:$G,'Sales RAW DATA'!$I:$I,Incentive_Calc!$A181,'Sales RAW DATA'!$D:$D,"B4",'Sales RAW DATA'!$E:$E,Incentive_Calc!AI$5)/SUMIFS('Sales RAW DATA'!$F:$F,'Sales RAW DATA'!$I:$I,Incentive_Calc!$A181,'Sales RAW DATA'!$D:$D,"B4",'Sales RAW DATA'!$E:$E,Incentive_Calc!AI$5),"")</f>
        <v>0.78167385461591354</v>
      </c>
      <c r="AJ181" s="44">
        <f>IFERROR(SUMIFS('Sales RAW DATA'!$G:$G,'Sales RAW DATA'!$I:$I,Incentive_Calc!$A181,'Sales RAW DATA'!$D:$D,"B4",'Sales RAW DATA'!$E:$E,Incentive_Calc!AJ$5)/SUMIFS('Sales RAW DATA'!$F:$F,'Sales RAW DATA'!$I:$I,Incentive_Calc!$A181,'Sales RAW DATA'!$D:$D,"B4",'Sales RAW DATA'!$E:$E,Incentive_Calc!AJ$5),"")</f>
        <v>0.66559525281246135</v>
      </c>
      <c r="AK181" s="44">
        <f>SUMIFS('Sales RAW DATA'!$G:$G,'Sales RAW DATA'!$I:$I,Incentive_Calc!$A181,'Sales RAW DATA'!$D:$D,"B4")/SUMIFS('Sales RAW DATA'!$F:$F,'Sales RAW DATA'!$I:$I,Incentive_Calc!$A181,'Sales RAW DATA'!$D:$D,"B4")</f>
        <v>0.6831966311555262</v>
      </c>
      <c r="AL181" s="44">
        <f>IFERROR(SUMIFS('Sales RAW DATA'!$G:$G,'Sales RAW DATA'!$I:$I,Incentive_Calc!$A181,'Sales RAW DATA'!$D:$D,"B5",'Sales RAW DATA'!$E:$E,Incentive_Calc!AL$5)/SUMIFS('Sales RAW DATA'!$F:$F,'Sales RAW DATA'!$I:$I,Incentive_Calc!$A181,'Sales RAW DATA'!$D:$D,"B5",'Sales RAW DATA'!$E:$E,Incentive_Calc!AL$5),"")</f>
        <v>0.76099870856650886</v>
      </c>
      <c r="AM181" s="44">
        <f>IFERROR(SUMIFS('Sales RAW DATA'!$G:$G,'Sales RAW DATA'!$I:$I,Incentive_Calc!$A181,'Sales RAW DATA'!$D:$D,"B5",'Sales RAW DATA'!$E:$E,Incentive_Calc!AM$5)/SUMIFS('Sales RAW DATA'!$F:$F,'Sales RAW DATA'!$I:$I,Incentive_Calc!$A181,'Sales RAW DATA'!$D:$D,"B5",'Sales RAW DATA'!$E:$E,Incentive_Calc!AM$5),"")</f>
        <v>0.43457985041794983</v>
      </c>
      <c r="AN181" s="44">
        <f>IFERROR(SUMIFS('Sales RAW DATA'!$G:$G,'Sales RAW DATA'!$I:$I,Incentive_Calc!$A181,'Sales RAW DATA'!$D:$D,"B5",'Sales RAW DATA'!$E:$E,Incentive_Calc!AN$5)/SUMIFS('Sales RAW DATA'!$F:$F,'Sales RAW DATA'!$I:$I,Incentive_Calc!$A181,'Sales RAW DATA'!$D:$D,"B5",'Sales RAW DATA'!$E:$E,Incentive_Calc!AN$5),"")</f>
        <v>0.82421087978509067</v>
      </c>
      <c r="AO181" s="44">
        <f>SUMIFS('Sales RAW DATA'!$G:$G,'Sales RAW DATA'!$I:$I,Incentive_Calc!$A181,'Sales RAW DATA'!$D:$D,"B5")/SUMIFS('Sales RAW DATA'!$F:$F,'Sales RAW DATA'!$I:$I,Incentive_Calc!$A181,'Sales RAW DATA'!$D:$D,"B5")</f>
        <v>0.67625816806144678</v>
      </c>
      <c r="AP181" s="42">
        <f>SUM(SUMIFS('Sales RAW DATA'!$F$2:$F$22804,'Sales RAW DATA'!$I$2:$I$22804,Incentive_Calc!$A181,'Sales RAW DATA'!$D$2:$D$22804,"B1"),SUMIFS('Sales RAW DATA'!$F$2:$F$22804,'Sales RAW DATA'!$I$2:$I$22804,Incentive_Calc!$A181,'Sales RAW DATA'!$D$2:$D$22804,"B2"),SUMIFS('Sales RAW DATA'!$F$2:$F$22804,'Sales RAW DATA'!$I$2:$I$22804,Incentive_Calc!$A181,'Sales RAW DATA'!$D$2:$D$22804,"B3"),SUMIFS('Sales RAW DATA'!$F$2:$F$22804,'Sales RAW DATA'!$I$2:$I$22804,Incentive_Calc!$A181,'Sales RAW DATA'!$D$2:$D$22804,"B4"),SUMIFS('Sales RAW DATA'!$F$2:$F$22804,'Sales RAW DATA'!$I$2:$I$22804,Incentive_Calc!$A181,'Sales RAW DATA'!$D$2:$D$22804,"B5"))</f>
        <v>991502</v>
      </c>
      <c r="AQ181" s="42">
        <f>SUM(SUMIFS('Sales RAW DATA'!$G$2:$G$22804,'Sales RAW DATA'!$I$2:$I$22804,Incentive_Calc!$A181,'Sales RAW DATA'!$D$2:$D$22804,"B1"),SUMIFS('Sales RAW DATA'!$G$2:$G$22804,'Sales RAW DATA'!$I$2:$I$22804,Incentive_Calc!$A181,'Sales RAW DATA'!$D$2:$D$22804,"B2"),SUMIFS('Sales RAW DATA'!$G$2:$G$22804,'Sales RAW DATA'!$I$2:$I$22804,Incentive_Calc!$A181,'Sales RAW DATA'!$D$2:$D$22804,"B3"),SUMIFS('Sales RAW DATA'!$G$2:$G$22804,'Sales RAW DATA'!$I$2:$I$22804,Incentive_Calc!$A181,'Sales RAW DATA'!$D$2:$D$22804,"B4"),SUMIFS('Sales RAW DATA'!$G$2:$G$22804,'Sales RAW DATA'!$I$2:$I$22804,Incentive_Calc!$A181,'Sales RAW DATA'!$D$2:$D$22804,"B5"))</f>
        <v>738715</v>
      </c>
      <c r="AR181" s="45">
        <f t="shared" si="46"/>
        <v>74.504640434411627</v>
      </c>
      <c r="AS181" s="45">
        <f t="shared" si="47"/>
        <v>74</v>
      </c>
      <c r="AT181" s="46">
        <v>1.06</v>
      </c>
      <c r="AU181" s="46">
        <v>0.73</v>
      </c>
      <c r="AV181" s="43" t="str">
        <f t="shared" si="33"/>
        <v>No</v>
      </c>
      <c r="AW181" s="43" t="str">
        <f t="shared" si="34"/>
        <v>No</v>
      </c>
      <c r="AX181" s="43" t="str">
        <f t="shared" si="35"/>
        <v>No</v>
      </c>
      <c r="AY181" s="43" t="str">
        <f t="shared" si="48"/>
        <v>Yes</v>
      </c>
    </row>
    <row r="182" spans="1:51" x14ac:dyDescent="0.35">
      <c r="A182" s="21" t="s">
        <v>1056</v>
      </c>
      <c r="B182" s="21" t="s">
        <v>582</v>
      </c>
      <c r="C182" s="21" t="str">
        <f>_xlfn.XLOOKUP($A182,'Employee List'!$E:$E,'Employee List'!$D:$D,0)</f>
        <v>SF</v>
      </c>
      <c r="D182" s="42" t="str" cm="1">
        <f t="array" ref="D182">IFERROR(IF($G182="Yes",INDEX('Payment Plan'!$D$6:$D$42,MATCH(1,(Incentive_Calc!$C182='Payment Plan'!$B$6:$B$42)*(Incentive_Calc!$U182='Payment Plan'!$C$6:$C$42),0)),""),"")</f>
        <v/>
      </c>
      <c r="E182" s="42" t="str" cm="1">
        <f t="array" ref="E182">IFERROR(IF($H182="Yes",INDEX('Payment Plan'!$D$6:$D$42,MATCH(1,(Incentive_Calc!$C182='Payment Plan'!$B$6:$B$42)*(Incentive_Calc!$AS182='Payment Plan'!$C$6:$C$42),0)),""),"")</f>
        <v/>
      </c>
      <c r="F182" s="42">
        <f t="shared" si="36"/>
        <v>0</v>
      </c>
      <c r="G182" s="43" t="str">
        <f t="shared" si="37"/>
        <v>No</v>
      </c>
      <c r="H182" s="21" t="str">
        <f t="shared" si="38"/>
        <v>No</v>
      </c>
      <c r="I182" s="42">
        <f>IFERROR(SUMIFS('Sales RAW DATA'!$F$2:$F$30000,'Sales RAW DATA'!$I$2:$I$30000,Incentive_Calc!$A182,'Sales RAW DATA'!$E$2:$E$30000,Incentive_Calc!I$5),"")</f>
        <v>624783</v>
      </c>
      <c r="J182" s="42">
        <f>IFERROR(SUMIFS('Sales RAW DATA'!$F$2:$F$30000,'Sales RAW DATA'!$I$2:$I$30000,Incentive_Calc!$A182,'Sales RAW DATA'!$E$2:$E$30000,Incentive_Calc!J$5),"")</f>
        <v>626659</v>
      </c>
      <c r="K182" s="42">
        <f>IFERROR(SUMIFS('Sales RAW DATA'!$F$2:$F$30000,'Sales RAW DATA'!$I$2:$I$30000,Incentive_Calc!$A182,'Sales RAW DATA'!$E$2:$E$30000,Incentive_Calc!K$5),"")</f>
        <v>633802</v>
      </c>
      <c r="L182" s="42">
        <f t="shared" si="39"/>
        <v>1885244</v>
      </c>
      <c r="M182" s="42">
        <f>IFERROR(SUMIFS('Sales RAW DATA'!$G$2:$G$30000,'Sales RAW DATA'!$I$2:$I$30000,Incentive_Calc!$A182,'Sales RAW DATA'!$E$2:$E$30000,Incentive_Calc!M$5),"")</f>
        <v>513608</v>
      </c>
      <c r="N182" s="42">
        <f>IFERROR(SUMIFS('Sales RAW DATA'!$G$2:$G$30000,'Sales RAW DATA'!$I$2:$I$30000,Incentive_Calc!$A182,'Sales RAW DATA'!$E$2:$E$30000,Incentive_Calc!N$5),"")</f>
        <v>520836</v>
      </c>
      <c r="O182" s="42">
        <f>IFERROR(SUMIFS('Sales RAW DATA'!$G$2:$G$30000,'Sales RAW DATA'!$I$2:$I$30000,Incentive_Calc!$A182,'Sales RAW DATA'!$E$2:$E$30000,Incentive_Calc!O$5),"")</f>
        <v>372842</v>
      </c>
      <c r="P182" s="42">
        <f t="shared" si="40"/>
        <v>1407286</v>
      </c>
      <c r="Q182" s="44">
        <f t="shared" si="41"/>
        <v>0.82205821861350259</v>
      </c>
      <c r="R182" s="44">
        <f t="shared" si="42"/>
        <v>0.83113144469320632</v>
      </c>
      <c r="S182" s="44">
        <f t="shared" si="43"/>
        <v>0.58826258042732593</v>
      </c>
      <c r="T182" s="45">
        <f t="shared" si="44"/>
        <v>74.647419644353732</v>
      </c>
      <c r="U182" s="45">
        <f t="shared" si="45"/>
        <v>74</v>
      </c>
      <c r="V182" s="44">
        <f>IFERROR(SUMIFS('Sales RAW DATA'!$G:$G,'Sales RAW DATA'!$I:$I,Incentive_Calc!$A182,'Sales RAW DATA'!$D:$D,"B1",'Sales RAW DATA'!$E:$E,Incentive_Calc!V$5)/SUMIFS('Sales RAW DATA'!$F:$F,'Sales RAW DATA'!$I:$I,Incentive_Calc!$A182,'Sales RAW DATA'!$D:$D,"B1",'Sales RAW DATA'!$E:$E,Incentive_Calc!V$5),"")</f>
        <v>0.63386643314743973</v>
      </c>
      <c r="W182" s="44">
        <f>IFERROR(SUMIFS('Sales RAW DATA'!$G:$G,'Sales RAW DATA'!$I:$I,Incentive_Calc!$A182,'Sales RAW DATA'!$D:$D,"B1",'Sales RAW DATA'!$E:$E,Incentive_Calc!W$5)/SUMIFS('Sales RAW DATA'!$F:$F,'Sales RAW DATA'!$I:$I,Incentive_Calc!$A182,'Sales RAW DATA'!$D:$D,"B1",'Sales RAW DATA'!$E:$E,Incentive_Calc!W$5),"")</f>
        <v>0.53399543891573809</v>
      </c>
      <c r="X182" s="44">
        <f>IFERROR(SUMIFS('Sales RAW DATA'!$G:$G,'Sales RAW DATA'!$I:$I,Incentive_Calc!$A182,'Sales RAW DATA'!$D:$D,"B1",'Sales RAW DATA'!$E:$E,Incentive_Calc!X$5)/SUMIFS('Sales RAW DATA'!$F:$F,'Sales RAW DATA'!$I:$I,Incentive_Calc!$A182,'Sales RAW DATA'!$D:$D,"B1",'Sales RAW DATA'!$E:$E,Incentive_Calc!X$5),"")</f>
        <v>0.43266681814739072</v>
      </c>
      <c r="Y182" s="44">
        <f>SUMIFS('Sales RAW DATA'!$G:$G,'Sales RAW DATA'!$I:$I,Incentive_Calc!$A182,'Sales RAW DATA'!$D:$D,"B1")/SUMIFS('Sales RAW DATA'!$F:$F,'Sales RAW DATA'!$I:$I,Incentive_Calc!$A182,'Sales RAW DATA'!$D:$D,"B1")</f>
        <v>0.53655116005346415</v>
      </c>
      <c r="Z182" s="44">
        <f>IFERROR(SUMIFS('Sales RAW DATA'!$G:$G,'Sales RAW DATA'!$I:$I,Incentive_Calc!$A182,'Sales RAW DATA'!$D:$D,"B2",'Sales RAW DATA'!$E:$E,Incentive_Calc!Z$5)/SUMIFS('Sales RAW DATA'!$F:$F,'Sales RAW DATA'!$I:$I,Incentive_Calc!$A182,'Sales RAW DATA'!$D:$D,"B2",'Sales RAW DATA'!$E:$E,Incentive_Calc!Z$5),"")</f>
        <v>0.65537801097066539</v>
      </c>
      <c r="AA182" s="44">
        <f>IFERROR(SUMIFS('Sales RAW DATA'!$G:$G,'Sales RAW DATA'!$I:$I,Incentive_Calc!$A182,'Sales RAW DATA'!$D:$D,"B2",'Sales RAW DATA'!$E:$E,Incentive_Calc!AA$5)/SUMIFS('Sales RAW DATA'!$F:$F,'Sales RAW DATA'!$I:$I,Incentive_Calc!$A182,'Sales RAW DATA'!$D:$D,"B2",'Sales RAW DATA'!$E:$E,Incentive_Calc!AA$5),"")</f>
        <v>0.68218398778964895</v>
      </c>
      <c r="AB182" s="44">
        <f>IFERROR(SUMIFS('Sales RAW DATA'!$G:$G,'Sales RAW DATA'!$I:$I,Incentive_Calc!$A182,'Sales RAW DATA'!$D:$D,"B2",'Sales RAW DATA'!$E:$E,Incentive_Calc!AB$5)/SUMIFS('Sales RAW DATA'!$F:$F,'Sales RAW DATA'!$I:$I,Incentive_Calc!$A182,'Sales RAW DATA'!$D:$D,"B2",'Sales RAW DATA'!$E:$E,Incentive_Calc!AB$5),"")</f>
        <v>0.43286122838077079</v>
      </c>
      <c r="AC182" s="44">
        <f>SUMIFS('Sales RAW DATA'!$G:$G,'Sales RAW DATA'!$I:$I,Incentive_Calc!$A182,'Sales RAW DATA'!$D:$D,"B2")/SUMIFS('Sales RAW DATA'!$F:$F,'Sales RAW DATA'!$I:$I,Incentive_Calc!$A182,'Sales RAW DATA'!$D:$D,"B2")</f>
        <v>0.59256191140565051</v>
      </c>
      <c r="AD182" s="44">
        <f>IFERROR(SUMIFS('Sales RAW DATA'!$G:$G,'Sales RAW DATA'!$I:$I,Incentive_Calc!$A182,'Sales RAW DATA'!$D:$D,"B3",'Sales RAW DATA'!$E:$E,Incentive_Calc!AD$5)/SUMIFS('Sales RAW DATA'!$F:$F,'Sales RAW DATA'!$I:$I,Incentive_Calc!$A182,'Sales RAW DATA'!$D:$D,"B3",'Sales RAW DATA'!$E:$E,Incentive_Calc!AD$5),"")</f>
        <v>0.94406766316878676</v>
      </c>
      <c r="AE182" s="44">
        <f>IFERROR(SUMIFS('Sales RAW DATA'!$G:$G,'Sales RAW DATA'!$I:$I,Incentive_Calc!$A182,'Sales RAW DATA'!$D:$D,"B3",'Sales RAW DATA'!$E:$E,Incentive_Calc!AE$5)/SUMIFS('Sales RAW DATA'!$F:$F,'Sales RAW DATA'!$I:$I,Incentive_Calc!$A182,'Sales RAW DATA'!$D:$D,"B3",'Sales RAW DATA'!$E:$E,Incentive_Calc!AE$5),"")</f>
        <v>1.1571359340925611</v>
      </c>
      <c r="AF182" s="44">
        <f>IFERROR(SUMIFS('Sales RAW DATA'!$G:$G,'Sales RAW DATA'!$I:$I,Incentive_Calc!$A182,'Sales RAW DATA'!$D:$D,"B3",'Sales RAW DATA'!$E:$E,Incentive_Calc!AF$5)/SUMIFS('Sales RAW DATA'!$F:$F,'Sales RAW DATA'!$I:$I,Incentive_Calc!$A182,'Sales RAW DATA'!$D:$D,"B3",'Sales RAW DATA'!$E:$E,Incentive_Calc!AF$5),"")</f>
        <v>0.91457364041776867</v>
      </c>
      <c r="AG182" s="44">
        <f>SUMIFS('Sales RAW DATA'!$G:$G,'Sales RAW DATA'!$I:$I,Incentive_Calc!$A182,'Sales RAW DATA'!$D:$D,"B3")/SUMIFS('Sales RAW DATA'!$F:$F,'Sales RAW DATA'!$I:$I,Incentive_Calc!$A182,'Sales RAW DATA'!$D:$D,"B3")</f>
        <v>1.0015672266089664</v>
      </c>
      <c r="AH182" s="44">
        <f>IFERROR(SUMIFS('Sales RAW DATA'!$G:$G,'Sales RAW DATA'!$I:$I,Incentive_Calc!$A182,'Sales RAW DATA'!$D:$D,"B4",'Sales RAW DATA'!$E:$E,Incentive_Calc!AH$5)/SUMIFS('Sales RAW DATA'!$F:$F,'Sales RAW DATA'!$I:$I,Incentive_Calc!$A182,'Sales RAW DATA'!$D:$D,"B4",'Sales RAW DATA'!$E:$E,Incentive_Calc!AH$5),"")</f>
        <v>1.2976125463838128</v>
      </c>
      <c r="AI182" s="44">
        <f>IFERROR(SUMIFS('Sales RAW DATA'!$G:$G,'Sales RAW DATA'!$I:$I,Incentive_Calc!$A182,'Sales RAW DATA'!$D:$D,"B4",'Sales RAW DATA'!$E:$E,Incentive_Calc!AI$5)/SUMIFS('Sales RAW DATA'!$F:$F,'Sales RAW DATA'!$I:$I,Incentive_Calc!$A182,'Sales RAW DATA'!$D:$D,"B4",'Sales RAW DATA'!$E:$E,Incentive_Calc!AI$5),"")</f>
        <v>1.2258186380992215</v>
      </c>
      <c r="AJ182" s="44">
        <f>IFERROR(SUMIFS('Sales RAW DATA'!$G:$G,'Sales RAW DATA'!$I:$I,Incentive_Calc!$A182,'Sales RAW DATA'!$D:$D,"B4",'Sales RAW DATA'!$E:$E,Incentive_Calc!AJ$5)/SUMIFS('Sales RAW DATA'!$F:$F,'Sales RAW DATA'!$I:$I,Incentive_Calc!$A182,'Sales RAW DATA'!$D:$D,"B4",'Sales RAW DATA'!$E:$E,Incentive_Calc!AJ$5),"")</f>
        <v>0.64339418544089955</v>
      </c>
      <c r="AK182" s="44">
        <f>SUMIFS('Sales RAW DATA'!$G:$G,'Sales RAW DATA'!$I:$I,Incentive_Calc!$A182,'Sales RAW DATA'!$D:$D,"B4")/SUMIFS('Sales RAW DATA'!$F:$F,'Sales RAW DATA'!$I:$I,Incentive_Calc!$A182,'Sales RAW DATA'!$D:$D,"B4")</f>
        <v>1.0512129502343328</v>
      </c>
      <c r="AL182" s="44">
        <f>IFERROR(SUMIFS('Sales RAW DATA'!$G:$G,'Sales RAW DATA'!$I:$I,Incentive_Calc!$A182,'Sales RAW DATA'!$D:$D,"B5",'Sales RAW DATA'!$E:$E,Incentive_Calc!AL$5)/SUMIFS('Sales RAW DATA'!$F:$F,'Sales RAW DATA'!$I:$I,Incentive_Calc!$A182,'Sales RAW DATA'!$D:$D,"B5",'Sales RAW DATA'!$E:$E,Incentive_Calc!AL$5),"")</f>
        <v>0.76617579147211246</v>
      </c>
      <c r="AM182" s="44">
        <f>IFERROR(SUMIFS('Sales RAW DATA'!$G:$G,'Sales RAW DATA'!$I:$I,Incentive_Calc!$A182,'Sales RAW DATA'!$D:$D,"B5",'Sales RAW DATA'!$E:$E,Incentive_Calc!AM$5)/SUMIFS('Sales RAW DATA'!$F:$F,'Sales RAW DATA'!$I:$I,Incentive_Calc!$A182,'Sales RAW DATA'!$D:$D,"B5",'Sales RAW DATA'!$E:$E,Incentive_Calc!AM$5),"")</f>
        <v>0.71241190289741585</v>
      </c>
      <c r="AN182" s="44">
        <f>IFERROR(SUMIFS('Sales RAW DATA'!$G:$G,'Sales RAW DATA'!$I:$I,Incentive_Calc!$A182,'Sales RAW DATA'!$D:$D,"B5",'Sales RAW DATA'!$E:$E,Incentive_Calc!AN$5)/SUMIFS('Sales RAW DATA'!$F:$F,'Sales RAW DATA'!$I:$I,Incentive_Calc!$A182,'Sales RAW DATA'!$D:$D,"B5",'Sales RAW DATA'!$E:$E,Incentive_Calc!AN$5),"")</f>
        <v>0.34533698531722867</v>
      </c>
      <c r="AO182" s="44">
        <f>SUMIFS('Sales RAW DATA'!$G:$G,'Sales RAW DATA'!$I:$I,Incentive_Calc!$A182,'Sales RAW DATA'!$D:$D,"B5")/SUMIFS('Sales RAW DATA'!$F:$F,'Sales RAW DATA'!$I:$I,Incentive_Calc!$A182,'Sales RAW DATA'!$D:$D,"B5")</f>
        <v>0.5978100077180345</v>
      </c>
      <c r="AP182" s="42">
        <f>SUM(SUMIFS('Sales RAW DATA'!$F$2:$F$22804,'Sales RAW DATA'!$I$2:$I$22804,Incentive_Calc!$A182,'Sales RAW DATA'!$D$2:$D$22804,"B1"),SUMIFS('Sales RAW DATA'!$F$2:$F$22804,'Sales RAW DATA'!$I$2:$I$22804,Incentive_Calc!$A182,'Sales RAW DATA'!$D$2:$D$22804,"B2"),SUMIFS('Sales RAW DATA'!$F$2:$F$22804,'Sales RAW DATA'!$I$2:$I$22804,Incentive_Calc!$A182,'Sales RAW DATA'!$D$2:$D$22804,"B3"),SUMIFS('Sales RAW DATA'!$F$2:$F$22804,'Sales RAW DATA'!$I$2:$I$22804,Incentive_Calc!$A182,'Sales RAW DATA'!$D$2:$D$22804,"B4"),SUMIFS('Sales RAW DATA'!$F$2:$F$22804,'Sales RAW DATA'!$I$2:$I$22804,Incentive_Calc!$A182,'Sales RAW DATA'!$D$2:$D$22804,"B5"))</f>
        <v>1113050</v>
      </c>
      <c r="AQ182" s="42">
        <f>SUM(SUMIFS('Sales RAW DATA'!$G$2:$G$22804,'Sales RAW DATA'!$I$2:$I$22804,Incentive_Calc!$A182,'Sales RAW DATA'!$D$2:$D$22804,"B1"),SUMIFS('Sales RAW DATA'!$G$2:$G$22804,'Sales RAW DATA'!$I$2:$I$22804,Incentive_Calc!$A182,'Sales RAW DATA'!$D$2:$D$22804,"B2"),SUMIFS('Sales RAW DATA'!$G$2:$G$22804,'Sales RAW DATA'!$I$2:$I$22804,Incentive_Calc!$A182,'Sales RAW DATA'!$D$2:$D$22804,"B3"),SUMIFS('Sales RAW DATA'!$G$2:$G$22804,'Sales RAW DATA'!$I$2:$I$22804,Incentive_Calc!$A182,'Sales RAW DATA'!$D$2:$D$22804,"B4"),SUMIFS('Sales RAW DATA'!$G$2:$G$22804,'Sales RAW DATA'!$I$2:$I$22804,Incentive_Calc!$A182,'Sales RAW DATA'!$D$2:$D$22804,"B5"))</f>
        <v>848766</v>
      </c>
      <c r="AR182" s="45">
        <f t="shared" si="46"/>
        <v>76.255873500741217</v>
      </c>
      <c r="AS182" s="45">
        <f t="shared" si="47"/>
        <v>76</v>
      </c>
      <c r="AT182" s="46">
        <v>1.17</v>
      </c>
      <c r="AU182" s="46">
        <v>0.8</v>
      </c>
      <c r="AV182" s="43" t="str">
        <f t="shared" si="33"/>
        <v>Yes</v>
      </c>
      <c r="AW182" s="43" t="str">
        <f t="shared" si="34"/>
        <v>Yes</v>
      </c>
      <c r="AX182" s="43" t="str">
        <f t="shared" si="35"/>
        <v>No</v>
      </c>
      <c r="AY182" s="43" t="str">
        <f t="shared" si="48"/>
        <v>Yes</v>
      </c>
    </row>
    <row r="183" spans="1:51" x14ac:dyDescent="0.35">
      <c r="A183" s="21" t="s">
        <v>1057</v>
      </c>
      <c r="B183" s="21" t="s">
        <v>583</v>
      </c>
      <c r="C183" s="21" t="str">
        <f>_xlfn.XLOOKUP($A183,'Employee List'!$E:$E,'Employee List'!$D:$D,0)</f>
        <v>SF</v>
      </c>
      <c r="D183" s="42" cm="1">
        <f t="array" ref="D183">IFERROR(IF($G183="Yes",INDEX('Payment Plan'!$D$6:$D$42,MATCH(1,(Incentive_Calc!$C183='Payment Plan'!$B$6:$B$42)*(Incentive_Calc!$U183='Payment Plan'!$C$6:$C$42),0)),""),"")</f>
        <v>28940.625</v>
      </c>
      <c r="E183" s="42" t="str" cm="1">
        <f t="array" ref="E183">IFERROR(IF($H183="Yes",INDEX('Payment Plan'!$D$6:$D$42,MATCH(1,(Incentive_Calc!$C183='Payment Plan'!$B$6:$B$42)*(Incentive_Calc!$AS183='Payment Plan'!$C$6:$C$42),0)),""),"")</f>
        <v/>
      </c>
      <c r="F183" s="42">
        <f t="shared" si="36"/>
        <v>28940.625</v>
      </c>
      <c r="G183" s="43" t="str">
        <f t="shared" si="37"/>
        <v>Yes</v>
      </c>
      <c r="H183" s="21" t="str">
        <f t="shared" si="38"/>
        <v>No</v>
      </c>
      <c r="I183" s="42">
        <f>IFERROR(SUMIFS('Sales RAW DATA'!$F$2:$F$30000,'Sales RAW DATA'!$I$2:$I$30000,Incentive_Calc!$A183,'Sales RAW DATA'!$E$2:$E$30000,Incentive_Calc!I$5),"")</f>
        <v>527734</v>
      </c>
      <c r="J183" s="42">
        <f>IFERROR(SUMIFS('Sales RAW DATA'!$F$2:$F$30000,'Sales RAW DATA'!$I$2:$I$30000,Incentive_Calc!$A183,'Sales RAW DATA'!$E$2:$E$30000,Incentive_Calc!J$5),"")</f>
        <v>540289</v>
      </c>
      <c r="K183" s="42">
        <f>IFERROR(SUMIFS('Sales RAW DATA'!$F$2:$F$30000,'Sales RAW DATA'!$I$2:$I$30000,Incentive_Calc!$A183,'Sales RAW DATA'!$E$2:$E$30000,Incentive_Calc!K$5),"")</f>
        <v>544905</v>
      </c>
      <c r="L183" s="42">
        <f t="shared" si="39"/>
        <v>1612928</v>
      </c>
      <c r="M183" s="42">
        <f>IFERROR(SUMIFS('Sales RAW DATA'!$G$2:$G$30000,'Sales RAW DATA'!$I$2:$I$30000,Incentive_Calc!$A183,'Sales RAW DATA'!$E$2:$E$30000,Incentive_Calc!M$5),"")</f>
        <v>558976</v>
      </c>
      <c r="N183" s="42">
        <f>IFERROR(SUMIFS('Sales RAW DATA'!$G$2:$G$30000,'Sales RAW DATA'!$I$2:$I$30000,Incentive_Calc!$A183,'Sales RAW DATA'!$E$2:$E$30000,Incentive_Calc!N$5),"")</f>
        <v>544930</v>
      </c>
      <c r="O183" s="42">
        <f>IFERROR(SUMIFS('Sales RAW DATA'!$G$2:$G$30000,'Sales RAW DATA'!$I$2:$I$30000,Incentive_Calc!$A183,'Sales RAW DATA'!$E$2:$E$30000,Incentive_Calc!O$5),"")</f>
        <v>558435</v>
      </c>
      <c r="P183" s="42">
        <f t="shared" si="40"/>
        <v>1662341</v>
      </c>
      <c r="Q183" s="44">
        <f t="shared" si="41"/>
        <v>1.0592002789283996</v>
      </c>
      <c r="R183" s="44">
        <f t="shared" si="42"/>
        <v>1.0085898472854342</v>
      </c>
      <c r="S183" s="44">
        <f t="shared" si="43"/>
        <v>1.0248300162413633</v>
      </c>
      <c r="T183" s="45">
        <f t="shared" si="44"/>
        <v>103.06355894373462</v>
      </c>
      <c r="U183" s="45">
        <f t="shared" si="45"/>
        <v>103</v>
      </c>
      <c r="V183" s="44">
        <f>IFERROR(SUMIFS('Sales RAW DATA'!$G:$G,'Sales RAW DATA'!$I:$I,Incentive_Calc!$A183,'Sales RAW DATA'!$D:$D,"B1",'Sales RAW DATA'!$E:$E,Incentive_Calc!V$5)/SUMIFS('Sales RAW DATA'!$F:$F,'Sales RAW DATA'!$I:$I,Incentive_Calc!$A183,'Sales RAW DATA'!$D:$D,"B1",'Sales RAW DATA'!$E:$E,Incentive_Calc!V$5),"")</f>
        <v>0.93876598686484614</v>
      </c>
      <c r="W183" s="44">
        <f>IFERROR(SUMIFS('Sales RAW DATA'!$G:$G,'Sales RAW DATA'!$I:$I,Incentive_Calc!$A183,'Sales RAW DATA'!$D:$D,"B1",'Sales RAW DATA'!$E:$E,Incentive_Calc!W$5)/SUMIFS('Sales RAW DATA'!$F:$F,'Sales RAW DATA'!$I:$I,Incentive_Calc!$A183,'Sales RAW DATA'!$D:$D,"B1",'Sales RAW DATA'!$E:$E,Incentive_Calc!W$5),"")</f>
        <v>0.77896288807447656</v>
      </c>
      <c r="X183" s="44">
        <f>IFERROR(SUMIFS('Sales RAW DATA'!$G:$G,'Sales RAW DATA'!$I:$I,Incentive_Calc!$A183,'Sales RAW DATA'!$D:$D,"B1",'Sales RAW DATA'!$E:$E,Incentive_Calc!X$5)/SUMIFS('Sales RAW DATA'!$F:$F,'Sales RAW DATA'!$I:$I,Incentive_Calc!$A183,'Sales RAW DATA'!$D:$D,"B1",'Sales RAW DATA'!$E:$E,Incentive_Calc!X$5),"")</f>
        <v>0.63541806890486319</v>
      </c>
      <c r="Y183" s="44">
        <f>SUMIFS('Sales RAW DATA'!$G:$G,'Sales RAW DATA'!$I:$I,Incentive_Calc!$A183,'Sales RAW DATA'!$D:$D,"B1")/SUMIFS('Sales RAW DATA'!$F:$F,'Sales RAW DATA'!$I:$I,Incentive_Calc!$A183,'Sales RAW DATA'!$D:$D,"B1")</f>
        <v>0.78618394420605819</v>
      </c>
      <c r="Z183" s="44">
        <f>IFERROR(SUMIFS('Sales RAW DATA'!$G:$G,'Sales RAW DATA'!$I:$I,Incentive_Calc!$A183,'Sales RAW DATA'!$D:$D,"B2",'Sales RAW DATA'!$E:$E,Incentive_Calc!Z$5)/SUMIFS('Sales RAW DATA'!$F:$F,'Sales RAW DATA'!$I:$I,Incentive_Calc!$A183,'Sales RAW DATA'!$D:$D,"B2",'Sales RAW DATA'!$E:$E,Incentive_Calc!Z$5),"")</f>
        <v>0.85546293539743967</v>
      </c>
      <c r="AA183" s="44">
        <f>IFERROR(SUMIFS('Sales RAW DATA'!$G:$G,'Sales RAW DATA'!$I:$I,Incentive_Calc!$A183,'Sales RAW DATA'!$D:$D,"B2",'Sales RAW DATA'!$E:$E,Incentive_Calc!AA$5)/SUMIFS('Sales RAW DATA'!$F:$F,'Sales RAW DATA'!$I:$I,Incentive_Calc!$A183,'Sales RAW DATA'!$D:$D,"B2",'Sales RAW DATA'!$E:$E,Incentive_Calc!AA$5),"")</f>
        <v>0.77901839230057879</v>
      </c>
      <c r="AB183" s="44">
        <f>IFERROR(SUMIFS('Sales RAW DATA'!$G:$G,'Sales RAW DATA'!$I:$I,Incentive_Calc!$A183,'Sales RAW DATA'!$D:$D,"B2",'Sales RAW DATA'!$E:$E,Incentive_Calc!AB$5)/SUMIFS('Sales RAW DATA'!$F:$F,'Sales RAW DATA'!$I:$I,Incentive_Calc!$A183,'Sales RAW DATA'!$D:$D,"B2",'Sales RAW DATA'!$E:$E,Incentive_Calc!AB$5),"")</f>
        <v>1.021792966815255</v>
      </c>
      <c r="AC183" s="44">
        <f>SUMIFS('Sales RAW DATA'!$G:$G,'Sales RAW DATA'!$I:$I,Incentive_Calc!$A183,'Sales RAW DATA'!$D:$D,"B2")/SUMIFS('Sales RAW DATA'!$F:$F,'Sales RAW DATA'!$I:$I,Incentive_Calc!$A183,'Sales RAW DATA'!$D:$D,"B2")</f>
        <v>0.8879496027977859</v>
      </c>
      <c r="AD183" s="44">
        <f>IFERROR(SUMIFS('Sales RAW DATA'!$G:$G,'Sales RAW DATA'!$I:$I,Incentive_Calc!$A183,'Sales RAW DATA'!$D:$D,"B3",'Sales RAW DATA'!$E:$E,Incentive_Calc!AD$5)/SUMIFS('Sales RAW DATA'!$F:$F,'Sales RAW DATA'!$I:$I,Incentive_Calc!$A183,'Sales RAW DATA'!$D:$D,"B3",'Sales RAW DATA'!$E:$E,Incentive_Calc!AD$5),"")</f>
        <v>0.82456009265139907</v>
      </c>
      <c r="AE183" s="44">
        <f>IFERROR(SUMIFS('Sales RAW DATA'!$G:$G,'Sales RAW DATA'!$I:$I,Incentive_Calc!$A183,'Sales RAW DATA'!$D:$D,"B3",'Sales RAW DATA'!$E:$E,Incentive_Calc!AE$5)/SUMIFS('Sales RAW DATA'!$F:$F,'Sales RAW DATA'!$I:$I,Incentive_Calc!$A183,'Sales RAW DATA'!$D:$D,"B3",'Sales RAW DATA'!$E:$E,Incentive_Calc!AE$5),"")</f>
        <v>1.3796636889122438</v>
      </c>
      <c r="AF183" s="44">
        <f>IFERROR(SUMIFS('Sales RAW DATA'!$G:$G,'Sales RAW DATA'!$I:$I,Incentive_Calc!$A183,'Sales RAW DATA'!$D:$D,"B3",'Sales RAW DATA'!$E:$E,Incentive_Calc!AF$5)/SUMIFS('Sales RAW DATA'!$F:$F,'Sales RAW DATA'!$I:$I,Incentive_Calc!$A183,'Sales RAW DATA'!$D:$D,"B3",'Sales RAW DATA'!$E:$E,Incentive_Calc!AF$5),"")</f>
        <v>1.5230403647923958</v>
      </c>
      <c r="AG183" s="44">
        <f>SUMIFS('Sales RAW DATA'!$G:$G,'Sales RAW DATA'!$I:$I,Incentive_Calc!$A183,'Sales RAW DATA'!$D:$D,"B3")/SUMIFS('Sales RAW DATA'!$F:$F,'Sales RAW DATA'!$I:$I,Incentive_Calc!$A183,'Sales RAW DATA'!$D:$D,"B3")</f>
        <v>1.256735659373152</v>
      </c>
      <c r="AH183" s="44">
        <f>IFERROR(SUMIFS('Sales RAW DATA'!$G:$G,'Sales RAW DATA'!$I:$I,Incentive_Calc!$A183,'Sales RAW DATA'!$D:$D,"B4",'Sales RAW DATA'!$E:$E,Incentive_Calc!AH$5)/SUMIFS('Sales RAW DATA'!$F:$F,'Sales RAW DATA'!$I:$I,Incentive_Calc!$A183,'Sales RAW DATA'!$D:$D,"B4",'Sales RAW DATA'!$E:$E,Incentive_Calc!AH$5),"")</f>
        <v>1.2549874296876413</v>
      </c>
      <c r="AI183" s="44">
        <f>IFERROR(SUMIFS('Sales RAW DATA'!$G:$G,'Sales RAW DATA'!$I:$I,Incentive_Calc!$A183,'Sales RAW DATA'!$D:$D,"B4",'Sales RAW DATA'!$E:$E,Incentive_Calc!AI$5)/SUMIFS('Sales RAW DATA'!$F:$F,'Sales RAW DATA'!$I:$I,Incentive_Calc!$A183,'Sales RAW DATA'!$D:$D,"B4",'Sales RAW DATA'!$E:$E,Incentive_Calc!AI$5),"")</f>
        <v>1.1130056665468304</v>
      </c>
      <c r="AJ183" s="44">
        <f>IFERROR(SUMIFS('Sales RAW DATA'!$G:$G,'Sales RAW DATA'!$I:$I,Incentive_Calc!$A183,'Sales RAW DATA'!$D:$D,"B4",'Sales RAW DATA'!$E:$E,Incentive_Calc!AJ$5)/SUMIFS('Sales RAW DATA'!$F:$F,'Sales RAW DATA'!$I:$I,Incentive_Calc!$A183,'Sales RAW DATA'!$D:$D,"B4",'Sales RAW DATA'!$E:$E,Incentive_Calc!AJ$5),"")</f>
        <v>0.97318191600311221</v>
      </c>
      <c r="AK183" s="44">
        <f>SUMIFS('Sales RAW DATA'!$G:$G,'Sales RAW DATA'!$I:$I,Incentive_Calc!$A183,'Sales RAW DATA'!$D:$D,"B4")/SUMIFS('Sales RAW DATA'!$F:$F,'Sales RAW DATA'!$I:$I,Incentive_Calc!$A183,'Sales RAW DATA'!$D:$D,"B4")</f>
        <v>1.1095807798562969</v>
      </c>
      <c r="AL183" s="44">
        <f>IFERROR(SUMIFS('Sales RAW DATA'!$G:$G,'Sales RAW DATA'!$I:$I,Incentive_Calc!$A183,'Sales RAW DATA'!$D:$D,"B5",'Sales RAW DATA'!$E:$E,Incentive_Calc!AL$5)/SUMIFS('Sales RAW DATA'!$F:$F,'Sales RAW DATA'!$I:$I,Incentive_Calc!$A183,'Sales RAW DATA'!$D:$D,"B5",'Sales RAW DATA'!$E:$E,Incentive_Calc!AL$5),"")</f>
        <v>1.3490356567547563</v>
      </c>
      <c r="AM183" s="44">
        <f>IFERROR(SUMIFS('Sales RAW DATA'!$G:$G,'Sales RAW DATA'!$I:$I,Incentive_Calc!$A183,'Sales RAW DATA'!$D:$D,"B5",'Sales RAW DATA'!$E:$E,Incentive_Calc!AM$5)/SUMIFS('Sales RAW DATA'!$F:$F,'Sales RAW DATA'!$I:$I,Incentive_Calc!$A183,'Sales RAW DATA'!$D:$D,"B5",'Sales RAW DATA'!$E:$E,Incentive_Calc!AM$5),"")</f>
        <v>1.2478041876534987</v>
      </c>
      <c r="AN183" s="44">
        <f>IFERROR(SUMIFS('Sales RAW DATA'!$G:$G,'Sales RAW DATA'!$I:$I,Incentive_Calc!$A183,'Sales RAW DATA'!$D:$D,"B5",'Sales RAW DATA'!$E:$E,Incentive_Calc!AN$5)/SUMIFS('Sales RAW DATA'!$F:$F,'Sales RAW DATA'!$I:$I,Incentive_Calc!$A183,'Sales RAW DATA'!$D:$D,"B5",'Sales RAW DATA'!$E:$E,Incentive_Calc!AN$5),"")</f>
        <v>1.0528306346767522</v>
      </c>
      <c r="AO183" s="44">
        <f>SUMIFS('Sales RAW DATA'!$G:$G,'Sales RAW DATA'!$I:$I,Incentive_Calc!$A183,'Sales RAW DATA'!$D:$D,"B5")/SUMIFS('Sales RAW DATA'!$F:$F,'Sales RAW DATA'!$I:$I,Incentive_Calc!$A183,'Sales RAW DATA'!$D:$D,"B5")</f>
        <v>1.2115509499136443</v>
      </c>
      <c r="AP183" s="42">
        <f>SUM(SUMIFS('Sales RAW DATA'!$F$2:$F$22804,'Sales RAW DATA'!$I$2:$I$22804,Incentive_Calc!$A183,'Sales RAW DATA'!$D$2:$D$22804,"B1"),SUMIFS('Sales RAW DATA'!$F$2:$F$22804,'Sales RAW DATA'!$I$2:$I$22804,Incentive_Calc!$A183,'Sales RAW DATA'!$D$2:$D$22804,"B2"),SUMIFS('Sales RAW DATA'!$F$2:$F$22804,'Sales RAW DATA'!$I$2:$I$22804,Incentive_Calc!$A183,'Sales RAW DATA'!$D$2:$D$22804,"B3"),SUMIFS('Sales RAW DATA'!$F$2:$F$22804,'Sales RAW DATA'!$I$2:$I$22804,Incentive_Calc!$A183,'Sales RAW DATA'!$D$2:$D$22804,"B4"),SUMIFS('Sales RAW DATA'!$F$2:$F$22804,'Sales RAW DATA'!$I$2:$I$22804,Incentive_Calc!$A183,'Sales RAW DATA'!$D$2:$D$22804,"B5"))</f>
        <v>932332</v>
      </c>
      <c r="AQ183" s="42">
        <f>SUM(SUMIFS('Sales RAW DATA'!$G$2:$G$22804,'Sales RAW DATA'!$I$2:$I$22804,Incentive_Calc!$A183,'Sales RAW DATA'!$D$2:$D$22804,"B1"),SUMIFS('Sales RAW DATA'!$G$2:$G$22804,'Sales RAW DATA'!$I$2:$I$22804,Incentive_Calc!$A183,'Sales RAW DATA'!$D$2:$D$22804,"B2"),SUMIFS('Sales RAW DATA'!$G$2:$G$22804,'Sales RAW DATA'!$I$2:$I$22804,Incentive_Calc!$A183,'Sales RAW DATA'!$D$2:$D$22804,"B3"),SUMIFS('Sales RAW DATA'!$G$2:$G$22804,'Sales RAW DATA'!$I$2:$I$22804,Incentive_Calc!$A183,'Sales RAW DATA'!$D$2:$D$22804,"B4"),SUMIFS('Sales RAW DATA'!$G$2:$G$22804,'Sales RAW DATA'!$I$2:$I$22804,Incentive_Calc!$A183,'Sales RAW DATA'!$D$2:$D$22804,"B5"))</f>
        <v>948220</v>
      </c>
      <c r="AR183" s="45">
        <f t="shared" si="46"/>
        <v>101.70411398514692</v>
      </c>
      <c r="AS183" s="45">
        <f t="shared" si="47"/>
        <v>101</v>
      </c>
      <c r="AT183" s="46">
        <v>1.2</v>
      </c>
      <c r="AU183" s="46">
        <v>0.9</v>
      </c>
      <c r="AV183" s="43" t="str">
        <f t="shared" si="33"/>
        <v>Yes</v>
      </c>
      <c r="AW183" s="43" t="str">
        <f t="shared" si="34"/>
        <v>Yes</v>
      </c>
      <c r="AX183" s="43" t="str">
        <f t="shared" si="35"/>
        <v>Yes</v>
      </c>
      <c r="AY183" s="43" t="str">
        <f t="shared" si="48"/>
        <v>Yes</v>
      </c>
    </row>
    <row r="184" spans="1:51" x14ac:dyDescent="0.35">
      <c r="A184" s="21" t="s">
        <v>1058</v>
      </c>
      <c r="B184" s="21" t="s">
        <v>584</v>
      </c>
      <c r="C184" s="21" t="str">
        <f>_xlfn.XLOOKUP($A184,'Employee List'!$E:$E,'Employee List'!$D:$D,0)</f>
        <v>SF</v>
      </c>
      <c r="D184" s="42" cm="1">
        <f t="array" ref="D184">IFERROR(IF($G184="Yes",INDEX('Payment Plan'!$D$6:$D$42,MATCH(1,(Incentive_Calc!$C184='Payment Plan'!$B$6:$B$42)*(Incentive_Calc!$U184='Payment Plan'!$C$6:$C$42),0)),""),"")</f>
        <v>46170.482618408205</v>
      </c>
      <c r="E184" s="42" t="str" cm="1">
        <f t="array" ref="E184">IFERROR(IF($H184="Yes",INDEX('Payment Plan'!$D$6:$D$42,MATCH(1,(Incentive_Calc!$C184='Payment Plan'!$B$6:$B$42)*(Incentive_Calc!$AS184='Payment Plan'!$C$6:$C$42),0)),""),"")</f>
        <v/>
      </c>
      <c r="F184" s="42">
        <f t="shared" si="36"/>
        <v>46170.482618408205</v>
      </c>
      <c r="G184" s="43" t="str">
        <f t="shared" si="37"/>
        <v>Yes</v>
      </c>
      <c r="H184" s="21" t="str">
        <f t="shared" si="38"/>
        <v>No</v>
      </c>
      <c r="I184" s="42">
        <f>IFERROR(SUMIFS('Sales RAW DATA'!$F$2:$F$30000,'Sales RAW DATA'!$I$2:$I$30000,Incentive_Calc!$A184,'Sales RAW DATA'!$E$2:$E$30000,Incentive_Calc!I$5),"")</f>
        <v>857896</v>
      </c>
      <c r="J184" s="42">
        <f>IFERROR(SUMIFS('Sales RAW DATA'!$F$2:$F$30000,'Sales RAW DATA'!$I$2:$I$30000,Incentive_Calc!$A184,'Sales RAW DATA'!$E$2:$E$30000,Incentive_Calc!J$5),"")</f>
        <v>868026</v>
      </c>
      <c r="K184" s="42">
        <f>IFERROR(SUMIFS('Sales RAW DATA'!$F$2:$F$30000,'Sales RAW DATA'!$I$2:$I$30000,Incentive_Calc!$A184,'Sales RAW DATA'!$E$2:$E$30000,Incentive_Calc!K$5),"")</f>
        <v>890561</v>
      </c>
      <c r="L184" s="42">
        <f t="shared" si="39"/>
        <v>2616483</v>
      </c>
      <c r="M184" s="42">
        <f>IFERROR(SUMIFS('Sales RAW DATA'!$G$2:$G$30000,'Sales RAW DATA'!$I$2:$I$30000,Incentive_Calc!$A184,'Sales RAW DATA'!$E$2:$E$30000,Incentive_Calc!M$5),"")</f>
        <v>924777</v>
      </c>
      <c r="N184" s="42">
        <f>IFERROR(SUMIFS('Sales RAW DATA'!$G$2:$G$30000,'Sales RAW DATA'!$I$2:$I$30000,Incentive_Calc!$A184,'Sales RAW DATA'!$E$2:$E$30000,Incentive_Calc!N$5),"")</f>
        <v>988386</v>
      </c>
      <c r="O184" s="42">
        <f>IFERROR(SUMIFS('Sales RAW DATA'!$G$2:$G$30000,'Sales RAW DATA'!$I$2:$I$30000,Incentive_Calc!$A184,'Sales RAW DATA'!$E$2:$E$30000,Incentive_Calc!O$5),"")</f>
        <v>943733</v>
      </c>
      <c r="P184" s="42">
        <f t="shared" si="40"/>
        <v>2856896</v>
      </c>
      <c r="Q184" s="44">
        <f t="shared" si="41"/>
        <v>1.0779593330660127</v>
      </c>
      <c r="R184" s="44">
        <f t="shared" si="42"/>
        <v>1.1386594410766497</v>
      </c>
      <c r="S184" s="44">
        <f t="shared" si="43"/>
        <v>1.0597061852023613</v>
      </c>
      <c r="T184" s="45">
        <f t="shared" si="44"/>
        <v>109.18840290573262</v>
      </c>
      <c r="U184" s="45">
        <f t="shared" si="45"/>
        <v>109</v>
      </c>
      <c r="V184" s="44">
        <f>IFERROR(SUMIFS('Sales RAW DATA'!$G:$G,'Sales RAW DATA'!$I:$I,Incentive_Calc!$A184,'Sales RAW DATA'!$D:$D,"B1",'Sales RAW DATA'!$E:$E,Incentive_Calc!V$5)/SUMIFS('Sales RAW DATA'!$F:$F,'Sales RAW DATA'!$I:$I,Incentive_Calc!$A184,'Sales RAW DATA'!$D:$D,"B1",'Sales RAW DATA'!$E:$E,Incentive_Calc!V$5),"")</f>
        <v>1.1704168190517446</v>
      </c>
      <c r="W184" s="44">
        <f>IFERROR(SUMIFS('Sales RAW DATA'!$G:$G,'Sales RAW DATA'!$I:$I,Incentive_Calc!$A184,'Sales RAW DATA'!$D:$D,"B1",'Sales RAW DATA'!$E:$E,Incentive_Calc!W$5)/SUMIFS('Sales RAW DATA'!$F:$F,'Sales RAW DATA'!$I:$I,Incentive_Calc!$A184,'Sales RAW DATA'!$D:$D,"B1",'Sales RAW DATA'!$E:$E,Incentive_Calc!W$5),"")</f>
        <v>0.9226597311896404</v>
      </c>
      <c r="X184" s="44">
        <f>IFERROR(SUMIFS('Sales RAW DATA'!$G:$G,'Sales RAW DATA'!$I:$I,Incentive_Calc!$A184,'Sales RAW DATA'!$D:$D,"B1",'Sales RAW DATA'!$E:$E,Incentive_Calc!X$5)/SUMIFS('Sales RAW DATA'!$F:$F,'Sales RAW DATA'!$I:$I,Incentive_Calc!$A184,'Sales RAW DATA'!$D:$D,"B1",'Sales RAW DATA'!$E:$E,Incentive_Calc!X$5),"")</f>
        <v>0.77581211092246749</v>
      </c>
      <c r="Y184" s="44">
        <f>SUMIFS('Sales RAW DATA'!$G:$G,'Sales RAW DATA'!$I:$I,Incentive_Calc!$A184,'Sales RAW DATA'!$D:$D,"B1")/SUMIFS('Sales RAW DATA'!$F:$F,'Sales RAW DATA'!$I:$I,Incentive_Calc!$A184,'Sales RAW DATA'!$D:$D,"B1")</f>
        <v>0.96021411931382505</v>
      </c>
      <c r="Z184" s="44">
        <f>IFERROR(SUMIFS('Sales RAW DATA'!$G:$G,'Sales RAW DATA'!$I:$I,Incentive_Calc!$A184,'Sales RAW DATA'!$D:$D,"B2",'Sales RAW DATA'!$E:$E,Incentive_Calc!Z$5)/SUMIFS('Sales RAW DATA'!$F:$F,'Sales RAW DATA'!$I:$I,Incentive_Calc!$A184,'Sales RAW DATA'!$D:$D,"B2",'Sales RAW DATA'!$E:$E,Incentive_Calc!Z$5),"")</f>
        <v>0.90085833530199233</v>
      </c>
      <c r="AA184" s="44">
        <f>IFERROR(SUMIFS('Sales RAW DATA'!$G:$G,'Sales RAW DATA'!$I:$I,Incentive_Calc!$A184,'Sales RAW DATA'!$D:$D,"B2",'Sales RAW DATA'!$E:$E,Incentive_Calc!AA$5)/SUMIFS('Sales RAW DATA'!$F:$F,'Sales RAW DATA'!$I:$I,Incentive_Calc!$A184,'Sales RAW DATA'!$D:$D,"B2",'Sales RAW DATA'!$E:$E,Incentive_Calc!AA$5),"")</f>
        <v>0.84925384734960363</v>
      </c>
      <c r="AB184" s="44">
        <f>IFERROR(SUMIFS('Sales RAW DATA'!$G:$G,'Sales RAW DATA'!$I:$I,Incentive_Calc!$A184,'Sales RAW DATA'!$D:$D,"B2",'Sales RAW DATA'!$E:$E,Incentive_Calc!AB$5)/SUMIFS('Sales RAW DATA'!$F:$F,'Sales RAW DATA'!$I:$I,Incentive_Calc!$A184,'Sales RAW DATA'!$D:$D,"B2",'Sales RAW DATA'!$E:$E,Incentive_Calc!AB$5),"")</f>
        <v>0.66670931615311668</v>
      </c>
      <c r="AC184" s="44">
        <f>SUMIFS('Sales RAW DATA'!$G:$G,'Sales RAW DATA'!$I:$I,Incentive_Calc!$A184,'Sales RAW DATA'!$D:$D,"B2")/SUMIFS('Sales RAW DATA'!$F:$F,'Sales RAW DATA'!$I:$I,Incentive_Calc!$A184,'Sales RAW DATA'!$D:$D,"B2")</f>
        <v>0.80369405635803925</v>
      </c>
      <c r="AD184" s="44">
        <f>IFERROR(SUMIFS('Sales RAW DATA'!$G:$G,'Sales RAW DATA'!$I:$I,Incentive_Calc!$A184,'Sales RAW DATA'!$D:$D,"B3",'Sales RAW DATA'!$E:$E,Incentive_Calc!AD$5)/SUMIFS('Sales RAW DATA'!$F:$F,'Sales RAW DATA'!$I:$I,Incentive_Calc!$A184,'Sales RAW DATA'!$D:$D,"B3",'Sales RAW DATA'!$E:$E,Incentive_Calc!AD$5),"")</f>
        <v>0.85628202741497728</v>
      </c>
      <c r="AE184" s="44">
        <f>IFERROR(SUMIFS('Sales RAW DATA'!$G:$G,'Sales RAW DATA'!$I:$I,Incentive_Calc!$A184,'Sales RAW DATA'!$D:$D,"B3",'Sales RAW DATA'!$E:$E,Incentive_Calc!AE$5)/SUMIFS('Sales RAW DATA'!$F:$F,'Sales RAW DATA'!$I:$I,Incentive_Calc!$A184,'Sales RAW DATA'!$D:$D,"B3",'Sales RAW DATA'!$E:$E,Incentive_Calc!AE$5),"")</f>
        <v>2.1004834628147186</v>
      </c>
      <c r="AF184" s="44">
        <f>IFERROR(SUMIFS('Sales RAW DATA'!$G:$G,'Sales RAW DATA'!$I:$I,Incentive_Calc!$A184,'Sales RAW DATA'!$D:$D,"B3",'Sales RAW DATA'!$E:$E,Incentive_Calc!AF$5)/SUMIFS('Sales RAW DATA'!$F:$F,'Sales RAW DATA'!$I:$I,Incentive_Calc!$A184,'Sales RAW DATA'!$D:$D,"B3",'Sales RAW DATA'!$E:$E,Incentive_Calc!AF$5),"")</f>
        <v>2.3759706243999394</v>
      </c>
      <c r="AG184" s="44">
        <f>SUMIFS('Sales RAW DATA'!$G:$G,'Sales RAW DATA'!$I:$I,Incentive_Calc!$A184,'Sales RAW DATA'!$D:$D,"B3")/SUMIFS('Sales RAW DATA'!$F:$F,'Sales RAW DATA'!$I:$I,Incentive_Calc!$A184,'Sales RAW DATA'!$D:$D,"B3")</f>
        <v>1.8080333045868258</v>
      </c>
      <c r="AH184" s="44">
        <f>IFERROR(SUMIFS('Sales RAW DATA'!$G:$G,'Sales RAW DATA'!$I:$I,Incentive_Calc!$A184,'Sales RAW DATA'!$D:$D,"B4",'Sales RAW DATA'!$E:$E,Incentive_Calc!AH$5)/SUMIFS('Sales RAW DATA'!$F:$F,'Sales RAW DATA'!$I:$I,Incentive_Calc!$A184,'Sales RAW DATA'!$D:$D,"B4",'Sales RAW DATA'!$E:$E,Incentive_Calc!AH$5),"")</f>
        <v>1.024309072493127</v>
      </c>
      <c r="AI184" s="44">
        <f>IFERROR(SUMIFS('Sales RAW DATA'!$G:$G,'Sales RAW DATA'!$I:$I,Incentive_Calc!$A184,'Sales RAW DATA'!$D:$D,"B4",'Sales RAW DATA'!$E:$E,Incentive_Calc!AI$5)/SUMIFS('Sales RAW DATA'!$F:$F,'Sales RAW DATA'!$I:$I,Incentive_Calc!$A184,'Sales RAW DATA'!$D:$D,"B4",'Sales RAW DATA'!$E:$E,Incentive_Calc!AI$5),"")</f>
        <v>0.92054997530051041</v>
      </c>
      <c r="AJ184" s="44">
        <f>IFERROR(SUMIFS('Sales RAW DATA'!$G:$G,'Sales RAW DATA'!$I:$I,Incentive_Calc!$A184,'Sales RAW DATA'!$D:$D,"B4",'Sales RAW DATA'!$E:$E,Incentive_Calc!AJ$5)/SUMIFS('Sales RAW DATA'!$F:$F,'Sales RAW DATA'!$I:$I,Incentive_Calc!$A184,'Sales RAW DATA'!$D:$D,"B4",'Sales RAW DATA'!$E:$E,Incentive_Calc!AJ$5),"")</f>
        <v>1.0724958057830849</v>
      </c>
      <c r="AK184" s="44">
        <f>SUMIFS('Sales RAW DATA'!$G:$G,'Sales RAW DATA'!$I:$I,Incentive_Calc!$A184,'Sales RAW DATA'!$D:$D,"B4")/SUMIFS('Sales RAW DATA'!$F:$F,'Sales RAW DATA'!$I:$I,Incentive_Calc!$A184,'Sales RAW DATA'!$D:$D,"B4")</f>
        <v>1.0066993619010201</v>
      </c>
      <c r="AL184" s="44">
        <f>IFERROR(SUMIFS('Sales RAW DATA'!$G:$G,'Sales RAW DATA'!$I:$I,Incentive_Calc!$A184,'Sales RAW DATA'!$D:$D,"B5",'Sales RAW DATA'!$E:$E,Incentive_Calc!AL$5)/SUMIFS('Sales RAW DATA'!$F:$F,'Sales RAW DATA'!$I:$I,Incentive_Calc!$A184,'Sales RAW DATA'!$D:$D,"B5",'Sales RAW DATA'!$E:$E,Incentive_Calc!AL$5),"")</f>
        <v>1.4127794474865165</v>
      </c>
      <c r="AM184" s="44">
        <f>IFERROR(SUMIFS('Sales RAW DATA'!$G:$G,'Sales RAW DATA'!$I:$I,Incentive_Calc!$A184,'Sales RAW DATA'!$D:$D,"B5",'Sales RAW DATA'!$E:$E,Incentive_Calc!AM$5)/SUMIFS('Sales RAW DATA'!$F:$F,'Sales RAW DATA'!$I:$I,Incentive_Calc!$A184,'Sales RAW DATA'!$D:$D,"B5",'Sales RAW DATA'!$E:$E,Incentive_Calc!AM$5),"")</f>
        <v>1.1610038439446826</v>
      </c>
      <c r="AN184" s="44">
        <f>IFERROR(SUMIFS('Sales RAW DATA'!$G:$G,'Sales RAW DATA'!$I:$I,Incentive_Calc!$A184,'Sales RAW DATA'!$D:$D,"B5",'Sales RAW DATA'!$E:$E,Incentive_Calc!AN$5)/SUMIFS('Sales RAW DATA'!$F:$F,'Sales RAW DATA'!$I:$I,Incentive_Calc!$A184,'Sales RAW DATA'!$D:$D,"B5",'Sales RAW DATA'!$E:$E,Incentive_Calc!AN$5),"")</f>
        <v>0.85460965686650803</v>
      </c>
      <c r="AO184" s="44">
        <f>SUMIFS('Sales RAW DATA'!$G:$G,'Sales RAW DATA'!$I:$I,Incentive_Calc!$A184,'Sales RAW DATA'!$D:$D,"B5")/SUMIFS('Sales RAW DATA'!$F:$F,'Sales RAW DATA'!$I:$I,Incentive_Calc!$A184,'Sales RAW DATA'!$D:$D,"B5")</f>
        <v>1.1354143828107872</v>
      </c>
      <c r="AP184" s="42">
        <f>SUM(SUMIFS('Sales RAW DATA'!$F$2:$F$22804,'Sales RAW DATA'!$I$2:$I$22804,Incentive_Calc!$A184,'Sales RAW DATA'!$D$2:$D$22804,"B1"),SUMIFS('Sales RAW DATA'!$F$2:$F$22804,'Sales RAW DATA'!$I$2:$I$22804,Incentive_Calc!$A184,'Sales RAW DATA'!$D$2:$D$22804,"B2"),SUMIFS('Sales RAW DATA'!$F$2:$F$22804,'Sales RAW DATA'!$I$2:$I$22804,Incentive_Calc!$A184,'Sales RAW DATA'!$D$2:$D$22804,"B3"),SUMIFS('Sales RAW DATA'!$F$2:$F$22804,'Sales RAW DATA'!$I$2:$I$22804,Incentive_Calc!$A184,'Sales RAW DATA'!$D$2:$D$22804,"B4"),SUMIFS('Sales RAW DATA'!$F$2:$F$22804,'Sales RAW DATA'!$I$2:$I$22804,Incentive_Calc!$A184,'Sales RAW DATA'!$D$2:$D$22804,"B5"))</f>
        <v>1753074</v>
      </c>
      <c r="AQ184" s="42">
        <f>SUM(SUMIFS('Sales RAW DATA'!$G$2:$G$22804,'Sales RAW DATA'!$I$2:$I$22804,Incentive_Calc!$A184,'Sales RAW DATA'!$D$2:$D$22804,"B1"),SUMIFS('Sales RAW DATA'!$G$2:$G$22804,'Sales RAW DATA'!$I$2:$I$22804,Incentive_Calc!$A184,'Sales RAW DATA'!$D$2:$D$22804,"B2"),SUMIFS('Sales RAW DATA'!$G$2:$G$22804,'Sales RAW DATA'!$I$2:$I$22804,Incentive_Calc!$A184,'Sales RAW DATA'!$D$2:$D$22804,"B3"),SUMIFS('Sales RAW DATA'!$G$2:$G$22804,'Sales RAW DATA'!$I$2:$I$22804,Incentive_Calc!$A184,'Sales RAW DATA'!$D$2:$D$22804,"B4"),SUMIFS('Sales RAW DATA'!$G$2:$G$22804,'Sales RAW DATA'!$I$2:$I$22804,Incentive_Calc!$A184,'Sales RAW DATA'!$D$2:$D$22804,"B5"))</f>
        <v>1915465</v>
      </c>
      <c r="AR184" s="45">
        <f t="shared" si="46"/>
        <v>109.26321421685566</v>
      </c>
      <c r="AS184" s="45">
        <f t="shared" si="47"/>
        <v>109</v>
      </c>
      <c r="AT184" s="46">
        <v>1</v>
      </c>
      <c r="AU184" s="46">
        <v>0.95</v>
      </c>
      <c r="AV184" s="43" t="str">
        <f t="shared" si="33"/>
        <v>Yes</v>
      </c>
      <c r="AW184" s="43" t="str">
        <f t="shared" si="34"/>
        <v>Yes</v>
      </c>
      <c r="AX184" s="43" t="str">
        <f t="shared" si="35"/>
        <v>Yes</v>
      </c>
      <c r="AY184" s="43" t="str">
        <f t="shared" si="48"/>
        <v>Yes</v>
      </c>
    </row>
    <row r="185" spans="1:51" x14ac:dyDescent="0.35">
      <c r="A185" s="21" t="s">
        <v>1059</v>
      </c>
      <c r="B185" s="21" t="s">
        <v>585</v>
      </c>
      <c r="C185" s="21" t="str">
        <f>_xlfn.XLOOKUP($A185,'Employee List'!$E:$E,'Employee List'!$D:$D,0)</f>
        <v>SF</v>
      </c>
      <c r="D185" s="42" t="str" cm="1">
        <f t="array" ref="D185">IFERROR(IF($G185="Yes",INDEX('Payment Plan'!$D$6:$D$42,MATCH(1,(Incentive_Calc!$C185='Payment Plan'!$B$6:$B$42)*(Incentive_Calc!$U185='Payment Plan'!$C$6:$C$42),0)),""),"")</f>
        <v/>
      </c>
      <c r="E185" s="42" t="str" cm="1">
        <f t="array" ref="E185">IFERROR(IF($H185="Yes",INDEX('Payment Plan'!$D$6:$D$42,MATCH(1,(Incentive_Calc!$C185='Payment Plan'!$B$6:$B$42)*(Incentive_Calc!$AS185='Payment Plan'!$C$6:$C$42),0)),""),"")</f>
        <v/>
      </c>
      <c r="F185" s="42">
        <f t="shared" si="36"/>
        <v>0</v>
      </c>
      <c r="G185" s="43" t="str">
        <f t="shared" si="37"/>
        <v>Yes</v>
      </c>
      <c r="H185" s="21" t="str">
        <f t="shared" si="38"/>
        <v>No</v>
      </c>
      <c r="I185" s="42">
        <f>IFERROR(SUMIFS('Sales RAW DATA'!$F$2:$F$30000,'Sales RAW DATA'!$I$2:$I$30000,Incentive_Calc!$A185,'Sales RAW DATA'!$E$2:$E$30000,Incentive_Calc!I$5),"")</f>
        <v>612999</v>
      </c>
      <c r="J185" s="42">
        <f>IFERROR(SUMIFS('Sales RAW DATA'!$F$2:$F$30000,'Sales RAW DATA'!$I$2:$I$30000,Incentive_Calc!$A185,'Sales RAW DATA'!$E$2:$E$30000,Incentive_Calc!J$5),"")</f>
        <v>626091</v>
      </c>
      <c r="K185" s="42">
        <f>IFERROR(SUMIFS('Sales RAW DATA'!$F$2:$F$30000,'Sales RAW DATA'!$I$2:$I$30000,Incentive_Calc!$A185,'Sales RAW DATA'!$E$2:$E$30000,Incentive_Calc!K$5),"")</f>
        <v>631479</v>
      </c>
      <c r="L185" s="42">
        <f t="shared" si="39"/>
        <v>1870569</v>
      </c>
      <c r="M185" s="42">
        <f>IFERROR(SUMIFS('Sales RAW DATA'!$G$2:$G$30000,'Sales RAW DATA'!$I$2:$I$30000,Incentive_Calc!$A185,'Sales RAW DATA'!$E$2:$E$30000,Incentive_Calc!M$5),"")</f>
        <v>632667</v>
      </c>
      <c r="N185" s="42">
        <f>IFERROR(SUMIFS('Sales RAW DATA'!$G$2:$G$30000,'Sales RAW DATA'!$I$2:$I$30000,Incentive_Calc!$A185,'Sales RAW DATA'!$E$2:$E$30000,Incentive_Calc!N$5),"")</f>
        <v>583400</v>
      </c>
      <c r="O185" s="42">
        <f>IFERROR(SUMIFS('Sales RAW DATA'!$G$2:$G$30000,'Sales RAW DATA'!$I$2:$I$30000,Incentive_Calc!$A185,'Sales RAW DATA'!$E$2:$E$30000,Incentive_Calc!O$5),"")</f>
        <v>587972</v>
      </c>
      <c r="P185" s="42">
        <f t="shared" si="40"/>
        <v>1804039</v>
      </c>
      <c r="Q185" s="44">
        <f t="shared" si="41"/>
        <v>1.0320848810520082</v>
      </c>
      <c r="R185" s="44">
        <f t="shared" si="42"/>
        <v>0.93181342648273169</v>
      </c>
      <c r="S185" s="44">
        <f t="shared" si="43"/>
        <v>0.93110301371858761</v>
      </c>
      <c r="T185" s="45">
        <f t="shared" si="44"/>
        <v>96.443328206551058</v>
      </c>
      <c r="U185" s="45">
        <f t="shared" si="45"/>
        <v>96</v>
      </c>
      <c r="V185" s="44">
        <f>IFERROR(SUMIFS('Sales RAW DATA'!$G:$G,'Sales RAW DATA'!$I:$I,Incentive_Calc!$A185,'Sales RAW DATA'!$D:$D,"B1",'Sales RAW DATA'!$E:$E,Incentive_Calc!V$5)/SUMIFS('Sales RAW DATA'!$F:$F,'Sales RAW DATA'!$I:$I,Incentive_Calc!$A185,'Sales RAW DATA'!$D:$D,"B1",'Sales RAW DATA'!$E:$E,Incentive_Calc!V$5),"")</f>
        <v>1.3309836757212865</v>
      </c>
      <c r="W185" s="44">
        <f>IFERROR(SUMIFS('Sales RAW DATA'!$G:$G,'Sales RAW DATA'!$I:$I,Incentive_Calc!$A185,'Sales RAW DATA'!$D:$D,"B1",'Sales RAW DATA'!$E:$E,Incentive_Calc!W$5)/SUMIFS('Sales RAW DATA'!$F:$F,'Sales RAW DATA'!$I:$I,Incentive_Calc!$A185,'Sales RAW DATA'!$D:$D,"B1",'Sales RAW DATA'!$E:$E,Incentive_Calc!W$5),"")</f>
        <v>0.8655134616257727</v>
      </c>
      <c r="X185" s="44">
        <f>IFERROR(SUMIFS('Sales RAW DATA'!$G:$G,'Sales RAW DATA'!$I:$I,Incentive_Calc!$A185,'Sales RAW DATA'!$D:$D,"B1",'Sales RAW DATA'!$E:$E,Incentive_Calc!X$5)/SUMIFS('Sales RAW DATA'!$F:$F,'Sales RAW DATA'!$I:$I,Incentive_Calc!$A185,'Sales RAW DATA'!$D:$D,"B1",'Sales RAW DATA'!$E:$E,Incentive_Calc!X$5),"")</f>
        <v>0.78090364800891121</v>
      </c>
      <c r="Y185" s="44">
        <f>SUMIFS('Sales RAW DATA'!$G:$G,'Sales RAW DATA'!$I:$I,Incentive_Calc!$A185,'Sales RAW DATA'!$D:$D,"B1")/SUMIFS('Sales RAW DATA'!$F:$F,'Sales RAW DATA'!$I:$I,Incentive_Calc!$A185,'Sales RAW DATA'!$D:$D,"B1")</f>
        <v>0.9973156827858477</v>
      </c>
      <c r="Z185" s="44">
        <f>IFERROR(SUMIFS('Sales RAW DATA'!$G:$G,'Sales RAW DATA'!$I:$I,Incentive_Calc!$A185,'Sales RAW DATA'!$D:$D,"B2",'Sales RAW DATA'!$E:$E,Incentive_Calc!Z$5)/SUMIFS('Sales RAW DATA'!$F:$F,'Sales RAW DATA'!$I:$I,Incentive_Calc!$A185,'Sales RAW DATA'!$D:$D,"B2",'Sales RAW DATA'!$E:$E,Incentive_Calc!Z$5),"")</f>
        <v>0.98279232223539592</v>
      </c>
      <c r="AA185" s="44">
        <f>IFERROR(SUMIFS('Sales RAW DATA'!$G:$G,'Sales RAW DATA'!$I:$I,Incentive_Calc!$A185,'Sales RAW DATA'!$D:$D,"B2",'Sales RAW DATA'!$E:$E,Incentive_Calc!AA$5)/SUMIFS('Sales RAW DATA'!$F:$F,'Sales RAW DATA'!$I:$I,Incentive_Calc!$A185,'Sales RAW DATA'!$D:$D,"B2",'Sales RAW DATA'!$E:$E,Incentive_Calc!AA$5),"")</f>
        <v>0.71195283714075164</v>
      </c>
      <c r="AB185" s="44">
        <f>IFERROR(SUMIFS('Sales RAW DATA'!$G:$G,'Sales RAW DATA'!$I:$I,Incentive_Calc!$A185,'Sales RAW DATA'!$D:$D,"B2",'Sales RAW DATA'!$E:$E,Incentive_Calc!AB$5)/SUMIFS('Sales RAW DATA'!$F:$F,'Sales RAW DATA'!$I:$I,Incentive_Calc!$A185,'Sales RAW DATA'!$D:$D,"B2",'Sales RAW DATA'!$E:$E,Incentive_Calc!AB$5),"")</f>
        <v>1.1589860314292841</v>
      </c>
      <c r="AC185" s="44">
        <f>SUMIFS('Sales RAW DATA'!$G:$G,'Sales RAW DATA'!$I:$I,Incentive_Calc!$A185,'Sales RAW DATA'!$D:$D,"B2")/SUMIFS('Sales RAW DATA'!$F:$F,'Sales RAW DATA'!$I:$I,Incentive_Calc!$A185,'Sales RAW DATA'!$D:$D,"B2")</f>
        <v>0.94640138265914986</v>
      </c>
      <c r="AD185" s="44">
        <f>IFERROR(SUMIFS('Sales RAW DATA'!$G:$G,'Sales RAW DATA'!$I:$I,Incentive_Calc!$A185,'Sales RAW DATA'!$D:$D,"B3",'Sales RAW DATA'!$E:$E,Incentive_Calc!AD$5)/SUMIFS('Sales RAW DATA'!$F:$F,'Sales RAW DATA'!$I:$I,Incentive_Calc!$A185,'Sales RAW DATA'!$D:$D,"B3",'Sales RAW DATA'!$E:$E,Incentive_Calc!AD$5),"")</f>
        <v>1.031156102446702</v>
      </c>
      <c r="AE185" s="44">
        <f>IFERROR(SUMIFS('Sales RAW DATA'!$G:$G,'Sales RAW DATA'!$I:$I,Incentive_Calc!$A185,'Sales RAW DATA'!$D:$D,"B3",'Sales RAW DATA'!$E:$E,Incentive_Calc!AE$5)/SUMIFS('Sales RAW DATA'!$F:$F,'Sales RAW DATA'!$I:$I,Incentive_Calc!$A185,'Sales RAW DATA'!$D:$D,"B3",'Sales RAW DATA'!$E:$E,Incentive_Calc!AE$5),"")</f>
        <v>1.3628193993051665</v>
      </c>
      <c r="AF185" s="44">
        <f>IFERROR(SUMIFS('Sales RAW DATA'!$G:$G,'Sales RAW DATA'!$I:$I,Incentive_Calc!$A185,'Sales RAW DATA'!$D:$D,"B3",'Sales RAW DATA'!$E:$E,Incentive_Calc!AF$5)/SUMIFS('Sales RAW DATA'!$F:$F,'Sales RAW DATA'!$I:$I,Incentive_Calc!$A185,'Sales RAW DATA'!$D:$D,"B3",'Sales RAW DATA'!$E:$E,Incentive_Calc!AF$5),"")</f>
        <v>1.289049705524278</v>
      </c>
      <c r="AG185" s="44">
        <f>SUMIFS('Sales RAW DATA'!$G:$G,'Sales RAW DATA'!$I:$I,Incentive_Calc!$A185,'Sales RAW DATA'!$D:$D,"B3")/SUMIFS('Sales RAW DATA'!$F:$F,'Sales RAW DATA'!$I:$I,Incentive_Calc!$A185,'Sales RAW DATA'!$D:$D,"B3")</f>
        <v>1.2316269879669908</v>
      </c>
      <c r="AH185" s="44">
        <f>IFERROR(SUMIFS('Sales RAW DATA'!$G:$G,'Sales RAW DATA'!$I:$I,Incentive_Calc!$A185,'Sales RAW DATA'!$D:$D,"B4",'Sales RAW DATA'!$E:$E,Incentive_Calc!AH$5)/SUMIFS('Sales RAW DATA'!$F:$F,'Sales RAW DATA'!$I:$I,Incentive_Calc!$A185,'Sales RAW DATA'!$D:$D,"B4",'Sales RAW DATA'!$E:$E,Incentive_Calc!AH$5),"")</f>
        <v>0.61144640998959421</v>
      </c>
      <c r="AI185" s="44">
        <f>IFERROR(SUMIFS('Sales RAW DATA'!$G:$G,'Sales RAW DATA'!$I:$I,Incentive_Calc!$A185,'Sales RAW DATA'!$D:$D,"B4",'Sales RAW DATA'!$E:$E,Incentive_Calc!AI$5)/SUMIFS('Sales RAW DATA'!$F:$F,'Sales RAW DATA'!$I:$I,Incentive_Calc!$A185,'Sales RAW DATA'!$D:$D,"B4",'Sales RAW DATA'!$E:$E,Incentive_Calc!AI$5),"")</f>
        <v>0.36830080292447287</v>
      </c>
      <c r="AJ185" s="44">
        <f>IFERROR(SUMIFS('Sales RAW DATA'!$G:$G,'Sales RAW DATA'!$I:$I,Incentive_Calc!$A185,'Sales RAW DATA'!$D:$D,"B4",'Sales RAW DATA'!$E:$E,Incentive_Calc!AJ$5)/SUMIFS('Sales RAW DATA'!$F:$F,'Sales RAW DATA'!$I:$I,Incentive_Calc!$A185,'Sales RAW DATA'!$D:$D,"B4",'Sales RAW DATA'!$E:$E,Incentive_Calc!AJ$5),"")</f>
        <v>0.74252372903393582</v>
      </c>
      <c r="AK185" s="44">
        <f>SUMIFS('Sales RAW DATA'!$G:$G,'Sales RAW DATA'!$I:$I,Incentive_Calc!$A185,'Sales RAW DATA'!$D:$D,"B4")/SUMIFS('Sales RAW DATA'!$F:$F,'Sales RAW DATA'!$I:$I,Incentive_Calc!$A185,'Sales RAW DATA'!$D:$D,"B4")</f>
        <v>0.57357700150722579</v>
      </c>
      <c r="AL185" s="44">
        <f>IFERROR(SUMIFS('Sales RAW DATA'!$G:$G,'Sales RAW DATA'!$I:$I,Incentive_Calc!$A185,'Sales RAW DATA'!$D:$D,"B5",'Sales RAW DATA'!$E:$E,Incentive_Calc!AL$5)/SUMIFS('Sales RAW DATA'!$F:$F,'Sales RAW DATA'!$I:$I,Incentive_Calc!$A185,'Sales RAW DATA'!$D:$D,"B5",'Sales RAW DATA'!$E:$E,Incentive_Calc!AL$5),"")</f>
        <v>1.0685968471983767</v>
      </c>
      <c r="AM185" s="44">
        <f>IFERROR(SUMIFS('Sales RAW DATA'!$G:$G,'Sales RAW DATA'!$I:$I,Incentive_Calc!$A185,'Sales RAW DATA'!$D:$D,"B5",'Sales RAW DATA'!$E:$E,Incentive_Calc!AM$5)/SUMIFS('Sales RAW DATA'!$F:$F,'Sales RAW DATA'!$I:$I,Incentive_Calc!$A185,'Sales RAW DATA'!$D:$D,"B5",'Sales RAW DATA'!$E:$E,Incentive_Calc!AM$5),"")</f>
        <v>1.4806694438354162</v>
      </c>
      <c r="AN185" s="44">
        <f>IFERROR(SUMIFS('Sales RAW DATA'!$G:$G,'Sales RAW DATA'!$I:$I,Incentive_Calc!$A185,'Sales RAW DATA'!$D:$D,"B5",'Sales RAW DATA'!$E:$E,Incentive_Calc!AN$5)/SUMIFS('Sales RAW DATA'!$F:$F,'Sales RAW DATA'!$I:$I,Incentive_Calc!$A185,'Sales RAW DATA'!$D:$D,"B5",'Sales RAW DATA'!$E:$E,Incentive_Calc!AN$5),"")</f>
        <v>0.78280373831775696</v>
      </c>
      <c r="AO185" s="44">
        <f>SUMIFS('Sales RAW DATA'!$G:$G,'Sales RAW DATA'!$I:$I,Incentive_Calc!$A185,'Sales RAW DATA'!$D:$D,"B5")/SUMIFS('Sales RAW DATA'!$F:$F,'Sales RAW DATA'!$I:$I,Incentive_Calc!$A185,'Sales RAW DATA'!$D:$D,"B5")</f>
        <v>1.0933085763978658</v>
      </c>
      <c r="AP185" s="42">
        <f>SUM(SUMIFS('Sales RAW DATA'!$F$2:$F$22804,'Sales RAW DATA'!$I$2:$I$22804,Incentive_Calc!$A185,'Sales RAW DATA'!$D$2:$D$22804,"B1"),SUMIFS('Sales RAW DATA'!$F$2:$F$22804,'Sales RAW DATA'!$I$2:$I$22804,Incentive_Calc!$A185,'Sales RAW DATA'!$D$2:$D$22804,"B2"),SUMIFS('Sales RAW DATA'!$F$2:$F$22804,'Sales RAW DATA'!$I$2:$I$22804,Incentive_Calc!$A185,'Sales RAW DATA'!$D$2:$D$22804,"B3"),SUMIFS('Sales RAW DATA'!$F$2:$F$22804,'Sales RAW DATA'!$I$2:$I$22804,Incentive_Calc!$A185,'Sales RAW DATA'!$D$2:$D$22804,"B4"),SUMIFS('Sales RAW DATA'!$F$2:$F$22804,'Sales RAW DATA'!$I$2:$I$22804,Incentive_Calc!$A185,'Sales RAW DATA'!$D$2:$D$22804,"B5"))</f>
        <v>1126228</v>
      </c>
      <c r="AQ185" s="42">
        <f>SUM(SUMIFS('Sales RAW DATA'!$G$2:$G$22804,'Sales RAW DATA'!$I$2:$I$22804,Incentive_Calc!$A185,'Sales RAW DATA'!$D$2:$D$22804,"B1"),SUMIFS('Sales RAW DATA'!$G$2:$G$22804,'Sales RAW DATA'!$I$2:$I$22804,Incentive_Calc!$A185,'Sales RAW DATA'!$D$2:$D$22804,"B2"),SUMIFS('Sales RAW DATA'!$G$2:$G$22804,'Sales RAW DATA'!$I$2:$I$22804,Incentive_Calc!$A185,'Sales RAW DATA'!$D$2:$D$22804,"B3"),SUMIFS('Sales RAW DATA'!$G$2:$G$22804,'Sales RAW DATA'!$I$2:$I$22804,Incentive_Calc!$A185,'Sales RAW DATA'!$D$2:$D$22804,"B4"),SUMIFS('Sales RAW DATA'!$G$2:$G$22804,'Sales RAW DATA'!$I$2:$I$22804,Incentive_Calc!$A185,'Sales RAW DATA'!$D$2:$D$22804,"B5"))</f>
        <v>1188224</v>
      </c>
      <c r="AR185" s="45">
        <f t="shared" si="46"/>
        <v>105.5047468185838</v>
      </c>
      <c r="AS185" s="45">
        <f t="shared" si="47"/>
        <v>105</v>
      </c>
      <c r="AT185" s="46">
        <v>1.1200000000000001</v>
      </c>
      <c r="AU185" s="46">
        <v>0.96</v>
      </c>
      <c r="AV185" s="43" t="str">
        <f t="shared" si="33"/>
        <v>Yes</v>
      </c>
      <c r="AW185" s="43" t="str">
        <f t="shared" si="34"/>
        <v>Yes</v>
      </c>
      <c r="AX185" s="43" t="str">
        <f t="shared" si="35"/>
        <v>Yes</v>
      </c>
      <c r="AY185" s="43" t="str">
        <f t="shared" si="48"/>
        <v>Yes</v>
      </c>
    </row>
    <row r="186" spans="1:51" x14ac:dyDescent="0.35">
      <c r="A186" s="21" t="s">
        <v>1060</v>
      </c>
      <c r="B186" s="21" t="s">
        <v>586</v>
      </c>
      <c r="C186" s="21" t="str">
        <f>_xlfn.XLOOKUP($A186,'Employee List'!$E:$E,'Employee List'!$D:$D,0)</f>
        <v>SF</v>
      </c>
      <c r="D186" s="42" cm="1">
        <f t="array" ref="D186">IFERROR(IF($G186="Yes",INDEX('Payment Plan'!$D$6:$D$42,MATCH(1,(Incentive_Calc!$C186='Payment Plan'!$B$6:$B$42)*(Incentive_Calc!$U186='Payment Plan'!$C$6:$C$42),0)),""),"")</f>
        <v>37984.5703125</v>
      </c>
      <c r="E186" s="42" t="str" cm="1">
        <f t="array" ref="E186">IFERROR(IF($H186="Yes",INDEX('Payment Plan'!$D$6:$D$42,MATCH(1,(Incentive_Calc!$C186='Payment Plan'!$B$6:$B$42)*(Incentive_Calc!$AS186='Payment Plan'!$C$6:$C$42),0)),""),"")</f>
        <v/>
      </c>
      <c r="F186" s="42">
        <f t="shared" si="36"/>
        <v>37984.5703125</v>
      </c>
      <c r="G186" s="43" t="str">
        <f t="shared" si="37"/>
        <v>Yes</v>
      </c>
      <c r="H186" s="21" t="str">
        <f t="shared" si="38"/>
        <v>No</v>
      </c>
      <c r="I186" s="42">
        <f>IFERROR(SUMIFS('Sales RAW DATA'!$F$2:$F$30000,'Sales RAW DATA'!$I$2:$I$30000,Incentive_Calc!$A186,'Sales RAW DATA'!$E$2:$E$30000,Incentive_Calc!I$5),"")</f>
        <v>494495</v>
      </c>
      <c r="J186" s="42">
        <f>IFERROR(SUMIFS('Sales RAW DATA'!$F$2:$F$30000,'Sales RAW DATA'!$I$2:$I$30000,Incentive_Calc!$A186,'Sales RAW DATA'!$E$2:$E$30000,Incentive_Calc!J$5),"")</f>
        <v>523123</v>
      </c>
      <c r="K186" s="42">
        <f>IFERROR(SUMIFS('Sales RAW DATA'!$F$2:$F$30000,'Sales RAW DATA'!$I$2:$I$30000,Incentive_Calc!$A186,'Sales RAW DATA'!$E$2:$E$30000,Incentive_Calc!K$5),"")</f>
        <v>538292</v>
      </c>
      <c r="L186" s="42">
        <f t="shared" si="39"/>
        <v>1555910</v>
      </c>
      <c r="M186" s="42">
        <f>IFERROR(SUMIFS('Sales RAW DATA'!$G$2:$G$30000,'Sales RAW DATA'!$I$2:$I$30000,Incentive_Calc!$A186,'Sales RAW DATA'!$E$2:$E$30000,Incentive_Calc!M$5),"")</f>
        <v>533687</v>
      </c>
      <c r="N186" s="42">
        <f>IFERROR(SUMIFS('Sales RAW DATA'!$G$2:$G$30000,'Sales RAW DATA'!$I$2:$I$30000,Incentive_Calc!$A186,'Sales RAW DATA'!$E$2:$E$30000,Incentive_Calc!N$5),"")</f>
        <v>497021</v>
      </c>
      <c r="O186" s="42">
        <f>IFERROR(SUMIFS('Sales RAW DATA'!$G$2:$G$30000,'Sales RAW DATA'!$I$2:$I$30000,Incentive_Calc!$A186,'Sales RAW DATA'!$E$2:$E$30000,Incentive_Calc!O$5),"")</f>
        <v>604601</v>
      </c>
      <c r="P186" s="42">
        <f t="shared" si="40"/>
        <v>1635309</v>
      </c>
      <c r="Q186" s="44">
        <f t="shared" si="41"/>
        <v>1.0792566153348366</v>
      </c>
      <c r="R186" s="44">
        <f t="shared" si="42"/>
        <v>0.95010351294055129</v>
      </c>
      <c r="S186" s="44">
        <f t="shared" si="43"/>
        <v>1.1231840710989573</v>
      </c>
      <c r="T186" s="45">
        <f t="shared" si="44"/>
        <v>105.10305866020528</v>
      </c>
      <c r="U186" s="45">
        <f t="shared" si="45"/>
        <v>105</v>
      </c>
      <c r="V186" s="44">
        <f>IFERROR(SUMIFS('Sales RAW DATA'!$G:$G,'Sales RAW DATA'!$I:$I,Incentive_Calc!$A186,'Sales RAW DATA'!$D:$D,"B1",'Sales RAW DATA'!$E:$E,Incentive_Calc!V$5)/SUMIFS('Sales RAW DATA'!$F:$F,'Sales RAW DATA'!$I:$I,Incentive_Calc!$A186,'Sales RAW DATA'!$D:$D,"B1",'Sales RAW DATA'!$E:$E,Incentive_Calc!V$5),"")</f>
        <v>1.0326581055741804</v>
      </c>
      <c r="W186" s="44">
        <f>IFERROR(SUMIFS('Sales RAW DATA'!$G:$G,'Sales RAW DATA'!$I:$I,Incentive_Calc!$A186,'Sales RAW DATA'!$D:$D,"B1",'Sales RAW DATA'!$E:$E,Incentive_Calc!W$5)/SUMIFS('Sales RAW DATA'!$F:$F,'Sales RAW DATA'!$I:$I,Incentive_Calc!$A186,'Sales RAW DATA'!$D:$D,"B1",'Sales RAW DATA'!$E:$E,Incentive_Calc!W$5),"")</f>
        <v>0.79308314631646026</v>
      </c>
      <c r="X186" s="44">
        <f>IFERROR(SUMIFS('Sales RAW DATA'!$G:$G,'Sales RAW DATA'!$I:$I,Incentive_Calc!$A186,'Sales RAW DATA'!$D:$D,"B1",'Sales RAW DATA'!$E:$E,Incentive_Calc!X$5)/SUMIFS('Sales RAW DATA'!$F:$F,'Sales RAW DATA'!$I:$I,Incentive_Calc!$A186,'Sales RAW DATA'!$D:$D,"B1",'Sales RAW DATA'!$E:$E,Incentive_Calc!X$5),"")</f>
        <v>0.89511950161567344</v>
      </c>
      <c r="Y186" s="44">
        <f>SUMIFS('Sales RAW DATA'!$G:$G,'Sales RAW DATA'!$I:$I,Incentive_Calc!$A186,'Sales RAW DATA'!$D:$D,"B1")/SUMIFS('Sales RAW DATA'!$F:$F,'Sales RAW DATA'!$I:$I,Incentive_Calc!$A186,'Sales RAW DATA'!$D:$D,"B1")</f>
        <v>0.90608375456731227</v>
      </c>
      <c r="Z186" s="44">
        <f>IFERROR(SUMIFS('Sales RAW DATA'!$G:$G,'Sales RAW DATA'!$I:$I,Incentive_Calc!$A186,'Sales RAW DATA'!$D:$D,"B2",'Sales RAW DATA'!$E:$E,Incentive_Calc!Z$5)/SUMIFS('Sales RAW DATA'!$F:$F,'Sales RAW DATA'!$I:$I,Incentive_Calc!$A186,'Sales RAW DATA'!$D:$D,"B2",'Sales RAW DATA'!$E:$E,Incentive_Calc!Z$5),"")</f>
        <v>1.1139235279544142</v>
      </c>
      <c r="AA186" s="44">
        <f>IFERROR(SUMIFS('Sales RAW DATA'!$G:$G,'Sales RAW DATA'!$I:$I,Incentive_Calc!$A186,'Sales RAW DATA'!$D:$D,"B2",'Sales RAW DATA'!$E:$E,Incentive_Calc!AA$5)/SUMIFS('Sales RAW DATA'!$F:$F,'Sales RAW DATA'!$I:$I,Incentive_Calc!$A186,'Sales RAW DATA'!$D:$D,"B2",'Sales RAW DATA'!$E:$E,Incentive_Calc!AA$5),"")</f>
        <v>1.1983650190114068</v>
      </c>
      <c r="AB186" s="44">
        <f>IFERROR(SUMIFS('Sales RAW DATA'!$G:$G,'Sales RAW DATA'!$I:$I,Incentive_Calc!$A186,'Sales RAW DATA'!$D:$D,"B2",'Sales RAW DATA'!$E:$E,Incentive_Calc!AB$5)/SUMIFS('Sales RAW DATA'!$F:$F,'Sales RAW DATA'!$I:$I,Incentive_Calc!$A186,'Sales RAW DATA'!$D:$D,"B2",'Sales RAW DATA'!$E:$E,Incentive_Calc!AB$5),"")</f>
        <v>0.95407396809499967</v>
      </c>
      <c r="AC186" s="44">
        <f>SUMIFS('Sales RAW DATA'!$G:$G,'Sales RAW DATA'!$I:$I,Incentive_Calc!$A186,'Sales RAW DATA'!$D:$D,"B2")/SUMIFS('Sales RAW DATA'!$F:$F,'Sales RAW DATA'!$I:$I,Incentive_Calc!$A186,'Sales RAW DATA'!$D:$D,"B2")</f>
        <v>1.0852744788215505</v>
      </c>
      <c r="AD186" s="44">
        <f>IFERROR(SUMIFS('Sales RAW DATA'!$G:$G,'Sales RAW DATA'!$I:$I,Incentive_Calc!$A186,'Sales RAW DATA'!$D:$D,"B3",'Sales RAW DATA'!$E:$E,Incentive_Calc!AD$5)/SUMIFS('Sales RAW DATA'!$F:$F,'Sales RAW DATA'!$I:$I,Incentive_Calc!$A186,'Sales RAW DATA'!$D:$D,"B3",'Sales RAW DATA'!$E:$E,Incentive_Calc!AD$5),"")</f>
        <v>0.74576655734999897</v>
      </c>
      <c r="AE186" s="44">
        <f>IFERROR(SUMIFS('Sales RAW DATA'!$G:$G,'Sales RAW DATA'!$I:$I,Incentive_Calc!$A186,'Sales RAW DATA'!$D:$D,"B3",'Sales RAW DATA'!$E:$E,Incentive_Calc!AE$5)/SUMIFS('Sales RAW DATA'!$F:$F,'Sales RAW DATA'!$I:$I,Incentive_Calc!$A186,'Sales RAW DATA'!$D:$D,"B3",'Sales RAW DATA'!$E:$E,Incentive_Calc!AE$5),"")</f>
        <v>0.91682368232792932</v>
      </c>
      <c r="AF186" s="44">
        <f>IFERROR(SUMIFS('Sales RAW DATA'!$G:$G,'Sales RAW DATA'!$I:$I,Incentive_Calc!$A186,'Sales RAW DATA'!$D:$D,"B3",'Sales RAW DATA'!$E:$E,Incentive_Calc!AF$5)/SUMIFS('Sales RAW DATA'!$F:$F,'Sales RAW DATA'!$I:$I,Incentive_Calc!$A186,'Sales RAW DATA'!$D:$D,"B3",'Sales RAW DATA'!$E:$E,Incentive_Calc!AF$5),"")</f>
        <v>1.3314026736114046</v>
      </c>
      <c r="AG186" s="44">
        <f>SUMIFS('Sales RAW DATA'!$G:$G,'Sales RAW DATA'!$I:$I,Incentive_Calc!$A186,'Sales RAW DATA'!$D:$D,"B3")/SUMIFS('Sales RAW DATA'!$F:$F,'Sales RAW DATA'!$I:$I,Incentive_Calc!$A186,'Sales RAW DATA'!$D:$D,"B3")</f>
        <v>1.0199917323836174</v>
      </c>
      <c r="AH186" s="44">
        <f>IFERROR(SUMIFS('Sales RAW DATA'!$G:$G,'Sales RAW DATA'!$I:$I,Incentive_Calc!$A186,'Sales RAW DATA'!$D:$D,"B4",'Sales RAW DATA'!$E:$E,Incentive_Calc!AH$5)/SUMIFS('Sales RAW DATA'!$F:$F,'Sales RAW DATA'!$I:$I,Incentive_Calc!$A186,'Sales RAW DATA'!$D:$D,"B4",'Sales RAW DATA'!$E:$E,Incentive_Calc!AH$5),"")</f>
        <v>1.2246016869728209</v>
      </c>
      <c r="AI186" s="44">
        <f>IFERROR(SUMIFS('Sales RAW DATA'!$G:$G,'Sales RAW DATA'!$I:$I,Incentive_Calc!$A186,'Sales RAW DATA'!$D:$D,"B4",'Sales RAW DATA'!$E:$E,Incentive_Calc!AI$5)/SUMIFS('Sales RAW DATA'!$F:$F,'Sales RAW DATA'!$I:$I,Incentive_Calc!$A186,'Sales RAW DATA'!$D:$D,"B4",'Sales RAW DATA'!$E:$E,Incentive_Calc!AI$5),"")</f>
        <v>1.4866423944394533</v>
      </c>
      <c r="AJ186" s="44">
        <f>IFERROR(SUMIFS('Sales RAW DATA'!$G:$G,'Sales RAW DATA'!$I:$I,Incentive_Calc!$A186,'Sales RAW DATA'!$D:$D,"B4",'Sales RAW DATA'!$E:$E,Incentive_Calc!AJ$5)/SUMIFS('Sales RAW DATA'!$F:$F,'Sales RAW DATA'!$I:$I,Incentive_Calc!$A186,'Sales RAW DATA'!$D:$D,"B4",'Sales RAW DATA'!$E:$E,Incentive_Calc!AJ$5),"")</f>
        <v>1.1449461474730738</v>
      </c>
      <c r="AK186" s="44">
        <f>SUMIFS('Sales RAW DATA'!$G:$G,'Sales RAW DATA'!$I:$I,Incentive_Calc!$A186,'Sales RAW DATA'!$D:$D,"B4")/SUMIFS('Sales RAW DATA'!$F:$F,'Sales RAW DATA'!$I:$I,Incentive_Calc!$A186,'Sales RAW DATA'!$D:$D,"B4")</f>
        <v>1.2789175884374673</v>
      </c>
      <c r="AL186" s="44">
        <f>IFERROR(SUMIFS('Sales RAW DATA'!$G:$G,'Sales RAW DATA'!$I:$I,Incentive_Calc!$A186,'Sales RAW DATA'!$D:$D,"B5",'Sales RAW DATA'!$E:$E,Incentive_Calc!AL$5)/SUMIFS('Sales RAW DATA'!$F:$F,'Sales RAW DATA'!$I:$I,Incentive_Calc!$A186,'Sales RAW DATA'!$D:$D,"B5",'Sales RAW DATA'!$E:$E,Incentive_Calc!AL$5),"")</f>
        <v>1.492235569879871</v>
      </c>
      <c r="AM186" s="44">
        <f>IFERROR(SUMIFS('Sales RAW DATA'!$G:$G,'Sales RAW DATA'!$I:$I,Incentive_Calc!$A186,'Sales RAW DATA'!$D:$D,"B5",'Sales RAW DATA'!$E:$E,Incentive_Calc!AM$5)/SUMIFS('Sales RAW DATA'!$F:$F,'Sales RAW DATA'!$I:$I,Incentive_Calc!$A186,'Sales RAW DATA'!$D:$D,"B5",'Sales RAW DATA'!$E:$E,Incentive_Calc!AM$5),"")</f>
        <v>1.415231275401587</v>
      </c>
      <c r="AN186" s="44">
        <f>IFERROR(SUMIFS('Sales RAW DATA'!$G:$G,'Sales RAW DATA'!$I:$I,Incentive_Calc!$A186,'Sales RAW DATA'!$D:$D,"B5",'Sales RAW DATA'!$E:$E,Incentive_Calc!AN$5)/SUMIFS('Sales RAW DATA'!$F:$F,'Sales RAW DATA'!$I:$I,Incentive_Calc!$A186,'Sales RAW DATA'!$D:$D,"B5",'Sales RAW DATA'!$E:$E,Incentive_Calc!AN$5),"")</f>
        <v>1.281072298943948</v>
      </c>
      <c r="AO186" s="44">
        <f>SUMIFS('Sales RAW DATA'!$G:$G,'Sales RAW DATA'!$I:$I,Incentive_Calc!$A186,'Sales RAW DATA'!$D:$D,"B5")/SUMIFS('Sales RAW DATA'!$F:$F,'Sales RAW DATA'!$I:$I,Incentive_Calc!$A186,'Sales RAW DATA'!$D:$D,"B5")</f>
        <v>1.3931821053961835</v>
      </c>
      <c r="AP186" s="42">
        <f>SUM(SUMIFS('Sales RAW DATA'!$F$2:$F$22804,'Sales RAW DATA'!$I$2:$I$22804,Incentive_Calc!$A186,'Sales RAW DATA'!$D$2:$D$22804,"B1"),SUMIFS('Sales RAW DATA'!$F$2:$F$22804,'Sales RAW DATA'!$I$2:$I$22804,Incentive_Calc!$A186,'Sales RAW DATA'!$D$2:$D$22804,"B2"),SUMIFS('Sales RAW DATA'!$F$2:$F$22804,'Sales RAW DATA'!$I$2:$I$22804,Incentive_Calc!$A186,'Sales RAW DATA'!$D$2:$D$22804,"B3"),SUMIFS('Sales RAW DATA'!$F$2:$F$22804,'Sales RAW DATA'!$I$2:$I$22804,Incentive_Calc!$A186,'Sales RAW DATA'!$D$2:$D$22804,"B4"),SUMIFS('Sales RAW DATA'!$F$2:$F$22804,'Sales RAW DATA'!$I$2:$I$22804,Incentive_Calc!$A186,'Sales RAW DATA'!$D$2:$D$22804,"B5"))</f>
        <v>913805</v>
      </c>
      <c r="AQ186" s="42">
        <f>SUM(SUMIFS('Sales RAW DATA'!$G$2:$G$22804,'Sales RAW DATA'!$I$2:$I$22804,Incentive_Calc!$A186,'Sales RAW DATA'!$D$2:$D$22804,"B1"),SUMIFS('Sales RAW DATA'!$G$2:$G$22804,'Sales RAW DATA'!$I$2:$I$22804,Incentive_Calc!$A186,'Sales RAW DATA'!$D$2:$D$22804,"B2"),SUMIFS('Sales RAW DATA'!$G$2:$G$22804,'Sales RAW DATA'!$I$2:$I$22804,Incentive_Calc!$A186,'Sales RAW DATA'!$D$2:$D$22804,"B3"),SUMIFS('Sales RAW DATA'!$G$2:$G$22804,'Sales RAW DATA'!$I$2:$I$22804,Incentive_Calc!$A186,'Sales RAW DATA'!$D$2:$D$22804,"B4"),SUMIFS('Sales RAW DATA'!$G$2:$G$22804,'Sales RAW DATA'!$I$2:$I$22804,Incentive_Calc!$A186,'Sales RAW DATA'!$D$2:$D$22804,"B5"))</f>
        <v>918127</v>
      </c>
      <c r="AR186" s="45">
        <f t="shared" si="46"/>
        <v>100.47296742740519</v>
      </c>
      <c r="AS186" s="45">
        <f t="shared" si="47"/>
        <v>100</v>
      </c>
      <c r="AT186" s="46">
        <v>1.1200000000000001</v>
      </c>
      <c r="AU186" s="46">
        <v>1</v>
      </c>
      <c r="AV186" s="43" t="str">
        <f t="shared" si="33"/>
        <v>Yes</v>
      </c>
      <c r="AW186" s="43" t="str">
        <f t="shared" si="34"/>
        <v>Yes</v>
      </c>
      <c r="AX186" s="43" t="str">
        <f t="shared" si="35"/>
        <v>Yes</v>
      </c>
      <c r="AY186" s="43" t="str">
        <f t="shared" si="48"/>
        <v>Yes</v>
      </c>
    </row>
    <row r="187" spans="1:51" x14ac:dyDescent="0.35">
      <c r="A187" s="21" t="s">
        <v>1061</v>
      </c>
      <c r="B187" s="21" t="s">
        <v>587</v>
      </c>
      <c r="C187" s="21" t="str">
        <f>_xlfn.XLOOKUP($A187,'Employee List'!$E:$E,'Employee List'!$D:$D,0)</f>
        <v>SF</v>
      </c>
      <c r="D187" s="42" t="str" cm="1">
        <f t="array" ref="D187">IFERROR(IF($G187="Yes",INDEX('Payment Plan'!$D$6:$D$42,MATCH(1,(Incentive_Calc!$C187='Payment Plan'!$B$6:$B$42)*(Incentive_Calc!$U187='Payment Plan'!$C$6:$C$42),0)),""),"")</f>
        <v/>
      </c>
      <c r="E187" s="42" t="str" cm="1">
        <f t="array" ref="E187">IFERROR(IF($H187="Yes",INDEX('Payment Plan'!$D$6:$D$42,MATCH(1,(Incentive_Calc!$C187='Payment Plan'!$B$6:$B$42)*(Incentive_Calc!$AS187='Payment Plan'!$C$6:$C$42),0)),""),"")</f>
        <v/>
      </c>
      <c r="F187" s="42">
        <f t="shared" si="36"/>
        <v>0</v>
      </c>
      <c r="G187" s="43" t="str">
        <f t="shared" si="37"/>
        <v>No</v>
      </c>
      <c r="H187" s="21" t="str">
        <f t="shared" si="38"/>
        <v>No</v>
      </c>
      <c r="I187" s="42">
        <f>IFERROR(SUMIFS('Sales RAW DATA'!$F$2:$F$30000,'Sales RAW DATA'!$I$2:$I$30000,Incentive_Calc!$A187,'Sales RAW DATA'!$E$2:$E$30000,Incentive_Calc!I$5),"")</f>
        <v>1125375</v>
      </c>
      <c r="J187" s="42">
        <f>IFERROR(SUMIFS('Sales RAW DATA'!$F$2:$F$30000,'Sales RAW DATA'!$I$2:$I$30000,Incentive_Calc!$A187,'Sales RAW DATA'!$E$2:$E$30000,Incentive_Calc!J$5),"")</f>
        <v>1144790</v>
      </c>
      <c r="K187" s="42">
        <f>IFERROR(SUMIFS('Sales RAW DATA'!$F$2:$F$30000,'Sales RAW DATA'!$I$2:$I$30000,Incentive_Calc!$A187,'Sales RAW DATA'!$E$2:$E$30000,Incentive_Calc!K$5),"")</f>
        <v>1150431</v>
      </c>
      <c r="L187" s="42">
        <f t="shared" si="39"/>
        <v>3420596</v>
      </c>
      <c r="M187" s="42">
        <f>IFERROR(SUMIFS('Sales RAW DATA'!$G$2:$G$30000,'Sales RAW DATA'!$I$2:$I$30000,Incentive_Calc!$A187,'Sales RAW DATA'!$E$2:$E$30000,Incentive_Calc!M$5),"")</f>
        <v>931223</v>
      </c>
      <c r="N187" s="42">
        <f>IFERROR(SUMIFS('Sales RAW DATA'!$G$2:$G$30000,'Sales RAW DATA'!$I$2:$I$30000,Incentive_Calc!$A187,'Sales RAW DATA'!$E$2:$E$30000,Incentive_Calc!N$5),"")</f>
        <v>773662</v>
      </c>
      <c r="O187" s="42">
        <f>IFERROR(SUMIFS('Sales RAW DATA'!$G$2:$G$30000,'Sales RAW DATA'!$I$2:$I$30000,Incentive_Calc!$A187,'Sales RAW DATA'!$E$2:$E$30000,Incentive_Calc!O$5),"")</f>
        <v>612909</v>
      </c>
      <c r="P187" s="42">
        <f t="shared" si="40"/>
        <v>2317794</v>
      </c>
      <c r="Q187" s="44">
        <f t="shared" si="41"/>
        <v>0.82747795179384653</v>
      </c>
      <c r="R187" s="44">
        <f t="shared" si="42"/>
        <v>0.67581128416565484</v>
      </c>
      <c r="S187" s="44">
        <f t="shared" si="43"/>
        <v>0.53276467689066098</v>
      </c>
      <c r="T187" s="45">
        <f t="shared" si="44"/>
        <v>67.759945927551797</v>
      </c>
      <c r="U187" s="45">
        <f t="shared" si="45"/>
        <v>67</v>
      </c>
      <c r="V187" s="44">
        <f>IFERROR(SUMIFS('Sales RAW DATA'!$G:$G,'Sales RAW DATA'!$I:$I,Incentive_Calc!$A187,'Sales RAW DATA'!$D:$D,"B1",'Sales RAW DATA'!$E:$E,Incentive_Calc!V$5)/SUMIFS('Sales RAW DATA'!$F:$F,'Sales RAW DATA'!$I:$I,Incentive_Calc!$A187,'Sales RAW DATA'!$D:$D,"B1",'Sales RAW DATA'!$E:$E,Incentive_Calc!V$5),"")</f>
        <v>0.70693021415065305</v>
      </c>
      <c r="W187" s="44">
        <f>IFERROR(SUMIFS('Sales RAW DATA'!$G:$G,'Sales RAW DATA'!$I:$I,Incentive_Calc!$A187,'Sales RAW DATA'!$D:$D,"B1",'Sales RAW DATA'!$E:$E,Incentive_Calc!W$5)/SUMIFS('Sales RAW DATA'!$F:$F,'Sales RAW DATA'!$I:$I,Incentive_Calc!$A187,'Sales RAW DATA'!$D:$D,"B1",'Sales RAW DATA'!$E:$E,Incentive_Calc!W$5),"")</f>
        <v>0.60539933826777614</v>
      </c>
      <c r="X187" s="44">
        <f>IFERROR(SUMIFS('Sales RAW DATA'!$G:$G,'Sales RAW DATA'!$I:$I,Incentive_Calc!$A187,'Sales RAW DATA'!$D:$D,"B1",'Sales RAW DATA'!$E:$E,Incentive_Calc!X$5)/SUMIFS('Sales RAW DATA'!$F:$F,'Sales RAW DATA'!$I:$I,Incentive_Calc!$A187,'Sales RAW DATA'!$D:$D,"B1",'Sales RAW DATA'!$E:$E,Incentive_Calc!X$5),"")</f>
        <v>0.50109216950470714</v>
      </c>
      <c r="Y187" s="44">
        <f>SUMIFS('Sales RAW DATA'!$G:$G,'Sales RAW DATA'!$I:$I,Incentive_Calc!$A187,'Sales RAW DATA'!$D:$D,"B1")/SUMIFS('Sales RAW DATA'!$F:$F,'Sales RAW DATA'!$I:$I,Incentive_Calc!$A187,'Sales RAW DATA'!$D:$D,"B1")</f>
        <v>0.60747042443726973</v>
      </c>
      <c r="Z187" s="44">
        <f>IFERROR(SUMIFS('Sales RAW DATA'!$G:$G,'Sales RAW DATA'!$I:$I,Incentive_Calc!$A187,'Sales RAW DATA'!$D:$D,"B2",'Sales RAW DATA'!$E:$E,Incentive_Calc!Z$5)/SUMIFS('Sales RAW DATA'!$F:$F,'Sales RAW DATA'!$I:$I,Incentive_Calc!$A187,'Sales RAW DATA'!$D:$D,"B2",'Sales RAW DATA'!$E:$E,Incentive_Calc!Z$5),"")</f>
        <v>0.73485912583656943</v>
      </c>
      <c r="AA187" s="44">
        <f>IFERROR(SUMIFS('Sales RAW DATA'!$G:$G,'Sales RAW DATA'!$I:$I,Incentive_Calc!$A187,'Sales RAW DATA'!$D:$D,"B2",'Sales RAW DATA'!$E:$E,Incentive_Calc!AA$5)/SUMIFS('Sales RAW DATA'!$F:$F,'Sales RAW DATA'!$I:$I,Incentive_Calc!$A187,'Sales RAW DATA'!$D:$D,"B2",'Sales RAW DATA'!$E:$E,Incentive_Calc!AA$5),"")</f>
        <v>0.59138180502803406</v>
      </c>
      <c r="AB187" s="44">
        <f>IFERROR(SUMIFS('Sales RAW DATA'!$G:$G,'Sales RAW DATA'!$I:$I,Incentive_Calc!$A187,'Sales RAW DATA'!$D:$D,"B2",'Sales RAW DATA'!$E:$E,Incentive_Calc!AB$5)/SUMIFS('Sales RAW DATA'!$F:$F,'Sales RAW DATA'!$I:$I,Incentive_Calc!$A187,'Sales RAW DATA'!$D:$D,"B2",'Sales RAW DATA'!$E:$E,Incentive_Calc!AB$5),"")</f>
        <v>0.57100131104555885</v>
      </c>
      <c r="AC187" s="44">
        <f>SUMIFS('Sales RAW DATA'!$G:$G,'Sales RAW DATA'!$I:$I,Incentive_Calc!$A187,'Sales RAW DATA'!$D:$D,"B2")/SUMIFS('Sales RAW DATA'!$F:$F,'Sales RAW DATA'!$I:$I,Incentive_Calc!$A187,'Sales RAW DATA'!$D:$D,"B2")</f>
        <v>0.63345115226919269</v>
      </c>
      <c r="AD187" s="44">
        <f>IFERROR(SUMIFS('Sales RAW DATA'!$G:$G,'Sales RAW DATA'!$I:$I,Incentive_Calc!$A187,'Sales RAW DATA'!$D:$D,"B3",'Sales RAW DATA'!$E:$E,Incentive_Calc!AD$5)/SUMIFS('Sales RAW DATA'!$F:$F,'Sales RAW DATA'!$I:$I,Incentive_Calc!$A187,'Sales RAW DATA'!$D:$D,"B3",'Sales RAW DATA'!$E:$E,Incentive_Calc!AD$5),"")</f>
        <v>0.73959788465376175</v>
      </c>
      <c r="AE187" s="44">
        <f>IFERROR(SUMIFS('Sales RAW DATA'!$G:$G,'Sales RAW DATA'!$I:$I,Incentive_Calc!$A187,'Sales RAW DATA'!$D:$D,"B3",'Sales RAW DATA'!$E:$E,Incentive_Calc!AE$5)/SUMIFS('Sales RAW DATA'!$F:$F,'Sales RAW DATA'!$I:$I,Incentive_Calc!$A187,'Sales RAW DATA'!$D:$D,"B3",'Sales RAW DATA'!$E:$E,Incentive_Calc!AE$5),"")</f>
        <v>0.75112818130537218</v>
      </c>
      <c r="AF187" s="44">
        <f>IFERROR(SUMIFS('Sales RAW DATA'!$G:$G,'Sales RAW DATA'!$I:$I,Incentive_Calc!$A187,'Sales RAW DATA'!$D:$D,"B3",'Sales RAW DATA'!$E:$E,Incentive_Calc!AF$5)/SUMIFS('Sales RAW DATA'!$F:$F,'Sales RAW DATA'!$I:$I,Incentive_Calc!$A187,'Sales RAW DATA'!$D:$D,"B3",'Sales RAW DATA'!$E:$E,Incentive_Calc!AF$5),"")</f>
        <v>0.59272641583536245</v>
      </c>
      <c r="AG187" s="44">
        <f>SUMIFS('Sales RAW DATA'!$G:$G,'Sales RAW DATA'!$I:$I,Incentive_Calc!$A187,'Sales RAW DATA'!$D:$D,"B3")/SUMIFS('Sales RAW DATA'!$F:$F,'Sales RAW DATA'!$I:$I,Incentive_Calc!$A187,'Sales RAW DATA'!$D:$D,"B3")</f>
        <v>0.68924230608660031</v>
      </c>
      <c r="AH187" s="44">
        <f>IFERROR(SUMIFS('Sales RAW DATA'!$G:$G,'Sales RAW DATA'!$I:$I,Incentive_Calc!$A187,'Sales RAW DATA'!$D:$D,"B4",'Sales RAW DATA'!$E:$E,Incentive_Calc!AH$5)/SUMIFS('Sales RAW DATA'!$F:$F,'Sales RAW DATA'!$I:$I,Incentive_Calc!$A187,'Sales RAW DATA'!$D:$D,"B4",'Sales RAW DATA'!$E:$E,Incentive_Calc!AH$5),"")</f>
        <v>0.49016916996047433</v>
      </c>
      <c r="AI187" s="44">
        <f>IFERROR(SUMIFS('Sales RAW DATA'!$G:$G,'Sales RAW DATA'!$I:$I,Incentive_Calc!$A187,'Sales RAW DATA'!$D:$D,"B4",'Sales RAW DATA'!$E:$E,Incentive_Calc!AI$5)/SUMIFS('Sales RAW DATA'!$F:$F,'Sales RAW DATA'!$I:$I,Incentive_Calc!$A187,'Sales RAW DATA'!$D:$D,"B4",'Sales RAW DATA'!$E:$E,Incentive_Calc!AI$5),"")</f>
        <v>0.45980093289749147</v>
      </c>
      <c r="AJ187" s="44">
        <f>IFERROR(SUMIFS('Sales RAW DATA'!$G:$G,'Sales RAW DATA'!$I:$I,Incentive_Calc!$A187,'Sales RAW DATA'!$D:$D,"B4",'Sales RAW DATA'!$E:$E,Incentive_Calc!AJ$5)/SUMIFS('Sales RAW DATA'!$F:$F,'Sales RAW DATA'!$I:$I,Incentive_Calc!$A187,'Sales RAW DATA'!$D:$D,"B4",'Sales RAW DATA'!$E:$E,Incentive_Calc!AJ$5),"")</f>
        <v>0.45339358337098962</v>
      </c>
      <c r="AK187" s="44">
        <f>SUMIFS('Sales RAW DATA'!$G:$G,'Sales RAW DATA'!$I:$I,Incentive_Calc!$A187,'Sales RAW DATA'!$D:$D,"B4")/SUMIFS('Sales RAW DATA'!$F:$F,'Sales RAW DATA'!$I:$I,Incentive_Calc!$A187,'Sales RAW DATA'!$D:$D,"B4")</f>
        <v>0.46747028486323039</v>
      </c>
      <c r="AL187" s="44">
        <f>IFERROR(SUMIFS('Sales RAW DATA'!$G:$G,'Sales RAW DATA'!$I:$I,Incentive_Calc!$A187,'Sales RAW DATA'!$D:$D,"B5",'Sales RAW DATA'!$E:$E,Incentive_Calc!AL$5)/SUMIFS('Sales RAW DATA'!$F:$F,'Sales RAW DATA'!$I:$I,Incentive_Calc!$A187,'Sales RAW DATA'!$D:$D,"B5",'Sales RAW DATA'!$E:$E,Incentive_Calc!AL$5),"")</f>
        <v>0.6925418076443639</v>
      </c>
      <c r="AM187" s="44">
        <f>IFERROR(SUMIFS('Sales RAW DATA'!$G:$G,'Sales RAW DATA'!$I:$I,Incentive_Calc!$A187,'Sales RAW DATA'!$D:$D,"B5",'Sales RAW DATA'!$E:$E,Incentive_Calc!AM$5)/SUMIFS('Sales RAW DATA'!$F:$F,'Sales RAW DATA'!$I:$I,Incentive_Calc!$A187,'Sales RAW DATA'!$D:$D,"B5",'Sales RAW DATA'!$E:$E,Incentive_Calc!AM$5),"")</f>
        <v>0.55470590082592719</v>
      </c>
      <c r="AN187" s="44">
        <f>IFERROR(SUMIFS('Sales RAW DATA'!$G:$G,'Sales RAW DATA'!$I:$I,Incentive_Calc!$A187,'Sales RAW DATA'!$D:$D,"B5",'Sales RAW DATA'!$E:$E,Incentive_Calc!AN$5)/SUMIFS('Sales RAW DATA'!$F:$F,'Sales RAW DATA'!$I:$I,Incentive_Calc!$A187,'Sales RAW DATA'!$D:$D,"B5",'Sales RAW DATA'!$E:$E,Incentive_Calc!AN$5),"")</f>
        <v>0.46339497604441859</v>
      </c>
      <c r="AO187" s="44">
        <f>SUMIFS('Sales RAW DATA'!$G:$G,'Sales RAW DATA'!$I:$I,Incentive_Calc!$A187,'Sales RAW DATA'!$D:$D,"B5")/SUMIFS('Sales RAW DATA'!$F:$F,'Sales RAW DATA'!$I:$I,Incentive_Calc!$A187,'Sales RAW DATA'!$D:$D,"B5")</f>
        <v>0.56715820759030633</v>
      </c>
      <c r="AP187" s="42">
        <f>SUM(SUMIFS('Sales RAW DATA'!$F$2:$F$22804,'Sales RAW DATA'!$I$2:$I$22804,Incentive_Calc!$A187,'Sales RAW DATA'!$D$2:$D$22804,"B1"),SUMIFS('Sales RAW DATA'!$F$2:$F$22804,'Sales RAW DATA'!$I$2:$I$22804,Incentive_Calc!$A187,'Sales RAW DATA'!$D$2:$D$22804,"B2"),SUMIFS('Sales RAW DATA'!$F$2:$F$22804,'Sales RAW DATA'!$I$2:$I$22804,Incentive_Calc!$A187,'Sales RAW DATA'!$D$2:$D$22804,"B3"),SUMIFS('Sales RAW DATA'!$F$2:$F$22804,'Sales RAW DATA'!$I$2:$I$22804,Incentive_Calc!$A187,'Sales RAW DATA'!$D$2:$D$22804,"B4"),SUMIFS('Sales RAW DATA'!$F$2:$F$22804,'Sales RAW DATA'!$I$2:$I$22804,Incentive_Calc!$A187,'Sales RAW DATA'!$D$2:$D$22804,"B5"))</f>
        <v>1789054</v>
      </c>
      <c r="AQ187" s="42">
        <f>SUM(SUMIFS('Sales RAW DATA'!$G$2:$G$22804,'Sales RAW DATA'!$I$2:$I$22804,Incentive_Calc!$A187,'Sales RAW DATA'!$D$2:$D$22804,"B1"),SUMIFS('Sales RAW DATA'!$G$2:$G$22804,'Sales RAW DATA'!$I$2:$I$22804,Incentive_Calc!$A187,'Sales RAW DATA'!$D$2:$D$22804,"B2"),SUMIFS('Sales RAW DATA'!$G$2:$G$22804,'Sales RAW DATA'!$I$2:$I$22804,Incentive_Calc!$A187,'Sales RAW DATA'!$D$2:$D$22804,"B3"),SUMIFS('Sales RAW DATA'!$G$2:$G$22804,'Sales RAW DATA'!$I$2:$I$22804,Incentive_Calc!$A187,'Sales RAW DATA'!$D$2:$D$22804,"B4"),SUMIFS('Sales RAW DATA'!$G$2:$G$22804,'Sales RAW DATA'!$I$2:$I$22804,Incentive_Calc!$A187,'Sales RAW DATA'!$D$2:$D$22804,"B5"))</f>
        <v>1043775</v>
      </c>
      <c r="AR187" s="45">
        <f t="shared" si="46"/>
        <v>58.342285923175041</v>
      </c>
      <c r="AS187" s="45">
        <f t="shared" si="47"/>
        <v>58</v>
      </c>
      <c r="AT187" s="46">
        <v>1.1200000000000001</v>
      </c>
      <c r="AU187" s="46">
        <v>0.89</v>
      </c>
      <c r="AV187" s="43" t="str">
        <f t="shared" si="33"/>
        <v>Yes</v>
      </c>
      <c r="AW187" s="43" t="str">
        <f t="shared" si="34"/>
        <v>No</v>
      </c>
      <c r="AX187" s="43" t="str">
        <f t="shared" si="35"/>
        <v>No</v>
      </c>
      <c r="AY187" s="43" t="str">
        <f t="shared" si="48"/>
        <v>Yes</v>
      </c>
    </row>
    <row r="188" spans="1:51" x14ac:dyDescent="0.35">
      <c r="A188" s="21" t="s">
        <v>1062</v>
      </c>
      <c r="B188" s="21" t="s">
        <v>588</v>
      </c>
      <c r="C188" s="21" t="str">
        <f>_xlfn.XLOOKUP($A188,'Employee List'!$E:$E,'Employee List'!$D:$D,0)</f>
        <v>SF</v>
      </c>
      <c r="D188" s="42" t="str" cm="1">
        <f t="array" ref="D188">IFERROR(IF($G188="Yes",INDEX('Payment Plan'!$D$6:$D$42,MATCH(1,(Incentive_Calc!$C188='Payment Plan'!$B$6:$B$42)*(Incentive_Calc!$U188='Payment Plan'!$C$6:$C$42),0)),""),"")</f>
        <v/>
      </c>
      <c r="E188" s="42" t="str" cm="1">
        <f t="array" ref="E188">IFERROR(IF($H188="Yes",INDEX('Payment Plan'!$D$6:$D$42,MATCH(1,(Incentive_Calc!$C188='Payment Plan'!$B$6:$B$42)*(Incentive_Calc!$AS188='Payment Plan'!$C$6:$C$42),0)),""),"")</f>
        <v/>
      </c>
      <c r="F188" s="42">
        <f t="shared" si="36"/>
        <v>0</v>
      </c>
      <c r="G188" s="43" t="str">
        <f t="shared" si="37"/>
        <v>No</v>
      </c>
      <c r="H188" s="21" t="str">
        <f t="shared" si="38"/>
        <v>No</v>
      </c>
      <c r="I188" s="42">
        <f>IFERROR(SUMIFS('Sales RAW DATA'!$F$2:$F$30000,'Sales RAW DATA'!$I$2:$I$30000,Incentive_Calc!$A188,'Sales RAW DATA'!$E$2:$E$30000,Incentive_Calc!I$5),"")</f>
        <v>825111</v>
      </c>
      <c r="J188" s="42">
        <f>IFERROR(SUMIFS('Sales RAW DATA'!$F$2:$F$30000,'Sales RAW DATA'!$I$2:$I$30000,Incentive_Calc!$A188,'Sales RAW DATA'!$E$2:$E$30000,Incentive_Calc!J$5),"")</f>
        <v>838139</v>
      </c>
      <c r="K188" s="42">
        <f>IFERROR(SUMIFS('Sales RAW DATA'!$F$2:$F$30000,'Sales RAW DATA'!$I$2:$I$30000,Incentive_Calc!$A188,'Sales RAW DATA'!$E$2:$E$30000,Incentive_Calc!K$5),"")</f>
        <v>845983</v>
      </c>
      <c r="L188" s="42">
        <f t="shared" si="39"/>
        <v>2509233</v>
      </c>
      <c r="M188" s="42">
        <f>IFERROR(SUMIFS('Sales RAW DATA'!$G$2:$G$30000,'Sales RAW DATA'!$I$2:$I$30000,Incentive_Calc!$A188,'Sales RAW DATA'!$E$2:$E$30000,Incentive_Calc!M$5),"")</f>
        <v>774860</v>
      </c>
      <c r="N188" s="42">
        <f>IFERROR(SUMIFS('Sales RAW DATA'!$G$2:$G$30000,'Sales RAW DATA'!$I$2:$I$30000,Incentive_Calc!$A188,'Sales RAW DATA'!$E$2:$E$30000,Incentive_Calc!N$5),"")</f>
        <v>693666</v>
      </c>
      <c r="O188" s="42">
        <f>IFERROR(SUMIFS('Sales RAW DATA'!$G$2:$G$30000,'Sales RAW DATA'!$I$2:$I$30000,Incentive_Calc!$A188,'Sales RAW DATA'!$E$2:$E$30000,Incentive_Calc!O$5),"")</f>
        <v>604280</v>
      </c>
      <c r="P188" s="42">
        <f t="shared" si="40"/>
        <v>2072806</v>
      </c>
      <c r="Q188" s="44">
        <f t="shared" si="41"/>
        <v>0.93909789107162556</v>
      </c>
      <c r="R188" s="44">
        <f t="shared" si="42"/>
        <v>0.82762644382375716</v>
      </c>
      <c r="S188" s="44">
        <f t="shared" si="43"/>
        <v>0.71429331322260614</v>
      </c>
      <c r="T188" s="45">
        <f t="shared" si="44"/>
        <v>82.607155254215144</v>
      </c>
      <c r="U188" s="45">
        <f t="shared" si="45"/>
        <v>82</v>
      </c>
      <c r="V188" s="44">
        <f>IFERROR(SUMIFS('Sales RAW DATA'!$G:$G,'Sales RAW DATA'!$I:$I,Incentive_Calc!$A188,'Sales RAW DATA'!$D:$D,"B1",'Sales RAW DATA'!$E:$E,Incentive_Calc!V$5)/SUMIFS('Sales RAW DATA'!$F:$F,'Sales RAW DATA'!$I:$I,Incentive_Calc!$A188,'Sales RAW DATA'!$D:$D,"B1",'Sales RAW DATA'!$E:$E,Incentive_Calc!V$5),"")</f>
        <v>0.9342584107867522</v>
      </c>
      <c r="W188" s="44">
        <f>IFERROR(SUMIFS('Sales RAW DATA'!$G:$G,'Sales RAW DATA'!$I:$I,Incentive_Calc!$A188,'Sales RAW DATA'!$D:$D,"B1",'Sales RAW DATA'!$E:$E,Incentive_Calc!W$5)/SUMIFS('Sales RAW DATA'!$F:$F,'Sales RAW DATA'!$I:$I,Incentive_Calc!$A188,'Sales RAW DATA'!$D:$D,"B1",'Sales RAW DATA'!$E:$E,Incentive_Calc!W$5),"")</f>
        <v>0.69130755311306213</v>
      </c>
      <c r="X188" s="44">
        <f>IFERROR(SUMIFS('Sales RAW DATA'!$G:$G,'Sales RAW DATA'!$I:$I,Incentive_Calc!$A188,'Sales RAW DATA'!$D:$D,"B1",'Sales RAW DATA'!$E:$E,Incentive_Calc!X$5)/SUMIFS('Sales RAW DATA'!$F:$F,'Sales RAW DATA'!$I:$I,Incentive_Calc!$A188,'Sales RAW DATA'!$D:$D,"B1",'Sales RAW DATA'!$E:$E,Incentive_Calc!X$5),"")</f>
        <v>0.65077253947591829</v>
      </c>
      <c r="Y188" s="44">
        <f>SUMIFS('Sales RAW DATA'!$G:$G,'Sales RAW DATA'!$I:$I,Incentive_Calc!$A188,'Sales RAW DATA'!$D:$D,"B1")/SUMIFS('Sales RAW DATA'!$F:$F,'Sales RAW DATA'!$I:$I,Incentive_Calc!$A188,'Sales RAW DATA'!$D:$D,"B1")</f>
        <v>0.76210690618078147</v>
      </c>
      <c r="Z188" s="44">
        <f>IFERROR(SUMIFS('Sales RAW DATA'!$G:$G,'Sales RAW DATA'!$I:$I,Incentive_Calc!$A188,'Sales RAW DATA'!$D:$D,"B2",'Sales RAW DATA'!$E:$E,Incentive_Calc!Z$5)/SUMIFS('Sales RAW DATA'!$F:$F,'Sales RAW DATA'!$I:$I,Incentive_Calc!$A188,'Sales RAW DATA'!$D:$D,"B2",'Sales RAW DATA'!$E:$E,Incentive_Calc!Z$5),"")</f>
        <v>0.63019576293912583</v>
      </c>
      <c r="AA188" s="44">
        <f>IFERROR(SUMIFS('Sales RAW DATA'!$G:$G,'Sales RAW DATA'!$I:$I,Incentive_Calc!$A188,'Sales RAW DATA'!$D:$D,"B2",'Sales RAW DATA'!$E:$E,Incentive_Calc!AA$5)/SUMIFS('Sales RAW DATA'!$F:$F,'Sales RAW DATA'!$I:$I,Incentive_Calc!$A188,'Sales RAW DATA'!$D:$D,"B2",'Sales RAW DATA'!$E:$E,Incentive_Calc!AA$5),"")</f>
        <v>0.67180805484147388</v>
      </c>
      <c r="AB188" s="44">
        <f>IFERROR(SUMIFS('Sales RAW DATA'!$G:$G,'Sales RAW DATA'!$I:$I,Incentive_Calc!$A188,'Sales RAW DATA'!$D:$D,"B2",'Sales RAW DATA'!$E:$E,Incentive_Calc!AB$5)/SUMIFS('Sales RAW DATA'!$F:$F,'Sales RAW DATA'!$I:$I,Incentive_Calc!$A188,'Sales RAW DATA'!$D:$D,"B2",'Sales RAW DATA'!$E:$E,Incentive_Calc!AB$5),"")</f>
        <v>0.70205843899176013</v>
      </c>
      <c r="AC188" s="44">
        <f>SUMIFS('Sales RAW DATA'!$G:$G,'Sales RAW DATA'!$I:$I,Incentive_Calc!$A188,'Sales RAW DATA'!$D:$D,"B2")/SUMIFS('Sales RAW DATA'!$F:$F,'Sales RAW DATA'!$I:$I,Incentive_Calc!$A188,'Sales RAW DATA'!$D:$D,"B2")</f>
        <v>0.66912596848611472</v>
      </c>
      <c r="AD188" s="44">
        <f>IFERROR(SUMIFS('Sales RAW DATA'!$G:$G,'Sales RAW DATA'!$I:$I,Incentive_Calc!$A188,'Sales RAW DATA'!$D:$D,"B3",'Sales RAW DATA'!$E:$E,Incentive_Calc!AD$5)/SUMIFS('Sales RAW DATA'!$F:$F,'Sales RAW DATA'!$I:$I,Incentive_Calc!$A188,'Sales RAW DATA'!$D:$D,"B3",'Sales RAW DATA'!$E:$E,Incentive_Calc!AD$5),"")</f>
        <v>1.5864593456430192</v>
      </c>
      <c r="AE188" s="44">
        <f>IFERROR(SUMIFS('Sales RAW DATA'!$G:$G,'Sales RAW DATA'!$I:$I,Incentive_Calc!$A188,'Sales RAW DATA'!$D:$D,"B3",'Sales RAW DATA'!$E:$E,Incentive_Calc!AE$5)/SUMIFS('Sales RAW DATA'!$F:$F,'Sales RAW DATA'!$I:$I,Incentive_Calc!$A188,'Sales RAW DATA'!$D:$D,"B3",'Sales RAW DATA'!$E:$E,Incentive_Calc!AE$5),"")</f>
        <v>1.064037258041042</v>
      </c>
      <c r="AF188" s="44">
        <f>IFERROR(SUMIFS('Sales RAW DATA'!$G:$G,'Sales RAW DATA'!$I:$I,Incentive_Calc!$A188,'Sales RAW DATA'!$D:$D,"B3",'Sales RAW DATA'!$E:$E,Incentive_Calc!AF$5)/SUMIFS('Sales RAW DATA'!$F:$F,'Sales RAW DATA'!$I:$I,Incentive_Calc!$A188,'Sales RAW DATA'!$D:$D,"B3",'Sales RAW DATA'!$E:$E,Incentive_Calc!AF$5),"")</f>
        <v>0.74040831298646215</v>
      </c>
      <c r="AG188" s="44">
        <f>SUMIFS('Sales RAW DATA'!$G:$G,'Sales RAW DATA'!$I:$I,Incentive_Calc!$A188,'Sales RAW DATA'!$D:$D,"B3")/SUMIFS('Sales RAW DATA'!$F:$F,'Sales RAW DATA'!$I:$I,Incentive_Calc!$A188,'Sales RAW DATA'!$D:$D,"B3")</f>
        <v>1.1143950031875929</v>
      </c>
      <c r="AH188" s="44">
        <f>IFERROR(SUMIFS('Sales RAW DATA'!$G:$G,'Sales RAW DATA'!$I:$I,Incentive_Calc!$A188,'Sales RAW DATA'!$D:$D,"B4",'Sales RAW DATA'!$E:$E,Incentive_Calc!AH$5)/SUMIFS('Sales RAW DATA'!$F:$F,'Sales RAW DATA'!$I:$I,Incentive_Calc!$A188,'Sales RAW DATA'!$D:$D,"B4",'Sales RAW DATA'!$E:$E,Incentive_Calc!AH$5),"")</f>
        <v>0.7255180525958006</v>
      </c>
      <c r="AI188" s="44">
        <f>IFERROR(SUMIFS('Sales RAW DATA'!$G:$G,'Sales RAW DATA'!$I:$I,Incentive_Calc!$A188,'Sales RAW DATA'!$D:$D,"B4",'Sales RAW DATA'!$E:$E,Incentive_Calc!AI$5)/SUMIFS('Sales RAW DATA'!$F:$F,'Sales RAW DATA'!$I:$I,Incentive_Calc!$A188,'Sales RAW DATA'!$D:$D,"B4",'Sales RAW DATA'!$E:$E,Incentive_Calc!AI$5),"")</f>
        <v>0.57560553379399382</v>
      </c>
      <c r="AJ188" s="44">
        <f>IFERROR(SUMIFS('Sales RAW DATA'!$G:$G,'Sales RAW DATA'!$I:$I,Incentive_Calc!$A188,'Sales RAW DATA'!$D:$D,"B4",'Sales RAW DATA'!$E:$E,Incentive_Calc!AJ$5)/SUMIFS('Sales RAW DATA'!$F:$F,'Sales RAW DATA'!$I:$I,Incentive_Calc!$A188,'Sales RAW DATA'!$D:$D,"B4",'Sales RAW DATA'!$E:$E,Incentive_Calc!AJ$5),"")</f>
        <v>0.59498945456675845</v>
      </c>
      <c r="AK188" s="44">
        <f>SUMIFS('Sales RAW DATA'!$G:$G,'Sales RAW DATA'!$I:$I,Incentive_Calc!$A188,'Sales RAW DATA'!$D:$D,"B4")/SUMIFS('Sales RAW DATA'!$F:$F,'Sales RAW DATA'!$I:$I,Incentive_Calc!$A188,'Sales RAW DATA'!$D:$D,"B4")</f>
        <v>0.63076614470989423</v>
      </c>
      <c r="AL188" s="44">
        <f>IFERROR(SUMIFS('Sales RAW DATA'!$G:$G,'Sales RAW DATA'!$I:$I,Incentive_Calc!$A188,'Sales RAW DATA'!$D:$D,"B5",'Sales RAW DATA'!$E:$E,Incentive_Calc!AL$5)/SUMIFS('Sales RAW DATA'!$F:$F,'Sales RAW DATA'!$I:$I,Incentive_Calc!$A188,'Sales RAW DATA'!$D:$D,"B5",'Sales RAW DATA'!$E:$E,Incentive_Calc!AL$5),"")</f>
        <v>0.83846118469462838</v>
      </c>
      <c r="AM188" s="44">
        <f>IFERROR(SUMIFS('Sales RAW DATA'!$G:$G,'Sales RAW DATA'!$I:$I,Incentive_Calc!$A188,'Sales RAW DATA'!$D:$D,"B5",'Sales RAW DATA'!$E:$E,Incentive_Calc!AM$5)/SUMIFS('Sales RAW DATA'!$F:$F,'Sales RAW DATA'!$I:$I,Incentive_Calc!$A188,'Sales RAW DATA'!$D:$D,"B5",'Sales RAW DATA'!$E:$E,Incentive_Calc!AM$5),"")</f>
        <v>0.90599582676830048</v>
      </c>
      <c r="AN188" s="44">
        <f>IFERROR(SUMIFS('Sales RAW DATA'!$G:$G,'Sales RAW DATA'!$I:$I,Incentive_Calc!$A188,'Sales RAW DATA'!$D:$D,"B5",'Sales RAW DATA'!$E:$E,Incentive_Calc!AN$5)/SUMIFS('Sales RAW DATA'!$F:$F,'Sales RAW DATA'!$I:$I,Incentive_Calc!$A188,'Sales RAW DATA'!$D:$D,"B5",'Sales RAW DATA'!$E:$E,Incentive_Calc!AN$5),"")</f>
        <v>0.65842800445181748</v>
      </c>
      <c r="AO188" s="44">
        <f>SUMIFS('Sales RAW DATA'!$G:$G,'Sales RAW DATA'!$I:$I,Incentive_Calc!$A188,'Sales RAW DATA'!$D:$D,"B5")/SUMIFS('Sales RAW DATA'!$F:$F,'Sales RAW DATA'!$I:$I,Incentive_Calc!$A188,'Sales RAW DATA'!$D:$D,"B5")</f>
        <v>0.79934093789607097</v>
      </c>
      <c r="AP188" s="42">
        <f>SUM(SUMIFS('Sales RAW DATA'!$F$2:$F$22804,'Sales RAW DATA'!$I$2:$I$22804,Incentive_Calc!$A188,'Sales RAW DATA'!$D$2:$D$22804,"B1"),SUMIFS('Sales RAW DATA'!$F$2:$F$22804,'Sales RAW DATA'!$I$2:$I$22804,Incentive_Calc!$A188,'Sales RAW DATA'!$D$2:$D$22804,"B2"),SUMIFS('Sales RAW DATA'!$F$2:$F$22804,'Sales RAW DATA'!$I$2:$I$22804,Incentive_Calc!$A188,'Sales RAW DATA'!$D$2:$D$22804,"B3"),SUMIFS('Sales RAW DATA'!$F$2:$F$22804,'Sales RAW DATA'!$I$2:$I$22804,Incentive_Calc!$A188,'Sales RAW DATA'!$D$2:$D$22804,"B4"),SUMIFS('Sales RAW DATA'!$F$2:$F$22804,'Sales RAW DATA'!$I$2:$I$22804,Incentive_Calc!$A188,'Sales RAW DATA'!$D$2:$D$22804,"B5"))</f>
        <v>1317107</v>
      </c>
      <c r="AQ188" s="42">
        <f>SUM(SUMIFS('Sales RAW DATA'!$G$2:$G$22804,'Sales RAW DATA'!$I$2:$I$22804,Incentive_Calc!$A188,'Sales RAW DATA'!$D$2:$D$22804,"B1"),SUMIFS('Sales RAW DATA'!$G$2:$G$22804,'Sales RAW DATA'!$I$2:$I$22804,Incentive_Calc!$A188,'Sales RAW DATA'!$D$2:$D$22804,"B2"),SUMIFS('Sales RAW DATA'!$G$2:$G$22804,'Sales RAW DATA'!$I$2:$I$22804,Incentive_Calc!$A188,'Sales RAW DATA'!$D$2:$D$22804,"B3"),SUMIFS('Sales RAW DATA'!$G$2:$G$22804,'Sales RAW DATA'!$I$2:$I$22804,Incentive_Calc!$A188,'Sales RAW DATA'!$D$2:$D$22804,"B4"),SUMIFS('Sales RAW DATA'!$G$2:$G$22804,'Sales RAW DATA'!$I$2:$I$22804,Incentive_Calc!$A188,'Sales RAW DATA'!$D$2:$D$22804,"B5"))</f>
        <v>1031884</v>
      </c>
      <c r="AR188" s="45">
        <f t="shared" si="46"/>
        <v>78.344735849099578</v>
      </c>
      <c r="AS188" s="45">
        <f t="shared" si="47"/>
        <v>78</v>
      </c>
      <c r="AT188" s="46">
        <v>1.1000000000000001</v>
      </c>
      <c r="AU188" s="46">
        <v>1</v>
      </c>
      <c r="AV188" s="43" t="str">
        <f t="shared" si="33"/>
        <v>Yes</v>
      </c>
      <c r="AW188" s="43" t="str">
        <f t="shared" si="34"/>
        <v>Yes</v>
      </c>
      <c r="AX188" s="43" t="str">
        <f t="shared" si="35"/>
        <v>No</v>
      </c>
      <c r="AY188" s="43" t="str">
        <f t="shared" si="48"/>
        <v>Yes</v>
      </c>
    </row>
    <row r="189" spans="1:51" x14ac:dyDescent="0.35">
      <c r="A189" s="21" t="s">
        <v>1063</v>
      </c>
      <c r="B189" s="21" t="s">
        <v>589</v>
      </c>
      <c r="C189" s="21" t="str">
        <f>_xlfn.XLOOKUP($A189,'Employee List'!$E:$E,'Employee List'!$D:$D,0)</f>
        <v>SF</v>
      </c>
      <c r="D189" s="42" t="str" cm="1">
        <f t="array" ref="D189">IFERROR(IF($G189="Yes",INDEX('Payment Plan'!$D$6:$D$42,MATCH(1,(Incentive_Calc!$C189='Payment Plan'!$B$6:$B$42)*(Incentive_Calc!$U189='Payment Plan'!$C$6:$C$42),0)),""),"")</f>
        <v/>
      </c>
      <c r="E189" s="42" t="str" cm="1">
        <f t="array" ref="E189">IFERROR(IF($H189="Yes",INDEX('Payment Plan'!$D$6:$D$42,MATCH(1,(Incentive_Calc!$C189='Payment Plan'!$B$6:$B$42)*(Incentive_Calc!$AS189='Payment Plan'!$C$6:$C$42),0)),""),"")</f>
        <v/>
      </c>
      <c r="F189" s="42">
        <f t="shared" si="36"/>
        <v>0</v>
      </c>
      <c r="G189" s="43" t="str">
        <f t="shared" si="37"/>
        <v>No</v>
      </c>
      <c r="H189" s="21" t="str">
        <f t="shared" si="38"/>
        <v>No</v>
      </c>
      <c r="I189" s="42">
        <f>IFERROR(SUMIFS('Sales RAW DATA'!$F$2:$F$30000,'Sales RAW DATA'!$I$2:$I$30000,Incentive_Calc!$A189,'Sales RAW DATA'!$E$2:$E$30000,Incentive_Calc!I$5),"")</f>
        <v>961052</v>
      </c>
      <c r="J189" s="42">
        <f>IFERROR(SUMIFS('Sales RAW DATA'!$F$2:$F$30000,'Sales RAW DATA'!$I$2:$I$30000,Incentive_Calc!$A189,'Sales RAW DATA'!$E$2:$E$30000,Incentive_Calc!J$5),"")</f>
        <v>972667</v>
      </c>
      <c r="K189" s="42">
        <f>IFERROR(SUMIFS('Sales RAW DATA'!$F$2:$F$30000,'Sales RAW DATA'!$I$2:$I$30000,Incentive_Calc!$A189,'Sales RAW DATA'!$E$2:$E$30000,Incentive_Calc!K$5),"")</f>
        <v>997096</v>
      </c>
      <c r="L189" s="42">
        <f t="shared" si="39"/>
        <v>2930815</v>
      </c>
      <c r="M189" s="42">
        <f>IFERROR(SUMIFS('Sales RAW DATA'!$G$2:$G$30000,'Sales RAW DATA'!$I$2:$I$30000,Incentive_Calc!$A189,'Sales RAW DATA'!$E$2:$E$30000,Incentive_Calc!M$5),"")</f>
        <v>869398</v>
      </c>
      <c r="N189" s="42">
        <f>IFERROR(SUMIFS('Sales RAW DATA'!$G$2:$G$30000,'Sales RAW DATA'!$I$2:$I$30000,Incentive_Calc!$A189,'Sales RAW DATA'!$E$2:$E$30000,Incentive_Calc!N$5),"")</f>
        <v>838312</v>
      </c>
      <c r="O189" s="42">
        <f>IFERROR(SUMIFS('Sales RAW DATA'!$G$2:$G$30000,'Sales RAW DATA'!$I$2:$I$30000,Incentive_Calc!$A189,'Sales RAW DATA'!$E$2:$E$30000,Incentive_Calc!O$5),"")</f>
        <v>732602</v>
      </c>
      <c r="P189" s="42">
        <f t="shared" si="40"/>
        <v>2440312</v>
      </c>
      <c r="Q189" s="44">
        <f t="shared" si="41"/>
        <v>0.90463159121462733</v>
      </c>
      <c r="R189" s="44">
        <f t="shared" si="42"/>
        <v>0.8618694784545996</v>
      </c>
      <c r="S189" s="44">
        <f t="shared" si="43"/>
        <v>0.73473567239262816</v>
      </c>
      <c r="T189" s="45">
        <f t="shared" si="44"/>
        <v>83.263938529043969</v>
      </c>
      <c r="U189" s="45">
        <f t="shared" si="45"/>
        <v>83</v>
      </c>
      <c r="V189" s="44">
        <f>IFERROR(SUMIFS('Sales RAW DATA'!$G:$G,'Sales RAW DATA'!$I:$I,Incentive_Calc!$A189,'Sales RAW DATA'!$D:$D,"B1",'Sales RAW DATA'!$E:$E,Incentive_Calc!V$5)/SUMIFS('Sales RAW DATA'!$F:$F,'Sales RAW DATA'!$I:$I,Incentive_Calc!$A189,'Sales RAW DATA'!$D:$D,"B1",'Sales RAW DATA'!$E:$E,Incentive_Calc!V$5),"")</f>
        <v>0.96693531394858834</v>
      </c>
      <c r="W189" s="44">
        <f>IFERROR(SUMIFS('Sales RAW DATA'!$G:$G,'Sales RAW DATA'!$I:$I,Incentive_Calc!$A189,'Sales RAW DATA'!$D:$D,"B1",'Sales RAW DATA'!$E:$E,Incentive_Calc!W$5)/SUMIFS('Sales RAW DATA'!$F:$F,'Sales RAW DATA'!$I:$I,Incentive_Calc!$A189,'Sales RAW DATA'!$D:$D,"B1",'Sales RAW DATA'!$E:$E,Incentive_Calc!W$5),"")</f>
        <v>0.7955715700895919</v>
      </c>
      <c r="X189" s="44">
        <f>IFERROR(SUMIFS('Sales RAW DATA'!$G:$G,'Sales RAW DATA'!$I:$I,Incentive_Calc!$A189,'Sales RAW DATA'!$D:$D,"B1",'Sales RAW DATA'!$E:$E,Incentive_Calc!X$5)/SUMIFS('Sales RAW DATA'!$F:$F,'Sales RAW DATA'!$I:$I,Incentive_Calc!$A189,'Sales RAW DATA'!$D:$D,"B1",'Sales RAW DATA'!$E:$E,Incentive_Calc!X$5),"")</f>
        <v>0.70163808343090661</v>
      </c>
      <c r="Y189" s="44">
        <f>SUMIFS('Sales RAW DATA'!$G:$G,'Sales RAW DATA'!$I:$I,Incentive_Calc!$A189,'Sales RAW DATA'!$D:$D,"B1")/SUMIFS('Sales RAW DATA'!$F:$F,'Sales RAW DATA'!$I:$I,Incentive_Calc!$A189,'Sales RAW DATA'!$D:$D,"B1")</f>
        <v>0.8250826046477665</v>
      </c>
      <c r="Z189" s="44">
        <f>IFERROR(SUMIFS('Sales RAW DATA'!$G:$G,'Sales RAW DATA'!$I:$I,Incentive_Calc!$A189,'Sales RAW DATA'!$D:$D,"B2",'Sales RAW DATA'!$E:$E,Incentive_Calc!Z$5)/SUMIFS('Sales RAW DATA'!$F:$F,'Sales RAW DATA'!$I:$I,Incentive_Calc!$A189,'Sales RAW DATA'!$D:$D,"B2",'Sales RAW DATA'!$E:$E,Incentive_Calc!Z$5),"")</f>
        <v>0.81357667325614236</v>
      </c>
      <c r="AA189" s="44">
        <f>IFERROR(SUMIFS('Sales RAW DATA'!$G:$G,'Sales RAW DATA'!$I:$I,Incentive_Calc!$A189,'Sales RAW DATA'!$D:$D,"B2",'Sales RAW DATA'!$E:$E,Incentive_Calc!AA$5)/SUMIFS('Sales RAW DATA'!$F:$F,'Sales RAW DATA'!$I:$I,Incentive_Calc!$A189,'Sales RAW DATA'!$D:$D,"B2",'Sales RAW DATA'!$E:$E,Incentive_Calc!AA$5),"")</f>
        <v>0.86175687018721947</v>
      </c>
      <c r="AB189" s="44">
        <f>IFERROR(SUMIFS('Sales RAW DATA'!$G:$G,'Sales RAW DATA'!$I:$I,Incentive_Calc!$A189,'Sales RAW DATA'!$D:$D,"B2",'Sales RAW DATA'!$E:$E,Incentive_Calc!AB$5)/SUMIFS('Sales RAW DATA'!$F:$F,'Sales RAW DATA'!$I:$I,Incentive_Calc!$A189,'Sales RAW DATA'!$D:$D,"B2",'Sales RAW DATA'!$E:$E,Incentive_Calc!AB$5),"")</f>
        <v>0.78705298697719284</v>
      </c>
      <c r="AC189" s="44">
        <f>SUMIFS('Sales RAW DATA'!$G:$G,'Sales RAW DATA'!$I:$I,Incentive_Calc!$A189,'Sales RAW DATA'!$D:$D,"B2")/SUMIFS('Sales RAW DATA'!$F:$F,'Sales RAW DATA'!$I:$I,Incentive_Calc!$A189,'Sales RAW DATA'!$D:$D,"B2")</f>
        <v>0.82006961241224707</v>
      </c>
      <c r="AD189" s="44">
        <f>IFERROR(SUMIFS('Sales RAW DATA'!$G:$G,'Sales RAW DATA'!$I:$I,Incentive_Calc!$A189,'Sales RAW DATA'!$D:$D,"B3",'Sales RAW DATA'!$E:$E,Incentive_Calc!AD$5)/SUMIFS('Sales RAW DATA'!$F:$F,'Sales RAW DATA'!$I:$I,Incentive_Calc!$A189,'Sales RAW DATA'!$D:$D,"B3",'Sales RAW DATA'!$E:$E,Incentive_Calc!AD$5),"")</f>
        <v>1.362633348631157</v>
      </c>
      <c r="AE189" s="44">
        <f>IFERROR(SUMIFS('Sales RAW DATA'!$G:$G,'Sales RAW DATA'!$I:$I,Incentive_Calc!$A189,'Sales RAW DATA'!$D:$D,"B3",'Sales RAW DATA'!$E:$E,Incentive_Calc!AE$5)/SUMIFS('Sales RAW DATA'!$F:$F,'Sales RAW DATA'!$I:$I,Incentive_Calc!$A189,'Sales RAW DATA'!$D:$D,"B3",'Sales RAW DATA'!$E:$E,Incentive_Calc!AE$5),"")</f>
        <v>1.463864452804571</v>
      </c>
      <c r="AF189" s="44">
        <f>IFERROR(SUMIFS('Sales RAW DATA'!$G:$G,'Sales RAW DATA'!$I:$I,Incentive_Calc!$A189,'Sales RAW DATA'!$D:$D,"B3",'Sales RAW DATA'!$E:$E,Incentive_Calc!AF$5)/SUMIFS('Sales RAW DATA'!$F:$F,'Sales RAW DATA'!$I:$I,Incentive_Calc!$A189,'Sales RAW DATA'!$D:$D,"B3",'Sales RAW DATA'!$E:$E,Incentive_Calc!AF$5),"")</f>
        <v>1.0864392365937823</v>
      </c>
      <c r="AG189" s="44">
        <f>SUMIFS('Sales RAW DATA'!$G:$G,'Sales RAW DATA'!$I:$I,Incentive_Calc!$A189,'Sales RAW DATA'!$D:$D,"B3")/SUMIFS('Sales RAW DATA'!$F:$F,'Sales RAW DATA'!$I:$I,Incentive_Calc!$A189,'Sales RAW DATA'!$D:$D,"B3")</f>
        <v>1.2938810343695728</v>
      </c>
      <c r="AH189" s="44">
        <f>IFERROR(SUMIFS('Sales RAW DATA'!$G:$G,'Sales RAW DATA'!$I:$I,Incentive_Calc!$A189,'Sales RAW DATA'!$D:$D,"B4",'Sales RAW DATA'!$E:$E,Incentive_Calc!AH$5)/SUMIFS('Sales RAW DATA'!$F:$F,'Sales RAW DATA'!$I:$I,Incentive_Calc!$A189,'Sales RAW DATA'!$D:$D,"B4",'Sales RAW DATA'!$E:$E,Incentive_Calc!AH$5),"")</f>
        <v>0.83267668889845092</v>
      </c>
      <c r="AI189" s="44">
        <f>IFERROR(SUMIFS('Sales RAW DATA'!$G:$G,'Sales RAW DATA'!$I:$I,Incentive_Calc!$A189,'Sales RAW DATA'!$D:$D,"B4",'Sales RAW DATA'!$E:$E,Incentive_Calc!AI$5)/SUMIFS('Sales RAW DATA'!$F:$F,'Sales RAW DATA'!$I:$I,Incentive_Calc!$A189,'Sales RAW DATA'!$D:$D,"B4",'Sales RAW DATA'!$E:$E,Incentive_Calc!AI$5),"")</f>
        <v>0.9038802063284318</v>
      </c>
      <c r="AJ189" s="44">
        <f>IFERROR(SUMIFS('Sales RAW DATA'!$G:$G,'Sales RAW DATA'!$I:$I,Incentive_Calc!$A189,'Sales RAW DATA'!$D:$D,"B4",'Sales RAW DATA'!$E:$E,Incentive_Calc!AJ$5)/SUMIFS('Sales RAW DATA'!$F:$F,'Sales RAW DATA'!$I:$I,Incentive_Calc!$A189,'Sales RAW DATA'!$D:$D,"B4",'Sales RAW DATA'!$E:$E,Incentive_Calc!AJ$5),"")</f>
        <v>0.60120229007633585</v>
      </c>
      <c r="AK189" s="44">
        <f>SUMIFS('Sales RAW DATA'!$G:$G,'Sales RAW DATA'!$I:$I,Incentive_Calc!$A189,'Sales RAW DATA'!$D:$D,"B4")/SUMIFS('Sales RAW DATA'!$F:$F,'Sales RAW DATA'!$I:$I,Incentive_Calc!$A189,'Sales RAW DATA'!$D:$D,"B4")</f>
        <v>0.77791443989224862</v>
      </c>
      <c r="AL189" s="44">
        <f>IFERROR(SUMIFS('Sales RAW DATA'!$G:$G,'Sales RAW DATA'!$I:$I,Incentive_Calc!$A189,'Sales RAW DATA'!$D:$D,"B5",'Sales RAW DATA'!$E:$E,Incentive_Calc!AL$5)/SUMIFS('Sales RAW DATA'!$F:$F,'Sales RAW DATA'!$I:$I,Incentive_Calc!$A189,'Sales RAW DATA'!$D:$D,"B5",'Sales RAW DATA'!$E:$E,Incentive_Calc!AL$5),"")</f>
        <v>0.66267264785739577</v>
      </c>
      <c r="AM189" s="44">
        <f>IFERROR(SUMIFS('Sales RAW DATA'!$G:$G,'Sales RAW DATA'!$I:$I,Incentive_Calc!$A189,'Sales RAW DATA'!$D:$D,"B5",'Sales RAW DATA'!$E:$E,Incentive_Calc!AM$5)/SUMIFS('Sales RAW DATA'!$F:$F,'Sales RAW DATA'!$I:$I,Incentive_Calc!$A189,'Sales RAW DATA'!$D:$D,"B5",'Sales RAW DATA'!$E:$E,Incentive_Calc!AM$5),"")</f>
        <v>0.71789452350275784</v>
      </c>
      <c r="AN189" s="44">
        <f>IFERROR(SUMIFS('Sales RAW DATA'!$G:$G,'Sales RAW DATA'!$I:$I,Incentive_Calc!$A189,'Sales RAW DATA'!$D:$D,"B5",'Sales RAW DATA'!$E:$E,Incentive_Calc!AN$5)/SUMIFS('Sales RAW DATA'!$F:$F,'Sales RAW DATA'!$I:$I,Incentive_Calc!$A189,'Sales RAW DATA'!$D:$D,"B5",'Sales RAW DATA'!$E:$E,Incentive_Calc!AN$5),"")</f>
        <v>0.74954758807894584</v>
      </c>
      <c r="AO189" s="44">
        <f>SUMIFS('Sales RAW DATA'!$G:$G,'Sales RAW DATA'!$I:$I,Incentive_Calc!$A189,'Sales RAW DATA'!$D:$D,"B5")/SUMIFS('Sales RAW DATA'!$F:$F,'Sales RAW DATA'!$I:$I,Incentive_Calc!$A189,'Sales RAW DATA'!$D:$D,"B5")</f>
        <v>0.71065195084233801</v>
      </c>
      <c r="AP189" s="42">
        <f>SUM(SUMIFS('Sales RAW DATA'!$F$2:$F$22804,'Sales RAW DATA'!$I$2:$I$22804,Incentive_Calc!$A189,'Sales RAW DATA'!$D$2:$D$22804,"B1"),SUMIFS('Sales RAW DATA'!$F$2:$F$22804,'Sales RAW DATA'!$I$2:$I$22804,Incentive_Calc!$A189,'Sales RAW DATA'!$D$2:$D$22804,"B2"),SUMIFS('Sales RAW DATA'!$F$2:$F$22804,'Sales RAW DATA'!$I$2:$I$22804,Incentive_Calc!$A189,'Sales RAW DATA'!$D$2:$D$22804,"B3"),SUMIFS('Sales RAW DATA'!$F$2:$F$22804,'Sales RAW DATA'!$I$2:$I$22804,Incentive_Calc!$A189,'Sales RAW DATA'!$D$2:$D$22804,"B4"),SUMIFS('Sales RAW DATA'!$F$2:$F$22804,'Sales RAW DATA'!$I$2:$I$22804,Incentive_Calc!$A189,'Sales RAW DATA'!$D$2:$D$22804,"B5"))</f>
        <v>1637048</v>
      </c>
      <c r="AQ189" s="42">
        <f>SUM(SUMIFS('Sales RAW DATA'!$G$2:$G$22804,'Sales RAW DATA'!$I$2:$I$22804,Incentive_Calc!$A189,'Sales RAW DATA'!$D$2:$D$22804,"B1"),SUMIFS('Sales RAW DATA'!$G$2:$G$22804,'Sales RAW DATA'!$I$2:$I$22804,Incentive_Calc!$A189,'Sales RAW DATA'!$D$2:$D$22804,"B2"),SUMIFS('Sales RAW DATA'!$G$2:$G$22804,'Sales RAW DATA'!$I$2:$I$22804,Incentive_Calc!$A189,'Sales RAW DATA'!$D$2:$D$22804,"B3"),SUMIFS('Sales RAW DATA'!$G$2:$G$22804,'Sales RAW DATA'!$I$2:$I$22804,Incentive_Calc!$A189,'Sales RAW DATA'!$D$2:$D$22804,"B4"),SUMIFS('Sales RAW DATA'!$G$2:$G$22804,'Sales RAW DATA'!$I$2:$I$22804,Incentive_Calc!$A189,'Sales RAW DATA'!$D$2:$D$22804,"B5"))</f>
        <v>1461844</v>
      </c>
      <c r="AR189" s="45">
        <f t="shared" si="46"/>
        <v>89.297564885085833</v>
      </c>
      <c r="AS189" s="45">
        <f t="shared" si="47"/>
        <v>89</v>
      </c>
      <c r="AT189" s="46">
        <v>1.04</v>
      </c>
      <c r="AU189" s="46">
        <v>0.95</v>
      </c>
      <c r="AV189" s="43" t="str">
        <f t="shared" si="33"/>
        <v>Yes</v>
      </c>
      <c r="AW189" s="43" t="str">
        <f t="shared" si="34"/>
        <v>Yes</v>
      </c>
      <c r="AX189" s="43" t="str">
        <f t="shared" si="35"/>
        <v>No</v>
      </c>
      <c r="AY189" s="43" t="str">
        <f t="shared" si="48"/>
        <v>Yes</v>
      </c>
    </row>
    <row r="190" spans="1:51" x14ac:dyDescent="0.35">
      <c r="A190" s="21" t="s">
        <v>1064</v>
      </c>
      <c r="B190" s="21" t="s">
        <v>590</v>
      </c>
      <c r="C190" s="21" t="str">
        <f>_xlfn.XLOOKUP($A190,'Employee List'!$E:$E,'Employee List'!$D:$D,0)</f>
        <v>SF</v>
      </c>
      <c r="D190" s="42" t="str" cm="1">
        <f t="array" ref="D190">IFERROR(IF($G190="Yes",INDEX('Payment Plan'!$D$6:$D$42,MATCH(1,(Incentive_Calc!$C190='Payment Plan'!$B$6:$B$42)*(Incentive_Calc!$U190='Payment Plan'!$C$6:$C$42),0)),""),"")</f>
        <v/>
      </c>
      <c r="E190" s="42" t="str" cm="1">
        <f t="array" ref="E190">IFERROR(IF($H190="Yes",INDEX('Payment Plan'!$D$6:$D$42,MATCH(1,(Incentive_Calc!$C190='Payment Plan'!$B$6:$B$42)*(Incentive_Calc!$AS190='Payment Plan'!$C$6:$C$42),0)),""),"")</f>
        <v/>
      </c>
      <c r="F190" s="42">
        <f t="shared" si="36"/>
        <v>0</v>
      </c>
      <c r="G190" s="43" t="str">
        <f t="shared" si="37"/>
        <v>Yes</v>
      </c>
      <c r="H190" s="21" t="str">
        <f t="shared" si="38"/>
        <v>No</v>
      </c>
      <c r="I190" s="42">
        <f>IFERROR(SUMIFS('Sales RAW DATA'!$F$2:$F$30000,'Sales RAW DATA'!$I$2:$I$30000,Incentive_Calc!$A190,'Sales RAW DATA'!$E$2:$E$30000,Incentive_Calc!I$5),"")</f>
        <v>982069</v>
      </c>
      <c r="J190" s="42">
        <f>IFERROR(SUMIFS('Sales RAW DATA'!$F$2:$F$30000,'Sales RAW DATA'!$I$2:$I$30000,Incentive_Calc!$A190,'Sales RAW DATA'!$E$2:$E$30000,Incentive_Calc!J$5),"")</f>
        <v>994502</v>
      </c>
      <c r="K190" s="42">
        <f>IFERROR(SUMIFS('Sales RAW DATA'!$F$2:$F$30000,'Sales RAW DATA'!$I$2:$I$30000,Incentive_Calc!$A190,'Sales RAW DATA'!$E$2:$E$30000,Incentive_Calc!K$5),"")</f>
        <v>1006927</v>
      </c>
      <c r="L190" s="42">
        <f t="shared" si="39"/>
        <v>2983498</v>
      </c>
      <c r="M190" s="42">
        <f>IFERROR(SUMIFS('Sales RAW DATA'!$G$2:$G$30000,'Sales RAW DATA'!$I$2:$I$30000,Incentive_Calc!$A190,'Sales RAW DATA'!$E$2:$E$30000,Incentive_Calc!M$5),"")</f>
        <v>1009321</v>
      </c>
      <c r="N190" s="42">
        <f>IFERROR(SUMIFS('Sales RAW DATA'!$G$2:$G$30000,'Sales RAW DATA'!$I$2:$I$30000,Incentive_Calc!$A190,'Sales RAW DATA'!$E$2:$E$30000,Incentive_Calc!N$5),"")</f>
        <v>937128</v>
      </c>
      <c r="O190" s="42">
        <f>IFERROR(SUMIFS('Sales RAW DATA'!$G$2:$G$30000,'Sales RAW DATA'!$I$2:$I$30000,Incentive_Calc!$A190,'Sales RAW DATA'!$E$2:$E$30000,Incentive_Calc!O$5),"")</f>
        <v>971753</v>
      </c>
      <c r="P190" s="42">
        <f t="shared" si="40"/>
        <v>2918202</v>
      </c>
      <c r="Q190" s="44">
        <f t="shared" si="41"/>
        <v>1.0277495776773322</v>
      </c>
      <c r="R190" s="44">
        <f t="shared" si="42"/>
        <v>0.94230881385859455</v>
      </c>
      <c r="S190" s="44">
        <f t="shared" si="43"/>
        <v>0.96506797414311063</v>
      </c>
      <c r="T190" s="45">
        <f t="shared" si="44"/>
        <v>97.811428061959475</v>
      </c>
      <c r="U190" s="45">
        <f t="shared" si="45"/>
        <v>97</v>
      </c>
      <c r="V190" s="44">
        <f>IFERROR(SUMIFS('Sales RAW DATA'!$G:$G,'Sales RAW DATA'!$I:$I,Incentive_Calc!$A190,'Sales RAW DATA'!$D:$D,"B1",'Sales RAW DATA'!$E:$E,Incentive_Calc!V$5)/SUMIFS('Sales RAW DATA'!$F:$F,'Sales RAW DATA'!$I:$I,Incentive_Calc!$A190,'Sales RAW DATA'!$D:$D,"B1",'Sales RAW DATA'!$E:$E,Incentive_Calc!V$5),"")</f>
        <v>1.0916882807852468</v>
      </c>
      <c r="W190" s="44">
        <f>IFERROR(SUMIFS('Sales RAW DATA'!$G:$G,'Sales RAW DATA'!$I:$I,Incentive_Calc!$A190,'Sales RAW DATA'!$D:$D,"B1",'Sales RAW DATA'!$E:$E,Incentive_Calc!W$5)/SUMIFS('Sales RAW DATA'!$F:$F,'Sales RAW DATA'!$I:$I,Incentive_Calc!$A190,'Sales RAW DATA'!$D:$D,"B1",'Sales RAW DATA'!$E:$E,Incentive_Calc!W$5),"")</f>
        <v>0.89549945007463272</v>
      </c>
      <c r="X190" s="44">
        <f>IFERROR(SUMIFS('Sales RAW DATA'!$G:$G,'Sales RAW DATA'!$I:$I,Incentive_Calc!$A190,'Sales RAW DATA'!$D:$D,"B1",'Sales RAW DATA'!$E:$E,Incentive_Calc!X$5)/SUMIFS('Sales RAW DATA'!$F:$F,'Sales RAW DATA'!$I:$I,Incentive_Calc!$A190,'Sales RAW DATA'!$D:$D,"B1",'Sales RAW DATA'!$E:$E,Incentive_Calc!X$5),"")</f>
        <v>0.84870119455955462</v>
      </c>
      <c r="Y190" s="44">
        <f>SUMIFS('Sales RAW DATA'!$G:$G,'Sales RAW DATA'!$I:$I,Incentive_Calc!$A190,'Sales RAW DATA'!$D:$D,"B1")/SUMIFS('Sales RAW DATA'!$F:$F,'Sales RAW DATA'!$I:$I,Incentive_Calc!$A190,'Sales RAW DATA'!$D:$D,"B1")</f>
        <v>0.94850448539077092</v>
      </c>
      <c r="Z190" s="44">
        <f>IFERROR(SUMIFS('Sales RAW DATA'!$G:$G,'Sales RAW DATA'!$I:$I,Incentive_Calc!$A190,'Sales RAW DATA'!$D:$D,"B2",'Sales RAW DATA'!$E:$E,Incentive_Calc!Z$5)/SUMIFS('Sales RAW DATA'!$F:$F,'Sales RAW DATA'!$I:$I,Incentive_Calc!$A190,'Sales RAW DATA'!$D:$D,"B2",'Sales RAW DATA'!$E:$E,Incentive_Calc!Z$5),"")</f>
        <v>0.98560942630867299</v>
      </c>
      <c r="AA190" s="44">
        <f>IFERROR(SUMIFS('Sales RAW DATA'!$G:$G,'Sales RAW DATA'!$I:$I,Incentive_Calc!$A190,'Sales RAW DATA'!$D:$D,"B2",'Sales RAW DATA'!$E:$E,Incentive_Calc!AA$5)/SUMIFS('Sales RAW DATA'!$F:$F,'Sales RAW DATA'!$I:$I,Incentive_Calc!$A190,'Sales RAW DATA'!$D:$D,"B2",'Sales RAW DATA'!$E:$E,Incentive_Calc!AA$5),"")</f>
        <v>0.81837650717282251</v>
      </c>
      <c r="AB190" s="44">
        <f>IFERROR(SUMIFS('Sales RAW DATA'!$G:$G,'Sales RAW DATA'!$I:$I,Incentive_Calc!$A190,'Sales RAW DATA'!$D:$D,"B2",'Sales RAW DATA'!$E:$E,Incentive_Calc!AB$5)/SUMIFS('Sales RAW DATA'!$F:$F,'Sales RAW DATA'!$I:$I,Incentive_Calc!$A190,'Sales RAW DATA'!$D:$D,"B2",'Sales RAW DATA'!$E:$E,Incentive_Calc!AB$5),"")</f>
        <v>0.82534917112648476</v>
      </c>
      <c r="AC190" s="44">
        <f>SUMIFS('Sales RAW DATA'!$G:$G,'Sales RAW DATA'!$I:$I,Incentive_Calc!$A190,'Sales RAW DATA'!$D:$D,"B2")/SUMIFS('Sales RAW DATA'!$F:$F,'Sales RAW DATA'!$I:$I,Incentive_Calc!$A190,'Sales RAW DATA'!$D:$D,"B2")</f>
        <v>0.87483427807877401</v>
      </c>
      <c r="AD190" s="44">
        <f>IFERROR(SUMIFS('Sales RAW DATA'!$G:$G,'Sales RAW DATA'!$I:$I,Incentive_Calc!$A190,'Sales RAW DATA'!$D:$D,"B3",'Sales RAW DATA'!$E:$E,Incentive_Calc!AD$5)/SUMIFS('Sales RAW DATA'!$F:$F,'Sales RAW DATA'!$I:$I,Incentive_Calc!$A190,'Sales RAW DATA'!$D:$D,"B3",'Sales RAW DATA'!$E:$E,Incentive_Calc!AD$5),"")</f>
        <v>1.5446408170158654</v>
      </c>
      <c r="AE190" s="44">
        <f>IFERROR(SUMIFS('Sales RAW DATA'!$G:$G,'Sales RAW DATA'!$I:$I,Incentive_Calc!$A190,'Sales RAW DATA'!$D:$D,"B3",'Sales RAW DATA'!$E:$E,Incentive_Calc!AE$5)/SUMIFS('Sales RAW DATA'!$F:$F,'Sales RAW DATA'!$I:$I,Incentive_Calc!$A190,'Sales RAW DATA'!$D:$D,"B3",'Sales RAW DATA'!$E:$E,Incentive_Calc!AE$5),"")</f>
        <v>1.242804536750626</v>
      </c>
      <c r="AF190" s="44">
        <f>IFERROR(SUMIFS('Sales RAW DATA'!$G:$G,'Sales RAW DATA'!$I:$I,Incentive_Calc!$A190,'Sales RAW DATA'!$D:$D,"B3",'Sales RAW DATA'!$E:$E,Incentive_Calc!AF$5)/SUMIFS('Sales RAW DATA'!$F:$F,'Sales RAW DATA'!$I:$I,Incentive_Calc!$A190,'Sales RAW DATA'!$D:$D,"B3",'Sales RAW DATA'!$E:$E,Incentive_Calc!AF$5),"")</f>
        <v>1.3044538715494038</v>
      </c>
      <c r="AG190" s="44">
        <f>SUMIFS('Sales RAW DATA'!$G:$G,'Sales RAW DATA'!$I:$I,Incentive_Calc!$A190,'Sales RAW DATA'!$D:$D,"B3")/SUMIFS('Sales RAW DATA'!$F:$F,'Sales RAW DATA'!$I:$I,Incentive_Calc!$A190,'Sales RAW DATA'!$D:$D,"B3")</f>
        <v>1.3608651940004979</v>
      </c>
      <c r="AH190" s="44">
        <f>IFERROR(SUMIFS('Sales RAW DATA'!$G:$G,'Sales RAW DATA'!$I:$I,Incentive_Calc!$A190,'Sales RAW DATA'!$D:$D,"B4",'Sales RAW DATA'!$E:$E,Incentive_Calc!AH$5)/SUMIFS('Sales RAW DATA'!$F:$F,'Sales RAW DATA'!$I:$I,Incentive_Calc!$A190,'Sales RAW DATA'!$D:$D,"B4",'Sales RAW DATA'!$E:$E,Incentive_Calc!AH$5),"")</f>
        <v>1.0476750453231418</v>
      </c>
      <c r="AI190" s="44">
        <f>IFERROR(SUMIFS('Sales RAW DATA'!$G:$G,'Sales RAW DATA'!$I:$I,Incentive_Calc!$A190,'Sales RAW DATA'!$D:$D,"B4",'Sales RAW DATA'!$E:$E,Incentive_Calc!AI$5)/SUMIFS('Sales RAW DATA'!$F:$F,'Sales RAW DATA'!$I:$I,Incentive_Calc!$A190,'Sales RAW DATA'!$D:$D,"B4",'Sales RAW DATA'!$E:$E,Incentive_Calc!AI$5),"")</f>
        <v>0.95319081925908433</v>
      </c>
      <c r="AJ190" s="44">
        <f>IFERROR(SUMIFS('Sales RAW DATA'!$G:$G,'Sales RAW DATA'!$I:$I,Incentive_Calc!$A190,'Sales RAW DATA'!$D:$D,"B4",'Sales RAW DATA'!$E:$E,Incentive_Calc!AJ$5)/SUMIFS('Sales RAW DATA'!$F:$F,'Sales RAW DATA'!$I:$I,Incentive_Calc!$A190,'Sales RAW DATA'!$D:$D,"B4",'Sales RAW DATA'!$E:$E,Incentive_Calc!AJ$5),"")</f>
        <v>0.78708848955506805</v>
      </c>
      <c r="AK190" s="44">
        <f>SUMIFS('Sales RAW DATA'!$G:$G,'Sales RAW DATA'!$I:$I,Incentive_Calc!$A190,'Sales RAW DATA'!$D:$D,"B4")/SUMIFS('Sales RAW DATA'!$F:$F,'Sales RAW DATA'!$I:$I,Incentive_Calc!$A190,'Sales RAW DATA'!$D:$D,"B4")</f>
        <v>0.92647151632446989</v>
      </c>
      <c r="AL190" s="44">
        <f>IFERROR(SUMIFS('Sales RAW DATA'!$G:$G,'Sales RAW DATA'!$I:$I,Incentive_Calc!$A190,'Sales RAW DATA'!$D:$D,"B5",'Sales RAW DATA'!$E:$E,Incentive_Calc!AL$5)/SUMIFS('Sales RAW DATA'!$F:$F,'Sales RAW DATA'!$I:$I,Incentive_Calc!$A190,'Sales RAW DATA'!$D:$D,"B5",'Sales RAW DATA'!$E:$E,Incentive_Calc!AL$5),"")</f>
        <v>1.0125281925489358</v>
      </c>
      <c r="AM190" s="44">
        <f>IFERROR(SUMIFS('Sales RAW DATA'!$G:$G,'Sales RAW DATA'!$I:$I,Incentive_Calc!$A190,'Sales RAW DATA'!$D:$D,"B5",'Sales RAW DATA'!$E:$E,Incentive_Calc!AM$5)/SUMIFS('Sales RAW DATA'!$F:$F,'Sales RAW DATA'!$I:$I,Incentive_Calc!$A190,'Sales RAW DATA'!$D:$D,"B5",'Sales RAW DATA'!$E:$E,Incentive_Calc!AM$5),"")</f>
        <v>0.84347622027534419</v>
      </c>
      <c r="AN190" s="44">
        <f>IFERROR(SUMIFS('Sales RAW DATA'!$G:$G,'Sales RAW DATA'!$I:$I,Incentive_Calc!$A190,'Sales RAW DATA'!$D:$D,"B5",'Sales RAW DATA'!$E:$E,Incentive_Calc!AN$5)/SUMIFS('Sales RAW DATA'!$F:$F,'Sales RAW DATA'!$I:$I,Incentive_Calc!$A190,'Sales RAW DATA'!$D:$D,"B5",'Sales RAW DATA'!$E:$E,Incentive_Calc!AN$5),"")</f>
        <v>0.87742223545170417</v>
      </c>
      <c r="AO190" s="44">
        <f>SUMIFS('Sales RAW DATA'!$G:$G,'Sales RAW DATA'!$I:$I,Incentive_Calc!$A190,'Sales RAW DATA'!$D:$D,"B5")/SUMIFS('Sales RAW DATA'!$F:$F,'Sales RAW DATA'!$I:$I,Incentive_Calc!$A190,'Sales RAW DATA'!$D:$D,"B5")</f>
        <v>0.90888857614944774</v>
      </c>
      <c r="AP190" s="42">
        <f>SUM(SUMIFS('Sales RAW DATA'!$F$2:$F$22804,'Sales RAW DATA'!$I$2:$I$22804,Incentive_Calc!$A190,'Sales RAW DATA'!$D$2:$D$22804,"B1"),SUMIFS('Sales RAW DATA'!$F$2:$F$22804,'Sales RAW DATA'!$I$2:$I$22804,Incentive_Calc!$A190,'Sales RAW DATA'!$D$2:$D$22804,"B2"),SUMIFS('Sales RAW DATA'!$F$2:$F$22804,'Sales RAW DATA'!$I$2:$I$22804,Incentive_Calc!$A190,'Sales RAW DATA'!$D$2:$D$22804,"B3"),SUMIFS('Sales RAW DATA'!$F$2:$F$22804,'Sales RAW DATA'!$I$2:$I$22804,Incentive_Calc!$A190,'Sales RAW DATA'!$D$2:$D$22804,"B4"),SUMIFS('Sales RAW DATA'!$F$2:$F$22804,'Sales RAW DATA'!$I$2:$I$22804,Incentive_Calc!$A190,'Sales RAW DATA'!$D$2:$D$22804,"B5"))</f>
        <v>1592309</v>
      </c>
      <c r="AQ190" s="42">
        <f>SUM(SUMIFS('Sales RAW DATA'!$G$2:$G$22804,'Sales RAW DATA'!$I$2:$I$22804,Incentive_Calc!$A190,'Sales RAW DATA'!$D$2:$D$22804,"B1"),SUMIFS('Sales RAW DATA'!$G$2:$G$22804,'Sales RAW DATA'!$I$2:$I$22804,Incentive_Calc!$A190,'Sales RAW DATA'!$D$2:$D$22804,"B2"),SUMIFS('Sales RAW DATA'!$G$2:$G$22804,'Sales RAW DATA'!$I$2:$I$22804,Incentive_Calc!$A190,'Sales RAW DATA'!$D$2:$D$22804,"B3"),SUMIFS('Sales RAW DATA'!$G$2:$G$22804,'Sales RAW DATA'!$I$2:$I$22804,Incentive_Calc!$A190,'Sales RAW DATA'!$D$2:$D$22804,"B4"),SUMIFS('Sales RAW DATA'!$G$2:$G$22804,'Sales RAW DATA'!$I$2:$I$22804,Incentive_Calc!$A190,'Sales RAW DATA'!$D$2:$D$22804,"B5"))</f>
        <v>1618115</v>
      </c>
      <c r="AR190" s="45">
        <f t="shared" si="46"/>
        <v>101.62066533568547</v>
      </c>
      <c r="AS190" s="45">
        <f t="shared" si="47"/>
        <v>101</v>
      </c>
      <c r="AT190" s="46">
        <v>1.1599999999999999</v>
      </c>
      <c r="AU190" s="46">
        <v>0.91</v>
      </c>
      <c r="AV190" s="43" t="str">
        <f t="shared" si="33"/>
        <v>Yes</v>
      </c>
      <c r="AW190" s="43" t="str">
        <f t="shared" si="34"/>
        <v>Yes</v>
      </c>
      <c r="AX190" s="43" t="str">
        <f t="shared" si="35"/>
        <v>Yes</v>
      </c>
      <c r="AY190" s="43" t="str">
        <f t="shared" si="48"/>
        <v>Yes</v>
      </c>
    </row>
    <row r="191" spans="1:51" x14ac:dyDescent="0.35">
      <c r="A191" s="21" t="s">
        <v>1065</v>
      </c>
      <c r="B191" s="21" t="s">
        <v>591</v>
      </c>
      <c r="C191" s="21" t="str">
        <f>_xlfn.XLOOKUP($A191,'Employee List'!$E:$E,'Employee List'!$D:$D,0)</f>
        <v>SF</v>
      </c>
      <c r="D191" s="42" t="str" cm="1">
        <f t="array" ref="D191">IFERROR(IF($G191="Yes",INDEX('Payment Plan'!$D$6:$D$42,MATCH(1,(Incentive_Calc!$C191='Payment Plan'!$B$6:$B$42)*(Incentive_Calc!$U191='Payment Plan'!$C$6:$C$42),0)),""),"")</f>
        <v/>
      </c>
      <c r="E191" s="42" t="str" cm="1">
        <f t="array" ref="E191">IFERROR(IF($H191="Yes",INDEX('Payment Plan'!$D$6:$D$42,MATCH(1,(Incentive_Calc!$C191='Payment Plan'!$B$6:$B$42)*(Incentive_Calc!$AS191='Payment Plan'!$C$6:$C$42),0)),""),"")</f>
        <v/>
      </c>
      <c r="F191" s="42">
        <f t="shared" si="36"/>
        <v>0</v>
      </c>
      <c r="G191" s="43" t="str">
        <f t="shared" si="37"/>
        <v>No</v>
      </c>
      <c r="H191" s="21" t="str">
        <f t="shared" si="38"/>
        <v>No</v>
      </c>
      <c r="I191" s="42">
        <f>IFERROR(SUMIFS('Sales RAW DATA'!$F$2:$F$30000,'Sales RAW DATA'!$I$2:$I$30000,Incentive_Calc!$A191,'Sales RAW DATA'!$E$2:$E$30000,Incentive_Calc!I$5),"")</f>
        <v>646433</v>
      </c>
      <c r="J191" s="42">
        <f>IFERROR(SUMIFS('Sales RAW DATA'!$F$2:$F$30000,'Sales RAW DATA'!$I$2:$I$30000,Incentive_Calc!$A191,'Sales RAW DATA'!$E$2:$E$30000,Incentive_Calc!J$5),"")</f>
        <v>655764</v>
      </c>
      <c r="K191" s="42">
        <f>IFERROR(SUMIFS('Sales RAW DATA'!$F$2:$F$30000,'Sales RAW DATA'!$I$2:$I$30000,Incentive_Calc!$A191,'Sales RAW DATA'!$E$2:$E$30000,Incentive_Calc!K$5),"")</f>
        <v>649241</v>
      </c>
      <c r="L191" s="42">
        <f t="shared" si="39"/>
        <v>1951438</v>
      </c>
      <c r="M191" s="42">
        <f>IFERROR(SUMIFS('Sales RAW DATA'!$G$2:$G$30000,'Sales RAW DATA'!$I$2:$I$30000,Incentive_Calc!$A191,'Sales RAW DATA'!$E$2:$E$30000,Incentive_Calc!M$5),"")</f>
        <v>658744</v>
      </c>
      <c r="N191" s="42">
        <f>IFERROR(SUMIFS('Sales RAW DATA'!$G$2:$G$30000,'Sales RAW DATA'!$I$2:$I$30000,Incentive_Calc!$A191,'Sales RAW DATA'!$E$2:$E$30000,Incentive_Calc!N$5),"")</f>
        <v>515200</v>
      </c>
      <c r="O191" s="42">
        <f>IFERROR(SUMIFS('Sales RAW DATA'!$G$2:$G$30000,'Sales RAW DATA'!$I$2:$I$30000,Incentive_Calc!$A191,'Sales RAW DATA'!$E$2:$E$30000,Incentive_Calc!O$5),"")</f>
        <v>502455</v>
      </c>
      <c r="P191" s="42">
        <f t="shared" si="40"/>
        <v>1676399</v>
      </c>
      <c r="Q191" s="44">
        <f t="shared" si="41"/>
        <v>1.0190445104132988</v>
      </c>
      <c r="R191" s="44">
        <f t="shared" si="42"/>
        <v>0.78564849549533067</v>
      </c>
      <c r="S191" s="44">
        <f t="shared" si="43"/>
        <v>0.77391138267607873</v>
      </c>
      <c r="T191" s="45">
        <f t="shared" si="44"/>
        <v>85.905829444747923</v>
      </c>
      <c r="U191" s="45">
        <f t="shared" si="45"/>
        <v>85</v>
      </c>
      <c r="V191" s="44">
        <f>IFERROR(SUMIFS('Sales RAW DATA'!$G:$G,'Sales RAW DATA'!$I:$I,Incentive_Calc!$A191,'Sales RAW DATA'!$D:$D,"B1",'Sales RAW DATA'!$E:$E,Incentive_Calc!V$5)/SUMIFS('Sales RAW DATA'!$F:$F,'Sales RAW DATA'!$I:$I,Incentive_Calc!$A191,'Sales RAW DATA'!$D:$D,"B1",'Sales RAW DATA'!$E:$E,Incentive_Calc!V$5),"")</f>
        <v>0.83726563966084921</v>
      </c>
      <c r="W191" s="44">
        <f>IFERROR(SUMIFS('Sales RAW DATA'!$G:$G,'Sales RAW DATA'!$I:$I,Incentive_Calc!$A191,'Sales RAW DATA'!$D:$D,"B1",'Sales RAW DATA'!$E:$E,Incentive_Calc!W$5)/SUMIFS('Sales RAW DATA'!$F:$F,'Sales RAW DATA'!$I:$I,Incentive_Calc!$A191,'Sales RAW DATA'!$D:$D,"B1",'Sales RAW DATA'!$E:$E,Incentive_Calc!W$5),"")</f>
        <v>0.62299557675090633</v>
      </c>
      <c r="X191" s="44">
        <f>IFERROR(SUMIFS('Sales RAW DATA'!$G:$G,'Sales RAW DATA'!$I:$I,Incentive_Calc!$A191,'Sales RAW DATA'!$D:$D,"B1",'Sales RAW DATA'!$E:$E,Incentive_Calc!X$5)/SUMIFS('Sales RAW DATA'!$F:$F,'Sales RAW DATA'!$I:$I,Incentive_Calc!$A191,'Sales RAW DATA'!$D:$D,"B1",'Sales RAW DATA'!$E:$E,Incentive_Calc!X$5),"")</f>
        <v>0.63693214896054384</v>
      </c>
      <c r="Y191" s="44">
        <f>SUMIFS('Sales RAW DATA'!$G:$G,'Sales RAW DATA'!$I:$I,Incentive_Calc!$A191,'Sales RAW DATA'!$D:$D,"B1")/SUMIFS('Sales RAW DATA'!$F:$F,'Sales RAW DATA'!$I:$I,Incentive_Calc!$A191,'Sales RAW DATA'!$D:$D,"B1")</f>
        <v>0.70204578882467428</v>
      </c>
      <c r="Z191" s="44">
        <f>IFERROR(SUMIFS('Sales RAW DATA'!$G:$G,'Sales RAW DATA'!$I:$I,Incentive_Calc!$A191,'Sales RAW DATA'!$D:$D,"B2",'Sales RAW DATA'!$E:$E,Incentive_Calc!Z$5)/SUMIFS('Sales RAW DATA'!$F:$F,'Sales RAW DATA'!$I:$I,Incentive_Calc!$A191,'Sales RAW DATA'!$D:$D,"B2",'Sales RAW DATA'!$E:$E,Incentive_Calc!Z$5),"")</f>
        <v>0.70963093799386445</v>
      </c>
      <c r="AA191" s="44">
        <f>IFERROR(SUMIFS('Sales RAW DATA'!$G:$G,'Sales RAW DATA'!$I:$I,Incentive_Calc!$A191,'Sales RAW DATA'!$D:$D,"B2",'Sales RAW DATA'!$E:$E,Incentive_Calc!AA$5)/SUMIFS('Sales RAW DATA'!$F:$F,'Sales RAW DATA'!$I:$I,Incentive_Calc!$A191,'Sales RAW DATA'!$D:$D,"B2",'Sales RAW DATA'!$E:$E,Incentive_Calc!AA$5),"")</f>
        <v>0.71437366800852475</v>
      </c>
      <c r="AB191" s="44">
        <f>IFERROR(SUMIFS('Sales RAW DATA'!$G:$G,'Sales RAW DATA'!$I:$I,Incentive_Calc!$A191,'Sales RAW DATA'!$D:$D,"B2",'Sales RAW DATA'!$E:$E,Incentive_Calc!AB$5)/SUMIFS('Sales RAW DATA'!$F:$F,'Sales RAW DATA'!$I:$I,Incentive_Calc!$A191,'Sales RAW DATA'!$D:$D,"B2",'Sales RAW DATA'!$E:$E,Incentive_Calc!AB$5),"")</f>
        <v>0.61838580886440597</v>
      </c>
      <c r="AC191" s="44">
        <f>SUMIFS('Sales RAW DATA'!$G:$G,'Sales RAW DATA'!$I:$I,Incentive_Calc!$A191,'Sales RAW DATA'!$D:$D,"B2")/SUMIFS('Sales RAW DATA'!$F:$F,'Sales RAW DATA'!$I:$I,Incentive_Calc!$A191,'Sales RAW DATA'!$D:$D,"B2")</f>
        <v>0.68230902332735199</v>
      </c>
      <c r="AD191" s="44">
        <f>IFERROR(SUMIFS('Sales RAW DATA'!$G:$G,'Sales RAW DATA'!$I:$I,Incentive_Calc!$A191,'Sales RAW DATA'!$D:$D,"B3",'Sales RAW DATA'!$E:$E,Incentive_Calc!AD$5)/SUMIFS('Sales RAW DATA'!$F:$F,'Sales RAW DATA'!$I:$I,Incentive_Calc!$A191,'Sales RAW DATA'!$D:$D,"B3",'Sales RAW DATA'!$E:$E,Incentive_Calc!AD$5),"")</f>
        <v>1.1467727075655756</v>
      </c>
      <c r="AE191" s="44">
        <f>IFERROR(SUMIFS('Sales RAW DATA'!$G:$G,'Sales RAW DATA'!$I:$I,Incentive_Calc!$A191,'Sales RAW DATA'!$D:$D,"B3",'Sales RAW DATA'!$E:$E,Incentive_Calc!AE$5)/SUMIFS('Sales RAW DATA'!$F:$F,'Sales RAW DATA'!$I:$I,Incentive_Calc!$A191,'Sales RAW DATA'!$D:$D,"B3",'Sales RAW DATA'!$E:$E,Incentive_Calc!AE$5),"")</f>
        <v>1.1184571535121601</v>
      </c>
      <c r="AF191" s="44">
        <f>IFERROR(SUMIFS('Sales RAW DATA'!$G:$G,'Sales RAW DATA'!$I:$I,Incentive_Calc!$A191,'Sales RAW DATA'!$D:$D,"B3",'Sales RAW DATA'!$E:$E,Incentive_Calc!AF$5)/SUMIFS('Sales RAW DATA'!$F:$F,'Sales RAW DATA'!$I:$I,Incentive_Calc!$A191,'Sales RAW DATA'!$D:$D,"B3",'Sales RAW DATA'!$E:$E,Incentive_Calc!AF$5),"")</f>
        <v>0.78362330520527168</v>
      </c>
      <c r="AG191" s="44">
        <f>SUMIFS('Sales RAW DATA'!$G:$G,'Sales RAW DATA'!$I:$I,Incentive_Calc!$A191,'Sales RAW DATA'!$D:$D,"B3")/SUMIFS('Sales RAW DATA'!$F:$F,'Sales RAW DATA'!$I:$I,Incentive_Calc!$A191,'Sales RAW DATA'!$D:$D,"B3")</f>
        <v>1.0063018185247743</v>
      </c>
      <c r="AH191" s="44">
        <f>IFERROR(SUMIFS('Sales RAW DATA'!$G:$G,'Sales RAW DATA'!$I:$I,Incentive_Calc!$A191,'Sales RAW DATA'!$D:$D,"B4",'Sales RAW DATA'!$E:$E,Incentive_Calc!AH$5)/SUMIFS('Sales RAW DATA'!$F:$F,'Sales RAW DATA'!$I:$I,Incentive_Calc!$A191,'Sales RAW DATA'!$D:$D,"B4",'Sales RAW DATA'!$E:$E,Incentive_Calc!AH$5),"")</f>
        <v>0.92239170778074508</v>
      </c>
      <c r="AI191" s="44">
        <f>IFERROR(SUMIFS('Sales RAW DATA'!$G:$G,'Sales RAW DATA'!$I:$I,Incentive_Calc!$A191,'Sales RAW DATA'!$D:$D,"B4",'Sales RAW DATA'!$E:$E,Incentive_Calc!AI$5)/SUMIFS('Sales RAW DATA'!$F:$F,'Sales RAW DATA'!$I:$I,Incentive_Calc!$A191,'Sales RAW DATA'!$D:$D,"B4",'Sales RAW DATA'!$E:$E,Incentive_Calc!AI$5),"")</f>
        <v>0.6716120184515646</v>
      </c>
      <c r="AJ191" s="44">
        <f>IFERROR(SUMIFS('Sales RAW DATA'!$G:$G,'Sales RAW DATA'!$I:$I,Incentive_Calc!$A191,'Sales RAW DATA'!$D:$D,"B4",'Sales RAW DATA'!$E:$E,Incentive_Calc!AJ$5)/SUMIFS('Sales RAW DATA'!$F:$F,'Sales RAW DATA'!$I:$I,Incentive_Calc!$A191,'Sales RAW DATA'!$D:$D,"B4",'Sales RAW DATA'!$E:$E,Incentive_Calc!AJ$5),"")</f>
        <v>0.83995621043710111</v>
      </c>
      <c r="AK191" s="44">
        <f>SUMIFS('Sales RAW DATA'!$G:$G,'Sales RAW DATA'!$I:$I,Incentive_Calc!$A191,'Sales RAW DATA'!$D:$D,"B4")/SUMIFS('Sales RAW DATA'!$F:$F,'Sales RAW DATA'!$I:$I,Incentive_Calc!$A191,'Sales RAW DATA'!$D:$D,"B4")</f>
        <v>0.81079850488649752</v>
      </c>
      <c r="AL191" s="44">
        <f>IFERROR(SUMIFS('Sales RAW DATA'!$G:$G,'Sales RAW DATA'!$I:$I,Incentive_Calc!$A191,'Sales RAW DATA'!$D:$D,"B5",'Sales RAW DATA'!$E:$E,Incentive_Calc!AL$5)/SUMIFS('Sales RAW DATA'!$F:$F,'Sales RAW DATA'!$I:$I,Incentive_Calc!$A191,'Sales RAW DATA'!$D:$D,"B5",'Sales RAW DATA'!$E:$E,Incentive_Calc!AL$5),"")</f>
        <v>0.70846058797472777</v>
      </c>
      <c r="AM191" s="44">
        <f>IFERROR(SUMIFS('Sales RAW DATA'!$G:$G,'Sales RAW DATA'!$I:$I,Incentive_Calc!$A191,'Sales RAW DATA'!$D:$D,"B5",'Sales RAW DATA'!$E:$E,Incentive_Calc!AM$5)/SUMIFS('Sales RAW DATA'!$F:$F,'Sales RAW DATA'!$I:$I,Incentive_Calc!$A191,'Sales RAW DATA'!$D:$D,"B5",'Sales RAW DATA'!$E:$E,Incentive_Calc!AM$5),"")</f>
        <v>0.76043315667515543</v>
      </c>
      <c r="AN191" s="44">
        <f>IFERROR(SUMIFS('Sales RAW DATA'!$G:$G,'Sales RAW DATA'!$I:$I,Incentive_Calc!$A191,'Sales RAW DATA'!$D:$D,"B5",'Sales RAW DATA'!$E:$E,Incentive_Calc!AN$5)/SUMIFS('Sales RAW DATA'!$F:$F,'Sales RAW DATA'!$I:$I,Incentive_Calc!$A191,'Sales RAW DATA'!$D:$D,"B5",'Sales RAW DATA'!$E:$E,Incentive_Calc!AN$5),"")</f>
        <v>0.67306402146827682</v>
      </c>
      <c r="AO191" s="44">
        <f>SUMIFS('Sales RAW DATA'!$G:$G,'Sales RAW DATA'!$I:$I,Incentive_Calc!$A191,'Sales RAW DATA'!$D:$D,"B5")/SUMIFS('Sales RAW DATA'!$F:$F,'Sales RAW DATA'!$I:$I,Incentive_Calc!$A191,'Sales RAW DATA'!$D:$D,"B5")</f>
        <v>0.71460660136020471</v>
      </c>
      <c r="AP191" s="42">
        <f>SUM(SUMIFS('Sales RAW DATA'!$F$2:$F$22804,'Sales RAW DATA'!$I$2:$I$22804,Incentive_Calc!$A191,'Sales RAW DATA'!$D$2:$D$22804,"B1"),SUMIFS('Sales RAW DATA'!$F$2:$F$22804,'Sales RAW DATA'!$I$2:$I$22804,Incentive_Calc!$A191,'Sales RAW DATA'!$D$2:$D$22804,"B2"),SUMIFS('Sales RAW DATA'!$F$2:$F$22804,'Sales RAW DATA'!$I$2:$I$22804,Incentive_Calc!$A191,'Sales RAW DATA'!$D$2:$D$22804,"B3"),SUMIFS('Sales RAW DATA'!$F$2:$F$22804,'Sales RAW DATA'!$I$2:$I$22804,Incentive_Calc!$A191,'Sales RAW DATA'!$D$2:$D$22804,"B4"),SUMIFS('Sales RAW DATA'!$F$2:$F$22804,'Sales RAW DATA'!$I$2:$I$22804,Incentive_Calc!$A191,'Sales RAW DATA'!$D$2:$D$22804,"B5"))</f>
        <v>1096471</v>
      </c>
      <c r="AQ191" s="42">
        <f>SUM(SUMIFS('Sales RAW DATA'!$G$2:$G$22804,'Sales RAW DATA'!$I$2:$I$22804,Incentive_Calc!$A191,'Sales RAW DATA'!$D$2:$D$22804,"B1"),SUMIFS('Sales RAW DATA'!$G$2:$G$22804,'Sales RAW DATA'!$I$2:$I$22804,Incentive_Calc!$A191,'Sales RAW DATA'!$D$2:$D$22804,"B2"),SUMIFS('Sales RAW DATA'!$G$2:$G$22804,'Sales RAW DATA'!$I$2:$I$22804,Incentive_Calc!$A191,'Sales RAW DATA'!$D$2:$D$22804,"B3"),SUMIFS('Sales RAW DATA'!$G$2:$G$22804,'Sales RAW DATA'!$I$2:$I$22804,Incentive_Calc!$A191,'Sales RAW DATA'!$D$2:$D$22804,"B4"),SUMIFS('Sales RAW DATA'!$G$2:$G$22804,'Sales RAW DATA'!$I$2:$I$22804,Incentive_Calc!$A191,'Sales RAW DATA'!$D$2:$D$22804,"B5"))</f>
        <v>877668</v>
      </c>
      <c r="AR191" s="45">
        <f t="shared" si="46"/>
        <v>80.04479826643842</v>
      </c>
      <c r="AS191" s="45">
        <f t="shared" si="47"/>
        <v>80</v>
      </c>
      <c r="AT191" s="46">
        <v>1.1100000000000001</v>
      </c>
      <c r="AU191" s="46">
        <v>0.93</v>
      </c>
      <c r="AV191" s="43" t="str">
        <f t="shared" si="33"/>
        <v>Yes</v>
      </c>
      <c r="AW191" s="43" t="str">
        <f t="shared" si="34"/>
        <v>No</v>
      </c>
      <c r="AX191" s="43" t="str">
        <f t="shared" si="35"/>
        <v>No</v>
      </c>
      <c r="AY191" s="43" t="str">
        <f t="shared" si="48"/>
        <v>Yes</v>
      </c>
    </row>
    <row r="192" spans="1:51" x14ac:dyDescent="0.35">
      <c r="A192" s="21" t="s">
        <v>1066</v>
      </c>
      <c r="B192" s="21" t="s">
        <v>592</v>
      </c>
      <c r="C192" s="21" t="str">
        <f>_xlfn.XLOOKUP($A192,'Employee List'!$E:$E,'Employee List'!$D:$D,0)</f>
        <v>SF</v>
      </c>
      <c r="D192" s="42" cm="1">
        <f t="array" ref="D192">IFERROR(IF($G192="Yes",INDEX('Payment Plan'!$D$6:$D$42,MATCH(1,(Incentive_Calc!$C192='Payment Plan'!$B$6:$B$42)*(Incentive_Calc!$U192='Payment Plan'!$C$6:$C$42),0)),""),"")</f>
        <v>43971.888208007811</v>
      </c>
      <c r="E192" s="42" t="str" cm="1">
        <f t="array" ref="E192">IFERROR(IF($H192="Yes",INDEX('Payment Plan'!$D$6:$D$42,MATCH(1,(Incentive_Calc!$C192='Payment Plan'!$B$6:$B$42)*(Incentive_Calc!$AS192='Payment Plan'!$C$6:$C$42),0)),""),"")</f>
        <v/>
      </c>
      <c r="F192" s="42">
        <f t="shared" si="36"/>
        <v>43971.888208007811</v>
      </c>
      <c r="G192" s="43" t="str">
        <f t="shared" si="37"/>
        <v>Yes</v>
      </c>
      <c r="H192" s="21" t="str">
        <f t="shared" si="38"/>
        <v>No</v>
      </c>
      <c r="I192" s="42">
        <f>IFERROR(SUMIFS('Sales RAW DATA'!$F$2:$F$30000,'Sales RAW DATA'!$I$2:$I$30000,Incentive_Calc!$A192,'Sales RAW DATA'!$E$2:$E$30000,Incentive_Calc!I$5),"")</f>
        <v>531520</v>
      </c>
      <c r="J192" s="42">
        <f>IFERROR(SUMIFS('Sales RAW DATA'!$F$2:$F$30000,'Sales RAW DATA'!$I$2:$I$30000,Incentive_Calc!$A192,'Sales RAW DATA'!$E$2:$E$30000,Incentive_Calc!J$5),"")</f>
        <v>554222</v>
      </c>
      <c r="K192" s="42">
        <f>IFERROR(SUMIFS('Sales RAW DATA'!$F$2:$F$30000,'Sales RAW DATA'!$I$2:$I$30000,Incentive_Calc!$A192,'Sales RAW DATA'!$E$2:$E$30000,Incentive_Calc!K$5),"")</f>
        <v>554034</v>
      </c>
      <c r="L192" s="42">
        <f t="shared" si="39"/>
        <v>1639776</v>
      </c>
      <c r="M192" s="42">
        <f>IFERROR(SUMIFS('Sales RAW DATA'!$G$2:$G$30000,'Sales RAW DATA'!$I$2:$I$30000,Incentive_Calc!$A192,'Sales RAW DATA'!$E$2:$E$30000,Incentive_Calc!M$5),"")</f>
        <v>606602</v>
      </c>
      <c r="N192" s="42">
        <f>IFERROR(SUMIFS('Sales RAW DATA'!$G$2:$G$30000,'Sales RAW DATA'!$I$2:$I$30000,Incentive_Calc!$A192,'Sales RAW DATA'!$E$2:$E$30000,Incentive_Calc!N$5),"")</f>
        <v>606694</v>
      </c>
      <c r="O192" s="42">
        <f>IFERROR(SUMIFS('Sales RAW DATA'!$G$2:$G$30000,'Sales RAW DATA'!$I$2:$I$30000,Incentive_Calc!$A192,'Sales RAW DATA'!$E$2:$E$30000,Incentive_Calc!O$5),"")</f>
        <v>564401</v>
      </c>
      <c r="P192" s="42">
        <f t="shared" si="40"/>
        <v>1777697</v>
      </c>
      <c r="Q192" s="44">
        <f t="shared" si="41"/>
        <v>1.141259030704395</v>
      </c>
      <c r="R192" s="44">
        <f t="shared" si="42"/>
        <v>1.0946768623403618</v>
      </c>
      <c r="S192" s="44">
        <f t="shared" si="43"/>
        <v>1.018711848009328</v>
      </c>
      <c r="T192" s="45">
        <f t="shared" si="44"/>
        <v>108.41096588802372</v>
      </c>
      <c r="U192" s="45">
        <f t="shared" si="45"/>
        <v>108</v>
      </c>
      <c r="V192" s="44">
        <f>IFERROR(SUMIFS('Sales RAW DATA'!$G:$G,'Sales RAW DATA'!$I:$I,Incentive_Calc!$A192,'Sales RAW DATA'!$D:$D,"B1",'Sales RAW DATA'!$E:$E,Incentive_Calc!V$5)/SUMIFS('Sales RAW DATA'!$F:$F,'Sales RAW DATA'!$I:$I,Incentive_Calc!$A192,'Sales RAW DATA'!$D:$D,"B1",'Sales RAW DATA'!$E:$E,Incentive_Calc!V$5),"")</f>
        <v>1.2938211464623399</v>
      </c>
      <c r="W192" s="44">
        <f>IFERROR(SUMIFS('Sales RAW DATA'!$G:$G,'Sales RAW DATA'!$I:$I,Incentive_Calc!$A192,'Sales RAW DATA'!$D:$D,"B1",'Sales RAW DATA'!$E:$E,Incentive_Calc!W$5)/SUMIFS('Sales RAW DATA'!$F:$F,'Sales RAW DATA'!$I:$I,Incentive_Calc!$A192,'Sales RAW DATA'!$D:$D,"B1",'Sales RAW DATA'!$E:$E,Incentive_Calc!W$5),"")</f>
        <v>1.1745146511647528</v>
      </c>
      <c r="X192" s="44">
        <f>IFERROR(SUMIFS('Sales RAW DATA'!$G:$G,'Sales RAW DATA'!$I:$I,Incentive_Calc!$A192,'Sales RAW DATA'!$D:$D,"B1",'Sales RAW DATA'!$E:$E,Incentive_Calc!X$5)/SUMIFS('Sales RAW DATA'!$F:$F,'Sales RAW DATA'!$I:$I,Incentive_Calc!$A192,'Sales RAW DATA'!$D:$D,"B1",'Sales RAW DATA'!$E:$E,Incentive_Calc!X$5),"")</f>
        <v>1.3820692040262836</v>
      </c>
      <c r="Y192" s="44">
        <f>SUMIFS('Sales RAW DATA'!$G:$G,'Sales RAW DATA'!$I:$I,Incentive_Calc!$A192,'Sales RAW DATA'!$D:$D,"B1")/SUMIFS('Sales RAW DATA'!$F:$F,'Sales RAW DATA'!$I:$I,Incentive_Calc!$A192,'Sales RAW DATA'!$D:$D,"B1")</f>
        <v>1.2810009144855081</v>
      </c>
      <c r="Z192" s="44">
        <f>IFERROR(SUMIFS('Sales RAW DATA'!$G:$G,'Sales RAW DATA'!$I:$I,Incentive_Calc!$A192,'Sales RAW DATA'!$D:$D,"B2",'Sales RAW DATA'!$E:$E,Incentive_Calc!Z$5)/SUMIFS('Sales RAW DATA'!$F:$F,'Sales RAW DATA'!$I:$I,Incentive_Calc!$A192,'Sales RAW DATA'!$D:$D,"B2",'Sales RAW DATA'!$E:$E,Incentive_Calc!Z$5),"")</f>
        <v>1.0467793513019643</v>
      </c>
      <c r="AA192" s="44">
        <f>IFERROR(SUMIFS('Sales RAW DATA'!$G:$G,'Sales RAW DATA'!$I:$I,Incentive_Calc!$A192,'Sales RAW DATA'!$D:$D,"B2",'Sales RAW DATA'!$E:$E,Incentive_Calc!AA$5)/SUMIFS('Sales RAW DATA'!$F:$F,'Sales RAW DATA'!$I:$I,Incentive_Calc!$A192,'Sales RAW DATA'!$D:$D,"B2",'Sales RAW DATA'!$E:$E,Incentive_Calc!AA$5),"")</f>
        <v>1.0378373491252655</v>
      </c>
      <c r="AB192" s="44">
        <f>IFERROR(SUMIFS('Sales RAW DATA'!$G:$G,'Sales RAW DATA'!$I:$I,Incentive_Calc!$A192,'Sales RAW DATA'!$D:$D,"B2",'Sales RAW DATA'!$E:$E,Incentive_Calc!AB$5)/SUMIFS('Sales RAW DATA'!$F:$F,'Sales RAW DATA'!$I:$I,Incentive_Calc!$A192,'Sales RAW DATA'!$D:$D,"B2",'Sales RAW DATA'!$E:$E,Incentive_Calc!AB$5),"")</f>
        <v>0.98897302413629906</v>
      </c>
      <c r="AC192" s="44">
        <f>SUMIFS('Sales RAW DATA'!$G:$G,'Sales RAW DATA'!$I:$I,Incentive_Calc!$A192,'Sales RAW DATA'!$D:$D,"B2")/SUMIFS('Sales RAW DATA'!$F:$F,'Sales RAW DATA'!$I:$I,Incentive_Calc!$A192,'Sales RAW DATA'!$D:$D,"B2")</f>
        <v>1.024991940559709</v>
      </c>
      <c r="AD192" s="44">
        <f>IFERROR(SUMIFS('Sales RAW DATA'!$G:$G,'Sales RAW DATA'!$I:$I,Incentive_Calc!$A192,'Sales RAW DATA'!$D:$D,"B3",'Sales RAW DATA'!$E:$E,Incentive_Calc!AD$5)/SUMIFS('Sales RAW DATA'!$F:$F,'Sales RAW DATA'!$I:$I,Incentive_Calc!$A192,'Sales RAW DATA'!$D:$D,"B3",'Sales RAW DATA'!$E:$E,Incentive_Calc!AD$5),"")</f>
        <v>0.74502983693397584</v>
      </c>
      <c r="AE192" s="44">
        <f>IFERROR(SUMIFS('Sales RAW DATA'!$G:$G,'Sales RAW DATA'!$I:$I,Incentive_Calc!$A192,'Sales RAW DATA'!$D:$D,"B3",'Sales RAW DATA'!$E:$E,Incentive_Calc!AE$5)/SUMIFS('Sales RAW DATA'!$F:$F,'Sales RAW DATA'!$I:$I,Incentive_Calc!$A192,'Sales RAW DATA'!$D:$D,"B3",'Sales RAW DATA'!$E:$E,Incentive_Calc!AE$5),"")</f>
        <v>0.92666177310170461</v>
      </c>
      <c r="AF192" s="44">
        <f>IFERROR(SUMIFS('Sales RAW DATA'!$G:$G,'Sales RAW DATA'!$I:$I,Incentive_Calc!$A192,'Sales RAW DATA'!$D:$D,"B3",'Sales RAW DATA'!$E:$E,Incentive_Calc!AF$5)/SUMIFS('Sales RAW DATA'!$F:$F,'Sales RAW DATA'!$I:$I,Incentive_Calc!$A192,'Sales RAW DATA'!$D:$D,"B3",'Sales RAW DATA'!$E:$E,Incentive_Calc!AF$5),"")</f>
        <v>0.68496632007542113</v>
      </c>
      <c r="AG192" s="44">
        <f>SUMIFS('Sales RAW DATA'!$G:$G,'Sales RAW DATA'!$I:$I,Incentive_Calc!$A192,'Sales RAW DATA'!$D:$D,"B3")/SUMIFS('Sales RAW DATA'!$F:$F,'Sales RAW DATA'!$I:$I,Incentive_Calc!$A192,'Sales RAW DATA'!$D:$D,"B3")</f>
        <v>0.77920859368660234</v>
      </c>
      <c r="AH192" s="44">
        <f>IFERROR(SUMIFS('Sales RAW DATA'!$G:$G,'Sales RAW DATA'!$I:$I,Incentive_Calc!$A192,'Sales RAW DATA'!$D:$D,"B4",'Sales RAW DATA'!$E:$E,Incentive_Calc!AH$5)/SUMIFS('Sales RAW DATA'!$F:$F,'Sales RAW DATA'!$I:$I,Incentive_Calc!$A192,'Sales RAW DATA'!$D:$D,"B4",'Sales RAW DATA'!$E:$E,Incentive_Calc!AH$5),"")</f>
        <v>1.3309422378148101</v>
      </c>
      <c r="AI192" s="44">
        <f>IFERROR(SUMIFS('Sales RAW DATA'!$G:$G,'Sales RAW DATA'!$I:$I,Incentive_Calc!$A192,'Sales RAW DATA'!$D:$D,"B4",'Sales RAW DATA'!$E:$E,Incentive_Calc!AI$5)/SUMIFS('Sales RAW DATA'!$F:$F,'Sales RAW DATA'!$I:$I,Incentive_Calc!$A192,'Sales RAW DATA'!$D:$D,"B4",'Sales RAW DATA'!$E:$E,Incentive_Calc!AI$5),"")</f>
        <v>1.1543935933931868</v>
      </c>
      <c r="AJ192" s="44">
        <f>IFERROR(SUMIFS('Sales RAW DATA'!$G:$G,'Sales RAW DATA'!$I:$I,Incentive_Calc!$A192,'Sales RAW DATA'!$D:$D,"B4",'Sales RAW DATA'!$E:$E,Incentive_Calc!AJ$5)/SUMIFS('Sales RAW DATA'!$F:$F,'Sales RAW DATA'!$I:$I,Incentive_Calc!$A192,'Sales RAW DATA'!$D:$D,"B4",'Sales RAW DATA'!$E:$E,Incentive_Calc!AJ$5),"")</f>
        <v>0.91774660291897336</v>
      </c>
      <c r="AK192" s="44">
        <f>SUMIFS('Sales RAW DATA'!$G:$G,'Sales RAW DATA'!$I:$I,Incentive_Calc!$A192,'Sales RAW DATA'!$D:$D,"B4")/SUMIFS('Sales RAW DATA'!$F:$F,'Sales RAW DATA'!$I:$I,Incentive_Calc!$A192,'Sales RAW DATA'!$D:$D,"B4")</f>
        <v>1.1346686454229069</v>
      </c>
      <c r="AL192" s="44">
        <f>IFERROR(SUMIFS('Sales RAW DATA'!$G:$G,'Sales RAW DATA'!$I:$I,Incentive_Calc!$A192,'Sales RAW DATA'!$D:$D,"B5",'Sales RAW DATA'!$E:$E,Incentive_Calc!AL$5)/SUMIFS('Sales RAW DATA'!$F:$F,'Sales RAW DATA'!$I:$I,Incentive_Calc!$A192,'Sales RAW DATA'!$D:$D,"B5",'Sales RAW DATA'!$E:$E,Incentive_Calc!AL$5),"")</f>
        <v>1.2704607850411813</v>
      </c>
      <c r="AM192" s="44">
        <f>IFERROR(SUMIFS('Sales RAW DATA'!$G:$G,'Sales RAW DATA'!$I:$I,Incentive_Calc!$A192,'Sales RAW DATA'!$D:$D,"B5",'Sales RAW DATA'!$E:$E,Incentive_Calc!AM$5)/SUMIFS('Sales RAW DATA'!$F:$F,'Sales RAW DATA'!$I:$I,Incentive_Calc!$A192,'Sales RAW DATA'!$D:$D,"B5",'Sales RAW DATA'!$E:$E,Incentive_Calc!AM$5),"")</f>
        <v>1.4711133508513012</v>
      </c>
      <c r="AN192" s="44">
        <f>IFERROR(SUMIFS('Sales RAW DATA'!$G:$G,'Sales RAW DATA'!$I:$I,Incentive_Calc!$A192,'Sales RAW DATA'!$D:$D,"B5",'Sales RAW DATA'!$E:$E,Incentive_Calc!AN$5)/SUMIFS('Sales RAW DATA'!$F:$F,'Sales RAW DATA'!$I:$I,Incentive_Calc!$A192,'Sales RAW DATA'!$D:$D,"B5",'Sales RAW DATA'!$E:$E,Incentive_Calc!AN$5),"")</f>
        <v>1.1431461128716878</v>
      </c>
      <c r="AO192" s="44">
        <f>SUMIFS('Sales RAW DATA'!$G:$G,'Sales RAW DATA'!$I:$I,Incentive_Calc!$A192,'Sales RAW DATA'!$D:$D,"B5")/SUMIFS('Sales RAW DATA'!$F:$F,'Sales RAW DATA'!$I:$I,Incentive_Calc!$A192,'Sales RAW DATA'!$D:$D,"B5")</f>
        <v>1.2917639252580069</v>
      </c>
      <c r="AP192" s="42">
        <f>SUM(SUMIFS('Sales RAW DATA'!$F$2:$F$22804,'Sales RAW DATA'!$I$2:$I$22804,Incentive_Calc!$A192,'Sales RAW DATA'!$D$2:$D$22804,"B1"),SUMIFS('Sales RAW DATA'!$F$2:$F$22804,'Sales RAW DATA'!$I$2:$I$22804,Incentive_Calc!$A192,'Sales RAW DATA'!$D$2:$D$22804,"B2"),SUMIFS('Sales RAW DATA'!$F$2:$F$22804,'Sales RAW DATA'!$I$2:$I$22804,Incentive_Calc!$A192,'Sales RAW DATA'!$D$2:$D$22804,"B3"),SUMIFS('Sales RAW DATA'!$F$2:$F$22804,'Sales RAW DATA'!$I$2:$I$22804,Incentive_Calc!$A192,'Sales RAW DATA'!$D$2:$D$22804,"B4"),SUMIFS('Sales RAW DATA'!$F$2:$F$22804,'Sales RAW DATA'!$I$2:$I$22804,Incentive_Calc!$A192,'Sales RAW DATA'!$D$2:$D$22804,"B5"))</f>
        <v>884715</v>
      </c>
      <c r="AQ192" s="42">
        <f>SUM(SUMIFS('Sales RAW DATA'!$G$2:$G$22804,'Sales RAW DATA'!$I$2:$I$22804,Incentive_Calc!$A192,'Sales RAW DATA'!$D$2:$D$22804,"B1"),SUMIFS('Sales RAW DATA'!$G$2:$G$22804,'Sales RAW DATA'!$I$2:$I$22804,Incentive_Calc!$A192,'Sales RAW DATA'!$D$2:$D$22804,"B2"),SUMIFS('Sales RAW DATA'!$G$2:$G$22804,'Sales RAW DATA'!$I$2:$I$22804,Incentive_Calc!$A192,'Sales RAW DATA'!$D$2:$D$22804,"B3"),SUMIFS('Sales RAW DATA'!$G$2:$G$22804,'Sales RAW DATA'!$I$2:$I$22804,Incentive_Calc!$A192,'Sales RAW DATA'!$D$2:$D$22804,"B4"),SUMIFS('Sales RAW DATA'!$G$2:$G$22804,'Sales RAW DATA'!$I$2:$I$22804,Incentive_Calc!$A192,'Sales RAW DATA'!$D$2:$D$22804,"B5"))</f>
        <v>990612</v>
      </c>
      <c r="AR192" s="45">
        <f t="shared" si="46"/>
        <v>111.96961733439583</v>
      </c>
      <c r="AS192" s="45">
        <f t="shared" si="47"/>
        <v>111</v>
      </c>
      <c r="AT192" s="46">
        <v>1.19</v>
      </c>
      <c r="AU192" s="46">
        <v>0.93</v>
      </c>
      <c r="AV192" s="43" t="str">
        <f t="shared" si="33"/>
        <v>Yes</v>
      </c>
      <c r="AW192" s="43" t="str">
        <f t="shared" si="34"/>
        <v>Yes</v>
      </c>
      <c r="AX192" s="43" t="str">
        <f t="shared" si="35"/>
        <v>Yes</v>
      </c>
      <c r="AY192" s="43" t="str">
        <f t="shared" si="48"/>
        <v>Yes</v>
      </c>
    </row>
    <row r="193" spans="1:51" x14ac:dyDescent="0.35">
      <c r="A193" s="21" t="s">
        <v>1067</v>
      </c>
      <c r="B193" s="21" t="s">
        <v>593</v>
      </c>
      <c r="C193" s="21" t="str">
        <f>_xlfn.XLOOKUP($A193,'Employee List'!$E:$E,'Employee List'!$D:$D,0)</f>
        <v>SF</v>
      </c>
      <c r="D193" s="42" t="str" cm="1">
        <f t="array" ref="D193">IFERROR(IF($G193="Yes",INDEX('Payment Plan'!$D$6:$D$42,MATCH(1,(Incentive_Calc!$C193='Payment Plan'!$B$6:$B$42)*(Incentive_Calc!$U193='Payment Plan'!$C$6:$C$42),0)),""),"")</f>
        <v/>
      </c>
      <c r="E193" s="42" t="str" cm="1">
        <f t="array" ref="E193">IFERROR(IF($H193="Yes",INDEX('Payment Plan'!$D$6:$D$42,MATCH(1,(Incentive_Calc!$C193='Payment Plan'!$B$6:$B$42)*(Incentive_Calc!$AS193='Payment Plan'!$C$6:$C$42),0)),""),"")</f>
        <v/>
      </c>
      <c r="F193" s="42">
        <f t="shared" si="36"/>
        <v>0</v>
      </c>
      <c r="G193" s="43" t="str">
        <f t="shared" si="37"/>
        <v>No</v>
      </c>
      <c r="H193" s="21" t="str">
        <f t="shared" si="38"/>
        <v>No</v>
      </c>
      <c r="I193" s="42">
        <f>IFERROR(SUMIFS('Sales RAW DATA'!$F$2:$F$30000,'Sales RAW DATA'!$I$2:$I$30000,Incentive_Calc!$A193,'Sales RAW DATA'!$E$2:$E$30000,Incentive_Calc!I$5),"")</f>
        <v>833559</v>
      </c>
      <c r="J193" s="42">
        <f>IFERROR(SUMIFS('Sales RAW DATA'!$F$2:$F$30000,'Sales RAW DATA'!$I$2:$I$30000,Incentive_Calc!$A193,'Sales RAW DATA'!$E$2:$E$30000,Incentive_Calc!J$5),"")</f>
        <v>858763</v>
      </c>
      <c r="K193" s="42">
        <f>IFERROR(SUMIFS('Sales RAW DATA'!$F$2:$F$30000,'Sales RAW DATA'!$I$2:$I$30000,Incentive_Calc!$A193,'Sales RAW DATA'!$E$2:$E$30000,Incentive_Calc!K$5),"")</f>
        <v>854722</v>
      </c>
      <c r="L193" s="42">
        <f t="shared" si="39"/>
        <v>2547044</v>
      </c>
      <c r="M193" s="42">
        <f>IFERROR(SUMIFS('Sales RAW DATA'!$G$2:$G$30000,'Sales RAW DATA'!$I$2:$I$30000,Incentive_Calc!$A193,'Sales RAW DATA'!$E$2:$E$30000,Incentive_Calc!M$5),"")</f>
        <v>854159</v>
      </c>
      <c r="N193" s="42">
        <f>IFERROR(SUMIFS('Sales RAW DATA'!$G$2:$G$30000,'Sales RAW DATA'!$I$2:$I$30000,Incentive_Calc!$A193,'Sales RAW DATA'!$E$2:$E$30000,Incentive_Calc!N$5),"")</f>
        <v>697069</v>
      </c>
      <c r="O193" s="42">
        <f>IFERROR(SUMIFS('Sales RAW DATA'!$G$2:$G$30000,'Sales RAW DATA'!$I$2:$I$30000,Incentive_Calc!$A193,'Sales RAW DATA'!$E$2:$E$30000,Incentive_Calc!O$5),"")</f>
        <v>752495</v>
      </c>
      <c r="P193" s="42">
        <f t="shared" si="40"/>
        <v>2303723</v>
      </c>
      <c r="Q193" s="44">
        <f t="shared" si="41"/>
        <v>1.024713307636292</v>
      </c>
      <c r="R193" s="44">
        <f t="shared" si="42"/>
        <v>0.81171289401150259</v>
      </c>
      <c r="S193" s="44">
        <f t="shared" si="43"/>
        <v>0.88039736896909171</v>
      </c>
      <c r="T193" s="45">
        <f t="shared" si="44"/>
        <v>90.44692592668207</v>
      </c>
      <c r="U193" s="45">
        <f t="shared" si="45"/>
        <v>90</v>
      </c>
      <c r="V193" s="44">
        <f>IFERROR(SUMIFS('Sales RAW DATA'!$G:$G,'Sales RAW DATA'!$I:$I,Incentive_Calc!$A193,'Sales RAW DATA'!$D:$D,"B1",'Sales RAW DATA'!$E:$E,Incentive_Calc!V$5)/SUMIFS('Sales RAW DATA'!$F:$F,'Sales RAW DATA'!$I:$I,Incentive_Calc!$A193,'Sales RAW DATA'!$D:$D,"B1",'Sales RAW DATA'!$E:$E,Incentive_Calc!V$5),"")</f>
        <v>1.2040735685034845</v>
      </c>
      <c r="W193" s="44">
        <f>IFERROR(SUMIFS('Sales RAW DATA'!$G:$G,'Sales RAW DATA'!$I:$I,Incentive_Calc!$A193,'Sales RAW DATA'!$D:$D,"B1",'Sales RAW DATA'!$E:$E,Incentive_Calc!W$5)/SUMIFS('Sales RAW DATA'!$F:$F,'Sales RAW DATA'!$I:$I,Incentive_Calc!$A193,'Sales RAW DATA'!$D:$D,"B1",'Sales RAW DATA'!$E:$E,Incentive_Calc!W$5),"")</f>
        <v>0.98768793827865375</v>
      </c>
      <c r="X193" s="44">
        <f>IFERROR(SUMIFS('Sales RAW DATA'!$G:$G,'Sales RAW DATA'!$I:$I,Incentive_Calc!$A193,'Sales RAW DATA'!$D:$D,"B1",'Sales RAW DATA'!$E:$E,Incentive_Calc!X$5)/SUMIFS('Sales RAW DATA'!$F:$F,'Sales RAW DATA'!$I:$I,Incentive_Calc!$A193,'Sales RAW DATA'!$D:$D,"B1",'Sales RAW DATA'!$E:$E,Incentive_Calc!X$5),"")</f>
        <v>0.88504204273702081</v>
      </c>
      <c r="Y193" s="44">
        <f>SUMIFS('Sales RAW DATA'!$G:$G,'Sales RAW DATA'!$I:$I,Incentive_Calc!$A193,'Sales RAW DATA'!$D:$D,"B1")/SUMIFS('Sales RAW DATA'!$F:$F,'Sales RAW DATA'!$I:$I,Incentive_Calc!$A193,'Sales RAW DATA'!$D:$D,"B1")</f>
        <v>1.0291564101678694</v>
      </c>
      <c r="Z193" s="44">
        <f>IFERROR(SUMIFS('Sales RAW DATA'!$G:$G,'Sales RAW DATA'!$I:$I,Incentive_Calc!$A193,'Sales RAW DATA'!$D:$D,"B2",'Sales RAW DATA'!$E:$E,Incentive_Calc!Z$5)/SUMIFS('Sales RAW DATA'!$F:$F,'Sales RAW DATA'!$I:$I,Incentive_Calc!$A193,'Sales RAW DATA'!$D:$D,"B2",'Sales RAW DATA'!$E:$E,Incentive_Calc!Z$5),"")</f>
        <v>1.0377766847024101</v>
      </c>
      <c r="AA193" s="44">
        <f>IFERROR(SUMIFS('Sales RAW DATA'!$G:$G,'Sales RAW DATA'!$I:$I,Incentive_Calc!$A193,'Sales RAW DATA'!$D:$D,"B2",'Sales RAW DATA'!$E:$E,Incentive_Calc!AA$5)/SUMIFS('Sales RAW DATA'!$F:$F,'Sales RAW DATA'!$I:$I,Incentive_Calc!$A193,'Sales RAW DATA'!$D:$D,"B2",'Sales RAW DATA'!$E:$E,Incentive_Calc!AA$5),"")</f>
        <v>0.73370349320159145</v>
      </c>
      <c r="AB193" s="44">
        <f>IFERROR(SUMIFS('Sales RAW DATA'!$G:$G,'Sales RAW DATA'!$I:$I,Incentive_Calc!$A193,'Sales RAW DATA'!$D:$D,"B2",'Sales RAW DATA'!$E:$E,Incentive_Calc!AB$5)/SUMIFS('Sales RAW DATA'!$F:$F,'Sales RAW DATA'!$I:$I,Incentive_Calc!$A193,'Sales RAW DATA'!$D:$D,"B2",'Sales RAW DATA'!$E:$E,Incentive_Calc!AB$5),"")</f>
        <v>0.96345586960291307</v>
      </c>
      <c r="AC193" s="44">
        <f>SUMIFS('Sales RAW DATA'!$G:$G,'Sales RAW DATA'!$I:$I,Incentive_Calc!$A193,'Sales RAW DATA'!$D:$D,"B2")/SUMIFS('Sales RAW DATA'!$F:$F,'Sales RAW DATA'!$I:$I,Incentive_Calc!$A193,'Sales RAW DATA'!$D:$D,"B2")</f>
        <v>0.90695779451041936</v>
      </c>
      <c r="AD193" s="44">
        <f>IFERROR(SUMIFS('Sales RAW DATA'!$G:$G,'Sales RAW DATA'!$I:$I,Incentive_Calc!$A193,'Sales RAW DATA'!$D:$D,"B3",'Sales RAW DATA'!$E:$E,Incentive_Calc!AD$5)/SUMIFS('Sales RAW DATA'!$F:$F,'Sales RAW DATA'!$I:$I,Incentive_Calc!$A193,'Sales RAW DATA'!$D:$D,"B3",'Sales RAW DATA'!$E:$E,Incentive_Calc!AD$5),"")</f>
        <v>1.3285379268279858</v>
      </c>
      <c r="AE193" s="44">
        <f>IFERROR(SUMIFS('Sales RAW DATA'!$G:$G,'Sales RAW DATA'!$I:$I,Incentive_Calc!$A193,'Sales RAW DATA'!$D:$D,"B3",'Sales RAW DATA'!$E:$E,Incentive_Calc!AE$5)/SUMIFS('Sales RAW DATA'!$F:$F,'Sales RAW DATA'!$I:$I,Incentive_Calc!$A193,'Sales RAW DATA'!$D:$D,"B3",'Sales RAW DATA'!$E:$E,Incentive_Calc!AE$5),"")</f>
        <v>1.0147811019019186</v>
      </c>
      <c r="AF193" s="44">
        <f>IFERROR(SUMIFS('Sales RAW DATA'!$G:$G,'Sales RAW DATA'!$I:$I,Incentive_Calc!$A193,'Sales RAW DATA'!$D:$D,"B3",'Sales RAW DATA'!$E:$E,Incentive_Calc!AF$5)/SUMIFS('Sales RAW DATA'!$F:$F,'Sales RAW DATA'!$I:$I,Incentive_Calc!$A193,'Sales RAW DATA'!$D:$D,"B3",'Sales RAW DATA'!$E:$E,Incentive_Calc!AF$5),"")</f>
        <v>1.2147359027274249</v>
      </c>
      <c r="AG193" s="44">
        <f>SUMIFS('Sales RAW DATA'!$G:$G,'Sales RAW DATA'!$I:$I,Incentive_Calc!$A193,'Sales RAW DATA'!$D:$D,"B3")/SUMIFS('Sales RAW DATA'!$F:$F,'Sales RAW DATA'!$I:$I,Incentive_Calc!$A193,'Sales RAW DATA'!$D:$D,"B3")</f>
        <v>1.1868137759119222</v>
      </c>
      <c r="AH193" s="44">
        <f>IFERROR(SUMIFS('Sales RAW DATA'!$G:$G,'Sales RAW DATA'!$I:$I,Incentive_Calc!$A193,'Sales RAW DATA'!$D:$D,"B4",'Sales RAW DATA'!$E:$E,Incentive_Calc!AH$5)/SUMIFS('Sales RAW DATA'!$F:$F,'Sales RAW DATA'!$I:$I,Incentive_Calc!$A193,'Sales RAW DATA'!$D:$D,"B4",'Sales RAW DATA'!$E:$E,Incentive_Calc!AH$5),"")</f>
        <v>1.0180742239017091</v>
      </c>
      <c r="AI193" s="44">
        <f>IFERROR(SUMIFS('Sales RAW DATA'!$G:$G,'Sales RAW DATA'!$I:$I,Incentive_Calc!$A193,'Sales RAW DATA'!$D:$D,"B4",'Sales RAW DATA'!$E:$E,Incentive_Calc!AI$5)/SUMIFS('Sales RAW DATA'!$F:$F,'Sales RAW DATA'!$I:$I,Incentive_Calc!$A193,'Sales RAW DATA'!$D:$D,"B4",'Sales RAW DATA'!$E:$E,Incentive_Calc!AI$5),"")</f>
        <v>0.71114835187112291</v>
      </c>
      <c r="AJ193" s="44">
        <f>IFERROR(SUMIFS('Sales RAW DATA'!$G:$G,'Sales RAW DATA'!$I:$I,Incentive_Calc!$A193,'Sales RAW DATA'!$D:$D,"B4",'Sales RAW DATA'!$E:$E,Incentive_Calc!AJ$5)/SUMIFS('Sales RAW DATA'!$F:$F,'Sales RAW DATA'!$I:$I,Incentive_Calc!$A193,'Sales RAW DATA'!$D:$D,"B4",'Sales RAW DATA'!$E:$E,Incentive_Calc!AJ$5),"")</f>
        <v>0.84463918352079936</v>
      </c>
      <c r="AK193" s="44">
        <f>SUMIFS('Sales RAW DATA'!$G:$G,'Sales RAW DATA'!$I:$I,Incentive_Calc!$A193,'Sales RAW DATA'!$D:$D,"B4")/SUMIFS('Sales RAW DATA'!$F:$F,'Sales RAW DATA'!$I:$I,Incentive_Calc!$A193,'Sales RAW DATA'!$D:$D,"B4")</f>
        <v>0.85730886423161723</v>
      </c>
      <c r="AL193" s="44">
        <f>IFERROR(SUMIFS('Sales RAW DATA'!$G:$G,'Sales RAW DATA'!$I:$I,Incentive_Calc!$A193,'Sales RAW DATA'!$D:$D,"B5",'Sales RAW DATA'!$E:$E,Incentive_Calc!AL$5)/SUMIFS('Sales RAW DATA'!$F:$F,'Sales RAW DATA'!$I:$I,Incentive_Calc!$A193,'Sales RAW DATA'!$D:$D,"B5",'Sales RAW DATA'!$E:$E,Incentive_Calc!AL$5),"")</f>
        <v>1.2678861160472843</v>
      </c>
      <c r="AM193" s="44">
        <f>IFERROR(SUMIFS('Sales RAW DATA'!$G:$G,'Sales RAW DATA'!$I:$I,Incentive_Calc!$A193,'Sales RAW DATA'!$D:$D,"B5",'Sales RAW DATA'!$E:$E,Incentive_Calc!AM$5)/SUMIFS('Sales RAW DATA'!$F:$F,'Sales RAW DATA'!$I:$I,Incentive_Calc!$A193,'Sales RAW DATA'!$D:$D,"B5",'Sales RAW DATA'!$E:$E,Incentive_Calc!AM$5),"")</f>
        <v>1.2833473031714782</v>
      </c>
      <c r="AN193" s="44">
        <f>IFERROR(SUMIFS('Sales RAW DATA'!$G:$G,'Sales RAW DATA'!$I:$I,Incentive_Calc!$A193,'Sales RAW DATA'!$D:$D,"B5",'Sales RAW DATA'!$E:$E,Incentive_Calc!AN$5)/SUMIFS('Sales RAW DATA'!$F:$F,'Sales RAW DATA'!$I:$I,Incentive_Calc!$A193,'Sales RAW DATA'!$D:$D,"B5",'Sales RAW DATA'!$E:$E,Incentive_Calc!AN$5),"")</f>
        <v>1.0108424281332478</v>
      </c>
      <c r="AO193" s="44">
        <f>SUMIFS('Sales RAW DATA'!$G:$G,'Sales RAW DATA'!$I:$I,Incentive_Calc!$A193,'Sales RAW DATA'!$D:$D,"B5")/SUMIFS('Sales RAW DATA'!$F:$F,'Sales RAW DATA'!$I:$I,Incentive_Calc!$A193,'Sales RAW DATA'!$D:$D,"B5")</f>
        <v>1.1823008627135578</v>
      </c>
      <c r="AP193" s="42">
        <f>SUM(SUMIFS('Sales RAW DATA'!$F$2:$F$22804,'Sales RAW DATA'!$I$2:$I$22804,Incentive_Calc!$A193,'Sales RAW DATA'!$D$2:$D$22804,"B1"),SUMIFS('Sales RAW DATA'!$F$2:$F$22804,'Sales RAW DATA'!$I$2:$I$22804,Incentive_Calc!$A193,'Sales RAW DATA'!$D$2:$D$22804,"B2"),SUMIFS('Sales RAW DATA'!$F$2:$F$22804,'Sales RAW DATA'!$I$2:$I$22804,Incentive_Calc!$A193,'Sales RAW DATA'!$D$2:$D$22804,"B3"),SUMIFS('Sales RAW DATA'!$F$2:$F$22804,'Sales RAW DATA'!$I$2:$I$22804,Incentive_Calc!$A193,'Sales RAW DATA'!$D$2:$D$22804,"B4"),SUMIFS('Sales RAW DATA'!$F$2:$F$22804,'Sales RAW DATA'!$I$2:$I$22804,Incentive_Calc!$A193,'Sales RAW DATA'!$D$2:$D$22804,"B5"))</f>
        <v>1373360</v>
      </c>
      <c r="AQ193" s="42">
        <f>SUM(SUMIFS('Sales RAW DATA'!$G$2:$G$22804,'Sales RAW DATA'!$I$2:$I$22804,Incentive_Calc!$A193,'Sales RAW DATA'!$D$2:$D$22804,"B1"),SUMIFS('Sales RAW DATA'!$G$2:$G$22804,'Sales RAW DATA'!$I$2:$I$22804,Incentive_Calc!$A193,'Sales RAW DATA'!$D$2:$D$22804,"B2"),SUMIFS('Sales RAW DATA'!$G$2:$G$22804,'Sales RAW DATA'!$I$2:$I$22804,Incentive_Calc!$A193,'Sales RAW DATA'!$D$2:$D$22804,"B3"),SUMIFS('Sales RAW DATA'!$G$2:$G$22804,'Sales RAW DATA'!$I$2:$I$22804,Incentive_Calc!$A193,'Sales RAW DATA'!$D$2:$D$22804,"B4"),SUMIFS('Sales RAW DATA'!$G$2:$G$22804,'Sales RAW DATA'!$I$2:$I$22804,Incentive_Calc!$A193,'Sales RAW DATA'!$D$2:$D$22804,"B5"))</f>
        <v>1400424</v>
      </c>
      <c r="AR193" s="45">
        <f t="shared" si="46"/>
        <v>101.97064134676997</v>
      </c>
      <c r="AS193" s="45">
        <f t="shared" si="47"/>
        <v>101</v>
      </c>
      <c r="AT193" s="46">
        <v>1.1399999999999999</v>
      </c>
      <c r="AU193" s="46">
        <v>0.89</v>
      </c>
      <c r="AV193" s="43" t="str">
        <f t="shared" si="33"/>
        <v>Yes</v>
      </c>
      <c r="AW193" s="43" t="str">
        <f t="shared" si="34"/>
        <v>Yes</v>
      </c>
      <c r="AX193" s="43" t="str">
        <f t="shared" si="35"/>
        <v>Yes</v>
      </c>
      <c r="AY193" s="43" t="str">
        <f t="shared" si="48"/>
        <v>Yes</v>
      </c>
    </row>
    <row r="194" spans="1:51" x14ac:dyDescent="0.35">
      <c r="A194" s="21" t="s">
        <v>1068</v>
      </c>
      <c r="B194" s="21" t="s">
        <v>594</v>
      </c>
      <c r="C194" s="21" t="str">
        <f>_xlfn.XLOOKUP($A194,'Employee List'!$E:$E,'Employee List'!$D:$D,0)</f>
        <v>SF</v>
      </c>
      <c r="D194" s="42" t="str" cm="1">
        <f t="array" ref="D194">IFERROR(IF($G194="Yes",INDEX('Payment Plan'!$D$6:$D$42,MATCH(1,(Incentive_Calc!$C194='Payment Plan'!$B$6:$B$42)*(Incentive_Calc!$U194='Payment Plan'!$C$6:$C$42),0)),""),"")</f>
        <v/>
      </c>
      <c r="E194" s="42" t="str" cm="1">
        <f t="array" ref="E194">IFERROR(IF($H194="Yes",INDEX('Payment Plan'!$D$6:$D$42,MATCH(1,(Incentive_Calc!$C194='Payment Plan'!$B$6:$B$42)*(Incentive_Calc!$AS194='Payment Plan'!$C$6:$C$42),0)),""),"")</f>
        <v/>
      </c>
      <c r="F194" s="42">
        <f t="shared" si="36"/>
        <v>0</v>
      </c>
      <c r="G194" s="43" t="str">
        <f t="shared" si="37"/>
        <v>No</v>
      </c>
      <c r="H194" s="21" t="str">
        <f t="shared" si="38"/>
        <v>No</v>
      </c>
      <c r="I194" s="42">
        <f>IFERROR(SUMIFS('Sales RAW DATA'!$F$2:$F$30000,'Sales RAW DATA'!$I$2:$I$30000,Incentive_Calc!$A194,'Sales RAW DATA'!$E$2:$E$30000,Incentive_Calc!I$5),"")</f>
        <v>765627</v>
      </c>
      <c r="J194" s="42">
        <f>IFERROR(SUMIFS('Sales RAW DATA'!$F$2:$F$30000,'Sales RAW DATA'!$I$2:$I$30000,Incentive_Calc!$A194,'Sales RAW DATA'!$E$2:$E$30000,Incentive_Calc!J$5),"")</f>
        <v>781506</v>
      </c>
      <c r="K194" s="42">
        <f>IFERROR(SUMIFS('Sales RAW DATA'!$F$2:$F$30000,'Sales RAW DATA'!$I$2:$I$30000,Incentive_Calc!$A194,'Sales RAW DATA'!$E$2:$E$30000,Incentive_Calc!K$5),"")</f>
        <v>779830</v>
      </c>
      <c r="L194" s="42">
        <f t="shared" si="39"/>
        <v>2326963</v>
      </c>
      <c r="M194" s="42">
        <f>IFERROR(SUMIFS('Sales RAW DATA'!$G$2:$G$30000,'Sales RAW DATA'!$I$2:$I$30000,Incentive_Calc!$A194,'Sales RAW DATA'!$E$2:$E$30000,Incentive_Calc!M$5),"")</f>
        <v>593474</v>
      </c>
      <c r="N194" s="42">
        <f>IFERROR(SUMIFS('Sales RAW DATA'!$G$2:$G$30000,'Sales RAW DATA'!$I$2:$I$30000,Incentive_Calc!$A194,'Sales RAW DATA'!$E$2:$E$30000,Incentive_Calc!N$5),"")</f>
        <v>539230</v>
      </c>
      <c r="O194" s="42">
        <f>IFERROR(SUMIFS('Sales RAW DATA'!$G$2:$G$30000,'Sales RAW DATA'!$I$2:$I$30000,Incentive_Calc!$A194,'Sales RAW DATA'!$E$2:$E$30000,Incentive_Calc!O$5),"")</f>
        <v>493712</v>
      </c>
      <c r="P194" s="42">
        <f t="shared" si="40"/>
        <v>1626416</v>
      </c>
      <c r="Q194" s="44">
        <f t="shared" si="41"/>
        <v>0.77514768941011747</v>
      </c>
      <c r="R194" s="44">
        <f t="shared" si="42"/>
        <v>0.68998830463233807</v>
      </c>
      <c r="S194" s="44">
        <f t="shared" si="43"/>
        <v>0.6331020863521537</v>
      </c>
      <c r="T194" s="45">
        <f t="shared" si="44"/>
        <v>69.894364457019734</v>
      </c>
      <c r="U194" s="45">
        <f t="shared" si="45"/>
        <v>69</v>
      </c>
      <c r="V194" s="44">
        <f>IFERROR(SUMIFS('Sales RAW DATA'!$G:$G,'Sales RAW DATA'!$I:$I,Incentive_Calc!$A194,'Sales RAW DATA'!$D:$D,"B1",'Sales RAW DATA'!$E:$E,Incentive_Calc!V$5)/SUMIFS('Sales RAW DATA'!$F:$F,'Sales RAW DATA'!$I:$I,Incentive_Calc!$A194,'Sales RAW DATA'!$D:$D,"B1",'Sales RAW DATA'!$E:$E,Incentive_Calc!V$5),"")</f>
        <v>0.6770172131829143</v>
      </c>
      <c r="W194" s="44">
        <f>IFERROR(SUMIFS('Sales RAW DATA'!$G:$G,'Sales RAW DATA'!$I:$I,Incentive_Calc!$A194,'Sales RAW DATA'!$D:$D,"B1",'Sales RAW DATA'!$E:$E,Incentive_Calc!W$5)/SUMIFS('Sales RAW DATA'!$F:$F,'Sales RAW DATA'!$I:$I,Incentive_Calc!$A194,'Sales RAW DATA'!$D:$D,"B1",'Sales RAW DATA'!$E:$E,Incentive_Calc!W$5),"")</f>
        <v>0.57057089137680539</v>
      </c>
      <c r="X194" s="44">
        <f>IFERROR(SUMIFS('Sales RAW DATA'!$G:$G,'Sales RAW DATA'!$I:$I,Incentive_Calc!$A194,'Sales RAW DATA'!$D:$D,"B1",'Sales RAW DATA'!$E:$E,Incentive_Calc!X$5)/SUMIFS('Sales RAW DATA'!$F:$F,'Sales RAW DATA'!$I:$I,Incentive_Calc!$A194,'Sales RAW DATA'!$D:$D,"B1",'Sales RAW DATA'!$E:$E,Incentive_Calc!X$5),"")</f>
        <v>0.51852859593829592</v>
      </c>
      <c r="Y194" s="44">
        <f>SUMIFS('Sales RAW DATA'!$G:$G,'Sales RAW DATA'!$I:$I,Incentive_Calc!$A194,'Sales RAW DATA'!$D:$D,"B1")/SUMIFS('Sales RAW DATA'!$F:$F,'Sales RAW DATA'!$I:$I,Incentive_Calc!$A194,'Sales RAW DATA'!$D:$D,"B1")</f>
        <v>0.59089415843982074</v>
      </c>
      <c r="Z194" s="44">
        <f>IFERROR(SUMIFS('Sales RAW DATA'!$G:$G,'Sales RAW DATA'!$I:$I,Incentive_Calc!$A194,'Sales RAW DATA'!$D:$D,"B2",'Sales RAW DATA'!$E:$E,Incentive_Calc!Z$5)/SUMIFS('Sales RAW DATA'!$F:$F,'Sales RAW DATA'!$I:$I,Incentive_Calc!$A194,'Sales RAW DATA'!$D:$D,"B2",'Sales RAW DATA'!$E:$E,Incentive_Calc!Z$5),"")</f>
        <v>0.57540964350737067</v>
      </c>
      <c r="AA194" s="44">
        <f>IFERROR(SUMIFS('Sales RAW DATA'!$G:$G,'Sales RAW DATA'!$I:$I,Incentive_Calc!$A194,'Sales RAW DATA'!$D:$D,"B2",'Sales RAW DATA'!$E:$E,Incentive_Calc!AA$5)/SUMIFS('Sales RAW DATA'!$F:$F,'Sales RAW DATA'!$I:$I,Incentive_Calc!$A194,'Sales RAW DATA'!$D:$D,"B2",'Sales RAW DATA'!$E:$E,Incentive_Calc!AA$5),"")</f>
        <v>0.88065641853892074</v>
      </c>
      <c r="AB194" s="44">
        <f>IFERROR(SUMIFS('Sales RAW DATA'!$G:$G,'Sales RAW DATA'!$I:$I,Incentive_Calc!$A194,'Sales RAW DATA'!$D:$D,"B2",'Sales RAW DATA'!$E:$E,Incentive_Calc!AB$5)/SUMIFS('Sales RAW DATA'!$F:$F,'Sales RAW DATA'!$I:$I,Incentive_Calc!$A194,'Sales RAW DATA'!$D:$D,"B2",'Sales RAW DATA'!$E:$E,Incentive_Calc!AB$5),"")</f>
        <v>0.52582904345744041</v>
      </c>
      <c r="AC194" s="44">
        <f>SUMIFS('Sales RAW DATA'!$G:$G,'Sales RAW DATA'!$I:$I,Incentive_Calc!$A194,'Sales RAW DATA'!$D:$D,"B2")/SUMIFS('Sales RAW DATA'!$F:$F,'Sales RAW DATA'!$I:$I,Incentive_Calc!$A194,'Sales RAW DATA'!$D:$D,"B2")</f>
        <v>0.66281244186843424</v>
      </c>
      <c r="AD194" s="44">
        <f>IFERROR(SUMIFS('Sales RAW DATA'!$G:$G,'Sales RAW DATA'!$I:$I,Incentive_Calc!$A194,'Sales RAW DATA'!$D:$D,"B3",'Sales RAW DATA'!$E:$E,Incentive_Calc!AD$5)/SUMIFS('Sales RAW DATA'!$F:$F,'Sales RAW DATA'!$I:$I,Incentive_Calc!$A194,'Sales RAW DATA'!$D:$D,"B3",'Sales RAW DATA'!$E:$E,Incentive_Calc!AD$5),"")</f>
        <v>0.67387079140768935</v>
      </c>
      <c r="AE194" s="44">
        <f>IFERROR(SUMIFS('Sales RAW DATA'!$G:$G,'Sales RAW DATA'!$I:$I,Incentive_Calc!$A194,'Sales RAW DATA'!$D:$D,"B3",'Sales RAW DATA'!$E:$E,Incentive_Calc!AE$5)/SUMIFS('Sales RAW DATA'!$F:$F,'Sales RAW DATA'!$I:$I,Incentive_Calc!$A194,'Sales RAW DATA'!$D:$D,"B3",'Sales RAW DATA'!$E:$E,Incentive_Calc!AE$5),"")</f>
        <v>0.48995378946725565</v>
      </c>
      <c r="AF194" s="44">
        <f>IFERROR(SUMIFS('Sales RAW DATA'!$G:$G,'Sales RAW DATA'!$I:$I,Incentive_Calc!$A194,'Sales RAW DATA'!$D:$D,"B3",'Sales RAW DATA'!$E:$E,Incentive_Calc!AF$5)/SUMIFS('Sales RAW DATA'!$F:$F,'Sales RAW DATA'!$I:$I,Incentive_Calc!$A194,'Sales RAW DATA'!$D:$D,"B3",'Sales RAW DATA'!$E:$E,Incentive_Calc!AF$5),"")</f>
        <v>0.48183429524399934</v>
      </c>
      <c r="AG194" s="44">
        <f>SUMIFS('Sales RAW DATA'!$G:$G,'Sales RAW DATA'!$I:$I,Incentive_Calc!$A194,'Sales RAW DATA'!$D:$D,"B3")/SUMIFS('Sales RAW DATA'!$F:$F,'Sales RAW DATA'!$I:$I,Incentive_Calc!$A194,'Sales RAW DATA'!$D:$D,"B3")</f>
        <v>0.54528326716116582</v>
      </c>
      <c r="AH194" s="44">
        <f>IFERROR(SUMIFS('Sales RAW DATA'!$G:$G,'Sales RAW DATA'!$I:$I,Incentive_Calc!$A194,'Sales RAW DATA'!$D:$D,"B4",'Sales RAW DATA'!$E:$E,Incentive_Calc!AH$5)/SUMIFS('Sales RAW DATA'!$F:$F,'Sales RAW DATA'!$I:$I,Incentive_Calc!$A194,'Sales RAW DATA'!$D:$D,"B4",'Sales RAW DATA'!$E:$E,Incentive_Calc!AH$5),"")</f>
        <v>0.89968696240728729</v>
      </c>
      <c r="AI194" s="44">
        <f>IFERROR(SUMIFS('Sales RAW DATA'!$G:$G,'Sales RAW DATA'!$I:$I,Incentive_Calc!$A194,'Sales RAW DATA'!$D:$D,"B4",'Sales RAW DATA'!$E:$E,Incentive_Calc!AI$5)/SUMIFS('Sales RAW DATA'!$F:$F,'Sales RAW DATA'!$I:$I,Incentive_Calc!$A194,'Sales RAW DATA'!$D:$D,"B4",'Sales RAW DATA'!$E:$E,Incentive_Calc!AI$5),"")</f>
        <v>0.57958408521049176</v>
      </c>
      <c r="AJ194" s="44">
        <f>IFERROR(SUMIFS('Sales RAW DATA'!$G:$G,'Sales RAW DATA'!$I:$I,Incentive_Calc!$A194,'Sales RAW DATA'!$D:$D,"B4",'Sales RAW DATA'!$E:$E,Incentive_Calc!AJ$5)/SUMIFS('Sales RAW DATA'!$F:$F,'Sales RAW DATA'!$I:$I,Incentive_Calc!$A194,'Sales RAW DATA'!$D:$D,"B4",'Sales RAW DATA'!$E:$E,Incentive_Calc!AJ$5),"")</f>
        <v>0.52282113523758855</v>
      </c>
      <c r="AK194" s="44">
        <f>SUMIFS('Sales RAW DATA'!$G:$G,'Sales RAW DATA'!$I:$I,Incentive_Calc!$A194,'Sales RAW DATA'!$D:$D,"B4")/SUMIFS('Sales RAW DATA'!$F:$F,'Sales RAW DATA'!$I:$I,Incentive_Calc!$A194,'Sales RAW DATA'!$D:$D,"B4")</f>
        <v>0.66334139093610567</v>
      </c>
      <c r="AL194" s="44">
        <f>IFERROR(SUMIFS('Sales RAW DATA'!$G:$G,'Sales RAW DATA'!$I:$I,Incentive_Calc!$A194,'Sales RAW DATA'!$D:$D,"B5",'Sales RAW DATA'!$E:$E,Incentive_Calc!AL$5)/SUMIFS('Sales RAW DATA'!$F:$F,'Sales RAW DATA'!$I:$I,Incentive_Calc!$A194,'Sales RAW DATA'!$D:$D,"B5",'Sales RAW DATA'!$E:$E,Incentive_Calc!AL$5),"")</f>
        <v>1.050113820605624</v>
      </c>
      <c r="AM194" s="44">
        <f>IFERROR(SUMIFS('Sales RAW DATA'!$G:$G,'Sales RAW DATA'!$I:$I,Incentive_Calc!$A194,'Sales RAW DATA'!$D:$D,"B5",'Sales RAW DATA'!$E:$E,Incentive_Calc!AM$5)/SUMIFS('Sales RAW DATA'!$F:$F,'Sales RAW DATA'!$I:$I,Incentive_Calc!$A194,'Sales RAW DATA'!$D:$D,"B5",'Sales RAW DATA'!$E:$E,Incentive_Calc!AM$5),"")</f>
        <v>1.2404135874908815</v>
      </c>
      <c r="AN194" s="44">
        <f>IFERROR(SUMIFS('Sales RAW DATA'!$G:$G,'Sales RAW DATA'!$I:$I,Incentive_Calc!$A194,'Sales RAW DATA'!$D:$D,"B5",'Sales RAW DATA'!$E:$E,Incentive_Calc!AN$5)/SUMIFS('Sales RAW DATA'!$F:$F,'Sales RAW DATA'!$I:$I,Incentive_Calc!$A194,'Sales RAW DATA'!$D:$D,"B5",'Sales RAW DATA'!$E:$E,Incentive_Calc!AN$5),"")</f>
        <v>0.80848101080280843</v>
      </c>
      <c r="AO194" s="44">
        <f>SUMIFS('Sales RAW DATA'!$G:$G,'Sales RAW DATA'!$I:$I,Incentive_Calc!$A194,'Sales RAW DATA'!$D:$D,"B5")/SUMIFS('Sales RAW DATA'!$F:$F,'Sales RAW DATA'!$I:$I,Incentive_Calc!$A194,'Sales RAW DATA'!$D:$D,"B5")</f>
        <v>1.0267960195901051</v>
      </c>
      <c r="AP194" s="42">
        <f>SUM(SUMIFS('Sales RAW DATA'!$F$2:$F$22804,'Sales RAW DATA'!$I$2:$I$22804,Incentive_Calc!$A194,'Sales RAW DATA'!$D$2:$D$22804,"B1"),SUMIFS('Sales RAW DATA'!$F$2:$F$22804,'Sales RAW DATA'!$I$2:$I$22804,Incentive_Calc!$A194,'Sales RAW DATA'!$D$2:$D$22804,"B2"),SUMIFS('Sales RAW DATA'!$F$2:$F$22804,'Sales RAW DATA'!$I$2:$I$22804,Incentive_Calc!$A194,'Sales RAW DATA'!$D$2:$D$22804,"B3"),SUMIFS('Sales RAW DATA'!$F$2:$F$22804,'Sales RAW DATA'!$I$2:$I$22804,Incentive_Calc!$A194,'Sales RAW DATA'!$D$2:$D$22804,"B4"),SUMIFS('Sales RAW DATA'!$F$2:$F$22804,'Sales RAW DATA'!$I$2:$I$22804,Incentive_Calc!$A194,'Sales RAW DATA'!$D$2:$D$22804,"B5"))</f>
        <v>1463235</v>
      </c>
      <c r="AQ194" s="42">
        <f>SUM(SUMIFS('Sales RAW DATA'!$G$2:$G$22804,'Sales RAW DATA'!$I$2:$I$22804,Incentive_Calc!$A194,'Sales RAW DATA'!$D$2:$D$22804,"B1"),SUMIFS('Sales RAW DATA'!$G$2:$G$22804,'Sales RAW DATA'!$I$2:$I$22804,Incentive_Calc!$A194,'Sales RAW DATA'!$D$2:$D$22804,"B2"),SUMIFS('Sales RAW DATA'!$G$2:$G$22804,'Sales RAW DATA'!$I$2:$I$22804,Incentive_Calc!$A194,'Sales RAW DATA'!$D$2:$D$22804,"B3"),SUMIFS('Sales RAW DATA'!$G$2:$G$22804,'Sales RAW DATA'!$I$2:$I$22804,Incentive_Calc!$A194,'Sales RAW DATA'!$D$2:$D$22804,"B4"),SUMIFS('Sales RAW DATA'!$G$2:$G$22804,'Sales RAW DATA'!$I$2:$I$22804,Incentive_Calc!$A194,'Sales RAW DATA'!$D$2:$D$22804,"B5"))</f>
        <v>973483</v>
      </c>
      <c r="AR194" s="45">
        <f t="shared" si="46"/>
        <v>66.529504830051224</v>
      </c>
      <c r="AS194" s="45">
        <f t="shared" si="47"/>
        <v>66</v>
      </c>
      <c r="AT194" s="46">
        <v>0.92</v>
      </c>
      <c r="AU194" s="46">
        <v>0.88</v>
      </c>
      <c r="AV194" s="43" t="str">
        <f t="shared" si="33"/>
        <v>No</v>
      </c>
      <c r="AW194" s="43" t="str">
        <f t="shared" si="34"/>
        <v>No</v>
      </c>
      <c r="AX194" s="43" t="str">
        <f t="shared" si="35"/>
        <v>No</v>
      </c>
      <c r="AY194" s="43" t="str">
        <f t="shared" si="48"/>
        <v>Yes</v>
      </c>
    </row>
    <row r="195" spans="1:51" x14ac:dyDescent="0.35">
      <c r="A195" s="21" t="s">
        <v>1069</v>
      </c>
      <c r="B195" s="21" t="s">
        <v>595</v>
      </c>
      <c r="C195" s="21" t="str">
        <f>_xlfn.XLOOKUP($A195,'Employee List'!$E:$E,'Employee List'!$D:$D,0)</f>
        <v>SF</v>
      </c>
      <c r="D195" s="42" t="str" cm="1">
        <f t="array" ref="D195">IFERROR(IF($G195="Yes",INDEX('Payment Plan'!$D$6:$D$42,MATCH(1,(Incentive_Calc!$C195='Payment Plan'!$B$6:$B$42)*(Incentive_Calc!$U195='Payment Plan'!$C$6:$C$42),0)),""),"")</f>
        <v/>
      </c>
      <c r="E195" s="42" t="str" cm="1">
        <f t="array" ref="E195">IFERROR(IF($H195="Yes",INDEX('Payment Plan'!$D$6:$D$42,MATCH(1,(Incentive_Calc!$C195='Payment Plan'!$B$6:$B$42)*(Incentive_Calc!$AS195='Payment Plan'!$C$6:$C$42),0)),""),"")</f>
        <v/>
      </c>
      <c r="F195" s="42">
        <f t="shared" si="36"/>
        <v>0</v>
      </c>
      <c r="G195" s="43" t="str">
        <f t="shared" si="37"/>
        <v>No</v>
      </c>
      <c r="H195" s="21" t="str">
        <f t="shared" si="38"/>
        <v>No</v>
      </c>
      <c r="I195" s="42">
        <f>IFERROR(SUMIFS('Sales RAW DATA'!$F$2:$F$30000,'Sales RAW DATA'!$I$2:$I$30000,Incentive_Calc!$A195,'Sales RAW DATA'!$E$2:$E$30000,Incentive_Calc!I$5),"")</f>
        <v>544197</v>
      </c>
      <c r="J195" s="42">
        <f>IFERROR(SUMIFS('Sales RAW DATA'!$F$2:$F$30000,'Sales RAW DATA'!$I$2:$I$30000,Incentive_Calc!$A195,'Sales RAW DATA'!$E$2:$E$30000,Incentive_Calc!J$5),"")</f>
        <v>547614</v>
      </c>
      <c r="K195" s="42">
        <f>IFERROR(SUMIFS('Sales RAW DATA'!$F$2:$F$30000,'Sales RAW DATA'!$I$2:$I$30000,Incentive_Calc!$A195,'Sales RAW DATA'!$E$2:$E$30000,Incentive_Calc!K$5),"")</f>
        <v>547520</v>
      </c>
      <c r="L195" s="42">
        <f t="shared" si="39"/>
        <v>1639331</v>
      </c>
      <c r="M195" s="42">
        <f>IFERROR(SUMIFS('Sales RAW DATA'!$G$2:$G$30000,'Sales RAW DATA'!$I$2:$I$30000,Incentive_Calc!$A195,'Sales RAW DATA'!$E$2:$E$30000,Incentive_Calc!M$5),"")</f>
        <v>439421</v>
      </c>
      <c r="N195" s="42">
        <f>IFERROR(SUMIFS('Sales RAW DATA'!$G$2:$G$30000,'Sales RAW DATA'!$I$2:$I$30000,Incentive_Calc!$A195,'Sales RAW DATA'!$E$2:$E$30000,Incentive_Calc!N$5),"")</f>
        <v>469199</v>
      </c>
      <c r="O195" s="42">
        <f>IFERROR(SUMIFS('Sales RAW DATA'!$G$2:$G$30000,'Sales RAW DATA'!$I$2:$I$30000,Incentive_Calc!$A195,'Sales RAW DATA'!$E$2:$E$30000,Incentive_Calc!O$5),"")</f>
        <v>404714</v>
      </c>
      <c r="P195" s="42">
        <f t="shared" si="40"/>
        <v>1313334</v>
      </c>
      <c r="Q195" s="44">
        <f t="shared" si="41"/>
        <v>0.80746678133102534</v>
      </c>
      <c r="R195" s="44">
        <f t="shared" si="42"/>
        <v>0.85680607142987575</v>
      </c>
      <c r="S195" s="44">
        <f t="shared" si="43"/>
        <v>0.73917665108123909</v>
      </c>
      <c r="T195" s="45">
        <f t="shared" si="44"/>
        <v>80.114022122438968</v>
      </c>
      <c r="U195" s="45">
        <f t="shared" si="45"/>
        <v>80</v>
      </c>
      <c r="V195" s="44">
        <f>IFERROR(SUMIFS('Sales RAW DATA'!$G:$G,'Sales RAW DATA'!$I:$I,Incentive_Calc!$A195,'Sales RAW DATA'!$D:$D,"B1",'Sales RAW DATA'!$E:$E,Incentive_Calc!V$5)/SUMIFS('Sales RAW DATA'!$F:$F,'Sales RAW DATA'!$I:$I,Incentive_Calc!$A195,'Sales RAW DATA'!$D:$D,"B1",'Sales RAW DATA'!$E:$E,Incentive_Calc!V$5),"")</f>
        <v>0.66694759423843086</v>
      </c>
      <c r="W195" s="44">
        <f>IFERROR(SUMIFS('Sales RAW DATA'!$G:$G,'Sales RAW DATA'!$I:$I,Incentive_Calc!$A195,'Sales RAW DATA'!$D:$D,"B1",'Sales RAW DATA'!$E:$E,Incentive_Calc!W$5)/SUMIFS('Sales RAW DATA'!$F:$F,'Sales RAW DATA'!$I:$I,Incentive_Calc!$A195,'Sales RAW DATA'!$D:$D,"B1",'Sales RAW DATA'!$E:$E,Incentive_Calc!W$5),"")</f>
        <v>0.74422676261008103</v>
      </c>
      <c r="X195" s="44">
        <f>IFERROR(SUMIFS('Sales RAW DATA'!$G:$G,'Sales RAW DATA'!$I:$I,Incentive_Calc!$A195,'Sales RAW DATA'!$D:$D,"B1",'Sales RAW DATA'!$E:$E,Incentive_Calc!X$5)/SUMIFS('Sales RAW DATA'!$F:$F,'Sales RAW DATA'!$I:$I,Incentive_Calc!$A195,'Sales RAW DATA'!$D:$D,"B1",'Sales RAW DATA'!$E:$E,Incentive_Calc!X$5),"")</f>
        <v>0.55342885366538885</v>
      </c>
      <c r="Y195" s="44">
        <f>SUMIFS('Sales RAW DATA'!$G:$G,'Sales RAW DATA'!$I:$I,Incentive_Calc!$A195,'Sales RAW DATA'!$D:$D,"B1")/SUMIFS('Sales RAW DATA'!$F:$F,'Sales RAW DATA'!$I:$I,Incentive_Calc!$A195,'Sales RAW DATA'!$D:$D,"B1")</f>
        <v>0.65613588855267579</v>
      </c>
      <c r="Z195" s="44">
        <f>IFERROR(SUMIFS('Sales RAW DATA'!$G:$G,'Sales RAW DATA'!$I:$I,Incentive_Calc!$A195,'Sales RAW DATA'!$D:$D,"B2",'Sales RAW DATA'!$E:$E,Incentive_Calc!Z$5)/SUMIFS('Sales RAW DATA'!$F:$F,'Sales RAW DATA'!$I:$I,Incentive_Calc!$A195,'Sales RAW DATA'!$D:$D,"B2",'Sales RAW DATA'!$E:$E,Incentive_Calc!Z$5),"")</f>
        <v>0.71281385281385279</v>
      </c>
      <c r="AA195" s="44">
        <f>IFERROR(SUMIFS('Sales RAW DATA'!$G:$G,'Sales RAW DATA'!$I:$I,Incentive_Calc!$A195,'Sales RAW DATA'!$D:$D,"B2",'Sales RAW DATA'!$E:$E,Incentive_Calc!AA$5)/SUMIFS('Sales RAW DATA'!$F:$F,'Sales RAW DATA'!$I:$I,Incentive_Calc!$A195,'Sales RAW DATA'!$D:$D,"B2",'Sales RAW DATA'!$E:$E,Incentive_Calc!AA$5),"")</f>
        <v>1.1386102828228066</v>
      </c>
      <c r="AB195" s="44">
        <f>IFERROR(SUMIFS('Sales RAW DATA'!$G:$G,'Sales RAW DATA'!$I:$I,Incentive_Calc!$A195,'Sales RAW DATA'!$D:$D,"B2",'Sales RAW DATA'!$E:$E,Incentive_Calc!AB$5)/SUMIFS('Sales RAW DATA'!$F:$F,'Sales RAW DATA'!$I:$I,Incentive_Calc!$A195,'Sales RAW DATA'!$D:$D,"B2",'Sales RAW DATA'!$E:$E,Incentive_Calc!AB$5),"")</f>
        <v>1.0433608122583951</v>
      </c>
      <c r="AC195" s="44">
        <f>SUMIFS('Sales RAW DATA'!$G:$G,'Sales RAW DATA'!$I:$I,Incentive_Calc!$A195,'Sales RAW DATA'!$D:$D,"B2")/SUMIFS('Sales RAW DATA'!$F:$F,'Sales RAW DATA'!$I:$I,Incentive_Calc!$A195,'Sales RAW DATA'!$D:$D,"B2")</f>
        <v>0.96049771381455662</v>
      </c>
      <c r="AD195" s="44">
        <f>IFERROR(SUMIFS('Sales RAW DATA'!$G:$G,'Sales RAW DATA'!$I:$I,Incentive_Calc!$A195,'Sales RAW DATA'!$D:$D,"B3",'Sales RAW DATA'!$E:$E,Incentive_Calc!AD$5)/SUMIFS('Sales RAW DATA'!$F:$F,'Sales RAW DATA'!$I:$I,Incentive_Calc!$A195,'Sales RAW DATA'!$D:$D,"B3",'Sales RAW DATA'!$E:$E,Incentive_Calc!AD$5),"")</f>
        <v>0.72657825844384361</v>
      </c>
      <c r="AE195" s="44">
        <f>IFERROR(SUMIFS('Sales RAW DATA'!$G:$G,'Sales RAW DATA'!$I:$I,Incentive_Calc!$A195,'Sales RAW DATA'!$D:$D,"B3",'Sales RAW DATA'!$E:$E,Incentive_Calc!AE$5)/SUMIFS('Sales RAW DATA'!$F:$F,'Sales RAW DATA'!$I:$I,Incentive_Calc!$A195,'Sales RAW DATA'!$D:$D,"B3",'Sales RAW DATA'!$E:$E,Incentive_Calc!AE$5),"")</f>
        <v>0.6550739344737605</v>
      </c>
      <c r="AF195" s="44">
        <f>IFERROR(SUMIFS('Sales RAW DATA'!$G:$G,'Sales RAW DATA'!$I:$I,Incentive_Calc!$A195,'Sales RAW DATA'!$D:$D,"B3",'Sales RAW DATA'!$E:$E,Incentive_Calc!AF$5)/SUMIFS('Sales RAW DATA'!$F:$F,'Sales RAW DATA'!$I:$I,Incentive_Calc!$A195,'Sales RAW DATA'!$D:$D,"B3",'Sales RAW DATA'!$E:$E,Incentive_Calc!AF$5),"")</f>
        <v>0.74254597170588088</v>
      </c>
      <c r="AG195" s="44">
        <f>SUMIFS('Sales RAW DATA'!$G:$G,'Sales RAW DATA'!$I:$I,Incentive_Calc!$A195,'Sales RAW DATA'!$D:$D,"B3")/SUMIFS('Sales RAW DATA'!$F:$F,'Sales RAW DATA'!$I:$I,Incentive_Calc!$A195,'Sales RAW DATA'!$D:$D,"B3")</f>
        <v>0.70990362534867901</v>
      </c>
      <c r="AH195" s="44">
        <f>IFERROR(SUMIFS('Sales RAW DATA'!$G:$G,'Sales RAW DATA'!$I:$I,Incentive_Calc!$A195,'Sales RAW DATA'!$D:$D,"B4",'Sales RAW DATA'!$E:$E,Incentive_Calc!AH$5)/SUMIFS('Sales RAW DATA'!$F:$F,'Sales RAW DATA'!$I:$I,Incentive_Calc!$A195,'Sales RAW DATA'!$D:$D,"B4",'Sales RAW DATA'!$E:$E,Incentive_Calc!AH$5),"")</f>
        <v>0.99815622968868134</v>
      </c>
      <c r="AI195" s="44">
        <f>IFERROR(SUMIFS('Sales RAW DATA'!$G:$G,'Sales RAW DATA'!$I:$I,Incentive_Calc!$A195,'Sales RAW DATA'!$D:$D,"B4",'Sales RAW DATA'!$E:$E,Incentive_Calc!AI$5)/SUMIFS('Sales RAW DATA'!$F:$F,'Sales RAW DATA'!$I:$I,Incentive_Calc!$A195,'Sales RAW DATA'!$D:$D,"B4",'Sales RAW DATA'!$E:$E,Incentive_Calc!AI$5),"")</f>
        <v>1.0169639133527955</v>
      </c>
      <c r="AJ195" s="44">
        <f>IFERROR(SUMIFS('Sales RAW DATA'!$G:$G,'Sales RAW DATA'!$I:$I,Incentive_Calc!$A195,'Sales RAW DATA'!$D:$D,"B4",'Sales RAW DATA'!$E:$E,Incentive_Calc!AJ$5)/SUMIFS('Sales RAW DATA'!$F:$F,'Sales RAW DATA'!$I:$I,Incentive_Calc!$A195,'Sales RAW DATA'!$D:$D,"B4",'Sales RAW DATA'!$E:$E,Incentive_Calc!AJ$5),"")</f>
        <v>0.6493232597665215</v>
      </c>
      <c r="AK195" s="44">
        <f>SUMIFS('Sales RAW DATA'!$G:$G,'Sales RAW DATA'!$I:$I,Incentive_Calc!$A195,'Sales RAW DATA'!$D:$D,"B4")/SUMIFS('Sales RAW DATA'!$F:$F,'Sales RAW DATA'!$I:$I,Incentive_Calc!$A195,'Sales RAW DATA'!$D:$D,"B4")</f>
        <v>0.88622948611076025</v>
      </c>
      <c r="AL195" s="44">
        <f>IFERROR(SUMIFS('Sales RAW DATA'!$G:$G,'Sales RAW DATA'!$I:$I,Incentive_Calc!$A195,'Sales RAW DATA'!$D:$D,"B5",'Sales RAW DATA'!$E:$E,Incentive_Calc!AL$5)/SUMIFS('Sales RAW DATA'!$F:$F,'Sales RAW DATA'!$I:$I,Incentive_Calc!$A195,'Sales RAW DATA'!$D:$D,"B5",'Sales RAW DATA'!$E:$E,Incentive_Calc!AL$5),"")</f>
        <v>0.93316662877926804</v>
      </c>
      <c r="AM195" s="44">
        <f>IFERROR(SUMIFS('Sales RAW DATA'!$G:$G,'Sales RAW DATA'!$I:$I,Incentive_Calc!$A195,'Sales RAW DATA'!$D:$D,"B5",'Sales RAW DATA'!$E:$E,Incentive_Calc!AM$5)/SUMIFS('Sales RAW DATA'!$F:$F,'Sales RAW DATA'!$I:$I,Incentive_Calc!$A195,'Sales RAW DATA'!$D:$D,"B5",'Sales RAW DATA'!$E:$E,Incentive_Calc!AM$5),"")</f>
        <v>1.2390577507598783</v>
      </c>
      <c r="AN195" s="44">
        <f>IFERROR(SUMIFS('Sales RAW DATA'!$G:$G,'Sales RAW DATA'!$I:$I,Incentive_Calc!$A195,'Sales RAW DATA'!$D:$D,"B5",'Sales RAW DATA'!$E:$E,Incentive_Calc!AN$5)/SUMIFS('Sales RAW DATA'!$F:$F,'Sales RAW DATA'!$I:$I,Incentive_Calc!$A195,'Sales RAW DATA'!$D:$D,"B5",'Sales RAW DATA'!$E:$E,Incentive_Calc!AN$5),"")</f>
        <v>0.86536251951801546</v>
      </c>
      <c r="AO195" s="44">
        <f>SUMIFS('Sales RAW DATA'!$G:$G,'Sales RAW DATA'!$I:$I,Incentive_Calc!$A195,'Sales RAW DATA'!$D:$D,"B5")/SUMIFS('Sales RAW DATA'!$F:$F,'Sales RAW DATA'!$I:$I,Incentive_Calc!$A195,'Sales RAW DATA'!$D:$D,"B5")</f>
        <v>1.0126695071490024</v>
      </c>
      <c r="AP195" s="42">
        <f>SUM(SUMIFS('Sales RAW DATA'!$F$2:$F$22804,'Sales RAW DATA'!$I$2:$I$22804,Incentive_Calc!$A195,'Sales RAW DATA'!$D$2:$D$22804,"B1"),SUMIFS('Sales RAW DATA'!$F$2:$F$22804,'Sales RAW DATA'!$I$2:$I$22804,Incentive_Calc!$A195,'Sales RAW DATA'!$D$2:$D$22804,"B2"),SUMIFS('Sales RAW DATA'!$F$2:$F$22804,'Sales RAW DATA'!$I$2:$I$22804,Incentive_Calc!$A195,'Sales RAW DATA'!$D$2:$D$22804,"B3"),SUMIFS('Sales RAW DATA'!$F$2:$F$22804,'Sales RAW DATA'!$I$2:$I$22804,Incentive_Calc!$A195,'Sales RAW DATA'!$D$2:$D$22804,"B4"),SUMIFS('Sales RAW DATA'!$F$2:$F$22804,'Sales RAW DATA'!$I$2:$I$22804,Incentive_Calc!$A195,'Sales RAW DATA'!$D$2:$D$22804,"B5"))</f>
        <v>962949</v>
      </c>
      <c r="AQ195" s="42">
        <f>SUM(SUMIFS('Sales RAW DATA'!$G$2:$G$22804,'Sales RAW DATA'!$I$2:$I$22804,Incentive_Calc!$A195,'Sales RAW DATA'!$D$2:$D$22804,"B1"),SUMIFS('Sales RAW DATA'!$G$2:$G$22804,'Sales RAW DATA'!$I$2:$I$22804,Incentive_Calc!$A195,'Sales RAW DATA'!$D$2:$D$22804,"B2"),SUMIFS('Sales RAW DATA'!$G$2:$G$22804,'Sales RAW DATA'!$I$2:$I$22804,Incentive_Calc!$A195,'Sales RAW DATA'!$D$2:$D$22804,"B3"),SUMIFS('Sales RAW DATA'!$G$2:$G$22804,'Sales RAW DATA'!$I$2:$I$22804,Incentive_Calc!$A195,'Sales RAW DATA'!$D$2:$D$22804,"B4"),SUMIFS('Sales RAW DATA'!$G$2:$G$22804,'Sales RAW DATA'!$I$2:$I$22804,Incentive_Calc!$A195,'Sales RAW DATA'!$D$2:$D$22804,"B5"))</f>
        <v>753368</v>
      </c>
      <c r="AR195" s="45">
        <f t="shared" si="46"/>
        <v>78.235503645572095</v>
      </c>
      <c r="AS195" s="45">
        <f t="shared" si="47"/>
        <v>78</v>
      </c>
      <c r="AT195" s="46">
        <v>1.08</v>
      </c>
      <c r="AU195" s="46">
        <v>0.92</v>
      </c>
      <c r="AV195" s="43" t="str">
        <f t="shared" si="33"/>
        <v>Yes</v>
      </c>
      <c r="AW195" s="43" t="str">
        <f t="shared" si="34"/>
        <v>Yes</v>
      </c>
      <c r="AX195" s="43" t="str">
        <f t="shared" si="35"/>
        <v>No</v>
      </c>
      <c r="AY195" s="43" t="str">
        <f t="shared" si="48"/>
        <v>Yes</v>
      </c>
    </row>
    <row r="196" spans="1:51" x14ac:dyDescent="0.35">
      <c r="A196" s="21" t="s">
        <v>1070</v>
      </c>
      <c r="B196" s="21" t="s">
        <v>596</v>
      </c>
      <c r="C196" s="21" t="str">
        <f>_xlfn.XLOOKUP($A196,'Employee List'!$E:$E,'Employee List'!$D:$D,0)</f>
        <v>SF</v>
      </c>
      <c r="D196" s="42" t="str" cm="1">
        <f t="array" ref="D196">IFERROR(IF($G196="Yes",INDEX('Payment Plan'!$D$6:$D$42,MATCH(1,(Incentive_Calc!$C196='Payment Plan'!$B$6:$B$42)*(Incentive_Calc!$U196='Payment Plan'!$C$6:$C$42),0)),""),"")</f>
        <v/>
      </c>
      <c r="E196" s="42" t="str" cm="1">
        <f t="array" ref="E196">IFERROR(IF($H196="Yes",INDEX('Payment Plan'!$D$6:$D$42,MATCH(1,(Incentive_Calc!$C196='Payment Plan'!$B$6:$B$42)*(Incentive_Calc!$AS196='Payment Plan'!$C$6:$C$42),0)),""),"")</f>
        <v/>
      </c>
      <c r="F196" s="42">
        <f t="shared" si="36"/>
        <v>0</v>
      </c>
      <c r="G196" s="43" t="str">
        <f t="shared" si="37"/>
        <v>No</v>
      </c>
      <c r="H196" s="21" t="str">
        <f t="shared" si="38"/>
        <v>No</v>
      </c>
      <c r="I196" s="42">
        <f>IFERROR(SUMIFS('Sales RAW DATA'!$F$2:$F$30000,'Sales RAW DATA'!$I$2:$I$30000,Incentive_Calc!$A196,'Sales RAW DATA'!$E$2:$E$30000,Incentive_Calc!I$5),"")</f>
        <v>451831</v>
      </c>
      <c r="J196" s="42">
        <f>IFERROR(SUMIFS('Sales RAW DATA'!$F$2:$F$30000,'Sales RAW DATA'!$I$2:$I$30000,Incentive_Calc!$A196,'Sales RAW DATA'!$E$2:$E$30000,Incentive_Calc!J$5),"")</f>
        <v>448078</v>
      </c>
      <c r="K196" s="42">
        <f>IFERROR(SUMIFS('Sales RAW DATA'!$F$2:$F$30000,'Sales RAW DATA'!$I$2:$I$30000,Incentive_Calc!$A196,'Sales RAW DATA'!$E$2:$E$30000,Incentive_Calc!K$5),"")</f>
        <v>450461</v>
      </c>
      <c r="L196" s="42">
        <f t="shared" si="39"/>
        <v>1350370</v>
      </c>
      <c r="M196" s="42">
        <f>IFERROR(SUMIFS('Sales RAW DATA'!$G$2:$G$30000,'Sales RAW DATA'!$I$2:$I$30000,Incentive_Calc!$A196,'Sales RAW DATA'!$E$2:$E$30000,Incentive_Calc!M$5),"")</f>
        <v>456319</v>
      </c>
      <c r="N196" s="42">
        <f>IFERROR(SUMIFS('Sales RAW DATA'!$G$2:$G$30000,'Sales RAW DATA'!$I$2:$I$30000,Incentive_Calc!$A196,'Sales RAW DATA'!$E$2:$E$30000,Incentive_Calc!N$5),"")</f>
        <v>465576</v>
      </c>
      <c r="O196" s="42">
        <f>IFERROR(SUMIFS('Sales RAW DATA'!$G$2:$G$30000,'Sales RAW DATA'!$I$2:$I$30000,Incentive_Calc!$A196,'Sales RAW DATA'!$E$2:$E$30000,Incentive_Calc!O$5),"")</f>
        <v>480935</v>
      </c>
      <c r="P196" s="42">
        <f t="shared" si="40"/>
        <v>1402830</v>
      </c>
      <c r="Q196" s="44">
        <f t="shared" si="41"/>
        <v>1.009932917396106</v>
      </c>
      <c r="R196" s="44">
        <f t="shared" si="42"/>
        <v>1.0390512366150537</v>
      </c>
      <c r="S196" s="44">
        <f t="shared" si="43"/>
        <v>1.0676506956207086</v>
      </c>
      <c r="T196" s="45">
        <f t="shared" si="44"/>
        <v>103.88486118619342</v>
      </c>
      <c r="U196" s="45">
        <f t="shared" si="45"/>
        <v>103</v>
      </c>
      <c r="V196" s="44">
        <f>IFERROR(SUMIFS('Sales RAW DATA'!$G:$G,'Sales RAW DATA'!$I:$I,Incentive_Calc!$A196,'Sales RAW DATA'!$D:$D,"B1",'Sales RAW DATA'!$E:$E,Incentive_Calc!V$5)/SUMIFS('Sales RAW DATA'!$F:$F,'Sales RAW DATA'!$I:$I,Incentive_Calc!$A196,'Sales RAW DATA'!$D:$D,"B1",'Sales RAW DATA'!$E:$E,Incentive_Calc!V$5),"")</f>
        <v>1.1141428124860449</v>
      </c>
      <c r="W196" s="44">
        <f>IFERROR(SUMIFS('Sales RAW DATA'!$G:$G,'Sales RAW DATA'!$I:$I,Incentive_Calc!$A196,'Sales RAW DATA'!$D:$D,"B1",'Sales RAW DATA'!$E:$E,Incentive_Calc!W$5)/SUMIFS('Sales RAW DATA'!$F:$F,'Sales RAW DATA'!$I:$I,Incentive_Calc!$A196,'Sales RAW DATA'!$D:$D,"B1",'Sales RAW DATA'!$E:$E,Incentive_Calc!W$5),"")</f>
        <v>1.0264049355019629</v>
      </c>
      <c r="X196" s="44">
        <f>IFERROR(SUMIFS('Sales RAW DATA'!$G:$G,'Sales RAW DATA'!$I:$I,Incentive_Calc!$A196,'Sales RAW DATA'!$D:$D,"B1",'Sales RAW DATA'!$E:$E,Incentive_Calc!X$5)/SUMIFS('Sales RAW DATA'!$F:$F,'Sales RAW DATA'!$I:$I,Incentive_Calc!$A196,'Sales RAW DATA'!$D:$D,"B1",'Sales RAW DATA'!$E:$E,Incentive_Calc!X$5),"")</f>
        <v>0.94039773926502657</v>
      </c>
      <c r="Y196" s="44">
        <f>SUMIFS('Sales RAW DATA'!$G:$G,'Sales RAW DATA'!$I:$I,Incentive_Calc!$A196,'Sales RAW DATA'!$D:$D,"B1")/SUMIFS('Sales RAW DATA'!$F:$F,'Sales RAW DATA'!$I:$I,Incentive_Calc!$A196,'Sales RAW DATA'!$D:$D,"B1")</f>
        <v>1.0283897213678581</v>
      </c>
      <c r="Z196" s="44">
        <f>IFERROR(SUMIFS('Sales RAW DATA'!$G:$G,'Sales RAW DATA'!$I:$I,Incentive_Calc!$A196,'Sales RAW DATA'!$D:$D,"B2",'Sales RAW DATA'!$E:$E,Incentive_Calc!Z$5)/SUMIFS('Sales RAW DATA'!$F:$F,'Sales RAW DATA'!$I:$I,Incentive_Calc!$A196,'Sales RAW DATA'!$D:$D,"B2",'Sales RAW DATA'!$E:$E,Incentive_Calc!Z$5),"")</f>
        <v>0.55116145133422922</v>
      </c>
      <c r="AA196" s="44">
        <f>IFERROR(SUMIFS('Sales RAW DATA'!$G:$G,'Sales RAW DATA'!$I:$I,Incentive_Calc!$A196,'Sales RAW DATA'!$D:$D,"B2",'Sales RAW DATA'!$E:$E,Incentive_Calc!AA$5)/SUMIFS('Sales RAW DATA'!$F:$F,'Sales RAW DATA'!$I:$I,Incentive_Calc!$A196,'Sales RAW DATA'!$D:$D,"B2",'Sales RAW DATA'!$E:$E,Incentive_Calc!AA$5),"")</f>
        <v>0.97985429204941399</v>
      </c>
      <c r="AB196" s="44">
        <f>IFERROR(SUMIFS('Sales RAW DATA'!$G:$G,'Sales RAW DATA'!$I:$I,Incentive_Calc!$A196,'Sales RAW DATA'!$D:$D,"B2",'Sales RAW DATA'!$E:$E,Incentive_Calc!AB$5)/SUMIFS('Sales RAW DATA'!$F:$F,'Sales RAW DATA'!$I:$I,Incentive_Calc!$A196,'Sales RAW DATA'!$D:$D,"B2",'Sales RAW DATA'!$E:$E,Incentive_Calc!AB$5),"")</f>
        <v>0.86324154500092409</v>
      </c>
      <c r="AC196" s="44">
        <f>SUMIFS('Sales RAW DATA'!$G:$G,'Sales RAW DATA'!$I:$I,Incentive_Calc!$A196,'Sales RAW DATA'!$D:$D,"B2")/SUMIFS('Sales RAW DATA'!$F:$F,'Sales RAW DATA'!$I:$I,Incentive_Calc!$A196,'Sales RAW DATA'!$D:$D,"B2")</f>
        <v>0.79951726309161508</v>
      </c>
      <c r="AD196" s="44">
        <f>IFERROR(SUMIFS('Sales RAW DATA'!$G:$G,'Sales RAW DATA'!$I:$I,Incentive_Calc!$A196,'Sales RAW DATA'!$D:$D,"B3",'Sales RAW DATA'!$E:$E,Incentive_Calc!AD$5)/SUMIFS('Sales RAW DATA'!$F:$F,'Sales RAW DATA'!$I:$I,Incentive_Calc!$A196,'Sales RAW DATA'!$D:$D,"B3",'Sales RAW DATA'!$E:$E,Incentive_Calc!AD$5),"")</f>
        <v>1.1272037174984924</v>
      </c>
      <c r="AE196" s="44">
        <f>IFERROR(SUMIFS('Sales RAW DATA'!$G:$G,'Sales RAW DATA'!$I:$I,Incentive_Calc!$A196,'Sales RAW DATA'!$D:$D,"B3",'Sales RAW DATA'!$E:$E,Incentive_Calc!AE$5)/SUMIFS('Sales RAW DATA'!$F:$F,'Sales RAW DATA'!$I:$I,Incentive_Calc!$A196,'Sales RAW DATA'!$D:$D,"B3",'Sales RAW DATA'!$E:$E,Incentive_Calc!AE$5),"")</f>
        <v>1.1853098431063196</v>
      </c>
      <c r="AF196" s="44">
        <f>IFERROR(SUMIFS('Sales RAW DATA'!$G:$G,'Sales RAW DATA'!$I:$I,Incentive_Calc!$A196,'Sales RAW DATA'!$D:$D,"B3",'Sales RAW DATA'!$E:$E,Incentive_Calc!AF$5)/SUMIFS('Sales RAW DATA'!$F:$F,'Sales RAW DATA'!$I:$I,Incentive_Calc!$A196,'Sales RAW DATA'!$D:$D,"B3",'Sales RAW DATA'!$E:$E,Incentive_Calc!AF$5),"")</f>
        <v>1.2938897913282519</v>
      </c>
      <c r="AG196" s="44">
        <f>SUMIFS('Sales RAW DATA'!$G:$G,'Sales RAW DATA'!$I:$I,Incentive_Calc!$A196,'Sales RAW DATA'!$D:$D,"B3")/SUMIFS('Sales RAW DATA'!$F:$F,'Sales RAW DATA'!$I:$I,Incentive_Calc!$A196,'Sales RAW DATA'!$D:$D,"B3")</f>
        <v>1.2060230711576716</v>
      </c>
      <c r="AH196" s="44">
        <f>IFERROR(SUMIFS('Sales RAW DATA'!$G:$G,'Sales RAW DATA'!$I:$I,Incentive_Calc!$A196,'Sales RAW DATA'!$D:$D,"B4",'Sales RAW DATA'!$E:$E,Incentive_Calc!AH$5)/SUMIFS('Sales RAW DATA'!$F:$F,'Sales RAW DATA'!$I:$I,Incentive_Calc!$A196,'Sales RAW DATA'!$D:$D,"B4",'Sales RAW DATA'!$E:$E,Incentive_Calc!AH$5),"")</f>
        <v>1.1872280538663156</v>
      </c>
      <c r="AI196" s="44">
        <f>IFERROR(SUMIFS('Sales RAW DATA'!$G:$G,'Sales RAW DATA'!$I:$I,Incentive_Calc!$A196,'Sales RAW DATA'!$D:$D,"B4",'Sales RAW DATA'!$E:$E,Incentive_Calc!AI$5)/SUMIFS('Sales RAW DATA'!$F:$F,'Sales RAW DATA'!$I:$I,Incentive_Calc!$A196,'Sales RAW DATA'!$D:$D,"B4",'Sales RAW DATA'!$E:$E,Incentive_Calc!AI$5),"")</f>
        <v>0.99754048968850306</v>
      </c>
      <c r="AJ196" s="44">
        <f>IFERROR(SUMIFS('Sales RAW DATA'!$G:$G,'Sales RAW DATA'!$I:$I,Incentive_Calc!$A196,'Sales RAW DATA'!$D:$D,"B4",'Sales RAW DATA'!$E:$E,Incentive_Calc!AJ$5)/SUMIFS('Sales RAW DATA'!$F:$F,'Sales RAW DATA'!$I:$I,Incentive_Calc!$A196,'Sales RAW DATA'!$D:$D,"B4",'Sales RAW DATA'!$E:$E,Incentive_Calc!AJ$5),"")</f>
        <v>1.0596104257714611</v>
      </c>
      <c r="AK196" s="44">
        <f>SUMIFS('Sales RAW DATA'!$G:$G,'Sales RAW DATA'!$I:$I,Incentive_Calc!$A196,'Sales RAW DATA'!$D:$D,"B4")/SUMIFS('Sales RAW DATA'!$F:$F,'Sales RAW DATA'!$I:$I,Incentive_Calc!$A196,'Sales RAW DATA'!$D:$D,"B4")</f>
        <v>1.079649170778594</v>
      </c>
      <c r="AL196" s="44">
        <f>IFERROR(SUMIFS('Sales RAW DATA'!$G:$G,'Sales RAW DATA'!$I:$I,Incentive_Calc!$A196,'Sales RAW DATA'!$D:$D,"B5",'Sales RAW DATA'!$E:$E,Incentive_Calc!AL$5)/SUMIFS('Sales RAW DATA'!$F:$F,'Sales RAW DATA'!$I:$I,Incentive_Calc!$A196,'Sales RAW DATA'!$D:$D,"B5",'Sales RAW DATA'!$E:$E,Incentive_Calc!AL$5),"")</f>
        <v>0.6846983166256857</v>
      </c>
      <c r="AM196" s="44">
        <f>IFERROR(SUMIFS('Sales RAW DATA'!$G:$G,'Sales RAW DATA'!$I:$I,Incentive_Calc!$A196,'Sales RAW DATA'!$D:$D,"B5",'Sales RAW DATA'!$E:$E,Incentive_Calc!AM$5)/SUMIFS('Sales RAW DATA'!$F:$F,'Sales RAW DATA'!$I:$I,Incentive_Calc!$A196,'Sales RAW DATA'!$D:$D,"B5",'Sales RAW DATA'!$E:$E,Incentive_Calc!AM$5),"")</f>
        <v>0.88912422255841317</v>
      </c>
      <c r="AN196" s="44">
        <f>IFERROR(SUMIFS('Sales RAW DATA'!$G:$G,'Sales RAW DATA'!$I:$I,Incentive_Calc!$A196,'Sales RAW DATA'!$D:$D,"B5",'Sales RAW DATA'!$E:$E,Incentive_Calc!AN$5)/SUMIFS('Sales RAW DATA'!$F:$F,'Sales RAW DATA'!$I:$I,Incentive_Calc!$A196,'Sales RAW DATA'!$D:$D,"B5",'Sales RAW DATA'!$E:$E,Incentive_Calc!AN$5),"")</f>
        <v>1.0478864044393668</v>
      </c>
      <c r="AO196" s="44">
        <f>SUMIFS('Sales RAW DATA'!$G:$G,'Sales RAW DATA'!$I:$I,Incentive_Calc!$A196,'Sales RAW DATA'!$D:$D,"B5")/SUMIFS('Sales RAW DATA'!$F:$F,'Sales RAW DATA'!$I:$I,Incentive_Calc!$A196,'Sales RAW DATA'!$D:$D,"B5")</f>
        <v>0.87152287681049267</v>
      </c>
      <c r="AP196" s="42">
        <f>SUM(SUMIFS('Sales RAW DATA'!$F$2:$F$22804,'Sales RAW DATA'!$I$2:$I$22804,Incentive_Calc!$A196,'Sales RAW DATA'!$D$2:$D$22804,"B1"),SUMIFS('Sales RAW DATA'!$F$2:$F$22804,'Sales RAW DATA'!$I$2:$I$22804,Incentive_Calc!$A196,'Sales RAW DATA'!$D$2:$D$22804,"B2"),SUMIFS('Sales RAW DATA'!$F$2:$F$22804,'Sales RAW DATA'!$I$2:$I$22804,Incentive_Calc!$A196,'Sales RAW DATA'!$D$2:$D$22804,"B3"),SUMIFS('Sales RAW DATA'!$F$2:$F$22804,'Sales RAW DATA'!$I$2:$I$22804,Incentive_Calc!$A196,'Sales RAW DATA'!$D$2:$D$22804,"B4"),SUMIFS('Sales RAW DATA'!$F$2:$F$22804,'Sales RAW DATA'!$I$2:$I$22804,Incentive_Calc!$A196,'Sales RAW DATA'!$D$2:$D$22804,"B5"))</f>
        <v>822573</v>
      </c>
      <c r="AQ196" s="42">
        <f>SUM(SUMIFS('Sales RAW DATA'!$G$2:$G$22804,'Sales RAW DATA'!$I$2:$I$22804,Incentive_Calc!$A196,'Sales RAW DATA'!$D$2:$D$22804,"B1"),SUMIFS('Sales RAW DATA'!$G$2:$G$22804,'Sales RAW DATA'!$I$2:$I$22804,Incentive_Calc!$A196,'Sales RAW DATA'!$D$2:$D$22804,"B2"),SUMIFS('Sales RAW DATA'!$G$2:$G$22804,'Sales RAW DATA'!$I$2:$I$22804,Incentive_Calc!$A196,'Sales RAW DATA'!$D$2:$D$22804,"B3"),SUMIFS('Sales RAW DATA'!$G$2:$G$22804,'Sales RAW DATA'!$I$2:$I$22804,Incentive_Calc!$A196,'Sales RAW DATA'!$D$2:$D$22804,"B4"),SUMIFS('Sales RAW DATA'!$G$2:$G$22804,'Sales RAW DATA'!$I$2:$I$22804,Incentive_Calc!$A196,'Sales RAW DATA'!$D$2:$D$22804,"B5"))</f>
        <v>864467</v>
      </c>
      <c r="AR196" s="45">
        <f t="shared" si="46"/>
        <v>105.09304341377603</v>
      </c>
      <c r="AS196" s="45">
        <f t="shared" si="47"/>
        <v>105</v>
      </c>
      <c r="AT196" s="46">
        <v>0.97</v>
      </c>
      <c r="AU196" s="46">
        <v>0.77</v>
      </c>
      <c r="AV196" s="43" t="str">
        <f t="shared" si="33"/>
        <v>Yes</v>
      </c>
      <c r="AW196" s="43" t="str">
        <f t="shared" si="34"/>
        <v>Yes</v>
      </c>
      <c r="AX196" s="43" t="str">
        <f t="shared" si="35"/>
        <v>Yes</v>
      </c>
      <c r="AY196" s="43" t="str">
        <f t="shared" si="48"/>
        <v>Yes</v>
      </c>
    </row>
    <row r="197" spans="1:51" x14ac:dyDescent="0.35">
      <c r="A197" s="21" t="s">
        <v>1071</v>
      </c>
      <c r="B197" s="21" t="s">
        <v>597</v>
      </c>
      <c r="C197" s="21" t="str">
        <f>_xlfn.XLOOKUP($A197,'Employee List'!$E:$E,'Employee List'!$D:$D,0)</f>
        <v>SF</v>
      </c>
      <c r="D197" s="42" cm="1">
        <f t="array" ref="D197">IFERROR(IF($G197="Yes",INDEX('Payment Plan'!$D$6:$D$42,MATCH(1,(Incentive_Calc!$C197='Payment Plan'!$B$6:$B$42)*(Incentive_Calc!$U197='Payment Plan'!$C$6:$C$42),0)),""),"")</f>
        <v>46170.482618408205</v>
      </c>
      <c r="E197" s="42" t="str" cm="1">
        <f t="array" ref="E197">IFERROR(IF($H197="Yes",INDEX('Payment Plan'!$D$6:$D$42,MATCH(1,(Incentive_Calc!$C197='Payment Plan'!$B$6:$B$42)*(Incentive_Calc!$AS197='Payment Plan'!$C$6:$C$42),0)),""),"")</f>
        <v/>
      </c>
      <c r="F197" s="42">
        <f t="shared" si="36"/>
        <v>46170.482618408205</v>
      </c>
      <c r="G197" s="43" t="str">
        <f t="shared" si="37"/>
        <v>Yes</v>
      </c>
      <c r="H197" s="21" t="str">
        <f t="shared" si="38"/>
        <v>No</v>
      </c>
      <c r="I197" s="42">
        <f>IFERROR(SUMIFS('Sales RAW DATA'!$F$2:$F$30000,'Sales RAW DATA'!$I$2:$I$30000,Incentive_Calc!$A197,'Sales RAW DATA'!$E$2:$E$30000,Incentive_Calc!I$5),"")</f>
        <v>2066832</v>
      </c>
      <c r="J197" s="42">
        <f>IFERROR(SUMIFS('Sales RAW DATA'!$F$2:$F$30000,'Sales RAW DATA'!$I$2:$I$30000,Incentive_Calc!$A197,'Sales RAW DATA'!$E$2:$E$30000,Incentive_Calc!J$5),"")</f>
        <v>2072175</v>
      </c>
      <c r="K197" s="42">
        <f>IFERROR(SUMIFS('Sales RAW DATA'!$F$2:$F$30000,'Sales RAW DATA'!$I$2:$I$30000,Incentive_Calc!$A197,'Sales RAW DATA'!$E$2:$E$30000,Incentive_Calc!K$5),"")</f>
        <v>2090614</v>
      </c>
      <c r="L197" s="42">
        <f t="shared" si="39"/>
        <v>6229621</v>
      </c>
      <c r="M197" s="42">
        <f>IFERROR(SUMIFS('Sales RAW DATA'!$G$2:$G$30000,'Sales RAW DATA'!$I$2:$I$30000,Incentive_Calc!$A197,'Sales RAW DATA'!$E$2:$E$30000,Incentive_Calc!M$5),"")</f>
        <v>2147778</v>
      </c>
      <c r="N197" s="42">
        <f>IFERROR(SUMIFS('Sales RAW DATA'!$G$2:$G$30000,'Sales RAW DATA'!$I$2:$I$30000,Incentive_Calc!$A197,'Sales RAW DATA'!$E$2:$E$30000,Incentive_Calc!N$5),"")</f>
        <v>2525896</v>
      </c>
      <c r="O197" s="42">
        <f>IFERROR(SUMIFS('Sales RAW DATA'!$G$2:$G$30000,'Sales RAW DATA'!$I$2:$I$30000,Incentive_Calc!$A197,'Sales RAW DATA'!$E$2:$E$30000,Incentive_Calc!O$5),"")</f>
        <v>2121690</v>
      </c>
      <c r="P197" s="42">
        <f t="shared" si="40"/>
        <v>6795364</v>
      </c>
      <c r="Q197" s="44">
        <f t="shared" si="41"/>
        <v>1.0391642862119417</v>
      </c>
      <c r="R197" s="44">
        <f t="shared" si="42"/>
        <v>1.2189588234584434</v>
      </c>
      <c r="S197" s="44">
        <f t="shared" si="43"/>
        <v>1.0148645326205603</v>
      </c>
      <c r="T197" s="45">
        <f t="shared" si="44"/>
        <v>109.08149950053141</v>
      </c>
      <c r="U197" s="45">
        <f t="shared" si="45"/>
        <v>109</v>
      </c>
      <c r="V197" s="44">
        <f>IFERROR(SUMIFS('Sales RAW DATA'!$G:$G,'Sales RAW DATA'!$I:$I,Incentive_Calc!$A197,'Sales RAW DATA'!$D:$D,"B1",'Sales RAW DATA'!$E:$E,Incentive_Calc!V$5)/SUMIFS('Sales RAW DATA'!$F:$F,'Sales RAW DATA'!$I:$I,Incentive_Calc!$A197,'Sales RAW DATA'!$D:$D,"B1",'Sales RAW DATA'!$E:$E,Incentive_Calc!V$5),"")</f>
        <v>0.13911091154018859</v>
      </c>
      <c r="W197" s="44">
        <f>IFERROR(SUMIFS('Sales RAW DATA'!$G:$G,'Sales RAW DATA'!$I:$I,Incentive_Calc!$A197,'Sales RAW DATA'!$D:$D,"B1",'Sales RAW DATA'!$E:$E,Incentive_Calc!W$5)/SUMIFS('Sales RAW DATA'!$F:$F,'Sales RAW DATA'!$I:$I,Incentive_Calc!$A197,'Sales RAW DATA'!$D:$D,"B1",'Sales RAW DATA'!$E:$E,Incentive_Calc!W$5),"")</f>
        <v>0.20793682931767565</v>
      </c>
      <c r="X197" s="44">
        <f>IFERROR(SUMIFS('Sales RAW DATA'!$G:$G,'Sales RAW DATA'!$I:$I,Incentive_Calc!$A197,'Sales RAW DATA'!$D:$D,"B1",'Sales RAW DATA'!$E:$E,Incentive_Calc!X$5)/SUMIFS('Sales RAW DATA'!$F:$F,'Sales RAW DATA'!$I:$I,Incentive_Calc!$A197,'Sales RAW DATA'!$D:$D,"B1",'Sales RAW DATA'!$E:$E,Incentive_Calc!X$5),"")</f>
        <v>0.15529820497973365</v>
      </c>
      <c r="Y197" s="44">
        <f>SUMIFS('Sales RAW DATA'!$G:$G,'Sales RAW DATA'!$I:$I,Incentive_Calc!$A197,'Sales RAW DATA'!$D:$D,"B1")/SUMIFS('Sales RAW DATA'!$F:$F,'Sales RAW DATA'!$I:$I,Incentive_Calc!$A197,'Sales RAW DATA'!$D:$D,"B1")</f>
        <v>0.16740207893012965</v>
      </c>
      <c r="Z197" s="44">
        <f>IFERROR(SUMIFS('Sales RAW DATA'!$G:$G,'Sales RAW DATA'!$I:$I,Incentive_Calc!$A197,'Sales RAW DATA'!$D:$D,"B2",'Sales RAW DATA'!$E:$E,Incentive_Calc!Z$5)/SUMIFS('Sales RAW DATA'!$F:$F,'Sales RAW DATA'!$I:$I,Incentive_Calc!$A197,'Sales RAW DATA'!$D:$D,"B2",'Sales RAW DATA'!$E:$E,Incentive_Calc!Z$5),"")</f>
        <v>1.0836492601198484</v>
      </c>
      <c r="AA197" s="44">
        <f>IFERROR(SUMIFS('Sales RAW DATA'!$G:$G,'Sales RAW DATA'!$I:$I,Incentive_Calc!$A197,'Sales RAW DATA'!$D:$D,"B2",'Sales RAW DATA'!$E:$E,Incentive_Calc!AA$5)/SUMIFS('Sales RAW DATA'!$F:$F,'Sales RAW DATA'!$I:$I,Incentive_Calc!$A197,'Sales RAW DATA'!$D:$D,"B2",'Sales RAW DATA'!$E:$E,Incentive_Calc!AA$5),"")</f>
        <v>0.82236744393286798</v>
      </c>
      <c r="AB197" s="44">
        <f>IFERROR(SUMIFS('Sales RAW DATA'!$G:$G,'Sales RAW DATA'!$I:$I,Incentive_Calc!$A197,'Sales RAW DATA'!$D:$D,"B2",'Sales RAW DATA'!$E:$E,Incentive_Calc!AB$5)/SUMIFS('Sales RAW DATA'!$F:$F,'Sales RAW DATA'!$I:$I,Incentive_Calc!$A197,'Sales RAW DATA'!$D:$D,"B2",'Sales RAW DATA'!$E:$E,Incentive_Calc!AB$5),"")</f>
        <v>1.1827874116891457</v>
      </c>
      <c r="AC197" s="44">
        <f>SUMIFS('Sales RAW DATA'!$G:$G,'Sales RAW DATA'!$I:$I,Incentive_Calc!$A197,'Sales RAW DATA'!$D:$D,"B2")/SUMIFS('Sales RAW DATA'!$F:$F,'Sales RAW DATA'!$I:$I,Incentive_Calc!$A197,'Sales RAW DATA'!$D:$D,"B2")</f>
        <v>1.0401410002203129</v>
      </c>
      <c r="AD197" s="44">
        <f>IFERROR(SUMIFS('Sales RAW DATA'!$G:$G,'Sales RAW DATA'!$I:$I,Incentive_Calc!$A197,'Sales RAW DATA'!$D:$D,"B3",'Sales RAW DATA'!$E:$E,Incentive_Calc!AD$5)/SUMIFS('Sales RAW DATA'!$F:$F,'Sales RAW DATA'!$I:$I,Incentive_Calc!$A197,'Sales RAW DATA'!$D:$D,"B3",'Sales RAW DATA'!$E:$E,Incentive_Calc!AD$5),"")</f>
        <v>0.36367142306209022</v>
      </c>
      <c r="AE197" s="44">
        <f>IFERROR(SUMIFS('Sales RAW DATA'!$G:$G,'Sales RAW DATA'!$I:$I,Incentive_Calc!$A197,'Sales RAW DATA'!$D:$D,"B3",'Sales RAW DATA'!$E:$E,Incentive_Calc!AE$5)/SUMIFS('Sales RAW DATA'!$F:$F,'Sales RAW DATA'!$I:$I,Incentive_Calc!$A197,'Sales RAW DATA'!$D:$D,"B3",'Sales RAW DATA'!$E:$E,Incentive_Calc!AE$5),"")</f>
        <v>0.44442409144196954</v>
      </c>
      <c r="AF197" s="44">
        <f>IFERROR(SUMIFS('Sales RAW DATA'!$G:$G,'Sales RAW DATA'!$I:$I,Incentive_Calc!$A197,'Sales RAW DATA'!$D:$D,"B3",'Sales RAW DATA'!$E:$E,Incentive_Calc!AF$5)/SUMIFS('Sales RAW DATA'!$F:$F,'Sales RAW DATA'!$I:$I,Incentive_Calc!$A197,'Sales RAW DATA'!$D:$D,"B3",'Sales RAW DATA'!$E:$E,Incentive_Calc!AF$5),"")</f>
        <v>0.50297752449254018</v>
      </c>
      <c r="AG197" s="44">
        <f>SUMIFS('Sales RAW DATA'!$G:$G,'Sales RAW DATA'!$I:$I,Incentive_Calc!$A197,'Sales RAW DATA'!$D:$D,"B3")/SUMIFS('Sales RAW DATA'!$F:$F,'Sales RAW DATA'!$I:$I,Incentive_Calc!$A197,'Sales RAW DATA'!$D:$D,"B3")</f>
        <v>0.44128581577077908</v>
      </c>
      <c r="AH197" s="44">
        <f>IFERROR(SUMIFS('Sales RAW DATA'!$G:$G,'Sales RAW DATA'!$I:$I,Incentive_Calc!$A197,'Sales RAW DATA'!$D:$D,"B4",'Sales RAW DATA'!$E:$E,Incentive_Calc!AH$5)/SUMIFS('Sales RAW DATA'!$F:$F,'Sales RAW DATA'!$I:$I,Incentive_Calc!$A197,'Sales RAW DATA'!$D:$D,"B4",'Sales RAW DATA'!$E:$E,Incentive_Calc!AH$5),"")</f>
        <v>0.97553590166391846</v>
      </c>
      <c r="AI197" s="44">
        <f>IFERROR(SUMIFS('Sales RAW DATA'!$G:$G,'Sales RAW DATA'!$I:$I,Incentive_Calc!$A197,'Sales RAW DATA'!$D:$D,"B4",'Sales RAW DATA'!$E:$E,Incentive_Calc!AI$5)/SUMIFS('Sales RAW DATA'!$F:$F,'Sales RAW DATA'!$I:$I,Incentive_Calc!$A197,'Sales RAW DATA'!$D:$D,"B4",'Sales RAW DATA'!$E:$E,Incentive_Calc!AI$5),"")</f>
        <v>0.60523196137109481</v>
      </c>
      <c r="AJ197" s="44">
        <f>IFERROR(SUMIFS('Sales RAW DATA'!$G:$G,'Sales RAW DATA'!$I:$I,Incentive_Calc!$A197,'Sales RAW DATA'!$D:$D,"B4",'Sales RAW DATA'!$E:$E,Incentive_Calc!AJ$5)/SUMIFS('Sales RAW DATA'!$F:$F,'Sales RAW DATA'!$I:$I,Incentive_Calc!$A197,'Sales RAW DATA'!$D:$D,"B4",'Sales RAW DATA'!$E:$E,Incentive_Calc!AJ$5),"")</f>
        <v>1.082974115123851</v>
      </c>
      <c r="AK197" s="44">
        <f>SUMIFS('Sales RAW DATA'!$G:$G,'Sales RAW DATA'!$I:$I,Incentive_Calc!$A197,'Sales RAW DATA'!$D:$D,"B4")/SUMIFS('Sales RAW DATA'!$F:$F,'Sales RAW DATA'!$I:$I,Incentive_Calc!$A197,'Sales RAW DATA'!$D:$D,"B4")</f>
        <v>0.88847535096310803</v>
      </c>
      <c r="AL197" s="44">
        <f>IFERROR(SUMIFS('Sales RAW DATA'!$G:$G,'Sales RAW DATA'!$I:$I,Incentive_Calc!$A197,'Sales RAW DATA'!$D:$D,"B5",'Sales RAW DATA'!$E:$E,Incentive_Calc!AL$5)/SUMIFS('Sales RAW DATA'!$F:$F,'Sales RAW DATA'!$I:$I,Incentive_Calc!$A197,'Sales RAW DATA'!$D:$D,"B5",'Sales RAW DATA'!$E:$E,Incentive_Calc!AL$5),"")</f>
        <v>0.68503740648379052</v>
      </c>
      <c r="AM197" s="44">
        <f>IFERROR(SUMIFS('Sales RAW DATA'!$G:$G,'Sales RAW DATA'!$I:$I,Incentive_Calc!$A197,'Sales RAW DATA'!$D:$D,"B5",'Sales RAW DATA'!$E:$E,Incentive_Calc!AM$5)/SUMIFS('Sales RAW DATA'!$F:$F,'Sales RAW DATA'!$I:$I,Incentive_Calc!$A197,'Sales RAW DATA'!$D:$D,"B5",'Sales RAW DATA'!$E:$E,Incentive_Calc!AM$5),"")</f>
        <v>1.1045178691840862</v>
      </c>
      <c r="AN197" s="44">
        <f>IFERROR(SUMIFS('Sales RAW DATA'!$G:$G,'Sales RAW DATA'!$I:$I,Incentive_Calc!$A197,'Sales RAW DATA'!$D:$D,"B5",'Sales RAW DATA'!$E:$E,Incentive_Calc!AN$5)/SUMIFS('Sales RAW DATA'!$F:$F,'Sales RAW DATA'!$I:$I,Incentive_Calc!$A197,'Sales RAW DATA'!$D:$D,"B5",'Sales RAW DATA'!$E:$E,Incentive_Calc!AN$5),"")</f>
        <v>1.1204634282523729</v>
      </c>
      <c r="AO197" s="44">
        <f>SUMIFS('Sales RAW DATA'!$G:$G,'Sales RAW DATA'!$I:$I,Incentive_Calc!$A197,'Sales RAW DATA'!$D:$D,"B5")/SUMIFS('Sales RAW DATA'!$F:$F,'Sales RAW DATA'!$I:$I,Incentive_Calc!$A197,'Sales RAW DATA'!$D:$D,"B5")</f>
        <v>0.93898028829012381</v>
      </c>
      <c r="AP197" s="42">
        <f>SUM(SUMIFS('Sales RAW DATA'!$F$2:$F$22804,'Sales RAW DATA'!$I$2:$I$22804,Incentive_Calc!$A197,'Sales RAW DATA'!$D$2:$D$22804,"B1"),SUMIFS('Sales RAW DATA'!$F$2:$F$22804,'Sales RAW DATA'!$I$2:$I$22804,Incentive_Calc!$A197,'Sales RAW DATA'!$D$2:$D$22804,"B2"),SUMIFS('Sales RAW DATA'!$F$2:$F$22804,'Sales RAW DATA'!$I$2:$I$22804,Incentive_Calc!$A197,'Sales RAW DATA'!$D$2:$D$22804,"B3"),SUMIFS('Sales RAW DATA'!$F$2:$F$22804,'Sales RAW DATA'!$I$2:$I$22804,Incentive_Calc!$A197,'Sales RAW DATA'!$D$2:$D$22804,"B4"),SUMIFS('Sales RAW DATA'!$F$2:$F$22804,'Sales RAW DATA'!$I$2:$I$22804,Incentive_Calc!$A197,'Sales RAW DATA'!$D$2:$D$22804,"B5"))</f>
        <v>702107</v>
      </c>
      <c r="AQ197" s="42">
        <f>SUM(SUMIFS('Sales RAW DATA'!$G$2:$G$22804,'Sales RAW DATA'!$I$2:$I$22804,Incentive_Calc!$A197,'Sales RAW DATA'!$D$2:$D$22804,"B1"),SUMIFS('Sales RAW DATA'!$G$2:$G$22804,'Sales RAW DATA'!$I$2:$I$22804,Incentive_Calc!$A197,'Sales RAW DATA'!$D$2:$D$22804,"B2"),SUMIFS('Sales RAW DATA'!$G$2:$G$22804,'Sales RAW DATA'!$I$2:$I$22804,Incentive_Calc!$A197,'Sales RAW DATA'!$D$2:$D$22804,"B3"),SUMIFS('Sales RAW DATA'!$G$2:$G$22804,'Sales RAW DATA'!$I$2:$I$22804,Incentive_Calc!$A197,'Sales RAW DATA'!$D$2:$D$22804,"B4"),SUMIFS('Sales RAW DATA'!$G$2:$G$22804,'Sales RAW DATA'!$I$2:$I$22804,Incentive_Calc!$A197,'Sales RAW DATA'!$D$2:$D$22804,"B5"))</f>
        <v>473789</v>
      </c>
      <c r="AR197" s="45">
        <f t="shared" si="46"/>
        <v>67.481024971977206</v>
      </c>
      <c r="AS197" s="45">
        <f t="shared" si="47"/>
        <v>67</v>
      </c>
      <c r="AT197" s="46">
        <v>1.19</v>
      </c>
      <c r="AU197" s="46">
        <v>1</v>
      </c>
      <c r="AV197" s="43" t="str">
        <f t="shared" si="33"/>
        <v>Yes</v>
      </c>
      <c r="AW197" s="43" t="str">
        <f t="shared" si="34"/>
        <v>Yes</v>
      </c>
      <c r="AX197" s="43" t="str">
        <f t="shared" si="35"/>
        <v>Yes</v>
      </c>
      <c r="AY197" s="43" t="str">
        <f t="shared" si="48"/>
        <v>Yes</v>
      </c>
    </row>
    <row r="198" spans="1:51" x14ac:dyDescent="0.35">
      <c r="A198" s="21" t="s">
        <v>1072</v>
      </c>
      <c r="B198" s="21" t="s">
        <v>598</v>
      </c>
      <c r="C198" s="21" t="str">
        <f>_xlfn.XLOOKUP($A198,'Employee List'!$E:$E,'Employee List'!$D:$D,0)</f>
        <v>SF</v>
      </c>
      <c r="D198" s="42" t="str" cm="1">
        <f t="array" ref="D198">IFERROR(IF($G198="Yes",INDEX('Payment Plan'!$D$6:$D$42,MATCH(1,(Incentive_Calc!$C198='Payment Plan'!$B$6:$B$42)*(Incentive_Calc!$U198='Payment Plan'!$C$6:$C$42),0)),""),"")</f>
        <v/>
      </c>
      <c r="E198" s="42" t="str" cm="1">
        <f t="array" ref="E198">IFERROR(IF($H198="Yes",INDEX('Payment Plan'!$D$6:$D$42,MATCH(1,(Incentive_Calc!$C198='Payment Plan'!$B$6:$B$42)*(Incentive_Calc!$AS198='Payment Plan'!$C$6:$C$42),0)),""),"")</f>
        <v/>
      </c>
      <c r="F198" s="42">
        <f t="shared" si="36"/>
        <v>0</v>
      </c>
      <c r="G198" s="43" t="str">
        <f t="shared" si="37"/>
        <v>No</v>
      </c>
      <c r="H198" s="21" t="str">
        <f t="shared" si="38"/>
        <v>No</v>
      </c>
      <c r="I198" s="42">
        <f>IFERROR(SUMIFS('Sales RAW DATA'!$F$2:$F$30000,'Sales RAW DATA'!$I$2:$I$30000,Incentive_Calc!$A198,'Sales RAW DATA'!$E$2:$E$30000,Incentive_Calc!I$5),"")</f>
        <v>1077308</v>
      </c>
      <c r="J198" s="42">
        <f>IFERROR(SUMIFS('Sales RAW DATA'!$F$2:$F$30000,'Sales RAW DATA'!$I$2:$I$30000,Incentive_Calc!$A198,'Sales RAW DATA'!$E$2:$E$30000,Incentive_Calc!J$5),"")</f>
        <v>1084839</v>
      </c>
      <c r="K198" s="42">
        <f>IFERROR(SUMIFS('Sales RAW DATA'!$F$2:$F$30000,'Sales RAW DATA'!$I$2:$I$30000,Incentive_Calc!$A198,'Sales RAW DATA'!$E$2:$E$30000,Incentive_Calc!K$5),"")</f>
        <v>1093511</v>
      </c>
      <c r="L198" s="42">
        <f t="shared" si="39"/>
        <v>3255658</v>
      </c>
      <c r="M198" s="42">
        <f>IFERROR(SUMIFS('Sales RAW DATA'!$G$2:$G$30000,'Sales RAW DATA'!$I$2:$I$30000,Incentive_Calc!$A198,'Sales RAW DATA'!$E$2:$E$30000,Incentive_Calc!M$5),"")</f>
        <v>903200</v>
      </c>
      <c r="N198" s="42">
        <f>IFERROR(SUMIFS('Sales RAW DATA'!$G$2:$G$30000,'Sales RAW DATA'!$I$2:$I$30000,Incentive_Calc!$A198,'Sales RAW DATA'!$E$2:$E$30000,Incentive_Calc!N$5),"")</f>
        <v>1077884</v>
      </c>
      <c r="O198" s="42">
        <f>IFERROR(SUMIFS('Sales RAW DATA'!$G$2:$G$30000,'Sales RAW DATA'!$I$2:$I$30000,Incentive_Calc!$A198,'Sales RAW DATA'!$E$2:$E$30000,Incentive_Calc!O$5),"")</f>
        <v>711229</v>
      </c>
      <c r="P198" s="42">
        <f t="shared" si="40"/>
        <v>2692313</v>
      </c>
      <c r="Q198" s="44">
        <f t="shared" si="41"/>
        <v>0.8383860511571436</v>
      </c>
      <c r="R198" s="44">
        <f t="shared" si="42"/>
        <v>0.99358891042818331</v>
      </c>
      <c r="S198" s="44">
        <f t="shared" si="43"/>
        <v>0.65040863786463965</v>
      </c>
      <c r="T198" s="45">
        <f t="shared" si="44"/>
        <v>82.696431873372447</v>
      </c>
      <c r="U198" s="45">
        <f t="shared" si="45"/>
        <v>82</v>
      </c>
      <c r="V198" s="44">
        <f>IFERROR(SUMIFS('Sales RAW DATA'!$G:$G,'Sales RAW DATA'!$I:$I,Incentive_Calc!$A198,'Sales RAW DATA'!$D:$D,"B1",'Sales RAW DATA'!$E:$E,Incentive_Calc!V$5)/SUMIFS('Sales RAW DATA'!$F:$F,'Sales RAW DATA'!$I:$I,Incentive_Calc!$A198,'Sales RAW DATA'!$D:$D,"B1",'Sales RAW DATA'!$E:$E,Incentive_Calc!V$5),"")</f>
        <v>0.83418737723118963</v>
      </c>
      <c r="W198" s="44">
        <f>IFERROR(SUMIFS('Sales RAW DATA'!$G:$G,'Sales RAW DATA'!$I:$I,Incentive_Calc!$A198,'Sales RAW DATA'!$D:$D,"B1",'Sales RAW DATA'!$E:$E,Incentive_Calc!W$5)/SUMIFS('Sales RAW DATA'!$F:$F,'Sales RAW DATA'!$I:$I,Incentive_Calc!$A198,'Sales RAW DATA'!$D:$D,"B1",'Sales RAW DATA'!$E:$E,Incentive_Calc!W$5),"")</f>
        <v>0.80776688393492901</v>
      </c>
      <c r="X198" s="44">
        <f>IFERROR(SUMIFS('Sales RAW DATA'!$G:$G,'Sales RAW DATA'!$I:$I,Incentive_Calc!$A198,'Sales RAW DATA'!$D:$D,"B1",'Sales RAW DATA'!$E:$E,Incentive_Calc!X$5)/SUMIFS('Sales RAW DATA'!$F:$F,'Sales RAW DATA'!$I:$I,Incentive_Calc!$A198,'Sales RAW DATA'!$D:$D,"B1",'Sales RAW DATA'!$E:$E,Incentive_Calc!X$5),"")</f>
        <v>0.66332662973808931</v>
      </c>
      <c r="Y198" s="44">
        <f>SUMIFS('Sales RAW DATA'!$G:$G,'Sales RAW DATA'!$I:$I,Incentive_Calc!$A198,'Sales RAW DATA'!$D:$D,"B1")/SUMIFS('Sales RAW DATA'!$F:$F,'Sales RAW DATA'!$I:$I,Incentive_Calc!$A198,'Sales RAW DATA'!$D:$D,"B1")</f>
        <v>0.77144370448838084</v>
      </c>
      <c r="Z198" s="44">
        <f>IFERROR(SUMIFS('Sales RAW DATA'!$G:$G,'Sales RAW DATA'!$I:$I,Incentive_Calc!$A198,'Sales RAW DATA'!$D:$D,"B2",'Sales RAW DATA'!$E:$E,Incentive_Calc!Z$5)/SUMIFS('Sales RAW DATA'!$F:$F,'Sales RAW DATA'!$I:$I,Incentive_Calc!$A198,'Sales RAW DATA'!$D:$D,"B2",'Sales RAW DATA'!$E:$E,Incentive_Calc!Z$5),"")</f>
        <v>1.0866065232477446</v>
      </c>
      <c r="AA198" s="44">
        <f>IFERROR(SUMIFS('Sales RAW DATA'!$G:$G,'Sales RAW DATA'!$I:$I,Incentive_Calc!$A198,'Sales RAW DATA'!$D:$D,"B2",'Sales RAW DATA'!$E:$E,Incentive_Calc!AA$5)/SUMIFS('Sales RAW DATA'!$F:$F,'Sales RAW DATA'!$I:$I,Incentive_Calc!$A198,'Sales RAW DATA'!$D:$D,"B2",'Sales RAW DATA'!$E:$E,Incentive_Calc!AA$5),"")</f>
        <v>1.1927444521497919</v>
      </c>
      <c r="AB198" s="44">
        <f>IFERROR(SUMIFS('Sales RAW DATA'!$G:$G,'Sales RAW DATA'!$I:$I,Incentive_Calc!$A198,'Sales RAW DATA'!$D:$D,"B2",'Sales RAW DATA'!$E:$E,Incentive_Calc!AB$5)/SUMIFS('Sales RAW DATA'!$F:$F,'Sales RAW DATA'!$I:$I,Incentive_Calc!$A198,'Sales RAW DATA'!$D:$D,"B2",'Sales RAW DATA'!$E:$E,Incentive_Calc!AB$5),"")</f>
        <v>0.86009716093951949</v>
      </c>
      <c r="AC198" s="44">
        <f>SUMIFS('Sales RAW DATA'!$G:$G,'Sales RAW DATA'!$I:$I,Incentive_Calc!$A198,'Sales RAW DATA'!$D:$D,"B2")/SUMIFS('Sales RAW DATA'!$F:$F,'Sales RAW DATA'!$I:$I,Incentive_Calc!$A198,'Sales RAW DATA'!$D:$D,"B2")</f>
        <v>1.0473750074489006</v>
      </c>
      <c r="AD198" s="44">
        <f>IFERROR(SUMIFS('Sales RAW DATA'!$G:$G,'Sales RAW DATA'!$I:$I,Incentive_Calc!$A198,'Sales RAW DATA'!$D:$D,"B3",'Sales RAW DATA'!$E:$E,Incentive_Calc!AD$5)/SUMIFS('Sales RAW DATA'!$F:$F,'Sales RAW DATA'!$I:$I,Incentive_Calc!$A198,'Sales RAW DATA'!$D:$D,"B3",'Sales RAW DATA'!$E:$E,Incentive_Calc!AD$5),"")</f>
        <v>0.90735925310943322</v>
      </c>
      <c r="AE198" s="44">
        <f>IFERROR(SUMIFS('Sales RAW DATA'!$G:$G,'Sales RAW DATA'!$I:$I,Incentive_Calc!$A198,'Sales RAW DATA'!$D:$D,"B3",'Sales RAW DATA'!$E:$E,Incentive_Calc!AE$5)/SUMIFS('Sales RAW DATA'!$F:$F,'Sales RAW DATA'!$I:$I,Incentive_Calc!$A198,'Sales RAW DATA'!$D:$D,"B3",'Sales RAW DATA'!$E:$E,Incentive_Calc!AE$5),"")</f>
        <v>0.62770899011589831</v>
      </c>
      <c r="AF198" s="44">
        <f>IFERROR(SUMIFS('Sales RAW DATA'!$G:$G,'Sales RAW DATA'!$I:$I,Incentive_Calc!$A198,'Sales RAW DATA'!$D:$D,"B3",'Sales RAW DATA'!$E:$E,Incentive_Calc!AF$5)/SUMIFS('Sales RAW DATA'!$F:$F,'Sales RAW DATA'!$I:$I,Incentive_Calc!$A198,'Sales RAW DATA'!$D:$D,"B3",'Sales RAW DATA'!$E:$E,Incentive_Calc!AF$5),"")</f>
        <v>0.69824980003524806</v>
      </c>
      <c r="AG198" s="44">
        <f>SUMIFS('Sales RAW DATA'!$G:$G,'Sales RAW DATA'!$I:$I,Incentive_Calc!$A198,'Sales RAW DATA'!$D:$D,"B3")/SUMIFS('Sales RAW DATA'!$F:$F,'Sales RAW DATA'!$I:$I,Incentive_Calc!$A198,'Sales RAW DATA'!$D:$D,"B3")</f>
        <v>0.7411370546388405</v>
      </c>
      <c r="AH198" s="44">
        <f>IFERROR(SUMIFS('Sales RAW DATA'!$G:$G,'Sales RAW DATA'!$I:$I,Incentive_Calc!$A198,'Sales RAW DATA'!$D:$D,"B4",'Sales RAW DATA'!$E:$E,Incentive_Calc!AH$5)/SUMIFS('Sales RAW DATA'!$F:$F,'Sales RAW DATA'!$I:$I,Incentive_Calc!$A198,'Sales RAW DATA'!$D:$D,"B4",'Sales RAW DATA'!$E:$E,Incentive_Calc!AH$5),"")</f>
        <v>0.91490816280023701</v>
      </c>
      <c r="AI198" s="44">
        <f>IFERROR(SUMIFS('Sales RAW DATA'!$G:$G,'Sales RAW DATA'!$I:$I,Incentive_Calc!$A198,'Sales RAW DATA'!$D:$D,"B4",'Sales RAW DATA'!$E:$E,Incentive_Calc!AI$5)/SUMIFS('Sales RAW DATA'!$F:$F,'Sales RAW DATA'!$I:$I,Incentive_Calc!$A198,'Sales RAW DATA'!$D:$D,"B4",'Sales RAW DATA'!$E:$E,Incentive_Calc!AI$5),"")</f>
        <v>0.79793490190511029</v>
      </c>
      <c r="AJ198" s="44">
        <f>IFERROR(SUMIFS('Sales RAW DATA'!$G:$G,'Sales RAW DATA'!$I:$I,Incentive_Calc!$A198,'Sales RAW DATA'!$D:$D,"B4",'Sales RAW DATA'!$E:$E,Incentive_Calc!AJ$5)/SUMIFS('Sales RAW DATA'!$F:$F,'Sales RAW DATA'!$I:$I,Incentive_Calc!$A198,'Sales RAW DATA'!$D:$D,"B4",'Sales RAW DATA'!$E:$E,Incentive_Calc!AJ$5),"")</f>
        <v>0.83345966200851918</v>
      </c>
      <c r="AK198" s="44">
        <f>SUMIFS('Sales RAW DATA'!$G:$G,'Sales RAW DATA'!$I:$I,Incentive_Calc!$A198,'Sales RAW DATA'!$D:$D,"B4")/SUMIFS('Sales RAW DATA'!$F:$F,'Sales RAW DATA'!$I:$I,Incentive_Calc!$A198,'Sales RAW DATA'!$D:$D,"B4")</f>
        <v>0.84772778470684551</v>
      </c>
      <c r="AL198" s="44">
        <f>IFERROR(SUMIFS('Sales RAW DATA'!$G:$G,'Sales RAW DATA'!$I:$I,Incentive_Calc!$A198,'Sales RAW DATA'!$D:$D,"B5",'Sales RAW DATA'!$E:$E,Incentive_Calc!AL$5)/SUMIFS('Sales RAW DATA'!$F:$F,'Sales RAW DATA'!$I:$I,Incentive_Calc!$A198,'Sales RAW DATA'!$D:$D,"B5",'Sales RAW DATA'!$E:$E,Incentive_Calc!AL$5),"")</f>
        <v>0.92375580369133958</v>
      </c>
      <c r="AM198" s="44">
        <f>IFERROR(SUMIFS('Sales RAW DATA'!$G:$G,'Sales RAW DATA'!$I:$I,Incentive_Calc!$A198,'Sales RAW DATA'!$D:$D,"B5",'Sales RAW DATA'!$E:$E,Incentive_Calc!AM$5)/SUMIFS('Sales RAW DATA'!$F:$F,'Sales RAW DATA'!$I:$I,Incentive_Calc!$A198,'Sales RAW DATA'!$D:$D,"B5",'Sales RAW DATA'!$E:$E,Incentive_Calc!AM$5),"")</f>
        <v>0.99830823887667064</v>
      </c>
      <c r="AN198" s="44">
        <f>IFERROR(SUMIFS('Sales RAW DATA'!$G:$G,'Sales RAW DATA'!$I:$I,Incentive_Calc!$A198,'Sales RAW DATA'!$D:$D,"B5",'Sales RAW DATA'!$E:$E,Incentive_Calc!AN$5)/SUMIFS('Sales RAW DATA'!$F:$F,'Sales RAW DATA'!$I:$I,Incentive_Calc!$A198,'Sales RAW DATA'!$D:$D,"B5",'Sales RAW DATA'!$E:$E,Incentive_Calc!AN$5),"")</f>
        <v>0.74559757505773672</v>
      </c>
      <c r="AO198" s="44">
        <f>SUMIFS('Sales RAW DATA'!$G:$G,'Sales RAW DATA'!$I:$I,Incentive_Calc!$A198,'Sales RAW DATA'!$D:$D,"B5")/SUMIFS('Sales RAW DATA'!$F:$F,'Sales RAW DATA'!$I:$I,Incentive_Calc!$A198,'Sales RAW DATA'!$D:$D,"B5")</f>
        <v>0.88275185036878201</v>
      </c>
      <c r="AP198" s="42">
        <f>SUM(SUMIFS('Sales RAW DATA'!$F$2:$F$22804,'Sales RAW DATA'!$I$2:$I$22804,Incentive_Calc!$A198,'Sales RAW DATA'!$D$2:$D$22804,"B1"),SUMIFS('Sales RAW DATA'!$F$2:$F$22804,'Sales RAW DATA'!$I$2:$I$22804,Incentive_Calc!$A198,'Sales RAW DATA'!$D$2:$D$22804,"B2"),SUMIFS('Sales RAW DATA'!$F$2:$F$22804,'Sales RAW DATA'!$I$2:$I$22804,Incentive_Calc!$A198,'Sales RAW DATA'!$D$2:$D$22804,"B3"),SUMIFS('Sales RAW DATA'!$F$2:$F$22804,'Sales RAW DATA'!$I$2:$I$22804,Incentive_Calc!$A198,'Sales RAW DATA'!$D$2:$D$22804,"B4"),SUMIFS('Sales RAW DATA'!$F$2:$F$22804,'Sales RAW DATA'!$I$2:$I$22804,Incentive_Calc!$A198,'Sales RAW DATA'!$D$2:$D$22804,"B5"))</f>
        <v>1163798</v>
      </c>
      <c r="AQ198" s="42">
        <f>SUM(SUMIFS('Sales RAW DATA'!$G$2:$G$22804,'Sales RAW DATA'!$I$2:$I$22804,Incentive_Calc!$A198,'Sales RAW DATA'!$D$2:$D$22804,"B1"),SUMIFS('Sales RAW DATA'!$G$2:$G$22804,'Sales RAW DATA'!$I$2:$I$22804,Incentive_Calc!$A198,'Sales RAW DATA'!$D$2:$D$22804,"B2"),SUMIFS('Sales RAW DATA'!$G$2:$G$22804,'Sales RAW DATA'!$I$2:$I$22804,Incentive_Calc!$A198,'Sales RAW DATA'!$D$2:$D$22804,"B3"),SUMIFS('Sales RAW DATA'!$G$2:$G$22804,'Sales RAW DATA'!$I$2:$I$22804,Incentive_Calc!$A198,'Sales RAW DATA'!$D$2:$D$22804,"B4"),SUMIFS('Sales RAW DATA'!$G$2:$G$22804,'Sales RAW DATA'!$I$2:$I$22804,Incentive_Calc!$A198,'Sales RAW DATA'!$D$2:$D$22804,"B5"))</f>
        <v>960435</v>
      </c>
      <c r="AR198" s="45">
        <f t="shared" si="46"/>
        <v>82.525919446501888</v>
      </c>
      <c r="AS198" s="45">
        <f t="shared" si="47"/>
        <v>82</v>
      </c>
      <c r="AT198" s="46">
        <v>1.03</v>
      </c>
      <c r="AU198" s="46">
        <v>0.81</v>
      </c>
      <c r="AV198" s="43" t="str">
        <f t="shared" ref="AV198:AV261" si="49">IF((IF(AND(Q198&gt;=0.795,Q198&lt;0.8),ROUND(Q198,1),Q198))&gt;=0.8,"Yes","No")</f>
        <v>Yes</v>
      </c>
      <c r="AW198" s="43" t="str">
        <f t="shared" ref="AW198:AW261" si="50">IF((IF(AND(R198&gt;=0.795,R198&lt;0.8),ROUND(R198,1),R198))&gt;=0.8,"Yes","No")</f>
        <v>Yes</v>
      </c>
      <c r="AX198" s="43" t="str">
        <f t="shared" ref="AX198:AX261" si="51">IF((IF(AND(S198&gt;=0.795,S198&lt;0.8),ROUND(S198,1),S198))&gt;=0.8,"Yes","No")</f>
        <v>No</v>
      </c>
      <c r="AY198" s="43" t="str">
        <f t="shared" si="48"/>
        <v>Yes</v>
      </c>
    </row>
    <row r="199" spans="1:51" x14ac:dyDescent="0.35">
      <c r="A199" s="21" t="s">
        <v>1073</v>
      </c>
      <c r="B199" s="21" t="s">
        <v>599</v>
      </c>
      <c r="C199" s="21" t="str">
        <f>_xlfn.XLOOKUP($A199,'Employee List'!$E:$E,'Employee List'!$D:$D,0)</f>
        <v>SF</v>
      </c>
      <c r="D199" s="42" cm="1">
        <f t="array" ref="D199">IFERROR(IF($G199="Yes",INDEX('Payment Plan'!$D$6:$D$42,MATCH(1,(Incentive_Calc!$C199='Payment Plan'!$B$6:$B$42)*(Incentive_Calc!$U199='Payment Plan'!$C$6:$C$42),0)),""),"")</f>
        <v>28940.625</v>
      </c>
      <c r="E199" s="42" t="str" cm="1">
        <f t="array" ref="E199">IFERROR(IF($H199="Yes",INDEX('Payment Plan'!$D$6:$D$42,MATCH(1,(Incentive_Calc!$C199='Payment Plan'!$B$6:$B$42)*(Incentive_Calc!$AS199='Payment Plan'!$C$6:$C$42),0)),""),"")</f>
        <v/>
      </c>
      <c r="F199" s="42">
        <f t="shared" ref="F199:F262" si="52">SUM(D199:E199)</f>
        <v>28940.625</v>
      </c>
      <c r="G199" s="43" t="str">
        <f t="shared" ref="G199:G262" si="53">IF(AND(AV199="Yes",AW199="Yes",AX199="Yes",AY199="Yes",AT199&gt;=1,AU199&gt;=0.9),"Yes","No")</f>
        <v>Yes</v>
      </c>
      <c r="H199" s="21" t="str">
        <f t="shared" ref="H199:H262" si="54">IF(AND(Q199&gt;=0.795,R199&gt;=0.795,S199&gt;=0.795,V199&gt;=0.795,W199&gt;=0.795,X199&gt;=0.795,Z199&gt;=0.795,AA199&gt;=0.795,AB199&gt;=0.795,AD199&gt;=0.795,AE199&gt;=0.795,AF199&gt;=0.795,AH199&gt;=0.795,AI199&gt;=0.795,AJ199&gt;=0.795,AL199&gt;=0.795,AM199&gt;=0.795,AN199&gt;=0.795,AR199&gt;=0.995,AT199&gt;=1,AU199&gt;=0.9)=TRUE,"Yes","No")</f>
        <v>No</v>
      </c>
      <c r="I199" s="42">
        <f>IFERROR(SUMIFS('Sales RAW DATA'!$F$2:$F$30000,'Sales RAW DATA'!$I$2:$I$30000,Incentive_Calc!$A199,'Sales RAW DATA'!$E$2:$E$30000,Incentive_Calc!I$5),"")</f>
        <v>560879</v>
      </c>
      <c r="J199" s="42">
        <f>IFERROR(SUMIFS('Sales RAW DATA'!$F$2:$F$30000,'Sales RAW DATA'!$I$2:$I$30000,Incentive_Calc!$A199,'Sales RAW DATA'!$E$2:$E$30000,Incentive_Calc!J$5),"")</f>
        <v>558698</v>
      </c>
      <c r="K199" s="42">
        <f>IFERROR(SUMIFS('Sales RAW DATA'!$F$2:$F$30000,'Sales RAW DATA'!$I$2:$I$30000,Incentive_Calc!$A199,'Sales RAW DATA'!$E$2:$E$30000,Incentive_Calc!K$5),"")</f>
        <v>575365</v>
      </c>
      <c r="L199" s="42">
        <f t="shared" ref="L199:L262" si="55">SUM($I199:$K199)</f>
        <v>1694942</v>
      </c>
      <c r="M199" s="42">
        <f>IFERROR(SUMIFS('Sales RAW DATA'!$G$2:$G$30000,'Sales RAW DATA'!$I$2:$I$30000,Incentive_Calc!$A199,'Sales RAW DATA'!$E$2:$E$30000,Incentive_Calc!M$5),"")</f>
        <v>594397</v>
      </c>
      <c r="N199" s="42">
        <f>IFERROR(SUMIFS('Sales RAW DATA'!$G$2:$G$30000,'Sales RAW DATA'!$I$2:$I$30000,Incentive_Calc!$A199,'Sales RAW DATA'!$E$2:$E$30000,Incentive_Calc!N$5),"")</f>
        <v>573137</v>
      </c>
      <c r="O199" s="42">
        <f>IFERROR(SUMIFS('Sales RAW DATA'!$G$2:$G$30000,'Sales RAW DATA'!$I$2:$I$30000,Incentive_Calc!$A199,'Sales RAW DATA'!$E$2:$E$30000,Incentive_Calc!O$5),"")</f>
        <v>593284</v>
      </c>
      <c r="P199" s="42">
        <f t="shared" ref="P199:P262" si="56">SUM($M199:$O199)</f>
        <v>1760818</v>
      </c>
      <c r="Q199" s="44">
        <f t="shared" ref="Q199:Q262" si="57">IFERROR(M199/I199,"")</f>
        <v>1.0597597699325523</v>
      </c>
      <c r="R199" s="44">
        <f t="shared" ref="R199:R262" si="58">IFERROR(N199/J199,"")</f>
        <v>1.0258440159084157</v>
      </c>
      <c r="S199" s="44">
        <f t="shared" ref="S199:S262" si="59">IFERROR(O199/K199,"")</f>
        <v>1.0311437087761681</v>
      </c>
      <c r="T199" s="45">
        <f t="shared" ref="T199:T262" si="60">IFERROR(IF(AND($P199/$L199&gt;=0.995,$P199/$L199&lt;1),1,$P199/$L199)*100,"")</f>
        <v>103.88662266909428</v>
      </c>
      <c r="U199" s="45">
        <f t="shared" ref="U199:U262" si="61">IF(AND($C199="SF", INT($T199)&gt;120), 120, IF(AND($C199="DM", INT($T199)&gt;115), 115, INT($T199)))</f>
        <v>103</v>
      </c>
      <c r="V199" s="44">
        <f>IFERROR(SUMIFS('Sales RAW DATA'!$G:$G,'Sales RAW DATA'!$I:$I,Incentive_Calc!$A199,'Sales RAW DATA'!$D:$D,"B1",'Sales RAW DATA'!$E:$E,Incentive_Calc!V$5)/SUMIFS('Sales RAW DATA'!$F:$F,'Sales RAW DATA'!$I:$I,Incentive_Calc!$A199,'Sales RAW DATA'!$D:$D,"B1",'Sales RAW DATA'!$E:$E,Incentive_Calc!V$5),"")</f>
        <v>1.2967252902501314</v>
      </c>
      <c r="W199" s="44">
        <f>IFERROR(SUMIFS('Sales RAW DATA'!$G:$G,'Sales RAW DATA'!$I:$I,Incentive_Calc!$A199,'Sales RAW DATA'!$D:$D,"B1",'Sales RAW DATA'!$E:$E,Incentive_Calc!W$5)/SUMIFS('Sales RAW DATA'!$F:$F,'Sales RAW DATA'!$I:$I,Incentive_Calc!$A199,'Sales RAW DATA'!$D:$D,"B1",'Sales RAW DATA'!$E:$E,Incentive_Calc!W$5),"")</f>
        <v>1.4344156827126855</v>
      </c>
      <c r="X199" s="44">
        <f>IFERROR(SUMIFS('Sales RAW DATA'!$G:$G,'Sales RAW DATA'!$I:$I,Incentive_Calc!$A199,'Sales RAW DATA'!$D:$D,"B1",'Sales RAW DATA'!$E:$E,Incentive_Calc!X$5)/SUMIFS('Sales RAW DATA'!$F:$F,'Sales RAW DATA'!$I:$I,Incentive_Calc!$A199,'Sales RAW DATA'!$D:$D,"B1",'Sales RAW DATA'!$E:$E,Incentive_Calc!X$5),"")</f>
        <v>1.3962033978993722</v>
      </c>
      <c r="Y199" s="44">
        <f>SUMIFS('Sales RAW DATA'!$G:$G,'Sales RAW DATA'!$I:$I,Incentive_Calc!$A199,'Sales RAW DATA'!$D:$D,"B1")/SUMIFS('Sales RAW DATA'!$F:$F,'Sales RAW DATA'!$I:$I,Incentive_Calc!$A199,'Sales RAW DATA'!$D:$D,"B1")</f>
        <v>1.3742889144804304</v>
      </c>
      <c r="Z199" s="44">
        <f>IFERROR(SUMIFS('Sales RAW DATA'!$G:$G,'Sales RAW DATA'!$I:$I,Incentive_Calc!$A199,'Sales RAW DATA'!$D:$D,"B2",'Sales RAW DATA'!$E:$E,Incentive_Calc!Z$5)/SUMIFS('Sales RAW DATA'!$F:$F,'Sales RAW DATA'!$I:$I,Incentive_Calc!$A199,'Sales RAW DATA'!$D:$D,"B2",'Sales RAW DATA'!$E:$E,Incentive_Calc!Z$5),"")</f>
        <v>0.84736502259971191</v>
      </c>
      <c r="AA199" s="44">
        <f>IFERROR(SUMIFS('Sales RAW DATA'!$G:$G,'Sales RAW DATA'!$I:$I,Incentive_Calc!$A199,'Sales RAW DATA'!$D:$D,"B2",'Sales RAW DATA'!$E:$E,Incentive_Calc!AA$5)/SUMIFS('Sales RAW DATA'!$F:$F,'Sales RAW DATA'!$I:$I,Incentive_Calc!$A199,'Sales RAW DATA'!$D:$D,"B2",'Sales RAW DATA'!$E:$E,Incentive_Calc!AA$5),"")</f>
        <v>0.81978735708883843</v>
      </c>
      <c r="AB199" s="44">
        <f>IFERROR(SUMIFS('Sales RAW DATA'!$G:$G,'Sales RAW DATA'!$I:$I,Incentive_Calc!$A199,'Sales RAW DATA'!$D:$D,"B2",'Sales RAW DATA'!$E:$E,Incentive_Calc!AB$5)/SUMIFS('Sales RAW DATA'!$F:$F,'Sales RAW DATA'!$I:$I,Incentive_Calc!$A199,'Sales RAW DATA'!$D:$D,"B2",'Sales RAW DATA'!$E:$E,Incentive_Calc!AB$5),"")</f>
        <v>0.79128214317713463</v>
      </c>
      <c r="AC199" s="44">
        <f>SUMIFS('Sales RAW DATA'!$G:$G,'Sales RAW DATA'!$I:$I,Incentive_Calc!$A199,'Sales RAW DATA'!$D:$D,"B2")/SUMIFS('Sales RAW DATA'!$F:$F,'Sales RAW DATA'!$I:$I,Incentive_Calc!$A199,'Sales RAW DATA'!$D:$D,"B2")</f>
        <v>0.81853882403671419</v>
      </c>
      <c r="AD199" s="44">
        <f>IFERROR(SUMIFS('Sales RAW DATA'!$G:$G,'Sales RAW DATA'!$I:$I,Incentive_Calc!$A199,'Sales RAW DATA'!$D:$D,"B3",'Sales RAW DATA'!$E:$E,Incentive_Calc!AD$5)/SUMIFS('Sales RAW DATA'!$F:$F,'Sales RAW DATA'!$I:$I,Incentive_Calc!$A199,'Sales RAW DATA'!$D:$D,"B3",'Sales RAW DATA'!$E:$E,Incentive_Calc!AD$5),"")</f>
        <v>1.3669355357441499</v>
      </c>
      <c r="AE199" s="44">
        <f>IFERROR(SUMIFS('Sales RAW DATA'!$G:$G,'Sales RAW DATA'!$I:$I,Incentive_Calc!$A199,'Sales RAW DATA'!$D:$D,"B3",'Sales RAW DATA'!$E:$E,Incentive_Calc!AE$5)/SUMIFS('Sales RAW DATA'!$F:$F,'Sales RAW DATA'!$I:$I,Incentive_Calc!$A199,'Sales RAW DATA'!$D:$D,"B3",'Sales RAW DATA'!$E:$E,Incentive_Calc!AE$5),"")</f>
        <v>1.4879568573966793</v>
      </c>
      <c r="AF199" s="44">
        <f>IFERROR(SUMIFS('Sales RAW DATA'!$G:$G,'Sales RAW DATA'!$I:$I,Incentive_Calc!$A199,'Sales RAW DATA'!$D:$D,"B3",'Sales RAW DATA'!$E:$E,Incentive_Calc!AF$5)/SUMIFS('Sales RAW DATA'!$F:$F,'Sales RAW DATA'!$I:$I,Incentive_Calc!$A199,'Sales RAW DATA'!$D:$D,"B3",'Sales RAW DATA'!$E:$E,Incentive_Calc!AF$5),"")</f>
        <v>1.2094585708022798</v>
      </c>
      <c r="AG199" s="44">
        <f>SUMIFS('Sales RAW DATA'!$G:$G,'Sales RAW DATA'!$I:$I,Incentive_Calc!$A199,'Sales RAW DATA'!$D:$D,"B3")/SUMIFS('Sales RAW DATA'!$F:$F,'Sales RAW DATA'!$I:$I,Incentive_Calc!$A199,'Sales RAW DATA'!$D:$D,"B3")</f>
        <v>1.3480678521780356</v>
      </c>
      <c r="AH199" s="44">
        <f>IFERROR(SUMIFS('Sales RAW DATA'!$G:$G,'Sales RAW DATA'!$I:$I,Incentive_Calc!$A199,'Sales RAW DATA'!$D:$D,"B4",'Sales RAW DATA'!$E:$E,Incentive_Calc!AH$5)/SUMIFS('Sales RAW DATA'!$F:$F,'Sales RAW DATA'!$I:$I,Incentive_Calc!$A199,'Sales RAW DATA'!$D:$D,"B4",'Sales RAW DATA'!$E:$E,Incentive_Calc!AH$5),"")</f>
        <v>0.76702237148583496</v>
      </c>
      <c r="AI199" s="44">
        <f>IFERROR(SUMIFS('Sales RAW DATA'!$G:$G,'Sales RAW DATA'!$I:$I,Incentive_Calc!$A199,'Sales RAW DATA'!$D:$D,"B4",'Sales RAW DATA'!$E:$E,Incentive_Calc!AI$5)/SUMIFS('Sales RAW DATA'!$F:$F,'Sales RAW DATA'!$I:$I,Incentive_Calc!$A199,'Sales RAW DATA'!$D:$D,"B4",'Sales RAW DATA'!$E:$E,Incentive_Calc!AI$5),"")</f>
        <v>0.71323645803653402</v>
      </c>
      <c r="AJ199" s="44">
        <f>IFERROR(SUMIFS('Sales RAW DATA'!$G:$G,'Sales RAW DATA'!$I:$I,Incentive_Calc!$A199,'Sales RAW DATA'!$D:$D,"B4",'Sales RAW DATA'!$E:$E,Incentive_Calc!AJ$5)/SUMIFS('Sales RAW DATA'!$F:$F,'Sales RAW DATA'!$I:$I,Incentive_Calc!$A199,'Sales RAW DATA'!$D:$D,"B4",'Sales RAW DATA'!$E:$E,Incentive_Calc!AJ$5),"")</f>
        <v>0.7998187298871644</v>
      </c>
      <c r="AK199" s="44">
        <f>SUMIFS('Sales RAW DATA'!$G:$G,'Sales RAW DATA'!$I:$I,Incentive_Calc!$A199,'Sales RAW DATA'!$D:$D,"B4")/SUMIFS('Sales RAW DATA'!$F:$F,'Sales RAW DATA'!$I:$I,Incentive_Calc!$A199,'Sales RAW DATA'!$D:$D,"B4")</f>
        <v>0.76044478409321958</v>
      </c>
      <c r="AL199" s="44">
        <f>IFERROR(SUMIFS('Sales RAW DATA'!$G:$G,'Sales RAW DATA'!$I:$I,Incentive_Calc!$A199,'Sales RAW DATA'!$D:$D,"B5",'Sales RAW DATA'!$E:$E,Incentive_Calc!AL$5)/SUMIFS('Sales RAW DATA'!$F:$F,'Sales RAW DATA'!$I:$I,Incentive_Calc!$A199,'Sales RAW DATA'!$D:$D,"B5",'Sales RAW DATA'!$E:$E,Incentive_Calc!AL$5),"")</f>
        <v>0.74793070259865257</v>
      </c>
      <c r="AM199" s="44">
        <f>IFERROR(SUMIFS('Sales RAW DATA'!$G:$G,'Sales RAW DATA'!$I:$I,Incentive_Calc!$A199,'Sales RAW DATA'!$D:$D,"B5",'Sales RAW DATA'!$E:$E,Incentive_Calc!AM$5)/SUMIFS('Sales RAW DATA'!$F:$F,'Sales RAW DATA'!$I:$I,Incentive_Calc!$A199,'Sales RAW DATA'!$D:$D,"B5",'Sales RAW DATA'!$E:$E,Incentive_Calc!AM$5),"")</f>
        <v>0.72615689799460681</v>
      </c>
      <c r="AN199" s="44">
        <f>IFERROR(SUMIFS('Sales RAW DATA'!$G:$G,'Sales RAW DATA'!$I:$I,Incentive_Calc!$A199,'Sales RAW DATA'!$D:$D,"B5",'Sales RAW DATA'!$E:$E,Incentive_Calc!AN$5)/SUMIFS('Sales RAW DATA'!$F:$F,'Sales RAW DATA'!$I:$I,Incentive_Calc!$A199,'Sales RAW DATA'!$D:$D,"B5",'Sales RAW DATA'!$E:$E,Incentive_Calc!AN$5),"")</f>
        <v>0.74554200625038303</v>
      </c>
      <c r="AO199" s="44">
        <f>SUMIFS('Sales RAW DATA'!$G:$G,'Sales RAW DATA'!$I:$I,Incentive_Calc!$A199,'Sales RAW DATA'!$D:$D,"B5")/SUMIFS('Sales RAW DATA'!$F:$F,'Sales RAW DATA'!$I:$I,Incentive_Calc!$A199,'Sales RAW DATA'!$D:$D,"B5")</f>
        <v>0.73980701772647317</v>
      </c>
      <c r="AP199" s="42">
        <f>SUM(SUMIFS('Sales RAW DATA'!$F$2:$F$22804,'Sales RAW DATA'!$I$2:$I$22804,Incentive_Calc!$A199,'Sales RAW DATA'!$D$2:$D$22804,"B1"),SUMIFS('Sales RAW DATA'!$F$2:$F$22804,'Sales RAW DATA'!$I$2:$I$22804,Incentive_Calc!$A199,'Sales RAW DATA'!$D$2:$D$22804,"B2"),SUMIFS('Sales RAW DATA'!$F$2:$F$22804,'Sales RAW DATA'!$I$2:$I$22804,Incentive_Calc!$A199,'Sales RAW DATA'!$D$2:$D$22804,"B3"),SUMIFS('Sales RAW DATA'!$F$2:$F$22804,'Sales RAW DATA'!$I$2:$I$22804,Incentive_Calc!$A199,'Sales RAW DATA'!$D$2:$D$22804,"B4"),SUMIFS('Sales RAW DATA'!$F$2:$F$22804,'Sales RAW DATA'!$I$2:$I$22804,Incentive_Calc!$A199,'Sales RAW DATA'!$D$2:$D$22804,"B5"))</f>
        <v>1012106</v>
      </c>
      <c r="AQ199" s="42">
        <f>SUM(SUMIFS('Sales RAW DATA'!$G$2:$G$22804,'Sales RAW DATA'!$I$2:$I$22804,Incentive_Calc!$A199,'Sales RAW DATA'!$D$2:$D$22804,"B1"),SUMIFS('Sales RAW DATA'!$G$2:$G$22804,'Sales RAW DATA'!$I$2:$I$22804,Incentive_Calc!$A199,'Sales RAW DATA'!$D$2:$D$22804,"B2"),SUMIFS('Sales RAW DATA'!$G$2:$G$22804,'Sales RAW DATA'!$I$2:$I$22804,Incentive_Calc!$A199,'Sales RAW DATA'!$D$2:$D$22804,"B3"),SUMIFS('Sales RAW DATA'!$G$2:$G$22804,'Sales RAW DATA'!$I$2:$I$22804,Incentive_Calc!$A199,'Sales RAW DATA'!$D$2:$D$22804,"B4"),SUMIFS('Sales RAW DATA'!$G$2:$G$22804,'Sales RAW DATA'!$I$2:$I$22804,Incentive_Calc!$A199,'Sales RAW DATA'!$D$2:$D$22804,"B5"))</f>
        <v>1112251</v>
      </c>
      <c r="AR199" s="45">
        <f t="shared" ref="AR199:AR262" si="62">IFERROR(IF(AND($AQ199/$AP199&gt;=0.995,$AQ199/$AP199&lt;1),1,$AQ199/$AP199),"")*100</f>
        <v>109.89471458523118</v>
      </c>
      <c r="AS199" s="45">
        <f t="shared" ref="AS199:AS262" si="63">IF(AND($C199="SF", INT($AR199)&gt;120), 120, IF(AND($C199="DM", INT($AR199)&gt;115), 115, INT($AR199)))</f>
        <v>109</v>
      </c>
      <c r="AT199" s="46">
        <v>1.03</v>
      </c>
      <c r="AU199" s="46">
        <v>0.97</v>
      </c>
      <c r="AV199" s="43" t="str">
        <f t="shared" si="49"/>
        <v>Yes</v>
      </c>
      <c r="AW199" s="43" t="str">
        <f t="shared" si="50"/>
        <v>Yes</v>
      </c>
      <c r="AX199" s="43" t="str">
        <f t="shared" si="51"/>
        <v>Yes</v>
      </c>
      <c r="AY199" s="43" t="str">
        <f t="shared" ref="AY199:AY262" si="64">IF($T199&gt;=0.995,"Yes","No")</f>
        <v>Yes</v>
      </c>
    </row>
    <row r="200" spans="1:51" x14ac:dyDescent="0.35">
      <c r="A200" s="21" t="s">
        <v>1074</v>
      </c>
      <c r="B200" s="21" t="s">
        <v>600</v>
      </c>
      <c r="C200" s="21" t="str">
        <f>_xlfn.XLOOKUP($A200,'Employee List'!$E:$E,'Employee List'!$D:$D,0)</f>
        <v>SF</v>
      </c>
      <c r="D200" s="42" t="str" cm="1">
        <f t="array" ref="D200">IFERROR(IF($G200="Yes",INDEX('Payment Plan'!$D$6:$D$42,MATCH(1,(Incentive_Calc!$C200='Payment Plan'!$B$6:$B$42)*(Incentive_Calc!$U200='Payment Plan'!$C$6:$C$42),0)),""),"")</f>
        <v/>
      </c>
      <c r="E200" s="42" t="str" cm="1">
        <f t="array" ref="E200">IFERROR(IF($H200="Yes",INDEX('Payment Plan'!$D$6:$D$42,MATCH(1,(Incentive_Calc!$C200='Payment Plan'!$B$6:$B$42)*(Incentive_Calc!$AS200='Payment Plan'!$C$6:$C$42),0)),""),"")</f>
        <v/>
      </c>
      <c r="F200" s="42">
        <f t="shared" si="52"/>
        <v>0</v>
      </c>
      <c r="G200" s="43" t="str">
        <f t="shared" si="53"/>
        <v>No</v>
      </c>
      <c r="H200" s="21" t="str">
        <f t="shared" si="54"/>
        <v>No</v>
      </c>
      <c r="I200" s="42">
        <f>IFERROR(SUMIFS('Sales RAW DATA'!$F$2:$F$30000,'Sales RAW DATA'!$I$2:$I$30000,Incentive_Calc!$A200,'Sales RAW DATA'!$E$2:$E$30000,Incentive_Calc!I$5),"")</f>
        <v>406839</v>
      </c>
      <c r="J200" s="42">
        <f>IFERROR(SUMIFS('Sales RAW DATA'!$F$2:$F$30000,'Sales RAW DATA'!$I$2:$I$30000,Incentive_Calc!$A200,'Sales RAW DATA'!$E$2:$E$30000,Incentive_Calc!J$5),"")</f>
        <v>416296</v>
      </c>
      <c r="K200" s="42">
        <f>IFERROR(SUMIFS('Sales RAW DATA'!$F$2:$F$30000,'Sales RAW DATA'!$I$2:$I$30000,Incentive_Calc!$A200,'Sales RAW DATA'!$E$2:$E$30000,Incentive_Calc!K$5),"")</f>
        <v>421979</v>
      </c>
      <c r="L200" s="42">
        <f t="shared" si="55"/>
        <v>1245114</v>
      </c>
      <c r="M200" s="42">
        <f>IFERROR(SUMIFS('Sales RAW DATA'!$G$2:$G$30000,'Sales RAW DATA'!$I$2:$I$30000,Incentive_Calc!$A200,'Sales RAW DATA'!$E$2:$E$30000,Incentive_Calc!M$5),"")</f>
        <v>242042</v>
      </c>
      <c r="N200" s="42">
        <f>IFERROR(SUMIFS('Sales RAW DATA'!$G$2:$G$30000,'Sales RAW DATA'!$I$2:$I$30000,Incentive_Calc!$A200,'Sales RAW DATA'!$E$2:$E$30000,Incentive_Calc!N$5),"")</f>
        <v>327337</v>
      </c>
      <c r="O200" s="42">
        <f>IFERROR(SUMIFS('Sales RAW DATA'!$G$2:$G$30000,'Sales RAW DATA'!$I$2:$I$30000,Incentive_Calc!$A200,'Sales RAW DATA'!$E$2:$E$30000,Incentive_Calc!O$5),"")</f>
        <v>331029</v>
      </c>
      <c r="P200" s="42">
        <f t="shared" si="56"/>
        <v>900408</v>
      </c>
      <c r="Q200" s="44">
        <f t="shared" si="57"/>
        <v>0.5949331307962118</v>
      </c>
      <c r="R200" s="44">
        <f t="shared" si="58"/>
        <v>0.78630829986355866</v>
      </c>
      <c r="S200" s="44">
        <f t="shared" si="59"/>
        <v>0.78446794745710091</v>
      </c>
      <c r="T200" s="45">
        <f t="shared" si="60"/>
        <v>72.315306068360002</v>
      </c>
      <c r="U200" s="45">
        <f t="shared" si="61"/>
        <v>72</v>
      </c>
      <c r="V200" s="44">
        <f>IFERROR(SUMIFS('Sales RAW DATA'!$G:$G,'Sales RAW DATA'!$I:$I,Incentive_Calc!$A200,'Sales RAW DATA'!$D:$D,"B1",'Sales RAW DATA'!$E:$E,Incentive_Calc!V$5)/SUMIFS('Sales RAW DATA'!$F:$F,'Sales RAW DATA'!$I:$I,Incentive_Calc!$A200,'Sales RAW DATA'!$D:$D,"B1",'Sales RAW DATA'!$E:$E,Incentive_Calc!V$5),"")</f>
        <v>0.54384517500314633</v>
      </c>
      <c r="W200" s="44">
        <f>IFERROR(SUMIFS('Sales RAW DATA'!$G:$G,'Sales RAW DATA'!$I:$I,Incentive_Calc!$A200,'Sales RAW DATA'!$D:$D,"B1",'Sales RAW DATA'!$E:$E,Incentive_Calc!W$5)/SUMIFS('Sales RAW DATA'!$F:$F,'Sales RAW DATA'!$I:$I,Incentive_Calc!$A200,'Sales RAW DATA'!$D:$D,"B1",'Sales RAW DATA'!$E:$E,Incentive_Calc!W$5),"")</f>
        <v>0.35707744817826126</v>
      </c>
      <c r="X200" s="44">
        <f>IFERROR(SUMIFS('Sales RAW DATA'!$G:$G,'Sales RAW DATA'!$I:$I,Incentive_Calc!$A200,'Sales RAW DATA'!$D:$D,"B1",'Sales RAW DATA'!$E:$E,Incentive_Calc!X$5)/SUMIFS('Sales RAW DATA'!$F:$F,'Sales RAW DATA'!$I:$I,Incentive_Calc!$A200,'Sales RAW DATA'!$D:$D,"B1",'Sales RAW DATA'!$E:$E,Incentive_Calc!X$5),"")</f>
        <v>0.55226609844191565</v>
      </c>
      <c r="Y200" s="44">
        <f>SUMIFS('Sales RAW DATA'!$G:$G,'Sales RAW DATA'!$I:$I,Incentive_Calc!$A200,'Sales RAW DATA'!$D:$D,"B1")/SUMIFS('Sales RAW DATA'!$F:$F,'Sales RAW DATA'!$I:$I,Incentive_Calc!$A200,'Sales RAW DATA'!$D:$D,"B1")</f>
        <v>0.48232725331095833</v>
      </c>
      <c r="Z200" s="44">
        <f>IFERROR(SUMIFS('Sales RAW DATA'!$G:$G,'Sales RAW DATA'!$I:$I,Incentive_Calc!$A200,'Sales RAW DATA'!$D:$D,"B2",'Sales RAW DATA'!$E:$E,Incentive_Calc!Z$5)/SUMIFS('Sales RAW DATA'!$F:$F,'Sales RAW DATA'!$I:$I,Incentive_Calc!$A200,'Sales RAW DATA'!$D:$D,"B2",'Sales RAW DATA'!$E:$E,Incentive_Calc!Z$5),"")</f>
        <v>1.1170921198668147</v>
      </c>
      <c r="AA200" s="44">
        <f>IFERROR(SUMIFS('Sales RAW DATA'!$G:$G,'Sales RAW DATA'!$I:$I,Incentive_Calc!$A200,'Sales RAW DATA'!$D:$D,"B2",'Sales RAW DATA'!$E:$E,Incentive_Calc!AA$5)/SUMIFS('Sales RAW DATA'!$F:$F,'Sales RAW DATA'!$I:$I,Incentive_Calc!$A200,'Sales RAW DATA'!$D:$D,"B2",'Sales RAW DATA'!$E:$E,Incentive_Calc!AA$5),"")</f>
        <v>1.3812718786464411</v>
      </c>
      <c r="AB200" s="44">
        <f>IFERROR(SUMIFS('Sales RAW DATA'!$G:$G,'Sales RAW DATA'!$I:$I,Incentive_Calc!$A200,'Sales RAW DATA'!$D:$D,"B2",'Sales RAW DATA'!$E:$E,Incentive_Calc!AB$5)/SUMIFS('Sales RAW DATA'!$F:$F,'Sales RAW DATA'!$I:$I,Incentive_Calc!$A200,'Sales RAW DATA'!$D:$D,"B2",'Sales RAW DATA'!$E:$E,Incentive_Calc!AB$5),"")</f>
        <v>1.2283195020746889</v>
      </c>
      <c r="AC200" s="44">
        <f>SUMIFS('Sales RAW DATA'!$G:$G,'Sales RAW DATA'!$I:$I,Incentive_Calc!$A200,'Sales RAW DATA'!$D:$D,"B2")/SUMIFS('Sales RAW DATA'!$F:$F,'Sales RAW DATA'!$I:$I,Incentive_Calc!$A200,'Sales RAW DATA'!$D:$D,"B2")</f>
        <v>1.2480472800165894</v>
      </c>
      <c r="AD200" s="44">
        <f>IFERROR(SUMIFS('Sales RAW DATA'!$G:$G,'Sales RAW DATA'!$I:$I,Incentive_Calc!$A200,'Sales RAW DATA'!$D:$D,"B3",'Sales RAW DATA'!$E:$E,Incentive_Calc!AD$5)/SUMIFS('Sales RAW DATA'!$F:$F,'Sales RAW DATA'!$I:$I,Incentive_Calc!$A200,'Sales RAW DATA'!$D:$D,"B3",'Sales RAW DATA'!$E:$E,Incentive_Calc!AD$5),"")</f>
        <v>0.52080055708869577</v>
      </c>
      <c r="AE200" s="44">
        <f>IFERROR(SUMIFS('Sales RAW DATA'!$G:$G,'Sales RAW DATA'!$I:$I,Incentive_Calc!$A200,'Sales RAW DATA'!$D:$D,"B3",'Sales RAW DATA'!$E:$E,Incentive_Calc!AE$5)/SUMIFS('Sales RAW DATA'!$F:$F,'Sales RAW DATA'!$I:$I,Incentive_Calc!$A200,'Sales RAW DATA'!$D:$D,"B3",'Sales RAW DATA'!$E:$E,Incentive_Calc!AE$5),"")</f>
        <v>0.67409426938604311</v>
      </c>
      <c r="AF200" s="44">
        <f>IFERROR(SUMIFS('Sales RAW DATA'!$G:$G,'Sales RAW DATA'!$I:$I,Incentive_Calc!$A200,'Sales RAW DATA'!$D:$D,"B3",'Sales RAW DATA'!$E:$E,Incentive_Calc!AF$5)/SUMIFS('Sales RAW DATA'!$F:$F,'Sales RAW DATA'!$I:$I,Incentive_Calc!$A200,'Sales RAW DATA'!$D:$D,"B3",'Sales RAW DATA'!$E:$E,Incentive_Calc!AF$5),"")</f>
        <v>0.53301495482164074</v>
      </c>
      <c r="AG200" s="44">
        <f>SUMIFS('Sales RAW DATA'!$G:$G,'Sales RAW DATA'!$I:$I,Incentive_Calc!$A200,'Sales RAW DATA'!$D:$D,"B3")/SUMIFS('Sales RAW DATA'!$F:$F,'Sales RAW DATA'!$I:$I,Incentive_Calc!$A200,'Sales RAW DATA'!$D:$D,"B3")</f>
        <v>0.57340355497037521</v>
      </c>
      <c r="AH200" s="44">
        <f>IFERROR(SUMIFS('Sales RAW DATA'!$G:$G,'Sales RAW DATA'!$I:$I,Incentive_Calc!$A200,'Sales RAW DATA'!$D:$D,"B4",'Sales RAW DATA'!$E:$E,Incentive_Calc!AH$5)/SUMIFS('Sales RAW DATA'!$F:$F,'Sales RAW DATA'!$I:$I,Incentive_Calc!$A200,'Sales RAW DATA'!$D:$D,"B4",'Sales RAW DATA'!$E:$E,Incentive_Calc!AH$5),"")</f>
        <v>0.49975998463901689</v>
      </c>
      <c r="AI200" s="44">
        <f>IFERROR(SUMIFS('Sales RAW DATA'!$G:$G,'Sales RAW DATA'!$I:$I,Incentive_Calc!$A200,'Sales RAW DATA'!$D:$D,"B4",'Sales RAW DATA'!$E:$E,Incentive_Calc!AI$5)/SUMIFS('Sales RAW DATA'!$F:$F,'Sales RAW DATA'!$I:$I,Incentive_Calc!$A200,'Sales RAW DATA'!$D:$D,"B4",'Sales RAW DATA'!$E:$E,Incentive_Calc!AI$5),"")</f>
        <v>0.65611326201003417</v>
      </c>
      <c r="AJ200" s="44">
        <f>IFERROR(SUMIFS('Sales RAW DATA'!$G:$G,'Sales RAW DATA'!$I:$I,Incentive_Calc!$A200,'Sales RAW DATA'!$D:$D,"B4",'Sales RAW DATA'!$E:$E,Incentive_Calc!AJ$5)/SUMIFS('Sales RAW DATA'!$F:$F,'Sales RAW DATA'!$I:$I,Incentive_Calc!$A200,'Sales RAW DATA'!$D:$D,"B4",'Sales RAW DATA'!$E:$E,Incentive_Calc!AJ$5),"")</f>
        <v>0.66411087192916274</v>
      </c>
      <c r="AK200" s="44">
        <f>SUMIFS('Sales RAW DATA'!$G:$G,'Sales RAW DATA'!$I:$I,Incentive_Calc!$A200,'Sales RAW DATA'!$D:$D,"B4")/SUMIFS('Sales RAW DATA'!$F:$F,'Sales RAW DATA'!$I:$I,Incentive_Calc!$A200,'Sales RAW DATA'!$D:$D,"B4")</f>
        <v>0.60891191630361419</v>
      </c>
      <c r="AL200" s="44">
        <f>IFERROR(SUMIFS('Sales RAW DATA'!$G:$G,'Sales RAW DATA'!$I:$I,Incentive_Calc!$A200,'Sales RAW DATA'!$D:$D,"B5",'Sales RAW DATA'!$E:$E,Incentive_Calc!AL$5)/SUMIFS('Sales RAW DATA'!$F:$F,'Sales RAW DATA'!$I:$I,Incentive_Calc!$A200,'Sales RAW DATA'!$D:$D,"B5",'Sales RAW DATA'!$E:$E,Incentive_Calc!AL$5),"")</f>
        <v>0.66977128035840605</v>
      </c>
      <c r="AM200" s="44">
        <f>IFERROR(SUMIFS('Sales RAW DATA'!$G:$G,'Sales RAW DATA'!$I:$I,Incentive_Calc!$A200,'Sales RAW DATA'!$D:$D,"B5",'Sales RAW DATA'!$E:$E,Incentive_Calc!AM$5)/SUMIFS('Sales RAW DATA'!$F:$F,'Sales RAW DATA'!$I:$I,Incentive_Calc!$A200,'Sales RAW DATA'!$D:$D,"B5",'Sales RAW DATA'!$E:$E,Incentive_Calc!AM$5),"")</f>
        <v>0.78520010067958723</v>
      </c>
      <c r="AN200" s="44">
        <f>IFERROR(SUMIFS('Sales RAW DATA'!$G:$G,'Sales RAW DATA'!$I:$I,Incentive_Calc!$A200,'Sales RAW DATA'!$D:$D,"B5",'Sales RAW DATA'!$E:$E,Incentive_Calc!AN$5)/SUMIFS('Sales RAW DATA'!$F:$F,'Sales RAW DATA'!$I:$I,Incentive_Calc!$A200,'Sales RAW DATA'!$D:$D,"B5",'Sales RAW DATA'!$E:$E,Incentive_Calc!AN$5),"")</f>
        <v>0.54237703311777385</v>
      </c>
      <c r="AO200" s="44">
        <f>SUMIFS('Sales RAW DATA'!$G:$G,'Sales RAW DATA'!$I:$I,Incentive_Calc!$A200,'Sales RAW DATA'!$D:$D,"B5")/SUMIFS('Sales RAW DATA'!$F:$F,'Sales RAW DATA'!$I:$I,Incentive_Calc!$A200,'Sales RAW DATA'!$D:$D,"B5")</f>
        <v>0.66440139061162451</v>
      </c>
      <c r="AP200" s="42">
        <f>SUM(SUMIFS('Sales RAW DATA'!$F$2:$F$22804,'Sales RAW DATA'!$I$2:$I$22804,Incentive_Calc!$A200,'Sales RAW DATA'!$D$2:$D$22804,"B1"),SUMIFS('Sales RAW DATA'!$F$2:$F$22804,'Sales RAW DATA'!$I$2:$I$22804,Incentive_Calc!$A200,'Sales RAW DATA'!$D$2:$D$22804,"B2"),SUMIFS('Sales RAW DATA'!$F$2:$F$22804,'Sales RAW DATA'!$I$2:$I$22804,Incentive_Calc!$A200,'Sales RAW DATA'!$D$2:$D$22804,"B3"),SUMIFS('Sales RAW DATA'!$F$2:$F$22804,'Sales RAW DATA'!$I$2:$I$22804,Incentive_Calc!$A200,'Sales RAW DATA'!$D$2:$D$22804,"B4"),SUMIFS('Sales RAW DATA'!$F$2:$F$22804,'Sales RAW DATA'!$I$2:$I$22804,Incentive_Calc!$A200,'Sales RAW DATA'!$D$2:$D$22804,"B5"))</f>
        <v>678205</v>
      </c>
      <c r="AQ200" s="42">
        <f>SUM(SUMIFS('Sales RAW DATA'!$G$2:$G$22804,'Sales RAW DATA'!$I$2:$I$22804,Incentive_Calc!$A200,'Sales RAW DATA'!$D$2:$D$22804,"B1"),SUMIFS('Sales RAW DATA'!$G$2:$G$22804,'Sales RAW DATA'!$I$2:$I$22804,Incentive_Calc!$A200,'Sales RAW DATA'!$D$2:$D$22804,"B2"),SUMIFS('Sales RAW DATA'!$G$2:$G$22804,'Sales RAW DATA'!$I$2:$I$22804,Incentive_Calc!$A200,'Sales RAW DATA'!$D$2:$D$22804,"B3"),SUMIFS('Sales RAW DATA'!$G$2:$G$22804,'Sales RAW DATA'!$I$2:$I$22804,Incentive_Calc!$A200,'Sales RAW DATA'!$D$2:$D$22804,"B4"),SUMIFS('Sales RAW DATA'!$G$2:$G$22804,'Sales RAW DATA'!$I$2:$I$22804,Incentive_Calc!$A200,'Sales RAW DATA'!$D$2:$D$22804,"B5"))</f>
        <v>403769</v>
      </c>
      <c r="AR200" s="45">
        <f t="shared" si="62"/>
        <v>59.534948872391091</v>
      </c>
      <c r="AS200" s="45">
        <f t="shared" si="63"/>
        <v>59</v>
      </c>
      <c r="AT200" s="46">
        <v>1.08</v>
      </c>
      <c r="AU200" s="46">
        <v>0.81</v>
      </c>
      <c r="AV200" s="43" t="str">
        <f t="shared" si="49"/>
        <v>No</v>
      </c>
      <c r="AW200" s="43" t="str">
        <f t="shared" si="50"/>
        <v>No</v>
      </c>
      <c r="AX200" s="43" t="str">
        <f t="shared" si="51"/>
        <v>No</v>
      </c>
      <c r="AY200" s="43" t="str">
        <f t="shared" si="64"/>
        <v>Yes</v>
      </c>
    </row>
    <row r="201" spans="1:51" x14ac:dyDescent="0.35">
      <c r="A201" s="21" t="s">
        <v>1075</v>
      </c>
      <c r="B201" s="21" t="s">
        <v>601</v>
      </c>
      <c r="C201" s="21" t="str">
        <f>_xlfn.XLOOKUP($A201,'Employee List'!$E:$E,'Employee List'!$D:$D,0)</f>
        <v>SF</v>
      </c>
      <c r="D201" s="42" t="str" cm="1">
        <f t="array" ref="D201">IFERROR(IF($G201="Yes",INDEX('Payment Plan'!$D$6:$D$42,MATCH(1,(Incentive_Calc!$C201='Payment Plan'!$B$6:$B$42)*(Incentive_Calc!$U201='Payment Plan'!$C$6:$C$42),0)),""),"")</f>
        <v/>
      </c>
      <c r="E201" s="42" t="str" cm="1">
        <f t="array" ref="E201">IFERROR(IF($H201="Yes",INDEX('Payment Plan'!$D$6:$D$42,MATCH(1,(Incentive_Calc!$C201='Payment Plan'!$B$6:$B$42)*(Incentive_Calc!$AS201='Payment Plan'!$C$6:$C$42),0)),""),"")</f>
        <v/>
      </c>
      <c r="F201" s="42">
        <f t="shared" si="52"/>
        <v>0</v>
      </c>
      <c r="G201" s="43" t="str">
        <f t="shared" si="53"/>
        <v>No</v>
      </c>
      <c r="H201" s="21" t="str">
        <f t="shared" si="54"/>
        <v>No</v>
      </c>
      <c r="I201" s="42">
        <f>IFERROR(SUMIFS('Sales RAW DATA'!$F$2:$F$30000,'Sales RAW DATA'!$I$2:$I$30000,Incentive_Calc!$A201,'Sales RAW DATA'!$E$2:$E$30000,Incentive_Calc!I$5),"")</f>
        <v>785346</v>
      </c>
      <c r="J201" s="42">
        <f>IFERROR(SUMIFS('Sales RAW DATA'!$F$2:$F$30000,'Sales RAW DATA'!$I$2:$I$30000,Incentive_Calc!$A201,'Sales RAW DATA'!$E$2:$E$30000,Incentive_Calc!J$5),"")</f>
        <v>786537</v>
      </c>
      <c r="K201" s="42">
        <f>IFERROR(SUMIFS('Sales RAW DATA'!$F$2:$F$30000,'Sales RAW DATA'!$I$2:$I$30000,Incentive_Calc!$A201,'Sales RAW DATA'!$E$2:$E$30000,Incentive_Calc!K$5),"")</f>
        <v>818795</v>
      </c>
      <c r="L201" s="42">
        <f t="shared" si="55"/>
        <v>2390678</v>
      </c>
      <c r="M201" s="42">
        <f>IFERROR(SUMIFS('Sales RAW DATA'!$G$2:$G$30000,'Sales RAW DATA'!$I$2:$I$30000,Incentive_Calc!$A201,'Sales RAW DATA'!$E$2:$E$30000,Incentive_Calc!M$5),"")</f>
        <v>798620</v>
      </c>
      <c r="N201" s="42">
        <f>IFERROR(SUMIFS('Sales RAW DATA'!$G$2:$G$30000,'Sales RAW DATA'!$I$2:$I$30000,Incentive_Calc!$A201,'Sales RAW DATA'!$E$2:$E$30000,Incentive_Calc!N$5),"")</f>
        <v>747287</v>
      </c>
      <c r="O201" s="42">
        <f>IFERROR(SUMIFS('Sales RAW DATA'!$G$2:$G$30000,'Sales RAW DATA'!$I$2:$I$30000,Incentive_Calc!$A201,'Sales RAW DATA'!$E$2:$E$30000,Incentive_Calc!O$5),"")</f>
        <v>689482</v>
      </c>
      <c r="P201" s="42">
        <f t="shared" si="56"/>
        <v>2235389</v>
      </c>
      <c r="Q201" s="44">
        <f t="shared" si="57"/>
        <v>1.0169021042954316</v>
      </c>
      <c r="R201" s="44">
        <f t="shared" si="58"/>
        <v>0.95009770678302485</v>
      </c>
      <c r="S201" s="44">
        <f t="shared" si="59"/>
        <v>0.84206913818477147</v>
      </c>
      <c r="T201" s="45">
        <f t="shared" si="60"/>
        <v>93.504394987530731</v>
      </c>
      <c r="U201" s="45">
        <f t="shared" si="61"/>
        <v>93</v>
      </c>
      <c r="V201" s="44">
        <f>IFERROR(SUMIFS('Sales RAW DATA'!$G:$G,'Sales RAW DATA'!$I:$I,Incentive_Calc!$A201,'Sales RAW DATA'!$D:$D,"B1",'Sales RAW DATA'!$E:$E,Incentive_Calc!V$5)/SUMIFS('Sales RAW DATA'!$F:$F,'Sales RAW DATA'!$I:$I,Incentive_Calc!$A201,'Sales RAW DATA'!$D:$D,"B1",'Sales RAW DATA'!$E:$E,Incentive_Calc!V$5),"")</f>
        <v>1.5745858743133947</v>
      </c>
      <c r="W201" s="44">
        <f>IFERROR(SUMIFS('Sales RAW DATA'!$G:$G,'Sales RAW DATA'!$I:$I,Incentive_Calc!$A201,'Sales RAW DATA'!$D:$D,"B1",'Sales RAW DATA'!$E:$E,Incentive_Calc!W$5)/SUMIFS('Sales RAW DATA'!$F:$F,'Sales RAW DATA'!$I:$I,Incentive_Calc!$A201,'Sales RAW DATA'!$D:$D,"B1",'Sales RAW DATA'!$E:$E,Incentive_Calc!W$5),"")</f>
        <v>1.1849099099099099</v>
      </c>
      <c r="X201" s="44">
        <f>IFERROR(SUMIFS('Sales RAW DATA'!$G:$G,'Sales RAW DATA'!$I:$I,Incentive_Calc!$A201,'Sales RAW DATA'!$D:$D,"B1",'Sales RAW DATA'!$E:$E,Incentive_Calc!X$5)/SUMIFS('Sales RAW DATA'!$F:$F,'Sales RAW DATA'!$I:$I,Incentive_Calc!$A201,'Sales RAW DATA'!$D:$D,"B1",'Sales RAW DATA'!$E:$E,Incentive_Calc!X$5),"")</f>
        <v>1.3130266413281222</v>
      </c>
      <c r="Y201" s="44">
        <f>SUMIFS('Sales RAW DATA'!$G:$G,'Sales RAW DATA'!$I:$I,Incentive_Calc!$A201,'Sales RAW DATA'!$D:$D,"B1")/SUMIFS('Sales RAW DATA'!$F:$F,'Sales RAW DATA'!$I:$I,Incentive_Calc!$A201,'Sales RAW DATA'!$D:$D,"B1")</f>
        <v>1.3613875773256188</v>
      </c>
      <c r="Z201" s="44">
        <f>IFERROR(SUMIFS('Sales RAW DATA'!$G:$G,'Sales RAW DATA'!$I:$I,Incentive_Calc!$A201,'Sales RAW DATA'!$D:$D,"B2",'Sales RAW DATA'!$E:$E,Incentive_Calc!Z$5)/SUMIFS('Sales RAW DATA'!$F:$F,'Sales RAW DATA'!$I:$I,Incentive_Calc!$A201,'Sales RAW DATA'!$D:$D,"B2",'Sales RAW DATA'!$E:$E,Incentive_Calc!Z$5),"")</f>
        <v>0.86904423874155257</v>
      </c>
      <c r="AA201" s="44">
        <f>IFERROR(SUMIFS('Sales RAW DATA'!$G:$G,'Sales RAW DATA'!$I:$I,Incentive_Calc!$A201,'Sales RAW DATA'!$D:$D,"B2",'Sales RAW DATA'!$E:$E,Incentive_Calc!AA$5)/SUMIFS('Sales RAW DATA'!$F:$F,'Sales RAW DATA'!$I:$I,Incentive_Calc!$A201,'Sales RAW DATA'!$D:$D,"B2",'Sales RAW DATA'!$E:$E,Incentive_Calc!AA$5),"")</f>
        <v>0.66583586626139812</v>
      </c>
      <c r="AB201" s="44">
        <f>IFERROR(SUMIFS('Sales RAW DATA'!$G:$G,'Sales RAW DATA'!$I:$I,Incentive_Calc!$A201,'Sales RAW DATA'!$D:$D,"B2",'Sales RAW DATA'!$E:$E,Incentive_Calc!AB$5)/SUMIFS('Sales RAW DATA'!$F:$F,'Sales RAW DATA'!$I:$I,Incentive_Calc!$A201,'Sales RAW DATA'!$D:$D,"B2",'Sales RAW DATA'!$E:$E,Incentive_Calc!AB$5),"")</f>
        <v>0.93500435696345274</v>
      </c>
      <c r="AC201" s="44">
        <f>SUMIFS('Sales RAW DATA'!$G:$G,'Sales RAW DATA'!$I:$I,Incentive_Calc!$A201,'Sales RAW DATA'!$D:$D,"B2")/SUMIFS('Sales RAW DATA'!$F:$F,'Sales RAW DATA'!$I:$I,Incentive_Calc!$A201,'Sales RAW DATA'!$D:$D,"B2")</f>
        <v>0.83066382915173242</v>
      </c>
      <c r="AD201" s="44">
        <f>IFERROR(SUMIFS('Sales RAW DATA'!$G:$G,'Sales RAW DATA'!$I:$I,Incentive_Calc!$A201,'Sales RAW DATA'!$D:$D,"B3",'Sales RAW DATA'!$E:$E,Incentive_Calc!AD$5)/SUMIFS('Sales RAW DATA'!$F:$F,'Sales RAW DATA'!$I:$I,Incentive_Calc!$A201,'Sales RAW DATA'!$D:$D,"B3",'Sales RAW DATA'!$E:$E,Incentive_Calc!AD$5),"")</f>
        <v>0.84366748506045308</v>
      </c>
      <c r="AE201" s="44">
        <f>IFERROR(SUMIFS('Sales RAW DATA'!$G:$G,'Sales RAW DATA'!$I:$I,Incentive_Calc!$A201,'Sales RAW DATA'!$D:$D,"B3",'Sales RAW DATA'!$E:$E,Incentive_Calc!AE$5)/SUMIFS('Sales RAW DATA'!$F:$F,'Sales RAW DATA'!$I:$I,Incentive_Calc!$A201,'Sales RAW DATA'!$D:$D,"B3",'Sales RAW DATA'!$E:$E,Incentive_Calc!AE$5),"")</f>
        <v>0.96154252013741515</v>
      </c>
      <c r="AF201" s="44">
        <f>IFERROR(SUMIFS('Sales RAW DATA'!$G:$G,'Sales RAW DATA'!$I:$I,Incentive_Calc!$A201,'Sales RAW DATA'!$D:$D,"B3",'Sales RAW DATA'!$E:$E,Incentive_Calc!AF$5)/SUMIFS('Sales RAW DATA'!$F:$F,'Sales RAW DATA'!$I:$I,Incentive_Calc!$A201,'Sales RAW DATA'!$D:$D,"B3",'Sales RAW DATA'!$E:$E,Incentive_Calc!AF$5),"")</f>
        <v>0.74652304609218434</v>
      </c>
      <c r="AG201" s="44">
        <f>SUMIFS('Sales RAW DATA'!$G:$G,'Sales RAW DATA'!$I:$I,Incentive_Calc!$A201,'Sales RAW DATA'!$D:$D,"B3")/SUMIFS('Sales RAW DATA'!$F:$F,'Sales RAW DATA'!$I:$I,Incentive_Calc!$A201,'Sales RAW DATA'!$D:$D,"B3")</f>
        <v>0.84498797142615045</v>
      </c>
      <c r="AH201" s="44">
        <f>IFERROR(SUMIFS('Sales RAW DATA'!$G:$G,'Sales RAW DATA'!$I:$I,Incentive_Calc!$A201,'Sales RAW DATA'!$D:$D,"B4",'Sales RAW DATA'!$E:$E,Incentive_Calc!AH$5)/SUMIFS('Sales RAW DATA'!$F:$F,'Sales RAW DATA'!$I:$I,Incentive_Calc!$A201,'Sales RAW DATA'!$D:$D,"B4",'Sales RAW DATA'!$E:$E,Incentive_Calc!AH$5),"")</f>
        <v>0.68878917471219681</v>
      </c>
      <c r="AI201" s="44">
        <f>IFERROR(SUMIFS('Sales RAW DATA'!$G:$G,'Sales RAW DATA'!$I:$I,Incentive_Calc!$A201,'Sales RAW DATA'!$D:$D,"B4",'Sales RAW DATA'!$E:$E,Incentive_Calc!AI$5)/SUMIFS('Sales RAW DATA'!$F:$F,'Sales RAW DATA'!$I:$I,Incentive_Calc!$A201,'Sales RAW DATA'!$D:$D,"B4",'Sales RAW DATA'!$E:$E,Incentive_Calc!AI$5),"")</f>
        <v>0.49235329608352352</v>
      </c>
      <c r="AJ201" s="44">
        <f>IFERROR(SUMIFS('Sales RAW DATA'!$G:$G,'Sales RAW DATA'!$I:$I,Incentive_Calc!$A201,'Sales RAW DATA'!$D:$D,"B4",'Sales RAW DATA'!$E:$E,Incentive_Calc!AJ$5)/SUMIFS('Sales RAW DATA'!$F:$F,'Sales RAW DATA'!$I:$I,Incentive_Calc!$A201,'Sales RAW DATA'!$D:$D,"B4",'Sales RAW DATA'!$E:$E,Incentive_Calc!AJ$5),"")</f>
        <v>0.72184569967360346</v>
      </c>
      <c r="AK201" s="44">
        <f>SUMIFS('Sales RAW DATA'!$G:$G,'Sales RAW DATA'!$I:$I,Incentive_Calc!$A201,'Sales RAW DATA'!$D:$D,"B4")/SUMIFS('Sales RAW DATA'!$F:$F,'Sales RAW DATA'!$I:$I,Incentive_Calc!$A201,'Sales RAW DATA'!$D:$D,"B4")</f>
        <v>0.63408804920759232</v>
      </c>
      <c r="AL201" s="44">
        <f>IFERROR(SUMIFS('Sales RAW DATA'!$G:$G,'Sales RAW DATA'!$I:$I,Incentive_Calc!$A201,'Sales RAW DATA'!$D:$D,"B5",'Sales RAW DATA'!$E:$E,Incentive_Calc!AL$5)/SUMIFS('Sales RAW DATA'!$F:$F,'Sales RAW DATA'!$I:$I,Incentive_Calc!$A201,'Sales RAW DATA'!$D:$D,"B5",'Sales RAW DATA'!$E:$E,Incentive_Calc!AL$5),"")</f>
        <v>0.73178691899943049</v>
      </c>
      <c r="AM201" s="44">
        <f>IFERROR(SUMIFS('Sales RAW DATA'!$G:$G,'Sales RAW DATA'!$I:$I,Incentive_Calc!$A201,'Sales RAW DATA'!$D:$D,"B5",'Sales RAW DATA'!$E:$E,Incentive_Calc!AM$5)/SUMIFS('Sales RAW DATA'!$F:$F,'Sales RAW DATA'!$I:$I,Incentive_Calc!$A201,'Sales RAW DATA'!$D:$D,"B5",'Sales RAW DATA'!$E:$E,Incentive_Calc!AM$5),"")</f>
        <v>0.82693968455979272</v>
      </c>
      <c r="AN201" s="44">
        <f>IFERROR(SUMIFS('Sales RAW DATA'!$G:$G,'Sales RAW DATA'!$I:$I,Incentive_Calc!$A201,'Sales RAW DATA'!$D:$D,"B5",'Sales RAW DATA'!$E:$E,Incentive_Calc!AN$5)/SUMIFS('Sales RAW DATA'!$F:$F,'Sales RAW DATA'!$I:$I,Incentive_Calc!$A201,'Sales RAW DATA'!$D:$D,"B5",'Sales RAW DATA'!$E:$E,Incentive_Calc!AN$5),"")</f>
        <v>1.0080283002880868</v>
      </c>
      <c r="AO201" s="44">
        <f>SUMIFS('Sales RAW DATA'!$G:$G,'Sales RAW DATA'!$I:$I,Incentive_Calc!$A201,'Sales RAW DATA'!$D:$D,"B5")/SUMIFS('Sales RAW DATA'!$F:$F,'Sales RAW DATA'!$I:$I,Incentive_Calc!$A201,'Sales RAW DATA'!$D:$D,"B5")</f>
        <v>0.85766162029459903</v>
      </c>
      <c r="AP201" s="42">
        <f>SUM(SUMIFS('Sales RAW DATA'!$F$2:$F$22804,'Sales RAW DATA'!$I$2:$I$22804,Incentive_Calc!$A201,'Sales RAW DATA'!$D$2:$D$22804,"B1"),SUMIFS('Sales RAW DATA'!$F$2:$F$22804,'Sales RAW DATA'!$I$2:$I$22804,Incentive_Calc!$A201,'Sales RAW DATA'!$D$2:$D$22804,"B2"),SUMIFS('Sales RAW DATA'!$F$2:$F$22804,'Sales RAW DATA'!$I$2:$I$22804,Incentive_Calc!$A201,'Sales RAW DATA'!$D$2:$D$22804,"B3"),SUMIFS('Sales RAW DATA'!$F$2:$F$22804,'Sales RAW DATA'!$I$2:$I$22804,Incentive_Calc!$A201,'Sales RAW DATA'!$D$2:$D$22804,"B4"),SUMIFS('Sales RAW DATA'!$F$2:$F$22804,'Sales RAW DATA'!$I$2:$I$22804,Incentive_Calc!$A201,'Sales RAW DATA'!$D$2:$D$22804,"B5"))</f>
        <v>1295025</v>
      </c>
      <c r="AQ201" s="42">
        <f>SUM(SUMIFS('Sales RAW DATA'!$G$2:$G$22804,'Sales RAW DATA'!$I$2:$I$22804,Incentive_Calc!$A201,'Sales RAW DATA'!$D$2:$D$22804,"B1"),SUMIFS('Sales RAW DATA'!$G$2:$G$22804,'Sales RAW DATA'!$I$2:$I$22804,Incentive_Calc!$A201,'Sales RAW DATA'!$D$2:$D$22804,"B2"),SUMIFS('Sales RAW DATA'!$G$2:$G$22804,'Sales RAW DATA'!$I$2:$I$22804,Incentive_Calc!$A201,'Sales RAW DATA'!$D$2:$D$22804,"B3"),SUMIFS('Sales RAW DATA'!$G$2:$G$22804,'Sales RAW DATA'!$I$2:$I$22804,Incentive_Calc!$A201,'Sales RAW DATA'!$D$2:$D$22804,"B4"),SUMIFS('Sales RAW DATA'!$G$2:$G$22804,'Sales RAW DATA'!$I$2:$I$22804,Incentive_Calc!$A201,'Sales RAW DATA'!$D$2:$D$22804,"B5"))</f>
        <v>1112234</v>
      </c>
      <c r="AR201" s="45">
        <f t="shared" si="62"/>
        <v>85.885137352560761</v>
      </c>
      <c r="AS201" s="45">
        <f t="shared" si="63"/>
        <v>85</v>
      </c>
      <c r="AT201" s="46">
        <v>0.95</v>
      </c>
      <c r="AU201" s="46">
        <v>0.8</v>
      </c>
      <c r="AV201" s="43" t="str">
        <f t="shared" si="49"/>
        <v>Yes</v>
      </c>
      <c r="AW201" s="43" t="str">
        <f t="shared" si="50"/>
        <v>Yes</v>
      </c>
      <c r="AX201" s="43" t="str">
        <f t="shared" si="51"/>
        <v>Yes</v>
      </c>
      <c r="AY201" s="43" t="str">
        <f t="shared" si="64"/>
        <v>Yes</v>
      </c>
    </row>
    <row r="202" spans="1:51" x14ac:dyDescent="0.35">
      <c r="A202" s="21" t="s">
        <v>1076</v>
      </c>
      <c r="B202" s="21" t="s">
        <v>602</v>
      </c>
      <c r="C202" s="21" t="str">
        <f>_xlfn.XLOOKUP($A202,'Employee List'!$E:$E,'Employee List'!$D:$D,0)</f>
        <v>SF</v>
      </c>
      <c r="D202" s="42" t="str" cm="1">
        <f t="array" ref="D202">IFERROR(IF($G202="Yes",INDEX('Payment Plan'!$D$6:$D$42,MATCH(1,(Incentive_Calc!$C202='Payment Plan'!$B$6:$B$42)*(Incentive_Calc!$U202='Payment Plan'!$C$6:$C$42),0)),""),"")</f>
        <v/>
      </c>
      <c r="E202" s="42" t="str" cm="1">
        <f t="array" ref="E202">IFERROR(IF($H202="Yes",INDEX('Payment Plan'!$D$6:$D$42,MATCH(1,(Incentive_Calc!$C202='Payment Plan'!$B$6:$B$42)*(Incentive_Calc!$AS202='Payment Plan'!$C$6:$C$42),0)),""),"")</f>
        <v/>
      </c>
      <c r="F202" s="42">
        <f t="shared" si="52"/>
        <v>0</v>
      </c>
      <c r="G202" s="43" t="str">
        <f t="shared" si="53"/>
        <v>No</v>
      </c>
      <c r="H202" s="21" t="str">
        <f t="shared" si="54"/>
        <v>No</v>
      </c>
      <c r="I202" s="42">
        <f>IFERROR(SUMIFS('Sales RAW DATA'!$F$2:$F$30000,'Sales RAW DATA'!$I$2:$I$30000,Incentive_Calc!$A202,'Sales RAW DATA'!$E$2:$E$30000,Incentive_Calc!I$5),"")</f>
        <v>661541</v>
      </c>
      <c r="J202" s="42">
        <f>IFERROR(SUMIFS('Sales RAW DATA'!$F$2:$F$30000,'Sales RAW DATA'!$I$2:$I$30000,Incentive_Calc!$A202,'Sales RAW DATA'!$E$2:$E$30000,Incentive_Calc!J$5),"")</f>
        <v>673400</v>
      </c>
      <c r="K202" s="42">
        <f>IFERROR(SUMIFS('Sales RAW DATA'!$F$2:$F$30000,'Sales RAW DATA'!$I$2:$I$30000,Incentive_Calc!$A202,'Sales RAW DATA'!$E$2:$E$30000,Incentive_Calc!K$5),"")</f>
        <v>676041</v>
      </c>
      <c r="L202" s="42">
        <f t="shared" si="55"/>
        <v>2010982</v>
      </c>
      <c r="M202" s="42">
        <f>IFERROR(SUMIFS('Sales RAW DATA'!$G$2:$G$30000,'Sales RAW DATA'!$I$2:$I$30000,Incentive_Calc!$A202,'Sales RAW DATA'!$E$2:$E$30000,Incentive_Calc!M$5),"")</f>
        <v>629332</v>
      </c>
      <c r="N202" s="42">
        <f>IFERROR(SUMIFS('Sales RAW DATA'!$G$2:$G$30000,'Sales RAW DATA'!$I$2:$I$30000,Incentive_Calc!$A202,'Sales RAW DATA'!$E$2:$E$30000,Incentive_Calc!N$5),"")</f>
        <v>558576</v>
      </c>
      <c r="O202" s="42">
        <f>IFERROR(SUMIFS('Sales RAW DATA'!$G$2:$G$30000,'Sales RAW DATA'!$I$2:$I$30000,Incentive_Calc!$A202,'Sales RAW DATA'!$E$2:$E$30000,Incentive_Calc!O$5),"")</f>
        <v>610704</v>
      </c>
      <c r="P202" s="42">
        <f t="shared" si="56"/>
        <v>1798612</v>
      </c>
      <c r="Q202" s="44">
        <f t="shared" si="57"/>
        <v>0.95131216356960491</v>
      </c>
      <c r="R202" s="44">
        <f t="shared" si="58"/>
        <v>0.82948618948618946</v>
      </c>
      <c r="S202" s="44">
        <f t="shared" si="59"/>
        <v>0.90335349483241401</v>
      </c>
      <c r="T202" s="45">
        <f t="shared" si="60"/>
        <v>89.439487772640433</v>
      </c>
      <c r="U202" s="45">
        <f t="shared" si="61"/>
        <v>89</v>
      </c>
      <c r="V202" s="44">
        <f>IFERROR(SUMIFS('Sales RAW DATA'!$G:$G,'Sales RAW DATA'!$I:$I,Incentive_Calc!$A202,'Sales RAW DATA'!$D:$D,"B1",'Sales RAW DATA'!$E:$E,Incentive_Calc!V$5)/SUMIFS('Sales RAW DATA'!$F:$F,'Sales RAW DATA'!$I:$I,Incentive_Calc!$A202,'Sales RAW DATA'!$D:$D,"B1",'Sales RAW DATA'!$E:$E,Incentive_Calc!V$5),"")</f>
        <v>1.0301328081294208</v>
      </c>
      <c r="W202" s="44">
        <f>IFERROR(SUMIFS('Sales RAW DATA'!$G:$G,'Sales RAW DATA'!$I:$I,Incentive_Calc!$A202,'Sales RAW DATA'!$D:$D,"B1",'Sales RAW DATA'!$E:$E,Incentive_Calc!W$5)/SUMIFS('Sales RAW DATA'!$F:$F,'Sales RAW DATA'!$I:$I,Incentive_Calc!$A202,'Sales RAW DATA'!$D:$D,"B1",'Sales RAW DATA'!$E:$E,Incentive_Calc!W$5),"")</f>
        <v>0.98459213773037446</v>
      </c>
      <c r="X202" s="44">
        <f>IFERROR(SUMIFS('Sales RAW DATA'!$G:$G,'Sales RAW DATA'!$I:$I,Incentive_Calc!$A202,'Sales RAW DATA'!$D:$D,"B1",'Sales RAW DATA'!$E:$E,Incentive_Calc!X$5)/SUMIFS('Sales RAW DATA'!$F:$F,'Sales RAW DATA'!$I:$I,Incentive_Calc!$A202,'Sales RAW DATA'!$D:$D,"B1",'Sales RAW DATA'!$E:$E,Incentive_Calc!X$5),"")</f>
        <v>0.87183736057181016</v>
      </c>
      <c r="Y202" s="44">
        <f>SUMIFS('Sales RAW DATA'!$G:$G,'Sales RAW DATA'!$I:$I,Incentive_Calc!$A202,'Sales RAW DATA'!$D:$D,"B1")/SUMIFS('Sales RAW DATA'!$F:$F,'Sales RAW DATA'!$I:$I,Incentive_Calc!$A202,'Sales RAW DATA'!$D:$D,"B1")</f>
        <v>0.9640329075902766</v>
      </c>
      <c r="Z202" s="44">
        <f>IFERROR(SUMIFS('Sales RAW DATA'!$G:$G,'Sales RAW DATA'!$I:$I,Incentive_Calc!$A202,'Sales RAW DATA'!$D:$D,"B2",'Sales RAW DATA'!$E:$E,Incentive_Calc!Z$5)/SUMIFS('Sales RAW DATA'!$F:$F,'Sales RAW DATA'!$I:$I,Incentive_Calc!$A202,'Sales RAW DATA'!$D:$D,"B2",'Sales RAW DATA'!$E:$E,Incentive_Calc!Z$5),"")</f>
        <v>0.80773456057007131</v>
      </c>
      <c r="AA202" s="44">
        <f>IFERROR(SUMIFS('Sales RAW DATA'!$G:$G,'Sales RAW DATA'!$I:$I,Incentive_Calc!$A202,'Sales RAW DATA'!$D:$D,"B2",'Sales RAW DATA'!$E:$E,Incentive_Calc!AA$5)/SUMIFS('Sales RAW DATA'!$F:$F,'Sales RAW DATA'!$I:$I,Incentive_Calc!$A202,'Sales RAW DATA'!$D:$D,"B2",'Sales RAW DATA'!$E:$E,Incentive_Calc!AA$5),"")</f>
        <v>0.54807581352411727</v>
      </c>
      <c r="AB202" s="44">
        <f>IFERROR(SUMIFS('Sales RAW DATA'!$G:$G,'Sales RAW DATA'!$I:$I,Incentive_Calc!$A202,'Sales RAW DATA'!$D:$D,"B2",'Sales RAW DATA'!$E:$E,Incentive_Calc!AB$5)/SUMIFS('Sales RAW DATA'!$F:$F,'Sales RAW DATA'!$I:$I,Incentive_Calc!$A202,'Sales RAW DATA'!$D:$D,"B2",'Sales RAW DATA'!$E:$E,Incentive_Calc!AB$5),"")</f>
        <v>0.63111141341314103</v>
      </c>
      <c r="AC202" s="44">
        <f>SUMIFS('Sales RAW DATA'!$G:$G,'Sales RAW DATA'!$I:$I,Incentive_Calc!$A202,'Sales RAW DATA'!$D:$D,"B2")/SUMIFS('Sales RAW DATA'!$F:$F,'Sales RAW DATA'!$I:$I,Incentive_Calc!$A202,'Sales RAW DATA'!$D:$D,"B2")</f>
        <v>0.66032502687941841</v>
      </c>
      <c r="AD202" s="44">
        <f>IFERROR(SUMIFS('Sales RAW DATA'!$G:$G,'Sales RAW DATA'!$I:$I,Incentive_Calc!$A202,'Sales RAW DATA'!$D:$D,"B3",'Sales RAW DATA'!$E:$E,Incentive_Calc!AD$5)/SUMIFS('Sales RAW DATA'!$F:$F,'Sales RAW DATA'!$I:$I,Incentive_Calc!$A202,'Sales RAW DATA'!$D:$D,"B3",'Sales RAW DATA'!$E:$E,Incentive_Calc!AD$5),"")</f>
        <v>0.82773122732672</v>
      </c>
      <c r="AE202" s="44">
        <f>IFERROR(SUMIFS('Sales RAW DATA'!$G:$G,'Sales RAW DATA'!$I:$I,Incentive_Calc!$A202,'Sales RAW DATA'!$D:$D,"B3",'Sales RAW DATA'!$E:$E,Incentive_Calc!AE$5)/SUMIFS('Sales RAW DATA'!$F:$F,'Sales RAW DATA'!$I:$I,Incentive_Calc!$A202,'Sales RAW DATA'!$D:$D,"B3",'Sales RAW DATA'!$E:$E,Incentive_Calc!AE$5),"")</f>
        <v>1.4590431000395414</v>
      </c>
      <c r="AF202" s="44">
        <f>IFERROR(SUMIFS('Sales RAW DATA'!$G:$G,'Sales RAW DATA'!$I:$I,Incentive_Calc!$A202,'Sales RAW DATA'!$D:$D,"B3",'Sales RAW DATA'!$E:$E,Incentive_Calc!AF$5)/SUMIFS('Sales RAW DATA'!$F:$F,'Sales RAW DATA'!$I:$I,Incentive_Calc!$A202,'Sales RAW DATA'!$D:$D,"B3",'Sales RAW DATA'!$E:$E,Incentive_Calc!AF$5),"")</f>
        <v>1.7912950903535332</v>
      </c>
      <c r="AG202" s="44">
        <f>SUMIFS('Sales RAW DATA'!$G:$G,'Sales RAW DATA'!$I:$I,Incentive_Calc!$A202,'Sales RAW DATA'!$D:$D,"B3")/SUMIFS('Sales RAW DATA'!$F:$F,'Sales RAW DATA'!$I:$I,Incentive_Calc!$A202,'Sales RAW DATA'!$D:$D,"B3")</f>
        <v>1.3817184735911043</v>
      </c>
      <c r="AH202" s="44">
        <f>IFERROR(SUMIFS('Sales RAW DATA'!$G:$G,'Sales RAW DATA'!$I:$I,Incentive_Calc!$A202,'Sales RAW DATA'!$D:$D,"B4",'Sales RAW DATA'!$E:$E,Incentive_Calc!AH$5)/SUMIFS('Sales RAW DATA'!$F:$F,'Sales RAW DATA'!$I:$I,Incentive_Calc!$A202,'Sales RAW DATA'!$D:$D,"B4",'Sales RAW DATA'!$E:$E,Incentive_Calc!AH$5),"")</f>
        <v>1.0250309888440161</v>
      </c>
      <c r="AI202" s="44">
        <f>IFERROR(SUMIFS('Sales RAW DATA'!$G:$G,'Sales RAW DATA'!$I:$I,Incentive_Calc!$A202,'Sales RAW DATA'!$D:$D,"B4",'Sales RAW DATA'!$E:$E,Incentive_Calc!AI$5)/SUMIFS('Sales RAW DATA'!$F:$F,'Sales RAW DATA'!$I:$I,Incentive_Calc!$A202,'Sales RAW DATA'!$D:$D,"B4",'Sales RAW DATA'!$E:$E,Incentive_Calc!AI$5),"")</f>
        <v>0.81970762362768956</v>
      </c>
      <c r="AJ202" s="44">
        <f>IFERROR(SUMIFS('Sales RAW DATA'!$G:$G,'Sales RAW DATA'!$I:$I,Incentive_Calc!$A202,'Sales RAW DATA'!$D:$D,"B4",'Sales RAW DATA'!$E:$E,Incentive_Calc!AJ$5)/SUMIFS('Sales RAW DATA'!$F:$F,'Sales RAW DATA'!$I:$I,Incentive_Calc!$A202,'Sales RAW DATA'!$D:$D,"B4",'Sales RAW DATA'!$E:$E,Incentive_Calc!AJ$5),"")</f>
        <v>0.85155190452202889</v>
      </c>
      <c r="AK202" s="44">
        <f>SUMIFS('Sales RAW DATA'!$G:$G,'Sales RAW DATA'!$I:$I,Incentive_Calc!$A202,'Sales RAW DATA'!$D:$D,"B4")/SUMIFS('Sales RAW DATA'!$F:$F,'Sales RAW DATA'!$I:$I,Incentive_Calc!$A202,'Sales RAW DATA'!$D:$D,"B4")</f>
        <v>0.89715585893060301</v>
      </c>
      <c r="AL202" s="44">
        <f>IFERROR(SUMIFS('Sales RAW DATA'!$G:$G,'Sales RAW DATA'!$I:$I,Incentive_Calc!$A202,'Sales RAW DATA'!$D:$D,"B5",'Sales RAW DATA'!$E:$E,Incentive_Calc!AL$5)/SUMIFS('Sales RAW DATA'!$F:$F,'Sales RAW DATA'!$I:$I,Incentive_Calc!$A202,'Sales RAW DATA'!$D:$D,"B5",'Sales RAW DATA'!$E:$E,Incentive_Calc!AL$5),"")</f>
        <v>0.80722582536367304</v>
      </c>
      <c r="AM202" s="44">
        <f>IFERROR(SUMIFS('Sales RAW DATA'!$G:$G,'Sales RAW DATA'!$I:$I,Incentive_Calc!$A202,'Sales RAW DATA'!$D:$D,"B5",'Sales RAW DATA'!$E:$E,Incentive_Calc!AM$5)/SUMIFS('Sales RAW DATA'!$F:$F,'Sales RAW DATA'!$I:$I,Incentive_Calc!$A202,'Sales RAW DATA'!$D:$D,"B5",'Sales RAW DATA'!$E:$E,Incentive_Calc!AM$5),"")</f>
        <v>0.93489030431705589</v>
      </c>
      <c r="AN202" s="44">
        <f>IFERROR(SUMIFS('Sales RAW DATA'!$G:$G,'Sales RAW DATA'!$I:$I,Incentive_Calc!$A202,'Sales RAW DATA'!$D:$D,"B5",'Sales RAW DATA'!$E:$E,Incentive_Calc!AN$5)/SUMIFS('Sales RAW DATA'!$F:$F,'Sales RAW DATA'!$I:$I,Incentive_Calc!$A202,'Sales RAW DATA'!$D:$D,"B5",'Sales RAW DATA'!$E:$E,Incentive_Calc!AN$5),"")</f>
        <v>0.7766504767044432</v>
      </c>
      <c r="AO202" s="44">
        <f>SUMIFS('Sales RAW DATA'!$G:$G,'Sales RAW DATA'!$I:$I,Incentive_Calc!$A202,'Sales RAW DATA'!$D:$D,"B5")/SUMIFS('Sales RAW DATA'!$F:$F,'Sales RAW DATA'!$I:$I,Incentive_Calc!$A202,'Sales RAW DATA'!$D:$D,"B5")</f>
        <v>0.84031627192666714</v>
      </c>
      <c r="AP202" s="42">
        <f>SUM(SUMIFS('Sales RAW DATA'!$F$2:$F$22804,'Sales RAW DATA'!$I$2:$I$22804,Incentive_Calc!$A202,'Sales RAW DATA'!$D$2:$D$22804,"B1"),SUMIFS('Sales RAW DATA'!$F$2:$F$22804,'Sales RAW DATA'!$I$2:$I$22804,Incentive_Calc!$A202,'Sales RAW DATA'!$D$2:$D$22804,"B2"),SUMIFS('Sales RAW DATA'!$F$2:$F$22804,'Sales RAW DATA'!$I$2:$I$22804,Incentive_Calc!$A202,'Sales RAW DATA'!$D$2:$D$22804,"B3"),SUMIFS('Sales RAW DATA'!$F$2:$F$22804,'Sales RAW DATA'!$I$2:$I$22804,Incentive_Calc!$A202,'Sales RAW DATA'!$D$2:$D$22804,"B4"),SUMIFS('Sales RAW DATA'!$F$2:$F$22804,'Sales RAW DATA'!$I$2:$I$22804,Incentive_Calc!$A202,'Sales RAW DATA'!$D$2:$D$22804,"B5"))</f>
        <v>1021424</v>
      </c>
      <c r="AQ202" s="42">
        <f>SUM(SUMIFS('Sales RAW DATA'!$G$2:$G$22804,'Sales RAW DATA'!$I$2:$I$22804,Incentive_Calc!$A202,'Sales RAW DATA'!$D$2:$D$22804,"B1"),SUMIFS('Sales RAW DATA'!$G$2:$G$22804,'Sales RAW DATA'!$I$2:$I$22804,Incentive_Calc!$A202,'Sales RAW DATA'!$D$2:$D$22804,"B2"),SUMIFS('Sales RAW DATA'!$G$2:$G$22804,'Sales RAW DATA'!$I$2:$I$22804,Incentive_Calc!$A202,'Sales RAW DATA'!$D$2:$D$22804,"B3"),SUMIFS('Sales RAW DATA'!$G$2:$G$22804,'Sales RAW DATA'!$I$2:$I$22804,Incentive_Calc!$A202,'Sales RAW DATA'!$D$2:$D$22804,"B4"),SUMIFS('Sales RAW DATA'!$G$2:$G$22804,'Sales RAW DATA'!$I$2:$I$22804,Incentive_Calc!$A202,'Sales RAW DATA'!$D$2:$D$22804,"B5"))</f>
        <v>982888</v>
      </c>
      <c r="AR202" s="45">
        <f t="shared" si="62"/>
        <v>96.227227870110738</v>
      </c>
      <c r="AS202" s="45">
        <f t="shared" si="63"/>
        <v>96</v>
      </c>
      <c r="AT202" s="46">
        <v>0.96</v>
      </c>
      <c r="AU202" s="46">
        <v>0.7</v>
      </c>
      <c r="AV202" s="43" t="str">
        <f t="shared" si="49"/>
        <v>Yes</v>
      </c>
      <c r="AW202" s="43" t="str">
        <f t="shared" si="50"/>
        <v>Yes</v>
      </c>
      <c r="AX202" s="43" t="str">
        <f t="shared" si="51"/>
        <v>Yes</v>
      </c>
      <c r="AY202" s="43" t="str">
        <f t="shared" si="64"/>
        <v>Yes</v>
      </c>
    </row>
    <row r="203" spans="1:51" x14ac:dyDescent="0.35">
      <c r="A203" s="21" t="s">
        <v>1077</v>
      </c>
      <c r="B203" s="21" t="s">
        <v>603</v>
      </c>
      <c r="C203" s="21" t="str">
        <f>_xlfn.XLOOKUP($A203,'Employee List'!$E:$E,'Employee List'!$D:$D,0)</f>
        <v>SF</v>
      </c>
      <c r="D203" s="42" t="str" cm="1">
        <f t="array" ref="D203">IFERROR(IF($G203="Yes",INDEX('Payment Plan'!$D$6:$D$42,MATCH(1,(Incentive_Calc!$C203='Payment Plan'!$B$6:$B$42)*(Incentive_Calc!$U203='Payment Plan'!$C$6:$C$42),0)),""),"")</f>
        <v/>
      </c>
      <c r="E203" s="42" t="str" cm="1">
        <f t="array" ref="E203">IFERROR(IF($H203="Yes",INDEX('Payment Plan'!$D$6:$D$42,MATCH(1,(Incentive_Calc!$C203='Payment Plan'!$B$6:$B$42)*(Incentive_Calc!$AS203='Payment Plan'!$C$6:$C$42),0)),""),"")</f>
        <v/>
      </c>
      <c r="F203" s="42">
        <f t="shared" si="52"/>
        <v>0</v>
      </c>
      <c r="G203" s="43" t="str">
        <f t="shared" si="53"/>
        <v>No</v>
      </c>
      <c r="H203" s="21" t="str">
        <f t="shared" si="54"/>
        <v>No</v>
      </c>
      <c r="I203" s="42">
        <f>IFERROR(SUMIFS('Sales RAW DATA'!$F$2:$F$30000,'Sales RAW DATA'!$I$2:$I$30000,Incentive_Calc!$A203,'Sales RAW DATA'!$E$2:$E$30000,Incentive_Calc!I$5),"")</f>
        <v>544124</v>
      </c>
      <c r="J203" s="42">
        <f>IFERROR(SUMIFS('Sales RAW DATA'!$F$2:$F$30000,'Sales RAW DATA'!$I$2:$I$30000,Incentive_Calc!$A203,'Sales RAW DATA'!$E$2:$E$30000,Incentive_Calc!J$5),"")</f>
        <v>557669</v>
      </c>
      <c r="K203" s="42">
        <f>IFERROR(SUMIFS('Sales RAW DATA'!$F$2:$F$30000,'Sales RAW DATA'!$I$2:$I$30000,Incentive_Calc!$A203,'Sales RAW DATA'!$E$2:$E$30000,Incentive_Calc!K$5),"")</f>
        <v>579955</v>
      </c>
      <c r="L203" s="42">
        <f t="shared" si="55"/>
        <v>1681748</v>
      </c>
      <c r="M203" s="42">
        <f>IFERROR(SUMIFS('Sales RAW DATA'!$G$2:$G$30000,'Sales RAW DATA'!$I$2:$I$30000,Incentive_Calc!$A203,'Sales RAW DATA'!$E$2:$E$30000,Incentive_Calc!M$5),"")</f>
        <v>394572</v>
      </c>
      <c r="N203" s="42">
        <f>IFERROR(SUMIFS('Sales RAW DATA'!$G$2:$G$30000,'Sales RAW DATA'!$I$2:$I$30000,Incentive_Calc!$A203,'Sales RAW DATA'!$E$2:$E$30000,Incentive_Calc!N$5),"")</f>
        <v>425708</v>
      </c>
      <c r="O203" s="42">
        <f>IFERROR(SUMIFS('Sales RAW DATA'!$G$2:$G$30000,'Sales RAW DATA'!$I$2:$I$30000,Incentive_Calc!$A203,'Sales RAW DATA'!$E$2:$E$30000,Incentive_Calc!O$5),"")</f>
        <v>486896</v>
      </c>
      <c r="P203" s="42">
        <f t="shared" si="56"/>
        <v>1307176</v>
      </c>
      <c r="Q203" s="44">
        <f t="shared" si="57"/>
        <v>0.72515088472480538</v>
      </c>
      <c r="R203" s="44">
        <f t="shared" si="58"/>
        <v>0.76337038637614785</v>
      </c>
      <c r="S203" s="44">
        <f t="shared" si="59"/>
        <v>0.83954099887060207</v>
      </c>
      <c r="T203" s="45">
        <f t="shared" si="60"/>
        <v>77.727221914341499</v>
      </c>
      <c r="U203" s="45">
        <f t="shared" si="61"/>
        <v>77</v>
      </c>
      <c r="V203" s="44">
        <f>IFERROR(SUMIFS('Sales RAW DATA'!$G:$G,'Sales RAW DATA'!$I:$I,Incentive_Calc!$A203,'Sales RAW DATA'!$D:$D,"B1",'Sales RAW DATA'!$E:$E,Incentive_Calc!V$5)/SUMIFS('Sales RAW DATA'!$F:$F,'Sales RAW DATA'!$I:$I,Incentive_Calc!$A203,'Sales RAW DATA'!$D:$D,"B1",'Sales RAW DATA'!$E:$E,Incentive_Calc!V$5),"")</f>
        <v>0.74018873189941192</v>
      </c>
      <c r="W203" s="44">
        <f>IFERROR(SUMIFS('Sales RAW DATA'!$G:$G,'Sales RAW DATA'!$I:$I,Incentive_Calc!$A203,'Sales RAW DATA'!$D:$D,"B1",'Sales RAW DATA'!$E:$E,Incentive_Calc!W$5)/SUMIFS('Sales RAW DATA'!$F:$F,'Sales RAW DATA'!$I:$I,Incentive_Calc!$A203,'Sales RAW DATA'!$D:$D,"B1",'Sales RAW DATA'!$E:$E,Incentive_Calc!W$5),"")</f>
        <v>0.72849580482497434</v>
      </c>
      <c r="X203" s="44">
        <f>IFERROR(SUMIFS('Sales RAW DATA'!$G:$G,'Sales RAW DATA'!$I:$I,Incentive_Calc!$A203,'Sales RAW DATA'!$D:$D,"B1",'Sales RAW DATA'!$E:$E,Incentive_Calc!X$5)/SUMIFS('Sales RAW DATA'!$F:$F,'Sales RAW DATA'!$I:$I,Incentive_Calc!$A203,'Sales RAW DATA'!$D:$D,"B1",'Sales RAW DATA'!$E:$E,Incentive_Calc!X$5),"")</f>
        <v>0.63535044171467114</v>
      </c>
      <c r="Y203" s="44">
        <f>SUMIFS('Sales RAW DATA'!$G:$G,'Sales RAW DATA'!$I:$I,Incentive_Calc!$A203,'Sales RAW DATA'!$D:$D,"B1")/SUMIFS('Sales RAW DATA'!$F:$F,'Sales RAW DATA'!$I:$I,Incentive_Calc!$A203,'Sales RAW DATA'!$D:$D,"B1")</f>
        <v>0.70270528325907067</v>
      </c>
      <c r="Z203" s="44">
        <f>IFERROR(SUMIFS('Sales RAW DATA'!$G:$G,'Sales RAW DATA'!$I:$I,Incentive_Calc!$A203,'Sales RAW DATA'!$D:$D,"B2",'Sales RAW DATA'!$E:$E,Incentive_Calc!Z$5)/SUMIFS('Sales RAW DATA'!$F:$F,'Sales RAW DATA'!$I:$I,Incentive_Calc!$A203,'Sales RAW DATA'!$D:$D,"B2",'Sales RAW DATA'!$E:$E,Incentive_Calc!Z$5),"")</f>
        <v>0.62708599099216367</v>
      </c>
      <c r="AA203" s="44">
        <f>IFERROR(SUMIFS('Sales RAW DATA'!$G:$G,'Sales RAW DATA'!$I:$I,Incentive_Calc!$A203,'Sales RAW DATA'!$D:$D,"B2",'Sales RAW DATA'!$E:$E,Incentive_Calc!AA$5)/SUMIFS('Sales RAW DATA'!$F:$F,'Sales RAW DATA'!$I:$I,Incentive_Calc!$A203,'Sales RAW DATA'!$D:$D,"B2",'Sales RAW DATA'!$E:$E,Incentive_Calc!AA$5),"")</f>
        <v>0.63622903468530789</v>
      </c>
      <c r="AB203" s="44">
        <f>IFERROR(SUMIFS('Sales RAW DATA'!$G:$G,'Sales RAW DATA'!$I:$I,Incentive_Calc!$A203,'Sales RAW DATA'!$D:$D,"B2",'Sales RAW DATA'!$E:$E,Incentive_Calc!AB$5)/SUMIFS('Sales RAW DATA'!$F:$F,'Sales RAW DATA'!$I:$I,Incentive_Calc!$A203,'Sales RAW DATA'!$D:$D,"B2",'Sales RAW DATA'!$E:$E,Incentive_Calc!AB$5),"")</f>
        <v>0.54855318950654675</v>
      </c>
      <c r="AC203" s="44">
        <f>SUMIFS('Sales RAW DATA'!$G:$G,'Sales RAW DATA'!$I:$I,Incentive_Calc!$A203,'Sales RAW DATA'!$D:$D,"B2")/SUMIFS('Sales RAW DATA'!$F:$F,'Sales RAW DATA'!$I:$I,Incentive_Calc!$A203,'Sales RAW DATA'!$D:$D,"B2")</f>
        <v>0.60265073613423437</v>
      </c>
      <c r="AD203" s="44">
        <f>IFERROR(SUMIFS('Sales RAW DATA'!$G:$G,'Sales RAW DATA'!$I:$I,Incentive_Calc!$A203,'Sales RAW DATA'!$D:$D,"B3",'Sales RAW DATA'!$E:$E,Incentive_Calc!AD$5)/SUMIFS('Sales RAW DATA'!$F:$F,'Sales RAW DATA'!$I:$I,Incentive_Calc!$A203,'Sales RAW DATA'!$D:$D,"B3",'Sales RAW DATA'!$E:$E,Incentive_Calc!AD$5),"")</f>
        <v>0.55177688867968933</v>
      </c>
      <c r="AE203" s="44">
        <f>IFERROR(SUMIFS('Sales RAW DATA'!$G:$G,'Sales RAW DATA'!$I:$I,Incentive_Calc!$A203,'Sales RAW DATA'!$D:$D,"B3",'Sales RAW DATA'!$E:$E,Incentive_Calc!AE$5)/SUMIFS('Sales RAW DATA'!$F:$F,'Sales RAW DATA'!$I:$I,Incentive_Calc!$A203,'Sales RAW DATA'!$D:$D,"B3",'Sales RAW DATA'!$E:$E,Incentive_Calc!AE$5),"")</f>
        <v>0.98485519440262159</v>
      </c>
      <c r="AF203" s="44">
        <f>IFERROR(SUMIFS('Sales RAW DATA'!$G:$G,'Sales RAW DATA'!$I:$I,Incentive_Calc!$A203,'Sales RAW DATA'!$D:$D,"B3",'Sales RAW DATA'!$E:$E,Incentive_Calc!AF$5)/SUMIFS('Sales RAW DATA'!$F:$F,'Sales RAW DATA'!$I:$I,Incentive_Calc!$A203,'Sales RAW DATA'!$D:$D,"B3",'Sales RAW DATA'!$E:$E,Incentive_Calc!AF$5),"")</f>
        <v>1.5415474678301209</v>
      </c>
      <c r="AG203" s="44">
        <f>SUMIFS('Sales RAW DATA'!$G:$G,'Sales RAW DATA'!$I:$I,Incentive_Calc!$A203,'Sales RAW DATA'!$D:$D,"B3")/SUMIFS('Sales RAW DATA'!$F:$F,'Sales RAW DATA'!$I:$I,Incentive_Calc!$A203,'Sales RAW DATA'!$D:$D,"B3")</f>
        <v>1.0550732765978199</v>
      </c>
      <c r="AH203" s="44">
        <f>IFERROR(SUMIFS('Sales RAW DATA'!$G:$G,'Sales RAW DATA'!$I:$I,Incentive_Calc!$A203,'Sales RAW DATA'!$D:$D,"B4",'Sales RAW DATA'!$E:$E,Incentive_Calc!AH$5)/SUMIFS('Sales RAW DATA'!$F:$F,'Sales RAW DATA'!$I:$I,Incentive_Calc!$A203,'Sales RAW DATA'!$D:$D,"B4",'Sales RAW DATA'!$E:$E,Incentive_Calc!AH$5),"")</f>
        <v>0.63393960541428596</v>
      </c>
      <c r="AI203" s="44">
        <f>IFERROR(SUMIFS('Sales RAW DATA'!$G:$G,'Sales RAW DATA'!$I:$I,Incentive_Calc!$A203,'Sales RAW DATA'!$D:$D,"B4",'Sales RAW DATA'!$E:$E,Incentive_Calc!AI$5)/SUMIFS('Sales RAW DATA'!$F:$F,'Sales RAW DATA'!$I:$I,Incentive_Calc!$A203,'Sales RAW DATA'!$D:$D,"B4",'Sales RAW DATA'!$E:$E,Incentive_Calc!AI$5),"")</f>
        <v>0.53196428317122146</v>
      </c>
      <c r="AJ203" s="44">
        <f>IFERROR(SUMIFS('Sales RAW DATA'!$G:$G,'Sales RAW DATA'!$I:$I,Incentive_Calc!$A203,'Sales RAW DATA'!$D:$D,"B4",'Sales RAW DATA'!$E:$E,Incentive_Calc!AJ$5)/SUMIFS('Sales RAW DATA'!$F:$F,'Sales RAW DATA'!$I:$I,Incentive_Calc!$A203,'Sales RAW DATA'!$D:$D,"B4",'Sales RAW DATA'!$E:$E,Incentive_Calc!AJ$5),"")</f>
        <v>0.61373022998825888</v>
      </c>
      <c r="AK203" s="44">
        <f>SUMIFS('Sales RAW DATA'!$G:$G,'Sales RAW DATA'!$I:$I,Incentive_Calc!$A203,'Sales RAW DATA'!$D:$D,"B4")/SUMIFS('Sales RAW DATA'!$F:$F,'Sales RAW DATA'!$I:$I,Incentive_Calc!$A203,'Sales RAW DATA'!$D:$D,"B4")</f>
        <v>0.5931455332434542</v>
      </c>
      <c r="AL203" s="44">
        <f>IFERROR(SUMIFS('Sales RAW DATA'!$G:$G,'Sales RAW DATA'!$I:$I,Incentive_Calc!$A203,'Sales RAW DATA'!$D:$D,"B5",'Sales RAW DATA'!$E:$E,Incentive_Calc!AL$5)/SUMIFS('Sales RAW DATA'!$F:$F,'Sales RAW DATA'!$I:$I,Incentive_Calc!$A203,'Sales RAW DATA'!$D:$D,"B5",'Sales RAW DATA'!$E:$E,Incentive_Calc!AL$5),"")</f>
        <v>0.84371221281741238</v>
      </c>
      <c r="AM203" s="44">
        <f>IFERROR(SUMIFS('Sales RAW DATA'!$G:$G,'Sales RAW DATA'!$I:$I,Incentive_Calc!$A203,'Sales RAW DATA'!$D:$D,"B5",'Sales RAW DATA'!$E:$E,Incentive_Calc!AM$5)/SUMIFS('Sales RAW DATA'!$F:$F,'Sales RAW DATA'!$I:$I,Incentive_Calc!$A203,'Sales RAW DATA'!$D:$D,"B5",'Sales RAW DATA'!$E:$E,Incentive_Calc!AM$5),"")</f>
        <v>1.1290228108424718</v>
      </c>
      <c r="AN203" s="44">
        <f>IFERROR(SUMIFS('Sales RAW DATA'!$G:$G,'Sales RAW DATA'!$I:$I,Incentive_Calc!$A203,'Sales RAW DATA'!$D:$D,"B5",'Sales RAW DATA'!$E:$E,Incentive_Calc!AN$5)/SUMIFS('Sales RAW DATA'!$F:$F,'Sales RAW DATA'!$I:$I,Incentive_Calc!$A203,'Sales RAW DATA'!$D:$D,"B5",'Sales RAW DATA'!$E:$E,Incentive_Calc!AN$5),"")</f>
        <v>0.80972589599744205</v>
      </c>
      <c r="AO203" s="44">
        <f>SUMIFS('Sales RAW DATA'!$G:$G,'Sales RAW DATA'!$I:$I,Incentive_Calc!$A203,'Sales RAW DATA'!$D:$D,"B5")/SUMIFS('Sales RAW DATA'!$F:$F,'Sales RAW DATA'!$I:$I,Incentive_Calc!$A203,'Sales RAW DATA'!$D:$D,"B5")</f>
        <v>0.92377721113522859</v>
      </c>
      <c r="AP203" s="42">
        <f>SUM(SUMIFS('Sales RAW DATA'!$F$2:$F$22804,'Sales RAW DATA'!$I$2:$I$22804,Incentive_Calc!$A203,'Sales RAW DATA'!$D$2:$D$22804,"B1"),SUMIFS('Sales RAW DATA'!$F$2:$F$22804,'Sales RAW DATA'!$I$2:$I$22804,Incentive_Calc!$A203,'Sales RAW DATA'!$D$2:$D$22804,"B2"),SUMIFS('Sales RAW DATA'!$F$2:$F$22804,'Sales RAW DATA'!$I$2:$I$22804,Incentive_Calc!$A203,'Sales RAW DATA'!$D$2:$D$22804,"B3"),SUMIFS('Sales RAW DATA'!$F$2:$F$22804,'Sales RAW DATA'!$I$2:$I$22804,Incentive_Calc!$A203,'Sales RAW DATA'!$D$2:$D$22804,"B4"),SUMIFS('Sales RAW DATA'!$F$2:$F$22804,'Sales RAW DATA'!$I$2:$I$22804,Incentive_Calc!$A203,'Sales RAW DATA'!$D$2:$D$22804,"B5"))</f>
        <v>957667</v>
      </c>
      <c r="AQ203" s="42">
        <f>SUM(SUMIFS('Sales RAW DATA'!$G$2:$G$22804,'Sales RAW DATA'!$I$2:$I$22804,Incentive_Calc!$A203,'Sales RAW DATA'!$D$2:$D$22804,"B1"),SUMIFS('Sales RAW DATA'!$G$2:$G$22804,'Sales RAW DATA'!$I$2:$I$22804,Incentive_Calc!$A203,'Sales RAW DATA'!$D$2:$D$22804,"B2"),SUMIFS('Sales RAW DATA'!$G$2:$G$22804,'Sales RAW DATA'!$I$2:$I$22804,Incentive_Calc!$A203,'Sales RAW DATA'!$D$2:$D$22804,"B3"),SUMIFS('Sales RAW DATA'!$G$2:$G$22804,'Sales RAW DATA'!$I$2:$I$22804,Incentive_Calc!$A203,'Sales RAW DATA'!$D$2:$D$22804,"B4"),SUMIFS('Sales RAW DATA'!$G$2:$G$22804,'Sales RAW DATA'!$I$2:$I$22804,Incentive_Calc!$A203,'Sales RAW DATA'!$D$2:$D$22804,"B5"))</f>
        <v>745220</v>
      </c>
      <c r="AR203" s="45">
        <f t="shared" si="62"/>
        <v>77.816192893772055</v>
      </c>
      <c r="AS203" s="45">
        <f t="shared" si="63"/>
        <v>77</v>
      </c>
      <c r="AT203" s="46">
        <v>1.1000000000000001</v>
      </c>
      <c r="AU203" s="46">
        <v>0.88</v>
      </c>
      <c r="AV203" s="43" t="str">
        <f t="shared" si="49"/>
        <v>No</v>
      </c>
      <c r="AW203" s="43" t="str">
        <f t="shared" si="50"/>
        <v>No</v>
      </c>
      <c r="AX203" s="43" t="str">
        <f t="shared" si="51"/>
        <v>Yes</v>
      </c>
      <c r="AY203" s="43" t="str">
        <f t="shared" si="64"/>
        <v>Yes</v>
      </c>
    </row>
    <row r="204" spans="1:51" x14ac:dyDescent="0.35">
      <c r="A204" s="21" t="s">
        <v>1078</v>
      </c>
      <c r="B204" s="21" t="s">
        <v>604</v>
      </c>
      <c r="C204" s="21" t="str">
        <f>_xlfn.XLOOKUP($A204,'Employee List'!$E:$E,'Employee List'!$D:$D,0)</f>
        <v>SF</v>
      </c>
      <c r="D204" s="42" t="str" cm="1">
        <f t="array" ref="D204">IFERROR(IF($G204="Yes",INDEX('Payment Plan'!$D$6:$D$42,MATCH(1,(Incentive_Calc!$C204='Payment Plan'!$B$6:$B$42)*(Incentive_Calc!$U204='Payment Plan'!$C$6:$C$42),0)),""),"")</f>
        <v/>
      </c>
      <c r="E204" s="42" t="str" cm="1">
        <f t="array" ref="E204">IFERROR(IF($H204="Yes",INDEX('Payment Plan'!$D$6:$D$42,MATCH(1,(Incentive_Calc!$C204='Payment Plan'!$B$6:$B$42)*(Incentive_Calc!$AS204='Payment Plan'!$C$6:$C$42),0)),""),"")</f>
        <v/>
      </c>
      <c r="F204" s="42">
        <f t="shared" si="52"/>
        <v>0</v>
      </c>
      <c r="G204" s="43" t="str">
        <f t="shared" si="53"/>
        <v>No</v>
      </c>
      <c r="H204" s="21" t="str">
        <f t="shared" si="54"/>
        <v>No</v>
      </c>
      <c r="I204" s="42">
        <f>IFERROR(SUMIFS('Sales RAW DATA'!$F$2:$F$30000,'Sales RAW DATA'!$I$2:$I$30000,Incentive_Calc!$A204,'Sales RAW DATA'!$E$2:$E$30000,Incentive_Calc!I$5),"")</f>
        <v>509692</v>
      </c>
      <c r="J204" s="42">
        <f>IFERROR(SUMIFS('Sales RAW DATA'!$F$2:$F$30000,'Sales RAW DATA'!$I$2:$I$30000,Incentive_Calc!$A204,'Sales RAW DATA'!$E$2:$E$30000,Incentive_Calc!J$5),"")</f>
        <v>524470</v>
      </c>
      <c r="K204" s="42">
        <f>IFERROR(SUMIFS('Sales RAW DATA'!$F$2:$F$30000,'Sales RAW DATA'!$I$2:$I$30000,Incentive_Calc!$A204,'Sales RAW DATA'!$E$2:$E$30000,Incentive_Calc!K$5),"")</f>
        <v>527303</v>
      </c>
      <c r="L204" s="42">
        <f t="shared" si="55"/>
        <v>1561465</v>
      </c>
      <c r="M204" s="42">
        <f>IFERROR(SUMIFS('Sales RAW DATA'!$G$2:$G$30000,'Sales RAW DATA'!$I$2:$I$30000,Incentive_Calc!$A204,'Sales RAW DATA'!$E$2:$E$30000,Incentive_Calc!M$5),"")</f>
        <v>294760</v>
      </c>
      <c r="N204" s="42">
        <f>IFERROR(SUMIFS('Sales RAW DATA'!$G$2:$G$30000,'Sales RAW DATA'!$I$2:$I$30000,Incentive_Calc!$A204,'Sales RAW DATA'!$E$2:$E$30000,Incentive_Calc!N$5),"")</f>
        <v>306482</v>
      </c>
      <c r="O204" s="42">
        <f>IFERROR(SUMIFS('Sales RAW DATA'!$G$2:$G$30000,'Sales RAW DATA'!$I$2:$I$30000,Incentive_Calc!$A204,'Sales RAW DATA'!$E$2:$E$30000,Incentive_Calc!O$5),"")</f>
        <v>353872</v>
      </c>
      <c r="P204" s="42">
        <f t="shared" si="56"/>
        <v>955114</v>
      </c>
      <c r="Q204" s="44">
        <f t="shared" si="57"/>
        <v>0.57831003821915983</v>
      </c>
      <c r="R204" s="44">
        <f t="shared" si="58"/>
        <v>0.58436516864644306</v>
      </c>
      <c r="S204" s="44">
        <f t="shared" si="59"/>
        <v>0.6710980214411828</v>
      </c>
      <c r="T204" s="45">
        <f t="shared" si="60"/>
        <v>61.167813559701948</v>
      </c>
      <c r="U204" s="45">
        <f t="shared" si="61"/>
        <v>61</v>
      </c>
      <c r="V204" s="44">
        <f>IFERROR(SUMIFS('Sales RAW DATA'!$G:$G,'Sales RAW DATA'!$I:$I,Incentive_Calc!$A204,'Sales RAW DATA'!$D:$D,"B1",'Sales RAW DATA'!$E:$E,Incentive_Calc!V$5)/SUMIFS('Sales RAW DATA'!$F:$F,'Sales RAW DATA'!$I:$I,Incentive_Calc!$A204,'Sales RAW DATA'!$D:$D,"B1",'Sales RAW DATA'!$E:$E,Incentive_Calc!V$5),"")</f>
        <v>0.50001437318538533</v>
      </c>
      <c r="W204" s="44">
        <f>IFERROR(SUMIFS('Sales RAW DATA'!$G:$G,'Sales RAW DATA'!$I:$I,Incentive_Calc!$A204,'Sales RAW DATA'!$D:$D,"B1",'Sales RAW DATA'!$E:$E,Incentive_Calc!W$5)/SUMIFS('Sales RAW DATA'!$F:$F,'Sales RAW DATA'!$I:$I,Incentive_Calc!$A204,'Sales RAW DATA'!$D:$D,"B1",'Sales RAW DATA'!$E:$E,Incentive_Calc!W$5),"")</f>
        <v>0.48615248601795086</v>
      </c>
      <c r="X204" s="44">
        <f>IFERROR(SUMIFS('Sales RAW DATA'!$G:$G,'Sales RAW DATA'!$I:$I,Incentive_Calc!$A204,'Sales RAW DATA'!$D:$D,"B1",'Sales RAW DATA'!$E:$E,Incentive_Calc!X$5)/SUMIFS('Sales RAW DATA'!$F:$F,'Sales RAW DATA'!$I:$I,Incentive_Calc!$A204,'Sales RAW DATA'!$D:$D,"B1",'Sales RAW DATA'!$E:$E,Incentive_Calc!X$5),"")</f>
        <v>0.47800580598338843</v>
      </c>
      <c r="Y204" s="44">
        <f>SUMIFS('Sales RAW DATA'!$G:$G,'Sales RAW DATA'!$I:$I,Incentive_Calc!$A204,'Sales RAW DATA'!$D:$D,"B1")/SUMIFS('Sales RAW DATA'!$F:$F,'Sales RAW DATA'!$I:$I,Incentive_Calc!$A204,'Sales RAW DATA'!$D:$D,"B1")</f>
        <v>0.48822777938504247</v>
      </c>
      <c r="Z204" s="44">
        <f>IFERROR(SUMIFS('Sales RAW DATA'!$G:$G,'Sales RAW DATA'!$I:$I,Incentive_Calc!$A204,'Sales RAW DATA'!$D:$D,"B2",'Sales RAW DATA'!$E:$E,Incentive_Calc!Z$5)/SUMIFS('Sales RAW DATA'!$F:$F,'Sales RAW DATA'!$I:$I,Incentive_Calc!$A204,'Sales RAW DATA'!$D:$D,"B2",'Sales RAW DATA'!$E:$E,Incentive_Calc!Z$5),"")</f>
        <v>0.3635514620636352</v>
      </c>
      <c r="AA204" s="44">
        <f>IFERROR(SUMIFS('Sales RAW DATA'!$G:$G,'Sales RAW DATA'!$I:$I,Incentive_Calc!$A204,'Sales RAW DATA'!$D:$D,"B2",'Sales RAW DATA'!$E:$E,Incentive_Calc!AA$5)/SUMIFS('Sales RAW DATA'!$F:$F,'Sales RAW DATA'!$I:$I,Incentive_Calc!$A204,'Sales RAW DATA'!$D:$D,"B2",'Sales RAW DATA'!$E:$E,Incentive_Calc!AA$5),"")</f>
        <v>0.48143179661682428</v>
      </c>
      <c r="AB204" s="44">
        <f>IFERROR(SUMIFS('Sales RAW DATA'!$G:$G,'Sales RAW DATA'!$I:$I,Incentive_Calc!$A204,'Sales RAW DATA'!$D:$D,"B2",'Sales RAW DATA'!$E:$E,Incentive_Calc!AB$5)/SUMIFS('Sales RAW DATA'!$F:$F,'Sales RAW DATA'!$I:$I,Incentive_Calc!$A204,'Sales RAW DATA'!$D:$D,"B2",'Sales RAW DATA'!$E:$E,Incentive_Calc!AB$5),"")</f>
        <v>0.42963283800892915</v>
      </c>
      <c r="AC204" s="44">
        <f>SUMIFS('Sales RAW DATA'!$G:$G,'Sales RAW DATA'!$I:$I,Incentive_Calc!$A204,'Sales RAW DATA'!$D:$D,"B2")/SUMIFS('Sales RAW DATA'!$F:$F,'Sales RAW DATA'!$I:$I,Incentive_Calc!$A204,'Sales RAW DATA'!$D:$D,"B2")</f>
        <v>0.42451625577055296</v>
      </c>
      <c r="AD204" s="44">
        <f>IFERROR(SUMIFS('Sales RAW DATA'!$G:$G,'Sales RAW DATA'!$I:$I,Incentive_Calc!$A204,'Sales RAW DATA'!$D:$D,"B3",'Sales RAW DATA'!$E:$E,Incentive_Calc!AD$5)/SUMIFS('Sales RAW DATA'!$F:$F,'Sales RAW DATA'!$I:$I,Incentive_Calc!$A204,'Sales RAW DATA'!$D:$D,"B3",'Sales RAW DATA'!$E:$E,Incentive_Calc!AD$5),"")</f>
        <v>0.35990550928891735</v>
      </c>
      <c r="AE204" s="44">
        <f>IFERROR(SUMIFS('Sales RAW DATA'!$G:$G,'Sales RAW DATA'!$I:$I,Incentive_Calc!$A204,'Sales RAW DATA'!$D:$D,"B3",'Sales RAW DATA'!$E:$E,Incentive_Calc!AE$5)/SUMIFS('Sales RAW DATA'!$F:$F,'Sales RAW DATA'!$I:$I,Incentive_Calc!$A204,'Sales RAW DATA'!$D:$D,"B3",'Sales RAW DATA'!$E:$E,Incentive_Calc!AE$5),"")</f>
        <v>0.68863684099978995</v>
      </c>
      <c r="AF204" s="44">
        <f>IFERROR(SUMIFS('Sales RAW DATA'!$G:$G,'Sales RAW DATA'!$I:$I,Incentive_Calc!$A204,'Sales RAW DATA'!$D:$D,"B3",'Sales RAW DATA'!$E:$E,Incentive_Calc!AF$5)/SUMIFS('Sales RAW DATA'!$F:$F,'Sales RAW DATA'!$I:$I,Incentive_Calc!$A204,'Sales RAW DATA'!$D:$D,"B3",'Sales RAW DATA'!$E:$E,Incentive_Calc!AF$5),"")</f>
        <v>1.1981344603526281</v>
      </c>
      <c r="AG204" s="44">
        <f>SUMIFS('Sales RAW DATA'!$G:$G,'Sales RAW DATA'!$I:$I,Incentive_Calc!$A204,'Sales RAW DATA'!$D:$D,"B3")/SUMIFS('Sales RAW DATA'!$F:$F,'Sales RAW DATA'!$I:$I,Incentive_Calc!$A204,'Sales RAW DATA'!$D:$D,"B3")</f>
        <v>0.76098841167954623</v>
      </c>
      <c r="AH204" s="44">
        <f>IFERROR(SUMIFS('Sales RAW DATA'!$G:$G,'Sales RAW DATA'!$I:$I,Incentive_Calc!$A204,'Sales RAW DATA'!$D:$D,"B4",'Sales RAW DATA'!$E:$E,Incentive_Calc!AH$5)/SUMIFS('Sales RAW DATA'!$F:$F,'Sales RAW DATA'!$I:$I,Incentive_Calc!$A204,'Sales RAW DATA'!$D:$D,"B4",'Sales RAW DATA'!$E:$E,Incentive_Calc!AH$5),"")</f>
        <v>0.61010705153209377</v>
      </c>
      <c r="AI204" s="44">
        <f>IFERROR(SUMIFS('Sales RAW DATA'!$G:$G,'Sales RAW DATA'!$I:$I,Incentive_Calc!$A204,'Sales RAW DATA'!$D:$D,"B4",'Sales RAW DATA'!$E:$E,Incentive_Calc!AI$5)/SUMIFS('Sales RAW DATA'!$F:$F,'Sales RAW DATA'!$I:$I,Incentive_Calc!$A204,'Sales RAW DATA'!$D:$D,"B4",'Sales RAW DATA'!$E:$E,Incentive_Calc!AI$5),"")</f>
        <v>0.48815175967127256</v>
      </c>
      <c r="AJ204" s="44">
        <f>IFERROR(SUMIFS('Sales RAW DATA'!$G:$G,'Sales RAW DATA'!$I:$I,Incentive_Calc!$A204,'Sales RAW DATA'!$D:$D,"B4",'Sales RAW DATA'!$E:$E,Incentive_Calc!AJ$5)/SUMIFS('Sales RAW DATA'!$F:$F,'Sales RAW DATA'!$I:$I,Incentive_Calc!$A204,'Sales RAW DATA'!$D:$D,"B4",'Sales RAW DATA'!$E:$E,Incentive_Calc!AJ$5),"")</f>
        <v>0.81021668585784568</v>
      </c>
      <c r="AK204" s="44">
        <f>SUMIFS('Sales RAW DATA'!$G:$G,'Sales RAW DATA'!$I:$I,Incentive_Calc!$A204,'Sales RAW DATA'!$D:$D,"B4")/SUMIFS('Sales RAW DATA'!$F:$F,'Sales RAW DATA'!$I:$I,Incentive_Calc!$A204,'Sales RAW DATA'!$D:$D,"B4")</f>
        <v>0.63729415105053944</v>
      </c>
      <c r="AL204" s="44">
        <f>IFERROR(SUMIFS('Sales RAW DATA'!$G:$G,'Sales RAW DATA'!$I:$I,Incentive_Calc!$A204,'Sales RAW DATA'!$D:$D,"B5",'Sales RAW DATA'!$E:$E,Incentive_Calc!AL$5)/SUMIFS('Sales RAW DATA'!$F:$F,'Sales RAW DATA'!$I:$I,Incentive_Calc!$A204,'Sales RAW DATA'!$D:$D,"B5",'Sales RAW DATA'!$E:$E,Incentive_Calc!AL$5),"")</f>
        <v>0.66928843554135431</v>
      </c>
      <c r="AM204" s="44">
        <f>IFERROR(SUMIFS('Sales RAW DATA'!$G:$G,'Sales RAW DATA'!$I:$I,Incentive_Calc!$A204,'Sales RAW DATA'!$D:$D,"B5",'Sales RAW DATA'!$E:$E,Incentive_Calc!AM$5)/SUMIFS('Sales RAW DATA'!$F:$F,'Sales RAW DATA'!$I:$I,Incentive_Calc!$A204,'Sales RAW DATA'!$D:$D,"B5",'Sales RAW DATA'!$E:$E,Incentive_Calc!AM$5),"")</f>
        <v>0.53960298354315483</v>
      </c>
      <c r="AN204" s="44">
        <f>IFERROR(SUMIFS('Sales RAW DATA'!$G:$G,'Sales RAW DATA'!$I:$I,Incentive_Calc!$A204,'Sales RAW DATA'!$D:$D,"B5",'Sales RAW DATA'!$E:$E,Incentive_Calc!AN$5)/SUMIFS('Sales RAW DATA'!$F:$F,'Sales RAW DATA'!$I:$I,Incentive_Calc!$A204,'Sales RAW DATA'!$D:$D,"B5",'Sales RAW DATA'!$E:$E,Incentive_Calc!AN$5),"")</f>
        <v>0.71506935193166676</v>
      </c>
      <c r="AO204" s="44">
        <f>SUMIFS('Sales RAW DATA'!$G:$G,'Sales RAW DATA'!$I:$I,Incentive_Calc!$A204,'Sales RAW DATA'!$D:$D,"B5")/SUMIFS('Sales RAW DATA'!$F:$F,'Sales RAW DATA'!$I:$I,Incentive_Calc!$A204,'Sales RAW DATA'!$D:$D,"B5")</f>
        <v>0.64115474545647788</v>
      </c>
      <c r="AP204" s="42">
        <f>SUM(SUMIFS('Sales RAW DATA'!$F$2:$F$22804,'Sales RAW DATA'!$I$2:$I$22804,Incentive_Calc!$A204,'Sales RAW DATA'!$D$2:$D$22804,"B1"),SUMIFS('Sales RAW DATA'!$F$2:$F$22804,'Sales RAW DATA'!$I$2:$I$22804,Incentive_Calc!$A204,'Sales RAW DATA'!$D$2:$D$22804,"B2"),SUMIFS('Sales RAW DATA'!$F$2:$F$22804,'Sales RAW DATA'!$I$2:$I$22804,Incentive_Calc!$A204,'Sales RAW DATA'!$D$2:$D$22804,"B3"),SUMIFS('Sales RAW DATA'!$F$2:$F$22804,'Sales RAW DATA'!$I$2:$I$22804,Incentive_Calc!$A204,'Sales RAW DATA'!$D$2:$D$22804,"B4"),SUMIFS('Sales RAW DATA'!$F$2:$F$22804,'Sales RAW DATA'!$I$2:$I$22804,Incentive_Calc!$A204,'Sales RAW DATA'!$D$2:$D$22804,"B5"))</f>
        <v>766685</v>
      </c>
      <c r="AQ204" s="42">
        <f>SUM(SUMIFS('Sales RAW DATA'!$G$2:$G$22804,'Sales RAW DATA'!$I$2:$I$22804,Incentive_Calc!$A204,'Sales RAW DATA'!$D$2:$D$22804,"B1"),SUMIFS('Sales RAW DATA'!$G$2:$G$22804,'Sales RAW DATA'!$I$2:$I$22804,Incentive_Calc!$A204,'Sales RAW DATA'!$D$2:$D$22804,"B2"),SUMIFS('Sales RAW DATA'!$G$2:$G$22804,'Sales RAW DATA'!$I$2:$I$22804,Incentive_Calc!$A204,'Sales RAW DATA'!$D$2:$D$22804,"B3"),SUMIFS('Sales RAW DATA'!$G$2:$G$22804,'Sales RAW DATA'!$I$2:$I$22804,Incentive_Calc!$A204,'Sales RAW DATA'!$D$2:$D$22804,"B4"),SUMIFS('Sales RAW DATA'!$G$2:$G$22804,'Sales RAW DATA'!$I$2:$I$22804,Incentive_Calc!$A204,'Sales RAW DATA'!$D$2:$D$22804,"B5"))</f>
        <v>442252</v>
      </c>
      <c r="AR204" s="45">
        <f t="shared" si="62"/>
        <v>57.683664086293582</v>
      </c>
      <c r="AS204" s="45">
        <f t="shared" si="63"/>
        <v>57</v>
      </c>
      <c r="AT204" s="46">
        <v>0.9</v>
      </c>
      <c r="AU204" s="46">
        <v>0.95</v>
      </c>
      <c r="AV204" s="43" t="str">
        <f t="shared" si="49"/>
        <v>No</v>
      </c>
      <c r="AW204" s="43" t="str">
        <f t="shared" si="50"/>
        <v>No</v>
      </c>
      <c r="AX204" s="43" t="str">
        <f t="shared" si="51"/>
        <v>No</v>
      </c>
      <c r="AY204" s="43" t="str">
        <f t="shared" si="64"/>
        <v>Yes</v>
      </c>
    </row>
    <row r="205" spans="1:51" x14ac:dyDescent="0.35">
      <c r="A205" s="21" t="s">
        <v>1079</v>
      </c>
      <c r="B205" s="21" t="s">
        <v>605</v>
      </c>
      <c r="C205" s="21" t="str">
        <f>_xlfn.XLOOKUP($A205,'Employee List'!$E:$E,'Employee List'!$D:$D,0)</f>
        <v>SF</v>
      </c>
      <c r="D205" s="42" cm="1">
        <f t="array" ref="D205">IFERROR(IF($G205="Yes",INDEX('Payment Plan'!$D$6:$D$42,MATCH(1,(Incentive_Calc!$C205='Payment Plan'!$B$6:$B$42)*(Incentive_Calc!$U205='Payment Plan'!$C$6:$C$42),0)),""),"")</f>
        <v>30387.65625</v>
      </c>
      <c r="E205" s="42" t="str" cm="1">
        <f t="array" ref="E205">IFERROR(IF($H205="Yes",INDEX('Payment Plan'!$D$6:$D$42,MATCH(1,(Incentive_Calc!$C205='Payment Plan'!$B$6:$B$42)*(Incentive_Calc!$AS205='Payment Plan'!$C$6:$C$42),0)),""),"")</f>
        <v/>
      </c>
      <c r="F205" s="42">
        <f t="shared" si="52"/>
        <v>30387.65625</v>
      </c>
      <c r="G205" s="43" t="str">
        <f t="shared" si="53"/>
        <v>Yes</v>
      </c>
      <c r="H205" s="21" t="str">
        <f t="shared" si="54"/>
        <v>No</v>
      </c>
      <c r="I205" s="42">
        <f>IFERROR(SUMIFS('Sales RAW DATA'!$F$2:$F$30000,'Sales RAW DATA'!$I$2:$I$30000,Incentive_Calc!$A205,'Sales RAW DATA'!$E$2:$E$30000,Incentive_Calc!I$5),"")</f>
        <v>790981</v>
      </c>
      <c r="J205" s="42">
        <f>IFERROR(SUMIFS('Sales RAW DATA'!$F$2:$F$30000,'Sales RAW DATA'!$I$2:$I$30000,Incentive_Calc!$A205,'Sales RAW DATA'!$E$2:$E$30000,Incentive_Calc!J$5),"")</f>
        <v>789811</v>
      </c>
      <c r="K205" s="42">
        <f>IFERROR(SUMIFS('Sales RAW DATA'!$F$2:$F$30000,'Sales RAW DATA'!$I$2:$I$30000,Incentive_Calc!$A205,'Sales RAW DATA'!$E$2:$E$30000,Incentive_Calc!K$5),"")</f>
        <v>798710</v>
      </c>
      <c r="L205" s="42">
        <f t="shared" si="55"/>
        <v>2379502</v>
      </c>
      <c r="M205" s="42">
        <f>IFERROR(SUMIFS('Sales RAW DATA'!$G$2:$G$30000,'Sales RAW DATA'!$I$2:$I$30000,Incentive_Calc!$A205,'Sales RAW DATA'!$E$2:$E$30000,Incentive_Calc!M$5),"")</f>
        <v>811424</v>
      </c>
      <c r="N205" s="42">
        <f>IFERROR(SUMIFS('Sales RAW DATA'!$G$2:$G$30000,'Sales RAW DATA'!$I$2:$I$30000,Incentive_Calc!$A205,'Sales RAW DATA'!$E$2:$E$30000,Incentive_Calc!N$5),"")</f>
        <v>805285</v>
      </c>
      <c r="O205" s="42">
        <f>IFERROR(SUMIFS('Sales RAW DATA'!$G$2:$G$30000,'Sales RAW DATA'!$I$2:$I$30000,Incentive_Calc!$A205,'Sales RAW DATA'!$E$2:$E$30000,Incentive_Calc!O$5),"")</f>
        <v>878588</v>
      </c>
      <c r="P205" s="42">
        <f t="shared" si="56"/>
        <v>2495297</v>
      </c>
      <c r="Q205" s="44">
        <f t="shared" si="57"/>
        <v>1.0258451214378095</v>
      </c>
      <c r="R205" s="44">
        <f t="shared" si="58"/>
        <v>1.019592028979085</v>
      </c>
      <c r="S205" s="44">
        <f t="shared" si="59"/>
        <v>1.1000087641321632</v>
      </c>
      <c r="T205" s="45">
        <f t="shared" si="60"/>
        <v>104.86635438843925</v>
      </c>
      <c r="U205" s="45">
        <f t="shared" si="61"/>
        <v>104</v>
      </c>
      <c r="V205" s="44">
        <f>IFERROR(SUMIFS('Sales RAW DATA'!$G:$G,'Sales RAW DATA'!$I:$I,Incentive_Calc!$A205,'Sales RAW DATA'!$D:$D,"B1",'Sales RAW DATA'!$E:$E,Incentive_Calc!V$5)/SUMIFS('Sales RAW DATA'!$F:$F,'Sales RAW DATA'!$I:$I,Incentive_Calc!$A205,'Sales RAW DATA'!$D:$D,"B1",'Sales RAW DATA'!$E:$E,Incentive_Calc!V$5),"")</f>
        <v>1.4888039723344799</v>
      </c>
      <c r="W205" s="44">
        <f>IFERROR(SUMIFS('Sales RAW DATA'!$G:$G,'Sales RAW DATA'!$I:$I,Incentive_Calc!$A205,'Sales RAW DATA'!$D:$D,"B1",'Sales RAW DATA'!$E:$E,Incentive_Calc!W$5)/SUMIFS('Sales RAW DATA'!$F:$F,'Sales RAW DATA'!$I:$I,Incentive_Calc!$A205,'Sales RAW DATA'!$D:$D,"B1",'Sales RAW DATA'!$E:$E,Incentive_Calc!W$5),"")</f>
        <v>1.2562144524257324</v>
      </c>
      <c r="X205" s="44">
        <f>IFERROR(SUMIFS('Sales RAW DATA'!$G:$G,'Sales RAW DATA'!$I:$I,Incentive_Calc!$A205,'Sales RAW DATA'!$D:$D,"B1",'Sales RAW DATA'!$E:$E,Incentive_Calc!X$5)/SUMIFS('Sales RAW DATA'!$F:$F,'Sales RAW DATA'!$I:$I,Incentive_Calc!$A205,'Sales RAW DATA'!$D:$D,"B1",'Sales RAW DATA'!$E:$E,Incentive_Calc!X$5),"")</f>
        <v>1.0697631398422989</v>
      </c>
      <c r="Y205" s="44">
        <f>SUMIFS('Sales RAW DATA'!$G:$G,'Sales RAW DATA'!$I:$I,Incentive_Calc!$A205,'Sales RAW DATA'!$D:$D,"B1")/SUMIFS('Sales RAW DATA'!$F:$F,'Sales RAW DATA'!$I:$I,Incentive_Calc!$A205,'Sales RAW DATA'!$D:$D,"B1")</f>
        <v>1.2750912855260681</v>
      </c>
      <c r="Z205" s="44">
        <f>IFERROR(SUMIFS('Sales RAW DATA'!$G:$G,'Sales RAW DATA'!$I:$I,Incentive_Calc!$A205,'Sales RAW DATA'!$D:$D,"B2",'Sales RAW DATA'!$E:$E,Incentive_Calc!Z$5)/SUMIFS('Sales RAW DATA'!$F:$F,'Sales RAW DATA'!$I:$I,Incentive_Calc!$A205,'Sales RAW DATA'!$D:$D,"B2",'Sales RAW DATA'!$E:$E,Incentive_Calc!Z$5),"")</f>
        <v>0.79798720842738902</v>
      </c>
      <c r="AA205" s="44">
        <f>IFERROR(SUMIFS('Sales RAW DATA'!$G:$G,'Sales RAW DATA'!$I:$I,Incentive_Calc!$A205,'Sales RAW DATA'!$D:$D,"B2",'Sales RAW DATA'!$E:$E,Incentive_Calc!AA$5)/SUMIFS('Sales RAW DATA'!$F:$F,'Sales RAW DATA'!$I:$I,Incentive_Calc!$A205,'Sales RAW DATA'!$D:$D,"B2",'Sales RAW DATA'!$E:$E,Incentive_Calc!AA$5),"")</f>
        <v>0.94955638636236817</v>
      </c>
      <c r="AB205" s="44">
        <f>IFERROR(SUMIFS('Sales RAW DATA'!$G:$G,'Sales RAW DATA'!$I:$I,Incentive_Calc!$A205,'Sales RAW DATA'!$D:$D,"B2",'Sales RAW DATA'!$E:$E,Incentive_Calc!AB$5)/SUMIFS('Sales RAW DATA'!$F:$F,'Sales RAW DATA'!$I:$I,Incentive_Calc!$A205,'Sales RAW DATA'!$D:$D,"B2",'Sales RAW DATA'!$E:$E,Incentive_Calc!AB$5),"")</f>
        <v>0.69856484483151382</v>
      </c>
      <c r="AC205" s="44">
        <f>SUMIFS('Sales RAW DATA'!$G:$G,'Sales RAW DATA'!$I:$I,Incentive_Calc!$A205,'Sales RAW DATA'!$D:$D,"B2")/SUMIFS('Sales RAW DATA'!$F:$F,'Sales RAW DATA'!$I:$I,Incentive_Calc!$A205,'Sales RAW DATA'!$D:$D,"B2")</f>
        <v>0.81308006585767423</v>
      </c>
      <c r="AD205" s="44">
        <f>IFERROR(SUMIFS('Sales RAW DATA'!$G:$G,'Sales RAW DATA'!$I:$I,Incentive_Calc!$A205,'Sales RAW DATA'!$D:$D,"B3",'Sales RAW DATA'!$E:$E,Incentive_Calc!AD$5)/SUMIFS('Sales RAW DATA'!$F:$F,'Sales RAW DATA'!$I:$I,Incentive_Calc!$A205,'Sales RAW DATA'!$D:$D,"B3",'Sales RAW DATA'!$E:$E,Incentive_Calc!AD$5),"")</f>
        <v>0.4577242605017704</v>
      </c>
      <c r="AE205" s="44">
        <f>IFERROR(SUMIFS('Sales RAW DATA'!$G:$G,'Sales RAW DATA'!$I:$I,Incentive_Calc!$A205,'Sales RAW DATA'!$D:$D,"B3",'Sales RAW DATA'!$E:$E,Incentive_Calc!AE$5)/SUMIFS('Sales RAW DATA'!$F:$F,'Sales RAW DATA'!$I:$I,Incentive_Calc!$A205,'Sales RAW DATA'!$D:$D,"B3",'Sales RAW DATA'!$E:$E,Incentive_Calc!AE$5),"")</f>
        <v>1.2147397136991309</v>
      </c>
      <c r="AF205" s="44">
        <f>IFERROR(SUMIFS('Sales RAW DATA'!$G:$G,'Sales RAW DATA'!$I:$I,Incentive_Calc!$A205,'Sales RAW DATA'!$D:$D,"B3",'Sales RAW DATA'!$E:$E,Incentive_Calc!AF$5)/SUMIFS('Sales RAW DATA'!$F:$F,'Sales RAW DATA'!$I:$I,Incentive_Calc!$A205,'Sales RAW DATA'!$D:$D,"B3",'Sales RAW DATA'!$E:$E,Incentive_Calc!AF$5),"")</f>
        <v>2.4352341090190239</v>
      </c>
      <c r="AG205" s="44">
        <f>SUMIFS('Sales RAW DATA'!$G:$G,'Sales RAW DATA'!$I:$I,Incentive_Calc!$A205,'Sales RAW DATA'!$D:$D,"B3")/SUMIFS('Sales RAW DATA'!$F:$F,'Sales RAW DATA'!$I:$I,Incentive_Calc!$A205,'Sales RAW DATA'!$D:$D,"B3")</f>
        <v>1.4144855215691836</v>
      </c>
      <c r="AH205" s="44">
        <f>IFERROR(SUMIFS('Sales RAW DATA'!$G:$G,'Sales RAW DATA'!$I:$I,Incentive_Calc!$A205,'Sales RAW DATA'!$D:$D,"B4",'Sales RAW DATA'!$E:$E,Incentive_Calc!AH$5)/SUMIFS('Sales RAW DATA'!$F:$F,'Sales RAW DATA'!$I:$I,Incentive_Calc!$A205,'Sales RAW DATA'!$D:$D,"B4",'Sales RAW DATA'!$E:$E,Incentive_Calc!AH$5),"")</f>
        <v>1.1036798719013166</v>
      </c>
      <c r="AI205" s="44">
        <f>IFERROR(SUMIFS('Sales RAW DATA'!$G:$G,'Sales RAW DATA'!$I:$I,Incentive_Calc!$A205,'Sales RAW DATA'!$D:$D,"B4",'Sales RAW DATA'!$E:$E,Incentive_Calc!AI$5)/SUMIFS('Sales RAW DATA'!$F:$F,'Sales RAW DATA'!$I:$I,Incentive_Calc!$A205,'Sales RAW DATA'!$D:$D,"B4",'Sales RAW DATA'!$E:$E,Incentive_Calc!AI$5),"")</f>
        <v>0.89139044339216533</v>
      </c>
      <c r="AJ205" s="44">
        <f>IFERROR(SUMIFS('Sales RAW DATA'!$G:$G,'Sales RAW DATA'!$I:$I,Incentive_Calc!$A205,'Sales RAW DATA'!$D:$D,"B4",'Sales RAW DATA'!$E:$E,Incentive_Calc!AJ$5)/SUMIFS('Sales RAW DATA'!$F:$F,'Sales RAW DATA'!$I:$I,Incentive_Calc!$A205,'Sales RAW DATA'!$D:$D,"B4",'Sales RAW DATA'!$E:$E,Incentive_Calc!AJ$5),"")</f>
        <v>1.0807355565469552</v>
      </c>
      <c r="AK205" s="44">
        <f>SUMIFS('Sales RAW DATA'!$G:$G,'Sales RAW DATA'!$I:$I,Incentive_Calc!$A205,'Sales RAW DATA'!$D:$D,"B4")/SUMIFS('Sales RAW DATA'!$F:$F,'Sales RAW DATA'!$I:$I,Incentive_Calc!$A205,'Sales RAW DATA'!$D:$D,"B4")</f>
        <v>1.02496816140492</v>
      </c>
      <c r="AL205" s="44">
        <f>IFERROR(SUMIFS('Sales RAW DATA'!$G:$G,'Sales RAW DATA'!$I:$I,Incentive_Calc!$A205,'Sales RAW DATA'!$D:$D,"B5",'Sales RAW DATA'!$E:$E,Incentive_Calc!AL$5)/SUMIFS('Sales RAW DATA'!$F:$F,'Sales RAW DATA'!$I:$I,Incentive_Calc!$A205,'Sales RAW DATA'!$D:$D,"B5",'Sales RAW DATA'!$E:$E,Incentive_Calc!AL$5),"")</f>
        <v>1.031345140708972</v>
      </c>
      <c r="AM205" s="44">
        <f>IFERROR(SUMIFS('Sales RAW DATA'!$G:$G,'Sales RAW DATA'!$I:$I,Incentive_Calc!$A205,'Sales RAW DATA'!$D:$D,"B5",'Sales RAW DATA'!$E:$E,Incentive_Calc!AM$5)/SUMIFS('Sales RAW DATA'!$F:$F,'Sales RAW DATA'!$I:$I,Incentive_Calc!$A205,'Sales RAW DATA'!$D:$D,"B5",'Sales RAW DATA'!$E:$E,Incentive_Calc!AM$5),"")</f>
        <v>1.1752001334222815</v>
      </c>
      <c r="AN205" s="44">
        <f>IFERROR(SUMIFS('Sales RAW DATA'!$G:$G,'Sales RAW DATA'!$I:$I,Incentive_Calc!$A205,'Sales RAW DATA'!$D:$D,"B5",'Sales RAW DATA'!$E:$E,Incentive_Calc!AN$5)/SUMIFS('Sales RAW DATA'!$F:$F,'Sales RAW DATA'!$I:$I,Incentive_Calc!$A205,'Sales RAW DATA'!$D:$D,"B5",'Sales RAW DATA'!$E:$E,Incentive_Calc!AN$5),"")</f>
        <v>0.76808115798589638</v>
      </c>
      <c r="AO205" s="44">
        <f>SUMIFS('Sales RAW DATA'!$G:$G,'Sales RAW DATA'!$I:$I,Incentive_Calc!$A205,'Sales RAW DATA'!$D:$D,"B5")/SUMIFS('Sales RAW DATA'!$F:$F,'Sales RAW DATA'!$I:$I,Incentive_Calc!$A205,'Sales RAW DATA'!$D:$D,"B5")</f>
        <v>0.98347990609999647</v>
      </c>
      <c r="AP205" s="42">
        <f>SUM(SUMIFS('Sales RAW DATA'!$F$2:$F$22804,'Sales RAW DATA'!$I$2:$I$22804,Incentive_Calc!$A205,'Sales RAW DATA'!$D$2:$D$22804,"B1"),SUMIFS('Sales RAW DATA'!$F$2:$F$22804,'Sales RAW DATA'!$I$2:$I$22804,Incentive_Calc!$A205,'Sales RAW DATA'!$D$2:$D$22804,"B2"),SUMIFS('Sales RAW DATA'!$F$2:$F$22804,'Sales RAW DATA'!$I$2:$I$22804,Incentive_Calc!$A205,'Sales RAW DATA'!$D$2:$D$22804,"B3"),SUMIFS('Sales RAW DATA'!$F$2:$F$22804,'Sales RAW DATA'!$I$2:$I$22804,Incentive_Calc!$A205,'Sales RAW DATA'!$D$2:$D$22804,"B4"),SUMIFS('Sales RAW DATA'!$F$2:$F$22804,'Sales RAW DATA'!$I$2:$I$22804,Incentive_Calc!$A205,'Sales RAW DATA'!$D$2:$D$22804,"B5"))</f>
        <v>1111141</v>
      </c>
      <c r="AQ205" s="42">
        <f>SUM(SUMIFS('Sales RAW DATA'!$G$2:$G$22804,'Sales RAW DATA'!$I$2:$I$22804,Incentive_Calc!$A205,'Sales RAW DATA'!$D$2:$D$22804,"B1"),SUMIFS('Sales RAW DATA'!$G$2:$G$22804,'Sales RAW DATA'!$I$2:$I$22804,Incentive_Calc!$A205,'Sales RAW DATA'!$D$2:$D$22804,"B2"),SUMIFS('Sales RAW DATA'!$G$2:$G$22804,'Sales RAW DATA'!$I$2:$I$22804,Incentive_Calc!$A205,'Sales RAW DATA'!$D$2:$D$22804,"B3"),SUMIFS('Sales RAW DATA'!$G$2:$G$22804,'Sales RAW DATA'!$I$2:$I$22804,Incentive_Calc!$A205,'Sales RAW DATA'!$D$2:$D$22804,"B4"),SUMIFS('Sales RAW DATA'!$G$2:$G$22804,'Sales RAW DATA'!$I$2:$I$22804,Incentive_Calc!$A205,'Sales RAW DATA'!$D$2:$D$22804,"B5"))</f>
        <v>1286961</v>
      </c>
      <c r="AR205" s="45">
        <f t="shared" si="62"/>
        <v>115.82337435122996</v>
      </c>
      <c r="AS205" s="45">
        <f t="shared" si="63"/>
        <v>115</v>
      </c>
      <c r="AT205" s="46">
        <v>1.05</v>
      </c>
      <c r="AU205" s="46">
        <v>0.93</v>
      </c>
      <c r="AV205" s="43" t="str">
        <f t="shared" si="49"/>
        <v>Yes</v>
      </c>
      <c r="AW205" s="43" t="str">
        <f t="shared" si="50"/>
        <v>Yes</v>
      </c>
      <c r="AX205" s="43" t="str">
        <f t="shared" si="51"/>
        <v>Yes</v>
      </c>
      <c r="AY205" s="43" t="str">
        <f t="shared" si="64"/>
        <v>Yes</v>
      </c>
    </row>
    <row r="206" spans="1:51" x14ac:dyDescent="0.35">
      <c r="A206" s="21" t="s">
        <v>1080</v>
      </c>
      <c r="B206" s="21" t="s">
        <v>606</v>
      </c>
      <c r="C206" s="21" t="str">
        <f>_xlfn.XLOOKUP($A206,'Employee List'!$E:$E,'Employee List'!$D:$D,0)</f>
        <v>SF</v>
      </c>
      <c r="D206" s="42" cm="1">
        <f t="array" ref="D206">IFERROR(IF($G206="Yes",INDEX('Payment Plan'!$D$6:$D$42,MATCH(1,(Incentive_Calc!$C206='Payment Plan'!$B$6:$B$42)*(Incentive_Calc!$U206='Payment Plan'!$C$6:$C$42),0)),""),"")</f>
        <v>50902.957086795053</v>
      </c>
      <c r="E206" s="42" t="str" cm="1">
        <f t="array" ref="E206">IFERROR(IF($H206="Yes",INDEX('Payment Plan'!$D$6:$D$42,MATCH(1,(Incentive_Calc!$C206='Payment Plan'!$B$6:$B$42)*(Incentive_Calc!$AS206='Payment Plan'!$C$6:$C$42),0)),""),"")</f>
        <v/>
      </c>
      <c r="F206" s="42">
        <f t="shared" si="52"/>
        <v>50902.957086795053</v>
      </c>
      <c r="G206" s="43" t="str">
        <f t="shared" si="53"/>
        <v>Yes</v>
      </c>
      <c r="H206" s="21" t="str">
        <f t="shared" si="54"/>
        <v>No</v>
      </c>
      <c r="I206" s="42">
        <f>IFERROR(SUMIFS('Sales RAW DATA'!$F$2:$F$30000,'Sales RAW DATA'!$I$2:$I$30000,Incentive_Calc!$A206,'Sales RAW DATA'!$E$2:$E$30000,Incentive_Calc!I$5),"")</f>
        <v>731686</v>
      </c>
      <c r="J206" s="42">
        <f>IFERROR(SUMIFS('Sales RAW DATA'!$F$2:$F$30000,'Sales RAW DATA'!$I$2:$I$30000,Incentive_Calc!$A206,'Sales RAW DATA'!$E$2:$E$30000,Incentive_Calc!J$5),"")</f>
        <v>741995</v>
      </c>
      <c r="K206" s="42">
        <f>IFERROR(SUMIFS('Sales RAW DATA'!$F$2:$F$30000,'Sales RAW DATA'!$I$2:$I$30000,Incentive_Calc!$A206,'Sales RAW DATA'!$E$2:$E$30000,Incentive_Calc!K$5),"")</f>
        <v>745276</v>
      </c>
      <c r="L206" s="42">
        <f t="shared" si="55"/>
        <v>2218957</v>
      </c>
      <c r="M206" s="42">
        <f>IFERROR(SUMIFS('Sales RAW DATA'!$G$2:$G$30000,'Sales RAW DATA'!$I$2:$I$30000,Incentive_Calc!$A206,'Sales RAW DATA'!$E$2:$E$30000,Incentive_Calc!M$5),"")</f>
        <v>861732</v>
      </c>
      <c r="N206" s="42">
        <f>IFERROR(SUMIFS('Sales RAW DATA'!$G$2:$G$30000,'Sales RAW DATA'!$I$2:$I$30000,Incentive_Calc!$A206,'Sales RAW DATA'!$E$2:$E$30000,Incentive_Calc!N$5),"")</f>
        <v>819935</v>
      </c>
      <c r="O206" s="42">
        <f>IFERROR(SUMIFS('Sales RAW DATA'!$G$2:$G$30000,'Sales RAW DATA'!$I$2:$I$30000,Incentive_Calc!$A206,'Sales RAW DATA'!$E$2:$E$30000,Incentive_Calc!O$5),"")</f>
        <v>788352</v>
      </c>
      <c r="P206" s="42">
        <f t="shared" si="56"/>
        <v>2470019</v>
      </c>
      <c r="Q206" s="44">
        <f t="shared" si="57"/>
        <v>1.1777347113379237</v>
      </c>
      <c r="R206" s="44">
        <f t="shared" si="58"/>
        <v>1.1050411390912338</v>
      </c>
      <c r="S206" s="44">
        <f t="shared" si="59"/>
        <v>1.0577987215474536</v>
      </c>
      <c r="T206" s="45">
        <f t="shared" si="60"/>
        <v>111.31441483543844</v>
      </c>
      <c r="U206" s="45">
        <f t="shared" si="61"/>
        <v>111</v>
      </c>
      <c r="V206" s="44">
        <f>IFERROR(SUMIFS('Sales RAW DATA'!$G:$G,'Sales RAW DATA'!$I:$I,Incentive_Calc!$A206,'Sales RAW DATA'!$D:$D,"B1",'Sales RAW DATA'!$E:$E,Incentive_Calc!V$5)/SUMIFS('Sales RAW DATA'!$F:$F,'Sales RAW DATA'!$I:$I,Incentive_Calc!$A206,'Sales RAW DATA'!$D:$D,"B1",'Sales RAW DATA'!$E:$E,Incentive_Calc!V$5),"")</f>
        <v>1.3131374106433678</v>
      </c>
      <c r="W206" s="44">
        <f>IFERROR(SUMIFS('Sales RAW DATA'!$G:$G,'Sales RAW DATA'!$I:$I,Incentive_Calc!$A206,'Sales RAW DATA'!$D:$D,"B1",'Sales RAW DATA'!$E:$E,Incentive_Calc!W$5)/SUMIFS('Sales RAW DATA'!$F:$F,'Sales RAW DATA'!$I:$I,Incentive_Calc!$A206,'Sales RAW DATA'!$D:$D,"B1",'Sales RAW DATA'!$E:$E,Incentive_Calc!W$5),"")</f>
        <v>0.98575294566218119</v>
      </c>
      <c r="X206" s="44">
        <f>IFERROR(SUMIFS('Sales RAW DATA'!$G:$G,'Sales RAW DATA'!$I:$I,Incentive_Calc!$A206,'Sales RAW DATA'!$D:$D,"B1",'Sales RAW DATA'!$E:$E,Incentive_Calc!X$5)/SUMIFS('Sales RAW DATA'!$F:$F,'Sales RAW DATA'!$I:$I,Incentive_Calc!$A206,'Sales RAW DATA'!$D:$D,"B1",'Sales RAW DATA'!$E:$E,Incentive_Calc!X$5),"")</f>
        <v>0.79205608597035537</v>
      </c>
      <c r="Y206" s="44">
        <f>SUMIFS('Sales RAW DATA'!$G:$G,'Sales RAW DATA'!$I:$I,Incentive_Calc!$A206,'Sales RAW DATA'!$D:$D,"B1")/SUMIFS('Sales RAW DATA'!$F:$F,'Sales RAW DATA'!$I:$I,Incentive_Calc!$A206,'Sales RAW DATA'!$D:$D,"B1")</f>
        <v>1.0350414024015258</v>
      </c>
      <c r="Z206" s="44">
        <f>IFERROR(SUMIFS('Sales RAW DATA'!$G:$G,'Sales RAW DATA'!$I:$I,Incentive_Calc!$A206,'Sales RAW DATA'!$D:$D,"B2",'Sales RAW DATA'!$E:$E,Incentive_Calc!Z$5)/SUMIFS('Sales RAW DATA'!$F:$F,'Sales RAW DATA'!$I:$I,Incentive_Calc!$A206,'Sales RAW DATA'!$D:$D,"B2",'Sales RAW DATA'!$E:$E,Incentive_Calc!Z$5),"")</f>
        <v>0.85214431586113004</v>
      </c>
      <c r="AA206" s="44">
        <f>IFERROR(SUMIFS('Sales RAW DATA'!$G:$G,'Sales RAW DATA'!$I:$I,Incentive_Calc!$A206,'Sales RAW DATA'!$D:$D,"B2",'Sales RAW DATA'!$E:$E,Incentive_Calc!AA$5)/SUMIFS('Sales RAW DATA'!$F:$F,'Sales RAW DATA'!$I:$I,Incentive_Calc!$A206,'Sales RAW DATA'!$D:$D,"B2",'Sales RAW DATA'!$E:$E,Incentive_Calc!AA$5),"")</f>
        <v>0.8039069921116756</v>
      </c>
      <c r="AB206" s="44">
        <f>IFERROR(SUMIFS('Sales RAW DATA'!$G:$G,'Sales RAW DATA'!$I:$I,Incentive_Calc!$A206,'Sales RAW DATA'!$D:$D,"B2",'Sales RAW DATA'!$E:$E,Incentive_Calc!AB$5)/SUMIFS('Sales RAW DATA'!$F:$F,'Sales RAW DATA'!$I:$I,Incentive_Calc!$A206,'Sales RAW DATA'!$D:$D,"B2",'Sales RAW DATA'!$E:$E,Incentive_Calc!AB$5),"")</f>
        <v>0.91516864343958493</v>
      </c>
      <c r="AC206" s="44">
        <f>SUMIFS('Sales RAW DATA'!$G:$G,'Sales RAW DATA'!$I:$I,Incentive_Calc!$A206,'Sales RAW DATA'!$D:$D,"B2")/SUMIFS('Sales RAW DATA'!$F:$F,'Sales RAW DATA'!$I:$I,Incentive_Calc!$A206,'Sales RAW DATA'!$D:$D,"B2")</f>
        <v>0.85497995046585684</v>
      </c>
      <c r="AD206" s="44">
        <f>IFERROR(SUMIFS('Sales RAW DATA'!$G:$G,'Sales RAW DATA'!$I:$I,Incentive_Calc!$A206,'Sales RAW DATA'!$D:$D,"B3",'Sales RAW DATA'!$E:$E,Incentive_Calc!AD$5)/SUMIFS('Sales RAW DATA'!$F:$F,'Sales RAW DATA'!$I:$I,Incentive_Calc!$A206,'Sales RAW DATA'!$D:$D,"B3",'Sales RAW DATA'!$E:$E,Incentive_Calc!AD$5),"")</f>
        <v>0.82886817140987901</v>
      </c>
      <c r="AE206" s="44">
        <f>IFERROR(SUMIFS('Sales RAW DATA'!$G:$G,'Sales RAW DATA'!$I:$I,Incentive_Calc!$A206,'Sales RAW DATA'!$D:$D,"B3",'Sales RAW DATA'!$E:$E,Incentive_Calc!AE$5)/SUMIFS('Sales RAW DATA'!$F:$F,'Sales RAW DATA'!$I:$I,Incentive_Calc!$A206,'Sales RAW DATA'!$D:$D,"B3",'Sales RAW DATA'!$E:$E,Incentive_Calc!AE$5),"")</f>
        <v>0.96454839153148197</v>
      </c>
      <c r="AF206" s="44">
        <f>IFERROR(SUMIFS('Sales RAW DATA'!$G:$G,'Sales RAW DATA'!$I:$I,Incentive_Calc!$A206,'Sales RAW DATA'!$D:$D,"B3",'Sales RAW DATA'!$E:$E,Incentive_Calc!AF$5)/SUMIFS('Sales RAW DATA'!$F:$F,'Sales RAW DATA'!$I:$I,Incentive_Calc!$A206,'Sales RAW DATA'!$D:$D,"B3",'Sales RAW DATA'!$E:$E,Incentive_Calc!AF$5),"")</f>
        <v>1.8725469883084209</v>
      </c>
      <c r="AG206" s="44">
        <f>SUMIFS('Sales RAW DATA'!$G:$G,'Sales RAW DATA'!$I:$I,Incentive_Calc!$A206,'Sales RAW DATA'!$D:$D,"B3")/SUMIFS('Sales RAW DATA'!$F:$F,'Sales RAW DATA'!$I:$I,Incentive_Calc!$A206,'Sales RAW DATA'!$D:$D,"B3")</f>
        <v>1.2484296583236134</v>
      </c>
      <c r="AH206" s="44">
        <f>IFERROR(SUMIFS('Sales RAW DATA'!$G:$G,'Sales RAW DATA'!$I:$I,Incentive_Calc!$A206,'Sales RAW DATA'!$D:$D,"B4",'Sales RAW DATA'!$E:$E,Incentive_Calc!AH$5)/SUMIFS('Sales RAW DATA'!$F:$F,'Sales RAW DATA'!$I:$I,Incentive_Calc!$A206,'Sales RAW DATA'!$D:$D,"B4",'Sales RAW DATA'!$E:$E,Incentive_Calc!AH$5),"")</f>
        <v>1.1271891232153501</v>
      </c>
      <c r="AI206" s="44">
        <f>IFERROR(SUMIFS('Sales RAW DATA'!$G:$G,'Sales RAW DATA'!$I:$I,Incentive_Calc!$A206,'Sales RAW DATA'!$D:$D,"B4",'Sales RAW DATA'!$E:$E,Incentive_Calc!AI$5)/SUMIFS('Sales RAW DATA'!$F:$F,'Sales RAW DATA'!$I:$I,Incentive_Calc!$A206,'Sales RAW DATA'!$D:$D,"B4",'Sales RAW DATA'!$E:$E,Incentive_Calc!AI$5),"")</f>
        <v>0.893710372134086</v>
      </c>
      <c r="AJ206" s="44">
        <f>IFERROR(SUMIFS('Sales RAW DATA'!$G:$G,'Sales RAW DATA'!$I:$I,Incentive_Calc!$A206,'Sales RAW DATA'!$D:$D,"B4",'Sales RAW DATA'!$E:$E,Incentive_Calc!AJ$5)/SUMIFS('Sales RAW DATA'!$F:$F,'Sales RAW DATA'!$I:$I,Incentive_Calc!$A206,'Sales RAW DATA'!$D:$D,"B4",'Sales RAW DATA'!$E:$E,Incentive_Calc!AJ$5),"")</f>
        <v>1.024548793700288</v>
      </c>
      <c r="AK206" s="44">
        <f>SUMIFS('Sales RAW DATA'!$G:$G,'Sales RAW DATA'!$I:$I,Incentive_Calc!$A206,'Sales RAW DATA'!$D:$D,"B4")/SUMIFS('Sales RAW DATA'!$F:$F,'Sales RAW DATA'!$I:$I,Incentive_Calc!$A206,'Sales RAW DATA'!$D:$D,"B4")</f>
        <v>1.0130100585769513</v>
      </c>
      <c r="AL206" s="44">
        <f>IFERROR(SUMIFS('Sales RAW DATA'!$G:$G,'Sales RAW DATA'!$I:$I,Incentive_Calc!$A206,'Sales RAW DATA'!$D:$D,"B5",'Sales RAW DATA'!$E:$E,Incentive_Calc!AL$5)/SUMIFS('Sales RAW DATA'!$F:$F,'Sales RAW DATA'!$I:$I,Incentive_Calc!$A206,'Sales RAW DATA'!$D:$D,"B5",'Sales RAW DATA'!$E:$E,Incentive_Calc!AL$5),"")</f>
        <v>1.2394682891343165</v>
      </c>
      <c r="AM206" s="44">
        <f>IFERROR(SUMIFS('Sales RAW DATA'!$G:$G,'Sales RAW DATA'!$I:$I,Incentive_Calc!$A206,'Sales RAW DATA'!$D:$D,"B5",'Sales RAW DATA'!$E:$E,Incentive_Calc!AM$5)/SUMIFS('Sales RAW DATA'!$F:$F,'Sales RAW DATA'!$I:$I,Incentive_Calc!$A206,'Sales RAW DATA'!$D:$D,"B5",'Sales RAW DATA'!$E:$E,Incentive_Calc!AM$5),"")</f>
        <v>1.2035917703126817</v>
      </c>
      <c r="AN206" s="44">
        <f>IFERROR(SUMIFS('Sales RAW DATA'!$G:$G,'Sales RAW DATA'!$I:$I,Incentive_Calc!$A206,'Sales RAW DATA'!$D:$D,"B5",'Sales RAW DATA'!$E:$E,Incentive_Calc!AN$5)/SUMIFS('Sales RAW DATA'!$F:$F,'Sales RAW DATA'!$I:$I,Incentive_Calc!$A206,'Sales RAW DATA'!$D:$D,"B5",'Sales RAW DATA'!$E:$E,Incentive_Calc!AN$5),"")</f>
        <v>1.1932954852662883</v>
      </c>
      <c r="AO206" s="44">
        <f>SUMIFS('Sales RAW DATA'!$G:$G,'Sales RAW DATA'!$I:$I,Incentive_Calc!$A206,'Sales RAW DATA'!$D:$D,"B5")/SUMIFS('Sales RAW DATA'!$F:$F,'Sales RAW DATA'!$I:$I,Incentive_Calc!$A206,'Sales RAW DATA'!$D:$D,"B5")</f>
        <v>1.210519066545984</v>
      </c>
      <c r="AP206" s="42">
        <f>SUM(SUMIFS('Sales RAW DATA'!$F$2:$F$22804,'Sales RAW DATA'!$I$2:$I$22804,Incentive_Calc!$A206,'Sales RAW DATA'!$D$2:$D$22804,"B1"),SUMIFS('Sales RAW DATA'!$F$2:$F$22804,'Sales RAW DATA'!$I$2:$I$22804,Incentive_Calc!$A206,'Sales RAW DATA'!$D$2:$D$22804,"B2"),SUMIFS('Sales RAW DATA'!$F$2:$F$22804,'Sales RAW DATA'!$I$2:$I$22804,Incentive_Calc!$A206,'Sales RAW DATA'!$D$2:$D$22804,"B3"),SUMIFS('Sales RAW DATA'!$F$2:$F$22804,'Sales RAW DATA'!$I$2:$I$22804,Incentive_Calc!$A206,'Sales RAW DATA'!$D$2:$D$22804,"B4"),SUMIFS('Sales RAW DATA'!$F$2:$F$22804,'Sales RAW DATA'!$I$2:$I$22804,Incentive_Calc!$A206,'Sales RAW DATA'!$D$2:$D$22804,"B5"))</f>
        <v>1059933</v>
      </c>
      <c r="AQ206" s="42">
        <f>SUM(SUMIFS('Sales RAW DATA'!$G$2:$G$22804,'Sales RAW DATA'!$I$2:$I$22804,Incentive_Calc!$A206,'Sales RAW DATA'!$D$2:$D$22804,"B1"),SUMIFS('Sales RAW DATA'!$G$2:$G$22804,'Sales RAW DATA'!$I$2:$I$22804,Incentive_Calc!$A206,'Sales RAW DATA'!$D$2:$D$22804,"B2"),SUMIFS('Sales RAW DATA'!$G$2:$G$22804,'Sales RAW DATA'!$I$2:$I$22804,Incentive_Calc!$A206,'Sales RAW DATA'!$D$2:$D$22804,"B3"),SUMIFS('Sales RAW DATA'!$G$2:$G$22804,'Sales RAW DATA'!$I$2:$I$22804,Incentive_Calc!$A206,'Sales RAW DATA'!$D$2:$D$22804,"B4"),SUMIFS('Sales RAW DATA'!$G$2:$G$22804,'Sales RAW DATA'!$I$2:$I$22804,Incentive_Calc!$A206,'Sales RAW DATA'!$D$2:$D$22804,"B5"))</f>
        <v>1131228</v>
      </c>
      <c r="AR206" s="45">
        <f t="shared" si="62"/>
        <v>106.72636855348404</v>
      </c>
      <c r="AS206" s="45">
        <f t="shared" si="63"/>
        <v>106</v>
      </c>
      <c r="AT206" s="46">
        <v>1.01</v>
      </c>
      <c r="AU206" s="46">
        <v>0.93</v>
      </c>
      <c r="AV206" s="43" t="str">
        <f t="shared" si="49"/>
        <v>Yes</v>
      </c>
      <c r="AW206" s="43" t="str">
        <f t="shared" si="50"/>
        <v>Yes</v>
      </c>
      <c r="AX206" s="43" t="str">
        <f t="shared" si="51"/>
        <v>Yes</v>
      </c>
      <c r="AY206" s="43" t="str">
        <f t="shared" si="64"/>
        <v>Yes</v>
      </c>
    </row>
    <row r="207" spans="1:51" x14ac:dyDescent="0.35">
      <c r="A207" s="21" t="s">
        <v>1081</v>
      </c>
      <c r="B207" s="21" t="s">
        <v>607</v>
      </c>
      <c r="C207" s="21" t="str">
        <f>_xlfn.XLOOKUP($A207,'Employee List'!$E:$E,'Employee List'!$D:$D,0)</f>
        <v>SF</v>
      </c>
      <c r="D207" s="42" t="str" cm="1">
        <f t="array" ref="D207">IFERROR(IF($G207="Yes",INDEX('Payment Plan'!$D$6:$D$42,MATCH(1,(Incentive_Calc!$C207='Payment Plan'!$B$6:$B$42)*(Incentive_Calc!$U207='Payment Plan'!$C$6:$C$42),0)),""),"")</f>
        <v/>
      </c>
      <c r="E207" s="42" t="str" cm="1">
        <f t="array" ref="E207">IFERROR(IF($H207="Yes",INDEX('Payment Plan'!$D$6:$D$42,MATCH(1,(Incentive_Calc!$C207='Payment Plan'!$B$6:$B$42)*(Incentive_Calc!$AS207='Payment Plan'!$C$6:$C$42),0)),""),"")</f>
        <v/>
      </c>
      <c r="F207" s="42">
        <f t="shared" si="52"/>
        <v>0</v>
      </c>
      <c r="G207" s="43" t="str">
        <f t="shared" si="53"/>
        <v>No</v>
      </c>
      <c r="H207" s="21" t="str">
        <f t="shared" si="54"/>
        <v>No</v>
      </c>
      <c r="I207" s="42">
        <f>IFERROR(SUMIFS('Sales RAW DATA'!$F$2:$F$30000,'Sales RAW DATA'!$I$2:$I$30000,Incentive_Calc!$A207,'Sales RAW DATA'!$E$2:$E$30000,Incentive_Calc!I$5),"")</f>
        <v>857537</v>
      </c>
      <c r="J207" s="42">
        <f>IFERROR(SUMIFS('Sales RAW DATA'!$F$2:$F$30000,'Sales RAW DATA'!$I$2:$I$30000,Incentive_Calc!$A207,'Sales RAW DATA'!$E$2:$E$30000,Incentive_Calc!J$5),"")</f>
        <v>866271</v>
      </c>
      <c r="K207" s="42">
        <f>IFERROR(SUMIFS('Sales RAW DATA'!$F$2:$F$30000,'Sales RAW DATA'!$I$2:$I$30000,Incentive_Calc!$A207,'Sales RAW DATA'!$E$2:$E$30000,Incentive_Calc!K$5),"")</f>
        <v>874680</v>
      </c>
      <c r="L207" s="42">
        <f t="shared" si="55"/>
        <v>2598488</v>
      </c>
      <c r="M207" s="42">
        <f>IFERROR(SUMIFS('Sales RAW DATA'!$G$2:$G$30000,'Sales RAW DATA'!$I$2:$I$30000,Incentive_Calc!$A207,'Sales RAW DATA'!$E$2:$E$30000,Incentive_Calc!M$5),"")</f>
        <v>592023</v>
      </c>
      <c r="N207" s="42">
        <f>IFERROR(SUMIFS('Sales RAW DATA'!$G$2:$G$30000,'Sales RAW DATA'!$I$2:$I$30000,Incentive_Calc!$A207,'Sales RAW DATA'!$E$2:$E$30000,Incentive_Calc!N$5),"")</f>
        <v>584121</v>
      </c>
      <c r="O207" s="42">
        <f>IFERROR(SUMIFS('Sales RAW DATA'!$G$2:$G$30000,'Sales RAW DATA'!$I$2:$I$30000,Incentive_Calc!$A207,'Sales RAW DATA'!$E$2:$E$30000,Incentive_Calc!O$5),"")</f>
        <v>705989</v>
      </c>
      <c r="P207" s="42">
        <f t="shared" si="56"/>
        <v>1882133</v>
      </c>
      <c r="Q207" s="44">
        <f t="shared" si="57"/>
        <v>0.69037604208331538</v>
      </c>
      <c r="R207" s="44">
        <f t="shared" si="58"/>
        <v>0.67429361019819434</v>
      </c>
      <c r="S207" s="44">
        <f t="shared" si="59"/>
        <v>0.80713975396716509</v>
      </c>
      <c r="T207" s="45">
        <f t="shared" si="60"/>
        <v>72.431852677403157</v>
      </c>
      <c r="U207" s="45">
        <f t="shared" si="61"/>
        <v>72</v>
      </c>
      <c r="V207" s="44">
        <f>IFERROR(SUMIFS('Sales RAW DATA'!$G:$G,'Sales RAW DATA'!$I:$I,Incentive_Calc!$A207,'Sales RAW DATA'!$D:$D,"B1",'Sales RAW DATA'!$E:$E,Incentive_Calc!V$5)/SUMIFS('Sales RAW DATA'!$F:$F,'Sales RAW DATA'!$I:$I,Incentive_Calc!$A207,'Sales RAW DATA'!$D:$D,"B1",'Sales RAW DATA'!$E:$E,Incentive_Calc!V$5),"")</f>
        <v>0.81311636817011901</v>
      </c>
      <c r="W207" s="44">
        <f>IFERROR(SUMIFS('Sales RAW DATA'!$G:$G,'Sales RAW DATA'!$I:$I,Incentive_Calc!$A207,'Sales RAW DATA'!$D:$D,"B1",'Sales RAW DATA'!$E:$E,Incentive_Calc!W$5)/SUMIFS('Sales RAW DATA'!$F:$F,'Sales RAW DATA'!$I:$I,Incentive_Calc!$A207,'Sales RAW DATA'!$D:$D,"B1",'Sales RAW DATA'!$E:$E,Incentive_Calc!W$5),"")</f>
        <v>0.74623938291817293</v>
      </c>
      <c r="X207" s="44">
        <f>IFERROR(SUMIFS('Sales RAW DATA'!$G:$G,'Sales RAW DATA'!$I:$I,Incentive_Calc!$A207,'Sales RAW DATA'!$D:$D,"B1",'Sales RAW DATA'!$E:$E,Incentive_Calc!X$5)/SUMIFS('Sales RAW DATA'!$F:$F,'Sales RAW DATA'!$I:$I,Incentive_Calc!$A207,'Sales RAW DATA'!$D:$D,"B1",'Sales RAW DATA'!$E:$E,Incentive_Calc!X$5),"")</f>
        <v>0.6340885321935249</v>
      </c>
      <c r="Y207" s="44">
        <f>SUMIFS('Sales RAW DATA'!$G:$G,'Sales RAW DATA'!$I:$I,Incentive_Calc!$A207,'Sales RAW DATA'!$D:$D,"B1")/SUMIFS('Sales RAW DATA'!$F:$F,'Sales RAW DATA'!$I:$I,Incentive_Calc!$A207,'Sales RAW DATA'!$D:$D,"B1")</f>
        <v>0.73296319069075955</v>
      </c>
      <c r="Z207" s="44">
        <f>IFERROR(SUMIFS('Sales RAW DATA'!$G:$G,'Sales RAW DATA'!$I:$I,Incentive_Calc!$A207,'Sales RAW DATA'!$D:$D,"B2",'Sales RAW DATA'!$E:$E,Incentive_Calc!Z$5)/SUMIFS('Sales RAW DATA'!$F:$F,'Sales RAW DATA'!$I:$I,Incentive_Calc!$A207,'Sales RAW DATA'!$D:$D,"B2",'Sales RAW DATA'!$E:$E,Incentive_Calc!Z$5),"")</f>
        <v>0.78694849857406479</v>
      </c>
      <c r="AA207" s="44">
        <f>IFERROR(SUMIFS('Sales RAW DATA'!$G:$G,'Sales RAW DATA'!$I:$I,Incentive_Calc!$A207,'Sales RAW DATA'!$D:$D,"B2",'Sales RAW DATA'!$E:$E,Incentive_Calc!AA$5)/SUMIFS('Sales RAW DATA'!$F:$F,'Sales RAW DATA'!$I:$I,Incentive_Calc!$A207,'Sales RAW DATA'!$D:$D,"B2",'Sales RAW DATA'!$E:$E,Incentive_Calc!AA$5),"")</f>
        <v>1.0024308228335292</v>
      </c>
      <c r="AB207" s="44">
        <f>IFERROR(SUMIFS('Sales RAW DATA'!$G:$G,'Sales RAW DATA'!$I:$I,Incentive_Calc!$A207,'Sales RAW DATA'!$D:$D,"B2",'Sales RAW DATA'!$E:$E,Incentive_Calc!AB$5)/SUMIFS('Sales RAW DATA'!$F:$F,'Sales RAW DATA'!$I:$I,Incentive_Calc!$A207,'Sales RAW DATA'!$D:$D,"B2",'Sales RAW DATA'!$E:$E,Incentive_Calc!AB$5),"")</f>
        <v>0.85260545905707197</v>
      </c>
      <c r="AC207" s="44">
        <f>SUMIFS('Sales RAW DATA'!$G:$G,'Sales RAW DATA'!$I:$I,Incentive_Calc!$A207,'Sales RAW DATA'!$D:$D,"B2")/SUMIFS('Sales RAW DATA'!$F:$F,'Sales RAW DATA'!$I:$I,Incentive_Calc!$A207,'Sales RAW DATA'!$D:$D,"B2")</f>
        <v>0.8811461149326838</v>
      </c>
      <c r="AD207" s="44">
        <f>IFERROR(SUMIFS('Sales RAW DATA'!$G:$G,'Sales RAW DATA'!$I:$I,Incentive_Calc!$A207,'Sales RAW DATA'!$D:$D,"B3",'Sales RAW DATA'!$E:$E,Incentive_Calc!AD$5)/SUMIFS('Sales RAW DATA'!$F:$F,'Sales RAW DATA'!$I:$I,Incentive_Calc!$A207,'Sales RAW DATA'!$D:$D,"B3",'Sales RAW DATA'!$E:$E,Incentive_Calc!AD$5),"")</f>
        <v>0.87868448855760939</v>
      </c>
      <c r="AE207" s="44">
        <f>IFERROR(SUMIFS('Sales RAW DATA'!$G:$G,'Sales RAW DATA'!$I:$I,Incentive_Calc!$A207,'Sales RAW DATA'!$D:$D,"B3",'Sales RAW DATA'!$E:$E,Incentive_Calc!AE$5)/SUMIFS('Sales RAW DATA'!$F:$F,'Sales RAW DATA'!$I:$I,Incentive_Calc!$A207,'Sales RAW DATA'!$D:$D,"B3",'Sales RAW DATA'!$E:$E,Incentive_Calc!AE$5),"")</f>
        <v>0.94384152784223885</v>
      </c>
      <c r="AF207" s="44">
        <f>IFERROR(SUMIFS('Sales RAW DATA'!$G:$G,'Sales RAW DATA'!$I:$I,Incentive_Calc!$A207,'Sales RAW DATA'!$D:$D,"B3",'Sales RAW DATA'!$E:$E,Incentive_Calc!AF$5)/SUMIFS('Sales RAW DATA'!$F:$F,'Sales RAW DATA'!$I:$I,Incentive_Calc!$A207,'Sales RAW DATA'!$D:$D,"B3",'Sales RAW DATA'!$E:$E,Incentive_Calc!AF$5),"")</f>
        <v>1.7326178606082911</v>
      </c>
      <c r="AG207" s="44">
        <f>SUMIFS('Sales RAW DATA'!$G:$G,'Sales RAW DATA'!$I:$I,Incentive_Calc!$A207,'Sales RAW DATA'!$D:$D,"B3")/SUMIFS('Sales RAW DATA'!$F:$F,'Sales RAW DATA'!$I:$I,Incentive_Calc!$A207,'Sales RAW DATA'!$D:$D,"B3")</f>
        <v>1.2141463775988939</v>
      </c>
      <c r="AH207" s="44">
        <f>IFERROR(SUMIFS('Sales RAW DATA'!$G:$G,'Sales RAW DATA'!$I:$I,Incentive_Calc!$A207,'Sales RAW DATA'!$D:$D,"B4",'Sales RAW DATA'!$E:$E,Incentive_Calc!AH$5)/SUMIFS('Sales RAW DATA'!$F:$F,'Sales RAW DATA'!$I:$I,Incentive_Calc!$A207,'Sales RAW DATA'!$D:$D,"B4",'Sales RAW DATA'!$E:$E,Incentive_Calc!AH$5),"")</f>
        <v>0.32586992342735294</v>
      </c>
      <c r="AI207" s="44">
        <f>IFERROR(SUMIFS('Sales RAW DATA'!$G:$G,'Sales RAW DATA'!$I:$I,Incentive_Calc!$A207,'Sales RAW DATA'!$D:$D,"B4",'Sales RAW DATA'!$E:$E,Incentive_Calc!AI$5)/SUMIFS('Sales RAW DATA'!$F:$F,'Sales RAW DATA'!$I:$I,Incentive_Calc!$A207,'Sales RAW DATA'!$D:$D,"B4",'Sales RAW DATA'!$E:$E,Incentive_Calc!AI$5),"")</f>
        <v>0.33413600811123984</v>
      </c>
      <c r="AJ207" s="44">
        <f>IFERROR(SUMIFS('Sales RAW DATA'!$G:$G,'Sales RAW DATA'!$I:$I,Incentive_Calc!$A207,'Sales RAW DATA'!$D:$D,"B4",'Sales RAW DATA'!$E:$E,Incentive_Calc!AJ$5)/SUMIFS('Sales RAW DATA'!$F:$F,'Sales RAW DATA'!$I:$I,Incentive_Calc!$A207,'Sales RAW DATA'!$D:$D,"B4",'Sales RAW DATA'!$E:$E,Incentive_Calc!AJ$5),"")</f>
        <v>0.28480722294606647</v>
      </c>
      <c r="AK207" s="44">
        <f>SUMIFS('Sales RAW DATA'!$G:$G,'Sales RAW DATA'!$I:$I,Incentive_Calc!$A207,'Sales RAW DATA'!$D:$D,"B4")/SUMIFS('Sales RAW DATA'!$F:$F,'Sales RAW DATA'!$I:$I,Incentive_Calc!$A207,'Sales RAW DATA'!$D:$D,"B4")</f>
        <v>0.31482859091190873</v>
      </c>
      <c r="AL207" s="44">
        <f>IFERROR(SUMIFS('Sales RAW DATA'!$G:$G,'Sales RAW DATA'!$I:$I,Incentive_Calc!$A207,'Sales RAW DATA'!$D:$D,"B5",'Sales RAW DATA'!$E:$E,Incentive_Calc!AL$5)/SUMIFS('Sales RAW DATA'!$F:$F,'Sales RAW DATA'!$I:$I,Incentive_Calc!$A207,'Sales RAW DATA'!$D:$D,"B5",'Sales RAW DATA'!$E:$E,Incentive_Calc!AL$5),"")</f>
        <v>0.42829544278469661</v>
      </c>
      <c r="AM207" s="44">
        <f>IFERROR(SUMIFS('Sales RAW DATA'!$G:$G,'Sales RAW DATA'!$I:$I,Incentive_Calc!$A207,'Sales RAW DATA'!$D:$D,"B5",'Sales RAW DATA'!$E:$E,Incentive_Calc!AM$5)/SUMIFS('Sales RAW DATA'!$F:$F,'Sales RAW DATA'!$I:$I,Incentive_Calc!$A207,'Sales RAW DATA'!$D:$D,"B5",'Sales RAW DATA'!$E:$E,Incentive_Calc!AM$5),"")</f>
        <v>0.28087702829556122</v>
      </c>
      <c r="AN207" s="44">
        <f>IFERROR(SUMIFS('Sales RAW DATA'!$G:$G,'Sales RAW DATA'!$I:$I,Incentive_Calc!$A207,'Sales RAW DATA'!$D:$D,"B5",'Sales RAW DATA'!$E:$E,Incentive_Calc!AN$5)/SUMIFS('Sales RAW DATA'!$F:$F,'Sales RAW DATA'!$I:$I,Incentive_Calc!$A207,'Sales RAW DATA'!$D:$D,"B5",'Sales RAW DATA'!$E:$E,Incentive_Calc!AN$5),"")</f>
        <v>0.58198837959974181</v>
      </c>
      <c r="AO207" s="44">
        <f>SUMIFS('Sales RAW DATA'!$G:$G,'Sales RAW DATA'!$I:$I,Incentive_Calc!$A207,'Sales RAW DATA'!$D:$D,"B5")/SUMIFS('Sales RAW DATA'!$F:$F,'Sales RAW DATA'!$I:$I,Incentive_Calc!$A207,'Sales RAW DATA'!$D:$D,"B5")</f>
        <v>0.42700439461573064</v>
      </c>
      <c r="AP207" s="42">
        <f>SUM(SUMIFS('Sales RAW DATA'!$F$2:$F$22804,'Sales RAW DATA'!$I$2:$I$22804,Incentive_Calc!$A207,'Sales RAW DATA'!$D$2:$D$22804,"B1"),SUMIFS('Sales RAW DATA'!$F$2:$F$22804,'Sales RAW DATA'!$I$2:$I$22804,Incentive_Calc!$A207,'Sales RAW DATA'!$D$2:$D$22804,"B2"),SUMIFS('Sales RAW DATA'!$F$2:$F$22804,'Sales RAW DATA'!$I$2:$I$22804,Incentive_Calc!$A207,'Sales RAW DATA'!$D$2:$D$22804,"B3"),SUMIFS('Sales RAW DATA'!$F$2:$F$22804,'Sales RAW DATA'!$I$2:$I$22804,Incentive_Calc!$A207,'Sales RAW DATA'!$D$2:$D$22804,"B4"),SUMIFS('Sales RAW DATA'!$F$2:$F$22804,'Sales RAW DATA'!$I$2:$I$22804,Incentive_Calc!$A207,'Sales RAW DATA'!$D$2:$D$22804,"B5"))</f>
        <v>1191548</v>
      </c>
      <c r="AQ207" s="42">
        <f>SUM(SUMIFS('Sales RAW DATA'!$G$2:$G$22804,'Sales RAW DATA'!$I$2:$I$22804,Incentive_Calc!$A207,'Sales RAW DATA'!$D$2:$D$22804,"B1"),SUMIFS('Sales RAW DATA'!$G$2:$G$22804,'Sales RAW DATA'!$I$2:$I$22804,Incentive_Calc!$A207,'Sales RAW DATA'!$D$2:$D$22804,"B2"),SUMIFS('Sales RAW DATA'!$G$2:$G$22804,'Sales RAW DATA'!$I$2:$I$22804,Incentive_Calc!$A207,'Sales RAW DATA'!$D$2:$D$22804,"B3"),SUMIFS('Sales RAW DATA'!$G$2:$G$22804,'Sales RAW DATA'!$I$2:$I$22804,Incentive_Calc!$A207,'Sales RAW DATA'!$D$2:$D$22804,"B4"),SUMIFS('Sales RAW DATA'!$G$2:$G$22804,'Sales RAW DATA'!$I$2:$I$22804,Incentive_Calc!$A207,'Sales RAW DATA'!$D$2:$D$22804,"B5"))</f>
        <v>946354</v>
      </c>
      <c r="AR207" s="45">
        <f t="shared" si="62"/>
        <v>79.422230577366577</v>
      </c>
      <c r="AS207" s="45">
        <f t="shared" si="63"/>
        <v>79</v>
      </c>
      <c r="AT207" s="46">
        <v>0.91</v>
      </c>
      <c r="AU207" s="46">
        <v>0.72</v>
      </c>
      <c r="AV207" s="43" t="str">
        <f t="shared" si="49"/>
        <v>No</v>
      </c>
      <c r="AW207" s="43" t="str">
        <f t="shared" si="50"/>
        <v>No</v>
      </c>
      <c r="AX207" s="43" t="str">
        <f t="shared" si="51"/>
        <v>Yes</v>
      </c>
      <c r="AY207" s="43" t="str">
        <f t="shared" si="64"/>
        <v>Yes</v>
      </c>
    </row>
    <row r="208" spans="1:51" x14ac:dyDescent="0.35">
      <c r="A208" s="21" t="s">
        <v>1082</v>
      </c>
      <c r="B208" s="21" t="s">
        <v>608</v>
      </c>
      <c r="C208" s="21" t="str">
        <f>_xlfn.XLOOKUP($A208,'Employee List'!$E:$E,'Employee List'!$D:$D,0)</f>
        <v>SF</v>
      </c>
      <c r="D208" s="42" t="str" cm="1">
        <f t="array" ref="D208">IFERROR(IF($G208="Yes",INDEX('Payment Plan'!$D$6:$D$42,MATCH(1,(Incentive_Calc!$C208='Payment Plan'!$B$6:$B$42)*(Incentive_Calc!$U208='Payment Plan'!$C$6:$C$42),0)),""),"")</f>
        <v/>
      </c>
      <c r="E208" s="42" t="str" cm="1">
        <f t="array" ref="E208">IFERROR(IF($H208="Yes",INDEX('Payment Plan'!$D$6:$D$42,MATCH(1,(Incentive_Calc!$C208='Payment Plan'!$B$6:$B$42)*(Incentive_Calc!$AS208='Payment Plan'!$C$6:$C$42),0)),""),"")</f>
        <v/>
      </c>
      <c r="F208" s="42">
        <f t="shared" si="52"/>
        <v>0</v>
      </c>
      <c r="G208" s="43" t="str">
        <f t="shared" si="53"/>
        <v>Yes</v>
      </c>
      <c r="H208" s="21" t="str">
        <f t="shared" si="54"/>
        <v>No</v>
      </c>
      <c r="I208" s="42">
        <f>IFERROR(SUMIFS('Sales RAW DATA'!$F$2:$F$30000,'Sales RAW DATA'!$I$2:$I$30000,Incentive_Calc!$A208,'Sales RAW DATA'!$E$2:$E$30000,Incentive_Calc!I$5),"")</f>
        <v>558312</v>
      </c>
      <c r="J208" s="42">
        <f>IFERROR(SUMIFS('Sales RAW DATA'!$F$2:$F$30000,'Sales RAW DATA'!$I$2:$I$30000,Incentive_Calc!$A208,'Sales RAW DATA'!$E$2:$E$30000,Incentive_Calc!J$5),"")</f>
        <v>556661</v>
      </c>
      <c r="K208" s="42">
        <f>IFERROR(SUMIFS('Sales RAW DATA'!$F$2:$F$30000,'Sales RAW DATA'!$I$2:$I$30000,Incentive_Calc!$A208,'Sales RAW DATA'!$E$2:$E$30000,Incentive_Calc!K$5),"")</f>
        <v>577711</v>
      </c>
      <c r="L208" s="42">
        <f t="shared" si="55"/>
        <v>1692684</v>
      </c>
      <c r="M208" s="42">
        <f>IFERROR(SUMIFS('Sales RAW DATA'!$G$2:$G$30000,'Sales RAW DATA'!$I$2:$I$30000,Incentive_Calc!$A208,'Sales RAW DATA'!$E$2:$E$30000,Incentive_Calc!M$5),"")</f>
        <v>456836</v>
      </c>
      <c r="N208" s="42">
        <f>IFERROR(SUMIFS('Sales RAW DATA'!$G$2:$G$30000,'Sales RAW DATA'!$I$2:$I$30000,Incentive_Calc!$A208,'Sales RAW DATA'!$E$2:$E$30000,Incentive_Calc!N$5),"")</f>
        <v>448419</v>
      </c>
      <c r="O208" s="42">
        <f>IFERROR(SUMIFS('Sales RAW DATA'!$G$2:$G$30000,'Sales RAW DATA'!$I$2:$I$30000,Incentive_Calc!$A208,'Sales RAW DATA'!$E$2:$E$30000,Incentive_Calc!O$5),"")</f>
        <v>525533</v>
      </c>
      <c r="P208" s="42">
        <f t="shared" si="56"/>
        <v>1430788</v>
      </c>
      <c r="Q208" s="44">
        <f t="shared" si="57"/>
        <v>0.81824499562968378</v>
      </c>
      <c r="R208" s="44">
        <f t="shared" si="58"/>
        <v>0.80555131399541191</v>
      </c>
      <c r="S208" s="44">
        <f t="shared" si="59"/>
        <v>0.90968148434078633</v>
      </c>
      <c r="T208" s="45">
        <f t="shared" si="60"/>
        <v>84.527767734556477</v>
      </c>
      <c r="U208" s="45">
        <f t="shared" si="61"/>
        <v>84</v>
      </c>
      <c r="V208" s="44">
        <f>IFERROR(SUMIFS('Sales RAW DATA'!$G:$G,'Sales RAW DATA'!$I:$I,Incentive_Calc!$A208,'Sales RAW DATA'!$D:$D,"B1",'Sales RAW DATA'!$E:$E,Incentive_Calc!V$5)/SUMIFS('Sales RAW DATA'!$F:$F,'Sales RAW DATA'!$I:$I,Incentive_Calc!$A208,'Sales RAW DATA'!$D:$D,"B1",'Sales RAW DATA'!$E:$E,Incentive_Calc!V$5),"")</f>
        <v>0.71079621026355433</v>
      </c>
      <c r="W208" s="44">
        <f>IFERROR(SUMIFS('Sales RAW DATA'!$G:$G,'Sales RAW DATA'!$I:$I,Incentive_Calc!$A208,'Sales RAW DATA'!$D:$D,"B1",'Sales RAW DATA'!$E:$E,Incentive_Calc!W$5)/SUMIFS('Sales RAW DATA'!$F:$F,'Sales RAW DATA'!$I:$I,Incentive_Calc!$A208,'Sales RAW DATA'!$D:$D,"B1",'Sales RAW DATA'!$E:$E,Incentive_Calc!W$5),"")</f>
        <v>0.53154554381709973</v>
      </c>
      <c r="X208" s="44">
        <f>IFERROR(SUMIFS('Sales RAW DATA'!$G:$G,'Sales RAW DATA'!$I:$I,Incentive_Calc!$A208,'Sales RAW DATA'!$D:$D,"B1",'Sales RAW DATA'!$E:$E,Incentive_Calc!X$5)/SUMIFS('Sales RAW DATA'!$F:$F,'Sales RAW DATA'!$I:$I,Incentive_Calc!$A208,'Sales RAW DATA'!$D:$D,"B1",'Sales RAW DATA'!$E:$E,Incentive_Calc!X$5),"")</f>
        <v>0.56469915582013253</v>
      </c>
      <c r="Y208" s="44">
        <f>SUMIFS('Sales RAW DATA'!$G:$G,'Sales RAW DATA'!$I:$I,Incentive_Calc!$A208,'Sales RAW DATA'!$D:$D,"B1")/SUMIFS('Sales RAW DATA'!$F:$F,'Sales RAW DATA'!$I:$I,Incentive_Calc!$A208,'Sales RAW DATA'!$D:$D,"B1")</f>
        <v>0.60423016009602715</v>
      </c>
      <c r="Z208" s="44">
        <f>IFERROR(SUMIFS('Sales RAW DATA'!$G:$G,'Sales RAW DATA'!$I:$I,Incentive_Calc!$A208,'Sales RAW DATA'!$D:$D,"B2",'Sales RAW DATA'!$E:$E,Incentive_Calc!Z$5)/SUMIFS('Sales RAW DATA'!$F:$F,'Sales RAW DATA'!$I:$I,Incentive_Calc!$A208,'Sales RAW DATA'!$D:$D,"B2",'Sales RAW DATA'!$E:$E,Incentive_Calc!Z$5),"")</f>
        <v>0.89158991393628262</v>
      </c>
      <c r="AA208" s="44">
        <f>IFERROR(SUMIFS('Sales RAW DATA'!$G:$G,'Sales RAW DATA'!$I:$I,Incentive_Calc!$A208,'Sales RAW DATA'!$D:$D,"B2",'Sales RAW DATA'!$E:$E,Incentive_Calc!AA$5)/SUMIFS('Sales RAW DATA'!$F:$F,'Sales RAW DATA'!$I:$I,Incentive_Calc!$A208,'Sales RAW DATA'!$D:$D,"B2",'Sales RAW DATA'!$E:$E,Incentive_Calc!AA$5),"")</f>
        <v>0.77066500932256055</v>
      </c>
      <c r="AB208" s="44">
        <f>IFERROR(SUMIFS('Sales RAW DATA'!$G:$G,'Sales RAW DATA'!$I:$I,Incentive_Calc!$A208,'Sales RAW DATA'!$D:$D,"B2",'Sales RAW DATA'!$E:$E,Incentive_Calc!AB$5)/SUMIFS('Sales RAW DATA'!$F:$F,'Sales RAW DATA'!$I:$I,Incentive_Calc!$A208,'Sales RAW DATA'!$D:$D,"B2",'Sales RAW DATA'!$E:$E,Incentive_Calc!AB$5),"")</f>
        <v>0.91434590822305617</v>
      </c>
      <c r="AC208" s="44">
        <f>SUMIFS('Sales RAW DATA'!$G:$G,'Sales RAW DATA'!$I:$I,Incentive_Calc!$A208,'Sales RAW DATA'!$D:$D,"B2")/SUMIFS('Sales RAW DATA'!$F:$F,'Sales RAW DATA'!$I:$I,Incentive_Calc!$A208,'Sales RAW DATA'!$D:$D,"B2")</f>
        <v>0.85565412689500275</v>
      </c>
      <c r="AD208" s="44">
        <f>IFERROR(SUMIFS('Sales RAW DATA'!$G:$G,'Sales RAW DATA'!$I:$I,Incentive_Calc!$A208,'Sales RAW DATA'!$D:$D,"B3",'Sales RAW DATA'!$E:$E,Incentive_Calc!AD$5)/SUMIFS('Sales RAW DATA'!$F:$F,'Sales RAW DATA'!$I:$I,Incentive_Calc!$A208,'Sales RAW DATA'!$D:$D,"B3",'Sales RAW DATA'!$E:$E,Incentive_Calc!AD$5),"")</f>
        <v>0.56455777921239514</v>
      </c>
      <c r="AE208" s="44">
        <f>IFERROR(SUMIFS('Sales RAW DATA'!$G:$G,'Sales RAW DATA'!$I:$I,Incentive_Calc!$A208,'Sales RAW DATA'!$D:$D,"B3",'Sales RAW DATA'!$E:$E,Incentive_Calc!AE$5)/SUMIFS('Sales RAW DATA'!$F:$F,'Sales RAW DATA'!$I:$I,Incentive_Calc!$A208,'Sales RAW DATA'!$D:$D,"B3",'Sales RAW DATA'!$E:$E,Incentive_Calc!AE$5),"")</f>
        <v>1.1350947928283435</v>
      </c>
      <c r="AF208" s="44">
        <f>IFERROR(SUMIFS('Sales RAW DATA'!$G:$G,'Sales RAW DATA'!$I:$I,Incentive_Calc!$A208,'Sales RAW DATA'!$D:$D,"B3",'Sales RAW DATA'!$E:$E,Incentive_Calc!AF$5)/SUMIFS('Sales RAW DATA'!$F:$F,'Sales RAW DATA'!$I:$I,Incentive_Calc!$A208,'Sales RAW DATA'!$D:$D,"B3",'Sales RAW DATA'!$E:$E,Incentive_Calc!AF$5),"")</f>
        <v>1.8353621288198221</v>
      </c>
      <c r="AG208" s="44">
        <f>SUMIFS('Sales RAW DATA'!$G:$G,'Sales RAW DATA'!$I:$I,Incentive_Calc!$A208,'Sales RAW DATA'!$D:$D,"B3")/SUMIFS('Sales RAW DATA'!$F:$F,'Sales RAW DATA'!$I:$I,Incentive_Calc!$A208,'Sales RAW DATA'!$D:$D,"B3")</f>
        <v>1.2189097291986355</v>
      </c>
      <c r="AH208" s="44">
        <f>IFERROR(SUMIFS('Sales RAW DATA'!$G:$G,'Sales RAW DATA'!$I:$I,Incentive_Calc!$A208,'Sales RAW DATA'!$D:$D,"B4",'Sales RAW DATA'!$E:$E,Incentive_Calc!AH$5)/SUMIFS('Sales RAW DATA'!$F:$F,'Sales RAW DATA'!$I:$I,Incentive_Calc!$A208,'Sales RAW DATA'!$D:$D,"B4",'Sales RAW DATA'!$E:$E,Incentive_Calc!AH$5),"")</f>
        <v>1.4381075826312379</v>
      </c>
      <c r="AI208" s="44">
        <f>IFERROR(SUMIFS('Sales RAW DATA'!$G:$G,'Sales RAW DATA'!$I:$I,Incentive_Calc!$A208,'Sales RAW DATA'!$D:$D,"B4",'Sales RAW DATA'!$E:$E,Incentive_Calc!AI$5)/SUMIFS('Sales RAW DATA'!$F:$F,'Sales RAW DATA'!$I:$I,Incentive_Calc!$A208,'Sales RAW DATA'!$D:$D,"B4",'Sales RAW DATA'!$E:$E,Incentive_Calc!AI$5),"")</f>
        <v>1.2649528035147244</v>
      </c>
      <c r="AJ208" s="44">
        <f>IFERROR(SUMIFS('Sales RAW DATA'!$G:$G,'Sales RAW DATA'!$I:$I,Incentive_Calc!$A208,'Sales RAW DATA'!$D:$D,"B4",'Sales RAW DATA'!$E:$E,Incentive_Calc!AJ$5)/SUMIFS('Sales RAW DATA'!$F:$F,'Sales RAW DATA'!$I:$I,Incentive_Calc!$A208,'Sales RAW DATA'!$D:$D,"B4",'Sales RAW DATA'!$E:$E,Incentive_Calc!AJ$5),"")</f>
        <v>1.0592219765746271</v>
      </c>
      <c r="AK208" s="44">
        <f>SUMIFS('Sales RAW DATA'!$G:$G,'Sales RAW DATA'!$I:$I,Incentive_Calc!$A208,'Sales RAW DATA'!$D:$D,"B4")/SUMIFS('Sales RAW DATA'!$F:$F,'Sales RAW DATA'!$I:$I,Incentive_Calc!$A208,'Sales RAW DATA'!$D:$D,"B4")</f>
        <v>1.2553378891419893</v>
      </c>
      <c r="AL208" s="44">
        <f>IFERROR(SUMIFS('Sales RAW DATA'!$G:$G,'Sales RAW DATA'!$I:$I,Incentive_Calc!$A208,'Sales RAW DATA'!$D:$D,"B5",'Sales RAW DATA'!$E:$E,Incentive_Calc!AL$5)/SUMIFS('Sales RAW DATA'!$F:$F,'Sales RAW DATA'!$I:$I,Incentive_Calc!$A208,'Sales RAW DATA'!$D:$D,"B5",'Sales RAW DATA'!$E:$E,Incentive_Calc!AL$5),"")</f>
        <v>1.7866551670064295</v>
      </c>
      <c r="AM208" s="44">
        <f>IFERROR(SUMIFS('Sales RAW DATA'!$G:$G,'Sales RAW DATA'!$I:$I,Incentive_Calc!$A208,'Sales RAW DATA'!$D:$D,"B5",'Sales RAW DATA'!$E:$E,Incentive_Calc!AM$5)/SUMIFS('Sales RAW DATA'!$F:$F,'Sales RAW DATA'!$I:$I,Incentive_Calc!$A208,'Sales RAW DATA'!$D:$D,"B5",'Sales RAW DATA'!$E:$E,Incentive_Calc!AM$5),"")</f>
        <v>1.8024971623155506</v>
      </c>
      <c r="AN208" s="44">
        <f>IFERROR(SUMIFS('Sales RAW DATA'!$G:$G,'Sales RAW DATA'!$I:$I,Incentive_Calc!$A208,'Sales RAW DATA'!$D:$D,"B5",'Sales RAW DATA'!$E:$E,Incentive_Calc!AN$5)/SUMIFS('Sales RAW DATA'!$F:$F,'Sales RAW DATA'!$I:$I,Incentive_Calc!$A208,'Sales RAW DATA'!$D:$D,"B5",'Sales RAW DATA'!$E:$E,Incentive_Calc!AN$5),"")</f>
        <v>1.3447226938313526</v>
      </c>
      <c r="AO208" s="44">
        <f>SUMIFS('Sales RAW DATA'!$G:$G,'Sales RAW DATA'!$I:$I,Incentive_Calc!$A208,'Sales RAW DATA'!$D:$D,"B5")/SUMIFS('Sales RAW DATA'!$F:$F,'Sales RAW DATA'!$I:$I,Incentive_Calc!$A208,'Sales RAW DATA'!$D:$D,"B5")</f>
        <v>1.6284589103617348</v>
      </c>
      <c r="AP208" s="42">
        <f>SUM(SUMIFS('Sales RAW DATA'!$F$2:$F$22804,'Sales RAW DATA'!$I$2:$I$22804,Incentive_Calc!$A208,'Sales RAW DATA'!$D$2:$D$22804,"B1"),SUMIFS('Sales RAW DATA'!$F$2:$F$22804,'Sales RAW DATA'!$I$2:$I$22804,Incentive_Calc!$A208,'Sales RAW DATA'!$D$2:$D$22804,"B2"),SUMIFS('Sales RAW DATA'!$F$2:$F$22804,'Sales RAW DATA'!$I$2:$I$22804,Incentive_Calc!$A208,'Sales RAW DATA'!$D$2:$D$22804,"B3"),SUMIFS('Sales RAW DATA'!$F$2:$F$22804,'Sales RAW DATA'!$I$2:$I$22804,Incentive_Calc!$A208,'Sales RAW DATA'!$D$2:$D$22804,"B4"),SUMIFS('Sales RAW DATA'!$F$2:$F$22804,'Sales RAW DATA'!$I$2:$I$22804,Incentive_Calc!$A208,'Sales RAW DATA'!$D$2:$D$22804,"B5"))</f>
        <v>788921</v>
      </c>
      <c r="AQ208" s="42">
        <f>SUM(SUMIFS('Sales RAW DATA'!$G$2:$G$22804,'Sales RAW DATA'!$I$2:$I$22804,Incentive_Calc!$A208,'Sales RAW DATA'!$D$2:$D$22804,"B1"),SUMIFS('Sales RAW DATA'!$G$2:$G$22804,'Sales RAW DATA'!$I$2:$I$22804,Incentive_Calc!$A208,'Sales RAW DATA'!$D$2:$D$22804,"B2"),SUMIFS('Sales RAW DATA'!$G$2:$G$22804,'Sales RAW DATA'!$I$2:$I$22804,Incentive_Calc!$A208,'Sales RAW DATA'!$D$2:$D$22804,"B3"),SUMIFS('Sales RAW DATA'!$G$2:$G$22804,'Sales RAW DATA'!$I$2:$I$22804,Incentive_Calc!$A208,'Sales RAW DATA'!$D$2:$D$22804,"B4"),SUMIFS('Sales RAW DATA'!$G$2:$G$22804,'Sales RAW DATA'!$I$2:$I$22804,Incentive_Calc!$A208,'Sales RAW DATA'!$D$2:$D$22804,"B5"))</f>
        <v>681391</v>
      </c>
      <c r="AR208" s="45">
        <f t="shared" si="62"/>
        <v>86.369991418659154</v>
      </c>
      <c r="AS208" s="45">
        <f t="shared" si="63"/>
        <v>86</v>
      </c>
      <c r="AT208" s="46">
        <v>1.1399999999999999</v>
      </c>
      <c r="AU208" s="46">
        <v>0.93</v>
      </c>
      <c r="AV208" s="43" t="str">
        <f t="shared" si="49"/>
        <v>Yes</v>
      </c>
      <c r="AW208" s="43" t="str">
        <f t="shared" si="50"/>
        <v>Yes</v>
      </c>
      <c r="AX208" s="43" t="str">
        <f t="shared" si="51"/>
        <v>Yes</v>
      </c>
      <c r="AY208" s="43" t="str">
        <f t="shared" si="64"/>
        <v>Yes</v>
      </c>
    </row>
    <row r="209" spans="1:51" x14ac:dyDescent="0.35">
      <c r="A209" s="21" t="s">
        <v>1083</v>
      </c>
      <c r="B209" s="21" t="s">
        <v>609</v>
      </c>
      <c r="C209" s="21" t="str">
        <f>_xlfn.XLOOKUP($A209,'Employee List'!$E:$E,'Employee List'!$D:$D,0)</f>
        <v>SF</v>
      </c>
      <c r="D209" s="42" cm="1">
        <f t="array" ref="D209">IFERROR(IF($G209="Yes",INDEX('Payment Plan'!$D$6:$D$42,MATCH(1,(Incentive_Calc!$C209='Payment Plan'!$B$6:$B$42)*(Incentive_Calc!$U209='Payment Plan'!$C$6:$C$42),0)),""),"")</f>
        <v>28940.625</v>
      </c>
      <c r="E209" s="42" t="str" cm="1">
        <f t="array" ref="E209">IFERROR(IF($H209="Yes",INDEX('Payment Plan'!$D$6:$D$42,MATCH(1,(Incentive_Calc!$C209='Payment Plan'!$B$6:$B$42)*(Incentive_Calc!$AS209='Payment Plan'!$C$6:$C$42),0)),""),"")</f>
        <v/>
      </c>
      <c r="F209" s="42">
        <f t="shared" si="52"/>
        <v>28940.625</v>
      </c>
      <c r="G209" s="43" t="str">
        <f t="shared" si="53"/>
        <v>Yes</v>
      </c>
      <c r="H209" s="21" t="str">
        <f t="shared" si="54"/>
        <v>No</v>
      </c>
      <c r="I209" s="42">
        <f>IFERROR(SUMIFS('Sales RAW DATA'!$F$2:$F$30000,'Sales RAW DATA'!$I$2:$I$30000,Incentive_Calc!$A209,'Sales RAW DATA'!$E$2:$E$30000,Incentive_Calc!I$5),"")</f>
        <v>862383</v>
      </c>
      <c r="J209" s="42">
        <f>IFERROR(SUMIFS('Sales RAW DATA'!$F$2:$F$30000,'Sales RAW DATA'!$I$2:$I$30000,Incentive_Calc!$A209,'Sales RAW DATA'!$E$2:$E$30000,Incentive_Calc!J$5),"")</f>
        <v>874698</v>
      </c>
      <c r="K209" s="42">
        <f>IFERROR(SUMIFS('Sales RAW DATA'!$F$2:$F$30000,'Sales RAW DATA'!$I$2:$I$30000,Incentive_Calc!$A209,'Sales RAW DATA'!$E$2:$E$30000,Incentive_Calc!K$5),"")</f>
        <v>884905</v>
      </c>
      <c r="L209" s="42">
        <f t="shared" si="55"/>
        <v>2621986</v>
      </c>
      <c r="M209" s="42">
        <f>IFERROR(SUMIFS('Sales RAW DATA'!$G$2:$G$30000,'Sales RAW DATA'!$I$2:$I$30000,Incentive_Calc!$A209,'Sales RAW DATA'!$E$2:$E$30000,Incentive_Calc!M$5),"")</f>
        <v>965405</v>
      </c>
      <c r="N209" s="42">
        <f>IFERROR(SUMIFS('Sales RAW DATA'!$G$2:$G$30000,'Sales RAW DATA'!$I$2:$I$30000,Incentive_Calc!$A209,'Sales RAW DATA'!$E$2:$E$30000,Incentive_Calc!N$5),"")</f>
        <v>840688</v>
      </c>
      <c r="O209" s="42">
        <f>IFERROR(SUMIFS('Sales RAW DATA'!$G$2:$G$30000,'Sales RAW DATA'!$I$2:$I$30000,Incentive_Calc!$A209,'Sales RAW DATA'!$E$2:$E$30000,Incentive_Calc!O$5),"")</f>
        <v>918597</v>
      </c>
      <c r="P209" s="42">
        <f t="shared" si="56"/>
        <v>2724690</v>
      </c>
      <c r="Q209" s="44">
        <f t="shared" si="57"/>
        <v>1.1194620023817723</v>
      </c>
      <c r="R209" s="44">
        <f t="shared" si="58"/>
        <v>0.96111800872987019</v>
      </c>
      <c r="S209" s="44">
        <f t="shared" si="59"/>
        <v>1.0380741435521328</v>
      </c>
      <c r="T209" s="45">
        <f t="shared" si="60"/>
        <v>103.91703083082824</v>
      </c>
      <c r="U209" s="45">
        <f t="shared" si="61"/>
        <v>103</v>
      </c>
      <c r="V209" s="44">
        <f>IFERROR(SUMIFS('Sales RAW DATA'!$G:$G,'Sales RAW DATA'!$I:$I,Incentive_Calc!$A209,'Sales RAW DATA'!$D:$D,"B1",'Sales RAW DATA'!$E:$E,Incentive_Calc!V$5)/SUMIFS('Sales RAW DATA'!$F:$F,'Sales RAW DATA'!$I:$I,Incentive_Calc!$A209,'Sales RAW DATA'!$D:$D,"B1",'Sales RAW DATA'!$E:$E,Incentive_Calc!V$5),"")</f>
        <v>1.3187335561226756</v>
      </c>
      <c r="W209" s="44">
        <f>IFERROR(SUMIFS('Sales RAW DATA'!$G:$G,'Sales RAW DATA'!$I:$I,Incentive_Calc!$A209,'Sales RAW DATA'!$D:$D,"B1",'Sales RAW DATA'!$E:$E,Incentive_Calc!W$5)/SUMIFS('Sales RAW DATA'!$F:$F,'Sales RAW DATA'!$I:$I,Incentive_Calc!$A209,'Sales RAW DATA'!$D:$D,"B1",'Sales RAW DATA'!$E:$E,Incentive_Calc!W$5),"")</f>
        <v>1.0739452601088271</v>
      </c>
      <c r="X209" s="44">
        <f>IFERROR(SUMIFS('Sales RAW DATA'!$G:$G,'Sales RAW DATA'!$I:$I,Incentive_Calc!$A209,'Sales RAW DATA'!$D:$D,"B1",'Sales RAW DATA'!$E:$E,Incentive_Calc!X$5)/SUMIFS('Sales RAW DATA'!$F:$F,'Sales RAW DATA'!$I:$I,Incentive_Calc!$A209,'Sales RAW DATA'!$D:$D,"B1",'Sales RAW DATA'!$E:$E,Incentive_Calc!X$5),"")</f>
        <v>0.86523349710937858</v>
      </c>
      <c r="Y209" s="44">
        <f>SUMIFS('Sales RAW DATA'!$G:$G,'Sales RAW DATA'!$I:$I,Incentive_Calc!$A209,'Sales RAW DATA'!$D:$D,"B1")/SUMIFS('Sales RAW DATA'!$F:$F,'Sales RAW DATA'!$I:$I,Incentive_Calc!$A209,'Sales RAW DATA'!$D:$D,"B1")</f>
        <v>1.0894667790102173</v>
      </c>
      <c r="Z209" s="44">
        <f>IFERROR(SUMIFS('Sales RAW DATA'!$G:$G,'Sales RAW DATA'!$I:$I,Incentive_Calc!$A209,'Sales RAW DATA'!$D:$D,"B2",'Sales RAW DATA'!$E:$E,Incentive_Calc!Z$5)/SUMIFS('Sales RAW DATA'!$F:$F,'Sales RAW DATA'!$I:$I,Incentive_Calc!$A209,'Sales RAW DATA'!$D:$D,"B2",'Sales RAW DATA'!$E:$E,Incentive_Calc!Z$5),"")</f>
        <v>1.0393347827061434</v>
      </c>
      <c r="AA209" s="44">
        <f>IFERROR(SUMIFS('Sales RAW DATA'!$G:$G,'Sales RAW DATA'!$I:$I,Incentive_Calc!$A209,'Sales RAW DATA'!$D:$D,"B2",'Sales RAW DATA'!$E:$E,Incentive_Calc!AA$5)/SUMIFS('Sales RAW DATA'!$F:$F,'Sales RAW DATA'!$I:$I,Incentive_Calc!$A209,'Sales RAW DATA'!$D:$D,"B2",'Sales RAW DATA'!$E:$E,Incentive_Calc!AA$5),"")</f>
        <v>0.65434623813002191</v>
      </c>
      <c r="AB209" s="44">
        <f>IFERROR(SUMIFS('Sales RAW DATA'!$G:$G,'Sales RAW DATA'!$I:$I,Incentive_Calc!$A209,'Sales RAW DATA'!$D:$D,"B2",'Sales RAW DATA'!$E:$E,Incentive_Calc!AB$5)/SUMIFS('Sales RAW DATA'!$F:$F,'Sales RAW DATA'!$I:$I,Incentive_Calc!$A209,'Sales RAW DATA'!$D:$D,"B2",'Sales RAW DATA'!$E:$E,Incentive_Calc!AB$5),"")</f>
        <v>1.1543009287406445</v>
      </c>
      <c r="AC209" s="44">
        <f>SUMIFS('Sales RAW DATA'!$G:$G,'Sales RAW DATA'!$I:$I,Incentive_Calc!$A209,'Sales RAW DATA'!$D:$D,"B2")/SUMIFS('Sales RAW DATA'!$F:$F,'Sales RAW DATA'!$I:$I,Incentive_Calc!$A209,'Sales RAW DATA'!$D:$D,"B2")</f>
        <v>0.94689476649243032</v>
      </c>
      <c r="AD209" s="44">
        <f>IFERROR(SUMIFS('Sales RAW DATA'!$G:$G,'Sales RAW DATA'!$I:$I,Incentive_Calc!$A209,'Sales RAW DATA'!$D:$D,"B3",'Sales RAW DATA'!$E:$E,Incentive_Calc!AD$5)/SUMIFS('Sales RAW DATA'!$F:$F,'Sales RAW DATA'!$I:$I,Incentive_Calc!$A209,'Sales RAW DATA'!$D:$D,"B3",'Sales RAW DATA'!$E:$E,Incentive_Calc!AD$5),"")</f>
        <v>0.66837200995892465</v>
      </c>
      <c r="AE209" s="44">
        <f>IFERROR(SUMIFS('Sales RAW DATA'!$G:$G,'Sales RAW DATA'!$I:$I,Incentive_Calc!$A209,'Sales RAW DATA'!$D:$D,"B3",'Sales RAW DATA'!$E:$E,Incentive_Calc!AE$5)/SUMIFS('Sales RAW DATA'!$F:$F,'Sales RAW DATA'!$I:$I,Incentive_Calc!$A209,'Sales RAW DATA'!$D:$D,"B3",'Sales RAW DATA'!$E:$E,Incentive_Calc!AE$5),"")</f>
        <v>1.1065689345259238</v>
      </c>
      <c r="AF209" s="44">
        <f>IFERROR(SUMIFS('Sales RAW DATA'!$G:$G,'Sales RAW DATA'!$I:$I,Incentive_Calc!$A209,'Sales RAW DATA'!$D:$D,"B3",'Sales RAW DATA'!$E:$E,Incentive_Calc!AF$5)/SUMIFS('Sales RAW DATA'!$F:$F,'Sales RAW DATA'!$I:$I,Incentive_Calc!$A209,'Sales RAW DATA'!$D:$D,"B3",'Sales RAW DATA'!$E:$E,Incentive_Calc!AF$5),"")</f>
        <v>1.423775318590363</v>
      </c>
      <c r="AG209" s="44">
        <f>SUMIFS('Sales RAW DATA'!$G:$G,'Sales RAW DATA'!$I:$I,Incentive_Calc!$A209,'Sales RAW DATA'!$D:$D,"B3")/SUMIFS('Sales RAW DATA'!$F:$F,'Sales RAW DATA'!$I:$I,Incentive_Calc!$A209,'Sales RAW DATA'!$D:$D,"B3")</f>
        <v>1.0833512424445937</v>
      </c>
      <c r="AH209" s="44">
        <f>IFERROR(SUMIFS('Sales RAW DATA'!$G:$G,'Sales RAW DATA'!$I:$I,Incentive_Calc!$A209,'Sales RAW DATA'!$D:$D,"B4",'Sales RAW DATA'!$E:$E,Incentive_Calc!AH$5)/SUMIFS('Sales RAW DATA'!$F:$F,'Sales RAW DATA'!$I:$I,Incentive_Calc!$A209,'Sales RAW DATA'!$D:$D,"B4",'Sales RAW DATA'!$E:$E,Incentive_Calc!AH$5),"")</f>
        <v>0.79143208438490908</v>
      </c>
      <c r="AI209" s="44">
        <f>IFERROR(SUMIFS('Sales RAW DATA'!$G:$G,'Sales RAW DATA'!$I:$I,Incentive_Calc!$A209,'Sales RAW DATA'!$D:$D,"B4",'Sales RAW DATA'!$E:$E,Incentive_Calc!AI$5)/SUMIFS('Sales RAW DATA'!$F:$F,'Sales RAW DATA'!$I:$I,Incentive_Calc!$A209,'Sales RAW DATA'!$D:$D,"B4",'Sales RAW DATA'!$E:$E,Incentive_Calc!AI$5),"")</f>
        <v>0.82738499405873367</v>
      </c>
      <c r="AJ209" s="44">
        <f>IFERROR(SUMIFS('Sales RAW DATA'!$G:$G,'Sales RAW DATA'!$I:$I,Incentive_Calc!$A209,'Sales RAW DATA'!$D:$D,"B4",'Sales RAW DATA'!$E:$E,Incentive_Calc!AJ$5)/SUMIFS('Sales RAW DATA'!$F:$F,'Sales RAW DATA'!$I:$I,Incentive_Calc!$A209,'Sales RAW DATA'!$D:$D,"B4",'Sales RAW DATA'!$E:$E,Incentive_Calc!AJ$5),"")</f>
        <v>1.2050855562717009</v>
      </c>
      <c r="AK209" s="44">
        <f>SUMIFS('Sales RAW DATA'!$G:$G,'Sales RAW DATA'!$I:$I,Incentive_Calc!$A209,'Sales RAW DATA'!$D:$D,"B4")/SUMIFS('Sales RAW DATA'!$F:$F,'Sales RAW DATA'!$I:$I,Incentive_Calc!$A209,'Sales RAW DATA'!$D:$D,"B4")</f>
        <v>0.94392021697366935</v>
      </c>
      <c r="AL209" s="44">
        <f>IFERROR(SUMIFS('Sales RAW DATA'!$G:$G,'Sales RAW DATA'!$I:$I,Incentive_Calc!$A209,'Sales RAW DATA'!$D:$D,"B5",'Sales RAW DATA'!$E:$E,Incentive_Calc!AL$5)/SUMIFS('Sales RAW DATA'!$F:$F,'Sales RAW DATA'!$I:$I,Incentive_Calc!$A209,'Sales RAW DATA'!$D:$D,"B5",'Sales RAW DATA'!$E:$E,Incentive_Calc!AL$5),"")</f>
        <v>1.0188872348343878</v>
      </c>
      <c r="AM209" s="44">
        <f>IFERROR(SUMIFS('Sales RAW DATA'!$G:$G,'Sales RAW DATA'!$I:$I,Incentive_Calc!$A209,'Sales RAW DATA'!$D:$D,"B5",'Sales RAW DATA'!$E:$E,Incentive_Calc!AM$5)/SUMIFS('Sales RAW DATA'!$F:$F,'Sales RAW DATA'!$I:$I,Incentive_Calc!$A209,'Sales RAW DATA'!$D:$D,"B5",'Sales RAW DATA'!$E:$E,Incentive_Calc!AM$5),"")</f>
        <v>0.80855610660860444</v>
      </c>
      <c r="AN209" s="44">
        <f>IFERROR(SUMIFS('Sales RAW DATA'!$G:$G,'Sales RAW DATA'!$I:$I,Incentive_Calc!$A209,'Sales RAW DATA'!$D:$D,"B5",'Sales RAW DATA'!$E:$E,Incentive_Calc!AN$5)/SUMIFS('Sales RAW DATA'!$F:$F,'Sales RAW DATA'!$I:$I,Incentive_Calc!$A209,'Sales RAW DATA'!$D:$D,"B5",'Sales RAW DATA'!$E:$E,Incentive_Calc!AN$5),"")</f>
        <v>1.3337909314814067</v>
      </c>
      <c r="AO209" s="44">
        <f>SUMIFS('Sales RAW DATA'!$G:$G,'Sales RAW DATA'!$I:$I,Incentive_Calc!$A209,'Sales RAW DATA'!$D:$D,"B5")/SUMIFS('Sales RAW DATA'!$F:$F,'Sales RAW DATA'!$I:$I,Incentive_Calc!$A209,'Sales RAW DATA'!$D:$D,"B5")</f>
        <v>1.055231903636159</v>
      </c>
      <c r="AP209" s="42">
        <f>SUM(SUMIFS('Sales RAW DATA'!$F$2:$F$22804,'Sales RAW DATA'!$I$2:$I$22804,Incentive_Calc!$A209,'Sales RAW DATA'!$D$2:$D$22804,"B1"),SUMIFS('Sales RAW DATA'!$F$2:$F$22804,'Sales RAW DATA'!$I$2:$I$22804,Incentive_Calc!$A209,'Sales RAW DATA'!$D$2:$D$22804,"B2"),SUMIFS('Sales RAW DATA'!$F$2:$F$22804,'Sales RAW DATA'!$I$2:$I$22804,Incentive_Calc!$A209,'Sales RAW DATA'!$D$2:$D$22804,"B3"),SUMIFS('Sales RAW DATA'!$F$2:$F$22804,'Sales RAW DATA'!$I$2:$I$22804,Incentive_Calc!$A209,'Sales RAW DATA'!$D$2:$D$22804,"B4"),SUMIFS('Sales RAW DATA'!$F$2:$F$22804,'Sales RAW DATA'!$I$2:$I$22804,Incentive_Calc!$A209,'Sales RAW DATA'!$D$2:$D$22804,"B5"))</f>
        <v>1242910</v>
      </c>
      <c r="AQ209" s="42">
        <f>SUM(SUMIFS('Sales RAW DATA'!$G$2:$G$22804,'Sales RAW DATA'!$I$2:$I$22804,Incentive_Calc!$A209,'Sales RAW DATA'!$D$2:$D$22804,"B1"),SUMIFS('Sales RAW DATA'!$G$2:$G$22804,'Sales RAW DATA'!$I$2:$I$22804,Incentive_Calc!$A209,'Sales RAW DATA'!$D$2:$D$22804,"B2"),SUMIFS('Sales RAW DATA'!$G$2:$G$22804,'Sales RAW DATA'!$I$2:$I$22804,Incentive_Calc!$A209,'Sales RAW DATA'!$D$2:$D$22804,"B3"),SUMIFS('Sales RAW DATA'!$G$2:$G$22804,'Sales RAW DATA'!$I$2:$I$22804,Incentive_Calc!$A209,'Sales RAW DATA'!$D$2:$D$22804,"B4"),SUMIFS('Sales RAW DATA'!$G$2:$G$22804,'Sales RAW DATA'!$I$2:$I$22804,Incentive_Calc!$A209,'Sales RAW DATA'!$D$2:$D$22804,"B5"))</f>
        <v>1309255</v>
      </c>
      <c r="AR209" s="45">
        <f t="shared" si="62"/>
        <v>105.33787643514012</v>
      </c>
      <c r="AS209" s="45">
        <f t="shared" si="63"/>
        <v>105</v>
      </c>
      <c r="AT209" s="46">
        <v>1</v>
      </c>
      <c r="AU209" s="46">
        <v>0.92</v>
      </c>
      <c r="AV209" s="43" t="str">
        <f t="shared" si="49"/>
        <v>Yes</v>
      </c>
      <c r="AW209" s="43" t="str">
        <f t="shared" si="50"/>
        <v>Yes</v>
      </c>
      <c r="AX209" s="43" t="str">
        <f t="shared" si="51"/>
        <v>Yes</v>
      </c>
      <c r="AY209" s="43" t="str">
        <f t="shared" si="64"/>
        <v>Yes</v>
      </c>
    </row>
    <row r="210" spans="1:51" x14ac:dyDescent="0.35">
      <c r="A210" s="21" t="s">
        <v>1084</v>
      </c>
      <c r="B210" s="21" t="s">
        <v>610</v>
      </c>
      <c r="C210" s="21" t="str">
        <f>_xlfn.XLOOKUP($A210,'Employee List'!$E:$E,'Employee List'!$D:$D,0)</f>
        <v>SF</v>
      </c>
      <c r="D210" s="42" t="str" cm="1">
        <f t="array" ref="D210">IFERROR(IF($G210="Yes",INDEX('Payment Plan'!$D$6:$D$42,MATCH(1,(Incentive_Calc!$C210='Payment Plan'!$B$6:$B$42)*(Incentive_Calc!$U210='Payment Plan'!$C$6:$C$42),0)),""),"")</f>
        <v/>
      </c>
      <c r="E210" s="42" t="str" cm="1">
        <f t="array" ref="E210">IFERROR(IF($H210="Yes",INDEX('Payment Plan'!$D$6:$D$42,MATCH(1,(Incentive_Calc!$C210='Payment Plan'!$B$6:$B$42)*(Incentive_Calc!$AS210='Payment Plan'!$C$6:$C$42),0)),""),"")</f>
        <v/>
      </c>
      <c r="F210" s="42">
        <f t="shared" si="52"/>
        <v>0</v>
      </c>
      <c r="G210" s="43" t="str">
        <f t="shared" si="53"/>
        <v>No</v>
      </c>
      <c r="H210" s="21" t="str">
        <f t="shared" si="54"/>
        <v>No</v>
      </c>
      <c r="I210" s="42">
        <f>IFERROR(SUMIFS('Sales RAW DATA'!$F$2:$F$30000,'Sales RAW DATA'!$I$2:$I$30000,Incentive_Calc!$A210,'Sales RAW DATA'!$E$2:$E$30000,Incentive_Calc!I$5),"")</f>
        <v>999283</v>
      </c>
      <c r="J210" s="42">
        <f>IFERROR(SUMIFS('Sales RAW DATA'!$F$2:$F$30000,'Sales RAW DATA'!$I$2:$I$30000,Incentive_Calc!$A210,'Sales RAW DATA'!$E$2:$E$30000,Incentive_Calc!J$5),"")</f>
        <v>1000768</v>
      </c>
      <c r="K210" s="42">
        <f>IFERROR(SUMIFS('Sales RAW DATA'!$F$2:$F$30000,'Sales RAW DATA'!$I$2:$I$30000,Incentive_Calc!$A210,'Sales RAW DATA'!$E$2:$E$30000,Incentive_Calc!K$5),"")</f>
        <v>1008469</v>
      </c>
      <c r="L210" s="42">
        <f t="shared" si="55"/>
        <v>3008520</v>
      </c>
      <c r="M210" s="42">
        <f>IFERROR(SUMIFS('Sales RAW DATA'!$G$2:$G$30000,'Sales RAW DATA'!$I$2:$I$30000,Incentive_Calc!$A210,'Sales RAW DATA'!$E$2:$E$30000,Incentive_Calc!M$5),"")</f>
        <v>940780</v>
      </c>
      <c r="N210" s="42">
        <f>IFERROR(SUMIFS('Sales RAW DATA'!$G$2:$G$30000,'Sales RAW DATA'!$I$2:$I$30000,Incentive_Calc!$A210,'Sales RAW DATA'!$E$2:$E$30000,Incentive_Calc!N$5),"")</f>
        <v>858399</v>
      </c>
      <c r="O210" s="42">
        <f>IFERROR(SUMIFS('Sales RAW DATA'!$G$2:$G$30000,'Sales RAW DATA'!$I$2:$I$30000,Incentive_Calc!$A210,'Sales RAW DATA'!$E$2:$E$30000,Incentive_Calc!O$5),"")</f>
        <v>845298</v>
      </c>
      <c r="P210" s="42">
        <f t="shared" si="56"/>
        <v>2644477</v>
      </c>
      <c r="Q210" s="44">
        <f t="shared" si="57"/>
        <v>0.94145502325167141</v>
      </c>
      <c r="R210" s="44">
        <f t="shared" si="58"/>
        <v>0.85774025548378841</v>
      </c>
      <c r="S210" s="44">
        <f t="shared" si="59"/>
        <v>0.83819929021120132</v>
      </c>
      <c r="T210" s="45">
        <f t="shared" si="60"/>
        <v>87.899598473668121</v>
      </c>
      <c r="U210" s="45">
        <f t="shared" si="61"/>
        <v>87</v>
      </c>
      <c r="V210" s="44">
        <f>IFERROR(SUMIFS('Sales RAW DATA'!$G:$G,'Sales RAW DATA'!$I:$I,Incentive_Calc!$A210,'Sales RAW DATA'!$D:$D,"B1",'Sales RAW DATA'!$E:$E,Incentive_Calc!V$5)/SUMIFS('Sales RAW DATA'!$F:$F,'Sales RAW DATA'!$I:$I,Incentive_Calc!$A210,'Sales RAW DATA'!$D:$D,"B1",'Sales RAW DATA'!$E:$E,Incentive_Calc!V$5),"")</f>
        <v>1.1021107296070509</v>
      </c>
      <c r="W210" s="44">
        <f>IFERROR(SUMIFS('Sales RAW DATA'!$G:$G,'Sales RAW DATA'!$I:$I,Incentive_Calc!$A210,'Sales RAW DATA'!$D:$D,"B1",'Sales RAW DATA'!$E:$E,Incentive_Calc!W$5)/SUMIFS('Sales RAW DATA'!$F:$F,'Sales RAW DATA'!$I:$I,Incentive_Calc!$A210,'Sales RAW DATA'!$D:$D,"B1",'Sales RAW DATA'!$E:$E,Incentive_Calc!W$5),"")</f>
        <v>0.82747895276175931</v>
      </c>
      <c r="X210" s="44">
        <f>IFERROR(SUMIFS('Sales RAW DATA'!$G:$G,'Sales RAW DATA'!$I:$I,Incentive_Calc!$A210,'Sales RAW DATA'!$D:$D,"B1",'Sales RAW DATA'!$E:$E,Incentive_Calc!X$5)/SUMIFS('Sales RAW DATA'!$F:$F,'Sales RAW DATA'!$I:$I,Incentive_Calc!$A210,'Sales RAW DATA'!$D:$D,"B1",'Sales RAW DATA'!$E:$E,Incentive_Calc!X$5),"")</f>
        <v>0.70837853227100245</v>
      </c>
      <c r="Y210" s="44">
        <f>SUMIFS('Sales RAW DATA'!$G:$G,'Sales RAW DATA'!$I:$I,Incentive_Calc!$A210,'Sales RAW DATA'!$D:$D,"B1")/SUMIFS('Sales RAW DATA'!$F:$F,'Sales RAW DATA'!$I:$I,Incentive_Calc!$A210,'Sales RAW DATA'!$D:$D,"B1")</f>
        <v>0.88360850352258935</v>
      </c>
      <c r="Z210" s="44">
        <f>IFERROR(SUMIFS('Sales RAW DATA'!$G:$G,'Sales RAW DATA'!$I:$I,Incentive_Calc!$A210,'Sales RAW DATA'!$D:$D,"B2",'Sales RAW DATA'!$E:$E,Incentive_Calc!Z$5)/SUMIFS('Sales RAW DATA'!$F:$F,'Sales RAW DATA'!$I:$I,Incentive_Calc!$A210,'Sales RAW DATA'!$D:$D,"B2",'Sales RAW DATA'!$E:$E,Incentive_Calc!Z$5),"")</f>
        <v>0.79059397110410845</v>
      </c>
      <c r="AA210" s="44">
        <f>IFERROR(SUMIFS('Sales RAW DATA'!$G:$G,'Sales RAW DATA'!$I:$I,Incentive_Calc!$A210,'Sales RAW DATA'!$D:$D,"B2",'Sales RAW DATA'!$E:$E,Incentive_Calc!AA$5)/SUMIFS('Sales RAW DATA'!$F:$F,'Sales RAW DATA'!$I:$I,Incentive_Calc!$A210,'Sales RAW DATA'!$D:$D,"B2",'Sales RAW DATA'!$E:$E,Incentive_Calc!AA$5),"")</f>
        <v>0.86471967470988043</v>
      </c>
      <c r="AB210" s="44">
        <f>IFERROR(SUMIFS('Sales RAW DATA'!$G:$G,'Sales RAW DATA'!$I:$I,Incentive_Calc!$A210,'Sales RAW DATA'!$D:$D,"B2",'Sales RAW DATA'!$E:$E,Incentive_Calc!AB$5)/SUMIFS('Sales RAW DATA'!$F:$F,'Sales RAW DATA'!$I:$I,Incentive_Calc!$A210,'Sales RAW DATA'!$D:$D,"B2",'Sales RAW DATA'!$E:$E,Incentive_Calc!AB$5),"")</f>
        <v>0.71594588344125809</v>
      </c>
      <c r="AC210" s="44">
        <f>SUMIFS('Sales RAW DATA'!$G:$G,'Sales RAW DATA'!$I:$I,Incentive_Calc!$A210,'Sales RAW DATA'!$D:$D,"B2")/SUMIFS('Sales RAW DATA'!$F:$F,'Sales RAW DATA'!$I:$I,Incentive_Calc!$A210,'Sales RAW DATA'!$D:$D,"B2")</f>
        <v>0.78976286019838504</v>
      </c>
      <c r="AD210" s="44">
        <f>IFERROR(SUMIFS('Sales RAW DATA'!$G:$G,'Sales RAW DATA'!$I:$I,Incentive_Calc!$A210,'Sales RAW DATA'!$D:$D,"B3",'Sales RAW DATA'!$E:$E,Incentive_Calc!AD$5)/SUMIFS('Sales RAW DATA'!$F:$F,'Sales RAW DATA'!$I:$I,Incentive_Calc!$A210,'Sales RAW DATA'!$D:$D,"B3",'Sales RAW DATA'!$E:$E,Incentive_Calc!AD$5),"")</f>
        <v>0.63753686740219406</v>
      </c>
      <c r="AE210" s="44">
        <f>IFERROR(SUMIFS('Sales RAW DATA'!$G:$G,'Sales RAW DATA'!$I:$I,Incentive_Calc!$A210,'Sales RAW DATA'!$D:$D,"B3",'Sales RAW DATA'!$E:$E,Incentive_Calc!AE$5)/SUMIFS('Sales RAW DATA'!$F:$F,'Sales RAW DATA'!$I:$I,Incentive_Calc!$A210,'Sales RAW DATA'!$D:$D,"B3",'Sales RAW DATA'!$E:$E,Incentive_Calc!AE$5),"")</f>
        <v>0.77996182919315327</v>
      </c>
      <c r="AF210" s="44">
        <f>IFERROR(SUMIFS('Sales RAW DATA'!$G:$G,'Sales RAW DATA'!$I:$I,Incentive_Calc!$A210,'Sales RAW DATA'!$D:$D,"B3",'Sales RAW DATA'!$E:$E,Incentive_Calc!AF$5)/SUMIFS('Sales RAW DATA'!$F:$F,'Sales RAW DATA'!$I:$I,Incentive_Calc!$A210,'Sales RAW DATA'!$D:$D,"B3",'Sales RAW DATA'!$E:$E,Incentive_Calc!AF$5),"")</f>
        <v>1.1978146933120728</v>
      </c>
      <c r="AG210" s="44">
        <f>SUMIFS('Sales RAW DATA'!$G:$G,'Sales RAW DATA'!$I:$I,Incentive_Calc!$A210,'Sales RAW DATA'!$D:$D,"B3")/SUMIFS('Sales RAW DATA'!$F:$F,'Sales RAW DATA'!$I:$I,Incentive_Calc!$A210,'Sales RAW DATA'!$D:$D,"B3")</f>
        <v>0.89024549207038883</v>
      </c>
      <c r="AH210" s="44">
        <f>IFERROR(SUMIFS('Sales RAW DATA'!$G:$G,'Sales RAW DATA'!$I:$I,Incentive_Calc!$A210,'Sales RAW DATA'!$D:$D,"B4",'Sales RAW DATA'!$E:$E,Incentive_Calc!AH$5)/SUMIFS('Sales RAW DATA'!$F:$F,'Sales RAW DATA'!$I:$I,Incentive_Calc!$A210,'Sales RAW DATA'!$D:$D,"B4",'Sales RAW DATA'!$E:$E,Incentive_Calc!AH$5),"")</f>
        <v>0.96137850652962831</v>
      </c>
      <c r="AI210" s="44">
        <f>IFERROR(SUMIFS('Sales RAW DATA'!$G:$G,'Sales RAW DATA'!$I:$I,Incentive_Calc!$A210,'Sales RAW DATA'!$D:$D,"B4",'Sales RAW DATA'!$E:$E,Incentive_Calc!AI$5)/SUMIFS('Sales RAW DATA'!$F:$F,'Sales RAW DATA'!$I:$I,Incentive_Calc!$A210,'Sales RAW DATA'!$D:$D,"B4",'Sales RAW DATA'!$E:$E,Incentive_Calc!AI$5),"")</f>
        <v>0.79352535110687927</v>
      </c>
      <c r="AJ210" s="44">
        <f>IFERROR(SUMIFS('Sales RAW DATA'!$G:$G,'Sales RAW DATA'!$I:$I,Incentive_Calc!$A210,'Sales RAW DATA'!$D:$D,"B4",'Sales RAW DATA'!$E:$E,Incentive_Calc!AJ$5)/SUMIFS('Sales RAW DATA'!$F:$F,'Sales RAW DATA'!$I:$I,Incentive_Calc!$A210,'Sales RAW DATA'!$D:$D,"B4",'Sales RAW DATA'!$E:$E,Incentive_Calc!AJ$5),"")</f>
        <v>0.55545036828372851</v>
      </c>
      <c r="AK210" s="44">
        <f>SUMIFS('Sales RAW DATA'!$G:$G,'Sales RAW DATA'!$I:$I,Incentive_Calc!$A210,'Sales RAW DATA'!$D:$D,"B4")/SUMIFS('Sales RAW DATA'!$F:$F,'Sales RAW DATA'!$I:$I,Incentive_Calc!$A210,'Sales RAW DATA'!$D:$D,"B4")</f>
        <v>0.7612334443812464</v>
      </c>
      <c r="AL210" s="44">
        <f>IFERROR(SUMIFS('Sales RAW DATA'!$G:$G,'Sales RAW DATA'!$I:$I,Incentive_Calc!$A210,'Sales RAW DATA'!$D:$D,"B5",'Sales RAW DATA'!$E:$E,Incentive_Calc!AL$5)/SUMIFS('Sales RAW DATA'!$F:$F,'Sales RAW DATA'!$I:$I,Incentive_Calc!$A210,'Sales RAW DATA'!$D:$D,"B5",'Sales RAW DATA'!$E:$E,Incentive_Calc!AL$5),"")</f>
        <v>1.0274094183982458</v>
      </c>
      <c r="AM210" s="44">
        <f>IFERROR(SUMIFS('Sales RAW DATA'!$G:$G,'Sales RAW DATA'!$I:$I,Incentive_Calc!$A210,'Sales RAW DATA'!$D:$D,"B5",'Sales RAW DATA'!$E:$E,Incentive_Calc!AM$5)/SUMIFS('Sales RAW DATA'!$F:$F,'Sales RAW DATA'!$I:$I,Incentive_Calc!$A210,'Sales RAW DATA'!$D:$D,"B5",'Sales RAW DATA'!$E:$E,Incentive_Calc!AM$5),"")</f>
        <v>0.75057138503733045</v>
      </c>
      <c r="AN210" s="44">
        <f>IFERROR(SUMIFS('Sales RAW DATA'!$G:$G,'Sales RAW DATA'!$I:$I,Incentive_Calc!$A210,'Sales RAW DATA'!$D:$D,"B5",'Sales RAW DATA'!$E:$E,Incentive_Calc!AN$5)/SUMIFS('Sales RAW DATA'!$F:$F,'Sales RAW DATA'!$I:$I,Incentive_Calc!$A210,'Sales RAW DATA'!$D:$D,"B5",'Sales RAW DATA'!$E:$E,Incentive_Calc!AN$5),"")</f>
        <v>0.72907597942223978</v>
      </c>
      <c r="AO210" s="44">
        <f>SUMIFS('Sales RAW DATA'!$G:$G,'Sales RAW DATA'!$I:$I,Incentive_Calc!$A210,'Sales RAW DATA'!$D:$D,"B5")/SUMIFS('Sales RAW DATA'!$F:$F,'Sales RAW DATA'!$I:$I,Incentive_Calc!$A210,'Sales RAW DATA'!$D:$D,"B5")</f>
        <v>0.83299751096361263</v>
      </c>
      <c r="AP210" s="42">
        <f>SUM(SUMIFS('Sales RAW DATA'!$F$2:$F$22804,'Sales RAW DATA'!$I$2:$I$22804,Incentive_Calc!$A210,'Sales RAW DATA'!$D$2:$D$22804,"B1"),SUMIFS('Sales RAW DATA'!$F$2:$F$22804,'Sales RAW DATA'!$I$2:$I$22804,Incentive_Calc!$A210,'Sales RAW DATA'!$D$2:$D$22804,"B2"),SUMIFS('Sales RAW DATA'!$F$2:$F$22804,'Sales RAW DATA'!$I$2:$I$22804,Incentive_Calc!$A210,'Sales RAW DATA'!$D$2:$D$22804,"B3"),SUMIFS('Sales RAW DATA'!$F$2:$F$22804,'Sales RAW DATA'!$I$2:$I$22804,Incentive_Calc!$A210,'Sales RAW DATA'!$D$2:$D$22804,"B4"),SUMIFS('Sales RAW DATA'!$F$2:$F$22804,'Sales RAW DATA'!$I$2:$I$22804,Incentive_Calc!$A210,'Sales RAW DATA'!$D$2:$D$22804,"B5"))</f>
        <v>1237513</v>
      </c>
      <c r="AQ210" s="42">
        <f>SUM(SUMIFS('Sales RAW DATA'!$G$2:$G$22804,'Sales RAW DATA'!$I$2:$I$22804,Incentive_Calc!$A210,'Sales RAW DATA'!$D$2:$D$22804,"B1"),SUMIFS('Sales RAW DATA'!$G$2:$G$22804,'Sales RAW DATA'!$I$2:$I$22804,Incentive_Calc!$A210,'Sales RAW DATA'!$D$2:$D$22804,"B2"),SUMIFS('Sales RAW DATA'!$G$2:$G$22804,'Sales RAW DATA'!$I$2:$I$22804,Incentive_Calc!$A210,'Sales RAW DATA'!$D$2:$D$22804,"B3"),SUMIFS('Sales RAW DATA'!$G$2:$G$22804,'Sales RAW DATA'!$I$2:$I$22804,Incentive_Calc!$A210,'Sales RAW DATA'!$D$2:$D$22804,"B4"),SUMIFS('Sales RAW DATA'!$G$2:$G$22804,'Sales RAW DATA'!$I$2:$I$22804,Incentive_Calc!$A210,'Sales RAW DATA'!$D$2:$D$22804,"B5"))</f>
        <v>1067237</v>
      </c>
      <c r="AR210" s="45">
        <f t="shared" si="62"/>
        <v>86.240467776904168</v>
      </c>
      <c r="AS210" s="45">
        <f t="shared" si="63"/>
        <v>86</v>
      </c>
      <c r="AT210" s="46">
        <v>0.96</v>
      </c>
      <c r="AU210" s="46">
        <v>0.85</v>
      </c>
      <c r="AV210" s="43" t="str">
        <f t="shared" si="49"/>
        <v>Yes</v>
      </c>
      <c r="AW210" s="43" t="str">
        <f t="shared" si="50"/>
        <v>Yes</v>
      </c>
      <c r="AX210" s="43" t="str">
        <f t="shared" si="51"/>
        <v>Yes</v>
      </c>
      <c r="AY210" s="43" t="str">
        <f t="shared" si="64"/>
        <v>Yes</v>
      </c>
    </row>
    <row r="211" spans="1:51" x14ac:dyDescent="0.35">
      <c r="A211" s="21" t="s">
        <v>1085</v>
      </c>
      <c r="B211" s="21" t="s">
        <v>611</v>
      </c>
      <c r="C211" s="21" t="str">
        <f>_xlfn.XLOOKUP($A211,'Employee List'!$E:$E,'Employee List'!$D:$D,0)</f>
        <v>SF</v>
      </c>
      <c r="D211" s="42" t="str" cm="1">
        <f t="array" ref="D211">IFERROR(IF($G211="Yes",INDEX('Payment Plan'!$D$6:$D$42,MATCH(1,(Incentive_Calc!$C211='Payment Plan'!$B$6:$B$42)*(Incentive_Calc!$U211='Payment Plan'!$C$6:$C$42),0)),""),"")</f>
        <v/>
      </c>
      <c r="E211" s="42" t="str" cm="1">
        <f t="array" ref="E211">IFERROR(IF($H211="Yes",INDEX('Payment Plan'!$D$6:$D$42,MATCH(1,(Incentive_Calc!$C211='Payment Plan'!$B$6:$B$42)*(Incentive_Calc!$AS211='Payment Plan'!$C$6:$C$42),0)),""),"")</f>
        <v/>
      </c>
      <c r="F211" s="42">
        <f t="shared" si="52"/>
        <v>0</v>
      </c>
      <c r="G211" s="43" t="str">
        <f t="shared" si="53"/>
        <v>No</v>
      </c>
      <c r="H211" s="21" t="str">
        <f t="shared" si="54"/>
        <v>No</v>
      </c>
      <c r="I211" s="42">
        <f>IFERROR(SUMIFS('Sales RAW DATA'!$F$2:$F$30000,'Sales RAW DATA'!$I$2:$I$30000,Incentive_Calc!$A211,'Sales RAW DATA'!$E$2:$E$30000,Incentive_Calc!I$5),"")</f>
        <v>774324</v>
      </c>
      <c r="J211" s="42">
        <f>IFERROR(SUMIFS('Sales RAW DATA'!$F$2:$F$30000,'Sales RAW DATA'!$I$2:$I$30000,Incentive_Calc!$A211,'Sales RAW DATA'!$E$2:$E$30000,Incentive_Calc!J$5),"")</f>
        <v>783514</v>
      </c>
      <c r="K211" s="42">
        <f>IFERROR(SUMIFS('Sales RAW DATA'!$F$2:$F$30000,'Sales RAW DATA'!$I$2:$I$30000,Incentive_Calc!$A211,'Sales RAW DATA'!$E$2:$E$30000,Incentive_Calc!K$5),"")</f>
        <v>794307</v>
      </c>
      <c r="L211" s="42">
        <f t="shared" si="55"/>
        <v>2352145</v>
      </c>
      <c r="M211" s="42">
        <f>IFERROR(SUMIFS('Sales RAW DATA'!$G$2:$G$30000,'Sales RAW DATA'!$I$2:$I$30000,Incentive_Calc!$A211,'Sales RAW DATA'!$E$2:$E$30000,Incentive_Calc!M$5),"")</f>
        <v>850512</v>
      </c>
      <c r="N211" s="42">
        <f>IFERROR(SUMIFS('Sales RAW DATA'!$G$2:$G$30000,'Sales RAW DATA'!$I$2:$I$30000,Incentive_Calc!$A211,'Sales RAW DATA'!$E$2:$E$30000,Incentive_Calc!N$5),"")</f>
        <v>709423</v>
      </c>
      <c r="O211" s="42">
        <f>IFERROR(SUMIFS('Sales RAW DATA'!$G$2:$G$30000,'Sales RAW DATA'!$I$2:$I$30000,Incentive_Calc!$A211,'Sales RAW DATA'!$E$2:$E$30000,Incentive_Calc!O$5),"")</f>
        <v>667453</v>
      </c>
      <c r="P211" s="42">
        <f t="shared" si="56"/>
        <v>2227388</v>
      </c>
      <c r="Q211" s="44">
        <f t="shared" si="57"/>
        <v>1.0983929207928464</v>
      </c>
      <c r="R211" s="44">
        <f t="shared" si="58"/>
        <v>0.9054375544023463</v>
      </c>
      <c r="S211" s="44">
        <f t="shared" si="59"/>
        <v>0.84029600645594205</v>
      </c>
      <c r="T211" s="45">
        <f t="shared" si="60"/>
        <v>94.696032770088578</v>
      </c>
      <c r="U211" s="45">
        <f t="shared" si="61"/>
        <v>94</v>
      </c>
      <c r="V211" s="44">
        <f>IFERROR(SUMIFS('Sales RAW DATA'!$G:$G,'Sales RAW DATA'!$I:$I,Incentive_Calc!$A211,'Sales RAW DATA'!$D:$D,"B1",'Sales RAW DATA'!$E:$E,Incentive_Calc!V$5)/SUMIFS('Sales RAW DATA'!$F:$F,'Sales RAW DATA'!$I:$I,Incentive_Calc!$A211,'Sales RAW DATA'!$D:$D,"B1",'Sales RAW DATA'!$E:$E,Incentive_Calc!V$5),"")</f>
        <v>1.1290014357646965</v>
      </c>
      <c r="W211" s="44">
        <f>IFERROR(SUMIFS('Sales RAW DATA'!$G:$G,'Sales RAW DATA'!$I:$I,Incentive_Calc!$A211,'Sales RAW DATA'!$D:$D,"B1",'Sales RAW DATA'!$E:$E,Incentive_Calc!W$5)/SUMIFS('Sales RAW DATA'!$F:$F,'Sales RAW DATA'!$I:$I,Incentive_Calc!$A211,'Sales RAW DATA'!$D:$D,"B1",'Sales RAW DATA'!$E:$E,Incentive_Calc!W$5),"")</f>
        <v>0.88046589365924999</v>
      </c>
      <c r="X211" s="44">
        <f>IFERROR(SUMIFS('Sales RAW DATA'!$G:$G,'Sales RAW DATA'!$I:$I,Incentive_Calc!$A211,'Sales RAW DATA'!$D:$D,"B1",'Sales RAW DATA'!$E:$E,Incentive_Calc!X$5)/SUMIFS('Sales RAW DATA'!$F:$F,'Sales RAW DATA'!$I:$I,Incentive_Calc!$A211,'Sales RAW DATA'!$D:$D,"B1",'Sales RAW DATA'!$E:$E,Incentive_Calc!X$5),"")</f>
        <v>0.72811207139298628</v>
      </c>
      <c r="Y211" s="44">
        <f>SUMIFS('Sales RAW DATA'!$G:$G,'Sales RAW DATA'!$I:$I,Incentive_Calc!$A211,'Sales RAW DATA'!$D:$D,"B1")/SUMIFS('Sales RAW DATA'!$F:$F,'Sales RAW DATA'!$I:$I,Incentive_Calc!$A211,'Sales RAW DATA'!$D:$D,"B1")</f>
        <v>0.91710167755065064</v>
      </c>
      <c r="Z211" s="44">
        <f>IFERROR(SUMIFS('Sales RAW DATA'!$G:$G,'Sales RAW DATA'!$I:$I,Incentive_Calc!$A211,'Sales RAW DATA'!$D:$D,"B2",'Sales RAW DATA'!$E:$E,Incentive_Calc!Z$5)/SUMIFS('Sales RAW DATA'!$F:$F,'Sales RAW DATA'!$I:$I,Incentive_Calc!$A211,'Sales RAW DATA'!$D:$D,"B2",'Sales RAW DATA'!$E:$E,Incentive_Calc!Z$5),"")</f>
        <v>0.64222393524763921</v>
      </c>
      <c r="AA211" s="44">
        <f>IFERROR(SUMIFS('Sales RAW DATA'!$G:$G,'Sales RAW DATA'!$I:$I,Incentive_Calc!$A211,'Sales RAW DATA'!$D:$D,"B2",'Sales RAW DATA'!$E:$E,Incentive_Calc!AA$5)/SUMIFS('Sales RAW DATA'!$F:$F,'Sales RAW DATA'!$I:$I,Incentive_Calc!$A211,'Sales RAW DATA'!$D:$D,"B2",'Sales RAW DATA'!$E:$E,Incentive_Calc!AA$5),"")</f>
        <v>0.9204911306104413</v>
      </c>
      <c r="AB211" s="44">
        <f>IFERROR(SUMIFS('Sales RAW DATA'!$G:$G,'Sales RAW DATA'!$I:$I,Incentive_Calc!$A211,'Sales RAW DATA'!$D:$D,"B2",'Sales RAW DATA'!$E:$E,Incentive_Calc!AB$5)/SUMIFS('Sales RAW DATA'!$F:$F,'Sales RAW DATA'!$I:$I,Incentive_Calc!$A211,'Sales RAW DATA'!$D:$D,"B2",'Sales RAW DATA'!$E:$E,Incentive_Calc!AB$5),"")</f>
        <v>0.78747604999847931</v>
      </c>
      <c r="AC211" s="44">
        <f>SUMIFS('Sales RAW DATA'!$G:$G,'Sales RAW DATA'!$I:$I,Incentive_Calc!$A211,'Sales RAW DATA'!$D:$D,"B2")/SUMIFS('Sales RAW DATA'!$F:$F,'Sales RAW DATA'!$I:$I,Incentive_Calc!$A211,'Sales RAW DATA'!$D:$D,"B2")</f>
        <v>0.78425655976676389</v>
      </c>
      <c r="AD211" s="44">
        <f>IFERROR(SUMIFS('Sales RAW DATA'!$G:$G,'Sales RAW DATA'!$I:$I,Incentive_Calc!$A211,'Sales RAW DATA'!$D:$D,"B3",'Sales RAW DATA'!$E:$E,Incentive_Calc!AD$5)/SUMIFS('Sales RAW DATA'!$F:$F,'Sales RAW DATA'!$I:$I,Incentive_Calc!$A211,'Sales RAW DATA'!$D:$D,"B3",'Sales RAW DATA'!$E:$E,Incentive_Calc!AD$5),"")</f>
        <v>0.50875471308300191</v>
      </c>
      <c r="AE211" s="44">
        <f>IFERROR(SUMIFS('Sales RAW DATA'!$G:$G,'Sales RAW DATA'!$I:$I,Incentive_Calc!$A211,'Sales RAW DATA'!$D:$D,"B3",'Sales RAW DATA'!$E:$E,Incentive_Calc!AE$5)/SUMIFS('Sales RAW DATA'!$F:$F,'Sales RAW DATA'!$I:$I,Incentive_Calc!$A211,'Sales RAW DATA'!$D:$D,"B3",'Sales RAW DATA'!$E:$E,Incentive_Calc!AE$5),"")</f>
        <v>0.93166581589246211</v>
      </c>
      <c r="AF211" s="44">
        <f>IFERROR(SUMIFS('Sales RAW DATA'!$G:$G,'Sales RAW DATA'!$I:$I,Incentive_Calc!$A211,'Sales RAW DATA'!$D:$D,"B3",'Sales RAW DATA'!$E:$E,Incentive_Calc!AF$5)/SUMIFS('Sales RAW DATA'!$F:$F,'Sales RAW DATA'!$I:$I,Incentive_Calc!$A211,'Sales RAW DATA'!$D:$D,"B3",'Sales RAW DATA'!$E:$E,Incentive_Calc!AF$5),"")</f>
        <v>1.5968488109138743</v>
      </c>
      <c r="AG211" s="44">
        <f>SUMIFS('Sales RAW DATA'!$G:$G,'Sales RAW DATA'!$I:$I,Incentive_Calc!$A211,'Sales RAW DATA'!$D:$D,"B3")/SUMIFS('Sales RAW DATA'!$F:$F,'Sales RAW DATA'!$I:$I,Incentive_Calc!$A211,'Sales RAW DATA'!$D:$D,"B3")</f>
        <v>1.0424475638176793</v>
      </c>
      <c r="AH211" s="44">
        <f>IFERROR(SUMIFS('Sales RAW DATA'!$G:$G,'Sales RAW DATA'!$I:$I,Incentive_Calc!$A211,'Sales RAW DATA'!$D:$D,"B4",'Sales RAW DATA'!$E:$E,Incentive_Calc!AH$5)/SUMIFS('Sales RAW DATA'!$F:$F,'Sales RAW DATA'!$I:$I,Incentive_Calc!$A211,'Sales RAW DATA'!$D:$D,"B4",'Sales RAW DATA'!$E:$E,Incentive_Calc!AH$5),"")</f>
        <v>0.62743379452826642</v>
      </c>
      <c r="AI211" s="44">
        <f>IFERROR(SUMIFS('Sales RAW DATA'!$G:$G,'Sales RAW DATA'!$I:$I,Incentive_Calc!$A211,'Sales RAW DATA'!$D:$D,"B4",'Sales RAW DATA'!$E:$E,Incentive_Calc!AI$5)/SUMIFS('Sales RAW DATA'!$F:$F,'Sales RAW DATA'!$I:$I,Incentive_Calc!$A211,'Sales RAW DATA'!$D:$D,"B4",'Sales RAW DATA'!$E:$E,Incentive_Calc!AI$5),"")</f>
        <v>0.89951675759937644</v>
      </c>
      <c r="AJ211" s="44">
        <f>IFERROR(SUMIFS('Sales RAW DATA'!$G:$G,'Sales RAW DATA'!$I:$I,Incentive_Calc!$A211,'Sales RAW DATA'!$D:$D,"B4",'Sales RAW DATA'!$E:$E,Incentive_Calc!AJ$5)/SUMIFS('Sales RAW DATA'!$F:$F,'Sales RAW DATA'!$I:$I,Incentive_Calc!$A211,'Sales RAW DATA'!$D:$D,"B4",'Sales RAW DATA'!$E:$E,Incentive_Calc!AJ$5),"")</f>
        <v>0.71060601771915421</v>
      </c>
      <c r="AK211" s="44">
        <f>SUMIFS('Sales RAW DATA'!$G:$G,'Sales RAW DATA'!$I:$I,Incentive_Calc!$A211,'Sales RAW DATA'!$D:$D,"B4")/SUMIFS('Sales RAW DATA'!$F:$F,'Sales RAW DATA'!$I:$I,Incentive_Calc!$A211,'Sales RAW DATA'!$D:$D,"B4")</f>
        <v>0.74485153497735279</v>
      </c>
      <c r="AL211" s="44">
        <f>IFERROR(SUMIFS('Sales RAW DATA'!$G:$G,'Sales RAW DATA'!$I:$I,Incentive_Calc!$A211,'Sales RAW DATA'!$D:$D,"B5",'Sales RAW DATA'!$E:$E,Incentive_Calc!AL$5)/SUMIFS('Sales RAW DATA'!$F:$F,'Sales RAW DATA'!$I:$I,Incentive_Calc!$A211,'Sales RAW DATA'!$D:$D,"B5",'Sales RAW DATA'!$E:$E,Incentive_Calc!AL$5),"")</f>
        <v>1.1588611178516541</v>
      </c>
      <c r="AM211" s="44">
        <f>IFERROR(SUMIFS('Sales RAW DATA'!$G:$G,'Sales RAW DATA'!$I:$I,Incentive_Calc!$A211,'Sales RAW DATA'!$D:$D,"B5",'Sales RAW DATA'!$E:$E,Incentive_Calc!AM$5)/SUMIFS('Sales RAW DATA'!$F:$F,'Sales RAW DATA'!$I:$I,Incentive_Calc!$A211,'Sales RAW DATA'!$D:$D,"B5",'Sales RAW DATA'!$E:$E,Incentive_Calc!AM$5),"")</f>
        <v>0.95381390822666368</v>
      </c>
      <c r="AN211" s="44">
        <f>IFERROR(SUMIFS('Sales RAW DATA'!$G:$G,'Sales RAW DATA'!$I:$I,Incentive_Calc!$A211,'Sales RAW DATA'!$D:$D,"B5",'Sales RAW DATA'!$E:$E,Incentive_Calc!AN$5)/SUMIFS('Sales RAW DATA'!$F:$F,'Sales RAW DATA'!$I:$I,Incentive_Calc!$A211,'Sales RAW DATA'!$D:$D,"B5",'Sales RAW DATA'!$E:$E,Incentive_Calc!AN$5),"")</f>
        <v>1.1652011354981653</v>
      </c>
      <c r="AO211" s="44">
        <f>SUMIFS('Sales RAW DATA'!$G:$G,'Sales RAW DATA'!$I:$I,Incentive_Calc!$A211,'Sales RAW DATA'!$D:$D,"B5")/SUMIFS('Sales RAW DATA'!$F:$F,'Sales RAW DATA'!$I:$I,Incentive_Calc!$A211,'Sales RAW DATA'!$D:$D,"B5")</f>
        <v>1.0929416158346819</v>
      </c>
      <c r="AP211" s="42">
        <f>SUM(SUMIFS('Sales RAW DATA'!$F$2:$F$22804,'Sales RAW DATA'!$I$2:$I$22804,Incentive_Calc!$A211,'Sales RAW DATA'!$D$2:$D$22804,"B1"),SUMIFS('Sales RAW DATA'!$F$2:$F$22804,'Sales RAW DATA'!$I$2:$I$22804,Incentive_Calc!$A211,'Sales RAW DATA'!$D$2:$D$22804,"B2"),SUMIFS('Sales RAW DATA'!$F$2:$F$22804,'Sales RAW DATA'!$I$2:$I$22804,Incentive_Calc!$A211,'Sales RAW DATA'!$D$2:$D$22804,"B3"),SUMIFS('Sales RAW DATA'!$F$2:$F$22804,'Sales RAW DATA'!$I$2:$I$22804,Incentive_Calc!$A211,'Sales RAW DATA'!$D$2:$D$22804,"B4"),SUMIFS('Sales RAW DATA'!$F$2:$F$22804,'Sales RAW DATA'!$I$2:$I$22804,Incentive_Calc!$A211,'Sales RAW DATA'!$D$2:$D$22804,"B5"))</f>
        <v>993654</v>
      </c>
      <c r="AQ211" s="42">
        <f>SUM(SUMIFS('Sales RAW DATA'!$G$2:$G$22804,'Sales RAW DATA'!$I$2:$I$22804,Incentive_Calc!$A211,'Sales RAW DATA'!$D$2:$D$22804,"B1"),SUMIFS('Sales RAW DATA'!$G$2:$G$22804,'Sales RAW DATA'!$I$2:$I$22804,Incentive_Calc!$A211,'Sales RAW DATA'!$D$2:$D$22804,"B2"),SUMIFS('Sales RAW DATA'!$G$2:$G$22804,'Sales RAW DATA'!$I$2:$I$22804,Incentive_Calc!$A211,'Sales RAW DATA'!$D$2:$D$22804,"B3"),SUMIFS('Sales RAW DATA'!$G$2:$G$22804,'Sales RAW DATA'!$I$2:$I$22804,Incentive_Calc!$A211,'Sales RAW DATA'!$D$2:$D$22804,"B4"),SUMIFS('Sales RAW DATA'!$G$2:$G$22804,'Sales RAW DATA'!$I$2:$I$22804,Incentive_Calc!$A211,'Sales RAW DATA'!$D$2:$D$22804,"B5"))</f>
        <v>911646</v>
      </c>
      <c r="AR211" s="45">
        <f t="shared" si="62"/>
        <v>91.746825353694547</v>
      </c>
      <c r="AS211" s="45">
        <f t="shared" si="63"/>
        <v>91</v>
      </c>
      <c r="AT211" s="46">
        <v>1.05</v>
      </c>
      <c r="AU211" s="46">
        <v>0.88</v>
      </c>
      <c r="AV211" s="43" t="str">
        <f t="shared" si="49"/>
        <v>Yes</v>
      </c>
      <c r="AW211" s="43" t="str">
        <f t="shared" si="50"/>
        <v>Yes</v>
      </c>
      <c r="AX211" s="43" t="str">
        <f t="shared" si="51"/>
        <v>Yes</v>
      </c>
      <c r="AY211" s="43" t="str">
        <f t="shared" si="64"/>
        <v>Yes</v>
      </c>
    </row>
    <row r="212" spans="1:51" x14ac:dyDescent="0.35">
      <c r="A212" s="21" t="s">
        <v>1086</v>
      </c>
      <c r="B212" s="21" t="s">
        <v>612</v>
      </c>
      <c r="C212" s="21" t="str">
        <f>_xlfn.XLOOKUP($A212,'Employee List'!$E:$E,'Employee List'!$D:$D,0)</f>
        <v>SF</v>
      </c>
      <c r="D212" s="42" t="str" cm="1">
        <f t="array" ref="D212">IFERROR(IF($G212="Yes",INDEX('Payment Plan'!$D$6:$D$42,MATCH(1,(Incentive_Calc!$C212='Payment Plan'!$B$6:$B$42)*(Incentive_Calc!$U212='Payment Plan'!$C$6:$C$42),0)),""),"")</f>
        <v/>
      </c>
      <c r="E212" s="42" t="str" cm="1">
        <f t="array" ref="E212">IFERROR(IF($H212="Yes",INDEX('Payment Plan'!$D$6:$D$42,MATCH(1,(Incentive_Calc!$C212='Payment Plan'!$B$6:$B$42)*(Incentive_Calc!$AS212='Payment Plan'!$C$6:$C$42),0)),""),"")</f>
        <v/>
      </c>
      <c r="F212" s="42">
        <f t="shared" si="52"/>
        <v>0</v>
      </c>
      <c r="G212" s="43" t="str">
        <f t="shared" si="53"/>
        <v>No</v>
      </c>
      <c r="H212" s="21" t="str">
        <f t="shared" si="54"/>
        <v>No</v>
      </c>
      <c r="I212" s="42">
        <f>IFERROR(SUMIFS('Sales RAW DATA'!$F$2:$F$30000,'Sales RAW DATA'!$I$2:$I$30000,Incentive_Calc!$A212,'Sales RAW DATA'!$E$2:$E$30000,Incentive_Calc!I$5),"")</f>
        <v>819894</v>
      </c>
      <c r="J212" s="42">
        <f>IFERROR(SUMIFS('Sales RAW DATA'!$F$2:$F$30000,'Sales RAW DATA'!$I$2:$I$30000,Incentive_Calc!$A212,'Sales RAW DATA'!$E$2:$E$30000,Incentive_Calc!J$5),"")</f>
        <v>820536</v>
      </c>
      <c r="K212" s="42">
        <f>IFERROR(SUMIFS('Sales RAW DATA'!$F$2:$F$30000,'Sales RAW DATA'!$I$2:$I$30000,Incentive_Calc!$A212,'Sales RAW DATA'!$E$2:$E$30000,Incentive_Calc!K$5),"")</f>
        <v>829349</v>
      </c>
      <c r="L212" s="42">
        <f t="shared" si="55"/>
        <v>2469779</v>
      </c>
      <c r="M212" s="42">
        <f>IFERROR(SUMIFS('Sales RAW DATA'!$G$2:$G$30000,'Sales RAW DATA'!$I$2:$I$30000,Incentive_Calc!$A212,'Sales RAW DATA'!$E$2:$E$30000,Incentive_Calc!M$5),"")</f>
        <v>697337</v>
      </c>
      <c r="N212" s="42">
        <f>IFERROR(SUMIFS('Sales RAW DATA'!$G$2:$G$30000,'Sales RAW DATA'!$I$2:$I$30000,Incentive_Calc!$A212,'Sales RAW DATA'!$E$2:$E$30000,Incentive_Calc!N$5),"")</f>
        <v>681549</v>
      </c>
      <c r="O212" s="42">
        <f>IFERROR(SUMIFS('Sales RAW DATA'!$G$2:$G$30000,'Sales RAW DATA'!$I$2:$I$30000,Incentive_Calc!$A212,'Sales RAW DATA'!$E$2:$E$30000,Incentive_Calc!O$5),"")</f>
        <v>612036</v>
      </c>
      <c r="P212" s="42">
        <f t="shared" si="56"/>
        <v>1990922</v>
      </c>
      <c r="Q212" s="44">
        <f t="shared" si="57"/>
        <v>0.85052092099710452</v>
      </c>
      <c r="R212" s="44">
        <f t="shared" si="58"/>
        <v>0.8306143788937963</v>
      </c>
      <c r="S212" s="44">
        <f t="shared" si="59"/>
        <v>0.73797158976498434</v>
      </c>
      <c r="T212" s="45">
        <f t="shared" si="60"/>
        <v>80.611342148427042</v>
      </c>
      <c r="U212" s="45">
        <f t="shared" si="61"/>
        <v>80</v>
      </c>
      <c r="V212" s="44">
        <f>IFERROR(SUMIFS('Sales RAW DATA'!$G:$G,'Sales RAW DATA'!$I:$I,Incentive_Calc!$A212,'Sales RAW DATA'!$D:$D,"B1",'Sales RAW DATA'!$E:$E,Incentive_Calc!V$5)/SUMIFS('Sales RAW DATA'!$F:$F,'Sales RAW DATA'!$I:$I,Incentive_Calc!$A212,'Sales RAW DATA'!$D:$D,"B1",'Sales RAW DATA'!$E:$E,Incentive_Calc!V$5),"")</f>
        <v>0.95943451592139639</v>
      </c>
      <c r="W212" s="44">
        <f>IFERROR(SUMIFS('Sales RAW DATA'!$G:$G,'Sales RAW DATA'!$I:$I,Incentive_Calc!$A212,'Sales RAW DATA'!$D:$D,"B1",'Sales RAW DATA'!$E:$E,Incentive_Calc!W$5)/SUMIFS('Sales RAW DATA'!$F:$F,'Sales RAW DATA'!$I:$I,Incentive_Calc!$A212,'Sales RAW DATA'!$D:$D,"B1",'Sales RAW DATA'!$E:$E,Incentive_Calc!W$5),"")</f>
        <v>0.77497459398308821</v>
      </c>
      <c r="X212" s="44">
        <f>IFERROR(SUMIFS('Sales RAW DATA'!$G:$G,'Sales RAW DATA'!$I:$I,Incentive_Calc!$A212,'Sales RAW DATA'!$D:$D,"B1",'Sales RAW DATA'!$E:$E,Incentive_Calc!X$5)/SUMIFS('Sales RAW DATA'!$F:$F,'Sales RAW DATA'!$I:$I,Incentive_Calc!$A212,'Sales RAW DATA'!$D:$D,"B1",'Sales RAW DATA'!$E:$E,Incentive_Calc!X$5),"")</f>
        <v>0.61721719902464145</v>
      </c>
      <c r="Y212" s="44">
        <f>SUMIFS('Sales RAW DATA'!$G:$G,'Sales RAW DATA'!$I:$I,Incentive_Calc!$A212,'Sales RAW DATA'!$D:$D,"B1")/SUMIFS('Sales RAW DATA'!$F:$F,'Sales RAW DATA'!$I:$I,Incentive_Calc!$A212,'Sales RAW DATA'!$D:$D,"B1")</f>
        <v>0.78747566672761782</v>
      </c>
      <c r="Z212" s="44">
        <f>IFERROR(SUMIFS('Sales RAW DATA'!$G:$G,'Sales RAW DATA'!$I:$I,Incentive_Calc!$A212,'Sales RAW DATA'!$D:$D,"B2",'Sales RAW DATA'!$E:$E,Incentive_Calc!Z$5)/SUMIFS('Sales RAW DATA'!$F:$F,'Sales RAW DATA'!$I:$I,Incentive_Calc!$A212,'Sales RAW DATA'!$D:$D,"B2",'Sales RAW DATA'!$E:$E,Incentive_Calc!Z$5),"")</f>
        <v>1.0355291678446894</v>
      </c>
      <c r="AA212" s="44">
        <f>IFERROR(SUMIFS('Sales RAW DATA'!$G:$G,'Sales RAW DATA'!$I:$I,Incentive_Calc!$A212,'Sales RAW DATA'!$D:$D,"B2",'Sales RAW DATA'!$E:$E,Incentive_Calc!AA$5)/SUMIFS('Sales RAW DATA'!$F:$F,'Sales RAW DATA'!$I:$I,Incentive_Calc!$A212,'Sales RAW DATA'!$D:$D,"B2",'Sales RAW DATA'!$E:$E,Incentive_Calc!AA$5),"")</f>
        <v>0.91532570542918357</v>
      </c>
      <c r="AB212" s="44">
        <f>IFERROR(SUMIFS('Sales RAW DATA'!$G:$G,'Sales RAW DATA'!$I:$I,Incentive_Calc!$A212,'Sales RAW DATA'!$D:$D,"B2",'Sales RAW DATA'!$E:$E,Incentive_Calc!AB$5)/SUMIFS('Sales RAW DATA'!$F:$F,'Sales RAW DATA'!$I:$I,Incentive_Calc!$A212,'Sales RAW DATA'!$D:$D,"B2",'Sales RAW DATA'!$E:$E,Incentive_Calc!AB$5),"")</f>
        <v>0.66823770036237518</v>
      </c>
      <c r="AC212" s="44">
        <f>SUMIFS('Sales RAW DATA'!$G:$G,'Sales RAW DATA'!$I:$I,Incentive_Calc!$A212,'Sales RAW DATA'!$D:$D,"B2")/SUMIFS('Sales RAW DATA'!$F:$F,'Sales RAW DATA'!$I:$I,Incentive_Calc!$A212,'Sales RAW DATA'!$D:$D,"B2")</f>
        <v>0.86953442143504522</v>
      </c>
      <c r="AD212" s="44">
        <f>IFERROR(SUMIFS('Sales RAW DATA'!$G:$G,'Sales RAW DATA'!$I:$I,Incentive_Calc!$A212,'Sales RAW DATA'!$D:$D,"B3",'Sales RAW DATA'!$E:$E,Incentive_Calc!AD$5)/SUMIFS('Sales RAW DATA'!$F:$F,'Sales RAW DATA'!$I:$I,Incentive_Calc!$A212,'Sales RAW DATA'!$D:$D,"B3",'Sales RAW DATA'!$E:$E,Incentive_Calc!AD$5),"")</f>
        <v>0.75735560699445015</v>
      </c>
      <c r="AE212" s="44">
        <f>IFERROR(SUMIFS('Sales RAW DATA'!$G:$G,'Sales RAW DATA'!$I:$I,Incentive_Calc!$A212,'Sales RAW DATA'!$D:$D,"B3",'Sales RAW DATA'!$E:$E,Incentive_Calc!AE$5)/SUMIFS('Sales RAW DATA'!$F:$F,'Sales RAW DATA'!$I:$I,Incentive_Calc!$A212,'Sales RAW DATA'!$D:$D,"B3",'Sales RAW DATA'!$E:$E,Incentive_Calc!AE$5),"")</f>
        <v>1.1248130274038326</v>
      </c>
      <c r="AF212" s="44">
        <f>IFERROR(SUMIFS('Sales RAW DATA'!$G:$G,'Sales RAW DATA'!$I:$I,Incentive_Calc!$A212,'Sales RAW DATA'!$D:$D,"B3",'Sales RAW DATA'!$E:$E,Incentive_Calc!AF$5)/SUMIFS('Sales RAW DATA'!$F:$F,'Sales RAW DATA'!$I:$I,Incentive_Calc!$A212,'Sales RAW DATA'!$D:$D,"B3",'Sales RAW DATA'!$E:$E,Incentive_Calc!AF$5),"")</f>
        <v>1.5268859130731458</v>
      </c>
      <c r="AG212" s="44">
        <f>SUMIFS('Sales RAW DATA'!$G:$G,'Sales RAW DATA'!$I:$I,Incentive_Calc!$A212,'Sales RAW DATA'!$D:$D,"B3")/SUMIFS('Sales RAW DATA'!$F:$F,'Sales RAW DATA'!$I:$I,Incentive_Calc!$A212,'Sales RAW DATA'!$D:$D,"B3")</f>
        <v>1.1543964139613352</v>
      </c>
      <c r="AH212" s="44">
        <f>IFERROR(SUMIFS('Sales RAW DATA'!$G:$G,'Sales RAW DATA'!$I:$I,Incentive_Calc!$A212,'Sales RAW DATA'!$D:$D,"B4",'Sales RAW DATA'!$E:$E,Incentive_Calc!AH$5)/SUMIFS('Sales RAW DATA'!$F:$F,'Sales RAW DATA'!$I:$I,Incentive_Calc!$A212,'Sales RAW DATA'!$D:$D,"B4",'Sales RAW DATA'!$E:$E,Incentive_Calc!AH$5),"")</f>
        <v>0.60546126860718685</v>
      </c>
      <c r="AI212" s="44">
        <f>IFERROR(SUMIFS('Sales RAW DATA'!$G:$G,'Sales RAW DATA'!$I:$I,Incentive_Calc!$A212,'Sales RAW DATA'!$D:$D,"B4",'Sales RAW DATA'!$E:$E,Incentive_Calc!AI$5)/SUMIFS('Sales RAW DATA'!$F:$F,'Sales RAW DATA'!$I:$I,Incentive_Calc!$A212,'Sales RAW DATA'!$D:$D,"B4",'Sales RAW DATA'!$E:$E,Incentive_Calc!AI$5),"")</f>
        <v>0.72715143428952633</v>
      </c>
      <c r="AJ212" s="44">
        <f>IFERROR(SUMIFS('Sales RAW DATA'!$G:$G,'Sales RAW DATA'!$I:$I,Incentive_Calc!$A212,'Sales RAW DATA'!$D:$D,"B4",'Sales RAW DATA'!$E:$E,Incentive_Calc!AJ$5)/SUMIFS('Sales RAW DATA'!$F:$F,'Sales RAW DATA'!$I:$I,Incentive_Calc!$A212,'Sales RAW DATA'!$D:$D,"B4",'Sales RAW DATA'!$E:$E,Incentive_Calc!AJ$5),"")</f>
        <v>0.47021879021879021</v>
      </c>
      <c r="AK212" s="44">
        <f>SUMIFS('Sales RAW DATA'!$G:$G,'Sales RAW DATA'!$I:$I,Incentive_Calc!$A212,'Sales RAW DATA'!$D:$D,"B4")/SUMIFS('Sales RAW DATA'!$F:$F,'Sales RAW DATA'!$I:$I,Incentive_Calc!$A212,'Sales RAW DATA'!$D:$D,"B4")</f>
        <v>0.59866164483129392</v>
      </c>
      <c r="AL212" s="44">
        <f>IFERROR(SUMIFS('Sales RAW DATA'!$G:$G,'Sales RAW DATA'!$I:$I,Incentive_Calc!$A212,'Sales RAW DATA'!$D:$D,"B5",'Sales RAW DATA'!$E:$E,Incentive_Calc!AL$5)/SUMIFS('Sales RAW DATA'!$F:$F,'Sales RAW DATA'!$I:$I,Incentive_Calc!$A212,'Sales RAW DATA'!$D:$D,"B5",'Sales RAW DATA'!$E:$E,Incentive_Calc!AL$5),"")</f>
        <v>0.66302027748132342</v>
      </c>
      <c r="AM212" s="44">
        <f>IFERROR(SUMIFS('Sales RAW DATA'!$G:$G,'Sales RAW DATA'!$I:$I,Incentive_Calc!$A212,'Sales RAW DATA'!$D:$D,"B5",'Sales RAW DATA'!$E:$E,Incentive_Calc!AM$5)/SUMIFS('Sales RAW DATA'!$F:$F,'Sales RAW DATA'!$I:$I,Incentive_Calc!$A212,'Sales RAW DATA'!$D:$D,"B5",'Sales RAW DATA'!$E:$E,Incentive_Calc!AM$5),"")</f>
        <v>0.79064901621534622</v>
      </c>
      <c r="AN212" s="44">
        <f>IFERROR(SUMIFS('Sales RAW DATA'!$G:$G,'Sales RAW DATA'!$I:$I,Incentive_Calc!$A212,'Sales RAW DATA'!$D:$D,"B5",'Sales RAW DATA'!$E:$E,Incentive_Calc!AN$5)/SUMIFS('Sales RAW DATA'!$F:$F,'Sales RAW DATA'!$I:$I,Incentive_Calc!$A212,'Sales RAW DATA'!$D:$D,"B5",'Sales RAW DATA'!$E:$E,Incentive_Calc!AN$5),"")</f>
        <v>0.79472809492521157</v>
      </c>
      <c r="AO212" s="44">
        <f>SUMIFS('Sales RAW DATA'!$G:$G,'Sales RAW DATA'!$I:$I,Incentive_Calc!$A212,'Sales RAW DATA'!$D:$D,"B5")/SUMIFS('Sales RAW DATA'!$F:$F,'Sales RAW DATA'!$I:$I,Incentive_Calc!$A212,'Sales RAW DATA'!$D:$D,"B5")</f>
        <v>0.74851225280008316</v>
      </c>
      <c r="AP212" s="42">
        <f>SUM(SUMIFS('Sales RAW DATA'!$F$2:$F$22804,'Sales RAW DATA'!$I$2:$I$22804,Incentive_Calc!$A212,'Sales RAW DATA'!$D$2:$D$22804,"B1"),SUMIFS('Sales RAW DATA'!$F$2:$F$22804,'Sales RAW DATA'!$I$2:$I$22804,Incentive_Calc!$A212,'Sales RAW DATA'!$D$2:$D$22804,"B2"),SUMIFS('Sales RAW DATA'!$F$2:$F$22804,'Sales RAW DATA'!$I$2:$I$22804,Incentive_Calc!$A212,'Sales RAW DATA'!$D$2:$D$22804,"B3"),SUMIFS('Sales RAW DATA'!$F$2:$F$22804,'Sales RAW DATA'!$I$2:$I$22804,Incentive_Calc!$A212,'Sales RAW DATA'!$D$2:$D$22804,"B4"),SUMIFS('Sales RAW DATA'!$F$2:$F$22804,'Sales RAW DATA'!$I$2:$I$22804,Incentive_Calc!$A212,'Sales RAW DATA'!$D$2:$D$22804,"B5"))</f>
        <v>1217364</v>
      </c>
      <c r="AQ212" s="42">
        <f>SUM(SUMIFS('Sales RAW DATA'!$G$2:$G$22804,'Sales RAW DATA'!$I$2:$I$22804,Incentive_Calc!$A212,'Sales RAW DATA'!$D$2:$D$22804,"B1"),SUMIFS('Sales RAW DATA'!$G$2:$G$22804,'Sales RAW DATA'!$I$2:$I$22804,Incentive_Calc!$A212,'Sales RAW DATA'!$D$2:$D$22804,"B2"),SUMIFS('Sales RAW DATA'!$G$2:$G$22804,'Sales RAW DATA'!$I$2:$I$22804,Incentive_Calc!$A212,'Sales RAW DATA'!$D$2:$D$22804,"B3"),SUMIFS('Sales RAW DATA'!$G$2:$G$22804,'Sales RAW DATA'!$I$2:$I$22804,Incentive_Calc!$A212,'Sales RAW DATA'!$D$2:$D$22804,"B4"),SUMIFS('Sales RAW DATA'!$G$2:$G$22804,'Sales RAW DATA'!$I$2:$I$22804,Incentive_Calc!$A212,'Sales RAW DATA'!$D$2:$D$22804,"B5"))</f>
        <v>1017416</v>
      </c>
      <c r="AR212" s="45">
        <f t="shared" si="62"/>
        <v>83.575331618152006</v>
      </c>
      <c r="AS212" s="45">
        <f t="shared" si="63"/>
        <v>83</v>
      </c>
      <c r="AT212" s="46">
        <v>1.1000000000000001</v>
      </c>
      <c r="AU212" s="46">
        <v>0.77</v>
      </c>
      <c r="AV212" s="43" t="str">
        <f t="shared" si="49"/>
        <v>Yes</v>
      </c>
      <c r="AW212" s="43" t="str">
        <f t="shared" si="50"/>
        <v>Yes</v>
      </c>
      <c r="AX212" s="43" t="str">
        <f t="shared" si="51"/>
        <v>No</v>
      </c>
      <c r="AY212" s="43" t="str">
        <f t="shared" si="64"/>
        <v>Yes</v>
      </c>
    </row>
    <row r="213" spans="1:51" x14ac:dyDescent="0.35">
      <c r="A213" s="21" t="s">
        <v>1087</v>
      </c>
      <c r="B213" s="21" t="s">
        <v>613</v>
      </c>
      <c r="C213" s="21" t="str">
        <f>_xlfn.XLOOKUP($A213,'Employee List'!$E:$E,'Employee List'!$D:$D,0)</f>
        <v>SF</v>
      </c>
      <c r="D213" s="42" t="str" cm="1">
        <f t="array" ref="D213">IFERROR(IF($G213="Yes",INDEX('Payment Plan'!$D$6:$D$42,MATCH(1,(Incentive_Calc!$C213='Payment Plan'!$B$6:$B$42)*(Incentive_Calc!$U213='Payment Plan'!$C$6:$C$42),0)),""),"")</f>
        <v/>
      </c>
      <c r="E213" s="42" t="str" cm="1">
        <f t="array" ref="E213">IFERROR(IF($H213="Yes",INDEX('Payment Plan'!$D$6:$D$42,MATCH(1,(Incentive_Calc!$C213='Payment Plan'!$B$6:$B$42)*(Incentive_Calc!$AS213='Payment Plan'!$C$6:$C$42),0)),""),"")</f>
        <v/>
      </c>
      <c r="F213" s="42">
        <f t="shared" si="52"/>
        <v>0</v>
      </c>
      <c r="G213" s="43" t="str">
        <f t="shared" si="53"/>
        <v>No</v>
      </c>
      <c r="H213" s="21" t="str">
        <f t="shared" si="54"/>
        <v>No</v>
      </c>
      <c r="I213" s="42">
        <f>IFERROR(SUMIFS('Sales RAW DATA'!$F$2:$F$30000,'Sales RAW DATA'!$I$2:$I$30000,Incentive_Calc!$A213,'Sales RAW DATA'!$E$2:$E$30000,Incentive_Calc!I$5),"")</f>
        <v>536507</v>
      </c>
      <c r="J213" s="42">
        <f>IFERROR(SUMIFS('Sales RAW DATA'!$F$2:$F$30000,'Sales RAW DATA'!$I$2:$I$30000,Incentive_Calc!$A213,'Sales RAW DATA'!$E$2:$E$30000,Incentive_Calc!J$5),"")</f>
        <v>544741</v>
      </c>
      <c r="K213" s="42">
        <f>IFERROR(SUMIFS('Sales RAW DATA'!$F$2:$F$30000,'Sales RAW DATA'!$I$2:$I$30000,Incentive_Calc!$A213,'Sales RAW DATA'!$E$2:$E$30000,Incentive_Calc!K$5),"")</f>
        <v>544352</v>
      </c>
      <c r="L213" s="42">
        <f t="shared" si="55"/>
        <v>1625600</v>
      </c>
      <c r="M213" s="42">
        <f>IFERROR(SUMIFS('Sales RAW DATA'!$G$2:$G$30000,'Sales RAW DATA'!$I$2:$I$30000,Incentive_Calc!$A213,'Sales RAW DATA'!$E$2:$E$30000,Incentive_Calc!M$5),"")</f>
        <v>392001</v>
      </c>
      <c r="N213" s="42">
        <f>IFERROR(SUMIFS('Sales RAW DATA'!$G$2:$G$30000,'Sales RAW DATA'!$I$2:$I$30000,Incentive_Calc!$A213,'Sales RAW DATA'!$E$2:$E$30000,Incentive_Calc!N$5),"")</f>
        <v>433837</v>
      </c>
      <c r="O213" s="42">
        <f>IFERROR(SUMIFS('Sales RAW DATA'!$G$2:$G$30000,'Sales RAW DATA'!$I$2:$I$30000,Incentive_Calc!$A213,'Sales RAW DATA'!$E$2:$E$30000,Incentive_Calc!O$5),"")</f>
        <v>441825</v>
      </c>
      <c r="P213" s="42">
        <f t="shared" si="56"/>
        <v>1267663</v>
      </c>
      <c r="Q213" s="44">
        <f t="shared" si="57"/>
        <v>0.73065402688128955</v>
      </c>
      <c r="R213" s="44">
        <f t="shared" si="58"/>
        <v>0.79640966991652917</v>
      </c>
      <c r="S213" s="44">
        <f t="shared" si="59"/>
        <v>0.81165312150961144</v>
      </c>
      <c r="T213" s="45">
        <f t="shared" si="60"/>
        <v>77.981237696850386</v>
      </c>
      <c r="U213" s="45">
        <f t="shared" si="61"/>
        <v>77</v>
      </c>
      <c r="V213" s="44">
        <f>IFERROR(SUMIFS('Sales RAW DATA'!$G:$G,'Sales RAW DATA'!$I:$I,Incentive_Calc!$A213,'Sales RAW DATA'!$D:$D,"B1",'Sales RAW DATA'!$E:$E,Incentive_Calc!V$5)/SUMIFS('Sales RAW DATA'!$F:$F,'Sales RAW DATA'!$I:$I,Incentive_Calc!$A213,'Sales RAW DATA'!$D:$D,"B1",'Sales RAW DATA'!$E:$E,Incentive_Calc!V$5),"")</f>
        <v>0.7347385849837611</v>
      </c>
      <c r="W213" s="44">
        <f>IFERROR(SUMIFS('Sales RAW DATA'!$G:$G,'Sales RAW DATA'!$I:$I,Incentive_Calc!$A213,'Sales RAW DATA'!$D:$D,"B1",'Sales RAW DATA'!$E:$E,Incentive_Calc!W$5)/SUMIFS('Sales RAW DATA'!$F:$F,'Sales RAW DATA'!$I:$I,Incentive_Calc!$A213,'Sales RAW DATA'!$D:$D,"B1",'Sales RAW DATA'!$E:$E,Incentive_Calc!W$5),"")</f>
        <v>0.70339426278889627</v>
      </c>
      <c r="X213" s="44">
        <f>IFERROR(SUMIFS('Sales RAW DATA'!$G:$G,'Sales RAW DATA'!$I:$I,Incentive_Calc!$A213,'Sales RAW DATA'!$D:$D,"B1",'Sales RAW DATA'!$E:$E,Incentive_Calc!X$5)/SUMIFS('Sales RAW DATA'!$F:$F,'Sales RAW DATA'!$I:$I,Incentive_Calc!$A213,'Sales RAW DATA'!$D:$D,"B1",'Sales RAW DATA'!$E:$E,Incentive_Calc!X$5),"")</f>
        <v>0.54619262074949382</v>
      </c>
      <c r="Y213" s="44">
        <f>SUMIFS('Sales RAW DATA'!$G:$G,'Sales RAW DATA'!$I:$I,Incentive_Calc!$A213,'Sales RAW DATA'!$D:$D,"B1")/SUMIFS('Sales RAW DATA'!$F:$F,'Sales RAW DATA'!$I:$I,Incentive_Calc!$A213,'Sales RAW DATA'!$D:$D,"B1")</f>
        <v>0.66389144424075164</v>
      </c>
      <c r="Z213" s="44">
        <f>IFERROR(SUMIFS('Sales RAW DATA'!$G:$G,'Sales RAW DATA'!$I:$I,Incentive_Calc!$A213,'Sales RAW DATA'!$D:$D,"B2",'Sales RAW DATA'!$E:$E,Incentive_Calc!Z$5)/SUMIFS('Sales RAW DATA'!$F:$F,'Sales RAW DATA'!$I:$I,Incentive_Calc!$A213,'Sales RAW DATA'!$D:$D,"B2",'Sales RAW DATA'!$E:$E,Incentive_Calc!Z$5),"")</f>
        <v>0.57582938388625593</v>
      </c>
      <c r="AA213" s="44">
        <f>IFERROR(SUMIFS('Sales RAW DATA'!$G:$G,'Sales RAW DATA'!$I:$I,Incentive_Calc!$A213,'Sales RAW DATA'!$D:$D,"B2",'Sales RAW DATA'!$E:$E,Incentive_Calc!AA$5)/SUMIFS('Sales RAW DATA'!$F:$F,'Sales RAW DATA'!$I:$I,Incentive_Calc!$A213,'Sales RAW DATA'!$D:$D,"B2",'Sales RAW DATA'!$E:$E,Incentive_Calc!AA$5),"")</f>
        <v>0.4441713118443375</v>
      </c>
      <c r="AB213" s="44">
        <f>IFERROR(SUMIFS('Sales RAW DATA'!$G:$G,'Sales RAW DATA'!$I:$I,Incentive_Calc!$A213,'Sales RAW DATA'!$D:$D,"B2",'Sales RAW DATA'!$E:$E,Incentive_Calc!AB$5)/SUMIFS('Sales RAW DATA'!$F:$F,'Sales RAW DATA'!$I:$I,Incentive_Calc!$A213,'Sales RAW DATA'!$D:$D,"B2",'Sales RAW DATA'!$E:$E,Incentive_Calc!AB$5),"")</f>
        <v>0.46531280269882092</v>
      </c>
      <c r="AC213" s="44">
        <f>SUMIFS('Sales RAW DATA'!$G:$G,'Sales RAW DATA'!$I:$I,Incentive_Calc!$A213,'Sales RAW DATA'!$D:$D,"B2")/SUMIFS('Sales RAW DATA'!$F:$F,'Sales RAW DATA'!$I:$I,Incentive_Calc!$A213,'Sales RAW DATA'!$D:$D,"B2")</f>
        <v>0.49256509928812287</v>
      </c>
      <c r="AD213" s="44">
        <f>IFERROR(SUMIFS('Sales RAW DATA'!$G:$G,'Sales RAW DATA'!$I:$I,Incentive_Calc!$A213,'Sales RAW DATA'!$D:$D,"B3",'Sales RAW DATA'!$E:$E,Incentive_Calc!AD$5)/SUMIFS('Sales RAW DATA'!$F:$F,'Sales RAW DATA'!$I:$I,Incentive_Calc!$A213,'Sales RAW DATA'!$D:$D,"B3",'Sales RAW DATA'!$E:$E,Incentive_Calc!AD$5),"")</f>
        <v>0.62074418427420119</v>
      </c>
      <c r="AE213" s="44">
        <f>IFERROR(SUMIFS('Sales RAW DATA'!$G:$G,'Sales RAW DATA'!$I:$I,Incentive_Calc!$A213,'Sales RAW DATA'!$D:$D,"B3",'Sales RAW DATA'!$E:$E,Incentive_Calc!AE$5)/SUMIFS('Sales RAW DATA'!$F:$F,'Sales RAW DATA'!$I:$I,Incentive_Calc!$A213,'Sales RAW DATA'!$D:$D,"B3",'Sales RAW DATA'!$E:$E,Incentive_Calc!AE$5),"")</f>
        <v>0.96808905380333954</v>
      </c>
      <c r="AF213" s="44">
        <f>IFERROR(SUMIFS('Sales RAW DATA'!$G:$G,'Sales RAW DATA'!$I:$I,Incentive_Calc!$A213,'Sales RAW DATA'!$D:$D,"B3",'Sales RAW DATA'!$E:$E,Incentive_Calc!AF$5)/SUMIFS('Sales RAW DATA'!$F:$F,'Sales RAW DATA'!$I:$I,Incentive_Calc!$A213,'Sales RAW DATA'!$D:$D,"B3",'Sales RAW DATA'!$E:$E,Incentive_Calc!AF$5),"")</f>
        <v>1.1513235221083649</v>
      </c>
      <c r="AG213" s="44">
        <f>SUMIFS('Sales RAW DATA'!$G:$G,'Sales RAW DATA'!$I:$I,Incentive_Calc!$A213,'Sales RAW DATA'!$D:$D,"B3")/SUMIFS('Sales RAW DATA'!$F:$F,'Sales RAW DATA'!$I:$I,Incentive_Calc!$A213,'Sales RAW DATA'!$D:$D,"B3")</f>
        <v>0.9244419527236607</v>
      </c>
      <c r="AH213" s="44">
        <f>IFERROR(SUMIFS('Sales RAW DATA'!$G:$G,'Sales RAW DATA'!$I:$I,Incentive_Calc!$A213,'Sales RAW DATA'!$D:$D,"B4",'Sales RAW DATA'!$E:$E,Incentive_Calc!AH$5)/SUMIFS('Sales RAW DATA'!$F:$F,'Sales RAW DATA'!$I:$I,Incentive_Calc!$A213,'Sales RAW DATA'!$D:$D,"B4",'Sales RAW DATA'!$E:$E,Incentive_Calc!AH$5),"")</f>
        <v>0.56334892724633001</v>
      </c>
      <c r="AI213" s="44">
        <f>IFERROR(SUMIFS('Sales RAW DATA'!$G:$G,'Sales RAW DATA'!$I:$I,Incentive_Calc!$A213,'Sales RAW DATA'!$D:$D,"B4",'Sales RAW DATA'!$E:$E,Incentive_Calc!AI$5)/SUMIFS('Sales RAW DATA'!$F:$F,'Sales RAW DATA'!$I:$I,Incentive_Calc!$A213,'Sales RAW DATA'!$D:$D,"B4",'Sales RAW DATA'!$E:$E,Incentive_Calc!AI$5),"")</f>
        <v>0.5043366628048972</v>
      </c>
      <c r="AJ213" s="44">
        <f>IFERROR(SUMIFS('Sales RAW DATA'!$G:$G,'Sales RAW DATA'!$I:$I,Incentive_Calc!$A213,'Sales RAW DATA'!$D:$D,"B4",'Sales RAW DATA'!$E:$E,Incentive_Calc!AJ$5)/SUMIFS('Sales RAW DATA'!$F:$F,'Sales RAW DATA'!$I:$I,Incentive_Calc!$A213,'Sales RAW DATA'!$D:$D,"B4",'Sales RAW DATA'!$E:$E,Incentive_Calc!AJ$5),"")</f>
        <v>0.51137505710370035</v>
      </c>
      <c r="AK213" s="44">
        <f>SUMIFS('Sales RAW DATA'!$G:$G,'Sales RAW DATA'!$I:$I,Incentive_Calc!$A213,'Sales RAW DATA'!$D:$D,"B4")/SUMIFS('Sales RAW DATA'!$F:$F,'Sales RAW DATA'!$I:$I,Incentive_Calc!$A213,'Sales RAW DATA'!$D:$D,"B4")</f>
        <v>0.52584919648730777</v>
      </c>
      <c r="AL213" s="44">
        <f>IFERROR(SUMIFS('Sales RAW DATA'!$G:$G,'Sales RAW DATA'!$I:$I,Incentive_Calc!$A213,'Sales RAW DATA'!$D:$D,"B5",'Sales RAW DATA'!$E:$E,Incentive_Calc!AL$5)/SUMIFS('Sales RAW DATA'!$F:$F,'Sales RAW DATA'!$I:$I,Incentive_Calc!$A213,'Sales RAW DATA'!$D:$D,"B5",'Sales RAW DATA'!$E:$E,Incentive_Calc!AL$5),"")</f>
        <v>0.73305645840857103</v>
      </c>
      <c r="AM213" s="44">
        <f>IFERROR(SUMIFS('Sales RAW DATA'!$G:$G,'Sales RAW DATA'!$I:$I,Incentive_Calc!$A213,'Sales RAW DATA'!$D:$D,"B5",'Sales RAW DATA'!$E:$E,Incentive_Calc!AM$5)/SUMIFS('Sales RAW DATA'!$F:$F,'Sales RAW DATA'!$I:$I,Incentive_Calc!$A213,'Sales RAW DATA'!$D:$D,"B5",'Sales RAW DATA'!$E:$E,Incentive_Calc!AM$5),"")</f>
        <v>0.7268350668647845</v>
      </c>
      <c r="AN213" s="44">
        <f>IFERROR(SUMIFS('Sales RAW DATA'!$G:$G,'Sales RAW DATA'!$I:$I,Incentive_Calc!$A213,'Sales RAW DATA'!$D:$D,"B5",'Sales RAW DATA'!$E:$E,Incentive_Calc!AN$5)/SUMIFS('Sales RAW DATA'!$F:$F,'Sales RAW DATA'!$I:$I,Incentive_Calc!$A213,'Sales RAW DATA'!$D:$D,"B5",'Sales RAW DATA'!$E:$E,Incentive_Calc!AN$5),"")</f>
        <v>0.82753586390757905</v>
      </c>
      <c r="AO213" s="44">
        <f>SUMIFS('Sales RAW DATA'!$G:$G,'Sales RAW DATA'!$I:$I,Incentive_Calc!$A213,'Sales RAW DATA'!$D:$D,"B5")/SUMIFS('Sales RAW DATA'!$F:$F,'Sales RAW DATA'!$I:$I,Incentive_Calc!$A213,'Sales RAW DATA'!$D:$D,"B5")</f>
        <v>0.76118553452727011</v>
      </c>
      <c r="AP213" s="42">
        <f>SUM(SUMIFS('Sales RAW DATA'!$F$2:$F$22804,'Sales RAW DATA'!$I$2:$I$22804,Incentive_Calc!$A213,'Sales RAW DATA'!$D$2:$D$22804,"B1"),SUMIFS('Sales RAW DATA'!$F$2:$F$22804,'Sales RAW DATA'!$I$2:$I$22804,Incentive_Calc!$A213,'Sales RAW DATA'!$D$2:$D$22804,"B2"),SUMIFS('Sales RAW DATA'!$F$2:$F$22804,'Sales RAW DATA'!$I$2:$I$22804,Incentive_Calc!$A213,'Sales RAW DATA'!$D$2:$D$22804,"B3"),SUMIFS('Sales RAW DATA'!$F$2:$F$22804,'Sales RAW DATA'!$I$2:$I$22804,Incentive_Calc!$A213,'Sales RAW DATA'!$D$2:$D$22804,"B4"),SUMIFS('Sales RAW DATA'!$F$2:$F$22804,'Sales RAW DATA'!$I$2:$I$22804,Incentive_Calc!$A213,'Sales RAW DATA'!$D$2:$D$22804,"B5"))</f>
        <v>847764</v>
      </c>
      <c r="AQ213" s="42">
        <f>SUM(SUMIFS('Sales RAW DATA'!$G$2:$G$22804,'Sales RAW DATA'!$I$2:$I$22804,Incentive_Calc!$A213,'Sales RAW DATA'!$D$2:$D$22804,"B1"),SUMIFS('Sales RAW DATA'!$G$2:$G$22804,'Sales RAW DATA'!$I$2:$I$22804,Incentive_Calc!$A213,'Sales RAW DATA'!$D$2:$D$22804,"B2"),SUMIFS('Sales RAW DATA'!$G$2:$G$22804,'Sales RAW DATA'!$I$2:$I$22804,Incentive_Calc!$A213,'Sales RAW DATA'!$D$2:$D$22804,"B3"),SUMIFS('Sales RAW DATA'!$G$2:$G$22804,'Sales RAW DATA'!$I$2:$I$22804,Incentive_Calc!$A213,'Sales RAW DATA'!$D$2:$D$22804,"B4"),SUMIFS('Sales RAW DATA'!$G$2:$G$22804,'Sales RAW DATA'!$I$2:$I$22804,Incentive_Calc!$A213,'Sales RAW DATA'!$D$2:$D$22804,"B5"))</f>
        <v>582513</v>
      </c>
      <c r="AR213" s="45">
        <f t="shared" si="62"/>
        <v>68.711693348620599</v>
      </c>
      <c r="AS213" s="45">
        <f t="shared" si="63"/>
        <v>68</v>
      </c>
      <c r="AT213" s="46">
        <v>1.03</v>
      </c>
      <c r="AU213" s="46">
        <v>0.73</v>
      </c>
      <c r="AV213" s="43" t="str">
        <f t="shared" si="49"/>
        <v>No</v>
      </c>
      <c r="AW213" s="43" t="str">
        <f t="shared" si="50"/>
        <v>Yes</v>
      </c>
      <c r="AX213" s="43" t="str">
        <f t="shared" si="51"/>
        <v>Yes</v>
      </c>
      <c r="AY213" s="43" t="str">
        <f t="shared" si="64"/>
        <v>Yes</v>
      </c>
    </row>
    <row r="214" spans="1:51" x14ac:dyDescent="0.35">
      <c r="A214" s="21" t="s">
        <v>1088</v>
      </c>
      <c r="B214" s="21" t="s">
        <v>614</v>
      </c>
      <c r="C214" s="21" t="str">
        <f>_xlfn.XLOOKUP($A214,'Employee List'!$E:$E,'Employee List'!$D:$D,0)</f>
        <v>SF</v>
      </c>
      <c r="D214" s="42" t="str" cm="1">
        <f t="array" ref="D214">IFERROR(IF($G214="Yes",INDEX('Payment Plan'!$D$6:$D$42,MATCH(1,(Incentive_Calc!$C214='Payment Plan'!$B$6:$B$42)*(Incentive_Calc!$U214='Payment Plan'!$C$6:$C$42),0)),""),"")</f>
        <v/>
      </c>
      <c r="E214" s="42" t="str" cm="1">
        <f t="array" ref="E214">IFERROR(IF($H214="Yes",INDEX('Payment Plan'!$D$6:$D$42,MATCH(1,(Incentive_Calc!$C214='Payment Plan'!$B$6:$B$42)*(Incentive_Calc!$AS214='Payment Plan'!$C$6:$C$42),0)),""),"")</f>
        <v/>
      </c>
      <c r="F214" s="42">
        <f t="shared" si="52"/>
        <v>0</v>
      </c>
      <c r="G214" s="43" t="str">
        <f t="shared" si="53"/>
        <v>No</v>
      </c>
      <c r="H214" s="21" t="str">
        <f t="shared" si="54"/>
        <v>No</v>
      </c>
      <c r="I214" s="42">
        <f>IFERROR(SUMIFS('Sales RAW DATA'!$F$2:$F$30000,'Sales RAW DATA'!$I$2:$I$30000,Incentive_Calc!$A214,'Sales RAW DATA'!$E$2:$E$30000,Incentive_Calc!I$5),"")</f>
        <v>596006</v>
      </c>
      <c r="J214" s="42">
        <f>IFERROR(SUMIFS('Sales RAW DATA'!$F$2:$F$30000,'Sales RAW DATA'!$I$2:$I$30000,Incentive_Calc!$A214,'Sales RAW DATA'!$E$2:$E$30000,Incentive_Calc!J$5),"")</f>
        <v>606529</v>
      </c>
      <c r="K214" s="42">
        <f>IFERROR(SUMIFS('Sales RAW DATA'!$F$2:$F$30000,'Sales RAW DATA'!$I$2:$I$30000,Incentive_Calc!$A214,'Sales RAW DATA'!$E$2:$E$30000,Incentive_Calc!K$5),"")</f>
        <v>611126</v>
      </c>
      <c r="L214" s="42">
        <f t="shared" si="55"/>
        <v>1813661</v>
      </c>
      <c r="M214" s="42">
        <f>IFERROR(SUMIFS('Sales RAW DATA'!$G$2:$G$30000,'Sales RAW DATA'!$I$2:$I$30000,Incentive_Calc!$A214,'Sales RAW DATA'!$E$2:$E$30000,Incentive_Calc!M$5),"")</f>
        <v>661446</v>
      </c>
      <c r="N214" s="42">
        <f>IFERROR(SUMIFS('Sales RAW DATA'!$G$2:$G$30000,'Sales RAW DATA'!$I$2:$I$30000,Incentive_Calc!$A214,'Sales RAW DATA'!$E$2:$E$30000,Incentive_Calc!N$5),"")</f>
        <v>659111</v>
      </c>
      <c r="O214" s="42">
        <f>IFERROR(SUMIFS('Sales RAW DATA'!$G$2:$G$30000,'Sales RAW DATA'!$I$2:$I$30000,Incentive_Calc!$A214,'Sales RAW DATA'!$E$2:$E$30000,Incentive_Calc!O$5),"")</f>
        <v>653244</v>
      </c>
      <c r="P214" s="42">
        <f t="shared" si="56"/>
        <v>1973801</v>
      </c>
      <c r="Q214" s="44">
        <f t="shared" si="57"/>
        <v>1.1097975523736339</v>
      </c>
      <c r="R214" s="44">
        <f t="shared" si="58"/>
        <v>1.0866932990838032</v>
      </c>
      <c r="S214" s="44">
        <f t="shared" si="59"/>
        <v>1.0689186845265952</v>
      </c>
      <c r="T214" s="45">
        <f t="shared" si="60"/>
        <v>108.82965449441764</v>
      </c>
      <c r="U214" s="45">
        <f t="shared" si="61"/>
        <v>108</v>
      </c>
      <c r="V214" s="44">
        <f>IFERROR(SUMIFS('Sales RAW DATA'!$G:$G,'Sales RAW DATA'!$I:$I,Incentive_Calc!$A214,'Sales RAW DATA'!$D:$D,"B1",'Sales RAW DATA'!$E:$E,Incentive_Calc!V$5)/SUMIFS('Sales RAW DATA'!$F:$F,'Sales RAW DATA'!$I:$I,Incentive_Calc!$A214,'Sales RAW DATA'!$D:$D,"B1",'Sales RAW DATA'!$E:$E,Incentive_Calc!V$5),"")</f>
        <v>1.191861144780316</v>
      </c>
      <c r="W214" s="44">
        <f>IFERROR(SUMIFS('Sales RAW DATA'!$G:$G,'Sales RAW DATA'!$I:$I,Incentive_Calc!$A214,'Sales RAW DATA'!$D:$D,"B1",'Sales RAW DATA'!$E:$E,Incentive_Calc!W$5)/SUMIFS('Sales RAW DATA'!$F:$F,'Sales RAW DATA'!$I:$I,Incentive_Calc!$A214,'Sales RAW DATA'!$D:$D,"B1",'Sales RAW DATA'!$E:$E,Incentive_Calc!W$5),"")</f>
        <v>0.99462276952733641</v>
      </c>
      <c r="X214" s="44">
        <f>IFERROR(SUMIFS('Sales RAW DATA'!$G:$G,'Sales RAW DATA'!$I:$I,Incentive_Calc!$A214,'Sales RAW DATA'!$D:$D,"B1",'Sales RAW DATA'!$E:$E,Incentive_Calc!X$5)/SUMIFS('Sales RAW DATA'!$F:$F,'Sales RAW DATA'!$I:$I,Incentive_Calc!$A214,'Sales RAW DATA'!$D:$D,"B1",'Sales RAW DATA'!$E:$E,Incentive_Calc!X$5),"")</f>
        <v>0.71592435536123478</v>
      </c>
      <c r="Y214" s="44">
        <f>SUMIFS('Sales RAW DATA'!$G:$G,'Sales RAW DATA'!$I:$I,Incentive_Calc!$A214,'Sales RAW DATA'!$D:$D,"B1")/SUMIFS('Sales RAW DATA'!$F:$F,'Sales RAW DATA'!$I:$I,Incentive_Calc!$A214,'Sales RAW DATA'!$D:$D,"B1")</f>
        <v>0.97287221536160851</v>
      </c>
      <c r="Z214" s="44">
        <f>IFERROR(SUMIFS('Sales RAW DATA'!$G:$G,'Sales RAW DATA'!$I:$I,Incentive_Calc!$A214,'Sales RAW DATA'!$D:$D,"B2",'Sales RAW DATA'!$E:$E,Incentive_Calc!Z$5)/SUMIFS('Sales RAW DATA'!$F:$F,'Sales RAW DATA'!$I:$I,Incentive_Calc!$A214,'Sales RAW DATA'!$D:$D,"B2",'Sales RAW DATA'!$E:$E,Incentive_Calc!Z$5),"")</f>
        <v>0.79518916394208317</v>
      </c>
      <c r="AA214" s="44">
        <f>IFERROR(SUMIFS('Sales RAW DATA'!$G:$G,'Sales RAW DATA'!$I:$I,Incentive_Calc!$A214,'Sales RAW DATA'!$D:$D,"B2",'Sales RAW DATA'!$E:$E,Incentive_Calc!AA$5)/SUMIFS('Sales RAW DATA'!$F:$F,'Sales RAW DATA'!$I:$I,Incentive_Calc!$A214,'Sales RAW DATA'!$D:$D,"B2",'Sales RAW DATA'!$E:$E,Incentive_Calc!AA$5),"")</f>
        <v>0.83988904126667496</v>
      </c>
      <c r="AB214" s="44">
        <f>IFERROR(SUMIFS('Sales RAW DATA'!$G:$G,'Sales RAW DATA'!$I:$I,Incentive_Calc!$A214,'Sales RAW DATA'!$D:$D,"B2",'Sales RAW DATA'!$E:$E,Incentive_Calc!AB$5)/SUMIFS('Sales RAW DATA'!$F:$F,'Sales RAW DATA'!$I:$I,Incentive_Calc!$A214,'Sales RAW DATA'!$D:$D,"B2",'Sales RAW DATA'!$E:$E,Incentive_Calc!AB$5),"")</f>
        <v>0.63479354912501429</v>
      </c>
      <c r="AC214" s="44">
        <f>SUMIFS('Sales RAW DATA'!$G:$G,'Sales RAW DATA'!$I:$I,Incentive_Calc!$A214,'Sales RAW DATA'!$D:$D,"B2")/SUMIFS('Sales RAW DATA'!$F:$F,'Sales RAW DATA'!$I:$I,Incentive_Calc!$A214,'Sales RAW DATA'!$D:$D,"B2")</f>
        <v>0.75397781111813011</v>
      </c>
      <c r="AD214" s="44">
        <f>IFERROR(SUMIFS('Sales RAW DATA'!$G:$G,'Sales RAW DATA'!$I:$I,Incentive_Calc!$A214,'Sales RAW DATA'!$D:$D,"B3",'Sales RAW DATA'!$E:$E,Incentive_Calc!AD$5)/SUMIFS('Sales RAW DATA'!$F:$F,'Sales RAW DATA'!$I:$I,Incentive_Calc!$A214,'Sales RAW DATA'!$D:$D,"B3",'Sales RAW DATA'!$E:$E,Incentive_Calc!AD$5),"")</f>
        <v>1.1167730680009968</v>
      </c>
      <c r="AE214" s="44">
        <f>IFERROR(SUMIFS('Sales RAW DATA'!$G:$G,'Sales RAW DATA'!$I:$I,Incentive_Calc!$A214,'Sales RAW DATA'!$D:$D,"B3",'Sales RAW DATA'!$E:$E,Incentive_Calc!AE$5)/SUMIFS('Sales RAW DATA'!$F:$F,'Sales RAW DATA'!$I:$I,Incentive_Calc!$A214,'Sales RAW DATA'!$D:$D,"B3",'Sales RAW DATA'!$E:$E,Incentive_Calc!AE$5),"")</f>
        <v>1.6181589942480281</v>
      </c>
      <c r="AF214" s="44">
        <f>IFERROR(SUMIFS('Sales RAW DATA'!$G:$G,'Sales RAW DATA'!$I:$I,Incentive_Calc!$A214,'Sales RAW DATA'!$D:$D,"B3",'Sales RAW DATA'!$E:$E,Incentive_Calc!AF$5)/SUMIFS('Sales RAW DATA'!$F:$F,'Sales RAW DATA'!$I:$I,Incentive_Calc!$A214,'Sales RAW DATA'!$D:$D,"B3",'Sales RAW DATA'!$E:$E,Incentive_Calc!AF$5),"")</f>
        <v>2.564307539846395</v>
      </c>
      <c r="AG214" s="44">
        <f>SUMIFS('Sales RAW DATA'!$G:$G,'Sales RAW DATA'!$I:$I,Incentive_Calc!$A214,'Sales RAW DATA'!$D:$D,"B3")/SUMIFS('Sales RAW DATA'!$F:$F,'Sales RAW DATA'!$I:$I,Incentive_Calc!$A214,'Sales RAW DATA'!$D:$D,"B3")</f>
        <v>1.8056105829153595</v>
      </c>
      <c r="AH214" s="44">
        <f>IFERROR(SUMIFS('Sales RAW DATA'!$G:$G,'Sales RAW DATA'!$I:$I,Incentive_Calc!$A214,'Sales RAW DATA'!$D:$D,"B4",'Sales RAW DATA'!$E:$E,Incentive_Calc!AH$5)/SUMIFS('Sales RAW DATA'!$F:$F,'Sales RAW DATA'!$I:$I,Incentive_Calc!$A214,'Sales RAW DATA'!$D:$D,"B4",'Sales RAW DATA'!$E:$E,Incentive_Calc!AH$5),"")</f>
        <v>1.0348039524199131</v>
      </c>
      <c r="AI214" s="44">
        <f>IFERROR(SUMIFS('Sales RAW DATA'!$G:$G,'Sales RAW DATA'!$I:$I,Incentive_Calc!$A214,'Sales RAW DATA'!$D:$D,"B4",'Sales RAW DATA'!$E:$E,Incentive_Calc!AI$5)/SUMIFS('Sales RAW DATA'!$F:$F,'Sales RAW DATA'!$I:$I,Incentive_Calc!$A214,'Sales RAW DATA'!$D:$D,"B4",'Sales RAW DATA'!$E:$E,Incentive_Calc!AI$5),"")</f>
        <v>1.0091631855545076</v>
      </c>
      <c r="AJ214" s="44">
        <f>IFERROR(SUMIFS('Sales RAW DATA'!$G:$G,'Sales RAW DATA'!$I:$I,Incentive_Calc!$A214,'Sales RAW DATA'!$D:$D,"B4",'Sales RAW DATA'!$E:$E,Incentive_Calc!AJ$5)/SUMIFS('Sales RAW DATA'!$F:$F,'Sales RAW DATA'!$I:$I,Incentive_Calc!$A214,'Sales RAW DATA'!$D:$D,"B4",'Sales RAW DATA'!$E:$E,Incentive_Calc!AJ$5),"")</f>
        <v>1.0957788018433179</v>
      </c>
      <c r="AK214" s="44">
        <f>SUMIFS('Sales RAW DATA'!$G:$G,'Sales RAW DATA'!$I:$I,Incentive_Calc!$A214,'Sales RAW DATA'!$D:$D,"B4")/SUMIFS('Sales RAW DATA'!$F:$F,'Sales RAW DATA'!$I:$I,Incentive_Calc!$A214,'Sales RAW DATA'!$D:$D,"B4")</f>
        <v>1.0476459730671241</v>
      </c>
      <c r="AL214" s="44">
        <f>IFERROR(SUMIFS('Sales RAW DATA'!$G:$G,'Sales RAW DATA'!$I:$I,Incentive_Calc!$A214,'Sales RAW DATA'!$D:$D,"B5",'Sales RAW DATA'!$E:$E,Incentive_Calc!AL$5)/SUMIFS('Sales RAW DATA'!$F:$F,'Sales RAW DATA'!$I:$I,Incentive_Calc!$A214,'Sales RAW DATA'!$D:$D,"B5",'Sales RAW DATA'!$E:$E,Incentive_Calc!AL$5),"")</f>
        <v>0.75382862027209918</v>
      </c>
      <c r="AM214" s="44">
        <f>IFERROR(SUMIFS('Sales RAW DATA'!$G:$G,'Sales RAW DATA'!$I:$I,Incentive_Calc!$A214,'Sales RAW DATA'!$D:$D,"B5",'Sales RAW DATA'!$E:$E,Incentive_Calc!AM$5)/SUMIFS('Sales RAW DATA'!$F:$F,'Sales RAW DATA'!$I:$I,Incentive_Calc!$A214,'Sales RAW DATA'!$D:$D,"B5",'Sales RAW DATA'!$E:$E,Incentive_Calc!AM$5),"")</f>
        <v>1.0044442770517119</v>
      </c>
      <c r="AN214" s="44">
        <f>IFERROR(SUMIFS('Sales RAW DATA'!$G:$G,'Sales RAW DATA'!$I:$I,Incentive_Calc!$A214,'Sales RAW DATA'!$D:$D,"B5",'Sales RAW DATA'!$E:$E,Incentive_Calc!AN$5)/SUMIFS('Sales RAW DATA'!$F:$F,'Sales RAW DATA'!$I:$I,Incentive_Calc!$A214,'Sales RAW DATA'!$D:$D,"B5",'Sales RAW DATA'!$E:$E,Incentive_Calc!AN$5),"")</f>
        <v>0.71467302541320965</v>
      </c>
      <c r="AO214" s="44">
        <f>SUMIFS('Sales RAW DATA'!$G:$G,'Sales RAW DATA'!$I:$I,Incentive_Calc!$A214,'Sales RAW DATA'!$D:$D,"B5")/SUMIFS('Sales RAW DATA'!$F:$F,'Sales RAW DATA'!$I:$I,Incentive_Calc!$A214,'Sales RAW DATA'!$D:$D,"B5")</f>
        <v>0.8178266837159649</v>
      </c>
      <c r="AP214" s="42">
        <f>SUM(SUMIFS('Sales RAW DATA'!$F$2:$F$22804,'Sales RAW DATA'!$I$2:$I$22804,Incentive_Calc!$A214,'Sales RAW DATA'!$D$2:$D$22804,"B1"),SUMIFS('Sales RAW DATA'!$F$2:$F$22804,'Sales RAW DATA'!$I$2:$I$22804,Incentive_Calc!$A214,'Sales RAW DATA'!$D$2:$D$22804,"B2"),SUMIFS('Sales RAW DATA'!$F$2:$F$22804,'Sales RAW DATA'!$I$2:$I$22804,Incentive_Calc!$A214,'Sales RAW DATA'!$D$2:$D$22804,"B3"),SUMIFS('Sales RAW DATA'!$F$2:$F$22804,'Sales RAW DATA'!$I$2:$I$22804,Incentive_Calc!$A214,'Sales RAW DATA'!$D$2:$D$22804,"B4"),SUMIFS('Sales RAW DATA'!$F$2:$F$22804,'Sales RAW DATA'!$I$2:$I$22804,Incentive_Calc!$A214,'Sales RAW DATA'!$D$2:$D$22804,"B5"))</f>
        <v>978597</v>
      </c>
      <c r="AQ214" s="42">
        <f>SUM(SUMIFS('Sales RAW DATA'!$G$2:$G$22804,'Sales RAW DATA'!$I$2:$I$22804,Incentive_Calc!$A214,'Sales RAW DATA'!$D$2:$D$22804,"B1"),SUMIFS('Sales RAW DATA'!$G$2:$G$22804,'Sales RAW DATA'!$I$2:$I$22804,Incentive_Calc!$A214,'Sales RAW DATA'!$D$2:$D$22804,"B2"),SUMIFS('Sales RAW DATA'!$G$2:$G$22804,'Sales RAW DATA'!$I$2:$I$22804,Incentive_Calc!$A214,'Sales RAW DATA'!$D$2:$D$22804,"B3"),SUMIFS('Sales RAW DATA'!$G$2:$G$22804,'Sales RAW DATA'!$I$2:$I$22804,Incentive_Calc!$A214,'Sales RAW DATA'!$D$2:$D$22804,"B4"),SUMIFS('Sales RAW DATA'!$G$2:$G$22804,'Sales RAW DATA'!$I$2:$I$22804,Incentive_Calc!$A214,'Sales RAW DATA'!$D$2:$D$22804,"B5"))</f>
        <v>1066462</v>
      </c>
      <c r="AR214" s="45">
        <f t="shared" si="62"/>
        <v>108.97867048437713</v>
      </c>
      <c r="AS214" s="45">
        <f t="shared" si="63"/>
        <v>108</v>
      </c>
      <c r="AT214" s="46">
        <v>0.99</v>
      </c>
      <c r="AU214" s="46">
        <v>0.82</v>
      </c>
      <c r="AV214" s="43" t="str">
        <f t="shared" si="49"/>
        <v>Yes</v>
      </c>
      <c r="AW214" s="43" t="str">
        <f t="shared" si="50"/>
        <v>Yes</v>
      </c>
      <c r="AX214" s="43" t="str">
        <f t="shared" si="51"/>
        <v>Yes</v>
      </c>
      <c r="AY214" s="43" t="str">
        <f t="shared" si="64"/>
        <v>Yes</v>
      </c>
    </row>
    <row r="215" spans="1:51" x14ac:dyDescent="0.35">
      <c r="A215" s="21" t="s">
        <v>1089</v>
      </c>
      <c r="B215" s="21" t="s">
        <v>615</v>
      </c>
      <c r="C215" s="21" t="str">
        <f>_xlfn.XLOOKUP($A215,'Employee List'!$E:$E,'Employee List'!$D:$D,0)</f>
        <v>SF</v>
      </c>
      <c r="D215" s="42" cm="1">
        <f t="array" ref="D215">IFERROR(IF($G215="Yes",INDEX('Payment Plan'!$D$6:$D$42,MATCH(1,(Incentive_Calc!$C215='Payment Plan'!$B$6:$B$42)*(Incentive_Calc!$U215='Payment Plan'!$C$6:$C$42),0)),""),"")</f>
        <v>37984.5703125</v>
      </c>
      <c r="E215" s="42" t="str" cm="1">
        <f t="array" ref="E215">IFERROR(IF($H215="Yes",INDEX('Payment Plan'!$D$6:$D$42,MATCH(1,(Incentive_Calc!$C215='Payment Plan'!$B$6:$B$42)*(Incentive_Calc!$AS215='Payment Plan'!$C$6:$C$42),0)),""),"")</f>
        <v/>
      </c>
      <c r="F215" s="42">
        <f t="shared" si="52"/>
        <v>37984.5703125</v>
      </c>
      <c r="G215" s="43" t="str">
        <f t="shared" si="53"/>
        <v>Yes</v>
      </c>
      <c r="H215" s="21" t="str">
        <f t="shared" si="54"/>
        <v>No</v>
      </c>
      <c r="I215" s="42">
        <f>IFERROR(SUMIFS('Sales RAW DATA'!$F$2:$F$30000,'Sales RAW DATA'!$I$2:$I$30000,Incentive_Calc!$A215,'Sales RAW DATA'!$E$2:$E$30000,Incentive_Calc!I$5),"")</f>
        <v>585731</v>
      </c>
      <c r="J215" s="42">
        <f>IFERROR(SUMIFS('Sales RAW DATA'!$F$2:$F$30000,'Sales RAW DATA'!$I$2:$I$30000,Incentive_Calc!$A215,'Sales RAW DATA'!$E$2:$E$30000,Incentive_Calc!J$5),"")</f>
        <v>587268</v>
      </c>
      <c r="K215" s="42">
        <f>IFERROR(SUMIFS('Sales RAW DATA'!$F$2:$F$30000,'Sales RAW DATA'!$I$2:$I$30000,Incentive_Calc!$A215,'Sales RAW DATA'!$E$2:$E$30000,Incentive_Calc!K$5),"")</f>
        <v>594952</v>
      </c>
      <c r="L215" s="42">
        <f t="shared" si="55"/>
        <v>1767951</v>
      </c>
      <c r="M215" s="42">
        <f>IFERROR(SUMIFS('Sales RAW DATA'!$G$2:$G$30000,'Sales RAW DATA'!$I$2:$I$30000,Incentive_Calc!$A215,'Sales RAW DATA'!$E$2:$E$30000,Incentive_Calc!M$5),"")</f>
        <v>627470</v>
      </c>
      <c r="N215" s="42">
        <f>IFERROR(SUMIFS('Sales RAW DATA'!$G$2:$G$30000,'Sales RAW DATA'!$I$2:$I$30000,Incentive_Calc!$A215,'Sales RAW DATA'!$E$2:$E$30000,Incentive_Calc!N$5),"")</f>
        <v>607296</v>
      </c>
      <c r="O215" s="42">
        <f>IFERROR(SUMIFS('Sales RAW DATA'!$G$2:$G$30000,'Sales RAW DATA'!$I$2:$I$30000,Incentive_Calc!$A215,'Sales RAW DATA'!$E$2:$E$30000,Incentive_Calc!O$5),"")</f>
        <v>638321</v>
      </c>
      <c r="P215" s="42">
        <f t="shared" si="56"/>
        <v>1873087</v>
      </c>
      <c r="Q215" s="44">
        <f t="shared" si="57"/>
        <v>1.0712596738093083</v>
      </c>
      <c r="R215" s="44">
        <f t="shared" si="58"/>
        <v>1.0341036800915426</v>
      </c>
      <c r="S215" s="44">
        <f t="shared" si="59"/>
        <v>1.0728949562317633</v>
      </c>
      <c r="T215" s="45">
        <f t="shared" si="60"/>
        <v>105.94677114920039</v>
      </c>
      <c r="U215" s="45">
        <f t="shared" si="61"/>
        <v>105</v>
      </c>
      <c r="V215" s="44">
        <f>IFERROR(SUMIFS('Sales RAW DATA'!$G:$G,'Sales RAW DATA'!$I:$I,Incentive_Calc!$A215,'Sales RAW DATA'!$D:$D,"B1",'Sales RAW DATA'!$E:$E,Incentive_Calc!V$5)/SUMIFS('Sales RAW DATA'!$F:$F,'Sales RAW DATA'!$I:$I,Incentive_Calc!$A215,'Sales RAW DATA'!$D:$D,"B1",'Sales RAW DATA'!$E:$E,Incentive_Calc!V$5),"")</f>
        <v>1.1048705073045626</v>
      </c>
      <c r="W215" s="44">
        <f>IFERROR(SUMIFS('Sales RAW DATA'!$G:$G,'Sales RAW DATA'!$I:$I,Incentive_Calc!$A215,'Sales RAW DATA'!$D:$D,"B1",'Sales RAW DATA'!$E:$E,Incentive_Calc!W$5)/SUMIFS('Sales RAW DATA'!$F:$F,'Sales RAW DATA'!$I:$I,Incentive_Calc!$A215,'Sales RAW DATA'!$D:$D,"B1",'Sales RAW DATA'!$E:$E,Incentive_Calc!W$5),"")</f>
        <v>0.9587705101861449</v>
      </c>
      <c r="X215" s="44">
        <f>IFERROR(SUMIFS('Sales RAW DATA'!$G:$G,'Sales RAW DATA'!$I:$I,Incentive_Calc!$A215,'Sales RAW DATA'!$D:$D,"B1",'Sales RAW DATA'!$E:$E,Incentive_Calc!X$5)/SUMIFS('Sales RAW DATA'!$F:$F,'Sales RAW DATA'!$I:$I,Incentive_Calc!$A215,'Sales RAW DATA'!$D:$D,"B1",'Sales RAW DATA'!$E:$E,Incentive_Calc!X$5),"")</f>
        <v>0.88773677178492205</v>
      </c>
      <c r="Y215" s="44">
        <f>SUMIFS('Sales RAW DATA'!$G:$G,'Sales RAW DATA'!$I:$I,Incentive_Calc!$A215,'Sales RAW DATA'!$D:$D,"B1")/SUMIFS('Sales RAW DATA'!$F:$F,'Sales RAW DATA'!$I:$I,Incentive_Calc!$A215,'Sales RAW DATA'!$D:$D,"B1")</f>
        <v>0.98594681827118424</v>
      </c>
      <c r="Z215" s="44">
        <f>IFERROR(SUMIFS('Sales RAW DATA'!$G:$G,'Sales RAW DATA'!$I:$I,Incentive_Calc!$A215,'Sales RAW DATA'!$D:$D,"B2",'Sales RAW DATA'!$E:$E,Incentive_Calc!Z$5)/SUMIFS('Sales RAW DATA'!$F:$F,'Sales RAW DATA'!$I:$I,Incentive_Calc!$A215,'Sales RAW DATA'!$D:$D,"B2",'Sales RAW DATA'!$E:$E,Incentive_Calc!Z$5),"")</f>
        <v>1.0360131879279737</v>
      </c>
      <c r="AA215" s="44">
        <f>IFERROR(SUMIFS('Sales RAW DATA'!$G:$G,'Sales RAW DATA'!$I:$I,Incentive_Calc!$A215,'Sales RAW DATA'!$D:$D,"B2",'Sales RAW DATA'!$E:$E,Incentive_Calc!AA$5)/SUMIFS('Sales RAW DATA'!$F:$F,'Sales RAW DATA'!$I:$I,Incentive_Calc!$A215,'Sales RAW DATA'!$D:$D,"B2",'Sales RAW DATA'!$E:$E,Incentive_Calc!AA$5),"")</f>
        <v>0.754502752978505</v>
      </c>
      <c r="AB215" s="44">
        <f>IFERROR(SUMIFS('Sales RAW DATA'!$G:$G,'Sales RAW DATA'!$I:$I,Incentive_Calc!$A215,'Sales RAW DATA'!$D:$D,"B2",'Sales RAW DATA'!$E:$E,Incentive_Calc!AB$5)/SUMIFS('Sales RAW DATA'!$F:$F,'Sales RAW DATA'!$I:$I,Incentive_Calc!$A215,'Sales RAW DATA'!$D:$D,"B2",'Sales RAW DATA'!$E:$E,Incentive_Calc!AB$5),"")</f>
        <v>0.64112125077682924</v>
      </c>
      <c r="AC215" s="44">
        <f>SUMIFS('Sales RAW DATA'!$G:$G,'Sales RAW DATA'!$I:$I,Incentive_Calc!$A215,'Sales RAW DATA'!$D:$D,"B2")/SUMIFS('Sales RAW DATA'!$F:$F,'Sales RAW DATA'!$I:$I,Incentive_Calc!$A215,'Sales RAW DATA'!$D:$D,"B2")</f>
        <v>0.8021501090554799</v>
      </c>
      <c r="AD215" s="44">
        <f>IFERROR(SUMIFS('Sales RAW DATA'!$G:$G,'Sales RAW DATA'!$I:$I,Incentive_Calc!$A215,'Sales RAW DATA'!$D:$D,"B3",'Sales RAW DATA'!$E:$E,Incentive_Calc!AD$5)/SUMIFS('Sales RAW DATA'!$F:$F,'Sales RAW DATA'!$I:$I,Incentive_Calc!$A215,'Sales RAW DATA'!$D:$D,"B3",'Sales RAW DATA'!$E:$E,Incentive_Calc!AD$5),"")</f>
        <v>0.80598124987767406</v>
      </c>
      <c r="AE215" s="44">
        <f>IFERROR(SUMIFS('Sales RAW DATA'!$G:$G,'Sales RAW DATA'!$I:$I,Incentive_Calc!$A215,'Sales RAW DATA'!$D:$D,"B3",'Sales RAW DATA'!$E:$E,Incentive_Calc!AE$5)/SUMIFS('Sales RAW DATA'!$F:$F,'Sales RAW DATA'!$I:$I,Incentive_Calc!$A215,'Sales RAW DATA'!$D:$D,"B3",'Sales RAW DATA'!$E:$E,Incentive_Calc!AE$5),"")</f>
        <v>1.3213917776265915</v>
      </c>
      <c r="AF215" s="44">
        <f>IFERROR(SUMIFS('Sales RAW DATA'!$G:$G,'Sales RAW DATA'!$I:$I,Incentive_Calc!$A215,'Sales RAW DATA'!$D:$D,"B3",'Sales RAW DATA'!$E:$E,Incentive_Calc!AF$5)/SUMIFS('Sales RAW DATA'!$F:$F,'Sales RAW DATA'!$I:$I,Incentive_Calc!$A215,'Sales RAW DATA'!$D:$D,"B3",'Sales RAW DATA'!$E:$E,Incentive_Calc!AF$5),"")</f>
        <v>1.918704186958762</v>
      </c>
      <c r="AG215" s="44">
        <f>SUMIFS('Sales RAW DATA'!$G:$G,'Sales RAW DATA'!$I:$I,Incentive_Calc!$A215,'Sales RAW DATA'!$D:$D,"B3")/SUMIFS('Sales RAW DATA'!$F:$F,'Sales RAW DATA'!$I:$I,Incentive_Calc!$A215,'Sales RAW DATA'!$D:$D,"B3")</f>
        <v>1.3804094627568362</v>
      </c>
      <c r="AH215" s="44">
        <f>IFERROR(SUMIFS('Sales RAW DATA'!$G:$G,'Sales RAW DATA'!$I:$I,Incentive_Calc!$A215,'Sales RAW DATA'!$D:$D,"B4",'Sales RAW DATA'!$E:$E,Incentive_Calc!AH$5)/SUMIFS('Sales RAW DATA'!$F:$F,'Sales RAW DATA'!$I:$I,Incentive_Calc!$A215,'Sales RAW DATA'!$D:$D,"B4",'Sales RAW DATA'!$E:$E,Incentive_Calc!AH$5),"")</f>
        <v>0.64377351782169412</v>
      </c>
      <c r="AI215" s="44">
        <f>IFERROR(SUMIFS('Sales RAW DATA'!$G:$G,'Sales RAW DATA'!$I:$I,Incentive_Calc!$A215,'Sales RAW DATA'!$D:$D,"B4",'Sales RAW DATA'!$E:$E,Incentive_Calc!AI$5)/SUMIFS('Sales RAW DATA'!$F:$F,'Sales RAW DATA'!$I:$I,Incentive_Calc!$A215,'Sales RAW DATA'!$D:$D,"B4",'Sales RAW DATA'!$E:$E,Incentive_Calc!AI$5),"")</f>
        <v>0.6161088466616913</v>
      </c>
      <c r="AJ215" s="44">
        <f>IFERROR(SUMIFS('Sales RAW DATA'!$G:$G,'Sales RAW DATA'!$I:$I,Incentive_Calc!$A215,'Sales RAW DATA'!$D:$D,"B4",'Sales RAW DATA'!$E:$E,Incentive_Calc!AJ$5)/SUMIFS('Sales RAW DATA'!$F:$F,'Sales RAW DATA'!$I:$I,Incentive_Calc!$A215,'Sales RAW DATA'!$D:$D,"B4",'Sales RAW DATA'!$E:$E,Incentive_Calc!AJ$5),"")</f>
        <v>0.75377051158301156</v>
      </c>
      <c r="AK215" s="44">
        <f>SUMIFS('Sales RAW DATA'!$G:$G,'Sales RAW DATA'!$I:$I,Incentive_Calc!$A215,'Sales RAW DATA'!$D:$D,"B4")/SUMIFS('Sales RAW DATA'!$F:$F,'Sales RAW DATA'!$I:$I,Incentive_Calc!$A215,'Sales RAW DATA'!$D:$D,"B4")</f>
        <v>0.67014281361496353</v>
      </c>
      <c r="AL215" s="44">
        <f>IFERROR(SUMIFS('Sales RAW DATA'!$G:$G,'Sales RAW DATA'!$I:$I,Incentive_Calc!$A215,'Sales RAW DATA'!$D:$D,"B5",'Sales RAW DATA'!$E:$E,Incentive_Calc!AL$5)/SUMIFS('Sales RAW DATA'!$F:$F,'Sales RAW DATA'!$I:$I,Incentive_Calc!$A215,'Sales RAW DATA'!$D:$D,"B5",'Sales RAW DATA'!$E:$E,Incentive_Calc!AL$5),"")</f>
        <v>0.81709671065589917</v>
      </c>
      <c r="AM215" s="44">
        <f>IFERROR(SUMIFS('Sales RAW DATA'!$G:$G,'Sales RAW DATA'!$I:$I,Incentive_Calc!$A215,'Sales RAW DATA'!$D:$D,"B5",'Sales RAW DATA'!$E:$E,Incentive_Calc!AM$5)/SUMIFS('Sales RAW DATA'!$F:$F,'Sales RAW DATA'!$I:$I,Incentive_Calc!$A215,'Sales RAW DATA'!$D:$D,"B5",'Sales RAW DATA'!$E:$E,Incentive_Calc!AM$5),"")</f>
        <v>0.76219613031255173</v>
      </c>
      <c r="AN215" s="44">
        <f>IFERROR(SUMIFS('Sales RAW DATA'!$G:$G,'Sales RAW DATA'!$I:$I,Incentive_Calc!$A215,'Sales RAW DATA'!$D:$D,"B5",'Sales RAW DATA'!$E:$E,Incentive_Calc!AN$5)/SUMIFS('Sales RAW DATA'!$F:$F,'Sales RAW DATA'!$I:$I,Incentive_Calc!$A215,'Sales RAW DATA'!$D:$D,"B5",'Sales RAW DATA'!$E:$E,Incentive_Calc!AN$5),"")</f>
        <v>0.69183952751368483</v>
      </c>
      <c r="AO215" s="44">
        <f>SUMIFS('Sales RAW DATA'!$G:$G,'Sales RAW DATA'!$I:$I,Incentive_Calc!$A215,'Sales RAW DATA'!$D:$D,"B5")/SUMIFS('Sales RAW DATA'!$F:$F,'Sales RAW DATA'!$I:$I,Incentive_Calc!$A215,'Sales RAW DATA'!$D:$D,"B5")</f>
        <v>0.75495532770458096</v>
      </c>
      <c r="AP215" s="42">
        <f>SUM(SUMIFS('Sales RAW DATA'!$F$2:$F$22804,'Sales RAW DATA'!$I$2:$I$22804,Incentive_Calc!$A215,'Sales RAW DATA'!$D$2:$D$22804,"B1"),SUMIFS('Sales RAW DATA'!$F$2:$F$22804,'Sales RAW DATA'!$I$2:$I$22804,Incentive_Calc!$A215,'Sales RAW DATA'!$D$2:$D$22804,"B2"),SUMIFS('Sales RAW DATA'!$F$2:$F$22804,'Sales RAW DATA'!$I$2:$I$22804,Incentive_Calc!$A215,'Sales RAW DATA'!$D$2:$D$22804,"B3"),SUMIFS('Sales RAW DATA'!$F$2:$F$22804,'Sales RAW DATA'!$I$2:$I$22804,Incentive_Calc!$A215,'Sales RAW DATA'!$D$2:$D$22804,"B4"),SUMIFS('Sales RAW DATA'!$F$2:$F$22804,'Sales RAW DATA'!$I$2:$I$22804,Incentive_Calc!$A215,'Sales RAW DATA'!$D$2:$D$22804,"B5"))</f>
        <v>920392</v>
      </c>
      <c r="AQ215" s="42">
        <f>SUM(SUMIFS('Sales RAW DATA'!$G$2:$G$22804,'Sales RAW DATA'!$I$2:$I$22804,Incentive_Calc!$A215,'Sales RAW DATA'!$D$2:$D$22804,"B1"),SUMIFS('Sales RAW DATA'!$G$2:$G$22804,'Sales RAW DATA'!$I$2:$I$22804,Incentive_Calc!$A215,'Sales RAW DATA'!$D$2:$D$22804,"B2"),SUMIFS('Sales RAW DATA'!$G$2:$G$22804,'Sales RAW DATA'!$I$2:$I$22804,Incentive_Calc!$A215,'Sales RAW DATA'!$D$2:$D$22804,"B3"),SUMIFS('Sales RAW DATA'!$G$2:$G$22804,'Sales RAW DATA'!$I$2:$I$22804,Incentive_Calc!$A215,'Sales RAW DATA'!$D$2:$D$22804,"B4"),SUMIFS('Sales RAW DATA'!$G$2:$G$22804,'Sales RAW DATA'!$I$2:$I$22804,Incentive_Calc!$A215,'Sales RAW DATA'!$D$2:$D$22804,"B5"))</f>
        <v>905041</v>
      </c>
      <c r="AR215" s="45">
        <f t="shared" si="62"/>
        <v>98.332123703813153</v>
      </c>
      <c r="AS215" s="45">
        <f t="shared" si="63"/>
        <v>98</v>
      </c>
      <c r="AT215" s="46">
        <v>1.19</v>
      </c>
      <c r="AU215" s="46">
        <v>0.9</v>
      </c>
      <c r="AV215" s="43" t="str">
        <f t="shared" si="49"/>
        <v>Yes</v>
      </c>
      <c r="AW215" s="43" t="str">
        <f t="shared" si="50"/>
        <v>Yes</v>
      </c>
      <c r="AX215" s="43" t="str">
        <f t="shared" si="51"/>
        <v>Yes</v>
      </c>
      <c r="AY215" s="43" t="str">
        <f t="shared" si="64"/>
        <v>Yes</v>
      </c>
    </row>
    <row r="216" spans="1:51" x14ac:dyDescent="0.35">
      <c r="A216" s="21" t="s">
        <v>1090</v>
      </c>
      <c r="B216" s="21" t="s">
        <v>616</v>
      </c>
      <c r="C216" s="21" t="str">
        <f>_xlfn.XLOOKUP($A216,'Employee List'!$E:$E,'Employee List'!$D:$D,0)</f>
        <v>SF</v>
      </c>
      <c r="D216" s="42" t="str" cm="1">
        <f t="array" ref="D216">IFERROR(IF($G216="Yes",INDEX('Payment Plan'!$D$6:$D$42,MATCH(1,(Incentive_Calc!$C216='Payment Plan'!$B$6:$B$42)*(Incentive_Calc!$U216='Payment Plan'!$C$6:$C$42),0)),""),"")</f>
        <v/>
      </c>
      <c r="E216" s="42" t="str" cm="1">
        <f t="array" ref="E216">IFERROR(IF($H216="Yes",INDEX('Payment Plan'!$D$6:$D$42,MATCH(1,(Incentive_Calc!$C216='Payment Plan'!$B$6:$B$42)*(Incentive_Calc!$AS216='Payment Plan'!$C$6:$C$42),0)),""),"")</f>
        <v/>
      </c>
      <c r="F216" s="42">
        <f t="shared" si="52"/>
        <v>0</v>
      </c>
      <c r="G216" s="43" t="str">
        <f t="shared" si="53"/>
        <v>No</v>
      </c>
      <c r="H216" s="21" t="str">
        <f t="shared" si="54"/>
        <v>No</v>
      </c>
      <c r="I216" s="42">
        <f>IFERROR(SUMIFS('Sales RAW DATA'!$F$2:$F$30000,'Sales RAW DATA'!$I$2:$I$30000,Incentive_Calc!$A216,'Sales RAW DATA'!$E$2:$E$30000,Incentive_Calc!I$5),"")</f>
        <v>484877</v>
      </c>
      <c r="J216" s="42">
        <f>IFERROR(SUMIFS('Sales RAW DATA'!$F$2:$F$30000,'Sales RAW DATA'!$I$2:$I$30000,Incentive_Calc!$A216,'Sales RAW DATA'!$E$2:$E$30000,Incentive_Calc!J$5),"")</f>
        <v>484497</v>
      </c>
      <c r="K216" s="42">
        <f>IFERROR(SUMIFS('Sales RAW DATA'!$F$2:$F$30000,'Sales RAW DATA'!$I$2:$I$30000,Incentive_Calc!$A216,'Sales RAW DATA'!$E$2:$E$30000,Incentive_Calc!K$5),"")</f>
        <v>490432</v>
      </c>
      <c r="L216" s="42">
        <f t="shared" si="55"/>
        <v>1459806</v>
      </c>
      <c r="M216" s="42">
        <f>IFERROR(SUMIFS('Sales RAW DATA'!$G$2:$G$30000,'Sales RAW DATA'!$I$2:$I$30000,Incentive_Calc!$A216,'Sales RAW DATA'!$E$2:$E$30000,Incentive_Calc!M$5),"")</f>
        <v>425040</v>
      </c>
      <c r="N216" s="42">
        <f>IFERROR(SUMIFS('Sales RAW DATA'!$G$2:$G$30000,'Sales RAW DATA'!$I$2:$I$30000,Incentive_Calc!$A216,'Sales RAW DATA'!$E$2:$E$30000,Incentive_Calc!N$5),"")</f>
        <v>447824</v>
      </c>
      <c r="O216" s="42">
        <f>IFERROR(SUMIFS('Sales RAW DATA'!$G$2:$G$30000,'Sales RAW DATA'!$I$2:$I$30000,Incentive_Calc!$A216,'Sales RAW DATA'!$E$2:$E$30000,Incentive_Calc!O$5),"")</f>
        <v>367174</v>
      </c>
      <c r="P216" s="42">
        <f t="shared" si="56"/>
        <v>1240038</v>
      </c>
      <c r="Q216" s="44">
        <f t="shared" si="57"/>
        <v>0.87659344534799544</v>
      </c>
      <c r="R216" s="44">
        <f t="shared" si="58"/>
        <v>0.92430706485282677</v>
      </c>
      <c r="S216" s="44">
        <f t="shared" si="59"/>
        <v>0.74867463787028576</v>
      </c>
      <c r="T216" s="45">
        <f t="shared" si="60"/>
        <v>84.945396854102526</v>
      </c>
      <c r="U216" s="45">
        <f t="shared" si="61"/>
        <v>84</v>
      </c>
      <c r="V216" s="44">
        <f>IFERROR(SUMIFS('Sales RAW DATA'!$G:$G,'Sales RAW DATA'!$I:$I,Incentive_Calc!$A216,'Sales RAW DATA'!$D:$D,"B1",'Sales RAW DATA'!$E:$E,Incentive_Calc!V$5)/SUMIFS('Sales RAW DATA'!$F:$F,'Sales RAW DATA'!$I:$I,Incentive_Calc!$A216,'Sales RAW DATA'!$D:$D,"B1",'Sales RAW DATA'!$E:$E,Incentive_Calc!V$5),"")</f>
        <v>1.0157120535361985</v>
      </c>
      <c r="W216" s="44">
        <f>IFERROR(SUMIFS('Sales RAW DATA'!$G:$G,'Sales RAW DATA'!$I:$I,Incentive_Calc!$A216,'Sales RAW DATA'!$D:$D,"B1",'Sales RAW DATA'!$E:$E,Incentive_Calc!W$5)/SUMIFS('Sales RAW DATA'!$F:$F,'Sales RAW DATA'!$I:$I,Incentive_Calc!$A216,'Sales RAW DATA'!$D:$D,"B1",'Sales RAW DATA'!$E:$E,Incentive_Calc!W$5),"")</f>
        <v>0.86659905889988642</v>
      </c>
      <c r="X216" s="44">
        <f>IFERROR(SUMIFS('Sales RAW DATA'!$G:$G,'Sales RAW DATA'!$I:$I,Incentive_Calc!$A216,'Sales RAW DATA'!$D:$D,"B1",'Sales RAW DATA'!$E:$E,Incentive_Calc!X$5)/SUMIFS('Sales RAW DATA'!$F:$F,'Sales RAW DATA'!$I:$I,Incentive_Calc!$A216,'Sales RAW DATA'!$D:$D,"B1",'Sales RAW DATA'!$E:$E,Incentive_Calc!X$5),"")</f>
        <v>0.69981317934782605</v>
      </c>
      <c r="Y216" s="44">
        <f>SUMIFS('Sales RAW DATA'!$G:$G,'Sales RAW DATA'!$I:$I,Incentive_Calc!$A216,'Sales RAW DATA'!$D:$D,"B1")/SUMIFS('Sales RAW DATA'!$F:$F,'Sales RAW DATA'!$I:$I,Incentive_Calc!$A216,'Sales RAW DATA'!$D:$D,"B1")</f>
        <v>0.86457205945537308</v>
      </c>
      <c r="Z216" s="44">
        <f>IFERROR(SUMIFS('Sales RAW DATA'!$G:$G,'Sales RAW DATA'!$I:$I,Incentive_Calc!$A216,'Sales RAW DATA'!$D:$D,"B2",'Sales RAW DATA'!$E:$E,Incentive_Calc!Z$5)/SUMIFS('Sales RAW DATA'!$F:$F,'Sales RAW DATA'!$I:$I,Incentive_Calc!$A216,'Sales RAW DATA'!$D:$D,"B2",'Sales RAW DATA'!$E:$E,Incentive_Calc!Z$5),"")</f>
        <v>0.73676824378508421</v>
      </c>
      <c r="AA216" s="44">
        <f>IFERROR(SUMIFS('Sales RAW DATA'!$G:$G,'Sales RAW DATA'!$I:$I,Incentive_Calc!$A216,'Sales RAW DATA'!$D:$D,"B2",'Sales RAW DATA'!$E:$E,Incentive_Calc!AA$5)/SUMIFS('Sales RAW DATA'!$F:$F,'Sales RAW DATA'!$I:$I,Incentive_Calc!$A216,'Sales RAW DATA'!$D:$D,"B2",'Sales RAW DATA'!$E:$E,Incentive_Calc!AA$5),"")</f>
        <v>0.82692273901354751</v>
      </c>
      <c r="AB216" s="44">
        <f>IFERROR(SUMIFS('Sales RAW DATA'!$G:$G,'Sales RAW DATA'!$I:$I,Incentive_Calc!$A216,'Sales RAW DATA'!$D:$D,"B2",'Sales RAW DATA'!$E:$E,Incentive_Calc!AB$5)/SUMIFS('Sales RAW DATA'!$F:$F,'Sales RAW DATA'!$I:$I,Incentive_Calc!$A216,'Sales RAW DATA'!$D:$D,"B2",'Sales RAW DATA'!$E:$E,Incentive_Calc!AB$5),"")</f>
        <v>0.69387092363437475</v>
      </c>
      <c r="AC216" s="44">
        <f>SUMIFS('Sales RAW DATA'!$G:$G,'Sales RAW DATA'!$I:$I,Incentive_Calc!$A216,'Sales RAW DATA'!$D:$D,"B2")/SUMIFS('Sales RAW DATA'!$F:$F,'Sales RAW DATA'!$I:$I,Incentive_Calc!$A216,'Sales RAW DATA'!$D:$D,"B2")</f>
        <v>0.75215958939907335</v>
      </c>
      <c r="AD216" s="44">
        <f>IFERROR(SUMIFS('Sales RAW DATA'!$G:$G,'Sales RAW DATA'!$I:$I,Incentive_Calc!$A216,'Sales RAW DATA'!$D:$D,"B3",'Sales RAW DATA'!$E:$E,Incentive_Calc!AD$5)/SUMIFS('Sales RAW DATA'!$F:$F,'Sales RAW DATA'!$I:$I,Incentive_Calc!$A216,'Sales RAW DATA'!$D:$D,"B3",'Sales RAW DATA'!$E:$E,Incentive_Calc!AD$5),"")</f>
        <v>0.63520890073593328</v>
      </c>
      <c r="AE216" s="44">
        <f>IFERROR(SUMIFS('Sales RAW DATA'!$G:$G,'Sales RAW DATA'!$I:$I,Incentive_Calc!$A216,'Sales RAW DATA'!$D:$D,"B3",'Sales RAW DATA'!$E:$E,Incentive_Calc!AE$5)/SUMIFS('Sales RAW DATA'!$F:$F,'Sales RAW DATA'!$I:$I,Incentive_Calc!$A216,'Sales RAW DATA'!$D:$D,"B3",'Sales RAW DATA'!$E:$E,Incentive_Calc!AE$5),"")</f>
        <v>0.62196625945317041</v>
      </c>
      <c r="AF216" s="44">
        <f>IFERROR(SUMIFS('Sales RAW DATA'!$G:$G,'Sales RAW DATA'!$I:$I,Incentive_Calc!$A216,'Sales RAW DATA'!$D:$D,"B3",'Sales RAW DATA'!$E:$E,Incentive_Calc!AF$5)/SUMIFS('Sales RAW DATA'!$F:$F,'Sales RAW DATA'!$I:$I,Incentive_Calc!$A216,'Sales RAW DATA'!$D:$D,"B3",'Sales RAW DATA'!$E:$E,Incentive_Calc!AF$5),"")</f>
        <v>0.60535625042871566</v>
      </c>
      <c r="AG216" s="44">
        <f>SUMIFS('Sales RAW DATA'!$G:$G,'Sales RAW DATA'!$I:$I,Incentive_Calc!$A216,'Sales RAW DATA'!$D:$D,"B3")/SUMIFS('Sales RAW DATA'!$F:$F,'Sales RAW DATA'!$I:$I,Incentive_Calc!$A216,'Sales RAW DATA'!$D:$D,"B3")</f>
        <v>0.61995231220195124</v>
      </c>
      <c r="AH216" s="44">
        <f>IFERROR(SUMIFS('Sales RAW DATA'!$G:$G,'Sales RAW DATA'!$I:$I,Incentive_Calc!$A216,'Sales RAW DATA'!$D:$D,"B4",'Sales RAW DATA'!$E:$E,Incentive_Calc!AH$5)/SUMIFS('Sales RAW DATA'!$F:$F,'Sales RAW DATA'!$I:$I,Incentive_Calc!$A216,'Sales RAW DATA'!$D:$D,"B4",'Sales RAW DATA'!$E:$E,Incentive_Calc!AH$5),"")</f>
        <v>0.79995241211111767</v>
      </c>
      <c r="AI216" s="44">
        <f>IFERROR(SUMIFS('Sales RAW DATA'!$G:$G,'Sales RAW DATA'!$I:$I,Incentive_Calc!$A216,'Sales RAW DATA'!$D:$D,"B4",'Sales RAW DATA'!$E:$E,Incentive_Calc!AI$5)/SUMIFS('Sales RAW DATA'!$F:$F,'Sales RAW DATA'!$I:$I,Incentive_Calc!$A216,'Sales RAW DATA'!$D:$D,"B4",'Sales RAW DATA'!$E:$E,Incentive_Calc!AI$5),"")</f>
        <v>1.4942509204191448</v>
      </c>
      <c r="AJ216" s="44">
        <f>IFERROR(SUMIFS('Sales RAW DATA'!$G:$G,'Sales RAW DATA'!$I:$I,Incentive_Calc!$A216,'Sales RAW DATA'!$D:$D,"B4",'Sales RAW DATA'!$E:$E,Incentive_Calc!AJ$5)/SUMIFS('Sales RAW DATA'!$F:$F,'Sales RAW DATA'!$I:$I,Incentive_Calc!$A216,'Sales RAW DATA'!$D:$D,"B4",'Sales RAW DATA'!$E:$E,Incentive_Calc!AJ$5),"")</f>
        <v>1.4073498233215547</v>
      </c>
      <c r="AK216" s="44">
        <f>SUMIFS('Sales RAW DATA'!$G:$G,'Sales RAW DATA'!$I:$I,Incentive_Calc!$A216,'Sales RAW DATA'!$D:$D,"B4")/SUMIFS('Sales RAW DATA'!$F:$F,'Sales RAW DATA'!$I:$I,Incentive_Calc!$A216,'Sales RAW DATA'!$D:$D,"B4")</f>
        <v>1.2288752674016785</v>
      </c>
      <c r="AL216" s="44">
        <f>IFERROR(SUMIFS('Sales RAW DATA'!$G:$G,'Sales RAW DATA'!$I:$I,Incentive_Calc!$A216,'Sales RAW DATA'!$D:$D,"B5",'Sales RAW DATA'!$E:$E,Incentive_Calc!AL$5)/SUMIFS('Sales RAW DATA'!$F:$F,'Sales RAW DATA'!$I:$I,Incentive_Calc!$A216,'Sales RAW DATA'!$D:$D,"B5",'Sales RAW DATA'!$E:$E,Incentive_Calc!AL$5),"")</f>
        <v>0.74040307101727443</v>
      </c>
      <c r="AM216" s="44">
        <f>IFERROR(SUMIFS('Sales RAW DATA'!$G:$G,'Sales RAW DATA'!$I:$I,Incentive_Calc!$A216,'Sales RAW DATA'!$D:$D,"B5",'Sales RAW DATA'!$E:$E,Incentive_Calc!AM$5)/SUMIFS('Sales RAW DATA'!$F:$F,'Sales RAW DATA'!$I:$I,Incentive_Calc!$A216,'Sales RAW DATA'!$D:$D,"B5",'Sales RAW DATA'!$E:$E,Incentive_Calc!AM$5),"")</f>
        <v>1.8048906714969595</v>
      </c>
      <c r="AN216" s="44">
        <f>IFERROR(SUMIFS('Sales RAW DATA'!$G:$G,'Sales RAW DATA'!$I:$I,Incentive_Calc!$A216,'Sales RAW DATA'!$D:$D,"B5",'Sales RAW DATA'!$E:$E,Incentive_Calc!AN$5)/SUMIFS('Sales RAW DATA'!$F:$F,'Sales RAW DATA'!$I:$I,Incentive_Calc!$A216,'Sales RAW DATA'!$D:$D,"B5",'Sales RAW DATA'!$E:$E,Incentive_Calc!AN$5),"")</f>
        <v>0.83198812505798314</v>
      </c>
      <c r="AO216" s="44">
        <f>SUMIFS('Sales RAW DATA'!$G:$G,'Sales RAW DATA'!$I:$I,Incentive_Calc!$A216,'Sales RAW DATA'!$D:$D,"B5")/SUMIFS('Sales RAW DATA'!$F:$F,'Sales RAW DATA'!$I:$I,Incentive_Calc!$A216,'Sales RAW DATA'!$D:$D,"B5")</f>
        <v>1.058939435840708</v>
      </c>
      <c r="AP216" s="42">
        <f>SUM(SUMIFS('Sales RAW DATA'!$F$2:$F$22804,'Sales RAW DATA'!$I$2:$I$22804,Incentive_Calc!$A216,'Sales RAW DATA'!$D$2:$D$22804,"B1"),SUMIFS('Sales RAW DATA'!$F$2:$F$22804,'Sales RAW DATA'!$I$2:$I$22804,Incentive_Calc!$A216,'Sales RAW DATA'!$D$2:$D$22804,"B2"),SUMIFS('Sales RAW DATA'!$F$2:$F$22804,'Sales RAW DATA'!$I$2:$I$22804,Incentive_Calc!$A216,'Sales RAW DATA'!$D$2:$D$22804,"B3"),SUMIFS('Sales RAW DATA'!$F$2:$F$22804,'Sales RAW DATA'!$I$2:$I$22804,Incentive_Calc!$A216,'Sales RAW DATA'!$D$2:$D$22804,"B4"),SUMIFS('Sales RAW DATA'!$F$2:$F$22804,'Sales RAW DATA'!$I$2:$I$22804,Incentive_Calc!$A216,'Sales RAW DATA'!$D$2:$D$22804,"B5"))</f>
        <v>889853</v>
      </c>
      <c r="AQ216" s="42">
        <f>SUM(SUMIFS('Sales RAW DATA'!$G$2:$G$22804,'Sales RAW DATA'!$I$2:$I$22804,Incentive_Calc!$A216,'Sales RAW DATA'!$D$2:$D$22804,"B1"),SUMIFS('Sales RAW DATA'!$G$2:$G$22804,'Sales RAW DATA'!$I$2:$I$22804,Incentive_Calc!$A216,'Sales RAW DATA'!$D$2:$D$22804,"B2"),SUMIFS('Sales RAW DATA'!$G$2:$G$22804,'Sales RAW DATA'!$I$2:$I$22804,Incentive_Calc!$A216,'Sales RAW DATA'!$D$2:$D$22804,"B3"),SUMIFS('Sales RAW DATA'!$G$2:$G$22804,'Sales RAW DATA'!$I$2:$I$22804,Incentive_Calc!$A216,'Sales RAW DATA'!$D$2:$D$22804,"B4"),SUMIFS('Sales RAW DATA'!$G$2:$G$22804,'Sales RAW DATA'!$I$2:$I$22804,Incentive_Calc!$A216,'Sales RAW DATA'!$D$2:$D$22804,"B5"))</f>
        <v>706438</v>
      </c>
      <c r="AR216" s="45">
        <f t="shared" si="62"/>
        <v>79.388168607623953</v>
      </c>
      <c r="AS216" s="45">
        <f t="shared" si="63"/>
        <v>79</v>
      </c>
      <c r="AT216" s="46">
        <v>1.04</v>
      </c>
      <c r="AU216" s="46">
        <v>0.88</v>
      </c>
      <c r="AV216" s="43" t="str">
        <f t="shared" si="49"/>
        <v>Yes</v>
      </c>
      <c r="AW216" s="43" t="str">
        <f t="shared" si="50"/>
        <v>Yes</v>
      </c>
      <c r="AX216" s="43" t="str">
        <f t="shared" si="51"/>
        <v>No</v>
      </c>
      <c r="AY216" s="43" t="str">
        <f t="shared" si="64"/>
        <v>Yes</v>
      </c>
    </row>
    <row r="217" spans="1:51" x14ac:dyDescent="0.35">
      <c r="A217" s="21" t="s">
        <v>1091</v>
      </c>
      <c r="B217" s="21" t="s">
        <v>617</v>
      </c>
      <c r="C217" s="21" t="str">
        <f>_xlfn.XLOOKUP($A217,'Employee List'!$E:$E,'Employee List'!$D:$D,0)</f>
        <v>SF</v>
      </c>
      <c r="D217" s="42" t="str" cm="1">
        <f t="array" ref="D217">IFERROR(IF($G217="Yes",INDEX('Payment Plan'!$D$6:$D$42,MATCH(1,(Incentive_Calc!$C217='Payment Plan'!$B$6:$B$42)*(Incentive_Calc!$U217='Payment Plan'!$C$6:$C$42),0)),""),"")</f>
        <v/>
      </c>
      <c r="E217" s="42" t="str" cm="1">
        <f t="array" ref="E217">IFERROR(IF($H217="Yes",INDEX('Payment Plan'!$D$6:$D$42,MATCH(1,(Incentive_Calc!$C217='Payment Plan'!$B$6:$B$42)*(Incentive_Calc!$AS217='Payment Plan'!$C$6:$C$42),0)),""),"")</f>
        <v/>
      </c>
      <c r="F217" s="42">
        <f t="shared" si="52"/>
        <v>0</v>
      </c>
      <c r="G217" s="43" t="str">
        <f t="shared" si="53"/>
        <v>Yes</v>
      </c>
      <c r="H217" s="21" t="str">
        <f t="shared" si="54"/>
        <v>No</v>
      </c>
      <c r="I217" s="42">
        <f>IFERROR(SUMIFS('Sales RAW DATA'!$F$2:$F$30000,'Sales RAW DATA'!$I$2:$I$30000,Incentive_Calc!$A217,'Sales RAW DATA'!$E$2:$E$30000,Incentive_Calc!I$5),"")</f>
        <v>735405</v>
      </c>
      <c r="J217" s="42">
        <f>IFERROR(SUMIFS('Sales RAW DATA'!$F$2:$F$30000,'Sales RAW DATA'!$I$2:$I$30000,Incentive_Calc!$A217,'Sales RAW DATA'!$E$2:$E$30000,Incentive_Calc!J$5),"")</f>
        <v>742613</v>
      </c>
      <c r="K217" s="42">
        <f>IFERROR(SUMIFS('Sales RAW DATA'!$F$2:$F$30000,'Sales RAW DATA'!$I$2:$I$30000,Incentive_Calc!$A217,'Sales RAW DATA'!$E$2:$E$30000,Incentive_Calc!K$5),"")</f>
        <v>747908</v>
      </c>
      <c r="L217" s="42">
        <f t="shared" si="55"/>
        <v>2225926</v>
      </c>
      <c r="M217" s="42">
        <f>IFERROR(SUMIFS('Sales RAW DATA'!$G$2:$G$30000,'Sales RAW DATA'!$I$2:$I$30000,Incentive_Calc!$A217,'Sales RAW DATA'!$E$2:$E$30000,Incentive_Calc!M$5),"")</f>
        <v>700614</v>
      </c>
      <c r="N217" s="42">
        <f>IFERROR(SUMIFS('Sales RAW DATA'!$G$2:$G$30000,'Sales RAW DATA'!$I$2:$I$30000,Incentive_Calc!$A217,'Sales RAW DATA'!$E$2:$E$30000,Incentive_Calc!N$5),"")</f>
        <v>658023</v>
      </c>
      <c r="O217" s="42">
        <f>IFERROR(SUMIFS('Sales RAW DATA'!$G$2:$G$30000,'Sales RAW DATA'!$I$2:$I$30000,Incentive_Calc!$A217,'Sales RAW DATA'!$E$2:$E$30000,Incentive_Calc!O$5),"")</f>
        <v>690635</v>
      </c>
      <c r="P217" s="42">
        <f t="shared" si="56"/>
        <v>2049272</v>
      </c>
      <c r="Q217" s="44">
        <f t="shared" si="57"/>
        <v>0.95269137414077953</v>
      </c>
      <c r="R217" s="44">
        <f t="shared" si="58"/>
        <v>0.88609140965752009</v>
      </c>
      <c r="S217" s="44">
        <f t="shared" si="59"/>
        <v>0.92342239954646832</v>
      </c>
      <c r="T217" s="45">
        <f t="shared" si="60"/>
        <v>92.063797269091609</v>
      </c>
      <c r="U217" s="45">
        <f t="shared" si="61"/>
        <v>92</v>
      </c>
      <c r="V217" s="44">
        <f>IFERROR(SUMIFS('Sales RAW DATA'!$G:$G,'Sales RAW DATA'!$I:$I,Incentive_Calc!$A217,'Sales RAW DATA'!$D:$D,"B1",'Sales RAW DATA'!$E:$E,Incentive_Calc!V$5)/SUMIFS('Sales RAW DATA'!$F:$F,'Sales RAW DATA'!$I:$I,Incentive_Calc!$A217,'Sales RAW DATA'!$D:$D,"B1",'Sales RAW DATA'!$E:$E,Incentive_Calc!V$5),"")</f>
        <v>1.14678303185265</v>
      </c>
      <c r="W217" s="44">
        <f>IFERROR(SUMIFS('Sales RAW DATA'!$G:$G,'Sales RAW DATA'!$I:$I,Incentive_Calc!$A217,'Sales RAW DATA'!$D:$D,"B1",'Sales RAW DATA'!$E:$E,Incentive_Calc!W$5)/SUMIFS('Sales RAW DATA'!$F:$F,'Sales RAW DATA'!$I:$I,Incentive_Calc!$A217,'Sales RAW DATA'!$D:$D,"B1",'Sales RAW DATA'!$E:$E,Incentive_Calc!W$5),"")</f>
        <v>1.1093798842335594</v>
      </c>
      <c r="X217" s="44">
        <f>IFERROR(SUMIFS('Sales RAW DATA'!$G:$G,'Sales RAW DATA'!$I:$I,Incentive_Calc!$A217,'Sales RAW DATA'!$D:$D,"B1",'Sales RAW DATA'!$E:$E,Incentive_Calc!X$5)/SUMIFS('Sales RAW DATA'!$F:$F,'Sales RAW DATA'!$I:$I,Incentive_Calc!$A217,'Sales RAW DATA'!$D:$D,"B1",'Sales RAW DATA'!$E:$E,Incentive_Calc!X$5),"")</f>
        <v>0.86394446574786277</v>
      </c>
      <c r="Y217" s="44">
        <f>SUMIFS('Sales RAW DATA'!$G:$G,'Sales RAW DATA'!$I:$I,Incentive_Calc!$A217,'Sales RAW DATA'!$D:$D,"B1")/SUMIFS('Sales RAW DATA'!$F:$F,'Sales RAW DATA'!$I:$I,Incentive_Calc!$A217,'Sales RAW DATA'!$D:$D,"B1")</f>
        <v>1.0442512996866387</v>
      </c>
      <c r="Z217" s="44">
        <f>IFERROR(SUMIFS('Sales RAW DATA'!$G:$G,'Sales RAW DATA'!$I:$I,Incentive_Calc!$A217,'Sales RAW DATA'!$D:$D,"B2",'Sales RAW DATA'!$E:$E,Incentive_Calc!Z$5)/SUMIFS('Sales RAW DATA'!$F:$F,'Sales RAW DATA'!$I:$I,Incentive_Calc!$A217,'Sales RAW DATA'!$D:$D,"B2",'Sales RAW DATA'!$E:$E,Incentive_Calc!Z$5),"")</f>
        <v>1.1257565267883065</v>
      </c>
      <c r="AA217" s="44">
        <f>IFERROR(SUMIFS('Sales RAW DATA'!$G:$G,'Sales RAW DATA'!$I:$I,Incentive_Calc!$A217,'Sales RAW DATA'!$D:$D,"B2",'Sales RAW DATA'!$E:$E,Incentive_Calc!AA$5)/SUMIFS('Sales RAW DATA'!$F:$F,'Sales RAW DATA'!$I:$I,Incentive_Calc!$A217,'Sales RAW DATA'!$D:$D,"B2",'Sales RAW DATA'!$E:$E,Incentive_Calc!AA$5),"")</f>
        <v>0.86950289921167501</v>
      </c>
      <c r="AB217" s="44">
        <f>IFERROR(SUMIFS('Sales RAW DATA'!$G:$G,'Sales RAW DATA'!$I:$I,Incentive_Calc!$A217,'Sales RAW DATA'!$D:$D,"B2",'Sales RAW DATA'!$E:$E,Incentive_Calc!AB$5)/SUMIFS('Sales RAW DATA'!$F:$F,'Sales RAW DATA'!$I:$I,Incentive_Calc!$A217,'Sales RAW DATA'!$D:$D,"B2",'Sales RAW DATA'!$E:$E,Incentive_Calc!AB$5),"")</f>
        <v>1.0633383662662204</v>
      </c>
      <c r="AC217" s="44">
        <f>SUMIFS('Sales RAW DATA'!$G:$G,'Sales RAW DATA'!$I:$I,Incentive_Calc!$A217,'Sales RAW DATA'!$D:$D,"B2")/SUMIFS('Sales RAW DATA'!$F:$F,'Sales RAW DATA'!$I:$I,Incentive_Calc!$A217,'Sales RAW DATA'!$D:$D,"B2")</f>
        <v>1.0184327915442819</v>
      </c>
      <c r="AD217" s="44">
        <f>IFERROR(SUMIFS('Sales RAW DATA'!$G:$G,'Sales RAW DATA'!$I:$I,Incentive_Calc!$A217,'Sales RAW DATA'!$D:$D,"B3",'Sales RAW DATA'!$E:$E,Incentive_Calc!AD$5)/SUMIFS('Sales RAW DATA'!$F:$F,'Sales RAW DATA'!$I:$I,Incentive_Calc!$A217,'Sales RAW DATA'!$D:$D,"B3",'Sales RAW DATA'!$E:$E,Incentive_Calc!AD$5),"")</f>
        <v>0.72020229520910162</v>
      </c>
      <c r="AE217" s="44">
        <f>IFERROR(SUMIFS('Sales RAW DATA'!$G:$G,'Sales RAW DATA'!$I:$I,Incentive_Calc!$A217,'Sales RAW DATA'!$D:$D,"B3",'Sales RAW DATA'!$E:$E,Incentive_Calc!AE$5)/SUMIFS('Sales RAW DATA'!$F:$F,'Sales RAW DATA'!$I:$I,Incentive_Calc!$A217,'Sales RAW DATA'!$D:$D,"B3",'Sales RAW DATA'!$E:$E,Incentive_Calc!AE$5),"")</f>
        <v>0.60920308944548207</v>
      </c>
      <c r="AF217" s="44">
        <f>IFERROR(SUMIFS('Sales RAW DATA'!$G:$G,'Sales RAW DATA'!$I:$I,Incentive_Calc!$A217,'Sales RAW DATA'!$D:$D,"B3",'Sales RAW DATA'!$E:$E,Incentive_Calc!AF$5)/SUMIFS('Sales RAW DATA'!$F:$F,'Sales RAW DATA'!$I:$I,Incentive_Calc!$A217,'Sales RAW DATA'!$D:$D,"B3",'Sales RAW DATA'!$E:$E,Incentive_Calc!AF$5),"")</f>
        <v>0.86480723670040927</v>
      </c>
      <c r="AG217" s="44">
        <f>SUMIFS('Sales RAW DATA'!$G:$G,'Sales RAW DATA'!$I:$I,Incentive_Calc!$A217,'Sales RAW DATA'!$D:$D,"B3")/SUMIFS('Sales RAW DATA'!$F:$F,'Sales RAW DATA'!$I:$I,Incentive_Calc!$A217,'Sales RAW DATA'!$D:$D,"B3")</f>
        <v>0.737253008274386</v>
      </c>
      <c r="AH217" s="44">
        <f>IFERROR(SUMIFS('Sales RAW DATA'!$G:$G,'Sales RAW DATA'!$I:$I,Incentive_Calc!$A217,'Sales RAW DATA'!$D:$D,"B4",'Sales RAW DATA'!$E:$E,Incentive_Calc!AH$5)/SUMIFS('Sales RAW DATA'!$F:$F,'Sales RAW DATA'!$I:$I,Incentive_Calc!$A217,'Sales RAW DATA'!$D:$D,"B4",'Sales RAW DATA'!$E:$E,Incentive_Calc!AH$5),"")</f>
        <v>0.48224511482377946</v>
      </c>
      <c r="AI217" s="44">
        <f>IFERROR(SUMIFS('Sales RAW DATA'!$G:$G,'Sales RAW DATA'!$I:$I,Incentive_Calc!$A217,'Sales RAW DATA'!$D:$D,"B4",'Sales RAW DATA'!$E:$E,Incentive_Calc!AI$5)/SUMIFS('Sales RAW DATA'!$F:$F,'Sales RAW DATA'!$I:$I,Incentive_Calc!$A217,'Sales RAW DATA'!$D:$D,"B4",'Sales RAW DATA'!$E:$E,Incentive_Calc!AI$5),"")</f>
        <v>0.54473068596254159</v>
      </c>
      <c r="AJ217" s="44">
        <f>IFERROR(SUMIFS('Sales RAW DATA'!$G:$G,'Sales RAW DATA'!$I:$I,Incentive_Calc!$A217,'Sales RAW DATA'!$D:$D,"B4",'Sales RAW DATA'!$E:$E,Incentive_Calc!AJ$5)/SUMIFS('Sales RAW DATA'!$F:$F,'Sales RAW DATA'!$I:$I,Incentive_Calc!$A217,'Sales RAW DATA'!$D:$D,"B4",'Sales RAW DATA'!$E:$E,Incentive_Calc!AJ$5),"")</f>
        <v>0.35831303155407079</v>
      </c>
      <c r="AK217" s="44">
        <f>SUMIFS('Sales RAW DATA'!$G:$G,'Sales RAW DATA'!$I:$I,Incentive_Calc!$A217,'Sales RAW DATA'!$D:$D,"B4")/SUMIFS('Sales RAW DATA'!$F:$F,'Sales RAW DATA'!$I:$I,Incentive_Calc!$A217,'Sales RAW DATA'!$D:$D,"B4")</f>
        <v>0.46179458679458679</v>
      </c>
      <c r="AL217" s="44">
        <f>IFERROR(SUMIFS('Sales RAW DATA'!$G:$G,'Sales RAW DATA'!$I:$I,Incentive_Calc!$A217,'Sales RAW DATA'!$D:$D,"B5",'Sales RAW DATA'!$E:$E,Incentive_Calc!AL$5)/SUMIFS('Sales RAW DATA'!$F:$F,'Sales RAW DATA'!$I:$I,Incentive_Calc!$A217,'Sales RAW DATA'!$D:$D,"B5",'Sales RAW DATA'!$E:$E,Incentive_Calc!AL$5),"")</f>
        <v>0.71391040449336418</v>
      </c>
      <c r="AM217" s="44">
        <f>IFERROR(SUMIFS('Sales RAW DATA'!$G:$G,'Sales RAW DATA'!$I:$I,Incentive_Calc!$A217,'Sales RAW DATA'!$D:$D,"B5",'Sales RAW DATA'!$E:$E,Incentive_Calc!AM$5)/SUMIFS('Sales RAW DATA'!$F:$F,'Sales RAW DATA'!$I:$I,Incentive_Calc!$A217,'Sales RAW DATA'!$D:$D,"B5",'Sales RAW DATA'!$E:$E,Incentive_Calc!AM$5),"")</f>
        <v>0.59634483881471834</v>
      </c>
      <c r="AN217" s="44">
        <f>IFERROR(SUMIFS('Sales RAW DATA'!$G:$G,'Sales RAW DATA'!$I:$I,Incentive_Calc!$A217,'Sales RAW DATA'!$D:$D,"B5",'Sales RAW DATA'!$E:$E,Incentive_Calc!AN$5)/SUMIFS('Sales RAW DATA'!$F:$F,'Sales RAW DATA'!$I:$I,Incentive_Calc!$A217,'Sales RAW DATA'!$D:$D,"B5",'Sales RAW DATA'!$E:$E,Incentive_Calc!AN$5),"")</f>
        <v>0.67547958214624881</v>
      </c>
      <c r="AO217" s="44">
        <f>SUMIFS('Sales RAW DATA'!$G:$G,'Sales RAW DATA'!$I:$I,Incentive_Calc!$A217,'Sales RAW DATA'!$D:$D,"B5")/SUMIFS('Sales RAW DATA'!$F:$F,'Sales RAW DATA'!$I:$I,Incentive_Calc!$A217,'Sales RAW DATA'!$D:$D,"B5")</f>
        <v>0.66046320405646153</v>
      </c>
      <c r="AP217" s="42">
        <f>SUM(SUMIFS('Sales RAW DATA'!$F$2:$F$22804,'Sales RAW DATA'!$I$2:$I$22804,Incentive_Calc!$A217,'Sales RAW DATA'!$D$2:$D$22804,"B1"),SUMIFS('Sales RAW DATA'!$F$2:$F$22804,'Sales RAW DATA'!$I$2:$I$22804,Incentive_Calc!$A217,'Sales RAW DATA'!$D$2:$D$22804,"B2"),SUMIFS('Sales RAW DATA'!$F$2:$F$22804,'Sales RAW DATA'!$I$2:$I$22804,Incentive_Calc!$A217,'Sales RAW DATA'!$D$2:$D$22804,"B3"),SUMIFS('Sales RAW DATA'!$F$2:$F$22804,'Sales RAW DATA'!$I$2:$I$22804,Incentive_Calc!$A217,'Sales RAW DATA'!$D$2:$D$22804,"B4"),SUMIFS('Sales RAW DATA'!$F$2:$F$22804,'Sales RAW DATA'!$I$2:$I$22804,Incentive_Calc!$A217,'Sales RAW DATA'!$D$2:$D$22804,"B5"))</f>
        <v>1491119</v>
      </c>
      <c r="AQ217" s="42">
        <f>SUM(SUMIFS('Sales RAW DATA'!$G$2:$G$22804,'Sales RAW DATA'!$I$2:$I$22804,Incentive_Calc!$A217,'Sales RAW DATA'!$D$2:$D$22804,"B1"),SUMIFS('Sales RAW DATA'!$G$2:$G$22804,'Sales RAW DATA'!$I$2:$I$22804,Incentive_Calc!$A217,'Sales RAW DATA'!$D$2:$D$22804,"B2"),SUMIFS('Sales RAW DATA'!$G$2:$G$22804,'Sales RAW DATA'!$I$2:$I$22804,Incentive_Calc!$A217,'Sales RAW DATA'!$D$2:$D$22804,"B3"),SUMIFS('Sales RAW DATA'!$G$2:$G$22804,'Sales RAW DATA'!$I$2:$I$22804,Incentive_Calc!$A217,'Sales RAW DATA'!$D$2:$D$22804,"B4"),SUMIFS('Sales RAW DATA'!$G$2:$G$22804,'Sales RAW DATA'!$I$2:$I$22804,Incentive_Calc!$A217,'Sales RAW DATA'!$D$2:$D$22804,"B5"))</f>
        <v>1284956</v>
      </c>
      <c r="AR217" s="45">
        <f t="shared" si="62"/>
        <v>86.173940510448858</v>
      </c>
      <c r="AS217" s="45">
        <f t="shared" si="63"/>
        <v>86</v>
      </c>
      <c r="AT217" s="46">
        <v>1.01</v>
      </c>
      <c r="AU217" s="46">
        <v>0.91</v>
      </c>
      <c r="AV217" s="43" t="str">
        <f t="shared" si="49"/>
        <v>Yes</v>
      </c>
      <c r="AW217" s="43" t="str">
        <f t="shared" si="50"/>
        <v>Yes</v>
      </c>
      <c r="AX217" s="43" t="str">
        <f t="shared" si="51"/>
        <v>Yes</v>
      </c>
      <c r="AY217" s="43" t="str">
        <f t="shared" si="64"/>
        <v>Yes</v>
      </c>
    </row>
    <row r="218" spans="1:51" x14ac:dyDescent="0.35">
      <c r="A218" s="21" t="s">
        <v>1092</v>
      </c>
      <c r="B218" s="21" t="s">
        <v>618</v>
      </c>
      <c r="C218" s="21" t="str">
        <f>_xlfn.XLOOKUP($A218,'Employee List'!$E:$E,'Employee List'!$D:$D,0)</f>
        <v>SF</v>
      </c>
      <c r="D218" s="42" cm="1">
        <f t="array" ref="D218">IFERROR(IF($G218="Yes",INDEX('Payment Plan'!$D$6:$D$42,MATCH(1,(Incentive_Calc!$C218='Payment Plan'!$B$6:$B$42)*(Incentive_Calc!$U218='Payment Plan'!$C$6:$C$42),0)),""),"")</f>
        <v>28940.625</v>
      </c>
      <c r="E218" s="42" t="str" cm="1">
        <f t="array" ref="E218">IFERROR(IF($H218="Yes",INDEX('Payment Plan'!$D$6:$D$42,MATCH(1,(Incentive_Calc!$C218='Payment Plan'!$B$6:$B$42)*(Incentive_Calc!$AS218='Payment Plan'!$C$6:$C$42),0)),""),"")</f>
        <v/>
      </c>
      <c r="F218" s="42">
        <f t="shared" si="52"/>
        <v>28940.625</v>
      </c>
      <c r="G218" s="43" t="str">
        <f t="shared" si="53"/>
        <v>Yes</v>
      </c>
      <c r="H218" s="21" t="str">
        <f t="shared" si="54"/>
        <v>No</v>
      </c>
      <c r="I218" s="42">
        <f>IFERROR(SUMIFS('Sales RAW DATA'!$F$2:$F$30000,'Sales RAW DATA'!$I$2:$I$30000,Incentive_Calc!$A218,'Sales RAW DATA'!$E$2:$E$30000,Incentive_Calc!I$5),"")</f>
        <v>688752</v>
      </c>
      <c r="J218" s="42">
        <f>IFERROR(SUMIFS('Sales RAW DATA'!$F$2:$F$30000,'Sales RAW DATA'!$I$2:$I$30000,Incentive_Calc!$A218,'Sales RAW DATA'!$E$2:$E$30000,Incentive_Calc!J$5),"")</f>
        <v>702784</v>
      </c>
      <c r="K218" s="42">
        <f>IFERROR(SUMIFS('Sales RAW DATA'!$F$2:$F$30000,'Sales RAW DATA'!$I$2:$I$30000,Incentive_Calc!$A218,'Sales RAW DATA'!$E$2:$E$30000,Incentive_Calc!K$5),"")</f>
        <v>706495</v>
      </c>
      <c r="L218" s="42">
        <f t="shared" si="55"/>
        <v>2098031</v>
      </c>
      <c r="M218" s="42">
        <f>IFERROR(SUMIFS('Sales RAW DATA'!$G$2:$G$30000,'Sales RAW DATA'!$I$2:$I$30000,Incentive_Calc!$A218,'Sales RAW DATA'!$E$2:$E$30000,Incentive_Calc!M$5),"")</f>
        <v>719820</v>
      </c>
      <c r="N218" s="42">
        <f>IFERROR(SUMIFS('Sales RAW DATA'!$G$2:$G$30000,'Sales RAW DATA'!$I$2:$I$30000,Incentive_Calc!$A218,'Sales RAW DATA'!$E$2:$E$30000,Incentive_Calc!N$5),"")</f>
        <v>699271</v>
      </c>
      <c r="O218" s="42">
        <f>IFERROR(SUMIFS('Sales RAW DATA'!$G$2:$G$30000,'Sales RAW DATA'!$I$2:$I$30000,Incentive_Calc!$A218,'Sales RAW DATA'!$E$2:$E$30000,Incentive_Calc!O$5),"")</f>
        <v>756313</v>
      </c>
      <c r="P218" s="42">
        <f t="shared" si="56"/>
        <v>2175404</v>
      </c>
      <c r="Q218" s="44">
        <f t="shared" si="57"/>
        <v>1.045107673008572</v>
      </c>
      <c r="R218" s="44">
        <f t="shared" si="58"/>
        <v>0.99500130907931883</v>
      </c>
      <c r="S218" s="44">
        <f t="shared" si="59"/>
        <v>1.0705142994642567</v>
      </c>
      <c r="T218" s="45">
        <f t="shared" si="60"/>
        <v>103.68788640396637</v>
      </c>
      <c r="U218" s="45">
        <f t="shared" si="61"/>
        <v>103</v>
      </c>
      <c r="V218" s="44">
        <f>IFERROR(SUMIFS('Sales RAW DATA'!$G:$G,'Sales RAW DATA'!$I:$I,Incentive_Calc!$A218,'Sales RAW DATA'!$D:$D,"B1",'Sales RAW DATA'!$E:$E,Incentive_Calc!V$5)/SUMIFS('Sales RAW DATA'!$F:$F,'Sales RAW DATA'!$I:$I,Incentive_Calc!$A218,'Sales RAW DATA'!$D:$D,"B1",'Sales RAW DATA'!$E:$E,Incentive_Calc!V$5),"")</f>
        <v>1.538479026202632</v>
      </c>
      <c r="W218" s="44">
        <f>IFERROR(SUMIFS('Sales RAW DATA'!$G:$G,'Sales RAW DATA'!$I:$I,Incentive_Calc!$A218,'Sales RAW DATA'!$D:$D,"B1",'Sales RAW DATA'!$E:$E,Incentive_Calc!W$5)/SUMIFS('Sales RAW DATA'!$F:$F,'Sales RAW DATA'!$I:$I,Incentive_Calc!$A218,'Sales RAW DATA'!$D:$D,"B1",'Sales RAW DATA'!$E:$E,Incentive_Calc!W$5),"")</f>
        <v>1.280930018718597</v>
      </c>
      <c r="X218" s="44">
        <f>IFERROR(SUMIFS('Sales RAW DATA'!$G:$G,'Sales RAW DATA'!$I:$I,Incentive_Calc!$A218,'Sales RAW DATA'!$D:$D,"B1",'Sales RAW DATA'!$E:$E,Incentive_Calc!X$5)/SUMIFS('Sales RAW DATA'!$F:$F,'Sales RAW DATA'!$I:$I,Incentive_Calc!$A218,'Sales RAW DATA'!$D:$D,"B1",'Sales RAW DATA'!$E:$E,Incentive_Calc!X$5),"")</f>
        <v>1.3505306133765864</v>
      </c>
      <c r="Y218" s="44">
        <f>SUMIFS('Sales RAW DATA'!$G:$G,'Sales RAW DATA'!$I:$I,Incentive_Calc!$A218,'Sales RAW DATA'!$D:$D,"B1")/SUMIFS('Sales RAW DATA'!$F:$F,'Sales RAW DATA'!$I:$I,Incentive_Calc!$A218,'Sales RAW DATA'!$D:$D,"B1")</f>
        <v>1.3912394888961899</v>
      </c>
      <c r="Z218" s="44">
        <f>IFERROR(SUMIFS('Sales RAW DATA'!$G:$G,'Sales RAW DATA'!$I:$I,Incentive_Calc!$A218,'Sales RAW DATA'!$D:$D,"B2",'Sales RAW DATA'!$E:$E,Incentive_Calc!Z$5)/SUMIFS('Sales RAW DATA'!$F:$F,'Sales RAW DATA'!$I:$I,Incentive_Calc!$A218,'Sales RAW DATA'!$D:$D,"B2",'Sales RAW DATA'!$E:$E,Incentive_Calc!Z$5),"")</f>
        <v>0.94904532345325554</v>
      </c>
      <c r="AA218" s="44">
        <f>IFERROR(SUMIFS('Sales RAW DATA'!$G:$G,'Sales RAW DATA'!$I:$I,Incentive_Calc!$A218,'Sales RAW DATA'!$D:$D,"B2",'Sales RAW DATA'!$E:$E,Incentive_Calc!AA$5)/SUMIFS('Sales RAW DATA'!$F:$F,'Sales RAW DATA'!$I:$I,Incentive_Calc!$A218,'Sales RAW DATA'!$D:$D,"B2",'Sales RAW DATA'!$E:$E,Incentive_Calc!AA$5),"")</f>
        <v>0.82624846500204663</v>
      </c>
      <c r="AB218" s="44">
        <f>IFERROR(SUMIFS('Sales RAW DATA'!$G:$G,'Sales RAW DATA'!$I:$I,Incentive_Calc!$A218,'Sales RAW DATA'!$D:$D,"B2",'Sales RAW DATA'!$E:$E,Incentive_Calc!AB$5)/SUMIFS('Sales RAW DATA'!$F:$F,'Sales RAW DATA'!$I:$I,Incentive_Calc!$A218,'Sales RAW DATA'!$D:$D,"B2",'Sales RAW DATA'!$E:$E,Incentive_Calc!AB$5),"")</f>
        <v>1.0060950465174754</v>
      </c>
      <c r="AC218" s="44">
        <f>SUMIFS('Sales RAW DATA'!$G:$G,'Sales RAW DATA'!$I:$I,Incentive_Calc!$A218,'Sales RAW DATA'!$D:$D,"B2")/SUMIFS('Sales RAW DATA'!$F:$F,'Sales RAW DATA'!$I:$I,Incentive_Calc!$A218,'Sales RAW DATA'!$D:$D,"B2")</f>
        <v>0.92738686501158651</v>
      </c>
      <c r="AD218" s="44">
        <f>IFERROR(SUMIFS('Sales RAW DATA'!$G:$G,'Sales RAW DATA'!$I:$I,Incentive_Calc!$A218,'Sales RAW DATA'!$D:$D,"B3",'Sales RAW DATA'!$E:$E,Incentive_Calc!AD$5)/SUMIFS('Sales RAW DATA'!$F:$F,'Sales RAW DATA'!$I:$I,Incentive_Calc!$A218,'Sales RAW DATA'!$D:$D,"B3",'Sales RAW DATA'!$E:$E,Incentive_Calc!AD$5),"")</f>
        <v>0.71970181940700806</v>
      </c>
      <c r="AE218" s="44">
        <f>IFERROR(SUMIFS('Sales RAW DATA'!$G:$G,'Sales RAW DATA'!$I:$I,Incentive_Calc!$A218,'Sales RAW DATA'!$D:$D,"B3",'Sales RAW DATA'!$E:$E,Incentive_Calc!AE$5)/SUMIFS('Sales RAW DATA'!$F:$F,'Sales RAW DATA'!$I:$I,Incentive_Calc!$A218,'Sales RAW DATA'!$D:$D,"B3",'Sales RAW DATA'!$E:$E,Incentive_Calc!AE$5),"")</f>
        <v>1.0426924959079327</v>
      </c>
      <c r="AF218" s="44">
        <f>IFERROR(SUMIFS('Sales RAW DATA'!$G:$G,'Sales RAW DATA'!$I:$I,Incentive_Calc!$A218,'Sales RAW DATA'!$D:$D,"B3",'Sales RAW DATA'!$E:$E,Incentive_Calc!AF$5)/SUMIFS('Sales RAW DATA'!$F:$F,'Sales RAW DATA'!$I:$I,Incentive_Calc!$A218,'Sales RAW DATA'!$D:$D,"B3",'Sales RAW DATA'!$E:$E,Incentive_Calc!AF$5),"")</f>
        <v>1.2187625596469049</v>
      </c>
      <c r="AG218" s="44">
        <f>SUMIFS('Sales RAW DATA'!$G:$G,'Sales RAW DATA'!$I:$I,Incentive_Calc!$A218,'Sales RAW DATA'!$D:$D,"B3")/SUMIFS('Sales RAW DATA'!$F:$F,'Sales RAW DATA'!$I:$I,Incentive_Calc!$A218,'Sales RAW DATA'!$D:$D,"B3")</f>
        <v>1.0045978363437578</v>
      </c>
      <c r="AH218" s="44">
        <f>IFERROR(SUMIFS('Sales RAW DATA'!$G:$G,'Sales RAW DATA'!$I:$I,Incentive_Calc!$A218,'Sales RAW DATA'!$D:$D,"B4",'Sales RAW DATA'!$E:$E,Incentive_Calc!AH$5)/SUMIFS('Sales RAW DATA'!$F:$F,'Sales RAW DATA'!$I:$I,Incentive_Calc!$A218,'Sales RAW DATA'!$D:$D,"B4",'Sales RAW DATA'!$E:$E,Incentive_Calc!AH$5),"")</f>
        <v>1.0960748605083694</v>
      </c>
      <c r="AI218" s="44">
        <f>IFERROR(SUMIFS('Sales RAW DATA'!$G:$G,'Sales RAW DATA'!$I:$I,Incentive_Calc!$A218,'Sales RAW DATA'!$D:$D,"B4",'Sales RAW DATA'!$E:$E,Incentive_Calc!AI$5)/SUMIFS('Sales RAW DATA'!$F:$F,'Sales RAW DATA'!$I:$I,Incentive_Calc!$A218,'Sales RAW DATA'!$D:$D,"B4",'Sales RAW DATA'!$E:$E,Incentive_Calc!AI$5),"")</f>
        <v>1.0007972707383097</v>
      </c>
      <c r="AJ218" s="44">
        <f>IFERROR(SUMIFS('Sales RAW DATA'!$G:$G,'Sales RAW DATA'!$I:$I,Incentive_Calc!$A218,'Sales RAW DATA'!$D:$D,"B4",'Sales RAW DATA'!$E:$E,Incentive_Calc!AJ$5)/SUMIFS('Sales RAW DATA'!$F:$F,'Sales RAW DATA'!$I:$I,Incentive_Calc!$A218,'Sales RAW DATA'!$D:$D,"B4",'Sales RAW DATA'!$E:$E,Incentive_Calc!AJ$5),"")</f>
        <v>1.0614050579259677</v>
      </c>
      <c r="AK218" s="44">
        <f>SUMIFS('Sales RAW DATA'!$G:$G,'Sales RAW DATA'!$I:$I,Incentive_Calc!$A218,'Sales RAW DATA'!$D:$D,"B4")/SUMIFS('Sales RAW DATA'!$F:$F,'Sales RAW DATA'!$I:$I,Incentive_Calc!$A218,'Sales RAW DATA'!$D:$D,"B4")</f>
        <v>1.052283349982118</v>
      </c>
      <c r="AL218" s="44">
        <f>IFERROR(SUMIFS('Sales RAW DATA'!$G:$G,'Sales RAW DATA'!$I:$I,Incentive_Calc!$A218,'Sales RAW DATA'!$D:$D,"B5",'Sales RAW DATA'!$E:$E,Incentive_Calc!AL$5)/SUMIFS('Sales RAW DATA'!$F:$F,'Sales RAW DATA'!$I:$I,Incentive_Calc!$A218,'Sales RAW DATA'!$D:$D,"B5",'Sales RAW DATA'!$E:$E,Incentive_Calc!AL$5),"")</f>
        <v>0.83164420485175206</v>
      </c>
      <c r="AM218" s="44">
        <f>IFERROR(SUMIFS('Sales RAW DATA'!$G:$G,'Sales RAW DATA'!$I:$I,Incentive_Calc!$A218,'Sales RAW DATA'!$D:$D,"B5",'Sales RAW DATA'!$E:$E,Incentive_Calc!AM$5)/SUMIFS('Sales RAW DATA'!$F:$F,'Sales RAW DATA'!$I:$I,Incentive_Calc!$A218,'Sales RAW DATA'!$D:$D,"B5",'Sales RAW DATA'!$E:$E,Incentive_Calc!AM$5),"")</f>
        <v>0.82630420557967998</v>
      </c>
      <c r="AN218" s="44">
        <f>IFERROR(SUMIFS('Sales RAW DATA'!$G:$G,'Sales RAW DATA'!$I:$I,Incentive_Calc!$A218,'Sales RAW DATA'!$D:$D,"B5",'Sales RAW DATA'!$E:$E,Incentive_Calc!AN$5)/SUMIFS('Sales RAW DATA'!$F:$F,'Sales RAW DATA'!$I:$I,Incentive_Calc!$A218,'Sales RAW DATA'!$D:$D,"B5",'Sales RAW DATA'!$E:$E,Incentive_Calc!AN$5),"")</f>
        <v>0.8064377451770649</v>
      </c>
      <c r="AO218" s="44">
        <f>SUMIFS('Sales RAW DATA'!$G:$G,'Sales RAW DATA'!$I:$I,Incentive_Calc!$A218,'Sales RAW DATA'!$D:$D,"B5")/SUMIFS('Sales RAW DATA'!$F:$F,'Sales RAW DATA'!$I:$I,Incentive_Calc!$A218,'Sales RAW DATA'!$D:$D,"B5")</f>
        <v>0.82128960533629791</v>
      </c>
      <c r="AP218" s="42">
        <f>SUM(SUMIFS('Sales RAW DATA'!$F$2:$F$22804,'Sales RAW DATA'!$I$2:$I$22804,Incentive_Calc!$A218,'Sales RAW DATA'!$D$2:$D$22804,"B1"),SUMIFS('Sales RAW DATA'!$F$2:$F$22804,'Sales RAW DATA'!$I$2:$I$22804,Incentive_Calc!$A218,'Sales RAW DATA'!$D$2:$D$22804,"B2"),SUMIFS('Sales RAW DATA'!$F$2:$F$22804,'Sales RAW DATA'!$I$2:$I$22804,Incentive_Calc!$A218,'Sales RAW DATA'!$D$2:$D$22804,"B3"),SUMIFS('Sales RAW DATA'!$F$2:$F$22804,'Sales RAW DATA'!$I$2:$I$22804,Incentive_Calc!$A218,'Sales RAW DATA'!$D$2:$D$22804,"B4"),SUMIFS('Sales RAW DATA'!$F$2:$F$22804,'Sales RAW DATA'!$I$2:$I$22804,Incentive_Calc!$A218,'Sales RAW DATA'!$D$2:$D$22804,"B5"))</f>
        <v>1332860</v>
      </c>
      <c r="AQ218" s="42">
        <f>SUM(SUMIFS('Sales RAW DATA'!$G$2:$G$22804,'Sales RAW DATA'!$I$2:$I$22804,Incentive_Calc!$A218,'Sales RAW DATA'!$D$2:$D$22804,"B1"),SUMIFS('Sales RAW DATA'!$G$2:$G$22804,'Sales RAW DATA'!$I$2:$I$22804,Incentive_Calc!$A218,'Sales RAW DATA'!$D$2:$D$22804,"B2"),SUMIFS('Sales RAW DATA'!$G$2:$G$22804,'Sales RAW DATA'!$I$2:$I$22804,Incentive_Calc!$A218,'Sales RAW DATA'!$D$2:$D$22804,"B3"),SUMIFS('Sales RAW DATA'!$G$2:$G$22804,'Sales RAW DATA'!$I$2:$I$22804,Incentive_Calc!$A218,'Sales RAW DATA'!$D$2:$D$22804,"B4"),SUMIFS('Sales RAW DATA'!$G$2:$G$22804,'Sales RAW DATA'!$I$2:$I$22804,Incentive_Calc!$A218,'Sales RAW DATA'!$D$2:$D$22804,"B5"))</f>
        <v>1488444</v>
      </c>
      <c r="AR218" s="45">
        <f t="shared" si="62"/>
        <v>111.67294389508275</v>
      </c>
      <c r="AS218" s="45">
        <f t="shared" si="63"/>
        <v>111</v>
      </c>
      <c r="AT218" s="46">
        <v>1.04</v>
      </c>
      <c r="AU218" s="46">
        <v>0.93</v>
      </c>
      <c r="AV218" s="43" t="str">
        <f t="shared" si="49"/>
        <v>Yes</v>
      </c>
      <c r="AW218" s="43" t="str">
        <f t="shared" si="50"/>
        <v>Yes</v>
      </c>
      <c r="AX218" s="43" t="str">
        <f t="shared" si="51"/>
        <v>Yes</v>
      </c>
      <c r="AY218" s="43" t="str">
        <f t="shared" si="64"/>
        <v>Yes</v>
      </c>
    </row>
    <row r="219" spans="1:51" x14ac:dyDescent="0.35">
      <c r="A219" s="21" t="s">
        <v>1093</v>
      </c>
      <c r="B219" s="21" t="s">
        <v>619</v>
      </c>
      <c r="C219" s="21" t="str">
        <f>_xlfn.XLOOKUP($A219,'Employee List'!$E:$E,'Employee List'!$D:$D,0)</f>
        <v>SF</v>
      </c>
      <c r="D219" s="42" t="str" cm="1">
        <f t="array" ref="D219">IFERROR(IF($G219="Yes",INDEX('Payment Plan'!$D$6:$D$42,MATCH(1,(Incentive_Calc!$C219='Payment Plan'!$B$6:$B$42)*(Incentive_Calc!$U219='Payment Plan'!$C$6:$C$42),0)),""),"")</f>
        <v/>
      </c>
      <c r="E219" s="42" t="str" cm="1">
        <f t="array" ref="E219">IFERROR(IF($H219="Yes",INDEX('Payment Plan'!$D$6:$D$42,MATCH(1,(Incentive_Calc!$C219='Payment Plan'!$B$6:$B$42)*(Incentive_Calc!$AS219='Payment Plan'!$C$6:$C$42),0)),""),"")</f>
        <v/>
      </c>
      <c r="F219" s="42">
        <f t="shared" si="52"/>
        <v>0</v>
      </c>
      <c r="G219" s="43" t="str">
        <f t="shared" si="53"/>
        <v>No</v>
      </c>
      <c r="H219" s="21" t="str">
        <f t="shared" si="54"/>
        <v>No</v>
      </c>
      <c r="I219" s="42">
        <f>IFERROR(SUMIFS('Sales RAW DATA'!$F$2:$F$30000,'Sales RAW DATA'!$I$2:$I$30000,Incentive_Calc!$A219,'Sales RAW DATA'!$E$2:$E$30000,Incentive_Calc!I$5),"")</f>
        <v>757686</v>
      </c>
      <c r="J219" s="42">
        <f>IFERROR(SUMIFS('Sales RAW DATA'!$F$2:$F$30000,'Sales RAW DATA'!$I$2:$I$30000,Incentive_Calc!$A219,'Sales RAW DATA'!$E$2:$E$30000,Incentive_Calc!J$5),"")</f>
        <v>757089</v>
      </c>
      <c r="K219" s="42">
        <f>IFERROR(SUMIFS('Sales RAW DATA'!$F$2:$F$30000,'Sales RAW DATA'!$I$2:$I$30000,Incentive_Calc!$A219,'Sales RAW DATA'!$E$2:$E$30000,Incentive_Calc!K$5),"")</f>
        <v>774203</v>
      </c>
      <c r="L219" s="42">
        <f t="shared" si="55"/>
        <v>2288978</v>
      </c>
      <c r="M219" s="42">
        <f>IFERROR(SUMIFS('Sales RAW DATA'!$G$2:$G$30000,'Sales RAW DATA'!$I$2:$I$30000,Incentive_Calc!$A219,'Sales RAW DATA'!$E$2:$E$30000,Incentive_Calc!M$5),"")</f>
        <v>516662</v>
      </c>
      <c r="N219" s="42">
        <f>IFERROR(SUMIFS('Sales RAW DATA'!$G$2:$G$30000,'Sales RAW DATA'!$I$2:$I$30000,Incentive_Calc!$A219,'Sales RAW DATA'!$E$2:$E$30000,Incentive_Calc!N$5),"")</f>
        <v>485626</v>
      </c>
      <c r="O219" s="42">
        <f>IFERROR(SUMIFS('Sales RAW DATA'!$G$2:$G$30000,'Sales RAW DATA'!$I$2:$I$30000,Incentive_Calc!$A219,'Sales RAW DATA'!$E$2:$E$30000,Incentive_Calc!O$5),"")</f>
        <v>471511</v>
      </c>
      <c r="P219" s="42">
        <f t="shared" si="56"/>
        <v>1473799</v>
      </c>
      <c r="Q219" s="44">
        <f t="shared" si="57"/>
        <v>0.68189461069625146</v>
      </c>
      <c r="R219" s="44">
        <f t="shared" si="58"/>
        <v>0.64143845703741564</v>
      </c>
      <c r="S219" s="44">
        <f t="shared" si="59"/>
        <v>0.60902760645463783</v>
      </c>
      <c r="T219" s="45">
        <f t="shared" si="60"/>
        <v>64.38676999079938</v>
      </c>
      <c r="U219" s="45">
        <f t="shared" si="61"/>
        <v>64</v>
      </c>
      <c r="V219" s="44">
        <f>IFERROR(SUMIFS('Sales RAW DATA'!$G:$G,'Sales RAW DATA'!$I:$I,Incentive_Calc!$A219,'Sales RAW DATA'!$D:$D,"B1",'Sales RAW DATA'!$E:$E,Incentive_Calc!V$5)/SUMIFS('Sales RAW DATA'!$F:$F,'Sales RAW DATA'!$I:$I,Incentive_Calc!$A219,'Sales RAW DATA'!$D:$D,"B1",'Sales RAW DATA'!$E:$E,Incentive_Calc!V$5),"")</f>
        <v>1.0534178777257033</v>
      </c>
      <c r="W219" s="44">
        <f>IFERROR(SUMIFS('Sales RAW DATA'!$G:$G,'Sales RAW DATA'!$I:$I,Incentive_Calc!$A219,'Sales RAW DATA'!$D:$D,"B1",'Sales RAW DATA'!$E:$E,Incentive_Calc!W$5)/SUMIFS('Sales RAW DATA'!$F:$F,'Sales RAW DATA'!$I:$I,Incentive_Calc!$A219,'Sales RAW DATA'!$D:$D,"B1",'Sales RAW DATA'!$E:$E,Incentive_Calc!W$5),"")</f>
        <v>0.73583760043716728</v>
      </c>
      <c r="X219" s="44">
        <f>IFERROR(SUMIFS('Sales RAW DATA'!$G:$G,'Sales RAW DATA'!$I:$I,Incentive_Calc!$A219,'Sales RAW DATA'!$D:$D,"B1",'Sales RAW DATA'!$E:$E,Incentive_Calc!X$5)/SUMIFS('Sales RAW DATA'!$F:$F,'Sales RAW DATA'!$I:$I,Incentive_Calc!$A219,'Sales RAW DATA'!$D:$D,"B1",'Sales RAW DATA'!$E:$E,Incentive_Calc!X$5),"")</f>
        <v>0.69424212493515902</v>
      </c>
      <c r="Y219" s="44">
        <f>SUMIFS('Sales RAW DATA'!$G:$G,'Sales RAW DATA'!$I:$I,Incentive_Calc!$A219,'Sales RAW DATA'!$D:$D,"B1")/SUMIFS('Sales RAW DATA'!$F:$F,'Sales RAW DATA'!$I:$I,Incentive_Calc!$A219,'Sales RAW DATA'!$D:$D,"B1")</f>
        <v>0.83220787578574307</v>
      </c>
      <c r="Z219" s="44">
        <f>IFERROR(SUMIFS('Sales RAW DATA'!$G:$G,'Sales RAW DATA'!$I:$I,Incentive_Calc!$A219,'Sales RAW DATA'!$D:$D,"B2",'Sales RAW DATA'!$E:$E,Incentive_Calc!Z$5)/SUMIFS('Sales RAW DATA'!$F:$F,'Sales RAW DATA'!$I:$I,Incentive_Calc!$A219,'Sales RAW DATA'!$D:$D,"B2",'Sales RAW DATA'!$E:$E,Incentive_Calc!Z$5),"")</f>
        <v>0.7376501084483944</v>
      </c>
      <c r="AA219" s="44">
        <f>IFERROR(SUMIFS('Sales RAW DATA'!$G:$G,'Sales RAW DATA'!$I:$I,Incentive_Calc!$A219,'Sales RAW DATA'!$D:$D,"B2",'Sales RAW DATA'!$E:$E,Incentive_Calc!AA$5)/SUMIFS('Sales RAW DATA'!$F:$F,'Sales RAW DATA'!$I:$I,Incentive_Calc!$A219,'Sales RAW DATA'!$D:$D,"B2",'Sales RAW DATA'!$E:$E,Incentive_Calc!AA$5),"")</f>
        <v>0.72663390923020021</v>
      </c>
      <c r="AB219" s="44">
        <f>IFERROR(SUMIFS('Sales RAW DATA'!$G:$G,'Sales RAW DATA'!$I:$I,Incentive_Calc!$A219,'Sales RAW DATA'!$D:$D,"B2",'Sales RAW DATA'!$E:$E,Incentive_Calc!AB$5)/SUMIFS('Sales RAW DATA'!$F:$F,'Sales RAW DATA'!$I:$I,Incentive_Calc!$A219,'Sales RAW DATA'!$D:$D,"B2",'Sales RAW DATA'!$E:$E,Incentive_Calc!AB$5),"")</f>
        <v>0.74321282085547757</v>
      </c>
      <c r="AC219" s="44">
        <f>SUMIFS('Sales RAW DATA'!$G:$G,'Sales RAW DATA'!$I:$I,Incentive_Calc!$A219,'Sales RAW DATA'!$D:$D,"B2")/SUMIFS('Sales RAW DATA'!$F:$F,'Sales RAW DATA'!$I:$I,Incentive_Calc!$A219,'Sales RAW DATA'!$D:$D,"B2")</f>
        <v>0.73589964703294708</v>
      </c>
      <c r="AD219" s="44">
        <f>IFERROR(SUMIFS('Sales RAW DATA'!$G:$G,'Sales RAW DATA'!$I:$I,Incentive_Calc!$A219,'Sales RAW DATA'!$D:$D,"B3",'Sales RAW DATA'!$E:$E,Incentive_Calc!AD$5)/SUMIFS('Sales RAW DATA'!$F:$F,'Sales RAW DATA'!$I:$I,Incentive_Calc!$A219,'Sales RAW DATA'!$D:$D,"B3",'Sales RAW DATA'!$E:$E,Incentive_Calc!AD$5),"")</f>
        <v>0.47690432579085812</v>
      </c>
      <c r="AE219" s="44">
        <f>IFERROR(SUMIFS('Sales RAW DATA'!$G:$G,'Sales RAW DATA'!$I:$I,Incentive_Calc!$A219,'Sales RAW DATA'!$D:$D,"B3",'Sales RAW DATA'!$E:$E,Incentive_Calc!AE$5)/SUMIFS('Sales RAW DATA'!$F:$F,'Sales RAW DATA'!$I:$I,Incentive_Calc!$A219,'Sales RAW DATA'!$D:$D,"B3",'Sales RAW DATA'!$E:$E,Incentive_Calc!AE$5),"")</f>
        <v>0.69368852974688411</v>
      </c>
      <c r="AF219" s="44">
        <f>IFERROR(SUMIFS('Sales RAW DATA'!$G:$G,'Sales RAW DATA'!$I:$I,Incentive_Calc!$A219,'Sales RAW DATA'!$D:$D,"B3",'Sales RAW DATA'!$E:$E,Incentive_Calc!AF$5)/SUMIFS('Sales RAW DATA'!$F:$F,'Sales RAW DATA'!$I:$I,Incentive_Calc!$A219,'Sales RAW DATA'!$D:$D,"B3",'Sales RAW DATA'!$E:$E,Incentive_Calc!AF$5),"")</f>
        <v>0.67047020427897985</v>
      </c>
      <c r="AG219" s="44">
        <f>SUMIFS('Sales RAW DATA'!$G:$G,'Sales RAW DATA'!$I:$I,Incentive_Calc!$A219,'Sales RAW DATA'!$D:$D,"B3")/SUMIFS('Sales RAW DATA'!$F:$F,'Sales RAW DATA'!$I:$I,Incentive_Calc!$A219,'Sales RAW DATA'!$D:$D,"B3")</f>
        <v>0.61583862088116736</v>
      </c>
      <c r="AH219" s="44">
        <f>IFERROR(SUMIFS('Sales RAW DATA'!$G:$G,'Sales RAW DATA'!$I:$I,Incentive_Calc!$A219,'Sales RAW DATA'!$D:$D,"B4",'Sales RAW DATA'!$E:$E,Incentive_Calc!AH$5)/SUMIFS('Sales RAW DATA'!$F:$F,'Sales RAW DATA'!$I:$I,Incentive_Calc!$A219,'Sales RAW DATA'!$D:$D,"B4",'Sales RAW DATA'!$E:$E,Incentive_Calc!AH$5),"")</f>
        <v>0.86839772962983919</v>
      </c>
      <c r="AI219" s="44">
        <f>IFERROR(SUMIFS('Sales RAW DATA'!$G:$G,'Sales RAW DATA'!$I:$I,Incentive_Calc!$A219,'Sales RAW DATA'!$D:$D,"B4",'Sales RAW DATA'!$E:$E,Incentive_Calc!AI$5)/SUMIFS('Sales RAW DATA'!$F:$F,'Sales RAW DATA'!$I:$I,Incentive_Calc!$A219,'Sales RAW DATA'!$D:$D,"B4",'Sales RAW DATA'!$E:$E,Incentive_Calc!AI$5),"")</f>
        <v>0.47686935234186556</v>
      </c>
      <c r="AJ219" s="44">
        <f>IFERROR(SUMIFS('Sales RAW DATA'!$G:$G,'Sales RAW DATA'!$I:$I,Incentive_Calc!$A219,'Sales RAW DATA'!$D:$D,"B4",'Sales RAW DATA'!$E:$E,Incentive_Calc!AJ$5)/SUMIFS('Sales RAW DATA'!$F:$F,'Sales RAW DATA'!$I:$I,Incentive_Calc!$A219,'Sales RAW DATA'!$D:$D,"B4",'Sales RAW DATA'!$E:$E,Incentive_Calc!AJ$5),"")</f>
        <v>0.32432532415885174</v>
      </c>
      <c r="AK219" s="44">
        <f>SUMIFS('Sales RAW DATA'!$G:$G,'Sales RAW DATA'!$I:$I,Incentive_Calc!$A219,'Sales RAW DATA'!$D:$D,"B4")/SUMIFS('Sales RAW DATA'!$F:$F,'Sales RAW DATA'!$I:$I,Incentive_Calc!$A219,'Sales RAW DATA'!$D:$D,"B4")</f>
        <v>0.55382175003688949</v>
      </c>
      <c r="AL219" s="44">
        <f>IFERROR(SUMIFS('Sales RAW DATA'!$G:$G,'Sales RAW DATA'!$I:$I,Incentive_Calc!$A219,'Sales RAW DATA'!$D:$D,"B5",'Sales RAW DATA'!$E:$E,Incentive_Calc!AL$5)/SUMIFS('Sales RAW DATA'!$F:$F,'Sales RAW DATA'!$I:$I,Incentive_Calc!$A219,'Sales RAW DATA'!$D:$D,"B5",'Sales RAW DATA'!$E:$E,Incentive_Calc!AL$5),"")</f>
        <v>0.69857504022063899</v>
      </c>
      <c r="AM219" s="44">
        <f>IFERROR(SUMIFS('Sales RAW DATA'!$G:$G,'Sales RAW DATA'!$I:$I,Incentive_Calc!$A219,'Sales RAW DATA'!$D:$D,"B5",'Sales RAW DATA'!$E:$E,Incentive_Calc!AM$5)/SUMIFS('Sales RAW DATA'!$F:$F,'Sales RAW DATA'!$I:$I,Incentive_Calc!$A219,'Sales RAW DATA'!$D:$D,"B5",'Sales RAW DATA'!$E:$E,Incentive_Calc!AM$5),"")</f>
        <v>0.52885137172143504</v>
      </c>
      <c r="AN219" s="44">
        <f>IFERROR(SUMIFS('Sales RAW DATA'!$G:$G,'Sales RAW DATA'!$I:$I,Incentive_Calc!$A219,'Sales RAW DATA'!$D:$D,"B5",'Sales RAW DATA'!$E:$E,Incentive_Calc!AN$5)/SUMIFS('Sales RAW DATA'!$F:$F,'Sales RAW DATA'!$I:$I,Incentive_Calc!$A219,'Sales RAW DATA'!$D:$D,"B5",'Sales RAW DATA'!$E:$E,Incentive_Calc!AN$5),"")</f>
        <v>0.44218506803233421</v>
      </c>
      <c r="AO219" s="44">
        <f>SUMIFS('Sales RAW DATA'!$G:$G,'Sales RAW DATA'!$I:$I,Incentive_Calc!$A219,'Sales RAW DATA'!$D:$D,"B5")/SUMIFS('Sales RAW DATA'!$F:$F,'Sales RAW DATA'!$I:$I,Incentive_Calc!$A219,'Sales RAW DATA'!$D:$D,"B5")</f>
        <v>0.55162690609579634</v>
      </c>
      <c r="AP219" s="42">
        <f>SUM(SUMIFS('Sales RAW DATA'!$F$2:$F$22804,'Sales RAW DATA'!$I$2:$I$22804,Incentive_Calc!$A219,'Sales RAW DATA'!$D$2:$D$22804,"B1"),SUMIFS('Sales RAW DATA'!$F$2:$F$22804,'Sales RAW DATA'!$I$2:$I$22804,Incentive_Calc!$A219,'Sales RAW DATA'!$D$2:$D$22804,"B2"),SUMIFS('Sales RAW DATA'!$F$2:$F$22804,'Sales RAW DATA'!$I$2:$I$22804,Incentive_Calc!$A219,'Sales RAW DATA'!$D$2:$D$22804,"B3"),SUMIFS('Sales RAW DATA'!$F$2:$F$22804,'Sales RAW DATA'!$I$2:$I$22804,Incentive_Calc!$A219,'Sales RAW DATA'!$D$2:$D$22804,"B4"),SUMIFS('Sales RAW DATA'!$F$2:$F$22804,'Sales RAW DATA'!$I$2:$I$22804,Incentive_Calc!$A219,'Sales RAW DATA'!$D$2:$D$22804,"B5"))</f>
        <v>1398024</v>
      </c>
      <c r="AQ219" s="42">
        <f>SUM(SUMIFS('Sales RAW DATA'!$G$2:$G$22804,'Sales RAW DATA'!$I$2:$I$22804,Incentive_Calc!$A219,'Sales RAW DATA'!$D$2:$D$22804,"B1"),SUMIFS('Sales RAW DATA'!$G$2:$G$22804,'Sales RAW DATA'!$I$2:$I$22804,Incentive_Calc!$A219,'Sales RAW DATA'!$D$2:$D$22804,"B2"),SUMIFS('Sales RAW DATA'!$G$2:$G$22804,'Sales RAW DATA'!$I$2:$I$22804,Incentive_Calc!$A219,'Sales RAW DATA'!$D$2:$D$22804,"B3"),SUMIFS('Sales RAW DATA'!$G$2:$G$22804,'Sales RAW DATA'!$I$2:$I$22804,Incentive_Calc!$A219,'Sales RAW DATA'!$D$2:$D$22804,"B4"),SUMIFS('Sales RAW DATA'!$G$2:$G$22804,'Sales RAW DATA'!$I$2:$I$22804,Incentive_Calc!$A219,'Sales RAW DATA'!$D$2:$D$22804,"B5"))</f>
        <v>977282</v>
      </c>
      <c r="AR219" s="45">
        <f t="shared" si="62"/>
        <v>69.904522383020606</v>
      </c>
      <c r="AS219" s="45">
        <f t="shared" si="63"/>
        <v>69</v>
      </c>
      <c r="AT219" s="46">
        <v>0.95</v>
      </c>
      <c r="AU219" s="46">
        <v>0.82</v>
      </c>
      <c r="AV219" s="43" t="str">
        <f t="shared" si="49"/>
        <v>No</v>
      </c>
      <c r="AW219" s="43" t="str">
        <f t="shared" si="50"/>
        <v>No</v>
      </c>
      <c r="AX219" s="43" t="str">
        <f t="shared" si="51"/>
        <v>No</v>
      </c>
      <c r="AY219" s="43" t="str">
        <f t="shared" si="64"/>
        <v>Yes</v>
      </c>
    </row>
    <row r="220" spans="1:51" x14ac:dyDescent="0.35">
      <c r="A220" s="21" t="s">
        <v>1094</v>
      </c>
      <c r="B220" s="21" t="s">
        <v>620</v>
      </c>
      <c r="C220" s="21" t="str">
        <f>_xlfn.XLOOKUP($A220,'Employee List'!$E:$E,'Employee List'!$D:$D,0)</f>
        <v>SF</v>
      </c>
      <c r="D220" s="42" t="str" cm="1">
        <f t="array" ref="D220">IFERROR(IF($G220="Yes",INDEX('Payment Plan'!$D$6:$D$42,MATCH(1,(Incentive_Calc!$C220='Payment Plan'!$B$6:$B$42)*(Incentive_Calc!$U220='Payment Plan'!$C$6:$C$42),0)),""),"")</f>
        <v/>
      </c>
      <c r="E220" s="42" t="str" cm="1">
        <f t="array" ref="E220">IFERROR(IF($H220="Yes",INDEX('Payment Plan'!$D$6:$D$42,MATCH(1,(Incentive_Calc!$C220='Payment Plan'!$B$6:$B$42)*(Incentive_Calc!$AS220='Payment Plan'!$C$6:$C$42),0)),""),"")</f>
        <v/>
      </c>
      <c r="F220" s="42">
        <f t="shared" si="52"/>
        <v>0</v>
      </c>
      <c r="G220" s="43" t="str">
        <f t="shared" si="53"/>
        <v>No</v>
      </c>
      <c r="H220" s="21" t="str">
        <f t="shared" si="54"/>
        <v>No</v>
      </c>
      <c r="I220" s="42">
        <f>IFERROR(SUMIFS('Sales RAW DATA'!$F$2:$F$30000,'Sales RAW DATA'!$I$2:$I$30000,Incentive_Calc!$A220,'Sales RAW DATA'!$E$2:$E$30000,Incentive_Calc!I$5),"")</f>
        <v>913171</v>
      </c>
      <c r="J220" s="42">
        <f>IFERROR(SUMIFS('Sales RAW DATA'!$F$2:$F$30000,'Sales RAW DATA'!$I$2:$I$30000,Incentive_Calc!$A220,'Sales RAW DATA'!$E$2:$E$30000,Incentive_Calc!J$5),"")</f>
        <v>928351</v>
      </c>
      <c r="K220" s="42">
        <f>IFERROR(SUMIFS('Sales RAW DATA'!$F$2:$F$30000,'Sales RAW DATA'!$I$2:$I$30000,Incentive_Calc!$A220,'Sales RAW DATA'!$E$2:$E$30000,Incentive_Calc!K$5),"")</f>
        <v>933564</v>
      </c>
      <c r="L220" s="42">
        <f t="shared" si="55"/>
        <v>2775086</v>
      </c>
      <c r="M220" s="42">
        <f>IFERROR(SUMIFS('Sales RAW DATA'!$G$2:$G$30000,'Sales RAW DATA'!$I$2:$I$30000,Incentive_Calc!$A220,'Sales RAW DATA'!$E$2:$E$30000,Incentive_Calc!M$5),"")</f>
        <v>1001906</v>
      </c>
      <c r="N220" s="42">
        <f>IFERROR(SUMIFS('Sales RAW DATA'!$G$2:$G$30000,'Sales RAW DATA'!$I$2:$I$30000,Incentive_Calc!$A220,'Sales RAW DATA'!$E$2:$E$30000,Incentive_Calc!N$5),"")</f>
        <v>1001751</v>
      </c>
      <c r="O220" s="42">
        <f>IFERROR(SUMIFS('Sales RAW DATA'!$G$2:$G$30000,'Sales RAW DATA'!$I$2:$I$30000,Incentive_Calc!$A220,'Sales RAW DATA'!$E$2:$E$30000,Incentive_Calc!O$5),"")</f>
        <v>1001808</v>
      </c>
      <c r="P220" s="42">
        <f t="shared" si="56"/>
        <v>3005465</v>
      </c>
      <c r="Q220" s="44">
        <f t="shared" si="57"/>
        <v>1.0971723806384566</v>
      </c>
      <c r="R220" s="44">
        <f t="shared" si="58"/>
        <v>1.0790649226424058</v>
      </c>
      <c r="S220" s="44">
        <f t="shared" si="59"/>
        <v>1.0731005051608673</v>
      </c>
      <c r="T220" s="45">
        <f t="shared" si="60"/>
        <v>108.30168866838721</v>
      </c>
      <c r="U220" s="45">
        <f t="shared" si="61"/>
        <v>108</v>
      </c>
      <c r="V220" s="44">
        <f>IFERROR(SUMIFS('Sales RAW DATA'!$G:$G,'Sales RAW DATA'!$I:$I,Incentive_Calc!$A220,'Sales RAW DATA'!$D:$D,"B1",'Sales RAW DATA'!$E:$E,Incentive_Calc!V$5)/SUMIFS('Sales RAW DATA'!$F:$F,'Sales RAW DATA'!$I:$I,Incentive_Calc!$A220,'Sales RAW DATA'!$D:$D,"B1",'Sales RAW DATA'!$E:$E,Incentive_Calc!V$5),"")</f>
        <v>1.1832212601326455</v>
      </c>
      <c r="W220" s="44">
        <f>IFERROR(SUMIFS('Sales RAW DATA'!$G:$G,'Sales RAW DATA'!$I:$I,Incentive_Calc!$A220,'Sales RAW DATA'!$D:$D,"B1",'Sales RAW DATA'!$E:$E,Incentive_Calc!W$5)/SUMIFS('Sales RAW DATA'!$F:$F,'Sales RAW DATA'!$I:$I,Incentive_Calc!$A220,'Sales RAW DATA'!$D:$D,"B1",'Sales RAW DATA'!$E:$E,Incentive_Calc!W$5),"")</f>
        <v>0.97579763206694881</v>
      </c>
      <c r="X220" s="44">
        <f>IFERROR(SUMIFS('Sales RAW DATA'!$G:$G,'Sales RAW DATA'!$I:$I,Incentive_Calc!$A220,'Sales RAW DATA'!$D:$D,"B1",'Sales RAW DATA'!$E:$E,Incentive_Calc!X$5)/SUMIFS('Sales RAW DATA'!$F:$F,'Sales RAW DATA'!$I:$I,Incentive_Calc!$A220,'Sales RAW DATA'!$D:$D,"B1",'Sales RAW DATA'!$E:$E,Incentive_Calc!X$5),"")</f>
        <v>1.0561447410231968</v>
      </c>
      <c r="Y220" s="44">
        <f>SUMIFS('Sales RAW DATA'!$G:$G,'Sales RAW DATA'!$I:$I,Incentive_Calc!$A220,'Sales RAW DATA'!$D:$D,"B1")/SUMIFS('Sales RAW DATA'!$F:$F,'Sales RAW DATA'!$I:$I,Incentive_Calc!$A220,'Sales RAW DATA'!$D:$D,"B1")</f>
        <v>1.0731492053597269</v>
      </c>
      <c r="Z220" s="44">
        <f>IFERROR(SUMIFS('Sales RAW DATA'!$G:$G,'Sales RAW DATA'!$I:$I,Incentive_Calc!$A220,'Sales RAW DATA'!$D:$D,"B2",'Sales RAW DATA'!$E:$E,Incentive_Calc!Z$5)/SUMIFS('Sales RAW DATA'!$F:$F,'Sales RAW DATA'!$I:$I,Incentive_Calc!$A220,'Sales RAW DATA'!$D:$D,"B2",'Sales RAW DATA'!$E:$E,Incentive_Calc!Z$5),"")</f>
        <v>1.2631654440391786</v>
      </c>
      <c r="AA220" s="44">
        <f>IFERROR(SUMIFS('Sales RAW DATA'!$G:$G,'Sales RAW DATA'!$I:$I,Incentive_Calc!$A220,'Sales RAW DATA'!$D:$D,"B2",'Sales RAW DATA'!$E:$E,Incentive_Calc!AA$5)/SUMIFS('Sales RAW DATA'!$F:$F,'Sales RAW DATA'!$I:$I,Incentive_Calc!$A220,'Sales RAW DATA'!$D:$D,"B2",'Sales RAW DATA'!$E:$E,Incentive_Calc!AA$5),"")</f>
        <v>0.97484560337221837</v>
      </c>
      <c r="AB220" s="44">
        <f>IFERROR(SUMIFS('Sales RAW DATA'!$G:$G,'Sales RAW DATA'!$I:$I,Incentive_Calc!$A220,'Sales RAW DATA'!$D:$D,"B2",'Sales RAW DATA'!$E:$E,Incentive_Calc!AB$5)/SUMIFS('Sales RAW DATA'!$F:$F,'Sales RAW DATA'!$I:$I,Incentive_Calc!$A220,'Sales RAW DATA'!$D:$D,"B2",'Sales RAW DATA'!$E:$E,Incentive_Calc!AB$5),"")</f>
        <v>1.0181498719602236</v>
      </c>
      <c r="AC220" s="44">
        <f>SUMIFS('Sales RAW DATA'!$G:$G,'Sales RAW DATA'!$I:$I,Incentive_Calc!$A220,'Sales RAW DATA'!$D:$D,"B2")/SUMIFS('Sales RAW DATA'!$F:$F,'Sales RAW DATA'!$I:$I,Incentive_Calc!$A220,'Sales RAW DATA'!$D:$D,"B2")</f>
        <v>1.0817384838166804</v>
      </c>
      <c r="AD220" s="44">
        <f>IFERROR(SUMIFS('Sales RAW DATA'!$G:$G,'Sales RAW DATA'!$I:$I,Incentive_Calc!$A220,'Sales RAW DATA'!$D:$D,"B3",'Sales RAW DATA'!$E:$E,Incentive_Calc!AD$5)/SUMIFS('Sales RAW DATA'!$F:$F,'Sales RAW DATA'!$I:$I,Incentive_Calc!$A220,'Sales RAW DATA'!$D:$D,"B3",'Sales RAW DATA'!$E:$E,Incentive_Calc!AD$5),"")</f>
        <v>0.7997036668400932</v>
      </c>
      <c r="AE220" s="44">
        <f>IFERROR(SUMIFS('Sales RAW DATA'!$G:$G,'Sales RAW DATA'!$I:$I,Incentive_Calc!$A220,'Sales RAW DATA'!$D:$D,"B3",'Sales RAW DATA'!$E:$E,Incentive_Calc!AE$5)/SUMIFS('Sales RAW DATA'!$F:$F,'Sales RAW DATA'!$I:$I,Incentive_Calc!$A220,'Sales RAW DATA'!$D:$D,"B3",'Sales RAW DATA'!$E:$E,Incentive_Calc!AE$5),"")</f>
        <v>1.1590621252367663</v>
      </c>
      <c r="AF220" s="44">
        <f>IFERROR(SUMIFS('Sales RAW DATA'!$G:$G,'Sales RAW DATA'!$I:$I,Incentive_Calc!$A220,'Sales RAW DATA'!$D:$D,"B3",'Sales RAW DATA'!$E:$E,Incentive_Calc!AF$5)/SUMIFS('Sales RAW DATA'!$F:$F,'Sales RAW DATA'!$I:$I,Incentive_Calc!$A220,'Sales RAW DATA'!$D:$D,"B3",'Sales RAW DATA'!$E:$E,Incentive_Calc!AF$5),"")</f>
        <v>1.3532095366866725</v>
      </c>
      <c r="AG220" s="44">
        <f>SUMIFS('Sales RAW DATA'!$G:$G,'Sales RAW DATA'!$I:$I,Incentive_Calc!$A220,'Sales RAW DATA'!$D:$D,"B3")/SUMIFS('Sales RAW DATA'!$F:$F,'Sales RAW DATA'!$I:$I,Incentive_Calc!$A220,'Sales RAW DATA'!$D:$D,"B3")</f>
        <v>1.1169376693766937</v>
      </c>
      <c r="AH220" s="44">
        <f>IFERROR(SUMIFS('Sales RAW DATA'!$G:$G,'Sales RAW DATA'!$I:$I,Incentive_Calc!$A220,'Sales RAW DATA'!$D:$D,"B4",'Sales RAW DATA'!$E:$E,Incentive_Calc!AH$5)/SUMIFS('Sales RAW DATA'!$F:$F,'Sales RAW DATA'!$I:$I,Incentive_Calc!$A220,'Sales RAW DATA'!$D:$D,"B4",'Sales RAW DATA'!$E:$E,Incentive_Calc!AH$5),"")</f>
        <v>1.358936347632725</v>
      </c>
      <c r="AI220" s="44">
        <f>IFERROR(SUMIFS('Sales RAW DATA'!$G:$G,'Sales RAW DATA'!$I:$I,Incentive_Calc!$A220,'Sales RAW DATA'!$D:$D,"B4",'Sales RAW DATA'!$E:$E,Incentive_Calc!AI$5)/SUMIFS('Sales RAW DATA'!$F:$F,'Sales RAW DATA'!$I:$I,Incentive_Calc!$A220,'Sales RAW DATA'!$D:$D,"B4",'Sales RAW DATA'!$E:$E,Incentive_Calc!AI$5),"")</f>
        <v>1.4094304656005807</v>
      </c>
      <c r="AJ220" s="44">
        <f>IFERROR(SUMIFS('Sales RAW DATA'!$G:$G,'Sales RAW DATA'!$I:$I,Incentive_Calc!$A220,'Sales RAW DATA'!$D:$D,"B4",'Sales RAW DATA'!$E:$E,Incentive_Calc!AJ$5)/SUMIFS('Sales RAW DATA'!$F:$F,'Sales RAW DATA'!$I:$I,Incentive_Calc!$A220,'Sales RAW DATA'!$D:$D,"B4",'Sales RAW DATA'!$E:$E,Incentive_Calc!AJ$5),"")</f>
        <v>1.1226064797961413</v>
      </c>
      <c r="AK220" s="44">
        <f>SUMIFS('Sales RAW DATA'!$G:$G,'Sales RAW DATA'!$I:$I,Incentive_Calc!$A220,'Sales RAW DATA'!$D:$D,"B4")/SUMIFS('Sales RAW DATA'!$F:$F,'Sales RAW DATA'!$I:$I,Incentive_Calc!$A220,'Sales RAW DATA'!$D:$D,"B4")</f>
        <v>1.2948042121975119</v>
      </c>
      <c r="AL220" s="44">
        <f>IFERROR(SUMIFS('Sales RAW DATA'!$G:$G,'Sales RAW DATA'!$I:$I,Incentive_Calc!$A220,'Sales RAW DATA'!$D:$D,"B5",'Sales RAW DATA'!$E:$E,Incentive_Calc!AL$5)/SUMIFS('Sales RAW DATA'!$F:$F,'Sales RAW DATA'!$I:$I,Incentive_Calc!$A220,'Sales RAW DATA'!$D:$D,"B5",'Sales RAW DATA'!$E:$E,Incentive_Calc!AL$5),"")</f>
        <v>0.98671754604828654</v>
      </c>
      <c r="AM220" s="44">
        <f>IFERROR(SUMIFS('Sales RAW DATA'!$G:$G,'Sales RAW DATA'!$I:$I,Incentive_Calc!$A220,'Sales RAW DATA'!$D:$D,"B5",'Sales RAW DATA'!$E:$E,Incentive_Calc!AM$5)/SUMIFS('Sales RAW DATA'!$F:$F,'Sales RAW DATA'!$I:$I,Incentive_Calc!$A220,'Sales RAW DATA'!$D:$D,"B5",'Sales RAW DATA'!$E:$E,Incentive_Calc!AM$5),"")</f>
        <v>1.1078135709389993</v>
      </c>
      <c r="AN220" s="44">
        <f>IFERROR(SUMIFS('Sales RAW DATA'!$G:$G,'Sales RAW DATA'!$I:$I,Incentive_Calc!$A220,'Sales RAW DATA'!$D:$D,"B5",'Sales RAW DATA'!$E:$E,Incentive_Calc!AN$5)/SUMIFS('Sales RAW DATA'!$F:$F,'Sales RAW DATA'!$I:$I,Incentive_Calc!$A220,'Sales RAW DATA'!$D:$D,"B5",'Sales RAW DATA'!$E:$E,Incentive_Calc!AN$5),"")</f>
        <v>0.97077216773089325</v>
      </c>
      <c r="AO220" s="44">
        <f>SUMIFS('Sales RAW DATA'!$G:$G,'Sales RAW DATA'!$I:$I,Incentive_Calc!$A220,'Sales RAW DATA'!$D:$D,"B5")/SUMIFS('Sales RAW DATA'!$F:$F,'Sales RAW DATA'!$I:$I,Incentive_Calc!$A220,'Sales RAW DATA'!$D:$D,"B5")</f>
        <v>1.0218392922963508</v>
      </c>
      <c r="AP220" s="42">
        <f>SUM(SUMIFS('Sales RAW DATA'!$F$2:$F$22804,'Sales RAW DATA'!$I$2:$I$22804,Incentive_Calc!$A220,'Sales RAW DATA'!$D$2:$D$22804,"B1"),SUMIFS('Sales RAW DATA'!$F$2:$F$22804,'Sales RAW DATA'!$I$2:$I$22804,Incentive_Calc!$A220,'Sales RAW DATA'!$D$2:$D$22804,"B2"),SUMIFS('Sales RAW DATA'!$F$2:$F$22804,'Sales RAW DATA'!$I$2:$I$22804,Incentive_Calc!$A220,'Sales RAW DATA'!$D$2:$D$22804,"B3"),SUMIFS('Sales RAW DATA'!$F$2:$F$22804,'Sales RAW DATA'!$I$2:$I$22804,Incentive_Calc!$A220,'Sales RAW DATA'!$D$2:$D$22804,"B4"),SUMIFS('Sales RAW DATA'!$F$2:$F$22804,'Sales RAW DATA'!$I$2:$I$22804,Incentive_Calc!$A220,'Sales RAW DATA'!$D$2:$D$22804,"B5"))</f>
        <v>1267238</v>
      </c>
      <c r="AQ220" s="42">
        <f>SUM(SUMIFS('Sales RAW DATA'!$G$2:$G$22804,'Sales RAW DATA'!$I$2:$I$22804,Incentive_Calc!$A220,'Sales RAW DATA'!$D$2:$D$22804,"B1"),SUMIFS('Sales RAW DATA'!$G$2:$G$22804,'Sales RAW DATA'!$I$2:$I$22804,Incentive_Calc!$A220,'Sales RAW DATA'!$D$2:$D$22804,"B2"),SUMIFS('Sales RAW DATA'!$G$2:$G$22804,'Sales RAW DATA'!$I$2:$I$22804,Incentive_Calc!$A220,'Sales RAW DATA'!$D$2:$D$22804,"B3"),SUMIFS('Sales RAW DATA'!$G$2:$G$22804,'Sales RAW DATA'!$I$2:$I$22804,Incentive_Calc!$A220,'Sales RAW DATA'!$D$2:$D$22804,"B4"),SUMIFS('Sales RAW DATA'!$G$2:$G$22804,'Sales RAW DATA'!$I$2:$I$22804,Incentive_Calc!$A220,'Sales RAW DATA'!$D$2:$D$22804,"B5"))</f>
        <v>1407046</v>
      </c>
      <c r="AR220" s="45">
        <f t="shared" si="62"/>
        <v>111.03249744720407</v>
      </c>
      <c r="AS220" s="45">
        <f t="shared" si="63"/>
        <v>111</v>
      </c>
      <c r="AT220" s="46">
        <v>1.05</v>
      </c>
      <c r="AU220" s="46">
        <v>0.89</v>
      </c>
      <c r="AV220" s="43" t="str">
        <f t="shared" si="49"/>
        <v>Yes</v>
      </c>
      <c r="AW220" s="43" t="str">
        <f t="shared" si="50"/>
        <v>Yes</v>
      </c>
      <c r="AX220" s="43" t="str">
        <f t="shared" si="51"/>
        <v>Yes</v>
      </c>
      <c r="AY220" s="43" t="str">
        <f t="shared" si="64"/>
        <v>Yes</v>
      </c>
    </row>
    <row r="221" spans="1:51" x14ac:dyDescent="0.35">
      <c r="A221" s="21" t="s">
        <v>1095</v>
      </c>
      <c r="B221" s="21" t="s">
        <v>621</v>
      </c>
      <c r="C221" s="21" t="str">
        <f>_xlfn.XLOOKUP($A221,'Employee List'!$E:$E,'Employee List'!$D:$D,0)</f>
        <v>SF</v>
      </c>
      <c r="D221" s="42" t="str" cm="1">
        <f t="array" ref="D221">IFERROR(IF($G221="Yes",INDEX('Payment Plan'!$D$6:$D$42,MATCH(1,(Incentive_Calc!$C221='Payment Plan'!$B$6:$B$42)*(Incentive_Calc!$U221='Payment Plan'!$C$6:$C$42),0)),""),"")</f>
        <v/>
      </c>
      <c r="E221" s="42" t="str" cm="1">
        <f t="array" ref="E221">IFERROR(IF($H221="Yes",INDEX('Payment Plan'!$D$6:$D$42,MATCH(1,(Incentive_Calc!$C221='Payment Plan'!$B$6:$B$42)*(Incentive_Calc!$AS221='Payment Plan'!$C$6:$C$42),0)),""),"")</f>
        <v/>
      </c>
      <c r="F221" s="42">
        <f t="shared" si="52"/>
        <v>0</v>
      </c>
      <c r="G221" s="43" t="str">
        <f t="shared" si="53"/>
        <v>No</v>
      </c>
      <c r="H221" s="21" t="str">
        <f t="shared" si="54"/>
        <v>No</v>
      </c>
      <c r="I221" s="42">
        <f>IFERROR(SUMIFS('Sales RAW DATA'!$F$2:$F$30000,'Sales RAW DATA'!$I$2:$I$30000,Incentive_Calc!$A221,'Sales RAW DATA'!$E$2:$E$30000,Incentive_Calc!I$5),"")</f>
        <v>894081</v>
      </c>
      <c r="J221" s="42">
        <f>IFERROR(SUMIFS('Sales RAW DATA'!$F$2:$F$30000,'Sales RAW DATA'!$I$2:$I$30000,Incentive_Calc!$A221,'Sales RAW DATA'!$E$2:$E$30000,Incentive_Calc!J$5),"")</f>
        <v>823235</v>
      </c>
      <c r="K221" s="42">
        <f>IFERROR(SUMIFS('Sales RAW DATA'!$F$2:$F$30000,'Sales RAW DATA'!$I$2:$I$30000,Incentive_Calc!$A221,'Sales RAW DATA'!$E$2:$E$30000,Incentive_Calc!K$5),"")</f>
        <v>827450</v>
      </c>
      <c r="L221" s="42">
        <f t="shared" si="55"/>
        <v>2544766</v>
      </c>
      <c r="M221" s="42">
        <f>IFERROR(SUMIFS('Sales RAW DATA'!$G$2:$G$30000,'Sales RAW DATA'!$I$2:$I$30000,Incentive_Calc!$A221,'Sales RAW DATA'!$E$2:$E$30000,Incentive_Calc!M$5),"")</f>
        <v>754350</v>
      </c>
      <c r="N221" s="42">
        <f>IFERROR(SUMIFS('Sales RAW DATA'!$G$2:$G$30000,'Sales RAW DATA'!$I$2:$I$30000,Incentive_Calc!$A221,'Sales RAW DATA'!$E$2:$E$30000,Incentive_Calc!N$5),"")</f>
        <v>655077</v>
      </c>
      <c r="O221" s="42">
        <f>IFERROR(SUMIFS('Sales RAW DATA'!$G$2:$G$30000,'Sales RAW DATA'!$I$2:$I$30000,Incentive_Calc!$A221,'Sales RAW DATA'!$E$2:$E$30000,Incentive_Calc!O$5),"")</f>
        <v>775949</v>
      </c>
      <c r="P221" s="42">
        <f t="shared" si="56"/>
        <v>2185376</v>
      </c>
      <c r="Q221" s="44">
        <f t="shared" si="57"/>
        <v>0.84371550228670555</v>
      </c>
      <c r="R221" s="44">
        <f t="shared" si="58"/>
        <v>0.79573511816188569</v>
      </c>
      <c r="S221" s="44">
        <f t="shared" si="59"/>
        <v>0.93775938123149438</v>
      </c>
      <c r="T221" s="45">
        <f t="shared" si="60"/>
        <v>85.877286948976845</v>
      </c>
      <c r="U221" s="45">
        <f t="shared" si="61"/>
        <v>85</v>
      </c>
      <c r="V221" s="44">
        <f>IFERROR(SUMIFS('Sales RAW DATA'!$G:$G,'Sales RAW DATA'!$I:$I,Incentive_Calc!$A221,'Sales RAW DATA'!$D:$D,"B1",'Sales RAW DATA'!$E:$E,Incentive_Calc!V$5)/SUMIFS('Sales RAW DATA'!$F:$F,'Sales RAW DATA'!$I:$I,Incentive_Calc!$A221,'Sales RAW DATA'!$D:$D,"B1",'Sales RAW DATA'!$E:$E,Incentive_Calc!V$5),"")</f>
        <v>1.1218303946263644</v>
      </c>
      <c r="W221" s="44">
        <f>IFERROR(SUMIFS('Sales RAW DATA'!$G:$G,'Sales RAW DATA'!$I:$I,Incentive_Calc!$A221,'Sales RAW DATA'!$D:$D,"B1",'Sales RAW DATA'!$E:$E,Incentive_Calc!W$5)/SUMIFS('Sales RAW DATA'!$F:$F,'Sales RAW DATA'!$I:$I,Incentive_Calc!$A221,'Sales RAW DATA'!$D:$D,"B1",'Sales RAW DATA'!$E:$E,Incentive_Calc!W$5),"")</f>
        <v>0.690492864342936</v>
      </c>
      <c r="X221" s="44">
        <f>IFERROR(SUMIFS('Sales RAW DATA'!$G:$G,'Sales RAW DATA'!$I:$I,Incentive_Calc!$A221,'Sales RAW DATA'!$D:$D,"B1",'Sales RAW DATA'!$E:$E,Incentive_Calc!X$5)/SUMIFS('Sales RAW DATA'!$F:$F,'Sales RAW DATA'!$I:$I,Incentive_Calc!$A221,'Sales RAW DATA'!$D:$D,"B1",'Sales RAW DATA'!$E:$E,Incentive_Calc!X$5),"")</f>
        <v>0.90270249384542356</v>
      </c>
      <c r="Y221" s="44">
        <f>SUMIFS('Sales RAW DATA'!$G:$G,'Sales RAW DATA'!$I:$I,Incentive_Calc!$A221,'Sales RAW DATA'!$D:$D,"B1")/SUMIFS('Sales RAW DATA'!$F:$F,'Sales RAW DATA'!$I:$I,Incentive_Calc!$A221,'Sales RAW DATA'!$D:$D,"B1")</f>
        <v>0.91464909697347418</v>
      </c>
      <c r="Z221" s="44">
        <f>IFERROR(SUMIFS('Sales RAW DATA'!$G:$G,'Sales RAW DATA'!$I:$I,Incentive_Calc!$A221,'Sales RAW DATA'!$D:$D,"B2",'Sales RAW DATA'!$E:$E,Incentive_Calc!Z$5)/SUMIFS('Sales RAW DATA'!$F:$F,'Sales RAW DATA'!$I:$I,Incentive_Calc!$A221,'Sales RAW DATA'!$D:$D,"B2",'Sales RAW DATA'!$E:$E,Incentive_Calc!Z$5),"")</f>
        <v>0.78074163888046888</v>
      </c>
      <c r="AA221" s="44">
        <f>IFERROR(SUMIFS('Sales RAW DATA'!$G:$G,'Sales RAW DATA'!$I:$I,Incentive_Calc!$A221,'Sales RAW DATA'!$D:$D,"B2",'Sales RAW DATA'!$E:$E,Incentive_Calc!AA$5)/SUMIFS('Sales RAW DATA'!$F:$F,'Sales RAW DATA'!$I:$I,Incentive_Calc!$A221,'Sales RAW DATA'!$D:$D,"B2",'Sales RAW DATA'!$E:$E,Incentive_Calc!AA$5),"")</f>
        <v>1.0215720240350783</v>
      </c>
      <c r="AB221" s="44">
        <f>IFERROR(SUMIFS('Sales RAW DATA'!$G:$G,'Sales RAW DATA'!$I:$I,Incentive_Calc!$A221,'Sales RAW DATA'!$D:$D,"B2",'Sales RAW DATA'!$E:$E,Incentive_Calc!AB$5)/SUMIFS('Sales RAW DATA'!$F:$F,'Sales RAW DATA'!$I:$I,Incentive_Calc!$A221,'Sales RAW DATA'!$D:$D,"B2",'Sales RAW DATA'!$E:$E,Incentive_Calc!AB$5),"")</f>
        <v>0.81600556343113917</v>
      </c>
      <c r="AC221" s="44">
        <f>SUMIFS('Sales RAW DATA'!$G:$G,'Sales RAW DATA'!$I:$I,Incentive_Calc!$A221,'Sales RAW DATA'!$D:$D,"B2")/SUMIFS('Sales RAW DATA'!$F:$F,'Sales RAW DATA'!$I:$I,Incentive_Calc!$A221,'Sales RAW DATA'!$D:$D,"B2")</f>
        <v>0.8704189745525408</v>
      </c>
      <c r="AD221" s="44">
        <f>IFERROR(SUMIFS('Sales RAW DATA'!$G:$G,'Sales RAW DATA'!$I:$I,Incentive_Calc!$A221,'Sales RAW DATA'!$D:$D,"B3",'Sales RAW DATA'!$E:$E,Incentive_Calc!AD$5)/SUMIFS('Sales RAW DATA'!$F:$F,'Sales RAW DATA'!$I:$I,Incentive_Calc!$A221,'Sales RAW DATA'!$D:$D,"B3",'Sales RAW DATA'!$E:$E,Incentive_Calc!AD$5),"")</f>
        <v>0.71424938928594128</v>
      </c>
      <c r="AE221" s="44">
        <f>IFERROR(SUMIFS('Sales RAW DATA'!$G:$G,'Sales RAW DATA'!$I:$I,Incentive_Calc!$A221,'Sales RAW DATA'!$D:$D,"B3",'Sales RAW DATA'!$E:$E,Incentive_Calc!AE$5)/SUMIFS('Sales RAW DATA'!$F:$F,'Sales RAW DATA'!$I:$I,Incentive_Calc!$A221,'Sales RAW DATA'!$D:$D,"B3",'Sales RAW DATA'!$E:$E,Incentive_Calc!AE$5),"")</f>
        <v>1.1580071799274203</v>
      </c>
      <c r="AF221" s="44">
        <f>IFERROR(SUMIFS('Sales RAW DATA'!$G:$G,'Sales RAW DATA'!$I:$I,Incentive_Calc!$A221,'Sales RAW DATA'!$D:$D,"B3",'Sales RAW DATA'!$E:$E,Incentive_Calc!AF$5)/SUMIFS('Sales RAW DATA'!$F:$F,'Sales RAW DATA'!$I:$I,Incentive_Calc!$A221,'Sales RAW DATA'!$D:$D,"B3",'Sales RAW DATA'!$E:$E,Incentive_Calc!AF$5),"")</f>
        <v>1.3152047639126732</v>
      </c>
      <c r="AG221" s="44">
        <f>SUMIFS('Sales RAW DATA'!$G:$G,'Sales RAW DATA'!$I:$I,Incentive_Calc!$A221,'Sales RAW DATA'!$D:$D,"B3")/SUMIFS('Sales RAW DATA'!$F:$F,'Sales RAW DATA'!$I:$I,Incentive_Calc!$A221,'Sales RAW DATA'!$D:$D,"B3")</f>
        <v>1.064957181782795</v>
      </c>
      <c r="AH221" s="44">
        <f>IFERROR(SUMIFS('Sales RAW DATA'!$G:$G,'Sales RAW DATA'!$I:$I,Incentive_Calc!$A221,'Sales RAW DATA'!$D:$D,"B4",'Sales RAW DATA'!$E:$E,Incentive_Calc!AH$5)/SUMIFS('Sales RAW DATA'!$F:$F,'Sales RAW DATA'!$I:$I,Incentive_Calc!$A221,'Sales RAW DATA'!$D:$D,"B4",'Sales RAW DATA'!$E:$E,Incentive_Calc!AH$5),"")</f>
        <v>0.57568960078511089</v>
      </c>
      <c r="AI221" s="44">
        <f>IFERROR(SUMIFS('Sales RAW DATA'!$G:$G,'Sales RAW DATA'!$I:$I,Incentive_Calc!$A221,'Sales RAW DATA'!$D:$D,"B4",'Sales RAW DATA'!$E:$E,Incentive_Calc!AI$5)/SUMIFS('Sales RAW DATA'!$F:$F,'Sales RAW DATA'!$I:$I,Incentive_Calc!$A221,'Sales RAW DATA'!$D:$D,"B4",'Sales RAW DATA'!$E:$E,Incentive_Calc!AI$5),"")</f>
        <v>0.4789493646880334</v>
      </c>
      <c r="AJ221" s="44">
        <f>IFERROR(SUMIFS('Sales RAW DATA'!$G:$G,'Sales RAW DATA'!$I:$I,Incentive_Calc!$A221,'Sales RAW DATA'!$D:$D,"B4",'Sales RAW DATA'!$E:$E,Incentive_Calc!AJ$5)/SUMIFS('Sales RAW DATA'!$F:$F,'Sales RAW DATA'!$I:$I,Incentive_Calc!$A221,'Sales RAW DATA'!$D:$D,"B4",'Sales RAW DATA'!$E:$E,Incentive_Calc!AJ$5),"")</f>
        <v>0.6083205161871178</v>
      </c>
      <c r="AK221" s="44">
        <f>SUMIFS('Sales RAW DATA'!$G:$G,'Sales RAW DATA'!$I:$I,Incentive_Calc!$A221,'Sales RAW DATA'!$D:$D,"B4")/SUMIFS('Sales RAW DATA'!$F:$F,'Sales RAW DATA'!$I:$I,Incentive_Calc!$A221,'Sales RAW DATA'!$D:$D,"B4")</f>
        <v>0.5550807450369698</v>
      </c>
      <c r="AL221" s="44">
        <f>IFERROR(SUMIFS('Sales RAW DATA'!$G:$G,'Sales RAW DATA'!$I:$I,Incentive_Calc!$A221,'Sales RAW DATA'!$D:$D,"B5",'Sales RAW DATA'!$E:$E,Incentive_Calc!AL$5)/SUMIFS('Sales RAW DATA'!$F:$F,'Sales RAW DATA'!$I:$I,Incentive_Calc!$A221,'Sales RAW DATA'!$D:$D,"B5",'Sales RAW DATA'!$E:$E,Incentive_Calc!AL$5),"")</f>
        <v>0.76400171013253526</v>
      </c>
      <c r="AM221" s="44">
        <f>IFERROR(SUMIFS('Sales RAW DATA'!$G:$G,'Sales RAW DATA'!$I:$I,Incentive_Calc!$A221,'Sales RAW DATA'!$D:$D,"B5",'Sales RAW DATA'!$E:$E,Incentive_Calc!AM$5)/SUMIFS('Sales RAW DATA'!$F:$F,'Sales RAW DATA'!$I:$I,Incentive_Calc!$A221,'Sales RAW DATA'!$D:$D,"B5",'Sales RAW DATA'!$E:$E,Incentive_Calc!AM$5),"")</f>
        <v>0.77144126138130131</v>
      </c>
      <c r="AN221" s="44">
        <f>IFERROR(SUMIFS('Sales RAW DATA'!$G:$G,'Sales RAW DATA'!$I:$I,Incentive_Calc!$A221,'Sales RAW DATA'!$D:$D,"B5",'Sales RAW DATA'!$E:$E,Incentive_Calc!AN$5)/SUMIFS('Sales RAW DATA'!$F:$F,'Sales RAW DATA'!$I:$I,Incentive_Calc!$A221,'Sales RAW DATA'!$D:$D,"B5",'Sales RAW DATA'!$E:$E,Incentive_Calc!AN$5),"")</f>
        <v>0.77642370783039305</v>
      </c>
      <c r="AO221" s="44">
        <f>SUMIFS('Sales RAW DATA'!$G:$G,'Sales RAW DATA'!$I:$I,Incentive_Calc!$A221,'Sales RAW DATA'!$D:$D,"B5")/SUMIFS('Sales RAW DATA'!$F:$F,'Sales RAW DATA'!$I:$I,Incentive_Calc!$A221,'Sales RAW DATA'!$D:$D,"B5")</f>
        <v>0.77059601576418502</v>
      </c>
      <c r="AP221" s="42">
        <f>SUM(SUMIFS('Sales RAW DATA'!$F$2:$F$22804,'Sales RAW DATA'!$I$2:$I$22804,Incentive_Calc!$A221,'Sales RAW DATA'!$D$2:$D$22804,"B1"),SUMIFS('Sales RAW DATA'!$F$2:$F$22804,'Sales RAW DATA'!$I$2:$I$22804,Incentive_Calc!$A221,'Sales RAW DATA'!$D$2:$D$22804,"B2"),SUMIFS('Sales RAW DATA'!$F$2:$F$22804,'Sales RAW DATA'!$I$2:$I$22804,Incentive_Calc!$A221,'Sales RAW DATA'!$D$2:$D$22804,"B3"),SUMIFS('Sales RAW DATA'!$F$2:$F$22804,'Sales RAW DATA'!$I$2:$I$22804,Incentive_Calc!$A221,'Sales RAW DATA'!$D$2:$D$22804,"B4"),SUMIFS('Sales RAW DATA'!$F$2:$F$22804,'Sales RAW DATA'!$I$2:$I$22804,Incentive_Calc!$A221,'Sales RAW DATA'!$D$2:$D$22804,"B5"))</f>
        <v>1263987</v>
      </c>
      <c r="AQ221" s="42">
        <f>SUM(SUMIFS('Sales RAW DATA'!$G$2:$G$22804,'Sales RAW DATA'!$I$2:$I$22804,Incentive_Calc!$A221,'Sales RAW DATA'!$D$2:$D$22804,"B1"),SUMIFS('Sales RAW DATA'!$G$2:$G$22804,'Sales RAW DATA'!$I$2:$I$22804,Incentive_Calc!$A221,'Sales RAW DATA'!$D$2:$D$22804,"B2"),SUMIFS('Sales RAW DATA'!$G$2:$G$22804,'Sales RAW DATA'!$I$2:$I$22804,Incentive_Calc!$A221,'Sales RAW DATA'!$D$2:$D$22804,"B3"),SUMIFS('Sales RAW DATA'!$G$2:$G$22804,'Sales RAW DATA'!$I$2:$I$22804,Incentive_Calc!$A221,'Sales RAW DATA'!$D$2:$D$22804,"B4"),SUMIFS('Sales RAW DATA'!$G$2:$G$22804,'Sales RAW DATA'!$I$2:$I$22804,Incentive_Calc!$A221,'Sales RAW DATA'!$D$2:$D$22804,"B5"))</f>
        <v>1131171</v>
      </c>
      <c r="AR221" s="45">
        <f t="shared" si="62"/>
        <v>89.492296993560842</v>
      </c>
      <c r="AS221" s="45">
        <f t="shared" si="63"/>
        <v>89</v>
      </c>
      <c r="AT221" s="46">
        <v>1.1499999999999999</v>
      </c>
      <c r="AU221" s="46">
        <v>0.81</v>
      </c>
      <c r="AV221" s="43" t="str">
        <f t="shared" si="49"/>
        <v>Yes</v>
      </c>
      <c r="AW221" s="43" t="str">
        <f t="shared" si="50"/>
        <v>Yes</v>
      </c>
      <c r="AX221" s="43" t="str">
        <f t="shared" si="51"/>
        <v>Yes</v>
      </c>
      <c r="AY221" s="43" t="str">
        <f t="shared" si="64"/>
        <v>Yes</v>
      </c>
    </row>
    <row r="222" spans="1:51" x14ac:dyDescent="0.35">
      <c r="A222" s="21" t="s">
        <v>1096</v>
      </c>
      <c r="B222" s="21" t="s">
        <v>622</v>
      </c>
      <c r="C222" s="21" t="str">
        <f>_xlfn.XLOOKUP($A222,'Employee List'!$E:$E,'Employee List'!$D:$D,0)</f>
        <v>SF</v>
      </c>
      <c r="D222" s="42" t="str" cm="1">
        <f t="array" ref="D222">IFERROR(IF($G222="Yes",INDEX('Payment Plan'!$D$6:$D$42,MATCH(1,(Incentive_Calc!$C222='Payment Plan'!$B$6:$B$42)*(Incentive_Calc!$U222='Payment Plan'!$C$6:$C$42),0)),""),"")</f>
        <v/>
      </c>
      <c r="E222" s="42" t="str" cm="1">
        <f t="array" ref="E222">IFERROR(IF($H222="Yes",INDEX('Payment Plan'!$D$6:$D$42,MATCH(1,(Incentive_Calc!$C222='Payment Plan'!$B$6:$B$42)*(Incentive_Calc!$AS222='Payment Plan'!$C$6:$C$42),0)),""),"")</f>
        <v/>
      </c>
      <c r="F222" s="42">
        <f t="shared" si="52"/>
        <v>0</v>
      </c>
      <c r="G222" s="43" t="str">
        <f t="shared" si="53"/>
        <v>No</v>
      </c>
      <c r="H222" s="21" t="str">
        <f t="shared" si="54"/>
        <v>No</v>
      </c>
      <c r="I222" s="42">
        <f>IFERROR(SUMIFS('Sales RAW DATA'!$F$2:$F$30000,'Sales RAW DATA'!$I$2:$I$30000,Incentive_Calc!$A222,'Sales RAW DATA'!$E$2:$E$30000,Incentive_Calc!I$5),"")</f>
        <v>729306</v>
      </c>
      <c r="J222" s="42">
        <f>IFERROR(SUMIFS('Sales RAW DATA'!$F$2:$F$30000,'Sales RAW DATA'!$I$2:$I$30000,Incentive_Calc!$A222,'Sales RAW DATA'!$E$2:$E$30000,Incentive_Calc!J$5),"")</f>
        <v>728964</v>
      </c>
      <c r="K222" s="42">
        <f>IFERROR(SUMIFS('Sales RAW DATA'!$F$2:$F$30000,'Sales RAW DATA'!$I$2:$I$30000,Incentive_Calc!$A222,'Sales RAW DATA'!$E$2:$E$30000,Incentive_Calc!K$5),"")</f>
        <v>736884</v>
      </c>
      <c r="L222" s="42">
        <f t="shared" si="55"/>
        <v>2195154</v>
      </c>
      <c r="M222" s="42">
        <f>IFERROR(SUMIFS('Sales RAW DATA'!$G$2:$G$30000,'Sales RAW DATA'!$I$2:$I$30000,Incentive_Calc!$A222,'Sales RAW DATA'!$E$2:$E$30000,Incentive_Calc!M$5),"")</f>
        <v>756339</v>
      </c>
      <c r="N222" s="42">
        <f>IFERROR(SUMIFS('Sales RAW DATA'!$G$2:$G$30000,'Sales RAW DATA'!$I$2:$I$30000,Incentive_Calc!$A222,'Sales RAW DATA'!$E$2:$E$30000,Incentive_Calc!N$5),"")</f>
        <v>728684</v>
      </c>
      <c r="O222" s="42">
        <f>IFERROR(SUMIFS('Sales RAW DATA'!$G$2:$G$30000,'Sales RAW DATA'!$I$2:$I$30000,Incentive_Calc!$A222,'Sales RAW DATA'!$E$2:$E$30000,Incentive_Calc!O$5),"")</f>
        <v>671008</v>
      </c>
      <c r="P222" s="42">
        <f t="shared" si="56"/>
        <v>2156031</v>
      </c>
      <c r="Q222" s="44">
        <f t="shared" si="57"/>
        <v>1.0370667456458607</v>
      </c>
      <c r="R222" s="44">
        <f t="shared" si="58"/>
        <v>0.99961589324026978</v>
      </c>
      <c r="S222" s="44">
        <f t="shared" si="59"/>
        <v>0.91060194006112227</v>
      </c>
      <c r="T222" s="45">
        <f t="shared" si="60"/>
        <v>98.217756020762096</v>
      </c>
      <c r="U222" s="45">
        <f t="shared" si="61"/>
        <v>98</v>
      </c>
      <c r="V222" s="44">
        <f>IFERROR(SUMIFS('Sales RAW DATA'!$G:$G,'Sales RAW DATA'!$I:$I,Incentive_Calc!$A222,'Sales RAW DATA'!$D:$D,"B1",'Sales RAW DATA'!$E:$E,Incentive_Calc!V$5)/SUMIFS('Sales RAW DATA'!$F:$F,'Sales RAW DATA'!$I:$I,Incentive_Calc!$A222,'Sales RAW DATA'!$D:$D,"B1",'Sales RAW DATA'!$E:$E,Incentive_Calc!V$5),"")</f>
        <v>1.3823409147633436</v>
      </c>
      <c r="W222" s="44">
        <f>IFERROR(SUMIFS('Sales RAW DATA'!$G:$G,'Sales RAW DATA'!$I:$I,Incentive_Calc!$A222,'Sales RAW DATA'!$D:$D,"B1",'Sales RAW DATA'!$E:$E,Incentive_Calc!W$5)/SUMIFS('Sales RAW DATA'!$F:$F,'Sales RAW DATA'!$I:$I,Incentive_Calc!$A222,'Sales RAW DATA'!$D:$D,"B1",'Sales RAW DATA'!$E:$E,Incentive_Calc!W$5),"")</f>
        <v>1.1182323740450419</v>
      </c>
      <c r="X222" s="44">
        <f>IFERROR(SUMIFS('Sales RAW DATA'!$G:$G,'Sales RAW DATA'!$I:$I,Incentive_Calc!$A222,'Sales RAW DATA'!$D:$D,"B1",'Sales RAW DATA'!$E:$E,Incentive_Calc!X$5)/SUMIFS('Sales RAW DATA'!$F:$F,'Sales RAW DATA'!$I:$I,Incentive_Calc!$A222,'Sales RAW DATA'!$D:$D,"B1",'Sales RAW DATA'!$E:$E,Incentive_Calc!X$5),"")</f>
        <v>0.79471510670863776</v>
      </c>
      <c r="Y222" s="44">
        <f>SUMIFS('Sales RAW DATA'!$G:$G,'Sales RAW DATA'!$I:$I,Incentive_Calc!$A222,'Sales RAW DATA'!$D:$D,"B1")/SUMIFS('Sales RAW DATA'!$F:$F,'Sales RAW DATA'!$I:$I,Incentive_Calc!$A222,'Sales RAW DATA'!$D:$D,"B1")</f>
        <v>1.1066573982564571</v>
      </c>
      <c r="Z222" s="44">
        <f>IFERROR(SUMIFS('Sales RAW DATA'!$G:$G,'Sales RAW DATA'!$I:$I,Incentive_Calc!$A222,'Sales RAW DATA'!$D:$D,"B2",'Sales RAW DATA'!$E:$E,Incentive_Calc!Z$5)/SUMIFS('Sales RAW DATA'!$F:$F,'Sales RAW DATA'!$I:$I,Incentive_Calc!$A222,'Sales RAW DATA'!$D:$D,"B2",'Sales RAW DATA'!$E:$E,Incentive_Calc!Z$5),"")</f>
        <v>0.91889228678219503</v>
      </c>
      <c r="AA222" s="44">
        <f>IFERROR(SUMIFS('Sales RAW DATA'!$G:$G,'Sales RAW DATA'!$I:$I,Incentive_Calc!$A222,'Sales RAW DATA'!$D:$D,"B2",'Sales RAW DATA'!$E:$E,Incentive_Calc!AA$5)/SUMIFS('Sales RAW DATA'!$F:$F,'Sales RAW DATA'!$I:$I,Incentive_Calc!$A222,'Sales RAW DATA'!$D:$D,"B2",'Sales RAW DATA'!$E:$E,Incentive_Calc!AA$5),"")</f>
        <v>0.83105553940098864</v>
      </c>
      <c r="AB222" s="44">
        <f>IFERROR(SUMIFS('Sales RAW DATA'!$G:$G,'Sales RAW DATA'!$I:$I,Incentive_Calc!$A222,'Sales RAW DATA'!$D:$D,"B2",'Sales RAW DATA'!$E:$E,Incentive_Calc!AB$5)/SUMIFS('Sales RAW DATA'!$F:$F,'Sales RAW DATA'!$I:$I,Incentive_Calc!$A222,'Sales RAW DATA'!$D:$D,"B2",'Sales RAW DATA'!$E:$E,Incentive_Calc!AB$5),"")</f>
        <v>0.68214657750596464</v>
      </c>
      <c r="AC222" s="44">
        <f>SUMIFS('Sales RAW DATA'!$G:$G,'Sales RAW DATA'!$I:$I,Incentive_Calc!$A222,'Sales RAW DATA'!$D:$D,"B2")/SUMIFS('Sales RAW DATA'!$F:$F,'Sales RAW DATA'!$I:$I,Incentive_Calc!$A222,'Sales RAW DATA'!$D:$D,"B2")</f>
        <v>0.80975997970034952</v>
      </c>
      <c r="AD222" s="44">
        <f>IFERROR(SUMIFS('Sales RAW DATA'!$G:$G,'Sales RAW DATA'!$I:$I,Incentive_Calc!$A222,'Sales RAW DATA'!$D:$D,"B3",'Sales RAW DATA'!$E:$E,Incentive_Calc!AD$5)/SUMIFS('Sales RAW DATA'!$F:$F,'Sales RAW DATA'!$I:$I,Incentive_Calc!$A222,'Sales RAW DATA'!$D:$D,"B3",'Sales RAW DATA'!$E:$E,Incentive_Calc!AD$5),"")</f>
        <v>0.68544668587896251</v>
      </c>
      <c r="AE222" s="44">
        <f>IFERROR(SUMIFS('Sales RAW DATA'!$G:$G,'Sales RAW DATA'!$I:$I,Incentive_Calc!$A222,'Sales RAW DATA'!$D:$D,"B3",'Sales RAW DATA'!$E:$E,Incentive_Calc!AE$5)/SUMIFS('Sales RAW DATA'!$F:$F,'Sales RAW DATA'!$I:$I,Incentive_Calc!$A222,'Sales RAW DATA'!$D:$D,"B3",'Sales RAW DATA'!$E:$E,Incentive_Calc!AE$5),"")</f>
        <v>1.00565841359192</v>
      </c>
      <c r="AF222" s="44">
        <f>IFERROR(SUMIFS('Sales RAW DATA'!$G:$G,'Sales RAW DATA'!$I:$I,Incentive_Calc!$A222,'Sales RAW DATA'!$D:$D,"B3",'Sales RAW DATA'!$E:$E,Incentive_Calc!AF$5)/SUMIFS('Sales RAW DATA'!$F:$F,'Sales RAW DATA'!$I:$I,Incentive_Calc!$A222,'Sales RAW DATA'!$D:$D,"B3",'Sales RAW DATA'!$E:$E,Incentive_Calc!AF$5),"")</f>
        <v>1.6693291944276196</v>
      </c>
      <c r="AG222" s="44">
        <f>SUMIFS('Sales RAW DATA'!$G:$G,'Sales RAW DATA'!$I:$I,Incentive_Calc!$A222,'Sales RAW DATA'!$D:$D,"B3")/SUMIFS('Sales RAW DATA'!$F:$F,'Sales RAW DATA'!$I:$I,Incentive_Calc!$A222,'Sales RAW DATA'!$D:$D,"B3")</f>
        <v>1.1457081594540381</v>
      </c>
      <c r="AH222" s="44">
        <f>IFERROR(SUMIFS('Sales RAW DATA'!$G:$G,'Sales RAW DATA'!$I:$I,Incentive_Calc!$A222,'Sales RAW DATA'!$D:$D,"B4",'Sales RAW DATA'!$E:$E,Incentive_Calc!AH$5)/SUMIFS('Sales RAW DATA'!$F:$F,'Sales RAW DATA'!$I:$I,Incentive_Calc!$A222,'Sales RAW DATA'!$D:$D,"B4",'Sales RAW DATA'!$E:$E,Incentive_Calc!AH$5),"")</f>
        <v>1.0866228070175439</v>
      </c>
      <c r="AI222" s="44">
        <f>IFERROR(SUMIFS('Sales RAW DATA'!$G:$G,'Sales RAW DATA'!$I:$I,Incentive_Calc!$A222,'Sales RAW DATA'!$D:$D,"B4",'Sales RAW DATA'!$E:$E,Incentive_Calc!AI$5)/SUMIFS('Sales RAW DATA'!$F:$F,'Sales RAW DATA'!$I:$I,Incentive_Calc!$A222,'Sales RAW DATA'!$D:$D,"B4",'Sales RAW DATA'!$E:$E,Incentive_Calc!AI$5),"")</f>
        <v>1.2166864013115948</v>
      </c>
      <c r="AJ222" s="44">
        <f>IFERROR(SUMIFS('Sales RAW DATA'!$G:$G,'Sales RAW DATA'!$I:$I,Incentive_Calc!$A222,'Sales RAW DATA'!$D:$D,"B4",'Sales RAW DATA'!$E:$E,Incentive_Calc!AJ$5)/SUMIFS('Sales RAW DATA'!$F:$F,'Sales RAW DATA'!$I:$I,Incentive_Calc!$A222,'Sales RAW DATA'!$D:$D,"B4",'Sales RAW DATA'!$E:$E,Incentive_Calc!AJ$5),"")</f>
        <v>0.97193547655239698</v>
      </c>
      <c r="AK222" s="44">
        <f>SUMIFS('Sales RAW DATA'!$G:$G,'Sales RAW DATA'!$I:$I,Incentive_Calc!$A222,'Sales RAW DATA'!$D:$D,"B4")/SUMIFS('Sales RAW DATA'!$F:$F,'Sales RAW DATA'!$I:$I,Incentive_Calc!$A222,'Sales RAW DATA'!$D:$D,"B4")</f>
        <v>1.0917492058288649</v>
      </c>
      <c r="AL222" s="44">
        <f>IFERROR(SUMIFS('Sales RAW DATA'!$G:$G,'Sales RAW DATA'!$I:$I,Incentive_Calc!$A222,'Sales RAW DATA'!$D:$D,"B5",'Sales RAW DATA'!$E:$E,Incentive_Calc!AL$5)/SUMIFS('Sales RAW DATA'!$F:$F,'Sales RAW DATA'!$I:$I,Incentive_Calc!$A222,'Sales RAW DATA'!$D:$D,"B5",'Sales RAW DATA'!$E:$E,Incentive_Calc!AL$5),"")</f>
        <v>1.4819549873485152</v>
      </c>
      <c r="AM222" s="44">
        <f>IFERROR(SUMIFS('Sales RAW DATA'!$G:$G,'Sales RAW DATA'!$I:$I,Incentive_Calc!$A222,'Sales RAW DATA'!$D:$D,"B5",'Sales RAW DATA'!$E:$E,Incentive_Calc!AM$5)/SUMIFS('Sales RAW DATA'!$F:$F,'Sales RAW DATA'!$I:$I,Incentive_Calc!$A222,'Sales RAW DATA'!$D:$D,"B5",'Sales RAW DATA'!$E:$E,Incentive_Calc!AM$5),"")</f>
        <v>1.5180824814945364</v>
      </c>
      <c r="AN222" s="44">
        <f>IFERROR(SUMIFS('Sales RAW DATA'!$G:$G,'Sales RAW DATA'!$I:$I,Incentive_Calc!$A222,'Sales RAW DATA'!$D:$D,"B5",'Sales RAW DATA'!$E:$E,Incentive_Calc!AN$5)/SUMIFS('Sales RAW DATA'!$F:$F,'Sales RAW DATA'!$I:$I,Incentive_Calc!$A222,'Sales RAW DATA'!$D:$D,"B5",'Sales RAW DATA'!$E:$E,Incentive_Calc!AN$5),"")</f>
        <v>1.4499722288344046</v>
      </c>
      <c r="AO222" s="44">
        <f>SUMIFS('Sales RAW DATA'!$G:$G,'Sales RAW DATA'!$I:$I,Incentive_Calc!$A222,'Sales RAW DATA'!$D:$D,"B5")/SUMIFS('Sales RAW DATA'!$F:$F,'Sales RAW DATA'!$I:$I,Incentive_Calc!$A222,'Sales RAW DATA'!$D:$D,"B5")</f>
        <v>1.4845715925943646</v>
      </c>
      <c r="AP222" s="42">
        <f>SUM(SUMIFS('Sales RAW DATA'!$F$2:$F$22804,'Sales RAW DATA'!$I$2:$I$22804,Incentive_Calc!$A222,'Sales RAW DATA'!$D$2:$D$22804,"B1"),SUMIFS('Sales RAW DATA'!$F$2:$F$22804,'Sales RAW DATA'!$I$2:$I$22804,Incentive_Calc!$A222,'Sales RAW DATA'!$D$2:$D$22804,"B2"),SUMIFS('Sales RAW DATA'!$F$2:$F$22804,'Sales RAW DATA'!$I$2:$I$22804,Incentive_Calc!$A222,'Sales RAW DATA'!$D$2:$D$22804,"B3"),SUMIFS('Sales RAW DATA'!$F$2:$F$22804,'Sales RAW DATA'!$I$2:$I$22804,Incentive_Calc!$A222,'Sales RAW DATA'!$D$2:$D$22804,"B4"),SUMIFS('Sales RAW DATA'!$F$2:$F$22804,'Sales RAW DATA'!$I$2:$I$22804,Incentive_Calc!$A222,'Sales RAW DATA'!$D$2:$D$22804,"B5"))</f>
        <v>1015837</v>
      </c>
      <c r="AQ222" s="42">
        <f>SUM(SUMIFS('Sales RAW DATA'!$G$2:$G$22804,'Sales RAW DATA'!$I$2:$I$22804,Incentive_Calc!$A222,'Sales RAW DATA'!$D$2:$D$22804,"B1"),SUMIFS('Sales RAW DATA'!$G$2:$G$22804,'Sales RAW DATA'!$I$2:$I$22804,Incentive_Calc!$A222,'Sales RAW DATA'!$D$2:$D$22804,"B2"),SUMIFS('Sales RAW DATA'!$G$2:$G$22804,'Sales RAW DATA'!$I$2:$I$22804,Incentive_Calc!$A222,'Sales RAW DATA'!$D$2:$D$22804,"B3"),SUMIFS('Sales RAW DATA'!$G$2:$G$22804,'Sales RAW DATA'!$I$2:$I$22804,Incentive_Calc!$A222,'Sales RAW DATA'!$D$2:$D$22804,"B4"),SUMIFS('Sales RAW DATA'!$G$2:$G$22804,'Sales RAW DATA'!$I$2:$I$22804,Incentive_Calc!$A222,'Sales RAW DATA'!$D$2:$D$22804,"B5"))</f>
        <v>1120800</v>
      </c>
      <c r="AR222" s="45">
        <f t="shared" si="62"/>
        <v>110.33266163764462</v>
      </c>
      <c r="AS222" s="45">
        <f t="shared" si="63"/>
        <v>110</v>
      </c>
      <c r="AT222" s="46">
        <v>1.1599999999999999</v>
      </c>
      <c r="AU222" s="46">
        <v>0.85</v>
      </c>
      <c r="AV222" s="43" t="str">
        <f t="shared" si="49"/>
        <v>Yes</v>
      </c>
      <c r="AW222" s="43" t="str">
        <f t="shared" si="50"/>
        <v>Yes</v>
      </c>
      <c r="AX222" s="43" t="str">
        <f t="shared" si="51"/>
        <v>Yes</v>
      </c>
      <c r="AY222" s="43" t="str">
        <f t="shared" si="64"/>
        <v>Yes</v>
      </c>
    </row>
    <row r="223" spans="1:51" x14ac:dyDescent="0.35">
      <c r="A223" s="21" t="s">
        <v>1097</v>
      </c>
      <c r="B223" s="21" t="s">
        <v>623</v>
      </c>
      <c r="C223" s="21" t="str">
        <f>_xlfn.XLOOKUP($A223,'Employee List'!$E:$E,'Employee List'!$D:$D,0)</f>
        <v>SF</v>
      </c>
      <c r="D223" s="42" cm="1">
        <f t="array" ref="D223">IFERROR(IF($G223="Yes",INDEX('Payment Plan'!$D$6:$D$42,MATCH(1,(Incentive_Calc!$C223='Payment Plan'!$B$6:$B$42)*(Incentive_Calc!$U223='Payment Plan'!$C$6:$C$42),0)),""),"")</f>
        <v>56120.510188191547</v>
      </c>
      <c r="E223" s="42" t="str" cm="1">
        <f t="array" ref="E223">IFERROR(IF($H223="Yes",INDEX('Payment Plan'!$D$6:$D$42,MATCH(1,(Incentive_Calc!$C223='Payment Plan'!$B$6:$B$42)*(Incentive_Calc!$AS223='Payment Plan'!$C$6:$C$42),0)),""),"")</f>
        <v/>
      </c>
      <c r="F223" s="42">
        <f t="shared" si="52"/>
        <v>56120.510188191547</v>
      </c>
      <c r="G223" s="43" t="str">
        <f t="shared" si="53"/>
        <v>Yes</v>
      </c>
      <c r="H223" s="21" t="str">
        <f t="shared" si="54"/>
        <v>No</v>
      </c>
      <c r="I223" s="42">
        <f>IFERROR(SUMIFS('Sales RAW DATA'!$F$2:$F$30000,'Sales RAW DATA'!$I$2:$I$30000,Incentive_Calc!$A223,'Sales RAW DATA'!$E$2:$E$30000,Incentive_Calc!I$5),"")</f>
        <v>576244</v>
      </c>
      <c r="J223" s="42">
        <f>IFERROR(SUMIFS('Sales RAW DATA'!$F$2:$F$30000,'Sales RAW DATA'!$I$2:$I$30000,Incentive_Calc!$A223,'Sales RAW DATA'!$E$2:$E$30000,Incentive_Calc!J$5),"")</f>
        <v>583708</v>
      </c>
      <c r="K223" s="42">
        <f>IFERROR(SUMIFS('Sales RAW DATA'!$F$2:$F$30000,'Sales RAW DATA'!$I$2:$I$30000,Incentive_Calc!$A223,'Sales RAW DATA'!$E$2:$E$30000,Incentive_Calc!K$5),"")</f>
        <v>578464</v>
      </c>
      <c r="L223" s="42">
        <f t="shared" si="55"/>
        <v>1738416</v>
      </c>
      <c r="M223" s="42">
        <f>IFERROR(SUMIFS('Sales RAW DATA'!$G$2:$G$30000,'Sales RAW DATA'!$I$2:$I$30000,Incentive_Calc!$A223,'Sales RAW DATA'!$E$2:$E$30000,Incentive_Calc!M$5),"")</f>
        <v>675947</v>
      </c>
      <c r="N223" s="42">
        <f>IFERROR(SUMIFS('Sales RAW DATA'!$G$2:$G$30000,'Sales RAW DATA'!$I$2:$I$30000,Incentive_Calc!$A223,'Sales RAW DATA'!$E$2:$E$30000,Incentive_Calc!N$5),"")</f>
        <v>678431</v>
      </c>
      <c r="O223" s="42">
        <f>IFERROR(SUMIFS('Sales RAW DATA'!$G$2:$G$30000,'Sales RAW DATA'!$I$2:$I$30000,Incentive_Calc!$A223,'Sales RAW DATA'!$E$2:$E$30000,Incentive_Calc!O$5),"")</f>
        <v>627214</v>
      </c>
      <c r="P223" s="42">
        <f t="shared" si="56"/>
        <v>1981592</v>
      </c>
      <c r="Q223" s="44">
        <f t="shared" si="57"/>
        <v>1.1730221919881161</v>
      </c>
      <c r="R223" s="44">
        <f t="shared" si="58"/>
        <v>1.1622780568366375</v>
      </c>
      <c r="S223" s="44">
        <f t="shared" si="59"/>
        <v>1.0842749073408198</v>
      </c>
      <c r="T223" s="45">
        <f t="shared" si="60"/>
        <v>113.98836642092571</v>
      </c>
      <c r="U223" s="45">
        <f t="shared" si="61"/>
        <v>113</v>
      </c>
      <c r="V223" s="44">
        <f>IFERROR(SUMIFS('Sales RAW DATA'!$G:$G,'Sales RAW DATA'!$I:$I,Incentive_Calc!$A223,'Sales RAW DATA'!$D:$D,"B1",'Sales RAW DATA'!$E:$E,Incentive_Calc!V$5)/SUMIFS('Sales RAW DATA'!$F:$F,'Sales RAW DATA'!$I:$I,Incentive_Calc!$A223,'Sales RAW DATA'!$D:$D,"B1",'Sales RAW DATA'!$E:$E,Incentive_Calc!V$5),"")</f>
        <v>1.3781050200645772</v>
      </c>
      <c r="W223" s="44">
        <f>IFERROR(SUMIFS('Sales RAW DATA'!$G:$G,'Sales RAW DATA'!$I:$I,Incentive_Calc!$A223,'Sales RAW DATA'!$D:$D,"B1",'Sales RAW DATA'!$E:$E,Incentive_Calc!W$5)/SUMIFS('Sales RAW DATA'!$F:$F,'Sales RAW DATA'!$I:$I,Incentive_Calc!$A223,'Sales RAW DATA'!$D:$D,"B1",'Sales RAW DATA'!$E:$E,Incentive_Calc!W$5),"")</f>
        <v>1.096944632607223</v>
      </c>
      <c r="X223" s="44">
        <f>IFERROR(SUMIFS('Sales RAW DATA'!$G:$G,'Sales RAW DATA'!$I:$I,Incentive_Calc!$A223,'Sales RAW DATA'!$D:$D,"B1",'Sales RAW DATA'!$E:$E,Incentive_Calc!X$5)/SUMIFS('Sales RAW DATA'!$F:$F,'Sales RAW DATA'!$I:$I,Incentive_Calc!$A223,'Sales RAW DATA'!$D:$D,"B1",'Sales RAW DATA'!$E:$E,Incentive_Calc!X$5),"")</f>
        <v>0.84103193541255306</v>
      </c>
      <c r="Y223" s="44">
        <f>SUMIFS('Sales RAW DATA'!$G:$G,'Sales RAW DATA'!$I:$I,Incentive_Calc!$A223,'Sales RAW DATA'!$D:$D,"B1")/SUMIFS('Sales RAW DATA'!$F:$F,'Sales RAW DATA'!$I:$I,Incentive_Calc!$A223,'Sales RAW DATA'!$D:$D,"B1")</f>
        <v>1.1112206804254421</v>
      </c>
      <c r="Z223" s="44">
        <f>IFERROR(SUMIFS('Sales RAW DATA'!$G:$G,'Sales RAW DATA'!$I:$I,Incentive_Calc!$A223,'Sales RAW DATA'!$D:$D,"B2",'Sales RAW DATA'!$E:$E,Incentive_Calc!Z$5)/SUMIFS('Sales RAW DATA'!$F:$F,'Sales RAW DATA'!$I:$I,Incentive_Calc!$A223,'Sales RAW DATA'!$D:$D,"B2",'Sales RAW DATA'!$E:$E,Incentive_Calc!Z$5),"")</f>
        <v>1.1363427389230505</v>
      </c>
      <c r="AA223" s="44">
        <f>IFERROR(SUMIFS('Sales RAW DATA'!$G:$G,'Sales RAW DATA'!$I:$I,Incentive_Calc!$A223,'Sales RAW DATA'!$D:$D,"B2",'Sales RAW DATA'!$E:$E,Incentive_Calc!AA$5)/SUMIFS('Sales RAW DATA'!$F:$F,'Sales RAW DATA'!$I:$I,Incentive_Calc!$A223,'Sales RAW DATA'!$D:$D,"B2",'Sales RAW DATA'!$E:$E,Incentive_Calc!AA$5),"")</f>
        <v>0.72188701484578899</v>
      </c>
      <c r="AB223" s="44">
        <f>IFERROR(SUMIFS('Sales RAW DATA'!$G:$G,'Sales RAW DATA'!$I:$I,Incentive_Calc!$A223,'Sales RAW DATA'!$D:$D,"B2",'Sales RAW DATA'!$E:$E,Incentive_Calc!AB$5)/SUMIFS('Sales RAW DATA'!$F:$F,'Sales RAW DATA'!$I:$I,Incentive_Calc!$A223,'Sales RAW DATA'!$D:$D,"B2",'Sales RAW DATA'!$E:$E,Incentive_Calc!AB$5),"")</f>
        <v>0.68968523584763852</v>
      </c>
      <c r="AC223" s="44">
        <f>SUMIFS('Sales RAW DATA'!$G:$G,'Sales RAW DATA'!$I:$I,Incentive_Calc!$A223,'Sales RAW DATA'!$D:$D,"B2")/SUMIFS('Sales RAW DATA'!$F:$F,'Sales RAW DATA'!$I:$I,Incentive_Calc!$A223,'Sales RAW DATA'!$D:$D,"B2")</f>
        <v>0.85065285733572493</v>
      </c>
      <c r="AD223" s="44">
        <f>IFERROR(SUMIFS('Sales RAW DATA'!$G:$G,'Sales RAW DATA'!$I:$I,Incentive_Calc!$A223,'Sales RAW DATA'!$D:$D,"B3",'Sales RAW DATA'!$E:$E,Incentive_Calc!AD$5)/SUMIFS('Sales RAW DATA'!$F:$F,'Sales RAW DATA'!$I:$I,Incentive_Calc!$A223,'Sales RAW DATA'!$D:$D,"B3",'Sales RAW DATA'!$E:$E,Incentive_Calc!AD$5),"")</f>
        <v>0.79964154561520051</v>
      </c>
      <c r="AE223" s="44">
        <f>IFERROR(SUMIFS('Sales RAW DATA'!$G:$G,'Sales RAW DATA'!$I:$I,Incentive_Calc!$A223,'Sales RAW DATA'!$D:$D,"B3",'Sales RAW DATA'!$E:$E,Incentive_Calc!AE$5)/SUMIFS('Sales RAW DATA'!$F:$F,'Sales RAW DATA'!$I:$I,Incentive_Calc!$A223,'Sales RAW DATA'!$D:$D,"B3",'Sales RAW DATA'!$E:$E,Incentive_Calc!AE$5),"")</f>
        <v>1.3734912044940011</v>
      </c>
      <c r="AF223" s="44">
        <f>IFERROR(SUMIFS('Sales RAW DATA'!$G:$G,'Sales RAW DATA'!$I:$I,Incentive_Calc!$A223,'Sales RAW DATA'!$D:$D,"B3",'Sales RAW DATA'!$E:$E,Incentive_Calc!AF$5)/SUMIFS('Sales RAW DATA'!$F:$F,'Sales RAW DATA'!$I:$I,Incentive_Calc!$A223,'Sales RAW DATA'!$D:$D,"B3",'Sales RAW DATA'!$E:$E,Incentive_Calc!AF$5),"")</f>
        <v>1.6990565243029232</v>
      </c>
      <c r="AG223" s="44">
        <f>SUMIFS('Sales RAW DATA'!$G:$G,'Sales RAW DATA'!$I:$I,Incentive_Calc!$A223,'Sales RAW DATA'!$D:$D,"B3")/SUMIFS('Sales RAW DATA'!$F:$F,'Sales RAW DATA'!$I:$I,Incentive_Calc!$A223,'Sales RAW DATA'!$D:$D,"B3")</f>
        <v>1.3157207581774522</v>
      </c>
      <c r="AH223" s="44">
        <f>IFERROR(SUMIFS('Sales RAW DATA'!$G:$G,'Sales RAW DATA'!$I:$I,Incentive_Calc!$A223,'Sales RAW DATA'!$D:$D,"B4",'Sales RAW DATA'!$E:$E,Incentive_Calc!AH$5)/SUMIFS('Sales RAW DATA'!$F:$F,'Sales RAW DATA'!$I:$I,Incentive_Calc!$A223,'Sales RAW DATA'!$D:$D,"B4",'Sales RAW DATA'!$E:$E,Incentive_Calc!AH$5),"")</f>
        <v>1.5900744584077355</v>
      </c>
      <c r="AI223" s="44">
        <f>IFERROR(SUMIFS('Sales RAW DATA'!$G:$G,'Sales RAW DATA'!$I:$I,Incentive_Calc!$A223,'Sales RAW DATA'!$D:$D,"B4",'Sales RAW DATA'!$E:$E,Incentive_Calc!AI$5)/SUMIFS('Sales RAW DATA'!$F:$F,'Sales RAW DATA'!$I:$I,Incentive_Calc!$A223,'Sales RAW DATA'!$D:$D,"B4",'Sales RAW DATA'!$E:$E,Incentive_Calc!AI$5),"")</f>
        <v>1.6608869059690394</v>
      </c>
      <c r="AJ223" s="44">
        <f>IFERROR(SUMIFS('Sales RAW DATA'!$G:$G,'Sales RAW DATA'!$I:$I,Incentive_Calc!$A223,'Sales RAW DATA'!$D:$D,"B4",'Sales RAW DATA'!$E:$E,Incentive_Calc!AJ$5)/SUMIFS('Sales RAW DATA'!$F:$F,'Sales RAW DATA'!$I:$I,Incentive_Calc!$A223,'Sales RAW DATA'!$D:$D,"B4",'Sales RAW DATA'!$E:$E,Incentive_Calc!AJ$5),"")</f>
        <v>0.82897500169365224</v>
      </c>
      <c r="AK223" s="44">
        <f>SUMIFS('Sales RAW DATA'!$G:$G,'Sales RAW DATA'!$I:$I,Incentive_Calc!$A223,'Sales RAW DATA'!$D:$D,"B4")/SUMIFS('Sales RAW DATA'!$F:$F,'Sales RAW DATA'!$I:$I,Incentive_Calc!$A223,'Sales RAW DATA'!$D:$D,"B4")</f>
        <v>1.3606077329398911</v>
      </c>
      <c r="AL223" s="44">
        <f>IFERROR(SUMIFS('Sales RAW DATA'!$G:$G,'Sales RAW DATA'!$I:$I,Incentive_Calc!$A223,'Sales RAW DATA'!$D:$D,"B5",'Sales RAW DATA'!$E:$E,Incentive_Calc!AL$5)/SUMIFS('Sales RAW DATA'!$F:$F,'Sales RAW DATA'!$I:$I,Incentive_Calc!$A223,'Sales RAW DATA'!$D:$D,"B5",'Sales RAW DATA'!$E:$E,Incentive_Calc!AL$5),"")</f>
        <v>1.1121339470348877</v>
      </c>
      <c r="AM223" s="44">
        <f>IFERROR(SUMIFS('Sales RAW DATA'!$G:$G,'Sales RAW DATA'!$I:$I,Incentive_Calc!$A223,'Sales RAW DATA'!$D:$D,"B5",'Sales RAW DATA'!$E:$E,Incentive_Calc!AM$5)/SUMIFS('Sales RAW DATA'!$F:$F,'Sales RAW DATA'!$I:$I,Incentive_Calc!$A223,'Sales RAW DATA'!$D:$D,"B5",'Sales RAW DATA'!$E:$E,Incentive_Calc!AM$5),"")</f>
        <v>1.3101393188854489</v>
      </c>
      <c r="AN223" s="44">
        <f>IFERROR(SUMIFS('Sales RAW DATA'!$G:$G,'Sales RAW DATA'!$I:$I,Incentive_Calc!$A223,'Sales RAW DATA'!$D:$D,"B5",'Sales RAW DATA'!$E:$E,Incentive_Calc!AN$5)/SUMIFS('Sales RAW DATA'!$F:$F,'Sales RAW DATA'!$I:$I,Incentive_Calc!$A223,'Sales RAW DATA'!$D:$D,"B5",'Sales RAW DATA'!$E:$E,Incentive_Calc!AN$5),"")</f>
        <v>1.0648575305291723</v>
      </c>
      <c r="AO223" s="44">
        <f>SUMIFS('Sales RAW DATA'!$G:$G,'Sales RAW DATA'!$I:$I,Incentive_Calc!$A223,'Sales RAW DATA'!$D:$D,"B5")/SUMIFS('Sales RAW DATA'!$F:$F,'Sales RAW DATA'!$I:$I,Incentive_Calc!$A223,'Sales RAW DATA'!$D:$D,"B5")</f>
        <v>1.1557759489812665</v>
      </c>
      <c r="AP223" s="42">
        <f>SUM(SUMIFS('Sales RAW DATA'!$F$2:$F$22804,'Sales RAW DATA'!$I$2:$I$22804,Incentive_Calc!$A223,'Sales RAW DATA'!$D$2:$D$22804,"B1"),SUMIFS('Sales RAW DATA'!$F$2:$F$22804,'Sales RAW DATA'!$I$2:$I$22804,Incentive_Calc!$A223,'Sales RAW DATA'!$D$2:$D$22804,"B2"),SUMIFS('Sales RAW DATA'!$F$2:$F$22804,'Sales RAW DATA'!$I$2:$I$22804,Incentive_Calc!$A223,'Sales RAW DATA'!$D$2:$D$22804,"B3"),SUMIFS('Sales RAW DATA'!$F$2:$F$22804,'Sales RAW DATA'!$I$2:$I$22804,Incentive_Calc!$A223,'Sales RAW DATA'!$D$2:$D$22804,"B4"),SUMIFS('Sales RAW DATA'!$F$2:$F$22804,'Sales RAW DATA'!$I$2:$I$22804,Incentive_Calc!$A223,'Sales RAW DATA'!$D$2:$D$22804,"B5"))</f>
        <v>904205</v>
      </c>
      <c r="AQ223" s="42">
        <f>SUM(SUMIFS('Sales RAW DATA'!$G$2:$G$22804,'Sales RAW DATA'!$I$2:$I$22804,Incentive_Calc!$A223,'Sales RAW DATA'!$D$2:$D$22804,"B1"),SUMIFS('Sales RAW DATA'!$G$2:$G$22804,'Sales RAW DATA'!$I$2:$I$22804,Incentive_Calc!$A223,'Sales RAW DATA'!$D$2:$D$22804,"B2"),SUMIFS('Sales RAW DATA'!$G$2:$G$22804,'Sales RAW DATA'!$I$2:$I$22804,Incentive_Calc!$A223,'Sales RAW DATA'!$D$2:$D$22804,"B3"),SUMIFS('Sales RAW DATA'!$G$2:$G$22804,'Sales RAW DATA'!$I$2:$I$22804,Incentive_Calc!$A223,'Sales RAW DATA'!$D$2:$D$22804,"B4"),SUMIFS('Sales RAW DATA'!$G$2:$G$22804,'Sales RAW DATA'!$I$2:$I$22804,Incentive_Calc!$A223,'Sales RAW DATA'!$D$2:$D$22804,"B5"))</f>
        <v>1054423</v>
      </c>
      <c r="AR223" s="45">
        <f t="shared" si="62"/>
        <v>116.61326800891392</v>
      </c>
      <c r="AS223" s="45">
        <f t="shared" si="63"/>
        <v>116</v>
      </c>
      <c r="AT223" s="46">
        <v>1.01</v>
      </c>
      <c r="AU223" s="46">
        <v>0.94</v>
      </c>
      <c r="AV223" s="43" t="str">
        <f t="shared" si="49"/>
        <v>Yes</v>
      </c>
      <c r="AW223" s="43" t="str">
        <f t="shared" si="50"/>
        <v>Yes</v>
      </c>
      <c r="AX223" s="43" t="str">
        <f t="shared" si="51"/>
        <v>Yes</v>
      </c>
      <c r="AY223" s="43" t="str">
        <f t="shared" si="64"/>
        <v>Yes</v>
      </c>
    </row>
    <row r="224" spans="1:51" x14ac:dyDescent="0.35">
      <c r="A224" s="21" t="s">
        <v>1098</v>
      </c>
      <c r="B224" s="21" t="s">
        <v>624</v>
      </c>
      <c r="C224" s="21" t="str">
        <f>_xlfn.XLOOKUP($A224,'Employee List'!$E:$E,'Employee List'!$D:$D,0)</f>
        <v>SF</v>
      </c>
      <c r="D224" s="42" cm="1">
        <f t="array" ref="D224">IFERROR(IF($G224="Yes",INDEX('Payment Plan'!$D$6:$D$42,MATCH(1,(Incentive_Calc!$C224='Payment Plan'!$B$6:$B$42)*(Incentive_Calc!$U224='Payment Plan'!$C$6:$C$42),0)),""),"")</f>
        <v>27562.5</v>
      </c>
      <c r="E224" s="42" t="str" cm="1">
        <f t="array" ref="E224">IFERROR(IF($H224="Yes",INDEX('Payment Plan'!$D$6:$D$42,MATCH(1,(Incentive_Calc!$C224='Payment Plan'!$B$6:$B$42)*(Incentive_Calc!$AS224='Payment Plan'!$C$6:$C$42),0)),""),"")</f>
        <v/>
      </c>
      <c r="F224" s="42">
        <f t="shared" si="52"/>
        <v>27562.5</v>
      </c>
      <c r="G224" s="43" t="str">
        <f t="shared" si="53"/>
        <v>Yes</v>
      </c>
      <c r="H224" s="21" t="str">
        <f t="shared" si="54"/>
        <v>No</v>
      </c>
      <c r="I224" s="42">
        <f>IFERROR(SUMIFS('Sales RAW DATA'!$F$2:$F$30000,'Sales RAW DATA'!$I$2:$I$30000,Incentive_Calc!$A224,'Sales RAW DATA'!$E$2:$E$30000,Incentive_Calc!I$5),"")</f>
        <v>985503</v>
      </c>
      <c r="J224" s="42">
        <f>IFERROR(SUMIFS('Sales RAW DATA'!$F$2:$F$30000,'Sales RAW DATA'!$I$2:$I$30000,Incentive_Calc!$A224,'Sales RAW DATA'!$E$2:$E$30000,Incentive_Calc!J$5),"")</f>
        <v>993316</v>
      </c>
      <c r="K224" s="42">
        <f>IFERROR(SUMIFS('Sales RAW DATA'!$F$2:$F$30000,'Sales RAW DATA'!$I$2:$I$30000,Incentive_Calc!$A224,'Sales RAW DATA'!$E$2:$E$30000,Incentive_Calc!K$5),"")</f>
        <v>1010538</v>
      </c>
      <c r="L224" s="42">
        <f t="shared" si="55"/>
        <v>2989357</v>
      </c>
      <c r="M224" s="42">
        <f>IFERROR(SUMIFS('Sales RAW DATA'!$G$2:$G$30000,'Sales RAW DATA'!$I$2:$I$30000,Incentive_Calc!$A224,'Sales RAW DATA'!$E$2:$E$30000,Incentive_Calc!M$5),"")</f>
        <v>1016018</v>
      </c>
      <c r="N224" s="42">
        <f>IFERROR(SUMIFS('Sales RAW DATA'!$G$2:$G$30000,'Sales RAW DATA'!$I$2:$I$30000,Incentive_Calc!$A224,'Sales RAW DATA'!$E$2:$E$30000,Incentive_Calc!N$5),"")</f>
        <v>1017159</v>
      </c>
      <c r="O224" s="42">
        <f>IFERROR(SUMIFS('Sales RAW DATA'!$G$2:$G$30000,'Sales RAW DATA'!$I$2:$I$30000,Incentive_Calc!$A224,'Sales RAW DATA'!$E$2:$E$30000,Incentive_Calc!O$5),"")</f>
        <v>1024177</v>
      </c>
      <c r="P224" s="42">
        <f t="shared" si="56"/>
        <v>3057354</v>
      </c>
      <c r="Q224" s="44">
        <f t="shared" si="57"/>
        <v>1.0309638834179093</v>
      </c>
      <c r="R224" s="44">
        <f t="shared" si="58"/>
        <v>1.0240034389861836</v>
      </c>
      <c r="S224" s="44">
        <f t="shared" si="59"/>
        <v>1.0134967710269183</v>
      </c>
      <c r="T224" s="45">
        <f t="shared" si="60"/>
        <v>102.27463631811122</v>
      </c>
      <c r="U224" s="45">
        <f t="shared" si="61"/>
        <v>102</v>
      </c>
      <c r="V224" s="44">
        <f>IFERROR(SUMIFS('Sales RAW DATA'!$G:$G,'Sales RAW DATA'!$I:$I,Incentive_Calc!$A224,'Sales RAW DATA'!$D:$D,"B1",'Sales RAW DATA'!$E:$E,Incentive_Calc!V$5)/SUMIFS('Sales RAW DATA'!$F:$F,'Sales RAW DATA'!$I:$I,Incentive_Calc!$A224,'Sales RAW DATA'!$D:$D,"B1",'Sales RAW DATA'!$E:$E,Incentive_Calc!V$5),"")</f>
        <v>1.3292755610438278</v>
      </c>
      <c r="W224" s="44">
        <f>IFERROR(SUMIFS('Sales RAW DATA'!$G:$G,'Sales RAW DATA'!$I:$I,Incentive_Calc!$A224,'Sales RAW DATA'!$D:$D,"B1",'Sales RAW DATA'!$E:$E,Incentive_Calc!W$5)/SUMIFS('Sales RAW DATA'!$F:$F,'Sales RAW DATA'!$I:$I,Incentive_Calc!$A224,'Sales RAW DATA'!$D:$D,"B1",'Sales RAW DATA'!$E:$E,Incentive_Calc!W$5),"")</f>
        <v>1.1158966926344183</v>
      </c>
      <c r="X224" s="44">
        <f>IFERROR(SUMIFS('Sales RAW DATA'!$G:$G,'Sales RAW DATA'!$I:$I,Incentive_Calc!$A224,'Sales RAW DATA'!$D:$D,"B1",'Sales RAW DATA'!$E:$E,Incentive_Calc!X$5)/SUMIFS('Sales RAW DATA'!$F:$F,'Sales RAW DATA'!$I:$I,Incentive_Calc!$A224,'Sales RAW DATA'!$D:$D,"B1",'Sales RAW DATA'!$E:$E,Incentive_Calc!X$5),"")</f>
        <v>0.98905132401133367</v>
      </c>
      <c r="Y224" s="44">
        <f>SUMIFS('Sales RAW DATA'!$G:$G,'Sales RAW DATA'!$I:$I,Incentive_Calc!$A224,'Sales RAW DATA'!$D:$D,"B1")/SUMIFS('Sales RAW DATA'!$F:$F,'Sales RAW DATA'!$I:$I,Incentive_Calc!$A224,'Sales RAW DATA'!$D:$D,"B1")</f>
        <v>1.1487835790905438</v>
      </c>
      <c r="Z224" s="44">
        <f>IFERROR(SUMIFS('Sales RAW DATA'!$G:$G,'Sales RAW DATA'!$I:$I,Incentive_Calc!$A224,'Sales RAW DATA'!$D:$D,"B2",'Sales RAW DATA'!$E:$E,Incentive_Calc!Z$5)/SUMIFS('Sales RAW DATA'!$F:$F,'Sales RAW DATA'!$I:$I,Incentive_Calc!$A224,'Sales RAW DATA'!$D:$D,"B2",'Sales RAW DATA'!$E:$E,Incentive_Calc!Z$5),"")</f>
        <v>0.89793994413407818</v>
      </c>
      <c r="AA224" s="44">
        <f>IFERROR(SUMIFS('Sales RAW DATA'!$G:$G,'Sales RAW DATA'!$I:$I,Incentive_Calc!$A224,'Sales RAW DATA'!$D:$D,"B2",'Sales RAW DATA'!$E:$E,Incentive_Calc!AA$5)/SUMIFS('Sales RAW DATA'!$F:$F,'Sales RAW DATA'!$I:$I,Incentive_Calc!$A224,'Sales RAW DATA'!$D:$D,"B2",'Sales RAW DATA'!$E:$E,Incentive_Calc!AA$5),"")</f>
        <v>0.81414607215925694</v>
      </c>
      <c r="AB224" s="44">
        <f>IFERROR(SUMIFS('Sales RAW DATA'!$G:$G,'Sales RAW DATA'!$I:$I,Incentive_Calc!$A224,'Sales RAW DATA'!$D:$D,"B2",'Sales RAW DATA'!$E:$E,Incentive_Calc!AB$5)/SUMIFS('Sales RAW DATA'!$F:$F,'Sales RAW DATA'!$I:$I,Incentive_Calc!$A224,'Sales RAW DATA'!$D:$D,"B2",'Sales RAW DATA'!$E:$E,Incentive_Calc!AB$5),"")</f>
        <v>0.90961544875429412</v>
      </c>
      <c r="AC224" s="44">
        <f>SUMIFS('Sales RAW DATA'!$G:$G,'Sales RAW DATA'!$I:$I,Incentive_Calc!$A224,'Sales RAW DATA'!$D:$D,"B2")/SUMIFS('Sales RAW DATA'!$F:$F,'Sales RAW DATA'!$I:$I,Incentive_Calc!$A224,'Sales RAW DATA'!$D:$D,"B2")</f>
        <v>0.87299812114163011</v>
      </c>
      <c r="AD224" s="44">
        <f>IFERROR(SUMIFS('Sales RAW DATA'!$G:$G,'Sales RAW DATA'!$I:$I,Incentive_Calc!$A224,'Sales RAW DATA'!$D:$D,"B3",'Sales RAW DATA'!$E:$E,Incentive_Calc!AD$5)/SUMIFS('Sales RAW DATA'!$F:$F,'Sales RAW DATA'!$I:$I,Incentive_Calc!$A224,'Sales RAW DATA'!$D:$D,"B3",'Sales RAW DATA'!$E:$E,Incentive_Calc!AD$5),"")</f>
        <v>0.97301382841691775</v>
      </c>
      <c r="AE224" s="44">
        <f>IFERROR(SUMIFS('Sales RAW DATA'!$G:$G,'Sales RAW DATA'!$I:$I,Incentive_Calc!$A224,'Sales RAW DATA'!$D:$D,"B3",'Sales RAW DATA'!$E:$E,Incentive_Calc!AE$5)/SUMIFS('Sales RAW DATA'!$F:$F,'Sales RAW DATA'!$I:$I,Incentive_Calc!$A224,'Sales RAW DATA'!$D:$D,"B3",'Sales RAW DATA'!$E:$E,Incentive_Calc!AE$5),"")</f>
        <v>1.3763592604747839</v>
      </c>
      <c r="AF224" s="44">
        <f>IFERROR(SUMIFS('Sales RAW DATA'!$G:$G,'Sales RAW DATA'!$I:$I,Incentive_Calc!$A224,'Sales RAW DATA'!$D:$D,"B3",'Sales RAW DATA'!$E:$E,Incentive_Calc!AF$5)/SUMIFS('Sales RAW DATA'!$F:$F,'Sales RAW DATA'!$I:$I,Incentive_Calc!$A224,'Sales RAW DATA'!$D:$D,"B3",'Sales RAW DATA'!$E:$E,Incentive_Calc!AF$5),"")</f>
        <v>2.0952003358365596</v>
      </c>
      <c r="AG224" s="44">
        <f>SUMIFS('Sales RAW DATA'!$G:$G,'Sales RAW DATA'!$I:$I,Incentive_Calc!$A224,'Sales RAW DATA'!$D:$D,"B3")/SUMIFS('Sales RAW DATA'!$F:$F,'Sales RAW DATA'!$I:$I,Incentive_Calc!$A224,'Sales RAW DATA'!$D:$D,"B3")</f>
        <v>1.5102446828147753</v>
      </c>
      <c r="AH224" s="44">
        <f>IFERROR(SUMIFS('Sales RAW DATA'!$G:$G,'Sales RAW DATA'!$I:$I,Incentive_Calc!$A224,'Sales RAW DATA'!$D:$D,"B4",'Sales RAW DATA'!$E:$E,Incentive_Calc!AH$5)/SUMIFS('Sales RAW DATA'!$F:$F,'Sales RAW DATA'!$I:$I,Incentive_Calc!$A224,'Sales RAW DATA'!$D:$D,"B4",'Sales RAW DATA'!$E:$E,Incentive_Calc!AH$5),"")</f>
        <v>1.079158449980038</v>
      </c>
      <c r="AI224" s="44">
        <f>IFERROR(SUMIFS('Sales RAW DATA'!$G:$G,'Sales RAW DATA'!$I:$I,Incentive_Calc!$A224,'Sales RAW DATA'!$D:$D,"B4",'Sales RAW DATA'!$E:$E,Incentive_Calc!AI$5)/SUMIFS('Sales RAW DATA'!$F:$F,'Sales RAW DATA'!$I:$I,Incentive_Calc!$A224,'Sales RAW DATA'!$D:$D,"B4",'Sales RAW DATA'!$E:$E,Incentive_Calc!AI$5),"")</f>
        <v>0.78734376678723628</v>
      </c>
      <c r="AJ224" s="44">
        <f>IFERROR(SUMIFS('Sales RAW DATA'!$G:$G,'Sales RAW DATA'!$I:$I,Incentive_Calc!$A224,'Sales RAW DATA'!$D:$D,"B4",'Sales RAW DATA'!$E:$E,Incentive_Calc!AJ$5)/SUMIFS('Sales RAW DATA'!$F:$F,'Sales RAW DATA'!$I:$I,Incentive_Calc!$A224,'Sales RAW DATA'!$D:$D,"B4",'Sales RAW DATA'!$E:$E,Incentive_Calc!AJ$5),"")</f>
        <v>0.78613079049569667</v>
      </c>
      <c r="AK224" s="44">
        <f>SUMIFS('Sales RAW DATA'!$G:$G,'Sales RAW DATA'!$I:$I,Incentive_Calc!$A224,'Sales RAW DATA'!$D:$D,"B4")/SUMIFS('Sales RAW DATA'!$F:$F,'Sales RAW DATA'!$I:$I,Incentive_Calc!$A224,'Sales RAW DATA'!$D:$D,"B4")</f>
        <v>0.88122373179552338</v>
      </c>
      <c r="AL224" s="44">
        <f>IFERROR(SUMIFS('Sales RAW DATA'!$G:$G,'Sales RAW DATA'!$I:$I,Incentive_Calc!$A224,'Sales RAW DATA'!$D:$D,"B5",'Sales RAW DATA'!$E:$E,Incentive_Calc!AL$5)/SUMIFS('Sales RAW DATA'!$F:$F,'Sales RAW DATA'!$I:$I,Incentive_Calc!$A224,'Sales RAW DATA'!$D:$D,"B5",'Sales RAW DATA'!$E:$E,Incentive_Calc!AL$5),"")</f>
        <v>0.81683654464799704</v>
      </c>
      <c r="AM224" s="44">
        <f>IFERROR(SUMIFS('Sales RAW DATA'!$G:$G,'Sales RAW DATA'!$I:$I,Incentive_Calc!$A224,'Sales RAW DATA'!$D:$D,"B5",'Sales RAW DATA'!$E:$E,Incentive_Calc!AM$5)/SUMIFS('Sales RAW DATA'!$F:$F,'Sales RAW DATA'!$I:$I,Incentive_Calc!$A224,'Sales RAW DATA'!$D:$D,"B5",'Sales RAW DATA'!$E:$E,Incentive_Calc!AM$5),"")</f>
        <v>1.1132336753896956</v>
      </c>
      <c r="AN224" s="44">
        <f>IFERROR(SUMIFS('Sales RAW DATA'!$G:$G,'Sales RAW DATA'!$I:$I,Incentive_Calc!$A224,'Sales RAW DATA'!$D:$D,"B5",'Sales RAW DATA'!$E:$E,Incentive_Calc!AN$5)/SUMIFS('Sales RAW DATA'!$F:$F,'Sales RAW DATA'!$I:$I,Incentive_Calc!$A224,'Sales RAW DATA'!$D:$D,"B5",'Sales RAW DATA'!$E:$E,Incentive_Calc!AN$5),"")</f>
        <v>0.85642503014873372</v>
      </c>
      <c r="AO224" s="44">
        <f>SUMIFS('Sales RAW DATA'!$G:$G,'Sales RAW DATA'!$I:$I,Incentive_Calc!$A224,'Sales RAW DATA'!$D:$D,"B5")/SUMIFS('Sales RAW DATA'!$F:$F,'Sales RAW DATA'!$I:$I,Incentive_Calc!$A224,'Sales RAW DATA'!$D:$D,"B5")</f>
        <v>0.92568478285701228</v>
      </c>
      <c r="AP224" s="42">
        <f>SUM(SUMIFS('Sales RAW DATA'!$F$2:$F$22804,'Sales RAW DATA'!$I$2:$I$22804,Incentive_Calc!$A224,'Sales RAW DATA'!$D$2:$D$22804,"B1"),SUMIFS('Sales RAW DATA'!$F$2:$F$22804,'Sales RAW DATA'!$I$2:$I$22804,Incentive_Calc!$A224,'Sales RAW DATA'!$D$2:$D$22804,"B2"),SUMIFS('Sales RAW DATA'!$F$2:$F$22804,'Sales RAW DATA'!$I$2:$I$22804,Incentive_Calc!$A224,'Sales RAW DATA'!$D$2:$D$22804,"B3"),SUMIFS('Sales RAW DATA'!$F$2:$F$22804,'Sales RAW DATA'!$I$2:$I$22804,Incentive_Calc!$A224,'Sales RAW DATA'!$D$2:$D$22804,"B4"),SUMIFS('Sales RAW DATA'!$F$2:$F$22804,'Sales RAW DATA'!$I$2:$I$22804,Incentive_Calc!$A224,'Sales RAW DATA'!$D$2:$D$22804,"B5"))</f>
        <v>1469306</v>
      </c>
      <c r="AQ224" s="42">
        <f>SUM(SUMIFS('Sales RAW DATA'!$G$2:$G$22804,'Sales RAW DATA'!$I$2:$I$22804,Incentive_Calc!$A224,'Sales RAW DATA'!$D$2:$D$22804,"B1"),SUMIFS('Sales RAW DATA'!$G$2:$G$22804,'Sales RAW DATA'!$I$2:$I$22804,Incentive_Calc!$A224,'Sales RAW DATA'!$D$2:$D$22804,"B2"),SUMIFS('Sales RAW DATA'!$G$2:$G$22804,'Sales RAW DATA'!$I$2:$I$22804,Incentive_Calc!$A224,'Sales RAW DATA'!$D$2:$D$22804,"B3"),SUMIFS('Sales RAW DATA'!$G$2:$G$22804,'Sales RAW DATA'!$I$2:$I$22804,Incentive_Calc!$A224,'Sales RAW DATA'!$D$2:$D$22804,"B4"),SUMIFS('Sales RAW DATA'!$G$2:$G$22804,'Sales RAW DATA'!$I$2:$I$22804,Incentive_Calc!$A224,'Sales RAW DATA'!$D$2:$D$22804,"B5"))</f>
        <v>1681031</v>
      </c>
      <c r="AR224" s="45">
        <f t="shared" si="62"/>
        <v>114.40986424883583</v>
      </c>
      <c r="AS224" s="45">
        <f t="shared" si="63"/>
        <v>114</v>
      </c>
      <c r="AT224" s="46">
        <v>1.01</v>
      </c>
      <c r="AU224" s="46">
        <v>0.92</v>
      </c>
      <c r="AV224" s="43" t="str">
        <f t="shared" si="49"/>
        <v>Yes</v>
      </c>
      <c r="AW224" s="43" t="str">
        <f t="shared" si="50"/>
        <v>Yes</v>
      </c>
      <c r="AX224" s="43" t="str">
        <f t="shared" si="51"/>
        <v>Yes</v>
      </c>
      <c r="AY224" s="43" t="str">
        <f t="shared" si="64"/>
        <v>Yes</v>
      </c>
    </row>
    <row r="225" spans="1:51" x14ac:dyDescent="0.35">
      <c r="A225" s="21" t="s">
        <v>1099</v>
      </c>
      <c r="B225" s="21" t="s">
        <v>625</v>
      </c>
      <c r="C225" s="21" t="str">
        <f>_xlfn.XLOOKUP($A225,'Employee List'!$E:$E,'Employee List'!$D:$D,0)</f>
        <v>SF</v>
      </c>
      <c r="D225" s="42" cm="1">
        <f t="array" ref="D225">IFERROR(IF($G225="Yes",INDEX('Payment Plan'!$D$6:$D$42,MATCH(1,(Incentive_Calc!$C225='Payment Plan'!$B$6:$B$42)*(Incentive_Calc!$U225='Payment Plan'!$C$6:$C$42),0)),""),"")</f>
        <v>27562.5</v>
      </c>
      <c r="E225" s="42" t="str" cm="1">
        <f t="array" ref="E225">IFERROR(IF($H225="Yes",INDEX('Payment Plan'!$D$6:$D$42,MATCH(1,(Incentive_Calc!$C225='Payment Plan'!$B$6:$B$42)*(Incentive_Calc!$AS225='Payment Plan'!$C$6:$C$42),0)),""),"")</f>
        <v/>
      </c>
      <c r="F225" s="42">
        <f t="shared" si="52"/>
        <v>27562.5</v>
      </c>
      <c r="G225" s="43" t="str">
        <f t="shared" si="53"/>
        <v>Yes</v>
      </c>
      <c r="H225" s="21" t="str">
        <f t="shared" si="54"/>
        <v>No</v>
      </c>
      <c r="I225" s="42">
        <f>IFERROR(SUMIFS('Sales RAW DATA'!$F$2:$F$30000,'Sales RAW DATA'!$I$2:$I$30000,Incentive_Calc!$A225,'Sales RAW DATA'!$E$2:$E$30000,Incentive_Calc!I$5),"")</f>
        <v>769710</v>
      </c>
      <c r="J225" s="42">
        <f>IFERROR(SUMIFS('Sales RAW DATA'!$F$2:$F$30000,'Sales RAW DATA'!$I$2:$I$30000,Incentive_Calc!$A225,'Sales RAW DATA'!$E$2:$E$30000,Incentive_Calc!J$5),"")</f>
        <v>769234</v>
      </c>
      <c r="K225" s="42">
        <f>IFERROR(SUMIFS('Sales RAW DATA'!$F$2:$F$30000,'Sales RAW DATA'!$I$2:$I$30000,Incentive_Calc!$A225,'Sales RAW DATA'!$E$2:$E$30000,Incentive_Calc!K$5),"")</f>
        <v>784981</v>
      </c>
      <c r="L225" s="42">
        <f t="shared" si="55"/>
        <v>2323925</v>
      </c>
      <c r="M225" s="42">
        <f>IFERROR(SUMIFS('Sales RAW DATA'!$G$2:$G$30000,'Sales RAW DATA'!$I$2:$I$30000,Incentive_Calc!$A225,'Sales RAW DATA'!$E$2:$E$30000,Incentive_Calc!M$5),"")</f>
        <v>805172</v>
      </c>
      <c r="N225" s="42">
        <f>IFERROR(SUMIFS('Sales RAW DATA'!$G$2:$G$30000,'Sales RAW DATA'!$I$2:$I$30000,Incentive_Calc!$A225,'Sales RAW DATA'!$E$2:$E$30000,Incentive_Calc!N$5),"")</f>
        <v>809367</v>
      </c>
      <c r="O225" s="42">
        <f>IFERROR(SUMIFS('Sales RAW DATA'!$G$2:$G$30000,'Sales RAW DATA'!$I$2:$I$30000,Incentive_Calc!$A225,'Sales RAW DATA'!$E$2:$E$30000,Incentive_Calc!O$5),"")</f>
        <v>762692</v>
      </c>
      <c r="P225" s="42">
        <f t="shared" si="56"/>
        <v>2377231</v>
      </c>
      <c r="Q225" s="44">
        <f t="shared" si="57"/>
        <v>1.0460718972080394</v>
      </c>
      <c r="R225" s="44">
        <f t="shared" si="58"/>
        <v>1.0521726808747403</v>
      </c>
      <c r="S225" s="44">
        <f t="shared" si="59"/>
        <v>0.97160568217574694</v>
      </c>
      <c r="T225" s="45">
        <f t="shared" si="60"/>
        <v>102.29379175317619</v>
      </c>
      <c r="U225" s="45">
        <f t="shared" si="61"/>
        <v>102</v>
      </c>
      <c r="V225" s="44">
        <f>IFERROR(SUMIFS('Sales RAW DATA'!$G:$G,'Sales RAW DATA'!$I:$I,Incentive_Calc!$A225,'Sales RAW DATA'!$D:$D,"B1",'Sales RAW DATA'!$E:$E,Incentive_Calc!V$5)/SUMIFS('Sales RAW DATA'!$F:$F,'Sales RAW DATA'!$I:$I,Incentive_Calc!$A225,'Sales RAW DATA'!$D:$D,"B1",'Sales RAW DATA'!$E:$E,Incentive_Calc!V$5),"")</f>
        <v>1.4797031343871061</v>
      </c>
      <c r="W225" s="44">
        <f>IFERROR(SUMIFS('Sales RAW DATA'!$G:$G,'Sales RAW DATA'!$I:$I,Incentive_Calc!$A225,'Sales RAW DATA'!$D:$D,"B1",'Sales RAW DATA'!$E:$E,Incentive_Calc!W$5)/SUMIFS('Sales RAW DATA'!$F:$F,'Sales RAW DATA'!$I:$I,Incentive_Calc!$A225,'Sales RAW DATA'!$D:$D,"B1",'Sales RAW DATA'!$E:$E,Incentive_Calc!W$5),"")</f>
        <v>1.2392521754113897</v>
      </c>
      <c r="X225" s="44">
        <f>IFERROR(SUMIFS('Sales RAW DATA'!$G:$G,'Sales RAW DATA'!$I:$I,Incentive_Calc!$A225,'Sales RAW DATA'!$D:$D,"B1",'Sales RAW DATA'!$E:$E,Incentive_Calc!X$5)/SUMIFS('Sales RAW DATA'!$F:$F,'Sales RAW DATA'!$I:$I,Incentive_Calc!$A225,'Sales RAW DATA'!$D:$D,"B1",'Sales RAW DATA'!$E:$E,Incentive_Calc!X$5),"")</f>
        <v>0.9747694247229779</v>
      </c>
      <c r="Y225" s="44">
        <f>SUMIFS('Sales RAW DATA'!$G:$G,'Sales RAW DATA'!$I:$I,Incentive_Calc!$A225,'Sales RAW DATA'!$D:$D,"B1")/SUMIFS('Sales RAW DATA'!$F:$F,'Sales RAW DATA'!$I:$I,Incentive_Calc!$A225,'Sales RAW DATA'!$D:$D,"B1")</f>
        <v>1.2367416661901767</v>
      </c>
      <c r="Z225" s="44">
        <f>IFERROR(SUMIFS('Sales RAW DATA'!$G:$G,'Sales RAW DATA'!$I:$I,Incentive_Calc!$A225,'Sales RAW DATA'!$D:$D,"B2",'Sales RAW DATA'!$E:$E,Incentive_Calc!Z$5)/SUMIFS('Sales RAW DATA'!$F:$F,'Sales RAW DATA'!$I:$I,Incentive_Calc!$A225,'Sales RAW DATA'!$D:$D,"B2",'Sales RAW DATA'!$E:$E,Incentive_Calc!Z$5),"")</f>
        <v>0.970636355808146</v>
      </c>
      <c r="AA225" s="44">
        <f>IFERROR(SUMIFS('Sales RAW DATA'!$G:$G,'Sales RAW DATA'!$I:$I,Incentive_Calc!$A225,'Sales RAW DATA'!$D:$D,"B2",'Sales RAW DATA'!$E:$E,Incentive_Calc!AA$5)/SUMIFS('Sales RAW DATA'!$F:$F,'Sales RAW DATA'!$I:$I,Incentive_Calc!$A225,'Sales RAW DATA'!$D:$D,"B2",'Sales RAW DATA'!$E:$E,Incentive_Calc!AA$5),"")</f>
        <v>1.3981904255021149</v>
      </c>
      <c r="AB225" s="44">
        <f>IFERROR(SUMIFS('Sales RAW DATA'!$G:$G,'Sales RAW DATA'!$I:$I,Incentive_Calc!$A225,'Sales RAW DATA'!$D:$D,"B2",'Sales RAW DATA'!$E:$E,Incentive_Calc!AB$5)/SUMIFS('Sales RAW DATA'!$F:$F,'Sales RAW DATA'!$I:$I,Incentive_Calc!$A225,'Sales RAW DATA'!$D:$D,"B2",'Sales RAW DATA'!$E:$E,Incentive_Calc!AB$5),"")</f>
        <v>1.0504741511165494</v>
      </c>
      <c r="AC225" s="44">
        <f>SUMIFS('Sales RAW DATA'!$G:$G,'Sales RAW DATA'!$I:$I,Incentive_Calc!$A225,'Sales RAW DATA'!$D:$D,"B2")/SUMIFS('Sales RAW DATA'!$F:$F,'Sales RAW DATA'!$I:$I,Incentive_Calc!$A225,'Sales RAW DATA'!$D:$D,"B2")</f>
        <v>1.1382213071442888</v>
      </c>
      <c r="AD225" s="44">
        <f>IFERROR(SUMIFS('Sales RAW DATA'!$G:$G,'Sales RAW DATA'!$I:$I,Incentive_Calc!$A225,'Sales RAW DATA'!$D:$D,"B3",'Sales RAW DATA'!$E:$E,Incentive_Calc!AD$5)/SUMIFS('Sales RAW DATA'!$F:$F,'Sales RAW DATA'!$I:$I,Incentive_Calc!$A225,'Sales RAW DATA'!$D:$D,"B3",'Sales RAW DATA'!$E:$E,Incentive_Calc!AD$5),"")</f>
        <v>0.58202977676406675</v>
      </c>
      <c r="AE225" s="44">
        <f>IFERROR(SUMIFS('Sales RAW DATA'!$G:$G,'Sales RAW DATA'!$I:$I,Incentive_Calc!$A225,'Sales RAW DATA'!$D:$D,"B3",'Sales RAW DATA'!$E:$E,Incentive_Calc!AE$5)/SUMIFS('Sales RAW DATA'!$F:$F,'Sales RAW DATA'!$I:$I,Incentive_Calc!$A225,'Sales RAW DATA'!$D:$D,"B3",'Sales RAW DATA'!$E:$E,Incentive_Calc!AE$5),"")</f>
        <v>1.0282414030625762</v>
      </c>
      <c r="AF225" s="44">
        <f>IFERROR(SUMIFS('Sales RAW DATA'!$G:$G,'Sales RAW DATA'!$I:$I,Incentive_Calc!$A225,'Sales RAW DATA'!$D:$D,"B3",'Sales RAW DATA'!$E:$E,Incentive_Calc!AF$5)/SUMIFS('Sales RAW DATA'!$F:$F,'Sales RAW DATA'!$I:$I,Incentive_Calc!$A225,'Sales RAW DATA'!$D:$D,"B3",'Sales RAW DATA'!$E:$E,Incentive_Calc!AF$5),"")</f>
        <v>1.7546614932175466</v>
      </c>
      <c r="AG225" s="44">
        <f>SUMIFS('Sales RAW DATA'!$G:$G,'Sales RAW DATA'!$I:$I,Incentive_Calc!$A225,'Sales RAW DATA'!$D:$D,"B3")/SUMIFS('Sales RAW DATA'!$F:$F,'Sales RAW DATA'!$I:$I,Incentive_Calc!$A225,'Sales RAW DATA'!$D:$D,"B3")</f>
        <v>1.1542423849204781</v>
      </c>
      <c r="AH225" s="44">
        <f>IFERROR(SUMIFS('Sales RAW DATA'!$G:$G,'Sales RAW DATA'!$I:$I,Incentive_Calc!$A225,'Sales RAW DATA'!$D:$D,"B4",'Sales RAW DATA'!$E:$E,Incentive_Calc!AH$5)/SUMIFS('Sales RAW DATA'!$F:$F,'Sales RAW DATA'!$I:$I,Incentive_Calc!$A225,'Sales RAW DATA'!$D:$D,"B4",'Sales RAW DATA'!$E:$E,Incentive_Calc!AH$5),"")</f>
        <v>0.89021062392369854</v>
      </c>
      <c r="AI225" s="44">
        <f>IFERROR(SUMIFS('Sales RAW DATA'!$G:$G,'Sales RAW DATA'!$I:$I,Incentive_Calc!$A225,'Sales RAW DATA'!$D:$D,"B4",'Sales RAW DATA'!$E:$E,Incentive_Calc!AI$5)/SUMIFS('Sales RAW DATA'!$F:$F,'Sales RAW DATA'!$I:$I,Incentive_Calc!$A225,'Sales RAW DATA'!$D:$D,"B4",'Sales RAW DATA'!$E:$E,Incentive_Calc!AI$5),"")</f>
        <v>0.85931529283319041</v>
      </c>
      <c r="AJ225" s="44">
        <f>IFERROR(SUMIFS('Sales RAW DATA'!$G:$G,'Sales RAW DATA'!$I:$I,Incentive_Calc!$A225,'Sales RAW DATA'!$D:$D,"B4",'Sales RAW DATA'!$E:$E,Incentive_Calc!AJ$5)/SUMIFS('Sales RAW DATA'!$F:$F,'Sales RAW DATA'!$I:$I,Incentive_Calc!$A225,'Sales RAW DATA'!$D:$D,"B4",'Sales RAW DATA'!$E:$E,Incentive_Calc!AJ$5),"")</f>
        <v>0.64983040849432239</v>
      </c>
      <c r="AK225" s="44">
        <f>SUMIFS('Sales RAW DATA'!$G:$G,'Sales RAW DATA'!$I:$I,Incentive_Calc!$A225,'Sales RAW DATA'!$D:$D,"B4")/SUMIFS('Sales RAW DATA'!$F:$F,'Sales RAW DATA'!$I:$I,Incentive_Calc!$A225,'Sales RAW DATA'!$D:$D,"B4")</f>
        <v>0.79638152266894779</v>
      </c>
      <c r="AL225" s="44">
        <f>IFERROR(SUMIFS('Sales RAW DATA'!$G:$G,'Sales RAW DATA'!$I:$I,Incentive_Calc!$A225,'Sales RAW DATA'!$D:$D,"B5",'Sales RAW DATA'!$E:$E,Incentive_Calc!AL$5)/SUMIFS('Sales RAW DATA'!$F:$F,'Sales RAW DATA'!$I:$I,Incentive_Calc!$A225,'Sales RAW DATA'!$D:$D,"B5",'Sales RAW DATA'!$E:$E,Incentive_Calc!AL$5),"")</f>
        <v>0.81185929648241206</v>
      </c>
      <c r="AM225" s="44">
        <f>IFERROR(SUMIFS('Sales RAW DATA'!$G:$G,'Sales RAW DATA'!$I:$I,Incentive_Calc!$A225,'Sales RAW DATA'!$D:$D,"B5",'Sales RAW DATA'!$E:$E,Incentive_Calc!AM$5)/SUMIFS('Sales RAW DATA'!$F:$F,'Sales RAW DATA'!$I:$I,Incentive_Calc!$A225,'Sales RAW DATA'!$D:$D,"B5",'Sales RAW DATA'!$E:$E,Incentive_Calc!AM$5),"")</f>
        <v>0.96680906999671379</v>
      </c>
      <c r="AN225" s="44">
        <f>IFERROR(SUMIFS('Sales RAW DATA'!$G:$G,'Sales RAW DATA'!$I:$I,Incentive_Calc!$A225,'Sales RAW DATA'!$D:$D,"B5",'Sales RAW DATA'!$E:$E,Incentive_Calc!AN$5)/SUMIFS('Sales RAW DATA'!$F:$F,'Sales RAW DATA'!$I:$I,Incentive_Calc!$A225,'Sales RAW DATA'!$D:$D,"B5",'Sales RAW DATA'!$E:$E,Incentive_Calc!AN$5),"")</f>
        <v>1.1498519125338711</v>
      </c>
      <c r="AO225" s="44">
        <f>SUMIFS('Sales RAW DATA'!$G:$G,'Sales RAW DATA'!$I:$I,Incentive_Calc!$A225,'Sales RAW DATA'!$D:$D,"B5")/SUMIFS('Sales RAW DATA'!$F:$F,'Sales RAW DATA'!$I:$I,Incentive_Calc!$A225,'Sales RAW DATA'!$D:$D,"B5")</f>
        <v>0.97967788910865261</v>
      </c>
      <c r="AP225" s="42">
        <f>SUM(SUMIFS('Sales RAW DATA'!$F$2:$F$22804,'Sales RAW DATA'!$I$2:$I$22804,Incentive_Calc!$A225,'Sales RAW DATA'!$D$2:$D$22804,"B1"),SUMIFS('Sales RAW DATA'!$F$2:$F$22804,'Sales RAW DATA'!$I$2:$I$22804,Incentive_Calc!$A225,'Sales RAW DATA'!$D$2:$D$22804,"B2"),SUMIFS('Sales RAW DATA'!$F$2:$F$22804,'Sales RAW DATA'!$I$2:$I$22804,Incentive_Calc!$A225,'Sales RAW DATA'!$D$2:$D$22804,"B3"),SUMIFS('Sales RAW DATA'!$F$2:$F$22804,'Sales RAW DATA'!$I$2:$I$22804,Incentive_Calc!$A225,'Sales RAW DATA'!$D$2:$D$22804,"B4"),SUMIFS('Sales RAW DATA'!$F$2:$F$22804,'Sales RAW DATA'!$I$2:$I$22804,Incentive_Calc!$A225,'Sales RAW DATA'!$D$2:$D$22804,"B5"))</f>
        <v>1009570</v>
      </c>
      <c r="AQ225" s="42">
        <f>SUM(SUMIFS('Sales RAW DATA'!$G$2:$G$22804,'Sales RAW DATA'!$I$2:$I$22804,Incentive_Calc!$A225,'Sales RAW DATA'!$D$2:$D$22804,"B1"),SUMIFS('Sales RAW DATA'!$G$2:$G$22804,'Sales RAW DATA'!$I$2:$I$22804,Incentive_Calc!$A225,'Sales RAW DATA'!$D$2:$D$22804,"B2"),SUMIFS('Sales RAW DATA'!$G$2:$G$22804,'Sales RAW DATA'!$I$2:$I$22804,Incentive_Calc!$A225,'Sales RAW DATA'!$D$2:$D$22804,"B3"),SUMIFS('Sales RAW DATA'!$G$2:$G$22804,'Sales RAW DATA'!$I$2:$I$22804,Incentive_Calc!$A225,'Sales RAW DATA'!$D$2:$D$22804,"B4"),SUMIFS('Sales RAW DATA'!$G$2:$G$22804,'Sales RAW DATA'!$I$2:$I$22804,Incentive_Calc!$A225,'Sales RAW DATA'!$D$2:$D$22804,"B5"))</f>
        <v>1159835</v>
      </c>
      <c r="AR225" s="45">
        <f t="shared" si="62"/>
        <v>114.8840595501055</v>
      </c>
      <c r="AS225" s="45">
        <f t="shared" si="63"/>
        <v>114</v>
      </c>
      <c r="AT225" s="46">
        <v>1.1599999999999999</v>
      </c>
      <c r="AU225" s="46">
        <v>0.92</v>
      </c>
      <c r="AV225" s="43" t="str">
        <f t="shared" si="49"/>
        <v>Yes</v>
      </c>
      <c r="AW225" s="43" t="str">
        <f t="shared" si="50"/>
        <v>Yes</v>
      </c>
      <c r="AX225" s="43" t="str">
        <f t="shared" si="51"/>
        <v>Yes</v>
      </c>
      <c r="AY225" s="43" t="str">
        <f t="shared" si="64"/>
        <v>Yes</v>
      </c>
    </row>
    <row r="226" spans="1:51" x14ac:dyDescent="0.35">
      <c r="A226" s="21" t="s">
        <v>1100</v>
      </c>
      <c r="B226" s="21" t="s">
        <v>626</v>
      </c>
      <c r="C226" s="21" t="str">
        <f>_xlfn.XLOOKUP($A226,'Employee List'!$E:$E,'Employee List'!$D:$D,0)</f>
        <v>SF</v>
      </c>
      <c r="D226" s="42" t="str" cm="1">
        <f t="array" ref="D226">IFERROR(IF($G226="Yes",INDEX('Payment Plan'!$D$6:$D$42,MATCH(1,(Incentive_Calc!$C226='Payment Plan'!$B$6:$B$42)*(Incentive_Calc!$U226='Payment Plan'!$C$6:$C$42),0)),""),"")</f>
        <v/>
      </c>
      <c r="E226" s="42" t="str" cm="1">
        <f t="array" ref="E226">IFERROR(IF($H226="Yes",INDEX('Payment Plan'!$D$6:$D$42,MATCH(1,(Incentive_Calc!$C226='Payment Plan'!$B$6:$B$42)*(Incentive_Calc!$AS226='Payment Plan'!$C$6:$C$42),0)),""),"")</f>
        <v/>
      </c>
      <c r="F226" s="42">
        <f t="shared" si="52"/>
        <v>0</v>
      </c>
      <c r="G226" s="43" t="str">
        <f t="shared" si="53"/>
        <v>No</v>
      </c>
      <c r="H226" s="21" t="str">
        <f t="shared" si="54"/>
        <v>No</v>
      </c>
      <c r="I226" s="42">
        <f>IFERROR(SUMIFS('Sales RAW DATA'!$F$2:$F$30000,'Sales RAW DATA'!$I$2:$I$30000,Incentive_Calc!$A226,'Sales RAW DATA'!$E$2:$E$30000,Incentive_Calc!I$5),"")</f>
        <v>1413596</v>
      </c>
      <c r="J226" s="42">
        <f>IFERROR(SUMIFS('Sales RAW DATA'!$F$2:$F$30000,'Sales RAW DATA'!$I$2:$I$30000,Incentive_Calc!$A226,'Sales RAW DATA'!$E$2:$E$30000,Incentive_Calc!J$5),"")</f>
        <v>1440406</v>
      </c>
      <c r="K226" s="42">
        <f>IFERROR(SUMIFS('Sales RAW DATA'!$F$2:$F$30000,'Sales RAW DATA'!$I$2:$I$30000,Incentive_Calc!$A226,'Sales RAW DATA'!$E$2:$E$30000,Incentive_Calc!K$5),"")</f>
        <v>1470750</v>
      </c>
      <c r="L226" s="42">
        <f t="shared" si="55"/>
        <v>4324752</v>
      </c>
      <c r="M226" s="42">
        <f>IFERROR(SUMIFS('Sales RAW DATA'!$G$2:$G$30000,'Sales RAW DATA'!$I$2:$I$30000,Incentive_Calc!$A226,'Sales RAW DATA'!$E$2:$E$30000,Incentive_Calc!M$5),"")</f>
        <v>1631506</v>
      </c>
      <c r="N226" s="42">
        <f>IFERROR(SUMIFS('Sales RAW DATA'!$G$2:$G$30000,'Sales RAW DATA'!$I$2:$I$30000,Incentive_Calc!$A226,'Sales RAW DATA'!$E$2:$E$30000,Incentive_Calc!N$5),"")</f>
        <v>1790679</v>
      </c>
      <c r="O226" s="42">
        <f>IFERROR(SUMIFS('Sales RAW DATA'!$G$2:$G$30000,'Sales RAW DATA'!$I$2:$I$30000,Incentive_Calc!$A226,'Sales RAW DATA'!$E$2:$E$30000,Incentive_Calc!O$5),"")</f>
        <v>1994856</v>
      </c>
      <c r="P226" s="42">
        <f t="shared" si="56"/>
        <v>5417041</v>
      </c>
      <c r="Q226" s="44">
        <f t="shared" si="57"/>
        <v>1.1541529545924012</v>
      </c>
      <c r="R226" s="44">
        <f t="shared" si="58"/>
        <v>1.2431765766040963</v>
      </c>
      <c r="S226" s="44">
        <f t="shared" si="59"/>
        <v>1.3563528811830698</v>
      </c>
      <c r="T226" s="45">
        <f t="shared" si="60"/>
        <v>125.25668523882989</v>
      </c>
      <c r="U226" s="45">
        <f t="shared" si="61"/>
        <v>120</v>
      </c>
      <c r="V226" s="44">
        <f>IFERROR(SUMIFS('Sales RAW DATA'!$G:$G,'Sales RAW DATA'!$I:$I,Incentive_Calc!$A226,'Sales RAW DATA'!$D:$D,"B1",'Sales RAW DATA'!$E:$E,Incentive_Calc!V$5)/SUMIFS('Sales RAW DATA'!$F:$F,'Sales RAW DATA'!$I:$I,Incentive_Calc!$A226,'Sales RAW DATA'!$D:$D,"B1",'Sales RAW DATA'!$E:$E,Incentive_Calc!V$5),"")</f>
        <v>1.0319111847122655</v>
      </c>
      <c r="W226" s="44">
        <f>IFERROR(SUMIFS('Sales RAW DATA'!$G:$G,'Sales RAW DATA'!$I:$I,Incentive_Calc!$A226,'Sales RAW DATA'!$D:$D,"B1",'Sales RAW DATA'!$E:$E,Incentive_Calc!W$5)/SUMIFS('Sales RAW DATA'!$F:$F,'Sales RAW DATA'!$I:$I,Incentive_Calc!$A226,'Sales RAW DATA'!$D:$D,"B1",'Sales RAW DATA'!$E:$E,Incentive_Calc!W$5),"")</f>
        <v>0.84343067300916141</v>
      </c>
      <c r="X226" s="44">
        <f>IFERROR(SUMIFS('Sales RAW DATA'!$G:$G,'Sales RAW DATA'!$I:$I,Incentive_Calc!$A226,'Sales RAW DATA'!$D:$D,"B1",'Sales RAW DATA'!$E:$E,Incentive_Calc!X$5)/SUMIFS('Sales RAW DATA'!$F:$F,'Sales RAW DATA'!$I:$I,Incentive_Calc!$A226,'Sales RAW DATA'!$D:$D,"B1",'Sales RAW DATA'!$E:$E,Incentive_Calc!X$5),"")</f>
        <v>0.78294913844874581</v>
      </c>
      <c r="Y226" s="44">
        <f>SUMIFS('Sales RAW DATA'!$G:$G,'Sales RAW DATA'!$I:$I,Incentive_Calc!$A226,'Sales RAW DATA'!$D:$D,"B1")/SUMIFS('Sales RAW DATA'!$F:$F,'Sales RAW DATA'!$I:$I,Incentive_Calc!$A226,'Sales RAW DATA'!$D:$D,"B1")</f>
        <v>0.88824250529365878</v>
      </c>
      <c r="Z226" s="44">
        <f>IFERROR(SUMIFS('Sales RAW DATA'!$G:$G,'Sales RAW DATA'!$I:$I,Incentive_Calc!$A226,'Sales RAW DATA'!$D:$D,"B2",'Sales RAW DATA'!$E:$E,Incentive_Calc!Z$5)/SUMIFS('Sales RAW DATA'!$F:$F,'Sales RAW DATA'!$I:$I,Incentive_Calc!$A226,'Sales RAW DATA'!$D:$D,"B2",'Sales RAW DATA'!$E:$E,Incentive_Calc!Z$5),"")</f>
        <v>0.92346800800475959</v>
      </c>
      <c r="AA226" s="44">
        <f>IFERROR(SUMIFS('Sales RAW DATA'!$G:$G,'Sales RAW DATA'!$I:$I,Incentive_Calc!$A226,'Sales RAW DATA'!$D:$D,"B2",'Sales RAW DATA'!$E:$E,Incentive_Calc!AA$5)/SUMIFS('Sales RAW DATA'!$F:$F,'Sales RAW DATA'!$I:$I,Incentive_Calc!$A226,'Sales RAW DATA'!$D:$D,"B2",'Sales RAW DATA'!$E:$E,Incentive_Calc!AA$5),"")</f>
        <v>0.89048906365200298</v>
      </c>
      <c r="AB226" s="44">
        <f>IFERROR(SUMIFS('Sales RAW DATA'!$G:$G,'Sales RAW DATA'!$I:$I,Incentive_Calc!$A226,'Sales RAW DATA'!$D:$D,"B2",'Sales RAW DATA'!$E:$E,Incentive_Calc!AB$5)/SUMIFS('Sales RAW DATA'!$F:$F,'Sales RAW DATA'!$I:$I,Incentive_Calc!$A226,'Sales RAW DATA'!$D:$D,"B2",'Sales RAW DATA'!$E:$E,Incentive_Calc!AB$5),"")</f>
        <v>0.94399784434364753</v>
      </c>
      <c r="AC226" s="44">
        <f>SUMIFS('Sales RAW DATA'!$G:$G,'Sales RAW DATA'!$I:$I,Incentive_Calc!$A226,'Sales RAW DATA'!$D:$D,"B2")/SUMIFS('Sales RAW DATA'!$F:$F,'Sales RAW DATA'!$I:$I,Incentive_Calc!$A226,'Sales RAW DATA'!$D:$D,"B2")</f>
        <v>0.91996857661904063</v>
      </c>
      <c r="AD226" s="44">
        <f>IFERROR(SUMIFS('Sales RAW DATA'!$G:$G,'Sales RAW DATA'!$I:$I,Incentive_Calc!$A226,'Sales RAW DATA'!$D:$D,"B3",'Sales RAW DATA'!$E:$E,Incentive_Calc!AD$5)/SUMIFS('Sales RAW DATA'!$F:$F,'Sales RAW DATA'!$I:$I,Incentive_Calc!$A226,'Sales RAW DATA'!$D:$D,"B3",'Sales RAW DATA'!$E:$E,Incentive_Calc!AD$5),"")</f>
        <v>1.4844411166675826</v>
      </c>
      <c r="AE226" s="44">
        <f>IFERROR(SUMIFS('Sales RAW DATA'!$G:$G,'Sales RAW DATA'!$I:$I,Incentive_Calc!$A226,'Sales RAW DATA'!$D:$D,"B3",'Sales RAW DATA'!$E:$E,Incentive_Calc!AE$5)/SUMIFS('Sales RAW DATA'!$F:$F,'Sales RAW DATA'!$I:$I,Incentive_Calc!$A226,'Sales RAW DATA'!$D:$D,"B3",'Sales RAW DATA'!$E:$E,Incentive_Calc!AE$5),"")</f>
        <v>0.93164389267886283</v>
      </c>
      <c r="AF226" s="44">
        <f>IFERROR(SUMIFS('Sales RAW DATA'!$G:$G,'Sales RAW DATA'!$I:$I,Incentive_Calc!$A226,'Sales RAW DATA'!$D:$D,"B3",'Sales RAW DATA'!$E:$E,Incentive_Calc!AF$5)/SUMIFS('Sales RAW DATA'!$F:$F,'Sales RAW DATA'!$I:$I,Incentive_Calc!$A226,'Sales RAW DATA'!$D:$D,"B3",'Sales RAW DATA'!$E:$E,Incentive_Calc!AF$5),"")</f>
        <v>1.2827619139727751</v>
      </c>
      <c r="AG226" s="44">
        <f>SUMIFS('Sales RAW DATA'!$G:$G,'Sales RAW DATA'!$I:$I,Incentive_Calc!$A226,'Sales RAW DATA'!$D:$D,"B3")/SUMIFS('Sales RAW DATA'!$F:$F,'Sales RAW DATA'!$I:$I,Incentive_Calc!$A226,'Sales RAW DATA'!$D:$D,"B3")</f>
        <v>1.2345431532557585</v>
      </c>
      <c r="AH226" s="44">
        <f>IFERROR(SUMIFS('Sales RAW DATA'!$G:$G,'Sales RAW DATA'!$I:$I,Incentive_Calc!$A226,'Sales RAW DATA'!$D:$D,"B4",'Sales RAW DATA'!$E:$E,Incentive_Calc!AH$5)/SUMIFS('Sales RAW DATA'!$F:$F,'Sales RAW DATA'!$I:$I,Incentive_Calc!$A226,'Sales RAW DATA'!$D:$D,"B4",'Sales RAW DATA'!$E:$E,Incentive_Calc!AH$5),"")</f>
        <v>1.4926753238362891</v>
      </c>
      <c r="AI226" s="44">
        <f>IFERROR(SUMIFS('Sales RAW DATA'!$G:$G,'Sales RAW DATA'!$I:$I,Incentive_Calc!$A226,'Sales RAW DATA'!$D:$D,"B4",'Sales RAW DATA'!$E:$E,Incentive_Calc!AI$5)/SUMIFS('Sales RAW DATA'!$F:$F,'Sales RAW DATA'!$I:$I,Incentive_Calc!$A226,'Sales RAW DATA'!$D:$D,"B4",'Sales RAW DATA'!$E:$E,Incentive_Calc!AI$5),"")</f>
        <v>1.1590503294218548</v>
      </c>
      <c r="AJ226" s="44">
        <f>IFERROR(SUMIFS('Sales RAW DATA'!$G:$G,'Sales RAW DATA'!$I:$I,Incentive_Calc!$A226,'Sales RAW DATA'!$D:$D,"B4",'Sales RAW DATA'!$E:$E,Incentive_Calc!AJ$5)/SUMIFS('Sales RAW DATA'!$F:$F,'Sales RAW DATA'!$I:$I,Incentive_Calc!$A226,'Sales RAW DATA'!$D:$D,"B4",'Sales RAW DATA'!$E:$E,Incentive_Calc!AJ$5),"")</f>
        <v>1.0133114430621715</v>
      </c>
      <c r="AK226" s="44">
        <f>SUMIFS('Sales RAW DATA'!$G:$G,'Sales RAW DATA'!$I:$I,Incentive_Calc!$A226,'Sales RAW DATA'!$D:$D,"B4")/SUMIFS('Sales RAW DATA'!$F:$F,'Sales RAW DATA'!$I:$I,Incentive_Calc!$A226,'Sales RAW DATA'!$D:$D,"B4")</f>
        <v>1.2177276786766573</v>
      </c>
      <c r="AL226" s="44">
        <f>IFERROR(SUMIFS('Sales RAW DATA'!$G:$G,'Sales RAW DATA'!$I:$I,Incentive_Calc!$A226,'Sales RAW DATA'!$D:$D,"B5",'Sales RAW DATA'!$E:$E,Incentive_Calc!AL$5)/SUMIFS('Sales RAW DATA'!$F:$F,'Sales RAW DATA'!$I:$I,Incentive_Calc!$A226,'Sales RAW DATA'!$D:$D,"B5",'Sales RAW DATA'!$E:$E,Incentive_Calc!AL$5),"")</f>
        <v>0.88465555539210639</v>
      </c>
      <c r="AM226" s="44">
        <f>IFERROR(SUMIFS('Sales RAW DATA'!$G:$G,'Sales RAW DATA'!$I:$I,Incentive_Calc!$A226,'Sales RAW DATA'!$D:$D,"B5",'Sales RAW DATA'!$E:$E,Incentive_Calc!AM$5)/SUMIFS('Sales RAW DATA'!$F:$F,'Sales RAW DATA'!$I:$I,Incentive_Calc!$A226,'Sales RAW DATA'!$D:$D,"B5",'Sales RAW DATA'!$E:$E,Incentive_Calc!AM$5),"")</f>
        <v>0.59696022893184608</v>
      </c>
      <c r="AN226" s="44">
        <f>IFERROR(SUMIFS('Sales RAW DATA'!$G:$G,'Sales RAW DATA'!$I:$I,Incentive_Calc!$A226,'Sales RAW DATA'!$D:$D,"B5",'Sales RAW DATA'!$E:$E,Incentive_Calc!AN$5)/SUMIFS('Sales RAW DATA'!$F:$F,'Sales RAW DATA'!$I:$I,Incentive_Calc!$A226,'Sales RAW DATA'!$D:$D,"B5",'Sales RAW DATA'!$E:$E,Incentive_Calc!AN$5),"")</f>
        <v>0.68931166497382612</v>
      </c>
      <c r="AO226" s="44">
        <f>SUMIFS('Sales RAW DATA'!$G:$G,'Sales RAW DATA'!$I:$I,Incentive_Calc!$A226,'Sales RAW DATA'!$D:$D,"B5")/SUMIFS('Sales RAW DATA'!$F:$F,'Sales RAW DATA'!$I:$I,Incentive_Calc!$A226,'Sales RAW DATA'!$D:$D,"B5")</f>
        <v>0.72191873959627695</v>
      </c>
      <c r="AP226" s="42">
        <f>SUM(SUMIFS('Sales RAW DATA'!$F$2:$F$22804,'Sales RAW DATA'!$I$2:$I$22804,Incentive_Calc!$A226,'Sales RAW DATA'!$D$2:$D$22804,"B1"),SUMIFS('Sales RAW DATA'!$F$2:$F$22804,'Sales RAW DATA'!$I$2:$I$22804,Incentive_Calc!$A226,'Sales RAW DATA'!$D$2:$D$22804,"B2"),SUMIFS('Sales RAW DATA'!$F$2:$F$22804,'Sales RAW DATA'!$I$2:$I$22804,Incentive_Calc!$A226,'Sales RAW DATA'!$D$2:$D$22804,"B3"),SUMIFS('Sales RAW DATA'!$F$2:$F$22804,'Sales RAW DATA'!$I$2:$I$22804,Incentive_Calc!$A226,'Sales RAW DATA'!$D$2:$D$22804,"B4"),SUMIFS('Sales RAW DATA'!$F$2:$F$22804,'Sales RAW DATA'!$I$2:$I$22804,Incentive_Calc!$A226,'Sales RAW DATA'!$D$2:$D$22804,"B5"))</f>
        <v>1382828</v>
      </c>
      <c r="AQ226" s="42">
        <f>SUM(SUMIFS('Sales RAW DATA'!$G$2:$G$22804,'Sales RAW DATA'!$I$2:$I$22804,Incentive_Calc!$A226,'Sales RAW DATA'!$D$2:$D$22804,"B1"),SUMIFS('Sales RAW DATA'!$G$2:$G$22804,'Sales RAW DATA'!$I$2:$I$22804,Incentive_Calc!$A226,'Sales RAW DATA'!$D$2:$D$22804,"B2"),SUMIFS('Sales RAW DATA'!$G$2:$G$22804,'Sales RAW DATA'!$I$2:$I$22804,Incentive_Calc!$A226,'Sales RAW DATA'!$D$2:$D$22804,"B3"),SUMIFS('Sales RAW DATA'!$G$2:$G$22804,'Sales RAW DATA'!$I$2:$I$22804,Incentive_Calc!$A226,'Sales RAW DATA'!$D$2:$D$22804,"B4"),SUMIFS('Sales RAW DATA'!$G$2:$G$22804,'Sales RAW DATA'!$I$2:$I$22804,Incentive_Calc!$A226,'Sales RAW DATA'!$D$2:$D$22804,"B5"))</f>
        <v>1478974</v>
      </c>
      <c r="AR226" s="45">
        <f t="shared" si="62"/>
        <v>106.95285313864053</v>
      </c>
      <c r="AS226" s="45">
        <f t="shared" si="63"/>
        <v>106</v>
      </c>
      <c r="AT226" s="46">
        <v>1.1599999999999999</v>
      </c>
      <c r="AU226" s="46">
        <v>0.83</v>
      </c>
      <c r="AV226" s="43" t="str">
        <f t="shared" si="49"/>
        <v>Yes</v>
      </c>
      <c r="AW226" s="43" t="str">
        <f t="shared" si="50"/>
        <v>Yes</v>
      </c>
      <c r="AX226" s="43" t="str">
        <f t="shared" si="51"/>
        <v>Yes</v>
      </c>
      <c r="AY226" s="43" t="str">
        <f t="shared" si="64"/>
        <v>Yes</v>
      </c>
    </row>
    <row r="227" spans="1:51" x14ac:dyDescent="0.35">
      <c r="A227" s="21" t="s">
        <v>1101</v>
      </c>
      <c r="B227" s="21" t="s">
        <v>627</v>
      </c>
      <c r="C227" s="21" t="str">
        <f>_xlfn.XLOOKUP($A227,'Employee List'!$E:$E,'Employee List'!$D:$D,0)</f>
        <v>SF</v>
      </c>
      <c r="D227" s="42" cm="1">
        <f t="array" ref="D227">IFERROR(IF($G227="Yes",INDEX('Payment Plan'!$D$6:$D$42,MATCH(1,(Incentive_Calc!$C227='Payment Plan'!$B$6:$B$42)*(Incentive_Calc!$U227='Payment Plan'!$C$6:$C$42),0)),""),"")</f>
        <v>78967.193605488734</v>
      </c>
      <c r="E227" s="42" t="str" cm="1">
        <f t="array" ref="E227">IFERROR(IF($H227="Yes",INDEX('Payment Plan'!$D$6:$D$42,MATCH(1,(Incentive_Calc!$C227='Payment Plan'!$B$6:$B$42)*(Incentive_Calc!$AS227='Payment Plan'!$C$6:$C$42),0)),""),"")</f>
        <v/>
      </c>
      <c r="F227" s="42">
        <f t="shared" si="52"/>
        <v>78967.193605488734</v>
      </c>
      <c r="G227" s="43" t="str">
        <f t="shared" si="53"/>
        <v>Yes</v>
      </c>
      <c r="H227" s="21" t="str">
        <f t="shared" si="54"/>
        <v>No</v>
      </c>
      <c r="I227" s="42">
        <f>IFERROR(SUMIFS('Sales RAW DATA'!$F$2:$F$30000,'Sales RAW DATA'!$I$2:$I$30000,Incentive_Calc!$A227,'Sales RAW DATA'!$E$2:$E$30000,Incentive_Calc!I$5),"")</f>
        <v>1763289</v>
      </c>
      <c r="J227" s="42">
        <f>IFERROR(SUMIFS('Sales RAW DATA'!$F$2:$F$30000,'Sales RAW DATA'!$I$2:$I$30000,Incentive_Calc!$A227,'Sales RAW DATA'!$E$2:$E$30000,Incentive_Calc!J$5),"")</f>
        <v>1769229</v>
      </c>
      <c r="K227" s="42">
        <f>IFERROR(SUMIFS('Sales RAW DATA'!$F$2:$F$30000,'Sales RAW DATA'!$I$2:$I$30000,Incentive_Calc!$A227,'Sales RAW DATA'!$E$2:$E$30000,Incentive_Calc!K$5),"")</f>
        <v>1807138</v>
      </c>
      <c r="L227" s="42">
        <f t="shared" si="55"/>
        <v>5339656</v>
      </c>
      <c r="M227" s="42">
        <f>IFERROR(SUMIFS('Sales RAW DATA'!$G$2:$G$30000,'Sales RAW DATA'!$I$2:$I$30000,Incentive_Calc!$A227,'Sales RAW DATA'!$E$2:$E$30000,Incentive_Calc!M$5),"")</f>
        <v>1630679</v>
      </c>
      <c r="N227" s="42">
        <f>IFERROR(SUMIFS('Sales RAW DATA'!$G$2:$G$30000,'Sales RAW DATA'!$I$2:$I$30000,Incentive_Calc!$A227,'Sales RAW DATA'!$E$2:$E$30000,Incentive_Calc!N$5),"")</f>
        <v>2875189</v>
      </c>
      <c r="O227" s="42">
        <f>IFERROR(SUMIFS('Sales RAW DATA'!$G$2:$G$30000,'Sales RAW DATA'!$I$2:$I$30000,Incentive_Calc!$A227,'Sales RAW DATA'!$E$2:$E$30000,Incentive_Calc!O$5),"")</f>
        <v>2387171</v>
      </c>
      <c r="P227" s="42">
        <f t="shared" si="56"/>
        <v>6893039</v>
      </c>
      <c r="Q227" s="44">
        <f t="shared" si="57"/>
        <v>0.92479395039610635</v>
      </c>
      <c r="R227" s="44">
        <f t="shared" si="58"/>
        <v>1.6251084511954077</v>
      </c>
      <c r="S227" s="44">
        <f t="shared" si="59"/>
        <v>1.3209677401504478</v>
      </c>
      <c r="T227" s="45">
        <f t="shared" si="60"/>
        <v>129.09144334391578</v>
      </c>
      <c r="U227" s="45">
        <f t="shared" si="61"/>
        <v>120</v>
      </c>
      <c r="V227" s="44">
        <f>IFERROR(SUMIFS('Sales RAW DATA'!$G:$G,'Sales RAW DATA'!$I:$I,Incentive_Calc!$A227,'Sales RAW DATA'!$D:$D,"B1",'Sales RAW DATA'!$E:$E,Incentive_Calc!V$5)/SUMIFS('Sales RAW DATA'!$F:$F,'Sales RAW DATA'!$I:$I,Incentive_Calc!$A227,'Sales RAW DATA'!$D:$D,"B1",'Sales RAW DATA'!$E:$E,Incentive_Calc!V$5),"")</f>
        <v>1.0187113464859789</v>
      </c>
      <c r="W227" s="44">
        <f>IFERROR(SUMIFS('Sales RAW DATA'!$G:$G,'Sales RAW DATA'!$I:$I,Incentive_Calc!$A227,'Sales RAW DATA'!$D:$D,"B1",'Sales RAW DATA'!$E:$E,Incentive_Calc!W$5)/SUMIFS('Sales RAW DATA'!$F:$F,'Sales RAW DATA'!$I:$I,Incentive_Calc!$A227,'Sales RAW DATA'!$D:$D,"B1",'Sales RAW DATA'!$E:$E,Incentive_Calc!W$5),"")</f>
        <v>0.95314978724666044</v>
      </c>
      <c r="X227" s="44">
        <f>IFERROR(SUMIFS('Sales RAW DATA'!$G:$G,'Sales RAW DATA'!$I:$I,Incentive_Calc!$A227,'Sales RAW DATA'!$D:$D,"B1",'Sales RAW DATA'!$E:$E,Incentive_Calc!X$5)/SUMIFS('Sales RAW DATA'!$F:$F,'Sales RAW DATA'!$I:$I,Incentive_Calc!$A227,'Sales RAW DATA'!$D:$D,"B1",'Sales RAW DATA'!$E:$E,Incentive_Calc!X$5),"")</f>
        <v>0.90674655058374731</v>
      </c>
      <c r="Y227" s="44">
        <f>SUMIFS('Sales RAW DATA'!$G:$G,'Sales RAW DATA'!$I:$I,Incentive_Calc!$A227,'Sales RAW DATA'!$D:$D,"B1")/SUMIFS('Sales RAW DATA'!$F:$F,'Sales RAW DATA'!$I:$I,Incentive_Calc!$A227,'Sales RAW DATA'!$D:$D,"B1")</f>
        <v>0.96085160250308432</v>
      </c>
      <c r="Z227" s="44">
        <f>IFERROR(SUMIFS('Sales RAW DATA'!$G:$G,'Sales RAW DATA'!$I:$I,Incentive_Calc!$A227,'Sales RAW DATA'!$D:$D,"B2",'Sales RAW DATA'!$E:$E,Incentive_Calc!Z$5)/SUMIFS('Sales RAW DATA'!$F:$F,'Sales RAW DATA'!$I:$I,Incentive_Calc!$A227,'Sales RAW DATA'!$D:$D,"B2",'Sales RAW DATA'!$E:$E,Incentive_Calc!Z$5),"")</f>
        <v>0.842743587642383</v>
      </c>
      <c r="AA227" s="44">
        <f>IFERROR(SUMIFS('Sales RAW DATA'!$G:$G,'Sales RAW DATA'!$I:$I,Incentive_Calc!$A227,'Sales RAW DATA'!$D:$D,"B2",'Sales RAW DATA'!$E:$E,Incentive_Calc!AA$5)/SUMIFS('Sales RAW DATA'!$F:$F,'Sales RAW DATA'!$I:$I,Incentive_Calc!$A227,'Sales RAW DATA'!$D:$D,"B2",'Sales RAW DATA'!$E:$E,Incentive_Calc!AA$5),"")</f>
        <v>0.7672883901051134</v>
      </c>
      <c r="AB227" s="44">
        <f>IFERROR(SUMIFS('Sales RAW DATA'!$G:$G,'Sales RAW DATA'!$I:$I,Incentive_Calc!$A227,'Sales RAW DATA'!$D:$D,"B2",'Sales RAW DATA'!$E:$E,Incentive_Calc!AB$5)/SUMIFS('Sales RAW DATA'!$F:$F,'Sales RAW DATA'!$I:$I,Incentive_Calc!$A227,'Sales RAW DATA'!$D:$D,"B2",'Sales RAW DATA'!$E:$E,Incentive_Calc!AB$5),"")</f>
        <v>1.1394487320837927</v>
      </c>
      <c r="AC227" s="44">
        <f>SUMIFS('Sales RAW DATA'!$G:$G,'Sales RAW DATA'!$I:$I,Incentive_Calc!$A227,'Sales RAW DATA'!$D:$D,"B2")/SUMIFS('Sales RAW DATA'!$F:$F,'Sales RAW DATA'!$I:$I,Incentive_Calc!$A227,'Sales RAW DATA'!$D:$D,"B2")</f>
        <v>0.90930691975078393</v>
      </c>
      <c r="AD227" s="44">
        <f>IFERROR(SUMIFS('Sales RAW DATA'!$G:$G,'Sales RAW DATA'!$I:$I,Incentive_Calc!$A227,'Sales RAW DATA'!$D:$D,"B3",'Sales RAW DATA'!$E:$E,Incentive_Calc!AD$5)/SUMIFS('Sales RAW DATA'!$F:$F,'Sales RAW DATA'!$I:$I,Incentive_Calc!$A227,'Sales RAW DATA'!$D:$D,"B3",'Sales RAW DATA'!$E:$E,Incentive_Calc!AD$5),"")</f>
        <v>1.0538372371156783</v>
      </c>
      <c r="AE227" s="44">
        <f>IFERROR(SUMIFS('Sales RAW DATA'!$G:$G,'Sales RAW DATA'!$I:$I,Incentive_Calc!$A227,'Sales RAW DATA'!$D:$D,"B3",'Sales RAW DATA'!$E:$E,Incentive_Calc!AE$5)/SUMIFS('Sales RAW DATA'!$F:$F,'Sales RAW DATA'!$I:$I,Incentive_Calc!$A227,'Sales RAW DATA'!$D:$D,"B3",'Sales RAW DATA'!$E:$E,Incentive_Calc!AE$5),"")</f>
        <v>1.0826876436337871</v>
      </c>
      <c r="AF227" s="44">
        <f>IFERROR(SUMIFS('Sales RAW DATA'!$G:$G,'Sales RAW DATA'!$I:$I,Incentive_Calc!$A227,'Sales RAW DATA'!$D:$D,"B3",'Sales RAW DATA'!$E:$E,Incentive_Calc!AF$5)/SUMIFS('Sales RAW DATA'!$F:$F,'Sales RAW DATA'!$I:$I,Incentive_Calc!$A227,'Sales RAW DATA'!$D:$D,"B3",'Sales RAW DATA'!$E:$E,Incentive_Calc!AF$5),"")</f>
        <v>1.0540896583441814</v>
      </c>
      <c r="AG227" s="44">
        <f>SUMIFS('Sales RAW DATA'!$G:$G,'Sales RAW DATA'!$I:$I,Incentive_Calc!$A227,'Sales RAW DATA'!$D:$D,"B3")/SUMIFS('Sales RAW DATA'!$F:$F,'Sales RAW DATA'!$I:$I,Incentive_Calc!$A227,'Sales RAW DATA'!$D:$D,"B3")</f>
        <v>1.0630816482940237</v>
      </c>
      <c r="AH227" s="44">
        <f>IFERROR(SUMIFS('Sales RAW DATA'!$G:$G,'Sales RAW DATA'!$I:$I,Incentive_Calc!$A227,'Sales RAW DATA'!$D:$D,"B4",'Sales RAW DATA'!$E:$E,Incentive_Calc!AH$5)/SUMIFS('Sales RAW DATA'!$F:$F,'Sales RAW DATA'!$I:$I,Incentive_Calc!$A227,'Sales RAW DATA'!$D:$D,"B4",'Sales RAW DATA'!$E:$E,Incentive_Calc!AH$5),"")</f>
        <v>1.0267164444206132</v>
      </c>
      <c r="AI227" s="44">
        <f>IFERROR(SUMIFS('Sales RAW DATA'!$G:$G,'Sales RAW DATA'!$I:$I,Incentive_Calc!$A227,'Sales RAW DATA'!$D:$D,"B4",'Sales RAW DATA'!$E:$E,Incentive_Calc!AI$5)/SUMIFS('Sales RAW DATA'!$F:$F,'Sales RAW DATA'!$I:$I,Incentive_Calc!$A227,'Sales RAW DATA'!$D:$D,"B4",'Sales RAW DATA'!$E:$E,Incentive_Calc!AI$5),"")</f>
        <v>1.4236721023516765</v>
      </c>
      <c r="AJ227" s="44">
        <f>IFERROR(SUMIFS('Sales RAW DATA'!$G:$G,'Sales RAW DATA'!$I:$I,Incentive_Calc!$A227,'Sales RAW DATA'!$D:$D,"B4",'Sales RAW DATA'!$E:$E,Incentive_Calc!AJ$5)/SUMIFS('Sales RAW DATA'!$F:$F,'Sales RAW DATA'!$I:$I,Incentive_Calc!$A227,'Sales RAW DATA'!$D:$D,"B4",'Sales RAW DATA'!$E:$E,Incentive_Calc!AJ$5),"")</f>
        <v>0.83201812918657203</v>
      </c>
      <c r="AK227" s="44">
        <f>SUMIFS('Sales RAW DATA'!$G:$G,'Sales RAW DATA'!$I:$I,Incentive_Calc!$A227,'Sales RAW DATA'!$D:$D,"B4")/SUMIFS('Sales RAW DATA'!$F:$F,'Sales RAW DATA'!$I:$I,Incentive_Calc!$A227,'Sales RAW DATA'!$D:$D,"B4")</f>
        <v>1.0931781495039699</v>
      </c>
      <c r="AL227" s="44">
        <f>IFERROR(SUMIFS('Sales RAW DATA'!$G:$G,'Sales RAW DATA'!$I:$I,Incentive_Calc!$A227,'Sales RAW DATA'!$D:$D,"B5",'Sales RAW DATA'!$E:$E,Incentive_Calc!AL$5)/SUMIFS('Sales RAW DATA'!$F:$F,'Sales RAW DATA'!$I:$I,Incentive_Calc!$A227,'Sales RAW DATA'!$D:$D,"B5",'Sales RAW DATA'!$E:$E,Incentive_Calc!AL$5),"")</f>
        <v>0.85705975385845956</v>
      </c>
      <c r="AM227" s="44">
        <f>IFERROR(SUMIFS('Sales RAW DATA'!$G:$G,'Sales RAW DATA'!$I:$I,Incentive_Calc!$A227,'Sales RAW DATA'!$D:$D,"B5",'Sales RAW DATA'!$E:$E,Incentive_Calc!AM$5)/SUMIFS('Sales RAW DATA'!$F:$F,'Sales RAW DATA'!$I:$I,Incentive_Calc!$A227,'Sales RAW DATA'!$D:$D,"B5",'Sales RAW DATA'!$E:$E,Incentive_Calc!AM$5),"")</f>
        <v>0.83695044239673588</v>
      </c>
      <c r="AN227" s="44">
        <f>IFERROR(SUMIFS('Sales RAW DATA'!$G:$G,'Sales RAW DATA'!$I:$I,Incentive_Calc!$A227,'Sales RAW DATA'!$D:$D,"B5",'Sales RAW DATA'!$E:$E,Incentive_Calc!AN$5)/SUMIFS('Sales RAW DATA'!$F:$F,'Sales RAW DATA'!$I:$I,Incentive_Calc!$A227,'Sales RAW DATA'!$D:$D,"B5",'Sales RAW DATA'!$E:$E,Incentive_Calc!AN$5),"")</f>
        <v>0.78658218913332101</v>
      </c>
      <c r="AO227" s="44">
        <f>SUMIFS('Sales RAW DATA'!$G:$G,'Sales RAW DATA'!$I:$I,Incentive_Calc!$A227,'Sales RAW DATA'!$D:$D,"B5")/SUMIFS('Sales RAW DATA'!$F:$F,'Sales RAW DATA'!$I:$I,Incentive_Calc!$A227,'Sales RAW DATA'!$D:$D,"B5")</f>
        <v>0.8257648134071206</v>
      </c>
      <c r="AP227" s="42">
        <f>SUM(SUMIFS('Sales RAW DATA'!$F$2:$F$22804,'Sales RAW DATA'!$I$2:$I$22804,Incentive_Calc!$A227,'Sales RAW DATA'!$D$2:$D$22804,"B1"),SUMIFS('Sales RAW DATA'!$F$2:$F$22804,'Sales RAW DATA'!$I$2:$I$22804,Incentive_Calc!$A227,'Sales RAW DATA'!$D$2:$D$22804,"B2"),SUMIFS('Sales RAW DATA'!$F$2:$F$22804,'Sales RAW DATA'!$I$2:$I$22804,Incentive_Calc!$A227,'Sales RAW DATA'!$D$2:$D$22804,"B3"),SUMIFS('Sales RAW DATA'!$F$2:$F$22804,'Sales RAW DATA'!$I$2:$I$22804,Incentive_Calc!$A227,'Sales RAW DATA'!$D$2:$D$22804,"B4"),SUMIFS('Sales RAW DATA'!$F$2:$F$22804,'Sales RAW DATA'!$I$2:$I$22804,Incentive_Calc!$A227,'Sales RAW DATA'!$D$2:$D$22804,"B5"))</f>
        <v>2075766</v>
      </c>
      <c r="AQ227" s="42">
        <f>SUM(SUMIFS('Sales RAW DATA'!$G$2:$G$22804,'Sales RAW DATA'!$I$2:$I$22804,Incentive_Calc!$A227,'Sales RAW DATA'!$D$2:$D$22804,"B1"),SUMIFS('Sales RAW DATA'!$G$2:$G$22804,'Sales RAW DATA'!$I$2:$I$22804,Incentive_Calc!$A227,'Sales RAW DATA'!$D$2:$D$22804,"B2"),SUMIFS('Sales RAW DATA'!$G$2:$G$22804,'Sales RAW DATA'!$I$2:$I$22804,Incentive_Calc!$A227,'Sales RAW DATA'!$D$2:$D$22804,"B3"),SUMIFS('Sales RAW DATA'!$G$2:$G$22804,'Sales RAW DATA'!$I$2:$I$22804,Incentive_Calc!$A227,'Sales RAW DATA'!$D$2:$D$22804,"B4"),SUMIFS('Sales RAW DATA'!$G$2:$G$22804,'Sales RAW DATA'!$I$2:$I$22804,Incentive_Calc!$A227,'Sales RAW DATA'!$D$2:$D$22804,"B5"))</f>
        <v>2101496</v>
      </c>
      <c r="AR227" s="45">
        <f t="shared" si="62"/>
        <v>101.23954241470379</v>
      </c>
      <c r="AS227" s="45">
        <f t="shared" si="63"/>
        <v>101</v>
      </c>
      <c r="AT227" s="46">
        <v>1.1200000000000001</v>
      </c>
      <c r="AU227" s="46">
        <v>0.92</v>
      </c>
      <c r="AV227" s="43" t="str">
        <f t="shared" si="49"/>
        <v>Yes</v>
      </c>
      <c r="AW227" s="43" t="str">
        <f t="shared" si="50"/>
        <v>Yes</v>
      </c>
      <c r="AX227" s="43" t="str">
        <f t="shared" si="51"/>
        <v>Yes</v>
      </c>
      <c r="AY227" s="43" t="str">
        <f t="shared" si="64"/>
        <v>Yes</v>
      </c>
    </row>
    <row r="228" spans="1:51" x14ac:dyDescent="0.35">
      <c r="A228" s="21" t="s">
        <v>1102</v>
      </c>
      <c r="B228" s="21" t="s">
        <v>628</v>
      </c>
      <c r="C228" s="21" t="str">
        <f>_xlfn.XLOOKUP($A228,'Employee List'!$E:$E,'Employee List'!$D:$D,0)</f>
        <v>SF</v>
      </c>
      <c r="D228" s="42" t="str" cm="1">
        <f t="array" ref="D228">IFERROR(IF($G228="Yes",INDEX('Payment Plan'!$D$6:$D$42,MATCH(1,(Incentive_Calc!$C228='Payment Plan'!$B$6:$B$42)*(Incentive_Calc!$U228='Payment Plan'!$C$6:$C$42),0)),""),"")</f>
        <v/>
      </c>
      <c r="E228" s="42" t="str" cm="1">
        <f t="array" ref="E228">IFERROR(IF($H228="Yes",INDEX('Payment Plan'!$D$6:$D$42,MATCH(1,(Incentive_Calc!$C228='Payment Plan'!$B$6:$B$42)*(Incentive_Calc!$AS228='Payment Plan'!$C$6:$C$42),0)),""),"")</f>
        <v/>
      </c>
      <c r="F228" s="42">
        <f t="shared" si="52"/>
        <v>0</v>
      </c>
      <c r="G228" s="43" t="str">
        <f t="shared" si="53"/>
        <v>No</v>
      </c>
      <c r="H228" s="21" t="str">
        <f t="shared" si="54"/>
        <v>No</v>
      </c>
      <c r="I228" s="42">
        <f>IFERROR(SUMIFS('Sales RAW DATA'!$F$2:$F$30000,'Sales RAW DATA'!$I$2:$I$30000,Incentive_Calc!$A228,'Sales RAW DATA'!$E$2:$E$30000,Incentive_Calc!I$5),"")</f>
        <v>494945</v>
      </c>
      <c r="J228" s="42">
        <f>IFERROR(SUMIFS('Sales RAW DATA'!$F$2:$F$30000,'Sales RAW DATA'!$I$2:$I$30000,Incentive_Calc!$A228,'Sales RAW DATA'!$E$2:$E$30000,Incentive_Calc!J$5),"")</f>
        <v>510528</v>
      </c>
      <c r="K228" s="42">
        <f>IFERROR(SUMIFS('Sales RAW DATA'!$F$2:$F$30000,'Sales RAW DATA'!$I$2:$I$30000,Incentive_Calc!$A228,'Sales RAW DATA'!$E$2:$E$30000,Incentive_Calc!K$5),"")</f>
        <v>509198</v>
      </c>
      <c r="L228" s="42">
        <f t="shared" si="55"/>
        <v>1514671</v>
      </c>
      <c r="M228" s="42">
        <f>IFERROR(SUMIFS('Sales RAW DATA'!$G$2:$G$30000,'Sales RAW DATA'!$I$2:$I$30000,Incentive_Calc!$A228,'Sales RAW DATA'!$E$2:$E$30000,Incentive_Calc!M$5),"")</f>
        <v>448692</v>
      </c>
      <c r="N228" s="42">
        <f>IFERROR(SUMIFS('Sales RAW DATA'!$G$2:$G$30000,'Sales RAW DATA'!$I$2:$I$30000,Incentive_Calc!$A228,'Sales RAW DATA'!$E$2:$E$30000,Incentive_Calc!N$5),"")</f>
        <v>313159</v>
      </c>
      <c r="O228" s="42">
        <f>IFERROR(SUMIFS('Sales RAW DATA'!$G$2:$G$30000,'Sales RAW DATA'!$I$2:$I$30000,Incentive_Calc!$A228,'Sales RAW DATA'!$E$2:$E$30000,Incentive_Calc!O$5),"")</f>
        <v>687353</v>
      </c>
      <c r="P228" s="42">
        <f t="shared" si="56"/>
        <v>1449204</v>
      </c>
      <c r="Q228" s="44">
        <f t="shared" si="57"/>
        <v>0.90654921253876697</v>
      </c>
      <c r="R228" s="44">
        <f t="shared" si="58"/>
        <v>0.61340220320922656</v>
      </c>
      <c r="S228" s="44">
        <f t="shared" si="59"/>
        <v>1.3498737229918421</v>
      </c>
      <c r="T228" s="45">
        <f t="shared" si="60"/>
        <v>95.677807259794363</v>
      </c>
      <c r="U228" s="45">
        <f t="shared" si="61"/>
        <v>95</v>
      </c>
      <c r="V228" s="44">
        <f>IFERROR(SUMIFS('Sales RAW DATA'!$G:$G,'Sales RAW DATA'!$I:$I,Incentive_Calc!$A228,'Sales RAW DATA'!$D:$D,"B1",'Sales RAW DATA'!$E:$E,Incentive_Calc!V$5)/SUMIFS('Sales RAW DATA'!$F:$F,'Sales RAW DATA'!$I:$I,Incentive_Calc!$A228,'Sales RAW DATA'!$D:$D,"B1",'Sales RAW DATA'!$E:$E,Incentive_Calc!V$5),"")</f>
        <v>2.1944968027198901</v>
      </c>
      <c r="W228" s="44">
        <f>IFERROR(SUMIFS('Sales RAW DATA'!$G:$G,'Sales RAW DATA'!$I:$I,Incentive_Calc!$A228,'Sales RAW DATA'!$D:$D,"B1",'Sales RAW DATA'!$E:$E,Incentive_Calc!W$5)/SUMIFS('Sales RAW DATA'!$F:$F,'Sales RAW DATA'!$I:$I,Incentive_Calc!$A228,'Sales RAW DATA'!$D:$D,"B1",'Sales RAW DATA'!$E:$E,Incentive_Calc!W$5),"")</f>
        <v>0.95171095116979632</v>
      </c>
      <c r="X228" s="44">
        <f>IFERROR(SUMIFS('Sales RAW DATA'!$G:$G,'Sales RAW DATA'!$I:$I,Incentive_Calc!$A228,'Sales RAW DATA'!$D:$D,"B1",'Sales RAW DATA'!$E:$E,Incentive_Calc!X$5)/SUMIFS('Sales RAW DATA'!$F:$F,'Sales RAW DATA'!$I:$I,Incentive_Calc!$A228,'Sales RAW DATA'!$D:$D,"B1",'Sales RAW DATA'!$E:$E,Incentive_Calc!X$5),"")</f>
        <v>1.1446432459896929</v>
      </c>
      <c r="Y228" s="44">
        <f>SUMIFS('Sales RAW DATA'!$G:$G,'Sales RAW DATA'!$I:$I,Incentive_Calc!$A228,'Sales RAW DATA'!$D:$D,"B1")/SUMIFS('Sales RAW DATA'!$F:$F,'Sales RAW DATA'!$I:$I,Incentive_Calc!$A228,'Sales RAW DATA'!$D:$D,"B1")</f>
        <v>1.4369202448120877</v>
      </c>
      <c r="Z228" s="44">
        <f>IFERROR(SUMIFS('Sales RAW DATA'!$G:$G,'Sales RAW DATA'!$I:$I,Incentive_Calc!$A228,'Sales RAW DATA'!$D:$D,"B2",'Sales RAW DATA'!$E:$E,Incentive_Calc!Z$5)/SUMIFS('Sales RAW DATA'!$F:$F,'Sales RAW DATA'!$I:$I,Incentive_Calc!$A228,'Sales RAW DATA'!$D:$D,"B2",'Sales RAW DATA'!$E:$E,Incentive_Calc!Z$5),"")</f>
        <v>2.0404728938119074</v>
      </c>
      <c r="AA228" s="44">
        <f>IFERROR(SUMIFS('Sales RAW DATA'!$G:$G,'Sales RAW DATA'!$I:$I,Incentive_Calc!$A228,'Sales RAW DATA'!$D:$D,"B2",'Sales RAW DATA'!$E:$E,Incentive_Calc!AA$5)/SUMIFS('Sales RAW DATA'!$F:$F,'Sales RAW DATA'!$I:$I,Incentive_Calc!$A228,'Sales RAW DATA'!$D:$D,"B2",'Sales RAW DATA'!$E:$E,Incentive_Calc!AA$5),"")</f>
        <v>1.05305097696758</v>
      </c>
      <c r="AB228" s="44">
        <f>IFERROR(SUMIFS('Sales RAW DATA'!$G:$G,'Sales RAW DATA'!$I:$I,Incentive_Calc!$A228,'Sales RAW DATA'!$D:$D,"B2",'Sales RAW DATA'!$E:$E,Incentive_Calc!AB$5)/SUMIFS('Sales RAW DATA'!$F:$F,'Sales RAW DATA'!$I:$I,Incentive_Calc!$A228,'Sales RAW DATA'!$D:$D,"B2",'Sales RAW DATA'!$E:$E,Incentive_Calc!AB$5),"")</f>
        <v>1.9220462850182705</v>
      </c>
      <c r="AC228" s="44">
        <f>SUMIFS('Sales RAW DATA'!$G:$G,'Sales RAW DATA'!$I:$I,Incentive_Calc!$A228,'Sales RAW DATA'!$D:$D,"B2")/SUMIFS('Sales RAW DATA'!$F:$F,'Sales RAW DATA'!$I:$I,Incentive_Calc!$A228,'Sales RAW DATA'!$D:$D,"B2")</f>
        <v>1.6940820130475303</v>
      </c>
      <c r="AD228" s="44">
        <f>IFERROR(SUMIFS('Sales RAW DATA'!$G:$G,'Sales RAW DATA'!$I:$I,Incentive_Calc!$A228,'Sales RAW DATA'!$D:$D,"B3",'Sales RAW DATA'!$E:$E,Incentive_Calc!AD$5)/SUMIFS('Sales RAW DATA'!$F:$F,'Sales RAW DATA'!$I:$I,Incentive_Calc!$A228,'Sales RAW DATA'!$D:$D,"B3",'Sales RAW DATA'!$E:$E,Incentive_Calc!AD$5),"")</f>
        <v>1.6343026360502937</v>
      </c>
      <c r="AE228" s="44">
        <f>IFERROR(SUMIFS('Sales RAW DATA'!$G:$G,'Sales RAW DATA'!$I:$I,Incentive_Calc!$A228,'Sales RAW DATA'!$D:$D,"B3",'Sales RAW DATA'!$E:$E,Incentive_Calc!AE$5)/SUMIFS('Sales RAW DATA'!$F:$F,'Sales RAW DATA'!$I:$I,Incentive_Calc!$A228,'Sales RAW DATA'!$D:$D,"B3",'Sales RAW DATA'!$E:$E,Incentive_Calc!AE$5),"")</f>
        <v>1.4683280272258206</v>
      </c>
      <c r="AF228" s="44">
        <f>IFERROR(SUMIFS('Sales RAW DATA'!$G:$G,'Sales RAW DATA'!$I:$I,Incentive_Calc!$A228,'Sales RAW DATA'!$D:$D,"B3",'Sales RAW DATA'!$E:$E,Incentive_Calc!AF$5)/SUMIFS('Sales RAW DATA'!$F:$F,'Sales RAW DATA'!$I:$I,Incentive_Calc!$A228,'Sales RAW DATA'!$D:$D,"B3",'Sales RAW DATA'!$E:$E,Incentive_Calc!AF$5),"")</f>
        <v>1.4763496724644229</v>
      </c>
      <c r="AG228" s="44">
        <f>SUMIFS('Sales RAW DATA'!$G:$G,'Sales RAW DATA'!$I:$I,Incentive_Calc!$A228,'Sales RAW DATA'!$D:$D,"B3")/SUMIFS('Sales RAW DATA'!$F:$F,'Sales RAW DATA'!$I:$I,Incentive_Calc!$A228,'Sales RAW DATA'!$D:$D,"B3")</f>
        <v>1.5273329833311458</v>
      </c>
      <c r="AH228" s="44">
        <f>IFERROR(SUMIFS('Sales RAW DATA'!$G:$G,'Sales RAW DATA'!$I:$I,Incentive_Calc!$A228,'Sales RAW DATA'!$D:$D,"B4",'Sales RAW DATA'!$E:$E,Incentive_Calc!AH$5)/SUMIFS('Sales RAW DATA'!$F:$F,'Sales RAW DATA'!$I:$I,Incentive_Calc!$A228,'Sales RAW DATA'!$D:$D,"B4",'Sales RAW DATA'!$E:$E,Incentive_Calc!AH$5),"")</f>
        <v>0.69192696284659827</v>
      </c>
      <c r="AI228" s="44">
        <f>IFERROR(SUMIFS('Sales RAW DATA'!$G:$G,'Sales RAW DATA'!$I:$I,Incentive_Calc!$A228,'Sales RAW DATA'!$D:$D,"B4",'Sales RAW DATA'!$E:$E,Incentive_Calc!AI$5)/SUMIFS('Sales RAW DATA'!$F:$F,'Sales RAW DATA'!$I:$I,Incentive_Calc!$A228,'Sales RAW DATA'!$D:$D,"B4",'Sales RAW DATA'!$E:$E,Incentive_Calc!AI$5),"")</f>
        <v>0.66490592667157877</v>
      </c>
      <c r="AJ228" s="44">
        <f>IFERROR(SUMIFS('Sales RAW DATA'!$G:$G,'Sales RAW DATA'!$I:$I,Incentive_Calc!$A228,'Sales RAW DATA'!$D:$D,"B4",'Sales RAW DATA'!$E:$E,Incentive_Calc!AJ$5)/SUMIFS('Sales RAW DATA'!$F:$F,'Sales RAW DATA'!$I:$I,Incentive_Calc!$A228,'Sales RAW DATA'!$D:$D,"B4",'Sales RAW DATA'!$E:$E,Incentive_Calc!AJ$5),"")</f>
        <v>1.0479467125397555</v>
      </c>
      <c r="AK228" s="44">
        <f>SUMIFS('Sales RAW DATA'!$G:$G,'Sales RAW DATA'!$I:$I,Incentive_Calc!$A228,'Sales RAW DATA'!$D:$D,"B4")/SUMIFS('Sales RAW DATA'!$F:$F,'Sales RAW DATA'!$I:$I,Incentive_Calc!$A228,'Sales RAW DATA'!$D:$D,"B4")</f>
        <v>0.80597747557780186</v>
      </c>
      <c r="AL228" s="44">
        <f>IFERROR(SUMIFS('Sales RAW DATA'!$G:$G,'Sales RAW DATA'!$I:$I,Incentive_Calc!$A228,'Sales RAW DATA'!$D:$D,"B5",'Sales RAW DATA'!$E:$E,Incentive_Calc!AL$5)/SUMIFS('Sales RAW DATA'!$F:$F,'Sales RAW DATA'!$I:$I,Incentive_Calc!$A228,'Sales RAW DATA'!$D:$D,"B5",'Sales RAW DATA'!$E:$E,Incentive_Calc!AL$5),"")</f>
        <v>2.0133323877739167</v>
      </c>
      <c r="AM228" s="44">
        <f>IFERROR(SUMIFS('Sales RAW DATA'!$G:$G,'Sales RAW DATA'!$I:$I,Incentive_Calc!$A228,'Sales RAW DATA'!$D:$D,"B5",'Sales RAW DATA'!$E:$E,Incentive_Calc!AM$5)/SUMIFS('Sales RAW DATA'!$F:$F,'Sales RAW DATA'!$I:$I,Incentive_Calc!$A228,'Sales RAW DATA'!$D:$D,"B5",'Sales RAW DATA'!$E:$E,Incentive_Calc!AM$5),"")</f>
        <v>0.94544031867975531</v>
      </c>
      <c r="AN228" s="44">
        <f>IFERROR(SUMIFS('Sales RAW DATA'!$G:$G,'Sales RAW DATA'!$I:$I,Incentive_Calc!$A228,'Sales RAW DATA'!$D:$D,"B5",'Sales RAW DATA'!$E:$E,Incentive_Calc!AN$5)/SUMIFS('Sales RAW DATA'!$F:$F,'Sales RAW DATA'!$I:$I,Incentive_Calc!$A228,'Sales RAW DATA'!$D:$D,"B5",'Sales RAW DATA'!$E:$E,Incentive_Calc!AN$5),"")</f>
        <v>1.6584212690146636</v>
      </c>
      <c r="AO228" s="44">
        <f>SUMIFS('Sales RAW DATA'!$G:$G,'Sales RAW DATA'!$I:$I,Incentive_Calc!$A228,'Sales RAW DATA'!$D:$D,"B5")/SUMIFS('Sales RAW DATA'!$F:$F,'Sales RAW DATA'!$I:$I,Incentive_Calc!$A228,'Sales RAW DATA'!$D:$D,"B5")</f>
        <v>1.5410380558089491</v>
      </c>
      <c r="AP228" s="42">
        <f>SUM(SUMIFS('Sales RAW DATA'!$F$2:$F$22804,'Sales RAW DATA'!$I$2:$I$22804,Incentive_Calc!$A228,'Sales RAW DATA'!$D$2:$D$22804,"B1"),SUMIFS('Sales RAW DATA'!$F$2:$F$22804,'Sales RAW DATA'!$I$2:$I$22804,Incentive_Calc!$A228,'Sales RAW DATA'!$D$2:$D$22804,"B2"),SUMIFS('Sales RAW DATA'!$F$2:$F$22804,'Sales RAW DATA'!$I$2:$I$22804,Incentive_Calc!$A228,'Sales RAW DATA'!$D$2:$D$22804,"B3"),SUMIFS('Sales RAW DATA'!$F$2:$F$22804,'Sales RAW DATA'!$I$2:$I$22804,Incentive_Calc!$A228,'Sales RAW DATA'!$D$2:$D$22804,"B4"),SUMIFS('Sales RAW DATA'!$F$2:$F$22804,'Sales RAW DATA'!$I$2:$I$22804,Incentive_Calc!$A228,'Sales RAW DATA'!$D$2:$D$22804,"B5"))</f>
        <v>590347</v>
      </c>
      <c r="AQ228" s="42">
        <f>SUM(SUMIFS('Sales RAW DATA'!$G$2:$G$22804,'Sales RAW DATA'!$I$2:$I$22804,Incentive_Calc!$A228,'Sales RAW DATA'!$D$2:$D$22804,"B1"),SUMIFS('Sales RAW DATA'!$G$2:$G$22804,'Sales RAW DATA'!$I$2:$I$22804,Incentive_Calc!$A228,'Sales RAW DATA'!$D$2:$D$22804,"B2"),SUMIFS('Sales RAW DATA'!$G$2:$G$22804,'Sales RAW DATA'!$I$2:$I$22804,Incentive_Calc!$A228,'Sales RAW DATA'!$D$2:$D$22804,"B3"),SUMIFS('Sales RAW DATA'!$G$2:$G$22804,'Sales RAW DATA'!$I$2:$I$22804,Incentive_Calc!$A228,'Sales RAW DATA'!$D$2:$D$22804,"B4"),SUMIFS('Sales RAW DATA'!$G$2:$G$22804,'Sales RAW DATA'!$I$2:$I$22804,Incentive_Calc!$A228,'Sales RAW DATA'!$D$2:$D$22804,"B5"))</f>
        <v>683447</v>
      </c>
      <c r="AR228" s="45">
        <f t="shared" si="62"/>
        <v>115.77038589168743</v>
      </c>
      <c r="AS228" s="45">
        <f t="shared" si="63"/>
        <v>115</v>
      </c>
      <c r="AT228" s="46">
        <v>0.95</v>
      </c>
      <c r="AU228" s="46">
        <v>0.97</v>
      </c>
      <c r="AV228" s="43" t="str">
        <f t="shared" si="49"/>
        <v>Yes</v>
      </c>
      <c r="AW228" s="43" t="str">
        <f t="shared" si="50"/>
        <v>No</v>
      </c>
      <c r="AX228" s="43" t="str">
        <f t="shared" si="51"/>
        <v>Yes</v>
      </c>
      <c r="AY228" s="43" t="str">
        <f t="shared" si="64"/>
        <v>Yes</v>
      </c>
    </row>
    <row r="229" spans="1:51" x14ac:dyDescent="0.35">
      <c r="A229" s="21" t="s">
        <v>1103</v>
      </c>
      <c r="B229" s="21" t="s">
        <v>629</v>
      </c>
      <c r="C229" s="21" t="str">
        <f>_xlfn.XLOOKUP($A229,'Employee List'!$E:$E,'Employee List'!$D:$D,0)</f>
        <v>SF</v>
      </c>
      <c r="D229" s="42" t="str" cm="1">
        <f t="array" ref="D229">IFERROR(IF($G229="Yes",INDEX('Payment Plan'!$D$6:$D$42,MATCH(1,(Incentive_Calc!$C229='Payment Plan'!$B$6:$B$42)*(Incentive_Calc!$U229='Payment Plan'!$C$6:$C$42),0)),""),"")</f>
        <v/>
      </c>
      <c r="E229" s="42" t="str" cm="1">
        <f t="array" ref="E229">IFERROR(IF($H229="Yes",INDEX('Payment Plan'!$D$6:$D$42,MATCH(1,(Incentive_Calc!$C229='Payment Plan'!$B$6:$B$42)*(Incentive_Calc!$AS229='Payment Plan'!$C$6:$C$42),0)),""),"")</f>
        <v/>
      </c>
      <c r="F229" s="42">
        <f t="shared" si="52"/>
        <v>0</v>
      </c>
      <c r="G229" s="43" t="str">
        <f t="shared" si="53"/>
        <v>No</v>
      </c>
      <c r="H229" s="21" t="str">
        <f t="shared" si="54"/>
        <v>No</v>
      </c>
      <c r="I229" s="42">
        <f>IFERROR(SUMIFS('Sales RAW DATA'!$F$2:$F$30000,'Sales RAW DATA'!$I$2:$I$30000,Incentive_Calc!$A229,'Sales RAW DATA'!$E$2:$E$30000,Incentive_Calc!I$5),"")</f>
        <v>825049</v>
      </c>
      <c r="J229" s="42">
        <f>IFERROR(SUMIFS('Sales RAW DATA'!$F$2:$F$30000,'Sales RAW DATA'!$I$2:$I$30000,Incentive_Calc!$A229,'Sales RAW DATA'!$E$2:$E$30000,Incentive_Calc!J$5),"")</f>
        <v>823744</v>
      </c>
      <c r="K229" s="42">
        <f>IFERROR(SUMIFS('Sales RAW DATA'!$F$2:$F$30000,'Sales RAW DATA'!$I$2:$I$30000,Incentive_Calc!$A229,'Sales RAW DATA'!$E$2:$E$30000,Incentive_Calc!K$5),"")</f>
        <v>844950</v>
      </c>
      <c r="L229" s="42">
        <f t="shared" si="55"/>
        <v>2493743</v>
      </c>
      <c r="M229" s="42">
        <f>IFERROR(SUMIFS('Sales RAW DATA'!$G$2:$G$30000,'Sales RAW DATA'!$I$2:$I$30000,Incentive_Calc!$A229,'Sales RAW DATA'!$E$2:$E$30000,Incentive_Calc!M$5),"")</f>
        <v>841307</v>
      </c>
      <c r="N229" s="42">
        <f>IFERROR(SUMIFS('Sales RAW DATA'!$G$2:$G$30000,'Sales RAW DATA'!$I$2:$I$30000,Incentive_Calc!$A229,'Sales RAW DATA'!$E$2:$E$30000,Incentive_Calc!N$5),"")</f>
        <v>731111</v>
      </c>
      <c r="O229" s="42">
        <f>IFERROR(SUMIFS('Sales RAW DATA'!$G$2:$G$30000,'Sales RAW DATA'!$I$2:$I$30000,Incentive_Calc!$A229,'Sales RAW DATA'!$E$2:$E$30000,Incentive_Calc!O$5),"")</f>
        <v>796997</v>
      </c>
      <c r="P229" s="42">
        <f t="shared" si="56"/>
        <v>2369415</v>
      </c>
      <c r="Q229" s="44">
        <f t="shared" si="57"/>
        <v>1.0197054962796148</v>
      </c>
      <c r="R229" s="44">
        <f t="shared" si="58"/>
        <v>0.88754637363064248</v>
      </c>
      <c r="S229" s="44">
        <f t="shared" si="59"/>
        <v>0.94324752943961176</v>
      </c>
      <c r="T229" s="45">
        <f t="shared" si="60"/>
        <v>95.014402045439326</v>
      </c>
      <c r="U229" s="45">
        <f t="shared" si="61"/>
        <v>95</v>
      </c>
      <c r="V229" s="44">
        <f>IFERROR(SUMIFS('Sales RAW DATA'!$G:$G,'Sales RAW DATA'!$I:$I,Incentive_Calc!$A229,'Sales RAW DATA'!$D:$D,"B1",'Sales RAW DATA'!$E:$E,Incentive_Calc!V$5)/SUMIFS('Sales RAW DATA'!$F:$F,'Sales RAW DATA'!$I:$I,Incentive_Calc!$A229,'Sales RAW DATA'!$D:$D,"B1",'Sales RAW DATA'!$E:$E,Incentive_Calc!V$5),"")</f>
        <v>1.290855008972017</v>
      </c>
      <c r="W229" s="44">
        <f>IFERROR(SUMIFS('Sales RAW DATA'!$G:$G,'Sales RAW DATA'!$I:$I,Incentive_Calc!$A229,'Sales RAW DATA'!$D:$D,"B1",'Sales RAW DATA'!$E:$E,Incentive_Calc!W$5)/SUMIFS('Sales RAW DATA'!$F:$F,'Sales RAW DATA'!$I:$I,Incentive_Calc!$A229,'Sales RAW DATA'!$D:$D,"B1",'Sales RAW DATA'!$E:$E,Incentive_Calc!W$5),"")</f>
        <v>1.0086251233063817</v>
      </c>
      <c r="X229" s="44">
        <f>IFERROR(SUMIFS('Sales RAW DATA'!$G:$G,'Sales RAW DATA'!$I:$I,Incentive_Calc!$A229,'Sales RAW DATA'!$D:$D,"B1",'Sales RAW DATA'!$E:$E,Incentive_Calc!X$5)/SUMIFS('Sales RAW DATA'!$F:$F,'Sales RAW DATA'!$I:$I,Incentive_Calc!$A229,'Sales RAW DATA'!$D:$D,"B1",'Sales RAW DATA'!$E:$E,Incentive_Calc!X$5),"")</f>
        <v>1.0445828252917611</v>
      </c>
      <c r="Y229" s="44">
        <f>SUMIFS('Sales RAW DATA'!$G:$G,'Sales RAW DATA'!$I:$I,Incentive_Calc!$A229,'Sales RAW DATA'!$D:$D,"B1")/SUMIFS('Sales RAW DATA'!$F:$F,'Sales RAW DATA'!$I:$I,Incentive_Calc!$A229,'Sales RAW DATA'!$D:$D,"B1")</f>
        <v>1.1179520922874462</v>
      </c>
      <c r="Z229" s="44">
        <f>IFERROR(SUMIFS('Sales RAW DATA'!$G:$G,'Sales RAW DATA'!$I:$I,Incentive_Calc!$A229,'Sales RAW DATA'!$D:$D,"B2",'Sales RAW DATA'!$E:$E,Incentive_Calc!Z$5)/SUMIFS('Sales RAW DATA'!$F:$F,'Sales RAW DATA'!$I:$I,Incentive_Calc!$A229,'Sales RAW DATA'!$D:$D,"B2",'Sales RAW DATA'!$E:$E,Incentive_Calc!Z$5),"")</f>
        <v>1.1710658202472435</v>
      </c>
      <c r="AA229" s="44">
        <f>IFERROR(SUMIFS('Sales RAW DATA'!$G:$G,'Sales RAW DATA'!$I:$I,Incentive_Calc!$A229,'Sales RAW DATA'!$D:$D,"B2",'Sales RAW DATA'!$E:$E,Incentive_Calc!AA$5)/SUMIFS('Sales RAW DATA'!$F:$F,'Sales RAW DATA'!$I:$I,Incentive_Calc!$A229,'Sales RAW DATA'!$D:$D,"B2",'Sales RAW DATA'!$E:$E,Incentive_Calc!AA$5),"")</f>
        <v>1.1513969205044241</v>
      </c>
      <c r="AB229" s="44">
        <f>IFERROR(SUMIFS('Sales RAW DATA'!$G:$G,'Sales RAW DATA'!$I:$I,Incentive_Calc!$A229,'Sales RAW DATA'!$D:$D,"B2",'Sales RAW DATA'!$E:$E,Incentive_Calc!AB$5)/SUMIFS('Sales RAW DATA'!$F:$F,'Sales RAW DATA'!$I:$I,Incentive_Calc!$A229,'Sales RAW DATA'!$D:$D,"B2",'Sales RAW DATA'!$E:$E,Incentive_Calc!AB$5),"")</f>
        <v>0.82170286260243264</v>
      </c>
      <c r="AC229" s="44">
        <f>SUMIFS('Sales RAW DATA'!$G:$G,'Sales RAW DATA'!$I:$I,Incentive_Calc!$A229,'Sales RAW DATA'!$D:$D,"B2")/SUMIFS('Sales RAW DATA'!$F:$F,'Sales RAW DATA'!$I:$I,Incentive_Calc!$A229,'Sales RAW DATA'!$D:$D,"B2")</f>
        <v>1.0495075794148885</v>
      </c>
      <c r="AD229" s="44">
        <f>IFERROR(SUMIFS('Sales RAW DATA'!$G:$G,'Sales RAW DATA'!$I:$I,Incentive_Calc!$A229,'Sales RAW DATA'!$D:$D,"B3",'Sales RAW DATA'!$E:$E,Incentive_Calc!AD$5)/SUMIFS('Sales RAW DATA'!$F:$F,'Sales RAW DATA'!$I:$I,Incentive_Calc!$A229,'Sales RAW DATA'!$D:$D,"B3",'Sales RAW DATA'!$E:$E,Incentive_Calc!AD$5),"")</f>
        <v>1.041758710227493</v>
      </c>
      <c r="AE229" s="44">
        <f>IFERROR(SUMIFS('Sales RAW DATA'!$G:$G,'Sales RAW DATA'!$I:$I,Incentive_Calc!$A229,'Sales RAW DATA'!$D:$D,"B3",'Sales RAW DATA'!$E:$E,Incentive_Calc!AE$5)/SUMIFS('Sales RAW DATA'!$F:$F,'Sales RAW DATA'!$I:$I,Incentive_Calc!$A229,'Sales RAW DATA'!$D:$D,"B3",'Sales RAW DATA'!$E:$E,Incentive_Calc!AE$5),"")</f>
        <v>0.85595532144947373</v>
      </c>
      <c r="AF229" s="44">
        <f>IFERROR(SUMIFS('Sales RAW DATA'!$G:$G,'Sales RAW DATA'!$I:$I,Incentive_Calc!$A229,'Sales RAW DATA'!$D:$D,"B3",'Sales RAW DATA'!$E:$E,Incentive_Calc!AF$5)/SUMIFS('Sales RAW DATA'!$F:$F,'Sales RAW DATA'!$I:$I,Incentive_Calc!$A229,'Sales RAW DATA'!$D:$D,"B3",'Sales RAW DATA'!$E:$E,Incentive_Calc!AF$5),"")</f>
        <v>0.83559748964692826</v>
      </c>
      <c r="AG229" s="44">
        <f>SUMIFS('Sales RAW DATA'!$G:$G,'Sales RAW DATA'!$I:$I,Incentive_Calc!$A229,'Sales RAW DATA'!$D:$D,"B3")/SUMIFS('Sales RAW DATA'!$F:$F,'Sales RAW DATA'!$I:$I,Incentive_Calc!$A229,'Sales RAW DATA'!$D:$D,"B3")</f>
        <v>0.90824759603407901</v>
      </c>
      <c r="AH229" s="44">
        <f>IFERROR(SUMIFS('Sales RAW DATA'!$G:$G,'Sales RAW DATA'!$I:$I,Incentive_Calc!$A229,'Sales RAW DATA'!$D:$D,"B4",'Sales RAW DATA'!$E:$E,Incentive_Calc!AH$5)/SUMIFS('Sales RAW DATA'!$F:$F,'Sales RAW DATA'!$I:$I,Incentive_Calc!$A229,'Sales RAW DATA'!$D:$D,"B4",'Sales RAW DATA'!$E:$E,Incentive_Calc!AH$5),"")</f>
        <v>1.0340985414619317</v>
      </c>
      <c r="AI229" s="44">
        <f>IFERROR(SUMIFS('Sales RAW DATA'!$G:$G,'Sales RAW DATA'!$I:$I,Incentive_Calc!$A229,'Sales RAW DATA'!$D:$D,"B4",'Sales RAW DATA'!$E:$E,Incentive_Calc!AI$5)/SUMIFS('Sales RAW DATA'!$F:$F,'Sales RAW DATA'!$I:$I,Incentive_Calc!$A229,'Sales RAW DATA'!$D:$D,"B4",'Sales RAW DATA'!$E:$E,Incentive_Calc!AI$5),"")</f>
        <v>1.0519768234492162</v>
      </c>
      <c r="AJ229" s="44">
        <f>IFERROR(SUMIFS('Sales RAW DATA'!$G:$G,'Sales RAW DATA'!$I:$I,Incentive_Calc!$A229,'Sales RAW DATA'!$D:$D,"B4",'Sales RAW DATA'!$E:$E,Incentive_Calc!AJ$5)/SUMIFS('Sales RAW DATA'!$F:$F,'Sales RAW DATA'!$I:$I,Incentive_Calc!$A229,'Sales RAW DATA'!$D:$D,"B4",'Sales RAW DATA'!$E:$E,Incentive_Calc!AJ$5),"")</f>
        <v>0.87047072361378719</v>
      </c>
      <c r="AK229" s="44">
        <f>SUMIFS('Sales RAW DATA'!$G:$G,'Sales RAW DATA'!$I:$I,Incentive_Calc!$A229,'Sales RAW DATA'!$D:$D,"B4")/SUMIFS('Sales RAW DATA'!$F:$F,'Sales RAW DATA'!$I:$I,Incentive_Calc!$A229,'Sales RAW DATA'!$D:$D,"B4")</f>
        <v>0.98420300949464712</v>
      </c>
      <c r="AL229" s="44">
        <f>IFERROR(SUMIFS('Sales RAW DATA'!$G:$G,'Sales RAW DATA'!$I:$I,Incentive_Calc!$A229,'Sales RAW DATA'!$D:$D,"B5",'Sales RAW DATA'!$E:$E,Incentive_Calc!AL$5)/SUMIFS('Sales RAW DATA'!$F:$F,'Sales RAW DATA'!$I:$I,Incentive_Calc!$A229,'Sales RAW DATA'!$D:$D,"B5",'Sales RAW DATA'!$E:$E,Incentive_Calc!AL$5),"")</f>
        <v>0.89680695244605024</v>
      </c>
      <c r="AM229" s="44">
        <f>IFERROR(SUMIFS('Sales RAW DATA'!$G:$G,'Sales RAW DATA'!$I:$I,Incentive_Calc!$A229,'Sales RAW DATA'!$D:$D,"B5",'Sales RAW DATA'!$E:$E,Incentive_Calc!AM$5)/SUMIFS('Sales RAW DATA'!$F:$F,'Sales RAW DATA'!$I:$I,Incentive_Calc!$A229,'Sales RAW DATA'!$D:$D,"B5",'Sales RAW DATA'!$E:$E,Incentive_Calc!AM$5),"")</f>
        <v>1.1169726642186864</v>
      </c>
      <c r="AN229" s="44">
        <f>IFERROR(SUMIFS('Sales RAW DATA'!$G:$G,'Sales RAW DATA'!$I:$I,Incentive_Calc!$A229,'Sales RAW DATA'!$D:$D,"B5",'Sales RAW DATA'!$E:$E,Incentive_Calc!AN$5)/SUMIFS('Sales RAW DATA'!$F:$F,'Sales RAW DATA'!$I:$I,Incentive_Calc!$A229,'Sales RAW DATA'!$D:$D,"B5",'Sales RAW DATA'!$E:$E,Incentive_Calc!AN$5),"")</f>
        <v>0.96639432420703064</v>
      </c>
      <c r="AO229" s="44">
        <f>SUMIFS('Sales RAW DATA'!$G:$G,'Sales RAW DATA'!$I:$I,Incentive_Calc!$A229,'Sales RAW DATA'!$D:$D,"B5")/SUMIFS('Sales RAW DATA'!$F:$F,'Sales RAW DATA'!$I:$I,Incentive_Calc!$A229,'Sales RAW DATA'!$D:$D,"B5")</f>
        <v>0.99131325788724856</v>
      </c>
      <c r="AP229" s="42">
        <f>SUM(SUMIFS('Sales RAW DATA'!$F$2:$F$22804,'Sales RAW DATA'!$I$2:$I$22804,Incentive_Calc!$A229,'Sales RAW DATA'!$D$2:$D$22804,"B1"),SUMIFS('Sales RAW DATA'!$F$2:$F$22804,'Sales RAW DATA'!$I$2:$I$22804,Incentive_Calc!$A229,'Sales RAW DATA'!$D$2:$D$22804,"B2"),SUMIFS('Sales RAW DATA'!$F$2:$F$22804,'Sales RAW DATA'!$I$2:$I$22804,Incentive_Calc!$A229,'Sales RAW DATA'!$D$2:$D$22804,"B3"),SUMIFS('Sales RAW DATA'!$F$2:$F$22804,'Sales RAW DATA'!$I$2:$I$22804,Incentive_Calc!$A229,'Sales RAW DATA'!$D$2:$D$22804,"B4"),SUMIFS('Sales RAW DATA'!$F$2:$F$22804,'Sales RAW DATA'!$I$2:$I$22804,Incentive_Calc!$A229,'Sales RAW DATA'!$D$2:$D$22804,"B5"))</f>
        <v>1351974</v>
      </c>
      <c r="AQ229" s="42">
        <f>SUM(SUMIFS('Sales RAW DATA'!$G$2:$G$22804,'Sales RAW DATA'!$I$2:$I$22804,Incentive_Calc!$A229,'Sales RAW DATA'!$D$2:$D$22804,"B1"),SUMIFS('Sales RAW DATA'!$G$2:$G$22804,'Sales RAW DATA'!$I$2:$I$22804,Incentive_Calc!$A229,'Sales RAW DATA'!$D$2:$D$22804,"B2"),SUMIFS('Sales RAW DATA'!$G$2:$G$22804,'Sales RAW DATA'!$I$2:$I$22804,Incentive_Calc!$A229,'Sales RAW DATA'!$D$2:$D$22804,"B3"),SUMIFS('Sales RAW DATA'!$G$2:$G$22804,'Sales RAW DATA'!$I$2:$I$22804,Incentive_Calc!$A229,'Sales RAW DATA'!$D$2:$D$22804,"B4"),SUMIFS('Sales RAW DATA'!$G$2:$G$22804,'Sales RAW DATA'!$I$2:$I$22804,Incentive_Calc!$A229,'Sales RAW DATA'!$D$2:$D$22804,"B5"))</f>
        <v>1360493</v>
      </c>
      <c r="AR229" s="45">
        <f t="shared" si="62"/>
        <v>100.63011566790485</v>
      </c>
      <c r="AS229" s="45">
        <f t="shared" si="63"/>
        <v>100</v>
      </c>
      <c r="AT229" s="46">
        <v>0.91</v>
      </c>
      <c r="AU229" s="46">
        <v>1</v>
      </c>
      <c r="AV229" s="43" t="str">
        <f t="shared" si="49"/>
        <v>Yes</v>
      </c>
      <c r="AW229" s="43" t="str">
        <f t="shared" si="50"/>
        <v>Yes</v>
      </c>
      <c r="AX229" s="43" t="str">
        <f t="shared" si="51"/>
        <v>Yes</v>
      </c>
      <c r="AY229" s="43" t="str">
        <f t="shared" si="64"/>
        <v>Yes</v>
      </c>
    </row>
    <row r="230" spans="1:51" x14ac:dyDescent="0.35">
      <c r="A230" s="21" t="s">
        <v>1104</v>
      </c>
      <c r="B230" s="21" t="s">
        <v>630</v>
      </c>
      <c r="C230" s="21" t="str">
        <f>_xlfn.XLOOKUP($A230,'Employee List'!$E:$E,'Employee List'!$D:$D,0)</f>
        <v>SF</v>
      </c>
      <c r="D230" s="42" cm="1">
        <f t="array" ref="D230">IFERROR(IF($G230="Yes",INDEX('Payment Plan'!$D$6:$D$42,MATCH(1,(Incentive_Calc!$C230='Payment Plan'!$B$6:$B$42)*(Incentive_Calc!$U230='Payment Plan'!$C$6:$C$42),0)),""),"")</f>
        <v>78967.193605488734</v>
      </c>
      <c r="E230" s="42" cm="1">
        <f t="array" ref="E230">IFERROR(IF($H230="Yes",INDEX('Payment Plan'!$D$6:$D$42,MATCH(1,(Incentive_Calc!$C230='Payment Plan'!$B$6:$B$42)*(Incentive_Calc!$AS230='Payment Plan'!$C$6:$C$42),0)),""),"")</f>
        <v>78967.193605488734</v>
      </c>
      <c r="F230" s="42">
        <f t="shared" si="52"/>
        <v>157934.38721097747</v>
      </c>
      <c r="G230" s="43" t="str">
        <f t="shared" si="53"/>
        <v>Yes</v>
      </c>
      <c r="H230" s="21" t="str">
        <f t="shared" si="54"/>
        <v>Yes</v>
      </c>
      <c r="I230" s="42">
        <f>IFERROR(SUMIFS('Sales RAW DATA'!$F$2:$F$30000,'Sales RAW DATA'!$I$2:$I$30000,Incentive_Calc!$A230,'Sales RAW DATA'!$E$2:$E$30000,Incentive_Calc!I$5),"")</f>
        <v>1391907</v>
      </c>
      <c r="J230" s="42">
        <f>IFERROR(SUMIFS('Sales RAW DATA'!$F$2:$F$30000,'Sales RAW DATA'!$I$2:$I$30000,Incentive_Calc!$A230,'Sales RAW DATA'!$E$2:$E$30000,Incentive_Calc!J$5),"")</f>
        <v>1405289</v>
      </c>
      <c r="K230" s="42">
        <f>IFERROR(SUMIFS('Sales RAW DATA'!$F$2:$F$30000,'Sales RAW DATA'!$I$2:$I$30000,Incentive_Calc!$A230,'Sales RAW DATA'!$E$2:$E$30000,Incentive_Calc!K$5),"")</f>
        <v>1428699</v>
      </c>
      <c r="L230" s="42">
        <f t="shared" si="55"/>
        <v>4225895</v>
      </c>
      <c r="M230" s="42">
        <f>IFERROR(SUMIFS('Sales RAW DATA'!$G$2:$G$30000,'Sales RAW DATA'!$I$2:$I$30000,Incentive_Calc!$A230,'Sales RAW DATA'!$E$2:$E$30000,Incentive_Calc!M$5),"")</f>
        <v>1760565</v>
      </c>
      <c r="N230" s="42">
        <f>IFERROR(SUMIFS('Sales RAW DATA'!$G$2:$G$30000,'Sales RAW DATA'!$I$2:$I$30000,Incentive_Calc!$A230,'Sales RAW DATA'!$E$2:$E$30000,Incentive_Calc!N$5),"")</f>
        <v>1965588</v>
      </c>
      <c r="O230" s="42">
        <f>IFERROR(SUMIFS('Sales RAW DATA'!$G$2:$G$30000,'Sales RAW DATA'!$I$2:$I$30000,Incentive_Calc!$A230,'Sales RAW DATA'!$E$2:$E$30000,Incentive_Calc!O$5),"")</f>
        <v>2125871</v>
      </c>
      <c r="P230" s="42">
        <f t="shared" si="56"/>
        <v>5852024</v>
      </c>
      <c r="Q230" s="44">
        <f t="shared" si="57"/>
        <v>1.2648582125098875</v>
      </c>
      <c r="R230" s="44">
        <f t="shared" si="58"/>
        <v>1.3987073121614131</v>
      </c>
      <c r="S230" s="44">
        <f t="shared" si="59"/>
        <v>1.4879768236696462</v>
      </c>
      <c r="T230" s="45">
        <f t="shared" si="60"/>
        <v>138.48010894733542</v>
      </c>
      <c r="U230" s="45">
        <f t="shared" si="61"/>
        <v>120</v>
      </c>
      <c r="V230" s="44">
        <f>IFERROR(SUMIFS('Sales RAW DATA'!$G:$G,'Sales RAW DATA'!$I:$I,Incentive_Calc!$A230,'Sales RAW DATA'!$D:$D,"B1",'Sales RAW DATA'!$E:$E,Incentive_Calc!V$5)/SUMIFS('Sales RAW DATA'!$F:$F,'Sales RAW DATA'!$I:$I,Incentive_Calc!$A230,'Sales RAW DATA'!$D:$D,"B1",'Sales RAW DATA'!$E:$E,Incentive_Calc!V$5),"")</f>
        <v>1.3169095377588005</v>
      </c>
      <c r="W230" s="44">
        <f>IFERROR(SUMIFS('Sales RAW DATA'!$G:$G,'Sales RAW DATA'!$I:$I,Incentive_Calc!$A230,'Sales RAW DATA'!$D:$D,"B1",'Sales RAW DATA'!$E:$E,Incentive_Calc!W$5)/SUMIFS('Sales RAW DATA'!$F:$F,'Sales RAW DATA'!$I:$I,Incentive_Calc!$A230,'Sales RAW DATA'!$D:$D,"B1",'Sales RAW DATA'!$E:$E,Incentive_Calc!W$5),"")</f>
        <v>1.1360283344587279</v>
      </c>
      <c r="X230" s="44">
        <f>IFERROR(SUMIFS('Sales RAW DATA'!$G:$G,'Sales RAW DATA'!$I:$I,Incentive_Calc!$A230,'Sales RAW DATA'!$D:$D,"B1",'Sales RAW DATA'!$E:$E,Incentive_Calc!X$5)/SUMIFS('Sales RAW DATA'!$F:$F,'Sales RAW DATA'!$I:$I,Incentive_Calc!$A230,'Sales RAW DATA'!$D:$D,"B1",'Sales RAW DATA'!$E:$E,Incentive_Calc!X$5),"")</f>
        <v>0.95737872521227652</v>
      </c>
      <c r="Y230" s="44">
        <f>SUMIFS('Sales RAW DATA'!$G:$G,'Sales RAW DATA'!$I:$I,Incentive_Calc!$A230,'Sales RAW DATA'!$D:$D,"B1")/SUMIFS('Sales RAW DATA'!$F:$F,'Sales RAW DATA'!$I:$I,Incentive_Calc!$A230,'Sales RAW DATA'!$D:$D,"B1")</f>
        <v>1.1407969040340147</v>
      </c>
      <c r="Z230" s="44">
        <f>IFERROR(SUMIFS('Sales RAW DATA'!$G:$G,'Sales RAW DATA'!$I:$I,Incentive_Calc!$A230,'Sales RAW DATA'!$D:$D,"B2",'Sales RAW DATA'!$E:$E,Incentive_Calc!Z$5)/SUMIFS('Sales RAW DATA'!$F:$F,'Sales RAW DATA'!$I:$I,Incentive_Calc!$A230,'Sales RAW DATA'!$D:$D,"B2",'Sales RAW DATA'!$E:$E,Incentive_Calc!Z$5),"")</f>
        <v>1.1479191690807602</v>
      </c>
      <c r="AA230" s="44">
        <f>IFERROR(SUMIFS('Sales RAW DATA'!$G:$G,'Sales RAW DATA'!$I:$I,Incentive_Calc!$A230,'Sales RAW DATA'!$D:$D,"B2",'Sales RAW DATA'!$E:$E,Incentive_Calc!AA$5)/SUMIFS('Sales RAW DATA'!$F:$F,'Sales RAW DATA'!$I:$I,Incentive_Calc!$A230,'Sales RAW DATA'!$D:$D,"B2",'Sales RAW DATA'!$E:$E,Incentive_Calc!AA$5),"")</f>
        <v>1.1651074329186799</v>
      </c>
      <c r="AB230" s="44">
        <f>IFERROR(SUMIFS('Sales RAW DATA'!$G:$G,'Sales RAW DATA'!$I:$I,Incentive_Calc!$A230,'Sales RAW DATA'!$D:$D,"B2",'Sales RAW DATA'!$E:$E,Incentive_Calc!AB$5)/SUMIFS('Sales RAW DATA'!$F:$F,'Sales RAW DATA'!$I:$I,Incentive_Calc!$A230,'Sales RAW DATA'!$D:$D,"B2",'Sales RAW DATA'!$E:$E,Incentive_Calc!AB$5),"")</f>
        <v>1.157346258709482</v>
      </c>
      <c r="AC230" s="44">
        <f>SUMIFS('Sales RAW DATA'!$G:$G,'Sales RAW DATA'!$I:$I,Incentive_Calc!$A230,'Sales RAW DATA'!$D:$D,"B2")/SUMIFS('Sales RAW DATA'!$F:$F,'Sales RAW DATA'!$I:$I,Incentive_Calc!$A230,'Sales RAW DATA'!$D:$D,"B2")</f>
        <v>1.1569002287368642</v>
      </c>
      <c r="AD230" s="44">
        <f>IFERROR(SUMIFS('Sales RAW DATA'!$G:$G,'Sales RAW DATA'!$I:$I,Incentive_Calc!$A230,'Sales RAW DATA'!$D:$D,"B3",'Sales RAW DATA'!$E:$E,Incentive_Calc!AD$5)/SUMIFS('Sales RAW DATA'!$F:$F,'Sales RAW DATA'!$I:$I,Incentive_Calc!$A230,'Sales RAW DATA'!$D:$D,"B3",'Sales RAW DATA'!$E:$E,Incentive_Calc!AD$5),"")</f>
        <v>1.5153033242471126</v>
      </c>
      <c r="AE230" s="44">
        <f>IFERROR(SUMIFS('Sales RAW DATA'!$G:$G,'Sales RAW DATA'!$I:$I,Incentive_Calc!$A230,'Sales RAW DATA'!$D:$D,"B3",'Sales RAW DATA'!$E:$E,Incentive_Calc!AE$5)/SUMIFS('Sales RAW DATA'!$F:$F,'Sales RAW DATA'!$I:$I,Incentive_Calc!$A230,'Sales RAW DATA'!$D:$D,"B3",'Sales RAW DATA'!$E:$E,Incentive_Calc!AE$5),"")</f>
        <v>1.0423042883578728</v>
      </c>
      <c r="AF230" s="44">
        <f>IFERROR(SUMIFS('Sales RAW DATA'!$G:$G,'Sales RAW DATA'!$I:$I,Incentive_Calc!$A230,'Sales RAW DATA'!$D:$D,"B3",'Sales RAW DATA'!$E:$E,Incentive_Calc!AF$5)/SUMIFS('Sales RAW DATA'!$F:$F,'Sales RAW DATA'!$I:$I,Incentive_Calc!$A230,'Sales RAW DATA'!$D:$D,"B3",'Sales RAW DATA'!$E:$E,Incentive_Calc!AF$5),"")</f>
        <v>1.3670452484268394</v>
      </c>
      <c r="AG230" s="44">
        <f>SUMIFS('Sales RAW DATA'!$G:$G,'Sales RAW DATA'!$I:$I,Incentive_Calc!$A230,'Sales RAW DATA'!$D:$D,"B3")/SUMIFS('Sales RAW DATA'!$F:$F,'Sales RAW DATA'!$I:$I,Incentive_Calc!$A230,'Sales RAW DATA'!$D:$D,"B3")</f>
        <v>1.3099629292320323</v>
      </c>
      <c r="AH230" s="44">
        <f>IFERROR(SUMIFS('Sales RAW DATA'!$G:$G,'Sales RAW DATA'!$I:$I,Incentive_Calc!$A230,'Sales RAW DATA'!$D:$D,"B4",'Sales RAW DATA'!$E:$E,Incentive_Calc!AH$5)/SUMIFS('Sales RAW DATA'!$F:$F,'Sales RAW DATA'!$I:$I,Incentive_Calc!$A230,'Sales RAW DATA'!$D:$D,"B4",'Sales RAW DATA'!$E:$E,Incentive_Calc!AH$5),"")</f>
        <v>1.6143727762708282</v>
      </c>
      <c r="AI230" s="44">
        <f>IFERROR(SUMIFS('Sales RAW DATA'!$G:$G,'Sales RAW DATA'!$I:$I,Incentive_Calc!$A230,'Sales RAW DATA'!$D:$D,"B4",'Sales RAW DATA'!$E:$E,Incentive_Calc!AI$5)/SUMIFS('Sales RAW DATA'!$F:$F,'Sales RAW DATA'!$I:$I,Incentive_Calc!$A230,'Sales RAW DATA'!$D:$D,"B4",'Sales RAW DATA'!$E:$E,Incentive_Calc!AI$5),"")</f>
        <v>1.305657430519725</v>
      </c>
      <c r="AJ230" s="44">
        <f>IFERROR(SUMIFS('Sales RAW DATA'!$G:$G,'Sales RAW DATA'!$I:$I,Incentive_Calc!$A230,'Sales RAW DATA'!$D:$D,"B4",'Sales RAW DATA'!$E:$E,Incentive_Calc!AJ$5)/SUMIFS('Sales RAW DATA'!$F:$F,'Sales RAW DATA'!$I:$I,Incentive_Calc!$A230,'Sales RAW DATA'!$D:$D,"B4",'Sales RAW DATA'!$E:$E,Incentive_Calc!AJ$5),"")</f>
        <v>1.1345119243813078</v>
      </c>
      <c r="AK230" s="44">
        <f>SUMIFS('Sales RAW DATA'!$G:$G,'Sales RAW DATA'!$I:$I,Incentive_Calc!$A230,'Sales RAW DATA'!$D:$D,"B4")/SUMIFS('Sales RAW DATA'!$F:$F,'Sales RAW DATA'!$I:$I,Incentive_Calc!$A230,'Sales RAW DATA'!$D:$D,"B4")</f>
        <v>1.3488925240456364</v>
      </c>
      <c r="AL230" s="44">
        <f>IFERROR(SUMIFS('Sales RAW DATA'!$G:$G,'Sales RAW DATA'!$I:$I,Incentive_Calc!$A230,'Sales RAW DATA'!$D:$D,"B5",'Sales RAW DATA'!$E:$E,Incentive_Calc!AL$5)/SUMIFS('Sales RAW DATA'!$F:$F,'Sales RAW DATA'!$I:$I,Incentive_Calc!$A230,'Sales RAW DATA'!$D:$D,"B5",'Sales RAW DATA'!$E:$E,Incentive_Calc!AL$5),"")</f>
        <v>1.6120409221630285</v>
      </c>
      <c r="AM230" s="44">
        <f>IFERROR(SUMIFS('Sales RAW DATA'!$G:$G,'Sales RAW DATA'!$I:$I,Incentive_Calc!$A230,'Sales RAW DATA'!$D:$D,"B5",'Sales RAW DATA'!$E:$E,Incentive_Calc!AM$5)/SUMIFS('Sales RAW DATA'!$F:$F,'Sales RAW DATA'!$I:$I,Incentive_Calc!$A230,'Sales RAW DATA'!$D:$D,"B5",'Sales RAW DATA'!$E:$E,Incentive_Calc!AM$5),"")</f>
        <v>1.5900751500902641</v>
      </c>
      <c r="AN230" s="44">
        <f>IFERROR(SUMIFS('Sales RAW DATA'!$G:$G,'Sales RAW DATA'!$I:$I,Incentive_Calc!$A230,'Sales RAW DATA'!$D:$D,"B5",'Sales RAW DATA'!$E:$E,Incentive_Calc!AN$5)/SUMIFS('Sales RAW DATA'!$F:$F,'Sales RAW DATA'!$I:$I,Incentive_Calc!$A230,'Sales RAW DATA'!$D:$D,"B5",'Sales RAW DATA'!$E:$E,Incentive_Calc!AN$5),"")</f>
        <v>1.3321074719854626</v>
      </c>
      <c r="AO230" s="44">
        <f>SUMIFS('Sales RAW DATA'!$G:$G,'Sales RAW DATA'!$I:$I,Incentive_Calc!$A230,'Sales RAW DATA'!$D:$D,"B5")/SUMIFS('Sales RAW DATA'!$F:$F,'Sales RAW DATA'!$I:$I,Incentive_Calc!$A230,'Sales RAW DATA'!$D:$D,"B5")</f>
        <v>1.509414026385689</v>
      </c>
      <c r="AP230" s="42">
        <f>SUM(SUMIFS('Sales RAW DATA'!$F$2:$F$22804,'Sales RAW DATA'!$I$2:$I$22804,Incentive_Calc!$A230,'Sales RAW DATA'!$D$2:$D$22804,"B1"),SUMIFS('Sales RAW DATA'!$F$2:$F$22804,'Sales RAW DATA'!$I$2:$I$22804,Incentive_Calc!$A230,'Sales RAW DATA'!$D$2:$D$22804,"B2"),SUMIFS('Sales RAW DATA'!$F$2:$F$22804,'Sales RAW DATA'!$I$2:$I$22804,Incentive_Calc!$A230,'Sales RAW DATA'!$D$2:$D$22804,"B3"),SUMIFS('Sales RAW DATA'!$F$2:$F$22804,'Sales RAW DATA'!$I$2:$I$22804,Incentive_Calc!$A230,'Sales RAW DATA'!$D$2:$D$22804,"B4"),SUMIFS('Sales RAW DATA'!$F$2:$F$22804,'Sales RAW DATA'!$I$2:$I$22804,Incentive_Calc!$A230,'Sales RAW DATA'!$D$2:$D$22804,"B5"))</f>
        <v>1449373</v>
      </c>
      <c r="AQ230" s="42">
        <f>SUM(SUMIFS('Sales RAW DATA'!$G$2:$G$22804,'Sales RAW DATA'!$I$2:$I$22804,Incentive_Calc!$A230,'Sales RAW DATA'!$D$2:$D$22804,"B1"),SUMIFS('Sales RAW DATA'!$G$2:$G$22804,'Sales RAW DATA'!$I$2:$I$22804,Incentive_Calc!$A230,'Sales RAW DATA'!$D$2:$D$22804,"B2"),SUMIFS('Sales RAW DATA'!$G$2:$G$22804,'Sales RAW DATA'!$I$2:$I$22804,Incentive_Calc!$A230,'Sales RAW DATA'!$D$2:$D$22804,"B3"),SUMIFS('Sales RAW DATA'!$G$2:$G$22804,'Sales RAW DATA'!$I$2:$I$22804,Incentive_Calc!$A230,'Sales RAW DATA'!$D$2:$D$22804,"B4"),SUMIFS('Sales RAW DATA'!$G$2:$G$22804,'Sales RAW DATA'!$I$2:$I$22804,Incentive_Calc!$A230,'Sales RAW DATA'!$D$2:$D$22804,"B5"))</f>
        <v>1835895</v>
      </c>
      <c r="AR230" s="45">
        <f t="shared" si="62"/>
        <v>126.66822136192684</v>
      </c>
      <c r="AS230" s="45">
        <f t="shared" si="63"/>
        <v>120</v>
      </c>
      <c r="AT230" s="46">
        <v>1.03</v>
      </c>
      <c r="AU230" s="46">
        <v>0.92</v>
      </c>
      <c r="AV230" s="43" t="str">
        <f t="shared" si="49"/>
        <v>Yes</v>
      </c>
      <c r="AW230" s="43" t="str">
        <f t="shared" si="50"/>
        <v>Yes</v>
      </c>
      <c r="AX230" s="43" t="str">
        <f t="shared" si="51"/>
        <v>Yes</v>
      </c>
      <c r="AY230" s="43" t="str">
        <f t="shared" si="64"/>
        <v>Yes</v>
      </c>
    </row>
    <row r="231" spans="1:51" x14ac:dyDescent="0.35">
      <c r="A231" s="21" t="s">
        <v>1105</v>
      </c>
      <c r="B231" s="21" t="s">
        <v>631</v>
      </c>
      <c r="C231" s="21" t="str">
        <f>_xlfn.XLOOKUP($A231,'Employee List'!$E:$E,'Employee List'!$D:$D,0)</f>
        <v>SF</v>
      </c>
      <c r="D231" s="42" t="str" cm="1">
        <f t="array" ref="D231">IFERROR(IF($G231="Yes",INDEX('Payment Plan'!$D$6:$D$42,MATCH(1,(Incentive_Calc!$C231='Payment Plan'!$B$6:$B$42)*(Incentive_Calc!$U231='Payment Plan'!$C$6:$C$42),0)),""),"")</f>
        <v/>
      </c>
      <c r="E231" s="42" t="str" cm="1">
        <f t="array" ref="E231">IFERROR(IF($H231="Yes",INDEX('Payment Plan'!$D$6:$D$42,MATCH(1,(Incentive_Calc!$C231='Payment Plan'!$B$6:$B$42)*(Incentive_Calc!$AS231='Payment Plan'!$C$6:$C$42),0)),""),"")</f>
        <v/>
      </c>
      <c r="F231" s="42">
        <f t="shared" si="52"/>
        <v>0</v>
      </c>
      <c r="G231" s="43" t="str">
        <f t="shared" si="53"/>
        <v>No</v>
      </c>
      <c r="H231" s="21" t="str">
        <f t="shared" si="54"/>
        <v>No</v>
      </c>
      <c r="I231" s="42">
        <f>IFERROR(SUMIFS('Sales RAW DATA'!$F$2:$F$30000,'Sales RAW DATA'!$I$2:$I$30000,Incentive_Calc!$A231,'Sales RAW DATA'!$E$2:$E$30000,Incentive_Calc!I$5),"")</f>
        <v>706531</v>
      </c>
      <c r="J231" s="42">
        <f>IFERROR(SUMIFS('Sales RAW DATA'!$F$2:$F$30000,'Sales RAW DATA'!$I$2:$I$30000,Incentive_Calc!$A231,'Sales RAW DATA'!$E$2:$E$30000,Incentive_Calc!J$5),"")</f>
        <v>718911</v>
      </c>
      <c r="K231" s="42">
        <f>IFERROR(SUMIFS('Sales RAW DATA'!$F$2:$F$30000,'Sales RAW DATA'!$I$2:$I$30000,Incentive_Calc!$A231,'Sales RAW DATA'!$E$2:$E$30000,Incentive_Calc!K$5),"")</f>
        <v>724760</v>
      </c>
      <c r="L231" s="42">
        <f t="shared" si="55"/>
        <v>2150202</v>
      </c>
      <c r="M231" s="42">
        <f>IFERROR(SUMIFS('Sales RAW DATA'!$G$2:$G$30000,'Sales RAW DATA'!$I$2:$I$30000,Incentive_Calc!$A231,'Sales RAW DATA'!$E$2:$E$30000,Incentive_Calc!M$5),"")</f>
        <v>711816</v>
      </c>
      <c r="N231" s="42">
        <f>IFERROR(SUMIFS('Sales RAW DATA'!$G$2:$G$30000,'Sales RAW DATA'!$I$2:$I$30000,Incentive_Calc!$A231,'Sales RAW DATA'!$E$2:$E$30000,Incentive_Calc!N$5),"")</f>
        <v>694842</v>
      </c>
      <c r="O231" s="42">
        <f>IFERROR(SUMIFS('Sales RAW DATA'!$G$2:$G$30000,'Sales RAW DATA'!$I$2:$I$30000,Incentive_Calc!$A231,'Sales RAW DATA'!$E$2:$E$30000,Incentive_Calc!O$5),"")</f>
        <v>563482</v>
      </c>
      <c r="P231" s="42">
        <f t="shared" si="56"/>
        <v>1970140</v>
      </c>
      <c r="Q231" s="44">
        <f t="shared" si="57"/>
        <v>1.0074802096440212</v>
      </c>
      <c r="R231" s="44">
        <f t="shared" si="58"/>
        <v>0.9665201951284651</v>
      </c>
      <c r="S231" s="44">
        <f t="shared" si="59"/>
        <v>0.77747392240189861</v>
      </c>
      <c r="T231" s="45">
        <f t="shared" si="60"/>
        <v>91.625810040172979</v>
      </c>
      <c r="U231" s="45">
        <f t="shared" si="61"/>
        <v>91</v>
      </c>
      <c r="V231" s="44">
        <f>IFERROR(SUMIFS('Sales RAW DATA'!$G:$G,'Sales RAW DATA'!$I:$I,Incentive_Calc!$A231,'Sales RAW DATA'!$D:$D,"B1",'Sales RAW DATA'!$E:$E,Incentive_Calc!V$5)/SUMIFS('Sales RAW DATA'!$F:$F,'Sales RAW DATA'!$I:$I,Incentive_Calc!$A231,'Sales RAW DATA'!$D:$D,"B1",'Sales RAW DATA'!$E:$E,Incentive_Calc!V$5),"")</f>
        <v>0.45847199328211985</v>
      </c>
      <c r="W231" s="44">
        <f>IFERROR(SUMIFS('Sales RAW DATA'!$G:$G,'Sales RAW DATA'!$I:$I,Incentive_Calc!$A231,'Sales RAW DATA'!$D:$D,"B1",'Sales RAW DATA'!$E:$E,Incentive_Calc!W$5)/SUMIFS('Sales RAW DATA'!$F:$F,'Sales RAW DATA'!$I:$I,Incentive_Calc!$A231,'Sales RAW DATA'!$D:$D,"B1",'Sales RAW DATA'!$E:$E,Incentive_Calc!W$5),"")</f>
        <v>0.37159823022587907</v>
      </c>
      <c r="X231" s="44">
        <f>IFERROR(SUMIFS('Sales RAW DATA'!$G:$G,'Sales RAW DATA'!$I:$I,Incentive_Calc!$A231,'Sales RAW DATA'!$D:$D,"B1",'Sales RAW DATA'!$E:$E,Incentive_Calc!X$5)/SUMIFS('Sales RAW DATA'!$F:$F,'Sales RAW DATA'!$I:$I,Incentive_Calc!$A231,'Sales RAW DATA'!$D:$D,"B1",'Sales RAW DATA'!$E:$E,Incentive_Calc!X$5),"")</f>
        <v>0.2264182304738793</v>
      </c>
      <c r="Y231" s="44">
        <f>SUMIFS('Sales RAW DATA'!$G:$G,'Sales RAW DATA'!$I:$I,Incentive_Calc!$A231,'Sales RAW DATA'!$D:$D,"B1")/SUMIFS('Sales RAW DATA'!$F:$F,'Sales RAW DATA'!$I:$I,Incentive_Calc!$A231,'Sales RAW DATA'!$D:$D,"B1")</f>
        <v>0.35493212765506871</v>
      </c>
      <c r="Z231" s="44">
        <f>IFERROR(SUMIFS('Sales RAW DATA'!$G:$G,'Sales RAW DATA'!$I:$I,Incentive_Calc!$A231,'Sales RAW DATA'!$D:$D,"B2",'Sales RAW DATA'!$E:$E,Incentive_Calc!Z$5)/SUMIFS('Sales RAW DATA'!$F:$F,'Sales RAW DATA'!$I:$I,Incentive_Calc!$A231,'Sales RAW DATA'!$D:$D,"B2",'Sales RAW DATA'!$E:$E,Incentive_Calc!Z$5),"")</f>
        <v>0.55726995582654137</v>
      </c>
      <c r="AA231" s="44">
        <f>IFERROR(SUMIFS('Sales RAW DATA'!$G:$G,'Sales RAW DATA'!$I:$I,Incentive_Calc!$A231,'Sales RAW DATA'!$D:$D,"B2",'Sales RAW DATA'!$E:$E,Incentive_Calc!AA$5)/SUMIFS('Sales RAW DATA'!$F:$F,'Sales RAW DATA'!$I:$I,Incentive_Calc!$A231,'Sales RAW DATA'!$D:$D,"B2",'Sales RAW DATA'!$E:$E,Incentive_Calc!AA$5),"")</f>
        <v>0.70280984027049087</v>
      </c>
      <c r="AB231" s="44">
        <f>IFERROR(SUMIFS('Sales RAW DATA'!$G:$G,'Sales RAW DATA'!$I:$I,Incentive_Calc!$A231,'Sales RAW DATA'!$D:$D,"B2",'Sales RAW DATA'!$E:$E,Incentive_Calc!AB$5)/SUMIFS('Sales RAW DATA'!$F:$F,'Sales RAW DATA'!$I:$I,Incentive_Calc!$A231,'Sales RAW DATA'!$D:$D,"B2",'Sales RAW DATA'!$E:$E,Incentive_Calc!AB$5),"")</f>
        <v>1.0083647009619405</v>
      </c>
      <c r="AC231" s="44">
        <f>SUMIFS('Sales RAW DATA'!$G:$G,'Sales RAW DATA'!$I:$I,Incentive_Calc!$A231,'Sales RAW DATA'!$D:$D,"B2")/SUMIFS('Sales RAW DATA'!$F:$F,'Sales RAW DATA'!$I:$I,Incentive_Calc!$A231,'Sales RAW DATA'!$D:$D,"B2")</f>
        <v>0.75834600912657113</v>
      </c>
      <c r="AD231" s="44">
        <f>IFERROR(SUMIFS('Sales RAW DATA'!$G:$G,'Sales RAW DATA'!$I:$I,Incentive_Calc!$A231,'Sales RAW DATA'!$D:$D,"B3",'Sales RAW DATA'!$E:$E,Incentive_Calc!AD$5)/SUMIFS('Sales RAW DATA'!$F:$F,'Sales RAW DATA'!$I:$I,Incentive_Calc!$A231,'Sales RAW DATA'!$D:$D,"B3",'Sales RAW DATA'!$E:$E,Incentive_Calc!AD$5),"")</f>
        <v>1.0837716799073231</v>
      </c>
      <c r="AE231" s="44">
        <f>IFERROR(SUMIFS('Sales RAW DATA'!$G:$G,'Sales RAW DATA'!$I:$I,Incentive_Calc!$A231,'Sales RAW DATA'!$D:$D,"B3",'Sales RAW DATA'!$E:$E,Incentive_Calc!AE$5)/SUMIFS('Sales RAW DATA'!$F:$F,'Sales RAW DATA'!$I:$I,Incentive_Calc!$A231,'Sales RAW DATA'!$D:$D,"B3",'Sales RAW DATA'!$E:$E,Incentive_Calc!AE$5),"")</f>
        <v>1.3273454894160428</v>
      </c>
      <c r="AF231" s="44">
        <f>IFERROR(SUMIFS('Sales RAW DATA'!$G:$G,'Sales RAW DATA'!$I:$I,Incentive_Calc!$A231,'Sales RAW DATA'!$D:$D,"B3",'Sales RAW DATA'!$E:$E,Incentive_Calc!AF$5)/SUMIFS('Sales RAW DATA'!$F:$F,'Sales RAW DATA'!$I:$I,Incentive_Calc!$A231,'Sales RAW DATA'!$D:$D,"B3",'Sales RAW DATA'!$E:$E,Incentive_Calc!AF$5),"")</f>
        <v>1.0897103047944201</v>
      </c>
      <c r="AG231" s="44">
        <f>SUMIFS('Sales RAW DATA'!$G:$G,'Sales RAW DATA'!$I:$I,Incentive_Calc!$A231,'Sales RAW DATA'!$D:$D,"B3")/SUMIFS('Sales RAW DATA'!$F:$F,'Sales RAW DATA'!$I:$I,Incentive_Calc!$A231,'Sales RAW DATA'!$D:$D,"B3")</f>
        <v>1.1634853943694126</v>
      </c>
      <c r="AH231" s="44">
        <f>IFERROR(SUMIFS('Sales RAW DATA'!$G:$G,'Sales RAW DATA'!$I:$I,Incentive_Calc!$A231,'Sales RAW DATA'!$D:$D,"B4",'Sales RAW DATA'!$E:$E,Incentive_Calc!AH$5)/SUMIFS('Sales RAW DATA'!$F:$F,'Sales RAW DATA'!$I:$I,Incentive_Calc!$A231,'Sales RAW DATA'!$D:$D,"B4",'Sales RAW DATA'!$E:$E,Incentive_Calc!AH$5),"")</f>
        <v>0.98457789116941474</v>
      </c>
      <c r="AI231" s="44">
        <f>IFERROR(SUMIFS('Sales RAW DATA'!$G:$G,'Sales RAW DATA'!$I:$I,Incentive_Calc!$A231,'Sales RAW DATA'!$D:$D,"B4",'Sales RAW DATA'!$E:$E,Incentive_Calc!AI$5)/SUMIFS('Sales RAW DATA'!$F:$F,'Sales RAW DATA'!$I:$I,Incentive_Calc!$A231,'Sales RAW DATA'!$D:$D,"B4",'Sales RAW DATA'!$E:$E,Incentive_Calc!AI$5),"")</f>
        <v>0.8313533287162822</v>
      </c>
      <c r="AJ231" s="44">
        <f>IFERROR(SUMIFS('Sales RAW DATA'!$G:$G,'Sales RAW DATA'!$I:$I,Incentive_Calc!$A231,'Sales RAW DATA'!$D:$D,"B4",'Sales RAW DATA'!$E:$E,Incentive_Calc!AJ$5)/SUMIFS('Sales RAW DATA'!$F:$F,'Sales RAW DATA'!$I:$I,Incentive_Calc!$A231,'Sales RAW DATA'!$D:$D,"B4",'Sales RAW DATA'!$E:$E,Incentive_Calc!AJ$5),"")</f>
        <v>0.78249579401653135</v>
      </c>
      <c r="AK231" s="44">
        <f>SUMIFS('Sales RAW DATA'!$G:$G,'Sales RAW DATA'!$I:$I,Incentive_Calc!$A231,'Sales RAW DATA'!$D:$D,"B4")/SUMIFS('Sales RAW DATA'!$F:$F,'Sales RAW DATA'!$I:$I,Incentive_Calc!$A231,'Sales RAW DATA'!$D:$D,"B4")</f>
        <v>0.86422984484983401</v>
      </c>
      <c r="AL231" s="44">
        <f>IFERROR(SUMIFS('Sales RAW DATA'!$G:$G,'Sales RAW DATA'!$I:$I,Incentive_Calc!$A231,'Sales RAW DATA'!$D:$D,"B5",'Sales RAW DATA'!$E:$E,Incentive_Calc!AL$5)/SUMIFS('Sales RAW DATA'!$F:$F,'Sales RAW DATA'!$I:$I,Incentive_Calc!$A231,'Sales RAW DATA'!$D:$D,"B5",'Sales RAW DATA'!$E:$E,Incentive_Calc!AL$5),"")</f>
        <v>1.2569083593146269</v>
      </c>
      <c r="AM231" s="44">
        <f>IFERROR(SUMIFS('Sales RAW DATA'!$G:$G,'Sales RAW DATA'!$I:$I,Incentive_Calc!$A231,'Sales RAW DATA'!$D:$D,"B5",'Sales RAW DATA'!$E:$E,Incentive_Calc!AM$5)/SUMIFS('Sales RAW DATA'!$F:$F,'Sales RAW DATA'!$I:$I,Incentive_Calc!$A231,'Sales RAW DATA'!$D:$D,"B5",'Sales RAW DATA'!$E:$E,Incentive_Calc!AM$5),"")</f>
        <v>0.92630087062158328</v>
      </c>
      <c r="AN231" s="44">
        <f>IFERROR(SUMIFS('Sales RAW DATA'!$G:$G,'Sales RAW DATA'!$I:$I,Incentive_Calc!$A231,'Sales RAW DATA'!$D:$D,"B5",'Sales RAW DATA'!$E:$E,Incentive_Calc!AN$5)/SUMIFS('Sales RAW DATA'!$F:$F,'Sales RAW DATA'!$I:$I,Incentive_Calc!$A231,'Sales RAW DATA'!$D:$D,"B5",'Sales RAW DATA'!$E:$E,Incentive_Calc!AN$5),"")</f>
        <v>0.45924061986147791</v>
      </c>
      <c r="AO231" s="44">
        <f>SUMIFS('Sales RAW DATA'!$G:$G,'Sales RAW DATA'!$I:$I,Incentive_Calc!$A231,'Sales RAW DATA'!$D:$D,"B5")/SUMIFS('Sales RAW DATA'!$F:$F,'Sales RAW DATA'!$I:$I,Incentive_Calc!$A231,'Sales RAW DATA'!$D:$D,"B5")</f>
        <v>0.87219334852402775</v>
      </c>
      <c r="AP231" s="42">
        <f>SUM(SUMIFS('Sales RAW DATA'!$F$2:$F$22804,'Sales RAW DATA'!$I$2:$I$22804,Incentive_Calc!$A231,'Sales RAW DATA'!$D$2:$D$22804,"B1"),SUMIFS('Sales RAW DATA'!$F$2:$F$22804,'Sales RAW DATA'!$I$2:$I$22804,Incentive_Calc!$A231,'Sales RAW DATA'!$D$2:$D$22804,"B2"),SUMIFS('Sales RAW DATA'!$F$2:$F$22804,'Sales RAW DATA'!$I$2:$I$22804,Incentive_Calc!$A231,'Sales RAW DATA'!$D$2:$D$22804,"B3"),SUMIFS('Sales RAW DATA'!$F$2:$F$22804,'Sales RAW DATA'!$I$2:$I$22804,Incentive_Calc!$A231,'Sales RAW DATA'!$D$2:$D$22804,"B4"),SUMIFS('Sales RAW DATA'!$F$2:$F$22804,'Sales RAW DATA'!$I$2:$I$22804,Incentive_Calc!$A231,'Sales RAW DATA'!$D$2:$D$22804,"B5"))</f>
        <v>1369851</v>
      </c>
      <c r="AQ231" s="42">
        <f>SUM(SUMIFS('Sales RAW DATA'!$G$2:$G$22804,'Sales RAW DATA'!$I$2:$I$22804,Incentive_Calc!$A231,'Sales RAW DATA'!$D$2:$D$22804,"B1"),SUMIFS('Sales RAW DATA'!$G$2:$G$22804,'Sales RAW DATA'!$I$2:$I$22804,Incentive_Calc!$A231,'Sales RAW DATA'!$D$2:$D$22804,"B2"),SUMIFS('Sales RAW DATA'!$G$2:$G$22804,'Sales RAW DATA'!$I$2:$I$22804,Incentive_Calc!$A231,'Sales RAW DATA'!$D$2:$D$22804,"B3"),SUMIFS('Sales RAW DATA'!$G$2:$G$22804,'Sales RAW DATA'!$I$2:$I$22804,Incentive_Calc!$A231,'Sales RAW DATA'!$D$2:$D$22804,"B4"),SUMIFS('Sales RAW DATA'!$G$2:$G$22804,'Sales RAW DATA'!$I$2:$I$22804,Incentive_Calc!$A231,'Sales RAW DATA'!$D$2:$D$22804,"B5"))</f>
        <v>1185047</v>
      </c>
      <c r="AR231" s="45">
        <f t="shared" si="62"/>
        <v>86.50918968559354</v>
      </c>
      <c r="AS231" s="45">
        <f t="shared" si="63"/>
        <v>86</v>
      </c>
      <c r="AT231" s="46">
        <v>0.99</v>
      </c>
      <c r="AU231" s="46">
        <v>0.75</v>
      </c>
      <c r="AV231" s="43" t="str">
        <f t="shared" si="49"/>
        <v>Yes</v>
      </c>
      <c r="AW231" s="43" t="str">
        <f t="shared" si="50"/>
        <v>Yes</v>
      </c>
      <c r="AX231" s="43" t="str">
        <f t="shared" si="51"/>
        <v>No</v>
      </c>
      <c r="AY231" s="43" t="str">
        <f t="shared" si="64"/>
        <v>Yes</v>
      </c>
    </row>
    <row r="232" spans="1:51" x14ac:dyDescent="0.35">
      <c r="A232" s="21" t="s">
        <v>1106</v>
      </c>
      <c r="B232" s="21" t="s">
        <v>632</v>
      </c>
      <c r="C232" s="21" t="str">
        <f>_xlfn.XLOOKUP($A232,'Employee List'!$E:$E,'Employee List'!$D:$D,0)</f>
        <v>SF</v>
      </c>
      <c r="D232" s="42" t="str" cm="1">
        <f t="array" ref="D232">IFERROR(IF($G232="Yes",INDEX('Payment Plan'!$D$6:$D$42,MATCH(1,(Incentive_Calc!$C232='Payment Plan'!$B$6:$B$42)*(Incentive_Calc!$U232='Payment Plan'!$C$6:$C$42),0)),""),"")</f>
        <v/>
      </c>
      <c r="E232" s="42" t="str" cm="1">
        <f t="array" ref="E232">IFERROR(IF($H232="Yes",INDEX('Payment Plan'!$D$6:$D$42,MATCH(1,(Incentive_Calc!$C232='Payment Plan'!$B$6:$B$42)*(Incentive_Calc!$AS232='Payment Plan'!$C$6:$C$42),0)),""),"")</f>
        <v/>
      </c>
      <c r="F232" s="42">
        <f t="shared" si="52"/>
        <v>0</v>
      </c>
      <c r="G232" s="43" t="str">
        <f t="shared" si="53"/>
        <v>No</v>
      </c>
      <c r="H232" s="21" t="str">
        <f t="shared" si="54"/>
        <v>No</v>
      </c>
      <c r="I232" s="42">
        <f>IFERROR(SUMIFS('Sales RAW DATA'!$F$2:$F$30000,'Sales RAW DATA'!$I$2:$I$30000,Incentive_Calc!$A232,'Sales RAW DATA'!$E$2:$E$30000,Incentive_Calc!I$5),"")</f>
        <v>1056700</v>
      </c>
      <c r="J232" s="42">
        <f>IFERROR(SUMIFS('Sales RAW DATA'!$F$2:$F$30000,'Sales RAW DATA'!$I$2:$I$30000,Incentive_Calc!$A232,'Sales RAW DATA'!$E$2:$E$30000,Incentive_Calc!J$5),"")</f>
        <v>1065354</v>
      </c>
      <c r="K232" s="42">
        <f>IFERROR(SUMIFS('Sales RAW DATA'!$F$2:$F$30000,'Sales RAW DATA'!$I$2:$I$30000,Incentive_Calc!$A232,'Sales RAW DATA'!$E$2:$E$30000,Incentive_Calc!K$5),"")</f>
        <v>1077962</v>
      </c>
      <c r="L232" s="42">
        <f t="shared" si="55"/>
        <v>3200016</v>
      </c>
      <c r="M232" s="42">
        <f>IFERROR(SUMIFS('Sales RAW DATA'!$G$2:$G$30000,'Sales RAW DATA'!$I$2:$I$30000,Incentive_Calc!$A232,'Sales RAW DATA'!$E$2:$E$30000,Incentive_Calc!M$5),"")</f>
        <v>593677</v>
      </c>
      <c r="N232" s="42">
        <f>IFERROR(SUMIFS('Sales RAW DATA'!$G$2:$G$30000,'Sales RAW DATA'!$I$2:$I$30000,Incentive_Calc!$A232,'Sales RAW DATA'!$E$2:$E$30000,Incentive_Calc!N$5),"")</f>
        <v>786253</v>
      </c>
      <c r="O232" s="42">
        <f>IFERROR(SUMIFS('Sales RAW DATA'!$G$2:$G$30000,'Sales RAW DATA'!$I$2:$I$30000,Incentive_Calc!$A232,'Sales RAW DATA'!$E$2:$E$30000,Incentive_Calc!O$5),"")</f>
        <v>849396</v>
      </c>
      <c r="P232" s="42">
        <f t="shared" si="56"/>
        <v>2229326</v>
      </c>
      <c r="Q232" s="44">
        <f t="shared" si="57"/>
        <v>0.56182170909435036</v>
      </c>
      <c r="R232" s="44">
        <f t="shared" si="58"/>
        <v>0.73802041387182105</v>
      </c>
      <c r="S232" s="44">
        <f t="shared" si="59"/>
        <v>0.78796469634365585</v>
      </c>
      <c r="T232" s="45">
        <f t="shared" si="60"/>
        <v>69.666089169554155</v>
      </c>
      <c r="U232" s="45">
        <f t="shared" si="61"/>
        <v>69</v>
      </c>
      <c r="V232" s="44">
        <f>IFERROR(SUMIFS('Sales RAW DATA'!$G:$G,'Sales RAW DATA'!$I:$I,Incentive_Calc!$A232,'Sales RAW DATA'!$D:$D,"B1",'Sales RAW DATA'!$E:$E,Incentive_Calc!V$5)/SUMIFS('Sales RAW DATA'!$F:$F,'Sales RAW DATA'!$I:$I,Incentive_Calc!$A232,'Sales RAW DATA'!$D:$D,"B1",'Sales RAW DATA'!$E:$E,Incentive_Calc!V$5),"")</f>
        <v>0.38953625582630241</v>
      </c>
      <c r="W232" s="44">
        <f>IFERROR(SUMIFS('Sales RAW DATA'!$G:$G,'Sales RAW DATA'!$I:$I,Incentive_Calc!$A232,'Sales RAW DATA'!$D:$D,"B1",'Sales RAW DATA'!$E:$E,Incentive_Calc!W$5)/SUMIFS('Sales RAW DATA'!$F:$F,'Sales RAW DATA'!$I:$I,Incentive_Calc!$A232,'Sales RAW DATA'!$D:$D,"B1",'Sales RAW DATA'!$E:$E,Incentive_Calc!W$5),"")</f>
        <v>0.56360002876899529</v>
      </c>
      <c r="X232" s="44">
        <f>IFERROR(SUMIFS('Sales RAW DATA'!$G:$G,'Sales RAW DATA'!$I:$I,Incentive_Calc!$A232,'Sales RAW DATA'!$D:$D,"B1",'Sales RAW DATA'!$E:$E,Incentive_Calc!X$5)/SUMIFS('Sales RAW DATA'!$F:$F,'Sales RAW DATA'!$I:$I,Incentive_Calc!$A232,'Sales RAW DATA'!$D:$D,"B1",'Sales RAW DATA'!$E:$E,Incentive_Calc!X$5),"")</f>
        <v>0.6043313208437443</v>
      </c>
      <c r="Y232" s="44">
        <f>SUMIFS('Sales RAW DATA'!$G:$G,'Sales RAW DATA'!$I:$I,Incentive_Calc!$A232,'Sales RAW DATA'!$D:$D,"B1")/SUMIFS('Sales RAW DATA'!$F:$F,'Sales RAW DATA'!$I:$I,Incentive_Calc!$A232,'Sales RAW DATA'!$D:$D,"B1")</f>
        <v>0.51603129961132099</v>
      </c>
      <c r="Z232" s="44">
        <f>IFERROR(SUMIFS('Sales RAW DATA'!$G:$G,'Sales RAW DATA'!$I:$I,Incentive_Calc!$A232,'Sales RAW DATA'!$D:$D,"B2",'Sales RAW DATA'!$E:$E,Incentive_Calc!Z$5)/SUMIFS('Sales RAW DATA'!$F:$F,'Sales RAW DATA'!$I:$I,Incentive_Calc!$A232,'Sales RAW DATA'!$D:$D,"B2",'Sales RAW DATA'!$E:$E,Incentive_Calc!Z$5),"")</f>
        <v>0.86320809584738867</v>
      </c>
      <c r="AA232" s="44">
        <f>IFERROR(SUMIFS('Sales RAW DATA'!$G:$G,'Sales RAW DATA'!$I:$I,Incentive_Calc!$A232,'Sales RAW DATA'!$D:$D,"B2",'Sales RAW DATA'!$E:$E,Incentive_Calc!AA$5)/SUMIFS('Sales RAW DATA'!$F:$F,'Sales RAW DATA'!$I:$I,Incentive_Calc!$A232,'Sales RAW DATA'!$D:$D,"B2",'Sales RAW DATA'!$E:$E,Incentive_Calc!AA$5),"")</f>
        <v>1.0433916750813419</v>
      </c>
      <c r="AB232" s="44">
        <f>IFERROR(SUMIFS('Sales RAW DATA'!$G:$G,'Sales RAW DATA'!$I:$I,Incentive_Calc!$A232,'Sales RAW DATA'!$D:$D,"B2",'Sales RAW DATA'!$E:$E,Incentive_Calc!AB$5)/SUMIFS('Sales RAW DATA'!$F:$F,'Sales RAW DATA'!$I:$I,Incentive_Calc!$A232,'Sales RAW DATA'!$D:$D,"B2",'Sales RAW DATA'!$E:$E,Incentive_Calc!AB$5),"")</f>
        <v>1.0837159700210326</v>
      </c>
      <c r="AC232" s="44">
        <f>SUMIFS('Sales RAW DATA'!$G:$G,'Sales RAW DATA'!$I:$I,Incentive_Calc!$A232,'Sales RAW DATA'!$D:$D,"B2")/SUMIFS('Sales RAW DATA'!$F:$F,'Sales RAW DATA'!$I:$I,Incentive_Calc!$A232,'Sales RAW DATA'!$D:$D,"B2")</f>
        <v>0.99681108317196065</v>
      </c>
      <c r="AD232" s="44">
        <f>IFERROR(SUMIFS('Sales RAW DATA'!$G:$G,'Sales RAW DATA'!$I:$I,Incentive_Calc!$A232,'Sales RAW DATA'!$D:$D,"B3",'Sales RAW DATA'!$E:$E,Incentive_Calc!AD$5)/SUMIFS('Sales RAW DATA'!$F:$F,'Sales RAW DATA'!$I:$I,Incentive_Calc!$A232,'Sales RAW DATA'!$D:$D,"B3",'Sales RAW DATA'!$E:$E,Incentive_Calc!AD$5),"")</f>
        <v>0.58844961316131805</v>
      </c>
      <c r="AE232" s="44">
        <f>IFERROR(SUMIFS('Sales RAW DATA'!$G:$G,'Sales RAW DATA'!$I:$I,Incentive_Calc!$A232,'Sales RAW DATA'!$D:$D,"B3",'Sales RAW DATA'!$E:$E,Incentive_Calc!AE$5)/SUMIFS('Sales RAW DATA'!$F:$F,'Sales RAW DATA'!$I:$I,Incentive_Calc!$A232,'Sales RAW DATA'!$D:$D,"B3",'Sales RAW DATA'!$E:$E,Incentive_Calc!AE$5),"")</f>
        <v>0.97782003151199204</v>
      </c>
      <c r="AF232" s="44">
        <f>IFERROR(SUMIFS('Sales RAW DATA'!$G:$G,'Sales RAW DATA'!$I:$I,Incentive_Calc!$A232,'Sales RAW DATA'!$D:$D,"B3",'Sales RAW DATA'!$E:$E,Incentive_Calc!AF$5)/SUMIFS('Sales RAW DATA'!$F:$F,'Sales RAW DATA'!$I:$I,Incentive_Calc!$A232,'Sales RAW DATA'!$D:$D,"B3",'Sales RAW DATA'!$E:$E,Incentive_Calc!AF$5),"")</f>
        <v>1.0400029252596168</v>
      </c>
      <c r="AG232" s="44">
        <f>SUMIFS('Sales RAW DATA'!$G:$G,'Sales RAW DATA'!$I:$I,Incentive_Calc!$A232,'Sales RAW DATA'!$D:$D,"B3")/SUMIFS('Sales RAW DATA'!$F:$F,'Sales RAW DATA'!$I:$I,Incentive_Calc!$A232,'Sales RAW DATA'!$D:$D,"B3")</f>
        <v>0.8764107368512789</v>
      </c>
      <c r="AH232" s="44">
        <f>IFERROR(SUMIFS('Sales RAW DATA'!$G:$G,'Sales RAW DATA'!$I:$I,Incentive_Calc!$A232,'Sales RAW DATA'!$D:$D,"B4",'Sales RAW DATA'!$E:$E,Incentive_Calc!AH$5)/SUMIFS('Sales RAW DATA'!$F:$F,'Sales RAW DATA'!$I:$I,Incentive_Calc!$A232,'Sales RAW DATA'!$D:$D,"B4",'Sales RAW DATA'!$E:$E,Incentive_Calc!AH$5),"")</f>
        <v>0.61578374702482153</v>
      </c>
      <c r="AI232" s="44">
        <f>IFERROR(SUMIFS('Sales RAW DATA'!$G:$G,'Sales RAW DATA'!$I:$I,Incentive_Calc!$A232,'Sales RAW DATA'!$D:$D,"B4",'Sales RAW DATA'!$E:$E,Incentive_Calc!AI$5)/SUMIFS('Sales RAW DATA'!$F:$F,'Sales RAW DATA'!$I:$I,Incentive_Calc!$A232,'Sales RAW DATA'!$D:$D,"B4",'Sales RAW DATA'!$E:$E,Incentive_Calc!AI$5),"")</f>
        <v>0.50880369044266538</v>
      </c>
      <c r="AJ232" s="44">
        <f>IFERROR(SUMIFS('Sales RAW DATA'!$G:$G,'Sales RAW DATA'!$I:$I,Incentive_Calc!$A232,'Sales RAW DATA'!$D:$D,"B4",'Sales RAW DATA'!$E:$E,Incentive_Calc!AJ$5)/SUMIFS('Sales RAW DATA'!$F:$F,'Sales RAW DATA'!$I:$I,Incentive_Calc!$A232,'Sales RAW DATA'!$D:$D,"B4",'Sales RAW DATA'!$E:$E,Incentive_Calc!AJ$5),"")</f>
        <v>0.38826327573263175</v>
      </c>
      <c r="AK232" s="44">
        <f>SUMIFS('Sales RAW DATA'!$G:$G,'Sales RAW DATA'!$I:$I,Incentive_Calc!$A232,'Sales RAW DATA'!$D:$D,"B4")/SUMIFS('Sales RAW DATA'!$F:$F,'Sales RAW DATA'!$I:$I,Incentive_Calc!$A232,'Sales RAW DATA'!$D:$D,"B4")</f>
        <v>0.50340376664107223</v>
      </c>
      <c r="AL232" s="44">
        <f>IFERROR(SUMIFS('Sales RAW DATA'!$G:$G,'Sales RAW DATA'!$I:$I,Incentive_Calc!$A232,'Sales RAW DATA'!$D:$D,"B5",'Sales RAW DATA'!$E:$E,Incentive_Calc!AL$5)/SUMIFS('Sales RAW DATA'!$F:$F,'Sales RAW DATA'!$I:$I,Incentive_Calc!$A232,'Sales RAW DATA'!$D:$D,"B5",'Sales RAW DATA'!$E:$E,Incentive_Calc!AL$5),"")</f>
        <v>0.6958570929826603</v>
      </c>
      <c r="AM232" s="44">
        <f>IFERROR(SUMIFS('Sales RAW DATA'!$G:$G,'Sales RAW DATA'!$I:$I,Incentive_Calc!$A232,'Sales RAW DATA'!$D:$D,"B5",'Sales RAW DATA'!$E:$E,Incentive_Calc!AM$5)/SUMIFS('Sales RAW DATA'!$F:$F,'Sales RAW DATA'!$I:$I,Incentive_Calc!$A232,'Sales RAW DATA'!$D:$D,"B5",'Sales RAW DATA'!$E:$E,Incentive_Calc!AM$5),"")</f>
        <v>0.85664847223003771</v>
      </c>
      <c r="AN232" s="44">
        <f>IFERROR(SUMIFS('Sales RAW DATA'!$G:$G,'Sales RAW DATA'!$I:$I,Incentive_Calc!$A232,'Sales RAW DATA'!$D:$D,"B5",'Sales RAW DATA'!$E:$E,Incentive_Calc!AN$5)/SUMIFS('Sales RAW DATA'!$F:$F,'Sales RAW DATA'!$I:$I,Incentive_Calc!$A232,'Sales RAW DATA'!$D:$D,"B5",'Sales RAW DATA'!$E:$E,Incentive_Calc!AN$5),"")</f>
        <v>0.86663384401517563</v>
      </c>
      <c r="AO232" s="44">
        <f>SUMIFS('Sales RAW DATA'!$G:$G,'Sales RAW DATA'!$I:$I,Incentive_Calc!$A232,'Sales RAW DATA'!$D:$D,"B5")/SUMIFS('Sales RAW DATA'!$F:$F,'Sales RAW DATA'!$I:$I,Incentive_Calc!$A232,'Sales RAW DATA'!$D:$D,"B5")</f>
        <v>0.80703350152714881</v>
      </c>
      <c r="AP232" s="42">
        <f>SUM(SUMIFS('Sales RAW DATA'!$F$2:$F$22804,'Sales RAW DATA'!$I$2:$I$22804,Incentive_Calc!$A232,'Sales RAW DATA'!$D$2:$D$22804,"B1"),SUMIFS('Sales RAW DATA'!$F$2:$F$22804,'Sales RAW DATA'!$I$2:$I$22804,Incentive_Calc!$A232,'Sales RAW DATA'!$D$2:$D$22804,"B2"),SUMIFS('Sales RAW DATA'!$F$2:$F$22804,'Sales RAW DATA'!$I$2:$I$22804,Incentive_Calc!$A232,'Sales RAW DATA'!$D$2:$D$22804,"B3"),SUMIFS('Sales RAW DATA'!$F$2:$F$22804,'Sales RAW DATA'!$I$2:$I$22804,Incentive_Calc!$A232,'Sales RAW DATA'!$D$2:$D$22804,"B4"),SUMIFS('Sales RAW DATA'!$F$2:$F$22804,'Sales RAW DATA'!$I$2:$I$22804,Incentive_Calc!$A232,'Sales RAW DATA'!$D$2:$D$22804,"B5"))</f>
        <v>1882067</v>
      </c>
      <c r="AQ232" s="42">
        <f>SUM(SUMIFS('Sales RAW DATA'!$G$2:$G$22804,'Sales RAW DATA'!$I$2:$I$22804,Incentive_Calc!$A232,'Sales RAW DATA'!$D$2:$D$22804,"B1"),SUMIFS('Sales RAW DATA'!$G$2:$G$22804,'Sales RAW DATA'!$I$2:$I$22804,Incentive_Calc!$A232,'Sales RAW DATA'!$D$2:$D$22804,"B2"),SUMIFS('Sales RAW DATA'!$G$2:$G$22804,'Sales RAW DATA'!$I$2:$I$22804,Incentive_Calc!$A232,'Sales RAW DATA'!$D$2:$D$22804,"B3"),SUMIFS('Sales RAW DATA'!$G$2:$G$22804,'Sales RAW DATA'!$I$2:$I$22804,Incentive_Calc!$A232,'Sales RAW DATA'!$D$2:$D$22804,"B4"),SUMIFS('Sales RAW DATA'!$G$2:$G$22804,'Sales RAW DATA'!$I$2:$I$22804,Incentive_Calc!$A232,'Sales RAW DATA'!$D$2:$D$22804,"B5"))</f>
        <v>1277431</v>
      </c>
      <c r="AR232" s="45">
        <f t="shared" si="62"/>
        <v>67.873832334343049</v>
      </c>
      <c r="AS232" s="45">
        <f t="shared" si="63"/>
        <v>67</v>
      </c>
      <c r="AT232" s="46">
        <v>1.07</v>
      </c>
      <c r="AU232" s="46">
        <v>0.94</v>
      </c>
      <c r="AV232" s="43" t="str">
        <f t="shared" si="49"/>
        <v>No</v>
      </c>
      <c r="AW232" s="43" t="str">
        <f t="shared" si="50"/>
        <v>No</v>
      </c>
      <c r="AX232" s="43" t="str">
        <f t="shared" si="51"/>
        <v>No</v>
      </c>
      <c r="AY232" s="43" t="str">
        <f t="shared" si="64"/>
        <v>Yes</v>
      </c>
    </row>
    <row r="233" spans="1:51" x14ac:dyDescent="0.35">
      <c r="A233" s="21" t="s">
        <v>1107</v>
      </c>
      <c r="B233" s="21" t="s">
        <v>633</v>
      </c>
      <c r="C233" s="21" t="str">
        <f>_xlfn.XLOOKUP($A233,'Employee List'!$E:$E,'Employee List'!$D:$D,0)</f>
        <v>SF</v>
      </c>
      <c r="D233" s="42" cm="1">
        <f t="array" ref="D233">IFERROR(IF($G233="Yes",INDEX('Payment Plan'!$D$6:$D$42,MATCH(1,(Incentive_Calc!$C233='Payment Plan'!$B$6:$B$42)*(Incentive_Calc!$U233='Payment Plan'!$C$6:$C$42),0)),""),"")</f>
        <v>39883.798828125</v>
      </c>
      <c r="E233" s="42" cm="1">
        <f t="array" ref="E233">IFERROR(IF($H233="Yes",INDEX('Payment Plan'!$D$6:$D$42,MATCH(1,(Incentive_Calc!$C233='Payment Plan'!$B$6:$B$42)*(Incentive_Calc!$AS233='Payment Plan'!$C$6:$C$42),0)),""),"")</f>
        <v>56120.510188191547</v>
      </c>
      <c r="F233" s="42">
        <f t="shared" si="52"/>
        <v>96004.309016316547</v>
      </c>
      <c r="G233" s="43" t="str">
        <f t="shared" si="53"/>
        <v>Yes</v>
      </c>
      <c r="H233" s="21" t="str">
        <f t="shared" si="54"/>
        <v>Yes</v>
      </c>
      <c r="I233" s="42">
        <f>IFERROR(SUMIFS('Sales RAW DATA'!$F$2:$F$30000,'Sales RAW DATA'!$I$2:$I$30000,Incentive_Calc!$A233,'Sales RAW DATA'!$E$2:$E$30000,Incentive_Calc!I$5),"")</f>
        <v>1260251</v>
      </c>
      <c r="J233" s="42">
        <f>IFERROR(SUMIFS('Sales RAW DATA'!$F$2:$F$30000,'Sales RAW DATA'!$I$2:$I$30000,Incentive_Calc!$A233,'Sales RAW DATA'!$E$2:$E$30000,Incentive_Calc!J$5),"")</f>
        <v>1276375</v>
      </c>
      <c r="K233" s="42">
        <f>IFERROR(SUMIFS('Sales RAW DATA'!$F$2:$F$30000,'Sales RAW DATA'!$I$2:$I$30000,Incentive_Calc!$A233,'Sales RAW DATA'!$E$2:$E$30000,Incentive_Calc!K$5),"")</f>
        <v>1288456</v>
      </c>
      <c r="L233" s="42">
        <f t="shared" si="55"/>
        <v>3825082</v>
      </c>
      <c r="M233" s="42">
        <f>IFERROR(SUMIFS('Sales RAW DATA'!$G$2:$G$30000,'Sales RAW DATA'!$I$2:$I$30000,Incentive_Calc!$A233,'Sales RAW DATA'!$E$2:$E$30000,Incentive_Calc!M$5),"")</f>
        <v>1326578</v>
      </c>
      <c r="N233" s="42">
        <f>IFERROR(SUMIFS('Sales RAW DATA'!$G$2:$G$30000,'Sales RAW DATA'!$I$2:$I$30000,Incentive_Calc!$A233,'Sales RAW DATA'!$E$2:$E$30000,Incentive_Calc!N$5),"")</f>
        <v>1370422</v>
      </c>
      <c r="O233" s="42">
        <f>IFERROR(SUMIFS('Sales RAW DATA'!$G$2:$G$30000,'Sales RAW DATA'!$I$2:$I$30000,Incentive_Calc!$A233,'Sales RAW DATA'!$E$2:$E$30000,Incentive_Calc!O$5),"")</f>
        <v>1391884</v>
      </c>
      <c r="P233" s="42">
        <f t="shared" si="56"/>
        <v>4088884</v>
      </c>
      <c r="Q233" s="44">
        <f t="shared" si="57"/>
        <v>1.0526299919619186</v>
      </c>
      <c r="R233" s="44">
        <f t="shared" si="58"/>
        <v>1.0736828909999021</v>
      </c>
      <c r="S233" s="44">
        <f t="shared" si="59"/>
        <v>1.0802728226652676</v>
      </c>
      <c r="T233" s="45">
        <f t="shared" si="60"/>
        <v>106.89663646426403</v>
      </c>
      <c r="U233" s="45">
        <f t="shared" si="61"/>
        <v>106</v>
      </c>
      <c r="V233" s="44">
        <f>IFERROR(SUMIFS('Sales RAW DATA'!$G:$G,'Sales RAW DATA'!$I:$I,Incentive_Calc!$A233,'Sales RAW DATA'!$D:$D,"B1",'Sales RAW DATA'!$E:$E,Incentive_Calc!V$5)/SUMIFS('Sales RAW DATA'!$F:$F,'Sales RAW DATA'!$I:$I,Incentive_Calc!$A233,'Sales RAW DATA'!$D:$D,"B1",'Sales RAW DATA'!$E:$E,Incentive_Calc!V$5),"")</f>
        <v>0.88652503135124794</v>
      </c>
      <c r="W233" s="44">
        <f>IFERROR(SUMIFS('Sales RAW DATA'!$G:$G,'Sales RAW DATA'!$I:$I,Incentive_Calc!$A233,'Sales RAW DATA'!$D:$D,"B1",'Sales RAW DATA'!$E:$E,Incentive_Calc!W$5)/SUMIFS('Sales RAW DATA'!$F:$F,'Sales RAW DATA'!$I:$I,Incentive_Calc!$A233,'Sales RAW DATA'!$D:$D,"B1",'Sales RAW DATA'!$E:$E,Incentive_Calc!W$5),"")</f>
        <v>0.88555266101605845</v>
      </c>
      <c r="X233" s="44">
        <f>IFERROR(SUMIFS('Sales RAW DATA'!$G:$G,'Sales RAW DATA'!$I:$I,Incentive_Calc!$A233,'Sales RAW DATA'!$D:$D,"B1",'Sales RAW DATA'!$E:$E,Incentive_Calc!X$5)/SUMIFS('Sales RAW DATA'!$F:$F,'Sales RAW DATA'!$I:$I,Incentive_Calc!$A233,'Sales RAW DATA'!$D:$D,"B1",'Sales RAW DATA'!$E:$E,Incentive_Calc!X$5),"")</f>
        <v>0.80619825179552851</v>
      </c>
      <c r="Y233" s="44">
        <f>SUMIFS('Sales RAW DATA'!$G:$G,'Sales RAW DATA'!$I:$I,Incentive_Calc!$A233,'Sales RAW DATA'!$D:$D,"B1")/SUMIFS('Sales RAW DATA'!$F:$F,'Sales RAW DATA'!$I:$I,Incentive_Calc!$A233,'Sales RAW DATA'!$D:$D,"B1")</f>
        <v>0.86062176887458386</v>
      </c>
      <c r="Z233" s="44">
        <f>IFERROR(SUMIFS('Sales RAW DATA'!$G:$G,'Sales RAW DATA'!$I:$I,Incentive_Calc!$A233,'Sales RAW DATA'!$D:$D,"B2",'Sales RAW DATA'!$E:$E,Incentive_Calc!Z$5)/SUMIFS('Sales RAW DATA'!$F:$F,'Sales RAW DATA'!$I:$I,Incentive_Calc!$A233,'Sales RAW DATA'!$D:$D,"B2",'Sales RAW DATA'!$E:$E,Incentive_Calc!Z$5),"")</f>
        <v>1.6843086512508001</v>
      </c>
      <c r="AA233" s="44">
        <f>IFERROR(SUMIFS('Sales RAW DATA'!$G:$G,'Sales RAW DATA'!$I:$I,Incentive_Calc!$A233,'Sales RAW DATA'!$D:$D,"B2",'Sales RAW DATA'!$E:$E,Incentive_Calc!AA$5)/SUMIFS('Sales RAW DATA'!$F:$F,'Sales RAW DATA'!$I:$I,Incentive_Calc!$A233,'Sales RAW DATA'!$D:$D,"B2",'Sales RAW DATA'!$E:$E,Incentive_Calc!AA$5),"")</f>
        <v>1.3056648107473054</v>
      </c>
      <c r="AB233" s="44">
        <f>IFERROR(SUMIFS('Sales RAW DATA'!$G:$G,'Sales RAW DATA'!$I:$I,Incentive_Calc!$A233,'Sales RAW DATA'!$D:$D,"B2",'Sales RAW DATA'!$E:$E,Incentive_Calc!AB$5)/SUMIFS('Sales RAW DATA'!$F:$F,'Sales RAW DATA'!$I:$I,Incentive_Calc!$A233,'Sales RAW DATA'!$D:$D,"B2",'Sales RAW DATA'!$E:$E,Incentive_Calc!AB$5),"")</f>
        <v>1.1785274627412976</v>
      </c>
      <c r="AC233" s="44">
        <f>SUMIFS('Sales RAW DATA'!$G:$G,'Sales RAW DATA'!$I:$I,Incentive_Calc!$A233,'Sales RAW DATA'!$D:$D,"B2")/SUMIFS('Sales RAW DATA'!$F:$F,'Sales RAW DATA'!$I:$I,Incentive_Calc!$A233,'Sales RAW DATA'!$D:$D,"B2")</f>
        <v>1.3829434095523969</v>
      </c>
      <c r="AD233" s="44">
        <f>IFERROR(SUMIFS('Sales RAW DATA'!$G:$G,'Sales RAW DATA'!$I:$I,Incentive_Calc!$A233,'Sales RAW DATA'!$D:$D,"B3",'Sales RAW DATA'!$E:$E,Incentive_Calc!AD$5)/SUMIFS('Sales RAW DATA'!$F:$F,'Sales RAW DATA'!$I:$I,Incentive_Calc!$A233,'Sales RAW DATA'!$D:$D,"B3",'Sales RAW DATA'!$E:$E,Incentive_Calc!AD$5),"")</f>
        <v>0.88356509142885686</v>
      </c>
      <c r="AE233" s="44">
        <f>IFERROR(SUMIFS('Sales RAW DATA'!$G:$G,'Sales RAW DATA'!$I:$I,Incentive_Calc!$A233,'Sales RAW DATA'!$D:$D,"B3",'Sales RAW DATA'!$E:$E,Incentive_Calc!AE$5)/SUMIFS('Sales RAW DATA'!$F:$F,'Sales RAW DATA'!$I:$I,Incentive_Calc!$A233,'Sales RAW DATA'!$D:$D,"B3",'Sales RAW DATA'!$E:$E,Incentive_Calc!AE$5),"")</f>
        <v>1.5215597764340778</v>
      </c>
      <c r="AF233" s="44">
        <f>IFERROR(SUMIFS('Sales RAW DATA'!$G:$G,'Sales RAW DATA'!$I:$I,Incentive_Calc!$A233,'Sales RAW DATA'!$D:$D,"B3",'Sales RAW DATA'!$E:$E,Incentive_Calc!AF$5)/SUMIFS('Sales RAW DATA'!$F:$F,'Sales RAW DATA'!$I:$I,Incentive_Calc!$A233,'Sales RAW DATA'!$D:$D,"B3",'Sales RAW DATA'!$E:$E,Incentive_Calc!AF$5),"")</f>
        <v>1.7136942408025633</v>
      </c>
      <c r="AG233" s="44">
        <f>SUMIFS('Sales RAW DATA'!$G:$G,'Sales RAW DATA'!$I:$I,Incentive_Calc!$A233,'Sales RAW DATA'!$D:$D,"B3")/SUMIFS('Sales RAW DATA'!$F:$F,'Sales RAW DATA'!$I:$I,Incentive_Calc!$A233,'Sales RAW DATA'!$D:$D,"B3")</f>
        <v>1.3890001901057281</v>
      </c>
      <c r="AH233" s="44">
        <f>IFERROR(SUMIFS('Sales RAW DATA'!$G:$G,'Sales RAW DATA'!$I:$I,Incentive_Calc!$A233,'Sales RAW DATA'!$D:$D,"B4",'Sales RAW DATA'!$E:$E,Incentive_Calc!AH$5)/SUMIFS('Sales RAW DATA'!$F:$F,'Sales RAW DATA'!$I:$I,Incentive_Calc!$A233,'Sales RAW DATA'!$D:$D,"B4",'Sales RAW DATA'!$E:$E,Incentive_Calc!AH$5),"")</f>
        <v>1.2550855005343784</v>
      </c>
      <c r="AI233" s="44">
        <f>IFERROR(SUMIFS('Sales RAW DATA'!$G:$G,'Sales RAW DATA'!$I:$I,Incentive_Calc!$A233,'Sales RAW DATA'!$D:$D,"B4",'Sales RAW DATA'!$E:$E,Incentive_Calc!AI$5)/SUMIFS('Sales RAW DATA'!$F:$F,'Sales RAW DATA'!$I:$I,Incentive_Calc!$A233,'Sales RAW DATA'!$D:$D,"B4",'Sales RAW DATA'!$E:$E,Incentive_Calc!AI$5),"")</f>
        <v>0.85969227548670712</v>
      </c>
      <c r="AJ233" s="44">
        <f>IFERROR(SUMIFS('Sales RAW DATA'!$G:$G,'Sales RAW DATA'!$I:$I,Incentive_Calc!$A233,'Sales RAW DATA'!$D:$D,"B4",'Sales RAW DATA'!$E:$E,Incentive_Calc!AJ$5)/SUMIFS('Sales RAW DATA'!$F:$F,'Sales RAW DATA'!$I:$I,Incentive_Calc!$A233,'Sales RAW DATA'!$D:$D,"B4",'Sales RAW DATA'!$E:$E,Incentive_Calc!AJ$5),"")</f>
        <v>1.0130936027404407</v>
      </c>
      <c r="AK233" s="44">
        <f>SUMIFS('Sales RAW DATA'!$G:$G,'Sales RAW DATA'!$I:$I,Incentive_Calc!$A233,'Sales RAW DATA'!$D:$D,"B4")/SUMIFS('Sales RAW DATA'!$F:$F,'Sales RAW DATA'!$I:$I,Incentive_Calc!$A233,'Sales RAW DATA'!$D:$D,"B4")</f>
        <v>1.0411205278026354</v>
      </c>
      <c r="AL233" s="44">
        <f>IFERROR(SUMIFS('Sales RAW DATA'!$G:$G,'Sales RAW DATA'!$I:$I,Incentive_Calc!$A233,'Sales RAW DATA'!$D:$D,"B5",'Sales RAW DATA'!$E:$E,Incentive_Calc!AL$5)/SUMIFS('Sales RAW DATA'!$F:$F,'Sales RAW DATA'!$I:$I,Incentive_Calc!$A233,'Sales RAW DATA'!$D:$D,"B5",'Sales RAW DATA'!$E:$E,Incentive_Calc!AL$5),"")</f>
        <v>1.318765638031693</v>
      </c>
      <c r="AM233" s="44">
        <f>IFERROR(SUMIFS('Sales RAW DATA'!$G:$G,'Sales RAW DATA'!$I:$I,Incentive_Calc!$A233,'Sales RAW DATA'!$D:$D,"B5",'Sales RAW DATA'!$E:$E,Incentive_Calc!AM$5)/SUMIFS('Sales RAW DATA'!$F:$F,'Sales RAW DATA'!$I:$I,Incentive_Calc!$A233,'Sales RAW DATA'!$D:$D,"B5",'Sales RAW DATA'!$E:$E,Incentive_Calc!AM$5),"")</f>
        <v>1.3222381864623245</v>
      </c>
      <c r="AN233" s="44">
        <f>IFERROR(SUMIFS('Sales RAW DATA'!$G:$G,'Sales RAW DATA'!$I:$I,Incentive_Calc!$A233,'Sales RAW DATA'!$D:$D,"B5",'Sales RAW DATA'!$E:$E,Incentive_Calc!AN$5)/SUMIFS('Sales RAW DATA'!$F:$F,'Sales RAW DATA'!$I:$I,Incentive_Calc!$A233,'Sales RAW DATA'!$D:$D,"B5",'Sales RAW DATA'!$E:$E,Incentive_Calc!AN$5),"")</f>
        <v>1.3663940766935574</v>
      </c>
      <c r="AO233" s="44">
        <f>SUMIFS('Sales RAW DATA'!$G:$G,'Sales RAW DATA'!$I:$I,Incentive_Calc!$A233,'Sales RAW DATA'!$D:$D,"B5")/SUMIFS('Sales RAW DATA'!$F:$F,'Sales RAW DATA'!$I:$I,Incentive_Calc!$A233,'Sales RAW DATA'!$D:$D,"B5")</f>
        <v>1.3356628701594533</v>
      </c>
      <c r="AP233" s="42">
        <f>SUM(SUMIFS('Sales RAW DATA'!$F$2:$F$22804,'Sales RAW DATA'!$I$2:$I$22804,Incentive_Calc!$A233,'Sales RAW DATA'!$D$2:$D$22804,"B1"),SUMIFS('Sales RAW DATA'!$F$2:$F$22804,'Sales RAW DATA'!$I$2:$I$22804,Incentive_Calc!$A233,'Sales RAW DATA'!$D$2:$D$22804,"B2"),SUMIFS('Sales RAW DATA'!$F$2:$F$22804,'Sales RAW DATA'!$I$2:$I$22804,Incentive_Calc!$A233,'Sales RAW DATA'!$D$2:$D$22804,"B3"),SUMIFS('Sales RAW DATA'!$F$2:$F$22804,'Sales RAW DATA'!$I$2:$I$22804,Incentive_Calc!$A233,'Sales RAW DATA'!$D$2:$D$22804,"B4"),SUMIFS('Sales RAW DATA'!$F$2:$F$22804,'Sales RAW DATA'!$I$2:$I$22804,Incentive_Calc!$A233,'Sales RAW DATA'!$D$2:$D$22804,"B5"))</f>
        <v>2175341</v>
      </c>
      <c r="AQ233" s="42">
        <f>SUM(SUMIFS('Sales RAW DATA'!$G$2:$G$22804,'Sales RAW DATA'!$I$2:$I$22804,Incentive_Calc!$A233,'Sales RAW DATA'!$D$2:$D$22804,"B1"),SUMIFS('Sales RAW DATA'!$G$2:$G$22804,'Sales RAW DATA'!$I$2:$I$22804,Incentive_Calc!$A233,'Sales RAW DATA'!$D$2:$D$22804,"B2"),SUMIFS('Sales RAW DATA'!$G$2:$G$22804,'Sales RAW DATA'!$I$2:$I$22804,Incentive_Calc!$A233,'Sales RAW DATA'!$D$2:$D$22804,"B3"),SUMIFS('Sales RAW DATA'!$G$2:$G$22804,'Sales RAW DATA'!$I$2:$I$22804,Incentive_Calc!$A233,'Sales RAW DATA'!$D$2:$D$22804,"B4"),SUMIFS('Sales RAW DATA'!$G$2:$G$22804,'Sales RAW DATA'!$I$2:$I$22804,Incentive_Calc!$A233,'Sales RAW DATA'!$D$2:$D$22804,"B5"))</f>
        <v>2478751</v>
      </c>
      <c r="AR233" s="45">
        <f t="shared" si="62"/>
        <v>113.94769831488489</v>
      </c>
      <c r="AS233" s="45">
        <f t="shared" si="63"/>
        <v>113</v>
      </c>
      <c r="AT233" s="46">
        <v>1.18</v>
      </c>
      <c r="AU233" s="46">
        <v>0.98</v>
      </c>
      <c r="AV233" s="43" t="str">
        <f t="shared" si="49"/>
        <v>Yes</v>
      </c>
      <c r="AW233" s="43" t="str">
        <f t="shared" si="50"/>
        <v>Yes</v>
      </c>
      <c r="AX233" s="43" t="str">
        <f t="shared" si="51"/>
        <v>Yes</v>
      </c>
      <c r="AY233" s="43" t="str">
        <f t="shared" si="64"/>
        <v>Yes</v>
      </c>
    </row>
    <row r="234" spans="1:51" x14ac:dyDescent="0.35">
      <c r="A234" s="21" t="s">
        <v>1108</v>
      </c>
      <c r="B234" s="21" t="s">
        <v>634</v>
      </c>
      <c r="C234" s="21" t="str">
        <f>_xlfn.XLOOKUP($A234,'Employee List'!$E:$E,'Employee List'!$D:$D,0)</f>
        <v>SF</v>
      </c>
      <c r="D234" s="42" t="str" cm="1">
        <f t="array" ref="D234">IFERROR(IF($G234="Yes",INDEX('Payment Plan'!$D$6:$D$42,MATCH(1,(Incentive_Calc!$C234='Payment Plan'!$B$6:$B$42)*(Incentive_Calc!$U234='Payment Plan'!$C$6:$C$42),0)),""),"")</f>
        <v/>
      </c>
      <c r="E234" s="42" t="str" cm="1">
        <f t="array" ref="E234">IFERROR(IF($H234="Yes",INDEX('Payment Plan'!$D$6:$D$42,MATCH(1,(Incentive_Calc!$C234='Payment Plan'!$B$6:$B$42)*(Incentive_Calc!$AS234='Payment Plan'!$C$6:$C$42),0)),""),"")</f>
        <v/>
      </c>
      <c r="F234" s="42">
        <f t="shared" si="52"/>
        <v>0</v>
      </c>
      <c r="G234" s="43" t="str">
        <f t="shared" si="53"/>
        <v>No</v>
      </c>
      <c r="H234" s="21" t="str">
        <f t="shared" si="54"/>
        <v>No</v>
      </c>
      <c r="I234" s="42">
        <f>IFERROR(SUMIFS('Sales RAW DATA'!$F$2:$F$30000,'Sales RAW DATA'!$I$2:$I$30000,Incentive_Calc!$A234,'Sales RAW DATA'!$E$2:$E$30000,Incentive_Calc!I$5),"")</f>
        <v>1024104</v>
      </c>
      <c r="J234" s="42">
        <f>IFERROR(SUMIFS('Sales RAW DATA'!$F$2:$F$30000,'Sales RAW DATA'!$I$2:$I$30000,Incentive_Calc!$A234,'Sales RAW DATA'!$E$2:$E$30000,Incentive_Calc!J$5),"")</f>
        <v>1034987</v>
      </c>
      <c r="K234" s="42">
        <f>IFERROR(SUMIFS('Sales RAW DATA'!$F$2:$F$30000,'Sales RAW DATA'!$I$2:$I$30000,Incentive_Calc!$A234,'Sales RAW DATA'!$E$2:$E$30000,Incentive_Calc!K$5),"")</f>
        <v>1046247</v>
      </c>
      <c r="L234" s="42">
        <f t="shared" si="55"/>
        <v>3105338</v>
      </c>
      <c r="M234" s="42">
        <f>IFERROR(SUMIFS('Sales RAW DATA'!$G$2:$G$30000,'Sales RAW DATA'!$I$2:$I$30000,Incentive_Calc!$A234,'Sales RAW DATA'!$E$2:$E$30000,Incentive_Calc!M$5),"")</f>
        <v>412169</v>
      </c>
      <c r="N234" s="42">
        <f>IFERROR(SUMIFS('Sales RAW DATA'!$G$2:$G$30000,'Sales RAW DATA'!$I$2:$I$30000,Incentive_Calc!$A234,'Sales RAW DATA'!$E$2:$E$30000,Incentive_Calc!N$5),"")</f>
        <v>641433</v>
      </c>
      <c r="O234" s="42">
        <f>IFERROR(SUMIFS('Sales RAW DATA'!$G$2:$G$30000,'Sales RAW DATA'!$I$2:$I$30000,Incentive_Calc!$A234,'Sales RAW DATA'!$E$2:$E$30000,Incentive_Calc!O$5),"")</f>
        <v>757301</v>
      </c>
      <c r="P234" s="42">
        <f t="shared" si="56"/>
        <v>1810903</v>
      </c>
      <c r="Q234" s="44">
        <f t="shared" si="57"/>
        <v>0.40246791341504379</v>
      </c>
      <c r="R234" s="44">
        <f t="shared" si="58"/>
        <v>0.61974981328267886</v>
      </c>
      <c r="S234" s="44">
        <f t="shared" si="59"/>
        <v>0.72382620929856911</v>
      </c>
      <c r="T234" s="45">
        <f t="shared" si="60"/>
        <v>58.315809744382094</v>
      </c>
      <c r="U234" s="45">
        <f t="shared" si="61"/>
        <v>58</v>
      </c>
      <c r="V234" s="44">
        <f>IFERROR(SUMIFS('Sales RAW DATA'!$G:$G,'Sales RAW DATA'!$I:$I,Incentive_Calc!$A234,'Sales RAW DATA'!$D:$D,"B1",'Sales RAW DATA'!$E:$E,Incentive_Calc!V$5)/SUMIFS('Sales RAW DATA'!$F:$F,'Sales RAW DATA'!$I:$I,Incentive_Calc!$A234,'Sales RAW DATA'!$D:$D,"B1",'Sales RAW DATA'!$E:$E,Incentive_Calc!V$5),"")</f>
        <v>0.41232383178325049</v>
      </c>
      <c r="W234" s="44">
        <f>IFERROR(SUMIFS('Sales RAW DATA'!$G:$G,'Sales RAW DATA'!$I:$I,Incentive_Calc!$A234,'Sales RAW DATA'!$D:$D,"B1",'Sales RAW DATA'!$E:$E,Incentive_Calc!W$5)/SUMIFS('Sales RAW DATA'!$F:$F,'Sales RAW DATA'!$I:$I,Incentive_Calc!$A234,'Sales RAW DATA'!$D:$D,"B1",'Sales RAW DATA'!$E:$E,Incentive_Calc!W$5),"")</f>
        <v>0.58976299233909057</v>
      </c>
      <c r="X234" s="44">
        <f>IFERROR(SUMIFS('Sales RAW DATA'!$G:$G,'Sales RAW DATA'!$I:$I,Incentive_Calc!$A234,'Sales RAW DATA'!$D:$D,"B1",'Sales RAW DATA'!$E:$E,Incentive_Calc!X$5)/SUMIFS('Sales RAW DATA'!$F:$F,'Sales RAW DATA'!$I:$I,Incentive_Calc!$A234,'Sales RAW DATA'!$D:$D,"B1",'Sales RAW DATA'!$E:$E,Incentive_Calc!X$5),"")</f>
        <v>0.56297220449138285</v>
      </c>
      <c r="Y234" s="44">
        <f>SUMIFS('Sales RAW DATA'!$G:$G,'Sales RAW DATA'!$I:$I,Incentive_Calc!$A234,'Sales RAW DATA'!$D:$D,"B1")/SUMIFS('Sales RAW DATA'!$F:$F,'Sales RAW DATA'!$I:$I,Incentive_Calc!$A234,'Sales RAW DATA'!$D:$D,"B1")</f>
        <v>0.52007724442927428</v>
      </c>
      <c r="Z234" s="44">
        <f>IFERROR(SUMIFS('Sales RAW DATA'!$G:$G,'Sales RAW DATA'!$I:$I,Incentive_Calc!$A234,'Sales RAW DATA'!$D:$D,"B2",'Sales RAW DATA'!$E:$E,Incentive_Calc!Z$5)/SUMIFS('Sales RAW DATA'!$F:$F,'Sales RAW DATA'!$I:$I,Incentive_Calc!$A234,'Sales RAW DATA'!$D:$D,"B2",'Sales RAW DATA'!$E:$E,Incentive_Calc!Z$5),"")</f>
        <v>0.32772973554845886</v>
      </c>
      <c r="AA234" s="44">
        <f>IFERROR(SUMIFS('Sales RAW DATA'!$G:$G,'Sales RAW DATA'!$I:$I,Incentive_Calc!$A234,'Sales RAW DATA'!$D:$D,"B2",'Sales RAW DATA'!$E:$E,Incentive_Calc!AA$5)/SUMIFS('Sales RAW DATA'!$F:$F,'Sales RAW DATA'!$I:$I,Incentive_Calc!$A234,'Sales RAW DATA'!$D:$D,"B2",'Sales RAW DATA'!$E:$E,Incentive_Calc!AA$5),"")</f>
        <v>0.47526060784025842</v>
      </c>
      <c r="AB234" s="44">
        <f>IFERROR(SUMIFS('Sales RAW DATA'!$G:$G,'Sales RAW DATA'!$I:$I,Incentive_Calc!$A234,'Sales RAW DATA'!$D:$D,"B2",'Sales RAW DATA'!$E:$E,Incentive_Calc!AB$5)/SUMIFS('Sales RAW DATA'!$F:$F,'Sales RAW DATA'!$I:$I,Incentive_Calc!$A234,'Sales RAW DATA'!$D:$D,"B2",'Sales RAW DATA'!$E:$E,Incentive_Calc!AB$5),"")</f>
        <v>0.57881330797815733</v>
      </c>
      <c r="AC234" s="44">
        <f>SUMIFS('Sales RAW DATA'!$G:$G,'Sales RAW DATA'!$I:$I,Incentive_Calc!$A234,'Sales RAW DATA'!$D:$D,"B2")/SUMIFS('Sales RAW DATA'!$F:$F,'Sales RAW DATA'!$I:$I,Incentive_Calc!$A234,'Sales RAW DATA'!$D:$D,"B2")</f>
        <v>0.46160732937419796</v>
      </c>
      <c r="AD234" s="44">
        <f>IFERROR(SUMIFS('Sales RAW DATA'!$G:$G,'Sales RAW DATA'!$I:$I,Incentive_Calc!$A234,'Sales RAW DATA'!$D:$D,"B3",'Sales RAW DATA'!$E:$E,Incentive_Calc!AD$5)/SUMIFS('Sales RAW DATA'!$F:$F,'Sales RAW DATA'!$I:$I,Incentive_Calc!$A234,'Sales RAW DATA'!$D:$D,"B3",'Sales RAW DATA'!$E:$E,Incentive_Calc!AD$5),"")</f>
        <v>0.24958054176646879</v>
      </c>
      <c r="AE234" s="44">
        <f>IFERROR(SUMIFS('Sales RAW DATA'!$G:$G,'Sales RAW DATA'!$I:$I,Incentive_Calc!$A234,'Sales RAW DATA'!$D:$D,"B3",'Sales RAW DATA'!$E:$E,Incentive_Calc!AE$5)/SUMIFS('Sales RAW DATA'!$F:$F,'Sales RAW DATA'!$I:$I,Incentive_Calc!$A234,'Sales RAW DATA'!$D:$D,"B3",'Sales RAW DATA'!$E:$E,Incentive_Calc!AE$5),"")</f>
        <v>0.8592715425812425</v>
      </c>
      <c r="AF234" s="44">
        <f>IFERROR(SUMIFS('Sales RAW DATA'!$G:$G,'Sales RAW DATA'!$I:$I,Incentive_Calc!$A234,'Sales RAW DATA'!$D:$D,"B3",'Sales RAW DATA'!$E:$E,Incentive_Calc!AF$5)/SUMIFS('Sales RAW DATA'!$F:$F,'Sales RAW DATA'!$I:$I,Incentive_Calc!$A234,'Sales RAW DATA'!$D:$D,"B3",'Sales RAW DATA'!$E:$E,Incentive_Calc!AF$5),"")</f>
        <v>1.2588916205695555</v>
      </c>
      <c r="AG234" s="44">
        <f>SUMIFS('Sales RAW DATA'!$G:$G,'Sales RAW DATA'!$I:$I,Incentive_Calc!$A234,'Sales RAW DATA'!$D:$D,"B3")/SUMIFS('Sales RAW DATA'!$F:$F,'Sales RAW DATA'!$I:$I,Incentive_Calc!$A234,'Sales RAW DATA'!$D:$D,"B3")</f>
        <v>0.80848974652153893</v>
      </c>
      <c r="AH234" s="44">
        <f>IFERROR(SUMIFS('Sales RAW DATA'!$G:$G,'Sales RAW DATA'!$I:$I,Incentive_Calc!$A234,'Sales RAW DATA'!$D:$D,"B4",'Sales RAW DATA'!$E:$E,Incentive_Calc!AH$5)/SUMIFS('Sales RAW DATA'!$F:$F,'Sales RAW DATA'!$I:$I,Incentive_Calc!$A234,'Sales RAW DATA'!$D:$D,"B4",'Sales RAW DATA'!$E:$E,Incentive_Calc!AH$5),"")</f>
        <v>0.18224882334674891</v>
      </c>
      <c r="AI234" s="44">
        <f>IFERROR(SUMIFS('Sales RAW DATA'!$G:$G,'Sales RAW DATA'!$I:$I,Incentive_Calc!$A234,'Sales RAW DATA'!$D:$D,"B4",'Sales RAW DATA'!$E:$E,Incentive_Calc!AI$5)/SUMIFS('Sales RAW DATA'!$F:$F,'Sales RAW DATA'!$I:$I,Incentive_Calc!$A234,'Sales RAW DATA'!$D:$D,"B4",'Sales RAW DATA'!$E:$E,Incentive_Calc!AI$5),"")</f>
        <v>0.29513767811866498</v>
      </c>
      <c r="AJ234" s="44">
        <f>IFERROR(SUMIFS('Sales RAW DATA'!$G:$G,'Sales RAW DATA'!$I:$I,Incentive_Calc!$A234,'Sales RAW DATA'!$D:$D,"B4",'Sales RAW DATA'!$E:$E,Incentive_Calc!AJ$5)/SUMIFS('Sales RAW DATA'!$F:$F,'Sales RAW DATA'!$I:$I,Incentive_Calc!$A234,'Sales RAW DATA'!$D:$D,"B4",'Sales RAW DATA'!$E:$E,Incentive_Calc!AJ$5),"")</f>
        <v>0.32957990727523684</v>
      </c>
      <c r="AK234" s="44">
        <f>SUMIFS('Sales RAW DATA'!$G:$G,'Sales RAW DATA'!$I:$I,Incentive_Calc!$A234,'Sales RAW DATA'!$D:$D,"B4")/SUMIFS('Sales RAW DATA'!$F:$F,'Sales RAW DATA'!$I:$I,Incentive_Calc!$A234,'Sales RAW DATA'!$D:$D,"B4")</f>
        <v>0.26988488379028569</v>
      </c>
      <c r="AL234" s="44">
        <f>IFERROR(SUMIFS('Sales RAW DATA'!$G:$G,'Sales RAW DATA'!$I:$I,Incentive_Calc!$A234,'Sales RAW DATA'!$D:$D,"B5",'Sales RAW DATA'!$E:$E,Incentive_Calc!AL$5)/SUMIFS('Sales RAW DATA'!$F:$F,'Sales RAW DATA'!$I:$I,Incentive_Calc!$A234,'Sales RAW DATA'!$D:$D,"B5",'Sales RAW DATA'!$E:$E,Incentive_Calc!AL$5),"")</f>
        <v>0.37825929938605996</v>
      </c>
      <c r="AM234" s="44">
        <f>IFERROR(SUMIFS('Sales RAW DATA'!$G:$G,'Sales RAW DATA'!$I:$I,Incentive_Calc!$A234,'Sales RAW DATA'!$D:$D,"B5",'Sales RAW DATA'!$E:$E,Incentive_Calc!AM$5)/SUMIFS('Sales RAW DATA'!$F:$F,'Sales RAW DATA'!$I:$I,Incentive_Calc!$A234,'Sales RAW DATA'!$D:$D,"B5",'Sales RAW DATA'!$E:$E,Incentive_Calc!AM$5),"")</f>
        <v>0.53570124019411736</v>
      </c>
      <c r="AN234" s="44">
        <f>IFERROR(SUMIFS('Sales RAW DATA'!$G:$G,'Sales RAW DATA'!$I:$I,Incentive_Calc!$A234,'Sales RAW DATA'!$D:$D,"B5",'Sales RAW DATA'!$E:$E,Incentive_Calc!AN$5)/SUMIFS('Sales RAW DATA'!$F:$F,'Sales RAW DATA'!$I:$I,Incentive_Calc!$A234,'Sales RAW DATA'!$D:$D,"B5",'Sales RAW DATA'!$E:$E,Incentive_Calc!AN$5),"")</f>
        <v>0.32086550148073334</v>
      </c>
      <c r="AO234" s="44">
        <f>SUMIFS('Sales RAW DATA'!$G:$G,'Sales RAW DATA'!$I:$I,Incentive_Calc!$A234,'Sales RAW DATA'!$D:$D,"B5")/SUMIFS('Sales RAW DATA'!$F:$F,'Sales RAW DATA'!$I:$I,Incentive_Calc!$A234,'Sales RAW DATA'!$D:$D,"B5")</f>
        <v>0.41152912054551399</v>
      </c>
      <c r="AP234" s="42">
        <f>SUM(SUMIFS('Sales RAW DATA'!$F$2:$F$22804,'Sales RAW DATA'!$I$2:$I$22804,Incentive_Calc!$A234,'Sales RAW DATA'!$D$2:$D$22804,"B1"),SUMIFS('Sales RAW DATA'!$F$2:$F$22804,'Sales RAW DATA'!$I$2:$I$22804,Incentive_Calc!$A234,'Sales RAW DATA'!$D$2:$D$22804,"B2"),SUMIFS('Sales RAW DATA'!$F$2:$F$22804,'Sales RAW DATA'!$I$2:$I$22804,Incentive_Calc!$A234,'Sales RAW DATA'!$D$2:$D$22804,"B3"),SUMIFS('Sales RAW DATA'!$F$2:$F$22804,'Sales RAW DATA'!$I$2:$I$22804,Incentive_Calc!$A234,'Sales RAW DATA'!$D$2:$D$22804,"B4"),SUMIFS('Sales RAW DATA'!$F$2:$F$22804,'Sales RAW DATA'!$I$2:$I$22804,Incentive_Calc!$A234,'Sales RAW DATA'!$D$2:$D$22804,"B5"))</f>
        <v>1919615</v>
      </c>
      <c r="AQ234" s="42">
        <f>SUM(SUMIFS('Sales RAW DATA'!$G$2:$G$22804,'Sales RAW DATA'!$I$2:$I$22804,Incentive_Calc!$A234,'Sales RAW DATA'!$D$2:$D$22804,"B1"),SUMIFS('Sales RAW DATA'!$G$2:$G$22804,'Sales RAW DATA'!$I$2:$I$22804,Incentive_Calc!$A234,'Sales RAW DATA'!$D$2:$D$22804,"B2"),SUMIFS('Sales RAW DATA'!$G$2:$G$22804,'Sales RAW DATA'!$I$2:$I$22804,Incentive_Calc!$A234,'Sales RAW DATA'!$D$2:$D$22804,"B3"),SUMIFS('Sales RAW DATA'!$G$2:$G$22804,'Sales RAW DATA'!$I$2:$I$22804,Incentive_Calc!$A234,'Sales RAW DATA'!$D$2:$D$22804,"B4"),SUMIFS('Sales RAW DATA'!$G$2:$G$22804,'Sales RAW DATA'!$I$2:$I$22804,Incentive_Calc!$A234,'Sales RAW DATA'!$D$2:$D$22804,"B5"))</f>
        <v>999500</v>
      </c>
      <c r="AR234" s="45">
        <f t="shared" si="62"/>
        <v>52.067732331743613</v>
      </c>
      <c r="AS234" s="45">
        <f t="shared" si="63"/>
        <v>52</v>
      </c>
      <c r="AT234" s="46">
        <v>1.1200000000000001</v>
      </c>
      <c r="AU234" s="46">
        <v>0.81</v>
      </c>
      <c r="AV234" s="43" t="str">
        <f t="shared" si="49"/>
        <v>No</v>
      </c>
      <c r="AW234" s="43" t="str">
        <f t="shared" si="50"/>
        <v>No</v>
      </c>
      <c r="AX234" s="43" t="str">
        <f t="shared" si="51"/>
        <v>No</v>
      </c>
      <c r="AY234" s="43" t="str">
        <f t="shared" si="64"/>
        <v>Yes</v>
      </c>
    </row>
    <row r="235" spans="1:51" x14ac:dyDescent="0.35">
      <c r="A235" s="21" t="s">
        <v>1109</v>
      </c>
      <c r="B235" s="21" t="s">
        <v>635</v>
      </c>
      <c r="C235" s="21" t="str">
        <f>_xlfn.XLOOKUP($A235,'Employee List'!$E:$E,'Employee List'!$D:$D,0)</f>
        <v>SF</v>
      </c>
      <c r="D235" s="42" t="str" cm="1">
        <f t="array" ref="D235">IFERROR(IF($G235="Yes",INDEX('Payment Plan'!$D$6:$D$42,MATCH(1,(Incentive_Calc!$C235='Payment Plan'!$B$6:$B$42)*(Incentive_Calc!$U235='Payment Plan'!$C$6:$C$42),0)),""),"")</f>
        <v/>
      </c>
      <c r="E235" s="42" t="str" cm="1">
        <f t="array" ref="E235">IFERROR(IF($H235="Yes",INDEX('Payment Plan'!$D$6:$D$42,MATCH(1,(Incentive_Calc!$C235='Payment Plan'!$B$6:$B$42)*(Incentive_Calc!$AS235='Payment Plan'!$C$6:$C$42),0)),""),"")</f>
        <v/>
      </c>
      <c r="F235" s="42">
        <f t="shared" si="52"/>
        <v>0</v>
      </c>
      <c r="G235" s="43" t="str">
        <f t="shared" si="53"/>
        <v>No</v>
      </c>
      <c r="H235" s="21" t="str">
        <f t="shared" si="54"/>
        <v>No</v>
      </c>
      <c r="I235" s="42">
        <f>IFERROR(SUMIFS('Sales RAW DATA'!$F$2:$F$30000,'Sales RAW DATA'!$I$2:$I$30000,Incentive_Calc!$A235,'Sales RAW DATA'!$E$2:$E$30000,Incentive_Calc!I$5),"")</f>
        <v>807655</v>
      </c>
      <c r="J235" s="42">
        <f>IFERROR(SUMIFS('Sales RAW DATA'!$F$2:$F$30000,'Sales RAW DATA'!$I$2:$I$30000,Incentive_Calc!$A235,'Sales RAW DATA'!$E$2:$E$30000,Incentive_Calc!J$5),"")</f>
        <v>807454</v>
      </c>
      <c r="K235" s="42">
        <f>IFERROR(SUMIFS('Sales RAW DATA'!$F$2:$F$30000,'Sales RAW DATA'!$I$2:$I$30000,Incentive_Calc!$A235,'Sales RAW DATA'!$E$2:$E$30000,Incentive_Calc!K$5),"")</f>
        <v>813019</v>
      </c>
      <c r="L235" s="42">
        <f t="shared" si="55"/>
        <v>2428128</v>
      </c>
      <c r="M235" s="42">
        <f>IFERROR(SUMIFS('Sales RAW DATA'!$G$2:$G$30000,'Sales RAW DATA'!$I$2:$I$30000,Incentive_Calc!$A235,'Sales RAW DATA'!$E$2:$E$30000,Incentive_Calc!M$5),"")</f>
        <v>906636</v>
      </c>
      <c r="N235" s="42">
        <f>IFERROR(SUMIFS('Sales RAW DATA'!$G$2:$G$30000,'Sales RAW DATA'!$I$2:$I$30000,Incentive_Calc!$A235,'Sales RAW DATA'!$E$2:$E$30000,Incentive_Calc!N$5),"")</f>
        <v>834967</v>
      </c>
      <c r="O235" s="42">
        <f>IFERROR(SUMIFS('Sales RAW DATA'!$G$2:$G$30000,'Sales RAW DATA'!$I$2:$I$30000,Incentive_Calc!$A235,'Sales RAW DATA'!$E$2:$E$30000,Incentive_Calc!O$5),"")</f>
        <v>876171</v>
      </c>
      <c r="P235" s="42">
        <f t="shared" si="56"/>
        <v>2617774</v>
      </c>
      <c r="Q235" s="44">
        <f t="shared" si="57"/>
        <v>1.1225535655694572</v>
      </c>
      <c r="R235" s="44">
        <f t="shared" si="58"/>
        <v>1.0340737676697371</v>
      </c>
      <c r="S235" s="44">
        <f t="shared" si="59"/>
        <v>1.0776759214729299</v>
      </c>
      <c r="T235" s="45">
        <f t="shared" si="60"/>
        <v>107.81037902449953</v>
      </c>
      <c r="U235" s="45">
        <f t="shared" si="61"/>
        <v>107</v>
      </c>
      <c r="V235" s="44">
        <f>IFERROR(SUMIFS('Sales RAW DATA'!$G:$G,'Sales RAW DATA'!$I:$I,Incentive_Calc!$A235,'Sales RAW DATA'!$D:$D,"B1",'Sales RAW DATA'!$E:$E,Incentive_Calc!V$5)/SUMIFS('Sales RAW DATA'!$F:$F,'Sales RAW DATA'!$I:$I,Incentive_Calc!$A235,'Sales RAW DATA'!$D:$D,"B1",'Sales RAW DATA'!$E:$E,Incentive_Calc!V$5),"")</f>
        <v>1.475674364571764</v>
      </c>
      <c r="W235" s="44">
        <f>IFERROR(SUMIFS('Sales RAW DATA'!$G:$G,'Sales RAW DATA'!$I:$I,Incentive_Calc!$A235,'Sales RAW DATA'!$D:$D,"B1",'Sales RAW DATA'!$E:$E,Incentive_Calc!W$5)/SUMIFS('Sales RAW DATA'!$F:$F,'Sales RAW DATA'!$I:$I,Incentive_Calc!$A235,'Sales RAW DATA'!$D:$D,"B1",'Sales RAW DATA'!$E:$E,Incentive_Calc!W$5),"")</f>
        <v>1.1290592641551003</v>
      </c>
      <c r="X235" s="44">
        <f>IFERROR(SUMIFS('Sales RAW DATA'!$G:$G,'Sales RAW DATA'!$I:$I,Incentive_Calc!$A235,'Sales RAW DATA'!$D:$D,"B1",'Sales RAW DATA'!$E:$E,Incentive_Calc!X$5)/SUMIFS('Sales RAW DATA'!$F:$F,'Sales RAW DATA'!$I:$I,Incentive_Calc!$A235,'Sales RAW DATA'!$D:$D,"B1",'Sales RAW DATA'!$E:$E,Incentive_Calc!X$5),"")</f>
        <v>0.95021968001326373</v>
      </c>
      <c r="Y235" s="44">
        <f>SUMIFS('Sales RAW DATA'!$G:$G,'Sales RAW DATA'!$I:$I,Incentive_Calc!$A235,'Sales RAW DATA'!$D:$D,"B1")/SUMIFS('Sales RAW DATA'!$F:$F,'Sales RAW DATA'!$I:$I,Incentive_Calc!$A235,'Sales RAW DATA'!$D:$D,"B1")</f>
        <v>1.1918233853593743</v>
      </c>
      <c r="Z235" s="44">
        <f>IFERROR(SUMIFS('Sales RAW DATA'!$G:$G,'Sales RAW DATA'!$I:$I,Incentive_Calc!$A235,'Sales RAW DATA'!$D:$D,"B2",'Sales RAW DATA'!$E:$E,Incentive_Calc!Z$5)/SUMIFS('Sales RAW DATA'!$F:$F,'Sales RAW DATA'!$I:$I,Incentive_Calc!$A235,'Sales RAW DATA'!$D:$D,"B2",'Sales RAW DATA'!$E:$E,Incentive_Calc!Z$5),"")</f>
        <v>0.94513172966781211</v>
      </c>
      <c r="AA235" s="44">
        <f>IFERROR(SUMIFS('Sales RAW DATA'!$G:$G,'Sales RAW DATA'!$I:$I,Incentive_Calc!$A235,'Sales RAW DATA'!$D:$D,"B2",'Sales RAW DATA'!$E:$E,Incentive_Calc!AA$5)/SUMIFS('Sales RAW DATA'!$F:$F,'Sales RAW DATA'!$I:$I,Incentive_Calc!$A235,'Sales RAW DATA'!$D:$D,"B2",'Sales RAW DATA'!$E:$E,Incentive_Calc!AA$5),"")</f>
        <v>0.73615214807267793</v>
      </c>
      <c r="AB235" s="44">
        <f>IFERROR(SUMIFS('Sales RAW DATA'!$G:$G,'Sales RAW DATA'!$I:$I,Incentive_Calc!$A235,'Sales RAW DATA'!$D:$D,"B2",'Sales RAW DATA'!$E:$E,Incentive_Calc!AB$5)/SUMIFS('Sales RAW DATA'!$F:$F,'Sales RAW DATA'!$I:$I,Incentive_Calc!$A235,'Sales RAW DATA'!$D:$D,"B2",'Sales RAW DATA'!$E:$E,Incentive_Calc!AB$5),"")</f>
        <v>0.90164874068579526</v>
      </c>
      <c r="AC235" s="44">
        <f>SUMIFS('Sales RAW DATA'!$G:$G,'Sales RAW DATA'!$I:$I,Incentive_Calc!$A235,'Sales RAW DATA'!$D:$D,"B2")/SUMIFS('Sales RAW DATA'!$F:$F,'Sales RAW DATA'!$I:$I,Incentive_Calc!$A235,'Sales RAW DATA'!$D:$D,"B2")</f>
        <v>0.85786807981804114</v>
      </c>
      <c r="AD235" s="44">
        <f>IFERROR(SUMIFS('Sales RAW DATA'!$G:$G,'Sales RAW DATA'!$I:$I,Incentive_Calc!$A235,'Sales RAW DATA'!$D:$D,"B3",'Sales RAW DATA'!$E:$E,Incentive_Calc!AD$5)/SUMIFS('Sales RAW DATA'!$F:$F,'Sales RAW DATA'!$I:$I,Incentive_Calc!$A235,'Sales RAW DATA'!$D:$D,"B3",'Sales RAW DATA'!$E:$E,Incentive_Calc!AD$5),"")</f>
        <v>0.78874320221532712</v>
      </c>
      <c r="AE235" s="44">
        <f>IFERROR(SUMIFS('Sales RAW DATA'!$G:$G,'Sales RAW DATA'!$I:$I,Incentive_Calc!$A235,'Sales RAW DATA'!$D:$D,"B3",'Sales RAW DATA'!$E:$E,Incentive_Calc!AE$5)/SUMIFS('Sales RAW DATA'!$F:$F,'Sales RAW DATA'!$I:$I,Incentive_Calc!$A235,'Sales RAW DATA'!$D:$D,"B3",'Sales RAW DATA'!$E:$E,Incentive_Calc!AE$5),"")</f>
        <v>0.99291261074045722</v>
      </c>
      <c r="AF235" s="44">
        <f>IFERROR(SUMIFS('Sales RAW DATA'!$G:$G,'Sales RAW DATA'!$I:$I,Incentive_Calc!$A235,'Sales RAW DATA'!$D:$D,"B3",'Sales RAW DATA'!$E:$E,Incentive_Calc!AF$5)/SUMIFS('Sales RAW DATA'!$F:$F,'Sales RAW DATA'!$I:$I,Incentive_Calc!$A235,'Sales RAW DATA'!$D:$D,"B3",'Sales RAW DATA'!$E:$E,Incentive_Calc!AF$5),"")</f>
        <v>1.9997832744405182</v>
      </c>
      <c r="AG235" s="44">
        <f>SUMIFS('Sales RAW DATA'!$G:$G,'Sales RAW DATA'!$I:$I,Incentive_Calc!$A235,'Sales RAW DATA'!$D:$D,"B3")/SUMIFS('Sales RAW DATA'!$F:$F,'Sales RAW DATA'!$I:$I,Incentive_Calc!$A235,'Sales RAW DATA'!$D:$D,"B3")</f>
        <v>1.3007506765829258</v>
      </c>
      <c r="AH235" s="44">
        <f>IFERROR(SUMIFS('Sales RAW DATA'!$G:$G,'Sales RAW DATA'!$I:$I,Incentive_Calc!$A235,'Sales RAW DATA'!$D:$D,"B4",'Sales RAW DATA'!$E:$E,Incentive_Calc!AH$5)/SUMIFS('Sales RAW DATA'!$F:$F,'Sales RAW DATA'!$I:$I,Incentive_Calc!$A235,'Sales RAW DATA'!$D:$D,"B4",'Sales RAW DATA'!$E:$E,Incentive_Calc!AH$5),"")</f>
        <v>0.90592555077234738</v>
      </c>
      <c r="AI235" s="44">
        <f>IFERROR(SUMIFS('Sales RAW DATA'!$G:$G,'Sales RAW DATA'!$I:$I,Incentive_Calc!$A235,'Sales RAW DATA'!$D:$D,"B4",'Sales RAW DATA'!$E:$E,Incentive_Calc!AI$5)/SUMIFS('Sales RAW DATA'!$F:$F,'Sales RAW DATA'!$I:$I,Incentive_Calc!$A235,'Sales RAW DATA'!$D:$D,"B4",'Sales RAW DATA'!$E:$E,Incentive_Calc!AI$5),"")</f>
        <v>0.82189998432356171</v>
      </c>
      <c r="AJ235" s="44">
        <f>IFERROR(SUMIFS('Sales RAW DATA'!$G:$G,'Sales RAW DATA'!$I:$I,Incentive_Calc!$A235,'Sales RAW DATA'!$D:$D,"B4",'Sales RAW DATA'!$E:$E,Incentive_Calc!AJ$5)/SUMIFS('Sales RAW DATA'!$F:$F,'Sales RAW DATA'!$I:$I,Incentive_Calc!$A235,'Sales RAW DATA'!$D:$D,"B4",'Sales RAW DATA'!$E:$E,Incentive_Calc!AJ$5),"")</f>
        <v>0.90310511385417469</v>
      </c>
      <c r="AK235" s="44">
        <f>SUMIFS('Sales RAW DATA'!$G:$G,'Sales RAW DATA'!$I:$I,Incentive_Calc!$A235,'Sales RAW DATA'!$D:$D,"B4")/SUMIFS('Sales RAW DATA'!$F:$F,'Sales RAW DATA'!$I:$I,Incentive_Calc!$A235,'Sales RAW DATA'!$D:$D,"B4")</f>
        <v>0.87707933336455257</v>
      </c>
      <c r="AL235" s="44">
        <f>IFERROR(SUMIFS('Sales RAW DATA'!$G:$G,'Sales RAW DATA'!$I:$I,Incentive_Calc!$A235,'Sales RAW DATA'!$D:$D,"B5",'Sales RAW DATA'!$E:$E,Incentive_Calc!AL$5)/SUMIFS('Sales RAW DATA'!$F:$F,'Sales RAW DATA'!$I:$I,Incentive_Calc!$A235,'Sales RAW DATA'!$D:$D,"B5",'Sales RAW DATA'!$E:$E,Incentive_Calc!AL$5),"")</f>
        <v>1.3320316462115833</v>
      </c>
      <c r="AM235" s="44">
        <f>IFERROR(SUMIFS('Sales RAW DATA'!$G:$G,'Sales RAW DATA'!$I:$I,Incentive_Calc!$A235,'Sales RAW DATA'!$D:$D,"B5",'Sales RAW DATA'!$E:$E,Incentive_Calc!AM$5)/SUMIFS('Sales RAW DATA'!$F:$F,'Sales RAW DATA'!$I:$I,Incentive_Calc!$A235,'Sales RAW DATA'!$D:$D,"B5",'Sales RAW DATA'!$E:$E,Incentive_Calc!AM$5),"")</f>
        <v>1.2588484374280848</v>
      </c>
      <c r="AN235" s="44">
        <f>IFERROR(SUMIFS('Sales RAW DATA'!$G:$G,'Sales RAW DATA'!$I:$I,Incentive_Calc!$A235,'Sales RAW DATA'!$D:$D,"B5",'Sales RAW DATA'!$E:$E,Incentive_Calc!AN$5)/SUMIFS('Sales RAW DATA'!$F:$F,'Sales RAW DATA'!$I:$I,Incentive_Calc!$A235,'Sales RAW DATA'!$D:$D,"B5",'Sales RAW DATA'!$E:$E,Incentive_Calc!AN$5),"")</f>
        <v>1.1676646706586826</v>
      </c>
      <c r="AO235" s="44">
        <f>SUMIFS('Sales RAW DATA'!$G:$G,'Sales RAW DATA'!$I:$I,Incentive_Calc!$A235,'Sales RAW DATA'!$D:$D,"B5")/SUMIFS('Sales RAW DATA'!$F:$F,'Sales RAW DATA'!$I:$I,Incentive_Calc!$A235,'Sales RAW DATA'!$D:$D,"B5")</f>
        <v>1.2516853571026338</v>
      </c>
      <c r="AP235" s="42">
        <f>SUM(SUMIFS('Sales RAW DATA'!$F$2:$F$22804,'Sales RAW DATA'!$I$2:$I$22804,Incentive_Calc!$A235,'Sales RAW DATA'!$D$2:$D$22804,"B1"),SUMIFS('Sales RAW DATA'!$F$2:$F$22804,'Sales RAW DATA'!$I$2:$I$22804,Incentive_Calc!$A235,'Sales RAW DATA'!$D$2:$D$22804,"B2"),SUMIFS('Sales RAW DATA'!$F$2:$F$22804,'Sales RAW DATA'!$I$2:$I$22804,Incentive_Calc!$A235,'Sales RAW DATA'!$D$2:$D$22804,"B3"),SUMIFS('Sales RAW DATA'!$F$2:$F$22804,'Sales RAW DATA'!$I$2:$I$22804,Incentive_Calc!$A235,'Sales RAW DATA'!$D$2:$D$22804,"B4"),SUMIFS('Sales RAW DATA'!$F$2:$F$22804,'Sales RAW DATA'!$I$2:$I$22804,Incentive_Calc!$A235,'Sales RAW DATA'!$D$2:$D$22804,"B5"))</f>
        <v>1306193</v>
      </c>
      <c r="AQ235" s="42">
        <f>SUM(SUMIFS('Sales RAW DATA'!$G$2:$G$22804,'Sales RAW DATA'!$I$2:$I$22804,Incentive_Calc!$A235,'Sales RAW DATA'!$D$2:$D$22804,"B1"),SUMIFS('Sales RAW DATA'!$G$2:$G$22804,'Sales RAW DATA'!$I$2:$I$22804,Incentive_Calc!$A235,'Sales RAW DATA'!$D$2:$D$22804,"B2"),SUMIFS('Sales RAW DATA'!$G$2:$G$22804,'Sales RAW DATA'!$I$2:$I$22804,Incentive_Calc!$A235,'Sales RAW DATA'!$D$2:$D$22804,"B3"),SUMIFS('Sales RAW DATA'!$G$2:$G$22804,'Sales RAW DATA'!$I$2:$I$22804,Incentive_Calc!$A235,'Sales RAW DATA'!$D$2:$D$22804,"B4"),SUMIFS('Sales RAW DATA'!$G$2:$G$22804,'Sales RAW DATA'!$I$2:$I$22804,Incentive_Calc!$A235,'Sales RAW DATA'!$D$2:$D$22804,"B5"))</f>
        <v>1502811</v>
      </c>
      <c r="AR235" s="45">
        <f t="shared" si="62"/>
        <v>115.05275254116351</v>
      </c>
      <c r="AS235" s="45">
        <f t="shared" si="63"/>
        <v>115</v>
      </c>
      <c r="AT235" s="46">
        <v>0.98</v>
      </c>
      <c r="AU235" s="46">
        <v>0.74</v>
      </c>
      <c r="AV235" s="43" t="str">
        <f t="shared" si="49"/>
        <v>Yes</v>
      </c>
      <c r="AW235" s="43" t="str">
        <f t="shared" si="50"/>
        <v>Yes</v>
      </c>
      <c r="AX235" s="43" t="str">
        <f t="shared" si="51"/>
        <v>Yes</v>
      </c>
      <c r="AY235" s="43" t="str">
        <f t="shared" si="64"/>
        <v>Yes</v>
      </c>
    </row>
    <row r="236" spans="1:51" x14ac:dyDescent="0.35">
      <c r="A236" s="21" t="s">
        <v>1110</v>
      </c>
      <c r="B236" s="21" t="s">
        <v>636</v>
      </c>
      <c r="C236" s="21" t="str">
        <f>_xlfn.XLOOKUP($A236,'Employee List'!$E:$E,'Employee List'!$D:$D,0)</f>
        <v>SF</v>
      </c>
      <c r="D236" s="42" cm="1">
        <f t="array" ref="D236">IFERROR(IF($G236="Yes",INDEX('Payment Plan'!$D$6:$D$42,MATCH(1,(Incentive_Calc!$C236='Payment Plan'!$B$6:$B$42)*(Incentive_Calc!$U236='Payment Plan'!$C$6:$C$42),0)),""),"")</f>
        <v>30387.65625</v>
      </c>
      <c r="E236" s="42" cm="1">
        <f t="array" ref="E236">IFERROR(IF($H236="Yes",INDEX('Payment Plan'!$D$6:$D$42,MATCH(1,(Incentive_Calc!$C236='Payment Plan'!$B$6:$B$42)*(Incentive_Calc!$AS236='Payment Plan'!$C$6:$C$42),0)),""),"")</f>
        <v>50902.957086795053</v>
      </c>
      <c r="F236" s="42">
        <f t="shared" si="52"/>
        <v>81290.613336795053</v>
      </c>
      <c r="G236" s="43" t="str">
        <f t="shared" si="53"/>
        <v>Yes</v>
      </c>
      <c r="H236" s="21" t="str">
        <f t="shared" si="54"/>
        <v>Yes</v>
      </c>
      <c r="I236" s="42">
        <f>IFERROR(SUMIFS('Sales RAW DATA'!$F$2:$F$30000,'Sales RAW DATA'!$I$2:$I$30000,Incentive_Calc!$A236,'Sales RAW DATA'!$E$2:$E$30000,Incentive_Calc!I$5),"")</f>
        <v>1102692</v>
      </c>
      <c r="J236" s="42">
        <f>IFERROR(SUMIFS('Sales RAW DATA'!$F$2:$F$30000,'Sales RAW DATA'!$I$2:$I$30000,Incentive_Calc!$A236,'Sales RAW DATA'!$E$2:$E$30000,Incentive_Calc!J$5),"")</f>
        <v>1120477</v>
      </c>
      <c r="K236" s="42">
        <f>IFERROR(SUMIFS('Sales RAW DATA'!$F$2:$F$30000,'Sales RAW DATA'!$I$2:$I$30000,Incentive_Calc!$A236,'Sales RAW DATA'!$E$2:$E$30000,Incentive_Calc!K$5),"")</f>
        <v>1136835</v>
      </c>
      <c r="L236" s="42">
        <f t="shared" si="55"/>
        <v>3360004</v>
      </c>
      <c r="M236" s="42">
        <f>IFERROR(SUMIFS('Sales RAW DATA'!$G$2:$G$30000,'Sales RAW DATA'!$I$2:$I$30000,Incentive_Calc!$A236,'Sales RAW DATA'!$E$2:$E$30000,Incentive_Calc!M$5),"")</f>
        <v>1235554</v>
      </c>
      <c r="N236" s="42">
        <f>IFERROR(SUMIFS('Sales RAW DATA'!$G$2:$G$30000,'Sales RAW DATA'!$I$2:$I$30000,Incentive_Calc!$A236,'Sales RAW DATA'!$E$2:$E$30000,Incentive_Calc!N$5),"")</f>
        <v>1159381</v>
      </c>
      <c r="O236" s="42">
        <f>IFERROR(SUMIFS('Sales RAW DATA'!$G$2:$G$30000,'Sales RAW DATA'!$I$2:$I$30000,Incentive_Calc!$A236,'Sales RAW DATA'!$E$2:$E$30000,Incentive_Calc!O$5),"")</f>
        <v>1131958</v>
      </c>
      <c r="P236" s="42">
        <f t="shared" si="56"/>
        <v>3526893</v>
      </c>
      <c r="Q236" s="44">
        <f t="shared" si="57"/>
        <v>1.1204887674890178</v>
      </c>
      <c r="R236" s="44">
        <f t="shared" si="58"/>
        <v>1.0347209268909581</v>
      </c>
      <c r="S236" s="44">
        <f t="shared" si="59"/>
        <v>0.99571001948391802</v>
      </c>
      <c r="T236" s="45">
        <f t="shared" si="60"/>
        <v>104.96692861079929</v>
      </c>
      <c r="U236" s="45">
        <f t="shared" si="61"/>
        <v>104</v>
      </c>
      <c r="V236" s="44">
        <f>IFERROR(SUMIFS('Sales RAW DATA'!$G:$G,'Sales RAW DATA'!$I:$I,Incentive_Calc!$A236,'Sales RAW DATA'!$D:$D,"B1",'Sales RAW DATA'!$E:$E,Incentive_Calc!V$5)/SUMIFS('Sales RAW DATA'!$F:$F,'Sales RAW DATA'!$I:$I,Incentive_Calc!$A236,'Sales RAW DATA'!$D:$D,"B1",'Sales RAW DATA'!$E:$E,Incentive_Calc!V$5),"")</f>
        <v>1.4104461537203108</v>
      </c>
      <c r="W236" s="44">
        <f>IFERROR(SUMIFS('Sales RAW DATA'!$G:$G,'Sales RAW DATA'!$I:$I,Incentive_Calc!$A236,'Sales RAW DATA'!$D:$D,"B1",'Sales RAW DATA'!$E:$E,Incentive_Calc!W$5)/SUMIFS('Sales RAW DATA'!$F:$F,'Sales RAW DATA'!$I:$I,Incentive_Calc!$A236,'Sales RAW DATA'!$D:$D,"B1",'Sales RAW DATA'!$E:$E,Incentive_Calc!W$5),"")</f>
        <v>1.1933677122826105</v>
      </c>
      <c r="X236" s="44">
        <f>IFERROR(SUMIFS('Sales RAW DATA'!$G:$G,'Sales RAW DATA'!$I:$I,Incentive_Calc!$A236,'Sales RAW DATA'!$D:$D,"B1",'Sales RAW DATA'!$E:$E,Incentive_Calc!X$5)/SUMIFS('Sales RAW DATA'!$F:$F,'Sales RAW DATA'!$I:$I,Incentive_Calc!$A236,'Sales RAW DATA'!$D:$D,"B1",'Sales RAW DATA'!$E:$E,Incentive_Calc!X$5),"")</f>
        <v>0.91896453560456515</v>
      </c>
      <c r="Y236" s="44">
        <f>SUMIFS('Sales RAW DATA'!$G:$G,'Sales RAW DATA'!$I:$I,Incentive_Calc!$A236,'Sales RAW DATA'!$D:$D,"B1")/SUMIFS('Sales RAW DATA'!$F:$F,'Sales RAW DATA'!$I:$I,Incentive_Calc!$A236,'Sales RAW DATA'!$D:$D,"B1")</f>
        <v>1.179080651293865</v>
      </c>
      <c r="Z236" s="44">
        <f>IFERROR(SUMIFS('Sales RAW DATA'!$G:$G,'Sales RAW DATA'!$I:$I,Incentive_Calc!$A236,'Sales RAW DATA'!$D:$D,"B2",'Sales RAW DATA'!$E:$E,Incentive_Calc!Z$5)/SUMIFS('Sales RAW DATA'!$F:$F,'Sales RAW DATA'!$I:$I,Incentive_Calc!$A236,'Sales RAW DATA'!$D:$D,"B2",'Sales RAW DATA'!$E:$E,Incentive_Calc!Z$5),"")</f>
        <v>1.04859614254122</v>
      </c>
      <c r="AA236" s="44">
        <f>IFERROR(SUMIFS('Sales RAW DATA'!$G:$G,'Sales RAW DATA'!$I:$I,Incentive_Calc!$A236,'Sales RAW DATA'!$D:$D,"B2",'Sales RAW DATA'!$E:$E,Incentive_Calc!AA$5)/SUMIFS('Sales RAW DATA'!$F:$F,'Sales RAW DATA'!$I:$I,Incentive_Calc!$A236,'Sales RAW DATA'!$D:$D,"B2",'Sales RAW DATA'!$E:$E,Incentive_Calc!AA$5),"")</f>
        <v>0.92417464804193306</v>
      </c>
      <c r="AB236" s="44">
        <f>IFERROR(SUMIFS('Sales RAW DATA'!$G:$G,'Sales RAW DATA'!$I:$I,Incentive_Calc!$A236,'Sales RAW DATA'!$D:$D,"B2",'Sales RAW DATA'!$E:$E,Incentive_Calc!AB$5)/SUMIFS('Sales RAW DATA'!$F:$F,'Sales RAW DATA'!$I:$I,Incentive_Calc!$A236,'Sales RAW DATA'!$D:$D,"B2",'Sales RAW DATA'!$E:$E,Incentive_Calc!AB$5),"")</f>
        <v>0.93842855341152731</v>
      </c>
      <c r="AC236" s="44">
        <f>SUMIFS('Sales RAW DATA'!$G:$G,'Sales RAW DATA'!$I:$I,Incentive_Calc!$A236,'Sales RAW DATA'!$D:$D,"B2")/SUMIFS('Sales RAW DATA'!$F:$F,'Sales RAW DATA'!$I:$I,Incentive_Calc!$A236,'Sales RAW DATA'!$D:$D,"B2")</f>
        <v>0.96898226408006649</v>
      </c>
      <c r="AD236" s="44">
        <f>IFERROR(SUMIFS('Sales RAW DATA'!$G:$G,'Sales RAW DATA'!$I:$I,Incentive_Calc!$A236,'Sales RAW DATA'!$D:$D,"B3",'Sales RAW DATA'!$E:$E,Incentive_Calc!AD$5)/SUMIFS('Sales RAW DATA'!$F:$F,'Sales RAW DATA'!$I:$I,Incentive_Calc!$A236,'Sales RAW DATA'!$D:$D,"B3",'Sales RAW DATA'!$E:$E,Incentive_Calc!AD$5),"")</f>
        <v>0.90934263864656306</v>
      </c>
      <c r="AE236" s="44">
        <f>IFERROR(SUMIFS('Sales RAW DATA'!$G:$G,'Sales RAW DATA'!$I:$I,Incentive_Calc!$A236,'Sales RAW DATA'!$D:$D,"B3",'Sales RAW DATA'!$E:$E,Incentive_Calc!AE$5)/SUMIFS('Sales RAW DATA'!$F:$F,'Sales RAW DATA'!$I:$I,Incentive_Calc!$A236,'Sales RAW DATA'!$D:$D,"B3",'Sales RAW DATA'!$E:$E,Incentive_Calc!AE$5),"")</f>
        <v>1.2275272645569402</v>
      </c>
      <c r="AF236" s="44">
        <f>IFERROR(SUMIFS('Sales RAW DATA'!$G:$G,'Sales RAW DATA'!$I:$I,Incentive_Calc!$A236,'Sales RAW DATA'!$D:$D,"B3",'Sales RAW DATA'!$E:$E,Incentive_Calc!AF$5)/SUMIFS('Sales RAW DATA'!$F:$F,'Sales RAW DATA'!$I:$I,Incentive_Calc!$A236,'Sales RAW DATA'!$D:$D,"B3",'Sales RAW DATA'!$E:$E,Incentive_Calc!AF$5),"")</f>
        <v>1.4531998226963239</v>
      </c>
      <c r="AG236" s="44">
        <f>SUMIFS('Sales RAW DATA'!$G:$G,'Sales RAW DATA'!$I:$I,Incentive_Calc!$A236,'Sales RAW DATA'!$D:$D,"B3")/SUMIFS('Sales RAW DATA'!$F:$F,'Sales RAW DATA'!$I:$I,Incentive_Calc!$A236,'Sales RAW DATA'!$D:$D,"B3")</f>
        <v>1.2123335992489241</v>
      </c>
      <c r="AH236" s="44">
        <f>IFERROR(SUMIFS('Sales RAW DATA'!$G:$G,'Sales RAW DATA'!$I:$I,Incentive_Calc!$A236,'Sales RAW DATA'!$D:$D,"B4",'Sales RAW DATA'!$E:$E,Incentive_Calc!AH$5)/SUMIFS('Sales RAW DATA'!$F:$F,'Sales RAW DATA'!$I:$I,Incentive_Calc!$A236,'Sales RAW DATA'!$D:$D,"B4",'Sales RAW DATA'!$E:$E,Incentive_Calc!AH$5),"")</f>
        <v>0.95032230713206445</v>
      </c>
      <c r="AI236" s="44">
        <f>IFERROR(SUMIFS('Sales RAW DATA'!$G:$G,'Sales RAW DATA'!$I:$I,Incentive_Calc!$A236,'Sales RAW DATA'!$D:$D,"B4",'Sales RAW DATA'!$E:$E,Incentive_Calc!AI$5)/SUMIFS('Sales RAW DATA'!$F:$F,'Sales RAW DATA'!$I:$I,Incentive_Calc!$A236,'Sales RAW DATA'!$D:$D,"B4",'Sales RAW DATA'!$E:$E,Incentive_Calc!AI$5),"")</f>
        <v>0.862840888663304</v>
      </c>
      <c r="AJ236" s="44">
        <f>IFERROR(SUMIFS('Sales RAW DATA'!$G:$G,'Sales RAW DATA'!$I:$I,Incentive_Calc!$A236,'Sales RAW DATA'!$D:$D,"B4",'Sales RAW DATA'!$E:$E,Incentive_Calc!AJ$5)/SUMIFS('Sales RAW DATA'!$F:$F,'Sales RAW DATA'!$I:$I,Incentive_Calc!$A236,'Sales RAW DATA'!$D:$D,"B4",'Sales RAW DATA'!$E:$E,Incentive_Calc!AJ$5),"")</f>
        <v>0.89528677355327702</v>
      </c>
      <c r="AK236" s="44">
        <f>SUMIFS('Sales RAW DATA'!$G:$G,'Sales RAW DATA'!$I:$I,Incentive_Calc!$A236,'Sales RAW DATA'!$D:$D,"B4")/SUMIFS('Sales RAW DATA'!$F:$F,'Sales RAW DATA'!$I:$I,Incentive_Calc!$A236,'Sales RAW DATA'!$D:$D,"B4")</f>
        <v>0.90231466636598434</v>
      </c>
      <c r="AL236" s="44">
        <f>IFERROR(SUMIFS('Sales RAW DATA'!$G:$G,'Sales RAW DATA'!$I:$I,Incentive_Calc!$A236,'Sales RAW DATA'!$D:$D,"B5",'Sales RAW DATA'!$E:$E,Incentive_Calc!AL$5)/SUMIFS('Sales RAW DATA'!$F:$F,'Sales RAW DATA'!$I:$I,Incentive_Calc!$A236,'Sales RAW DATA'!$D:$D,"B5",'Sales RAW DATA'!$E:$E,Incentive_Calc!AL$5),"")</f>
        <v>0.92425673255397445</v>
      </c>
      <c r="AM236" s="44">
        <f>IFERROR(SUMIFS('Sales RAW DATA'!$G:$G,'Sales RAW DATA'!$I:$I,Incentive_Calc!$A236,'Sales RAW DATA'!$D:$D,"B5",'Sales RAW DATA'!$E:$E,Incentive_Calc!AM$5)/SUMIFS('Sales RAW DATA'!$F:$F,'Sales RAW DATA'!$I:$I,Incentive_Calc!$A236,'Sales RAW DATA'!$D:$D,"B5",'Sales RAW DATA'!$E:$E,Incentive_Calc!AM$5),"")</f>
        <v>0.93551915984247047</v>
      </c>
      <c r="AN236" s="44">
        <f>IFERROR(SUMIFS('Sales RAW DATA'!$G:$G,'Sales RAW DATA'!$I:$I,Incentive_Calc!$A236,'Sales RAW DATA'!$D:$D,"B5",'Sales RAW DATA'!$E:$E,Incentive_Calc!AN$5)/SUMIFS('Sales RAW DATA'!$F:$F,'Sales RAW DATA'!$I:$I,Incentive_Calc!$A236,'Sales RAW DATA'!$D:$D,"B5",'Sales RAW DATA'!$E:$E,Incentive_Calc!AN$5),"")</f>
        <v>0.90736254638005576</v>
      </c>
      <c r="AO236" s="44">
        <f>SUMIFS('Sales RAW DATA'!$G:$G,'Sales RAW DATA'!$I:$I,Incentive_Calc!$A236,'Sales RAW DATA'!$D:$D,"B5")/SUMIFS('Sales RAW DATA'!$F:$F,'Sales RAW DATA'!$I:$I,Incentive_Calc!$A236,'Sales RAW DATA'!$D:$D,"B5")</f>
        <v>0.92225696120192202</v>
      </c>
      <c r="AP236" s="42">
        <f>SUM(SUMIFS('Sales RAW DATA'!$F$2:$F$22804,'Sales RAW DATA'!$I$2:$I$22804,Incentive_Calc!$A236,'Sales RAW DATA'!$D$2:$D$22804,"B1"),SUMIFS('Sales RAW DATA'!$F$2:$F$22804,'Sales RAW DATA'!$I$2:$I$22804,Incentive_Calc!$A236,'Sales RAW DATA'!$D$2:$D$22804,"B2"),SUMIFS('Sales RAW DATA'!$F$2:$F$22804,'Sales RAW DATA'!$I$2:$I$22804,Incentive_Calc!$A236,'Sales RAW DATA'!$D$2:$D$22804,"B3"),SUMIFS('Sales RAW DATA'!$F$2:$F$22804,'Sales RAW DATA'!$I$2:$I$22804,Incentive_Calc!$A236,'Sales RAW DATA'!$D$2:$D$22804,"B4"),SUMIFS('Sales RAW DATA'!$F$2:$F$22804,'Sales RAW DATA'!$I$2:$I$22804,Incentive_Calc!$A236,'Sales RAW DATA'!$D$2:$D$22804,"B5"))</f>
        <v>1932522</v>
      </c>
      <c r="AQ236" s="42">
        <f>SUM(SUMIFS('Sales RAW DATA'!$G$2:$G$22804,'Sales RAW DATA'!$I$2:$I$22804,Incentive_Calc!$A236,'Sales RAW DATA'!$D$2:$D$22804,"B1"),SUMIFS('Sales RAW DATA'!$G$2:$G$22804,'Sales RAW DATA'!$I$2:$I$22804,Incentive_Calc!$A236,'Sales RAW DATA'!$D$2:$D$22804,"B2"),SUMIFS('Sales RAW DATA'!$G$2:$G$22804,'Sales RAW DATA'!$I$2:$I$22804,Incentive_Calc!$A236,'Sales RAW DATA'!$D$2:$D$22804,"B3"),SUMIFS('Sales RAW DATA'!$G$2:$G$22804,'Sales RAW DATA'!$I$2:$I$22804,Incentive_Calc!$A236,'Sales RAW DATA'!$D$2:$D$22804,"B4"),SUMIFS('Sales RAW DATA'!$G$2:$G$22804,'Sales RAW DATA'!$I$2:$I$22804,Incentive_Calc!$A236,'Sales RAW DATA'!$D$2:$D$22804,"B5"))</f>
        <v>2164339</v>
      </c>
      <c r="AR236" s="45">
        <f t="shared" si="62"/>
        <v>111.99556848511945</v>
      </c>
      <c r="AS236" s="45">
        <f t="shared" si="63"/>
        <v>111</v>
      </c>
      <c r="AT236" s="46">
        <v>1</v>
      </c>
      <c r="AU236" s="46">
        <v>0.97</v>
      </c>
      <c r="AV236" s="43" t="str">
        <f t="shared" si="49"/>
        <v>Yes</v>
      </c>
      <c r="AW236" s="43" t="str">
        <f t="shared" si="50"/>
        <v>Yes</v>
      </c>
      <c r="AX236" s="43" t="str">
        <f t="shared" si="51"/>
        <v>Yes</v>
      </c>
      <c r="AY236" s="43" t="str">
        <f t="shared" si="64"/>
        <v>Yes</v>
      </c>
    </row>
    <row r="237" spans="1:51" x14ac:dyDescent="0.35">
      <c r="A237" s="21" t="s">
        <v>1111</v>
      </c>
      <c r="B237" s="21" t="s">
        <v>637</v>
      </c>
      <c r="C237" s="21" t="str">
        <f>_xlfn.XLOOKUP($A237,'Employee List'!$E:$E,'Employee List'!$D:$D,0)</f>
        <v>SF</v>
      </c>
      <c r="D237" s="42" cm="1">
        <f t="array" ref="D237">IFERROR(IF($G237="Yes",INDEX('Payment Plan'!$D$6:$D$42,MATCH(1,(Incentive_Calc!$C237='Payment Plan'!$B$6:$B$42)*(Incentive_Calc!$U237='Payment Plan'!$C$6:$C$42),0)),""),"")</f>
        <v>41877.98876953125</v>
      </c>
      <c r="E237" s="42" t="str" cm="1">
        <f t="array" ref="E237">IFERROR(IF($H237="Yes",INDEX('Payment Plan'!$D$6:$D$42,MATCH(1,(Incentive_Calc!$C237='Payment Plan'!$B$6:$B$42)*(Incentive_Calc!$AS237='Payment Plan'!$C$6:$C$42),0)),""),"")</f>
        <v/>
      </c>
      <c r="F237" s="42">
        <f t="shared" si="52"/>
        <v>41877.98876953125</v>
      </c>
      <c r="G237" s="43" t="str">
        <f t="shared" si="53"/>
        <v>Yes</v>
      </c>
      <c r="H237" s="21" t="str">
        <f t="shared" si="54"/>
        <v>No</v>
      </c>
      <c r="I237" s="42">
        <f>IFERROR(SUMIFS('Sales RAW DATA'!$F$2:$F$30000,'Sales RAW DATA'!$I$2:$I$30000,Incentive_Calc!$A237,'Sales RAW DATA'!$E$2:$E$30000,Incentive_Calc!I$5),"")</f>
        <v>736215</v>
      </c>
      <c r="J237" s="42">
        <f>IFERROR(SUMIFS('Sales RAW DATA'!$F$2:$F$30000,'Sales RAW DATA'!$I$2:$I$30000,Incentive_Calc!$A237,'Sales RAW DATA'!$E$2:$E$30000,Incentive_Calc!J$5),"")</f>
        <v>739734</v>
      </c>
      <c r="K237" s="42">
        <f>IFERROR(SUMIFS('Sales RAW DATA'!$F$2:$F$30000,'Sales RAW DATA'!$I$2:$I$30000,Incentive_Calc!$A237,'Sales RAW DATA'!$E$2:$E$30000,Incentive_Calc!K$5),"")</f>
        <v>741164</v>
      </c>
      <c r="L237" s="42">
        <f t="shared" si="55"/>
        <v>2217113</v>
      </c>
      <c r="M237" s="42">
        <f>IFERROR(SUMIFS('Sales RAW DATA'!$G$2:$G$30000,'Sales RAW DATA'!$I$2:$I$30000,Incentive_Calc!$A237,'Sales RAW DATA'!$E$2:$E$30000,Incentive_Calc!M$5),"")</f>
        <v>804841</v>
      </c>
      <c r="N237" s="42">
        <f>IFERROR(SUMIFS('Sales RAW DATA'!$G$2:$G$30000,'Sales RAW DATA'!$I$2:$I$30000,Incentive_Calc!$A237,'Sales RAW DATA'!$E$2:$E$30000,Incentive_Calc!N$5),"")</f>
        <v>802021</v>
      </c>
      <c r="O237" s="42">
        <f>IFERROR(SUMIFS('Sales RAW DATA'!$G$2:$G$30000,'Sales RAW DATA'!$I$2:$I$30000,Incentive_Calc!$A237,'Sales RAW DATA'!$E$2:$E$30000,Incentive_Calc!O$5),"")</f>
        <v>768276</v>
      </c>
      <c r="P237" s="42">
        <f t="shared" si="56"/>
        <v>2375138</v>
      </c>
      <c r="Q237" s="44">
        <f t="shared" si="57"/>
        <v>1.0932146180124012</v>
      </c>
      <c r="R237" s="44">
        <f t="shared" si="58"/>
        <v>1.0842018887870504</v>
      </c>
      <c r="S237" s="44">
        <f t="shared" si="59"/>
        <v>1.0365802980177128</v>
      </c>
      <c r="T237" s="45">
        <f t="shared" si="60"/>
        <v>107.12751221971996</v>
      </c>
      <c r="U237" s="45">
        <f t="shared" si="61"/>
        <v>107</v>
      </c>
      <c r="V237" s="44">
        <f>IFERROR(SUMIFS('Sales RAW DATA'!$G:$G,'Sales RAW DATA'!$I:$I,Incentive_Calc!$A237,'Sales RAW DATA'!$D:$D,"B1",'Sales RAW DATA'!$E:$E,Incentive_Calc!V$5)/SUMIFS('Sales RAW DATA'!$F:$F,'Sales RAW DATA'!$I:$I,Incentive_Calc!$A237,'Sales RAW DATA'!$D:$D,"B1",'Sales RAW DATA'!$E:$E,Incentive_Calc!V$5),"")</f>
        <v>1.3998538142813581</v>
      </c>
      <c r="W237" s="44">
        <f>IFERROR(SUMIFS('Sales RAW DATA'!$G:$G,'Sales RAW DATA'!$I:$I,Incentive_Calc!$A237,'Sales RAW DATA'!$D:$D,"B1",'Sales RAW DATA'!$E:$E,Incentive_Calc!W$5)/SUMIFS('Sales RAW DATA'!$F:$F,'Sales RAW DATA'!$I:$I,Incentive_Calc!$A237,'Sales RAW DATA'!$D:$D,"B1",'Sales RAW DATA'!$E:$E,Incentive_Calc!W$5),"")</f>
        <v>1.1090960239209049</v>
      </c>
      <c r="X237" s="44">
        <f>IFERROR(SUMIFS('Sales RAW DATA'!$G:$G,'Sales RAW DATA'!$I:$I,Incentive_Calc!$A237,'Sales RAW DATA'!$D:$D,"B1",'Sales RAW DATA'!$E:$E,Incentive_Calc!X$5)/SUMIFS('Sales RAW DATA'!$F:$F,'Sales RAW DATA'!$I:$I,Incentive_Calc!$A237,'Sales RAW DATA'!$D:$D,"B1",'Sales RAW DATA'!$E:$E,Incentive_Calc!X$5),"")</f>
        <v>1.0203328942641601</v>
      </c>
      <c r="Y237" s="44">
        <f>SUMIFS('Sales RAW DATA'!$G:$G,'Sales RAW DATA'!$I:$I,Incentive_Calc!$A237,'Sales RAW DATA'!$D:$D,"B1")/SUMIFS('Sales RAW DATA'!$F:$F,'Sales RAW DATA'!$I:$I,Incentive_Calc!$A237,'Sales RAW DATA'!$D:$D,"B1")</f>
        <v>1.1801027949681986</v>
      </c>
      <c r="Z237" s="44">
        <f>IFERROR(SUMIFS('Sales RAW DATA'!$G:$G,'Sales RAW DATA'!$I:$I,Incentive_Calc!$A237,'Sales RAW DATA'!$D:$D,"B2",'Sales RAW DATA'!$E:$E,Incentive_Calc!Z$5)/SUMIFS('Sales RAW DATA'!$F:$F,'Sales RAW DATA'!$I:$I,Incentive_Calc!$A237,'Sales RAW DATA'!$D:$D,"B2",'Sales RAW DATA'!$E:$E,Incentive_Calc!Z$5),"")</f>
        <v>1.3425143168802836</v>
      </c>
      <c r="AA237" s="44">
        <f>IFERROR(SUMIFS('Sales RAW DATA'!$G:$G,'Sales RAW DATA'!$I:$I,Incentive_Calc!$A237,'Sales RAW DATA'!$D:$D,"B2",'Sales RAW DATA'!$E:$E,Incentive_Calc!AA$5)/SUMIFS('Sales RAW DATA'!$F:$F,'Sales RAW DATA'!$I:$I,Incentive_Calc!$A237,'Sales RAW DATA'!$D:$D,"B2",'Sales RAW DATA'!$E:$E,Incentive_Calc!AA$5),"")</f>
        <v>1.1525118591758587</v>
      </c>
      <c r="AB237" s="44">
        <f>IFERROR(SUMIFS('Sales RAW DATA'!$G:$G,'Sales RAW DATA'!$I:$I,Incentive_Calc!$A237,'Sales RAW DATA'!$D:$D,"B2",'Sales RAW DATA'!$E:$E,Incentive_Calc!AB$5)/SUMIFS('Sales RAW DATA'!$F:$F,'Sales RAW DATA'!$I:$I,Incentive_Calc!$A237,'Sales RAW DATA'!$D:$D,"B2",'Sales RAW DATA'!$E:$E,Incentive_Calc!AB$5),"")</f>
        <v>1.153097266332255</v>
      </c>
      <c r="AC237" s="44">
        <f>SUMIFS('Sales RAW DATA'!$G:$G,'Sales RAW DATA'!$I:$I,Incentive_Calc!$A237,'Sales RAW DATA'!$D:$D,"B2")/SUMIFS('Sales RAW DATA'!$F:$F,'Sales RAW DATA'!$I:$I,Incentive_Calc!$A237,'Sales RAW DATA'!$D:$D,"B2")</f>
        <v>1.2143714105892534</v>
      </c>
      <c r="AD237" s="44">
        <f>IFERROR(SUMIFS('Sales RAW DATA'!$G:$G,'Sales RAW DATA'!$I:$I,Incentive_Calc!$A237,'Sales RAW DATA'!$D:$D,"B3",'Sales RAW DATA'!$E:$E,Incentive_Calc!AD$5)/SUMIFS('Sales RAW DATA'!$F:$F,'Sales RAW DATA'!$I:$I,Incentive_Calc!$A237,'Sales RAW DATA'!$D:$D,"B3",'Sales RAW DATA'!$E:$E,Incentive_Calc!AD$5),"")</f>
        <v>0.68768845335225259</v>
      </c>
      <c r="AE237" s="44">
        <f>IFERROR(SUMIFS('Sales RAW DATA'!$G:$G,'Sales RAW DATA'!$I:$I,Incentive_Calc!$A237,'Sales RAW DATA'!$D:$D,"B3",'Sales RAW DATA'!$E:$E,Incentive_Calc!AE$5)/SUMIFS('Sales RAW DATA'!$F:$F,'Sales RAW DATA'!$I:$I,Incentive_Calc!$A237,'Sales RAW DATA'!$D:$D,"B3",'Sales RAW DATA'!$E:$E,Incentive_Calc!AE$5),"")</f>
        <v>0.98700302360214809</v>
      </c>
      <c r="AF237" s="44">
        <f>IFERROR(SUMIFS('Sales RAW DATA'!$G:$G,'Sales RAW DATA'!$I:$I,Incentive_Calc!$A237,'Sales RAW DATA'!$D:$D,"B3",'Sales RAW DATA'!$E:$E,Incentive_Calc!AF$5)/SUMIFS('Sales RAW DATA'!$F:$F,'Sales RAW DATA'!$I:$I,Incentive_Calc!$A237,'Sales RAW DATA'!$D:$D,"B3",'Sales RAW DATA'!$E:$E,Incentive_Calc!AF$5),"")</f>
        <v>1.3817486295697441</v>
      </c>
      <c r="AG237" s="44">
        <f>SUMIFS('Sales RAW DATA'!$G:$G,'Sales RAW DATA'!$I:$I,Incentive_Calc!$A237,'Sales RAW DATA'!$D:$D,"B3")/SUMIFS('Sales RAW DATA'!$F:$F,'Sales RAW DATA'!$I:$I,Incentive_Calc!$A237,'Sales RAW DATA'!$D:$D,"B3")</f>
        <v>1.0335210081634982</v>
      </c>
      <c r="AH237" s="44">
        <f>IFERROR(SUMIFS('Sales RAW DATA'!$G:$G,'Sales RAW DATA'!$I:$I,Incentive_Calc!$A237,'Sales RAW DATA'!$D:$D,"B4",'Sales RAW DATA'!$E:$E,Incentive_Calc!AH$5)/SUMIFS('Sales RAW DATA'!$F:$F,'Sales RAW DATA'!$I:$I,Incentive_Calc!$A237,'Sales RAW DATA'!$D:$D,"B4",'Sales RAW DATA'!$E:$E,Incentive_Calc!AH$5),"")</f>
        <v>1.3771972771925391</v>
      </c>
      <c r="AI237" s="44">
        <f>IFERROR(SUMIFS('Sales RAW DATA'!$G:$G,'Sales RAW DATA'!$I:$I,Incentive_Calc!$A237,'Sales RAW DATA'!$D:$D,"B4",'Sales RAW DATA'!$E:$E,Incentive_Calc!AI$5)/SUMIFS('Sales RAW DATA'!$F:$F,'Sales RAW DATA'!$I:$I,Incentive_Calc!$A237,'Sales RAW DATA'!$D:$D,"B4",'Sales RAW DATA'!$E:$E,Incentive_Calc!AI$5),"")</f>
        <v>1.9452851263062869</v>
      </c>
      <c r="AJ237" s="44">
        <f>IFERROR(SUMIFS('Sales RAW DATA'!$G:$G,'Sales RAW DATA'!$I:$I,Incentive_Calc!$A237,'Sales RAW DATA'!$D:$D,"B4",'Sales RAW DATA'!$E:$E,Incentive_Calc!AJ$5)/SUMIFS('Sales RAW DATA'!$F:$F,'Sales RAW DATA'!$I:$I,Incentive_Calc!$A237,'Sales RAW DATA'!$D:$D,"B4",'Sales RAW DATA'!$E:$E,Incentive_Calc!AJ$5),"")</f>
        <v>1.3783391882801406</v>
      </c>
      <c r="AK237" s="44">
        <f>SUMIFS('Sales RAW DATA'!$G:$G,'Sales RAW DATA'!$I:$I,Incentive_Calc!$A237,'Sales RAW DATA'!$D:$D,"B4")/SUMIFS('Sales RAW DATA'!$F:$F,'Sales RAW DATA'!$I:$I,Incentive_Calc!$A237,'Sales RAW DATA'!$D:$D,"B4")</f>
        <v>1.56743655691853</v>
      </c>
      <c r="AL237" s="44">
        <f>IFERROR(SUMIFS('Sales RAW DATA'!$G:$G,'Sales RAW DATA'!$I:$I,Incentive_Calc!$A237,'Sales RAW DATA'!$D:$D,"B5",'Sales RAW DATA'!$E:$E,Incentive_Calc!AL$5)/SUMIFS('Sales RAW DATA'!$F:$F,'Sales RAW DATA'!$I:$I,Incentive_Calc!$A237,'Sales RAW DATA'!$D:$D,"B5",'Sales RAW DATA'!$E:$E,Incentive_Calc!AL$5),"")</f>
        <v>1.0069376877194467</v>
      </c>
      <c r="AM237" s="44">
        <f>IFERROR(SUMIFS('Sales RAW DATA'!$G:$G,'Sales RAW DATA'!$I:$I,Incentive_Calc!$A237,'Sales RAW DATA'!$D:$D,"B5",'Sales RAW DATA'!$E:$E,Incentive_Calc!AM$5)/SUMIFS('Sales RAW DATA'!$F:$F,'Sales RAW DATA'!$I:$I,Incentive_Calc!$A237,'Sales RAW DATA'!$D:$D,"B5",'Sales RAW DATA'!$E:$E,Incentive_Calc!AM$5),"")</f>
        <v>1.0630620288524089</v>
      </c>
      <c r="AN237" s="44">
        <f>IFERROR(SUMIFS('Sales RAW DATA'!$G:$G,'Sales RAW DATA'!$I:$I,Incentive_Calc!$A237,'Sales RAW DATA'!$D:$D,"B5",'Sales RAW DATA'!$E:$E,Incentive_Calc!AN$5)/SUMIFS('Sales RAW DATA'!$F:$F,'Sales RAW DATA'!$I:$I,Incentive_Calc!$A237,'Sales RAW DATA'!$D:$D,"B5",'Sales RAW DATA'!$E:$E,Incentive_Calc!AN$5),"")</f>
        <v>1.1523300172039794</v>
      </c>
      <c r="AO237" s="44">
        <f>SUMIFS('Sales RAW DATA'!$G:$G,'Sales RAW DATA'!$I:$I,Incentive_Calc!$A237,'Sales RAW DATA'!$D:$D,"B5")/SUMIFS('Sales RAW DATA'!$F:$F,'Sales RAW DATA'!$I:$I,Incentive_Calc!$A237,'Sales RAW DATA'!$D:$D,"B5")</f>
        <v>1.0769180499281139</v>
      </c>
      <c r="AP237" s="42">
        <f>SUM(SUMIFS('Sales RAW DATA'!$F$2:$F$22804,'Sales RAW DATA'!$I$2:$I$22804,Incentive_Calc!$A237,'Sales RAW DATA'!$D$2:$D$22804,"B1"),SUMIFS('Sales RAW DATA'!$F$2:$F$22804,'Sales RAW DATA'!$I$2:$I$22804,Incentive_Calc!$A237,'Sales RAW DATA'!$D$2:$D$22804,"B2"),SUMIFS('Sales RAW DATA'!$F$2:$F$22804,'Sales RAW DATA'!$I$2:$I$22804,Incentive_Calc!$A237,'Sales RAW DATA'!$D$2:$D$22804,"B3"),SUMIFS('Sales RAW DATA'!$F$2:$F$22804,'Sales RAW DATA'!$I$2:$I$22804,Incentive_Calc!$A237,'Sales RAW DATA'!$D$2:$D$22804,"B4"),SUMIFS('Sales RAW DATA'!$F$2:$F$22804,'Sales RAW DATA'!$I$2:$I$22804,Incentive_Calc!$A237,'Sales RAW DATA'!$D$2:$D$22804,"B5"))</f>
        <v>1306211</v>
      </c>
      <c r="AQ237" s="42">
        <f>SUM(SUMIFS('Sales RAW DATA'!$G$2:$G$22804,'Sales RAW DATA'!$I$2:$I$22804,Incentive_Calc!$A237,'Sales RAW DATA'!$D$2:$D$22804,"B1"),SUMIFS('Sales RAW DATA'!$G$2:$G$22804,'Sales RAW DATA'!$I$2:$I$22804,Incentive_Calc!$A237,'Sales RAW DATA'!$D$2:$D$22804,"B2"),SUMIFS('Sales RAW DATA'!$G$2:$G$22804,'Sales RAW DATA'!$I$2:$I$22804,Incentive_Calc!$A237,'Sales RAW DATA'!$D$2:$D$22804,"B3"),SUMIFS('Sales RAW DATA'!$G$2:$G$22804,'Sales RAW DATA'!$I$2:$I$22804,Incentive_Calc!$A237,'Sales RAW DATA'!$D$2:$D$22804,"B4"),SUMIFS('Sales RAW DATA'!$G$2:$G$22804,'Sales RAW DATA'!$I$2:$I$22804,Incentive_Calc!$A237,'Sales RAW DATA'!$D$2:$D$22804,"B5"))</f>
        <v>1571721</v>
      </c>
      <c r="AR237" s="45">
        <f t="shared" si="62"/>
        <v>120.32673128613985</v>
      </c>
      <c r="AS237" s="45">
        <f t="shared" si="63"/>
        <v>120</v>
      </c>
      <c r="AT237" s="46">
        <v>1.05</v>
      </c>
      <c r="AU237" s="46">
        <v>0.93</v>
      </c>
      <c r="AV237" s="43" t="str">
        <f t="shared" si="49"/>
        <v>Yes</v>
      </c>
      <c r="AW237" s="43" t="str">
        <f t="shared" si="50"/>
        <v>Yes</v>
      </c>
      <c r="AX237" s="43" t="str">
        <f t="shared" si="51"/>
        <v>Yes</v>
      </c>
      <c r="AY237" s="43" t="str">
        <f t="shared" si="64"/>
        <v>Yes</v>
      </c>
    </row>
    <row r="238" spans="1:51" x14ac:dyDescent="0.35">
      <c r="A238" s="21" t="s">
        <v>1112</v>
      </c>
      <c r="B238" s="21" t="s">
        <v>638</v>
      </c>
      <c r="C238" s="21" t="str">
        <f>_xlfn.XLOOKUP($A238,'Employee List'!$E:$E,'Employee List'!$D:$D,0)</f>
        <v>SF</v>
      </c>
      <c r="D238" s="42" cm="1">
        <f t="array" ref="D238">IFERROR(IF($G238="Yes",INDEX('Payment Plan'!$D$6:$D$42,MATCH(1,(Incentive_Calc!$C238='Payment Plan'!$B$6:$B$42)*(Incentive_Calc!$U238='Payment Plan'!$C$6:$C$42),0)),""),"")</f>
        <v>27562.5</v>
      </c>
      <c r="E238" s="42" t="str" cm="1">
        <f t="array" ref="E238">IFERROR(IF($H238="Yes",INDEX('Payment Plan'!$D$6:$D$42,MATCH(1,(Incentive_Calc!$C238='Payment Plan'!$B$6:$B$42)*(Incentive_Calc!$AS238='Payment Plan'!$C$6:$C$42),0)),""),"")</f>
        <v/>
      </c>
      <c r="F238" s="42">
        <f t="shared" si="52"/>
        <v>27562.5</v>
      </c>
      <c r="G238" s="43" t="str">
        <f t="shared" si="53"/>
        <v>Yes</v>
      </c>
      <c r="H238" s="21" t="str">
        <f t="shared" si="54"/>
        <v>No</v>
      </c>
      <c r="I238" s="42">
        <f>IFERROR(SUMIFS('Sales RAW DATA'!$F$2:$F$30000,'Sales RAW DATA'!$I$2:$I$30000,Incentive_Calc!$A238,'Sales RAW DATA'!$E$2:$E$30000,Incentive_Calc!I$5),"")</f>
        <v>789517</v>
      </c>
      <c r="J238" s="42">
        <f>IFERROR(SUMIFS('Sales RAW DATA'!$F$2:$F$30000,'Sales RAW DATA'!$I$2:$I$30000,Incentive_Calc!$A238,'Sales RAW DATA'!$E$2:$E$30000,Incentive_Calc!J$5),"")</f>
        <v>800239</v>
      </c>
      <c r="K238" s="42">
        <f>IFERROR(SUMIFS('Sales RAW DATA'!$F$2:$F$30000,'Sales RAW DATA'!$I$2:$I$30000,Incentive_Calc!$A238,'Sales RAW DATA'!$E$2:$E$30000,Incentive_Calc!K$5),"")</f>
        <v>795821</v>
      </c>
      <c r="L238" s="42">
        <f t="shared" si="55"/>
        <v>2385577</v>
      </c>
      <c r="M238" s="42">
        <f>IFERROR(SUMIFS('Sales RAW DATA'!$G$2:$G$30000,'Sales RAW DATA'!$I$2:$I$30000,Incentive_Calc!$A238,'Sales RAW DATA'!$E$2:$E$30000,Incentive_Calc!M$5),"")</f>
        <v>725423</v>
      </c>
      <c r="N238" s="42">
        <f>IFERROR(SUMIFS('Sales RAW DATA'!$G$2:$G$30000,'Sales RAW DATA'!$I$2:$I$30000,Incentive_Calc!$A238,'Sales RAW DATA'!$E$2:$E$30000,Incentive_Calc!N$5),"")</f>
        <v>834798</v>
      </c>
      <c r="O238" s="42">
        <f>IFERROR(SUMIFS('Sales RAW DATA'!$G$2:$G$30000,'Sales RAW DATA'!$I$2:$I$30000,Incentive_Calc!$A238,'Sales RAW DATA'!$E$2:$E$30000,Incentive_Calc!O$5),"")</f>
        <v>893547</v>
      </c>
      <c r="P238" s="42">
        <f t="shared" si="56"/>
        <v>2453768</v>
      </c>
      <c r="Q238" s="44">
        <f t="shared" si="57"/>
        <v>0.91881872081285143</v>
      </c>
      <c r="R238" s="44">
        <f t="shared" si="58"/>
        <v>1.043185848227842</v>
      </c>
      <c r="S238" s="44">
        <f t="shared" si="59"/>
        <v>1.1227989711254165</v>
      </c>
      <c r="T238" s="45">
        <f t="shared" si="60"/>
        <v>102.85846987961402</v>
      </c>
      <c r="U238" s="45">
        <f t="shared" si="61"/>
        <v>102</v>
      </c>
      <c r="V238" s="44">
        <f>IFERROR(SUMIFS('Sales RAW DATA'!$G:$G,'Sales RAW DATA'!$I:$I,Incentive_Calc!$A238,'Sales RAW DATA'!$D:$D,"B1",'Sales RAW DATA'!$E:$E,Incentive_Calc!V$5)/SUMIFS('Sales RAW DATA'!$F:$F,'Sales RAW DATA'!$I:$I,Incentive_Calc!$A238,'Sales RAW DATA'!$D:$D,"B1",'Sales RAW DATA'!$E:$E,Incentive_Calc!V$5),"")</f>
        <v>1.0824003372839275</v>
      </c>
      <c r="W238" s="44">
        <f>IFERROR(SUMIFS('Sales RAW DATA'!$G:$G,'Sales RAW DATA'!$I:$I,Incentive_Calc!$A238,'Sales RAW DATA'!$D:$D,"B1",'Sales RAW DATA'!$E:$E,Incentive_Calc!W$5)/SUMIFS('Sales RAW DATA'!$F:$F,'Sales RAW DATA'!$I:$I,Incentive_Calc!$A238,'Sales RAW DATA'!$D:$D,"B1",'Sales RAW DATA'!$E:$E,Incentive_Calc!W$5),"")</f>
        <v>1.1286235682021766</v>
      </c>
      <c r="X238" s="44">
        <f>IFERROR(SUMIFS('Sales RAW DATA'!$G:$G,'Sales RAW DATA'!$I:$I,Incentive_Calc!$A238,'Sales RAW DATA'!$D:$D,"B1",'Sales RAW DATA'!$E:$E,Incentive_Calc!X$5)/SUMIFS('Sales RAW DATA'!$F:$F,'Sales RAW DATA'!$I:$I,Incentive_Calc!$A238,'Sales RAW DATA'!$D:$D,"B1",'Sales RAW DATA'!$E:$E,Incentive_Calc!X$5),"")</f>
        <v>1.0224105594320978</v>
      </c>
      <c r="Y238" s="44">
        <f>SUMIFS('Sales RAW DATA'!$G:$G,'Sales RAW DATA'!$I:$I,Incentive_Calc!$A238,'Sales RAW DATA'!$D:$D,"B1")/SUMIFS('Sales RAW DATA'!$F:$F,'Sales RAW DATA'!$I:$I,Incentive_Calc!$A238,'Sales RAW DATA'!$D:$D,"B1")</f>
        <v>1.0788656726021006</v>
      </c>
      <c r="Z238" s="44">
        <f>IFERROR(SUMIFS('Sales RAW DATA'!$G:$G,'Sales RAW DATA'!$I:$I,Incentive_Calc!$A238,'Sales RAW DATA'!$D:$D,"B2",'Sales RAW DATA'!$E:$E,Incentive_Calc!Z$5)/SUMIFS('Sales RAW DATA'!$F:$F,'Sales RAW DATA'!$I:$I,Incentive_Calc!$A238,'Sales RAW DATA'!$D:$D,"B2",'Sales RAW DATA'!$E:$E,Incentive_Calc!Z$5),"")</f>
        <v>0.8441767611829194</v>
      </c>
      <c r="AA238" s="44">
        <f>IFERROR(SUMIFS('Sales RAW DATA'!$G:$G,'Sales RAW DATA'!$I:$I,Incentive_Calc!$A238,'Sales RAW DATA'!$D:$D,"B2",'Sales RAW DATA'!$E:$E,Incentive_Calc!AA$5)/SUMIFS('Sales RAW DATA'!$F:$F,'Sales RAW DATA'!$I:$I,Incentive_Calc!$A238,'Sales RAW DATA'!$D:$D,"B2",'Sales RAW DATA'!$E:$E,Incentive_Calc!AA$5),"")</f>
        <v>0.90075580705156111</v>
      </c>
      <c r="AB238" s="44">
        <f>IFERROR(SUMIFS('Sales RAW DATA'!$G:$G,'Sales RAW DATA'!$I:$I,Incentive_Calc!$A238,'Sales RAW DATA'!$D:$D,"B2",'Sales RAW DATA'!$E:$E,Incentive_Calc!AB$5)/SUMIFS('Sales RAW DATA'!$F:$F,'Sales RAW DATA'!$I:$I,Incentive_Calc!$A238,'Sales RAW DATA'!$D:$D,"B2",'Sales RAW DATA'!$E:$E,Incentive_Calc!AB$5),"")</f>
        <v>0.80775185729712851</v>
      </c>
      <c r="AC238" s="44">
        <f>SUMIFS('Sales RAW DATA'!$G:$G,'Sales RAW DATA'!$I:$I,Incentive_Calc!$A238,'Sales RAW DATA'!$D:$D,"B2")/SUMIFS('Sales RAW DATA'!$F:$F,'Sales RAW DATA'!$I:$I,Incentive_Calc!$A238,'Sales RAW DATA'!$D:$D,"B2")</f>
        <v>0.85075279068843601</v>
      </c>
      <c r="AD238" s="44">
        <f>IFERROR(SUMIFS('Sales RAW DATA'!$G:$G,'Sales RAW DATA'!$I:$I,Incentive_Calc!$A238,'Sales RAW DATA'!$D:$D,"B3",'Sales RAW DATA'!$E:$E,Incentive_Calc!AD$5)/SUMIFS('Sales RAW DATA'!$F:$F,'Sales RAW DATA'!$I:$I,Incentive_Calc!$A238,'Sales RAW DATA'!$D:$D,"B3",'Sales RAW DATA'!$E:$E,Incentive_Calc!AD$5),"")</f>
        <v>0.58587605774016926</v>
      </c>
      <c r="AE238" s="44">
        <f>IFERROR(SUMIFS('Sales RAW DATA'!$G:$G,'Sales RAW DATA'!$I:$I,Incentive_Calc!$A238,'Sales RAW DATA'!$D:$D,"B3",'Sales RAW DATA'!$E:$E,Incentive_Calc!AE$5)/SUMIFS('Sales RAW DATA'!$F:$F,'Sales RAW DATA'!$I:$I,Incentive_Calc!$A238,'Sales RAW DATA'!$D:$D,"B3",'Sales RAW DATA'!$E:$E,Incentive_Calc!AE$5),"")</f>
        <v>0.79983486376260415</v>
      </c>
      <c r="AF238" s="44">
        <f>IFERROR(SUMIFS('Sales RAW DATA'!$G:$G,'Sales RAW DATA'!$I:$I,Incentive_Calc!$A238,'Sales RAW DATA'!$D:$D,"B3",'Sales RAW DATA'!$E:$E,Incentive_Calc!AF$5)/SUMIFS('Sales RAW DATA'!$F:$F,'Sales RAW DATA'!$I:$I,Incentive_Calc!$A238,'Sales RAW DATA'!$D:$D,"B3",'Sales RAW DATA'!$E:$E,Incentive_Calc!AF$5),"")</f>
        <v>1.3156199677938809</v>
      </c>
      <c r="AG238" s="44">
        <f>SUMIFS('Sales RAW DATA'!$G:$G,'Sales RAW DATA'!$I:$I,Incentive_Calc!$A238,'Sales RAW DATA'!$D:$D,"B3")/SUMIFS('Sales RAW DATA'!$F:$F,'Sales RAW DATA'!$I:$I,Incentive_Calc!$A238,'Sales RAW DATA'!$D:$D,"B3")</f>
        <v>0.91962395222876903</v>
      </c>
      <c r="AH238" s="44">
        <f>IFERROR(SUMIFS('Sales RAW DATA'!$G:$G,'Sales RAW DATA'!$I:$I,Incentive_Calc!$A238,'Sales RAW DATA'!$D:$D,"B4",'Sales RAW DATA'!$E:$E,Incentive_Calc!AH$5)/SUMIFS('Sales RAW DATA'!$F:$F,'Sales RAW DATA'!$I:$I,Incentive_Calc!$A238,'Sales RAW DATA'!$D:$D,"B4",'Sales RAW DATA'!$E:$E,Incentive_Calc!AH$5),"")</f>
        <v>0.98996325127435092</v>
      </c>
      <c r="AI238" s="44">
        <f>IFERROR(SUMIFS('Sales RAW DATA'!$G:$G,'Sales RAW DATA'!$I:$I,Incentive_Calc!$A238,'Sales RAW DATA'!$D:$D,"B4",'Sales RAW DATA'!$E:$E,Incentive_Calc!AI$5)/SUMIFS('Sales RAW DATA'!$F:$F,'Sales RAW DATA'!$I:$I,Incentive_Calc!$A238,'Sales RAW DATA'!$D:$D,"B4",'Sales RAW DATA'!$E:$E,Incentive_Calc!AI$5),"")</f>
        <v>1.0530347223983565</v>
      </c>
      <c r="AJ238" s="44">
        <f>IFERROR(SUMIFS('Sales RAW DATA'!$G:$G,'Sales RAW DATA'!$I:$I,Incentive_Calc!$A238,'Sales RAW DATA'!$D:$D,"B4",'Sales RAW DATA'!$E:$E,Incentive_Calc!AJ$5)/SUMIFS('Sales RAW DATA'!$F:$F,'Sales RAW DATA'!$I:$I,Incentive_Calc!$A238,'Sales RAW DATA'!$D:$D,"B4",'Sales RAW DATA'!$E:$E,Incentive_Calc!AJ$5),"")</f>
        <v>1.0370525354738083</v>
      </c>
      <c r="AK238" s="44">
        <f>SUMIFS('Sales RAW DATA'!$G:$G,'Sales RAW DATA'!$I:$I,Incentive_Calc!$A238,'Sales RAW DATA'!$D:$D,"B4")/SUMIFS('Sales RAW DATA'!$F:$F,'Sales RAW DATA'!$I:$I,Incentive_Calc!$A238,'Sales RAW DATA'!$D:$D,"B4")</f>
        <v>1.0271447893304113</v>
      </c>
      <c r="AL238" s="44">
        <f>IFERROR(SUMIFS('Sales RAW DATA'!$G:$G,'Sales RAW DATA'!$I:$I,Incentive_Calc!$A238,'Sales RAW DATA'!$D:$D,"B5",'Sales RAW DATA'!$E:$E,Incentive_Calc!AL$5)/SUMIFS('Sales RAW DATA'!$F:$F,'Sales RAW DATA'!$I:$I,Incentive_Calc!$A238,'Sales RAW DATA'!$D:$D,"B5",'Sales RAW DATA'!$E:$E,Incentive_Calc!AL$5),"")</f>
        <v>0.7475719865952315</v>
      </c>
      <c r="AM238" s="44">
        <f>IFERROR(SUMIFS('Sales RAW DATA'!$G:$G,'Sales RAW DATA'!$I:$I,Incentive_Calc!$A238,'Sales RAW DATA'!$D:$D,"B5",'Sales RAW DATA'!$E:$E,Incentive_Calc!AM$5)/SUMIFS('Sales RAW DATA'!$F:$F,'Sales RAW DATA'!$I:$I,Incentive_Calc!$A238,'Sales RAW DATA'!$D:$D,"B5",'Sales RAW DATA'!$E:$E,Incentive_Calc!AM$5),"")</f>
        <v>1.1152190051967334</v>
      </c>
      <c r="AN238" s="44">
        <f>IFERROR(SUMIFS('Sales RAW DATA'!$G:$G,'Sales RAW DATA'!$I:$I,Incentive_Calc!$A238,'Sales RAW DATA'!$D:$D,"B5",'Sales RAW DATA'!$E:$E,Incentive_Calc!AN$5)/SUMIFS('Sales RAW DATA'!$F:$F,'Sales RAW DATA'!$I:$I,Incentive_Calc!$A238,'Sales RAW DATA'!$D:$D,"B5",'Sales RAW DATA'!$E:$E,Incentive_Calc!AN$5),"")</f>
        <v>1.2460612077524065</v>
      </c>
      <c r="AO238" s="44">
        <f>SUMIFS('Sales RAW DATA'!$G:$G,'Sales RAW DATA'!$I:$I,Incentive_Calc!$A238,'Sales RAW DATA'!$D:$D,"B5")/SUMIFS('Sales RAW DATA'!$F:$F,'Sales RAW DATA'!$I:$I,Incentive_Calc!$A238,'Sales RAW DATA'!$D:$D,"B5")</f>
        <v>1.0356806909526253</v>
      </c>
      <c r="AP238" s="42">
        <f>SUM(SUMIFS('Sales RAW DATA'!$F$2:$F$22804,'Sales RAW DATA'!$I$2:$I$22804,Incentive_Calc!$A238,'Sales RAW DATA'!$D$2:$D$22804,"B1"),SUMIFS('Sales RAW DATA'!$F$2:$F$22804,'Sales RAW DATA'!$I$2:$I$22804,Incentive_Calc!$A238,'Sales RAW DATA'!$D$2:$D$22804,"B2"),SUMIFS('Sales RAW DATA'!$F$2:$F$22804,'Sales RAW DATA'!$I$2:$I$22804,Incentive_Calc!$A238,'Sales RAW DATA'!$D$2:$D$22804,"B3"),SUMIFS('Sales RAW DATA'!$F$2:$F$22804,'Sales RAW DATA'!$I$2:$I$22804,Incentive_Calc!$A238,'Sales RAW DATA'!$D$2:$D$22804,"B4"),SUMIFS('Sales RAW DATA'!$F$2:$F$22804,'Sales RAW DATA'!$I$2:$I$22804,Incentive_Calc!$A238,'Sales RAW DATA'!$D$2:$D$22804,"B5"))</f>
        <v>1474413</v>
      </c>
      <c r="AQ238" s="42">
        <f>SUM(SUMIFS('Sales RAW DATA'!$G$2:$G$22804,'Sales RAW DATA'!$I$2:$I$22804,Incentive_Calc!$A238,'Sales RAW DATA'!$D$2:$D$22804,"B1"),SUMIFS('Sales RAW DATA'!$G$2:$G$22804,'Sales RAW DATA'!$I$2:$I$22804,Incentive_Calc!$A238,'Sales RAW DATA'!$D$2:$D$22804,"B2"),SUMIFS('Sales RAW DATA'!$G$2:$G$22804,'Sales RAW DATA'!$I$2:$I$22804,Incentive_Calc!$A238,'Sales RAW DATA'!$D$2:$D$22804,"B3"),SUMIFS('Sales RAW DATA'!$G$2:$G$22804,'Sales RAW DATA'!$I$2:$I$22804,Incentive_Calc!$A238,'Sales RAW DATA'!$D$2:$D$22804,"B4"),SUMIFS('Sales RAW DATA'!$G$2:$G$22804,'Sales RAW DATA'!$I$2:$I$22804,Incentive_Calc!$A238,'Sales RAW DATA'!$D$2:$D$22804,"B5"))</f>
        <v>1480708</v>
      </c>
      <c r="AR238" s="45">
        <f t="shared" si="62"/>
        <v>100.42694957247393</v>
      </c>
      <c r="AS238" s="45">
        <f t="shared" si="63"/>
        <v>100</v>
      </c>
      <c r="AT238" s="46">
        <v>1.06</v>
      </c>
      <c r="AU238" s="46">
        <v>0.99</v>
      </c>
      <c r="AV238" s="43" t="str">
        <f t="shared" si="49"/>
        <v>Yes</v>
      </c>
      <c r="AW238" s="43" t="str">
        <f t="shared" si="50"/>
        <v>Yes</v>
      </c>
      <c r="AX238" s="43" t="str">
        <f t="shared" si="51"/>
        <v>Yes</v>
      </c>
      <c r="AY238" s="43" t="str">
        <f t="shared" si="64"/>
        <v>Yes</v>
      </c>
    </row>
    <row r="239" spans="1:51" x14ac:dyDescent="0.35">
      <c r="A239" s="21" t="s">
        <v>1113</v>
      </c>
      <c r="B239" s="21" t="s">
        <v>639</v>
      </c>
      <c r="C239" s="21" t="str">
        <f>_xlfn.XLOOKUP($A239,'Employee List'!$E:$E,'Employee List'!$D:$D,0)</f>
        <v>SF</v>
      </c>
      <c r="D239" s="42" cm="1">
        <f t="array" ref="D239">IFERROR(IF($G239="Yes",INDEX('Payment Plan'!$D$6:$D$42,MATCH(1,(Incentive_Calc!$C239='Payment Plan'!$B$6:$B$42)*(Incentive_Calc!$U239='Payment Plan'!$C$6:$C$42),0)),""),"")</f>
        <v>41877.98876953125</v>
      </c>
      <c r="E239" s="42" t="str" cm="1">
        <f t="array" ref="E239">IFERROR(IF($H239="Yes",INDEX('Payment Plan'!$D$6:$D$42,MATCH(1,(Incentive_Calc!$C239='Payment Plan'!$B$6:$B$42)*(Incentive_Calc!$AS239='Payment Plan'!$C$6:$C$42),0)),""),"")</f>
        <v/>
      </c>
      <c r="F239" s="42">
        <f t="shared" si="52"/>
        <v>41877.98876953125</v>
      </c>
      <c r="G239" s="43" t="str">
        <f t="shared" si="53"/>
        <v>Yes</v>
      </c>
      <c r="H239" s="21" t="str">
        <f t="shared" si="54"/>
        <v>No</v>
      </c>
      <c r="I239" s="42">
        <f>IFERROR(SUMIFS('Sales RAW DATA'!$F$2:$F$30000,'Sales RAW DATA'!$I$2:$I$30000,Incentive_Calc!$A239,'Sales RAW DATA'!$E$2:$E$30000,Incentive_Calc!I$5),"")</f>
        <v>794880</v>
      </c>
      <c r="J239" s="42">
        <f>IFERROR(SUMIFS('Sales RAW DATA'!$F$2:$F$30000,'Sales RAW DATA'!$I$2:$I$30000,Incentive_Calc!$A239,'Sales RAW DATA'!$E$2:$E$30000,Incentive_Calc!J$5),"")</f>
        <v>805607</v>
      </c>
      <c r="K239" s="42">
        <f>IFERROR(SUMIFS('Sales RAW DATA'!$F$2:$F$30000,'Sales RAW DATA'!$I$2:$I$30000,Incentive_Calc!$A239,'Sales RAW DATA'!$E$2:$E$30000,Incentive_Calc!K$5),"")</f>
        <v>807041</v>
      </c>
      <c r="L239" s="42">
        <f t="shared" si="55"/>
        <v>2407528</v>
      </c>
      <c r="M239" s="42">
        <f>IFERROR(SUMIFS('Sales RAW DATA'!$G$2:$G$30000,'Sales RAW DATA'!$I$2:$I$30000,Incentive_Calc!$A239,'Sales RAW DATA'!$E$2:$E$30000,Incentive_Calc!M$5),"")</f>
        <v>881654</v>
      </c>
      <c r="N239" s="42">
        <f>IFERROR(SUMIFS('Sales RAW DATA'!$G$2:$G$30000,'Sales RAW DATA'!$I$2:$I$30000,Incentive_Calc!$A239,'Sales RAW DATA'!$E$2:$E$30000,Incentive_Calc!N$5),"")</f>
        <v>905586</v>
      </c>
      <c r="O239" s="42">
        <f>IFERROR(SUMIFS('Sales RAW DATA'!$G$2:$G$30000,'Sales RAW DATA'!$I$2:$I$30000,Incentive_Calc!$A239,'Sales RAW DATA'!$E$2:$E$30000,Incentive_Calc!O$5),"")</f>
        <v>789885</v>
      </c>
      <c r="P239" s="42">
        <f t="shared" si="56"/>
        <v>2577125</v>
      </c>
      <c r="Q239" s="44">
        <f t="shared" si="57"/>
        <v>1.1091661634460548</v>
      </c>
      <c r="R239" s="44">
        <f t="shared" si="58"/>
        <v>1.1241039365348116</v>
      </c>
      <c r="S239" s="44">
        <f t="shared" si="59"/>
        <v>0.9787420961264669</v>
      </c>
      <c r="T239" s="45">
        <f t="shared" si="60"/>
        <v>107.04444558900251</v>
      </c>
      <c r="U239" s="45">
        <f t="shared" si="61"/>
        <v>107</v>
      </c>
      <c r="V239" s="44">
        <f>IFERROR(SUMIFS('Sales RAW DATA'!$G:$G,'Sales RAW DATA'!$I:$I,Incentive_Calc!$A239,'Sales RAW DATA'!$D:$D,"B1",'Sales RAW DATA'!$E:$E,Incentive_Calc!V$5)/SUMIFS('Sales RAW DATA'!$F:$F,'Sales RAW DATA'!$I:$I,Incentive_Calc!$A239,'Sales RAW DATA'!$D:$D,"B1",'Sales RAW DATA'!$E:$E,Incentive_Calc!V$5),"")</f>
        <v>1.6510973931107864</v>
      </c>
      <c r="W239" s="44">
        <f>IFERROR(SUMIFS('Sales RAW DATA'!$G:$G,'Sales RAW DATA'!$I:$I,Incentive_Calc!$A239,'Sales RAW DATA'!$D:$D,"B1",'Sales RAW DATA'!$E:$E,Incentive_Calc!W$5)/SUMIFS('Sales RAW DATA'!$F:$F,'Sales RAW DATA'!$I:$I,Incentive_Calc!$A239,'Sales RAW DATA'!$D:$D,"B1",'Sales RAW DATA'!$E:$E,Incentive_Calc!W$5),"")</f>
        <v>1.3508958286039807</v>
      </c>
      <c r="X239" s="44">
        <f>IFERROR(SUMIFS('Sales RAW DATA'!$G:$G,'Sales RAW DATA'!$I:$I,Incentive_Calc!$A239,'Sales RAW DATA'!$D:$D,"B1",'Sales RAW DATA'!$E:$E,Incentive_Calc!X$5)/SUMIFS('Sales RAW DATA'!$F:$F,'Sales RAW DATA'!$I:$I,Incentive_Calc!$A239,'Sales RAW DATA'!$D:$D,"B1",'Sales RAW DATA'!$E:$E,Incentive_Calc!X$5),"")</f>
        <v>1.1169177340790186</v>
      </c>
      <c r="Y239" s="44">
        <f>SUMIFS('Sales RAW DATA'!$G:$G,'Sales RAW DATA'!$I:$I,Incentive_Calc!$A239,'Sales RAW DATA'!$D:$D,"B1")/SUMIFS('Sales RAW DATA'!$F:$F,'Sales RAW DATA'!$I:$I,Incentive_Calc!$A239,'Sales RAW DATA'!$D:$D,"B1")</f>
        <v>1.378669845742567</v>
      </c>
      <c r="Z239" s="44">
        <f>IFERROR(SUMIFS('Sales RAW DATA'!$G:$G,'Sales RAW DATA'!$I:$I,Incentive_Calc!$A239,'Sales RAW DATA'!$D:$D,"B2",'Sales RAW DATA'!$E:$E,Incentive_Calc!Z$5)/SUMIFS('Sales RAW DATA'!$F:$F,'Sales RAW DATA'!$I:$I,Incentive_Calc!$A239,'Sales RAW DATA'!$D:$D,"B2",'Sales RAW DATA'!$E:$E,Incentive_Calc!Z$5),"")</f>
        <v>0.85981821509180745</v>
      </c>
      <c r="AA239" s="44">
        <f>IFERROR(SUMIFS('Sales RAW DATA'!$G:$G,'Sales RAW DATA'!$I:$I,Incentive_Calc!$A239,'Sales RAW DATA'!$D:$D,"B2",'Sales RAW DATA'!$E:$E,Incentive_Calc!AA$5)/SUMIFS('Sales RAW DATA'!$F:$F,'Sales RAW DATA'!$I:$I,Incentive_Calc!$A239,'Sales RAW DATA'!$D:$D,"B2",'Sales RAW DATA'!$E:$E,Incentive_Calc!AA$5),"")</f>
        <v>0.79378933250799544</v>
      </c>
      <c r="AB239" s="44">
        <f>IFERROR(SUMIFS('Sales RAW DATA'!$G:$G,'Sales RAW DATA'!$I:$I,Incentive_Calc!$A239,'Sales RAW DATA'!$D:$D,"B2",'Sales RAW DATA'!$E:$E,Incentive_Calc!AB$5)/SUMIFS('Sales RAW DATA'!$F:$F,'Sales RAW DATA'!$I:$I,Incentive_Calc!$A239,'Sales RAW DATA'!$D:$D,"B2",'Sales RAW DATA'!$E:$E,Incentive_Calc!AB$5),"")</f>
        <v>0.82754832617033169</v>
      </c>
      <c r="AC239" s="44">
        <f>SUMIFS('Sales RAW DATA'!$G:$G,'Sales RAW DATA'!$I:$I,Incentive_Calc!$A239,'Sales RAW DATA'!$D:$D,"B2")/SUMIFS('Sales RAW DATA'!$F:$F,'Sales RAW DATA'!$I:$I,Incentive_Calc!$A239,'Sales RAW DATA'!$D:$D,"B2")</f>
        <v>0.82721977382616318</v>
      </c>
      <c r="AD239" s="44">
        <f>IFERROR(SUMIFS('Sales RAW DATA'!$G:$G,'Sales RAW DATA'!$I:$I,Incentive_Calc!$A239,'Sales RAW DATA'!$D:$D,"B3",'Sales RAW DATA'!$E:$E,Incentive_Calc!AD$5)/SUMIFS('Sales RAW DATA'!$F:$F,'Sales RAW DATA'!$I:$I,Incentive_Calc!$A239,'Sales RAW DATA'!$D:$D,"B3",'Sales RAW DATA'!$E:$E,Incentive_Calc!AD$5),"")</f>
        <v>0.56752768398932785</v>
      </c>
      <c r="AE239" s="44">
        <f>IFERROR(SUMIFS('Sales RAW DATA'!$G:$G,'Sales RAW DATA'!$I:$I,Incentive_Calc!$A239,'Sales RAW DATA'!$D:$D,"B3",'Sales RAW DATA'!$E:$E,Incentive_Calc!AE$5)/SUMIFS('Sales RAW DATA'!$F:$F,'Sales RAW DATA'!$I:$I,Incentive_Calc!$A239,'Sales RAW DATA'!$D:$D,"B3",'Sales RAW DATA'!$E:$E,Incentive_Calc!AE$5),"")</f>
        <v>0.72329428784767591</v>
      </c>
      <c r="AF239" s="44">
        <f>IFERROR(SUMIFS('Sales RAW DATA'!$G:$G,'Sales RAW DATA'!$I:$I,Incentive_Calc!$A239,'Sales RAW DATA'!$D:$D,"B3",'Sales RAW DATA'!$E:$E,Incentive_Calc!AF$5)/SUMIFS('Sales RAW DATA'!$F:$F,'Sales RAW DATA'!$I:$I,Incentive_Calc!$A239,'Sales RAW DATA'!$D:$D,"B3",'Sales RAW DATA'!$E:$E,Incentive_Calc!AF$5),"")</f>
        <v>1.1139733878401668</v>
      </c>
      <c r="AG239" s="44">
        <f>SUMIFS('Sales RAW DATA'!$G:$G,'Sales RAW DATA'!$I:$I,Incentive_Calc!$A239,'Sales RAW DATA'!$D:$D,"B3")/SUMIFS('Sales RAW DATA'!$F:$F,'Sales RAW DATA'!$I:$I,Incentive_Calc!$A239,'Sales RAW DATA'!$D:$D,"B3")</f>
        <v>0.81876013055931784</v>
      </c>
      <c r="AH239" s="44">
        <f>IFERROR(SUMIFS('Sales RAW DATA'!$G:$G,'Sales RAW DATA'!$I:$I,Incentive_Calc!$A239,'Sales RAW DATA'!$D:$D,"B4",'Sales RAW DATA'!$E:$E,Incentive_Calc!AH$5)/SUMIFS('Sales RAW DATA'!$F:$F,'Sales RAW DATA'!$I:$I,Incentive_Calc!$A239,'Sales RAW DATA'!$D:$D,"B4",'Sales RAW DATA'!$E:$E,Incentive_Calc!AH$5),"")</f>
        <v>0.87558155446086483</v>
      </c>
      <c r="AI239" s="44">
        <f>IFERROR(SUMIFS('Sales RAW DATA'!$G:$G,'Sales RAW DATA'!$I:$I,Incentive_Calc!$A239,'Sales RAW DATA'!$D:$D,"B4",'Sales RAW DATA'!$E:$E,Incentive_Calc!AI$5)/SUMIFS('Sales RAW DATA'!$F:$F,'Sales RAW DATA'!$I:$I,Incentive_Calc!$A239,'Sales RAW DATA'!$D:$D,"B4",'Sales RAW DATA'!$E:$E,Incentive_Calc!AI$5),"")</f>
        <v>1.2626646446402099</v>
      </c>
      <c r="AJ239" s="44">
        <f>IFERROR(SUMIFS('Sales RAW DATA'!$G:$G,'Sales RAW DATA'!$I:$I,Incentive_Calc!$A239,'Sales RAW DATA'!$D:$D,"B4",'Sales RAW DATA'!$E:$E,Incentive_Calc!AJ$5)/SUMIFS('Sales RAW DATA'!$F:$F,'Sales RAW DATA'!$I:$I,Incentive_Calc!$A239,'Sales RAW DATA'!$D:$D,"B4",'Sales RAW DATA'!$E:$E,Incentive_Calc!AJ$5),"")</f>
        <v>0.96665810868635005</v>
      </c>
      <c r="AK239" s="44">
        <f>SUMIFS('Sales RAW DATA'!$G:$G,'Sales RAW DATA'!$I:$I,Incentive_Calc!$A239,'Sales RAW DATA'!$D:$D,"B4")/SUMIFS('Sales RAW DATA'!$F:$F,'Sales RAW DATA'!$I:$I,Incentive_Calc!$A239,'Sales RAW DATA'!$D:$D,"B4")</f>
        <v>1.035272474597895</v>
      </c>
      <c r="AL239" s="44">
        <f>IFERROR(SUMIFS('Sales RAW DATA'!$G:$G,'Sales RAW DATA'!$I:$I,Incentive_Calc!$A239,'Sales RAW DATA'!$D:$D,"B5",'Sales RAW DATA'!$E:$E,Incentive_Calc!AL$5)/SUMIFS('Sales RAW DATA'!$F:$F,'Sales RAW DATA'!$I:$I,Incentive_Calc!$A239,'Sales RAW DATA'!$D:$D,"B5",'Sales RAW DATA'!$E:$E,Incentive_Calc!AL$5),"")</f>
        <v>0.80386385529273252</v>
      </c>
      <c r="AM239" s="44">
        <f>IFERROR(SUMIFS('Sales RAW DATA'!$G:$G,'Sales RAW DATA'!$I:$I,Incentive_Calc!$A239,'Sales RAW DATA'!$D:$D,"B5",'Sales RAW DATA'!$E:$E,Incentive_Calc!AM$5)/SUMIFS('Sales RAW DATA'!$F:$F,'Sales RAW DATA'!$I:$I,Incentive_Calc!$A239,'Sales RAW DATA'!$D:$D,"B5",'Sales RAW DATA'!$E:$E,Incentive_Calc!AM$5),"")</f>
        <v>0.96285892634207237</v>
      </c>
      <c r="AN239" s="44">
        <f>IFERROR(SUMIFS('Sales RAW DATA'!$G:$G,'Sales RAW DATA'!$I:$I,Incentive_Calc!$A239,'Sales RAW DATA'!$D:$D,"B5",'Sales RAW DATA'!$E:$E,Incentive_Calc!AN$5)/SUMIFS('Sales RAW DATA'!$F:$F,'Sales RAW DATA'!$I:$I,Incentive_Calc!$A239,'Sales RAW DATA'!$D:$D,"B5",'Sales RAW DATA'!$E:$E,Incentive_Calc!AN$5),"")</f>
        <v>0.73058566172814954</v>
      </c>
      <c r="AO239" s="44">
        <f>SUMIFS('Sales RAW DATA'!$G:$G,'Sales RAW DATA'!$I:$I,Incentive_Calc!$A239,'Sales RAW DATA'!$D:$D,"B5")/SUMIFS('Sales RAW DATA'!$F:$F,'Sales RAW DATA'!$I:$I,Incentive_Calc!$A239,'Sales RAW DATA'!$D:$D,"B5")</f>
        <v>0.83467782510985145</v>
      </c>
      <c r="AP239" s="42">
        <f>SUM(SUMIFS('Sales RAW DATA'!$F$2:$F$22804,'Sales RAW DATA'!$I$2:$I$22804,Incentive_Calc!$A239,'Sales RAW DATA'!$D$2:$D$22804,"B1"),SUMIFS('Sales RAW DATA'!$F$2:$F$22804,'Sales RAW DATA'!$I$2:$I$22804,Incentive_Calc!$A239,'Sales RAW DATA'!$D$2:$D$22804,"B2"),SUMIFS('Sales RAW DATA'!$F$2:$F$22804,'Sales RAW DATA'!$I$2:$I$22804,Incentive_Calc!$A239,'Sales RAW DATA'!$D$2:$D$22804,"B3"),SUMIFS('Sales RAW DATA'!$F$2:$F$22804,'Sales RAW DATA'!$I$2:$I$22804,Incentive_Calc!$A239,'Sales RAW DATA'!$D$2:$D$22804,"B4"),SUMIFS('Sales RAW DATA'!$F$2:$F$22804,'Sales RAW DATA'!$I$2:$I$22804,Incentive_Calc!$A239,'Sales RAW DATA'!$D$2:$D$22804,"B5"))</f>
        <v>1406606</v>
      </c>
      <c r="AQ239" s="42">
        <f>SUM(SUMIFS('Sales RAW DATA'!$G$2:$G$22804,'Sales RAW DATA'!$I$2:$I$22804,Incentive_Calc!$A239,'Sales RAW DATA'!$D$2:$D$22804,"B1"),SUMIFS('Sales RAW DATA'!$G$2:$G$22804,'Sales RAW DATA'!$I$2:$I$22804,Incentive_Calc!$A239,'Sales RAW DATA'!$D$2:$D$22804,"B2"),SUMIFS('Sales RAW DATA'!$G$2:$G$22804,'Sales RAW DATA'!$I$2:$I$22804,Incentive_Calc!$A239,'Sales RAW DATA'!$D$2:$D$22804,"B3"),SUMIFS('Sales RAW DATA'!$G$2:$G$22804,'Sales RAW DATA'!$I$2:$I$22804,Incentive_Calc!$A239,'Sales RAW DATA'!$D$2:$D$22804,"B4"),SUMIFS('Sales RAW DATA'!$G$2:$G$22804,'Sales RAW DATA'!$I$2:$I$22804,Incentive_Calc!$A239,'Sales RAW DATA'!$D$2:$D$22804,"B5"))</f>
        <v>1580322</v>
      </c>
      <c r="AR239" s="45">
        <f t="shared" si="62"/>
        <v>112.35001130380505</v>
      </c>
      <c r="AS239" s="45">
        <f t="shared" si="63"/>
        <v>112</v>
      </c>
      <c r="AT239" s="46">
        <v>1</v>
      </c>
      <c r="AU239" s="46">
        <v>0.9</v>
      </c>
      <c r="AV239" s="43" t="str">
        <f t="shared" si="49"/>
        <v>Yes</v>
      </c>
      <c r="AW239" s="43" t="str">
        <f t="shared" si="50"/>
        <v>Yes</v>
      </c>
      <c r="AX239" s="43" t="str">
        <f t="shared" si="51"/>
        <v>Yes</v>
      </c>
      <c r="AY239" s="43" t="str">
        <f t="shared" si="64"/>
        <v>Yes</v>
      </c>
    </row>
    <row r="240" spans="1:51" x14ac:dyDescent="0.35">
      <c r="A240" s="21" t="s">
        <v>1114</v>
      </c>
      <c r="B240" s="21" t="s">
        <v>640</v>
      </c>
      <c r="C240" s="21" t="str">
        <f>_xlfn.XLOOKUP($A240,'Employee List'!$E:$E,'Employee List'!$D:$D,0)</f>
        <v>SF</v>
      </c>
      <c r="D240" s="42" t="str" cm="1">
        <f t="array" ref="D240">IFERROR(IF($G240="Yes",INDEX('Payment Plan'!$D$6:$D$42,MATCH(1,(Incentive_Calc!$C240='Payment Plan'!$B$6:$B$42)*(Incentive_Calc!$U240='Payment Plan'!$C$6:$C$42),0)),""),"")</f>
        <v/>
      </c>
      <c r="E240" s="42" t="str" cm="1">
        <f t="array" ref="E240">IFERROR(IF($H240="Yes",INDEX('Payment Plan'!$D$6:$D$42,MATCH(1,(Incentive_Calc!$C240='Payment Plan'!$B$6:$B$42)*(Incentive_Calc!$AS240='Payment Plan'!$C$6:$C$42),0)),""),"")</f>
        <v/>
      </c>
      <c r="F240" s="42">
        <f t="shared" si="52"/>
        <v>0</v>
      </c>
      <c r="G240" s="43" t="str">
        <f t="shared" si="53"/>
        <v>No</v>
      </c>
      <c r="H240" s="21" t="str">
        <f t="shared" si="54"/>
        <v>No</v>
      </c>
      <c r="I240" s="42">
        <f>IFERROR(SUMIFS('Sales RAW DATA'!$F$2:$F$30000,'Sales RAW DATA'!$I$2:$I$30000,Incentive_Calc!$A240,'Sales RAW DATA'!$E$2:$E$30000,Incentive_Calc!I$5),"")</f>
        <v>571881</v>
      </c>
      <c r="J240" s="42">
        <f>IFERROR(SUMIFS('Sales RAW DATA'!$F$2:$F$30000,'Sales RAW DATA'!$I$2:$I$30000,Incentive_Calc!$A240,'Sales RAW DATA'!$E$2:$E$30000,Incentive_Calc!J$5),"")</f>
        <v>578230</v>
      </c>
      <c r="K240" s="42">
        <f>IFERROR(SUMIFS('Sales RAW DATA'!$F$2:$F$30000,'Sales RAW DATA'!$I$2:$I$30000,Incentive_Calc!$A240,'Sales RAW DATA'!$E$2:$E$30000,Incentive_Calc!K$5),"")</f>
        <v>582222</v>
      </c>
      <c r="L240" s="42">
        <f t="shared" si="55"/>
        <v>1732333</v>
      </c>
      <c r="M240" s="42">
        <f>IFERROR(SUMIFS('Sales RAW DATA'!$G$2:$G$30000,'Sales RAW DATA'!$I$2:$I$30000,Incentive_Calc!$A240,'Sales RAW DATA'!$E$2:$E$30000,Incentive_Calc!M$5),"")</f>
        <v>519853</v>
      </c>
      <c r="N240" s="42">
        <f>IFERROR(SUMIFS('Sales RAW DATA'!$G$2:$G$30000,'Sales RAW DATA'!$I$2:$I$30000,Incentive_Calc!$A240,'Sales RAW DATA'!$E$2:$E$30000,Incentive_Calc!N$5),"")</f>
        <v>560814</v>
      </c>
      <c r="O240" s="42">
        <f>IFERROR(SUMIFS('Sales RAW DATA'!$G$2:$G$30000,'Sales RAW DATA'!$I$2:$I$30000,Incentive_Calc!$A240,'Sales RAW DATA'!$E$2:$E$30000,Incentive_Calc!O$5),"")</f>
        <v>526282</v>
      </c>
      <c r="P240" s="42">
        <f t="shared" si="56"/>
        <v>1606949</v>
      </c>
      <c r="Q240" s="44">
        <f t="shared" si="57"/>
        <v>0.90902303101519377</v>
      </c>
      <c r="R240" s="44">
        <f t="shared" si="58"/>
        <v>0.96988049737993531</v>
      </c>
      <c r="S240" s="44">
        <f t="shared" si="59"/>
        <v>0.90391981065641624</v>
      </c>
      <c r="T240" s="45">
        <f t="shared" si="60"/>
        <v>92.762130606528885</v>
      </c>
      <c r="U240" s="45">
        <f t="shared" si="61"/>
        <v>92</v>
      </c>
      <c r="V240" s="44">
        <f>IFERROR(SUMIFS('Sales RAW DATA'!$G:$G,'Sales RAW DATA'!$I:$I,Incentive_Calc!$A240,'Sales RAW DATA'!$D:$D,"B1",'Sales RAW DATA'!$E:$E,Incentive_Calc!V$5)/SUMIFS('Sales RAW DATA'!$F:$F,'Sales RAW DATA'!$I:$I,Incentive_Calc!$A240,'Sales RAW DATA'!$D:$D,"B1",'Sales RAW DATA'!$E:$E,Incentive_Calc!V$5),"")</f>
        <v>0.93484529702970298</v>
      </c>
      <c r="W240" s="44">
        <f>IFERROR(SUMIFS('Sales RAW DATA'!$G:$G,'Sales RAW DATA'!$I:$I,Incentive_Calc!$A240,'Sales RAW DATA'!$D:$D,"B1",'Sales RAW DATA'!$E:$E,Incentive_Calc!W$5)/SUMIFS('Sales RAW DATA'!$F:$F,'Sales RAW DATA'!$I:$I,Incentive_Calc!$A240,'Sales RAW DATA'!$D:$D,"B1",'Sales RAW DATA'!$E:$E,Incentive_Calc!W$5),"")</f>
        <v>0.9395543549925427</v>
      </c>
      <c r="X240" s="44">
        <f>IFERROR(SUMIFS('Sales RAW DATA'!$G:$G,'Sales RAW DATA'!$I:$I,Incentive_Calc!$A240,'Sales RAW DATA'!$D:$D,"B1",'Sales RAW DATA'!$E:$E,Incentive_Calc!X$5)/SUMIFS('Sales RAW DATA'!$F:$F,'Sales RAW DATA'!$I:$I,Incentive_Calc!$A240,'Sales RAW DATA'!$D:$D,"B1",'Sales RAW DATA'!$E:$E,Incentive_Calc!X$5),"")</f>
        <v>0.86673447954715088</v>
      </c>
      <c r="Y240" s="44">
        <f>SUMIFS('Sales RAW DATA'!$G:$G,'Sales RAW DATA'!$I:$I,Incentive_Calc!$A240,'Sales RAW DATA'!$D:$D,"B1")/SUMIFS('Sales RAW DATA'!$F:$F,'Sales RAW DATA'!$I:$I,Incentive_Calc!$A240,'Sales RAW DATA'!$D:$D,"B1")</f>
        <v>0.91443672477728999</v>
      </c>
      <c r="Z240" s="44">
        <f>IFERROR(SUMIFS('Sales RAW DATA'!$G:$G,'Sales RAW DATA'!$I:$I,Incentive_Calc!$A240,'Sales RAW DATA'!$D:$D,"B2",'Sales RAW DATA'!$E:$E,Incentive_Calc!Z$5)/SUMIFS('Sales RAW DATA'!$F:$F,'Sales RAW DATA'!$I:$I,Incentive_Calc!$A240,'Sales RAW DATA'!$D:$D,"B2",'Sales RAW DATA'!$E:$E,Incentive_Calc!Z$5),"")</f>
        <v>0.94224770862325447</v>
      </c>
      <c r="AA240" s="44">
        <f>IFERROR(SUMIFS('Sales RAW DATA'!$G:$G,'Sales RAW DATA'!$I:$I,Incentive_Calc!$A240,'Sales RAW DATA'!$D:$D,"B2",'Sales RAW DATA'!$E:$E,Incentive_Calc!AA$5)/SUMIFS('Sales RAW DATA'!$F:$F,'Sales RAW DATA'!$I:$I,Incentive_Calc!$A240,'Sales RAW DATA'!$D:$D,"B2",'Sales RAW DATA'!$E:$E,Incentive_Calc!AA$5),"")</f>
        <v>1.0640065107595089</v>
      </c>
      <c r="AB240" s="44">
        <f>IFERROR(SUMIFS('Sales RAW DATA'!$G:$G,'Sales RAW DATA'!$I:$I,Incentive_Calc!$A240,'Sales RAW DATA'!$D:$D,"B2",'Sales RAW DATA'!$E:$E,Incentive_Calc!AB$5)/SUMIFS('Sales RAW DATA'!$F:$F,'Sales RAW DATA'!$I:$I,Incentive_Calc!$A240,'Sales RAW DATA'!$D:$D,"B2",'Sales RAW DATA'!$E:$E,Incentive_Calc!AB$5),"")</f>
        <v>0.72150982653730467</v>
      </c>
      <c r="AC240" s="44">
        <f>SUMIFS('Sales RAW DATA'!$G:$G,'Sales RAW DATA'!$I:$I,Incentive_Calc!$A240,'Sales RAW DATA'!$D:$D,"B2")/SUMIFS('Sales RAW DATA'!$F:$F,'Sales RAW DATA'!$I:$I,Incentive_Calc!$A240,'Sales RAW DATA'!$D:$D,"B2")</f>
        <v>0.9056410176076195</v>
      </c>
      <c r="AD240" s="44">
        <f>IFERROR(SUMIFS('Sales RAW DATA'!$G:$G,'Sales RAW DATA'!$I:$I,Incentive_Calc!$A240,'Sales RAW DATA'!$D:$D,"B3",'Sales RAW DATA'!$E:$E,Incentive_Calc!AD$5)/SUMIFS('Sales RAW DATA'!$F:$F,'Sales RAW DATA'!$I:$I,Incentive_Calc!$A240,'Sales RAW DATA'!$D:$D,"B3",'Sales RAW DATA'!$E:$E,Incentive_Calc!AD$5),"")</f>
        <v>0.61197652354265042</v>
      </c>
      <c r="AE240" s="44">
        <f>IFERROR(SUMIFS('Sales RAW DATA'!$G:$G,'Sales RAW DATA'!$I:$I,Incentive_Calc!$A240,'Sales RAW DATA'!$D:$D,"B3",'Sales RAW DATA'!$E:$E,Incentive_Calc!AE$5)/SUMIFS('Sales RAW DATA'!$F:$F,'Sales RAW DATA'!$I:$I,Incentive_Calc!$A240,'Sales RAW DATA'!$D:$D,"B3",'Sales RAW DATA'!$E:$E,Incentive_Calc!AE$5),"")</f>
        <v>0.93806153008439963</v>
      </c>
      <c r="AF240" s="44">
        <f>IFERROR(SUMIFS('Sales RAW DATA'!$G:$G,'Sales RAW DATA'!$I:$I,Incentive_Calc!$A240,'Sales RAW DATA'!$D:$D,"B3",'Sales RAW DATA'!$E:$E,Incentive_Calc!AF$5)/SUMIFS('Sales RAW DATA'!$F:$F,'Sales RAW DATA'!$I:$I,Incentive_Calc!$A240,'Sales RAW DATA'!$D:$D,"B3",'Sales RAW DATA'!$E:$E,Incentive_Calc!AF$5),"")</f>
        <v>0.93610700345043496</v>
      </c>
      <c r="AG240" s="44">
        <f>SUMIFS('Sales RAW DATA'!$G:$G,'Sales RAW DATA'!$I:$I,Incentive_Calc!$A240,'Sales RAW DATA'!$D:$D,"B3")/SUMIFS('Sales RAW DATA'!$F:$F,'Sales RAW DATA'!$I:$I,Incentive_Calc!$A240,'Sales RAW DATA'!$D:$D,"B3")</f>
        <v>0.83137311149359339</v>
      </c>
      <c r="AH240" s="44">
        <f>IFERROR(SUMIFS('Sales RAW DATA'!$G:$G,'Sales RAW DATA'!$I:$I,Incentive_Calc!$A240,'Sales RAW DATA'!$D:$D,"B4",'Sales RAW DATA'!$E:$E,Incentive_Calc!AH$5)/SUMIFS('Sales RAW DATA'!$F:$F,'Sales RAW DATA'!$I:$I,Incentive_Calc!$A240,'Sales RAW DATA'!$D:$D,"B4",'Sales RAW DATA'!$E:$E,Incentive_Calc!AH$5),"")</f>
        <v>1.2629952932882706</v>
      </c>
      <c r="AI240" s="44">
        <f>IFERROR(SUMIFS('Sales RAW DATA'!$G:$G,'Sales RAW DATA'!$I:$I,Incentive_Calc!$A240,'Sales RAW DATA'!$D:$D,"B4",'Sales RAW DATA'!$E:$E,Incentive_Calc!AI$5)/SUMIFS('Sales RAW DATA'!$F:$F,'Sales RAW DATA'!$I:$I,Incentive_Calc!$A240,'Sales RAW DATA'!$D:$D,"B4",'Sales RAW DATA'!$E:$E,Incentive_Calc!AI$5),"")</f>
        <v>1.1307126258714175</v>
      </c>
      <c r="AJ240" s="44">
        <f>IFERROR(SUMIFS('Sales RAW DATA'!$G:$G,'Sales RAW DATA'!$I:$I,Incentive_Calc!$A240,'Sales RAW DATA'!$D:$D,"B4",'Sales RAW DATA'!$E:$E,Incentive_Calc!AJ$5)/SUMIFS('Sales RAW DATA'!$F:$F,'Sales RAW DATA'!$I:$I,Incentive_Calc!$A240,'Sales RAW DATA'!$D:$D,"B4",'Sales RAW DATA'!$E:$E,Incentive_Calc!AJ$5),"")</f>
        <v>0.9976172015355812</v>
      </c>
      <c r="AK240" s="44">
        <f>SUMIFS('Sales RAW DATA'!$G:$G,'Sales RAW DATA'!$I:$I,Incentive_Calc!$A240,'Sales RAW DATA'!$D:$D,"B4")/SUMIFS('Sales RAW DATA'!$F:$F,'Sales RAW DATA'!$I:$I,Incentive_Calc!$A240,'Sales RAW DATA'!$D:$D,"B4")</f>
        <v>1.1264042737057114</v>
      </c>
      <c r="AL240" s="44">
        <f>IFERROR(SUMIFS('Sales RAW DATA'!$G:$G,'Sales RAW DATA'!$I:$I,Incentive_Calc!$A240,'Sales RAW DATA'!$D:$D,"B5",'Sales RAW DATA'!$E:$E,Incentive_Calc!AL$5)/SUMIFS('Sales RAW DATA'!$F:$F,'Sales RAW DATA'!$I:$I,Incentive_Calc!$A240,'Sales RAW DATA'!$D:$D,"B5",'Sales RAW DATA'!$E:$E,Incentive_Calc!AL$5),"")</f>
        <v>0.98276137781047113</v>
      </c>
      <c r="AM240" s="44">
        <f>IFERROR(SUMIFS('Sales RAW DATA'!$G:$G,'Sales RAW DATA'!$I:$I,Incentive_Calc!$A240,'Sales RAW DATA'!$D:$D,"B5",'Sales RAW DATA'!$E:$E,Incentive_Calc!AM$5)/SUMIFS('Sales RAW DATA'!$F:$F,'Sales RAW DATA'!$I:$I,Incentive_Calc!$A240,'Sales RAW DATA'!$D:$D,"B5",'Sales RAW DATA'!$E:$E,Incentive_Calc!AM$5),"")</f>
        <v>1.3560017963687689</v>
      </c>
      <c r="AN240" s="44">
        <f>IFERROR(SUMIFS('Sales RAW DATA'!$G:$G,'Sales RAW DATA'!$I:$I,Incentive_Calc!$A240,'Sales RAW DATA'!$D:$D,"B5",'Sales RAW DATA'!$E:$E,Incentive_Calc!AN$5)/SUMIFS('Sales RAW DATA'!$F:$F,'Sales RAW DATA'!$I:$I,Incentive_Calc!$A240,'Sales RAW DATA'!$D:$D,"B5",'Sales RAW DATA'!$E:$E,Incentive_Calc!AN$5),"")</f>
        <v>0.88397979546021455</v>
      </c>
      <c r="AO240" s="44">
        <f>SUMIFS('Sales RAW DATA'!$G:$G,'Sales RAW DATA'!$I:$I,Incentive_Calc!$A240,'Sales RAW DATA'!$D:$D,"B5")/SUMIFS('Sales RAW DATA'!$F:$F,'Sales RAW DATA'!$I:$I,Incentive_Calc!$A240,'Sales RAW DATA'!$D:$D,"B5")</f>
        <v>1.0723498354723688</v>
      </c>
      <c r="AP240" s="42">
        <f>SUM(SUMIFS('Sales RAW DATA'!$F$2:$F$22804,'Sales RAW DATA'!$I$2:$I$22804,Incentive_Calc!$A240,'Sales RAW DATA'!$D$2:$D$22804,"B1"),SUMIFS('Sales RAW DATA'!$F$2:$F$22804,'Sales RAW DATA'!$I$2:$I$22804,Incentive_Calc!$A240,'Sales RAW DATA'!$D$2:$D$22804,"B2"),SUMIFS('Sales RAW DATA'!$F$2:$F$22804,'Sales RAW DATA'!$I$2:$I$22804,Incentive_Calc!$A240,'Sales RAW DATA'!$D$2:$D$22804,"B3"),SUMIFS('Sales RAW DATA'!$F$2:$F$22804,'Sales RAW DATA'!$I$2:$I$22804,Incentive_Calc!$A240,'Sales RAW DATA'!$D$2:$D$22804,"B4"),SUMIFS('Sales RAW DATA'!$F$2:$F$22804,'Sales RAW DATA'!$I$2:$I$22804,Incentive_Calc!$A240,'Sales RAW DATA'!$D$2:$D$22804,"B5"))</f>
        <v>1053313</v>
      </c>
      <c r="AQ240" s="42">
        <f>SUM(SUMIFS('Sales RAW DATA'!$G$2:$G$22804,'Sales RAW DATA'!$I$2:$I$22804,Incentive_Calc!$A240,'Sales RAW DATA'!$D$2:$D$22804,"B1"),SUMIFS('Sales RAW DATA'!$G$2:$G$22804,'Sales RAW DATA'!$I$2:$I$22804,Incentive_Calc!$A240,'Sales RAW DATA'!$D$2:$D$22804,"B2"),SUMIFS('Sales RAW DATA'!$G$2:$G$22804,'Sales RAW DATA'!$I$2:$I$22804,Incentive_Calc!$A240,'Sales RAW DATA'!$D$2:$D$22804,"B3"),SUMIFS('Sales RAW DATA'!$G$2:$G$22804,'Sales RAW DATA'!$I$2:$I$22804,Incentive_Calc!$A240,'Sales RAW DATA'!$D$2:$D$22804,"B4"),SUMIFS('Sales RAW DATA'!$G$2:$G$22804,'Sales RAW DATA'!$I$2:$I$22804,Incentive_Calc!$A240,'Sales RAW DATA'!$D$2:$D$22804,"B5"))</f>
        <v>991994</v>
      </c>
      <c r="AR240" s="45">
        <f t="shared" si="62"/>
        <v>94.178463571606912</v>
      </c>
      <c r="AS240" s="45">
        <f t="shared" si="63"/>
        <v>94</v>
      </c>
      <c r="AT240" s="46">
        <v>1.1000000000000001</v>
      </c>
      <c r="AU240" s="46">
        <v>0.83</v>
      </c>
      <c r="AV240" s="43" t="str">
        <f t="shared" si="49"/>
        <v>Yes</v>
      </c>
      <c r="AW240" s="43" t="str">
        <f t="shared" si="50"/>
        <v>Yes</v>
      </c>
      <c r="AX240" s="43" t="str">
        <f t="shared" si="51"/>
        <v>Yes</v>
      </c>
      <c r="AY240" s="43" t="str">
        <f t="shared" si="64"/>
        <v>Yes</v>
      </c>
    </row>
    <row r="241" spans="1:51" x14ac:dyDescent="0.35">
      <c r="A241" s="21" t="s">
        <v>1115</v>
      </c>
      <c r="B241" s="21" t="s">
        <v>641</v>
      </c>
      <c r="C241" s="21" t="str">
        <f>_xlfn.XLOOKUP($A241,'Employee List'!$E:$E,'Employee List'!$D:$D,0)</f>
        <v>SF</v>
      </c>
      <c r="D241" s="42" cm="1">
        <f t="array" ref="D241">IFERROR(IF($G241="Yes",INDEX('Payment Plan'!$D$6:$D$42,MATCH(1,(Incentive_Calc!$C241='Payment Plan'!$B$6:$B$42)*(Incentive_Calc!$U241='Payment Plan'!$C$6:$C$42),0)),""),"")</f>
        <v>28940.625</v>
      </c>
      <c r="E241" s="42" t="str" cm="1">
        <f t="array" ref="E241">IFERROR(IF($H241="Yes",INDEX('Payment Plan'!$D$6:$D$42,MATCH(1,(Incentive_Calc!$C241='Payment Plan'!$B$6:$B$42)*(Incentive_Calc!$AS241='Payment Plan'!$C$6:$C$42),0)),""),"")</f>
        <v/>
      </c>
      <c r="F241" s="42">
        <f t="shared" si="52"/>
        <v>28940.625</v>
      </c>
      <c r="G241" s="43" t="str">
        <f t="shared" si="53"/>
        <v>Yes</v>
      </c>
      <c r="H241" s="21" t="str">
        <f t="shared" si="54"/>
        <v>No</v>
      </c>
      <c r="I241" s="42">
        <f>IFERROR(SUMIFS('Sales RAW DATA'!$F$2:$F$30000,'Sales RAW DATA'!$I$2:$I$30000,Incentive_Calc!$A241,'Sales RAW DATA'!$E$2:$E$30000,Incentive_Calc!I$5),"")</f>
        <v>823128</v>
      </c>
      <c r="J241" s="42">
        <f>IFERROR(SUMIFS('Sales RAW DATA'!$F$2:$F$30000,'Sales RAW DATA'!$I$2:$I$30000,Incentive_Calc!$A241,'Sales RAW DATA'!$E$2:$E$30000,Incentive_Calc!J$5),"")</f>
        <v>839026</v>
      </c>
      <c r="K241" s="42">
        <f>IFERROR(SUMIFS('Sales RAW DATA'!$F$2:$F$30000,'Sales RAW DATA'!$I$2:$I$30000,Incentive_Calc!$A241,'Sales RAW DATA'!$E$2:$E$30000,Incentive_Calc!K$5),"")</f>
        <v>846372</v>
      </c>
      <c r="L241" s="42">
        <f t="shared" si="55"/>
        <v>2508526</v>
      </c>
      <c r="M241" s="42">
        <f>IFERROR(SUMIFS('Sales RAW DATA'!$G$2:$G$30000,'Sales RAW DATA'!$I$2:$I$30000,Incentive_Calc!$A241,'Sales RAW DATA'!$E$2:$E$30000,Incentive_Calc!M$5),"")</f>
        <v>915695</v>
      </c>
      <c r="N241" s="42">
        <f>IFERROR(SUMIFS('Sales RAW DATA'!$G$2:$G$30000,'Sales RAW DATA'!$I$2:$I$30000,Incentive_Calc!$A241,'Sales RAW DATA'!$E$2:$E$30000,Incentive_Calc!N$5),"")</f>
        <v>819605</v>
      </c>
      <c r="O241" s="42">
        <f>IFERROR(SUMIFS('Sales RAW DATA'!$G$2:$G$30000,'Sales RAW DATA'!$I$2:$I$30000,Incentive_Calc!$A241,'Sales RAW DATA'!$E$2:$E$30000,Incentive_Calc!O$5),"")</f>
        <v>850923</v>
      </c>
      <c r="P241" s="42">
        <f t="shared" si="56"/>
        <v>2586223</v>
      </c>
      <c r="Q241" s="44">
        <f t="shared" si="57"/>
        <v>1.1124576007619713</v>
      </c>
      <c r="R241" s="44">
        <f t="shared" si="58"/>
        <v>0.97685292231706766</v>
      </c>
      <c r="S241" s="44">
        <f t="shared" si="59"/>
        <v>1.0053770682394976</v>
      </c>
      <c r="T241" s="45">
        <f t="shared" si="60"/>
        <v>103.09731691040874</v>
      </c>
      <c r="U241" s="45">
        <f t="shared" si="61"/>
        <v>103</v>
      </c>
      <c r="V241" s="44">
        <f>IFERROR(SUMIFS('Sales RAW DATA'!$G:$G,'Sales RAW DATA'!$I:$I,Incentive_Calc!$A241,'Sales RAW DATA'!$D:$D,"B1",'Sales RAW DATA'!$E:$E,Incentive_Calc!V$5)/SUMIFS('Sales RAW DATA'!$F:$F,'Sales RAW DATA'!$I:$I,Incentive_Calc!$A241,'Sales RAW DATA'!$D:$D,"B1",'Sales RAW DATA'!$E:$E,Incentive_Calc!V$5),"")</f>
        <v>1.3412762966706677</v>
      </c>
      <c r="W241" s="44">
        <f>IFERROR(SUMIFS('Sales RAW DATA'!$G:$G,'Sales RAW DATA'!$I:$I,Incentive_Calc!$A241,'Sales RAW DATA'!$D:$D,"B1",'Sales RAW DATA'!$E:$E,Incentive_Calc!W$5)/SUMIFS('Sales RAW DATA'!$F:$F,'Sales RAW DATA'!$I:$I,Incentive_Calc!$A241,'Sales RAW DATA'!$D:$D,"B1",'Sales RAW DATA'!$E:$E,Incentive_Calc!W$5),"")</f>
        <v>1.0725486445458283</v>
      </c>
      <c r="X241" s="44">
        <f>IFERROR(SUMIFS('Sales RAW DATA'!$G:$G,'Sales RAW DATA'!$I:$I,Incentive_Calc!$A241,'Sales RAW DATA'!$D:$D,"B1",'Sales RAW DATA'!$E:$E,Incentive_Calc!X$5)/SUMIFS('Sales RAW DATA'!$F:$F,'Sales RAW DATA'!$I:$I,Incentive_Calc!$A241,'Sales RAW DATA'!$D:$D,"B1",'Sales RAW DATA'!$E:$E,Incentive_Calc!X$5),"")</f>
        <v>1.0189757963095702</v>
      </c>
      <c r="Y241" s="44">
        <f>SUMIFS('Sales RAW DATA'!$G:$G,'Sales RAW DATA'!$I:$I,Incentive_Calc!$A241,'Sales RAW DATA'!$D:$D,"B1")/SUMIFS('Sales RAW DATA'!$F:$F,'Sales RAW DATA'!$I:$I,Incentive_Calc!$A241,'Sales RAW DATA'!$D:$D,"B1")</f>
        <v>1.1484788703146092</v>
      </c>
      <c r="Z241" s="44">
        <f>IFERROR(SUMIFS('Sales RAW DATA'!$G:$G,'Sales RAW DATA'!$I:$I,Incentive_Calc!$A241,'Sales RAW DATA'!$D:$D,"B2",'Sales RAW DATA'!$E:$E,Incentive_Calc!Z$5)/SUMIFS('Sales RAW DATA'!$F:$F,'Sales RAW DATA'!$I:$I,Incentive_Calc!$A241,'Sales RAW DATA'!$D:$D,"B2",'Sales RAW DATA'!$E:$E,Incentive_Calc!Z$5),"")</f>
        <v>0.77487698195735377</v>
      </c>
      <c r="AA241" s="44">
        <f>IFERROR(SUMIFS('Sales RAW DATA'!$G:$G,'Sales RAW DATA'!$I:$I,Incentive_Calc!$A241,'Sales RAW DATA'!$D:$D,"B2",'Sales RAW DATA'!$E:$E,Incentive_Calc!AA$5)/SUMIFS('Sales RAW DATA'!$F:$F,'Sales RAW DATA'!$I:$I,Incentive_Calc!$A241,'Sales RAW DATA'!$D:$D,"B2",'Sales RAW DATA'!$E:$E,Incentive_Calc!AA$5),"")</f>
        <v>0.68342573121774042</v>
      </c>
      <c r="AB241" s="44">
        <f>IFERROR(SUMIFS('Sales RAW DATA'!$G:$G,'Sales RAW DATA'!$I:$I,Incentive_Calc!$A241,'Sales RAW DATA'!$D:$D,"B2",'Sales RAW DATA'!$E:$E,Incentive_Calc!AB$5)/SUMIFS('Sales RAW DATA'!$F:$F,'Sales RAW DATA'!$I:$I,Incentive_Calc!$A241,'Sales RAW DATA'!$D:$D,"B2",'Sales RAW DATA'!$E:$E,Incentive_Calc!AB$5),"")</f>
        <v>0.64442305167811664</v>
      </c>
      <c r="AC241" s="44">
        <f>SUMIFS('Sales RAW DATA'!$G:$G,'Sales RAW DATA'!$I:$I,Incentive_Calc!$A241,'Sales RAW DATA'!$D:$D,"B2")/SUMIFS('Sales RAW DATA'!$F:$F,'Sales RAW DATA'!$I:$I,Incentive_Calc!$A241,'Sales RAW DATA'!$D:$D,"B2")</f>
        <v>0.69915158689892332</v>
      </c>
      <c r="AD241" s="44">
        <f>IFERROR(SUMIFS('Sales RAW DATA'!$G:$G,'Sales RAW DATA'!$I:$I,Incentive_Calc!$A241,'Sales RAW DATA'!$D:$D,"B3",'Sales RAW DATA'!$E:$E,Incentive_Calc!AD$5)/SUMIFS('Sales RAW DATA'!$F:$F,'Sales RAW DATA'!$I:$I,Incentive_Calc!$A241,'Sales RAW DATA'!$D:$D,"B3",'Sales RAW DATA'!$E:$E,Incentive_Calc!AD$5),"")</f>
        <v>0.79084686485136146</v>
      </c>
      <c r="AE241" s="44">
        <f>IFERROR(SUMIFS('Sales RAW DATA'!$G:$G,'Sales RAW DATA'!$I:$I,Incentive_Calc!$A241,'Sales RAW DATA'!$D:$D,"B3",'Sales RAW DATA'!$E:$E,Incentive_Calc!AE$5)/SUMIFS('Sales RAW DATA'!$F:$F,'Sales RAW DATA'!$I:$I,Incentive_Calc!$A241,'Sales RAW DATA'!$D:$D,"B3",'Sales RAW DATA'!$E:$E,Incentive_Calc!AE$5),"")</f>
        <v>0.90293809547563231</v>
      </c>
      <c r="AF241" s="44">
        <f>IFERROR(SUMIFS('Sales RAW DATA'!$G:$G,'Sales RAW DATA'!$I:$I,Incentive_Calc!$A241,'Sales RAW DATA'!$D:$D,"B3",'Sales RAW DATA'!$E:$E,Incentive_Calc!AF$5)/SUMIFS('Sales RAW DATA'!$F:$F,'Sales RAW DATA'!$I:$I,Incentive_Calc!$A241,'Sales RAW DATA'!$D:$D,"B3",'Sales RAW DATA'!$E:$E,Incentive_Calc!AF$5),"")</f>
        <v>1.5532640936573074</v>
      </c>
      <c r="AG241" s="44">
        <f>SUMIFS('Sales RAW DATA'!$G:$G,'Sales RAW DATA'!$I:$I,Incentive_Calc!$A241,'Sales RAW DATA'!$D:$D,"B3")/SUMIFS('Sales RAW DATA'!$F:$F,'Sales RAW DATA'!$I:$I,Incentive_Calc!$A241,'Sales RAW DATA'!$D:$D,"B3")</f>
        <v>1.1035349762713804</v>
      </c>
      <c r="AH241" s="44">
        <f>IFERROR(SUMIFS('Sales RAW DATA'!$G:$G,'Sales RAW DATA'!$I:$I,Incentive_Calc!$A241,'Sales RAW DATA'!$D:$D,"B4",'Sales RAW DATA'!$E:$E,Incentive_Calc!AH$5)/SUMIFS('Sales RAW DATA'!$F:$F,'Sales RAW DATA'!$I:$I,Incentive_Calc!$A241,'Sales RAW DATA'!$D:$D,"B4",'Sales RAW DATA'!$E:$E,Incentive_Calc!AH$5),"")</f>
        <v>1.1247430626927031</v>
      </c>
      <c r="AI241" s="44">
        <f>IFERROR(SUMIFS('Sales RAW DATA'!$G:$G,'Sales RAW DATA'!$I:$I,Incentive_Calc!$A241,'Sales RAW DATA'!$D:$D,"B4",'Sales RAW DATA'!$E:$E,Incentive_Calc!AI$5)/SUMIFS('Sales RAW DATA'!$F:$F,'Sales RAW DATA'!$I:$I,Incentive_Calc!$A241,'Sales RAW DATA'!$D:$D,"B4",'Sales RAW DATA'!$E:$E,Incentive_Calc!AI$5),"")</f>
        <v>1.0476183689176477</v>
      </c>
      <c r="AJ241" s="44">
        <f>IFERROR(SUMIFS('Sales RAW DATA'!$G:$G,'Sales RAW DATA'!$I:$I,Incentive_Calc!$A241,'Sales RAW DATA'!$D:$D,"B4",'Sales RAW DATA'!$E:$E,Incentive_Calc!AJ$5)/SUMIFS('Sales RAW DATA'!$F:$F,'Sales RAW DATA'!$I:$I,Incentive_Calc!$A241,'Sales RAW DATA'!$D:$D,"B4",'Sales RAW DATA'!$E:$E,Incentive_Calc!AJ$5),"")</f>
        <v>0.71907548854280334</v>
      </c>
      <c r="AK241" s="44">
        <f>SUMIFS('Sales RAW DATA'!$G:$G,'Sales RAW DATA'!$I:$I,Incentive_Calc!$A241,'Sales RAW DATA'!$D:$D,"B4")/SUMIFS('Sales RAW DATA'!$F:$F,'Sales RAW DATA'!$I:$I,Incentive_Calc!$A241,'Sales RAW DATA'!$D:$D,"B4")</f>
        <v>0.96326114287069764</v>
      </c>
      <c r="AL241" s="44">
        <f>IFERROR(SUMIFS('Sales RAW DATA'!$G:$G,'Sales RAW DATA'!$I:$I,Incentive_Calc!$A241,'Sales RAW DATA'!$D:$D,"B5",'Sales RAW DATA'!$E:$E,Incentive_Calc!AL$5)/SUMIFS('Sales RAW DATA'!$F:$F,'Sales RAW DATA'!$I:$I,Incentive_Calc!$A241,'Sales RAW DATA'!$D:$D,"B5",'Sales RAW DATA'!$E:$E,Incentive_Calc!AL$5),"")</f>
        <v>1.2906071613907628</v>
      </c>
      <c r="AM241" s="44">
        <f>IFERROR(SUMIFS('Sales RAW DATA'!$G:$G,'Sales RAW DATA'!$I:$I,Incentive_Calc!$A241,'Sales RAW DATA'!$D:$D,"B5",'Sales RAW DATA'!$E:$E,Incentive_Calc!AM$5)/SUMIFS('Sales RAW DATA'!$F:$F,'Sales RAW DATA'!$I:$I,Incentive_Calc!$A241,'Sales RAW DATA'!$D:$D,"B5",'Sales RAW DATA'!$E:$E,Incentive_Calc!AM$5),"")</f>
        <v>1.4451211610729557</v>
      </c>
      <c r="AN241" s="44">
        <f>IFERROR(SUMIFS('Sales RAW DATA'!$G:$G,'Sales RAW DATA'!$I:$I,Incentive_Calc!$A241,'Sales RAW DATA'!$D:$D,"B5",'Sales RAW DATA'!$E:$E,Incentive_Calc!AN$5)/SUMIFS('Sales RAW DATA'!$F:$F,'Sales RAW DATA'!$I:$I,Incentive_Calc!$A241,'Sales RAW DATA'!$D:$D,"B5",'Sales RAW DATA'!$E:$E,Incentive_Calc!AN$5),"")</f>
        <v>0.72566188280399979</v>
      </c>
      <c r="AO241" s="44">
        <f>SUMIFS('Sales RAW DATA'!$G:$G,'Sales RAW DATA'!$I:$I,Incentive_Calc!$A241,'Sales RAW DATA'!$D:$D,"B5")/SUMIFS('Sales RAW DATA'!$F:$F,'Sales RAW DATA'!$I:$I,Incentive_Calc!$A241,'Sales RAW DATA'!$D:$D,"B5")</f>
        <v>1.1207353791549521</v>
      </c>
      <c r="AP241" s="42">
        <f>SUM(SUMIFS('Sales RAW DATA'!$F$2:$F$22804,'Sales RAW DATA'!$I$2:$I$22804,Incentive_Calc!$A241,'Sales RAW DATA'!$D$2:$D$22804,"B1"),SUMIFS('Sales RAW DATA'!$F$2:$F$22804,'Sales RAW DATA'!$I$2:$I$22804,Incentive_Calc!$A241,'Sales RAW DATA'!$D$2:$D$22804,"B2"),SUMIFS('Sales RAW DATA'!$F$2:$F$22804,'Sales RAW DATA'!$I$2:$I$22804,Incentive_Calc!$A241,'Sales RAW DATA'!$D$2:$D$22804,"B3"),SUMIFS('Sales RAW DATA'!$F$2:$F$22804,'Sales RAW DATA'!$I$2:$I$22804,Incentive_Calc!$A241,'Sales RAW DATA'!$D$2:$D$22804,"B4"),SUMIFS('Sales RAW DATA'!$F$2:$F$22804,'Sales RAW DATA'!$I$2:$I$22804,Incentive_Calc!$A241,'Sales RAW DATA'!$D$2:$D$22804,"B5"))</f>
        <v>1378447</v>
      </c>
      <c r="AQ241" s="42">
        <f>SUM(SUMIFS('Sales RAW DATA'!$G$2:$G$22804,'Sales RAW DATA'!$I$2:$I$22804,Incentive_Calc!$A241,'Sales RAW DATA'!$D$2:$D$22804,"B1"),SUMIFS('Sales RAW DATA'!$G$2:$G$22804,'Sales RAW DATA'!$I$2:$I$22804,Incentive_Calc!$A241,'Sales RAW DATA'!$D$2:$D$22804,"B2"),SUMIFS('Sales RAW DATA'!$G$2:$G$22804,'Sales RAW DATA'!$I$2:$I$22804,Incentive_Calc!$A241,'Sales RAW DATA'!$D$2:$D$22804,"B3"),SUMIFS('Sales RAW DATA'!$G$2:$G$22804,'Sales RAW DATA'!$I$2:$I$22804,Incentive_Calc!$A241,'Sales RAW DATA'!$D$2:$D$22804,"B4"),SUMIFS('Sales RAW DATA'!$G$2:$G$22804,'Sales RAW DATA'!$I$2:$I$22804,Incentive_Calc!$A241,'Sales RAW DATA'!$D$2:$D$22804,"B5"))</f>
        <v>1496663</v>
      </c>
      <c r="AR241" s="45">
        <f t="shared" si="62"/>
        <v>108.5760279502948</v>
      </c>
      <c r="AS241" s="45">
        <f t="shared" si="63"/>
        <v>108</v>
      </c>
      <c r="AT241" s="46">
        <v>1.1299999999999999</v>
      </c>
      <c r="AU241" s="46">
        <v>0.96</v>
      </c>
      <c r="AV241" s="43" t="str">
        <f t="shared" si="49"/>
        <v>Yes</v>
      </c>
      <c r="AW241" s="43" t="str">
        <f t="shared" si="50"/>
        <v>Yes</v>
      </c>
      <c r="AX241" s="43" t="str">
        <f t="shared" si="51"/>
        <v>Yes</v>
      </c>
      <c r="AY241" s="43" t="str">
        <f t="shared" si="64"/>
        <v>Yes</v>
      </c>
    </row>
    <row r="242" spans="1:51" x14ac:dyDescent="0.35">
      <c r="A242" s="21" t="s">
        <v>1116</v>
      </c>
      <c r="B242" s="21" t="s">
        <v>642</v>
      </c>
      <c r="C242" s="21" t="str">
        <f>_xlfn.XLOOKUP($A242,'Employee List'!$E:$E,'Employee List'!$D:$D,0)</f>
        <v>SF</v>
      </c>
      <c r="D242" s="42" cm="1">
        <f t="array" ref="D242">IFERROR(IF($G242="Yes",INDEX('Payment Plan'!$D$6:$D$42,MATCH(1,(Incentive_Calc!$C242='Payment Plan'!$B$6:$B$42)*(Incentive_Calc!$U242='Payment Plan'!$C$6:$C$42),0)),""),"")</f>
        <v>27562.5</v>
      </c>
      <c r="E242" s="42" t="str" cm="1">
        <f t="array" ref="E242">IFERROR(IF($H242="Yes",INDEX('Payment Plan'!$D$6:$D$42,MATCH(1,(Incentive_Calc!$C242='Payment Plan'!$B$6:$B$42)*(Incentive_Calc!$AS242='Payment Plan'!$C$6:$C$42),0)),""),"")</f>
        <v/>
      </c>
      <c r="F242" s="42">
        <f t="shared" si="52"/>
        <v>27562.5</v>
      </c>
      <c r="G242" s="43" t="str">
        <f t="shared" si="53"/>
        <v>Yes</v>
      </c>
      <c r="H242" s="21" t="str">
        <f t="shared" si="54"/>
        <v>No</v>
      </c>
      <c r="I242" s="42">
        <f>IFERROR(SUMIFS('Sales RAW DATA'!$F$2:$F$30000,'Sales RAW DATA'!$I$2:$I$30000,Incentive_Calc!$A242,'Sales RAW DATA'!$E$2:$E$30000,Incentive_Calc!I$5),"")</f>
        <v>699229</v>
      </c>
      <c r="J242" s="42">
        <f>IFERROR(SUMIFS('Sales RAW DATA'!$F$2:$F$30000,'Sales RAW DATA'!$I$2:$I$30000,Incentive_Calc!$A242,'Sales RAW DATA'!$E$2:$E$30000,Incentive_Calc!J$5),"")</f>
        <v>698999</v>
      </c>
      <c r="K242" s="42">
        <f>IFERROR(SUMIFS('Sales RAW DATA'!$F$2:$F$30000,'Sales RAW DATA'!$I$2:$I$30000,Incentive_Calc!$A242,'Sales RAW DATA'!$E$2:$E$30000,Incentive_Calc!K$5),"")</f>
        <v>720756</v>
      </c>
      <c r="L242" s="42">
        <f t="shared" si="55"/>
        <v>2118984</v>
      </c>
      <c r="M242" s="42">
        <f>IFERROR(SUMIFS('Sales RAW DATA'!$G$2:$G$30000,'Sales RAW DATA'!$I$2:$I$30000,Incentive_Calc!$A242,'Sales RAW DATA'!$E$2:$E$30000,Incentive_Calc!M$5),"")</f>
        <v>713875</v>
      </c>
      <c r="N242" s="42">
        <f>IFERROR(SUMIFS('Sales RAW DATA'!$G$2:$G$30000,'Sales RAW DATA'!$I$2:$I$30000,Incentive_Calc!$A242,'Sales RAW DATA'!$E$2:$E$30000,Incentive_Calc!N$5),"")</f>
        <v>714845</v>
      </c>
      <c r="O242" s="42">
        <f>IFERROR(SUMIFS('Sales RAW DATA'!$G$2:$G$30000,'Sales RAW DATA'!$I$2:$I$30000,Incentive_Calc!$A242,'Sales RAW DATA'!$E$2:$E$30000,Incentive_Calc!O$5),"")</f>
        <v>742131</v>
      </c>
      <c r="P242" s="42">
        <f t="shared" si="56"/>
        <v>2170851</v>
      </c>
      <c r="Q242" s="44">
        <f t="shared" si="57"/>
        <v>1.0209459275859554</v>
      </c>
      <c r="R242" s="44">
        <f t="shared" si="58"/>
        <v>1.0226695603284124</v>
      </c>
      <c r="S242" s="44">
        <f t="shared" si="59"/>
        <v>1.0296563608211378</v>
      </c>
      <c r="T242" s="45">
        <f t="shared" si="60"/>
        <v>102.44772966667044</v>
      </c>
      <c r="U242" s="45">
        <f t="shared" si="61"/>
        <v>102</v>
      </c>
      <c r="V242" s="44">
        <f>IFERROR(SUMIFS('Sales RAW DATA'!$G:$G,'Sales RAW DATA'!$I:$I,Incentive_Calc!$A242,'Sales RAW DATA'!$D:$D,"B1",'Sales RAW DATA'!$E:$E,Incentive_Calc!V$5)/SUMIFS('Sales RAW DATA'!$F:$F,'Sales RAW DATA'!$I:$I,Incentive_Calc!$A242,'Sales RAW DATA'!$D:$D,"B1",'Sales RAW DATA'!$E:$E,Incentive_Calc!V$5),"")</f>
        <v>1.3331122118049414</v>
      </c>
      <c r="W242" s="44">
        <f>IFERROR(SUMIFS('Sales RAW DATA'!$G:$G,'Sales RAW DATA'!$I:$I,Incentive_Calc!$A242,'Sales RAW DATA'!$D:$D,"B1",'Sales RAW DATA'!$E:$E,Incentive_Calc!W$5)/SUMIFS('Sales RAW DATA'!$F:$F,'Sales RAW DATA'!$I:$I,Incentive_Calc!$A242,'Sales RAW DATA'!$D:$D,"B1",'Sales RAW DATA'!$E:$E,Incentive_Calc!W$5),"")</f>
        <v>1.2028385981431029</v>
      </c>
      <c r="X242" s="44">
        <f>IFERROR(SUMIFS('Sales RAW DATA'!$G:$G,'Sales RAW DATA'!$I:$I,Incentive_Calc!$A242,'Sales RAW DATA'!$D:$D,"B1",'Sales RAW DATA'!$E:$E,Incentive_Calc!X$5)/SUMIFS('Sales RAW DATA'!$F:$F,'Sales RAW DATA'!$I:$I,Incentive_Calc!$A242,'Sales RAW DATA'!$D:$D,"B1",'Sales RAW DATA'!$E:$E,Incentive_Calc!X$5),"")</f>
        <v>1.0073058708740867</v>
      </c>
      <c r="Y242" s="44">
        <f>SUMIFS('Sales RAW DATA'!$G:$G,'Sales RAW DATA'!$I:$I,Incentive_Calc!$A242,'Sales RAW DATA'!$D:$D,"B1")/SUMIFS('Sales RAW DATA'!$F:$F,'Sales RAW DATA'!$I:$I,Incentive_Calc!$A242,'Sales RAW DATA'!$D:$D,"B1")</f>
        <v>1.1850137743862859</v>
      </c>
      <c r="Z242" s="44">
        <f>IFERROR(SUMIFS('Sales RAW DATA'!$G:$G,'Sales RAW DATA'!$I:$I,Incentive_Calc!$A242,'Sales RAW DATA'!$D:$D,"B2",'Sales RAW DATA'!$E:$E,Incentive_Calc!Z$5)/SUMIFS('Sales RAW DATA'!$F:$F,'Sales RAW DATA'!$I:$I,Incentive_Calc!$A242,'Sales RAW DATA'!$D:$D,"B2",'Sales RAW DATA'!$E:$E,Incentive_Calc!Z$5),"")</f>
        <v>0.91600176416342571</v>
      </c>
      <c r="AA242" s="44">
        <f>IFERROR(SUMIFS('Sales RAW DATA'!$G:$G,'Sales RAW DATA'!$I:$I,Incentive_Calc!$A242,'Sales RAW DATA'!$D:$D,"B2",'Sales RAW DATA'!$E:$E,Incentive_Calc!AA$5)/SUMIFS('Sales RAW DATA'!$F:$F,'Sales RAW DATA'!$I:$I,Incentive_Calc!$A242,'Sales RAW DATA'!$D:$D,"B2",'Sales RAW DATA'!$E:$E,Incentive_Calc!AA$5),"")</f>
        <v>0.77147940691927508</v>
      </c>
      <c r="AB242" s="44">
        <f>IFERROR(SUMIFS('Sales RAW DATA'!$G:$G,'Sales RAW DATA'!$I:$I,Incentive_Calc!$A242,'Sales RAW DATA'!$D:$D,"B2",'Sales RAW DATA'!$E:$E,Incentive_Calc!AB$5)/SUMIFS('Sales RAW DATA'!$F:$F,'Sales RAW DATA'!$I:$I,Incentive_Calc!$A242,'Sales RAW DATA'!$D:$D,"B2",'Sales RAW DATA'!$E:$E,Incentive_Calc!AB$5),"")</f>
        <v>1.1133003077384973</v>
      </c>
      <c r="AC242" s="44">
        <f>SUMIFS('Sales RAW DATA'!$G:$G,'Sales RAW DATA'!$I:$I,Incentive_Calc!$A242,'Sales RAW DATA'!$D:$D,"B2")/SUMIFS('Sales RAW DATA'!$F:$F,'Sales RAW DATA'!$I:$I,Incentive_Calc!$A242,'Sales RAW DATA'!$D:$D,"B2")</f>
        <v>0.93683986888430248</v>
      </c>
      <c r="AD242" s="44">
        <f>IFERROR(SUMIFS('Sales RAW DATA'!$G:$G,'Sales RAW DATA'!$I:$I,Incentive_Calc!$A242,'Sales RAW DATA'!$D:$D,"B3",'Sales RAW DATA'!$E:$E,Incentive_Calc!AD$5)/SUMIFS('Sales RAW DATA'!$F:$F,'Sales RAW DATA'!$I:$I,Incentive_Calc!$A242,'Sales RAW DATA'!$D:$D,"B3",'Sales RAW DATA'!$E:$E,Incentive_Calc!AD$5),"")</f>
        <v>0.94546459428365182</v>
      </c>
      <c r="AE242" s="44">
        <f>IFERROR(SUMIFS('Sales RAW DATA'!$G:$G,'Sales RAW DATA'!$I:$I,Incentive_Calc!$A242,'Sales RAW DATA'!$D:$D,"B3",'Sales RAW DATA'!$E:$E,Incentive_Calc!AE$5)/SUMIFS('Sales RAW DATA'!$F:$F,'Sales RAW DATA'!$I:$I,Incentive_Calc!$A242,'Sales RAW DATA'!$D:$D,"B3",'Sales RAW DATA'!$E:$E,Incentive_Calc!AE$5),"")</f>
        <v>1.0874461558904625</v>
      </c>
      <c r="AF242" s="44">
        <f>IFERROR(SUMIFS('Sales RAW DATA'!$G:$G,'Sales RAW DATA'!$I:$I,Incentive_Calc!$A242,'Sales RAW DATA'!$D:$D,"B3",'Sales RAW DATA'!$E:$E,Incentive_Calc!AF$5)/SUMIFS('Sales RAW DATA'!$F:$F,'Sales RAW DATA'!$I:$I,Incentive_Calc!$A242,'Sales RAW DATA'!$D:$D,"B3",'Sales RAW DATA'!$E:$E,Incentive_Calc!AF$5),"")</f>
        <v>1.4190190867359265</v>
      </c>
      <c r="AG242" s="44">
        <f>SUMIFS('Sales RAW DATA'!$G:$G,'Sales RAW DATA'!$I:$I,Incentive_Calc!$A242,'Sales RAW DATA'!$D:$D,"B3")/SUMIFS('Sales RAW DATA'!$F:$F,'Sales RAW DATA'!$I:$I,Incentive_Calc!$A242,'Sales RAW DATA'!$D:$D,"B3")</f>
        <v>1.1643534910069395</v>
      </c>
      <c r="AH242" s="44">
        <f>IFERROR(SUMIFS('Sales RAW DATA'!$G:$G,'Sales RAW DATA'!$I:$I,Incentive_Calc!$A242,'Sales RAW DATA'!$D:$D,"B4",'Sales RAW DATA'!$E:$E,Incentive_Calc!AH$5)/SUMIFS('Sales RAW DATA'!$F:$F,'Sales RAW DATA'!$I:$I,Incentive_Calc!$A242,'Sales RAW DATA'!$D:$D,"B4",'Sales RAW DATA'!$E:$E,Incentive_Calc!AH$5),"")</f>
        <v>1.2093410135373994</v>
      </c>
      <c r="AI242" s="44">
        <f>IFERROR(SUMIFS('Sales RAW DATA'!$G:$G,'Sales RAW DATA'!$I:$I,Incentive_Calc!$A242,'Sales RAW DATA'!$D:$D,"B4",'Sales RAW DATA'!$E:$E,Incentive_Calc!AI$5)/SUMIFS('Sales RAW DATA'!$F:$F,'Sales RAW DATA'!$I:$I,Incentive_Calc!$A242,'Sales RAW DATA'!$D:$D,"B4",'Sales RAW DATA'!$E:$E,Incentive_Calc!AI$5),"")</f>
        <v>1.3191266727034914</v>
      </c>
      <c r="AJ242" s="44">
        <f>IFERROR(SUMIFS('Sales RAW DATA'!$G:$G,'Sales RAW DATA'!$I:$I,Incentive_Calc!$A242,'Sales RAW DATA'!$D:$D,"B4",'Sales RAW DATA'!$E:$E,Incentive_Calc!AJ$5)/SUMIFS('Sales RAW DATA'!$F:$F,'Sales RAW DATA'!$I:$I,Incentive_Calc!$A242,'Sales RAW DATA'!$D:$D,"B4",'Sales RAW DATA'!$E:$E,Incentive_Calc!AJ$5),"")</f>
        <v>1.0685239795126493</v>
      </c>
      <c r="AK242" s="44">
        <f>SUMIFS('Sales RAW DATA'!$G:$G,'Sales RAW DATA'!$I:$I,Incentive_Calc!$A242,'Sales RAW DATA'!$D:$D,"B4")/SUMIFS('Sales RAW DATA'!$F:$F,'Sales RAW DATA'!$I:$I,Incentive_Calc!$A242,'Sales RAW DATA'!$D:$D,"B4")</f>
        <v>1.1972704382299368</v>
      </c>
      <c r="AL242" s="44">
        <f>IFERROR(SUMIFS('Sales RAW DATA'!$G:$G,'Sales RAW DATA'!$I:$I,Incentive_Calc!$A242,'Sales RAW DATA'!$D:$D,"B5",'Sales RAW DATA'!$E:$E,Incentive_Calc!AL$5)/SUMIFS('Sales RAW DATA'!$F:$F,'Sales RAW DATA'!$I:$I,Incentive_Calc!$A242,'Sales RAW DATA'!$D:$D,"B5",'Sales RAW DATA'!$E:$E,Incentive_Calc!AL$5),"")</f>
        <v>0.74375968992248065</v>
      </c>
      <c r="AM242" s="44">
        <f>IFERROR(SUMIFS('Sales RAW DATA'!$G:$G,'Sales RAW DATA'!$I:$I,Incentive_Calc!$A242,'Sales RAW DATA'!$D:$D,"B5",'Sales RAW DATA'!$E:$E,Incentive_Calc!AM$5)/SUMIFS('Sales RAW DATA'!$F:$F,'Sales RAW DATA'!$I:$I,Incentive_Calc!$A242,'Sales RAW DATA'!$D:$D,"B5",'Sales RAW DATA'!$E:$E,Incentive_Calc!AM$5),"")</f>
        <v>0.86628774136332487</v>
      </c>
      <c r="AN242" s="44">
        <f>IFERROR(SUMIFS('Sales RAW DATA'!$G:$G,'Sales RAW DATA'!$I:$I,Incentive_Calc!$A242,'Sales RAW DATA'!$D:$D,"B5",'Sales RAW DATA'!$E:$E,Incentive_Calc!AN$5)/SUMIFS('Sales RAW DATA'!$F:$F,'Sales RAW DATA'!$I:$I,Incentive_Calc!$A242,'Sales RAW DATA'!$D:$D,"B5",'Sales RAW DATA'!$E:$E,Incentive_Calc!AN$5),"")</f>
        <v>1.1054619626803657</v>
      </c>
      <c r="AO242" s="44">
        <f>SUMIFS('Sales RAW DATA'!$G:$G,'Sales RAW DATA'!$I:$I,Incentive_Calc!$A242,'Sales RAW DATA'!$D:$D,"B5")/SUMIFS('Sales RAW DATA'!$F:$F,'Sales RAW DATA'!$I:$I,Incentive_Calc!$A242,'Sales RAW DATA'!$D:$D,"B5")</f>
        <v>0.90742206250567581</v>
      </c>
      <c r="AP242" s="42">
        <f>SUM(SUMIFS('Sales RAW DATA'!$F$2:$F$22804,'Sales RAW DATA'!$I$2:$I$22804,Incentive_Calc!$A242,'Sales RAW DATA'!$D$2:$D$22804,"B1"),SUMIFS('Sales RAW DATA'!$F$2:$F$22804,'Sales RAW DATA'!$I$2:$I$22804,Incentive_Calc!$A242,'Sales RAW DATA'!$D$2:$D$22804,"B2"),SUMIFS('Sales RAW DATA'!$F$2:$F$22804,'Sales RAW DATA'!$I$2:$I$22804,Incentive_Calc!$A242,'Sales RAW DATA'!$D$2:$D$22804,"B3"),SUMIFS('Sales RAW DATA'!$F$2:$F$22804,'Sales RAW DATA'!$I$2:$I$22804,Incentive_Calc!$A242,'Sales RAW DATA'!$D$2:$D$22804,"B4"),SUMIFS('Sales RAW DATA'!$F$2:$F$22804,'Sales RAW DATA'!$I$2:$I$22804,Incentive_Calc!$A242,'Sales RAW DATA'!$D$2:$D$22804,"B5"))</f>
        <v>1130791</v>
      </c>
      <c r="AQ242" s="42">
        <f>SUM(SUMIFS('Sales RAW DATA'!$G$2:$G$22804,'Sales RAW DATA'!$I$2:$I$22804,Incentive_Calc!$A242,'Sales RAW DATA'!$D$2:$D$22804,"B1"),SUMIFS('Sales RAW DATA'!$G$2:$G$22804,'Sales RAW DATA'!$I$2:$I$22804,Incentive_Calc!$A242,'Sales RAW DATA'!$D$2:$D$22804,"B2"),SUMIFS('Sales RAW DATA'!$G$2:$G$22804,'Sales RAW DATA'!$I$2:$I$22804,Incentive_Calc!$A242,'Sales RAW DATA'!$D$2:$D$22804,"B3"),SUMIFS('Sales RAW DATA'!$G$2:$G$22804,'Sales RAW DATA'!$I$2:$I$22804,Incentive_Calc!$A242,'Sales RAW DATA'!$D$2:$D$22804,"B4"),SUMIFS('Sales RAW DATA'!$G$2:$G$22804,'Sales RAW DATA'!$I$2:$I$22804,Incentive_Calc!$A242,'Sales RAW DATA'!$D$2:$D$22804,"B5"))</f>
        <v>1257363</v>
      </c>
      <c r="AR242" s="45">
        <f t="shared" si="62"/>
        <v>111.19322668822089</v>
      </c>
      <c r="AS242" s="45">
        <f t="shared" si="63"/>
        <v>111</v>
      </c>
      <c r="AT242" s="46">
        <v>1.07</v>
      </c>
      <c r="AU242" s="46">
        <v>0.9</v>
      </c>
      <c r="AV242" s="43" t="str">
        <f t="shared" si="49"/>
        <v>Yes</v>
      </c>
      <c r="AW242" s="43" t="str">
        <f t="shared" si="50"/>
        <v>Yes</v>
      </c>
      <c r="AX242" s="43" t="str">
        <f t="shared" si="51"/>
        <v>Yes</v>
      </c>
      <c r="AY242" s="43" t="str">
        <f t="shared" si="64"/>
        <v>Yes</v>
      </c>
    </row>
    <row r="243" spans="1:51" x14ac:dyDescent="0.35">
      <c r="A243" s="21" t="s">
        <v>1117</v>
      </c>
      <c r="B243" s="21" t="s">
        <v>643</v>
      </c>
      <c r="C243" s="21" t="str">
        <f>_xlfn.XLOOKUP($A243,'Employee List'!$E:$E,'Employee List'!$D:$D,0)</f>
        <v>SF</v>
      </c>
      <c r="D243" s="42" t="str" cm="1">
        <f t="array" ref="D243">IFERROR(IF($G243="Yes",INDEX('Payment Plan'!$D$6:$D$42,MATCH(1,(Incentive_Calc!$C243='Payment Plan'!$B$6:$B$42)*(Incentive_Calc!$U243='Payment Plan'!$C$6:$C$42),0)),""),"")</f>
        <v/>
      </c>
      <c r="E243" s="42" t="str" cm="1">
        <f t="array" ref="E243">IFERROR(IF($H243="Yes",INDEX('Payment Plan'!$D$6:$D$42,MATCH(1,(Incentive_Calc!$C243='Payment Plan'!$B$6:$B$42)*(Incentive_Calc!$AS243='Payment Plan'!$C$6:$C$42),0)),""),"")</f>
        <v/>
      </c>
      <c r="F243" s="42">
        <f t="shared" si="52"/>
        <v>0</v>
      </c>
      <c r="G243" s="43" t="str">
        <f t="shared" si="53"/>
        <v>No</v>
      </c>
      <c r="H243" s="21" t="str">
        <f t="shared" si="54"/>
        <v>No</v>
      </c>
      <c r="I243" s="42">
        <f>IFERROR(SUMIFS('Sales RAW DATA'!$F$2:$F$30000,'Sales RAW DATA'!$I$2:$I$30000,Incentive_Calc!$A243,'Sales RAW DATA'!$E$2:$E$30000,Incentive_Calc!I$5),"")</f>
        <v>669074</v>
      </c>
      <c r="J243" s="42">
        <f>IFERROR(SUMIFS('Sales RAW DATA'!$F$2:$F$30000,'Sales RAW DATA'!$I$2:$I$30000,Incentive_Calc!$A243,'Sales RAW DATA'!$E$2:$E$30000,Incentive_Calc!J$5),"")</f>
        <v>689016</v>
      </c>
      <c r="K243" s="42">
        <f>IFERROR(SUMIFS('Sales RAW DATA'!$F$2:$F$30000,'Sales RAW DATA'!$I$2:$I$30000,Incentive_Calc!$A243,'Sales RAW DATA'!$E$2:$E$30000,Incentive_Calc!K$5),"")</f>
        <v>692424</v>
      </c>
      <c r="L243" s="42">
        <f t="shared" si="55"/>
        <v>2050514</v>
      </c>
      <c r="M243" s="42">
        <f>IFERROR(SUMIFS('Sales RAW DATA'!$G$2:$G$30000,'Sales RAW DATA'!$I$2:$I$30000,Incentive_Calc!$A243,'Sales RAW DATA'!$E$2:$E$30000,Incentive_Calc!M$5),"")</f>
        <v>718837</v>
      </c>
      <c r="N243" s="42">
        <f>IFERROR(SUMIFS('Sales RAW DATA'!$G$2:$G$30000,'Sales RAW DATA'!$I$2:$I$30000,Incentive_Calc!$A243,'Sales RAW DATA'!$E$2:$E$30000,Incentive_Calc!N$5),"")</f>
        <v>700734</v>
      </c>
      <c r="O243" s="42">
        <f>IFERROR(SUMIFS('Sales RAW DATA'!$G$2:$G$30000,'Sales RAW DATA'!$I$2:$I$30000,Incentive_Calc!$A243,'Sales RAW DATA'!$E$2:$E$30000,Incentive_Calc!O$5),"")</f>
        <v>663680</v>
      </c>
      <c r="P243" s="42">
        <f t="shared" si="56"/>
        <v>2083251</v>
      </c>
      <c r="Q243" s="44">
        <f t="shared" si="57"/>
        <v>1.0743759285221066</v>
      </c>
      <c r="R243" s="44">
        <f t="shared" si="58"/>
        <v>1.0170068619596642</v>
      </c>
      <c r="S243" s="44">
        <f t="shared" si="59"/>
        <v>0.95848786292791699</v>
      </c>
      <c r="T243" s="45">
        <f t="shared" si="60"/>
        <v>101.5965265294458</v>
      </c>
      <c r="U243" s="45">
        <f t="shared" si="61"/>
        <v>101</v>
      </c>
      <c r="V243" s="44">
        <f>IFERROR(SUMIFS('Sales RAW DATA'!$G:$G,'Sales RAW DATA'!$I:$I,Incentive_Calc!$A243,'Sales RAW DATA'!$D:$D,"B1",'Sales RAW DATA'!$E:$E,Incentive_Calc!V$5)/SUMIFS('Sales RAW DATA'!$F:$F,'Sales RAW DATA'!$I:$I,Incentive_Calc!$A243,'Sales RAW DATA'!$D:$D,"B1",'Sales RAW DATA'!$E:$E,Incentive_Calc!V$5),"")</f>
        <v>1.3002748431538542</v>
      </c>
      <c r="W243" s="44">
        <f>IFERROR(SUMIFS('Sales RAW DATA'!$G:$G,'Sales RAW DATA'!$I:$I,Incentive_Calc!$A243,'Sales RAW DATA'!$D:$D,"B1",'Sales RAW DATA'!$E:$E,Incentive_Calc!W$5)/SUMIFS('Sales RAW DATA'!$F:$F,'Sales RAW DATA'!$I:$I,Incentive_Calc!$A243,'Sales RAW DATA'!$D:$D,"B1",'Sales RAW DATA'!$E:$E,Incentive_Calc!W$5),"")</f>
        <v>1.1666967151047489</v>
      </c>
      <c r="X243" s="44">
        <f>IFERROR(SUMIFS('Sales RAW DATA'!$G:$G,'Sales RAW DATA'!$I:$I,Incentive_Calc!$A243,'Sales RAW DATA'!$D:$D,"B1",'Sales RAW DATA'!$E:$E,Incentive_Calc!X$5)/SUMIFS('Sales RAW DATA'!$F:$F,'Sales RAW DATA'!$I:$I,Incentive_Calc!$A243,'Sales RAW DATA'!$D:$D,"B1",'Sales RAW DATA'!$E:$E,Incentive_Calc!X$5),"")</f>
        <v>0.95965333823613319</v>
      </c>
      <c r="Y243" s="44">
        <f>SUMIFS('Sales RAW DATA'!$G:$G,'Sales RAW DATA'!$I:$I,Incentive_Calc!$A243,'Sales RAW DATA'!$D:$D,"B1")/SUMIFS('Sales RAW DATA'!$F:$F,'Sales RAW DATA'!$I:$I,Incentive_Calc!$A243,'Sales RAW DATA'!$D:$D,"B1")</f>
        <v>1.1473238648148483</v>
      </c>
      <c r="Z243" s="44">
        <f>IFERROR(SUMIFS('Sales RAW DATA'!$G:$G,'Sales RAW DATA'!$I:$I,Incentive_Calc!$A243,'Sales RAW DATA'!$D:$D,"B2",'Sales RAW DATA'!$E:$E,Incentive_Calc!Z$5)/SUMIFS('Sales RAW DATA'!$F:$F,'Sales RAW DATA'!$I:$I,Incentive_Calc!$A243,'Sales RAW DATA'!$D:$D,"B2",'Sales RAW DATA'!$E:$E,Incentive_Calc!Z$5),"")</f>
        <v>1.0108975550187156</v>
      </c>
      <c r="AA243" s="44">
        <f>IFERROR(SUMIFS('Sales RAW DATA'!$G:$G,'Sales RAW DATA'!$I:$I,Incentive_Calc!$A243,'Sales RAW DATA'!$D:$D,"B2",'Sales RAW DATA'!$E:$E,Incentive_Calc!AA$5)/SUMIFS('Sales RAW DATA'!$F:$F,'Sales RAW DATA'!$I:$I,Incentive_Calc!$A243,'Sales RAW DATA'!$D:$D,"B2",'Sales RAW DATA'!$E:$E,Incentive_Calc!AA$5),"")</f>
        <v>1.0258032167238786</v>
      </c>
      <c r="AB243" s="44">
        <f>IFERROR(SUMIFS('Sales RAW DATA'!$G:$G,'Sales RAW DATA'!$I:$I,Incentive_Calc!$A243,'Sales RAW DATA'!$D:$D,"B2",'Sales RAW DATA'!$E:$E,Incentive_Calc!AB$5)/SUMIFS('Sales RAW DATA'!$F:$F,'Sales RAW DATA'!$I:$I,Incentive_Calc!$A243,'Sales RAW DATA'!$D:$D,"B2",'Sales RAW DATA'!$E:$E,Incentive_Calc!AB$5),"")</f>
        <v>1.0709586291491655</v>
      </c>
      <c r="AC243" s="44">
        <f>SUMIFS('Sales RAW DATA'!$G:$G,'Sales RAW DATA'!$I:$I,Incentive_Calc!$A243,'Sales RAW DATA'!$D:$D,"B2")/SUMIFS('Sales RAW DATA'!$F:$F,'Sales RAW DATA'!$I:$I,Incentive_Calc!$A243,'Sales RAW DATA'!$D:$D,"B2")</f>
        <v>1.0365867218639342</v>
      </c>
      <c r="AD243" s="44">
        <f>IFERROR(SUMIFS('Sales RAW DATA'!$G:$G,'Sales RAW DATA'!$I:$I,Incentive_Calc!$A243,'Sales RAW DATA'!$D:$D,"B3",'Sales RAW DATA'!$E:$E,Incentive_Calc!AD$5)/SUMIFS('Sales RAW DATA'!$F:$F,'Sales RAW DATA'!$I:$I,Incentive_Calc!$A243,'Sales RAW DATA'!$D:$D,"B3",'Sales RAW DATA'!$E:$E,Incentive_Calc!AD$5),"")</f>
        <v>0.60062687736711506</v>
      </c>
      <c r="AE243" s="44">
        <f>IFERROR(SUMIFS('Sales RAW DATA'!$G:$G,'Sales RAW DATA'!$I:$I,Incentive_Calc!$A243,'Sales RAW DATA'!$D:$D,"B3",'Sales RAW DATA'!$E:$E,Incentive_Calc!AE$5)/SUMIFS('Sales RAW DATA'!$F:$F,'Sales RAW DATA'!$I:$I,Incentive_Calc!$A243,'Sales RAW DATA'!$D:$D,"B3",'Sales RAW DATA'!$E:$E,Incentive_Calc!AE$5),"")</f>
        <v>0.74925408199224719</v>
      </c>
      <c r="AF243" s="44">
        <f>IFERROR(SUMIFS('Sales RAW DATA'!$G:$G,'Sales RAW DATA'!$I:$I,Incentive_Calc!$A243,'Sales RAW DATA'!$D:$D,"B3",'Sales RAW DATA'!$E:$E,Incentive_Calc!AF$5)/SUMIFS('Sales RAW DATA'!$F:$F,'Sales RAW DATA'!$I:$I,Incentive_Calc!$A243,'Sales RAW DATA'!$D:$D,"B3",'Sales RAW DATA'!$E:$E,Incentive_Calc!AF$5),"")</f>
        <v>0.97591218726129314</v>
      </c>
      <c r="AG243" s="44">
        <f>SUMIFS('Sales RAW DATA'!$G:$G,'Sales RAW DATA'!$I:$I,Incentive_Calc!$A243,'Sales RAW DATA'!$D:$D,"B3")/SUMIFS('Sales RAW DATA'!$F:$F,'Sales RAW DATA'!$I:$I,Incentive_Calc!$A243,'Sales RAW DATA'!$D:$D,"B3")</f>
        <v>0.78376440035632866</v>
      </c>
      <c r="AH243" s="44">
        <f>IFERROR(SUMIFS('Sales RAW DATA'!$G:$G,'Sales RAW DATA'!$I:$I,Incentive_Calc!$A243,'Sales RAW DATA'!$D:$D,"B4",'Sales RAW DATA'!$E:$E,Incentive_Calc!AH$5)/SUMIFS('Sales RAW DATA'!$F:$F,'Sales RAW DATA'!$I:$I,Incentive_Calc!$A243,'Sales RAW DATA'!$D:$D,"B4",'Sales RAW DATA'!$E:$E,Incentive_Calc!AH$5),"")</f>
        <v>1.4571077912734351</v>
      </c>
      <c r="AI243" s="44">
        <f>IFERROR(SUMIFS('Sales RAW DATA'!$G:$G,'Sales RAW DATA'!$I:$I,Incentive_Calc!$A243,'Sales RAW DATA'!$D:$D,"B4",'Sales RAW DATA'!$E:$E,Incentive_Calc!AI$5)/SUMIFS('Sales RAW DATA'!$F:$F,'Sales RAW DATA'!$I:$I,Incentive_Calc!$A243,'Sales RAW DATA'!$D:$D,"B4",'Sales RAW DATA'!$E:$E,Incentive_Calc!AI$5),"")</f>
        <v>0.96054285999401257</v>
      </c>
      <c r="AJ243" s="44">
        <f>IFERROR(SUMIFS('Sales RAW DATA'!$G:$G,'Sales RAW DATA'!$I:$I,Incentive_Calc!$A243,'Sales RAW DATA'!$D:$D,"B4",'Sales RAW DATA'!$E:$E,Incentive_Calc!AJ$5)/SUMIFS('Sales RAW DATA'!$F:$F,'Sales RAW DATA'!$I:$I,Incentive_Calc!$A243,'Sales RAW DATA'!$D:$D,"B4",'Sales RAW DATA'!$E:$E,Incentive_Calc!AJ$5),"")</f>
        <v>1.038170376631915</v>
      </c>
      <c r="AK243" s="44">
        <f>SUMIFS('Sales RAW DATA'!$G:$G,'Sales RAW DATA'!$I:$I,Incentive_Calc!$A243,'Sales RAW DATA'!$D:$D,"B4")/SUMIFS('Sales RAW DATA'!$F:$F,'Sales RAW DATA'!$I:$I,Incentive_Calc!$A243,'Sales RAW DATA'!$D:$D,"B4")</f>
        <v>1.1438066906599025</v>
      </c>
      <c r="AL243" s="44">
        <f>IFERROR(SUMIFS('Sales RAW DATA'!$G:$G,'Sales RAW DATA'!$I:$I,Incentive_Calc!$A243,'Sales RAW DATA'!$D:$D,"B5",'Sales RAW DATA'!$E:$E,Incentive_Calc!AL$5)/SUMIFS('Sales RAW DATA'!$F:$F,'Sales RAW DATA'!$I:$I,Incentive_Calc!$A243,'Sales RAW DATA'!$D:$D,"B5",'Sales RAW DATA'!$E:$E,Incentive_Calc!AL$5),"")</f>
        <v>0.8050794314381271</v>
      </c>
      <c r="AM243" s="44">
        <f>IFERROR(SUMIFS('Sales RAW DATA'!$G:$G,'Sales RAW DATA'!$I:$I,Incentive_Calc!$A243,'Sales RAW DATA'!$D:$D,"B5",'Sales RAW DATA'!$E:$E,Incentive_Calc!AM$5)/SUMIFS('Sales RAW DATA'!$F:$F,'Sales RAW DATA'!$I:$I,Incentive_Calc!$A243,'Sales RAW DATA'!$D:$D,"B5",'Sales RAW DATA'!$E:$E,Incentive_Calc!AM$5),"")</f>
        <v>0.71765734265734271</v>
      </c>
      <c r="AN243" s="44">
        <f>IFERROR(SUMIFS('Sales RAW DATA'!$G:$G,'Sales RAW DATA'!$I:$I,Incentive_Calc!$A243,'Sales RAW DATA'!$D:$D,"B5",'Sales RAW DATA'!$E:$E,Incentive_Calc!AN$5)/SUMIFS('Sales RAW DATA'!$F:$F,'Sales RAW DATA'!$I:$I,Incentive_Calc!$A243,'Sales RAW DATA'!$D:$D,"B5",'Sales RAW DATA'!$E:$E,Incentive_Calc!AN$5),"")</f>
        <v>0.71550508155810333</v>
      </c>
      <c r="AO243" s="44">
        <f>SUMIFS('Sales RAW DATA'!$G:$G,'Sales RAW DATA'!$I:$I,Incentive_Calc!$A243,'Sales RAW DATA'!$D:$D,"B5")/SUMIFS('Sales RAW DATA'!$F:$F,'Sales RAW DATA'!$I:$I,Incentive_Calc!$A243,'Sales RAW DATA'!$D:$D,"B5")</f>
        <v>0.74688875896383444</v>
      </c>
      <c r="AP243" s="42">
        <f>SUM(SUMIFS('Sales RAW DATA'!$F$2:$F$22804,'Sales RAW DATA'!$I$2:$I$22804,Incentive_Calc!$A243,'Sales RAW DATA'!$D$2:$D$22804,"B1"),SUMIFS('Sales RAW DATA'!$F$2:$F$22804,'Sales RAW DATA'!$I$2:$I$22804,Incentive_Calc!$A243,'Sales RAW DATA'!$D$2:$D$22804,"B2"),SUMIFS('Sales RAW DATA'!$F$2:$F$22804,'Sales RAW DATA'!$I$2:$I$22804,Incentive_Calc!$A243,'Sales RAW DATA'!$D$2:$D$22804,"B3"),SUMIFS('Sales RAW DATA'!$F$2:$F$22804,'Sales RAW DATA'!$I$2:$I$22804,Incentive_Calc!$A243,'Sales RAW DATA'!$D$2:$D$22804,"B4"),SUMIFS('Sales RAW DATA'!$F$2:$F$22804,'Sales RAW DATA'!$I$2:$I$22804,Incentive_Calc!$A243,'Sales RAW DATA'!$D$2:$D$22804,"B5"))</f>
        <v>1229752</v>
      </c>
      <c r="AQ243" s="42">
        <f>SUM(SUMIFS('Sales RAW DATA'!$G$2:$G$22804,'Sales RAW DATA'!$I$2:$I$22804,Incentive_Calc!$A243,'Sales RAW DATA'!$D$2:$D$22804,"B1"),SUMIFS('Sales RAW DATA'!$G$2:$G$22804,'Sales RAW DATA'!$I$2:$I$22804,Incentive_Calc!$A243,'Sales RAW DATA'!$D$2:$D$22804,"B2"),SUMIFS('Sales RAW DATA'!$G$2:$G$22804,'Sales RAW DATA'!$I$2:$I$22804,Incentive_Calc!$A243,'Sales RAW DATA'!$D$2:$D$22804,"B3"),SUMIFS('Sales RAW DATA'!$G$2:$G$22804,'Sales RAW DATA'!$I$2:$I$22804,Incentive_Calc!$A243,'Sales RAW DATA'!$D$2:$D$22804,"B4"),SUMIFS('Sales RAW DATA'!$G$2:$G$22804,'Sales RAW DATA'!$I$2:$I$22804,Incentive_Calc!$A243,'Sales RAW DATA'!$D$2:$D$22804,"B5"))</f>
        <v>1254625</v>
      </c>
      <c r="AR243" s="45">
        <f t="shared" si="62"/>
        <v>102.02260293132275</v>
      </c>
      <c r="AS243" s="45">
        <f t="shared" si="63"/>
        <v>102</v>
      </c>
      <c r="AT243" s="46">
        <v>0.9</v>
      </c>
      <c r="AU243" s="46">
        <v>0.76</v>
      </c>
      <c r="AV243" s="43" t="str">
        <f t="shared" si="49"/>
        <v>Yes</v>
      </c>
      <c r="AW243" s="43" t="str">
        <f t="shared" si="50"/>
        <v>Yes</v>
      </c>
      <c r="AX243" s="43" t="str">
        <f t="shared" si="51"/>
        <v>Yes</v>
      </c>
      <c r="AY243" s="43" t="str">
        <f t="shared" si="64"/>
        <v>Yes</v>
      </c>
    </row>
    <row r="244" spans="1:51" x14ac:dyDescent="0.35">
      <c r="A244" s="21" t="s">
        <v>1118</v>
      </c>
      <c r="B244" s="21" t="s">
        <v>644</v>
      </c>
      <c r="C244" s="21" t="str">
        <f>_xlfn.XLOOKUP($A244,'Employee List'!$E:$E,'Employee List'!$D:$D,0)</f>
        <v>SF</v>
      </c>
      <c r="D244" s="42" cm="1">
        <f t="array" ref="D244">IFERROR(IF($G244="Yes",INDEX('Payment Plan'!$D$6:$D$42,MATCH(1,(Incentive_Calc!$C244='Payment Plan'!$B$6:$B$42)*(Incentive_Calc!$U244='Payment Plan'!$C$6:$C$42),0)),""),"")</f>
        <v>28940.625</v>
      </c>
      <c r="E244" s="42" t="str" cm="1">
        <f t="array" ref="E244">IFERROR(IF($H244="Yes",INDEX('Payment Plan'!$D$6:$D$42,MATCH(1,(Incentive_Calc!$C244='Payment Plan'!$B$6:$B$42)*(Incentive_Calc!$AS244='Payment Plan'!$C$6:$C$42),0)),""),"")</f>
        <v/>
      </c>
      <c r="F244" s="42">
        <f t="shared" si="52"/>
        <v>28940.625</v>
      </c>
      <c r="G244" s="43" t="str">
        <f t="shared" si="53"/>
        <v>Yes</v>
      </c>
      <c r="H244" s="21" t="str">
        <f t="shared" si="54"/>
        <v>No</v>
      </c>
      <c r="I244" s="42">
        <f>IFERROR(SUMIFS('Sales RAW DATA'!$F$2:$F$30000,'Sales RAW DATA'!$I$2:$I$30000,Incentive_Calc!$A244,'Sales RAW DATA'!$E$2:$E$30000,Incentive_Calc!I$5),"")</f>
        <v>787728</v>
      </c>
      <c r="J244" s="42">
        <f>IFERROR(SUMIFS('Sales RAW DATA'!$F$2:$F$30000,'Sales RAW DATA'!$I$2:$I$30000,Incentive_Calc!$A244,'Sales RAW DATA'!$E$2:$E$30000,Incentive_Calc!J$5),"")</f>
        <v>792896</v>
      </c>
      <c r="K244" s="42">
        <f>IFERROR(SUMIFS('Sales RAW DATA'!$F$2:$F$30000,'Sales RAW DATA'!$I$2:$I$30000,Incentive_Calc!$A244,'Sales RAW DATA'!$E$2:$E$30000,Incentive_Calc!K$5),"")</f>
        <v>813344</v>
      </c>
      <c r="L244" s="42">
        <f t="shared" si="55"/>
        <v>2393968</v>
      </c>
      <c r="M244" s="42">
        <f>IFERROR(SUMIFS('Sales RAW DATA'!$G$2:$G$30000,'Sales RAW DATA'!$I$2:$I$30000,Incentive_Calc!$A244,'Sales RAW DATA'!$E$2:$E$30000,Incentive_Calc!M$5),"")</f>
        <v>813923</v>
      </c>
      <c r="N244" s="42">
        <f>IFERROR(SUMIFS('Sales RAW DATA'!$G$2:$G$30000,'Sales RAW DATA'!$I$2:$I$30000,Incentive_Calc!$A244,'Sales RAW DATA'!$E$2:$E$30000,Incentive_Calc!N$5),"")</f>
        <v>814068</v>
      </c>
      <c r="O244" s="42">
        <f>IFERROR(SUMIFS('Sales RAW DATA'!$G$2:$G$30000,'Sales RAW DATA'!$I$2:$I$30000,Incentive_Calc!$A244,'Sales RAW DATA'!$E$2:$E$30000,Incentive_Calc!O$5),"")</f>
        <v>844474</v>
      </c>
      <c r="P244" s="42">
        <f t="shared" si="56"/>
        <v>2472465</v>
      </c>
      <c r="Q244" s="44">
        <f t="shared" si="57"/>
        <v>1.0332538642780249</v>
      </c>
      <c r="R244" s="44">
        <f t="shared" si="58"/>
        <v>1.0267021147792397</v>
      </c>
      <c r="S244" s="44">
        <f t="shared" si="59"/>
        <v>1.0382740882086792</v>
      </c>
      <c r="T244" s="45">
        <f t="shared" si="60"/>
        <v>103.27894942622457</v>
      </c>
      <c r="U244" s="45">
        <f t="shared" si="61"/>
        <v>103</v>
      </c>
      <c r="V244" s="44">
        <f>IFERROR(SUMIFS('Sales RAW DATA'!$G:$G,'Sales RAW DATA'!$I:$I,Incentive_Calc!$A244,'Sales RAW DATA'!$D:$D,"B1",'Sales RAW DATA'!$E:$E,Incentive_Calc!V$5)/SUMIFS('Sales RAW DATA'!$F:$F,'Sales RAW DATA'!$I:$I,Incentive_Calc!$A244,'Sales RAW DATA'!$D:$D,"B1",'Sales RAW DATA'!$E:$E,Incentive_Calc!V$5),"")</f>
        <v>1.1717678955588955</v>
      </c>
      <c r="W244" s="44">
        <f>IFERROR(SUMIFS('Sales RAW DATA'!$G:$G,'Sales RAW DATA'!$I:$I,Incentive_Calc!$A244,'Sales RAW DATA'!$D:$D,"B1",'Sales RAW DATA'!$E:$E,Incentive_Calc!W$5)/SUMIFS('Sales RAW DATA'!$F:$F,'Sales RAW DATA'!$I:$I,Incentive_Calc!$A244,'Sales RAW DATA'!$D:$D,"B1",'Sales RAW DATA'!$E:$E,Incentive_Calc!W$5),"")</f>
        <v>0.94205561311775621</v>
      </c>
      <c r="X244" s="44">
        <f>IFERROR(SUMIFS('Sales RAW DATA'!$G:$G,'Sales RAW DATA'!$I:$I,Incentive_Calc!$A244,'Sales RAW DATA'!$D:$D,"B1",'Sales RAW DATA'!$E:$E,Incentive_Calc!X$5)/SUMIFS('Sales RAW DATA'!$F:$F,'Sales RAW DATA'!$I:$I,Incentive_Calc!$A244,'Sales RAW DATA'!$D:$D,"B1",'Sales RAW DATA'!$E:$E,Incentive_Calc!X$5),"")</f>
        <v>1.0457897218293257</v>
      </c>
      <c r="Y244" s="44">
        <f>SUMIFS('Sales RAW DATA'!$G:$G,'Sales RAW DATA'!$I:$I,Incentive_Calc!$A244,'Sales RAW DATA'!$D:$D,"B1")/SUMIFS('Sales RAW DATA'!$F:$F,'Sales RAW DATA'!$I:$I,Incentive_Calc!$A244,'Sales RAW DATA'!$D:$D,"B1")</f>
        <v>1.0541855990168654</v>
      </c>
      <c r="Z244" s="44">
        <f>IFERROR(SUMIFS('Sales RAW DATA'!$G:$G,'Sales RAW DATA'!$I:$I,Incentive_Calc!$A244,'Sales RAW DATA'!$D:$D,"B2",'Sales RAW DATA'!$E:$E,Incentive_Calc!Z$5)/SUMIFS('Sales RAW DATA'!$F:$F,'Sales RAW DATA'!$I:$I,Incentive_Calc!$A244,'Sales RAW DATA'!$D:$D,"B2",'Sales RAW DATA'!$E:$E,Incentive_Calc!Z$5),"")</f>
        <v>0.80954254890292365</v>
      </c>
      <c r="AA244" s="44">
        <f>IFERROR(SUMIFS('Sales RAW DATA'!$G:$G,'Sales RAW DATA'!$I:$I,Incentive_Calc!$A244,'Sales RAW DATA'!$D:$D,"B2",'Sales RAW DATA'!$E:$E,Incentive_Calc!AA$5)/SUMIFS('Sales RAW DATA'!$F:$F,'Sales RAW DATA'!$I:$I,Incentive_Calc!$A244,'Sales RAW DATA'!$D:$D,"B2",'Sales RAW DATA'!$E:$E,Incentive_Calc!AA$5),"")</f>
        <v>0.77329781799605923</v>
      </c>
      <c r="AB244" s="44">
        <f>IFERROR(SUMIFS('Sales RAW DATA'!$G:$G,'Sales RAW DATA'!$I:$I,Incentive_Calc!$A244,'Sales RAW DATA'!$D:$D,"B2",'Sales RAW DATA'!$E:$E,Incentive_Calc!AB$5)/SUMIFS('Sales RAW DATA'!$F:$F,'Sales RAW DATA'!$I:$I,Incentive_Calc!$A244,'Sales RAW DATA'!$D:$D,"B2",'Sales RAW DATA'!$E:$E,Incentive_Calc!AB$5),"")</f>
        <v>0.66417970460251796</v>
      </c>
      <c r="AC244" s="44">
        <f>SUMIFS('Sales RAW DATA'!$G:$G,'Sales RAW DATA'!$I:$I,Incentive_Calc!$A244,'Sales RAW DATA'!$D:$D,"B2")/SUMIFS('Sales RAW DATA'!$F:$F,'Sales RAW DATA'!$I:$I,Incentive_Calc!$A244,'Sales RAW DATA'!$D:$D,"B2")</f>
        <v>0.74739889539399562</v>
      </c>
      <c r="AD244" s="44">
        <f>IFERROR(SUMIFS('Sales RAW DATA'!$G:$G,'Sales RAW DATA'!$I:$I,Incentive_Calc!$A244,'Sales RAW DATA'!$D:$D,"B3",'Sales RAW DATA'!$E:$E,Incentive_Calc!AD$5)/SUMIFS('Sales RAW DATA'!$F:$F,'Sales RAW DATA'!$I:$I,Incentive_Calc!$A244,'Sales RAW DATA'!$D:$D,"B3",'Sales RAW DATA'!$E:$E,Incentive_Calc!AD$5),"")</f>
        <v>1.2828861934628244</v>
      </c>
      <c r="AE244" s="44">
        <f>IFERROR(SUMIFS('Sales RAW DATA'!$G:$G,'Sales RAW DATA'!$I:$I,Incentive_Calc!$A244,'Sales RAW DATA'!$D:$D,"B3",'Sales RAW DATA'!$E:$E,Incentive_Calc!AE$5)/SUMIFS('Sales RAW DATA'!$F:$F,'Sales RAW DATA'!$I:$I,Incentive_Calc!$A244,'Sales RAW DATA'!$D:$D,"B3",'Sales RAW DATA'!$E:$E,Incentive_Calc!AE$5),"")</f>
        <v>1.5139191042997493</v>
      </c>
      <c r="AF244" s="44">
        <f>IFERROR(SUMIFS('Sales RAW DATA'!$G:$G,'Sales RAW DATA'!$I:$I,Incentive_Calc!$A244,'Sales RAW DATA'!$D:$D,"B3",'Sales RAW DATA'!$E:$E,Incentive_Calc!AF$5)/SUMIFS('Sales RAW DATA'!$F:$F,'Sales RAW DATA'!$I:$I,Incentive_Calc!$A244,'Sales RAW DATA'!$D:$D,"B3",'Sales RAW DATA'!$E:$E,Incentive_Calc!AF$5),"")</f>
        <v>1.7297203283706692</v>
      </c>
      <c r="AG244" s="44">
        <f>SUMIFS('Sales RAW DATA'!$G:$G,'Sales RAW DATA'!$I:$I,Incentive_Calc!$A244,'Sales RAW DATA'!$D:$D,"B3")/SUMIFS('Sales RAW DATA'!$F:$F,'Sales RAW DATA'!$I:$I,Incentive_Calc!$A244,'Sales RAW DATA'!$D:$D,"B3")</f>
        <v>1.5220995073592811</v>
      </c>
      <c r="AH244" s="44">
        <f>IFERROR(SUMIFS('Sales RAW DATA'!$G:$G,'Sales RAW DATA'!$I:$I,Incentive_Calc!$A244,'Sales RAW DATA'!$D:$D,"B4",'Sales RAW DATA'!$E:$E,Incentive_Calc!AH$5)/SUMIFS('Sales RAW DATA'!$F:$F,'Sales RAW DATA'!$I:$I,Incentive_Calc!$A244,'Sales RAW DATA'!$D:$D,"B4",'Sales RAW DATA'!$E:$E,Incentive_Calc!AH$5),"")</f>
        <v>1.1153133697604929</v>
      </c>
      <c r="AI244" s="44">
        <f>IFERROR(SUMIFS('Sales RAW DATA'!$G:$G,'Sales RAW DATA'!$I:$I,Incentive_Calc!$A244,'Sales RAW DATA'!$D:$D,"B4",'Sales RAW DATA'!$E:$E,Incentive_Calc!AI$5)/SUMIFS('Sales RAW DATA'!$F:$F,'Sales RAW DATA'!$I:$I,Incentive_Calc!$A244,'Sales RAW DATA'!$D:$D,"B4",'Sales RAW DATA'!$E:$E,Incentive_Calc!AI$5),"")</f>
        <v>1.2636797989039525</v>
      </c>
      <c r="AJ244" s="44">
        <f>IFERROR(SUMIFS('Sales RAW DATA'!$G:$G,'Sales RAW DATA'!$I:$I,Incentive_Calc!$A244,'Sales RAW DATA'!$D:$D,"B4",'Sales RAW DATA'!$E:$E,Incentive_Calc!AJ$5)/SUMIFS('Sales RAW DATA'!$F:$F,'Sales RAW DATA'!$I:$I,Incentive_Calc!$A244,'Sales RAW DATA'!$D:$D,"B4",'Sales RAW DATA'!$E:$E,Incentive_Calc!AJ$5),"")</f>
        <v>1.126534213974383</v>
      </c>
      <c r="AK244" s="44">
        <f>SUMIFS('Sales RAW DATA'!$G:$G,'Sales RAW DATA'!$I:$I,Incentive_Calc!$A244,'Sales RAW DATA'!$D:$D,"B4")/SUMIFS('Sales RAW DATA'!$F:$F,'Sales RAW DATA'!$I:$I,Incentive_Calc!$A244,'Sales RAW DATA'!$D:$D,"B4")</f>
        <v>1.1681252611895909</v>
      </c>
      <c r="AL244" s="44">
        <f>IFERROR(SUMIFS('Sales RAW DATA'!$G:$G,'Sales RAW DATA'!$I:$I,Incentive_Calc!$A244,'Sales RAW DATA'!$D:$D,"B5",'Sales RAW DATA'!$E:$E,Incentive_Calc!AL$5)/SUMIFS('Sales RAW DATA'!$F:$F,'Sales RAW DATA'!$I:$I,Incentive_Calc!$A244,'Sales RAW DATA'!$D:$D,"B5",'Sales RAW DATA'!$E:$E,Incentive_Calc!AL$5),"")</f>
        <v>0.61415568110483365</v>
      </c>
      <c r="AM244" s="44">
        <f>IFERROR(SUMIFS('Sales RAW DATA'!$G:$G,'Sales RAW DATA'!$I:$I,Incentive_Calc!$A244,'Sales RAW DATA'!$D:$D,"B5",'Sales RAW DATA'!$E:$E,Incentive_Calc!AM$5)/SUMIFS('Sales RAW DATA'!$F:$F,'Sales RAW DATA'!$I:$I,Incentive_Calc!$A244,'Sales RAW DATA'!$D:$D,"B5",'Sales RAW DATA'!$E:$E,Incentive_Calc!AM$5),"")</f>
        <v>0.62140228081819826</v>
      </c>
      <c r="AN244" s="44">
        <f>IFERROR(SUMIFS('Sales RAW DATA'!$G:$G,'Sales RAW DATA'!$I:$I,Incentive_Calc!$A244,'Sales RAW DATA'!$D:$D,"B5",'Sales RAW DATA'!$E:$E,Incentive_Calc!AN$5)/SUMIFS('Sales RAW DATA'!$F:$F,'Sales RAW DATA'!$I:$I,Incentive_Calc!$A244,'Sales RAW DATA'!$D:$D,"B5",'Sales RAW DATA'!$E:$E,Incentive_Calc!AN$5),"")</f>
        <v>0.69586082783443315</v>
      </c>
      <c r="AO244" s="44">
        <f>SUMIFS('Sales RAW DATA'!$G:$G,'Sales RAW DATA'!$I:$I,Incentive_Calc!$A244,'Sales RAW DATA'!$D:$D,"B5")/SUMIFS('Sales RAW DATA'!$F:$F,'Sales RAW DATA'!$I:$I,Incentive_Calc!$A244,'Sales RAW DATA'!$D:$D,"B5")</f>
        <v>0.64340756524167608</v>
      </c>
      <c r="AP244" s="42">
        <f>SUM(SUMIFS('Sales RAW DATA'!$F$2:$F$22804,'Sales RAW DATA'!$I$2:$I$22804,Incentive_Calc!$A244,'Sales RAW DATA'!$D$2:$D$22804,"B1"),SUMIFS('Sales RAW DATA'!$F$2:$F$22804,'Sales RAW DATA'!$I$2:$I$22804,Incentive_Calc!$A244,'Sales RAW DATA'!$D$2:$D$22804,"B2"),SUMIFS('Sales RAW DATA'!$F$2:$F$22804,'Sales RAW DATA'!$I$2:$I$22804,Incentive_Calc!$A244,'Sales RAW DATA'!$D$2:$D$22804,"B3"),SUMIFS('Sales RAW DATA'!$F$2:$F$22804,'Sales RAW DATA'!$I$2:$I$22804,Incentive_Calc!$A244,'Sales RAW DATA'!$D$2:$D$22804,"B4"),SUMIFS('Sales RAW DATA'!$F$2:$F$22804,'Sales RAW DATA'!$I$2:$I$22804,Incentive_Calc!$A244,'Sales RAW DATA'!$D$2:$D$22804,"B5"))</f>
        <v>1475774</v>
      </c>
      <c r="AQ244" s="42">
        <f>SUM(SUMIFS('Sales RAW DATA'!$G$2:$G$22804,'Sales RAW DATA'!$I$2:$I$22804,Incentive_Calc!$A244,'Sales RAW DATA'!$D$2:$D$22804,"B1"),SUMIFS('Sales RAW DATA'!$G$2:$G$22804,'Sales RAW DATA'!$I$2:$I$22804,Incentive_Calc!$A244,'Sales RAW DATA'!$D$2:$D$22804,"B2"),SUMIFS('Sales RAW DATA'!$G$2:$G$22804,'Sales RAW DATA'!$I$2:$I$22804,Incentive_Calc!$A244,'Sales RAW DATA'!$D$2:$D$22804,"B3"),SUMIFS('Sales RAW DATA'!$G$2:$G$22804,'Sales RAW DATA'!$I$2:$I$22804,Incentive_Calc!$A244,'Sales RAW DATA'!$D$2:$D$22804,"B4"),SUMIFS('Sales RAW DATA'!$G$2:$G$22804,'Sales RAW DATA'!$I$2:$I$22804,Incentive_Calc!$A244,'Sales RAW DATA'!$D$2:$D$22804,"B5"))</f>
        <v>1561443</v>
      </c>
      <c r="AR244" s="45">
        <f t="shared" si="62"/>
        <v>105.80502163610417</v>
      </c>
      <c r="AS244" s="45">
        <f t="shared" si="63"/>
        <v>105</v>
      </c>
      <c r="AT244" s="46">
        <v>1.04</v>
      </c>
      <c r="AU244" s="46">
        <v>0.93</v>
      </c>
      <c r="AV244" s="43" t="str">
        <f t="shared" si="49"/>
        <v>Yes</v>
      </c>
      <c r="AW244" s="43" t="str">
        <f t="shared" si="50"/>
        <v>Yes</v>
      </c>
      <c r="AX244" s="43" t="str">
        <f t="shared" si="51"/>
        <v>Yes</v>
      </c>
      <c r="AY244" s="43" t="str">
        <f t="shared" si="64"/>
        <v>Yes</v>
      </c>
    </row>
    <row r="245" spans="1:51" x14ac:dyDescent="0.35">
      <c r="A245" s="21" t="s">
        <v>1119</v>
      </c>
      <c r="B245" s="21" t="s">
        <v>645</v>
      </c>
      <c r="C245" s="21" t="str">
        <f>_xlfn.XLOOKUP($A245,'Employee List'!$E:$E,'Employee List'!$D:$D,0)</f>
        <v>SF</v>
      </c>
      <c r="D245" s="42" cm="1">
        <f t="array" ref="D245">IFERROR(IF($G245="Yes",INDEX('Payment Plan'!$D$6:$D$42,MATCH(1,(Incentive_Calc!$C245='Payment Plan'!$B$6:$B$42)*(Incentive_Calc!$U245='Payment Plan'!$C$6:$C$42),0)),""),"")</f>
        <v>37984.5703125</v>
      </c>
      <c r="E245" s="42" t="str" cm="1">
        <f t="array" ref="E245">IFERROR(IF($H245="Yes",INDEX('Payment Plan'!$D$6:$D$42,MATCH(1,(Incentive_Calc!$C245='Payment Plan'!$B$6:$B$42)*(Incentive_Calc!$AS245='Payment Plan'!$C$6:$C$42),0)),""),"")</f>
        <v/>
      </c>
      <c r="F245" s="42">
        <f t="shared" si="52"/>
        <v>37984.5703125</v>
      </c>
      <c r="G245" s="43" t="str">
        <f t="shared" si="53"/>
        <v>Yes</v>
      </c>
      <c r="H245" s="21" t="str">
        <f t="shared" si="54"/>
        <v>No</v>
      </c>
      <c r="I245" s="42">
        <f>IFERROR(SUMIFS('Sales RAW DATA'!$F$2:$F$30000,'Sales RAW DATA'!$I$2:$I$30000,Incentive_Calc!$A245,'Sales RAW DATA'!$E$2:$E$30000,Incentive_Calc!I$5),"")</f>
        <v>629877</v>
      </c>
      <c r="J245" s="42">
        <f>IFERROR(SUMIFS('Sales RAW DATA'!$F$2:$F$30000,'Sales RAW DATA'!$I$2:$I$30000,Incentive_Calc!$A245,'Sales RAW DATA'!$E$2:$E$30000,Incentive_Calc!J$5),"")</f>
        <v>637895</v>
      </c>
      <c r="K245" s="42">
        <f>IFERROR(SUMIFS('Sales RAW DATA'!$F$2:$F$30000,'Sales RAW DATA'!$I$2:$I$30000,Incentive_Calc!$A245,'Sales RAW DATA'!$E$2:$E$30000,Incentive_Calc!K$5),"")</f>
        <v>654694</v>
      </c>
      <c r="L245" s="42">
        <f t="shared" si="55"/>
        <v>1922466</v>
      </c>
      <c r="M245" s="42">
        <f>IFERROR(SUMIFS('Sales RAW DATA'!$G$2:$G$30000,'Sales RAW DATA'!$I$2:$I$30000,Incentive_Calc!$A245,'Sales RAW DATA'!$E$2:$E$30000,Incentive_Calc!M$5),"")</f>
        <v>661662</v>
      </c>
      <c r="N245" s="42">
        <f>IFERROR(SUMIFS('Sales RAW DATA'!$G$2:$G$30000,'Sales RAW DATA'!$I$2:$I$30000,Incentive_Calc!$A245,'Sales RAW DATA'!$E$2:$E$30000,Incentive_Calc!N$5),"")</f>
        <v>667174</v>
      </c>
      <c r="O245" s="42">
        <f>IFERROR(SUMIFS('Sales RAW DATA'!$G$2:$G$30000,'Sales RAW DATA'!$I$2:$I$30000,Incentive_Calc!$A245,'Sales RAW DATA'!$E$2:$E$30000,Incentive_Calc!O$5),"")</f>
        <v>697624</v>
      </c>
      <c r="P245" s="42">
        <f t="shared" si="56"/>
        <v>2026460</v>
      </c>
      <c r="Q245" s="44">
        <f t="shared" si="57"/>
        <v>1.0504622331026534</v>
      </c>
      <c r="R245" s="44">
        <f t="shared" si="58"/>
        <v>1.0458994035068467</v>
      </c>
      <c r="S245" s="44">
        <f t="shared" si="59"/>
        <v>1.0655726186584877</v>
      </c>
      <c r="T245" s="45">
        <f t="shared" si="60"/>
        <v>105.40940646024428</v>
      </c>
      <c r="U245" s="45">
        <f t="shared" si="61"/>
        <v>105</v>
      </c>
      <c r="V245" s="44">
        <f>IFERROR(SUMIFS('Sales RAW DATA'!$G:$G,'Sales RAW DATA'!$I:$I,Incentive_Calc!$A245,'Sales RAW DATA'!$D:$D,"B1",'Sales RAW DATA'!$E:$E,Incentive_Calc!V$5)/SUMIFS('Sales RAW DATA'!$F:$F,'Sales RAW DATA'!$I:$I,Incentive_Calc!$A245,'Sales RAW DATA'!$D:$D,"B1",'Sales RAW DATA'!$E:$E,Incentive_Calc!V$5),"")</f>
        <v>1.3642217245240762</v>
      </c>
      <c r="W245" s="44">
        <f>IFERROR(SUMIFS('Sales RAW DATA'!$G:$G,'Sales RAW DATA'!$I:$I,Incentive_Calc!$A245,'Sales RAW DATA'!$D:$D,"B1",'Sales RAW DATA'!$E:$E,Incentive_Calc!W$5)/SUMIFS('Sales RAW DATA'!$F:$F,'Sales RAW DATA'!$I:$I,Incentive_Calc!$A245,'Sales RAW DATA'!$D:$D,"B1",'Sales RAW DATA'!$E:$E,Incentive_Calc!W$5),"")</f>
        <v>1.2401230555916634</v>
      </c>
      <c r="X245" s="44">
        <f>IFERROR(SUMIFS('Sales RAW DATA'!$G:$G,'Sales RAW DATA'!$I:$I,Incentive_Calc!$A245,'Sales RAW DATA'!$D:$D,"B1",'Sales RAW DATA'!$E:$E,Incentive_Calc!X$5)/SUMIFS('Sales RAW DATA'!$F:$F,'Sales RAW DATA'!$I:$I,Incentive_Calc!$A245,'Sales RAW DATA'!$D:$D,"B1",'Sales RAW DATA'!$E:$E,Incentive_Calc!X$5),"")</f>
        <v>1.2828777442961687</v>
      </c>
      <c r="Y245" s="44">
        <f>SUMIFS('Sales RAW DATA'!$G:$G,'Sales RAW DATA'!$I:$I,Incentive_Calc!$A245,'Sales RAW DATA'!$D:$D,"B1")/SUMIFS('Sales RAW DATA'!$F:$F,'Sales RAW DATA'!$I:$I,Incentive_Calc!$A245,'Sales RAW DATA'!$D:$D,"B1")</f>
        <v>1.2963787977666594</v>
      </c>
      <c r="Z245" s="44">
        <f>IFERROR(SUMIFS('Sales RAW DATA'!$G:$G,'Sales RAW DATA'!$I:$I,Incentive_Calc!$A245,'Sales RAW DATA'!$D:$D,"B2",'Sales RAW DATA'!$E:$E,Incentive_Calc!Z$5)/SUMIFS('Sales RAW DATA'!$F:$F,'Sales RAW DATA'!$I:$I,Incentive_Calc!$A245,'Sales RAW DATA'!$D:$D,"B2",'Sales RAW DATA'!$E:$E,Incentive_Calc!Z$5),"")</f>
        <v>1.1745263932315615</v>
      </c>
      <c r="AA245" s="44">
        <f>IFERROR(SUMIFS('Sales RAW DATA'!$G:$G,'Sales RAW DATA'!$I:$I,Incentive_Calc!$A245,'Sales RAW DATA'!$D:$D,"B2",'Sales RAW DATA'!$E:$E,Incentive_Calc!AA$5)/SUMIFS('Sales RAW DATA'!$F:$F,'Sales RAW DATA'!$I:$I,Incentive_Calc!$A245,'Sales RAW DATA'!$D:$D,"B2",'Sales RAW DATA'!$E:$E,Incentive_Calc!AA$5),"")</f>
        <v>0.99308768106881951</v>
      </c>
      <c r="AB245" s="44">
        <f>IFERROR(SUMIFS('Sales RAW DATA'!$G:$G,'Sales RAW DATA'!$I:$I,Incentive_Calc!$A245,'Sales RAW DATA'!$D:$D,"B2",'Sales RAW DATA'!$E:$E,Incentive_Calc!AB$5)/SUMIFS('Sales RAW DATA'!$F:$F,'Sales RAW DATA'!$I:$I,Incentive_Calc!$A245,'Sales RAW DATA'!$D:$D,"B2",'Sales RAW DATA'!$E:$E,Incentive_Calc!AB$5),"")</f>
        <v>0.91568202475005245</v>
      </c>
      <c r="AC245" s="44">
        <f>SUMIFS('Sales RAW DATA'!$G:$G,'Sales RAW DATA'!$I:$I,Incentive_Calc!$A245,'Sales RAW DATA'!$D:$D,"B2")/SUMIFS('Sales RAW DATA'!$F:$F,'Sales RAW DATA'!$I:$I,Incentive_Calc!$A245,'Sales RAW DATA'!$D:$D,"B2")</f>
        <v>1.025529781761543</v>
      </c>
      <c r="AD245" s="44">
        <f>IFERROR(SUMIFS('Sales RAW DATA'!$G:$G,'Sales RAW DATA'!$I:$I,Incentive_Calc!$A245,'Sales RAW DATA'!$D:$D,"B3",'Sales RAW DATA'!$E:$E,Incentive_Calc!AD$5)/SUMIFS('Sales RAW DATA'!$F:$F,'Sales RAW DATA'!$I:$I,Incentive_Calc!$A245,'Sales RAW DATA'!$D:$D,"B3",'Sales RAW DATA'!$E:$E,Incentive_Calc!AD$5),"")</f>
        <v>0.72424355921774253</v>
      </c>
      <c r="AE245" s="44">
        <f>IFERROR(SUMIFS('Sales RAW DATA'!$G:$G,'Sales RAW DATA'!$I:$I,Incentive_Calc!$A245,'Sales RAW DATA'!$D:$D,"B3",'Sales RAW DATA'!$E:$E,Incentive_Calc!AE$5)/SUMIFS('Sales RAW DATA'!$F:$F,'Sales RAW DATA'!$I:$I,Incentive_Calc!$A245,'Sales RAW DATA'!$D:$D,"B3",'Sales RAW DATA'!$E:$E,Incentive_Calc!AE$5),"")</f>
        <v>0.62233873950023777</v>
      </c>
      <c r="AF245" s="44">
        <f>IFERROR(SUMIFS('Sales RAW DATA'!$G:$G,'Sales RAW DATA'!$I:$I,Incentive_Calc!$A245,'Sales RAW DATA'!$D:$D,"B3",'Sales RAW DATA'!$E:$E,Incentive_Calc!AF$5)/SUMIFS('Sales RAW DATA'!$F:$F,'Sales RAW DATA'!$I:$I,Incentive_Calc!$A245,'Sales RAW DATA'!$D:$D,"B3",'Sales RAW DATA'!$E:$E,Incentive_Calc!AF$5),"")</f>
        <v>0.95263157894736838</v>
      </c>
      <c r="AG245" s="44">
        <f>SUMIFS('Sales RAW DATA'!$G:$G,'Sales RAW DATA'!$I:$I,Incentive_Calc!$A245,'Sales RAW DATA'!$D:$D,"B3")/SUMIFS('Sales RAW DATA'!$F:$F,'Sales RAW DATA'!$I:$I,Incentive_Calc!$A245,'Sales RAW DATA'!$D:$D,"B3")</f>
        <v>0.77572160051119499</v>
      </c>
      <c r="AH245" s="44">
        <f>IFERROR(SUMIFS('Sales RAW DATA'!$G:$G,'Sales RAW DATA'!$I:$I,Incentive_Calc!$A245,'Sales RAW DATA'!$D:$D,"B4",'Sales RAW DATA'!$E:$E,Incentive_Calc!AH$5)/SUMIFS('Sales RAW DATA'!$F:$F,'Sales RAW DATA'!$I:$I,Incentive_Calc!$A245,'Sales RAW DATA'!$D:$D,"B4",'Sales RAW DATA'!$E:$E,Incentive_Calc!AH$5),"")</f>
        <v>1.1570595065728171</v>
      </c>
      <c r="AI245" s="44">
        <f>IFERROR(SUMIFS('Sales RAW DATA'!$G:$G,'Sales RAW DATA'!$I:$I,Incentive_Calc!$A245,'Sales RAW DATA'!$D:$D,"B4",'Sales RAW DATA'!$E:$E,Incentive_Calc!AI$5)/SUMIFS('Sales RAW DATA'!$F:$F,'Sales RAW DATA'!$I:$I,Incentive_Calc!$A245,'Sales RAW DATA'!$D:$D,"B4",'Sales RAW DATA'!$E:$E,Incentive_Calc!AI$5),"")</f>
        <v>1.2215231316725979</v>
      </c>
      <c r="AJ245" s="44">
        <f>IFERROR(SUMIFS('Sales RAW DATA'!$G:$G,'Sales RAW DATA'!$I:$I,Incentive_Calc!$A245,'Sales RAW DATA'!$D:$D,"B4",'Sales RAW DATA'!$E:$E,Incentive_Calc!AJ$5)/SUMIFS('Sales RAW DATA'!$F:$F,'Sales RAW DATA'!$I:$I,Incentive_Calc!$A245,'Sales RAW DATA'!$D:$D,"B4",'Sales RAW DATA'!$E:$E,Incentive_Calc!AJ$5),"")</f>
        <v>1.0720315592476404</v>
      </c>
      <c r="AK245" s="44">
        <f>SUMIFS('Sales RAW DATA'!$G:$G,'Sales RAW DATA'!$I:$I,Incentive_Calc!$A245,'Sales RAW DATA'!$D:$D,"B4")/SUMIFS('Sales RAW DATA'!$F:$F,'Sales RAW DATA'!$I:$I,Incentive_Calc!$A245,'Sales RAW DATA'!$D:$D,"B4")</f>
        <v>1.1487212992346463</v>
      </c>
      <c r="AL245" s="44">
        <f>IFERROR(SUMIFS('Sales RAW DATA'!$G:$G,'Sales RAW DATA'!$I:$I,Incentive_Calc!$A245,'Sales RAW DATA'!$D:$D,"B5",'Sales RAW DATA'!$E:$E,Incentive_Calc!AL$5)/SUMIFS('Sales RAW DATA'!$F:$F,'Sales RAW DATA'!$I:$I,Incentive_Calc!$A245,'Sales RAW DATA'!$D:$D,"B5",'Sales RAW DATA'!$E:$E,Incentive_Calc!AL$5),"")</f>
        <v>0.89530780978461211</v>
      </c>
      <c r="AM245" s="44">
        <f>IFERROR(SUMIFS('Sales RAW DATA'!$G:$G,'Sales RAW DATA'!$I:$I,Incentive_Calc!$A245,'Sales RAW DATA'!$D:$D,"B5",'Sales RAW DATA'!$E:$E,Incentive_Calc!AM$5)/SUMIFS('Sales RAW DATA'!$F:$F,'Sales RAW DATA'!$I:$I,Incentive_Calc!$A245,'Sales RAW DATA'!$D:$D,"B5",'Sales RAW DATA'!$E:$E,Incentive_Calc!AM$5),"")</f>
        <v>1.4905190576517908</v>
      </c>
      <c r="AN245" s="44">
        <f>IFERROR(SUMIFS('Sales RAW DATA'!$G:$G,'Sales RAW DATA'!$I:$I,Incentive_Calc!$A245,'Sales RAW DATA'!$D:$D,"B5",'Sales RAW DATA'!$E:$E,Incentive_Calc!AN$5)/SUMIFS('Sales RAW DATA'!$F:$F,'Sales RAW DATA'!$I:$I,Incentive_Calc!$A245,'Sales RAW DATA'!$D:$D,"B5",'Sales RAW DATA'!$E:$E,Incentive_Calc!AN$5),"")</f>
        <v>0.7479562690830297</v>
      </c>
      <c r="AO245" s="44">
        <f>SUMIFS('Sales RAW DATA'!$G:$G,'Sales RAW DATA'!$I:$I,Incentive_Calc!$A245,'Sales RAW DATA'!$D:$D,"B5")/SUMIFS('Sales RAW DATA'!$F:$F,'Sales RAW DATA'!$I:$I,Incentive_Calc!$A245,'Sales RAW DATA'!$D:$D,"B5")</f>
        <v>1.0521444357666296</v>
      </c>
      <c r="AP245" s="42">
        <f>SUM(SUMIFS('Sales RAW DATA'!$F$2:$F$22804,'Sales RAW DATA'!$I$2:$I$22804,Incentive_Calc!$A245,'Sales RAW DATA'!$D$2:$D$22804,"B1"),SUMIFS('Sales RAW DATA'!$F$2:$F$22804,'Sales RAW DATA'!$I$2:$I$22804,Incentive_Calc!$A245,'Sales RAW DATA'!$D$2:$D$22804,"B2"),SUMIFS('Sales RAW DATA'!$F$2:$F$22804,'Sales RAW DATA'!$I$2:$I$22804,Incentive_Calc!$A245,'Sales RAW DATA'!$D$2:$D$22804,"B3"),SUMIFS('Sales RAW DATA'!$F$2:$F$22804,'Sales RAW DATA'!$I$2:$I$22804,Incentive_Calc!$A245,'Sales RAW DATA'!$D$2:$D$22804,"B4"),SUMIFS('Sales RAW DATA'!$F$2:$F$22804,'Sales RAW DATA'!$I$2:$I$22804,Incentive_Calc!$A245,'Sales RAW DATA'!$D$2:$D$22804,"B5"))</f>
        <v>1024677</v>
      </c>
      <c r="AQ245" s="42">
        <f>SUM(SUMIFS('Sales RAW DATA'!$G$2:$G$22804,'Sales RAW DATA'!$I$2:$I$22804,Incentive_Calc!$A245,'Sales RAW DATA'!$D$2:$D$22804,"B1"),SUMIFS('Sales RAW DATA'!$G$2:$G$22804,'Sales RAW DATA'!$I$2:$I$22804,Incentive_Calc!$A245,'Sales RAW DATA'!$D$2:$D$22804,"B2"),SUMIFS('Sales RAW DATA'!$G$2:$G$22804,'Sales RAW DATA'!$I$2:$I$22804,Incentive_Calc!$A245,'Sales RAW DATA'!$D$2:$D$22804,"B3"),SUMIFS('Sales RAW DATA'!$G$2:$G$22804,'Sales RAW DATA'!$I$2:$I$22804,Incentive_Calc!$A245,'Sales RAW DATA'!$D$2:$D$22804,"B4"),SUMIFS('Sales RAW DATA'!$G$2:$G$22804,'Sales RAW DATA'!$I$2:$I$22804,Incentive_Calc!$A245,'Sales RAW DATA'!$D$2:$D$22804,"B5"))</f>
        <v>1112795</v>
      </c>
      <c r="AR245" s="45">
        <f t="shared" si="62"/>
        <v>108.59958796772055</v>
      </c>
      <c r="AS245" s="45">
        <f t="shared" si="63"/>
        <v>108</v>
      </c>
      <c r="AT245" s="46">
        <v>1.03</v>
      </c>
      <c r="AU245" s="46">
        <v>0.9</v>
      </c>
      <c r="AV245" s="43" t="str">
        <f t="shared" si="49"/>
        <v>Yes</v>
      </c>
      <c r="AW245" s="43" t="str">
        <f t="shared" si="50"/>
        <v>Yes</v>
      </c>
      <c r="AX245" s="43" t="str">
        <f t="shared" si="51"/>
        <v>Yes</v>
      </c>
      <c r="AY245" s="43" t="str">
        <f t="shared" si="64"/>
        <v>Yes</v>
      </c>
    </row>
    <row r="246" spans="1:51" x14ac:dyDescent="0.35">
      <c r="A246" s="21" t="s">
        <v>1120</v>
      </c>
      <c r="B246" s="21" t="s">
        <v>646</v>
      </c>
      <c r="C246" s="21" t="str">
        <f>_xlfn.XLOOKUP($A246,'Employee List'!$E:$E,'Employee List'!$D:$D,0)</f>
        <v>SF</v>
      </c>
      <c r="D246" s="42" t="str" cm="1">
        <f t="array" ref="D246">IFERROR(IF($G246="Yes",INDEX('Payment Plan'!$D$6:$D$42,MATCH(1,(Incentive_Calc!$C246='Payment Plan'!$B$6:$B$42)*(Incentive_Calc!$U246='Payment Plan'!$C$6:$C$42),0)),""),"")</f>
        <v/>
      </c>
      <c r="E246" s="42" t="str" cm="1">
        <f t="array" ref="E246">IFERROR(IF($H246="Yes",INDEX('Payment Plan'!$D$6:$D$42,MATCH(1,(Incentive_Calc!$C246='Payment Plan'!$B$6:$B$42)*(Incentive_Calc!$AS246='Payment Plan'!$C$6:$C$42),0)),""),"")</f>
        <v/>
      </c>
      <c r="F246" s="42">
        <f t="shared" si="52"/>
        <v>0</v>
      </c>
      <c r="G246" s="43" t="str">
        <f t="shared" si="53"/>
        <v>No</v>
      </c>
      <c r="H246" s="21" t="str">
        <f t="shared" si="54"/>
        <v>No</v>
      </c>
      <c r="I246" s="42">
        <f>IFERROR(SUMIFS('Sales RAW DATA'!$F$2:$F$30000,'Sales RAW DATA'!$I$2:$I$30000,Incentive_Calc!$A246,'Sales RAW DATA'!$E$2:$E$30000,Incentive_Calc!I$5),"")</f>
        <v>961148</v>
      </c>
      <c r="J246" s="42">
        <f>IFERROR(SUMIFS('Sales RAW DATA'!$F$2:$F$30000,'Sales RAW DATA'!$I$2:$I$30000,Incentive_Calc!$A246,'Sales RAW DATA'!$E$2:$E$30000,Incentive_Calc!J$5),"")</f>
        <v>902411</v>
      </c>
      <c r="K246" s="42">
        <f>IFERROR(SUMIFS('Sales RAW DATA'!$F$2:$F$30000,'Sales RAW DATA'!$I$2:$I$30000,Incentive_Calc!$A246,'Sales RAW DATA'!$E$2:$E$30000,Incentive_Calc!K$5),"")</f>
        <v>921441</v>
      </c>
      <c r="L246" s="42">
        <f t="shared" si="55"/>
        <v>2785000</v>
      </c>
      <c r="M246" s="42">
        <f>IFERROR(SUMIFS('Sales RAW DATA'!$G$2:$G$30000,'Sales RAW DATA'!$I$2:$I$30000,Incentive_Calc!$A246,'Sales RAW DATA'!$E$2:$E$30000,Incentive_Calc!M$5),"")</f>
        <v>872021</v>
      </c>
      <c r="N246" s="42">
        <f>IFERROR(SUMIFS('Sales RAW DATA'!$G$2:$G$30000,'Sales RAW DATA'!$I$2:$I$30000,Incentive_Calc!$A246,'Sales RAW DATA'!$E$2:$E$30000,Incentive_Calc!N$5),"")</f>
        <v>807219</v>
      </c>
      <c r="O246" s="42">
        <f>IFERROR(SUMIFS('Sales RAW DATA'!$G$2:$G$30000,'Sales RAW DATA'!$I$2:$I$30000,Incentive_Calc!$A246,'Sales RAW DATA'!$E$2:$E$30000,Incentive_Calc!O$5),"")</f>
        <v>859016</v>
      </c>
      <c r="P246" s="42">
        <f t="shared" si="56"/>
        <v>2538256</v>
      </c>
      <c r="Q246" s="44">
        <f t="shared" si="57"/>
        <v>0.90727026430893054</v>
      </c>
      <c r="R246" s="44">
        <f t="shared" si="58"/>
        <v>0.89451369719562368</v>
      </c>
      <c r="S246" s="44">
        <f t="shared" si="59"/>
        <v>0.93225285178323947</v>
      </c>
      <c r="T246" s="45">
        <f t="shared" si="60"/>
        <v>91.140251346499099</v>
      </c>
      <c r="U246" s="45">
        <f t="shared" si="61"/>
        <v>91</v>
      </c>
      <c r="V246" s="44">
        <f>IFERROR(SUMIFS('Sales RAW DATA'!$G:$G,'Sales RAW DATA'!$I:$I,Incentive_Calc!$A246,'Sales RAW DATA'!$D:$D,"B1",'Sales RAW DATA'!$E:$E,Incentive_Calc!V$5)/SUMIFS('Sales RAW DATA'!$F:$F,'Sales RAW DATA'!$I:$I,Incentive_Calc!$A246,'Sales RAW DATA'!$D:$D,"B1",'Sales RAW DATA'!$E:$E,Incentive_Calc!V$5),"")</f>
        <v>1.3406232041376669</v>
      </c>
      <c r="W246" s="44">
        <f>IFERROR(SUMIFS('Sales RAW DATA'!$G:$G,'Sales RAW DATA'!$I:$I,Incentive_Calc!$A246,'Sales RAW DATA'!$D:$D,"B1",'Sales RAW DATA'!$E:$E,Incentive_Calc!W$5)/SUMIFS('Sales RAW DATA'!$F:$F,'Sales RAW DATA'!$I:$I,Incentive_Calc!$A246,'Sales RAW DATA'!$D:$D,"B1",'Sales RAW DATA'!$E:$E,Incentive_Calc!W$5),"")</f>
        <v>1.0063823883082046</v>
      </c>
      <c r="X246" s="44">
        <f>IFERROR(SUMIFS('Sales RAW DATA'!$G:$G,'Sales RAW DATA'!$I:$I,Incentive_Calc!$A246,'Sales RAW DATA'!$D:$D,"B1",'Sales RAW DATA'!$E:$E,Incentive_Calc!X$5)/SUMIFS('Sales RAW DATA'!$F:$F,'Sales RAW DATA'!$I:$I,Incentive_Calc!$A246,'Sales RAW DATA'!$D:$D,"B1",'Sales RAW DATA'!$E:$E,Incentive_Calc!X$5),"")</f>
        <v>1.1710061541822949</v>
      </c>
      <c r="Y246" s="44">
        <f>SUMIFS('Sales RAW DATA'!$G:$G,'Sales RAW DATA'!$I:$I,Incentive_Calc!$A246,'Sales RAW DATA'!$D:$D,"B1")/SUMIFS('Sales RAW DATA'!$F:$F,'Sales RAW DATA'!$I:$I,Incentive_Calc!$A246,'Sales RAW DATA'!$D:$D,"B1")</f>
        <v>1.17747501303089</v>
      </c>
      <c r="Z246" s="44">
        <f>IFERROR(SUMIFS('Sales RAW DATA'!$G:$G,'Sales RAW DATA'!$I:$I,Incentive_Calc!$A246,'Sales RAW DATA'!$D:$D,"B2",'Sales RAW DATA'!$E:$E,Incentive_Calc!Z$5)/SUMIFS('Sales RAW DATA'!$F:$F,'Sales RAW DATA'!$I:$I,Incentive_Calc!$A246,'Sales RAW DATA'!$D:$D,"B2",'Sales RAW DATA'!$E:$E,Incentive_Calc!Z$5),"")</f>
        <v>1.3728425981379648</v>
      </c>
      <c r="AA246" s="44">
        <f>IFERROR(SUMIFS('Sales RAW DATA'!$G:$G,'Sales RAW DATA'!$I:$I,Incentive_Calc!$A246,'Sales RAW DATA'!$D:$D,"B2",'Sales RAW DATA'!$E:$E,Incentive_Calc!AA$5)/SUMIFS('Sales RAW DATA'!$F:$F,'Sales RAW DATA'!$I:$I,Incentive_Calc!$A246,'Sales RAW DATA'!$D:$D,"B2",'Sales RAW DATA'!$E:$E,Incentive_Calc!AA$5),"")</f>
        <v>1.2669898659501766</v>
      </c>
      <c r="AB246" s="44">
        <f>IFERROR(SUMIFS('Sales RAW DATA'!$G:$G,'Sales RAW DATA'!$I:$I,Incentive_Calc!$A246,'Sales RAW DATA'!$D:$D,"B2",'Sales RAW DATA'!$E:$E,Incentive_Calc!AB$5)/SUMIFS('Sales RAW DATA'!$F:$F,'Sales RAW DATA'!$I:$I,Incentive_Calc!$A246,'Sales RAW DATA'!$D:$D,"B2",'Sales RAW DATA'!$E:$E,Incentive_Calc!AB$5),"")</f>
        <v>0.80265391949429254</v>
      </c>
      <c r="AC246" s="44">
        <f>SUMIFS('Sales RAW DATA'!$G:$G,'Sales RAW DATA'!$I:$I,Incentive_Calc!$A246,'Sales RAW DATA'!$D:$D,"B2")/SUMIFS('Sales RAW DATA'!$F:$F,'Sales RAW DATA'!$I:$I,Incentive_Calc!$A246,'Sales RAW DATA'!$D:$D,"B2")</f>
        <v>1.1398799172600633</v>
      </c>
      <c r="AD246" s="44">
        <f>IFERROR(SUMIFS('Sales RAW DATA'!$G:$G,'Sales RAW DATA'!$I:$I,Incentive_Calc!$A246,'Sales RAW DATA'!$D:$D,"B3",'Sales RAW DATA'!$E:$E,Incentive_Calc!AD$5)/SUMIFS('Sales RAW DATA'!$F:$F,'Sales RAW DATA'!$I:$I,Incentive_Calc!$A246,'Sales RAW DATA'!$D:$D,"B3",'Sales RAW DATA'!$E:$E,Incentive_Calc!AD$5),"")</f>
        <v>0.47371787417141525</v>
      </c>
      <c r="AE246" s="44">
        <f>IFERROR(SUMIFS('Sales RAW DATA'!$G:$G,'Sales RAW DATA'!$I:$I,Incentive_Calc!$A246,'Sales RAW DATA'!$D:$D,"B3",'Sales RAW DATA'!$E:$E,Incentive_Calc!AE$5)/SUMIFS('Sales RAW DATA'!$F:$F,'Sales RAW DATA'!$I:$I,Incentive_Calc!$A246,'Sales RAW DATA'!$D:$D,"B3",'Sales RAW DATA'!$E:$E,Incentive_Calc!AE$5),"")</f>
        <v>0.85655653912266483</v>
      </c>
      <c r="AF246" s="44">
        <f>IFERROR(SUMIFS('Sales RAW DATA'!$G:$G,'Sales RAW DATA'!$I:$I,Incentive_Calc!$A246,'Sales RAW DATA'!$D:$D,"B3",'Sales RAW DATA'!$E:$E,Incentive_Calc!AF$5)/SUMIFS('Sales RAW DATA'!$F:$F,'Sales RAW DATA'!$I:$I,Incentive_Calc!$A246,'Sales RAW DATA'!$D:$D,"B3",'Sales RAW DATA'!$E:$E,Incentive_Calc!AF$5),"")</f>
        <v>0.91522534147205714</v>
      </c>
      <c r="AG246" s="44">
        <f>SUMIFS('Sales RAW DATA'!$G:$G,'Sales RAW DATA'!$I:$I,Incentive_Calc!$A246,'Sales RAW DATA'!$D:$D,"B3")/SUMIFS('Sales RAW DATA'!$F:$F,'Sales RAW DATA'!$I:$I,Incentive_Calc!$A246,'Sales RAW DATA'!$D:$D,"B3")</f>
        <v>0.75184391817106222</v>
      </c>
      <c r="AH246" s="44">
        <f>IFERROR(SUMIFS('Sales RAW DATA'!$G:$G,'Sales RAW DATA'!$I:$I,Incentive_Calc!$A246,'Sales RAW DATA'!$D:$D,"B4",'Sales RAW DATA'!$E:$E,Incentive_Calc!AH$5)/SUMIFS('Sales RAW DATA'!$F:$F,'Sales RAW DATA'!$I:$I,Incentive_Calc!$A246,'Sales RAW DATA'!$D:$D,"B4",'Sales RAW DATA'!$E:$E,Incentive_Calc!AH$5),"")</f>
        <v>1.5679234558544903</v>
      </c>
      <c r="AI246" s="44">
        <f>IFERROR(SUMIFS('Sales RAW DATA'!$G:$G,'Sales RAW DATA'!$I:$I,Incentive_Calc!$A246,'Sales RAW DATA'!$D:$D,"B4",'Sales RAW DATA'!$E:$E,Incentive_Calc!AI$5)/SUMIFS('Sales RAW DATA'!$F:$F,'Sales RAW DATA'!$I:$I,Incentive_Calc!$A246,'Sales RAW DATA'!$D:$D,"B4",'Sales RAW DATA'!$E:$E,Incentive_Calc!AI$5),"")</f>
        <v>1.2963589854537587</v>
      </c>
      <c r="AJ246" s="44">
        <f>IFERROR(SUMIFS('Sales RAW DATA'!$G:$G,'Sales RAW DATA'!$I:$I,Incentive_Calc!$A246,'Sales RAW DATA'!$D:$D,"B4",'Sales RAW DATA'!$E:$E,Incentive_Calc!AJ$5)/SUMIFS('Sales RAW DATA'!$F:$F,'Sales RAW DATA'!$I:$I,Incentive_Calc!$A246,'Sales RAW DATA'!$D:$D,"B4",'Sales RAW DATA'!$E:$E,Incentive_Calc!AJ$5),"")</f>
        <v>0.98931723747940892</v>
      </c>
      <c r="AK246" s="44">
        <f>SUMIFS('Sales RAW DATA'!$G:$G,'Sales RAW DATA'!$I:$I,Incentive_Calc!$A246,'Sales RAW DATA'!$D:$D,"B4")/SUMIFS('Sales RAW DATA'!$F:$F,'Sales RAW DATA'!$I:$I,Incentive_Calc!$A246,'Sales RAW DATA'!$D:$D,"B4")</f>
        <v>1.2879965298664735</v>
      </c>
      <c r="AL246" s="44">
        <f>IFERROR(SUMIFS('Sales RAW DATA'!$G:$G,'Sales RAW DATA'!$I:$I,Incentive_Calc!$A246,'Sales RAW DATA'!$D:$D,"B5",'Sales RAW DATA'!$E:$E,Incentive_Calc!AL$5)/SUMIFS('Sales RAW DATA'!$F:$F,'Sales RAW DATA'!$I:$I,Incentive_Calc!$A246,'Sales RAW DATA'!$D:$D,"B5",'Sales RAW DATA'!$E:$E,Incentive_Calc!AL$5),"")</f>
        <v>1.4359916054564532</v>
      </c>
      <c r="AM246" s="44">
        <f>IFERROR(SUMIFS('Sales RAW DATA'!$G:$G,'Sales RAW DATA'!$I:$I,Incentive_Calc!$A246,'Sales RAW DATA'!$D:$D,"B5",'Sales RAW DATA'!$E:$E,Incentive_Calc!AM$5)/SUMIFS('Sales RAW DATA'!$F:$F,'Sales RAW DATA'!$I:$I,Incentive_Calc!$A246,'Sales RAW DATA'!$D:$D,"B5",'Sales RAW DATA'!$E:$E,Incentive_Calc!AM$5),"")</f>
        <v>1.1011989668067388</v>
      </c>
      <c r="AN246" s="44">
        <f>IFERROR(SUMIFS('Sales RAW DATA'!$G:$G,'Sales RAW DATA'!$I:$I,Incentive_Calc!$A246,'Sales RAW DATA'!$D:$D,"B5",'Sales RAW DATA'!$E:$E,Incentive_Calc!AN$5)/SUMIFS('Sales RAW DATA'!$F:$F,'Sales RAW DATA'!$I:$I,Incentive_Calc!$A246,'Sales RAW DATA'!$D:$D,"B5",'Sales RAW DATA'!$E:$E,Incentive_Calc!AN$5),"")</f>
        <v>0.92902268760907503</v>
      </c>
      <c r="AO246" s="44">
        <f>SUMIFS('Sales RAW DATA'!$G:$G,'Sales RAW DATA'!$I:$I,Incentive_Calc!$A246,'Sales RAW DATA'!$D:$D,"B5")/SUMIFS('Sales RAW DATA'!$F:$F,'Sales RAW DATA'!$I:$I,Incentive_Calc!$A246,'Sales RAW DATA'!$D:$D,"B5")</f>
        <v>1.1504251104302783</v>
      </c>
      <c r="AP246" s="42">
        <f>SUM(SUMIFS('Sales RAW DATA'!$F$2:$F$22804,'Sales RAW DATA'!$I$2:$I$22804,Incentive_Calc!$A246,'Sales RAW DATA'!$D$2:$D$22804,"B1"),SUMIFS('Sales RAW DATA'!$F$2:$F$22804,'Sales RAW DATA'!$I$2:$I$22804,Incentive_Calc!$A246,'Sales RAW DATA'!$D$2:$D$22804,"B2"),SUMIFS('Sales RAW DATA'!$F$2:$F$22804,'Sales RAW DATA'!$I$2:$I$22804,Incentive_Calc!$A246,'Sales RAW DATA'!$D$2:$D$22804,"B3"),SUMIFS('Sales RAW DATA'!$F$2:$F$22804,'Sales RAW DATA'!$I$2:$I$22804,Incentive_Calc!$A246,'Sales RAW DATA'!$D$2:$D$22804,"B4"),SUMIFS('Sales RAW DATA'!$F$2:$F$22804,'Sales RAW DATA'!$I$2:$I$22804,Incentive_Calc!$A246,'Sales RAW DATA'!$D$2:$D$22804,"B5"))</f>
        <v>1198228</v>
      </c>
      <c r="AQ246" s="42">
        <f>SUM(SUMIFS('Sales RAW DATA'!$G$2:$G$22804,'Sales RAW DATA'!$I$2:$I$22804,Incentive_Calc!$A246,'Sales RAW DATA'!$D$2:$D$22804,"B1"),SUMIFS('Sales RAW DATA'!$G$2:$G$22804,'Sales RAW DATA'!$I$2:$I$22804,Incentive_Calc!$A246,'Sales RAW DATA'!$D$2:$D$22804,"B2"),SUMIFS('Sales RAW DATA'!$G$2:$G$22804,'Sales RAW DATA'!$I$2:$I$22804,Incentive_Calc!$A246,'Sales RAW DATA'!$D$2:$D$22804,"B3"),SUMIFS('Sales RAW DATA'!$G$2:$G$22804,'Sales RAW DATA'!$I$2:$I$22804,Incentive_Calc!$A246,'Sales RAW DATA'!$D$2:$D$22804,"B4"),SUMIFS('Sales RAW DATA'!$G$2:$G$22804,'Sales RAW DATA'!$I$2:$I$22804,Incentive_Calc!$A246,'Sales RAW DATA'!$D$2:$D$22804,"B5"))</f>
        <v>1250956</v>
      </c>
      <c r="AR246" s="45">
        <f t="shared" si="62"/>
        <v>104.40049806881495</v>
      </c>
      <c r="AS246" s="45">
        <f t="shared" si="63"/>
        <v>104</v>
      </c>
      <c r="AT246" s="46">
        <v>0.96</v>
      </c>
      <c r="AU246" s="46">
        <v>0.77</v>
      </c>
      <c r="AV246" s="43" t="str">
        <f t="shared" si="49"/>
        <v>Yes</v>
      </c>
      <c r="AW246" s="43" t="str">
        <f t="shared" si="50"/>
        <v>Yes</v>
      </c>
      <c r="AX246" s="43" t="str">
        <f t="shared" si="51"/>
        <v>Yes</v>
      </c>
      <c r="AY246" s="43" t="str">
        <f t="shared" si="64"/>
        <v>Yes</v>
      </c>
    </row>
    <row r="247" spans="1:51" x14ac:dyDescent="0.35">
      <c r="A247" s="21" t="s">
        <v>1121</v>
      </c>
      <c r="B247" s="21" t="s">
        <v>647</v>
      </c>
      <c r="C247" s="21" t="str">
        <f>_xlfn.XLOOKUP($A247,'Employee List'!$E:$E,'Employee List'!$D:$D,0)</f>
        <v>SF</v>
      </c>
      <c r="D247" s="42" t="str" cm="1">
        <f t="array" ref="D247">IFERROR(IF($G247="Yes",INDEX('Payment Plan'!$D$6:$D$42,MATCH(1,(Incentive_Calc!$C247='Payment Plan'!$B$6:$B$42)*(Incentive_Calc!$U247='Payment Plan'!$C$6:$C$42),0)),""),"")</f>
        <v/>
      </c>
      <c r="E247" s="42" t="str" cm="1">
        <f t="array" ref="E247">IFERROR(IF($H247="Yes",INDEX('Payment Plan'!$D$6:$D$42,MATCH(1,(Incentive_Calc!$C247='Payment Plan'!$B$6:$B$42)*(Incentive_Calc!$AS247='Payment Plan'!$C$6:$C$42),0)),""),"")</f>
        <v/>
      </c>
      <c r="F247" s="42">
        <f t="shared" si="52"/>
        <v>0</v>
      </c>
      <c r="G247" s="43" t="str">
        <f t="shared" si="53"/>
        <v>No</v>
      </c>
      <c r="H247" s="21" t="str">
        <f t="shared" si="54"/>
        <v>No</v>
      </c>
      <c r="I247" s="42">
        <f>IFERROR(SUMIFS('Sales RAW DATA'!$F$2:$F$30000,'Sales RAW DATA'!$I$2:$I$30000,Incentive_Calc!$A247,'Sales RAW DATA'!$E$2:$E$30000,Incentive_Calc!I$5),"")</f>
        <v>596482</v>
      </c>
      <c r="J247" s="42">
        <f>IFERROR(SUMIFS('Sales RAW DATA'!$F$2:$F$30000,'Sales RAW DATA'!$I$2:$I$30000,Incentive_Calc!$A247,'Sales RAW DATA'!$E$2:$E$30000,Incentive_Calc!J$5),"")</f>
        <v>608969</v>
      </c>
      <c r="K247" s="42">
        <f>IFERROR(SUMIFS('Sales RAW DATA'!$F$2:$F$30000,'Sales RAW DATA'!$I$2:$I$30000,Incentive_Calc!$A247,'Sales RAW DATA'!$E$2:$E$30000,Incentive_Calc!K$5),"")</f>
        <v>617733</v>
      </c>
      <c r="L247" s="42">
        <f t="shared" si="55"/>
        <v>1823184</v>
      </c>
      <c r="M247" s="42">
        <f>IFERROR(SUMIFS('Sales RAW DATA'!$G$2:$G$30000,'Sales RAW DATA'!$I$2:$I$30000,Incentive_Calc!$A247,'Sales RAW DATA'!$E$2:$E$30000,Incentive_Calc!M$5),"")</f>
        <v>444655</v>
      </c>
      <c r="N247" s="42">
        <f>IFERROR(SUMIFS('Sales RAW DATA'!$G$2:$G$30000,'Sales RAW DATA'!$I$2:$I$30000,Incentive_Calc!$A247,'Sales RAW DATA'!$E$2:$E$30000,Incentive_Calc!N$5),"")</f>
        <v>472081</v>
      </c>
      <c r="O247" s="42">
        <f>IFERROR(SUMIFS('Sales RAW DATA'!$G$2:$G$30000,'Sales RAW DATA'!$I$2:$I$30000,Incentive_Calc!$A247,'Sales RAW DATA'!$E$2:$E$30000,Incentive_Calc!O$5),"")</f>
        <v>506379</v>
      </c>
      <c r="P247" s="42">
        <f t="shared" si="56"/>
        <v>1423115</v>
      </c>
      <c r="Q247" s="44">
        <f t="shared" si="57"/>
        <v>0.74546256215610862</v>
      </c>
      <c r="R247" s="44">
        <f t="shared" si="58"/>
        <v>0.7752135166157883</v>
      </c>
      <c r="S247" s="44">
        <f t="shared" si="59"/>
        <v>0.81973765364647833</v>
      </c>
      <c r="T247" s="45">
        <f t="shared" si="60"/>
        <v>78.056575748799901</v>
      </c>
      <c r="U247" s="45">
        <f t="shared" si="61"/>
        <v>78</v>
      </c>
      <c r="V247" s="44">
        <f>IFERROR(SUMIFS('Sales RAW DATA'!$G:$G,'Sales RAW DATA'!$I:$I,Incentive_Calc!$A247,'Sales RAW DATA'!$D:$D,"B1",'Sales RAW DATA'!$E:$E,Incentive_Calc!V$5)/SUMIFS('Sales RAW DATA'!$F:$F,'Sales RAW DATA'!$I:$I,Incentive_Calc!$A247,'Sales RAW DATA'!$D:$D,"B1",'Sales RAW DATA'!$E:$E,Incentive_Calc!V$5),"")</f>
        <v>0.85763419126636131</v>
      </c>
      <c r="W247" s="44">
        <f>IFERROR(SUMIFS('Sales RAW DATA'!$G:$G,'Sales RAW DATA'!$I:$I,Incentive_Calc!$A247,'Sales RAW DATA'!$D:$D,"B1",'Sales RAW DATA'!$E:$E,Incentive_Calc!W$5)/SUMIFS('Sales RAW DATA'!$F:$F,'Sales RAW DATA'!$I:$I,Incentive_Calc!$A247,'Sales RAW DATA'!$D:$D,"B1",'Sales RAW DATA'!$E:$E,Incentive_Calc!W$5),"")</f>
        <v>0.60654553905659903</v>
      </c>
      <c r="X247" s="44">
        <f>IFERROR(SUMIFS('Sales RAW DATA'!$G:$G,'Sales RAW DATA'!$I:$I,Incentive_Calc!$A247,'Sales RAW DATA'!$D:$D,"B1",'Sales RAW DATA'!$E:$E,Incentive_Calc!X$5)/SUMIFS('Sales RAW DATA'!$F:$F,'Sales RAW DATA'!$I:$I,Incentive_Calc!$A247,'Sales RAW DATA'!$D:$D,"B1",'Sales RAW DATA'!$E:$E,Incentive_Calc!X$5),"")</f>
        <v>0.54393190081505349</v>
      </c>
      <c r="Y247" s="44">
        <f>SUMIFS('Sales RAW DATA'!$G:$G,'Sales RAW DATA'!$I:$I,Incentive_Calc!$A247,'Sales RAW DATA'!$D:$D,"B1")/SUMIFS('Sales RAW DATA'!$F:$F,'Sales RAW DATA'!$I:$I,Incentive_Calc!$A247,'Sales RAW DATA'!$D:$D,"B1")</f>
        <v>0.67207433408584161</v>
      </c>
      <c r="Z247" s="44">
        <f>IFERROR(SUMIFS('Sales RAW DATA'!$G:$G,'Sales RAW DATA'!$I:$I,Incentive_Calc!$A247,'Sales RAW DATA'!$D:$D,"B2",'Sales RAW DATA'!$E:$E,Incentive_Calc!Z$5)/SUMIFS('Sales RAW DATA'!$F:$F,'Sales RAW DATA'!$I:$I,Incentive_Calc!$A247,'Sales RAW DATA'!$D:$D,"B2",'Sales RAW DATA'!$E:$E,Incentive_Calc!Z$5),"")</f>
        <v>0.777373920945025</v>
      </c>
      <c r="AA247" s="44">
        <f>IFERROR(SUMIFS('Sales RAW DATA'!$G:$G,'Sales RAW DATA'!$I:$I,Incentive_Calc!$A247,'Sales RAW DATA'!$D:$D,"B2",'Sales RAW DATA'!$E:$E,Incentive_Calc!AA$5)/SUMIFS('Sales RAW DATA'!$F:$F,'Sales RAW DATA'!$I:$I,Incentive_Calc!$A247,'Sales RAW DATA'!$D:$D,"B2",'Sales RAW DATA'!$E:$E,Incentive_Calc!AA$5),"")</f>
        <v>0.75956931211103151</v>
      </c>
      <c r="AB247" s="44">
        <f>IFERROR(SUMIFS('Sales RAW DATA'!$G:$G,'Sales RAW DATA'!$I:$I,Incentive_Calc!$A247,'Sales RAW DATA'!$D:$D,"B2",'Sales RAW DATA'!$E:$E,Incentive_Calc!AB$5)/SUMIFS('Sales RAW DATA'!$F:$F,'Sales RAW DATA'!$I:$I,Incentive_Calc!$A247,'Sales RAW DATA'!$D:$D,"B2",'Sales RAW DATA'!$E:$E,Incentive_Calc!AB$5),"")</f>
        <v>0.64185686033459832</v>
      </c>
      <c r="AC247" s="44">
        <f>SUMIFS('Sales RAW DATA'!$G:$G,'Sales RAW DATA'!$I:$I,Incentive_Calc!$A247,'Sales RAW DATA'!$D:$D,"B2")/SUMIFS('Sales RAW DATA'!$F:$F,'Sales RAW DATA'!$I:$I,Incentive_Calc!$A247,'Sales RAW DATA'!$D:$D,"B2")</f>
        <v>0.72381425239116792</v>
      </c>
      <c r="AD247" s="44">
        <f>IFERROR(SUMIFS('Sales RAW DATA'!$G:$G,'Sales RAW DATA'!$I:$I,Incentive_Calc!$A247,'Sales RAW DATA'!$D:$D,"B3",'Sales RAW DATA'!$E:$E,Incentive_Calc!AD$5)/SUMIFS('Sales RAW DATA'!$F:$F,'Sales RAW DATA'!$I:$I,Incentive_Calc!$A247,'Sales RAW DATA'!$D:$D,"B3",'Sales RAW DATA'!$E:$E,Incentive_Calc!AD$5),"")</f>
        <v>0.57837975716763601</v>
      </c>
      <c r="AE247" s="44">
        <f>IFERROR(SUMIFS('Sales RAW DATA'!$G:$G,'Sales RAW DATA'!$I:$I,Incentive_Calc!$A247,'Sales RAW DATA'!$D:$D,"B3",'Sales RAW DATA'!$E:$E,Incentive_Calc!AE$5)/SUMIFS('Sales RAW DATA'!$F:$F,'Sales RAW DATA'!$I:$I,Incentive_Calc!$A247,'Sales RAW DATA'!$D:$D,"B3",'Sales RAW DATA'!$E:$E,Incentive_Calc!AE$5),"")</f>
        <v>1.0610709832974416</v>
      </c>
      <c r="AF247" s="44">
        <f>IFERROR(SUMIFS('Sales RAW DATA'!$G:$G,'Sales RAW DATA'!$I:$I,Incentive_Calc!$A247,'Sales RAW DATA'!$D:$D,"B3",'Sales RAW DATA'!$E:$E,Incentive_Calc!AF$5)/SUMIFS('Sales RAW DATA'!$F:$F,'Sales RAW DATA'!$I:$I,Incentive_Calc!$A247,'Sales RAW DATA'!$D:$D,"B3",'Sales RAW DATA'!$E:$E,Incentive_Calc!AF$5),"")</f>
        <v>1.4502862907864811</v>
      </c>
      <c r="AG247" s="44">
        <f>SUMIFS('Sales RAW DATA'!$G:$G,'Sales RAW DATA'!$I:$I,Incentive_Calc!$A247,'Sales RAW DATA'!$D:$D,"B3")/SUMIFS('Sales RAW DATA'!$F:$F,'Sales RAW DATA'!$I:$I,Incentive_Calc!$A247,'Sales RAW DATA'!$D:$D,"B3")</f>
        <v>1.0502665082549389</v>
      </c>
      <c r="AH247" s="44">
        <f>IFERROR(SUMIFS('Sales RAW DATA'!$G:$G,'Sales RAW DATA'!$I:$I,Incentive_Calc!$A247,'Sales RAW DATA'!$D:$D,"B4",'Sales RAW DATA'!$E:$E,Incentive_Calc!AH$5)/SUMIFS('Sales RAW DATA'!$F:$F,'Sales RAW DATA'!$I:$I,Incentive_Calc!$A247,'Sales RAW DATA'!$D:$D,"B4",'Sales RAW DATA'!$E:$E,Incentive_Calc!AH$5),"")</f>
        <v>0.73629439376494554</v>
      </c>
      <c r="AI247" s="44">
        <f>IFERROR(SUMIFS('Sales RAW DATA'!$G:$G,'Sales RAW DATA'!$I:$I,Incentive_Calc!$A247,'Sales RAW DATA'!$D:$D,"B4",'Sales RAW DATA'!$E:$E,Incentive_Calc!AI$5)/SUMIFS('Sales RAW DATA'!$F:$F,'Sales RAW DATA'!$I:$I,Incentive_Calc!$A247,'Sales RAW DATA'!$D:$D,"B4",'Sales RAW DATA'!$E:$E,Incentive_Calc!AI$5),"")</f>
        <v>0.59088806660499538</v>
      </c>
      <c r="AJ247" s="44">
        <f>IFERROR(SUMIFS('Sales RAW DATA'!$G:$G,'Sales RAW DATA'!$I:$I,Incentive_Calc!$A247,'Sales RAW DATA'!$D:$D,"B4",'Sales RAW DATA'!$E:$E,Incentive_Calc!AJ$5)/SUMIFS('Sales RAW DATA'!$F:$F,'Sales RAW DATA'!$I:$I,Incentive_Calc!$A247,'Sales RAW DATA'!$D:$D,"B4",'Sales RAW DATA'!$E:$E,Incentive_Calc!AJ$5),"")</f>
        <v>0.71284683446439312</v>
      </c>
      <c r="AK247" s="44">
        <f>SUMIFS('Sales RAW DATA'!$G:$G,'Sales RAW DATA'!$I:$I,Incentive_Calc!$A247,'Sales RAW DATA'!$D:$D,"B4")/SUMIFS('Sales RAW DATA'!$F:$F,'Sales RAW DATA'!$I:$I,Incentive_Calc!$A247,'Sales RAW DATA'!$D:$D,"B4")</f>
        <v>0.67880423857795136</v>
      </c>
      <c r="AL247" s="44">
        <f>IFERROR(SUMIFS('Sales RAW DATA'!$G:$G,'Sales RAW DATA'!$I:$I,Incentive_Calc!$A247,'Sales RAW DATA'!$D:$D,"B5",'Sales RAW DATA'!$E:$E,Incentive_Calc!AL$5)/SUMIFS('Sales RAW DATA'!$F:$F,'Sales RAW DATA'!$I:$I,Incentive_Calc!$A247,'Sales RAW DATA'!$D:$D,"B5",'Sales RAW DATA'!$E:$E,Incentive_Calc!AL$5),"")</f>
        <v>0.59186125476675544</v>
      </c>
      <c r="AM247" s="44">
        <f>IFERROR(SUMIFS('Sales RAW DATA'!$G:$G,'Sales RAW DATA'!$I:$I,Incentive_Calc!$A247,'Sales RAW DATA'!$D:$D,"B5",'Sales RAW DATA'!$E:$E,Incentive_Calc!AM$5)/SUMIFS('Sales RAW DATA'!$F:$F,'Sales RAW DATA'!$I:$I,Incentive_Calc!$A247,'Sales RAW DATA'!$D:$D,"B5",'Sales RAW DATA'!$E:$E,Incentive_Calc!AM$5),"")</f>
        <v>0.43817711957061922</v>
      </c>
      <c r="AN247" s="44">
        <f>IFERROR(SUMIFS('Sales RAW DATA'!$G:$G,'Sales RAW DATA'!$I:$I,Incentive_Calc!$A247,'Sales RAW DATA'!$D:$D,"B5",'Sales RAW DATA'!$E:$E,Incentive_Calc!AN$5)/SUMIFS('Sales RAW DATA'!$F:$F,'Sales RAW DATA'!$I:$I,Incentive_Calc!$A247,'Sales RAW DATA'!$D:$D,"B5",'Sales RAW DATA'!$E:$E,Incentive_Calc!AN$5),"")</f>
        <v>0.50066283694211222</v>
      </c>
      <c r="AO247" s="44">
        <f>SUMIFS('Sales RAW DATA'!$G:$G,'Sales RAW DATA'!$I:$I,Incentive_Calc!$A247,'Sales RAW DATA'!$D:$D,"B5")/SUMIFS('Sales RAW DATA'!$F:$F,'Sales RAW DATA'!$I:$I,Incentive_Calc!$A247,'Sales RAW DATA'!$D:$D,"B5")</f>
        <v>0.5085548105662816</v>
      </c>
      <c r="AP247" s="42">
        <f>SUM(SUMIFS('Sales RAW DATA'!$F$2:$F$22804,'Sales RAW DATA'!$I$2:$I$22804,Incentive_Calc!$A247,'Sales RAW DATA'!$D$2:$D$22804,"B1"),SUMIFS('Sales RAW DATA'!$F$2:$F$22804,'Sales RAW DATA'!$I$2:$I$22804,Incentive_Calc!$A247,'Sales RAW DATA'!$D$2:$D$22804,"B2"),SUMIFS('Sales RAW DATA'!$F$2:$F$22804,'Sales RAW DATA'!$I$2:$I$22804,Incentive_Calc!$A247,'Sales RAW DATA'!$D$2:$D$22804,"B3"),SUMIFS('Sales RAW DATA'!$F$2:$F$22804,'Sales RAW DATA'!$I$2:$I$22804,Incentive_Calc!$A247,'Sales RAW DATA'!$D$2:$D$22804,"B4"),SUMIFS('Sales RAW DATA'!$F$2:$F$22804,'Sales RAW DATA'!$I$2:$I$22804,Incentive_Calc!$A247,'Sales RAW DATA'!$D$2:$D$22804,"B5"))</f>
        <v>975235</v>
      </c>
      <c r="AQ247" s="42">
        <f>SUM(SUMIFS('Sales RAW DATA'!$G$2:$G$22804,'Sales RAW DATA'!$I$2:$I$22804,Incentive_Calc!$A247,'Sales RAW DATA'!$D$2:$D$22804,"B1"),SUMIFS('Sales RAW DATA'!$G$2:$G$22804,'Sales RAW DATA'!$I$2:$I$22804,Incentive_Calc!$A247,'Sales RAW DATA'!$D$2:$D$22804,"B2"),SUMIFS('Sales RAW DATA'!$G$2:$G$22804,'Sales RAW DATA'!$I$2:$I$22804,Incentive_Calc!$A247,'Sales RAW DATA'!$D$2:$D$22804,"B3"),SUMIFS('Sales RAW DATA'!$G$2:$G$22804,'Sales RAW DATA'!$I$2:$I$22804,Incentive_Calc!$A247,'Sales RAW DATA'!$D$2:$D$22804,"B4"),SUMIFS('Sales RAW DATA'!$G$2:$G$22804,'Sales RAW DATA'!$I$2:$I$22804,Incentive_Calc!$A247,'Sales RAW DATA'!$D$2:$D$22804,"B5"))</f>
        <v>768275</v>
      </c>
      <c r="AR247" s="45">
        <f t="shared" si="62"/>
        <v>78.778448271442272</v>
      </c>
      <c r="AS247" s="45">
        <f t="shared" si="63"/>
        <v>78</v>
      </c>
      <c r="AT247" s="46">
        <v>1.01</v>
      </c>
      <c r="AU247" s="46">
        <v>1</v>
      </c>
      <c r="AV247" s="43" t="str">
        <f t="shared" si="49"/>
        <v>No</v>
      </c>
      <c r="AW247" s="43" t="str">
        <f t="shared" si="50"/>
        <v>No</v>
      </c>
      <c r="AX247" s="43" t="str">
        <f t="shared" si="51"/>
        <v>Yes</v>
      </c>
      <c r="AY247" s="43" t="str">
        <f t="shared" si="64"/>
        <v>Yes</v>
      </c>
    </row>
    <row r="248" spans="1:51" x14ac:dyDescent="0.35">
      <c r="A248" s="21" t="s">
        <v>1122</v>
      </c>
      <c r="B248" s="21" t="s">
        <v>648</v>
      </c>
      <c r="C248" s="21" t="str">
        <f>_xlfn.XLOOKUP($A248,'Employee List'!$E:$E,'Employee List'!$D:$D,0)</f>
        <v>SF</v>
      </c>
      <c r="D248" s="42" t="str" cm="1">
        <f t="array" ref="D248">IFERROR(IF($G248="Yes",INDEX('Payment Plan'!$D$6:$D$42,MATCH(1,(Incentive_Calc!$C248='Payment Plan'!$B$6:$B$42)*(Incentive_Calc!$U248='Payment Plan'!$C$6:$C$42),0)),""),"")</f>
        <v/>
      </c>
      <c r="E248" s="42" t="str" cm="1">
        <f t="array" ref="E248">IFERROR(IF($H248="Yes",INDEX('Payment Plan'!$D$6:$D$42,MATCH(1,(Incentive_Calc!$C248='Payment Plan'!$B$6:$B$42)*(Incentive_Calc!$AS248='Payment Plan'!$C$6:$C$42),0)),""),"")</f>
        <v/>
      </c>
      <c r="F248" s="42">
        <f t="shared" si="52"/>
        <v>0</v>
      </c>
      <c r="G248" s="43" t="str">
        <f t="shared" si="53"/>
        <v>Yes</v>
      </c>
      <c r="H248" s="21" t="str">
        <f t="shared" si="54"/>
        <v>No</v>
      </c>
      <c r="I248" s="42">
        <f>IFERROR(SUMIFS('Sales RAW DATA'!$F$2:$F$30000,'Sales RAW DATA'!$I$2:$I$30000,Incentive_Calc!$A248,'Sales RAW DATA'!$E$2:$E$30000,Incentive_Calc!I$5),"")</f>
        <v>530520</v>
      </c>
      <c r="J248" s="42">
        <f>IFERROR(SUMIFS('Sales RAW DATA'!$F$2:$F$30000,'Sales RAW DATA'!$I$2:$I$30000,Incentive_Calc!$A248,'Sales RAW DATA'!$E$2:$E$30000,Incentive_Calc!J$5),"")</f>
        <v>530970</v>
      </c>
      <c r="K248" s="42">
        <f>IFERROR(SUMIFS('Sales RAW DATA'!$F$2:$F$30000,'Sales RAW DATA'!$I$2:$I$30000,Incentive_Calc!$A248,'Sales RAW DATA'!$E$2:$E$30000,Incentive_Calc!K$5),"")</f>
        <v>541328</v>
      </c>
      <c r="L248" s="42">
        <f t="shared" si="55"/>
        <v>1602818</v>
      </c>
      <c r="M248" s="42">
        <f>IFERROR(SUMIFS('Sales RAW DATA'!$G$2:$G$30000,'Sales RAW DATA'!$I$2:$I$30000,Incentive_Calc!$A248,'Sales RAW DATA'!$E$2:$E$30000,Incentive_Calc!M$5),"")</f>
        <v>484525</v>
      </c>
      <c r="N248" s="42">
        <f>IFERROR(SUMIFS('Sales RAW DATA'!$G$2:$G$30000,'Sales RAW DATA'!$I$2:$I$30000,Incentive_Calc!$A248,'Sales RAW DATA'!$E$2:$E$30000,Incentive_Calc!N$5),"")</f>
        <v>470324</v>
      </c>
      <c r="O248" s="42">
        <f>IFERROR(SUMIFS('Sales RAW DATA'!$G$2:$G$30000,'Sales RAW DATA'!$I$2:$I$30000,Incentive_Calc!$A248,'Sales RAW DATA'!$E$2:$E$30000,Incentive_Calc!O$5),"")</f>
        <v>454116</v>
      </c>
      <c r="P248" s="42">
        <f t="shared" si="56"/>
        <v>1408965</v>
      </c>
      <c r="Q248" s="44">
        <f t="shared" si="57"/>
        <v>0.91330204327829301</v>
      </c>
      <c r="R248" s="44">
        <f t="shared" si="58"/>
        <v>0.88578262425372434</v>
      </c>
      <c r="S248" s="44">
        <f t="shared" si="59"/>
        <v>0.83889250140395477</v>
      </c>
      <c r="T248" s="45">
        <f t="shared" si="60"/>
        <v>87.905488957573468</v>
      </c>
      <c r="U248" s="45">
        <f t="shared" si="61"/>
        <v>87</v>
      </c>
      <c r="V248" s="44">
        <f>IFERROR(SUMIFS('Sales RAW DATA'!$G:$G,'Sales RAW DATA'!$I:$I,Incentive_Calc!$A248,'Sales RAW DATA'!$D:$D,"B1",'Sales RAW DATA'!$E:$E,Incentive_Calc!V$5)/SUMIFS('Sales RAW DATA'!$F:$F,'Sales RAW DATA'!$I:$I,Incentive_Calc!$A248,'Sales RAW DATA'!$D:$D,"B1",'Sales RAW DATA'!$E:$E,Incentive_Calc!V$5),"")</f>
        <v>1.0203429376951962</v>
      </c>
      <c r="W248" s="44">
        <f>IFERROR(SUMIFS('Sales RAW DATA'!$G:$G,'Sales RAW DATA'!$I:$I,Incentive_Calc!$A248,'Sales RAW DATA'!$D:$D,"B1",'Sales RAW DATA'!$E:$E,Incentive_Calc!W$5)/SUMIFS('Sales RAW DATA'!$F:$F,'Sales RAW DATA'!$I:$I,Incentive_Calc!$A248,'Sales RAW DATA'!$D:$D,"B1",'Sales RAW DATA'!$E:$E,Incentive_Calc!W$5),"")</f>
        <v>0.76400821694810139</v>
      </c>
      <c r="X248" s="44">
        <f>IFERROR(SUMIFS('Sales RAW DATA'!$G:$G,'Sales RAW DATA'!$I:$I,Incentive_Calc!$A248,'Sales RAW DATA'!$D:$D,"B1",'Sales RAW DATA'!$E:$E,Incentive_Calc!X$5)/SUMIFS('Sales RAW DATA'!$F:$F,'Sales RAW DATA'!$I:$I,Incentive_Calc!$A248,'Sales RAW DATA'!$D:$D,"B1",'Sales RAW DATA'!$E:$E,Incentive_Calc!X$5),"")</f>
        <v>0.78684371103387896</v>
      </c>
      <c r="Y248" s="44">
        <f>SUMIFS('Sales RAW DATA'!$G:$G,'Sales RAW DATA'!$I:$I,Incentive_Calc!$A248,'Sales RAW DATA'!$D:$D,"B1")/SUMIFS('Sales RAW DATA'!$F:$F,'Sales RAW DATA'!$I:$I,Incentive_Calc!$A248,'Sales RAW DATA'!$D:$D,"B1")</f>
        <v>0.86106195443175826</v>
      </c>
      <c r="Z248" s="44">
        <f>IFERROR(SUMIFS('Sales RAW DATA'!$G:$G,'Sales RAW DATA'!$I:$I,Incentive_Calc!$A248,'Sales RAW DATA'!$D:$D,"B2",'Sales RAW DATA'!$E:$E,Incentive_Calc!Z$5)/SUMIFS('Sales RAW DATA'!$F:$F,'Sales RAW DATA'!$I:$I,Incentive_Calc!$A248,'Sales RAW DATA'!$D:$D,"B2",'Sales RAW DATA'!$E:$E,Incentive_Calc!Z$5),"")</f>
        <v>0.88838922019096034</v>
      </c>
      <c r="AA248" s="44">
        <f>IFERROR(SUMIFS('Sales RAW DATA'!$G:$G,'Sales RAW DATA'!$I:$I,Incentive_Calc!$A248,'Sales RAW DATA'!$D:$D,"B2",'Sales RAW DATA'!$E:$E,Incentive_Calc!AA$5)/SUMIFS('Sales RAW DATA'!$F:$F,'Sales RAW DATA'!$I:$I,Incentive_Calc!$A248,'Sales RAW DATA'!$D:$D,"B2",'Sales RAW DATA'!$E:$E,Incentive_Calc!AA$5),"")</f>
        <v>0.77755357852578799</v>
      </c>
      <c r="AB248" s="44">
        <f>IFERROR(SUMIFS('Sales RAW DATA'!$G:$G,'Sales RAW DATA'!$I:$I,Incentive_Calc!$A248,'Sales RAW DATA'!$D:$D,"B2",'Sales RAW DATA'!$E:$E,Incentive_Calc!AB$5)/SUMIFS('Sales RAW DATA'!$F:$F,'Sales RAW DATA'!$I:$I,Incentive_Calc!$A248,'Sales RAW DATA'!$D:$D,"B2",'Sales RAW DATA'!$E:$E,Incentive_Calc!AB$5),"")</f>
        <v>0.76994861124247294</v>
      </c>
      <c r="AC248" s="44">
        <f>SUMIFS('Sales RAW DATA'!$G:$G,'Sales RAW DATA'!$I:$I,Incentive_Calc!$A248,'Sales RAW DATA'!$D:$D,"B2")/SUMIFS('Sales RAW DATA'!$F:$F,'Sales RAW DATA'!$I:$I,Incentive_Calc!$A248,'Sales RAW DATA'!$D:$D,"B2")</f>
        <v>0.81077642853387999</v>
      </c>
      <c r="AD248" s="44">
        <f>IFERROR(SUMIFS('Sales RAW DATA'!$G:$G,'Sales RAW DATA'!$I:$I,Incentive_Calc!$A248,'Sales RAW DATA'!$D:$D,"B3",'Sales RAW DATA'!$E:$E,Incentive_Calc!AD$5)/SUMIFS('Sales RAW DATA'!$F:$F,'Sales RAW DATA'!$I:$I,Incentive_Calc!$A248,'Sales RAW DATA'!$D:$D,"B3",'Sales RAW DATA'!$E:$E,Incentive_Calc!AD$5),"")</f>
        <v>0.51761478862253651</v>
      </c>
      <c r="AE248" s="44">
        <f>IFERROR(SUMIFS('Sales RAW DATA'!$G:$G,'Sales RAW DATA'!$I:$I,Incentive_Calc!$A248,'Sales RAW DATA'!$D:$D,"B3",'Sales RAW DATA'!$E:$E,Incentive_Calc!AE$5)/SUMIFS('Sales RAW DATA'!$F:$F,'Sales RAW DATA'!$I:$I,Incentive_Calc!$A248,'Sales RAW DATA'!$D:$D,"B3",'Sales RAW DATA'!$E:$E,Incentive_Calc!AE$5),"")</f>
        <v>0.51594083707063831</v>
      </c>
      <c r="AF248" s="44">
        <f>IFERROR(SUMIFS('Sales RAW DATA'!$G:$G,'Sales RAW DATA'!$I:$I,Incentive_Calc!$A248,'Sales RAW DATA'!$D:$D,"B3",'Sales RAW DATA'!$E:$E,Incentive_Calc!AF$5)/SUMIFS('Sales RAW DATA'!$F:$F,'Sales RAW DATA'!$I:$I,Incentive_Calc!$A248,'Sales RAW DATA'!$D:$D,"B3",'Sales RAW DATA'!$E:$E,Incentive_Calc!AF$5),"")</f>
        <v>0.74300741927618519</v>
      </c>
      <c r="AG248" s="44">
        <f>SUMIFS('Sales RAW DATA'!$G:$G,'Sales RAW DATA'!$I:$I,Incentive_Calc!$A248,'Sales RAW DATA'!$D:$D,"B3")/SUMIFS('Sales RAW DATA'!$F:$F,'Sales RAW DATA'!$I:$I,Incentive_Calc!$A248,'Sales RAW DATA'!$D:$D,"B3")</f>
        <v>0.59766679121517829</v>
      </c>
      <c r="AH248" s="44">
        <f>IFERROR(SUMIFS('Sales RAW DATA'!$G:$G,'Sales RAW DATA'!$I:$I,Incentive_Calc!$A248,'Sales RAW DATA'!$D:$D,"B4",'Sales RAW DATA'!$E:$E,Incentive_Calc!AH$5)/SUMIFS('Sales RAW DATA'!$F:$F,'Sales RAW DATA'!$I:$I,Incentive_Calc!$A248,'Sales RAW DATA'!$D:$D,"B4",'Sales RAW DATA'!$E:$E,Incentive_Calc!AH$5),"")</f>
        <v>0.75652889969414161</v>
      </c>
      <c r="AI248" s="44">
        <f>IFERROR(SUMIFS('Sales RAW DATA'!$G:$G,'Sales RAW DATA'!$I:$I,Incentive_Calc!$A248,'Sales RAW DATA'!$D:$D,"B4",'Sales RAW DATA'!$E:$E,Incentive_Calc!AI$5)/SUMIFS('Sales RAW DATA'!$F:$F,'Sales RAW DATA'!$I:$I,Incentive_Calc!$A248,'Sales RAW DATA'!$D:$D,"B4",'Sales RAW DATA'!$E:$E,Incentive_Calc!AI$5),"")</f>
        <v>0.48477424541121977</v>
      </c>
      <c r="AJ248" s="44">
        <f>IFERROR(SUMIFS('Sales RAW DATA'!$G:$G,'Sales RAW DATA'!$I:$I,Incentive_Calc!$A248,'Sales RAW DATA'!$D:$D,"B4",'Sales RAW DATA'!$E:$E,Incentive_Calc!AJ$5)/SUMIFS('Sales RAW DATA'!$F:$F,'Sales RAW DATA'!$I:$I,Incentive_Calc!$A248,'Sales RAW DATA'!$D:$D,"B4",'Sales RAW DATA'!$E:$E,Incentive_Calc!AJ$5),"")</f>
        <v>0.49627944275563679</v>
      </c>
      <c r="AK248" s="44">
        <f>SUMIFS('Sales RAW DATA'!$G:$G,'Sales RAW DATA'!$I:$I,Incentive_Calc!$A248,'Sales RAW DATA'!$D:$D,"B4")/SUMIFS('Sales RAW DATA'!$F:$F,'Sales RAW DATA'!$I:$I,Incentive_Calc!$A248,'Sales RAW DATA'!$D:$D,"B4")</f>
        <v>0.57706282829313071</v>
      </c>
      <c r="AL248" s="44">
        <f>IFERROR(SUMIFS('Sales RAW DATA'!$G:$G,'Sales RAW DATA'!$I:$I,Incentive_Calc!$A248,'Sales RAW DATA'!$D:$D,"B5",'Sales RAW DATA'!$E:$E,Incentive_Calc!AL$5)/SUMIFS('Sales RAW DATA'!$F:$F,'Sales RAW DATA'!$I:$I,Incentive_Calc!$A248,'Sales RAW DATA'!$D:$D,"B5",'Sales RAW DATA'!$E:$E,Incentive_Calc!AL$5),"")</f>
        <v>0.76816562022738843</v>
      </c>
      <c r="AM248" s="44">
        <f>IFERROR(SUMIFS('Sales RAW DATA'!$G:$G,'Sales RAW DATA'!$I:$I,Incentive_Calc!$A248,'Sales RAW DATA'!$D:$D,"B5",'Sales RAW DATA'!$E:$E,Incentive_Calc!AM$5)/SUMIFS('Sales RAW DATA'!$F:$F,'Sales RAW DATA'!$I:$I,Incentive_Calc!$A248,'Sales RAW DATA'!$D:$D,"B5",'Sales RAW DATA'!$E:$E,Incentive_Calc!AM$5),"")</f>
        <v>0.85743071266968329</v>
      </c>
      <c r="AN248" s="44">
        <f>IFERROR(SUMIFS('Sales RAW DATA'!$G:$G,'Sales RAW DATA'!$I:$I,Incentive_Calc!$A248,'Sales RAW DATA'!$D:$D,"B5",'Sales RAW DATA'!$E:$E,Incentive_Calc!AN$5)/SUMIFS('Sales RAW DATA'!$F:$F,'Sales RAW DATA'!$I:$I,Incentive_Calc!$A248,'Sales RAW DATA'!$D:$D,"B5",'Sales RAW DATA'!$E:$E,Incentive_Calc!AN$5),"")</f>
        <v>0.56344858867450542</v>
      </c>
      <c r="AO248" s="44">
        <f>SUMIFS('Sales RAW DATA'!$G:$G,'Sales RAW DATA'!$I:$I,Incentive_Calc!$A248,'Sales RAW DATA'!$D:$D,"B5")/SUMIFS('Sales RAW DATA'!$F:$F,'Sales RAW DATA'!$I:$I,Incentive_Calc!$A248,'Sales RAW DATA'!$D:$D,"B5")</f>
        <v>0.72948827736246447</v>
      </c>
      <c r="AP248" s="42">
        <f>SUM(SUMIFS('Sales RAW DATA'!$F$2:$F$22804,'Sales RAW DATA'!$I$2:$I$22804,Incentive_Calc!$A248,'Sales RAW DATA'!$D$2:$D$22804,"B1"),SUMIFS('Sales RAW DATA'!$F$2:$F$22804,'Sales RAW DATA'!$I$2:$I$22804,Incentive_Calc!$A248,'Sales RAW DATA'!$D$2:$D$22804,"B2"),SUMIFS('Sales RAW DATA'!$F$2:$F$22804,'Sales RAW DATA'!$I$2:$I$22804,Incentive_Calc!$A248,'Sales RAW DATA'!$D$2:$D$22804,"B3"),SUMIFS('Sales RAW DATA'!$F$2:$F$22804,'Sales RAW DATA'!$I$2:$I$22804,Incentive_Calc!$A248,'Sales RAW DATA'!$D$2:$D$22804,"B4"),SUMIFS('Sales RAW DATA'!$F$2:$F$22804,'Sales RAW DATA'!$I$2:$I$22804,Incentive_Calc!$A248,'Sales RAW DATA'!$D$2:$D$22804,"B5"))</f>
        <v>814347</v>
      </c>
      <c r="AQ248" s="42">
        <f>SUM(SUMIFS('Sales RAW DATA'!$G$2:$G$22804,'Sales RAW DATA'!$I$2:$I$22804,Incentive_Calc!$A248,'Sales RAW DATA'!$D$2:$D$22804,"B1"),SUMIFS('Sales RAW DATA'!$G$2:$G$22804,'Sales RAW DATA'!$I$2:$I$22804,Incentive_Calc!$A248,'Sales RAW DATA'!$D$2:$D$22804,"B2"),SUMIFS('Sales RAW DATA'!$G$2:$G$22804,'Sales RAW DATA'!$I$2:$I$22804,Incentive_Calc!$A248,'Sales RAW DATA'!$D$2:$D$22804,"B3"),SUMIFS('Sales RAW DATA'!$G$2:$G$22804,'Sales RAW DATA'!$I$2:$I$22804,Incentive_Calc!$A248,'Sales RAW DATA'!$D$2:$D$22804,"B4"),SUMIFS('Sales RAW DATA'!$G$2:$G$22804,'Sales RAW DATA'!$I$2:$I$22804,Incentive_Calc!$A248,'Sales RAW DATA'!$D$2:$D$22804,"B5"))</f>
        <v>577055</v>
      </c>
      <c r="AR248" s="45">
        <f t="shared" si="62"/>
        <v>70.861070280850797</v>
      </c>
      <c r="AS248" s="45">
        <f t="shared" si="63"/>
        <v>70</v>
      </c>
      <c r="AT248" s="46">
        <v>1.08</v>
      </c>
      <c r="AU248" s="46">
        <v>0.91</v>
      </c>
      <c r="AV248" s="43" t="str">
        <f t="shared" si="49"/>
        <v>Yes</v>
      </c>
      <c r="AW248" s="43" t="str">
        <f t="shared" si="50"/>
        <v>Yes</v>
      </c>
      <c r="AX248" s="43" t="str">
        <f t="shared" si="51"/>
        <v>Yes</v>
      </c>
      <c r="AY248" s="43" t="str">
        <f t="shared" si="64"/>
        <v>Yes</v>
      </c>
    </row>
    <row r="249" spans="1:51" x14ac:dyDescent="0.35">
      <c r="A249" s="21" t="s">
        <v>1123</v>
      </c>
      <c r="B249" s="21" t="s">
        <v>649</v>
      </c>
      <c r="C249" s="21" t="str">
        <f>_xlfn.XLOOKUP($A249,'Employee List'!$E:$E,'Employee List'!$D:$D,0)</f>
        <v>SF</v>
      </c>
      <c r="D249" s="42" t="str" cm="1">
        <f t="array" ref="D249">IFERROR(IF($G249="Yes",INDEX('Payment Plan'!$D$6:$D$42,MATCH(1,(Incentive_Calc!$C249='Payment Plan'!$B$6:$B$42)*(Incentive_Calc!$U249='Payment Plan'!$C$6:$C$42),0)),""),"")</f>
        <v/>
      </c>
      <c r="E249" s="42" t="str" cm="1">
        <f t="array" ref="E249">IFERROR(IF($H249="Yes",INDEX('Payment Plan'!$D$6:$D$42,MATCH(1,(Incentive_Calc!$C249='Payment Plan'!$B$6:$B$42)*(Incentive_Calc!$AS249='Payment Plan'!$C$6:$C$42),0)),""),"")</f>
        <v/>
      </c>
      <c r="F249" s="42">
        <f t="shared" si="52"/>
        <v>0</v>
      </c>
      <c r="G249" s="43" t="str">
        <f t="shared" si="53"/>
        <v>No</v>
      </c>
      <c r="H249" s="21" t="str">
        <f t="shared" si="54"/>
        <v>No</v>
      </c>
      <c r="I249" s="42">
        <f>IFERROR(SUMIFS('Sales RAW DATA'!$F$2:$F$30000,'Sales RAW DATA'!$I$2:$I$30000,Incentive_Calc!$A249,'Sales RAW DATA'!$E$2:$E$30000,Incentive_Calc!I$5),"")</f>
        <v>812718</v>
      </c>
      <c r="J249" s="42">
        <f>IFERROR(SUMIFS('Sales RAW DATA'!$F$2:$F$30000,'Sales RAW DATA'!$I$2:$I$30000,Incentive_Calc!$A249,'Sales RAW DATA'!$E$2:$E$30000,Incentive_Calc!J$5),"")</f>
        <v>818562</v>
      </c>
      <c r="K249" s="42">
        <f>IFERROR(SUMIFS('Sales RAW DATA'!$F$2:$F$30000,'Sales RAW DATA'!$I$2:$I$30000,Incentive_Calc!$A249,'Sales RAW DATA'!$E$2:$E$30000,Incentive_Calc!K$5),"")</f>
        <v>825480</v>
      </c>
      <c r="L249" s="42">
        <f t="shared" si="55"/>
        <v>2456760</v>
      </c>
      <c r="M249" s="42">
        <f>IFERROR(SUMIFS('Sales RAW DATA'!$G$2:$G$30000,'Sales RAW DATA'!$I$2:$I$30000,Incentive_Calc!$A249,'Sales RAW DATA'!$E$2:$E$30000,Incentive_Calc!M$5),"")</f>
        <v>683135</v>
      </c>
      <c r="N249" s="42">
        <f>IFERROR(SUMIFS('Sales RAW DATA'!$G$2:$G$30000,'Sales RAW DATA'!$I$2:$I$30000,Incentive_Calc!$A249,'Sales RAW DATA'!$E$2:$E$30000,Incentive_Calc!N$5),"")</f>
        <v>680888</v>
      </c>
      <c r="O249" s="42">
        <f>IFERROR(SUMIFS('Sales RAW DATA'!$G$2:$G$30000,'Sales RAW DATA'!$I$2:$I$30000,Incentive_Calc!$A249,'Sales RAW DATA'!$E$2:$E$30000,Incentive_Calc!O$5),"")</f>
        <v>633921</v>
      </c>
      <c r="P249" s="42">
        <f t="shared" si="56"/>
        <v>1997944</v>
      </c>
      <c r="Q249" s="44">
        <f t="shared" si="57"/>
        <v>0.84055601081802056</v>
      </c>
      <c r="R249" s="44">
        <f t="shared" si="58"/>
        <v>0.83180993009692605</v>
      </c>
      <c r="S249" s="44">
        <f t="shared" si="59"/>
        <v>0.7679422881232737</v>
      </c>
      <c r="T249" s="45">
        <f t="shared" si="60"/>
        <v>81.324345886452079</v>
      </c>
      <c r="U249" s="45">
        <f t="shared" si="61"/>
        <v>81</v>
      </c>
      <c r="V249" s="44">
        <f>IFERROR(SUMIFS('Sales RAW DATA'!$G:$G,'Sales RAW DATA'!$I:$I,Incentive_Calc!$A249,'Sales RAW DATA'!$D:$D,"B1",'Sales RAW DATA'!$E:$E,Incentive_Calc!V$5)/SUMIFS('Sales RAW DATA'!$F:$F,'Sales RAW DATA'!$I:$I,Incentive_Calc!$A249,'Sales RAW DATA'!$D:$D,"B1",'Sales RAW DATA'!$E:$E,Incentive_Calc!V$5),"")</f>
        <v>0.99820774821048031</v>
      </c>
      <c r="W249" s="44">
        <f>IFERROR(SUMIFS('Sales RAW DATA'!$G:$G,'Sales RAW DATA'!$I:$I,Incentive_Calc!$A249,'Sales RAW DATA'!$D:$D,"B1",'Sales RAW DATA'!$E:$E,Incentive_Calc!W$5)/SUMIFS('Sales RAW DATA'!$F:$F,'Sales RAW DATA'!$I:$I,Incentive_Calc!$A249,'Sales RAW DATA'!$D:$D,"B1",'Sales RAW DATA'!$E:$E,Incentive_Calc!W$5),"")</f>
        <v>0.67418536475363622</v>
      </c>
      <c r="X249" s="44">
        <f>IFERROR(SUMIFS('Sales RAW DATA'!$G:$G,'Sales RAW DATA'!$I:$I,Incentive_Calc!$A249,'Sales RAW DATA'!$D:$D,"B1",'Sales RAW DATA'!$E:$E,Incentive_Calc!X$5)/SUMIFS('Sales RAW DATA'!$F:$F,'Sales RAW DATA'!$I:$I,Incentive_Calc!$A249,'Sales RAW DATA'!$D:$D,"B1",'Sales RAW DATA'!$E:$E,Incentive_Calc!X$5),"")</f>
        <v>0.52706834638950451</v>
      </c>
      <c r="Y249" s="44">
        <f>SUMIFS('Sales RAW DATA'!$G:$G,'Sales RAW DATA'!$I:$I,Incentive_Calc!$A249,'Sales RAW DATA'!$D:$D,"B1")/SUMIFS('Sales RAW DATA'!$F:$F,'Sales RAW DATA'!$I:$I,Incentive_Calc!$A249,'Sales RAW DATA'!$D:$D,"B1")</f>
        <v>0.73933190714129127</v>
      </c>
      <c r="Z249" s="44">
        <f>IFERROR(SUMIFS('Sales RAW DATA'!$G:$G,'Sales RAW DATA'!$I:$I,Incentive_Calc!$A249,'Sales RAW DATA'!$D:$D,"B2",'Sales RAW DATA'!$E:$E,Incentive_Calc!Z$5)/SUMIFS('Sales RAW DATA'!$F:$F,'Sales RAW DATA'!$I:$I,Incentive_Calc!$A249,'Sales RAW DATA'!$D:$D,"B2",'Sales RAW DATA'!$E:$E,Incentive_Calc!Z$5),"")</f>
        <v>0.64570117424753681</v>
      </c>
      <c r="AA249" s="44">
        <f>IFERROR(SUMIFS('Sales RAW DATA'!$G:$G,'Sales RAW DATA'!$I:$I,Incentive_Calc!$A249,'Sales RAW DATA'!$D:$D,"B2",'Sales RAW DATA'!$E:$E,Incentive_Calc!AA$5)/SUMIFS('Sales RAW DATA'!$F:$F,'Sales RAW DATA'!$I:$I,Incentive_Calc!$A249,'Sales RAW DATA'!$D:$D,"B2",'Sales RAW DATA'!$E:$E,Incentive_Calc!AA$5),"")</f>
        <v>0.52880872312238869</v>
      </c>
      <c r="AB249" s="44">
        <f>IFERROR(SUMIFS('Sales RAW DATA'!$G:$G,'Sales RAW DATA'!$I:$I,Incentive_Calc!$A249,'Sales RAW DATA'!$D:$D,"B2",'Sales RAW DATA'!$E:$E,Incentive_Calc!AB$5)/SUMIFS('Sales RAW DATA'!$F:$F,'Sales RAW DATA'!$I:$I,Incentive_Calc!$A249,'Sales RAW DATA'!$D:$D,"B2",'Sales RAW DATA'!$E:$E,Incentive_Calc!AB$5),"")</f>
        <v>0.65492791302292597</v>
      </c>
      <c r="AC249" s="44">
        <f>SUMIFS('Sales RAW DATA'!$G:$G,'Sales RAW DATA'!$I:$I,Incentive_Calc!$A249,'Sales RAW DATA'!$D:$D,"B2")/SUMIFS('Sales RAW DATA'!$F:$F,'Sales RAW DATA'!$I:$I,Incentive_Calc!$A249,'Sales RAW DATA'!$D:$D,"B2")</f>
        <v>0.60781807796658571</v>
      </c>
      <c r="AD249" s="44">
        <f>IFERROR(SUMIFS('Sales RAW DATA'!$G:$G,'Sales RAW DATA'!$I:$I,Incentive_Calc!$A249,'Sales RAW DATA'!$D:$D,"B3",'Sales RAW DATA'!$E:$E,Incentive_Calc!AD$5)/SUMIFS('Sales RAW DATA'!$F:$F,'Sales RAW DATA'!$I:$I,Incentive_Calc!$A249,'Sales RAW DATA'!$D:$D,"B3",'Sales RAW DATA'!$E:$E,Incentive_Calc!AD$5),"")</f>
        <v>0.89176938436781217</v>
      </c>
      <c r="AE249" s="44">
        <f>IFERROR(SUMIFS('Sales RAW DATA'!$G:$G,'Sales RAW DATA'!$I:$I,Incentive_Calc!$A249,'Sales RAW DATA'!$D:$D,"B3",'Sales RAW DATA'!$E:$E,Incentive_Calc!AE$5)/SUMIFS('Sales RAW DATA'!$F:$F,'Sales RAW DATA'!$I:$I,Incentive_Calc!$A249,'Sales RAW DATA'!$D:$D,"B3",'Sales RAW DATA'!$E:$E,Incentive_Calc!AE$5),"")</f>
        <v>1.5017922317572037</v>
      </c>
      <c r="AF249" s="44">
        <f>IFERROR(SUMIFS('Sales RAW DATA'!$G:$G,'Sales RAW DATA'!$I:$I,Incentive_Calc!$A249,'Sales RAW DATA'!$D:$D,"B3",'Sales RAW DATA'!$E:$E,Incentive_Calc!AF$5)/SUMIFS('Sales RAW DATA'!$F:$F,'Sales RAW DATA'!$I:$I,Incentive_Calc!$A249,'Sales RAW DATA'!$D:$D,"B3",'Sales RAW DATA'!$E:$E,Incentive_Calc!AF$5),"")</f>
        <v>1.2228827226115317</v>
      </c>
      <c r="AG249" s="44">
        <f>SUMIFS('Sales RAW DATA'!$G:$G,'Sales RAW DATA'!$I:$I,Incentive_Calc!$A249,'Sales RAW DATA'!$D:$D,"B3")/SUMIFS('Sales RAW DATA'!$F:$F,'Sales RAW DATA'!$I:$I,Incentive_Calc!$A249,'Sales RAW DATA'!$D:$D,"B3")</f>
        <v>1.2093331541232808</v>
      </c>
      <c r="AH249" s="44">
        <f>IFERROR(SUMIFS('Sales RAW DATA'!$G:$G,'Sales RAW DATA'!$I:$I,Incentive_Calc!$A249,'Sales RAW DATA'!$D:$D,"B4",'Sales RAW DATA'!$E:$E,Incentive_Calc!AH$5)/SUMIFS('Sales RAW DATA'!$F:$F,'Sales RAW DATA'!$I:$I,Incentive_Calc!$A249,'Sales RAW DATA'!$D:$D,"B4",'Sales RAW DATA'!$E:$E,Incentive_Calc!AH$5),"")</f>
        <v>0.91917953291343846</v>
      </c>
      <c r="AI249" s="44">
        <f>IFERROR(SUMIFS('Sales RAW DATA'!$G:$G,'Sales RAW DATA'!$I:$I,Incentive_Calc!$A249,'Sales RAW DATA'!$D:$D,"B4",'Sales RAW DATA'!$E:$E,Incentive_Calc!AI$5)/SUMIFS('Sales RAW DATA'!$F:$F,'Sales RAW DATA'!$I:$I,Incentive_Calc!$A249,'Sales RAW DATA'!$D:$D,"B4",'Sales RAW DATA'!$E:$E,Incentive_Calc!AI$5),"")</f>
        <v>0.92167909417288041</v>
      </c>
      <c r="AJ249" s="44">
        <f>IFERROR(SUMIFS('Sales RAW DATA'!$G:$G,'Sales RAW DATA'!$I:$I,Incentive_Calc!$A249,'Sales RAW DATA'!$D:$D,"B4",'Sales RAW DATA'!$E:$E,Incentive_Calc!AJ$5)/SUMIFS('Sales RAW DATA'!$F:$F,'Sales RAW DATA'!$I:$I,Incentive_Calc!$A249,'Sales RAW DATA'!$D:$D,"B4",'Sales RAW DATA'!$E:$E,Incentive_Calc!AJ$5),"")</f>
        <v>0.8921801602652667</v>
      </c>
      <c r="AK249" s="44">
        <f>SUMIFS('Sales RAW DATA'!$G:$G,'Sales RAW DATA'!$I:$I,Incentive_Calc!$A249,'Sales RAW DATA'!$D:$D,"B4")/SUMIFS('Sales RAW DATA'!$F:$F,'Sales RAW DATA'!$I:$I,Incentive_Calc!$A249,'Sales RAW DATA'!$D:$D,"B4")</f>
        <v>0.91099166989896752</v>
      </c>
      <c r="AL249" s="44">
        <f>IFERROR(SUMIFS('Sales RAW DATA'!$G:$G,'Sales RAW DATA'!$I:$I,Incentive_Calc!$A249,'Sales RAW DATA'!$D:$D,"B5",'Sales RAW DATA'!$E:$E,Incentive_Calc!AL$5)/SUMIFS('Sales RAW DATA'!$F:$F,'Sales RAW DATA'!$I:$I,Incentive_Calc!$A249,'Sales RAW DATA'!$D:$D,"B5",'Sales RAW DATA'!$E:$E,Incentive_Calc!AL$5),"")</f>
        <v>0.76205480513443014</v>
      </c>
      <c r="AM249" s="44">
        <f>IFERROR(SUMIFS('Sales RAW DATA'!$G:$G,'Sales RAW DATA'!$I:$I,Incentive_Calc!$A249,'Sales RAW DATA'!$D:$D,"B5",'Sales RAW DATA'!$E:$E,Incentive_Calc!AM$5)/SUMIFS('Sales RAW DATA'!$F:$F,'Sales RAW DATA'!$I:$I,Incentive_Calc!$A249,'Sales RAW DATA'!$D:$D,"B5",'Sales RAW DATA'!$E:$E,Incentive_Calc!AM$5),"")</f>
        <v>0.61462379811003665</v>
      </c>
      <c r="AN249" s="44">
        <f>IFERROR(SUMIFS('Sales RAW DATA'!$G:$G,'Sales RAW DATA'!$I:$I,Incentive_Calc!$A249,'Sales RAW DATA'!$D:$D,"B5",'Sales RAW DATA'!$E:$E,Incentive_Calc!AN$5)/SUMIFS('Sales RAW DATA'!$F:$F,'Sales RAW DATA'!$I:$I,Incentive_Calc!$A249,'Sales RAW DATA'!$D:$D,"B5",'Sales RAW DATA'!$E:$E,Incentive_Calc!AN$5),"")</f>
        <v>0.67063258032257234</v>
      </c>
      <c r="AO249" s="44">
        <f>SUMIFS('Sales RAW DATA'!$G:$G,'Sales RAW DATA'!$I:$I,Incentive_Calc!$A249,'Sales RAW DATA'!$D:$D,"B5")/SUMIFS('Sales RAW DATA'!$F:$F,'Sales RAW DATA'!$I:$I,Incentive_Calc!$A249,'Sales RAW DATA'!$D:$D,"B5")</f>
        <v>0.68384861641012151</v>
      </c>
      <c r="AP249" s="42">
        <f>SUM(SUMIFS('Sales RAW DATA'!$F$2:$F$22804,'Sales RAW DATA'!$I$2:$I$22804,Incentive_Calc!$A249,'Sales RAW DATA'!$D$2:$D$22804,"B1"),SUMIFS('Sales RAW DATA'!$F$2:$F$22804,'Sales RAW DATA'!$I$2:$I$22804,Incentive_Calc!$A249,'Sales RAW DATA'!$D$2:$D$22804,"B2"),SUMIFS('Sales RAW DATA'!$F$2:$F$22804,'Sales RAW DATA'!$I$2:$I$22804,Incentive_Calc!$A249,'Sales RAW DATA'!$D$2:$D$22804,"B3"),SUMIFS('Sales RAW DATA'!$F$2:$F$22804,'Sales RAW DATA'!$I$2:$I$22804,Incentive_Calc!$A249,'Sales RAW DATA'!$D$2:$D$22804,"B4"),SUMIFS('Sales RAW DATA'!$F$2:$F$22804,'Sales RAW DATA'!$I$2:$I$22804,Incentive_Calc!$A249,'Sales RAW DATA'!$D$2:$D$22804,"B5"))</f>
        <v>1325089</v>
      </c>
      <c r="AQ249" s="42">
        <f>SUM(SUMIFS('Sales RAW DATA'!$G$2:$G$22804,'Sales RAW DATA'!$I$2:$I$22804,Incentive_Calc!$A249,'Sales RAW DATA'!$D$2:$D$22804,"B1"),SUMIFS('Sales RAW DATA'!$G$2:$G$22804,'Sales RAW DATA'!$I$2:$I$22804,Incentive_Calc!$A249,'Sales RAW DATA'!$D$2:$D$22804,"B2"),SUMIFS('Sales RAW DATA'!$G$2:$G$22804,'Sales RAW DATA'!$I$2:$I$22804,Incentive_Calc!$A249,'Sales RAW DATA'!$D$2:$D$22804,"B3"),SUMIFS('Sales RAW DATA'!$G$2:$G$22804,'Sales RAW DATA'!$I$2:$I$22804,Incentive_Calc!$A249,'Sales RAW DATA'!$D$2:$D$22804,"B4"),SUMIFS('Sales RAW DATA'!$G$2:$G$22804,'Sales RAW DATA'!$I$2:$I$22804,Incentive_Calc!$A249,'Sales RAW DATA'!$D$2:$D$22804,"B5"))</f>
        <v>1161155</v>
      </c>
      <c r="AR249" s="45">
        <f t="shared" si="62"/>
        <v>87.628453635944453</v>
      </c>
      <c r="AS249" s="45">
        <f t="shared" si="63"/>
        <v>87</v>
      </c>
      <c r="AT249" s="46">
        <v>1.02</v>
      </c>
      <c r="AU249" s="46">
        <v>0.78</v>
      </c>
      <c r="AV249" s="43" t="str">
        <f t="shared" si="49"/>
        <v>Yes</v>
      </c>
      <c r="AW249" s="43" t="str">
        <f t="shared" si="50"/>
        <v>Yes</v>
      </c>
      <c r="AX249" s="43" t="str">
        <f t="shared" si="51"/>
        <v>No</v>
      </c>
      <c r="AY249" s="43" t="str">
        <f t="shared" si="64"/>
        <v>Yes</v>
      </c>
    </row>
    <row r="250" spans="1:51" x14ac:dyDescent="0.35">
      <c r="A250" s="21" t="s">
        <v>1124</v>
      </c>
      <c r="B250" s="21" t="s">
        <v>650</v>
      </c>
      <c r="C250" s="21" t="str">
        <f>_xlfn.XLOOKUP($A250,'Employee List'!$E:$E,'Employee List'!$D:$D,0)</f>
        <v>SF</v>
      </c>
      <c r="D250" s="42" t="str" cm="1">
        <f t="array" ref="D250">IFERROR(IF($G250="Yes",INDEX('Payment Plan'!$D$6:$D$42,MATCH(1,(Incentive_Calc!$C250='Payment Plan'!$B$6:$B$42)*(Incentive_Calc!$U250='Payment Plan'!$C$6:$C$42),0)),""),"")</f>
        <v/>
      </c>
      <c r="E250" s="42" t="str" cm="1">
        <f t="array" ref="E250">IFERROR(IF($H250="Yes",INDEX('Payment Plan'!$D$6:$D$42,MATCH(1,(Incentive_Calc!$C250='Payment Plan'!$B$6:$B$42)*(Incentive_Calc!$AS250='Payment Plan'!$C$6:$C$42),0)),""),"")</f>
        <v/>
      </c>
      <c r="F250" s="42">
        <f t="shared" si="52"/>
        <v>0</v>
      </c>
      <c r="G250" s="43" t="str">
        <f t="shared" si="53"/>
        <v>No</v>
      </c>
      <c r="H250" s="21" t="str">
        <f t="shared" si="54"/>
        <v>No</v>
      </c>
      <c r="I250" s="42">
        <f>IFERROR(SUMIFS('Sales RAW DATA'!$F$2:$F$30000,'Sales RAW DATA'!$I$2:$I$30000,Incentive_Calc!$A250,'Sales RAW DATA'!$E$2:$E$30000,Incentive_Calc!I$5),"")</f>
        <v>719295</v>
      </c>
      <c r="J250" s="42">
        <f>IFERROR(SUMIFS('Sales RAW DATA'!$F$2:$F$30000,'Sales RAW DATA'!$I$2:$I$30000,Incentive_Calc!$A250,'Sales RAW DATA'!$E$2:$E$30000,Incentive_Calc!J$5),"")</f>
        <v>700747</v>
      </c>
      <c r="K250" s="42">
        <f>IFERROR(SUMIFS('Sales RAW DATA'!$F$2:$F$30000,'Sales RAW DATA'!$I$2:$I$30000,Incentive_Calc!$A250,'Sales RAW DATA'!$E$2:$E$30000,Incentive_Calc!K$5),"")</f>
        <v>715716</v>
      </c>
      <c r="L250" s="42">
        <f t="shared" si="55"/>
        <v>2135758</v>
      </c>
      <c r="M250" s="42">
        <f>IFERROR(SUMIFS('Sales RAW DATA'!$G$2:$G$30000,'Sales RAW DATA'!$I$2:$I$30000,Incentive_Calc!$A250,'Sales RAW DATA'!$E$2:$E$30000,Incentive_Calc!M$5),"")</f>
        <v>756038</v>
      </c>
      <c r="N250" s="42">
        <f>IFERROR(SUMIFS('Sales RAW DATA'!$G$2:$G$30000,'Sales RAW DATA'!$I$2:$I$30000,Incentive_Calc!$A250,'Sales RAW DATA'!$E$2:$E$30000,Incentive_Calc!N$5),"")</f>
        <v>739858</v>
      </c>
      <c r="O250" s="42">
        <f>IFERROR(SUMIFS('Sales RAW DATA'!$G$2:$G$30000,'Sales RAW DATA'!$I$2:$I$30000,Incentive_Calc!$A250,'Sales RAW DATA'!$E$2:$E$30000,Incentive_Calc!O$5),"")</f>
        <v>785405</v>
      </c>
      <c r="P250" s="42">
        <f t="shared" si="56"/>
        <v>2281301</v>
      </c>
      <c r="Q250" s="44">
        <f t="shared" si="57"/>
        <v>1.0510819621990977</v>
      </c>
      <c r="R250" s="44">
        <f t="shared" si="58"/>
        <v>1.0558132963822893</v>
      </c>
      <c r="S250" s="44">
        <f t="shared" si="59"/>
        <v>1.0973696270587776</v>
      </c>
      <c r="T250" s="45">
        <f t="shared" si="60"/>
        <v>106.81458292559363</v>
      </c>
      <c r="U250" s="45">
        <f t="shared" si="61"/>
        <v>106</v>
      </c>
      <c r="V250" s="44">
        <f>IFERROR(SUMIFS('Sales RAW DATA'!$G:$G,'Sales RAW DATA'!$I:$I,Incentive_Calc!$A250,'Sales RAW DATA'!$D:$D,"B1",'Sales RAW DATA'!$E:$E,Incentive_Calc!V$5)/SUMIFS('Sales RAW DATA'!$F:$F,'Sales RAW DATA'!$I:$I,Incentive_Calc!$A250,'Sales RAW DATA'!$D:$D,"B1",'Sales RAW DATA'!$E:$E,Incentive_Calc!V$5),"")</f>
        <v>1.2715222348916762</v>
      </c>
      <c r="W250" s="44">
        <f>IFERROR(SUMIFS('Sales RAW DATA'!$G:$G,'Sales RAW DATA'!$I:$I,Incentive_Calc!$A250,'Sales RAW DATA'!$D:$D,"B1",'Sales RAW DATA'!$E:$E,Incentive_Calc!W$5)/SUMIFS('Sales RAW DATA'!$F:$F,'Sales RAW DATA'!$I:$I,Incentive_Calc!$A250,'Sales RAW DATA'!$D:$D,"B1",'Sales RAW DATA'!$E:$E,Incentive_Calc!W$5),"")</f>
        <v>0.93745554035567713</v>
      </c>
      <c r="X250" s="44">
        <f>IFERROR(SUMIFS('Sales RAW DATA'!$G:$G,'Sales RAW DATA'!$I:$I,Incentive_Calc!$A250,'Sales RAW DATA'!$D:$D,"B1",'Sales RAW DATA'!$E:$E,Incentive_Calc!X$5)/SUMIFS('Sales RAW DATA'!$F:$F,'Sales RAW DATA'!$I:$I,Incentive_Calc!$A250,'Sales RAW DATA'!$D:$D,"B1",'Sales RAW DATA'!$E:$E,Incentive_Calc!X$5),"")</f>
        <v>0.70122425663097965</v>
      </c>
      <c r="Y250" s="44">
        <f>SUMIFS('Sales RAW DATA'!$G:$G,'Sales RAW DATA'!$I:$I,Incentive_Calc!$A250,'Sales RAW DATA'!$D:$D,"B1")/SUMIFS('Sales RAW DATA'!$F:$F,'Sales RAW DATA'!$I:$I,Incentive_Calc!$A250,'Sales RAW DATA'!$D:$D,"B1")</f>
        <v>0.97924479883253923</v>
      </c>
      <c r="Z250" s="44">
        <f>IFERROR(SUMIFS('Sales RAW DATA'!$G:$G,'Sales RAW DATA'!$I:$I,Incentive_Calc!$A250,'Sales RAW DATA'!$D:$D,"B2",'Sales RAW DATA'!$E:$E,Incentive_Calc!Z$5)/SUMIFS('Sales RAW DATA'!$F:$F,'Sales RAW DATA'!$I:$I,Incentive_Calc!$A250,'Sales RAW DATA'!$D:$D,"B2",'Sales RAW DATA'!$E:$E,Incentive_Calc!Z$5),"")</f>
        <v>0.89673360569269422</v>
      </c>
      <c r="AA250" s="44">
        <f>IFERROR(SUMIFS('Sales RAW DATA'!$G:$G,'Sales RAW DATA'!$I:$I,Incentive_Calc!$A250,'Sales RAW DATA'!$D:$D,"B2",'Sales RAW DATA'!$E:$E,Incentive_Calc!AA$5)/SUMIFS('Sales RAW DATA'!$F:$F,'Sales RAW DATA'!$I:$I,Incentive_Calc!$A250,'Sales RAW DATA'!$D:$D,"B2",'Sales RAW DATA'!$E:$E,Incentive_Calc!AA$5),"")</f>
        <v>0.70505479802451643</v>
      </c>
      <c r="AB250" s="44">
        <f>IFERROR(SUMIFS('Sales RAW DATA'!$G:$G,'Sales RAW DATA'!$I:$I,Incentive_Calc!$A250,'Sales RAW DATA'!$D:$D,"B2",'Sales RAW DATA'!$E:$E,Incentive_Calc!AB$5)/SUMIFS('Sales RAW DATA'!$F:$F,'Sales RAW DATA'!$I:$I,Incentive_Calc!$A250,'Sales RAW DATA'!$D:$D,"B2",'Sales RAW DATA'!$E:$E,Incentive_Calc!AB$5),"")</f>
        <v>0.89290550707192295</v>
      </c>
      <c r="AC250" s="44">
        <f>SUMIFS('Sales RAW DATA'!$G:$G,'Sales RAW DATA'!$I:$I,Incentive_Calc!$A250,'Sales RAW DATA'!$D:$D,"B2")/SUMIFS('Sales RAW DATA'!$F:$F,'Sales RAW DATA'!$I:$I,Incentive_Calc!$A250,'Sales RAW DATA'!$D:$D,"B2")</f>
        <v>0.8330344332855093</v>
      </c>
      <c r="AD250" s="44">
        <f>IFERROR(SUMIFS('Sales RAW DATA'!$G:$G,'Sales RAW DATA'!$I:$I,Incentive_Calc!$A250,'Sales RAW DATA'!$D:$D,"B3",'Sales RAW DATA'!$E:$E,Incentive_Calc!AD$5)/SUMIFS('Sales RAW DATA'!$F:$F,'Sales RAW DATA'!$I:$I,Incentive_Calc!$A250,'Sales RAW DATA'!$D:$D,"B3",'Sales RAW DATA'!$E:$E,Incentive_Calc!AD$5),"")</f>
        <v>0.76094482862966029</v>
      </c>
      <c r="AE250" s="44">
        <f>IFERROR(SUMIFS('Sales RAW DATA'!$G:$G,'Sales RAW DATA'!$I:$I,Incentive_Calc!$A250,'Sales RAW DATA'!$D:$D,"B3",'Sales RAW DATA'!$E:$E,Incentive_Calc!AE$5)/SUMIFS('Sales RAW DATA'!$F:$F,'Sales RAW DATA'!$I:$I,Incentive_Calc!$A250,'Sales RAW DATA'!$D:$D,"B3",'Sales RAW DATA'!$E:$E,Incentive_Calc!AE$5),"")</f>
        <v>1.0546156343566249</v>
      </c>
      <c r="AF250" s="44">
        <f>IFERROR(SUMIFS('Sales RAW DATA'!$G:$G,'Sales RAW DATA'!$I:$I,Incentive_Calc!$A250,'Sales RAW DATA'!$D:$D,"B3",'Sales RAW DATA'!$E:$E,Incentive_Calc!AF$5)/SUMIFS('Sales RAW DATA'!$F:$F,'Sales RAW DATA'!$I:$I,Incentive_Calc!$A250,'Sales RAW DATA'!$D:$D,"B3",'Sales RAW DATA'!$E:$E,Incentive_Calc!AF$5),"")</f>
        <v>1.3833655861957748</v>
      </c>
      <c r="AG250" s="44">
        <f>SUMIFS('Sales RAW DATA'!$G:$G,'Sales RAW DATA'!$I:$I,Incentive_Calc!$A250,'Sales RAW DATA'!$D:$D,"B3")/SUMIFS('Sales RAW DATA'!$F:$F,'Sales RAW DATA'!$I:$I,Incentive_Calc!$A250,'Sales RAW DATA'!$D:$D,"B3")</f>
        <v>1.07700503652851</v>
      </c>
      <c r="AH250" s="44">
        <f>IFERROR(SUMIFS('Sales RAW DATA'!$G:$G,'Sales RAW DATA'!$I:$I,Incentive_Calc!$A250,'Sales RAW DATA'!$D:$D,"B4",'Sales RAW DATA'!$E:$E,Incentive_Calc!AH$5)/SUMIFS('Sales RAW DATA'!$F:$F,'Sales RAW DATA'!$I:$I,Incentive_Calc!$A250,'Sales RAW DATA'!$D:$D,"B4",'Sales RAW DATA'!$E:$E,Incentive_Calc!AH$5),"")</f>
        <v>0.91236906619121905</v>
      </c>
      <c r="AI250" s="44">
        <f>IFERROR(SUMIFS('Sales RAW DATA'!$G:$G,'Sales RAW DATA'!$I:$I,Incentive_Calc!$A250,'Sales RAW DATA'!$D:$D,"B4",'Sales RAW DATA'!$E:$E,Incentive_Calc!AI$5)/SUMIFS('Sales RAW DATA'!$F:$F,'Sales RAW DATA'!$I:$I,Incentive_Calc!$A250,'Sales RAW DATA'!$D:$D,"B4",'Sales RAW DATA'!$E:$E,Incentive_Calc!AI$5),"")</f>
        <v>0.96333569781876216</v>
      </c>
      <c r="AJ250" s="44">
        <f>IFERROR(SUMIFS('Sales RAW DATA'!$G:$G,'Sales RAW DATA'!$I:$I,Incentive_Calc!$A250,'Sales RAW DATA'!$D:$D,"B4",'Sales RAW DATA'!$E:$E,Incentive_Calc!AJ$5)/SUMIFS('Sales RAW DATA'!$F:$F,'Sales RAW DATA'!$I:$I,Incentive_Calc!$A250,'Sales RAW DATA'!$D:$D,"B4",'Sales RAW DATA'!$E:$E,Incentive_Calc!AJ$5),"")</f>
        <v>1.3662489260213906</v>
      </c>
      <c r="AK250" s="44">
        <f>SUMIFS('Sales RAW DATA'!$G:$G,'Sales RAW DATA'!$I:$I,Incentive_Calc!$A250,'Sales RAW DATA'!$D:$D,"B4")/SUMIFS('Sales RAW DATA'!$F:$F,'Sales RAW DATA'!$I:$I,Incentive_Calc!$A250,'Sales RAW DATA'!$D:$D,"B4")</f>
        <v>1.0807244208041327</v>
      </c>
      <c r="AL250" s="44">
        <f>IFERROR(SUMIFS('Sales RAW DATA'!$G:$G,'Sales RAW DATA'!$I:$I,Incentive_Calc!$A250,'Sales RAW DATA'!$D:$D,"B5",'Sales RAW DATA'!$E:$E,Incentive_Calc!AL$5)/SUMIFS('Sales RAW DATA'!$F:$F,'Sales RAW DATA'!$I:$I,Incentive_Calc!$A250,'Sales RAW DATA'!$D:$D,"B5",'Sales RAW DATA'!$E:$E,Incentive_Calc!AL$5),"")</f>
        <v>1.0288502428433939</v>
      </c>
      <c r="AM250" s="44">
        <f>IFERROR(SUMIFS('Sales RAW DATA'!$G:$G,'Sales RAW DATA'!$I:$I,Incentive_Calc!$A250,'Sales RAW DATA'!$D:$D,"B5",'Sales RAW DATA'!$E:$E,Incentive_Calc!AM$5)/SUMIFS('Sales RAW DATA'!$F:$F,'Sales RAW DATA'!$I:$I,Incentive_Calc!$A250,'Sales RAW DATA'!$D:$D,"B5",'Sales RAW DATA'!$E:$E,Incentive_Calc!AM$5),"")</f>
        <v>0.98932723029163172</v>
      </c>
      <c r="AN250" s="44">
        <f>IFERROR(SUMIFS('Sales RAW DATA'!$G:$G,'Sales RAW DATA'!$I:$I,Incentive_Calc!$A250,'Sales RAW DATA'!$D:$D,"B5",'Sales RAW DATA'!$E:$E,Incentive_Calc!AN$5)/SUMIFS('Sales RAW DATA'!$F:$F,'Sales RAW DATA'!$I:$I,Incentive_Calc!$A250,'Sales RAW DATA'!$D:$D,"B5",'Sales RAW DATA'!$E:$E,Incentive_Calc!AN$5),"")</f>
        <v>1.1052765470310149</v>
      </c>
      <c r="AO250" s="44">
        <f>SUMIFS('Sales RAW DATA'!$G:$G,'Sales RAW DATA'!$I:$I,Incentive_Calc!$A250,'Sales RAW DATA'!$D:$D,"B5")/SUMIFS('Sales RAW DATA'!$F:$F,'Sales RAW DATA'!$I:$I,Incentive_Calc!$A250,'Sales RAW DATA'!$D:$D,"B5")</f>
        <v>1.0425353542038962</v>
      </c>
      <c r="AP250" s="42">
        <f>SUM(SUMIFS('Sales RAW DATA'!$F$2:$F$22804,'Sales RAW DATA'!$I$2:$I$22804,Incentive_Calc!$A250,'Sales RAW DATA'!$D$2:$D$22804,"B1"),SUMIFS('Sales RAW DATA'!$F$2:$F$22804,'Sales RAW DATA'!$I$2:$I$22804,Incentive_Calc!$A250,'Sales RAW DATA'!$D$2:$D$22804,"B2"),SUMIFS('Sales RAW DATA'!$F$2:$F$22804,'Sales RAW DATA'!$I$2:$I$22804,Incentive_Calc!$A250,'Sales RAW DATA'!$D$2:$D$22804,"B3"),SUMIFS('Sales RAW DATA'!$F$2:$F$22804,'Sales RAW DATA'!$I$2:$I$22804,Incentive_Calc!$A250,'Sales RAW DATA'!$D$2:$D$22804,"B4"),SUMIFS('Sales RAW DATA'!$F$2:$F$22804,'Sales RAW DATA'!$I$2:$I$22804,Incentive_Calc!$A250,'Sales RAW DATA'!$D$2:$D$22804,"B5"))</f>
        <v>1165288</v>
      </c>
      <c r="AQ250" s="42">
        <f>SUM(SUMIFS('Sales RAW DATA'!$G$2:$G$22804,'Sales RAW DATA'!$I$2:$I$22804,Incentive_Calc!$A250,'Sales RAW DATA'!$D$2:$D$22804,"B1"),SUMIFS('Sales RAW DATA'!$G$2:$G$22804,'Sales RAW DATA'!$I$2:$I$22804,Incentive_Calc!$A250,'Sales RAW DATA'!$D$2:$D$22804,"B2"),SUMIFS('Sales RAW DATA'!$G$2:$G$22804,'Sales RAW DATA'!$I$2:$I$22804,Incentive_Calc!$A250,'Sales RAW DATA'!$D$2:$D$22804,"B3"),SUMIFS('Sales RAW DATA'!$G$2:$G$22804,'Sales RAW DATA'!$I$2:$I$22804,Incentive_Calc!$A250,'Sales RAW DATA'!$D$2:$D$22804,"B4"),SUMIFS('Sales RAW DATA'!$G$2:$G$22804,'Sales RAW DATA'!$I$2:$I$22804,Incentive_Calc!$A250,'Sales RAW DATA'!$D$2:$D$22804,"B5"))</f>
        <v>1181377</v>
      </c>
      <c r="AR250" s="45">
        <f t="shared" si="62"/>
        <v>101.38068872244459</v>
      </c>
      <c r="AS250" s="45">
        <f t="shared" si="63"/>
        <v>101</v>
      </c>
      <c r="AT250" s="46">
        <v>0.99</v>
      </c>
      <c r="AU250" s="46">
        <v>0.74</v>
      </c>
      <c r="AV250" s="43" t="str">
        <f t="shared" si="49"/>
        <v>Yes</v>
      </c>
      <c r="AW250" s="43" t="str">
        <f t="shared" si="50"/>
        <v>Yes</v>
      </c>
      <c r="AX250" s="43" t="str">
        <f t="shared" si="51"/>
        <v>Yes</v>
      </c>
      <c r="AY250" s="43" t="str">
        <f t="shared" si="64"/>
        <v>Yes</v>
      </c>
    </row>
    <row r="251" spans="1:51" x14ac:dyDescent="0.35">
      <c r="A251" s="21" t="s">
        <v>1125</v>
      </c>
      <c r="B251" s="21" t="s">
        <v>651</v>
      </c>
      <c r="C251" s="21" t="str">
        <f>_xlfn.XLOOKUP($A251,'Employee List'!$E:$E,'Employee List'!$D:$D,0)</f>
        <v>SF</v>
      </c>
      <c r="D251" s="42" t="str" cm="1">
        <f t="array" ref="D251">IFERROR(IF($G251="Yes",INDEX('Payment Plan'!$D$6:$D$42,MATCH(1,(Incentive_Calc!$C251='Payment Plan'!$B$6:$B$42)*(Incentive_Calc!$U251='Payment Plan'!$C$6:$C$42),0)),""),"")</f>
        <v/>
      </c>
      <c r="E251" s="42" t="str" cm="1">
        <f t="array" ref="E251">IFERROR(IF($H251="Yes",INDEX('Payment Plan'!$D$6:$D$42,MATCH(1,(Incentive_Calc!$C251='Payment Plan'!$B$6:$B$42)*(Incentive_Calc!$AS251='Payment Plan'!$C$6:$C$42),0)),""),"")</f>
        <v/>
      </c>
      <c r="F251" s="42">
        <f t="shared" si="52"/>
        <v>0</v>
      </c>
      <c r="G251" s="43" t="str">
        <f t="shared" si="53"/>
        <v>No</v>
      </c>
      <c r="H251" s="21" t="str">
        <f t="shared" si="54"/>
        <v>No</v>
      </c>
      <c r="I251" s="42">
        <f>IFERROR(SUMIFS('Sales RAW DATA'!$F$2:$F$30000,'Sales RAW DATA'!$I$2:$I$30000,Incentive_Calc!$A251,'Sales RAW DATA'!$E$2:$E$30000,Incentive_Calc!I$5),"")</f>
        <v>498369</v>
      </c>
      <c r="J251" s="42">
        <f>IFERROR(SUMIFS('Sales RAW DATA'!$F$2:$F$30000,'Sales RAW DATA'!$I$2:$I$30000,Incentive_Calc!$A251,'Sales RAW DATA'!$E$2:$E$30000,Incentive_Calc!J$5),"")</f>
        <v>520540</v>
      </c>
      <c r="K251" s="42">
        <f>IFERROR(SUMIFS('Sales RAW DATA'!$F$2:$F$30000,'Sales RAW DATA'!$I$2:$I$30000,Incentive_Calc!$A251,'Sales RAW DATA'!$E$2:$E$30000,Incentive_Calc!K$5),"")</f>
        <v>514652</v>
      </c>
      <c r="L251" s="42">
        <f t="shared" si="55"/>
        <v>1533561</v>
      </c>
      <c r="M251" s="42">
        <f>IFERROR(SUMIFS('Sales RAW DATA'!$G$2:$G$30000,'Sales RAW DATA'!$I$2:$I$30000,Incentive_Calc!$A251,'Sales RAW DATA'!$E$2:$E$30000,Incentive_Calc!M$5),"")</f>
        <v>431288</v>
      </c>
      <c r="N251" s="42">
        <f>IFERROR(SUMIFS('Sales RAW DATA'!$G$2:$G$30000,'Sales RAW DATA'!$I$2:$I$30000,Incentive_Calc!$A251,'Sales RAW DATA'!$E$2:$E$30000,Incentive_Calc!N$5),"")</f>
        <v>397330</v>
      </c>
      <c r="O251" s="42">
        <f>IFERROR(SUMIFS('Sales RAW DATA'!$G$2:$G$30000,'Sales RAW DATA'!$I$2:$I$30000,Incentive_Calc!$A251,'Sales RAW DATA'!$E$2:$E$30000,Incentive_Calc!O$5),"")</f>
        <v>391454</v>
      </c>
      <c r="P251" s="42">
        <f t="shared" si="56"/>
        <v>1220072</v>
      </c>
      <c r="Q251" s="44">
        <f t="shared" si="57"/>
        <v>0.86539893131394607</v>
      </c>
      <c r="R251" s="44">
        <f t="shared" si="58"/>
        <v>0.76330349252699126</v>
      </c>
      <c r="S251" s="44">
        <f t="shared" si="59"/>
        <v>0.76061882592509111</v>
      </c>
      <c r="T251" s="45">
        <f t="shared" si="60"/>
        <v>79.558100395093518</v>
      </c>
      <c r="U251" s="45">
        <f t="shared" si="61"/>
        <v>79</v>
      </c>
      <c r="V251" s="44">
        <f>IFERROR(SUMIFS('Sales RAW DATA'!$G:$G,'Sales RAW DATA'!$I:$I,Incentive_Calc!$A251,'Sales RAW DATA'!$D:$D,"B1",'Sales RAW DATA'!$E:$E,Incentive_Calc!V$5)/SUMIFS('Sales RAW DATA'!$F:$F,'Sales RAW DATA'!$I:$I,Incentive_Calc!$A251,'Sales RAW DATA'!$D:$D,"B1",'Sales RAW DATA'!$E:$E,Incentive_Calc!V$5),"")</f>
        <v>1.1082518037245495</v>
      </c>
      <c r="W251" s="44">
        <f>IFERROR(SUMIFS('Sales RAW DATA'!$G:$G,'Sales RAW DATA'!$I:$I,Incentive_Calc!$A251,'Sales RAW DATA'!$D:$D,"B1",'Sales RAW DATA'!$E:$E,Incentive_Calc!W$5)/SUMIFS('Sales RAW DATA'!$F:$F,'Sales RAW DATA'!$I:$I,Incentive_Calc!$A251,'Sales RAW DATA'!$D:$D,"B1",'Sales RAW DATA'!$E:$E,Incentive_Calc!W$5),"")</f>
        <v>0.7134491565750245</v>
      </c>
      <c r="X251" s="44">
        <f>IFERROR(SUMIFS('Sales RAW DATA'!$G:$G,'Sales RAW DATA'!$I:$I,Incentive_Calc!$A251,'Sales RAW DATA'!$D:$D,"B1",'Sales RAW DATA'!$E:$E,Incentive_Calc!X$5)/SUMIFS('Sales RAW DATA'!$F:$F,'Sales RAW DATA'!$I:$I,Incentive_Calc!$A251,'Sales RAW DATA'!$D:$D,"B1",'Sales RAW DATA'!$E:$E,Incentive_Calc!X$5),"")</f>
        <v>0.47782804518020694</v>
      </c>
      <c r="Y251" s="44">
        <f>SUMIFS('Sales RAW DATA'!$G:$G,'Sales RAW DATA'!$I:$I,Incentive_Calc!$A251,'Sales RAW DATA'!$D:$D,"B1")/SUMIFS('Sales RAW DATA'!$F:$F,'Sales RAW DATA'!$I:$I,Incentive_Calc!$A251,'Sales RAW DATA'!$D:$D,"B1")</f>
        <v>0.7732383029547697</v>
      </c>
      <c r="Z251" s="44">
        <f>IFERROR(SUMIFS('Sales RAW DATA'!$G:$G,'Sales RAW DATA'!$I:$I,Incentive_Calc!$A251,'Sales RAW DATA'!$D:$D,"B2",'Sales RAW DATA'!$E:$E,Incentive_Calc!Z$5)/SUMIFS('Sales RAW DATA'!$F:$F,'Sales RAW DATA'!$I:$I,Incentive_Calc!$A251,'Sales RAW DATA'!$D:$D,"B2",'Sales RAW DATA'!$E:$E,Incentive_Calc!Z$5),"")</f>
        <v>0.58457027007457818</v>
      </c>
      <c r="AA251" s="44">
        <f>IFERROR(SUMIFS('Sales RAW DATA'!$G:$G,'Sales RAW DATA'!$I:$I,Incentive_Calc!$A251,'Sales RAW DATA'!$D:$D,"B2",'Sales RAW DATA'!$E:$E,Incentive_Calc!AA$5)/SUMIFS('Sales RAW DATA'!$F:$F,'Sales RAW DATA'!$I:$I,Incentive_Calc!$A251,'Sales RAW DATA'!$D:$D,"B2",'Sales RAW DATA'!$E:$E,Incentive_Calc!AA$5),"")</f>
        <v>0.56517233309932136</v>
      </c>
      <c r="AB251" s="44">
        <f>IFERROR(SUMIFS('Sales RAW DATA'!$G:$G,'Sales RAW DATA'!$I:$I,Incentive_Calc!$A251,'Sales RAW DATA'!$D:$D,"B2",'Sales RAW DATA'!$E:$E,Incentive_Calc!AB$5)/SUMIFS('Sales RAW DATA'!$F:$F,'Sales RAW DATA'!$I:$I,Incentive_Calc!$A251,'Sales RAW DATA'!$D:$D,"B2",'Sales RAW DATA'!$E:$E,Incentive_Calc!AB$5),"")</f>
        <v>0.64330413016270338</v>
      </c>
      <c r="AC251" s="44">
        <f>SUMIFS('Sales RAW DATA'!$G:$G,'Sales RAW DATA'!$I:$I,Incentive_Calc!$A251,'Sales RAW DATA'!$D:$D,"B2")/SUMIFS('Sales RAW DATA'!$F:$F,'Sales RAW DATA'!$I:$I,Incentive_Calc!$A251,'Sales RAW DATA'!$D:$D,"B2")</f>
        <v>0.59699415204678363</v>
      </c>
      <c r="AD251" s="44">
        <f>IFERROR(SUMIFS('Sales RAW DATA'!$G:$G,'Sales RAW DATA'!$I:$I,Incentive_Calc!$A251,'Sales RAW DATA'!$D:$D,"B3",'Sales RAW DATA'!$E:$E,Incentive_Calc!AD$5)/SUMIFS('Sales RAW DATA'!$F:$F,'Sales RAW DATA'!$I:$I,Incentive_Calc!$A251,'Sales RAW DATA'!$D:$D,"B3",'Sales RAW DATA'!$E:$E,Incentive_Calc!AD$5),"")</f>
        <v>0.59960069556256845</v>
      </c>
      <c r="AE251" s="44">
        <f>IFERROR(SUMIFS('Sales RAW DATA'!$G:$G,'Sales RAW DATA'!$I:$I,Incentive_Calc!$A251,'Sales RAW DATA'!$D:$D,"B3",'Sales RAW DATA'!$E:$E,Incentive_Calc!AE$5)/SUMIFS('Sales RAW DATA'!$F:$F,'Sales RAW DATA'!$I:$I,Incentive_Calc!$A251,'Sales RAW DATA'!$D:$D,"B3",'Sales RAW DATA'!$E:$E,Incentive_Calc!AE$5),"")</f>
        <v>1.0456963377362283</v>
      </c>
      <c r="AF251" s="44">
        <f>IFERROR(SUMIFS('Sales RAW DATA'!$G:$G,'Sales RAW DATA'!$I:$I,Incentive_Calc!$A251,'Sales RAW DATA'!$D:$D,"B3",'Sales RAW DATA'!$E:$E,Incentive_Calc!AF$5)/SUMIFS('Sales RAW DATA'!$F:$F,'Sales RAW DATA'!$I:$I,Incentive_Calc!$A251,'Sales RAW DATA'!$D:$D,"B3",'Sales RAW DATA'!$E:$E,Incentive_Calc!AF$5),"")</f>
        <v>1.102735648476258</v>
      </c>
      <c r="AG251" s="44">
        <f>SUMIFS('Sales RAW DATA'!$G:$G,'Sales RAW DATA'!$I:$I,Incentive_Calc!$A251,'Sales RAW DATA'!$D:$D,"B3")/SUMIFS('Sales RAW DATA'!$F:$F,'Sales RAW DATA'!$I:$I,Incentive_Calc!$A251,'Sales RAW DATA'!$D:$D,"B3")</f>
        <v>0.92468301390582741</v>
      </c>
      <c r="AH251" s="44">
        <f>IFERROR(SUMIFS('Sales RAW DATA'!$G:$G,'Sales RAW DATA'!$I:$I,Incentive_Calc!$A251,'Sales RAW DATA'!$D:$D,"B4",'Sales RAW DATA'!$E:$E,Incentive_Calc!AH$5)/SUMIFS('Sales RAW DATA'!$F:$F,'Sales RAW DATA'!$I:$I,Incentive_Calc!$A251,'Sales RAW DATA'!$D:$D,"B4",'Sales RAW DATA'!$E:$E,Incentive_Calc!AH$5),"")</f>
        <v>1.2561602418745277</v>
      </c>
      <c r="AI251" s="44">
        <f>IFERROR(SUMIFS('Sales RAW DATA'!$G:$G,'Sales RAW DATA'!$I:$I,Incentive_Calc!$A251,'Sales RAW DATA'!$D:$D,"B4",'Sales RAW DATA'!$E:$E,Incentive_Calc!AI$5)/SUMIFS('Sales RAW DATA'!$F:$F,'Sales RAW DATA'!$I:$I,Incentive_Calc!$A251,'Sales RAW DATA'!$D:$D,"B4",'Sales RAW DATA'!$E:$E,Incentive_Calc!AI$5),"")</f>
        <v>1.1366184637954522</v>
      </c>
      <c r="AJ251" s="44">
        <f>IFERROR(SUMIFS('Sales RAW DATA'!$G:$G,'Sales RAW DATA'!$I:$I,Incentive_Calc!$A251,'Sales RAW DATA'!$D:$D,"B4",'Sales RAW DATA'!$E:$E,Incentive_Calc!AJ$5)/SUMIFS('Sales RAW DATA'!$F:$F,'Sales RAW DATA'!$I:$I,Incentive_Calc!$A251,'Sales RAW DATA'!$D:$D,"B4",'Sales RAW DATA'!$E:$E,Incentive_Calc!AJ$5),"")</f>
        <v>0.9678542865251154</v>
      </c>
      <c r="AK251" s="44">
        <f>SUMIFS('Sales RAW DATA'!$G:$G,'Sales RAW DATA'!$I:$I,Incentive_Calc!$A251,'Sales RAW DATA'!$D:$D,"B4")/SUMIFS('Sales RAW DATA'!$F:$F,'Sales RAW DATA'!$I:$I,Incentive_Calc!$A251,'Sales RAW DATA'!$D:$D,"B4")</f>
        <v>1.1212110818620684</v>
      </c>
      <c r="AL251" s="44">
        <f>IFERROR(SUMIFS('Sales RAW DATA'!$G:$G,'Sales RAW DATA'!$I:$I,Incentive_Calc!$A251,'Sales RAW DATA'!$D:$D,"B5",'Sales RAW DATA'!$E:$E,Incentive_Calc!AL$5)/SUMIFS('Sales RAW DATA'!$F:$F,'Sales RAW DATA'!$I:$I,Incentive_Calc!$A251,'Sales RAW DATA'!$D:$D,"B5",'Sales RAW DATA'!$E:$E,Incentive_Calc!AL$5),"")</f>
        <v>0.75082056892778992</v>
      </c>
      <c r="AM251" s="44">
        <f>IFERROR(SUMIFS('Sales RAW DATA'!$G:$G,'Sales RAW DATA'!$I:$I,Incentive_Calc!$A251,'Sales RAW DATA'!$D:$D,"B5",'Sales RAW DATA'!$E:$E,Incentive_Calc!AM$5)/SUMIFS('Sales RAW DATA'!$F:$F,'Sales RAW DATA'!$I:$I,Incentive_Calc!$A251,'Sales RAW DATA'!$D:$D,"B5",'Sales RAW DATA'!$E:$E,Incentive_Calc!AM$5),"")</f>
        <v>0.74824467269661199</v>
      </c>
      <c r="AN251" s="44">
        <f>IFERROR(SUMIFS('Sales RAW DATA'!$G:$G,'Sales RAW DATA'!$I:$I,Incentive_Calc!$A251,'Sales RAW DATA'!$D:$D,"B5",'Sales RAW DATA'!$E:$E,Incentive_Calc!AN$5)/SUMIFS('Sales RAW DATA'!$F:$F,'Sales RAW DATA'!$I:$I,Incentive_Calc!$A251,'Sales RAW DATA'!$D:$D,"B5",'Sales RAW DATA'!$E:$E,Incentive_Calc!AN$5),"")</f>
        <v>0.63522747182152661</v>
      </c>
      <c r="AO251" s="44">
        <f>SUMIFS('Sales RAW DATA'!$G:$G,'Sales RAW DATA'!$I:$I,Incentive_Calc!$A251,'Sales RAW DATA'!$D:$D,"B5")/SUMIFS('Sales RAW DATA'!$F:$F,'Sales RAW DATA'!$I:$I,Incentive_Calc!$A251,'Sales RAW DATA'!$D:$D,"B5")</f>
        <v>0.70875776462141948</v>
      </c>
      <c r="AP251" s="42">
        <f>SUM(SUMIFS('Sales RAW DATA'!$F$2:$F$22804,'Sales RAW DATA'!$I$2:$I$22804,Incentive_Calc!$A251,'Sales RAW DATA'!$D$2:$D$22804,"B1"),SUMIFS('Sales RAW DATA'!$F$2:$F$22804,'Sales RAW DATA'!$I$2:$I$22804,Incentive_Calc!$A251,'Sales RAW DATA'!$D$2:$D$22804,"B2"),SUMIFS('Sales RAW DATA'!$F$2:$F$22804,'Sales RAW DATA'!$I$2:$I$22804,Incentive_Calc!$A251,'Sales RAW DATA'!$D$2:$D$22804,"B3"),SUMIFS('Sales RAW DATA'!$F$2:$F$22804,'Sales RAW DATA'!$I$2:$I$22804,Incentive_Calc!$A251,'Sales RAW DATA'!$D$2:$D$22804,"B4"),SUMIFS('Sales RAW DATA'!$F$2:$F$22804,'Sales RAW DATA'!$I$2:$I$22804,Incentive_Calc!$A251,'Sales RAW DATA'!$D$2:$D$22804,"B5"))</f>
        <v>899890</v>
      </c>
      <c r="AQ251" s="42">
        <f>SUM(SUMIFS('Sales RAW DATA'!$G$2:$G$22804,'Sales RAW DATA'!$I$2:$I$22804,Incentive_Calc!$A251,'Sales RAW DATA'!$D$2:$D$22804,"B1"),SUMIFS('Sales RAW DATA'!$G$2:$G$22804,'Sales RAW DATA'!$I$2:$I$22804,Incentive_Calc!$A251,'Sales RAW DATA'!$D$2:$D$22804,"B2"),SUMIFS('Sales RAW DATA'!$G$2:$G$22804,'Sales RAW DATA'!$I$2:$I$22804,Incentive_Calc!$A251,'Sales RAW DATA'!$D$2:$D$22804,"B3"),SUMIFS('Sales RAW DATA'!$G$2:$G$22804,'Sales RAW DATA'!$I$2:$I$22804,Incentive_Calc!$A251,'Sales RAW DATA'!$D$2:$D$22804,"B4"),SUMIFS('Sales RAW DATA'!$G$2:$G$22804,'Sales RAW DATA'!$I$2:$I$22804,Incentive_Calc!$A251,'Sales RAW DATA'!$D$2:$D$22804,"B5"))</f>
        <v>759601</v>
      </c>
      <c r="AR251" s="45">
        <f t="shared" si="62"/>
        <v>84.410427941192808</v>
      </c>
      <c r="AS251" s="45">
        <f t="shared" si="63"/>
        <v>84</v>
      </c>
      <c r="AT251" s="46">
        <v>0.92</v>
      </c>
      <c r="AU251" s="46">
        <v>0.81</v>
      </c>
      <c r="AV251" s="43" t="str">
        <f t="shared" si="49"/>
        <v>Yes</v>
      </c>
      <c r="AW251" s="43" t="str">
        <f t="shared" si="50"/>
        <v>No</v>
      </c>
      <c r="AX251" s="43" t="str">
        <f t="shared" si="51"/>
        <v>No</v>
      </c>
      <c r="AY251" s="43" t="str">
        <f t="shared" si="64"/>
        <v>Yes</v>
      </c>
    </row>
    <row r="252" spans="1:51" x14ac:dyDescent="0.35">
      <c r="A252" s="21" t="s">
        <v>1126</v>
      </c>
      <c r="B252" s="21" t="s">
        <v>652</v>
      </c>
      <c r="C252" s="21" t="str">
        <f>_xlfn.XLOOKUP($A252,'Employee List'!$E:$E,'Employee List'!$D:$D,0)</f>
        <v>SF</v>
      </c>
      <c r="D252" s="42" cm="1">
        <f t="array" ref="D252">IFERROR(IF($G252="Yes",INDEX('Payment Plan'!$D$6:$D$42,MATCH(1,(Incentive_Calc!$C252='Payment Plan'!$B$6:$B$42)*(Incentive_Calc!$U252='Payment Plan'!$C$6:$C$42),0)),""),"")</f>
        <v>56120.510188191547</v>
      </c>
      <c r="E252" s="42" cm="1">
        <f t="array" ref="E252">IFERROR(IF($H252="Yes",INDEX('Payment Plan'!$D$6:$D$42,MATCH(1,(Incentive_Calc!$C252='Payment Plan'!$B$6:$B$42)*(Incentive_Calc!$AS252='Payment Plan'!$C$6:$C$42),0)),""),"")</f>
        <v>50902.957086795053</v>
      </c>
      <c r="F252" s="42">
        <f t="shared" si="52"/>
        <v>107023.4672749866</v>
      </c>
      <c r="G252" s="43" t="str">
        <f t="shared" si="53"/>
        <v>Yes</v>
      </c>
      <c r="H252" s="21" t="str">
        <f t="shared" si="54"/>
        <v>Yes</v>
      </c>
      <c r="I252" s="42">
        <f>IFERROR(SUMIFS('Sales RAW DATA'!$F$2:$F$30000,'Sales RAW DATA'!$I$2:$I$30000,Incentive_Calc!$A252,'Sales RAW DATA'!$E$2:$E$30000,Incentive_Calc!I$5),"")</f>
        <v>901256</v>
      </c>
      <c r="J252" s="42">
        <f>IFERROR(SUMIFS('Sales RAW DATA'!$F$2:$F$30000,'Sales RAW DATA'!$I$2:$I$30000,Incentive_Calc!$A252,'Sales RAW DATA'!$E$2:$E$30000,Incentive_Calc!J$5),"")</f>
        <v>905232</v>
      </c>
      <c r="K252" s="42">
        <f>IFERROR(SUMIFS('Sales RAW DATA'!$F$2:$F$30000,'Sales RAW DATA'!$I$2:$I$30000,Incentive_Calc!$A252,'Sales RAW DATA'!$E$2:$E$30000,Incentive_Calc!K$5),"")</f>
        <v>921965</v>
      </c>
      <c r="L252" s="42">
        <f t="shared" si="55"/>
        <v>2728453</v>
      </c>
      <c r="M252" s="42">
        <f>IFERROR(SUMIFS('Sales RAW DATA'!$G$2:$G$30000,'Sales RAW DATA'!$I$2:$I$30000,Incentive_Calc!$A252,'Sales RAW DATA'!$E$2:$E$30000,Incentive_Calc!M$5),"")</f>
        <v>1061270</v>
      </c>
      <c r="N252" s="42">
        <f>IFERROR(SUMIFS('Sales RAW DATA'!$G$2:$G$30000,'Sales RAW DATA'!$I$2:$I$30000,Incentive_Calc!$A252,'Sales RAW DATA'!$E$2:$E$30000,Incentive_Calc!N$5),"")</f>
        <v>1007055</v>
      </c>
      <c r="O252" s="42">
        <f>IFERROR(SUMIFS('Sales RAW DATA'!$G$2:$G$30000,'Sales RAW DATA'!$I$2:$I$30000,Incentive_Calc!$A252,'Sales RAW DATA'!$E$2:$E$30000,Incentive_Calc!O$5),"")</f>
        <v>1028099</v>
      </c>
      <c r="P252" s="42">
        <f t="shared" si="56"/>
        <v>3096424</v>
      </c>
      <c r="Q252" s="44">
        <f t="shared" si="57"/>
        <v>1.1775455586426054</v>
      </c>
      <c r="R252" s="44">
        <f t="shared" si="58"/>
        <v>1.1124827668487194</v>
      </c>
      <c r="S252" s="44">
        <f t="shared" si="59"/>
        <v>1.115117168222221</v>
      </c>
      <c r="T252" s="45">
        <f t="shared" si="60"/>
        <v>113.48643352111985</v>
      </c>
      <c r="U252" s="45">
        <f t="shared" si="61"/>
        <v>113</v>
      </c>
      <c r="V252" s="44">
        <f>IFERROR(SUMIFS('Sales RAW DATA'!$G:$G,'Sales RAW DATA'!$I:$I,Incentive_Calc!$A252,'Sales RAW DATA'!$D:$D,"B1",'Sales RAW DATA'!$E:$E,Incentive_Calc!V$5)/SUMIFS('Sales RAW DATA'!$F:$F,'Sales RAW DATA'!$I:$I,Incentive_Calc!$A252,'Sales RAW DATA'!$D:$D,"B1",'Sales RAW DATA'!$E:$E,Incentive_Calc!V$5),"")</f>
        <v>1.1411537271883698</v>
      </c>
      <c r="W252" s="44">
        <f>IFERROR(SUMIFS('Sales RAW DATA'!$G:$G,'Sales RAW DATA'!$I:$I,Incentive_Calc!$A252,'Sales RAW DATA'!$D:$D,"B1",'Sales RAW DATA'!$E:$E,Incentive_Calc!W$5)/SUMIFS('Sales RAW DATA'!$F:$F,'Sales RAW DATA'!$I:$I,Incentive_Calc!$A252,'Sales RAW DATA'!$D:$D,"B1",'Sales RAW DATA'!$E:$E,Incentive_Calc!W$5),"")</f>
        <v>1.0227857941019287</v>
      </c>
      <c r="X252" s="44">
        <f>IFERROR(SUMIFS('Sales RAW DATA'!$G:$G,'Sales RAW DATA'!$I:$I,Incentive_Calc!$A252,'Sales RAW DATA'!$D:$D,"B1",'Sales RAW DATA'!$E:$E,Incentive_Calc!X$5)/SUMIFS('Sales RAW DATA'!$F:$F,'Sales RAW DATA'!$I:$I,Incentive_Calc!$A252,'Sales RAW DATA'!$D:$D,"B1",'Sales RAW DATA'!$E:$E,Incentive_Calc!X$5),"")</f>
        <v>1.0888200697444439</v>
      </c>
      <c r="Y252" s="44">
        <f>SUMIFS('Sales RAW DATA'!$G:$G,'Sales RAW DATA'!$I:$I,Incentive_Calc!$A252,'Sales RAW DATA'!$D:$D,"B1")/SUMIFS('Sales RAW DATA'!$F:$F,'Sales RAW DATA'!$I:$I,Incentive_Calc!$A252,'Sales RAW DATA'!$D:$D,"B1")</f>
        <v>1.0850511823002695</v>
      </c>
      <c r="Z252" s="44">
        <f>IFERROR(SUMIFS('Sales RAW DATA'!$G:$G,'Sales RAW DATA'!$I:$I,Incentive_Calc!$A252,'Sales RAW DATA'!$D:$D,"B2",'Sales RAW DATA'!$E:$E,Incentive_Calc!Z$5)/SUMIFS('Sales RAW DATA'!$F:$F,'Sales RAW DATA'!$I:$I,Incentive_Calc!$A252,'Sales RAW DATA'!$D:$D,"B2",'Sales RAW DATA'!$E:$E,Incentive_Calc!Z$5),"")</f>
        <v>0.91941149599105276</v>
      </c>
      <c r="AA252" s="44">
        <f>IFERROR(SUMIFS('Sales RAW DATA'!$G:$G,'Sales RAW DATA'!$I:$I,Incentive_Calc!$A252,'Sales RAW DATA'!$D:$D,"B2",'Sales RAW DATA'!$E:$E,Incentive_Calc!AA$5)/SUMIFS('Sales RAW DATA'!$F:$F,'Sales RAW DATA'!$I:$I,Incentive_Calc!$A252,'Sales RAW DATA'!$D:$D,"B2",'Sales RAW DATA'!$E:$E,Incentive_Calc!AA$5),"")</f>
        <v>0.85692332030102381</v>
      </c>
      <c r="AB252" s="44">
        <f>IFERROR(SUMIFS('Sales RAW DATA'!$G:$G,'Sales RAW DATA'!$I:$I,Incentive_Calc!$A252,'Sales RAW DATA'!$D:$D,"B2",'Sales RAW DATA'!$E:$E,Incentive_Calc!AB$5)/SUMIFS('Sales RAW DATA'!$F:$F,'Sales RAW DATA'!$I:$I,Incentive_Calc!$A252,'Sales RAW DATA'!$D:$D,"B2",'Sales RAW DATA'!$E:$E,Incentive_Calc!AB$5),"")</f>
        <v>0.93713133726573583</v>
      </c>
      <c r="AC252" s="44">
        <f>SUMIFS('Sales RAW DATA'!$G:$G,'Sales RAW DATA'!$I:$I,Incentive_Calc!$A252,'Sales RAW DATA'!$D:$D,"B2")/SUMIFS('Sales RAW DATA'!$F:$F,'Sales RAW DATA'!$I:$I,Incentive_Calc!$A252,'Sales RAW DATA'!$D:$D,"B2")</f>
        <v>0.90436766308558769</v>
      </c>
      <c r="AD252" s="44">
        <f>IFERROR(SUMIFS('Sales RAW DATA'!$G:$G,'Sales RAW DATA'!$I:$I,Incentive_Calc!$A252,'Sales RAW DATA'!$D:$D,"B3",'Sales RAW DATA'!$E:$E,Incentive_Calc!AD$5)/SUMIFS('Sales RAW DATA'!$F:$F,'Sales RAW DATA'!$I:$I,Incentive_Calc!$A252,'Sales RAW DATA'!$D:$D,"B3",'Sales RAW DATA'!$E:$E,Incentive_Calc!AD$5),"")</f>
        <v>0.83668671997030664</v>
      </c>
      <c r="AE252" s="44">
        <f>IFERROR(SUMIFS('Sales RAW DATA'!$G:$G,'Sales RAW DATA'!$I:$I,Incentive_Calc!$A252,'Sales RAW DATA'!$D:$D,"B3",'Sales RAW DATA'!$E:$E,Incentive_Calc!AE$5)/SUMIFS('Sales RAW DATA'!$F:$F,'Sales RAW DATA'!$I:$I,Incentive_Calc!$A252,'Sales RAW DATA'!$D:$D,"B3",'Sales RAW DATA'!$E:$E,Incentive_Calc!AE$5),"")</f>
        <v>0.84866400491400495</v>
      </c>
      <c r="AF252" s="44">
        <f>IFERROR(SUMIFS('Sales RAW DATA'!$G:$G,'Sales RAW DATA'!$I:$I,Incentive_Calc!$A252,'Sales RAW DATA'!$D:$D,"B3",'Sales RAW DATA'!$E:$E,Incentive_Calc!AF$5)/SUMIFS('Sales RAW DATA'!$F:$F,'Sales RAW DATA'!$I:$I,Incentive_Calc!$A252,'Sales RAW DATA'!$D:$D,"B3",'Sales RAW DATA'!$E:$E,Incentive_Calc!AF$5),"")</f>
        <v>1.3004003695719126</v>
      </c>
      <c r="AG252" s="44">
        <f>SUMIFS('Sales RAW DATA'!$G:$G,'Sales RAW DATA'!$I:$I,Incentive_Calc!$A252,'Sales RAW DATA'!$D:$D,"B3")/SUMIFS('Sales RAW DATA'!$F:$F,'Sales RAW DATA'!$I:$I,Incentive_Calc!$A252,'Sales RAW DATA'!$D:$D,"B3")</f>
        <v>1.0075503417743672</v>
      </c>
      <c r="AH252" s="44">
        <f>IFERROR(SUMIFS('Sales RAW DATA'!$G:$G,'Sales RAW DATA'!$I:$I,Incentive_Calc!$A252,'Sales RAW DATA'!$D:$D,"B4",'Sales RAW DATA'!$E:$E,Incentive_Calc!AH$5)/SUMIFS('Sales RAW DATA'!$F:$F,'Sales RAW DATA'!$I:$I,Incentive_Calc!$A252,'Sales RAW DATA'!$D:$D,"B4",'Sales RAW DATA'!$E:$E,Incentive_Calc!AH$5),"")</f>
        <v>1.8938473993118803</v>
      </c>
      <c r="AI252" s="44">
        <f>IFERROR(SUMIFS('Sales RAW DATA'!$G:$G,'Sales RAW DATA'!$I:$I,Incentive_Calc!$A252,'Sales RAW DATA'!$D:$D,"B4",'Sales RAW DATA'!$E:$E,Incentive_Calc!AI$5)/SUMIFS('Sales RAW DATA'!$F:$F,'Sales RAW DATA'!$I:$I,Incentive_Calc!$A252,'Sales RAW DATA'!$D:$D,"B4",'Sales RAW DATA'!$E:$E,Incentive_Calc!AI$5),"")</f>
        <v>2.0473313306078196</v>
      </c>
      <c r="AJ252" s="44">
        <f>IFERROR(SUMIFS('Sales RAW DATA'!$G:$G,'Sales RAW DATA'!$I:$I,Incentive_Calc!$A252,'Sales RAW DATA'!$D:$D,"B4",'Sales RAW DATA'!$E:$E,Incentive_Calc!AJ$5)/SUMIFS('Sales RAW DATA'!$F:$F,'Sales RAW DATA'!$I:$I,Incentive_Calc!$A252,'Sales RAW DATA'!$D:$D,"B4",'Sales RAW DATA'!$E:$E,Incentive_Calc!AJ$5),"")</f>
        <v>0.91466211589256408</v>
      </c>
      <c r="AK252" s="44">
        <f>SUMIFS('Sales RAW DATA'!$G:$G,'Sales RAW DATA'!$I:$I,Incentive_Calc!$A252,'Sales RAW DATA'!$D:$D,"B4")/SUMIFS('Sales RAW DATA'!$F:$F,'Sales RAW DATA'!$I:$I,Incentive_Calc!$A252,'Sales RAW DATA'!$D:$D,"B4")</f>
        <v>1.6099939513809776</v>
      </c>
      <c r="AL252" s="44">
        <f>IFERROR(SUMIFS('Sales RAW DATA'!$G:$G,'Sales RAW DATA'!$I:$I,Incentive_Calc!$A252,'Sales RAW DATA'!$D:$D,"B5",'Sales RAW DATA'!$E:$E,Incentive_Calc!AL$5)/SUMIFS('Sales RAW DATA'!$F:$F,'Sales RAW DATA'!$I:$I,Incentive_Calc!$A252,'Sales RAW DATA'!$D:$D,"B5",'Sales RAW DATA'!$E:$E,Incentive_Calc!AL$5),"")</f>
        <v>1.1362515253005168</v>
      </c>
      <c r="AM252" s="44">
        <f>IFERROR(SUMIFS('Sales RAW DATA'!$G:$G,'Sales RAW DATA'!$I:$I,Incentive_Calc!$A252,'Sales RAW DATA'!$D:$D,"B5",'Sales RAW DATA'!$E:$E,Incentive_Calc!AM$5)/SUMIFS('Sales RAW DATA'!$F:$F,'Sales RAW DATA'!$I:$I,Incentive_Calc!$A252,'Sales RAW DATA'!$D:$D,"B5",'Sales RAW DATA'!$E:$E,Incentive_Calc!AM$5),"")</f>
        <v>1.0950779654261944</v>
      </c>
      <c r="AN252" s="44">
        <f>IFERROR(SUMIFS('Sales RAW DATA'!$G:$G,'Sales RAW DATA'!$I:$I,Incentive_Calc!$A252,'Sales RAW DATA'!$D:$D,"B5",'Sales RAW DATA'!$E:$E,Incentive_Calc!AN$5)/SUMIFS('Sales RAW DATA'!$F:$F,'Sales RAW DATA'!$I:$I,Incentive_Calc!$A252,'Sales RAW DATA'!$D:$D,"B5",'Sales RAW DATA'!$E:$E,Incentive_Calc!AN$5),"")</f>
        <v>1.1876286662307152</v>
      </c>
      <c r="AO252" s="44">
        <f>SUMIFS('Sales RAW DATA'!$G:$G,'Sales RAW DATA'!$I:$I,Incentive_Calc!$A252,'Sales RAW DATA'!$D:$D,"B5")/SUMIFS('Sales RAW DATA'!$F:$F,'Sales RAW DATA'!$I:$I,Incentive_Calc!$A252,'Sales RAW DATA'!$D:$D,"B5")</f>
        <v>1.14015606242497</v>
      </c>
      <c r="AP252" s="42">
        <f>SUM(SUMIFS('Sales RAW DATA'!$F$2:$F$22804,'Sales RAW DATA'!$I$2:$I$22804,Incentive_Calc!$A252,'Sales RAW DATA'!$D$2:$D$22804,"B1"),SUMIFS('Sales RAW DATA'!$F$2:$F$22804,'Sales RAW DATA'!$I$2:$I$22804,Incentive_Calc!$A252,'Sales RAW DATA'!$D$2:$D$22804,"B2"),SUMIFS('Sales RAW DATA'!$F$2:$F$22804,'Sales RAW DATA'!$I$2:$I$22804,Incentive_Calc!$A252,'Sales RAW DATA'!$D$2:$D$22804,"B3"),SUMIFS('Sales RAW DATA'!$F$2:$F$22804,'Sales RAW DATA'!$I$2:$I$22804,Incentive_Calc!$A252,'Sales RAW DATA'!$D$2:$D$22804,"B4"),SUMIFS('Sales RAW DATA'!$F$2:$F$22804,'Sales RAW DATA'!$I$2:$I$22804,Incentive_Calc!$A252,'Sales RAW DATA'!$D$2:$D$22804,"B5"))</f>
        <v>1556851</v>
      </c>
      <c r="AQ252" s="42">
        <f>SUM(SUMIFS('Sales RAW DATA'!$G$2:$G$22804,'Sales RAW DATA'!$I$2:$I$22804,Incentive_Calc!$A252,'Sales RAW DATA'!$D$2:$D$22804,"B1"),SUMIFS('Sales RAW DATA'!$G$2:$G$22804,'Sales RAW DATA'!$I$2:$I$22804,Incentive_Calc!$A252,'Sales RAW DATA'!$D$2:$D$22804,"B2"),SUMIFS('Sales RAW DATA'!$G$2:$G$22804,'Sales RAW DATA'!$I$2:$I$22804,Incentive_Calc!$A252,'Sales RAW DATA'!$D$2:$D$22804,"B3"),SUMIFS('Sales RAW DATA'!$G$2:$G$22804,'Sales RAW DATA'!$I$2:$I$22804,Incentive_Calc!$A252,'Sales RAW DATA'!$D$2:$D$22804,"B4"),SUMIFS('Sales RAW DATA'!$G$2:$G$22804,'Sales RAW DATA'!$I$2:$I$22804,Incentive_Calc!$A252,'Sales RAW DATA'!$D$2:$D$22804,"B5"))</f>
        <v>1734771</v>
      </c>
      <c r="AR252" s="45">
        <f t="shared" si="62"/>
        <v>111.42819704647393</v>
      </c>
      <c r="AS252" s="45">
        <f t="shared" si="63"/>
        <v>111</v>
      </c>
      <c r="AT252" s="46">
        <v>1.03</v>
      </c>
      <c r="AU252" s="46">
        <v>0.9</v>
      </c>
      <c r="AV252" s="43" t="str">
        <f t="shared" si="49"/>
        <v>Yes</v>
      </c>
      <c r="AW252" s="43" t="str">
        <f t="shared" si="50"/>
        <v>Yes</v>
      </c>
      <c r="AX252" s="43" t="str">
        <f t="shared" si="51"/>
        <v>Yes</v>
      </c>
      <c r="AY252" s="43" t="str">
        <f t="shared" si="64"/>
        <v>Yes</v>
      </c>
    </row>
    <row r="253" spans="1:51" x14ac:dyDescent="0.35">
      <c r="A253" s="21" t="s">
        <v>1127</v>
      </c>
      <c r="B253" s="21" t="s">
        <v>653</v>
      </c>
      <c r="C253" s="21" t="str">
        <f>_xlfn.XLOOKUP($A253,'Employee List'!$E:$E,'Employee List'!$D:$D,0)</f>
        <v>SF</v>
      </c>
      <c r="D253" s="42" t="str" cm="1">
        <f t="array" ref="D253">IFERROR(IF($G253="Yes",INDEX('Payment Plan'!$D$6:$D$42,MATCH(1,(Incentive_Calc!$C253='Payment Plan'!$B$6:$B$42)*(Incentive_Calc!$U253='Payment Plan'!$C$6:$C$42),0)),""),"")</f>
        <v/>
      </c>
      <c r="E253" s="42" t="str" cm="1">
        <f t="array" ref="E253">IFERROR(IF($H253="Yes",INDEX('Payment Plan'!$D$6:$D$42,MATCH(1,(Incentive_Calc!$C253='Payment Plan'!$B$6:$B$42)*(Incentive_Calc!$AS253='Payment Plan'!$C$6:$C$42),0)),""),"")</f>
        <v/>
      </c>
      <c r="F253" s="42">
        <f t="shared" si="52"/>
        <v>0</v>
      </c>
      <c r="G253" s="43" t="str">
        <f t="shared" si="53"/>
        <v>No</v>
      </c>
      <c r="H253" s="21" t="str">
        <f t="shared" si="54"/>
        <v>No</v>
      </c>
      <c r="I253" s="42">
        <f>IFERROR(SUMIFS('Sales RAW DATA'!$F$2:$F$30000,'Sales RAW DATA'!$I$2:$I$30000,Incentive_Calc!$A253,'Sales RAW DATA'!$E$2:$E$30000,Incentive_Calc!I$5),"")</f>
        <v>566993</v>
      </c>
      <c r="J253" s="42">
        <f>IFERROR(SUMIFS('Sales RAW DATA'!$F$2:$F$30000,'Sales RAW DATA'!$I$2:$I$30000,Incentive_Calc!$A253,'Sales RAW DATA'!$E$2:$E$30000,Incentive_Calc!J$5),"")</f>
        <v>569894</v>
      </c>
      <c r="K253" s="42">
        <f>IFERROR(SUMIFS('Sales RAW DATA'!$F$2:$F$30000,'Sales RAW DATA'!$I$2:$I$30000,Incentive_Calc!$A253,'Sales RAW DATA'!$E$2:$E$30000,Incentive_Calc!K$5),"")</f>
        <v>578661</v>
      </c>
      <c r="L253" s="42">
        <f t="shared" si="55"/>
        <v>1715548</v>
      </c>
      <c r="M253" s="42">
        <f>IFERROR(SUMIFS('Sales RAW DATA'!$G$2:$G$30000,'Sales RAW DATA'!$I$2:$I$30000,Incentive_Calc!$A253,'Sales RAW DATA'!$E$2:$E$30000,Incentive_Calc!M$5),"")</f>
        <v>594741</v>
      </c>
      <c r="N253" s="42">
        <f>IFERROR(SUMIFS('Sales RAW DATA'!$G$2:$G$30000,'Sales RAW DATA'!$I$2:$I$30000,Incentive_Calc!$A253,'Sales RAW DATA'!$E$2:$E$30000,Incentive_Calc!N$5),"")</f>
        <v>599238</v>
      </c>
      <c r="O253" s="42">
        <f>IFERROR(SUMIFS('Sales RAW DATA'!$G$2:$G$30000,'Sales RAW DATA'!$I$2:$I$30000,Incentive_Calc!$A253,'Sales RAW DATA'!$E$2:$E$30000,Incentive_Calc!O$5),"")</f>
        <v>604821</v>
      </c>
      <c r="P253" s="42">
        <f t="shared" si="56"/>
        <v>1798800</v>
      </c>
      <c r="Q253" s="44">
        <f t="shared" si="57"/>
        <v>1.04893887578859</v>
      </c>
      <c r="R253" s="44">
        <f t="shared" si="58"/>
        <v>1.0514902771392576</v>
      </c>
      <c r="S253" s="44">
        <f t="shared" si="59"/>
        <v>1.0452078159751563</v>
      </c>
      <c r="T253" s="45">
        <f t="shared" si="60"/>
        <v>104.85279339313152</v>
      </c>
      <c r="U253" s="45">
        <f t="shared" si="61"/>
        <v>104</v>
      </c>
      <c r="V253" s="44">
        <f>IFERROR(SUMIFS('Sales RAW DATA'!$G:$G,'Sales RAW DATA'!$I:$I,Incentive_Calc!$A253,'Sales RAW DATA'!$D:$D,"B1",'Sales RAW DATA'!$E:$E,Incentive_Calc!V$5)/SUMIFS('Sales RAW DATA'!$F:$F,'Sales RAW DATA'!$I:$I,Incentive_Calc!$A253,'Sales RAW DATA'!$D:$D,"B1",'Sales RAW DATA'!$E:$E,Incentive_Calc!V$5),"")</f>
        <v>1.4425934002035179</v>
      </c>
      <c r="W253" s="44">
        <f>IFERROR(SUMIFS('Sales RAW DATA'!$G:$G,'Sales RAW DATA'!$I:$I,Incentive_Calc!$A253,'Sales RAW DATA'!$D:$D,"B1",'Sales RAW DATA'!$E:$E,Incentive_Calc!W$5)/SUMIFS('Sales RAW DATA'!$F:$F,'Sales RAW DATA'!$I:$I,Incentive_Calc!$A253,'Sales RAW DATA'!$D:$D,"B1",'Sales RAW DATA'!$E:$E,Incentive_Calc!W$5),"")</f>
        <v>1.345037257824143</v>
      </c>
      <c r="X253" s="44">
        <f>IFERROR(SUMIFS('Sales RAW DATA'!$G:$G,'Sales RAW DATA'!$I:$I,Incentive_Calc!$A253,'Sales RAW DATA'!$D:$D,"B1",'Sales RAW DATA'!$E:$E,Incentive_Calc!X$5)/SUMIFS('Sales RAW DATA'!$F:$F,'Sales RAW DATA'!$I:$I,Incentive_Calc!$A253,'Sales RAW DATA'!$D:$D,"B1",'Sales RAW DATA'!$E:$E,Incentive_Calc!X$5),"")</f>
        <v>0.96806331180648719</v>
      </c>
      <c r="Y253" s="44">
        <f>SUMIFS('Sales RAW DATA'!$G:$G,'Sales RAW DATA'!$I:$I,Incentive_Calc!$A253,'Sales RAW DATA'!$D:$D,"B1")/SUMIFS('Sales RAW DATA'!$F:$F,'Sales RAW DATA'!$I:$I,Incentive_Calc!$A253,'Sales RAW DATA'!$D:$D,"B1")</f>
        <v>1.2577584885031035</v>
      </c>
      <c r="Z253" s="44">
        <f>IFERROR(SUMIFS('Sales RAW DATA'!$G:$G,'Sales RAW DATA'!$I:$I,Incentive_Calc!$A253,'Sales RAW DATA'!$D:$D,"B2",'Sales RAW DATA'!$E:$E,Incentive_Calc!Z$5)/SUMIFS('Sales RAW DATA'!$F:$F,'Sales RAW DATA'!$I:$I,Incentive_Calc!$A253,'Sales RAW DATA'!$D:$D,"B2",'Sales RAW DATA'!$E:$E,Incentive_Calc!Z$5),"")</f>
        <v>0.95832034901838581</v>
      </c>
      <c r="AA253" s="44">
        <f>IFERROR(SUMIFS('Sales RAW DATA'!$G:$G,'Sales RAW DATA'!$I:$I,Incentive_Calc!$A253,'Sales RAW DATA'!$D:$D,"B2",'Sales RAW DATA'!$E:$E,Incentive_Calc!AA$5)/SUMIFS('Sales RAW DATA'!$F:$F,'Sales RAW DATA'!$I:$I,Incentive_Calc!$A253,'Sales RAW DATA'!$D:$D,"B2",'Sales RAW DATA'!$E:$E,Incentive_Calc!AA$5),"")</f>
        <v>1.3070803960090913</v>
      </c>
      <c r="AB253" s="44">
        <f>IFERROR(SUMIFS('Sales RAW DATA'!$G:$G,'Sales RAW DATA'!$I:$I,Incentive_Calc!$A253,'Sales RAW DATA'!$D:$D,"B2",'Sales RAW DATA'!$E:$E,Incentive_Calc!AB$5)/SUMIFS('Sales RAW DATA'!$F:$F,'Sales RAW DATA'!$I:$I,Incentive_Calc!$A253,'Sales RAW DATA'!$D:$D,"B2",'Sales RAW DATA'!$E:$E,Incentive_Calc!AB$5),"")</f>
        <v>1.0476728299480826</v>
      </c>
      <c r="AC253" s="44">
        <f>SUMIFS('Sales RAW DATA'!$G:$G,'Sales RAW DATA'!$I:$I,Incentive_Calc!$A253,'Sales RAW DATA'!$D:$D,"B2")/SUMIFS('Sales RAW DATA'!$F:$F,'Sales RAW DATA'!$I:$I,Incentive_Calc!$A253,'Sales RAW DATA'!$D:$D,"B2")</f>
        <v>1.1038208868402917</v>
      </c>
      <c r="AD253" s="44">
        <f>IFERROR(SUMIFS('Sales RAW DATA'!$G:$G,'Sales RAW DATA'!$I:$I,Incentive_Calc!$A253,'Sales RAW DATA'!$D:$D,"B3",'Sales RAW DATA'!$E:$E,Incentive_Calc!AD$5)/SUMIFS('Sales RAW DATA'!$F:$F,'Sales RAW DATA'!$I:$I,Incentive_Calc!$A253,'Sales RAW DATA'!$D:$D,"B3",'Sales RAW DATA'!$E:$E,Incentive_Calc!AD$5),"")</f>
        <v>1.1135511515800749</v>
      </c>
      <c r="AE253" s="44">
        <f>IFERROR(SUMIFS('Sales RAW DATA'!$G:$G,'Sales RAW DATA'!$I:$I,Incentive_Calc!$A253,'Sales RAW DATA'!$D:$D,"B3",'Sales RAW DATA'!$E:$E,Incentive_Calc!AE$5)/SUMIFS('Sales RAW DATA'!$F:$F,'Sales RAW DATA'!$I:$I,Incentive_Calc!$A253,'Sales RAW DATA'!$D:$D,"B3",'Sales RAW DATA'!$E:$E,Incentive_Calc!AE$5),"")</f>
        <v>1.1107694967155628</v>
      </c>
      <c r="AF253" s="44">
        <f>IFERROR(SUMIFS('Sales RAW DATA'!$G:$G,'Sales RAW DATA'!$I:$I,Incentive_Calc!$A253,'Sales RAW DATA'!$D:$D,"B3",'Sales RAW DATA'!$E:$E,Incentive_Calc!AF$5)/SUMIFS('Sales RAW DATA'!$F:$F,'Sales RAW DATA'!$I:$I,Incentive_Calc!$A253,'Sales RAW DATA'!$D:$D,"B3",'Sales RAW DATA'!$E:$E,Incentive_Calc!AF$5),"")</f>
        <v>1.4559325696995893</v>
      </c>
      <c r="AG253" s="44">
        <f>SUMIFS('Sales RAW DATA'!$G:$G,'Sales RAW DATA'!$I:$I,Incentive_Calc!$A253,'Sales RAW DATA'!$D:$D,"B3")/SUMIFS('Sales RAW DATA'!$F:$F,'Sales RAW DATA'!$I:$I,Incentive_Calc!$A253,'Sales RAW DATA'!$D:$D,"B3")</f>
        <v>1.2384159846313834</v>
      </c>
      <c r="AH253" s="44">
        <f>IFERROR(SUMIFS('Sales RAW DATA'!$G:$G,'Sales RAW DATA'!$I:$I,Incentive_Calc!$A253,'Sales RAW DATA'!$D:$D,"B4",'Sales RAW DATA'!$E:$E,Incentive_Calc!AH$5)/SUMIFS('Sales RAW DATA'!$F:$F,'Sales RAW DATA'!$I:$I,Incentive_Calc!$A253,'Sales RAW DATA'!$D:$D,"B4",'Sales RAW DATA'!$E:$E,Incentive_Calc!AH$5),"")</f>
        <v>1.1536599216905281</v>
      </c>
      <c r="AI253" s="44">
        <f>IFERROR(SUMIFS('Sales RAW DATA'!$G:$G,'Sales RAW DATA'!$I:$I,Incentive_Calc!$A253,'Sales RAW DATA'!$D:$D,"B4",'Sales RAW DATA'!$E:$E,Incentive_Calc!AI$5)/SUMIFS('Sales RAW DATA'!$F:$F,'Sales RAW DATA'!$I:$I,Incentive_Calc!$A253,'Sales RAW DATA'!$D:$D,"B4",'Sales RAW DATA'!$E:$E,Incentive_Calc!AI$5),"")</f>
        <v>0.4910610826022182</v>
      </c>
      <c r="AJ253" s="44">
        <f>IFERROR(SUMIFS('Sales RAW DATA'!$G:$G,'Sales RAW DATA'!$I:$I,Incentive_Calc!$A253,'Sales RAW DATA'!$D:$D,"B4",'Sales RAW DATA'!$E:$E,Incentive_Calc!AJ$5)/SUMIFS('Sales RAW DATA'!$F:$F,'Sales RAW DATA'!$I:$I,Incentive_Calc!$A253,'Sales RAW DATA'!$D:$D,"B4",'Sales RAW DATA'!$E:$E,Incentive_Calc!AJ$5),"")</f>
        <v>0.97530798214906067</v>
      </c>
      <c r="AK253" s="44">
        <f>SUMIFS('Sales RAW DATA'!$G:$G,'Sales RAW DATA'!$I:$I,Incentive_Calc!$A253,'Sales RAW DATA'!$D:$D,"B4")/SUMIFS('Sales RAW DATA'!$F:$F,'Sales RAW DATA'!$I:$I,Incentive_Calc!$A253,'Sales RAW DATA'!$D:$D,"B4")</f>
        <v>0.86716328740524995</v>
      </c>
      <c r="AL253" s="44">
        <f>IFERROR(SUMIFS('Sales RAW DATA'!$G:$G,'Sales RAW DATA'!$I:$I,Incentive_Calc!$A253,'Sales RAW DATA'!$D:$D,"B5",'Sales RAW DATA'!$E:$E,Incentive_Calc!AL$5)/SUMIFS('Sales RAW DATA'!$F:$F,'Sales RAW DATA'!$I:$I,Incentive_Calc!$A253,'Sales RAW DATA'!$D:$D,"B5",'Sales RAW DATA'!$E:$E,Incentive_Calc!AL$5),"")</f>
        <v>0.82234717071420027</v>
      </c>
      <c r="AM253" s="44">
        <f>IFERROR(SUMIFS('Sales RAW DATA'!$G:$G,'Sales RAW DATA'!$I:$I,Incentive_Calc!$A253,'Sales RAW DATA'!$D:$D,"B5",'Sales RAW DATA'!$E:$E,Incentive_Calc!AM$5)/SUMIFS('Sales RAW DATA'!$F:$F,'Sales RAW DATA'!$I:$I,Incentive_Calc!$A253,'Sales RAW DATA'!$D:$D,"B5",'Sales RAW DATA'!$E:$E,Incentive_Calc!AM$5),"")</f>
        <v>0.56852409638554213</v>
      </c>
      <c r="AN253" s="44">
        <f>IFERROR(SUMIFS('Sales RAW DATA'!$G:$G,'Sales RAW DATA'!$I:$I,Incentive_Calc!$A253,'Sales RAW DATA'!$D:$D,"B5",'Sales RAW DATA'!$E:$E,Incentive_Calc!AN$5)/SUMIFS('Sales RAW DATA'!$F:$F,'Sales RAW DATA'!$I:$I,Incentive_Calc!$A253,'Sales RAW DATA'!$D:$D,"B5",'Sales RAW DATA'!$E:$E,Incentive_Calc!AN$5),"")</f>
        <v>0.42347326174205446</v>
      </c>
      <c r="AO253" s="44">
        <f>SUMIFS('Sales RAW DATA'!$G:$G,'Sales RAW DATA'!$I:$I,Incentive_Calc!$A253,'Sales RAW DATA'!$D:$D,"B5")/SUMIFS('Sales RAW DATA'!$F:$F,'Sales RAW DATA'!$I:$I,Incentive_Calc!$A253,'Sales RAW DATA'!$D:$D,"B5")</f>
        <v>0.59771526382377016</v>
      </c>
      <c r="AP253" s="42">
        <f>SUM(SUMIFS('Sales RAW DATA'!$F$2:$F$22804,'Sales RAW DATA'!$I$2:$I$22804,Incentive_Calc!$A253,'Sales RAW DATA'!$D$2:$D$22804,"B1"),SUMIFS('Sales RAW DATA'!$F$2:$F$22804,'Sales RAW DATA'!$I$2:$I$22804,Incentive_Calc!$A253,'Sales RAW DATA'!$D$2:$D$22804,"B2"),SUMIFS('Sales RAW DATA'!$F$2:$F$22804,'Sales RAW DATA'!$I$2:$I$22804,Incentive_Calc!$A253,'Sales RAW DATA'!$D$2:$D$22804,"B3"),SUMIFS('Sales RAW DATA'!$F$2:$F$22804,'Sales RAW DATA'!$I$2:$I$22804,Incentive_Calc!$A253,'Sales RAW DATA'!$D$2:$D$22804,"B4"),SUMIFS('Sales RAW DATA'!$F$2:$F$22804,'Sales RAW DATA'!$I$2:$I$22804,Incentive_Calc!$A253,'Sales RAW DATA'!$D$2:$D$22804,"B5"))</f>
        <v>844091</v>
      </c>
      <c r="AQ253" s="42">
        <f>SUM(SUMIFS('Sales RAW DATA'!$G$2:$G$22804,'Sales RAW DATA'!$I$2:$I$22804,Incentive_Calc!$A253,'Sales RAW DATA'!$D$2:$D$22804,"B1"),SUMIFS('Sales RAW DATA'!$G$2:$G$22804,'Sales RAW DATA'!$I$2:$I$22804,Incentive_Calc!$A253,'Sales RAW DATA'!$D$2:$D$22804,"B2"),SUMIFS('Sales RAW DATA'!$G$2:$G$22804,'Sales RAW DATA'!$I$2:$I$22804,Incentive_Calc!$A253,'Sales RAW DATA'!$D$2:$D$22804,"B3"),SUMIFS('Sales RAW DATA'!$G$2:$G$22804,'Sales RAW DATA'!$I$2:$I$22804,Incentive_Calc!$A253,'Sales RAW DATA'!$D$2:$D$22804,"B4"),SUMIFS('Sales RAW DATA'!$G$2:$G$22804,'Sales RAW DATA'!$I$2:$I$22804,Incentive_Calc!$A253,'Sales RAW DATA'!$D$2:$D$22804,"B5"))</f>
        <v>972863</v>
      </c>
      <c r="AR253" s="45">
        <f t="shared" si="62"/>
        <v>115.25570110331707</v>
      </c>
      <c r="AS253" s="45">
        <f t="shared" si="63"/>
        <v>115</v>
      </c>
      <c r="AT253" s="46">
        <v>1</v>
      </c>
      <c r="AU253" s="46">
        <v>0.71</v>
      </c>
      <c r="AV253" s="43" t="str">
        <f t="shared" si="49"/>
        <v>Yes</v>
      </c>
      <c r="AW253" s="43" t="str">
        <f t="shared" si="50"/>
        <v>Yes</v>
      </c>
      <c r="AX253" s="43" t="str">
        <f t="shared" si="51"/>
        <v>Yes</v>
      </c>
      <c r="AY253" s="43" t="str">
        <f t="shared" si="64"/>
        <v>Yes</v>
      </c>
    </row>
    <row r="254" spans="1:51" x14ac:dyDescent="0.35">
      <c r="A254" s="21" t="s">
        <v>1128</v>
      </c>
      <c r="B254" s="21" t="s">
        <v>654</v>
      </c>
      <c r="C254" s="21" t="str">
        <f>_xlfn.XLOOKUP($A254,'Employee List'!$E:$E,'Employee List'!$D:$D,0)</f>
        <v>SF</v>
      </c>
      <c r="D254" s="42" cm="1">
        <f t="array" ref="D254">IFERROR(IF($G254="Yes",INDEX('Payment Plan'!$D$6:$D$42,MATCH(1,(Incentive_Calc!$C254='Payment Plan'!$B$6:$B$42)*(Incentive_Calc!$U254='Payment Plan'!$C$6:$C$42),0)),""),"")</f>
        <v>56120.510188191547</v>
      </c>
      <c r="E254" s="42" t="str" cm="1">
        <f t="array" ref="E254">IFERROR(IF($H254="Yes",INDEX('Payment Plan'!$D$6:$D$42,MATCH(1,(Incentive_Calc!$C254='Payment Plan'!$B$6:$B$42)*(Incentive_Calc!$AS254='Payment Plan'!$C$6:$C$42),0)),""),"")</f>
        <v/>
      </c>
      <c r="F254" s="42">
        <f t="shared" si="52"/>
        <v>56120.510188191547</v>
      </c>
      <c r="G254" s="43" t="str">
        <f t="shared" si="53"/>
        <v>Yes</v>
      </c>
      <c r="H254" s="21" t="str">
        <f t="shared" si="54"/>
        <v>No</v>
      </c>
      <c r="I254" s="42">
        <f>IFERROR(SUMIFS('Sales RAW DATA'!$F$2:$F$30000,'Sales RAW DATA'!$I$2:$I$30000,Incentive_Calc!$A254,'Sales RAW DATA'!$E$2:$E$30000,Incentive_Calc!I$5),"")</f>
        <v>719188</v>
      </c>
      <c r="J254" s="42">
        <f>IFERROR(SUMIFS('Sales RAW DATA'!$F$2:$F$30000,'Sales RAW DATA'!$I$2:$I$30000,Incentive_Calc!$A254,'Sales RAW DATA'!$E$2:$E$30000,Incentive_Calc!J$5),"")</f>
        <v>718489</v>
      </c>
      <c r="K254" s="42">
        <f>IFERROR(SUMIFS('Sales RAW DATA'!$F$2:$F$30000,'Sales RAW DATA'!$I$2:$I$30000,Incentive_Calc!$A254,'Sales RAW DATA'!$E$2:$E$30000,Incentive_Calc!K$5),"")</f>
        <v>730065</v>
      </c>
      <c r="L254" s="42">
        <f t="shared" si="55"/>
        <v>2167742</v>
      </c>
      <c r="M254" s="42">
        <f>IFERROR(SUMIFS('Sales RAW DATA'!$G$2:$G$30000,'Sales RAW DATA'!$I$2:$I$30000,Incentive_Calc!$A254,'Sales RAW DATA'!$E$2:$E$30000,Incentive_Calc!M$5),"")</f>
        <v>834773</v>
      </c>
      <c r="N254" s="42">
        <f>IFERROR(SUMIFS('Sales RAW DATA'!$G$2:$G$30000,'Sales RAW DATA'!$I$2:$I$30000,Incentive_Calc!$A254,'Sales RAW DATA'!$E$2:$E$30000,Incentive_Calc!N$5),"")</f>
        <v>846657</v>
      </c>
      <c r="O254" s="42">
        <f>IFERROR(SUMIFS('Sales RAW DATA'!$G$2:$G$30000,'Sales RAW DATA'!$I$2:$I$30000,Incentive_Calc!$A254,'Sales RAW DATA'!$E$2:$E$30000,Incentive_Calc!O$5),"")</f>
        <v>785466</v>
      </c>
      <c r="P254" s="42">
        <f t="shared" si="56"/>
        <v>2466896</v>
      </c>
      <c r="Q254" s="44">
        <f t="shared" si="57"/>
        <v>1.1607159741263759</v>
      </c>
      <c r="R254" s="44">
        <f t="shared" si="58"/>
        <v>1.1783854728464875</v>
      </c>
      <c r="S254" s="44">
        <f t="shared" si="59"/>
        <v>1.0758850239362248</v>
      </c>
      <c r="T254" s="45">
        <f t="shared" si="60"/>
        <v>113.80025851784946</v>
      </c>
      <c r="U254" s="45">
        <f t="shared" si="61"/>
        <v>113</v>
      </c>
      <c r="V254" s="44">
        <f>IFERROR(SUMIFS('Sales RAW DATA'!$G:$G,'Sales RAW DATA'!$I:$I,Incentive_Calc!$A254,'Sales RAW DATA'!$D:$D,"B1",'Sales RAW DATA'!$E:$E,Incentive_Calc!V$5)/SUMIFS('Sales RAW DATA'!$F:$F,'Sales RAW DATA'!$I:$I,Incentive_Calc!$A254,'Sales RAW DATA'!$D:$D,"B1",'Sales RAW DATA'!$E:$E,Incentive_Calc!V$5),"")</f>
        <v>0.97230220651462196</v>
      </c>
      <c r="W254" s="44">
        <f>IFERROR(SUMIFS('Sales RAW DATA'!$G:$G,'Sales RAW DATA'!$I:$I,Incentive_Calc!$A254,'Sales RAW DATA'!$D:$D,"B1",'Sales RAW DATA'!$E:$E,Incentive_Calc!W$5)/SUMIFS('Sales RAW DATA'!$F:$F,'Sales RAW DATA'!$I:$I,Incentive_Calc!$A254,'Sales RAW DATA'!$D:$D,"B1",'Sales RAW DATA'!$E:$E,Incentive_Calc!W$5),"")</f>
        <v>1.0729507930844335</v>
      </c>
      <c r="X254" s="44">
        <f>IFERROR(SUMIFS('Sales RAW DATA'!$G:$G,'Sales RAW DATA'!$I:$I,Incentive_Calc!$A254,'Sales RAW DATA'!$D:$D,"B1",'Sales RAW DATA'!$E:$E,Incentive_Calc!X$5)/SUMIFS('Sales RAW DATA'!$F:$F,'Sales RAW DATA'!$I:$I,Incentive_Calc!$A254,'Sales RAW DATA'!$D:$D,"B1",'Sales RAW DATA'!$E:$E,Incentive_Calc!X$5),"")</f>
        <v>0.97331912157818157</v>
      </c>
      <c r="Y254" s="44">
        <f>SUMIFS('Sales RAW DATA'!$G:$G,'Sales RAW DATA'!$I:$I,Incentive_Calc!$A254,'Sales RAW DATA'!$D:$D,"B1")/SUMIFS('Sales RAW DATA'!$F:$F,'Sales RAW DATA'!$I:$I,Incentive_Calc!$A254,'Sales RAW DATA'!$D:$D,"B1")</f>
        <v>1.006329268590699</v>
      </c>
      <c r="Z254" s="44">
        <f>IFERROR(SUMIFS('Sales RAW DATA'!$G:$G,'Sales RAW DATA'!$I:$I,Incentive_Calc!$A254,'Sales RAW DATA'!$D:$D,"B2",'Sales RAW DATA'!$E:$E,Incentive_Calc!Z$5)/SUMIFS('Sales RAW DATA'!$F:$F,'Sales RAW DATA'!$I:$I,Incentive_Calc!$A254,'Sales RAW DATA'!$D:$D,"B2",'Sales RAW DATA'!$E:$E,Incentive_Calc!Z$5),"")</f>
        <v>1.1732614328734505</v>
      </c>
      <c r="AA254" s="44">
        <f>IFERROR(SUMIFS('Sales RAW DATA'!$G:$G,'Sales RAW DATA'!$I:$I,Incentive_Calc!$A254,'Sales RAW DATA'!$D:$D,"B2",'Sales RAW DATA'!$E:$E,Incentive_Calc!AA$5)/SUMIFS('Sales RAW DATA'!$F:$F,'Sales RAW DATA'!$I:$I,Incentive_Calc!$A254,'Sales RAW DATA'!$D:$D,"B2",'Sales RAW DATA'!$E:$E,Incentive_Calc!AA$5),"")</f>
        <v>1.3182239187178983</v>
      </c>
      <c r="AB254" s="44">
        <f>IFERROR(SUMIFS('Sales RAW DATA'!$G:$G,'Sales RAW DATA'!$I:$I,Incentive_Calc!$A254,'Sales RAW DATA'!$D:$D,"B2",'Sales RAW DATA'!$E:$E,Incentive_Calc!AB$5)/SUMIFS('Sales RAW DATA'!$F:$F,'Sales RAW DATA'!$I:$I,Incentive_Calc!$A254,'Sales RAW DATA'!$D:$D,"B2",'Sales RAW DATA'!$E:$E,Incentive_Calc!AB$5),"")</f>
        <v>1.2004521892577478</v>
      </c>
      <c r="AC254" s="44">
        <f>SUMIFS('Sales RAW DATA'!$G:$G,'Sales RAW DATA'!$I:$I,Incentive_Calc!$A254,'Sales RAW DATA'!$D:$D,"B2")/SUMIFS('Sales RAW DATA'!$F:$F,'Sales RAW DATA'!$I:$I,Incentive_Calc!$A254,'Sales RAW DATA'!$D:$D,"B2")</f>
        <v>1.2304299940982113</v>
      </c>
      <c r="AD254" s="44">
        <f>IFERROR(SUMIFS('Sales RAW DATA'!$G:$G,'Sales RAW DATA'!$I:$I,Incentive_Calc!$A254,'Sales RAW DATA'!$D:$D,"B3",'Sales RAW DATA'!$E:$E,Incentive_Calc!AD$5)/SUMIFS('Sales RAW DATA'!$F:$F,'Sales RAW DATA'!$I:$I,Incentive_Calc!$A254,'Sales RAW DATA'!$D:$D,"B3",'Sales RAW DATA'!$E:$E,Incentive_Calc!AD$5),"")</f>
        <v>1.0641849504129526</v>
      </c>
      <c r="AE254" s="44">
        <f>IFERROR(SUMIFS('Sales RAW DATA'!$G:$G,'Sales RAW DATA'!$I:$I,Incentive_Calc!$A254,'Sales RAW DATA'!$D:$D,"B3",'Sales RAW DATA'!$E:$E,Incentive_Calc!AE$5)/SUMIFS('Sales RAW DATA'!$F:$F,'Sales RAW DATA'!$I:$I,Incentive_Calc!$A254,'Sales RAW DATA'!$D:$D,"B3",'Sales RAW DATA'!$E:$E,Incentive_Calc!AE$5),"")</f>
        <v>1.3268197583478794</v>
      </c>
      <c r="AF254" s="44">
        <f>IFERROR(SUMIFS('Sales RAW DATA'!$G:$G,'Sales RAW DATA'!$I:$I,Incentive_Calc!$A254,'Sales RAW DATA'!$D:$D,"B3",'Sales RAW DATA'!$E:$E,Incentive_Calc!AF$5)/SUMIFS('Sales RAW DATA'!$F:$F,'Sales RAW DATA'!$I:$I,Incentive_Calc!$A254,'Sales RAW DATA'!$D:$D,"B3",'Sales RAW DATA'!$E:$E,Incentive_Calc!AF$5),"")</f>
        <v>1.0365384801619197</v>
      </c>
      <c r="AG254" s="44">
        <f>SUMIFS('Sales RAW DATA'!$G:$G,'Sales RAW DATA'!$I:$I,Incentive_Calc!$A254,'Sales RAW DATA'!$D:$D,"B3")/SUMIFS('Sales RAW DATA'!$F:$F,'Sales RAW DATA'!$I:$I,Incentive_Calc!$A254,'Sales RAW DATA'!$D:$D,"B3")</f>
        <v>1.1359378973243297</v>
      </c>
      <c r="AH254" s="44">
        <f>IFERROR(SUMIFS('Sales RAW DATA'!$G:$G,'Sales RAW DATA'!$I:$I,Incentive_Calc!$A254,'Sales RAW DATA'!$D:$D,"B4",'Sales RAW DATA'!$E:$E,Incentive_Calc!AH$5)/SUMIFS('Sales RAW DATA'!$F:$F,'Sales RAW DATA'!$I:$I,Incentive_Calc!$A254,'Sales RAW DATA'!$D:$D,"B4",'Sales RAW DATA'!$E:$E,Incentive_Calc!AH$5),"")</f>
        <v>1.1786179105971868</v>
      </c>
      <c r="AI254" s="44">
        <f>IFERROR(SUMIFS('Sales RAW DATA'!$G:$G,'Sales RAW DATA'!$I:$I,Incentive_Calc!$A254,'Sales RAW DATA'!$D:$D,"B4",'Sales RAW DATA'!$E:$E,Incentive_Calc!AI$5)/SUMIFS('Sales RAW DATA'!$F:$F,'Sales RAW DATA'!$I:$I,Incentive_Calc!$A254,'Sales RAW DATA'!$D:$D,"B4",'Sales RAW DATA'!$E:$E,Incentive_Calc!AI$5),"")</f>
        <v>0.93833920936163828</v>
      </c>
      <c r="AJ254" s="44">
        <f>IFERROR(SUMIFS('Sales RAW DATA'!$G:$G,'Sales RAW DATA'!$I:$I,Incentive_Calc!$A254,'Sales RAW DATA'!$D:$D,"B4",'Sales RAW DATA'!$E:$E,Incentive_Calc!AJ$5)/SUMIFS('Sales RAW DATA'!$F:$F,'Sales RAW DATA'!$I:$I,Incentive_Calc!$A254,'Sales RAW DATA'!$D:$D,"B4",'Sales RAW DATA'!$E:$E,Incentive_Calc!AJ$5),"")</f>
        <v>0.96190660583985765</v>
      </c>
      <c r="AK254" s="44">
        <f>SUMIFS('Sales RAW DATA'!$G:$G,'Sales RAW DATA'!$I:$I,Incentive_Calc!$A254,'Sales RAW DATA'!$D:$D,"B4")/SUMIFS('Sales RAW DATA'!$F:$F,'Sales RAW DATA'!$I:$I,Incentive_Calc!$A254,'Sales RAW DATA'!$D:$D,"B4")</f>
        <v>1.0255346695088916</v>
      </c>
      <c r="AL254" s="44">
        <f>IFERROR(SUMIFS('Sales RAW DATA'!$G:$G,'Sales RAW DATA'!$I:$I,Incentive_Calc!$A254,'Sales RAW DATA'!$D:$D,"B5",'Sales RAW DATA'!$E:$E,Incentive_Calc!AL$5)/SUMIFS('Sales RAW DATA'!$F:$F,'Sales RAW DATA'!$I:$I,Incentive_Calc!$A254,'Sales RAW DATA'!$D:$D,"B5",'Sales RAW DATA'!$E:$E,Incentive_Calc!AL$5),"")</f>
        <v>0.59713811029529984</v>
      </c>
      <c r="AM254" s="44">
        <f>IFERROR(SUMIFS('Sales RAW DATA'!$G:$G,'Sales RAW DATA'!$I:$I,Incentive_Calc!$A254,'Sales RAW DATA'!$D:$D,"B5",'Sales RAW DATA'!$E:$E,Incentive_Calc!AM$5)/SUMIFS('Sales RAW DATA'!$F:$F,'Sales RAW DATA'!$I:$I,Incentive_Calc!$A254,'Sales RAW DATA'!$D:$D,"B5",'Sales RAW DATA'!$E:$E,Incentive_Calc!AM$5),"")</f>
        <v>1.0760638961687259</v>
      </c>
      <c r="AN254" s="44">
        <f>IFERROR(SUMIFS('Sales RAW DATA'!$G:$G,'Sales RAW DATA'!$I:$I,Incentive_Calc!$A254,'Sales RAW DATA'!$D:$D,"B5",'Sales RAW DATA'!$E:$E,Incentive_Calc!AN$5)/SUMIFS('Sales RAW DATA'!$F:$F,'Sales RAW DATA'!$I:$I,Incentive_Calc!$A254,'Sales RAW DATA'!$D:$D,"B5",'Sales RAW DATA'!$E:$E,Incentive_Calc!AN$5),"")</f>
        <v>0.8451635351426583</v>
      </c>
      <c r="AO254" s="44">
        <f>SUMIFS('Sales RAW DATA'!$G:$G,'Sales RAW DATA'!$I:$I,Incentive_Calc!$A254,'Sales RAW DATA'!$D:$D,"B5")/SUMIFS('Sales RAW DATA'!$F:$F,'Sales RAW DATA'!$I:$I,Incentive_Calc!$A254,'Sales RAW DATA'!$D:$D,"B5")</f>
        <v>0.8282393299636881</v>
      </c>
      <c r="AP254" s="42">
        <f>SUM(SUMIFS('Sales RAW DATA'!$F$2:$F$22804,'Sales RAW DATA'!$I$2:$I$22804,Incentive_Calc!$A254,'Sales RAW DATA'!$D$2:$D$22804,"B1"),SUMIFS('Sales RAW DATA'!$F$2:$F$22804,'Sales RAW DATA'!$I$2:$I$22804,Incentive_Calc!$A254,'Sales RAW DATA'!$D$2:$D$22804,"B2"),SUMIFS('Sales RAW DATA'!$F$2:$F$22804,'Sales RAW DATA'!$I$2:$I$22804,Incentive_Calc!$A254,'Sales RAW DATA'!$D$2:$D$22804,"B3"),SUMIFS('Sales RAW DATA'!$F$2:$F$22804,'Sales RAW DATA'!$I$2:$I$22804,Incentive_Calc!$A254,'Sales RAW DATA'!$D$2:$D$22804,"B4"),SUMIFS('Sales RAW DATA'!$F$2:$F$22804,'Sales RAW DATA'!$I$2:$I$22804,Incentive_Calc!$A254,'Sales RAW DATA'!$D$2:$D$22804,"B5"))</f>
        <v>1163958</v>
      </c>
      <c r="AQ254" s="42">
        <f>SUM(SUMIFS('Sales RAW DATA'!$G$2:$G$22804,'Sales RAW DATA'!$I$2:$I$22804,Incentive_Calc!$A254,'Sales RAW DATA'!$D$2:$D$22804,"B1"),SUMIFS('Sales RAW DATA'!$G$2:$G$22804,'Sales RAW DATA'!$I$2:$I$22804,Incentive_Calc!$A254,'Sales RAW DATA'!$D$2:$D$22804,"B2"),SUMIFS('Sales RAW DATA'!$G$2:$G$22804,'Sales RAW DATA'!$I$2:$I$22804,Incentive_Calc!$A254,'Sales RAW DATA'!$D$2:$D$22804,"B3"),SUMIFS('Sales RAW DATA'!$G$2:$G$22804,'Sales RAW DATA'!$I$2:$I$22804,Incentive_Calc!$A254,'Sales RAW DATA'!$D$2:$D$22804,"B4"),SUMIFS('Sales RAW DATA'!$G$2:$G$22804,'Sales RAW DATA'!$I$2:$I$22804,Incentive_Calc!$A254,'Sales RAW DATA'!$D$2:$D$22804,"B5"))</f>
        <v>1251145</v>
      </c>
      <c r="AR254" s="45">
        <f t="shared" si="62"/>
        <v>107.49056237424375</v>
      </c>
      <c r="AS254" s="45">
        <f t="shared" si="63"/>
        <v>107</v>
      </c>
      <c r="AT254" s="46">
        <v>1.17</v>
      </c>
      <c r="AU254" s="46">
        <v>0.9</v>
      </c>
      <c r="AV254" s="43" t="str">
        <f t="shared" si="49"/>
        <v>Yes</v>
      </c>
      <c r="AW254" s="43" t="str">
        <f t="shared" si="50"/>
        <v>Yes</v>
      </c>
      <c r="AX254" s="43" t="str">
        <f t="shared" si="51"/>
        <v>Yes</v>
      </c>
      <c r="AY254" s="43" t="str">
        <f t="shared" si="64"/>
        <v>Yes</v>
      </c>
    </row>
    <row r="255" spans="1:51" x14ac:dyDescent="0.35">
      <c r="A255" s="21" t="s">
        <v>1129</v>
      </c>
      <c r="B255" s="21" t="s">
        <v>655</v>
      </c>
      <c r="C255" s="21" t="str">
        <f>_xlfn.XLOOKUP($A255,'Employee List'!$E:$E,'Employee List'!$D:$D,0)</f>
        <v>SF</v>
      </c>
      <c r="D255" s="42" cm="1">
        <f t="array" ref="D255">IFERROR(IF($G255="Yes",INDEX('Payment Plan'!$D$6:$D$42,MATCH(1,(Incentive_Calc!$C255='Payment Plan'!$B$6:$B$42)*(Incentive_Calc!$U255='Payment Plan'!$C$6:$C$42),0)),""),"")</f>
        <v>46170.482618408205</v>
      </c>
      <c r="E255" s="42" t="str" cm="1">
        <f t="array" ref="E255">IFERROR(IF($H255="Yes",INDEX('Payment Plan'!$D$6:$D$42,MATCH(1,(Incentive_Calc!$C255='Payment Plan'!$B$6:$B$42)*(Incentive_Calc!$AS255='Payment Plan'!$C$6:$C$42),0)),""),"")</f>
        <v/>
      </c>
      <c r="F255" s="42">
        <f t="shared" si="52"/>
        <v>46170.482618408205</v>
      </c>
      <c r="G255" s="43" t="str">
        <f t="shared" si="53"/>
        <v>Yes</v>
      </c>
      <c r="H255" s="21" t="str">
        <f t="shared" si="54"/>
        <v>No</v>
      </c>
      <c r="I255" s="42">
        <f>IFERROR(SUMIFS('Sales RAW DATA'!$F$2:$F$30000,'Sales RAW DATA'!$I$2:$I$30000,Incentive_Calc!$A255,'Sales RAW DATA'!$E$2:$E$30000,Incentive_Calc!I$5),"")</f>
        <v>671694</v>
      </c>
      <c r="J255" s="42">
        <f>IFERROR(SUMIFS('Sales RAW DATA'!$F$2:$F$30000,'Sales RAW DATA'!$I$2:$I$30000,Incentive_Calc!$A255,'Sales RAW DATA'!$E$2:$E$30000,Incentive_Calc!J$5),"")</f>
        <v>680319</v>
      </c>
      <c r="K255" s="42">
        <f>IFERROR(SUMIFS('Sales RAW DATA'!$F$2:$F$30000,'Sales RAW DATA'!$I$2:$I$30000,Incentive_Calc!$A255,'Sales RAW DATA'!$E$2:$E$30000,Incentive_Calc!K$5),"")</f>
        <v>680332</v>
      </c>
      <c r="L255" s="42">
        <f t="shared" si="55"/>
        <v>2032345</v>
      </c>
      <c r="M255" s="42">
        <f>IFERROR(SUMIFS('Sales RAW DATA'!$G$2:$G$30000,'Sales RAW DATA'!$I$2:$I$30000,Incentive_Calc!$A255,'Sales RAW DATA'!$E$2:$E$30000,Incentive_Calc!M$5),"")</f>
        <v>739495</v>
      </c>
      <c r="N255" s="42">
        <f>IFERROR(SUMIFS('Sales RAW DATA'!$G$2:$G$30000,'Sales RAW DATA'!$I$2:$I$30000,Incentive_Calc!$A255,'Sales RAW DATA'!$E$2:$E$30000,Incentive_Calc!N$5),"")</f>
        <v>745379</v>
      </c>
      <c r="O255" s="42">
        <f>IFERROR(SUMIFS('Sales RAW DATA'!$G$2:$G$30000,'Sales RAW DATA'!$I$2:$I$30000,Incentive_Calc!$A255,'Sales RAW DATA'!$E$2:$E$30000,Incentive_Calc!O$5),"")</f>
        <v>737669</v>
      </c>
      <c r="P255" s="42">
        <f t="shared" si="56"/>
        <v>2222543</v>
      </c>
      <c r="Q255" s="44">
        <f t="shared" si="57"/>
        <v>1.1009403091288592</v>
      </c>
      <c r="R255" s="44">
        <f t="shared" si="58"/>
        <v>1.0956316081132527</v>
      </c>
      <c r="S255" s="44">
        <f t="shared" si="59"/>
        <v>1.0842779701675065</v>
      </c>
      <c r="T255" s="45">
        <f t="shared" si="60"/>
        <v>109.3585488684254</v>
      </c>
      <c r="U255" s="45">
        <f t="shared" si="61"/>
        <v>109</v>
      </c>
      <c r="V255" s="44">
        <f>IFERROR(SUMIFS('Sales RAW DATA'!$G:$G,'Sales RAW DATA'!$I:$I,Incentive_Calc!$A255,'Sales RAW DATA'!$D:$D,"B1",'Sales RAW DATA'!$E:$E,Incentive_Calc!V$5)/SUMIFS('Sales RAW DATA'!$F:$F,'Sales RAW DATA'!$I:$I,Incentive_Calc!$A255,'Sales RAW DATA'!$D:$D,"B1",'Sales RAW DATA'!$E:$E,Incentive_Calc!V$5),"")</f>
        <v>1.2020478356973643</v>
      </c>
      <c r="W255" s="44">
        <f>IFERROR(SUMIFS('Sales RAW DATA'!$G:$G,'Sales RAW DATA'!$I:$I,Incentive_Calc!$A255,'Sales RAW DATA'!$D:$D,"B1",'Sales RAW DATA'!$E:$E,Incentive_Calc!W$5)/SUMIFS('Sales RAW DATA'!$F:$F,'Sales RAW DATA'!$I:$I,Incentive_Calc!$A255,'Sales RAW DATA'!$D:$D,"B1",'Sales RAW DATA'!$E:$E,Incentive_Calc!W$5),"")</f>
        <v>1.4119470384931521</v>
      </c>
      <c r="X255" s="44">
        <f>IFERROR(SUMIFS('Sales RAW DATA'!$G:$G,'Sales RAW DATA'!$I:$I,Incentive_Calc!$A255,'Sales RAW DATA'!$D:$D,"B1",'Sales RAW DATA'!$E:$E,Incentive_Calc!X$5)/SUMIFS('Sales RAW DATA'!$F:$F,'Sales RAW DATA'!$I:$I,Incentive_Calc!$A255,'Sales RAW DATA'!$D:$D,"B1",'Sales RAW DATA'!$E:$E,Incentive_Calc!X$5),"")</f>
        <v>1.4773578263513296</v>
      </c>
      <c r="Y255" s="44">
        <f>SUMIFS('Sales RAW DATA'!$G:$G,'Sales RAW DATA'!$I:$I,Incentive_Calc!$A255,'Sales RAW DATA'!$D:$D,"B1")/SUMIFS('Sales RAW DATA'!$F:$F,'Sales RAW DATA'!$I:$I,Incentive_Calc!$A255,'Sales RAW DATA'!$D:$D,"B1")</f>
        <v>1.3610536962927129</v>
      </c>
      <c r="Z255" s="44">
        <f>IFERROR(SUMIFS('Sales RAW DATA'!$G:$G,'Sales RAW DATA'!$I:$I,Incentive_Calc!$A255,'Sales RAW DATA'!$D:$D,"B2",'Sales RAW DATA'!$E:$E,Incentive_Calc!Z$5)/SUMIFS('Sales RAW DATA'!$F:$F,'Sales RAW DATA'!$I:$I,Incentive_Calc!$A255,'Sales RAW DATA'!$D:$D,"B2",'Sales RAW DATA'!$E:$E,Incentive_Calc!Z$5),"")</f>
        <v>1.0473636978029892</v>
      </c>
      <c r="AA255" s="44">
        <f>IFERROR(SUMIFS('Sales RAW DATA'!$G:$G,'Sales RAW DATA'!$I:$I,Incentive_Calc!$A255,'Sales RAW DATA'!$D:$D,"B2",'Sales RAW DATA'!$E:$E,Incentive_Calc!AA$5)/SUMIFS('Sales RAW DATA'!$F:$F,'Sales RAW DATA'!$I:$I,Incentive_Calc!$A255,'Sales RAW DATA'!$D:$D,"B2",'Sales RAW DATA'!$E:$E,Incentive_Calc!AA$5),"")</f>
        <v>1.1622615164770433</v>
      </c>
      <c r="AB255" s="44">
        <f>IFERROR(SUMIFS('Sales RAW DATA'!$G:$G,'Sales RAW DATA'!$I:$I,Incentive_Calc!$A255,'Sales RAW DATA'!$D:$D,"B2",'Sales RAW DATA'!$E:$E,Incentive_Calc!AB$5)/SUMIFS('Sales RAW DATA'!$F:$F,'Sales RAW DATA'!$I:$I,Incentive_Calc!$A255,'Sales RAW DATA'!$D:$D,"B2",'Sales RAW DATA'!$E:$E,Incentive_Calc!AB$5),"")</f>
        <v>1.0902970674922075</v>
      </c>
      <c r="AC255" s="44">
        <f>SUMIFS('Sales RAW DATA'!$G:$G,'Sales RAW DATA'!$I:$I,Incentive_Calc!$A255,'Sales RAW DATA'!$D:$D,"B2")/SUMIFS('Sales RAW DATA'!$F:$F,'Sales RAW DATA'!$I:$I,Incentive_Calc!$A255,'Sales RAW DATA'!$D:$D,"B2")</f>
        <v>1.1001505860548626</v>
      </c>
      <c r="AD255" s="44">
        <f>IFERROR(SUMIFS('Sales RAW DATA'!$G:$G,'Sales RAW DATA'!$I:$I,Incentive_Calc!$A255,'Sales RAW DATA'!$D:$D,"B3",'Sales RAW DATA'!$E:$E,Incentive_Calc!AD$5)/SUMIFS('Sales RAW DATA'!$F:$F,'Sales RAW DATA'!$I:$I,Incentive_Calc!$A255,'Sales RAW DATA'!$D:$D,"B3",'Sales RAW DATA'!$E:$E,Incentive_Calc!AD$5),"")</f>
        <v>1.504421768707483</v>
      </c>
      <c r="AE255" s="44">
        <f>IFERROR(SUMIFS('Sales RAW DATA'!$G:$G,'Sales RAW DATA'!$I:$I,Incentive_Calc!$A255,'Sales RAW DATA'!$D:$D,"B3",'Sales RAW DATA'!$E:$E,Incentive_Calc!AE$5)/SUMIFS('Sales RAW DATA'!$F:$F,'Sales RAW DATA'!$I:$I,Incentive_Calc!$A255,'Sales RAW DATA'!$D:$D,"B3",'Sales RAW DATA'!$E:$E,Incentive_Calc!AE$5),"")</f>
        <v>1.4212428357661142</v>
      </c>
      <c r="AF255" s="44">
        <f>IFERROR(SUMIFS('Sales RAW DATA'!$G:$G,'Sales RAW DATA'!$I:$I,Incentive_Calc!$A255,'Sales RAW DATA'!$D:$D,"B3",'Sales RAW DATA'!$E:$E,Incentive_Calc!AF$5)/SUMIFS('Sales RAW DATA'!$F:$F,'Sales RAW DATA'!$I:$I,Incentive_Calc!$A255,'Sales RAW DATA'!$D:$D,"B3",'Sales RAW DATA'!$E:$E,Incentive_Calc!AF$5),"")</f>
        <v>1.4577862337434755</v>
      </c>
      <c r="AG255" s="44">
        <f>SUMIFS('Sales RAW DATA'!$G:$G,'Sales RAW DATA'!$I:$I,Incentive_Calc!$A255,'Sales RAW DATA'!$D:$D,"B3")/SUMIFS('Sales RAW DATA'!$F:$F,'Sales RAW DATA'!$I:$I,Incentive_Calc!$A255,'Sales RAW DATA'!$D:$D,"B3")</f>
        <v>1.4609582943571529</v>
      </c>
      <c r="AH255" s="44">
        <f>IFERROR(SUMIFS('Sales RAW DATA'!$G:$G,'Sales RAW DATA'!$I:$I,Incentive_Calc!$A255,'Sales RAW DATA'!$D:$D,"B4",'Sales RAW DATA'!$E:$E,Incentive_Calc!AH$5)/SUMIFS('Sales RAW DATA'!$F:$F,'Sales RAW DATA'!$I:$I,Incentive_Calc!$A255,'Sales RAW DATA'!$D:$D,"B4",'Sales RAW DATA'!$E:$E,Incentive_Calc!AH$5),"")</f>
        <v>1.2253824379667551</v>
      </c>
      <c r="AI255" s="44">
        <f>IFERROR(SUMIFS('Sales RAW DATA'!$G:$G,'Sales RAW DATA'!$I:$I,Incentive_Calc!$A255,'Sales RAW DATA'!$D:$D,"B4",'Sales RAW DATA'!$E:$E,Incentive_Calc!AI$5)/SUMIFS('Sales RAW DATA'!$F:$F,'Sales RAW DATA'!$I:$I,Incentive_Calc!$A255,'Sales RAW DATA'!$D:$D,"B4",'Sales RAW DATA'!$E:$E,Incentive_Calc!AI$5),"")</f>
        <v>0.8859941234084231</v>
      </c>
      <c r="AJ255" s="44">
        <f>IFERROR(SUMIFS('Sales RAW DATA'!$G:$G,'Sales RAW DATA'!$I:$I,Incentive_Calc!$A255,'Sales RAW DATA'!$D:$D,"B4",'Sales RAW DATA'!$E:$E,Incentive_Calc!AJ$5)/SUMIFS('Sales RAW DATA'!$F:$F,'Sales RAW DATA'!$I:$I,Incentive_Calc!$A255,'Sales RAW DATA'!$D:$D,"B4",'Sales RAW DATA'!$E:$E,Incentive_Calc!AJ$5),"")</f>
        <v>1.1616665142229945</v>
      </c>
      <c r="AK255" s="44">
        <f>SUMIFS('Sales RAW DATA'!$G:$G,'Sales RAW DATA'!$I:$I,Incentive_Calc!$A255,'Sales RAW DATA'!$D:$D,"B4")/SUMIFS('Sales RAW DATA'!$F:$F,'Sales RAW DATA'!$I:$I,Incentive_Calc!$A255,'Sales RAW DATA'!$D:$D,"B4")</f>
        <v>1.0907757373512317</v>
      </c>
      <c r="AL255" s="44">
        <f>IFERROR(SUMIFS('Sales RAW DATA'!$G:$G,'Sales RAW DATA'!$I:$I,Incentive_Calc!$A255,'Sales RAW DATA'!$D:$D,"B5",'Sales RAW DATA'!$E:$E,Incentive_Calc!AL$5)/SUMIFS('Sales RAW DATA'!$F:$F,'Sales RAW DATA'!$I:$I,Incentive_Calc!$A255,'Sales RAW DATA'!$D:$D,"B5",'Sales RAW DATA'!$E:$E,Incentive_Calc!AL$5),"")</f>
        <v>0.65015321756894795</v>
      </c>
      <c r="AM255" s="44">
        <f>IFERROR(SUMIFS('Sales RAW DATA'!$G:$G,'Sales RAW DATA'!$I:$I,Incentive_Calc!$A255,'Sales RAW DATA'!$D:$D,"B5",'Sales RAW DATA'!$E:$E,Incentive_Calc!AM$5)/SUMIFS('Sales RAW DATA'!$F:$F,'Sales RAW DATA'!$I:$I,Incentive_Calc!$A255,'Sales RAW DATA'!$D:$D,"B5",'Sales RAW DATA'!$E:$E,Incentive_Calc!AM$5),"")</f>
        <v>1.0453620718095342</v>
      </c>
      <c r="AN255" s="44">
        <f>IFERROR(SUMIFS('Sales RAW DATA'!$G:$G,'Sales RAW DATA'!$I:$I,Incentive_Calc!$A255,'Sales RAW DATA'!$D:$D,"B5",'Sales RAW DATA'!$E:$E,Incentive_Calc!AN$5)/SUMIFS('Sales RAW DATA'!$F:$F,'Sales RAW DATA'!$I:$I,Incentive_Calc!$A255,'Sales RAW DATA'!$D:$D,"B5",'Sales RAW DATA'!$E:$E,Incentive_Calc!AN$5),"")</f>
        <v>0.83803424067003329</v>
      </c>
      <c r="AO255" s="44">
        <f>SUMIFS('Sales RAW DATA'!$G:$G,'Sales RAW DATA'!$I:$I,Incentive_Calc!$A255,'Sales RAW DATA'!$D:$D,"B5")/SUMIFS('Sales RAW DATA'!$F:$F,'Sales RAW DATA'!$I:$I,Incentive_Calc!$A255,'Sales RAW DATA'!$D:$D,"B5")</f>
        <v>0.84686917593713373</v>
      </c>
      <c r="AP255" s="42">
        <f>SUM(SUMIFS('Sales RAW DATA'!$F$2:$F$22804,'Sales RAW DATA'!$I$2:$I$22804,Incentive_Calc!$A255,'Sales RAW DATA'!$D$2:$D$22804,"B1"),SUMIFS('Sales RAW DATA'!$F$2:$F$22804,'Sales RAW DATA'!$I$2:$I$22804,Incentive_Calc!$A255,'Sales RAW DATA'!$D$2:$D$22804,"B2"),SUMIFS('Sales RAW DATA'!$F$2:$F$22804,'Sales RAW DATA'!$I$2:$I$22804,Incentive_Calc!$A255,'Sales RAW DATA'!$D$2:$D$22804,"B3"),SUMIFS('Sales RAW DATA'!$F$2:$F$22804,'Sales RAW DATA'!$I$2:$I$22804,Incentive_Calc!$A255,'Sales RAW DATA'!$D$2:$D$22804,"B4"),SUMIFS('Sales RAW DATA'!$F$2:$F$22804,'Sales RAW DATA'!$I$2:$I$22804,Incentive_Calc!$A255,'Sales RAW DATA'!$D$2:$D$22804,"B5"))</f>
        <v>1043576</v>
      </c>
      <c r="AQ255" s="42">
        <f>SUM(SUMIFS('Sales RAW DATA'!$G$2:$G$22804,'Sales RAW DATA'!$I$2:$I$22804,Incentive_Calc!$A255,'Sales RAW DATA'!$D$2:$D$22804,"B1"),SUMIFS('Sales RAW DATA'!$G$2:$G$22804,'Sales RAW DATA'!$I$2:$I$22804,Incentive_Calc!$A255,'Sales RAW DATA'!$D$2:$D$22804,"B2"),SUMIFS('Sales RAW DATA'!$G$2:$G$22804,'Sales RAW DATA'!$I$2:$I$22804,Incentive_Calc!$A255,'Sales RAW DATA'!$D$2:$D$22804,"B3"),SUMIFS('Sales RAW DATA'!$G$2:$G$22804,'Sales RAW DATA'!$I$2:$I$22804,Incentive_Calc!$A255,'Sales RAW DATA'!$D$2:$D$22804,"B4"),SUMIFS('Sales RAW DATA'!$G$2:$G$22804,'Sales RAW DATA'!$I$2:$I$22804,Incentive_Calc!$A255,'Sales RAW DATA'!$D$2:$D$22804,"B5"))</f>
        <v>1290016</v>
      </c>
      <c r="AR255" s="45">
        <f t="shared" si="62"/>
        <v>123.61495473257338</v>
      </c>
      <c r="AS255" s="45">
        <f t="shared" si="63"/>
        <v>120</v>
      </c>
      <c r="AT255" s="46">
        <v>1.01</v>
      </c>
      <c r="AU255" s="46">
        <v>0.92</v>
      </c>
      <c r="AV255" s="43" t="str">
        <f t="shared" si="49"/>
        <v>Yes</v>
      </c>
      <c r="AW255" s="43" t="str">
        <f t="shared" si="50"/>
        <v>Yes</v>
      </c>
      <c r="AX255" s="43" t="str">
        <f t="shared" si="51"/>
        <v>Yes</v>
      </c>
      <c r="AY255" s="43" t="str">
        <f t="shared" si="64"/>
        <v>Yes</v>
      </c>
    </row>
    <row r="256" spans="1:51" x14ac:dyDescent="0.35">
      <c r="A256" s="21" t="s">
        <v>1130</v>
      </c>
      <c r="B256" s="21" t="s">
        <v>656</v>
      </c>
      <c r="C256" s="21" t="str">
        <f>_xlfn.XLOOKUP($A256,'Employee List'!$E:$E,'Employee List'!$D:$D,0)</f>
        <v>SF</v>
      </c>
      <c r="D256" s="42" t="str" cm="1">
        <f t="array" ref="D256">IFERROR(IF($G256="Yes",INDEX('Payment Plan'!$D$6:$D$42,MATCH(1,(Incentive_Calc!$C256='Payment Plan'!$B$6:$B$42)*(Incentive_Calc!$U256='Payment Plan'!$C$6:$C$42),0)),""),"")</f>
        <v/>
      </c>
      <c r="E256" s="42" t="str" cm="1">
        <f t="array" ref="E256">IFERROR(IF($H256="Yes",INDEX('Payment Plan'!$D$6:$D$42,MATCH(1,(Incentive_Calc!$C256='Payment Plan'!$B$6:$B$42)*(Incentive_Calc!$AS256='Payment Plan'!$C$6:$C$42),0)),""),"")</f>
        <v/>
      </c>
      <c r="F256" s="42">
        <f t="shared" si="52"/>
        <v>0</v>
      </c>
      <c r="G256" s="43" t="str">
        <f t="shared" si="53"/>
        <v>No</v>
      </c>
      <c r="H256" s="21" t="str">
        <f t="shared" si="54"/>
        <v>No</v>
      </c>
      <c r="I256" s="42">
        <f>IFERROR(SUMIFS('Sales RAW DATA'!$F$2:$F$30000,'Sales RAW DATA'!$I$2:$I$30000,Incentive_Calc!$A256,'Sales RAW DATA'!$E$2:$E$30000,Incentive_Calc!I$5),"")</f>
        <v>816636</v>
      </c>
      <c r="J256" s="42">
        <f>IFERROR(SUMIFS('Sales RAW DATA'!$F$2:$F$30000,'Sales RAW DATA'!$I$2:$I$30000,Incentive_Calc!$A256,'Sales RAW DATA'!$E$2:$E$30000,Incentive_Calc!J$5),"")</f>
        <v>831562</v>
      </c>
      <c r="K256" s="42">
        <f>IFERROR(SUMIFS('Sales RAW DATA'!$F$2:$F$30000,'Sales RAW DATA'!$I$2:$I$30000,Incentive_Calc!$A256,'Sales RAW DATA'!$E$2:$E$30000,Incentive_Calc!K$5),"")</f>
        <v>846255</v>
      </c>
      <c r="L256" s="42">
        <f t="shared" si="55"/>
        <v>2494453</v>
      </c>
      <c r="M256" s="42">
        <f>IFERROR(SUMIFS('Sales RAW DATA'!$G$2:$G$30000,'Sales RAW DATA'!$I$2:$I$30000,Incentive_Calc!$A256,'Sales RAW DATA'!$E$2:$E$30000,Incentive_Calc!M$5),"")</f>
        <v>724776</v>
      </c>
      <c r="N256" s="42">
        <f>IFERROR(SUMIFS('Sales RAW DATA'!$G$2:$G$30000,'Sales RAW DATA'!$I$2:$I$30000,Incentive_Calc!$A256,'Sales RAW DATA'!$E$2:$E$30000,Incentive_Calc!N$5),"")</f>
        <v>683489</v>
      </c>
      <c r="O256" s="42">
        <f>IFERROR(SUMIFS('Sales RAW DATA'!$G$2:$G$30000,'Sales RAW DATA'!$I$2:$I$30000,Incentive_Calc!$A256,'Sales RAW DATA'!$E$2:$E$30000,Incentive_Calc!O$5),"")</f>
        <v>678512</v>
      </c>
      <c r="P256" s="42">
        <f t="shared" si="56"/>
        <v>2086777</v>
      </c>
      <c r="Q256" s="44">
        <f t="shared" si="57"/>
        <v>0.88751414338824153</v>
      </c>
      <c r="R256" s="44">
        <f t="shared" si="58"/>
        <v>0.82193390270358679</v>
      </c>
      <c r="S256" s="44">
        <f t="shared" si="59"/>
        <v>0.80178196879191266</v>
      </c>
      <c r="T256" s="45">
        <f t="shared" si="60"/>
        <v>83.656697480369445</v>
      </c>
      <c r="U256" s="45">
        <f t="shared" si="61"/>
        <v>83</v>
      </c>
      <c r="V256" s="44">
        <f>IFERROR(SUMIFS('Sales RAW DATA'!$G:$G,'Sales RAW DATA'!$I:$I,Incentive_Calc!$A256,'Sales RAW DATA'!$D:$D,"B1",'Sales RAW DATA'!$E:$E,Incentive_Calc!V$5)/SUMIFS('Sales RAW DATA'!$F:$F,'Sales RAW DATA'!$I:$I,Incentive_Calc!$A256,'Sales RAW DATA'!$D:$D,"B1",'Sales RAW DATA'!$E:$E,Incentive_Calc!V$5),"")</f>
        <v>1.2159669959234869</v>
      </c>
      <c r="W256" s="44">
        <f>IFERROR(SUMIFS('Sales RAW DATA'!$G:$G,'Sales RAW DATA'!$I:$I,Incentive_Calc!$A256,'Sales RAW DATA'!$D:$D,"B1",'Sales RAW DATA'!$E:$E,Incentive_Calc!W$5)/SUMIFS('Sales RAW DATA'!$F:$F,'Sales RAW DATA'!$I:$I,Incentive_Calc!$A256,'Sales RAW DATA'!$D:$D,"B1",'Sales RAW DATA'!$E:$E,Incentive_Calc!W$5),"")</f>
        <v>0.90323571067774622</v>
      </c>
      <c r="X256" s="44">
        <f>IFERROR(SUMIFS('Sales RAW DATA'!$G:$G,'Sales RAW DATA'!$I:$I,Incentive_Calc!$A256,'Sales RAW DATA'!$D:$D,"B1",'Sales RAW DATA'!$E:$E,Incentive_Calc!X$5)/SUMIFS('Sales RAW DATA'!$F:$F,'Sales RAW DATA'!$I:$I,Incentive_Calc!$A256,'Sales RAW DATA'!$D:$D,"B1",'Sales RAW DATA'!$E:$E,Incentive_Calc!X$5),"")</f>
        <v>0.82330296553012228</v>
      </c>
      <c r="Y256" s="44">
        <f>SUMIFS('Sales RAW DATA'!$G:$G,'Sales RAW DATA'!$I:$I,Incentive_Calc!$A256,'Sales RAW DATA'!$D:$D,"B1")/SUMIFS('Sales RAW DATA'!$F:$F,'Sales RAW DATA'!$I:$I,Incentive_Calc!$A256,'Sales RAW DATA'!$D:$D,"B1")</f>
        <v>0.98410095227279559</v>
      </c>
      <c r="Z256" s="44">
        <f>IFERROR(SUMIFS('Sales RAW DATA'!$G:$G,'Sales RAW DATA'!$I:$I,Incentive_Calc!$A256,'Sales RAW DATA'!$D:$D,"B2",'Sales RAW DATA'!$E:$E,Incentive_Calc!Z$5)/SUMIFS('Sales RAW DATA'!$F:$F,'Sales RAW DATA'!$I:$I,Incentive_Calc!$A256,'Sales RAW DATA'!$D:$D,"B2",'Sales RAW DATA'!$E:$E,Incentive_Calc!Z$5),"")</f>
        <v>1.16225507903489</v>
      </c>
      <c r="AA256" s="44">
        <f>IFERROR(SUMIFS('Sales RAW DATA'!$G:$G,'Sales RAW DATA'!$I:$I,Incentive_Calc!$A256,'Sales RAW DATA'!$D:$D,"B2",'Sales RAW DATA'!$E:$E,Incentive_Calc!AA$5)/SUMIFS('Sales RAW DATA'!$F:$F,'Sales RAW DATA'!$I:$I,Incentive_Calc!$A256,'Sales RAW DATA'!$D:$D,"B2",'Sales RAW DATA'!$E:$E,Incentive_Calc!AA$5),"")</f>
        <v>0.84480953729817609</v>
      </c>
      <c r="AB256" s="44">
        <f>IFERROR(SUMIFS('Sales RAW DATA'!$G:$G,'Sales RAW DATA'!$I:$I,Incentive_Calc!$A256,'Sales RAW DATA'!$D:$D,"B2",'Sales RAW DATA'!$E:$E,Incentive_Calc!AB$5)/SUMIFS('Sales RAW DATA'!$F:$F,'Sales RAW DATA'!$I:$I,Incentive_Calc!$A256,'Sales RAW DATA'!$D:$D,"B2",'Sales RAW DATA'!$E:$E,Incentive_Calc!AB$5),"")</f>
        <v>0.77925568259463396</v>
      </c>
      <c r="AC256" s="44">
        <f>SUMIFS('Sales RAW DATA'!$G:$G,'Sales RAW DATA'!$I:$I,Incentive_Calc!$A256,'Sales RAW DATA'!$D:$D,"B2")/SUMIFS('Sales RAW DATA'!$F:$F,'Sales RAW DATA'!$I:$I,Incentive_Calc!$A256,'Sales RAW DATA'!$D:$D,"B2")</f>
        <v>0.9239480123550885</v>
      </c>
      <c r="AD256" s="44">
        <f>IFERROR(SUMIFS('Sales RAW DATA'!$G:$G,'Sales RAW DATA'!$I:$I,Incentive_Calc!$A256,'Sales RAW DATA'!$D:$D,"B3",'Sales RAW DATA'!$E:$E,Incentive_Calc!AD$5)/SUMIFS('Sales RAW DATA'!$F:$F,'Sales RAW DATA'!$I:$I,Incentive_Calc!$A256,'Sales RAW DATA'!$D:$D,"B3",'Sales RAW DATA'!$E:$E,Incentive_Calc!AD$5),"")</f>
        <v>1.2344793199479502</v>
      </c>
      <c r="AE256" s="44">
        <f>IFERROR(SUMIFS('Sales RAW DATA'!$G:$G,'Sales RAW DATA'!$I:$I,Incentive_Calc!$A256,'Sales RAW DATA'!$D:$D,"B3",'Sales RAW DATA'!$E:$E,Incentive_Calc!AE$5)/SUMIFS('Sales RAW DATA'!$F:$F,'Sales RAW DATA'!$I:$I,Incentive_Calc!$A256,'Sales RAW DATA'!$D:$D,"B3",'Sales RAW DATA'!$E:$E,Incentive_Calc!AE$5),"")</f>
        <v>1.0080517262413078</v>
      </c>
      <c r="AF256" s="44">
        <f>IFERROR(SUMIFS('Sales RAW DATA'!$G:$G,'Sales RAW DATA'!$I:$I,Incentive_Calc!$A256,'Sales RAW DATA'!$D:$D,"B3",'Sales RAW DATA'!$E:$E,Incentive_Calc!AF$5)/SUMIFS('Sales RAW DATA'!$F:$F,'Sales RAW DATA'!$I:$I,Incentive_Calc!$A256,'Sales RAW DATA'!$D:$D,"B3",'Sales RAW DATA'!$E:$E,Incentive_Calc!AF$5),"")</f>
        <v>1.2232016286332483</v>
      </c>
      <c r="AG256" s="44">
        <f>SUMIFS('Sales RAW DATA'!$G:$G,'Sales RAW DATA'!$I:$I,Incentive_Calc!$A256,'Sales RAW DATA'!$D:$D,"B3")/SUMIFS('Sales RAW DATA'!$F:$F,'Sales RAW DATA'!$I:$I,Incentive_Calc!$A256,'Sales RAW DATA'!$D:$D,"B3")</f>
        <v>1.1584450817766065</v>
      </c>
      <c r="AH256" s="44">
        <f>IFERROR(SUMIFS('Sales RAW DATA'!$G:$G,'Sales RAW DATA'!$I:$I,Incentive_Calc!$A256,'Sales RAW DATA'!$D:$D,"B4",'Sales RAW DATA'!$E:$E,Incentive_Calc!AH$5)/SUMIFS('Sales RAW DATA'!$F:$F,'Sales RAW DATA'!$I:$I,Incentive_Calc!$A256,'Sales RAW DATA'!$D:$D,"B4",'Sales RAW DATA'!$E:$E,Incentive_Calc!AH$5),"")</f>
        <v>0.53851440832816455</v>
      </c>
      <c r="AI256" s="44">
        <f>IFERROR(SUMIFS('Sales RAW DATA'!$G:$G,'Sales RAW DATA'!$I:$I,Incentive_Calc!$A256,'Sales RAW DATA'!$D:$D,"B4",'Sales RAW DATA'!$E:$E,Incentive_Calc!AI$5)/SUMIFS('Sales RAW DATA'!$F:$F,'Sales RAW DATA'!$I:$I,Incentive_Calc!$A256,'Sales RAW DATA'!$D:$D,"B4",'Sales RAW DATA'!$E:$E,Incentive_Calc!AI$5),"")</f>
        <v>0.53996475012386191</v>
      </c>
      <c r="AJ256" s="44">
        <f>IFERROR(SUMIFS('Sales RAW DATA'!$G:$G,'Sales RAW DATA'!$I:$I,Incentive_Calc!$A256,'Sales RAW DATA'!$D:$D,"B4",'Sales RAW DATA'!$E:$E,Incentive_Calc!AJ$5)/SUMIFS('Sales RAW DATA'!$F:$F,'Sales RAW DATA'!$I:$I,Incentive_Calc!$A256,'Sales RAW DATA'!$D:$D,"B4",'Sales RAW DATA'!$E:$E,Incentive_Calc!AJ$5),"")</f>
        <v>0.48860946629235574</v>
      </c>
      <c r="AK256" s="44">
        <f>SUMIFS('Sales RAW DATA'!$G:$G,'Sales RAW DATA'!$I:$I,Incentive_Calc!$A256,'Sales RAW DATA'!$D:$D,"B4")/SUMIFS('Sales RAW DATA'!$F:$F,'Sales RAW DATA'!$I:$I,Incentive_Calc!$A256,'Sales RAW DATA'!$D:$D,"B4")</f>
        <v>0.52182665303008169</v>
      </c>
      <c r="AL256" s="44">
        <f>IFERROR(SUMIFS('Sales RAW DATA'!$G:$G,'Sales RAW DATA'!$I:$I,Incentive_Calc!$A256,'Sales RAW DATA'!$D:$D,"B5",'Sales RAW DATA'!$E:$E,Incentive_Calc!AL$5)/SUMIFS('Sales RAW DATA'!$F:$F,'Sales RAW DATA'!$I:$I,Incentive_Calc!$A256,'Sales RAW DATA'!$D:$D,"B5",'Sales RAW DATA'!$E:$E,Incentive_Calc!AL$5),"")</f>
        <v>0.63789382822615448</v>
      </c>
      <c r="AM256" s="44">
        <f>IFERROR(SUMIFS('Sales RAW DATA'!$G:$G,'Sales RAW DATA'!$I:$I,Incentive_Calc!$A256,'Sales RAW DATA'!$D:$D,"B5",'Sales RAW DATA'!$E:$E,Incentive_Calc!AM$5)/SUMIFS('Sales RAW DATA'!$F:$F,'Sales RAW DATA'!$I:$I,Incentive_Calc!$A256,'Sales RAW DATA'!$D:$D,"B5",'Sales RAW DATA'!$E:$E,Incentive_Calc!AM$5),"")</f>
        <v>0.8063207083128382</v>
      </c>
      <c r="AN256" s="44">
        <f>IFERROR(SUMIFS('Sales RAW DATA'!$G:$G,'Sales RAW DATA'!$I:$I,Incentive_Calc!$A256,'Sales RAW DATA'!$D:$D,"B5",'Sales RAW DATA'!$E:$E,Incentive_Calc!AN$5)/SUMIFS('Sales RAW DATA'!$F:$F,'Sales RAW DATA'!$I:$I,Incentive_Calc!$A256,'Sales RAW DATA'!$D:$D,"B5",'Sales RAW DATA'!$E:$E,Incentive_Calc!AN$5),"")</f>
        <v>0.66478250184320475</v>
      </c>
      <c r="AO256" s="44">
        <f>SUMIFS('Sales RAW DATA'!$G:$G,'Sales RAW DATA'!$I:$I,Incentive_Calc!$A256,'Sales RAW DATA'!$D:$D,"B5")/SUMIFS('Sales RAW DATA'!$F:$F,'Sales RAW DATA'!$I:$I,Incentive_Calc!$A256,'Sales RAW DATA'!$D:$D,"B5")</f>
        <v>0.70304969338993828</v>
      </c>
      <c r="AP256" s="42">
        <f>SUM(SUMIFS('Sales RAW DATA'!$F$2:$F$22804,'Sales RAW DATA'!$I$2:$I$22804,Incentive_Calc!$A256,'Sales RAW DATA'!$D$2:$D$22804,"B1"),SUMIFS('Sales RAW DATA'!$F$2:$F$22804,'Sales RAW DATA'!$I$2:$I$22804,Incentive_Calc!$A256,'Sales RAW DATA'!$D$2:$D$22804,"B2"),SUMIFS('Sales RAW DATA'!$F$2:$F$22804,'Sales RAW DATA'!$I$2:$I$22804,Incentive_Calc!$A256,'Sales RAW DATA'!$D$2:$D$22804,"B3"),SUMIFS('Sales RAW DATA'!$F$2:$F$22804,'Sales RAW DATA'!$I$2:$I$22804,Incentive_Calc!$A256,'Sales RAW DATA'!$D$2:$D$22804,"B4"),SUMIFS('Sales RAW DATA'!$F$2:$F$22804,'Sales RAW DATA'!$I$2:$I$22804,Incentive_Calc!$A256,'Sales RAW DATA'!$D$2:$D$22804,"B5"))</f>
        <v>1225052</v>
      </c>
      <c r="AQ256" s="42">
        <f>SUM(SUMIFS('Sales RAW DATA'!$G$2:$G$22804,'Sales RAW DATA'!$I$2:$I$22804,Incentive_Calc!$A256,'Sales RAW DATA'!$D$2:$D$22804,"B1"),SUMIFS('Sales RAW DATA'!$G$2:$G$22804,'Sales RAW DATA'!$I$2:$I$22804,Incentive_Calc!$A256,'Sales RAW DATA'!$D$2:$D$22804,"B2"),SUMIFS('Sales RAW DATA'!$G$2:$G$22804,'Sales RAW DATA'!$I$2:$I$22804,Incentive_Calc!$A256,'Sales RAW DATA'!$D$2:$D$22804,"B3"),SUMIFS('Sales RAW DATA'!$G$2:$G$22804,'Sales RAW DATA'!$I$2:$I$22804,Incentive_Calc!$A256,'Sales RAW DATA'!$D$2:$D$22804,"B4"),SUMIFS('Sales RAW DATA'!$G$2:$G$22804,'Sales RAW DATA'!$I$2:$I$22804,Incentive_Calc!$A256,'Sales RAW DATA'!$D$2:$D$22804,"B5"))</f>
        <v>1051006</v>
      </c>
      <c r="AR256" s="45">
        <f t="shared" si="62"/>
        <v>85.792766347877475</v>
      </c>
      <c r="AS256" s="45">
        <f t="shared" si="63"/>
        <v>85</v>
      </c>
      <c r="AT256" s="46">
        <v>1.08</v>
      </c>
      <c r="AU256" s="46">
        <v>0.73</v>
      </c>
      <c r="AV256" s="43" t="str">
        <f t="shared" si="49"/>
        <v>Yes</v>
      </c>
      <c r="AW256" s="43" t="str">
        <f t="shared" si="50"/>
        <v>Yes</v>
      </c>
      <c r="AX256" s="43" t="str">
        <f t="shared" si="51"/>
        <v>Yes</v>
      </c>
      <c r="AY256" s="43" t="str">
        <f t="shared" si="64"/>
        <v>Yes</v>
      </c>
    </row>
    <row r="257" spans="1:51" x14ac:dyDescent="0.35">
      <c r="A257" s="21" t="s">
        <v>1131</v>
      </c>
      <c r="B257" s="21" t="s">
        <v>657</v>
      </c>
      <c r="C257" s="21" t="str">
        <f>_xlfn.XLOOKUP($A257,'Employee List'!$E:$E,'Employee List'!$D:$D,0)</f>
        <v>SF</v>
      </c>
      <c r="D257" s="42" t="str" cm="1">
        <f t="array" ref="D257">IFERROR(IF($G257="Yes",INDEX('Payment Plan'!$D$6:$D$42,MATCH(1,(Incentive_Calc!$C257='Payment Plan'!$B$6:$B$42)*(Incentive_Calc!$U257='Payment Plan'!$C$6:$C$42),0)),""),"")</f>
        <v/>
      </c>
      <c r="E257" s="42" t="str" cm="1">
        <f t="array" ref="E257">IFERROR(IF($H257="Yes",INDEX('Payment Plan'!$D$6:$D$42,MATCH(1,(Incentive_Calc!$C257='Payment Plan'!$B$6:$B$42)*(Incentive_Calc!$AS257='Payment Plan'!$C$6:$C$42),0)),""),"")</f>
        <v/>
      </c>
      <c r="F257" s="42">
        <f t="shared" si="52"/>
        <v>0</v>
      </c>
      <c r="G257" s="43" t="str">
        <f t="shared" si="53"/>
        <v>Yes</v>
      </c>
      <c r="H257" s="21" t="str">
        <f t="shared" si="54"/>
        <v>No</v>
      </c>
      <c r="I257" s="42">
        <f>IFERROR(SUMIFS('Sales RAW DATA'!$F$2:$F$30000,'Sales RAW DATA'!$I$2:$I$30000,Incentive_Calc!$A257,'Sales RAW DATA'!$E$2:$E$30000,Incentive_Calc!I$5),"")</f>
        <v>717002</v>
      </c>
      <c r="J257" s="42">
        <f>IFERROR(SUMIFS('Sales RAW DATA'!$F$2:$F$30000,'Sales RAW DATA'!$I$2:$I$30000,Incentive_Calc!$A257,'Sales RAW DATA'!$E$2:$E$30000,Incentive_Calc!J$5),"")</f>
        <v>730776</v>
      </c>
      <c r="K257" s="42">
        <f>IFERROR(SUMIFS('Sales RAW DATA'!$F$2:$F$30000,'Sales RAW DATA'!$I$2:$I$30000,Incentive_Calc!$A257,'Sales RAW DATA'!$E$2:$E$30000,Incentive_Calc!K$5),"")</f>
        <v>727252</v>
      </c>
      <c r="L257" s="42">
        <f t="shared" si="55"/>
        <v>2175030</v>
      </c>
      <c r="M257" s="42">
        <f>IFERROR(SUMIFS('Sales RAW DATA'!$G$2:$G$30000,'Sales RAW DATA'!$I$2:$I$30000,Incentive_Calc!$A257,'Sales RAW DATA'!$E$2:$E$30000,Incentive_Calc!M$5),"")</f>
        <v>743197</v>
      </c>
      <c r="N257" s="42">
        <f>IFERROR(SUMIFS('Sales RAW DATA'!$G$2:$G$30000,'Sales RAW DATA'!$I$2:$I$30000,Incentive_Calc!$A257,'Sales RAW DATA'!$E$2:$E$30000,Incentive_Calc!N$5),"")</f>
        <v>636845</v>
      </c>
      <c r="O257" s="42">
        <f>IFERROR(SUMIFS('Sales RAW DATA'!$G$2:$G$30000,'Sales RAW DATA'!$I$2:$I$30000,Incentive_Calc!$A257,'Sales RAW DATA'!$E$2:$E$30000,Incentive_Calc!O$5),"")</f>
        <v>737670</v>
      </c>
      <c r="P257" s="42">
        <f t="shared" si="56"/>
        <v>2117712</v>
      </c>
      <c r="Q257" s="44">
        <f t="shared" si="57"/>
        <v>1.0365340682452768</v>
      </c>
      <c r="R257" s="44">
        <f t="shared" si="58"/>
        <v>0.87146403275422291</v>
      </c>
      <c r="S257" s="44">
        <f t="shared" si="59"/>
        <v>1.0143251582670105</v>
      </c>
      <c r="T257" s="45">
        <f t="shared" si="60"/>
        <v>97.364726003779253</v>
      </c>
      <c r="U257" s="45">
        <f t="shared" si="61"/>
        <v>97</v>
      </c>
      <c r="V257" s="44">
        <f>IFERROR(SUMIFS('Sales RAW DATA'!$G:$G,'Sales RAW DATA'!$I:$I,Incentive_Calc!$A257,'Sales RAW DATA'!$D:$D,"B1",'Sales RAW DATA'!$E:$E,Incentive_Calc!V$5)/SUMIFS('Sales RAW DATA'!$F:$F,'Sales RAW DATA'!$I:$I,Incentive_Calc!$A257,'Sales RAW DATA'!$D:$D,"B1",'Sales RAW DATA'!$E:$E,Incentive_Calc!V$5),"")</f>
        <v>1.3440836208646234</v>
      </c>
      <c r="W257" s="44">
        <f>IFERROR(SUMIFS('Sales RAW DATA'!$G:$G,'Sales RAW DATA'!$I:$I,Incentive_Calc!$A257,'Sales RAW DATA'!$D:$D,"B1",'Sales RAW DATA'!$E:$E,Incentive_Calc!W$5)/SUMIFS('Sales RAW DATA'!$F:$F,'Sales RAW DATA'!$I:$I,Incentive_Calc!$A257,'Sales RAW DATA'!$D:$D,"B1",'Sales RAW DATA'!$E:$E,Incentive_Calc!W$5),"")</f>
        <v>0.92381041705746259</v>
      </c>
      <c r="X257" s="44">
        <f>IFERROR(SUMIFS('Sales RAW DATA'!$G:$G,'Sales RAW DATA'!$I:$I,Incentive_Calc!$A257,'Sales RAW DATA'!$D:$D,"B1",'Sales RAW DATA'!$E:$E,Incentive_Calc!X$5)/SUMIFS('Sales RAW DATA'!$F:$F,'Sales RAW DATA'!$I:$I,Incentive_Calc!$A257,'Sales RAW DATA'!$D:$D,"B1",'Sales RAW DATA'!$E:$E,Incentive_Calc!X$5),"")</f>
        <v>0.64288738939391443</v>
      </c>
      <c r="Y257" s="44">
        <f>SUMIFS('Sales RAW DATA'!$G:$G,'Sales RAW DATA'!$I:$I,Incentive_Calc!$A257,'Sales RAW DATA'!$D:$D,"B1")/SUMIFS('Sales RAW DATA'!$F:$F,'Sales RAW DATA'!$I:$I,Incentive_Calc!$A257,'Sales RAW DATA'!$D:$D,"B1")</f>
        <v>0.97942137395219286</v>
      </c>
      <c r="Z257" s="44">
        <f>IFERROR(SUMIFS('Sales RAW DATA'!$G:$G,'Sales RAW DATA'!$I:$I,Incentive_Calc!$A257,'Sales RAW DATA'!$D:$D,"B2",'Sales RAW DATA'!$E:$E,Incentive_Calc!Z$5)/SUMIFS('Sales RAW DATA'!$F:$F,'Sales RAW DATA'!$I:$I,Incentive_Calc!$A257,'Sales RAW DATA'!$D:$D,"B2",'Sales RAW DATA'!$E:$E,Incentive_Calc!Z$5),"")</f>
        <v>0.67254584982440491</v>
      </c>
      <c r="AA257" s="44">
        <f>IFERROR(SUMIFS('Sales RAW DATA'!$G:$G,'Sales RAW DATA'!$I:$I,Incentive_Calc!$A257,'Sales RAW DATA'!$D:$D,"B2",'Sales RAW DATA'!$E:$E,Incentive_Calc!AA$5)/SUMIFS('Sales RAW DATA'!$F:$F,'Sales RAW DATA'!$I:$I,Incentive_Calc!$A257,'Sales RAW DATA'!$D:$D,"B2",'Sales RAW DATA'!$E:$E,Incentive_Calc!AA$5),"")</f>
        <v>0.60304812834224597</v>
      </c>
      <c r="AB257" s="44">
        <f>IFERROR(SUMIFS('Sales RAW DATA'!$G:$G,'Sales RAW DATA'!$I:$I,Incentive_Calc!$A257,'Sales RAW DATA'!$D:$D,"B2",'Sales RAW DATA'!$E:$E,Incentive_Calc!AB$5)/SUMIFS('Sales RAW DATA'!$F:$F,'Sales RAW DATA'!$I:$I,Incentive_Calc!$A257,'Sales RAW DATA'!$D:$D,"B2",'Sales RAW DATA'!$E:$E,Incentive_Calc!AB$5),"")</f>
        <v>0.78803154898810091</v>
      </c>
      <c r="AC257" s="44">
        <f>SUMIFS('Sales RAW DATA'!$G:$G,'Sales RAW DATA'!$I:$I,Incentive_Calc!$A257,'Sales RAW DATA'!$D:$D,"B2")/SUMIFS('Sales RAW DATA'!$F:$F,'Sales RAW DATA'!$I:$I,Incentive_Calc!$A257,'Sales RAW DATA'!$D:$D,"B2")</f>
        <v>0.68870235478355823</v>
      </c>
      <c r="AD257" s="44">
        <f>IFERROR(SUMIFS('Sales RAW DATA'!$G:$G,'Sales RAW DATA'!$I:$I,Incentive_Calc!$A257,'Sales RAW DATA'!$D:$D,"B3",'Sales RAW DATA'!$E:$E,Incentive_Calc!AD$5)/SUMIFS('Sales RAW DATA'!$F:$F,'Sales RAW DATA'!$I:$I,Incentive_Calc!$A257,'Sales RAW DATA'!$D:$D,"B3",'Sales RAW DATA'!$E:$E,Incentive_Calc!AD$5),"")</f>
        <v>0.50660487127589882</v>
      </c>
      <c r="AE257" s="44">
        <f>IFERROR(SUMIFS('Sales RAW DATA'!$G:$G,'Sales RAW DATA'!$I:$I,Incentive_Calc!$A257,'Sales RAW DATA'!$D:$D,"B3",'Sales RAW DATA'!$E:$E,Incentive_Calc!AE$5)/SUMIFS('Sales RAW DATA'!$F:$F,'Sales RAW DATA'!$I:$I,Incentive_Calc!$A257,'Sales RAW DATA'!$D:$D,"B3",'Sales RAW DATA'!$E:$E,Incentive_Calc!AE$5),"")</f>
        <v>1.0808149143238202</v>
      </c>
      <c r="AF257" s="44">
        <f>IFERROR(SUMIFS('Sales RAW DATA'!$G:$G,'Sales RAW DATA'!$I:$I,Incentive_Calc!$A257,'Sales RAW DATA'!$D:$D,"B3",'Sales RAW DATA'!$E:$E,Incentive_Calc!AF$5)/SUMIFS('Sales RAW DATA'!$F:$F,'Sales RAW DATA'!$I:$I,Incentive_Calc!$A257,'Sales RAW DATA'!$D:$D,"B3",'Sales RAW DATA'!$E:$E,Incentive_Calc!AF$5),"")</f>
        <v>2.1946226937662447</v>
      </c>
      <c r="AG257" s="44">
        <f>SUMIFS('Sales RAW DATA'!$G:$G,'Sales RAW DATA'!$I:$I,Incentive_Calc!$A257,'Sales RAW DATA'!$D:$D,"B3")/SUMIFS('Sales RAW DATA'!$F:$F,'Sales RAW DATA'!$I:$I,Incentive_Calc!$A257,'Sales RAW DATA'!$D:$D,"B3")</f>
        <v>1.3035819851496027</v>
      </c>
      <c r="AH257" s="44">
        <f>IFERROR(SUMIFS('Sales RAW DATA'!$G:$G,'Sales RAW DATA'!$I:$I,Incentive_Calc!$A257,'Sales RAW DATA'!$D:$D,"B4",'Sales RAW DATA'!$E:$E,Incentive_Calc!AH$5)/SUMIFS('Sales RAW DATA'!$F:$F,'Sales RAW DATA'!$I:$I,Incentive_Calc!$A257,'Sales RAW DATA'!$D:$D,"B4",'Sales RAW DATA'!$E:$E,Incentive_Calc!AH$5),"")</f>
        <v>0.96237913070224346</v>
      </c>
      <c r="AI257" s="44">
        <f>IFERROR(SUMIFS('Sales RAW DATA'!$G:$G,'Sales RAW DATA'!$I:$I,Incentive_Calc!$A257,'Sales RAW DATA'!$D:$D,"B4",'Sales RAW DATA'!$E:$E,Incentive_Calc!AI$5)/SUMIFS('Sales RAW DATA'!$F:$F,'Sales RAW DATA'!$I:$I,Incentive_Calc!$A257,'Sales RAW DATA'!$D:$D,"B4",'Sales RAW DATA'!$E:$E,Incentive_Calc!AI$5),"")</f>
        <v>0.83135935146793594</v>
      </c>
      <c r="AJ257" s="44">
        <f>IFERROR(SUMIFS('Sales RAW DATA'!$G:$G,'Sales RAW DATA'!$I:$I,Incentive_Calc!$A257,'Sales RAW DATA'!$D:$D,"B4",'Sales RAW DATA'!$E:$E,Incentive_Calc!AJ$5)/SUMIFS('Sales RAW DATA'!$F:$F,'Sales RAW DATA'!$I:$I,Incentive_Calc!$A257,'Sales RAW DATA'!$D:$D,"B4",'Sales RAW DATA'!$E:$E,Incentive_Calc!AJ$5),"")</f>
        <v>0.95305821665438473</v>
      </c>
      <c r="AK257" s="44">
        <f>SUMIFS('Sales RAW DATA'!$G:$G,'Sales RAW DATA'!$I:$I,Incentive_Calc!$A257,'Sales RAW DATA'!$D:$D,"B4")/SUMIFS('Sales RAW DATA'!$F:$F,'Sales RAW DATA'!$I:$I,Incentive_Calc!$A257,'Sales RAW DATA'!$D:$D,"B4")</f>
        <v>0.91519971014854884</v>
      </c>
      <c r="AL257" s="44">
        <f>IFERROR(SUMIFS('Sales RAW DATA'!$G:$G,'Sales RAW DATA'!$I:$I,Incentive_Calc!$A257,'Sales RAW DATA'!$D:$D,"B5",'Sales RAW DATA'!$E:$E,Incentive_Calc!AL$5)/SUMIFS('Sales RAW DATA'!$F:$F,'Sales RAW DATA'!$I:$I,Incentive_Calc!$A257,'Sales RAW DATA'!$D:$D,"B5",'Sales RAW DATA'!$E:$E,Incentive_Calc!AL$5),"")</f>
        <v>0.97593718338399194</v>
      </c>
      <c r="AM257" s="44">
        <f>IFERROR(SUMIFS('Sales RAW DATA'!$G:$G,'Sales RAW DATA'!$I:$I,Incentive_Calc!$A257,'Sales RAW DATA'!$D:$D,"B5",'Sales RAW DATA'!$E:$E,Incentive_Calc!AM$5)/SUMIFS('Sales RAW DATA'!$F:$F,'Sales RAW DATA'!$I:$I,Incentive_Calc!$A257,'Sales RAW DATA'!$D:$D,"B5",'Sales RAW DATA'!$E:$E,Incentive_Calc!AM$5),"")</f>
        <v>0.55827304550758461</v>
      </c>
      <c r="AN257" s="44">
        <f>IFERROR(SUMIFS('Sales RAW DATA'!$G:$G,'Sales RAW DATA'!$I:$I,Incentive_Calc!$A257,'Sales RAW DATA'!$D:$D,"B5",'Sales RAW DATA'!$E:$E,Incentive_Calc!AN$5)/SUMIFS('Sales RAW DATA'!$F:$F,'Sales RAW DATA'!$I:$I,Incentive_Calc!$A257,'Sales RAW DATA'!$D:$D,"B5",'Sales RAW DATA'!$E:$E,Incentive_Calc!AN$5),"")</f>
        <v>0.74248613948059528</v>
      </c>
      <c r="AO257" s="44">
        <f>SUMIFS('Sales RAW DATA'!$G:$G,'Sales RAW DATA'!$I:$I,Incentive_Calc!$A257,'Sales RAW DATA'!$D:$D,"B5")/SUMIFS('Sales RAW DATA'!$F:$F,'Sales RAW DATA'!$I:$I,Incentive_Calc!$A257,'Sales RAW DATA'!$D:$D,"B5")</f>
        <v>0.75320362240186634</v>
      </c>
      <c r="AP257" s="42">
        <f>SUM(SUMIFS('Sales RAW DATA'!$F$2:$F$22804,'Sales RAW DATA'!$I$2:$I$22804,Incentive_Calc!$A257,'Sales RAW DATA'!$D$2:$D$22804,"B1"),SUMIFS('Sales RAW DATA'!$F$2:$F$22804,'Sales RAW DATA'!$I$2:$I$22804,Incentive_Calc!$A257,'Sales RAW DATA'!$D$2:$D$22804,"B2"),SUMIFS('Sales RAW DATA'!$F$2:$F$22804,'Sales RAW DATA'!$I$2:$I$22804,Incentive_Calc!$A257,'Sales RAW DATA'!$D$2:$D$22804,"B3"),SUMIFS('Sales RAW DATA'!$F$2:$F$22804,'Sales RAW DATA'!$I$2:$I$22804,Incentive_Calc!$A257,'Sales RAW DATA'!$D$2:$D$22804,"B4"),SUMIFS('Sales RAW DATA'!$F$2:$F$22804,'Sales RAW DATA'!$I$2:$I$22804,Incentive_Calc!$A257,'Sales RAW DATA'!$D$2:$D$22804,"B5"))</f>
        <v>1394145</v>
      </c>
      <c r="AQ257" s="42">
        <f>SUM(SUMIFS('Sales RAW DATA'!$G$2:$G$22804,'Sales RAW DATA'!$I$2:$I$22804,Incentive_Calc!$A257,'Sales RAW DATA'!$D$2:$D$22804,"B1"),SUMIFS('Sales RAW DATA'!$G$2:$G$22804,'Sales RAW DATA'!$I$2:$I$22804,Incentive_Calc!$A257,'Sales RAW DATA'!$D$2:$D$22804,"B2"),SUMIFS('Sales RAW DATA'!$G$2:$G$22804,'Sales RAW DATA'!$I$2:$I$22804,Incentive_Calc!$A257,'Sales RAW DATA'!$D$2:$D$22804,"B3"),SUMIFS('Sales RAW DATA'!$G$2:$G$22804,'Sales RAW DATA'!$I$2:$I$22804,Incentive_Calc!$A257,'Sales RAW DATA'!$D$2:$D$22804,"B4"),SUMIFS('Sales RAW DATA'!$G$2:$G$22804,'Sales RAW DATA'!$I$2:$I$22804,Incentive_Calc!$A257,'Sales RAW DATA'!$D$2:$D$22804,"B5"))</f>
        <v>1365004</v>
      </c>
      <c r="AR257" s="45">
        <f t="shared" si="62"/>
        <v>97.909758310649181</v>
      </c>
      <c r="AS257" s="45">
        <f t="shared" si="63"/>
        <v>97</v>
      </c>
      <c r="AT257" s="46">
        <v>1.07</v>
      </c>
      <c r="AU257" s="46">
        <v>0.93</v>
      </c>
      <c r="AV257" s="43" t="str">
        <f t="shared" si="49"/>
        <v>Yes</v>
      </c>
      <c r="AW257" s="43" t="str">
        <f t="shared" si="50"/>
        <v>Yes</v>
      </c>
      <c r="AX257" s="43" t="str">
        <f t="shared" si="51"/>
        <v>Yes</v>
      </c>
      <c r="AY257" s="43" t="str">
        <f t="shared" si="64"/>
        <v>Yes</v>
      </c>
    </row>
    <row r="258" spans="1:51" x14ac:dyDescent="0.35">
      <c r="A258" s="21" t="s">
        <v>1132</v>
      </c>
      <c r="B258" s="21" t="s">
        <v>658</v>
      </c>
      <c r="C258" s="21" t="str">
        <f>_xlfn.XLOOKUP($A258,'Employee List'!$E:$E,'Employee List'!$D:$D,0)</f>
        <v>SF</v>
      </c>
      <c r="D258" s="42" t="str" cm="1">
        <f t="array" ref="D258">IFERROR(IF($G258="Yes",INDEX('Payment Plan'!$D$6:$D$42,MATCH(1,(Incentive_Calc!$C258='Payment Plan'!$B$6:$B$42)*(Incentive_Calc!$U258='Payment Plan'!$C$6:$C$42),0)),""),"")</f>
        <v/>
      </c>
      <c r="E258" s="42" t="str" cm="1">
        <f t="array" ref="E258">IFERROR(IF($H258="Yes",INDEX('Payment Plan'!$D$6:$D$42,MATCH(1,(Incentive_Calc!$C258='Payment Plan'!$B$6:$B$42)*(Incentive_Calc!$AS258='Payment Plan'!$C$6:$C$42),0)),""),"")</f>
        <v/>
      </c>
      <c r="F258" s="42">
        <f t="shared" si="52"/>
        <v>0</v>
      </c>
      <c r="G258" s="43" t="str">
        <f t="shared" si="53"/>
        <v>No</v>
      </c>
      <c r="H258" s="21" t="str">
        <f t="shared" si="54"/>
        <v>No</v>
      </c>
      <c r="I258" s="42">
        <f>IFERROR(SUMIFS('Sales RAW DATA'!$F$2:$F$30000,'Sales RAW DATA'!$I$2:$I$30000,Incentive_Calc!$A258,'Sales RAW DATA'!$E$2:$E$30000,Incentive_Calc!I$5),"")</f>
        <v>553629</v>
      </c>
      <c r="J258" s="42">
        <f>IFERROR(SUMIFS('Sales RAW DATA'!$F$2:$F$30000,'Sales RAW DATA'!$I$2:$I$30000,Incentive_Calc!$A258,'Sales RAW DATA'!$E$2:$E$30000,Incentive_Calc!J$5),"")</f>
        <v>565923</v>
      </c>
      <c r="K258" s="42">
        <f>IFERROR(SUMIFS('Sales RAW DATA'!$F$2:$F$30000,'Sales RAW DATA'!$I$2:$I$30000,Incentive_Calc!$A258,'Sales RAW DATA'!$E$2:$E$30000,Incentive_Calc!K$5),"")</f>
        <v>569412</v>
      </c>
      <c r="L258" s="42">
        <f t="shared" si="55"/>
        <v>1688964</v>
      </c>
      <c r="M258" s="42">
        <f>IFERROR(SUMIFS('Sales RAW DATA'!$G$2:$G$30000,'Sales RAW DATA'!$I$2:$I$30000,Incentive_Calc!$A258,'Sales RAW DATA'!$E$2:$E$30000,Incentive_Calc!M$5),"")</f>
        <v>563560</v>
      </c>
      <c r="N258" s="42">
        <f>IFERROR(SUMIFS('Sales RAW DATA'!$G$2:$G$30000,'Sales RAW DATA'!$I$2:$I$30000,Incentive_Calc!$A258,'Sales RAW DATA'!$E$2:$E$30000,Incentive_Calc!N$5),"")</f>
        <v>535834</v>
      </c>
      <c r="O258" s="42">
        <f>IFERROR(SUMIFS('Sales RAW DATA'!$G$2:$G$30000,'Sales RAW DATA'!$I$2:$I$30000,Incentive_Calc!$A258,'Sales RAW DATA'!$E$2:$E$30000,Incentive_Calc!O$5),"")</f>
        <v>479695</v>
      </c>
      <c r="P258" s="42">
        <f t="shared" si="56"/>
        <v>1579089</v>
      </c>
      <c r="Q258" s="44">
        <f t="shared" si="57"/>
        <v>1.0179380054151788</v>
      </c>
      <c r="R258" s="44">
        <f t="shared" si="58"/>
        <v>0.9468319895109405</v>
      </c>
      <c r="S258" s="44">
        <f t="shared" si="59"/>
        <v>0.84243921800032318</v>
      </c>
      <c r="T258" s="45">
        <f t="shared" si="60"/>
        <v>93.494532743149051</v>
      </c>
      <c r="U258" s="45">
        <f t="shared" si="61"/>
        <v>93</v>
      </c>
      <c r="V258" s="44">
        <f>IFERROR(SUMIFS('Sales RAW DATA'!$G:$G,'Sales RAW DATA'!$I:$I,Incentive_Calc!$A258,'Sales RAW DATA'!$D:$D,"B1",'Sales RAW DATA'!$E:$E,Incentive_Calc!V$5)/SUMIFS('Sales RAW DATA'!$F:$F,'Sales RAW DATA'!$I:$I,Incentive_Calc!$A258,'Sales RAW DATA'!$D:$D,"B1",'Sales RAW DATA'!$E:$E,Incentive_Calc!V$5),"")</f>
        <v>1.0963183118475313</v>
      </c>
      <c r="W258" s="44">
        <f>IFERROR(SUMIFS('Sales RAW DATA'!$G:$G,'Sales RAW DATA'!$I:$I,Incentive_Calc!$A258,'Sales RAW DATA'!$D:$D,"B1",'Sales RAW DATA'!$E:$E,Incentive_Calc!W$5)/SUMIFS('Sales RAW DATA'!$F:$F,'Sales RAW DATA'!$I:$I,Incentive_Calc!$A258,'Sales RAW DATA'!$D:$D,"B1",'Sales RAW DATA'!$E:$E,Incentive_Calc!W$5),"")</f>
        <v>0.70506535328660735</v>
      </c>
      <c r="X258" s="44">
        <f>IFERROR(SUMIFS('Sales RAW DATA'!$G:$G,'Sales RAW DATA'!$I:$I,Incentive_Calc!$A258,'Sales RAW DATA'!$D:$D,"B1",'Sales RAW DATA'!$E:$E,Incentive_Calc!X$5)/SUMIFS('Sales RAW DATA'!$F:$F,'Sales RAW DATA'!$I:$I,Incentive_Calc!$A258,'Sales RAW DATA'!$D:$D,"B1",'Sales RAW DATA'!$E:$E,Incentive_Calc!X$5),"")</f>
        <v>0.56168551855982152</v>
      </c>
      <c r="Y258" s="44">
        <f>SUMIFS('Sales RAW DATA'!$G:$G,'Sales RAW DATA'!$I:$I,Incentive_Calc!$A258,'Sales RAW DATA'!$D:$D,"B1")/SUMIFS('Sales RAW DATA'!$F:$F,'Sales RAW DATA'!$I:$I,Incentive_Calc!$A258,'Sales RAW DATA'!$D:$D,"B1")</f>
        <v>0.79345320071410352</v>
      </c>
      <c r="Z258" s="44">
        <f>IFERROR(SUMIFS('Sales RAW DATA'!$G:$G,'Sales RAW DATA'!$I:$I,Incentive_Calc!$A258,'Sales RAW DATA'!$D:$D,"B2",'Sales RAW DATA'!$E:$E,Incentive_Calc!Z$5)/SUMIFS('Sales RAW DATA'!$F:$F,'Sales RAW DATA'!$I:$I,Incentive_Calc!$A258,'Sales RAW DATA'!$D:$D,"B2",'Sales RAW DATA'!$E:$E,Incentive_Calc!Z$5),"")</f>
        <v>0.86089266965223166</v>
      </c>
      <c r="AA258" s="44">
        <f>IFERROR(SUMIFS('Sales RAW DATA'!$G:$G,'Sales RAW DATA'!$I:$I,Incentive_Calc!$A258,'Sales RAW DATA'!$D:$D,"B2",'Sales RAW DATA'!$E:$E,Incentive_Calc!AA$5)/SUMIFS('Sales RAW DATA'!$F:$F,'Sales RAW DATA'!$I:$I,Incentive_Calc!$A258,'Sales RAW DATA'!$D:$D,"B2",'Sales RAW DATA'!$E:$E,Incentive_Calc!AA$5),"")</f>
        <v>0.66434551766387584</v>
      </c>
      <c r="AB258" s="44">
        <f>IFERROR(SUMIFS('Sales RAW DATA'!$G:$G,'Sales RAW DATA'!$I:$I,Incentive_Calc!$A258,'Sales RAW DATA'!$D:$D,"B2",'Sales RAW DATA'!$E:$E,Incentive_Calc!AB$5)/SUMIFS('Sales RAW DATA'!$F:$F,'Sales RAW DATA'!$I:$I,Incentive_Calc!$A258,'Sales RAW DATA'!$D:$D,"B2",'Sales RAW DATA'!$E:$E,Incentive_Calc!AB$5),"")</f>
        <v>0.57750102082482646</v>
      </c>
      <c r="AC258" s="44">
        <f>SUMIFS('Sales RAW DATA'!$G:$G,'Sales RAW DATA'!$I:$I,Incentive_Calc!$A258,'Sales RAW DATA'!$D:$D,"B2")/SUMIFS('Sales RAW DATA'!$F:$F,'Sales RAW DATA'!$I:$I,Incentive_Calc!$A258,'Sales RAW DATA'!$D:$D,"B2")</f>
        <v>0.69835913676626171</v>
      </c>
      <c r="AD258" s="44">
        <f>IFERROR(SUMIFS('Sales RAW DATA'!$G:$G,'Sales RAW DATA'!$I:$I,Incentive_Calc!$A258,'Sales RAW DATA'!$D:$D,"B3",'Sales RAW DATA'!$E:$E,Incentive_Calc!AD$5)/SUMIFS('Sales RAW DATA'!$F:$F,'Sales RAW DATA'!$I:$I,Incentive_Calc!$A258,'Sales RAW DATA'!$D:$D,"B3",'Sales RAW DATA'!$E:$E,Incentive_Calc!AD$5),"")</f>
        <v>0.76327336551118907</v>
      </c>
      <c r="AE258" s="44">
        <f>IFERROR(SUMIFS('Sales RAW DATA'!$G:$G,'Sales RAW DATA'!$I:$I,Incentive_Calc!$A258,'Sales RAW DATA'!$D:$D,"B3",'Sales RAW DATA'!$E:$E,Incentive_Calc!AE$5)/SUMIFS('Sales RAW DATA'!$F:$F,'Sales RAW DATA'!$I:$I,Incentive_Calc!$A258,'Sales RAW DATA'!$D:$D,"B3",'Sales RAW DATA'!$E:$E,Incentive_Calc!AE$5),"")</f>
        <v>1.0197737471952131</v>
      </c>
      <c r="AF258" s="44">
        <f>IFERROR(SUMIFS('Sales RAW DATA'!$G:$G,'Sales RAW DATA'!$I:$I,Incentive_Calc!$A258,'Sales RAW DATA'!$D:$D,"B3",'Sales RAW DATA'!$E:$E,Incentive_Calc!AF$5)/SUMIFS('Sales RAW DATA'!$F:$F,'Sales RAW DATA'!$I:$I,Incentive_Calc!$A258,'Sales RAW DATA'!$D:$D,"B3",'Sales RAW DATA'!$E:$E,Incentive_Calc!AF$5),"")</f>
        <v>1.5933331433131912</v>
      </c>
      <c r="AG258" s="44">
        <f>SUMIFS('Sales RAW DATA'!$G:$G,'Sales RAW DATA'!$I:$I,Incentive_Calc!$A258,'Sales RAW DATA'!$D:$D,"B3")/SUMIFS('Sales RAW DATA'!$F:$F,'Sales RAW DATA'!$I:$I,Incentive_Calc!$A258,'Sales RAW DATA'!$D:$D,"B3")</f>
        <v>1.1402733200104969</v>
      </c>
      <c r="AH258" s="44">
        <f>IFERROR(SUMIFS('Sales RAW DATA'!$G:$G,'Sales RAW DATA'!$I:$I,Incentive_Calc!$A258,'Sales RAW DATA'!$D:$D,"B4",'Sales RAW DATA'!$E:$E,Incentive_Calc!AH$5)/SUMIFS('Sales RAW DATA'!$F:$F,'Sales RAW DATA'!$I:$I,Incentive_Calc!$A258,'Sales RAW DATA'!$D:$D,"B4",'Sales RAW DATA'!$E:$E,Incentive_Calc!AH$5),"")</f>
        <v>1.27249597894429</v>
      </c>
      <c r="AI258" s="44">
        <f>IFERROR(SUMIFS('Sales RAW DATA'!$G:$G,'Sales RAW DATA'!$I:$I,Incentive_Calc!$A258,'Sales RAW DATA'!$D:$D,"B4",'Sales RAW DATA'!$E:$E,Incentive_Calc!AI$5)/SUMIFS('Sales RAW DATA'!$F:$F,'Sales RAW DATA'!$I:$I,Incentive_Calc!$A258,'Sales RAW DATA'!$D:$D,"B4",'Sales RAW DATA'!$E:$E,Incentive_Calc!AI$5),"")</f>
        <v>1.2349100854298696</v>
      </c>
      <c r="AJ258" s="44">
        <f>IFERROR(SUMIFS('Sales RAW DATA'!$G:$G,'Sales RAW DATA'!$I:$I,Incentive_Calc!$A258,'Sales RAW DATA'!$D:$D,"B4",'Sales RAW DATA'!$E:$E,Incentive_Calc!AJ$5)/SUMIFS('Sales RAW DATA'!$F:$F,'Sales RAW DATA'!$I:$I,Incentive_Calc!$A258,'Sales RAW DATA'!$D:$D,"B4",'Sales RAW DATA'!$E:$E,Incentive_Calc!AJ$5),"")</f>
        <v>0.7235551336267656</v>
      </c>
      <c r="AK258" s="44">
        <f>SUMIFS('Sales RAW DATA'!$G:$G,'Sales RAW DATA'!$I:$I,Incentive_Calc!$A258,'Sales RAW DATA'!$D:$D,"B4")/SUMIFS('Sales RAW DATA'!$F:$F,'Sales RAW DATA'!$I:$I,Incentive_Calc!$A258,'Sales RAW DATA'!$D:$D,"B4")</f>
        <v>1.0747519679877235</v>
      </c>
      <c r="AL258" s="44">
        <f>IFERROR(SUMIFS('Sales RAW DATA'!$G:$G,'Sales RAW DATA'!$I:$I,Incentive_Calc!$A258,'Sales RAW DATA'!$D:$D,"B5",'Sales RAW DATA'!$E:$E,Incentive_Calc!AL$5)/SUMIFS('Sales RAW DATA'!$F:$F,'Sales RAW DATA'!$I:$I,Incentive_Calc!$A258,'Sales RAW DATA'!$D:$D,"B5",'Sales RAW DATA'!$E:$E,Incentive_Calc!AL$5),"")</f>
        <v>0.59316398457241659</v>
      </c>
      <c r="AM258" s="44">
        <f>IFERROR(SUMIFS('Sales RAW DATA'!$G:$G,'Sales RAW DATA'!$I:$I,Incentive_Calc!$A258,'Sales RAW DATA'!$D:$D,"B5",'Sales RAW DATA'!$E:$E,Incentive_Calc!AM$5)/SUMIFS('Sales RAW DATA'!$F:$F,'Sales RAW DATA'!$I:$I,Incentive_Calc!$A258,'Sales RAW DATA'!$D:$D,"B5",'Sales RAW DATA'!$E:$E,Incentive_Calc!AM$5),"")</f>
        <v>0.92693720405363544</v>
      </c>
      <c r="AN258" s="44">
        <f>IFERROR(SUMIFS('Sales RAW DATA'!$G:$G,'Sales RAW DATA'!$I:$I,Incentive_Calc!$A258,'Sales RAW DATA'!$D:$D,"B5",'Sales RAW DATA'!$E:$E,Incentive_Calc!AN$5)/SUMIFS('Sales RAW DATA'!$F:$F,'Sales RAW DATA'!$I:$I,Incentive_Calc!$A258,'Sales RAW DATA'!$D:$D,"B5",'Sales RAW DATA'!$E:$E,Incentive_Calc!AN$5),"")</f>
        <v>0.78213049384338984</v>
      </c>
      <c r="AO258" s="44">
        <f>SUMIFS('Sales RAW DATA'!$G:$G,'Sales RAW DATA'!$I:$I,Incentive_Calc!$A258,'Sales RAW DATA'!$D:$D,"B5")/SUMIFS('Sales RAW DATA'!$F:$F,'Sales RAW DATA'!$I:$I,Incentive_Calc!$A258,'Sales RAW DATA'!$D:$D,"B5")</f>
        <v>0.76756160353070979</v>
      </c>
      <c r="AP258" s="42">
        <f>SUM(SUMIFS('Sales RAW DATA'!$F$2:$F$22804,'Sales RAW DATA'!$I$2:$I$22804,Incentive_Calc!$A258,'Sales RAW DATA'!$D$2:$D$22804,"B1"),SUMIFS('Sales RAW DATA'!$F$2:$F$22804,'Sales RAW DATA'!$I$2:$I$22804,Incentive_Calc!$A258,'Sales RAW DATA'!$D$2:$D$22804,"B2"),SUMIFS('Sales RAW DATA'!$F$2:$F$22804,'Sales RAW DATA'!$I$2:$I$22804,Incentive_Calc!$A258,'Sales RAW DATA'!$D$2:$D$22804,"B3"),SUMIFS('Sales RAW DATA'!$F$2:$F$22804,'Sales RAW DATA'!$I$2:$I$22804,Incentive_Calc!$A258,'Sales RAW DATA'!$D$2:$D$22804,"B4"),SUMIFS('Sales RAW DATA'!$F$2:$F$22804,'Sales RAW DATA'!$I$2:$I$22804,Incentive_Calc!$A258,'Sales RAW DATA'!$D$2:$D$22804,"B5"))</f>
        <v>1008771</v>
      </c>
      <c r="AQ258" s="42">
        <f>SUM(SUMIFS('Sales RAW DATA'!$G$2:$G$22804,'Sales RAW DATA'!$I$2:$I$22804,Incentive_Calc!$A258,'Sales RAW DATA'!$D$2:$D$22804,"B1"),SUMIFS('Sales RAW DATA'!$G$2:$G$22804,'Sales RAW DATA'!$I$2:$I$22804,Incentive_Calc!$A258,'Sales RAW DATA'!$D$2:$D$22804,"B2"),SUMIFS('Sales RAW DATA'!$G$2:$G$22804,'Sales RAW DATA'!$I$2:$I$22804,Incentive_Calc!$A258,'Sales RAW DATA'!$D$2:$D$22804,"B3"),SUMIFS('Sales RAW DATA'!$G$2:$G$22804,'Sales RAW DATA'!$I$2:$I$22804,Incentive_Calc!$A258,'Sales RAW DATA'!$D$2:$D$22804,"B4"),SUMIFS('Sales RAW DATA'!$G$2:$G$22804,'Sales RAW DATA'!$I$2:$I$22804,Incentive_Calc!$A258,'Sales RAW DATA'!$D$2:$D$22804,"B5"))</f>
        <v>911550</v>
      </c>
      <c r="AR258" s="45">
        <f t="shared" si="62"/>
        <v>90.362431116675637</v>
      </c>
      <c r="AS258" s="45">
        <f t="shared" si="63"/>
        <v>90</v>
      </c>
      <c r="AT258" s="46">
        <v>0.92</v>
      </c>
      <c r="AU258" s="46">
        <v>0.8</v>
      </c>
      <c r="AV258" s="43" t="str">
        <f t="shared" si="49"/>
        <v>Yes</v>
      </c>
      <c r="AW258" s="43" t="str">
        <f t="shared" si="50"/>
        <v>Yes</v>
      </c>
      <c r="AX258" s="43" t="str">
        <f t="shared" si="51"/>
        <v>Yes</v>
      </c>
      <c r="AY258" s="43" t="str">
        <f t="shared" si="64"/>
        <v>Yes</v>
      </c>
    </row>
    <row r="259" spans="1:51" x14ac:dyDescent="0.35">
      <c r="A259" s="21" t="s">
        <v>1133</v>
      </c>
      <c r="B259" s="21" t="s">
        <v>659</v>
      </c>
      <c r="C259" s="21" t="str">
        <f>_xlfn.XLOOKUP($A259,'Employee List'!$E:$E,'Employee List'!$D:$D,0)</f>
        <v>SF</v>
      </c>
      <c r="D259" s="42" cm="1">
        <f t="array" ref="D259">IFERROR(IF($G259="Yes",INDEX('Payment Plan'!$D$6:$D$42,MATCH(1,(Incentive_Calc!$C259='Payment Plan'!$B$6:$B$42)*(Incentive_Calc!$U259='Payment Plan'!$C$6:$C$42),0)),""),"")</f>
        <v>26250</v>
      </c>
      <c r="E259" s="42" t="str" cm="1">
        <f t="array" ref="E259">IFERROR(IF($H259="Yes",INDEX('Payment Plan'!$D$6:$D$42,MATCH(1,(Incentive_Calc!$C259='Payment Plan'!$B$6:$B$42)*(Incentive_Calc!$AS259='Payment Plan'!$C$6:$C$42),0)),""),"")</f>
        <v/>
      </c>
      <c r="F259" s="42">
        <f t="shared" si="52"/>
        <v>26250</v>
      </c>
      <c r="G259" s="43" t="str">
        <f t="shared" si="53"/>
        <v>Yes</v>
      </c>
      <c r="H259" s="21" t="str">
        <f t="shared" si="54"/>
        <v>No</v>
      </c>
      <c r="I259" s="42">
        <f>IFERROR(SUMIFS('Sales RAW DATA'!$F$2:$F$30000,'Sales RAW DATA'!$I$2:$I$30000,Incentive_Calc!$A259,'Sales RAW DATA'!$E$2:$E$30000,Incentive_Calc!I$5),"")</f>
        <v>691892</v>
      </c>
      <c r="J259" s="42">
        <f>IFERROR(SUMIFS('Sales RAW DATA'!$F$2:$F$30000,'Sales RAW DATA'!$I$2:$I$30000,Incentive_Calc!$A259,'Sales RAW DATA'!$E$2:$E$30000,Incentive_Calc!J$5),"")</f>
        <v>701028</v>
      </c>
      <c r="K259" s="42">
        <f>IFERROR(SUMIFS('Sales RAW DATA'!$F$2:$F$30000,'Sales RAW DATA'!$I$2:$I$30000,Incentive_Calc!$A259,'Sales RAW DATA'!$E$2:$E$30000,Incentive_Calc!K$5),"")</f>
        <v>710190</v>
      </c>
      <c r="L259" s="42">
        <f t="shared" si="55"/>
        <v>2103110</v>
      </c>
      <c r="M259" s="42">
        <f>IFERROR(SUMIFS('Sales RAW DATA'!$G$2:$G$30000,'Sales RAW DATA'!$I$2:$I$30000,Incentive_Calc!$A259,'Sales RAW DATA'!$E$2:$E$30000,Incentive_Calc!M$5),"")</f>
        <v>710749</v>
      </c>
      <c r="N259" s="42">
        <f>IFERROR(SUMIFS('Sales RAW DATA'!$G$2:$G$30000,'Sales RAW DATA'!$I$2:$I$30000,Incentive_Calc!$A259,'Sales RAW DATA'!$E$2:$E$30000,Incentive_Calc!N$5),"")</f>
        <v>711875</v>
      </c>
      <c r="O259" s="42">
        <f>IFERROR(SUMIFS('Sales RAW DATA'!$G$2:$G$30000,'Sales RAW DATA'!$I$2:$I$30000,Incentive_Calc!$A259,'Sales RAW DATA'!$E$2:$E$30000,Incentive_Calc!O$5),"")</f>
        <v>719835</v>
      </c>
      <c r="P259" s="42">
        <f t="shared" si="56"/>
        <v>2142459</v>
      </c>
      <c r="Q259" s="44">
        <f t="shared" si="57"/>
        <v>1.0272542535540228</v>
      </c>
      <c r="R259" s="44">
        <f t="shared" si="58"/>
        <v>1.0154729910930804</v>
      </c>
      <c r="S259" s="44">
        <f t="shared" si="59"/>
        <v>1.0135808727242006</v>
      </c>
      <c r="T259" s="45">
        <f t="shared" si="60"/>
        <v>101.87099105610262</v>
      </c>
      <c r="U259" s="45">
        <f t="shared" si="61"/>
        <v>101</v>
      </c>
      <c r="V259" s="44">
        <f>IFERROR(SUMIFS('Sales RAW DATA'!$G:$G,'Sales RAW DATA'!$I:$I,Incentive_Calc!$A259,'Sales RAW DATA'!$D:$D,"B1",'Sales RAW DATA'!$E:$E,Incentive_Calc!V$5)/SUMIFS('Sales RAW DATA'!$F:$F,'Sales RAW DATA'!$I:$I,Incentive_Calc!$A259,'Sales RAW DATA'!$D:$D,"B1",'Sales RAW DATA'!$E:$E,Incentive_Calc!V$5),"")</f>
        <v>1.2750221987392585</v>
      </c>
      <c r="W259" s="44">
        <f>IFERROR(SUMIFS('Sales RAW DATA'!$G:$G,'Sales RAW DATA'!$I:$I,Incentive_Calc!$A259,'Sales RAW DATA'!$D:$D,"B1",'Sales RAW DATA'!$E:$E,Incentive_Calc!W$5)/SUMIFS('Sales RAW DATA'!$F:$F,'Sales RAW DATA'!$I:$I,Incentive_Calc!$A259,'Sales RAW DATA'!$D:$D,"B1",'Sales RAW DATA'!$E:$E,Incentive_Calc!W$5),"")</f>
        <v>1.011725586279314</v>
      </c>
      <c r="X259" s="44">
        <f>IFERROR(SUMIFS('Sales RAW DATA'!$G:$G,'Sales RAW DATA'!$I:$I,Incentive_Calc!$A259,'Sales RAW DATA'!$D:$D,"B1",'Sales RAW DATA'!$E:$E,Incentive_Calc!X$5)/SUMIFS('Sales RAW DATA'!$F:$F,'Sales RAW DATA'!$I:$I,Incentive_Calc!$A259,'Sales RAW DATA'!$D:$D,"B1",'Sales RAW DATA'!$E:$E,Incentive_Calc!X$5),"")</f>
        <v>0.62721620633179098</v>
      </c>
      <c r="Y259" s="44">
        <f>SUMIFS('Sales RAW DATA'!$G:$G,'Sales RAW DATA'!$I:$I,Incentive_Calc!$A259,'Sales RAW DATA'!$D:$D,"B1")/SUMIFS('Sales RAW DATA'!$F:$F,'Sales RAW DATA'!$I:$I,Incentive_Calc!$A259,'Sales RAW DATA'!$D:$D,"B1")</f>
        <v>0.9799984242723061</v>
      </c>
      <c r="Z259" s="44">
        <f>IFERROR(SUMIFS('Sales RAW DATA'!$G:$G,'Sales RAW DATA'!$I:$I,Incentive_Calc!$A259,'Sales RAW DATA'!$D:$D,"B2",'Sales RAW DATA'!$E:$E,Incentive_Calc!Z$5)/SUMIFS('Sales RAW DATA'!$F:$F,'Sales RAW DATA'!$I:$I,Incentive_Calc!$A259,'Sales RAW DATA'!$D:$D,"B2",'Sales RAW DATA'!$E:$E,Incentive_Calc!Z$5),"")</f>
        <v>0.74391539580575039</v>
      </c>
      <c r="AA259" s="44">
        <f>IFERROR(SUMIFS('Sales RAW DATA'!$G:$G,'Sales RAW DATA'!$I:$I,Incentive_Calc!$A259,'Sales RAW DATA'!$D:$D,"B2",'Sales RAW DATA'!$E:$E,Incentive_Calc!AA$5)/SUMIFS('Sales RAW DATA'!$F:$F,'Sales RAW DATA'!$I:$I,Incentive_Calc!$A259,'Sales RAW DATA'!$D:$D,"B2",'Sales RAW DATA'!$E:$E,Incentive_Calc!AA$5),"")</f>
        <v>0.81845175994735408</v>
      </c>
      <c r="AB259" s="44">
        <f>IFERROR(SUMIFS('Sales RAW DATA'!$G:$G,'Sales RAW DATA'!$I:$I,Incentive_Calc!$A259,'Sales RAW DATA'!$D:$D,"B2",'Sales RAW DATA'!$E:$E,Incentive_Calc!AB$5)/SUMIFS('Sales RAW DATA'!$F:$F,'Sales RAW DATA'!$I:$I,Incentive_Calc!$A259,'Sales RAW DATA'!$D:$D,"B2",'Sales RAW DATA'!$E:$E,Incentive_Calc!AB$5),"")</f>
        <v>0.90770946605325531</v>
      </c>
      <c r="AC259" s="44">
        <f>SUMIFS('Sales RAW DATA'!$G:$G,'Sales RAW DATA'!$I:$I,Incentive_Calc!$A259,'Sales RAW DATA'!$D:$D,"B2")/SUMIFS('Sales RAW DATA'!$F:$F,'Sales RAW DATA'!$I:$I,Incentive_Calc!$A259,'Sales RAW DATA'!$D:$D,"B2")</f>
        <v>0.82484484601598607</v>
      </c>
      <c r="AD259" s="44">
        <f>IFERROR(SUMIFS('Sales RAW DATA'!$G:$G,'Sales RAW DATA'!$I:$I,Incentive_Calc!$A259,'Sales RAW DATA'!$D:$D,"B3",'Sales RAW DATA'!$E:$E,Incentive_Calc!AD$5)/SUMIFS('Sales RAW DATA'!$F:$F,'Sales RAW DATA'!$I:$I,Incentive_Calc!$A259,'Sales RAW DATA'!$D:$D,"B3",'Sales RAW DATA'!$E:$E,Incentive_Calc!AD$5),"")</f>
        <v>0.84817039410767914</v>
      </c>
      <c r="AE259" s="44">
        <f>IFERROR(SUMIFS('Sales RAW DATA'!$G:$G,'Sales RAW DATA'!$I:$I,Incentive_Calc!$A259,'Sales RAW DATA'!$D:$D,"B3",'Sales RAW DATA'!$E:$E,Incentive_Calc!AE$5)/SUMIFS('Sales RAW DATA'!$F:$F,'Sales RAW DATA'!$I:$I,Incentive_Calc!$A259,'Sales RAW DATA'!$D:$D,"B3",'Sales RAW DATA'!$E:$E,Incentive_Calc!AE$5),"")</f>
        <v>1.0431682437420307</v>
      </c>
      <c r="AF259" s="44">
        <f>IFERROR(SUMIFS('Sales RAW DATA'!$G:$G,'Sales RAW DATA'!$I:$I,Incentive_Calc!$A259,'Sales RAW DATA'!$D:$D,"B3",'Sales RAW DATA'!$E:$E,Incentive_Calc!AF$5)/SUMIFS('Sales RAW DATA'!$F:$F,'Sales RAW DATA'!$I:$I,Incentive_Calc!$A259,'Sales RAW DATA'!$D:$D,"B3",'Sales RAW DATA'!$E:$E,Incentive_Calc!AF$5),"")</f>
        <v>1.9892059617208697</v>
      </c>
      <c r="AG259" s="44">
        <f>SUMIFS('Sales RAW DATA'!$G:$G,'Sales RAW DATA'!$I:$I,Incentive_Calc!$A259,'Sales RAW DATA'!$D:$D,"B3")/SUMIFS('Sales RAW DATA'!$F:$F,'Sales RAW DATA'!$I:$I,Incentive_Calc!$A259,'Sales RAW DATA'!$D:$D,"B3")</f>
        <v>1.3247198963716731</v>
      </c>
      <c r="AH259" s="44">
        <f>IFERROR(SUMIFS('Sales RAW DATA'!$G:$G,'Sales RAW DATA'!$I:$I,Incentive_Calc!$A259,'Sales RAW DATA'!$D:$D,"B4",'Sales RAW DATA'!$E:$E,Incentive_Calc!AH$5)/SUMIFS('Sales RAW DATA'!$F:$F,'Sales RAW DATA'!$I:$I,Incentive_Calc!$A259,'Sales RAW DATA'!$D:$D,"B4",'Sales RAW DATA'!$E:$E,Incentive_Calc!AH$5),"")</f>
        <v>1.2150166227710375</v>
      </c>
      <c r="AI259" s="44">
        <f>IFERROR(SUMIFS('Sales RAW DATA'!$G:$G,'Sales RAW DATA'!$I:$I,Incentive_Calc!$A259,'Sales RAW DATA'!$D:$D,"B4",'Sales RAW DATA'!$E:$E,Incentive_Calc!AI$5)/SUMIFS('Sales RAW DATA'!$F:$F,'Sales RAW DATA'!$I:$I,Incentive_Calc!$A259,'Sales RAW DATA'!$D:$D,"B4",'Sales RAW DATA'!$E:$E,Incentive_Calc!AI$5),"")</f>
        <v>1.2460380134355968</v>
      </c>
      <c r="AJ259" s="44">
        <f>IFERROR(SUMIFS('Sales RAW DATA'!$G:$G,'Sales RAW DATA'!$I:$I,Incentive_Calc!$A259,'Sales RAW DATA'!$D:$D,"B4",'Sales RAW DATA'!$E:$E,Incentive_Calc!AJ$5)/SUMIFS('Sales RAW DATA'!$F:$F,'Sales RAW DATA'!$I:$I,Incentive_Calc!$A259,'Sales RAW DATA'!$D:$D,"B4",'Sales RAW DATA'!$E:$E,Incentive_Calc!AJ$5),"")</f>
        <v>0.77388879952817546</v>
      </c>
      <c r="AK259" s="44">
        <f>SUMIFS('Sales RAW DATA'!$G:$G,'Sales RAW DATA'!$I:$I,Incentive_Calc!$A259,'Sales RAW DATA'!$D:$D,"B4")/SUMIFS('Sales RAW DATA'!$F:$F,'Sales RAW DATA'!$I:$I,Incentive_Calc!$A259,'Sales RAW DATA'!$D:$D,"B4")</f>
        <v>1.0775238916433139</v>
      </c>
      <c r="AL259" s="44">
        <f>IFERROR(SUMIFS('Sales RAW DATA'!$G:$G,'Sales RAW DATA'!$I:$I,Incentive_Calc!$A259,'Sales RAW DATA'!$D:$D,"B5",'Sales RAW DATA'!$E:$E,Incentive_Calc!AL$5)/SUMIFS('Sales RAW DATA'!$F:$F,'Sales RAW DATA'!$I:$I,Incentive_Calc!$A259,'Sales RAW DATA'!$D:$D,"B5",'Sales RAW DATA'!$E:$E,Incentive_Calc!AL$5),"")</f>
        <v>1.1906976744186046</v>
      </c>
      <c r="AM259" s="44">
        <f>IFERROR(SUMIFS('Sales RAW DATA'!$G:$G,'Sales RAW DATA'!$I:$I,Incentive_Calc!$A259,'Sales RAW DATA'!$D:$D,"B5",'Sales RAW DATA'!$E:$E,Incentive_Calc!AM$5)/SUMIFS('Sales RAW DATA'!$F:$F,'Sales RAW DATA'!$I:$I,Incentive_Calc!$A259,'Sales RAW DATA'!$D:$D,"B5",'Sales RAW DATA'!$E:$E,Incentive_Calc!AM$5),"")</f>
        <v>0.98566963212310654</v>
      </c>
      <c r="AN259" s="44">
        <f>IFERROR(SUMIFS('Sales RAW DATA'!$G:$G,'Sales RAW DATA'!$I:$I,Incentive_Calc!$A259,'Sales RAW DATA'!$D:$D,"B5",'Sales RAW DATA'!$E:$E,Incentive_Calc!AN$5)/SUMIFS('Sales RAW DATA'!$F:$F,'Sales RAW DATA'!$I:$I,Incentive_Calc!$A259,'Sales RAW DATA'!$D:$D,"B5",'Sales RAW DATA'!$E:$E,Incentive_Calc!AN$5),"")</f>
        <v>0.88569137562366362</v>
      </c>
      <c r="AO259" s="44">
        <f>SUMIFS('Sales RAW DATA'!$G:$G,'Sales RAW DATA'!$I:$I,Incentive_Calc!$A259,'Sales RAW DATA'!$D:$D,"B5")/SUMIFS('Sales RAW DATA'!$F:$F,'Sales RAW DATA'!$I:$I,Incentive_Calc!$A259,'Sales RAW DATA'!$D:$D,"B5")</f>
        <v>1.0202230985223943</v>
      </c>
      <c r="AP259" s="42">
        <f>SUM(SUMIFS('Sales RAW DATA'!$F$2:$F$22804,'Sales RAW DATA'!$I$2:$I$22804,Incentive_Calc!$A259,'Sales RAW DATA'!$D$2:$D$22804,"B1"),SUMIFS('Sales RAW DATA'!$F$2:$F$22804,'Sales RAW DATA'!$I$2:$I$22804,Incentive_Calc!$A259,'Sales RAW DATA'!$D$2:$D$22804,"B2"),SUMIFS('Sales RAW DATA'!$F$2:$F$22804,'Sales RAW DATA'!$I$2:$I$22804,Incentive_Calc!$A259,'Sales RAW DATA'!$D$2:$D$22804,"B3"),SUMIFS('Sales RAW DATA'!$F$2:$F$22804,'Sales RAW DATA'!$I$2:$I$22804,Incentive_Calc!$A259,'Sales RAW DATA'!$D$2:$D$22804,"B4"),SUMIFS('Sales RAW DATA'!$F$2:$F$22804,'Sales RAW DATA'!$I$2:$I$22804,Incentive_Calc!$A259,'Sales RAW DATA'!$D$2:$D$22804,"B5"))</f>
        <v>1299436</v>
      </c>
      <c r="AQ259" s="42">
        <f>SUM(SUMIFS('Sales RAW DATA'!$G$2:$G$22804,'Sales RAW DATA'!$I$2:$I$22804,Incentive_Calc!$A259,'Sales RAW DATA'!$D$2:$D$22804,"B1"),SUMIFS('Sales RAW DATA'!$G$2:$G$22804,'Sales RAW DATA'!$I$2:$I$22804,Incentive_Calc!$A259,'Sales RAW DATA'!$D$2:$D$22804,"B2"),SUMIFS('Sales RAW DATA'!$G$2:$G$22804,'Sales RAW DATA'!$I$2:$I$22804,Incentive_Calc!$A259,'Sales RAW DATA'!$D$2:$D$22804,"B3"),SUMIFS('Sales RAW DATA'!$G$2:$G$22804,'Sales RAW DATA'!$I$2:$I$22804,Incentive_Calc!$A259,'Sales RAW DATA'!$D$2:$D$22804,"B4"),SUMIFS('Sales RAW DATA'!$G$2:$G$22804,'Sales RAW DATA'!$I$2:$I$22804,Incentive_Calc!$A259,'Sales RAW DATA'!$D$2:$D$22804,"B5"))</f>
        <v>1403106</v>
      </c>
      <c r="AR259" s="45">
        <f t="shared" si="62"/>
        <v>107.97807664248182</v>
      </c>
      <c r="AS259" s="45">
        <f t="shared" si="63"/>
        <v>107</v>
      </c>
      <c r="AT259" s="46">
        <v>1.1499999999999999</v>
      </c>
      <c r="AU259" s="46">
        <v>0.93</v>
      </c>
      <c r="AV259" s="43" t="str">
        <f t="shared" si="49"/>
        <v>Yes</v>
      </c>
      <c r="AW259" s="43" t="str">
        <f t="shared" si="50"/>
        <v>Yes</v>
      </c>
      <c r="AX259" s="43" t="str">
        <f t="shared" si="51"/>
        <v>Yes</v>
      </c>
      <c r="AY259" s="43" t="str">
        <f t="shared" si="64"/>
        <v>Yes</v>
      </c>
    </row>
    <row r="260" spans="1:51" x14ac:dyDescent="0.35">
      <c r="A260" s="21" t="s">
        <v>1134</v>
      </c>
      <c r="B260" s="21" t="s">
        <v>660</v>
      </c>
      <c r="C260" s="21" t="str">
        <f>_xlfn.XLOOKUP($A260,'Employee List'!$E:$E,'Employee List'!$D:$D,0)</f>
        <v>SF</v>
      </c>
      <c r="D260" s="42" cm="1">
        <f t="array" ref="D260">IFERROR(IF($G260="Yes",INDEX('Payment Plan'!$D$6:$D$42,MATCH(1,(Incentive_Calc!$C260='Payment Plan'!$B$6:$B$42)*(Incentive_Calc!$U260='Payment Plan'!$C$6:$C$42),0)),""),"")</f>
        <v>26250</v>
      </c>
      <c r="E260" s="42" t="str" cm="1">
        <f t="array" ref="E260">IFERROR(IF($H260="Yes",INDEX('Payment Plan'!$D$6:$D$42,MATCH(1,(Incentive_Calc!$C260='Payment Plan'!$B$6:$B$42)*(Incentive_Calc!$AS260='Payment Plan'!$C$6:$C$42),0)),""),"")</f>
        <v/>
      </c>
      <c r="F260" s="42">
        <f t="shared" si="52"/>
        <v>26250</v>
      </c>
      <c r="G260" s="43" t="str">
        <f t="shared" si="53"/>
        <v>Yes</v>
      </c>
      <c r="H260" s="21" t="str">
        <f t="shared" si="54"/>
        <v>No</v>
      </c>
      <c r="I260" s="42">
        <f>IFERROR(SUMIFS('Sales RAW DATA'!$F$2:$F$30000,'Sales RAW DATA'!$I$2:$I$30000,Incentive_Calc!$A260,'Sales RAW DATA'!$E$2:$E$30000,Incentive_Calc!I$5),"")</f>
        <v>717734</v>
      </c>
      <c r="J260" s="42">
        <f>IFERROR(SUMIFS('Sales RAW DATA'!$F$2:$F$30000,'Sales RAW DATA'!$I$2:$I$30000,Incentive_Calc!$A260,'Sales RAW DATA'!$E$2:$E$30000,Incentive_Calc!J$5),"")</f>
        <v>727160</v>
      </c>
      <c r="K260" s="42">
        <f>IFERROR(SUMIFS('Sales RAW DATA'!$F$2:$F$30000,'Sales RAW DATA'!$I$2:$I$30000,Incentive_Calc!$A260,'Sales RAW DATA'!$E$2:$E$30000,Incentive_Calc!K$5),"")</f>
        <v>745825</v>
      </c>
      <c r="L260" s="42">
        <f t="shared" si="55"/>
        <v>2190719</v>
      </c>
      <c r="M260" s="42">
        <f>IFERROR(SUMIFS('Sales RAW DATA'!$G$2:$G$30000,'Sales RAW DATA'!$I$2:$I$30000,Incentive_Calc!$A260,'Sales RAW DATA'!$E$2:$E$30000,Incentive_Calc!M$5),"")</f>
        <v>733845</v>
      </c>
      <c r="N260" s="42">
        <f>IFERROR(SUMIFS('Sales RAW DATA'!$G$2:$G$30000,'Sales RAW DATA'!$I$2:$I$30000,Incentive_Calc!$A260,'Sales RAW DATA'!$E$2:$E$30000,Incentive_Calc!N$5),"")</f>
        <v>752791</v>
      </c>
      <c r="O260" s="42">
        <f>IFERROR(SUMIFS('Sales RAW DATA'!$G$2:$G$30000,'Sales RAW DATA'!$I$2:$I$30000,Incentive_Calc!$A260,'Sales RAW DATA'!$E$2:$E$30000,Incentive_Calc!O$5),"")</f>
        <v>743457</v>
      </c>
      <c r="P260" s="42">
        <f t="shared" si="56"/>
        <v>2230093</v>
      </c>
      <c r="Q260" s="44">
        <f t="shared" si="57"/>
        <v>1.022447034695305</v>
      </c>
      <c r="R260" s="44">
        <f t="shared" si="58"/>
        <v>1.0352480884537103</v>
      </c>
      <c r="S260" s="44">
        <f t="shared" si="59"/>
        <v>0.99682499245801626</v>
      </c>
      <c r="T260" s="45">
        <f t="shared" si="60"/>
        <v>101.79730946780485</v>
      </c>
      <c r="U260" s="45">
        <f t="shared" si="61"/>
        <v>101</v>
      </c>
      <c r="V260" s="44">
        <f>IFERROR(SUMIFS('Sales RAW DATA'!$G:$G,'Sales RAW DATA'!$I:$I,Incentive_Calc!$A260,'Sales RAW DATA'!$D:$D,"B1",'Sales RAW DATA'!$E:$E,Incentive_Calc!V$5)/SUMIFS('Sales RAW DATA'!$F:$F,'Sales RAW DATA'!$I:$I,Incentive_Calc!$A260,'Sales RAW DATA'!$D:$D,"B1",'Sales RAW DATA'!$E:$E,Incentive_Calc!V$5),"")</f>
        <v>1.4617507358013908</v>
      </c>
      <c r="W260" s="44">
        <f>IFERROR(SUMIFS('Sales RAW DATA'!$G:$G,'Sales RAW DATA'!$I:$I,Incentive_Calc!$A260,'Sales RAW DATA'!$D:$D,"B1",'Sales RAW DATA'!$E:$E,Incentive_Calc!W$5)/SUMIFS('Sales RAW DATA'!$F:$F,'Sales RAW DATA'!$I:$I,Incentive_Calc!$A260,'Sales RAW DATA'!$D:$D,"B1",'Sales RAW DATA'!$E:$E,Incentive_Calc!W$5),"")</f>
        <v>1.0848063565243113</v>
      </c>
      <c r="X260" s="44">
        <f>IFERROR(SUMIFS('Sales RAW DATA'!$G:$G,'Sales RAW DATA'!$I:$I,Incentive_Calc!$A260,'Sales RAW DATA'!$D:$D,"B1",'Sales RAW DATA'!$E:$E,Incentive_Calc!X$5)/SUMIFS('Sales RAW DATA'!$F:$F,'Sales RAW DATA'!$I:$I,Incentive_Calc!$A260,'Sales RAW DATA'!$D:$D,"B1",'Sales RAW DATA'!$E:$E,Incentive_Calc!X$5),"")</f>
        <v>0.95403639392913853</v>
      </c>
      <c r="Y260" s="44">
        <f>SUMIFS('Sales RAW DATA'!$G:$G,'Sales RAW DATA'!$I:$I,Incentive_Calc!$A260,'Sales RAW DATA'!$D:$D,"B1")/SUMIFS('Sales RAW DATA'!$F:$F,'Sales RAW DATA'!$I:$I,Incentive_Calc!$A260,'Sales RAW DATA'!$D:$D,"B1")</f>
        <v>1.1710146058192623</v>
      </c>
      <c r="Z260" s="44">
        <f>IFERROR(SUMIFS('Sales RAW DATA'!$G:$G,'Sales RAW DATA'!$I:$I,Incentive_Calc!$A260,'Sales RAW DATA'!$D:$D,"B2",'Sales RAW DATA'!$E:$E,Incentive_Calc!Z$5)/SUMIFS('Sales RAW DATA'!$F:$F,'Sales RAW DATA'!$I:$I,Incentive_Calc!$A260,'Sales RAW DATA'!$D:$D,"B2",'Sales RAW DATA'!$E:$E,Incentive_Calc!Z$5),"")</f>
        <v>1.2185785244324241</v>
      </c>
      <c r="AA260" s="44">
        <f>IFERROR(SUMIFS('Sales RAW DATA'!$G:$G,'Sales RAW DATA'!$I:$I,Incentive_Calc!$A260,'Sales RAW DATA'!$D:$D,"B2",'Sales RAW DATA'!$E:$E,Incentive_Calc!AA$5)/SUMIFS('Sales RAW DATA'!$F:$F,'Sales RAW DATA'!$I:$I,Incentive_Calc!$A260,'Sales RAW DATA'!$D:$D,"B2",'Sales RAW DATA'!$E:$E,Incentive_Calc!AA$5),"")</f>
        <v>1.282107773256266</v>
      </c>
      <c r="AB260" s="44">
        <f>IFERROR(SUMIFS('Sales RAW DATA'!$G:$G,'Sales RAW DATA'!$I:$I,Incentive_Calc!$A260,'Sales RAW DATA'!$D:$D,"B2",'Sales RAW DATA'!$E:$E,Incentive_Calc!AB$5)/SUMIFS('Sales RAW DATA'!$F:$F,'Sales RAW DATA'!$I:$I,Incentive_Calc!$A260,'Sales RAW DATA'!$D:$D,"B2",'Sales RAW DATA'!$E:$E,Incentive_Calc!AB$5),"")</f>
        <v>1.0077330976579761</v>
      </c>
      <c r="AC260" s="44">
        <f>SUMIFS('Sales RAW DATA'!$G:$G,'Sales RAW DATA'!$I:$I,Incentive_Calc!$A260,'Sales RAW DATA'!$D:$D,"B2")/SUMIFS('Sales RAW DATA'!$F:$F,'Sales RAW DATA'!$I:$I,Incentive_Calc!$A260,'Sales RAW DATA'!$D:$D,"B2")</f>
        <v>1.166462876163304</v>
      </c>
      <c r="AD260" s="44">
        <f>IFERROR(SUMIFS('Sales RAW DATA'!$G:$G,'Sales RAW DATA'!$I:$I,Incentive_Calc!$A260,'Sales RAW DATA'!$D:$D,"B3",'Sales RAW DATA'!$E:$E,Incentive_Calc!AD$5)/SUMIFS('Sales RAW DATA'!$F:$F,'Sales RAW DATA'!$I:$I,Incentive_Calc!$A260,'Sales RAW DATA'!$D:$D,"B3",'Sales RAW DATA'!$E:$E,Incentive_Calc!AD$5),"")</f>
        <v>0.78242193226799595</v>
      </c>
      <c r="AE260" s="44">
        <f>IFERROR(SUMIFS('Sales RAW DATA'!$G:$G,'Sales RAW DATA'!$I:$I,Incentive_Calc!$A260,'Sales RAW DATA'!$D:$D,"B3",'Sales RAW DATA'!$E:$E,Incentive_Calc!AE$5)/SUMIFS('Sales RAW DATA'!$F:$F,'Sales RAW DATA'!$I:$I,Incentive_Calc!$A260,'Sales RAW DATA'!$D:$D,"B3",'Sales RAW DATA'!$E:$E,Incentive_Calc!AE$5),"")</f>
        <v>1.0451215027299217</v>
      </c>
      <c r="AF260" s="44">
        <f>IFERROR(SUMIFS('Sales RAW DATA'!$G:$G,'Sales RAW DATA'!$I:$I,Incentive_Calc!$A260,'Sales RAW DATA'!$D:$D,"B3",'Sales RAW DATA'!$E:$E,Incentive_Calc!AF$5)/SUMIFS('Sales RAW DATA'!$F:$F,'Sales RAW DATA'!$I:$I,Incentive_Calc!$A260,'Sales RAW DATA'!$D:$D,"B3",'Sales RAW DATA'!$E:$E,Incentive_Calc!AF$5),"")</f>
        <v>1.821336542201478</v>
      </c>
      <c r="AG260" s="44">
        <f>SUMIFS('Sales RAW DATA'!$G:$G,'Sales RAW DATA'!$I:$I,Incentive_Calc!$A260,'Sales RAW DATA'!$D:$D,"B3")/SUMIFS('Sales RAW DATA'!$F:$F,'Sales RAW DATA'!$I:$I,Incentive_Calc!$A260,'Sales RAW DATA'!$D:$D,"B3")</f>
        <v>1.2528347951894385</v>
      </c>
      <c r="AH260" s="44">
        <f>IFERROR(SUMIFS('Sales RAW DATA'!$G:$G,'Sales RAW DATA'!$I:$I,Incentive_Calc!$A260,'Sales RAW DATA'!$D:$D,"B4",'Sales RAW DATA'!$E:$E,Incentive_Calc!AH$5)/SUMIFS('Sales RAW DATA'!$F:$F,'Sales RAW DATA'!$I:$I,Incentive_Calc!$A260,'Sales RAW DATA'!$D:$D,"B4",'Sales RAW DATA'!$E:$E,Incentive_Calc!AH$5),"")</f>
        <v>1.0808322945632372</v>
      </c>
      <c r="AI260" s="44">
        <f>IFERROR(SUMIFS('Sales RAW DATA'!$G:$G,'Sales RAW DATA'!$I:$I,Incentive_Calc!$A260,'Sales RAW DATA'!$D:$D,"B4",'Sales RAW DATA'!$E:$E,Incentive_Calc!AI$5)/SUMIFS('Sales RAW DATA'!$F:$F,'Sales RAW DATA'!$I:$I,Incentive_Calc!$A260,'Sales RAW DATA'!$D:$D,"B4",'Sales RAW DATA'!$E:$E,Incentive_Calc!AI$5),"")</f>
        <v>1.0688733449912566</v>
      </c>
      <c r="AJ260" s="44">
        <f>IFERROR(SUMIFS('Sales RAW DATA'!$G:$G,'Sales RAW DATA'!$I:$I,Incentive_Calc!$A260,'Sales RAW DATA'!$D:$D,"B4",'Sales RAW DATA'!$E:$E,Incentive_Calc!AJ$5)/SUMIFS('Sales RAW DATA'!$F:$F,'Sales RAW DATA'!$I:$I,Incentive_Calc!$A260,'Sales RAW DATA'!$D:$D,"B4",'Sales RAW DATA'!$E:$E,Incentive_Calc!AJ$5),"")</f>
        <v>0.98274601549934204</v>
      </c>
      <c r="AK260" s="44">
        <f>SUMIFS('Sales RAW DATA'!$G:$G,'Sales RAW DATA'!$I:$I,Incentive_Calc!$A260,'Sales RAW DATA'!$D:$D,"B4")/SUMIFS('Sales RAW DATA'!$F:$F,'Sales RAW DATA'!$I:$I,Incentive_Calc!$A260,'Sales RAW DATA'!$D:$D,"B4")</f>
        <v>1.044152142042678</v>
      </c>
      <c r="AL260" s="44">
        <f>IFERROR(SUMIFS('Sales RAW DATA'!$G:$G,'Sales RAW DATA'!$I:$I,Incentive_Calc!$A260,'Sales RAW DATA'!$D:$D,"B5",'Sales RAW DATA'!$E:$E,Incentive_Calc!AL$5)/SUMIFS('Sales RAW DATA'!$F:$F,'Sales RAW DATA'!$I:$I,Incentive_Calc!$A260,'Sales RAW DATA'!$D:$D,"B5",'Sales RAW DATA'!$E:$E,Incentive_Calc!AL$5),"")</f>
        <v>0.75110910285902066</v>
      </c>
      <c r="AM260" s="44">
        <f>IFERROR(SUMIFS('Sales RAW DATA'!$G:$G,'Sales RAW DATA'!$I:$I,Incentive_Calc!$A260,'Sales RAW DATA'!$D:$D,"B5",'Sales RAW DATA'!$E:$E,Incentive_Calc!AM$5)/SUMIFS('Sales RAW DATA'!$F:$F,'Sales RAW DATA'!$I:$I,Incentive_Calc!$A260,'Sales RAW DATA'!$D:$D,"B5",'Sales RAW DATA'!$E:$E,Incentive_Calc!AM$5),"")</f>
        <v>0.52322872413320543</v>
      </c>
      <c r="AN260" s="44">
        <f>IFERROR(SUMIFS('Sales RAW DATA'!$G:$G,'Sales RAW DATA'!$I:$I,Incentive_Calc!$A260,'Sales RAW DATA'!$D:$D,"B5",'Sales RAW DATA'!$E:$E,Incentive_Calc!AN$5)/SUMIFS('Sales RAW DATA'!$F:$F,'Sales RAW DATA'!$I:$I,Incentive_Calc!$A260,'Sales RAW DATA'!$D:$D,"B5",'Sales RAW DATA'!$E:$E,Incentive_Calc!AN$5),"")</f>
        <v>0.61457181003242423</v>
      </c>
      <c r="AO260" s="44">
        <f>SUMIFS('Sales RAW DATA'!$G:$G,'Sales RAW DATA'!$I:$I,Incentive_Calc!$A260,'Sales RAW DATA'!$D:$D,"B5")/SUMIFS('Sales RAW DATA'!$F:$F,'Sales RAW DATA'!$I:$I,Incentive_Calc!$A260,'Sales RAW DATA'!$D:$D,"B5")</f>
        <v>0.63285024154589375</v>
      </c>
      <c r="AP260" s="42">
        <f>SUM(SUMIFS('Sales RAW DATA'!$F$2:$F$22804,'Sales RAW DATA'!$I$2:$I$22804,Incentive_Calc!$A260,'Sales RAW DATA'!$D$2:$D$22804,"B1"),SUMIFS('Sales RAW DATA'!$F$2:$F$22804,'Sales RAW DATA'!$I$2:$I$22804,Incentive_Calc!$A260,'Sales RAW DATA'!$D$2:$D$22804,"B2"),SUMIFS('Sales RAW DATA'!$F$2:$F$22804,'Sales RAW DATA'!$I$2:$I$22804,Incentive_Calc!$A260,'Sales RAW DATA'!$D$2:$D$22804,"B3"),SUMIFS('Sales RAW DATA'!$F$2:$F$22804,'Sales RAW DATA'!$I$2:$I$22804,Incentive_Calc!$A260,'Sales RAW DATA'!$D$2:$D$22804,"B4"),SUMIFS('Sales RAW DATA'!$F$2:$F$22804,'Sales RAW DATA'!$I$2:$I$22804,Incentive_Calc!$A260,'Sales RAW DATA'!$D$2:$D$22804,"B5"))</f>
        <v>1123806</v>
      </c>
      <c r="AQ260" s="42">
        <f>SUM(SUMIFS('Sales RAW DATA'!$G$2:$G$22804,'Sales RAW DATA'!$I$2:$I$22804,Incentive_Calc!$A260,'Sales RAW DATA'!$D$2:$D$22804,"B1"),SUMIFS('Sales RAW DATA'!$G$2:$G$22804,'Sales RAW DATA'!$I$2:$I$22804,Incentive_Calc!$A260,'Sales RAW DATA'!$D$2:$D$22804,"B2"),SUMIFS('Sales RAW DATA'!$G$2:$G$22804,'Sales RAW DATA'!$I$2:$I$22804,Incentive_Calc!$A260,'Sales RAW DATA'!$D$2:$D$22804,"B3"),SUMIFS('Sales RAW DATA'!$G$2:$G$22804,'Sales RAW DATA'!$I$2:$I$22804,Incentive_Calc!$A260,'Sales RAW DATA'!$D$2:$D$22804,"B4"),SUMIFS('Sales RAW DATA'!$G$2:$G$22804,'Sales RAW DATA'!$I$2:$I$22804,Incentive_Calc!$A260,'Sales RAW DATA'!$D$2:$D$22804,"B5"))</f>
        <v>1278988</v>
      </c>
      <c r="AR260" s="45">
        <f t="shared" si="62"/>
        <v>113.8086110947975</v>
      </c>
      <c r="AS260" s="45">
        <f t="shared" si="63"/>
        <v>113</v>
      </c>
      <c r="AT260" s="46">
        <v>1.07</v>
      </c>
      <c r="AU260" s="46">
        <v>0.92</v>
      </c>
      <c r="AV260" s="43" t="str">
        <f t="shared" si="49"/>
        <v>Yes</v>
      </c>
      <c r="AW260" s="43" t="str">
        <f t="shared" si="50"/>
        <v>Yes</v>
      </c>
      <c r="AX260" s="43" t="str">
        <f t="shared" si="51"/>
        <v>Yes</v>
      </c>
      <c r="AY260" s="43" t="str">
        <f t="shared" si="64"/>
        <v>Yes</v>
      </c>
    </row>
    <row r="261" spans="1:51" x14ac:dyDescent="0.35">
      <c r="A261" s="21" t="s">
        <v>1135</v>
      </c>
      <c r="B261" s="21" t="s">
        <v>661</v>
      </c>
      <c r="C261" s="21" t="str">
        <f>_xlfn.XLOOKUP($A261,'Employee List'!$E:$E,'Employee List'!$D:$D,0)</f>
        <v>SF</v>
      </c>
      <c r="D261" s="42" cm="1">
        <f t="array" ref="D261">IFERROR(IF($G261="Yes",INDEX('Payment Plan'!$D$6:$D$42,MATCH(1,(Incentive_Calc!$C261='Payment Plan'!$B$6:$B$42)*(Incentive_Calc!$U261='Payment Plan'!$C$6:$C$42),0)),""),"")</f>
        <v>30387.65625</v>
      </c>
      <c r="E261" s="42" t="str" cm="1">
        <f t="array" ref="E261">IFERROR(IF($H261="Yes",INDEX('Payment Plan'!$D$6:$D$42,MATCH(1,(Incentive_Calc!$C261='Payment Plan'!$B$6:$B$42)*(Incentive_Calc!$AS261='Payment Plan'!$C$6:$C$42),0)),""),"")</f>
        <v/>
      </c>
      <c r="F261" s="42">
        <f t="shared" si="52"/>
        <v>30387.65625</v>
      </c>
      <c r="G261" s="43" t="str">
        <f t="shared" si="53"/>
        <v>Yes</v>
      </c>
      <c r="H261" s="21" t="str">
        <f t="shared" si="54"/>
        <v>No</v>
      </c>
      <c r="I261" s="42">
        <f>IFERROR(SUMIFS('Sales RAW DATA'!$F$2:$F$30000,'Sales RAW DATA'!$I$2:$I$30000,Incentive_Calc!$A261,'Sales RAW DATA'!$E$2:$E$30000,Incentive_Calc!I$5),"")</f>
        <v>882945</v>
      </c>
      <c r="J261" s="42">
        <f>IFERROR(SUMIFS('Sales RAW DATA'!$F$2:$F$30000,'Sales RAW DATA'!$I$2:$I$30000,Incentive_Calc!$A261,'Sales RAW DATA'!$E$2:$E$30000,Incentive_Calc!J$5),"")</f>
        <v>892151</v>
      </c>
      <c r="K261" s="42">
        <f>IFERROR(SUMIFS('Sales RAW DATA'!$F$2:$F$30000,'Sales RAW DATA'!$I$2:$I$30000,Incentive_Calc!$A261,'Sales RAW DATA'!$E$2:$E$30000,Incentive_Calc!K$5),"")</f>
        <v>911704</v>
      </c>
      <c r="L261" s="42">
        <f t="shared" si="55"/>
        <v>2686800</v>
      </c>
      <c r="M261" s="42">
        <f>IFERROR(SUMIFS('Sales RAW DATA'!$G$2:$G$30000,'Sales RAW DATA'!$I$2:$I$30000,Incentive_Calc!$A261,'Sales RAW DATA'!$E$2:$E$30000,Incentive_Calc!M$5),"")</f>
        <v>975137</v>
      </c>
      <c r="N261" s="42">
        <f>IFERROR(SUMIFS('Sales RAW DATA'!$G$2:$G$30000,'Sales RAW DATA'!$I$2:$I$30000,Incentive_Calc!$A261,'Sales RAW DATA'!$E$2:$E$30000,Incentive_Calc!N$5),"")</f>
        <v>920440</v>
      </c>
      <c r="O261" s="42">
        <f>IFERROR(SUMIFS('Sales RAW DATA'!$G$2:$G$30000,'Sales RAW DATA'!$I$2:$I$30000,Incentive_Calc!$A261,'Sales RAW DATA'!$E$2:$E$30000,Incentive_Calc!O$5),"")</f>
        <v>919019</v>
      </c>
      <c r="P261" s="42">
        <f t="shared" si="56"/>
        <v>2814596</v>
      </c>
      <c r="Q261" s="44">
        <f t="shared" si="57"/>
        <v>1.1044142047352894</v>
      </c>
      <c r="R261" s="44">
        <f t="shared" si="58"/>
        <v>1.0317087578223865</v>
      </c>
      <c r="S261" s="44">
        <f t="shared" si="59"/>
        <v>1.008023437431447</v>
      </c>
      <c r="T261" s="45">
        <f t="shared" si="60"/>
        <v>104.75643888640762</v>
      </c>
      <c r="U261" s="45">
        <f t="shared" si="61"/>
        <v>104</v>
      </c>
      <c r="V261" s="44">
        <f>IFERROR(SUMIFS('Sales RAW DATA'!$G:$G,'Sales RAW DATA'!$I:$I,Incentive_Calc!$A261,'Sales RAW DATA'!$D:$D,"B1",'Sales RAW DATA'!$E:$E,Incentive_Calc!V$5)/SUMIFS('Sales RAW DATA'!$F:$F,'Sales RAW DATA'!$I:$I,Incentive_Calc!$A261,'Sales RAW DATA'!$D:$D,"B1",'Sales RAW DATA'!$E:$E,Incentive_Calc!V$5),"")</f>
        <v>1.4837728051179708</v>
      </c>
      <c r="W261" s="44">
        <f>IFERROR(SUMIFS('Sales RAW DATA'!$G:$G,'Sales RAW DATA'!$I:$I,Incentive_Calc!$A261,'Sales RAW DATA'!$D:$D,"B1",'Sales RAW DATA'!$E:$E,Incentive_Calc!W$5)/SUMIFS('Sales RAW DATA'!$F:$F,'Sales RAW DATA'!$I:$I,Incentive_Calc!$A261,'Sales RAW DATA'!$D:$D,"B1",'Sales RAW DATA'!$E:$E,Incentive_Calc!W$5),"")</f>
        <v>1.1878539962240402</v>
      </c>
      <c r="X261" s="44">
        <f>IFERROR(SUMIFS('Sales RAW DATA'!$G:$G,'Sales RAW DATA'!$I:$I,Incentive_Calc!$A261,'Sales RAW DATA'!$D:$D,"B1",'Sales RAW DATA'!$E:$E,Incentive_Calc!X$5)/SUMIFS('Sales RAW DATA'!$F:$F,'Sales RAW DATA'!$I:$I,Incentive_Calc!$A261,'Sales RAW DATA'!$D:$D,"B1",'Sales RAW DATA'!$E:$E,Incentive_Calc!X$5),"")</f>
        <v>1.1065454455125816</v>
      </c>
      <c r="Y261" s="44">
        <f>SUMIFS('Sales RAW DATA'!$G:$G,'Sales RAW DATA'!$I:$I,Incentive_Calc!$A261,'Sales RAW DATA'!$D:$D,"B1")/SUMIFS('Sales RAW DATA'!$F:$F,'Sales RAW DATA'!$I:$I,Incentive_Calc!$A261,'Sales RAW DATA'!$D:$D,"B1")</f>
        <v>1.2626449225090108</v>
      </c>
      <c r="Z261" s="44">
        <f>IFERROR(SUMIFS('Sales RAW DATA'!$G:$G,'Sales RAW DATA'!$I:$I,Incentive_Calc!$A261,'Sales RAW DATA'!$D:$D,"B2",'Sales RAW DATA'!$E:$E,Incentive_Calc!Z$5)/SUMIFS('Sales RAW DATA'!$F:$F,'Sales RAW DATA'!$I:$I,Incentive_Calc!$A261,'Sales RAW DATA'!$D:$D,"B2",'Sales RAW DATA'!$E:$E,Incentive_Calc!Z$5),"")</f>
        <v>1.1271032766836757</v>
      </c>
      <c r="AA261" s="44">
        <f>IFERROR(SUMIFS('Sales RAW DATA'!$G:$G,'Sales RAW DATA'!$I:$I,Incentive_Calc!$A261,'Sales RAW DATA'!$D:$D,"B2",'Sales RAW DATA'!$E:$E,Incentive_Calc!AA$5)/SUMIFS('Sales RAW DATA'!$F:$F,'Sales RAW DATA'!$I:$I,Incentive_Calc!$A261,'Sales RAW DATA'!$D:$D,"B2",'Sales RAW DATA'!$E:$E,Incentive_Calc!AA$5),"")</f>
        <v>0.90209599664640538</v>
      </c>
      <c r="AB261" s="44">
        <f>IFERROR(SUMIFS('Sales RAW DATA'!$G:$G,'Sales RAW DATA'!$I:$I,Incentive_Calc!$A261,'Sales RAW DATA'!$D:$D,"B2",'Sales RAW DATA'!$E:$E,Incentive_Calc!AB$5)/SUMIFS('Sales RAW DATA'!$F:$F,'Sales RAW DATA'!$I:$I,Incentive_Calc!$A261,'Sales RAW DATA'!$D:$D,"B2",'Sales RAW DATA'!$E:$E,Incentive_Calc!AB$5),"")</f>
        <v>0.80303030303030298</v>
      </c>
      <c r="AC261" s="44">
        <f>SUMIFS('Sales RAW DATA'!$G:$G,'Sales RAW DATA'!$I:$I,Incentive_Calc!$A261,'Sales RAW DATA'!$D:$D,"B2")/SUMIFS('Sales RAW DATA'!$F:$F,'Sales RAW DATA'!$I:$I,Incentive_Calc!$A261,'Sales RAW DATA'!$D:$D,"B2")</f>
        <v>0.939175914258228</v>
      </c>
      <c r="AD261" s="44">
        <f>IFERROR(SUMIFS('Sales RAW DATA'!$G:$G,'Sales RAW DATA'!$I:$I,Incentive_Calc!$A261,'Sales RAW DATA'!$D:$D,"B3",'Sales RAW DATA'!$E:$E,Incentive_Calc!AD$5)/SUMIFS('Sales RAW DATA'!$F:$F,'Sales RAW DATA'!$I:$I,Incentive_Calc!$A261,'Sales RAW DATA'!$D:$D,"B3",'Sales RAW DATA'!$E:$E,Incentive_Calc!AD$5),"")</f>
        <v>0.61319698764412467</v>
      </c>
      <c r="AE261" s="44">
        <f>IFERROR(SUMIFS('Sales RAW DATA'!$G:$G,'Sales RAW DATA'!$I:$I,Incentive_Calc!$A261,'Sales RAW DATA'!$D:$D,"B3",'Sales RAW DATA'!$E:$E,Incentive_Calc!AE$5)/SUMIFS('Sales RAW DATA'!$F:$F,'Sales RAW DATA'!$I:$I,Incentive_Calc!$A261,'Sales RAW DATA'!$D:$D,"B3",'Sales RAW DATA'!$E:$E,Incentive_Calc!AE$5),"")</f>
        <v>1.1247623854886</v>
      </c>
      <c r="AF261" s="44">
        <f>IFERROR(SUMIFS('Sales RAW DATA'!$G:$G,'Sales RAW DATA'!$I:$I,Incentive_Calc!$A261,'Sales RAW DATA'!$D:$D,"B3",'Sales RAW DATA'!$E:$E,Incentive_Calc!AF$5)/SUMIFS('Sales RAW DATA'!$F:$F,'Sales RAW DATA'!$I:$I,Incentive_Calc!$A261,'Sales RAW DATA'!$D:$D,"B3",'Sales RAW DATA'!$E:$E,Incentive_Calc!AF$5),"")</f>
        <v>1.8846354285714286</v>
      </c>
      <c r="AG261" s="44">
        <f>SUMIFS('Sales RAW DATA'!$G:$G,'Sales RAW DATA'!$I:$I,Incentive_Calc!$A261,'Sales RAW DATA'!$D:$D,"B3")/SUMIFS('Sales RAW DATA'!$F:$F,'Sales RAW DATA'!$I:$I,Incentive_Calc!$A261,'Sales RAW DATA'!$D:$D,"B3")</f>
        <v>1.2471231778994869</v>
      </c>
      <c r="AH261" s="44">
        <f>IFERROR(SUMIFS('Sales RAW DATA'!$G:$G,'Sales RAW DATA'!$I:$I,Incentive_Calc!$A261,'Sales RAW DATA'!$D:$D,"B4",'Sales RAW DATA'!$E:$E,Incentive_Calc!AH$5)/SUMIFS('Sales RAW DATA'!$F:$F,'Sales RAW DATA'!$I:$I,Incentive_Calc!$A261,'Sales RAW DATA'!$D:$D,"B4",'Sales RAW DATA'!$E:$E,Incentive_Calc!AH$5),"")</f>
        <v>1.750582618086739</v>
      </c>
      <c r="AI261" s="44">
        <f>IFERROR(SUMIFS('Sales RAW DATA'!$G:$G,'Sales RAW DATA'!$I:$I,Incentive_Calc!$A261,'Sales RAW DATA'!$D:$D,"B4",'Sales RAW DATA'!$E:$E,Incentive_Calc!AI$5)/SUMIFS('Sales RAW DATA'!$F:$F,'Sales RAW DATA'!$I:$I,Incentive_Calc!$A261,'Sales RAW DATA'!$D:$D,"B4",'Sales RAW DATA'!$E:$E,Incentive_Calc!AI$5),"")</f>
        <v>1.8394447039978643</v>
      </c>
      <c r="AJ261" s="44">
        <f>IFERROR(SUMIFS('Sales RAW DATA'!$G:$G,'Sales RAW DATA'!$I:$I,Incentive_Calc!$A261,'Sales RAW DATA'!$D:$D,"B4",'Sales RAW DATA'!$E:$E,Incentive_Calc!AJ$5)/SUMIFS('Sales RAW DATA'!$F:$F,'Sales RAW DATA'!$I:$I,Incentive_Calc!$A261,'Sales RAW DATA'!$D:$D,"B4",'Sales RAW DATA'!$E:$E,Incentive_Calc!AJ$5),"")</f>
        <v>1.201468041663436</v>
      </c>
      <c r="AK261" s="44">
        <f>SUMIFS('Sales RAW DATA'!$G:$G,'Sales RAW DATA'!$I:$I,Incentive_Calc!$A261,'Sales RAW DATA'!$D:$D,"B4")/SUMIFS('Sales RAW DATA'!$F:$F,'Sales RAW DATA'!$I:$I,Incentive_Calc!$A261,'Sales RAW DATA'!$D:$D,"B4")</f>
        <v>1.589651006651128</v>
      </c>
      <c r="AL261" s="44">
        <f>IFERROR(SUMIFS('Sales RAW DATA'!$G:$G,'Sales RAW DATA'!$I:$I,Incentive_Calc!$A261,'Sales RAW DATA'!$D:$D,"B5",'Sales RAW DATA'!$E:$E,Incentive_Calc!AL$5)/SUMIFS('Sales RAW DATA'!$F:$F,'Sales RAW DATA'!$I:$I,Incentive_Calc!$A261,'Sales RAW DATA'!$D:$D,"B5",'Sales RAW DATA'!$E:$E,Incentive_Calc!AL$5),"")</f>
        <v>1.0528301886792453</v>
      </c>
      <c r="AM261" s="44">
        <f>IFERROR(SUMIFS('Sales RAW DATA'!$G:$G,'Sales RAW DATA'!$I:$I,Incentive_Calc!$A261,'Sales RAW DATA'!$D:$D,"B5",'Sales RAW DATA'!$E:$E,Incentive_Calc!AM$5)/SUMIFS('Sales RAW DATA'!$F:$F,'Sales RAW DATA'!$I:$I,Incentive_Calc!$A261,'Sales RAW DATA'!$D:$D,"B5",'Sales RAW DATA'!$E:$E,Incentive_Calc!AM$5),"")</f>
        <v>1.3542058025464412</v>
      </c>
      <c r="AN261" s="44">
        <f>IFERROR(SUMIFS('Sales RAW DATA'!$G:$G,'Sales RAW DATA'!$I:$I,Incentive_Calc!$A261,'Sales RAW DATA'!$D:$D,"B5",'Sales RAW DATA'!$E:$E,Incentive_Calc!AN$5)/SUMIFS('Sales RAW DATA'!$F:$F,'Sales RAW DATA'!$I:$I,Incentive_Calc!$A261,'Sales RAW DATA'!$D:$D,"B5",'Sales RAW DATA'!$E:$E,Incentive_Calc!AN$5),"")</f>
        <v>1.3015612869835245</v>
      </c>
      <c r="AO261" s="44">
        <f>SUMIFS('Sales RAW DATA'!$G:$G,'Sales RAW DATA'!$I:$I,Incentive_Calc!$A261,'Sales RAW DATA'!$D:$D,"B5")/SUMIFS('Sales RAW DATA'!$F:$F,'Sales RAW DATA'!$I:$I,Incentive_Calc!$A261,'Sales RAW DATA'!$D:$D,"B5")</f>
        <v>1.2344610542879622</v>
      </c>
      <c r="AP261" s="42">
        <f>SUM(SUMIFS('Sales RAW DATA'!$F$2:$F$22804,'Sales RAW DATA'!$I$2:$I$22804,Incentive_Calc!$A261,'Sales RAW DATA'!$D$2:$D$22804,"B1"),SUMIFS('Sales RAW DATA'!$F$2:$F$22804,'Sales RAW DATA'!$I$2:$I$22804,Incentive_Calc!$A261,'Sales RAW DATA'!$D$2:$D$22804,"B2"),SUMIFS('Sales RAW DATA'!$F$2:$F$22804,'Sales RAW DATA'!$I$2:$I$22804,Incentive_Calc!$A261,'Sales RAW DATA'!$D$2:$D$22804,"B3"),SUMIFS('Sales RAW DATA'!$F$2:$F$22804,'Sales RAW DATA'!$I$2:$I$22804,Incentive_Calc!$A261,'Sales RAW DATA'!$D$2:$D$22804,"B4"),SUMIFS('Sales RAW DATA'!$F$2:$F$22804,'Sales RAW DATA'!$I$2:$I$22804,Incentive_Calc!$A261,'Sales RAW DATA'!$D$2:$D$22804,"B5"))</f>
        <v>1348148</v>
      </c>
      <c r="AQ261" s="42">
        <f>SUM(SUMIFS('Sales RAW DATA'!$G$2:$G$22804,'Sales RAW DATA'!$I$2:$I$22804,Incentive_Calc!$A261,'Sales RAW DATA'!$D$2:$D$22804,"B1"),SUMIFS('Sales RAW DATA'!$G$2:$G$22804,'Sales RAW DATA'!$I$2:$I$22804,Incentive_Calc!$A261,'Sales RAW DATA'!$D$2:$D$22804,"B2"),SUMIFS('Sales RAW DATA'!$G$2:$G$22804,'Sales RAW DATA'!$I$2:$I$22804,Incentive_Calc!$A261,'Sales RAW DATA'!$D$2:$D$22804,"B3"),SUMIFS('Sales RAW DATA'!$G$2:$G$22804,'Sales RAW DATA'!$I$2:$I$22804,Incentive_Calc!$A261,'Sales RAW DATA'!$D$2:$D$22804,"B4"),SUMIFS('Sales RAW DATA'!$G$2:$G$22804,'Sales RAW DATA'!$I$2:$I$22804,Incentive_Calc!$A261,'Sales RAW DATA'!$D$2:$D$22804,"B5"))</f>
        <v>1720938</v>
      </c>
      <c r="AR261" s="45">
        <f t="shared" si="62"/>
        <v>127.65200853318774</v>
      </c>
      <c r="AS261" s="45">
        <f t="shared" si="63"/>
        <v>120</v>
      </c>
      <c r="AT261" s="46">
        <v>1.0900000000000001</v>
      </c>
      <c r="AU261" s="46">
        <v>0.9</v>
      </c>
      <c r="AV261" s="43" t="str">
        <f t="shared" si="49"/>
        <v>Yes</v>
      </c>
      <c r="AW261" s="43" t="str">
        <f t="shared" si="50"/>
        <v>Yes</v>
      </c>
      <c r="AX261" s="43" t="str">
        <f t="shared" si="51"/>
        <v>Yes</v>
      </c>
      <c r="AY261" s="43" t="str">
        <f t="shared" si="64"/>
        <v>Yes</v>
      </c>
    </row>
    <row r="262" spans="1:51" x14ac:dyDescent="0.35">
      <c r="A262" s="21" t="s">
        <v>1136</v>
      </c>
      <c r="B262" s="21" t="s">
        <v>662</v>
      </c>
      <c r="C262" s="21" t="str">
        <f>_xlfn.XLOOKUP($A262,'Employee List'!$E:$E,'Employee List'!$D:$D,0)</f>
        <v>SF</v>
      </c>
      <c r="D262" s="42" t="str" cm="1">
        <f t="array" ref="D262">IFERROR(IF($G262="Yes",INDEX('Payment Plan'!$D$6:$D$42,MATCH(1,(Incentive_Calc!$C262='Payment Plan'!$B$6:$B$42)*(Incentive_Calc!$U262='Payment Plan'!$C$6:$C$42),0)),""),"")</f>
        <v/>
      </c>
      <c r="E262" s="42" t="str" cm="1">
        <f t="array" ref="E262">IFERROR(IF($H262="Yes",INDEX('Payment Plan'!$D$6:$D$42,MATCH(1,(Incentive_Calc!$C262='Payment Plan'!$B$6:$B$42)*(Incentive_Calc!$AS262='Payment Plan'!$C$6:$C$42),0)),""),"")</f>
        <v/>
      </c>
      <c r="F262" s="42">
        <f t="shared" si="52"/>
        <v>0</v>
      </c>
      <c r="G262" s="43" t="str">
        <f t="shared" si="53"/>
        <v>No</v>
      </c>
      <c r="H262" s="21" t="str">
        <f t="shared" si="54"/>
        <v>No</v>
      </c>
      <c r="I262" s="42">
        <f>IFERROR(SUMIFS('Sales RAW DATA'!$F$2:$F$30000,'Sales RAW DATA'!$I$2:$I$30000,Incentive_Calc!$A262,'Sales RAW DATA'!$E$2:$E$30000,Incentive_Calc!I$5),"")</f>
        <v>609625</v>
      </c>
      <c r="J262" s="42">
        <f>IFERROR(SUMIFS('Sales RAW DATA'!$F$2:$F$30000,'Sales RAW DATA'!$I$2:$I$30000,Incentive_Calc!$A262,'Sales RAW DATA'!$E$2:$E$30000,Incentive_Calc!J$5),"")</f>
        <v>627066</v>
      </c>
      <c r="K262" s="42">
        <f>IFERROR(SUMIFS('Sales RAW DATA'!$F$2:$F$30000,'Sales RAW DATA'!$I$2:$I$30000,Incentive_Calc!$A262,'Sales RAW DATA'!$E$2:$E$30000,Incentive_Calc!K$5),"")</f>
        <v>614442</v>
      </c>
      <c r="L262" s="42">
        <f t="shared" si="55"/>
        <v>1851133</v>
      </c>
      <c r="M262" s="42">
        <f>IFERROR(SUMIFS('Sales RAW DATA'!$G$2:$G$30000,'Sales RAW DATA'!$I$2:$I$30000,Incentive_Calc!$A262,'Sales RAW DATA'!$E$2:$E$30000,Incentive_Calc!M$5),"")</f>
        <v>587280</v>
      </c>
      <c r="N262" s="42">
        <f>IFERROR(SUMIFS('Sales RAW DATA'!$G$2:$G$30000,'Sales RAW DATA'!$I$2:$I$30000,Incentive_Calc!$A262,'Sales RAW DATA'!$E$2:$E$30000,Incentive_Calc!N$5),"")</f>
        <v>495557</v>
      </c>
      <c r="O262" s="42">
        <f>IFERROR(SUMIFS('Sales RAW DATA'!$G$2:$G$30000,'Sales RAW DATA'!$I$2:$I$30000,Incentive_Calc!$A262,'Sales RAW DATA'!$E$2:$E$30000,Incentive_Calc!O$5),"")</f>
        <v>492620</v>
      </c>
      <c r="P262" s="42">
        <f t="shared" si="56"/>
        <v>1575457</v>
      </c>
      <c r="Q262" s="44">
        <f t="shared" si="57"/>
        <v>0.96334631945868365</v>
      </c>
      <c r="R262" s="44">
        <f t="shared" si="58"/>
        <v>0.79027885421949207</v>
      </c>
      <c r="S262" s="44">
        <f t="shared" si="59"/>
        <v>0.80173555844164301</v>
      </c>
      <c r="T262" s="45">
        <f t="shared" si="60"/>
        <v>85.107715112852517</v>
      </c>
      <c r="U262" s="45">
        <f t="shared" si="61"/>
        <v>85</v>
      </c>
      <c r="V262" s="44">
        <f>IFERROR(SUMIFS('Sales RAW DATA'!$G:$G,'Sales RAW DATA'!$I:$I,Incentive_Calc!$A262,'Sales RAW DATA'!$D:$D,"B1",'Sales RAW DATA'!$E:$E,Incentive_Calc!V$5)/SUMIFS('Sales RAW DATA'!$F:$F,'Sales RAW DATA'!$I:$I,Incentive_Calc!$A262,'Sales RAW DATA'!$D:$D,"B1",'Sales RAW DATA'!$E:$E,Incentive_Calc!V$5),"")</f>
        <v>1.114743330342324</v>
      </c>
      <c r="W262" s="44">
        <f>IFERROR(SUMIFS('Sales RAW DATA'!$G:$G,'Sales RAW DATA'!$I:$I,Incentive_Calc!$A262,'Sales RAW DATA'!$D:$D,"B1",'Sales RAW DATA'!$E:$E,Incentive_Calc!W$5)/SUMIFS('Sales RAW DATA'!$F:$F,'Sales RAW DATA'!$I:$I,Incentive_Calc!$A262,'Sales RAW DATA'!$D:$D,"B1",'Sales RAW DATA'!$E:$E,Incentive_Calc!W$5),"")</f>
        <v>0.77076308305233221</v>
      </c>
      <c r="X262" s="44">
        <f>IFERROR(SUMIFS('Sales RAW DATA'!$G:$G,'Sales RAW DATA'!$I:$I,Incentive_Calc!$A262,'Sales RAW DATA'!$D:$D,"B1",'Sales RAW DATA'!$E:$E,Incentive_Calc!X$5)/SUMIFS('Sales RAW DATA'!$F:$F,'Sales RAW DATA'!$I:$I,Incentive_Calc!$A262,'Sales RAW DATA'!$D:$D,"B1",'Sales RAW DATA'!$E:$E,Incentive_Calc!X$5),"")</f>
        <v>0.61165393047687844</v>
      </c>
      <c r="Y262" s="44">
        <f>SUMIFS('Sales RAW DATA'!$G:$G,'Sales RAW DATA'!$I:$I,Incentive_Calc!$A262,'Sales RAW DATA'!$D:$D,"B1")/SUMIFS('Sales RAW DATA'!$F:$F,'Sales RAW DATA'!$I:$I,Incentive_Calc!$A262,'Sales RAW DATA'!$D:$D,"B1")</f>
        <v>0.83852564167314825</v>
      </c>
      <c r="Z262" s="44">
        <f>IFERROR(SUMIFS('Sales RAW DATA'!$G:$G,'Sales RAW DATA'!$I:$I,Incentive_Calc!$A262,'Sales RAW DATA'!$D:$D,"B2",'Sales RAW DATA'!$E:$E,Incentive_Calc!Z$5)/SUMIFS('Sales RAW DATA'!$F:$F,'Sales RAW DATA'!$I:$I,Incentive_Calc!$A262,'Sales RAW DATA'!$D:$D,"B2",'Sales RAW DATA'!$E:$E,Incentive_Calc!Z$5),"")</f>
        <v>0.93238418079096042</v>
      </c>
      <c r="AA262" s="44">
        <f>IFERROR(SUMIFS('Sales RAW DATA'!$G:$G,'Sales RAW DATA'!$I:$I,Incentive_Calc!$A262,'Sales RAW DATA'!$D:$D,"B2",'Sales RAW DATA'!$E:$E,Incentive_Calc!AA$5)/SUMIFS('Sales RAW DATA'!$F:$F,'Sales RAW DATA'!$I:$I,Incentive_Calc!$A262,'Sales RAW DATA'!$D:$D,"B2",'Sales RAW DATA'!$E:$E,Incentive_Calc!AA$5),"")</f>
        <v>0.62311754351652648</v>
      </c>
      <c r="AB262" s="44">
        <f>IFERROR(SUMIFS('Sales RAW DATA'!$G:$G,'Sales RAW DATA'!$I:$I,Incentive_Calc!$A262,'Sales RAW DATA'!$D:$D,"B2",'Sales RAW DATA'!$E:$E,Incentive_Calc!AB$5)/SUMIFS('Sales RAW DATA'!$F:$F,'Sales RAW DATA'!$I:$I,Incentive_Calc!$A262,'Sales RAW DATA'!$D:$D,"B2",'Sales RAW DATA'!$E:$E,Incentive_Calc!AB$5),"")</f>
        <v>0.77086353506285565</v>
      </c>
      <c r="AC262" s="44">
        <f>SUMIFS('Sales RAW DATA'!$G:$G,'Sales RAW DATA'!$I:$I,Incentive_Calc!$A262,'Sales RAW DATA'!$D:$D,"B2")/SUMIFS('Sales RAW DATA'!$F:$F,'Sales RAW DATA'!$I:$I,Incentive_Calc!$A262,'Sales RAW DATA'!$D:$D,"B2")</f>
        <v>0.77341666422437794</v>
      </c>
      <c r="AD262" s="44">
        <f>IFERROR(SUMIFS('Sales RAW DATA'!$G:$G,'Sales RAW DATA'!$I:$I,Incentive_Calc!$A262,'Sales RAW DATA'!$D:$D,"B3",'Sales RAW DATA'!$E:$E,Incentive_Calc!AD$5)/SUMIFS('Sales RAW DATA'!$F:$F,'Sales RAW DATA'!$I:$I,Incentive_Calc!$A262,'Sales RAW DATA'!$D:$D,"B3",'Sales RAW DATA'!$E:$E,Incentive_Calc!AD$5),"")</f>
        <v>0.80546640992725715</v>
      </c>
      <c r="AE262" s="44">
        <f>IFERROR(SUMIFS('Sales RAW DATA'!$G:$G,'Sales RAW DATA'!$I:$I,Incentive_Calc!$A262,'Sales RAW DATA'!$D:$D,"B3",'Sales RAW DATA'!$E:$E,Incentive_Calc!AE$5)/SUMIFS('Sales RAW DATA'!$F:$F,'Sales RAW DATA'!$I:$I,Incentive_Calc!$A262,'Sales RAW DATA'!$D:$D,"B3",'Sales RAW DATA'!$E:$E,Incentive_Calc!AE$5),"")</f>
        <v>0.59924985194446267</v>
      </c>
      <c r="AF262" s="44">
        <f>IFERROR(SUMIFS('Sales RAW DATA'!$G:$G,'Sales RAW DATA'!$I:$I,Incentive_Calc!$A262,'Sales RAW DATA'!$D:$D,"B3",'Sales RAW DATA'!$E:$E,Incentive_Calc!AF$5)/SUMIFS('Sales RAW DATA'!$F:$F,'Sales RAW DATA'!$I:$I,Incentive_Calc!$A262,'Sales RAW DATA'!$D:$D,"B3",'Sales RAW DATA'!$E:$E,Incentive_Calc!AF$5),"")</f>
        <v>1.528492440297889</v>
      </c>
      <c r="AG262" s="44">
        <f>SUMIFS('Sales RAW DATA'!$G:$G,'Sales RAW DATA'!$I:$I,Incentive_Calc!$A262,'Sales RAW DATA'!$D:$D,"B3")/SUMIFS('Sales RAW DATA'!$F:$F,'Sales RAW DATA'!$I:$I,Incentive_Calc!$A262,'Sales RAW DATA'!$D:$D,"B3")</f>
        <v>0.99846108064447558</v>
      </c>
      <c r="AH262" s="44">
        <f>IFERROR(SUMIFS('Sales RAW DATA'!$G:$G,'Sales RAW DATA'!$I:$I,Incentive_Calc!$A262,'Sales RAW DATA'!$D:$D,"B4",'Sales RAW DATA'!$E:$E,Incentive_Calc!AH$5)/SUMIFS('Sales RAW DATA'!$F:$F,'Sales RAW DATA'!$I:$I,Incentive_Calc!$A262,'Sales RAW DATA'!$D:$D,"B4",'Sales RAW DATA'!$E:$E,Incentive_Calc!AH$5),"")</f>
        <v>0.96473702945626061</v>
      </c>
      <c r="AI262" s="44">
        <f>IFERROR(SUMIFS('Sales RAW DATA'!$G:$G,'Sales RAW DATA'!$I:$I,Incentive_Calc!$A262,'Sales RAW DATA'!$D:$D,"B4",'Sales RAW DATA'!$E:$E,Incentive_Calc!AI$5)/SUMIFS('Sales RAW DATA'!$F:$F,'Sales RAW DATA'!$I:$I,Incentive_Calc!$A262,'Sales RAW DATA'!$D:$D,"B4",'Sales RAW DATA'!$E:$E,Incentive_Calc!AI$5),"")</f>
        <v>0.85802746887788994</v>
      </c>
      <c r="AJ262" s="44">
        <f>IFERROR(SUMIFS('Sales RAW DATA'!$G:$G,'Sales RAW DATA'!$I:$I,Incentive_Calc!$A262,'Sales RAW DATA'!$D:$D,"B4",'Sales RAW DATA'!$E:$E,Incentive_Calc!AJ$5)/SUMIFS('Sales RAW DATA'!$F:$F,'Sales RAW DATA'!$I:$I,Incentive_Calc!$A262,'Sales RAW DATA'!$D:$D,"B4",'Sales RAW DATA'!$E:$E,Incentive_Calc!AJ$5),"")</f>
        <v>0.60244849601790296</v>
      </c>
      <c r="AK262" s="44">
        <f>SUMIFS('Sales RAW DATA'!$G:$G,'Sales RAW DATA'!$I:$I,Incentive_Calc!$A262,'Sales RAW DATA'!$D:$D,"B4")/SUMIFS('Sales RAW DATA'!$F:$F,'Sales RAW DATA'!$I:$I,Incentive_Calc!$A262,'Sales RAW DATA'!$D:$D,"B4")</f>
        <v>0.80808029271563731</v>
      </c>
      <c r="AL262" s="44">
        <f>IFERROR(SUMIFS('Sales RAW DATA'!$G:$G,'Sales RAW DATA'!$I:$I,Incentive_Calc!$A262,'Sales RAW DATA'!$D:$D,"B5",'Sales RAW DATA'!$E:$E,Incentive_Calc!AL$5)/SUMIFS('Sales RAW DATA'!$F:$F,'Sales RAW DATA'!$I:$I,Incentive_Calc!$A262,'Sales RAW DATA'!$D:$D,"B5",'Sales RAW DATA'!$E:$E,Incentive_Calc!AL$5),"")</f>
        <v>0.77613022274943988</v>
      </c>
      <c r="AM262" s="44">
        <f>IFERROR(SUMIFS('Sales RAW DATA'!$G:$G,'Sales RAW DATA'!$I:$I,Incentive_Calc!$A262,'Sales RAW DATA'!$D:$D,"B5",'Sales RAW DATA'!$E:$E,Incentive_Calc!AM$5)/SUMIFS('Sales RAW DATA'!$F:$F,'Sales RAW DATA'!$I:$I,Incentive_Calc!$A262,'Sales RAW DATA'!$D:$D,"B5",'Sales RAW DATA'!$E:$E,Incentive_Calc!AM$5),"")</f>
        <v>1.013441483198146</v>
      </c>
      <c r="AN262" s="44">
        <f>IFERROR(SUMIFS('Sales RAW DATA'!$G:$G,'Sales RAW DATA'!$I:$I,Incentive_Calc!$A262,'Sales RAW DATA'!$D:$D,"B5",'Sales RAW DATA'!$E:$E,Incentive_Calc!AN$5)/SUMIFS('Sales RAW DATA'!$F:$F,'Sales RAW DATA'!$I:$I,Incentive_Calc!$A262,'Sales RAW DATA'!$D:$D,"B5",'Sales RAW DATA'!$E:$E,Incentive_Calc!AN$5),"")</f>
        <v>0.83894118258879813</v>
      </c>
      <c r="AO262" s="44">
        <f>SUMIFS('Sales RAW DATA'!$G:$G,'Sales RAW DATA'!$I:$I,Incentive_Calc!$A262,'Sales RAW DATA'!$D:$D,"B5")/SUMIFS('Sales RAW DATA'!$F:$F,'Sales RAW DATA'!$I:$I,Incentive_Calc!$A262,'Sales RAW DATA'!$D:$D,"B5")</f>
        <v>0.87879139809921991</v>
      </c>
      <c r="AP262" s="42">
        <f>SUM(SUMIFS('Sales RAW DATA'!$F$2:$F$22804,'Sales RAW DATA'!$I$2:$I$22804,Incentive_Calc!$A262,'Sales RAW DATA'!$D$2:$D$22804,"B1"),SUMIFS('Sales RAW DATA'!$F$2:$F$22804,'Sales RAW DATA'!$I$2:$I$22804,Incentive_Calc!$A262,'Sales RAW DATA'!$D$2:$D$22804,"B2"),SUMIFS('Sales RAW DATA'!$F$2:$F$22804,'Sales RAW DATA'!$I$2:$I$22804,Incentive_Calc!$A262,'Sales RAW DATA'!$D$2:$D$22804,"B3"),SUMIFS('Sales RAW DATA'!$F$2:$F$22804,'Sales RAW DATA'!$I$2:$I$22804,Incentive_Calc!$A262,'Sales RAW DATA'!$D$2:$D$22804,"B4"),SUMIFS('Sales RAW DATA'!$F$2:$F$22804,'Sales RAW DATA'!$I$2:$I$22804,Incentive_Calc!$A262,'Sales RAW DATA'!$D$2:$D$22804,"B5"))</f>
        <v>1055570</v>
      </c>
      <c r="AQ262" s="42">
        <f>SUM(SUMIFS('Sales RAW DATA'!$G$2:$G$22804,'Sales RAW DATA'!$I$2:$I$22804,Incentive_Calc!$A262,'Sales RAW DATA'!$D$2:$D$22804,"B1"),SUMIFS('Sales RAW DATA'!$G$2:$G$22804,'Sales RAW DATA'!$I$2:$I$22804,Incentive_Calc!$A262,'Sales RAW DATA'!$D$2:$D$22804,"B2"),SUMIFS('Sales RAW DATA'!$G$2:$G$22804,'Sales RAW DATA'!$I$2:$I$22804,Incentive_Calc!$A262,'Sales RAW DATA'!$D$2:$D$22804,"B3"),SUMIFS('Sales RAW DATA'!$G$2:$G$22804,'Sales RAW DATA'!$I$2:$I$22804,Incentive_Calc!$A262,'Sales RAW DATA'!$D$2:$D$22804,"B4"),SUMIFS('Sales RAW DATA'!$G$2:$G$22804,'Sales RAW DATA'!$I$2:$I$22804,Incentive_Calc!$A262,'Sales RAW DATA'!$D$2:$D$22804,"B5"))</f>
        <v>911761</v>
      </c>
      <c r="AR262" s="45">
        <f t="shared" si="62"/>
        <v>86.3761759049613</v>
      </c>
      <c r="AS262" s="45">
        <f t="shared" si="63"/>
        <v>86</v>
      </c>
      <c r="AT262" s="46">
        <v>1.18</v>
      </c>
      <c r="AU262" s="46">
        <v>0.86</v>
      </c>
      <c r="AV262" s="43" t="str">
        <f t="shared" ref="AV262:AV325" si="65">IF((IF(AND(Q262&gt;=0.795,Q262&lt;0.8),ROUND(Q262,1),Q262))&gt;=0.8,"Yes","No")</f>
        <v>Yes</v>
      </c>
      <c r="AW262" s="43" t="str">
        <f t="shared" ref="AW262:AW325" si="66">IF((IF(AND(R262&gt;=0.795,R262&lt;0.8),ROUND(R262,1),R262))&gt;=0.8,"Yes","No")</f>
        <v>No</v>
      </c>
      <c r="AX262" s="43" t="str">
        <f t="shared" ref="AX262:AX325" si="67">IF((IF(AND(S262&gt;=0.795,S262&lt;0.8),ROUND(S262,1),S262))&gt;=0.8,"Yes","No")</f>
        <v>Yes</v>
      </c>
      <c r="AY262" s="43" t="str">
        <f t="shared" si="64"/>
        <v>Yes</v>
      </c>
    </row>
    <row r="263" spans="1:51" x14ac:dyDescent="0.35">
      <c r="A263" s="21" t="s">
        <v>1137</v>
      </c>
      <c r="B263" s="21" t="s">
        <v>663</v>
      </c>
      <c r="C263" s="21" t="str">
        <f>_xlfn.XLOOKUP($A263,'Employee List'!$E:$E,'Employee List'!$D:$D,0)</f>
        <v>SF</v>
      </c>
      <c r="D263" s="42" t="str" cm="1">
        <f t="array" ref="D263">IFERROR(IF($G263="Yes",INDEX('Payment Plan'!$D$6:$D$42,MATCH(1,(Incentive_Calc!$C263='Payment Plan'!$B$6:$B$42)*(Incentive_Calc!$U263='Payment Plan'!$C$6:$C$42),0)),""),"")</f>
        <v/>
      </c>
      <c r="E263" s="42" t="str" cm="1">
        <f t="array" ref="E263">IFERROR(IF($H263="Yes",INDEX('Payment Plan'!$D$6:$D$42,MATCH(1,(Incentive_Calc!$C263='Payment Plan'!$B$6:$B$42)*(Incentive_Calc!$AS263='Payment Plan'!$C$6:$C$42),0)),""),"")</f>
        <v/>
      </c>
      <c r="F263" s="42">
        <f t="shared" ref="F263:F326" si="68">SUM(D263:E263)</f>
        <v>0</v>
      </c>
      <c r="G263" s="43" t="str">
        <f t="shared" ref="G263:G294" si="69">IF(AND(AV263="Yes",AW263="Yes",AX263="Yes",AY263="Yes",AT263&gt;=1,AU263&gt;=0.9),"Yes","No")</f>
        <v>No</v>
      </c>
      <c r="H263" s="21" t="str">
        <f t="shared" ref="H263:H326" si="70">IF(AND(Q263&gt;=0.795,R263&gt;=0.795,S263&gt;=0.795,V263&gt;=0.795,W263&gt;=0.795,X263&gt;=0.795,Z263&gt;=0.795,AA263&gt;=0.795,AB263&gt;=0.795,AD263&gt;=0.795,AE263&gt;=0.795,AF263&gt;=0.795,AH263&gt;=0.795,AI263&gt;=0.795,AJ263&gt;=0.795,AL263&gt;=0.795,AM263&gt;=0.795,AN263&gt;=0.795,AR263&gt;=0.995,AT263&gt;=1,AU263&gt;=0.9)=TRUE,"Yes","No")</f>
        <v>No</v>
      </c>
      <c r="I263" s="42">
        <f>IFERROR(SUMIFS('Sales RAW DATA'!$F$2:$F$30000,'Sales RAW DATA'!$I$2:$I$30000,Incentive_Calc!$A263,'Sales RAW DATA'!$E$2:$E$30000,Incentive_Calc!I$5),"")</f>
        <v>530402</v>
      </c>
      <c r="J263" s="42">
        <f>IFERROR(SUMIFS('Sales RAW DATA'!$F$2:$F$30000,'Sales RAW DATA'!$I$2:$I$30000,Incentive_Calc!$A263,'Sales RAW DATA'!$E$2:$E$30000,Incentive_Calc!J$5),"")</f>
        <v>558604</v>
      </c>
      <c r="K263" s="42">
        <f>IFERROR(SUMIFS('Sales RAW DATA'!$F$2:$F$30000,'Sales RAW DATA'!$I$2:$I$30000,Incentive_Calc!$A263,'Sales RAW DATA'!$E$2:$E$30000,Incentive_Calc!K$5),"")</f>
        <v>563768</v>
      </c>
      <c r="L263" s="42">
        <f t="shared" ref="L263:L326" si="71">SUM($I263:$K263)</f>
        <v>1652774</v>
      </c>
      <c r="M263" s="42">
        <f>IFERROR(SUMIFS('Sales RAW DATA'!$G$2:$G$30000,'Sales RAW DATA'!$I$2:$I$30000,Incentive_Calc!$A263,'Sales RAW DATA'!$E$2:$E$30000,Incentive_Calc!M$5),"")</f>
        <v>529060</v>
      </c>
      <c r="N263" s="42">
        <f>IFERROR(SUMIFS('Sales RAW DATA'!$G$2:$G$30000,'Sales RAW DATA'!$I$2:$I$30000,Incentive_Calc!$A263,'Sales RAW DATA'!$E$2:$E$30000,Incentive_Calc!N$5),"")</f>
        <v>504959</v>
      </c>
      <c r="O263" s="42">
        <f>IFERROR(SUMIFS('Sales RAW DATA'!$G$2:$G$30000,'Sales RAW DATA'!$I$2:$I$30000,Incentive_Calc!$A263,'Sales RAW DATA'!$E$2:$E$30000,Incentive_Calc!O$5),"")</f>
        <v>565162</v>
      </c>
      <c r="P263" s="42">
        <f t="shared" ref="P263:P318" si="72">SUM($M263:$O263)</f>
        <v>1599181</v>
      </c>
      <c r="Q263" s="44">
        <f t="shared" ref="Q263:Q318" si="73">IFERROR(M263/I263,"")</f>
        <v>0.99746984362804059</v>
      </c>
      <c r="R263" s="44">
        <f t="shared" ref="R263:R318" si="74">IFERROR(N263/J263,"")</f>
        <v>0.90396595799528823</v>
      </c>
      <c r="S263" s="44">
        <f t="shared" ref="S263:S318" si="75">IFERROR(O263/K263,"")</f>
        <v>1.0024726483234239</v>
      </c>
      <c r="T263" s="45">
        <f t="shared" ref="T263:T326" si="76">IFERROR(IF(AND($P263/$L263&gt;=0.995,$P263/$L263&lt;1),1,$P263/$L263)*100,"")</f>
        <v>96.757390907649807</v>
      </c>
      <c r="U263" s="45">
        <f t="shared" ref="U263:U326" si="77">IF(AND($C263="SF", INT($T263)&gt;120), 120, IF(AND($C263="DM", INT($T263)&gt;115), 115, INT($T263)))</f>
        <v>96</v>
      </c>
      <c r="V263" s="44">
        <f>IFERROR(SUMIFS('Sales RAW DATA'!$G:$G,'Sales RAW DATA'!$I:$I,Incentive_Calc!$A263,'Sales RAW DATA'!$D:$D,"B1",'Sales RAW DATA'!$E:$E,Incentive_Calc!V$5)/SUMIFS('Sales RAW DATA'!$F:$F,'Sales RAW DATA'!$I:$I,Incentive_Calc!$A263,'Sales RAW DATA'!$D:$D,"B1",'Sales RAW DATA'!$E:$E,Incentive_Calc!V$5),"")</f>
        <v>0.84539259432082203</v>
      </c>
      <c r="W263" s="44">
        <f>IFERROR(SUMIFS('Sales RAW DATA'!$G:$G,'Sales RAW DATA'!$I:$I,Incentive_Calc!$A263,'Sales RAW DATA'!$D:$D,"B1",'Sales RAW DATA'!$E:$E,Incentive_Calc!W$5)/SUMIFS('Sales RAW DATA'!$F:$F,'Sales RAW DATA'!$I:$I,Incentive_Calc!$A263,'Sales RAW DATA'!$D:$D,"B1",'Sales RAW DATA'!$E:$E,Incentive_Calc!W$5),"")</f>
        <v>0.81715607120786238</v>
      </c>
      <c r="X263" s="44">
        <f>IFERROR(SUMIFS('Sales RAW DATA'!$G:$G,'Sales RAW DATA'!$I:$I,Incentive_Calc!$A263,'Sales RAW DATA'!$D:$D,"B1",'Sales RAW DATA'!$E:$E,Incentive_Calc!X$5)/SUMIFS('Sales RAW DATA'!$F:$F,'Sales RAW DATA'!$I:$I,Incentive_Calc!$A263,'Sales RAW DATA'!$D:$D,"B1",'Sales RAW DATA'!$E:$E,Incentive_Calc!X$5),"")</f>
        <v>0.37281795511221943</v>
      </c>
      <c r="Y263" s="44">
        <f>SUMIFS('Sales RAW DATA'!$G:$G,'Sales RAW DATA'!$I:$I,Incentive_Calc!$A263,'Sales RAW DATA'!$D:$D,"B1")/SUMIFS('Sales RAW DATA'!$F:$F,'Sales RAW DATA'!$I:$I,Incentive_Calc!$A263,'Sales RAW DATA'!$D:$D,"B1")</f>
        <v>0.68238455737998982</v>
      </c>
      <c r="Z263" s="44">
        <f>IFERROR(SUMIFS('Sales RAW DATA'!$G:$G,'Sales RAW DATA'!$I:$I,Incentive_Calc!$A263,'Sales RAW DATA'!$D:$D,"B2",'Sales RAW DATA'!$E:$E,Incentive_Calc!Z$5)/SUMIFS('Sales RAW DATA'!$F:$F,'Sales RAW DATA'!$I:$I,Incentive_Calc!$A263,'Sales RAW DATA'!$D:$D,"B2",'Sales RAW DATA'!$E:$E,Incentive_Calc!Z$5),"")</f>
        <v>1.0181126878630022</v>
      </c>
      <c r="AA263" s="44">
        <f>IFERROR(SUMIFS('Sales RAW DATA'!$G:$G,'Sales RAW DATA'!$I:$I,Incentive_Calc!$A263,'Sales RAW DATA'!$D:$D,"B2",'Sales RAW DATA'!$E:$E,Incentive_Calc!AA$5)/SUMIFS('Sales RAW DATA'!$F:$F,'Sales RAW DATA'!$I:$I,Incentive_Calc!$A263,'Sales RAW DATA'!$D:$D,"B2",'Sales RAW DATA'!$E:$E,Incentive_Calc!AA$5),"")</f>
        <v>0.7520906998933603</v>
      </c>
      <c r="AB263" s="44">
        <f>IFERROR(SUMIFS('Sales RAW DATA'!$G:$G,'Sales RAW DATA'!$I:$I,Incentive_Calc!$A263,'Sales RAW DATA'!$D:$D,"B2",'Sales RAW DATA'!$E:$E,Incentive_Calc!AB$5)/SUMIFS('Sales RAW DATA'!$F:$F,'Sales RAW DATA'!$I:$I,Incentive_Calc!$A263,'Sales RAW DATA'!$D:$D,"B2",'Sales RAW DATA'!$E:$E,Incentive_Calc!AB$5),"")</f>
        <v>0.72380393307895508</v>
      </c>
      <c r="AC263" s="44">
        <f>SUMIFS('Sales RAW DATA'!$G:$G,'Sales RAW DATA'!$I:$I,Incentive_Calc!$A263,'Sales RAW DATA'!$D:$D,"B2")/SUMIFS('Sales RAW DATA'!$F:$F,'Sales RAW DATA'!$I:$I,Incentive_Calc!$A263,'Sales RAW DATA'!$D:$D,"B2")</f>
        <v>0.82892363199037888</v>
      </c>
      <c r="AD263" s="44">
        <f>IFERROR(SUMIFS('Sales RAW DATA'!$G:$G,'Sales RAW DATA'!$I:$I,Incentive_Calc!$A263,'Sales RAW DATA'!$D:$D,"B3",'Sales RAW DATA'!$E:$E,Incentive_Calc!AD$5)/SUMIFS('Sales RAW DATA'!$F:$F,'Sales RAW DATA'!$I:$I,Incentive_Calc!$A263,'Sales RAW DATA'!$D:$D,"B3",'Sales RAW DATA'!$E:$E,Incentive_Calc!AD$5),"")</f>
        <v>1.5467432234774219</v>
      </c>
      <c r="AE263" s="44">
        <f>IFERROR(SUMIFS('Sales RAW DATA'!$G:$G,'Sales RAW DATA'!$I:$I,Incentive_Calc!$A263,'Sales RAW DATA'!$D:$D,"B3",'Sales RAW DATA'!$E:$E,Incentive_Calc!AE$5)/SUMIFS('Sales RAW DATA'!$F:$F,'Sales RAW DATA'!$I:$I,Incentive_Calc!$A263,'Sales RAW DATA'!$D:$D,"B3",'Sales RAW DATA'!$E:$E,Incentive_Calc!AE$5),"")</f>
        <v>1.3184339759912695</v>
      </c>
      <c r="AF263" s="44">
        <f>IFERROR(SUMIFS('Sales RAW DATA'!$G:$G,'Sales RAW DATA'!$I:$I,Incentive_Calc!$A263,'Sales RAW DATA'!$D:$D,"B3",'Sales RAW DATA'!$E:$E,Incentive_Calc!AF$5)/SUMIFS('Sales RAW DATA'!$F:$F,'Sales RAW DATA'!$I:$I,Incentive_Calc!$A263,'Sales RAW DATA'!$D:$D,"B3",'Sales RAW DATA'!$E:$E,Incentive_Calc!AF$5),"")</f>
        <v>1.9062185096791302</v>
      </c>
      <c r="AG263" s="44">
        <f>SUMIFS('Sales RAW DATA'!$G:$G,'Sales RAW DATA'!$I:$I,Incentive_Calc!$A263,'Sales RAW DATA'!$D:$D,"B3")/SUMIFS('Sales RAW DATA'!$F:$F,'Sales RAW DATA'!$I:$I,Incentive_Calc!$A263,'Sales RAW DATA'!$D:$D,"B3")</f>
        <v>1.6053281597961704</v>
      </c>
      <c r="AH263" s="44">
        <f>IFERROR(SUMIFS('Sales RAW DATA'!$G:$G,'Sales RAW DATA'!$I:$I,Incentive_Calc!$A263,'Sales RAW DATA'!$D:$D,"B4",'Sales RAW DATA'!$E:$E,Incentive_Calc!AH$5)/SUMIFS('Sales RAW DATA'!$F:$F,'Sales RAW DATA'!$I:$I,Incentive_Calc!$A263,'Sales RAW DATA'!$D:$D,"B4",'Sales RAW DATA'!$E:$E,Incentive_Calc!AH$5),"")</f>
        <v>1.0883083297823883</v>
      </c>
      <c r="AI263" s="44">
        <f>IFERROR(SUMIFS('Sales RAW DATA'!$G:$G,'Sales RAW DATA'!$I:$I,Incentive_Calc!$A263,'Sales RAW DATA'!$D:$D,"B4",'Sales RAW DATA'!$E:$E,Incentive_Calc!AI$5)/SUMIFS('Sales RAW DATA'!$F:$F,'Sales RAW DATA'!$I:$I,Incentive_Calc!$A263,'Sales RAW DATA'!$D:$D,"B4",'Sales RAW DATA'!$E:$E,Incentive_Calc!AI$5),"")</f>
        <v>0.79311060960582602</v>
      </c>
      <c r="AJ263" s="44">
        <f>IFERROR(SUMIFS('Sales RAW DATA'!$G:$G,'Sales RAW DATA'!$I:$I,Incentive_Calc!$A263,'Sales RAW DATA'!$D:$D,"B4",'Sales RAW DATA'!$E:$E,Incentive_Calc!AJ$5)/SUMIFS('Sales RAW DATA'!$F:$F,'Sales RAW DATA'!$I:$I,Incentive_Calc!$A263,'Sales RAW DATA'!$D:$D,"B4",'Sales RAW DATA'!$E:$E,Incentive_Calc!AJ$5),"")</f>
        <v>0.88807525643135321</v>
      </c>
      <c r="AK263" s="44">
        <f>SUMIFS('Sales RAW DATA'!$G:$G,'Sales RAW DATA'!$I:$I,Incentive_Calc!$A263,'Sales RAW DATA'!$D:$D,"B4")/SUMIFS('Sales RAW DATA'!$F:$F,'Sales RAW DATA'!$I:$I,Incentive_Calc!$A263,'Sales RAW DATA'!$D:$D,"B4")</f>
        <v>0.91982008179805641</v>
      </c>
      <c r="AL263" s="44">
        <f>IFERROR(SUMIFS('Sales RAW DATA'!$G:$G,'Sales RAW DATA'!$I:$I,Incentive_Calc!$A263,'Sales RAW DATA'!$D:$D,"B5",'Sales RAW DATA'!$E:$E,Incentive_Calc!AL$5)/SUMIFS('Sales RAW DATA'!$F:$F,'Sales RAW DATA'!$I:$I,Incentive_Calc!$A263,'Sales RAW DATA'!$D:$D,"B5",'Sales RAW DATA'!$E:$E,Incentive_Calc!AL$5),"")</f>
        <v>0.80341308348669904</v>
      </c>
      <c r="AM263" s="44">
        <f>IFERROR(SUMIFS('Sales RAW DATA'!$G:$G,'Sales RAW DATA'!$I:$I,Incentive_Calc!$A263,'Sales RAW DATA'!$D:$D,"B5",'Sales RAW DATA'!$E:$E,Incentive_Calc!AM$5)/SUMIFS('Sales RAW DATA'!$F:$F,'Sales RAW DATA'!$I:$I,Incentive_Calc!$A263,'Sales RAW DATA'!$D:$D,"B5",'Sales RAW DATA'!$E:$E,Incentive_Calc!AM$5),"")</f>
        <v>0.66344783916416017</v>
      </c>
      <c r="AN263" s="44">
        <f>IFERROR(SUMIFS('Sales RAW DATA'!$G:$G,'Sales RAW DATA'!$I:$I,Incentive_Calc!$A263,'Sales RAW DATA'!$D:$D,"B5",'Sales RAW DATA'!$E:$E,Incentive_Calc!AN$5)/SUMIFS('Sales RAW DATA'!$F:$F,'Sales RAW DATA'!$I:$I,Incentive_Calc!$A263,'Sales RAW DATA'!$D:$D,"B5",'Sales RAW DATA'!$E:$E,Incentive_Calc!AN$5),"")</f>
        <v>0.99551088777219432</v>
      </c>
      <c r="AO263" s="44">
        <f>SUMIFS('Sales RAW DATA'!$G:$G,'Sales RAW DATA'!$I:$I,Incentive_Calc!$A263,'Sales RAW DATA'!$D:$D,"B5")/SUMIFS('Sales RAW DATA'!$F:$F,'Sales RAW DATA'!$I:$I,Incentive_Calc!$A263,'Sales RAW DATA'!$D:$D,"B5")</f>
        <v>0.83122010477564345</v>
      </c>
      <c r="AP263" s="42">
        <f>SUM(SUMIFS('Sales RAW DATA'!$F$2:$F$22804,'Sales RAW DATA'!$I$2:$I$22804,Incentive_Calc!$A263,'Sales RAW DATA'!$D$2:$D$22804,"B1"),SUMIFS('Sales RAW DATA'!$F$2:$F$22804,'Sales RAW DATA'!$I$2:$I$22804,Incentive_Calc!$A263,'Sales RAW DATA'!$D$2:$D$22804,"B2"),SUMIFS('Sales RAW DATA'!$F$2:$F$22804,'Sales RAW DATA'!$I$2:$I$22804,Incentive_Calc!$A263,'Sales RAW DATA'!$D$2:$D$22804,"B3"),SUMIFS('Sales RAW DATA'!$F$2:$F$22804,'Sales RAW DATA'!$I$2:$I$22804,Incentive_Calc!$A263,'Sales RAW DATA'!$D$2:$D$22804,"B4"),SUMIFS('Sales RAW DATA'!$F$2:$F$22804,'Sales RAW DATA'!$I$2:$I$22804,Incentive_Calc!$A263,'Sales RAW DATA'!$D$2:$D$22804,"B5"))</f>
        <v>862526</v>
      </c>
      <c r="AQ263" s="42">
        <f>SUM(SUMIFS('Sales RAW DATA'!$G$2:$G$22804,'Sales RAW DATA'!$I$2:$I$22804,Incentive_Calc!$A263,'Sales RAW DATA'!$D$2:$D$22804,"B1"),SUMIFS('Sales RAW DATA'!$G$2:$G$22804,'Sales RAW DATA'!$I$2:$I$22804,Incentive_Calc!$A263,'Sales RAW DATA'!$D$2:$D$22804,"B2"),SUMIFS('Sales RAW DATA'!$G$2:$G$22804,'Sales RAW DATA'!$I$2:$I$22804,Incentive_Calc!$A263,'Sales RAW DATA'!$D$2:$D$22804,"B3"),SUMIFS('Sales RAW DATA'!$G$2:$G$22804,'Sales RAW DATA'!$I$2:$I$22804,Incentive_Calc!$A263,'Sales RAW DATA'!$D$2:$D$22804,"B4"),SUMIFS('Sales RAW DATA'!$G$2:$G$22804,'Sales RAW DATA'!$I$2:$I$22804,Incentive_Calc!$A263,'Sales RAW DATA'!$D$2:$D$22804,"B5"))</f>
        <v>850002</v>
      </c>
      <c r="AR263" s="45">
        <f t="shared" ref="AR263:AR326" si="78">IFERROR(IF(AND($AQ263/$AP263&gt;=0.995,$AQ263/$AP263&lt;1),1,$AQ263/$AP263),"")*100</f>
        <v>98.547985799848348</v>
      </c>
      <c r="AS263" s="45">
        <f t="shared" ref="AS263:AS326" si="79">IF(AND($C263="SF", INT($AR263)&gt;120), 120, IF(AND($C263="DM", INT($AR263)&gt;115), 115, INT($AR263)))</f>
        <v>98</v>
      </c>
      <c r="AT263" s="46">
        <v>1.05</v>
      </c>
      <c r="AU263" s="46">
        <v>0.83</v>
      </c>
      <c r="AV263" s="43" t="str">
        <f t="shared" si="65"/>
        <v>Yes</v>
      </c>
      <c r="AW263" s="43" t="str">
        <f t="shared" si="66"/>
        <v>Yes</v>
      </c>
      <c r="AX263" s="43" t="str">
        <f t="shared" si="67"/>
        <v>Yes</v>
      </c>
      <c r="AY263" s="43" t="str">
        <f t="shared" ref="AY263:AY326" si="80">IF($T263&gt;=0.995,"Yes","No")</f>
        <v>Yes</v>
      </c>
    </row>
    <row r="264" spans="1:51" x14ac:dyDescent="0.35">
      <c r="A264" s="21" t="s">
        <v>1138</v>
      </c>
      <c r="B264" s="21" t="s">
        <v>664</v>
      </c>
      <c r="C264" s="21" t="str">
        <f>_xlfn.XLOOKUP($A264,'Employee List'!$E:$E,'Employee List'!$D:$D,0)</f>
        <v>SF</v>
      </c>
      <c r="D264" s="42" t="str" cm="1">
        <f t="array" ref="D264">IFERROR(IF($G264="Yes",INDEX('Payment Plan'!$D$6:$D$42,MATCH(1,(Incentive_Calc!$C264='Payment Plan'!$B$6:$B$42)*(Incentive_Calc!$U264='Payment Plan'!$C$6:$C$42),0)),""),"")</f>
        <v/>
      </c>
      <c r="E264" s="42" t="str" cm="1">
        <f t="array" ref="E264">IFERROR(IF($H264="Yes",INDEX('Payment Plan'!$D$6:$D$42,MATCH(1,(Incentive_Calc!$C264='Payment Plan'!$B$6:$B$42)*(Incentive_Calc!$AS264='Payment Plan'!$C$6:$C$42),0)),""),"")</f>
        <v/>
      </c>
      <c r="F264" s="42">
        <f t="shared" si="68"/>
        <v>0</v>
      </c>
      <c r="G264" s="43" t="str">
        <f t="shared" si="69"/>
        <v>No</v>
      </c>
      <c r="H264" s="21" t="str">
        <f t="shared" si="70"/>
        <v>No</v>
      </c>
      <c r="I264" s="42">
        <f>IFERROR(SUMIFS('Sales RAW DATA'!$F$2:$F$30000,'Sales RAW DATA'!$I$2:$I$30000,Incentive_Calc!$A264,'Sales RAW DATA'!$E$2:$E$30000,Incentive_Calc!I$5),"")</f>
        <v>604587</v>
      </c>
      <c r="J264" s="42">
        <f>IFERROR(SUMIFS('Sales RAW DATA'!$F$2:$F$30000,'Sales RAW DATA'!$I$2:$I$30000,Incentive_Calc!$A264,'Sales RAW DATA'!$E$2:$E$30000,Incentive_Calc!J$5),"")</f>
        <v>609420</v>
      </c>
      <c r="K264" s="42">
        <f>IFERROR(SUMIFS('Sales RAW DATA'!$F$2:$F$30000,'Sales RAW DATA'!$I$2:$I$30000,Incentive_Calc!$A264,'Sales RAW DATA'!$E$2:$E$30000,Incentive_Calc!K$5),"")</f>
        <v>614662</v>
      </c>
      <c r="L264" s="42">
        <f t="shared" si="71"/>
        <v>1828669</v>
      </c>
      <c r="M264" s="42">
        <f>IFERROR(SUMIFS('Sales RAW DATA'!$G$2:$G$30000,'Sales RAW DATA'!$I$2:$I$30000,Incentive_Calc!$A264,'Sales RAW DATA'!$E$2:$E$30000,Incentive_Calc!M$5),"")</f>
        <v>555692</v>
      </c>
      <c r="N264" s="42">
        <f>IFERROR(SUMIFS('Sales RAW DATA'!$G$2:$G$30000,'Sales RAW DATA'!$I$2:$I$30000,Incentive_Calc!$A264,'Sales RAW DATA'!$E$2:$E$30000,Incentive_Calc!N$5),"")</f>
        <v>462144</v>
      </c>
      <c r="O264" s="42">
        <f>IFERROR(SUMIFS('Sales RAW DATA'!$G$2:$G$30000,'Sales RAW DATA'!$I$2:$I$30000,Incentive_Calc!$A264,'Sales RAW DATA'!$E$2:$E$30000,Incentive_Calc!O$5),"")</f>
        <v>406261</v>
      </c>
      <c r="P264" s="42">
        <f t="shared" si="72"/>
        <v>1424097</v>
      </c>
      <c r="Q264" s="44">
        <f t="shared" si="73"/>
        <v>0.9191266103968494</v>
      </c>
      <c r="R264" s="44">
        <f t="shared" si="74"/>
        <v>0.75833415378556657</v>
      </c>
      <c r="S264" s="44">
        <f t="shared" si="75"/>
        <v>0.66095024582616135</v>
      </c>
      <c r="T264" s="45">
        <f t="shared" si="76"/>
        <v>77.876149264847811</v>
      </c>
      <c r="U264" s="45">
        <f t="shared" si="77"/>
        <v>77</v>
      </c>
      <c r="V264" s="44">
        <f>IFERROR(SUMIFS('Sales RAW DATA'!$G:$G,'Sales RAW DATA'!$I:$I,Incentive_Calc!$A264,'Sales RAW DATA'!$D:$D,"B1",'Sales RAW DATA'!$E:$E,Incentive_Calc!V$5)/SUMIFS('Sales RAW DATA'!$F:$F,'Sales RAW DATA'!$I:$I,Incentive_Calc!$A264,'Sales RAW DATA'!$D:$D,"B1",'Sales RAW DATA'!$E:$E,Incentive_Calc!V$5),"")</f>
        <v>1.0711425985238825</v>
      </c>
      <c r="W264" s="44">
        <f>IFERROR(SUMIFS('Sales RAW DATA'!$G:$G,'Sales RAW DATA'!$I:$I,Incentive_Calc!$A264,'Sales RAW DATA'!$D:$D,"B1",'Sales RAW DATA'!$E:$E,Incentive_Calc!W$5)/SUMIFS('Sales RAW DATA'!$F:$F,'Sales RAW DATA'!$I:$I,Incentive_Calc!$A264,'Sales RAW DATA'!$D:$D,"B1",'Sales RAW DATA'!$E:$E,Incentive_Calc!W$5),"")</f>
        <v>0.52909426595171416</v>
      </c>
      <c r="X264" s="44">
        <f>IFERROR(SUMIFS('Sales RAW DATA'!$G:$G,'Sales RAW DATA'!$I:$I,Incentive_Calc!$A264,'Sales RAW DATA'!$D:$D,"B1",'Sales RAW DATA'!$E:$E,Incentive_Calc!X$5)/SUMIFS('Sales RAW DATA'!$F:$F,'Sales RAW DATA'!$I:$I,Incentive_Calc!$A264,'Sales RAW DATA'!$D:$D,"B1",'Sales RAW DATA'!$E:$E,Incentive_Calc!X$5),"")</f>
        <v>0.30138389124287152</v>
      </c>
      <c r="Y264" s="44">
        <f>SUMIFS('Sales RAW DATA'!$G:$G,'Sales RAW DATA'!$I:$I,Incentive_Calc!$A264,'Sales RAW DATA'!$D:$D,"B1")/SUMIFS('Sales RAW DATA'!$F:$F,'Sales RAW DATA'!$I:$I,Incentive_Calc!$A264,'Sales RAW DATA'!$D:$D,"B1")</f>
        <v>0.64280974244924316</v>
      </c>
      <c r="Z264" s="44">
        <f>IFERROR(SUMIFS('Sales RAW DATA'!$G:$G,'Sales RAW DATA'!$I:$I,Incentive_Calc!$A264,'Sales RAW DATA'!$D:$D,"B2",'Sales RAW DATA'!$E:$E,Incentive_Calc!Z$5)/SUMIFS('Sales RAW DATA'!$F:$F,'Sales RAW DATA'!$I:$I,Incentive_Calc!$A264,'Sales RAW DATA'!$D:$D,"B2",'Sales RAW DATA'!$E:$E,Incentive_Calc!Z$5),"")</f>
        <v>0.89630361173814899</v>
      </c>
      <c r="AA264" s="44">
        <f>IFERROR(SUMIFS('Sales RAW DATA'!$G:$G,'Sales RAW DATA'!$I:$I,Incentive_Calc!$A264,'Sales RAW DATA'!$D:$D,"B2",'Sales RAW DATA'!$E:$E,Incentive_Calc!AA$5)/SUMIFS('Sales RAW DATA'!$F:$F,'Sales RAW DATA'!$I:$I,Incentive_Calc!$A264,'Sales RAW DATA'!$D:$D,"B2",'Sales RAW DATA'!$E:$E,Incentive_Calc!AA$5),"")</f>
        <v>0.61513595740635096</v>
      </c>
      <c r="AB264" s="44">
        <f>IFERROR(SUMIFS('Sales RAW DATA'!$G:$G,'Sales RAW DATA'!$I:$I,Incentive_Calc!$A264,'Sales RAW DATA'!$D:$D,"B2",'Sales RAW DATA'!$E:$E,Incentive_Calc!AB$5)/SUMIFS('Sales RAW DATA'!$F:$F,'Sales RAW DATA'!$I:$I,Incentive_Calc!$A264,'Sales RAW DATA'!$D:$D,"B2",'Sales RAW DATA'!$E:$E,Incentive_Calc!AB$5),"")</f>
        <v>0.56511870715874524</v>
      </c>
      <c r="AC264" s="44">
        <f>SUMIFS('Sales RAW DATA'!$G:$G,'Sales RAW DATA'!$I:$I,Incentive_Calc!$A264,'Sales RAW DATA'!$D:$D,"B2")/SUMIFS('Sales RAW DATA'!$F:$F,'Sales RAW DATA'!$I:$I,Incentive_Calc!$A264,'Sales RAW DATA'!$D:$D,"B2")</f>
        <v>0.69094809494940068</v>
      </c>
      <c r="AD264" s="44">
        <f>IFERROR(SUMIFS('Sales RAW DATA'!$G:$G,'Sales RAW DATA'!$I:$I,Incentive_Calc!$A264,'Sales RAW DATA'!$D:$D,"B3",'Sales RAW DATA'!$E:$E,Incentive_Calc!AD$5)/SUMIFS('Sales RAW DATA'!$F:$F,'Sales RAW DATA'!$I:$I,Incentive_Calc!$A264,'Sales RAW DATA'!$D:$D,"B3",'Sales RAW DATA'!$E:$E,Incentive_Calc!AD$5),"")</f>
        <v>0.68167868003153509</v>
      </c>
      <c r="AE264" s="44">
        <f>IFERROR(SUMIFS('Sales RAW DATA'!$G:$G,'Sales RAW DATA'!$I:$I,Incentive_Calc!$A264,'Sales RAW DATA'!$D:$D,"B3",'Sales RAW DATA'!$E:$E,Incentive_Calc!AE$5)/SUMIFS('Sales RAW DATA'!$F:$F,'Sales RAW DATA'!$I:$I,Incentive_Calc!$A264,'Sales RAW DATA'!$D:$D,"B3",'Sales RAW DATA'!$E:$E,Incentive_Calc!AE$5),"")</f>
        <v>1.2611406615344647</v>
      </c>
      <c r="AF264" s="44">
        <f>IFERROR(SUMIFS('Sales RAW DATA'!$G:$G,'Sales RAW DATA'!$I:$I,Incentive_Calc!$A264,'Sales RAW DATA'!$D:$D,"B3",'Sales RAW DATA'!$E:$E,Incentive_Calc!AF$5)/SUMIFS('Sales RAW DATA'!$F:$F,'Sales RAW DATA'!$I:$I,Incentive_Calc!$A264,'Sales RAW DATA'!$D:$D,"B3",'Sales RAW DATA'!$E:$E,Incentive_Calc!AF$5),"")</f>
        <v>1.2870375000000001</v>
      </c>
      <c r="AG264" s="44">
        <f>SUMIFS('Sales RAW DATA'!$G:$G,'Sales RAW DATA'!$I:$I,Incentive_Calc!$A264,'Sales RAW DATA'!$D:$D,"B3")/SUMIFS('Sales RAW DATA'!$F:$F,'Sales RAW DATA'!$I:$I,Incentive_Calc!$A264,'Sales RAW DATA'!$D:$D,"B3")</f>
        <v>1.0867664443601812</v>
      </c>
      <c r="AH264" s="44">
        <f>IFERROR(SUMIFS('Sales RAW DATA'!$G:$G,'Sales RAW DATA'!$I:$I,Incentive_Calc!$A264,'Sales RAW DATA'!$D:$D,"B4",'Sales RAW DATA'!$E:$E,Incentive_Calc!AH$5)/SUMIFS('Sales RAW DATA'!$F:$F,'Sales RAW DATA'!$I:$I,Incentive_Calc!$A264,'Sales RAW DATA'!$D:$D,"B4",'Sales RAW DATA'!$E:$E,Incentive_Calc!AH$5),"")</f>
        <v>1.2996210052463466</v>
      </c>
      <c r="AI264" s="44">
        <f>IFERROR(SUMIFS('Sales RAW DATA'!$G:$G,'Sales RAW DATA'!$I:$I,Incentive_Calc!$A264,'Sales RAW DATA'!$D:$D,"B4",'Sales RAW DATA'!$E:$E,Incentive_Calc!AI$5)/SUMIFS('Sales RAW DATA'!$F:$F,'Sales RAW DATA'!$I:$I,Incentive_Calc!$A264,'Sales RAW DATA'!$D:$D,"B4",'Sales RAW DATA'!$E:$E,Incentive_Calc!AI$5),"")</f>
        <v>0.60859319517076638</v>
      </c>
      <c r="AJ264" s="44">
        <f>IFERROR(SUMIFS('Sales RAW DATA'!$G:$G,'Sales RAW DATA'!$I:$I,Incentive_Calc!$A264,'Sales RAW DATA'!$D:$D,"B4",'Sales RAW DATA'!$E:$E,Incentive_Calc!AJ$5)/SUMIFS('Sales RAW DATA'!$F:$F,'Sales RAW DATA'!$I:$I,Incentive_Calc!$A264,'Sales RAW DATA'!$D:$D,"B4",'Sales RAW DATA'!$E:$E,Incentive_Calc!AJ$5),"")</f>
        <v>0.69195609540077185</v>
      </c>
      <c r="AK264" s="44">
        <f>SUMIFS('Sales RAW DATA'!$G:$G,'Sales RAW DATA'!$I:$I,Incentive_Calc!$A264,'Sales RAW DATA'!$D:$D,"B4")/SUMIFS('Sales RAW DATA'!$F:$F,'Sales RAW DATA'!$I:$I,Incentive_Calc!$A264,'Sales RAW DATA'!$D:$D,"B4")</f>
        <v>0.86195024972118506</v>
      </c>
      <c r="AL264" s="44">
        <f>IFERROR(SUMIFS('Sales RAW DATA'!$G:$G,'Sales RAW DATA'!$I:$I,Incentive_Calc!$A264,'Sales RAW DATA'!$D:$D,"B5",'Sales RAW DATA'!$E:$E,Incentive_Calc!AL$5)/SUMIFS('Sales RAW DATA'!$F:$F,'Sales RAW DATA'!$I:$I,Incentive_Calc!$A264,'Sales RAW DATA'!$D:$D,"B5",'Sales RAW DATA'!$E:$E,Incentive_Calc!AL$5),"")</f>
        <v>1.0301356102461074</v>
      </c>
      <c r="AM264" s="44">
        <f>IFERROR(SUMIFS('Sales RAW DATA'!$G:$G,'Sales RAW DATA'!$I:$I,Incentive_Calc!$A264,'Sales RAW DATA'!$D:$D,"B5",'Sales RAW DATA'!$E:$E,Incentive_Calc!AM$5)/SUMIFS('Sales RAW DATA'!$F:$F,'Sales RAW DATA'!$I:$I,Incentive_Calc!$A264,'Sales RAW DATA'!$D:$D,"B5",'Sales RAW DATA'!$E:$E,Incentive_Calc!AM$5),"")</f>
        <v>0.70768064679130871</v>
      </c>
      <c r="AN264" s="44">
        <f>IFERROR(SUMIFS('Sales RAW DATA'!$G:$G,'Sales RAW DATA'!$I:$I,Incentive_Calc!$A264,'Sales RAW DATA'!$D:$D,"B5",'Sales RAW DATA'!$E:$E,Incentive_Calc!AN$5)/SUMIFS('Sales RAW DATA'!$F:$F,'Sales RAW DATA'!$I:$I,Incentive_Calc!$A264,'Sales RAW DATA'!$D:$D,"B5",'Sales RAW DATA'!$E:$E,Incentive_Calc!AN$5),"")</f>
        <v>0.60383488342464009</v>
      </c>
      <c r="AO264" s="44">
        <f>SUMIFS('Sales RAW DATA'!$G:$G,'Sales RAW DATA'!$I:$I,Incentive_Calc!$A264,'Sales RAW DATA'!$D:$D,"B5")/SUMIFS('Sales RAW DATA'!$F:$F,'Sales RAW DATA'!$I:$I,Incentive_Calc!$A264,'Sales RAW DATA'!$D:$D,"B5")</f>
        <v>0.78155421635972855</v>
      </c>
      <c r="AP264" s="42">
        <f>SUM(SUMIFS('Sales RAW DATA'!$F$2:$F$22804,'Sales RAW DATA'!$I$2:$I$22804,Incentive_Calc!$A264,'Sales RAW DATA'!$D$2:$D$22804,"B1"),SUMIFS('Sales RAW DATA'!$F$2:$F$22804,'Sales RAW DATA'!$I$2:$I$22804,Incentive_Calc!$A264,'Sales RAW DATA'!$D$2:$D$22804,"B2"),SUMIFS('Sales RAW DATA'!$F$2:$F$22804,'Sales RAW DATA'!$I$2:$I$22804,Incentive_Calc!$A264,'Sales RAW DATA'!$D$2:$D$22804,"B3"),SUMIFS('Sales RAW DATA'!$F$2:$F$22804,'Sales RAW DATA'!$I$2:$I$22804,Incentive_Calc!$A264,'Sales RAW DATA'!$D$2:$D$22804,"B4"),SUMIFS('Sales RAW DATA'!$F$2:$F$22804,'Sales RAW DATA'!$I$2:$I$22804,Incentive_Calc!$A264,'Sales RAW DATA'!$D$2:$D$22804,"B5"))</f>
        <v>920424</v>
      </c>
      <c r="AQ264" s="42">
        <f>SUM(SUMIFS('Sales RAW DATA'!$G$2:$G$22804,'Sales RAW DATA'!$I$2:$I$22804,Incentive_Calc!$A264,'Sales RAW DATA'!$D$2:$D$22804,"B1"),SUMIFS('Sales RAW DATA'!$G$2:$G$22804,'Sales RAW DATA'!$I$2:$I$22804,Incentive_Calc!$A264,'Sales RAW DATA'!$D$2:$D$22804,"B2"),SUMIFS('Sales RAW DATA'!$G$2:$G$22804,'Sales RAW DATA'!$I$2:$I$22804,Incentive_Calc!$A264,'Sales RAW DATA'!$D$2:$D$22804,"B3"),SUMIFS('Sales RAW DATA'!$G$2:$G$22804,'Sales RAW DATA'!$I$2:$I$22804,Incentive_Calc!$A264,'Sales RAW DATA'!$D$2:$D$22804,"B4"),SUMIFS('Sales RAW DATA'!$G$2:$G$22804,'Sales RAW DATA'!$I$2:$I$22804,Incentive_Calc!$A264,'Sales RAW DATA'!$D$2:$D$22804,"B5"))</f>
        <v>744629</v>
      </c>
      <c r="AR264" s="45">
        <f t="shared" si="78"/>
        <v>80.900650135155104</v>
      </c>
      <c r="AS264" s="45">
        <f t="shared" si="79"/>
        <v>80</v>
      </c>
      <c r="AT264" s="46">
        <v>1.08</v>
      </c>
      <c r="AU264" s="46">
        <v>0.84</v>
      </c>
      <c r="AV264" s="43" t="str">
        <f t="shared" si="65"/>
        <v>Yes</v>
      </c>
      <c r="AW264" s="43" t="str">
        <f t="shared" si="66"/>
        <v>No</v>
      </c>
      <c r="AX264" s="43" t="str">
        <f t="shared" si="67"/>
        <v>No</v>
      </c>
      <c r="AY264" s="43" t="str">
        <f t="shared" si="80"/>
        <v>Yes</v>
      </c>
    </row>
    <row r="265" spans="1:51" x14ac:dyDescent="0.35">
      <c r="A265" s="21" t="s">
        <v>1139</v>
      </c>
      <c r="B265" s="21" t="s">
        <v>665</v>
      </c>
      <c r="C265" s="21" t="str">
        <f>_xlfn.XLOOKUP($A265,'Employee List'!$E:$E,'Employee List'!$D:$D,0)</f>
        <v>SF</v>
      </c>
      <c r="D265" s="42" t="str" cm="1">
        <f t="array" ref="D265">IFERROR(IF($G265="Yes",INDEX('Payment Plan'!$D$6:$D$42,MATCH(1,(Incentive_Calc!$C265='Payment Plan'!$B$6:$B$42)*(Incentive_Calc!$U265='Payment Plan'!$C$6:$C$42),0)),""),"")</f>
        <v/>
      </c>
      <c r="E265" s="42" t="str" cm="1">
        <f t="array" ref="E265">IFERROR(IF($H265="Yes",INDEX('Payment Plan'!$D$6:$D$42,MATCH(1,(Incentive_Calc!$C265='Payment Plan'!$B$6:$B$42)*(Incentive_Calc!$AS265='Payment Plan'!$C$6:$C$42),0)),""),"")</f>
        <v/>
      </c>
      <c r="F265" s="42">
        <f t="shared" si="68"/>
        <v>0</v>
      </c>
      <c r="G265" s="43" t="str">
        <f t="shared" si="69"/>
        <v>No</v>
      </c>
      <c r="H265" s="21" t="str">
        <f t="shared" si="70"/>
        <v>No</v>
      </c>
      <c r="I265" s="42">
        <f>IFERROR(SUMIFS('Sales RAW DATA'!$F$2:$F$30000,'Sales RAW DATA'!$I$2:$I$30000,Incentive_Calc!$A265,'Sales RAW DATA'!$E$2:$E$30000,Incentive_Calc!I$5),"")</f>
        <v>390995</v>
      </c>
      <c r="J265" s="42">
        <f>IFERROR(SUMIFS('Sales RAW DATA'!$F$2:$F$30000,'Sales RAW DATA'!$I$2:$I$30000,Incentive_Calc!$A265,'Sales RAW DATA'!$E$2:$E$30000,Incentive_Calc!J$5),"")</f>
        <v>391794</v>
      </c>
      <c r="K265" s="42">
        <f>IFERROR(SUMIFS('Sales RAW DATA'!$F$2:$F$30000,'Sales RAW DATA'!$I$2:$I$30000,Incentive_Calc!$A265,'Sales RAW DATA'!$E$2:$E$30000,Incentive_Calc!K$5),"")</f>
        <v>386726</v>
      </c>
      <c r="L265" s="42">
        <f t="shared" si="71"/>
        <v>1169515</v>
      </c>
      <c r="M265" s="42">
        <f>IFERROR(SUMIFS('Sales RAW DATA'!$G$2:$G$30000,'Sales RAW DATA'!$I$2:$I$30000,Incentive_Calc!$A265,'Sales RAW DATA'!$E$2:$E$30000,Incentive_Calc!M$5),"")</f>
        <v>370715</v>
      </c>
      <c r="N265" s="42">
        <f>IFERROR(SUMIFS('Sales RAW DATA'!$G$2:$G$30000,'Sales RAW DATA'!$I$2:$I$30000,Incentive_Calc!$A265,'Sales RAW DATA'!$E$2:$E$30000,Incentive_Calc!N$5),"")</f>
        <v>272855</v>
      </c>
      <c r="O265" s="42">
        <f>IFERROR(SUMIFS('Sales RAW DATA'!$G$2:$G$30000,'Sales RAW DATA'!$I$2:$I$30000,Incentive_Calc!$A265,'Sales RAW DATA'!$E$2:$E$30000,Incentive_Calc!O$5),"")</f>
        <v>267551</v>
      </c>
      <c r="P265" s="42">
        <f t="shared" si="72"/>
        <v>911121</v>
      </c>
      <c r="Q265" s="44">
        <f t="shared" si="73"/>
        <v>0.94813232905791633</v>
      </c>
      <c r="R265" s="44">
        <f t="shared" si="74"/>
        <v>0.69642465173024604</v>
      </c>
      <c r="S265" s="44">
        <f t="shared" si="75"/>
        <v>0.69183608032560517</v>
      </c>
      <c r="T265" s="45">
        <f t="shared" si="76"/>
        <v>77.905884063051772</v>
      </c>
      <c r="U265" s="45">
        <f t="shared" si="77"/>
        <v>77</v>
      </c>
      <c r="V265" s="44">
        <f>IFERROR(SUMIFS('Sales RAW DATA'!$G:$G,'Sales RAW DATA'!$I:$I,Incentive_Calc!$A265,'Sales RAW DATA'!$D:$D,"B1",'Sales RAW DATA'!$E:$E,Incentive_Calc!V$5)/SUMIFS('Sales RAW DATA'!$F:$F,'Sales RAW DATA'!$I:$I,Incentive_Calc!$A265,'Sales RAW DATA'!$D:$D,"B1",'Sales RAW DATA'!$E:$E,Incentive_Calc!V$5),"")</f>
        <v>1.0472686906237092</v>
      </c>
      <c r="W265" s="44">
        <f>IFERROR(SUMIFS('Sales RAW DATA'!$G:$G,'Sales RAW DATA'!$I:$I,Incentive_Calc!$A265,'Sales RAW DATA'!$D:$D,"B1",'Sales RAW DATA'!$E:$E,Incentive_Calc!W$5)/SUMIFS('Sales RAW DATA'!$F:$F,'Sales RAW DATA'!$I:$I,Incentive_Calc!$A265,'Sales RAW DATA'!$D:$D,"B1",'Sales RAW DATA'!$E:$E,Incentive_Calc!W$5),"")</f>
        <v>0.72172749125874125</v>
      </c>
      <c r="X265" s="44">
        <f>IFERROR(SUMIFS('Sales RAW DATA'!$G:$G,'Sales RAW DATA'!$I:$I,Incentive_Calc!$A265,'Sales RAW DATA'!$D:$D,"B1",'Sales RAW DATA'!$E:$E,Incentive_Calc!X$5)/SUMIFS('Sales RAW DATA'!$F:$F,'Sales RAW DATA'!$I:$I,Incentive_Calc!$A265,'Sales RAW DATA'!$D:$D,"B1",'Sales RAW DATA'!$E:$E,Incentive_Calc!X$5),"")</f>
        <v>0.88719066405495628</v>
      </c>
      <c r="Y265" s="44">
        <f>SUMIFS('Sales RAW DATA'!$G:$G,'Sales RAW DATA'!$I:$I,Incentive_Calc!$A265,'Sales RAW DATA'!$D:$D,"B1")/SUMIFS('Sales RAW DATA'!$F:$F,'Sales RAW DATA'!$I:$I,Incentive_Calc!$A265,'Sales RAW DATA'!$D:$D,"B1")</f>
        <v>0.88847666926544255</v>
      </c>
      <c r="Z265" s="44">
        <f>IFERROR(SUMIFS('Sales RAW DATA'!$G:$G,'Sales RAW DATA'!$I:$I,Incentive_Calc!$A265,'Sales RAW DATA'!$D:$D,"B2",'Sales RAW DATA'!$E:$E,Incentive_Calc!Z$5)/SUMIFS('Sales RAW DATA'!$F:$F,'Sales RAW DATA'!$I:$I,Incentive_Calc!$A265,'Sales RAW DATA'!$D:$D,"B2",'Sales RAW DATA'!$E:$E,Incentive_Calc!Z$5),"")</f>
        <v>0.74994681012735176</v>
      </c>
      <c r="AA265" s="44">
        <f>IFERROR(SUMIFS('Sales RAW DATA'!$G:$G,'Sales RAW DATA'!$I:$I,Incentive_Calc!$A265,'Sales RAW DATA'!$D:$D,"B2",'Sales RAW DATA'!$E:$E,Incentive_Calc!AA$5)/SUMIFS('Sales RAW DATA'!$F:$F,'Sales RAW DATA'!$I:$I,Incentive_Calc!$A265,'Sales RAW DATA'!$D:$D,"B2",'Sales RAW DATA'!$E:$E,Incentive_Calc!AA$5),"")</f>
        <v>0.38685123141127375</v>
      </c>
      <c r="AB265" s="44">
        <f>IFERROR(SUMIFS('Sales RAW DATA'!$G:$G,'Sales RAW DATA'!$I:$I,Incentive_Calc!$A265,'Sales RAW DATA'!$D:$D,"B2",'Sales RAW DATA'!$E:$E,Incentive_Calc!AB$5)/SUMIFS('Sales RAW DATA'!$F:$F,'Sales RAW DATA'!$I:$I,Incentive_Calc!$A265,'Sales RAW DATA'!$D:$D,"B2",'Sales RAW DATA'!$E:$E,Incentive_Calc!AB$5),"")</f>
        <v>0.53979007633587783</v>
      </c>
      <c r="AC265" s="44">
        <f>SUMIFS('Sales RAW DATA'!$G:$G,'Sales RAW DATA'!$I:$I,Incentive_Calc!$A265,'Sales RAW DATA'!$D:$D,"B2")/SUMIFS('Sales RAW DATA'!$F:$F,'Sales RAW DATA'!$I:$I,Incentive_Calc!$A265,'Sales RAW DATA'!$D:$D,"B2")</f>
        <v>0.55717872863866946</v>
      </c>
      <c r="AD265" s="44">
        <f>IFERROR(SUMIFS('Sales RAW DATA'!$G:$G,'Sales RAW DATA'!$I:$I,Incentive_Calc!$A265,'Sales RAW DATA'!$D:$D,"B3",'Sales RAW DATA'!$E:$E,Incentive_Calc!AD$5)/SUMIFS('Sales RAW DATA'!$F:$F,'Sales RAW DATA'!$I:$I,Incentive_Calc!$A265,'Sales RAW DATA'!$D:$D,"B3",'Sales RAW DATA'!$E:$E,Incentive_Calc!AD$5),"")</f>
        <v>1.2087881157154026</v>
      </c>
      <c r="AE265" s="44">
        <f>IFERROR(SUMIFS('Sales RAW DATA'!$G:$G,'Sales RAW DATA'!$I:$I,Incentive_Calc!$A265,'Sales RAW DATA'!$D:$D,"B3",'Sales RAW DATA'!$E:$E,Incentive_Calc!AE$5)/SUMIFS('Sales RAW DATA'!$F:$F,'Sales RAW DATA'!$I:$I,Incentive_Calc!$A265,'Sales RAW DATA'!$D:$D,"B3",'Sales RAW DATA'!$E:$E,Incentive_Calc!AE$5),"")</f>
        <v>0.88681485390145764</v>
      </c>
      <c r="AF265" s="44">
        <f>IFERROR(SUMIFS('Sales RAW DATA'!$G:$G,'Sales RAW DATA'!$I:$I,Incentive_Calc!$A265,'Sales RAW DATA'!$D:$D,"B3",'Sales RAW DATA'!$E:$E,Incentive_Calc!AF$5)/SUMIFS('Sales RAW DATA'!$F:$F,'Sales RAW DATA'!$I:$I,Incentive_Calc!$A265,'Sales RAW DATA'!$D:$D,"B3",'Sales RAW DATA'!$E:$E,Incentive_Calc!AF$5),"")</f>
        <v>1.0074459155768554</v>
      </c>
      <c r="AG265" s="44">
        <f>SUMIFS('Sales RAW DATA'!$G:$G,'Sales RAW DATA'!$I:$I,Incentive_Calc!$A265,'Sales RAW DATA'!$D:$D,"B3")/SUMIFS('Sales RAW DATA'!$F:$F,'Sales RAW DATA'!$I:$I,Incentive_Calc!$A265,'Sales RAW DATA'!$D:$D,"B3")</f>
        <v>1.0354630656051598</v>
      </c>
      <c r="AH265" s="44">
        <f>IFERROR(SUMIFS('Sales RAW DATA'!$G:$G,'Sales RAW DATA'!$I:$I,Incentive_Calc!$A265,'Sales RAW DATA'!$D:$D,"B4",'Sales RAW DATA'!$E:$E,Incentive_Calc!AH$5)/SUMIFS('Sales RAW DATA'!$F:$F,'Sales RAW DATA'!$I:$I,Incentive_Calc!$A265,'Sales RAW DATA'!$D:$D,"B4",'Sales RAW DATA'!$E:$E,Incentive_Calc!AH$5),"")</f>
        <v>0.91961300102545807</v>
      </c>
      <c r="AI265" s="44">
        <f>IFERROR(SUMIFS('Sales RAW DATA'!$G:$G,'Sales RAW DATA'!$I:$I,Incentive_Calc!$A265,'Sales RAW DATA'!$D:$D,"B4",'Sales RAW DATA'!$E:$E,Incentive_Calc!AI$5)/SUMIFS('Sales RAW DATA'!$F:$F,'Sales RAW DATA'!$I:$I,Incentive_Calc!$A265,'Sales RAW DATA'!$D:$D,"B4",'Sales RAW DATA'!$E:$E,Incentive_Calc!AI$5),"")</f>
        <v>0.87790278072596051</v>
      </c>
      <c r="AJ265" s="44">
        <f>IFERROR(SUMIFS('Sales RAW DATA'!$G:$G,'Sales RAW DATA'!$I:$I,Incentive_Calc!$A265,'Sales RAW DATA'!$D:$D,"B4",'Sales RAW DATA'!$E:$E,Incentive_Calc!AJ$5)/SUMIFS('Sales RAW DATA'!$F:$F,'Sales RAW DATA'!$I:$I,Incentive_Calc!$A265,'Sales RAW DATA'!$D:$D,"B4",'Sales RAW DATA'!$E:$E,Incentive_Calc!AJ$5),"")</f>
        <v>0.3006308372931345</v>
      </c>
      <c r="AK265" s="44">
        <f>SUMIFS('Sales RAW DATA'!$G:$G,'Sales RAW DATA'!$I:$I,Incentive_Calc!$A265,'Sales RAW DATA'!$D:$D,"B4")/SUMIFS('Sales RAW DATA'!$F:$F,'Sales RAW DATA'!$I:$I,Incentive_Calc!$A265,'Sales RAW DATA'!$D:$D,"B4")</f>
        <v>0.691005170748338</v>
      </c>
      <c r="AL265" s="44">
        <f>IFERROR(SUMIFS('Sales RAW DATA'!$G:$G,'Sales RAW DATA'!$I:$I,Incentive_Calc!$A265,'Sales RAW DATA'!$D:$D,"B5",'Sales RAW DATA'!$E:$E,Incentive_Calc!AL$5)/SUMIFS('Sales RAW DATA'!$F:$F,'Sales RAW DATA'!$I:$I,Incentive_Calc!$A265,'Sales RAW DATA'!$D:$D,"B5",'Sales RAW DATA'!$E:$E,Incentive_Calc!AL$5),"")</f>
        <v>1.2503004807692308</v>
      </c>
      <c r="AM265" s="44">
        <f>IFERROR(SUMIFS('Sales RAW DATA'!$G:$G,'Sales RAW DATA'!$I:$I,Incentive_Calc!$A265,'Sales RAW DATA'!$D:$D,"B5",'Sales RAW DATA'!$E:$E,Incentive_Calc!AM$5)/SUMIFS('Sales RAW DATA'!$F:$F,'Sales RAW DATA'!$I:$I,Incentive_Calc!$A265,'Sales RAW DATA'!$D:$D,"B5",'Sales RAW DATA'!$E:$E,Incentive_Calc!AM$5),"")</f>
        <v>0.85951955851322837</v>
      </c>
      <c r="AN265" s="44">
        <f>IFERROR(SUMIFS('Sales RAW DATA'!$G:$G,'Sales RAW DATA'!$I:$I,Incentive_Calc!$A265,'Sales RAW DATA'!$D:$D,"B5",'Sales RAW DATA'!$E:$E,Incentive_Calc!AN$5)/SUMIFS('Sales RAW DATA'!$F:$F,'Sales RAW DATA'!$I:$I,Incentive_Calc!$A265,'Sales RAW DATA'!$D:$D,"B5",'Sales RAW DATA'!$E:$E,Incentive_Calc!AN$5),"")</f>
        <v>0.64701838803918199</v>
      </c>
      <c r="AO265" s="44">
        <f>SUMIFS('Sales RAW DATA'!$G:$G,'Sales RAW DATA'!$I:$I,Incentive_Calc!$A265,'Sales RAW DATA'!$D:$D,"B5")/SUMIFS('Sales RAW DATA'!$F:$F,'Sales RAW DATA'!$I:$I,Incentive_Calc!$A265,'Sales RAW DATA'!$D:$D,"B5")</f>
        <v>0.9016026396417629</v>
      </c>
      <c r="AP265" s="42">
        <f>SUM(SUMIFS('Sales RAW DATA'!$F$2:$F$22804,'Sales RAW DATA'!$I$2:$I$22804,Incentive_Calc!$A265,'Sales RAW DATA'!$D$2:$D$22804,"B1"),SUMIFS('Sales RAW DATA'!$F$2:$F$22804,'Sales RAW DATA'!$I$2:$I$22804,Incentive_Calc!$A265,'Sales RAW DATA'!$D$2:$D$22804,"B2"),SUMIFS('Sales RAW DATA'!$F$2:$F$22804,'Sales RAW DATA'!$I$2:$I$22804,Incentive_Calc!$A265,'Sales RAW DATA'!$D$2:$D$22804,"B3"),SUMIFS('Sales RAW DATA'!$F$2:$F$22804,'Sales RAW DATA'!$I$2:$I$22804,Incentive_Calc!$A265,'Sales RAW DATA'!$D$2:$D$22804,"B4"),SUMIFS('Sales RAW DATA'!$F$2:$F$22804,'Sales RAW DATA'!$I$2:$I$22804,Incentive_Calc!$A265,'Sales RAW DATA'!$D$2:$D$22804,"B5"))</f>
        <v>413528</v>
      </c>
      <c r="AQ265" s="42">
        <f>SUM(SUMIFS('Sales RAW DATA'!$G$2:$G$22804,'Sales RAW DATA'!$I$2:$I$22804,Incentive_Calc!$A265,'Sales RAW DATA'!$D$2:$D$22804,"B1"),SUMIFS('Sales RAW DATA'!$G$2:$G$22804,'Sales RAW DATA'!$I$2:$I$22804,Incentive_Calc!$A265,'Sales RAW DATA'!$D$2:$D$22804,"B2"),SUMIFS('Sales RAW DATA'!$G$2:$G$22804,'Sales RAW DATA'!$I$2:$I$22804,Incentive_Calc!$A265,'Sales RAW DATA'!$D$2:$D$22804,"B3"),SUMIFS('Sales RAW DATA'!$G$2:$G$22804,'Sales RAW DATA'!$I$2:$I$22804,Incentive_Calc!$A265,'Sales RAW DATA'!$D$2:$D$22804,"B4"),SUMIFS('Sales RAW DATA'!$G$2:$G$22804,'Sales RAW DATA'!$I$2:$I$22804,Incentive_Calc!$A265,'Sales RAW DATA'!$D$2:$D$22804,"B5"))</f>
        <v>335951</v>
      </c>
      <c r="AR265" s="45">
        <f t="shared" si="78"/>
        <v>81.240206225455097</v>
      </c>
      <c r="AS265" s="45">
        <f t="shared" si="79"/>
        <v>81</v>
      </c>
      <c r="AT265" s="46">
        <v>1</v>
      </c>
      <c r="AU265" s="46">
        <v>0.79</v>
      </c>
      <c r="AV265" s="43" t="str">
        <f t="shared" si="65"/>
        <v>Yes</v>
      </c>
      <c r="AW265" s="43" t="str">
        <f t="shared" si="66"/>
        <v>No</v>
      </c>
      <c r="AX265" s="43" t="str">
        <f t="shared" si="67"/>
        <v>No</v>
      </c>
      <c r="AY265" s="43" t="str">
        <f t="shared" si="80"/>
        <v>Yes</v>
      </c>
    </row>
    <row r="266" spans="1:51" x14ac:dyDescent="0.35">
      <c r="A266" s="21" t="s">
        <v>1140</v>
      </c>
      <c r="B266" s="21" t="s">
        <v>666</v>
      </c>
      <c r="C266" s="21" t="str">
        <f>_xlfn.XLOOKUP($A266,'Employee List'!$E:$E,'Employee List'!$D:$D,0)</f>
        <v>SF</v>
      </c>
      <c r="D266" s="42" t="str" cm="1">
        <f t="array" ref="D266">IFERROR(IF($G266="Yes",INDEX('Payment Plan'!$D$6:$D$42,MATCH(1,(Incentive_Calc!$C266='Payment Plan'!$B$6:$B$42)*(Incentive_Calc!$U266='Payment Plan'!$C$6:$C$42),0)),""),"")</f>
        <v/>
      </c>
      <c r="E266" s="42" t="str" cm="1">
        <f t="array" ref="E266">IFERROR(IF($H266="Yes",INDEX('Payment Plan'!$D$6:$D$42,MATCH(1,(Incentive_Calc!$C266='Payment Plan'!$B$6:$B$42)*(Incentive_Calc!$AS266='Payment Plan'!$C$6:$C$42),0)),""),"")</f>
        <v/>
      </c>
      <c r="F266" s="42">
        <f t="shared" si="68"/>
        <v>0</v>
      </c>
      <c r="G266" s="43" t="str">
        <f t="shared" si="69"/>
        <v>No</v>
      </c>
      <c r="H266" s="21" t="str">
        <f t="shared" si="70"/>
        <v>No</v>
      </c>
      <c r="I266" s="42">
        <f>IFERROR(SUMIFS('Sales RAW DATA'!$F$2:$F$30000,'Sales RAW DATA'!$I$2:$I$30000,Incentive_Calc!$A266,'Sales RAW DATA'!$E$2:$E$30000,Incentive_Calc!I$5),"")</f>
        <v>434624</v>
      </c>
      <c r="J266" s="42">
        <f>IFERROR(SUMIFS('Sales RAW DATA'!$F$2:$F$30000,'Sales RAW DATA'!$I$2:$I$30000,Incentive_Calc!$A266,'Sales RAW DATA'!$E$2:$E$30000,Incentive_Calc!J$5),"")</f>
        <v>439840</v>
      </c>
      <c r="K266" s="42">
        <f>IFERROR(SUMIFS('Sales RAW DATA'!$F$2:$F$30000,'Sales RAW DATA'!$I$2:$I$30000,Incentive_Calc!$A266,'Sales RAW DATA'!$E$2:$E$30000,Incentive_Calc!K$5),"")</f>
        <v>444945</v>
      </c>
      <c r="L266" s="42">
        <f t="shared" si="71"/>
        <v>1319409</v>
      </c>
      <c r="M266" s="42">
        <f>IFERROR(SUMIFS('Sales RAW DATA'!$G$2:$G$30000,'Sales RAW DATA'!$I$2:$I$30000,Incentive_Calc!$A266,'Sales RAW DATA'!$E$2:$E$30000,Incentive_Calc!M$5),"")</f>
        <v>423297</v>
      </c>
      <c r="N266" s="42">
        <f>IFERROR(SUMIFS('Sales RAW DATA'!$G$2:$G$30000,'Sales RAW DATA'!$I$2:$I$30000,Incentive_Calc!$A266,'Sales RAW DATA'!$E$2:$E$30000,Incentive_Calc!N$5),"")</f>
        <v>465616</v>
      </c>
      <c r="O266" s="42">
        <f>IFERROR(SUMIFS('Sales RAW DATA'!$G$2:$G$30000,'Sales RAW DATA'!$I$2:$I$30000,Incentive_Calc!$A266,'Sales RAW DATA'!$E$2:$E$30000,Incentive_Calc!O$5),"")</f>
        <v>334005</v>
      </c>
      <c r="P266" s="42">
        <f t="shared" si="72"/>
        <v>1222918</v>
      </c>
      <c r="Q266" s="44">
        <f t="shared" si="73"/>
        <v>0.97393839272566629</v>
      </c>
      <c r="R266" s="44">
        <f t="shared" si="74"/>
        <v>1.058603128410331</v>
      </c>
      <c r="S266" s="44">
        <f t="shared" si="75"/>
        <v>0.75066581262852716</v>
      </c>
      <c r="T266" s="45">
        <f t="shared" si="76"/>
        <v>92.686801439129184</v>
      </c>
      <c r="U266" s="45">
        <f t="shared" si="77"/>
        <v>92</v>
      </c>
      <c r="V266" s="44">
        <f>IFERROR(SUMIFS('Sales RAW DATA'!$G:$G,'Sales RAW DATA'!$I:$I,Incentive_Calc!$A266,'Sales RAW DATA'!$D:$D,"B1",'Sales RAW DATA'!$E:$E,Incentive_Calc!V$5)/SUMIFS('Sales RAW DATA'!$F:$F,'Sales RAW DATA'!$I:$I,Incentive_Calc!$A266,'Sales RAW DATA'!$D:$D,"B1",'Sales RAW DATA'!$E:$E,Incentive_Calc!V$5),"")</f>
        <v>1.3487389311153255</v>
      </c>
      <c r="W266" s="44">
        <f>IFERROR(SUMIFS('Sales RAW DATA'!$G:$G,'Sales RAW DATA'!$I:$I,Incentive_Calc!$A266,'Sales RAW DATA'!$D:$D,"B1",'Sales RAW DATA'!$E:$E,Incentive_Calc!W$5)/SUMIFS('Sales RAW DATA'!$F:$F,'Sales RAW DATA'!$I:$I,Incentive_Calc!$A266,'Sales RAW DATA'!$D:$D,"B1",'Sales RAW DATA'!$E:$E,Incentive_Calc!W$5),"")</f>
        <v>0.87042778357430317</v>
      </c>
      <c r="X266" s="44">
        <f>IFERROR(SUMIFS('Sales RAW DATA'!$G:$G,'Sales RAW DATA'!$I:$I,Incentive_Calc!$A266,'Sales RAW DATA'!$D:$D,"B1",'Sales RAW DATA'!$E:$E,Incentive_Calc!X$5)/SUMIFS('Sales RAW DATA'!$F:$F,'Sales RAW DATA'!$I:$I,Incentive_Calc!$A266,'Sales RAW DATA'!$D:$D,"B1",'Sales RAW DATA'!$E:$E,Incentive_Calc!X$5),"")</f>
        <v>0.90070979060372436</v>
      </c>
      <c r="Y266" s="44">
        <f>SUMIFS('Sales RAW DATA'!$G:$G,'Sales RAW DATA'!$I:$I,Incentive_Calc!$A266,'Sales RAW DATA'!$D:$D,"B1")/SUMIFS('Sales RAW DATA'!$F:$F,'Sales RAW DATA'!$I:$I,Incentive_Calc!$A266,'Sales RAW DATA'!$D:$D,"B1")</f>
        <v>1.0432850123351072</v>
      </c>
      <c r="Z266" s="44">
        <f>IFERROR(SUMIFS('Sales RAW DATA'!$G:$G,'Sales RAW DATA'!$I:$I,Incentive_Calc!$A266,'Sales RAW DATA'!$D:$D,"B2",'Sales RAW DATA'!$E:$E,Incentive_Calc!Z$5)/SUMIFS('Sales RAW DATA'!$F:$F,'Sales RAW DATA'!$I:$I,Incentive_Calc!$A266,'Sales RAW DATA'!$D:$D,"B2",'Sales RAW DATA'!$E:$E,Incentive_Calc!Z$5),"")</f>
        <v>0.86760716223548562</v>
      </c>
      <c r="AA266" s="44">
        <f>IFERROR(SUMIFS('Sales RAW DATA'!$G:$G,'Sales RAW DATA'!$I:$I,Incentive_Calc!$A266,'Sales RAW DATA'!$D:$D,"B2",'Sales RAW DATA'!$E:$E,Incentive_Calc!AA$5)/SUMIFS('Sales RAW DATA'!$F:$F,'Sales RAW DATA'!$I:$I,Incentive_Calc!$A266,'Sales RAW DATA'!$D:$D,"B2",'Sales RAW DATA'!$E:$E,Incentive_Calc!AA$5),"")</f>
        <v>1.0932999669483923</v>
      </c>
      <c r="AB266" s="44">
        <f>IFERROR(SUMIFS('Sales RAW DATA'!$G:$G,'Sales RAW DATA'!$I:$I,Incentive_Calc!$A266,'Sales RAW DATA'!$D:$D,"B2",'Sales RAW DATA'!$E:$E,Incentive_Calc!AB$5)/SUMIFS('Sales RAW DATA'!$F:$F,'Sales RAW DATA'!$I:$I,Incentive_Calc!$A266,'Sales RAW DATA'!$D:$D,"B2",'Sales RAW DATA'!$E:$E,Incentive_Calc!AB$5),"")</f>
        <v>0.65746634919092284</v>
      </c>
      <c r="AC266" s="44">
        <f>SUMIFS('Sales RAW DATA'!$G:$G,'Sales RAW DATA'!$I:$I,Incentive_Calc!$A266,'Sales RAW DATA'!$D:$D,"B2")/SUMIFS('Sales RAW DATA'!$F:$F,'Sales RAW DATA'!$I:$I,Incentive_Calc!$A266,'Sales RAW DATA'!$D:$D,"B2")</f>
        <v>0.87494962196321191</v>
      </c>
      <c r="AD266" s="44">
        <f>IFERROR(SUMIFS('Sales RAW DATA'!$G:$G,'Sales RAW DATA'!$I:$I,Incentive_Calc!$A266,'Sales RAW DATA'!$D:$D,"B3",'Sales RAW DATA'!$E:$E,Incentive_Calc!AD$5)/SUMIFS('Sales RAW DATA'!$F:$F,'Sales RAW DATA'!$I:$I,Incentive_Calc!$A266,'Sales RAW DATA'!$D:$D,"B3",'Sales RAW DATA'!$E:$E,Incentive_Calc!AD$5),"")</f>
        <v>0.95760040944966729</v>
      </c>
      <c r="AE266" s="44">
        <f>IFERROR(SUMIFS('Sales RAW DATA'!$G:$G,'Sales RAW DATA'!$I:$I,Incentive_Calc!$A266,'Sales RAW DATA'!$D:$D,"B3",'Sales RAW DATA'!$E:$E,Incentive_Calc!AE$5)/SUMIFS('Sales RAW DATA'!$F:$F,'Sales RAW DATA'!$I:$I,Incentive_Calc!$A266,'Sales RAW DATA'!$D:$D,"B3",'Sales RAW DATA'!$E:$E,Incentive_Calc!AE$5),"")</f>
        <v>1.5585907310183087</v>
      </c>
      <c r="AF266" s="44">
        <f>IFERROR(SUMIFS('Sales RAW DATA'!$G:$G,'Sales RAW DATA'!$I:$I,Incentive_Calc!$A266,'Sales RAW DATA'!$D:$D,"B3",'Sales RAW DATA'!$E:$E,Incentive_Calc!AF$5)/SUMIFS('Sales RAW DATA'!$F:$F,'Sales RAW DATA'!$I:$I,Incentive_Calc!$A266,'Sales RAW DATA'!$D:$D,"B3",'Sales RAW DATA'!$E:$E,Incentive_Calc!AF$5),"")</f>
        <v>1.008241950129217</v>
      </c>
      <c r="AG266" s="44">
        <f>SUMIFS('Sales RAW DATA'!$G:$G,'Sales RAW DATA'!$I:$I,Incentive_Calc!$A266,'Sales RAW DATA'!$D:$D,"B3")/SUMIFS('Sales RAW DATA'!$F:$F,'Sales RAW DATA'!$I:$I,Incentive_Calc!$A266,'Sales RAW DATA'!$D:$D,"B3")</f>
        <v>1.167861425036353</v>
      </c>
      <c r="AH266" s="44">
        <f>IFERROR(SUMIFS('Sales RAW DATA'!$G:$G,'Sales RAW DATA'!$I:$I,Incentive_Calc!$A266,'Sales RAW DATA'!$D:$D,"B4",'Sales RAW DATA'!$E:$E,Incentive_Calc!AH$5)/SUMIFS('Sales RAW DATA'!$F:$F,'Sales RAW DATA'!$I:$I,Incentive_Calc!$A266,'Sales RAW DATA'!$D:$D,"B4",'Sales RAW DATA'!$E:$E,Incentive_Calc!AH$5),"")</f>
        <v>1.0290026891825463</v>
      </c>
      <c r="AI266" s="44">
        <f>IFERROR(SUMIFS('Sales RAW DATA'!$G:$G,'Sales RAW DATA'!$I:$I,Incentive_Calc!$A266,'Sales RAW DATA'!$D:$D,"B4",'Sales RAW DATA'!$E:$E,Incentive_Calc!AI$5)/SUMIFS('Sales RAW DATA'!$F:$F,'Sales RAW DATA'!$I:$I,Incentive_Calc!$A266,'Sales RAW DATA'!$D:$D,"B4",'Sales RAW DATA'!$E:$E,Incentive_Calc!AI$5),"")</f>
        <v>1.1831146772871033</v>
      </c>
      <c r="AJ266" s="44">
        <f>IFERROR(SUMIFS('Sales RAW DATA'!$G:$G,'Sales RAW DATA'!$I:$I,Incentive_Calc!$A266,'Sales RAW DATA'!$D:$D,"B4",'Sales RAW DATA'!$E:$E,Incentive_Calc!AJ$5)/SUMIFS('Sales RAW DATA'!$F:$F,'Sales RAW DATA'!$I:$I,Incentive_Calc!$A266,'Sales RAW DATA'!$D:$D,"B4",'Sales RAW DATA'!$E:$E,Incentive_Calc!AJ$5),"")</f>
        <v>1.0237699876998769</v>
      </c>
      <c r="AK266" s="44">
        <f>SUMIFS('Sales RAW DATA'!$G:$G,'Sales RAW DATA'!$I:$I,Incentive_Calc!$A266,'Sales RAW DATA'!$D:$D,"B4")/SUMIFS('Sales RAW DATA'!$F:$F,'Sales RAW DATA'!$I:$I,Incentive_Calc!$A266,'Sales RAW DATA'!$D:$D,"B4")</f>
        <v>1.0792979822421507</v>
      </c>
      <c r="AL266" s="44">
        <f>IFERROR(SUMIFS('Sales RAW DATA'!$G:$G,'Sales RAW DATA'!$I:$I,Incentive_Calc!$A266,'Sales RAW DATA'!$D:$D,"B5",'Sales RAW DATA'!$E:$E,Incentive_Calc!AL$5)/SUMIFS('Sales RAW DATA'!$F:$F,'Sales RAW DATA'!$I:$I,Incentive_Calc!$A266,'Sales RAW DATA'!$D:$D,"B5",'Sales RAW DATA'!$E:$E,Incentive_Calc!AL$5),"")</f>
        <v>0.83733271804337794</v>
      </c>
      <c r="AM266" s="44">
        <f>IFERROR(SUMIFS('Sales RAW DATA'!$G:$G,'Sales RAW DATA'!$I:$I,Incentive_Calc!$A266,'Sales RAW DATA'!$D:$D,"B5",'Sales RAW DATA'!$E:$E,Incentive_Calc!AM$5)/SUMIFS('Sales RAW DATA'!$F:$F,'Sales RAW DATA'!$I:$I,Incentive_Calc!$A266,'Sales RAW DATA'!$D:$D,"B5",'Sales RAW DATA'!$E:$E,Incentive_Calc!AM$5),"")</f>
        <v>0.83794825238311399</v>
      </c>
      <c r="AN266" s="44">
        <f>IFERROR(SUMIFS('Sales RAW DATA'!$G:$G,'Sales RAW DATA'!$I:$I,Incentive_Calc!$A266,'Sales RAW DATA'!$D:$D,"B5",'Sales RAW DATA'!$E:$E,Incentive_Calc!AN$5)/SUMIFS('Sales RAW DATA'!$F:$F,'Sales RAW DATA'!$I:$I,Incentive_Calc!$A266,'Sales RAW DATA'!$D:$D,"B5",'Sales RAW DATA'!$E:$E,Incentive_Calc!AN$5),"")</f>
        <v>1.0054719562243501</v>
      </c>
      <c r="AO266" s="44">
        <f>SUMIFS('Sales RAW DATA'!$G:$G,'Sales RAW DATA'!$I:$I,Incentive_Calc!$A266,'Sales RAW DATA'!$D:$D,"B5")/SUMIFS('Sales RAW DATA'!$F:$F,'Sales RAW DATA'!$I:$I,Incentive_Calc!$A266,'Sales RAW DATA'!$D:$D,"B5")</f>
        <v>0.88941891635181625</v>
      </c>
      <c r="AP266" s="42">
        <f>SUM(SUMIFS('Sales RAW DATA'!$F$2:$F$22804,'Sales RAW DATA'!$I$2:$I$22804,Incentive_Calc!$A266,'Sales RAW DATA'!$D$2:$D$22804,"B1"),SUMIFS('Sales RAW DATA'!$F$2:$F$22804,'Sales RAW DATA'!$I$2:$I$22804,Incentive_Calc!$A266,'Sales RAW DATA'!$D$2:$D$22804,"B2"),SUMIFS('Sales RAW DATA'!$F$2:$F$22804,'Sales RAW DATA'!$I$2:$I$22804,Incentive_Calc!$A266,'Sales RAW DATA'!$D$2:$D$22804,"B3"),SUMIFS('Sales RAW DATA'!$F$2:$F$22804,'Sales RAW DATA'!$I$2:$I$22804,Incentive_Calc!$A266,'Sales RAW DATA'!$D$2:$D$22804,"B4"),SUMIFS('Sales RAW DATA'!$F$2:$F$22804,'Sales RAW DATA'!$I$2:$I$22804,Incentive_Calc!$A266,'Sales RAW DATA'!$D$2:$D$22804,"B5"))</f>
        <v>642041</v>
      </c>
      <c r="AQ266" s="42">
        <f>SUM(SUMIFS('Sales RAW DATA'!$G$2:$G$22804,'Sales RAW DATA'!$I$2:$I$22804,Incentive_Calc!$A266,'Sales RAW DATA'!$D$2:$D$22804,"B1"),SUMIFS('Sales RAW DATA'!$G$2:$G$22804,'Sales RAW DATA'!$I$2:$I$22804,Incentive_Calc!$A266,'Sales RAW DATA'!$D$2:$D$22804,"B2"),SUMIFS('Sales RAW DATA'!$G$2:$G$22804,'Sales RAW DATA'!$I$2:$I$22804,Incentive_Calc!$A266,'Sales RAW DATA'!$D$2:$D$22804,"B3"),SUMIFS('Sales RAW DATA'!$G$2:$G$22804,'Sales RAW DATA'!$I$2:$I$22804,Incentive_Calc!$A266,'Sales RAW DATA'!$D$2:$D$22804,"B4"),SUMIFS('Sales RAW DATA'!$G$2:$G$22804,'Sales RAW DATA'!$I$2:$I$22804,Incentive_Calc!$A266,'Sales RAW DATA'!$D$2:$D$22804,"B5"))</f>
        <v>685046</v>
      </c>
      <c r="AR266" s="45">
        <f t="shared" si="78"/>
        <v>106.69817036606698</v>
      </c>
      <c r="AS266" s="45">
        <f t="shared" si="79"/>
        <v>106</v>
      </c>
      <c r="AT266" s="46">
        <v>0.94</v>
      </c>
      <c r="AU266" s="46">
        <v>0.95</v>
      </c>
      <c r="AV266" s="43" t="str">
        <f t="shared" si="65"/>
        <v>Yes</v>
      </c>
      <c r="AW266" s="43" t="str">
        <f t="shared" si="66"/>
        <v>Yes</v>
      </c>
      <c r="AX266" s="43" t="str">
        <f t="shared" si="67"/>
        <v>No</v>
      </c>
      <c r="AY266" s="43" t="str">
        <f t="shared" si="80"/>
        <v>Yes</v>
      </c>
    </row>
    <row r="267" spans="1:51" x14ac:dyDescent="0.35">
      <c r="A267" s="21" t="s">
        <v>1141</v>
      </c>
      <c r="B267" s="21" t="s">
        <v>667</v>
      </c>
      <c r="C267" s="21" t="str">
        <f>_xlfn.XLOOKUP($A267,'Employee List'!$E:$E,'Employee List'!$D:$D,0)</f>
        <v>SF</v>
      </c>
      <c r="D267" s="42" t="str" cm="1">
        <f t="array" ref="D267">IFERROR(IF($G267="Yes",INDEX('Payment Plan'!$D$6:$D$42,MATCH(1,(Incentive_Calc!$C267='Payment Plan'!$B$6:$B$42)*(Incentive_Calc!$U267='Payment Plan'!$C$6:$C$42),0)),""),"")</f>
        <v/>
      </c>
      <c r="E267" s="42" t="str" cm="1">
        <f t="array" ref="E267">IFERROR(IF($H267="Yes",INDEX('Payment Plan'!$D$6:$D$42,MATCH(1,(Incentive_Calc!$C267='Payment Plan'!$B$6:$B$42)*(Incentive_Calc!$AS267='Payment Plan'!$C$6:$C$42),0)),""),"")</f>
        <v/>
      </c>
      <c r="F267" s="42">
        <f t="shared" si="68"/>
        <v>0</v>
      </c>
      <c r="G267" s="43" t="str">
        <f t="shared" si="69"/>
        <v>No</v>
      </c>
      <c r="H267" s="21" t="str">
        <f t="shared" si="70"/>
        <v>No</v>
      </c>
      <c r="I267" s="42">
        <f>IFERROR(SUMIFS('Sales RAW DATA'!$F$2:$F$30000,'Sales RAW DATA'!$I$2:$I$30000,Incentive_Calc!$A267,'Sales RAW DATA'!$E$2:$E$30000,Incentive_Calc!I$5),"")</f>
        <v>487086</v>
      </c>
      <c r="J267" s="42">
        <f>IFERROR(SUMIFS('Sales RAW DATA'!$F$2:$F$30000,'Sales RAW DATA'!$I$2:$I$30000,Incentive_Calc!$A267,'Sales RAW DATA'!$E$2:$E$30000,Incentive_Calc!J$5),"")</f>
        <v>505079</v>
      </c>
      <c r="K267" s="42">
        <f>IFERROR(SUMIFS('Sales RAW DATA'!$F$2:$F$30000,'Sales RAW DATA'!$I$2:$I$30000,Incentive_Calc!$A267,'Sales RAW DATA'!$E$2:$E$30000,Incentive_Calc!K$5),"")</f>
        <v>501890</v>
      </c>
      <c r="L267" s="42">
        <f t="shared" si="71"/>
        <v>1494055</v>
      </c>
      <c r="M267" s="42">
        <f>IFERROR(SUMIFS('Sales RAW DATA'!$G$2:$G$30000,'Sales RAW DATA'!$I$2:$I$30000,Incentive_Calc!$A267,'Sales RAW DATA'!$E$2:$E$30000,Incentive_Calc!M$5),"")</f>
        <v>518459</v>
      </c>
      <c r="N267" s="42">
        <f>IFERROR(SUMIFS('Sales RAW DATA'!$G$2:$G$30000,'Sales RAW DATA'!$I$2:$I$30000,Incentive_Calc!$A267,'Sales RAW DATA'!$E$2:$E$30000,Incentive_Calc!N$5),"")</f>
        <v>507322</v>
      </c>
      <c r="O267" s="42">
        <f>IFERROR(SUMIFS('Sales RAW DATA'!$G$2:$G$30000,'Sales RAW DATA'!$I$2:$I$30000,Incentive_Calc!$A267,'Sales RAW DATA'!$E$2:$E$30000,Incentive_Calc!O$5),"")</f>
        <v>411823</v>
      </c>
      <c r="P267" s="42">
        <f t="shared" si="72"/>
        <v>1437604</v>
      </c>
      <c r="Q267" s="44">
        <f t="shared" si="73"/>
        <v>1.0644095703838747</v>
      </c>
      <c r="R267" s="44">
        <f t="shared" si="74"/>
        <v>1.0044408894450174</v>
      </c>
      <c r="S267" s="44">
        <f t="shared" si="75"/>
        <v>0.82054434238578178</v>
      </c>
      <c r="T267" s="45">
        <f t="shared" si="76"/>
        <v>96.221625040577479</v>
      </c>
      <c r="U267" s="45">
        <f t="shared" si="77"/>
        <v>96</v>
      </c>
      <c r="V267" s="44">
        <f>IFERROR(SUMIFS('Sales RAW DATA'!$G:$G,'Sales RAW DATA'!$I:$I,Incentive_Calc!$A267,'Sales RAW DATA'!$D:$D,"B1",'Sales RAW DATA'!$E:$E,Incentive_Calc!V$5)/SUMIFS('Sales RAW DATA'!$F:$F,'Sales RAW DATA'!$I:$I,Incentive_Calc!$A267,'Sales RAW DATA'!$D:$D,"B1",'Sales RAW DATA'!$E:$E,Incentive_Calc!V$5),"")</f>
        <v>1.079255310882842</v>
      </c>
      <c r="W267" s="44">
        <f>IFERROR(SUMIFS('Sales RAW DATA'!$G:$G,'Sales RAW DATA'!$I:$I,Incentive_Calc!$A267,'Sales RAW DATA'!$D:$D,"B1",'Sales RAW DATA'!$E:$E,Incentive_Calc!W$5)/SUMIFS('Sales RAW DATA'!$F:$F,'Sales RAW DATA'!$I:$I,Incentive_Calc!$A267,'Sales RAW DATA'!$D:$D,"B1",'Sales RAW DATA'!$E:$E,Incentive_Calc!W$5),"")</f>
        <v>1.1859372776011767</v>
      </c>
      <c r="X267" s="44">
        <f>IFERROR(SUMIFS('Sales RAW DATA'!$G:$G,'Sales RAW DATA'!$I:$I,Incentive_Calc!$A267,'Sales RAW DATA'!$D:$D,"B1",'Sales RAW DATA'!$E:$E,Incentive_Calc!X$5)/SUMIFS('Sales RAW DATA'!$F:$F,'Sales RAW DATA'!$I:$I,Incentive_Calc!$A267,'Sales RAW DATA'!$D:$D,"B1",'Sales RAW DATA'!$E:$E,Incentive_Calc!X$5),"")</f>
        <v>0.76819059884095298</v>
      </c>
      <c r="Y267" s="44">
        <f>SUMIFS('Sales RAW DATA'!$G:$G,'Sales RAW DATA'!$I:$I,Incentive_Calc!$A267,'Sales RAW DATA'!$D:$D,"B1")/SUMIFS('Sales RAW DATA'!$F:$F,'Sales RAW DATA'!$I:$I,Incentive_Calc!$A267,'Sales RAW DATA'!$D:$D,"B1")</f>
        <v>1.0170262709411879</v>
      </c>
      <c r="Z267" s="44">
        <f>IFERROR(SUMIFS('Sales RAW DATA'!$G:$G,'Sales RAW DATA'!$I:$I,Incentive_Calc!$A267,'Sales RAW DATA'!$D:$D,"B2",'Sales RAW DATA'!$E:$E,Incentive_Calc!Z$5)/SUMIFS('Sales RAW DATA'!$F:$F,'Sales RAW DATA'!$I:$I,Incentive_Calc!$A267,'Sales RAW DATA'!$D:$D,"B2",'Sales RAW DATA'!$E:$E,Incentive_Calc!Z$5),"")</f>
        <v>0.6881692684814863</v>
      </c>
      <c r="AA267" s="44">
        <f>IFERROR(SUMIFS('Sales RAW DATA'!$G:$G,'Sales RAW DATA'!$I:$I,Incentive_Calc!$A267,'Sales RAW DATA'!$D:$D,"B2",'Sales RAW DATA'!$E:$E,Incentive_Calc!AA$5)/SUMIFS('Sales RAW DATA'!$F:$F,'Sales RAW DATA'!$I:$I,Incentive_Calc!$A267,'Sales RAW DATA'!$D:$D,"B2",'Sales RAW DATA'!$E:$E,Incentive_Calc!AA$5),"")</f>
        <v>0.7592695436281075</v>
      </c>
      <c r="AB267" s="44">
        <f>IFERROR(SUMIFS('Sales RAW DATA'!$G:$G,'Sales RAW DATA'!$I:$I,Incentive_Calc!$A267,'Sales RAW DATA'!$D:$D,"B2",'Sales RAW DATA'!$E:$E,Incentive_Calc!AB$5)/SUMIFS('Sales RAW DATA'!$F:$F,'Sales RAW DATA'!$I:$I,Incentive_Calc!$A267,'Sales RAW DATA'!$D:$D,"B2",'Sales RAW DATA'!$E:$E,Incentive_Calc!AB$5),"")</f>
        <v>0.46110496473516804</v>
      </c>
      <c r="AC267" s="44">
        <f>SUMIFS('Sales RAW DATA'!$G:$G,'Sales RAW DATA'!$I:$I,Incentive_Calc!$A267,'Sales RAW DATA'!$D:$D,"B2")/SUMIFS('Sales RAW DATA'!$F:$F,'Sales RAW DATA'!$I:$I,Incentive_Calc!$A267,'Sales RAW DATA'!$D:$D,"B2")</f>
        <v>0.63966909287710272</v>
      </c>
      <c r="AD267" s="44">
        <f>IFERROR(SUMIFS('Sales RAW DATA'!$G:$G,'Sales RAW DATA'!$I:$I,Incentive_Calc!$A267,'Sales RAW DATA'!$D:$D,"B3",'Sales RAW DATA'!$E:$E,Incentive_Calc!AD$5)/SUMIFS('Sales RAW DATA'!$F:$F,'Sales RAW DATA'!$I:$I,Incentive_Calc!$A267,'Sales RAW DATA'!$D:$D,"B3",'Sales RAW DATA'!$E:$E,Incentive_Calc!AD$5),"")</f>
        <v>1.0879634053124403</v>
      </c>
      <c r="AE267" s="44">
        <f>IFERROR(SUMIFS('Sales RAW DATA'!$G:$G,'Sales RAW DATA'!$I:$I,Incentive_Calc!$A267,'Sales RAW DATA'!$D:$D,"B3",'Sales RAW DATA'!$E:$E,Incentive_Calc!AE$5)/SUMIFS('Sales RAW DATA'!$F:$F,'Sales RAW DATA'!$I:$I,Incentive_Calc!$A267,'Sales RAW DATA'!$D:$D,"B3",'Sales RAW DATA'!$E:$E,Incentive_Calc!AE$5),"")</f>
        <v>1.1810909356974746</v>
      </c>
      <c r="AF267" s="44">
        <f>IFERROR(SUMIFS('Sales RAW DATA'!$G:$G,'Sales RAW DATA'!$I:$I,Incentive_Calc!$A267,'Sales RAW DATA'!$D:$D,"B3",'Sales RAW DATA'!$E:$E,Incentive_Calc!AF$5)/SUMIFS('Sales RAW DATA'!$F:$F,'Sales RAW DATA'!$I:$I,Incentive_Calc!$A267,'Sales RAW DATA'!$D:$D,"B3",'Sales RAW DATA'!$E:$E,Incentive_Calc!AF$5),"")</f>
        <v>1.0631190436842395</v>
      </c>
      <c r="AG267" s="44">
        <f>SUMIFS('Sales RAW DATA'!$G:$G,'Sales RAW DATA'!$I:$I,Incentive_Calc!$A267,'Sales RAW DATA'!$D:$D,"B3")/SUMIFS('Sales RAW DATA'!$F:$F,'Sales RAW DATA'!$I:$I,Incentive_Calc!$A267,'Sales RAW DATA'!$D:$D,"B3")</f>
        <v>1.1089451687355749</v>
      </c>
      <c r="AH267" s="44">
        <f>IFERROR(SUMIFS('Sales RAW DATA'!$G:$G,'Sales RAW DATA'!$I:$I,Incentive_Calc!$A267,'Sales RAW DATA'!$D:$D,"B4",'Sales RAW DATA'!$E:$E,Incentive_Calc!AH$5)/SUMIFS('Sales RAW DATA'!$F:$F,'Sales RAW DATA'!$I:$I,Incentive_Calc!$A267,'Sales RAW DATA'!$D:$D,"B4",'Sales RAW DATA'!$E:$E,Incentive_Calc!AH$5),"")</f>
        <v>1.212258942146115</v>
      </c>
      <c r="AI267" s="44">
        <f>IFERROR(SUMIFS('Sales RAW DATA'!$G:$G,'Sales RAW DATA'!$I:$I,Incentive_Calc!$A267,'Sales RAW DATA'!$D:$D,"B4",'Sales RAW DATA'!$E:$E,Incentive_Calc!AI$5)/SUMIFS('Sales RAW DATA'!$F:$F,'Sales RAW DATA'!$I:$I,Incentive_Calc!$A267,'Sales RAW DATA'!$D:$D,"B4",'Sales RAW DATA'!$E:$E,Incentive_Calc!AI$5),"")</f>
        <v>1.3815468703902114</v>
      </c>
      <c r="AJ267" s="44">
        <f>IFERROR(SUMIFS('Sales RAW DATA'!$G:$G,'Sales RAW DATA'!$I:$I,Incentive_Calc!$A267,'Sales RAW DATA'!$D:$D,"B4",'Sales RAW DATA'!$E:$E,Incentive_Calc!AJ$5)/SUMIFS('Sales RAW DATA'!$F:$F,'Sales RAW DATA'!$I:$I,Incentive_Calc!$A267,'Sales RAW DATA'!$D:$D,"B4",'Sales RAW DATA'!$E:$E,Incentive_Calc!AJ$5),"")</f>
        <v>0.66364772499344271</v>
      </c>
      <c r="AK267" s="44">
        <f>SUMIFS('Sales RAW DATA'!$G:$G,'Sales RAW DATA'!$I:$I,Incentive_Calc!$A267,'Sales RAW DATA'!$D:$D,"B4")/SUMIFS('Sales RAW DATA'!$F:$F,'Sales RAW DATA'!$I:$I,Incentive_Calc!$A267,'Sales RAW DATA'!$D:$D,"B4")</f>
        <v>1.0836467587207028</v>
      </c>
      <c r="AL267" s="44">
        <f>IFERROR(SUMIFS('Sales RAW DATA'!$G:$G,'Sales RAW DATA'!$I:$I,Incentive_Calc!$A267,'Sales RAW DATA'!$D:$D,"B5",'Sales RAW DATA'!$E:$E,Incentive_Calc!AL$5)/SUMIFS('Sales RAW DATA'!$F:$F,'Sales RAW DATA'!$I:$I,Incentive_Calc!$A267,'Sales RAW DATA'!$D:$D,"B5",'Sales RAW DATA'!$E:$E,Incentive_Calc!AL$5),"")</f>
        <v>0.81212890826097406</v>
      </c>
      <c r="AM267" s="44">
        <f>IFERROR(SUMIFS('Sales RAW DATA'!$G:$G,'Sales RAW DATA'!$I:$I,Incentive_Calc!$A267,'Sales RAW DATA'!$D:$D,"B5",'Sales RAW DATA'!$E:$E,Incentive_Calc!AM$5)/SUMIFS('Sales RAW DATA'!$F:$F,'Sales RAW DATA'!$I:$I,Incentive_Calc!$A267,'Sales RAW DATA'!$D:$D,"B5",'Sales RAW DATA'!$E:$E,Incentive_Calc!AM$5),"")</f>
        <v>0.75415411524633169</v>
      </c>
      <c r="AN267" s="44">
        <f>IFERROR(SUMIFS('Sales RAW DATA'!$G:$G,'Sales RAW DATA'!$I:$I,Incentive_Calc!$A267,'Sales RAW DATA'!$D:$D,"B5",'Sales RAW DATA'!$E:$E,Incentive_Calc!AN$5)/SUMIFS('Sales RAW DATA'!$F:$F,'Sales RAW DATA'!$I:$I,Incentive_Calc!$A267,'Sales RAW DATA'!$D:$D,"B5",'Sales RAW DATA'!$E:$E,Incentive_Calc!AN$5),"")</f>
        <v>0.568783422459893</v>
      </c>
      <c r="AO267" s="44">
        <f>SUMIFS('Sales RAW DATA'!$G:$G,'Sales RAW DATA'!$I:$I,Incentive_Calc!$A267,'Sales RAW DATA'!$D:$D,"B5")/SUMIFS('Sales RAW DATA'!$F:$F,'Sales RAW DATA'!$I:$I,Incentive_Calc!$A267,'Sales RAW DATA'!$D:$D,"B5")</f>
        <v>0.71126431669075951</v>
      </c>
      <c r="AP267" s="42">
        <f>SUM(SUMIFS('Sales RAW DATA'!$F$2:$F$22804,'Sales RAW DATA'!$I$2:$I$22804,Incentive_Calc!$A267,'Sales RAW DATA'!$D$2:$D$22804,"B1"),SUMIFS('Sales RAW DATA'!$F$2:$F$22804,'Sales RAW DATA'!$I$2:$I$22804,Incentive_Calc!$A267,'Sales RAW DATA'!$D$2:$D$22804,"B2"),SUMIFS('Sales RAW DATA'!$F$2:$F$22804,'Sales RAW DATA'!$I$2:$I$22804,Incentive_Calc!$A267,'Sales RAW DATA'!$D$2:$D$22804,"B3"),SUMIFS('Sales RAW DATA'!$F$2:$F$22804,'Sales RAW DATA'!$I$2:$I$22804,Incentive_Calc!$A267,'Sales RAW DATA'!$D$2:$D$22804,"B4"),SUMIFS('Sales RAW DATA'!$F$2:$F$22804,'Sales RAW DATA'!$I$2:$I$22804,Incentive_Calc!$A267,'Sales RAW DATA'!$D$2:$D$22804,"B5"))</f>
        <v>815258</v>
      </c>
      <c r="AQ267" s="42">
        <f>SUM(SUMIFS('Sales RAW DATA'!$G$2:$G$22804,'Sales RAW DATA'!$I$2:$I$22804,Incentive_Calc!$A267,'Sales RAW DATA'!$D$2:$D$22804,"B1"),SUMIFS('Sales RAW DATA'!$G$2:$G$22804,'Sales RAW DATA'!$I$2:$I$22804,Incentive_Calc!$A267,'Sales RAW DATA'!$D$2:$D$22804,"B2"),SUMIFS('Sales RAW DATA'!$G$2:$G$22804,'Sales RAW DATA'!$I$2:$I$22804,Incentive_Calc!$A267,'Sales RAW DATA'!$D$2:$D$22804,"B3"),SUMIFS('Sales RAW DATA'!$G$2:$G$22804,'Sales RAW DATA'!$I$2:$I$22804,Incentive_Calc!$A267,'Sales RAW DATA'!$D$2:$D$22804,"B4"),SUMIFS('Sales RAW DATA'!$G$2:$G$22804,'Sales RAW DATA'!$I$2:$I$22804,Incentive_Calc!$A267,'Sales RAW DATA'!$D$2:$D$22804,"B5"))</f>
        <v>803824</v>
      </c>
      <c r="AR267" s="45">
        <f t="shared" si="78"/>
        <v>98.597499196573352</v>
      </c>
      <c r="AS267" s="45">
        <f t="shared" si="79"/>
        <v>98</v>
      </c>
      <c r="AT267" s="46">
        <v>1.1499999999999999</v>
      </c>
      <c r="AU267" s="46">
        <v>0.74</v>
      </c>
      <c r="AV267" s="43" t="str">
        <f t="shared" si="65"/>
        <v>Yes</v>
      </c>
      <c r="AW267" s="43" t="str">
        <f t="shared" si="66"/>
        <v>Yes</v>
      </c>
      <c r="AX267" s="43" t="str">
        <f t="shared" si="67"/>
        <v>Yes</v>
      </c>
      <c r="AY267" s="43" t="str">
        <f t="shared" si="80"/>
        <v>Yes</v>
      </c>
    </row>
    <row r="268" spans="1:51" x14ac:dyDescent="0.35">
      <c r="A268" s="21" t="s">
        <v>1142</v>
      </c>
      <c r="B268" s="21" t="s">
        <v>668</v>
      </c>
      <c r="C268" s="21" t="str">
        <f>_xlfn.XLOOKUP($A268,'Employee List'!$E:$E,'Employee List'!$D:$D,0)</f>
        <v>SF</v>
      </c>
      <c r="D268" s="42" cm="1">
        <f t="array" ref="D268">IFERROR(IF($G268="Yes",INDEX('Payment Plan'!$D$6:$D$42,MATCH(1,(Incentive_Calc!$C268='Payment Plan'!$B$6:$B$42)*(Incentive_Calc!$U268='Payment Plan'!$C$6:$C$42),0)),""),"")</f>
        <v>30387.65625</v>
      </c>
      <c r="E268" s="42" t="str" cm="1">
        <f t="array" ref="E268">IFERROR(IF($H268="Yes",INDEX('Payment Plan'!$D$6:$D$42,MATCH(1,(Incentive_Calc!$C268='Payment Plan'!$B$6:$B$42)*(Incentive_Calc!$AS268='Payment Plan'!$C$6:$C$42),0)),""),"")</f>
        <v/>
      </c>
      <c r="F268" s="42">
        <f t="shared" si="68"/>
        <v>30387.65625</v>
      </c>
      <c r="G268" s="43" t="str">
        <f t="shared" si="69"/>
        <v>Yes</v>
      </c>
      <c r="H268" s="21" t="str">
        <f t="shared" si="70"/>
        <v>No</v>
      </c>
      <c r="I268" s="42">
        <f>IFERROR(SUMIFS('Sales RAW DATA'!$F$2:$F$30000,'Sales RAW DATA'!$I$2:$I$30000,Incentive_Calc!$A268,'Sales RAW DATA'!$E$2:$E$30000,Incentive_Calc!I$5),"")</f>
        <v>371262</v>
      </c>
      <c r="J268" s="42">
        <f>IFERROR(SUMIFS('Sales RAW DATA'!$F$2:$F$30000,'Sales RAW DATA'!$I$2:$I$30000,Incentive_Calc!$A268,'Sales RAW DATA'!$E$2:$E$30000,Incentive_Calc!J$5),"")</f>
        <v>395117</v>
      </c>
      <c r="K268" s="42">
        <f>IFERROR(SUMIFS('Sales RAW DATA'!$F$2:$F$30000,'Sales RAW DATA'!$I$2:$I$30000,Incentive_Calc!$A268,'Sales RAW DATA'!$E$2:$E$30000,Incentive_Calc!K$5),"")</f>
        <v>395349</v>
      </c>
      <c r="L268" s="42">
        <f t="shared" si="71"/>
        <v>1161728</v>
      </c>
      <c r="M268" s="42">
        <f>IFERROR(SUMIFS('Sales RAW DATA'!$G$2:$G$30000,'Sales RAW DATA'!$I$2:$I$30000,Incentive_Calc!$A268,'Sales RAW DATA'!$E$2:$E$30000,Incentive_Calc!M$5),"")</f>
        <v>385203</v>
      </c>
      <c r="N268" s="42">
        <f>IFERROR(SUMIFS('Sales RAW DATA'!$G$2:$G$30000,'Sales RAW DATA'!$I$2:$I$30000,Incentive_Calc!$A268,'Sales RAW DATA'!$E$2:$E$30000,Incentive_Calc!N$5),"")</f>
        <v>387058</v>
      </c>
      <c r="O268" s="42">
        <f>IFERROR(SUMIFS('Sales RAW DATA'!$G$2:$G$30000,'Sales RAW DATA'!$I$2:$I$30000,Incentive_Calc!$A268,'Sales RAW DATA'!$E$2:$E$30000,Incentive_Calc!O$5),"")</f>
        <v>438721</v>
      </c>
      <c r="P268" s="42">
        <f t="shared" si="72"/>
        <v>1210982</v>
      </c>
      <c r="Q268" s="44">
        <f t="shared" si="73"/>
        <v>1.037550301404399</v>
      </c>
      <c r="R268" s="44">
        <f t="shared" si="74"/>
        <v>0.9796035098464505</v>
      </c>
      <c r="S268" s="44">
        <f t="shared" si="75"/>
        <v>1.1097056018859286</v>
      </c>
      <c r="T268" s="45">
        <f t="shared" si="76"/>
        <v>104.23971876377259</v>
      </c>
      <c r="U268" s="45">
        <f t="shared" si="77"/>
        <v>104</v>
      </c>
      <c r="V268" s="44">
        <f>IFERROR(SUMIFS('Sales RAW DATA'!$G:$G,'Sales RAW DATA'!$I:$I,Incentive_Calc!$A268,'Sales RAW DATA'!$D:$D,"B1",'Sales RAW DATA'!$E:$E,Incentive_Calc!V$5)/SUMIFS('Sales RAW DATA'!$F:$F,'Sales RAW DATA'!$I:$I,Incentive_Calc!$A268,'Sales RAW DATA'!$D:$D,"B1",'Sales RAW DATA'!$E:$E,Incentive_Calc!V$5),"")</f>
        <v>0.82017574206047184</v>
      </c>
      <c r="W268" s="44">
        <f>IFERROR(SUMIFS('Sales RAW DATA'!$G:$G,'Sales RAW DATA'!$I:$I,Incentive_Calc!$A268,'Sales RAW DATA'!$D:$D,"B1",'Sales RAW DATA'!$E:$E,Incentive_Calc!W$5)/SUMIFS('Sales RAW DATA'!$F:$F,'Sales RAW DATA'!$I:$I,Incentive_Calc!$A268,'Sales RAW DATA'!$D:$D,"B1",'Sales RAW DATA'!$E:$E,Incentive_Calc!W$5),"")</f>
        <v>0.87551478220109147</v>
      </c>
      <c r="X268" s="44">
        <f>IFERROR(SUMIFS('Sales RAW DATA'!$G:$G,'Sales RAW DATA'!$I:$I,Incentive_Calc!$A268,'Sales RAW DATA'!$D:$D,"B1",'Sales RAW DATA'!$E:$E,Incentive_Calc!X$5)/SUMIFS('Sales RAW DATA'!$F:$F,'Sales RAW DATA'!$I:$I,Incentive_Calc!$A268,'Sales RAW DATA'!$D:$D,"B1",'Sales RAW DATA'!$E:$E,Incentive_Calc!X$5),"")</f>
        <v>0.64224782180744411</v>
      </c>
      <c r="Y268" s="44">
        <f>SUMIFS('Sales RAW DATA'!$G:$G,'Sales RAW DATA'!$I:$I,Incentive_Calc!$A268,'Sales RAW DATA'!$D:$D,"B1")/SUMIFS('Sales RAW DATA'!$F:$F,'Sales RAW DATA'!$I:$I,Incentive_Calc!$A268,'Sales RAW DATA'!$D:$D,"B1")</f>
        <v>0.78273049974479147</v>
      </c>
      <c r="Z268" s="44">
        <f>IFERROR(SUMIFS('Sales RAW DATA'!$G:$G,'Sales RAW DATA'!$I:$I,Incentive_Calc!$A268,'Sales RAW DATA'!$D:$D,"B2",'Sales RAW DATA'!$E:$E,Incentive_Calc!Z$5)/SUMIFS('Sales RAW DATA'!$F:$F,'Sales RAW DATA'!$I:$I,Incentive_Calc!$A268,'Sales RAW DATA'!$D:$D,"B2",'Sales RAW DATA'!$E:$E,Incentive_Calc!Z$5),"")</f>
        <v>1.0053952705288129</v>
      </c>
      <c r="AA268" s="44">
        <f>IFERROR(SUMIFS('Sales RAW DATA'!$G:$G,'Sales RAW DATA'!$I:$I,Incentive_Calc!$A268,'Sales RAW DATA'!$D:$D,"B2",'Sales RAW DATA'!$E:$E,Incentive_Calc!AA$5)/SUMIFS('Sales RAW DATA'!$F:$F,'Sales RAW DATA'!$I:$I,Incentive_Calc!$A268,'Sales RAW DATA'!$D:$D,"B2",'Sales RAW DATA'!$E:$E,Incentive_Calc!AA$5),"")</f>
        <v>0.93355104847026471</v>
      </c>
      <c r="AB268" s="44">
        <f>IFERROR(SUMIFS('Sales RAW DATA'!$G:$G,'Sales RAW DATA'!$I:$I,Incentive_Calc!$A268,'Sales RAW DATA'!$D:$D,"B2",'Sales RAW DATA'!$E:$E,Incentive_Calc!AB$5)/SUMIFS('Sales RAW DATA'!$F:$F,'Sales RAW DATA'!$I:$I,Incentive_Calc!$A268,'Sales RAW DATA'!$D:$D,"B2",'Sales RAW DATA'!$E:$E,Incentive_Calc!AB$5),"")</f>
        <v>1.2740512533258648</v>
      </c>
      <c r="AC268" s="44">
        <f>SUMIFS('Sales RAW DATA'!$G:$G,'Sales RAW DATA'!$I:$I,Incentive_Calc!$A268,'Sales RAW DATA'!$D:$D,"B2")/SUMIFS('Sales RAW DATA'!$F:$F,'Sales RAW DATA'!$I:$I,Incentive_Calc!$A268,'Sales RAW DATA'!$D:$D,"B2")</f>
        <v>1.0720389554590155</v>
      </c>
      <c r="AD268" s="44">
        <f>IFERROR(SUMIFS('Sales RAW DATA'!$G:$G,'Sales RAW DATA'!$I:$I,Incentive_Calc!$A268,'Sales RAW DATA'!$D:$D,"B3",'Sales RAW DATA'!$E:$E,Incentive_Calc!AD$5)/SUMIFS('Sales RAW DATA'!$F:$F,'Sales RAW DATA'!$I:$I,Incentive_Calc!$A268,'Sales RAW DATA'!$D:$D,"B3",'Sales RAW DATA'!$E:$E,Incentive_Calc!AD$5),"")</f>
        <v>0.64844120264943528</v>
      </c>
      <c r="AE268" s="44">
        <f>IFERROR(SUMIFS('Sales RAW DATA'!$G:$G,'Sales RAW DATA'!$I:$I,Incentive_Calc!$A268,'Sales RAW DATA'!$D:$D,"B3",'Sales RAW DATA'!$E:$E,Incentive_Calc!AE$5)/SUMIFS('Sales RAW DATA'!$F:$F,'Sales RAW DATA'!$I:$I,Incentive_Calc!$A268,'Sales RAW DATA'!$D:$D,"B3",'Sales RAW DATA'!$E:$E,Incentive_Calc!AE$5),"")</f>
        <v>0.78510615597994238</v>
      </c>
      <c r="AF268" s="44">
        <f>IFERROR(SUMIFS('Sales RAW DATA'!$G:$G,'Sales RAW DATA'!$I:$I,Incentive_Calc!$A268,'Sales RAW DATA'!$D:$D,"B3",'Sales RAW DATA'!$E:$E,Incentive_Calc!AF$5)/SUMIFS('Sales RAW DATA'!$F:$F,'Sales RAW DATA'!$I:$I,Incentive_Calc!$A268,'Sales RAW DATA'!$D:$D,"B3",'Sales RAW DATA'!$E:$E,Incentive_Calc!AF$5),"")</f>
        <v>1.5031782790595725</v>
      </c>
      <c r="AG268" s="44">
        <f>SUMIFS('Sales RAW DATA'!$G:$G,'Sales RAW DATA'!$I:$I,Incentive_Calc!$A268,'Sales RAW DATA'!$D:$D,"B3")/SUMIFS('Sales RAW DATA'!$F:$F,'Sales RAW DATA'!$I:$I,Incentive_Calc!$A268,'Sales RAW DATA'!$D:$D,"B3")</f>
        <v>1.007868990426763</v>
      </c>
      <c r="AH268" s="44">
        <f>IFERROR(SUMIFS('Sales RAW DATA'!$G:$G,'Sales RAW DATA'!$I:$I,Incentive_Calc!$A268,'Sales RAW DATA'!$D:$D,"B4",'Sales RAW DATA'!$E:$E,Incentive_Calc!AH$5)/SUMIFS('Sales RAW DATA'!$F:$F,'Sales RAW DATA'!$I:$I,Incentive_Calc!$A268,'Sales RAW DATA'!$D:$D,"B4",'Sales RAW DATA'!$E:$E,Incentive_Calc!AH$5),"")</f>
        <v>2.0201111779910068</v>
      </c>
      <c r="AI268" s="44">
        <f>IFERROR(SUMIFS('Sales RAW DATA'!$G:$G,'Sales RAW DATA'!$I:$I,Incentive_Calc!$A268,'Sales RAW DATA'!$D:$D,"B4",'Sales RAW DATA'!$E:$E,Incentive_Calc!AI$5)/SUMIFS('Sales RAW DATA'!$F:$F,'Sales RAW DATA'!$I:$I,Incentive_Calc!$A268,'Sales RAW DATA'!$D:$D,"B4",'Sales RAW DATA'!$E:$E,Incentive_Calc!AI$5),"")</f>
        <v>1.3352294639413806</v>
      </c>
      <c r="AJ268" s="44">
        <f>IFERROR(SUMIFS('Sales RAW DATA'!$G:$G,'Sales RAW DATA'!$I:$I,Incentive_Calc!$A268,'Sales RAW DATA'!$D:$D,"B4",'Sales RAW DATA'!$E:$E,Incentive_Calc!AJ$5)/SUMIFS('Sales RAW DATA'!$F:$F,'Sales RAW DATA'!$I:$I,Incentive_Calc!$A268,'Sales RAW DATA'!$D:$D,"B4",'Sales RAW DATA'!$E:$E,Incentive_Calc!AJ$5),"")</f>
        <v>0.96442480772377681</v>
      </c>
      <c r="AK268" s="44">
        <f>SUMIFS('Sales RAW DATA'!$G:$G,'Sales RAW DATA'!$I:$I,Incentive_Calc!$A268,'Sales RAW DATA'!$D:$D,"B4")/SUMIFS('Sales RAW DATA'!$F:$F,'Sales RAW DATA'!$I:$I,Incentive_Calc!$A268,'Sales RAW DATA'!$D:$D,"B4")</f>
        <v>1.4243499343817425</v>
      </c>
      <c r="AL268" s="44">
        <f>IFERROR(SUMIFS('Sales RAW DATA'!$G:$G,'Sales RAW DATA'!$I:$I,Incentive_Calc!$A268,'Sales RAW DATA'!$D:$D,"B5",'Sales RAW DATA'!$E:$E,Incentive_Calc!AL$5)/SUMIFS('Sales RAW DATA'!$F:$F,'Sales RAW DATA'!$I:$I,Incentive_Calc!$A268,'Sales RAW DATA'!$D:$D,"B5",'Sales RAW DATA'!$E:$E,Incentive_Calc!AL$5),"")</f>
        <v>0.99847016828148905</v>
      </c>
      <c r="AM268" s="44">
        <f>IFERROR(SUMIFS('Sales RAW DATA'!$G:$G,'Sales RAW DATA'!$I:$I,Incentive_Calc!$A268,'Sales RAW DATA'!$D:$D,"B5",'Sales RAW DATA'!$E:$E,Incentive_Calc!AM$5)/SUMIFS('Sales RAW DATA'!$F:$F,'Sales RAW DATA'!$I:$I,Incentive_Calc!$A268,'Sales RAW DATA'!$D:$D,"B5",'Sales RAW DATA'!$E:$E,Incentive_Calc!AM$5),"")</f>
        <v>0.95932080268773268</v>
      </c>
      <c r="AN268" s="44">
        <f>IFERROR(SUMIFS('Sales RAW DATA'!$G:$G,'Sales RAW DATA'!$I:$I,Incentive_Calc!$A268,'Sales RAW DATA'!$D:$D,"B5",'Sales RAW DATA'!$E:$E,Incentive_Calc!AN$5)/SUMIFS('Sales RAW DATA'!$F:$F,'Sales RAW DATA'!$I:$I,Incentive_Calc!$A268,'Sales RAW DATA'!$D:$D,"B5",'Sales RAW DATA'!$E:$E,Incentive_Calc!AN$5),"")</f>
        <v>1.1294273127753305</v>
      </c>
      <c r="AO268" s="44">
        <f>SUMIFS('Sales RAW DATA'!$G:$G,'Sales RAW DATA'!$I:$I,Incentive_Calc!$A268,'Sales RAW DATA'!$D:$D,"B5")/SUMIFS('Sales RAW DATA'!$F:$F,'Sales RAW DATA'!$I:$I,Incentive_Calc!$A268,'Sales RAW DATA'!$D:$D,"B5")</f>
        <v>1.0293884965864808</v>
      </c>
      <c r="AP268" s="42">
        <f>SUM(SUMIFS('Sales RAW DATA'!$F$2:$F$22804,'Sales RAW DATA'!$I$2:$I$22804,Incentive_Calc!$A268,'Sales RAW DATA'!$D$2:$D$22804,"B1"),SUMIFS('Sales RAW DATA'!$F$2:$F$22804,'Sales RAW DATA'!$I$2:$I$22804,Incentive_Calc!$A268,'Sales RAW DATA'!$D$2:$D$22804,"B2"),SUMIFS('Sales RAW DATA'!$F$2:$F$22804,'Sales RAW DATA'!$I$2:$I$22804,Incentive_Calc!$A268,'Sales RAW DATA'!$D$2:$D$22804,"B3"),SUMIFS('Sales RAW DATA'!$F$2:$F$22804,'Sales RAW DATA'!$I$2:$I$22804,Incentive_Calc!$A268,'Sales RAW DATA'!$D$2:$D$22804,"B4"),SUMIFS('Sales RAW DATA'!$F$2:$F$22804,'Sales RAW DATA'!$I$2:$I$22804,Incentive_Calc!$A268,'Sales RAW DATA'!$D$2:$D$22804,"B5"))</f>
        <v>665409</v>
      </c>
      <c r="AQ268" s="42">
        <f>SUM(SUMIFS('Sales RAW DATA'!$G$2:$G$22804,'Sales RAW DATA'!$I$2:$I$22804,Incentive_Calc!$A268,'Sales RAW DATA'!$D$2:$D$22804,"B1"),SUMIFS('Sales RAW DATA'!$G$2:$G$22804,'Sales RAW DATA'!$I$2:$I$22804,Incentive_Calc!$A268,'Sales RAW DATA'!$D$2:$D$22804,"B2"),SUMIFS('Sales RAW DATA'!$G$2:$G$22804,'Sales RAW DATA'!$I$2:$I$22804,Incentive_Calc!$A268,'Sales RAW DATA'!$D$2:$D$22804,"B3"),SUMIFS('Sales RAW DATA'!$G$2:$G$22804,'Sales RAW DATA'!$I$2:$I$22804,Incentive_Calc!$A268,'Sales RAW DATA'!$D$2:$D$22804,"B4"),SUMIFS('Sales RAW DATA'!$G$2:$G$22804,'Sales RAW DATA'!$I$2:$I$22804,Incentive_Calc!$A268,'Sales RAW DATA'!$D$2:$D$22804,"B5"))</f>
        <v>675388</v>
      </c>
      <c r="AR268" s="45">
        <f t="shared" si="78"/>
        <v>101.49967914470648</v>
      </c>
      <c r="AS268" s="45">
        <f t="shared" si="79"/>
        <v>101</v>
      </c>
      <c r="AT268" s="46">
        <v>1.1100000000000001</v>
      </c>
      <c r="AU268" s="46">
        <v>0.93</v>
      </c>
      <c r="AV268" s="43" t="str">
        <f t="shared" si="65"/>
        <v>Yes</v>
      </c>
      <c r="AW268" s="43" t="str">
        <f t="shared" si="66"/>
        <v>Yes</v>
      </c>
      <c r="AX268" s="43" t="str">
        <f t="shared" si="67"/>
        <v>Yes</v>
      </c>
      <c r="AY268" s="43" t="str">
        <f t="shared" si="80"/>
        <v>Yes</v>
      </c>
    </row>
    <row r="269" spans="1:51" x14ac:dyDescent="0.35">
      <c r="A269" s="21" t="s">
        <v>1143</v>
      </c>
      <c r="B269" s="21" t="s">
        <v>669</v>
      </c>
      <c r="C269" s="21" t="str">
        <f>_xlfn.XLOOKUP($A269,'Employee List'!$E:$E,'Employee List'!$D:$D,0)</f>
        <v>SF</v>
      </c>
      <c r="D269" s="42" t="str" cm="1">
        <f t="array" ref="D269">IFERROR(IF($G269="Yes",INDEX('Payment Plan'!$D$6:$D$42,MATCH(1,(Incentive_Calc!$C269='Payment Plan'!$B$6:$B$42)*(Incentive_Calc!$U269='Payment Plan'!$C$6:$C$42),0)),""),"")</f>
        <v/>
      </c>
      <c r="E269" s="42" t="str" cm="1">
        <f t="array" ref="E269">IFERROR(IF($H269="Yes",INDEX('Payment Plan'!$D$6:$D$42,MATCH(1,(Incentive_Calc!$C269='Payment Plan'!$B$6:$B$42)*(Incentive_Calc!$AS269='Payment Plan'!$C$6:$C$42),0)),""),"")</f>
        <v/>
      </c>
      <c r="F269" s="42">
        <f t="shared" si="68"/>
        <v>0</v>
      </c>
      <c r="G269" s="43" t="str">
        <f t="shared" si="69"/>
        <v>No</v>
      </c>
      <c r="H269" s="21" t="str">
        <f t="shared" si="70"/>
        <v>No</v>
      </c>
      <c r="I269" s="42">
        <f>IFERROR(SUMIFS('Sales RAW DATA'!$F$2:$F$30000,'Sales RAW DATA'!$I$2:$I$30000,Incentive_Calc!$A269,'Sales RAW DATA'!$E$2:$E$30000,Incentive_Calc!I$5),"")</f>
        <v>678075</v>
      </c>
      <c r="J269" s="42">
        <f>IFERROR(SUMIFS('Sales RAW DATA'!$F$2:$F$30000,'Sales RAW DATA'!$I$2:$I$30000,Incentive_Calc!$A269,'Sales RAW DATA'!$E$2:$E$30000,Incentive_Calc!J$5),"")</f>
        <v>689193</v>
      </c>
      <c r="K269" s="42">
        <f>IFERROR(SUMIFS('Sales RAW DATA'!$F$2:$F$30000,'Sales RAW DATA'!$I$2:$I$30000,Incentive_Calc!$A269,'Sales RAW DATA'!$E$2:$E$30000,Incentive_Calc!K$5),"")</f>
        <v>690680</v>
      </c>
      <c r="L269" s="42">
        <f t="shared" si="71"/>
        <v>2057948</v>
      </c>
      <c r="M269" s="42">
        <f>IFERROR(SUMIFS('Sales RAW DATA'!$G$2:$G$30000,'Sales RAW DATA'!$I$2:$I$30000,Incentive_Calc!$A269,'Sales RAW DATA'!$E$2:$E$30000,Incentive_Calc!M$5),"")</f>
        <v>590605</v>
      </c>
      <c r="N269" s="42">
        <f>IFERROR(SUMIFS('Sales RAW DATA'!$G$2:$G$30000,'Sales RAW DATA'!$I$2:$I$30000,Incentive_Calc!$A269,'Sales RAW DATA'!$E$2:$E$30000,Incentive_Calc!N$5),"")</f>
        <v>503932</v>
      </c>
      <c r="O269" s="42">
        <f>IFERROR(SUMIFS('Sales RAW DATA'!$G$2:$G$30000,'Sales RAW DATA'!$I$2:$I$30000,Incentive_Calc!$A269,'Sales RAW DATA'!$E$2:$E$30000,Incentive_Calc!O$5),"")</f>
        <v>519624</v>
      </c>
      <c r="P269" s="42">
        <f t="shared" si="72"/>
        <v>1614161</v>
      </c>
      <c r="Q269" s="44">
        <f t="shared" si="73"/>
        <v>0.87100247022821964</v>
      </c>
      <c r="R269" s="44">
        <f t="shared" si="74"/>
        <v>0.73119140792201898</v>
      </c>
      <c r="S269" s="44">
        <f t="shared" si="75"/>
        <v>0.75233682747437303</v>
      </c>
      <c r="T269" s="45">
        <f t="shared" si="76"/>
        <v>78.435460954309832</v>
      </c>
      <c r="U269" s="45">
        <f t="shared" si="77"/>
        <v>78</v>
      </c>
      <c r="V269" s="44">
        <f>IFERROR(SUMIFS('Sales RAW DATA'!$G:$G,'Sales RAW DATA'!$I:$I,Incentive_Calc!$A269,'Sales RAW DATA'!$D:$D,"B1",'Sales RAW DATA'!$E:$E,Incentive_Calc!V$5)/SUMIFS('Sales RAW DATA'!$F:$F,'Sales RAW DATA'!$I:$I,Incentive_Calc!$A269,'Sales RAW DATA'!$D:$D,"B1",'Sales RAW DATA'!$E:$E,Incentive_Calc!V$5),"")</f>
        <v>1.2602438720781084</v>
      </c>
      <c r="W269" s="44">
        <f>IFERROR(SUMIFS('Sales RAW DATA'!$G:$G,'Sales RAW DATA'!$I:$I,Incentive_Calc!$A269,'Sales RAW DATA'!$D:$D,"B1",'Sales RAW DATA'!$E:$E,Incentive_Calc!W$5)/SUMIFS('Sales RAW DATA'!$F:$F,'Sales RAW DATA'!$I:$I,Incentive_Calc!$A269,'Sales RAW DATA'!$D:$D,"B1",'Sales RAW DATA'!$E:$E,Incentive_Calc!W$5),"")</f>
        <v>0.98398828220722223</v>
      </c>
      <c r="X269" s="44">
        <f>IFERROR(SUMIFS('Sales RAW DATA'!$G:$G,'Sales RAW DATA'!$I:$I,Incentive_Calc!$A269,'Sales RAW DATA'!$D:$D,"B1",'Sales RAW DATA'!$E:$E,Incentive_Calc!X$5)/SUMIFS('Sales RAW DATA'!$F:$F,'Sales RAW DATA'!$I:$I,Incentive_Calc!$A269,'Sales RAW DATA'!$D:$D,"B1",'Sales RAW DATA'!$E:$E,Incentive_Calc!X$5),"")</f>
        <v>0.8433413428214962</v>
      </c>
      <c r="Y269" s="44">
        <f>SUMIFS('Sales RAW DATA'!$G:$G,'Sales RAW DATA'!$I:$I,Incentive_Calc!$A269,'Sales RAW DATA'!$D:$D,"B1")/SUMIFS('Sales RAW DATA'!$F:$F,'Sales RAW DATA'!$I:$I,Incentive_Calc!$A269,'Sales RAW DATA'!$D:$D,"B1")</f>
        <v>1.0336550358822074</v>
      </c>
      <c r="Z269" s="44">
        <f>IFERROR(SUMIFS('Sales RAW DATA'!$G:$G,'Sales RAW DATA'!$I:$I,Incentive_Calc!$A269,'Sales RAW DATA'!$D:$D,"B2",'Sales RAW DATA'!$E:$E,Incentive_Calc!Z$5)/SUMIFS('Sales RAW DATA'!$F:$F,'Sales RAW DATA'!$I:$I,Incentive_Calc!$A269,'Sales RAW DATA'!$D:$D,"B2",'Sales RAW DATA'!$E:$E,Incentive_Calc!Z$5),"")</f>
        <v>0.60642430061537123</v>
      </c>
      <c r="AA269" s="44">
        <f>IFERROR(SUMIFS('Sales RAW DATA'!$G:$G,'Sales RAW DATA'!$I:$I,Incentive_Calc!$A269,'Sales RAW DATA'!$D:$D,"B2",'Sales RAW DATA'!$E:$E,Incentive_Calc!AA$5)/SUMIFS('Sales RAW DATA'!$F:$F,'Sales RAW DATA'!$I:$I,Incentive_Calc!$A269,'Sales RAW DATA'!$D:$D,"B2",'Sales RAW DATA'!$E:$E,Incentive_Calc!AA$5),"")</f>
        <v>0.81223760607414019</v>
      </c>
      <c r="AB269" s="44">
        <f>IFERROR(SUMIFS('Sales RAW DATA'!$G:$G,'Sales RAW DATA'!$I:$I,Incentive_Calc!$A269,'Sales RAW DATA'!$D:$D,"B2",'Sales RAW DATA'!$E:$E,Incentive_Calc!AB$5)/SUMIFS('Sales RAW DATA'!$F:$F,'Sales RAW DATA'!$I:$I,Incentive_Calc!$A269,'Sales RAW DATA'!$D:$D,"B2",'Sales RAW DATA'!$E:$E,Incentive_Calc!AB$5),"")</f>
        <v>0.63211337247803634</v>
      </c>
      <c r="AC269" s="44">
        <f>SUMIFS('Sales RAW DATA'!$G:$G,'Sales RAW DATA'!$I:$I,Incentive_Calc!$A269,'Sales RAW DATA'!$D:$D,"B2")/SUMIFS('Sales RAW DATA'!$F:$F,'Sales RAW DATA'!$I:$I,Incentive_Calc!$A269,'Sales RAW DATA'!$D:$D,"B2")</f>
        <v>0.68280012949936719</v>
      </c>
      <c r="AD269" s="44">
        <f>IFERROR(SUMIFS('Sales RAW DATA'!$G:$G,'Sales RAW DATA'!$I:$I,Incentive_Calc!$A269,'Sales RAW DATA'!$D:$D,"B3",'Sales RAW DATA'!$E:$E,Incentive_Calc!AD$5)/SUMIFS('Sales RAW DATA'!$F:$F,'Sales RAW DATA'!$I:$I,Incentive_Calc!$A269,'Sales RAW DATA'!$D:$D,"B3",'Sales RAW DATA'!$E:$E,Incentive_Calc!AD$5),"")</f>
        <v>0.45149728471683476</v>
      </c>
      <c r="AE269" s="44">
        <f>IFERROR(SUMIFS('Sales RAW DATA'!$G:$G,'Sales RAW DATA'!$I:$I,Incentive_Calc!$A269,'Sales RAW DATA'!$D:$D,"B3",'Sales RAW DATA'!$E:$E,Incentive_Calc!AE$5)/SUMIFS('Sales RAW DATA'!$F:$F,'Sales RAW DATA'!$I:$I,Incentive_Calc!$A269,'Sales RAW DATA'!$D:$D,"B3",'Sales RAW DATA'!$E:$E,Incentive_Calc!AE$5),"")</f>
        <v>0.54919372583535031</v>
      </c>
      <c r="AF269" s="44">
        <f>IFERROR(SUMIFS('Sales RAW DATA'!$G:$G,'Sales RAW DATA'!$I:$I,Incentive_Calc!$A269,'Sales RAW DATA'!$D:$D,"B3",'Sales RAW DATA'!$E:$E,Incentive_Calc!AF$5)/SUMIFS('Sales RAW DATA'!$F:$F,'Sales RAW DATA'!$I:$I,Incentive_Calc!$A269,'Sales RAW DATA'!$D:$D,"B3",'Sales RAW DATA'!$E:$E,Incentive_Calc!AF$5),"")</f>
        <v>1.1237480992082218</v>
      </c>
      <c r="AG269" s="44">
        <f>SUMIFS('Sales RAW DATA'!$G:$G,'Sales RAW DATA'!$I:$I,Incentive_Calc!$A269,'Sales RAW DATA'!$D:$D,"B3")/SUMIFS('Sales RAW DATA'!$F:$F,'Sales RAW DATA'!$I:$I,Incentive_Calc!$A269,'Sales RAW DATA'!$D:$D,"B3")</f>
        <v>0.73285378743394014</v>
      </c>
      <c r="AH269" s="44">
        <f>IFERROR(SUMIFS('Sales RAW DATA'!$G:$G,'Sales RAW DATA'!$I:$I,Incentive_Calc!$A269,'Sales RAW DATA'!$D:$D,"B4",'Sales RAW DATA'!$E:$E,Incentive_Calc!AH$5)/SUMIFS('Sales RAW DATA'!$F:$F,'Sales RAW DATA'!$I:$I,Incentive_Calc!$A269,'Sales RAW DATA'!$D:$D,"B4",'Sales RAW DATA'!$E:$E,Incentive_Calc!AH$5),"")</f>
        <v>0.52440033085194371</v>
      </c>
      <c r="AI269" s="44">
        <f>IFERROR(SUMIFS('Sales RAW DATA'!$G:$G,'Sales RAW DATA'!$I:$I,Incentive_Calc!$A269,'Sales RAW DATA'!$D:$D,"B4",'Sales RAW DATA'!$E:$E,Incentive_Calc!AI$5)/SUMIFS('Sales RAW DATA'!$F:$F,'Sales RAW DATA'!$I:$I,Incentive_Calc!$A269,'Sales RAW DATA'!$D:$D,"B4",'Sales RAW DATA'!$E:$E,Incentive_Calc!AI$5),"")</f>
        <v>0.47438536528527597</v>
      </c>
      <c r="AJ269" s="44">
        <f>IFERROR(SUMIFS('Sales RAW DATA'!$G:$G,'Sales RAW DATA'!$I:$I,Incentive_Calc!$A269,'Sales RAW DATA'!$D:$D,"B4",'Sales RAW DATA'!$E:$E,Incentive_Calc!AJ$5)/SUMIFS('Sales RAW DATA'!$F:$F,'Sales RAW DATA'!$I:$I,Incentive_Calc!$A269,'Sales RAW DATA'!$D:$D,"B4",'Sales RAW DATA'!$E:$E,Incentive_Calc!AJ$5),"")</f>
        <v>0.40481076783700337</v>
      </c>
      <c r="AK269" s="44">
        <f>SUMIFS('Sales RAW DATA'!$G:$G,'Sales RAW DATA'!$I:$I,Incentive_Calc!$A269,'Sales RAW DATA'!$D:$D,"B4")/SUMIFS('Sales RAW DATA'!$F:$F,'Sales RAW DATA'!$I:$I,Incentive_Calc!$A269,'Sales RAW DATA'!$D:$D,"B4")</f>
        <v>0.46656092709725694</v>
      </c>
      <c r="AL269" s="44">
        <f>IFERROR(SUMIFS('Sales RAW DATA'!$G:$G,'Sales RAW DATA'!$I:$I,Incentive_Calc!$A269,'Sales RAW DATA'!$D:$D,"B5",'Sales RAW DATA'!$E:$E,Incentive_Calc!AL$5)/SUMIFS('Sales RAW DATA'!$F:$F,'Sales RAW DATA'!$I:$I,Incentive_Calc!$A269,'Sales RAW DATA'!$D:$D,"B5",'Sales RAW DATA'!$E:$E,Incentive_Calc!AL$5),"")</f>
        <v>0.46251794519692901</v>
      </c>
      <c r="AM269" s="44">
        <f>IFERROR(SUMIFS('Sales RAW DATA'!$G:$G,'Sales RAW DATA'!$I:$I,Incentive_Calc!$A269,'Sales RAW DATA'!$D:$D,"B5",'Sales RAW DATA'!$E:$E,Incentive_Calc!AM$5)/SUMIFS('Sales RAW DATA'!$F:$F,'Sales RAW DATA'!$I:$I,Incentive_Calc!$A269,'Sales RAW DATA'!$D:$D,"B5",'Sales RAW DATA'!$E:$E,Incentive_Calc!AM$5),"")</f>
        <v>0.52975503398743107</v>
      </c>
      <c r="AN269" s="44">
        <f>IFERROR(SUMIFS('Sales RAW DATA'!$G:$G,'Sales RAW DATA'!$I:$I,Incentive_Calc!$A269,'Sales RAW DATA'!$D:$D,"B5",'Sales RAW DATA'!$E:$E,Incentive_Calc!AN$5)/SUMIFS('Sales RAW DATA'!$F:$F,'Sales RAW DATA'!$I:$I,Incentive_Calc!$A269,'Sales RAW DATA'!$D:$D,"B5",'Sales RAW DATA'!$E:$E,Incentive_Calc!AN$5),"")</f>
        <v>0.57154163604499975</v>
      </c>
      <c r="AO269" s="44">
        <f>SUMIFS('Sales RAW DATA'!$G:$G,'Sales RAW DATA'!$I:$I,Incentive_Calc!$A269,'Sales RAW DATA'!$D:$D,"B5")/SUMIFS('Sales RAW DATA'!$F:$F,'Sales RAW DATA'!$I:$I,Incentive_Calc!$A269,'Sales RAW DATA'!$D:$D,"B5")</f>
        <v>0.52289875060846991</v>
      </c>
      <c r="AP269" s="42">
        <f>SUM(SUMIFS('Sales RAW DATA'!$F$2:$F$22804,'Sales RAW DATA'!$I$2:$I$22804,Incentive_Calc!$A269,'Sales RAW DATA'!$D$2:$D$22804,"B1"),SUMIFS('Sales RAW DATA'!$F$2:$F$22804,'Sales RAW DATA'!$I$2:$I$22804,Incentive_Calc!$A269,'Sales RAW DATA'!$D$2:$D$22804,"B2"),SUMIFS('Sales RAW DATA'!$F$2:$F$22804,'Sales RAW DATA'!$I$2:$I$22804,Incentive_Calc!$A269,'Sales RAW DATA'!$D$2:$D$22804,"B3"),SUMIFS('Sales RAW DATA'!$F$2:$F$22804,'Sales RAW DATA'!$I$2:$I$22804,Incentive_Calc!$A269,'Sales RAW DATA'!$D$2:$D$22804,"B4"),SUMIFS('Sales RAW DATA'!$F$2:$F$22804,'Sales RAW DATA'!$I$2:$I$22804,Incentive_Calc!$A269,'Sales RAW DATA'!$D$2:$D$22804,"B5"))</f>
        <v>1015430</v>
      </c>
      <c r="AQ269" s="42">
        <f>SUM(SUMIFS('Sales RAW DATA'!$G$2:$G$22804,'Sales RAW DATA'!$I$2:$I$22804,Incentive_Calc!$A269,'Sales RAW DATA'!$D$2:$D$22804,"B1"),SUMIFS('Sales RAW DATA'!$G$2:$G$22804,'Sales RAW DATA'!$I$2:$I$22804,Incentive_Calc!$A269,'Sales RAW DATA'!$D$2:$D$22804,"B2"),SUMIFS('Sales RAW DATA'!$G$2:$G$22804,'Sales RAW DATA'!$I$2:$I$22804,Incentive_Calc!$A269,'Sales RAW DATA'!$D$2:$D$22804,"B3"),SUMIFS('Sales RAW DATA'!$G$2:$G$22804,'Sales RAW DATA'!$I$2:$I$22804,Incentive_Calc!$A269,'Sales RAW DATA'!$D$2:$D$22804,"B4"),SUMIFS('Sales RAW DATA'!$G$2:$G$22804,'Sales RAW DATA'!$I$2:$I$22804,Incentive_Calc!$A269,'Sales RAW DATA'!$D$2:$D$22804,"B5"))</f>
        <v>850438</v>
      </c>
      <c r="AR269" s="45">
        <f t="shared" si="78"/>
        <v>83.751514136868124</v>
      </c>
      <c r="AS269" s="45">
        <f t="shared" si="79"/>
        <v>83</v>
      </c>
      <c r="AT269" s="46">
        <v>1.01</v>
      </c>
      <c r="AU269" s="46">
        <v>0.95</v>
      </c>
      <c r="AV269" s="43" t="str">
        <f t="shared" si="65"/>
        <v>Yes</v>
      </c>
      <c r="AW269" s="43" t="str">
        <f t="shared" si="66"/>
        <v>No</v>
      </c>
      <c r="AX269" s="43" t="str">
        <f t="shared" si="67"/>
        <v>No</v>
      </c>
      <c r="AY269" s="43" t="str">
        <f t="shared" si="80"/>
        <v>Yes</v>
      </c>
    </row>
    <row r="270" spans="1:51" x14ac:dyDescent="0.35">
      <c r="A270" s="21" t="s">
        <v>1144</v>
      </c>
      <c r="B270" s="21" t="s">
        <v>670</v>
      </c>
      <c r="C270" s="21" t="str">
        <f>_xlfn.XLOOKUP($A270,'Employee List'!$E:$E,'Employee List'!$D:$D,0)</f>
        <v>SF</v>
      </c>
      <c r="D270" s="42" t="str" cm="1">
        <f t="array" ref="D270">IFERROR(IF($G270="Yes",INDEX('Payment Plan'!$D$6:$D$42,MATCH(1,(Incentive_Calc!$C270='Payment Plan'!$B$6:$B$42)*(Incentive_Calc!$U270='Payment Plan'!$C$6:$C$42),0)),""),"")</f>
        <v/>
      </c>
      <c r="E270" s="42" t="str" cm="1">
        <f t="array" ref="E270">IFERROR(IF($H270="Yes",INDEX('Payment Plan'!$D$6:$D$42,MATCH(1,(Incentive_Calc!$C270='Payment Plan'!$B$6:$B$42)*(Incentive_Calc!$AS270='Payment Plan'!$C$6:$C$42),0)),""),"")</f>
        <v/>
      </c>
      <c r="F270" s="42">
        <f t="shared" si="68"/>
        <v>0</v>
      </c>
      <c r="G270" s="43" t="str">
        <f t="shared" si="69"/>
        <v>No</v>
      </c>
      <c r="H270" s="21" t="str">
        <f t="shared" si="70"/>
        <v>No</v>
      </c>
      <c r="I270" s="42">
        <f>IFERROR(SUMIFS('Sales RAW DATA'!$F$2:$F$30000,'Sales RAW DATA'!$I$2:$I$30000,Incentive_Calc!$A270,'Sales RAW DATA'!$E$2:$E$30000,Incentive_Calc!I$5),"")</f>
        <v>557007</v>
      </c>
      <c r="J270" s="42">
        <f>IFERROR(SUMIFS('Sales RAW DATA'!$F$2:$F$30000,'Sales RAW DATA'!$I$2:$I$30000,Incentive_Calc!$A270,'Sales RAW DATA'!$E$2:$E$30000,Incentive_Calc!J$5),"")</f>
        <v>555806</v>
      </c>
      <c r="K270" s="42">
        <f>IFERROR(SUMIFS('Sales RAW DATA'!$F$2:$F$30000,'Sales RAW DATA'!$I$2:$I$30000,Incentive_Calc!$A270,'Sales RAW DATA'!$E$2:$E$30000,Incentive_Calc!K$5),"")</f>
        <v>564870</v>
      </c>
      <c r="L270" s="42">
        <f t="shared" si="71"/>
        <v>1677683</v>
      </c>
      <c r="M270" s="42">
        <f>IFERROR(SUMIFS('Sales RAW DATA'!$G$2:$G$30000,'Sales RAW DATA'!$I$2:$I$30000,Incentive_Calc!$A270,'Sales RAW DATA'!$E$2:$E$30000,Incentive_Calc!M$5),"")</f>
        <v>465919</v>
      </c>
      <c r="N270" s="42">
        <f>IFERROR(SUMIFS('Sales RAW DATA'!$G$2:$G$30000,'Sales RAW DATA'!$I$2:$I$30000,Incentive_Calc!$A270,'Sales RAW DATA'!$E$2:$E$30000,Incentive_Calc!N$5),"")</f>
        <v>434132</v>
      </c>
      <c r="O270" s="42">
        <f>IFERROR(SUMIFS('Sales RAW DATA'!$G$2:$G$30000,'Sales RAW DATA'!$I$2:$I$30000,Incentive_Calc!$A270,'Sales RAW DATA'!$E$2:$E$30000,Incentive_Calc!O$5),"")</f>
        <v>415663</v>
      </c>
      <c r="P270" s="42">
        <f t="shared" si="72"/>
        <v>1315714</v>
      </c>
      <c r="Q270" s="44">
        <f t="shared" si="73"/>
        <v>0.83646884150468481</v>
      </c>
      <c r="R270" s="44">
        <f t="shared" si="74"/>
        <v>0.78108548666261246</v>
      </c>
      <c r="S270" s="44">
        <f t="shared" si="75"/>
        <v>0.73585603767238483</v>
      </c>
      <c r="T270" s="45">
        <f t="shared" si="76"/>
        <v>78.424469938599842</v>
      </c>
      <c r="U270" s="45">
        <f t="shared" si="77"/>
        <v>78</v>
      </c>
      <c r="V270" s="44">
        <f>IFERROR(SUMIFS('Sales RAW DATA'!$G:$G,'Sales RAW DATA'!$I:$I,Incentive_Calc!$A270,'Sales RAW DATA'!$D:$D,"B1",'Sales RAW DATA'!$E:$E,Incentive_Calc!V$5)/SUMIFS('Sales RAW DATA'!$F:$F,'Sales RAW DATA'!$I:$I,Incentive_Calc!$A270,'Sales RAW DATA'!$D:$D,"B1",'Sales RAW DATA'!$E:$E,Incentive_Calc!V$5),"")</f>
        <v>1.0374443190937532</v>
      </c>
      <c r="W270" s="44">
        <f>IFERROR(SUMIFS('Sales RAW DATA'!$G:$G,'Sales RAW DATA'!$I:$I,Incentive_Calc!$A270,'Sales RAW DATA'!$D:$D,"B1",'Sales RAW DATA'!$E:$E,Incentive_Calc!W$5)/SUMIFS('Sales RAW DATA'!$F:$F,'Sales RAW DATA'!$I:$I,Incentive_Calc!$A270,'Sales RAW DATA'!$D:$D,"B1",'Sales RAW DATA'!$E:$E,Incentive_Calc!W$5),"")</f>
        <v>0.88269855574264233</v>
      </c>
      <c r="X270" s="44">
        <f>IFERROR(SUMIFS('Sales RAW DATA'!$G:$G,'Sales RAW DATA'!$I:$I,Incentive_Calc!$A270,'Sales RAW DATA'!$D:$D,"B1",'Sales RAW DATA'!$E:$E,Incentive_Calc!X$5)/SUMIFS('Sales RAW DATA'!$F:$F,'Sales RAW DATA'!$I:$I,Incentive_Calc!$A270,'Sales RAW DATA'!$D:$D,"B1",'Sales RAW DATA'!$E:$E,Incentive_Calc!X$5),"")</f>
        <v>0.76697447712479017</v>
      </c>
      <c r="Y270" s="44">
        <f>SUMIFS('Sales RAW DATA'!$G:$G,'Sales RAW DATA'!$I:$I,Incentive_Calc!$A270,'Sales RAW DATA'!$D:$D,"B1")/SUMIFS('Sales RAW DATA'!$F:$F,'Sales RAW DATA'!$I:$I,Incentive_Calc!$A270,'Sales RAW DATA'!$D:$D,"B1")</f>
        <v>0.89848295036975223</v>
      </c>
      <c r="Z270" s="44">
        <f>IFERROR(SUMIFS('Sales RAW DATA'!$G:$G,'Sales RAW DATA'!$I:$I,Incentive_Calc!$A270,'Sales RAW DATA'!$D:$D,"B2",'Sales RAW DATA'!$E:$E,Incentive_Calc!Z$5)/SUMIFS('Sales RAW DATA'!$F:$F,'Sales RAW DATA'!$I:$I,Incentive_Calc!$A270,'Sales RAW DATA'!$D:$D,"B2",'Sales RAW DATA'!$E:$E,Incentive_Calc!Z$5),"")</f>
        <v>0.91115543961945678</v>
      </c>
      <c r="AA270" s="44">
        <f>IFERROR(SUMIFS('Sales RAW DATA'!$G:$G,'Sales RAW DATA'!$I:$I,Incentive_Calc!$A270,'Sales RAW DATA'!$D:$D,"B2",'Sales RAW DATA'!$E:$E,Incentive_Calc!AA$5)/SUMIFS('Sales RAW DATA'!$F:$F,'Sales RAW DATA'!$I:$I,Incentive_Calc!$A270,'Sales RAW DATA'!$D:$D,"B2",'Sales RAW DATA'!$E:$E,Incentive_Calc!AA$5),"")</f>
        <v>0.65479715724015397</v>
      </c>
      <c r="AB270" s="44">
        <f>IFERROR(SUMIFS('Sales RAW DATA'!$G:$G,'Sales RAW DATA'!$I:$I,Incentive_Calc!$A270,'Sales RAW DATA'!$D:$D,"B2",'Sales RAW DATA'!$E:$E,Incentive_Calc!AB$5)/SUMIFS('Sales RAW DATA'!$F:$F,'Sales RAW DATA'!$I:$I,Incentive_Calc!$A270,'Sales RAW DATA'!$D:$D,"B2",'Sales RAW DATA'!$E:$E,Incentive_Calc!AB$5),"")</f>
        <v>0.92788425684241926</v>
      </c>
      <c r="AC270" s="44">
        <f>SUMIFS('Sales RAW DATA'!$G:$G,'Sales RAW DATA'!$I:$I,Incentive_Calc!$A270,'Sales RAW DATA'!$D:$D,"B2")/SUMIFS('Sales RAW DATA'!$F:$F,'Sales RAW DATA'!$I:$I,Incentive_Calc!$A270,'Sales RAW DATA'!$D:$D,"B2")</f>
        <v>0.83009186253160117</v>
      </c>
      <c r="AD270" s="44">
        <f>IFERROR(SUMIFS('Sales RAW DATA'!$G:$G,'Sales RAW DATA'!$I:$I,Incentive_Calc!$A270,'Sales RAW DATA'!$D:$D,"B3",'Sales RAW DATA'!$E:$E,Incentive_Calc!AD$5)/SUMIFS('Sales RAW DATA'!$F:$F,'Sales RAW DATA'!$I:$I,Incentive_Calc!$A270,'Sales RAW DATA'!$D:$D,"B3",'Sales RAW DATA'!$E:$E,Incentive_Calc!AD$5),"")</f>
        <v>0.96598044361501523</v>
      </c>
      <c r="AE270" s="44">
        <f>IFERROR(SUMIFS('Sales RAW DATA'!$G:$G,'Sales RAW DATA'!$I:$I,Incentive_Calc!$A270,'Sales RAW DATA'!$D:$D,"B3",'Sales RAW DATA'!$E:$E,Incentive_Calc!AE$5)/SUMIFS('Sales RAW DATA'!$F:$F,'Sales RAW DATA'!$I:$I,Incentive_Calc!$A270,'Sales RAW DATA'!$D:$D,"B3",'Sales RAW DATA'!$E:$E,Incentive_Calc!AE$5),"")</f>
        <v>0.87430254789496276</v>
      </c>
      <c r="AF270" s="44">
        <f>IFERROR(SUMIFS('Sales RAW DATA'!$G:$G,'Sales RAW DATA'!$I:$I,Incentive_Calc!$A270,'Sales RAW DATA'!$D:$D,"B3",'Sales RAW DATA'!$E:$E,Incentive_Calc!AF$5)/SUMIFS('Sales RAW DATA'!$F:$F,'Sales RAW DATA'!$I:$I,Incentive_Calc!$A270,'Sales RAW DATA'!$D:$D,"B3",'Sales RAW DATA'!$E:$E,Incentive_Calc!AF$5),"")</f>
        <v>0.82842613286690636</v>
      </c>
      <c r="AG270" s="44">
        <f>SUMIFS('Sales RAW DATA'!$G:$G,'Sales RAW DATA'!$I:$I,Incentive_Calc!$A270,'Sales RAW DATA'!$D:$D,"B3")/SUMIFS('Sales RAW DATA'!$F:$F,'Sales RAW DATA'!$I:$I,Incentive_Calc!$A270,'Sales RAW DATA'!$D:$D,"B3")</f>
        <v>0.88575511569217669</v>
      </c>
      <c r="AH270" s="44">
        <f>IFERROR(SUMIFS('Sales RAW DATA'!$G:$G,'Sales RAW DATA'!$I:$I,Incentive_Calc!$A270,'Sales RAW DATA'!$D:$D,"B4",'Sales RAW DATA'!$E:$E,Incentive_Calc!AH$5)/SUMIFS('Sales RAW DATA'!$F:$F,'Sales RAW DATA'!$I:$I,Incentive_Calc!$A270,'Sales RAW DATA'!$D:$D,"B4",'Sales RAW DATA'!$E:$E,Incentive_Calc!AH$5),"")</f>
        <v>0.8400309470714058</v>
      </c>
      <c r="AI270" s="44">
        <f>IFERROR(SUMIFS('Sales RAW DATA'!$G:$G,'Sales RAW DATA'!$I:$I,Incentive_Calc!$A270,'Sales RAW DATA'!$D:$D,"B4",'Sales RAW DATA'!$E:$E,Incentive_Calc!AI$5)/SUMIFS('Sales RAW DATA'!$F:$F,'Sales RAW DATA'!$I:$I,Incentive_Calc!$A270,'Sales RAW DATA'!$D:$D,"B4",'Sales RAW DATA'!$E:$E,Incentive_Calc!AI$5),"")</f>
        <v>0.6485755694477493</v>
      </c>
      <c r="AJ270" s="44">
        <f>IFERROR(SUMIFS('Sales RAW DATA'!$G:$G,'Sales RAW DATA'!$I:$I,Incentive_Calc!$A270,'Sales RAW DATA'!$D:$D,"B4",'Sales RAW DATA'!$E:$E,Incentive_Calc!AJ$5)/SUMIFS('Sales RAW DATA'!$F:$F,'Sales RAW DATA'!$I:$I,Incentive_Calc!$A270,'Sales RAW DATA'!$D:$D,"B4",'Sales RAW DATA'!$E:$E,Incentive_Calc!AJ$5),"")</f>
        <v>0.57503724196637584</v>
      </c>
      <c r="AK270" s="44">
        <f>SUMIFS('Sales RAW DATA'!$G:$G,'Sales RAW DATA'!$I:$I,Incentive_Calc!$A270,'Sales RAW DATA'!$D:$D,"B4")/SUMIFS('Sales RAW DATA'!$F:$F,'Sales RAW DATA'!$I:$I,Incentive_Calc!$A270,'Sales RAW DATA'!$D:$D,"B4")</f>
        <v>0.68472277913461888</v>
      </c>
      <c r="AL270" s="44">
        <f>IFERROR(SUMIFS('Sales RAW DATA'!$G:$G,'Sales RAW DATA'!$I:$I,Incentive_Calc!$A270,'Sales RAW DATA'!$D:$D,"B5",'Sales RAW DATA'!$E:$E,Incentive_Calc!AL$5)/SUMIFS('Sales RAW DATA'!$F:$F,'Sales RAW DATA'!$I:$I,Incentive_Calc!$A270,'Sales RAW DATA'!$D:$D,"B5",'Sales RAW DATA'!$E:$E,Incentive_Calc!AL$5),"")</f>
        <v>0.53140689501283056</v>
      </c>
      <c r="AM270" s="44">
        <f>IFERROR(SUMIFS('Sales RAW DATA'!$G:$G,'Sales RAW DATA'!$I:$I,Incentive_Calc!$A270,'Sales RAW DATA'!$D:$D,"B5",'Sales RAW DATA'!$E:$E,Incentive_Calc!AM$5)/SUMIFS('Sales RAW DATA'!$F:$F,'Sales RAW DATA'!$I:$I,Incentive_Calc!$A270,'Sales RAW DATA'!$D:$D,"B5",'Sales RAW DATA'!$E:$E,Incentive_Calc!AM$5),"")</f>
        <v>0.78928814397921954</v>
      </c>
      <c r="AN270" s="44">
        <f>IFERROR(SUMIFS('Sales RAW DATA'!$G:$G,'Sales RAW DATA'!$I:$I,Incentive_Calc!$A270,'Sales RAW DATA'!$D:$D,"B5",'Sales RAW DATA'!$E:$E,Incentive_Calc!AN$5)/SUMIFS('Sales RAW DATA'!$F:$F,'Sales RAW DATA'!$I:$I,Incentive_Calc!$A270,'Sales RAW DATA'!$D:$D,"B5",'Sales RAW DATA'!$E:$E,Incentive_Calc!AN$5),"")</f>
        <v>0.91018600531443761</v>
      </c>
      <c r="AO270" s="44">
        <f>SUMIFS('Sales RAW DATA'!$G:$G,'Sales RAW DATA'!$I:$I,Incentive_Calc!$A270,'Sales RAW DATA'!$D:$D,"B5")/SUMIFS('Sales RAW DATA'!$F:$F,'Sales RAW DATA'!$I:$I,Incentive_Calc!$A270,'Sales RAW DATA'!$D:$D,"B5")</f>
        <v>0.73882030178326474</v>
      </c>
      <c r="AP270" s="42">
        <f>SUM(SUMIFS('Sales RAW DATA'!$F$2:$F$22804,'Sales RAW DATA'!$I$2:$I$22804,Incentive_Calc!$A270,'Sales RAW DATA'!$D$2:$D$22804,"B1"),SUMIFS('Sales RAW DATA'!$F$2:$F$22804,'Sales RAW DATA'!$I$2:$I$22804,Incentive_Calc!$A270,'Sales RAW DATA'!$D$2:$D$22804,"B2"),SUMIFS('Sales RAW DATA'!$F$2:$F$22804,'Sales RAW DATA'!$I$2:$I$22804,Incentive_Calc!$A270,'Sales RAW DATA'!$D$2:$D$22804,"B3"),SUMIFS('Sales RAW DATA'!$F$2:$F$22804,'Sales RAW DATA'!$I$2:$I$22804,Incentive_Calc!$A270,'Sales RAW DATA'!$D$2:$D$22804,"B4"),SUMIFS('Sales RAW DATA'!$F$2:$F$22804,'Sales RAW DATA'!$I$2:$I$22804,Incentive_Calc!$A270,'Sales RAW DATA'!$D$2:$D$22804,"B5"))</f>
        <v>894684</v>
      </c>
      <c r="AQ270" s="42">
        <f>SUM(SUMIFS('Sales RAW DATA'!$G$2:$G$22804,'Sales RAW DATA'!$I$2:$I$22804,Incentive_Calc!$A270,'Sales RAW DATA'!$D$2:$D$22804,"B1"),SUMIFS('Sales RAW DATA'!$G$2:$G$22804,'Sales RAW DATA'!$I$2:$I$22804,Incentive_Calc!$A270,'Sales RAW DATA'!$D$2:$D$22804,"B2"),SUMIFS('Sales RAW DATA'!$G$2:$G$22804,'Sales RAW DATA'!$I$2:$I$22804,Incentive_Calc!$A270,'Sales RAW DATA'!$D$2:$D$22804,"B3"),SUMIFS('Sales RAW DATA'!$G$2:$G$22804,'Sales RAW DATA'!$I$2:$I$22804,Incentive_Calc!$A270,'Sales RAW DATA'!$D$2:$D$22804,"B4"),SUMIFS('Sales RAW DATA'!$G$2:$G$22804,'Sales RAW DATA'!$I$2:$I$22804,Incentive_Calc!$A270,'Sales RAW DATA'!$D$2:$D$22804,"B5"))</f>
        <v>761565</v>
      </c>
      <c r="AR270" s="45">
        <f t="shared" si="78"/>
        <v>85.121115388226457</v>
      </c>
      <c r="AS270" s="45">
        <f t="shared" si="79"/>
        <v>85</v>
      </c>
      <c r="AT270" s="46">
        <v>0.96</v>
      </c>
      <c r="AU270" s="46">
        <v>0.94</v>
      </c>
      <c r="AV270" s="43" t="str">
        <f t="shared" si="65"/>
        <v>Yes</v>
      </c>
      <c r="AW270" s="43" t="str">
        <f t="shared" si="66"/>
        <v>No</v>
      </c>
      <c r="AX270" s="43" t="str">
        <f t="shared" si="67"/>
        <v>No</v>
      </c>
      <c r="AY270" s="43" t="str">
        <f t="shared" si="80"/>
        <v>Yes</v>
      </c>
    </row>
    <row r="271" spans="1:51" x14ac:dyDescent="0.35">
      <c r="A271" s="21" t="s">
        <v>1145</v>
      </c>
      <c r="B271" s="21" t="s">
        <v>671</v>
      </c>
      <c r="C271" s="21" t="str">
        <f>_xlfn.XLOOKUP($A271,'Employee List'!$E:$E,'Employee List'!$D:$D,0)</f>
        <v>SF</v>
      </c>
      <c r="D271" s="42" t="str" cm="1">
        <f t="array" ref="D271">IFERROR(IF($G271="Yes",INDEX('Payment Plan'!$D$6:$D$42,MATCH(1,(Incentive_Calc!$C271='Payment Plan'!$B$6:$B$42)*(Incentive_Calc!$U271='Payment Plan'!$C$6:$C$42),0)),""),"")</f>
        <v/>
      </c>
      <c r="E271" s="42" t="str" cm="1">
        <f t="array" ref="E271">IFERROR(IF($H271="Yes",INDEX('Payment Plan'!$D$6:$D$42,MATCH(1,(Incentive_Calc!$C271='Payment Plan'!$B$6:$B$42)*(Incentive_Calc!$AS271='Payment Plan'!$C$6:$C$42),0)),""),"")</f>
        <v/>
      </c>
      <c r="F271" s="42">
        <f t="shared" si="68"/>
        <v>0</v>
      </c>
      <c r="G271" s="43" t="str">
        <f t="shared" si="69"/>
        <v>No</v>
      </c>
      <c r="H271" s="21" t="str">
        <f t="shared" si="70"/>
        <v>No</v>
      </c>
      <c r="I271" s="42">
        <f>IFERROR(SUMIFS('Sales RAW DATA'!$F$2:$F$30000,'Sales RAW DATA'!$I$2:$I$30000,Incentive_Calc!$A271,'Sales RAW DATA'!$E$2:$E$30000,Incentive_Calc!I$5),"")</f>
        <v>738763</v>
      </c>
      <c r="J271" s="42">
        <f>IFERROR(SUMIFS('Sales RAW DATA'!$F$2:$F$30000,'Sales RAW DATA'!$I$2:$I$30000,Incentive_Calc!$A271,'Sales RAW DATA'!$E$2:$E$30000,Incentive_Calc!J$5),"")</f>
        <v>752851</v>
      </c>
      <c r="K271" s="42">
        <f>IFERROR(SUMIFS('Sales RAW DATA'!$F$2:$F$30000,'Sales RAW DATA'!$I$2:$I$30000,Incentive_Calc!$A271,'Sales RAW DATA'!$E$2:$E$30000,Incentive_Calc!K$5),"")</f>
        <v>762308</v>
      </c>
      <c r="L271" s="42">
        <f t="shared" si="71"/>
        <v>2253922</v>
      </c>
      <c r="M271" s="42">
        <f>IFERROR(SUMIFS('Sales RAW DATA'!$G$2:$G$30000,'Sales RAW DATA'!$I$2:$I$30000,Incentive_Calc!$A271,'Sales RAW DATA'!$E$2:$E$30000,Incentive_Calc!M$5),"")</f>
        <v>639056</v>
      </c>
      <c r="N271" s="42">
        <f>IFERROR(SUMIFS('Sales RAW DATA'!$G$2:$G$30000,'Sales RAW DATA'!$I$2:$I$30000,Incentive_Calc!$A271,'Sales RAW DATA'!$E$2:$E$30000,Incentive_Calc!N$5),"")</f>
        <v>672239</v>
      </c>
      <c r="O271" s="42">
        <f>IFERROR(SUMIFS('Sales RAW DATA'!$G$2:$G$30000,'Sales RAW DATA'!$I$2:$I$30000,Incentive_Calc!$A271,'Sales RAW DATA'!$E$2:$E$30000,Incentive_Calc!O$5),"")</f>
        <v>530086</v>
      </c>
      <c r="P271" s="42">
        <f t="shared" si="72"/>
        <v>1841381</v>
      </c>
      <c r="Q271" s="44">
        <f t="shared" si="73"/>
        <v>0.86503520073420026</v>
      </c>
      <c r="R271" s="44">
        <f t="shared" si="74"/>
        <v>0.89292436351947468</v>
      </c>
      <c r="S271" s="44">
        <f t="shared" si="75"/>
        <v>0.69536985050661937</v>
      </c>
      <c r="T271" s="45">
        <f t="shared" si="76"/>
        <v>81.696749044554338</v>
      </c>
      <c r="U271" s="45">
        <f t="shared" si="77"/>
        <v>81</v>
      </c>
      <c r="V271" s="44">
        <f>IFERROR(SUMIFS('Sales RAW DATA'!$G:$G,'Sales RAW DATA'!$I:$I,Incentive_Calc!$A271,'Sales RAW DATA'!$D:$D,"B1",'Sales RAW DATA'!$E:$E,Incentive_Calc!V$5)/SUMIFS('Sales RAW DATA'!$F:$F,'Sales RAW DATA'!$I:$I,Incentive_Calc!$A271,'Sales RAW DATA'!$D:$D,"B1",'Sales RAW DATA'!$E:$E,Incentive_Calc!V$5),"")</f>
        <v>1.2806547574999629</v>
      </c>
      <c r="W271" s="44">
        <f>IFERROR(SUMIFS('Sales RAW DATA'!$G:$G,'Sales RAW DATA'!$I:$I,Incentive_Calc!$A271,'Sales RAW DATA'!$D:$D,"B1",'Sales RAW DATA'!$E:$E,Incentive_Calc!W$5)/SUMIFS('Sales RAW DATA'!$F:$F,'Sales RAW DATA'!$I:$I,Incentive_Calc!$A271,'Sales RAW DATA'!$D:$D,"B1",'Sales RAW DATA'!$E:$E,Incentive_Calc!W$5),"")</f>
        <v>0.90717175506727643</v>
      </c>
      <c r="X271" s="44">
        <f>IFERROR(SUMIFS('Sales RAW DATA'!$G:$G,'Sales RAW DATA'!$I:$I,Incentive_Calc!$A271,'Sales RAW DATA'!$D:$D,"B1",'Sales RAW DATA'!$E:$E,Incentive_Calc!X$5)/SUMIFS('Sales RAW DATA'!$F:$F,'Sales RAW DATA'!$I:$I,Incentive_Calc!$A271,'Sales RAW DATA'!$D:$D,"B1",'Sales RAW DATA'!$E:$E,Incentive_Calc!X$5),"")</f>
        <v>0.59370544109441836</v>
      </c>
      <c r="Y271" s="44">
        <f>SUMIFS('Sales RAW DATA'!$G:$G,'Sales RAW DATA'!$I:$I,Incentive_Calc!$A271,'Sales RAW DATA'!$D:$D,"B1")/SUMIFS('Sales RAW DATA'!$F:$F,'Sales RAW DATA'!$I:$I,Incentive_Calc!$A271,'Sales RAW DATA'!$D:$D,"B1")</f>
        <v>0.93249493269711936</v>
      </c>
      <c r="Z271" s="44">
        <f>IFERROR(SUMIFS('Sales RAW DATA'!$G:$G,'Sales RAW DATA'!$I:$I,Incentive_Calc!$A271,'Sales RAW DATA'!$D:$D,"B2",'Sales RAW DATA'!$E:$E,Incentive_Calc!Z$5)/SUMIFS('Sales RAW DATA'!$F:$F,'Sales RAW DATA'!$I:$I,Incentive_Calc!$A271,'Sales RAW DATA'!$D:$D,"B2",'Sales RAW DATA'!$E:$E,Incentive_Calc!Z$5),"")</f>
        <v>0.82072945521698981</v>
      </c>
      <c r="AA271" s="44">
        <f>IFERROR(SUMIFS('Sales RAW DATA'!$G:$G,'Sales RAW DATA'!$I:$I,Incentive_Calc!$A271,'Sales RAW DATA'!$D:$D,"B2",'Sales RAW DATA'!$E:$E,Incentive_Calc!AA$5)/SUMIFS('Sales RAW DATA'!$F:$F,'Sales RAW DATA'!$I:$I,Incentive_Calc!$A271,'Sales RAW DATA'!$D:$D,"B2",'Sales RAW DATA'!$E:$E,Incentive_Calc!AA$5),"")</f>
        <v>0.96228541702791748</v>
      </c>
      <c r="AB271" s="44">
        <f>IFERROR(SUMIFS('Sales RAW DATA'!$G:$G,'Sales RAW DATA'!$I:$I,Incentive_Calc!$A271,'Sales RAW DATA'!$D:$D,"B2",'Sales RAW DATA'!$E:$E,Incentive_Calc!AB$5)/SUMIFS('Sales RAW DATA'!$F:$F,'Sales RAW DATA'!$I:$I,Incentive_Calc!$A271,'Sales RAW DATA'!$D:$D,"B2",'Sales RAW DATA'!$E:$E,Incentive_Calc!AB$5),"")</f>
        <v>0.57024550193374812</v>
      </c>
      <c r="AC271" s="44">
        <f>SUMIFS('Sales RAW DATA'!$G:$G,'Sales RAW DATA'!$I:$I,Incentive_Calc!$A271,'Sales RAW DATA'!$D:$D,"B2")/SUMIFS('Sales RAW DATA'!$F:$F,'Sales RAW DATA'!$I:$I,Incentive_Calc!$A271,'Sales RAW DATA'!$D:$D,"B2")</f>
        <v>0.78142331718138824</v>
      </c>
      <c r="AD271" s="44">
        <f>IFERROR(SUMIFS('Sales RAW DATA'!$G:$G,'Sales RAW DATA'!$I:$I,Incentive_Calc!$A271,'Sales RAW DATA'!$D:$D,"B3",'Sales RAW DATA'!$E:$E,Incentive_Calc!AD$5)/SUMIFS('Sales RAW DATA'!$F:$F,'Sales RAW DATA'!$I:$I,Incentive_Calc!$A271,'Sales RAW DATA'!$D:$D,"B3",'Sales RAW DATA'!$E:$E,Incentive_Calc!AD$5),"")</f>
        <v>0.82336946603890648</v>
      </c>
      <c r="AE271" s="44">
        <f>IFERROR(SUMIFS('Sales RAW DATA'!$G:$G,'Sales RAW DATA'!$I:$I,Incentive_Calc!$A271,'Sales RAW DATA'!$D:$D,"B3",'Sales RAW DATA'!$E:$E,Incentive_Calc!AE$5)/SUMIFS('Sales RAW DATA'!$F:$F,'Sales RAW DATA'!$I:$I,Incentive_Calc!$A271,'Sales RAW DATA'!$D:$D,"B3",'Sales RAW DATA'!$E:$E,Incentive_Calc!AE$5),"")</f>
        <v>1.8259141348153327</v>
      </c>
      <c r="AF271" s="44">
        <f>IFERROR(SUMIFS('Sales RAW DATA'!$G:$G,'Sales RAW DATA'!$I:$I,Incentive_Calc!$A271,'Sales RAW DATA'!$D:$D,"B3",'Sales RAW DATA'!$E:$E,Incentive_Calc!AF$5)/SUMIFS('Sales RAW DATA'!$F:$F,'Sales RAW DATA'!$I:$I,Incentive_Calc!$A271,'Sales RAW DATA'!$D:$D,"B3",'Sales RAW DATA'!$E:$E,Incentive_Calc!AF$5),"")</f>
        <v>1.3427715283786816</v>
      </c>
      <c r="AG271" s="44">
        <f>SUMIFS('Sales RAW DATA'!$G:$G,'Sales RAW DATA'!$I:$I,Incentive_Calc!$A271,'Sales RAW DATA'!$D:$D,"B3")/SUMIFS('Sales RAW DATA'!$F:$F,'Sales RAW DATA'!$I:$I,Incentive_Calc!$A271,'Sales RAW DATA'!$D:$D,"B3")</f>
        <v>1.3299017750444491</v>
      </c>
      <c r="AH271" s="44">
        <f>IFERROR(SUMIFS('Sales RAW DATA'!$G:$G,'Sales RAW DATA'!$I:$I,Incentive_Calc!$A271,'Sales RAW DATA'!$D:$D,"B4",'Sales RAW DATA'!$E:$E,Incentive_Calc!AH$5)/SUMIFS('Sales RAW DATA'!$F:$F,'Sales RAW DATA'!$I:$I,Incentive_Calc!$A271,'Sales RAW DATA'!$D:$D,"B4",'Sales RAW DATA'!$E:$E,Incentive_Calc!AH$5),"")</f>
        <v>0.51687166208124291</v>
      </c>
      <c r="AI271" s="44">
        <f>IFERROR(SUMIFS('Sales RAW DATA'!$G:$G,'Sales RAW DATA'!$I:$I,Incentive_Calc!$A271,'Sales RAW DATA'!$D:$D,"B4",'Sales RAW DATA'!$E:$E,Incentive_Calc!AI$5)/SUMIFS('Sales RAW DATA'!$F:$F,'Sales RAW DATA'!$I:$I,Incentive_Calc!$A271,'Sales RAW DATA'!$D:$D,"B4",'Sales RAW DATA'!$E:$E,Incentive_Calc!AI$5),"")</f>
        <v>1.1257696254489482</v>
      </c>
      <c r="AJ271" s="44">
        <f>IFERROR(SUMIFS('Sales RAW DATA'!$G:$G,'Sales RAW DATA'!$I:$I,Incentive_Calc!$A271,'Sales RAW DATA'!$D:$D,"B4",'Sales RAW DATA'!$E:$E,Incentive_Calc!AJ$5)/SUMIFS('Sales RAW DATA'!$F:$F,'Sales RAW DATA'!$I:$I,Incentive_Calc!$A271,'Sales RAW DATA'!$D:$D,"B4",'Sales RAW DATA'!$E:$E,Incentive_Calc!AJ$5),"")</f>
        <v>0.98218290555693999</v>
      </c>
      <c r="AK271" s="44">
        <f>SUMIFS('Sales RAW DATA'!$G:$G,'Sales RAW DATA'!$I:$I,Incentive_Calc!$A271,'Sales RAW DATA'!$D:$D,"B4")/SUMIFS('Sales RAW DATA'!$F:$F,'Sales RAW DATA'!$I:$I,Incentive_Calc!$A271,'Sales RAW DATA'!$D:$D,"B4")</f>
        <v>0.8818770226537217</v>
      </c>
      <c r="AL271" s="44">
        <f>IFERROR(SUMIFS('Sales RAW DATA'!$G:$G,'Sales RAW DATA'!$I:$I,Incentive_Calc!$A271,'Sales RAW DATA'!$D:$D,"B5",'Sales RAW DATA'!$E:$E,Incentive_Calc!AL$5)/SUMIFS('Sales RAW DATA'!$F:$F,'Sales RAW DATA'!$I:$I,Incentive_Calc!$A271,'Sales RAW DATA'!$D:$D,"B5",'Sales RAW DATA'!$E:$E,Incentive_Calc!AL$5),"")</f>
        <v>0.59471536817563631</v>
      </c>
      <c r="AM271" s="44">
        <f>IFERROR(SUMIFS('Sales RAW DATA'!$G:$G,'Sales RAW DATA'!$I:$I,Incentive_Calc!$A271,'Sales RAW DATA'!$D:$D,"B5",'Sales RAW DATA'!$E:$E,Incentive_Calc!AM$5)/SUMIFS('Sales RAW DATA'!$F:$F,'Sales RAW DATA'!$I:$I,Incentive_Calc!$A271,'Sales RAW DATA'!$D:$D,"B5",'Sales RAW DATA'!$E:$E,Incentive_Calc!AM$5),"")</f>
        <v>0.88064582055998364</v>
      </c>
      <c r="AN271" s="44">
        <f>IFERROR(SUMIFS('Sales RAW DATA'!$G:$G,'Sales RAW DATA'!$I:$I,Incentive_Calc!$A271,'Sales RAW DATA'!$D:$D,"B5",'Sales RAW DATA'!$E:$E,Incentive_Calc!AN$5)/SUMIFS('Sales RAW DATA'!$F:$F,'Sales RAW DATA'!$I:$I,Incentive_Calc!$A271,'Sales RAW DATA'!$D:$D,"B5",'Sales RAW DATA'!$E:$E,Incentive_Calc!AN$5),"")</f>
        <v>0.75072542006883058</v>
      </c>
      <c r="AO271" s="44">
        <f>SUMIFS('Sales RAW DATA'!$G:$G,'Sales RAW DATA'!$I:$I,Incentive_Calc!$A271,'Sales RAW DATA'!$D:$D,"B5")/SUMIFS('Sales RAW DATA'!$F:$F,'Sales RAW DATA'!$I:$I,Incentive_Calc!$A271,'Sales RAW DATA'!$D:$D,"B5")</f>
        <v>0.73955806760275045</v>
      </c>
      <c r="AP271" s="42">
        <f>SUM(SUMIFS('Sales RAW DATA'!$F$2:$F$22804,'Sales RAW DATA'!$I$2:$I$22804,Incentive_Calc!$A271,'Sales RAW DATA'!$D$2:$D$22804,"B1"),SUMIFS('Sales RAW DATA'!$F$2:$F$22804,'Sales RAW DATA'!$I$2:$I$22804,Incentive_Calc!$A271,'Sales RAW DATA'!$D$2:$D$22804,"B2"),SUMIFS('Sales RAW DATA'!$F$2:$F$22804,'Sales RAW DATA'!$I$2:$I$22804,Incentive_Calc!$A271,'Sales RAW DATA'!$D$2:$D$22804,"B3"),SUMIFS('Sales RAW DATA'!$F$2:$F$22804,'Sales RAW DATA'!$I$2:$I$22804,Incentive_Calc!$A271,'Sales RAW DATA'!$D$2:$D$22804,"B4"),SUMIFS('Sales RAW DATA'!$F$2:$F$22804,'Sales RAW DATA'!$I$2:$I$22804,Incentive_Calc!$A271,'Sales RAW DATA'!$D$2:$D$22804,"B5"))</f>
        <v>1110879</v>
      </c>
      <c r="AQ271" s="42">
        <f>SUM(SUMIFS('Sales RAW DATA'!$G$2:$G$22804,'Sales RAW DATA'!$I$2:$I$22804,Incentive_Calc!$A271,'Sales RAW DATA'!$D$2:$D$22804,"B1"),SUMIFS('Sales RAW DATA'!$G$2:$G$22804,'Sales RAW DATA'!$I$2:$I$22804,Incentive_Calc!$A271,'Sales RAW DATA'!$D$2:$D$22804,"B2"),SUMIFS('Sales RAW DATA'!$G$2:$G$22804,'Sales RAW DATA'!$I$2:$I$22804,Incentive_Calc!$A271,'Sales RAW DATA'!$D$2:$D$22804,"B3"),SUMIFS('Sales RAW DATA'!$G$2:$G$22804,'Sales RAW DATA'!$I$2:$I$22804,Incentive_Calc!$A271,'Sales RAW DATA'!$D$2:$D$22804,"B4"),SUMIFS('Sales RAW DATA'!$G$2:$G$22804,'Sales RAW DATA'!$I$2:$I$22804,Incentive_Calc!$A271,'Sales RAW DATA'!$D$2:$D$22804,"B5"))</f>
        <v>1073279</v>
      </c>
      <c r="AR271" s="45">
        <f t="shared" si="78"/>
        <v>96.615292934694054</v>
      </c>
      <c r="AS271" s="45">
        <f t="shared" si="79"/>
        <v>96</v>
      </c>
      <c r="AT271" s="46">
        <v>1.1599999999999999</v>
      </c>
      <c r="AU271" s="46">
        <v>0.75</v>
      </c>
      <c r="AV271" s="43" t="str">
        <f t="shared" si="65"/>
        <v>Yes</v>
      </c>
      <c r="AW271" s="43" t="str">
        <f t="shared" si="66"/>
        <v>Yes</v>
      </c>
      <c r="AX271" s="43" t="str">
        <f t="shared" si="67"/>
        <v>No</v>
      </c>
      <c r="AY271" s="43" t="str">
        <f t="shared" si="80"/>
        <v>Yes</v>
      </c>
    </row>
    <row r="272" spans="1:51" x14ac:dyDescent="0.35">
      <c r="A272" s="21" t="s">
        <v>1146</v>
      </c>
      <c r="B272" s="21" t="s">
        <v>672</v>
      </c>
      <c r="C272" s="21" t="str">
        <f>_xlfn.XLOOKUP($A272,'Employee List'!$E:$E,'Employee List'!$D:$D,0)</f>
        <v>SF</v>
      </c>
      <c r="D272" s="42" t="str" cm="1">
        <f t="array" ref="D272">IFERROR(IF($G272="Yes",INDEX('Payment Plan'!$D$6:$D$42,MATCH(1,(Incentive_Calc!$C272='Payment Plan'!$B$6:$B$42)*(Incentive_Calc!$U272='Payment Plan'!$C$6:$C$42),0)),""),"")</f>
        <v/>
      </c>
      <c r="E272" s="42" t="str" cm="1">
        <f t="array" ref="E272">IFERROR(IF($H272="Yes",INDEX('Payment Plan'!$D$6:$D$42,MATCH(1,(Incentive_Calc!$C272='Payment Plan'!$B$6:$B$42)*(Incentive_Calc!$AS272='Payment Plan'!$C$6:$C$42),0)),""),"")</f>
        <v/>
      </c>
      <c r="F272" s="42">
        <f t="shared" si="68"/>
        <v>0</v>
      </c>
      <c r="G272" s="43" t="str">
        <f t="shared" si="69"/>
        <v>No</v>
      </c>
      <c r="H272" s="21" t="str">
        <f t="shared" si="70"/>
        <v>No</v>
      </c>
      <c r="I272" s="42">
        <f>IFERROR(SUMIFS('Sales RAW DATA'!$F$2:$F$30000,'Sales RAW DATA'!$I$2:$I$30000,Incentive_Calc!$A272,'Sales RAW DATA'!$E$2:$E$30000,Incentive_Calc!I$5),"")</f>
        <v>687779</v>
      </c>
      <c r="J272" s="42">
        <f>IFERROR(SUMIFS('Sales RAW DATA'!$F$2:$F$30000,'Sales RAW DATA'!$I$2:$I$30000,Incentive_Calc!$A272,'Sales RAW DATA'!$E$2:$E$30000,Incentive_Calc!J$5),"")</f>
        <v>703066</v>
      </c>
      <c r="K272" s="42">
        <f>IFERROR(SUMIFS('Sales RAW DATA'!$F$2:$F$30000,'Sales RAW DATA'!$I$2:$I$30000,Incentive_Calc!$A272,'Sales RAW DATA'!$E$2:$E$30000,Incentive_Calc!K$5),"")</f>
        <v>703101</v>
      </c>
      <c r="L272" s="42">
        <f t="shared" si="71"/>
        <v>2093946</v>
      </c>
      <c r="M272" s="42">
        <f>IFERROR(SUMIFS('Sales RAW DATA'!$G$2:$G$30000,'Sales RAW DATA'!$I$2:$I$30000,Incentive_Calc!$A272,'Sales RAW DATA'!$E$2:$E$30000,Incentive_Calc!M$5),"")</f>
        <v>302568</v>
      </c>
      <c r="N272" s="42">
        <f>IFERROR(SUMIFS('Sales RAW DATA'!$G$2:$G$30000,'Sales RAW DATA'!$I$2:$I$30000,Incentive_Calc!$A272,'Sales RAW DATA'!$E$2:$E$30000,Incentive_Calc!N$5),"")</f>
        <v>351815</v>
      </c>
      <c r="O272" s="42">
        <f>IFERROR(SUMIFS('Sales RAW DATA'!$G$2:$G$30000,'Sales RAW DATA'!$I$2:$I$30000,Incentive_Calc!$A272,'Sales RAW DATA'!$E$2:$E$30000,Incentive_Calc!O$5),"")</f>
        <v>384258</v>
      </c>
      <c r="P272" s="42">
        <f t="shared" si="72"/>
        <v>1038641</v>
      </c>
      <c r="Q272" s="44">
        <f t="shared" si="73"/>
        <v>0.43992038140158396</v>
      </c>
      <c r="R272" s="44">
        <f t="shared" si="74"/>
        <v>0.50040110032344043</v>
      </c>
      <c r="S272" s="44">
        <f t="shared" si="75"/>
        <v>0.54651892117917622</v>
      </c>
      <c r="T272" s="45">
        <f t="shared" si="76"/>
        <v>49.602090980378669</v>
      </c>
      <c r="U272" s="45">
        <f t="shared" si="77"/>
        <v>49</v>
      </c>
      <c r="V272" s="44">
        <f>IFERROR(SUMIFS('Sales RAW DATA'!$G:$G,'Sales RAW DATA'!$I:$I,Incentive_Calc!$A272,'Sales RAW DATA'!$D:$D,"B1",'Sales RAW DATA'!$E:$E,Incentive_Calc!V$5)/SUMIFS('Sales RAW DATA'!$F:$F,'Sales RAW DATA'!$I:$I,Incentive_Calc!$A272,'Sales RAW DATA'!$D:$D,"B1",'Sales RAW DATA'!$E:$E,Incentive_Calc!V$5),"")</f>
        <v>0.43584304112902239</v>
      </c>
      <c r="W272" s="44">
        <f>IFERROR(SUMIFS('Sales RAW DATA'!$G:$G,'Sales RAW DATA'!$I:$I,Incentive_Calc!$A272,'Sales RAW DATA'!$D:$D,"B1",'Sales RAW DATA'!$E:$E,Incentive_Calc!W$5)/SUMIFS('Sales RAW DATA'!$F:$F,'Sales RAW DATA'!$I:$I,Incentive_Calc!$A272,'Sales RAW DATA'!$D:$D,"B1",'Sales RAW DATA'!$E:$E,Incentive_Calc!W$5),"")</f>
        <v>0.4771103235926335</v>
      </c>
      <c r="X272" s="44">
        <f>IFERROR(SUMIFS('Sales RAW DATA'!$G:$G,'Sales RAW DATA'!$I:$I,Incentive_Calc!$A272,'Sales RAW DATA'!$D:$D,"B1",'Sales RAW DATA'!$E:$E,Incentive_Calc!X$5)/SUMIFS('Sales RAW DATA'!$F:$F,'Sales RAW DATA'!$I:$I,Incentive_Calc!$A272,'Sales RAW DATA'!$D:$D,"B1",'Sales RAW DATA'!$E:$E,Incentive_Calc!X$5),"")</f>
        <v>0.53239254560551974</v>
      </c>
      <c r="Y272" s="44">
        <f>SUMIFS('Sales RAW DATA'!$G:$G,'Sales RAW DATA'!$I:$I,Incentive_Calc!$A272,'Sales RAW DATA'!$D:$D,"B1")/SUMIFS('Sales RAW DATA'!$F:$F,'Sales RAW DATA'!$I:$I,Incentive_Calc!$A272,'Sales RAW DATA'!$D:$D,"B1")</f>
        <v>0.48097149577414333</v>
      </c>
      <c r="Z272" s="44">
        <f>IFERROR(SUMIFS('Sales RAW DATA'!$G:$G,'Sales RAW DATA'!$I:$I,Incentive_Calc!$A272,'Sales RAW DATA'!$D:$D,"B2",'Sales RAW DATA'!$E:$E,Incentive_Calc!Z$5)/SUMIFS('Sales RAW DATA'!$F:$F,'Sales RAW DATA'!$I:$I,Incentive_Calc!$A272,'Sales RAW DATA'!$D:$D,"B2",'Sales RAW DATA'!$E:$E,Incentive_Calc!Z$5),"")</f>
        <v>0.47117733268197359</v>
      </c>
      <c r="AA272" s="44">
        <f>IFERROR(SUMIFS('Sales RAW DATA'!$G:$G,'Sales RAW DATA'!$I:$I,Incentive_Calc!$A272,'Sales RAW DATA'!$D:$D,"B2",'Sales RAW DATA'!$E:$E,Incentive_Calc!AA$5)/SUMIFS('Sales RAW DATA'!$F:$F,'Sales RAW DATA'!$I:$I,Incentive_Calc!$A272,'Sales RAW DATA'!$D:$D,"B2",'Sales RAW DATA'!$E:$E,Incentive_Calc!AA$5),"")</f>
        <v>0.75211365211365211</v>
      </c>
      <c r="AB272" s="44">
        <f>IFERROR(SUMIFS('Sales RAW DATA'!$G:$G,'Sales RAW DATA'!$I:$I,Incentive_Calc!$A272,'Sales RAW DATA'!$D:$D,"B2",'Sales RAW DATA'!$E:$E,Incentive_Calc!AB$5)/SUMIFS('Sales RAW DATA'!$F:$F,'Sales RAW DATA'!$I:$I,Incentive_Calc!$A272,'Sales RAW DATA'!$D:$D,"B2",'Sales RAW DATA'!$E:$E,Incentive_Calc!AB$5),"")</f>
        <v>0.50902548725637187</v>
      </c>
      <c r="AC272" s="44">
        <f>SUMIFS('Sales RAW DATA'!$G:$G,'Sales RAW DATA'!$I:$I,Incentive_Calc!$A272,'Sales RAW DATA'!$D:$D,"B2")/SUMIFS('Sales RAW DATA'!$F:$F,'Sales RAW DATA'!$I:$I,Incentive_Calc!$A272,'Sales RAW DATA'!$D:$D,"B2")</f>
        <v>0.5698489922284703</v>
      </c>
      <c r="AD272" s="44">
        <f>IFERROR(SUMIFS('Sales RAW DATA'!$G:$G,'Sales RAW DATA'!$I:$I,Incentive_Calc!$A272,'Sales RAW DATA'!$D:$D,"B3",'Sales RAW DATA'!$E:$E,Incentive_Calc!AD$5)/SUMIFS('Sales RAW DATA'!$F:$F,'Sales RAW DATA'!$I:$I,Incentive_Calc!$A272,'Sales RAW DATA'!$D:$D,"B3",'Sales RAW DATA'!$E:$E,Incentive_Calc!AD$5),"")</f>
        <v>0.29652556625040255</v>
      </c>
      <c r="AE272" s="44">
        <f>IFERROR(SUMIFS('Sales RAW DATA'!$G:$G,'Sales RAW DATA'!$I:$I,Incentive_Calc!$A272,'Sales RAW DATA'!$D:$D,"B3",'Sales RAW DATA'!$E:$E,Incentive_Calc!AE$5)/SUMIFS('Sales RAW DATA'!$F:$F,'Sales RAW DATA'!$I:$I,Incentive_Calc!$A272,'Sales RAW DATA'!$D:$D,"B3",'Sales RAW DATA'!$E:$E,Incentive_Calc!AE$5),"")</f>
        <v>0.39164522011828268</v>
      </c>
      <c r="AF272" s="44">
        <f>IFERROR(SUMIFS('Sales RAW DATA'!$G:$G,'Sales RAW DATA'!$I:$I,Incentive_Calc!$A272,'Sales RAW DATA'!$D:$D,"B3",'Sales RAW DATA'!$E:$E,Incentive_Calc!AF$5)/SUMIFS('Sales RAW DATA'!$F:$F,'Sales RAW DATA'!$I:$I,Incentive_Calc!$A272,'Sales RAW DATA'!$D:$D,"B3",'Sales RAW DATA'!$E:$E,Incentive_Calc!AF$5),"")</f>
        <v>0.88152377028677364</v>
      </c>
      <c r="AG272" s="44">
        <f>SUMIFS('Sales RAW DATA'!$G:$G,'Sales RAW DATA'!$I:$I,Incentive_Calc!$A272,'Sales RAW DATA'!$D:$D,"B3")/SUMIFS('Sales RAW DATA'!$F:$F,'Sales RAW DATA'!$I:$I,Incentive_Calc!$A272,'Sales RAW DATA'!$D:$D,"B3")</f>
        <v>0.54491864351065578</v>
      </c>
      <c r="AH272" s="44">
        <f>IFERROR(SUMIFS('Sales RAW DATA'!$G:$G,'Sales RAW DATA'!$I:$I,Incentive_Calc!$A272,'Sales RAW DATA'!$D:$D,"B4",'Sales RAW DATA'!$E:$E,Incentive_Calc!AH$5)/SUMIFS('Sales RAW DATA'!$F:$F,'Sales RAW DATA'!$I:$I,Incentive_Calc!$A272,'Sales RAW DATA'!$D:$D,"B4",'Sales RAW DATA'!$E:$E,Incentive_Calc!AH$5),"")</f>
        <v>0.39305029745808545</v>
      </c>
      <c r="AI272" s="44">
        <f>IFERROR(SUMIFS('Sales RAW DATA'!$G:$G,'Sales RAW DATA'!$I:$I,Incentive_Calc!$A272,'Sales RAW DATA'!$D:$D,"B4",'Sales RAW DATA'!$E:$E,Incentive_Calc!AI$5)/SUMIFS('Sales RAW DATA'!$F:$F,'Sales RAW DATA'!$I:$I,Incentive_Calc!$A272,'Sales RAW DATA'!$D:$D,"B4",'Sales RAW DATA'!$E:$E,Incentive_Calc!AI$5),"")</f>
        <v>0.29138462284979499</v>
      </c>
      <c r="AJ272" s="44">
        <f>IFERROR(SUMIFS('Sales RAW DATA'!$G:$G,'Sales RAW DATA'!$I:$I,Incentive_Calc!$A272,'Sales RAW DATA'!$D:$D,"B4",'Sales RAW DATA'!$E:$E,Incentive_Calc!AJ$5)/SUMIFS('Sales RAW DATA'!$F:$F,'Sales RAW DATA'!$I:$I,Incentive_Calc!$A272,'Sales RAW DATA'!$D:$D,"B4",'Sales RAW DATA'!$E:$E,Incentive_Calc!AJ$5),"")</f>
        <v>0.26268245991864081</v>
      </c>
      <c r="AK272" s="44">
        <f>SUMIFS('Sales RAW DATA'!$G:$G,'Sales RAW DATA'!$I:$I,Incentive_Calc!$A272,'Sales RAW DATA'!$D:$D,"B4")/SUMIFS('Sales RAW DATA'!$F:$F,'Sales RAW DATA'!$I:$I,Incentive_Calc!$A272,'Sales RAW DATA'!$D:$D,"B4")</f>
        <v>0.31512309495896834</v>
      </c>
      <c r="AL272" s="44">
        <f>IFERROR(SUMIFS('Sales RAW DATA'!$G:$G,'Sales RAW DATA'!$I:$I,Incentive_Calc!$A272,'Sales RAW DATA'!$D:$D,"B5",'Sales RAW DATA'!$E:$E,Incentive_Calc!AL$5)/SUMIFS('Sales RAW DATA'!$F:$F,'Sales RAW DATA'!$I:$I,Incentive_Calc!$A272,'Sales RAW DATA'!$D:$D,"B5",'Sales RAW DATA'!$E:$E,Incentive_Calc!AL$5),"")</f>
        <v>0.28690421101341973</v>
      </c>
      <c r="AM272" s="44">
        <f>IFERROR(SUMIFS('Sales RAW DATA'!$G:$G,'Sales RAW DATA'!$I:$I,Incentive_Calc!$A272,'Sales RAW DATA'!$D:$D,"B5",'Sales RAW DATA'!$E:$E,Incentive_Calc!AM$5)/SUMIFS('Sales RAW DATA'!$F:$F,'Sales RAW DATA'!$I:$I,Incentive_Calc!$A272,'Sales RAW DATA'!$D:$D,"B5",'Sales RAW DATA'!$E:$E,Incentive_Calc!AM$5),"")</f>
        <v>0.46420978029766125</v>
      </c>
      <c r="AN272" s="44">
        <f>IFERROR(SUMIFS('Sales RAW DATA'!$G:$G,'Sales RAW DATA'!$I:$I,Incentive_Calc!$A272,'Sales RAW DATA'!$D:$D,"B5",'Sales RAW DATA'!$E:$E,Incentive_Calc!AN$5)/SUMIFS('Sales RAW DATA'!$F:$F,'Sales RAW DATA'!$I:$I,Incentive_Calc!$A272,'Sales RAW DATA'!$D:$D,"B5",'Sales RAW DATA'!$E:$E,Incentive_Calc!AN$5),"")</f>
        <v>0.8962553107400455</v>
      </c>
      <c r="AO272" s="44">
        <f>SUMIFS('Sales RAW DATA'!$G:$G,'Sales RAW DATA'!$I:$I,Incentive_Calc!$A272,'Sales RAW DATA'!$D:$D,"B5")/SUMIFS('Sales RAW DATA'!$F:$F,'Sales RAW DATA'!$I:$I,Incentive_Calc!$A272,'Sales RAW DATA'!$D:$D,"B5")</f>
        <v>0.54047929471658285</v>
      </c>
      <c r="AP272" s="42">
        <f>SUM(SUMIFS('Sales RAW DATA'!$F$2:$F$22804,'Sales RAW DATA'!$I$2:$I$22804,Incentive_Calc!$A272,'Sales RAW DATA'!$D$2:$D$22804,"B1"),SUMIFS('Sales RAW DATA'!$F$2:$F$22804,'Sales RAW DATA'!$I$2:$I$22804,Incentive_Calc!$A272,'Sales RAW DATA'!$D$2:$D$22804,"B2"),SUMIFS('Sales RAW DATA'!$F$2:$F$22804,'Sales RAW DATA'!$I$2:$I$22804,Incentive_Calc!$A272,'Sales RAW DATA'!$D$2:$D$22804,"B3"),SUMIFS('Sales RAW DATA'!$F$2:$F$22804,'Sales RAW DATA'!$I$2:$I$22804,Incentive_Calc!$A272,'Sales RAW DATA'!$D$2:$D$22804,"B4"),SUMIFS('Sales RAW DATA'!$F$2:$F$22804,'Sales RAW DATA'!$I$2:$I$22804,Incentive_Calc!$A272,'Sales RAW DATA'!$D$2:$D$22804,"B5"))</f>
        <v>1229804</v>
      </c>
      <c r="AQ272" s="42">
        <f>SUM(SUMIFS('Sales RAW DATA'!$G$2:$G$22804,'Sales RAW DATA'!$I$2:$I$22804,Incentive_Calc!$A272,'Sales RAW DATA'!$D$2:$D$22804,"B1"),SUMIFS('Sales RAW DATA'!$G$2:$G$22804,'Sales RAW DATA'!$I$2:$I$22804,Incentive_Calc!$A272,'Sales RAW DATA'!$D$2:$D$22804,"B2"),SUMIFS('Sales RAW DATA'!$G$2:$G$22804,'Sales RAW DATA'!$I$2:$I$22804,Incentive_Calc!$A272,'Sales RAW DATA'!$D$2:$D$22804,"B3"),SUMIFS('Sales RAW DATA'!$G$2:$G$22804,'Sales RAW DATA'!$I$2:$I$22804,Incentive_Calc!$A272,'Sales RAW DATA'!$D$2:$D$22804,"B4"),SUMIFS('Sales RAW DATA'!$G$2:$G$22804,'Sales RAW DATA'!$I$2:$I$22804,Incentive_Calc!$A272,'Sales RAW DATA'!$D$2:$D$22804,"B5"))</f>
        <v>568284</v>
      </c>
      <c r="AR272" s="45">
        <f t="shared" si="78"/>
        <v>46.209314655018197</v>
      </c>
      <c r="AS272" s="45">
        <f t="shared" si="79"/>
        <v>46</v>
      </c>
      <c r="AT272" s="46">
        <v>1.04</v>
      </c>
      <c r="AU272" s="46">
        <v>0.7</v>
      </c>
      <c r="AV272" s="43" t="str">
        <f t="shared" si="65"/>
        <v>No</v>
      </c>
      <c r="AW272" s="43" t="str">
        <f t="shared" si="66"/>
        <v>No</v>
      </c>
      <c r="AX272" s="43" t="str">
        <f t="shared" si="67"/>
        <v>No</v>
      </c>
      <c r="AY272" s="43" t="str">
        <f t="shared" si="80"/>
        <v>Yes</v>
      </c>
    </row>
    <row r="273" spans="1:51" x14ac:dyDescent="0.35">
      <c r="A273" s="21" t="s">
        <v>1147</v>
      </c>
      <c r="B273" s="21" t="s">
        <v>673</v>
      </c>
      <c r="C273" s="21" t="str">
        <f>_xlfn.XLOOKUP($A273,'Employee List'!$E:$E,'Employee List'!$D:$D,0)</f>
        <v>SF</v>
      </c>
      <c r="D273" s="42" cm="1">
        <f t="array" ref="D273">IFERROR(IF($G273="Yes",INDEX('Payment Plan'!$D$6:$D$42,MATCH(1,(Incentive_Calc!$C273='Payment Plan'!$B$6:$B$42)*(Incentive_Calc!$U273='Payment Plan'!$C$6:$C$42),0)),""),"")</f>
        <v>25000</v>
      </c>
      <c r="E273" s="42" t="str" cm="1">
        <f t="array" ref="E273">IFERROR(IF($H273="Yes",INDEX('Payment Plan'!$D$6:$D$42,MATCH(1,(Incentive_Calc!$C273='Payment Plan'!$B$6:$B$42)*(Incentive_Calc!$AS273='Payment Plan'!$C$6:$C$42),0)),""),"")</f>
        <v/>
      </c>
      <c r="F273" s="42">
        <f t="shared" si="68"/>
        <v>25000</v>
      </c>
      <c r="G273" s="43" t="str">
        <f t="shared" si="69"/>
        <v>Yes</v>
      </c>
      <c r="H273" s="21" t="str">
        <f t="shared" si="70"/>
        <v>No</v>
      </c>
      <c r="I273" s="42">
        <f>IFERROR(SUMIFS('Sales RAW DATA'!$F$2:$F$30000,'Sales RAW DATA'!$I$2:$I$30000,Incentive_Calc!$A273,'Sales RAW DATA'!$E$2:$E$30000,Incentive_Calc!I$5),"")</f>
        <v>784963</v>
      </c>
      <c r="J273" s="42">
        <f>IFERROR(SUMIFS('Sales RAW DATA'!$F$2:$F$30000,'Sales RAW DATA'!$I$2:$I$30000,Incentive_Calc!$A273,'Sales RAW DATA'!$E$2:$E$30000,Incentive_Calc!J$5),"")</f>
        <v>792136</v>
      </c>
      <c r="K273" s="42">
        <f>IFERROR(SUMIFS('Sales RAW DATA'!$F$2:$F$30000,'Sales RAW DATA'!$I$2:$I$30000,Incentive_Calc!$A273,'Sales RAW DATA'!$E$2:$E$30000,Incentive_Calc!K$5),"")</f>
        <v>790634</v>
      </c>
      <c r="L273" s="42">
        <f t="shared" si="71"/>
        <v>2367733</v>
      </c>
      <c r="M273" s="42">
        <f>IFERROR(SUMIFS('Sales RAW DATA'!$G$2:$G$30000,'Sales RAW DATA'!$I$2:$I$30000,Incentive_Calc!$A273,'Sales RAW DATA'!$E$2:$E$30000,Incentive_Calc!M$5),"")</f>
        <v>808801</v>
      </c>
      <c r="N273" s="42">
        <f>IFERROR(SUMIFS('Sales RAW DATA'!$G$2:$G$30000,'Sales RAW DATA'!$I$2:$I$30000,Incentive_Calc!$A273,'Sales RAW DATA'!$E$2:$E$30000,Incentive_Calc!N$5),"")</f>
        <v>810084</v>
      </c>
      <c r="O273" s="42">
        <f>IFERROR(SUMIFS('Sales RAW DATA'!$G$2:$G$30000,'Sales RAW DATA'!$I$2:$I$30000,Incentive_Calc!$A273,'Sales RAW DATA'!$E$2:$E$30000,Incentive_Calc!O$5),"")</f>
        <v>770884</v>
      </c>
      <c r="P273" s="42">
        <f t="shared" si="72"/>
        <v>2389769</v>
      </c>
      <c r="Q273" s="44">
        <f t="shared" si="73"/>
        <v>1.0303683103534815</v>
      </c>
      <c r="R273" s="44">
        <f t="shared" si="74"/>
        <v>1.0226577254410858</v>
      </c>
      <c r="S273" s="44">
        <f t="shared" si="75"/>
        <v>0.9750200472026247</v>
      </c>
      <c r="T273" s="45">
        <f t="shared" si="76"/>
        <v>100.93067926155526</v>
      </c>
      <c r="U273" s="45">
        <f t="shared" si="77"/>
        <v>100</v>
      </c>
      <c r="V273" s="44">
        <f>IFERROR(SUMIFS('Sales RAW DATA'!$G:$G,'Sales RAW DATA'!$I:$I,Incentive_Calc!$A273,'Sales RAW DATA'!$D:$D,"B1",'Sales RAW DATA'!$E:$E,Incentive_Calc!V$5)/SUMIFS('Sales RAW DATA'!$F:$F,'Sales RAW DATA'!$I:$I,Incentive_Calc!$A273,'Sales RAW DATA'!$D:$D,"B1",'Sales RAW DATA'!$E:$E,Incentive_Calc!V$5),"")</f>
        <v>1.0591696098637202</v>
      </c>
      <c r="W273" s="44">
        <f>IFERROR(SUMIFS('Sales RAW DATA'!$G:$G,'Sales RAW DATA'!$I:$I,Incentive_Calc!$A273,'Sales RAW DATA'!$D:$D,"B1",'Sales RAW DATA'!$E:$E,Incentive_Calc!W$5)/SUMIFS('Sales RAW DATA'!$F:$F,'Sales RAW DATA'!$I:$I,Incentive_Calc!$A273,'Sales RAW DATA'!$D:$D,"B1",'Sales RAW DATA'!$E:$E,Incentive_Calc!W$5),"")</f>
        <v>1.1783062102506547</v>
      </c>
      <c r="X273" s="44">
        <f>IFERROR(SUMIFS('Sales RAW DATA'!$G:$G,'Sales RAW DATA'!$I:$I,Incentive_Calc!$A273,'Sales RAW DATA'!$D:$D,"B1",'Sales RAW DATA'!$E:$E,Incentive_Calc!X$5)/SUMIFS('Sales RAW DATA'!$F:$F,'Sales RAW DATA'!$I:$I,Incentive_Calc!$A273,'Sales RAW DATA'!$D:$D,"B1",'Sales RAW DATA'!$E:$E,Incentive_Calc!X$5),"")</f>
        <v>0.95410036422893563</v>
      </c>
      <c r="Y273" s="44">
        <f>SUMIFS('Sales RAW DATA'!$G:$G,'Sales RAW DATA'!$I:$I,Incentive_Calc!$A273,'Sales RAW DATA'!$D:$D,"B1")/SUMIFS('Sales RAW DATA'!$F:$F,'Sales RAW DATA'!$I:$I,Incentive_Calc!$A273,'Sales RAW DATA'!$D:$D,"B1")</f>
        <v>1.0651230417718889</v>
      </c>
      <c r="Z273" s="44">
        <f>IFERROR(SUMIFS('Sales RAW DATA'!$G:$G,'Sales RAW DATA'!$I:$I,Incentive_Calc!$A273,'Sales RAW DATA'!$D:$D,"B2",'Sales RAW DATA'!$E:$E,Incentive_Calc!Z$5)/SUMIFS('Sales RAW DATA'!$F:$F,'Sales RAW DATA'!$I:$I,Incentive_Calc!$A273,'Sales RAW DATA'!$D:$D,"B2",'Sales RAW DATA'!$E:$E,Incentive_Calc!Z$5),"")</f>
        <v>0.95814555566209603</v>
      </c>
      <c r="AA273" s="44">
        <f>IFERROR(SUMIFS('Sales RAW DATA'!$G:$G,'Sales RAW DATA'!$I:$I,Incentive_Calc!$A273,'Sales RAW DATA'!$D:$D,"B2",'Sales RAW DATA'!$E:$E,Incentive_Calc!AA$5)/SUMIFS('Sales RAW DATA'!$F:$F,'Sales RAW DATA'!$I:$I,Incentive_Calc!$A273,'Sales RAW DATA'!$D:$D,"B2",'Sales RAW DATA'!$E:$E,Incentive_Calc!AA$5),"")</f>
        <v>1.0938351905877852</v>
      </c>
      <c r="AB273" s="44">
        <f>IFERROR(SUMIFS('Sales RAW DATA'!$G:$G,'Sales RAW DATA'!$I:$I,Incentive_Calc!$A273,'Sales RAW DATA'!$D:$D,"B2",'Sales RAW DATA'!$E:$E,Incentive_Calc!AB$5)/SUMIFS('Sales RAW DATA'!$F:$F,'Sales RAW DATA'!$I:$I,Incentive_Calc!$A273,'Sales RAW DATA'!$D:$D,"B2",'Sales RAW DATA'!$E:$E,Incentive_Calc!AB$5),"")</f>
        <v>0.6643236335037358</v>
      </c>
      <c r="AC273" s="44">
        <f>SUMIFS('Sales RAW DATA'!$G:$G,'Sales RAW DATA'!$I:$I,Incentive_Calc!$A273,'Sales RAW DATA'!$D:$D,"B2")/SUMIFS('Sales RAW DATA'!$F:$F,'Sales RAW DATA'!$I:$I,Incentive_Calc!$A273,'Sales RAW DATA'!$D:$D,"B2")</f>
        <v>0.90758480784402118</v>
      </c>
      <c r="AD273" s="44">
        <f>IFERROR(SUMIFS('Sales RAW DATA'!$G:$G,'Sales RAW DATA'!$I:$I,Incentive_Calc!$A273,'Sales RAW DATA'!$D:$D,"B3",'Sales RAW DATA'!$E:$E,Incentive_Calc!AD$5)/SUMIFS('Sales RAW DATA'!$F:$F,'Sales RAW DATA'!$I:$I,Incentive_Calc!$A273,'Sales RAW DATA'!$D:$D,"B3",'Sales RAW DATA'!$E:$E,Incentive_Calc!AD$5),"")</f>
        <v>1.4564263792200014</v>
      </c>
      <c r="AE273" s="44">
        <f>IFERROR(SUMIFS('Sales RAW DATA'!$G:$G,'Sales RAW DATA'!$I:$I,Incentive_Calc!$A273,'Sales RAW DATA'!$D:$D,"B3",'Sales RAW DATA'!$E:$E,Incentive_Calc!AE$5)/SUMIFS('Sales RAW DATA'!$F:$F,'Sales RAW DATA'!$I:$I,Incentive_Calc!$A273,'Sales RAW DATA'!$D:$D,"B3",'Sales RAW DATA'!$E:$E,Incentive_Calc!AE$5),"")</f>
        <v>1.3588772845953003</v>
      </c>
      <c r="AF273" s="44">
        <f>IFERROR(SUMIFS('Sales RAW DATA'!$G:$G,'Sales RAW DATA'!$I:$I,Incentive_Calc!$A273,'Sales RAW DATA'!$D:$D,"B3",'Sales RAW DATA'!$E:$E,Incentive_Calc!AF$5)/SUMIFS('Sales RAW DATA'!$F:$F,'Sales RAW DATA'!$I:$I,Incentive_Calc!$A273,'Sales RAW DATA'!$D:$D,"B3",'Sales RAW DATA'!$E:$E,Incentive_Calc!AF$5),"")</f>
        <v>1.998957557706627</v>
      </c>
      <c r="AG273" s="44">
        <f>SUMIFS('Sales RAW DATA'!$G:$G,'Sales RAW DATA'!$I:$I,Incentive_Calc!$A273,'Sales RAW DATA'!$D:$D,"B3")/SUMIFS('Sales RAW DATA'!$F:$F,'Sales RAW DATA'!$I:$I,Incentive_Calc!$A273,'Sales RAW DATA'!$D:$D,"B3")</f>
        <v>1.6274368397938193</v>
      </c>
      <c r="AH273" s="44">
        <f>IFERROR(SUMIFS('Sales RAW DATA'!$G:$G,'Sales RAW DATA'!$I:$I,Incentive_Calc!$A273,'Sales RAW DATA'!$D:$D,"B4",'Sales RAW DATA'!$E:$E,Incentive_Calc!AH$5)/SUMIFS('Sales RAW DATA'!$F:$F,'Sales RAW DATA'!$I:$I,Incentive_Calc!$A273,'Sales RAW DATA'!$D:$D,"B4",'Sales RAW DATA'!$E:$E,Incentive_Calc!AH$5),"")</f>
        <v>1.1657002029573789</v>
      </c>
      <c r="AI273" s="44">
        <f>IFERROR(SUMIFS('Sales RAW DATA'!$G:$G,'Sales RAW DATA'!$I:$I,Incentive_Calc!$A273,'Sales RAW DATA'!$D:$D,"B4",'Sales RAW DATA'!$E:$E,Incentive_Calc!AI$5)/SUMIFS('Sales RAW DATA'!$F:$F,'Sales RAW DATA'!$I:$I,Incentive_Calc!$A273,'Sales RAW DATA'!$D:$D,"B4",'Sales RAW DATA'!$E:$E,Incentive_Calc!AI$5),"")</f>
        <v>0.96056997104117525</v>
      </c>
      <c r="AJ273" s="44">
        <f>IFERROR(SUMIFS('Sales RAW DATA'!$G:$G,'Sales RAW DATA'!$I:$I,Incentive_Calc!$A273,'Sales RAW DATA'!$D:$D,"B4",'Sales RAW DATA'!$E:$E,Incentive_Calc!AJ$5)/SUMIFS('Sales RAW DATA'!$F:$F,'Sales RAW DATA'!$I:$I,Incentive_Calc!$A273,'Sales RAW DATA'!$D:$D,"B4",'Sales RAW DATA'!$E:$E,Incentive_Calc!AJ$5),"")</f>
        <v>0.91846995340614013</v>
      </c>
      <c r="AK273" s="44">
        <f>SUMIFS('Sales RAW DATA'!$G:$G,'Sales RAW DATA'!$I:$I,Incentive_Calc!$A273,'Sales RAW DATA'!$D:$D,"B4")/SUMIFS('Sales RAW DATA'!$F:$F,'Sales RAW DATA'!$I:$I,Incentive_Calc!$A273,'Sales RAW DATA'!$D:$D,"B4")</f>
        <v>1.0098107646967582</v>
      </c>
      <c r="AL273" s="44">
        <f>IFERROR(SUMIFS('Sales RAW DATA'!$G:$G,'Sales RAW DATA'!$I:$I,Incentive_Calc!$A273,'Sales RAW DATA'!$D:$D,"B5",'Sales RAW DATA'!$E:$E,Incentive_Calc!AL$5)/SUMIFS('Sales RAW DATA'!$F:$F,'Sales RAW DATA'!$I:$I,Incentive_Calc!$A273,'Sales RAW DATA'!$D:$D,"B5",'Sales RAW DATA'!$E:$E,Incentive_Calc!AL$5),"")</f>
        <v>1.3350884582982308</v>
      </c>
      <c r="AM273" s="44">
        <f>IFERROR(SUMIFS('Sales RAW DATA'!$G:$G,'Sales RAW DATA'!$I:$I,Incentive_Calc!$A273,'Sales RAW DATA'!$D:$D,"B5",'Sales RAW DATA'!$E:$E,Incentive_Calc!AM$5)/SUMIFS('Sales RAW DATA'!$F:$F,'Sales RAW DATA'!$I:$I,Incentive_Calc!$A273,'Sales RAW DATA'!$D:$D,"B5",'Sales RAW DATA'!$E:$E,Incentive_Calc!AM$5),"")</f>
        <v>0.82720340301914197</v>
      </c>
      <c r="AN273" s="44">
        <f>IFERROR(SUMIFS('Sales RAW DATA'!$G:$G,'Sales RAW DATA'!$I:$I,Incentive_Calc!$A273,'Sales RAW DATA'!$D:$D,"B5",'Sales RAW DATA'!$E:$E,Incentive_Calc!AN$5)/SUMIFS('Sales RAW DATA'!$F:$F,'Sales RAW DATA'!$I:$I,Incentive_Calc!$A273,'Sales RAW DATA'!$D:$D,"B5",'Sales RAW DATA'!$E:$E,Incentive_Calc!AN$5),"")</f>
        <v>0.93429793429793428</v>
      </c>
      <c r="AO273" s="44">
        <f>SUMIFS('Sales RAW DATA'!$G:$G,'Sales RAW DATA'!$I:$I,Incentive_Calc!$A273,'Sales RAW DATA'!$D:$D,"B5")/SUMIFS('Sales RAW DATA'!$F:$F,'Sales RAW DATA'!$I:$I,Incentive_Calc!$A273,'Sales RAW DATA'!$D:$D,"B5")</f>
        <v>1.0263747572493236</v>
      </c>
      <c r="AP273" s="42">
        <f>SUM(SUMIFS('Sales RAW DATA'!$F$2:$F$22804,'Sales RAW DATA'!$I$2:$I$22804,Incentive_Calc!$A273,'Sales RAW DATA'!$D$2:$D$22804,"B1"),SUMIFS('Sales RAW DATA'!$F$2:$F$22804,'Sales RAW DATA'!$I$2:$I$22804,Incentive_Calc!$A273,'Sales RAW DATA'!$D$2:$D$22804,"B2"),SUMIFS('Sales RAW DATA'!$F$2:$F$22804,'Sales RAW DATA'!$I$2:$I$22804,Incentive_Calc!$A273,'Sales RAW DATA'!$D$2:$D$22804,"B3"),SUMIFS('Sales RAW DATA'!$F$2:$F$22804,'Sales RAW DATA'!$I$2:$I$22804,Incentive_Calc!$A273,'Sales RAW DATA'!$D$2:$D$22804,"B4"),SUMIFS('Sales RAW DATA'!$F$2:$F$22804,'Sales RAW DATA'!$I$2:$I$22804,Incentive_Calc!$A273,'Sales RAW DATA'!$D$2:$D$22804,"B5"))</f>
        <v>1133712</v>
      </c>
      <c r="AQ273" s="42">
        <f>SUM(SUMIFS('Sales RAW DATA'!$G$2:$G$22804,'Sales RAW DATA'!$I$2:$I$22804,Incentive_Calc!$A273,'Sales RAW DATA'!$D$2:$D$22804,"B1"),SUMIFS('Sales RAW DATA'!$G$2:$G$22804,'Sales RAW DATA'!$I$2:$I$22804,Incentive_Calc!$A273,'Sales RAW DATA'!$D$2:$D$22804,"B2"),SUMIFS('Sales RAW DATA'!$G$2:$G$22804,'Sales RAW DATA'!$I$2:$I$22804,Incentive_Calc!$A273,'Sales RAW DATA'!$D$2:$D$22804,"B3"),SUMIFS('Sales RAW DATA'!$G$2:$G$22804,'Sales RAW DATA'!$I$2:$I$22804,Incentive_Calc!$A273,'Sales RAW DATA'!$D$2:$D$22804,"B4"),SUMIFS('Sales RAW DATA'!$G$2:$G$22804,'Sales RAW DATA'!$I$2:$I$22804,Incentive_Calc!$A273,'Sales RAW DATA'!$D$2:$D$22804,"B5"))</f>
        <v>1308502</v>
      </c>
      <c r="AR273" s="45">
        <f t="shared" si="78"/>
        <v>115.41749580140284</v>
      </c>
      <c r="AS273" s="45">
        <f t="shared" si="79"/>
        <v>115</v>
      </c>
      <c r="AT273" s="46">
        <v>1.1299999999999999</v>
      </c>
      <c r="AU273" s="46">
        <v>0.93</v>
      </c>
      <c r="AV273" s="43" t="str">
        <f t="shared" si="65"/>
        <v>Yes</v>
      </c>
      <c r="AW273" s="43" t="str">
        <f t="shared" si="66"/>
        <v>Yes</v>
      </c>
      <c r="AX273" s="43" t="str">
        <f t="shared" si="67"/>
        <v>Yes</v>
      </c>
      <c r="AY273" s="43" t="str">
        <f t="shared" si="80"/>
        <v>Yes</v>
      </c>
    </row>
    <row r="274" spans="1:51" x14ac:dyDescent="0.35">
      <c r="A274" s="21" t="s">
        <v>1148</v>
      </c>
      <c r="B274" s="21" t="s">
        <v>674</v>
      </c>
      <c r="C274" s="21" t="str">
        <f>_xlfn.XLOOKUP($A274,'Employee List'!$E:$E,'Employee List'!$D:$D,0)</f>
        <v>SF</v>
      </c>
      <c r="D274" s="42" t="str" cm="1">
        <f t="array" ref="D274">IFERROR(IF($G274="Yes",INDEX('Payment Plan'!$D$6:$D$42,MATCH(1,(Incentive_Calc!$C274='Payment Plan'!$B$6:$B$42)*(Incentive_Calc!$U274='Payment Plan'!$C$6:$C$42),0)),""),"")</f>
        <v/>
      </c>
      <c r="E274" s="42" t="str" cm="1">
        <f t="array" ref="E274">IFERROR(IF($H274="Yes",INDEX('Payment Plan'!$D$6:$D$42,MATCH(1,(Incentive_Calc!$C274='Payment Plan'!$B$6:$B$42)*(Incentive_Calc!$AS274='Payment Plan'!$C$6:$C$42),0)),""),"")</f>
        <v/>
      </c>
      <c r="F274" s="42">
        <f t="shared" si="68"/>
        <v>0</v>
      </c>
      <c r="G274" s="43" t="str">
        <f t="shared" si="69"/>
        <v>No</v>
      </c>
      <c r="H274" s="21" t="str">
        <f t="shared" si="70"/>
        <v>No</v>
      </c>
      <c r="I274" s="42">
        <f>IFERROR(SUMIFS('Sales RAW DATA'!$F$2:$F$30000,'Sales RAW DATA'!$I$2:$I$30000,Incentive_Calc!$A274,'Sales RAW DATA'!$E$2:$E$30000,Incentive_Calc!I$5),"")</f>
        <v>854141</v>
      </c>
      <c r="J274" s="42">
        <f>IFERROR(SUMIFS('Sales RAW DATA'!$F$2:$F$30000,'Sales RAW DATA'!$I$2:$I$30000,Incentive_Calc!$A274,'Sales RAW DATA'!$E$2:$E$30000,Incentive_Calc!J$5),"")</f>
        <v>878855</v>
      </c>
      <c r="K274" s="42">
        <f>IFERROR(SUMIFS('Sales RAW DATA'!$F$2:$F$30000,'Sales RAW DATA'!$I$2:$I$30000,Incentive_Calc!$A274,'Sales RAW DATA'!$E$2:$E$30000,Incentive_Calc!K$5),"")</f>
        <v>883014</v>
      </c>
      <c r="L274" s="42">
        <f t="shared" si="71"/>
        <v>2616010</v>
      </c>
      <c r="M274" s="42">
        <f>IFERROR(SUMIFS('Sales RAW DATA'!$G$2:$G$30000,'Sales RAW DATA'!$I$2:$I$30000,Incentive_Calc!$A274,'Sales RAW DATA'!$E$2:$E$30000,Incentive_Calc!M$5),"")</f>
        <v>615354</v>
      </c>
      <c r="N274" s="42">
        <f>IFERROR(SUMIFS('Sales RAW DATA'!$G$2:$G$30000,'Sales RAW DATA'!$I$2:$I$30000,Incentive_Calc!$A274,'Sales RAW DATA'!$E$2:$E$30000,Incentive_Calc!N$5),"")</f>
        <v>653429</v>
      </c>
      <c r="O274" s="42">
        <f>IFERROR(SUMIFS('Sales RAW DATA'!$G$2:$G$30000,'Sales RAW DATA'!$I$2:$I$30000,Incentive_Calc!$A274,'Sales RAW DATA'!$E$2:$E$30000,Incentive_Calc!O$5),"")</f>
        <v>600630</v>
      </c>
      <c r="P274" s="42">
        <f t="shared" si="72"/>
        <v>1869413</v>
      </c>
      <c r="Q274" s="44">
        <f t="shared" si="73"/>
        <v>0.72043608725023156</v>
      </c>
      <c r="R274" s="44">
        <f t="shared" si="74"/>
        <v>0.74350034988706892</v>
      </c>
      <c r="S274" s="44">
        <f t="shared" si="75"/>
        <v>0.68020439087035989</v>
      </c>
      <c r="T274" s="45">
        <f t="shared" si="76"/>
        <v>71.460468423285846</v>
      </c>
      <c r="U274" s="45">
        <f t="shared" si="77"/>
        <v>71</v>
      </c>
      <c r="V274" s="44">
        <f>IFERROR(SUMIFS('Sales RAW DATA'!$G:$G,'Sales RAW DATA'!$I:$I,Incentive_Calc!$A274,'Sales RAW DATA'!$D:$D,"B1",'Sales RAW DATA'!$E:$E,Incentive_Calc!V$5)/SUMIFS('Sales RAW DATA'!$F:$F,'Sales RAW DATA'!$I:$I,Incentive_Calc!$A274,'Sales RAW DATA'!$D:$D,"B1",'Sales RAW DATA'!$E:$E,Incentive_Calc!V$5),"")</f>
        <v>0.8249954513605271</v>
      </c>
      <c r="W274" s="44">
        <f>IFERROR(SUMIFS('Sales RAW DATA'!$G:$G,'Sales RAW DATA'!$I:$I,Incentive_Calc!$A274,'Sales RAW DATA'!$D:$D,"B1",'Sales RAW DATA'!$E:$E,Incentive_Calc!W$5)/SUMIFS('Sales RAW DATA'!$F:$F,'Sales RAW DATA'!$I:$I,Incentive_Calc!$A274,'Sales RAW DATA'!$D:$D,"B1",'Sales RAW DATA'!$E:$E,Incentive_Calc!W$5),"")</f>
        <v>0.72827235359080777</v>
      </c>
      <c r="X274" s="44">
        <f>IFERROR(SUMIFS('Sales RAW DATA'!$G:$G,'Sales RAW DATA'!$I:$I,Incentive_Calc!$A274,'Sales RAW DATA'!$D:$D,"B1",'Sales RAW DATA'!$E:$E,Incentive_Calc!X$5)/SUMIFS('Sales RAW DATA'!$F:$F,'Sales RAW DATA'!$I:$I,Incentive_Calc!$A274,'Sales RAW DATA'!$D:$D,"B1",'Sales RAW DATA'!$E:$E,Incentive_Calc!X$5),"")</f>
        <v>0.67683274066387411</v>
      </c>
      <c r="Y274" s="44">
        <f>SUMIFS('Sales RAW DATA'!$G:$G,'Sales RAW DATA'!$I:$I,Incentive_Calc!$A274,'Sales RAW DATA'!$D:$D,"B1")/SUMIFS('Sales RAW DATA'!$F:$F,'Sales RAW DATA'!$I:$I,Incentive_Calc!$A274,'Sales RAW DATA'!$D:$D,"B1")</f>
        <v>0.74541378150449678</v>
      </c>
      <c r="Z274" s="44">
        <f>IFERROR(SUMIFS('Sales RAW DATA'!$G:$G,'Sales RAW DATA'!$I:$I,Incentive_Calc!$A274,'Sales RAW DATA'!$D:$D,"B2",'Sales RAW DATA'!$E:$E,Incentive_Calc!Z$5)/SUMIFS('Sales RAW DATA'!$F:$F,'Sales RAW DATA'!$I:$I,Incentive_Calc!$A274,'Sales RAW DATA'!$D:$D,"B2",'Sales RAW DATA'!$E:$E,Incentive_Calc!Z$5),"")</f>
        <v>0.63904880377238404</v>
      </c>
      <c r="AA274" s="44">
        <f>IFERROR(SUMIFS('Sales RAW DATA'!$G:$G,'Sales RAW DATA'!$I:$I,Incentive_Calc!$A274,'Sales RAW DATA'!$D:$D,"B2",'Sales RAW DATA'!$E:$E,Incentive_Calc!AA$5)/SUMIFS('Sales RAW DATA'!$F:$F,'Sales RAW DATA'!$I:$I,Incentive_Calc!$A274,'Sales RAW DATA'!$D:$D,"B2",'Sales RAW DATA'!$E:$E,Incentive_Calc!AA$5),"")</f>
        <v>0.69595603926589844</v>
      </c>
      <c r="AB274" s="44">
        <f>IFERROR(SUMIFS('Sales RAW DATA'!$G:$G,'Sales RAW DATA'!$I:$I,Incentive_Calc!$A274,'Sales RAW DATA'!$D:$D,"B2",'Sales RAW DATA'!$E:$E,Incentive_Calc!AB$5)/SUMIFS('Sales RAW DATA'!$F:$F,'Sales RAW DATA'!$I:$I,Incentive_Calc!$A274,'Sales RAW DATA'!$D:$D,"B2",'Sales RAW DATA'!$E:$E,Incentive_Calc!AB$5),"")</f>
        <v>0.66238997065884231</v>
      </c>
      <c r="AC274" s="44">
        <f>SUMIFS('Sales RAW DATA'!$G:$G,'Sales RAW DATA'!$I:$I,Incentive_Calc!$A274,'Sales RAW DATA'!$D:$D,"B2")/SUMIFS('Sales RAW DATA'!$F:$F,'Sales RAW DATA'!$I:$I,Incentive_Calc!$A274,'Sales RAW DATA'!$D:$D,"B2")</f>
        <v>0.66651147930074395</v>
      </c>
      <c r="AD274" s="44">
        <f>IFERROR(SUMIFS('Sales RAW DATA'!$G:$G,'Sales RAW DATA'!$I:$I,Incentive_Calc!$A274,'Sales RAW DATA'!$D:$D,"B3",'Sales RAW DATA'!$E:$E,Incentive_Calc!AD$5)/SUMIFS('Sales RAW DATA'!$F:$F,'Sales RAW DATA'!$I:$I,Incentive_Calc!$A274,'Sales RAW DATA'!$D:$D,"B3",'Sales RAW DATA'!$E:$E,Incentive_Calc!AD$5),"")</f>
        <v>0.69185039165845308</v>
      </c>
      <c r="AE274" s="44">
        <f>IFERROR(SUMIFS('Sales RAW DATA'!$G:$G,'Sales RAW DATA'!$I:$I,Incentive_Calc!$A274,'Sales RAW DATA'!$D:$D,"B3",'Sales RAW DATA'!$E:$E,Incentive_Calc!AE$5)/SUMIFS('Sales RAW DATA'!$F:$F,'Sales RAW DATA'!$I:$I,Incentive_Calc!$A274,'Sales RAW DATA'!$D:$D,"B3",'Sales RAW DATA'!$E:$E,Incentive_Calc!AE$5),"")</f>
        <v>0.8900395948984261</v>
      </c>
      <c r="AF274" s="44">
        <f>IFERROR(SUMIFS('Sales RAW DATA'!$G:$G,'Sales RAW DATA'!$I:$I,Incentive_Calc!$A274,'Sales RAW DATA'!$D:$D,"B3",'Sales RAW DATA'!$E:$E,Incentive_Calc!AF$5)/SUMIFS('Sales RAW DATA'!$F:$F,'Sales RAW DATA'!$I:$I,Incentive_Calc!$A274,'Sales RAW DATA'!$D:$D,"B3",'Sales RAW DATA'!$E:$E,Incentive_Calc!AF$5),"")</f>
        <v>0.99611403603022819</v>
      </c>
      <c r="AG274" s="44">
        <f>SUMIFS('Sales RAW DATA'!$G:$G,'Sales RAW DATA'!$I:$I,Incentive_Calc!$A274,'Sales RAW DATA'!$D:$D,"B3")/SUMIFS('Sales RAW DATA'!$F:$F,'Sales RAW DATA'!$I:$I,Incentive_Calc!$A274,'Sales RAW DATA'!$D:$D,"B3")</f>
        <v>0.86652710580808656</v>
      </c>
      <c r="AH274" s="44">
        <f>IFERROR(SUMIFS('Sales RAW DATA'!$G:$G,'Sales RAW DATA'!$I:$I,Incentive_Calc!$A274,'Sales RAW DATA'!$D:$D,"B4",'Sales RAW DATA'!$E:$E,Incentive_Calc!AH$5)/SUMIFS('Sales RAW DATA'!$F:$F,'Sales RAW DATA'!$I:$I,Incentive_Calc!$A274,'Sales RAW DATA'!$D:$D,"B4",'Sales RAW DATA'!$E:$E,Incentive_Calc!AH$5),"")</f>
        <v>0.86561531203666264</v>
      </c>
      <c r="AI274" s="44">
        <f>IFERROR(SUMIFS('Sales RAW DATA'!$G:$G,'Sales RAW DATA'!$I:$I,Incentive_Calc!$A274,'Sales RAW DATA'!$D:$D,"B4",'Sales RAW DATA'!$E:$E,Incentive_Calc!AI$5)/SUMIFS('Sales RAW DATA'!$F:$F,'Sales RAW DATA'!$I:$I,Incentive_Calc!$A274,'Sales RAW DATA'!$D:$D,"B4",'Sales RAW DATA'!$E:$E,Incentive_Calc!AI$5),"")</f>
        <v>1.0393048216102669</v>
      </c>
      <c r="AJ274" s="44">
        <f>IFERROR(SUMIFS('Sales RAW DATA'!$G:$G,'Sales RAW DATA'!$I:$I,Incentive_Calc!$A274,'Sales RAW DATA'!$D:$D,"B4",'Sales RAW DATA'!$E:$E,Incentive_Calc!AJ$5)/SUMIFS('Sales RAW DATA'!$F:$F,'Sales RAW DATA'!$I:$I,Incentive_Calc!$A274,'Sales RAW DATA'!$D:$D,"B4",'Sales RAW DATA'!$E:$E,Incentive_Calc!AJ$5),"")</f>
        <v>0.53562412567734885</v>
      </c>
      <c r="AK274" s="44">
        <f>SUMIFS('Sales RAW DATA'!$G:$G,'Sales RAW DATA'!$I:$I,Incentive_Calc!$A274,'Sales RAW DATA'!$D:$D,"B4")/SUMIFS('Sales RAW DATA'!$F:$F,'Sales RAW DATA'!$I:$I,Incentive_Calc!$A274,'Sales RAW DATA'!$D:$D,"B4")</f>
        <v>0.81114880231481223</v>
      </c>
      <c r="AL274" s="44">
        <f>IFERROR(SUMIFS('Sales RAW DATA'!$G:$G,'Sales RAW DATA'!$I:$I,Incentive_Calc!$A274,'Sales RAW DATA'!$D:$D,"B5",'Sales RAW DATA'!$E:$E,Incentive_Calc!AL$5)/SUMIFS('Sales RAW DATA'!$F:$F,'Sales RAW DATA'!$I:$I,Incentive_Calc!$A274,'Sales RAW DATA'!$D:$D,"B5",'Sales RAW DATA'!$E:$E,Incentive_Calc!AL$5),"")</f>
        <v>0.71674950595844067</v>
      </c>
      <c r="AM274" s="44">
        <f>IFERROR(SUMIFS('Sales RAW DATA'!$G:$G,'Sales RAW DATA'!$I:$I,Incentive_Calc!$A274,'Sales RAW DATA'!$D:$D,"B5",'Sales RAW DATA'!$E:$E,Incentive_Calc!AM$5)/SUMIFS('Sales RAW DATA'!$F:$F,'Sales RAW DATA'!$I:$I,Incentive_Calc!$A274,'Sales RAW DATA'!$D:$D,"B5",'Sales RAW DATA'!$E:$E,Incentive_Calc!AM$5),"")</f>
        <v>0.79944834949728627</v>
      </c>
      <c r="AN274" s="44">
        <f>IFERROR(SUMIFS('Sales RAW DATA'!$G:$G,'Sales RAW DATA'!$I:$I,Incentive_Calc!$A274,'Sales RAW DATA'!$D:$D,"B5",'Sales RAW DATA'!$E:$E,Incentive_Calc!AN$5)/SUMIFS('Sales RAW DATA'!$F:$F,'Sales RAW DATA'!$I:$I,Incentive_Calc!$A274,'Sales RAW DATA'!$D:$D,"B5",'Sales RAW DATA'!$E:$E,Incentive_Calc!AN$5),"")</f>
        <v>0.62905953991880925</v>
      </c>
      <c r="AO274" s="44">
        <f>SUMIFS('Sales RAW DATA'!$G:$G,'Sales RAW DATA'!$I:$I,Incentive_Calc!$A274,'Sales RAW DATA'!$D:$D,"B5")/SUMIFS('Sales RAW DATA'!$F:$F,'Sales RAW DATA'!$I:$I,Incentive_Calc!$A274,'Sales RAW DATA'!$D:$D,"B5")</f>
        <v>0.71360893680485826</v>
      </c>
      <c r="AP274" s="42">
        <f>SUM(SUMIFS('Sales RAW DATA'!$F$2:$F$22804,'Sales RAW DATA'!$I$2:$I$22804,Incentive_Calc!$A274,'Sales RAW DATA'!$D$2:$D$22804,"B1"),SUMIFS('Sales RAW DATA'!$F$2:$F$22804,'Sales RAW DATA'!$I$2:$I$22804,Incentive_Calc!$A274,'Sales RAW DATA'!$D$2:$D$22804,"B2"),SUMIFS('Sales RAW DATA'!$F$2:$F$22804,'Sales RAW DATA'!$I$2:$I$22804,Incentive_Calc!$A274,'Sales RAW DATA'!$D$2:$D$22804,"B3"),SUMIFS('Sales RAW DATA'!$F$2:$F$22804,'Sales RAW DATA'!$I$2:$I$22804,Incentive_Calc!$A274,'Sales RAW DATA'!$D$2:$D$22804,"B4"),SUMIFS('Sales RAW DATA'!$F$2:$F$22804,'Sales RAW DATA'!$I$2:$I$22804,Incentive_Calc!$A274,'Sales RAW DATA'!$D$2:$D$22804,"B5"))</f>
        <v>1449399</v>
      </c>
      <c r="AQ274" s="42">
        <f>SUM(SUMIFS('Sales RAW DATA'!$G$2:$G$22804,'Sales RAW DATA'!$I$2:$I$22804,Incentive_Calc!$A274,'Sales RAW DATA'!$D$2:$D$22804,"B1"),SUMIFS('Sales RAW DATA'!$G$2:$G$22804,'Sales RAW DATA'!$I$2:$I$22804,Incentive_Calc!$A274,'Sales RAW DATA'!$D$2:$D$22804,"B2"),SUMIFS('Sales RAW DATA'!$G$2:$G$22804,'Sales RAW DATA'!$I$2:$I$22804,Incentive_Calc!$A274,'Sales RAW DATA'!$D$2:$D$22804,"B3"),SUMIFS('Sales RAW DATA'!$G$2:$G$22804,'Sales RAW DATA'!$I$2:$I$22804,Incentive_Calc!$A274,'Sales RAW DATA'!$D$2:$D$22804,"B4"),SUMIFS('Sales RAW DATA'!$G$2:$G$22804,'Sales RAW DATA'!$I$2:$I$22804,Incentive_Calc!$A274,'Sales RAW DATA'!$D$2:$D$22804,"B5"))</f>
        <v>1117865</v>
      </c>
      <c r="AR274" s="45">
        <f t="shared" si="78"/>
        <v>77.126105371950715</v>
      </c>
      <c r="AS274" s="45">
        <f t="shared" si="79"/>
        <v>77</v>
      </c>
      <c r="AT274" s="46">
        <v>1.1399999999999999</v>
      </c>
      <c r="AU274" s="46">
        <v>0.76</v>
      </c>
      <c r="AV274" s="43" t="str">
        <f t="shared" si="65"/>
        <v>No</v>
      </c>
      <c r="AW274" s="43" t="str">
        <f t="shared" si="66"/>
        <v>No</v>
      </c>
      <c r="AX274" s="43" t="str">
        <f t="shared" si="67"/>
        <v>No</v>
      </c>
      <c r="AY274" s="43" t="str">
        <f t="shared" si="80"/>
        <v>Yes</v>
      </c>
    </row>
    <row r="275" spans="1:51" x14ac:dyDescent="0.35">
      <c r="A275" s="21" t="s">
        <v>1149</v>
      </c>
      <c r="B275" s="21" t="s">
        <v>675</v>
      </c>
      <c r="C275" s="21" t="str">
        <f>_xlfn.XLOOKUP($A275,'Employee List'!$E:$E,'Employee List'!$D:$D,0)</f>
        <v>SF</v>
      </c>
      <c r="D275" s="42" cm="1">
        <f t="array" ref="D275">IFERROR(IF($G275="Yes",INDEX('Payment Plan'!$D$6:$D$42,MATCH(1,(Incentive_Calc!$C275='Payment Plan'!$B$6:$B$42)*(Incentive_Calc!$U275='Payment Plan'!$C$6:$C$42),0)),""),"")</f>
        <v>43971.888208007811</v>
      </c>
      <c r="E275" s="42" t="str" cm="1">
        <f t="array" ref="E275">IFERROR(IF($H275="Yes",INDEX('Payment Plan'!$D$6:$D$42,MATCH(1,(Incentive_Calc!$C275='Payment Plan'!$B$6:$B$42)*(Incentive_Calc!$AS275='Payment Plan'!$C$6:$C$42),0)),""),"")</f>
        <v/>
      </c>
      <c r="F275" s="42">
        <f t="shared" si="68"/>
        <v>43971.888208007811</v>
      </c>
      <c r="G275" s="43" t="str">
        <f t="shared" si="69"/>
        <v>Yes</v>
      </c>
      <c r="H275" s="21" t="str">
        <f t="shared" si="70"/>
        <v>No</v>
      </c>
      <c r="I275" s="42">
        <f>IFERROR(SUMIFS('Sales RAW DATA'!$F$2:$F$30000,'Sales RAW DATA'!$I$2:$I$30000,Incentive_Calc!$A275,'Sales RAW DATA'!$E$2:$E$30000,Incentive_Calc!I$5),"")</f>
        <v>509902</v>
      </c>
      <c r="J275" s="42">
        <f>IFERROR(SUMIFS('Sales RAW DATA'!$F$2:$F$30000,'Sales RAW DATA'!$I$2:$I$30000,Incentive_Calc!$A275,'Sales RAW DATA'!$E$2:$E$30000,Incentive_Calc!J$5),"")</f>
        <v>498908</v>
      </c>
      <c r="K275" s="42">
        <f>IFERROR(SUMIFS('Sales RAW DATA'!$F$2:$F$30000,'Sales RAW DATA'!$I$2:$I$30000,Incentive_Calc!$A275,'Sales RAW DATA'!$E$2:$E$30000,Incentive_Calc!K$5),"")</f>
        <v>500361</v>
      </c>
      <c r="L275" s="42">
        <f t="shared" si="71"/>
        <v>1509171</v>
      </c>
      <c r="M275" s="42">
        <f>IFERROR(SUMIFS('Sales RAW DATA'!$G$2:$G$30000,'Sales RAW DATA'!$I$2:$I$30000,Incentive_Calc!$A275,'Sales RAW DATA'!$E$2:$E$30000,Incentive_Calc!M$5),"")</f>
        <v>543239</v>
      </c>
      <c r="N275" s="42">
        <f>IFERROR(SUMIFS('Sales RAW DATA'!$G$2:$G$30000,'Sales RAW DATA'!$I$2:$I$30000,Incentive_Calc!$A275,'Sales RAW DATA'!$E$2:$E$30000,Incentive_Calc!N$5),"")</f>
        <v>548903</v>
      </c>
      <c r="O275" s="42">
        <f>IFERROR(SUMIFS('Sales RAW DATA'!$G$2:$G$30000,'Sales RAW DATA'!$I$2:$I$30000,Incentive_Calc!$A275,'Sales RAW DATA'!$E$2:$E$30000,Incentive_Calc!O$5),"")</f>
        <v>550194</v>
      </c>
      <c r="P275" s="42">
        <f t="shared" si="72"/>
        <v>1642336</v>
      </c>
      <c r="Q275" s="44">
        <f t="shared" si="73"/>
        <v>1.0653792297343412</v>
      </c>
      <c r="R275" s="44">
        <f t="shared" si="74"/>
        <v>1.1002088561418137</v>
      </c>
      <c r="S275" s="44">
        <f t="shared" si="75"/>
        <v>1.0995940930648072</v>
      </c>
      <c r="T275" s="45">
        <f t="shared" si="76"/>
        <v>108.82371845205083</v>
      </c>
      <c r="U275" s="45">
        <f t="shared" si="77"/>
        <v>108</v>
      </c>
      <c r="V275" s="44">
        <f>IFERROR(SUMIFS('Sales RAW DATA'!$G:$G,'Sales RAW DATA'!$I:$I,Incentive_Calc!$A275,'Sales RAW DATA'!$D:$D,"B1",'Sales RAW DATA'!$E:$E,Incentive_Calc!V$5)/SUMIFS('Sales RAW DATA'!$F:$F,'Sales RAW DATA'!$I:$I,Incentive_Calc!$A275,'Sales RAW DATA'!$D:$D,"B1",'Sales RAW DATA'!$E:$E,Incentive_Calc!V$5),"")</f>
        <v>0.8494703640274246</v>
      </c>
      <c r="W275" s="44">
        <f>IFERROR(SUMIFS('Sales RAW DATA'!$G:$G,'Sales RAW DATA'!$I:$I,Incentive_Calc!$A275,'Sales RAW DATA'!$D:$D,"B1",'Sales RAW DATA'!$E:$E,Incentive_Calc!W$5)/SUMIFS('Sales RAW DATA'!$F:$F,'Sales RAW DATA'!$I:$I,Incentive_Calc!$A275,'Sales RAW DATA'!$D:$D,"B1",'Sales RAW DATA'!$E:$E,Incentive_Calc!W$5),"")</f>
        <v>0.7627543549312934</v>
      </c>
      <c r="X275" s="44">
        <f>IFERROR(SUMIFS('Sales RAW DATA'!$G:$G,'Sales RAW DATA'!$I:$I,Incentive_Calc!$A275,'Sales RAW DATA'!$D:$D,"B1",'Sales RAW DATA'!$E:$E,Incentive_Calc!X$5)/SUMIFS('Sales RAW DATA'!$F:$F,'Sales RAW DATA'!$I:$I,Incentive_Calc!$A275,'Sales RAW DATA'!$D:$D,"B1",'Sales RAW DATA'!$E:$E,Incentive_Calc!X$5),"")</f>
        <v>0.76422704153889731</v>
      </c>
      <c r="Y275" s="44">
        <f>SUMIFS('Sales RAW DATA'!$G:$G,'Sales RAW DATA'!$I:$I,Incentive_Calc!$A275,'Sales RAW DATA'!$D:$D,"B1")/SUMIFS('Sales RAW DATA'!$F:$F,'Sales RAW DATA'!$I:$I,Incentive_Calc!$A275,'Sales RAW DATA'!$D:$D,"B1")</f>
        <v>0.79291440709585848</v>
      </c>
      <c r="Z275" s="44">
        <f>IFERROR(SUMIFS('Sales RAW DATA'!$G:$G,'Sales RAW DATA'!$I:$I,Incentive_Calc!$A275,'Sales RAW DATA'!$D:$D,"B2",'Sales RAW DATA'!$E:$E,Incentive_Calc!Z$5)/SUMIFS('Sales RAW DATA'!$F:$F,'Sales RAW DATA'!$I:$I,Incentive_Calc!$A275,'Sales RAW DATA'!$D:$D,"B2",'Sales RAW DATA'!$E:$E,Incentive_Calc!Z$5),"")</f>
        <v>0.95911537243905753</v>
      </c>
      <c r="AA275" s="44">
        <f>IFERROR(SUMIFS('Sales RAW DATA'!$G:$G,'Sales RAW DATA'!$I:$I,Incentive_Calc!$A275,'Sales RAW DATA'!$D:$D,"B2",'Sales RAW DATA'!$E:$E,Incentive_Calc!AA$5)/SUMIFS('Sales RAW DATA'!$F:$F,'Sales RAW DATA'!$I:$I,Incentive_Calc!$A275,'Sales RAW DATA'!$D:$D,"B2",'Sales RAW DATA'!$E:$E,Incentive_Calc!AA$5),"")</f>
        <v>0.91806895358394258</v>
      </c>
      <c r="AB275" s="44">
        <f>IFERROR(SUMIFS('Sales RAW DATA'!$G:$G,'Sales RAW DATA'!$I:$I,Incentive_Calc!$A275,'Sales RAW DATA'!$D:$D,"B2",'Sales RAW DATA'!$E:$E,Incentive_Calc!AB$5)/SUMIFS('Sales RAW DATA'!$F:$F,'Sales RAW DATA'!$I:$I,Incentive_Calc!$A275,'Sales RAW DATA'!$D:$D,"B2",'Sales RAW DATA'!$E:$E,Incentive_Calc!AB$5),"")</f>
        <v>1.0226212297950341</v>
      </c>
      <c r="AC275" s="44">
        <f>SUMIFS('Sales RAW DATA'!$G:$G,'Sales RAW DATA'!$I:$I,Incentive_Calc!$A275,'Sales RAW DATA'!$D:$D,"B2")/SUMIFS('Sales RAW DATA'!$F:$F,'Sales RAW DATA'!$I:$I,Incentive_Calc!$A275,'Sales RAW DATA'!$D:$D,"B2")</f>
        <v>0.96742835682921191</v>
      </c>
      <c r="AD275" s="44">
        <f>IFERROR(SUMIFS('Sales RAW DATA'!$G:$G,'Sales RAW DATA'!$I:$I,Incentive_Calc!$A275,'Sales RAW DATA'!$D:$D,"B3",'Sales RAW DATA'!$E:$E,Incentive_Calc!AD$5)/SUMIFS('Sales RAW DATA'!$F:$F,'Sales RAW DATA'!$I:$I,Incentive_Calc!$A275,'Sales RAW DATA'!$D:$D,"B3",'Sales RAW DATA'!$E:$E,Incentive_Calc!AD$5),"")</f>
        <v>0.97748675691583287</v>
      </c>
      <c r="AE275" s="44">
        <f>IFERROR(SUMIFS('Sales RAW DATA'!$G:$G,'Sales RAW DATA'!$I:$I,Incentive_Calc!$A275,'Sales RAW DATA'!$D:$D,"B3",'Sales RAW DATA'!$E:$E,Incentive_Calc!AE$5)/SUMIFS('Sales RAW DATA'!$F:$F,'Sales RAW DATA'!$I:$I,Incentive_Calc!$A275,'Sales RAW DATA'!$D:$D,"B3",'Sales RAW DATA'!$E:$E,Incentive_Calc!AE$5),"")</f>
        <v>1.1534199691635181</v>
      </c>
      <c r="AF275" s="44">
        <f>IFERROR(SUMIFS('Sales RAW DATA'!$G:$G,'Sales RAW DATA'!$I:$I,Incentive_Calc!$A275,'Sales RAW DATA'!$D:$D,"B3",'Sales RAW DATA'!$E:$E,Incentive_Calc!AF$5)/SUMIFS('Sales RAW DATA'!$F:$F,'Sales RAW DATA'!$I:$I,Incentive_Calc!$A275,'Sales RAW DATA'!$D:$D,"B3",'Sales RAW DATA'!$E:$E,Incentive_Calc!AF$5),"")</f>
        <v>1.3371556570886056</v>
      </c>
      <c r="AG275" s="44">
        <f>SUMIFS('Sales RAW DATA'!$G:$G,'Sales RAW DATA'!$I:$I,Incentive_Calc!$A275,'Sales RAW DATA'!$D:$D,"B3")/SUMIFS('Sales RAW DATA'!$F:$F,'Sales RAW DATA'!$I:$I,Incentive_Calc!$A275,'Sales RAW DATA'!$D:$D,"B3")</f>
        <v>1.1620823471715815</v>
      </c>
      <c r="AH275" s="44">
        <f>IFERROR(SUMIFS('Sales RAW DATA'!$G:$G,'Sales RAW DATA'!$I:$I,Incentive_Calc!$A275,'Sales RAW DATA'!$D:$D,"B4",'Sales RAW DATA'!$E:$E,Incentive_Calc!AH$5)/SUMIFS('Sales RAW DATA'!$F:$F,'Sales RAW DATA'!$I:$I,Incentive_Calc!$A275,'Sales RAW DATA'!$D:$D,"B4",'Sales RAW DATA'!$E:$E,Incentive_Calc!AH$5),"")</f>
        <v>1.2490760083560983</v>
      </c>
      <c r="AI275" s="44">
        <f>IFERROR(SUMIFS('Sales RAW DATA'!$G:$G,'Sales RAW DATA'!$I:$I,Incentive_Calc!$A275,'Sales RAW DATA'!$D:$D,"B4",'Sales RAW DATA'!$E:$E,Incentive_Calc!AI$5)/SUMIFS('Sales RAW DATA'!$F:$F,'Sales RAW DATA'!$I:$I,Incentive_Calc!$A275,'Sales RAW DATA'!$D:$D,"B4",'Sales RAW DATA'!$E:$E,Incentive_Calc!AI$5),"")</f>
        <v>1.1977715877437325</v>
      </c>
      <c r="AJ275" s="44">
        <f>IFERROR(SUMIFS('Sales RAW DATA'!$G:$G,'Sales RAW DATA'!$I:$I,Incentive_Calc!$A275,'Sales RAW DATA'!$D:$D,"B4",'Sales RAW DATA'!$E:$E,Incentive_Calc!AJ$5)/SUMIFS('Sales RAW DATA'!$F:$F,'Sales RAW DATA'!$I:$I,Incentive_Calc!$A275,'Sales RAW DATA'!$D:$D,"B4",'Sales RAW DATA'!$E:$E,Incentive_Calc!AJ$5),"")</f>
        <v>0.92323593626608447</v>
      </c>
      <c r="AK275" s="44">
        <f>SUMIFS('Sales RAW DATA'!$G:$G,'Sales RAW DATA'!$I:$I,Incentive_Calc!$A275,'Sales RAW DATA'!$D:$D,"B4")/SUMIFS('Sales RAW DATA'!$F:$F,'Sales RAW DATA'!$I:$I,Incentive_Calc!$A275,'Sales RAW DATA'!$D:$D,"B4")</f>
        <v>1.1242744204948893</v>
      </c>
      <c r="AL275" s="44">
        <f>IFERROR(SUMIFS('Sales RAW DATA'!$G:$G,'Sales RAW DATA'!$I:$I,Incentive_Calc!$A275,'Sales RAW DATA'!$D:$D,"B5",'Sales RAW DATA'!$E:$E,Incentive_Calc!AL$5)/SUMIFS('Sales RAW DATA'!$F:$F,'Sales RAW DATA'!$I:$I,Incentive_Calc!$A275,'Sales RAW DATA'!$D:$D,"B5",'Sales RAW DATA'!$E:$E,Incentive_Calc!AL$5),"")</f>
        <v>1.1618326032911093</v>
      </c>
      <c r="AM275" s="44">
        <f>IFERROR(SUMIFS('Sales RAW DATA'!$G:$G,'Sales RAW DATA'!$I:$I,Incentive_Calc!$A275,'Sales RAW DATA'!$D:$D,"B5",'Sales RAW DATA'!$E:$E,Incentive_Calc!AM$5)/SUMIFS('Sales RAW DATA'!$F:$F,'Sales RAW DATA'!$I:$I,Incentive_Calc!$A275,'Sales RAW DATA'!$D:$D,"B5",'Sales RAW DATA'!$E:$E,Incentive_Calc!AM$5),"")</f>
        <v>0.91976186713028818</v>
      </c>
      <c r="AN275" s="44">
        <f>IFERROR(SUMIFS('Sales RAW DATA'!$G:$G,'Sales RAW DATA'!$I:$I,Incentive_Calc!$A275,'Sales RAW DATA'!$D:$D,"B5",'Sales RAW DATA'!$E:$E,Incentive_Calc!AN$5)/SUMIFS('Sales RAW DATA'!$F:$F,'Sales RAW DATA'!$I:$I,Incentive_Calc!$A275,'Sales RAW DATA'!$D:$D,"B5",'Sales RAW DATA'!$E:$E,Incentive_Calc!AN$5),"")</f>
        <v>0.85785944059756825</v>
      </c>
      <c r="AO275" s="44">
        <f>SUMIFS('Sales RAW DATA'!$G:$G,'Sales RAW DATA'!$I:$I,Incentive_Calc!$A275,'Sales RAW DATA'!$D:$D,"B5")/SUMIFS('Sales RAW DATA'!$F:$F,'Sales RAW DATA'!$I:$I,Incentive_Calc!$A275,'Sales RAW DATA'!$D:$D,"B5")</f>
        <v>0.97425114357385278</v>
      </c>
      <c r="AP275" s="42">
        <f>SUM(SUMIFS('Sales RAW DATA'!$F$2:$F$22804,'Sales RAW DATA'!$I$2:$I$22804,Incentive_Calc!$A275,'Sales RAW DATA'!$D$2:$D$22804,"B1"),SUMIFS('Sales RAW DATA'!$F$2:$F$22804,'Sales RAW DATA'!$I$2:$I$22804,Incentive_Calc!$A275,'Sales RAW DATA'!$D$2:$D$22804,"B2"),SUMIFS('Sales RAW DATA'!$F$2:$F$22804,'Sales RAW DATA'!$I$2:$I$22804,Incentive_Calc!$A275,'Sales RAW DATA'!$D$2:$D$22804,"B3"),SUMIFS('Sales RAW DATA'!$F$2:$F$22804,'Sales RAW DATA'!$I$2:$I$22804,Incentive_Calc!$A275,'Sales RAW DATA'!$D$2:$D$22804,"B4"),SUMIFS('Sales RAW DATA'!$F$2:$F$22804,'Sales RAW DATA'!$I$2:$I$22804,Incentive_Calc!$A275,'Sales RAW DATA'!$D$2:$D$22804,"B5"))</f>
        <v>948006</v>
      </c>
      <c r="AQ275" s="42">
        <f>SUM(SUMIFS('Sales RAW DATA'!$G$2:$G$22804,'Sales RAW DATA'!$I$2:$I$22804,Incentive_Calc!$A275,'Sales RAW DATA'!$D$2:$D$22804,"B1"),SUMIFS('Sales RAW DATA'!$G$2:$G$22804,'Sales RAW DATA'!$I$2:$I$22804,Incentive_Calc!$A275,'Sales RAW DATA'!$D$2:$D$22804,"B2"),SUMIFS('Sales RAW DATA'!$G$2:$G$22804,'Sales RAW DATA'!$I$2:$I$22804,Incentive_Calc!$A275,'Sales RAW DATA'!$D$2:$D$22804,"B3"),SUMIFS('Sales RAW DATA'!$G$2:$G$22804,'Sales RAW DATA'!$I$2:$I$22804,Incentive_Calc!$A275,'Sales RAW DATA'!$D$2:$D$22804,"B4"),SUMIFS('Sales RAW DATA'!$G$2:$G$22804,'Sales RAW DATA'!$I$2:$I$22804,Incentive_Calc!$A275,'Sales RAW DATA'!$D$2:$D$22804,"B5"))</f>
        <v>886069</v>
      </c>
      <c r="AR275" s="45">
        <f t="shared" si="78"/>
        <v>93.466602532051496</v>
      </c>
      <c r="AS275" s="45">
        <f t="shared" si="79"/>
        <v>93</v>
      </c>
      <c r="AT275" s="46">
        <v>1.1100000000000001</v>
      </c>
      <c r="AU275" s="46">
        <v>0.97</v>
      </c>
      <c r="AV275" s="43" t="str">
        <f t="shared" si="65"/>
        <v>Yes</v>
      </c>
      <c r="AW275" s="43" t="str">
        <f t="shared" si="66"/>
        <v>Yes</v>
      </c>
      <c r="AX275" s="43" t="str">
        <f t="shared" si="67"/>
        <v>Yes</v>
      </c>
      <c r="AY275" s="43" t="str">
        <f t="shared" si="80"/>
        <v>Yes</v>
      </c>
    </row>
    <row r="276" spans="1:51" x14ac:dyDescent="0.35">
      <c r="A276" s="21" t="s">
        <v>1150</v>
      </c>
      <c r="B276" s="21" t="s">
        <v>676</v>
      </c>
      <c r="C276" s="21" t="str">
        <f>_xlfn.XLOOKUP($A276,'Employee List'!$E:$E,'Employee List'!$D:$D,0)</f>
        <v>SF</v>
      </c>
      <c r="D276" s="42" t="str" cm="1">
        <f t="array" ref="D276">IFERROR(IF($G276="Yes",INDEX('Payment Plan'!$D$6:$D$42,MATCH(1,(Incentive_Calc!$C276='Payment Plan'!$B$6:$B$42)*(Incentive_Calc!$U276='Payment Plan'!$C$6:$C$42),0)),""),"")</f>
        <v/>
      </c>
      <c r="E276" s="42" t="str" cm="1">
        <f t="array" ref="E276">IFERROR(IF($H276="Yes",INDEX('Payment Plan'!$D$6:$D$42,MATCH(1,(Incentive_Calc!$C276='Payment Plan'!$B$6:$B$42)*(Incentive_Calc!$AS276='Payment Plan'!$C$6:$C$42),0)),""),"")</f>
        <v/>
      </c>
      <c r="F276" s="42">
        <f t="shared" si="68"/>
        <v>0</v>
      </c>
      <c r="G276" s="43" t="str">
        <f t="shared" si="69"/>
        <v>No</v>
      </c>
      <c r="H276" s="21" t="str">
        <f t="shared" si="70"/>
        <v>No</v>
      </c>
      <c r="I276" s="42">
        <f>IFERROR(SUMIFS('Sales RAW DATA'!$F$2:$F$30000,'Sales RAW DATA'!$I$2:$I$30000,Incentive_Calc!$A276,'Sales RAW DATA'!$E$2:$E$30000,Incentive_Calc!I$5),"")</f>
        <v>591355</v>
      </c>
      <c r="J276" s="42">
        <f>IFERROR(SUMIFS('Sales RAW DATA'!$F$2:$F$30000,'Sales RAW DATA'!$I$2:$I$30000,Incentive_Calc!$A276,'Sales RAW DATA'!$E$2:$E$30000,Incentive_Calc!J$5),"")</f>
        <v>594415</v>
      </c>
      <c r="K276" s="42">
        <f>IFERROR(SUMIFS('Sales RAW DATA'!$F$2:$F$30000,'Sales RAW DATA'!$I$2:$I$30000,Incentive_Calc!$A276,'Sales RAW DATA'!$E$2:$E$30000,Incentive_Calc!K$5),"")</f>
        <v>596581</v>
      </c>
      <c r="L276" s="42">
        <f t="shared" si="71"/>
        <v>1782351</v>
      </c>
      <c r="M276" s="42">
        <f>IFERROR(SUMIFS('Sales RAW DATA'!$G$2:$G$30000,'Sales RAW DATA'!$I$2:$I$30000,Incentive_Calc!$A276,'Sales RAW DATA'!$E$2:$E$30000,Incentive_Calc!M$5),"")</f>
        <v>576744</v>
      </c>
      <c r="N276" s="42">
        <f>IFERROR(SUMIFS('Sales RAW DATA'!$G$2:$G$30000,'Sales RAW DATA'!$I$2:$I$30000,Incentive_Calc!$A276,'Sales RAW DATA'!$E$2:$E$30000,Incentive_Calc!N$5),"")</f>
        <v>548179</v>
      </c>
      <c r="O276" s="42">
        <f>IFERROR(SUMIFS('Sales RAW DATA'!$G$2:$G$30000,'Sales RAW DATA'!$I$2:$I$30000,Incentive_Calc!$A276,'Sales RAW DATA'!$E$2:$E$30000,Incentive_Calc!O$5),"")</f>
        <v>493269</v>
      </c>
      <c r="P276" s="42">
        <f t="shared" si="72"/>
        <v>1618192</v>
      </c>
      <c r="Q276" s="44">
        <f t="shared" si="73"/>
        <v>0.97529233709024188</v>
      </c>
      <c r="R276" s="44">
        <f t="shared" si="74"/>
        <v>0.92221596022980579</v>
      </c>
      <c r="S276" s="44">
        <f t="shared" si="75"/>
        <v>0.82682653319498944</v>
      </c>
      <c r="T276" s="45">
        <f t="shared" si="76"/>
        <v>90.789749044941203</v>
      </c>
      <c r="U276" s="45">
        <f t="shared" si="77"/>
        <v>90</v>
      </c>
      <c r="V276" s="44">
        <f>IFERROR(SUMIFS('Sales RAW DATA'!$G:$G,'Sales RAW DATA'!$I:$I,Incentive_Calc!$A276,'Sales RAW DATA'!$D:$D,"B1",'Sales RAW DATA'!$E:$E,Incentive_Calc!V$5)/SUMIFS('Sales RAW DATA'!$F:$F,'Sales RAW DATA'!$I:$I,Incentive_Calc!$A276,'Sales RAW DATA'!$D:$D,"B1",'Sales RAW DATA'!$E:$E,Incentive_Calc!V$5),"")</f>
        <v>1.2545732222760728</v>
      </c>
      <c r="W276" s="44">
        <f>IFERROR(SUMIFS('Sales RAW DATA'!$G:$G,'Sales RAW DATA'!$I:$I,Incentive_Calc!$A276,'Sales RAW DATA'!$D:$D,"B1",'Sales RAW DATA'!$E:$E,Incentive_Calc!W$5)/SUMIFS('Sales RAW DATA'!$F:$F,'Sales RAW DATA'!$I:$I,Incentive_Calc!$A276,'Sales RAW DATA'!$D:$D,"B1",'Sales RAW DATA'!$E:$E,Incentive_Calc!W$5),"")</f>
        <v>1.055076158531929</v>
      </c>
      <c r="X276" s="44">
        <f>IFERROR(SUMIFS('Sales RAW DATA'!$G:$G,'Sales RAW DATA'!$I:$I,Incentive_Calc!$A276,'Sales RAW DATA'!$D:$D,"B1",'Sales RAW DATA'!$E:$E,Incentive_Calc!X$5)/SUMIFS('Sales RAW DATA'!$F:$F,'Sales RAW DATA'!$I:$I,Incentive_Calc!$A276,'Sales RAW DATA'!$D:$D,"B1",'Sales RAW DATA'!$E:$E,Incentive_Calc!X$5),"")</f>
        <v>0.58925708831483503</v>
      </c>
      <c r="Y276" s="44">
        <f>SUMIFS('Sales RAW DATA'!$G:$G,'Sales RAW DATA'!$I:$I,Incentive_Calc!$A276,'Sales RAW DATA'!$D:$D,"B1")/SUMIFS('Sales RAW DATA'!$F:$F,'Sales RAW DATA'!$I:$I,Incentive_Calc!$A276,'Sales RAW DATA'!$D:$D,"B1")</f>
        <v>0.97538351975363957</v>
      </c>
      <c r="Z276" s="44">
        <f>IFERROR(SUMIFS('Sales RAW DATA'!$G:$G,'Sales RAW DATA'!$I:$I,Incentive_Calc!$A276,'Sales RAW DATA'!$D:$D,"B2",'Sales RAW DATA'!$E:$E,Incentive_Calc!Z$5)/SUMIFS('Sales RAW DATA'!$F:$F,'Sales RAW DATA'!$I:$I,Incentive_Calc!$A276,'Sales RAW DATA'!$D:$D,"B2",'Sales RAW DATA'!$E:$E,Incentive_Calc!Z$5),"")</f>
        <v>1.0596073344732033</v>
      </c>
      <c r="AA276" s="44">
        <f>IFERROR(SUMIFS('Sales RAW DATA'!$G:$G,'Sales RAW DATA'!$I:$I,Incentive_Calc!$A276,'Sales RAW DATA'!$D:$D,"B2",'Sales RAW DATA'!$E:$E,Incentive_Calc!AA$5)/SUMIFS('Sales RAW DATA'!$F:$F,'Sales RAW DATA'!$I:$I,Incentive_Calc!$A276,'Sales RAW DATA'!$D:$D,"B2",'Sales RAW DATA'!$E:$E,Incentive_Calc!AA$5),"")</f>
        <v>0.62959208303161962</v>
      </c>
      <c r="AB276" s="44">
        <f>IFERROR(SUMIFS('Sales RAW DATA'!$G:$G,'Sales RAW DATA'!$I:$I,Incentive_Calc!$A276,'Sales RAW DATA'!$D:$D,"B2",'Sales RAW DATA'!$E:$E,Incentive_Calc!AB$5)/SUMIFS('Sales RAW DATA'!$F:$F,'Sales RAW DATA'!$I:$I,Incentive_Calc!$A276,'Sales RAW DATA'!$D:$D,"B2",'Sales RAW DATA'!$E:$E,Incentive_Calc!AB$5),"")</f>
        <v>0.48936816524908872</v>
      </c>
      <c r="AC276" s="44">
        <f>SUMIFS('Sales RAW DATA'!$G:$G,'Sales RAW DATA'!$I:$I,Incentive_Calc!$A276,'Sales RAW DATA'!$D:$D,"B2")/SUMIFS('Sales RAW DATA'!$F:$F,'Sales RAW DATA'!$I:$I,Incentive_Calc!$A276,'Sales RAW DATA'!$D:$D,"B2")</f>
        <v>0.70836525736574496</v>
      </c>
      <c r="AD276" s="44">
        <f>IFERROR(SUMIFS('Sales RAW DATA'!$G:$G,'Sales RAW DATA'!$I:$I,Incentive_Calc!$A276,'Sales RAW DATA'!$D:$D,"B3",'Sales RAW DATA'!$E:$E,Incentive_Calc!AD$5)/SUMIFS('Sales RAW DATA'!$F:$F,'Sales RAW DATA'!$I:$I,Incentive_Calc!$A276,'Sales RAW DATA'!$D:$D,"B3",'Sales RAW DATA'!$E:$E,Incentive_Calc!AD$5),"")</f>
        <v>0.88068986536151594</v>
      </c>
      <c r="AE276" s="44">
        <f>IFERROR(SUMIFS('Sales RAW DATA'!$G:$G,'Sales RAW DATA'!$I:$I,Incentive_Calc!$A276,'Sales RAW DATA'!$D:$D,"B3",'Sales RAW DATA'!$E:$E,Incentive_Calc!AE$5)/SUMIFS('Sales RAW DATA'!$F:$F,'Sales RAW DATA'!$I:$I,Incentive_Calc!$A276,'Sales RAW DATA'!$D:$D,"B3",'Sales RAW DATA'!$E:$E,Incentive_Calc!AE$5),"")</f>
        <v>0.81321833692697099</v>
      </c>
      <c r="AF276" s="44">
        <f>IFERROR(SUMIFS('Sales RAW DATA'!$G:$G,'Sales RAW DATA'!$I:$I,Incentive_Calc!$A276,'Sales RAW DATA'!$D:$D,"B3",'Sales RAW DATA'!$E:$E,Incentive_Calc!AF$5)/SUMIFS('Sales RAW DATA'!$F:$F,'Sales RAW DATA'!$I:$I,Incentive_Calc!$A276,'Sales RAW DATA'!$D:$D,"B3",'Sales RAW DATA'!$E:$E,Incentive_Calc!AF$5),"")</f>
        <v>1.0787746170678336</v>
      </c>
      <c r="AG276" s="44">
        <f>SUMIFS('Sales RAW DATA'!$G:$G,'Sales RAW DATA'!$I:$I,Incentive_Calc!$A276,'Sales RAW DATA'!$D:$D,"B3")/SUMIFS('Sales RAW DATA'!$F:$F,'Sales RAW DATA'!$I:$I,Incentive_Calc!$A276,'Sales RAW DATA'!$D:$D,"B3")</f>
        <v>0.9311687323267509</v>
      </c>
      <c r="AH276" s="44">
        <f>IFERROR(SUMIFS('Sales RAW DATA'!$G:$G,'Sales RAW DATA'!$I:$I,Incentive_Calc!$A276,'Sales RAW DATA'!$D:$D,"B4",'Sales RAW DATA'!$E:$E,Incentive_Calc!AH$5)/SUMIFS('Sales RAW DATA'!$F:$F,'Sales RAW DATA'!$I:$I,Incentive_Calc!$A276,'Sales RAW DATA'!$D:$D,"B4",'Sales RAW DATA'!$E:$E,Incentive_Calc!AH$5),"")</f>
        <v>0.80349852994056303</v>
      </c>
      <c r="AI276" s="44">
        <f>IFERROR(SUMIFS('Sales RAW DATA'!$G:$G,'Sales RAW DATA'!$I:$I,Incentive_Calc!$A276,'Sales RAW DATA'!$D:$D,"B4",'Sales RAW DATA'!$E:$E,Incentive_Calc!AI$5)/SUMIFS('Sales RAW DATA'!$F:$F,'Sales RAW DATA'!$I:$I,Incentive_Calc!$A276,'Sales RAW DATA'!$D:$D,"B4",'Sales RAW DATA'!$E:$E,Incentive_Calc!AI$5),"")</f>
        <v>0.95510449993767399</v>
      </c>
      <c r="AJ276" s="44">
        <f>IFERROR(SUMIFS('Sales RAW DATA'!$G:$G,'Sales RAW DATA'!$I:$I,Incentive_Calc!$A276,'Sales RAW DATA'!$D:$D,"B4",'Sales RAW DATA'!$E:$E,Incentive_Calc!AJ$5)/SUMIFS('Sales RAW DATA'!$F:$F,'Sales RAW DATA'!$I:$I,Incentive_Calc!$A276,'Sales RAW DATA'!$D:$D,"B4",'Sales RAW DATA'!$E:$E,Incentive_Calc!AJ$5),"")</f>
        <v>1.0174304130655558</v>
      </c>
      <c r="AK276" s="44">
        <f>SUMIFS('Sales RAW DATA'!$G:$G,'Sales RAW DATA'!$I:$I,Incentive_Calc!$A276,'Sales RAW DATA'!$D:$D,"B4")/SUMIFS('Sales RAW DATA'!$F:$F,'Sales RAW DATA'!$I:$I,Incentive_Calc!$A276,'Sales RAW DATA'!$D:$D,"B4")</f>
        <v>0.92614506473618263</v>
      </c>
      <c r="AL276" s="44">
        <f>IFERROR(SUMIFS('Sales RAW DATA'!$G:$G,'Sales RAW DATA'!$I:$I,Incentive_Calc!$A276,'Sales RAW DATA'!$D:$D,"B5",'Sales RAW DATA'!$E:$E,Incentive_Calc!AL$5)/SUMIFS('Sales RAW DATA'!$F:$F,'Sales RAW DATA'!$I:$I,Incentive_Calc!$A276,'Sales RAW DATA'!$D:$D,"B5",'Sales RAW DATA'!$E:$E,Incentive_Calc!AL$5),"")</f>
        <v>0.74703196347031964</v>
      </c>
      <c r="AM276" s="44">
        <f>IFERROR(SUMIFS('Sales RAW DATA'!$G:$G,'Sales RAW DATA'!$I:$I,Incentive_Calc!$A276,'Sales RAW DATA'!$D:$D,"B5",'Sales RAW DATA'!$E:$E,Incentive_Calc!AM$5)/SUMIFS('Sales RAW DATA'!$F:$F,'Sales RAW DATA'!$I:$I,Incentive_Calc!$A276,'Sales RAW DATA'!$D:$D,"B5",'Sales RAW DATA'!$E:$E,Incentive_Calc!AM$5),"")</f>
        <v>0.51837608388056455</v>
      </c>
      <c r="AN276" s="44">
        <f>IFERROR(SUMIFS('Sales RAW DATA'!$G:$G,'Sales RAW DATA'!$I:$I,Incentive_Calc!$A276,'Sales RAW DATA'!$D:$D,"B5",'Sales RAW DATA'!$E:$E,Incentive_Calc!AN$5)/SUMIFS('Sales RAW DATA'!$F:$F,'Sales RAW DATA'!$I:$I,Incentive_Calc!$A276,'Sales RAW DATA'!$D:$D,"B5",'Sales RAW DATA'!$E:$E,Incentive_Calc!AN$5),"")</f>
        <v>0.93701184177374652</v>
      </c>
      <c r="AO276" s="44">
        <f>SUMIFS('Sales RAW DATA'!$G:$G,'Sales RAW DATA'!$I:$I,Incentive_Calc!$A276,'Sales RAW DATA'!$D:$D,"B5")/SUMIFS('Sales RAW DATA'!$F:$F,'Sales RAW DATA'!$I:$I,Incentive_Calc!$A276,'Sales RAW DATA'!$D:$D,"B5")</f>
        <v>0.73431349418236458</v>
      </c>
      <c r="AP276" s="42">
        <f>SUM(SUMIFS('Sales RAW DATA'!$F$2:$F$22804,'Sales RAW DATA'!$I$2:$I$22804,Incentive_Calc!$A276,'Sales RAW DATA'!$D$2:$D$22804,"B1"),SUMIFS('Sales RAW DATA'!$F$2:$F$22804,'Sales RAW DATA'!$I$2:$I$22804,Incentive_Calc!$A276,'Sales RAW DATA'!$D$2:$D$22804,"B2"),SUMIFS('Sales RAW DATA'!$F$2:$F$22804,'Sales RAW DATA'!$I$2:$I$22804,Incentive_Calc!$A276,'Sales RAW DATA'!$D$2:$D$22804,"B3"),SUMIFS('Sales RAW DATA'!$F$2:$F$22804,'Sales RAW DATA'!$I$2:$I$22804,Incentive_Calc!$A276,'Sales RAW DATA'!$D$2:$D$22804,"B4"),SUMIFS('Sales RAW DATA'!$F$2:$F$22804,'Sales RAW DATA'!$I$2:$I$22804,Incentive_Calc!$A276,'Sales RAW DATA'!$D$2:$D$22804,"B5"))</f>
        <v>963549</v>
      </c>
      <c r="AQ276" s="42">
        <f>SUM(SUMIFS('Sales RAW DATA'!$G$2:$G$22804,'Sales RAW DATA'!$I$2:$I$22804,Incentive_Calc!$A276,'Sales RAW DATA'!$D$2:$D$22804,"B1"),SUMIFS('Sales RAW DATA'!$G$2:$G$22804,'Sales RAW DATA'!$I$2:$I$22804,Incentive_Calc!$A276,'Sales RAW DATA'!$D$2:$D$22804,"B2"),SUMIFS('Sales RAW DATA'!$G$2:$G$22804,'Sales RAW DATA'!$I$2:$I$22804,Incentive_Calc!$A276,'Sales RAW DATA'!$D$2:$D$22804,"B3"),SUMIFS('Sales RAW DATA'!$G$2:$G$22804,'Sales RAW DATA'!$I$2:$I$22804,Incentive_Calc!$A276,'Sales RAW DATA'!$D$2:$D$22804,"B4"),SUMIFS('Sales RAW DATA'!$G$2:$G$22804,'Sales RAW DATA'!$I$2:$I$22804,Incentive_Calc!$A276,'Sales RAW DATA'!$D$2:$D$22804,"B5"))</f>
        <v>890456</v>
      </c>
      <c r="AR276" s="45">
        <f t="shared" si="78"/>
        <v>92.414189626059496</v>
      </c>
      <c r="AS276" s="45">
        <f t="shared" si="79"/>
        <v>92</v>
      </c>
      <c r="AT276" s="46">
        <v>1.17</v>
      </c>
      <c r="AU276" s="46">
        <v>0.89</v>
      </c>
      <c r="AV276" s="43" t="str">
        <f t="shared" si="65"/>
        <v>Yes</v>
      </c>
      <c r="AW276" s="43" t="str">
        <f t="shared" si="66"/>
        <v>Yes</v>
      </c>
      <c r="AX276" s="43" t="str">
        <f t="shared" si="67"/>
        <v>Yes</v>
      </c>
      <c r="AY276" s="43" t="str">
        <f t="shared" si="80"/>
        <v>Yes</v>
      </c>
    </row>
    <row r="277" spans="1:51" x14ac:dyDescent="0.35">
      <c r="A277" s="21" t="s">
        <v>1151</v>
      </c>
      <c r="B277" s="21" t="s">
        <v>677</v>
      </c>
      <c r="C277" s="21" t="str">
        <f>_xlfn.XLOOKUP($A277,'Employee List'!$E:$E,'Employee List'!$D:$D,0)</f>
        <v>SF</v>
      </c>
      <c r="D277" s="42" cm="1">
        <f t="array" ref="D277">IFERROR(IF($G277="Yes",INDEX('Payment Plan'!$D$6:$D$42,MATCH(1,(Incentive_Calc!$C277='Payment Plan'!$B$6:$B$42)*(Incentive_Calc!$U277='Payment Plan'!$C$6:$C$42),0)),""),"")</f>
        <v>30387.65625</v>
      </c>
      <c r="E277" s="42" t="str" cm="1">
        <f t="array" ref="E277">IFERROR(IF($H277="Yes",INDEX('Payment Plan'!$D$6:$D$42,MATCH(1,(Incentive_Calc!$C277='Payment Plan'!$B$6:$B$42)*(Incentive_Calc!$AS277='Payment Plan'!$C$6:$C$42),0)),""),"")</f>
        <v/>
      </c>
      <c r="F277" s="42">
        <f t="shared" si="68"/>
        <v>30387.65625</v>
      </c>
      <c r="G277" s="43" t="str">
        <f t="shared" si="69"/>
        <v>Yes</v>
      </c>
      <c r="H277" s="21" t="str">
        <f t="shared" si="70"/>
        <v>No</v>
      </c>
      <c r="I277" s="42">
        <f>IFERROR(SUMIFS('Sales RAW DATA'!$F$2:$F$30000,'Sales RAW DATA'!$I$2:$I$30000,Incentive_Calc!$A277,'Sales RAW DATA'!$E$2:$E$30000,Incentive_Calc!I$5),"")</f>
        <v>496741</v>
      </c>
      <c r="J277" s="42">
        <f>IFERROR(SUMIFS('Sales RAW DATA'!$F$2:$F$30000,'Sales RAW DATA'!$I$2:$I$30000,Incentive_Calc!$A277,'Sales RAW DATA'!$E$2:$E$30000,Incentive_Calc!J$5),"")</f>
        <v>486690</v>
      </c>
      <c r="K277" s="42">
        <f>IFERROR(SUMIFS('Sales RAW DATA'!$F$2:$F$30000,'Sales RAW DATA'!$I$2:$I$30000,Incentive_Calc!$A277,'Sales RAW DATA'!$E$2:$E$30000,Incentive_Calc!K$5),"")</f>
        <v>498534</v>
      </c>
      <c r="L277" s="42">
        <f t="shared" si="71"/>
        <v>1481965</v>
      </c>
      <c r="M277" s="42">
        <f>IFERROR(SUMIFS('Sales RAW DATA'!$G$2:$G$30000,'Sales RAW DATA'!$I$2:$I$30000,Incentive_Calc!$A277,'Sales RAW DATA'!$E$2:$E$30000,Incentive_Calc!M$5),"")</f>
        <v>518229</v>
      </c>
      <c r="N277" s="42">
        <f>IFERROR(SUMIFS('Sales RAW DATA'!$G$2:$G$30000,'Sales RAW DATA'!$I$2:$I$30000,Incentive_Calc!$A277,'Sales RAW DATA'!$E$2:$E$30000,Incentive_Calc!N$5),"")</f>
        <v>522556</v>
      </c>
      <c r="O277" s="42">
        <f>IFERROR(SUMIFS('Sales RAW DATA'!$G$2:$G$30000,'Sales RAW DATA'!$I$2:$I$30000,Incentive_Calc!$A277,'Sales RAW DATA'!$E$2:$E$30000,Incentive_Calc!O$5),"")</f>
        <v>509642</v>
      </c>
      <c r="P277" s="42">
        <f t="shared" si="72"/>
        <v>1550427</v>
      </c>
      <c r="Q277" s="44">
        <f t="shared" si="73"/>
        <v>1.0432579553529908</v>
      </c>
      <c r="R277" s="44">
        <f t="shared" si="74"/>
        <v>1.0736937270130884</v>
      </c>
      <c r="S277" s="44">
        <f t="shared" si="75"/>
        <v>1.0222813288562065</v>
      </c>
      <c r="T277" s="45">
        <f t="shared" si="76"/>
        <v>104.61967725283661</v>
      </c>
      <c r="U277" s="45">
        <f t="shared" si="77"/>
        <v>104</v>
      </c>
      <c r="V277" s="44">
        <f>IFERROR(SUMIFS('Sales RAW DATA'!$G:$G,'Sales RAW DATA'!$I:$I,Incentive_Calc!$A277,'Sales RAW DATA'!$D:$D,"B1",'Sales RAW DATA'!$E:$E,Incentive_Calc!V$5)/SUMIFS('Sales RAW DATA'!$F:$F,'Sales RAW DATA'!$I:$I,Incentive_Calc!$A277,'Sales RAW DATA'!$D:$D,"B1",'Sales RAW DATA'!$E:$E,Incentive_Calc!V$5),"")</f>
        <v>1.3738959178801624</v>
      </c>
      <c r="W277" s="44">
        <f>IFERROR(SUMIFS('Sales RAW DATA'!$G:$G,'Sales RAW DATA'!$I:$I,Incentive_Calc!$A277,'Sales RAW DATA'!$D:$D,"B1",'Sales RAW DATA'!$E:$E,Incentive_Calc!W$5)/SUMIFS('Sales RAW DATA'!$F:$F,'Sales RAW DATA'!$I:$I,Incentive_Calc!$A277,'Sales RAW DATA'!$D:$D,"B1",'Sales RAW DATA'!$E:$E,Incentive_Calc!W$5),"")</f>
        <v>1.0251877674376852</v>
      </c>
      <c r="X277" s="44">
        <f>IFERROR(SUMIFS('Sales RAW DATA'!$G:$G,'Sales RAW DATA'!$I:$I,Incentive_Calc!$A277,'Sales RAW DATA'!$D:$D,"B1",'Sales RAW DATA'!$E:$E,Incentive_Calc!X$5)/SUMIFS('Sales RAW DATA'!$F:$F,'Sales RAW DATA'!$I:$I,Incentive_Calc!$A277,'Sales RAW DATA'!$D:$D,"B1",'Sales RAW DATA'!$E:$E,Incentive_Calc!X$5),"")</f>
        <v>0.736149985522633</v>
      </c>
      <c r="Y277" s="44">
        <f>SUMIFS('Sales RAW DATA'!$G:$G,'Sales RAW DATA'!$I:$I,Incentive_Calc!$A277,'Sales RAW DATA'!$D:$D,"B1")/SUMIFS('Sales RAW DATA'!$F:$F,'Sales RAW DATA'!$I:$I,Incentive_Calc!$A277,'Sales RAW DATA'!$D:$D,"B1")</f>
        <v>1.052752667986206</v>
      </c>
      <c r="Z277" s="44">
        <f>IFERROR(SUMIFS('Sales RAW DATA'!$G:$G,'Sales RAW DATA'!$I:$I,Incentive_Calc!$A277,'Sales RAW DATA'!$D:$D,"B2",'Sales RAW DATA'!$E:$E,Incentive_Calc!Z$5)/SUMIFS('Sales RAW DATA'!$F:$F,'Sales RAW DATA'!$I:$I,Incentive_Calc!$A277,'Sales RAW DATA'!$D:$D,"B2",'Sales RAW DATA'!$E:$E,Incentive_Calc!Z$5),"")</f>
        <v>0.90238480630193163</v>
      </c>
      <c r="AA277" s="44">
        <f>IFERROR(SUMIFS('Sales RAW DATA'!$G:$G,'Sales RAW DATA'!$I:$I,Incentive_Calc!$A277,'Sales RAW DATA'!$D:$D,"B2",'Sales RAW DATA'!$E:$E,Incentive_Calc!AA$5)/SUMIFS('Sales RAW DATA'!$F:$F,'Sales RAW DATA'!$I:$I,Incentive_Calc!$A277,'Sales RAW DATA'!$D:$D,"B2",'Sales RAW DATA'!$E:$E,Incentive_Calc!AA$5),"")</f>
        <v>0.70840053362005451</v>
      </c>
      <c r="AB277" s="44">
        <f>IFERROR(SUMIFS('Sales RAW DATA'!$G:$G,'Sales RAW DATA'!$I:$I,Incentive_Calc!$A277,'Sales RAW DATA'!$D:$D,"B2",'Sales RAW DATA'!$E:$E,Incentive_Calc!AB$5)/SUMIFS('Sales RAW DATA'!$F:$F,'Sales RAW DATA'!$I:$I,Incentive_Calc!$A277,'Sales RAW DATA'!$D:$D,"B2",'Sales RAW DATA'!$E:$E,Incentive_Calc!AB$5),"")</f>
        <v>0.86304429507786085</v>
      </c>
      <c r="AC277" s="44">
        <f>SUMIFS('Sales RAW DATA'!$G:$G,'Sales RAW DATA'!$I:$I,Incentive_Calc!$A277,'Sales RAW DATA'!$D:$D,"B2")/SUMIFS('Sales RAW DATA'!$F:$F,'Sales RAW DATA'!$I:$I,Incentive_Calc!$A277,'Sales RAW DATA'!$D:$D,"B2")</f>
        <v>0.82190026581016729</v>
      </c>
      <c r="AD277" s="44">
        <f>IFERROR(SUMIFS('Sales RAW DATA'!$G:$G,'Sales RAW DATA'!$I:$I,Incentive_Calc!$A277,'Sales RAW DATA'!$D:$D,"B3",'Sales RAW DATA'!$E:$E,Incentive_Calc!AD$5)/SUMIFS('Sales RAW DATA'!$F:$F,'Sales RAW DATA'!$I:$I,Incentive_Calc!$A277,'Sales RAW DATA'!$D:$D,"B3",'Sales RAW DATA'!$E:$E,Incentive_Calc!AD$5),"")</f>
        <v>0.62935610431571665</v>
      </c>
      <c r="AE277" s="44">
        <f>IFERROR(SUMIFS('Sales RAW DATA'!$G:$G,'Sales RAW DATA'!$I:$I,Incentive_Calc!$A277,'Sales RAW DATA'!$D:$D,"B3",'Sales RAW DATA'!$E:$E,Incentive_Calc!AE$5)/SUMIFS('Sales RAW DATA'!$F:$F,'Sales RAW DATA'!$I:$I,Incentive_Calc!$A277,'Sales RAW DATA'!$D:$D,"B3",'Sales RAW DATA'!$E:$E,Incentive_Calc!AE$5),"")</f>
        <v>0.58732995082758355</v>
      </c>
      <c r="AF277" s="44">
        <f>IFERROR(SUMIFS('Sales RAW DATA'!$G:$G,'Sales RAW DATA'!$I:$I,Incentive_Calc!$A277,'Sales RAW DATA'!$D:$D,"B3",'Sales RAW DATA'!$E:$E,Incentive_Calc!AF$5)/SUMIFS('Sales RAW DATA'!$F:$F,'Sales RAW DATA'!$I:$I,Incentive_Calc!$A277,'Sales RAW DATA'!$D:$D,"B3",'Sales RAW DATA'!$E:$E,Incentive_Calc!AF$5),"")</f>
        <v>1.2934505563602474</v>
      </c>
      <c r="AG277" s="44">
        <f>SUMIFS('Sales RAW DATA'!$G:$G,'Sales RAW DATA'!$I:$I,Incentive_Calc!$A277,'Sales RAW DATA'!$D:$D,"B3")/SUMIFS('Sales RAW DATA'!$F:$F,'Sales RAW DATA'!$I:$I,Incentive_Calc!$A277,'Sales RAW DATA'!$D:$D,"B3")</f>
        <v>0.85880750356961155</v>
      </c>
      <c r="AH277" s="44">
        <f>IFERROR(SUMIFS('Sales RAW DATA'!$G:$G,'Sales RAW DATA'!$I:$I,Incentive_Calc!$A277,'Sales RAW DATA'!$D:$D,"B4",'Sales RAW DATA'!$E:$E,Incentive_Calc!AH$5)/SUMIFS('Sales RAW DATA'!$F:$F,'Sales RAW DATA'!$I:$I,Incentive_Calc!$A277,'Sales RAW DATA'!$D:$D,"B4",'Sales RAW DATA'!$E:$E,Incentive_Calc!AH$5),"")</f>
        <v>1.1220078940667175</v>
      </c>
      <c r="AI277" s="44">
        <f>IFERROR(SUMIFS('Sales RAW DATA'!$G:$G,'Sales RAW DATA'!$I:$I,Incentive_Calc!$A277,'Sales RAW DATA'!$D:$D,"B4",'Sales RAW DATA'!$E:$E,Incentive_Calc!AI$5)/SUMIFS('Sales RAW DATA'!$F:$F,'Sales RAW DATA'!$I:$I,Incentive_Calc!$A277,'Sales RAW DATA'!$D:$D,"B4",'Sales RAW DATA'!$E:$E,Incentive_Calc!AI$5),"")</f>
        <v>1.9828414987425589</v>
      </c>
      <c r="AJ277" s="44">
        <f>IFERROR(SUMIFS('Sales RAW DATA'!$G:$G,'Sales RAW DATA'!$I:$I,Incentive_Calc!$A277,'Sales RAW DATA'!$D:$D,"B4",'Sales RAW DATA'!$E:$E,Incentive_Calc!AJ$5)/SUMIFS('Sales RAW DATA'!$F:$F,'Sales RAW DATA'!$I:$I,Incentive_Calc!$A277,'Sales RAW DATA'!$D:$D,"B4",'Sales RAW DATA'!$E:$E,Incentive_Calc!AJ$5),"")</f>
        <v>1.6841428400526379</v>
      </c>
      <c r="AK277" s="44">
        <f>SUMIFS('Sales RAW DATA'!$G:$G,'Sales RAW DATA'!$I:$I,Incentive_Calc!$A277,'Sales RAW DATA'!$D:$D,"B4")/SUMIFS('Sales RAW DATA'!$F:$F,'Sales RAW DATA'!$I:$I,Incentive_Calc!$A277,'Sales RAW DATA'!$D:$D,"B4")</f>
        <v>1.5981613255077132</v>
      </c>
      <c r="AL277" s="44">
        <f>IFERROR(SUMIFS('Sales RAW DATA'!$G:$G,'Sales RAW DATA'!$I:$I,Incentive_Calc!$A277,'Sales RAW DATA'!$D:$D,"B5",'Sales RAW DATA'!$E:$E,Incentive_Calc!AL$5)/SUMIFS('Sales RAW DATA'!$F:$F,'Sales RAW DATA'!$I:$I,Incentive_Calc!$A277,'Sales RAW DATA'!$D:$D,"B5",'Sales RAW DATA'!$E:$E,Incentive_Calc!AL$5),"")</f>
        <v>1.044094677399976</v>
      </c>
      <c r="AM277" s="44">
        <f>IFERROR(SUMIFS('Sales RAW DATA'!$G:$G,'Sales RAW DATA'!$I:$I,Incentive_Calc!$A277,'Sales RAW DATA'!$D:$D,"B5",'Sales RAW DATA'!$E:$E,Incentive_Calc!AM$5)/SUMIFS('Sales RAW DATA'!$F:$F,'Sales RAW DATA'!$I:$I,Incentive_Calc!$A277,'Sales RAW DATA'!$D:$D,"B5",'Sales RAW DATA'!$E:$E,Incentive_Calc!AM$5),"")</f>
        <v>1.3607771575783598</v>
      </c>
      <c r="AN277" s="44">
        <f>IFERROR(SUMIFS('Sales RAW DATA'!$G:$G,'Sales RAW DATA'!$I:$I,Incentive_Calc!$A277,'Sales RAW DATA'!$D:$D,"B5",'Sales RAW DATA'!$E:$E,Incentive_Calc!AN$5)/SUMIFS('Sales RAW DATA'!$F:$F,'Sales RAW DATA'!$I:$I,Incentive_Calc!$A277,'Sales RAW DATA'!$D:$D,"B5",'Sales RAW DATA'!$E:$E,Incentive_Calc!AN$5),"")</f>
        <v>2.2709541381128098</v>
      </c>
      <c r="AO277" s="44">
        <f>SUMIFS('Sales RAW DATA'!$G:$G,'Sales RAW DATA'!$I:$I,Incentive_Calc!$A277,'Sales RAW DATA'!$D:$D,"B5")/SUMIFS('Sales RAW DATA'!$F:$F,'Sales RAW DATA'!$I:$I,Incentive_Calc!$A277,'Sales RAW DATA'!$D:$D,"B5")</f>
        <v>1.5300669917152256</v>
      </c>
      <c r="AP277" s="42">
        <f>SUM(SUMIFS('Sales RAW DATA'!$F$2:$F$22804,'Sales RAW DATA'!$I$2:$I$22804,Incentive_Calc!$A277,'Sales RAW DATA'!$D$2:$D$22804,"B1"),SUMIFS('Sales RAW DATA'!$F$2:$F$22804,'Sales RAW DATA'!$I$2:$I$22804,Incentive_Calc!$A277,'Sales RAW DATA'!$D$2:$D$22804,"B2"),SUMIFS('Sales RAW DATA'!$F$2:$F$22804,'Sales RAW DATA'!$I$2:$I$22804,Incentive_Calc!$A277,'Sales RAW DATA'!$D$2:$D$22804,"B3"),SUMIFS('Sales RAW DATA'!$F$2:$F$22804,'Sales RAW DATA'!$I$2:$I$22804,Incentive_Calc!$A277,'Sales RAW DATA'!$D$2:$D$22804,"B4"),SUMIFS('Sales RAW DATA'!$F$2:$F$22804,'Sales RAW DATA'!$I$2:$I$22804,Incentive_Calc!$A277,'Sales RAW DATA'!$D$2:$D$22804,"B5"))</f>
        <v>901736</v>
      </c>
      <c r="AQ277" s="42">
        <f>SUM(SUMIFS('Sales RAW DATA'!$G$2:$G$22804,'Sales RAW DATA'!$I$2:$I$22804,Incentive_Calc!$A277,'Sales RAW DATA'!$D$2:$D$22804,"B1"),SUMIFS('Sales RAW DATA'!$G$2:$G$22804,'Sales RAW DATA'!$I$2:$I$22804,Incentive_Calc!$A277,'Sales RAW DATA'!$D$2:$D$22804,"B2"),SUMIFS('Sales RAW DATA'!$G$2:$G$22804,'Sales RAW DATA'!$I$2:$I$22804,Incentive_Calc!$A277,'Sales RAW DATA'!$D$2:$D$22804,"B3"),SUMIFS('Sales RAW DATA'!$G$2:$G$22804,'Sales RAW DATA'!$I$2:$I$22804,Incentive_Calc!$A277,'Sales RAW DATA'!$D$2:$D$22804,"B4"),SUMIFS('Sales RAW DATA'!$G$2:$G$22804,'Sales RAW DATA'!$I$2:$I$22804,Incentive_Calc!$A277,'Sales RAW DATA'!$D$2:$D$22804,"B5"))</f>
        <v>933231</v>
      </c>
      <c r="AR277" s="45">
        <f t="shared" si="78"/>
        <v>103.49270739994853</v>
      </c>
      <c r="AS277" s="45">
        <f t="shared" si="79"/>
        <v>103</v>
      </c>
      <c r="AT277" s="46">
        <v>1.1499999999999999</v>
      </c>
      <c r="AU277" s="46">
        <v>0.9</v>
      </c>
      <c r="AV277" s="43" t="str">
        <f t="shared" si="65"/>
        <v>Yes</v>
      </c>
      <c r="AW277" s="43" t="str">
        <f t="shared" si="66"/>
        <v>Yes</v>
      </c>
      <c r="AX277" s="43" t="str">
        <f t="shared" si="67"/>
        <v>Yes</v>
      </c>
      <c r="AY277" s="43" t="str">
        <f t="shared" si="80"/>
        <v>Yes</v>
      </c>
    </row>
    <row r="278" spans="1:51" x14ac:dyDescent="0.35">
      <c r="A278" s="21" t="s">
        <v>1152</v>
      </c>
      <c r="B278" s="21" t="s">
        <v>678</v>
      </c>
      <c r="C278" s="21" t="str">
        <f>_xlfn.XLOOKUP($A278,'Employee List'!$E:$E,'Employee List'!$D:$D,0)</f>
        <v>SF</v>
      </c>
      <c r="D278" s="42" cm="1">
        <f t="array" ref="D278">IFERROR(IF($G278="Yes",INDEX('Payment Plan'!$D$6:$D$42,MATCH(1,(Incentive_Calc!$C278='Payment Plan'!$B$6:$B$42)*(Incentive_Calc!$U278='Payment Plan'!$C$6:$C$42),0)),""),"")</f>
        <v>48479.006749328619</v>
      </c>
      <c r="E278" s="42" t="str" cm="1">
        <f t="array" ref="E278">IFERROR(IF($H278="Yes",INDEX('Payment Plan'!$D$6:$D$42,MATCH(1,(Incentive_Calc!$C278='Payment Plan'!$B$6:$B$42)*(Incentive_Calc!$AS278='Payment Plan'!$C$6:$C$42),0)),""),"")</f>
        <v/>
      </c>
      <c r="F278" s="42">
        <f t="shared" si="68"/>
        <v>48479.006749328619</v>
      </c>
      <c r="G278" s="43" t="str">
        <f t="shared" si="69"/>
        <v>Yes</v>
      </c>
      <c r="H278" s="21" t="str">
        <f t="shared" si="70"/>
        <v>No</v>
      </c>
      <c r="I278" s="42">
        <f>IFERROR(SUMIFS('Sales RAW DATA'!$F$2:$F$30000,'Sales RAW DATA'!$I$2:$I$30000,Incentive_Calc!$A278,'Sales RAW DATA'!$E$2:$E$30000,Incentive_Calc!I$5),"")</f>
        <v>928188</v>
      </c>
      <c r="J278" s="42">
        <f>IFERROR(SUMIFS('Sales RAW DATA'!$F$2:$F$30000,'Sales RAW DATA'!$I$2:$I$30000,Incentive_Calc!$A278,'Sales RAW DATA'!$E$2:$E$30000,Incentive_Calc!J$5),"")</f>
        <v>936245</v>
      </c>
      <c r="K278" s="42">
        <f>IFERROR(SUMIFS('Sales RAW DATA'!$F$2:$F$30000,'Sales RAW DATA'!$I$2:$I$30000,Incentive_Calc!$A278,'Sales RAW DATA'!$E$2:$E$30000,Incentive_Calc!K$5),"")</f>
        <v>938501</v>
      </c>
      <c r="L278" s="42">
        <f t="shared" si="71"/>
        <v>2802934</v>
      </c>
      <c r="M278" s="42">
        <f>IFERROR(SUMIFS('Sales RAW DATA'!$G$2:$G$30000,'Sales RAW DATA'!$I$2:$I$30000,Incentive_Calc!$A278,'Sales RAW DATA'!$E$2:$E$30000,Incentive_Calc!M$5),"")</f>
        <v>1047008</v>
      </c>
      <c r="N278" s="42">
        <f>IFERROR(SUMIFS('Sales RAW DATA'!$G$2:$G$30000,'Sales RAW DATA'!$I$2:$I$30000,Incentive_Calc!$A278,'Sales RAW DATA'!$E$2:$E$30000,Incentive_Calc!N$5),"")</f>
        <v>1027736</v>
      </c>
      <c r="O278" s="42">
        <f>IFERROR(SUMIFS('Sales RAW DATA'!$G$2:$G$30000,'Sales RAW DATA'!$I$2:$I$30000,Incentive_Calc!$A278,'Sales RAW DATA'!$E$2:$E$30000,Incentive_Calc!O$5),"")</f>
        <v>1035553</v>
      </c>
      <c r="P278" s="42">
        <f t="shared" si="72"/>
        <v>3110297</v>
      </c>
      <c r="Q278" s="44">
        <f t="shared" si="73"/>
        <v>1.1280128594638155</v>
      </c>
      <c r="R278" s="44">
        <f t="shared" si="74"/>
        <v>1.0977212161346657</v>
      </c>
      <c r="S278" s="44">
        <f t="shared" si="75"/>
        <v>1.1034117171958262</v>
      </c>
      <c r="T278" s="45">
        <f t="shared" si="76"/>
        <v>110.9657594506328</v>
      </c>
      <c r="U278" s="45">
        <f t="shared" si="77"/>
        <v>110</v>
      </c>
      <c r="V278" s="44">
        <f>IFERROR(SUMIFS('Sales RAW DATA'!$G:$G,'Sales RAW DATA'!$I:$I,Incentive_Calc!$A278,'Sales RAW DATA'!$D:$D,"B1",'Sales RAW DATA'!$E:$E,Incentive_Calc!V$5)/SUMIFS('Sales RAW DATA'!$F:$F,'Sales RAW DATA'!$I:$I,Incentive_Calc!$A278,'Sales RAW DATA'!$D:$D,"B1",'Sales RAW DATA'!$E:$E,Incentive_Calc!V$5),"")</f>
        <v>1.5014133151556464</v>
      </c>
      <c r="W278" s="44">
        <f>IFERROR(SUMIFS('Sales RAW DATA'!$G:$G,'Sales RAW DATA'!$I:$I,Incentive_Calc!$A278,'Sales RAW DATA'!$D:$D,"B1",'Sales RAW DATA'!$E:$E,Incentive_Calc!W$5)/SUMIFS('Sales RAW DATA'!$F:$F,'Sales RAW DATA'!$I:$I,Incentive_Calc!$A278,'Sales RAW DATA'!$D:$D,"B1",'Sales RAW DATA'!$E:$E,Incentive_Calc!W$5),"")</f>
        <v>1.1132867659518386</v>
      </c>
      <c r="X278" s="44">
        <f>IFERROR(SUMIFS('Sales RAW DATA'!$G:$G,'Sales RAW DATA'!$I:$I,Incentive_Calc!$A278,'Sales RAW DATA'!$D:$D,"B1",'Sales RAW DATA'!$E:$E,Incentive_Calc!X$5)/SUMIFS('Sales RAW DATA'!$F:$F,'Sales RAW DATA'!$I:$I,Incentive_Calc!$A278,'Sales RAW DATA'!$D:$D,"B1",'Sales RAW DATA'!$E:$E,Incentive_Calc!X$5),"")</f>
        <v>0.98641784342098693</v>
      </c>
      <c r="Y278" s="44">
        <f>SUMIFS('Sales RAW DATA'!$G:$G,'Sales RAW DATA'!$I:$I,Incentive_Calc!$A278,'Sales RAW DATA'!$D:$D,"B1")/SUMIFS('Sales RAW DATA'!$F:$F,'Sales RAW DATA'!$I:$I,Incentive_Calc!$A278,'Sales RAW DATA'!$D:$D,"B1")</f>
        <v>1.208057360264934</v>
      </c>
      <c r="Z278" s="44">
        <f>IFERROR(SUMIFS('Sales RAW DATA'!$G:$G,'Sales RAW DATA'!$I:$I,Incentive_Calc!$A278,'Sales RAW DATA'!$D:$D,"B2",'Sales RAW DATA'!$E:$E,Incentive_Calc!Z$5)/SUMIFS('Sales RAW DATA'!$F:$F,'Sales RAW DATA'!$I:$I,Incentive_Calc!$A278,'Sales RAW DATA'!$D:$D,"B2",'Sales RAW DATA'!$E:$E,Incentive_Calc!Z$5),"")</f>
        <v>1.0028774040246529</v>
      </c>
      <c r="AA278" s="44">
        <f>IFERROR(SUMIFS('Sales RAW DATA'!$G:$G,'Sales RAW DATA'!$I:$I,Incentive_Calc!$A278,'Sales RAW DATA'!$D:$D,"B2",'Sales RAW DATA'!$E:$E,Incentive_Calc!AA$5)/SUMIFS('Sales RAW DATA'!$F:$F,'Sales RAW DATA'!$I:$I,Incentive_Calc!$A278,'Sales RAW DATA'!$D:$D,"B2",'Sales RAW DATA'!$E:$E,Incentive_Calc!AA$5),"")</f>
        <v>0.89897929636600549</v>
      </c>
      <c r="AB278" s="44">
        <f>IFERROR(SUMIFS('Sales RAW DATA'!$G:$G,'Sales RAW DATA'!$I:$I,Incentive_Calc!$A278,'Sales RAW DATA'!$D:$D,"B2",'Sales RAW DATA'!$E:$E,Incentive_Calc!AB$5)/SUMIFS('Sales RAW DATA'!$F:$F,'Sales RAW DATA'!$I:$I,Incentive_Calc!$A278,'Sales RAW DATA'!$D:$D,"B2",'Sales RAW DATA'!$E:$E,Incentive_Calc!AB$5),"")</f>
        <v>0.78902397167476557</v>
      </c>
      <c r="AC278" s="44">
        <f>SUMIFS('Sales RAW DATA'!$G:$G,'Sales RAW DATA'!$I:$I,Incentive_Calc!$A278,'Sales RAW DATA'!$D:$D,"B2")/SUMIFS('Sales RAW DATA'!$F:$F,'Sales RAW DATA'!$I:$I,Incentive_Calc!$A278,'Sales RAW DATA'!$D:$D,"B2")</f>
        <v>0.89600014591350974</v>
      </c>
      <c r="AD278" s="44">
        <f>IFERROR(SUMIFS('Sales RAW DATA'!$G:$G,'Sales RAW DATA'!$I:$I,Incentive_Calc!$A278,'Sales RAW DATA'!$D:$D,"B3",'Sales RAW DATA'!$E:$E,Incentive_Calc!AD$5)/SUMIFS('Sales RAW DATA'!$F:$F,'Sales RAW DATA'!$I:$I,Incentive_Calc!$A278,'Sales RAW DATA'!$D:$D,"B3",'Sales RAW DATA'!$E:$E,Incentive_Calc!AD$5),"")</f>
        <v>1.0971813725490196</v>
      </c>
      <c r="AE278" s="44">
        <f>IFERROR(SUMIFS('Sales RAW DATA'!$G:$G,'Sales RAW DATA'!$I:$I,Incentive_Calc!$A278,'Sales RAW DATA'!$D:$D,"B3",'Sales RAW DATA'!$E:$E,Incentive_Calc!AE$5)/SUMIFS('Sales RAW DATA'!$F:$F,'Sales RAW DATA'!$I:$I,Incentive_Calc!$A278,'Sales RAW DATA'!$D:$D,"B3",'Sales RAW DATA'!$E:$E,Incentive_Calc!AE$5),"")</f>
        <v>1.6110617032990302</v>
      </c>
      <c r="AF278" s="44">
        <f>IFERROR(SUMIFS('Sales RAW DATA'!$G:$G,'Sales RAW DATA'!$I:$I,Incentive_Calc!$A278,'Sales RAW DATA'!$D:$D,"B3",'Sales RAW DATA'!$E:$E,Incentive_Calc!AF$5)/SUMIFS('Sales RAW DATA'!$F:$F,'Sales RAW DATA'!$I:$I,Incentive_Calc!$A278,'Sales RAW DATA'!$D:$D,"B3",'Sales RAW DATA'!$E:$E,Incentive_Calc!AF$5),"")</f>
        <v>2.1402342963410446</v>
      </c>
      <c r="AG278" s="44">
        <f>SUMIFS('Sales RAW DATA'!$G:$G,'Sales RAW DATA'!$I:$I,Incentive_Calc!$A278,'Sales RAW DATA'!$D:$D,"B3")/SUMIFS('Sales RAW DATA'!$F:$F,'Sales RAW DATA'!$I:$I,Incentive_Calc!$A278,'Sales RAW DATA'!$D:$D,"B3")</f>
        <v>1.6413848588993538</v>
      </c>
      <c r="AH278" s="44">
        <f>IFERROR(SUMIFS('Sales RAW DATA'!$G:$G,'Sales RAW DATA'!$I:$I,Incentive_Calc!$A278,'Sales RAW DATA'!$D:$D,"B4",'Sales RAW DATA'!$E:$E,Incentive_Calc!AH$5)/SUMIFS('Sales RAW DATA'!$F:$F,'Sales RAW DATA'!$I:$I,Incentive_Calc!$A278,'Sales RAW DATA'!$D:$D,"B4",'Sales RAW DATA'!$E:$E,Incentive_Calc!AH$5),"")</f>
        <v>1.1766579718843055</v>
      </c>
      <c r="AI278" s="44">
        <f>IFERROR(SUMIFS('Sales RAW DATA'!$G:$G,'Sales RAW DATA'!$I:$I,Incentive_Calc!$A278,'Sales RAW DATA'!$D:$D,"B4",'Sales RAW DATA'!$E:$E,Incentive_Calc!AI$5)/SUMIFS('Sales RAW DATA'!$F:$F,'Sales RAW DATA'!$I:$I,Incentive_Calc!$A278,'Sales RAW DATA'!$D:$D,"B4",'Sales RAW DATA'!$E:$E,Incentive_Calc!AI$5),"")</f>
        <v>1.1857996143532885</v>
      </c>
      <c r="AJ278" s="44">
        <f>IFERROR(SUMIFS('Sales RAW DATA'!$G:$G,'Sales RAW DATA'!$I:$I,Incentive_Calc!$A278,'Sales RAW DATA'!$D:$D,"B4",'Sales RAW DATA'!$E:$E,Incentive_Calc!AJ$5)/SUMIFS('Sales RAW DATA'!$F:$F,'Sales RAW DATA'!$I:$I,Incentive_Calc!$A278,'Sales RAW DATA'!$D:$D,"B4",'Sales RAW DATA'!$E:$E,Incentive_Calc!AJ$5),"")</f>
        <v>0.91382577143107968</v>
      </c>
      <c r="AK278" s="44">
        <f>SUMIFS('Sales RAW DATA'!$G:$G,'Sales RAW DATA'!$I:$I,Incentive_Calc!$A278,'Sales RAW DATA'!$D:$D,"B4")/SUMIFS('Sales RAW DATA'!$F:$F,'Sales RAW DATA'!$I:$I,Incentive_Calc!$A278,'Sales RAW DATA'!$D:$D,"B4")</f>
        <v>1.0897474093750703</v>
      </c>
      <c r="AL278" s="44">
        <f>IFERROR(SUMIFS('Sales RAW DATA'!$G:$G,'Sales RAW DATA'!$I:$I,Incentive_Calc!$A278,'Sales RAW DATA'!$D:$D,"B5",'Sales RAW DATA'!$E:$E,Incentive_Calc!AL$5)/SUMIFS('Sales RAW DATA'!$F:$F,'Sales RAW DATA'!$I:$I,Incentive_Calc!$A278,'Sales RAW DATA'!$D:$D,"B5",'Sales RAW DATA'!$E:$E,Incentive_Calc!AL$5),"")</f>
        <v>0.66207236032488304</v>
      </c>
      <c r="AM278" s="44">
        <f>IFERROR(SUMIFS('Sales RAW DATA'!$G:$G,'Sales RAW DATA'!$I:$I,Incentive_Calc!$A278,'Sales RAW DATA'!$D:$D,"B5",'Sales RAW DATA'!$E:$E,Incentive_Calc!AM$5)/SUMIFS('Sales RAW DATA'!$F:$F,'Sales RAW DATA'!$I:$I,Incentive_Calc!$A278,'Sales RAW DATA'!$D:$D,"B5",'Sales RAW DATA'!$E:$E,Incentive_Calc!AM$5),"")</f>
        <v>0.90548960749533813</v>
      </c>
      <c r="AN278" s="44">
        <f>IFERROR(SUMIFS('Sales RAW DATA'!$G:$G,'Sales RAW DATA'!$I:$I,Incentive_Calc!$A278,'Sales RAW DATA'!$D:$D,"B5",'Sales RAW DATA'!$E:$E,Incentive_Calc!AN$5)/SUMIFS('Sales RAW DATA'!$F:$F,'Sales RAW DATA'!$I:$I,Incentive_Calc!$A278,'Sales RAW DATA'!$D:$D,"B5",'Sales RAW DATA'!$E:$E,Incentive_Calc!AN$5),"")</f>
        <v>1.2315933156849768</v>
      </c>
      <c r="AO278" s="44">
        <f>SUMIFS('Sales RAW DATA'!$G:$G,'Sales RAW DATA'!$I:$I,Incentive_Calc!$A278,'Sales RAW DATA'!$D:$D,"B5")/SUMIFS('Sales RAW DATA'!$F:$F,'Sales RAW DATA'!$I:$I,Incentive_Calc!$A278,'Sales RAW DATA'!$D:$D,"B5")</f>
        <v>0.94969764433346371</v>
      </c>
      <c r="AP278" s="42">
        <f>SUM(SUMIFS('Sales RAW DATA'!$F$2:$F$22804,'Sales RAW DATA'!$I$2:$I$22804,Incentive_Calc!$A278,'Sales RAW DATA'!$D$2:$D$22804,"B1"),SUMIFS('Sales RAW DATA'!$F$2:$F$22804,'Sales RAW DATA'!$I$2:$I$22804,Incentive_Calc!$A278,'Sales RAW DATA'!$D$2:$D$22804,"B2"),SUMIFS('Sales RAW DATA'!$F$2:$F$22804,'Sales RAW DATA'!$I$2:$I$22804,Incentive_Calc!$A278,'Sales RAW DATA'!$D$2:$D$22804,"B3"),SUMIFS('Sales RAW DATA'!$F$2:$F$22804,'Sales RAW DATA'!$I$2:$I$22804,Incentive_Calc!$A278,'Sales RAW DATA'!$D$2:$D$22804,"B4"),SUMIFS('Sales RAW DATA'!$F$2:$F$22804,'Sales RAW DATA'!$I$2:$I$22804,Incentive_Calc!$A278,'Sales RAW DATA'!$D$2:$D$22804,"B5"))</f>
        <v>1574959</v>
      </c>
      <c r="AQ278" s="42">
        <f>SUM(SUMIFS('Sales RAW DATA'!$G$2:$G$22804,'Sales RAW DATA'!$I$2:$I$22804,Incentive_Calc!$A278,'Sales RAW DATA'!$D$2:$D$22804,"B1"),SUMIFS('Sales RAW DATA'!$G$2:$G$22804,'Sales RAW DATA'!$I$2:$I$22804,Incentive_Calc!$A278,'Sales RAW DATA'!$D$2:$D$22804,"B2"),SUMIFS('Sales RAW DATA'!$G$2:$G$22804,'Sales RAW DATA'!$I$2:$I$22804,Incentive_Calc!$A278,'Sales RAW DATA'!$D$2:$D$22804,"B3"),SUMIFS('Sales RAW DATA'!$G$2:$G$22804,'Sales RAW DATA'!$I$2:$I$22804,Incentive_Calc!$A278,'Sales RAW DATA'!$D$2:$D$22804,"B4"),SUMIFS('Sales RAW DATA'!$G$2:$G$22804,'Sales RAW DATA'!$I$2:$I$22804,Incentive_Calc!$A278,'Sales RAW DATA'!$D$2:$D$22804,"B5"))</f>
        <v>1838730</v>
      </c>
      <c r="AR278" s="45">
        <f t="shared" si="78"/>
        <v>116.7478010538687</v>
      </c>
      <c r="AS278" s="45">
        <f t="shared" si="79"/>
        <v>116</v>
      </c>
      <c r="AT278" s="46">
        <v>1</v>
      </c>
      <c r="AU278" s="46">
        <v>0.92</v>
      </c>
      <c r="AV278" s="43" t="str">
        <f t="shared" si="65"/>
        <v>Yes</v>
      </c>
      <c r="AW278" s="43" t="str">
        <f t="shared" si="66"/>
        <v>Yes</v>
      </c>
      <c r="AX278" s="43" t="str">
        <f t="shared" si="67"/>
        <v>Yes</v>
      </c>
      <c r="AY278" s="43" t="str">
        <f t="shared" si="80"/>
        <v>Yes</v>
      </c>
    </row>
    <row r="279" spans="1:51" x14ac:dyDescent="0.35">
      <c r="A279" s="21" t="s">
        <v>1153</v>
      </c>
      <c r="B279" s="21" t="s">
        <v>679</v>
      </c>
      <c r="C279" s="21" t="str">
        <f>_xlfn.XLOOKUP($A279,'Employee List'!$E:$E,'Employee List'!$D:$D,0)</f>
        <v>SF</v>
      </c>
      <c r="D279" s="42" cm="1">
        <f t="array" ref="D279">IFERROR(IF($G279="Yes",INDEX('Payment Plan'!$D$6:$D$42,MATCH(1,(Incentive_Calc!$C279='Payment Plan'!$B$6:$B$42)*(Incentive_Calc!$U279='Payment Plan'!$C$6:$C$42),0)),""),"")</f>
        <v>39883.798828125</v>
      </c>
      <c r="E279" s="42" t="str" cm="1">
        <f t="array" ref="E279">IFERROR(IF($H279="Yes",INDEX('Payment Plan'!$D$6:$D$42,MATCH(1,(Incentive_Calc!$C279='Payment Plan'!$B$6:$B$42)*(Incentive_Calc!$AS279='Payment Plan'!$C$6:$C$42),0)),""),"")</f>
        <v/>
      </c>
      <c r="F279" s="42">
        <f t="shared" si="68"/>
        <v>39883.798828125</v>
      </c>
      <c r="G279" s="43" t="str">
        <f t="shared" si="69"/>
        <v>Yes</v>
      </c>
      <c r="H279" s="21" t="str">
        <f t="shared" si="70"/>
        <v>No</v>
      </c>
      <c r="I279" s="42">
        <f>IFERROR(SUMIFS('Sales RAW DATA'!$F$2:$F$30000,'Sales RAW DATA'!$I$2:$I$30000,Incentive_Calc!$A279,'Sales RAW DATA'!$E$2:$E$30000,Incentive_Calc!I$5),"")</f>
        <v>565367</v>
      </c>
      <c r="J279" s="42">
        <f>IFERROR(SUMIFS('Sales RAW DATA'!$F$2:$F$30000,'Sales RAW DATA'!$I$2:$I$30000,Incentive_Calc!$A279,'Sales RAW DATA'!$E$2:$E$30000,Incentive_Calc!J$5),"")</f>
        <v>577833</v>
      </c>
      <c r="K279" s="42">
        <f>IFERROR(SUMIFS('Sales RAW DATA'!$F$2:$F$30000,'Sales RAW DATA'!$I$2:$I$30000,Incentive_Calc!$A279,'Sales RAW DATA'!$E$2:$E$30000,Incentive_Calc!K$5),"")</f>
        <v>584953</v>
      </c>
      <c r="L279" s="42">
        <f t="shared" si="71"/>
        <v>1728153</v>
      </c>
      <c r="M279" s="42">
        <f>IFERROR(SUMIFS('Sales RAW DATA'!$G$2:$G$30000,'Sales RAW DATA'!$I$2:$I$30000,Incentive_Calc!$A279,'Sales RAW DATA'!$E$2:$E$30000,Incentive_Calc!M$5),"")</f>
        <v>636054</v>
      </c>
      <c r="N279" s="42">
        <f>IFERROR(SUMIFS('Sales RAW DATA'!$G$2:$G$30000,'Sales RAW DATA'!$I$2:$I$30000,Incentive_Calc!$A279,'Sales RAW DATA'!$E$2:$E$30000,Incentive_Calc!N$5),"")</f>
        <v>658200</v>
      </c>
      <c r="O279" s="42">
        <f>IFERROR(SUMIFS('Sales RAW DATA'!$G$2:$G$30000,'Sales RAW DATA'!$I$2:$I$30000,Incentive_Calc!$A279,'Sales RAW DATA'!$E$2:$E$30000,Incentive_Calc!O$5),"")</f>
        <v>550297</v>
      </c>
      <c r="P279" s="42">
        <f t="shared" si="72"/>
        <v>1844551</v>
      </c>
      <c r="Q279" s="44">
        <f t="shared" si="73"/>
        <v>1.1250285212967859</v>
      </c>
      <c r="R279" s="44">
        <f t="shared" si="74"/>
        <v>1.1390834376022139</v>
      </c>
      <c r="S279" s="44">
        <f t="shared" si="75"/>
        <v>0.94075421444116025</v>
      </c>
      <c r="T279" s="45">
        <f t="shared" si="76"/>
        <v>106.73539900691664</v>
      </c>
      <c r="U279" s="45">
        <f t="shared" si="77"/>
        <v>106</v>
      </c>
      <c r="V279" s="44">
        <f>IFERROR(SUMIFS('Sales RAW DATA'!$G:$G,'Sales RAW DATA'!$I:$I,Incentive_Calc!$A279,'Sales RAW DATA'!$D:$D,"B1",'Sales RAW DATA'!$E:$E,Incentive_Calc!V$5)/SUMIFS('Sales RAW DATA'!$F:$F,'Sales RAW DATA'!$I:$I,Incentive_Calc!$A279,'Sales RAW DATA'!$D:$D,"B1",'Sales RAW DATA'!$E:$E,Incentive_Calc!V$5),"")</f>
        <v>1.2726013208157125</v>
      </c>
      <c r="W279" s="44">
        <f>IFERROR(SUMIFS('Sales RAW DATA'!$G:$G,'Sales RAW DATA'!$I:$I,Incentive_Calc!$A279,'Sales RAW DATA'!$D:$D,"B1",'Sales RAW DATA'!$E:$E,Incentive_Calc!W$5)/SUMIFS('Sales RAW DATA'!$F:$F,'Sales RAW DATA'!$I:$I,Incentive_Calc!$A279,'Sales RAW DATA'!$D:$D,"B1",'Sales RAW DATA'!$E:$E,Incentive_Calc!W$5),"")</f>
        <v>1.2609127453298652</v>
      </c>
      <c r="X279" s="44">
        <f>IFERROR(SUMIFS('Sales RAW DATA'!$G:$G,'Sales RAW DATA'!$I:$I,Incentive_Calc!$A279,'Sales RAW DATA'!$D:$D,"B1",'Sales RAW DATA'!$E:$E,Incentive_Calc!X$5)/SUMIFS('Sales RAW DATA'!$F:$F,'Sales RAW DATA'!$I:$I,Incentive_Calc!$A279,'Sales RAW DATA'!$D:$D,"B1",'Sales RAW DATA'!$E:$E,Incentive_Calc!X$5),"")</f>
        <v>0.80649594804380953</v>
      </c>
      <c r="Y279" s="44">
        <f>SUMIFS('Sales RAW DATA'!$G:$G,'Sales RAW DATA'!$I:$I,Incentive_Calc!$A279,'Sales RAW DATA'!$D:$D,"B1")/SUMIFS('Sales RAW DATA'!$F:$F,'Sales RAW DATA'!$I:$I,Incentive_Calc!$A279,'Sales RAW DATA'!$D:$D,"B1")</f>
        <v>1.1199166390160313</v>
      </c>
      <c r="Z279" s="44">
        <f>IFERROR(SUMIFS('Sales RAW DATA'!$G:$G,'Sales RAW DATA'!$I:$I,Incentive_Calc!$A279,'Sales RAW DATA'!$D:$D,"B2",'Sales RAW DATA'!$E:$E,Incentive_Calc!Z$5)/SUMIFS('Sales RAW DATA'!$F:$F,'Sales RAW DATA'!$I:$I,Incentive_Calc!$A279,'Sales RAW DATA'!$D:$D,"B2",'Sales RAW DATA'!$E:$E,Incentive_Calc!Z$5),"")</f>
        <v>0.90810657462351352</v>
      </c>
      <c r="AA279" s="44">
        <f>IFERROR(SUMIFS('Sales RAW DATA'!$G:$G,'Sales RAW DATA'!$I:$I,Incentive_Calc!$A279,'Sales RAW DATA'!$D:$D,"B2",'Sales RAW DATA'!$E:$E,Incentive_Calc!AA$5)/SUMIFS('Sales RAW DATA'!$F:$F,'Sales RAW DATA'!$I:$I,Incentive_Calc!$A279,'Sales RAW DATA'!$D:$D,"B2",'Sales RAW DATA'!$E:$E,Incentive_Calc!AA$5),"")</f>
        <v>0.73501140072428128</v>
      </c>
      <c r="AB279" s="44">
        <f>IFERROR(SUMIFS('Sales RAW DATA'!$G:$G,'Sales RAW DATA'!$I:$I,Incentive_Calc!$A279,'Sales RAW DATA'!$D:$D,"B2",'Sales RAW DATA'!$E:$E,Incentive_Calc!AB$5)/SUMIFS('Sales RAW DATA'!$F:$F,'Sales RAW DATA'!$I:$I,Incentive_Calc!$A279,'Sales RAW DATA'!$D:$D,"B2",'Sales RAW DATA'!$E:$E,Incentive_Calc!AB$5),"")</f>
        <v>0.6513561757150943</v>
      </c>
      <c r="AC279" s="44">
        <f>SUMIFS('Sales RAW DATA'!$G:$G,'Sales RAW DATA'!$I:$I,Incentive_Calc!$A279,'Sales RAW DATA'!$D:$D,"B2")/SUMIFS('Sales RAW DATA'!$F:$F,'Sales RAW DATA'!$I:$I,Incentive_Calc!$A279,'Sales RAW DATA'!$D:$D,"B2")</f>
        <v>0.7611734889562386</v>
      </c>
      <c r="AD279" s="44">
        <f>IFERROR(SUMIFS('Sales RAW DATA'!$G:$G,'Sales RAW DATA'!$I:$I,Incentive_Calc!$A279,'Sales RAW DATA'!$D:$D,"B3",'Sales RAW DATA'!$E:$E,Incentive_Calc!AD$5)/SUMIFS('Sales RAW DATA'!$F:$F,'Sales RAW DATA'!$I:$I,Incentive_Calc!$A279,'Sales RAW DATA'!$D:$D,"B3",'Sales RAW DATA'!$E:$E,Incentive_Calc!AD$5),"")</f>
        <v>0.81343128643296336</v>
      </c>
      <c r="AE279" s="44">
        <f>IFERROR(SUMIFS('Sales RAW DATA'!$G:$G,'Sales RAW DATA'!$I:$I,Incentive_Calc!$A279,'Sales RAW DATA'!$D:$D,"B3",'Sales RAW DATA'!$E:$E,Incentive_Calc!AE$5)/SUMIFS('Sales RAW DATA'!$F:$F,'Sales RAW DATA'!$I:$I,Incentive_Calc!$A279,'Sales RAW DATA'!$D:$D,"B3",'Sales RAW DATA'!$E:$E,Incentive_Calc!AE$5),"")</f>
        <v>1.3794246884137278</v>
      </c>
      <c r="AF279" s="44">
        <f>IFERROR(SUMIFS('Sales RAW DATA'!$G:$G,'Sales RAW DATA'!$I:$I,Incentive_Calc!$A279,'Sales RAW DATA'!$D:$D,"B3",'Sales RAW DATA'!$E:$E,Incentive_Calc!AF$5)/SUMIFS('Sales RAW DATA'!$F:$F,'Sales RAW DATA'!$I:$I,Incentive_Calc!$A279,'Sales RAW DATA'!$D:$D,"B3",'Sales RAW DATA'!$E:$E,Incentive_Calc!AF$5),"")</f>
        <v>1.4821521022371182</v>
      </c>
      <c r="AG279" s="44">
        <f>SUMIFS('Sales RAW DATA'!$G:$G,'Sales RAW DATA'!$I:$I,Incentive_Calc!$A279,'Sales RAW DATA'!$D:$D,"B3")/SUMIFS('Sales RAW DATA'!$F:$F,'Sales RAW DATA'!$I:$I,Incentive_Calc!$A279,'Sales RAW DATA'!$D:$D,"B3")</f>
        <v>1.2379684838160137</v>
      </c>
      <c r="AH279" s="44">
        <f>IFERROR(SUMIFS('Sales RAW DATA'!$G:$G,'Sales RAW DATA'!$I:$I,Incentive_Calc!$A279,'Sales RAW DATA'!$D:$D,"B4",'Sales RAW DATA'!$E:$E,Incentive_Calc!AH$5)/SUMIFS('Sales RAW DATA'!$F:$F,'Sales RAW DATA'!$I:$I,Incentive_Calc!$A279,'Sales RAW DATA'!$D:$D,"B4",'Sales RAW DATA'!$E:$E,Incentive_Calc!AH$5),"")</f>
        <v>1.2773807154359744</v>
      </c>
      <c r="AI279" s="44">
        <f>IFERROR(SUMIFS('Sales RAW DATA'!$G:$G,'Sales RAW DATA'!$I:$I,Incentive_Calc!$A279,'Sales RAW DATA'!$D:$D,"B4",'Sales RAW DATA'!$E:$E,Incentive_Calc!AI$5)/SUMIFS('Sales RAW DATA'!$F:$F,'Sales RAW DATA'!$I:$I,Incentive_Calc!$A279,'Sales RAW DATA'!$D:$D,"B4",'Sales RAW DATA'!$E:$E,Incentive_Calc!AI$5),"")</f>
        <v>1.0323456434967098</v>
      </c>
      <c r="AJ279" s="44">
        <f>IFERROR(SUMIFS('Sales RAW DATA'!$G:$G,'Sales RAW DATA'!$I:$I,Incentive_Calc!$A279,'Sales RAW DATA'!$D:$D,"B4",'Sales RAW DATA'!$E:$E,Incentive_Calc!AJ$5)/SUMIFS('Sales RAW DATA'!$F:$F,'Sales RAW DATA'!$I:$I,Incentive_Calc!$A279,'Sales RAW DATA'!$D:$D,"B4",'Sales RAW DATA'!$E:$E,Incentive_Calc!AJ$5),"")</f>
        <v>1.0337463749011337</v>
      </c>
      <c r="AK279" s="44">
        <f>SUMIFS('Sales RAW DATA'!$G:$G,'Sales RAW DATA'!$I:$I,Incentive_Calc!$A279,'Sales RAW DATA'!$D:$D,"B4")/SUMIFS('Sales RAW DATA'!$F:$F,'Sales RAW DATA'!$I:$I,Incentive_Calc!$A279,'Sales RAW DATA'!$D:$D,"B4")</f>
        <v>1.113535582310168</v>
      </c>
      <c r="AL279" s="44">
        <f>IFERROR(SUMIFS('Sales RAW DATA'!$G:$G,'Sales RAW DATA'!$I:$I,Incentive_Calc!$A279,'Sales RAW DATA'!$D:$D,"B5",'Sales RAW DATA'!$E:$E,Incentive_Calc!AL$5)/SUMIFS('Sales RAW DATA'!$F:$F,'Sales RAW DATA'!$I:$I,Incentive_Calc!$A279,'Sales RAW DATA'!$D:$D,"B5",'Sales RAW DATA'!$E:$E,Incentive_Calc!AL$5),"")</f>
        <v>0.99797409294616002</v>
      </c>
      <c r="AM279" s="44">
        <f>IFERROR(SUMIFS('Sales RAW DATA'!$G:$G,'Sales RAW DATA'!$I:$I,Incentive_Calc!$A279,'Sales RAW DATA'!$D:$D,"B5",'Sales RAW DATA'!$E:$E,Incentive_Calc!AM$5)/SUMIFS('Sales RAW DATA'!$F:$F,'Sales RAW DATA'!$I:$I,Incentive_Calc!$A279,'Sales RAW DATA'!$D:$D,"B5",'Sales RAW DATA'!$E:$E,Incentive_Calc!AM$5),"")</f>
        <v>1.1204530313124583</v>
      </c>
      <c r="AN279" s="44">
        <f>IFERROR(SUMIFS('Sales RAW DATA'!$G:$G,'Sales RAW DATA'!$I:$I,Incentive_Calc!$A279,'Sales RAW DATA'!$D:$D,"B5",'Sales RAW DATA'!$E:$E,Incentive_Calc!AN$5)/SUMIFS('Sales RAW DATA'!$F:$F,'Sales RAW DATA'!$I:$I,Incentive_Calc!$A279,'Sales RAW DATA'!$D:$D,"B5",'Sales RAW DATA'!$E:$E,Incentive_Calc!AN$5),"")</f>
        <v>1.1627260981912144</v>
      </c>
      <c r="AO279" s="44">
        <f>SUMIFS('Sales RAW DATA'!$G:$G,'Sales RAW DATA'!$I:$I,Incentive_Calc!$A279,'Sales RAW DATA'!$D:$D,"B5")/SUMIFS('Sales RAW DATA'!$F:$F,'Sales RAW DATA'!$I:$I,Incentive_Calc!$A279,'Sales RAW DATA'!$D:$D,"B5")</f>
        <v>1.0917933260651147</v>
      </c>
      <c r="AP279" s="42">
        <f>SUM(SUMIFS('Sales RAW DATA'!$F$2:$F$22804,'Sales RAW DATA'!$I$2:$I$22804,Incentive_Calc!$A279,'Sales RAW DATA'!$D$2:$D$22804,"B1"),SUMIFS('Sales RAW DATA'!$F$2:$F$22804,'Sales RAW DATA'!$I$2:$I$22804,Incentive_Calc!$A279,'Sales RAW DATA'!$D$2:$D$22804,"B2"),SUMIFS('Sales RAW DATA'!$F$2:$F$22804,'Sales RAW DATA'!$I$2:$I$22804,Incentive_Calc!$A279,'Sales RAW DATA'!$D$2:$D$22804,"B3"),SUMIFS('Sales RAW DATA'!$F$2:$F$22804,'Sales RAW DATA'!$I$2:$I$22804,Incentive_Calc!$A279,'Sales RAW DATA'!$D$2:$D$22804,"B4"),SUMIFS('Sales RAW DATA'!$F$2:$F$22804,'Sales RAW DATA'!$I$2:$I$22804,Incentive_Calc!$A279,'Sales RAW DATA'!$D$2:$D$22804,"B5"))</f>
        <v>1117747</v>
      </c>
      <c r="AQ279" s="42">
        <f>SUM(SUMIFS('Sales RAW DATA'!$G$2:$G$22804,'Sales RAW DATA'!$I$2:$I$22804,Incentive_Calc!$A279,'Sales RAW DATA'!$D$2:$D$22804,"B1"),SUMIFS('Sales RAW DATA'!$G$2:$G$22804,'Sales RAW DATA'!$I$2:$I$22804,Incentive_Calc!$A279,'Sales RAW DATA'!$D$2:$D$22804,"B2"),SUMIFS('Sales RAW DATA'!$G$2:$G$22804,'Sales RAW DATA'!$I$2:$I$22804,Incentive_Calc!$A279,'Sales RAW DATA'!$D$2:$D$22804,"B3"),SUMIFS('Sales RAW DATA'!$G$2:$G$22804,'Sales RAW DATA'!$I$2:$I$22804,Incentive_Calc!$A279,'Sales RAW DATA'!$D$2:$D$22804,"B4"),SUMIFS('Sales RAW DATA'!$G$2:$G$22804,'Sales RAW DATA'!$I$2:$I$22804,Incentive_Calc!$A279,'Sales RAW DATA'!$D$2:$D$22804,"B5"))</f>
        <v>1177276</v>
      </c>
      <c r="AR279" s="45">
        <f t="shared" si="78"/>
        <v>105.32580270848413</v>
      </c>
      <c r="AS279" s="45">
        <f t="shared" si="79"/>
        <v>105</v>
      </c>
      <c r="AT279" s="46">
        <v>1.1499999999999999</v>
      </c>
      <c r="AU279" s="46">
        <v>0.93</v>
      </c>
      <c r="AV279" s="43" t="str">
        <f t="shared" si="65"/>
        <v>Yes</v>
      </c>
      <c r="AW279" s="43" t="str">
        <f t="shared" si="66"/>
        <v>Yes</v>
      </c>
      <c r="AX279" s="43" t="str">
        <f t="shared" si="67"/>
        <v>Yes</v>
      </c>
      <c r="AY279" s="43" t="str">
        <f t="shared" si="80"/>
        <v>Yes</v>
      </c>
    </row>
    <row r="280" spans="1:51" x14ac:dyDescent="0.35">
      <c r="A280" s="21" t="s">
        <v>1154</v>
      </c>
      <c r="B280" s="21" t="s">
        <v>680</v>
      </c>
      <c r="C280" s="21" t="str">
        <f>_xlfn.XLOOKUP($A280,'Employee List'!$E:$E,'Employee List'!$D:$D,0)</f>
        <v>SF</v>
      </c>
      <c r="D280" s="42" cm="1">
        <f t="array" ref="D280">IFERROR(IF($G280="Yes",INDEX('Payment Plan'!$D$6:$D$42,MATCH(1,(Incentive_Calc!$C280='Payment Plan'!$B$6:$B$42)*(Incentive_Calc!$U280='Payment Plan'!$C$6:$C$42),0)),""),"")</f>
        <v>27562.5</v>
      </c>
      <c r="E280" s="42" t="str" cm="1">
        <f t="array" ref="E280">IFERROR(IF($H280="Yes",INDEX('Payment Plan'!$D$6:$D$42,MATCH(1,(Incentive_Calc!$C280='Payment Plan'!$B$6:$B$42)*(Incentive_Calc!$AS280='Payment Plan'!$C$6:$C$42),0)),""),"")</f>
        <v/>
      </c>
      <c r="F280" s="42">
        <f t="shared" si="68"/>
        <v>27562.5</v>
      </c>
      <c r="G280" s="43" t="str">
        <f t="shared" si="69"/>
        <v>Yes</v>
      </c>
      <c r="H280" s="21" t="str">
        <f t="shared" si="70"/>
        <v>No</v>
      </c>
      <c r="I280" s="42">
        <f>IFERROR(SUMIFS('Sales RAW DATA'!$F$2:$F$30000,'Sales RAW DATA'!$I$2:$I$30000,Incentive_Calc!$A280,'Sales RAW DATA'!$E$2:$E$30000,Incentive_Calc!I$5),"")</f>
        <v>491683</v>
      </c>
      <c r="J280" s="42">
        <f>IFERROR(SUMIFS('Sales RAW DATA'!$F$2:$F$30000,'Sales RAW DATA'!$I$2:$I$30000,Incentive_Calc!$A280,'Sales RAW DATA'!$E$2:$E$30000,Incentive_Calc!J$5),"")</f>
        <v>492406</v>
      </c>
      <c r="K280" s="42">
        <f>IFERROR(SUMIFS('Sales RAW DATA'!$F$2:$F$30000,'Sales RAW DATA'!$I$2:$I$30000,Incentive_Calc!$A280,'Sales RAW DATA'!$E$2:$E$30000,Incentive_Calc!K$5),"")</f>
        <v>501619</v>
      </c>
      <c r="L280" s="42">
        <f t="shared" si="71"/>
        <v>1485708</v>
      </c>
      <c r="M280" s="42">
        <f>IFERROR(SUMIFS('Sales RAW DATA'!$G$2:$G$30000,'Sales RAW DATA'!$I$2:$I$30000,Incentive_Calc!$A280,'Sales RAW DATA'!$E$2:$E$30000,Incentive_Calc!M$5),"")</f>
        <v>525800</v>
      </c>
      <c r="N280" s="42">
        <f>IFERROR(SUMIFS('Sales RAW DATA'!$G$2:$G$30000,'Sales RAW DATA'!$I$2:$I$30000,Incentive_Calc!$A280,'Sales RAW DATA'!$E$2:$E$30000,Incentive_Calc!N$5),"")</f>
        <v>556099</v>
      </c>
      <c r="O280" s="42">
        <f>IFERROR(SUMIFS('Sales RAW DATA'!$G$2:$G$30000,'Sales RAW DATA'!$I$2:$I$30000,Incentive_Calc!$A280,'Sales RAW DATA'!$E$2:$E$30000,Incentive_Calc!O$5),"")</f>
        <v>436363</v>
      </c>
      <c r="P280" s="42">
        <f t="shared" si="72"/>
        <v>1518262</v>
      </c>
      <c r="Q280" s="44">
        <f t="shared" si="73"/>
        <v>1.0693882033749387</v>
      </c>
      <c r="R280" s="44">
        <f t="shared" si="74"/>
        <v>1.1293505765567438</v>
      </c>
      <c r="S280" s="44">
        <f t="shared" si="75"/>
        <v>0.8699092339006298</v>
      </c>
      <c r="T280" s="45">
        <f t="shared" si="76"/>
        <v>102.19114388560875</v>
      </c>
      <c r="U280" s="45">
        <f t="shared" si="77"/>
        <v>102</v>
      </c>
      <c r="V280" s="44">
        <f>IFERROR(SUMIFS('Sales RAW DATA'!$G:$G,'Sales RAW DATA'!$I:$I,Incentive_Calc!$A280,'Sales RAW DATA'!$D:$D,"B1",'Sales RAW DATA'!$E:$E,Incentive_Calc!V$5)/SUMIFS('Sales RAW DATA'!$F:$F,'Sales RAW DATA'!$I:$I,Incentive_Calc!$A280,'Sales RAW DATA'!$D:$D,"B1",'Sales RAW DATA'!$E:$E,Incentive_Calc!V$5),"")</f>
        <v>1.2326437777537096</v>
      </c>
      <c r="W280" s="44">
        <f>IFERROR(SUMIFS('Sales RAW DATA'!$G:$G,'Sales RAW DATA'!$I:$I,Incentive_Calc!$A280,'Sales RAW DATA'!$D:$D,"B1",'Sales RAW DATA'!$E:$E,Incentive_Calc!W$5)/SUMIFS('Sales RAW DATA'!$F:$F,'Sales RAW DATA'!$I:$I,Incentive_Calc!$A280,'Sales RAW DATA'!$D:$D,"B1",'Sales RAW DATA'!$E:$E,Incentive_Calc!W$5),"")</f>
        <v>0.86896788459849761</v>
      </c>
      <c r="X280" s="44">
        <f>IFERROR(SUMIFS('Sales RAW DATA'!$G:$G,'Sales RAW DATA'!$I:$I,Incentive_Calc!$A280,'Sales RAW DATA'!$D:$D,"B1",'Sales RAW DATA'!$E:$E,Incentive_Calc!X$5)/SUMIFS('Sales RAW DATA'!$F:$F,'Sales RAW DATA'!$I:$I,Incentive_Calc!$A280,'Sales RAW DATA'!$D:$D,"B1",'Sales RAW DATA'!$E:$E,Incentive_Calc!X$5),"")</f>
        <v>0.77140379439267626</v>
      </c>
      <c r="Y280" s="44">
        <f>SUMIFS('Sales RAW DATA'!$G:$G,'Sales RAW DATA'!$I:$I,Incentive_Calc!$A280,'Sales RAW DATA'!$D:$D,"B1")/SUMIFS('Sales RAW DATA'!$F:$F,'Sales RAW DATA'!$I:$I,Incentive_Calc!$A280,'Sales RAW DATA'!$D:$D,"B1")</f>
        <v>0.96208747166646313</v>
      </c>
      <c r="Z280" s="44">
        <f>IFERROR(SUMIFS('Sales RAW DATA'!$G:$G,'Sales RAW DATA'!$I:$I,Incentive_Calc!$A280,'Sales RAW DATA'!$D:$D,"B2",'Sales RAW DATA'!$E:$E,Incentive_Calc!Z$5)/SUMIFS('Sales RAW DATA'!$F:$F,'Sales RAW DATA'!$I:$I,Incentive_Calc!$A280,'Sales RAW DATA'!$D:$D,"B2",'Sales RAW DATA'!$E:$E,Incentive_Calc!Z$5),"")</f>
        <v>0.78697591705096903</v>
      </c>
      <c r="AA280" s="44">
        <f>IFERROR(SUMIFS('Sales RAW DATA'!$G:$G,'Sales RAW DATA'!$I:$I,Incentive_Calc!$A280,'Sales RAW DATA'!$D:$D,"B2",'Sales RAW DATA'!$E:$E,Incentive_Calc!AA$5)/SUMIFS('Sales RAW DATA'!$F:$F,'Sales RAW DATA'!$I:$I,Incentive_Calc!$A280,'Sales RAW DATA'!$D:$D,"B2",'Sales RAW DATA'!$E:$E,Incentive_Calc!AA$5),"")</f>
        <v>0.84252695101945163</v>
      </c>
      <c r="AB280" s="44">
        <f>IFERROR(SUMIFS('Sales RAW DATA'!$G:$G,'Sales RAW DATA'!$I:$I,Incentive_Calc!$A280,'Sales RAW DATA'!$D:$D,"B2",'Sales RAW DATA'!$E:$E,Incentive_Calc!AB$5)/SUMIFS('Sales RAW DATA'!$F:$F,'Sales RAW DATA'!$I:$I,Incentive_Calc!$A280,'Sales RAW DATA'!$D:$D,"B2",'Sales RAW DATA'!$E:$E,Incentive_Calc!AB$5),"")</f>
        <v>0.73739358218729534</v>
      </c>
      <c r="AC280" s="44">
        <f>SUMIFS('Sales RAW DATA'!$G:$G,'Sales RAW DATA'!$I:$I,Incentive_Calc!$A280,'Sales RAW DATA'!$D:$D,"B2")/SUMIFS('Sales RAW DATA'!$F:$F,'Sales RAW DATA'!$I:$I,Incentive_Calc!$A280,'Sales RAW DATA'!$D:$D,"B2")</f>
        <v>0.78848819727824748</v>
      </c>
      <c r="AD280" s="44">
        <f>IFERROR(SUMIFS('Sales RAW DATA'!$G:$G,'Sales RAW DATA'!$I:$I,Incentive_Calc!$A280,'Sales RAW DATA'!$D:$D,"B3",'Sales RAW DATA'!$E:$E,Incentive_Calc!AD$5)/SUMIFS('Sales RAW DATA'!$F:$F,'Sales RAW DATA'!$I:$I,Incentive_Calc!$A280,'Sales RAW DATA'!$D:$D,"B3",'Sales RAW DATA'!$E:$E,Incentive_Calc!AD$5),"")</f>
        <v>0.53670483773201616</v>
      </c>
      <c r="AE280" s="44">
        <f>IFERROR(SUMIFS('Sales RAW DATA'!$G:$G,'Sales RAW DATA'!$I:$I,Incentive_Calc!$A280,'Sales RAW DATA'!$D:$D,"B3",'Sales RAW DATA'!$E:$E,Incentive_Calc!AE$5)/SUMIFS('Sales RAW DATA'!$F:$F,'Sales RAW DATA'!$I:$I,Incentive_Calc!$A280,'Sales RAW DATA'!$D:$D,"B3",'Sales RAW DATA'!$E:$E,Incentive_Calc!AE$5),"")</f>
        <v>0.93153252124462826</v>
      </c>
      <c r="AF280" s="44">
        <f>IFERROR(SUMIFS('Sales RAW DATA'!$G:$G,'Sales RAW DATA'!$I:$I,Incentive_Calc!$A280,'Sales RAW DATA'!$D:$D,"B3",'Sales RAW DATA'!$E:$E,Incentive_Calc!AF$5)/SUMIFS('Sales RAW DATA'!$F:$F,'Sales RAW DATA'!$I:$I,Incentive_Calc!$A280,'Sales RAW DATA'!$D:$D,"B3",'Sales RAW DATA'!$E:$E,Incentive_Calc!AF$5),"")</f>
        <v>1.0901572628702654</v>
      </c>
      <c r="AG280" s="44">
        <f>SUMIFS('Sales RAW DATA'!$G:$G,'Sales RAW DATA'!$I:$I,Incentive_Calc!$A280,'Sales RAW DATA'!$D:$D,"B3")/SUMIFS('Sales RAW DATA'!$F:$F,'Sales RAW DATA'!$I:$I,Incentive_Calc!$A280,'Sales RAW DATA'!$D:$D,"B3")</f>
        <v>0.86275757401911957</v>
      </c>
      <c r="AH280" s="44">
        <f>IFERROR(SUMIFS('Sales RAW DATA'!$G:$G,'Sales RAW DATA'!$I:$I,Incentive_Calc!$A280,'Sales RAW DATA'!$D:$D,"B4",'Sales RAW DATA'!$E:$E,Incentive_Calc!AH$5)/SUMIFS('Sales RAW DATA'!$F:$F,'Sales RAW DATA'!$I:$I,Incentive_Calc!$A280,'Sales RAW DATA'!$D:$D,"B4",'Sales RAW DATA'!$E:$E,Incentive_Calc!AH$5),"")</f>
        <v>1.0102005730659025</v>
      </c>
      <c r="AI280" s="44">
        <f>IFERROR(SUMIFS('Sales RAW DATA'!$G:$G,'Sales RAW DATA'!$I:$I,Incentive_Calc!$A280,'Sales RAW DATA'!$D:$D,"B4",'Sales RAW DATA'!$E:$E,Incentive_Calc!AI$5)/SUMIFS('Sales RAW DATA'!$F:$F,'Sales RAW DATA'!$I:$I,Incentive_Calc!$A280,'Sales RAW DATA'!$D:$D,"B4",'Sales RAW DATA'!$E:$E,Incentive_Calc!AI$5),"")</f>
        <v>0.97323029913867543</v>
      </c>
      <c r="AJ280" s="44">
        <f>IFERROR(SUMIFS('Sales RAW DATA'!$G:$G,'Sales RAW DATA'!$I:$I,Incentive_Calc!$A280,'Sales RAW DATA'!$D:$D,"B4",'Sales RAW DATA'!$E:$E,Incentive_Calc!AJ$5)/SUMIFS('Sales RAW DATA'!$F:$F,'Sales RAW DATA'!$I:$I,Incentive_Calc!$A280,'Sales RAW DATA'!$D:$D,"B4",'Sales RAW DATA'!$E:$E,Incentive_Calc!AJ$5),"")</f>
        <v>0.81730706856660973</v>
      </c>
      <c r="AK280" s="44">
        <f>SUMIFS('Sales RAW DATA'!$G:$G,'Sales RAW DATA'!$I:$I,Incentive_Calc!$A280,'Sales RAW DATA'!$D:$D,"B4")/SUMIFS('Sales RAW DATA'!$F:$F,'Sales RAW DATA'!$I:$I,Incentive_Calc!$A280,'Sales RAW DATA'!$D:$D,"B4")</f>
        <v>0.93177324397378458</v>
      </c>
      <c r="AL280" s="44">
        <f>IFERROR(SUMIFS('Sales RAW DATA'!$G:$G,'Sales RAW DATA'!$I:$I,Incentive_Calc!$A280,'Sales RAW DATA'!$D:$D,"B5",'Sales RAW DATA'!$E:$E,Incentive_Calc!AL$5)/SUMIFS('Sales RAW DATA'!$F:$F,'Sales RAW DATA'!$I:$I,Incentive_Calc!$A280,'Sales RAW DATA'!$D:$D,"B5",'Sales RAW DATA'!$E:$E,Incentive_Calc!AL$5),"")</f>
        <v>0.94327934438923666</v>
      </c>
      <c r="AM280" s="44">
        <f>IFERROR(SUMIFS('Sales RAW DATA'!$G:$G,'Sales RAW DATA'!$I:$I,Incentive_Calc!$A280,'Sales RAW DATA'!$D:$D,"B5",'Sales RAW DATA'!$E:$E,Incentive_Calc!AM$5)/SUMIFS('Sales RAW DATA'!$F:$F,'Sales RAW DATA'!$I:$I,Incentive_Calc!$A280,'Sales RAW DATA'!$D:$D,"B5",'Sales RAW DATA'!$E:$E,Incentive_Calc!AM$5),"")</f>
        <v>1.2611971246889688</v>
      </c>
      <c r="AN280" s="44">
        <f>IFERROR(SUMIFS('Sales RAW DATA'!$G:$G,'Sales RAW DATA'!$I:$I,Incentive_Calc!$A280,'Sales RAW DATA'!$D:$D,"B5",'Sales RAW DATA'!$E:$E,Incentive_Calc!AN$5)/SUMIFS('Sales RAW DATA'!$F:$F,'Sales RAW DATA'!$I:$I,Incentive_Calc!$A280,'Sales RAW DATA'!$D:$D,"B5",'Sales RAW DATA'!$E:$E,Incentive_Calc!AN$5),"")</f>
        <v>0.76979472140762462</v>
      </c>
      <c r="AO280" s="44">
        <f>SUMIFS('Sales RAW DATA'!$G:$G,'Sales RAW DATA'!$I:$I,Incentive_Calc!$A280,'Sales RAW DATA'!$D:$D,"B5")/SUMIFS('Sales RAW DATA'!$F:$F,'Sales RAW DATA'!$I:$I,Incentive_Calc!$A280,'Sales RAW DATA'!$D:$D,"B5")</f>
        <v>0.97521856720548461</v>
      </c>
      <c r="AP280" s="42">
        <f>SUM(SUMIFS('Sales RAW DATA'!$F$2:$F$22804,'Sales RAW DATA'!$I$2:$I$22804,Incentive_Calc!$A280,'Sales RAW DATA'!$D$2:$D$22804,"B1"),SUMIFS('Sales RAW DATA'!$F$2:$F$22804,'Sales RAW DATA'!$I$2:$I$22804,Incentive_Calc!$A280,'Sales RAW DATA'!$D$2:$D$22804,"B2"),SUMIFS('Sales RAW DATA'!$F$2:$F$22804,'Sales RAW DATA'!$I$2:$I$22804,Incentive_Calc!$A280,'Sales RAW DATA'!$D$2:$D$22804,"B3"),SUMIFS('Sales RAW DATA'!$F$2:$F$22804,'Sales RAW DATA'!$I$2:$I$22804,Incentive_Calc!$A280,'Sales RAW DATA'!$D$2:$D$22804,"B4"),SUMIFS('Sales RAW DATA'!$F$2:$F$22804,'Sales RAW DATA'!$I$2:$I$22804,Incentive_Calc!$A280,'Sales RAW DATA'!$D$2:$D$22804,"B5"))</f>
        <v>956103</v>
      </c>
      <c r="AQ280" s="42">
        <f>SUM(SUMIFS('Sales RAW DATA'!$G$2:$G$22804,'Sales RAW DATA'!$I$2:$I$22804,Incentive_Calc!$A280,'Sales RAW DATA'!$D$2:$D$22804,"B1"),SUMIFS('Sales RAW DATA'!$G$2:$G$22804,'Sales RAW DATA'!$I$2:$I$22804,Incentive_Calc!$A280,'Sales RAW DATA'!$D$2:$D$22804,"B2"),SUMIFS('Sales RAW DATA'!$G$2:$G$22804,'Sales RAW DATA'!$I$2:$I$22804,Incentive_Calc!$A280,'Sales RAW DATA'!$D$2:$D$22804,"B3"),SUMIFS('Sales RAW DATA'!$G$2:$G$22804,'Sales RAW DATA'!$I$2:$I$22804,Incentive_Calc!$A280,'Sales RAW DATA'!$D$2:$D$22804,"B4"),SUMIFS('Sales RAW DATA'!$G$2:$G$22804,'Sales RAW DATA'!$I$2:$I$22804,Incentive_Calc!$A280,'Sales RAW DATA'!$D$2:$D$22804,"B5"))</f>
        <v>861777</v>
      </c>
      <c r="AR280" s="45">
        <f t="shared" si="78"/>
        <v>90.134326531764884</v>
      </c>
      <c r="AS280" s="45">
        <f t="shared" si="79"/>
        <v>90</v>
      </c>
      <c r="AT280" s="46">
        <v>1.08</v>
      </c>
      <c r="AU280" s="46">
        <v>0.99</v>
      </c>
      <c r="AV280" s="43" t="str">
        <f t="shared" si="65"/>
        <v>Yes</v>
      </c>
      <c r="AW280" s="43" t="str">
        <f t="shared" si="66"/>
        <v>Yes</v>
      </c>
      <c r="AX280" s="43" t="str">
        <f t="shared" si="67"/>
        <v>Yes</v>
      </c>
      <c r="AY280" s="43" t="str">
        <f t="shared" si="80"/>
        <v>Yes</v>
      </c>
    </row>
    <row r="281" spans="1:51" x14ac:dyDescent="0.35">
      <c r="A281" s="21" t="s">
        <v>1155</v>
      </c>
      <c r="B281" s="21" t="s">
        <v>681</v>
      </c>
      <c r="C281" s="21" t="str">
        <f>_xlfn.XLOOKUP($A281,'Employee List'!$E:$E,'Employee List'!$D:$D,0)</f>
        <v>SF</v>
      </c>
      <c r="D281" s="42" t="str" cm="1">
        <f t="array" ref="D281">IFERROR(IF($G281="Yes",INDEX('Payment Plan'!$D$6:$D$42,MATCH(1,(Incentive_Calc!$C281='Payment Plan'!$B$6:$B$42)*(Incentive_Calc!$U281='Payment Plan'!$C$6:$C$42),0)),""),"")</f>
        <v/>
      </c>
      <c r="E281" s="42" t="str" cm="1">
        <f t="array" ref="E281">IFERROR(IF($H281="Yes",INDEX('Payment Plan'!$D$6:$D$42,MATCH(1,(Incentive_Calc!$C281='Payment Plan'!$B$6:$B$42)*(Incentive_Calc!$AS281='Payment Plan'!$C$6:$C$42),0)),""),"")</f>
        <v/>
      </c>
      <c r="F281" s="42">
        <f t="shared" si="68"/>
        <v>0</v>
      </c>
      <c r="G281" s="43" t="str">
        <f t="shared" si="69"/>
        <v>No</v>
      </c>
      <c r="H281" s="21" t="str">
        <f t="shared" si="70"/>
        <v>No</v>
      </c>
      <c r="I281" s="42">
        <f>IFERROR(SUMIFS('Sales RAW DATA'!$F$2:$F$30000,'Sales RAW DATA'!$I$2:$I$30000,Incentive_Calc!$A281,'Sales RAW DATA'!$E$2:$E$30000,Incentive_Calc!I$5),"")</f>
        <v>836633</v>
      </c>
      <c r="J281" s="42">
        <f>IFERROR(SUMIFS('Sales RAW DATA'!$F$2:$F$30000,'Sales RAW DATA'!$I$2:$I$30000,Incentive_Calc!$A281,'Sales RAW DATA'!$E$2:$E$30000,Incentive_Calc!J$5),"")</f>
        <v>839468</v>
      </c>
      <c r="K281" s="42">
        <f>IFERROR(SUMIFS('Sales RAW DATA'!$F$2:$F$30000,'Sales RAW DATA'!$I$2:$I$30000,Incentive_Calc!$A281,'Sales RAW DATA'!$E$2:$E$30000,Incentive_Calc!K$5),"")</f>
        <v>859601</v>
      </c>
      <c r="L281" s="42">
        <f t="shared" si="71"/>
        <v>2535702</v>
      </c>
      <c r="M281" s="42">
        <f>IFERROR(SUMIFS('Sales RAW DATA'!$G$2:$G$30000,'Sales RAW DATA'!$I$2:$I$30000,Incentive_Calc!$A281,'Sales RAW DATA'!$E$2:$E$30000,Incentive_Calc!M$5),"")</f>
        <v>808764</v>
      </c>
      <c r="N281" s="42">
        <f>IFERROR(SUMIFS('Sales RAW DATA'!$G$2:$G$30000,'Sales RAW DATA'!$I$2:$I$30000,Incentive_Calc!$A281,'Sales RAW DATA'!$E$2:$E$30000,Incentive_Calc!N$5),"")</f>
        <v>741806</v>
      </c>
      <c r="O281" s="42">
        <f>IFERROR(SUMIFS('Sales RAW DATA'!$G$2:$G$30000,'Sales RAW DATA'!$I$2:$I$30000,Incentive_Calc!$A281,'Sales RAW DATA'!$E$2:$E$30000,Incentive_Calc!O$5),"")</f>
        <v>734977</v>
      </c>
      <c r="P281" s="42">
        <f t="shared" si="72"/>
        <v>2285547</v>
      </c>
      <c r="Q281" s="44">
        <f t="shared" si="73"/>
        <v>0.96668909784816037</v>
      </c>
      <c r="R281" s="44">
        <f t="shared" si="74"/>
        <v>0.88366203357364426</v>
      </c>
      <c r="S281" s="44">
        <f t="shared" si="75"/>
        <v>0.85502110863063208</v>
      </c>
      <c r="T281" s="45">
        <f t="shared" si="76"/>
        <v>90.134684596218335</v>
      </c>
      <c r="U281" s="45">
        <f t="shared" si="77"/>
        <v>90</v>
      </c>
      <c r="V281" s="44">
        <f>IFERROR(SUMIFS('Sales RAW DATA'!$G:$G,'Sales RAW DATA'!$I:$I,Incentive_Calc!$A281,'Sales RAW DATA'!$D:$D,"B1",'Sales RAW DATA'!$E:$E,Incentive_Calc!V$5)/SUMIFS('Sales RAW DATA'!$F:$F,'Sales RAW DATA'!$I:$I,Incentive_Calc!$A281,'Sales RAW DATA'!$D:$D,"B1",'Sales RAW DATA'!$E:$E,Incentive_Calc!V$5),"")</f>
        <v>1.2225546741205882</v>
      </c>
      <c r="W281" s="44">
        <f>IFERROR(SUMIFS('Sales RAW DATA'!$G:$G,'Sales RAW DATA'!$I:$I,Incentive_Calc!$A281,'Sales RAW DATA'!$D:$D,"B1",'Sales RAW DATA'!$E:$E,Incentive_Calc!W$5)/SUMIFS('Sales RAW DATA'!$F:$F,'Sales RAW DATA'!$I:$I,Incentive_Calc!$A281,'Sales RAW DATA'!$D:$D,"B1",'Sales RAW DATA'!$E:$E,Incentive_Calc!W$5),"")</f>
        <v>0.9655226413950575</v>
      </c>
      <c r="X281" s="44">
        <f>IFERROR(SUMIFS('Sales RAW DATA'!$G:$G,'Sales RAW DATA'!$I:$I,Incentive_Calc!$A281,'Sales RAW DATA'!$D:$D,"B1",'Sales RAW DATA'!$E:$E,Incentive_Calc!X$5)/SUMIFS('Sales RAW DATA'!$F:$F,'Sales RAW DATA'!$I:$I,Incentive_Calc!$A281,'Sales RAW DATA'!$D:$D,"B1",'Sales RAW DATA'!$E:$E,Incentive_Calc!X$5),"")</f>
        <v>0.83063137667080722</v>
      </c>
      <c r="Y281" s="44">
        <f>SUMIFS('Sales RAW DATA'!$G:$G,'Sales RAW DATA'!$I:$I,Incentive_Calc!$A281,'Sales RAW DATA'!$D:$D,"B1")/SUMIFS('Sales RAW DATA'!$F:$F,'Sales RAW DATA'!$I:$I,Incentive_Calc!$A281,'Sales RAW DATA'!$D:$D,"B1")</f>
        <v>1.0110136343127376</v>
      </c>
      <c r="Z281" s="44">
        <f>IFERROR(SUMIFS('Sales RAW DATA'!$G:$G,'Sales RAW DATA'!$I:$I,Incentive_Calc!$A281,'Sales RAW DATA'!$D:$D,"B2",'Sales RAW DATA'!$E:$E,Incentive_Calc!Z$5)/SUMIFS('Sales RAW DATA'!$F:$F,'Sales RAW DATA'!$I:$I,Incentive_Calc!$A281,'Sales RAW DATA'!$D:$D,"B2",'Sales RAW DATA'!$E:$E,Incentive_Calc!Z$5),"")</f>
        <v>0.99965653096272356</v>
      </c>
      <c r="AA281" s="44">
        <f>IFERROR(SUMIFS('Sales RAW DATA'!$G:$G,'Sales RAW DATA'!$I:$I,Incentive_Calc!$A281,'Sales RAW DATA'!$D:$D,"B2",'Sales RAW DATA'!$E:$E,Incentive_Calc!AA$5)/SUMIFS('Sales RAW DATA'!$F:$F,'Sales RAW DATA'!$I:$I,Incentive_Calc!$A281,'Sales RAW DATA'!$D:$D,"B2",'Sales RAW DATA'!$E:$E,Incentive_Calc!AA$5),"")</f>
        <v>0.7027668137893488</v>
      </c>
      <c r="AB281" s="44">
        <f>IFERROR(SUMIFS('Sales RAW DATA'!$G:$G,'Sales RAW DATA'!$I:$I,Incentive_Calc!$A281,'Sales RAW DATA'!$D:$D,"B2",'Sales RAW DATA'!$E:$E,Incentive_Calc!AB$5)/SUMIFS('Sales RAW DATA'!$F:$F,'Sales RAW DATA'!$I:$I,Incentive_Calc!$A281,'Sales RAW DATA'!$D:$D,"B2",'Sales RAW DATA'!$E:$E,Incentive_Calc!AB$5),"")</f>
        <v>0.4904803558467179</v>
      </c>
      <c r="AC281" s="44">
        <f>SUMIFS('Sales RAW DATA'!$G:$G,'Sales RAW DATA'!$I:$I,Incentive_Calc!$A281,'Sales RAW DATA'!$D:$D,"B2")/SUMIFS('Sales RAW DATA'!$F:$F,'Sales RAW DATA'!$I:$I,Incentive_Calc!$A281,'Sales RAW DATA'!$D:$D,"B2")</f>
        <v>0.7240280103713379</v>
      </c>
      <c r="AD281" s="44">
        <f>IFERROR(SUMIFS('Sales RAW DATA'!$G:$G,'Sales RAW DATA'!$I:$I,Incentive_Calc!$A281,'Sales RAW DATA'!$D:$D,"B3",'Sales RAW DATA'!$E:$E,Incentive_Calc!AD$5)/SUMIFS('Sales RAW DATA'!$F:$F,'Sales RAW DATA'!$I:$I,Incentive_Calc!$A281,'Sales RAW DATA'!$D:$D,"B3",'Sales RAW DATA'!$E:$E,Incentive_Calc!AD$5),"")</f>
        <v>1.1208126077670317</v>
      </c>
      <c r="AE281" s="44">
        <f>IFERROR(SUMIFS('Sales RAW DATA'!$G:$G,'Sales RAW DATA'!$I:$I,Incentive_Calc!$A281,'Sales RAW DATA'!$D:$D,"B3",'Sales RAW DATA'!$E:$E,Incentive_Calc!AE$5)/SUMIFS('Sales RAW DATA'!$F:$F,'Sales RAW DATA'!$I:$I,Incentive_Calc!$A281,'Sales RAW DATA'!$D:$D,"B3",'Sales RAW DATA'!$E:$E,Incentive_Calc!AE$5),"")</f>
        <v>1.1604016587174661</v>
      </c>
      <c r="AF281" s="44">
        <f>IFERROR(SUMIFS('Sales RAW DATA'!$G:$G,'Sales RAW DATA'!$I:$I,Incentive_Calc!$A281,'Sales RAW DATA'!$D:$D,"B3",'Sales RAW DATA'!$E:$E,Incentive_Calc!AF$5)/SUMIFS('Sales RAW DATA'!$F:$F,'Sales RAW DATA'!$I:$I,Incentive_Calc!$A281,'Sales RAW DATA'!$D:$D,"B3",'Sales RAW DATA'!$E:$E,Incentive_Calc!AF$5),"")</f>
        <v>1.3506518992775753</v>
      </c>
      <c r="AG281" s="44">
        <f>SUMIFS('Sales RAW DATA'!$G:$G,'Sales RAW DATA'!$I:$I,Incentive_Calc!$A281,'Sales RAW DATA'!$D:$D,"B3")/SUMIFS('Sales RAW DATA'!$F:$F,'Sales RAW DATA'!$I:$I,Incentive_Calc!$A281,'Sales RAW DATA'!$D:$D,"B3")</f>
        <v>1.2175385409999888</v>
      </c>
      <c r="AH281" s="44">
        <f>IFERROR(SUMIFS('Sales RAW DATA'!$G:$G,'Sales RAW DATA'!$I:$I,Incentive_Calc!$A281,'Sales RAW DATA'!$D:$D,"B4",'Sales RAW DATA'!$E:$E,Incentive_Calc!AH$5)/SUMIFS('Sales RAW DATA'!$F:$F,'Sales RAW DATA'!$I:$I,Incentive_Calc!$A281,'Sales RAW DATA'!$D:$D,"B4",'Sales RAW DATA'!$E:$E,Incentive_Calc!AH$5),"")</f>
        <v>0.70555935552515581</v>
      </c>
      <c r="AI281" s="44">
        <f>IFERROR(SUMIFS('Sales RAW DATA'!$G:$G,'Sales RAW DATA'!$I:$I,Incentive_Calc!$A281,'Sales RAW DATA'!$D:$D,"B4",'Sales RAW DATA'!$E:$E,Incentive_Calc!AI$5)/SUMIFS('Sales RAW DATA'!$F:$F,'Sales RAW DATA'!$I:$I,Incentive_Calc!$A281,'Sales RAW DATA'!$D:$D,"B4",'Sales RAW DATA'!$E:$E,Incentive_Calc!AI$5),"")</f>
        <v>0.68654263858721309</v>
      </c>
      <c r="AJ281" s="44">
        <f>IFERROR(SUMIFS('Sales RAW DATA'!$G:$G,'Sales RAW DATA'!$I:$I,Incentive_Calc!$A281,'Sales RAW DATA'!$D:$D,"B4",'Sales RAW DATA'!$E:$E,Incentive_Calc!AJ$5)/SUMIFS('Sales RAW DATA'!$F:$F,'Sales RAW DATA'!$I:$I,Incentive_Calc!$A281,'Sales RAW DATA'!$D:$D,"B4",'Sales RAW DATA'!$E:$E,Incentive_Calc!AJ$5),"")</f>
        <v>0.52259778292987413</v>
      </c>
      <c r="AK281" s="44">
        <f>SUMIFS('Sales RAW DATA'!$G:$G,'Sales RAW DATA'!$I:$I,Incentive_Calc!$A281,'Sales RAW DATA'!$D:$D,"B4")/SUMIFS('Sales RAW DATA'!$F:$F,'Sales RAW DATA'!$I:$I,Incentive_Calc!$A281,'Sales RAW DATA'!$D:$D,"B4")</f>
        <v>0.63786509532847957</v>
      </c>
      <c r="AL281" s="44">
        <f>IFERROR(SUMIFS('Sales RAW DATA'!$G:$G,'Sales RAW DATA'!$I:$I,Incentive_Calc!$A281,'Sales RAW DATA'!$D:$D,"B5",'Sales RAW DATA'!$E:$E,Incentive_Calc!AL$5)/SUMIFS('Sales RAW DATA'!$F:$F,'Sales RAW DATA'!$I:$I,Incentive_Calc!$A281,'Sales RAW DATA'!$D:$D,"B5",'Sales RAW DATA'!$E:$E,Incentive_Calc!AL$5),"")</f>
        <v>0.67273570939302207</v>
      </c>
      <c r="AM281" s="44">
        <f>IFERROR(SUMIFS('Sales RAW DATA'!$G:$G,'Sales RAW DATA'!$I:$I,Incentive_Calc!$A281,'Sales RAW DATA'!$D:$D,"B5",'Sales RAW DATA'!$E:$E,Incentive_Calc!AM$5)/SUMIFS('Sales RAW DATA'!$F:$F,'Sales RAW DATA'!$I:$I,Incentive_Calc!$A281,'Sales RAW DATA'!$D:$D,"B5",'Sales RAW DATA'!$E:$E,Incentive_Calc!AM$5),"")</f>
        <v>0.45636525815752899</v>
      </c>
      <c r="AN281" s="44">
        <f>IFERROR(SUMIFS('Sales RAW DATA'!$G:$G,'Sales RAW DATA'!$I:$I,Incentive_Calc!$A281,'Sales RAW DATA'!$D:$D,"B5",'Sales RAW DATA'!$E:$E,Incentive_Calc!AN$5)/SUMIFS('Sales RAW DATA'!$F:$F,'Sales RAW DATA'!$I:$I,Incentive_Calc!$A281,'Sales RAW DATA'!$D:$D,"B5",'Sales RAW DATA'!$E:$E,Incentive_Calc!AN$5),"")</f>
        <v>0.42489035087719296</v>
      </c>
      <c r="AO281" s="44">
        <f>SUMIFS('Sales RAW DATA'!$G:$G,'Sales RAW DATA'!$I:$I,Incentive_Calc!$A281,'Sales RAW DATA'!$D:$D,"B5")/SUMIFS('Sales RAW DATA'!$F:$F,'Sales RAW DATA'!$I:$I,Incentive_Calc!$A281,'Sales RAW DATA'!$D:$D,"B5")</f>
        <v>0.51411934525477887</v>
      </c>
      <c r="AP281" s="42">
        <f>SUM(SUMIFS('Sales RAW DATA'!$F$2:$F$22804,'Sales RAW DATA'!$I$2:$I$22804,Incentive_Calc!$A281,'Sales RAW DATA'!$D$2:$D$22804,"B1"),SUMIFS('Sales RAW DATA'!$F$2:$F$22804,'Sales RAW DATA'!$I$2:$I$22804,Incentive_Calc!$A281,'Sales RAW DATA'!$D$2:$D$22804,"B2"),SUMIFS('Sales RAW DATA'!$F$2:$F$22804,'Sales RAW DATA'!$I$2:$I$22804,Incentive_Calc!$A281,'Sales RAW DATA'!$D$2:$D$22804,"B3"),SUMIFS('Sales RAW DATA'!$F$2:$F$22804,'Sales RAW DATA'!$I$2:$I$22804,Incentive_Calc!$A281,'Sales RAW DATA'!$D$2:$D$22804,"B4"),SUMIFS('Sales RAW DATA'!$F$2:$F$22804,'Sales RAW DATA'!$I$2:$I$22804,Incentive_Calc!$A281,'Sales RAW DATA'!$D$2:$D$22804,"B5"))</f>
        <v>1649907</v>
      </c>
      <c r="AQ281" s="42">
        <f>SUM(SUMIFS('Sales RAW DATA'!$G$2:$G$22804,'Sales RAW DATA'!$I$2:$I$22804,Incentive_Calc!$A281,'Sales RAW DATA'!$D$2:$D$22804,"B1"),SUMIFS('Sales RAW DATA'!$G$2:$G$22804,'Sales RAW DATA'!$I$2:$I$22804,Incentive_Calc!$A281,'Sales RAW DATA'!$D$2:$D$22804,"B2"),SUMIFS('Sales RAW DATA'!$G$2:$G$22804,'Sales RAW DATA'!$I$2:$I$22804,Incentive_Calc!$A281,'Sales RAW DATA'!$D$2:$D$22804,"B3"),SUMIFS('Sales RAW DATA'!$G$2:$G$22804,'Sales RAW DATA'!$I$2:$I$22804,Incentive_Calc!$A281,'Sales RAW DATA'!$D$2:$D$22804,"B4"),SUMIFS('Sales RAW DATA'!$G$2:$G$22804,'Sales RAW DATA'!$I$2:$I$22804,Incentive_Calc!$A281,'Sales RAW DATA'!$D$2:$D$22804,"B5"))</f>
        <v>1526202</v>
      </c>
      <c r="AR281" s="45">
        <f t="shared" si="78"/>
        <v>92.502304675354424</v>
      </c>
      <c r="AS281" s="45">
        <f t="shared" si="79"/>
        <v>92</v>
      </c>
      <c r="AT281" s="46">
        <v>1.1299999999999999</v>
      </c>
      <c r="AU281" s="46">
        <v>0.79</v>
      </c>
      <c r="AV281" s="43" t="str">
        <f t="shared" si="65"/>
        <v>Yes</v>
      </c>
      <c r="AW281" s="43" t="str">
        <f t="shared" si="66"/>
        <v>Yes</v>
      </c>
      <c r="AX281" s="43" t="str">
        <f t="shared" si="67"/>
        <v>Yes</v>
      </c>
      <c r="AY281" s="43" t="str">
        <f t="shared" si="80"/>
        <v>Yes</v>
      </c>
    </row>
    <row r="282" spans="1:51" x14ac:dyDescent="0.35">
      <c r="A282" s="21" t="s">
        <v>1156</v>
      </c>
      <c r="B282" s="21" t="s">
        <v>682</v>
      </c>
      <c r="C282" s="21" t="str">
        <f>_xlfn.XLOOKUP($A282,'Employee List'!$E:$E,'Employee List'!$D:$D,0)</f>
        <v>SF</v>
      </c>
      <c r="D282" s="42" cm="1">
        <f t="array" ref="D282">IFERROR(IF($G282="Yes",INDEX('Payment Plan'!$D$6:$D$42,MATCH(1,(Incentive_Calc!$C282='Payment Plan'!$B$6:$B$42)*(Incentive_Calc!$U282='Payment Plan'!$C$6:$C$42),0)),""),"")</f>
        <v>71625.572431282286</v>
      </c>
      <c r="E282" s="42" cm="1">
        <f t="array" ref="E282">IFERROR(IF($H282="Yes",INDEX('Payment Plan'!$D$6:$D$42,MATCH(1,(Incentive_Calc!$C282='Payment Plan'!$B$6:$B$42)*(Incentive_Calc!$AS282='Payment Plan'!$C$6:$C$42),0)),""),"")</f>
        <v>78967.193605488734</v>
      </c>
      <c r="F282" s="42">
        <f t="shared" si="68"/>
        <v>150592.76603677101</v>
      </c>
      <c r="G282" s="43" t="str">
        <f t="shared" si="69"/>
        <v>Yes</v>
      </c>
      <c r="H282" s="21" t="str">
        <f t="shared" si="70"/>
        <v>Yes</v>
      </c>
      <c r="I282" s="42">
        <f>IFERROR(SUMIFS('Sales RAW DATA'!$F$2:$F$30000,'Sales RAW DATA'!$I$2:$I$30000,Incentive_Calc!$A282,'Sales RAW DATA'!$E$2:$E$30000,Incentive_Calc!I$5),"")</f>
        <v>782490</v>
      </c>
      <c r="J282" s="42">
        <f>IFERROR(SUMIFS('Sales RAW DATA'!$F$2:$F$30000,'Sales RAW DATA'!$I$2:$I$30000,Incentive_Calc!$A282,'Sales RAW DATA'!$E$2:$E$30000,Incentive_Calc!J$5),"")</f>
        <v>792453</v>
      </c>
      <c r="K282" s="42">
        <f>IFERROR(SUMIFS('Sales RAW DATA'!$F$2:$F$30000,'Sales RAW DATA'!$I$2:$I$30000,Incentive_Calc!$A282,'Sales RAW DATA'!$E$2:$E$30000,Incentive_Calc!K$5),"")</f>
        <v>804998</v>
      </c>
      <c r="L282" s="42">
        <f t="shared" si="71"/>
        <v>2379941</v>
      </c>
      <c r="M282" s="42">
        <f>IFERROR(SUMIFS('Sales RAW DATA'!$G$2:$G$30000,'Sales RAW DATA'!$I$2:$I$30000,Incentive_Calc!$A282,'Sales RAW DATA'!$E$2:$E$30000,Incentive_Calc!M$5),"")</f>
        <v>976136</v>
      </c>
      <c r="N282" s="42">
        <f>IFERROR(SUMIFS('Sales RAW DATA'!$G$2:$G$30000,'Sales RAW DATA'!$I$2:$I$30000,Incentive_Calc!$A282,'Sales RAW DATA'!$E$2:$E$30000,Incentive_Calc!N$5),"")</f>
        <v>960578</v>
      </c>
      <c r="O282" s="42">
        <f>IFERROR(SUMIFS('Sales RAW DATA'!$G$2:$G$30000,'Sales RAW DATA'!$I$2:$I$30000,Incentive_Calc!$A282,'Sales RAW DATA'!$E$2:$E$30000,Incentive_Calc!O$5),"")</f>
        <v>875435</v>
      </c>
      <c r="P282" s="42">
        <f t="shared" si="72"/>
        <v>2812149</v>
      </c>
      <c r="Q282" s="44">
        <f t="shared" si="73"/>
        <v>1.2474740891257396</v>
      </c>
      <c r="R282" s="44">
        <f t="shared" si="74"/>
        <v>1.2121576926328754</v>
      </c>
      <c r="S282" s="44">
        <f t="shared" si="75"/>
        <v>1.0874995962722889</v>
      </c>
      <c r="T282" s="45">
        <f t="shared" si="76"/>
        <v>118.16045019603428</v>
      </c>
      <c r="U282" s="45">
        <f t="shared" si="77"/>
        <v>118</v>
      </c>
      <c r="V282" s="44">
        <f>IFERROR(SUMIFS('Sales RAW DATA'!$G:$G,'Sales RAW DATA'!$I:$I,Incentive_Calc!$A282,'Sales RAW DATA'!$D:$D,"B1",'Sales RAW DATA'!$E:$E,Incentive_Calc!V$5)/SUMIFS('Sales RAW DATA'!$F:$F,'Sales RAW DATA'!$I:$I,Incentive_Calc!$A282,'Sales RAW DATA'!$D:$D,"B1",'Sales RAW DATA'!$E:$E,Incentive_Calc!V$5),"")</f>
        <v>1.3334278380526627</v>
      </c>
      <c r="W282" s="44">
        <f>IFERROR(SUMIFS('Sales RAW DATA'!$G:$G,'Sales RAW DATA'!$I:$I,Incentive_Calc!$A282,'Sales RAW DATA'!$D:$D,"B1",'Sales RAW DATA'!$E:$E,Incentive_Calc!W$5)/SUMIFS('Sales RAW DATA'!$F:$F,'Sales RAW DATA'!$I:$I,Incentive_Calc!$A282,'Sales RAW DATA'!$D:$D,"B1",'Sales RAW DATA'!$E:$E,Incentive_Calc!W$5),"")</f>
        <v>1.0668144130990249</v>
      </c>
      <c r="X282" s="44">
        <f>IFERROR(SUMIFS('Sales RAW DATA'!$G:$G,'Sales RAW DATA'!$I:$I,Incentive_Calc!$A282,'Sales RAW DATA'!$D:$D,"B1",'Sales RAW DATA'!$E:$E,Incentive_Calc!X$5)/SUMIFS('Sales RAW DATA'!$F:$F,'Sales RAW DATA'!$I:$I,Incentive_Calc!$A282,'Sales RAW DATA'!$D:$D,"B1",'Sales RAW DATA'!$E:$E,Incentive_Calc!X$5),"")</f>
        <v>1.0939392447442273</v>
      </c>
      <c r="Y282" s="44">
        <f>SUMIFS('Sales RAW DATA'!$G:$G,'Sales RAW DATA'!$I:$I,Incentive_Calc!$A282,'Sales RAW DATA'!$D:$D,"B1")/SUMIFS('Sales RAW DATA'!$F:$F,'Sales RAW DATA'!$I:$I,Incentive_Calc!$A282,'Sales RAW DATA'!$D:$D,"B1")</f>
        <v>1.1675330804593682</v>
      </c>
      <c r="Z282" s="44">
        <f>IFERROR(SUMIFS('Sales RAW DATA'!$G:$G,'Sales RAW DATA'!$I:$I,Incentive_Calc!$A282,'Sales RAW DATA'!$D:$D,"B2",'Sales RAW DATA'!$E:$E,Incentive_Calc!Z$5)/SUMIFS('Sales RAW DATA'!$F:$F,'Sales RAW DATA'!$I:$I,Incentive_Calc!$A282,'Sales RAW DATA'!$D:$D,"B2",'Sales RAW DATA'!$E:$E,Incentive_Calc!Z$5),"")</f>
        <v>1.1790247909199523</v>
      </c>
      <c r="AA282" s="44">
        <f>IFERROR(SUMIFS('Sales RAW DATA'!$G:$G,'Sales RAW DATA'!$I:$I,Incentive_Calc!$A282,'Sales RAW DATA'!$D:$D,"B2",'Sales RAW DATA'!$E:$E,Incentive_Calc!AA$5)/SUMIFS('Sales RAW DATA'!$F:$F,'Sales RAW DATA'!$I:$I,Incentive_Calc!$A282,'Sales RAW DATA'!$D:$D,"B2",'Sales RAW DATA'!$E:$E,Incentive_Calc!AA$5),"")</f>
        <v>1.173090830199595</v>
      </c>
      <c r="AB282" s="44">
        <f>IFERROR(SUMIFS('Sales RAW DATA'!$G:$G,'Sales RAW DATA'!$I:$I,Incentive_Calc!$A282,'Sales RAW DATA'!$D:$D,"B2",'Sales RAW DATA'!$E:$E,Incentive_Calc!AB$5)/SUMIFS('Sales RAW DATA'!$F:$F,'Sales RAW DATA'!$I:$I,Incentive_Calc!$A282,'Sales RAW DATA'!$D:$D,"B2",'Sales RAW DATA'!$E:$E,Incentive_Calc!AB$5),"")</f>
        <v>1.1990623372113214</v>
      </c>
      <c r="AC282" s="44">
        <f>SUMIFS('Sales RAW DATA'!$G:$G,'Sales RAW DATA'!$I:$I,Incentive_Calc!$A282,'Sales RAW DATA'!$D:$D,"B2")/SUMIFS('Sales RAW DATA'!$F:$F,'Sales RAW DATA'!$I:$I,Incentive_Calc!$A282,'Sales RAW DATA'!$D:$D,"B2")</f>
        <v>1.1839851024208565</v>
      </c>
      <c r="AD282" s="44">
        <f>IFERROR(SUMIFS('Sales RAW DATA'!$G:$G,'Sales RAW DATA'!$I:$I,Incentive_Calc!$A282,'Sales RAW DATA'!$D:$D,"B3",'Sales RAW DATA'!$E:$E,Incentive_Calc!AD$5)/SUMIFS('Sales RAW DATA'!$F:$F,'Sales RAW DATA'!$I:$I,Incentive_Calc!$A282,'Sales RAW DATA'!$D:$D,"B3",'Sales RAW DATA'!$E:$E,Incentive_Calc!AD$5),"")</f>
        <v>1.1297040456149878</v>
      </c>
      <c r="AE282" s="44">
        <f>IFERROR(SUMIFS('Sales RAW DATA'!$G:$G,'Sales RAW DATA'!$I:$I,Incentive_Calc!$A282,'Sales RAW DATA'!$D:$D,"B3",'Sales RAW DATA'!$E:$E,Incentive_Calc!AE$5)/SUMIFS('Sales RAW DATA'!$F:$F,'Sales RAW DATA'!$I:$I,Incentive_Calc!$A282,'Sales RAW DATA'!$D:$D,"B3",'Sales RAW DATA'!$E:$E,Incentive_Calc!AE$5),"")</f>
        <v>1.1652234246735811</v>
      </c>
      <c r="AF282" s="44">
        <f>IFERROR(SUMIFS('Sales RAW DATA'!$G:$G,'Sales RAW DATA'!$I:$I,Incentive_Calc!$A282,'Sales RAW DATA'!$D:$D,"B3",'Sales RAW DATA'!$E:$E,Incentive_Calc!AF$5)/SUMIFS('Sales RAW DATA'!$F:$F,'Sales RAW DATA'!$I:$I,Incentive_Calc!$A282,'Sales RAW DATA'!$D:$D,"B3",'Sales RAW DATA'!$E:$E,Incentive_Calc!AF$5),"")</f>
        <v>1.3165371276398092</v>
      </c>
      <c r="AG282" s="44">
        <f>SUMIFS('Sales RAW DATA'!$G:$G,'Sales RAW DATA'!$I:$I,Incentive_Calc!$A282,'Sales RAW DATA'!$D:$D,"B3")/SUMIFS('Sales RAW DATA'!$F:$F,'Sales RAW DATA'!$I:$I,Incentive_Calc!$A282,'Sales RAW DATA'!$D:$D,"B3")</f>
        <v>1.2097746140661585</v>
      </c>
      <c r="AH282" s="44">
        <f>IFERROR(SUMIFS('Sales RAW DATA'!$G:$G,'Sales RAW DATA'!$I:$I,Incentive_Calc!$A282,'Sales RAW DATA'!$D:$D,"B4",'Sales RAW DATA'!$E:$E,Incentive_Calc!AH$5)/SUMIFS('Sales RAW DATA'!$F:$F,'Sales RAW DATA'!$I:$I,Incentive_Calc!$A282,'Sales RAW DATA'!$D:$D,"B4",'Sales RAW DATA'!$E:$E,Incentive_Calc!AH$5),"")</f>
        <v>1.4562804622040488</v>
      </c>
      <c r="AI282" s="44">
        <f>IFERROR(SUMIFS('Sales RAW DATA'!$G:$G,'Sales RAW DATA'!$I:$I,Incentive_Calc!$A282,'Sales RAW DATA'!$D:$D,"B4",'Sales RAW DATA'!$E:$E,Incentive_Calc!AI$5)/SUMIFS('Sales RAW DATA'!$F:$F,'Sales RAW DATA'!$I:$I,Incentive_Calc!$A282,'Sales RAW DATA'!$D:$D,"B4",'Sales RAW DATA'!$E:$E,Incentive_Calc!AI$5),"")</f>
        <v>1.4956979513635604</v>
      </c>
      <c r="AJ282" s="44">
        <f>IFERROR(SUMIFS('Sales RAW DATA'!$G:$G,'Sales RAW DATA'!$I:$I,Incentive_Calc!$A282,'Sales RAW DATA'!$D:$D,"B4",'Sales RAW DATA'!$E:$E,Incentive_Calc!AJ$5)/SUMIFS('Sales RAW DATA'!$F:$F,'Sales RAW DATA'!$I:$I,Incentive_Calc!$A282,'Sales RAW DATA'!$D:$D,"B4",'Sales RAW DATA'!$E:$E,Incentive_Calc!AJ$5),"")</f>
        <v>1.1871025097449224</v>
      </c>
      <c r="AK282" s="44">
        <f>SUMIFS('Sales RAW DATA'!$G:$G,'Sales RAW DATA'!$I:$I,Incentive_Calc!$A282,'Sales RAW DATA'!$D:$D,"B4")/SUMIFS('Sales RAW DATA'!$F:$F,'Sales RAW DATA'!$I:$I,Incentive_Calc!$A282,'Sales RAW DATA'!$D:$D,"B4")</f>
        <v>1.3769323213713789</v>
      </c>
      <c r="AL282" s="44">
        <f>IFERROR(SUMIFS('Sales RAW DATA'!$G:$G,'Sales RAW DATA'!$I:$I,Incentive_Calc!$A282,'Sales RAW DATA'!$D:$D,"B5",'Sales RAW DATA'!$E:$E,Incentive_Calc!AL$5)/SUMIFS('Sales RAW DATA'!$F:$F,'Sales RAW DATA'!$I:$I,Incentive_Calc!$A282,'Sales RAW DATA'!$D:$D,"B5",'Sales RAW DATA'!$E:$E,Incentive_Calc!AL$5),"")</f>
        <v>1.3510376883678243</v>
      </c>
      <c r="AM282" s="44">
        <f>IFERROR(SUMIFS('Sales RAW DATA'!$G:$G,'Sales RAW DATA'!$I:$I,Incentive_Calc!$A282,'Sales RAW DATA'!$D:$D,"B5",'Sales RAW DATA'!$E:$E,Incentive_Calc!AM$5)/SUMIFS('Sales RAW DATA'!$F:$F,'Sales RAW DATA'!$I:$I,Incentive_Calc!$A282,'Sales RAW DATA'!$D:$D,"B5",'Sales RAW DATA'!$E:$E,Incentive_Calc!AM$5),"")</f>
        <v>1.2339819212501915</v>
      </c>
      <c r="AN282" s="44">
        <f>IFERROR(SUMIFS('Sales RAW DATA'!$G:$G,'Sales RAW DATA'!$I:$I,Incentive_Calc!$A282,'Sales RAW DATA'!$D:$D,"B5",'Sales RAW DATA'!$E:$E,Incentive_Calc!AN$5)/SUMIFS('Sales RAW DATA'!$F:$F,'Sales RAW DATA'!$I:$I,Incentive_Calc!$A282,'Sales RAW DATA'!$D:$D,"B5",'Sales RAW DATA'!$E:$E,Incentive_Calc!AN$5),"")</f>
        <v>1.0816993464052287</v>
      </c>
      <c r="AO282" s="44">
        <f>SUMIFS('Sales RAW DATA'!$G:$G,'Sales RAW DATA'!$I:$I,Incentive_Calc!$A282,'Sales RAW DATA'!$D:$D,"B5")/SUMIFS('Sales RAW DATA'!$F:$F,'Sales RAW DATA'!$I:$I,Incentive_Calc!$A282,'Sales RAW DATA'!$D:$D,"B5")</f>
        <v>1.2197374102131333</v>
      </c>
      <c r="AP282" s="42">
        <f>SUM(SUMIFS('Sales RAW DATA'!$F$2:$F$22804,'Sales RAW DATA'!$I$2:$I$22804,Incentive_Calc!$A282,'Sales RAW DATA'!$D$2:$D$22804,"B1"),SUMIFS('Sales RAW DATA'!$F$2:$F$22804,'Sales RAW DATA'!$I$2:$I$22804,Incentive_Calc!$A282,'Sales RAW DATA'!$D$2:$D$22804,"B2"),SUMIFS('Sales RAW DATA'!$F$2:$F$22804,'Sales RAW DATA'!$I$2:$I$22804,Incentive_Calc!$A282,'Sales RAW DATA'!$D$2:$D$22804,"B3"),SUMIFS('Sales RAW DATA'!$F$2:$F$22804,'Sales RAW DATA'!$I$2:$I$22804,Incentive_Calc!$A282,'Sales RAW DATA'!$D$2:$D$22804,"B4"),SUMIFS('Sales RAW DATA'!$F$2:$F$22804,'Sales RAW DATA'!$I$2:$I$22804,Incentive_Calc!$A282,'Sales RAW DATA'!$D$2:$D$22804,"B5"))</f>
        <v>1448205</v>
      </c>
      <c r="AQ282" s="42">
        <f>SUM(SUMIFS('Sales RAW DATA'!$G$2:$G$22804,'Sales RAW DATA'!$I$2:$I$22804,Incentive_Calc!$A282,'Sales RAW DATA'!$D$2:$D$22804,"B1"),SUMIFS('Sales RAW DATA'!$G$2:$G$22804,'Sales RAW DATA'!$I$2:$I$22804,Incentive_Calc!$A282,'Sales RAW DATA'!$D$2:$D$22804,"B2"),SUMIFS('Sales RAW DATA'!$G$2:$G$22804,'Sales RAW DATA'!$I$2:$I$22804,Incentive_Calc!$A282,'Sales RAW DATA'!$D$2:$D$22804,"B3"),SUMIFS('Sales RAW DATA'!$G$2:$G$22804,'Sales RAW DATA'!$I$2:$I$22804,Incentive_Calc!$A282,'Sales RAW DATA'!$D$2:$D$22804,"B4"),SUMIFS('Sales RAW DATA'!$G$2:$G$22804,'Sales RAW DATA'!$I$2:$I$22804,Incentive_Calc!$A282,'Sales RAW DATA'!$D$2:$D$22804,"B5"))</f>
        <v>1783593</v>
      </c>
      <c r="AR282" s="45">
        <f t="shared" si="78"/>
        <v>123.15887598786084</v>
      </c>
      <c r="AS282" s="45">
        <f t="shared" si="79"/>
        <v>120</v>
      </c>
      <c r="AT282" s="46">
        <v>1.0900000000000001</v>
      </c>
      <c r="AU282" s="46">
        <v>0.9</v>
      </c>
      <c r="AV282" s="43" t="str">
        <f t="shared" si="65"/>
        <v>Yes</v>
      </c>
      <c r="AW282" s="43" t="str">
        <f t="shared" si="66"/>
        <v>Yes</v>
      </c>
      <c r="AX282" s="43" t="str">
        <f t="shared" si="67"/>
        <v>Yes</v>
      </c>
      <c r="AY282" s="43" t="str">
        <f t="shared" si="80"/>
        <v>Yes</v>
      </c>
    </row>
    <row r="283" spans="1:51" x14ac:dyDescent="0.35">
      <c r="A283" s="21" t="s">
        <v>1157</v>
      </c>
      <c r="B283" s="21" t="s">
        <v>683</v>
      </c>
      <c r="C283" s="21" t="str">
        <f>_xlfn.XLOOKUP($A283,'Employee List'!$E:$E,'Employee List'!$D:$D,0)</f>
        <v>SF</v>
      </c>
      <c r="D283" s="42" t="str" cm="1">
        <f t="array" ref="D283">IFERROR(IF($G283="Yes",INDEX('Payment Plan'!$D$6:$D$42,MATCH(1,(Incentive_Calc!$C283='Payment Plan'!$B$6:$B$42)*(Incentive_Calc!$U283='Payment Plan'!$C$6:$C$42),0)),""),"")</f>
        <v/>
      </c>
      <c r="E283" s="42" t="str" cm="1">
        <f t="array" ref="E283">IFERROR(IF($H283="Yes",INDEX('Payment Plan'!$D$6:$D$42,MATCH(1,(Incentive_Calc!$C283='Payment Plan'!$B$6:$B$42)*(Incentive_Calc!$AS283='Payment Plan'!$C$6:$C$42),0)),""),"")</f>
        <v/>
      </c>
      <c r="F283" s="42">
        <f t="shared" si="68"/>
        <v>0</v>
      </c>
      <c r="G283" s="43" t="str">
        <f t="shared" si="69"/>
        <v>No</v>
      </c>
      <c r="H283" s="21" t="str">
        <f t="shared" si="70"/>
        <v>No</v>
      </c>
      <c r="I283" s="42">
        <f>IFERROR(SUMIFS('Sales RAW DATA'!$F$2:$F$30000,'Sales RAW DATA'!$I$2:$I$30000,Incentive_Calc!$A283,'Sales RAW DATA'!$E$2:$E$30000,Incentive_Calc!I$5),"")</f>
        <v>632279</v>
      </c>
      <c r="J283" s="42">
        <f>IFERROR(SUMIFS('Sales RAW DATA'!$F$2:$F$30000,'Sales RAW DATA'!$I$2:$I$30000,Incentive_Calc!$A283,'Sales RAW DATA'!$E$2:$E$30000,Incentive_Calc!J$5),"")</f>
        <v>633684</v>
      </c>
      <c r="K283" s="42">
        <f>IFERROR(SUMIFS('Sales RAW DATA'!$F$2:$F$30000,'Sales RAW DATA'!$I$2:$I$30000,Incentive_Calc!$A283,'Sales RAW DATA'!$E$2:$E$30000,Incentive_Calc!K$5),"")</f>
        <v>638154</v>
      </c>
      <c r="L283" s="42">
        <f t="shared" si="71"/>
        <v>1904117</v>
      </c>
      <c r="M283" s="42">
        <f>IFERROR(SUMIFS('Sales RAW DATA'!$G$2:$G$30000,'Sales RAW DATA'!$I$2:$I$30000,Incentive_Calc!$A283,'Sales RAW DATA'!$E$2:$E$30000,Incentive_Calc!M$5),"")</f>
        <v>569143</v>
      </c>
      <c r="N283" s="42">
        <f>IFERROR(SUMIFS('Sales RAW DATA'!$G$2:$G$30000,'Sales RAW DATA'!$I$2:$I$30000,Incentive_Calc!$A283,'Sales RAW DATA'!$E$2:$E$30000,Incentive_Calc!N$5),"")</f>
        <v>485655</v>
      </c>
      <c r="O283" s="42">
        <f>IFERROR(SUMIFS('Sales RAW DATA'!$G$2:$G$30000,'Sales RAW DATA'!$I$2:$I$30000,Incentive_Calc!$A283,'Sales RAW DATA'!$E$2:$E$30000,Incentive_Calc!O$5),"")</f>
        <v>523803</v>
      </c>
      <c r="P283" s="42">
        <f t="shared" si="72"/>
        <v>1578601</v>
      </c>
      <c r="Q283" s="44">
        <f t="shared" si="73"/>
        <v>0.90014534722804329</v>
      </c>
      <c r="R283" s="44">
        <f t="shared" si="74"/>
        <v>0.76639934099645879</v>
      </c>
      <c r="S283" s="44">
        <f t="shared" si="75"/>
        <v>0.82080971050874862</v>
      </c>
      <c r="T283" s="45">
        <f t="shared" si="76"/>
        <v>82.904621932370745</v>
      </c>
      <c r="U283" s="45">
        <f t="shared" si="77"/>
        <v>82</v>
      </c>
      <c r="V283" s="44">
        <f>IFERROR(SUMIFS('Sales RAW DATA'!$G:$G,'Sales RAW DATA'!$I:$I,Incentive_Calc!$A283,'Sales RAW DATA'!$D:$D,"B1",'Sales RAW DATA'!$E:$E,Incentive_Calc!V$5)/SUMIFS('Sales RAW DATA'!$F:$F,'Sales RAW DATA'!$I:$I,Incentive_Calc!$A283,'Sales RAW DATA'!$D:$D,"B1",'Sales RAW DATA'!$E:$E,Incentive_Calc!V$5),"")</f>
        <v>1.0692858800542009</v>
      </c>
      <c r="W283" s="44">
        <f>IFERROR(SUMIFS('Sales RAW DATA'!$G:$G,'Sales RAW DATA'!$I:$I,Incentive_Calc!$A283,'Sales RAW DATA'!$D:$D,"B1",'Sales RAW DATA'!$E:$E,Incentive_Calc!W$5)/SUMIFS('Sales RAW DATA'!$F:$F,'Sales RAW DATA'!$I:$I,Incentive_Calc!$A283,'Sales RAW DATA'!$D:$D,"B1",'Sales RAW DATA'!$E:$E,Incentive_Calc!W$5),"")</f>
        <v>0.68232989201558158</v>
      </c>
      <c r="X283" s="44">
        <f>IFERROR(SUMIFS('Sales RAW DATA'!$G:$G,'Sales RAW DATA'!$I:$I,Incentive_Calc!$A283,'Sales RAW DATA'!$D:$D,"B1",'Sales RAW DATA'!$E:$E,Incentive_Calc!X$5)/SUMIFS('Sales RAW DATA'!$F:$F,'Sales RAW DATA'!$I:$I,Incentive_Calc!$A283,'Sales RAW DATA'!$D:$D,"B1",'Sales RAW DATA'!$E:$E,Incentive_Calc!X$5),"")</f>
        <v>0.66314420288098763</v>
      </c>
      <c r="Y283" s="44">
        <f>SUMIFS('Sales RAW DATA'!$G:$G,'Sales RAW DATA'!$I:$I,Incentive_Calc!$A283,'Sales RAW DATA'!$D:$D,"B1")/SUMIFS('Sales RAW DATA'!$F:$F,'Sales RAW DATA'!$I:$I,Incentive_Calc!$A283,'Sales RAW DATA'!$D:$D,"B1")</f>
        <v>0.80942010870545666</v>
      </c>
      <c r="Z283" s="44">
        <f>IFERROR(SUMIFS('Sales RAW DATA'!$G:$G,'Sales RAW DATA'!$I:$I,Incentive_Calc!$A283,'Sales RAW DATA'!$D:$D,"B2",'Sales RAW DATA'!$E:$E,Incentive_Calc!Z$5)/SUMIFS('Sales RAW DATA'!$F:$F,'Sales RAW DATA'!$I:$I,Incentive_Calc!$A283,'Sales RAW DATA'!$D:$D,"B2",'Sales RAW DATA'!$E:$E,Incentive_Calc!Z$5),"")</f>
        <v>1.0135781623751232</v>
      </c>
      <c r="AA283" s="44">
        <f>IFERROR(SUMIFS('Sales RAW DATA'!$G:$G,'Sales RAW DATA'!$I:$I,Incentive_Calc!$A283,'Sales RAW DATA'!$D:$D,"B2",'Sales RAW DATA'!$E:$E,Incentive_Calc!AA$5)/SUMIFS('Sales RAW DATA'!$F:$F,'Sales RAW DATA'!$I:$I,Incentive_Calc!$A283,'Sales RAW DATA'!$D:$D,"B2",'Sales RAW DATA'!$E:$E,Incentive_Calc!AA$5),"")</f>
        <v>0.74796644636502285</v>
      </c>
      <c r="AB283" s="44">
        <f>IFERROR(SUMIFS('Sales RAW DATA'!$G:$G,'Sales RAW DATA'!$I:$I,Incentive_Calc!$A283,'Sales RAW DATA'!$D:$D,"B2",'Sales RAW DATA'!$E:$E,Incentive_Calc!AB$5)/SUMIFS('Sales RAW DATA'!$F:$F,'Sales RAW DATA'!$I:$I,Incentive_Calc!$A283,'Sales RAW DATA'!$D:$D,"B2",'Sales RAW DATA'!$E:$E,Incentive_Calc!AB$5),"")</f>
        <v>1.1280931586608443</v>
      </c>
      <c r="AC283" s="44">
        <f>SUMIFS('Sales RAW DATA'!$G:$G,'Sales RAW DATA'!$I:$I,Incentive_Calc!$A283,'Sales RAW DATA'!$D:$D,"B2")/SUMIFS('Sales RAW DATA'!$F:$F,'Sales RAW DATA'!$I:$I,Incentive_Calc!$A283,'Sales RAW DATA'!$D:$D,"B2")</f>
        <v>0.96662068965517245</v>
      </c>
      <c r="AD283" s="44">
        <f>IFERROR(SUMIFS('Sales RAW DATA'!$G:$G,'Sales RAW DATA'!$I:$I,Incentive_Calc!$A283,'Sales RAW DATA'!$D:$D,"B3",'Sales RAW DATA'!$E:$E,Incentive_Calc!AD$5)/SUMIFS('Sales RAW DATA'!$F:$F,'Sales RAW DATA'!$I:$I,Incentive_Calc!$A283,'Sales RAW DATA'!$D:$D,"B3",'Sales RAW DATA'!$E:$E,Incentive_Calc!AD$5),"")</f>
        <v>0.96404474818264918</v>
      </c>
      <c r="AE283" s="44">
        <f>IFERROR(SUMIFS('Sales RAW DATA'!$G:$G,'Sales RAW DATA'!$I:$I,Incentive_Calc!$A283,'Sales RAW DATA'!$D:$D,"B3",'Sales RAW DATA'!$E:$E,Incentive_Calc!AE$5)/SUMIFS('Sales RAW DATA'!$F:$F,'Sales RAW DATA'!$I:$I,Incentive_Calc!$A283,'Sales RAW DATA'!$D:$D,"B3",'Sales RAW DATA'!$E:$E,Incentive_Calc!AE$5),"")</f>
        <v>0.89246779689775602</v>
      </c>
      <c r="AF283" s="44">
        <f>IFERROR(SUMIFS('Sales RAW DATA'!$G:$G,'Sales RAW DATA'!$I:$I,Incentive_Calc!$A283,'Sales RAW DATA'!$D:$D,"B3",'Sales RAW DATA'!$E:$E,Incentive_Calc!AF$5)/SUMIFS('Sales RAW DATA'!$F:$F,'Sales RAW DATA'!$I:$I,Incentive_Calc!$A283,'Sales RAW DATA'!$D:$D,"B3",'Sales RAW DATA'!$E:$E,Incentive_Calc!AF$5),"")</f>
        <v>0.617730732757516</v>
      </c>
      <c r="AG283" s="44">
        <f>SUMIFS('Sales RAW DATA'!$G:$G,'Sales RAW DATA'!$I:$I,Incentive_Calc!$A283,'Sales RAW DATA'!$D:$D,"B3")/SUMIFS('Sales RAW DATA'!$F:$F,'Sales RAW DATA'!$I:$I,Incentive_Calc!$A283,'Sales RAW DATA'!$D:$D,"B3")</f>
        <v>0.81664032782667817</v>
      </c>
      <c r="AH283" s="44">
        <f>IFERROR(SUMIFS('Sales RAW DATA'!$G:$G,'Sales RAW DATA'!$I:$I,Incentive_Calc!$A283,'Sales RAW DATA'!$D:$D,"B4",'Sales RAW DATA'!$E:$E,Incentive_Calc!AH$5)/SUMIFS('Sales RAW DATA'!$F:$F,'Sales RAW DATA'!$I:$I,Incentive_Calc!$A283,'Sales RAW DATA'!$D:$D,"B4",'Sales RAW DATA'!$E:$E,Incentive_Calc!AH$5),"")</f>
        <v>0.92912763503971185</v>
      </c>
      <c r="AI283" s="44">
        <f>IFERROR(SUMIFS('Sales RAW DATA'!$G:$G,'Sales RAW DATA'!$I:$I,Incentive_Calc!$A283,'Sales RAW DATA'!$D:$D,"B4",'Sales RAW DATA'!$E:$E,Incentive_Calc!AI$5)/SUMIFS('Sales RAW DATA'!$F:$F,'Sales RAW DATA'!$I:$I,Incentive_Calc!$A283,'Sales RAW DATA'!$D:$D,"B4",'Sales RAW DATA'!$E:$E,Incentive_Calc!AI$5),"")</f>
        <v>0.60850147328920068</v>
      </c>
      <c r="AJ283" s="44">
        <f>IFERROR(SUMIFS('Sales RAW DATA'!$G:$G,'Sales RAW DATA'!$I:$I,Incentive_Calc!$A283,'Sales RAW DATA'!$D:$D,"B4",'Sales RAW DATA'!$E:$E,Incentive_Calc!AJ$5)/SUMIFS('Sales RAW DATA'!$F:$F,'Sales RAW DATA'!$I:$I,Incentive_Calc!$A283,'Sales RAW DATA'!$D:$D,"B4",'Sales RAW DATA'!$E:$E,Incentive_Calc!AJ$5),"")</f>
        <v>0.64768019351020301</v>
      </c>
      <c r="AK283" s="44">
        <f>SUMIFS('Sales RAW DATA'!$G:$G,'Sales RAW DATA'!$I:$I,Incentive_Calc!$A283,'Sales RAW DATA'!$D:$D,"B4")/SUMIFS('Sales RAW DATA'!$F:$F,'Sales RAW DATA'!$I:$I,Incentive_Calc!$A283,'Sales RAW DATA'!$D:$D,"B4")</f>
        <v>0.7290271658050862</v>
      </c>
      <c r="AL283" s="44">
        <f>IFERROR(SUMIFS('Sales RAW DATA'!$G:$G,'Sales RAW DATA'!$I:$I,Incentive_Calc!$A283,'Sales RAW DATA'!$D:$D,"B5",'Sales RAW DATA'!$E:$E,Incentive_Calc!AL$5)/SUMIFS('Sales RAW DATA'!$F:$F,'Sales RAW DATA'!$I:$I,Incentive_Calc!$A283,'Sales RAW DATA'!$D:$D,"B5",'Sales RAW DATA'!$E:$E,Incentive_Calc!AL$5),"")</f>
        <v>1.0314033812034176</v>
      </c>
      <c r="AM283" s="44">
        <f>IFERROR(SUMIFS('Sales RAW DATA'!$G:$G,'Sales RAW DATA'!$I:$I,Incentive_Calc!$A283,'Sales RAW DATA'!$D:$D,"B5",'Sales RAW DATA'!$E:$E,Incentive_Calc!AM$5)/SUMIFS('Sales RAW DATA'!$F:$F,'Sales RAW DATA'!$I:$I,Incentive_Calc!$A283,'Sales RAW DATA'!$D:$D,"B5",'Sales RAW DATA'!$E:$E,Incentive_Calc!AM$5),"")</f>
        <v>0.83125280646609789</v>
      </c>
      <c r="AN283" s="44">
        <f>IFERROR(SUMIFS('Sales RAW DATA'!$G:$G,'Sales RAW DATA'!$I:$I,Incentive_Calc!$A283,'Sales RAW DATA'!$D:$D,"B5",'Sales RAW DATA'!$E:$E,Incentive_Calc!AN$5)/SUMIFS('Sales RAW DATA'!$F:$F,'Sales RAW DATA'!$I:$I,Incentive_Calc!$A283,'Sales RAW DATA'!$D:$D,"B5",'Sales RAW DATA'!$E:$E,Incentive_Calc!AN$5),"")</f>
        <v>0.73477744023246594</v>
      </c>
      <c r="AO283" s="44">
        <f>SUMIFS('Sales RAW DATA'!$G:$G,'Sales RAW DATA'!$I:$I,Incentive_Calc!$A283,'Sales RAW DATA'!$D:$D,"B5")/SUMIFS('Sales RAW DATA'!$F:$F,'Sales RAW DATA'!$I:$I,Incentive_Calc!$A283,'Sales RAW DATA'!$D:$D,"B5")</f>
        <v>0.86428710048218316</v>
      </c>
      <c r="AP283" s="42">
        <f>SUM(SUMIFS('Sales RAW DATA'!$F$2:$F$22804,'Sales RAW DATA'!$I$2:$I$22804,Incentive_Calc!$A283,'Sales RAW DATA'!$D$2:$D$22804,"B1"),SUMIFS('Sales RAW DATA'!$F$2:$F$22804,'Sales RAW DATA'!$I$2:$I$22804,Incentive_Calc!$A283,'Sales RAW DATA'!$D$2:$D$22804,"B2"),SUMIFS('Sales RAW DATA'!$F$2:$F$22804,'Sales RAW DATA'!$I$2:$I$22804,Incentive_Calc!$A283,'Sales RAW DATA'!$D$2:$D$22804,"B3"),SUMIFS('Sales RAW DATA'!$F$2:$F$22804,'Sales RAW DATA'!$I$2:$I$22804,Incentive_Calc!$A283,'Sales RAW DATA'!$D$2:$D$22804,"B4"),SUMIFS('Sales RAW DATA'!$F$2:$F$22804,'Sales RAW DATA'!$I$2:$I$22804,Incentive_Calc!$A283,'Sales RAW DATA'!$D$2:$D$22804,"B5"))</f>
        <v>950393</v>
      </c>
      <c r="AQ283" s="42">
        <f>SUM(SUMIFS('Sales RAW DATA'!$G$2:$G$22804,'Sales RAW DATA'!$I$2:$I$22804,Incentive_Calc!$A283,'Sales RAW DATA'!$D$2:$D$22804,"B1"),SUMIFS('Sales RAW DATA'!$G$2:$G$22804,'Sales RAW DATA'!$I$2:$I$22804,Incentive_Calc!$A283,'Sales RAW DATA'!$D$2:$D$22804,"B2"),SUMIFS('Sales RAW DATA'!$G$2:$G$22804,'Sales RAW DATA'!$I$2:$I$22804,Incentive_Calc!$A283,'Sales RAW DATA'!$D$2:$D$22804,"B3"),SUMIFS('Sales RAW DATA'!$G$2:$G$22804,'Sales RAW DATA'!$I$2:$I$22804,Incentive_Calc!$A283,'Sales RAW DATA'!$D$2:$D$22804,"B4"),SUMIFS('Sales RAW DATA'!$G$2:$G$22804,'Sales RAW DATA'!$I$2:$I$22804,Incentive_Calc!$A283,'Sales RAW DATA'!$D$2:$D$22804,"B5"))</f>
        <v>763385</v>
      </c>
      <c r="AR283" s="45">
        <f t="shared" si="78"/>
        <v>80.323087396477035</v>
      </c>
      <c r="AS283" s="45">
        <f t="shared" si="79"/>
        <v>80</v>
      </c>
      <c r="AT283" s="46">
        <v>1.19</v>
      </c>
      <c r="AU283" s="46">
        <v>0.94</v>
      </c>
      <c r="AV283" s="43" t="str">
        <f t="shared" si="65"/>
        <v>Yes</v>
      </c>
      <c r="AW283" s="43" t="str">
        <f t="shared" si="66"/>
        <v>No</v>
      </c>
      <c r="AX283" s="43" t="str">
        <f t="shared" si="67"/>
        <v>Yes</v>
      </c>
      <c r="AY283" s="43" t="str">
        <f t="shared" si="80"/>
        <v>Yes</v>
      </c>
    </row>
    <row r="284" spans="1:51" x14ac:dyDescent="0.35">
      <c r="A284" s="21" t="s">
        <v>1158</v>
      </c>
      <c r="B284" s="21" t="s">
        <v>684</v>
      </c>
      <c r="C284" s="21" t="str">
        <f>_xlfn.XLOOKUP($A284,'Employee List'!$E:$E,'Employee List'!$D:$D,0)</f>
        <v>SF</v>
      </c>
      <c r="D284" s="42" cm="1">
        <f t="array" ref="D284">IFERROR(IF($G284="Yes",INDEX('Payment Plan'!$D$6:$D$42,MATCH(1,(Incentive_Calc!$C284='Payment Plan'!$B$6:$B$42)*(Incentive_Calc!$U284='Payment Plan'!$C$6:$C$42),0)),""),"")</f>
        <v>28940.625</v>
      </c>
      <c r="E284" s="42" t="str" cm="1">
        <f t="array" ref="E284">IFERROR(IF($H284="Yes",INDEX('Payment Plan'!$D$6:$D$42,MATCH(1,(Incentive_Calc!$C284='Payment Plan'!$B$6:$B$42)*(Incentive_Calc!$AS284='Payment Plan'!$C$6:$C$42),0)),""),"")</f>
        <v/>
      </c>
      <c r="F284" s="42">
        <f t="shared" si="68"/>
        <v>28940.625</v>
      </c>
      <c r="G284" s="43" t="str">
        <f t="shared" si="69"/>
        <v>Yes</v>
      </c>
      <c r="H284" s="21" t="str">
        <f t="shared" si="70"/>
        <v>No</v>
      </c>
      <c r="I284" s="42">
        <f>IFERROR(SUMIFS('Sales RAW DATA'!$F$2:$F$30000,'Sales RAW DATA'!$I$2:$I$30000,Incentive_Calc!$A284,'Sales RAW DATA'!$E$2:$E$30000,Incentive_Calc!I$5),"")</f>
        <v>693039</v>
      </c>
      <c r="J284" s="42">
        <f>IFERROR(SUMIFS('Sales RAW DATA'!$F$2:$F$30000,'Sales RAW DATA'!$I$2:$I$30000,Incentive_Calc!$A284,'Sales RAW DATA'!$E$2:$E$30000,Incentive_Calc!J$5),"")</f>
        <v>711924</v>
      </c>
      <c r="K284" s="42">
        <f>IFERROR(SUMIFS('Sales RAW DATA'!$F$2:$F$30000,'Sales RAW DATA'!$I$2:$I$30000,Incentive_Calc!$A284,'Sales RAW DATA'!$E$2:$E$30000,Incentive_Calc!K$5),"")</f>
        <v>715887</v>
      </c>
      <c r="L284" s="42">
        <f t="shared" si="71"/>
        <v>2120850</v>
      </c>
      <c r="M284" s="42">
        <f>IFERROR(SUMIFS('Sales RAW DATA'!$G$2:$G$30000,'Sales RAW DATA'!$I$2:$I$30000,Incentive_Calc!$A284,'Sales RAW DATA'!$E$2:$E$30000,Incentive_Calc!M$5),"")</f>
        <v>729656</v>
      </c>
      <c r="N284" s="42">
        <f>IFERROR(SUMIFS('Sales RAW DATA'!$G$2:$G$30000,'Sales RAW DATA'!$I$2:$I$30000,Incentive_Calc!$A284,'Sales RAW DATA'!$E$2:$E$30000,Incentive_Calc!N$5),"")</f>
        <v>704065</v>
      </c>
      <c r="O284" s="42">
        <f>IFERROR(SUMIFS('Sales RAW DATA'!$G$2:$G$30000,'Sales RAW DATA'!$I$2:$I$30000,Incentive_Calc!$A284,'Sales RAW DATA'!$E$2:$E$30000,Incentive_Calc!O$5),"")</f>
        <v>755599</v>
      </c>
      <c r="P284" s="42">
        <f t="shared" si="72"/>
        <v>2189320</v>
      </c>
      <c r="Q284" s="44">
        <f t="shared" si="73"/>
        <v>1.0528354104170183</v>
      </c>
      <c r="R284" s="44">
        <f t="shared" si="74"/>
        <v>0.98896090032082073</v>
      </c>
      <c r="S284" s="44">
        <f t="shared" si="75"/>
        <v>1.0554724418797938</v>
      </c>
      <c r="T284" s="45">
        <f t="shared" si="76"/>
        <v>103.22842256642384</v>
      </c>
      <c r="U284" s="45">
        <f t="shared" si="77"/>
        <v>103</v>
      </c>
      <c r="V284" s="44">
        <f>IFERROR(SUMIFS('Sales RAW DATA'!$G:$G,'Sales RAW DATA'!$I:$I,Incentive_Calc!$A284,'Sales RAW DATA'!$D:$D,"B1",'Sales RAW DATA'!$E:$E,Incentive_Calc!V$5)/SUMIFS('Sales RAW DATA'!$F:$F,'Sales RAW DATA'!$I:$I,Incentive_Calc!$A284,'Sales RAW DATA'!$D:$D,"B1",'Sales RAW DATA'!$E:$E,Incentive_Calc!V$5),"")</f>
        <v>0.97900850042177667</v>
      </c>
      <c r="W284" s="44">
        <f>IFERROR(SUMIFS('Sales RAW DATA'!$G:$G,'Sales RAW DATA'!$I:$I,Incentive_Calc!$A284,'Sales RAW DATA'!$D:$D,"B1",'Sales RAW DATA'!$E:$E,Incentive_Calc!W$5)/SUMIFS('Sales RAW DATA'!$F:$F,'Sales RAW DATA'!$I:$I,Incentive_Calc!$A284,'Sales RAW DATA'!$D:$D,"B1",'Sales RAW DATA'!$E:$E,Incentive_Calc!W$5),"")</f>
        <v>0.92960927755115796</v>
      </c>
      <c r="X284" s="44">
        <f>IFERROR(SUMIFS('Sales RAW DATA'!$G:$G,'Sales RAW DATA'!$I:$I,Incentive_Calc!$A284,'Sales RAW DATA'!$D:$D,"B1",'Sales RAW DATA'!$E:$E,Incentive_Calc!X$5)/SUMIFS('Sales RAW DATA'!$F:$F,'Sales RAW DATA'!$I:$I,Incentive_Calc!$A284,'Sales RAW DATA'!$D:$D,"B1",'Sales RAW DATA'!$E:$E,Incentive_Calc!X$5),"")</f>
        <v>0.68857793877074081</v>
      </c>
      <c r="Y284" s="44">
        <f>SUMIFS('Sales RAW DATA'!$G:$G,'Sales RAW DATA'!$I:$I,Incentive_Calc!$A284,'Sales RAW DATA'!$D:$D,"B1")/SUMIFS('Sales RAW DATA'!$F:$F,'Sales RAW DATA'!$I:$I,Incentive_Calc!$A284,'Sales RAW DATA'!$D:$D,"B1")</f>
        <v>0.86946842174246819</v>
      </c>
      <c r="Z284" s="44">
        <f>IFERROR(SUMIFS('Sales RAW DATA'!$G:$G,'Sales RAW DATA'!$I:$I,Incentive_Calc!$A284,'Sales RAW DATA'!$D:$D,"B2",'Sales RAW DATA'!$E:$E,Incentive_Calc!Z$5)/SUMIFS('Sales RAW DATA'!$F:$F,'Sales RAW DATA'!$I:$I,Incentive_Calc!$A284,'Sales RAW DATA'!$D:$D,"B2",'Sales RAW DATA'!$E:$E,Incentive_Calc!Z$5),"")</f>
        <v>0.80561856569534118</v>
      </c>
      <c r="AA284" s="44">
        <f>IFERROR(SUMIFS('Sales RAW DATA'!$G:$G,'Sales RAW DATA'!$I:$I,Incentive_Calc!$A284,'Sales RAW DATA'!$D:$D,"B2",'Sales RAW DATA'!$E:$E,Incentive_Calc!AA$5)/SUMIFS('Sales RAW DATA'!$F:$F,'Sales RAW DATA'!$I:$I,Incentive_Calc!$A284,'Sales RAW DATA'!$D:$D,"B2",'Sales RAW DATA'!$E:$E,Incentive_Calc!AA$5),"")</f>
        <v>0.76460905349794239</v>
      </c>
      <c r="AB284" s="44">
        <f>IFERROR(SUMIFS('Sales RAW DATA'!$G:$G,'Sales RAW DATA'!$I:$I,Incentive_Calc!$A284,'Sales RAW DATA'!$D:$D,"B2",'Sales RAW DATA'!$E:$E,Incentive_Calc!AB$5)/SUMIFS('Sales RAW DATA'!$F:$F,'Sales RAW DATA'!$I:$I,Incentive_Calc!$A284,'Sales RAW DATA'!$D:$D,"B2",'Sales RAW DATA'!$E:$E,Incentive_Calc!AB$5),"")</f>
        <v>1.4514303802476951</v>
      </c>
      <c r="AC284" s="44">
        <f>SUMIFS('Sales RAW DATA'!$G:$G,'Sales RAW DATA'!$I:$I,Incentive_Calc!$A284,'Sales RAW DATA'!$D:$D,"B2")/SUMIFS('Sales RAW DATA'!$F:$F,'Sales RAW DATA'!$I:$I,Incentive_Calc!$A284,'Sales RAW DATA'!$D:$D,"B2")</f>
        <v>1.0213097275609551</v>
      </c>
      <c r="AD284" s="44">
        <f>IFERROR(SUMIFS('Sales RAW DATA'!$G:$G,'Sales RAW DATA'!$I:$I,Incentive_Calc!$A284,'Sales RAW DATA'!$D:$D,"B3",'Sales RAW DATA'!$E:$E,Incentive_Calc!AD$5)/SUMIFS('Sales RAW DATA'!$F:$F,'Sales RAW DATA'!$I:$I,Incentive_Calc!$A284,'Sales RAW DATA'!$D:$D,"B3",'Sales RAW DATA'!$E:$E,Incentive_Calc!AD$5),"")</f>
        <v>1.2175534620135138</v>
      </c>
      <c r="AE284" s="44">
        <f>IFERROR(SUMIFS('Sales RAW DATA'!$G:$G,'Sales RAW DATA'!$I:$I,Incentive_Calc!$A284,'Sales RAW DATA'!$D:$D,"B3",'Sales RAW DATA'!$E:$E,Incentive_Calc!AE$5)/SUMIFS('Sales RAW DATA'!$F:$F,'Sales RAW DATA'!$I:$I,Incentive_Calc!$A284,'Sales RAW DATA'!$D:$D,"B3",'Sales RAW DATA'!$E:$E,Incentive_Calc!AE$5),"")</f>
        <v>1.3748177183588235</v>
      </c>
      <c r="AF284" s="44">
        <f>IFERROR(SUMIFS('Sales RAW DATA'!$G:$G,'Sales RAW DATA'!$I:$I,Incentive_Calc!$A284,'Sales RAW DATA'!$D:$D,"B3",'Sales RAW DATA'!$E:$E,Incentive_Calc!AF$5)/SUMIFS('Sales RAW DATA'!$F:$F,'Sales RAW DATA'!$I:$I,Incentive_Calc!$A284,'Sales RAW DATA'!$D:$D,"B3",'Sales RAW DATA'!$E:$E,Incentive_Calc!AF$5),"")</f>
        <v>1.3026465351613974</v>
      </c>
      <c r="AG284" s="44">
        <f>SUMIFS('Sales RAW DATA'!$G:$G,'Sales RAW DATA'!$I:$I,Incentive_Calc!$A284,'Sales RAW DATA'!$D:$D,"B3")/SUMIFS('Sales RAW DATA'!$F:$F,'Sales RAW DATA'!$I:$I,Incentive_Calc!$A284,'Sales RAW DATA'!$D:$D,"B3")</f>
        <v>1.2995061894409705</v>
      </c>
      <c r="AH284" s="44">
        <f>IFERROR(SUMIFS('Sales RAW DATA'!$G:$G,'Sales RAW DATA'!$I:$I,Incentive_Calc!$A284,'Sales RAW DATA'!$D:$D,"B4",'Sales RAW DATA'!$E:$E,Incentive_Calc!AH$5)/SUMIFS('Sales RAW DATA'!$F:$F,'Sales RAW DATA'!$I:$I,Incentive_Calc!$A284,'Sales RAW DATA'!$D:$D,"B4",'Sales RAW DATA'!$E:$E,Incentive_Calc!AH$5),"")</f>
        <v>1.2728147615870247</v>
      </c>
      <c r="AI284" s="44">
        <f>IFERROR(SUMIFS('Sales RAW DATA'!$G:$G,'Sales RAW DATA'!$I:$I,Incentive_Calc!$A284,'Sales RAW DATA'!$D:$D,"B4",'Sales RAW DATA'!$E:$E,Incentive_Calc!AI$5)/SUMIFS('Sales RAW DATA'!$F:$F,'Sales RAW DATA'!$I:$I,Incentive_Calc!$A284,'Sales RAW DATA'!$D:$D,"B4",'Sales RAW DATA'!$E:$E,Incentive_Calc!AI$5),"")</f>
        <v>1.0581729103775919</v>
      </c>
      <c r="AJ284" s="44">
        <f>IFERROR(SUMIFS('Sales RAW DATA'!$G:$G,'Sales RAW DATA'!$I:$I,Incentive_Calc!$A284,'Sales RAW DATA'!$D:$D,"B4",'Sales RAW DATA'!$E:$E,Incentive_Calc!AJ$5)/SUMIFS('Sales RAW DATA'!$F:$F,'Sales RAW DATA'!$I:$I,Incentive_Calc!$A284,'Sales RAW DATA'!$D:$D,"B4",'Sales RAW DATA'!$E:$E,Incentive_Calc!AJ$5),"")</f>
        <v>1.1785536573229392</v>
      </c>
      <c r="AK284" s="44">
        <f>SUMIFS('Sales RAW DATA'!$G:$G,'Sales RAW DATA'!$I:$I,Incentive_Calc!$A284,'Sales RAW DATA'!$D:$D,"B4")/SUMIFS('Sales RAW DATA'!$F:$F,'Sales RAW DATA'!$I:$I,Incentive_Calc!$A284,'Sales RAW DATA'!$D:$D,"B4")</f>
        <v>1.168748920490529</v>
      </c>
      <c r="AL284" s="44">
        <f>IFERROR(SUMIFS('Sales RAW DATA'!$G:$G,'Sales RAW DATA'!$I:$I,Incentive_Calc!$A284,'Sales RAW DATA'!$D:$D,"B5",'Sales RAW DATA'!$E:$E,Incentive_Calc!AL$5)/SUMIFS('Sales RAW DATA'!$F:$F,'Sales RAW DATA'!$I:$I,Incentive_Calc!$A284,'Sales RAW DATA'!$D:$D,"B5",'Sales RAW DATA'!$E:$E,Incentive_Calc!AL$5),"")</f>
        <v>1.0614808705031407</v>
      </c>
      <c r="AM284" s="44">
        <f>IFERROR(SUMIFS('Sales RAW DATA'!$G:$G,'Sales RAW DATA'!$I:$I,Incentive_Calc!$A284,'Sales RAW DATA'!$D:$D,"B5",'Sales RAW DATA'!$E:$E,Incentive_Calc!AM$5)/SUMIFS('Sales RAW DATA'!$F:$F,'Sales RAW DATA'!$I:$I,Incentive_Calc!$A284,'Sales RAW DATA'!$D:$D,"B5",'Sales RAW DATA'!$E:$E,Incentive_Calc!AM$5),"")</f>
        <v>0.97723479958436976</v>
      </c>
      <c r="AN284" s="44">
        <f>IFERROR(SUMIFS('Sales RAW DATA'!$G:$G,'Sales RAW DATA'!$I:$I,Incentive_Calc!$A284,'Sales RAW DATA'!$D:$D,"B5",'Sales RAW DATA'!$E:$E,Incentive_Calc!AN$5)/SUMIFS('Sales RAW DATA'!$F:$F,'Sales RAW DATA'!$I:$I,Incentive_Calc!$A284,'Sales RAW DATA'!$D:$D,"B5",'Sales RAW DATA'!$E:$E,Incentive_Calc!AN$5),"")</f>
        <v>1.146277166416332</v>
      </c>
      <c r="AO284" s="44">
        <f>SUMIFS('Sales RAW DATA'!$G:$G,'Sales RAW DATA'!$I:$I,Incentive_Calc!$A284,'Sales RAW DATA'!$D:$D,"B5")/SUMIFS('Sales RAW DATA'!$F:$F,'Sales RAW DATA'!$I:$I,Incentive_Calc!$A284,'Sales RAW DATA'!$D:$D,"B5")</f>
        <v>1.062427010343677</v>
      </c>
      <c r="AP284" s="42">
        <f>SUM(SUMIFS('Sales RAW DATA'!$F$2:$F$22804,'Sales RAW DATA'!$I$2:$I$22804,Incentive_Calc!$A284,'Sales RAW DATA'!$D$2:$D$22804,"B1"),SUMIFS('Sales RAW DATA'!$F$2:$F$22804,'Sales RAW DATA'!$I$2:$I$22804,Incentive_Calc!$A284,'Sales RAW DATA'!$D$2:$D$22804,"B2"),SUMIFS('Sales RAW DATA'!$F$2:$F$22804,'Sales RAW DATA'!$I$2:$I$22804,Incentive_Calc!$A284,'Sales RAW DATA'!$D$2:$D$22804,"B3"),SUMIFS('Sales RAW DATA'!$F$2:$F$22804,'Sales RAW DATA'!$I$2:$I$22804,Incentive_Calc!$A284,'Sales RAW DATA'!$D$2:$D$22804,"B4"),SUMIFS('Sales RAW DATA'!$F$2:$F$22804,'Sales RAW DATA'!$I$2:$I$22804,Incentive_Calc!$A284,'Sales RAW DATA'!$D$2:$D$22804,"B5"))</f>
        <v>1212136</v>
      </c>
      <c r="AQ284" s="42">
        <f>SUM(SUMIFS('Sales RAW DATA'!$G$2:$G$22804,'Sales RAW DATA'!$I$2:$I$22804,Incentive_Calc!$A284,'Sales RAW DATA'!$D$2:$D$22804,"B1"),SUMIFS('Sales RAW DATA'!$G$2:$G$22804,'Sales RAW DATA'!$I$2:$I$22804,Incentive_Calc!$A284,'Sales RAW DATA'!$D$2:$D$22804,"B2"),SUMIFS('Sales RAW DATA'!$G$2:$G$22804,'Sales RAW DATA'!$I$2:$I$22804,Incentive_Calc!$A284,'Sales RAW DATA'!$D$2:$D$22804,"B3"),SUMIFS('Sales RAW DATA'!$G$2:$G$22804,'Sales RAW DATA'!$I$2:$I$22804,Incentive_Calc!$A284,'Sales RAW DATA'!$D$2:$D$22804,"B4"),SUMIFS('Sales RAW DATA'!$G$2:$G$22804,'Sales RAW DATA'!$I$2:$I$22804,Incentive_Calc!$A284,'Sales RAW DATA'!$D$2:$D$22804,"B5"))</f>
        <v>1271145</v>
      </c>
      <c r="AR284" s="45">
        <f t="shared" si="78"/>
        <v>104.86818310816608</v>
      </c>
      <c r="AS284" s="45">
        <f t="shared" si="79"/>
        <v>104</v>
      </c>
      <c r="AT284" s="46">
        <v>1.1200000000000001</v>
      </c>
      <c r="AU284" s="46">
        <v>0.92</v>
      </c>
      <c r="AV284" s="43" t="str">
        <f t="shared" si="65"/>
        <v>Yes</v>
      </c>
      <c r="AW284" s="43" t="str">
        <f t="shared" si="66"/>
        <v>Yes</v>
      </c>
      <c r="AX284" s="43" t="str">
        <f t="shared" si="67"/>
        <v>Yes</v>
      </c>
      <c r="AY284" s="43" t="str">
        <f t="shared" si="80"/>
        <v>Yes</v>
      </c>
    </row>
    <row r="285" spans="1:51" x14ac:dyDescent="0.35">
      <c r="A285" s="21" t="s">
        <v>1159</v>
      </c>
      <c r="B285" s="21" t="s">
        <v>685</v>
      </c>
      <c r="C285" s="21" t="str">
        <f>_xlfn.XLOOKUP($A285,'Employee List'!$E:$E,'Employee List'!$D:$D,0)</f>
        <v>SF</v>
      </c>
      <c r="D285" s="42" cm="1">
        <f t="array" ref="D285">IFERROR(IF($G285="Yes",INDEX('Payment Plan'!$D$6:$D$42,MATCH(1,(Incentive_Calc!$C285='Payment Plan'!$B$6:$B$42)*(Incentive_Calc!$U285='Payment Plan'!$C$6:$C$42),0)),""),"")</f>
        <v>26250</v>
      </c>
      <c r="E285" s="42" t="str" cm="1">
        <f t="array" ref="E285">IFERROR(IF($H285="Yes",INDEX('Payment Plan'!$D$6:$D$42,MATCH(1,(Incentive_Calc!$C285='Payment Plan'!$B$6:$B$42)*(Incentive_Calc!$AS285='Payment Plan'!$C$6:$C$42),0)),""),"")</f>
        <v/>
      </c>
      <c r="F285" s="42">
        <f t="shared" si="68"/>
        <v>26250</v>
      </c>
      <c r="G285" s="43" t="str">
        <f t="shared" si="69"/>
        <v>Yes</v>
      </c>
      <c r="H285" s="21" t="str">
        <f t="shared" si="70"/>
        <v>No</v>
      </c>
      <c r="I285" s="42">
        <f>IFERROR(SUMIFS('Sales RAW DATA'!$F$2:$F$30000,'Sales RAW DATA'!$I$2:$I$30000,Incentive_Calc!$A285,'Sales RAW DATA'!$E$2:$E$30000,Incentive_Calc!I$5),"")</f>
        <v>707482</v>
      </c>
      <c r="J285" s="42">
        <f>IFERROR(SUMIFS('Sales RAW DATA'!$F$2:$F$30000,'Sales RAW DATA'!$I$2:$I$30000,Incentive_Calc!$A285,'Sales RAW DATA'!$E$2:$E$30000,Incentive_Calc!J$5),"")</f>
        <v>703513</v>
      </c>
      <c r="K285" s="42">
        <f>IFERROR(SUMIFS('Sales RAW DATA'!$F$2:$F$30000,'Sales RAW DATA'!$I$2:$I$30000,Incentive_Calc!$A285,'Sales RAW DATA'!$E$2:$E$30000,Incentive_Calc!K$5),"")</f>
        <v>726774</v>
      </c>
      <c r="L285" s="42">
        <f t="shared" si="71"/>
        <v>2137769</v>
      </c>
      <c r="M285" s="42">
        <f>IFERROR(SUMIFS('Sales RAW DATA'!$G$2:$G$30000,'Sales RAW DATA'!$I$2:$I$30000,Incentive_Calc!$A285,'Sales RAW DATA'!$E$2:$E$30000,Incentive_Calc!M$5),"")</f>
        <v>742783</v>
      </c>
      <c r="N285" s="42">
        <f>IFERROR(SUMIFS('Sales RAW DATA'!$G$2:$G$30000,'Sales RAW DATA'!$I$2:$I$30000,Incentive_Calc!$A285,'Sales RAW DATA'!$E$2:$E$30000,Incentive_Calc!N$5),"")</f>
        <v>696116</v>
      </c>
      <c r="O285" s="42">
        <f>IFERROR(SUMIFS('Sales RAW DATA'!$G$2:$G$30000,'Sales RAW DATA'!$I$2:$I$30000,Incentive_Calc!$A285,'Sales RAW DATA'!$E$2:$E$30000,Incentive_Calc!O$5),"")</f>
        <v>732377</v>
      </c>
      <c r="P285" s="42">
        <f t="shared" si="72"/>
        <v>2171276</v>
      </c>
      <c r="Q285" s="44">
        <f t="shared" si="73"/>
        <v>1.0498966758164872</v>
      </c>
      <c r="R285" s="44">
        <f t="shared" si="74"/>
        <v>0.98948562428839271</v>
      </c>
      <c r="S285" s="44">
        <f t="shared" si="75"/>
        <v>1.0077094117290932</v>
      </c>
      <c r="T285" s="45">
        <f t="shared" si="76"/>
        <v>101.56738169559011</v>
      </c>
      <c r="U285" s="45">
        <f t="shared" si="77"/>
        <v>101</v>
      </c>
      <c r="V285" s="44">
        <f>IFERROR(SUMIFS('Sales RAW DATA'!$G:$G,'Sales RAW DATA'!$I:$I,Incentive_Calc!$A285,'Sales RAW DATA'!$D:$D,"B1",'Sales RAW DATA'!$E:$E,Incentive_Calc!V$5)/SUMIFS('Sales RAW DATA'!$F:$F,'Sales RAW DATA'!$I:$I,Incentive_Calc!$A285,'Sales RAW DATA'!$D:$D,"B1",'Sales RAW DATA'!$E:$E,Incentive_Calc!V$5),"")</f>
        <v>1.0774060219216783</v>
      </c>
      <c r="W285" s="44">
        <f>IFERROR(SUMIFS('Sales RAW DATA'!$G:$G,'Sales RAW DATA'!$I:$I,Incentive_Calc!$A285,'Sales RAW DATA'!$D:$D,"B1",'Sales RAW DATA'!$E:$E,Incentive_Calc!W$5)/SUMIFS('Sales RAW DATA'!$F:$F,'Sales RAW DATA'!$I:$I,Incentive_Calc!$A285,'Sales RAW DATA'!$D:$D,"B1",'Sales RAW DATA'!$E:$E,Incentive_Calc!W$5),"")</f>
        <v>1.0311254845641353</v>
      </c>
      <c r="X285" s="44">
        <f>IFERROR(SUMIFS('Sales RAW DATA'!$G:$G,'Sales RAW DATA'!$I:$I,Incentive_Calc!$A285,'Sales RAW DATA'!$D:$D,"B1",'Sales RAW DATA'!$E:$E,Incentive_Calc!X$5)/SUMIFS('Sales RAW DATA'!$F:$F,'Sales RAW DATA'!$I:$I,Incentive_Calc!$A285,'Sales RAW DATA'!$D:$D,"B1",'Sales RAW DATA'!$E:$E,Incentive_Calc!X$5),"")</f>
        <v>1.027121417287294</v>
      </c>
      <c r="Y285" s="44">
        <f>SUMIFS('Sales RAW DATA'!$G:$G,'Sales RAW DATA'!$I:$I,Incentive_Calc!$A285,'Sales RAW DATA'!$D:$D,"B1")/SUMIFS('Sales RAW DATA'!$F:$F,'Sales RAW DATA'!$I:$I,Incentive_Calc!$A285,'Sales RAW DATA'!$D:$D,"B1")</f>
        <v>1.0458224724662342</v>
      </c>
      <c r="Z285" s="44">
        <f>IFERROR(SUMIFS('Sales RAW DATA'!$G:$G,'Sales RAW DATA'!$I:$I,Incentive_Calc!$A285,'Sales RAW DATA'!$D:$D,"B2",'Sales RAW DATA'!$E:$E,Incentive_Calc!Z$5)/SUMIFS('Sales RAW DATA'!$F:$F,'Sales RAW DATA'!$I:$I,Incentive_Calc!$A285,'Sales RAW DATA'!$D:$D,"B2",'Sales RAW DATA'!$E:$E,Incentive_Calc!Z$5),"")</f>
        <v>1.1480662463536275</v>
      </c>
      <c r="AA285" s="44">
        <f>IFERROR(SUMIFS('Sales RAW DATA'!$G:$G,'Sales RAW DATA'!$I:$I,Incentive_Calc!$A285,'Sales RAW DATA'!$D:$D,"B2",'Sales RAW DATA'!$E:$E,Incentive_Calc!AA$5)/SUMIFS('Sales RAW DATA'!$F:$F,'Sales RAW DATA'!$I:$I,Incentive_Calc!$A285,'Sales RAW DATA'!$D:$D,"B2",'Sales RAW DATA'!$E:$E,Incentive_Calc!AA$5),"")</f>
        <v>1.1051665355363232</v>
      </c>
      <c r="AB285" s="44">
        <f>IFERROR(SUMIFS('Sales RAW DATA'!$G:$G,'Sales RAW DATA'!$I:$I,Incentive_Calc!$A285,'Sales RAW DATA'!$D:$D,"B2",'Sales RAW DATA'!$E:$E,Incentive_Calc!AB$5)/SUMIFS('Sales RAW DATA'!$F:$F,'Sales RAW DATA'!$I:$I,Incentive_Calc!$A285,'Sales RAW DATA'!$D:$D,"B2",'Sales RAW DATA'!$E:$E,Incentive_Calc!AB$5),"")</f>
        <v>0.92755623016420585</v>
      </c>
      <c r="AC285" s="44">
        <f>SUMIFS('Sales RAW DATA'!$G:$G,'Sales RAW DATA'!$I:$I,Incentive_Calc!$A285,'Sales RAW DATA'!$D:$D,"B2")/SUMIFS('Sales RAW DATA'!$F:$F,'Sales RAW DATA'!$I:$I,Incentive_Calc!$A285,'Sales RAW DATA'!$D:$D,"B2")</f>
        <v>1.0576377699000967</v>
      </c>
      <c r="AD285" s="44">
        <f>IFERROR(SUMIFS('Sales RAW DATA'!$G:$G,'Sales RAW DATA'!$I:$I,Incentive_Calc!$A285,'Sales RAW DATA'!$D:$D,"B3",'Sales RAW DATA'!$E:$E,Incentive_Calc!AD$5)/SUMIFS('Sales RAW DATA'!$F:$F,'Sales RAW DATA'!$I:$I,Incentive_Calc!$A285,'Sales RAW DATA'!$D:$D,"B3",'Sales RAW DATA'!$E:$E,Incentive_Calc!AD$5),"")</f>
        <v>0.76300867439017295</v>
      </c>
      <c r="AE285" s="44">
        <f>IFERROR(SUMIFS('Sales RAW DATA'!$G:$G,'Sales RAW DATA'!$I:$I,Incentive_Calc!$A285,'Sales RAW DATA'!$D:$D,"B3",'Sales RAW DATA'!$E:$E,Incentive_Calc!AE$5)/SUMIFS('Sales RAW DATA'!$F:$F,'Sales RAW DATA'!$I:$I,Incentive_Calc!$A285,'Sales RAW DATA'!$D:$D,"B3",'Sales RAW DATA'!$E:$E,Incentive_Calc!AE$5),"")</f>
        <v>1.1007084960184186</v>
      </c>
      <c r="AF285" s="44">
        <f>IFERROR(SUMIFS('Sales RAW DATA'!$G:$G,'Sales RAW DATA'!$I:$I,Incentive_Calc!$A285,'Sales RAW DATA'!$D:$D,"B3",'Sales RAW DATA'!$E:$E,Incentive_Calc!AF$5)/SUMIFS('Sales RAW DATA'!$F:$F,'Sales RAW DATA'!$I:$I,Incentive_Calc!$A285,'Sales RAW DATA'!$D:$D,"B3",'Sales RAW DATA'!$E:$E,Incentive_Calc!AF$5),"")</f>
        <v>0.89820883832137854</v>
      </c>
      <c r="AG285" s="44">
        <f>SUMIFS('Sales RAW DATA'!$G:$G,'Sales RAW DATA'!$I:$I,Incentive_Calc!$A285,'Sales RAW DATA'!$D:$D,"B3")/SUMIFS('Sales RAW DATA'!$F:$F,'Sales RAW DATA'!$I:$I,Incentive_Calc!$A285,'Sales RAW DATA'!$D:$D,"B3")</f>
        <v>0.91861292012875218</v>
      </c>
      <c r="AH285" s="44">
        <f>IFERROR(SUMIFS('Sales RAW DATA'!$G:$G,'Sales RAW DATA'!$I:$I,Incentive_Calc!$A285,'Sales RAW DATA'!$D:$D,"B4",'Sales RAW DATA'!$E:$E,Incentive_Calc!AH$5)/SUMIFS('Sales RAW DATA'!$F:$F,'Sales RAW DATA'!$I:$I,Incentive_Calc!$A285,'Sales RAW DATA'!$D:$D,"B4",'Sales RAW DATA'!$E:$E,Incentive_Calc!AH$5),"")</f>
        <v>1.5191172981096259</v>
      </c>
      <c r="AI285" s="44">
        <f>IFERROR(SUMIFS('Sales RAW DATA'!$G:$G,'Sales RAW DATA'!$I:$I,Incentive_Calc!$A285,'Sales RAW DATA'!$D:$D,"B4",'Sales RAW DATA'!$E:$E,Incentive_Calc!AI$5)/SUMIFS('Sales RAW DATA'!$F:$F,'Sales RAW DATA'!$I:$I,Incentive_Calc!$A285,'Sales RAW DATA'!$D:$D,"B4",'Sales RAW DATA'!$E:$E,Incentive_Calc!AI$5),"")</f>
        <v>1.1596745409999698</v>
      </c>
      <c r="AJ285" s="44">
        <f>IFERROR(SUMIFS('Sales RAW DATA'!$G:$G,'Sales RAW DATA'!$I:$I,Incentive_Calc!$A285,'Sales RAW DATA'!$D:$D,"B4",'Sales RAW DATA'!$E:$E,Incentive_Calc!AJ$5)/SUMIFS('Sales RAW DATA'!$F:$F,'Sales RAW DATA'!$I:$I,Incentive_Calc!$A285,'Sales RAW DATA'!$D:$D,"B4",'Sales RAW DATA'!$E:$E,Incentive_Calc!AJ$5),"")</f>
        <v>1.3649231678486997</v>
      </c>
      <c r="AK285" s="44">
        <f>SUMIFS('Sales RAW DATA'!$G:$G,'Sales RAW DATA'!$I:$I,Incentive_Calc!$A285,'Sales RAW DATA'!$D:$D,"B4")/SUMIFS('Sales RAW DATA'!$F:$F,'Sales RAW DATA'!$I:$I,Incentive_Calc!$A285,'Sales RAW DATA'!$D:$D,"B4")</f>
        <v>1.3455133313368897</v>
      </c>
      <c r="AL285" s="44">
        <f>IFERROR(SUMIFS('Sales RAW DATA'!$G:$G,'Sales RAW DATA'!$I:$I,Incentive_Calc!$A285,'Sales RAW DATA'!$D:$D,"B5",'Sales RAW DATA'!$E:$E,Incentive_Calc!AL$5)/SUMIFS('Sales RAW DATA'!$F:$F,'Sales RAW DATA'!$I:$I,Incentive_Calc!$A285,'Sales RAW DATA'!$D:$D,"B5",'Sales RAW DATA'!$E:$E,Incentive_Calc!AL$5),"")</f>
        <v>1.2274767919646934</v>
      </c>
      <c r="AM285" s="44">
        <f>IFERROR(SUMIFS('Sales RAW DATA'!$G:$G,'Sales RAW DATA'!$I:$I,Incentive_Calc!$A285,'Sales RAW DATA'!$D:$D,"B5",'Sales RAW DATA'!$E:$E,Incentive_Calc!AM$5)/SUMIFS('Sales RAW DATA'!$F:$F,'Sales RAW DATA'!$I:$I,Incentive_Calc!$A285,'Sales RAW DATA'!$D:$D,"B5",'Sales RAW DATA'!$E:$E,Incentive_Calc!AM$5),"")</f>
        <v>1.006541665081961</v>
      </c>
      <c r="AN285" s="44">
        <f>IFERROR(SUMIFS('Sales RAW DATA'!$G:$G,'Sales RAW DATA'!$I:$I,Incentive_Calc!$A285,'Sales RAW DATA'!$D:$D,"B5",'Sales RAW DATA'!$E:$E,Incentive_Calc!AN$5)/SUMIFS('Sales RAW DATA'!$F:$F,'Sales RAW DATA'!$I:$I,Incentive_Calc!$A285,'Sales RAW DATA'!$D:$D,"B5",'Sales RAW DATA'!$E:$E,Incentive_Calc!AN$5),"")</f>
        <v>1.2962646440907311</v>
      </c>
      <c r="AO285" s="44">
        <f>SUMIFS('Sales RAW DATA'!$G:$G,'Sales RAW DATA'!$I:$I,Incentive_Calc!$A285,'Sales RAW DATA'!$D:$D,"B5")/SUMIFS('Sales RAW DATA'!$F:$F,'Sales RAW DATA'!$I:$I,Incentive_Calc!$A285,'Sales RAW DATA'!$D:$D,"B5")</f>
        <v>1.1794073890404166</v>
      </c>
      <c r="AP285" s="42">
        <f>SUM(SUMIFS('Sales RAW DATA'!$F$2:$F$22804,'Sales RAW DATA'!$I$2:$I$22804,Incentive_Calc!$A285,'Sales RAW DATA'!$D$2:$D$22804,"B1"),SUMIFS('Sales RAW DATA'!$F$2:$F$22804,'Sales RAW DATA'!$I$2:$I$22804,Incentive_Calc!$A285,'Sales RAW DATA'!$D$2:$D$22804,"B2"),SUMIFS('Sales RAW DATA'!$F$2:$F$22804,'Sales RAW DATA'!$I$2:$I$22804,Incentive_Calc!$A285,'Sales RAW DATA'!$D$2:$D$22804,"B3"),SUMIFS('Sales RAW DATA'!$F$2:$F$22804,'Sales RAW DATA'!$I$2:$I$22804,Incentive_Calc!$A285,'Sales RAW DATA'!$D$2:$D$22804,"B4"),SUMIFS('Sales RAW DATA'!$F$2:$F$22804,'Sales RAW DATA'!$I$2:$I$22804,Incentive_Calc!$A285,'Sales RAW DATA'!$D$2:$D$22804,"B5"))</f>
        <v>1160510</v>
      </c>
      <c r="AQ285" s="42">
        <f>SUM(SUMIFS('Sales RAW DATA'!$G$2:$G$22804,'Sales RAW DATA'!$I$2:$I$22804,Incentive_Calc!$A285,'Sales RAW DATA'!$D$2:$D$22804,"B1"),SUMIFS('Sales RAW DATA'!$G$2:$G$22804,'Sales RAW DATA'!$I$2:$I$22804,Incentive_Calc!$A285,'Sales RAW DATA'!$D$2:$D$22804,"B2"),SUMIFS('Sales RAW DATA'!$G$2:$G$22804,'Sales RAW DATA'!$I$2:$I$22804,Incentive_Calc!$A285,'Sales RAW DATA'!$D$2:$D$22804,"B3"),SUMIFS('Sales RAW DATA'!$G$2:$G$22804,'Sales RAW DATA'!$I$2:$I$22804,Incentive_Calc!$A285,'Sales RAW DATA'!$D$2:$D$22804,"B4"),SUMIFS('Sales RAW DATA'!$G$2:$G$22804,'Sales RAW DATA'!$I$2:$I$22804,Incentive_Calc!$A285,'Sales RAW DATA'!$D$2:$D$22804,"B5"))</f>
        <v>1250252</v>
      </c>
      <c r="AR285" s="45">
        <f t="shared" si="78"/>
        <v>107.73297946592446</v>
      </c>
      <c r="AS285" s="45">
        <f t="shared" si="79"/>
        <v>107</v>
      </c>
      <c r="AT285" s="46">
        <v>1.03</v>
      </c>
      <c r="AU285" s="46">
        <v>0.91</v>
      </c>
      <c r="AV285" s="43" t="str">
        <f t="shared" si="65"/>
        <v>Yes</v>
      </c>
      <c r="AW285" s="43" t="str">
        <f t="shared" si="66"/>
        <v>Yes</v>
      </c>
      <c r="AX285" s="43" t="str">
        <f t="shared" si="67"/>
        <v>Yes</v>
      </c>
      <c r="AY285" s="43" t="str">
        <f t="shared" si="80"/>
        <v>Yes</v>
      </c>
    </row>
    <row r="286" spans="1:51" x14ac:dyDescent="0.35">
      <c r="A286" s="21" t="s">
        <v>1160</v>
      </c>
      <c r="B286" s="21" t="s">
        <v>686</v>
      </c>
      <c r="C286" s="21" t="str">
        <f>_xlfn.XLOOKUP($A286,'Employee List'!$E:$E,'Employee List'!$D:$D,0)</f>
        <v>SF</v>
      </c>
      <c r="D286" s="42" t="str" cm="1">
        <f t="array" ref="D286">IFERROR(IF($G286="Yes",INDEX('Payment Plan'!$D$6:$D$42,MATCH(1,(Incentive_Calc!$C286='Payment Plan'!$B$6:$B$42)*(Incentive_Calc!$U286='Payment Plan'!$C$6:$C$42),0)),""),"")</f>
        <v/>
      </c>
      <c r="E286" s="42" t="str" cm="1">
        <f t="array" ref="E286">IFERROR(IF($H286="Yes",INDEX('Payment Plan'!$D$6:$D$42,MATCH(1,(Incentive_Calc!$C286='Payment Plan'!$B$6:$B$42)*(Incentive_Calc!$AS286='Payment Plan'!$C$6:$C$42),0)),""),"")</f>
        <v/>
      </c>
      <c r="F286" s="42">
        <f t="shared" si="68"/>
        <v>0</v>
      </c>
      <c r="G286" s="43" t="str">
        <f t="shared" si="69"/>
        <v>No</v>
      </c>
      <c r="H286" s="21" t="str">
        <f t="shared" si="70"/>
        <v>No</v>
      </c>
      <c r="I286" s="42">
        <f>IFERROR(SUMIFS('Sales RAW DATA'!$F$2:$F$30000,'Sales RAW DATA'!$I$2:$I$30000,Incentive_Calc!$A286,'Sales RAW DATA'!$E$2:$E$30000,Incentive_Calc!I$5),"")</f>
        <v>645036</v>
      </c>
      <c r="J286" s="42">
        <f>IFERROR(SUMIFS('Sales RAW DATA'!$F$2:$F$30000,'Sales RAW DATA'!$I$2:$I$30000,Incentive_Calc!$A286,'Sales RAW DATA'!$E$2:$E$30000,Incentive_Calc!J$5),"")</f>
        <v>646146</v>
      </c>
      <c r="K286" s="42">
        <f>IFERROR(SUMIFS('Sales RAW DATA'!$F$2:$F$30000,'Sales RAW DATA'!$I$2:$I$30000,Incentive_Calc!$A286,'Sales RAW DATA'!$E$2:$E$30000,Incentive_Calc!K$5),"")</f>
        <v>668888</v>
      </c>
      <c r="L286" s="42">
        <f t="shared" si="71"/>
        <v>1960070</v>
      </c>
      <c r="M286" s="42">
        <f>IFERROR(SUMIFS('Sales RAW DATA'!$G$2:$G$30000,'Sales RAW DATA'!$I$2:$I$30000,Incentive_Calc!$A286,'Sales RAW DATA'!$E$2:$E$30000,Incentive_Calc!M$5),"")</f>
        <v>645151</v>
      </c>
      <c r="N286" s="42">
        <f>IFERROR(SUMIFS('Sales RAW DATA'!$G$2:$G$30000,'Sales RAW DATA'!$I$2:$I$30000,Incentive_Calc!$A286,'Sales RAW DATA'!$E$2:$E$30000,Incentive_Calc!N$5),"")</f>
        <v>626743</v>
      </c>
      <c r="O286" s="42">
        <f>IFERROR(SUMIFS('Sales RAW DATA'!$G$2:$G$30000,'Sales RAW DATA'!$I$2:$I$30000,Incentive_Calc!$A286,'Sales RAW DATA'!$E$2:$E$30000,Incentive_Calc!O$5),"")</f>
        <v>514876</v>
      </c>
      <c r="P286" s="42">
        <f t="shared" si="72"/>
        <v>1786770</v>
      </c>
      <c r="Q286" s="44">
        <f t="shared" si="73"/>
        <v>1.0001782846228737</v>
      </c>
      <c r="R286" s="44">
        <f t="shared" si="74"/>
        <v>0.96997118298341245</v>
      </c>
      <c r="S286" s="44">
        <f t="shared" si="75"/>
        <v>0.76974919567999422</v>
      </c>
      <c r="T286" s="45">
        <f t="shared" si="76"/>
        <v>91.158479033912059</v>
      </c>
      <c r="U286" s="45">
        <f t="shared" si="77"/>
        <v>91</v>
      </c>
      <c r="V286" s="44">
        <f>IFERROR(SUMIFS('Sales RAW DATA'!$G:$G,'Sales RAW DATA'!$I:$I,Incentive_Calc!$A286,'Sales RAW DATA'!$D:$D,"B1",'Sales RAW DATA'!$E:$E,Incentive_Calc!V$5)/SUMIFS('Sales RAW DATA'!$F:$F,'Sales RAW DATA'!$I:$I,Incentive_Calc!$A286,'Sales RAW DATA'!$D:$D,"B1",'Sales RAW DATA'!$E:$E,Incentive_Calc!V$5),"")</f>
        <v>0.9510329892086774</v>
      </c>
      <c r="W286" s="44">
        <f>IFERROR(SUMIFS('Sales RAW DATA'!$G:$G,'Sales RAW DATA'!$I:$I,Incentive_Calc!$A286,'Sales RAW DATA'!$D:$D,"B1",'Sales RAW DATA'!$E:$E,Incentive_Calc!W$5)/SUMIFS('Sales RAW DATA'!$F:$F,'Sales RAW DATA'!$I:$I,Incentive_Calc!$A286,'Sales RAW DATA'!$D:$D,"B1",'Sales RAW DATA'!$E:$E,Incentive_Calc!W$5),"")</f>
        <v>0.94363795365107128</v>
      </c>
      <c r="X286" s="44">
        <f>IFERROR(SUMIFS('Sales RAW DATA'!$G:$G,'Sales RAW DATA'!$I:$I,Incentive_Calc!$A286,'Sales RAW DATA'!$D:$D,"B1",'Sales RAW DATA'!$E:$E,Incentive_Calc!X$5)/SUMIFS('Sales RAW DATA'!$F:$F,'Sales RAW DATA'!$I:$I,Incentive_Calc!$A286,'Sales RAW DATA'!$D:$D,"B1",'Sales RAW DATA'!$E:$E,Incentive_Calc!X$5),"")</f>
        <v>0.5936635523774727</v>
      </c>
      <c r="Y286" s="44">
        <f>SUMIFS('Sales RAW DATA'!$G:$G,'Sales RAW DATA'!$I:$I,Incentive_Calc!$A286,'Sales RAW DATA'!$D:$D,"B1")/SUMIFS('Sales RAW DATA'!$F:$F,'Sales RAW DATA'!$I:$I,Incentive_Calc!$A286,'Sales RAW DATA'!$D:$D,"B1")</f>
        <v>0.83344820340407644</v>
      </c>
      <c r="Z286" s="44">
        <f>IFERROR(SUMIFS('Sales RAW DATA'!$G:$G,'Sales RAW DATA'!$I:$I,Incentive_Calc!$A286,'Sales RAW DATA'!$D:$D,"B2",'Sales RAW DATA'!$E:$E,Incentive_Calc!Z$5)/SUMIFS('Sales RAW DATA'!$F:$F,'Sales RAW DATA'!$I:$I,Incentive_Calc!$A286,'Sales RAW DATA'!$D:$D,"B2",'Sales RAW DATA'!$E:$E,Incentive_Calc!Z$5),"")</f>
        <v>0.96292964681374871</v>
      </c>
      <c r="AA286" s="44">
        <f>IFERROR(SUMIFS('Sales RAW DATA'!$G:$G,'Sales RAW DATA'!$I:$I,Incentive_Calc!$A286,'Sales RAW DATA'!$D:$D,"B2",'Sales RAW DATA'!$E:$E,Incentive_Calc!AA$5)/SUMIFS('Sales RAW DATA'!$F:$F,'Sales RAW DATA'!$I:$I,Incentive_Calc!$A286,'Sales RAW DATA'!$D:$D,"B2",'Sales RAW DATA'!$E:$E,Incentive_Calc!AA$5),"")</f>
        <v>1.0319434628975266</v>
      </c>
      <c r="AB286" s="44">
        <f>IFERROR(SUMIFS('Sales RAW DATA'!$G:$G,'Sales RAW DATA'!$I:$I,Incentive_Calc!$A286,'Sales RAW DATA'!$D:$D,"B2",'Sales RAW DATA'!$E:$E,Incentive_Calc!AB$5)/SUMIFS('Sales RAW DATA'!$F:$F,'Sales RAW DATA'!$I:$I,Incentive_Calc!$A286,'Sales RAW DATA'!$D:$D,"B2",'Sales RAW DATA'!$E:$E,Incentive_Calc!AB$5),"")</f>
        <v>0.94413542926239424</v>
      </c>
      <c r="AC286" s="44">
        <f>SUMIFS('Sales RAW DATA'!$G:$G,'Sales RAW DATA'!$I:$I,Incentive_Calc!$A286,'Sales RAW DATA'!$D:$D,"B2")/SUMIFS('Sales RAW DATA'!$F:$F,'Sales RAW DATA'!$I:$I,Incentive_Calc!$A286,'Sales RAW DATA'!$D:$D,"B2")</f>
        <v>0.98000698168893408</v>
      </c>
      <c r="AD286" s="44">
        <f>IFERROR(SUMIFS('Sales RAW DATA'!$G:$G,'Sales RAW DATA'!$I:$I,Incentive_Calc!$A286,'Sales RAW DATA'!$D:$D,"B3",'Sales RAW DATA'!$E:$E,Incentive_Calc!AD$5)/SUMIFS('Sales RAW DATA'!$F:$F,'Sales RAW DATA'!$I:$I,Incentive_Calc!$A286,'Sales RAW DATA'!$D:$D,"B3",'Sales RAW DATA'!$E:$E,Incentive_Calc!AD$5),"")</f>
        <v>0.94162960887986269</v>
      </c>
      <c r="AE286" s="44">
        <f>IFERROR(SUMIFS('Sales RAW DATA'!$G:$G,'Sales RAW DATA'!$I:$I,Incentive_Calc!$A286,'Sales RAW DATA'!$D:$D,"B3",'Sales RAW DATA'!$E:$E,Incentive_Calc!AE$5)/SUMIFS('Sales RAW DATA'!$F:$F,'Sales RAW DATA'!$I:$I,Incentive_Calc!$A286,'Sales RAW DATA'!$D:$D,"B3",'Sales RAW DATA'!$E:$E,Incentive_Calc!AE$5),"")</f>
        <v>0.89697929630048645</v>
      </c>
      <c r="AF286" s="44">
        <f>IFERROR(SUMIFS('Sales RAW DATA'!$G:$G,'Sales RAW DATA'!$I:$I,Incentive_Calc!$A286,'Sales RAW DATA'!$D:$D,"B3",'Sales RAW DATA'!$E:$E,Incentive_Calc!AF$5)/SUMIFS('Sales RAW DATA'!$F:$F,'Sales RAW DATA'!$I:$I,Incentive_Calc!$A286,'Sales RAW DATA'!$D:$D,"B3",'Sales RAW DATA'!$E:$E,Incentive_Calc!AF$5),"")</f>
        <v>0.92363894867794871</v>
      </c>
      <c r="AG286" s="44">
        <f>SUMIFS('Sales RAW DATA'!$G:$G,'Sales RAW DATA'!$I:$I,Incentive_Calc!$A286,'Sales RAW DATA'!$D:$D,"B3")/SUMIFS('Sales RAW DATA'!$F:$F,'Sales RAW DATA'!$I:$I,Incentive_Calc!$A286,'Sales RAW DATA'!$D:$D,"B3")</f>
        <v>0.92067884757162732</v>
      </c>
      <c r="AH286" s="44">
        <f>IFERROR(SUMIFS('Sales RAW DATA'!$G:$G,'Sales RAW DATA'!$I:$I,Incentive_Calc!$A286,'Sales RAW DATA'!$D:$D,"B4",'Sales RAW DATA'!$E:$E,Incentive_Calc!AH$5)/SUMIFS('Sales RAW DATA'!$F:$F,'Sales RAW DATA'!$I:$I,Incentive_Calc!$A286,'Sales RAW DATA'!$D:$D,"B4",'Sales RAW DATA'!$E:$E,Incentive_Calc!AH$5),"")</f>
        <v>1.0784999809835318</v>
      </c>
      <c r="AI286" s="44">
        <f>IFERROR(SUMIFS('Sales RAW DATA'!$G:$G,'Sales RAW DATA'!$I:$I,Incentive_Calc!$A286,'Sales RAW DATA'!$D:$D,"B4",'Sales RAW DATA'!$E:$E,Incentive_Calc!AI$5)/SUMIFS('Sales RAW DATA'!$F:$F,'Sales RAW DATA'!$I:$I,Incentive_Calc!$A286,'Sales RAW DATA'!$D:$D,"B4",'Sales RAW DATA'!$E:$E,Incentive_Calc!AI$5),"")</f>
        <v>1.0210710482275978</v>
      </c>
      <c r="AJ286" s="44">
        <f>IFERROR(SUMIFS('Sales RAW DATA'!$G:$G,'Sales RAW DATA'!$I:$I,Incentive_Calc!$A286,'Sales RAW DATA'!$D:$D,"B4",'Sales RAW DATA'!$E:$E,Incentive_Calc!AJ$5)/SUMIFS('Sales RAW DATA'!$F:$F,'Sales RAW DATA'!$I:$I,Incentive_Calc!$A286,'Sales RAW DATA'!$D:$D,"B4",'Sales RAW DATA'!$E:$E,Incentive_Calc!AJ$5),"")</f>
        <v>0.81792828206330315</v>
      </c>
      <c r="AK286" s="44">
        <f>SUMIFS('Sales RAW DATA'!$G:$G,'Sales RAW DATA'!$I:$I,Incentive_Calc!$A286,'Sales RAW DATA'!$D:$D,"B4")/SUMIFS('Sales RAW DATA'!$F:$F,'Sales RAW DATA'!$I:$I,Incentive_Calc!$A286,'Sales RAW DATA'!$D:$D,"B4")</f>
        <v>0.96973545500576908</v>
      </c>
      <c r="AL286" s="44">
        <f>IFERROR(SUMIFS('Sales RAW DATA'!$G:$G,'Sales RAW DATA'!$I:$I,Incentive_Calc!$A286,'Sales RAW DATA'!$D:$D,"B5",'Sales RAW DATA'!$E:$E,Incentive_Calc!AL$5)/SUMIFS('Sales RAW DATA'!$F:$F,'Sales RAW DATA'!$I:$I,Incentive_Calc!$A286,'Sales RAW DATA'!$D:$D,"B5",'Sales RAW DATA'!$E:$E,Incentive_Calc!AL$5),"")</f>
        <v>1.486616359364989</v>
      </c>
      <c r="AM286" s="44">
        <f>IFERROR(SUMIFS('Sales RAW DATA'!$G:$G,'Sales RAW DATA'!$I:$I,Incentive_Calc!$A286,'Sales RAW DATA'!$D:$D,"B5",'Sales RAW DATA'!$E:$E,Incentive_Calc!AM$5)/SUMIFS('Sales RAW DATA'!$F:$F,'Sales RAW DATA'!$I:$I,Incentive_Calc!$A286,'Sales RAW DATA'!$D:$D,"B5",'Sales RAW DATA'!$E:$E,Incentive_Calc!AM$5),"")</f>
        <v>0.98879541793449077</v>
      </c>
      <c r="AN286" s="44">
        <f>IFERROR(SUMIFS('Sales RAW DATA'!$G:$G,'Sales RAW DATA'!$I:$I,Incentive_Calc!$A286,'Sales RAW DATA'!$D:$D,"B5",'Sales RAW DATA'!$E:$E,Incentive_Calc!AN$5)/SUMIFS('Sales RAW DATA'!$F:$F,'Sales RAW DATA'!$I:$I,Incentive_Calc!$A286,'Sales RAW DATA'!$D:$D,"B5",'Sales RAW DATA'!$E:$E,Incentive_Calc!AN$5),"")</f>
        <v>1.0061909199840233</v>
      </c>
      <c r="AO286" s="44">
        <f>SUMIFS('Sales RAW DATA'!$G:$G,'Sales RAW DATA'!$I:$I,Incentive_Calc!$A286,'Sales RAW DATA'!$D:$D,"B5")/SUMIFS('Sales RAW DATA'!$F:$F,'Sales RAW DATA'!$I:$I,Incentive_Calc!$A286,'Sales RAW DATA'!$D:$D,"B5")</f>
        <v>1.1573548034807664</v>
      </c>
      <c r="AP286" s="42">
        <f>SUM(SUMIFS('Sales RAW DATA'!$F$2:$F$22804,'Sales RAW DATA'!$I$2:$I$22804,Incentive_Calc!$A286,'Sales RAW DATA'!$D$2:$D$22804,"B1"),SUMIFS('Sales RAW DATA'!$F$2:$F$22804,'Sales RAW DATA'!$I$2:$I$22804,Incentive_Calc!$A286,'Sales RAW DATA'!$D$2:$D$22804,"B2"),SUMIFS('Sales RAW DATA'!$F$2:$F$22804,'Sales RAW DATA'!$I$2:$I$22804,Incentive_Calc!$A286,'Sales RAW DATA'!$D$2:$D$22804,"B3"),SUMIFS('Sales RAW DATA'!$F$2:$F$22804,'Sales RAW DATA'!$I$2:$I$22804,Incentive_Calc!$A286,'Sales RAW DATA'!$D$2:$D$22804,"B4"),SUMIFS('Sales RAW DATA'!$F$2:$F$22804,'Sales RAW DATA'!$I$2:$I$22804,Incentive_Calc!$A286,'Sales RAW DATA'!$D$2:$D$22804,"B5"))</f>
        <v>1141286</v>
      </c>
      <c r="AQ286" s="42">
        <f>SUM(SUMIFS('Sales RAW DATA'!$G$2:$G$22804,'Sales RAW DATA'!$I$2:$I$22804,Incentive_Calc!$A286,'Sales RAW DATA'!$D$2:$D$22804,"B1"),SUMIFS('Sales RAW DATA'!$G$2:$G$22804,'Sales RAW DATA'!$I$2:$I$22804,Incentive_Calc!$A286,'Sales RAW DATA'!$D$2:$D$22804,"B2"),SUMIFS('Sales RAW DATA'!$G$2:$G$22804,'Sales RAW DATA'!$I$2:$I$22804,Incentive_Calc!$A286,'Sales RAW DATA'!$D$2:$D$22804,"B3"),SUMIFS('Sales RAW DATA'!$G$2:$G$22804,'Sales RAW DATA'!$I$2:$I$22804,Incentive_Calc!$A286,'Sales RAW DATA'!$D$2:$D$22804,"B4"),SUMIFS('Sales RAW DATA'!$G$2:$G$22804,'Sales RAW DATA'!$I$2:$I$22804,Incentive_Calc!$A286,'Sales RAW DATA'!$D$2:$D$22804,"B5"))</f>
        <v>1045175</v>
      </c>
      <c r="AR286" s="45">
        <f t="shared" si="78"/>
        <v>91.578710332028962</v>
      </c>
      <c r="AS286" s="45">
        <f t="shared" si="79"/>
        <v>91</v>
      </c>
      <c r="AT286" s="46">
        <v>1.1599999999999999</v>
      </c>
      <c r="AU286" s="46">
        <v>0.78</v>
      </c>
      <c r="AV286" s="43" t="str">
        <f t="shared" si="65"/>
        <v>Yes</v>
      </c>
      <c r="AW286" s="43" t="str">
        <f t="shared" si="66"/>
        <v>Yes</v>
      </c>
      <c r="AX286" s="43" t="str">
        <f t="shared" si="67"/>
        <v>No</v>
      </c>
      <c r="AY286" s="43" t="str">
        <f t="shared" si="80"/>
        <v>Yes</v>
      </c>
    </row>
    <row r="287" spans="1:51" x14ac:dyDescent="0.35">
      <c r="A287" s="21" t="s">
        <v>1161</v>
      </c>
      <c r="B287" s="21" t="s">
        <v>687</v>
      </c>
      <c r="C287" s="21" t="str">
        <f>_xlfn.XLOOKUP($A287,'Employee List'!$E:$E,'Employee List'!$D:$D,0)</f>
        <v>SF</v>
      </c>
      <c r="D287" s="42" t="str" cm="1">
        <f t="array" ref="D287">IFERROR(IF($G287="Yes",INDEX('Payment Plan'!$D$6:$D$42,MATCH(1,(Incentive_Calc!$C287='Payment Plan'!$B$6:$B$42)*(Incentive_Calc!$U287='Payment Plan'!$C$6:$C$42),0)),""),"")</f>
        <v/>
      </c>
      <c r="E287" s="42" t="str" cm="1">
        <f t="array" ref="E287">IFERROR(IF($H287="Yes",INDEX('Payment Plan'!$D$6:$D$42,MATCH(1,(Incentive_Calc!$C287='Payment Plan'!$B$6:$B$42)*(Incentive_Calc!$AS287='Payment Plan'!$C$6:$C$42),0)),""),"")</f>
        <v/>
      </c>
      <c r="F287" s="42">
        <f t="shared" si="68"/>
        <v>0</v>
      </c>
      <c r="G287" s="43" t="str">
        <f t="shared" si="69"/>
        <v>No</v>
      </c>
      <c r="H287" s="21" t="str">
        <f t="shared" si="70"/>
        <v>No</v>
      </c>
      <c r="I287" s="42">
        <f>IFERROR(SUMIFS('Sales RAW DATA'!$F$2:$F$30000,'Sales RAW DATA'!$I$2:$I$30000,Incentive_Calc!$A287,'Sales RAW DATA'!$E$2:$E$30000,Incentive_Calc!I$5),"")</f>
        <v>416988</v>
      </c>
      <c r="J287" s="42">
        <f>IFERROR(SUMIFS('Sales RAW DATA'!$F$2:$F$30000,'Sales RAW DATA'!$I$2:$I$30000,Incentive_Calc!$A287,'Sales RAW DATA'!$E$2:$E$30000,Incentive_Calc!J$5),"")</f>
        <v>419754</v>
      </c>
      <c r="K287" s="42">
        <f>IFERROR(SUMIFS('Sales RAW DATA'!$F$2:$F$30000,'Sales RAW DATA'!$I$2:$I$30000,Incentive_Calc!$A287,'Sales RAW DATA'!$E$2:$E$30000,Incentive_Calc!K$5),"")</f>
        <v>426336</v>
      </c>
      <c r="L287" s="42">
        <f t="shared" si="71"/>
        <v>1263078</v>
      </c>
      <c r="M287" s="42">
        <f>IFERROR(SUMIFS('Sales RAW DATA'!$G$2:$G$30000,'Sales RAW DATA'!$I$2:$I$30000,Incentive_Calc!$A287,'Sales RAW DATA'!$E$2:$E$30000,Incentive_Calc!M$5),"")</f>
        <v>273501</v>
      </c>
      <c r="N287" s="42">
        <f>IFERROR(SUMIFS('Sales RAW DATA'!$G$2:$G$30000,'Sales RAW DATA'!$I$2:$I$30000,Incentive_Calc!$A287,'Sales RAW DATA'!$E$2:$E$30000,Incentive_Calc!N$5),"")</f>
        <v>318606</v>
      </c>
      <c r="O287" s="42">
        <f>IFERROR(SUMIFS('Sales RAW DATA'!$G$2:$G$30000,'Sales RAW DATA'!$I$2:$I$30000,Incentive_Calc!$A287,'Sales RAW DATA'!$E$2:$E$30000,Incentive_Calc!O$5),"")</f>
        <v>286244</v>
      </c>
      <c r="P287" s="42">
        <f t="shared" si="72"/>
        <v>878351</v>
      </c>
      <c r="Q287" s="44">
        <f t="shared" si="73"/>
        <v>0.65589657256323919</v>
      </c>
      <c r="R287" s="44">
        <f t="shared" si="74"/>
        <v>0.75903028916937065</v>
      </c>
      <c r="S287" s="44">
        <f t="shared" si="75"/>
        <v>0.67140471365308119</v>
      </c>
      <c r="T287" s="45">
        <f t="shared" si="76"/>
        <v>69.540519271177232</v>
      </c>
      <c r="U287" s="45">
        <f t="shared" si="77"/>
        <v>69</v>
      </c>
      <c r="V287" s="44">
        <f>IFERROR(SUMIFS('Sales RAW DATA'!$G:$G,'Sales RAW DATA'!$I:$I,Incentive_Calc!$A287,'Sales RAW DATA'!$D:$D,"B1",'Sales RAW DATA'!$E:$E,Incentive_Calc!V$5)/SUMIFS('Sales RAW DATA'!$F:$F,'Sales RAW DATA'!$I:$I,Incentive_Calc!$A287,'Sales RAW DATA'!$D:$D,"B1",'Sales RAW DATA'!$E:$E,Incentive_Calc!V$5),"")</f>
        <v>0.6462701775084464</v>
      </c>
      <c r="W287" s="44">
        <f>IFERROR(SUMIFS('Sales RAW DATA'!$G:$G,'Sales RAW DATA'!$I:$I,Incentive_Calc!$A287,'Sales RAW DATA'!$D:$D,"B1",'Sales RAW DATA'!$E:$E,Incentive_Calc!W$5)/SUMIFS('Sales RAW DATA'!$F:$F,'Sales RAW DATA'!$I:$I,Incentive_Calc!$A287,'Sales RAW DATA'!$D:$D,"B1",'Sales RAW DATA'!$E:$E,Incentive_Calc!W$5),"")</f>
        <v>0.73443730303064536</v>
      </c>
      <c r="X287" s="44">
        <f>IFERROR(SUMIFS('Sales RAW DATA'!$G:$G,'Sales RAW DATA'!$I:$I,Incentive_Calc!$A287,'Sales RAW DATA'!$D:$D,"B1",'Sales RAW DATA'!$E:$E,Incentive_Calc!X$5)/SUMIFS('Sales RAW DATA'!$F:$F,'Sales RAW DATA'!$I:$I,Incentive_Calc!$A287,'Sales RAW DATA'!$D:$D,"B1",'Sales RAW DATA'!$E:$E,Incentive_Calc!X$5),"")</f>
        <v>0.62765896582106118</v>
      </c>
      <c r="Y287" s="44">
        <f>SUMIFS('Sales RAW DATA'!$G:$G,'Sales RAW DATA'!$I:$I,Incentive_Calc!$A287,'Sales RAW DATA'!$D:$D,"B1")/SUMIFS('Sales RAW DATA'!$F:$F,'Sales RAW DATA'!$I:$I,Incentive_Calc!$A287,'Sales RAW DATA'!$D:$D,"B1")</f>
        <v>0.66922651092113528</v>
      </c>
      <c r="Z287" s="44">
        <f>IFERROR(SUMIFS('Sales RAW DATA'!$G:$G,'Sales RAW DATA'!$I:$I,Incentive_Calc!$A287,'Sales RAW DATA'!$D:$D,"B2",'Sales RAW DATA'!$E:$E,Incentive_Calc!Z$5)/SUMIFS('Sales RAW DATA'!$F:$F,'Sales RAW DATA'!$I:$I,Incentive_Calc!$A287,'Sales RAW DATA'!$D:$D,"B2",'Sales RAW DATA'!$E:$E,Incentive_Calc!Z$5),"")</f>
        <v>0.77873688811188813</v>
      </c>
      <c r="AA287" s="44">
        <f>IFERROR(SUMIFS('Sales RAW DATA'!$G:$G,'Sales RAW DATA'!$I:$I,Incentive_Calc!$A287,'Sales RAW DATA'!$D:$D,"B2",'Sales RAW DATA'!$E:$E,Incentive_Calc!AA$5)/SUMIFS('Sales RAW DATA'!$F:$F,'Sales RAW DATA'!$I:$I,Incentive_Calc!$A287,'Sales RAW DATA'!$D:$D,"B2",'Sales RAW DATA'!$E:$E,Incentive_Calc!AA$5),"")</f>
        <v>1.2978631556227067</v>
      </c>
      <c r="AB287" s="44">
        <f>IFERROR(SUMIFS('Sales RAW DATA'!$G:$G,'Sales RAW DATA'!$I:$I,Incentive_Calc!$A287,'Sales RAW DATA'!$D:$D,"B2",'Sales RAW DATA'!$E:$E,Incentive_Calc!AB$5)/SUMIFS('Sales RAW DATA'!$F:$F,'Sales RAW DATA'!$I:$I,Incentive_Calc!$A287,'Sales RAW DATA'!$D:$D,"B2",'Sales RAW DATA'!$E:$E,Incentive_Calc!AB$5),"")</f>
        <v>0.33989922125515348</v>
      </c>
      <c r="AC287" s="44">
        <f>SUMIFS('Sales RAW DATA'!$G:$G,'Sales RAW DATA'!$I:$I,Incentive_Calc!$A287,'Sales RAW DATA'!$D:$D,"B2")/SUMIFS('Sales RAW DATA'!$F:$F,'Sales RAW DATA'!$I:$I,Incentive_Calc!$A287,'Sales RAW DATA'!$D:$D,"B2")</f>
        <v>0.81476979742173117</v>
      </c>
      <c r="AD287" s="44">
        <f>IFERROR(SUMIFS('Sales RAW DATA'!$G:$G,'Sales RAW DATA'!$I:$I,Incentive_Calc!$A287,'Sales RAW DATA'!$D:$D,"B3",'Sales RAW DATA'!$E:$E,Incentive_Calc!AD$5)/SUMIFS('Sales RAW DATA'!$F:$F,'Sales RAW DATA'!$I:$I,Incentive_Calc!$A287,'Sales RAW DATA'!$D:$D,"B3",'Sales RAW DATA'!$E:$E,Incentive_Calc!AD$5),"")</f>
        <v>0.51807434595194402</v>
      </c>
      <c r="AE287" s="44">
        <f>IFERROR(SUMIFS('Sales RAW DATA'!$G:$G,'Sales RAW DATA'!$I:$I,Incentive_Calc!$A287,'Sales RAW DATA'!$D:$D,"B3",'Sales RAW DATA'!$E:$E,Incentive_Calc!AE$5)/SUMIFS('Sales RAW DATA'!$F:$F,'Sales RAW DATA'!$I:$I,Incentive_Calc!$A287,'Sales RAW DATA'!$D:$D,"B3",'Sales RAW DATA'!$E:$E,Incentive_Calc!AE$5),"")</f>
        <v>0.62658725938530258</v>
      </c>
      <c r="AF287" s="44">
        <f>IFERROR(SUMIFS('Sales RAW DATA'!$G:$G,'Sales RAW DATA'!$I:$I,Incentive_Calc!$A287,'Sales RAW DATA'!$D:$D,"B3",'Sales RAW DATA'!$E:$E,Incentive_Calc!AF$5)/SUMIFS('Sales RAW DATA'!$F:$F,'Sales RAW DATA'!$I:$I,Incentive_Calc!$A287,'Sales RAW DATA'!$D:$D,"B3",'Sales RAW DATA'!$E:$E,Incentive_Calc!AF$5),"")</f>
        <v>0.60214415483963812</v>
      </c>
      <c r="AG287" s="44">
        <f>SUMIFS('Sales RAW DATA'!$G:$G,'Sales RAW DATA'!$I:$I,Incentive_Calc!$A287,'Sales RAW DATA'!$D:$D,"B3")/SUMIFS('Sales RAW DATA'!$F:$F,'Sales RAW DATA'!$I:$I,Incentive_Calc!$A287,'Sales RAW DATA'!$D:$D,"B3")</f>
        <v>0.58347494480497764</v>
      </c>
      <c r="AH287" s="44">
        <f>IFERROR(SUMIFS('Sales RAW DATA'!$G:$G,'Sales RAW DATA'!$I:$I,Incentive_Calc!$A287,'Sales RAW DATA'!$D:$D,"B4",'Sales RAW DATA'!$E:$E,Incentive_Calc!AH$5)/SUMIFS('Sales RAW DATA'!$F:$F,'Sales RAW DATA'!$I:$I,Incentive_Calc!$A287,'Sales RAW DATA'!$D:$D,"B4",'Sales RAW DATA'!$E:$E,Incentive_Calc!AH$5),"")</f>
        <v>0.32195400657048995</v>
      </c>
      <c r="AI287" s="44">
        <f>IFERROR(SUMIFS('Sales RAW DATA'!$G:$G,'Sales RAW DATA'!$I:$I,Incentive_Calc!$A287,'Sales RAW DATA'!$D:$D,"B4",'Sales RAW DATA'!$E:$E,Incentive_Calc!AI$5)/SUMIFS('Sales RAW DATA'!$F:$F,'Sales RAW DATA'!$I:$I,Incentive_Calc!$A287,'Sales RAW DATA'!$D:$D,"B4",'Sales RAW DATA'!$E:$E,Incentive_Calc!AI$5),"")</f>
        <v>0.54720342002137512</v>
      </c>
      <c r="AJ287" s="44">
        <f>IFERROR(SUMIFS('Sales RAW DATA'!$G:$G,'Sales RAW DATA'!$I:$I,Incentive_Calc!$A287,'Sales RAW DATA'!$D:$D,"B4",'Sales RAW DATA'!$E:$E,Incentive_Calc!AJ$5)/SUMIFS('Sales RAW DATA'!$F:$F,'Sales RAW DATA'!$I:$I,Incentive_Calc!$A287,'Sales RAW DATA'!$D:$D,"B4",'Sales RAW DATA'!$E:$E,Incentive_Calc!AJ$5),"")</f>
        <v>0.31735720273021195</v>
      </c>
      <c r="AK287" s="44">
        <f>SUMIFS('Sales RAW DATA'!$G:$G,'Sales RAW DATA'!$I:$I,Incentive_Calc!$A287,'Sales RAW DATA'!$D:$D,"B4")/SUMIFS('Sales RAW DATA'!$F:$F,'Sales RAW DATA'!$I:$I,Incentive_Calc!$A287,'Sales RAW DATA'!$D:$D,"B4")</f>
        <v>0.39565476512976105</v>
      </c>
      <c r="AL287" s="44">
        <f>IFERROR(SUMIFS('Sales RAW DATA'!$G:$G,'Sales RAW DATA'!$I:$I,Incentive_Calc!$A287,'Sales RAW DATA'!$D:$D,"B5",'Sales RAW DATA'!$E:$E,Incentive_Calc!AL$5)/SUMIFS('Sales RAW DATA'!$F:$F,'Sales RAW DATA'!$I:$I,Incentive_Calc!$A287,'Sales RAW DATA'!$D:$D,"B5",'Sales RAW DATA'!$E:$E,Incentive_Calc!AL$5),"")</f>
        <v>0.54019199069136037</v>
      </c>
      <c r="AM287" s="44">
        <f>IFERROR(SUMIFS('Sales RAW DATA'!$G:$G,'Sales RAW DATA'!$I:$I,Incentive_Calc!$A287,'Sales RAW DATA'!$D:$D,"B5",'Sales RAW DATA'!$E:$E,Incentive_Calc!AM$5)/SUMIFS('Sales RAW DATA'!$F:$F,'Sales RAW DATA'!$I:$I,Incentive_Calc!$A287,'Sales RAW DATA'!$D:$D,"B5",'Sales RAW DATA'!$E:$E,Incentive_Calc!AM$5),"")</f>
        <v>0.61883446672979259</v>
      </c>
      <c r="AN287" s="44">
        <f>IFERROR(SUMIFS('Sales RAW DATA'!$G:$G,'Sales RAW DATA'!$I:$I,Incentive_Calc!$A287,'Sales RAW DATA'!$D:$D,"B5",'Sales RAW DATA'!$E:$E,Incentive_Calc!AN$5)/SUMIFS('Sales RAW DATA'!$F:$F,'Sales RAW DATA'!$I:$I,Incentive_Calc!$A287,'Sales RAW DATA'!$D:$D,"B5",'Sales RAW DATA'!$E:$E,Incentive_Calc!AN$5),"")</f>
        <v>0.79465791940018748</v>
      </c>
      <c r="AO287" s="44">
        <f>SUMIFS('Sales RAW DATA'!$G:$G,'Sales RAW DATA'!$I:$I,Incentive_Calc!$A287,'Sales RAW DATA'!$D:$D,"B5")/SUMIFS('Sales RAW DATA'!$F:$F,'Sales RAW DATA'!$I:$I,Incentive_Calc!$A287,'Sales RAW DATA'!$D:$D,"B5")</f>
        <v>0.65150306748466258</v>
      </c>
      <c r="AP287" s="42">
        <f>SUM(SUMIFS('Sales RAW DATA'!$F$2:$F$22804,'Sales RAW DATA'!$I$2:$I$22804,Incentive_Calc!$A287,'Sales RAW DATA'!$D$2:$D$22804,"B1"),SUMIFS('Sales RAW DATA'!$F$2:$F$22804,'Sales RAW DATA'!$I$2:$I$22804,Incentive_Calc!$A287,'Sales RAW DATA'!$D$2:$D$22804,"B2"),SUMIFS('Sales RAW DATA'!$F$2:$F$22804,'Sales RAW DATA'!$I$2:$I$22804,Incentive_Calc!$A287,'Sales RAW DATA'!$D$2:$D$22804,"B3"),SUMIFS('Sales RAW DATA'!$F$2:$F$22804,'Sales RAW DATA'!$I$2:$I$22804,Incentive_Calc!$A287,'Sales RAW DATA'!$D$2:$D$22804,"B4"),SUMIFS('Sales RAW DATA'!$F$2:$F$22804,'Sales RAW DATA'!$I$2:$I$22804,Incentive_Calc!$A287,'Sales RAW DATA'!$D$2:$D$22804,"B5"))</f>
        <v>570662</v>
      </c>
      <c r="AQ287" s="42">
        <f>SUM(SUMIFS('Sales RAW DATA'!$G$2:$G$22804,'Sales RAW DATA'!$I$2:$I$22804,Incentive_Calc!$A287,'Sales RAW DATA'!$D$2:$D$22804,"B1"),SUMIFS('Sales RAW DATA'!$G$2:$G$22804,'Sales RAW DATA'!$I$2:$I$22804,Incentive_Calc!$A287,'Sales RAW DATA'!$D$2:$D$22804,"B2"),SUMIFS('Sales RAW DATA'!$G$2:$G$22804,'Sales RAW DATA'!$I$2:$I$22804,Incentive_Calc!$A287,'Sales RAW DATA'!$D$2:$D$22804,"B3"),SUMIFS('Sales RAW DATA'!$G$2:$G$22804,'Sales RAW DATA'!$I$2:$I$22804,Incentive_Calc!$A287,'Sales RAW DATA'!$D$2:$D$22804,"B4"),SUMIFS('Sales RAW DATA'!$G$2:$G$22804,'Sales RAW DATA'!$I$2:$I$22804,Incentive_Calc!$A287,'Sales RAW DATA'!$D$2:$D$22804,"B5"))</f>
        <v>347212</v>
      </c>
      <c r="AR287" s="45">
        <f t="shared" si="78"/>
        <v>60.84372185286562</v>
      </c>
      <c r="AS287" s="45">
        <f t="shared" si="79"/>
        <v>60</v>
      </c>
      <c r="AT287" s="46">
        <v>0.95</v>
      </c>
      <c r="AU287" s="46">
        <v>0.89</v>
      </c>
      <c r="AV287" s="43" t="str">
        <f t="shared" si="65"/>
        <v>No</v>
      </c>
      <c r="AW287" s="43" t="str">
        <f t="shared" si="66"/>
        <v>No</v>
      </c>
      <c r="AX287" s="43" t="str">
        <f t="shared" si="67"/>
        <v>No</v>
      </c>
      <c r="AY287" s="43" t="str">
        <f t="shared" si="80"/>
        <v>Yes</v>
      </c>
    </row>
    <row r="288" spans="1:51" x14ac:dyDescent="0.35">
      <c r="A288" s="21" t="s">
        <v>1162</v>
      </c>
      <c r="B288" s="21" t="s">
        <v>688</v>
      </c>
      <c r="C288" s="21" t="str">
        <f>_xlfn.XLOOKUP($A288,'Employee List'!$E:$E,'Employee List'!$D:$D,0)</f>
        <v>SF</v>
      </c>
      <c r="D288" s="42" cm="1">
        <f t="array" ref="D288">IFERROR(IF($G288="Yes",INDEX('Payment Plan'!$D$6:$D$42,MATCH(1,(Incentive_Calc!$C288='Payment Plan'!$B$6:$B$42)*(Incentive_Calc!$U288='Payment Plan'!$C$6:$C$42),0)),""),"")</f>
        <v>28940.625</v>
      </c>
      <c r="E288" s="42" t="str" cm="1">
        <f t="array" ref="E288">IFERROR(IF($H288="Yes",INDEX('Payment Plan'!$D$6:$D$42,MATCH(1,(Incentive_Calc!$C288='Payment Plan'!$B$6:$B$42)*(Incentive_Calc!$AS288='Payment Plan'!$C$6:$C$42),0)),""),"")</f>
        <v/>
      </c>
      <c r="F288" s="42">
        <f t="shared" si="68"/>
        <v>28940.625</v>
      </c>
      <c r="G288" s="43" t="str">
        <f t="shared" si="69"/>
        <v>Yes</v>
      </c>
      <c r="H288" s="21" t="str">
        <f t="shared" si="70"/>
        <v>No</v>
      </c>
      <c r="I288" s="42">
        <f>IFERROR(SUMIFS('Sales RAW DATA'!$F$2:$F$30000,'Sales RAW DATA'!$I$2:$I$30000,Incentive_Calc!$A288,'Sales RAW DATA'!$E$2:$E$30000,Incentive_Calc!I$5),"")</f>
        <v>738070</v>
      </c>
      <c r="J288" s="42">
        <f>IFERROR(SUMIFS('Sales RAW DATA'!$F$2:$F$30000,'Sales RAW DATA'!$I$2:$I$30000,Incentive_Calc!$A288,'Sales RAW DATA'!$E$2:$E$30000,Incentive_Calc!J$5),"")</f>
        <v>750724</v>
      </c>
      <c r="K288" s="42">
        <f>IFERROR(SUMIFS('Sales RAW DATA'!$F$2:$F$30000,'Sales RAW DATA'!$I$2:$I$30000,Incentive_Calc!$A288,'Sales RAW DATA'!$E$2:$E$30000,Incentive_Calc!K$5),"")</f>
        <v>757827</v>
      </c>
      <c r="L288" s="42">
        <f t="shared" si="71"/>
        <v>2246621</v>
      </c>
      <c r="M288" s="42">
        <f>IFERROR(SUMIFS('Sales RAW DATA'!$G$2:$G$30000,'Sales RAW DATA'!$I$2:$I$30000,Incentive_Calc!$A288,'Sales RAW DATA'!$E$2:$E$30000,Incentive_Calc!M$5),"")</f>
        <v>736188</v>
      </c>
      <c r="N288" s="42">
        <f>IFERROR(SUMIFS('Sales RAW DATA'!$G$2:$G$30000,'Sales RAW DATA'!$I$2:$I$30000,Incentive_Calc!$A288,'Sales RAW DATA'!$E$2:$E$30000,Incentive_Calc!N$5),"")</f>
        <v>755042</v>
      </c>
      <c r="O288" s="42">
        <f>IFERROR(SUMIFS('Sales RAW DATA'!$G$2:$G$30000,'Sales RAW DATA'!$I$2:$I$30000,Incentive_Calc!$A288,'Sales RAW DATA'!$E$2:$E$30000,Incentive_Calc!O$5),"")</f>
        <v>826976</v>
      </c>
      <c r="P288" s="42">
        <f t="shared" si="72"/>
        <v>2318206</v>
      </c>
      <c r="Q288" s="44">
        <f t="shared" si="73"/>
        <v>0.99745010635847553</v>
      </c>
      <c r="R288" s="44">
        <f t="shared" si="74"/>
        <v>1.0057517809474588</v>
      </c>
      <c r="S288" s="44">
        <f t="shared" si="75"/>
        <v>1.0912464190375903</v>
      </c>
      <c r="T288" s="45">
        <f t="shared" si="76"/>
        <v>103.18634073125818</v>
      </c>
      <c r="U288" s="45">
        <f t="shared" si="77"/>
        <v>103</v>
      </c>
      <c r="V288" s="44">
        <f>IFERROR(SUMIFS('Sales RAW DATA'!$G:$G,'Sales RAW DATA'!$I:$I,Incentive_Calc!$A288,'Sales RAW DATA'!$D:$D,"B1",'Sales RAW DATA'!$E:$E,Incentive_Calc!V$5)/SUMIFS('Sales RAW DATA'!$F:$F,'Sales RAW DATA'!$I:$I,Incentive_Calc!$A288,'Sales RAW DATA'!$D:$D,"B1",'Sales RAW DATA'!$E:$E,Incentive_Calc!V$5),"")</f>
        <v>1.1598276960253202</v>
      </c>
      <c r="W288" s="44">
        <f>IFERROR(SUMIFS('Sales RAW DATA'!$G:$G,'Sales RAW DATA'!$I:$I,Incentive_Calc!$A288,'Sales RAW DATA'!$D:$D,"B1",'Sales RAW DATA'!$E:$E,Incentive_Calc!W$5)/SUMIFS('Sales RAW DATA'!$F:$F,'Sales RAW DATA'!$I:$I,Incentive_Calc!$A288,'Sales RAW DATA'!$D:$D,"B1",'Sales RAW DATA'!$E:$E,Incentive_Calc!W$5),"")</f>
        <v>1.0673925174044747</v>
      </c>
      <c r="X288" s="44">
        <f>IFERROR(SUMIFS('Sales RAW DATA'!$G:$G,'Sales RAW DATA'!$I:$I,Incentive_Calc!$A288,'Sales RAW DATA'!$D:$D,"B1",'Sales RAW DATA'!$E:$E,Incentive_Calc!X$5)/SUMIFS('Sales RAW DATA'!$F:$F,'Sales RAW DATA'!$I:$I,Incentive_Calc!$A288,'Sales RAW DATA'!$D:$D,"B1",'Sales RAW DATA'!$E:$E,Incentive_Calc!X$5),"")</f>
        <v>1.119359170321272</v>
      </c>
      <c r="Y288" s="44">
        <f>SUMIFS('Sales RAW DATA'!$G:$G,'Sales RAW DATA'!$I:$I,Incentive_Calc!$A288,'Sales RAW DATA'!$D:$D,"B1")/SUMIFS('Sales RAW DATA'!$F:$F,'Sales RAW DATA'!$I:$I,Incentive_Calc!$A288,'Sales RAW DATA'!$D:$D,"B1")</f>
        <v>1.1156106957281673</v>
      </c>
      <c r="Z288" s="44">
        <f>IFERROR(SUMIFS('Sales RAW DATA'!$G:$G,'Sales RAW DATA'!$I:$I,Incentive_Calc!$A288,'Sales RAW DATA'!$D:$D,"B2",'Sales RAW DATA'!$E:$E,Incentive_Calc!Z$5)/SUMIFS('Sales RAW DATA'!$F:$F,'Sales RAW DATA'!$I:$I,Incentive_Calc!$A288,'Sales RAW DATA'!$D:$D,"B2",'Sales RAW DATA'!$E:$E,Incentive_Calc!Z$5),"")</f>
        <v>0.93874474331508373</v>
      </c>
      <c r="AA288" s="44">
        <f>IFERROR(SUMIFS('Sales RAW DATA'!$G:$G,'Sales RAW DATA'!$I:$I,Incentive_Calc!$A288,'Sales RAW DATA'!$D:$D,"B2",'Sales RAW DATA'!$E:$E,Incentive_Calc!AA$5)/SUMIFS('Sales RAW DATA'!$F:$F,'Sales RAW DATA'!$I:$I,Incentive_Calc!$A288,'Sales RAW DATA'!$D:$D,"B2",'Sales RAW DATA'!$E:$E,Incentive_Calc!AA$5),"")</f>
        <v>0.77982258705150276</v>
      </c>
      <c r="AB288" s="44">
        <f>IFERROR(SUMIFS('Sales RAW DATA'!$G:$G,'Sales RAW DATA'!$I:$I,Incentive_Calc!$A288,'Sales RAW DATA'!$D:$D,"B2",'Sales RAW DATA'!$E:$E,Incentive_Calc!AB$5)/SUMIFS('Sales RAW DATA'!$F:$F,'Sales RAW DATA'!$I:$I,Incentive_Calc!$A288,'Sales RAW DATA'!$D:$D,"B2",'Sales RAW DATA'!$E:$E,Incentive_Calc!AB$5),"")</f>
        <v>0.43608268111579368</v>
      </c>
      <c r="AC288" s="44">
        <f>SUMIFS('Sales RAW DATA'!$G:$G,'Sales RAW DATA'!$I:$I,Incentive_Calc!$A288,'Sales RAW DATA'!$D:$D,"B2")/SUMIFS('Sales RAW DATA'!$F:$F,'Sales RAW DATA'!$I:$I,Incentive_Calc!$A288,'Sales RAW DATA'!$D:$D,"B2")</f>
        <v>0.70631534530451501</v>
      </c>
      <c r="AD288" s="44">
        <f>IFERROR(SUMIFS('Sales RAW DATA'!$G:$G,'Sales RAW DATA'!$I:$I,Incentive_Calc!$A288,'Sales RAW DATA'!$D:$D,"B3",'Sales RAW DATA'!$E:$E,Incentive_Calc!AD$5)/SUMIFS('Sales RAW DATA'!$F:$F,'Sales RAW DATA'!$I:$I,Incentive_Calc!$A288,'Sales RAW DATA'!$D:$D,"B3",'Sales RAW DATA'!$E:$E,Incentive_Calc!AD$5),"")</f>
        <v>0.47297616516665486</v>
      </c>
      <c r="AE288" s="44">
        <f>IFERROR(SUMIFS('Sales RAW DATA'!$G:$G,'Sales RAW DATA'!$I:$I,Incentive_Calc!$A288,'Sales RAW DATA'!$D:$D,"B3",'Sales RAW DATA'!$E:$E,Incentive_Calc!AE$5)/SUMIFS('Sales RAW DATA'!$F:$F,'Sales RAW DATA'!$I:$I,Incentive_Calc!$A288,'Sales RAW DATA'!$D:$D,"B3",'Sales RAW DATA'!$E:$E,Incentive_Calc!AE$5),"")</f>
        <v>1.3337285902503293</v>
      </c>
      <c r="AF288" s="44">
        <f>IFERROR(SUMIFS('Sales RAW DATA'!$G:$G,'Sales RAW DATA'!$I:$I,Incentive_Calc!$A288,'Sales RAW DATA'!$D:$D,"B3",'Sales RAW DATA'!$E:$E,Incentive_Calc!AF$5)/SUMIFS('Sales RAW DATA'!$F:$F,'Sales RAW DATA'!$I:$I,Incentive_Calc!$A288,'Sales RAW DATA'!$D:$D,"B3",'Sales RAW DATA'!$E:$E,Incentive_Calc!AF$5),"")</f>
        <v>1.6390804118119517</v>
      </c>
      <c r="AG288" s="44">
        <f>SUMIFS('Sales RAW DATA'!$G:$G,'Sales RAW DATA'!$I:$I,Incentive_Calc!$A288,'Sales RAW DATA'!$D:$D,"B3")/SUMIFS('Sales RAW DATA'!$F:$F,'Sales RAW DATA'!$I:$I,Incentive_Calc!$A288,'Sales RAW DATA'!$D:$D,"B3")</f>
        <v>1.1685825205946407</v>
      </c>
      <c r="AH288" s="44">
        <f>IFERROR(SUMIFS('Sales RAW DATA'!$G:$G,'Sales RAW DATA'!$I:$I,Incentive_Calc!$A288,'Sales RAW DATA'!$D:$D,"B4",'Sales RAW DATA'!$E:$E,Incentive_Calc!AH$5)/SUMIFS('Sales RAW DATA'!$F:$F,'Sales RAW DATA'!$I:$I,Incentive_Calc!$A288,'Sales RAW DATA'!$D:$D,"B4",'Sales RAW DATA'!$E:$E,Incentive_Calc!AH$5),"")</f>
        <v>1.1433342029741718</v>
      </c>
      <c r="AI288" s="44">
        <f>IFERROR(SUMIFS('Sales RAW DATA'!$G:$G,'Sales RAW DATA'!$I:$I,Incentive_Calc!$A288,'Sales RAW DATA'!$D:$D,"B4",'Sales RAW DATA'!$E:$E,Incentive_Calc!AI$5)/SUMIFS('Sales RAW DATA'!$F:$F,'Sales RAW DATA'!$I:$I,Incentive_Calc!$A288,'Sales RAW DATA'!$D:$D,"B4",'Sales RAW DATA'!$E:$E,Incentive_Calc!AI$5),"")</f>
        <v>0.65696719311657259</v>
      </c>
      <c r="AJ288" s="44">
        <f>IFERROR(SUMIFS('Sales RAW DATA'!$G:$G,'Sales RAW DATA'!$I:$I,Incentive_Calc!$A288,'Sales RAW DATA'!$D:$D,"B4",'Sales RAW DATA'!$E:$E,Incentive_Calc!AJ$5)/SUMIFS('Sales RAW DATA'!$F:$F,'Sales RAW DATA'!$I:$I,Incentive_Calc!$A288,'Sales RAW DATA'!$D:$D,"B4",'Sales RAW DATA'!$E:$E,Incentive_Calc!AJ$5),"")</f>
        <v>0.63025666337611053</v>
      </c>
      <c r="AK288" s="44">
        <f>SUMIFS('Sales RAW DATA'!$G:$G,'Sales RAW DATA'!$I:$I,Incentive_Calc!$A288,'Sales RAW DATA'!$D:$D,"B4")/SUMIFS('Sales RAW DATA'!$F:$F,'Sales RAW DATA'!$I:$I,Incentive_Calc!$A288,'Sales RAW DATA'!$D:$D,"B4")</f>
        <v>0.80350030040721865</v>
      </c>
      <c r="AL288" s="44">
        <f>IFERROR(SUMIFS('Sales RAW DATA'!$G:$G,'Sales RAW DATA'!$I:$I,Incentive_Calc!$A288,'Sales RAW DATA'!$D:$D,"B5",'Sales RAW DATA'!$E:$E,Incentive_Calc!AL$5)/SUMIFS('Sales RAW DATA'!$F:$F,'Sales RAW DATA'!$I:$I,Incentive_Calc!$A288,'Sales RAW DATA'!$D:$D,"B5",'Sales RAW DATA'!$E:$E,Incentive_Calc!AL$5),"")</f>
        <v>1.1977481234361969</v>
      </c>
      <c r="AM288" s="44">
        <f>IFERROR(SUMIFS('Sales RAW DATA'!$G:$G,'Sales RAW DATA'!$I:$I,Incentive_Calc!$A288,'Sales RAW DATA'!$D:$D,"B5",'Sales RAW DATA'!$E:$E,Incentive_Calc!AM$5)/SUMIFS('Sales RAW DATA'!$F:$F,'Sales RAW DATA'!$I:$I,Incentive_Calc!$A288,'Sales RAW DATA'!$D:$D,"B5",'Sales RAW DATA'!$E:$E,Incentive_Calc!AM$5),"")</f>
        <v>0.59220920730046311</v>
      </c>
      <c r="AN288" s="44">
        <f>IFERROR(SUMIFS('Sales RAW DATA'!$G:$G,'Sales RAW DATA'!$I:$I,Incentive_Calc!$A288,'Sales RAW DATA'!$D:$D,"B5",'Sales RAW DATA'!$E:$E,Incentive_Calc!AN$5)/SUMIFS('Sales RAW DATA'!$F:$F,'Sales RAW DATA'!$I:$I,Incentive_Calc!$A288,'Sales RAW DATA'!$D:$D,"B5",'Sales RAW DATA'!$E:$E,Incentive_Calc!AN$5),"")</f>
        <v>1.0151905422363121</v>
      </c>
      <c r="AO288" s="44">
        <f>SUMIFS('Sales RAW DATA'!$G:$G,'Sales RAW DATA'!$I:$I,Incentive_Calc!$A288,'Sales RAW DATA'!$D:$D,"B5")/SUMIFS('Sales RAW DATA'!$F:$F,'Sales RAW DATA'!$I:$I,Incentive_Calc!$A288,'Sales RAW DATA'!$D:$D,"B5")</f>
        <v>0.91900035872294628</v>
      </c>
      <c r="AP288" s="42">
        <f>SUM(SUMIFS('Sales RAW DATA'!$F$2:$F$22804,'Sales RAW DATA'!$I$2:$I$22804,Incentive_Calc!$A288,'Sales RAW DATA'!$D$2:$D$22804,"B1"),SUMIFS('Sales RAW DATA'!$F$2:$F$22804,'Sales RAW DATA'!$I$2:$I$22804,Incentive_Calc!$A288,'Sales RAW DATA'!$D$2:$D$22804,"B2"),SUMIFS('Sales RAW DATA'!$F$2:$F$22804,'Sales RAW DATA'!$I$2:$I$22804,Incentive_Calc!$A288,'Sales RAW DATA'!$D$2:$D$22804,"B3"),SUMIFS('Sales RAW DATA'!$F$2:$F$22804,'Sales RAW DATA'!$I$2:$I$22804,Incentive_Calc!$A288,'Sales RAW DATA'!$D$2:$D$22804,"B4"),SUMIFS('Sales RAW DATA'!$F$2:$F$22804,'Sales RAW DATA'!$I$2:$I$22804,Incentive_Calc!$A288,'Sales RAW DATA'!$D$2:$D$22804,"B5"))</f>
        <v>971085</v>
      </c>
      <c r="AQ288" s="42">
        <f>SUM(SUMIFS('Sales RAW DATA'!$G$2:$G$22804,'Sales RAW DATA'!$I$2:$I$22804,Incentive_Calc!$A288,'Sales RAW DATA'!$D$2:$D$22804,"B1"),SUMIFS('Sales RAW DATA'!$G$2:$G$22804,'Sales RAW DATA'!$I$2:$I$22804,Incentive_Calc!$A288,'Sales RAW DATA'!$D$2:$D$22804,"B2"),SUMIFS('Sales RAW DATA'!$G$2:$G$22804,'Sales RAW DATA'!$I$2:$I$22804,Incentive_Calc!$A288,'Sales RAW DATA'!$D$2:$D$22804,"B3"),SUMIFS('Sales RAW DATA'!$G$2:$G$22804,'Sales RAW DATA'!$I$2:$I$22804,Incentive_Calc!$A288,'Sales RAW DATA'!$D$2:$D$22804,"B4"),SUMIFS('Sales RAW DATA'!$G$2:$G$22804,'Sales RAW DATA'!$I$2:$I$22804,Incentive_Calc!$A288,'Sales RAW DATA'!$D$2:$D$22804,"B5"))</f>
        <v>1015554</v>
      </c>
      <c r="AR288" s="45">
        <f t="shared" si="78"/>
        <v>104.57931077094177</v>
      </c>
      <c r="AS288" s="45">
        <f t="shared" si="79"/>
        <v>104</v>
      </c>
      <c r="AT288" s="46">
        <v>1</v>
      </c>
      <c r="AU288" s="46">
        <v>0.93</v>
      </c>
      <c r="AV288" s="43" t="str">
        <f t="shared" si="65"/>
        <v>Yes</v>
      </c>
      <c r="AW288" s="43" t="str">
        <f t="shared" si="66"/>
        <v>Yes</v>
      </c>
      <c r="AX288" s="43" t="str">
        <f t="shared" si="67"/>
        <v>Yes</v>
      </c>
      <c r="AY288" s="43" t="str">
        <f t="shared" si="80"/>
        <v>Yes</v>
      </c>
    </row>
    <row r="289" spans="1:51" x14ac:dyDescent="0.35">
      <c r="A289" s="21" t="s">
        <v>1163</v>
      </c>
      <c r="B289" s="21" t="s">
        <v>689</v>
      </c>
      <c r="C289" s="21" t="str">
        <f>_xlfn.XLOOKUP($A289,'Employee List'!$E:$E,'Employee List'!$D:$D,0)</f>
        <v>SF</v>
      </c>
      <c r="D289" s="42" cm="1">
        <f t="array" ref="D289">IFERROR(IF($G289="Yes",INDEX('Payment Plan'!$D$6:$D$42,MATCH(1,(Incentive_Calc!$C289='Payment Plan'!$B$6:$B$42)*(Incentive_Calc!$U289='Payment Plan'!$C$6:$C$42),0)),""),"")</f>
        <v>39883.798828125</v>
      </c>
      <c r="E289" s="42" t="str" cm="1">
        <f t="array" ref="E289">IFERROR(IF($H289="Yes",INDEX('Payment Plan'!$D$6:$D$42,MATCH(1,(Incentive_Calc!$C289='Payment Plan'!$B$6:$B$42)*(Incentive_Calc!$AS289='Payment Plan'!$C$6:$C$42),0)),""),"")</f>
        <v/>
      </c>
      <c r="F289" s="42">
        <f t="shared" si="68"/>
        <v>39883.798828125</v>
      </c>
      <c r="G289" s="43" t="str">
        <f t="shared" si="69"/>
        <v>Yes</v>
      </c>
      <c r="H289" s="21" t="str">
        <f t="shared" si="70"/>
        <v>No</v>
      </c>
      <c r="I289" s="42">
        <f>IFERROR(SUMIFS('Sales RAW DATA'!$F$2:$F$30000,'Sales RAW DATA'!$I$2:$I$30000,Incentive_Calc!$A289,'Sales RAW DATA'!$E$2:$E$30000,Incentive_Calc!I$5),"")</f>
        <v>430990</v>
      </c>
      <c r="J289" s="42">
        <f>IFERROR(SUMIFS('Sales RAW DATA'!$F$2:$F$30000,'Sales RAW DATA'!$I$2:$I$30000,Incentive_Calc!$A289,'Sales RAW DATA'!$E$2:$E$30000,Incentive_Calc!J$5),"")</f>
        <v>434565</v>
      </c>
      <c r="K289" s="42">
        <f>IFERROR(SUMIFS('Sales RAW DATA'!$F$2:$F$30000,'Sales RAW DATA'!$I$2:$I$30000,Incentive_Calc!$A289,'Sales RAW DATA'!$E$2:$E$30000,Incentive_Calc!K$5),"")</f>
        <v>438129</v>
      </c>
      <c r="L289" s="42">
        <f t="shared" si="71"/>
        <v>1303684</v>
      </c>
      <c r="M289" s="42">
        <f>IFERROR(SUMIFS('Sales RAW DATA'!$G$2:$G$30000,'Sales RAW DATA'!$I$2:$I$30000,Incentive_Calc!$A289,'Sales RAW DATA'!$E$2:$E$30000,Incentive_Calc!M$5),"")</f>
        <v>419621</v>
      </c>
      <c r="N289" s="42">
        <f>IFERROR(SUMIFS('Sales RAW DATA'!$G$2:$G$30000,'Sales RAW DATA'!$I$2:$I$30000,Incentive_Calc!$A289,'Sales RAW DATA'!$E$2:$E$30000,Incentive_Calc!N$5),"")</f>
        <v>478992</v>
      </c>
      <c r="O289" s="42">
        <f>IFERROR(SUMIFS('Sales RAW DATA'!$G$2:$G$30000,'Sales RAW DATA'!$I$2:$I$30000,Incentive_Calc!$A289,'Sales RAW DATA'!$E$2:$E$30000,Incentive_Calc!O$5),"")</f>
        <v>492603</v>
      </c>
      <c r="P289" s="42">
        <f t="shared" si="72"/>
        <v>1391216</v>
      </c>
      <c r="Q289" s="44">
        <f t="shared" si="73"/>
        <v>0.97362119770760347</v>
      </c>
      <c r="R289" s="44">
        <f t="shared" si="74"/>
        <v>1.1022332677505091</v>
      </c>
      <c r="S289" s="44">
        <f t="shared" si="75"/>
        <v>1.1243332443184542</v>
      </c>
      <c r="T289" s="45">
        <f t="shared" si="76"/>
        <v>106.71420374876119</v>
      </c>
      <c r="U289" s="45">
        <f t="shared" si="77"/>
        <v>106</v>
      </c>
      <c r="V289" s="44">
        <f>IFERROR(SUMIFS('Sales RAW DATA'!$G:$G,'Sales RAW DATA'!$I:$I,Incentive_Calc!$A289,'Sales RAW DATA'!$D:$D,"B1",'Sales RAW DATA'!$E:$E,Incentive_Calc!V$5)/SUMIFS('Sales RAW DATA'!$F:$F,'Sales RAW DATA'!$I:$I,Incentive_Calc!$A289,'Sales RAW DATA'!$D:$D,"B1",'Sales RAW DATA'!$E:$E,Incentive_Calc!V$5),"")</f>
        <v>0.79525363444870334</v>
      </c>
      <c r="W289" s="44">
        <f>IFERROR(SUMIFS('Sales RAW DATA'!$G:$G,'Sales RAW DATA'!$I:$I,Incentive_Calc!$A289,'Sales RAW DATA'!$D:$D,"B1",'Sales RAW DATA'!$E:$E,Incentive_Calc!W$5)/SUMIFS('Sales RAW DATA'!$F:$F,'Sales RAW DATA'!$I:$I,Incentive_Calc!$A289,'Sales RAW DATA'!$D:$D,"B1",'Sales RAW DATA'!$E:$E,Incentive_Calc!W$5),"")</f>
        <v>0.77148265539707694</v>
      </c>
      <c r="X289" s="44">
        <f>IFERROR(SUMIFS('Sales RAW DATA'!$G:$G,'Sales RAW DATA'!$I:$I,Incentive_Calc!$A289,'Sales RAW DATA'!$D:$D,"B1",'Sales RAW DATA'!$E:$E,Incentive_Calc!X$5)/SUMIFS('Sales RAW DATA'!$F:$F,'Sales RAW DATA'!$I:$I,Incentive_Calc!$A289,'Sales RAW DATA'!$D:$D,"B1",'Sales RAW DATA'!$E:$E,Incentive_Calc!X$5),"")</f>
        <v>0.70657913380248427</v>
      </c>
      <c r="Y289" s="44">
        <f>SUMIFS('Sales RAW DATA'!$G:$G,'Sales RAW DATA'!$I:$I,Incentive_Calc!$A289,'Sales RAW DATA'!$D:$D,"B1")/SUMIFS('Sales RAW DATA'!$F:$F,'Sales RAW DATA'!$I:$I,Incentive_Calc!$A289,'Sales RAW DATA'!$D:$D,"B1")</f>
        <v>0.75920198281441542</v>
      </c>
      <c r="Z289" s="44">
        <f>IFERROR(SUMIFS('Sales RAW DATA'!$G:$G,'Sales RAW DATA'!$I:$I,Incentive_Calc!$A289,'Sales RAW DATA'!$D:$D,"B2",'Sales RAW DATA'!$E:$E,Incentive_Calc!Z$5)/SUMIFS('Sales RAW DATA'!$F:$F,'Sales RAW DATA'!$I:$I,Incentive_Calc!$A289,'Sales RAW DATA'!$D:$D,"B2",'Sales RAW DATA'!$E:$E,Incentive_Calc!Z$5),"")</f>
        <v>1.2080378250591017</v>
      </c>
      <c r="AA289" s="44">
        <f>IFERROR(SUMIFS('Sales RAW DATA'!$G:$G,'Sales RAW DATA'!$I:$I,Incentive_Calc!$A289,'Sales RAW DATA'!$D:$D,"B2",'Sales RAW DATA'!$E:$E,Incentive_Calc!AA$5)/SUMIFS('Sales RAW DATA'!$F:$F,'Sales RAW DATA'!$I:$I,Incentive_Calc!$A289,'Sales RAW DATA'!$D:$D,"B2",'Sales RAW DATA'!$E:$E,Incentive_Calc!AA$5),"")</f>
        <v>1.1597744360902256</v>
      </c>
      <c r="AB289" s="44">
        <f>IFERROR(SUMIFS('Sales RAW DATA'!$G:$G,'Sales RAW DATA'!$I:$I,Incentive_Calc!$A289,'Sales RAW DATA'!$D:$D,"B2",'Sales RAW DATA'!$E:$E,Incentive_Calc!AB$5)/SUMIFS('Sales RAW DATA'!$F:$F,'Sales RAW DATA'!$I:$I,Incentive_Calc!$A289,'Sales RAW DATA'!$D:$D,"B2",'Sales RAW DATA'!$E:$E,Incentive_Calc!AB$5),"")</f>
        <v>0.91142146546776348</v>
      </c>
      <c r="AC289" s="44">
        <f>SUMIFS('Sales RAW DATA'!$G:$G,'Sales RAW DATA'!$I:$I,Incentive_Calc!$A289,'Sales RAW DATA'!$D:$D,"B2")/SUMIFS('Sales RAW DATA'!$F:$F,'Sales RAW DATA'!$I:$I,Incentive_Calc!$A289,'Sales RAW DATA'!$D:$D,"B2")</f>
        <v>1.0911221613403859</v>
      </c>
      <c r="AD289" s="44">
        <f>IFERROR(SUMIFS('Sales RAW DATA'!$G:$G,'Sales RAW DATA'!$I:$I,Incentive_Calc!$A289,'Sales RAW DATA'!$D:$D,"B3",'Sales RAW DATA'!$E:$E,Incentive_Calc!AD$5)/SUMIFS('Sales RAW DATA'!$F:$F,'Sales RAW DATA'!$I:$I,Incentive_Calc!$A289,'Sales RAW DATA'!$D:$D,"B3",'Sales RAW DATA'!$E:$E,Incentive_Calc!AD$5),"")</f>
        <v>0.37813742717099785</v>
      </c>
      <c r="AE289" s="44">
        <f>IFERROR(SUMIFS('Sales RAW DATA'!$G:$G,'Sales RAW DATA'!$I:$I,Incentive_Calc!$A289,'Sales RAW DATA'!$D:$D,"B3",'Sales RAW DATA'!$E:$E,Incentive_Calc!AE$5)/SUMIFS('Sales RAW DATA'!$F:$F,'Sales RAW DATA'!$I:$I,Incentive_Calc!$A289,'Sales RAW DATA'!$D:$D,"B3",'Sales RAW DATA'!$E:$E,Incentive_Calc!AE$5),"")</f>
        <v>1.0387973578315997</v>
      </c>
      <c r="AF289" s="44">
        <f>IFERROR(SUMIFS('Sales RAW DATA'!$G:$G,'Sales RAW DATA'!$I:$I,Incentive_Calc!$A289,'Sales RAW DATA'!$D:$D,"B3",'Sales RAW DATA'!$E:$E,Incentive_Calc!AF$5)/SUMIFS('Sales RAW DATA'!$F:$F,'Sales RAW DATA'!$I:$I,Incentive_Calc!$A289,'Sales RAW DATA'!$D:$D,"B3",'Sales RAW DATA'!$E:$E,Incentive_Calc!AF$5),"")</f>
        <v>1.5482735210066785</v>
      </c>
      <c r="AG289" s="44">
        <f>SUMIFS('Sales RAW DATA'!$G:$G,'Sales RAW DATA'!$I:$I,Incentive_Calc!$A289,'Sales RAW DATA'!$D:$D,"B3")/SUMIFS('Sales RAW DATA'!$F:$F,'Sales RAW DATA'!$I:$I,Incentive_Calc!$A289,'Sales RAW DATA'!$D:$D,"B3")</f>
        <v>1.0185141634232093</v>
      </c>
      <c r="AH289" s="44">
        <f>IFERROR(SUMIFS('Sales RAW DATA'!$G:$G,'Sales RAW DATA'!$I:$I,Incentive_Calc!$A289,'Sales RAW DATA'!$D:$D,"B4",'Sales RAW DATA'!$E:$E,Incentive_Calc!AH$5)/SUMIFS('Sales RAW DATA'!$F:$F,'Sales RAW DATA'!$I:$I,Incentive_Calc!$A289,'Sales RAW DATA'!$D:$D,"B4",'Sales RAW DATA'!$E:$E,Incentive_Calc!AH$5),"")</f>
        <v>0.8300093115918491</v>
      </c>
      <c r="AI289" s="44">
        <f>IFERROR(SUMIFS('Sales RAW DATA'!$G:$G,'Sales RAW DATA'!$I:$I,Incentive_Calc!$A289,'Sales RAW DATA'!$D:$D,"B4",'Sales RAW DATA'!$E:$E,Incentive_Calc!AI$5)/SUMIFS('Sales RAW DATA'!$F:$F,'Sales RAW DATA'!$I:$I,Incentive_Calc!$A289,'Sales RAW DATA'!$D:$D,"B4",'Sales RAW DATA'!$E:$E,Incentive_Calc!AI$5),"")</f>
        <v>1.009338093930239</v>
      </c>
      <c r="AJ289" s="44">
        <f>IFERROR(SUMIFS('Sales RAW DATA'!$G:$G,'Sales RAW DATA'!$I:$I,Incentive_Calc!$A289,'Sales RAW DATA'!$D:$D,"B4",'Sales RAW DATA'!$E:$E,Incentive_Calc!AJ$5)/SUMIFS('Sales RAW DATA'!$F:$F,'Sales RAW DATA'!$I:$I,Incentive_Calc!$A289,'Sales RAW DATA'!$D:$D,"B4",'Sales RAW DATA'!$E:$E,Incentive_Calc!AJ$5),"")</f>
        <v>1.3542500243973845</v>
      </c>
      <c r="AK289" s="44">
        <f>SUMIFS('Sales RAW DATA'!$G:$G,'Sales RAW DATA'!$I:$I,Incentive_Calc!$A289,'Sales RAW DATA'!$D:$D,"B4")/SUMIFS('Sales RAW DATA'!$F:$F,'Sales RAW DATA'!$I:$I,Incentive_Calc!$A289,'Sales RAW DATA'!$D:$D,"B4")</f>
        <v>1.0726204275278324</v>
      </c>
      <c r="AL289" s="44">
        <f>IFERROR(SUMIFS('Sales RAW DATA'!$G:$G,'Sales RAW DATA'!$I:$I,Incentive_Calc!$A289,'Sales RAW DATA'!$D:$D,"B5",'Sales RAW DATA'!$E:$E,Incentive_Calc!AL$5)/SUMIFS('Sales RAW DATA'!$F:$F,'Sales RAW DATA'!$I:$I,Incentive_Calc!$A289,'Sales RAW DATA'!$D:$D,"B5",'Sales RAW DATA'!$E:$E,Incentive_Calc!AL$5),"")</f>
        <v>1.5571428571428572</v>
      </c>
      <c r="AM289" s="44">
        <f>IFERROR(SUMIFS('Sales RAW DATA'!$G:$G,'Sales RAW DATA'!$I:$I,Incentive_Calc!$A289,'Sales RAW DATA'!$D:$D,"B5",'Sales RAW DATA'!$E:$E,Incentive_Calc!AM$5)/SUMIFS('Sales RAW DATA'!$F:$F,'Sales RAW DATA'!$I:$I,Incentive_Calc!$A289,'Sales RAW DATA'!$D:$D,"B5",'Sales RAW DATA'!$E:$E,Incentive_Calc!AM$5),"")</f>
        <v>1.5612648221343874</v>
      </c>
      <c r="AN289" s="44">
        <f>IFERROR(SUMIFS('Sales RAW DATA'!$G:$G,'Sales RAW DATA'!$I:$I,Incentive_Calc!$A289,'Sales RAW DATA'!$D:$D,"B5",'Sales RAW DATA'!$E:$E,Incentive_Calc!AN$5)/SUMIFS('Sales RAW DATA'!$F:$F,'Sales RAW DATA'!$I:$I,Incentive_Calc!$A289,'Sales RAW DATA'!$D:$D,"B5",'Sales RAW DATA'!$E:$E,Incentive_Calc!AN$5),"")</f>
        <v>2.3671602263151561</v>
      </c>
      <c r="AO289" s="44">
        <f>SUMIFS('Sales RAW DATA'!$G:$G,'Sales RAW DATA'!$I:$I,Incentive_Calc!$A289,'Sales RAW DATA'!$D:$D,"B5")/SUMIFS('Sales RAW DATA'!$F:$F,'Sales RAW DATA'!$I:$I,Incentive_Calc!$A289,'Sales RAW DATA'!$D:$D,"B5")</f>
        <v>1.8103274087932648</v>
      </c>
      <c r="AP289" s="42">
        <f>SUM(SUMIFS('Sales RAW DATA'!$F$2:$F$22804,'Sales RAW DATA'!$I$2:$I$22804,Incentive_Calc!$A289,'Sales RAW DATA'!$D$2:$D$22804,"B1"),SUMIFS('Sales RAW DATA'!$F$2:$F$22804,'Sales RAW DATA'!$I$2:$I$22804,Incentive_Calc!$A289,'Sales RAW DATA'!$D$2:$D$22804,"B2"),SUMIFS('Sales RAW DATA'!$F$2:$F$22804,'Sales RAW DATA'!$I$2:$I$22804,Incentive_Calc!$A289,'Sales RAW DATA'!$D$2:$D$22804,"B3"),SUMIFS('Sales RAW DATA'!$F$2:$F$22804,'Sales RAW DATA'!$I$2:$I$22804,Incentive_Calc!$A289,'Sales RAW DATA'!$D$2:$D$22804,"B4"),SUMIFS('Sales RAW DATA'!$F$2:$F$22804,'Sales RAW DATA'!$I$2:$I$22804,Incentive_Calc!$A289,'Sales RAW DATA'!$D$2:$D$22804,"B5"))</f>
        <v>712053</v>
      </c>
      <c r="AQ289" s="42">
        <f>SUM(SUMIFS('Sales RAW DATA'!$G$2:$G$22804,'Sales RAW DATA'!$I$2:$I$22804,Incentive_Calc!$A289,'Sales RAW DATA'!$D$2:$D$22804,"B1"),SUMIFS('Sales RAW DATA'!$G$2:$G$22804,'Sales RAW DATA'!$I$2:$I$22804,Incentive_Calc!$A289,'Sales RAW DATA'!$D$2:$D$22804,"B2"),SUMIFS('Sales RAW DATA'!$G$2:$G$22804,'Sales RAW DATA'!$I$2:$I$22804,Incentive_Calc!$A289,'Sales RAW DATA'!$D$2:$D$22804,"B3"),SUMIFS('Sales RAW DATA'!$G$2:$G$22804,'Sales RAW DATA'!$I$2:$I$22804,Incentive_Calc!$A289,'Sales RAW DATA'!$D$2:$D$22804,"B4"),SUMIFS('Sales RAW DATA'!$G$2:$G$22804,'Sales RAW DATA'!$I$2:$I$22804,Incentive_Calc!$A289,'Sales RAW DATA'!$D$2:$D$22804,"B5"))</f>
        <v>669776</v>
      </c>
      <c r="AR289" s="45">
        <f t="shared" si="78"/>
        <v>94.062661065959972</v>
      </c>
      <c r="AS289" s="45">
        <f t="shared" si="79"/>
        <v>94</v>
      </c>
      <c r="AT289" s="46">
        <v>1.19</v>
      </c>
      <c r="AU289" s="46">
        <v>0.9</v>
      </c>
      <c r="AV289" s="43" t="str">
        <f t="shared" si="65"/>
        <v>Yes</v>
      </c>
      <c r="AW289" s="43" t="str">
        <f t="shared" si="66"/>
        <v>Yes</v>
      </c>
      <c r="AX289" s="43" t="str">
        <f t="shared" si="67"/>
        <v>Yes</v>
      </c>
      <c r="AY289" s="43" t="str">
        <f t="shared" si="80"/>
        <v>Yes</v>
      </c>
    </row>
    <row r="290" spans="1:51" x14ac:dyDescent="0.35">
      <c r="A290" s="21" t="s">
        <v>1164</v>
      </c>
      <c r="B290" s="21" t="s">
        <v>690</v>
      </c>
      <c r="C290" s="21" t="str">
        <f>_xlfn.XLOOKUP($A290,'Employee List'!$E:$E,'Employee List'!$D:$D,0)</f>
        <v>SF</v>
      </c>
      <c r="D290" s="42" cm="1">
        <f t="array" ref="D290">IFERROR(IF($G290="Yes",INDEX('Payment Plan'!$D$6:$D$42,MATCH(1,(Incentive_Calc!$C290='Payment Plan'!$B$6:$B$42)*(Incentive_Calc!$U290='Payment Plan'!$C$6:$C$42),0)),""),"")</f>
        <v>28940.625</v>
      </c>
      <c r="E290" s="42" t="str" cm="1">
        <f t="array" ref="E290">IFERROR(IF($H290="Yes",INDEX('Payment Plan'!$D$6:$D$42,MATCH(1,(Incentive_Calc!$C290='Payment Plan'!$B$6:$B$42)*(Incentive_Calc!$AS290='Payment Plan'!$C$6:$C$42),0)),""),"")</f>
        <v/>
      </c>
      <c r="F290" s="42">
        <f t="shared" si="68"/>
        <v>28940.625</v>
      </c>
      <c r="G290" s="43" t="str">
        <f t="shared" si="69"/>
        <v>Yes</v>
      </c>
      <c r="H290" s="21" t="str">
        <f t="shared" si="70"/>
        <v>No</v>
      </c>
      <c r="I290" s="42">
        <f>IFERROR(SUMIFS('Sales RAW DATA'!$F$2:$F$30000,'Sales RAW DATA'!$I$2:$I$30000,Incentive_Calc!$A290,'Sales RAW DATA'!$E$2:$E$30000,Incentive_Calc!I$5),"")</f>
        <v>636616</v>
      </c>
      <c r="J290" s="42">
        <f>IFERROR(SUMIFS('Sales RAW DATA'!$F$2:$F$30000,'Sales RAW DATA'!$I$2:$I$30000,Incentive_Calc!$A290,'Sales RAW DATA'!$E$2:$E$30000,Incentive_Calc!J$5),"")</f>
        <v>641751</v>
      </c>
      <c r="K290" s="42">
        <f>IFERROR(SUMIFS('Sales RAW DATA'!$F$2:$F$30000,'Sales RAW DATA'!$I$2:$I$30000,Incentive_Calc!$A290,'Sales RAW DATA'!$E$2:$E$30000,Incentive_Calc!K$5),"")</f>
        <v>657945</v>
      </c>
      <c r="L290" s="42">
        <f t="shared" si="71"/>
        <v>1936312</v>
      </c>
      <c r="M290" s="42">
        <f>IFERROR(SUMIFS('Sales RAW DATA'!$G$2:$G$30000,'Sales RAW DATA'!$I$2:$I$30000,Incentive_Calc!$A290,'Sales RAW DATA'!$E$2:$E$30000,Incentive_Calc!M$5),"")</f>
        <v>670525</v>
      </c>
      <c r="N290" s="42">
        <f>IFERROR(SUMIFS('Sales RAW DATA'!$G$2:$G$30000,'Sales RAW DATA'!$I$2:$I$30000,Incentive_Calc!$A290,'Sales RAW DATA'!$E$2:$E$30000,Incentive_Calc!N$5),"")</f>
        <v>675287</v>
      </c>
      <c r="O290" s="42">
        <f>IFERROR(SUMIFS('Sales RAW DATA'!$G$2:$G$30000,'Sales RAW DATA'!$I$2:$I$30000,Incentive_Calc!$A290,'Sales RAW DATA'!$E$2:$E$30000,Incentive_Calc!O$5),"")</f>
        <v>666191</v>
      </c>
      <c r="P290" s="42">
        <f t="shared" si="72"/>
        <v>2012003</v>
      </c>
      <c r="Q290" s="44">
        <f t="shared" si="73"/>
        <v>1.0532644482702289</v>
      </c>
      <c r="R290" s="44">
        <f t="shared" si="74"/>
        <v>1.052257028037354</v>
      </c>
      <c r="S290" s="44">
        <f t="shared" si="75"/>
        <v>1.0125329624816664</v>
      </c>
      <c r="T290" s="45">
        <f t="shared" si="76"/>
        <v>103.90902912340574</v>
      </c>
      <c r="U290" s="45">
        <f t="shared" si="77"/>
        <v>103</v>
      </c>
      <c r="V290" s="44">
        <f>IFERROR(SUMIFS('Sales RAW DATA'!$G:$G,'Sales RAW DATA'!$I:$I,Incentive_Calc!$A290,'Sales RAW DATA'!$D:$D,"B1",'Sales RAW DATA'!$E:$E,Incentive_Calc!V$5)/SUMIFS('Sales RAW DATA'!$F:$F,'Sales RAW DATA'!$I:$I,Incentive_Calc!$A290,'Sales RAW DATA'!$D:$D,"B1",'Sales RAW DATA'!$E:$E,Incentive_Calc!V$5),"")</f>
        <v>1.1973770581478038</v>
      </c>
      <c r="W290" s="44">
        <f>IFERROR(SUMIFS('Sales RAW DATA'!$G:$G,'Sales RAW DATA'!$I:$I,Incentive_Calc!$A290,'Sales RAW DATA'!$D:$D,"B1",'Sales RAW DATA'!$E:$E,Incentive_Calc!W$5)/SUMIFS('Sales RAW DATA'!$F:$F,'Sales RAW DATA'!$I:$I,Incentive_Calc!$A290,'Sales RAW DATA'!$D:$D,"B1",'Sales RAW DATA'!$E:$E,Incentive_Calc!W$5),"")</f>
        <v>1.0416730718168732</v>
      </c>
      <c r="X290" s="44">
        <f>IFERROR(SUMIFS('Sales RAW DATA'!$G:$G,'Sales RAW DATA'!$I:$I,Incentive_Calc!$A290,'Sales RAW DATA'!$D:$D,"B1",'Sales RAW DATA'!$E:$E,Incentive_Calc!X$5)/SUMIFS('Sales RAW DATA'!$F:$F,'Sales RAW DATA'!$I:$I,Incentive_Calc!$A290,'Sales RAW DATA'!$D:$D,"B1",'Sales RAW DATA'!$E:$E,Incentive_Calc!X$5),"")</f>
        <v>1.0318552063028543</v>
      </c>
      <c r="Y290" s="44">
        <f>SUMIFS('Sales RAW DATA'!$G:$G,'Sales RAW DATA'!$I:$I,Incentive_Calc!$A290,'Sales RAW DATA'!$D:$D,"B1")/SUMIFS('Sales RAW DATA'!$F:$F,'Sales RAW DATA'!$I:$I,Incentive_Calc!$A290,'Sales RAW DATA'!$D:$D,"B1")</f>
        <v>1.0922210306751359</v>
      </c>
      <c r="Z290" s="44">
        <f>IFERROR(SUMIFS('Sales RAW DATA'!$G:$G,'Sales RAW DATA'!$I:$I,Incentive_Calc!$A290,'Sales RAW DATA'!$D:$D,"B2",'Sales RAW DATA'!$E:$E,Incentive_Calc!Z$5)/SUMIFS('Sales RAW DATA'!$F:$F,'Sales RAW DATA'!$I:$I,Incentive_Calc!$A290,'Sales RAW DATA'!$D:$D,"B2",'Sales RAW DATA'!$E:$E,Incentive_Calc!Z$5),"")</f>
        <v>0.99112914317150325</v>
      </c>
      <c r="AA290" s="44">
        <f>IFERROR(SUMIFS('Sales RAW DATA'!$G:$G,'Sales RAW DATA'!$I:$I,Incentive_Calc!$A290,'Sales RAW DATA'!$D:$D,"B2",'Sales RAW DATA'!$E:$E,Incentive_Calc!AA$5)/SUMIFS('Sales RAW DATA'!$F:$F,'Sales RAW DATA'!$I:$I,Incentive_Calc!$A290,'Sales RAW DATA'!$D:$D,"B2",'Sales RAW DATA'!$E:$E,Incentive_Calc!AA$5),"")</f>
        <v>1.2928739731261543</v>
      </c>
      <c r="AB290" s="44">
        <f>IFERROR(SUMIFS('Sales RAW DATA'!$G:$G,'Sales RAW DATA'!$I:$I,Incentive_Calc!$A290,'Sales RAW DATA'!$D:$D,"B2",'Sales RAW DATA'!$E:$E,Incentive_Calc!AB$5)/SUMIFS('Sales RAW DATA'!$F:$F,'Sales RAW DATA'!$I:$I,Incentive_Calc!$A290,'Sales RAW DATA'!$D:$D,"B2",'Sales RAW DATA'!$E:$E,Incentive_Calc!AB$5),"")</f>
        <v>1.3638578011849902</v>
      </c>
      <c r="AC290" s="44">
        <f>SUMIFS('Sales RAW DATA'!$G:$G,'Sales RAW DATA'!$I:$I,Incentive_Calc!$A290,'Sales RAW DATA'!$D:$D,"B2")/SUMIFS('Sales RAW DATA'!$F:$F,'Sales RAW DATA'!$I:$I,Incentive_Calc!$A290,'Sales RAW DATA'!$D:$D,"B2")</f>
        <v>1.2200286123032904</v>
      </c>
      <c r="AD290" s="44">
        <f>IFERROR(SUMIFS('Sales RAW DATA'!$G:$G,'Sales RAW DATA'!$I:$I,Incentive_Calc!$A290,'Sales RAW DATA'!$D:$D,"B3",'Sales RAW DATA'!$E:$E,Incentive_Calc!AD$5)/SUMIFS('Sales RAW DATA'!$F:$F,'Sales RAW DATA'!$I:$I,Incentive_Calc!$A290,'Sales RAW DATA'!$D:$D,"B3",'Sales RAW DATA'!$E:$E,Incentive_Calc!AD$5),"")</f>
        <v>0.75744072179127464</v>
      </c>
      <c r="AE290" s="44">
        <f>IFERROR(SUMIFS('Sales RAW DATA'!$G:$G,'Sales RAW DATA'!$I:$I,Incentive_Calc!$A290,'Sales RAW DATA'!$D:$D,"B3",'Sales RAW DATA'!$E:$E,Incentive_Calc!AE$5)/SUMIFS('Sales RAW DATA'!$F:$F,'Sales RAW DATA'!$I:$I,Incentive_Calc!$A290,'Sales RAW DATA'!$D:$D,"B3",'Sales RAW DATA'!$E:$E,Incentive_Calc!AE$5),"")</f>
        <v>0.81275062367181006</v>
      </c>
      <c r="AF290" s="44">
        <f>IFERROR(SUMIFS('Sales RAW DATA'!$G:$G,'Sales RAW DATA'!$I:$I,Incentive_Calc!$A290,'Sales RAW DATA'!$D:$D,"B3",'Sales RAW DATA'!$E:$E,Incentive_Calc!AF$5)/SUMIFS('Sales RAW DATA'!$F:$F,'Sales RAW DATA'!$I:$I,Incentive_Calc!$A290,'Sales RAW DATA'!$D:$D,"B3",'Sales RAW DATA'!$E:$E,Incentive_Calc!AF$5),"")</f>
        <v>1.1622128984123674</v>
      </c>
      <c r="AG290" s="44">
        <f>SUMIFS('Sales RAW DATA'!$G:$G,'Sales RAW DATA'!$I:$I,Incentive_Calc!$A290,'Sales RAW DATA'!$D:$D,"B3")/SUMIFS('Sales RAW DATA'!$F:$F,'Sales RAW DATA'!$I:$I,Incentive_Calc!$A290,'Sales RAW DATA'!$D:$D,"B3")</f>
        <v>0.92250170350029104</v>
      </c>
      <c r="AH290" s="44">
        <f>IFERROR(SUMIFS('Sales RAW DATA'!$G:$G,'Sales RAW DATA'!$I:$I,Incentive_Calc!$A290,'Sales RAW DATA'!$D:$D,"B4",'Sales RAW DATA'!$E:$E,Incentive_Calc!AH$5)/SUMIFS('Sales RAW DATA'!$F:$F,'Sales RAW DATA'!$I:$I,Incentive_Calc!$A290,'Sales RAW DATA'!$D:$D,"B4",'Sales RAW DATA'!$E:$E,Incentive_Calc!AH$5),"")</f>
        <v>1.1085186412832004</v>
      </c>
      <c r="AI290" s="44">
        <f>IFERROR(SUMIFS('Sales RAW DATA'!$G:$G,'Sales RAW DATA'!$I:$I,Incentive_Calc!$A290,'Sales RAW DATA'!$D:$D,"B4",'Sales RAW DATA'!$E:$E,Incentive_Calc!AI$5)/SUMIFS('Sales RAW DATA'!$F:$F,'Sales RAW DATA'!$I:$I,Incentive_Calc!$A290,'Sales RAW DATA'!$D:$D,"B4",'Sales RAW DATA'!$E:$E,Incentive_Calc!AI$5),"")</f>
        <v>0.86737276087574633</v>
      </c>
      <c r="AJ290" s="44">
        <f>IFERROR(SUMIFS('Sales RAW DATA'!$G:$G,'Sales RAW DATA'!$I:$I,Incentive_Calc!$A290,'Sales RAW DATA'!$D:$D,"B4",'Sales RAW DATA'!$E:$E,Incentive_Calc!AJ$5)/SUMIFS('Sales RAW DATA'!$F:$F,'Sales RAW DATA'!$I:$I,Incentive_Calc!$A290,'Sales RAW DATA'!$D:$D,"B4",'Sales RAW DATA'!$E:$E,Incentive_Calc!AJ$5),"")</f>
        <v>1.1034406184508196</v>
      </c>
      <c r="AK290" s="44">
        <f>SUMIFS('Sales RAW DATA'!$G:$G,'Sales RAW DATA'!$I:$I,Incentive_Calc!$A290,'Sales RAW DATA'!$D:$D,"B4")/SUMIFS('Sales RAW DATA'!$F:$F,'Sales RAW DATA'!$I:$I,Incentive_Calc!$A290,'Sales RAW DATA'!$D:$D,"B4")</f>
        <v>1.0266975162904901</v>
      </c>
      <c r="AL290" s="44">
        <f>IFERROR(SUMIFS('Sales RAW DATA'!$G:$G,'Sales RAW DATA'!$I:$I,Incentive_Calc!$A290,'Sales RAW DATA'!$D:$D,"B5",'Sales RAW DATA'!$E:$E,Incentive_Calc!AL$5)/SUMIFS('Sales RAW DATA'!$F:$F,'Sales RAW DATA'!$I:$I,Incentive_Calc!$A290,'Sales RAW DATA'!$D:$D,"B5",'Sales RAW DATA'!$E:$E,Incentive_Calc!AL$5),"")</f>
        <v>0.77007382169222038</v>
      </c>
      <c r="AM290" s="44">
        <f>IFERROR(SUMIFS('Sales RAW DATA'!$G:$G,'Sales RAW DATA'!$I:$I,Incentive_Calc!$A290,'Sales RAW DATA'!$D:$D,"B5",'Sales RAW DATA'!$E:$E,Incentive_Calc!AM$5)/SUMIFS('Sales RAW DATA'!$F:$F,'Sales RAW DATA'!$I:$I,Incentive_Calc!$A290,'Sales RAW DATA'!$D:$D,"B5",'Sales RAW DATA'!$E:$E,Incentive_Calc!AM$5),"")</f>
        <v>0.93622448979591832</v>
      </c>
      <c r="AN290" s="44">
        <f>IFERROR(SUMIFS('Sales RAW DATA'!$G:$G,'Sales RAW DATA'!$I:$I,Incentive_Calc!$A290,'Sales RAW DATA'!$D:$D,"B5",'Sales RAW DATA'!$E:$E,Incentive_Calc!AN$5)/SUMIFS('Sales RAW DATA'!$F:$F,'Sales RAW DATA'!$I:$I,Incentive_Calc!$A290,'Sales RAW DATA'!$D:$D,"B5",'Sales RAW DATA'!$E:$E,Incentive_Calc!AN$5),"")</f>
        <v>0.57629807955353718</v>
      </c>
      <c r="AO290" s="44">
        <f>SUMIFS('Sales RAW DATA'!$G:$G,'Sales RAW DATA'!$I:$I,Incentive_Calc!$A290,'Sales RAW DATA'!$D:$D,"B5")/SUMIFS('Sales RAW DATA'!$F:$F,'Sales RAW DATA'!$I:$I,Incentive_Calc!$A290,'Sales RAW DATA'!$D:$D,"B5")</f>
        <v>0.75467517334912415</v>
      </c>
      <c r="AP290" s="42">
        <f>SUM(SUMIFS('Sales RAW DATA'!$F$2:$F$22804,'Sales RAW DATA'!$I$2:$I$22804,Incentive_Calc!$A290,'Sales RAW DATA'!$D$2:$D$22804,"B1"),SUMIFS('Sales RAW DATA'!$F$2:$F$22804,'Sales RAW DATA'!$I$2:$I$22804,Incentive_Calc!$A290,'Sales RAW DATA'!$D$2:$D$22804,"B2"),SUMIFS('Sales RAW DATA'!$F$2:$F$22804,'Sales RAW DATA'!$I$2:$I$22804,Incentive_Calc!$A290,'Sales RAW DATA'!$D$2:$D$22804,"B3"),SUMIFS('Sales RAW DATA'!$F$2:$F$22804,'Sales RAW DATA'!$I$2:$I$22804,Incentive_Calc!$A290,'Sales RAW DATA'!$D$2:$D$22804,"B4"),SUMIFS('Sales RAW DATA'!$F$2:$F$22804,'Sales RAW DATA'!$I$2:$I$22804,Incentive_Calc!$A290,'Sales RAW DATA'!$D$2:$D$22804,"B5"))</f>
        <v>1075794</v>
      </c>
      <c r="AQ290" s="42">
        <f>SUM(SUMIFS('Sales RAW DATA'!$G$2:$G$22804,'Sales RAW DATA'!$I$2:$I$22804,Incentive_Calc!$A290,'Sales RAW DATA'!$D$2:$D$22804,"B1"),SUMIFS('Sales RAW DATA'!$G$2:$G$22804,'Sales RAW DATA'!$I$2:$I$22804,Incentive_Calc!$A290,'Sales RAW DATA'!$D$2:$D$22804,"B2"),SUMIFS('Sales RAW DATA'!$G$2:$G$22804,'Sales RAW DATA'!$I$2:$I$22804,Incentive_Calc!$A290,'Sales RAW DATA'!$D$2:$D$22804,"B3"),SUMIFS('Sales RAW DATA'!$G$2:$G$22804,'Sales RAW DATA'!$I$2:$I$22804,Incentive_Calc!$A290,'Sales RAW DATA'!$D$2:$D$22804,"B4"),SUMIFS('Sales RAW DATA'!$G$2:$G$22804,'Sales RAW DATA'!$I$2:$I$22804,Incentive_Calc!$A290,'Sales RAW DATA'!$D$2:$D$22804,"B5"))</f>
        <v>1091230</v>
      </c>
      <c r="AR290" s="45">
        <f t="shared" si="78"/>
        <v>101.43484719193452</v>
      </c>
      <c r="AS290" s="45">
        <f t="shared" si="79"/>
        <v>101</v>
      </c>
      <c r="AT290" s="46">
        <v>1.1200000000000001</v>
      </c>
      <c r="AU290" s="46">
        <v>0.96</v>
      </c>
      <c r="AV290" s="43" t="str">
        <f t="shared" si="65"/>
        <v>Yes</v>
      </c>
      <c r="AW290" s="43" t="str">
        <f t="shared" si="66"/>
        <v>Yes</v>
      </c>
      <c r="AX290" s="43" t="str">
        <f t="shared" si="67"/>
        <v>Yes</v>
      </c>
      <c r="AY290" s="43" t="str">
        <f t="shared" si="80"/>
        <v>Yes</v>
      </c>
    </row>
    <row r="291" spans="1:51" x14ac:dyDescent="0.35">
      <c r="A291" s="21" t="s">
        <v>1165</v>
      </c>
      <c r="B291" s="21" t="s">
        <v>691</v>
      </c>
      <c r="C291" s="21" t="str">
        <f>_xlfn.XLOOKUP($A291,'Employee List'!$E:$E,'Employee List'!$D:$D,0)</f>
        <v>SF</v>
      </c>
      <c r="D291" s="42" t="str" cm="1">
        <f t="array" ref="D291">IFERROR(IF($G291="Yes",INDEX('Payment Plan'!$D$6:$D$42,MATCH(1,(Incentive_Calc!$C291='Payment Plan'!$B$6:$B$42)*(Incentive_Calc!$U291='Payment Plan'!$C$6:$C$42),0)),""),"")</f>
        <v/>
      </c>
      <c r="E291" s="42" t="str" cm="1">
        <f t="array" ref="E291">IFERROR(IF($H291="Yes",INDEX('Payment Plan'!$D$6:$D$42,MATCH(1,(Incentive_Calc!$C291='Payment Plan'!$B$6:$B$42)*(Incentive_Calc!$AS291='Payment Plan'!$C$6:$C$42),0)),""),"")</f>
        <v/>
      </c>
      <c r="F291" s="42">
        <f t="shared" si="68"/>
        <v>0</v>
      </c>
      <c r="G291" s="43" t="str">
        <f t="shared" si="69"/>
        <v>No</v>
      </c>
      <c r="H291" s="21" t="str">
        <f t="shared" si="70"/>
        <v>No</v>
      </c>
      <c r="I291" s="42">
        <f>IFERROR(SUMIFS('Sales RAW DATA'!$F$2:$F$30000,'Sales RAW DATA'!$I$2:$I$30000,Incentive_Calc!$A291,'Sales RAW DATA'!$E$2:$E$30000,Incentive_Calc!I$5),"")</f>
        <v>617298</v>
      </c>
      <c r="J291" s="42">
        <f>IFERROR(SUMIFS('Sales RAW DATA'!$F$2:$F$30000,'Sales RAW DATA'!$I$2:$I$30000,Incentive_Calc!$A291,'Sales RAW DATA'!$E$2:$E$30000,Incentive_Calc!J$5),"")</f>
        <v>610557</v>
      </c>
      <c r="K291" s="42">
        <f>IFERROR(SUMIFS('Sales RAW DATA'!$F$2:$F$30000,'Sales RAW DATA'!$I$2:$I$30000,Incentive_Calc!$A291,'Sales RAW DATA'!$E$2:$E$30000,Incentive_Calc!K$5),"")</f>
        <v>609734</v>
      </c>
      <c r="L291" s="42">
        <f t="shared" si="71"/>
        <v>1837589</v>
      </c>
      <c r="M291" s="42">
        <f>IFERROR(SUMIFS('Sales RAW DATA'!$G$2:$G$30000,'Sales RAW DATA'!$I$2:$I$30000,Incentive_Calc!$A291,'Sales RAW DATA'!$E$2:$E$30000,Incentive_Calc!M$5),"")</f>
        <v>622327</v>
      </c>
      <c r="N291" s="42">
        <f>IFERROR(SUMIFS('Sales RAW DATA'!$G$2:$G$30000,'Sales RAW DATA'!$I$2:$I$30000,Incentive_Calc!$A291,'Sales RAW DATA'!$E$2:$E$30000,Incentive_Calc!N$5),"")</f>
        <v>616462</v>
      </c>
      <c r="O291" s="42">
        <f>IFERROR(SUMIFS('Sales RAW DATA'!$G$2:$G$30000,'Sales RAW DATA'!$I$2:$I$30000,Incentive_Calc!$A291,'Sales RAW DATA'!$E$2:$E$30000,Incentive_Calc!O$5),"")</f>
        <v>463354</v>
      </c>
      <c r="P291" s="42">
        <f t="shared" si="72"/>
        <v>1702143</v>
      </c>
      <c r="Q291" s="44">
        <f t="shared" si="73"/>
        <v>1.0081467945789553</v>
      </c>
      <c r="R291" s="44">
        <f t="shared" si="74"/>
        <v>1.0096714966825375</v>
      </c>
      <c r="S291" s="44">
        <f t="shared" si="75"/>
        <v>0.75992809979433651</v>
      </c>
      <c r="T291" s="45">
        <f t="shared" si="76"/>
        <v>92.629146125711458</v>
      </c>
      <c r="U291" s="45">
        <f t="shared" si="77"/>
        <v>92</v>
      </c>
      <c r="V291" s="44">
        <f>IFERROR(SUMIFS('Sales RAW DATA'!$G:$G,'Sales RAW DATA'!$I:$I,Incentive_Calc!$A291,'Sales RAW DATA'!$D:$D,"B1",'Sales RAW DATA'!$E:$E,Incentive_Calc!V$5)/SUMIFS('Sales RAW DATA'!$F:$F,'Sales RAW DATA'!$I:$I,Incentive_Calc!$A291,'Sales RAW DATA'!$D:$D,"B1",'Sales RAW DATA'!$E:$E,Incentive_Calc!V$5),"")</f>
        <v>1.1181550804140068</v>
      </c>
      <c r="W291" s="44">
        <f>IFERROR(SUMIFS('Sales RAW DATA'!$G:$G,'Sales RAW DATA'!$I:$I,Incentive_Calc!$A291,'Sales RAW DATA'!$D:$D,"B1",'Sales RAW DATA'!$E:$E,Incentive_Calc!W$5)/SUMIFS('Sales RAW DATA'!$F:$F,'Sales RAW DATA'!$I:$I,Incentive_Calc!$A291,'Sales RAW DATA'!$D:$D,"B1",'Sales RAW DATA'!$E:$E,Incentive_Calc!W$5),"")</f>
        <v>1.1638502242291637</v>
      </c>
      <c r="X291" s="44">
        <f>IFERROR(SUMIFS('Sales RAW DATA'!$G:$G,'Sales RAW DATA'!$I:$I,Incentive_Calc!$A291,'Sales RAW DATA'!$D:$D,"B1",'Sales RAW DATA'!$E:$E,Incentive_Calc!X$5)/SUMIFS('Sales RAW DATA'!$F:$F,'Sales RAW DATA'!$I:$I,Incentive_Calc!$A291,'Sales RAW DATA'!$D:$D,"B1",'Sales RAW DATA'!$E:$E,Incentive_Calc!X$5),"")</f>
        <v>0.82114155693261037</v>
      </c>
      <c r="Y291" s="44">
        <f>SUMIFS('Sales RAW DATA'!$G:$G,'Sales RAW DATA'!$I:$I,Incentive_Calc!$A291,'Sales RAW DATA'!$D:$D,"B1")/SUMIFS('Sales RAW DATA'!$F:$F,'Sales RAW DATA'!$I:$I,Incentive_Calc!$A291,'Sales RAW DATA'!$D:$D,"B1")</f>
        <v>1.0381401655612859</v>
      </c>
      <c r="Z291" s="44">
        <f>IFERROR(SUMIFS('Sales RAW DATA'!$G:$G,'Sales RAW DATA'!$I:$I,Incentive_Calc!$A291,'Sales RAW DATA'!$D:$D,"B2",'Sales RAW DATA'!$E:$E,Incentive_Calc!Z$5)/SUMIFS('Sales RAW DATA'!$F:$F,'Sales RAW DATA'!$I:$I,Incentive_Calc!$A291,'Sales RAW DATA'!$D:$D,"B2",'Sales RAW DATA'!$E:$E,Incentive_Calc!Z$5),"")</f>
        <v>0.88025111868029116</v>
      </c>
      <c r="AA291" s="44">
        <f>IFERROR(SUMIFS('Sales RAW DATA'!$G:$G,'Sales RAW DATA'!$I:$I,Incentive_Calc!$A291,'Sales RAW DATA'!$D:$D,"B2",'Sales RAW DATA'!$E:$E,Incentive_Calc!AA$5)/SUMIFS('Sales RAW DATA'!$F:$F,'Sales RAW DATA'!$I:$I,Incentive_Calc!$A291,'Sales RAW DATA'!$D:$D,"B2",'Sales RAW DATA'!$E:$E,Incentive_Calc!AA$5),"")</f>
        <v>0.73569282626218213</v>
      </c>
      <c r="AB291" s="44">
        <f>IFERROR(SUMIFS('Sales RAW DATA'!$G:$G,'Sales RAW DATA'!$I:$I,Incentive_Calc!$A291,'Sales RAW DATA'!$D:$D,"B2",'Sales RAW DATA'!$E:$E,Incentive_Calc!AB$5)/SUMIFS('Sales RAW DATA'!$F:$F,'Sales RAW DATA'!$I:$I,Incentive_Calc!$A291,'Sales RAW DATA'!$D:$D,"B2",'Sales RAW DATA'!$E:$E,Incentive_Calc!AB$5),"")</f>
        <v>0.9843775036051915</v>
      </c>
      <c r="AC291" s="44">
        <f>SUMIFS('Sales RAW DATA'!$G:$G,'Sales RAW DATA'!$I:$I,Incentive_Calc!$A291,'Sales RAW DATA'!$D:$D,"B2")/SUMIFS('Sales RAW DATA'!$F:$F,'Sales RAW DATA'!$I:$I,Incentive_Calc!$A291,'Sales RAW DATA'!$D:$D,"B2")</f>
        <v>0.86387523721473403</v>
      </c>
      <c r="AD291" s="44">
        <f>IFERROR(SUMIFS('Sales RAW DATA'!$G:$G,'Sales RAW DATA'!$I:$I,Incentive_Calc!$A291,'Sales RAW DATA'!$D:$D,"B3",'Sales RAW DATA'!$E:$E,Incentive_Calc!AD$5)/SUMIFS('Sales RAW DATA'!$F:$F,'Sales RAW DATA'!$I:$I,Incentive_Calc!$A291,'Sales RAW DATA'!$D:$D,"B3",'Sales RAW DATA'!$E:$E,Incentive_Calc!AD$5),"")</f>
        <v>0.87933197428257803</v>
      </c>
      <c r="AE291" s="44">
        <f>IFERROR(SUMIFS('Sales RAW DATA'!$G:$G,'Sales RAW DATA'!$I:$I,Incentive_Calc!$A291,'Sales RAW DATA'!$D:$D,"B3",'Sales RAW DATA'!$E:$E,Incentive_Calc!AE$5)/SUMIFS('Sales RAW DATA'!$F:$F,'Sales RAW DATA'!$I:$I,Incentive_Calc!$A291,'Sales RAW DATA'!$D:$D,"B3",'Sales RAW DATA'!$E:$E,Incentive_Calc!AE$5),"")</f>
        <v>0.99835566776720397</v>
      </c>
      <c r="AF291" s="44">
        <f>IFERROR(SUMIFS('Sales RAW DATA'!$G:$G,'Sales RAW DATA'!$I:$I,Incentive_Calc!$A291,'Sales RAW DATA'!$D:$D,"B3",'Sales RAW DATA'!$E:$E,Incentive_Calc!AF$5)/SUMIFS('Sales RAW DATA'!$F:$F,'Sales RAW DATA'!$I:$I,Incentive_Calc!$A291,'Sales RAW DATA'!$D:$D,"B3",'Sales RAW DATA'!$E:$E,Incentive_Calc!AF$5),"")</f>
        <v>1.0881173864894795</v>
      </c>
      <c r="AG291" s="44">
        <f>SUMIFS('Sales RAW DATA'!$G:$G,'Sales RAW DATA'!$I:$I,Incentive_Calc!$A291,'Sales RAW DATA'!$D:$D,"B3")/SUMIFS('Sales RAW DATA'!$F:$F,'Sales RAW DATA'!$I:$I,Incentive_Calc!$A291,'Sales RAW DATA'!$D:$D,"B3")</f>
        <v>0.99424729266283973</v>
      </c>
      <c r="AH291" s="44">
        <f>IFERROR(SUMIFS('Sales RAW DATA'!$G:$G,'Sales RAW DATA'!$I:$I,Incentive_Calc!$A291,'Sales RAW DATA'!$D:$D,"B4",'Sales RAW DATA'!$E:$E,Incentive_Calc!AH$5)/SUMIFS('Sales RAW DATA'!$F:$F,'Sales RAW DATA'!$I:$I,Incentive_Calc!$A291,'Sales RAW DATA'!$D:$D,"B4",'Sales RAW DATA'!$E:$E,Incentive_Calc!AH$5),"")</f>
        <v>1.2385803429582194</v>
      </c>
      <c r="AI291" s="44">
        <f>IFERROR(SUMIFS('Sales RAW DATA'!$G:$G,'Sales RAW DATA'!$I:$I,Incentive_Calc!$A291,'Sales RAW DATA'!$D:$D,"B4",'Sales RAW DATA'!$E:$E,Incentive_Calc!AI$5)/SUMIFS('Sales RAW DATA'!$F:$F,'Sales RAW DATA'!$I:$I,Incentive_Calc!$A291,'Sales RAW DATA'!$D:$D,"B4",'Sales RAW DATA'!$E:$E,Incentive_Calc!AI$5),"")</f>
        <v>0.92193013128198609</v>
      </c>
      <c r="AJ291" s="44">
        <f>IFERROR(SUMIFS('Sales RAW DATA'!$G:$G,'Sales RAW DATA'!$I:$I,Incentive_Calc!$A291,'Sales RAW DATA'!$D:$D,"B4",'Sales RAW DATA'!$E:$E,Incentive_Calc!AJ$5)/SUMIFS('Sales RAW DATA'!$F:$F,'Sales RAW DATA'!$I:$I,Incentive_Calc!$A291,'Sales RAW DATA'!$D:$D,"B4",'Sales RAW DATA'!$E:$E,Incentive_Calc!AJ$5),"")</f>
        <v>0.50691052067198861</v>
      </c>
      <c r="AK291" s="44">
        <f>SUMIFS('Sales RAW DATA'!$G:$G,'Sales RAW DATA'!$I:$I,Incentive_Calc!$A291,'Sales RAW DATA'!$D:$D,"B4")/SUMIFS('Sales RAW DATA'!$F:$F,'Sales RAW DATA'!$I:$I,Incentive_Calc!$A291,'Sales RAW DATA'!$D:$D,"B4")</f>
        <v>0.87728587947823089</v>
      </c>
      <c r="AL291" s="44">
        <f>IFERROR(SUMIFS('Sales RAW DATA'!$G:$G,'Sales RAW DATA'!$I:$I,Incentive_Calc!$A291,'Sales RAW DATA'!$D:$D,"B5",'Sales RAW DATA'!$E:$E,Incentive_Calc!AL$5)/SUMIFS('Sales RAW DATA'!$F:$F,'Sales RAW DATA'!$I:$I,Incentive_Calc!$A291,'Sales RAW DATA'!$D:$D,"B5",'Sales RAW DATA'!$E:$E,Incentive_Calc!AL$5),"")</f>
        <v>0.76198034769463341</v>
      </c>
      <c r="AM291" s="44">
        <f>IFERROR(SUMIFS('Sales RAW DATA'!$G:$G,'Sales RAW DATA'!$I:$I,Incentive_Calc!$A291,'Sales RAW DATA'!$D:$D,"B5",'Sales RAW DATA'!$E:$E,Incentive_Calc!AM$5)/SUMIFS('Sales RAW DATA'!$F:$F,'Sales RAW DATA'!$I:$I,Incentive_Calc!$A291,'Sales RAW DATA'!$D:$D,"B5",'Sales RAW DATA'!$E:$E,Incentive_Calc!AM$5),"")</f>
        <v>0.83067473414008064</v>
      </c>
      <c r="AN291" s="44">
        <f>IFERROR(SUMIFS('Sales RAW DATA'!$G:$G,'Sales RAW DATA'!$I:$I,Incentive_Calc!$A291,'Sales RAW DATA'!$D:$D,"B5",'Sales RAW DATA'!$E:$E,Incentive_Calc!AN$5)/SUMIFS('Sales RAW DATA'!$F:$F,'Sales RAW DATA'!$I:$I,Incentive_Calc!$A291,'Sales RAW DATA'!$D:$D,"B5",'Sales RAW DATA'!$E:$E,Incentive_Calc!AN$5),"")</f>
        <v>0.6835809523809524</v>
      </c>
      <c r="AO291" s="44">
        <f>SUMIFS('Sales RAW DATA'!$G:$G,'Sales RAW DATA'!$I:$I,Incentive_Calc!$A291,'Sales RAW DATA'!$D:$D,"B5")/SUMIFS('Sales RAW DATA'!$F:$F,'Sales RAW DATA'!$I:$I,Incentive_Calc!$A291,'Sales RAW DATA'!$D:$D,"B5")</f>
        <v>0.75447494834017659</v>
      </c>
      <c r="AP291" s="42">
        <f>SUM(SUMIFS('Sales RAW DATA'!$F$2:$F$22804,'Sales RAW DATA'!$I$2:$I$22804,Incentive_Calc!$A291,'Sales RAW DATA'!$D$2:$D$22804,"B1"),SUMIFS('Sales RAW DATA'!$F$2:$F$22804,'Sales RAW DATA'!$I$2:$I$22804,Incentive_Calc!$A291,'Sales RAW DATA'!$D$2:$D$22804,"B2"),SUMIFS('Sales RAW DATA'!$F$2:$F$22804,'Sales RAW DATA'!$I$2:$I$22804,Incentive_Calc!$A291,'Sales RAW DATA'!$D$2:$D$22804,"B3"),SUMIFS('Sales RAW DATA'!$F$2:$F$22804,'Sales RAW DATA'!$I$2:$I$22804,Incentive_Calc!$A291,'Sales RAW DATA'!$D$2:$D$22804,"B4"),SUMIFS('Sales RAW DATA'!$F$2:$F$22804,'Sales RAW DATA'!$I$2:$I$22804,Incentive_Calc!$A291,'Sales RAW DATA'!$D$2:$D$22804,"B5"))</f>
        <v>899986</v>
      </c>
      <c r="AQ291" s="42">
        <f>SUM(SUMIFS('Sales RAW DATA'!$G$2:$G$22804,'Sales RAW DATA'!$I$2:$I$22804,Incentive_Calc!$A291,'Sales RAW DATA'!$D$2:$D$22804,"B1"),SUMIFS('Sales RAW DATA'!$G$2:$G$22804,'Sales RAW DATA'!$I$2:$I$22804,Incentive_Calc!$A291,'Sales RAW DATA'!$D$2:$D$22804,"B2"),SUMIFS('Sales RAW DATA'!$G$2:$G$22804,'Sales RAW DATA'!$I$2:$I$22804,Incentive_Calc!$A291,'Sales RAW DATA'!$D$2:$D$22804,"B3"),SUMIFS('Sales RAW DATA'!$G$2:$G$22804,'Sales RAW DATA'!$I$2:$I$22804,Incentive_Calc!$A291,'Sales RAW DATA'!$D$2:$D$22804,"B4"),SUMIFS('Sales RAW DATA'!$G$2:$G$22804,'Sales RAW DATA'!$I$2:$I$22804,Incentive_Calc!$A291,'Sales RAW DATA'!$D$2:$D$22804,"B5"))</f>
        <v>875124</v>
      </c>
      <c r="AR291" s="45">
        <f t="shared" si="78"/>
        <v>97.237512583529067</v>
      </c>
      <c r="AS291" s="45">
        <f t="shared" si="79"/>
        <v>97</v>
      </c>
      <c r="AT291" s="46">
        <v>1.1299999999999999</v>
      </c>
      <c r="AU291" s="46">
        <v>0.97</v>
      </c>
      <c r="AV291" s="43" t="str">
        <f t="shared" si="65"/>
        <v>Yes</v>
      </c>
      <c r="AW291" s="43" t="str">
        <f t="shared" si="66"/>
        <v>Yes</v>
      </c>
      <c r="AX291" s="43" t="str">
        <f t="shared" si="67"/>
        <v>No</v>
      </c>
      <c r="AY291" s="43" t="str">
        <f t="shared" si="80"/>
        <v>Yes</v>
      </c>
    </row>
    <row r="292" spans="1:51" x14ac:dyDescent="0.35">
      <c r="A292" s="21" t="s">
        <v>1166</v>
      </c>
      <c r="B292" s="21" t="s">
        <v>692</v>
      </c>
      <c r="C292" s="21" t="str">
        <f>_xlfn.XLOOKUP($A292,'Employee List'!$E:$E,'Employee List'!$D:$D,0)</f>
        <v>SF</v>
      </c>
      <c r="D292" s="42" t="str" cm="1">
        <f t="array" ref="D292">IFERROR(IF($G292="Yes",INDEX('Payment Plan'!$D$6:$D$42,MATCH(1,(Incentive_Calc!$C292='Payment Plan'!$B$6:$B$42)*(Incentive_Calc!$U292='Payment Plan'!$C$6:$C$42),0)),""),"")</f>
        <v/>
      </c>
      <c r="E292" s="42" t="str" cm="1">
        <f t="array" ref="E292">IFERROR(IF($H292="Yes",INDEX('Payment Plan'!$D$6:$D$42,MATCH(1,(Incentive_Calc!$C292='Payment Plan'!$B$6:$B$42)*(Incentive_Calc!$AS292='Payment Plan'!$C$6:$C$42),0)),""),"")</f>
        <v/>
      </c>
      <c r="F292" s="42">
        <f t="shared" si="68"/>
        <v>0</v>
      </c>
      <c r="G292" s="43" t="str">
        <f t="shared" si="69"/>
        <v>No</v>
      </c>
      <c r="H292" s="21" t="str">
        <f t="shared" si="70"/>
        <v>No</v>
      </c>
      <c r="I292" s="42">
        <f>IFERROR(SUMIFS('Sales RAW DATA'!$F$2:$F$30000,'Sales RAW DATA'!$I$2:$I$30000,Incentive_Calc!$A292,'Sales RAW DATA'!$E$2:$E$30000,Incentive_Calc!I$5),"")</f>
        <v>561206</v>
      </c>
      <c r="J292" s="42">
        <f>IFERROR(SUMIFS('Sales RAW DATA'!$F$2:$F$30000,'Sales RAW DATA'!$I$2:$I$30000,Incentive_Calc!$A292,'Sales RAW DATA'!$E$2:$E$30000,Incentive_Calc!J$5),"")</f>
        <v>571438</v>
      </c>
      <c r="K292" s="42">
        <f>IFERROR(SUMIFS('Sales RAW DATA'!$F$2:$F$30000,'Sales RAW DATA'!$I$2:$I$30000,Incentive_Calc!$A292,'Sales RAW DATA'!$E$2:$E$30000,Incentive_Calc!K$5),"")</f>
        <v>569590</v>
      </c>
      <c r="L292" s="42">
        <f t="shared" si="71"/>
        <v>1702234</v>
      </c>
      <c r="M292" s="42">
        <f>IFERROR(SUMIFS('Sales RAW DATA'!$G$2:$G$30000,'Sales RAW DATA'!$I$2:$I$30000,Incentive_Calc!$A292,'Sales RAW DATA'!$E$2:$E$30000,Incentive_Calc!M$5),"")</f>
        <v>477761</v>
      </c>
      <c r="N292" s="42">
        <f>IFERROR(SUMIFS('Sales RAW DATA'!$G$2:$G$30000,'Sales RAW DATA'!$I$2:$I$30000,Incentive_Calc!$A292,'Sales RAW DATA'!$E$2:$E$30000,Incentive_Calc!N$5),"")</f>
        <v>490689</v>
      </c>
      <c r="O292" s="42">
        <f>IFERROR(SUMIFS('Sales RAW DATA'!$G$2:$G$30000,'Sales RAW DATA'!$I$2:$I$30000,Incentive_Calc!$A292,'Sales RAW DATA'!$E$2:$E$30000,Incentive_Calc!O$5),"")</f>
        <v>439046</v>
      </c>
      <c r="P292" s="42">
        <f t="shared" si="72"/>
        <v>1407496</v>
      </c>
      <c r="Q292" s="44">
        <f t="shared" si="73"/>
        <v>0.85131128320082106</v>
      </c>
      <c r="R292" s="44">
        <f t="shared" si="74"/>
        <v>0.8586915815889038</v>
      </c>
      <c r="S292" s="44">
        <f t="shared" si="75"/>
        <v>0.7708105830509665</v>
      </c>
      <c r="T292" s="45">
        <f t="shared" si="76"/>
        <v>82.685224240615568</v>
      </c>
      <c r="U292" s="45">
        <f t="shared" si="77"/>
        <v>82</v>
      </c>
      <c r="V292" s="44">
        <f>IFERROR(SUMIFS('Sales RAW DATA'!$G:$G,'Sales RAW DATA'!$I:$I,Incentive_Calc!$A292,'Sales RAW DATA'!$D:$D,"B1",'Sales RAW DATA'!$E:$E,Incentive_Calc!V$5)/SUMIFS('Sales RAW DATA'!$F:$F,'Sales RAW DATA'!$I:$I,Incentive_Calc!$A292,'Sales RAW DATA'!$D:$D,"B1",'Sales RAW DATA'!$E:$E,Incentive_Calc!V$5),"")</f>
        <v>0.90400456732729795</v>
      </c>
      <c r="W292" s="44">
        <f>IFERROR(SUMIFS('Sales RAW DATA'!$G:$G,'Sales RAW DATA'!$I:$I,Incentive_Calc!$A292,'Sales RAW DATA'!$D:$D,"B1",'Sales RAW DATA'!$E:$E,Incentive_Calc!W$5)/SUMIFS('Sales RAW DATA'!$F:$F,'Sales RAW DATA'!$I:$I,Incentive_Calc!$A292,'Sales RAW DATA'!$D:$D,"B1",'Sales RAW DATA'!$E:$E,Incentive_Calc!W$5),"")</f>
        <v>0.83891448899028864</v>
      </c>
      <c r="X292" s="44">
        <f>IFERROR(SUMIFS('Sales RAW DATA'!$G:$G,'Sales RAW DATA'!$I:$I,Incentive_Calc!$A292,'Sales RAW DATA'!$D:$D,"B1",'Sales RAW DATA'!$E:$E,Incentive_Calc!X$5)/SUMIFS('Sales RAW DATA'!$F:$F,'Sales RAW DATA'!$I:$I,Incentive_Calc!$A292,'Sales RAW DATA'!$D:$D,"B1",'Sales RAW DATA'!$E:$E,Incentive_Calc!X$5),"")</f>
        <v>0.73597195194519049</v>
      </c>
      <c r="Y292" s="44">
        <f>SUMIFS('Sales RAW DATA'!$G:$G,'Sales RAW DATA'!$I:$I,Incentive_Calc!$A292,'Sales RAW DATA'!$D:$D,"B1")/SUMIFS('Sales RAW DATA'!$F:$F,'Sales RAW DATA'!$I:$I,Incentive_Calc!$A292,'Sales RAW DATA'!$D:$D,"B1")</f>
        <v>0.82866424613032674</v>
      </c>
      <c r="Z292" s="44">
        <f>IFERROR(SUMIFS('Sales RAW DATA'!$G:$G,'Sales RAW DATA'!$I:$I,Incentive_Calc!$A292,'Sales RAW DATA'!$D:$D,"B2",'Sales RAW DATA'!$E:$E,Incentive_Calc!Z$5)/SUMIFS('Sales RAW DATA'!$F:$F,'Sales RAW DATA'!$I:$I,Incentive_Calc!$A292,'Sales RAW DATA'!$D:$D,"B2",'Sales RAW DATA'!$E:$E,Incentive_Calc!Z$5),"")</f>
        <v>0.61009460692503481</v>
      </c>
      <c r="AA292" s="44">
        <f>IFERROR(SUMIFS('Sales RAW DATA'!$G:$G,'Sales RAW DATA'!$I:$I,Incentive_Calc!$A292,'Sales RAW DATA'!$D:$D,"B2",'Sales RAW DATA'!$E:$E,Incentive_Calc!AA$5)/SUMIFS('Sales RAW DATA'!$F:$F,'Sales RAW DATA'!$I:$I,Incentive_Calc!$A292,'Sales RAW DATA'!$D:$D,"B2",'Sales RAW DATA'!$E:$E,Incentive_Calc!AA$5),"")</f>
        <v>0.60674104631539472</v>
      </c>
      <c r="AB292" s="44">
        <f>IFERROR(SUMIFS('Sales RAW DATA'!$G:$G,'Sales RAW DATA'!$I:$I,Incentive_Calc!$A292,'Sales RAW DATA'!$D:$D,"B2",'Sales RAW DATA'!$E:$E,Incentive_Calc!AB$5)/SUMIFS('Sales RAW DATA'!$F:$F,'Sales RAW DATA'!$I:$I,Incentive_Calc!$A292,'Sales RAW DATA'!$D:$D,"B2",'Sales RAW DATA'!$E:$E,Incentive_Calc!AB$5),"")</f>
        <v>0.46967422971660633</v>
      </c>
      <c r="AC292" s="44">
        <f>SUMIFS('Sales RAW DATA'!$G:$G,'Sales RAW DATA'!$I:$I,Incentive_Calc!$A292,'Sales RAW DATA'!$D:$D,"B2")/SUMIFS('Sales RAW DATA'!$F:$F,'Sales RAW DATA'!$I:$I,Incentive_Calc!$A292,'Sales RAW DATA'!$D:$D,"B2")</f>
        <v>0.5599068030674752</v>
      </c>
      <c r="AD292" s="44">
        <f>IFERROR(SUMIFS('Sales RAW DATA'!$G:$G,'Sales RAW DATA'!$I:$I,Incentive_Calc!$A292,'Sales RAW DATA'!$D:$D,"B3",'Sales RAW DATA'!$E:$E,Incentive_Calc!AD$5)/SUMIFS('Sales RAW DATA'!$F:$F,'Sales RAW DATA'!$I:$I,Incentive_Calc!$A292,'Sales RAW DATA'!$D:$D,"B3",'Sales RAW DATA'!$E:$E,Incentive_Calc!AD$5),"")</f>
        <v>0.56934676361902492</v>
      </c>
      <c r="AE292" s="44">
        <f>IFERROR(SUMIFS('Sales RAW DATA'!$G:$G,'Sales RAW DATA'!$I:$I,Incentive_Calc!$A292,'Sales RAW DATA'!$D:$D,"B3",'Sales RAW DATA'!$E:$E,Incentive_Calc!AE$5)/SUMIFS('Sales RAW DATA'!$F:$F,'Sales RAW DATA'!$I:$I,Incentive_Calc!$A292,'Sales RAW DATA'!$D:$D,"B3",'Sales RAW DATA'!$E:$E,Incentive_Calc!AE$5),"")</f>
        <v>0.951778278584541</v>
      </c>
      <c r="AF292" s="44">
        <f>IFERROR(SUMIFS('Sales RAW DATA'!$G:$G,'Sales RAW DATA'!$I:$I,Incentive_Calc!$A292,'Sales RAW DATA'!$D:$D,"B3",'Sales RAW DATA'!$E:$E,Incentive_Calc!AF$5)/SUMIFS('Sales RAW DATA'!$F:$F,'Sales RAW DATA'!$I:$I,Incentive_Calc!$A292,'Sales RAW DATA'!$D:$D,"B3",'Sales RAW DATA'!$E:$E,Incentive_Calc!AF$5),"")</f>
        <v>1.1942167577413478</v>
      </c>
      <c r="AG292" s="44">
        <f>SUMIFS('Sales RAW DATA'!$G:$G,'Sales RAW DATA'!$I:$I,Incentive_Calc!$A292,'Sales RAW DATA'!$D:$D,"B3")/SUMIFS('Sales RAW DATA'!$F:$F,'Sales RAW DATA'!$I:$I,Incentive_Calc!$A292,'Sales RAW DATA'!$D:$D,"B3")</f>
        <v>0.91554706172555667</v>
      </c>
      <c r="AH292" s="44">
        <f>IFERROR(SUMIFS('Sales RAW DATA'!$G:$G,'Sales RAW DATA'!$I:$I,Incentive_Calc!$A292,'Sales RAW DATA'!$D:$D,"B4",'Sales RAW DATA'!$E:$E,Incentive_Calc!AH$5)/SUMIFS('Sales RAW DATA'!$F:$F,'Sales RAW DATA'!$I:$I,Incentive_Calc!$A292,'Sales RAW DATA'!$D:$D,"B4",'Sales RAW DATA'!$E:$E,Incentive_Calc!AH$5),"")</f>
        <v>1.0244010212097407</v>
      </c>
      <c r="AI292" s="44">
        <f>IFERROR(SUMIFS('Sales RAW DATA'!$G:$G,'Sales RAW DATA'!$I:$I,Incentive_Calc!$A292,'Sales RAW DATA'!$D:$D,"B4",'Sales RAW DATA'!$E:$E,Incentive_Calc!AI$5)/SUMIFS('Sales RAW DATA'!$F:$F,'Sales RAW DATA'!$I:$I,Incentive_Calc!$A292,'Sales RAW DATA'!$D:$D,"B4",'Sales RAW DATA'!$E:$E,Incentive_Calc!AI$5),"")</f>
        <v>0.78854319584536947</v>
      </c>
      <c r="AJ292" s="44">
        <f>IFERROR(SUMIFS('Sales RAW DATA'!$G:$G,'Sales RAW DATA'!$I:$I,Incentive_Calc!$A292,'Sales RAW DATA'!$D:$D,"B4",'Sales RAW DATA'!$E:$E,Incentive_Calc!AJ$5)/SUMIFS('Sales RAW DATA'!$F:$F,'Sales RAW DATA'!$I:$I,Incentive_Calc!$A292,'Sales RAW DATA'!$D:$D,"B4",'Sales RAW DATA'!$E:$E,Incentive_Calc!AJ$5),"")</f>
        <v>0.43391864858857526</v>
      </c>
      <c r="AK292" s="44">
        <f>SUMIFS('Sales RAW DATA'!$G:$G,'Sales RAW DATA'!$I:$I,Incentive_Calc!$A292,'Sales RAW DATA'!$D:$D,"B4")/SUMIFS('Sales RAW DATA'!$F:$F,'Sales RAW DATA'!$I:$I,Incentive_Calc!$A292,'Sales RAW DATA'!$D:$D,"B4")</f>
        <v>0.73894446181098261</v>
      </c>
      <c r="AL292" s="44">
        <f>IFERROR(SUMIFS('Sales RAW DATA'!$G:$G,'Sales RAW DATA'!$I:$I,Incentive_Calc!$A292,'Sales RAW DATA'!$D:$D,"B5",'Sales RAW DATA'!$E:$E,Incentive_Calc!AL$5)/SUMIFS('Sales RAW DATA'!$F:$F,'Sales RAW DATA'!$I:$I,Incentive_Calc!$A292,'Sales RAW DATA'!$D:$D,"B5",'Sales RAW DATA'!$E:$E,Incentive_Calc!AL$5),"")</f>
        <v>1.0534767882048217</v>
      </c>
      <c r="AM292" s="44">
        <f>IFERROR(SUMIFS('Sales RAW DATA'!$G:$G,'Sales RAW DATA'!$I:$I,Incentive_Calc!$A292,'Sales RAW DATA'!$D:$D,"B5",'Sales RAW DATA'!$E:$E,Incentive_Calc!AM$5)/SUMIFS('Sales RAW DATA'!$F:$F,'Sales RAW DATA'!$I:$I,Incentive_Calc!$A292,'Sales RAW DATA'!$D:$D,"B5",'Sales RAW DATA'!$E:$E,Incentive_Calc!AM$5),"")</f>
        <v>1.0455707625206798</v>
      </c>
      <c r="AN292" s="44">
        <f>IFERROR(SUMIFS('Sales RAW DATA'!$G:$G,'Sales RAW DATA'!$I:$I,Incentive_Calc!$A292,'Sales RAW DATA'!$D:$D,"B5",'Sales RAW DATA'!$E:$E,Incentive_Calc!AN$5)/SUMIFS('Sales RAW DATA'!$F:$F,'Sales RAW DATA'!$I:$I,Incentive_Calc!$A292,'Sales RAW DATA'!$D:$D,"B5",'Sales RAW DATA'!$E:$E,Incentive_Calc!AN$5),"")</f>
        <v>0.705050277652709</v>
      </c>
      <c r="AO292" s="44">
        <f>SUMIFS('Sales RAW DATA'!$G:$G,'Sales RAW DATA'!$I:$I,Incentive_Calc!$A292,'Sales RAW DATA'!$D:$D,"B5")/SUMIFS('Sales RAW DATA'!$F:$F,'Sales RAW DATA'!$I:$I,Incentive_Calc!$A292,'Sales RAW DATA'!$D:$D,"B5")</f>
        <v>0.93225942330520917</v>
      </c>
      <c r="AP292" s="42">
        <f>SUM(SUMIFS('Sales RAW DATA'!$F$2:$F$22804,'Sales RAW DATA'!$I$2:$I$22804,Incentive_Calc!$A292,'Sales RAW DATA'!$D$2:$D$22804,"B1"),SUMIFS('Sales RAW DATA'!$F$2:$F$22804,'Sales RAW DATA'!$I$2:$I$22804,Incentive_Calc!$A292,'Sales RAW DATA'!$D$2:$D$22804,"B2"),SUMIFS('Sales RAW DATA'!$F$2:$F$22804,'Sales RAW DATA'!$I$2:$I$22804,Incentive_Calc!$A292,'Sales RAW DATA'!$D$2:$D$22804,"B3"),SUMIFS('Sales RAW DATA'!$F$2:$F$22804,'Sales RAW DATA'!$I$2:$I$22804,Incentive_Calc!$A292,'Sales RAW DATA'!$D$2:$D$22804,"B4"),SUMIFS('Sales RAW DATA'!$F$2:$F$22804,'Sales RAW DATA'!$I$2:$I$22804,Incentive_Calc!$A292,'Sales RAW DATA'!$D$2:$D$22804,"B5"))</f>
        <v>936346</v>
      </c>
      <c r="AQ292" s="42">
        <f>SUM(SUMIFS('Sales RAW DATA'!$G$2:$G$22804,'Sales RAW DATA'!$I$2:$I$22804,Incentive_Calc!$A292,'Sales RAW DATA'!$D$2:$D$22804,"B1"),SUMIFS('Sales RAW DATA'!$G$2:$G$22804,'Sales RAW DATA'!$I$2:$I$22804,Incentive_Calc!$A292,'Sales RAW DATA'!$D$2:$D$22804,"B2"),SUMIFS('Sales RAW DATA'!$G$2:$G$22804,'Sales RAW DATA'!$I$2:$I$22804,Incentive_Calc!$A292,'Sales RAW DATA'!$D$2:$D$22804,"B3"),SUMIFS('Sales RAW DATA'!$G$2:$G$22804,'Sales RAW DATA'!$I$2:$I$22804,Incentive_Calc!$A292,'Sales RAW DATA'!$D$2:$D$22804,"B4"),SUMIFS('Sales RAW DATA'!$G$2:$G$22804,'Sales RAW DATA'!$I$2:$I$22804,Incentive_Calc!$A292,'Sales RAW DATA'!$D$2:$D$22804,"B5"))</f>
        <v>767533</v>
      </c>
      <c r="AR292" s="45">
        <f t="shared" si="78"/>
        <v>81.971087610776365</v>
      </c>
      <c r="AS292" s="45">
        <f t="shared" si="79"/>
        <v>81</v>
      </c>
      <c r="AT292" s="46">
        <v>1</v>
      </c>
      <c r="AU292" s="46">
        <v>0.8</v>
      </c>
      <c r="AV292" s="43" t="str">
        <f t="shared" si="65"/>
        <v>Yes</v>
      </c>
      <c r="AW292" s="43" t="str">
        <f t="shared" si="66"/>
        <v>Yes</v>
      </c>
      <c r="AX292" s="43" t="str">
        <f t="shared" si="67"/>
        <v>No</v>
      </c>
      <c r="AY292" s="43" t="str">
        <f t="shared" si="80"/>
        <v>Yes</v>
      </c>
    </row>
    <row r="293" spans="1:51" x14ac:dyDescent="0.35">
      <c r="A293" s="21" t="s">
        <v>1167</v>
      </c>
      <c r="B293" s="21" t="s">
        <v>693</v>
      </c>
      <c r="C293" s="21" t="str">
        <f>_xlfn.XLOOKUP($A293,'Employee List'!$E:$E,'Employee List'!$D:$D,0)</f>
        <v>SF</v>
      </c>
      <c r="D293" s="42" t="str" cm="1">
        <f t="array" ref="D293">IFERROR(IF($G293="Yes",INDEX('Payment Plan'!$D$6:$D$42,MATCH(1,(Incentive_Calc!$C293='Payment Plan'!$B$6:$B$42)*(Incentive_Calc!$U293='Payment Plan'!$C$6:$C$42),0)),""),"")</f>
        <v/>
      </c>
      <c r="E293" s="42" t="str" cm="1">
        <f t="array" ref="E293">IFERROR(IF($H293="Yes",INDEX('Payment Plan'!$D$6:$D$42,MATCH(1,(Incentive_Calc!$C293='Payment Plan'!$B$6:$B$42)*(Incentive_Calc!$AS293='Payment Plan'!$C$6:$C$42),0)),""),"")</f>
        <v/>
      </c>
      <c r="F293" s="42">
        <f t="shared" si="68"/>
        <v>0</v>
      </c>
      <c r="G293" s="43" t="str">
        <f t="shared" si="69"/>
        <v>Yes</v>
      </c>
      <c r="H293" s="21" t="str">
        <f t="shared" si="70"/>
        <v>No</v>
      </c>
      <c r="I293" s="42">
        <f>IFERROR(SUMIFS('Sales RAW DATA'!$F$2:$F$30000,'Sales RAW DATA'!$I$2:$I$30000,Incentive_Calc!$A293,'Sales RAW DATA'!$E$2:$E$30000,Incentive_Calc!I$5),"")</f>
        <v>647866</v>
      </c>
      <c r="J293" s="42">
        <f>IFERROR(SUMIFS('Sales RAW DATA'!$F$2:$F$30000,'Sales RAW DATA'!$I$2:$I$30000,Incentive_Calc!$A293,'Sales RAW DATA'!$E$2:$E$30000,Incentive_Calc!J$5),"")</f>
        <v>639371</v>
      </c>
      <c r="K293" s="42">
        <f>IFERROR(SUMIFS('Sales RAW DATA'!$F$2:$F$30000,'Sales RAW DATA'!$I$2:$I$30000,Incentive_Calc!$A293,'Sales RAW DATA'!$E$2:$E$30000,Incentive_Calc!K$5),"")</f>
        <v>658974</v>
      </c>
      <c r="L293" s="42">
        <f t="shared" si="71"/>
        <v>1946211</v>
      </c>
      <c r="M293" s="42">
        <f>IFERROR(SUMIFS('Sales RAW DATA'!$G$2:$G$30000,'Sales RAW DATA'!$I$2:$I$30000,Incentive_Calc!$A293,'Sales RAW DATA'!$E$2:$E$30000,Incentive_Calc!M$5),"")</f>
        <v>666132</v>
      </c>
      <c r="N293" s="42">
        <f>IFERROR(SUMIFS('Sales RAW DATA'!$G$2:$G$30000,'Sales RAW DATA'!$I$2:$I$30000,Incentive_Calc!$A293,'Sales RAW DATA'!$E$2:$E$30000,Incentive_Calc!N$5),"")</f>
        <v>619564</v>
      </c>
      <c r="O293" s="42">
        <f>IFERROR(SUMIFS('Sales RAW DATA'!$G$2:$G$30000,'Sales RAW DATA'!$I$2:$I$30000,Incentive_Calc!$A293,'Sales RAW DATA'!$E$2:$E$30000,Incentive_Calc!O$5),"")</f>
        <v>622633</v>
      </c>
      <c r="P293" s="42">
        <f t="shared" si="72"/>
        <v>1908329</v>
      </c>
      <c r="Q293" s="44">
        <f t="shared" si="73"/>
        <v>1.028194101866744</v>
      </c>
      <c r="R293" s="44">
        <f t="shared" si="74"/>
        <v>0.96902111606563324</v>
      </c>
      <c r="S293" s="44">
        <f t="shared" si="75"/>
        <v>0.94485214894669589</v>
      </c>
      <c r="T293" s="45">
        <f t="shared" si="76"/>
        <v>98.053551233653494</v>
      </c>
      <c r="U293" s="45">
        <f t="shared" si="77"/>
        <v>98</v>
      </c>
      <c r="V293" s="44">
        <f>IFERROR(SUMIFS('Sales RAW DATA'!$G:$G,'Sales RAW DATA'!$I:$I,Incentive_Calc!$A293,'Sales RAW DATA'!$D:$D,"B1",'Sales RAW DATA'!$E:$E,Incentive_Calc!V$5)/SUMIFS('Sales RAW DATA'!$F:$F,'Sales RAW DATA'!$I:$I,Incentive_Calc!$A293,'Sales RAW DATA'!$D:$D,"B1",'Sales RAW DATA'!$E:$E,Incentive_Calc!V$5),"")</f>
        <v>1.3501058492787954</v>
      </c>
      <c r="W293" s="44">
        <f>IFERROR(SUMIFS('Sales RAW DATA'!$G:$G,'Sales RAW DATA'!$I:$I,Incentive_Calc!$A293,'Sales RAW DATA'!$D:$D,"B1",'Sales RAW DATA'!$E:$E,Incentive_Calc!W$5)/SUMIFS('Sales RAW DATA'!$F:$F,'Sales RAW DATA'!$I:$I,Incentive_Calc!$A293,'Sales RAW DATA'!$D:$D,"B1",'Sales RAW DATA'!$E:$E,Incentive_Calc!W$5),"")</f>
        <v>0.94484605087014728</v>
      </c>
      <c r="X293" s="44">
        <f>IFERROR(SUMIFS('Sales RAW DATA'!$G:$G,'Sales RAW DATA'!$I:$I,Incentive_Calc!$A293,'Sales RAW DATA'!$D:$D,"B1",'Sales RAW DATA'!$E:$E,Incentive_Calc!X$5)/SUMIFS('Sales RAW DATA'!$F:$F,'Sales RAW DATA'!$I:$I,Incentive_Calc!$A293,'Sales RAW DATA'!$D:$D,"B1",'Sales RAW DATA'!$E:$E,Incentive_Calc!X$5),"")</f>
        <v>0.82067491563554551</v>
      </c>
      <c r="Y293" s="44">
        <f>SUMIFS('Sales RAW DATA'!$G:$G,'Sales RAW DATA'!$I:$I,Incentive_Calc!$A293,'Sales RAW DATA'!$D:$D,"B1")/SUMIFS('Sales RAW DATA'!$F:$F,'Sales RAW DATA'!$I:$I,Incentive_Calc!$A293,'Sales RAW DATA'!$D:$D,"B1")</f>
        <v>1.046642838363095</v>
      </c>
      <c r="Z293" s="44">
        <f>IFERROR(SUMIFS('Sales RAW DATA'!$G:$G,'Sales RAW DATA'!$I:$I,Incentive_Calc!$A293,'Sales RAW DATA'!$D:$D,"B2",'Sales RAW DATA'!$E:$E,Incentive_Calc!Z$5)/SUMIFS('Sales RAW DATA'!$F:$F,'Sales RAW DATA'!$I:$I,Incentive_Calc!$A293,'Sales RAW DATA'!$D:$D,"B2",'Sales RAW DATA'!$E:$E,Incentive_Calc!Z$5),"")</f>
        <v>0.63941664436713941</v>
      </c>
      <c r="AA293" s="44">
        <f>IFERROR(SUMIFS('Sales RAW DATA'!$G:$G,'Sales RAW DATA'!$I:$I,Incentive_Calc!$A293,'Sales RAW DATA'!$D:$D,"B2",'Sales RAW DATA'!$E:$E,Incentive_Calc!AA$5)/SUMIFS('Sales RAW DATA'!$F:$F,'Sales RAW DATA'!$I:$I,Incentive_Calc!$A293,'Sales RAW DATA'!$D:$D,"B2",'Sales RAW DATA'!$E:$E,Incentive_Calc!AA$5),"")</f>
        <v>0.60682745326579102</v>
      </c>
      <c r="AB293" s="44">
        <f>IFERROR(SUMIFS('Sales RAW DATA'!$G:$G,'Sales RAW DATA'!$I:$I,Incentive_Calc!$A293,'Sales RAW DATA'!$D:$D,"B2",'Sales RAW DATA'!$E:$E,Incentive_Calc!AB$5)/SUMIFS('Sales RAW DATA'!$F:$F,'Sales RAW DATA'!$I:$I,Incentive_Calc!$A293,'Sales RAW DATA'!$D:$D,"B2",'Sales RAW DATA'!$E:$E,Incentive_Calc!AB$5),"")</f>
        <v>0.65469091526430834</v>
      </c>
      <c r="AC293" s="44">
        <f>SUMIFS('Sales RAW DATA'!$G:$G,'Sales RAW DATA'!$I:$I,Incentive_Calc!$A293,'Sales RAW DATA'!$D:$D,"B2")/SUMIFS('Sales RAW DATA'!$F:$F,'Sales RAW DATA'!$I:$I,Incentive_Calc!$A293,'Sales RAW DATA'!$D:$D,"B2")</f>
        <v>0.63404133810705732</v>
      </c>
      <c r="AD293" s="44">
        <f>IFERROR(SUMIFS('Sales RAW DATA'!$G:$G,'Sales RAW DATA'!$I:$I,Incentive_Calc!$A293,'Sales RAW DATA'!$D:$D,"B3",'Sales RAW DATA'!$E:$E,Incentive_Calc!AD$5)/SUMIFS('Sales RAW DATA'!$F:$F,'Sales RAW DATA'!$I:$I,Incentive_Calc!$A293,'Sales RAW DATA'!$D:$D,"B3",'Sales RAW DATA'!$E:$E,Incentive_Calc!AD$5),"")</f>
        <v>0.58176495808631112</v>
      </c>
      <c r="AE293" s="44">
        <f>IFERROR(SUMIFS('Sales RAW DATA'!$G:$G,'Sales RAW DATA'!$I:$I,Incentive_Calc!$A293,'Sales RAW DATA'!$D:$D,"B3",'Sales RAW DATA'!$E:$E,Incentive_Calc!AE$5)/SUMIFS('Sales RAW DATA'!$F:$F,'Sales RAW DATA'!$I:$I,Incentive_Calc!$A293,'Sales RAW DATA'!$D:$D,"B3",'Sales RAW DATA'!$E:$E,Incentive_Calc!AE$5),"")</f>
        <v>1.4009295574565332</v>
      </c>
      <c r="AF293" s="44">
        <f>IFERROR(SUMIFS('Sales RAW DATA'!$G:$G,'Sales RAW DATA'!$I:$I,Incentive_Calc!$A293,'Sales RAW DATA'!$D:$D,"B3",'Sales RAW DATA'!$E:$E,Incentive_Calc!AF$5)/SUMIFS('Sales RAW DATA'!$F:$F,'Sales RAW DATA'!$I:$I,Incentive_Calc!$A293,'Sales RAW DATA'!$D:$D,"B3",'Sales RAW DATA'!$E:$E,Incentive_Calc!AF$5),"")</f>
        <v>2.1693630409134674</v>
      </c>
      <c r="AG293" s="44">
        <f>SUMIFS('Sales RAW DATA'!$G:$G,'Sales RAW DATA'!$I:$I,Incentive_Calc!$A293,'Sales RAW DATA'!$D:$D,"B3")/SUMIFS('Sales RAW DATA'!$F:$F,'Sales RAW DATA'!$I:$I,Incentive_Calc!$A293,'Sales RAW DATA'!$D:$D,"B3")</f>
        <v>1.4070301054612839</v>
      </c>
      <c r="AH293" s="44">
        <f>IFERROR(SUMIFS('Sales RAW DATA'!$G:$G,'Sales RAW DATA'!$I:$I,Incentive_Calc!$A293,'Sales RAW DATA'!$D:$D,"B4",'Sales RAW DATA'!$E:$E,Incentive_Calc!AH$5)/SUMIFS('Sales RAW DATA'!$F:$F,'Sales RAW DATA'!$I:$I,Incentive_Calc!$A293,'Sales RAW DATA'!$D:$D,"B4",'Sales RAW DATA'!$E:$E,Incentive_Calc!AH$5),"")</f>
        <v>0.88712966294830276</v>
      </c>
      <c r="AI293" s="44">
        <f>IFERROR(SUMIFS('Sales RAW DATA'!$G:$G,'Sales RAW DATA'!$I:$I,Incentive_Calc!$A293,'Sales RAW DATA'!$D:$D,"B4",'Sales RAW DATA'!$E:$E,Incentive_Calc!AI$5)/SUMIFS('Sales RAW DATA'!$F:$F,'Sales RAW DATA'!$I:$I,Incentive_Calc!$A293,'Sales RAW DATA'!$D:$D,"B4",'Sales RAW DATA'!$E:$E,Incentive_Calc!AI$5),"")</f>
        <v>0.81249268783489714</v>
      </c>
      <c r="AJ293" s="44">
        <f>IFERROR(SUMIFS('Sales RAW DATA'!$G:$G,'Sales RAW DATA'!$I:$I,Incentive_Calc!$A293,'Sales RAW DATA'!$D:$D,"B4",'Sales RAW DATA'!$E:$E,Incentive_Calc!AJ$5)/SUMIFS('Sales RAW DATA'!$F:$F,'Sales RAW DATA'!$I:$I,Incentive_Calc!$A293,'Sales RAW DATA'!$D:$D,"B4",'Sales RAW DATA'!$E:$E,Incentive_Calc!AJ$5),"")</f>
        <v>0.6688438325813264</v>
      </c>
      <c r="AK293" s="44">
        <f>SUMIFS('Sales RAW DATA'!$G:$G,'Sales RAW DATA'!$I:$I,Incentive_Calc!$A293,'Sales RAW DATA'!$D:$D,"B4")/SUMIFS('Sales RAW DATA'!$F:$F,'Sales RAW DATA'!$I:$I,Incentive_Calc!$A293,'Sales RAW DATA'!$D:$D,"B4")</f>
        <v>0.78812607387055233</v>
      </c>
      <c r="AL293" s="44">
        <f>IFERROR(SUMIFS('Sales RAW DATA'!$G:$G,'Sales RAW DATA'!$I:$I,Incentive_Calc!$A293,'Sales RAW DATA'!$D:$D,"B5",'Sales RAW DATA'!$E:$E,Incentive_Calc!AL$5)/SUMIFS('Sales RAW DATA'!$F:$F,'Sales RAW DATA'!$I:$I,Incentive_Calc!$A293,'Sales RAW DATA'!$D:$D,"B5",'Sales RAW DATA'!$E:$E,Incentive_Calc!AL$5),"")</f>
        <v>0.91838981685375154</v>
      </c>
      <c r="AM293" s="44">
        <f>IFERROR(SUMIFS('Sales RAW DATA'!$G:$G,'Sales RAW DATA'!$I:$I,Incentive_Calc!$A293,'Sales RAW DATA'!$D:$D,"B5",'Sales RAW DATA'!$E:$E,Incentive_Calc!AM$5)/SUMIFS('Sales RAW DATA'!$F:$F,'Sales RAW DATA'!$I:$I,Incentive_Calc!$A293,'Sales RAW DATA'!$D:$D,"B5",'Sales RAW DATA'!$E:$E,Incentive_Calc!AM$5),"")</f>
        <v>0.97982217013579276</v>
      </c>
      <c r="AN293" s="44">
        <f>IFERROR(SUMIFS('Sales RAW DATA'!$G:$G,'Sales RAW DATA'!$I:$I,Incentive_Calc!$A293,'Sales RAW DATA'!$D:$D,"B5",'Sales RAW DATA'!$E:$E,Incentive_Calc!AN$5)/SUMIFS('Sales RAW DATA'!$F:$F,'Sales RAW DATA'!$I:$I,Incentive_Calc!$A293,'Sales RAW DATA'!$D:$D,"B5",'Sales RAW DATA'!$E:$E,Incentive_Calc!AN$5),"")</f>
        <v>0.715686968003584</v>
      </c>
      <c r="AO293" s="44">
        <f>SUMIFS('Sales RAW DATA'!$G:$G,'Sales RAW DATA'!$I:$I,Incentive_Calc!$A293,'Sales RAW DATA'!$D:$D,"B5")/SUMIFS('Sales RAW DATA'!$F:$F,'Sales RAW DATA'!$I:$I,Incentive_Calc!$A293,'Sales RAW DATA'!$D:$D,"B5")</f>
        <v>0.8663666947014298</v>
      </c>
      <c r="AP293" s="42">
        <f>SUM(SUMIFS('Sales RAW DATA'!$F$2:$F$22804,'Sales RAW DATA'!$I$2:$I$22804,Incentive_Calc!$A293,'Sales RAW DATA'!$D$2:$D$22804,"B1"),SUMIFS('Sales RAW DATA'!$F$2:$F$22804,'Sales RAW DATA'!$I$2:$I$22804,Incentive_Calc!$A293,'Sales RAW DATA'!$D$2:$D$22804,"B2"),SUMIFS('Sales RAW DATA'!$F$2:$F$22804,'Sales RAW DATA'!$I$2:$I$22804,Incentive_Calc!$A293,'Sales RAW DATA'!$D$2:$D$22804,"B3"),SUMIFS('Sales RAW DATA'!$F$2:$F$22804,'Sales RAW DATA'!$I$2:$I$22804,Incentive_Calc!$A293,'Sales RAW DATA'!$D$2:$D$22804,"B4"),SUMIFS('Sales RAW DATA'!$F$2:$F$22804,'Sales RAW DATA'!$I$2:$I$22804,Incentive_Calc!$A293,'Sales RAW DATA'!$D$2:$D$22804,"B5"))</f>
        <v>1139311</v>
      </c>
      <c r="AQ293" s="42">
        <f>SUM(SUMIFS('Sales RAW DATA'!$G$2:$G$22804,'Sales RAW DATA'!$I$2:$I$22804,Incentive_Calc!$A293,'Sales RAW DATA'!$D$2:$D$22804,"B1"),SUMIFS('Sales RAW DATA'!$G$2:$G$22804,'Sales RAW DATA'!$I$2:$I$22804,Incentive_Calc!$A293,'Sales RAW DATA'!$D$2:$D$22804,"B2"),SUMIFS('Sales RAW DATA'!$G$2:$G$22804,'Sales RAW DATA'!$I$2:$I$22804,Incentive_Calc!$A293,'Sales RAW DATA'!$D$2:$D$22804,"B3"),SUMIFS('Sales RAW DATA'!$G$2:$G$22804,'Sales RAW DATA'!$I$2:$I$22804,Incentive_Calc!$A293,'Sales RAW DATA'!$D$2:$D$22804,"B4"),SUMIFS('Sales RAW DATA'!$G$2:$G$22804,'Sales RAW DATA'!$I$2:$I$22804,Incentive_Calc!$A293,'Sales RAW DATA'!$D$2:$D$22804,"B5"))</f>
        <v>1122903</v>
      </c>
      <c r="AR293" s="45">
        <f t="shared" si="78"/>
        <v>98.559831336658732</v>
      </c>
      <c r="AS293" s="45">
        <f t="shared" si="79"/>
        <v>98</v>
      </c>
      <c r="AT293" s="46">
        <v>1.1599999999999999</v>
      </c>
      <c r="AU293" s="46">
        <v>0.97</v>
      </c>
      <c r="AV293" s="43" t="str">
        <f t="shared" si="65"/>
        <v>Yes</v>
      </c>
      <c r="AW293" s="43" t="str">
        <f t="shared" si="66"/>
        <v>Yes</v>
      </c>
      <c r="AX293" s="43" t="str">
        <f t="shared" si="67"/>
        <v>Yes</v>
      </c>
      <c r="AY293" s="43" t="str">
        <f t="shared" si="80"/>
        <v>Yes</v>
      </c>
    </row>
    <row r="294" spans="1:51" x14ac:dyDescent="0.35">
      <c r="A294" s="21" t="s">
        <v>1168</v>
      </c>
      <c r="B294" s="21" t="s">
        <v>694</v>
      </c>
      <c r="C294" s="21" t="str">
        <f>_xlfn.XLOOKUP($A294,'Employee List'!$E:$E,'Employee List'!$D:$D,0)</f>
        <v>SF</v>
      </c>
      <c r="D294" s="42" cm="1">
        <f t="array" ref="D294">IFERROR(IF($G294="Yes",INDEX('Payment Plan'!$D$6:$D$42,MATCH(1,(Incentive_Calc!$C294='Payment Plan'!$B$6:$B$42)*(Incentive_Calc!$U294='Payment Plan'!$C$6:$C$42),0)),""),"")</f>
        <v>37984.5703125</v>
      </c>
      <c r="E294" s="42" t="str" cm="1">
        <f t="array" ref="E294">IFERROR(IF($H294="Yes",INDEX('Payment Plan'!$D$6:$D$42,MATCH(1,(Incentive_Calc!$C294='Payment Plan'!$B$6:$B$42)*(Incentive_Calc!$AS294='Payment Plan'!$C$6:$C$42),0)),""),"")</f>
        <v/>
      </c>
      <c r="F294" s="42">
        <f t="shared" si="68"/>
        <v>37984.5703125</v>
      </c>
      <c r="G294" s="43" t="str">
        <f t="shared" si="69"/>
        <v>Yes</v>
      </c>
      <c r="H294" s="21" t="str">
        <f t="shared" si="70"/>
        <v>No</v>
      </c>
      <c r="I294" s="42">
        <f>IFERROR(SUMIFS('Sales RAW DATA'!$F$2:$F$30000,'Sales RAW DATA'!$I$2:$I$30000,Incentive_Calc!$A294,'Sales RAW DATA'!$E$2:$E$30000,Incentive_Calc!I$5),"")</f>
        <v>511492</v>
      </c>
      <c r="J294" s="42">
        <f>IFERROR(SUMIFS('Sales RAW DATA'!$F$2:$F$30000,'Sales RAW DATA'!$I$2:$I$30000,Incentive_Calc!$A294,'Sales RAW DATA'!$E$2:$E$30000,Incentive_Calc!J$5),"")</f>
        <v>517286</v>
      </c>
      <c r="K294" s="42">
        <f>IFERROR(SUMIFS('Sales RAW DATA'!$F$2:$F$30000,'Sales RAW DATA'!$I$2:$I$30000,Incentive_Calc!$A294,'Sales RAW DATA'!$E$2:$E$30000,Incentive_Calc!K$5),"")</f>
        <v>528859</v>
      </c>
      <c r="L294" s="42">
        <f t="shared" si="71"/>
        <v>1557637</v>
      </c>
      <c r="M294" s="42">
        <f>IFERROR(SUMIFS('Sales RAW DATA'!$G$2:$G$30000,'Sales RAW DATA'!$I$2:$I$30000,Incentive_Calc!$A294,'Sales RAW DATA'!$E$2:$E$30000,Incentive_Calc!M$5),"")</f>
        <v>550450</v>
      </c>
      <c r="N294" s="42">
        <f>IFERROR(SUMIFS('Sales RAW DATA'!$G$2:$G$30000,'Sales RAW DATA'!$I$2:$I$30000,Incentive_Calc!$A294,'Sales RAW DATA'!$E$2:$E$30000,Incentive_Calc!N$5),"")</f>
        <v>552775</v>
      </c>
      <c r="O294" s="42">
        <f>IFERROR(SUMIFS('Sales RAW DATA'!$G$2:$G$30000,'Sales RAW DATA'!$I$2:$I$30000,Incentive_Calc!$A294,'Sales RAW DATA'!$E$2:$E$30000,Incentive_Calc!O$5),"")</f>
        <v>538241</v>
      </c>
      <c r="P294" s="42">
        <f t="shared" si="72"/>
        <v>1641466</v>
      </c>
      <c r="Q294" s="44">
        <f t="shared" si="73"/>
        <v>1.076165414121824</v>
      </c>
      <c r="R294" s="44">
        <f t="shared" si="74"/>
        <v>1.068606148242945</v>
      </c>
      <c r="S294" s="44">
        <f t="shared" si="75"/>
        <v>1.017740078168283</v>
      </c>
      <c r="T294" s="45">
        <f t="shared" si="76"/>
        <v>105.38180590214536</v>
      </c>
      <c r="U294" s="45">
        <f t="shared" si="77"/>
        <v>105</v>
      </c>
      <c r="V294" s="44">
        <f>IFERROR(SUMIFS('Sales RAW DATA'!$G:$G,'Sales RAW DATA'!$I:$I,Incentive_Calc!$A294,'Sales RAW DATA'!$D:$D,"B1",'Sales RAW DATA'!$E:$E,Incentive_Calc!V$5)/SUMIFS('Sales RAW DATA'!$F:$F,'Sales RAW DATA'!$I:$I,Incentive_Calc!$A294,'Sales RAW DATA'!$D:$D,"B1",'Sales RAW DATA'!$E:$E,Incentive_Calc!V$5),"")</f>
        <v>1.0852488750915623</v>
      </c>
      <c r="W294" s="44">
        <f>IFERROR(SUMIFS('Sales RAW DATA'!$G:$G,'Sales RAW DATA'!$I:$I,Incentive_Calc!$A294,'Sales RAW DATA'!$D:$D,"B1",'Sales RAW DATA'!$E:$E,Incentive_Calc!W$5)/SUMIFS('Sales RAW DATA'!$F:$F,'Sales RAW DATA'!$I:$I,Incentive_Calc!$A294,'Sales RAW DATA'!$D:$D,"B1",'Sales RAW DATA'!$E:$E,Incentive_Calc!W$5),"")</f>
        <v>0.87719266666066653</v>
      </c>
      <c r="X294" s="44">
        <f>IFERROR(SUMIFS('Sales RAW DATA'!$G:$G,'Sales RAW DATA'!$I:$I,Incentive_Calc!$A294,'Sales RAW DATA'!$D:$D,"B1",'Sales RAW DATA'!$E:$E,Incentive_Calc!X$5)/SUMIFS('Sales RAW DATA'!$F:$F,'Sales RAW DATA'!$I:$I,Incentive_Calc!$A294,'Sales RAW DATA'!$D:$D,"B1",'Sales RAW DATA'!$E:$E,Incentive_Calc!X$5),"")</f>
        <v>0.53280842366990966</v>
      </c>
      <c r="Y294" s="44">
        <f>SUMIFS('Sales RAW DATA'!$G:$G,'Sales RAW DATA'!$I:$I,Incentive_Calc!$A294,'Sales RAW DATA'!$D:$D,"B1")/SUMIFS('Sales RAW DATA'!$F:$F,'Sales RAW DATA'!$I:$I,Incentive_Calc!$A294,'Sales RAW DATA'!$D:$D,"B1")</f>
        <v>0.83891529753405514</v>
      </c>
      <c r="Z294" s="44">
        <f>IFERROR(SUMIFS('Sales RAW DATA'!$G:$G,'Sales RAW DATA'!$I:$I,Incentive_Calc!$A294,'Sales RAW DATA'!$D:$D,"B2",'Sales RAW DATA'!$E:$E,Incentive_Calc!Z$5)/SUMIFS('Sales RAW DATA'!$F:$F,'Sales RAW DATA'!$I:$I,Incentive_Calc!$A294,'Sales RAW DATA'!$D:$D,"B2",'Sales RAW DATA'!$E:$E,Incentive_Calc!Z$5),"")</f>
        <v>0.40440600238005397</v>
      </c>
      <c r="AA294" s="44">
        <f>IFERROR(SUMIFS('Sales RAW DATA'!$G:$G,'Sales RAW DATA'!$I:$I,Incentive_Calc!$A294,'Sales RAW DATA'!$D:$D,"B2",'Sales RAW DATA'!$E:$E,Incentive_Calc!AA$5)/SUMIFS('Sales RAW DATA'!$F:$F,'Sales RAW DATA'!$I:$I,Incentive_Calc!$A294,'Sales RAW DATA'!$D:$D,"B2",'Sales RAW DATA'!$E:$E,Incentive_Calc!AA$5),"")</f>
        <v>0.50069797308615782</v>
      </c>
      <c r="AB294" s="44">
        <f>IFERROR(SUMIFS('Sales RAW DATA'!$G:$G,'Sales RAW DATA'!$I:$I,Incentive_Calc!$A294,'Sales RAW DATA'!$D:$D,"B2",'Sales RAW DATA'!$E:$E,Incentive_Calc!AB$5)/SUMIFS('Sales RAW DATA'!$F:$F,'Sales RAW DATA'!$I:$I,Incentive_Calc!$A294,'Sales RAW DATA'!$D:$D,"B2",'Sales RAW DATA'!$E:$E,Incentive_Calc!AB$5),"")</f>
        <v>0.48435954675181553</v>
      </c>
      <c r="AC294" s="44">
        <f>SUMIFS('Sales RAW DATA'!$G:$G,'Sales RAW DATA'!$I:$I,Incentive_Calc!$A294,'Sales RAW DATA'!$D:$D,"B2")/SUMIFS('Sales RAW DATA'!$F:$F,'Sales RAW DATA'!$I:$I,Incentive_Calc!$A294,'Sales RAW DATA'!$D:$D,"B2")</f>
        <v>0.46382737081203862</v>
      </c>
      <c r="AD294" s="44">
        <f>IFERROR(SUMIFS('Sales RAW DATA'!$G:$G,'Sales RAW DATA'!$I:$I,Incentive_Calc!$A294,'Sales RAW DATA'!$D:$D,"B3",'Sales RAW DATA'!$E:$E,Incentive_Calc!AD$5)/SUMIFS('Sales RAW DATA'!$F:$F,'Sales RAW DATA'!$I:$I,Incentive_Calc!$A294,'Sales RAW DATA'!$D:$D,"B3",'Sales RAW DATA'!$E:$E,Incentive_Calc!AD$5),"")</f>
        <v>1.2140567695010325</v>
      </c>
      <c r="AE294" s="44">
        <f>IFERROR(SUMIFS('Sales RAW DATA'!$G:$G,'Sales RAW DATA'!$I:$I,Incentive_Calc!$A294,'Sales RAW DATA'!$D:$D,"B3",'Sales RAW DATA'!$E:$E,Incentive_Calc!AE$5)/SUMIFS('Sales RAW DATA'!$F:$F,'Sales RAW DATA'!$I:$I,Incentive_Calc!$A294,'Sales RAW DATA'!$D:$D,"B3",'Sales RAW DATA'!$E:$E,Incentive_Calc!AE$5),"")</f>
        <v>1.8605915615484994</v>
      </c>
      <c r="AF294" s="44">
        <f>IFERROR(SUMIFS('Sales RAW DATA'!$G:$G,'Sales RAW DATA'!$I:$I,Incentive_Calc!$A294,'Sales RAW DATA'!$D:$D,"B3",'Sales RAW DATA'!$E:$E,Incentive_Calc!AF$5)/SUMIFS('Sales RAW DATA'!$F:$F,'Sales RAW DATA'!$I:$I,Incentive_Calc!$A294,'Sales RAW DATA'!$D:$D,"B3",'Sales RAW DATA'!$E:$E,Incentive_Calc!AF$5),"")</f>
        <v>2.6325815831987076</v>
      </c>
      <c r="AG294" s="44">
        <f>SUMIFS('Sales RAW DATA'!$G:$G,'Sales RAW DATA'!$I:$I,Incentive_Calc!$A294,'Sales RAW DATA'!$D:$D,"B3")/SUMIFS('Sales RAW DATA'!$F:$F,'Sales RAW DATA'!$I:$I,Incentive_Calc!$A294,'Sales RAW DATA'!$D:$D,"B3")</f>
        <v>1.9466175637942131</v>
      </c>
      <c r="AH294" s="44">
        <f>IFERROR(SUMIFS('Sales RAW DATA'!$G:$G,'Sales RAW DATA'!$I:$I,Incentive_Calc!$A294,'Sales RAW DATA'!$D:$D,"B4",'Sales RAW DATA'!$E:$E,Incentive_Calc!AH$5)/SUMIFS('Sales RAW DATA'!$F:$F,'Sales RAW DATA'!$I:$I,Incentive_Calc!$A294,'Sales RAW DATA'!$D:$D,"B4",'Sales RAW DATA'!$E:$E,Incentive_Calc!AH$5),"")</f>
        <v>1.253309265944645</v>
      </c>
      <c r="AI294" s="44">
        <f>IFERROR(SUMIFS('Sales RAW DATA'!$G:$G,'Sales RAW DATA'!$I:$I,Incentive_Calc!$A294,'Sales RAW DATA'!$D:$D,"B4",'Sales RAW DATA'!$E:$E,Incentive_Calc!AI$5)/SUMIFS('Sales RAW DATA'!$F:$F,'Sales RAW DATA'!$I:$I,Incentive_Calc!$A294,'Sales RAW DATA'!$D:$D,"B4",'Sales RAW DATA'!$E:$E,Incentive_Calc!AI$5),"")</f>
        <v>0.92609506503442995</v>
      </c>
      <c r="AJ294" s="44">
        <f>IFERROR(SUMIFS('Sales RAW DATA'!$G:$G,'Sales RAW DATA'!$I:$I,Incentive_Calc!$A294,'Sales RAW DATA'!$D:$D,"B4",'Sales RAW DATA'!$E:$E,Incentive_Calc!AJ$5)/SUMIFS('Sales RAW DATA'!$F:$F,'Sales RAW DATA'!$I:$I,Incentive_Calc!$A294,'Sales RAW DATA'!$D:$D,"B4",'Sales RAW DATA'!$E:$E,Incentive_Calc!AJ$5),"")</f>
        <v>1.0239617688631621</v>
      </c>
      <c r="AK294" s="44">
        <f>SUMIFS('Sales RAW DATA'!$G:$G,'Sales RAW DATA'!$I:$I,Incentive_Calc!$A294,'Sales RAW DATA'!$D:$D,"B4")/SUMIFS('Sales RAW DATA'!$F:$F,'Sales RAW DATA'!$I:$I,Incentive_Calc!$A294,'Sales RAW DATA'!$D:$D,"B4")</f>
        <v>1.0639911943808746</v>
      </c>
      <c r="AL294" s="44">
        <f>IFERROR(SUMIFS('Sales RAW DATA'!$G:$G,'Sales RAW DATA'!$I:$I,Incentive_Calc!$A294,'Sales RAW DATA'!$D:$D,"B5",'Sales RAW DATA'!$E:$E,Incentive_Calc!AL$5)/SUMIFS('Sales RAW DATA'!$F:$F,'Sales RAW DATA'!$I:$I,Incentive_Calc!$A294,'Sales RAW DATA'!$D:$D,"B5",'Sales RAW DATA'!$E:$E,Incentive_Calc!AL$5),"")</f>
        <v>0.8771409346709077</v>
      </c>
      <c r="AM294" s="44">
        <f>IFERROR(SUMIFS('Sales RAW DATA'!$G:$G,'Sales RAW DATA'!$I:$I,Incentive_Calc!$A294,'Sales RAW DATA'!$D:$D,"B5",'Sales RAW DATA'!$E:$E,Incentive_Calc!AM$5)/SUMIFS('Sales RAW DATA'!$F:$F,'Sales RAW DATA'!$I:$I,Incentive_Calc!$A294,'Sales RAW DATA'!$D:$D,"B5",'Sales RAW DATA'!$E:$E,Incentive_Calc!AM$5),"")</f>
        <v>0.73208277788357778</v>
      </c>
      <c r="AN294" s="44">
        <f>IFERROR(SUMIFS('Sales RAW DATA'!$G:$G,'Sales RAW DATA'!$I:$I,Incentive_Calc!$A294,'Sales RAW DATA'!$D:$D,"B5",'Sales RAW DATA'!$E:$E,Incentive_Calc!AN$5)/SUMIFS('Sales RAW DATA'!$F:$F,'Sales RAW DATA'!$I:$I,Incentive_Calc!$A294,'Sales RAW DATA'!$D:$D,"B5",'Sales RAW DATA'!$E:$E,Incentive_Calc!AN$5),"")</f>
        <v>0.56243511362325527</v>
      </c>
      <c r="AO294" s="44">
        <f>SUMIFS('Sales RAW DATA'!$G:$G,'Sales RAW DATA'!$I:$I,Incentive_Calc!$A294,'Sales RAW DATA'!$D:$D,"B5")/SUMIFS('Sales RAW DATA'!$F:$F,'Sales RAW DATA'!$I:$I,Incentive_Calc!$A294,'Sales RAW DATA'!$D:$D,"B5")</f>
        <v>0.72055462286858551</v>
      </c>
      <c r="AP294" s="42">
        <f>SUM(SUMIFS('Sales RAW DATA'!$F$2:$F$22804,'Sales RAW DATA'!$I$2:$I$22804,Incentive_Calc!$A294,'Sales RAW DATA'!$D$2:$D$22804,"B1"),SUMIFS('Sales RAW DATA'!$F$2:$F$22804,'Sales RAW DATA'!$I$2:$I$22804,Incentive_Calc!$A294,'Sales RAW DATA'!$D$2:$D$22804,"B2"),SUMIFS('Sales RAW DATA'!$F$2:$F$22804,'Sales RAW DATA'!$I$2:$I$22804,Incentive_Calc!$A294,'Sales RAW DATA'!$D$2:$D$22804,"B3"),SUMIFS('Sales RAW DATA'!$F$2:$F$22804,'Sales RAW DATA'!$I$2:$I$22804,Incentive_Calc!$A294,'Sales RAW DATA'!$D$2:$D$22804,"B4"),SUMIFS('Sales RAW DATA'!$F$2:$F$22804,'Sales RAW DATA'!$I$2:$I$22804,Incentive_Calc!$A294,'Sales RAW DATA'!$D$2:$D$22804,"B5"))</f>
        <v>869424</v>
      </c>
      <c r="AQ294" s="42">
        <f>SUM(SUMIFS('Sales RAW DATA'!$G$2:$G$22804,'Sales RAW DATA'!$I$2:$I$22804,Incentive_Calc!$A294,'Sales RAW DATA'!$D$2:$D$22804,"B1"),SUMIFS('Sales RAW DATA'!$G$2:$G$22804,'Sales RAW DATA'!$I$2:$I$22804,Incentive_Calc!$A294,'Sales RAW DATA'!$D$2:$D$22804,"B2"),SUMIFS('Sales RAW DATA'!$G$2:$G$22804,'Sales RAW DATA'!$I$2:$I$22804,Incentive_Calc!$A294,'Sales RAW DATA'!$D$2:$D$22804,"B3"),SUMIFS('Sales RAW DATA'!$G$2:$G$22804,'Sales RAW DATA'!$I$2:$I$22804,Incentive_Calc!$A294,'Sales RAW DATA'!$D$2:$D$22804,"B4"),SUMIFS('Sales RAW DATA'!$G$2:$G$22804,'Sales RAW DATA'!$I$2:$I$22804,Incentive_Calc!$A294,'Sales RAW DATA'!$D$2:$D$22804,"B5"))</f>
        <v>935358</v>
      </c>
      <c r="AR294" s="45">
        <f t="shared" si="78"/>
        <v>107.58364158339316</v>
      </c>
      <c r="AS294" s="45">
        <f t="shared" si="79"/>
        <v>107</v>
      </c>
      <c r="AT294" s="46">
        <v>1.2</v>
      </c>
      <c r="AU294" s="46">
        <v>0.98</v>
      </c>
      <c r="AV294" s="43" t="str">
        <f t="shared" si="65"/>
        <v>Yes</v>
      </c>
      <c r="AW294" s="43" t="str">
        <f t="shared" si="66"/>
        <v>Yes</v>
      </c>
      <c r="AX294" s="43" t="str">
        <f t="shared" si="67"/>
        <v>Yes</v>
      </c>
      <c r="AY294" s="43" t="str">
        <f t="shared" si="80"/>
        <v>Yes</v>
      </c>
    </row>
    <row r="295" spans="1:51" x14ac:dyDescent="0.35">
      <c r="A295" s="21" t="s">
        <v>1169</v>
      </c>
      <c r="B295" s="21" t="s">
        <v>695</v>
      </c>
      <c r="C295" s="21" t="str">
        <f>_xlfn.XLOOKUP($A295,'Employee List'!$E:$E,'Employee List'!$D:$D,0)</f>
        <v>SF</v>
      </c>
      <c r="D295" s="42" t="str" cm="1">
        <f t="array" ref="D295">IFERROR(IF($G295="Yes",INDEX('Payment Plan'!$D$6:$D$42,MATCH(1,(Incentive_Calc!$C295='Payment Plan'!$B$6:$B$42)*(Incentive_Calc!$U295='Payment Plan'!$C$6:$C$42),0)),""),"")</f>
        <v/>
      </c>
      <c r="E295" s="42" t="str" cm="1">
        <f t="array" ref="E295">IFERROR(IF($H295="Yes",INDEX('Payment Plan'!$D$6:$D$42,MATCH(1,(Incentive_Calc!$C295='Payment Plan'!$B$6:$B$42)*(Incentive_Calc!$AS295='Payment Plan'!$C$6:$C$42),0)),""),"")</f>
        <v/>
      </c>
      <c r="F295" s="42">
        <f t="shared" si="68"/>
        <v>0</v>
      </c>
      <c r="G295" s="43" t="str">
        <f t="shared" ref="G295:G318" si="81">IF(AND(AV295="Yes",AW295="Yes",AX295="Yes",AY295="Yes",AT295&gt;=1,AU295&gt;=0.9),"Yes","No")</f>
        <v>No</v>
      </c>
      <c r="H295" s="21" t="str">
        <f t="shared" si="70"/>
        <v>No</v>
      </c>
      <c r="I295" s="42">
        <f>IFERROR(SUMIFS('Sales RAW DATA'!$F$2:$F$30000,'Sales RAW DATA'!$I$2:$I$30000,Incentive_Calc!$A295,'Sales RAW DATA'!$E$2:$E$30000,Incentive_Calc!I$5),"")</f>
        <v>688116</v>
      </c>
      <c r="J295" s="42">
        <f>IFERROR(SUMIFS('Sales RAW DATA'!$F$2:$F$30000,'Sales RAW DATA'!$I$2:$I$30000,Incentive_Calc!$A295,'Sales RAW DATA'!$E$2:$E$30000,Incentive_Calc!J$5),"")</f>
        <v>694021</v>
      </c>
      <c r="K295" s="42">
        <f>IFERROR(SUMIFS('Sales RAW DATA'!$F$2:$F$30000,'Sales RAW DATA'!$I$2:$I$30000,Incentive_Calc!$A295,'Sales RAW DATA'!$E$2:$E$30000,Incentive_Calc!K$5),"")</f>
        <v>700467</v>
      </c>
      <c r="L295" s="42">
        <f t="shared" si="71"/>
        <v>2082604</v>
      </c>
      <c r="M295" s="42">
        <f>IFERROR(SUMIFS('Sales RAW DATA'!$G$2:$G$30000,'Sales RAW DATA'!$I$2:$I$30000,Incentive_Calc!$A295,'Sales RAW DATA'!$E$2:$E$30000,Incentive_Calc!M$5),"")</f>
        <v>737250</v>
      </c>
      <c r="N295" s="42">
        <f>IFERROR(SUMIFS('Sales RAW DATA'!$G$2:$G$30000,'Sales RAW DATA'!$I$2:$I$30000,Incentive_Calc!$A295,'Sales RAW DATA'!$E$2:$E$30000,Incentive_Calc!N$5),"")</f>
        <v>721941</v>
      </c>
      <c r="O295" s="42">
        <f>IFERROR(SUMIFS('Sales RAW DATA'!$G$2:$G$30000,'Sales RAW DATA'!$I$2:$I$30000,Incentive_Calc!$A295,'Sales RAW DATA'!$E$2:$E$30000,Incentive_Calc!O$5),"")</f>
        <v>686251</v>
      </c>
      <c r="P295" s="42">
        <f t="shared" si="72"/>
        <v>2145442</v>
      </c>
      <c r="Q295" s="44">
        <f t="shared" si="73"/>
        <v>1.0714036586854543</v>
      </c>
      <c r="R295" s="44">
        <f t="shared" si="74"/>
        <v>1.040229330236405</v>
      </c>
      <c r="S295" s="44">
        <f t="shared" si="75"/>
        <v>0.97970496825689146</v>
      </c>
      <c r="T295" s="45">
        <f t="shared" si="76"/>
        <v>103.01728028948374</v>
      </c>
      <c r="U295" s="45">
        <f t="shared" si="77"/>
        <v>103</v>
      </c>
      <c r="V295" s="44">
        <f>IFERROR(SUMIFS('Sales RAW DATA'!$G:$G,'Sales RAW DATA'!$I:$I,Incentive_Calc!$A295,'Sales RAW DATA'!$D:$D,"B1",'Sales RAW DATA'!$E:$E,Incentive_Calc!V$5)/SUMIFS('Sales RAW DATA'!$F:$F,'Sales RAW DATA'!$I:$I,Incentive_Calc!$A295,'Sales RAW DATA'!$D:$D,"B1",'Sales RAW DATA'!$E:$E,Incentive_Calc!V$5),"")</f>
        <v>1.3023833325904655</v>
      </c>
      <c r="W295" s="44">
        <f>IFERROR(SUMIFS('Sales RAW DATA'!$G:$G,'Sales RAW DATA'!$I:$I,Incentive_Calc!$A295,'Sales RAW DATA'!$D:$D,"B1",'Sales RAW DATA'!$E:$E,Incentive_Calc!W$5)/SUMIFS('Sales RAW DATA'!$F:$F,'Sales RAW DATA'!$I:$I,Incentive_Calc!$A295,'Sales RAW DATA'!$D:$D,"B1",'Sales RAW DATA'!$E:$E,Incentive_Calc!W$5),"")</f>
        <v>1.171684457516772</v>
      </c>
      <c r="X295" s="44">
        <f>IFERROR(SUMIFS('Sales RAW DATA'!$G:$G,'Sales RAW DATA'!$I:$I,Incentive_Calc!$A295,'Sales RAW DATA'!$D:$D,"B1",'Sales RAW DATA'!$E:$E,Incentive_Calc!X$5)/SUMIFS('Sales RAW DATA'!$F:$F,'Sales RAW DATA'!$I:$I,Incentive_Calc!$A295,'Sales RAW DATA'!$D:$D,"B1",'Sales RAW DATA'!$E:$E,Incentive_Calc!X$5),"")</f>
        <v>1.0913270164909323</v>
      </c>
      <c r="Y295" s="44">
        <f>SUMIFS('Sales RAW DATA'!$G:$G,'Sales RAW DATA'!$I:$I,Incentive_Calc!$A295,'Sales RAW DATA'!$D:$D,"B1")/SUMIFS('Sales RAW DATA'!$F:$F,'Sales RAW DATA'!$I:$I,Incentive_Calc!$A295,'Sales RAW DATA'!$D:$D,"B1")</f>
        <v>1.1910487053794494</v>
      </c>
      <c r="Z295" s="44">
        <f>IFERROR(SUMIFS('Sales RAW DATA'!$G:$G,'Sales RAW DATA'!$I:$I,Incentive_Calc!$A295,'Sales RAW DATA'!$D:$D,"B2",'Sales RAW DATA'!$E:$E,Incentive_Calc!Z$5)/SUMIFS('Sales RAW DATA'!$F:$F,'Sales RAW DATA'!$I:$I,Incentive_Calc!$A295,'Sales RAW DATA'!$D:$D,"B2",'Sales RAW DATA'!$E:$E,Incentive_Calc!Z$5),"")</f>
        <v>0.6054556796914875</v>
      </c>
      <c r="AA295" s="44">
        <f>IFERROR(SUMIFS('Sales RAW DATA'!$G:$G,'Sales RAW DATA'!$I:$I,Incentive_Calc!$A295,'Sales RAW DATA'!$D:$D,"B2",'Sales RAW DATA'!$E:$E,Incentive_Calc!AA$5)/SUMIFS('Sales RAW DATA'!$F:$F,'Sales RAW DATA'!$I:$I,Incentive_Calc!$A295,'Sales RAW DATA'!$D:$D,"B2",'Sales RAW DATA'!$E:$E,Incentive_Calc!AA$5),"")</f>
        <v>0.87439162422184491</v>
      </c>
      <c r="AB295" s="44">
        <f>IFERROR(SUMIFS('Sales RAW DATA'!$G:$G,'Sales RAW DATA'!$I:$I,Incentive_Calc!$A295,'Sales RAW DATA'!$D:$D,"B2",'Sales RAW DATA'!$E:$E,Incentive_Calc!AB$5)/SUMIFS('Sales RAW DATA'!$F:$F,'Sales RAW DATA'!$I:$I,Incentive_Calc!$A295,'Sales RAW DATA'!$D:$D,"B2",'Sales RAW DATA'!$E:$E,Incentive_Calc!AB$5),"")</f>
        <v>0.38324280353722218</v>
      </c>
      <c r="AC295" s="44">
        <f>SUMIFS('Sales RAW DATA'!$G:$G,'Sales RAW DATA'!$I:$I,Incentive_Calc!$A295,'Sales RAW DATA'!$D:$D,"B2")/SUMIFS('Sales RAW DATA'!$F:$F,'Sales RAW DATA'!$I:$I,Incentive_Calc!$A295,'Sales RAW DATA'!$D:$D,"B2")</f>
        <v>0.61498413282435727</v>
      </c>
      <c r="AD295" s="44">
        <f>IFERROR(SUMIFS('Sales RAW DATA'!$G:$G,'Sales RAW DATA'!$I:$I,Incentive_Calc!$A295,'Sales RAW DATA'!$D:$D,"B3",'Sales RAW DATA'!$E:$E,Incentive_Calc!AD$5)/SUMIFS('Sales RAW DATA'!$F:$F,'Sales RAW DATA'!$I:$I,Incentive_Calc!$A295,'Sales RAW DATA'!$D:$D,"B3",'Sales RAW DATA'!$E:$E,Incentive_Calc!AD$5),"")</f>
        <v>1.5794178317671328</v>
      </c>
      <c r="AE295" s="44">
        <f>IFERROR(SUMIFS('Sales RAW DATA'!$G:$G,'Sales RAW DATA'!$I:$I,Incentive_Calc!$A295,'Sales RAW DATA'!$D:$D,"B3",'Sales RAW DATA'!$E:$E,Incentive_Calc!AE$5)/SUMIFS('Sales RAW DATA'!$F:$F,'Sales RAW DATA'!$I:$I,Incentive_Calc!$A295,'Sales RAW DATA'!$D:$D,"B3",'Sales RAW DATA'!$E:$E,Incentive_Calc!AE$5),"")</f>
        <v>1.4800379420675596</v>
      </c>
      <c r="AF295" s="44">
        <f>IFERROR(SUMIFS('Sales RAW DATA'!$G:$G,'Sales RAW DATA'!$I:$I,Incentive_Calc!$A295,'Sales RAW DATA'!$D:$D,"B3",'Sales RAW DATA'!$E:$E,Incentive_Calc!AF$5)/SUMIFS('Sales RAW DATA'!$F:$F,'Sales RAW DATA'!$I:$I,Incentive_Calc!$A295,'Sales RAW DATA'!$D:$D,"B3",'Sales RAW DATA'!$E:$E,Incentive_Calc!AF$5),"")</f>
        <v>2.1451431201773405</v>
      </c>
      <c r="AG295" s="44">
        <f>SUMIFS('Sales RAW DATA'!$G:$G,'Sales RAW DATA'!$I:$I,Incentive_Calc!$A295,'Sales RAW DATA'!$D:$D,"B3")/SUMIFS('Sales RAW DATA'!$F:$F,'Sales RAW DATA'!$I:$I,Incentive_Calc!$A295,'Sales RAW DATA'!$D:$D,"B3")</f>
        <v>1.7539563155903906</v>
      </c>
      <c r="AH295" s="44">
        <f>IFERROR(SUMIFS('Sales RAW DATA'!$G:$G,'Sales RAW DATA'!$I:$I,Incentive_Calc!$A295,'Sales RAW DATA'!$D:$D,"B4",'Sales RAW DATA'!$E:$E,Incentive_Calc!AH$5)/SUMIFS('Sales RAW DATA'!$F:$F,'Sales RAW DATA'!$I:$I,Incentive_Calc!$A295,'Sales RAW DATA'!$D:$D,"B4",'Sales RAW DATA'!$E:$E,Incentive_Calc!AH$5),"")</f>
        <v>0.84660828571854818</v>
      </c>
      <c r="AI295" s="44">
        <f>IFERROR(SUMIFS('Sales RAW DATA'!$G:$G,'Sales RAW DATA'!$I:$I,Incentive_Calc!$A295,'Sales RAW DATA'!$D:$D,"B4",'Sales RAW DATA'!$E:$E,Incentive_Calc!AI$5)/SUMIFS('Sales RAW DATA'!$F:$F,'Sales RAW DATA'!$I:$I,Incentive_Calc!$A295,'Sales RAW DATA'!$D:$D,"B4",'Sales RAW DATA'!$E:$E,Incentive_Calc!AI$5),"")</f>
        <v>0.73050570473320442</v>
      </c>
      <c r="AJ295" s="44">
        <f>IFERROR(SUMIFS('Sales RAW DATA'!$G:$G,'Sales RAW DATA'!$I:$I,Incentive_Calc!$A295,'Sales RAW DATA'!$D:$D,"B4",'Sales RAW DATA'!$E:$E,Incentive_Calc!AJ$5)/SUMIFS('Sales RAW DATA'!$F:$F,'Sales RAW DATA'!$I:$I,Incentive_Calc!$A295,'Sales RAW DATA'!$D:$D,"B4",'Sales RAW DATA'!$E:$E,Incentive_Calc!AJ$5),"")</f>
        <v>0.72538712672597117</v>
      </c>
      <c r="AK295" s="44">
        <f>SUMIFS('Sales RAW DATA'!$G:$G,'Sales RAW DATA'!$I:$I,Incentive_Calc!$A295,'Sales RAW DATA'!$D:$D,"B4")/SUMIFS('Sales RAW DATA'!$F:$F,'Sales RAW DATA'!$I:$I,Incentive_Calc!$A295,'Sales RAW DATA'!$D:$D,"B4")</f>
        <v>0.7676156086661613</v>
      </c>
      <c r="AL295" s="44">
        <f>IFERROR(SUMIFS('Sales RAW DATA'!$G:$G,'Sales RAW DATA'!$I:$I,Incentive_Calc!$A295,'Sales RAW DATA'!$D:$D,"B5",'Sales RAW DATA'!$E:$E,Incentive_Calc!AL$5)/SUMIFS('Sales RAW DATA'!$F:$F,'Sales RAW DATA'!$I:$I,Incentive_Calc!$A295,'Sales RAW DATA'!$D:$D,"B5",'Sales RAW DATA'!$E:$E,Incentive_Calc!AL$5),"")</f>
        <v>0.97786927431806481</v>
      </c>
      <c r="AM295" s="44">
        <f>IFERROR(SUMIFS('Sales RAW DATA'!$G:$G,'Sales RAW DATA'!$I:$I,Incentive_Calc!$A295,'Sales RAW DATA'!$D:$D,"B5",'Sales RAW DATA'!$E:$E,Incentive_Calc!AM$5)/SUMIFS('Sales RAW DATA'!$F:$F,'Sales RAW DATA'!$I:$I,Incentive_Calc!$A295,'Sales RAW DATA'!$D:$D,"B5",'Sales RAW DATA'!$E:$E,Incentive_Calc!AM$5),"")</f>
        <v>0.9160503971514653</v>
      </c>
      <c r="AN295" s="44">
        <f>IFERROR(SUMIFS('Sales RAW DATA'!$G:$G,'Sales RAW DATA'!$I:$I,Incentive_Calc!$A295,'Sales RAW DATA'!$D:$D,"B5",'Sales RAW DATA'!$E:$E,Incentive_Calc!AN$5)/SUMIFS('Sales RAW DATA'!$F:$F,'Sales RAW DATA'!$I:$I,Incentive_Calc!$A295,'Sales RAW DATA'!$D:$D,"B5",'Sales RAW DATA'!$E:$E,Incentive_Calc!AN$5),"")</f>
        <v>0.66322894710428582</v>
      </c>
      <c r="AO295" s="44">
        <f>SUMIFS('Sales RAW DATA'!$G:$G,'Sales RAW DATA'!$I:$I,Incentive_Calc!$A295,'Sales RAW DATA'!$D:$D,"B5")/SUMIFS('Sales RAW DATA'!$F:$F,'Sales RAW DATA'!$I:$I,Incentive_Calc!$A295,'Sales RAW DATA'!$D:$D,"B5")</f>
        <v>0.84725324199542718</v>
      </c>
      <c r="AP295" s="42">
        <f>SUM(SUMIFS('Sales RAW DATA'!$F$2:$F$22804,'Sales RAW DATA'!$I$2:$I$22804,Incentive_Calc!$A295,'Sales RAW DATA'!$D$2:$D$22804,"B1"),SUMIFS('Sales RAW DATA'!$F$2:$F$22804,'Sales RAW DATA'!$I$2:$I$22804,Incentive_Calc!$A295,'Sales RAW DATA'!$D$2:$D$22804,"B2"),SUMIFS('Sales RAW DATA'!$F$2:$F$22804,'Sales RAW DATA'!$I$2:$I$22804,Incentive_Calc!$A295,'Sales RAW DATA'!$D$2:$D$22804,"B3"),SUMIFS('Sales RAW DATA'!$F$2:$F$22804,'Sales RAW DATA'!$I$2:$I$22804,Incentive_Calc!$A295,'Sales RAW DATA'!$D$2:$D$22804,"B4"),SUMIFS('Sales RAW DATA'!$F$2:$F$22804,'Sales RAW DATA'!$I$2:$I$22804,Incentive_Calc!$A295,'Sales RAW DATA'!$D$2:$D$22804,"B5"))</f>
        <v>1104159</v>
      </c>
      <c r="AQ295" s="42">
        <f>SUM(SUMIFS('Sales RAW DATA'!$G$2:$G$22804,'Sales RAW DATA'!$I$2:$I$22804,Incentive_Calc!$A295,'Sales RAW DATA'!$D$2:$D$22804,"B1"),SUMIFS('Sales RAW DATA'!$G$2:$G$22804,'Sales RAW DATA'!$I$2:$I$22804,Incentive_Calc!$A295,'Sales RAW DATA'!$D$2:$D$22804,"B2"),SUMIFS('Sales RAW DATA'!$G$2:$G$22804,'Sales RAW DATA'!$I$2:$I$22804,Incentive_Calc!$A295,'Sales RAW DATA'!$D$2:$D$22804,"B3"),SUMIFS('Sales RAW DATA'!$G$2:$G$22804,'Sales RAW DATA'!$I$2:$I$22804,Incentive_Calc!$A295,'Sales RAW DATA'!$D$2:$D$22804,"B4"),SUMIFS('Sales RAW DATA'!$G$2:$G$22804,'Sales RAW DATA'!$I$2:$I$22804,Incentive_Calc!$A295,'Sales RAW DATA'!$D$2:$D$22804,"B5"))</f>
        <v>1256617</v>
      </c>
      <c r="AR295" s="45">
        <f t="shared" si="78"/>
        <v>113.80761285285905</v>
      </c>
      <c r="AS295" s="45">
        <f t="shared" si="79"/>
        <v>113</v>
      </c>
      <c r="AT295" s="46">
        <v>0.99</v>
      </c>
      <c r="AU295" s="46">
        <v>0.98</v>
      </c>
      <c r="AV295" s="43" t="str">
        <f t="shared" si="65"/>
        <v>Yes</v>
      </c>
      <c r="AW295" s="43" t="str">
        <f t="shared" si="66"/>
        <v>Yes</v>
      </c>
      <c r="AX295" s="43" t="str">
        <f t="shared" si="67"/>
        <v>Yes</v>
      </c>
      <c r="AY295" s="43" t="str">
        <f t="shared" si="80"/>
        <v>Yes</v>
      </c>
    </row>
    <row r="296" spans="1:51" x14ac:dyDescent="0.35">
      <c r="A296" s="21" t="s">
        <v>1170</v>
      </c>
      <c r="B296" s="21" t="s">
        <v>696</v>
      </c>
      <c r="C296" s="21" t="str">
        <f>_xlfn.XLOOKUP($A296,'Employee List'!$E:$E,'Employee List'!$D:$D,0)</f>
        <v>SF</v>
      </c>
      <c r="D296" s="42" t="str" cm="1">
        <f t="array" ref="D296">IFERROR(IF($G296="Yes",INDEX('Payment Plan'!$D$6:$D$42,MATCH(1,(Incentive_Calc!$C296='Payment Plan'!$B$6:$B$42)*(Incentive_Calc!$U296='Payment Plan'!$C$6:$C$42),0)),""),"")</f>
        <v/>
      </c>
      <c r="E296" s="42" t="str" cm="1">
        <f t="array" ref="E296">IFERROR(IF($H296="Yes",INDEX('Payment Plan'!$D$6:$D$42,MATCH(1,(Incentive_Calc!$C296='Payment Plan'!$B$6:$B$42)*(Incentive_Calc!$AS296='Payment Plan'!$C$6:$C$42),0)),""),"")</f>
        <v/>
      </c>
      <c r="F296" s="42">
        <f t="shared" si="68"/>
        <v>0</v>
      </c>
      <c r="G296" s="43" t="str">
        <f t="shared" si="81"/>
        <v>No</v>
      </c>
      <c r="H296" s="21" t="str">
        <f t="shared" si="70"/>
        <v>No</v>
      </c>
      <c r="I296" s="42">
        <f>IFERROR(SUMIFS('Sales RAW DATA'!$F$2:$F$30000,'Sales RAW DATA'!$I$2:$I$30000,Incentive_Calc!$A296,'Sales RAW DATA'!$E$2:$E$30000,Incentive_Calc!I$5),"")</f>
        <v>990231</v>
      </c>
      <c r="J296" s="42">
        <f>IFERROR(SUMIFS('Sales RAW DATA'!$F$2:$F$30000,'Sales RAW DATA'!$I$2:$I$30000,Incentive_Calc!$A296,'Sales RAW DATA'!$E$2:$E$30000,Incentive_Calc!J$5),"")</f>
        <v>1008032</v>
      </c>
      <c r="K296" s="42">
        <f>IFERROR(SUMIFS('Sales RAW DATA'!$F$2:$F$30000,'Sales RAW DATA'!$I$2:$I$30000,Incentive_Calc!$A296,'Sales RAW DATA'!$E$2:$E$30000,Incentive_Calc!K$5),"")</f>
        <v>1015188</v>
      </c>
      <c r="L296" s="42">
        <f t="shared" si="71"/>
        <v>3013451</v>
      </c>
      <c r="M296" s="42">
        <f>IFERROR(SUMIFS('Sales RAW DATA'!$G$2:$G$30000,'Sales RAW DATA'!$I$2:$I$30000,Incentive_Calc!$A296,'Sales RAW DATA'!$E$2:$E$30000,Incentive_Calc!M$5),"")</f>
        <v>568005</v>
      </c>
      <c r="N296" s="42">
        <f>IFERROR(SUMIFS('Sales RAW DATA'!$G$2:$G$30000,'Sales RAW DATA'!$I$2:$I$30000,Incentive_Calc!$A296,'Sales RAW DATA'!$E$2:$E$30000,Incentive_Calc!N$5),"")</f>
        <v>871961</v>
      </c>
      <c r="O296" s="42">
        <f>IFERROR(SUMIFS('Sales RAW DATA'!$G$2:$G$30000,'Sales RAW DATA'!$I$2:$I$30000,Incentive_Calc!$A296,'Sales RAW DATA'!$E$2:$E$30000,Incentive_Calc!O$5),"")</f>
        <v>1021487</v>
      </c>
      <c r="P296" s="42">
        <f t="shared" si="72"/>
        <v>2461453</v>
      </c>
      <c r="Q296" s="44">
        <f t="shared" si="73"/>
        <v>0.57360858223990163</v>
      </c>
      <c r="R296" s="44">
        <f t="shared" si="74"/>
        <v>0.86501321386622643</v>
      </c>
      <c r="S296" s="44">
        <f t="shared" si="75"/>
        <v>1.0062047620736259</v>
      </c>
      <c r="T296" s="45">
        <f t="shared" si="76"/>
        <v>81.682197586753517</v>
      </c>
      <c r="U296" s="45">
        <f t="shared" si="77"/>
        <v>81</v>
      </c>
      <c r="V296" s="44">
        <f>IFERROR(SUMIFS('Sales RAW DATA'!$G:$G,'Sales RAW DATA'!$I:$I,Incentive_Calc!$A296,'Sales RAW DATA'!$D:$D,"B1",'Sales RAW DATA'!$E:$E,Incentive_Calc!V$5)/SUMIFS('Sales RAW DATA'!$F:$F,'Sales RAW DATA'!$I:$I,Incentive_Calc!$A296,'Sales RAW DATA'!$D:$D,"B1",'Sales RAW DATA'!$E:$E,Incentive_Calc!V$5),"")</f>
        <v>0.71905593695413739</v>
      </c>
      <c r="W296" s="44">
        <f>IFERROR(SUMIFS('Sales RAW DATA'!$G:$G,'Sales RAW DATA'!$I:$I,Incentive_Calc!$A296,'Sales RAW DATA'!$D:$D,"B1",'Sales RAW DATA'!$E:$E,Incentive_Calc!W$5)/SUMIFS('Sales RAW DATA'!$F:$F,'Sales RAW DATA'!$I:$I,Incentive_Calc!$A296,'Sales RAW DATA'!$D:$D,"B1",'Sales RAW DATA'!$E:$E,Incentive_Calc!W$5),"")</f>
        <v>0.58755628845056129</v>
      </c>
      <c r="X296" s="44">
        <f>IFERROR(SUMIFS('Sales RAW DATA'!$G:$G,'Sales RAW DATA'!$I:$I,Incentive_Calc!$A296,'Sales RAW DATA'!$D:$D,"B1",'Sales RAW DATA'!$E:$E,Incentive_Calc!X$5)/SUMIFS('Sales RAW DATA'!$F:$F,'Sales RAW DATA'!$I:$I,Incentive_Calc!$A296,'Sales RAW DATA'!$D:$D,"B1",'Sales RAW DATA'!$E:$E,Incentive_Calc!X$5),"")</f>
        <v>0.66332056388162397</v>
      </c>
      <c r="Y296" s="44">
        <f>SUMIFS('Sales RAW DATA'!$G:$G,'Sales RAW DATA'!$I:$I,Incentive_Calc!$A296,'Sales RAW DATA'!$D:$D,"B1")/SUMIFS('Sales RAW DATA'!$F:$F,'Sales RAW DATA'!$I:$I,Incentive_Calc!$A296,'Sales RAW DATA'!$D:$D,"B1")</f>
        <v>0.65743276172177678</v>
      </c>
      <c r="Z296" s="44">
        <f>IFERROR(SUMIFS('Sales RAW DATA'!$G:$G,'Sales RAW DATA'!$I:$I,Incentive_Calc!$A296,'Sales RAW DATA'!$D:$D,"B2",'Sales RAW DATA'!$E:$E,Incentive_Calc!Z$5)/SUMIFS('Sales RAW DATA'!$F:$F,'Sales RAW DATA'!$I:$I,Incentive_Calc!$A296,'Sales RAW DATA'!$D:$D,"B2",'Sales RAW DATA'!$E:$E,Incentive_Calc!Z$5),"")</f>
        <v>0.95984529632578774</v>
      </c>
      <c r="AA296" s="44">
        <f>IFERROR(SUMIFS('Sales RAW DATA'!$G:$G,'Sales RAW DATA'!$I:$I,Incentive_Calc!$A296,'Sales RAW DATA'!$D:$D,"B2",'Sales RAW DATA'!$E:$E,Incentive_Calc!AA$5)/SUMIFS('Sales RAW DATA'!$F:$F,'Sales RAW DATA'!$I:$I,Incentive_Calc!$A296,'Sales RAW DATA'!$D:$D,"B2",'Sales RAW DATA'!$E:$E,Incentive_Calc!AA$5),"")</f>
        <v>0.49302159739201307</v>
      </c>
      <c r="AB296" s="44">
        <f>IFERROR(SUMIFS('Sales RAW DATA'!$G:$G,'Sales RAW DATA'!$I:$I,Incentive_Calc!$A296,'Sales RAW DATA'!$D:$D,"B2",'Sales RAW DATA'!$E:$E,Incentive_Calc!AB$5)/SUMIFS('Sales RAW DATA'!$F:$F,'Sales RAW DATA'!$I:$I,Incentive_Calc!$A296,'Sales RAW DATA'!$D:$D,"B2",'Sales RAW DATA'!$E:$E,Incentive_Calc!AB$5),"")</f>
        <v>0.62653966987483167</v>
      </c>
      <c r="AC296" s="44">
        <f>SUMIFS('Sales RAW DATA'!$G:$G,'Sales RAW DATA'!$I:$I,Incentive_Calc!$A296,'Sales RAW DATA'!$D:$D,"B2")/SUMIFS('Sales RAW DATA'!$F:$F,'Sales RAW DATA'!$I:$I,Incentive_Calc!$A296,'Sales RAW DATA'!$D:$D,"B2")</f>
        <v>0.68309846857701639</v>
      </c>
      <c r="AD296" s="44">
        <f>IFERROR(SUMIFS('Sales RAW DATA'!$G:$G,'Sales RAW DATA'!$I:$I,Incentive_Calc!$A296,'Sales RAW DATA'!$D:$D,"B3",'Sales RAW DATA'!$E:$E,Incentive_Calc!AD$5)/SUMIFS('Sales RAW DATA'!$F:$F,'Sales RAW DATA'!$I:$I,Incentive_Calc!$A296,'Sales RAW DATA'!$D:$D,"B3",'Sales RAW DATA'!$E:$E,Incentive_Calc!AD$5),"")</f>
        <v>1.071686228553641</v>
      </c>
      <c r="AE296" s="44">
        <f>IFERROR(SUMIFS('Sales RAW DATA'!$G:$G,'Sales RAW DATA'!$I:$I,Incentive_Calc!$A296,'Sales RAW DATA'!$D:$D,"B3",'Sales RAW DATA'!$E:$E,Incentive_Calc!AE$5)/SUMIFS('Sales RAW DATA'!$F:$F,'Sales RAW DATA'!$I:$I,Incentive_Calc!$A296,'Sales RAW DATA'!$D:$D,"B3",'Sales RAW DATA'!$E:$E,Incentive_Calc!AE$5),"")</f>
        <v>1.7092664229690884</v>
      </c>
      <c r="AF296" s="44">
        <f>IFERROR(SUMIFS('Sales RAW DATA'!$G:$G,'Sales RAW DATA'!$I:$I,Incentive_Calc!$A296,'Sales RAW DATA'!$D:$D,"B3",'Sales RAW DATA'!$E:$E,Incentive_Calc!AF$5)/SUMIFS('Sales RAW DATA'!$F:$F,'Sales RAW DATA'!$I:$I,Incentive_Calc!$A296,'Sales RAW DATA'!$D:$D,"B3",'Sales RAW DATA'!$E:$E,Incentive_Calc!AF$5),"")</f>
        <v>1.6547310013628398</v>
      </c>
      <c r="AG296" s="44">
        <f>SUMIFS('Sales RAW DATA'!$G:$G,'Sales RAW DATA'!$I:$I,Incentive_Calc!$A296,'Sales RAW DATA'!$D:$D,"B3")/SUMIFS('Sales RAW DATA'!$F:$F,'Sales RAW DATA'!$I:$I,Incentive_Calc!$A296,'Sales RAW DATA'!$D:$D,"B3")</f>
        <v>1.4880564068990689</v>
      </c>
      <c r="AH296" s="44">
        <f>IFERROR(SUMIFS('Sales RAW DATA'!$G:$G,'Sales RAW DATA'!$I:$I,Incentive_Calc!$A296,'Sales RAW DATA'!$D:$D,"B4",'Sales RAW DATA'!$E:$E,Incentive_Calc!AH$5)/SUMIFS('Sales RAW DATA'!$F:$F,'Sales RAW DATA'!$I:$I,Incentive_Calc!$A296,'Sales RAW DATA'!$D:$D,"B4",'Sales RAW DATA'!$E:$E,Incentive_Calc!AH$5),"")</f>
        <v>0.56177655289378847</v>
      </c>
      <c r="AI296" s="44">
        <f>IFERROR(SUMIFS('Sales RAW DATA'!$G:$G,'Sales RAW DATA'!$I:$I,Incentive_Calc!$A296,'Sales RAW DATA'!$D:$D,"B4",'Sales RAW DATA'!$E:$E,Incentive_Calc!AI$5)/SUMIFS('Sales RAW DATA'!$F:$F,'Sales RAW DATA'!$I:$I,Incentive_Calc!$A296,'Sales RAW DATA'!$D:$D,"B4",'Sales RAW DATA'!$E:$E,Incentive_Calc!AI$5),"")</f>
        <v>0.83163425838524951</v>
      </c>
      <c r="AJ296" s="44">
        <f>IFERROR(SUMIFS('Sales RAW DATA'!$G:$G,'Sales RAW DATA'!$I:$I,Incentive_Calc!$A296,'Sales RAW DATA'!$D:$D,"B4",'Sales RAW DATA'!$E:$E,Incentive_Calc!AJ$5)/SUMIFS('Sales RAW DATA'!$F:$F,'Sales RAW DATA'!$I:$I,Incentive_Calc!$A296,'Sales RAW DATA'!$D:$D,"B4",'Sales RAW DATA'!$E:$E,Incentive_Calc!AJ$5),"")</f>
        <v>0.93451331149743844</v>
      </c>
      <c r="AK296" s="44">
        <f>SUMIFS('Sales RAW DATA'!$G:$G,'Sales RAW DATA'!$I:$I,Incentive_Calc!$A296,'Sales RAW DATA'!$D:$D,"B4")/SUMIFS('Sales RAW DATA'!$F:$F,'Sales RAW DATA'!$I:$I,Incentive_Calc!$A296,'Sales RAW DATA'!$D:$D,"B4")</f>
        <v>0.7766808683872507</v>
      </c>
      <c r="AL296" s="44">
        <f>IFERROR(SUMIFS('Sales RAW DATA'!$G:$G,'Sales RAW DATA'!$I:$I,Incentive_Calc!$A296,'Sales RAW DATA'!$D:$D,"B5",'Sales RAW DATA'!$E:$E,Incentive_Calc!AL$5)/SUMIFS('Sales RAW DATA'!$F:$F,'Sales RAW DATA'!$I:$I,Incentive_Calc!$A296,'Sales RAW DATA'!$D:$D,"B5",'Sales RAW DATA'!$E:$E,Incentive_Calc!AL$5),"")</f>
        <v>0.94368140684166613</v>
      </c>
      <c r="AM296" s="44">
        <f>IFERROR(SUMIFS('Sales RAW DATA'!$G:$G,'Sales RAW DATA'!$I:$I,Incentive_Calc!$A296,'Sales RAW DATA'!$D:$D,"B5",'Sales RAW DATA'!$E:$E,Incentive_Calc!AM$5)/SUMIFS('Sales RAW DATA'!$F:$F,'Sales RAW DATA'!$I:$I,Incentive_Calc!$A296,'Sales RAW DATA'!$D:$D,"B5",'Sales RAW DATA'!$E:$E,Incentive_Calc!AM$5),"")</f>
        <v>0.86982358402971216</v>
      </c>
      <c r="AN296" s="44">
        <f>IFERROR(SUMIFS('Sales RAW DATA'!$G:$G,'Sales RAW DATA'!$I:$I,Incentive_Calc!$A296,'Sales RAW DATA'!$D:$D,"B5",'Sales RAW DATA'!$E:$E,Incentive_Calc!AN$5)/SUMIFS('Sales RAW DATA'!$F:$F,'Sales RAW DATA'!$I:$I,Incentive_Calc!$A296,'Sales RAW DATA'!$D:$D,"B5",'Sales RAW DATA'!$E:$E,Incentive_Calc!AN$5),"")</f>
        <v>0.93362737642585547</v>
      </c>
      <c r="AO296" s="44">
        <f>SUMIFS('Sales RAW DATA'!$G:$G,'Sales RAW DATA'!$I:$I,Incentive_Calc!$A296,'Sales RAW DATA'!$D:$D,"B5")/SUMIFS('Sales RAW DATA'!$F:$F,'Sales RAW DATA'!$I:$I,Incentive_Calc!$A296,'Sales RAW DATA'!$D:$D,"B5")</f>
        <v>0.91548257859611615</v>
      </c>
      <c r="AP296" s="42">
        <f>SUM(SUMIFS('Sales RAW DATA'!$F$2:$F$22804,'Sales RAW DATA'!$I$2:$I$22804,Incentive_Calc!$A296,'Sales RAW DATA'!$D$2:$D$22804,"B1"),SUMIFS('Sales RAW DATA'!$F$2:$F$22804,'Sales RAW DATA'!$I$2:$I$22804,Incentive_Calc!$A296,'Sales RAW DATA'!$D$2:$D$22804,"B2"),SUMIFS('Sales RAW DATA'!$F$2:$F$22804,'Sales RAW DATA'!$I$2:$I$22804,Incentive_Calc!$A296,'Sales RAW DATA'!$D$2:$D$22804,"B3"),SUMIFS('Sales RAW DATA'!$F$2:$F$22804,'Sales RAW DATA'!$I$2:$I$22804,Incentive_Calc!$A296,'Sales RAW DATA'!$D$2:$D$22804,"B4"),SUMIFS('Sales RAW DATA'!$F$2:$F$22804,'Sales RAW DATA'!$I$2:$I$22804,Incentive_Calc!$A296,'Sales RAW DATA'!$D$2:$D$22804,"B5"))</f>
        <v>896376</v>
      </c>
      <c r="AQ296" s="42">
        <f>SUM(SUMIFS('Sales RAW DATA'!$G$2:$G$22804,'Sales RAW DATA'!$I$2:$I$22804,Incentive_Calc!$A296,'Sales RAW DATA'!$D$2:$D$22804,"B1"),SUMIFS('Sales RAW DATA'!$G$2:$G$22804,'Sales RAW DATA'!$I$2:$I$22804,Incentive_Calc!$A296,'Sales RAW DATA'!$D$2:$D$22804,"B2"),SUMIFS('Sales RAW DATA'!$G$2:$G$22804,'Sales RAW DATA'!$I$2:$I$22804,Incentive_Calc!$A296,'Sales RAW DATA'!$D$2:$D$22804,"B3"),SUMIFS('Sales RAW DATA'!$G$2:$G$22804,'Sales RAW DATA'!$I$2:$I$22804,Incentive_Calc!$A296,'Sales RAW DATA'!$D$2:$D$22804,"B4"),SUMIFS('Sales RAW DATA'!$G$2:$G$22804,'Sales RAW DATA'!$I$2:$I$22804,Incentive_Calc!$A296,'Sales RAW DATA'!$D$2:$D$22804,"B5"))</f>
        <v>792986</v>
      </c>
      <c r="AR296" s="45">
        <f t="shared" si="78"/>
        <v>88.46577775397823</v>
      </c>
      <c r="AS296" s="45">
        <f t="shared" si="79"/>
        <v>88</v>
      </c>
      <c r="AT296" s="46">
        <v>1.08</v>
      </c>
      <c r="AU296" s="46">
        <v>0.97</v>
      </c>
      <c r="AV296" s="43" t="str">
        <f t="shared" si="65"/>
        <v>No</v>
      </c>
      <c r="AW296" s="43" t="str">
        <f t="shared" si="66"/>
        <v>Yes</v>
      </c>
      <c r="AX296" s="43" t="str">
        <f t="shared" si="67"/>
        <v>Yes</v>
      </c>
      <c r="AY296" s="43" t="str">
        <f t="shared" si="80"/>
        <v>Yes</v>
      </c>
    </row>
    <row r="297" spans="1:51" x14ac:dyDescent="0.35">
      <c r="A297" s="21" t="s">
        <v>1171</v>
      </c>
      <c r="B297" s="21" t="s">
        <v>697</v>
      </c>
      <c r="C297" s="21" t="str">
        <f>_xlfn.XLOOKUP($A297,'Employee List'!$E:$E,'Employee List'!$D:$D,0)</f>
        <v>SF</v>
      </c>
      <c r="D297" s="42" t="str" cm="1">
        <f t="array" ref="D297">IFERROR(IF($G297="Yes",INDEX('Payment Plan'!$D$6:$D$42,MATCH(1,(Incentive_Calc!$C297='Payment Plan'!$B$6:$B$42)*(Incentive_Calc!$U297='Payment Plan'!$C$6:$C$42),0)),""),"")</f>
        <v/>
      </c>
      <c r="E297" s="42" t="str" cm="1">
        <f t="array" ref="E297">IFERROR(IF($H297="Yes",INDEX('Payment Plan'!$D$6:$D$42,MATCH(1,(Incentive_Calc!$C297='Payment Plan'!$B$6:$B$42)*(Incentive_Calc!$AS297='Payment Plan'!$C$6:$C$42),0)),""),"")</f>
        <v/>
      </c>
      <c r="F297" s="42">
        <f t="shared" si="68"/>
        <v>0</v>
      </c>
      <c r="G297" s="43" t="str">
        <f t="shared" si="81"/>
        <v>No</v>
      </c>
      <c r="H297" s="21" t="str">
        <f t="shared" si="70"/>
        <v>No</v>
      </c>
      <c r="I297" s="42">
        <f>IFERROR(SUMIFS('Sales RAW DATA'!$F$2:$F$30000,'Sales RAW DATA'!$I$2:$I$30000,Incentive_Calc!$A297,'Sales RAW DATA'!$E$2:$E$30000,Incentive_Calc!I$5),"")</f>
        <v>786953</v>
      </c>
      <c r="J297" s="42">
        <f>IFERROR(SUMIFS('Sales RAW DATA'!$F$2:$F$30000,'Sales RAW DATA'!$I$2:$I$30000,Incentive_Calc!$A297,'Sales RAW DATA'!$E$2:$E$30000,Incentive_Calc!J$5),"")</f>
        <v>782098</v>
      </c>
      <c r="K297" s="42">
        <f>IFERROR(SUMIFS('Sales RAW DATA'!$F$2:$F$30000,'Sales RAW DATA'!$I$2:$I$30000,Incentive_Calc!$A297,'Sales RAW DATA'!$E$2:$E$30000,Incentive_Calc!K$5),"")</f>
        <v>803665</v>
      </c>
      <c r="L297" s="42">
        <f t="shared" si="71"/>
        <v>2372716</v>
      </c>
      <c r="M297" s="42">
        <f>IFERROR(SUMIFS('Sales RAW DATA'!$G$2:$G$30000,'Sales RAW DATA'!$I$2:$I$30000,Incentive_Calc!$A297,'Sales RAW DATA'!$E$2:$E$30000,Incentive_Calc!M$5),"")</f>
        <v>421055</v>
      </c>
      <c r="N297" s="42">
        <f>IFERROR(SUMIFS('Sales RAW DATA'!$G$2:$G$30000,'Sales RAW DATA'!$I$2:$I$30000,Incentive_Calc!$A297,'Sales RAW DATA'!$E$2:$E$30000,Incentive_Calc!N$5),"")</f>
        <v>505182</v>
      </c>
      <c r="O297" s="42">
        <f>IFERROR(SUMIFS('Sales RAW DATA'!$G$2:$G$30000,'Sales RAW DATA'!$I$2:$I$30000,Incentive_Calc!$A297,'Sales RAW DATA'!$E$2:$E$30000,Incentive_Calc!O$5),"")</f>
        <v>685562</v>
      </c>
      <c r="P297" s="42">
        <f t="shared" si="72"/>
        <v>1611799</v>
      </c>
      <c r="Q297" s="44">
        <f t="shared" si="73"/>
        <v>0.535044659592123</v>
      </c>
      <c r="R297" s="44">
        <f t="shared" si="74"/>
        <v>0.64593183974386836</v>
      </c>
      <c r="S297" s="44">
        <f t="shared" si="75"/>
        <v>0.85304448993050586</v>
      </c>
      <c r="T297" s="45">
        <f t="shared" si="76"/>
        <v>67.930548788814178</v>
      </c>
      <c r="U297" s="45">
        <f t="shared" si="77"/>
        <v>67</v>
      </c>
      <c r="V297" s="44">
        <f>IFERROR(SUMIFS('Sales RAW DATA'!$G:$G,'Sales RAW DATA'!$I:$I,Incentive_Calc!$A297,'Sales RAW DATA'!$D:$D,"B1",'Sales RAW DATA'!$E:$E,Incentive_Calc!V$5)/SUMIFS('Sales RAW DATA'!$F:$F,'Sales RAW DATA'!$I:$I,Incentive_Calc!$A297,'Sales RAW DATA'!$D:$D,"B1",'Sales RAW DATA'!$E:$E,Incentive_Calc!V$5),"")</f>
        <v>0.46317508373362576</v>
      </c>
      <c r="W297" s="44">
        <f>IFERROR(SUMIFS('Sales RAW DATA'!$G:$G,'Sales RAW DATA'!$I:$I,Incentive_Calc!$A297,'Sales RAW DATA'!$D:$D,"B1",'Sales RAW DATA'!$E:$E,Incentive_Calc!W$5)/SUMIFS('Sales RAW DATA'!$F:$F,'Sales RAW DATA'!$I:$I,Incentive_Calc!$A297,'Sales RAW DATA'!$D:$D,"B1",'Sales RAW DATA'!$E:$E,Incentive_Calc!W$5),"")</f>
        <v>0.46990274465219162</v>
      </c>
      <c r="X297" s="44">
        <f>IFERROR(SUMIFS('Sales RAW DATA'!$G:$G,'Sales RAW DATA'!$I:$I,Incentive_Calc!$A297,'Sales RAW DATA'!$D:$D,"B1",'Sales RAW DATA'!$E:$E,Incentive_Calc!X$5)/SUMIFS('Sales RAW DATA'!$F:$F,'Sales RAW DATA'!$I:$I,Incentive_Calc!$A297,'Sales RAW DATA'!$D:$D,"B1",'Sales RAW DATA'!$E:$E,Incentive_Calc!X$5),"")</f>
        <v>0.49746067939781824</v>
      </c>
      <c r="Y297" s="44">
        <f>SUMIFS('Sales RAW DATA'!$G:$G,'Sales RAW DATA'!$I:$I,Incentive_Calc!$A297,'Sales RAW DATA'!$D:$D,"B1")/SUMIFS('Sales RAW DATA'!$F:$F,'Sales RAW DATA'!$I:$I,Incentive_Calc!$A297,'Sales RAW DATA'!$D:$D,"B1")</f>
        <v>0.47635989487777064</v>
      </c>
      <c r="Z297" s="44">
        <f>IFERROR(SUMIFS('Sales RAW DATA'!$G:$G,'Sales RAW DATA'!$I:$I,Incentive_Calc!$A297,'Sales RAW DATA'!$D:$D,"B2",'Sales RAW DATA'!$E:$E,Incentive_Calc!Z$5)/SUMIFS('Sales RAW DATA'!$F:$F,'Sales RAW DATA'!$I:$I,Incentive_Calc!$A297,'Sales RAW DATA'!$D:$D,"B2",'Sales RAW DATA'!$E:$E,Incentive_Calc!Z$5),"")</f>
        <v>0.4086762760253464</v>
      </c>
      <c r="AA297" s="44">
        <f>IFERROR(SUMIFS('Sales RAW DATA'!$G:$G,'Sales RAW DATA'!$I:$I,Incentive_Calc!$A297,'Sales RAW DATA'!$D:$D,"B2",'Sales RAW DATA'!$E:$E,Incentive_Calc!AA$5)/SUMIFS('Sales RAW DATA'!$F:$F,'Sales RAW DATA'!$I:$I,Incentive_Calc!$A297,'Sales RAW DATA'!$D:$D,"B2",'Sales RAW DATA'!$E:$E,Incentive_Calc!AA$5),"")</f>
        <v>0.6141151685393258</v>
      </c>
      <c r="AB297" s="44">
        <f>IFERROR(SUMIFS('Sales RAW DATA'!$G:$G,'Sales RAW DATA'!$I:$I,Incentive_Calc!$A297,'Sales RAW DATA'!$D:$D,"B2",'Sales RAW DATA'!$E:$E,Incentive_Calc!AB$5)/SUMIFS('Sales RAW DATA'!$F:$F,'Sales RAW DATA'!$I:$I,Incentive_Calc!$A297,'Sales RAW DATA'!$D:$D,"B2",'Sales RAW DATA'!$E:$E,Incentive_Calc!AB$5),"")</f>
        <v>0.5860045848389478</v>
      </c>
      <c r="AC297" s="44">
        <f>SUMIFS('Sales RAW DATA'!$G:$G,'Sales RAW DATA'!$I:$I,Incentive_Calc!$A297,'Sales RAW DATA'!$D:$D,"B2")/SUMIFS('Sales RAW DATA'!$F:$F,'Sales RAW DATA'!$I:$I,Incentive_Calc!$A297,'Sales RAW DATA'!$D:$D,"B2")</f>
        <v>0.53140802337341275</v>
      </c>
      <c r="AD297" s="44">
        <f>IFERROR(SUMIFS('Sales RAW DATA'!$G:$G,'Sales RAW DATA'!$I:$I,Incentive_Calc!$A297,'Sales RAW DATA'!$D:$D,"B3",'Sales RAW DATA'!$E:$E,Incentive_Calc!AD$5)/SUMIFS('Sales RAW DATA'!$F:$F,'Sales RAW DATA'!$I:$I,Incentive_Calc!$A297,'Sales RAW DATA'!$D:$D,"B3",'Sales RAW DATA'!$E:$E,Incentive_Calc!AD$5),"")</f>
        <v>0.75061161167134072</v>
      </c>
      <c r="AE297" s="44">
        <f>IFERROR(SUMIFS('Sales RAW DATA'!$G:$G,'Sales RAW DATA'!$I:$I,Incentive_Calc!$A297,'Sales RAW DATA'!$D:$D,"B3",'Sales RAW DATA'!$E:$E,Incentive_Calc!AE$5)/SUMIFS('Sales RAW DATA'!$F:$F,'Sales RAW DATA'!$I:$I,Incentive_Calc!$A297,'Sales RAW DATA'!$D:$D,"B3",'Sales RAW DATA'!$E:$E,Incentive_Calc!AE$5),"")</f>
        <v>1.470706001472754</v>
      </c>
      <c r="AF297" s="44">
        <f>IFERROR(SUMIFS('Sales RAW DATA'!$G:$G,'Sales RAW DATA'!$I:$I,Incentive_Calc!$A297,'Sales RAW DATA'!$D:$D,"B3",'Sales RAW DATA'!$E:$E,Incentive_Calc!AF$5)/SUMIFS('Sales RAW DATA'!$F:$F,'Sales RAW DATA'!$I:$I,Incentive_Calc!$A297,'Sales RAW DATA'!$D:$D,"B3",'Sales RAW DATA'!$E:$E,Incentive_Calc!AF$5),"")</f>
        <v>1.4172441399585269</v>
      </c>
      <c r="AG297" s="44">
        <f>SUMIFS('Sales RAW DATA'!$G:$G,'Sales RAW DATA'!$I:$I,Incentive_Calc!$A297,'Sales RAW DATA'!$D:$D,"B3")/SUMIFS('Sales RAW DATA'!$F:$F,'Sales RAW DATA'!$I:$I,Incentive_Calc!$A297,'Sales RAW DATA'!$D:$D,"B3")</f>
        <v>1.2195437926434884</v>
      </c>
      <c r="AH297" s="44">
        <f>IFERROR(SUMIFS('Sales RAW DATA'!$G:$G,'Sales RAW DATA'!$I:$I,Incentive_Calc!$A297,'Sales RAW DATA'!$D:$D,"B4",'Sales RAW DATA'!$E:$E,Incentive_Calc!AH$5)/SUMIFS('Sales RAW DATA'!$F:$F,'Sales RAW DATA'!$I:$I,Incentive_Calc!$A297,'Sales RAW DATA'!$D:$D,"B4",'Sales RAW DATA'!$E:$E,Incentive_Calc!AH$5),"")</f>
        <v>0.38310194289310157</v>
      </c>
      <c r="AI297" s="44">
        <f>IFERROR(SUMIFS('Sales RAW DATA'!$G:$G,'Sales RAW DATA'!$I:$I,Incentive_Calc!$A297,'Sales RAW DATA'!$D:$D,"B4",'Sales RAW DATA'!$E:$E,Incentive_Calc!AI$5)/SUMIFS('Sales RAW DATA'!$F:$F,'Sales RAW DATA'!$I:$I,Incentive_Calc!$A297,'Sales RAW DATA'!$D:$D,"B4",'Sales RAW DATA'!$E:$E,Incentive_Calc!AI$5),"")</f>
        <v>0.61020927978102601</v>
      </c>
      <c r="AJ297" s="44">
        <f>IFERROR(SUMIFS('Sales RAW DATA'!$G:$G,'Sales RAW DATA'!$I:$I,Incentive_Calc!$A297,'Sales RAW DATA'!$D:$D,"B4",'Sales RAW DATA'!$E:$E,Incentive_Calc!AJ$5)/SUMIFS('Sales RAW DATA'!$F:$F,'Sales RAW DATA'!$I:$I,Incentive_Calc!$A297,'Sales RAW DATA'!$D:$D,"B4",'Sales RAW DATA'!$E:$E,Incentive_Calc!AJ$5),"")</f>
        <v>0.69904041597731037</v>
      </c>
      <c r="AK297" s="44">
        <f>SUMIFS('Sales RAW DATA'!$G:$G,'Sales RAW DATA'!$I:$I,Incentive_Calc!$A297,'Sales RAW DATA'!$D:$D,"B4")/SUMIFS('Sales RAW DATA'!$F:$F,'Sales RAW DATA'!$I:$I,Incentive_Calc!$A297,'Sales RAW DATA'!$D:$D,"B4")</f>
        <v>0.56639174664291636</v>
      </c>
      <c r="AL297" s="44">
        <f>IFERROR(SUMIFS('Sales RAW DATA'!$G:$G,'Sales RAW DATA'!$I:$I,Incentive_Calc!$A297,'Sales RAW DATA'!$D:$D,"B5",'Sales RAW DATA'!$E:$E,Incentive_Calc!AL$5)/SUMIFS('Sales RAW DATA'!$F:$F,'Sales RAW DATA'!$I:$I,Incentive_Calc!$A297,'Sales RAW DATA'!$D:$D,"B5",'Sales RAW DATA'!$E:$E,Incentive_Calc!AL$5),"")</f>
        <v>0.53669196368071559</v>
      </c>
      <c r="AM297" s="44">
        <f>IFERROR(SUMIFS('Sales RAW DATA'!$G:$G,'Sales RAW DATA'!$I:$I,Incentive_Calc!$A297,'Sales RAW DATA'!$D:$D,"B5",'Sales RAW DATA'!$E:$E,Incentive_Calc!AM$5)/SUMIFS('Sales RAW DATA'!$F:$F,'Sales RAW DATA'!$I:$I,Incentive_Calc!$A297,'Sales RAW DATA'!$D:$D,"B5",'Sales RAW DATA'!$E:$E,Incentive_Calc!AM$5),"")</f>
        <v>0.50838450213652198</v>
      </c>
      <c r="AN297" s="44">
        <f>IFERROR(SUMIFS('Sales RAW DATA'!$G:$G,'Sales RAW DATA'!$I:$I,Incentive_Calc!$A297,'Sales RAW DATA'!$D:$D,"B5",'Sales RAW DATA'!$E:$E,Incentive_Calc!AN$5)/SUMIFS('Sales RAW DATA'!$F:$F,'Sales RAW DATA'!$I:$I,Incentive_Calc!$A297,'Sales RAW DATA'!$D:$D,"B5",'Sales RAW DATA'!$E:$E,Incentive_Calc!AN$5),"")</f>
        <v>0.85006583864194452</v>
      </c>
      <c r="AO297" s="44">
        <f>SUMIFS('Sales RAW DATA'!$G:$G,'Sales RAW DATA'!$I:$I,Incentive_Calc!$A297,'Sales RAW DATA'!$D:$D,"B5")/SUMIFS('Sales RAW DATA'!$F:$F,'Sales RAW DATA'!$I:$I,Incentive_Calc!$A297,'Sales RAW DATA'!$D:$D,"B5")</f>
        <v>0.63049939155667889</v>
      </c>
      <c r="AP297" s="42">
        <f>SUM(SUMIFS('Sales RAW DATA'!$F$2:$F$22804,'Sales RAW DATA'!$I$2:$I$22804,Incentive_Calc!$A297,'Sales RAW DATA'!$D$2:$D$22804,"B1"),SUMIFS('Sales RAW DATA'!$F$2:$F$22804,'Sales RAW DATA'!$I$2:$I$22804,Incentive_Calc!$A297,'Sales RAW DATA'!$D$2:$D$22804,"B2"),SUMIFS('Sales RAW DATA'!$F$2:$F$22804,'Sales RAW DATA'!$I$2:$I$22804,Incentive_Calc!$A297,'Sales RAW DATA'!$D$2:$D$22804,"B3"),SUMIFS('Sales RAW DATA'!$F$2:$F$22804,'Sales RAW DATA'!$I$2:$I$22804,Incentive_Calc!$A297,'Sales RAW DATA'!$D$2:$D$22804,"B4"),SUMIFS('Sales RAW DATA'!$F$2:$F$22804,'Sales RAW DATA'!$I$2:$I$22804,Incentive_Calc!$A297,'Sales RAW DATA'!$D$2:$D$22804,"B5"))</f>
        <v>1137084</v>
      </c>
      <c r="AQ297" s="42">
        <f>SUM(SUMIFS('Sales RAW DATA'!$G$2:$G$22804,'Sales RAW DATA'!$I$2:$I$22804,Incentive_Calc!$A297,'Sales RAW DATA'!$D$2:$D$22804,"B1"),SUMIFS('Sales RAW DATA'!$G$2:$G$22804,'Sales RAW DATA'!$I$2:$I$22804,Incentive_Calc!$A297,'Sales RAW DATA'!$D$2:$D$22804,"B2"),SUMIFS('Sales RAW DATA'!$G$2:$G$22804,'Sales RAW DATA'!$I$2:$I$22804,Incentive_Calc!$A297,'Sales RAW DATA'!$D$2:$D$22804,"B3"),SUMIFS('Sales RAW DATA'!$G$2:$G$22804,'Sales RAW DATA'!$I$2:$I$22804,Incentive_Calc!$A297,'Sales RAW DATA'!$D$2:$D$22804,"B4"),SUMIFS('Sales RAW DATA'!$G$2:$G$22804,'Sales RAW DATA'!$I$2:$I$22804,Incentive_Calc!$A297,'Sales RAW DATA'!$D$2:$D$22804,"B5"))</f>
        <v>897176</v>
      </c>
      <c r="AR297" s="45">
        <f t="shared" si="78"/>
        <v>78.901470779643361</v>
      </c>
      <c r="AS297" s="45">
        <f t="shared" si="79"/>
        <v>78</v>
      </c>
      <c r="AT297" s="46">
        <v>1.06</v>
      </c>
      <c r="AU297" s="46">
        <v>0.78</v>
      </c>
      <c r="AV297" s="43" t="str">
        <f t="shared" si="65"/>
        <v>No</v>
      </c>
      <c r="AW297" s="43" t="str">
        <f t="shared" si="66"/>
        <v>No</v>
      </c>
      <c r="AX297" s="43" t="str">
        <f t="shared" si="67"/>
        <v>Yes</v>
      </c>
      <c r="AY297" s="43" t="str">
        <f t="shared" si="80"/>
        <v>Yes</v>
      </c>
    </row>
    <row r="298" spans="1:51" x14ac:dyDescent="0.35">
      <c r="A298" s="21" t="s">
        <v>1172</v>
      </c>
      <c r="B298" s="21" t="s">
        <v>698</v>
      </c>
      <c r="C298" s="21" t="str">
        <f>_xlfn.XLOOKUP($A298,'Employee List'!$E:$E,'Employee List'!$D:$D,0)</f>
        <v>SF</v>
      </c>
      <c r="D298" s="42" t="str" cm="1">
        <f t="array" ref="D298">IFERROR(IF($G298="Yes",INDEX('Payment Plan'!$D$6:$D$42,MATCH(1,(Incentive_Calc!$C298='Payment Plan'!$B$6:$B$42)*(Incentive_Calc!$U298='Payment Plan'!$C$6:$C$42),0)),""),"")</f>
        <v/>
      </c>
      <c r="E298" s="42" t="str" cm="1">
        <f t="array" ref="E298">IFERROR(IF($H298="Yes",INDEX('Payment Plan'!$D$6:$D$42,MATCH(1,(Incentive_Calc!$C298='Payment Plan'!$B$6:$B$42)*(Incentive_Calc!$AS298='Payment Plan'!$C$6:$C$42),0)),""),"")</f>
        <v/>
      </c>
      <c r="F298" s="42">
        <f t="shared" si="68"/>
        <v>0</v>
      </c>
      <c r="G298" s="43" t="str">
        <f t="shared" si="81"/>
        <v>No</v>
      </c>
      <c r="H298" s="21" t="str">
        <f t="shared" si="70"/>
        <v>No</v>
      </c>
      <c r="I298" s="42">
        <f>IFERROR(SUMIFS('Sales RAW DATA'!$F$2:$F$30000,'Sales RAW DATA'!$I$2:$I$30000,Incentive_Calc!$A298,'Sales RAW DATA'!$E$2:$E$30000,Incentive_Calc!I$5),"")</f>
        <v>849684</v>
      </c>
      <c r="J298" s="42">
        <f>IFERROR(SUMIFS('Sales RAW DATA'!$F$2:$F$30000,'Sales RAW DATA'!$I$2:$I$30000,Incentive_Calc!$A298,'Sales RAW DATA'!$E$2:$E$30000,Incentive_Calc!J$5),"")</f>
        <v>833534</v>
      </c>
      <c r="K298" s="42">
        <f>IFERROR(SUMIFS('Sales RAW DATA'!$F$2:$F$30000,'Sales RAW DATA'!$I$2:$I$30000,Incentive_Calc!$A298,'Sales RAW DATA'!$E$2:$E$30000,Incentive_Calc!K$5),"")</f>
        <v>846256</v>
      </c>
      <c r="L298" s="42">
        <f t="shared" si="71"/>
        <v>2529474</v>
      </c>
      <c r="M298" s="42">
        <f>IFERROR(SUMIFS('Sales RAW DATA'!$G$2:$G$30000,'Sales RAW DATA'!$I$2:$I$30000,Incentive_Calc!$A298,'Sales RAW DATA'!$E$2:$E$30000,Incentive_Calc!M$5),"")</f>
        <v>786947</v>
      </c>
      <c r="N298" s="42">
        <f>IFERROR(SUMIFS('Sales RAW DATA'!$G$2:$G$30000,'Sales RAW DATA'!$I$2:$I$30000,Incentive_Calc!$A298,'Sales RAW DATA'!$E$2:$E$30000,Incentive_Calc!N$5),"")</f>
        <v>674178</v>
      </c>
      <c r="O298" s="42">
        <f>IFERROR(SUMIFS('Sales RAW DATA'!$G$2:$G$30000,'Sales RAW DATA'!$I$2:$I$30000,Incentive_Calc!$A298,'Sales RAW DATA'!$E$2:$E$30000,Incentive_Calc!O$5),"")</f>
        <v>870992</v>
      </c>
      <c r="P298" s="42">
        <f t="shared" si="72"/>
        <v>2332117</v>
      </c>
      <c r="Q298" s="44">
        <f t="shared" si="73"/>
        <v>0.92616431520424058</v>
      </c>
      <c r="R298" s="44">
        <f t="shared" si="74"/>
        <v>0.80881883642418906</v>
      </c>
      <c r="S298" s="44">
        <f t="shared" si="75"/>
        <v>1.0292299256962432</v>
      </c>
      <c r="T298" s="45">
        <f t="shared" si="76"/>
        <v>92.197705926212322</v>
      </c>
      <c r="U298" s="45">
        <f t="shared" si="77"/>
        <v>92</v>
      </c>
      <c r="V298" s="44">
        <f>IFERROR(SUMIFS('Sales RAW DATA'!$G:$G,'Sales RAW DATA'!$I:$I,Incentive_Calc!$A298,'Sales RAW DATA'!$D:$D,"B1",'Sales RAW DATA'!$E:$E,Incentive_Calc!V$5)/SUMIFS('Sales RAW DATA'!$F:$F,'Sales RAW DATA'!$I:$I,Incentive_Calc!$A298,'Sales RAW DATA'!$D:$D,"B1",'Sales RAW DATA'!$E:$E,Incentive_Calc!V$5),"")</f>
        <v>1.3934664158531445</v>
      </c>
      <c r="W298" s="44">
        <f>IFERROR(SUMIFS('Sales RAW DATA'!$G:$G,'Sales RAW DATA'!$I:$I,Incentive_Calc!$A298,'Sales RAW DATA'!$D:$D,"B1",'Sales RAW DATA'!$E:$E,Incentive_Calc!W$5)/SUMIFS('Sales RAW DATA'!$F:$F,'Sales RAW DATA'!$I:$I,Incentive_Calc!$A298,'Sales RAW DATA'!$D:$D,"B1",'Sales RAW DATA'!$E:$E,Incentive_Calc!W$5),"")</f>
        <v>0.66225679634745882</v>
      </c>
      <c r="X298" s="44">
        <f>IFERROR(SUMIFS('Sales RAW DATA'!$G:$G,'Sales RAW DATA'!$I:$I,Incentive_Calc!$A298,'Sales RAW DATA'!$D:$D,"B1",'Sales RAW DATA'!$E:$E,Incentive_Calc!X$5)/SUMIFS('Sales RAW DATA'!$F:$F,'Sales RAW DATA'!$I:$I,Incentive_Calc!$A298,'Sales RAW DATA'!$D:$D,"B1",'Sales RAW DATA'!$E:$E,Incentive_Calc!X$5),"")</f>
        <v>0.74505024814991438</v>
      </c>
      <c r="Y298" s="44">
        <f>SUMIFS('Sales RAW DATA'!$G:$G,'Sales RAW DATA'!$I:$I,Incentive_Calc!$A298,'Sales RAW DATA'!$D:$D,"B1")/SUMIFS('Sales RAW DATA'!$F:$F,'Sales RAW DATA'!$I:$I,Incentive_Calc!$A298,'Sales RAW DATA'!$D:$D,"B1")</f>
        <v>0.94161519963409535</v>
      </c>
      <c r="Z298" s="44">
        <f>IFERROR(SUMIFS('Sales RAW DATA'!$G:$G,'Sales RAW DATA'!$I:$I,Incentive_Calc!$A298,'Sales RAW DATA'!$D:$D,"B2",'Sales RAW DATA'!$E:$E,Incentive_Calc!Z$5)/SUMIFS('Sales RAW DATA'!$F:$F,'Sales RAW DATA'!$I:$I,Incentive_Calc!$A298,'Sales RAW DATA'!$D:$D,"B2",'Sales RAW DATA'!$E:$E,Incentive_Calc!Z$5),"")</f>
        <v>0.92141660684374249</v>
      </c>
      <c r="AA298" s="44">
        <f>IFERROR(SUMIFS('Sales RAW DATA'!$G:$G,'Sales RAW DATA'!$I:$I,Incentive_Calc!$A298,'Sales RAW DATA'!$D:$D,"B2",'Sales RAW DATA'!$E:$E,Incentive_Calc!AA$5)/SUMIFS('Sales RAW DATA'!$F:$F,'Sales RAW DATA'!$I:$I,Incentive_Calc!$A298,'Sales RAW DATA'!$D:$D,"B2",'Sales RAW DATA'!$E:$E,Incentive_Calc!AA$5),"")</f>
        <v>0.99279640361804689</v>
      </c>
      <c r="AB298" s="44">
        <f>IFERROR(SUMIFS('Sales RAW DATA'!$G:$G,'Sales RAW DATA'!$I:$I,Incentive_Calc!$A298,'Sales RAW DATA'!$D:$D,"B2",'Sales RAW DATA'!$E:$E,Incentive_Calc!AB$5)/SUMIFS('Sales RAW DATA'!$F:$F,'Sales RAW DATA'!$I:$I,Incentive_Calc!$A298,'Sales RAW DATA'!$D:$D,"B2",'Sales RAW DATA'!$E:$E,Incentive_Calc!AB$5),"")</f>
        <v>1.0790413582483565</v>
      </c>
      <c r="AC298" s="44">
        <f>SUMIFS('Sales RAW DATA'!$G:$G,'Sales RAW DATA'!$I:$I,Incentive_Calc!$A298,'Sales RAW DATA'!$D:$D,"B2")/SUMIFS('Sales RAW DATA'!$F:$F,'Sales RAW DATA'!$I:$I,Incentive_Calc!$A298,'Sales RAW DATA'!$D:$D,"B2")</f>
        <v>0.99577347171804964</v>
      </c>
      <c r="AD298" s="44">
        <f>IFERROR(SUMIFS('Sales RAW DATA'!$G:$G,'Sales RAW DATA'!$I:$I,Incentive_Calc!$A298,'Sales RAW DATA'!$D:$D,"B3",'Sales RAW DATA'!$E:$E,Incentive_Calc!AD$5)/SUMIFS('Sales RAW DATA'!$F:$F,'Sales RAW DATA'!$I:$I,Incentive_Calc!$A298,'Sales RAW DATA'!$D:$D,"B3",'Sales RAW DATA'!$E:$E,Incentive_Calc!AD$5),"")</f>
        <v>1.0662023191143293</v>
      </c>
      <c r="AE298" s="44">
        <f>IFERROR(SUMIFS('Sales RAW DATA'!$G:$G,'Sales RAW DATA'!$I:$I,Incentive_Calc!$A298,'Sales RAW DATA'!$D:$D,"B3",'Sales RAW DATA'!$E:$E,Incentive_Calc!AE$5)/SUMIFS('Sales RAW DATA'!$F:$F,'Sales RAW DATA'!$I:$I,Incentive_Calc!$A298,'Sales RAW DATA'!$D:$D,"B3",'Sales RAW DATA'!$E:$E,Incentive_Calc!AE$5),"")</f>
        <v>1.3114165846025172</v>
      </c>
      <c r="AF298" s="44">
        <f>IFERROR(SUMIFS('Sales RAW DATA'!$G:$G,'Sales RAW DATA'!$I:$I,Incentive_Calc!$A298,'Sales RAW DATA'!$D:$D,"B3",'Sales RAW DATA'!$E:$E,Incentive_Calc!AF$5)/SUMIFS('Sales RAW DATA'!$F:$F,'Sales RAW DATA'!$I:$I,Incentive_Calc!$A298,'Sales RAW DATA'!$D:$D,"B3",'Sales RAW DATA'!$E:$E,Incentive_Calc!AF$5),"")</f>
        <v>1.5117795072853883</v>
      </c>
      <c r="AG298" s="44">
        <f>SUMIFS('Sales RAW DATA'!$G:$G,'Sales RAW DATA'!$I:$I,Incentive_Calc!$A298,'Sales RAW DATA'!$D:$D,"B3")/SUMIFS('Sales RAW DATA'!$F:$F,'Sales RAW DATA'!$I:$I,Incentive_Calc!$A298,'Sales RAW DATA'!$D:$D,"B3")</f>
        <v>1.304741105127009</v>
      </c>
      <c r="AH298" s="44">
        <f>IFERROR(SUMIFS('Sales RAW DATA'!$G:$G,'Sales RAW DATA'!$I:$I,Incentive_Calc!$A298,'Sales RAW DATA'!$D:$D,"B4",'Sales RAW DATA'!$E:$E,Incentive_Calc!AH$5)/SUMIFS('Sales RAW DATA'!$F:$F,'Sales RAW DATA'!$I:$I,Incentive_Calc!$A298,'Sales RAW DATA'!$D:$D,"B4",'Sales RAW DATA'!$E:$E,Incentive_Calc!AH$5),"")</f>
        <v>0.59707582205879117</v>
      </c>
      <c r="AI298" s="44">
        <f>IFERROR(SUMIFS('Sales RAW DATA'!$G:$G,'Sales RAW DATA'!$I:$I,Incentive_Calc!$A298,'Sales RAW DATA'!$D:$D,"B4",'Sales RAW DATA'!$E:$E,Incentive_Calc!AI$5)/SUMIFS('Sales RAW DATA'!$F:$F,'Sales RAW DATA'!$I:$I,Incentive_Calc!$A298,'Sales RAW DATA'!$D:$D,"B4",'Sales RAW DATA'!$E:$E,Incentive_Calc!AI$5),"")</f>
        <v>0.78595876781023644</v>
      </c>
      <c r="AJ298" s="44">
        <f>IFERROR(SUMIFS('Sales RAW DATA'!$G:$G,'Sales RAW DATA'!$I:$I,Incentive_Calc!$A298,'Sales RAW DATA'!$D:$D,"B4",'Sales RAW DATA'!$E:$E,Incentive_Calc!AJ$5)/SUMIFS('Sales RAW DATA'!$F:$F,'Sales RAW DATA'!$I:$I,Incentive_Calc!$A298,'Sales RAW DATA'!$D:$D,"B4",'Sales RAW DATA'!$E:$E,Incentive_Calc!AJ$5),"")</f>
        <v>0.81513166309028118</v>
      </c>
      <c r="AK298" s="44">
        <f>SUMIFS('Sales RAW DATA'!$G:$G,'Sales RAW DATA'!$I:$I,Incentive_Calc!$A298,'Sales RAW DATA'!$D:$D,"B4")/SUMIFS('Sales RAW DATA'!$F:$F,'Sales RAW DATA'!$I:$I,Incentive_Calc!$A298,'Sales RAW DATA'!$D:$D,"B4")</f>
        <v>0.73377414261231244</v>
      </c>
      <c r="AL298" s="44">
        <f>IFERROR(SUMIFS('Sales RAW DATA'!$G:$G,'Sales RAW DATA'!$I:$I,Incentive_Calc!$A298,'Sales RAW DATA'!$D:$D,"B5",'Sales RAW DATA'!$E:$E,Incentive_Calc!AL$5)/SUMIFS('Sales RAW DATA'!$F:$F,'Sales RAW DATA'!$I:$I,Incentive_Calc!$A298,'Sales RAW DATA'!$D:$D,"B5",'Sales RAW DATA'!$E:$E,Incentive_Calc!AL$5),"")</f>
        <v>1.1880427521710086</v>
      </c>
      <c r="AM298" s="44">
        <f>IFERROR(SUMIFS('Sales RAW DATA'!$G:$G,'Sales RAW DATA'!$I:$I,Incentive_Calc!$A298,'Sales RAW DATA'!$D:$D,"B5",'Sales RAW DATA'!$E:$E,Incentive_Calc!AM$5)/SUMIFS('Sales RAW DATA'!$F:$F,'Sales RAW DATA'!$I:$I,Incentive_Calc!$A298,'Sales RAW DATA'!$D:$D,"B5",'Sales RAW DATA'!$E:$E,Incentive_Calc!AM$5),"")</f>
        <v>0.90880471882559566</v>
      </c>
      <c r="AN298" s="44">
        <f>IFERROR(SUMIFS('Sales RAW DATA'!$G:$G,'Sales RAW DATA'!$I:$I,Incentive_Calc!$A298,'Sales RAW DATA'!$D:$D,"B5",'Sales RAW DATA'!$E:$E,Incentive_Calc!AN$5)/SUMIFS('Sales RAW DATA'!$F:$F,'Sales RAW DATA'!$I:$I,Incentive_Calc!$A298,'Sales RAW DATA'!$D:$D,"B5",'Sales RAW DATA'!$E:$E,Incentive_Calc!AN$5),"")</f>
        <v>0.83615080377647355</v>
      </c>
      <c r="AO298" s="44">
        <f>SUMIFS('Sales RAW DATA'!$G:$G,'Sales RAW DATA'!$I:$I,Incentive_Calc!$A298,'Sales RAW DATA'!$D:$D,"B5")/SUMIFS('Sales RAW DATA'!$F:$F,'Sales RAW DATA'!$I:$I,Incentive_Calc!$A298,'Sales RAW DATA'!$D:$D,"B5")</f>
        <v>0.97530310815686194</v>
      </c>
      <c r="AP298" s="42">
        <f>SUM(SUMIFS('Sales RAW DATA'!$F$2:$F$22804,'Sales RAW DATA'!$I$2:$I$22804,Incentive_Calc!$A298,'Sales RAW DATA'!$D$2:$D$22804,"B1"),SUMIFS('Sales RAW DATA'!$F$2:$F$22804,'Sales RAW DATA'!$I$2:$I$22804,Incentive_Calc!$A298,'Sales RAW DATA'!$D$2:$D$22804,"B2"),SUMIFS('Sales RAW DATA'!$F$2:$F$22804,'Sales RAW DATA'!$I$2:$I$22804,Incentive_Calc!$A298,'Sales RAW DATA'!$D$2:$D$22804,"B3"),SUMIFS('Sales RAW DATA'!$F$2:$F$22804,'Sales RAW DATA'!$I$2:$I$22804,Incentive_Calc!$A298,'Sales RAW DATA'!$D$2:$D$22804,"B4"),SUMIFS('Sales RAW DATA'!$F$2:$F$22804,'Sales RAW DATA'!$I$2:$I$22804,Incentive_Calc!$A298,'Sales RAW DATA'!$D$2:$D$22804,"B5"))</f>
        <v>1157781</v>
      </c>
      <c r="AQ298" s="42">
        <f>SUM(SUMIFS('Sales RAW DATA'!$G$2:$G$22804,'Sales RAW DATA'!$I$2:$I$22804,Incentive_Calc!$A298,'Sales RAW DATA'!$D$2:$D$22804,"B1"),SUMIFS('Sales RAW DATA'!$G$2:$G$22804,'Sales RAW DATA'!$I$2:$I$22804,Incentive_Calc!$A298,'Sales RAW DATA'!$D$2:$D$22804,"B2"),SUMIFS('Sales RAW DATA'!$G$2:$G$22804,'Sales RAW DATA'!$I$2:$I$22804,Incentive_Calc!$A298,'Sales RAW DATA'!$D$2:$D$22804,"B3"),SUMIFS('Sales RAW DATA'!$G$2:$G$22804,'Sales RAW DATA'!$I$2:$I$22804,Incentive_Calc!$A298,'Sales RAW DATA'!$D$2:$D$22804,"B4"),SUMIFS('Sales RAW DATA'!$G$2:$G$22804,'Sales RAW DATA'!$I$2:$I$22804,Incentive_Calc!$A298,'Sales RAW DATA'!$D$2:$D$22804,"B5"))</f>
        <v>1095725</v>
      </c>
      <c r="AR298" s="45">
        <f t="shared" si="78"/>
        <v>94.640091692643082</v>
      </c>
      <c r="AS298" s="45">
        <f t="shared" si="79"/>
        <v>94</v>
      </c>
      <c r="AT298" s="46">
        <v>1.17</v>
      </c>
      <c r="AU298" s="46">
        <v>0.78</v>
      </c>
      <c r="AV298" s="43" t="str">
        <f t="shared" si="65"/>
        <v>Yes</v>
      </c>
      <c r="AW298" s="43" t="str">
        <f t="shared" si="66"/>
        <v>Yes</v>
      </c>
      <c r="AX298" s="43" t="str">
        <f t="shared" si="67"/>
        <v>Yes</v>
      </c>
      <c r="AY298" s="43" t="str">
        <f t="shared" si="80"/>
        <v>Yes</v>
      </c>
    </row>
    <row r="299" spans="1:51" x14ac:dyDescent="0.35">
      <c r="A299" s="21" t="s">
        <v>1173</v>
      </c>
      <c r="B299" s="21" t="s">
        <v>699</v>
      </c>
      <c r="C299" s="21" t="str">
        <f>_xlfn.XLOOKUP($A299,'Employee List'!$E:$E,'Employee List'!$D:$D,0)</f>
        <v>SF</v>
      </c>
      <c r="D299" s="42" t="str" cm="1">
        <f t="array" ref="D299">IFERROR(IF($G299="Yes",INDEX('Payment Plan'!$D$6:$D$42,MATCH(1,(Incentive_Calc!$C299='Payment Plan'!$B$6:$B$42)*(Incentive_Calc!$U299='Payment Plan'!$C$6:$C$42),0)),""),"")</f>
        <v/>
      </c>
      <c r="E299" s="42" t="str" cm="1">
        <f t="array" ref="E299">IFERROR(IF($H299="Yes",INDEX('Payment Plan'!$D$6:$D$42,MATCH(1,(Incentive_Calc!$C299='Payment Plan'!$B$6:$B$42)*(Incentive_Calc!$AS299='Payment Plan'!$C$6:$C$42),0)),""),"")</f>
        <v/>
      </c>
      <c r="F299" s="42">
        <f t="shared" si="68"/>
        <v>0</v>
      </c>
      <c r="G299" s="43" t="str">
        <f t="shared" si="81"/>
        <v>No</v>
      </c>
      <c r="H299" s="21" t="str">
        <f t="shared" si="70"/>
        <v>No</v>
      </c>
      <c r="I299" s="42">
        <f>IFERROR(SUMIFS('Sales RAW DATA'!$F$2:$F$30000,'Sales RAW DATA'!$I$2:$I$30000,Incentive_Calc!$A299,'Sales RAW DATA'!$E$2:$E$30000,Incentive_Calc!I$5),"")</f>
        <v>782830</v>
      </c>
      <c r="J299" s="42">
        <f>IFERROR(SUMIFS('Sales RAW DATA'!$F$2:$F$30000,'Sales RAW DATA'!$I$2:$I$30000,Incentive_Calc!$A299,'Sales RAW DATA'!$E$2:$E$30000,Incentive_Calc!J$5),"")</f>
        <v>769500</v>
      </c>
      <c r="K299" s="42">
        <f>IFERROR(SUMIFS('Sales RAW DATA'!$F$2:$F$30000,'Sales RAW DATA'!$I$2:$I$30000,Incentive_Calc!$A299,'Sales RAW DATA'!$E$2:$E$30000,Incentive_Calc!K$5),"")</f>
        <v>774155</v>
      </c>
      <c r="L299" s="42">
        <f t="shared" si="71"/>
        <v>2326485</v>
      </c>
      <c r="M299" s="42">
        <f>IFERROR(SUMIFS('Sales RAW DATA'!$G$2:$G$30000,'Sales RAW DATA'!$I$2:$I$30000,Incentive_Calc!$A299,'Sales RAW DATA'!$E$2:$E$30000,Incentive_Calc!M$5),"")</f>
        <v>710294</v>
      </c>
      <c r="N299" s="42">
        <f>IFERROR(SUMIFS('Sales RAW DATA'!$G$2:$G$30000,'Sales RAW DATA'!$I$2:$I$30000,Incentive_Calc!$A299,'Sales RAW DATA'!$E$2:$E$30000,Incentive_Calc!N$5),"")</f>
        <v>724313</v>
      </c>
      <c r="O299" s="42">
        <f>IFERROR(SUMIFS('Sales RAW DATA'!$G$2:$G$30000,'Sales RAW DATA'!$I$2:$I$30000,Incentive_Calc!$A299,'Sales RAW DATA'!$E$2:$E$30000,Incentive_Calc!O$5),"")</f>
        <v>755743</v>
      </c>
      <c r="P299" s="42">
        <f t="shared" si="72"/>
        <v>2190350</v>
      </c>
      <c r="Q299" s="44">
        <f t="shared" si="73"/>
        <v>0.90734131292873288</v>
      </c>
      <c r="R299" s="44">
        <f t="shared" si="74"/>
        <v>0.94127745289148801</v>
      </c>
      <c r="S299" s="44">
        <f t="shared" si="75"/>
        <v>0.97621664912065409</v>
      </c>
      <c r="T299" s="45">
        <f t="shared" si="76"/>
        <v>94.148468612520603</v>
      </c>
      <c r="U299" s="45">
        <f t="shared" si="77"/>
        <v>94</v>
      </c>
      <c r="V299" s="44">
        <f>IFERROR(SUMIFS('Sales RAW DATA'!$G:$G,'Sales RAW DATA'!$I:$I,Incentive_Calc!$A299,'Sales RAW DATA'!$D:$D,"B1",'Sales RAW DATA'!$E:$E,Incentive_Calc!V$5)/SUMIFS('Sales RAW DATA'!$F:$F,'Sales RAW DATA'!$I:$I,Incentive_Calc!$A299,'Sales RAW DATA'!$D:$D,"B1",'Sales RAW DATA'!$E:$E,Incentive_Calc!V$5),"")</f>
        <v>1.1229210997872101</v>
      </c>
      <c r="W299" s="44">
        <f>IFERROR(SUMIFS('Sales RAW DATA'!$G:$G,'Sales RAW DATA'!$I:$I,Incentive_Calc!$A299,'Sales RAW DATA'!$D:$D,"B1",'Sales RAW DATA'!$E:$E,Incentive_Calc!W$5)/SUMIFS('Sales RAW DATA'!$F:$F,'Sales RAW DATA'!$I:$I,Incentive_Calc!$A299,'Sales RAW DATA'!$D:$D,"B1",'Sales RAW DATA'!$E:$E,Incentive_Calc!W$5),"")</f>
        <v>0.96334896519076285</v>
      </c>
      <c r="X299" s="44">
        <f>IFERROR(SUMIFS('Sales RAW DATA'!$G:$G,'Sales RAW DATA'!$I:$I,Incentive_Calc!$A299,'Sales RAW DATA'!$D:$D,"B1",'Sales RAW DATA'!$E:$E,Incentive_Calc!X$5)/SUMIFS('Sales RAW DATA'!$F:$F,'Sales RAW DATA'!$I:$I,Incentive_Calc!$A299,'Sales RAW DATA'!$D:$D,"B1",'Sales RAW DATA'!$E:$E,Incentive_Calc!X$5),"")</f>
        <v>1.0272716220118234</v>
      </c>
      <c r="Y299" s="44">
        <f>SUMIFS('Sales RAW DATA'!$G:$G,'Sales RAW DATA'!$I:$I,Incentive_Calc!$A299,'Sales RAW DATA'!$D:$D,"B1")/SUMIFS('Sales RAW DATA'!$F:$F,'Sales RAW DATA'!$I:$I,Incentive_Calc!$A299,'Sales RAW DATA'!$D:$D,"B1")</f>
        <v>1.0395327832836987</v>
      </c>
      <c r="Z299" s="44">
        <f>IFERROR(SUMIFS('Sales RAW DATA'!$G:$G,'Sales RAW DATA'!$I:$I,Incentive_Calc!$A299,'Sales RAW DATA'!$D:$D,"B2",'Sales RAW DATA'!$E:$E,Incentive_Calc!Z$5)/SUMIFS('Sales RAW DATA'!$F:$F,'Sales RAW DATA'!$I:$I,Incentive_Calc!$A299,'Sales RAW DATA'!$D:$D,"B2",'Sales RAW DATA'!$E:$E,Incentive_Calc!Z$5),"")</f>
        <v>0.85861285464311521</v>
      </c>
      <c r="AA299" s="44">
        <f>IFERROR(SUMIFS('Sales RAW DATA'!$G:$G,'Sales RAW DATA'!$I:$I,Incentive_Calc!$A299,'Sales RAW DATA'!$D:$D,"B2",'Sales RAW DATA'!$E:$E,Incentive_Calc!AA$5)/SUMIFS('Sales RAW DATA'!$F:$F,'Sales RAW DATA'!$I:$I,Incentive_Calc!$A299,'Sales RAW DATA'!$D:$D,"B2",'Sales RAW DATA'!$E:$E,Incentive_Calc!AA$5),"")</f>
        <v>0.7692965015440586</v>
      </c>
      <c r="AB299" s="44">
        <f>IFERROR(SUMIFS('Sales RAW DATA'!$G:$G,'Sales RAW DATA'!$I:$I,Incentive_Calc!$A299,'Sales RAW DATA'!$D:$D,"B2",'Sales RAW DATA'!$E:$E,Incentive_Calc!AB$5)/SUMIFS('Sales RAW DATA'!$F:$F,'Sales RAW DATA'!$I:$I,Incentive_Calc!$A299,'Sales RAW DATA'!$D:$D,"B2",'Sales RAW DATA'!$E:$E,Incentive_Calc!AB$5),"")</f>
        <v>0.53862271729678246</v>
      </c>
      <c r="AC299" s="44">
        <f>SUMIFS('Sales RAW DATA'!$G:$G,'Sales RAW DATA'!$I:$I,Incentive_Calc!$A299,'Sales RAW DATA'!$D:$D,"B2")/SUMIFS('Sales RAW DATA'!$F:$F,'Sales RAW DATA'!$I:$I,Incentive_Calc!$A299,'Sales RAW DATA'!$D:$D,"B2")</f>
        <v>0.71957185939306234</v>
      </c>
      <c r="AD299" s="44">
        <f>IFERROR(SUMIFS('Sales RAW DATA'!$G:$G,'Sales RAW DATA'!$I:$I,Incentive_Calc!$A299,'Sales RAW DATA'!$D:$D,"B3",'Sales RAW DATA'!$E:$E,Incentive_Calc!AD$5)/SUMIFS('Sales RAW DATA'!$F:$F,'Sales RAW DATA'!$I:$I,Incentive_Calc!$A299,'Sales RAW DATA'!$D:$D,"B3",'Sales RAW DATA'!$E:$E,Incentive_Calc!AD$5),"")</f>
        <v>0.69297472075249855</v>
      </c>
      <c r="AE299" s="44">
        <f>IFERROR(SUMIFS('Sales RAW DATA'!$G:$G,'Sales RAW DATA'!$I:$I,Incentive_Calc!$A299,'Sales RAW DATA'!$D:$D,"B3",'Sales RAW DATA'!$E:$E,Incentive_Calc!AE$5)/SUMIFS('Sales RAW DATA'!$F:$F,'Sales RAW DATA'!$I:$I,Incentive_Calc!$A299,'Sales RAW DATA'!$D:$D,"B3",'Sales RAW DATA'!$E:$E,Incentive_Calc!AE$5),"")</f>
        <v>1.693965631371303</v>
      </c>
      <c r="AF299" s="44">
        <f>IFERROR(SUMIFS('Sales RAW DATA'!$G:$G,'Sales RAW DATA'!$I:$I,Incentive_Calc!$A299,'Sales RAW DATA'!$D:$D,"B3",'Sales RAW DATA'!$E:$E,Incentive_Calc!AF$5)/SUMIFS('Sales RAW DATA'!$F:$F,'Sales RAW DATA'!$I:$I,Incentive_Calc!$A299,'Sales RAW DATA'!$D:$D,"B3",'Sales RAW DATA'!$E:$E,Incentive_Calc!AF$5),"")</f>
        <v>2.0977266187050359</v>
      </c>
      <c r="AG299" s="44">
        <f>SUMIFS('Sales RAW DATA'!$G:$G,'Sales RAW DATA'!$I:$I,Incentive_Calc!$A299,'Sales RAW DATA'!$D:$D,"B3")/SUMIFS('Sales RAW DATA'!$F:$F,'Sales RAW DATA'!$I:$I,Incentive_Calc!$A299,'Sales RAW DATA'!$D:$D,"B3")</f>
        <v>1.5260376054254319</v>
      </c>
      <c r="AH299" s="44">
        <f>IFERROR(SUMIFS('Sales RAW DATA'!$G:$G,'Sales RAW DATA'!$I:$I,Incentive_Calc!$A299,'Sales RAW DATA'!$D:$D,"B4",'Sales RAW DATA'!$E:$E,Incentive_Calc!AH$5)/SUMIFS('Sales RAW DATA'!$F:$F,'Sales RAW DATA'!$I:$I,Incentive_Calc!$A299,'Sales RAW DATA'!$D:$D,"B4",'Sales RAW DATA'!$E:$E,Incentive_Calc!AH$5),"")</f>
        <v>0.73086835211177614</v>
      </c>
      <c r="AI299" s="44">
        <f>IFERROR(SUMIFS('Sales RAW DATA'!$G:$G,'Sales RAW DATA'!$I:$I,Incentive_Calc!$A299,'Sales RAW DATA'!$D:$D,"B4",'Sales RAW DATA'!$E:$E,Incentive_Calc!AI$5)/SUMIFS('Sales RAW DATA'!$F:$F,'Sales RAW DATA'!$I:$I,Incentive_Calc!$A299,'Sales RAW DATA'!$D:$D,"B4",'Sales RAW DATA'!$E:$E,Incentive_Calc!AI$5),"")</f>
        <v>0.824286397372196</v>
      </c>
      <c r="AJ299" s="44">
        <f>IFERROR(SUMIFS('Sales RAW DATA'!$G:$G,'Sales RAW DATA'!$I:$I,Incentive_Calc!$A299,'Sales RAW DATA'!$D:$D,"B4",'Sales RAW DATA'!$E:$E,Incentive_Calc!AJ$5)/SUMIFS('Sales RAW DATA'!$F:$F,'Sales RAW DATA'!$I:$I,Incentive_Calc!$A299,'Sales RAW DATA'!$D:$D,"B4",'Sales RAW DATA'!$E:$E,Incentive_Calc!AJ$5),"")</f>
        <v>0.84231757287531051</v>
      </c>
      <c r="AK299" s="44">
        <f>SUMIFS('Sales RAW DATA'!$G:$G,'Sales RAW DATA'!$I:$I,Incentive_Calc!$A299,'Sales RAW DATA'!$D:$D,"B4")/SUMIFS('Sales RAW DATA'!$F:$F,'Sales RAW DATA'!$I:$I,Incentive_Calc!$A299,'Sales RAW DATA'!$D:$D,"B4")</f>
        <v>0.79940627352219085</v>
      </c>
      <c r="AL299" s="44">
        <f>IFERROR(SUMIFS('Sales RAW DATA'!$G:$G,'Sales RAW DATA'!$I:$I,Incentive_Calc!$A299,'Sales RAW DATA'!$D:$D,"B5",'Sales RAW DATA'!$E:$E,Incentive_Calc!AL$5)/SUMIFS('Sales RAW DATA'!$F:$F,'Sales RAW DATA'!$I:$I,Incentive_Calc!$A299,'Sales RAW DATA'!$D:$D,"B5",'Sales RAW DATA'!$E:$E,Incentive_Calc!AL$5),"")</f>
        <v>0.84962742652467305</v>
      </c>
      <c r="AM299" s="44">
        <f>IFERROR(SUMIFS('Sales RAW DATA'!$G:$G,'Sales RAW DATA'!$I:$I,Incentive_Calc!$A299,'Sales RAW DATA'!$D:$D,"B5",'Sales RAW DATA'!$E:$E,Incentive_Calc!AM$5)/SUMIFS('Sales RAW DATA'!$F:$F,'Sales RAW DATA'!$I:$I,Incentive_Calc!$A299,'Sales RAW DATA'!$D:$D,"B5",'Sales RAW DATA'!$E:$E,Incentive_Calc!AM$5),"")</f>
        <v>0.84810915022986799</v>
      </c>
      <c r="AN299" s="44">
        <f>IFERROR(SUMIFS('Sales RAW DATA'!$G:$G,'Sales RAW DATA'!$I:$I,Incentive_Calc!$A299,'Sales RAW DATA'!$D:$D,"B5",'Sales RAW DATA'!$E:$E,Incentive_Calc!AN$5)/SUMIFS('Sales RAW DATA'!$F:$F,'Sales RAW DATA'!$I:$I,Incentive_Calc!$A299,'Sales RAW DATA'!$D:$D,"B5",'Sales RAW DATA'!$E:$E,Incentive_Calc!AN$5),"")</f>
        <v>0.82460118006993011</v>
      </c>
      <c r="AO299" s="44">
        <f>SUMIFS('Sales RAW DATA'!$G:$G,'Sales RAW DATA'!$I:$I,Incentive_Calc!$A299,'Sales RAW DATA'!$D:$D,"B5")/SUMIFS('Sales RAW DATA'!$F:$F,'Sales RAW DATA'!$I:$I,Incentive_Calc!$A299,'Sales RAW DATA'!$D:$D,"B5")</f>
        <v>0.84010552011969442</v>
      </c>
      <c r="AP299" s="42">
        <f>SUM(SUMIFS('Sales RAW DATA'!$F$2:$F$22804,'Sales RAW DATA'!$I$2:$I$22804,Incentive_Calc!$A299,'Sales RAW DATA'!$D$2:$D$22804,"B1"),SUMIFS('Sales RAW DATA'!$F$2:$F$22804,'Sales RAW DATA'!$I$2:$I$22804,Incentive_Calc!$A299,'Sales RAW DATA'!$D$2:$D$22804,"B2"),SUMIFS('Sales RAW DATA'!$F$2:$F$22804,'Sales RAW DATA'!$I$2:$I$22804,Incentive_Calc!$A299,'Sales RAW DATA'!$D$2:$D$22804,"B3"),SUMIFS('Sales RAW DATA'!$F$2:$F$22804,'Sales RAW DATA'!$I$2:$I$22804,Incentive_Calc!$A299,'Sales RAW DATA'!$D$2:$D$22804,"B4"),SUMIFS('Sales RAW DATA'!$F$2:$F$22804,'Sales RAW DATA'!$I$2:$I$22804,Incentive_Calc!$A299,'Sales RAW DATA'!$D$2:$D$22804,"B5"))</f>
        <v>1386620</v>
      </c>
      <c r="AQ299" s="42">
        <f>SUM(SUMIFS('Sales RAW DATA'!$G$2:$G$22804,'Sales RAW DATA'!$I$2:$I$22804,Incentive_Calc!$A299,'Sales RAW DATA'!$D$2:$D$22804,"B1"),SUMIFS('Sales RAW DATA'!$G$2:$G$22804,'Sales RAW DATA'!$I$2:$I$22804,Incentive_Calc!$A299,'Sales RAW DATA'!$D$2:$D$22804,"B2"),SUMIFS('Sales RAW DATA'!$G$2:$G$22804,'Sales RAW DATA'!$I$2:$I$22804,Incentive_Calc!$A299,'Sales RAW DATA'!$D$2:$D$22804,"B3"),SUMIFS('Sales RAW DATA'!$G$2:$G$22804,'Sales RAW DATA'!$I$2:$I$22804,Incentive_Calc!$A299,'Sales RAW DATA'!$D$2:$D$22804,"B4"),SUMIFS('Sales RAW DATA'!$G$2:$G$22804,'Sales RAW DATA'!$I$2:$I$22804,Incentive_Calc!$A299,'Sales RAW DATA'!$D$2:$D$22804,"B5"))</f>
        <v>1355127</v>
      </c>
      <c r="AR299" s="45">
        <f t="shared" si="78"/>
        <v>97.728793757482222</v>
      </c>
      <c r="AS299" s="45">
        <f t="shared" si="79"/>
        <v>97</v>
      </c>
      <c r="AT299" s="46">
        <v>0.97</v>
      </c>
      <c r="AU299" s="46">
        <v>0.73</v>
      </c>
      <c r="AV299" s="43" t="str">
        <f t="shared" si="65"/>
        <v>Yes</v>
      </c>
      <c r="AW299" s="43" t="str">
        <f t="shared" si="66"/>
        <v>Yes</v>
      </c>
      <c r="AX299" s="43" t="str">
        <f t="shared" si="67"/>
        <v>Yes</v>
      </c>
      <c r="AY299" s="43" t="str">
        <f t="shared" si="80"/>
        <v>Yes</v>
      </c>
    </row>
    <row r="300" spans="1:51" x14ac:dyDescent="0.35">
      <c r="A300" s="21" t="s">
        <v>1174</v>
      </c>
      <c r="B300" s="21" t="s">
        <v>700</v>
      </c>
      <c r="C300" s="21" t="str">
        <f>_xlfn.XLOOKUP($A300,'Employee List'!$E:$E,'Employee List'!$D:$D,0)</f>
        <v>SF</v>
      </c>
      <c r="D300" s="42" t="str" cm="1">
        <f t="array" ref="D300">IFERROR(IF($G300="Yes",INDEX('Payment Plan'!$D$6:$D$42,MATCH(1,(Incentive_Calc!$C300='Payment Plan'!$B$6:$B$42)*(Incentive_Calc!$U300='Payment Plan'!$C$6:$C$42),0)),""),"")</f>
        <v/>
      </c>
      <c r="E300" s="42" t="str" cm="1">
        <f t="array" ref="E300">IFERROR(IF($H300="Yes",INDEX('Payment Plan'!$D$6:$D$42,MATCH(1,(Incentive_Calc!$C300='Payment Plan'!$B$6:$B$42)*(Incentive_Calc!$AS300='Payment Plan'!$C$6:$C$42),0)),""),"")</f>
        <v/>
      </c>
      <c r="F300" s="42">
        <f t="shared" si="68"/>
        <v>0</v>
      </c>
      <c r="G300" s="43" t="str">
        <f t="shared" si="81"/>
        <v>No</v>
      </c>
      <c r="H300" s="21" t="str">
        <f t="shared" si="70"/>
        <v>No</v>
      </c>
      <c r="I300" s="42">
        <f>IFERROR(SUMIFS('Sales RAW DATA'!$F$2:$F$30000,'Sales RAW DATA'!$I$2:$I$30000,Incentive_Calc!$A300,'Sales RAW DATA'!$E$2:$E$30000,Incentive_Calc!I$5),"")</f>
        <v>565538</v>
      </c>
      <c r="J300" s="42">
        <f>IFERROR(SUMIFS('Sales RAW DATA'!$F$2:$F$30000,'Sales RAW DATA'!$I$2:$I$30000,Incentive_Calc!$A300,'Sales RAW DATA'!$E$2:$E$30000,Incentive_Calc!J$5),"")</f>
        <v>572730</v>
      </c>
      <c r="K300" s="42">
        <f>IFERROR(SUMIFS('Sales RAW DATA'!$F$2:$F$30000,'Sales RAW DATA'!$I$2:$I$30000,Incentive_Calc!$A300,'Sales RAW DATA'!$E$2:$E$30000,Incentive_Calc!K$5),"")</f>
        <v>578102</v>
      </c>
      <c r="L300" s="42">
        <f t="shared" si="71"/>
        <v>1716370</v>
      </c>
      <c r="M300" s="42">
        <f>IFERROR(SUMIFS('Sales RAW DATA'!$G$2:$G$30000,'Sales RAW DATA'!$I$2:$I$30000,Incentive_Calc!$A300,'Sales RAW DATA'!$E$2:$E$30000,Incentive_Calc!M$5),"")</f>
        <v>420262</v>
      </c>
      <c r="N300" s="42">
        <f>IFERROR(SUMIFS('Sales RAW DATA'!$G$2:$G$30000,'Sales RAW DATA'!$I$2:$I$30000,Incentive_Calc!$A300,'Sales RAW DATA'!$E$2:$E$30000,Incentive_Calc!N$5),"")</f>
        <v>574157</v>
      </c>
      <c r="O300" s="42">
        <f>IFERROR(SUMIFS('Sales RAW DATA'!$G$2:$G$30000,'Sales RAW DATA'!$I$2:$I$30000,Incentive_Calc!$A300,'Sales RAW DATA'!$E$2:$E$30000,Incentive_Calc!O$5),"")</f>
        <v>473663</v>
      </c>
      <c r="P300" s="42">
        <f t="shared" si="72"/>
        <v>1468082</v>
      </c>
      <c r="Q300" s="44">
        <f t="shared" si="73"/>
        <v>0.74311894160958236</v>
      </c>
      <c r="R300" s="44">
        <f t="shared" si="74"/>
        <v>1.0024915754369423</v>
      </c>
      <c r="S300" s="44">
        <f t="shared" si="75"/>
        <v>0.81934156948081827</v>
      </c>
      <c r="T300" s="45">
        <f t="shared" si="76"/>
        <v>85.534121430693844</v>
      </c>
      <c r="U300" s="45">
        <f t="shared" si="77"/>
        <v>85</v>
      </c>
      <c r="V300" s="44">
        <f>IFERROR(SUMIFS('Sales RAW DATA'!$G:$G,'Sales RAW DATA'!$I:$I,Incentive_Calc!$A300,'Sales RAW DATA'!$D:$D,"B1",'Sales RAW DATA'!$E:$E,Incentive_Calc!V$5)/SUMIFS('Sales RAW DATA'!$F:$F,'Sales RAW DATA'!$I:$I,Incentive_Calc!$A300,'Sales RAW DATA'!$D:$D,"B1",'Sales RAW DATA'!$E:$E,Incentive_Calc!V$5),"")</f>
        <v>0.90747621878715812</v>
      </c>
      <c r="W300" s="44">
        <f>IFERROR(SUMIFS('Sales RAW DATA'!$G:$G,'Sales RAW DATA'!$I:$I,Incentive_Calc!$A300,'Sales RAW DATA'!$D:$D,"B1",'Sales RAW DATA'!$E:$E,Incentive_Calc!W$5)/SUMIFS('Sales RAW DATA'!$F:$F,'Sales RAW DATA'!$I:$I,Incentive_Calc!$A300,'Sales RAW DATA'!$D:$D,"B1",'Sales RAW DATA'!$E:$E,Incentive_Calc!W$5),"")</f>
        <v>0.9757408645276292</v>
      </c>
      <c r="X300" s="44">
        <f>IFERROR(SUMIFS('Sales RAW DATA'!$G:$G,'Sales RAW DATA'!$I:$I,Incentive_Calc!$A300,'Sales RAW DATA'!$D:$D,"B1",'Sales RAW DATA'!$E:$E,Incentive_Calc!X$5)/SUMIFS('Sales RAW DATA'!$F:$F,'Sales RAW DATA'!$I:$I,Incentive_Calc!$A300,'Sales RAW DATA'!$D:$D,"B1",'Sales RAW DATA'!$E:$E,Incentive_Calc!X$5),"")</f>
        <v>0.69196736773528578</v>
      </c>
      <c r="Y300" s="44">
        <f>SUMIFS('Sales RAW DATA'!$G:$G,'Sales RAW DATA'!$I:$I,Incentive_Calc!$A300,'Sales RAW DATA'!$D:$D,"B1")/SUMIFS('Sales RAW DATA'!$F:$F,'Sales RAW DATA'!$I:$I,Incentive_Calc!$A300,'Sales RAW DATA'!$D:$D,"B1")</f>
        <v>0.86093154370009084</v>
      </c>
      <c r="Z300" s="44">
        <f>IFERROR(SUMIFS('Sales RAW DATA'!$G:$G,'Sales RAW DATA'!$I:$I,Incentive_Calc!$A300,'Sales RAW DATA'!$D:$D,"B2",'Sales RAW DATA'!$E:$E,Incentive_Calc!Z$5)/SUMIFS('Sales RAW DATA'!$F:$F,'Sales RAW DATA'!$I:$I,Incentive_Calc!$A300,'Sales RAW DATA'!$D:$D,"B2",'Sales RAW DATA'!$E:$E,Incentive_Calc!Z$5),"")</f>
        <v>1.0075454545454545</v>
      </c>
      <c r="AA300" s="44">
        <f>IFERROR(SUMIFS('Sales RAW DATA'!$G:$G,'Sales RAW DATA'!$I:$I,Incentive_Calc!$A300,'Sales RAW DATA'!$D:$D,"B2",'Sales RAW DATA'!$E:$E,Incentive_Calc!AA$5)/SUMIFS('Sales RAW DATA'!$F:$F,'Sales RAW DATA'!$I:$I,Incentive_Calc!$A300,'Sales RAW DATA'!$D:$D,"B2",'Sales RAW DATA'!$E:$E,Incentive_Calc!AA$5),"")</f>
        <v>0.90588484335309061</v>
      </c>
      <c r="AB300" s="44">
        <f>IFERROR(SUMIFS('Sales RAW DATA'!$G:$G,'Sales RAW DATA'!$I:$I,Incentive_Calc!$A300,'Sales RAW DATA'!$D:$D,"B2",'Sales RAW DATA'!$E:$E,Incentive_Calc!AB$5)/SUMIFS('Sales RAW DATA'!$F:$F,'Sales RAW DATA'!$I:$I,Incentive_Calc!$A300,'Sales RAW DATA'!$D:$D,"B2",'Sales RAW DATA'!$E:$E,Incentive_Calc!AB$5),"")</f>
        <v>0.51642445610112653</v>
      </c>
      <c r="AC300" s="44">
        <f>SUMIFS('Sales RAW DATA'!$G:$G,'Sales RAW DATA'!$I:$I,Incentive_Calc!$A300,'Sales RAW DATA'!$D:$D,"B2")/SUMIFS('Sales RAW DATA'!$F:$F,'Sales RAW DATA'!$I:$I,Incentive_Calc!$A300,'Sales RAW DATA'!$D:$D,"B2")</f>
        <v>0.80684688870176258</v>
      </c>
      <c r="AD300" s="44">
        <f>IFERROR(SUMIFS('Sales RAW DATA'!$G:$G,'Sales RAW DATA'!$I:$I,Incentive_Calc!$A300,'Sales RAW DATA'!$D:$D,"B3",'Sales RAW DATA'!$E:$E,Incentive_Calc!AD$5)/SUMIFS('Sales RAW DATA'!$F:$F,'Sales RAW DATA'!$I:$I,Incentive_Calc!$A300,'Sales RAW DATA'!$D:$D,"B3",'Sales RAW DATA'!$E:$E,Incentive_Calc!AD$5),"")</f>
        <v>0.98082552072286089</v>
      </c>
      <c r="AE300" s="44">
        <f>IFERROR(SUMIFS('Sales RAW DATA'!$G:$G,'Sales RAW DATA'!$I:$I,Incentive_Calc!$A300,'Sales RAW DATA'!$D:$D,"B3",'Sales RAW DATA'!$E:$E,Incentive_Calc!AE$5)/SUMIFS('Sales RAW DATA'!$F:$F,'Sales RAW DATA'!$I:$I,Incentive_Calc!$A300,'Sales RAW DATA'!$D:$D,"B3",'Sales RAW DATA'!$E:$E,Incentive_Calc!AE$5),"")</f>
        <v>2.2982349875336312</v>
      </c>
      <c r="AF300" s="44">
        <f>IFERROR(SUMIFS('Sales RAW DATA'!$G:$G,'Sales RAW DATA'!$I:$I,Incentive_Calc!$A300,'Sales RAW DATA'!$D:$D,"B3",'Sales RAW DATA'!$E:$E,Incentive_Calc!AF$5)/SUMIFS('Sales RAW DATA'!$F:$F,'Sales RAW DATA'!$I:$I,Incentive_Calc!$A300,'Sales RAW DATA'!$D:$D,"B3",'Sales RAW DATA'!$E:$E,Incentive_Calc!AF$5),"")</f>
        <v>2.2205854242860603</v>
      </c>
      <c r="AG300" s="44">
        <f>SUMIFS('Sales RAW DATA'!$G:$G,'Sales RAW DATA'!$I:$I,Incentive_Calc!$A300,'Sales RAW DATA'!$D:$D,"B3")/SUMIFS('Sales RAW DATA'!$F:$F,'Sales RAW DATA'!$I:$I,Incentive_Calc!$A300,'Sales RAW DATA'!$D:$D,"B3")</f>
        <v>1.8474314547444626</v>
      </c>
      <c r="AH300" s="44">
        <f>IFERROR(SUMIFS('Sales RAW DATA'!$G:$G,'Sales RAW DATA'!$I:$I,Incentive_Calc!$A300,'Sales RAW DATA'!$D:$D,"B4",'Sales RAW DATA'!$E:$E,Incentive_Calc!AH$5)/SUMIFS('Sales RAW DATA'!$F:$F,'Sales RAW DATA'!$I:$I,Incentive_Calc!$A300,'Sales RAW DATA'!$D:$D,"B4",'Sales RAW DATA'!$E:$E,Incentive_Calc!AH$5),"")</f>
        <v>0.63829554766457253</v>
      </c>
      <c r="AI300" s="44">
        <f>IFERROR(SUMIFS('Sales RAW DATA'!$G:$G,'Sales RAW DATA'!$I:$I,Incentive_Calc!$A300,'Sales RAW DATA'!$D:$D,"B4",'Sales RAW DATA'!$E:$E,Incentive_Calc!AI$5)/SUMIFS('Sales RAW DATA'!$F:$F,'Sales RAW DATA'!$I:$I,Incentive_Calc!$A300,'Sales RAW DATA'!$D:$D,"B4",'Sales RAW DATA'!$E:$E,Incentive_Calc!AI$5),"")</f>
        <v>0.84913059563448023</v>
      </c>
      <c r="AJ300" s="44">
        <f>IFERROR(SUMIFS('Sales RAW DATA'!$G:$G,'Sales RAW DATA'!$I:$I,Incentive_Calc!$A300,'Sales RAW DATA'!$D:$D,"B4",'Sales RAW DATA'!$E:$E,Incentive_Calc!AJ$5)/SUMIFS('Sales RAW DATA'!$F:$F,'Sales RAW DATA'!$I:$I,Incentive_Calc!$A300,'Sales RAW DATA'!$D:$D,"B4",'Sales RAW DATA'!$E:$E,Incentive_Calc!AJ$5),"")</f>
        <v>0.51809914407988589</v>
      </c>
      <c r="AK300" s="44">
        <f>SUMIFS('Sales RAW DATA'!$G:$G,'Sales RAW DATA'!$I:$I,Incentive_Calc!$A300,'Sales RAW DATA'!$D:$D,"B4")/SUMIFS('Sales RAW DATA'!$F:$F,'Sales RAW DATA'!$I:$I,Incentive_Calc!$A300,'Sales RAW DATA'!$D:$D,"B4")</f>
        <v>0.6665111629456848</v>
      </c>
      <c r="AL300" s="44">
        <f>IFERROR(SUMIFS('Sales RAW DATA'!$G:$G,'Sales RAW DATA'!$I:$I,Incentive_Calc!$A300,'Sales RAW DATA'!$D:$D,"B5",'Sales RAW DATA'!$E:$E,Incentive_Calc!AL$5)/SUMIFS('Sales RAW DATA'!$F:$F,'Sales RAW DATA'!$I:$I,Incentive_Calc!$A300,'Sales RAW DATA'!$D:$D,"B5",'Sales RAW DATA'!$E:$E,Incentive_Calc!AL$5),"")</f>
        <v>0.75569635433322668</v>
      </c>
      <c r="AM300" s="44">
        <f>IFERROR(SUMIFS('Sales RAW DATA'!$G:$G,'Sales RAW DATA'!$I:$I,Incentive_Calc!$A300,'Sales RAW DATA'!$D:$D,"B5",'Sales RAW DATA'!$E:$E,Incentive_Calc!AM$5)/SUMIFS('Sales RAW DATA'!$F:$F,'Sales RAW DATA'!$I:$I,Incentive_Calc!$A300,'Sales RAW DATA'!$D:$D,"B5",'Sales RAW DATA'!$E:$E,Incentive_Calc!AM$5),"")</f>
        <v>0.65072440241873297</v>
      </c>
      <c r="AN300" s="44">
        <f>IFERROR(SUMIFS('Sales RAW DATA'!$G:$G,'Sales RAW DATA'!$I:$I,Incentive_Calc!$A300,'Sales RAW DATA'!$D:$D,"B5",'Sales RAW DATA'!$E:$E,Incentive_Calc!AN$5)/SUMIFS('Sales RAW DATA'!$F:$F,'Sales RAW DATA'!$I:$I,Incentive_Calc!$A300,'Sales RAW DATA'!$D:$D,"B5",'Sales RAW DATA'!$E:$E,Incentive_Calc!AN$5),"")</f>
        <v>0.66453279638318485</v>
      </c>
      <c r="AO300" s="44">
        <f>SUMIFS('Sales RAW DATA'!$G:$G,'Sales RAW DATA'!$I:$I,Incentive_Calc!$A300,'Sales RAW DATA'!$D:$D,"B5")/SUMIFS('Sales RAW DATA'!$F:$F,'Sales RAW DATA'!$I:$I,Incentive_Calc!$A300,'Sales RAW DATA'!$D:$D,"B5")</f>
        <v>0.69007021723250661</v>
      </c>
      <c r="AP300" s="42">
        <f>SUM(SUMIFS('Sales RAW DATA'!$F$2:$F$22804,'Sales RAW DATA'!$I$2:$I$22804,Incentive_Calc!$A300,'Sales RAW DATA'!$D$2:$D$22804,"B1"),SUMIFS('Sales RAW DATA'!$F$2:$F$22804,'Sales RAW DATA'!$I$2:$I$22804,Incentive_Calc!$A300,'Sales RAW DATA'!$D$2:$D$22804,"B2"),SUMIFS('Sales RAW DATA'!$F$2:$F$22804,'Sales RAW DATA'!$I$2:$I$22804,Incentive_Calc!$A300,'Sales RAW DATA'!$D$2:$D$22804,"B3"),SUMIFS('Sales RAW DATA'!$F$2:$F$22804,'Sales RAW DATA'!$I$2:$I$22804,Incentive_Calc!$A300,'Sales RAW DATA'!$D$2:$D$22804,"B4"),SUMIFS('Sales RAW DATA'!$F$2:$F$22804,'Sales RAW DATA'!$I$2:$I$22804,Incentive_Calc!$A300,'Sales RAW DATA'!$D$2:$D$22804,"B5"))</f>
        <v>924276</v>
      </c>
      <c r="AQ300" s="42">
        <f>SUM(SUMIFS('Sales RAW DATA'!$G$2:$G$22804,'Sales RAW DATA'!$I$2:$I$22804,Incentive_Calc!$A300,'Sales RAW DATA'!$D$2:$D$22804,"B1"),SUMIFS('Sales RAW DATA'!$G$2:$G$22804,'Sales RAW DATA'!$I$2:$I$22804,Incentive_Calc!$A300,'Sales RAW DATA'!$D$2:$D$22804,"B2"),SUMIFS('Sales RAW DATA'!$G$2:$G$22804,'Sales RAW DATA'!$I$2:$I$22804,Incentive_Calc!$A300,'Sales RAW DATA'!$D$2:$D$22804,"B3"),SUMIFS('Sales RAW DATA'!$G$2:$G$22804,'Sales RAW DATA'!$I$2:$I$22804,Incentive_Calc!$A300,'Sales RAW DATA'!$D$2:$D$22804,"B4"),SUMIFS('Sales RAW DATA'!$G$2:$G$22804,'Sales RAW DATA'!$I$2:$I$22804,Incentive_Calc!$A300,'Sales RAW DATA'!$D$2:$D$22804,"B5"))</f>
        <v>951170</v>
      </c>
      <c r="AR300" s="45">
        <f t="shared" si="78"/>
        <v>102.90973691840965</v>
      </c>
      <c r="AS300" s="45">
        <f t="shared" si="79"/>
        <v>102</v>
      </c>
      <c r="AT300" s="46">
        <v>1.0900000000000001</v>
      </c>
      <c r="AU300" s="46">
        <v>0.76</v>
      </c>
      <c r="AV300" s="43" t="str">
        <f t="shared" si="65"/>
        <v>No</v>
      </c>
      <c r="AW300" s="43" t="str">
        <f t="shared" si="66"/>
        <v>Yes</v>
      </c>
      <c r="AX300" s="43" t="str">
        <f t="shared" si="67"/>
        <v>Yes</v>
      </c>
      <c r="AY300" s="43" t="str">
        <f t="shared" si="80"/>
        <v>Yes</v>
      </c>
    </row>
    <row r="301" spans="1:51" x14ac:dyDescent="0.35">
      <c r="A301" s="21" t="s">
        <v>1175</v>
      </c>
      <c r="B301" s="21" t="s">
        <v>701</v>
      </c>
      <c r="C301" s="21" t="str">
        <f>_xlfn.XLOOKUP($A301,'Employee List'!$E:$E,'Employee List'!$D:$D,0)</f>
        <v>SF</v>
      </c>
      <c r="D301" s="42" cm="1">
        <f t="array" ref="D301">IFERROR(IF($G301="Yes",INDEX('Payment Plan'!$D$6:$D$42,MATCH(1,(Incentive_Calc!$C301='Payment Plan'!$B$6:$B$42)*(Incentive_Calc!$U301='Payment Plan'!$C$6:$C$42),0)),""),"")</f>
        <v>78967.193605488734</v>
      </c>
      <c r="E301" s="42" t="str" cm="1">
        <f t="array" ref="E301">IFERROR(IF($H301="Yes",INDEX('Payment Plan'!$D$6:$D$42,MATCH(1,(Incentive_Calc!$C301='Payment Plan'!$B$6:$B$42)*(Incentive_Calc!$AS301='Payment Plan'!$C$6:$C$42),0)),""),"")</f>
        <v/>
      </c>
      <c r="F301" s="42">
        <f t="shared" si="68"/>
        <v>78967.193605488734</v>
      </c>
      <c r="G301" s="43" t="str">
        <f t="shared" si="81"/>
        <v>Yes</v>
      </c>
      <c r="H301" s="21" t="str">
        <f t="shared" si="70"/>
        <v>No</v>
      </c>
      <c r="I301" s="42">
        <f>IFERROR(SUMIFS('Sales RAW DATA'!$F$2:$F$30000,'Sales RAW DATA'!$I$2:$I$30000,Incentive_Calc!$A301,'Sales RAW DATA'!$E$2:$E$30000,Incentive_Calc!I$5),"")</f>
        <v>359883</v>
      </c>
      <c r="J301" s="42">
        <f>IFERROR(SUMIFS('Sales RAW DATA'!$F$2:$F$30000,'Sales RAW DATA'!$I$2:$I$30000,Incentive_Calc!$A301,'Sales RAW DATA'!$E$2:$E$30000,Incentive_Calc!J$5),"")</f>
        <v>361160</v>
      </c>
      <c r="K301" s="42">
        <f>IFERROR(SUMIFS('Sales RAW DATA'!$F$2:$F$30000,'Sales RAW DATA'!$I$2:$I$30000,Incentive_Calc!$A301,'Sales RAW DATA'!$E$2:$E$30000,Incentive_Calc!K$5),"")</f>
        <v>356032</v>
      </c>
      <c r="L301" s="42">
        <f t="shared" si="71"/>
        <v>1077075</v>
      </c>
      <c r="M301" s="42">
        <f>IFERROR(SUMIFS('Sales RAW DATA'!$G$2:$G$30000,'Sales RAW DATA'!$I$2:$I$30000,Incentive_Calc!$A301,'Sales RAW DATA'!$E$2:$E$30000,Incentive_Calc!M$5),"")</f>
        <v>442421</v>
      </c>
      <c r="N301" s="42">
        <f>IFERROR(SUMIFS('Sales RAW DATA'!$G$2:$G$30000,'Sales RAW DATA'!$I$2:$I$30000,Incentive_Calc!$A301,'Sales RAW DATA'!$E$2:$E$30000,Incentive_Calc!N$5),"")</f>
        <v>486141</v>
      </c>
      <c r="O301" s="42">
        <f>IFERROR(SUMIFS('Sales RAW DATA'!$G$2:$G$30000,'Sales RAW DATA'!$I$2:$I$30000,Incentive_Calc!$A301,'Sales RAW DATA'!$E$2:$E$30000,Incentive_Calc!O$5),"")</f>
        <v>490589</v>
      </c>
      <c r="P301" s="42">
        <f t="shared" si="72"/>
        <v>1419151</v>
      </c>
      <c r="Q301" s="44">
        <f t="shared" si="73"/>
        <v>1.2293467599191961</v>
      </c>
      <c r="R301" s="44">
        <f t="shared" si="74"/>
        <v>1.3460543803300475</v>
      </c>
      <c r="S301" s="44">
        <f t="shared" si="75"/>
        <v>1.3779351294265685</v>
      </c>
      <c r="T301" s="45">
        <f t="shared" si="76"/>
        <v>131.75971961098344</v>
      </c>
      <c r="U301" s="45">
        <f t="shared" si="77"/>
        <v>120</v>
      </c>
      <c r="V301" s="44">
        <f>IFERROR(SUMIFS('Sales RAW DATA'!$G:$G,'Sales RAW DATA'!$I:$I,Incentive_Calc!$A301,'Sales RAW DATA'!$D:$D,"B1",'Sales RAW DATA'!$E:$E,Incentive_Calc!V$5)/SUMIFS('Sales RAW DATA'!$F:$F,'Sales RAW DATA'!$I:$I,Incentive_Calc!$A301,'Sales RAW DATA'!$D:$D,"B1",'Sales RAW DATA'!$E:$E,Incentive_Calc!V$5),"")</f>
        <v>0.91968369235066161</v>
      </c>
      <c r="W301" s="44">
        <f>IFERROR(SUMIFS('Sales RAW DATA'!$G:$G,'Sales RAW DATA'!$I:$I,Incentive_Calc!$A301,'Sales RAW DATA'!$D:$D,"B1",'Sales RAW DATA'!$E:$E,Incentive_Calc!W$5)/SUMIFS('Sales RAW DATA'!$F:$F,'Sales RAW DATA'!$I:$I,Incentive_Calc!$A301,'Sales RAW DATA'!$D:$D,"B1",'Sales RAW DATA'!$E:$E,Incentive_Calc!W$5),"")</f>
        <v>0.87982764962429716</v>
      </c>
      <c r="X301" s="44">
        <f>IFERROR(SUMIFS('Sales RAW DATA'!$G:$G,'Sales RAW DATA'!$I:$I,Incentive_Calc!$A301,'Sales RAW DATA'!$D:$D,"B1",'Sales RAW DATA'!$E:$E,Incentive_Calc!X$5)/SUMIFS('Sales RAW DATA'!$F:$F,'Sales RAW DATA'!$I:$I,Incentive_Calc!$A301,'Sales RAW DATA'!$D:$D,"B1",'Sales RAW DATA'!$E:$E,Incentive_Calc!X$5),"")</f>
        <v>0.71737114597017237</v>
      </c>
      <c r="Y301" s="44">
        <f>SUMIFS('Sales RAW DATA'!$G:$G,'Sales RAW DATA'!$I:$I,Incentive_Calc!$A301,'Sales RAW DATA'!$D:$D,"B1")/SUMIFS('Sales RAW DATA'!$F:$F,'Sales RAW DATA'!$I:$I,Incentive_Calc!$A301,'Sales RAW DATA'!$D:$D,"B1")</f>
        <v>0.8429545632376928</v>
      </c>
      <c r="Z301" s="44">
        <f>IFERROR(SUMIFS('Sales RAW DATA'!$G:$G,'Sales RAW DATA'!$I:$I,Incentive_Calc!$A301,'Sales RAW DATA'!$D:$D,"B2",'Sales RAW DATA'!$E:$E,Incentive_Calc!Z$5)/SUMIFS('Sales RAW DATA'!$F:$F,'Sales RAW DATA'!$I:$I,Incentive_Calc!$A301,'Sales RAW DATA'!$D:$D,"B2",'Sales RAW DATA'!$E:$E,Incentive_Calc!Z$5),"")</f>
        <v>1.1875093679740194</v>
      </c>
      <c r="AA301" s="44">
        <f>IFERROR(SUMIFS('Sales RAW DATA'!$G:$G,'Sales RAW DATA'!$I:$I,Incentive_Calc!$A301,'Sales RAW DATA'!$D:$D,"B2",'Sales RAW DATA'!$E:$E,Incentive_Calc!AA$5)/SUMIFS('Sales RAW DATA'!$F:$F,'Sales RAW DATA'!$I:$I,Incentive_Calc!$A301,'Sales RAW DATA'!$D:$D,"B2",'Sales RAW DATA'!$E:$E,Incentive_Calc!AA$5),"")</f>
        <v>1.0009548416086274</v>
      </c>
      <c r="AB301" s="44">
        <f>IFERROR(SUMIFS('Sales RAW DATA'!$G:$G,'Sales RAW DATA'!$I:$I,Incentive_Calc!$A301,'Sales RAW DATA'!$D:$D,"B2",'Sales RAW DATA'!$E:$E,Incentive_Calc!AB$5)/SUMIFS('Sales RAW DATA'!$F:$F,'Sales RAW DATA'!$I:$I,Incentive_Calc!$A301,'Sales RAW DATA'!$D:$D,"B2",'Sales RAW DATA'!$E:$E,Incentive_Calc!AB$5),"")</f>
        <v>0.92141236079590438</v>
      </c>
      <c r="AC301" s="44">
        <f>SUMIFS('Sales RAW DATA'!$G:$G,'Sales RAW DATA'!$I:$I,Incentive_Calc!$A301,'Sales RAW DATA'!$D:$D,"B2")/SUMIFS('Sales RAW DATA'!$F:$F,'Sales RAW DATA'!$I:$I,Incentive_Calc!$A301,'Sales RAW DATA'!$D:$D,"B2")</f>
        <v>1.0401825036113166</v>
      </c>
      <c r="AD301" s="44">
        <f>IFERROR(SUMIFS('Sales RAW DATA'!$G:$G,'Sales RAW DATA'!$I:$I,Incentive_Calc!$A301,'Sales RAW DATA'!$D:$D,"B3",'Sales RAW DATA'!$E:$E,Incentive_Calc!AD$5)/SUMIFS('Sales RAW DATA'!$F:$F,'Sales RAW DATA'!$I:$I,Incentive_Calc!$A301,'Sales RAW DATA'!$D:$D,"B3",'Sales RAW DATA'!$E:$E,Incentive_Calc!AD$5),"")</f>
        <v>1.1415502678926557</v>
      </c>
      <c r="AE301" s="44">
        <f>IFERROR(SUMIFS('Sales RAW DATA'!$G:$G,'Sales RAW DATA'!$I:$I,Incentive_Calc!$A301,'Sales RAW DATA'!$D:$D,"B3",'Sales RAW DATA'!$E:$E,Incentive_Calc!AE$5)/SUMIFS('Sales RAW DATA'!$F:$F,'Sales RAW DATA'!$I:$I,Incentive_Calc!$A301,'Sales RAW DATA'!$D:$D,"B3",'Sales RAW DATA'!$E:$E,Incentive_Calc!AE$5),"")</f>
        <v>2.778713698568267</v>
      </c>
      <c r="AF301" s="44">
        <f>IFERROR(SUMIFS('Sales RAW DATA'!$G:$G,'Sales RAW DATA'!$I:$I,Incentive_Calc!$A301,'Sales RAW DATA'!$D:$D,"B3",'Sales RAW DATA'!$E:$E,Incentive_Calc!AF$5)/SUMIFS('Sales RAW DATA'!$F:$F,'Sales RAW DATA'!$I:$I,Incentive_Calc!$A301,'Sales RAW DATA'!$D:$D,"B3",'Sales RAW DATA'!$E:$E,Incentive_Calc!AF$5),"")</f>
        <v>2.6218224167704109</v>
      </c>
      <c r="AG301" s="44">
        <f>SUMIFS('Sales RAW DATA'!$G:$G,'Sales RAW DATA'!$I:$I,Incentive_Calc!$A301,'Sales RAW DATA'!$D:$D,"B3")/SUMIFS('Sales RAW DATA'!$F:$F,'Sales RAW DATA'!$I:$I,Incentive_Calc!$A301,'Sales RAW DATA'!$D:$D,"B3")</f>
        <v>2.2101955052073818</v>
      </c>
      <c r="AH301" s="44">
        <f>IFERROR(SUMIFS('Sales RAW DATA'!$G:$G,'Sales RAW DATA'!$I:$I,Incentive_Calc!$A301,'Sales RAW DATA'!$D:$D,"B4",'Sales RAW DATA'!$E:$E,Incentive_Calc!AH$5)/SUMIFS('Sales RAW DATA'!$F:$F,'Sales RAW DATA'!$I:$I,Incentive_Calc!$A301,'Sales RAW DATA'!$D:$D,"B4",'Sales RAW DATA'!$E:$E,Incentive_Calc!AH$5),"")</f>
        <v>1.0060248853962017</v>
      </c>
      <c r="AI301" s="44">
        <f>IFERROR(SUMIFS('Sales RAW DATA'!$G:$G,'Sales RAW DATA'!$I:$I,Incentive_Calc!$A301,'Sales RAW DATA'!$D:$D,"B4",'Sales RAW DATA'!$E:$E,Incentive_Calc!AI$5)/SUMIFS('Sales RAW DATA'!$F:$F,'Sales RAW DATA'!$I:$I,Incentive_Calc!$A301,'Sales RAW DATA'!$D:$D,"B4",'Sales RAW DATA'!$E:$E,Incentive_Calc!AI$5),"")</f>
        <v>1.0618436406067677</v>
      </c>
      <c r="AJ301" s="44">
        <f>IFERROR(SUMIFS('Sales RAW DATA'!$G:$G,'Sales RAW DATA'!$I:$I,Incentive_Calc!$A301,'Sales RAW DATA'!$D:$D,"B4",'Sales RAW DATA'!$E:$E,Incentive_Calc!AJ$5)/SUMIFS('Sales RAW DATA'!$F:$F,'Sales RAW DATA'!$I:$I,Incentive_Calc!$A301,'Sales RAW DATA'!$D:$D,"B4",'Sales RAW DATA'!$E:$E,Incentive_Calc!AJ$5),"")</f>
        <v>1.2077873051825487</v>
      </c>
      <c r="AK301" s="44">
        <f>SUMIFS('Sales RAW DATA'!$G:$G,'Sales RAW DATA'!$I:$I,Incentive_Calc!$A301,'Sales RAW DATA'!$D:$D,"B4")/SUMIFS('Sales RAW DATA'!$F:$F,'Sales RAW DATA'!$I:$I,Incentive_Calc!$A301,'Sales RAW DATA'!$D:$D,"B4")</f>
        <v>1.0913397150689856</v>
      </c>
      <c r="AL301" s="44">
        <f>IFERROR(SUMIFS('Sales RAW DATA'!$G:$G,'Sales RAW DATA'!$I:$I,Incentive_Calc!$A301,'Sales RAW DATA'!$D:$D,"B5",'Sales RAW DATA'!$E:$E,Incentive_Calc!AL$5)/SUMIFS('Sales RAW DATA'!$F:$F,'Sales RAW DATA'!$I:$I,Incentive_Calc!$A301,'Sales RAW DATA'!$D:$D,"B5",'Sales RAW DATA'!$E:$E,Incentive_Calc!AL$5),"")</f>
        <v>1.1090292121569785</v>
      </c>
      <c r="AM301" s="44">
        <f>IFERROR(SUMIFS('Sales RAW DATA'!$G:$G,'Sales RAW DATA'!$I:$I,Incentive_Calc!$A301,'Sales RAW DATA'!$D:$D,"B5",'Sales RAW DATA'!$E:$E,Incentive_Calc!AM$5)/SUMIFS('Sales RAW DATA'!$F:$F,'Sales RAW DATA'!$I:$I,Incentive_Calc!$A301,'Sales RAW DATA'!$D:$D,"B5",'Sales RAW DATA'!$E:$E,Incentive_Calc!AM$5),"")</f>
        <v>1.4635566515961091</v>
      </c>
      <c r="AN301" s="44">
        <f>IFERROR(SUMIFS('Sales RAW DATA'!$G:$G,'Sales RAW DATA'!$I:$I,Incentive_Calc!$A301,'Sales RAW DATA'!$D:$D,"B5",'Sales RAW DATA'!$E:$E,Incentive_Calc!AN$5)/SUMIFS('Sales RAW DATA'!$F:$F,'Sales RAW DATA'!$I:$I,Incentive_Calc!$A301,'Sales RAW DATA'!$D:$D,"B5",'Sales RAW DATA'!$E:$E,Incentive_Calc!AN$5),"")</f>
        <v>1.7430116114763163</v>
      </c>
      <c r="AO301" s="44">
        <f>SUMIFS('Sales RAW DATA'!$G:$G,'Sales RAW DATA'!$I:$I,Incentive_Calc!$A301,'Sales RAW DATA'!$D:$D,"B5")/SUMIFS('Sales RAW DATA'!$F:$F,'Sales RAW DATA'!$I:$I,Incentive_Calc!$A301,'Sales RAW DATA'!$D:$D,"B5")</f>
        <v>1.4577659742071978</v>
      </c>
      <c r="AP301" s="42">
        <f>SUM(SUMIFS('Sales RAW DATA'!$F$2:$F$22804,'Sales RAW DATA'!$I$2:$I$22804,Incentive_Calc!$A301,'Sales RAW DATA'!$D$2:$D$22804,"B1"),SUMIFS('Sales RAW DATA'!$F$2:$F$22804,'Sales RAW DATA'!$I$2:$I$22804,Incentive_Calc!$A301,'Sales RAW DATA'!$D$2:$D$22804,"B2"),SUMIFS('Sales RAW DATA'!$F$2:$F$22804,'Sales RAW DATA'!$I$2:$I$22804,Incentive_Calc!$A301,'Sales RAW DATA'!$D$2:$D$22804,"B3"),SUMIFS('Sales RAW DATA'!$F$2:$F$22804,'Sales RAW DATA'!$I$2:$I$22804,Incentive_Calc!$A301,'Sales RAW DATA'!$D$2:$D$22804,"B4"),SUMIFS('Sales RAW DATA'!$F$2:$F$22804,'Sales RAW DATA'!$I$2:$I$22804,Incentive_Calc!$A301,'Sales RAW DATA'!$D$2:$D$22804,"B5"))</f>
        <v>515420</v>
      </c>
      <c r="AQ301" s="42">
        <f>SUM(SUMIFS('Sales RAW DATA'!$G$2:$G$22804,'Sales RAW DATA'!$I$2:$I$22804,Incentive_Calc!$A301,'Sales RAW DATA'!$D$2:$D$22804,"B1"),SUMIFS('Sales RAW DATA'!$G$2:$G$22804,'Sales RAW DATA'!$I$2:$I$22804,Incentive_Calc!$A301,'Sales RAW DATA'!$D$2:$D$22804,"B2"),SUMIFS('Sales RAW DATA'!$G$2:$G$22804,'Sales RAW DATA'!$I$2:$I$22804,Incentive_Calc!$A301,'Sales RAW DATA'!$D$2:$D$22804,"B3"),SUMIFS('Sales RAW DATA'!$G$2:$G$22804,'Sales RAW DATA'!$I$2:$I$22804,Incentive_Calc!$A301,'Sales RAW DATA'!$D$2:$D$22804,"B4"),SUMIFS('Sales RAW DATA'!$G$2:$G$22804,'Sales RAW DATA'!$I$2:$I$22804,Incentive_Calc!$A301,'Sales RAW DATA'!$D$2:$D$22804,"B5"))</f>
        <v>687695</v>
      </c>
      <c r="AR301" s="45">
        <f t="shared" si="78"/>
        <v>133.42419774164759</v>
      </c>
      <c r="AS301" s="45">
        <f t="shared" si="79"/>
        <v>120</v>
      </c>
      <c r="AT301" s="46">
        <v>1.05</v>
      </c>
      <c r="AU301" s="46">
        <v>0.92</v>
      </c>
      <c r="AV301" s="43" t="str">
        <f t="shared" si="65"/>
        <v>Yes</v>
      </c>
      <c r="AW301" s="43" t="str">
        <f t="shared" si="66"/>
        <v>Yes</v>
      </c>
      <c r="AX301" s="43" t="str">
        <f t="shared" si="67"/>
        <v>Yes</v>
      </c>
      <c r="AY301" s="43" t="str">
        <f t="shared" si="80"/>
        <v>Yes</v>
      </c>
    </row>
    <row r="302" spans="1:51" x14ac:dyDescent="0.35">
      <c r="A302" s="21" t="s">
        <v>1176</v>
      </c>
      <c r="B302" s="21" t="s">
        <v>702</v>
      </c>
      <c r="C302" s="21" t="str">
        <f>_xlfn.XLOOKUP($A302,'Employee List'!$E:$E,'Employee List'!$D:$D,0)</f>
        <v>SF</v>
      </c>
      <c r="D302" s="42" t="str" cm="1">
        <f t="array" ref="D302">IFERROR(IF($G302="Yes",INDEX('Payment Plan'!$D$6:$D$42,MATCH(1,(Incentive_Calc!$C302='Payment Plan'!$B$6:$B$42)*(Incentive_Calc!$U302='Payment Plan'!$C$6:$C$42),0)),""),"")</f>
        <v/>
      </c>
      <c r="E302" s="42" t="str" cm="1">
        <f t="array" ref="E302">IFERROR(IF($H302="Yes",INDEX('Payment Plan'!$D$6:$D$42,MATCH(1,(Incentive_Calc!$C302='Payment Plan'!$B$6:$B$42)*(Incentive_Calc!$AS302='Payment Plan'!$C$6:$C$42),0)),""),"")</f>
        <v/>
      </c>
      <c r="F302" s="42">
        <f t="shared" si="68"/>
        <v>0</v>
      </c>
      <c r="G302" s="43" t="str">
        <f t="shared" si="81"/>
        <v>No</v>
      </c>
      <c r="H302" s="21" t="str">
        <f t="shared" si="70"/>
        <v>No</v>
      </c>
      <c r="I302" s="42">
        <f>IFERROR(SUMIFS('Sales RAW DATA'!$F$2:$F$30000,'Sales RAW DATA'!$I$2:$I$30000,Incentive_Calc!$A302,'Sales RAW DATA'!$E$2:$E$30000,Incentive_Calc!I$5),"")</f>
        <v>729245</v>
      </c>
      <c r="J302" s="42">
        <f>IFERROR(SUMIFS('Sales RAW DATA'!$F$2:$F$30000,'Sales RAW DATA'!$I$2:$I$30000,Incentive_Calc!$A302,'Sales RAW DATA'!$E$2:$E$30000,Incentive_Calc!J$5),"")</f>
        <v>748273</v>
      </c>
      <c r="K302" s="42">
        <f>IFERROR(SUMIFS('Sales RAW DATA'!$F$2:$F$30000,'Sales RAW DATA'!$I$2:$I$30000,Incentive_Calc!$A302,'Sales RAW DATA'!$E$2:$E$30000,Incentive_Calc!K$5),"")</f>
        <v>754204</v>
      </c>
      <c r="L302" s="42">
        <f t="shared" si="71"/>
        <v>2231722</v>
      </c>
      <c r="M302" s="42">
        <f>IFERROR(SUMIFS('Sales RAW DATA'!$G$2:$G$30000,'Sales RAW DATA'!$I$2:$I$30000,Incentive_Calc!$A302,'Sales RAW DATA'!$E$2:$E$30000,Incentive_Calc!M$5),"")</f>
        <v>694949</v>
      </c>
      <c r="N302" s="42">
        <f>IFERROR(SUMIFS('Sales RAW DATA'!$G$2:$G$30000,'Sales RAW DATA'!$I$2:$I$30000,Incentive_Calc!$A302,'Sales RAW DATA'!$E$2:$E$30000,Incentive_Calc!N$5),"")</f>
        <v>712465</v>
      </c>
      <c r="O302" s="42">
        <f>IFERROR(SUMIFS('Sales RAW DATA'!$G$2:$G$30000,'Sales RAW DATA'!$I$2:$I$30000,Incentive_Calc!$A302,'Sales RAW DATA'!$E$2:$E$30000,Incentive_Calc!O$5),"")</f>
        <v>802444</v>
      </c>
      <c r="P302" s="42">
        <f t="shared" si="72"/>
        <v>2209858</v>
      </c>
      <c r="Q302" s="44">
        <f t="shared" si="73"/>
        <v>0.952970538022201</v>
      </c>
      <c r="R302" s="44">
        <f t="shared" si="74"/>
        <v>0.95214580774663793</v>
      </c>
      <c r="S302" s="44">
        <f t="shared" si="75"/>
        <v>1.0639614746142954</v>
      </c>
      <c r="T302" s="45">
        <f t="shared" si="76"/>
        <v>99.020308084967567</v>
      </c>
      <c r="U302" s="45">
        <f t="shared" si="77"/>
        <v>99</v>
      </c>
      <c r="V302" s="44">
        <f>IFERROR(SUMIFS('Sales RAW DATA'!$G:$G,'Sales RAW DATA'!$I:$I,Incentive_Calc!$A302,'Sales RAW DATA'!$D:$D,"B1",'Sales RAW DATA'!$E:$E,Incentive_Calc!V$5)/SUMIFS('Sales RAW DATA'!$F:$F,'Sales RAW DATA'!$I:$I,Incentive_Calc!$A302,'Sales RAW DATA'!$D:$D,"B1",'Sales RAW DATA'!$E:$E,Incentive_Calc!V$5),"")</f>
        <v>0.87494884368784953</v>
      </c>
      <c r="W302" s="44">
        <f>IFERROR(SUMIFS('Sales RAW DATA'!$G:$G,'Sales RAW DATA'!$I:$I,Incentive_Calc!$A302,'Sales RAW DATA'!$D:$D,"B1",'Sales RAW DATA'!$E:$E,Incentive_Calc!W$5)/SUMIFS('Sales RAW DATA'!$F:$F,'Sales RAW DATA'!$I:$I,Incentive_Calc!$A302,'Sales RAW DATA'!$D:$D,"B1",'Sales RAW DATA'!$E:$E,Incentive_Calc!W$5),"")</f>
        <v>0.93084016005930359</v>
      </c>
      <c r="X302" s="44">
        <f>IFERROR(SUMIFS('Sales RAW DATA'!$G:$G,'Sales RAW DATA'!$I:$I,Incentive_Calc!$A302,'Sales RAW DATA'!$D:$D,"B1",'Sales RAW DATA'!$E:$E,Incentive_Calc!X$5)/SUMIFS('Sales RAW DATA'!$F:$F,'Sales RAW DATA'!$I:$I,Incentive_Calc!$A302,'Sales RAW DATA'!$D:$D,"B1",'Sales RAW DATA'!$E:$E,Incentive_Calc!X$5),"")</f>
        <v>0.77877959215563719</v>
      </c>
      <c r="Y302" s="44">
        <f>SUMIFS('Sales RAW DATA'!$G:$G,'Sales RAW DATA'!$I:$I,Incentive_Calc!$A302,'Sales RAW DATA'!$D:$D,"B1")/SUMIFS('Sales RAW DATA'!$F:$F,'Sales RAW DATA'!$I:$I,Incentive_Calc!$A302,'Sales RAW DATA'!$D:$D,"B1")</f>
        <v>0.86263298871004079</v>
      </c>
      <c r="Z302" s="44">
        <f>IFERROR(SUMIFS('Sales RAW DATA'!$G:$G,'Sales RAW DATA'!$I:$I,Incentive_Calc!$A302,'Sales RAW DATA'!$D:$D,"B2",'Sales RAW DATA'!$E:$E,Incentive_Calc!Z$5)/SUMIFS('Sales RAW DATA'!$F:$F,'Sales RAW DATA'!$I:$I,Incentive_Calc!$A302,'Sales RAW DATA'!$D:$D,"B2",'Sales RAW DATA'!$E:$E,Incentive_Calc!Z$5),"")</f>
        <v>1.116264528468442</v>
      </c>
      <c r="AA302" s="44">
        <f>IFERROR(SUMIFS('Sales RAW DATA'!$G:$G,'Sales RAW DATA'!$I:$I,Incentive_Calc!$A302,'Sales RAW DATA'!$D:$D,"B2",'Sales RAW DATA'!$E:$E,Incentive_Calc!AA$5)/SUMIFS('Sales RAW DATA'!$F:$F,'Sales RAW DATA'!$I:$I,Incentive_Calc!$A302,'Sales RAW DATA'!$D:$D,"B2",'Sales RAW DATA'!$E:$E,Incentive_Calc!AA$5),"")</f>
        <v>0.76691458733205375</v>
      </c>
      <c r="AB302" s="44">
        <f>IFERROR(SUMIFS('Sales RAW DATA'!$G:$G,'Sales RAW DATA'!$I:$I,Incentive_Calc!$A302,'Sales RAW DATA'!$D:$D,"B2",'Sales RAW DATA'!$E:$E,Incentive_Calc!AB$5)/SUMIFS('Sales RAW DATA'!$F:$F,'Sales RAW DATA'!$I:$I,Incentive_Calc!$A302,'Sales RAW DATA'!$D:$D,"B2",'Sales RAW DATA'!$E:$E,Incentive_Calc!AB$5),"")</f>
        <v>0.8806972532447932</v>
      </c>
      <c r="AC302" s="44">
        <f>SUMIFS('Sales RAW DATA'!$G:$G,'Sales RAW DATA'!$I:$I,Incentive_Calc!$A302,'Sales RAW DATA'!$D:$D,"B2")/SUMIFS('Sales RAW DATA'!$F:$F,'Sales RAW DATA'!$I:$I,Incentive_Calc!$A302,'Sales RAW DATA'!$D:$D,"B2")</f>
        <v>0.92592121982210929</v>
      </c>
      <c r="AD302" s="44">
        <f>IFERROR(SUMIFS('Sales RAW DATA'!$G:$G,'Sales RAW DATA'!$I:$I,Incentive_Calc!$A302,'Sales RAW DATA'!$D:$D,"B3",'Sales RAW DATA'!$E:$E,Incentive_Calc!AD$5)/SUMIFS('Sales RAW DATA'!$F:$F,'Sales RAW DATA'!$I:$I,Incentive_Calc!$A302,'Sales RAW DATA'!$D:$D,"B3",'Sales RAW DATA'!$E:$E,Incentive_Calc!AD$5),"")</f>
        <v>0.83746454074146537</v>
      </c>
      <c r="AE302" s="44">
        <f>IFERROR(SUMIFS('Sales RAW DATA'!$G:$G,'Sales RAW DATA'!$I:$I,Incentive_Calc!$A302,'Sales RAW DATA'!$D:$D,"B3",'Sales RAW DATA'!$E:$E,Incentive_Calc!AE$5)/SUMIFS('Sales RAW DATA'!$F:$F,'Sales RAW DATA'!$I:$I,Incentive_Calc!$A302,'Sales RAW DATA'!$D:$D,"B3",'Sales RAW DATA'!$E:$E,Incentive_Calc!AE$5),"")</f>
        <v>1.8509459382530977</v>
      </c>
      <c r="AF302" s="44">
        <f>IFERROR(SUMIFS('Sales RAW DATA'!$G:$G,'Sales RAW DATA'!$I:$I,Incentive_Calc!$A302,'Sales RAW DATA'!$D:$D,"B3",'Sales RAW DATA'!$E:$E,Incentive_Calc!AF$5)/SUMIFS('Sales RAW DATA'!$F:$F,'Sales RAW DATA'!$I:$I,Incentive_Calc!$A302,'Sales RAW DATA'!$D:$D,"B3",'Sales RAW DATA'!$E:$E,Incentive_Calc!AF$5),"")</f>
        <v>2.1207824449739241</v>
      </c>
      <c r="AG302" s="44">
        <f>SUMIFS('Sales RAW DATA'!$G:$G,'Sales RAW DATA'!$I:$I,Incentive_Calc!$A302,'Sales RAW DATA'!$D:$D,"B3")/SUMIFS('Sales RAW DATA'!$F:$F,'Sales RAW DATA'!$I:$I,Incentive_Calc!$A302,'Sales RAW DATA'!$D:$D,"B3")</f>
        <v>1.6335919331506248</v>
      </c>
      <c r="AH302" s="44">
        <f>IFERROR(SUMIFS('Sales RAW DATA'!$G:$G,'Sales RAW DATA'!$I:$I,Incentive_Calc!$A302,'Sales RAW DATA'!$D:$D,"B4",'Sales RAW DATA'!$E:$E,Incentive_Calc!AH$5)/SUMIFS('Sales RAW DATA'!$F:$F,'Sales RAW DATA'!$I:$I,Incentive_Calc!$A302,'Sales RAW DATA'!$D:$D,"B4",'Sales RAW DATA'!$E:$E,Incentive_Calc!AH$5),"")</f>
        <v>0.89258421996707371</v>
      </c>
      <c r="AI302" s="44">
        <f>IFERROR(SUMIFS('Sales RAW DATA'!$G:$G,'Sales RAW DATA'!$I:$I,Incentive_Calc!$A302,'Sales RAW DATA'!$D:$D,"B4",'Sales RAW DATA'!$E:$E,Incentive_Calc!AI$5)/SUMIFS('Sales RAW DATA'!$F:$F,'Sales RAW DATA'!$I:$I,Incentive_Calc!$A302,'Sales RAW DATA'!$D:$D,"B4",'Sales RAW DATA'!$E:$E,Incentive_Calc!AI$5),"")</f>
        <v>0.63413534877270838</v>
      </c>
      <c r="AJ302" s="44">
        <f>IFERROR(SUMIFS('Sales RAW DATA'!$G:$G,'Sales RAW DATA'!$I:$I,Incentive_Calc!$A302,'Sales RAW DATA'!$D:$D,"B4",'Sales RAW DATA'!$E:$E,Incentive_Calc!AJ$5)/SUMIFS('Sales RAW DATA'!$F:$F,'Sales RAW DATA'!$I:$I,Incentive_Calc!$A302,'Sales RAW DATA'!$D:$D,"B4",'Sales RAW DATA'!$E:$E,Incentive_Calc!AJ$5),"")</f>
        <v>1.1341586279573379</v>
      </c>
      <c r="AK302" s="44">
        <f>SUMIFS('Sales RAW DATA'!$G:$G,'Sales RAW DATA'!$I:$I,Incentive_Calc!$A302,'Sales RAW DATA'!$D:$D,"B4")/SUMIFS('Sales RAW DATA'!$F:$F,'Sales RAW DATA'!$I:$I,Incentive_Calc!$A302,'Sales RAW DATA'!$D:$D,"B4")</f>
        <v>0.88667172672536854</v>
      </c>
      <c r="AL302" s="44">
        <f>IFERROR(SUMIFS('Sales RAW DATA'!$G:$G,'Sales RAW DATA'!$I:$I,Incentive_Calc!$A302,'Sales RAW DATA'!$D:$D,"B5",'Sales RAW DATA'!$E:$E,Incentive_Calc!AL$5)/SUMIFS('Sales RAW DATA'!$F:$F,'Sales RAW DATA'!$I:$I,Incentive_Calc!$A302,'Sales RAW DATA'!$D:$D,"B5",'Sales RAW DATA'!$E:$E,Incentive_Calc!AL$5),"")</f>
        <v>0.69607876192723961</v>
      </c>
      <c r="AM302" s="44">
        <f>IFERROR(SUMIFS('Sales RAW DATA'!$G:$G,'Sales RAW DATA'!$I:$I,Incentive_Calc!$A302,'Sales RAW DATA'!$D:$D,"B5",'Sales RAW DATA'!$E:$E,Incentive_Calc!AM$5)/SUMIFS('Sales RAW DATA'!$F:$F,'Sales RAW DATA'!$I:$I,Incentive_Calc!$A302,'Sales RAW DATA'!$D:$D,"B5",'Sales RAW DATA'!$E:$E,Incentive_Calc!AM$5),"")</f>
        <v>0.65234302072313155</v>
      </c>
      <c r="AN302" s="44">
        <f>IFERROR(SUMIFS('Sales RAW DATA'!$G:$G,'Sales RAW DATA'!$I:$I,Incentive_Calc!$A302,'Sales RAW DATA'!$D:$D,"B5",'Sales RAW DATA'!$E:$E,Incentive_Calc!AN$5)/SUMIFS('Sales RAW DATA'!$F:$F,'Sales RAW DATA'!$I:$I,Incentive_Calc!$A302,'Sales RAW DATA'!$D:$D,"B5",'Sales RAW DATA'!$E:$E,Incentive_Calc!AN$5),"")</f>
        <v>1.0040524151802881</v>
      </c>
      <c r="AO302" s="44">
        <f>SUMIFS('Sales RAW DATA'!$G:$G,'Sales RAW DATA'!$I:$I,Incentive_Calc!$A302,'Sales RAW DATA'!$D:$D,"B5")/SUMIFS('Sales RAW DATA'!$F:$F,'Sales RAW DATA'!$I:$I,Incentive_Calc!$A302,'Sales RAW DATA'!$D:$D,"B5")</f>
        <v>0.79028074139157356</v>
      </c>
      <c r="AP302" s="42">
        <f>SUM(SUMIFS('Sales RAW DATA'!$F$2:$F$22804,'Sales RAW DATA'!$I$2:$I$22804,Incentive_Calc!$A302,'Sales RAW DATA'!$D$2:$D$22804,"B1"),SUMIFS('Sales RAW DATA'!$F$2:$F$22804,'Sales RAW DATA'!$I$2:$I$22804,Incentive_Calc!$A302,'Sales RAW DATA'!$D$2:$D$22804,"B2"),SUMIFS('Sales RAW DATA'!$F$2:$F$22804,'Sales RAW DATA'!$I$2:$I$22804,Incentive_Calc!$A302,'Sales RAW DATA'!$D$2:$D$22804,"B3"),SUMIFS('Sales RAW DATA'!$F$2:$F$22804,'Sales RAW DATA'!$I$2:$I$22804,Incentive_Calc!$A302,'Sales RAW DATA'!$D$2:$D$22804,"B4"),SUMIFS('Sales RAW DATA'!$F$2:$F$22804,'Sales RAW DATA'!$I$2:$I$22804,Incentive_Calc!$A302,'Sales RAW DATA'!$D$2:$D$22804,"B5"))</f>
        <v>991884</v>
      </c>
      <c r="AQ302" s="42">
        <f>SUM(SUMIFS('Sales RAW DATA'!$G$2:$G$22804,'Sales RAW DATA'!$I$2:$I$22804,Incentive_Calc!$A302,'Sales RAW DATA'!$D$2:$D$22804,"B1"),SUMIFS('Sales RAW DATA'!$G$2:$G$22804,'Sales RAW DATA'!$I$2:$I$22804,Incentive_Calc!$A302,'Sales RAW DATA'!$D$2:$D$22804,"B2"),SUMIFS('Sales RAW DATA'!$G$2:$G$22804,'Sales RAW DATA'!$I$2:$I$22804,Incentive_Calc!$A302,'Sales RAW DATA'!$D$2:$D$22804,"B3"),SUMIFS('Sales RAW DATA'!$G$2:$G$22804,'Sales RAW DATA'!$I$2:$I$22804,Incentive_Calc!$A302,'Sales RAW DATA'!$D$2:$D$22804,"B4"),SUMIFS('Sales RAW DATA'!$G$2:$G$22804,'Sales RAW DATA'!$I$2:$I$22804,Incentive_Calc!$A302,'Sales RAW DATA'!$D$2:$D$22804,"B5"))</f>
        <v>986115</v>
      </c>
      <c r="AR302" s="45">
        <f t="shared" si="78"/>
        <v>99.418379568578587</v>
      </c>
      <c r="AS302" s="45">
        <f t="shared" si="79"/>
        <v>99</v>
      </c>
      <c r="AT302" s="46">
        <v>1.1299999999999999</v>
      </c>
      <c r="AU302" s="46">
        <v>0.74</v>
      </c>
      <c r="AV302" s="43" t="str">
        <f t="shared" si="65"/>
        <v>Yes</v>
      </c>
      <c r="AW302" s="43" t="str">
        <f t="shared" si="66"/>
        <v>Yes</v>
      </c>
      <c r="AX302" s="43" t="str">
        <f t="shared" si="67"/>
        <v>Yes</v>
      </c>
      <c r="AY302" s="43" t="str">
        <f t="shared" si="80"/>
        <v>Yes</v>
      </c>
    </row>
    <row r="303" spans="1:51" x14ac:dyDescent="0.35">
      <c r="A303" s="21" t="s">
        <v>1177</v>
      </c>
      <c r="B303" s="21" t="s">
        <v>703</v>
      </c>
      <c r="C303" s="21" t="str">
        <f>_xlfn.XLOOKUP($A303,'Employee List'!$E:$E,'Employee List'!$D:$D,0)</f>
        <v>SF</v>
      </c>
      <c r="D303" s="42" cm="1">
        <f t="array" ref="D303">IFERROR(IF($G303="Yes",INDEX('Payment Plan'!$D$6:$D$42,MATCH(1,(Incentive_Calc!$C303='Payment Plan'!$B$6:$B$42)*(Incentive_Calc!$U303='Payment Plan'!$C$6:$C$42),0)),""),"")</f>
        <v>28940.625</v>
      </c>
      <c r="E303" s="42" t="str" cm="1">
        <f t="array" ref="E303">IFERROR(IF($H303="Yes",INDEX('Payment Plan'!$D$6:$D$42,MATCH(1,(Incentive_Calc!$C303='Payment Plan'!$B$6:$B$42)*(Incentive_Calc!$AS303='Payment Plan'!$C$6:$C$42),0)),""),"")</f>
        <v/>
      </c>
      <c r="F303" s="42">
        <f t="shared" si="68"/>
        <v>28940.625</v>
      </c>
      <c r="G303" s="43" t="str">
        <f t="shared" si="81"/>
        <v>Yes</v>
      </c>
      <c r="H303" s="21" t="str">
        <f t="shared" si="70"/>
        <v>No</v>
      </c>
      <c r="I303" s="42">
        <f>IFERROR(SUMIFS('Sales RAW DATA'!$F$2:$F$30000,'Sales RAW DATA'!$I$2:$I$30000,Incentive_Calc!$A303,'Sales RAW DATA'!$E$2:$E$30000,Incentive_Calc!I$5),"")</f>
        <v>650750</v>
      </c>
      <c r="J303" s="42">
        <f>IFERROR(SUMIFS('Sales RAW DATA'!$F$2:$F$30000,'Sales RAW DATA'!$I$2:$I$30000,Incentive_Calc!$A303,'Sales RAW DATA'!$E$2:$E$30000,Incentive_Calc!J$5),"")</f>
        <v>658582</v>
      </c>
      <c r="K303" s="42">
        <f>IFERROR(SUMIFS('Sales RAW DATA'!$F$2:$F$30000,'Sales RAW DATA'!$I$2:$I$30000,Incentive_Calc!$A303,'Sales RAW DATA'!$E$2:$E$30000,Incentive_Calc!K$5),"")</f>
        <v>675534</v>
      </c>
      <c r="L303" s="42">
        <f t="shared" si="71"/>
        <v>1984866</v>
      </c>
      <c r="M303" s="42">
        <f>IFERROR(SUMIFS('Sales RAW DATA'!$G$2:$G$30000,'Sales RAW DATA'!$I$2:$I$30000,Incentive_Calc!$A303,'Sales RAW DATA'!$E$2:$E$30000,Incentive_Calc!M$5),"")</f>
        <v>609009</v>
      </c>
      <c r="N303" s="42">
        <f>IFERROR(SUMIFS('Sales RAW DATA'!$G$2:$G$30000,'Sales RAW DATA'!$I$2:$I$30000,Incentive_Calc!$A303,'Sales RAW DATA'!$E$2:$E$30000,Incentive_Calc!N$5),"")</f>
        <v>706713</v>
      </c>
      <c r="O303" s="42">
        <f>IFERROR(SUMIFS('Sales RAW DATA'!$G$2:$G$30000,'Sales RAW DATA'!$I$2:$I$30000,Incentive_Calc!$A303,'Sales RAW DATA'!$E$2:$E$30000,Incentive_Calc!O$5),"")</f>
        <v>739195</v>
      </c>
      <c r="P303" s="42">
        <f t="shared" si="72"/>
        <v>2054917</v>
      </c>
      <c r="Q303" s="44">
        <f t="shared" si="73"/>
        <v>0.935857087975413</v>
      </c>
      <c r="R303" s="44">
        <f t="shared" si="74"/>
        <v>1.0730827748101224</v>
      </c>
      <c r="S303" s="44">
        <f t="shared" si="75"/>
        <v>1.094238039832192</v>
      </c>
      <c r="T303" s="45">
        <f t="shared" si="76"/>
        <v>103.52925587923821</v>
      </c>
      <c r="U303" s="45">
        <f t="shared" si="77"/>
        <v>103</v>
      </c>
      <c r="V303" s="44">
        <f>IFERROR(SUMIFS('Sales RAW DATA'!$G:$G,'Sales RAW DATA'!$I:$I,Incentive_Calc!$A303,'Sales RAW DATA'!$D:$D,"B1",'Sales RAW DATA'!$E:$E,Incentive_Calc!V$5)/SUMIFS('Sales RAW DATA'!$F:$F,'Sales RAW DATA'!$I:$I,Incentive_Calc!$A303,'Sales RAW DATA'!$D:$D,"B1",'Sales RAW DATA'!$E:$E,Incentive_Calc!V$5),"")</f>
        <v>0.66218797434798715</v>
      </c>
      <c r="W303" s="44">
        <f>IFERROR(SUMIFS('Sales RAW DATA'!$G:$G,'Sales RAW DATA'!$I:$I,Incentive_Calc!$A303,'Sales RAW DATA'!$D:$D,"B1",'Sales RAW DATA'!$E:$E,Incentive_Calc!W$5)/SUMIFS('Sales RAW DATA'!$F:$F,'Sales RAW DATA'!$I:$I,Incentive_Calc!$A303,'Sales RAW DATA'!$D:$D,"B1",'Sales RAW DATA'!$E:$E,Incentive_Calc!W$5),"")</f>
        <v>0.72390723570482451</v>
      </c>
      <c r="X303" s="44">
        <f>IFERROR(SUMIFS('Sales RAW DATA'!$G:$G,'Sales RAW DATA'!$I:$I,Incentive_Calc!$A303,'Sales RAW DATA'!$D:$D,"B1",'Sales RAW DATA'!$E:$E,Incentive_Calc!X$5)/SUMIFS('Sales RAW DATA'!$F:$F,'Sales RAW DATA'!$I:$I,Incentive_Calc!$A303,'Sales RAW DATA'!$D:$D,"B1",'Sales RAW DATA'!$E:$E,Incentive_Calc!X$5),"")</f>
        <v>0.83253909972970019</v>
      </c>
      <c r="Y303" s="44">
        <f>SUMIFS('Sales RAW DATA'!$G:$G,'Sales RAW DATA'!$I:$I,Incentive_Calc!$A303,'Sales RAW DATA'!$D:$D,"B1")/SUMIFS('Sales RAW DATA'!$F:$F,'Sales RAW DATA'!$I:$I,Incentive_Calc!$A303,'Sales RAW DATA'!$D:$D,"B1")</f>
        <v>0.73744878845248474</v>
      </c>
      <c r="Z303" s="44">
        <f>IFERROR(SUMIFS('Sales RAW DATA'!$G:$G,'Sales RAW DATA'!$I:$I,Incentive_Calc!$A303,'Sales RAW DATA'!$D:$D,"B2",'Sales RAW DATA'!$E:$E,Incentive_Calc!Z$5)/SUMIFS('Sales RAW DATA'!$F:$F,'Sales RAW DATA'!$I:$I,Incentive_Calc!$A303,'Sales RAW DATA'!$D:$D,"B2",'Sales RAW DATA'!$E:$E,Incentive_Calc!Z$5),"")</f>
        <v>1.1248454882571075</v>
      </c>
      <c r="AA303" s="44">
        <f>IFERROR(SUMIFS('Sales RAW DATA'!$G:$G,'Sales RAW DATA'!$I:$I,Incentive_Calc!$A303,'Sales RAW DATA'!$D:$D,"B2",'Sales RAW DATA'!$E:$E,Incentive_Calc!AA$5)/SUMIFS('Sales RAW DATA'!$F:$F,'Sales RAW DATA'!$I:$I,Incentive_Calc!$A303,'Sales RAW DATA'!$D:$D,"B2",'Sales RAW DATA'!$E:$E,Incentive_Calc!AA$5),"")</f>
        <v>0.64067910734898037</v>
      </c>
      <c r="AB303" s="44">
        <f>IFERROR(SUMIFS('Sales RAW DATA'!$G:$G,'Sales RAW DATA'!$I:$I,Incentive_Calc!$A303,'Sales RAW DATA'!$D:$D,"B2",'Sales RAW DATA'!$E:$E,Incentive_Calc!AB$5)/SUMIFS('Sales RAW DATA'!$F:$F,'Sales RAW DATA'!$I:$I,Incentive_Calc!$A303,'Sales RAW DATA'!$D:$D,"B2",'Sales RAW DATA'!$E:$E,Incentive_Calc!AB$5),"")</f>
        <v>0.90041148842429031</v>
      </c>
      <c r="AC303" s="44">
        <f>SUMIFS('Sales RAW DATA'!$G:$G,'Sales RAW DATA'!$I:$I,Incentive_Calc!$A303,'Sales RAW DATA'!$D:$D,"B2")/SUMIFS('Sales RAW DATA'!$F:$F,'Sales RAW DATA'!$I:$I,Incentive_Calc!$A303,'Sales RAW DATA'!$D:$D,"B2")</f>
        <v>0.88717806871965088</v>
      </c>
      <c r="AD303" s="44">
        <f>IFERROR(SUMIFS('Sales RAW DATA'!$G:$G,'Sales RAW DATA'!$I:$I,Incentive_Calc!$A303,'Sales RAW DATA'!$D:$D,"B3",'Sales RAW DATA'!$E:$E,Incentive_Calc!AD$5)/SUMIFS('Sales RAW DATA'!$F:$F,'Sales RAW DATA'!$I:$I,Incentive_Calc!$A303,'Sales RAW DATA'!$D:$D,"B3",'Sales RAW DATA'!$E:$E,Incentive_Calc!AD$5),"")</f>
        <v>1.3511954543218379</v>
      </c>
      <c r="AE303" s="44">
        <f>IFERROR(SUMIFS('Sales RAW DATA'!$G:$G,'Sales RAW DATA'!$I:$I,Incentive_Calc!$A303,'Sales RAW DATA'!$D:$D,"B3",'Sales RAW DATA'!$E:$E,Incentive_Calc!AE$5)/SUMIFS('Sales RAW DATA'!$F:$F,'Sales RAW DATA'!$I:$I,Incentive_Calc!$A303,'Sales RAW DATA'!$D:$D,"B3",'Sales RAW DATA'!$E:$E,Incentive_Calc!AE$5),"")</f>
        <v>2.3210861824248612</v>
      </c>
      <c r="AF303" s="44">
        <f>IFERROR(SUMIFS('Sales RAW DATA'!$G:$G,'Sales RAW DATA'!$I:$I,Incentive_Calc!$A303,'Sales RAW DATA'!$D:$D,"B3",'Sales RAW DATA'!$E:$E,Incentive_Calc!AF$5)/SUMIFS('Sales RAW DATA'!$F:$F,'Sales RAW DATA'!$I:$I,Incentive_Calc!$A303,'Sales RAW DATA'!$D:$D,"B3",'Sales RAW DATA'!$E:$E,Incentive_Calc!AF$5),"")</f>
        <v>1.738289326967837</v>
      </c>
      <c r="AG303" s="44">
        <f>SUMIFS('Sales RAW DATA'!$G:$G,'Sales RAW DATA'!$I:$I,Incentive_Calc!$A303,'Sales RAW DATA'!$D:$D,"B3")/SUMIFS('Sales RAW DATA'!$F:$F,'Sales RAW DATA'!$I:$I,Incentive_Calc!$A303,'Sales RAW DATA'!$D:$D,"B3")</f>
        <v>1.7986645616715027</v>
      </c>
      <c r="AH303" s="44">
        <f>IFERROR(SUMIFS('Sales RAW DATA'!$G:$G,'Sales RAW DATA'!$I:$I,Incentive_Calc!$A303,'Sales RAW DATA'!$D:$D,"B4",'Sales RAW DATA'!$E:$E,Incentive_Calc!AH$5)/SUMIFS('Sales RAW DATA'!$F:$F,'Sales RAW DATA'!$I:$I,Incentive_Calc!$A303,'Sales RAW DATA'!$D:$D,"B4",'Sales RAW DATA'!$E:$E,Incentive_Calc!AH$5),"")</f>
        <v>0.72936600454750056</v>
      </c>
      <c r="AI303" s="44">
        <f>IFERROR(SUMIFS('Sales RAW DATA'!$G:$G,'Sales RAW DATA'!$I:$I,Incentive_Calc!$A303,'Sales RAW DATA'!$D:$D,"B4",'Sales RAW DATA'!$E:$E,Incentive_Calc!AI$5)/SUMIFS('Sales RAW DATA'!$F:$F,'Sales RAW DATA'!$I:$I,Incentive_Calc!$A303,'Sales RAW DATA'!$D:$D,"B4",'Sales RAW DATA'!$E:$E,Incentive_Calc!AI$5),"")</f>
        <v>0.6910251132153149</v>
      </c>
      <c r="AJ303" s="44">
        <f>IFERROR(SUMIFS('Sales RAW DATA'!$G:$G,'Sales RAW DATA'!$I:$I,Incentive_Calc!$A303,'Sales RAW DATA'!$D:$D,"B4",'Sales RAW DATA'!$E:$E,Incentive_Calc!AJ$5)/SUMIFS('Sales RAW DATA'!$F:$F,'Sales RAW DATA'!$I:$I,Incentive_Calc!$A303,'Sales RAW DATA'!$D:$D,"B4",'Sales RAW DATA'!$E:$E,Incentive_Calc!AJ$5),"")</f>
        <v>1.083864165531784</v>
      </c>
      <c r="AK303" s="44">
        <f>SUMIFS('Sales RAW DATA'!$G:$G,'Sales RAW DATA'!$I:$I,Incentive_Calc!$A303,'Sales RAW DATA'!$D:$D,"B4")/SUMIFS('Sales RAW DATA'!$F:$F,'Sales RAW DATA'!$I:$I,Incentive_Calc!$A303,'Sales RAW DATA'!$D:$D,"B4")</f>
        <v>0.83846087117226187</v>
      </c>
      <c r="AL303" s="44">
        <f>IFERROR(SUMIFS('Sales RAW DATA'!$G:$G,'Sales RAW DATA'!$I:$I,Incentive_Calc!$A303,'Sales RAW DATA'!$D:$D,"B5",'Sales RAW DATA'!$E:$E,Incentive_Calc!AL$5)/SUMIFS('Sales RAW DATA'!$F:$F,'Sales RAW DATA'!$I:$I,Incentive_Calc!$A303,'Sales RAW DATA'!$D:$D,"B5",'Sales RAW DATA'!$E:$E,Incentive_Calc!AL$5),"")</f>
        <v>0.8865217821455661</v>
      </c>
      <c r="AM303" s="44">
        <f>IFERROR(SUMIFS('Sales RAW DATA'!$G:$G,'Sales RAW DATA'!$I:$I,Incentive_Calc!$A303,'Sales RAW DATA'!$D:$D,"B5",'Sales RAW DATA'!$E:$E,Incentive_Calc!AM$5)/SUMIFS('Sales RAW DATA'!$F:$F,'Sales RAW DATA'!$I:$I,Incentive_Calc!$A303,'Sales RAW DATA'!$D:$D,"B5",'Sales RAW DATA'!$E:$E,Incentive_Calc!AM$5),"")</f>
        <v>0.67390939315579135</v>
      </c>
      <c r="AN303" s="44">
        <f>IFERROR(SUMIFS('Sales RAW DATA'!$G:$G,'Sales RAW DATA'!$I:$I,Incentive_Calc!$A303,'Sales RAW DATA'!$D:$D,"B5",'Sales RAW DATA'!$E:$E,Incentive_Calc!AN$5)/SUMIFS('Sales RAW DATA'!$F:$F,'Sales RAW DATA'!$I:$I,Incentive_Calc!$A303,'Sales RAW DATA'!$D:$D,"B5",'Sales RAW DATA'!$E:$E,Incentive_Calc!AN$5),"")</f>
        <v>0.75169372363543396</v>
      </c>
      <c r="AO303" s="44">
        <f>SUMIFS('Sales RAW DATA'!$G:$G,'Sales RAW DATA'!$I:$I,Incentive_Calc!$A303,'Sales RAW DATA'!$D:$D,"B5")/SUMIFS('Sales RAW DATA'!$F:$F,'Sales RAW DATA'!$I:$I,Incentive_Calc!$A303,'Sales RAW DATA'!$D:$D,"B5")</f>
        <v>0.77108499649859941</v>
      </c>
      <c r="AP303" s="42">
        <f>SUM(SUMIFS('Sales RAW DATA'!$F$2:$F$22804,'Sales RAW DATA'!$I$2:$I$22804,Incentive_Calc!$A303,'Sales RAW DATA'!$D$2:$D$22804,"B1"),SUMIFS('Sales RAW DATA'!$F$2:$F$22804,'Sales RAW DATA'!$I$2:$I$22804,Incentive_Calc!$A303,'Sales RAW DATA'!$D$2:$D$22804,"B2"),SUMIFS('Sales RAW DATA'!$F$2:$F$22804,'Sales RAW DATA'!$I$2:$I$22804,Incentive_Calc!$A303,'Sales RAW DATA'!$D$2:$D$22804,"B3"),SUMIFS('Sales RAW DATA'!$F$2:$F$22804,'Sales RAW DATA'!$I$2:$I$22804,Incentive_Calc!$A303,'Sales RAW DATA'!$D$2:$D$22804,"B4"),SUMIFS('Sales RAW DATA'!$F$2:$F$22804,'Sales RAW DATA'!$I$2:$I$22804,Incentive_Calc!$A303,'Sales RAW DATA'!$D$2:$D$22804,"B5"))</f>
        <v>1074928</v>
      </c>
      <c r="AQ303" s="42">
        <f>SUM(SUMIFS('Sales RAW DATA'!$G$2:$G$22804,'Sales RAW DATA'!$I$2:$I$22804,Incentive_Calc!$A303,'Sales RAW DATA'!$D$2:$D$22804,"B1"),SUMIFS('Sales RAW DATA'!$G$2:$G$22804,'Sales RAW DATA'!$I$2:$I$22804,Incentive_Calc!$A303,'Sales RAW DATA'!$D$2:$D$22804,"B2"),SUMIFS('Sales RAW DATA'!$G$2:$G$22804,'Sales RAW DATA'!$I$2:$I$22804,Incentive_Calc!$A303,'Sales RAW DATA'!$D$2:$D$22804,"B3"),SUMIFS('Sales RAW DATA'!$G$2:$G$22804,'Sales RAW DATA'!$I$2:$I$22804,Incentive_Calc!$A303,'Sales RAW DATA'!$D$2:$D$22804,"B4"),SUMIFS('Sales RAW DATA'!$G$2:$G$22804,'Sales RAW DATA'!$I$2:$I$22804,Incentive_Calc!$A303,'Sales RAW DATA'!$D$2:$D$22804,"B5"))</f>
        <v>1101852</v>
      </c>
      <c r="AR303" s="45">
        <f t="shared" si="78"/>
        <v>102.50472589792061</v>
      </c>
      <c r="AS303" s="45">
        <f t="shared" si="79"/>
        <v>102</v>
      </c>
      <c r="AT303" s="46">
        <v>1.02</v>
      </c>
      <c r="AU303" s="46">
        <v>0.9</v>
      </c>
      <c r="AV303" s="43" t="str">
        <f t="shared" si="65"/>
        <v>Yes</v>
      </c>
      <c r="AW303" s="43" t="str">
        <f t="shared" si="66"/>
        <v>Yes</v>
      </c>
      <c r="AX303" s="43" t="str">
        <f t="shared" si="67"/>
        <v>Yes</v>
      </c>
      <c r="AY303" s="43" t="str">
        <f t="shared" si="80"/>
        <v>Yes</v>
      </c>
    </row>
    <row r="304" spans="1:51" x14ac:dyDescent="0.35">
      <c r="A304" s="21" t="s">
        <v>1178</v>
      </c>
      <c r="B304" s="21" t="s">
        <v>704</v>
      </c>
      <c r="C304" s="21" t="str">
        <f>_xlfn.XLOOKUP($A304,'Employee List'!$E:$E,'Employee List'!$D:$D,0)</f>
        <v>SF</v>
      </c>
      <c r="D304" s="42" t="str" cm="1">
        <f t="array" ref="D304">IFERROR(IF($G304="Yes",INDEX('Payment Plan'!$D$6:$D$42,MATCH(1,(Incentive_Calc!$C304='Payment Plan'!$B$6:$B$42)*(Incentive_Calc!$U304='Payment Plan'!$C$6:$C$42),0)),""),"")</f>
        <v/>
      </c>
      <c r="E304" s="42" t="str" cm="1">
        <f t="array" ref="E304">IFERROR(IF($H304="Yes",INDEX('Payment Plan'!$D$6:$D$42,MATCH(1,(Incentive_Calc!$C304='Payment Plan'!$B$6:$B$42)*(Incentive_Calc!$AS304='Payment Plan'!$C$6:$C$42),0)),""),"")</f>
        <v/>
      </c>
      <c r="F304" s="42">
        <f t="shared" si="68"/>
        <v>0</v>
      </c>
      <c r="G304" s="43" t="str">
        <f t="shared" si="81"/>
        <v>No</v>
      </c>
      <c r="H304" s="21" t="str">
        <f t="shared" si="70"/>
        <v>No</v>
      </c>
      <c r="I304" s="42">
        <f>IFERROR(SUMIFS('Sales RAW DATA'!$F$2:$F$30000,'Sales RAW DATA'!$I$2:$I$30000,Incentive_Calc!$A304,'Sales RAW DATA'!$E$2:$E$30000,Incentive_Calc!I$5),"")</f>
        <v>456234</v>
      </c>
      <c r="J304" s="42">
        <f>IFERROR(SUMIFS('Sales RAW DATA'!$F$2:$F$30000,'Sales RAW DATA'!$I$2:$I$30000,Incentive_Calc!$A304,'Sales RAW DATA'!$E$2:$E$30000,Incentive_Calc!J$5),"")</f>
        <v>472323</v>
      </c>
      <c r="K304" s="42">
        <f>IFERROR(SUMIFS('Sales RAW DATA'!$F$2:$F$30000,'Sales RAW DATA'!$I$2:$I$30000,Incentive_Calc!$A304,'Sales RAW DATA'!$E$2:$E$30000,Incentive_Calc!K$5),"")</f>
        <v>465298</v>
      </c>
      <c r="L304" s="42">
        <f t="shared" si="71"/>
        <v>1393855</v>
      </c>
      <c r="M304" s="42">
        <f>IFERROR(SUMIFS('Sales RAW DATA'!$G$2:$G$30000,'Sales RAW DATA'!$I$2:$I$30000,Incentive_Calc!$A304,'Sales RAW DATA'!$E$2:$E$30000,Incentive_Calc!M$5),"")</f>
        <v>396314</v>
      </c>
      <c r="N304" s="42">
        <f>IFERROR(SUMIFS('Sales RAW DATA'!$G$2:$G$30000,'Sales RAW DATA'!$I$2:$I$30000,Incentive_Calc!$A304,'Sales RAW DATA'!$E$2:$E$30000,Incentive_Calc!N$5),"")</f>
        <v>370310</v>
      </c>
      <c r="O304" s="42">
        <f>IFERROR(SUMIFS('Sales RAW DATA'!$G$2:$G$30000,'Sales RAW DATA'!$I$2:$I$30000,Incentive_Calc!$A304,'Sales RAW DATA'!$E$2:$E$30000,Incentive_Calc!O$5),"")</f>
        <v>384829</v>
      </c>
      <c r="P304" s="42">
        <f t="shared" si="72"/>
        <v>1151453</v>
      </c>
      <c r="Q304" s="44">
        <f t="shared" si="73"/>
        <v>0.86866388739111944</v>
      </c>
      <c r="R304" s="44">
        <f t="shared" si="74"/>
        <v>0.78401856356772803</v>
      </c>
      <c r="S304" s="44">
        <f t="shared" si="75"/>
        <v>0.82705921796354165</v>
      </c>
      <c r="T304" s="45">
        <f t="shared" si="76"/>
        <v>82.609238407151381</v>
      </c>
      <c r="U304" s="45">
        <f t="shared" si="77"/>
        <v>82</v>
      </c>
      <c r="V304" s="44">
        <f>IFERROR(SUMIFS('Sales RAW DATA'!$G:$G,'Sales RAW DATA'!$I:$I,Incentive_Calc!$A304,'Sales RAW DATA'!$D:$D,"B1",'Sales RAW DATA'!$E:$E,Incentive_Calc!V$5)/SUMIFS('Sales RAW DATA'!$F:$F,'Sales RAW DATA'!$I:$I,Incentive_Calc!$A304,'Sales RAW DATA'!$D:$D,"B1",'Sales RAW DATA'!$E:$E,Incentive_Calc!V$5),"")</f>
        <v>0.70499219393462575</v>
      </c>
      <c r="W304" s="44">
        <f>IFERROR(SUMIFS('Sales RAW DATA'!$G:$G,'Sales RAW DATA'!$I:$I,Incentive_Calc!$A304,'Sales RAW DATA'!$D:$D,"B1",'Sales RAW DATA'!$E:$E,Incentive_Calc!W$5)/SUMIFS('Sales RAW DATA'!$F:$F,'Sales RAW DATA'!$I:$I,Incentive_Calc!$A304,'Sales RAW DATA'!$D:$D,"B1",'Sales RAW DATA'!$E:$E,Incentive_Calc!W$5),"")</f>
        <v>0.70082134255542516</v>
      </c>
      <c r="X304" s="44">
        <f>IFERROR(SUMIFS('Sales RAW DATA'!$G:$G,'Sales RAW DATA'!$I:$I,Incentive_Calc!$A304,'Sales RAW DATA'!$D:$D,"B1",'Sales RAW DATA'!$E:$E,Incentive_Calc!X$5)/SUMIFS('Sales RAW DATA'!$F:$F,'Sales RAW DATA'!$I:$I,Incentive_Calc!$A304,'Sales RAW DATA'!$D:$D,"B1",'Sales RAW DATA'!$E:$E,Incentive_Calc!X$5),"")</f>
        <v>0.64082922648382257</v>
      </c>
      <c r="Y304" s="44">
        <f>SUMIFS('Sales RAW DATA'!$G:$G,'Sales RAW DATA'!$I:$I,Incentive_Calc!$A304,'Sales RAW DATA'!$D:$D,"B1")/SUMIFS('Sales RAW DATA'!$F:$F,'Sales RAW DATA'!$I:$I,Incentive_Calc!$A304,'Sales RAW DATA'!$D:$D,"B1")</f>
        <v>0.68334993079701578</v>
      </c>
      <c r="Z304" s="44">
        <f>IFERROR(SUMIFS('Sales RAW DATA'!$G:$G,'Sales RAW DATA'!$I:$I,Incentive_Calc!$A304,'Sales RAW DATA'!$D:$D,"B2",'Sales RAW DATA'!$E:$E,Incentive_Calc!Z$5)/SUMIFS('Sales RAW DATA'!$F:$F,'Sales RAW DATA'!$I:$I,Incentive_Calc!$A304,'Sales RAW DATA'!$D:$D,"B2",'Sales RAW DATA'!$E:$E,Incentive_Calc!Z$5),"")</f>
        <v>1.0024636819301673</v>
      </c>
      <c r="AA304" s="44">
        <f>IFERROR(SUMIFS('Sales RAW DATA'!$G:$G,'Sales RAW DATA'!$I:$I,Incentive_Calc!$A304,'Sales RAW DATA'!$D:$D,"B2",'Sales RAW DATA'!$E:$E,Incentive_Calc!AA$5)/SUMIFS('Sales RAW DATA'!$F:$F,'Sales RAW DATA'!$I:$I,Incentive_Calc!$A304,'Sales RAW DATA'!$D:$D,"B2",'Sales RAW DATA'!$E:$E,Incentive_Calc!AA$5),"")</f>
        <v>0.87879933464388327</v>
      </c>
      <c r="AB304" s="44">
        <f>IFERROR(SUMIFS('Sales RAW DATA'!$G:$G,'Sales RAW DATA'!$I:$I,Incentive_Calc!$A304,'Sales RAW DATA'!$D:$D,"B2",'Sales RAW DATA'!$E:$E,Incentive_Calc!AB$5)/SUMIFS('Sales RAW DATA'!$F:$F,'Sales RAW DATA'!$I:$I,Incentive_Calc!$A304,'Sales RAW DATA'!$D:$D,"B2",'Sales RAW DATA'!$E:$E,Incentive_Calc!AB$5),"")</f>
        <v>0.90881188918504163</v>
      </c>
      <c r="AC304" s="44">
        <f>SUMIFS('Sales RAW DATA'!$G:$G,'Sales RAW DATA'!$I:$I,Incentive_Calc!$A304,'Sales RAW DATA'!$D:$D,"B2")/SUMIFS('Sales RAW DATA'!$F:$F,'Sales RAW DATA'!$I:$I,Incentive_Calc!$A304,'Sales RAW DATA'!$D:$D,"B2")</f>
        <v>0.92768473433570553</v>
      </c>
      <c r="AD304" s="44">
        <f>IFERROR(SUMIFS('Sales RAW DATA'!$G:$G,'Sales RAW DATA'!$I:$I,Incentive_Calc!$A304,'Sales RAW DATA'!$D:$D,"B3",'Sales RAW DATA'!$E:$E,Incentive_Calc!AD$5)/SUMIFS('Sales RAW DATA'!$F:$F,'Sales RAW DATA'!$I:$I,Incentive_Calc!$A304,'Sales RAW DATA'!$D:$D,"B3",'Sales RAW DATA'!$E:$E,Incentive_Calc!AD$5),"")</f>
        <v>0.42624442357360881</v>
      </c>
      <c r="AE304" s="44">
        <f>IFERROR(SUMIFS('Sales RAW DATA'!$G:$G,'Sales RAW DATA'!$I:$I,Incentive_Calc!$A304,'Sales RAW DATA'!$D:$D,"B3",'Sales RAW DATA'!$E:$E,Incentive_Calc!AE$5)/SUMIFS('Sales RAW DATA'!$F:$F,'Sales RAW DATA'!$I:$I,Incentive_Calc!$A304,'Sales RAW DATA'!$D:$D,"B3",'Sales RAW DATA'!$E:$E,Incentive_Calc!AE$5),"")</f>
        <v>0.75181139226396165</v>
      </c>
      <c r="AF304" s="44">
        <f>IFERROR(SUMIFS('Sales RAW DATA'!$G:$G,'Sales RAW DATA'!$I:$I,Incentive_Calc!$A304,'Sales RAW DATA'!$D:$D,"B3",'Sales RAW DATA'!$E:$E,Incentive_Calc!AF$5)/SUMIFS('Sales RAW DATA'!$F:$F,'Sales RAW DATA'!$I:$I,Incentive_Calc!$A304,'Sales RAW DATA'!$D:$D,"B3",'Sales RAW DATA'!$E:$E,Incentive_Calc!AF$5),"")</f>
        <v>1.0375618828090212</v>
      </c>
      <c r="AG304" s="44">
        <f>SUMIFS('Sales RAW DATA'!$G:$G,'Sales RAW DATA'!$I:$I,Incentive_Calc!$A304,'Sales RAW DATA'!$D:$D,"B3")/SUMIFS('Sales RAW DATA'!$F:$F,'Sales RAW DATA'!$I:$I,Incentive_Calc!$A304,'Sales RAW DATA'!$D:$D,"B3")</f>
        <v>0.75011328641580277</v>
      </c>
      <c r="AH304" s="44">
        <f>IFERROR(SUMIFS('Sales RAW DATA'!$G:$G,'Sales RAW DATA'!$I:$I,Incentive_Calc!$A304,'Sales RAW DATA'!$D:$D,"B4",'Sales RAW DATA'!$E:$E,Incentive_Calc!AH$5)/SUMIFS('Sales RAW DATA'!$F:$F,'Sales RAW DATA'!$I:$I,Incentive_Calc!$A304,'Sales RAW DATA'!$D:$D,"B4",'Sales RAW DATA'!$E:$E,Incentive_Calc!AH$5),"")</f>
        <v>0.76389967316130658</v>
      </c>
      <c r="AI304" s="44">
        <f>IFERROR(SUMIFS('Sales RAW DATA'!$G:$G,'Sales RAW DATA'!$I:$I,Incentive_Calc!$A304,'Sales RAW DATA'!$D:$D,"B4",'Sales RAW DATA'!$E:$E,Incentive_Calc!AI$5)/SUMIFS('Sales RAW DATA'!$F:$F,'Sales RAW DATA'!$I:$I,Incentive_Calc!$A304,'Sales RAW DATA'!$D:$D,"B4",'Sales RAW DATA'!$E:$E,Incentive_Calc!AI$5),"")</f>
        <v>0.60354322527015791</v>
      </c>
      <c r="AJ304" s="44">
        <f>IFERROR(SUMIFS('Sales RAW DATA'!$G:$G,'Sales RAW DATA'!$I:$I,Incentive_Calc!$A304,'Sales RAW DATA'!$D:$D,"B4",'Sales RAW DATA'!$E:$E,Incentive_Calc!AJ$5)/SUMIFS('Sales RAW DATA'!$F:$F,'Sales RAW DATA'!$I:$I,Incentive_Calc!$A304,'Sales RAW DATA'!$D:$D,"B4",'Sales RAW DATA'!$E:$E,Incentive_Calc!AJ$5),"")</f>
        <v>0.65644182822991481</v>
      </c>
      <c r="AK304" s="44">
        <f>SUMIFS('Sales RAW DATA'!$G:$G,'Sales RAW DATA'!$I:$I,Incentive_Calc!$A304,'Sales RAW DATA'!$D:$D,"B4")/SUMIFS('Sales RAW DATA'!$F:$F,'Sales RAW DATA'!$I:$I,Incentive_Calc!$A304,'Sales RAW DATA'!$D:$D,"B4")</f>
        <v>0.67361300496816345</v>
      </c>
      <c r="AL304" s="44">
        <f>IFERROR(SUMIFS('Sales RAW DATA'!$G:$G,'Sales RAW DATA'!$I:$I,Incentive_Calc!$A304,'Sales RAW DATA'!$D:$D,"B5",'Sales RAW DATA'!$E:$E,Incentive_Calc!AL$5)/SUMIFS('Sales RAW DATA'!$F:$F,'Sales RAW DATA'!$I:$I,Incentive_Calc!$A304,'Sales RAW DATA'!$D:$D,"B5",'Sales RAW DATA'!$E:$E,Incentive_Calc!AL$5),"")</f>
        <v>0.71485659576239435</v>
      </c>
      <c r="AM304" s="44">
        <f>IFERROR(SUMIFS('Sales RAW DATA'!$G:$G,'Sales RAW DATA'!$I:$I,Incentive_Calc!$A304,'Sales RAW DATA'!$D:$D,"B5",'Sales RAW DATA'!$E:$E,Incentive_Calc!AM$5)/SUMIFS('Sales RAW DATA'!$F:$F,'Sales RAW DATA'!$I:$I,Incentive_Calc!$A304,'Sales RAW DATA'!$D:$D,"B5",'Sales RAW DATA'!$E:$E,Incentive_Calc!AM$5),"")</f>
        <v>0.84735527640064112</v>
      </c>
      <c r="AN304" s="44">
        <f>IFERROR(SUMIFS('Sales RAW DATA'!$G:$G,'Sales RAW DATA'!$I:$I,Incentive_Calc!$A304,'Sales RAW DATA'!$D:$D,"B5",'Sales RAW DATA'!$E:$E,Incentive_Calc!AN$5)/SUMIFS('Sales RAW DATA'!$F:$F,'Sales RAW DATA'!$I:$I,Incentive_Calc!$A304,'Sales RAW DATA'!$D:$D,"B5",'Sales RAW DATA'!$E:$E,Incentive_Calc!AN$5),"")</f>
        <v>0.92604335935951809</v>
      </c>
      <c r="AO304" s="44">
        <f>SUMIFS('Sales RAW DATA'!$G:$G,'Sales RAW DATA'!$I:$I,Incentive_Calc!$A304,'Sales RAW DATA'!$D:$D,"B5")/SUMIFS('Sales RAW DATA'!$F:$F,'Sales RAW DATA'!$I:$I,Incentive_Calc!$A304,'Sales RAW DATA'!$D:$D,"B5")</f>
        <v>0.83161367489912064</v>
      </c>
      <c r="AP304" s="42">
        <f>SUM(SUMIFS('Sales RAW DATA'!$F$2:$F$22804,'Sales RAW DATA'!$I$2:$I$22804,Incentive_Calc!$A304,'Sales RAW DATA'!$D$2:$D$22804,"B1"),SUMIFS('Sales RAW DATA'!$F$2:$F$22804,'Sales RAW DATA'!$I$2:$I$22804,Incentive_Calc!$A304,'Sales RAW DATA'!$D$2:$D$22804,"B2"),SUMIFS('Sales RAW DATA'!$F$2:$F$22804,'Sales RAW DATA'!$I$2:$I$22804,Incentive_Calc!$A304,'Sales RAW DATA'!$D$2:$D$22804,"B3"),SUMIFS('Sales RAW DATA'!$F$2:$F$22804,'Sales RAW DATA'!$I$2:$I$22804,Incentive_Calc!$A304,'Sales RAW DATA'!$D$2:$D$22804,"B4"),SUMIFS('Sales RAW DATA'!$F$2:$F$22804,'Sales RAW DATA'!$I$2:$I$22804,Incentive_Calc!$A304,'Sales RAW DATA'!$D$2:$D$22804,"B5"))</f>
        <v>627250</v>
      </c>
      <c r="AQ304" s="42">
        <f>SUM(SUMIFS('Sales RAW DATA'!$G$2:$G$22804,'Sales RAW DATA'!$I$2:$I$22804,Incentive_Calc!$A304,'Sales RAW DATA'!$D$2:$D$22804,"B1"),SUMIFS('Sales RAW DATA'!$G$2:$G$22804,'Sales RAW DATA'!$I$2:$I$22804,Incentive_Calc!$A304,'Sales RAW DATA'!$D$2:$D$22804,"B2"),SUMIFS('Sales RAW DATA'!$G$2:$G$22804,'Sales RAW DATA'!$I$2:$I$22804,Incentive_Calc!$A304,'Sales RAW DATA'!$D$2:$D$22804,"B3"),SUMIFS('Sales RAW DATA'!$G$2:$G$22804,'Sales RAW DATA'!$I$2:$I$22804,Incentive_Calc!$A304,'Sales RAW DATA'!$D$2:$D$22804,"B4"),SUMIFS('Sales RAW DATA'!$G$2:$G$22804,'Sales RAW DATA'!$I$2:$I$22804,Incentive_Calc!$A304,'Sales RAW DATA'!$D$2:$D$22804,"B5"))</f>
        <v>454621</v>
      </c>
      <c r="AR304" s="45">
        <f t="shared" si="78"/>
        <v>72.478437624551617</v>
      </c>
      <c r="AS304" s="45">
        <f t="shared" si="79"/>
        <v>72</v>
      </c>
      <c r="AT304" s="46">
        <v>1.04</v>
      </c>
      <c r="AU304" s="46">
        <v>0.98</v>
      </c>
      <c r="AV304" s="43" t="str">
        <f t="shared" si="65"/>
        <v>Yes</v>
      </c>
      <c r="AW304" s="43" t="str">
        <f t="shared" si="66"/>
        <v>No</v>
      </c>
      <c r="AX304" s="43" t="str">
        <f t="shared" si="67"/>
        <v>Yes</v>
      </c>
      <c r="AY304" s="43" t="str">
        <f t="shared" si="80"/>
        <v>Yes</v>
      </c>
    </row>
    <row r="305" spans="1:51" x14ac:dyDescent="0.35">
      <c r="A305" s="21" t="s">
        <v>1179</v>
      </c>
      <c r="B305" s="21" t="s">
        <v>705</v>
      </c>
      <c r="C305" s="21" t="str">
        <f>_xlfn.XLOOKUP($A305,'Employee List'!$E:$E,'Employee List'!$D:$D,0)</f>
        <v>SF</v>
      </c>
      <c r="D305" s="42" t="str" cm="1">
        <f t="array" ref="D305">IFERROR(IF($G305="Yes",INDEX('Payment Plan'!$D$6:$D$42,MATCH(1,(Incentive_Calc!$C305='Payment Plan'!$B$6:$B$42)*(Incentive_Calc!$U305='Payment Plan'!$C$6:$C$42),0)),""),"")</f>
        <v/>
      </c>
      <c r="E305" s="42" t="str" cm="1">
        <f t="array" ref="E305">IFERROR(IF($H305="Yes",INDEX('Payment Plan'!$D$6:$D$42,MATCH(1,(Incentive_Calc!$C305='Payment Plan'!$B$6:$B$42)*(Incentive_Calc!$AS305='Payment Plan'!$C$6:$C$42),0)),""),"")</f>
        <v/>
      </c>
      <c r="F305" s="42">
        <f t="shared" si="68"/>
        <v>0</v>
      </c>
      <c r="G305" s="43" t="str">
        <f t="shared" si="81"/>
        <v>No</v>
      </c>
      <c r="H305" s="21" t="str">
        <f t="shared" si="70"/>
        <v>No</v>
      </c>
      <c r="I305" s="42">
        <f>IFERROR(SUMIFS('Sales RAW DATA'!$F$2:$F$30000,'Sales RAW DATA'!$I$2:$I$30000,Incentive_Calc!$A305,'Sales RAW DATA'!$E$2:$E$30000,Incentive_Calc!I$5),"")</f>
        <v>340231</v>
      </c>
      <c r="J305" s="42">
        <f>IFERROR(SUMIFS('Sales RAW DATA'!$F$2:$F$30000,'Sales RAW DATA'!$I$2:$I$30000,Incentive_Calc!$A305,'Sales RAW DATA'!$E$2:$E$30000,Incentive_Calc!J$5),"")</f>
        <v>357283</v>
      </c>
      <c r="K305" s="42">
        <f>IFERROR(SUMIFS('Sales RAW DATA'!$F$2:$F$30000,'Sales RAW DATA'!$I$2:$I$30000,Incentive_Calc!$A305,'Sales RAW DATA'!$E$2:$E$30000,Incentive_Calc!K$5),"")</f>
        <v>351355</v>
      </c>
      <c r="L305" s="42">
        <f t="shared" si="71"/>
        <v>1048869</v>
      </c>
      <c r="M305" s="42">
        <f>IFERROR(SUMIFS('Sales RAW DATA'!$G$2:$G$30000,'Sales RAW DATA'!$I$2:$I$30000,Incentive_Calc!$A305,'Sales RAW DATA'!$E$2:$E$30000,Incentive_Calc!M$5),"")</f>
        <v>209302</v>
      </c>
      <c r="N305" s="42">
        <f>IFERROR(SUMIFS('Sales RAW DATA'!$G$2:$G$30000,'Sales RAW DATA'!$I$2:$I$30000,Incentive_Calc!$A305,'Sales RAW DATA'!$E$2:$E$30000,Incentive_Calc!N$5),"")</f>
        <v>217248</v>
      </c>
      <c r="O305" s="42">
        <f>IFERROR(SUMIFS('Sales RAW DATA'!$G$2:$G$30000,'Sales RAW DATA'!$I$2:$I$30000,Incentive_Calc!$A305,'Sales RAW DATA'!$E$2:$E$30000,Incentive_Calc!O$5),"")</f>
        <v>217266</v>
      </c>
      <c r="P305" s="42">
        <f t="shared" si="72"/>
        <v>643816</v>
      </c>
      <c r="Q305" s="44">
        <f t="shared" si="73"/>
        <v>0.61517615972677386</v>
      </c>
      <c r="R305" s="44">
        <f t="shared" si="74"/>
        <v>0.60805579890450989</v>
      </c>
      <c r="S305" s="44">
        <f t="shared" si="75"/>
        <v>0.61836604004496876</v>
      </c>
      <c r="T305" s="45">
        <f t="shared" si="76"/>
        <v>61.381926627634144</v>
      </c>
      <c r="U305" s="45">
        <f t="shared" si="77"/>
        <v>61</v>
      </c>
      <c r="V305" s="44">
        <f>IFERROR(SUMIFS('Sales RAW DATA'!$G:$G,'Sales RAW DATA'!$I:$I,Incentive_Calc!$A305,'Sales RAW DATA'!$D:$D,"B1",'Sales RAW DATA'!$E:$E,Incentive_Calc!V$5)/SUMIFS('Sales RAW DATA'!$F:$F,'Sales RAW DATA'!$I:$I,Incentive_Calc!$A305,'Sales RAW DATA'!$D:$D,"B1",'Sales RAW DATA'!$E:$E,Incentive_Calc!V$5),"")</f>
        <v>0.3831014358816382</v>
      </c>
      <c r="W305" s="44">
        <f>IFERROR(SUMIFS('Sales RAW DATA'!$G:$G,'Sales RAW DATA'!$I:$I,Incentive_Calc!$A305,'Sales RAW DATA'!$D:$D,"B1",'Sales RAW DATA'!$E:$E,Incentive_Calc!W$5)/SUMIFS('Sales RAW DATA'!$F:$F,'Sales RAW DATA'!$I:$I,Incentive_Calc!$A305,'Sales RAW DATA'!$D:$D,"B1",'Sales RAW DATA'!$E:$E,Incentive_Calc!W$5),"")</f>
        <v>0.52999284430249405</v>
      </c>
      <c r="X305" s="44">
        <f>IFERROR(SUMIFS('Sales RAW DATA'!$G:$G,'Sales RAW DATA'!$I:$I,Incentive_Calc!$A305,'Sales RAW DATA'!$D:$D,"B1",'Sales RAW DATA'!$E:$E,Incentive_Calc!X$5)/SUMIFS('Sales RAW DATA'!$F:$F,'Sales RAW DATA'!$I:$I,Incentive_Calc!$A305,'Sales RAW DATA'!$D:$D,"B1",'Sales RAW DATA'!$E:$E,Incentive_Calc!X$5),"")</f>
        <v>0.59357990498720981</v>
      </c>
      <c r="Y305" s="44">
        <f>SUMIFS('Sales RAW DATA'!$G:$G,'Sales RAW DATA'!$I:$I,Incentive_Calc!$A305,'Sales RAW DATA'!$D:$D,"B1")/SUMIFS('Sales RAW DATA'!$F:$F,'Sales RAW DATA'!$I:$I,Incentive_Calc!$A305,'Sales RAW DATA'!$D:$D,"B1")</f>
        <v>0.49853029733903326</v>
      </c>
      <c r="Z305" s="44">
        <f>IFERROR(SUMIFS('Sales RAW DATA'!$G:$G,'Sales RAW DATA'!$I:$I,Incentive_Calc!$A305,'Sales RAW DATA'!$D:$D,"B2",'Sales RAW DATA'!$E:$E,Incentive_Calc!Z$5)/SUMIFS('Sales RAW DATA'!$F:$F,'Sales RAW DATA'!$I:$I,Incentive_Calc!$A305,'Sales RAW DATA'!$D:$D,"B2",'Sales RAW DATA'!$E:$E,Incentive_Calc!Z$5),"")</f>
        <v>0.96725813265737215</v>
      </c>
      <c r="AA305" s="44">
        <f>IFERROR(SUMIFS('Sales RAW DATA'!$G:$G,'Sales RAW DATA'!$I:$I,Incentive_Calc!$A305,'Sales RAW DATA'!$D:$D,"B2",'Sales RAW DATA'!$E:$E,Incentive_Calc!AA$5)/SUMIFS('Sales RAW DATA'!$F:$F,'Sales RAW DATA'!$I:$I,Incentive_Calc!$A305,'Sales RAW DATA'!$D:$D,"B2",'Sales RAW DATA'!$E:$E,Incentive_Calc!AA$5),"")</f>
        <v>0.95376901504206679</v>
      </c>
      <c r="AB305" s="44">
        <f>IFERROR(SUMIFS('Sales RAW DATA'!$G:$G,'Sales RAW DATA'!$I:$I,Incentive_Calc!$A305,'Sales RAW DATA'!$D:$D,"B2",'Sales RAW DATA'!$E:$E,Incentive_Calc!AB$5)/SUMIFS('Sales RAW DATA'!$F:$F,'Sales RAW DATA'!$I:$I,Incentive_Calc!$A305,'Sales RAW DATA'!$D:$D,"B2",'Sales RAW DATA'!$E:$E,Incentive_Calc!AB$5),"")</f>
        <v>1.2920721705850191</v>
      </c>
      <c r="AC305" s="44">
        <f>SUMIFS('Sales RAW DATA'!$G:$G,'Sales RAW DATA'!$I:$I,Incentive_Calc!$A305,'Sales RAW DATA'!$D:$D,"B2")/SUMIFS('Sales RAW DATA'!$F:$F,'Sales RAW DATA'!$I:$I,Incentive_Calc!$A305,'Sales RAW DATA'!$D:$D,"B2")</f>
        <v>1.0598090849242923</v>
      </c>
      <c r="AD305" s="44">
        <f>IFERROR(SUMIFS('Sales RAW DATA'!$G:$G,'Sales RAW DATA'!$I:$I,Incentive_Calc!$A305,'Sales RAW DATA'!$D:$D,"B3",'Sales RAW DATA'!$E:$E,Incentive_Calc!AD$5)/SUMIFS('Sales RAW DATA'!$F:$F,'Sales RAW DATA'!$I:$I,Incentive_Calc!$A305,'Sales RAW DATA'!$D:$D,"B3",'Sales RAW DATA'!$E:$E,Incentive_Calc!AD$5),"")</f>
        <v>0.23190340006355259</v>
      </c>
      <c r="AE305" s="44">
        <f>IFERROR(SUMIFS('Sales RAW DATA'!$G:$G,'Sales RAW DATA'!$I:$I,Incentive_Calc!$A305,'Sales RAW DATA'!$D:$D,"B3",'Sales RAW DATA'!$E:$E,Incentive_Calc!AE$5)/SUMIFS('Sales RAW DATA'!$F:$F,'Sales RAW DATA'!$I:$I,Incentive_Calc!$A305,'Sales RAW DATA'!$D:$D,"B3",'Sales RAW DATA'!$E:$E,Incentive_Calc!AE$5),"")</f>
        <v>0.44187834430161754</v>
      </c>
      <c r="AF305" s="44">
        <f>IFERROR(SUMIFS('Sales RAW DATA'!$G:$G,'Sales RAW DATA'!$I:$I,Incentive_Calc!$A305,'Sales RAW DATA'!$D:$D,"B3",'Sales RAW DATA'!$E:$E,Incentive_Calc!AF$5)/SUMIFS('Sales RAW DATA'!$F:$F,'Sales RAW DATA'!$I:$I,Incentive_Calc!$A305,'Sales RAW DATA'!$D:$D,"B3",'Sales RAW DATA'!$E:$E,Incentive_Calc!AF$5),"")</f>
        <v>0.38761269433667345</v>
      </c>
      <c r="AG305" s="44">
        <f>SUMIFS('Sales RAW DATA'!$G:$G,'Sales RAW DATA'!$I:$I,Incentive_Calc!$A305,'Sales RAW DATA'!$D:$D,"B3")/SUMIFS('Sales RAW DATA'!$F:$F,'Sales RAW DATA'!$I:$I,Incentive_Calc!$A305,'Sales RAW DATA'!$D:$D,"B3")</f>
        <v>0.35619896809096829</v>
      </c>
      <c r="AH305" s="44">
        <f>IFERROR(SUMIFS('Sales RAW DATA'!$G:$G,'Sales RAW DATA'!$I:$I,Incentive_Calc!$A305,'Sales RAW DATA'!$D:$D,"B4",'Sales RAW DATA'!$E:$E,Incentive_Calc!AH$5)/SUMIFS('Sales RAW DATA'!$F:$F,'Sales RAW DATA'!$I:$I,Incentive_Calc!$A305,'Sales RAW DATA'!$D:$D,"B4",'Sales RAW DATA'!$E:$E,Incentive_Calc!AH$5),"")</f>
        <v>0.60649232782456364</v>
      </c>
      <c r="AI305" s="44">
        <f>IFERROR(SUMIFS('Sales RAW DATA'!$G:$G,'Sales RAW DATA'!$I:$I,Incentive_Calc!$A305,'Sales RAW DATA'!$D:$D,"B4",'Sales RAW DATA'!$E:$E,Incentive_Calc!AI$5)/SUMIFS('Sales RAW DATA'!$F:$F,'Sales RAW DATA'!$I:$I,Incentive_Calc!$A305,'Sales RAW DATA'!$D:$D,"B4",'Sales RAW DATA'!$E:$E,Incentive_Calc!AI$5),"")</f>
        <v>0.5906130115089514</v>
      </c>
      <c r="AJ305" s="44">
        <f>IFERROR(SUMIFS('Sales RAW DATA'!$G:$G,'Sales RAW DATA'!$I:$I,Incentive_Calc!$A305,'Sales RAW DATA'!$D:$D,"B4",'Sales RAW DATA'!$E:$E,Incentive_Calc!AJ$5)/SUMIFS('Sales RAW DATA'!$F:$F,'Sales RAW DATA'!$I:$I,Incentive_Calc!$A305,'Sales RAW DATA'!$D:$D,"B4",'Sales RAW DATA'!$E:$E,Incentive_Calc!AJ$5),"")</f>
        <v>0.43282510862818124</v>
      </c>
      <c r="AK305" s="44">
        <f>SUMIFS('Sales RAW DATA'!$G:$G,'Sales RAW DATA'!$I:$I,Incentive_Calc!$A305,'Sales RAW DATA'!$D:$D,"B4")/SUMIFS('Sales RAW DATA'!$F:$F,'Sales RAW DATA'!$I:$I,Incentive_Calc!$A305,'Sales RAW DATA'!$D:$D,"B4")</f>
        <v>0.54106283435920499</v>
      </c>
      <c r="AL305" s="44">
        <f>IFERROR(SUMIFS('Sales RAW DATA'!$G:$G,'Sales RAW DATA'!$I:$I,Incentive_Calc!$A305,'Sales RAW DATA'!$D:$D,"B5",'Sales RAW DATA'!$E:$E,Incentive_Calc!AL$5)/SUMIFS('Sales RAW DATA'!$F:$F,'Sales RAW DATA'!$I:$I,Incentive_Calc!$A305,'Sales RAW DATA'!$D:$D,"B5",'Sales RAW DATA'!$E:$E,Incentive_Calc!AL$5),"")</f>
        <v>0.49848589125946319</v>
      </c>
      <c r="AM305" s="44">
        <f>IFERROR(SUMIFS('Sales RAW DATA'!$G:$G,'Sales RAW DATA'!$I:$I,Incentive_Calc!$A305,'Sales RAW DATA'!$D:$D,"B5",'Sales RAW DATA'!$E:$E,Incentive_Calc!AM$5)/SUMIFS('Sales RAW DATA'!$F:$F,'Sales RAW DATA'!$I:$I,Incentive_Calc!$A305,'Sales RAW DATA'!$D:$D,"B5",'Sales RAW DATA'!$E:$E,Incentive_Calc!AM$5),"")</f>
        <v>0.56315276423896399</v>
      </c>
      <c r="AN305" s="44">
        <f>IFERROR(SUMIFS('Sales RAW DATA'!$G:$G,'Sales RAW DATA'!$I:$I,Incentive_Calc!$A305,'Sales RAW DATA'!$D:$D,"B5",'Sales RAW DATA'!$E:$E,Incentive_Calc!AN$5)/SUMIFS('Sales RAW DATA'!$F:$F,'Sales RAW DATA'!$I:$I,Incentive_Calc!$A305,'Sales RAW DATA'!$D:$D,"B5",'Sales RAW DATA'!$E:$E,Incentive_Calc!AN$5),"")</f>
        <v>1.1908951263789973</v>
      </c>
      <c r="AO305" s="44">
        <f>SUMIFS('Sales RAW DATA'!$G:$G,'Sales RAW DATA'!$I:$I,Incentive_Calc!$A305,'Sales RAW DATA'!$D:$D,"B5")/SUMIFS('Sales RAW DATA'!$F:$F,'Sales RAW DATA'!$I:$I,Incentive_Calc!$A305,'Sales RAW DATA'!$D:$D,"B5")</f>
        <v>0.74945619475170089</v>
      </c>
      <c r="AP305" s="42">
        <f>SUM(SUMIFS('Sales RAW DATA'!$F$2:$F$22804,'Sales RAW DATA'!$I$2:$I$22804,Incentive_Calc!$A305,'Sales RAW DATA'!$D$2:$D$22804,"B1"),SUMIFS('Sales RAW DATA'!$F$2:$F$22804,'Sales RAW DATA'!$I$2:$I$22804,Incentive_Calc!$A305,'Sales RAW DATA'!$D$2:$D$22804,"B2"),SUMIFS('Sales RAW DATA'!$F$2:$F$22804,'Sales RAW DATA'!$I$2:$I$22804,Incentive_Calc!$A305,'Sales RAW DATA'!$D$2:$D$22804,"B3"),SUMIFS('Sales RAW DATA'!$F$2:$F$22804,'Sales RAW DATA'!$I$2:$I$22804,Incentive_Calc!$A305,'Sales RAW DATA'!$D$2:$D$22804,"B4"),SUMIFS('Sales RAW DATA'!$F$2:$F$22804,'Sales RAW DATA'!$I$2:$I$22804,Incentive_Calc!$A305,'Sales RAW DATA'!$D$2:$D$22804,"B5"))</f>
        <v>490109</v>
      </c>
      <c r="AQ305" s="42">
        <f>SUM(SUMIFS('Sales RAW DATA'!$G$2:$G$22804,'Sales RAW DATA'!$I$2:$I$22804,Incentive_Calc!$A305,'Sales RAW DATA'!$D$2:$D$22804,"B1"),SUMIFS('Sales RAW DATA'!$G$2:$G$22804,'Sales RAW DATA'!$I$2:$I$22804,Incentive_Calc!$A305,'Sales RAW DATA'!$D$2:$D$22804,"B2"),SUMIFS('Sales RAW DATA'!$G$2:$G$22804,'Sales RAW DATA'!$I$2:$I$22804,Incentive_Calc!$A305,'Sales RAW DATA'!$D$2:$D$22804,"B3"),SUMIFS('Sales RAW DATA'!$G$2:$G$22804,'Sales RAW DATA'!$I$2:$I$22804,Incentive_Calc!$A305,'Sales RAW DATA'!$D$2:$D$22804,"B4"),SUMIFS('Sales RAW DATA'!$G$2:$G$22804,'Sales RAW DATA'!$I$2:$I$22804,Incentive_Calc!$A305,'Sales RAW DATA'!$D$2:$D$22804,"B5"))</f>
        <v>264359</v>
      </c>
      <c r="AR305" s="45">
        <f t="shared" si="78"/>
        <v>53.938817691574734</v>
      </c>
      <c r="AS305" s="45">
        <f t="shared" si="79"/>
        <v>53</v>
      </c>
      <c r="AT305" s="46">
        <v>0.97</v>
      </c>
      <c r="AU305" s="46">
        <v>0.99</v>
      </c>
      <c r="AV305" s="43" t="str">
        <f t="shared" si="65"/>
        <v>No</v>
      </c>
      <c r="AW305" s="43" t="str">
        <f t="shared" si="66"/>
        <v>No</v>
      </c>
      <c r="AX305" s="43" t="str">
        <f t="shared" si="67"/>
        <v>No</v>
      </c>
      <c r="AY305" s="43" t="str">
        <f t="shared" si="80"/>
        <v>Yes</v>
      </c>
    </row>
    <row r="306" spans="1:51" x14ac:dyDescent="0.35">
      <c r="A306" s="21" t="s">
        <v>1180</v>
      </c>
      <c r="B306" s="21" t="s">
        <v>706</v>
      </c>
      <c r="C306" s="21" t="str">
        <f>_xlfn.XLOOKUP($A306,'Employee List'!$E:$E,'Employee List'!$D:$D,0)</f>
        <v>SF</v>
      </c>
      <c r="D306" s="42" t="str" cm="1">
        <f t="array" ref="D306">IFERROR(IF($G306="Yes",INDEX('Payment Plan'!$D$6:$D$42,MATCH(1,(Incentive_Calc!$C306='Payment Plan'!$B$6:$B$42)*(Incentive_Calc!$U306='Payment Plan'!$C$6:$C$42),0)),""),"")</f>
        <v/>
      </c>
      <c r="E306" s="42" t="str" cm="1">
        <f t="array" ref="E306">IFERROR(IF($H306="Yes",INDEX('Payment Plan'!$D$6:$D$42,MATCH(1,(Incentive_Calc!$C306='Payment Plan'!$B$6:$B$42)*(Incentive_Calc!$AS306='Payment Plan'!$C$6:$C$42),0)),""),"")</f>
        <v/>
      </c>
      <c r="F306" s="42">
        <f t="shared" si="68"/>
        <v>0</v>
      </c>
      <c r="G306" s="43" t="str">
        <f t="shared" si="81"/>
        <v>No</v>
      </c>
      <c r="H306" s="21" t="str">
        <f t="shared" si="70"/>
        <v>No</v>
      </c>
      <c r="I306" s="42">
        <f>IFERROR(SUMIFS('Sales RAW DATA'!$F$2:$F$30000,'Sales RAW DATA'!$I$2:$I$30000,Incentive_Calc!$A306,'Sales RAW DATA'!$E$2:$E$30000,Incentive_Calc!I$5),"")</f>
        <v>586664</v>
      </c>
      <c r="J306" s="42">
        <f>IFERROR(SUMIFS('Sales RAW DATA'!$F$2:$F$30000,'Sales RAW DATA'!$I$2:$I$30000,Incentive_Calc!$A306,'Sales RAW DATA'!$E$2:$E$30000,Incentive_Calc!J$5),"")</f>
        <v>594161</v>
      </c>
      <c r="K306" s="42">
        <f>IFERROR(SUMIFS('Sales RAW DATA'!$F$2:$F$30000,'Sales RAW DATA'!$I$2:$I$30000,Incentive_Calc!$A306,'Sales RAW DATA'!$E$2:$E$30000,Incentive_Calc!K$5),"")</f>
        <v>604789</v>
      </c>
      <c r="L306" s="42">
        <f t="shared" si="71"/>
        <v>1785614</v>
      </c>
      <c r="M306" s="42">
        <f>IFERROR(SUMIFS('Sales RAW DATA'!$G$2:$G$30000,'Sales RAW DATA'!$I$2:$I$30000,Incentive_Calc!$A306,'Sales RAW DATA'!$E$2:$E$30000,Incentive_Calc!M$5),"")</f>
        <v>555699</v>
      </c>
      <c r="N306" s="42">
        <f>IFERROR(SUMIFS('Sales RAW DATA'!$G$2:$G$30000,'Sales RAW DATA'!$I$2:$I$30000,Incentive_Calc!$A306,'Sales RAW DATA'!$E$2:$E$30000,Incentive_Calc!N$5),"")</f>
        <v>481505</v>
      </c>
      <c r="O306" s="42">
        <f>IFERROR(SUMIFS('Sales RAW DATA'!$G$2:$G$30000,'Sales RAW DATA'!$I$2:$I$30000,Incentive_Calc!$A306,'Sales RAW DATA'!$E$2:$E$30000,Incentive_Calc!O$5),"")</f>
        <v>469341</v>
      </c>
      <c r="P306" s="42">
        <f t="shared" si="72"/>
        <v>1506545</v>
      </c>
      <c r="Q306" s="44">
        <f t="shared" si="73"/>
        <v>0.94721851008413671</v>
      </c>
      <c r="R306" s="44">
        <f t="shared" si="74"/>
        <v>0.81039482564490095</v>
      </c>
      <c r="S306" s="44">
        <f t="shared" si="75"/>
        <v>0.77604090021478567</v>
      </c>
      <c r="T306" s="45">
        <f t="shared" si="76"/>
        <v>84.371258289865551</v>
      </c>
      <c r="U306" s="45">
        <f t="shared" si="77"/>
        <v>84</v>
      </c>
      <c r="V306" s="44">
        <f>IFERROR(SUMIFS('Sales RAW DATA'!$G:$G,'Sales RAW DATA'!$I:$I,Incentive_Calc!$A306,'Sales RAW DATA'!$D:$D,"B1",'Sales RAW DATA'!$E:$E,Incentive_Calc!V$5)/SUMIFS('Sales RAW DATA'!$F:$F,'Sales RAW DATA'!$I:$I,Incentive_Calc!$A306,'Sales RAW DATA'!$D:$D,"B1",'Sales RAW DATA'!$E:$E,Incentive_Calc!V$5),"")</f>
        <v>1.1564265241951193</v>
      </c>
      <c r="W306" s="44">
        <f>IFERROR(SUMIFS('Sales RAW DATA'!$G:$G,'Sales RAW DATA'!$I:$I,Incentive_Calc!$A306,'Sales RAW DATA'!$D:$D,"B1",'Sales RAW DATA'!$E:$E,Incentive_Calc!W$5)/SUMIFS('Sales RAW DATA'!$F:$F,'Sales RAW DATA'!$I:$I,Incentive_Calc!$A306,'Sales RAW DATA'!$D:$D,"B1",'Sales RAW DATA'!$E:$E,Incentive_Calc!W$5),"")</f>
        <v>0.87582567744558926</v>
      </c>
      <c r="X306" s="44">
        <f>IFERROR(SUMIFS('Sales RAW DATA'!$G:$G,'Sales RAW DATA'!$I:$I,Incentive_Calc!$A306,'Sales RAW DATA'!$D:$D,"B1",'Sales RAW DATA'!$E:$E,Incentive_Calc!X$5)/SUMIFS('Sales RAW DATA'!$F:$F,'Sales RAW DATA'!$I:$I,Incentive_Calc!$A306,'Sales RAW DATA'!$D:$D,"B1",'Sales RAW DATA'!$E:$E,Incentive_Calc!X$5),"")</f>
        <v>0.64297452953023737</v>
      </c>
      <c r="Y306" s="44">
        <f>SUMIFS('Sales RAW DATA'!$G:$G,'Sales RAW DATA'!$I:$I,Incentive_Calc!$A306,'Sales RAW DATA'!$D:$D,"B1")/SUMIFS('Sales RAW DATA'!$F:$F,'Sales RAW DATA'!$I:$I,Incentive_Calc!$A306,'Sales RAW DATA'!$D:$D,"B1")</f>
        <v>0.89600206271671179</v>
      </c>
      <c r="Z306" s="44">
        <f>IFERROR(SUMIFS('Sales RAW DATA'!$G:$G,'Sales RAW DATA'!$I:$I,Incentive_Calc!$A306,'Sales RAW DATA'!$D:$D,"B2",'Sales RAW DATA'!$E:$E,Incentive_Calc!Z$5)/SUMIFS('Sales RAW DATA'!$F:$F,'Sales RAW DATA'!$I:$I,Incentive_Calc!$A306,'Sales RAW DATA'!$D:$D,"B2",'Sales RAW DATA'!$E:$E,Incentive_Calc!Z$5),"")</f>
        <v>0.89062089959586421</v>
      </c>
      <c r="AA306" s="44">
        <f>IFERROR(SUMIFS('Sales RAW DATA'!$G:$G,'Sales RAW DATA'!$I:$I,Incentive_Calc!$A306,'Sales RAW DATA'!$D:$D,"B2",'Sales RAW DATA'!$E:$E,Incentive_Calc!AA$5)/SUMIFS('Sales RAW DATA'!$F:$F,'Sales RAW DATA'!$I:$I,Incentive_Calc!$A306,'Sales RAW DATA'!$D:$D,"B2",'Sales RAW DATA'!$E:$E,Incentive_Calc!AA$5),"")</f>
        <v>1.0135811293781272</v>
      </c>
      <c r="AB306" s="44">
        <f>IFERROR(SUMIFS('Sales RAW DATA'!$G:$G,'Sales RAW DATA'!$I:$I,Incentive_Calc!$A306,'Sales RAW DATA'!$D:$D,"B2",'Sales RAW DATA'!$E:$E,Incentive_Calc!AB$5)/SUMIFS('Sales RAW DATA'!$F:$F,'Sales RAW DATA'!$I:$I,Incentive_Calc!$A306,'Sales RAW DATA'!$D:$D,"B2",'Sales RAW DATA'!$E:$E,Incentive_Calc!AB$5),"")</f>
        <v>0.91390084710456876</v>
      </c>
      <c r="AC306" s="44">
        <f>SUMIFS('Sales RAW DATA'!$G:$G,'Sales RAW DATA'!$I:$I,Incentive_Calc!$A306,'Sales RAW DATA'!$D:$D,"B2")/SUMIFS('Sales RAW DATA'!$F:$F,'Sales RAW DATA'!$I:$I,Incentive_Calc!$A306,'Sales RAW DATA'!$D:$D,"B2")</f>
        <v>0.93717179613547918</v>
      </c>
      <c r="AD306" s="44">
        <f>IFERROR(SUMIFS('Sales RAW DATA'!$G:$G,'Sales RAW DATA'!$I:$I,Incentive_Calc!$A306,'Sales RAW DATA'!$D:$D,"B3",'Sales RAW DATA'!$E:$E,Incentive_Calc!AD$5)/SUMIFS('Sales RAW DATA'!$F:$F,'Sales RAW DATA'!$I:$I,Incentive_Calc!$A306,'Sales RAW DATA'!$D:$D,"B3",'Sales RAW DATA'!$E:$E,Incentive_Calc!AD$5),"")</f>
        <v>0.82358829054959271</v>
      </c>
      <c r="AE306" s="44">
        <f>IFERROR(SUMIFS('Sales RAW DATA'!$G:$G,'Sales RAW DATA'!$I:$I,Incentive_Calc!$A306,'Sales RAW DATA'!$D:$D,"B3",'Sales RAW DATA'!$E:$E,Incentive_Calc!AE$5)/SUMIFS('Sales RAW DATA'!$F:$F,'Sales RAW DATA'!$I:$I,Incentive_Calc!$A306,'Sales RAW DATA'!$D:$D,"B3",'Sales RAW DATA'!$E:$E,Incentive_Calc!AE$5),"")</f>
        <v>0.78822220269993259</v>
      </c>
      <c r="AF306" s="44">
        <f>IFERROR(SUMIFS('Sales RAW DATA'!$G:$G,'Sales RAW DATA'!$I:$I,Incentive_Calc!$A306,'Sales RAW DATA'!$D:$D,"B3",'Sales RAW DATA'!$E:$E,Incentive_Calc!AF$5)/SUMIFS('Sales RAW DATA'!$F:$F,'Sales RAW DATA'!$I:$I,Incentive_Calc!$A306,'Sales RAW DATA'!$D:$D,"B3",'Sales RAW DATA'!$E:$E,Incentive_Calc!AF$5),"")</f>
        <v>1.4174601368182795</v>
      </c>
      <c r="AG306" s="44">
        <f>SUMIFS('Sales RAW DATA'!$G:$G,'Sales RAW DATA'!$I:$I,Incentive_Calc!$A306,'Sales RAW DATA'!$D:$D,"B3")/SUMIFS('Sales RAW DATA'!$F:$F,'Sales RAW DATA'!$I:$I,Incentive_Calc!$A306,'Sales RAW DATA'!$D:$D,"B3")</f>
        <v>1.0334118311981915</v>
      </c>
      <c r="AH306" s="44">
        <f>IFERROR(SUMIFS('Sales RAW DATA'!$G:$G,'Sales RAW DATA'!$I:$I,Incentive_Calc!$A306,'Sales RAW DATA'!$D:$D,"B4",'Sales RAW DATA'!$E:$E,Incentive_Calc!AH$5)/SUMIFS('Sales RAW DATA'!$F:$F,'Sales RAW DATA'!$I:$I,Incentive_Calc!$A306,'Sales RAW DATA'!$D:$D,"B4",'Sales RAW DATA'!$E:$E,Incentive_Calc!AH$5),"")</f>
        <v>0.67422566371681414</v>
      </c>
      <c r="AI306" s="44">
        <f>IFERROR(SUMIFS('Sales RAW DATA'!$G:$G,'Sales RAW DATA'!$I:$I,Incentive_Calc!$A306,'Sales RAW DATA'!$D:$D,"B4",'Sales RAW DATA'!$E:$E,Incentive_Calc!AI$5)/SUMIFS('Sales RAW DATA'!$F:$F,'Sales RAW DATA'!$I:$I,Incentive_Calc!$A306,'Sales RAW DATA'!$D:$D,"B4",'Sales RAW DATA'!$E:$E,Incentive_Calc!AI$5),"")</f>
        <v>0.70083398829796528</v>
      </c>
      <c r="AJ306" s="44">
        <f>IFERROR(SUMIFS('Sales RAW DATA'!$G:$G,'Sales RAW DATA'!$I:$I,Incentive_Calc!$A306,'Sales RAW DATA'!$D:$D,"B4",'Sales RAW DATA'!$E:$E,Incentive_Calc!AJ$5)/SUMIFS('Sales RAW DATA'!$F:$F,'Sales RAW DATA'!$I:$I,Incentive_Calc!$A306,'Sales RAW DATA'!$D:$D,"B4",'Sales RAW DATA'!$E:$E,Incentive_Calc!AJ$5),"")</f>
        <v>0.5080001688689999</v>
      </c>
      <c r="AK306" s="44">
        <f>SUMIFS('Sales RAW DATA'!$G:$G,'Sales RAW DATA'!$I:$I,Incentive_Calc!$A306,'Sales RAW DATA'!$D:$D,"B4")/SUMIFS('Sales RAW DATA'!$F:$F,'Sales RAW DATA'!$I:$I,Incentive_Calc!$A306,'Sales RAW DATA'!$D:$D,"B4")</f>
        <v>0.62548876034268142</v>
      </c>
      <c r="AL306" s="44">
        <f>IFERROR(SUMIFS('Sales RAW DATA'!$G:$G,'Sales RAW DATA'!$I:$I,Incentive_Calc!$A306,'Sales RAW DATA'!$D:$D,"B5",'Sales RAW DATA'!$E:$E,Incentive_Calc!AL$5)/SUMIFS('Sales RAW DATA'!$F:$F,'Sales RAW DATA'!$I:$I,Incentive_Calc!$A306,'Sales RAW DATA'!$D:$D,"B5",'Sales RAW DATA'!$E:$E,Incentive_Calc!AL$5),"")</f>
        <v>1.2284893391804022</v>
      </c>
      <c r="AM306" s="44">
        <f>IFERROR(SUMIFS('Sales RAW DATA'!$G:$G,'Sales RAW DATA'!$I:$I,Incentive_Calc!$A306,'Sales RAW DATA'!$D:$D,"B5",'Sales RAW DATA'!$E:$E,Incentive_Calc!AM$5)/SUMIFS('Sales RAW DATA'!$F:$F,'Sales RAW DATA'!$I:$I,Incentive_Calc!$A306,'Sales RAW DATA'!$D:$D,"B5",'Sales RAW DATA'!$E:$E,Incentive_Calc!AM$5),"")</f>
        <v>1.0344074637729108</v>
      </c>
      <c r="AN306" s="44">
        <f>IFERROR(SUMIFS('Sales RAW DATA'!$G:$G,'Sales RAW DATA'!$I:$I,Incentive_Calc!$A306,'Sales RAW DATA'!$D:$D,"B5",'Sales RAW DATA'!$E:$E,Incentive_Calc!AN$5)/SUMIFS('Sales RAW DATA'!$F:$F,'Sales RAW DATA'!$I:$I,Incentive_Calc!$A306,'Sales RAW DATA'!$D:$D,"B5",'Sales RAW DATA'!$E:$E,Incentive_Calc!AN$5),"")</f>
        <v>1.3480723955267804</v>
      </c>
      <c r="AO306" s="44">
        <f>SUMIFS('Sales RAW DATA'!$G:$G,'Sales RAW DATA'!$I:$I,Incentive_Calc!$A306,'Sales RAW DATA'!$D:$D,"B5")/SUMIFS('Sales RAW DATA'!$F:$F,'Sales RAW DATA'!$I:$I,Incentive_Calc!$A306,'Sales RAW DATA'!$D:$D,"B5")</f>
        <v>1.1973003267272424</v>
      </c>
      <c r="AP306" s="42">
        <f>SUM(SUMIFS('Sales RAW DATA'!$F$2:$F$22804,'Sales RAW DATA'!$I$2:$I$22804,Incentive_Calc!$A306,'Sales RAW DATA'!$D$2:$D$22804,"B1"),SUMIFS('Sales RAW DATA'!$F$2:$F$22804,'Sales RAW DATA'!$I$2:$I$22804,Incentive_Calc!$A306,'Sales RAW DATA'!$D$2:$D$22804,"B2"),SUMIFS('Sales RAW DATA'!$F$2:$F$22804,'Sales RAW DATA'!$I$2:$I$22804,Incentive_Calc!$A306,'Sales RAW DATA'!$D$2:$D$22804,"B3"),SUMIFS('Sales RAW DATA'!$F$2:$F$22804,'Sales RAW DATA'!$I$2:$I$22804,Incentive_Calc!$A306,'Sales RAW DATA'!$D$2:$D$22804,"B4"),SUMIFS('Sales RAW DATA'!$F$2:$F$22804,'Sales RAW DATA'!$I$2:$I$22804,Incentive_Calc!$A306,'Sales RAW DATA'!$D$2:$D$22804,"B5"))</f>
        <v>1081840</v>
      </c>
      <c r="AQ306" s="42">
        <f>SUM(SUMIFS('Sales RAW DATA'!$G$2:$G$22804,'Sales RAW DATA'!$I$2:$I$22804,Incentive_Calc!$A306,'Sales RAW DATA'!$D$2:$D$22804,"B1"),SUMIFS('Sales RAW DATA'!$G$2:$G$22804,'Sales RAW DATA'!$I$2:$I$22804,Incentive_Calc!$A306,'Sales RAW DATA'!$D$2:$D$22804,"B2"),SUMIFS('Sales RAW DATA'!$G$2:$G$22804,'Sales RAW DATA'!$I$2:$I$22804,Incentive_Calc!$A306,'Sales RAW DATA'!$D$2:$D$22804,"B3"),SUMIFS('Sales RAW DATA'!$G$2:$G$22804,'Sales RAW DATA'!$I$2:$I$22804,Incentive_Calc!$A306,'Sales RAW DATA'!$D$2:$D$22804,"B4"),SUMIFS('Sales RAW DATA'!$G$2:$G$22804,'Sales RAW DATA'!$I$2:$I$22804,Incentive_Calc!$A306,'Sales RAW DATA'!$D$2:$D$22804,"B5"))</f>
        <v>976618</v>
      </c>
      <c r="AR306" s="45">
        <f t="shared" si="78"/>
        <v>90.273792797456181</v>
      </c>
      <c r="AS306" s="45">
        <f t="shared" si="79"/>
        <v>90</v>
      </c>
      <c r="AT306" s="46">
        <v>1.07</v>
      </c>
      <c r="AU306" s="46">
        <v>0.7</v>
      </c>
      <c r="AV306" s="43" t="str">
        <f t="shared" si="65"/>
        <v>Yes</v>
      </c>
      <c r="AW306" s="43" t="str">
        <f t="shared" si="66"/>
        <v>Yes</v>
      </c>
      <c r="AX306" s="43" t="str">
        <f t="shared" si="67"/>
        <v>No</v>
      </c>
      <c r="AY306" s="43" t="str">
        <f t="shared" si="80"/>
        <v>Yes</v>
      </c>
    </row>
    <row r="307" spans="1:51" x14ac:dyDescent="0.35">
      <c r="A307" s="21" t="s">
        <v>1181</v>
      </c>
      <c r="B307" s="21" t="s">
        <v>707</v>
      </c>
      <c r="C307" s="21" t="str">
        <f>_xlfn.XLOOKUP($A307,'Employee List'!$E:$E,'Employee List'!$D:$D,0)</f>
        <v>SF</v>
      </c>
      <c r="D307" s="42" t="str" cm="1">
        <f t="array" ref="D307">IFERROR(IF($G307="Yes",INDEX('Payment Plan'!$D$6:$D$42,MATCH(1,(Incentive_Calc!$C307='Payment Plan'!$B$6:$B$42)*(Incentive_Calc!$U307='Payment Plan'!$C$6:$C$42),0)),""),"")</f>
        <v/>
      </c>
      <c r="E307" s="42" t="str" cm="1">
        <f t="array" ref="E307">IFERROR(IF($H307="Yes",INDEX('Payment Plan'!$D$6:$D$42,MATCH(1,(Incentive_Calc!$C307='Payment Plan'!$B$6:$B$42)*(Incentive_Calc!$AS307='Payment Plan'!$C$6:$C$42),0)),""),"")</f>
        <v/>
      </c>
      <c r="F307" s="42">
        <f t="shared" si="68"/>
        <v>0</v>
      </c>
      <c r="G307" s="43" t="str">
        <f t="shared" si="81"/>
        <v>No</v>
      </c>
      <c r="H307" s="21" t="str">
        <f t="shared" si="70"/>
        <v>No</v>
      </c>
      <c r="I307" s="42">
        <f>IFERROR(SUMIFS('Sales RAW DATA'!$F$2:$F$30000,'Sales RAW DATA'!$I$2:$I$30000,Incentive_Calc!$A307,'Sales RAW DATA'!$E$2:$E$30000,Incentive_Calc!I$5),"")</f>
        <v>600459</v>
      </c>
      <c r="J307" s="42">
        <f>IFERROR(SUMIFS('Sales RAW DATA'!$F$2:$F$30000,'Sales RAW DATA'!$I$2:$I$30000,Incentive_Calc!$A307,'Sales RAW DATA'!$E$2:$E$30000,Incentive_Calc!J$5),"")</f>
        <v>593050</v>
      </c>
      <c r="K307" s="42">
        <f>IFERROR(SUMIFS('Sales RAW DATA'!$F$2:$F$30000,'Sales RAW DATA'!$I$2:$I$30000,Incentive_Calc!$A307,'Sales RAW DATA'!$E$2:$E$30000,Incentive_Calc!K$5),"")</f>
        <v>608836</v>
      </c>
      <c r="L307" s="42">
        <f t="shared" si="71"/>
        <v>1802345</v>
      </c>
      <c r="M307" s="42">
        <f>IFERROR(SUMIFS('Sales RAW DATA'!$G$2:$G$30000,'Sales RAW DATA'!$I$2:$I$30000,Incentive_Calc!$A307,'Sales RAW DATA'!$E$2:$E$30000,Incentive_Calc!M$5),"")</f>
        <v>615242</v>
      </c>
      <c r="N307" s="42">
        <f>IFERROR(SUMIFS('Sales RAW DATA'!$G$2:$G$30000,'Sales RAW DATA'!$I$2:$I$30000,Incentive_Calc!$A307,'Sales RAW DATA'!$E$2:$E$30000,Incentive_Calc!N$5),"")</f>
        <v>550726</v>
      </c>
      <c r="O307" s="42">
        <f>IFERROR(SUMIFS('Sales RAW DATA'!$G$2:$G$30000,'Sales RAW DATA'!$I$2:$I$30000,Incentive_Calc!$A307,'Sales RAW DATA'!$E$2:$E$30000,Incentive_Calc!O$5),"")</f>
        <v>474721</v>
      </c>
      <c r="P307" s="42">
        <f t="shared" si="72"/>
        <v>1640689</v>
      </c>
      <c r="Q307" s="44">
        <f t="shared" si="73"/>
        <v>1.0246194994162798</v>
      </c>
      <c r="R307" s="44">
        <f t="shared" si="74"/>
        <v>0.92863333614366406</v>
      </c>
      <c r="S307" s="44">
        <f t="shared" si="75"/>
        <v>0.7797190047894671</v>
      </c>
      <c r="T307" s="45">
        <f t="shared" si="76"/>
        <v>91.030795990778685</v>
      </c>
      <c r="U307" s="45">
        <f t="shared" si="77"/>
        <v>91</v>
      </c>
      <c r="V307" s="44">
        <f>IFERROR(SUMIFS('Sales RAW DATA'!$G:$G,'Sales RAW DATA'!$I:$I,Incentive_Calc!$A307,'Sales RAW DATA'!$D:$D,"B1",'Sales RAW DATA'!$E:$E,Incentive_Calc!V$5)/SUMIFS('Sales RAW DATA'!$F:$F,'Sales RAW DATA'!$I:$I,Incentive_Calc!$A307,'Sales RAW DATA'!$D:$D,"B1",'Sales RAW DATA'!$E:$E,Incentive_Calc!V$5),"")</f>
        <v>1.2936589389681268</v>
      </c>
      <c r="W307" s="44">
        <f>IFERROR(SUMIFS('Sales RAW DATA'!$G:$G,'Sales RAW DATA'!$I:$I,Incentive_Calc!$A307,'Sales RAW DATA'!$D:$D,"B1",'Sales RAW DATA'!$E:$E,Incentive_Calc!W$5)/SUMIFS('Sales RAW DATA'!$F:$F,'Sales RAW DATA'!$I:$I,Incentive_Calc!$A307,'Sales RAW DATA'!$D:$D,"B1",'Sales RAW DATA'!$E:$E,Incentive_Calc!W$5),"")</f>
        <v>0.92902459728267006</v>
      </c>
      <c r="X307" s="44">
        <f>IFERROR(SUMIFS('Sales RAW DATA'!$G:$G,'Sales RAW DATA'!$I:$I,Incentive_Calc!$A307,'Sales RAW DATA'!$D:$D,"B1",'Sales RAW DATA'!$E:$E,Incentive_Calc!X$5)/SUMIFS('Sales RAW DATA'!$F:$F,'Sales RAW DATA'!$I:$I,Incentive_Calc!$A307,'Sales RAW DATA'!$D:$D,"B1",'Sales RAW DATA'!$E:$E,Incentive_Calc!X$5),"")</f>
        <v>0.6408301956102489</v>
      </c>
      <c r="Y307" s="44">
        <f>SUMIFS('Sales RAW DATA'!$G:$G,'Sales RAW DATA'!$I:$I,Incentive_Calc!$A307,'Sales RAW DATA'!$D:$D,"B1")/SUMIFS('Sales RAW DATA'!$F:$F,'Sales RAW DATA'!$I:$I,Incentive_Calc!$A307,'Sales RAW DATA'!$D:$D,"B1")</f>
        <v>0.96115360526302807</v>
      </c>
      <c r="Z307" s="44">
        <f>IFERROR(SUMIFS('Sales RAW DATA'!$G:$G,'Sales RAW DATA'!$I:$I,Incentive_Calc!$A307,'Sales RAW DATA'!$D:$D,"B2",'Sales RAW DATA'!$E:$E,Incentive_Calc!Z$5)/SUMIFS('Sales RAW DATA'!$F:$F,'Sales RAW DATA'!$I:$I,Incentive_Calc!$A307,'Sales RAW DATA'!$D:$D,"B2",'Sales RAW DATA'!$E:$E,Incentive_Calc!Z$5),"")</f>
        <v>0.76430927293424011</v>
      </c>
      <c r="AA307" s="44">
        <f>IFERROR(SUMIFS('Sales RAW DATA'!$G:$G,'Sales RAW DATA'!$I:$I,Incentive_Calc!$A307,'Sales RAW DATA'!$D:$D,"B2",'Sales RAW DATA'!$E:$E,Incentive_Calc!AA$5)/SUMIFS('Sales RAW DATA'!$F:$F,'Sales RAW DATA'!$I:$I,Incentive_Calc!$A307,'Sales RAW DATA'!$D:$D,"B2",'Sales RAW DATA'!$E:$E,Incentive_Calc!AA$5),"")</f>
        <v>0.6847312922285359</v>
      </c>
      <c r="AB307" s="44">
        <f>IFERROR(SUMIFS('Sales RAW DATA'!$G:$G,'Sales RAW DATA'!$I:$I,Incentive_Calc!$A307,'Sales RAW DATA'!$D:$D,"B2",'Sales RAW DATA'!$E:$E,Incentive_Calc!AB$5)/SUMIFS('Sales RAW DATA'!$F:$F,'Sales RAW DATA'!$I:$I,Incentive_Calc!$A307,'Sales RAW DATA'!$D:$D,"B2",'Sales RAW DATA'!$E:$E,Incentive_Calc!AB$5),"")</f>
        <v>0.67017823889332273</v>
      </c>
      <c r="AC307" s="44">
        <f>SUMIFS('Sales RAW DATA'!$G:$G,'Sales RAW DATA'!$I:$I,Incentive_Calc!$A307,'Sales RAW DATA'!$D:$D,"B2")/SUMIFS('Sales RAW DATA'!$F:$F,'Sales RAW DATA'!$I:$I,Incentive_Calc!$A307,'Sales RAW DATA'!$D:$D,"B2")</f>
        <v>0.70505670372304707</v>
      </c>
      <c r="AD307" s="44">
        <f>IFERROR(SUMIFS('Sales RAW DATA'!$G:$G,'Sales RAW DATA'!$I:$I,Incentive_Calc!$A307,'Sales RAW DATA'!$D:$D,"B3",'Sales RAW DATA'!$E:$E,Incentive_Calc!AD$5)/SUMIFS('Sales RAW DATA'!$F:$F,'Sales RAW DATA'!$I:$I,Incentive_Calc!$A307,'Sales RAW DATA'!$D:$D,"B3",'Sales RAW DATA'!$E:$E,Incentive_Calc!AD$5),"")</f>
        <v>0.63218219430829159</v>
      </c>
      <c r="AE307" s="44">
        <f>IFERROR(SUMIFS('Sales RAW DATA'!$G:$G,'Sales RAW DATA'!$I:$I,Incentive_Calc!$A307,'Sales RAW DATA'!$D:$D,"B3",'Sales RAW DATA'!$E:$E,Incentive_Calc!AE$5)/SUMIFS('Sales RAW DATA'!$F:$F,'Sales RAW DATA'!$I:$I,Incentive_Calc!$A307,'Sales RAW DATA'!$D:$D,"B3",'Sales RAW DATA'!$E:$E,Incentive_Calc!AE$5),"")</f>
        <v>0.61886214781226989</v>
      </c>
      <c r="AF307" s="44">
        <f>IFERROR(SUMIFS('Sales RAW DATA'!$G:$G,'Sales RAW DATA'!$I:$I,Incentive_Calc!$A307,'Sales RAW DATA'!$D:$D,"B3",'Sales RAW DATA'!$E:$E,Incentive_Calc!AF$5)/SUMIFS('Sales RAW DATA'!$F:$F,'Sales RAW DATA'!$I:$I,Incentive_Calc!$A307,'Sales RAW DATA'!$D:$D,"B3",'Sales RAW DATA'!$E:$E,Incentive_Calc!AF$5),"")</f>
        <v>1.0847009873526401</v>
      </c>
      <c r="AG307" s="44">
        <f>SUMIFS('Sales RAW DATA'!$G:$G,'Sales RAW DATA'!$I:$I,Incentive_Calc!$A307,'Sales RAW DATA'!$D:$D,"B3")/SUMIFS('Sales RAW DATA'!$F:$F,'Sales RAW DATA'!$I:$I,Incentive_Calc!$A307,'Sales RAW DATA'!$D:$D,"B3")</f>
        <v>0.79331118200073569</v>
      </c>
      <c r="AH307" s="44">
        <f>IFERROR(SUMIFS('Sales RAW DATA'!$G:$G,'Sales RAW DATA'!$I:$I,Incentive_Calc!$A307,'Sales RAW DATA'!$D:$D,"B4",'Sales RAW DATA'!$E:$E,Incentive_Calc!AH$5)/SUMIFS('Sales RAW DATA'!$F:$F,'Sales RAW DATA'!$I:$I,Incentive_Calc!$A307,'Sales RAW DATA'!$D:$D,"B4",'Sales RAW DATA'!$E:$E,Incentive_Calc!AH$5),"")</f>
        <v>0.97927607923467497</v>
      </c>
      <c r="AI307" s="44">
        <f>IFERROR(SUMIFS('Sales RAW DATA'!$G:$G,'Sales RAW DATA'!$I:$I,Incentive_Calc!$A307,'Sales RAW DATA'!$D:$D,"B4",'Sales RAW DATA'!$E:$E,Incentive_Calc!AI$5)/SUMIFS('Sales RAW DATA'!$F:$F,'Sales RAW DATA'!$I:$I,Incentive_Calc!$A307,'Sales RAW DATA'!$D:$D,"B4",'Sales RAW DATA'!$E:$E,Incentive_Calc!AI$5),"")</f>
        <v>0.93227753959226534</v>
      </c>
      <c r="AJ307" s="44">
        <f>IFERROR(SUMIFS('Sales RAW DATA'!$G:$G,'Sales RAW DATA'!$I:$I,Incentive_Calc!$A307,'Sales RAW DATA'!$D:$D,"B4",'Sales RAW DATA'!$E:$E,Incentive_Calc!AJ$5)/SUMIFS('Sales RAW DATA'!$F:$F,'Sales RAW DATA'!$I:$I,Incentive_Calc!$A307,'Sales RAW DATA'!$D:$D,"B4",'Sales RAW DATA'!$E:$E,Incentive_Calc!AJ$5),"")</f>
        <v>0.61903079672499062</v>
      </c>
      <c r="AK307" s="44">
        <f>SUMIFS('Sales RAW DATA'!$G:$G,'Sales RAW DATA'!$I:$I,Incentive_Calc!$A307,'Sales RAW DATA'!$D:$D,"B4")/SUMIFS('Sales RAW DATA'!$F:$F,'Sales RAW DATA'!$I:$I,Incentive_Calc!$A307,'Sales RAW DATA'!$D:$D,"B4")</f>
        <v>0.83983052666986335</v>
      </c>
      <c r="AL307" s="44">
        <f>IFERROR(SUMIFS('Sales RAW DATA'!$G:$G,'Sales RAW DATA'!$I:$I,Incentive_Calc!$A307,'Sales RAW DATA'!$D:$D,"B5",'Sales RAW DATA'!$E:$E,Incentive_Calc!AL$5)/SUMIFS('Sales RAW DATA'!$F:$F,'Sales RAW DATA'!$I:$I,Incentive_Calc!$A307,'Sales RAW DATA'!$D:$D,"B5",'Sales RAW DATA'!$E:$E,Incentive_Calc!AL$5),"")</f>
        <v>1.1860452040931069</v>
      </c>
      <c r="AM307" s="44">
        <f>IFERROR(SUMIFS('Sales RAW DATA'!$G:$G,'Sales RAW DATA'!$I:$I,Incentive_Calc!$A307,'Sales RAW DATA'!$D:$D,"B5",'Sales RAW DATA'!$E:$E,Incentive_Calc!AM$5)/SUMIFS('Sales RAW DATA'!$F:$F,'Sales RAW DATA'!$I:$I,Incentive_Calc!$A307,'Sales RAW DATA'!$D:$D,"B5",'Sales RAW DATA'!$E:$E,Incentive_Calc!AM$5),"")</f>
        <v>1.0995874731276509</v>
      </c>
      <c r="AN307" s="44">
        <f>IFERROR(SUMIFS('Sales RAW DATA'!$G:$G,'Sales RAW DATA'!$I:$I,Incentive_Calc!$A307,'Sales RAW DATA'!$D:$D,"B5",'Sales RAW DATA'!$E:$E,Incentive_Calc!AN$5)/SUMIFS('Sales RAW DATA'!$F:$F,'Sales RAW DATA'!$I:$I,Incentive_Calc!$A307,'Sales RAW DATA'!$D:$D,"B5",'Sales RAW DATA'!$E:$E,Incentive_Calc!AN$5),"")</f>
        <v>1.2125516873416033</v>
      </c>
      <c r="AO307" s="44">
        <f>SUMIFS('Sales RAW DATA'!$G:$G,'Sales RAW DATA'!$I:$I,Incentive_Calc!$A307,'Sales RAW DATA'!$D:$D,"B5")/SUMIFS('Sales RAW DATA'!$F:$F,'Sales RAW DATA'!$I:$I,Incentive_Calc!$A307,'Sales RAW DATA'!$D:$D,"B5")</f>
        <v>1.1642295613210378</v>
      </c>
      <c r="AP307" s="42">
        <f>SUM(SUMIFS('Sales RAW DATA'!$F$2:$F$22804,'Sales RAW DATA'!$I$2:$I$22804,Incentive_Calc!$A307,'Sales RAW DATA'!$D$2:$D$22804,"B1"),SUMIFS('Sales RAW DATA'!$F$2:$F$22804,'Sales RAW DATA'!$I$2:$I$22804,Incentive_Calc!$A307,'Sales RAW DATA'!$D$2:$D$22804,"B2"),SUMIFS('Sales RAW DATA'!$F$2:$F$22804,'Sales RAW DATA'!$I$2:$I$22804,Incentive_Calc!$A307,'Sales RAW DATA'!$D$2:$D$22804,"B3"),SUMIFS('Sales RAW DATA'!$F$2:$F$22804,'Sales RAW DATA'!$I$2:$I$22804,Incentive_Calc!$A307,'Sales RAW DATA'!$D$2:$D$22804,"B4"),SUMIFS('Sales RAW DATA'!$F$2:$F$22804,'Sales RAW DATA'!$I$2:$I$22804,Incentive_Calc!$A307,'Sales RAW DATA'!$D$2:$D$22804,"B5"))</f>
        <v>1071090</v>
      </c>
      <c r="AQ307" s="42">
        <f>SUM(SUMIFS('Sales RAW DATA'!$G$2:$G$22804,'Sales RAW DATA'!$I$2:$I$22804,Incentive_Calc!$A307,'Sales RAW DATA'!$D$2:$D$22804,"B1"),SUMIFS('Sales RAW DATA'!$G$2:$G$22804,'Sales RAW DATA'!$I$2:$I$22804,Incentive_Calc!$A307,'Sales RAW DATA'!$D$2:$D$22804,"B2"),SUMIFS('Sales RAW DATA'!$G$2:$G$22804,'Sales RAW DATA'!$I$2:$I$22804,Incentive_Calc!$A307,'Sales RAW DATA'!$D$2:$D$22804,"B3"),SUMIFS('Sales RAW DATA'!$G$2:$G$22804,'Sales RAW DATA'!$I$2:$I$22804,Incentive_Calc!$A307,'Sales RAW DATA'!$D$2:$D$22804,"B4"),SUMIFS('Sales RAW DATA'!$G$2:$G$22804,'Sales RAW DATA'!$I$2:$I$22804,Incentive_Calc!$A307,'Sales RAW DATA'!$D$2:$D$22804,"B5"))</f>
        <v>967389</v>
      </c>
      <c r="AR307" s="45">
        <f t="shared" si="78"/>
        <v>90.318180545052243</v>
      </c>
      <c r="AS307" s="45">
        <f t="shared" si="79"/>
        <v>90</v>
      </c>
      <c r="AT307" s="46">
        <v>0.9</v>
      </c>
      <c r="AU307" s="46">
        <v>0.77</v>
      </c>
      <c r="AV307" s="43" t="str">
        <f t="shared" si="65"/>
        <v>Yes</v>
      </c>
      <c r="AW307" s="43" t="str">
        <f t="shared" si="66"/>
        <v>Yes</v>
      </c>
      <c r="AX307" s="43" t="str">
        <f t="shared" si="67"/>
        <v>No</v>
      </c>
      <c r="AY307" s="43" t="str">
        <f t="shared" si="80"/>
        <v>Yes</v>
      </c>
    </row>
    <row r="308" spans="1:51" x14ac:dyDescent="0.35">
      <c r="A308" s="21" t="s">
        <v>1182</v>
      </c>
      <c r="B308" s="21" t="s">
        <v>708</v>
      </c>
      <c r="C308" s="21" t="str">
        <f>_xlfn.XLOOKUP($A308,'Employee List'!$E:$E,'Employee List'!$D:$D,0)</f>
        <v>SF</v>
      </c>
      <c r="D308" s="42" cm="1">
        <f t="array" ref="D308">IFERROR(IF($G308="Yes",INDEX('Payment Plan'!$D$6:$D$42,MATCH(1,(Incentive_Calc!$C308='Payment Plan'!$B$6:$B$42)*(Incentive_Calc!$U308='Payment Plan'!$C$6:$C$42),0)),""),"")</f>
        <v>53448.104941134807</v>
      </c>
      <c r="E308" s="42" t="str" cm="1">
        <f t="array" ref="E308">IFERROR(IF($H308="Yes",INDEX('Payment Plan'!$D$6:$D$42,MATCH(1,(Incentive_Calc!$C308='Payment Plan'!$B$6:$B$42)*(Incentive_Calc!$AS308='Payment Plan'!$C$6:$C$42),0)),""),"")</f>
        <v/>
      </c>
      <c r="F308" s="42">
        <f t="shared" si="68"/>
        <v>53448.104941134807</v>
      </c>
      <c r="G308" s="43" t="str">
        <f t="shared" si="81"/>
        <v>Yes</v>
      </c>
      <c r="H308" s="21" t="str">
        <f t="shared" si="70"/>
        <v>No</v>
      </c>
      <c r="I308" s="42">
        <f>IFERROR(SUMIFS('Sales RAW DATA'!$F$2:$F$30000,'Sales RAW DATA'!$I$2:$I$30000,Incentive_Calc!$A308,'Sales RAW DATA'!$E$2:$E$30000,Incentive_Calc!I$5),"")</f>
        <v>833674</v>
      </c>
      <c r="J308" s="42">
        <f>IFERROR(SUMIFS('Sales RAW DATA'!$F$2:$F$30000,'Sales RAW DATA'!$I$2:$I$30000,Incentive_Calc!$A308,'Sales RAW DATA'!$E$2:$E$30000,Incentive_Calc!J$5),"")</f>
        <v>851887</v>
      </c>
      <c r="K308" s="42">
        <f>IFERROR(SUMIFS('Sales RAW DATA'!$F$2:$F$30000,'Sales RAW DATA'!$I$2:$I$30000,Incentive_Calc!$A308,'Sales RAW DATA'!$E$2:$E$30000,Incentive_Calc!K$5),"")</f>
        <v>850713</v>
      </c>
      <c r="L308" s="42">
        <f t="shared" si="71"/>
        <v>2536274</v>
      </c>
      <c r="M308" s="42">
        <f>IFERROR(SUMIFS('Sales RAW DATA'!$G$2:$G$30000,'Sales RAW DATA'!$I$2:$I$30000,Incentive_Calc!$A308,'Sales RAW DATA'!$E$2:$E$30000,Incentive_Calc!M$5),"")</f>
        <v>861004</v>
      </c>
      <c r="N308" s="42">
        <f>IFERROR(SUMIFS('Sales RAW DATA'!$G$2:$G$30000,'Sales RAW DATA'!$I$2:$I$30000,Incentive_Calc!$A308,'Sales RAW DATA'!$E$2:$E$30000,Incentive_Calc!N$5),"")</f>
        <v>904363</v>
      </c>
      <c r="O308" s="42">
        <f>IFERROR(SUMIFS('Sales RAW DATA'!$G$2:$G$30000,'Sales RAW DATA'!$I$2:$I$30000,Incentive_Calc!$A308,'Sales RAW DATA'!$E$2:$E$30000,Incentive_Calc!O$5),"")</f>
        <v>1079498</v>
      </c>
      <c r="P308" s="42">
        <f t="shared" si="72"/>
        <v>2844865</v>
      </c>
      <c r="Q308" s="44">
        <f t="shared" si="73"/>
        <v>1.032782598473744</v>
      </c>
      <c r="R308" s="44">
        <f t="shared" si="74"/>
        <v>1.0615997192115856</v>
      </c>
      <c r="S308" s="44">
        <f t="shared" si="75"/>
        <v>1.2689332360032115</v>
      </c>
      <c r="T308" s="45">
        <f t="shared" si="76"/>
        <v>112.16710024232397</v>
      </c>
      <c r="U308" s="45">
        <f t="shared" si="77"/>
        <v>112</v>
      </c>
      <c r="V308" s="44">
        <f>IFERROR(SUMIFS('Sales RAW DATA'!$G:$G,'Sales RAW DATA'!$I:$I,Incentive_Calc!$A308,'Sales RAW DATA'!$D:$D,"B1",'Sales RAW DATA'!$E:$E,Incentive_Calc!V$5)/SUMIFS('Sales RAW DATA'!$F:$F,'Sales RAW DATA'!$I:$I,Incentive_Calc!$A308,'Sales RAW DATA'!$D:$D,"B1",'Sales RAW DATA'!$E:$E,Incentive_Calc!V$5),"")</f>
        <v>1.2246642905307774</v>
      </c>
      <c r="W308" s="44">
        <f>IFERROR(SUMIFS('Sales RAW DATA'!$G:$G,'Sales RAW DATA'!$I:$I,Incentive_Calc!$A308,'Sales RAW DATA'!$D:$D,"B1",'Sales RAW DATA'!$E:$E,Incentive_Calc!W$5)/SUMIFS('Sales RAW DATA'!$F:$F,'Sales RAW DATA'!$I:$I,Incentive_Calc!$A308,'Sales RAW DATA'!$D:$D,"B1",'Sales RAW DATA'!$E:$E,Incentive_Calc!W$5),"")</f>
        <v>0.91419311084474164</v>
      </c>
      <c r="X308" s="44">
        <f>IFERROR(SUMIFS('Sales RAW DATA'!$G:$G,'Sales RAW DATA'!$I:$I,Incentive_Calc!$A308,'Sales RAW DATA'!$D:$D,"B1",'Sales RAW DATA'!$E:$E,Incentive_Calc!X$5)/SUMIFS('Sales RAW DATA'!$F:$F,'Sales RAW DATA'!$I:$I,Incentive_Calc!$A308,'Sales RAW DATA'!$D:$D,"B1",'Sales RAW DATA'!$E:$E,Incentive_Calc!X$5),"")</f>
        <v>1.1998811743254594</v>
      </c>
      <c r="Y308" s="44">
        <f>SUMIFS('Sales RAW DATA'!$G:$G,'Sales RAW DATA'!$I:$I,Incentive_Calc!$A308,'Sales RAW DATA'!$D:$D,"B1")/SUMIFS('Sales RAW DATA'!$F:$F,'Sales RAW DATA'!$I:$I,Incentive_Calc!$A308,'Sales RAW DATA'!$D:$D,"B1")</f>
        <v>1.1126868076429353</v>
      </c>
      <c r="Z308" s="44">
        <f>IFERROR(SUMIFS('Sales RAW DATA'!$G:$G,'Sales RAW DATA'!$I:$I,Incentive_Calc!$A308,'Sales RAW DATA'!$D:$D,"B2",'Sales RAW DATA'!$E:$E,Incentive_Calc!Z$5)/SUMIFS('Sales RAW DATA'!$F:$F,'Sales RAW DATA'!$I:$I,Incentive_Calc!$A308,'Sales RAW DATA'!$D:$D,"B2",'Sales RAW DATA'!$E:$E,Incentive_Calc!Z$5),"")</f>
        <v>1.2309993456109189</v>
      </c>
      <c r="AA308" s="44">
        <f>IFERROR(SUMIFS('Sales RAW DATA'!$G:$G,'Sales RAW DATA'!$I:$I,Incentive_Calc!$A308,'Sales RAW DATA'!$D:$D,"B2",'Sales RAW DATA'!$E:$E,Incentive_Calc!AA$5)/SUMIFS('Sales RAW DATA'!$F:$F,'Sales RAW DATA'!$I:$I,Incentive_Calc!$A308,'Sales RAW DATA'!$D:$D,"B2",'Sales RAW DATA'!$E:$E,Incentive_Calc!AA$5),"")</f>
        <v>1.1281254297895751</v>
      </c>
      <c r="AB308" s="44">
        <f>IFERROR(SUMIFS('Sales RAW DATA'!$G:$G,'Sales RAW DATA'!$I:$I,Incentive_Calc!$A308,'Sales RAW DATA'!$D:$D,"B2",'Sales RAW DATA'!$E:$E,Incentive_Calc!AB$5)/SUMIFS('Sales RAW DATA'!$F:$F,'Sales RAW DATA'!$I:$I,Incentive_Calc!$A308,'Sales RAW DATA'!$D:$D,"B2",'Sales RAW DATA'!$E:$E,Incentive_Calc!AB$5),"")</f>
        <v>1.0428379011478097</v>
      </c>
      <c r="AC308" s="44">
        <f>SUMIFS('Sales RAW DATA'!$G:$G,'Sales RAW DATA'!$I:$I,Incentive_Calc!$A308,'Sales RAW DATA'!$D:$D,"B2")/SUMIFS('Sales RAW DATA'!$F:$F,'Sales RAW DATA'!$I:$I,Incentive_Calc!$A308,'Sales RAW DATA'!$D:$D,"B2")</f>
        <v>1.1319129027856294</v>
      </c>
      <c r="AD308" s="44">
        <f>IFERROR(SUMIFS('Sales RAW DATA'!$G:$G,'Sales RAW DATA'!$I:$I,Incentive_Calc!$A308,'Sales RAW DATA'!$D:$D,"B3",'Sales RAW DATA'!$E:$E,Incentive_Calc!AD$5)/SUMIFS('Sales RAW DATA'!$F:$F,'Sales RAW DATA'!$I:$I,Incentive_Calc!$A308,'Sales RAW DATA'!$D:$D,"B3",'Sales RAW DATA'!$E:$E,Incentive_Calc!AD$5),"")</f>
        <v>1.0136486710504504</v>
      </c>
      <c r="AE308" s="44">
        <f>IFERROR(SUMIFS('Sales RAW DATA'!$G:$G,'Sales RAW DATA'!$I:$I,Incentive_Calc!$A308,'Sales RAW DATA'!$D:$D,"B3",'Sales RAW DATA'!$E:$E,Incentive_Calc!AE$5)/SUMIFS('Sales RAW DATA'!$F:$F,'Sales RAW DATA'!$I:$I,Incentive_Calc!$A308,'Sales RAW DATA'!$D:$D,"B3",'Sales RAW DATA'!$E:$E,Incentive_Calc!AE$5),"")</f>
        <v>1.7196096528747018</v>
      </c>
      <c r="AF308" s="44">
        <f>IFERROR(SUMIFS('Sales RAW DATA'!$G:$G,'Sales RAW DATA'!$I:$I,Incentive_Calc!$A308,'Sales RAW DATA'!$D:$D,"B3",'Sales RAW DATA'!$E:$E,Incentive_Calc!AF$5)/SUMIFS('Sales RAW DATA'!$F:$F,'Sales RAW DATA'!$I:$I,Incentive_Calc!$A308,'Sales RAW DATA'!$D:$D,"B3",'Sales RAW DATA'!$E:$E,Incentive_Calc!AF$5),"")</f>
        <v>2.0443448870563281</v>
      </c>
      <c r="AG308" s="44">
        <f>SUMIFS('Sales RAW DATA'!$G:$G,'Sales RAW DATA'!$I:$I,Incentive_Calc!$A308,'Sales RAW DATA'!$D:$D,"B3")/SUMIFS('Sales RAW DATA'!$F:$F,'Sales RAW DATA'!$I:$I,Incentive_Calc!$A308,'Sales RAW DATA'!$D:$D,"B3")</f>
        <v>1.6085682677895938</v>
      </c>
      <c r="AH308" s="44">
        <f>IFERROR(SUMIFS('Sales RAW DATA'!$G:$G,'Sales RAW DATA'!$I:$I,Incentive_Calc!$A308,'Sales RAW DATA'!$D:$D,"B4",'Sales RAW DATA'!$E:$E,Incentive_Calc!AH$5)/SUMIFS('Sales RAW DATA'!$F:$F,'Sales RAW DATA'!$I:$I,Incentive_Calc!$A308,'Sales RAW DATA'!$D:$D,"B4",'Sales RAW DATA'!$E:$E,Incentive_Calc!AH$5),"")</f>
        <v>0.95712611791569435</v>
      </c>
      <c r="AI308" s="44">
        <f>IFERROR(SUMIFS('Sales RAW DATA'!$G:$G,'Sales RAW DATA'!$I:$I,Incentive_Calc!$A308,'Sales RAW DATA'!$D:$D,"B4",'Sales RAW DATA'!$E:$E,Incentive_Calc!AI$5)/SUMIFS('Sales RAW DATA'!$F:$F,'Sales RAW DATA'!$I:$I,Incentive_Calc!$A308,'Sales RAW DATA'!$D:$D,"B4",'Sales RAW DATA'!$E:$E,Incentive_Calc!AI$5),"")</f>
        <v>0.82858350382771906</v>
      </c>
      <c r="AJ308" s="44">
        <f>IFERROR(SUMIFS('Sales RAW DATA'!$G:$G,'Sales RAW DATA'!$I:$I,Incentive_Calc!$A308,'Sales RAW DATA'!$D:$D,"B4",'Sales RAW DATA'!$E:$E,Incentive_Calc!AJ$5)/SUMIFS('Sales RAW DATA'!$F:$F,'Sales RAW DATA'!$I:$I,Incentive_Calc!$A308,'Sales RAW DATA'!$D:$D,"B4",'Sales RAW DATA'!$E:$E,Incentive_Calc!AJ$5),"")</f>
        <v>1.2371405125144541</v>
      </c>
      <c r="AK308" s="44">
        <f>SUMIFS('Sales RAW DATA'!$G:$G,'Sales RAW DATA'!$I:$I,Incentive_Calc!$A308,'Sales RAW DATA'!$D:$D,"B4")/SUMIFS('Sales RAW DATA'!$F:$F,'Sales RAW DATA'!$I:$I,Incentive_Calc!$A308,'Sales RAW DATA'!$D:$D,"B4")</f>
        <v>1.0106138896386843</v>
      </c>
      <c r="AL308" s="44">
        <f>IFERROR(SUMIFS('Sales RAW DATA'!$G:$G,'Sales RAW DATA'!$I:$I,Incentive_Calc!$A308,'Sales RAW DATA'!$D:$D,"B5",'Sales RAW DATA'!$E:$E,Incentive_Calc!AL$5)/SUMIFS('Sales RAW DATA'!$F:$F,'Sales RAW DATA'!$I:$I,Incentive_Calc!$A308,'Sales RAW DATA'!$D:$D,"B5",'Sales RAW DATA'!$E:$E,Incentive_Calc!AL$5),"")</f>
        <v>0.76185732469976197</v>
      </c>
      <c r="AM308" s="44">
        <f>IFERROR(SUMIFS('Sales RAW DATA'!$G:$G,'Sales RAW DATA'!$I:$I,Incentive_Calc!$A308,'Sales RAW DATA'!$D:$D,"B5",'Sales RAW DATA'!$E:$E,Incentive_Calc!AM$5)/SUMIFS('Sales RAW DATA'!$F:$F,'Sales RAW DATA'!$I:$I,Incentive_Calc!$A308,'Sales RAW DATA'!$D:$D,"B5",'Sales RAW DATA'!$E:$E,Incentive_Calc!AM$5),"")</f>
        <v>0.87362666246123111</v>
      </c>
      <c r="AN308" s="44">
        <f>IFERROR(SUMIFS('Sales RAW DATA'!$G:$G,'Sales RAW DATA'!$I:$I,Incentive_Calc!$A308,'Sales RAW DATA'!$D:$D,"B5",'Sales RAW DATA'!$E:$E,Incentive_Calc!AN$5)/SUMIFS('Sales RAW DATA'!$F:$F,'Sales RAW DATA'!$I:$I,Incentive_Calc!$A308,'Sales RAW DATA'!$D:$D,"B5",'Sales RAW DATA'!$E:$E,Incentive_Calc!AN$5),"")</f>
        <v>0.53439814814814812</v>
      </c>
      <c r="AO308" s="44">
        <f>SUMIFS('Sales RAW DATA'!$G:$G,'Sales RAW DATA'!$I:$I,Incentive_Calc!$A308,'Sales RAW DATA'!$D:$D,"B5")/SUMIFS('Sales RAW DATA'!$F:$F,'Sales RAW DATA'!$I:$I,Incentive_Calc!$A308,'Sales RAW DATA'!$D:$D,"B5")</f>
        <v>0.71437333878552445</v>
      </c>
      <c r="AP308" s="42">
        <f>SUM(SUMIFS('Sales RAW DATA'!$F$2:$F$22804,'Sales RAW DATA'!$I$2:$I$22804,Incentive_Calc!$A308,'Sales RAW DATA'!$D$2:$D$22804,"B1"),SUMIFS('Sales RAW DATA'!$F$2:$F$22804,'Sales RAW DATA'!$I$2:$I$22804,Incentive_Calc!$A308,'Sales RAW DATA'!$D$2:$D$22804,"B2"),SUMIFS('Sales RAW DATA'!$F$2:$F$22804,'Sales RAW DATA'!$I$2:$I$22804,Incentive_Calc!$A308,'Sales RAW DATA'!$D$2:$D$22804,"B3"),SUMIFS('Sales RAW DATA'!$F$2:$F$22804,'Sales RAW DATA'!$I$2:$I$22804,Incentive_Calc!$A308,'Sales RAW DATA'!$D$2:$D$22804,"B4"),SUMIFS('Sales RAW DATA'!$F$2:$F$22804,'Sales RAW DATA'!$I$2:$I$22804,Incentive_Calc!$A308,'Sales RAW DATA'!$D$2:$D$22804,"B5"))</f>
        <v>1509902</v>
      </c>
      <c r="AQ308" s="42">
        <f>SUM(SUMIFS('Sales RAW DATA'!$G$2:$G$22804,'Sales RAW DATA'!$I$2:$I$22804,Incentive_Calc!$A308,'Sales RAW DATA'!$D$2:$D$22804,"B1"),SUMIFS('Sales RAW DATA'!$G$2:$G$22804,'Sales RAW DATA'!$I$2:$I$22804,Incentive_Calc!$A308,'Sales RAW DATA'!$D$2:$D$22804,"B2"),SUMIFS('Sales RAW DATA'!$G$2:$G$22804,'Sales RAW DATA'!$I$2:$I$22804,Incentive_Calc!$A308,'Sales RAW DATA'!$D$2:$D$22804,"B3"),SUMIFS('Sales RAW DATA'!$G$2:$G$22804,'Sales RAW DATA'!$I$2:$I$22804,Incentive_Calc!$A308,'Sales RAW DATA'!$D$2:$D$22804,"B4"),SUMIFS('Sales RAW DATA'!$G$2:$G$22804,'Sales RAW DATA'!$I$2:$I$22804,Incentive_Calc!$A308,'Sales RAW DATA'!$D$2:$D$22804,"B5"))</f>
        <v>1765834</v>
      </c>
      <c r="AR308" s="45">
        <f t="shared" si="78"/>
        <v>116.95023915459414</v>
      </c>
      <c r="AS308" s="45">
        <f t="shared" si="79"/>
        <v>116</v>
      </c>
      <c r="AT308" s="46">
        <v>1.1399999999999999</v>
      </c>
      <c r="AU308" s="46">
        <v>0.93</v>
      </c>
      <c r="AV308" s="43" t="str">
        <f t="shared" si="65"/>
        <v>Yes</v>
      </c>
      <c r="AW308" s="43" t="str">
        <f t="shared" si="66"/>
        <v>Yes</v>
      </c>
      <c r="AX308" s="43" t="str">
        <f t="shared" si="67"/>
        <v>Yes</v>
      </c>
      <c r="AY308" s="43" t="str">
        <f t="shared" si="80"/>
        <v>Yes</v>
      </c>
    </row>
    <row r="309" spans="1:51" x14ac:dyDescent="0.35">
      <c r="A309" s="21" t="s">
        <v>1183</v>
      </c>
      <c r="B309" s="21" t="s">
        <v>709</v>
      </c>
      <c r="C309" s="21" t="str">
        <f>_xlfn.XLOOKUP($A309,'Employee List'!$E:$E,'Employee List'!$D:$D,0)</f>
        <v>SF</v>
      </c>
      <c r="D309" s="42" t="str" cm="1">
        <f t="array" ref="D309">IFERROR(IF($G309="Yes",INDEX('Payment Plan'!$D$6:$D$42,MATCH(1,(Incentive_Calc!$C309='Payment Plan'!$B$6:$B$42)*(Incentive_Calc!$U309='Payment Plan'!$C$6:$C$42),0)),""),"")</f>
        <v/>
      </c>
      <c r="E309" s="42" t="str" cm="1">
        <f t="array" ref="E309">IFERROR(IF($H309="Yes",INDEX('Payment Plan'!$D$6:$D$42,MATCH(1,(Incentive_Calc!$C309='Payment Plan'!$B$6:$B$42)*(Incentive_Calc!$AS309='Payment Plan'!$C$6:$C$42),0)),""),"")</f>
        <v/>
      </c>
      <c r="F309" s="42">
        <f t="shared" si="68"/>
        <v>0</v>
      </c>
      <c r="G309" s="43" t="str">
        <f t="shared" si="81"/>
        <v>No</v>
      </c>
      <c r="H309" s="21" t="str">
        <f t="shared" si="70"/>
        <v>No</v>
      </c>
      <c r="I309" s="42">
        <f>IFERROR(SUMIFS('Sales RAW DATA'!$F$2:$F$30000,'Sales RAW DATA'!$I$2:$I$30000,Incentive_Calc!$A309,'Sales RAW DATA'!$E$2:$E$30000,Incentive_Calc!I$5),"")</f>
        <v>575926</v>
      </c>
      <c r="J309" s="42">
        <f>IFERROR(SUMIFS('Sales RAW DATA'!$F$2:$F$30000,'Sales RAW DATA'!$I$2:$I$30000,Incentive_Calc!$A309,'Sales RAW DATA'!$E$2:$E$30000,Incentive_Calc!J$5),"")</f>
        <v>590865</v>
      </c>
      <c r="K309" s="42">
        <f>IFERROR(SUMIFS('Sales RAW DATA'!$F$2:$F$30000,'Sales RAW DATA'!$I$2:$I$30000,Incentive_Calc!$A309,'Sales RAW DATA'!$E$2:$E$30000,Incentive_Calc!K$5),"")</f>
        <v>591885</v>
      </c>
      <c r="L309" s="42">
        <f t="shared" si="71"/>
        <v>1758676</v>
      </c>
      <c r="M309" s="42">
        <f>IFERROR(SUMIFS('Sales RAW DATA'!$G$2:$G$30000,'Sales RAW DATA'!$I$2:$I$30000,Incentive_Calc!$A309,'Sales RAW DATA'!$E$2:$E$30000,Incentive_Calc!M$5),"")</f>
        <v>535845</v>
      </c>
      <c r="N309" s="42">
        <f>IFERROR(SUMIFS('Sales RAW DATA'!$G$2:$G$30000,'Sales RAW DATA'!$I$2:$I$30000,Incentive_Calc!$A309,'Sales RAW DATA'!$E$2:$E$30000,Incentive_Calc!N$5),"")</f>
        <v>543124</v>
      </c>
      <c r="O309" s="42">
        <f>IFERROR(SUMIFS('Sales RAW DATA'!$G$2:$G$30000,'Sales RAW DATA'!$I$2:$I$30000,Incentive_Calc!$A309,'Sales RAW DATA'!$E$2:$E$30000,Incentive_Calc!O$5),"")</f>
        <v>463863</v>
      </c>
      <c r="P309" s="42">
        <f t="shared" si="72"/>
        <v>1542832</v>
      </c>
      <c r="Q309" s="44">
        <f t="shared" si="73"/>
        <v>0.93040598965839361</v>
      </c>
      <c r="R309" s="44">
        <f t="shared" si="74"/>
        <v>0.9192015096511047</v>
      </c>
      <c r="S309" s="44">
        <f t="shared" si="75"/>
        <v>0.78370460477964465</v>
      </c>
      <c r="T309" s="45">
        <f t="shared" si="76"/>
        <v>87.72690364797154</v>
      </c>
      <c r="U309" s="45">
        <f t="shared" si="77"/>
        <v>87</v>
      </c>
      <c r="V309" s="44">
        <f>IFERROR(SUMIFS('Sales RAW DATA'!$G:$G,'Sales RAW DATA'!$I:$I,Incentive_Calc!$A309,'Sales RAW DATA'!$D:$D,"B1",'Sales RAW DATA'!$E:$E,Incentive_Calc!V$5)/SUMIFS('Sales RAW DATA'!$F:$F,'Sales RAW DATA'!$I:$I,Incentive_Calc!$A309,'Sales RAW DATA'!$D:$D,"B1",'Sales RAW DATA'!$E:$E,Incentive_Calc!V$5),"")</f>
        <v>1.201223919433335</v>
      </c>
      <c r="W309" s="44">
        <f>IFERROR(SUMIFS('Sales RAW DATA'!$G:$G,'Sales RAW DATA'!$I:$I,Incentive_Calc!$A309,'Sales RAW DATA'!$D:$D,"B1",'Sales RAW DATA'!$E:$E,Incentive_Calc!W$5)/SUMIFS('Sales RAW DATA'!$F:$F,'Sales RAW DATA'!$I:$I,Incentive_Calc!$A309,'Sales RAW DATA'!$D:$D,"B1",'Sales RAW DATA'!$E:$E,Incentive_Calc!W$5),"")</f>
        <v>0.94891015271570756</v>
      </c>
      <c r="X309" s="44">
        <f>IFERROR(SUMIFS('Sales RAW DATA'!$G:$G,'Sales RAW DATA'!$I:$I,Incentive_Calc!$A309,'Sales RAW DATA'!$D:$D,"B1",'Sales RAW DATA'!$E:$E,Incentive_Calc!X$5)/SUMIFS('Sales RAW DATA'!$F:$F,'Sales RAW DATA'!$I:$I,Incentive_Calc!$A309,'Sales RAW DATA'!$D:$D,"B1",'Sales RAW DATA'!$E:$E,Incentive_Calc!X$5),"")</f>
        <v>0.7469328543013708</v>
      </c>
      <c r="Y309" s="44">
        <f>SUMIFS('Sales RAW DATA'!$G:$G,'Sales RAW DATA'!$I:$I,Incentive_Calc!$A309,'Sales RAW DATA'!$D:$D,"B1")/SUMIFS('Sales RAW DATA'!$F:$F,'Sales RAW DATA'!$I:$I,Incentive_Calc!$A309,'Sales RAW DATA'!$D:$D,"B1")</f>
        <v>0.9699583401300198</v>
      </c>
      <c r="Z309" s="44">
        <f>IFERROR(SUMIFS('Sales RAW DATA'!$G:$G,'Sales RAW DATA'!$I:$I,Incentive_Calc!$A309,'Sales RAW DATA'!$D:$D,"B2",'Sales RAW DATA'!$E:$E,Incentive_Calc!Z$5)/SUMIFS('Sales RAW DATA'!$F:$F,'Sales RAW DATA'!$I:$I,Incentive_Calc!$A309,'Sales RAW DATA'!$D:$D,"B2",'Sales RAW DATA'!$E:$E,Incentive_Calc!Z$5),"")</f>
        <v>0.80256226832281985</v>
      </c>
      <c r="AA309" s="44">
        <f>IFERROR(SUMIFS('Sales RAW DATA'!$G:$G,'Sales RAW DATA'!$I:$I,Incentive_Calc!$A309,'Sales RAW DATA'!$D:$D,"B2",'Sales RAW DATA'!$E:$E,Incentive_Calc!AA$5)/SUMIFS('Sales RAW DATA'!$F:$F,'Sales RAW DATA'!$I:$I,Incentive_Calc!$A309,'Sales RAW DATA'!$D:$D,"B2",'Sales RAW DATA'!$E:$E,Incentive_Calc!AA$5),"")</f>
        <v>1.0224557522123894</v>
      </c>
      <c r="AB309" s="44">
        <f>IFERROR(SUMIFS('Sales RAW DATA'!$G:$G,'Sales RAW DATA'!$I:$I,Incentive_Calc!$A309,'Sales RAW DATA'!$D:$D,"B2",'Sales RAW DATA'!$E:$E,Incentive_Calc!AB$5)/SUMIFS('Sales RAW DATA'!$F:$F,'Sales RAW DATA'!$I:$I,Incentive_Calc!$A309,'Sales RAW DATA'!$D:$D,"B2",'Sales RAW DATA'!$E:$E,Incentive_Calc!AB$5),"")</f>
        <v>0.9418585923659204</v>
      </c>
      <c r="AC309" s="44">
        <f>SUMIFS('Sales RAW DATA'!$G:$G,'Sales RAW DATA'!$I:$I,Incentive_Calc!$A309,'Sales RAW DATA'!$D:$D,"B2")/SUMIFS('Sales RAW DATA'!$F:$F,'Sales RAW DATA'!$I:$I,Incentive_Calc!$A309,'Sales RAW DATA'!$D:$D,"B2")</f>
        <v>0.92871131249520011</v>
      </c>
      <c r="AD309" s="44">
        <f>IFERROR(SUMIFS('Sales RAW DATA'!$G:$G,'Sales RAW DATA'!$I:$I,Incentive_Calc!$A309,'Sales RAW DATA'!$D:$D,"B3",'Sales RAW DATA'!$E:$E,Incentive_Calc!AD$5)/SUMIFS('Sales RAW DATA'!$F:$F,'Sales RAW DATA'!$I:$I,Incentive_Calc!$A309,'Sales RAW DATA'!$D:$D,"B3",'Sales RAW DATA'!$E:$E,Incentive_Calc!AD$5),"")</f>
        <v>0.35626304310304246</v>
      </c>
      <c r="AE309" s="44">
        <f>IFERROR(SUMIFS('Sales RAW DATA'!$G:$G,'Sales RAW DATA'!$I:$I,Incentive_Calc!$A309,'Sales RAW DATA'!$D:$D,"B3",'Sales RAW DATA'!$E:$E,Incentive_Calc!AE$5)/SUMIFS('Sales RAW DATA'!$F:$F,'Sales RAW DATA'!$I:$I,Incentive_Calc!$A309,'Sales RAW DATA'!$D:$D,"B3",'Sales RAW DATA'!$E:$E,Incentive_Calc!AE$5),"")</f>
        <v>0.71003752345215765</v>
      </c>
      <c r="AF309" s="44">
        <f>IFERROR(SUMIFS('Sales RAW DATA'!$G:$G,'Sales RAW DATA'!$I:$I,Incentive_Calc!$A309,'Sales RAW DATA'!$D:$D,"B3",'Sales RAW DATA'!$E:$E,Incentive_Calc!AF$5)/SUMIFS('Sales RAW DATA'!$F:$F,'Sales RAW DATA'!$I:$I,Incentive_Calc!$A309,'Sales RAW DATA'!$D:$D,"B3",'Sales RAW DATA'!$E:$E,Incentive_Calc!AF$5),"")</f>
        <v>1.4470443686006826</v>
      </c>
      <c r="AG309" s="44">
        <f>SUMIFS('Sales RAW DATA'!$G:$G,'Sales RAW DATA'!$I:$I,Incentive_Calc!$A309,'Sales RAW DATA'!$D:$D,"B3")/SUMIFS('Sales RAW DATA'!$F:$F,'Sales RAW DATA'!$I:$I,Incentive_Calc!$A309,'Sales RAW DATA'!$D:$D,"B3")</f>
        <v>0.86649812631568468</v>
      </c>
      <c r="AH309" s="44">
        <f>IFERROR(SUMIFS('Sales RAW DATA'!$G:$G,'Sales RAW DATA'!$I:$I,Incentive_Calc!$A309,'Sales RAW DATA'!$D:$D,"B4",'Sales RAW DATA'!$E:$E,Incentive_Calc!AH$5)/SUMIFS('Sales RAW DATA'!$F:$F,'Sales RAW DATA'!$I:$I,Incentive_Calc!$A309,'Sales RAW DATA'!$D:$D,"B4",'Sales RAW DATA'!$E:$E,Incentive_Calc!AH$5),"")</f>
        <v>0.62103873239436624</v>
      </c>
      <c r="AI309" s="44">
        <f>IFERROR(SUMIFS('Sales RAW DATA'!$G:$G,'Sales RAW DATA'!$I:$I,Incentive_Calc!$A309,'Sales RAW DATA'!$D:$D,"B4",'Sales RAW DATA'!$E:$E,Incentive_Calc!AI$5)/SUMIFS('Sales RAW DATA'!$F:$F,'Sales RAW DATA'!$I:$I,Incentive_Calc!$A309,'Sales RAW DATA'!$D:$D,"B4",'Sales RAW DATA'!$E:$E,Incentive_Calc!AI$5),"")</f>
        <v>0.77732535946049119</v>
      </c>
      <c r="AJ309" s="44">
        <f>IFERROR(SUMIFS('Sales RAW DATA'!$G:$G,'Sales RAW DATA'!$I:$I,Incentive_Calc!$A309,'Sales RAW DATA'!$D:$D,"B4",'Sales RAW DATA'!$E:$E,Incentive_Calc!AJ$5)/SUMIFS('Sales RAW DATA'!$F:$F,'Sales RAW DATA'!$I:$I,Incentive_Calc!$A309,'Sales RAW DATA'!$D:$D,"B4",'Sales RAW DATA'!$E:$E,Incentive_Calc!AJ$5),"")</f>
        <v>0.75079257941134359</v>
      </c>
      <c r="AK309" s="44">
        <f>SUMIFS('Sales RAW DATA'!$G:$G,'Sales RAW DATA'!$I:$I,Incentive_Calc!$A309,'Sales RAW DATA'!$D:$D,"B4")/SUMIFS('Sales RAW DATA'!$F:$F,'Sales RAW DATA'!$I:$I,Incentive_Calc!$A309,'Sales RAW DATA'!$D:$D,"B4")</f>
        <v>0.71643119987200621</v>
      </c>
      <c r="AL309" s="44">
        <f>IFERROR(SUMIFS('Sales RAW DATA'!$G:$G,'Sales RAW DATA'!$I:$I,Incentive_Calc!$A309,'Sales RAW DATA'!$D:$D,"B5",'Sales RAW DATA'!$E:$E,Incentive_Calc!AL$5)/SUMIFS('Sales RAW DATA'!$F:$F,'Sales RAW DATA'!$I:$I,Incentive_Calc!$A309,'Sales RAW DATA'!$D:$D,"B5",'Sales RAW DATA'!$E:$E,Incentive_Calc!AL$5),"")</f>
        <v>0.42955411901210011</v>
      </c>
      <c r="AM309" s="44">
        <f>IFERROR(SUMIFS('Sales RAW DATA'!$G:$G,'Sales RAW DATA'!$I:$I,Incentive_Calc!$A309,'Sales RAW DATA'!$D:$D,"B5",'Sales RAW DATA'!$E:$E,Incentive_Calc!AM$5)/SUMIFS('Sales RAW DATA'!$F:$F,'Sales RAW DATA'!$I:$I,Incentive_Calc!$A309,'Sales RAW DATA'!$D:$D,"B5",'Sales RAW DATA'!$E:$E,Incentive_Calc!AM$5),"")</f>
        <v>0.8851732761700607</v>
      </c>
      <c r="AN309" s="44">
        <f>IFERROR(SUMIFS('Sales RAW DATA'!$G:$G,'Sales RAW DATA'!$I:$I,Incentive_Calc!$A309,'Sales RAW DATA'!$D:$D,"B5",'Sales RAW DATA'!$E:$E,Incentive_Calc!AN$5)/SUMIFS('Sales RAW DATA'!$F:$F,'Sales RAW DATA'!$I:$I,Incentive_Calc!$A309,'Sales RAW DATA'!$D:$D,"B5",'Sales RAW DATA'!$E:$E,Incentive_Calc!AN$5),"")</f>
        <v>0.72485023755422429</v>
      </c>
      <c r="AO309" s="44">
        <f>SUMIFS('Sales RAW DATA'!$G:$G,'Sales RAW DATA'!$I:$I,Incentive_Calc!$A309,'Sales RAW DATA'!$D:$D,"B5")/SUMIFS('Sales RAW DATA'!$F:$F,'Sales RAW DATA'!$I:$I,Incentive_Calc!$A309,'Sales RAW DATA'!$D:$D,"B5")</f>
        <v>0.69234180958013014</v>
      </c>
      <c r="AP309" s="42">
        <f>SUM(SUMIFS('Sales RAW DATA'!$F$2:$F$22804,'Sales RAW DATA'!$I$2:$I$22804,Incentive_Calc!$A309,'Sales RAW DATA'!$D$2:$D$22804,"B1"),SUMIFS('Sales RAW DATA'!$F$2:$F$22804,'Sales RAW DATA'!$I$2:$I$22804,Incentive_Calc!$A309,'Sales RAW DATA'!$D$2:$D$22804,"B2"),SUMIFS('Sales RAW DATA'!$F$2:$F$22804,'Sales RAW DATA'!$I$2:$I$22804,Incentive_Calc!$A309,'Sales RAW DATA'!$D$2:$D$22804,"B3"),SUMIFS('Sales RAW DATA'!$F$2:$F$22804,'Sales RAW DATA'!$I$2:$I$22804,Incentive_Calc!$A309,'Sales RAW DATA'!$D$2:$D$22804,"B4"),SUMIFS('Sales RAW DATA'!$F$2:$F$22804,'Sales RAW DATA'!$I$2:$I$22804,Incentive_Calc!$A309,'Sales RAW DATA'!$D$2:$D$22804,"B5"))</f>
        <v>982975</v>
      </c>
      <c r="AQ309" s="42">
        <f>SUM(SUMIFS('Sales RAW DATA'!$G$2:$G$22804,'Sales RAW DATA'!$I$2:$I$22804,Incentive_Calc!$A309,'Sales RAW DATA'!$D$2:$D$22804,"B1"),SUMIFS('Sales RAW DATA'!$G$2:$G$22804,'Sales RAW DATA'!$I$2:$I$22804,Incentive_Calc!$A309,'Sales RAW DATA'!$D$2:$D$22804,"B2"),SUMIFS('Sales RAW DATA'!$G$2:$G$22804,'Sales RAW DATA'!$I$2:$I$22804,Incentive_Calc!$A309,'Sales RAW DATA'!$D$2:$D$22804,"B3"),SUMIFS('Sales RAW DATA'!$G$2:$G$22804,'Sales RAW DATA'!$I$2:$I$22804,Incentive_Calc!$A309,'Sales RAW DATA'!$D$2:$D$22804,"B4"),SUMIFS('Sales RAW DATA'!$G$2:$G$22804,'Sales RAW DATA'!$I$2:$I$22804,Incentive_Calc!$A309,'Sales RAW DATA'!$D$2:$D$22804,"B5"))</f>
        <v>882794</v>
      </c>
      <c r="AR309" s="45">
        <f t="shared" si="78"/>
        <v>89.808387802334749</v>
      </c>
      <c r="AS309" s="45">
        <f t="shared" si="79"/>
        <v>89</v>
      </c>
      <c r="AT309" s="46">
        <v>0.99</v>
      </c>
      <c r="AU309" s="46">
        <v>0.92</v>
      </c>
      <c r="AV309" s="43" t="str">
        <f t="shared" si="65"/>
        <v>Yes</v>
      </c>
      <c r="AW309" s="43" t="str">
        <f t="shared" si="66"/>
        <v>Yes</v>
      </c>
      <c r="AX309" s="43" t="str">
        <f t="shared" si="67"/>
        <v>No</v>
      </c>
      <c r="AY309" s="43" t="str">
        <f t="shared" si="80"/>
        <v>Yes</v>
      </c>
    </row>
    <row r="310" spans="1:51" x14ac:dyDescent="0.35">
      <c r="A310" s="21" t="s">
        <v>1184</v>
      </c>
      <c r="B310" s="21" t="s">
        <v>710</v>
      </c>
      <c r="C310" s="21" t="str">
        <f>_xlfn.XLOOKUP($A310,'Employee List'!$E:$E,'Employee List'!$D:$D,0)</f>
        <v>SF</v>
      </c>
      <c r="D310" s="42" t="str" cm="1">
        <f t="array" ref="D310">IFERROR(IF($G310="Yes",INDEX('Payment Plan'!$D$6:$D$42,MATCH(1,(Incentive_Calc!$C310='Payment Plan'!$B$6:$B$42)*(Incentive_Calc!$U310='Payment Plan'!$C$6:$C$42),0)),""),"")</f>
        <v/>
      </c>
      <c r="E310" s="42" t="str" cm="1">
        <f t="array" ref="E310">IFERROR(IF($H310="Yes",INDEX('Payment Plan'!$D$6:$D$42,MATCH(1,(Incentive_Calc!$C310='Payment Plan'!$B$6:$B$42)*(Incentive_Calc!$AS310='Payment Plan'!$C$6:$C$42),0)),""),"")</f>
        <v/>
      </c>
      <c r="F310" s="42">
        <f t="shared" si="68"/>
        <v>0</v>
      </c>
      <c r="G310" s="43" t="str">
        <f t="shared" si="81"/>
        <v>No</v>
      </c>
      <c r="H310" s="21" t="str">
        <f t="shared" si="70"/>
        <v>No</v>
      </c>
      <c r="I310" s="42">
        <f>IFERROR(SUMIFS('Sales RAW DATA'!$F$2:$F$30000,'Sales RAW DATA'!$I$2:$I$30000,Incentive_Calc!$A310,'Sales RAW DATA'!$E$2:$E$30000,Incentive_Calc!I$5),"")</f>
        <v>785661</v>
      </c>
      <c r="J310" s="42">
        <f>IFERROR(SUMIFS('Sales RAW DATA'!$F$2:$F$30000,'Sales RAW DATA'!$I$2:$I$30000,Incentive_Calc!$A310,'Sales RAW DATA'!$E$2:$E$30000,Incentive_Calc!J$5),"")</f>
        <v>788945</v>
      </c>
      <c r="K310" s="42">
        <f>IFERROR(SUMIFS('Sales RAW DATA'!$F$2:$F$30000,'Sales RAW DATA'!$I$2:$I$30000,Incentive_Calc!$A310,'Sales RAW DATA'!$E$2:$E$30000,Incentive_Calc!K$5),"")</f>
        <v>796417</v>
      </c>
      <c r="L310" s="42">
        <f t="shared" si="71"/>
        <v>2371023</v>
      </c>
      <c r="M310" s="42">
        <f>IFERROR(SUMIFS('Sales RAW DATA'!$G$2:$G$30000,'Sales RAW DATA'!$I$2:$I$30000,Incentive_Calc!$A310,'Sales RAW DATA'!$E$2:$E$30000,Incentive_Calc!M$5),"")</f>
        <v>789335</v>
      </c>
      <c r="N310" s="42">
        <f>IFERROR(SUMIFS('Sales RAW DATA'!$G$2:$G$30000,'Sales RAW DATA'!$I$2:$I$30000,Incentive_Calc!$A310,'Sales RAW DATA'!$E$2:$E$30000,Incentive_Calc!N$5),"")</f>
        <v>710614</v>
      </c>
      <c r="O310" s="42">
        <f>IFERROR(SUMIFS('Sales RAW DATA'!$G$2:$G$30000,'Sales RAW DATA'!$I$2:$I$30000,Incentive_Calc!$A310,'Sales RAW DATA'!$E$2:$E$30000,Incentive_Calc!O$5),"")</f>
        <v>647223</v>
      </c>
      <c r="P310" s="42">
        <f t="shared" si="72"/>
        <v>2147172</v>
      </c>
      <c r="Q310" s="44">
        <f t="shared" si="73"/>
        <v>1.004676317139326</v>
      </c>
      <c r="R310" s="44">
        <f t="shared" si="74"/>
        <v>0.90071424497271668</v>
      </c>
      <c r="S310" s="44">
        <f t="shared" si="75"/>
        <v>0.8126684889950867</v>
      </c>
      <c r="T310" s="45">
        <f t="shared" si="76"/>
        <v>90.558885341896726</v>
      </c>
      <c r="U310" s="45">
        <f t="shared" si="77"/>
        <v>90</v>
      </c>
      <c r="V310" s="44">
        <f>IFERROR(SUMIFS('Sales RAW DATA'!$G:$G,'Sales RAW DATA'!$I:$I,Incentive_Calc!$A310,'Sales RAW DATA'!$D:$D,"B1",'Sales RAW DATA'!$E:$E,Incentive_Calc!V$5)/SUMIFS('Sales RAW DATA'!$F:$F,'Sales RAW DATA'!$I:$I,Incentive_Calc!$A310,'Sales RAW DATA'!$D:$D,"B1",'Sales RAW DATA'!$E:$E,Incentive_Calc!V$5),"")</f>
        <v>1.7389373430745125</v>
      </c>
      <c r="W310" s="44">
        <f>IFERROR(SUMIFS('Sales RAW DATA'!$G:$G,'Sales RAW DATA'!$I:$I,Incentive_Calc!$A310,'Sales RAW DATA'!$D:$D,"B1",'Sales RAW DATA'!$E:$E,Incentive_Calc!W$5)/SUMIFS('Sales RAW DATA'!$F:$F,'Sales RAW DATA'!$I:$I,Incentive_Calc!$A310,'Sales RAW DATA'!$D:$D,"B1",'Sales RAW DATA'!$E:$E,Incentive_Calc!W$5),"")</f>
        <v>1.2885310881578567</v>
      </c>
      <c r="X310" s="44">
        <f>IFERROR(SUMIFS('Sales RAW DATA'!$G:$G,'Sales RAW DATA'!$I:$I,Incentive_Calc!$A310,'Sales RAW DATA'!$D:$D,"B1",'Sales RAW DATA'!$E:$E,Incentive_Calc!X$5)/SUMIFS('Sales RAW DATA'!$F:$F,'Sales RAW DATA'!$I:$I,Incentive_Calc!$A310,'Sales RAW DATA'!$D:$D,"B1",'Sales RAW DATA'!$E:$E,Incentive_Calc!X$5),"")</f>
        <v>0.96475835272808719</v>
      </c>
      <c r="Y310" s="44">
        <f>SUMIFS('Sales RAW DATA'!$G:$G,'Sales RAW DATA'!$I:$I,Incentive_Calc!$A310,'Sales RAW DATA'!$D:$D,"B1")/SUMIFS('Sales RAW DATA'!$F:$F,'Sales RAW DATA'!$I:$I,Incentive_Calc!$A310,'Sales RAW DATA'!$D:$D,"B1")</f>
        <v>1.334856334167942</v>
      </c>
      <c r="Z310" s="44">
        <f>IFERROR(SUMIFS('Sales RAW DATA'!$G:$G,'Sales RAW DATA'!$I:$I,Incentive_Calc!$A310,'Sales RAW DATA'!$D:$D,"B2",'Sales RAW DATA'!$E:$E,Incentive_Calc!Z$5)/SUMIFS('Sales RAW DATA'!$F:$F,'Sales RAW DATA'!$I:$I,Incentive_Calc!$A310,'Sales RAW DATA'!$D:$D,"B2",'Sales RAW DATA'!$E:$E,Incentive_Calc!Z$5),"")</f>
        <v>1.7744112381214709</v>
      </c>
      <c r="AA310" s="44">
        <f>IFERROR(SUMIFS('Sales RAW DATA'!$G:$G,'Sales RAW DATA'!$I:$I,Incentive_Calc!$A310,'Sales RAW DATA'!$D:$D,"B2",'Sales RAW DATA'!$E:$E,Incentive_Calc!AA$5)/SUMIFS('Sales RAW DATA'!$F:$F,'Sales RAW DATA'!$I:$I,Incentive_Calc!$A310,'Sales RAW DATA'!$D:$D,"B2",'Sales RAW DATA'!$E:$E,Incentive_Calc!AA$5),"")</f>
        <v>1.3401064122557564</v>
      </c>
      <c r="AB310" s="44">
        <f>IFERROR(SUMIFS('Sales RAW DATA'!$G:$G,'Sales RAW DATA'!$I:$I,Incentive_Calc!$A310,'Sales RAW DATA'!$D:$D,"B2",'Sales RAW DATA'!$E:$E,Incentive_Calc!AB$5)/SUMIFS('Sales RAW DATA'!$F:$F,'Sales RAW DATA'!$I:$I,Incentive_Calc!$A310,'Sales RAW DATA'!$D:$D,"B2",'Sales RAW DATA'!$E:$E,Incentive_Calc!AB$5),"")</f>
        <v>0.90046588755527479</v>
      </c>
      <c r="AC310" s="44">
        <f>SUMIFS('Sales RAW DATA'!$G:$G,'Sales RAW DATA'!$I:$I,Incentive_Calc!$A310,'Sales RAW DATA'!$D:$D,"B2")/SUMIFS('Sales RAW DATA'!$F:$F,'Sales RAW DATA'!$I:$I,Incentive_Calc!$A310,'Sales RAW DATA'!$D:$D,"B2")</f>
        <v>1.3158039847343752</v>
      </c>
      <c r="AD310" s="44">
        <f>IFERROR(SUMIFS('Sales RAW DATA'!$G:$G,'Sales RAW DATA'!$I:$I,Incentive_Calc!$A310,'Sales RAW DATA'!$D:$D,"B3",'Sales RAW DATA'!$E:$E,Incentive_Calc!AD$5)/SUMIFS('Sales RAW DATA'!$F:$F,'Sales RAW DATA'!$I:$I,Incentive_Calc!$A310,'Sales RAW DATA'!$D:$D,"B3",'Sales RAW DATA'!$E:$E,Incentive_Calc!AD$5),"")</f>
        <v>0.63215474547373551</v>
      </c>
      <c r="AE310" s="44">
        <f>IFERROR(SUMIFS('Sales RAW DATA'!$G:$G,'Sales RAW DATA'!$I:$I,Incentive_Calc!$A310,'Sales RAW DATA'!$D:$D,"B3",'Sales RAW DATA'!$E:$E,Incentive_Calc!AE$5)/SUMIFS('Sales RAW DATA'!$F:$F,'Sales RAW DATA'!$I:$I,Incentive_Calc!$A310,'Sales RAW DATA'!$D:$D,"B3",'Sales RAW DATA'!$E:$E,Incentive_Calc!AE$5),"")</f>
        <v>0.88667527516448374</v>
      </c>
      <c r="AF310" s="44">
        <f>IFERROR(SUMIFS('Sales RAW DATA'!$G:$G,'Sales RAW DATA'!$I:$I,Incentive_Calc!$A310,'Sales RAW DATA'!$D:$D,"B3",'Sales RAW DATA'!$E:$E,Incentive_Calc!AF$5)/SUMIFS('Sales RAW DATA'!$F:$F,'Sales RAW DATA'!$I:$I,Incentive_Calc!$A310,'Sales RAW DATA'!$D:$D,"B3",'Sales RAW DATA'!$E:$E,Incentive_Calc!AF$5),"")</f>
        <v>1.5883845707656612</v>
      </c>
      <c r="AG310" s="44">
        <f>SUMIFS('Sales RAW DATA'!$G:$G,'Sales RAW DATA'!$I:$I,Incentive_Calc!$A310,'Sales RAW DATA'!$D:$D,"B3")/SUMIFS('Sales RAW DATA'!$F:$F,'Sales RAW DATA'!$I:$I,Incentive_Calc!$A310,'Sales RAW DATA'!$D:$D,"B3")</f>
        <v>1.0574840920215369</v>
      </c>
      <c r="AH310" s="44">
        <f>IFERROR(SUMIFS('Sales RAW DATA'!$G:$G,'Sales RAW DATA'!$I:$I,Incentive_Calc!$A310,'Sales RAW DATA'!$D:$D,"B4",'Sales RAW DATA'!$E:$E,Incentive_Calc!AH$5)/SUMIFS('Sales RAW DATA'!$F:$F,'Sales RAW DATA'!$I:$I,Incentive_Calc!$A310,'Sales RAW DATA'!$D:$D,"B4",'Sales RAW DATA'!$E:$E,Incentive_Calc!AH$5),"")</f>
        <v>1.0875412930627655</v>
      </c>
      <c r="AI310" s="44">
        <f>IFERROR(SUMIFS('Sales RAW DATA'!$G:$G,'Sales RAW DATA'!$I:$I,Incentive_Calc!$A310,'Sales RAW DATA'!$D:$D,"B4",'Sales RAW DATA'!$E:$E,Incentive_Calc!AI$5)/SUMIFS('Sales RAW DATA'!$F:$F,'Sales RAW DATA'!$I:$I,Incentive_Calc!$A310,'Sales RAW DATA'!$D:$D,"B4",'Sales RAW DATA'!$E:$E,Incentive_Calc!AI$5),"")</f>
        <v>1.1781113124366895</v>
      </c>
      <c r="AJ310" s="44">
        <f>IFERROR(SUMIFS('Sales RAW DATA'!$G:$G,'Sales RAW DATA'!$I:$I,Incentive_Calc!$A310,'Sales RAW DATA'!$D:$D,"B4",'Sales RAW DATA'!$E:$E,Incentive_Calc!AJ$5)/SUMIFS('Sales RAW DATA'!$F:$F,'Sales RAW DATA'!$I:$I,Incentive_Calc!$A310,'Sales RAW DATA'!$D:$D,"B4",'Sales RAW DATA'!$E:$E,Incentive_Calc!AJ$5),"")</f>
        <v>0.99736765905920133</v>
      </c>
      <c r="AK310" s="44">
        <f>SUMIFS('Sales RAW DATA'!$G:$G,'Sales RAW DATA'!$I:$I,Incentive_Calc!$A310,'Sales RAW DATA'!$D:$D,"B4")/SUMIFS('Sales RAW DATA'!$F:$F,'Sales RAW DATA'!$I:$I,Incentive_Calc!$A310,'Sales RAW DATA'!$D:$D,"B4")</f>
        <v>1.0851891507735754</v>
      </c>
      <c r="AL310" s="44">
        <f>IFERROR(SUMIFS('Sales RAW DATA'!$G:$G,'Sales RAW DATA'!$I:$I,Incentive_Calc!$A310,'Sales RAW DATA'!$D:$D,"B5",'Sales RAW DATA'!$E:$E,Incentive_Calc!AL$5)/SUMIFS('Sales RAW DATA'!$F:$F,'Sales RAW DATA'!$I:$I,Incentive_Calc!$A310,'Sales RAW DATA'!$D:$D,"B5",'Sales RAW DATA'!$E:$E,Incentive_Calc!AL$5),"")</f>
        <v>1.0584468004951295</v>
      </c>
      <c r="AM310" s="44">
        <f>IFERROR(SUMIFS('Sales RAW DATA'!$G:$G,'Sales RAW DATA'!$I:$I,Incentive_Calc!$A310,'Sales RAW DATA'!$D:$D,"B5",'Sales RAW DATA'!$E:$E,Incentive_Calc!AM$5)/SUMIFS('Sales RAW DATA'!$F:$F,'Sales RAW DATA'!$I:$I,Incentive_Calc!$A310,'Sales RAW DATA'!$D:$D,"B5",'Sales RAW DATA'!$E:$E,Incentive_Calc!AM$5),"")</f>
        <v>1.1451509723643807</v>
      </c>
      <c r="AN310" s="44">
        <f>IFERROR(SUMIFS('Sales RAW DATA'!$G:$G,'Sales RAW DATA'!$I:$I,Incentive_Calc!$A310,'Sales RAW DATA'!$D:$D,"B5",'Sales RAW DATA'!$E:$E,Incentive_Calc!AN$5)/SUMIFS('Sales RAW DATA'!$F:$F,'Sales RAW DATA'!$I:$I,Incentive_Calc!$A310,'Sales RAW DATA'!$D:$D,"B5",'Sales RAW DATA'!$E:$E,Incentive_Calc!AN$5),"")</f>
        <v>0.95902534965034969</v>
      </c>
      <c r="AO310" s="44">
        <f>SUMIFS('Sales RAW DATA'!$G:$G,'Sales RAW DATA'!$I:$I,Incentive_Calc!$A310,'Sales RAW DATA'!$D:$D,"B5")/SUMIFS('Sales RAW DATA'!$F:$F,'Sales RAW DATA'!$I:$I,Incentive_Calc!$A310,'Sales RAW DATA'!$D:$D,"B5")</f>
        <v>1.0496029856998685</v>
      </c>
      <c r="AP310" s="42">
        <f>SUM(SUMIFS('Sales RAW DATA'!$F$2:$F$22804,'Sales RAW DATA'!$I$2:$I$22804,Incentive_Calc!$A310,'Sales RAW DATA'!$D$2:$D$22804,"B1"),SUMIFS('Sales RAW DATA'!$F$2:$F$22804,'Sales RAW DATA'!$I$2:$I$22804,Incentive_Calc!$A310,'Sales RAW DATA'!$D$2:$D$22804,"B2"),SUMIFS('Sales RAW DATA'!$F$2:$F$22804,'Sales RAW DATA'!$I$2:$I$22804,Incentive_Calc!$A310,'Sales RAW DATA'!$D$2:$D$22804,"B3"),SUMIFS('Sales RAW DATA'!$F$2:$F$22804,'Sales RAW DATA'!$I$2:$I$22804,Incentive_Calc!$A310,'Sales RAW DATA'!$D$2:$D$22804,"B4"),SUMIFS('Sales RAW DATA'!$F$2:$F$22804,'Sales RAW DATA'!$I$2:$I$22804,Incentive_Calc!$A310,'Sales RAW DATA'!$D$2:$D$22804,"B5"))</f>
        <v>1113176</v>
      </c>
      <c r="AQ310" s="42">
        <f>SUM(SUMIFS('Sales RAW DATA'!$G$2:$G$22804,'Sales RAW DATA'!$I$2:$I$22804,Incentive_Calc!$A310,'Sales RAW DATA'!$D$2:$D$22804,"B1"),SUMIFS('Sales RAW DATA'!$G$2:$G$22804,'Sales RAW DATA'!$I$2:$I$22804,Incentive_Calc!$A310,'Sales RAW DATA'!$D$2:$D$22804,"B2"),SUMIFS('Sales RAW DATA'!$G$2:$G$22804,'Sales RAW DATA'!$I$2:$I$22804,Incentive_Calc!$A310,'Sales RAW DATA'!$D$2:$D$22804,"B3"),SUMIFS('Sales RAW DATA'!$G$2:$G$22804,'Sales RAW DATA'!$I$2:$I$22804,Incentive_Calc!$A310,'Sales RAW DATA'!$D$2:$D$22804,"B4"),SUMIFS('Sales RAW DATA'!$G$2:$G$22804,'Sales RAW DATA'!$I$2:$I$22804,Incentive_Calc!$A310,'Sales RAW DATA'!$D$2:$D$22804,"B5"))</f>
        <v>1373738</v>
      </c>
      <c r="AR310" s="45">
        <f t="shared" si="78"/>
        <v>123.40708028200393</v>
      </c>
      <c r="AS310" s="45">
        <f t="shared" si="79"/>
        <v>120</v>
      </c>
      <c r="AT310" s="46">
        <v>1.1200000000000001</v>
      </c>
      <c r="AU310" s="46">
        <v>0.82</v>
      </c>
      <c r="AV310" s="43" t="str">
        <f t="shared" si="65"/>
        <v>Yes</v>
      </c>
      <c r="AW310" s="43" t="str">
        <f t="shared" si="66"/>
        <v>Yes</v>
      </c>
      <c r="AX310" s="43" t="str">
        <f t="shared" si="67"/>
        <v>Yes</v>
      </c>
      <c r="AY310" s="43" t="str">
        <f t="shared" si="80"/>
        <v>Yes</v>
      </c>
    </row>
    <row r="311" spans="1:51" x14ac:dyDescent="0.35">
      <c r="A311" s="21" t="s">
        <v>1185</v>
      </c>
      <c r="B311" s="21" t="s">
        <v>711</v>
      </c>
      <c r="C311" s="21" t="str">
        <f>_xlfn.XLOOKUP($A311,'Employee List'!$E:$E,'Employee List'!$D:$D,0)</f>
        <v>SF</v>
      </c>
      <c r="D311" s="42" t="str" cm="1">
        <f t="array" ref="D311">IFERROR(IF($G311="Yes",INDEX('Payment Plan'!$D$6:$D$42,MATCH(1,(Incentive_Calc!$C311='Payment Plan'!$B$6:$B$42)*(Incentive_Calc!$U311='Payment Plan'!$C$6:$C$42),0)),""),"")</f>
        <v/>
      </c>
      <c r="E311" s="42" t="str" cm="1">
        <f t="array" ref="E311">IFERROR(IF($H311="Yes",INDEX('Payment Plan'!$D$6:$D$42,MATCH(1,(Incentive_Calc!$C311='Payment Plan'!$B$6:$B$42)*(Incentive_Calc!$AS311='Payment Plan'!$C$6:$C$42),0)),""),"")</f>
        <v/>
      </c>
      <c r="F311" s="42">
        <f t="shared" si="68"/>
        <v>0</v>
      </c>
      <c r="G311" s="43" t="str">
        <f t="shared" si="81"/>
        <v>No</v>
      </c>
      <c r="H311" s="21" t="str">
        <f t="shared" si="70"/>
        <v>No</v>
      </c>
      <c r="I311" s="42">
        <f>IFERROR(SUMIFS('Sales RAW DATA'!$F$2:$F$30000,'Sales RAW DATA'!$I$2:$I$30000,Incentive_Calc!$A311,'Sales RAW DATA'!$E$2:$E$30000,Incentive_Calc!I$5),"")</f>
        <v>678393</v>
      </c>
      <c r="J311" s="42">
        <f>IFERROR(SUMIFS('Sales RAW DATA'!$F$2:$F$30000,'Sales RAW DATA'!$I$2:$I$30000,Incentive_Calc!$A311,'Sales RAW DATA'!$E$2:$E$30000,Incentive_Calc!J$5),"")</f>
        <v>697076</v>
      </c>
      <c r="K311" s="42">
        <f>IFERROR(SUMIFS('Sales RAW DATA'!$F$2:$F$30000,'Sales RAW DATA'!$I$2:$I$30000,Incentive_Calc!$A311,'Sales RAW DATA'!$E$2:$E$30000,Incentive_Calc!K$5),"")</f>
        <v>705464</v>
      </c>
      <c r="L311" s="42">
        <f t="shared" si="71"/>
        <v>2080933</v>
      </c>
      <c r="M311" s="42">
        <f>IFERROR(SUMIFS('Sales RAW DATA'!$G$2:$G$30000,'Sales RAW DATA'!$I$2:$I$30000,Incentive_Calc!$A311,'Sales RAW DATA'!$E$2:$E$30000,Incentive_Calc!M$5),"")</f>
        <v>721653</v>
      </c>
      <c r="N311" s="42">
        <f>IFERROR(SUMIFS('Sales RAW DATA'!$G$2:$G$30000,'Sales RAW DATA'!$I$2:$I$30000,Incentive_Calc!$A311,'Sales RAW DATA'!$E$2:$E$30000,Incentive_Calc!N$5),"")</f>
        <v>688520</v>
      </c>
      <c r="O311" s="42">
        <f>IFERROR(SUMIFS('Sales RAW DATA'!$G$2:$G$30000,'Sales RAW DATA'!$I$2:$I$30000,Incentive_Calc!$A311,'Sales RAW DATA'!$E$2:$E$30000,Incentive_Calc!O$5),"")</f>
        <v>603548</v>
      </c>
      <c r="P311" s="42">
        <f t="shared" si="72"/>
        <v>2013721</v>
      </c>
      <c r="Q311" s="44">
        <f t="shared" si="73"/>
        <v>1.0637683466663128</v>
      </c>
      <c r="R311" s="44">
        <f t="shared" si="74"/>
        <v>0.987725872071338</v>
      </c>
      <c r="S311" s="44">
        <f t="shared" si="75"/>
        <v>0.85553337944955377</v>
      </c>
      <c r="T311" s="45">
        <f t="shared" si="76"/>
        <v>96.770102641459388</v>
      </c>
      <c r="U311" s="45">
        <f t="shared" si="77"/>
        <v>96</v>
      </c>
      <c r="V311" s="44">
        <f>IFERROR(SUMIFS('Sales RAW DATA'!$G:$G,'Sales RAW DATA'!$I:$I,Incentive_Calc!$A311,'Sales RAW DATA'!$D:$D,"B1",'Sales RAW DATA'!$E:$E,Incentive_Calc!V$5)/SUMIFS('Sales RAW DATA'!$F:$F,'Sales RAW DATA'!$I:$I,Incentive_Calc!$A311,'Sales RAW DATA'!$D:$D,"B1",'Sales RAW DATA'!$E:$E,Incentive_Calc!V$5),"")</f>
        <v>1.315870853058811</v>
      </c>
      <c r="W311" s="44">
        <f>IFERROR(SUMIFS('Sales RAW DATA'!$G:$G,'Sales RAW DATA'!$I:$I,Incentive_Calc!$A311,'Sales RAW DATA'!$D:$D,"B1",'Sales RAW DATA'!$E:$E,Incentive_Calc!W$5)/SUMIFS('Sales RAW DATA'!$F:$F,'Sales RAW DATA'!$I:$I,Incentive_Calc!$A311,'Sales RAW DATA'!$D:$D,"B1",'Sales RAW DATA'!$E:$E,Incentive_Calc!W$5),"")</f>
        <v>1.0710548479179554</v>
      </c>
      <c r="X311" s="44">
        <f>IFERROR(SUMIFS('Sales RAW DATA'!$G:$G,'Sales RAW DATA'!$I:$I,Incentive_Calc!$A311,'Sales RAW DATA'!$D:$D,"B1",'Sales RAW DATA'!$E:$E,Incentive_Calc!X$5)/SUMIFS('Sales RAW DATA'!$F:$F,'Sales RAW DATA'!$I:$I,Incentive_Calc!$A311,'Sales RAW DATA'!$D:$D,"B1",'Sales RAW DATA'!$E:$E,Incentive_Calc!X$5),"")</f>
        <v>0.77071371726935689</v>
      </c>
      <c r="Y311" s="44">
        <f>SUMIFS('Sales RAW DATA'!$G:$G,'Sales RAW DATA'!$I:$I,Incentive_Calc!$A311,'Sales RAW DATA'!$D:$D,"B1")/SUMIFS('Sales RAW DATA'!$F:$F,'Sales RAW DATA'!$I:$I,Incentive_Calc!$A311,'Sales RAW DATA'!$D:$D,"B1")</f>
        <v>1.0576397867243954</v>
      </c>
      <c r="Z311" s="44">
        <f>IFERROR(SUMIFS('Sales RAW DATA'!$G:$G,'Sales RAW DATA'!$I:$I,Incentive_Calc!$A311,'Sales RAW DATA'!$D:$D,"B2",'Sales RAW DATA'!$E:$E,Incentive_Calc!Z$5)/SUMIFS('Sales RAW DATA'!$F:$F,'Sales RAW DATA'!$I:$I,Incentive_Calc!$A311,'Sales RAW DATA'!$D:$D,"B2",'Sales RAW DATA'!$E:$E,Incentive_Calc!Z$5),"")</f>
        <v>1.3476502208739156</v>
      </c>
      <c r="AA311" s="44">
        <f>IFERROR(SUMIFS('Sales RAW DATA'!$G:$G,'Sales RAW DATA'!$I:$I,Incentive_Calc!$A311,'Sales RAW DATA'!$D:$D,"B2",'Sales RAW DATA'!$E:$E,Incentive_Calc!AA$5)/SUMIFS('Sales RAW DATA'!$F:$F,'Sales RAW DATA'!$I:$I,Incentive_Calc!$A311,'Sales RAW DATA'!$D:$D,"B2",'Sales RAW DATA'!$E:$E,Incentive_Calc!AA$5),"")</f>
        <v>0.91606772466354736</v>
      </c>
      <c r="AB311" s="44">
        <f>IFERROR(SUMIFS('Sales RAW DATA'!$G:$G,'Sales RAW DATA'!$I:$I,Incentive_Calc!$A311,'Sales RAW DATA'!$D:$D,"B2",'Sales RAW DATA'!$E:$E,Incentive_Calc!AB$5)/SUMIFS('Sales RAW DATA'!$F:$F,'Sales RAW DATA'!$I:$I,Incentive_Calc!$A311,'Sales RAW DATA'!$D:$D,"B2",'Sales RAW DATA'!$E:$E,Incentive_Calc!AB$5),"")</f>
        <v>1.0537549773127142</v>
      </c>
      <c r="AC311" s="44">
        <f>SUMIFS('Sales RAW DATA'!$G:$G,'Sales RAW DATA'!$I:$I,Incentive_Calc!$A311,'Sales RAW DATA'!$D:$D,"B2")/SUMIFS('Sales RAW DATA'!$F:$F,'Sales RAW DATA'!$I:$I,Incentive_Calc!$A311,'Sales RAW DATA'!$D:$D,"B2")</f>
        <v>1.0974017474393796</v>
      </c>
      <c r="AD311" s="44">
        <f>IFERROR(SUMIFS('Sales RAW DATA'!$G:$G,'Sales RAW DATA'!$I:$I,Incentive_Calc!$A311,'Sales RAW DATA'!$D:$D,"B3",'Sales RAW DATA'!$E:$E,Incentive_Calc!AD$5)/SUMIFS('Sales RAW DATA'!$F:$F,'Sales RAW DATA'!$I:$I,Incentive_Calc!$A311,'Sales RAW DATA'!$D:$D,"B3",'Sales RAW DATA'!$E:$E,Incentive_Calc!AD$5),"")</f>
        <v>0.45908983358309013</v>
      </c>
      <c r="AE311" s="44">
        <f>IFERROR(SUMIFS('Sales RAW DATA'!$G:$G,'Sales RAW DATA'!$I:$I,Incentive_Calc!$A311,'Sales RAW DATA'!$D:$D,"B3",'Sales RAW DATA'!$E:$E,Incentive_Calc!AE$5)/SUMIFS('Sales RAW DATA'!$F:$F,'Sales RAW DATA'!$I:$I,Incentive_Calc!$A311,'Sales RAW DATA'!$D:$D,"B3",'Sales RAW DATA'!$E:$E,Incentive_Calc!AE$5),"")</f>
        <v>0.77079494496534851</v>
      </c>
      <c r="AF311" s="44">
        <f>IFERROR(SUMIFS('Sales RAW DATA'!$G:$G,'Sales RAW DATA'!$I:$I,Incentive_Calc!$A311,'Sales RAW DATA'!$D:$D,"B3",'Sales RAW DATA'!$E:$E,Incentive_Calc!AF$5)/SUMIFS('Sales RAW DATA'!$F:$F,'Sales RAW DATA'!$I:$I,Incentive_Calc!$A311,'Sales RAW DATA'!$D:$D,"B3",'Sales RAW DATA'!$E:$E,Incentive_Calc!AF$5),"")</f>
        <v>1.6041689843141618</v>
      </c>
      <c r="AG311" s="44">
        <f>SUMIFS('Sales RAW DATA'!$G:$G,'Sales RAW DATA'!$I:$I,Incentive_Calc!$A311,'Sales RAW DATA'!$D:$D,"B3")/SUMIFS('Sales RAW DATA'!$F:$F,'Sales RAW DATA'!$I:$I,Incentive_Calc!$A311,'Sales RAW DATA'!$D:$D,"B3")</f>
        <v>0.97508035314699537</v>
      </c>
      <c r="AH311" s="44">
        <f>IFERROR(SUMIFS('Sales RAW DATA'!$G:$G,'Sales RAW DATA'!$I:$I,Incentive_Calc!$A311,'Sales RAW DATA'!$D:$D,"B4",'Sales RAW DATA'!$E:$E,Incentive_Calc!AH$5)/SUMIFS('Sales RAW DATA'!$F:$F,'Sales RAW DATA'!$I:$I,Incentive_Calc!$A311,'Sales RAW DATA'!$D:$D,"B4",'Sales RAW DATA'!$E:$E,Incentive_Calc!AH$5),"")</f>
        <v>0.68721464043130731</v>
      </c>
      <c r="AI311" s="44">
        <f>IFERROR(SUMIFS('Sales RAW DATA'!$G:$G,'Sales RAW DATA'!$I:$I,Incentive_Calc!$A311,'Sales RAW DATA'!$D:$D,"B4",'Sales RAW DATA'!$E:$E,Incentive_Calc!AI$5)/SUMIFS('Sales RAW DATA'!$F:$F,'Sales RAW DATA'!$I:$I,Incentive_Calc!$A311,'Sales RAW DATA'!$D:$D,"B4",'Sales RAW DATA'!$E:$E,Incentive_Calc!AI$5),"")</f>
        <v>0.86932750136686709</v>
      </c>
      <c r="AJ311" s="44">
        <f>IFERROR(SUMIFS('Sales RAW DATA'!$G:$G,'Sales RAW DATA'!$I:$I,Incentive_Calc!$A311,'Sales RAW DATA'!$D:$D,"B4",'Sales RAW DATA'!$E:$E,Incentive_Calc!AJ$5)/SUMIFS('Sales RAW DATA'!$F:$F,'Sales RAW DATA'!$I:$I,Incentive_Calc!$A311,'Sales RAW DATA'!$D:$D,"B4",'Sales RAW DATA'!$E:$E,Incentive_Calc!AJ$5),"")</f>
        <v>0.5118083912410154</v>
      </c>
      <c r="AK311" s="44">
        <f>SUMIFS('Sales RAW DATA'!$G:$G,'Sales RAW DATA'!$I:$I,Incentive_Calc!$A311,'Sales RAW DATA'!$D:$D,"B4")/SUMIFS('Sales RAW DATA'!$F:$F,'Sales RAW DATA'!$I:$I,Incentive_Calc!$A311,'Sales RAW DATA'!$D:$D,"B4")</f>
        <v>0.68842529735530611</v>
      </c>
      <c r="AL311" s="44">
        <f>IFERROR(SUMIFS('Sales RAW DATA'!$G:$G,'Sales RAW DATA'!$I:$I,Incentive_Calc!$A311,'Sales RAW DATA'!$D:$D,"B5",'Sales RAW DATA'!$E:$E,Incentive_Calc!AL$5)/SUMIFS('Sales RAW DATA'!$F:$F,'Sales RAW DATA'!$I:$I,Incentive_Calc!$A311,'Sales RAW DATA'!$D:$D,"B5",'Sales RAW DATA'!$E:$E,Incentive_Calc!AL$5),"")</f>
        <v>1.1700549801815625</v>
      </c>
      <c r="AM311" s="44">
        <f>IFERROR(SUMIFS('Sales RAW DATA'!$G:$G,'Sales RAW DATA'!$I:$I,Incentive_Calc!$A311,'Sales RAW DATA'!$D:$D,"B5",'Sales RAW DATA'!$E:$E,Incentive_Calc!AM$5)/SUMIFS('Sales RAW DATA'!$F:$F,'Sales RAW DATA'!$I:$I,Incentive_Calc!$A311,'Sales RAW DATA'!$D:$D,"B5",'Sales RAW DATA'!$E:$E,Incentive_Calc!AM$5),"")</f>
        <v>1.0343829901762884</v>
      </c>
      <c r="AN311" s="44">
        <f>IFERROR(SUMIFS('Sales RAW DATA'!$G:$G,'Sales RAW DATA'!$I:$I,Incentive_Calc!$A311,'Sales RAW DATA'!$D:$D,"B5",'Sales RAW DATA'!$E:$E,Incentive_Calc!AN$5)/SUMIFS('Sales RAW DATA'!$F:$F,'Sales RAW DATA'!$I:$I,Incentive_Calc!$A311,'Sales RAW DATA'!$D:$D,"B5",'Sales RAW DATA'!$E:$E,Incentive_Calc!AN$5),"")</f>
        <v>0.96105282995163011</v>
      </c>
      <c r="AO311" s="44">
        <f>SUMIFS('Sales RAW DATA'!$G:$G,'Sales RAW DATA'!$I:$I,Incentive_Calc!$A311,'Sales RAW DATA'!$D:$D,"B5")/SUMIFS('Sales RAW DATA'!$F:$F,'Sales RAW DATA'!$I:$I,Incentive_Calc!$A311,'Sales RAW DATA'!$D:$D,"B5")</f>
        <v>1.0549512095297588</v>
      </c>
      <c r="AP311" s="42">
        <f>SUM(SUMIFS('Sales RAW DATA'!$F$2:$F$22804,'Sales RAW DATA'!$I$2:$I$22804,Incentive_Calc!$A311,'Sales RAW DATA'!$D$2:$D$22804,"B1"),SUMIFS('Sales RAW DATA'!$F$2:$F$22804,'Sales RAW DATA'!$I$2:$I$22804,Incentive_Calc!$A311,'Sales RAW DATA'!$D$2:$D$22804,"B2"),SUMIFS('Sales RAW DATA'!$F$2:$F$22804,'Sales RAW DATA'!$I$2:$I$22804,Incentive_Calc!$A311,'Sales RAW DATA'!$D$2:$D$22804,"B3"),SUMIFS('Sales RAW DATA'!$F$2:$F$22804,'Sales RAW DATA'!$I$2:$I$22804,Incentive_Calc!$A311,'Sales RAW DATA'!$D$2:$D$22804,"B4"),SUMIFS('Sales RAW DATA'!$F$2:$F$22804,'Sales RAW DATA'!$I$2:$I$22804,Incentive_Calc!$A311,'Sales RAW DATA'!$D$2:$D$22804,"B5"))</f>
        <v>1348391</v>
      </c>
      <c r="AQ311" s="42">
        <f>SUM(SUMIFS('Sales RAW DATA'!$G$2:$G$22804,'Sales RAW DATA'!$I$2:$I$22804,Incentive_Calc!$A311,'Sales RAW DATA'!$D$2:$D$22804,"B1"),SUMIFS('Sales RAW DATA'!$G$2:$G$22804,'Sales RAW DATA'!$I$2:$I$22804,Incentive_Calc!$A311,'Sales RAW DATA'!$D$2:$D$22804,"B2"),SUMIFS('Sales RAW DATA'!$G$2:$G$22804,'Sales RAW DATA'!$I$2:$I$22804,Incentive_Calc!$A311,'Sales RAW DATA'!$D$2:$D$22804,"B3"),SUMIFS('Sales RAW DATA'!$G$2:$G$22804,'Sales RAW DATA'!$I$2:$I$22804,Incentive_Calc!$A311,'Sales RAW DATA'!$D$2:$D$22804,"B4"),SUMIFS('Sales RAW DATA'!$G$2:$G$22804,'Sales RAW DATA'!$I$2:$I$22804,Incentive_Calc!$A311,'Sales RAW DATA'!$D$2:$D$22804,"B5"))</f>
        <v>1321356</v>
      </c>
      <c r="AR311" s="45">
        <f t="shared" si="78"/>
        <v>97.995017765618428</v>
      </c>
      <c r="AS311" s="45">
        <f t="shared" si="79"/>
        <v>97</v>
      </c>
      <c r="AT311" s="46">
        <v>0.9</v>
      </c>
      <c r="AU311" s="46">
        <v>0.81</v>
      </c>
      <c r="AV311" s="43" t="str">
        <f t="shared" si="65"/>
        <v>Yes</v>
      </c>
      <c r="AW311" s="43" t="str">
        <f t="shared" si="66"/>
        <v>Yes</v>
      </c>
      <c r="AX311" s="43" t="str">
        <f t="shared" si="67"/>
        <v>Yes</v>
      </c>
      <c r="AY311" s="43" t="str">
        <f t="shared" si="80"/>
        <v>Yes</v>
      </c>
    </row>
    <row r="312" spans="1:51" x14ac:dyDescent="0.35">
      <c r="A312" s="21" t="s">
        <v>1186</v>
      </c>
      <c r="B312" s="21" t="s">
        <v>712</v>
      </c>
      <c r="C312" s="21" t="str">
        <f>_xlfn.XLOOKUP($A312,'Employee List'!$E:$E,'Employee List'!$D:$D,0)</f>
        <v>SF</v>
      </c>
      <c r="D312" s="42" cm="1">
        <f t="array" ref="D312">IFERROR(IF($G312="Yes",INDEX('Payment Plan'!$D$6:$D$42,MATCH(1,(Incentive_Calc!$C312='Payment Plan'!$B$6:$B$42)*(Incentive_Calc!$U312='Payment Plan'!$C$6:$C$42),0)),""),"")</f>
        <v>39883.798828125</v>
      </c>
      <c r="E312" s="42" t="str" cm="1">
        <f t="array" ref="E312">IFERROR(IF($H312="Yes",INDEX('Payment Plan'!$D$6:$D$42,MATCH(1,(Incentive_Calc!$C312='Payment Plan'!$B$6:$B$42)*(Incentive_Calc!$AS312='Payment Plan'!$C$6:$C$42),0)),""),"")</f>
        <v/>
      </c>
      <c r="F312" s="42">
        <f t="shared" si="68"/>
        <v>39883.798828125</v>
      </c>
      <c r="G312" s="43" t="str">
        <f t="shared" si="81"/>
        <v>Yes</v>
      </c>
      <c r="H312" s="21" t="str">
        <f t="shared" si="70"/>
        <v>No</v>
      </c>
      <c r="I312" s="42">
        <f>IFERROR(SUMIFS('Sales RAW DATA'!$F$2:$F$30000,'Sales RAW DATA'!$I$2:$I$30000,Incentive_Calc!$A312,'Sales RAW DATA'!$E$2:$E$30000,Incentive_Calc!I$5),"")</f>
        <v>798520</v>
      </c>
      <c r="J312" s="42">
        <f>IFERROR(SUMIFS('Sales RAW DATA'!$F$2:$F$30000,'Sales RAW DATA'!$I$2:$I$30000,Incentive_Calc!$A312,'Sales RAW DATA'!$E$2:$E$30000,Incentive_Calc!J$5),"")</f>
        <v>793319</v>
      </c>
      <c r="K312" s="42">
        <f>IFERROR(SUMIFS('Sales RAW DATA'!$F$2:$F$30000,'Sales RAW DATA'!$I$2:$I$30000,Incentive_Calc!$A312,'Sales RAW DATA'!$E$2:$E$30000,Incentive_Calc!K$5),"")</f>
        <v>823985</v>
      </c>
      <c r="L312" s="42">
        <f t="shared" si="71"/>
        <v>2415824</v>
      </c>
      <c r="M312" s="42">
        <f>IFERROR(SUMIFS('Sales RAW DATA'!$G$2:$G$30000,'Sales RAW DATA'!$I$2:$I$30000,Incentive_Calc!$A312,'Sales RAW DATA'!$E$2:$E$30000,Incentive_Calc!M$5),"")</f>
        <v>879823</v>
      </c>
      <c r="N312" s="42">
        <f>IFERROR(SUMIFS('Sales RAW DATA'!$G$2:$G$30000,'Sales RAW DATA'!$I$2:$I$30000,Incentive_Calc!$A312,'Sales RAW DATA'!$E$2:$E$30000,Incentive_Calc!N$5),"")</f>
        <v>823435</v>
      </c>
      <c r="O312" s="42">
        <f>IFERROR(SUMIFS('Sales RAW DATA'!$G$2:$G$30000,'Sales RAW DATA'!$I$2:$I$30000,Incentive_Calc!$A312,'Sales RAW DATA'!$E$2:$E$30000,Incentive_Calc!O$5),"")</f>
        <v>866074</v>
      </c>
      <c r="P312" s="42">
        <f t="shared" si="72"/>
        <v>2569332</v>
      </c>
      <c r="Q312" s="44">
        <f t="shared" si="73"/>
        <v>1.1018171116565647</v>
      </c>
      <c r="R312" s="44">
        <f t="shared" si="74"/>
        <v>1.0379620304064316</v>
      </c>
      <c r="S312" s="44">
        <f t="shared" si="75"/>
        <v>1.0510798133461168</v>
      </c>
      <c r="T312" s="45">
        <f t="shared" si="76"/>
        <v>106.3542708409222</v>
      </c>
      <c r="U312" s="45">
        <f t="shared" si="77"/>
        <v>106</v>
      </c>
      <c r="V312" s="44">
        <f>IFERROR(SUMIFS('Sales RAW DATA'!$G:$G,'Sales RAW DATA'!$I:$I,Incentive_Calc!$A312,'Sales RAW DATA'!$D:$D,"B1",'Sales RAW DATA'!$E:$E,Incentive_Calc!V$5)/SUMIFS('Sales RAW DATA'!$F:$F,'Sales RAW DATA'!$I:$I,Incentive_Calc!$A312,'Sales RAW DATA'!$D:$D,"B1",'Sales RAW DATA'!$E:$E,Incentive_Calc!V$5),"")</f>
        <v>1.2435410304208148</v>
      </c>
      <c r="W312" s="44">
        <f>IFERROR(SUMIFS('Sales RAW DATA'!$G:$G,'Sales RAW DATA'!$I:$I,Incentive_Calc!$A312,'Sales RAW DATA'!$D:$D,"B1",'Sales RAW DATA'!$E:$E,Incentive_Calc!W$5)/SUMIFS('Sales RAW DATA'!$F:$F,'Sales RAW DATA'!$I:$I,Incentive_Calc!$A312,'Sales RAW DATA'!$D:$D,"B1",'Sales RAW DATA'!$E:$E,Incentive_Calc!W$5),"")</f>
        <v>1.4365025940763119</v>
      </c>
      <c r="X312" s="44">
        <f>IFERROR(SUMIFS('Sales RAW DATA'!$G:$G,'Sales RAW DATA'!$I:$I,Incentive_Calc!$A312,'Sales RAW DATA'!$D:$D,"B1",'Sales RAW DATA'!$E:$E,Incentive_Calc!X$5)/SUMIFS('Sales RAW DATA'!$F:$F,'Sales RAW DATA'!$I:$I,Incentive_Calc!$A312,'Sales RAW DATA'!$D:$D,"B1",'Sales RAW DATA'!$E:$E,Incentive_Calc!X$5),"")</f>
        <v>1.1463152093415772</v>
      </c>
      <c r="Y312" s="44">
        <f>SUMIFS('Sales RAW DATA'!$G:$G,'Sales RAW DATA'!$I:$I,Incentive_Calc!$A312,'Sales RAW DATA'!$D:$D,"B1")/SUMIFS('Sales RAW DATA'!$F:$F,'Sales RAW DATA'!$I:$I,Incentive_Calc!$A312,'Sales RAW DATA'!$D:$D,"B1")</f>
        <v>1.2770990667761883</v>
      </c>
      <c r="Z312" s="44">
        <f>IFERROR(SUMIFS('Sales RAW DATA'!$G:$G,'Sales RAW DATA'!$I:$I,Incentive_Calc!$A312,'Sales RAW DATA'!$D:$D,"B2",'Sales RAW DATA'!$E:$E,Incentive_Calc!Z$5)/SUMIFS('Sales RAW DATA'!$F:$F,'Sales RAW DATA'!$I:$I,Incentive_Calc!$A312,'Sales RAW DATA'!$D:$D,"B2",'Sales RAW DATA'!$E:$E,Incentive_Calc!Z$5),"")</f>
        <v>0.94172151755699318</v>
      </c>
      <c r="AA312" s="44">
        <f>IFERROR(SUMIFS('Sales RAW DATA'!$G:$G,'Sales RAW DATA'!$I:$I,Incentive_Calc!$A312,'Sales RAW DATA'!$D:$D,"B2",'Sales RAW DATA'!$E:$E,Incentive_Calc!AA$5)/SUMIFS('Sales RAW DATA'!$F:$F,'Sales RAW DATA'!$I:$I,Incentive_Calc!$A312,'Sales RAW DATA'!$D:$D,"B2",'Sales RAW DATA'!$E:$E,Incentive_Calc!AA$5),"")</f>
        <v>0.96870501525882424</v>
      </c>
      <c r="AB312" s="44">
        <f>IFERROR(SUMIFS('Sales RAW DATA'!$G:$G,'Sales RAW DATA'!$I:$I,Incentive_Calc!$A312,'Sales RAW DATA'!$D:$D,"B2",'Sales RAW DATA'!$E:$E,Incentive_Calc!AB$5)/SUMIFS('Sales RAW DATA'!$F:$F,'Sales RAW DATA'!$I:$I,Incentive_Calc!$A312,'Sales RAW DATA'!$D:$D,"B2",'Sales RAW DATA'!$E:$E,Incentive_Calc!AB$5),"")</f>
        <v>1.1067242620590352</v>
      </c>
      <c r="AC312" s="44">
        <f>SUMIFS('Sales RAW DATA'!$G:$G,'Sales RAW DATA'!$I:$I,Incentive_Calc!$A312,'Sales RAW DATA'!$D:$D,"B2")/SUMIFS('Sales RAW DATA'!$F:$F,'Sales RAW DATA'!$I:$I,Incentive_Calc!$A312,'Sales RAW DATA'!$D:$D,"B2")</f>
        <v>1.0053024089721336</v>
      </c>
      <c r="AD312" s="44">
        <f>IFERROR(SUMIFS('Sales RAW DATA'!$G:$G,'Sales RAW DATA'!$I:$I,Incentive_Calc!$A312,'Sales RAW DATA'!$D:$D,"B3",'Sales RAW DATA'!$E:$E,Incentive_Calc!AD$5)/SUMIFS('Sales RAW DATA'!$F:$F,'Sales RAW DATA'!$I:$I,Incentive_Calc!$A312,'Sales RAW DATA'!$D:$D,"B3",'Sales RAW DATA'!$E:$E,Incentive_Calc!AD$5),"")</f>
        <v>1.6451028224887145</v>
      </c>
      <c r="AE312" s="44">
        <f>IFERROR(SUMIFS('Sales RAW DATA'!$G:$G,'Sales RAW DATA'!$I:$I,Incentive_Calc!$A312,'Sales RAW DATA'!$D:$D,"B3",'Sales RAW DATA'!$E:$E,Incentive_Calc!AE$5)/SUMIFS('Sales RAW DATA'!$F:$F,'Sales RAW DATA'!$I:$I,Incentive_Calc!$A312,'Sales RAW DATA'!$D:$D,"B3",'Sales RAW DATA'!$E:$E,Incentive_Calc!AE$5),"")</f>
        <v>1.1260875845899125</v>
      </c>
      <c r="AF312" s="44">
        <f>IFERROR(SUMIFS('Sales RAW DATA'!$G:$G,'Sales RAW DATA'!$I:$I,Incentive_Calc!$A312,'Sales RAW DATA'!$D:$D,"B3",'Sales RAW DATA'!$E:$E,Incentive_Calc!AF$5)/SUMIFS('Sales RAW DATA'!$F:$F,'Sales RAW DATA'!$I:$I,Incentive_Calc!$A312,'Sales RAW DATA'!$D:$D,"B3",'Sales RAW DATA'!$E:$E,Incentive_Calc!AF$5),"")</f>
        <v>1.18010976382945</v>
      </c>
      <c r="AG312" s="44">
        <f>SUMIFS('Sales RAW DATA'!$G:$G,'Sales RAW DATA'!$I:$I,Incentive_Calc!$A312,'Sales RAW DATA'!$D:$D,"B3")/SUMIFS('Sales RAW DATA'!$F:$F,'Sales RAW DATA'!$I:$I,Incentive_Calc!$A312,'Sales RAW DATA'!$D:$D,"B3")</f>
        <v>1.3090457581075212</v>
      </c>
      <c r="AH312" s="44">
        <f>IFERROR(SUMIFS('Sales RAW DATA'!$G:$G,'Sales RAW DATA'!$I:$I,Incentive_Calc!$A312,'Sales RAW DATA'!$D:$D,"B4",'Sales RAW DATA'!$E:$E,Incentive_Calc!AH$5)/SUMIFS('Sales RAW DATA'!$F:$F,'Sales RAW DATA'!$I:$I,Incentive_Calc!$A312,'Sales RAW DATA'!$D:$D,"B4",'Sales RAW DATA'!$E:$E,Incentive_Calc!AH$5),"")</f>
        <v>1.0039031650568009</v>
      </c>
      <c r="AI312" s="44">
        <f>IFERROR(SUMIFS('Sales RAW DATA'!$G:$G,'Sales RAW DATA'!$I:$I,Incentive_Calc!$A312,'Sales RAW DATA'!$D:$D,"B4",'Sales RAW DATA'!$E:$E,Incentive_Calc!AI$5)/SUMIFS('Sales RAW DATA'!$F:$F,'Sales RAW DATA'!$I:$I,Incentive_Calc!$A312,'Sales RAW DATA'!$D:$D,"B4",'Sales RAW DATA'!$E:$E,Incentive_Calc!AI$5),"")</f>
        <v>0.82960050446975031</v>
      </c>
      <c r="AJ312" s="44">
        <f>IFERROR(SUMIFS('Sales RAW DATA'!$G:$G,'Sales RAW DATA'!$I:$I,Incentive_Calc!$A312,'Sales RAW DATA'!$D:$D,"B4",'Sales RAW DATA'!$E:$E,Incentive_Calc!AJ$5)/SUMIFS('Sales RAW DATA'!$F:$F,'Sales RAW DATA'!$I:$I,Incentive_Calc!$A312,'Sales RAW DATA'!$D:$D,"B4",'Sales RAW DATA'!$E:$E,Incentive_Calc!AJ$5),"")</f>
        <v>1.0063586635880926</v>
      </c>
      <c r="AK312" s="44">
        <f>SUMIFS('Sales RAW DATA'!$G:$G,'Sales RAW DATA'!$I:$I,Incentive_Calc!$A312,'Sales RAW DATA'!$D:$D,"B4")/SUMIFS('Sales RAW DATA'!$F:$F,'Sales RAW DATA'!$I:$I,Incentive_Calc!$A312,'Sales RAW DATA'!$D:$D,"B4")</f>
        <v>0.94654957203994294</v>
      </c>
      <c r="AL312" s="44">
        <f>IFERROR(SUMIFS('Sales RAW DATA'!$G:$G,'Sales RAW DATA'!$I:$I,Incentive_Calc!$A312,'Sales RAW DATA'!$D:$D,"B5",'Sales RAW DATA'!$E:$E,Incentive_Calc!AL$5)/SUMIFS('Sales RAW DATA'!$F:$F,'Sales RAW DATA'!$I:$I,Incentive_Calc!$A312,'Sales RAW DATA'!$D:$D,"B5",'Sales RAW DATA'!$E:$E,Incentive_Calc!AL$5),"")</f>
        <v>1.0816085868309588</v>
      </c>
      <c r="AM312" s="44">
        <f>IFERROR(SUMIFS('Sales RAW DATA'!$G:$G,'Sales RAW DATA'!$I:$I,Incentive_Calc!$A312,'Sales RAW DATA'!$D:$D,"B5",'Sales RAW DATA'!$E:$E,Incentive_Calc!AM$5)/SUMIFS('Sales RAW DATA'!$F:$F,'Sales RAW DATA'!$I:$I,Incentive_Calc!$A312,'Sales RAW DATA'!$D:$D,"B5",'Sales RAW DATA'!$E:$E,Incentive_Calc!AM$5),"")</f>
        <v>0.9118247159749594</v>
      </c>
      <c r="AN312" s="44">
        <f>IFERROR(SUMIFS('Sales RAW DATA'!$G:$G,'Sales RAW DATA'!$I:$I,Incentive_Calc!$A312,'Sales RAW DATA'!$D:$D,"B5",'Sales RAW DATA'!$E:$E,Incentive_Calc!AN$5)/SUMIFS('Sales RAW DATA'!$F:$F,'Sales RAW DATA'!$I:$I,Incentive_Calc!$A312,'Sales RAW DATA'!$D:$D,"B5",'Sales RAW DATA'!$E:$E,Incentive_Calc!AN$5),"")</f>
        <v>0.69034001634089626</v>
      </c>
      <c r="AO312" s="44">
        <f>SUMIFS('Sales RAW DATA'!$G:$G,'Sales RAW DATA'!$I:$I,Incentive_Calc!$A312,'Sales RAW DATA'!$D:$D,"B5")/SUMIFS('Sales RAW DATA'!$F:$F,'Sales RAW DATA'!$I:$I,Incentive_Calc!$A312,'Sales RAW DATA'!$D:$D,"B5")</f>
        <v>0.88526224370350792</v>
      </c>
      <c r="AP312" s="42">
        <f>SUM(SUMIFS('Sales RAW DATA'!$F$2:$F$22804,'Sales RAW DATA'!$I$2:$I$22804,Incentive_Calc!$A312,'Sales RAW DATA'!$D$2:$D$22804,"B1"),SUMIFS('Sales RAW DATA'!$F$2:$F$22804,'Sales RAW DATA'!$I$2:$I$22804,Incentive_Calc!$A312,'Sales RAW DATA'!$D$2:$D$22804,"B2"),SUMIFS('Sales RAW DATA'!$F$2:$F$22804,'Sales RAW DATA'!$I$2:$I$22804,Incentive_Calc!$A312,'Sales RAW DATA'!$D$2:$D$22804,"B3"),SUMIFS('Sales RAW DATA'!$F$2:$F$22804,'Sales RAW DATA'!$I$2:$I$22804,Incentive_Calc!$A312,'Sales RAW DATA'!$D$2:$D$22804,"B4"),SUMIFS('Sales RAW DATA'!$F$2:$F$22804,'Sales RAW DATA'!$I$2:$I$22804,Incentive_Calc!$A312,'Sales RAW DATA'!$D$2:$D$22804,"B5"))</f>
        <v>1283717</v>
      </c>
      <c r="AQ312" s="42">
        <f>SUM(SUMIFS('Sales RAW DATA'!$G$2:$G$22804,'Sales RAW DATA'!$I$2:$I$22804,Incentive_Calc!$A312,'Sales RAW DATA'!$D$2:$D$22804,"B1"),SUMIFS('Sales RAW DATA'!$G$2:$G$22804,'Sales RAW DATA'!$I$2:$I$22804,Incentive_Calc!$A312,'Sales RAW DATA'!$D$2:$D$22804,"B2"),SUMIFS('Sales RAW DATA'!$G$2:$G$22804,'Sales RAW DATA'!$I$2:$I$22804,Incentive_Calc!$A312,'Sales RAW DATA'!$D$2:$D$22804,"B3"),SUMIFS('Sales RAW DATA'!$G$2:$G$22804,'Sales RAW DATA'!$I$2:$I$22804,Incentive_Calc!$A312,'Sales RAW DATA'!$D$2:$D$22804,"B4"),SUMIFS('Sales RAW DATA'!$G$2:$G$22804,'Sales RAW DATA'!$I$2:$I$22804,Incentive_Calc!$A312,'Sales RAW DATA'!$D$2:$D$22804,"B5"))</f>
        <v>1434483</v>
      </c>
      <c r="AR312" s="45">
        <f t="shared" si="78"/>
        <v>111.74448885540973</v>
      </c>
      <c r="AS312" s="45">
        <f t="shared" si="79"/>
        <v>111</v>
      </c>
      <c r="AT312" s="46">
        <v>1.1100000000000001</v>
      </c>
      <c r="AU312" s="46">
        <v>0.9</v>
      </c>
      <c r="AV312" s="43" t="str">
        <f t="shared" si="65"/>
        <v>Yes</v>
      </c>
      <c r="AW312" s="43" t="str">
        <f t="shared" si="66"/>
        <v>Yes</v>
      </c>
      <c r="AX312" s="43" t="str">
        <f t="shared" si="67"/>
        <v>Yes</v>
      </c>
      <c r="AY312" s="43" t="str">
        <f t="shared" si="80"/>
        <v>Yes</v>
      </c>
    </row>
    <row r="313" spans="1:51" x14ac:dyDescent="0.35">
      <c r="A313" s="21" t="s">
        <v>1187</v>
      </c>
      <c r="B313" s="21" t="s">
        <v>713</v>
      </c>
      <c r="C313" s="21" t="str">
        <f>_xlfn.XLOOKUP($A313,'Employee List'!$E:$E,'Employee List'!$D:$D,0)</f>
        <v>SF</v>
      </c>
      <c r="D313" s="42" t="str" cm="1">
        <f t="array" ref="D313">IFERROR(IF($G313="Yes",INDEX('Payment Plan'!$D$6:$D$42,MATCH(1,(Incentive_Calc!$C313='Payment Plan'!$B$6:$B$42)*(Incentive_Calc!$U313='Payment Plan'!$C$6:$C$42),0)),""),"")</f>
        <v/>
      </c>
      <c r="E313" s="42" t="str" cm="1">
        <f t="array" ref="E313">IFERROR(IF($H313="Yes",INDEX('Payment Plan'!$D$6:$D$42,MATCH(1,(Incentive_Calc!$C313='Payment Plan'!$B$6:$B$42)*(Incentive_Calc!$AS313='Payment Plan'!$C$6:$C$42),0)),""),"")</f>
        <v/>
      </c>
      <c r="F313" s="42">
        <f t="shared" si="68"/>
        <v>0</v>
      </c>
      <c r="G313" s="43" t="str">
        <f t="shared" si="81"/>
        <v>Yes</v>
      </c>
      <c r="H313" s="21" t="str">
        <f t="shared" si="70"/>
        <v>No</v>
      </c>
      <c r="I313" s="42">
        <f>IFERROR(SUMIFS('Sales RAW DATA'!$F$2:$F$30000,'Sales RAW DATA'!$I$2:$I$30000,Incentive_Calc!$A313,'Sales RAW DATA'!$E$2:$E$30000,Incentive_Calc!I$5),"")</f>
        <v>756281</v>
      </c>
      <c r="J313" s="42">
        <f>IFERROR(SUMIFS('Sales RAW DATA'!$F$2:$F$30000,'Sales RAW DATA'!$I$2:$I$30000,Incentive_Calc!$A313,'Sales RAW DATA'!$E$2:$E$30000,Incentive_Calc!J$5),"")</f>
        <v>756923</v>
      </c>
      <c r="K313" s="42">
        <f>IFERROR(SUMIFS('Sales RAW DATA'!$F$2:$F$30000,'Sales RAW DATA'!$I$2:$I$30000,Incentive_Calc!$A313,'Sales RAW DATA'!$E$2:$E$30000,Incentive_Calc!K$5),"")</f>
        <v>766168</v>
      </c>
      <c r="L313" s="42">
        <f t="shared" si="71"/>
        <v>2279372</v>
      </c>
      <c r="M313" s="42">
        <f>IFERROR(SUMIFS('Sales RAW DATA'!$G$2:$G$30000,'Sales RAW DATA'!$I$2:$I$30000,Incentive_Calc!$A313,'Sales RAW DATA'!$E$2:$E$30000,Incentive_Calc!M$5),"")</f>
        <v>625998</v>
      </c>
      <c r="N313" s="42">
        <f>IFERROR(SUMIFS('Sales RAW DATA'!$G$2:$G$30000,'Sales RAW DATA'!$I$2:$I$30000,Incentive_Calc!$A313,'Sales RAW DATA'!$E$2:$E$30000,Incentive_Calc!N$5),"")</f>
        <v>722919</v>
      </c>
      <c r="O313" s="42">
        <f>IFERROR(SUMIFS('Sales RAW DATA'!$G$2:$G$30000,'Sales RAW DATA'!$I$2:$I$30000,Incentive_Calc!$A313,'Sales RAW DATA'!$E$2:$E$30000,Incentive_Calc!O$5),"")</f>
        <v>707111</v>
      </c>
      <c r="P313" s="42">
        <f t="shared" si="72"/>
        <v>2056028</v>
      </c>
      <c r="Q313" s="44">
        <f t="shared" si="73"/>
        <v>0.82773202024115378</v>
      </c>
      <c r="R313" s="44">
        <f t="shared" si="74"/>
        <v>0.95507601169471668</v>
      </c>
      <c r="S313" s="44">
        <f t="shared" si="75"/>
        <v>0.92291899426757573</v>
      </c>
      <c r="T313" s="45">
        <f t="shared" si="76"/>
        <v>90.201511644435399</v>
      </c>
      <c r="U313" s="45">
        <f t="shared" si="77"/>
        <v>90</v>
      </c>
      <c r="V313" s="44">
        <f>IFERROR(SUMIFS('Sales RAW DATA'!$G:$G,'Sales RAW DATA'!$I:$I,Incentive_Calc!$A313,'Sales RAW DATA'!$D:$D,"B1",'Sales RAW DATA'!$E:$E,Incentive_Calc!V$5)/SUMIFS('Sales RAW DATA'!$F:$F,'Sales RAW DATA'!$I:$I,Incentive_Calc!$A313,'Sales RAW DATA'!$D:$D,"B1",'Sales RAW DATA'!$E:$E,Incentive_Calc!V$5),"")</f>
        <v>0.97020777059755414</v>
      </c>
      <c r="W313" s="44">
        <f>IFERROR(SUMIFS('Sales RAW DATA'!$G:$G,'Sales RAW DATA'!$I:$I,Incentive_Calc!$A313,'Sales RAW DATA'!$D:$D,"B1",'Sales RAW DATA'!$E:$E,Incentive_Calc!W$5)/SUMIFS('Sales RAW DATA'!$F:$F,'Sales RAW DATA'!$I:$I,Incentive_Calc!$A313,'Sales RAW DATA'!$D:$D,"B1",'Sales RAW DATA'!$E:$E,Incentive_Calc!W$5),"")</f>
        <v>1.0600333913537707</v>
      </c>
      <c r="X313" s="44">
        <f>IFERROR(SUMIFS('Sales RAW DATA'!$G:$G,'Sales RAW DATA'!$I:$I,Incentive_Calc!$A313,'Sales RAW DATA'!$D:$D,"B1",'Sales RAW DATA'!$E:$E,Incentive_Calc!X$5)/SUMIFS('Sales RAW DATA'!$F:$F,'Sales RAW DATA'!$I:$I,Incentive_Calc!$A313,'Sales RAW DATA'!$D:$D,"B1",'Sales RAW DATA'!$E:$E,Incentive_Calc!X$5),"")</f>
        <v>0.8797274233842044</v>
      </c>
      <c r="Y313" s="44">
        <f>SUMIFS('Sales RAW DATA'!$G:$G,'Sales RAW DATA'!$I:$I,Incentive_Calc!$A313,'Sales RAW DATA'!$D:$D,"B1")/SUMIFS('Sales RAW DATA'!$F:$F,'Sales RAW DATA'!$I:$I,Incentive_Calc!$A313,'Sales RAW DATA'!$D:$D,"B1")</f>
        <v>0.97127467872215989</v>
      </c>
      <c r="Z313" s="44">
        <f>IFERROR(SUMIFS('Sales RAW DATA'!$G:$G,'Sales RAW DATA'!$I:$I,Incentive_Calc!$A313,'Sales RAW DATA'!$D:$D,"B2",'Sales RAW DATA'!$E:$E,Incentive_Calc!Z$5)/SUMIFS('Sales RAW DATA'!$F:$F,'Sales RAW DATA'!$I:$I,Incentive_Calc!$A313,'Sales RAW DATA'!$D:$D,"B2",'Sales RAW DATA'!$E:$E,Incentive_Calc!Z$5),"")</f>
        <v>0.7709796834465269</v>
      </c>
      <c r="AA313" s="44">
        <f>IFERROR(SUMIFS('Sales RAW DATA'!$G:$G,'Sales RAW DATA'!$I:$I,Incentive_Calc!$A313,'Sales RAW DATA'!$D:$D,"B2",'Sales RAW DATA'!$E:$E,Incentive_Calc!AA$5)/SUMIFS('Sales RAW DATA'!$F:$F,'Sales RAW DATA'!$I:$I,Incentive_Calc!$A313,'Sales RAW DATA'!$D:$D,"B2",'Sales RAW DATA'!$E:$E,Incentive_Calc!AA$5),"")</f>
        <v>0.97542370451091165</v>
      </c>
      <c r="AB313" s="44">
        <f>IFERROR(SUMIFS('Sales RAW DATA'!$G:$G,'Sales RAW DATA'!$I:$I,Incentive_Calc!$A313,'Sales RAW DATA'!$D:$D,"B2",'Sales RAW DATA'!$E:$E,Incentive_Calc!AB$5)/SUMIFS('Sales RAW DATA'!$F:$F,'Sales RAW DATA'!$I:$I,Incentive_Calc!$A313,'Sales RAW DATA'!$D:$D,"B2",'Sales RAW DATA'!$E:$E,Incentive_Calc!AB$5),"")</f>
        <v>1.0003800280636108</v>
      </c>
      <c r="AC313" s="44">
        <f>SUMIFS('Sales RAW DATA'!$G:$G,'Sales RAW DATA'!$I:$I,Incentive_Calc!$A313,'Sales RAW DATA'!$D:$D,"B2")/SUMIFS('Sales RAW DATA'!$F:$F,'Sales RAW DATA'!$I:$I,Incentive_Calc!$A313,'Sales RAW DATA'!$D:$D,"B2")</f>
        <v>0.91583966881395928</v>
      </c>
      <c r="AD313" s="44">
        <f>IFERROR(SUMIFS('Sales RAW DATA'!$G:$G,'Sales RAW DATA'!$I:$I,Incentive_Calc!$A313,'Sales RAW DATA'!$D:$D,"B3",'Sales RAW DATA'!$E:$E,Incentive_Calc!AD$5)/SUMIFS('Sales RAW DATA'!$F:$F,'Sales RAW DATA'!$I:$I,Incentive_Calc!$A313,'Sales RAW DATA'!$D:$D,"B3",'Sales RAW DATA'!$E:$E,Incentive_Calc!AD$5),"")</f>
        <v>1.147194985448847</v>
      </c>
      <c r="AE313" s="44">
        <f>IFERROR(SUMIFS('Sales RAW DATA'!$G:$G,'Sales RAW DATA'!$I:$I,Incentive_Calc!$A313,'Sales RAW DATA'!$D:$D,"B3",'Sales RAW DATA'!$E:$E,Incentive_Calc!AE$5)/SUMIFS('Sales RAW DATA'!$F:$F,'Sales RAW DATA'!$I:$I,Incentive_Calc!$A313,'Sales RAW DATA'!$D:$D,"B3",'Sales RAW DATA'!$E:$E,Incentive_Calc!AE$5),"")</f>
        <v>1.3231928854183612</v>
      </c>
      <c r="AF313" s="44">
        <f>IFERROR(SUMIFS('Sales RAW DATA'!$G:$G,'Sales RAW DATA'!$I:$I,Incentive_Calc!$A313,'Sales RAW DATA'!$D:$D,"B3",'Sales RAW DATA'!$E:$E,Incentive_Calc!AF$5)/SUMIFS('Sales RAW DATA'!$F:$F,'Sales RAW DATA'!$I:$I,Incentive_Calc!$A313,'Sales RAW DATA'!$D:$D,"B3",'Sales RAW DATA'!$E:$E,Incentive_Calc!AF$5),"")</f>
        <v>1.1838074047988731</v>
      </c>
      <c r="AG313" s="44">
        <f>SUMIFS('Sales RAW DATA'!$G:$G,'Sales RAW DATA'!$I:$I,Incentive_Calc!$A313,'Sales RAW DATA'!$D:$D,"B3")/SUMIFS('Sales RAW DATA'!$F:$F,'Sales RAW DATA'!$I:$I,Incentive_Calc!$A313,'Sales RAW DATA'!$D:$D,"B3")</f>
        <v>1.2164444073292309</v>
      </c>
      <c r="AH313" s="44">
        <f>IFERROR(SUMIFS('Sales RAW DATA'!$G:$G,'Sales RAW DATA'!$I:$I,Incentive_Calc!$A313,'Sales RAW DATA'!$D:$D,"B4",'Sales RAW DATA'!$E:$E,Incentive_Calc!AH$5)/SUMIFS('Sales RAW DATA'!$F:$F,'Sales RAW DATA'!$I:$I,Incentive_Calc!$A313,'Sales RAW DATA'!$D:$D,"B4",'Sales RAW DATA'!$E:$E,Incentive_Calc!AH$5),"")</f>
        <v>0.72663996154462429</v>
      </c>
      <c r="AI313" s="44">
        <f>IFERROR(SUMIFS('Sales RAW DATA'!$G:$G,'Sales RAW DATA'!$I:$I,Incentive_Calc!$A313,'Sales RAW DATA'!$D:$D,"B4",'Sales RAW DATA'!$E:$E,Incentive_Calc!AI$5)/SUMIFS('Sales RAW DATA'!$F:$F,'Sales RAW DATA'!$I:$I,Incentive_Calc!$A313,'Sales RAW DATA'!$D:$D,"B4",'Sales RAW DATA'!$E:$E,Incentive_Calc!AI$5),"")</f>
        <v>0.80568403489185247</v>
      </c>
      <c r="AJ313" s="44">
        <f>IFERROR(SUMIFS('Sales RAW DATA'!$G:$G,'Sales RAW DATA'!$I:$I,Incentive_Calc!$A313,'Sales RAW DATA'!$D:$D,"B4",'Sales RAW DATA'!$E:$E,Incentive_Calc!AJ$5)/SUMIFS('Sales RAW DATA'!$F:$F,'Sales RAW DATA'!$I:$I,Incentive_Calc!$A313,'Sales RAW DATA'!$D:$D,"B4",'Sales RAW DATA'!$E:$E,Incentive_Calc!AJ$5),"")</f>
        <v>0.74474345876436865</v>
      </c>
      <c r="AK313" s="44">
        <f>SUMIFS('Sales RAW DATA'!$G:$G,'Sales RAW DATA'!$I:$I,Incentive_Calc!$A313,'Sales RAW DATA'!$D:$D,"B4")/SUMIFS('Sales RAW DATA'!$F:$F,'Sales RAW DATA'!$I:$I,Incentive_Calc!$A313,'Sales RAW DATA'!$D:$D,"B4")</f>
        <v>0.75947863860760279</v>
      </c>
      <c r="AL313" s="44">
        <f>IFERROR(SUMIFS('Sales RAW DATA'!$G:$G,'Sales RAW DATA'!$I:$I,Incentive_Calc!$A313,'Sales RAW DATA'!$D:$D,"B5",'Sales RAW DATA'!$E:$E,Incentive_Calc!AL$5)/SUMIFS('Sales RAW DATA'!$F:$F,'Sales RAW DATA'!$I:$I,Incentive_Calc!$A313,'Sales RAW DATA'!$D:$D,"B5",'Sales RAW DATA'!$E:$E,Incentive_Calc!AL$5),"")</f>
        <v>0.98909170812863934</v>
      </c>
      <c r="AM313" s="44">
        <f>IFERROR(SUMIFS('Sales RAW DATA'!$G:$G,'Sales RAW DATA'!$I:$I,Incentive_Calc!$A313,'Sales RAW DATA'!$D:$D,"B5",'Sales RAW DATA'!$E:$E,Incentive_Calc!AM$5)/SUMIFS('Sales RAW DATA'!$F:$F,'Sales RAW DATA'!$I:$I,Incentive_Calc!$A313,'Sales RAW DATA'!$D:$D,"B5",'Sales RAW DATA'!$E:$E,Incentive_Calc!AM$5),"")</f>
        <v>0.91024379225221441</v>
      </c>
      <c r="AN313" s="44">
        <f>IFERROR(SUMIFS('Sales RAW DATA'!$G:$G,'Sales RAW DATA'!$I:$I,Incentive_Calc!$A313,'Sales RAW DATA'!$D:$D,"B5",'Sales RAW DATA'!$E:$E,Incentive_Calc!AN$5)/SUMIFS('Sales RAW DATA'!$F:$F,'Sales RAW DATA'!$I:$I,Incentive_Calc!$A313,'Sales RAW DATA'!$D:$D,"B5",'Sales RAW DATA'!$E:$E,Incentive_Calc!AN$5),"")</f>
        <v>0.89007642979070234</v>
      </c>
      <c r="AO313" s="44">
        <f>SUMIFS('Sales RAW DATA'!$G:$G,'Sales RAW DATA'!$I:$I,Incentive_Calc!$A313,'Sales RAW DATA'!$D:$D,"B5")/SUMIFS('Sales RAW DATA'!$F:$F,'Sales RAW DATA'!$I:$I,Incentive_Calc!$A313,'Sales RAW DATA'!$D:$D,"B5")</f>
        <v>0.92970810459366926</v>
      </c>
      <c r="AP313" s="42">
        <f>SUM(SUMIFS('Sales RAW DATA'!$F$2:$F$22804,'Sales RAW DATA'!$I$2:$I$22804,Incentive_Calc!$A313,'Sales RAW DATA'!$D$2:$D$22804,"B1"),SUMIFS('Sales RAW DATA'!$F$2:$F$22804,'Sales RAW DATA'!$I$2:$I$22804,Incentive_Calc!$A313,'Sales RAW DATA'!$D$2:$D$22804,"B2"),SUMIFS('Sales RAW DATA'!$F$2:$F$22804,'Sales RAW DATA'!$I$2:$I$22804,Incentive_Calc!$A313,'Sales RAW DATA'!$D$2:$D$22804,"B3"),SUMIFS('Sales RAW DATA'!$F$2:$F$22804,'Sales RAW DATA'!$I$2:$I$22804,Incentive_Calc!$A313,'Sales RAW DATA'!$D$2:$D$22804,"B4"),SUMIFS('Sales RAW DATA'!$F$2:$F$22804,'Sales RAW DATA'!$I$2:$I$22804,Incentive_Calc!$A313,'Sales RAW DATA'!$D$2:$D$22804,"B5"))</f>
        <v>1376930</v>
      </c>
      <c r="AQ313" s="42">
        <f>SUM(SUMIFS('Sales RAW DATA'!$G$2:$G$22804,'Sales RAW DATA'!$I$2:$I$22804,Incentive_Calc!$A313,'Sales RAW DATA'!$D$2:$D$22804,"B1"),SUMIFS('Sales RAW DATA'!$G$2:$G$22804,'Sales RAW DATA'!$I$2:$I$22804,Incentive_Calc!$A313,'Sales RAW DATA'!$D$2:$D$22804,"B2"),SUMIFS('Sales RAW DATA'!$G$2:$G$22804,'Sales RAW DATA'!$I$2:$I$22804,Incentive_Calc!$A313,'Sales RAW DATA'!$D$2:$D$22804,"B3"),SUMIFS('Sales RAW DATA'!$G$2:$G$22804,'Sales RAW DATA'!$I$2:$I$22804,Incentive_Calc!$A313,'Sales RAW DATA'!$D$2:$D$22804,"B4"),SUMIFS('Sales RAW DATA'!$G$2:$G$22804,'Sales RAW DATA'!$I$2:$I$22804,Incentive_Calc!$A313,'Sales RAW DATA'!$D$2:$D$22804,"B5"))</f>
        <v>1306665</v>
      </c>
      <c r="AR313" s="45">
        <f t="shared" si="78"/>
        <v>94.89698096490018</v>
      </c>
      <c r="AS313" s="45">
        <f t="shared" si="79"/>
        <v>94</v>
      </c>
      <c r="AT313" s="46">
        <v>1.2</v>
      </c>
      <c r="AU313" s="46">
        <v>0.99</v>
      </c>
      <c r="AV313" s="43" t="str">
        <f t="shared" si="65"/>
        <v>Yes</v>
      </c>
      <c r="AW313" s="43" t="str">
        <f t="shared" si="66"/>
        <v>Yes</v>
      </c>
      <c r="AX313" s="43" t="str">
        <f t="shared" si="67"/>
        <v>Yes</v>
      </c>
      <c r="AY313" s="43" t="str">
        <f t="shared" si="80"/>
        <v>Yes</v>
      </c>
    </row>
    <row r="314" spans="1:51" x14ac:dyDescent="0.35">
      <c r="A314" s="21" t="s">
        <v>1188</v>
      </c>
      <c r="B314" s="21" t="s">
        <v>714</v>
      </c>
      <c r="C314" s="21" t="str">
        <f>_xlfn.XLOOKUP($A314,'Employee List'!$E:$E,'Employee List'!$D:$D,0)</f>
        <v>SF</v>
      </c>
      <c r="D314" s="42" t="str" cm="1">
        <f t="array" ref="D314">IFERROR(IF($G314="Yes",INDEX('Payment Plan'!$D$6:$D$42,MATCH(1,(Incentive_Calc!$C314='Payment Plan'!$B$6:$B$42)*(Incentive_Calc!$U314='Payment Plan'!$C$6:$C$42),0)),""),"")</f>
        <v/>
      </c>
      <c r="E314" s="42" t="str" cm="1">
        <f t="array" ref="E314">IFERROR(IF($H314="Yes",INDEX('Payment Plan'!$D$6:$D$42,MATCH(1,(Incentive_Calc!$C314='Payment Plan'!$B$6:$B$42)*(Incentive_Calc!$AS314='Payment Plan'!$C$6:$C$42),0)),""),"")</f>
        <v/>
      </c>
      <c r="F314" s="42">
        <f t="shared" si="68"/>
        <v>0</v>
      </c>
      <c r="G314" s="43" t="str">
        <f t="shared" si="81"/>
        <v>No</v>
      </c>
      <c r="H314" s="21" t="str">
        <f t="shared" si="70"/>
        <v>No</v>
      </c>
      <c r="I314" s="42">
        <f>IFERROR(SUMIFS('Sales RAW DATA'!$F$2:$F$30000,'Sales RAW DATA'!$I$2:$I$30000,Incentive_Calc!$A314,'Sales RAW DATA'!$E$2:$E$30000,Incentive_Calc!I$5),"")</f>
        <v>651280</v>
      </c>
      <c r="J314" s="42">
        <f>IFERROR(SUMIFS('Sales RAW DATA'!$F$2:$F$30000,'Sales RAW DATA'!$I$2:$I$30000,Incentive_Calc!$A314,'Sales RAW DATA'!$E$2:$E$30000,Incentive_Calc!J$5),"")</f>
        <v>661939</v>
      </c>
      <c r="K314" s="42">
        <f>IFERROR(SUMIFS('Sales RAW DATA'!$F$2:$F$30000,'Sales RAW DATA'!$I$2:$I$30000,Incentive_Calc!$A314,'Sales RAW DATA'!$E$2:$E$30000,Incentive_Calc!K$5),"")</f>
        <v>683706</v>
      </c>
      <c r="L314" s="42">
        <f t="shared" si="71"/>
        <v>1996925</v>
      </c>
      <c r="M314" s="42">
        <f>IFERROR(SUMIFS('Sales RAW DATA'!$G$2:$G$30000,'Sales RAW DATA'!$I$2:$I$30000,Incentive_Calc!$A314,'Sales RAW DATA'!$E$2:$E$30000,Incentive_Calc!M$5),"")</f>
        <v>720654</v>
      </c>
      <c r="N314" s="42">
        <f>IFERROR(SUMIFS('Sales RAW DATA'!$G$2:$G$30000,'Sales RAW DATA'!$I$2:$I$30000,Incentive_Calc!$A314,'Sales RAW DATA'!$E$2:$E$30000,Incentive_Calc!N$5),"")</f>
        <v>692053</v>
      </c>
      <c r="O314" s="42">
        <f>IFERROR(SUMIFS('Sales RAW DATA'!$G$2:$G$30000,'Sales RAW DATA'!$I$2:$I$30000,Incentive_Calc!$A314,'Sales RAW DATA'!$E$2:$E$30000,Incentive_Calc!O$5),"")</f>
        <v>720436</v>
      </c>
      <c r="P314" s="42">
        <f t="shared" si="72"/>
        <v>2133143</v>
      </c>
      <c r="Q314" s="44">
        <f t="shared" si="73"/>
        <v>1.1065194693526594</v>
      </c>
      <c r="R314" s="44">
        <f t="shared" si="74"/>
        <v>1.0454936179919903</v>
      </c>
      <c r="S314" s="44">
        <f t="shared" si="75"/>
        <v>1.0537219214106648</v>
      </c>
      <c r="T314" s="45">
        <f t="shared" si="76"/>
        <v>106.82138788387145</v>
      </c>
      <c r="U314" s="45">
        <f t="shared" si="77"/>
        <v>106</v>
      </c>
      <c r="V314" s="44">
        <f>IFERROR(SUMIFS('Sales RAW DATA'!$G:$G,'Sales RAW DATA'!$I:$I,Incentive_Calc!$A314,'Sales RAW DATA'!$D:$D,"B1",'Sales RAW DATA'!$E:$E,Incentive_Calc!V$5)/SUMIFS('Sales RAW DATA'!$F:$F,'Sales RAW DATA'!$I:$I,Incentive_Calc!$A314,'Sales RAW DATA'!$D:$D,"B1",'Sales RAW DATA'!$E:$E,Incentive_Calc!V$5),"")</f>
        <v>1.2624067065190478</v>
      </c>
      <c r="W314" s="44">
        <f>IFERROR(SUMIFS('Sales RAW DATA'!$G:$G,'Sales RAW DATA'!$I:$I,Incentive_Calc!$A314,'Sales RAW DATA'!$D:$D,"B1",'Sales RAW DATA'!$E:$E,Incentive_Calc!W$5)/SUMIFS('Sales RAW DATA'!$F:$F,'Sales RAW DATA'!$I:$I,Incentive_Calc!$A314,'Sales RAW DATA'!$D:$D,"B1",'Sales RAW DATA'!$E:$E,Incentive_Calc!W$5),"")</f>
        <v>1.0307184944156187</v>
      </c>
      <c r="X314" s="44">
        <f>IFERROR(SUMIFS('Sales RAW DATA'!$G:$G,'Sales RAW DATA'!$I:$I,Incentive_Calc!$A314,'Sales RAW DATA'!$D:$D,"B1",'Sales RAW DATA'!$E:$E,Incentive_Calc!X$5)/SUMIFS('Sales RAW DATA'!$F:$F,'Sales RAW DATA'!$I:$I,Incentive_Calc!$A314,'Sales RAW DATA'!$D:$D,"B1",'Sales RAW DATA'!$E:$E,Incentive_Calc!X$5),"")</f>
        <v>1.0361396418627606</v>
      </c>
      <c r="Y314" s="44">
        <f>SUMIFS('Sales RAW DATA'!$G:$G,'Sales RAW DATA'!$I:$I,Incentive_Calc!$A314,'Sales RAW DATA'!$D:$D,"B1")/SUMIFS('Sales RAW DATA'!$F:$F,'Sales RAW DATA'!$I:$I,Incentive_Calc!$A314,'Sales RAW DATA'!$D:$D,"B1")</f>
        <v>1.1108614142550639</v>
      </c>
      <c r="Z314" s="44">
        <f>IFERROR(SUMIFS('Sales RAW DATA'!$G:$G,'Sales RAW DATA'!$I:$I,Incentive_Calc!$A314,'Sales RAW DATA'!$D:$D,"B2",'Sales RAW DATA'!$E:$E,Incentive_Calc!Z$5)/SUMIFS('Sales RAW DATA'!$F:$F,'Sales RAW DATA'!$I:$I,Incentive_Calc!$A314,'Sales RAW DATA'!$D:$D,"B2",'Sales RAW DATA'!$E:$E,Incentive_Calc!Z$5),"")</f>
        <v>0.84816478684763907</v>
      </c>
      <c r="AA314" s="44">
        <f>IFERROR(SUMIFS('Sales RAW DATA'!$G:$G,'Sales RAW DATA'!$I:$I,Incentive_Calc!$A314,'Sales RAW DATA'!$D:$D,"B2",'Sales RAW DATA'!$E:$E,Incentive_Calc!AA$5)/SUMIFS('Sales RAW DATA'!$F:$F,'Sales RAW DATA'!$I:$I,Incentive_Calc!$A314,'Sales RAW DATA'!$D:$D,"B2",'Sales RAW DATA'!$E:$E,Incentive_Calc!AA$5),"")</f>
        <v>1.0709209056757032</v>
      </c>
      <c r="AB314" s="44">
        <f>IFERROR(SUMIFS('Sales RAW DATA'!$G:$G,'Sales RAW DATA'!$I:$I,Incentive_Calc!$A314,'Sales RAW DATA'!$D:$D,"B2",'Sales RAW DATA'!$E:$E,Incentive_Calc!AB$5)/SUMIFS('Sales RAW DATA'!$F:$F,'Sales RAW DATA'!$I:$I,Incentive_Calc!$A314,'Sales RAW DATA'!$D:$D,"B2",'Sales RAW DATA'!$E:$E,Incentive_Calc!AB$5),"")</f>
        <v>1.2075389317421046</v>
      </c>
      <c r="AC314" s="44">
        <f>SUMIFS('Sales RAW DATA'!$G:$G,'Sales RAW DATA'!$I:$I,Incentive_Calc!$A314,'Sales RAW DATA'!$D:$D,"B2")/SUMIFS('Sales RAW DATA'!$F:$F,'Sales RAW DATA'!$I:$I,Incentive_Calc!$A314,'Sales RAW DATA'!$D:$D,"B2")</f>
        <v>1.0407936637543889</v>
      </c>
      <c r="AD314" s="44">
        <f>IFERROR(SUMIFS('Sales RAW DATA'!$G:$G,'Sales RAW DATA'!$I:$I,Incentive_Calc!$A314,'Sales RAW DATA'!$D:$D,"B3",'Sales RAW DATA'!$E:$E,Incentive_Calc!AD$5)/SUMIFS('Sales RAW DATA'!$F:$F,'Sales RAW DATA'!$I:$I,Incentive_Calc!$A314,'Sales RAW DATA'!$D:$D,"B3",'Sales RAW DATA'!$E:$E,Incentive_Calc!AD$5),"")</f>
        <v>1.039322010776891</v>
      </c>
      <c r="AE314" s="44">
        <f>IFERROR(SUMIFS('Sales RAW DATA'!$G:$G,'Sales RAW DATA'!$I:$I,Incentive_Calc!$A314,'Sales RAW DATA'!$D:$D,"B3",'Sales RAW DATA'!$E:$E,Incentive_Calc!AE$5)/SUMIFS('Sales RAW DATA'!$F:$F,'Sales RAW DATA'!$I:$I,Incentive_Calc!$A314,'Sales RAW DATA'!$D:$D,"B3",'Sales RAW DATA'!$E:$E,Incentive_Calc!AE$5),"")</f>
        <v>0.82222271365229604</v>
      </c>
      <c r="AF314" s="44">
        <f>IFERROR(SUMIFS('Sales RAW DATA'!$G:$G,'Sales RAW DATA'!$I:$I,Incentive_Calc!$A314,'Sales RAW DATA'!$D:$D,"B3",'Sales RAW DATA'!$E:$E,Incentive_Calc!AF$5)/SUMIFS('Sales RAW DATA'!$F:$F,'Sales RAW DATA'!$I:$I,Incentive_Calc!$A314,'Sales RAW DATA'!$D:$D,"B3",'Sales RAW DATA'!$E:$E,Incentive_Calc!AF$5),"")</f>
        <v>0.88528007202411241</v>
      </c>
      <c r="AG314" s="44">
        <f>SUMIFS('Sales RAW DATA'!$G:$G,'Sales RAW DATA'!$I:$I,Incentive_Calc!$A314,'Sales RAW DATA'!$D:$D,"B3")/SUMIFS('Sales RAW DATA'!$F:$F,'Sales RAW DATA'!$I:$I,Incentive_Calc!$A314,'Sales RAW DATA'!$D:$D,"B3")</f>
        <v>0.91324801402743472</v>
      </c>
      <c r="AH314" s="44">
        <f>IFERROR(SUMIFS('Sales RAW DATA'!$G:$G,'Sales RAW DATA'!$I:$I,Incentive_Calc!$A314,'Sales RAW DATA'!$D:$D,"B4",'Sales RAW DATA'!$E:$E,Incentive_Calc!AH$5)/SUMIFS('Sales RAW DATA'!$F:$F,'Sales RAW DATA'!$I:$I,Incentive_Calc!$A314,'Sales RAW DATA'!$D:$D,"B4",'Sales RAW DATA'!$E:$E,Incentive_Calc!AH$5),"")</f>
        <v>1.035768112046539</v>
      </c>
      <c r="AI314" s="44">
        <f>IFERROR(SUMIFS('Sales RAW DATA'!$G:$G,'Sales RAW DATA'!$I:$I,Incentive_Calc!$A314,'Sales RAW DATA'!$D:$D,"B4",'Sales RAW DATA'!$E:$E,Incentive_Calc!AI$5)/SUMIFS('Sales RAW DATA'!$F:$F,'Sales RAW DATA'!$I:$I,Incentive_Calc!$A314,'Sales RAW DATA'!$D:$D,"B4",'Sales RAW DATA'!$E:$E,Incentive_Calc!AI$5),"")</f>
        <v>0.87870954685113978</v>
      </c>
      <c r="AJ314" s="44">
        <f>IFERROR(SUMIFS('Sales RAW DATA'!$G:$G,'Sales RAW DATA'!$I:$I,Incentive_Calc!$A314,'Sales RAW DATA'!$D:$D,"B4",'Sales RAW DATA'!$E:$E,Incentive_Calc!AJ$5)/SUMIFS('Sales RAW DATA'!$F:$F,'Sales RAW DATA'!$I:$I,Incentive_Calc!$A314,'Sales RAW DATA'!$D:$D,"B4",'Sales RAW DATA'!$E:$E,Incentive_Calc!AJ$5),"")</f>
        <v>0.87731379114283914</v>
      </c>
      <c r="AK314" s="44">
        <f>SUMIFS('Sales RAW DATA'!$G:$G,'Sales RAW DATA'!$I:$I,Incentive_Calc!$A314,'Sales RAW DATA'!$D:$D,"B4")/SUMIFS('Sales RAW DATA'!$F:$F,'Sales RAW DATA'!$I:$I,Incentive_Calc!$A314,'Sales RAW DATA'!$D:$D,"B4")</f>
        <v>0.92877842313395942</v>
      </c>
      <c r="AL314" s="44">
        <f>IFERROR(SUMIFS('Sales RAW DATA'!$G:$G,'Sales RAW DATA'!$I:$I,Incentive_Calc!$A314,'Sales RAW DATA'!$D:$D,"B5",'Sales RAW DATA'!$E:$E,Incentive_Calc!AL$5)/SUMIFS('Sales RAW DATA'!$F:$F,'Sales RAW DATA'!$I:$I,Incentive_Calc!$A314,'Sales RAW DATA'!$D:$D,"B5",'Sales RAW DATA'!$E:$E,Incentive_Calc!AL$5),"")</f>
        <v>1.0404106001885409</v>
      </c>
      <c r="AM314" s="44">
        <f>IFERROR(SUMIFS('Sales RAW DATA'!$G:$G,'Sales RAW DATA'!$I:$I,Incentive_Calc!$A314,'Sales RAW DATA'!$D:$D,"B5",'Sales RAW DATA'!$E:$E,Incentive_Calc!AM$5)/SUMIFS('Sales RAW DATA'!$F:$F,'Sales RAW DATA'!$I:$I,Incentive_Calc!$A314,'Sales RAW DATA'!$D:$D,"B5",'Sales RAW DATA'!$E:$E,Incentive_Calc!AM$5),"")</f>
        <v>0.72957551655571884</v>
      </c>
      <c r="AN314" s="44">
        <f>IFERROR(SUMIFS('Sales RAW DATA'!$G:$G,'Sales RAW DATA'!$I:$I,Incentive_Calc!$A314,'Sales RAW DATA'!$D:$D,"B5",'Sales RAW DATA'!$E:$E,Incentive_Calc!AN$5)/SUMIFS('Sales RAW DATA'!$F:$F,'Sales RAW DATA'!$I:$I,Incentive_Calc!$A314,'Sales RAW DATA'!$D:$D,"B5",'Sales RAW DATA'!$E:$E,Incentive_Calc!AN$5),"")</f>
        <v>0.91669688545066275</v>
      </c>
      <c r="AO314" s="44">
        <f>SUMIFS('Sales RAW DATA'!$G:$G,'Sales RAW DATA'!$I:$I,Incentive_Calc!$A314,'Sales RAW DATA'!$D:$D,"B5")/SUMIFS('Sales RAW DATA'!$F:$F,'Sales RAW DATA'!$I:$I,Incentive_Calc!$A314,'Sales RAW DATA'!$D:$D,"B5")</f>
        <v>0.89753621876762202</v>
      </c>
      <c r="AP314" s="42">
        <f>SUM(SUMIFS('Sales RAW DATA'!$F$2:$F$22804,'Sales RAW DATA'!$I$2:$I$22804,Incentive_Calc!$A314,'Sales RAW DATA'!$D$2:$D$22804,"B1"),SUMIFS('Sales RAW DATA'!$F$2:$F$22804,'Sales RAW DATA'!$I$2:$I$22804,Incentive_Calc!$A314,'Sales RAW DATA'!$D$2:$D$22804,"B2"),SUMIFS('Sales RAW DATA'!$F$2:$F$22804,'Sales RAW DATA'!$I$2:$I$22804,Incentive_Calc!$A314,'Sales RAW DATA'!$D$2:$D$22804,"B3"),SUMIFS('Sales RAW DATA'!$F$2:$F$22804,'Sales RAW DATA'!$I$2:$I$22804,Incentive_Calc!$A314,'Sales RAW DATA'!$D$2:$D$22804,"B4"),SUMIFS('Sales RAW DATA'!$F$2:$F$22804,'Sales RAW DATA'!$I$2:$I$22804,Incentive_Calc!$A314,'Sales RAW DATA'!$D$2:$D$22804,"B5"))</f>
        <v>1143332</v>
      </c>
      <c r="AQ314" s="42">
        <f>SUM(SUMIFS('Sales RAW DATA'!$G$2:$G$22804,'Sales RAW DATA'!$I$2:$I$22804,Incentive_Calc!$A314,'Sales RAW DATA'!$D$2:$D$22804,"B1"),SUMIFS('Sales RAW DATA'!$G$2:$G$22804,'Sales RAW DATA'!$I$2:$I$22804,Incentive_Calc!$A314,'Sales RAW DATA'!$D$2:$D$22804,"B2"),SUMIFS('Sales RAW DATA'!$G$2:$G$22804,'Sales RAW DATA'!$I$2:$I$22804,Incentive_Calc!$A314,'Sales RAW DATA'!$D$2:$D$22804,"B3"),SUMIFS('Sales RAW DATA'!$G$2:$G$22804,'Sales RAW DATA'!$I$2:$I$22804,Incentive_Calc!$A314,'Sales RAW DATA'!$D$2:$D$22804,"B4"),SUMIFS('Sales RAW DATA'!$G$2:$G$22804,'Sales RAW DATA'!$I$2:$I$22804,Incentive_Calc!$A314,'Sales RAW DATA'!$D$2:$D$22804,"B5"))</f>
        <v>1120765</v>
      </c>
      <c r="AR314" s="45">
        <f t="shared" si="78"/>
        <v>98.026207610737742</v>
      </c>
      <c r="AS314" s="45">
        <f t="shared" si="79"/>
        <v>98</v>
      </c>
      <c r="AT314" s="46">
        <v>0.93</v>
      </c>
      <c r="AU314" s="46">
        <v>1</v>
      </c>
      <c r="AV314" s="43" t="str">
        <f t="shared" si="65"/>
        <v>Yes</v>
      </c>
      <c r="AW314" s="43" t="str">
        <f t="shared" si="66"/>
        <v>Yes</v>
      </c>
      <c r="AX314" s="43" t="str">
        <f t="shared" si="67"/>
        <v>Yes</v>
      </c>
      <c r="AY314" s="43" t="str">
        <f t="shared" si="80"/>
        <v>Yes</v>
      </c>
    </row>
    <row r="315" spans="1:51" x14ac:dyDescent="0.35">
      <c r="A315" s="21" t="s">
        <v>1189</v>
      </c>
      <c r="B315" s="21" t="s">
        <v>715</v>
      </c>
      <c r="C315" s="21" t="str">
        <f>_xlfn.XLOOKUP($A315,'Employee List'!$E:$E,'Employee List'!$D:$D,0)</f>
        <v>SF</v>
      </c>
      <c r="D315" s="42" t="str" cm="1">
        <f t="array" ref="D315">IFERROR(IF($G315="Yes",INDEX('Payment Plan'!$D$6:$D$42,MATCH(1,(Incentive_Calc!$C315='Payment Plan'!$B$6:$B$42)*(Incentive_Calc!$U315='Payment Plan'!$C$6:$C$42),0)),""),"")</f>
        <v/>
      </c>
      <c r="E315" s="42" t="str" cm="1">
        <f t="array" ref="E315">IFERROR(IF($H315="Yes",INDEX('Payment Plan'!$D$6:$D$42,MATCH(1,(Incentive_Calc!$C315='Payment Plan'!$B$6:$B$42)*(Incentive_Calc!$AS315='Payment Plan'!$C$6:$C$42),0)),""),"")</f>
        <v/>
      </c>
      <c r="F315" s="42">
        <f t="shared" si="68"/>
        <v>0</v>
      </c>
      <c r="G315" s="43" t="str">
        <f t="shared" si="81"/>
        <v>Yes</v>
      </c>
      <c r="H315" s="21" t="str">
        <f t="shared" si="70"/>
        <v>No</v>
      </c>
      <c r="I315" s="42">
        <f>IFERROR(SUMIFS('Sales RAW DATA'!$F$2:$F$30000,'Sales RAW DATA'!$I$2:$I$30000,Incentive_Calc!$A315,'Sales RAW DATA'!$E$2:$E$30000,Incentive_Calc!I$5),"")</f>
        <v>742902</v>
      </c>
      <c r="J315" s="42">
        <f>IFERROR(SUMIFS('Sales RAW DATA'!$F$2:$F$30000,'Sales RAW DATA'!$I$2:$I$30000,Incentive_Calc!$A315,'Sales RAW DATA'!$E$2:$E$30000,Incentive_Calc!J$5),"")</f>
        <v>754796</v>
      </c>
      <c r="K315" s="42">
        <f>IFERROR(SUMIFS('Sales RAW DATA'!$F$2:$F$30000,'Sales RAW DATA'!$I$2:$I$30000,Incentive_Calc!$A315,'Sales RAW DATA'!$E$2:$E$30000,Incentive_Calc!K$5),"")</f>
        <v>761846</v>
      </c>
      <c r="L315" s="42">
        <f t="shared" si="71"/>
        <v>2259544</v>
      </c>
      <c r="M315" s="42">
        <f>IFERROR(SUMIFS('Sales RAW DATA'!$G$2:$G$30000,'Sales RAW DATA'!$I$2:$I$30000,Incentive_Calc!$A315,'Sales RAW DATA'!$E$2:$E$30000,Incentive_Calc!M$5),"")</f>
        <v>742832</v>
      </c>
      <c r="N315" s="42">
        <f>IFERROR(SUMIFS('Sales RAW DATA'!$G$2:$G$30000,'Sales RAW DATA'!$I$2:$I$30000,Incentive_Calc!$A315,'Sales RAW DATA'!$E$2:$E$30000,Incentive_Calc!N$5),"")</f>
        <v>717437</v>
      </c>
      <c r="O315" s="42">
        <f>IFERROR(SUMIFS('Sales RAW DATA'!$G$2:$G$30000,'Sales RAW DATA'!$I$2:$I$30000,Incentive_Calc!$A315,'Sales RAW DATA'!$E$2:$E$30000,Incentive_Calc!O$5),"")</f>
        <v>647917</v>
      </c>
      <c r="P315" s="42">
        <f t="shared" si="72"/>
        <v>2108186</v>
      </c>
      <c r="Q315" s="44">
        <f t="shared" si="73"/>
        <v>0.99990577492051447</v>
      </c>
      <c r="R315" s="44">
        <f t="shared" si="74"/>
        <v>0.95050450717809842</v>
      </c>
      <c r="S315" s="44">
        <f t="shared" si="75"/>
        <v>0.85045665396943737</v>
      </c>
      <c r="T315" s="45">
        <f t="shared" si="76"/>
        <v>93.301391785245173</v>
      </c>
      <c r="U315" s="45">
        <f t="shared" si="77"/>
        <v>93</v>
      </c>
      <c r="V315" s="44">
        <f>IFERROR(SUMIFS('Sales RAW DATA'!$G:$G,'Sales RAW DATA'!$I:$I,Incentive_Calc!$A315,'Sales RAW DATA'!$D:$D,"B1",'Sales RAW DATA'!$E:$E,Incentive_Calc!V$5)/SUMIFS('Sales RAW DATA'!$F:$F,'Sales RAW DATA'!$I:$I,Incentive_Calc!$A315,'Sales RAW DATA'!$D:$D,"B1",'Sales RAW DATA'!$E:$E,Incentive_Calc!V$5),"")</f>
        <v>1.0555945458191298</v>
      </c>
      <c r="W315" s="44">
        <f>IFERROR(SUMIFS('Sales RAW DATA'!$G:$G,'Sales RAW DATA'!$I:$I,Incentive_Calc!$A315,'Sales RAW DATA'!$D:$D,"B1",'Sales RAW DATA'!$E:$E,Incentive_Calc!W$5)/SUMIFS('Sales RAW DATA'!$F:$F,'Sales RAW DATA'!$I:$I,Incentive_Calc!$A315,'Sales RAW DATA'!$D:$D,"B1",'Sales RAW DATA'!$E:$E,Incentive_Calc!W$5),"")</f>
        <v>0.74332213733987429</v>
      </c>
      <c r="X315" s="44">
        <f>IFERROR(SUMIFS('Sales RAW DATA'!$G:$G,'Sales RAW DATA'!$I:$I,Incentive_Calc!$A315,'Sales RAW DATA'!$D:$D,"B1",'Sales RAW DATA'!$E:$E,Incentive_Calc!X$5)/SUMIFS('Sales RAW DATA'!$F:$F,'Sales RAW DATA'!$I:$I,Incentive_Calc!$A315,'Sales RAW DATA'!$D:$D,"B1",'Sales RAW DATA'!$E:$E,Incentive_Calc!X$5),"")</f>
        <v>0.71137462707464971</v>
      </c>
      <c r="Y315" s="44">
        <f>SUMIFS('Sales RAW DATA'!$G:$G,'Sales RAW DATA'!$I:$I,Incentive_Calc!$A315,'Sales RAW DATA'!$D:$D,"B1")/SUMIFS('Sales RAW DATA'!$F:$F,'Sales RAW DATA'!$I:$I,Incentive_Calc!$A315,'Sales RAW DATA'!$D:$D,"B1")</f>
        <v>0.84152129520570385</v>
      </c>
      <c r="Z315" s="44">
        <f>IFERROR(SUMIFS('Sales RAW DATA'!$G:$G,'Sales RAW DATA'!$I:$I,Incentive_Calc!$A315,'Sales RAW DATA'!$D:$D,"B2",'Sales RAW DATA'!$E:$E,Incentive_Calc!Z$5)/SUMIFS('Sales RAW DATA'!$F:$F,'Sales RAW DATA'!$I:$I,Incentive_Calc!$A315,'Sales RAW DATA'!$D:$D,"B2",'Sales RAW DATA'!$E:$E,Incentive_Calc!Z$5),"")</f>
        <v>0.84855713016229362</v>
      </c>
      <c r="AA315" s="44">
        <f>IFERROR(SUMIFS('Sales RAW DATA'!$G:$G,'Sales RAW DATA'!$I:$I,Incentive_Calc!$A315,'Sales RAW DATA'!$D:$D,"B2",'Sales RAW DATA'!$E:$E,Incentive_Calc!AA$5)/SUMIFS('Sales RAW DATA'!$F:$F,'Sales RAW DATA'!$I:$I,Incentive_Calc!$A315,'Sales RAW DATA'!$D:$D,"B2",'Sales RAW DATA'!$E:$E,Incentive_Calc!AA$5),"")</f>
        <v>1.0291581820545037</v>
      </c>
      <c r="AB315" s="44">
        <f>IFERROR(SUMIFS('Sales RAW DATA'!$G:$G,'Sales RAW DATA'!$I:$I,Incentive_Calc!$A315,'Sales RAW DATA'!$D:$D,"B2",'Sales RAW DATA'!$E:$E,Incentive_Calc!AB$5)/SUMIFS('Sales RAW DATA'!$F:$F,'Sales RAW DATA'!$I:$I,Incentive_Calc!$A315,'Sales RAW DATA'!$D:$D,"B2",'Sales RAW DATA'!$E:$E,Incentive_Calc!AB$5),"")</f>
        <v>0.73325438180956892</v>
      </c>
      <c r="AC315" s="44">
        <f>SUMIFS('Sales RAW DATA'!$G:$G,'Sales RAW DATA'!$I:$I,Incentive_Calc!$A315,'Sales RAW DATA'!$D:$D,"B2")/SUMIFS('Sales RAW DATA'!$F:$F,'Sales RAW DATA'!$I:$I,Incentive_Calc!$A315,'Sales RAW DATA'!$D:$D,"B2")</f>
        <v>0.8750076252058806</v>
      </c>
      <c r="AD315" s="44">
        <f>IFERROR(SUMIFS('Sales RAW DATA'!$G:$G,'Sales RAW DATA'!$I:$I,Incentive_Calc!$A315,'Sales RAW DATA'!$D:$D,"B3",'Sales RAW DATA'!$E:$E,Incentive_Calc!AD$5)/SUMIFS('Sales RAW DATA'!$F:$F,'Sales RAW DATA'!$I:$I,Incentive_Calc!$A315,'Sales RAW DATA'!$D:$D,"B3",'Sales RAW DATA'!$E:$E,Incentive_Calc!AD$5),"")</f>
        <v>1.1462272196491596</v>
      </c>
      <c r="AE315" s="44">
        <f>IFERROR(SUMIFS('Sales RAW DATA'!$G:$G,'Sales RAW DATA'!$I:$I,Incentive_Calc!$A315,'Sales RAW DATA'!$D:$D,"B3",'Sales RAW DATA'!$E:$E,Incentive_Calc!AE$5)/SUMIFS('Sales RAW DATA'!$F:$F,'Sales RAW DATA'!$I:$I,Incentive_Calc!$A315,'Sales RAW DATA'!$D:$D,"B3",'Sales RAW DATA'!$E:$E,Incentive_Calc!AE$5),"")</f>
        <v>1.2811290301415881</v>
      </c>
      <c r="AF315" s="44">
        <f>IFERROR(SUMIFS('Sales RAW DATA'!$G:$G,'Sales RAW DATA'!$I:$I,Incentive_Calc!$A315,'Sales RAW DATA'!$D:$D,"B3",'Sales RAW DATA'!$E:$E,Incentive_Calc!AF$5)/SUMIFS('Sales RAW DATA'!$F:$F,'Sales RAW DATA'!$I:$I,Incentive_Calc!$A315,'Sales RAW DATA'!$D:$D,"B3",'Sales RAW DATA'!$E:$E,Incentive_Calc!AF$5),"")</f>
        <v>0.9813250125629609</v>
      </c>
      <c r="AG315" s="44">
        <f>SUMIFS('Sales RAW DATA'!$G:$G,'Sales RAW DATA'!$I:$I,Incentive_Calc!$A315,'Sales RAW DATA'!$D:$D,"B3")/SUMIFS('Sales RAW DATA'!$F:$F,'Sales RAW DATA'!$I:$I,Incentive_Calc!$A315,'Sales RAW DATA'!$D:$D,"B3")</f>
        <v>1.1301340795737689</v>
      </c>
      <c r="AH315" s="44">
        <f>IFERROR(SUMIFS('Sales RAW DATA'!$G:$G,'Sales RAW DATA'!$I:$I,Incentive_Calc!$A315,'Sales RAW DATA'!$D:$D,"B4",'Sales RAW DATA'!$E:$E,Incentive_Calc!AH$5)/SUMIFS('Sales RAW DATA'!$F:$F,'Sales RAW DATA'!$I:$I,Incentive_Calc!$A315,'Sales RAW DATA'!$D:$D,"B4",'Sales RAW DATA'!$E:$E,Incentive_Calc!AH$5),"")</f>
        <v>0.91054126418248249</v>
      </c>
      <c r="AI315" s="44">
        <f>IFERROR(SUMIFS('Sales RAW DATA'!$G:$G,'Sales RAW DATA'!$I:$I,Incentive_Calc!$A315,'Sales RAW DATA'!$D:$D,"B4",'Sales RAW DATA'!$E:$E,Incentive_Calc!AI$5)/SUMIFS('Sales RAW DATA'!$F:$F,'Sales RAW DATA'!$I:$I,Incentive_Calc!$A315,'Sales RAW DATA'!$D:$D,"B4",'Sales RAW DATA'!$E:$E,Incentive_Calc!AI$5),"")</f>
        <v>0.75789510934956472</v>
      </c>
      <c r="AJ315" s="44">
        <f>IFERROR(SUMIFS('Sales RAW DATA'!$G:$G,'Sales RAW DATA'!$I:$I,Incentive_Calc!$A315,'Sales RAW DATA'!$D:$D,"B4",'Sales RAW DATA'!$E:$E,Incentive_Calc!AJ$5)/SUMIFS('Sales RAW DATA'!$F:$F,'Sales RAW DATA'!$I:$I,Incentive_Calc!$A315,'Sales RAW DATA'!$D:$D,"B4",'Sales RAW DATA'!$E:$E,Incentive_Calc!AJ$5),"")</f>
        <v>0.46190604483643632</v>
      </c>
      <c r="AK315" s="44">
        <f>SUMIFS('Sales RAW DATA'!$G:$G,'Sales RAW DATA'!$I:$I,Incentive_Calc!$A315,'Sales RAW DATA'!$D:$D,"B4")/SUMIFS('Sales RAW DATA'!$F:$F,'Sales RAW DATA'!$I:$I,Incentive_Calc!$A315,'Sales RAW DATA'!$D:$D,"B4")</f>
        <v>0.70733681724777142</v>
      </c>
      <c r="AL315" s="44">
        <f>IFERROR(SUMIFS('Sales RAW DATA'!$G:$G,'Sales RAW DATA'!$I:$I,Incentive_Calc!$A315,'Sales RAW DATA'!$D:$D,"B5",'Sales RAW DATA'!$E:$E,Incentive_Calc!AL$5)/SUMIFS('Sales RAW DATA'!$F:$F,'Sales RAW DATA'!$I:$I,Incentive_Calc!$A315,'Sales RAW DATA'!$D:$D,"B5",'Sales RAW DATA'!$E:$E,Incentive_Calc!AL$5),"")</f>
        <v>0.98652703248514229</v>
      </c>
      <c r="AM315" s="44">
        <f>IFERROR(SUMIFS('Sales RAW DATA'!$G:$G,'Sales RAW DATA'!$I:$I,Incentive_Calc!$A315,'Sales RAW DATA'!$D:$D,"B5",'Sales RAW DATA'!$E:$E,Incentive_Calc!AM$5)/SUMIFS('Sales RAW DATA'!$F:$F,'Sales RAW DATA'!$I:$I,Incentive_Calc!$A315,'Sales RAW DATA'!$D:$D,"B5",'Sales RAW DATA'!$E:$E,Incentive_Calc!AM$5),"")</f>
        <v>0.93328150595552095</v>
      </c>
      <c r="AN315" s="44">
        <f>IFERROR(SUMIFS('Sales RAW DATA'!$G:$G,'Sales RAW DATA'!$I:$I,Incentive_Calc!$A315,'Sales RAW DATA'!$D:$D,"B5",'Sales RAW DATA'!$E:$E,Incentive_Calc!AN$5)/SUMIFS('Sales RAW DATA'!$F:$F,'Sales RAW DATA'!$I:$I,Incentive_Calc!$A315,'Sales RAW DATA'!$D:$D,"B5",'Sales RAW DATA'!$E:$E,Incentive_Calc!AN$5),"")</f>
        <v>0.73829471339943797</v>
      </c>
      <c r="AO315" s="44">
        <f>SUMIFS('Sales RAW DATA'!$G:$G,'Sales RAW DATA'!$I:$I,Incentive_Calc!$A315,'Sales RAW DATA'!$D:$D,"B5")/SUMIFS('Sales RAW DATA'!$F:$F,'Sales RAW DATA'!$I:$I,Incentive_Calc!$A315,'Sales RAW DATA'!$D:$D,"B5")</f>
        <v>0.88245984667472344</v>
      </c>
      <c r="AP315" s="42">
        <f>SUM(SUMIFS('Sales RAW DATA'!$F$2:$F$22804,'Sales RAW DATA'!$I$2:$I$22804,Incentive_Calc!$A315,'Sales RAW DATA'!$D$2:$D$22804,"B1"),SUMIFS('Sales RAW DATA'!$F$2:$F$22804,'Sales RAW DATA'!$I$2:$I$22804,Incentive_Calc!$A315,'Sales RAW DATA'!$D$2:$D$22804,"B2"),SUMIFS('Sales RAW DATA'!$F$2:$F$22804,'Sales RAW DATA'!$I$2:$I$22804,Incentive_Calc!$A315,'Sales RAW DATA'!$D$2:$D$22804,"B3"),SUMIFS('Sales RAW DATA'!$F$2:$F$22804,'Sales RAW DATA'!$I$2:$I$22804,Incentive_Calc!$A315,'Sales RAW DATA'!$D$2:$D$22804,"B4"),SUMIFS('Sales RAW DATA'!$F$2:$F$22804,'Sales RAW DATA'!$I$2:$I$22804,Incentive_Calc!$A315,'Sales RAW DATA'!$D$2:$D$22804,"B5"))</f>
        <v>1116466</v>
      </c>
      <c r="AQ315" s="42">
        <f>SUM(SUMIFS('Sales RAW DATA'!$G$2:$G$22804,'Sales RAW DATA'!$I$2:$I$22804,Incentive_Calc!$A315,'Sales RAW DATA'!$D$2:$D$22804,"B1"),SUMIFS('Sales RAW DATA'!$G$2:$G$22804,'Sales RAW DATA'!$I$2:$I$22804,Incentive_Calc!$A315,'Sales RAW DATA'!$D$2:$D$22804,"B2"),SUMIFS('Sales RAW DATA'!$G$2:$G$22804,'Sales RAW DATA'!$I$2:$I$22804,Incentive_Calc!$A315,'Sales RAW DATA'!$D$2:$D$22804,"B3"),SUMIFS('Sales RAW DATA'!$G$2:$G$22804,'Sales RAW DATA'!$I$2:$I$22804,Incentive_Calc!$A315,'Sales RAW DATA'!$D$2:$D$22804,"B4"),SUMIFS('Sales RAW DATA'!$G$2:$G$22804,'Sales RAW DATA'!$I$2:$I$22804,Incentive_Calc!$A315,'Sales RAW DATA'!$D$2:$D$22804,"B5"))</f>
        <v>958824</v>
      </c>
      <c r="AR315" s="45">
        <f t="shared" si="78"/>
        <v>85.88026863334845</v>
      </c>
      <c r="AS315" s="45">
        <f t="shared" si="79"/>
        <v>85</v>
      </c>
      <c r="AT315" s="46">
        <v>1.1499999999999999</v>
      </c>
      <c r="AU315" s="46">
        <v>0.94</v>
      </c>
      <c r="AV315" s="43" t="str">
        <f t="shared" si="65"/>
        <v>Yes</v>
      </c>
      <c r="AW315" s="43" t="str">
        <f t="shared" si="66"/>
        <v>Yes</v>
      </c>
      <c r="AX315" s="43" t="str">
        <f t="shared" si="67"/>
        <v>Yes</v>
      </c>
      <c r="AY315" s="43" t="str">
        <f t="shared" si="80"/>
        <v>Yes</v>
      </c>
    </row>
    <row r="316" spans="1:51" x14ac:dyDescent="0.35">
      <c r="A316" s="21" t="s">
        <v>1190</v>
      </c>
      <c r="B316" s="21" t="s">
        <v>716</v>
      </c>
      <c r="C316" s="21" t="str">
        <f>_xlfn.XLOOKUP($A316,'Employee List'!$E:$E,'Employee List'!$D:$D,0)</f>
        <v>SF</v>
      </c>
      <c r="D316" s="42" t="str" cm="1">
        <f t="array" ref="D316">IFERROR(IF($G316="Yes",INDEX('Payment Plan'!$D$6:$D$42,MATCH(1,(Incentive_Calc!$C316='Payment Plan'!$B$6:$B$42)*(Incentive_Calc!$U316='Payment Plan'!$C$6:$C$42),0)),""),"")</f>
        <v/>
      </c>
      <c r="E316" s="42" t="str" cm="1">
        <f t="array" ref="E316">IFERROR(IF($H316="Yes",INDEX('Payment Plan'!$D$6:$D$42,MATCH(1,(Incentive_Calc!$C316='Payment Plan'!$B$6:$B$42)*(Incentive_Calc!$AS316='Payment Plan'!$C$6:$C$42),0)),""),"")</f>
        <v/>
      </c>
      <c r="F316" s="42">
        <f t="shared" si="68"/>
        <v>0</v>
      </c>
      <c r="G316" s="43" t="str">
        <f t="shared" si="81"/>
        <v>No</v>
      </c>
      <c r="H316" s="21" t="str">
        <f t="shared" si="70"/>
        <v>No</v>
      </c>
      <c r="I316" s="42">
        <f>IFERROR(SUMIFS('Sales RAW DATA'!$F$2:$F$30000,'Sales RAW DATA'!$I$2:$I$30000,Incentive_Calc!$A316,'Sales RAW DATA'!$E$2:$E$30000,Incentive_Calc!I$5),"")</f>
        <v>611174</v>
      </c>
      <c r="J316" s="42">
        <f>IFERROR(SUMIFS('Sales RAW DATA'!$F$2:$F$30000,'Sales RAW DATA'!$I$2:$I$30000,Incentive_Calc!$A316,'Sales RAW DATA'!$E$2:$E$30000,Incentive_Calc!J$5),"")</f>
        <v>612995</v>
      </c>
      <c r="K316" s="42">
        <f>IFERROR(SUMIFS('Sales RAW DATA'!$F$2:$F$30000,'Sales RAW DATA'!$I$2:$I$30000,Incentive_Calc!$A316,'Sales RAW DATA'!$E$2:$E$30000,Incentive_Calc!K$5),"")</f>
        <v>613449</v>
      </c>
      <c r="L316" s="42">
        <f t="shared" si="71"/>
        <v>1837618</v>
      </c>
      <c r="M316" s="42">
        <f>IFERROR(SUMIFS('Sales RAW DATA'!$G$2:$G$30000,'Sales RAW DATA'!$I$2:$I$30000,Incentive_Calc!$A316,'Sales RAW DATA'!$E$2:$E$30000,Incentive_Calc!M$5),"")</f>
        <v>432463</v>
      </c>
      <c r="N316" s="42">
        <f>IFERROR(SUMIFS('Sales RAW DATA'!$G$2:$G$30000,'Sales RAW DATA'!$I$2:$I$30000,Incentive_Calc!$A316,'Sales RAW DATA'!$E$2:$E$30000,Incentive_Calc!N$5),"")</f>
        <v>489352</v>
      </c>
      <c r="O316" s="42">
        <f>IFERROR(SUMIFS('Sales RAW DATA'!$G$2:$G$30000,'Sales RAW DATA'!$I$2:$I$30000,Incentive_Calc!$A316,'Sales RAW DATA'!$E$2:$E$30000,Incentive_Calc!O$5),"")</f>
        <v>427728</v>
      </c>
      <c r="P316" s="42">
        <f t="shared" si="72"/>
        <v>1349543</v>
      </c>
      <c r="Q316" s="44">
        <f t="shared" si="73"/>
        <v>0.70759390942677536</v>
      </c>
      <c r="R316" s="44">
        <f t="shared" si="74"/>
        <v>0.79829688659776998</v>
      </c>
      <c r="S316" s="44">
        <f t="shared" si="75"/>
        <v>0.69725111622971103</v>
      </c>
      <c r="T316" s="45">
        <f t="shared" si="76"/>
        <v>73.439800872651446</v>
      </c>
      <c r="U316" s="45">
        <f t="shared" si="77"/>
        <v>73</v>
      </c>
      <c r="V316" s="44">
        <f>IFERROR(SUMIFS('Sales RAW DATA'!$G:$G,'Sales RAW DATA'!$I:$I,Incentive_Calc!$A316,'Sales RAW DATA'!$D:$D,"B1",'Sales RAW DATA'!$E:$E,Incentive_Calc!V$5)/SUMIFS('Sales RAW DATA'!$F:$F,'Sales RAW DATA'!$I:$I,Incentive_Calc!$A316,'Sales RAW DATA'!$D:$D,"B1",'Sales RAW DATA'!$E:$E,Incentive_Calc!V$5),"")</f>
        <v>0.88022367867235884</v>
      </c>
      <c r="W316" s="44">
        <f>IFERROR(SUMIFS('Sales RAW DATA'!$G:$G,'Sales RAW DATA'!$I:$I,Incentive_Calc!$A316,'Sales RAW DATA'!$D:$D,"B1",'Sales RAW DATA'!$E:$E,Incentive_Calc!W$5)/SUMIFS('Sales RAW DATA'!$F:$F,'Sales RAW DATA'!$I:$I,Incentive_Calc!$A316,'Sales RAW DATA'!$D:$D,"B1",'Sales RAW DATA'!$E:$E,Incentive_Calc!W$5),"")</f>
        <v>0.94832204433497536</v>
      </c>
      <c r="X316" s="44">
        <f>IFERROR(SUMIFS('Sales RAW DATA'!$G:$G,'Sales RAW DATA'!$I:$I,Incentive_Calc!$A316,'Sales RAW DATA'!$D:$D,"B1",'Sales RAW DATA'!$E:$E,Incentive_Calc!X$5)/SUMIFS('Sales RAW DATA'!$F:$F,'Sales RAW DATA'!$I:$I,Incentive_Calc!$A316,'Sales RAW DATA'!$D:$D,"B1",'Sales RAW DATA'!$E:$E,Incentive_Calc!X$5),"")</f>
        <v>0.70154841728998729</v>
      </c>
      <c r="Y316" s="44">
        <f>SUMIFS('Sales RAW DATA'!$G:$G,'Sales RAW DATA'!$I:$I,Incentive_Calc!$A316,'Sales RAW DATA'!$D:$D,"B1")/SUMIFS('Sales RAW DATA'!$F:$F,'Sales RAW DATA'!$I:$I,Incentive_Calc!$A316,'Sales RAW DATA'!$D:$D,"B1")</f>
        <v>0.8458572089500932</v>
      </c>
      <c r="Z316" s="44">
        <f>IFERROR(SUMIFS('Sales RAW DATA'!$G:$G,'Sales RAW DATA'!$I:$I,Incentive_Calc!$A316,'Sales RAW DATA'!$D:$D,"B2",'Sales RAW DATA'!$E:$E,Incentive_Calc!Z$5)/SUMIFS('Sales RAW DATA'!$F:$F,'Sales RAW DATA'!$I:$I,Incentive_Calc!$A316,'Sales RAW DATA'!$D:$D,"B2",'Sales RAW DATA'!$E:$E,Incentive_Calc!Z$5),"")</f>
        <v>0.62023317630339236</v>
      </c>
      <c r="AA316" s="44">
        <f>IFERROR(SUMIFS('Sales RAW DATA'!$G:$G,'Sales RAW DATA'!$I:$I,Incentive_Calc!$A316,'Sales RAW DATA'!$D:$D,"B2",'Sales RAW DATA'!$E:$E,Incentive_Calc!AA$5)/SUMIFS('Sales RAW DATA'!$F:$F,'Sales RAW DATA'!$I:$I,Incentive_Calc!$A316,'Sales RAW DATA'!$D:$D,"B2",'Sales RAW DATA'!$E:$E,Incentive_Calc!AA$5),"")</f>
        <v>0.76093115858794702</v>
      </c>
      <c r="AB316" s="44">
        <f>IFERROR(SUMIFS('Sales RAW DATA'!$G:$G,'Sales RAW DATA'!$I:$I,Incentive_Calc!$A316,'Sales RAW DATA'!$D:$D,"B2",'Sales RAW DATA'!$E:$E,Incentive_Calc!AB$5)/SUMIFS('Sales RAW DATA'!$F:$F,'Sales RAW DATA'!$I:$I,Incentive_Calc!$A316,'Sales RAW DATA'!$D:$D,"B2",'Sales RAW DATA'!$E:$E,Incentive_Calc!AB$5),"")</f>
        <v>0.56553813083198989</v>
      </c>
      <c r="AC316" s="44">
        <f>SUMIFS('Sales RAW DATA'!$G:$G,'Sales RAW DATA'!$I:$I,Incentive_Calc!$A316,'Sales RAW DATA'!$D:$D,"B2")/SUMIFS('Sales RAW DATA'!$F:$F,'Sales RAW DATA'!$I:$I,Incentive_Calc!$A316,'Sales RAW DATA'!$D:$D,"B2")</f>
        <v>0.64794432403142777</v>
      </c>
      <c r="AD316" s="44">
        <f>IFERROR(SUMIFS('Sales RAW DATA'!$G:$G,'Sales RAW DATA'!$I:$I,Incentive_Calc!$A316,'Sales RAW DATA'!$D:$D,"B3",'Sales RAW DATA'!$E:$E,Incentive_Calc!AD$5)/SUMIFS('Sales RAW DATA'!$F:$F,'Sales RAW DATA'!$I:$I,Incentive_Calc!$A316,'Sales RAW DATA'!$D:$D,"B3",'Sales RAW DATA'!$E:$E,Incentive_Calc!AD$5),"")</f>
        <v>0.71851802089281513</v>
      </c>
      <c r="AE316" s="44">
        <f>IFERROR(SUMIFS('Sales RAW DATA'!$G:$G,'Sales RAW DATA'!$I:$I,Incentive_Calc!$A316,'Sales RAW DATA'!$D:$D,"B3",'Sales RAW DATA'!$E:$E,Incentive_Calc!AE$5)/SUMIFS('Sales RAW DATA'!$F:$F,'Sales RAW DATA'!$I:$I,Incentive_Calc!$A316,'Sales RAW DATA'!$D:$D,"B3",'Sales RAW DATA'!$E:$E,Incentive_Calc!AE$5),"")</f>
        <v>0.91738097352993431</v>
      </c>
      <c r="AF316" s="44">
        <f>IFERROR(SUMIFS('Sales RAW DATA'!$G:$G,'Sales RAW DATA'!$I:$I,Incentive_Calc!$A316,'Sales RAW DATA'!$D:$D,"B3",'Sales RAW DATA'!$E:$E,Incentive_Calc!AF$5)/SUMIFS('Sales RAW DATA'!$F:$F,'Sales RAW DATA'!$I:$I,Incentive_Calc!$A316,'Sales RAW DATA'!$D:$D,"B3",'Sales RAW DATA'!$E:$E,Incentive_Calc!AF$5),"")</f>
        <v>0.79082474021974525</v>
      </c>
      <c r="AG316" s="44">
        <f>SUMIFS('Sales RAW DATA'!$G:$G,'Sales RAW DATA'!$I:$I,Incentive_Calc!$A316,'Sales RAW DATA'!$D:$D,"B3")/SUMIFS('Sales RAW DATA'!$F:$F,'Sales RAW DATA'!$I:$I,Incentive_Calc!$A316,'Sales RAW DATA'!$D:$D,"B3")</f>
        <v>0.80846596366934609</v>
      </c>
      <c r="AH316" s="44">
        <f>IFERROR(SUMIFS('Sales RAW DATA'!$G:$G,'Sales RAW DATA'!$I:$I,Incentive_Calc!$A316,'Sales RAW DATA'!$D:$D,"B4",'Sales RAW DATA'!$E:$E,Incentive_Calc!AH$5)/SUMIFS('Sales RAW DATA'!$F:$F,'Sales RAW DATA'!$I:$I,Incentive_Calc!$A316,'Sales RAW DATA'!$D:$D,"B4",'Sales RAW DATA'!$E:$E,Incentive_Calc!AH$5),"")</f>
        <v>0.45755566961896754</v>
      </c>
      <c r="AI316" s="44">
        <f>IFERROR(SUMIFS('Sales RAW DATA'!$G:$G,'Sales RAW DATA'!$I:$I,Incentive_Calc!$A316,'Sales RAW DATA'!$D:$D,"B4",'Sales RAW DATA'!$E:$E,Incentive_Calc!AI$5)/SUMIFS('Sales RAW DATA'!$F:$F,'Sales RAW DATA'!$I:$I,Incentive_Calc!$A316,'Sales RAW DATA'!$D:$D,"B4",'Sales RAW DATA'!$E:$E,Incentive_Calc!AI$5),"")</f>
        <v>0.47731106792799333</v>
      </c>
      <c r="AJ316" s="44">
        <f>IFERROR(SUMIFS('Sales RAW DATA'!$G:$G,'Sales RAW DATA'!$I:$I,Incentive_Calc!$A316,'Sales RAW DATA'!$D:$D,"B4",'Sales RAW DATA'!$E:$E,Incentive_Calc!AJ$5)/SUMIFS('Sales RAW DATA'!$F:$F,'Sales RAW DATA'!$I:$I,Incentive_Calc!$A316,'Sales RAW DATA'!$D:$D,"B4",'Sales RAW DATA'!$E:$E,Incentive_Calc!AJ$5),"")</f>
        <v>0.56976619361487424</v>
      </c>
      <c r="AK316" s="44">
        <f>SUMIFS('Sales RAW DATA'!$G:$G,'Sales RAW DATA'!$I:$I,Incentive_Calc!$A316,'Sales RAW DATA'!$D:$D,"B4")/SUMIFS('Sales RAW DATA'!$F:$F,'Sales RAW DATA'!$I:$I,Incentive_Calc!$A316,'Sales RAW DATA'!$D:$D,"B4")</f>
        <v>0.50175120968176479</v>
      </c>
      <c r="AL316" s="44">
        <f>IFERROR(SUMIFS('Sales RAW DATA'!$G:$G,'Sales RAW DATA'!$I:$I,Incentive_Calc!$A316,'Sales RAW DATA'!$D:$D,"B5",'Sales RAW DATA'!$E:$E,Incentive_Calc!AL$5)/SUMIFS('Sales RAW DATA'!$F:$F,'Sales RAW DATA'!$I:$I,Incentive_Calc!$A316,'Sales RAW DATA'!$D:$D,"B5",'Sales RAW DATA'!$E:$E,Incentive_Calc!AL$5),"")</f>
        <v>0.9133635190853211</v>
      </c>
      <c r="AM316" s="44">
        <f>IFERROR(SUMIFS('Sales RAW DATA'!$G:$G,'Sales RAW DATA'!$I:$I,Incentive_Calc!$A316,'Sales RAW DATA'!$D:$D,"B5",'Sales RAW DATA'!$E:$E,Incentive_Calc!AM$5)/SUMIFS('Sales RAW DATA'!$F:$F,'Sales RAW DATA'!$I:$I,Incentive_Calc!$A316,'Sales RAW DATA'!$D:$D,"B5",'Sales RAW DATA'!$E:$E,Incentive_Calc!AM$5),"")</f>
        <v>1.1027285201604391</v>
      </c>
      <c r="AN316" s="44">
        <f>IFERROR(SUMIFS('Sales RAW DATA'!$G:$G,'Sales RAW DATA'!$I:$I,Incentive_Calc!$A316,'Sales RAW DATA'!$D:$D,"B5",'Sales RAW DATA'!$E:$E,Incentive_Calc!AN$5)/SUMIFS('Sales RAW DATA'!$F:$F,'Sales RAW DATA'!$I:$I,Incentive_Calc!$A316,'Sales RAW DATA'!$D:$D,"B5",'Sales RAW DATA'!$E:$E,Incentive_Calc!AN$5),"")</f>
        <v>0.81503314274148664</v>
      </c>
      <c r="AO316" s="44">
        <f>SUMIFS('Sales RAW DATA'!$G:$G,'Sales RAW DATA'!$I:$I,Incentive_Calc!$A316,'Sales RAW DATA'!$D:$D,"B5")/SUMIFS('Sales RAW DATA'!$F:$F,'Sales RAW DATA'!$I:$I,Incentive_Calc!$A316,'Sales RAW DATA'!$D:$D,"B5")</f>
        <v>0.94149031678850836</v>
      </c>
      <c r="AP316" s="42">
        <f>SUM(SUMIFS('Sales RAW DATA'!$F$2:$F$22804,'Sales RAW DATA'!$I$2:$I$22804,Incentive_Calc!$A316,'Sales RAW DATA'!$D$2:$D$22804,"B1"),SUMIFS('Sales RAW DATA'!$F$2:$F$22804,'Sales RAW DATA'!$I$2:$I$22804,Incentive_Calc!$A316,'Sales RAW DATA'!$D$2:$D$22804,"B2"),SUMIFS('Sales RAW DATA'!$F$2:$F$22804,'Sales RAW DATA'!$I$2:$I$22804,Incentive_Calc!$A316,'Sales RAW DATA'!$D$2:$D$22804,"B3"),SUMIFS('Sales RAW DATA'!$F$2:$F$22804,'Sales RAW DATA'!$I$2:$I$22804,Incentive_Calc!$A316,'Sales RAW DATA'!$D$2:$D$22804,"B4"),SUMIFS('Sales RAW DATA'!$F$2:$F$22804,'Sales RAW DATA'!$I$2:$I$22804,Incentive_Calc!$A316,'Sales RAW DATA'!$D$2:$D$22804,"B5"))</f>
        <v>1180386</v>
      </c>
      <c r="AQ316" s="42">
        <f>SUM(SUMIFS('Sales RAW DATA'!$G$2:$G$22804,'Sales RAW DATA'!$I$2:$I$22804,Incentive_Calc!$A316,'Sales RAW DATA'!$D$2:$D$22804,"B1"),SUMIFS('Sales RAW DATA'!$G$2:$G$22804,'Sales RAW DATA'!$I$2:$I$22804,Incentive_Calc!$A316,'Sales RAW DATA'!$D$2:$D$22804,"B2"),SUMIFS('Sales RAW DATA'!$G$2:$G$22804,'Sales RAW DATA'!$I$2:$I$22804,Incentive_Calc!$A316,'Sales RAW DATA'!$D$2:$D$22804,"B3"),SUMIFS('Sales RAW DATA'!$G$2:$G$22804,'Sales RAW DATA'!$I$2:$I$22804,Incentive_Calc!$A316,'Sales RAW DATA'!$D$2:$D$22804,"B4"),SUMIFS('Sales RAW DATA'!$G$2:$G$22804,'Sales RAW DATA'!$I$2:$I$22804,Incentive_Calc!$A316,'Sales RAW DATA'!$D$2:$D$22804,"B5"))</f>
        <v>879984</v>
      </c>
      <c r="AR316" s="45">
        <f t="shared" si="78"/>
        <v>74.550528386476969</v>
      </c>
      <c r="AS316" s="45">
        <f t="shared" si="79"/>
        <v>74</v>
      </c>
      <c r="AT316" s="46">
        <v>0.93</v>
      </c>
      <c r="AU316" s="46">
        <v>0.71</v>
      </c>
      <c r="AV316" s="43" t="str">
        <f t="shared" si="65"/>
        <v>No</v>
      </c>
      <c r="AW316" s="43" t="str">
        <f t="shared" si="66"/>
        <v>Yes</v>
      </c>
      <c r="AX316" s="43" t="str">
        <f t="shared" si="67"/>
        <v>No</v>
      </c>
      <c r="AY316" s="43" t="str">
        <f t="shared" si="80"/>
        <v>Yes</v>
      </c>
    </row>
    <row r="317" spans="1:51" x14ac:dyDescent="0.35">
      <c r="A317" s="21" t="s">
        <v>1191</v>
      </c>
      <c r="B317" s="21" t="s">
        <v>717</v>
      </c>
      <c r="C317" s="21" t="str">
        <f>_xlfn.XLOOKUP($A317,'Employee List'!$E:$E,'Employee List'!$D:$D,0)</f>
        <v>SF</v>
      </c>
      <c r="D317" s="42" t="str" cm="1">
        <f t="array" ref="D317">IFERROR(IF($G317="Yes",INDEX('Payment Plan'!$D$6:$D$42,MATCH(1,(Incentive_Calc!$C317='Payment Plan'!$B$6:$B$42)*(Incentive_Calc!$U317='Payment Plan'!$C$6:$C$42),0)),""),"")</f>
        <v/>
      </c>
      <c r="E317" s="42" t="str" cm="1">
        <f t="array" ref="E317">IFERROR(IF($H317="Yes",INDEX('Payment Plan'!$D$6:$D$42,MATCH(1,(Incentive_Calc!$C317='Payment Plan'!$B$6:$B$42)*(Incentive_Calc!$AS317='Payment Plan'!$C$6:$C$42),0)),""),"")</f>
        <v/>
      </c>
      <c r="F317" s="42">
        <f t="shared" si="68"/>
        <v>0</v>
      </c>
      <c r="G317" s="43" t="str">
        <f t="shared" si="81"/>
        <v>No</v>
      </c>
      <c r="H317" s="21" t="str">
        <f t="shared" si="70"/>
        <v>No</v>
      </c>
      <c r="I317" s="42">
        <f>IFERROR(SUMIFS('Sales RAW DATA'!$F$2:$F$30000,'Sales RAW DATA'!$I$2:$I$30000,Incentive_Calc!$A317,'Sales RAW DATA'!$E$2:$E$30000,Incentive_Calc!I$5),"")</f>
        <v>0</v>
      </c>
      <c r="J317" s="42">
        <f>IFERROR(SUMIFS('Sales RAW DATA'!$F$2:$F$30000,'Sales RAW DATA'!$I$2:$I$30000,Incentive_Calc!$A317,'Sales RAW DATA'!$E$2:$E$30000,Incentive_Calc!J$5),"")</f>
        <v>0</v>
      </c>
      <c r="K317" s="42">
        <f>IFERROR(SUMIFS('Sales RAW DATA'!$F$2:$F$30000,'Sales RAW DATA'!$I$2:$I$30000,Incentive_Calc!$A317,'Sales RAW DATA'!$E$2:$E$30000,Incentive_Calc!K$5),"")</f>
        <v>534934</v>
      </c>
      <c r="L317" s="42">
        <f t="shared" si="71"/>
        <v>534934</v>
      </c>
      <c r="M317" s="42">
        <f>IFERROR(SUMIFS('Sales RAW DATA'!$G$2:$G$30000,'Sales RAW DATA'!$I$2:$I$30000,Incentive_Calc!$A317,'Sales RAW DATA'!$E$2:$E$30000,Incentive_Calc!M$5),"")</f>
        <v>0</v>
      </c>
      <c r="N317" s="42">
        <f>IFERROR(SUMIFS('Sales RAW DATA'!$G$2:$G$30000,'Sales RAW DATA'!$I$2:$I$30000,Incentive_Calc!$A317,'Sales RAW DATA'!$E$2:$E$30000,Incentive_Calc!N$5),"")</f>
        <v>0</v>
      </c>
      <c r="O317" s="42">
        <f>IFERROR(SUMIFS('Sales RAW DATA'!$G$2:$G$30000,'Sales RAW DATA'!$I$2:$I$30000,Incentive_Calc!$A317,'Sales RAW DATA'!$E$2:$E$30000,Incentive_Calc!O$5),"")</f>
        <v>354981</v>
      </c>
      <c r="P317" s="42">
        <f t="shared" si="72"/>
        <v>354981</v>
      </c>
      <c r="Q317" s="44" t="str">
        <f t="shared" si="73"/>
        <v/>
      </c>
      <c r="R317" s="44" t="str">
        <f t="shared" si="74"/>
        <v/>
      </c>
      <c r="S317" s="44">
        <f t="shared" si="75"/>
        <v>0.66359775224607143</v>
      </c>
      <c r="T317" s="45">
        <f t="shared" si="76"/>
        <v>66.359775224607148</v>
      </c>
      <c r="U317" s="45">
        <f t="shared" si="77"/>
        <v>66</v>
      </c>
      <c r="V317" s="44" t="str">
        <f>IFERROR(SUMIFS('Sales RAW DATA'!$G:$G,'Sales RAW DATA'!$I:$I,Incentive_Calc!$A317,'Sales RAW DATA'!$D:$D,"B1",'Sales RAW DATA'!$E:$E,Incentive_Calc!V$5)/SUMIFS('Sales RAW DATA'!$F:$F,'Sales RAW DATA'!$I:$I,Incentive_Calc!$A317,'Sales RAW DATA'!$D:$D,"B1",'Sales RAW DATA'!$E:$E,Incentive_Calc!V$5),"")</f>
        <v/>
      </c>
      <c r="W317" s="44" t="str">
        <f>IFERROR(SUMIFS('Sales RAW DATA'!$G:$G,'Sales RAW DATA'!$I:$I,Incentive_Calc!$A317,'Sales RAW DATA'!$D:$D,"B1",'Sales RAW DATA'!$E:$E,Incentive_Calc!W$5)/SUMIFS('Sales RAW DATA'!$F:$F,'Sales RAW DATA'!$I:$I,Incentive_Calc!$A317,'Sales RAW DATA'!$D:$D,"B1",'Sales RAW DATA'!$E:$E,Incentive_Calc!W$5),"")</f>
        <v/>
      </c>
      <c r="X317" s="44">
        <f>IFERROR(SUMIFS('Sales RAW DATA'!$G:$G,'Sales RAW DATA'!$I:$I,Incentive_Calc!$A317,'Sales RAW DATA'!$D:$D,"B1",'Sales RAW DATA'!$E:$E,Incentive_Calc!X$5)/SUMIFS('Sales RAW DATA'!$F:$F,'Sales RAW DATA'!$I:$I,Incentive_Calc!$A317,'Sales RAW DATA'!$D:$D,"B1",'Sales RAW DATA'!$E:$E,Incentive_Calc!X$5),"")</f>
        <v>0.47912806312589784</v>
      </c>
      <c r="Y317" s="44">
        <f>SUMIFS('Sales RAW DATA'!$G:$G,'Sales RAW DATA'!$I:$I,Incentive_Calc!$A317,'Sales RAW DATA'!$D:$D,"B1")/SUMIFS('Sales RAW DATA'!$F:$F,'Sales RAW DATA'!$I:$I,Incentive_Calc!$A317,'Sales RAW DATA'!$D:$D,"B1")</f>
        <v>0.47912806312589784</v>
      </c>
      <c r="Z317" s="44" t="str">
        <f>IFERROR(SUMIFS('Sales RAW DATA'!$G:$G,'Sales RAW DATA'!$I:$I,Incentive_Calc!$A317,'Sales RAW DATA'!$D:$D,"B2",'Sales RAW DATA'!$E:$E,Incentive_Calc!Z$5)/SUMIFS('Sales RAW DATA'!$F:$F,'Sales RAW DATA'!$I:$I,Incentive_Calc!$A317,'Sales RAW DATA'!$D:$D,"B2",'Sales RAW DATA'!$E:$E,Incentive_Calc!Z$5),"")</f>
        <v/>
      </c>
      <c r="AA317" s="44" t="str">
        <f>IFERROR(SUMIFS('Sales RAW DATA'!$G:$G,'Sales RAW DATA'!$I:$I,Incentive_Calc!$A317,'Sales RAW DATA'!$D:$D,"B2",'Sales RAW DATA'!$E:$E,Incentive_Calc!AA$5)/SUMIFS('Sales RAW DATA'!$F:$F,'Sales RAW DATA'!$I:$I,Incentive_Calc!$A317,'Sales RAW DATA'!$D:$D,"B2",'Sales RAW DATA'!$E:$E,Incentive_Calc!AA$5),"")</f>
        <v/>
      </c>
      <c r="AB317" s="44">
        <f>IFERROR(SUMIFS('Sales RAW DATA'!$G:$G,'Sales RAW DATA'!$I:$I,Incentive_Calc!$A317,'Sales RAW DATA'!$D:$D,"B2",'Sales RAW DATA'!$E:$E,Incentive_Calc!AB$5)/SUMIFS('Sales RAW DATA'!$F:$F,'Sales RAW DATA'!$I:$I,Incentive_Calc!$A317,'Sales RAW DATA'!$D:$D,"B2",'Sales RAW DATA'!$E:$E,Incentive_Calc!AB$5),"")</f>
        <v>0.52851652574942354</v>
      </c>
      <c r="AC317" s="44">
        <f>SUMIFS('Sales RAW DATA'!$G:$G,'Sales RAW DATA'!$I:$I,Incentive_Calc!$A317,'Sales RAW DATA'!$D:$D,"B2")/SUMIFS('Sales RAW DATA'!$F:$F,'Sales RAW DATA'!$I:$I,Incentive_Calc!$A317,'Sales RAW DATA'!$D:$D,"B2")</f>
        <v>0.52851652574942354</v>
      </c>
      <c r="AD317" s="44" t="str">
        <f>IFERROR(SUMIFS('Sales RAW DATA'!$G:$G,'Sales RAW DATA'!$I:$I,Incentive_Calc!$A317,'Sales RAW DATA'!$D:$D,"B3",'Sales RAW DATA'!$E:$E,Incentive_Calc!AD$5)/SUMIFS('Sales RAW DATA'!$F:$F,'Sales RAW DATA'!$I:$I,Incentive_Calc!$A317,'Sales RAW DATA'!$D:$D,"B3",'Sales RAW DATA'!$E:$E,Incentive_Calc!AD$5),"")</f>
        <v/>
      </c>
      <c r="AE317" s="44" t="str">
        <f>IFERROR(SUMIFS('Sales RAW DATA'!$G:$G,'Sales RAW DATA'!$I:$I,Incentive_Calc!$A317,'Sales RAW DATA'!$D:$D,"B3",'Sales RAW DATA'!$E:$E,Incentive_Calc!AE$5)/SUMIFS('Sales RAW DATA'!$F:$F,'Sales RAW DATA'!$I:$I,Incentive_Calc!$A317,'Sales RAW DATA'!$D:$D,"B3",'Sales RAW DATA'!$E:$E,Incentive_Calc!AE$5),"")</f>
        <v/>
      </c>
      <c r="AF317" s="44">
        <f>IFERROR(SUMIFS('Sales RAW DATA'!$G:$G,'Sales RAW DATA'!$I:$I,Incentive_Calc!$A317,'Sales RAW DATA'!$D:$D,"B3",'Sales RAW DATA'!$E:$E,Incentive_Calc!AF$5)/SUMIFS('Sales RAW DATA'!$F:$F,'Sales RAW DATA'!$I:$I,Incentive_Calc!$A317,'Sales RAW DATA'!$D:$D,"B3",'Sales RAW DATA'!$E:$E,Incentive_Calc!AF$5),"")</f>
        <v>0.59774154149435388</v>
      </c>
      <c r="AG317" s="44">
        <f>SUMIFS('Sales RAW DATA'!$G:$G,'Sales RAW DATA'!$I:$I,Incentive_Calc!$A317,'Sales RAW DATA'!$D:$D,"B3")/SUMIFS('Sales RAW DATA'!$F:$F,'Sales RAW DATA'!$I:$I,Incentive_Calc!$A317,'Sales RAW DATA'!$D:$D,"B3")</f>
        <v>0.59774154149435388</v>
      </c>
      <c r="AH317" s="44" t="str">
        <f>IFERROR(SUMIFS('Sales RAW DATA'!$G:$G,'Sales RAW DATA'!$I:$I,Incentive_Calc!$A317,'Sales RAW DATA'!$D:$D,"B4",'Sales RAW DATA'!$E:$E,Incentive_Calc!AH$5)/SUMIFS('Sales RAW DATA'!$F:$F,'Sales RAW DATA'!$I:$I,Incentive_Calc!$A317,'Sales RAW DATA'!$D:$D,"B4",'Sales RAW DATA'!$E:$E,Incentive_Calc!AH$5),"")</f>
        <v/>
      </c>
      <c r="AI317" s="44" t="str">
        <f>IFERROR(SUMIFS('Sales RAW DATA'!$G:$G,'Sales RAW DATA'!$I:$I,Incentive_Calc!$A317,'Sales RAW DATA'!$D:$D,"B4",'Sales RAW DATA'!$E:$E,Incentive_Calc!AI$5)/SUMIFS('Sales RAW DATA'!$F:$F,'Sales RAW DATA'!$I:$I,Incentive_Calc!$A317,'Sales RAW DATA'!$D:$D,"B4",'Sales RAW DATA'!$E:$E,Incentive_Calc!AI$5),"")</f>
        <v/>
      </c>
      <c r="AJ317" s="44">
        <f>IFERROR(SUMIFS('Sales RAW DATA'!$G:$G,'Sales RAW DATA'!$I:$I,Incentive_Calc!$A317,'Sales RAW DATA'!$D:$D,"B4",'Sales RAW DATA'!$E:$E,Incentive_Calc!AJ$5)/SUMIFS('Sales RAW DATA'!$F:$F,'Sales RAW DATA'!$I:$I,Incentive_Calc!$A317,'Sales RAW DATA'!$D:$D,"B4",'Sales RAW DATA'!$E:$E,Incentive_Calc!AJ$5),"")</f>
        <v>0.68274084520741141</v>
      </c>
      <c r="AK317" s="44">
        <f>SUMIFS('Sales RAW DATA'!$G:$G,'Sales RAW DATA'!$I:$I,Incentive_Calc!$A317,'Sales RAW DATA'!$D:$D,"B4")/SUMIFS('Sales RAW DATA'!$F:$F,'Sales RAW DATA'!$I:$I,Incentive_Calc!$A317,'Sales RAW DATA'!$D:$D,"B4")</f>
        <v>0.68274084520741141</v>
      </c>
      <c r="AL317" s="44" t="str">
        <f>IFERROR(SUMIFS('Sales RAW DATA'!$G:$G,'Sales RAW DATA'!$I:$I,Incentive_Calc!$A317,'Sales RAW DATA'!$D:$D,"B5",'Sales RAW DATA'!$E:$E,Incentive_Calc!AL$5)/SUMIFS('Sales RAW DATA'!$F:$F,'Sales RAW DATA'!$I:$I,Incentive_Calc!$A317,'Sales RAW DATA'!$D:$D,"B5",'Sales RAW DATA'!$E:$E,Incentive_Calc!AL$5),"")</f>
        <v/>
      </c>
      <c r="AM317" s="44" t="str">
        <f>IFERROR(SUMIFS('Sales RAW DATA'!$G:$G,'Sales RAW DATA'!$I:$I,Incentive_Calc!$A317,'Sales RAW DATA'!$D:$D,"B5",'Sales RAW DATA'!$E:$E,Incentive_Calc!AM$5)/SUMIFS('Sales RAW DATA'!$F:$F,'Sales RAW DATA'!$I:$I,Incentive_Calc!$A317,'Sales RAW DATA'!$D:$D,"B5",'Sales RAW DATA'!$E:$E,Incentive_Calc!AM$5),"")</f>
        <v/>
      </c>
      <c r="AN317" s="44">
        <f>IFERROR(SUMIFS('Sales RAW DATA'!$G:$G,'Sales RAW DATA'!$I:$I,Incentive_Calc!$A317,'Sales RAW DATA'!$D:$D,"B5",'Sales RAW DATA'!$E:$E,Incentive_Calc!AN$5)/SUMIFS('Sales RAW DATA'!$F:$F,'Sales RAW DATA'!$I:$I,Incentive_Calc!$A317,'Sales RAW DATA'!$D:$D,"B5",'Sales RAW DATA'!$E:$E,Incentive_Calc!AN$5),"")</f>
        <v>0.98348103936817988</v>
      </c>
      <c r="AO317" s="44">
        <f>SUMIFS('Sales RAW DATA'!$G:$G,'Sales RAW DATA'!$I:$I,Incentive_Calc!$A317,'Sales RAW DATA'!$D:$D,"B5")/SUMIFS('Sales RAW DATA'!$F:$F,'Sales RAW DATA'!$I:$I,Incentive_Calc!$A317,'Sales RAW DATA'!$D:$D,"B5")</f>
        <v>0.98348103936817988</v>
      </c>
      <c r="AP317" s="42">
        <f>SUM(SUMIFS('Sales RAW DATA'!$F$2:$F$22804,'Sales RAW DATA'!$I$2:$I$22804,Incentive_Calc!$A317,'Sales RAW DATA'!$D$2:$D$22804,"B1"),SUMIFS('Sales RAW DATA'!$F$2:$F$22804,'Sales RAW DATA'!$I$2:$I$22804,Incentive_Calc!$A317,'Sales RAW DATA'!$D$2:$D$22804,"B2"),SUMIFS('Sales RAW DATA'!$F$2:$F$22804,'Sales RAW DATA'!$I$2:$I$22804,Incentive_Calc!$A317,'Sales RAW DATA'!$D$2:$D$22804,"B3"),SUMIFS('Sales RAW DATA'!$F$2:$F$22804,'Sales RAW DATA'!$I$2:$I$22804,Incentive_Calc!$A317,'Sales RAW DATA'!$D$2:$D$22804,"B4"),SUMIFS('Sales RAW DATA'!$F$2:$F$22804,'Sales RAW DATA'!$I$2:$I$22804,Incentive_Calc!$A317,'Sales RAW DATA'!$D$2:$D$22804,"B5"))</f>
        <v>227112</v>
      </c>
      <c r="AQ317" s="42">
        <f>SUM(SUMIFS('Sales RAW DATA'!$G$2:$G$22804,'Sales RAW DATA'!$I$2:$I$22804,Incentive_Calc!$A317,'Sales RAW DATA'!$D$2:$D$22804,"B1"),SUMIFS('Sales RAW DATA'!$G$2:$G$22804,'Sales RAW DATA'!$I$2:$I$22804,Incentive_Calc!$A317,'Sales RAW DATA'!$D$2:$D$22804,"B2"),SUMIFS('Sales RAW DATA'!$G$2:$G$22804,'Sales RAW DATA'!$I$2:$I$22804,Incentive_Calc!$A317,'Sales RAW DATA'!$D$2:$D$22804,"B3"),SUMIFS('Sales RAW DATA'!$G$2:$G$22804,'Sales RAW DATA'!$I$2:$I$22804,Incentive_Calc!$A317,'Sales RAW DATA'!$D$2:$D$22804,"B4"),SUMIFS('Sales RAW DATA'!$G$2:$G$22804,'Sales RAW DATA'!$I$2:$I$22804,Incentive_Calc!$A317,'Sales RAW DATA'!$D$2:$D$22804,"B5"))</f>
        <v>144294</v>
      </c>
      <c r="AR317" s="45">
        <f t="shared" si="78"/>
        <v>63.534291450914083</v>
      </c>
      <c r="AS317" s="45">
        <f t="shared" si="79"/>
        <v>63</v>
      </c>
      <c r="AT317" s="46">
        <v>1.06</v>
      </c>
      <c r="AU317" s="46">
        <v>0.87</v>
      </c>
      <c r="AV317" s="43" t="str">
        <f t="shared" si="65"/>
        <v>Yes</v>
      </c>
      <c r="AW317" s="43" t="str">
        <f t="shared" si="66"/>
        <v>Yes</v>
      </c>
      <c r="AX317" s="43" t="str">
        <f t="shared" si="67"/>
        <v>No</v>
      </c>
      <c r="AY317" s="43" t="str">
        <f t="shared" si="80"/>
        <v>Yes</v>
      </c>
    </row>
    <row r="318" spans="1:51" x14ac:dyDescent="0.35">
      <c r="A318" s="21" t="s">
        <v>1192</v>
      </c>
      <c r="B318" s="21" t="s">
        <v>718</v>
      </c>
      <c r="C318" s="21" t="str">
        <f>_xlfn.XLOOKUP($A318,'Employee List'!$E:$E,'Employee List'!$D:$D,0)</f>
        <v>SF</v>
      </c>
      <c r="D318" s="42" t="str" cm="1">
        <f t="array" ref="D318">IFERROR(IF($G318="Yes",INDEX('Payment Plan'!$D$6:$D$42,MATCH(1,(Incentive_Calc!$C318='Payment Plan'!$B$6:$B$42)*(Incentive_Calc!$U318='Payment Plan'!$C$6:$C$42),0)),""),"")</f>
        <v/>
      </c>
      <c r="E318" s="42" t="str" cm="1">
        <f t="array" ref="E318">IFERROR(IF($H318="Yes",INDEX('Payment Plan'!$D$6:$D$42,MATCH(1,(Incentive_Calc!$C318='Payment Plan'!$B$6:$B$42)*(Incentive_Calc!$AS318='Payment Plan'!$C$6:$C$42),0)),""),"")</f>
        <v/>
      </c>
      <c r="F318" s="42">
        <f t="shared" si="68"/>
        <v>0</v>
      </c>
      <c r="G318" s="43" t="str">
        <f t="shared" si="81"/>
        <v>No</v>
      </c>
      <c r="H318" s="21" t="str">
        <f t="shared" si="70"/>
        <v>No</v>
      </c>
      <c r="I318" s="42">
        <f>IFERROR(SUMIFS('Sales RAW DATA'!$F$2:$F$30000,'Sales RAW DATA'!$I$2:$I$30000,Incentive_Calc!$A318,'Sales RAW DATA'!$E$2:$E$30000,Incentive_Calc!I$5),"")</f>
        <v>0</v>
      </c>
      <c r="J318" s="42">
        <f>IFERROR(SUMIFS('Sales RAW DATA'!$F$2:$F$30000,'Sales RAW DATA'!$I$2:$I$30000,Incentive_Calc!$A318,'Sales RAW DATA'!$E$2:$E$30000,Incentive_Calc!J$5),"")</f>
        <v>687691</v>
      </c>
      <c r="K318" s="42">
        <f>IFERROR(SUMIFS('Sales RAW DATA'!$F$2:$F$30000,'Sales RAW DATA'!$I$2:$I$30000,Incentive_Calc!$A318,'Sales RAW DATA'!$E$2:$E$30000,Incentive_Calc!K$5),"")</f>
        <v>702216</v>
      </c>
      <c r="L318" s="42">
        <f t="shared" si="71"/>
        <v>1389907</v>
      </c>
      <c r="M318" s="42">
        <f>IFERROR(SUMIFS('Sales RAW DATA'!$G$2:$G$30000,'Sales RAW DATA'!$I$2:$I$30000,Incentive_Calc!$A318,'Sales RAW DATA'!$E$2:$E$30000,Incentive_Calc!M$5),"")</f>
        <v>0</v>
      </c>
      <c r="N318" s="42">
        <f>IFERROR(SUMIFS('Sales RAW DATA'!$G$2:$G$30000,'Sales RAW DATA'!$I$2:$I$30000,Incentive_Calc!$A318,'Sales RAW DATA'!$E$2:$E$30000,Incentive_Calc!N$5),"")</f>
        <v>615455</v>
      </c>
      <c r="O318" s="42">
        <f>IFERROR(SUMIFS('Sales RAW DATA'!$G$2:$G$30000,'Sales RAW DATA'!$I$2:$I$30000,Incentive_Calc!$A318,'Sales RAW DATA'!$E$2:$E$30000,Incentive_Calc!O$5),"")</f>
        <v>510878</v>
      </c>
      <c r="P318" s="42">
        <f t="shared" si="72"/>
        <v>1126333</v>
      </c>
      <c r="Q318" s="44" t="str">
        <f t="shared" si="73"/>
        <v/>
      </c>
      <c r="R318" s="44">
        <f t="shared" si="74"/>
        <v>0.8949586369459539</v>
      </c>
      <c r="S318" s="44">
        <f t="shared" si="75"/>
        <v>0.72752258564316397</v>
      </c>
      <c r="T318" s="45">
        <f t="shared" si="76"/>
        <v>81.03657295056432</v>
      </c>
      <c r="U318" s="45">
        <f t="shared" si="77"/>
        <v>81</v>
      </c>
      <c r="V318" s="44" t="str">
        <f>IFERROR(SUMIFS('Sales RAW DATA'!$G:$G,'Sales RAW DATA'!$I:$I,Incentive_Calc!$A318,'Sales RAW DATA'!$D:$D,"B1",'Sales RAW DATA'!$E:$E,Incentive_Calc!V$5)/SUMIFS('Sales RAW DATA'!$F:$F,'Sales RAW DATA'!$I:$I,Incentive_Calc!$A318,'Sales RAW DATA'!$D:$D,"B1",'Sales RAW DATA'!$E:$E,Incentive_Calc!V$5),"")</f>
        <v/>
      </c>
      <c r="W318" s="44">
        <f>IFERROR(SUMIFS('Sales RAW DATA'!$G:$G,'Sales RAW DATA'!$I:$I,Incentive_Calc!$A318,'Sales RAW DATA'!$D:$D,"B1",'Sales RAW DATA'!$E:$E,Incentive_Calc!W$5)/SUMIFS('Sales RAW DATA'!$F:$F,'Sales RAW DATA'!$I:$I,Incentive_Calc!$A318,'Sales RAW DATA'!$D:$D,"B1",'Sales RAW DATA'!$E:$E,Incentive_Calc!W$5),"")</f>
        <v>1.0311025862942778</v>
      </c>
      <c r="X318" s="44">
        <f>IFERROR(SUMIFS('Sales RAW DATA'!$G:$G,'Sales RAW DATA'!$I:$I,Incentive_Calc!$A318,'Sales RAW DATA'!$D:$D,"B1",'Sales RAW DATA'!$E:$E,Incentive_Calc!X$5)/SUMIFS('Sales RAW DATA'!$F:$F,'Sales RAW DATA'!$I:$I,Incentive_Calc!$A318,'Sales RAW DATA'!$D:$D,"B1",'Sales RAW DATA'!$E:$E,Incentive_Calc!X$5),"")</f>
        <v>0.61121876004914288</v>
      </c>
      <c r="Y318" s="44">
        <f>SUMIFS('Sales RAW DATA'!$G:$G,'Sales RAW DATA'!$I:$I,Incentive_Calc!$A318,'Sales RAW DATA'!$D:$D,"B1")/SUMIFS('Sales RAW DATA'!$F:$F,'Sales RAW DATA'!$I:$I,Incentive_Calc!$A318,'Sales RAW DATA'!$D:$D,"B1")</f>
        <v>0.82702819678438033</v>
      </c>
      <c r="Z318" s="44" t="str">
        <f>IFERROR(SUMIFS('Sales RAW DATA'!$G:$G,'Sales RAW DATA'!$I:$I,Incentive_Calc!$A318,'Sales RAW DATA'!$D:$D,"B2",'Sales RAW DATA'!$E:$E,Incentive_Calc!Z$5)/SUMIFS('Sales RAW DATA'!$F:$F,'Sales RAW DATA'!$I:$I,Incentive_Calc!$A318,'Sales RAW DATA'!$D:$D,"B2",'Sales RAW DATA'!$E:$E,Incentive_Calc!Z$5),"")</f>
        <v/>
      </c>
      <c r="AA318" s="44">
        <f>IFERROR(SUMIFS('Sales RAW DATA'!$G:$G,'Sales RAW DATA'!$I:$I,Incentive_Calc!$A318,'Sales RAW DATA'!$D:$D,"B2",'Sales RAW DATA'!$E:$E,Incentive_Calc!AA$5)/SUMIFS('Sales RAW DATA'!$F:$F,'Sales RAW DATA'!$I:$I,Incentive_Calc!$A318,'Sales RAW DATA'!$D:$D,"B2",'Sales RAW DATA'!$E:$E,Incentive_Calc!AA$5),"")</f>
        <v>0.77089460456660075</v>
      </c>
      <c r="AB318" s="44">
        <f>IFERROR(SUMIFS('Sales RAW DATA'!$G:$G,'Sales RAW DATA'!$I:$I,Incentive_Calc!$A318,'Sales RAW DATA'!$D:$D,"B2",'Sales RAW DATA'!$E:$E,Incentive_Calc!AB$5)/SUMIFS('Sales RAW DATA'!$F:$F,'Sales RAW DATA'!$I:$I,Incentive_Calc!$A318,'Sales RAW DATA'!$D:$D,"B2",'Sales RAW DATA'!$E:$E,Incentive_Calc!AB$5),"")</f>
        <v>0.55102520569413604</v>
      </c>
      <c r="AC318" s="44">
        <f>SUMIFS('Sales RAW DATA'!$G:$G,'Sales RAW DATA'!$I:$I,Incentive_Calc!$A318,'Sales RAW DATA'!$D:$D,"B2")/SUMIFS('Sales RAW DATA'!$F:$F,'Sales RAW DATA'!$I:$I,Incentive_Calc!$A318,'Sales RAW DATA'!$D:$D,"B2")</f>
        <v>0.65967735542431327</v>
      </c>
      <c r="AD318" s="44" t="str">
        <f>IFERROR(SUMIFS('Sales RAW DATA'!$G:$G,'Sales RAW DATA'!$I:$I,Incentive_Calc!$A318,'Sales RAW DATA'!$D:$D,"B3",'Sales RAW DATA'!$E:$E,Incentive_Calc!AD$5)/SUMIFS('Sales RAW DATA'!$F:$F,'Sales RAW DATA'!$I:$I,Incentive_Calc!$A318,'Sales RAW DATA'!$D:$D,"B3",'Sales RAW DATA'!$E:$E,Incentive_Calc!AD$5),"")</f>
        <v/>
      </c>
      <c r="AE318" s="44">
        <f>IFERROR(SUMIFS('Sales RAW DATA'!$G:$G,'Sales RAW DATA'!$I:$I,Incentive_Calc!$A318,'Sales RAW DATA'!$D:$D,"B3",'Sales RAW DATA'!$E:$E,Incentive_Calc!AE$5)/SUMIFS('Sales RAW DATA'!$F:$F,'Sales RAW DATA'!$I:$I,Incentive_Calc!$A318,'Sales RAW DATA'!$D:$D,"B3",'Sales RAW DATA'!$E:$E,Incentive_Calc!AE$5),"")</f>
        <v>0.96085323381083754</v>
      </c>
      <c r="AF318" s="44">
        <f>IFERROR(SUMIFS('Sales RAW DATA'!$G:$G,'Sales RAW DATA'!$I:$I,Incentive_Calc!$A318,'Sales RAW DATA'!$D:$D,"B3",'Sales RAW DATA'!$E:$E,Incentive_Calc!AF$5)/SUMIFS('Sales RAW DATA'!$F:$F,'Sales RAW DATA'!$I:$I,Incentive_Calc!$A318,'Sales RAW DATA'!$D:$D,"B3",'Sales RAW DATA'!$E:$E,Incentive_Calc!AF$5),"")</f>
        <v>1.1064811837752484</v>
      </c>
      <c r="AG318" s="44">
        <f>SUMIFS('Sales RAW DATA'!$G:$G,'Sales RAW DATA'!$I:$I,Incentive_Calc!$A318,'Sales RAW DATA'!$D:$D,"B3")/SUMIFS('Sales RAW DATA'!$F:$F,'Sales RAW DATA'!$I:$I,Incentive_Calc!$A318,'Sales RAW DATA'!$D:$D,"B3")</f>
        <v>1.0379740130010671</v>
      </c>
      <c r="AH318" s="44" t="str">
        <f>IFERROR(SUMIFS('Sales RAW DATA'!$G:$G,'Sales RAW DATA'!$I:$I,Incentive_Calc!$A318,'Sales RAW DATA'!$D:$D,"B4",'Sales RAW DATA'!$E:$E,Incentive_Calc!AH$5)/SUMIFS('Sales RAW DATA'!$F:$F,'Sales RAW DATA'!$I:$I,Incentive_Calc!$A318,'Sales RAW DATA'!$D:$D,"B4",'Sales RAW DATA'!$E:$E,Incentive_Calc!AH$5),"")</f>
        <v/>
      </c>
      <c r="AI318" s="44">
        <f>IFERROR(SUMIFS('Sales RAW DATA'!$G:$G,'Sales RAW DATA'!$I:$I,Incentive_Calc!$A318,'Sales RAW DATA'!$D:$D,"B4",'Sales RAW DATA'!$E:$E,Incentive_Calc!AI$5)/SUMIFS('Sales RAW DATA'!$F:$F,'Sales RAW DATA'!$I:$I,Incentive_Calc!$A318,'Sales RAW DATA'!$D:$D,"B4",'Sales RAW DATA'!$E:$E,Incentive_Calc!AI$5),"")</f>
        <v>0.77412495911023882</v>
      </c>
      <c r="AJ318" s="44">
        <f>IFERROR(SUMIFS('Sales RAW DATA'!$G:$G,'Sales RAW DATA'!$I:$I,Incentive_Calc!$A318,'Sales RAW DATA'!$D:$D,"B4",'Sales RAW DATA'!$E:$E,Incentive_Calc!AJ$5)/SUMIFS('Sales RAW DATA'!$F:$F,'Sales RAW DATA'!$I:$I,Incentive_Calc!$A318,'Sales RAW DATA'!$D:$D,"B4",'Sales RAW DATA'!$E:$E,Incentive_Calc!AJ$5),"")</f>
        <v>0.62600387346675279</v>
      </c>
      <c r="AK318" s="44">
        <f>SUMIFS('Sales RAW DATA'!$G:$G,'Sales RAW DATA'!$I:$I,Incentive_Calc!$A318,'Sales RAW DATA'!$D:$D,"B4")/SUMIFS('Sales RAW DATA'!$F:$F,'Sales RAW DATA'!$I:$I,Incentive_Calc!$A318,'Sales RAW DATA'!$D:$D,"B4")</f>
        <v>0.69805991327295147</v>
      </c>
      <c r="AL318" s="44" t="str">
        <f>IFERROR(SUMIFS('Sales RAW DATA'!$G:$G,'Sales RAW DATA'!$I:$I,Incentive_Calc!$A318,'Sales RAW DATA'!$D:$D,"B5",'Sales RAW DATA'!$E:$E,Incentive_Calc!AL$5)/SUMIFS('Sales RAW DATA'!$F:$F,'Sales RAW DATA'!$I:$I,Incentive_Calc!$A318,'Sales RAW DATA'!$D:$D,"B5",'Sales RAW DATA'!$E:$E,Incentive_Calc!AL$5),"")</f>
        <v/>
      </c>
      <c r="AM318" s="44">
        <f>IFERROR(SUMIFS('Sales RAW DATA'!$G:$G,'Sales RAW DATA'!$I:$I,Incentive_Calc!$A318,'Sales RAW DATA'!$D:$D,"B5",'Sales RAW DATA'!$E:$E,Incentive_Calc!AM$5)/SUMIFS('Sales RAW DATA'!$F:$F,'Sales RAW DATA'!$I:$I,Incentive_Calc!$A318,'Sales RAW DATA'!$D:$D,"B5",'Sales RAW DATA'!$E:$E,Incentive_Calc!AM$5),"")</f>
        <v>0.55735550325518846</v>
      </c>
      <c r="AN318" s="44">
        <f>IFERROR(SUMIFS('Sales RAW DATA'!$G:$G,'Sales RAW DATA'!$I:$I,Incentive_Calc!$A318,'Sales RAW DATA'!$D:$D,"B5",'Sales RAW DATA'!$E:$E,Incentive_Calc!AN$5)/SUMIFS('Sales RAW DATA'!$F:$F,'Sales RAW DATA'!$I:$I,Incentive_Calc!$A318,'Sales RAW DATA'!$D:$D,"B5",'Sales RAW DATA'!$E:$E,Incentive_Calc!AN$5),"")</f>
        <v>0.4133775600255622</v>
      </c>
      <c r="AO318" s="44">
        <f>SUMIFS('Sales RAW DATA'!$G:$G,'Sales RAW DATA'!$I:$I,Incentive_Calc!$A318,'Sales RAW DATA'!$D:$D,"B5")/SUMIFS('Sales RAW DATA'!$F:$F,'Sales RAW DATA'!$I:$I,Incentive_Calc!$A318,'Sales RAW DATA'!$D:$D,"B5")</f>
        <v>0.48520845405471347</v>
      </c>
      <c r="AP318" s="42">
        <f>SUM(SUMIFS('Sales RAW DATA'!$F$2:$F$30000,'Sales RAW DATA'!$I$2:$I$30000,Incentive_Calc!$A318,'Sales RAW DATA'!$D$2:$D$30000,"B1"),SUMIFS('Sales RAW DATA'!$F$2:$F$30000,'Sales RAW DATA'!$I$2:$I$30000,Incentive_Calc!$A318,'Sales RAW DATA'!$D$2:$D$30000,"B2"),SUMIFS('Sales RAW DATA'!$F$2:$F$30000,'Sales RAW DATA'!$I$2:$I$30000,Incentive_Calc!$A318,'Sales RAW DATA'!$D$2:$D$30000,"B3"),SUMIFS('Sales RAW DATA'!$F$2:$F$30000,'Sales RAW DATA'!$I$2:$I$30000,Incentive_Calc!$A318,'Sales RAW DATA'!$D$2:$D$30000,"B4"),SUMIFS('Sales RAW DATA'!$F$2:$F$30000,'Sales RAW DATA'!$I$2:$I$30000,Incentive_Calc!$A318,'Sales RAW DATA'!$D$2:$D$30000,"B5"))</f>
        <v>730492</v>
      </c>
      <c r="AQ318" s="42">
        <f>SUM(SUMIFS('Sales RAW DATA'!$G$2:$G$30000,'Sales RAW DATA'!$I$2:$I$30000,Incentive_Calc!$A318,'Sales RAW DATA'!$D$2:$D$30000,"B1"),SUMIFS('Sales RAW DATA'!$G$2:$G$30000,'Sales RAW DATA'!$I$2:$I$30000,Incentive_Calc!$A318,'Sales RAW DATA'!$D$2:$D$30000,"B2"),SUMIFS('Sales RAW DATA'!$G$2:$G$30000,'Sales RAW DATA'!$I$2:$I$30000,Incentive_Calc!$A318,'Sales RAW DATA'!$D$2:$D$30000,"B3"),SUMIFS('Sales RAW DATA'!$G$2:$G$30000,'Sales RAW DATA'!$I$2:$I$30000,Incentive_Calc!$A318,'Sales RAW DATA'!$D$2:$D$30000,"B4"),SUMIFS('Sales RAW DATA'!$G$2:$G$30000,'Sales RAW DATA'!$I$2:$I$30000,Incentive_Calc!$A318,'Sales RAW DATA'!$D$2:$D$30000,"B5"))</f>
        <v>615080</v>
      </c>
      <c r="AR318" s="45">
        <f t="shared" si="78"/>
        <v>84.200785224205049</v>
      </c>
      <c r="AS318" s="45">
        <f t="shared" si="79"/>
        <v>84</v>
      </c>
      <c r="AT318" s="46">
        <v>1.1499999999999999</v>
      </c>
      <c r="AU318" s="46">
        <v>0.9</v>
      </c>
      <c r="AV318" s="43" t="str">
        <f t="shared" si="65"/>
        <v>Yes</v>
      </c>
      <c r="AW318" s="43" t="str">
        <f t="shared" si="66"/>
        <v>Yes</v>
      </c>
      <c r="AX318" s="43" t="str">
        <f t="shared" si="67"/>
        <v>No</v>
      </c>
      <c r="AY318" s="43" t="str">
        <f t="shared" si="80"/>
        <v>Yes</v>
      </c>
    </row>
    <row r="319" spans="1:51" x14ac:dyDescent="0.35">
      <c r="A319" s="21" t="s">
        <v>1196</v>
      </c>
      <c r="B319" s="21" t="s">
        <v>719</v>
      </c>
      <c r="C319" s="21" t="str">
        <f>_xlfn.XLOOKUP($A319,'Employee List'!$E:$E,'Employee List'!$D:$D,0)</f>
        <v>DM</v>
      </c>
      <c r="D319" s="42" cm="1">
        <f t="array" ref="D319">IFERROR(IF($G319="Yes",INDEX('Payment Plan'!$D$6:$D$42,MATCH(1,(Incentive_Calc!$C319='Payment Plan'!$B$6:$B$42)*(Incentive_Calc!$U319='Payment Plan'!$C$6:$C$42),0)),""),"")</f>
        <v>41343.75</v>
      </c>
      <c r="E319" s="42" t="str" cm="1">
        <f t="array" ref="E319">IFERROR(IF($H319="Yes",INDEX('Payment Plan'!$D$6:$D$42,MATCH(1,(Incentive_Calc!$C319='Payment Plan'!$B$6:$B$42)*(Incentive_Calc!$AS319='Payment Plan'!$C$6:$C$42),0)),""),"")</f>
        <v/>
      </c>
      <c r="F319" s="42">
        <f t="shared" si="68"/>
        <v>41343.75</v>
      </c>
      <c r="G319" s="43" t="str">
        <f>IF(AND(AV319="Yes",AW319="Yes",AX319="Yes",AY319="Yes"),"Yes","No")</f>
        <v>Yes</v>
      </c>
      <c r="H319" s="21" t="str">
        <f t="shared" si="70"/>
        <v>No</v>
      </c>
      <c r="I319" s="42">
        <f>IFERROR(SUMIFS('Sales RAW DATA'!$F$2:$F$30000,'Sales RAW DATA'!$I$2:$I$30000,Incentive_Calc!$A319,'Sales RAW DATA'!$E$2:$E$30000,Incentive_Calc!I$5),"")</f>
        <v>5108775</v>
      </c>
      <c r="J319" s="42">
        <f>IFERROR(SUMIFS('Sales RAW DATA'!$F$2:$F$30000,'Sales RAW DATA'!$I$2:$I$30000,Incentive_Calc!$A319,'Sales RAW DATA'!$E$2:$E$30000,Incentive_Calc!J$5),"")</f>
        <v>5249252</v>
      </c>
      <c r="K319" s="42">
        <f>IFERROR(SUMIFS('Sales RAW DATA'!$F$2:$F$30000,'Sales RAW DATA'!$I$2:$I$30000,Incentive_Calc!$A319,'Sales RAW DATA'!$E$2:$E$30000,Incentive_Calc!K$5),"")</f>
        <v>5302993</v>
      </c>
      <c r="L319" s="42">
        <f t="shared" si="71"/>
        <v>15661020</v>
      </c>
      <c r="M319" s="42">
        <f>IFERROR(SUMIFS('Sales RAW DATA'!$G$2:$G$30000,'Sales RAW DATA'!$I$2:$I$30000,Incentive_Calc!$A319,'Sales RAW DATA'!$E$2:$E$30000,Incentive_Calc!M$5),"")</f>
        <v>4983681</v>
      </c>
      <c r="N319" s="42">
        <f>IFERROR(SUMIFS('Sales RAW DATA'!$G$2:$G$30000,'Sales RAW DATA'!$I$2:$I$30000,Incentive_Calc!$A319,'Sales RAW DATA'!$E$2:$E$30000,Incentive_Calc!N$5),"")</f>
        <v>5442925</v>
      </c>
      <c r="O319" s="42">
        <f>IFERROR(SUMIFS('Sales RAW DATA'!$G$2:$G$30000,'Sales RAW DATA'!$I$2:$I$30000,Incentive_Calc!$A319,'Sales RAW DATA'!$E$2:$E$30000,Incentive_Calc!O$5),"")</f>
        <v>5591334</v>
      </c>
      <c r="P319" s="42">
        <f>SUM($M319:$O319)</f>
        <v>16017940</v>
      </c>
      <c r="Q319" s="44">
        <f t="shared" ref="Q319:Q378" si="82">IFERROR(M319/I319,"")</f>
        <v>0.97551389520971266</v>
      </c>
      <c r="R319" s="44">
        <f t="shared" ref="R319:R378" si="83">IFERROR(N319/J319,"")</f>
        <v>1.036895351947287</v>
      </c>
      <c r="S319" s="44">
        <f t="shared" ref="S319:S378" si="84">IFERROR(O319/K319,"")</f>
        <v>1.0543732567627375</v>
      </c>
      <c r="T319" s="45">
        <f t="shared" si="76"/>
        <v>102.27903418806694</v>
      </c>
      <c r="U319" s="45">
        <f t="shared" si="77"/>
        <v>102</v>
      </c>
      <c r="V319" s="44">
        <f>IFERROR(SUMIFS('Sales RAW DATA'!$G:$G,'Sales RAW DATA'!$I:$I,Incentive_Calc!$A319,'Sales RAW DATA'!$D:$D,"B1",'Sales RAW DATA'!$E:$E,Incentive_Calc!V$5)/SUMIFS('Sales RAW DATA'!$F:$F,'Sales RAW DATA'!$I:$I,Incentive_Calc!$A319,'Sales RAW DATA'!$D:$D,"B1",'Sales RAW DATA'!$E:$E,Incentive_Calc!V$5),"")</f>
        <v>1.0035360560621873</v>
      </c>
      <c r="W319" s="44">
        <f>IFERROR(SUMIFS('Sales RAW DATA'!$G:$G,'Sales RAW DATA'!$I:$I,Incentive_Calc!$A319,'Sales RAW DATA'!$D:$D,"B1",'Sales RAW DATA'!$E:$E,Incentive_Calc!W$5)/SUMIFS('Sales RAW DATA'!$F:$F,'Sales RAW DATA'!$I:$I,Incentive_Calc!$A319,'Sales RAW DATA'!$D:$D,"B1",'Sales RAW DATA'!$E:$E,Incentive_Calc!W$5),"")</f>
        <v>0.82069741282339703</v>
      </c>
      <c r="X319" s="44">
        <f>IFERROR(SUMIFS('Sales RAW DATA'!$G:$G,'Sales RAW DATA'!$I:$I,Incentive_Calc!$A319,'Sales RAW DATA'!$D:$D,"B1",'Sales RAW DATA'!$E:$E,Incentive_Calc!X$5)/SUMIFS('Sales RAW DATA'!$F:$F,'Sales RAW DATA'!$I:$I,Incentive_Calc!$A319,'Sales RAW DATA'!$D:$D,"B1",'Sales RAW DATA'!$E:$E,Incentive_Calc!X$5),"")</f>
        <v>0.76142605322487955</v>
      </c>
      <c r="Y319" s="44">
        <f>SUMIFS('Sales RAW DATA'!$G:$G,'Sales RAW DATA'!$I:$I,Incentive_Calc!$A319,'Sales RAW DATA'!$D:$D,"B1")/SUMIFS('Sales RAW DATA'!$F:$F,'Sales RAW DATA'!$I:$I,Incentive_Calc!$A319,'Sales RAW DATA'!$D:$D,"B1")</f>
        <v>0.86447744012599159</v>
      </c>
      <c r="Z319" s="44">
        <f>IFERROR(SUMIFS('Sales RAW DATA'!$G:$G,'Sales RAW DATA'!$I:$I,Incentive_Calc!$A319,'Sales RAW DATA'!$D:$D,"B2",'Sales RAW DATA'!$E:$E,Incentive_Calc!Z$5)/SUMIFS('Sales RAW DATA'!$F:$F,'Sales RAW DATA'!$I:$I,Incentive_Calc!$A319,'Sales RAW DATA'!$D:$D,"B2",'Sales RAW DATA'!$E:$E,Incentive_Calc!Z$5),"")</f>
        <v>0.81639993261455523</v>
      </c>
      <c r="AA319" s="44">
        <f>IFERROR(SUMIFS('Sales RAW DATA'!$G:$G,'Sales RAW DATA'!$I:$I,Incentive_Calc!$A319,'Sales RAW DATA'!$D:$D,"B2",'Sales RAW DATA'!$E:$E,Incentive_Calc!AA$5)/SUMIFS('Sales RAW DATA'!$F:$F,'Sales RAW DATA'!$I:$I,Incentive_Calc!$A319,'Sales RAW DATA'!$D:$D,"B2",'Sales RAW DATA'!$E:$E,Incentive_Calc!AA$5),"")</f>
        <v>0.88666817254092078</v>
      </c>
      <c r="AB319" s="44">
        <f>IFERROR(SUMIFS('Sales RAW DATA'!$G:$G,'Sales RAW DATA'!$I:$I,Incentive_Calc!$A319,'Sales RAW DATA'!$D:$D,"B2",'Sales RAW DATA'!$E:$E,Incentive_Calc!AB$5)/SUMIFS('Sales RAW DATA'!$F:$F,'Sales RAW DATA'!$I:$I,Incentive_Calc!$A319,'Sales RAW DATA'!$D:$D,"B2",'Sales RAW DATA'!$E:$E,Incentive_Calc!AB$5),"")</f>
        <v>0.83039515358307858</v>
      </c>
      <c r="AC319" s="44">
        <f>SUMIFS('Sales RAW DATA'!$G:$G,'Sales RAW DATA'!$I:$I,Incentive_Calc!$A319,'Sales RAW DATA'!$D:$D,"B2")/SUMIFS('Sales RAW DATA'!$F:$F,'Sales RAW DATA'!$I:$I,Incentive_Calc!$A319,'Sales RAW DATA'!$D:$D,"B2")</f>
        <v>0.84478509997617035</v>
      </c>
      <c r="AD319" s="44">
        <f>IFERROR(SUMIFS('Sales RAW DATA'!$G:$G,'Sales RAW DATA'!$I:$I,Incentive_Calc!$A319,'Sales RAW DATA'!$D:$D,"B3",'Sales RAW DATA'!$E:$E,Incentive_Calc!AD$5)/SUMIFS('Sales RAW DATA'!$F:$F,'Sales RAW DATA'!$I:$I,Incentive_Calc!$A319,'Sales RAW DATA'!$D:$D,"B3",'Sales RAW DATA'!$E:$E,Incentive_Calc!AD$5),"")</f>
        <v>0.94496177473317811</v>
      </c>
      <c r="AE319" s="44">
        <f>IFERROR(SUMIFS('Sales RAW DATA'!$G:$G,'Sales RAW DATA'!$I:$I,Incentive_Calc!$A319,'Sales RAW DATA'!$D:$D,"B3",'Sales RAW DATA'!$E:$E,Incentive_Calc!AE$5)/SUMIFS('Sales RAW DATA'!$F:$F,'Sales RAW DATA'!$I:$I,Incentive_Calc!$A319,'Sales RAW DATA'!$D:$D,"B3",'Sales RAW DATA'!$E:$E,Incentive_Calc!AE$5),"")</f>
        <v>1.401750224039348</v>
      </c>
      <c r="AF319" s="44">
        <f>IFERROR(SUMIFS('Sales RAW DATA'!$G:$G,'Sales RAW DATA'!$I:$I,Incentive_Calc!$A319,'Sales RAW DATA'!$D:$D,"B3",'Sales RAW DATA'!$E:$E,Incentive_Calc!AF$5)/SUMIFS('Sales RAW DATA'!$F:$F,'Sales RAW DATA'!$I:$I,Incentive_Calc!$A319,'Sales RAW DATA'!$D:$D,"B3",'Sales RAW DATA'!$E:$E,Incentive_Calc!AF$5),"")</f>
        <v>1.7894838319692064</v>
      </c>
      <c r="AG319" s="44">
        <f>SUMIFS('Sales RAW DATA'!$G:$G,'Sales RAW DATA'!$I:$I,Incentive_Calc!$A319,'Sales RAW DATA'!$D:$D,"B3")/SUMIFS('Sales RAW DATA'!$F:$F,'Sales RAW DATA'!$I:$I,Incentive_Calc!$A319,'Sales RAW DATA'!$D:$D,"B3")</f>
        <v>1.3975255593467986</v>
      </c>
      <c r="AH319" s="44">
        <f>IFERROR(SUMIFS('Sales RAW DATA'!$G:$G,'Sales RAW DATA'!$I:$I,Incentive_Calc!$A319,'Sales RAW DATA'!$D:$D,"B4",'Sales RAW DATA'!$E:$E,Incentive_Calc!AH$5)/SUMIFS('Sales RAW DATA'!$F:$F,'Sales RAW DATA'!$I:$I,Incentive_Calc!$A319,'Sales RAW DATA'!$D:$D,"B4",'Sales RAW DATA'!$E:$E,Incentive_Calc!AH$5),"")</f>
        <v>1.0256608388692776</v>
      </c>
      <c r="AI319" s="44">
        <f>IFERROR(SUMIFS('Sales RAW DATA'!$G:$G,'Sales RAW DATA'!$I:$I,Incentive_Calc!$A319,'Sales RAW DATA'!$D:$D,"B4",'Sales RAW DATA'!$E:$E,Incentive_Calc!AI$5)/SUMIFS('Sales RAW DATA'!$F:$F,'Sales RAW DATA'!$I:$I,Incentive_Calc!$A319,'Sales RAW DATA'!$D:$D,"B4",'Sales RAW DATA'!$E:$E,Incentive_Calc!AI$5),"")</f>
        <v>1.1457743509427143</v>
      </c>
      <c r="AJ319" s="44">
        <f>IFERROR(SUMIFS('Sales RAW DATA'!$G:$G,'Sales RAW DATA'!$I:$I,Incentive_Calc!$A319,'Sales RAW DATA'!$D:$D,"B4",'Sales RAW DATA'!$E:$E,Incentive_Calc!AJ$5)/SUMIFS('Sales RAW DATA'!$F:$F,'Sales RAW DATA'!$I:$I,Incentive_Calc!$A319,'Sales RAW DATA'!$D:$D,"B4",'Sales RAW DATA'!$E:$E,Incentive_Calc!AJ$5),"")</f>
        <v>0.92697525241420708</v>
      </c>
      <c r="AK319" s="44">
        <f>SUMIFS('Sales RAW DATA'!$G:$G,'Sales RAW DATA'!$I:$I,Incentive_Calc!$A319,'Sales RAW DATA'!$D:$D,"B4")/SUMIFS('Sales RAW DATA'!$F:$F,'Sales RAW DATA'!$I:$I,Incentive_Calc!$A319,'Sales RAW DATA'!$D:$D,"B4")</f>
        <v>1.0323643312633597</v>
      </c>
      <c r="AL319" s="44">
        <f>IFERROR(SUMIFS('Sales RAW DATA'!$G:$G,'Sales RAW DATA'!$I:$I,Incentive_Calc!$A319,'Sales RAW DATA'!$D:$D,"B5",'Sales RAW DATA'!$E:$E,Incentive_Calc!AL$5)/SUMIFS('Sales RAW DATA'!$F:$F,'Sales RAW DATA'!$I:$I,Incentive_Calc!$A319,'Sales RAW DATA'!$D:$D,"B5",'Sales RAW DATA'!$E:$E,Incentive_Calc!AL$5),"")</f>
        <v>0.93868113427029498</v>
      </c>
      <c r="AM319" s="44">
        <f>IFERROR(SUMIFS('Sales RAW DATA'!$G:$G,'Sales RAW DATA'!$I:$I,Incentive_Calc!$A319,'Sales RAW DATA'!$D:$D,"B5",'Sales RAW DATA'!$E:$E,Incentive_Calc!AM$5)/SUMIFS('Sales RAW DATA'!$F:$F,'Sales RAW DATA'!$I:$I,Incentive_Calc!$A319,'Sales RAW DATA'!$D:$D,"B5",'Sales RAW DATA'!$E:$E,Incentive_Calc!AM$5),"")</f>
        <v>1.0094849109856709</v>
      </c>
      <c r="AN319" s="44">
        <f>IFERROR(SUMIFS('Sales RAW DATA'!$G:$G,'Sales RAW DATA'!$I:$I,Incentive_Calc!$A319,'Sales RAW DATA'!$D:$D,"B5",'Sales RAW DATA'!$E:$E,Incentive_Calc!AN$5)/SUMIFS('Sales RAW DATA'!$F:$F,'Sales RAW DATA'!$I:$I,Incentive_Calc!$A319,'Sales RAW DATA'!$D:$D,"B5",'Sales RAW DATA'!$E:$E,Incentive_Calc!AN$5),"")</f>
        <v>0.811851437600419</v>
      </c>
      <c r="AO319" s="44">
        <f>SUMIFS('Sales RAW DATA'!$G:$G,'Sales RAW DATA'!$I:$I,Incentive_Calc!$A319,'Sales RAW DATA'!$D:$D,"B5")/SUMIFS('Sales RAW DATA'!$F:$F,'Sales RAW DATA'!$I:$I,Incentive_Calc!$A319,'Sales RAW DATA'!$D:$D,"B5")</f>
        <v>0.91898803627219383</v>
      </c>
      <c r="AP319" s="42">
        <f>SUM(SUMIFS('Sales RAW DATA'!$F$2:$F$30000,'Sales RAW DATA'!$I$2:$I$30000,Incentive_Calc!$A319,'Sales RAW DATA'!$D$2:$D$30000,"B1"),SUMIFS('Sales RAW DATA'!$F$2:$F$30000,'Sales RAW DATA'!$I$2:$I$30000,Incentive_Calc!$A319,'Sales RAW DATA'!$D$2:$D$30000,"B2"),SUMIFS('Sales RAW DATA'!$F$2:$F$30000,'Sales RAW DATA'!$I$2:$I$30000,Incentive_Calc!$A319,'Sales RAW DATA'!$D$2:$D$30000,"B3"),SUMIFS('Sales RAW DATA'!$F$2:$F$30000,'Sales RAW DATA'!$I$2:$I$30000,Incentive_Calc!$A319,'Sales RAW DATA'!$D$2:$D$30000,"B4"),SUMIFS('Sales RAW DATA'!$F$2:$F$30000,'Sales RAW DATA'!$I$2:$I$30000,Incentive_Calc!$A319,'Sales RAW DATA'!$D$2:$D$30000,"B5"))</f>
        <v>8507601</v>
      </c>
      <c r="AQ319" s="42">
        <f>SUM(SUMIFS('Sales RAW DATA'!$G$2:$G$30000,'Sales RAW DATA'!$I$2:$I$30000,Incentive_Calc!$A319,'Sales RAW DATA'!$D$2:$D$30000,"B1"),SUMIFS('Sales RAW DATA'!$G$2:$G$30000,'Sales RAW DATA'!$I$2:$I$30000,Incentive_Calc!$A319,'Sales RAW DATA'!$D$2:$D$30000,"B2"),SUMIFS('Sales RAW DATA'!$G$2:$G$30000,'Sales RAW DATA'!$I$2:$I$30000,Incentive_Calc!$A319,'Sales RAW DATA'!$D$2:$D$30000,"B3"),SUMIFS('Sales RAW DATA'!$G$2:$G$30000,'Sales RAW DATA'!$I$2:$I$30000,Incentive_Calc!$A319,'Sales RAW DATA'!$D$2:$D$30000,"B4"),SUMIFS('Sales RAW DATA'!$G$2:$G$30000,'Sales RAW DATA'!$I$2:$I$30000,Incentive_Calc!$A319,'Sales RAW DATA'!$D$2:$D$30000,"B5"))</f>
        <v>9347278</v>
      </c>
      <c r="AR319" s="45">
        <f t="shared" si="78"/>
        <v>109.86972708287566</v>
      </c>
      <c r="AS319" s="45">
        <f t="shared" si="79"/>
        <v>109</v>
      </c>
      <c r="AT319" s="46"/>
      <c r="AU319" s="21"/>
      <c r="AV319" s="43" t="str">
        <f t="shared" si="65"/>
        <v>Yes</v>
      </c>
      <c r="AW319" s="43" t="str">
        <f t="shared" si="66"/>
        <v>Yes</v>
      </c>
      <c r="AX319" s="43" t="str">
        <f t="shared" si="67"/>
        <v>Yes</v>
      </c>
      <c r="AY319" s="43" t="str">
        <f t="shared" si="80"/>
        <v>Yes</v>
      </c>
    </row>
    <row r="320" spans="1:51" x14ac:dyDescent="0.35">
      <c r="A320" s="21" t="s">
        <v>1197</v>
      </c>
      <c r="B320" s="21" t="s">
        <v>720</v>
      </c>
      <c r="C320" s="21" t="str">
        <f>_xlfn.XLOOKUP($A320,'Employee List'!$E:$E,'Employee List'!$D:$D,0)</f>
        <v>DM</v>
      </c>
      <c r="D320" s="42" t="str" cm="1">
        <f t="array" ref="D320">IFERROR(IF($G320="Yes",INDEX('Payment Plan'!$D$6:$D$42,MATCH(1,(Incentive_Calc!$C320='Payment Plan'!$B$6:$B$42)*(Incentive_Calc!$U320='Payment Plan'!$C$6:$C$42),0)),""),"")</f>
        <v/>
      </c>
      <c r="E320" s="42" t="str" cm="1">
        <f t="array" ref="E320">IFERROR(IF($H320="Yes",INDEX('Payment Plan'!$D$6:$D$42,MATCH(1,(Incentive_Calc!$C320='Payment Plan'!$B$6:$B$42)*(Incentive_Calc!$AS320='Payment Plan'!$C$6:$C$42),0)),""),"")</f>
        <v/>
      </c>
      <c r="F320" s="42">
        <f t="shared" si="68"/>
        <v>0</v>
      </c>
      <c r="G320" s="43" t="str">
        <f t="shared" ref="G320:G378" si="85">IF(AND(AV320="Yes",AW320="Yes",AX320="Yes",AY320="Yes"),"Yes","No")</f>
        <v>No</v>
      </c>
      <c r="H320" s="21" t="str">
        <f t="shared" si="70"/>
        <v>No</v>
      </c>
      <c r="I320" s="42">
        <f>IFERROR(SUMIFS('Sales RAW DATA'!$F$2:$F$30000,'Sales RAW DATA'!$I$2:$I$30000,Incentive_Calc!$A320,'Sales RAW DATA'!$E$2:$E$30000,Incentive_Calc!I$5),"")</f>
        <v>2618151</v>
      </c>
      <c r="J320" s="42">
        <f>IFERROR(SUMIFS('Sales RAW DATA'!$F$2:$F$30000,'Sales RAW DATA'!$I$2:$I$30000,Incentive_Calc!$A320,'Sales RAW DATA'!$E$2:$E$30000,Incentive_Calc!J$5),"")</f>
        <v>2645076</v>
      </c>
      <c r="K320" s="42">
        <f>IFERROR(SUMIFS('Sales RAW DATA'!$F$2:$F$30000,'Sales RAW DATA'!$I$2:$I$30000,Incentive_Calc!$A320,'Sales RAW DATA'!$E$2:$E$30000,Incentive_Calc!K$5),"")</f>
        <v>2659828</v>
      </c>
      <c r="L320" s="42">
        <f t="shared" si="71"/>
        <v>7923055</v>
      </c>
      <c r="M320" s="42">
        <f>IFERROR(SUMIFS('Sales RAW DATA'!$G$2:$G$30000,'Sales RAW DATA'!$I$2:$I$30000,Incentive_Calc!$A320,'Sales RAW DATA'!$E$2:$E$30000,Incentive_Calc!M$5),"")</f>
        <v>2728560</v>
      </c>
      <c r="N320" s="42">
        <f>IFERROR(SUMIFS('Sales RAW DATA'!$G$2:$G$30000,'Sales RAW DATA'!$I$2:$I$30000,Incentive_Calc!$A320,'Sales RAW DATA'!$E$2:$E$30000,Incentive_Calc!N$5),"")</f>
        <v>2143426</v>
      </c>
      <c r="O320" s="42">
        <f>IFERROR(SUMIFS('Sales RAW DATA'!$G$2:$G$30000,'Sales RAW DATA'!$I$2:$I$30000,Incentive_Calc!$A320,'Sales RAW DATA'!$E$2:$E$30000,Incentive_Calc!O$5),"")</f>
        <v>1767969</v>
      </c>
      <c r="P320" s="42">
        <f t="shared" ref="P320:P378" si="86">SUM($M320:$O320)</f>
        <v>6639955</v>
      </c>
      <c r="Q320" s="44">
        <f t="shared" si="82"/>
        <v>1.0421706005497773</v>
      </c>
      <c r="R320" s="44">
        <f t="shared" si="83"/>
        <v>0.81034571407400013</v>
      </c>
      <c r="S320" s="44">
        <f t="shared" si="84"/>
        <v>0.66469298014758849</v>
      </c>
      <c r="T320" s="45">
        <f t="shared" si="76"/>
        <v>83.80548917052829</v>
      </c>
      <c r="U320" s="45">
        <f t="shared" si="77"/>
        <v>83</v>
      </c>
      <c r="V320" s="44">
        <f>IFERROR(SUMIFS('Sales RAW DATA'!$G:$G,'Sales RAW DATA'!$I:$I,Incentive_Calc!$A320,'Sales RAW DATA'!$D:$D,"B1",'Sales RAW DATA'!$E:$E,Incentive_Calc!V$5)/SUMIFS('Sales RAW DATA'!$F:$F,'Sales RAW DATA'!$I:$I,Incentive_Calc!$A320,'Sales RAW DATA'!$D:$D,"B1",'Sales RAW DATA'!$E:$E,Incentive_Calc!V$5),"")</f>
        <v>0.85989297556756028</v>
      </c>
      <c r="W320" s="44">
        <f>IFERROR(SUMIFS('Sales RAW DATA'!$G:$G,'Sales RAW DATA'!$I:$I,Incentive_Calc!$A320,'Sales RAW DATA'!$D:$D,"B1",'Sales RAW DATA'!$E:$E,Incentive_Calc!W$5)/SUMIFS('Sales RAW DATA'!$F:$F,'Sales RAW DATA'!$I:$I,Incentive_Calc!$A320,'Sales RAW DATA'!$D:$D,"B1",'Sales RAW DATA'!$E:$E,Incentive_Calc!W$5),"")</f>
        <v>0.46446091862815159</v>
      </c>
      <c r="X320" s="44">
        <f>IFERROR(SUMIFS('Sales RAW DATA'!$G:$G,'Sales RAW DATA'!$I:$I,Incentive_Calc!$A320,'Sales RAW DATA'!$D:$D,"B1",'Sales RAW DATA'!$E:$E,Incentive_Calc!X$5)/SUMIFS('Sales RAW DATA'!$F:$F,'Sales RAW DATA'!$I:$I,Incentive_Calc!$A320,'Sales RAW DATA'!$D:$D,"B1",'Sales RAW DATA'!$E:$E,Incentive_Calc!X$5),"")</f>
        <v>0.46102145641324543</v>
      </c>
      <c r="Y320" s="44">
        <f>SUMIFS('Sales RAW DATA'!$G:$G,'Sales RAW DATA'!$I:$I,Incentive_Calc!$A320,'Sales RAW DATA'!$D:$D,"B1")/SUMIFS('Sales RAW DATA'!$F:$F,'Sales RAW DATA'!$I:$I,Incentive_Calc!$A320,'Sales RAW DATA'!$D:$D,"B1")</f>
        <v>0.59978669959314923</v>
      </c>
      <c r="Z320" s="44">
        <f>IFERROR(SUMIFS('Sales RAW DATA'!$G:$G,'Sales RAW DATA'!$I:$I,Incentive_Calc!$A320,'Sales RAW DATA'!$D:$D,"B2",'Sales RAW DATA'!$E:$E,Incentive_Calc!Z$5)/SUMIFS('Sales RAW DATA'!$F:$F,'Sales RAW DATA'!$I:$I,Incentive_Calc!$A320,'Sales RAW DATA'!$D:$D,"B2",'Sales RAW DATA'!$E:$E,Incentive_Calc!Z$5),"")</f>
        <v>0.83259389186958321</v>
      </c>
      <c r="AA320" s="44">
        <f>IFERROR(SUMIFS('Sales RAW DATA'!$G:$G,'Sales RAW DATA'!$I:$I,Incentive_Calc!$A320,'Sales RAW DATA'!$D:$D,"B2",'Sales RAW DATA'!$E:$E,Incentive_Calc!AA$5)/SUMIFS('Sales RAW DATA'!$F:$F,'Sales RAW DATA'!$I:$I,Incentive_Calc!$A320,'Sales RAW DATA'!$D:$D,"B2",'Sales RAW DATA'!$E:$E,Incentive_Calc!AA$5),"")</f>
        <v>0.56412832515127298</v>
      </c>
      <c r="AB320" s="44">
        <f>IFERROR(SUMIFS('Sales RAW DATA'!$G:$G,'Sales RAW DATA'!$I:$I,Incentive_Calc!$A320,'Sales RAW DATA'!$D:$D,"B2",'Sales RAW DATA'!$E:$E,Incentive_Calc!AB$5)/SUMIFS('Sales RAW DATA'!$F:$F,'Sales RAW DATA'!$I:$I,Incentive_Calc!$A320,'Sales RAW DATA'!$D:$D,"B2",'Sales RAW DATA'!$E:$E,Incentive_Calc!AB$5),"")</f>
        <v>0.75973962171456644</v>
      </c>
      <c r="AC320" s="44">
        <f>SUMIFS('Sales RAW DATA'!$G:$G,'Sales RAW DATA'!$I:$I,Incentive_Calc!$A320,'Sales RAW DATA'!$D:$D,"B2")/SUMIFS('Sales RAW DATA'!$F:$F,'Sales RAW DATA'!$I:$I,Incentive_Calc!$A320,'Sales RAW DATA'!$D:$D,"B2")</f>
        <v>0.71315697679134926</v>
      </c>
      <c r="AD320" s="44">
        <f>IFERROR(SUMIFS('Sales RAW DATA'!$G:$G,'Sales RAW DATA'!$I:$I,Incentive_Calc!$A320,'Sales RAW DATA'!$D:$D,"B3",'Sales RAW DATA'!$E:$E,Incentive_Calc!AD$5)/SUMIFS('Sales RAW DATA'!$F:$F,'Sales RAW DATA'!$I:$I,Incentive_Calc!$A320,'Sales RAW DATA'!$D:$D,"B3",'Sales RAW DATA'!$E:$E,Incentive_Calc!AD$5),"")</f>
        <v>1.104887367168417</v>
      </c>
      <c r="AE320" s="44">
        <f>IFERROR(SUMIFS('Sales RAW DATA'!$G:$G,'Sales RAW DATA'!$I:$I,Incentive_Calc!$A320,'Sales RAW DATA'!$D:$D,"B3",'Sales RAW DATA'!$E:$E,Incentive_Calc!AE$5)/SUMIFS('Sales RAW DATA'!$F:$F,'Sales RAW DATA'!$I:$I,Incentive_Calc!$A320,'Sales RAW DATA'!$D:$D,"B3",'Sales RAW DATA'!$E:$E,Incentive_Calc!AE$5),"")</f>
        <v>0.57373133073668281</v>
      </c>
      <c r="AF320" s="44">
        <f>IFERROR(SUMIFS('Sales RAW DATA'!$G:$G,'Sales RAW DATA'!$I:$I,Incentive_Calc!$A320,'Sales RAW DATA'!$D:$D,"B3",'Sales RAW DATA'!$E:$E,Incentive_Calc!AF$5)/SUMIFS('Sales RAW DATA'!$F:$F,'Sales RAW DATA'!$I:$I,Incentive_Calc!$A320,'Sales RAW DATA'!$D:$D,"B3",'Sales RAW DATA'!$E:$E,Incentive_Calc!AF$5),"")</f>
        <v>0.52269779507133596</v>
      </c>
      <c r="AG320" s="44">
        <f>SUMIFS('Sales RAW DATA'!$G:$G,'Sales RAW DATA'!$I:$I,Incentive_Calc!$A320,'Sales RAW DATA'!$D:$D,"B3")/SUMIFS('Sales RAW DATA'!$F:$F,'Sales RAW DATA'!$I:$I,Incentive_Calc!$A320,'Sales RAW DATA'!$D:$D,"B3")</f>
        <v>0.72380752305344864</v>
      </c>
      <c r="AH320" s="44">
        <f>IFERROR(SUMIFS('Sales RAW DATA'!$G:$G,'Sales RAW DATA'!$I:$I,Incentive_Calc!$A320,'Sales RAW DATA'!$D:$D,"B4",'Sales RAW DATA'!$E:$E,Incentive_Calc!AH$5)/SUMIFS('Sales RAW DATA'!$F:$F,'Sales RAW DATA'!$I:$I,Incentive_Calc!$A320,'Sales RAW DATA'!$D:$D,"B4",'Sales RAW DATA'!$E:$E,Incentive_Calc!AH$5),"")</f>
        <v>1.1187210473965041</v>
      </c>
      <c r="AI320" s="44">
        <f>IFERROR(SUMIFS('Sales RAW DATA'!$G:$G,'Sales RAW DATA'!$I:$I,Incentive_Calc!$A320,'Sales RAW DATA'!$D:$D,"B4",'Sales RAW DATA'!$E:$E,Incentive_Calc!AI$5)/SUMIFS('Sales RAW DATA'!$F:$F,'Sales RAW DATA'!$I:$I,Incentive_Calc!$A320,'Sales RAW DATA'!$D:$D,"B4",'Sales RAW DATA'!$E:$E,Incentive_Calc!AI$5),"")</f>
        <v>0.73248413005775481</v>
      </c>
      <c r="AJ320" s="44">
        <f>IFERROR(SUMIFS('Sales RAW DATA'!$G:$G,'Sales RAW DATA'!$I:$I,Incentive_Calc!$A320,'Sales RAW DATA'!$D:$D,"B4",'Sales RAW DATA'!$E:$E,Incentive_Calc!AJ$5)/SUMIFS('Sales RAW DATA'!$F:$F,'Sales RAW DATA'!$I:$I,Incentive_Calc!$A320,'Sales RAW DATA'!$D:$D,"B4",'Sales RAW DATA'!$E:$E,Incentive_Calc!AJ$5),"")</f>
        <v>0.56101889141250716</v>
      </c>
      <c r="AK320" s="44">
        <f>SUMIFS('Sales RAW DATA'!$G:$G,'Sales RAW DATA'!$I:$I,Incentive_Calc!$A320,'Sales RAW DATA'!$D:$D,"B4")/SUMIFS('Sales RAW DATA'!$F:$F,'Sales RAW DATA'!$I:$I,Incentive_Calc!$A320,'Sales RAW DATA'!$D:$D,"B4")</f>
        <v>0.799781426752326</v>
      </c>
      <c r="AL320" s="44">
        <f>IFERROR(SUMIFS('Sales RAW DATA'!$G:$G,'Sales RAW DATA'!$I:$I,Incentive_Calc!$A320,'Sales RAW DATA'!$D:$D,"B5",'Sales RAW DATA'!$E:$E,Incentive_Calc!AL$5)/SUMIFS('Sales RAW DATA'!$F:$F,'Sales RAW DATA'!$I:$I,Incentive_Calc!$A320,'Sales RAW DATA'!$D:$D,"B5",'Sales RAW DATA'!$E:$E,Incentive_Calc!AL$5),"")</f>
        <v>1.0970474710511806</v>
      </c>
      <c r="AM320" s="44">
        <f>IFERROR(SUMIFS('Sales RAW DATA'!$G:$G,'Sales RAW DATA'!$I:$I,Incentive_Calc!$A320,'Sales RAW DATA'!$D:$D,"B5",'Sales RAW DATA'!$E:$E,Incentive_Calc!AM$5)/SUMIFS('Sales RAW DATA'!$F:$F,'Sales RAW DATA'!$I:$I,Incentive_Calc!$A320,'Sales RAW DATA'!$D:$D,"B5",'Sales RAW DATA'!$E:$E,Incentive_Calc!AM$5),"")</f>
        <v>0.77740909959522608</v>
      </c>
      <c r="AN320" s="44">
        <f>IFERROR(SUMIFS('Sales RAW DATA'!$G:$G,'Sales RAW DATA'!$I:$I,Incentive_Calc!$A320,'Sales RAW DATA'!$D:$D,"B5",'Sales RAW DATA'!$E:$E,Incentive_Calc!AN$5)/SUMIFS('Sales RAW DATA'!$F:$F,'Sales RAW DATA'!$I:$I,Incentive_Calc!$A320,'Sales RAW DATA'!$D:$D,"B5",'Sales RAW DATA'!$E:$E,Incentive_Calc!AN$5),"")</f>
        <v>0.81307519739979861</v>
      </c>
      <c r="AO320" s="44">
        <f>SUMIFS('Sales RAW DATA'!$G:$G,'Sales RAW DATA'!$I:$I,Incentive_Calc!$A320,'Sales RAW DATA'!$D:$D,"B5")/SUMIFS('Sales RAW DATA'!$F:$F,'Sales RAW DATA'!$I:$I,Incentive_Calc!$A320,'Sales RAW DATA'!$D:$D,"B5")</f>
        <v>0.89893748455646161</v>
      </c>
      <c r="AP320" s="42">
        <f>SUM(SUMIFS('Sales RAW DATA'!$F$2:$F$30000,'Sales RAW DATA'!$I$2:$I$30000,Incentive_Calc!$A320,'Sales RAW DATA'!$D$2:$D$30000,"B1"),SUMIFS('Sales RAW DATA'!$F$2:$F$30000,'Sales RAW DATA'!$I$2:$I$30000,Incentive_Calc!$A320,'Sales RAW DATA'!$D$2:$D$30000,"B2"),SUMIFS('Sales RAW DATA'!$F$2:$F$30000,'Sales RAW DATA'!$I$2:$I$30000,Incentive_Calc!$A320,'Sales RAW DATA'!$D$2:$D$30000,"B3"),SUMIFS('Sales RAW DATA'!$F$2:$F$30000,'Sales RAW DATA'!$I$2:$I$30000,Incentive_Calc!$A320,'Sales RAW DATA'!$D$2:$D$30000,"B4"),SUMIFS('Sales RAW DATA'!$F$2:$F$30000,'Sales RAW DATA'!$I$2:$I$30000,Incentive_Calc!$A320,'Sales RAW DATA'!$D$2:$D$30000,"B5"))</f>
        <v>2856826</v>
      </c>
      <c r="AQ320" s="42">
        <f>SUM(SUMIFS('Sales RAW DATA'!$G$2:$G$30000,'Sales RAW DATA'!$I$2:$I$30000,Incentive_Calc!$A320,'Sales RAW DATA'!$D$2:$D$30000,"B1"),SUMIFS('Sales RAW DATA'!$G$2:$G$30000,'Sales RAW DATA'!$I$2:$I$30000,Incentive_Calc!$A320,'Sales RAW DATA'!$D$2:$D$30000,"B2"),SUMIFS('Sales RAW DATA'!$G$2:$G$30000,'Sales RAW DATA'!$I$2:$I$30000,Incentive_Calc!$A320,'Sales RAW DATA'!$D$2:$D$30000,"B3"),SUMIFS('Sales RAW DATA'!$G$2:$G$30000,'Sales RAW DATA'!$I$2:$I$30000,Incentive_Calc!$A320,'Sales RAW DATA'!$D$2:$D$30000,"B4"),SUMIFS('Sales RAW DATA'!$G$2:$G$30000,'Sales RAW DATA'!$I$2:$I$30000,Incentive_Calc!$A320,'Sales RAW DATA'!$D$2:$D$30000,"B5"))</f>
        <v>2120352</v>
      </c>
      <c r="AR320" s="45">
        <f t="shared" si="78"/>
        <v>74.220551059112466</v>
      </c>
      <c r="AS320" s="45">
        <f t="shared" si="79"/>
        <v>74</v>
      </c>
      <c r="AT320" s="46"/>
      <c r="AU320" s="21"/>
      <c r="AV320" s="43" t="str">
        <f t="shared" si="65"/>
        <v>Yes</v>
      </c>
      <c r="AW320" s="43" t="str">
        <f t="shared" si="66"/>
        <v>Yes</v>
      </c>
      <c r="AX320" s="43" t="str">
        <f t="shared" si="67"/>
        <v>No</v>
      </c>
      <c r="AY320" s="43" t="str">
        <f t="shared" si="80"/>
        <v>Yes</v>
      </c>
    </row>
    <row r="321" spans="1:51" x14ac:dyDescent="0.35">
      <c r="A321" s="21" t="s">
        <v>1198</v>
      </c>
      <c r="B321" s="21" t="s">
        <v>721</v>
      </c>
      <c r="C321" s="21" t="str">
        <f>_xlfn.XLOOKUP($A321,'Employee List'!$E:$E,'Employee List'!$D:$D,0)</f>
        <v>DM</v>
      </c>
      <c r="D321" s="42" t="str" cm="1">
        <f t="array" ref="D321">IFERROR(IF($G321="Yes",INDEX('Payment Plan'!$D$6:$D$42,MATCH(1,(Incentive_Calc!$C321='Payment Plan'!$B$6:$B$42)*(Incentive_Calc!$U321='Payment Plan'!$C$6:$C$42),0)),""),"")</f>
        <v/>
      </c>
      <c r="E321" s="42" t="str" cm="1">
        <f t="array" ref="E321">IFERROR(IF($H321="Yes",INDEX('Payment Plan'!$D$6:$D$42,MATCH(1,(Incentive_Calc!$C321='Payment Plan'!$B$6:$B$42)*(Incentive_Calc!$AS321='Payment Plan'!$C$6:$C$42),0)),""),"")</f>
        <v/>
      </c>
      <c r="F321" s="42">
        <f t="shared" si="68"/>
        <v>0</v>
      </c>
      <c r="G321" s="43" t="str">
        <f t="shared" si="85"/>
        <v>Yes</v>
      </c>
      <c r="H321" s="21" t="str">
        <f t="shared" si="70"/>
        <v>No</v>
      </c>
      <c r="I321" s="42">
        <f>IFERROR(SUMIFS('Sales RAW DATA'!$F$2:$F$30000,'Sales RAW DATA'!$I$2:$I$30000,Incentive_Calc!$A321,'Sales RAW DATA'!$E$2:$E$30000,Incentive_Calc!I$5),"")</f>
        <v>3564326</v>
      </c>
      <c r="J321" s="42">
        <f>IFERROR(SUMIFS('Sales RAW DATA'!$F$2:$F$30000,'Sales RAW DATA'!$I$2:$I$30000,Incentive_Calc!$A321,'Sales RAW DATA'!$E$2:$E$30000,Incentive_Calc!J$5),"")</f>
        <v>3580014</v>
      </c>
      <c r="K321" s="42">
        <f>IFERROR(SUMIFS('Sales RAW DATA'!$F$2:$F$30000,'Sales RAW DATA'!$I$2:$I$30000,Incentive_Calc!$A321,'Sales RAW DATA'!$E$2:$E$30000,Incentive_Calc!K$5),"")</f>
        <v>3653158</v>
      </c>
      <c r="L321" s="42">
        <f t="shared" si="71"/>
        <v>10797498</v>
      </c>
      <c r="M321" s="42">
        <f>IFERROR(SUMIFS('Sales RAW DATA'!$G$2:$G$30000,'Sales RAW DATA'!$I$2:$I$30000,Incentive_Calc!$A321,'Sales RAW DATA'!$E$2:$E$30000,Incentive_Calc!M$5),"")</f>
        <v>3209626</v>
      </c>
      <c r="N321" s="42">
        <f>IFERROR(SUMIFS('Sales RAW DATA'!$G$2:$G$30000,'Sales RAW DATA'!$I$2:$I$30000,Incentive_Calc!$A321,'Sales RAW DATA'!$E$2:$E$30000,Incentive_Calc!N$5),"")</f>
        <v>2995776</v>
      </c>
      <c r="O321" s="42">
        <f>IFERROR(SUMIFS('Sales RAW DATA'!$G$2:$G$30000,'Sales RAW DATA'!$I$2:$I$30000,Incentive_Calc!$A321,'Sales RAW DATA'!$E$2:$E$30000,Incentive_Calc!O$5),"")</f>
        <v>2917562</v>
      </c>
      <c r="P321" s="42">
        <f t="shared" si="86"/>
        <v>9122964</v>
      </c>
      <c r="Q321" s="44">
        <f t="shared" si="82"/>
        <v>0.90048609470626428</v>
      </c>
      <c r="R321" s="44">
        <f t="shared" si="83"/>
        <v>0.83680566612309337</v>
      </c>
      <c r="S321" s="44">
        <f t="shared" si="84"/>
        <v>0.7986410661679566</v>
      </c>
      <c r="T321" s="45">
        <f t="shared" si="76"/>
        <v>84.49146274442468</v>
      </c>
      <c r="U321" s="45">
        <f t="shared" si="77"/>
        <v>84</v>
      </c>
      <c r="V321" s="44">
        <f>IFERROR(SUMIFS('Sales RAW DATA'!$G:$G,'Sales RAW DATA'!$I:$I,Incentive_Calc!$A321,'Sales RAW DATA'!$D:$D,"B1",'Sales RAW DATA'!$E:$E,Incentive_Calc!V$5)/SUMIFS('Sales RAW DATA'!$F:$F,'Sales RAW DATA'!$I:$I,Incentive_Calc!$A321,'Sales RAW DATA'!$D:$D,"B1",'Sales RAW DATA'!$E:$E,Incentive_Calc!V$5),"")</f>
        <v>0.8653828650483758</v>
      </c>
      <c r="W321" s="44">
        <f>IFERROR(SUMIFS('Sales RAW DATA'!$G:$G,'Sales RAW DATA'!$I:$I,Incentive_Calc!$A321,'Sales RAW DATA'!$D:$D,"B1",'Sales RAW DATA'!$E:$E,Incentive_Calc!W$5)/SUMIFS('Sales RAW DATA'!$F:$F,'Sales RAW DATA'!$I:$I,Incentive_Calc!$A321,'Sales RAW DATA'!$D:$D,"B1",'Sales RAW DATA'!$E:$E,Incentive_Calc!W$5),"")</f>
        <v>0.77348312509478645</v>
      </c>
      <c r="X321" s="44">
        <f>IFERROR(SUMIFS('Sales RAW DATA'!$G:$G,'Sales RAW DATA'!$I:$I,Incentive_Calc!$A321,'Sales RAW DATA'!$D:$D,"B1",'Sales RAW DATA'!$E:$E,Incentive_Calc!X$5)/SUMIFS('Sales RAW DATA'!$F:$F,'Sales RAW DATA'!$I:$I,Incentive_Calc!$A321,'Sales RAW DATA'!$D:$D,"B1",'Sales RAW DATA'!$E:$E,Incentive_Calc!X$5),"")</f>
        <v>0.71049148940906992</v>
      </c>
      <c r="Y321" s="44">
        <f>SUMIFS('Sales RAW DATA'!$G:$G,'Sales RAW DATA'!$I:$I,Incentive_Calc!$A321,'Sales RAW DATA'!$D:$D,"B1")/SUMIFS('Sales RAW DATA'!$F:$F,'Sales RAW DATA'!$I:$I,Incentive_Calc!$A321,'Sales RAW DATA'!$D:$D,"B1")</f>
        <v>0.78521172146892482</v>
      </c>
      <c r="Z321" s="44">
        <f>IFERROR(SUMIFS('Sales RAW DATA'!$G:$G,'Sales RAW DATA'!$I:$I,Incentive_Calc!$A321,'Sales RAW DATA'!$D:$D,"B2",'Sales RAW DATA'!$E:$E,Incentive_Calc!Z$5)/SUMIFS('Sales RAW DATA'!$F:$F,'Sales RAW DATA'!$I:$I,Incentive_Calc!$A321,'Sales RAW DATA'!$D:$D,"B2",'Sales RAW DATA'!$E:$E,Incentive_Calc!Z$5),"")</f>
        <v>0.63583438437058881</v>
      </c>
      <c r="AA321" s="44">
        <f>IFERROR(SUMIFS('Sales RAW DATA'!$G:$G,'Sales RAW DATA'!$I:$I,Incentive_Calc!$A321,'Sales RAW DATA'!$D:$D,"B2",'Sales RAW DATA'!$E:$E,Incentive_Calc!AA$5)/SUMIFS('Sales RAW DATA'!$F:$F,'Sales RAW DATA'!$I:$I,Incentive_Calc!$A321,'Sales RAW DATA'!$D:$D,"B2",'Sales RAW DATA'!$E:$E,Incentive_Calc!AA$5),"")</f>
        <v>0.67243131513220222</v>
      </c>
      <c r="AB321" s="44">
        <f>IFERROR(SUMIFS('Sales RAW DATA'!$G:$G,'Sales RAW DATA'!$I:$I,Incentive_Calc!$A321,'Sales RAW DATA'!$D:$D,"B2",'Sales RAW DATA'!$E:$E,Incentive_Calc!AB$5)/SUMIFS('Sales RAW DATA'!$F:$F,'Sales RAW DATA'!$I:$I,Incentive_Calc!$A321,'Sales RAW DATA'!$D:$D,"B2",'Sales RAW DATA'!$E:$E,Incentive_Calc!AB$5),"")</f>
        <v>0.63310965812920461</v>
      </c>
      <c r="AC321" s="44">
        <f>SUMIFS('Sales RAW DATA'!$G:$G,'Sales RAW DATA'!$I:$I,Incentive_Calc!$A321,'Sales RAW DATA'!$D:$D,"B2")/SUMIFS('Sales RAW DATA'!$F:$F,'Sales RAW DATA'!$I:$I,Incentive_Calc!$A321,'Sales RAW DATA'!$D:$D,"B2")</f>
        <v>0.64699819999886432</v>
      </c>
      <c r="AD321" s="44">
        <f>IFERROR(SUMIFS('Sales RAW DATA'!$G:$G,'Sales RAW DATA'!$I:$I,Incentive_Calc!$A321,'Sales RAW DATA'!$D:$D,"B3",'Sales RAW DATA'!$E:$E,Incentive_Calc!AD$5)/SUMIFS('Sales RAW DATA'!$F:$F,'Sales RAW DATA'!$I:$I,Incentive_Calc!$A321,'Sales RAW DATA'!$D:$D,"B3",'Sales RAW DATA'!$E:$E,Incentive_Calc!AD$5),"")</f>
        <v>1.0487674349399556</v>
      </c>
      <c r="AE321" s="44">
        <f>IFERROR(SUMIFS('Sales RAW DATA'!$G:$G,'Sales RAW DATA'!$I:$I,Incentive_Calc!$A321,'Sales RAW DATA'!$D:$D,"B3",'Sales RAW DATA'!$E:$E,Incentive_Calc!AE$5)/SUMIFS('Sales RAW DATA'!$F:$F,'Sales RAW DATA'!$I:$I,Incentive_Calc!$A321,'Sales RAW DATA'!$D:$D,"B3",'Sales RAW DATA'!$E:$E,Incentive_Calc!AE$5),"")</f>
        <v>0.98413279271630782</v>
      </c>
      <c r="AF321" s="44">
        <f>IFERROR(SUMIFS('Sales RAW DATA'!$G:$G,'Sales RAW DATA'!$I:$I,Incentive_Calc!$A321,'Sales RAW DATA'!$D:$D,"B3",'Sales RAW DATA'!$E:$E,Incentive_Calc!AF$5)/SUMIFS('Sales RAW DATA'!$F:$F,'Sales RAW DATA'!$I:$I,Incentive_Calc!$A321,'Sales RAW DATA'!$D:$D,"B3",'Sales RAW DATA'!$E:$E,Incentive_Calc!AF$5),"")</f>
        <v>0.76989580977746508</v>
      </c>
      <c r="AG321" s="44">
        <f>SUMIFS('Sales RAW DATA'!$G:$G,'Sales RAW DATA'!$I:$I,Incentive_Calc!$A321,'Sales RAW DATA'!$D:$D,"B3")/SUMIFS('Sales RAW DATA'!$F:$F,'Sales RAW DATA'!$I:$I,Incentive_Calc!$A321,'Sales RAW DATA'!$D:$D,"B3")</f>
        <v>0.92633083419338713</v>
      </c>
      <c r="AH321" s="44">
        <f>IFERROR(SUMIFS('Sales RAW DATA'!$G:$G,'Sales RAW DATA'!$I:$I,Incentive_Calc!$A321,'Sales RAW DATA'!$D:$D,"B4",'Sales RAW DATA'!$E:$E,Incentive_Calc!AH$5)/SUMIFS('Sales RAW DATA'!$F:$F,'Sales RAW DATA'!$I:$I,Incentive_Calc!$A321,'Sales RAW DATA'!$D:$D,"B4",'Sales RAW DATA'!$E:$E,Incentive_Calc!AH$5),"")</f>
        <v>0.84872916868713333</v>
      </c>
      <c r="AI321" s="44">
        <f>IFERROR(SUMIFS('Sales RAW DATA'!$G:$G,'Sales RAW DATA'!$I:$I,Incentive_Calc!$A321,'Sales RAW DATA'!$D:$D,"B4",'Sales RAW DATA'!$E:$E,Incentive_Calc!AI$5)/SUMIFS('Sales RAW DATA'!$F:$F,'Sales RAW DATA'!$I:$I,Incentive_Calc!$A321,'Sales RAW DATA'!$D:$D,"B4",'Sales RAW DATA'!$E:$E,Incentive_Calc!AI$5),"")</f>
        <v>0.73273564953607107</v>
      </c>
      <c r="AJ321" s="44">
        <f>IFERROR(SUMIFS('Sales RAW DATA'!$G:$G,'Sales RAW DATA'!$I:$I,Incentive_Calc!$A321,'Sales RAW DATA'!$D:$D,"B4",'Sales RAW DATA'!$E:$E,Incentive_Calc!AJ$5)/SUMIFS('Sales RAW DATA'!$F:$F,'Sales RAW DATA'!$I:$I,Incentive_Calc!$A321,'Sales RAW DATA'!$D:$D,"B4",'Sales RAW DATA'!$E:$E,Incentive_Calc!AJ$5),"")</f>
        <v>0.72284449722772692</v>
      </c>
      <c r="AK321" s="44">
        <f>SUMIFS('Sales RAW DATA'!$G:$G,'Sales RAW DATA'!$I:$I,Incentive_Calc!$A321,'Sales RAW DATA'!$D:$D,"B4")/SUMIFS('Sales RAW DATA'!$F:$F,'Sales RAW DATA'!$I:$I,Incentive_Calc!$A321,'Sales RAW DATA'!$D:$D,"B4")</f>
        <v>0.76720259482499242</v>
      </c>
      <c r="AL321" s="44">
        <f>IFERROR(SUMIFS('Sales RAW DATA'!$G:$G,'Sales RAW DATA'!$I:$I,Incentive_Calc!$A321,'Sales RAW DATA'!$D:$D,"B5",'Sales RAW DATA'!$E:$E,Incentive_Calc!AL$5)/SUMIFS('Sales RAW DATA'!$F:$F,'Sales RAW DATA'!$I:$I,Incentive_Calc!$A321,'Sales RAW DATA'!$D:$D,"B5",'Sales RAW DATA'!$E:$E,Incentive_Calc!AL$5),"")</f>
        <v>0.94752973755428282</v>
      </c>
      <c r="AM321" s="44">
        <f>IFERROR(SUMIFS('Sales RAW DATA'!$G:$G,'Sales RAW DATA'!$I:$I,Incentive_Calc!$A321,'Sales RAW DATA'!$D:$D,"B5",'Sales RAW DATA'!$E:$E,Incentive_Calc!AM$5)/SUMIFS('Sales RAW DATA'!$F:$F,'Sales RAW DATA'!$I:$I,Incentive_Calc!$A321,'Sales RAW DATA'!$D:$D,"B5",'Sales RAW DATA'!$E:$E,Incentive_Calc!AM$5),"")</f>
        <v>0.82546778415998245</v>
      </c>
      <c r="AN321" s="44">
        <f>IFERROR(SUMIFS('Sales RAW DATA'!$G:$G,'Sales RAW DATA'!$I:$I,Incentive_Calc!$A321,'Sales RAW DATA'!$D:$D,"B5",'Sales RAW DATA'!$E:$E,Incentive_Calc!AN$5)/SUMIFS('Sales RAW DATA'!$F:$F,'Sales RAW DATA'!$I:$I,Incentive_Calc!$A321,'Sales RAW DATA'!$D:$D,"B5",'Sales RAW DATA'!$E:$E,Incentive_Calc!AN$5),"")</f>
        <v>0.67145122548448033</v>
      </c>
      <c r="AO321" s="44">
        <f>SUMIFS('Sales RAW DATA'!$G:$G,'Sales RAW DATA'!$I:$I,Incentive_Calc!$A321,'Sales RAW DATA'!$D:$D,"B5")/SUMIFS('Sales RAW DATA'!$F:$F,'Sales RAW DATA'!$I:$I,Incentive_Calc!$A321,'Sales RAW DATA'!$D:$D,"B5")</f>
        <v>0.81101339628427538</v>
      </c>
      <c r="AP321" s="42">
        <f>SUM(SUMIFS('Sales RAW DATA'!$F$2:$F$30000,'Sales RAW DATA'!$I$2:$I$30000,Incentive_Calc!$A321,'Sales RAW DATA'!$D$2:$D$30000,"B1"),SUMIFS('Sales RAW DATA'!$F$2:$F$30000,'Sales RAW DATA'!$I$2:$I$30000,Incentive_Calc!$A321,'Sales RAW DATA'!$D$2:$D$30000,"B2"),SUMIFS('Sales RAW DATA'!$F$2:$F$30000,'Sales RAW DATA'!$I$2:$I$30000,Incentive_Calc!$A321,'Sales RAW DATA'!$D$2:$D$30000,"B3"),SUMIFS('Sales RAW DATA'!$F$2:$F$30000,'Sales RAW DATA'!$I$2:$I$30000,Incentive_Calc!$A321,'Sales RAW DATA'!$D$2:$D$30000,"B4"),SUMIFS('Sales RAW DATA'!$F$2:$F$30000,'Sales RAW DATA'!$I$2:$I$30000,Incentive_Calc!$A321,'Sales RAW DATA'!$D$2:$D$30000,"B5"))</f>
        <v>5531754</v>
      </c>
      <c r="AQ321" s="42">
        <f>SUM(SUMIFS('Sales RAW DATA'!$G$2:$G$30000,'Sales RAW DATA'!$I$2:$I$30000,Incentive_Calc!$A321,'Sales RAW DATA'!$D$2:$D$30000,"B1"),SUMIFS('Sales RAW DATA'!$G$2:$G$30000,'Sales RAW DATA'!$I$2:$I$30000,Incentive_Calc!$A321,'Sales RAW DATA'!$D$2:$D$30000,"B2"),SUMIFS('Sales RAW DATA'!$G$2:$G$30000,'Sales RAW DATA'!$I$2:$I$30000,Incentive_Calc!$A321,'Sales RAW DATA'!$D$2:$D$30000,"B3"),SUMIFS('Sales RAW DATA'!$G$2:$G$30000,'Sales RAW DATA'!$I$2:$I$30000,Incentive_Calc!$A321,'Sales RAW DATA'!$D$2:$D$30000,"B4"),SUMIFS('Sales RAW DATA'!$G$2:$G$30000,'Sales RAW DATA'!$I$2:$I$30000,Incentive_Calc!$A321,'Sales RAW DATA'!$D$2:$D$30000,"B5"))</f>
        <v>4453370</v>
      </c>
      <c r="AR321" s="45">
        <f t="shared" si="78"/>
        <v>80.505568396570055</v>
      </c>
      <c r="AS321" s="45">
        <f t="shared" si="79"/>
        <v>80</v>
      </c>
      <c r="AT321" s="46"/>
      <c r="AU321" s="21"/>
      <c r="AV321" s="43" t="str">
        <f t="shared" si="65"/>
        <v>Yes</v>
      </c>
      <c r="AW321" s="43" t="str">
        <f t="shared" si="66"/>
        <v>Yes</v>
      </c>
      <c r="AX321" s="43" t="str">
        <f t="shared" si="67"/>
        <v>Yes</v>
      </c>
      <c r="AY321" s="43" t="str">
        <f t="shared" si="80"/>
        <v>Yes</v>
      </c>
    </row>
    <row r="322" spans="1:51" x14ac:dyDescent="0.35">
      <c r="A322" s="21" t="s">
        <v>1199</v>
      </c>
      <c r="B322" s="21" t="s">
        <v>722</v>
      </c>
      <c r="C322" s="21" t="str">
        <f>_xlfn.XLOOKUP($A322,'Employee List'!$E:$E,'Employee List'!$D:$D,0)</f>
        <v>DM</v>
      </c>
      <c r="D322" s="42" cm="1">
        <f t="array" ref="D322">IFERROR(IF($G322="Yes",INDEX('Payment Plan'!$D$6:$D$42,MATCH(1,(Incentive_Calc!$C322='Payment Plan'!$B$6:$B$42)*(Incentive_Calc!$U322='Payment Plan'!$C$6:$C$42),0)),""),"")</f>
        <v>39375</v>
      </c>
      <c r="E322" s="42" t="str" cm="1">
        <f t="array" ref="E322">IFERROR(IF($H322="Yes",INDEX('Payment Plan'!$D$6:$D$42,MATCH(1,(Incentive_Calc!$C322='Payment Plan'!$B$6:$B$42)*(Incentive_Calc!$AS322='Payment Plan'!$C$6:$C$42),0)),""),"")</f>
        <v/>
      </c>
      <c r="F322" s="42">
        <f t="shared" si="68"/>
        <v>39375</v>
      </c>
      <c r="G322" s="43" t="str">
        <f t="shared" si="85"/>
        <v>Yes</v>
      </c>
      <c r="H322" s="21" t="str">
        <f t="shared" si="70"/>
        <v>No</v>
      </c>
      <c r="I322" s="42">
        <f>IFERROR(SUMIFS('Sales RAW DATA'!$F$2:$F$30000,'Sales RAW DATA'!$I$2:$I$30000,Incentive_Calc!$A322,'Sales RAW DATA'!$E$2:$E$30000,Incentive_Calc!I$5),"")</f>
        <v>4591722</v>
      </c>
      <c r="J322" s="42">
        <f>IFERROR(SUMIFS('Sales RAW DATA'!$F$2:$F$30000,'Sales RAW DATA'!$I$2:$I$30000,Incentive_Calc!$A322,'Sales RAW DATA'!$E$2:$E$30000,Incentive_Calc!J$5),"")</f>
        <v>4607283</v>
      </c>
      <c r="K322" s="42">
        <f>IFERROR(SUMIFS('Sales RAW DATA'!$F$2:$F$30000,'Sales RAW DATA'!$I$2:$I$30000,Incentive_Calc!$A322,'Sales RAW DATA'!$E$2:$E$30000,Incentive_Calc!K$5),"")</f>
        <v>4660395</v>
      </c>
      <c r="L322" s="42">
        <f t="shared" si="71"/>
        <v>13859400</v>
      </c>
      <c r="M322" s="42">
        <f>IFERROR(SUMIFS('Sales RAW DATA'!$G$2:$G$30000,'Sales RAW DATA'!$I$2:$I$30000,Incentive_Calc!$A322,'Sales RAW DATA'!$E$2:$E$30000,Incentive_Calc!M$5),"")</f>
        <v>4382002</v>
      </c>
      <c r="N322" s="42">
        <f>IFERROR(SUMIFS('Sales RAW DATA'!$G$2:$G$30000,'Sales RAW DATA'!$I$2:$I$30000,Incentive_Calc!$A322,'Sales RAW DATA'!$E$2:$E$30000,Incentive_Calc!N$5),"")</f>
        <v>4669721</v>
      </c>
      <c r="O322" s="42">
        <f>IFERROR(SUMIFS('Sales RAW DATA'!$G$2:$G$30000,'Sales RAW DATA'!$I$2:$I$30000,Incentive_Calc!$A322,'Sales RAW DATA'!$E$2:$E$30000,Incentive_Calc!O$5),"")</f>
        <v>5027893</v>
      </c>
      <c r="P322" s="42">
        <f t="shared" si="86"/>
        <v>14079616</v>
      </c>
      <c r="Q322" s="44">
        <f t="shared" si="82"/>
        <v>0.95432650321600476</v>
      </c>
      <c r="R322" s="44">
        <f t="shared" si="83"/>
        <v>1.0135520218749314</v>
      </c>
      <c r="S322" s="44">
        <f t="shared" si="84"/>
        <v>1.0788555476520767</v>
      </c>
      <c r="T322" s="45">
        <f t="shared" si="76"/>
        <v>101.58892881365715</v>
      </c>
      <c r="U322" s="45">
        <f t="shared" si="77"/>
        <v>101</v>
      </c>
      <c r="V322" s="44">
        <f>IFERROR(SUMIFS('Sales RAW DATA'!$G:$G,'Sales RAW DATA'!$I:$I,Incentive_Calc!$A322,'Sales RAW DATA'!$D:$D,"B1",'Sales RAW DATA'!$E:$E,Incentive_Calc!V$5)/SUMIFS('Sales RAW DATA'!$F:$F,'Sales RAW DATA'!$I:$I,Incentive_Calc!$A322,'Sales RAW DATA'!$D:$D,"B1",'Sales RAW DATA'!$E:$E,Incentive_Calc!V$5),"")</f>
        <v>1.4530524887996357</v>
      </c>
      <c r="W322" s="44">
        <f>IFERROR(SUMIFS('Sales RAW DATA'!$G:$G,'Sales RAW DATA'!$I:$I,Incentive_Calc!$A322,'Sales RAW DATA'!$D:$D,"B1",'Sales RAW DATA'!$E:$E,Incentive_Calc!W$5)/SUMIFS('Sales RAW DATA'!$F:$F,'Sales RAW DATA'!$I:$I,Incentive_Calc!$A322,'Sales RAW DATA'!$D:$D,"B1",'Sales RAW DATA'!$E:$E,Incentive_Calc!W$5),"")</f>
        <v>1.535572309502063</v>
      </c>
      <c r="X322" s="44">
        <f>IFERROR(SUMIFS('Sales RAW DATA'!$G:$G,'Sales RAW DATA'!$I:$I,Incentive_Calc!$A322,'Sales RAW DATA'!$D:$D,"B1",'Sales RAW DATA'!$E:$E,Incentive_Calc!X$5)/SUMIFS('Sales RAW DATA'!$F:$F,'Sales RAW DATA'!$I:$I,Incentive_Calc!$A322,'Sales RAW DATA'!$D:$D,"B1",'Sales RAW DATA'!$E:$E,Incentive_Calc!X$5),"")</f>
        <v>1.9546155323040699</v>
      </c>
      <c r="Y322" s="44">
        <f>SUMIFS('Sales RAW DATA'!$G:$G,'Sales RAW DATA'!$I:$I,Incentive_Calc!$A322,'Sales RAW DATA'!$D:$D,"B1")/SUMIFS('Sales RAW DATA'!$F:$F,'Sales RAW DATA'!$I:$I,Incentive_Calc!$A322,'Sales RAW DATA'!$D:$D,"B1")</f>
        <v>1.6403624807205703</v>
      </c>
      <c r="Z322" s="44">
        <f>IFERROR(SUMIFS('Sales RAW DATA'!$G:$G,'Sales RAW DATA'!$I:$I,Incentive_Calc!$A322,'Sales RAW DATA'!$D:$D,"B2",'Sales RAW DATA'!$E:$E,Incentive_Calc!Z$5)/SUMIFS('Sales RAW DATA'!$F:$F,'Sales RAW DATA'!$I:$I,Incentive_Calc!$A322,'Sales RAW DATA'!$D:$D,"B2",'Sales RAW DATA'!$E:$E,Incentive_Calc!Z$5),"")</f>
        <v>0.74528147339158057</v>
      </c>
      <c r="AA322" s="44">
        <f>IFERROR(SUMIFS('Sales RAW DATA'!$G:$G,'Sales RAW DATA'!$I:$I,Incentive_Calc!$A322,'Sales RAW DATA'!$D:$D,"B2",'Sales RAW DATA'!$E:$E,Incentive_Calc!AA$5)/SUMIFS('Sales RAW DATA'!$F:$F,'Sales RAW DATA'!$I:$I,Incentive_Calc!$A322,'Sales RAW DATA'!$D:$D,"B2",'Sales RAW DATA'!$E:$E,Incentive_Calc!AA$5),"")</f>
        <v>0.87020741447982497</v>
      </c>
      <c r="AB322" s="44">
        <f>IFERROR(SUMIFS('Sales RAW DATA'!$G:$G,'Sales RAW DATA'!$I:$I,Incentive_Calc!$A322,'Sales RAW DATA'!$D:$D,"B2",'Sales RAW DATA'!$E:$E,Incentive_Calc!AB$5)/SUMIFS('Sales RAW DATA'!$F:$F,'Sales RAW DATA'!$I:$I,Incentive_Calc!$A322,'Sales RAW DATA'!$D:$D,"B2",'Sales RAW DATA'!$E:$E,Incentive_Calc!AB$5),"")</f>
        <v>0.95528123360166795</v>
      </c>
      <c r="AC322" s="44">
        <f>SUMIFS('Sales RAW DATA'!$G:$G,'Sales RAW DATA'!$I:$I,Incentive_Calc!$A322,'Sales RAW DATA'!$D:$D,"B2")/SUMIFS('Sales RAW DATA'!$F:$F,'Sales RAW DATA'!$I:$I,Incentive_Calc!$A322,'Sales RAW DATA'!$D:$D,"B2")</f>
        <v>0.85885603833169988</v>
      </c>
      <c r="AD322" s="44">
        <f>IFERROR(SUMIFS('Sales RAW DATA'!$G:$G,'Sales RAW DATA'!$I:$I,Incentive_Calc!$A322,'Sales RAW DATA'!$D:$D,"B3",'Sales RAW DATA'!$E:$E,Incentive_Calc!AD$5)/SUMIFS('Sales RAW DATA'!$F:$F,'Sales RAW DATA'!$I:$I,Incentive_Calc!$A322,'Sales RAW DATA'!$D:$D,"B3",'Sales RAW DATA'!$E:$E,Incentive_Calc!AD$5),"")</f>
        <v>0.59597617132686309</v>
      </c>
      <c r="AE322" s="44">
        <f>IFERROR(SUMIFS('Sales RAW DATA'!$G:$G,'Sales RAW DATA'!$I:$I,Incentive_Calc!$A322,'Sales RAW DATA'!$D:$D,"B3",'Sales RAW DATA'!$E:$E,Incentive_Calc!AE$5)/SUMIFS('Sales RAW DATA'!$F:$F,'Sales RAW DATA'!$I:$I,Incentive_Calc!$A322,'Sales RAW DATA'!$D:$D,"B3",'Sales RAW DATA'!$E:$E,Incentive_Calc!AE$5),"")</f>
        <v>0.86585365853658536</v>
      </c>
      <c r="AF322" s="44">
        <f>IFERROR(SUMIFS('Sales RAW DATA'!$G:$G,'Sales RAW DATA'!$I:$I,Incentive_Calc!$A322,'Sales RAW DATA'!$D:$D,"B3",'Sales RAW DATA'!$E:$E,Incentive_Calc!AF$5)/SUMIFS('Sales RAW DATA'!$F:$F,'Sales RAW DATA'!$I:$I,Incentive_Calc!$A322,'Sales RAW DATA'!$D:$D,"B3",'Sales RAW DATA'!$E:$E,Incentive_Calc!AF$5),"")</f>
        <v>0.92199816868450502</v>
      </c>
      <c r="AG322" s="44">
        <f>SUMIFS('Sales RAW DATA'!$G:$G,'Sales RAW DATA'!$I:$I,Incentive_Calc!$A322,'Sales RAW DATA'!$D:$D,"B3")/SUMIFS('Sales RAW DATA'!$F:$F,'Sales RAW DATA'!$I:$I,Incentive_Calc!$A322,'Sales RAW DATA'!$D:$D,"B3")</f>
        <v>0.80005187770668973</v>
      </c>
      <c r="AH322" s="44">
        <f>IFERROR(SUMIFS('Sales RAW DATA'!$G:$G,'Sales RAW DATA'!$I:$I,Incentive_Calc!$A322,'Sales RAW DATA'!$D:$D,"B4",'Sales RAW DATA'!$E:$E,Incentive_Calc!AH$5)/SUMIFS('Sales RAW DATA'!$F:$F,'Sales RAW DATA'!$I:$I,Incentive_Calc!$A322,'Sales RAW DATA'!$D:$D,"B4",'Sales RAW DATA'!$E:$E,Incentive_Calc!AH$5),"")</f>
        <v>0.88658634538152614</v>
      </c>
      <c r="AI322" s="44">
        <f>IFERROR(SUMIFS('Sales RAW DATA'!$G:$G,'Sales RAW DATA'!$I:$I,Incentive_Calc!$A322,'Sales RAW DATA'!$D:$D,"B4",'Sales RAW DATA'!$E:$E,Incentive_Calc!AI$5)/SUMIFS('Sales RAW DATA'!$F:$F,'Sales RAW DATA'!$I:$I,Incentive_Calc!$A322,'Sales RAW DATA'!$D:$D,"B4",'Sales RAW DATA'!$E:$E,Incentive_Calc!AI$5),"")</f>
        <v>1.0900703002233065</v>
      </c>
      <c r="AJ322" s="44">
        <f>IFERROR(SUMIFS('Sales RAW DATA'!$G:$G,'Sales RAW DATA'!$I:$I,Incentive_Calc!$A322,'Sales RAW DATA'!$D:$D,"B4",'Sales RAW DATA'!$E:$E,Incentive_Calc!AJ$5)/SUMIFS('Sales RAW DATA'!$F:$F,'Sales RAW DATA'!$I:$I,Incentive_Calc!$A322,'Sales RAW DATA'!$D:$D,"B4",'Sales RAW DATA'!$E:$E,Incentive_Calc!AJ$5),"")</f>
        <v>0.95029382321203371</v>
      </c>
      <c r="AK322" s="44">
        <f>SUMIFS('Sales RAW DATA'!$G:$G,'Sales RAW DATA'!$I:$I,Incentive_Calc!$A322,'Sales RAW DATA'!$D:$D,"B4")/SUMIFS('Sales RAW DATA'!$F:$F,'Sales RAW DATA'!$I:$I,Incentive_Calc!$A322,'Sales RAW DATA'!$D:$D,"B4")</f>
        <v>0.97584025406523078</v>
      </c>
      <c r="AL322" s="44">
        <f>IFERROR(SUMIFS('Sales RAW DATA'!$G:$G,'Sales RAW DATA'!$I:$I,Incentive_Calc!$A322,'Sales RAW DATA'!$D:$D,"B5",'Sales RAW DATA'!$E:$E,Incentive_Calc!AL$5)/SUMIFS('Sales RAW DATA'!$F:$F,'Sales RAW DATA'!$I:$I,Incentive_Calc!$A322,'Sales RAW DATA'!$D:$D,"B5",'Sales RAW DATA'!$E:$E,Incentive_Calc!AL$5),"")</f>
        <v>0.90472080554465806</v>
      </c>
      <c r="AM322" s="44">
        <f>IFERROR(SUMIFS('Sales RAW DATA'!$G:$G,'Sales RAW DATA'!$I:$I,Incentive_Calc!$A322,'Sales RAW DATA'!$D:$D,"B5",'Sales RAW DATA'!$E:$E,Incentive_Calc!AM$5)/SUMIFS('Sales RAW DATA'!$F:$F,'Sales RAW DATA'!$I:$I,Incentive_Calc!$A322,'Sales RAW DATA'!$D:$D,"B5",'Sales RAW DATA'!$E:$E,Incentive_Calc!AM$5),"")</f>
        <v>0.86431956754836214</v>
      </c>
      <c r="AN322" s="44">
        <f>IFERROR(SUMIFS('Sales RAW DATA'!$G:$G,'Sales RAW DATA'!$I:$I,Incentive_Calc!$A322,'Sales RAW DATA'!$D:$D,"B5",'Sales RAW DATA'!$E:$E,Incentive_Calc!AN$5)/SUMIFS('Sales RAW DATA'!$F:$F,'Sales RAW DATA'!$I:$I,Incentive_Calc!$A322,'Sales RAW DATA'!$D:$D,"B5",'Sales RAW DATA'!$E:$E,Incentive_Calc!AN$5),"")</f>
        <v>0.95474397903581387</v>
      </c>
      <c r="AO322" s="44">
        <f>SUMIFS('Sales RAW DATA'!$G:$G,'Sales RAW DATA'!$I:$I,Incentive_Calc!$A322,'Sales RAW DATA'!$D:$D,"B5")/SUMIFS('Sales RAW DATA'!$F:$F,'Sales RAW DATA'!$I:$I,Incentive_Calc!$A322,'Sales RAW DATA'!$D:$D,"B5")</f>
        <v>0.90900300726756322</v>
      </c>
      <c r="AP322" s="42">
        <f>SUM(SUMIFS('Sales RAW DATA'!$F$2:$F$30000,'Sales RAW DATA'!$I$2:$I$30000,Incentive_Calc!$A322,'Sales RAW DATA'!$D$2:$D$30000,"B1"),SUMIFS('Sales RAW DATA'!$F$2:$F$30000,'Sales RAW DATA'!$I$2:$I$30000,Incentive_Calc!$A322,'Sales RAW DATA'!$D$2:$D$30000,"B2"),SUMIFS('Sales RAW DATA'!$F$2:$F$30000,'Sales RAW DATA'!$I$2:$I$30000,Incentive_Calc!$A322,'Sales RAW DATA'!$D$2:$D$30000,"B3"),SUMIFS('Sales RAW DATA'!$F$2:$F$30000,'Sales RAW DATA'!$I$2:$I$30000,Incentive_Calc!$A322,'Sales RAW DATA'!$D$2:$D$30000,"B4"),SUMIFS('Sales RAW DATA'!$F$2:$F$30000,'Sales RAW DATA'!$I$2:$I$30000,Incentive_Calc!$A322,'Sales RAW DATA'!$D$2:$D$30000,"B5"))</f>
        <v>7397152</v>
      </c>
      <c r="AQ322" s="42">
        <f>SUM(SUMIFS('Sales RAW DATA'!$G$2:$G$30000,'Sales RAW DATA'!$I$2:$I$30000,Incentive_Calc!$A322,'Sales RAW DATA'!$D$2:$D$30000,"B1"),SUMIFS('Sales RAW DATA'!$G$2:$G$30000,'Sales RAW DATA'!$I$2:$I$30000,Incentive_Calc!$A322,'Sales RAW DATA'!$D$2:$D$30000,"B2"),SUMIFS('Sales RAW DATA'!$G$2:$G$30000,'Sales RAW DATA'!$I$2:$I$30000,Incentive_Calc!$A322,'Sales RAW DATA'!$D$2:$D$30000,"B3"),SUMIFS('Sales RAW DATA'!$G$2:$G$30000,'Sales RAW DATA'!$I$2:$I$30000,Incentive_Calc!$A322,'Sales RAW DATA'!$D$2:$D$30000,"B4"),SUMIFS('Sales RAW DATA'!$G$2:$G$30000,'Sales RAW DATA'!$I$2:$I$30000,Incentive_Calc!$A322,'Sales RAW DATA'!$D$2:$D$30000,"B5"))</f>
        <v>8499892</v>
      </c>
      <c r="AR322" s="45">
        <f t="shared" si="78"/>
        <v>114.90762931463352</v>
      </c>
      <c r="AS322" s="45">
        <f t="shared" si="79"/>
        <v>114</v>
      </c>
      <c r="AT322" s="46"/>
      <c r="AU322" s="21"/>
      <c r="AV322" s="43" t="str">
        <f t="shared" si="65"/>
        <v>Yes</v>
      </c>
      <c r="AW322" s="43" t="str">
        <f t="shared" si="66"/>
        <v>Yes</v>
      </c>
      <c r="AX322" s="43" t="str">
        <f t="shared" si="67"/>
        <v>Yes</v>
      </c>
      <c r="AY322" s="43" t="str">
        <f t="shared" si="80"/>
        <v>Yes</v>
      </c>
    </row>
    <row r="323" spans="1:51" x14ac:dyDescent="0.35">
      <c r="A323" s="21" t="s">
        <v>1200</v>
      </c>
      <c r="B323" s="21" t="s">
        <v>723</v>
      </c>
      <c r="C323" s="21" t="str">
        <f>_xlfn.XLOOKUP($A323,'Employee List'!$E:$E,'Employee List'!$D:$D,0)</f>
        <v>DM</v>
      </c>
      <c r="D323" s="42" t="str" cm="1">
        <f t="array" ref="D323">IFERROR(IF($G323="Yes",INDEX('Payment Plan'!$D$6:$D$42,MATCH(1,(Incentive_Calc!$C323='Payment Plan'!$B$6:$B$42)*(Incentive_Calc!$U323='Payment Plan'!$C$6:$C$42),0)),""),"")</f>
        <v/>
      </c>
      <c r="E323" s="42" t="str" cm="1">
        <f t="array" ref="E323">IFERROR(IF($H323="Yes",INDEX('Payment Plan'!$D$6:$D$42,MATCH(1,(Incentive_Calc!$C323='Payment Plan'!$B$6:$B$42)*(Incentive_Calc!$AS323='Payment Plan'!$C$6:$C$42),0)),""),"")</f>
        <v/>
      </c>
      <c r="F323" s="42">
        <f t="shared" si="68"/>
        <v>0</v>
      </c>
      <c r="G323" s="43" t="str">
        <f t="shared" si="85"/>
        <v>Yes</v>
      </c>
      <c r="H323" s="21" t="str">
        <f t="shared" si="70"/>
        <v>No</v>
      </c>
      <c r="I323" s="42">
        <f>IFERROR(SUMIFS('Sales RAW DATA'!$F$2:$F$30000,'Sales RAW DATA'!$I$2:$I$30000,Incentive_Calc!$A323,'Sales RAW DATA'!$E$2:$E$30000,Incentive_Calc!I$5),"")</f>
        <v>4657928</v>
      </c>
      <c r="J323" s="42">
        <f>IFERROR(SUMIFS('Sales RAW DATA'!$F$2:$F$30000,'Sales RAW DATA'!$I$2:$I$30000,Incentive_Calc!$A323,'Sales RAW DATA'!$E$2:$E$30000,Incentive_Calc!J$5),"")</f>
        <v>4701020</v>
      </c>
      <c r="K323" s="42">
        <f>IFERROR(SUMIFS('Sales RAW DATA'!$F$2:$F$30000,'Sales RAW DATA'!$I$2:$I$30000,Incentive_Calc!$A323,'Sales RAW DATA'!$E$2:$E$30000,Incentive_Calc!K$5),"")</f>
        <v>4789101</v>
      </c>
      <c r="L323" s="42">
        <f t="shared" si="71"/>
        <v>14148049</v>
      </c>
      <c r="M323" s="42">
        <f>IFERROR(SUMIFS('Sales RAW DATA'!$G$2:$G$30000,'Sales RAW DATA'!$I$2:$I$30000,Incentive_Calc!$A323,'Sales RAW DATA'!$E$2:$E$30000,Incentive_Calc!M$5),"")</f>
        <v>4343465</v>
      </c>
      <c r="N323" s="42">
        <f>IFERROR(SUMIFS('Sales RAW DATA'!$G$2:$G$30000,'Sales RAW DATA'!$I$2:$I$30000,Incentive_Calc!$A323,'Sales RAW DATA'!$E$2:$E$30000,Incentive_Calc!N$5),"")</f>
        <v>4430386</v>
      </c>
      <c r="O323" s="42">
        <f>IFERROR(SUMIFS('Sales RAW DATA'!$G$2:$G$30000,'Sales RAW DATA'!$I$2:$I$30000,Incentive_Calc!$A323,'Sales RAW DATA'!$E$2:$E$30000,Incentive_Calc!O$5),"")</f>
        <v>4521490</v>
      </c>
      <c r="P323" s="42">
        <f t="shared" si="86"/>
        <v>13295341</v>
      </c>
      <c r="Q323" s="44">
        <f t="shared" si="82"/>
        <v>0.93248865160646532</v>
      </c>
      <c r="R323" s="44">
        <f t="shared" si="83"/>
        <v>0.94243079161543664</v>
      </c>
      <c r="S323" s="44">
        <f t="shared" si="84"/>
        <v>0.94412082768770167</v>
      </c>
      <c r="T323" s="45">
        <f t="shared" si="76"/>
        <v>93.972964046138102</v>
      </c>
      <c r="U323" s="45">
        <f t="shared" si="77"/>
        <v>93</v>
      </c>
      <c r="V323" s="44">
        <f>IFERROR(SUMIFS('Sales RAW DATA'!$G:$G,'Sales RAW DATA'!$I:$I,Incentive_Calc!$A323,'Sales RAW DATA'!$D:$D,"B1",'Sales RAW DATA'!$E:$E,Incentive_Calc!V$5)/SUMIFS('Sales RAW DATA'!$F:$F,'Sales RAW DATA'!$I:$I,Incentive_Calc!$A323,'Sales RAW DATA'!$D:$D,"B1",'Sales RAW DATA'!$E:$E,Incentive_Calc!V$5),"")</f>
        <v>1.0523356494364202</v>
      </c>
      <c r="W323" s="44">
        <f>IFERROR(SUMIFS('Sales RAW DATA'!$G:$G,'Sales RAW DATA'!$I:$I,Incentive_Calc!$A323,'Sales RAW DATA'!$D:$D,"B1",'Sales RAW DATA'!$E:$E,Incentive_Calc!W$5)/SUMIFS('Sales RAW DATA'!$F:$F,'Sales RAW DATA'!$I:$I,Incentive_Calc!$A323,'Sales RAW DATA'!$D:$D,"B1",'Sales RAW DATA'!$E:$E,Incentive_Calc!W$5),"")</f>
        <v>0.81595828382902502</v>
      </c>
      <c r="X323" s="44">
        <f>IFERROR(SUMIFS('Sales RAW DATA'!$G:$G,'Sales RAW DATA'!$I:$I,Incentive_Calc!$A323,'Sales RAW DATA'!$D:$D,"B1",'Sales RAW DATA'!$E:$E,Incentive_Calc!X$5)/SUMIFS('Sales RAW DATA'!$F:$F,'Sales RAW DATA'!$I:$I,Incentive_Calc!$A323,'Sales RAW DATA'!$D:$D,"B1",'Sales RAW DATA'!$E:$E,Incentive_Calc!X$5),"")</f>
        <v>0.68683755756662546</v>
      </c>
      <c r="Y323" s="44">
        <f>SUMIFS('Sales RAW DATA'!$G:$G,'Sales RAW DATA'!$I:$I,Incentive_Calc!$A323,'Sales RAW DATA'!$D:$D,"B1")/SUMIFS('Sales RAW DATA'!$F:$F,'Sales RAW DATA'!$I:$I,Incentive_Calc!$A323,'Sales RAW DATA'!$D:$D,"B1")</f>
        <v>0.85600265595529856</v>
      </c>
      <c r="Z323" s="44">
        <f>IFERROR(SUMIFS('Sales RAW DATA'!$G:$G,'Sales RAW DATA'!$I:$I,Incentive_Calc!$A323,'Sales RAW DATA'!$D:$D,"B2",'Sales RAW DATA'!$E:$E,Incentive_Calc!Z$5)/SUMIFS('Sales RAW DATA'!$F:$F,'Sales RAW DATA'!$I:$I,Incentive_Calc!$A323,'Sales RAW DATA'!$D:$D,"B2",'Sales RAW DATA'!$E:$E,Incentive_Calc!Z$5),"")</f>
        <v>0.80058190059127232</v>
      </c>
      <c r="AA323" s="44">
        <f>IFERROR(SUMIFS('Sales RAW DATA'!$G:$G,'Sales RAW DATA'!$I:$I,Incentive_Calc!$A323,'Sales RAW DATA'!$D:$D,"B2",'Sales RAW DATA'!$E:$E,Incentive_Calc!AA$5)/SUMIFS('Sales RAW DATA'!$F:$F,'Sales RAW DATA'!$I:$I,Incentive_Calc!$A323,'Sales RAW DATA'!$D:$D,"B2",'Sales RAW DATA'!$E:$E,Incentive_Calc!AA$5),"")</f>
        <v>0.94616853106119547</v>
      </c>
      <c r="AB323" s="44">
        <f>IFERROR(SUMIFS('Sales RAW DATA'!$G:$G,'Sales RAW DATA'!$I:$I,Incentive_Calc!$A323,'Sales RAW DATA'!$D:$D,"B2",'Sales RAW DATA'!$E:$E,Incentive_Calc!AB$5)/SUMIFS('Sales RAW DATA'!$F:$F,'Sales RAW DATA'!$I:$I,Incentive_Calc!$A323,'Sales RAW DATA'!$D:$D,"B2",'Sales RAW DATA'!$E:$E,Incentive_Calc!AB$5),"")</f>
        <v>0.90647337776850345</v>
      </c>
      <c r="AC323" s="44">
        <f>SUMIFS('Sales RAW DATA'!$G:$G,'Sales RAW DATA'!$I:$I,Incentive_Calc!$A323,'Sales RAW DATA'!$D:$D,"B2")/SUMIFS('Sales RAW DATA'!$F:$F,'Sales RAW DATA'!$I:$I,Incentive_Calc!$A323,'Sales RAW DATA'!$D:$D,"B2")</f>
        <v>0.88474492752811662</v>
      </c>
      <c r="AD323" s="44">
        <f>IFERROR(SUMIFS('Sales RAW DATA'!$G:$G,'Sales RAW DATA'!$I:$I,Incentive_Calc!$A323,'Sales RAW DATA'!$D:$D,"B3",'Sales RAW DATA'!$E:$E,Incentive_Calc!AD$5)/SUMIFS('Sales RAW DATA'!$F:$F,'Sales RAW DATA'!$I:$I,Incentive_Calc!$A323,'Sales RAW DATA'!$D:$D,"B3",'Sales RAW DATA'!$E:$E,Incentive_Calc!AD$5),"")</f>
        <v>0.90649628859551068</v>
      </c>
      <c r="AE323" s="44">
        <f>IFERROR(SUMIFS('Sales RAW DATA'!$G:$G,'Sales RAW DATA'!$I:$I,Incentive_Calc!$A323,'Sales RAW DATA'!$D:$D,"B3",'Sales RAW DATA'!$E:$E,Incentive_Calc!AE$5)/SUMIFS('Sales RAW DATA'!$F:$F,'Sales RAW DATA'!$I:$I,Incentive_Calc!$A323,'Sales RAW DATA'!$D:$D,"B3",'Sales RAW DATA'!$E:$E,Incentive_Calc!AE$5),"")</f>
        <v>1.3039178794934052</v>
      </c>
      <c r="AF323" s="44">
        <f>IFERROR(SUMIFS('Sales RAW DATA'!$G:$G,'Sales RAW DATA'!$I:$I,Incentive_Calc!$A323,'Sales RAW DATA'!$D:$D,"B3",'Sales RAW DATA'!$E:$E,Incentive_Calc!AF$5)/SUMIFS('Sales RAW DATA'!$F:$F,'Sales RAW DATA'!$I:$I,Incentive_Calc!$A323,'Sales RAW DATA'!$D:$D,"B3",'Sales RAW DATA'!$E:$E,Incentive_Calc!AF$5),"")</f>
        <v>1.4426935603483206</v>
      </c>
      <c r="AG323" s="44">
        <f>SUMIFS('Sales RAW DATA'!$G:$G,'Sales RAW DATA'!$I:$I,Incentive_Calc!$A323,'Sales RAW DATA'!$D:$D,"B3")/SUMIFS('Sales RAW DATA'!$F:$F,'Sales RAW DATA'!$I:$I,Incentive_Calc!$A323,'Sales RAW DATA'!$D:$D,"B3")</f>
        <v>1.2275515819860232</v>
      </c>
      <c r="AH323" s="44">
        <f>IFERROR(SUMIFS('Sales RAW DATA'!$G:$G,'Sales RAW DATA'!$I:$I,Incentive_Calc!$A323,'Sales RAW DATA'!$D:$D,"B4",'Sales RAW DATA'!$E:$E,Incentive_Calc!AH$5)/SUMIFS('Sales RAW DATA'!$F:$F,'Sales RAW DATA'!$I:$I,Incentive_Calc!$A323,'Sales RAW DATA'!$D:$D,"B4",'Sales RAW DATA'!$E:$E,Incentive_Calc!AH$5),"")</f>
        <v>1.1698002109139525</v>
      </c>
      <c r="AI323" s="44">
        <f>IFERROR(SUMIFS('Sales RAW DATA'!$G:$G,'Sales RAW DATA'!$I:$I,Incentive_Calc!$A323,'Sales RAW DATA'!$D:$D,"B4",'Sales RAW DATA'!$E:$E,Incentive_Calc!AI$5)/SUMIFS('Sales RAW DATA'!$F:$F,'Sales RAW DATA'!$I:$I,Incentive_Calc!$A323,'Sales RAW DATA'!$D:$D,"B4",'Sales RAW DATA'!$E:$E,Incentive_Calc!AI$5),"")</f>
        <v>0.94967267660448518</v>
      </c>
      <c r="AJ323" s="44">
        <f>IFERROR(SUMIFS('Sales RAW DATA'!$G:$G,'Sales RAW DATA'!$I:$I,Incentive_Calc!$A323,'Sales RAW DATA'!$D:$D,"B4",'Sales RAW DATA'!$E:$E,Incentive_Calc!AJ$5)/SUMIFS('Sales RAW DATA'!$F:$F,'Sales RAW DATA'!$I:$I,Incentive_Calc!$A323,'Sales RAW DATA'!$D:$D,"B4",'Sales RAW DATA'!$E:$E,Incentive_Calc!AJ$5),"")</f>
        <v>0.90282960126217815</v>
      </c>
      <c r="AK323" s="44">
        <f>SUMIFS('Sales RAW DATA'!$G:$G,'Sales RAW DATA'!$I:$I,Incentive_Calc!$A323,'Sales RAW DATA'!$D:$D,"B4")/SUMIFS('Sales RAW DATA'!$F:$F,'Sales RAW DATA'!$I:$I,Incentive_Calc!$A323,'Sales RAW DATA'!$D:$D,"B4")</f>
        <v>1.0062829930674808</v>
      </c>
      <c r="AL323" s="44">
        <f>IFERROR(SUMIFS('Sales RAW DATA'!$G:$G,'Sales RAW DATA'!$I:$I,Incentive_Calc!$A323,'Sales RAW DATA'!$D:$D,"B5",'Sales RAW DATA'!$E:$E,Incentive_Calc!AL$5)/SUMIFS('Sales RAW DATA'!$F:$F,'Sales RAW DATA'!$I:$I,Incentive_Calc!$A323,'Sales RAW DATA'!$D:$D,"B5",'Sales RAW DATA'!$E:$E,Incentive_Calc!AL$5),"")</f>
        <v>0.90819121158458438</v>
      </c>
      <c r="AM323" s="44">
        <f>IFERROR(SUMIFS('Sales RAW DATA'!$G:$G,'Sales RAW DATA'!$I:$I,Incentive_Calc!$A323,'Sales RAW DATA'!$D:$D,"B5",'Sales RAW DATA'!$E:$E,Incentive_Calc!AM$5)/SUMIFS('Sales RAW DATA'!$F:$F,'Sales RAW DATA'!$I:$I,Incentive_Calc!$A323,'Sales RAW DATA'!$D:$D,"B5",'Sales RAW DATA'!$E:$E,Incentive_Calc!AM$5),"")</f>
        <v>0.87481718416262455</v>
      </c>
      <c r="AN323" s="44">
        <f>IFERROR(SUMIFS('Sales RAW DATA'!$G:$G,'Sales RAW DATA'!$I:$I,Incentive_Calc!$A323,'Sales RAW DATA'!$D:$D,"B5",'Sales RAW DATA'!$E:$E,Incentive_Calc!AN$5)/SUMIFS('Sales RAW DATA'!$F:$F,'Sales RAW DATA'!$I:$I,Incentive_Calc!$A323,'Sales RAW DATA'!$D:$D,"B5",'Sales RAW DATA'!$E:$E,Incentive_Calc!AN$5),"")</f>
        <v>0.7854195046673067</v>
      </c>
      <c r="AO323" s="44">
        <f>SUMIFS('Sales RAW DATA'!$G:$G,'Sales RAW DATA'!$I:$I,Incentive_Calc!$A323,'Sales RAW DATA'!$D:$D,"B5")/SUMIFS('Sales RAW DATA'!$F:$F,'Sales RAW DATA'!$I:$I,Incentive_Calc!$A323,'Sales RAW DATA'!$D:$D,"B5")</f>
        <v>0.85487347979939765</v>
      </c>
      <c r="AP323" s="42">
        <f>SUM(SUMIFS('Sales RAW DATA'!$F$2:$F$30000,'Sales RAW DATA'!$I$2:$I$30000,Incentive_Calc!$A323,'Sales RAW DATA'!$D$2:$D$30000,"B1"),SUMIFS('Sales RAW DATA'!$F$2:$F$30000,'Sales RAW DATA'!$I$2:$I$30000,Incentive_Calc!$A323,'Sales RAW DATA'!$D$2:$D$30000,"B2"),SUMIFS('Sales RAW DATA'!$F$2:$F$30000,'Sales RAW DATA'!$I$2:$I$30000,Incentive_Calc!$A323,'Sales RAW DATA'!$D$2:$D$30000,"B3"),SUMIFS('Sales RAW DATA'!$F$2:$F$30000,'Sales RAW DATA'!$I$2:$I$30000,Incentive_Calc!$A323,'Sales RAW DATA'!$D$2:$D$30000,"B4"),SUMIFS('Sales RAW DATA'!$F$2:$F$30000,'Sales RAW DATA'!$I$2:$I$30000,Incentive_Calc!$A323,'Sales RAW DATA'!$D$2:$D$30000,"B5"))</f>
        <v>7875126</v>
      </c>
      <c r="AQ323" s="42">
        <f>SUM(SUMIFS('Sales RAW DATA'!$G$2:$G$30000,'Sales RAW DATA'!$I$2:$I$30000,Incentive_Calc!$A323,'Sales RAW DATA'!$D$2:$D$30000,"B1"),SUMIFS('Sales RAW DATA'!$G$2:$G$30000,'Sales RAW DATA'!$I$2:$I$30000,Incentive_Calc!$A323,'Sales RAW DATA'!$D$2:$D$30000,"B2"),SUMIFS('Sales RAW DATA'!$G$2:$G$30000,'Sales RAW DATA'!$I$2:$I$30000,Incentive_Calc!$A323,'Sales RAW DATA'!$D$2:$D$30000,"B3"),SUMIFS('Sales RAW DATA'!$G$2:$G$30000,'Sales RAW DATA'!$I$2:$I$30000,Incentive_Calc!$A323,'Sales RAW DATA'!$D$2:$D$30000,"B4"),SUMIFS('Sales RAW DATA'!$G$2:$G$30000,'Sales RAW DATA'!$I$2:$I$30000,Incentive_Calc!$A323,'Sales RAW DATA'!$D$2:$D$30000,"B5"))</f>
        <v>8023476</v>
      </c>
      <c r="AR323" s="45">
        <f t="shared" si="78"/>
        <v>101.88377938333939</v>
      </c>
      <c r="AS323" s="45">
        <f t="shared" si="79"/>
        <v>101</v>
      </c>
      <c r="AT323" s="46"/>
      <c r="AU323" s="21"/>
      <c r="AV323" s="43" t="str">
        <f t="shared" si="65"/>
        <v>Yes</v>
      </c>
      <c r="AW323" s="43" t="str">
        <f t="shared" si="66"/>
        <v>Yes</v>
      </c>
      <c r="AX323" s="43" t="str">
        <f t="shared" si="67"/>
        <v>Yes</v>
      </c>
      <c r="AY323" s="43" t="str">
        <f t="shared" si="80"/>
        <v>Yes</v>
      </c>
    </row>
    <row r="324" spans="1:51" x14ac:dyDescent="0.35">
      <c r="A324" s="21" t="s">
        <v>1201</v>
      </c>
      <c r="B324" s="21" t="s">
        <v>724</v>
      </c>
      <c r="C324" s="21" t="str">
        <f>_xlfn.XLOOKUP($A324,'Employee List'!$E:$E,'Employee List'!$D:$D,0)</f>
        <v>DM</v>
      </c>
      <c r="D324" s="42" t="str" cm="1">
        <f t="array" ref="D324">IFERROR(IF($G324="Yes",INDEX('Payment Plan'!$D$6:$D$42,MATCH(1,(Incentive_Calc!$C324='Payment Plan'!$B$6:$B$42)*(Incentive_Calc!$U324='Payment Plan'!$C$6:$C$42),0)),""),"")</f>
        <v/>
      </c>
      <c r="E324" s="42" t="str" cm="1">
        <f t="array" ref="E324">IFERROR(IF($H324="Yes",INDEX('Payment Plan'!$D$6:$D$42,MATCH(1,(Incentive_Calc!$C324='Payment Plan'!$B$6:$B$42)*(Incentive_Calc!$AS324='Payment Plan'!$C$6:$C$42),0)),""),"")</f>
        <v/>
      </c>
      <c r="F324" s="42">
        <f t="shared" si="68"/>
        <v>0</v>
      </c>
      <c r="G324" s="43" t="str">
        <f t="shared" si="85"/>
        <v>Yes</v>
      </c>
      <c r="H324" s="21" t="str">
        <f t="shared" si="70"/>
        <v>No</v>
      </c>
      <c r="I324" s="42">
        <f>IFERROR(SUMIFS('Sales RAW DATA'!$F$2:$F$30000,'Sales RAW DATA'!$I$2:$I$30000,Incentive_Calc!$A324,'Sales RAW DATA'!$E$2:$E$30000,Incentive_Calc!I$5),"")</f>
        <v>3084158</v>
      </c>
      <c r="J324" s="42">
        <f>IFERROR(SUMIFS('Sales RAW DATA'!$F$2:$F$30000,'Sales RAW DATA'!$I$2:$I$30000,Incentive_Calc!$A324,'Sales RAW DATA'!$E$2:$E$30000,Incentive_Calc!J$5),"")</f>
        <v>3132448</v>
      </c>
      <c r="K324" s="42">
        <f>IFERROR(SUMIFS('Sales RAW DATA'!$F$2:$F$30000,'Sales RAW DATA'!$I$2:$I$30000,Incentive_Calc!$A324,'Sales RAW DATA'!$E$2:$E$30000,Incentive_Calc!K$5),"")</f>
        <v>3153616</v>
      </c>
      <c r="L324" s="42">
        <f t="shared" si="71"/>
        <v>9370222</v>
      </c>
      <c r="M324" s="42">
        <f>IFERROR(SUMIFS('Sales RAW DATA'!$G$2:$G$30000,'Sales RAW DATA'!$I$2:$I$30000,Incentive_Calc!$A324,'Sales RAW DATA'!$E$2:$E$30000,Incentive_Calc!M$5),"")</f>
        <v>3278907</v>
      </c>
      <c r="N324" s="42">
        <f>IFERROR(SUMIFS('Sales RAW DATA'!$G$2:$G$30000,'Sales RAW DATA'!$I$2:$I$30000,Incentive_Calc!$A324,'Sales RAW DATA'!$E$2:$E$30000,Incentive_Calc!N$5),"")</f>
        <v>2740217</v>
      </c>
      <c r="O324" s="42">
        <f>IFERROR(SUMIFS('Sales RAW DATA'!$G$2:$G$30000,'Sales RAW DATA'!$I$2:$I$30000,Incentive_Calc!$A324,'Sales RAW DATA'!$E$2:$E$30000,Incentive_Calc!O$5),"")</f>
        <v>2567942</v>
      </c>
      <c r="P324" s="42">
        <f t="shared" si="86"/>
        <v>8587066</v>
      </c>
      <c r="Q324" s="44">
        <f t="shared" si="82"/>
        <v>1.0631449491238776</v>
      </c>
      <c r="R324" s="44">
        <f t="shared" si="83"/>
        <v>0.87478451358170994</v>
      </c>
      <c r="S324" s="44">
        <f t="shared" si="84"/>
        <v>0.81428493513477862</v>
      </c>
      <c r="T324" s="45">
        <f t="shared" si="76"/>
        <v>91.642076356355275</v>
      </c>
      <c r="U324" s="45">
        <f t="shared" si="77"/>
        <v>91</v>
      </c>
      <c r="V324" s="44">
        <f>IFERROR(SUMIFS('Sales RAW DATA'!$G:$G,'Sales RAW DATA'!$I:$I,Incentive_Calc!$A324,'Sales RAW DATA'!$D:$D,"B1",'Sales RAW DATA'!$E:$E,Incentive_Calc!V$5)/SUMIFS('Sales RAW DATA'!$F:$F,'Sales RAW DATA'!$I:$I,Incentive_Calc!$A324,'Sales RAW DATA'!$D:$D,"B1",'Sales RAW DATA'!$E:$E,Incentive_Calc!V$5),"")</f>
        <v>0.65438372447559245</v>
      </c>
      <c r="W324" s="44">
        <f>IFERROR(SUMIFS('Sales RAW DATA'!$G:$G,'Sales RAW DATA'!$I:$I,Incentive_Calc!$A324,'Sales RAW DATA'!$D:$D,"B1",'Sales RAW DATA'!$E:$E,Incentive_Calc!W$5)/SUMIFS('Sales RAW DATA'!$F:$F,'Sales RAW DATA'!$I:$I,Incentive_Calc!$A324,'Sales RAW DATA'!$D:$D,"B1",'Sales RAW DATA'!$E:$E,Incentive_Calc!W$5),"")</f>
        <v>0.61815693023836493</v>
      </c>
      <c r="X324" s="44">
        <f>IFERROR(SUMIFS('Sales RAW DATA'!$G:$G,'Sales RAW DATA'!$I:$I,Incentive_Calc!$A324,'Sales RAW DATA'!$D:$D,"B1",'Sales RAW DATA'!$E:$E,Incentive_Calc!X$5)/SUMIFS('Sales RAW DATA'!$F:$F,'Sales RAW DATA'!$I:$I,Incentive_Calc!$A324,'Sales RAW DATA'!$D:$D,"B1",'Sales RAW DATA'!$E:$E,Incentive_Calc!X$5),"")</f>
        <v>0.58857777206047002</v>
      </c>
      <c r="Y324" s="44">
        <f>SUMIFS('Sales RAW DATA'!$G:$G,'Sales RAW DATA'!$I:$I,Incentive_Calc!$A324,'Sales RAW DATA'!$D:$D,"B1")/SUMIFS('Sales RAW DATA'!$F:$F,'Sales RAW DATA'!$I:$I,Incentive_Calc!$A324,'Sales RAW DATA'!$D:$D,"B1")</f>
        <v>0.62116977304041066</v>
      </c>
      <c r="Z324" s="44">
        <f>IFERROR(SUMIFS('Sales RAW DATA'!$G:$G,'Sales RAW DATA'!$I:$I,Incentive_Calc!$A324,'Sales RAW DATA'!$D:$D,"B2",'Sales RAW DATA'!$E:$E,Incentive_Calc!Z$5)/SUMIFS('Sales RAW DATA'!$F:$F,'Sales RAW DATA'!$I:$I,Incentive_Calc!$A324,'Sales RAW DATA'!$D:$D,"B2",'Sales RAW DATA'!$E:$E,Incentive_Calc!Z$5),"")</f>
        <v>0.64536257799897456</v>
      </c>
      <c r="AA324" s="44">
        <f>IFERROR(SUMIFS('Sales RAW DATA'!$G:$G,'Sales RAW DATA'!$I:$I,Incentive_Calc!$A324,'Sales RAW DATA'!$D:$D,"B2",'Sales RAW DATA'!$E:$E,Incentive_Calc!AA$5)/SUMIFS('Sales RAW DATA'!$F:$F,'Sales RAW DATA'!$I:$I,Incentive_Calc!$A324,'Sales RAW DATA'!$D:$D,"B2",'Sales RAW DATA'!$E:$E,Incentive_Calc!AA$5),"")</f>
        <v>0.52329098608590441</v>
      </c>
      <c r="AB324" s="44">
        <f>IFERROR(SUMIFS('Sales RAW DATA'!$G:$G,'Sales RAW DATA'!$I:$I,Incentive_Calc!$A324,'Sales RAW DATA'!$D:$D,"B2",'Sales RAW DATA'!$E:$E,Incentive_Calc!AB$5)/SUMIFS('Sales RAW DATA'!$F:$F,'Sales RAW DATA'!$I:$I,Incentive_Calc!$A324,'Sales RAW DATA'!$D:$D,"B2",'Sales RAW DATA'!$E:$E,Incentive_Calc!AB$5),"")</f>
        <v>0.57521751869450566</v>
      </c>
      <c r="AC324" s="44">
        <f>SUMIFS('Sales RAW DATA'!$G:$G,'Sales RAW DATA'!$I:$I,Incentive_Calc!$A324,'Sales RAW DATA'!$D:$D,"B2")/SUMIFS('Sales RAW DATA'!$F:$F,'Sales RAW DATA'!$I:$I,Incentive_Calc!$A324,'Sales RAW DATA'!$D:$D,"B2")</f>
        <v>0.58148032899937763</v>
      </c>
      <c r="AD324" s="44">
        <f>IFERROR(SUMIFS('Sales RAW DATA'!$G:$G,'Sales RAW DATA'!$I:$I,Incentive_Calc!$A324,'Sales RAW DATA'!$D:$D,"B3",'Sales RAW DATA'!$E:$E,Incentive_Calc!AD$5)/SUMIFS('Sales RAW DATA'!$F:$F,'Sales RAW DATA'!$I:$I,Incentive_Calc!$A324,'Sales RAW DATA'!$D:$D,"B3",'Sales RAW DATA'!$E:$E,Incentive_Calc!AD$5),"")</f>
        <v>0.73400916185951814</v>
      </c>
      <c r="AE324" s="44">
        <f>IFERROR(SUMIFS('Sales RAW DATA'!$G:$G,'Sales RAW DATA'!$I:$I,Incentive_Calc!$A324,'Sales RAW DATA'!$D:$D,"B3",'Sales RAW DATA'!$E:$E,Incentive_Calc!AE$5)/SUMIFS('Sales RAW DATA'!$F:$F,'Sales RAW DATA'!$I:$I,Incentive_Calc!$A324,'Sales RAW DATA'!$D:$D,"B3",'Sales RAW DATA'!$E:$E,Incentive_Calc!AE$5),"")</f>
        <v>0.62784899728828025</v>
      </c>
      <c r="AF324" s="44">
        <f>IFERROR(SUMIFS('Sales RAW DATA'!$G:$G,'Sales RAW DATA'!$I:$I,Incentive_Calc!$A324,'Sales RAW DATA'!$D:$D,"B3",'Sales RAW DATA'!$E:$E,Incentive_Calc!AF$5)/SUMIFS('Sales RAW DATA'!$F:$F,'Sales RAW DATA'!$I:$I,Incentive_Calc!$A324,'Sales RAW DATA'!$D:$D,"B3",'Sales RAW DATA'!$E:$E,Incentive_Calc!AF$5),"")</f>
        <v>0.62521049692908992</v>
      </c>
      <c r="AG324" s="44">
        <f>SUMIFS('Sales RAW DATA'!$G:$G,'Sales RAW DATA'!$I:$I,Incentive_Calc!$A324,'Sales RAW DATA'!$D:$D,"B3")/SUMIFS('Sales RAW DATA'!$F:$F,'Sales RAW DATA'!$I:$I,Incentive_Calc!$A324,'Sales RAW DATA'!$D:$D,"B3")</f>
        <v>0.65998855464330841</v>
      </c>
      <c r="AH324" s="44">
        <f>IFERROR(SUMIFS('Sales RAW DATA'!$G:$G,'Sales RAW DATA'!$I:$I,Incentive_Calc!$A324,'Sales RAW DATA'!$D:$D,"B4",'Sales RAW DATA'!$E:$E,Incentive_Calc!AH$5)/SUMIFS('Sales RAW DATA'!$F:$F,'Sales RAW DATA'!$I:$I,Incentive_Calc!$A324,'Sales RAW DATA'!$D:$D,"B4",'Sales RAW DATA'!$E:$E,Incentive_Calc!AH$5),"")</f>
        <v>0.76523689816158569</v>
      </c>
      <c r="AI324" s="44">
        <f>IFERROR(SUMIFS('Sales RAW DATA'!$G:$G,'Sales RAW DATA'!$I:$I,Incentive_Calc!$A324,'Sales RAW DATA'!$D:$D,"B4",'Sales RAW DATA'!$E:$E,Incentive_Calc!AI$5)/SUMIFS('Sales RAW DATA'!$F:$F,'Sales RAW DATA'!$I:$I,Incentive_Calc!$A324,'Sales RAW DATA'!$D:$D,"B4",'Sales RAW DATA'!$E:$E,Incentive_Calc!AI$5),"")</f>
        <v>0.68395586535566399</v>
      </c>
      <c r="AJ324" s="44">
        <f>IFERROR(SUMIFS('Sales RAW DATA'!$G:$G,'Sales RAW DATA'!$I:$I,Incentive_Calc!$A324,'Sales RAW DATA'!$D:$D,"B4",'Sales RAW DATA'!$E:$E,Incentive_Calc!AJ$5)/SUMIFS('Sales RAW DATA'!$F:$F,'Sales RAW DATA'!$I:$I,Incentive_Calc!$A324,'Sales RAW DATA'!$D:$D,"B4",'Sales RAW DATA'!$E:$E,Incentive_Calc!AJ$5),"")</f>
        <v>0.57893692788604589</v>
      </c>
      <c r="AK324" s="44">
        <f>SUMIFS('Sales RAW DATA'!$G:$G,'Sales RAW DATA'!$I:$I,Incentive_Calc!$A324,'Sales RAW DATA'!$D:$D,"B4")/SUMIFS('Sales RAW DATA'!$F:$F,'Sales RAW DATA'!$I:$I,Incentive_Calc!$A324,'Sales RAW DATA'!$D:$D,"B4")</f>
        <v>0.67527645400475744</v>
      </c>
      <c r="AL324" s="44">
        <f>IFERROR(SUMIFS('Sales RAW DATA'!$G:$G,'Sales RAW DATA'!$I:$I,Incentive_Calc!$A324,'Sales RAW DATA'!$D:$D,"B5",'Sales RAW DATA'!$E:$E,Incentive_Calc!AL$5)/SUMIFS('Sales RAW DATA'!$F:$F,'Sales RAW DATA'!$I:$I,Incentive_Calc!$A324,'Sales RAW DATA'!$D:$D,"B5",'Sales RAW DATA'!$E:$E,Incentive_Calc!AL$5),"")</f>
        <v>0.74222038711756533</v>
      </c>
      <c r="AM324" s="44">
        <f>IFERROR(SUMIFS('Sales RAW DATA'!$G:$G,'Sales RAW DATA'!$I:$I,Incentive_Calc!$A324,'Sales RAW DATA'!$D:$D,"B5",'Sales RAW DATA'!$E:$E,Incentive_Calc!AM$5)/SUMIFS('Sales RAW DATA'!$F:$F,'Sales RAW DATA'!$I:$I,Incentive_Calc!$A324,'Sales RAW DATA'!$D:$D,"B5",'Sales RAW DATA'!$E:$E,Incentive_Calc!AM$5),"")</f>
        <v>0.66978314368045766</v>
      </c>
      <c r="AN324" s="44">
        <f>IFERROR(SUMIFS('Sales RAW DATA'!$G:$G,'Sales RAW DATA'!$I:$I,Incentive_Calc!$A324,'Sales RAW DATA'!$D:$D,"B5",'Sales RAW DATA'!$E:$E,Incentive_Calc!AN$5)/SUMIFS('Sales RAW DATA'!$F:$F,'Sales RAW DATA'!$I:$I,Incentive_Calc!$A324,'Sales RAW DATA'!$D:$D,"B5",'Sales RAW DATA'!$E:$E,Incentive_Calc!AN$5),"")</f>
        <v>0.96255597515425406</v>
      </c>
      <c r="AO324" s="44">
        <f>SUMIFS('Sales RAW DATA'!$G:$G,'Sales RAW DATA'!$I:$I,Incentive_Calc!$A324,'Sales RAW DATA'!$D:$D,"B5")/SUMIFS('Sales RAW DATA'!$F:$F,'Sales RAW DATA'!$I:$I,Incentive_Calc!$A324,'Sales RAW DATA'!$D:$D,"B5")</f>
        <v>0.7918826509945005</v>
      </c>
      <c r="AP324" s="42">
        <f>SUM(SUMIFS('Sales RAW DATA'!$F$2:$F$30000,'Sales RAW DATA'!$I$2:$I$30000,Incentive_Calc!$A324,'Sales RAW DATA'!$D$2:$D$30000,"B1"),SUMIFS('Sales RAW DATA'!$F$2:$F$30000,'Sales RAW DATA'!$I$2:$I$30000,Incentive_Calc!$A324,'Sales RAW DATA'!$D$2:$D$30000,"B2"),SUMIFS('Sales RAW DATA'!$F$2:$F$30000,'Sales RAW DATA'!$I$2:$I$30000,Incentive_Calc!$A324,'Sales RAW DATA'!$D$2:$D$30000,"B3"),SUMIFS('Sales RAW DATA'!$F$2:$F$30000,'Sales RAW DATA'!$I$2:$I$30000,Incentive_Calc!$A324,'Sales RAW DATA'!$D$2:$D$30000,"B4"),SUMIFS('Sales RAW DATA'!$F$2:$F$30000,'Sales RAW DATA'!$I$2:$I$30000,Incentive_Calc!$A324,'Sales RAW DATA'!$D$2:$D$30000,"B5"))</f>
        <v>3646855</v>
      </c>
      <c r="AQ324" s="42">
        <f>SUM(SUMIFS('Sales RAW DATA'!$G$2:$G$30000,'Sales RAW DATA'!$I$2:$I$30000,Incentive_Calc!$A324,'Sales RAW DATA'!$D$2:$D$30000,"B1"),SUMIFS('Sales RAW DATA'!$G$2:$G$30000,'Sales RAW DATA'!$I$2:$I$30000,Incentive_Calc!$A324,'Sales RAW DATA'!$D$2:$D$30000,"B2"),SUMIFS('Sales RAW DATA'!$G$2:$G$30000,'Sales RAW DATA'!$I$2:$I$30000,Incentive_Calc!$A324,'Sales RAW DATA'!$D$2:$D$30000,"B3"),SUMIFS('Sales RAW DATA'!$G$2:$G$30000,'Sales RAW DATA'!$I$2:$I$30000,Incentive_Calc!$A324,'Sales RAW DATA'!$D$2:$D$30000,"B4"),SUMIFS('Sales RAW DATA'!$G$2:$G$30000,'Sales RAW DATA'!$I$2:$I$30000,Incentive_Calc!$A324,'Sales RAW DATA'!$D$2:$D$30000,"B5"))</f>
        <v>2429318</v>
      </c>
      <c r="AR324" s="45">
        <f t="shared" si="78"/>
        <v>66.614055124209756</v>
      </c>
      <c r="AS324" s="45">
        <f t="shared" si="79"/>
        <v>66</v>
      </c>
      <c r="AT324" s="46"/>
      <c r="AU324" s="21"/>
      <c r="AV324" s="43" t="str">
        <f t="shared" si="65"/>
        <v>Yes</v>
      </c>
      <c r="AW324" s="43" t="str">
        <f t="shared" si="66"/>
        <v>Yes</v>
      </c>
      <c r="AX324" s="43" t="str">
        <f t="shared" si="67"/>
        <v>Yes</v>
      </c>
      <c r="AY324" s="43" t="str">
        <f t="shared" si="80"/>
        <v>Yes</v>
      </c>
    </row>
    <row r="325" spans="1:51" x14ac:dyDescent="0.35">
      <c r="A325" s="21" t="s">
        <v>1202</v>
      </c>
      <c r="B325" s="21" t="s">
        <v>725</v>
      </c>
      <c r="C325" s="21" t="str">
        <f>_xlfn.XLOOKUP($A325,'Employee List'!$E:$E,'Employee List'!$D:$D,0)</f>
        <v>DM</v>
      </c>
      <c r="D325" s="42" t="str" cm="1">
        <f t="array" ref="D325">IFERROR(IF($G325="Yes",INDEX('Payment Plan'!$D$6:$D$42,MATCH(1,(Incentive_Calc!$C325='Payment Plan'!$B$6:$B$42)*(Incentive_Calc!$U325='Payment Plan'!$C$6:$C$42),0)),""),"")</f>
        <v/>
      </c>
      <c r="E325" s="42" t="str" cm="1">
        <f t="array" ref="E325">IFERROR(IF($H325="Yes",INDEX('Payment Plan'!$D$6:$D$42,MATCH(1,(Incentive_Calc!$C325='Payment Plan'!$B$6:$B$42)*(Incentive_Calc!$AS325='Payment Plan'!$C$6:$C$42),0)),""),"")</f>
        <v/>
      </c>
      <c r="F325" s="42">
        <f t="shared" si="68"/>
        <v>0</v>
      </c>
      <c r="G325" s="43" t="str">
        <f t="shared" si="85"/>
        <v>Yes</v>
      </c>
      <c r="H325" s="21" t="str">
        <f t="shared" si="70"/>
        <v>No</v>
      </c>
      <c r="I325" s="42">
        <f>IFERROR(SUMIFS('Sales RAW DATA'!$F$2:$F$30000,'Sales RAW DATA'!$I$2:$I$30000,Incentive_Calc!$A325,'Sales RAW DATA'!$E$2:$E$30000,Incentive_Calc!I$5),"")</f>
        <v>5692996</v>
      </c>
      <c r="J325" s="42">
        <f>IFERROR(SUMIFS('Sales RAW DATA'!$F$2:$F$30000,'Sales RAW DATA'!$I$2:$I$30000,Incentive_Calc!$A325,'Sales RAW DATA'!$E$2:$E$30000,Incentive_Calc!J$5),"")</f>
        <v>5749898</v>
      </c>
      <c r="K325" s="42">
        <f>IFERROR(SUMIFS('Sales RAW DATA'!$F$2:$F$30000,'Sales RAW DATA'!$I$2:$I$30000,Incentive_Calc!$A325,'Sales RAW DATA'!$E$2:$E$30000,Incentive_Calc!K$5),"")</f>
        <v>5829502</v>
      </c>
      <c r="L325" s="42">
        <f t="shared" si="71"/>
        <v>17272396</v>
      </c>
      <c r="M325" s="42">
        <f>IFERROR(SUMIFS('Sales RAW DATA'!$G$2:$G$30000,'Sales RAW DATA'!$I$2:$I$30000,Incentive_Calc!$A325,'Sales RAW DATA'!$E$2:$E$30000,Incentive_Calc!M$5),"")</f>
        <v>4688124</v>
      </c>
      <c r="N325" s="42">
        <f>IFERROR(SUMIFS('Sales RAW DATA'!$G$2:$G$30000,'Sales RAW DATA'!$I$2:$I$30000,Incentive_Calc!$A325,'Sales RAW DATA'!$E$2:$E$30000,Incentive_Calc!N$5),"")</f>
        <v>5089925</v>
      </c>
      <c r="O325" s="42">
        <f>IFERROR(SUMIFS('Sales RAW DATA'!$G$2:$G$30000,'Sales RAW DATA'!$I$2:$I$30000,Incentive_Calc!$A325,'Sales RAW DATA'!$E$2:$E$30000,Incentive_Calc!O$5),"")</f>
        <v>4782407</v>
      </c>
      <c r="P325" s="42">
        <f t="shared" si="86"/>
        <v>14560456</v>
      </c>
      <c r="Q325" s="44">
        <f t="shared" si="82"/>
        <v>0.82348977585791383</v>
      </c>
      <c r="R325" s="44">
        <f t="shared" si="83"/>
        <v>0.88522005086003264</v>
      </c>
      <c r="S325" s="44">
        <f t="shared" si="84"/>
        <v>0.82038002560081458</v>
      </c>
      <c r="T325" s="45">
        <f t="shared" si="76"/>
        <v>84.29899360806688</v>
      </c>
      <c r="U325" s="45">
        <f t="shared" si="77"/>
        <v>84</v>
      </c>
      <c r="V325" s="44">
        <f>IFERROR(SUMIFS('Sales RAW DATA'!$G:$G,'Sales RAW DATA'!$I:$I,Incentive_Calc!$A325,'Sales RAW DATA'!$D:$D,"B1",'Sales RAW DATA'!$E:$E,Incentive_Calc!V$5)/SUMIFS('Sales RAW DATA'!$F:$F,'Sales RAW DATA'!$I:$I,Incentive_Calc!$A325,'Sales RAW DATA'!$D:$D,"B1",'Sales RAW DATA'!$E:$E,Incentive_Calc!V$5),"")</f>
        <v>0.80031838641336905</v>
      </c>
      <c r="W325" s="44">
        <f>IFERROR(SUMIFS('Sales RAW DATA'!$G:$G,'Sales RAW DATA'!$I:$I,Incentive_Calc!$A325,'Sales RAW DATA'!$D:$D,"B1",'Sales RAW DATA'!$E:$E,Incentive_Calc!W$5)/SUMIFS('Sales RAW DATA'!$F:$F,'Sales RAW DATA'!$I:$I,Incentive_Calc!$A325,'Sales RAW DATA'!$D:$D,"B1",'Sales RAW DATA'!$E:$E,Incentive_Calc!W$5),"")</f>
        <v>0.71619939105916719</v>
      </c>
      <c r="X325" s="44">
        <f>IFERROR(SUMIFS('Sales RAW DATA'!$G:$G,'Sales RAW DATA'!$I:$I,Incentive_Calc!$A325,'Sales RAW DATA'!$D:$D,"B1",'Sales RAW DATA'!$E:$E,Incentive_Calc!X$5)/SUMIFS('Sales RAW DATA'!$F:$F,'Sales RAW DATA'!$I:$I,Incentive_Calc!$A325,'Sales RAW DATA'!$D:$D,"B1",'Sales RAW DATA'!$E:$E,Incentive_Calc!X$5),"")</f>
        <v>0.61674329150889018</v>
      </c>
      <c r="Y325" s="44">
        <f>SUMIFS('Sales RAW DATA'!$G:$G,'Sales RAW DATA'!$I:$I,Incentive_Calc!$A325,'Sales RAW DATA'!$D:$D,"B1")/SUMIFS('Sales RAW DATA'!$F:$F,'Sales RAW DATA'!$I:$I,Incentive_Calc!$A325,'Sales RAW DATA'!$D:$D,"B1")</f>
        <v>0.71335891798113005</v>
      </c>
      <c r="Z325" s="44">
        <f>IFERROR(SUMIFS('Sales RAW DATA'!$G:$G,'Sales RAW DATA'!$I:$I,Incentive_Calc!$A325,'Sales RAW DATA'!$D:$D,"B2",'Sales RAW DATA'!$E:$E,Incentive_Calc!Z$5)/SUMIFS('Sales RAW DATA'!$F:$F,'Sales RAW DATA'!$I:$I,Incentive_Calc!$A325,'Sales RAW DATA'!$D:$D,"B2",'Sales RAW DATA'!$E:$E,Incentive_Calc!Z$5),"")</f>
        <v>0.74179493931486851</v>
      </c>
      <c r="AA325" s="44">
        <f>IFERROR(SUMIFS('Sales RAW DATA'!$G:$G,'Sales RAW DATA'!$I:$I,Incentive_Calc!$A325,'Sales RAW DATA'!$D:$D,"B2",'Sales RAW DATA'!$E:$E,Incentive_Calc!AA$5)/SUMIFS('Sales RAW DATA'!$F:$F,'Sales RAW DATA'!$I:$I,Incentive_Calc!$A325,'Sales RAW DATA'!$D:$D,"B2",'Sales RAW DATA'!$E:$E,Incentive_Calc!AA$5),"")</f>
        <v>0.92783934056534079</v>
      </c>
      <c r="AB325" s="44">
        <f>IFERROR(SUMIFS('Sales RAW DATA'!$G:$G,'Sales RAW DATA'!$I:$I,Incentive_Calc!$A325,'Sales RAW DATA'!$D:$D,"B2",'Sales RAW DATA'!$E:$E,Incentive_Calc!AB$5)/SUMIFS('Sales RAW DATA'!$F:$F,'Sales RAW DATA'!$I:$I,Incentive_Calc!$A325,'Sales RAW DATA'!$D:$D,"B2",'Sales RAW DATA'!$E:$E,Incentive_Calc!AB$5),"")</f>
        <v>0.83821964017991002</v>
      </c>
      <c r="AC325" s="44">
        <f>SUMIFS('Sales RAW DATA'!$G:$G,'Sales RAW DATA'!$I:$I,Incentive_Calc!$A325,'Sales RAW DATA'!$D:$D,"B2")/SUMIFS('Sales RAW DATA'!$F:$F,'Sales RAW DATA'!$I:$I,Incentive_Calc!$A325,'Sales RAW DATA'!$D:$D,"B2")</f>
        <v>0.83677584595444521</v>
      </c>
      <c r="AD325" s="44">
        <f>IFERROR(SUMIFS('Sales RAW DATA'!$G:$G,'Sales RAW DATA'!$I:$I,Incentive_Calc!$A325,'Sales RAW DATA'!$D:$D,"B3",'Sales RAW DATA'!$E:$E,Incentive_Calc!AD$5)/SUMIFS('Sales RAW DATA'!$F:$F,'Sales RAW DATA'!$I:$I,Incentive_Calc!$A325,'Sales RAW DATA'!$D:$D,"B3",'Sales RAW DATA'!$E:$E,Incentive_Calc!AD$5),"")</f>
        <v>0.84334188708193136</v>
      </c>
      <c r="AE325" s="44">
        <f>IFERROR(SUMIFS('Sales RAW DATA'!$G:$G,'Sales RAW DATA'!$I:$I,Incentive_Calc!$A325,'Sales RAW DATA'!$D:$D,"B3",'Sales RAW DATA'!$E:$E,Incentive_Calc!AE$5)/SUMIFS('Sales RAW DATA'!$F:$F,'Sales RAW DATA'!$I:$I,Incentive_Calc!$A325,'Sales RAW DATA'!$D:$D,"B3",'Sales RAW DATA'!$E:$E,Incentive_Calc!AE$5),"")</f>
        <v>1.0583383120188559</v>
      </c>
      <c r="AF325" s="44">
        <f>IFERROR(SUMIFS('Sales RAW DATA'!$G:$G,'Sales RAW DATA'!$I:$I,Incentive_Calc!$A325,'Sales RAW DATA'!$D:$D,"B3",'Sales RAW DATA'!$E:$E,Incentive_Calc!AF$5)/SUMIFS('Sales RAW DATA'!$F:$F,'Sales RAW DATA'!$I:$I,Incentive_Calc!$A325,'Sales RAW DATA'!$D:$D,"B3",'Sales RAW DATA'!$E:$E,Incentive_Calc!AF$5),"")</f>
        <v>1.2552016274559512</v>
      </c>
      <c r="AG325" s="44">
        <f>SUMIFS('Sales RAW DATA'!$G:$G,'Sales RAW DATA'!$I:$I,Incentive_Calc!$A325,'Sales RAW DATA'!$D:$D,"B3")/SUMIFS('Sales RAW DATA'!$F:$F,'Sales RAW DATA'!$I:$I,Incentive_Calc!$A325,'Sales RAW DATA'!$D:$D,"B3")</f>
        <v>1.0617088959883243</v>
      </c>
      <c r="AH325" s="44">
        <f>IFERROR(SUMIFS('Sales RAW DATA'!$G:$G,'Sales RAW DATA'!$I:$I,Incentive_Calc!$A325,'Sales RAW DATA'!$D:$D,"B4",'Sales RAW DATA'!$E:$E,Incentive_Calc!AH$5)/SUMIFS('Sales RAW DATA'!$F:$F,'Sales RAW DATA'!$I:$I,Incentive_Calc!$A325,'Sales RAW DATA'!$D:$D,"B4",'Sales RAW DATA'!$E:$E,Incentive_Calc!AH$5),"")</f>
        <v>0.98474282469440821</v>
      </c>
      <c r="AI325" s="44">
        <f>IFERROR(SUMIFS('Sales RAW DATA'!$G:$G,'Sales RAW DATA'!$I:$I,Incentive_Calc!$A325,'Sales RAW DATA'!$D:$D,"B4",'Sales RAW DATA'!$E:$E,Incentive_Calc!AI$5)/SUMIFS('Sales RAW DATA'!$F:$F,'Sales RAW DATA'!$I:$I,Incentive_Calc!$A325,'Sales RAW DATA'!$D:$D,"B4",'Sales RAW DATA'!$E:$E,Incentive_Calc!AI$5),"")</f>
        <v>0.95194410177080679</v>
      </c>
      <c r="AJ325" s="44">
        <f>IFERROR(SUMIFS('Sales RAW DATA'!$G:$G,'Sales RAW DATA'!$I:$I,Incentive_Calc!$A325,'Sales RAW DATA'!$D:$D,"B4",'Sales RAW DATA'!$E:$E,Incentive_Calc!AJ$5)/SUMIFS('Sales RAW DATA'!$F:$F,'Sales RAW DATA'!$I:$I,Incentive_Calc!$A325,'Sales RAW DATA'!$D:$D,"B4",'Sales RAW DATA'!$E:$E,Incentive_Calc!AJ$5),"")</f>
        <v>0.78093494674353992</v>
      </c>
      <c r="AK325" s="44">
        <f>SUMIFS('Sales RAW DATA'!$G:$G,'Sales RAW DATA'!$I:$I,Incentive_Calc!$A325,'Sales RAW DATA'!$D:$D,"B4")/SUMIFS('Sales RAW DATA'!$F:$F,'Sales RAW DATA'!$I:$I,Incentive_Calc!$A325,'Sales RAW DATA'!$D:$D,"B4")</f>
        <v>0.90412410983911329</v>
      </c>
      <c r="AL325" s="44">
        <f>IFERROR(SUMIFS('Sales RAW DATA'!$G:$G,'Sales RAW DATA'!$I:$I,Incentive_Calc!$A325,'Sales RAW DATA'!$D:$D,"B5",'Sales RAW DATA'!$E:$E,Incentive_Calc!AL$5)/SUMIFS('Sales RAW DATA'!$F:$F,'Sales RAW DATA'!$I:$I,Incentive_Calc!$A325,'Sales RAW DATA'!$D:$D,"B5",'Sales RAW DATA'!$E:$E,Incentive_Calc!AL$5),"")</f>
        <v>0.83734864083980098</v>
      </c>
      <c r="AM325" s="44">
        <f>IFERROR(SUMIFS('Sales RAW DATA'!$G:$G,'Sales RAW DATA'!$I:$I,Incentive_Calc!$A325,'Sales RAW DATA'!$D:$D,"B5",'Sales RAW DATA'!$E:$E,Incentive_Calc!AM$5)/SUMIFS('Sales RAW DATA'!$F:$F,'Sales RAW DATA'!$I:$I,Incentive_Calc!$A325,'Sales RAW DATA'!$D:$D,"B5",'Sales RAW DATA'!$E:$E,Incentive_Calc!AM$5),"")</f>
        <v>0.86015185320856502</v>
      </c>
      <c r="AN325" s="44">
        <f>IFERROR(SUMIFS('Sales RAW DATA'!$G:$G,'Sales RAW DATA'!$I:$I,Incentive_Calc!$A325,'Sales RAW DATA'!$D:$D,"B5",'Sales RAW DATA'!$E:$E,Incentive_Calc!AN$5)/SUMIFS('Sales RAW DATA'!$F:$F,'Sales RAW DATA'!$I:$I,Incentive_Calc!$A325,'Sales RAW DATA'!$D:$D,"B5",'Sales RAW DATA'!$E:$E,Incentive_Calc!AN$5),"")</f>
        <v>0.72500012817160642</v>
      </c>
      <c r="AO325" s="44">
        <f>SUMIFS('Sales RAW DATA'!$G:$G,'Sales RAW DATA'!$I:$I,Incentive_Calc!$A325,'Sales RAW DATA'!$D:$D,"B5")/SUMIFS('Sales RAW DATA'!$F:$F,'Sales RAW DATA'!$I:$I,Incentive_Calc!$A325,'Sales RAW DATA'!$D:$D,"B5")</f>
        <v>0.80545784107924545</v>
      </c>
      <c r="AP325" s="42">
        <f>SUM(SUMIFS('Sales RAW DATA'!$F$2:$F$30000,'Sales RAW DATA'!$I$2:$I$30000,Incentive_Calc!$A325,'Sales RAW DATA'!$D$2:$D$30000,"B1"),SUMIFS('Sales RAW DATA'!$F$2:$F$30000,'Sales RAW DATA'!$I$2:$I$30000,Incentive_Calc!$A325,'Sales RAW DATA'!$D$2:$D$30000,"B2"),SUMIFS('Sales RAW DATA'!$F$2:$F$30000,'Sales RAW DATA'!$I$2:$I$30000,Incentive_Calc!$A325,'Sales RAW DATA'!$D$2:$D$30000,"B3"),SUMIFS('Sales RAW DATA'!$F$2:$F$30000,'Sales RAW DATA'!$I$2:$I$30000,Incentive_Calc!$A325,'Sales RAW DATA'!$D$2:$D$30000,"B4"),SUMIFS('Sales RAW DATA'!$F$2:$F$30000,'Sales RAW DATA'!$I$2:$I$30000,Incentive_Calc!$A325,'Sales RAW DATA'!$D$2:$D$30000,"B5"))</f>
        <v>9716556</v>
      </c>
      <c r="AQ325" s="42">
        <f>SUM(SUMIFS('Sales RAW DATA'!$G$2:$G$30000,'Sales RAW DATA'!$I$2:$I$30000,Incentive_Calc!$A325,'Sales RAW DATA'!$D$2:$D$30000,"B1"),SUMIFS('Sales RAW DATA'!$G$2:$G$30000,'Sales RAW DATA'!$I$2:$I$30000,Incentive_Calc!$A325,'Sales RAW DATA'!$D$2:$D$30000,"B2"),SUMIFS('Sales RAW DATA'!$G$2:$G$30000,'Sales RAW DATA'!$I$2:$I$30000,Incentive_Calc!$A325,'Sales RAW DATA'!$D$2:$D$30000,"B3"),SUMIFS('Sales RAW DATA'!$G$2:$G$30000,'Sales RAW DATA'!$I$2:$I$30000,Incentive_Calc!$A325,'Sales RAW DATA'!$D$2:$D$30000,"B4"),SUMIFS('Sales RAW DATA'!$G$2:$G$30000,'Sales RAW DATA'!$I$2:$I$30000,Incentive_Calc!$A325,'Sales RAW DATA'!$D$2:$D$30000,"B5"))</f>
        <v>8197433</v>
      </c>
      <c r="AR325" s="45">
        <f t="shared" si="78"/>
        <v>84.365622963527414</v>
      </c>
      <c r="AS325" s="45">
        <f t="shared" si="79"/>
        <v>84</v>
      </c>
      <c r="AT325" s="46"/>
      <c r="AU325" s="21"/>
      <c r="AV325" s="43" t="str">
        <f t="shared" si="65"/>
        <v>Yes</v>
      </c>
      <c r="AW325" s="43" t="str">
        <f t="shared" si="66"/>
        <v>Yes</v>
      </c>
      <c r="AX325" s="43" t="str">
        <f t="shared" si="67"/>
        <v>Yes</v>
      </c>
      <c r="AY325" s="43" t="str">
        <f t="shared" si="80"/>
        <v>Yes</v>
      </c>
    </row>
    <row r="326" spans="1:51" x14ac:dyDescent="0.35">
      <c r="A326" s="21" t="s">
        <v>1203</v>
      </c>
      <c r="B326" s="21" t="s">
        <v>726</v>
      </c>
      <c r="C326" s="21" t="str">
        <f>_xlfn.XLOOKUP($A326,'Employee List'!$E:$E,'Employee List'!$D:$D,0)</f>
        <v>DM</v>
      </c>
      <c r="D326" s="42" t="str" cm="1">
        <f t="array" ref="D326">IFERROR(IF($G326="Yes",INDEX('Payment Plan'!$D$6:$D$42,MATCH(1,(Incentive_Calc!$C326='Payment Plan'!$B$6:$B$42)*(Incentive_Calc!$U326='Payment Plan'!$C$6:$C$42),0)),""),"")</f>
        <v/>
      </c>
      <c r="E326" s="42" t="str" cm="1">
        <f t="array" ref="E326">IFERROR(IF($H326="Yes",INDEX('Payment Plan'!$D$6:$D$42,MATCH(1,(Incentive_Calc!$C326='Payment Plan'!$B$6:$B$42)*(Incentive_Calc!$AS326='Payment Plan'!$C$6:$C$42),0)),""),"")</f>
        <v/>
      </c>
      <c r="F326" s="42">
        <f t="shared" si="68"/>
        <v>0</v>
      </c>
      <c r="G326" s="43" t="str">
        <f t="shared" si="85"/>
        <v>No</v>
      </c>
      <c r="H326" s="21" t="str">
        <f t="shared" si="70"/>
        <v>No</v>
      </c>
      <c r="I326" s="42">
        <f>IFERROR(SUMIFS('Sales RAW DATA'!$F$2:$F$30000,'Sales RAW DATA'!$I$2:$I$30000,Incentive_Calc!$A326,'Sales RAW DATA'!$E$2:$E$30000,Incentive_Calc!I$5),"")</f>
        <v>4919196</v>
      </c>
      <c r="J326" s="42">
        <f>IFERROR(SUMIFS('Sales RAW DATA'!$F$2:$F$30000,'Sales RAW DATA'!$I$2:$I$30000,Incentive_Calc!$A326,'Sales RAW DATA'!$E$2:$E$30000,Incentive_Calc!J$5),"")</f>
        <v>4974610</v>
      </c>
      <c r="K326" s="42">
        <f>IFERROR(SUMIFS('Sales RAW DATA'!$F$2:$F$30000,'Sales RAW DATA'!$I$2:$I$30000,Incentive_Calc!$A326,'Sales RAW DATA'!$E$2:$E$30000,Incentive_Calc!K$5),"")</f>
        <v>5028634</v>
      </c>
      <c r="L326" s="42">
        <f t="shared" si="71"/>
        <v>14922440</v>
      </c>
      <c r="M326" s="42">
        <f>IFERROR(SUMIFS('Sales RAW DATA'!$G$2:$G$30000,'Sales RAW DATA'!$I$2:$I$30000,Incentive_Calc!$A326,'Sales RAW DATA'!$E$2:$E$30000,Incentive_Calc!M$5),"")</f>
        <v>4280216</v>
      </c>
      <c r="N326" s="42">
        <f>IFERROR(SUMIFS('Sales RAW DATA'!$G$2:$G$30000,'Sales RAW DATA'!$I$2:$I$30000,Incentive_Calc!$A326,'Sales RAW DATA'!$E$2:$E$30000,Incentive_Calc!N$5),"")</f>
        <v>4082006</v>
      </c>
      <c r="O326" s="42">
        <f>IFERROR(SUMIFS('Sales RAW DATA'!$G$2:$G$30000,'Sales RAW DATA'!$I$2:$I$30000,Incentive_Calc!$A326,'Sales RAW DATA'!$E$2:$E$30000,Incentive_Calc!O$5),"")</f>
        <v>3819933</v>
      </c>
      <c r="P326" s="42">
        <f t="shared" si="86"/>
        <v>12182155</v>
      </c>
      <c r="Q326" s="44">
        <f t="shared" si="82"/>
        <v>0.87010478948185843</v>
      </c>
      <c r="R326" s="44">
        <f t="shared" si="83"/>
        <v>0.820568044530124</v>
      </c>
      <c r="S326" s="44">
        <f t="shared" si="84"/>
        <v>0.75963631475267435</v>
      </c>
      <c r="T326" s="45">
        <f t="shared" si="76"/>
        <v>81.636481701383957</v>
      </c>
      <c r="U326" s="45">
        <f t="shared" si="77"/>
        <v>81</v>
      </c>
      <c r="V326" s="44">
        <f>IFERROR(SUMIFS('Sales RAW DATA'!$G:$G,'Sales RAW DATA'!$I:$I,Incentive_Calc!$A326,'Sales RAW DATA'!$D:$D,"B1",'Sales RAW DATA'!$E:$E,Incentive_Calc!V$5)/SUMIFS('Sales RAW DATA'!$F:$F,'Sales RAW DATA'!$I:$I,Incentive_Calc!$A326,'Sales RAW DATA'!$D:$D,"B1",'Sales RAW DATA'!$E:$E,Incentive_Calc!V$5),"")</f>
        <v>0.86688281887408214</v>
      </c>
      <c r="W326" s="44">
        <f>IFERROR(SUMIFS('Sales RAW DATA'!$G:$G,'Sales RAW DATA'!$I:$I,Incentive_Calc!$A326,'Sales RAW DATA'!$D:$D,"B1",'Sales RAW DATA'!$E:$E,Incentive_Calc!W$5)/SUMIFS('Sales RAW DATA'!$F:$F,'Sales RAW DATA'!$I:$I,Incentive_Calc!$A326,'Sales RAW DATA'!$D:$D,"B1",'Sales RAW DATA'!$E:$E,Incentive_Calc!W$5),"")</f>
        <v>0.76418640464086662</v>
      </c>
      <c r="X326" s="44">
        <f>IFERROR(SUMIFS('Sales RAW DATA'!$G:$G,'Sales RAW DATA'!$I:$I,Incentive_Calc!$A326,'Sales RAW DATA'!$D:$D,"B1",'Sales RAW DATA'!$E:$E,Incentive_Calc!X$5)/SUMIFS('Sales RAW DATA'!$F:$F,'Sales RAW DATA'!$I:$I,Incentive_Calc!$A326,'Sales RAW DATA'!$D:$D,"B1",'Sales RAW DATA'!$E:$E,Incentive_Calc!X$5),"")</f>
        <v>0.66286920064399424</v>
      </c>
      <c r="Y326" s="44">
        <f>SUMIFS('Sales RAW DATA'!$G:$G,'Sales RAW DATA'!$I:$I,Incentive_Calc!$A326,'Sales RAW DATA'!$D:$D,"B1")/SUMIFS('Sales RAW DATA'!$F:$F,'Sales RAW DATA'!$I:$I,Incentive_Calc!$A326,'Sales RAW DATA'!$D:$D,"B1")</f>
        <v>0.76736801425091927</v>
      </c>
      <c r="Z326" s="44">
        <f>IFERROR(SUMIFS('Sales RAW DATA'!$G:$G,'Sales RAW DATA'!$I:$I,Incentive_Calc!$A326,'Sales RAW DATA'!$D:$D,"B2",'Sales RAW DATA'!$E:$E,Incentive_Calc!Z$5)/SUMIFS('Sales RAW DATA'!$F:$F,'Sales RAW DATA'!$I:$I,Incentive_Calc!$A326,'Sales RAW DATA'!$D:$D,"B2",'Sales RAW DATA'!$E:$E,Incentive_Calc!Z$5),"")</f>
        <v>0.85003868892586387</v>
      </c>
      <c r="AA326" s="44">
        <f>IFERROR(SUMIFS('Sales RAW DATA'!$G:$G,'Sales RAW DATA'!$I:$I,Incentive_Calc!$A326,'Sales RAW DATA'!$D:$D,"B2",'Sales RAW DATA'!$E:$E,Incentive_Calc!AA$5)/SUMIFS('Sales RAW DATA'!$F:$F,'Sales RAW DATA'!$I:$I,Incentive_Calc!$A326,'Sales RAW DATA'!$D:$D,"B2",'Sales RAW DATA'!$E:$E,Incentive_Calc!AA$5),"")</f>
        <v>0.70930840281542917</v>
      </c>
      <c r="AB326" s="44">
        <f>IFERROR(SUMIFS('Sales RAW DATA'!$G:$G,'Sales RAW DATA'!$I:$I,Incentive_Calc!$A326,'Sales RAW DATA'!$D:$D,"B2",'Sales RAW DATA'!$E:$E,Incentive_Calc!AB$5)/SUMIFS('Sales RAW DATA'!$F:$F,'Sales RAW DATA'!$I:$I,Incentive_Calc!$A326,'Sales RAW DATA'!$D:$D,"B2",'Sales RAW DATA'!$E:$E,Incentive_Calc!AB$5),"")</f>
        <v>0.77872123011045691</v>
      </c>
      <c r="AC326" s="44">
        <f>SUMIFS('Sales RAW DATA'!$G:$G,'Sales RAW DATA'!$I:$I,Incentive_Calc!$A326,'Sales RAW DATA'!$D:$D,"B2")/SUMIFS('Sales RAW DATA'!$F:$F,'Sales RAW DATA'!$I:$I,Incentive_Calc!$A326,'Sales RAW DATA'!$D:$D,"B2")</f>
        <v>0.77854170436041248</v>
      </c>
      <c r="AD326" s="44">
        <f>IFERROR(SUMIFS('Sales RAW DATA'!$G:$G,'Sales RAW DATA'!$I:$I,Incentive_Calc!$A326,'Sales RAW DATA'!$D:$D,"B3",'Sales RAW DATA'!$E:$E,Incentive_Calc!AD$5)/SUMIFS('Sales RAW DATA'!$F:$F,'Sales RAW DATA'!$I:$I,Incentive_Calc!$A326,'Sales RAW DATA'!$D:$D,"B3",'Sales RAW DATA'!$E:$E,Incentive_Calc!AD$5),"")</f>
        <v>0.83443393297037693</v>
      </c>
      <c r="AE326" s="44">
        <f>IFERROR(SUMIFS('Sales RAW DATA'!$G:$G,'Sales RAW DATA'!$I:$I,Incentive_Calc!$A326,'Sales RAW DATA'!$D:$D,"B3",'Sales RAW DATA'!$E:$E,Incentive_Calc!AE$5)/SUMIFS('Sales RAW DATA'!$F:$F,'Sales RAW DATA'!$I:$I,Incentive_Calc!$A326,'Sales RAW DATA'!$D:$D,"B3",'Sales RAW DATA'!$E:$E,Incentive_Calc!AE$5),"")</f>
        <v>1.0738459165177596</v>
      </c>
      <c r="AF326" s="44">
        <f>IFERROR(SUMIFS('Sales RAW DATA'!$G:$G,'Sales RAW DATA'!$I:$I,Incentive_Calc!$A326,'Sales RAW DATA'!$D:$D,"B3",'Sales RAW DATA'!$E:$E,Incentive_Calc!AF$5)/SUMIFS('Sales RAW DATA'!$F:$F,'Sales RAW DATA'!$I:$I,Incentive_Calc!$A326,'Sales RAW DATA'!$D:$D,"B3",'Sales RAW DATA'!$E:$E,Incentive_Calc!AF$5),"")</f>
        <v>1.1332566048901445</v>
      </c>
      <c r="AG326" s="44">
        <f>SUMIFS('Sales RAW DATA'!$G:$G,'Sales RAW DATA'!$I:$I,Incentive_Calc!$A326,'Sales RAW DATA'!$D:$D,"B3")/SUMIFS('Sales RAW DATA'!$F:$F,'Sales RAW DATA'!$I:$I,Incentive_Calc!$A326,'Sales RAW DATA'!$D:$D,"B3")</f>
        <v>1.0196425636289781</v>
      </c>
      <c r="AH326" s="44">
        <f>IFERROR(SUMIFS('Sales RAW DATA'!$G:$G,'Sales RAW DATA'!$I:$I,Incentive_Calc!$A326,'Sales RAW DATA'!$D:$D,"B4",'Sales RAW DATA'!$E:$E,Incentive_Calc!AH$5)/SUMIFS('Sales RAW DATA'!$F:$F,'Sales RAW DATA'!$I:$I,Incentive_Calc!$A326,'Sales RAW DATA'!$D:$D,"B4",'Sales RAW DATA'!$E:$E,Incentive_Calc!AH$5),"")</f>
        <v>0.8074631320883362</v>
      </c>
      <c r="AI326" s="44">
        <f>IFERROR(SUMIFS('Sales RAW DATA'!$G:$G,'Sales RAW DATA'!$I:$I,Incentive_Calc!$A326,'Sales RAW DATA'!$D:$D,"B4",'Sales RAW DATA'!$E:$E,Incentive_Calc!AI$5)/SUMIFS('Sales RAW DATA'!$F:$F,'Sales RAW DATA'!$I:$I,Incentive_Calc!$A326,'Sales RAW DATA'!$D:$D,"B4",'Sales RAW DATA'!$E:$E,Incentive_Calc!AI$5),"")</f>
        <v>0.66255777874507515</v>
      </c>
      <c r="AJ326" s="44">
        <f>IFERROR(SUMIFS('Sales RAW DATA'!$G:$G,'Sales RAW DATA'!$I:$I,Incentive_Calc!$A326,'Sales RAW DATA'!$D:$D,"B4",'Sales RAW DATA'!$E:$E,Incentive_Calc!AJ$5)/SUMIFS('Sales RAW DATA'!$F:$F,'Sales RAW DATA'!$I:$I,Incentive_Calc!$A326,'Sales RAW DATA'!$D:$D,"B4",'Sales RAW DATA'!$E:$E,Incentive_Calc!AJ$5),"")</f>
        <v>0.55156952084665012</v>
      </c>
      <c r="AK326" s="44">
        <f>SUMIFS('Sales RAW DATA'!$G:$G,'Sales RAW DATA'!$I:$I,Incentive_Calc!$A326,'Sales RAW DATA'!$D:$D,"B4")/SUMIFS('Sales RAW DATA'!$F:$F,'Sales RAW DATA'!$I:$I,Incentive_Calc!$A326,'Sales RAW DATA'!$D:$D,"B4")</f>
        <v>0.67233761649477497</v>
      </c>
      <c r="AL326" s="44">
        <f>IFERROR(SUMIFS('Sales RAW DATA'!$G:$G,'Sales RAW DATA'!$I:$I,Incentive_Calc!$A326,'Sales RAW DATA'!$D:$D,"B5",'Sales RAW DATA'!$E:$E,Incentive_Calc!AL$5)/SUMIFS('Sales RAW DATA'!$F:$F,'Sales RAW DATA'!$I:$I,Incentive_Calc!$A326,'Sales RAW DATA'!$D:$D,"B5",'Sales RAW DATA'!$E:$E,Incentive_Calc!AL$5),"")</f>
        <v>0.8647946465172448</v>
      </c>
      <c r="AM326" s="44">
        <f>IFERROR(SUMIFS('Sales RAW DATA'!$G:$G,'Sales RAW DATA'!$I:$I,Incentive_Calc!$A326,'Sales RAW DATA'!$D:$D,"B5",'Sales RAW DATA'!$E:$E,Incentive_Calc!AM$5)/SUMIFS('Sales RAW DATA'!$F:$F,'Sales RAW DATA'!$I:$I,Incentive_Calc!$A326,'Sales RAW DATA'!$D:$D,"B5",'Sales RAW DATA'!$E:$E,Incentive_Calc!AM$5),"")</f>
        <v>0.82956543582014575</v>
      </c>
      <c r="AN326" s="44">
        <f>IFERROR(SUMIFS('Sales RAW DATA'!$G:$G,'Sales RAW DATA'!$I:$I,Incentive_Calc!$A326,'Sales RAW DATA'!$D:$D,"B5",'Sales RAW DATA'!$E:$E,Incentive_Calc!AN$5)/SUMIFS('Sales RAW DATA'!$F:$F,'Sales RAW DATA'!$I:$I,Incentive_Calc!$A326,'Sales RAW DATA'!$D:$D,"B5",'Sales RAW DATA'!$E:$E,Incentive_Calc!AN$5),"")</f>
        <v>0.74237494916632774</v>
      </c>
      <c r="AO326" s="44">
        <f>SUMIFS('Sales RAW DATA'!$G:$G,'Sales RAW DATA'!$I:$I,Incentive_Calc!$A326,'Sales RAW DATA'!$D:$D,"B5")/SUMIFS('Sales RAW DATA'!$F:$F,'Sales RAW DATA'!$I:$I,Incentive_Calc!$A326,'Sales RAW DATA'!$D:$D,"B5")</f>
        <v>0.81030544431833595</v>
      </c>
      <c r="AP326" s="42">
        <f>SUM(SUMIFS('Sales RAW DATA'!$F$2:$F$30000,'Sales RAW DATA'!$I$2:$I$30000,Incentive_Calc!$A326,'Sales RAW DATA'!$D$2:$D$30000,"B1"),SUMIFS('Sales RAW DATA'!$F$2:$F$30000,'Sales RAW DATA'!$I$2:$I$30000,Incentive_Calc!$A326,'Sales RAW DATA'!$D$2:$D$30000,"B2"),SUMIFS('Sales RAW DATA'!$F$2:$F$30000,'Sales RAW DATA'!$I$2:$I$30000,Incentive_Calc!$A326,'Sales RAW DATA'!$D$2:$D$30000,"B3"),SUMIFS('Sales RAW DATA'!$F$2:$F$30000,'Sales RAW DATA'!$I$2:$I$30000,Incentive_Calc!$A326,'Sales RAW DATA'!$D$2:$D$30000,"B4"),SUMIFS('Sales RAW DATA'!$F$2:$F$30000,'Sales RAW DATA'!$I$2:$I$30000,Incentive_Calc!$A326,'Sales RAW DATA'!$D$2:$D$30000,"B5"))</f>
        <v>8888645</v>
      </c>
      <c r="AQ326" s="42">
        <f>SUM(SUMIFS('Sales RAW DATA'!$G$2:$G$30000,'Sales RAW DATA'!$I$2:$I$30000,Incentive_Calc!$A326,'Sales RAW DATA'!$D$2:$D$30000,"B1"),SUMIFS('Sales RAW DATA'!$G$2:$G$30000,'Sales RAW DATA'!$I$2:$I$30000,Incentive_Calc!$A326,'Sales RAW DATA'!$D$2:$D$30000,"B2"),SUMIFS('Sales RAW DATA'!$G$2:$G$30000,'Sales RAW DATA'!$I$2:$I$30000,Incentive_Calc!$A326,'Sales RAW DATA'!$D$2:$D$30000,"B3"),SUMIFS('Sales RAW DATA'!$G$2:$G$30000,'Sales RAW DATA'!$I$2:$I$30000,Incentive_Calc!$A326,'Sales RAW DATA'!$D$2:$D$30000,"B4"),SUMIFS('Sales RAW DATA'!$G$2:$G$30000,'Sales RAW DATA'!$I$2:$I$30000,Incentive_Calc!$A326,'Sales RAW DATA'!$D$2:$D$30000,"B5"))</f>
        <v>7288957</v>
      </c>
      <c r="AR326" s="45">
        <f t="shared" si="78"/>
        <v>82.003016207757199</v>
      </c>
      <c r="AS326" s="45">
        <f t="shared" si="79"/>
        <v>82</v>
      </c>
      <c r="AT326" s="46"/>
      <c r="AU326" s="21"/>
      <c r="AV326" s="43" t="str">
        <f t="shared" ref="AV326:AV378" si="87">IF((IF(AND(Q326&gt;=0.795,Q326&lt;0.8),ROUND(Q326,1),Q326))&gt;=0.8,"Yes","No")</f>
        <v>Yes</v>
      </c>
      <c r="AW326" s="43" t="str">
        <f t="shared" ref="AW326:AW378" si="88">IF((IF(AND(R326&gt;=0.795,R326&lt;0.8),ROUND(R326,1),R326))&gt;=0.8,"Yes","No")</f>
        <v>Yes</v>
      </c>
      <c r="AX326" s="43" t="str">
        <f t="shared" ref="AX326:AX378" si="89">IF((IF(AND(S326&gt;=0.795,S326&lt;0.8),ROUND(S326,1),S326))&gt;=0.8,"Yes","No")</f>
        <v>No</v>
      </c>
      <c r="AY326" s="43" t="str">
        <f t="shared" si="80"/>
        <v>Yes</v>
      </c>
    </row>
    <row r="327" spans="1:51" x14ac:dyDescent="0.35">
      <c r="A327" s="21" t="s">
        <v>1204</v>
      </c>
      <c r="B327" s="21" t="s">
        <v>727</v>
      </c>
      <c r="C327" s="21" t="str">
        <f>_xlfn.XLOOKUP($A327,'Employee List'!$E:$E,'Employee List'!$D:$D,0)</f>
        <v>DM</v>
      </c>
      <c r="D327" s="42" cm="1">
        <f t="array" ref="D327">IFERROR(IF($G327="Yes",INDEX('Payment Plan'!$D$6:$D$42,MATCH(1,(Incentive_Calc!$C327='Payment Plan'!$B$6:$B$42)*(Incentive_Calc!$U327='Payment Plan'!$C$6:$C$42),0)),""),"")</f>
        <v>62816.983154296875</v>
      </c>
      <c r="E327" s="42" t="str" cm="1">
        <f t="array" ref="E327">IFERROR(IF($H327="Yes",INDEX('Payment Plan'!$D$6:$D$42,MATCH(1,(Incentive_Calc!$C327='Payment Plan'!$B$6:$B$42)*(Incentive_Calc!$AS327='Payment Plan'!$C$6:$C$42),0)),""),"")</f>
        <v/>
      </c>
      <c r="F327" s="42">
        <f t="shared" ref="F327:F378" si="90">SUM(D327:E327)</f>
        <v>62816.983154296875</v>
      </c>
      <c r="G327" s="43" t="str">
        <f t="shared" si="85"/>
        <v>Yes</v>
      </c>
      <c r="H327" s="21" t="str">
        <f t="shared" ref="H327:H378" si="91">IF(AND(Q327&gt;=0.795,R327&gt;=0.795,S327&gt;=0.795,V327&gt;=0.795,W327&gt;=0.795,X327&gt;=0.795,Z327&gt;=0.795,AA327&gt;=0.795,AB327&gt;=0.795,AD327&gt;=0.795,AE327&gt;=0.795,AF327&gt;=0.795,AH327&gt;=0.795,AI327&gt;=0.795,AJ327&gt;=0.795,AL327&gt;=0.795,AM327&gt;=0.795,AN327&gt;=0.795,AR327&gt;=0.995,AT327&gt;=1,AU327&gt;=0.9)=TRUE,"Yes","No")</f>
        <v>No</v>
      </c>
      <c r="I327" s="42">
        <f>IFERROR(SUMIFS('Sales RAW DATA'!$F$2:$F$30000,'Sales RAW DATA'!$I$2:$I$30000,Incentive_Calc!$A327,'Sales RAW DATA'!$E$2:$E$30000,Incentive_Calc!I$5),"")</f>
        <v>4643984</v>
      </c>
      <c r="J327" s="42">
        <f>IFERROR(SUMIFS('Sales RAW DATA'!$F$2:$F$30000,'Sales RAW DATA'!$I$2:$I$30000,Incentive_Calc!$A327,'Sales RAW DATA'!$E$2:$E$30000,Incentive_Calc!J$5),"")</f>
        <v>4666956</v>
      </c>
      <c r="K327" s="42">
        <f>IFERROR(SUMIFS('Sales RAW DATA'!$F$2:$F$30000,'Sales RAW DATA'!$I$2:$I$30000,Incentive_Calc!$A327,'Sales RAW DATA'!$E$2:$E$30000,Incentive_Calc!K$5),"")</f>
        <v>4706235</v>
      </c>
      <c r="L327" s="42">
        <f t="shared" ref="L327:L378" si="92">SUM($I327:$K327)</f>
        <v>14017175</v>
      </c>
      <c r="M327" s="42">
        <f>IFERROR(SUMIFS('Sales RAW DATA'!$G$2:$G$30000,'Sales RAW DATA'!$I$2:$I$30000,Incentive_Calc!$A327,'Sales RAW DATA'!$E$2:$E$30000,Incentive_Calc!M$5),"")</f>
        <v>4990853</v>
      </c>
      <c r="N327" s="42">
        <f>IFERROR(SUMIFS('Sales RAW DATA'!$G$2:$G$30000,'Sales RAW DATA'!$I$2:$I$30000,Incentive_Calc!$A327,'Sales RAW DATA'!$E$2:$E$30000,Incentive_Calc!N$5),"")</f>
        <v>5043866</v>
      </c>
      <c r="O327" s="42">
        <f>IFERROR(SUMIFS('Sales RAW DATA'!$G$2:$G$30000,'Sales RAW DATA'!$I$2:$I$30000,Incentive_Calc!$A327,'Sales RAW DATA'!$E$2:$E$30000,Incentive_Calc!O$5),"")</f>
        <v>5091047</v>
      </c>
      <c r="P327" s="42">
        <f t="shared" si="86"/>
        <v>15125766</v>
      </c>
      <c r="Q327" s="44">
        <f t="shared" si="82"/>
        <v>1.0746921178023008</v>
      </c>
      <c r="R327" s="44">
        <f t="shared" si="83"/>
        <v>1.0807614213633041</v>
      </c>
      <c r="S327" s="44">
        <f t="shared" si="84"/>
        <v>1.0817664226287043</v>
      </c>
      <c r="T327" s="45">
        <f t="shared" ref="T327:T378" si="93">IFERROR(IF(AND($P327/$L327&gt;=0.995,$P327/$L327&lt;1),1,$P327/$L327)*100,"")</f>
        <v>107.90880473419216</v>
      </c>
      <c r="U327" s="45">
        <f t="shared" ref="U327:U378" si="94">IF(AND($C327="SF", INT($T327)&gt;120), 120, IF(AND($C327="DM", INT($T327)&gt;115), 115, INT($T327)))</f>
        <v>107</v>
      </c>
      <c r="V327" s="44">
        <f>IFERROR(SUMIFS('Sales RAW DATA'!$G:$G,'Sales RAW DATA'!$I:$I,Incentive_Calc!$A327,'Sales RAW DATA'!$D:$D,"B1",'Sales RAW DATA'!$E:$E,Incentive_Calc!V$5)/SUMIFS('Sales RAW DATA'!$F:$F,'Sales RAW DATA'!$I:$I,Incentive_Calc!$A327,'Sales RAW DATA'!$D:$D,"B1",'Sales RAW DATA'!$E:$E,Incentive_Calc!V$5),"")</f>
        <v>1.0478681749341945</v>
      </c>
      <c r="W327" s="44">
        <f>IFERROR(SUMIFS('Sales RAW DATA'!$G:$G,'Sales RAW DATA'!$I:$I,Incentive_Calc!$A327,'Sales RAW DATA'!$D:$D,"B1",'Sales RAW DATA'!$E:$E,Incentive_Calc!W$5)/SUMIFS('Sales RAW DATA'!$F:$F,'Sales RAW DATA'!$I:$I,Incentive_Calc!$A327,'Sales RAW DATA'!$D:$D,"B1",'Sales RAW DATA'!$E:$E,Incentive_Calc!W$5),"")</f>
        <v>0.87255127545329836</v>
      </c>
      <c r="X327" s="44">
        <f>IFERROR(SUMIFS('Sales RAW DATA'!$G:$G,'Sales RAW DATA'!$I:$I,Incentive_Calc!$A327,'Sales RAW DATA'!$D:$D,"B1",'Sales RAW DATA'!$E:$E,Incentive_Calc!X$5)/SUMIFS('Sales RAW DATA'!$F:$F,'Sales RAW DATA'!$I:$I,Incentive_Calc!$A327,'Sales RAW DATA'!$D:$D,"B1",'Sales RAW DATA'!$E:$E,Incentive_Calc!X$5),"")</f>
        <v>0.84798556188571406</v>
      </c>
      <c r="Y327" s="44">
        <f>SUMIFS('Sales RAW DATA'!$G:$G,'Sales RAW DATA'!$I:$I,Incentive_Calc!$A327,'Sales RAW DATA'!$D:$D,"B1")/SUMIFS('Sales RAW DATA'!$F:$F,'Sales RAW DATA'!$I:$I,Incentive_Calc!$A327,'Sales RAW DATA'!$D:$D,"B1")</f>
        <v>0.92450940126418701</v>
      </c>
      <c r="Z327" s="44">
        <f>IFERROR(SUMIFS('Sales RAW DATA'!$G:$G,'Sales RAW DATA'!$I:$I,Incentive_Calc!$A327,'Sales RAW DATA'!$D:$D,"B2",'Sales RAW DATA'!$E:$E,Incentive_Calc!Z$5)/SUMIFS('Sales RAW DATA'!$F:$F,'Sales RAW DATA'!$I:$I,Incentive_Calc!$A327,'Sales RAW DATA'!$D:$D,"B2",'Sales RAW DATA'!$E:$E,Incentive_Calc!Z$5),"")</f>
        <v>1.0610130468150423</v>
      </c>
      <c r="AA327" s="44">
        <f>IFERROR(SUMIFS('Sales RAW DATA'!$G:$G,'Sales RAW DATA'!$I:$I,Incentive_Calc!$A327,'Sales RAW DATA'!$D:$D,"B2",'Sales RAW DATA'!$E:$E,Incentive_Calc!AA$5)/SUMIFS('Sales RAW DATA'!$F:$F,'Sales RAW DATA'!$I:$I,Incentive_Calc!$A327,'Sales RAW DATA'!$D:$D,"B2",'Sales RAW DATA'!$E:$E,Incentive_Calc!AA$5),"")</f>
        <v>1.1005633983162073</v>
      </c>
      <c r="AB327" s="44">
        <f>IFERROR(SUMIFS('Sales RAW DATA'!$G:$G,'Sales RAW DATA'!$I:$I,Incentive_Calc!$A327,'Sales RAW DATA'!$D:$D,"B2",'Sales RAW DATA'!$E:$E,Incentive_Calc!AB$5)/SUMIFS('Sales RAW DATA'!$F:$F,'Sales RAW DATA'!$I:$I,Incentive_Calc!$A327,'Sales RAW DATA'!$D:$D,"B2",'Sales RAW DATA'!$E:$E,Incentive_Calc!AB$5),"")</f>
        <v>1.0700618157325223</v>
      </c>
      <c r="AC327" s="44">
        <f>SUMIFS('Sales RAW DATA'!$G:$G,'Sales RAW DATA'!$I:$I,Incentive_Calc!$A327,'Sales RAW DATA'!$D:$D,"B2")/SUMIFS('Sales RAW DATA'!$F:$F,'Sales RAW DATA'!$I:$I,Incentive_Calc!$A327,'Sales RAW DATA'!$D:$D,"B2")</f>
        <v>1.0773106922523039</v>
      </c>
      <c r="AD327" s="44">
        <f>IFERROR(SUMIFS('Sales RAW DATA'!$G:$G,'Sales RAW DATA'!$I:$I,Incentive_Calc!$A327,'Sales RAW DATA'!$D:$D,"B3",'Sales RAW DATA'!$E:$E,Incentive_Calc!AD$5)/SUMIFS('Sales RAW DATA'!$F:$F,'Sales RAW DATA'!$I:$I,Incentive_Calc!$A327,'Sales RAW DATA'!$D:$D,"B3",'Sales RAW DATA'!$E:$E,Incentive_Calc!AD$5),"")</f>
        <v>1.2225755860275926</v>
      </c>
      <c r="AE327" s="44">
        <f>IFERROR(SUMIFS('Sales RAW DATA'!$G:$G,'Sales RAW DATA'!$I:$I,Incentive_Calc!$A327,'Sales RAW DATA'!$D:$D,"B3",'Sales RAW DATA'!$E:$E,Incentive_Calc!AE$5)/SUMIFS('Sales RAW DATA'!$F:$F,'Sales RAW DATA'!$I:$I,Incentive_Calc!$A327,'Sales RAW DATA'!$D:$D,"B3",'Sales RAW DATA'!$E:$E,Incentive_Calc!AE$5),"")</f>
        <v>1.7988695406782755</v>
      </c>
      <c r="AF327" s="44">
        <f>IFERROR(SUMIFS('Sales RAW DATA'!$G:$G,'Sales RAW DATA'!$I:$I,Incentive_Calc!$A327,'Sales RAW DATA'!$D:$D,"B3",'Sales RAW DATA'!$E:$E,Incentive_Calc!AF$5)/SUMIFS('Sales RAW DATA'!$F:$F,'Sales RAW DATA'!$I:$I,Incentive_Calc!$A327,'Sales RAW DATA'!$D:$D,"B3",'Sales RAW DATA'!$E:$E,Incentive_Calc!AF$5),"")</f>
        <v>1.8985730324609533</v>
      </c>
      <c r="AG327" s="44">
        <f>SUMIFS('Sales RAW DATA'!$G:$G,'Sales RAW DATA'!$I:$I,Incentive_Calc!$A327,'Sales RAW DATA'!$D:$D,"B3")/SUMIFS('Sales RAW DATA'!$F:$F,'Sales RAW DATA'!$I:$I,Incentive_Calc!$A327,'Sales RAW DATA'!$D:$D,"B3")</f>
        <v>1.6538748511176611</v>
      </c>
      <c r="AH327" s="44">
        <f>IFERROR(SUMIFS('Sales RAW DATA'!$G:$G,'Sales RAW DATA'!$I:$I,Incentive_Calc!$A327,'Sales RAW DATA'!$D:$D,"B4",'Sales RAW DATA'!$E:$E,Incentive_Calc!AH$5)/SUMIFS('Sales RAW DATA'!$F:$F,'Sales RAW DATA'!$I:$I,Incentive_Calc!$A327,'Sales RAW DATA'!$D:$D,"B4",'Sales RAW DATA'!$E:$E,Incentive_Calc!AH$5),"")</f>
        <v>1.1400363280983357</v>
      </c>
      <c r="AI327" s="44">
        <f>IFERROR(SUMIFS('Sales RAW DATA'!$G:$G,'Sales RAW DATA'!$I:$I,Incentive_Calc!$A327,'Sales RAW DATA'!$D:$D,"B4",'Sales RAW DATA'!$E:$E,Incentive_Calc!AI$5)/SUMIFS('Sales RAW DATA'!$F:$F,'Sales RAW DATA'!$I:$I,Incentive_Calc!$A327,'Sales RAW DATA'!$D:$D,"B4",'Sales RAW DATA'!$E:$E,Incentive_Calc!AI$5),"")</f>
        <v>0.92423662225206005</v>
      </c>
      <c r="AJ327" s="44">
        <f>IFERROR(SUMIFS('Sales RAW DATA'!$G:$G,'Sales RAW DATA'!$I:$I,Incentive_Calc!$A327,'Sales RAW DATA'!$D:$D,"B4",'Sales RAW DATA'!$E:$E,Incentive_Calc!AJ$5)/SUMIFS('Sales RAW DATA'!$F:$F,'Sales RAW DATA'!$I:$I,Incentive_Calc!$A327,'Sales RAW DATA'!$D:$D,"B4",'Sales RAW DATA'!$E:$E,Incentive_Calc!AJ$5),"")</f>
        <v>0.79500294570221253</v>
      </c>
      <c r="AK327" s="44">
        <f>SUMIFS('Sales RAW DATA'!$G:$G,'Sales RAW DATA'!$I:$I,Incentive_Calc!$A327,'Sales RAW DATA'!$D:$D,"B4")/SUMIFS('Sales RAW DATA'!$F:$F,'Sales RAW DATA'!$I:$I,Incentive_Calc!$A327,'Sales RAW DATA'!$D:$D,"B4")</f>
        <v>0.95039356201414815</v>
      </c>
      <c r="AL327" s="44">
        <f>IFERROR(SUMIFS('Sales RAW DATA'!$G:$G,'Sales RAW DATA'!$I:$I,Incentive_Calc!$A327,'Sales RAW DATA'!$D:$D,"B5",'Sales RAW DATA'!$E:$E,Incentive_Calc!AL$5)/SUMIFS('Sales RAW DATA'!$F:$F,'Sales RAW DATA'!$I:$I,Incentive_Calc!$A327,'Sales RAW DATA'!$D:$D,"B5",'Sales RAW DATA'!$E:$E,Incentive_Calc!AL$5),"")</f>
        <v>0.95943380265804468</v>
      </c>
      <c r="AM327" s="44">
        <f>IFERROR(SUMIFS('Sales RAW DATA'!$G:$G,'Sales RAW DATA'!$I:$I,Incentive_Calc!$A327,'Sales RAW DATA'!$D:$D,"B5",'Sales RAW DATA'!$E:$E,Incentive_Calc!AM$5)/SUMIFS('Sales RAW DATA'!$F:$F,'Sales RAW DATA'!$I:$I,Incentive_Calc!$A327,'Sales RAW DATA'!$D:$D,"B5",'Sales RAW DATA'!$E:$E,Incentive_Calc!AM$5),"")</f>
        <v>0.97338946102382917</v>
      </c>
      <c r="AN327" s="44">
        <f>IFERROR(SUMIFS('Sales RAW DATA'!$G:$G,'Sales RAW DATA'!$I:$I,Incentive_Calc!$A327,'Sales RAW DATA'!$D:$D,"B5",'Sales RAW DATA'!$E:$E,Incentive_Calc!AN$5)/SUMIFS('Sales RAW DATA'!$F:$F,'Sales RAW DATA'!$I:$I,Incentive_Calc!$A327,'Sales RAW DATA'!$D:$D,"B5",'Sales RAW DATA'!$E:$E,Incentive_Calc!AN$5),"")</f>
        <v>1.116327389641677</v>
      </c>
      <c r="AO327" s="44">
        <f>SUMIFS('Sales RAW DATA'!$G:$G,'Sales RAW DATA'!$I:$I,Incentive_Calc!$A327,'Sales RAW DATA'!$D:$D,"B5")/SUMIFS('Sales RAW DATA'!$F:$F,'Sales RAW DATA'!$I:$I,Incentive_Calc!$A327,'Sales RAW DATA'!$D:$D,"B5")</f>
        <v>1.0180012758993704</v>
      </c>
      <c r="AP327" s="42">
        <f>SUM(SUMIFS('Sales RAW DATA'!$F$2:$F$30000,'Sales RAW DATA'!$I$2:$I$30000,Incentive_Calc!$A327,'Sales RAW DATA'!$D$2:$D$30000,"B1"),SUMIFS('Sales RAW DATA'!$F$2:$F$30000,'Sales RAW DATA'!$I$2:$I$30000,Incentive_Calc!$A327,'Sales RAW DATA'!$D$2:$D$30000,"B2"),SUMIFS('Sales RAW DATA'!$F$2:$F$30000,'Sales RAW DATA'!$I$2:$I$30000,Incentive_Calc!$A327,'Sales RAW DATA'!$D$2:$D$30000,"B3"),SUMIFS('Sales RAW DATA'!$F$2:$F$30000,'Sales RAW DATA'!$I$2:$I$30000,Incentive_Calc!$A327,'Sales RAW DATA'!$D$2:$D$30000,"B4"),SUMIFS('Sales RAW DATA'!$F$2:$F$30000,'Sales RAW DATA'!$I$2:$I$30000,Incentive_Calc!$A327,'Sales RAW DATA'!$D$2:$D$30000,"B5"))</f>
        <v>8200867</v>
      </c>
      <c r="AQ327" s="42">
        <f>SUM(SUMIFS('Sales RAW DATA'!$G$2:$G$30000,'Sales RAW DATA'!$I$2:$I$30000,Incentive_Calc!$A327,'Sales RAW DATA'!$D$2:$D$30000,"B1"),SUMIFS('Sales RAW DATA'!$G$2:$G$30000,'Sales RAW DATA'!$I$2:$I$30000,Incentive_Calc!$A327,'Sales RAW DATA'!$D$2:$D$30000,"B2"),SUMIFS('Sales RAW DATA'!$G$2:$G$30000,'Sales RAW DATA'!$I$2:$I$30000,Incentive_Calc!$A327,'Sales RAW DATA'!$D$2:$D$30000,"B3"),SUMIFS('Sales RAW DATA'!$G$2:$G$30000,'Sales RAW DATA'!$I$2:$I$30000,Incentive_Calc!$A327,'Sales RAW DATA'!$D$2:$D$30000,"B4"),SUMIFS('Sales RAW DATA'!$G$2:$G$30000,'Sales RAW DATA'!$I$2:$I$30000,Incentive_Calc!$A327,'Sales RAW DATA'!$D$2:$D$30000,"B5"))</f>
        <v>9154079</v>
      </c>
      <c r="AR327" s="45">
        <f t="shared" ref="AR327:AR378" si="95">IFERROR(IF(AND($AQ327/$AP327&gt;=0.995,$AQ327/$AP327&lt;1),1,$AQ327/$AP327),"")*100</f>
        <v>111.62330763320512</v>
      </c>
      <c r="AS327" s="45">
        <f t="shared" ref="AS327:AS378" si="96">IF(AND($C327="SF", INT($AR327)&gt;120), 120, IF(AND($C327="DM", INT($AR327)&gt;115), 115, INT($AR327)))</f>
        <v>111</v>
      </c>
      <c r="AT327" s="46"/>
      <c r="AU327" s="21"/>
      <c r="AV327" s="43" t="str">
        <f t="shared" si="87"/>
        <v>Yes</v>
      </c>
      <c r="AW327" s="43" t="str">
        <f t="shared" si="88"/>
        <v>Yes</v>
      </c>
      <c r="AX327" s="43" t="str">
        <f t="shared" si="89"/>
        <v>Yes</v>
      </c>
      <c r="AY327" s="43" t="str">
        <f t="shared" ref="AY327:AY378" si="97">IF($T327&gt;=0.995,"Yes","No")</f>
        <v>Yes</v>
      </c>
    </row>
    <row r="328" spans="1:51" x14ac:dyDescent="0.35">
      <c r="A328" s="21" t="s">
        <v>1205</v>
      </c>
      <c r="B328" s="21" t="s">
        <v>728</v>
      </c>
      <c r="C328" s="21" t="str">
        <f>_xlfn.XLOOKUP($A328,'Employee List'!$E:$E,'Employee List'!$D:$D,0)</f>
        <v>DM</v>
      </c>
      <c r="D328" s="42" t="str" cm="1">
        <f t="array" ref="D328">IFERROR(IF($G328="Yes",INDEX('Payment Plan'!$D$6:$D$42,MATCH(1,(Incentive_Calc!$C328='Payment Plan'!$B$6:$B$42)*(Incentive_Calc!$U328='Payment Plan'!$C$6:$C$42),0)),""),"")</f>
        <v/>
      </c>
      <c r="E328" s="42" t="str" cm="1">
        <f t="array" ref="E328">IFERROR(IF($H328="Yes",INDEX('Payment Plan'!$D$6:$D$42,MATCH(1,(Incentive_Calc!$C328='Payment Plan'!$B$6:$B$42)*(Incentive_Calc!$AS328='Payment Plan'!$C$6:$C$42),0)),""),"")</f>
        <v/>
      </c>
      <c r="F328" s="42">
        <f t="shared" si="90"/>
        <v>0</v>
      </c>
      <c r="G328" s="43" t="str">
        <f t="shared" si="85"/>
        <v>Yes</v>
      </c>
      <c r="H328" s="21" t="str">
        <f t="shared" si="91"/>
        <v>No</v>
      </c>
      <c r="I328" s="42">
        <f>IFERROR(SUMIFS('Sales RAW DATA'!$F$2:$F$30000,'Sales RAW DATA'!$I$2:$I$30000,Incentive_Calc!$A328,'Sales RAW DATA'!$E$2:$E$30000,Incentive_Calc!I$5),"")</f>
        <v>2899194</v>
      </c>
      <c r="J328" s="42">
        <f>IFERROR(SUMIFS('Sales RAW DATA'!$F$2:$F$30000,'Sales RAW DATA'!$I$2:$I$30000,Incentive_Calc!$A328,'Sales RAW DATA'!$E$2:$E$30000,Incentive_Calc!J$5),"")</f>
        <v>2953453</v>
      </c>
      <c r="K328" s="42">
        <f>IFERROR(SUMIFS('Sales RAW DATA'!$F$2:$F$30000,'Sales RAW DATA'!$I$2:$I$30000,Incentive_Calc!$A328,'Sales RAW DATA'!$E$2:$E$30000,Incentive_Calc!K$5),"")</f>
        <v>2866230</v>
      </c>
      <c r="L328" s="42">
        <f t="shared" si="92"/>
        <v>8718877</v>
      </c>
      <c r="M328" s="42">
        <f>IFERROR(SUMIFS('Sales RAW DATA'!$G$2:$G$30000,'Sales RAW DATA'!$I$2:$I$30000,Incentive_Calc!$A328,'Sales RAW DATA'!$E$2:$E$30000,Incentive_Calc!M$5),"")</f>
        <v>2694079</v>
      </c>
      <c r="N328" s="42">
        <f>IFERROR(SUMIFS('Sales RAW DATA'!$G$2:$G$30000,'Sales RAW DATA'!$I$2:$I$30000,Incentive_Calc!$A328,'Sales RAW DATA'!$E$2:$E$30000,Incentive_Calc!N$5),"")</f>
        <v>2595935</v>
      </c>
      <c r="O328" s="42">
        <f>IFERROR(SUMIFS('Sales RAW DATA'!$G$2:$G$30000,'Sales RAW DATA'!$I$2:$I$30000,Incentive_Calc!$A328,'Sales RAW DATA'!$E$2:$E$30000,Incentive_Calc!O$5),"")</f>
        <v>2566441</v>
      </c>
      <c r="P328" s="42">
        <f t="shared" si="86"/>
        <v>7856455</v>
      </c>
      <c r="Q328" s="44">
        <f t="shared" si="82"/>
        <v>0.92925102631972889</v>
      </c>
      <c r="R328" s="44">
        <f t="shared" si="83"/>
        <v>0.87894914867444984</v>
      </c>
      <c r="S328" s="44">
        <f t="shared" si="84"/>
        <v>0.89540650959622914</v>
      </c>
      <c r="T328" s="45">
        <f t="shared" si="93"/>
        <v>90.108565587058976</v>
      </c>
      <c r="U328" s="45">
        <f t="shared" si="94"/>
        <v>90</v>
      </c>
      <c r="V328" s="44">
        <f>IFERROR(SUMIFS('Sales RAW DATA'!$G:$G,'Sales RAW DATA'!$I:$I,Incentive_Calc!$A328,'Sales RAW DATA'!$D:$D,"B1",'Sales RAW DATA'!$E:$E,Incentive_Calc!V$5)/SUMIFS('Sales RAW DATA'!$F:$F,'Sales RAW DATA'!$I:$I,Incentive_Calc!$A328,'Sales RAW DATA'!$D:$D,"B1",'Sales RAW DATA'!$E:$E,Incentive_Calc!V$5),"")</f>
        <v>1.0672065056791569</v>
      </c>
      <c r="W328" s="44">
        <f>IFERROR(SUMIFS('Sales RAW DATA'!$G:$G,'Sales RAW DATA'!$I:$I,Incentive_Calc!$A328,'Sales RAW DATA'!$D:$D,"B1",'Sales RAW DATA'!$E:$E,Incentive_Calc!W$5)/SUMIFS('Sales RAW DATA'!$F:$F,'Sales RAW DATA'!$I:$I,Incentive_Calc!$A328,'Sales RAW DATA'!$D:$D,"B1",'Sales RAW DATA'!$E:$E,Incentive_Calc!W$5),"")</f>
        <v>0.945116615524624</v>
      </c>
      <c r="X328" s="44">
        <f>IFERROR(SUMIFS('Sales RAW DATA'!$G:$G,'Sales RAW DATA'!$I:$I,Incentive_Calc!$A328,'Sales RAW DATA'!$D:$D,"B1",'Sales RAW DATA'!$E:$E,Incentive_Calc!X$5)/SUMIFS('Sales RAW DATA'!$F:$F,'Sales RAW DATA'!$I:$I,Incentive_Calc!$A328,'Sales RAW DATA'!$D:$D,"B1",'Sales RAW DATA'!$E:$E,Incentive_Calc!X$5),"")</f>
        <v>0.91144033331083796</v>
      </c>
      <c r="Y328" s="44">
        <f>SUMIFS('Sales RAW DATA'!$G:$G,'Sales RAW DATA'!$I:$I,Incentive_Calc!$A328,'Sales RAW DATA'!$D:$D,"B1")/SUMIFS('Sales RAW DATA'!$F:$F,'Sales RAW DATA'!$I:$I,Incentive_Calc!$A328,'Sales RAW DATA'!$D:$D,"B1")</f>
        <v>0.9763465188140632</v>
      </c>
      <c r="Z328" s="44">
        <f>IFERROR(SUMIFS('Sales RAW DATA'!$G:$G,'Sales RAW DATA'!$I:$I,Incentive_Calc!$A328,'Sales RAW DATA'!$D:$D,"B2",'Sales RAW DATA'!$E:$E,Incentive_Calc!Z$5)/SUMIFS('Sales RAW DATA'!$F:$F,'Sales RAW DATA'!$I:$I,Incentive_Calc!$A328,'Sales RAW DATA'!$D:$D,"B2",'Sales RAW DATA'!$E:$E,Incentive_Calc!Z$5),"")</f>
        <v>0.92334788161163117</v>
      </c>
      <c r="AA328" s="44">
        <f>IFERROR(SUMIFS('Sales RAW DATA'!$G:$G,'Sales RAW DATA'!$I:$I,Incentive_Calc!$A328,'Sales RAW DATA'!$D:$D,"B2",'Sales RAW DATA'!$E:$E,Incentive_Calc!AA$5)/SUMIFS('Sales RAW DATA'!$F:$F,'Sales RAW DATA'!$I:$I,Incentive_Calc!$A328,'Sales RAW DATA'!$D:$D,"B2",'Sales RAW DATA'!$E:$E,Incentive_Calc!AA$5),"")</f>
        <v>0.93603966613464507</v>
      </c>
      <c r="AB328" s="44">
        <f>IFERROR(SUMIFS('Sales RAW DATA'!$G:$G,'Sales RAW DATA'!$I:$I,Incentive_Calc!$A328,'Sales RAW DATA'!$D:$D,"B2",'Sales RAW DATA'!$E:$E,Incentive_Calc!AB$5)/SUMIFS('Sales RAW DATA'!$F:$F,'Sales RAW DATA'!$I:$I,Incentive_Calc!$A328,'Sales RAW DATA'!$D:$D,"B2",'Sales RAW DATA'!$E:$E,Incentive_Calc!AB$5),"")</f>
        <v>1.0484465275321306</v>
      </c>
      <c r="AC328" s="44">
        <f>SUMIFS('Sales RAW DATA'!$G:$G,'Sales RAW DATA'!$I:$I,Incentive_Calc!$A328,'Sales RAW DATA'!$D:$D,"B2")/SUMIFS('Sales RAW DATA'!$F:$F,'Sales RAW DATA'!$I:$I,Incentive_Calc!$A328,'Sales RAW DATA'!$D:$D,"B2")</f>
        <v>0.96722695703409534</v>
      </c>
      <c r="AD328" s="44">
        <f>IFERROR(SUMIFS('Sales RAW DATA'!$G:$G,'Sales RAW DATA'!$I:$I,Incentive_Calc!$A328,'Sales RAW DATA'!$D:$D,"B3",'Sales RAW DATA'!$E:$E,Incentive_Calc!AD$5)/SUMIFS('Sales RAW DATA'!$F:$F,'Sales RAW DATA'!$I:$I,Incentive_Calc!$A328,'Sales RAW DATA'!$D:$D,"B3",'Sales RAW DATA'!$E:$E,Incentive_Calc!AD$5),"")</f>
        <v>0.76237235863071917</v>
      </c>
      <c r="AE328" s="44">
        <f>IFERROR(SUMIFS('Sales RAW DATA'!$G:$G,'Sales RAW DATA'!$I:$I,Incentive_Calc!$A328,'Sales RAW DATA'!$D:$D,"B3",'Sales RAW DATA'!$E:$E,Incentive_Calc!AE$5)/SUMIFS('Sales RAW DATA'!$F:$F,'Sales RAW DATA'!$I:$I,Incentive_Calc!$A328,'Sales RAW DATA'!$D:$D,"B3",'Sales RAW DATA'!$E:$E,Incentive_Calc!AE$5),"")</f>
        <v>0.80137301357260782</v>
      </c>
      <c r="AF328" s="44">
        <f>IFERROR(SUMIFS('Sales RAW DATA'!$G:$G,'Sales RAW DATA'!$I:$I,Incentive_Calc!$A328,'Sales RAW DATA'!$D:$D,"B3",'Sales RAW DATA'!$E:$E,Incentive_Calc!AF$5)/SUMIFS('Sales RAW DATA'!$F:$F,'Sales RAW DATA'!$I:$I,Incentive_Calc!$A328,'Sales RAW DATA'!$D:$D,"B3",'Sales RAW DATA'!$E:$E,Incentive_Calc!AF$5),"")</f>
        <v>1.0034871192085415</v>
      </c>
      <c r="AG328" s="44">
        <f>SUMIFS('Sales RAW DATA'!$G:$G,'Sales RAW DATA'!$I:$I,Incentive_Calc!$A328,'Sales RAW DATA'!$D:$D,"B3")/SUMIFS('Sales RAW DATA'!$F:$F,'Sales RAW DATA'!$I:$I,Incentive_Calc!$A328,'Sales RAW DATA'!$D:$D,"B3")</f>
        <v>0.86152225298029639</v>
      </c>
      <c r="AH328" s="44">
        <f>IFERROR(SUMIFS('Sales RAW DATA'!$G:$G,'Sales RAW DATA'!$I:$I,Incentive_Calc!$A328,'Sales RAW DATA'!$D:$D,"B4",'Sales RAW DATA'!$E:$E,Incentive_Calc!AH$5)/SUMIFS('Sales RAW DATA'!$F:$F,'Sales RAW DATA'!$I:$I,Incentive_Calc!$A328,'Sales RAW DATA'!$D:$D,"B4",'Sales RAW DATA'!$E:$E,Incentive_Calc!AH$5),"")</f>
        <v>1.0778188048095503</v>
      </c>
      <c r="AI328" s="44">
        <f>IFERROR(SUMIFS('Sales RAW DATA'!$G:$G,'Sales RAW DATA'!$I:$I,Incentive_Calc!$A328,'Sales RAW DATA'!$D:$D,"B4",'Sales RAW DATA'!$E:$E,Incentive_Calc!AI$5)/SUMIFS('Sales RAW DATA'!$F:$F,'Sales RAW DATA'!$I:$I,Incentive_Calc!$A328,'Sales RAW DATA'!$D:$D,"B4",'Sales RAW DATA'!$E:$E,Incentive_Calc!AI$5),"")</f>
        <v>0.75267362918330361</v>
      </c>
      <c r="AJ328" s="44">
        <f>IFERROR(SUMIFS('Sales RAW DATA'!$G:$G,'Sales RAW DATA'!$I:$I,Incentive_Calc!$A328,'Sales RAW DATA'!$D:$D,"B4",'Sales RAW DATA'!$E:$E,Incentive_Calc!AJ$5)/SUMIFS('Sales RAW DATA'!$F:$F,'Sales RAW DATA'!$I:$I,Incentive_Calc!$A328,'Sales RAW DATA'!$D:$D,"B4",'Sales RAW DATA'!$E:$E,Incentive_Calc!AJ$5),"")</f>
        <v>0.84272042824408377</v>
      </c>
      <c r="AK328" s="44">
        <f>SUMIFS('Sales RAW DATA'!$G:$G,'Sales RAW DATA'!$I:$I,Incentive_Calc!$A328,'Sales RAW DATA'!$D:$D,"B4")/SUMIFS('Sales RAW DATA'!$F:$F,'Sales RAW DATA'!$I:$I,Incentive_Calc!$A328,'Sales RAW DATA'!$D:$D,"B4")</f>
        <v>0.88947802430697376</v>
      </c>
      <c r="AL328" s="44">
        <f>IFERROR(SUMIFS('Sales RAW DATA'!$G:$G,'Sales RAW DATA'!$I:$I,Incentive_Calc!$A328,'Sales RAW DATA'!$D:$D,"B5",'Sales RAW DATA'!$E:$E,Incentive_Calc!AL$5)/SUMIFS('Sales RAW DATA'!$F:$F,'Sales RAW DATA'!$I:$I,Incentive_Calc!$A328,'Sales RAW DATA'!$D:$D,"B5",'Sales RAW DATA'!$E:$E,Incentive_Calc!AL$5),"")</f>
        <v>1.3120048421439456</v>
      </c>
      <c r="AM328" s="44">
        <f>IFERROR(SUMIFS('Sales RAW DATA'!$G:$G,'Sales RAW DATA'!$I:$I,Incentive_Calc!$A328,'Sales RAW DATA'!$D:$D,"B5",'Sales RAW DATA'!$E:$E,Incentive_Calc!AM$5)/SUMIFS('Sales RAW DATA'!$F:$F,'Sales RAW DATA'!$I:$I,Incentive_Calc!$A328,'Sales RAW DATA'!$D:$D,"B5",'Sales RAW DATA'!$E:$E,Incentive_Calc!AM$5),"")</f>
        <v>1.2556291249050671</v>
      </c>
      <c r="AN328" s="44">
        <f>IFERROR(SUMIFS('Sales RAW DATA'!$G:$G,'Sales RAW DATA'!$I:$I,Incentive_Calc!$A328,'Sales RAW DATA'!$D:$D,"B5",'Sales RAW DATA'!$E:$E,Incentive_Calc!AN$5)/SUMIFS('Sales RAW DATA'!$F:$F,'Sales RAW DATA'!$I:$I,Incentive_Calc!$A328,'Sales RAW DATA'!$D:$D,"B5",'Sales RAW DATA'!$E:$E,Incentive_Calc!AN$5),"")</f>
        <v>1.2023992249327804</v>
      </c>
      <c r="AO328" s="44">
        <f>SUMIFS('Sales RAW DATA'!$G:$G,'Sales RAW DATA'!$I:$I,Incentive_Calc!$A328,'Sales RAW DATA'!$D:$D,"B5")/SUMIFS('Sales RAW DATA'!$F:$F,'Sales RAW DATA'!$I:$I,Incentive_Calc!$A328,'Sales RAW DATA'!$D:$D,"B5")</f>
        <v>1.2568026170417208</v>
      </c>
      <c r="AP328" s="42">
        <f>SUM(SUMIFS('Sales RAW DATA'!$F$2:$F$30000,'Sales RAW DATA'!$I$2:$I$30000,Incentive_Calc!$A328,'Sales RAW DATA'!$D$2:$D$30000,"B1"),SUMIFS('Sales RAW DATA'!$F$2:$F$30000,'Sales RAW DATA'!$I$2:$I$30000,Incentive_Calc!$A328,'Sales RAW DATA'!$D$2:$D$30000,"B2"),SUMIFS('Sales RAW DATA'!$F$2:$F$30000,'Sales RAW DATA'!$I$2:$I$30000,Incentive_Calc!$A328,'Sales RAW DATA'!$D$2:$D$30000,"B3"),SUMIFS('Sales RAW DATA'!$F$2:$F$30000,'Sales RAW DATA'!$I$2:$I$30000,Incentive_Calc!$A328,'Sales RAW DATA'!$D$2:$D$30000,"B4"),SUMIFS('Sales RAW DATA'!$F$2:$F$30000,'Sales RAW DATA'!$I$2:$I$30000,Incentive_Calc!$A328,'Sales RAW DATA'!$D$2:$D$30000,"B5"))</f>
        <v>4037227</v>
      </c>
      <c r="AQ328" s="42">
        <f>SUM(SUMIFS('Sales RAW DATA'!$G$2:$G$30000,'Sales RAW DATA'!$I$2:$I$30000,Incentive_Calc!$A328,'Sales RAW DATA'!$D$2:$D$30000,"B1"),SUMIFS('Sales RAW DATA'!$G$2:$G$30000,'Sales RAW DATA'!$I$2:$I$30000,Incentive_Calc!$A328,'Sales RAW DATA'!$D$2:$D$30000,"B2"),SUMIFS('Sales RAW DATA'!$G$2:$G$30000,'Sales RAW DATA'!$I$2:$I$30000,Incentive_Calc!$A328,'Sales RAW DATA'!$D$2:$D$30000,"B3"),SUMIFS('Sales RAW DATA'!$G$2:$G$30000,'Sales RAW DATA'!$I$2:$I$30000,Incentive_Calc!$A328,'Sales RAW DATA'!$D$2:$D$30000,"B4"),SUMIFS('Sales RAW DATA'!$G$2:$G$30000,'Sales RAW DATA'!$I$2:$I$30000,Incentive_Calc!$A328,'Sales RAW DATA'!$D$2:$D$30000,"B5"))</f>
        <v>3835957</v>
      </c>
      <c r="AR328" s="45">
        <f t="shared" si="95"/>
        <v>95.014647430030564</v>
      </c>
      <c r="AS328" s="45">
        <f t="shared" si="96"/>
        <v>95</v>
      </c>
      <c r="AT328" s="46"/>
      <c r="AU328" s="21"/>
      <c r="AV328" s="43" t="str">
        <f t="shared" si="87"/>
        <v>Yes</v>
      </c>
      <c r="AW328" s="43" t="str">
        <f t="shared" si="88"/>
        <v>Yes</v>
      </c>
      <c r="AX328" s="43" t="str">
        <f t="shared" si="89"/>
        <v>Yes</v>
      </c>
      <c r="AY328" s="43" t="str">
        <f t="shared" si="97"/>
        <v>Yes</v>
      </c>
    </row>
    <row r="329" spans="1:51" x14ac:dyDescent="0.35">
      <c r="A329" s="21" t="s">
        <v>1206</v>
      </c>
      <c r="B329" s="21" t="s">
        <v>729</v>
      </c>
      <c r="C329" s="21" t="str">
        <f>_xlfn.XLOOKUP($A329,'Employee List'!$E:$E,'Employee List'!$D:$D,0)</f>
        <v>DM</v>
      </c>
      <c r="D329" s="42" t="str" cm="1">
        <f t="array" ref="D329">IFERROR(IF($G329="Yes",INDEX('Payment Plan'!$D$6:$D$42,MATCH(1,(Incentive_Calc!$C329='Payment Plan'!$B$6:$B$42)*(Incentive_Calc!$U329='Payment Plan'!$C$6:$C$42),0)),""),"")</f>
        <v/>
      </c>
      <c r="E329" s="42" t="str" cm="1">
        <f t="array" ref="E329">IFERROR(IF($H329="Yes",INDEX('Payment Plan'!$D$6:$D$42,MATCH(1,(Incentive_Calc!$C329='Payment Plan'!$B$6:$B$42)*(Incentive_Calc!$AS329='Payment Plan'!$C$6:$C$42),0)),""),"")</f>
        <v/>
      </c>
      <c r="F329" s="42">
        <f t="shared" si="90"/>
        <v>0</v>
      </c>
      <c r="G329" s="43" t="str">
        <f t="shared" si="85"/>
        <v>Yes</v>
      </c>
      <c r="H329" s="21" t="str">
        <f t="shared" si="91"/>
        <v>No</v>
      </c>
      <c r="I329" s="42">
        <f>IFERROR(SUMIFS('Sales RAW DATA'!$F$2:$F$30000,'Sales RAW DATA'!$I$2:$I$30000,Incentive_Calc!$A329,'Sales RAW DATA'!$E$2:$E$30000,Incentive_Calc!I$5),"")</f>
        <v>4452542</v>
      </c>
      <c r="J329" s="42">
        <f>IFERROR(SUMIFS('Sales RAW DATA'!$F$2:$F$30000,'Sales RAW DATA'!$I$2:$I$30000,Incentive_Calc!$A329,'Sales RAW DATA'!$E$2:$E$30000,Incentive_Calc!J$5),"")</f>
        <v>4513370</v>
      </c>
      <c r="K329" s="42">
        <f>IFERROR(SUMIFS('Sales RAW DATA'!$F$2:$F$30000,'Sales RAW DATA'!$I$2:$I$30000,Incentive_Calc!$A329,'Sales RAW DATA'!$E$2:$E$30000,Incentive_Calc!K$5),"")</f>
        <v>4561077</v>
      </c>
      <c r="L329" s="42">
        <f t="shared" si="92"/>
        <v>13526989</v>
      </c>
      <c r="M329" s="42">
        <f>IFERROR(SUMIFS('Sales RAW DATA'!$G$2:$G$30000,'Sales RAW DATA'!$I$2:$I$30000,Incentive_Calc!$A329,'Sales RAW DATA'!$E$2:$E$30000,Incentive_Calc!M$5),"")</f>
        <v>4531406</v>
      </c>
      <c r="N329" s="42">
        <f>IFERROR(SUMIFS('Sales RAW DATA'!$G$2:$G$30000,'Sales RAW DATA'!$I$2:$I$30000,Incentive_Calc!$A329,'Sales RAW DATA'!$E$2:$E$30000,Incentive_Calc!N$5),"")</f>
        <v>3861989</v>
      </c>
      <c r="O329" s="42">
        <f>IFERROR(SUMIFS('Sales RAW DATA'!$G$2:$G$30000,'Sales RAW DATA'!$I$2:$I$30000,Incentive_Calc!$A329,'Sales RAW DATA'!$E$2:$E$30000,Incentive_Calc!O$5),"")</f>
        <v>4203650</v>
      </c>
      <c r="P329" s="42">
        <f t="shared" si="86"/>
        <v>12597045</v>
      </c>
      <c r="Q329" s="44">
        <f t="shared" si="82"/>
        <v>1.0177121293858655</v>
      </c>
      <c r="R329" s="44">
        <f t="shared" si="83"/>
        <v>0.85567746495412522</v>
      </c>
      <c r="S329" s="44">
        <f t="shared" si="84"/>
        <v>0.92163539444740794</v>
      </c>
      <c r="T329" s="45">
        <f t="shared" si="93"/>
        <v>93.125269784724452</v>
      </c>
      <c r="U329" s="45">
        <f t="shared" si="94"/>
        <v>93</v>
      </c>
      <c r="V329" s="44">
        <f>IFERROR(SUMIFS('Sales RAW DATA'!$G:$G,'Sales RAW DATA'!$I:$I,Incentive_Calc!$A329,'Sales RAW DATA'!$D:$D,"B1",'Sales RAW DATA'!$E:$E,Incentive_Calc!V$5)/SUMIFS('Sales RAW DATA'!$F:$F,'Sales RAW DATA'!$I:$I,Incentive_Calc!$A329,'Sales RAW DATA'!$D:$D,"B1",'Sales RAW DATA'!$E:$E,Incentive_Calc!V$5),"")</f>
        <v>0.84872539762330346</v>
      </c>
      <c r="W329" s="44">
        <f>IFERROR(SUMIFS('Sales RAW DATA'!$G:$G,'Sales RAW DATA'!$I:$I,Incentive_Calc!$A329,'Sales RAW DATA'!$D:$D,"B1",'Sales RAW DATA'!$E:$E,Incentive_Calc!W$5)/SUMIFS('Sales RAW DATA'!$F:$F,'Sales RAW DATA'!$I:$I,Incentive_Calc!$A329,'Sales RAW DATA'!$D:$D,"B1",'Sales RAW DATA'!$E:$E,Incentive_Calc!W$5),"")</f>
        <v>0.73826073162219619</v>
      </c>
      <c r="X329" s="44">
        <f>IFERROR(SUMIFS('Sales RAW DATA'!$G:$G,'Sales RAW DATA'!$I:$I,Incentive_Calc!$A329,'Sales RAW DATA'!$D:$D,"B1",'Sales RAW DATA'!$E:$E,Incentive_Calc!X$5)/SUMIFS('Sales RAW DATA'!$F:$F,'Sales RAW DATA'!$I:$I,Incentive_Calc!$A329,'Sales RAW DATA'!$D:$D,"B1",'Sales RAW DATA'!$E:$E,Incentive_Calc!X$5),"")</f>
        <v>0.67484268347876342</v>
      </c>
      <c r="Y329" s="44">
        <f>SUMIFS('Sales RAW DATA'!$G:$G,'Sales RAW DATA'!$I:$I,Incentive_Calc!$A329,'Sales RAW DATA'!$D:$D,"B1")/SUMIFS('Sales RAW DATA'!$F:$F,'Sales RAW DATA'!$I:$I,Incentive_Calc!$A329,'Sales RAW DATA'!$D:$D,"B1")</f>
        <v>0.75551161363178443</v>
      </c>
      <c r="Z329" s="44">
        <f>IFERROR(SUMIFS('Sales RAW DATA'!$G:$G,'Sales RAW DATA'!$I:$I,Incentive_Calc!$A329,'Sales RAW DATA'!$D:$D,"B2",'Sales RAW DATA'!$E:$E,Incentive_Calc!Z$5)/SUMIFS('Sales RAW DATA'!$F:$F,'Sales RAW DATA'!$I:$I,Incentive_Calc!$A329,'Sales RAW DATA'!$D:$D,"B2",'Sales RAW DATA'!$E:$E,Incentive_Calc!Z$5),"")</f>
        <v>1.2519142709371414</v>
      </c>
      <c r="AA329" s="44">
        <f>IFERROR(SUMIFS('Sales RAW DATA'!$G:$G,'Sales RAW DATA'!$I:$I,Incentive_Calc!$A329,'Sales RAW DATA'!$D:$D,"B2",'Sales RAW DATA'!$E:$E,Incentive_Calc!AA$5)/SUMIFS('Sales RAW DATA'!$F:$F,'Sales RAW DATA'!$I:$I,Incentive_Calc!$A329,'Sales RAW DATA'!$D:$D,"B2",'Sales RAW DATA'!$E:$E,Incentive_Calc!AA$5),"")</f>
        <v>1.0706937381109516</v>
      </c>
      <c r="AB329" s="44">
        <f>IFERROR(SUMIFS('Sales RAW DATA'!$G:$G,'Sales RAW DATA'!$I:$I,Incentive_Calc!$A329,'Sales RAW DATA'!$D:$D,"B2",'Sales RAW DATA'!$E:$E,Incentive_Calc!AB$5)/SUMIFS('Sales RAW DATA'!$F:$F,'Sales RAW DATA'!$I:$I,Incentive_Calc!$A329,'Sales RAW DATA'!$D:$D,"B2",'Sales RAW DATA'!$E:$E,Incentive_Calc!AB$5),"")</f>
        <v>1.2005992945014097</v>
      </c>
      <c r="AC329" s="44">
        <f>SUMIFS('Sales RAW DATA'!$G:$G,'Sales RAW DATA'!$I:$I,Incentive_Calc!$A329,'Sales RAW DATA'!$D:$D,"B2")/SUMIFS('Sales RAW DATA'!$F:$F,'Sales RAW DATA'!$I:$I,Incentive_Calc!$A329,'Sales RAW DATA'!$D:$D,"B2")</f>
        <v>1.1752608819273223</v>
      </c>
      <c r="AD329" s="44">
        <f>IFERROR(SUMIFS('Sales RAW DATA'!$G:$G,'Sales RAW DATA'!$I:$I,Incentive_Calc!$A329,'Sales RAW DATA'!$D:$D,"B3",'Sales RAW DATA'!$E:$E,Incentive_Calc!AD$5)/SUMIFS('Sales RAW DATA'!$F:$F,'Sales RAW DATA'!$I:$I,Incentive_Calc!$A329,'Sales RAW DATA'!$D:$D,"B3",'Sales RAW DATA'!$E:$E,Incentive_Calc!AD$5),"")</f>
        <v>0.70320731808802783</v>
      </c>
      <c r="AE329" s="44">
        <f>IFERROR(SUMIFS('Sales RAW DATA'!$G:$G,'Sales RAW DATA'!$I:$I,Incentive_Calc!$A329,'Sales RAW DATA'!$D:$D,"B3",'Sales RAW DATA'!$E:$E,Incentive_Calc!AE$5)/SUMIFS('Sales RAW DATA'!$F:$F,'Sales RAW DATA'!$I:$I,Incentive_Calc!$A329,'Sales RAW DATA'!$D:$D,"B3",'Sales RAW DATA'!$E:$E,Incentive_Calc!AE$5),"")</f>
        <v>0.70667175598857923</v>
      </c>
      <c r="AF329" s="44">
        <f>IFERROR(SUMIFS('Sales RAW DATA'!$G:$G,'Sales RAW DATA'!$I:$I,Incentive_Calc!$A329,'Sales RAW DATA'!$D:$D,"B3",'Sales RAW DATA'!$E:$E,Incentive_Calc!AF$5)/SUMIFS('Sales RAW DATA'!$F:$F,'Sales RAW DATA'!$I:$I,Incentive_Calc!$A329,'Sales RAW DATA'!$D:$D,"B3",'Sales RAW DATA'!$E:$E,Incentive_Calc!AF$5),"")</f>
        <v>0.98375093837725469</v>
      </c>
      <c r="AG329" s="44">
        <f>SUMIFS('Sales RAW DATA'!$G:$G,'Sales RAW DATA'!$I:$I,Incentive_Calc!$A329,'Sales RAW DATA'!$D:$D,"B3")/SUMIFS('Sales RAW DATA'!$F:$F,'Sales RAW DATA'!$I:$I,Incentive_Calc!$A329,'Sales RAW DATA'!$D:$D,"B3")</f>
        <v>0.80680903951418259</v>
      </c>
      <c r="AH329" s="44">
        <f>IFERROR(SUMIFS('Sales RAW DATA'!$G:$G,'Sales RAW DATA'!$I:$I,Incentive_Calc!$A329,'Sales RAW DATA'!$D:$D,"B4",'Sales RAW DATA'!$E:$E,Incentive_Calc!AH$5)/SUMIFS('Sales RAW DATA'!$F:$F,'Sales RAW DATA'!$I:$I,Incentive_Calc!$A329,'Sales RAW DATA'!$D:$D,"B4",'Sales RAW DATA'!$E:$E,Incentive_Calc!AH$5),"")</f>
        <v>1.6263379599523766</v>
      </c>
      <c r="AI329" s="44">
        <f>IFERROR(SUMIFS('Sales RAW DATA'!$G:$G,'Sales RAW DATA'!$I:$I,Incentive_Calc!$A329,'Sales RAW DATA'!$D:$D,"B4",'Sales RAW DATA'!$E:$E,Incentive_Calc!AI$5)/SUMIFS('Sales RAW DATA'!$F:$F,'Sales RAW DATA'!$I:$I,Incentive_Calc!$A329,'Sales RAW DATA'!$D:$D,"B4",'Sales RAW DATA'!$E:$E,Incentive_Calc!AI$5),"")</f>
        <v>1.3603401842664777</v>
      </c>
      <c r="AJ329" s="44">
        <f>IFERROR(SUMIFS('Sales RAW DATA'!$G:$G,'Sales RAW DATA'!$I:$I,Incentive_Calc!$A329,'Sales RAW DATA'!$D:$D,"B4",'Sales RAW DATA'!$E:$E,Incentive_Calc!AJ$5)/SUMIFS('Sales RAW DATA'!$F:$F,'Sales RAW DATA'!$I:$I,Incentive_Calc!$A329,'Sales RAW DATA'!$D:$D,"B4",'Sales RAW DATA'!$E:$E,Incentive_Calc!AJ$5),"")</f>
        <v>1.156452699700856</v>
      </c>
      <c r="AK329" s="44">
        <f>SUMIFS('Sales RAW DATA'!$G:$G,'Sales RAW DATA'!$I:$I,Incentive_Calc!$A329,'Sales RAW DATA'!$D:$D,"B4")/SUMIFS('Sales RAW DATA'!$F:$F,'Sales RAW DATA'!$I:$I,Incentive_Calc!$A329,'Sales RAW DATA'!$D:$D,"B4")</f>
        <v>1.3777927972758297</v>
      </c>
      <c r="AL329" s="44">
        <f>IFERROR(SUMIFS('Sales RAW DATA'!$G:$G,'Sales RAW DATA'!$I:$I,Incentive_Calc!$A329,'Sales RAW DATA'!$D:$D,"B5",'Sales RAW DATA'!$E:$E,Incentive_Calc!AL$5)/SUMIFS('Sales RAW DATA'!$F:$F,'Sales RAW DATA'!$I:$I,Incentive_Calc!$A329,'Sales RAW DATA'!$D:$D,"B5",'Sales RAW DATA'!$E:$E,Incentive_Calc!AL$5),"")</f>
        <v>1.1825815975069707</v>
      </c>
      <c r="AM329" s="44">
        <f>IFERROR(SUMIFS('Sales RAW DATA'!$G:$G,'Sales RAW DATA'!$I:$I,Incentive_Calc!$A329,'Sales RAW DATA'!$D:$D,"B5",'Sales RAW DATA'!$E:$E,Incentive_Calc!AM$5)/SUMIFS('Sales RAW DATA'!$F:$F,'Sales RAW DATA'!$I:$I,Incentive_Calc!$A329,'Sales RAW DATA'!$D:$D,"B5",'Sales RAW DATA'!$E:$E,Incentive_Calc!AM$5),"")</f>
        <v>1.0848938904736529</v>
      </c>
      <c r="AN329" s="44">
        <f>IFERROR(SUMIFS('Sales RAW DATA'!$G:$G,'Sales RAW DATA'!$I:$I,Incentive_Calc!$A329,'Sales RAW DATA'!$D:$D,"B5",'Sales RAW DATA'!$E:$E,Incentive_Calc!AN$5)/SUMIFS('Sales RAW DATA'!$F:$F,'Sales RAW DATA'!$I:$I,Incentive_Calc!$A329,'Sales RAW DATA'!$D:$D,"B5",'Sales RAW DATA'!$E:$E,Incentive_Calc!AN$5),"")</f>
        <v>0.92979471543497927</v>
      </c>
      <c r="AO329" s="44">
        <f>SUMIFS('Sales RAW DATA'!$G:$G,'Sales RAW DATA'!$I:$I,Incentive_Calc!$A329,'Sales RAW DATA'!$D:$D,"B5")/SUMIFS('Sales RAW DATA'!$F:$F,'Sales RAW DATA'!$I:$I,Incentive_Calc!$A329,'Sales RAW DATA'!$D:$D,"B5")</f>
        <v>1.0619188128694903</v>
      </c>
      <c r="AP329" s="42">
        <f>SUM(SUMIFS('Sales RAW DATA'!$F$2:$F$30000,'Sales RAW DATA'!$I$2:$I$30000,Incentive_Calc!$A329,'Sales RAW DATA'!$D$2:$D$30000,"B1"),SUMIFS('Sales RAW DATA'!$F$2:$F$30000,'Sales RAW DATA'!$I$2:$I$30000,Incentive_Calc!$A329,'Sales RAW DATA'!$D$2:$D$30000,"B2"),SUMIFS('Sales RAW DATA'!$F$2:$F$30000,'Sales RAW DATA'!$I$2:$I$30000,Incentive_Calc!$A329,'Sales RAW DATA'!$D$2:$D$30000,"B3"),SUMIFS('Sales RAW DATA'!$F$2:$F$30000,'Sales RAW DATA'!$I$2:$I$30000,Incentive_Calc!$A329,'Sales RAW DATA'!$D$2:$D$30000,"B4"),SUMIFS('Sales RAW DATA'!$F$2:$F$30000,'Sales RAW DATA'!$I$2:$I$30000,Incentive_Calc!$A329,'Sales RAW DATA'!$D$2:$D$30000,"B5"))</f>
        <v>6118815</v>
      </c>
      <c r="AQ329" s="42">
        <f>SUM(SUMIFS('Sales RAW DATA'!$G$2:$G$30000,'Sales RAW DATA'!$I$2:$I$30000,Incentive_Calc!$A329,'Sales RAW DATA'!$D$2:$D$30000,"B1"),SUMIFS('Sales RAW DATA'!$G$2:$G$30000,'Sales RAW DATA'!$I$2:$I$30000,Incentive_Calc!$A329,'Sales RAW DATA'!$D$2:$D$30000,"B2"),SUMIFS('Sales RAW DATA'!$G$2:$G$30000,'Sales RAW DATA'!$I$2:$I$30000,Incentive_Calc!$A329,'Sales RAW DATA'!$D$2:$D$30000,"B3"),SUMIFS('Sales RAW DATA'!$G$2:$G$30000,'Sales RAW DATA'!$I$2:$I$30000,Incentive_Calc!$A329,'Sales RAW DATA'!$D$2:$D$30000,"B4"),SUMIFS('Sales RAW DATA'!$G$2:$G$30000,'Sales RAW DATA'!$I$2:$I$30000,Incentive_Calc!$A329,'Sales RAW DATA'!$D$2:$D$30000,"B5"))</f>
        <v>5931754</v>
      </c>
      <c r="AR329" s="45">
        <f t="shared" si="95"/>
        <v>96.942855765372869</v>
      </c>
      <c r="AS329" s="45">
        <f t="shared" si="96"/>
        <v>96</v>
      </c>
      <c r="AT329" s="46"/>
      <c r="AU329" s="21"/>
      <c r="AV329" s="43" t="str">
        <f t="shared" si="87"/>
        <v>Yes</v>
      </c>
      <c r="AW329" s="43" t="str">
        <f t="shared" si="88"/>
        <v>Yes</v>
      </c>
      <c r="AX329" s="43" t="str">
        <f t="shared" si="89"/>
        <v>Yes</v>
      </c>
      <c r="AY329" s="43" t="str">
        <f t="shared" si="97"/>
        <v>Yes</v>
      </c>
    </row>
    <row r="330" spans="1:51" x14ac:dyDescent="0.35">
      <c r="A330" s="21" t="s">
        <v>1207</v>
      </c>
      <c r="B330" s="21" t="s">
        <v>730</v>
      </c>
      <c r="C330" s="21" t="str">
        <f>_xlfn.XLOOKUP($A330,'Employee List'!$E:$E,'Employee List'!$D:$D,0)</f>
        <v>DM</v>
      </c>
      <c r="D330" s="42" t="str" cm="1">
        <f t="array" ref="D330">IFERROR(IF($G330="Yes",INDEX('Payment Plan'!$D$6:$D$42,MATCH(1,(Incentive_Calc!$C330='Payment Plan'!$B$6:$B$42)*(Incentive_Calc!$U330='Payment Plan'!$C$6:$C$42),0)),""),"")</f>
        <v/>
      </c>
      <c r="E330" s="42" t="str" cm="1">
        <f t="array" ref="E330">IFERROR(IF($H330="Yes",INDEX('Payment Plan'!$D$6:$D$42,MATCH(1,(Incentive_Calc!$C330='Payment Plan'!$B$6:$B$42)*(Incentive_Calc!$AS330='Payment Plan'!$C$6:$C$42),0)),""),"")</f>
        <v/>
      </c>
      <c r="F330" s="42">
        <f t="shared" si="90"/>
        <v>0</v>
      </c>
      <c r="G330" s="43" t="str">
        <f t="shared" si="85"/>
        <v>Yes</v>
      </c>
      <c r="H330" s="21" t="str">
        <f t="shared" si="91"/>
        <v>No</v>
      </c>
      <c r="I330" s="42">
        <f>IFERROR(SUMIFS('Sales RAW DATA'!$F$2:$F$30000,'Sales RAW DATA'!$I$2:$I$30000,Incentive_Calc!$A330,'Sales RAW DATA'!$E$2:$E$30000,Incentive_Calc!I$5),"")</f>
        <v>3586195</v>
      </c>
      <c r="J330" s="42">
        <f>IFERROR(SUMIFS('Sales RAW DATA'!$F$2:$F$30000,'Sales RAW DATA'!$I$2:$I$30000,Incentive_Calc!$A330,'Sales RAW DATA'!$E$2:$E$30000,Incentive_Calc!J$5),"")</f>
        <v>3597009</v>
      </c>
      <c r="K330" s="42">
        <f>IFERROR(SUMIFS('Sales RAW DATA'!$F$2:$F$30000,'Sales RAW DATA'!$I$2:$I$30000,Incentive_Calc!$A330,'Sales RAW DATA'!$E$2:$E$30000,Incentive_Calc!K$5),"")</f>
        <v>3642273</v>
      </c>
      <c r="L330" s="42">
        <f t="shared" si="92"/>
        <v>10825477</v>
      </c>
      <c r="M330" s="42">
        <f>IFERROR(SUMIFS('Sales RAW DATA'!$G$2:$G$30000,'Sales RAW DATA'!$I$2:$I$30000,Incentive_Calc!$A330,'Sales RAW DATA'!$E$2:$E$30000,Incentive_Calc!M$5),"")</f>
        <v>3762338</v>
      </c>
      <c r="N330" s="42">
        <f>IFERROR(SUMIFS('Sales RAW DATA'!$G$2:$G$30000,'Sales RAW DATA'!$I$2:$I$30000,Incentive_Calc!$A330,'Sales RAW DATA'!$E$2:$E$30000,Incentive_Calc!N$5),"")</f>
        <v>3248637</v>
      </c>
      <c r="O330" s="42">
        <f>IFERROR(SUMIFS('Sales RAW DATA'!$G$2:$G$30000,'Sales RAW DATA'!$I$2:$I$30000,Incentive_Calc!$A330,'Sales RAW DATA'!$E$2:$E$30000,Incentive_Calc!O$5),"")</f>
        <v>3248079</v>
      </c>
      <c r="P330" s="42">
        <f t="shared" si="86"/>
        <v>10259054</v>
      </c>
      <c r="Q330" s="44">
        <f t="shared" si="82"/>
        <v>1.0491169610129956</v>
      </c>
      <c r="R330" s="44">
        <f t="shared" si="83"/>
        <v>0.90314953340400317</v>
      </c>
      <c r="S330" s="44">
        <f t="shared" si="84"/>
        <v>0.89177252775945126</v>
      </c>
      <c r="T330" s="45">
        <f t="shared" si="93"/>
        <v>94.767685525543115</v>
      </c>
      <c r="U330" s="45">
        <f t="shared" si="94"/>
        <v>94</v>
      </c>
      <c r="V330" s="44">
        <f>IFERROR(SUMIFS('Sales RAW DATA'!$G:$G,'Sales RAW DATA'!$I:$I,Incentive_Calc!$A330,'Sales RAW DATA'!$D:$D,"B1",'Sales RAW DATA'!$E:$E,Incentive_Calc!V$5)/SUMIFS('Sales RAW DATA'!$F:$F,'Sales RAW DATA'!$I:$I,Incentive_Calc!$A330,'Sales RAW DATA'!$D:$D,"B1",'Sales RAW DATA'!$E:$E,Incentive_Calc!V$5),"")</f>
        <v>0.87836551058622037</v>
      </c>
      <c r="W330" s="44">
        <f>IFERROR(SUMIFS('Sales RAW DATA'!$G:$G,'Sales RAW DATA'!$I:$I,Incentive_Calc!$A330,'Sales RAW DATA'!$D:$D,"B1",'Sales RAW DATA'!$E:$E,Incentive_Calc!W$5)/SUMIFS('Sales RAW DATA'!$F:$F,'Sales RAW DATA'!$I:$I,Incentive_Calc!$A330,'Sales RAW DATA'!$D:$D,"B1",'Sales RAW DATA'!$E:$E,Incentive_Calc!W$5),"")</f>
        <v>0.77206023434328663</v>
      </c>
      <c r="X330" s="44">
        <f>IFERROR(SUMIFS('Sales RAW DATA'!$G:$G,'Sales RAW DATA'!$I:$I,Incentive_Calc!$A330,'Sales RAW DATA'!$D:$D,"B1",'Sales RAW DATA'!$E:$E,Incentive_Calc!X$5)/SUMIFS('Sales RAW DATA'!$F:$F,'Sales RAW DATA'!$I:$I,Incentive_Calc!$A330,'Sales RAW DATA'!$D:$D,"B1",'Sales RAW DATA'!$E:$E,Incentive_Calc!X$5),"")</f>
        <v>0.6100186597881565</v>
      </c>
      <c r="Y330" s="44">
        <f>SUMIFS('Sales RAW DATA'!$G:$G,'Sales RAW DATA'!$I:$I,Incentive_Calc!$A330,'Sales RAW DATA'!$D:$D,"B1")/SUMIFS('Sales RAW DATA'!$F:$F,'Sales RAW DATA'!$I:$I,Incentive_Calc!$A330,'Sales RAW DATA'!$D:$D,"B1")</f>
        <v>0.7567220200881194</v>
      </c>
      <c r="Z330" s="44">
        <f>IFERROR(SUMIFS('Sales RAW DATA'!$G:$G,'Sales RAW DATA'!$I:$I,Incentive_Calc!$A330,'Sales RAW DATA'!$D:$D,"B2",'Sales RAW DATA'!$E:$E,Incentive_Calc!Z$5)/SUMIFS('Sales RAW DATA'!$F:$F,'Sales RAW DATA'!$I:$I,Incentive_Calc!$A330,'Sales RAW DATA'!$D:$D,"B2",'Sales RAW DATA'!$E:$E,Incentive_Calc!Z$5),"")</f>
        <v>1.0366484984953388</v>
      </c>
      <c r="AA330" s="44">
        <f>IFERROR(SUMIFS('Sales RAW DATA'!$G:$G,'Sales RAW DATA'!$I:$I,Incentive_Calc!$A330,'Sales RAW DATA'!$D:$D,"B2",'Sales RAW DATA'!$E:$E,Incentive_Calc!AA$5)/SUMIFS('Sales RAW DATA'!$F:$F,'Sales RAW DATA'!$I:$I,Incentive_Calc!$A330,'Sales RAW DATA'!$D:$D,"B2",'Sales RAW DATA'!$E:$E,Incentive_Calc!AA$5),"")</f>
        <v>0.93499247365780236</v>
      </c>
      <c r="AB330" s="44">
        <f>IFERROR(SUMIFS('Sales RAW DATA'!$G:$G,'Sales RAW DATA'!$I:$I,Incentive_Calc!$A330,'Sales RAW DATA'!$D:$D,"B2",'Sales RAW DATA'!$E:$E,Incentive_Calc!AB$5)/SUMIFS('Sales RAW DATA'!$F:$F,'Sales RAW DATA'!$I:$I,Incentive_Calc!$A330,'Sales RAW DATA'!$D:$D,"B2",'Sales RAW DATA'!$E:$E,Incentive_Calc!AB$5),"")</f>
        <v>1.2511574794975604</v>
      </c>
      <c r="AC330" s="44">
        <f>SUMIFS('Sales RAW DATA'!$G:$G,'Sales RAW DATA'!$I:$I,Incentive_Calc!$A330,'Sales RAW DATA'!$D:$D,"B2")/SUMIFS('Sales RAW DATA'!$F:$F,'Sales RAW DATA'!$I:$I,Incentive_Calc!$A330,'Sales RAW DATA'!$D:$D,"B2")</f>
        <v>1.0728442914184002</v>
      </c>
      <c r="AD330" s="44">
        <f>IFERROR(SUMIFS('Sales RAW DATA'!$G:$G,'Sales RAW DATA'!$I:$I,Incentive_Calc!$A330,'Sales RAW DATA'!$D:$D,"B3",'Sales RAW DATA'!$E:$E,Incentive_Calc!AD$5)/SUMIFS('Sales RAW DATA'!$F:$F,'Sales RAW DATA'!$I:$I,Incentive_Calc!$A330,'Sales RAW DATA'!$D:$D,"B3",'Sales RAW DATA'!$E:$E,Incentive_Calc!AD$5),"")</f>
        <v>0.69600103446507677</v>
      </c>
      <c r="AE330" s="44">
        <f>IFERROR(SUMIFS('Sales RAW DATA'!$G:$G,'Sales RAW DATA'!$I:$I,Incentive_Calc!$A330,'Sales RAW DATA'!$D:$D,"B3",'Sales RAW DATA'!$E:$E,Incentive_Calc!AE$5)/SUMIFS('Sales RAW DATA'!$F:$F,'Sales RAW DATA'!$I:$I,Incentive_Calc!$A330,'Sales RAW DATA'!$D:$D,"B3",'Sales RAW DATA'!$E:$E,Incentive_Calc!AE$5),"")</f>
        <v>0.92550291730788392</v>
      </c>
      <c r="AF330" s="44">
        <f>IFERROR(SUMIFS('Sales RAW DATA'!$G:$G,'Sales RAW DATA'!$I:$I,Incentive_Calc!$A330,'Sales RAW DATA'!$D:$D,"B3",'Sales RAW DATA'!$E:$E,Incentive_Calc!AF$5)/SUMIFS('Sales RAW DATA'!$F:$F,'Sales RAW DATA'!$I:$I,Incentive_Calc!$A330,'Sales RAW DATA'!$D:$D,"B3",'Sales RAW DATA'!$E:$E,Incentive_Calc!AF$5),"")</f>
        <v>1.1075675633854034</v>
      </c>
      <c r="AG330" s="44">
        <f>SUMIFS('Sales RAW DATA'!$G:$G,'Sales RAW DATA'!$I:$I,Incentive_Calc!$A330,'Sales RAW DATA'!$D:$D,"B3")/SUMIFS('Sales RAW DATA'!$F:$F,'Sales RAW DATA'!$I:$I,Incentive_Calc!$A330,'Sales RAW DATA'!$D:$D,"B3")</f>
        <v>0.91928318204398685</v>
      </c>
      <c r="AH330" s="44">
        <f>IFERROR(SUMIFS('Sales RAW DATA'!$G:$G,'Sales RAW DATA'!$I:$I,Incentive_Calc!$A330,'Sales RAW DATA'!$D:$D,"B4",'Sales RAW DATA'!$E:$E,Incentive_Calc!AH$5)/SUMIFS('Sales RAW DATA'!$F:$F,'Sales RAW DATA'!$I:$I,Incentive_Calc!$A330,'Sales RAW DATA'!$D:$D,"B4",'Sales RAW DATA'!$E:$E,Incentive_Calc!AH$5),"")</f>
        <v>1.0752979987161881</v>
      </c>
      <c r="AI330" s="44">
        <f>IFERROR(SUMIFS('Sales RAW DATA'!$G:$G,'Sales RAW DATA'!$I:$I,Incentive_Calc!$A330,'Sales RAW DATA'!$D:$D,"B4",'Sales RAW DATA'!$E:$E,Incentive_Calc!AI$5)/SUMIFS('Sales RAW DATA'!$F:$F,'Sales RAW DATA'!$I:$I,Incentive_Calc!$A330,'Sales RAW DATA'!$D:$D,"B4",'Sales RAW DATA'!$E:$E,Incentive_Calc!AI$5),"")</f>
        <v>0.91192319702780822</v>
      </c>
      <c r="AJ330" s="44">
        <f>IFERROR(SUMIFS('Sales RAW DATA'!$G:$G,'Sales RAW DATA'!$I:$I,Incentive_Calc!$A330,'Sales RAW DATA'!$D:$D,"B4",'Sales RAW DATA'!$E:$E,Incentive_Calc!AJ$5)/SUMIFS('Sales RAW DATA'!$F:$F,'Sales RAW DATA'!$I:$I,Incentive_Calc!$A330,'Sales RAW DATA'!$D:$D,"B4",'Sales RAW DATA'!$E:$E,Incentive_Calc!AJ$5),"")</f>
        <v>0.79484258276629838</v>
      </c>
      <c r="AK330" s="44">
        <f>SUMIFS('Sales RAW DATA'!$G:$G,'Sales RAW DATA'!$I:$I,Incentive_Calc!$A330,'Sales RAW DATA'!$D:$D,"B4")/SUMIFS('Sales RAW DATA'!$F:$F,'Sales RAW DATA'!$I:$I,Incentive_Calc!$A330,'Sales RAW DATA'!$D:$D,"B4")</f>
        <v>0.92548978944327165</v>
      </c>
      <c r="AL330" s="44">
        <f>IFERROR(SUMIFS('Sales RAW DATA'!$G:$G,'Sales RAW DATA'!$I:$I,Incentive_Calc!$A330,'Sales RAW DATA'!$D:$D,"B5",'Sales RAW DATA'!$E:$E,Incentive_Calc!AL$5)/SUMIFS('Sales RAW DATA'!$F:$F,'Sales RAW DATA'!$I:$I,Incentive_Calc!$A330,'Sales RAW DATA'!$D:$D,"B5",'Sales RAW DATA'!$E:$E,Incentive_Calc!AL$5),"")</f>
        <v>1.1708981202135067</v>
      </c>
      <c r="AM330" s="44">
        <f>IFERROR(SUMIFS('Sales RAW DATA'!$G:$G,'Sales RAW DATA'!$I:$I,Incentive_Calc!$A330,'Sales RAW DATA'!$D:$D,"B5",'Sales RAW DATA'!$E:$E,Incentive_Calc!AM$5)/SUMIFS('Sales RAW DATA'!$F:$F,'Sales RAW DATA'!$I:$I,Incentive_Calc!$A330,'Sales RAW DATA'!$D:$D,"B5",'Sales RAW DATA'!$E:$E,Incentive_Calc!AM$5),"")</f>
        <v>1.0625119352251462</v>
      </c>
      <c r="AN330" s="44">
        <f>IFERROR(SUMIFS('Sales RAW DATA'!$G:$G,'Sales RAW DATA'!$I:$I,Incentive_Calc!$A330,'Sales RAW DATA'!$D:$D,"B5",'Sales RAW DATA'!$E:$E,Incentive_Calc!AN$5)/SUMIFS('Sales RAW DATA'!$F:$F,'Sales RAW DATA'!$I:$I,Incentive_Calc!$A330,'Sales RAW DATA'!$D:$D,"B5",'Sales RAW DATA'!$E:$E,Incentive_Calc!AN$5),"")</f>
        <v>1.0358373474912979</v>
      </c>
      <c r="AO330" s="44">
        <f>SUMIFS('Sales RAW DATA'!$G:$G,'Sales RAW DATA'!$I:$I,Incentive_Calc!$A330,'Sales RAW DATA'!$D:$D,"B5")/SUMIFS('Sales RAW DATA'!$F:$F,'Sales RAW DATA'!$I:$I,Incentive_Calc!$A330,'Sales RAW DATA'!$D:$D,"B5")</f>
        <v>1.0890010146495781</v>
      </c>
      <c r="AP330" s="42">
        <f>SUM(SUMIFS('Sales RAW DATA'!$F$2:$F$30000,'Sales RAW DATA'!$I$2:$I$30000,Incentive_Calc!$A330,'Sales RAW DATA'!$D$2:$D$30000,"B1"),SUMIFS('Sales RAW DATA'!$F$2:$F$30000,'Sales RAW DATA'!$I$2:$I$30000,Incentive_Calc!$A330,'Sales RAW DATA'!$D$2:$D$30000,"B2"),SUMIFS('Sales RAW DATA'!$F$2:$F$30000,'Sales RAW DATA'!$I$2:$I$30000,Incentive_Calc!$A330,'Sales RAW DATA'!$D$2:$D$30000,"B3"),SUMIFS('Sales RAW DATA'!$F$2:$F$30000,'Sales RAW DATA'!$I$2:$I$30000,Incentive_Calc!$A330,'Sales RAW DATA'!$D$2:$D$30000,"B4"),SUMIFS('Sales RAW DATA'!$F$2:$F$30000,'Sales RAW DATA'!$I$2:$I$30000,Incentive_Calc!$A330,'Sales RAW DATA'!$D$2:$D$30000,"B5"))</f>
        <v>5440099</v>
      </c>
      <c r="AQ330" s="42">
        <f>SUM(SUMIFS('Sales RAW DATA'!$G$2:$G$30000,'Sales RAW DATA'!$I$2:$I$30000,Incentive_Calc!$A330,'Sales RAW DATA'!$D$2:$D$30000,"B1"),SUMIFS('Sales RAW DATA'!$G$2:$G$30000,'Sales RAW DATA'!$I$2:$I$30000,Incentive_Calc!$A330,'Sales RAW DATA'!$D$2:$D$30000,"B2"),SUMIFS('Sales RAW DATA'!$G$2:$G$30000,'Sales RAW DATA'!$I$2:$I$30000,Incentive_Calc!$A330,'Sales RAW DATA'!$D$2:$D$30000,"B3"),SUMIFS('Sales RAW DATA'!$G$2:$G$30000,'Sales RAW DATA'!$I$2:$I$30000,Incentive_Calc!$A330,'Sales RAW DATA'!$D$2:$D$30000,"B4"),SUMIFS('Sales RAW DATA'!$G$2:$G$30000,'Sales RAW DATA'!$I$2:$I$30000,Incentive_Calc!$A330,'Sales RAW DATA'!$D$2:$D$30000,"B5"))</f>
        <v>4737838</v>
      </c>
      <c r="AR330" s="45">
        <f t="shared" si="95"/>
        <v>87.091025365531024</v>
      </c>
      <c r="AS330" s="45">
        <f t="shared" si="96"/>
        <v>87</v>
      </c>
      <c r="AT330" s="46"/>
      <c r="AU330" s="21"/>
      <c r="AV330" s="43" t="str">
        <f t="shared" si="87"/>
        <v>Yes</v>
      </c>
      <c r="AW330" s="43" t="str">
        <f t="shared" si="88"/>
        <v>Yes</v>
      </c>
      <c r="AX330" s="43" t="str">
        <f t="shared" si="89"/>
        <v>Yes</v>
      </c>
      <c r="AY330" s="43" t="str">
        <f t="shared" si="97"/>
        <v>Yes</v>
      </c>
    </row>
    <row r="331" spans="1:51" x14ac:dyDescent="0.35">
      <c r="A331" s="21" t="s">
        <v>1208</v>
      </c>
      <c r="B331" s="21" t="s">
        <v>731</v>
      </c>
      <c r="C331" s="21" t="str">
        <f>_xlfn.XLOOKUP($A331,'Employee List'!$E:$E,'Employee List'!$D:$D,0)</f>
        <v>DM</v>
      </c>
      <c r="D331" s="42" t="str" cm="1">
        <f t="array" ref="D331">IFERROR(IF($G331="Yes",INDEX('Payment Plan'!$D$6:$D$42,MATCH(1,(Incentive_Calc!$C331='Payment Plan'!$B$6:$B$42)*(Incentive_Calc!$U331='Payment Plan'!$C$6:$C$42),0)),""),"")</f>
        <v/>
      </c>
      <c r="E331" s="42" t="str" cm="1">
        <f t="array" ref="E331">IFERROR(IF($H331="Yes",INDEX('Payment Plan'!$D$6:$D$42,MATCH(1,(Incentive_Calc!$C331='Payment Plan'!$B$6:$B$42)*(Incentive_Calc!$AS331='Payment Plan'!$C$6:$C$42),0)),""),"")</f>
        <v/>
      </c>
      <c r="F331" s="42">
        <f t="shared" si="90"/>
        <v>0</v>
      </c>
      <c r="G331" s="43" t="str">
        <f t="shared" si="85"/>
        <v>Yes</v>
      </c>
      <c r="H331" s="21" t="str">
        <f t="shared" si="91"/>
        <v>No</v>
      </c>
      <c r="I331" s="42">
        <f>IFERROR(SUMIFS('Sales RAW DATA'!$F$2:$F$30000,'Sales RAW DATA'!$I$2:$I$30000,Incentive_Calc!$A331,'Sales RAW DATA'!$E$2:$E$30000,Incentive_Calc!I$5),"")</f>
        <v>2873041</v>
      </c>
      <c r="J331" s="42">
        <f>IFERROR(SUMIFS('Sales RAW DATA'!$F$2:$F$30000,'Sales RAW DATA'!$I$2:$I$30000,Incentive_Calc!$A331,'Sales RAW DATA'!$E$2:$E$30000,Incentive_Calc!J$5),"")</f>
        <v>2957613</v>
      </c>
      <c r="K331" s="42">
        <f>IFERROR(SUMIFS('Sales RAW DATA'!$F$2:$F$30000,'Sales RAW DATA'!$I$2:$I$30000,Incentive_Calc!$A331,'Sales RAW DATA'!$E$2:$E$30000,Incentive_Calc!K$5),"")</f>
        <v>2963403</v>
      </c>
      <c r="L331" s="42">
        <f t="shared" si="92"/>
        <v>8794057</v>
      </c>
      <c r="M331" s="42">
        <f>IFERROR(SUMIFS('Sales RAW DATA'!$G$2:$G$30000,'Sales RAW DATA'!$I$2:$I$30000,Incentive_Calc!$A331,'Sales RAW DATA'!$E$2:$E$30000,Incentive_Calc!M$5),"")</f>
        <v>2814900</v>
      </c>
      <c r="N331" s="42">
        <f>IFERROR(SUMIFS('Sales RAW DATA'!$G$2:$G$30000,'Sales RAW DATA'!$I$2:$I$30000,Incentive_Calc!$A331,'Sales RAW DATA'!$E$2:$E$30000,Incentive_Calc!N$5),"")</f>
        <v>2895462</v>
      </c>
      <c r="O331" s="42">
        <f>IFERROR(SUMIFS('Sales RAW DATA'!$G$2:$G$30000,'Sales RAW DATA'!$I$2:$I$30000,Incentive_Calc!$A331,'Sales RAW DATA'!$E$2:$E$30000,Incentive_Calc!O$5),"")</f>
        <v>2689280</v>
      </c>
      <c r="P331" s="42">
        <f t="shared" si="86"/>
        <v>8399642</v>
      </c>
      <c r="Q331" s="44">
        <f t="shared" si="82"/>
        <v>0.97976325433573697</v>
      </c>
      <c r="R331" s="44">
        <f t="shared" si="83"/>
        <v>0.97898609452960883</v>
      </c>
      <c r="S331" s="44">
        <f t="shared" si="84"/>
        <v>0.90749722531832488</v>
      </c>
      <c r="T331" s="45">
        <f t="shared" si="93"/>
        <v>95.51498244780538</v>
      </c>
      <c r="U331" s="45">
        <f t="shared" si="94"/>
        <v>95</v>
      </c>
      <c r="V331" s="44">
        <f>IFERROR(SUMIFS('Sales RAW DATA'!$G:$G,'Sales RAW DATA'!$I:$I,Incentive_Calc!$A331,'Sales RAW DATA'!$D:$D,"B1",'Sales RAW DATA'!$E:$E,Incentive_Calc!V$5)/SUMIFS('Sales RAW DATA'!$F:$F,'Sales RAW DATA'!$I:$I,Incentive_Calc!$A331,'Sales RAW DATA'!$D:$D,"B1",'Sales RAW DATA'!$E:$E,Incentive_Calc!V$5),"")</f>
        <v>1.0430171589910422</v>
      </c>
      <c r="W331" s="44">
        <f>IFERROR(SUMIFS('Sales RAW DATA'!$G:$G,'Sales RAW DATA'!$I:$I,Incentive_Calc!$A331,'Sales RAW DATA'!$D:$D,"B1",'Sales RAW DATA'!$E:$E,Incentive_Calc!W$5)/SUMIFS('Sales RAW DATA'!$F:$F,'Sales RAW DATA'!$I:$I,Incentive_Calc!$A331,'Sales RAW DATA'!$D:$D,"B1",'Sales RAW DATA'!$E:$E,Incentive_Calc!W$5),"")</f>
        <v>0.99073496548110818</v>
      </c>
      <c r="X331" s="44">
        <f>IFERROR(SUMIFS('Sales RAW DATA'!$G:$G,'Sales RAW DATA'!$I:$I,Incentive_Calc!$A331,'Sales RAW DATA'!$D:$D,"B1",'Sales RAW DATA'!$E:$E,Incentive_Calc!X$5)/SUMIFS('Sales RAW DATA'!$F:$F,'Sales RAW DATA'!$I:$I,Incentive_Calc!$A331,'Sales RAW DATA'!$D:$D,"B1",'Sales RAW DATA'!$E:$E,Incentive_Calc!X$5),"")</f>
        <v>0.83255078493856638</v>
      </c>
      <c r="Y331" s="44">
        <f>SUMIFS('Sales RAW DATA'!$G:$G,'Sales RAW DATA'!$I:$I,Incentive_Calc!$A331,'Sales RAW DATA'!$D:$D,"B1")/SUMIFS('Sales RAW DATA'!$F:$F,'Sales RAW DATA'!$I:$I,Incentive_Calc!$A331,'Sales RAW DATA'!$D:$D,"B1")</f>
        <v>0.95780392429191297</v>
      </c>
      <c r="Z331" s="44">
        <f>IFERROR(SUMIFS('Sales RAW DATA'!$G:$G,'Sales RAW DATA'!$I:$I,Incentive_Calc!$A331,'Sales RAW DATA'!$D:$D,"B2",'Sales RAW DATA'!$E:$E,Incentive_Calc!Z$5)/SUMIFS('Sales RAW DATA'!$F:$F,'Sales RAW DATA'!$I:$I,Incentive_Calc!$A331,'Sales RAW DATA'!$D:$D,"B2",'Sales RAW DATA'!$E:$E,Incentive_Calc!Z$5),"")</f>
        <v>0.79008107796549387</v>
      </c>
      <c r="AA331" s="44">
        <f>IFERROR(SUMIFS('Sales RAW DATA'!$G:$G,'Sales RAW DATA'!$I:$I,Incentive_Calc!$A331,'Sales RAW DATA'!$D:$D,"B2",'Sales RAW DATA'!$E:$E,Incentive_Calc!AA$5)/SUMIFS('Sales RAW DATA'!$F:$F,'Sales RAW DATA'!$I:$I,Incentive_Calc!$A331,'Sales RAW DATA'!$D:$D,"B2",'Sales RAW DATA'!$E:$E,Incentive_Calc!AA$5),"")</f>
        <v>0.78928984204443298</v>
      </c>
      <c r="AB331" s="44">
        <f>IFERROR(SUMIFS('Sales RAW DATA'!$G:$G,'Sales RAW DATA'!$I:$I,Incentive_Calc!$A331,'Sales RAW DATA'!$D:$D,"B2",'Sales RAW DATA'!$E:$E,Incentive_Calc!AB$5)/SUMIFS('Sales RAW DATA'!$F:$F,'Sales RAW DATA'!$I:$I,Incentive_Calc!$A331,'Sales RAW DATA'!$D:$D,"B2",'Sales RAW DATA'!$E:$E,Incentive_Calc!AB$5),"")</f>
        <v>0.73298708928023071</v>
      </c>
      <c r="AC331" s="44">
        <f>SUMIFS('Sales RAW DATA'!$G:$G,'Sales RAW DATA'!$I:$I,Incentive_Calc!$A331,'Sales RAW DATA'!$D:$D,"B2")/SUMIFS('Sales RAW DATA'!$F:$F,'Sales RAW DATA'!$I:$I,Incentive_Calc!$A331,'Sales RAW DATA'!$D:$D,"B2")</f>
        <v>0.77128945339236366</v>
      </c>
      <c r="AD331" s="44">
        <f>IFERROR(SUMIFS('Sales RAW DATA'!$G:$G,'Sales RAW DATA'!$I:$I,Incentive_Calc!$A331,'Sales RAW DATA'!$D:$D,"B3",'Sales RAW DATA'!$E:$E,Incentive_Calc!AD$5)/SUMIFS('Sales RAW DATA'!$F:$F,'Sales RAW DATA'!$I:$I,Incentive_Calc!$A331,'Sales RAW DATA'!$D:$D,"B3",'Sales RAW DATA'!$E:$E,Incentive_Calc!AD$5),"")</f>
        <v>1.033104183260851</v>
      </c>
      <c r="AE331" s="44">
        <f>IFERROR(SUMIFS('Sales RAW DATA'!$G:$G,'Sales RAW DATA'!$I:$I,Incentive_Calc!$A331,'Sales RAW DATA'!$D:$D,"B3",'Sales RAW DATA'!$E:$E,Incentive_Calc!AE$5)/SUMIFS('Sales RAW DATA'!$F:$F,'Sales RAW DATA'!$I:$I,Incentive_Calc!$A331,'Sales RAW DATA'!$D:$D,"B3",'Sales RAW DATA'!$E:$E,Incentive_Calc!AE$5),"")</f>
        <v>0.97675616737086002</v>
      </c>
      <c r="AF331" s="44">
        <f>IFERROR(SUMIFS('Sales RAW DATA'!$G:$G,'Sales RAW DATA'!$I:$I,Incentive_Calc!$A331,'Sales RAW DATA'!$D:$D,"B3",'Sales RAW DATA'!$E:$E,Incentive_Calc!AF$5)/SUMIFS('Sales RAW DATA'!$F:$F,'Sales RAW DATA'!$I:$I,Incentive_Calc!$A331,'Sales RAW DATA'!$D:$D,"B3",'Sales RAW DATA'!$E:$E,Incentive_Calc!AF$5),"")</f>
        <v>1.0961785920880212</v>
      </c>
      <c r="AG331" s="44">
        <f>SUMIFS('Sales RAW DATA'!$G:$G,'Sales RAW DATA'!$I:$I,Incentive_Calc!$A331,'Sales RAW DATA'!$D:$D,"B3")/SUMIFS('Sales RAW DATA'!$F:$F,'Sales RAW DATA'!$I:$I,Incentive_Calc!$A331,'Sales RAW DATA'!$D:$D,"B3")</f>
        <v>1.0383557167711537</v>
      </c>
      <c r="AH331" s="44">
        <f>IFERROR(SUMIFS('Sales RAW DATA'!$G:$G,'Sales RAW DATA'!$I:$I,Incentive_Calc!$A331,'Sales RAW DATA'!$D:$D,"B4",'Sales RAW DATA'!$E:$E,Incentive_Calc!AH$5)/SUMIFS('Sales RAW DATA'!$F:$F,'Sales RAW DATA'!$I:$I,Incentive_Calc!$A331,'Sales RAW DATA'!$D:$D,"B4",'Sales RAW DATA'!$E:$E,Incentive_Calc!AH$5),"")</f>
        <v>1.0613356428528182</v>
      </c>
      <c r="AI331" s="44">
        <f>IFERROR(SUMIFS('Sales RAW DATA'!$G:$G,'Sales RAW DATA'!$I:$I,Incentive_Calc!$A331,'Sales RAW DATA'!$D:$D,"B4",'Sales RAW DATA'!$E:$E,Incentive_Calc!AI$5)/SUMIFS('Sales RAW DATA'!$F:$F,'Sales RAW DATA'!$I:$I,Incentive_Calc!$A331,'Sales RAW DATA'!$D:$D,"B4",'Sales RAW DATA'!$E:$E,Incentive_Calc!AI$5),"")</f>
        <v>1.3396579541787674</v>
      </c>
      <c r="AJ331" s="44">
        <f>IFERROR(SUMIFS('Sales RAW DATA'!$G:$G,'Sales RAW DATA'!$I:$I,Incentive_Calc!$A331,'Sales RAW DATA'!$D:$D,"B4",'Sales RAW DATA'!$E:$E,Incentive_Calc!AJ$5)/SUMIFS('Sales RAW DATA'!$F:$F,'Sales RAW DATA'!$I:$I,Incentive_Calc!$A331,'Sales RAW DATA'!$D:$D,"B4",'Sales RAW DATA'!$E:$E,Incentive_Calc!AJ$5),"")</f>
        <v>0.94849055411638339</v>
      </c>
      <c r="AK331" s="44">
        <f>SUMIFS('Sales RAW DATA'!$G:$G,'Sales RAW DATA'!$I:$I,Incentive_Calc!$A331,'Sales RAW DATA'!$D:$D,"B4")/SUMIFS('Sales RAW DATA'!$F:$F,'Sales RAW DATA'!$I:$I,Incentive_Calc!$A331,'Sales RAW DATA'!$D:$D,"B4")</f>
        <v>1.115651283356565</v>
      </c>
      <c r="AL331" s="44">
        <f>IFERROR(SUMIFS('Sales RAW DATA'!$G:$G,'Sales RAW DATA'!$I:$I,Incentive_Calc!$A331,'Sales RAW DATA'!$D:$D,"B5",'Sales RAW DATA'!$E:$E,Incentive_Calc!AL$5)/SUMIFS('Sales RAW DATA'!$F:$F,'Sales RAW DATA'!$I:$I,Incentive_Calc!$A331,'Sales RAW DATA'!$D:$D,"B5",'Sales RAW DATA'!$E:$E,Incentive_Calc!AL$5),"")</f>
        <v>1.7643521845521282</v>
      </c>
      <c r="AM331" s="44">
        <f>IFERROR(SUMIFS('Sales RAW DATA'!$G:$G,'Sales RAW DATA'!$I:$I,Incentive_Calc!$A331,'Sales RAW DATA'!$D:$D,"B5",'Sales RAW DATA'!$E:$E,Incentive_Calc!AM$5)/SUMIFS('Sales RAW DATA'!$F:$F,'Sales RAW DATA'!$I:$I,Incentive_Calc!$A331,'Sales RAW DATA'!$D:$D,"B5",'Sales RAW DATA'!$E:$E,Incentive_Calc!AM$5),"")</f>
        <v>1.660937360776976</v>
      </c>
      <c r="AN331" s="44">
        <f>IFERROR(SUMIFS('Sales RAW DATA'!$G:$G,'Sales RAW DATA'!$I:$I,Incentive_Calc!$A331,'Sales RAW DATA'!$D:$D,"B5",'Sales RAW DATA'!$E:$E,Incentive_Calc!AN$5)/SUMIFS('Sales RAW DATA'!$F:$F,'Sales RAW DATA'!$I:$I,Incentive_Calc!$A331,'Sales RAW DATA'!$D:$D,"B5",'Sales RAW DATA'!$E:$E,Incentive_Calc!AN$5),"")</f>
        <v>1.2869333424174552</v>
      </c>
      <c r="AO331" s="44">
        <f>SUMIFS('Sales RAW DATA'!$G:$G,'Sales RAW DATA'!$I:$I,Incentive_Calc!$A331,'Sales RAW DATA'!$D:$D,"B5")/SUMIFS('Sales RAW DATA'!$F:$F,'Sales RAW DATA'!$I:$I,Incentive_Calc!$A331,'Sales RAW DATA'!$D:$D,"B5")</f>
        <v>1.565091789317455</v>
      </c>
      <c r="AP331" s="42">
        <f>SUM(SUMIFS('Sales RAW DATA'!$F$2:$F$30000,'Sales RAW DATA'!$I$2:$I$30000,Incentive_Calc!$A331,'Sales RAW DATA'!$D$2:$D$30000,"B1"),SUMIFS('Sales RAW DATA'!$F$2:$F$30000,'Sales RAW DATA'!$I$2:$I$30000,Incentive_Calc!$A331,'Sales RAW DATA'!$D$2:$D$30000,"B2"),SUMIFS('Sales RAW DATA'!$F$2:$F$30000,'Sales RAW DATA'!$I$2:$I$30000,Incentive_Calc!$A331,'Sales RAW DATA'!$D$2:$D$30000,"B3"),SUMIFS('Sales RAW DATA'!$F$2:$F$30000,'Sales RAW DATA'!$I$2:$I$30000,Incentive_Calc!$A331,'Sales RAW DATA'!$D$2:$D$30000,"B4"),SUMIFS('Sales RAW DATA'!$F$2:$F$30000,'Sales RAW DATA'!$I$2:$I$30000,Incentive_Calc!$A331,'Sales RAW DATA'!$D$2:$D$30000,"B5"))</f>
        <v>4554469</v>
      </c>
      <c r="AQ331" s="42">
        <f>SUM(SUMIFS('Sales RAW DATA'!$G$2:$G$30000,'Sales RAW DATA'!$I$2:$I$30000,Incentive_Calc!$A331,'Sales RAW DATA'!$D$2:$D$30000,"B1"),SUMIFS('Sales RAW DATA'!$G$2:$G$30000,'Sales RAW DATA'!$I$2:$I$30000,Incentive_Calc!$A331,'Sales RAW DATA'!$D$2:$D$30000,"B2"),SUMIFS('Sales RAW DATA'!$G$2:$G$30000,'Sales RAW DATA'!$I$2:$I$30000,Incentive_Calc!$A331,'Sales RAW DATA'!$D$2:$D$30000,"B3"),SUMIFS('Sales RAW DATA'!$G$2:$G$30000,'Sales RAW DATA'!$I$2:$I$30000,Incentive_Calc!$A331,'Sales RAW DATA'!$D$2:$D$30000,"B4"),SUMIFS('Sales RAW DATA'!$G$2:$G$30000,'Sales RAW DATA'!$I$2:$I$30000,Incentive_Calc!$A331,'Sales RAW DATA'!$D$2:$D$30000,"B5"))</f>
        <v>4801713</v>
      </c>
      <c r="AR331" s="45">
        <f t="shared" si="95"/>
        <v>105.42860210487765</v>
      </c>
      <c r="AS331" s="45">
        <f t="shared" si="96"/>
        <v>105</v>
      </c>
      <c r="AT331" s="46"/>
      <c r="AU331" s="21"/>
      <c r="AV331" s="43" t="str">
        <f t="shared" si="87"/>
        <v>Yes</v>
      </c>
      <c r="AW331" s="43" t="str">
        <f t="shared" si="88"/>
        <v>Yes</v>
      </c>
      <c r="AX331" s="43" t="str">
        <f t="shared" si="89"/>
        <v>Yes</v>
      </c>
      <c r="AY331" s="43" t="str">
        <f t="shared" si="97"/>
        <v>Yes</v>
      </c>
    </row>
    <row r="332" spans="1:51" x14ac:dyDescent="0.35">
      <c r="A332" s="21" t="s">
        <v>1209</v>
      </c>
      <c r="B332" s="21" t="s">
        <v>732</v>
      </c>
      <c r="C332" s="21" t="str">
        <f>_xlfn.XLOOKUP($A332,'Employee List'!$E:$E,'Employee List'!$D:$D,0)</f>
        <v>DM</v>
      </c>
      <c r="D332" s="42" t="str" cm="1">
        <f t="array" ref="D332">IFERROR(IF($G332="Yes",INDEX('Payment Plan'!$D$6:$D$42,MATCH(1,(Incentive_Calc!$C332='Payment Plan'!$B$6:$B$42)*(Incentive_Calc!$U332='Payment Plan'!$C$6:$C$42),0)),""),"")</f>
        <v/>
      </c>
      <c r="E332" s="42" t="str" cm="1">
        <f t="array" ref="E332">IFERROR(IF($H332="Yes",INDEX('Payment Plan'!$D$6:$D$42,MATCH(1,(Incentive_Calc!$C332='Payment Plan'!$B$6:$B$42)*(Incentive_Calc!$AS332='Payment Plan'!$C$6:$C$42),0)),""),"")</f>
        <v/>
      </c>
      <c r="F332" s="42">
        <f t="shared" si="90"/>
        <v>0</v>
      </c>
      <c r="G332" s="43" t="str">
        <f t="shared" si="85"/>
        <v>Yes</v>
      </c>
      <c r="H332" s="21" t="str">
        <f t="shared" si="91"/>
        <v>No</v>
      </c>
      <c r="I332" s="42">
        <f>IFERROR(SUMIFS('Sales RAW DATA'!$F$2:$F$30000,'Sales RAW DATA'!$I$2:$I$30000,Incentive_Calc!$A332,'Sales RAW DATA'!$E$2:$E$30000,Incentive_Calc!I$5),"")</f>
        <v>6409823</v>
      </c>
      <c r="J332" s="42">
        <f>IFERROR(SUMIFS('Sales RAW DATA'!$F$2:$F$30000,'Sales RAW DATA'!$I$2:$I$30000,Incentive_Calc!$A332,'Sales RAW DATA'!$E$2:$E$30000,Incentive_Calc!J$5),"")</f>
        <v>6445932</v>
      </c>
      <c r="K332" s="42">
        <f>IFERROR(SUMIFS('Sales RAW DATA'!$F$2:$F$30000,'Sales RAW DATA'!$I$2:$I$30000,Incentive_Calc!$A332,'Sales RAW DATA'!$E$2:$E$30000,Incentive_Calc!K$5),"")</f>
        <v>6499164</v>
      </c>
      <c r="L332" s="42">
        <f t="shared" si="92"/>
        <v>19354919</v>
      </c>
      <c r="M332" s="42">
        <f>IFERROR(SUMIFS('Sales RAW DATA'!$G$2:$G$30000,'Sales RAW DATA'!$I$2:$I$30000,Incentive_Calc!$A332,'Sales RAW DATA'!$E$2:$E$30000,Incentive_Calc!M$5),"")</f>
        <v>6211915</v>
      </c>
      <c r="N332" s="42">
        <f>IFERROR(SUMIFS('Sales RAW DATA'!$G$2:$G$30000,'Sales RAW DATA'!$I$2:$I$30000,Incentive_Calc!$A332,'Sales RAW DATA'!$E$2:$E$30000,Incentive_Calc!N$5),"")</f>
        <v>6140154</v>
      </c>
      <c r="O332" s="42">
        <f>IFERROR(SUMIFS('Sales RAW DATA'!$G$2:$G$30000,'Sales RAW DATA'!$I$2:$I$30000,Incentive_Calc!$A332,'Sales RAW DATA'!$E$2:$E$30000,Incentive_Calc!O$5),"")</f>
        <v>6151150</v>
      </c>
      <c r="P332" s="42">
        <f t="shared" si="86"/>
        <v>18503219</v>
      </c>
      <c r="Q332" s="44">
        <f t="shared" si="82"/>
        <v>0.96912426442976662</v>
      </c>
      <c r="R332" s="44">
        <f t="shared" si="83"/>
        <v>0.95256263950659115</v>
      </c>
      <c r="S332" s="44">
        <f t="shared" si="84"/>
        <v>0.94645249758276606</v>
      </c>
      <c r="T332" s="45">
        <f t="shared" si="93"/>
        <v>95.599568254457694</v>
      </c>
      <c r="U332" s="45">
        <f t="shared" si="94"/>
        <v>95</v>
      </c>
      <c r="V332" s="44">
        <f>IFERROR(SUMIFS('Sales RAW DATA'!$G:$G,'Sales RAW DATA'!$I:$I,Incentive_Calc!$A332,'Sales RAW DATA'!$D:$D,"B1",'Sales RAW DATA'!$E:$E,Incentive_Calc!V$5)/SUMIFS('Sales RAW DATA'!$F:$F,'Sales RAW DATA'!$I:$I,Incentive_Calc!$A332,'Sales RAW DATA'!$D:$D,"B1",'Sales RAW DATA'!$E:$E,Incentive_Calc!V$5),"")</f>
        <v>1.1183312666884742</v>
      </c>
      <c r="W332" s="44">
        <f>IFERROR(SUMIFS('Sales RAW DATA'!$G:$G,'Sales RAW DATA'!$I:$I,Incentive_Calc!$A332,'Sales RAW DATA'!$D:$D,"B1",'Sales RAW DATA'!$E:$E,Incentive_Calc!W$5)/SUMIFS('Sales RAW DATA'!$F:$F,'Sales RAW DATA'!$I:$I,Incentive_Calc!$A332,'Sales RAW DATA'!$D:$D,"B1",'Sales RAW DATA'!$E:$E,Incentive_Calc!W$5),"")</f>
        <v>0.91228152621293823</v>
      </c>
      <c r="X332" s="44">
        <f>IFERROR(SUMIFS('Sales RAW DATA'!$G:$G,'Sales RAW DATA'!$I:$I,Incentive_Calc!$A332,'Sales RAW DATA'!$D:$D,"B1",'Sales RAW DATA'!$E:$E,Incentive_Calc!X$5)/SUMIFS('Sales RAW DATA'!$F:$F,'Sales RAW DATA'!$I:$I,Incentive_Calc!$A332,'Sales RAW DATA'!$D:$D,"B1",'Sales RAW DATA'!$E:$E,Incentive_Calc!X$5),"")</f>
        <v>0.77588293414193721</v>
      </c>
      <c r="Y332" s="44">
        <f>SUMIFS('Sales RAW DATA'!$G:$G,'Sales RAW DATA'!$I:$I,Incentive_Calc!$A332,'Sales RAW DATA'!$D:$D,"B1")/SUMIFS('Sales RAW DATA'!$F:$F,'Sales RAW DATA'!$I:$I,Incentive_Calc!$A332,'Sales RAW DATA'!$D:$D,"B1")</f>
        <v>0.93956053319443877</v>
      </c>
      <c r="Z332" s="44">
        <f>IFERROR(SUMIFS('Sales RAW DATA'!$G:$G,'Sales RAW DATA'!$I:$I,Incentive_Calc!$A332,'Sales RAW DATA'!$D:$D,"B2",'Sales RAW DATA'!$E:$E,Incentive_Calc!Z$5)/SUMIFS('Sales RAW DATA'!$F:$F,'Sales RAW DATA'!$I:$I,Incentive_Calc!$A332,'Sales RAW DATA'!$D:$D,"B2",'Sales RAW DATA'!$E:$E,Incentive_Calc!Z$5),"")</f>
        <v>0.84305594079165458</v>
      </c>
      <c r="AA332" s="44">
        <f>IFERROR(SUMIFS('Sales RAW DATA'!$G:$G,'Sales RAW DATA'!$I:$I,Incentive_Calc!$A332,'Sales RAW DATA'!$D:$D,"B2",'Sales RAW DATA'!$E:$E,Incentive_Calc!AA$5)/SUMIFS('Sales RAW DATA'!$F:$F,'Sales RAW DATA'!$I:$I,Incentive_Calc!$A332,'Sales RAW DATA'!$D:$D,"B2",'Sales RAW DATA'!$E:$E,Incentive_Calc!AA$5),"")</f>
        <v>0.70335652528310677</v>
      </c>
      <c r="AB332" s="44">
        <f>IFERROR(SUMIFS('Sales RAW DATA'!$G:$G,'Sales RAW DATA'!$I:$I,Incentive_Calc!$A332,'Sales RAW DATA'!$D:$D,"B2",'Sales RAW DATA'!$E:$E,Incentive_Calc!AB$5)/SUMIFS('Sales RAW DATA'!$F:$F,'Sales RAW DATA'!$I:$I,Incentive_Calc!$A332,'Sales RAW DATA'!$D:$D,"B2",'Sales RAW DATA'!$E:$E,Incentive_Calc!AB$5),"")</f>
        <v>0.73305704065540978</v>
      </c>
      <c r="AC332" s="44">
        <f>SUMIFS('Sales RAW DATA'!$G:$G,'Sales RAW DATA'!$I:$I,Incentive_Calc!$A332,'Sales RAW DATA'!$D:$D,"B2")/SUMIFS('Sales RAW DATA'!$F:$F,'Sales RAW DATA'!$I:$I,Incentive_Calc!$A332,'Sales RAW DATA'!$D:$D,"B2")</f>
        <v>0.75851266551117447</v>
      </c>
      <c r="AD332" s="44">
        <f>IFERROR(SUMIFS('Sales RAW DATA'!$G:$G,'Sales RAW DATA'!$I:$I,Incentive_Calc!$A332,'Sales RAW DATA'!$D:$D,"B3",'Sales RAW DATA'!$E:$E,Incentive_Calc!AD$5)/SUMIFS('Sales RAW DATA'!$F:$F,'Sales RAW DATA'!$I:$I,Incentive_Calc!$A332,'Sales RAW DATA'!$D:$D,"B3",'Sales RAW DATA'!$E:$E,Incentive_Calc!AD$5),"")</f>
        <v>0.56234374313933422</v>
      </c>
      <c r="AE332" s="44">
        <f>IFERROR(SUMIFS('Sales RAW DATA'!$G:$G,'Sales RAW DATA'!$I:$I,Incentive_Calc!$A332,'Sales RAW DATA'!$D:$D,"B3",'Sales RAW DATA'!$E:$E,Incentive_Calc!AE$5)/SUMIFS('Sales RAW DATA'!$F:$F,'Sales RAW DATA'!$I:$I,Incentive_Calc!$A332,'Sales RAW DATA'!$D:$D,"B3",'Sales RAW DATA'!$E:$E,Incentive_Calc!AE$5),"")</f>
        <v>0.89695410704879153</v>
      </c>
      <c r="AF332" s="44">
        <f>IFERROR(SUMIFS('Sales RAW DATA'!$G:$G,'Sales RAW DATA'!$I:$I,Incentive_Calc!$A332,'Sales RAW DATA'!$D:$D,"B3",'Sales RAW DATA'!$E:$E,Incentive_Calc!AF$5)/SUMIFS('Sales RAW DATA'!$F:$F,'Sales RAW DATA'!$I:$I,Incentive_Calc!$A332,'Sales RAW DATA'!$D:$D,"B3",'Sales RAW DATA'!$E:$E,Incentive_Calc!AF$5),"")</f>
        <v>1.4540637501376299</v>
      </c>
      <c r="AG332" s="44">
        <f>SUMIFS('Sales RAW DATA'!$G:$G,'Sales RAW DATA'!$I:$I,Incentive_Calc!$A332,'Sales RAW DATA'!$D:$D,"B3")/SUMIFS('Sales RAW DATA'!$F:$F,'Sales RAW DATA'!$I:$I,Incentive_Calc!$A332,'Sales RAW DATA'!$D:$D,"B3")</f>
        <v>0.99574012125178535</v>
      </c>
      <c r="AH332" s="44">
        <f>IFERROR(SUMIFS('Sales RAW DATA'!$G:$G,'Sales RAW DATA'!$I:$I,Incentive_Calc!$A332,'Sales RAW DATA'!$D:$D,"B4",'Sales RAW DATA'!$E:$E,Incentive_Calc!AH$5)/SUMIFS('Sales RAW DATA'!$F:$F,'Sales RAW DATA'!$I:$I,Incentive_Calc!$A332,'Sales RAW DATA'!$D:$D,"B4",'Sales RAW DATA'!$E:$E,Incentive_Calc!AH$5),"")</f>
        <v>1.0352889345232243</v>
      </c>
      <c r="AI332" s="44">
        <f>IFERROR(SUMIFS('Sales RAW DATA'!$G:$G,'Sales RAW DATA'!$I:$I,Incentive_Calc!$A332,'Sales RAW DATA'!$D:$D,"B4",'Sales RAW DATA'!$E:$E,Incentive_Calc!AI$5)/SUMIFS('Sales RAW DATA'!$F:$F,'Sales RAW DATA'!$I:$I,Incentive_Calc!$A332,'Sales RAW DATA'!$D:$D,"B4",'Sales RAW DATA'!$E:$E,Incentive_Calc!AI$5),"")</f>
        <v>1.2346381769084678</v>
      </c>
      <c r="AJ332" s="44">
        <f>IFERROR(SUMIFS('Sales RAW DATA'!$G:$G,'Sales RAW DATA'!$I:$I,Incentive_Calc!$A332,'Sales RAW DATA'!$D:$D,"B4",'Sales RAW DATA'!$E:$E,Incentive_Calc!AJ$5)/SUMIFS('Sales RAW DATA'!$F:$F,'Sales RAW DATA'!$I:$I,Incentive_Calc!$A332,'Sales RAW DATA'!$D:$D,"B4",'Sales RAW DATA'!$E:$E,Incentive_Calc!AJ$5),"")</f>
        <v>1.112802182621909</v>
      </c>
      <c r="AK332" s="44">
        <f>SUMIFS('Sales RAW DATA'!$G:$G,'Sales RAW DATA'!$I:$I,Incentive_Calc!$A332,'Sales RAW DATA'!$D:$D,"B4")/SUMIFS('Sales RAW DATA'!$F:$F,'Sales RAW DATA'!$I:$I,Incentive_Calc!$A332,'Sales RAW DATA'!$D:$D,"B4")</f>
        <v>1.1285714369866653</v>
      </c>
      <c r="AL332" s="44">
        <f>IFERROR(SUMIFS('Sales RAW DATA'!$G:$G,'Sales RAW DATA'!$I:$I,Incentive_Calc!$A332,'Sales RAW DATA'!$D:$D,"B5",'Sales RAW DATA'!$E:$E,Incentive_Calc!AL$5)/SUMIFS('Sales RAW DATA'!$F:$F,'Sales RAW DATA'!$I:$I,Incentive_Calc!$A332,'Sales RAW DATA'!$D:$D,"B5",'Sales RAW DATA'!$E:$E,Incentive_Calc!AL$5),"")</f>
        <v>0.79901191085510048</v>
      </c>
      <c r="AM332" s="44">
        <f>IFERROR(SUMIFS('Sales RAW DATA'!$G:$G,'Sales RAW DATA'!$I:$I,Incentive_Calc!$A332,'Sales RAW DATA'!$D:$D,"B5",'Sales RAW DATA'!$E:$E,Incentive_Calc!AM$5)/SUMIFS('Sales RAW DATA'!$F:$F,'Sales RAW DATA'!$I:$I,Incentive_Calc!$A332,'Sales RAW DATA'!$D:$D,"B5",'Sales RAW DATA'!$E:$E,Incentive_Calc!AM$5),"")</f>
        <v>0.89044496812960339</v>
      </c>
      <c r="AN332" s="44">
        <f>IFERROR(SUMIFS('Sales RAW DATA'!$G:$G,'Sales RAW DATA'!$I:$I,Incentive_Calc!$A332,'Sales RAW DATA'!$D:$D,"B5",'Sales RAW DATA'!$E:$E,Incentive_Calc!AN$5)/SUMIFS('Sales RAW DATA'!$F:$F,'Sales RAW DATA'!$I:$I,Incentive_Calc!$A332,'Sales RAW DATA'!$D:$D,"B5",'Sales RAW DATA'!$E:$E,Incentive_Calc!AN$5),"")</f>
        <v>0.8001266845595072</v>
      </c>
      <c r="AO332" s="44">
        <f>SUMIFS('Sales RAW DATA'!$G:$G,'Sales RAW DATA'!$I:$I,Incentive_Calc!$A332,'Sales RAW DATA'!$D:$D,"B5")/SUMIFS('Sales RAW DATA'!$F:$F,'Sales RAW DATA'!$I:$I,Incentive_Calc!$A332,'Sales RAW DATA'!$D:$D,"B5")</f>
        <v>0.82915193521414898</v>
      </c>
      <c r="AP332" s="42">
        <f>SUM(SUMIFS('Sales RAW DATA'!$F$2:$F$30000,'Sales RAW DATA'!$I$2:$I$30000,Incentive_Calc!$A332,'Sales RAW DATA'!$D$2:$D$30000,"B1"),SUMIFS('Sales RAW DATA'!$F$2:$F$30000,'Sales RAW DATA'!$I$2:$I$30000,Incentive_Calc!$A332,'Sales RAW DATA'!$D$2:$D$30000,"B2"),SUMIFS('Sales RAW DATA'!$F$2:$F$30000,'Sales RAW DATA'!$I$2:$I$30000,Incentive_Calc!$A332,'Sales RAW DATA'!$D$2:$D$30000,"B3"),SUMIFS('Sales RAW DATA'!$F$2:$F$30000,'Sales RAW DATA'!$I$2:$I$30000,Incentive_Calc!$A332,'Sales RAW DATA'!$D$2:$D$30000,"B4"),SUMIFS('Sales RAW DATA'!$F$2:$F$30000,'Sales RAW DATA'!$I$2:$I$30000,Incentive_Calc!$A332,'Sales RAW DATA'!$D$2:$D$30000,"B5"))</f>
        <v>10269724</v>
      </c>
      <c r="AQ332" s="42">
        <f>SUM(SUMIFS('Sales RAW DATA'!$G$2:$G$30000,'Sales RAW DATA'!$I$2:$I$30000,Incentive_Calc!$A332,'Sales RAW DATA'!$D$2:$D$30000,"B1"),SUMIFS('Sales RAW DATA'!$G$2:$G$30000,'Sales RAW DATA'!$I$2:$I$30000,Incentive_Calc!$A332,'Sales RAW DATA'!$D$2:$D$30000,"B2"),SUMIFS('Sales RAW DATA'!$G$2:$G$30000,'Sales RAW DATA'!$I$2:$I$30000,Incentive_Calc!$A332,'Sales RAW DATA'!$D$2:$D$30000,"B3"),SUMIFS('Sales RAW DATA'!$G$2:$G$30000,'Sales RAW DATA'!$I$2:$I$30000,Incentive_Calc!$A332,'Sales RAW DATA'!$D$2:$D$30000,"B4"),SUMIFS('Sales RAW DATA'!$G$2:$G$30000,'Sales RAW DATA'!$I$2:$I$30000,Incentive_Calc!$A332,'Sales RAW DATA'!$D$2:$D$30000,"B5"))</f>
        <v>9859098</v>
      </c>
      <c r="AR332" s="45">
        <f t="shared" si="95"/>
        <v>96.001586800190537</v>
      </c>
      <c r="AS332" s="45">
        <f t="shared" si="96"/>
        <v>96</v>
      </c>
      <c r="AT332" s="46"/>
      <c r="AU332" s="21"/>
      <c r="AV332" s="43" t="str">
        <f t="shared" si="87"/>
        <v>Yes</v>
      </c>
      <c r="AW332" s="43" t="str">
        <f t="shared" si="88"/>
        <v>Yes</v>
      </c>
      <c r="AX332" s="43" t="str">
        <f t="shared" si="89"/>
        <v>Yes</v>
      </c>
      <c r="AY332" s="43" t="str">
        <f t="shared" si="97"/>
        <v>Yes</v>
      </c>
    </row>
    <row r="333" spans="1:51" x14ac:dyDescent="0.35">
      <c r="A333" s="21" t="s">
        <v>1210</v>
      </c>
      <c r="B333" s="21" t="s">
        <v>733</v>
      </c>
      <c r="C333" s="21" t="str">
        <f>_xlfn.XLOOKUP($A333,'Employee List'!$E:$E,'Employee List'!$D:$D,0)</f>
        <v>DM</v>
      </c>
      <c r="D333" s="42" t="str" cm="1">
        <f t="array" ref="D333">IFERROR(IF($G333="Yes",INDEX('Payment Plan'!$D$6:$D$42,MATCH(1,(Incentive_Calc!$C333='Payment Plan'!$B$6:$B$42)*(Incentive_Calc!$U333='Payment Plan'!$C$6:$C$42),0)),""),"")</f>
        <v/>
      </c>
      <c r="E333" s="42" t="str" cm="1">
        <f t="array" ref="E333">IFERROR(IF($H333="Yes",INDEX('Payment Plan'!$D$6:$D$42,MATCH(1,(Incentive_Calc!$C333='Payment Plan'!$B$6:$B$42)*(Incentive_Calc!$AS333='Payment Plan'!$C$6:$C$42),0)),""),"")</f>
        <v/>
      </c>
      <c r="F333" s="42">
        <f t="shared" si="90"/>
        <v>0</v>
      </c>
      <c r="G333" s="43" t="str">
        <f t="shared" si="85"/>
        <v>Yes</v>
      </c>
      <c r="H333" s="21" t="str">
        <f t="shared" si="91"/>
        <v>No</v>
      </c>
      <c r="I333" s="42">
        <f>IFERROR(SUMIFS('Sales RAW DATA'!$F$2:$F$30000,'Sales RAW DATA'!$I$2:$I$30000,Incentive_Calc!$A333,'Sales RAW DATA'!$E$2:$E$30000,Incentive_Calc!I$5),"")</f>
        <v>4773418</v>
      </c>
      <c r="J333" s="42">
        <f>IFERROR(SUMIFS('Sales RAW DATA'!$F$2:$F$30000,'Sales RAW DATA'!$I$2:$I$30000,Incentive_Calc!$A333,'Sales RAW DATA'!$E$2:$E$30000,Incentive_Calc!J$5),"")</f>
        <v>4858247</v>
      </c>
      <c r="K333" s="42">
        <f>IFERROR(SUMIFS('Sales RAW DATA'!$F$2:$F$30000,'Sales RAW DATA'!$I$2:$I$30000,Incentive_Calc!$A333,'Sales RAW DATA'!$E$2:$E$30000,Incentive_Calc!K$5),"")</f>
        <v>4873811</v>
      </c>
      <c r="L333" s="42">
        <f t="shared" si="92"/>
        <v>14505476</v>
      </c>
      <c r="M333" s="42">
        <f>IFERROR(SUMIFS('Sales RAW DATA'!$G$2:$G$30000,'Sales RAW DATA'!$I$2:$I$30000,Incentive_Calc!$A333,'Sales RAW DATA'!$E$2:$E$30000,Incentive_Calc!M$5),"")</f>
        <v>4038818</v>
      </c>
      <c r="N333" s="42">
        <f>IFERROR(SUMIFS('Sales RAW DATA'!$G$2:$G$30000,'Sales RAW DATA'!$I$2:$I$30000,Incentive_Calc!$A333,'Sales RAW DATA'!$E$2:$E$30000,Incentive_Calc!N$5),"")</f>
        <v>4073123</v>
      </c>
      <c r="O333" s="42">
        <f>IFERROR(SUMIFS('Sales RAW DATA'!$G$2:$G$30000,'Sales RAW DATA'!$I$2:$I$30000,Incentive_Calc!$A333,'Sales RAW DATA'!$E$2:$E$30000,Incentive_Calc!O$5),"")</f>
        <v>4531930</v>
      </c>
      <c r="P333" s="42">
        <f t="shared" si="86"/>
        <v>12643871</v>
      </c>
      <c r="Q333" s="44">
        <f t="shared" si="82"/>
        <v>0.84610608163793743</v>
      </c>
      <c r="R333" s="44">
        <f t="shared" si="83"/>
        <v>0.83839356047562008</v>
      </c>
      <c r="S333" s="44">
        <f t="shared" si="84"/>
        <v>0.92985345554023335</v>
      </c>
      <c r="T333" s="45">
        <f t="shared" si="93"/>
        <v>87.166191581717129</v>
      </c>
      <c r="U333" s="45">
        <f t="shared" si="94"/>
        <v>87</v>
      </c>
      <c r="V333" s="44">
        <f>IFERROR(SUMIFS('Sales RAW DATA'!$G:$G,'Sales RAW DATA'!$I:$I,Incentive_Calc!$A333,'Sales RAW DATA'!$D:$D,"B1",'Sales RAW DATA'!$E:$E,Incentive_Calc!V$5)/SUMIFS('Sales RAW DATA'!$F:$F,'Sales RAW DATA'!$I:$I,Incentive_Calc!$A333,'Sales RAW DATA'!$D:$D,"B1",'Sales RAW DATA'!$E:$E,Incentive_Calc!V$5),"")</f>
        <v>0.89853681419115405</v>
      </c>
      <c r="W333" s="44">
        <f>IFERROR(SUMIFS('Sales RAW DATA'!$G:$G,'Sales RAW DATA'!$I:$I,Incentive_Calc!$A333,'Sales RAW DATA'!$D:$D,"B1",'Sales RAW DATA'!$E:$E,Incentive_Calc!W$5)/SUMIFS('Sales RAW DATA'!$F:$F,'Sales RAW DATA'!$I:$I,Incentive_Calc!$A333,'Sales RAW DATA'!$D:$D,"B1",'Sales RAW DATA'!$E:$E,Incentive_Calc!W$5),"")</f>
        <v>0.79762100463148267</v>
      </c>
      <c r="X333" s="44">
        <f>IFERROR(SUMIFS('Sales RAW DATA'!$G:$G,'Sales RAW DATA'!$I:$I,Incentive_Calc!$A333,'Sales RAW DATA'!$D:$D,"B1",'Sales RAW DATA'!$E:$E,Incentive_Calc!X$5)/SUMIFS('Sales RAW DATA'!$F:$F,'Sales RAW DATA'!$I:$I,Incentive_Calc!$A333,'Sales RAW DATA'!$D:$D,"B1",'Sales RAW DATA'!$E:$E,Incentive_Calc!X$5),"")</f>
        <v>0.69434629636210943</v>
      </c>
      <c r="Y333" s="44">
        <f>SUMIFS('Sales RAW DATA'!$G:$G,'Sales RAW DATA'!$I:$I,Incentive_Calc!$A333,'Sales RAW DATA'!$D:$D,"B1")/SUMIFS('Sales RAW DATA'!$F:$F,'Sales RAW DATA'!$I:$I,Incentive_Calc!$A333,'Sales RAW DATA'!$D:$D,"B1")</f>
        <v>0.79946745870023794</v>
      </c>
      <c r="Z333" s="44">
        <f>IFERROR(SUMIFS('Sales RAW DATA'!$G:$G,'Sales RAW DATA'!$I:$I,Incentive_Calc!$A333,'Sales RAW DATA'!$D:$D,"B2",'Sales RAW DATA'!$E:$E,Incentive_Calc!Z$5)/SUMIFS('Sales RAW DATA'!$F:$F,'Sales RAW DATA'!$I:$I,Incentive_Calc!$A333,'Sales RAW DATA'!$D:$D,"B2",'Sales RAW DATA'!$E:$E,Incentive_Calc!Z$5),"")</f>
        <v>0.57952180784257379</v>
      </c>
      <c r="AA333" s="44">
        <f>IFERROR(SUMIFS('Sales RAW DATA'!$G:$G,'Sales RAW DATA'!$I:$I,Incentive_Calc!$A333,'Sales RAW DATA'!$D:$D,"B2",'Sales RAW DATA'!$E:$E,Incentive_Calc!AA$5)/SUMIFS('Sales RAW DATA'!$F:$F,'Sales RAW DATA'!$I:$I,Incentive_Calc!$A333,'Sales RAW DATA'!$D:$D,"B2",'Sales RAW DATA'!$E:$E,Incentive_Calc!AA$5),"")</f>
        <v>0.56085819957945227</v>
      </c>
      <c r="AB333" s="44">
        <f>IFERROR(SUMIFS('Sales RAW DATA'!$G:$G,'Sales RAW DATA'!$I:$I,Incentive_Calc!$A333,'Sales RAW DATA'!$D:$D,"B2",'Sales RAW DATA'!$E:$E,Incentive_Calc!AB$5)/SUMIFS('Sales RAW DATA'!$F:$F,'Sales RAW DATA'!$I:$I,Incentive_Calc!$A333,'Sales RAW DATA'!$D:$D,"B2",'Sales RAW DATA'!$E:$E,Incentive_Calc!AB$5),"")</f>
        <v>0.57775930286714172</v>
      </c>
      <c r="AC333" s="44">
        <f>SUMIFS('Sales RAW DATA'!$G:$G,'Sales RAW DATA'!$I:$I,Incentive_Calc!$A333,'Sales RAW DATA'!$D:$D,"B2")/SUMIFS('Sales RAW DATA'!$F:$F,'Sales RAW DATA'!$I:$I,Incentive_Calc!$A333,'Sales RAW DATA'!$D:$D,"B2")</f>
        <v>0.57262266140558837</v>
      </c>
      <c r="AD333" s="44">
        <f>IFERROR(SUMIFS('Sales RAW DATA'!$G:$G,'Sales RAW DATA'!$I:$I,Incentive_Calc!$A333,'Sales RAW DATA'!$D:$D,"B3",'Sales RAW DATA'!$E:$E,Incentive_Calc!AD$5)/SUMIFS('Sales RAW DATA'!$F:$F,'Sales RAW DATA'!$I:$I,Incentive_Calc!$A333,'Sales RAW DATA'!$D:$D,"B3",'Sales RAW DATA'!$E:$E,Incentive_Calc!AD$5),"")</f>
        <v>0.74155121728555706</v>
      </c>
      <c r="AE333" s="44">
        <f>IFERROR(SUMIFS('Sales RAW DATA'!$G:$G,'Sales RAW DATA'!$I:$I,Incentive_Calc!$A333,'Sales RAW DATA'!$D:$D,"B3",'Sales RAW DATA'!$E:$E,Incentive_Calc!AE$5)/SUMIFS('Sales RAW DATA'!$F:$F,'Sales RAW DATA'!$I:$I,Incentive_Calc!$A333,'Sales RAW DATA'!$D:$D,"B3",'Sales RAW DATA'!$E:$E,Incentive_Calc!AE$5),"")</f>
        <v>0.97140250714937326</v>
      </c>
      <c r="AF333" s="44">
        <f>IFERROR(SUMIFS('Sales RAW DATA'!$G:$G,'Sales RAW DATA'!$I:$I,Incentive_Calc!$A333,'Sales RAW DATA'!$D:$D,"B3",'Sales RAW DATA'!$E:$E,Incentive_Calc!AF$5)/SUMIFS('Sales RAW DATA'!$F:$F,'Sales RAW DATA'!$I:$I,Incentive_Calc!$A333,'Sales RAW DATA'!$D:$D,"B3",'Sales RAW DATA'!$E:$E,Incentive_Calc!AF$5),"")</f>
        <v>1.7479315484602271</v>
      </c>
      <c r="AG333" s="44">
        <f>SUMIFS('Sales RAW DATA'!$G:$G,'Sales RAW DATA'!$I:$I,Incentive_Calc!$A333,'Sales RAW DATA'!$D:$D,"B3")/SUMIFS('Sales RAW DATA'!$F:$F,'Sales RAW DATA'!$I:$I,Incentive_Calc!$A333,'Sales RAW DATA'!$D:$D,"B3")</f>
        <v>1.1812234175767347</v>
      </c>
      <c r="AH333" s="44">
        <f>IFERROR(SUMIFS('Sales RAW DATA'!$G:$G,'Sales RAW DATA'!$I:$I,Incentive_Calc!$A333,'Sales RAW DATA'!$D:$D,"B4",'Sales RAW DATA'!$E:$E,Incentive_Calc!AH$5)/SUMIFS('Sales RAW DATA'!$F:$F,'Sales RAW DATA'!$I:$I,Incentive_Calc!$A333,'Sales RAW DATA'!$D:$D,"B4",'Sales RAW DATA'!$E:$E,Incentive_Calc!AH$5),"")</f>
        <v>0.74385613513631466</v>
      </c>
      <c r="AI333" s="44">
        <f>IFERROR(SUMIFS('Sales RAW DATA'!$G:$G,'Sales RAW DATA'!$I:$I,Incentive_Calc!$A333,'Sales RAW DATA'!$D:$D,"B4",'Sales RAW DATA'!$E:$E,Incentive_Calc!AI$5)/SUMIFS('Sales RAW DATA'!$F:$F,'Sales RAW DATA'!$I:$I,Incentive_Calc!$A333,'Sales RAW DATA'!$D:$D,"B4",'Sales RAW DATA'!$E:$E,Incentive_Calc!AI$5),"")</f>
        <v>0.93402323715462332</v>
      </c>
      <c r="AJ333" s="44">
        <f>IFERROR(SUMIFS('Sales RAW DATA'!$G:$G,'Sales RAW DATA'!$I:$I,Incentive_Calc!$A333,'Sales RAW DATA'!$D:$D,"B4",'Sales RAW DATA'!$E:$E,Incentive_Calc!AJ$5)/SUMIFS('Sales RAW DATA'!$F:$F,'Sales RAW DATA'!$I:$I,Incentive_Calc!$A333,'Sales RAW DATA'!$D:$D,"B4",'Sales RAW DATA'!$E:$E,Incentive_Calc!AJ$5),"")</f>
        <v>0.94538576531632146</v>
      </c>
      <c r="AK333" s="44">
        <f>SUMIFS('Sales RAW DATA'!$G:$G,'Sales RAW DATA'!$I:$I,Incentive_Calc!$A333,'Sales RAW DATA'!$D:$D,"B4")/SUMIFS('Sales RAW DATA'!$F:$F,'Sales RAW DATA'!$I:$I,Incentive_Calc!$A333,'Sales RAW DATA'!$D:$D,"B4")</f>
        <v>0.87643261023719976</v>
      </c>
      <c r="AL333" s="44">
        <f>IFERROR(SUMIFS('Sales RAW DATA'!$G:$G,'Sales RAW DATA'!$I:$I,Incentive_Calc!$A333,'Sales RAW DATA'!$D:$D,"B5",'Sales RAW DATA'!$E:$E,Incentive_Calc!AL$5)/SUMIFS('Sales RAW DATA'!$F:$F,'Sales RAW DATA'!$I:$I,Incentive_Calc!$A333,'Sales RAW DATA'!$D:$D,"B5",'Sales RAW DATA'!$E:$E,Incentive_Calc!AL$5),"")</f>
        <v>0.95293226637859674</v>
      </c>
      <c r="AM333" s="44">
        <f>IFERROR(SUMIFS('Sales RAW DATA'!$G:$G,'Sales RAW DATA'!$I:$I,Incentive_Calc!$A333,'Sales RAW DATA'!$D:$D,"B5",'Sales RAW DATA'!$E:$E,Incentive_Calc!AM$5)/SUMIFS('Sales RAW DATA'!$F:$F,'Sales RAW DATA'!$I:$I,Incentive_Calc!$A333,'Sales RAW DATA'!$D:$D,"B5",'Sales RAW DATA'!$E:$E,Incentive_Calc!AM$5),"")</f>
        <v>0.82938427578433216</v>
      </c>
      <c r="AN333" s="44">
        <f>IFERROR(SUMIFS('Sales RAW DATA'!$G:$G,'Sales RAW DATA'!$I:$I,Incentive_Calc!$A333,'Sales RAW DATA'!$D:$D,"B5",'Sales RAW DATA'!$E:$E,Incentive_Calc!AN$5)/SUMIFS('Sales RAW DATA'!$F:$F,'Sales RAW DATA'!$I:$I,Incentive_Calc!$A333,'Sales RAW DATA'!$D:$D,"B5",'Sales RAW DATA'!$E:$E,Incentive_Calc!AN$5),"")</f>
        <v>0.75662202259868616</v>
      </c>
      <c r="AO333" s="44">
        <f>SUMIFS('Sales RAW DATA'!$G:$G,'Sales RAW DATA'!$I:$I,Incentive_Calc!$A333,'Sales RAW DATA'!$D:$D,"B5")/SUMIFS('Sales RAW DATA'!$F:$F,'Sales RAW DATA'!$I:$I,Incentive_Calc!$A333,'Sales RAW DATA'!$D:$D,"B5")</f>
        <v>0.84391785330621016</v>
      </c>
      <c r="AP333" s="42">
        <f>SUM(SUMIFS('Sales RAW DATA'!$F$2:$F$30000,'Sales RAW DATA'!$I$2:$I$30000,Incentive_Calc!$A333,'Sales RAW DATA'!$D$2:$D$30000,"B1"),SUMIFS('Sales RAW DATA'!$F$2:$F$30000,'Sales RAW DATA'!$I$2:$I$30000,Incentive_Calc!$A333,'Sales RAW DATA'!$D$2:$D$30000,"B2"),SUMIFS('Sales RAW DATA'!$F$2:$F$30000,'Sales RAW DATA'!$I$2:$I$30000,Incentive_Calc!$A333,'Sales RAW DATA'!$D$2:$D$30000,"B3"),SUMIFS('Sales RAW DATA'!$F$2:$F$30000,'Sales RAW DATA'!$I$2:$I$30000,Incentive_Calc!$A333,'Sales RAW DATA'!$D$2:$D$30000,"B4"),SUMIFS('Sales RAW DATA'!$F$2:$F$30000,'Sales RAW DATA'!$I$2:$I$30000,Incentive_Calc!$A333,'Sales RAW DATA'!$D$2:$D$30000,"B5"))</f>
        <v>7732826</v>
      </c>
      <c r="AQ333" s="42">
        <f>SUM(SUMIFS('Sales RAW DATA'!$G$2:$G$30000,'Sales RAW DATA'!$I$2:$I$30000,Incentive_Calc!$A333,'Sales RAW DATA'!$D$2:$D$30000,"B1"),SUMIFS('Sales RAW DATA'!$G$2:$G$30000,'Sales RAW DATA'!$I$2:$I$30000,Incentive_Calc!$A333,'Sales RAW DATA'!$D$2:$D$30000,"B2"),SUMIFS('Sales RAW DATA'!$G$2:$G$30000,'Sales RAW DATA'!$I$2:$I$30000,Incentive_Calc!$A333,'Sales RAW DATA'!$D$2:$D$30000,"B3"),SUMIFS('Sales RAW DATA'!$G$2:$G$30000,'Sales RAW DATA'!$I$2:$I$30000,Incentive_Calc!$A333,'Sales RAW DATA'!$D$2:$D$30000,"B4"),SUMIFS('Sales RAW DATA'!$G$2:$G$30000,'Sales RAW DATA'!$I$2:$I$30000,Incentive_Calc!$A333,'Sales RAW DATA'!$D$2:$D$30000,"B5"))</f>
        <v>6860850</v>
      </c>
      <c r="AR333" s="45">
        <f t="shared" si="95"/>
        <v>88.723708512256707</v>
      </c>
      <c r="AS333" s="45">
        <f t="shared" si="96"/>
        <v>88</v>
      </c>
      <c r="AT333" s="46"/>
      <c r="AU333" s="21"/>
      <c r="AV333" s="43" t="str">
        <f t="shared" si="87"/>
        <v>Yes</v>
      </c>
      <c r="AW333" s="43" t="str">
        <f t="shared" si="88"/>
        <v>Yes</v>
      </c>
      <c r="AX333" s="43" t="str">
        <f t="shared" si="89"/>
        <v>Yes</v>
      </c>
      <c r="AY333" s="43" t="str">
        <f t="shared" si="97"/>
        <v>Yes</v>
      </c>
    </row>
    <row r="334" spans="1:51" x14ac:dyDescent="0.35">
      <c r="A334" s="21" t="s">
        <v>1211</v>
      </c>
      <c r="B334" s="21" t="s">
        <v>734</v>
      </c>
      <c r="C334" s="21" t="str">
        <f>_xlfn.XLOOKUP($A334,'Employee List'!$E:$E,'Employee List'!$D:$D,0)</f>
        <v>DM</v>
      </c>
      <c r="D334" s="42" t="str" cm="1">
        <f t="array" ref="D334">IFERROR(IF($G334="Yes",INDEX('Payment Plan'!$D$6:$D$42,MATCH(1,(Incentive_Calc!$C334='Payment Plan'!$B$6:$B$42)*(Incentive_Calc!$U334='Payment Plan'!$C$6:$C$42),0)),""),"")</f>
        <v/>
      </c>
      <c r="E334" s="42" t="str" cm="1">
        <f t="array" ref="E334">IFERROR(IF($H334="Yes",INDEX('Payment Plan'!$D$6:$D$42,MATCH(1,(Incentive_Calc!$C334='Payment Plan'!$B$6:$B$42)*(Incentive_Calc!$AS334='Payment Plan'!$C$6:$C$42),0)),""),"")</f>
        <v/>
      </c>
      <c r="F334" s="42">
        <f t="shared" si="90"/>
        <v>0</v>
      </c>
      <c r="G334" s="43" t="str">
        <f t="shared" si="85"/>
        <v>Yes</v>
      </c>
      <c r="H334" s="21" t="str">
        <f t="shared" si="91"/>
        <v>No</v>
      </c>
      <c r="I334" s="42">
        <f>IFERROR(SUMIFS('Sales RAW DATA'!$F$2:$F$30000,'Sales RAW DATA'!$I$2:$I$30000,Incentive_Calc!$A334,'Sales RAW DATA'!$E$2:$E$30000,Incentive_Calc!I$5),"")</f>
        <v>5073632</v>
      </c>
      <c r="J334" s="42">
        <f>IFERROR(SUMIFS('Sales RAW DATA'!$F$2:$F$30000,'Sales RAW DATA'!$I$2:$I$30000,Incentive_Calc!$A334,'Sales RAW DATA'!$E$2:$E$30000,Incentive_Calc!J$5),"")</f>
        <v>5112857</v>
      </c>
      <c r="K334" s="42">
        <f>IFERROR(SUMIFS('Sales RAW DATA'!$F$2:$F$30000,'Sales RAW DATA'!$I$2:$I$30000,Incentive_Calc!$A334,'Sales RAW DATA'!$E$2:$E$30000,Incentive_Calc!K$5),"")</f>
        <v>5179688</v>
      </c>
      <c r="L334" s="42">
        <f t="shared" si="92"/>
        <v>15366177</v>
      </c>
      <c r="M334" s="42">
        <f>IFERROR(SUMIFS('Sales RAW DATA'!$G$2:$G$30000,'Sales RAW DATA'!$I$2:$I$30000,Incentive_Calc!$A334,'Sales RAW DATA'!$E$2:$E$30000,Incentive_Calc!M$5),"")</f>
        <v>4831295</v>
      </c>
      <c r="N334" s="42">
        <f>IFERROR(SUMIFS('Sales RAW DATA'!$G$2:$G$30000,'Sales RAW DATA'!$I$2:$I$30000,Incentive_Calc!$A334,'Sales RAW DATA'!$E$2:$E$30000,Incentive_Calc!N$5),"")</f>
        <v>4707558</v>
      </c>
      <c r="O334" s="42">
        <f>IFERROR(SUMIFS('Sales RAW DATA'!$G$2:$G$30000,'Sales RAW DATA'!$I$2:$I$30000,Incentive_Calc!$A334,'Sales RAW DATA'!$E$2:$E$30000,Incentive_Calc!O$5),"")</f>
        <v>4565628</v>
      </c>
      <c r="P334" s="42">
        <f t="shared" si="86"/>
        <v>14104481</v>
      </c>
      <c r="Q334" s="44">
        <f t="shared" si="82"/>
        <v>0.95223599188904517</v>
      </c>
      <c r="R334" s="44">
        <f t="shared" si="83"/>
        <v>0.92072944735203821</v>
      </c>
      <c r="S334" s="44">
        <f t="shared" si="84"/>
        <v>0.88144845789939474</v>
      </c>
      <c r="T334" s="45">
        <f t="shared" si="93"/>
        <v>91.789135319735024</v>
      </c>
      <c r="U334" s="45">
        <f t="shared" si="94"/>
        <v>91</v>
      </c>
      <c r="V334" s="44">
        <f>IFERROR(SUMIFS('Sales RAW DATA'!$G:$G,'Sales RAW DATA'!$I:$I,Incentive_Calc!$A334,'Sales RAW DATA'!$D:$D,"B1",'Sales RAW DATA'!$E:$E,Incentive_Calc!V$5)/SUMIFS('Sales RAW DATA'!$F:$F,'Sales RAW DATA'!$I:$I,Incentive_Calc!$A334,'Sales RAW DATA'!$D:$D,"B1",'Sales RAW DATA'!$E:$E,Incentive_Calc!V$5),"")</f>
        <v>1.0909607139629107</v>
      </c>
      <c r="W334" s="44">
        <f>IFERROR(SUMIFS('Sales RAW DATA'!$G:$G,'Sales RAW DATA'!$I:$I,Incentive_Calc!$A334,'Sales RAW DATA'!$D:$D,"B1",'Sales RAW DATA'!$E:$E,Incentive_Calc!W$5)/SUMIFS('Sales RAW DATA'!$F:$F,'Sales RAW DATA'!$I:$I,Incentive_Calc!$A334,'Sales RAW DATA'!$D:$D,"B1",'Sales RAW DATA'!$E:$E,Incentive_Calc!W$5),"")</f>
        <v>0.74635072944648484</v>
      </c>
      <c r="X334" s="44">
        <f>IFERROR(SUMIFS('Sales RAW DATA'!$G:$G,'Sales RAW DATA'!$I:$I,Incentive_Calc!$A334,'Sales RAW DATA'!$D:$D,"B1",'Sales RAW DATA'!$E:$E,Incentive_Calc!X$5)/SUMIFS('Sales RAW DATA'!$F:$F,'Sales RAW DATA'!$I:$I,Incentive_Calc!$A334,'Sales RAW DATA'!$D:$D,"B1",'Sales RAW DATA'!$E:$E,Incentive_Calc!X$5),"")</f>
        <v>0.72344451131312493</v>
      </c>
      <c r="Y334" s="44">
        <f>SUMIFS('Sales RAW DATA'!$G:$G,'Sales RAW DATA'!$I:$I,Incentive_Calc!$A334,'Sales RAW DATA'!$D:$D,"B1")/SUMIFS('Sales RAW DATA'!$F:$F,'Sales RAW DATA'!$I:$I,Incentive_Calc!$A334,'Sales RAW DATA'!$D:$D,"B1")</f>
        <v>0.85804112969191759</v>
      </c>
      <c r="Z334" s="44">
        <f>IFERROR(SUMIFS('Sales RAW DATA'!$G:$G,'Sales RAW DATA'!$I:$I,Incentive_Calc!$A334,'Sales RAW DATA'!$D:$D,"B2",'Sales RAW DATA'!$E:$E,Incentive_Calc!Z$5)/SUMIFS('Sales RAW DATA'!$F:$F,'Sales RAW DATA'!$I:$I,Incentive_Calc!$A334,'Sales RAW DATA'!$D:$D,"B2",'Sales RAW DATA'!$E:$E,Incentive_Calc!Z$5),"")</f>
        <v>0.93727580756599183</v>
      </c>
      <c r="AA334" s="44">
        <f>IFERROR(SUMIFS('Sales RAW DATA'!$G:$G,'Sales RAW DATA'!$I:$I,Incentive_Calc!$A334,'Sales RAW DATA'!$D:$D,"B2",'Sales RAW DATA'!$E:$E,Incentive_Calc!AA$5)/SUMIFS('Sales RAW DATA'!$F:$F,'Sales RAW DATA'!$I:$I,Incentive_Calc!$A334,'Sales RAW DATA'!$D:$D,"B2",'Sales RAW DATA'!$E:$E,Incentive_Calc!AA$5),"")</f>
        <v>0.84420021847511695</v>
      </c>
      <c r="AB334" s="44">
        <f>IFERROR(SUMIFS('Sales RAW DATA'!$G:$G,'Sales RAW DATA'!$I:$I,Incentive_Calc!$A334,'Sales RAW DATA'!$D:$D,"B2",'Sales RAW DATA'!$E:$E,Incentive_Calc!AB$5)/SUMIFS('Sales RAW DATA'!$F:$F,'Sales RAW DATA'!$I:$I,Incentive_Calc!$A334,'Sales RAW DATA'!$D:$D,"B2",'Sales RAW DATA'!$E:$E,Incentive_Calc!AB$5),"")</f>
        <v>0.82198939989435704</v>
      </c>
      <c r="AC334" s="44">
        <f>SUMIFS('Sales RAW DATA'!$G:$G,'Sales RAW DATA'!$I:$I,Incentive_Calc!$A334,'Sales RAW DATA'!$D:$D,"B2")/SUMIFS('Sales RAW DATA'!$F:$F,'Sales RAW DATA'!$I:$I,Incentive_Calc!$A334,'Sales RAW DATA'!$D:$D,"B2")</f>
        <v>0.86672016011282627</v>
      </c>
      <c r="AD334" s="44">
        <f>IFERROR(SUMIFS('Sales RAW DATA'!$G:$G,'Sales RAW DATA'!$I:$I,Incentive_Calc!$A334,'Sales RAW DATA'!$D:$D,"B3",'Sales RAW DATA'!$E:$E,Incentive_Calc!AD$5)/SUMIFS('Sales RAW DATA'!$F:$F,'Sales RAW DATA'!$I:$I,Incentive_Calc!$A334,'Sales RAW DATA'!$D:$D,"B3",'Sales RAW DATA'!$E:$E,Incentive_Calc!AD$5),"")</f>
        <v>0.7172220596629747</v>
      </c>
      <c r="AE334" s="44">
        <f>IFERROR(SUMIFS('Sales RAW DATA'!$G:$G,'Sales RAW DATA'!$I:$I,Incentive_Calc!$A334,'Sales RAW DATA'!$D:$D,"B3",'Sales RAW DATA'!$E:$E,Incentive_Calc!AE$5)/SUMIFS('Sales RAW DATA'!$F:$F,'Sales RAW DATA'!$I:$I,Incentive_Calc!$A334,'Sales RAW DATA'!$D:$D,"B3",'Sales RAW DATA'!$E:$E,Incentive_Calc!AE$5),"")</f>
        <v>1.0624348301531659</v>
      </c>
      <c r="AF334" s="44">
        <f>IFERROR(SUMIFS('Sales RAW DATA'!$G:$G,'Sales RAW DATA'!$I:$I,Incentive_Calc!$A334,'Sales RAW DATA'!$D:$D,"B3",'Sales RAW DATA'!$E:$E,Incentive_Calc!AF$5)/SUMIFS('Sales RAW DATA'!$F:$F,'Sales RAW DATA'!$I:$I,Incentive_Calc!$A334,'Sales RAW DATA'!$D:$D,"B3",'Sales RAW DATA'!$E:$E,Incentive_Calc!AF$5),"")</f>
        <v>1.929232471373133</v>
      </c>
      <c r="AG334" s="44">
        <f>SUMIFS('Sales RAW DATA'!$G:$G,'Sales RAW DATA'!$I:$I,Incentive_Calc!$A334,'Sales RAW DATA'!$D:$D,"B3")/SUMIFS('Sales RAW DATA'!$F:$F,'Sales RAW DATA'!$I:$I,Incentive_Calc!$A334,'Sales RAW DATA'!$D:$D,"B3")</f>
        <v>1.2705451111906017</v>
      </c>
      <c r="AH334" s="44">
        <f>IFERROR(SUMIFS('Sales RAW DATA'!$G:$G,'Sales RAW DATA'!$I:$I,Incentive_Calc!$A334,'Sales RAW DATA'!$D:$D,"B4",'Sales RAW DATA'!$E:$E,Incentive_Calc!AH$5)/SUMIFS('Sales RAW DATA'!$F:$F,'Sales RAW DATA'!$I:$I,Incentive_Calc!$A334,'Sales RAW DATA'!$D:$D,"B4",'Sales RAW DATA'!$E:$E,Incentive_Calc!AH$5),"")</f>
        <v>1.1572874678087559</v>
      </c>
      <c r="AI334" s="44">
        <f>IFERROR(SUMIFS('Sales RAW DATA'!$G:$G,'Sales RAW DATA'!$I:$I,Incentive_Calc!$A334,'Sales RAW DATA'!$D:$D,"B4",'Sales RAW DATA'!$E:$E,Incentive_Calc!AI$5)/SUMIFS('Sales RAW DATA'!$F:$F,'Sales RAW DATA'!$I:$I,Incentive_Calc!$A334,'Sales RAW DATA'!$D:$D,"B4",'Sales RAW DATA'!$E:$E,Incentive_Calc!AI$5),"")</f>
        <v>1.2804872678991186</v>
      </c>
      <c r="AJ334" s="44">
        <f>IFERROR(SUMIFS('Sales RAW DATA'!$G:$G,'Sales RAW DATA'!$I:$I,Incentive_Calc!$A334,'Sales RAW DATA'!$D:$D,"B4",'Sales RAW DATA'!$E:$E,Incentive_Calc!AJ$5)/SUMIFS('Sales RAW DATA'!$F:$F,'Sales RAW DATA'!$I:$I,Incentive_Calc!$A334,'Sales RAW DATA'!$D:$D,"B4",'Sales RAW DATA'!$E:$E,Incentive_Calc!AJ$5),"")</f>
        <v>1.0362399402638347</v>
      </c>
      <c r="AK334" s="44">
        <f>SUMIFS('Sales RAW DATA'!$G:$G,'Sales RAW DATA'!$I:$I,Incentive_Calc!$A334,'Sales RAW DATA'!$D:$D,"B4")/SUMIFS('Sales RAW DATA'!$F:$F,'Sales RAW DATA'!$I:$I,Incentive_Calc!$A334,'Sales RAW DATA'!$D:$D,"B4")</f>
        <v>1.1571725665973447</v>
      </c>
      <c r="AL334" s="44">
        <f>IFERROR(SUMIFS('Sales RAW DATA'!$G:$G,'Sales RAW DATA'!$I:$I,Incentive_Calc!$A334,'Sales RAW DATA'!$D:$D,"B5",'Sales RAW DATA'!$E:$E,Incentive_Calc!AL$5)/SUMIFS('Sales RAW DATA'!$F:$F,'Sales RAW DATA'!$I:$I,Incentive_Calc!$A334,'Sales RAW DATA'!$D:$D,"B5",'Sales RAW DATA'!$E:$E,Incentive_Calc!AL$5),"")</f>
        <v>0.81623327096955034</v>
      </c>
      <c r="AM334" s="44">
        <f>IFERROR(SUMIFS('Sales RAW DATA'!$G:$G,'Sales RAW DATA'!$I:$I,Incentive_Calc!$A334,'Sales RAW DATA'!$D:$D,"B5",'Sales RAW DATA'!$E:$E,Incentive_Calc!AM$5)/SUMIFS('Sales RAW DATA'!$F:$F,'Sales RAW DATA'!$I:$I,Incentive_Calc!$A334,'Sales RAW DATA'!$D:$D,"B5",'Sales RAW DATA'!$E:$E,Incentive_Calc!AM$5),"")</f>
        <v>0.90387860527966168</v>
      </c>
      <c r="AN334" s="44">
        <f>IFERROR(SUMIFS('Sales RAW DATA'!$G:$G,'Sales RAW DATA'!$I:$I,Incentive_Calc!$A334,'Sales RAW DATA'!$D:$D,"B5",'Sales RAW DATA'!$E:$E,Incentive_Calc!AN$5)/SUMIFS('Sales RAW DATA'!$F:$F,'Sales RAW DATA'!$I:$I,Incentive_Calc!$A334,'Sales RAW DATA'!$D:$D,"B5",'Sales RAW DATA'!$E:$E,Incentive_Calc!AN$5),"")</f>
        <v>0.74820825861454765</v>
      </c>
      <c r="AO334" s="44">
        <f>SUMIFS('Sales RAW DATA'!$G:$G,'Sales RAW DATA'!$I:$I,Incentive_Calc!$A334,'Sales RAW DATA'!$D:$D,"B5")/SUMIFS('Sales RAW DATA'!$F:$F,'Sales RAW DATA'!$I:$I,Incentive_Calc!$A334,'Sales RAW DATA'!$D:$D,"B5")</f>
        <v>0.82106689804112809</v>
      </c>
      <c r="AP334" s="42">
        <f>SUM(SUMIFS('Sales RAW DATA'!$F$2:$F$30000,'Sales RAW DATA'!$I$2:$I$30000,Incentive_Calc!$A334,'Sales RAW DATA'!$D$2:$D$30000,"B1"),SUMIFS('Sales RAW DATA'!$F$2:$F$30000,'Sales RAW DATA'!$I$2:$I$30000,Incentive_Calc!$A334,'Sales RAW DATA'!$D$2:$D$30000,"B2"),SUMIFS('Sales RAW DATA'!$F$2:$F$30000,'Sales RAW DATA'!$I$2:$I$30000,Incentive_Calc!$A334,'Sales RAW DATA'!$D$2:$D$30000,"B3"),SUMIFS('Sales RAW DATA'!$F$2:$F$30000,'Sales RAW DATA'!$I$2:$I$30000,Incentive_Calc!$A334,'Sales RAW DATA'!$D$2:$D$30000,"B4"),SUMIFS('Sales RAW DATA'!$F$2:$F$30000,'Sales RAW DATA'!$I$2:$I$30000,Incentive_Calc!$A334,'Sales RAW DATA'!$D$2:$D$30000,"B5"))</f>
        <v>7801897</v>
      </c>
      <c r="AQ334" s="42">
        <f>SUM(SUMIFS('Sales RAW DATA'!$G$2:$G$30000,'Sales RAW DATA'!$I$2:$I$30000,Incentive_Calc!$A334,'Sales RAW DATA'!$D$2:$D$30000,"B1"),SUMIFS('Sales RAW DATA'!$G$2:$G$30000,'Sales RAW DATA'!$I$2:$I$30000,Incentive_Calc!$A334,'Sales RAW DATA'!$D$2:$D$30000,"B2"),SUMIFS('Sales RAW DATA'!$G$2:$G$30000,'Sales RAW DATA'!$I$2:$I$30000,Incentive_Calc!$A334,'Sales RAW DATA'!$D$2:$D$30000,"B3"),SUMIFS('Sales RAW DATA'!$G$2:$G$30000,'Sales RAW DATA'!$I$2:$I$30000,Incentive_Calc!$A334,'Sales RAW DATA'!$D$2:$D$30000,"B4"),SUMIFS('Sales RAW DATA'!$G$2:$G$30000,'Sales RAW DATA'!$I$2:$I$30000,Incentive_Calc!$A334,'Sales RAW DATA'!$D$2:$D$30000,"B5"))</f>
        <v>7756895</v>
      </c>
      <c r="AR334" s="45">
        <f t="shared" si="95"/>
        <v>99.423191564820712</v>
      </c>
      <c r="AS334" s="45">
        <f t="shared" si="96"/>
        <v>99</v>
      </c>
      <c r="AT334" s="46"/>
      <c r="AU334" s="21"/>
      <c r="AV334" s="43" t="str">
        <f t="shared" si="87"/>
        <v>Yes</v>
      </c>
      <c r="AW334" s="43" t="str">
        <f t="shared" si="88"/>
        <v>Yes</v>
      </c>
      <c r="AX334" s="43" t="str">
        <f t="shared" si="89"/>
        <v>Yes</v>
      </c>
      <c r="AY334" s="43" t="str">
        <f t="shared" si="97"/>
        <v>Yes</v>
      </c>
    </row>
    <row r="335" spans="1:51" x14ac:dyDescent="0.35">
      <c r="A335" s="21" t="s">
        <v>1212</v>
      </c>
      <c r="B335" s="21" t="s">
        <v>735</v>
      </c>
      <c r="C335" s="21" t="str">
        <f>_xlfn.XLOOKUP($A335,'Employee List'!$E:$E,'Employee List'!$D:$D,0)</f>
        <v>DM</v>
      </c>
      <c r="D335" s="42" t="str" cm="1">
        <f t="array" ref="D335">IFERROR(IF($G335="Yes",INDEX('Payment Plan'!$D$6:$D$42,MATCH(1,(Incentive_Calc!$C335='Payment Plan'!$B$6:$B$42)*(Incentive_Calc!$U335='Payment Plan'!$C$6:$C$42),0)),""),"")</f>
        <v/>
      </c>
      <c r="E335" s="42" t="str" cm="1">
        <f t="array" ref="E335">IFERROR(IF($H335="Yes",INDEX('Payment Plan'!$D$6:$D$42,MATCH(1,(Incentive_Calc!$C335='Payment Plan'!$B$6:$B$42)*(Incentive_Calc!$AS335='Payment Plan'!$C$6:$C$42),0)),""),"")</f>
        <v/>
      </c>
      <c r="F335" s="42">
        <f t="shared" si="90"/>
        <v>0</v>
      </c>
      <c r="G335" s="43" t="str">
        <f t="shared" si="85"/>
        <v>Yes</v>
      </c>
      <c r="H335" s="21" t="str">
        <f t="shared" si="91"/>
        <v>No</v>
      </c>
      <c r="I335" s="42">
        <f>IFERROR(SUMIFS('Sales RAW DATA'!$F$2:$F$30000,'Sales RAW DATA'!$I$2:$I$30000,Incentive_Calc!$A335,'Sales RAW DATA'!$E$2:$E$30000,Incentive_Calc!I$5),"")</f>
        <v>2537055</v>
      </c>
      <c r="J335" s="42">
        <f>IFERROR(SUMIFS('Sales RAW DATA'!$F$2:$F$30000,'Sales RAW DATA'!$I$2:$I$30000,Incentive_Calc!$A335,'Sales RAW DATA'!$E$2:$E$30000,Incentive_Calc!J$5),"")</f>
        <v>2461445</v>
      </c>
      <c r="K335" s="42">
        <f>IFERROR(SUMIFS('Sales RAW DATA'!$F$2:$F$30000,'Sales RAW DATA'!$I$2:$I$30000,Incentive_Calc!$A335,'Sales RAW DATA'!$E$2:$E$30000,Incentive_Calc!K$5),"")</f>
        <v>2511797</v>
      </c>
      <c r="L335" s="42">
        <f t="shared" si="92"/>
        <v>7510297</v>
      </c>
      <c r="M335" s="42">
        <f>IFERROR(SUMIFS('Sales RAW DATA'!$G$2:$G$30000,'Sales RAW DATA'!$I$2:$I$30000,Incentive_Calc!$A335,'Sales RAW DATA'!$E$2:$E$30000,Incentive_Calc!M$5),"")</f>
        <v>2332146</v>
      </c>
      <c r="N335" s="42">
        <f>IFERROR(SUMIFS('Sales RAW DATA'!$G$2:$G$30000,'Sales RAW DATA'!$I$2:$I$30000,Incentive_Calc!$A335,'Sales RAW DATA'!$E$2:$E$30000,Incentive_Calc!N$5),"")</f>
        <v>2035584</v>
      </c>
      <c r="O335" s="42">
        <f>IFERROR(SUMIFS('Sales RAW DATA'!$G$2:$G$30000,'Sales RAW DATA'!$I$2:$I$30000,Incentive_Calc!$A335,'Sales RAW DATA'!$E$2:$E$30000,Incentive_Calc!O$5),"")</f>
        <v>2284682</v>
      </c>
      <c r="P335" s="42">
        <f t="shared" si="86"/>
        <v>6652412</v>
      </c>
      <c r="Q335" s="44">
        <f t="shared" si="82"/>
        <v>0.91923352075536402</v>
      </c>
      <c r="R335" s="44">
        <f t="shared" si="83"/>
        <v>0.82698739967783153</v>
      </c>
      <c r="S335" s="44">
        <f t="shared" si="84"/>
        <v>0.90958067073095472</v>
      </c>
      <c r="T335" s="45">
        <f t="shared" si="93"/>
        <v>88.577216054172027</v>
      </c>
      <c r="U335" s="45">
        <f t="shared" si="94"/>
        <v>88</v>
      </c>
      <c r="V335" s="44">
        <f>IFERROR(SUMIFS('Sales RAW DATA'!$G:$G,'Sales RAW DATA'!$I:$I,Incentive_Calc!$A335,'Sales RAW DATA'!$D:$D,"B1",'Sales RAW DATA'!$E:$E,Incentive_Calc!V$5)/SUMIFS('Sales RAW DATA'!$F:$F,'Sales RAW DATA'!$I:$I,Incentive_Calc!$A335,'Sales RAW DATA'!$D:$D,"B1",'Sales RAW DATA'!$E:$E,Incentive_Calc!V$5),"")</f>
        <v>1.0272157548257521</v>
      </c>
      <c r="W335" s="44">
        <f>IFERROR(SUMIFS('Sales RAW DATA'!$G:$G,'Sales RAW DATA'!$I:$I,Incentive_Calc!$A335,'Sales RAW DATA'!$D:$D,"B1",'Sales RAW DATA'!$E:$E,Incentive_Calc!W$5)/SUMIFS('Sales RAW DATA'!$F:$F,'Sales RAW DATA'!$I:$I,Incentive_Calc!$A335,'Sales RAW DATA'!$D:$D,"B1",'Sales RAW DATA'!$E:$E,Incentive_Calc!W$5),"")</f>
        <v>0.86430988177677137</v>
      </c>
      <c r="X335" s="44">
        <f>IFERROR(SUMIFS('Sales RAW DATA'!$G:$G,'Sales RAW DATA'!$I:$I,Incentive_Calc!$A335,'Sales RAW DATA'!$D:$D,"B1",'Sales RAW DATA'!$E:$E,Incentive_Calc!X$5)/SUMIFS('Sales RAW DATA'!$F:$F,'Sales RAW DATA'!$I:$I,Incentive_Calc!$A335,'Sales RAW DATA'!$D:$D,"B1",'Sales RAW DATA'!$E:$E,Incentive_Calc!X$5),"")</f>
        <v>0.84793128229697823</v>
      </c>
      <c r="Y335" s="44">
        <f>SUMIFS('Sales RAW DATA'!$G:$G,'Sales RAW DATA'!$I:$I,Incentive_Calc!$A335,'Sales RAW DATA'!$D:$D,"B1")/SUMIFS('Sales RAW DATA'!$F:$F,'Sales RAW DATA'!$I:$I,Incentive_Calc!$A335,'Sales RAW DATA'!$D:$D,"B1")</f>
        <v>0.91631308194530015</v>
      </c>
      <c r="Z335" s="44">
        <f>IFERROR(SUMIFS('Sales RAW DATA'!$G:$G,'Sales RAW DATA'!$I:$I,Incentive_Calc!$A335,'Sales RAW DATA'!$D:$D,"B2",'Sales RAW DATA'!$E:$E,Incentive_Calc!Z$5)/SUMIFS('Sales RAW DATA'!$F:$F,'Sales RAW DATA'!$I:$I,Incentive_Calc!$A335,'Sales RAW DATA'!$D:$D,"B2",'Sales RAW DATA'!$E:$E,Incentive_Calc!Z$5),"")</f>
        <v>0.71942628672970743</v>
      </c>
      <c r="AA335" s="44">
        <f>IFERROR(SUMIFS('Sales RAW DATA'!$G:$G,'Sales RAW DATA'!$I:$I,Incentive_Calc!$A335,'Sales RAW DATA'!$D:$D,"B2",'Sales RAW DATA'!$E:$E,Incentive_Calc!AA$5)/SUMIFS('Sales RAW DATA'!$F:$F,'Sales RAW DATA'!$I:$I,Incentive_Calc!$A335,'Sales RAW DATA'!$D:$D,"B2",'Sales RAW DATA'!$E:$E,Incentive_Calc!AA$5),"")</f>
        <v>0.67554872990606019</v>
      </c>
      <c r="AB335" s="44">
        <f>IFERROR(SUMIFS('Sales RAW DATA'!$G:$G,'Sales RAW DATA'!$I:$I,Incentive_Calc!$A335,'Sales RAW DATA'!$D:$D,"B2",'Sales RAW DATA'!$E:$E,Incentive_Calc!AB$5)/SUMIFS('Sales RAW DATA'!$F:$F,'Sales RAW DATA'!$I:$I,Incentive_Calc!$A335,'Sales RAW DATA'!$D:$D,"B2",'Sales RAW DATA'!$E:$E,Incentive_Calc!AB$5),"")</f>
        <v>0.69776431930932281</v>
      </c>
      <c r="AC335" s="44">
        <f>SUMIFS('Sales RAW DATA'!$G:$G,'Sales RAW DATA'!$I:$I,Incentive_Calc!$A335,'Sales RAW DATA'!$D:$D,"B2")/SUMIFS('Sales RAW DATA'!$F:$F,'Sales RAW DATA'!$I:$I,Incentive_Calc!$A335,'Sales RAW DATA'!$D:$D,"B2")</f>
        <v>0.6980034239401316</v>
      </c>
      <c r="AD335" s="44">
        <f>IFERROR(SUMIFS('Sales RAW DATA'!$G:$G,'Sales RAW DATA'!$I:$I,Incentive_Calc!$A335,'Sales RAW DATA'!$D:$D,"B3",'Sales RAW DATA'!$E:$E,Incentive_Calc!AD$5)/SUMIFS('Sales RAW DATA'!$F:$F,'Sales RAW DATA'!$I:$I,Incentive_Calc!$A335,'Sales RAW DATA'!$D:$D,"B3",'Sales RAW DATA'!$E:$E,Incentive_Calc!AD$5),"")</f>
        <v>0.84325805008944543</v>
      </c>
      <c r="AE335" s="44">
        <f>IFERROR(SUMIFS('Sales RAW DATA'!$G:$G,'Sales RAW DATA'!$I:$I,Incentive_Calc!$A335,'Sales RAW DATA'!$D:$D,"B3",'Sales RAW DATA'!$E:$E,Incentive_Calc!AE$5)/SUMIFS('Sales RAW DATA'!$F:$F,'Sales RAW DATA'!$I:$I,Incentive_Calc!$A335,'Sales RAW DATA'!$D:$D,"B3",'Sales RAW DATA'!$E:$E,Incentive_Calc!AE$5),"")</f>
        <v>0.68686950485886167</v>
      </c>
      <c r="AF335" s="44">
        <f>IFERROR(SUMIFS('Sales RAW DATA'!$G:$G,'Sales RAW DATA'!$I:$I,Incentive_Calc!$A335,'Sales RAW DATA'!$D:$D,"B3",'Sales RAW DATA'!$E:$E,Incentive_Calc!AF$5)/SUMIFS('Sales RAW DATA'!$F:$F,'Sales RAW DATA'!$I:$I,Incentive_Calc!$A335,'Sales RAW DATA'!$D:$D,"B3",'Sales RAW DATA'!$E:$E,Incentive_Calc!AF$5),"")</f>
        <v>0.81543561727246583</v>
      </c>
      <c r="AG335" s="44">
        <f>SUMIFS('Sales RAW DATA'!$G:$G,'Sales RAW DATA'!$I:$I,Incentive_Calc!$A335,'Sales RAW DATA'!$D:$D,"B3")/SUMIFS('Sales RAW DATA'!$F:$F,'Sales RAW DATA'!$I:$I,Incentive_Calc!$A335,'Sales RAW DATA'!$D:$D,"B3")</f>
        <v>0.78400617062756983</v>
      </c>
      <c r="AH335" s="44">
        <f>IFERROR(SUMIFS('Sales RAW DATA'!$G:$G,'Sales RAW DATA'!$I:$I,Incentive_Calc!$A335,'Sales RAW DATA'!$D:$D,"B4",'Sales RAW DATA'!$E:$E,Incentive_Calc!AH$5)/SUMIFS('Sales RAW DATA'!$F:$F,'Sales RAW DATA'!$I:$I,Incentive_Calc!$A335,'Sales RAW DATA'!$D:$D,"B4",'Sales RAW DATA'!$E:$E,Incentive_Calc!AH$5),"")</f>
        <v>0.882792898888897</v>
      </c>
      <c r="AI335" s="44">
        <f>IFERROR(SUMIFS('Sales RAW DATA'!$G:$G,'Sales RAW DATA'!$I:$I,Incentive_Calc!$A335,'Sales RAW DATA'!$D:$D,"B4",'Sales RAW DATA'!$E:$E,Incentive_Calc!AI$5)/SUMIFS('Sales RAW DATA'!$F:$F,'Sales RAW DATA'!$I:$I,Incentive_Calc!$A335,'Sales RAW DATA'!$D:$D,"B4",'Sales RAW DATA'!$E:$E,Incentive_Calc!AI$5),"")</f>
        <v>0.70705382530532557</v>
      </c>
      <c r="AJ335" s="44">
        <f>IFERROR(SUMIFS('Sales RAW DATA'!$G:$G,'Sales RAW DATA'!$I:$I,Incentive_Calc!$A335,'Sales RAW DATA'!$D:$D,"B4",'Sales RAW DATA'!$E:$E,Incentive_Calc!AJ$5)/SUMIFS('Sales RAW DATA'!$F:$F,'Sales RAW DATA'!$I:$I,Incentive_Calc!$A335,'Sales RAW DATA'!$D:$D,"B4",'Sales RAW DATA'!$E:$E,Incentive_Calc!AJ$5),"")</f>
        <v>0.743150791457999</v>
      </c>
      <c r="AK335" s="44">
        <f>SUMIFS('Sales RAW DATA'!$G:$G,'Sales RAW DATA'!$I:$I,Incentive_Calc!$A335,'Sales RAW DATA'!$D:$D,"B4")/SUMIFS('Sales RAW DATA'!$F:$F,'Sales RAW DATA'!$I:$I,Incentive_Calc!$A335,'Sales RAW DATA'!$D:$D,"B4")</f>
        <v>0.77792952795293302</v>
      </c>
      <c r="AL335" s="44">
        <f>IFERROR(SUMIFS('Sales RAW DATA'!$G:$G,'Sales RAW DATA'!$I:$I,Incentive_Calc!$A335,'Sales RAW DATA'!$D:$D,"B5",'Sales RAW DATA'!$E:$E,Incentive_Calc!AL$5)/SUMIFS('Sales RAW DATA'!$F:$F,'Sales RAW DATA'!$I:$I,Incentive_Calc!$A335,'Sales RAW DATA'!$D:$D,"B5",'Sales RAW DATA'!$E:$E,Incentive_Calc!AL$5),"")</f>
        <v>0.69859948577674913</v>
      </c>
      <c r="AM335" s="44">
        <f>IFERROR(SUMIFS('Sales RAW DATA'!$G:$G,'Sales RAW DATA'!$I:$I,Incentive_Calc!$A335,'Sales RAW DATA'!$D:$D,"B5",'Sales RAW DATA'!$E:$E,Incentive_Calc!AM$5)/SUMIFS('Sales RAW DATA'!$F:$F,'Sales RAW DATA'!$I:$I,Incentive_Calc!$A335,'Sales RAW DATA'!$D:$D,"B5",'Sales RAW DATA'!$E:$E,Incentive_Calc!AM$5),"")</f>
        <v>0.79020650173788587</v>
      </c>
      <c r="AN335" s="44">
        <f>IFERROR(SUMIFS('Sales RAW DATA'!$G:$G,'Sales RAW DATA'!$I:$I,Incentive_Calc!$A335,'Sales RAW DATA'!$D:$D,"B5",'Sales RAW DATA'!$E:$E,Incentive_Calc!AN$5)/SUMIFS('Sales RAW DATA'!$F:$F,'Sales RAW DATA'!$I:$I,Incentive_Calc!$A335,'Sales RAW DATA'!$D:$D,"B5",'Sales RAW DATA'!$E:$E,Incentive_Calc!AN$5),"")</f>
        <v>0.55935942678361372</v>
      </c>
      <c r="AO335" s="44">
        <f>SUMIFS('Sales RAW DATA'!$G:$G,'Sales RAW DATA'!$I:$I,Incentive_Calc!$A335,'Sales RAW DATA'!$D:$D,"B5")/SUMIFS('Sales RAW DATA'!$F:$F,'Sales RAW DATA'!$I:$I,Incentive_Calc!$A335,'Sales RAW DATA'!$D:$D,"B5")</f>
        <v>0.68078659536158659</v>
      </c>
      <c r="AP335" s="42">
        <f>SUM(SUMIFS('Sales RAW DATA'!$F$2:$F$30000,'Sales RAW DATA'!$I$2:$I$30000,Incentive_Calc!$A335,'Sales RAW DATA'!$D$2:$D$30000,"B1"),SUMIFS('Sales RAW DATA'!$F$2:$F$30000,'Sales RAW DATA'!$I$2:$I$30000,Incentive_Calc!$A335,'Sales RAW DATA'!$D$2:$D$30000,"B2"),SUMIFS('Sales RAW DATA'!$F$2:$F$30000,'Sales RAW DATA'!$I$2:$I$30000,Incentive_Calc!$A335,'Sales RAW DATA'!$D$2:$D$30000,"B3"),SUMIFS('Sales RAW DATA'!$F$2:$F$30000,'Sales RAW DATA'!$I$2:$I$30000,Incentive_Calc!$A335,'Sales RAW DATA'!$D$2:$D$30000,"B4"),SUMIFS('Sales RAW DATA'!$F$2:$F$30000,'Sales RAW DATA'!$I$2:$I$30000,Incentive_Calc!$A335,'Sales RAW DATA'!$D$2:$D$30000,"B5"))</f>
        <v>4248456</v>
      </c>
      <c r="AQ335" s="42">
        <f>SUM(SUMIFS('Sales RAW DATA'!$G$2:$G$30000,'Sales RAW DATA'!$I$2:$I$30000,Incentive_Calc!$A335,'Sales RAW DATA'!$D$2:$D$30000,"B1"),SUMIFS('Sales RAW DATA'!$G$2:$G$30000,'Sales RAW DATA'!$I$2:$I$30000,Incentive_Calc!$A335,'Sales RAW DATA'!$D$2:$D$30000,"B2"),SUMIFS('Sales RAW DATA'!$G$2:$G$30000,'Sales RAW DATA'!$I$2:$I$30000,Incentive_Calc!$A335,'Sales RAW DATA'!$D$2:$D$30000,"B3"),SUMIFS('Sales RAW DATA'!$G$2:$G$30000,'Sales RAW DATA'!$I$2:$I$30000,Incentive_Calc!$A335,'Sales RAW DATA'!$D$2:$D$30000,"B4"),SUMIFS('Sales RAW DATA'!$G$2:$G$30000,'Sales RAW DATA'!$I$2:$I$30000,Incentive_Calc!$A335,'Sales RAW DATA'!$D$2:$D$30000,"B5"))</f>
        <v>3357167</v>
      </c>
      <c r="AR335" s="45">
        <f t="shared" si="95"/>
        <v>79.020872524041678</v>
      </c>
      <c r="AS335" s="45">
        <f t="shared" si="96"/>
        <v>79</v>
      </c>
      <c r="AT335" s="46"/>
      <c r="AU335" s="21"/>
      <c r="AV335" s="43" t="str">
        <f t="shared" si="87"/>
        <v>Yes</v>
      </c>
      <c r="AW335" s="43" t="str">
        <f t="shared" si="88"/>
        <v>Yes</v>
      </c>
      <c r="AX335" s="43" t="str">
        <f t="shared" si="89"/>
        <v>Yes</v>
      </c>
      <c r="AY335" s="43" t="str">
        <f t="shared" si="97"/>
        <v>Yes</v>
      </c>
    </row>
    <row r="336" spans="1:51" x14ac:dyDescent="0.35">
      <c r="A336" s="21" t="s">
        <v>1213</v>
      </c>
      <c r="B336" s="21" t="s">
        <v>736</v>
      </c>
      <c r="C336" s="21" t="str">
        <f>_xlfn.XLOOKUP($A336,'Employee List'!$E:$E,'Employee List'!$D:$D,0)</f>
        <v>DM</v>
      </c>
      <c r="D336" s="42" cm="1">
        <f t="array" ref="D336">IFERROR(IF($G336="Yes",INDEX('Payment Plan'!$D$6:$D$42,MATCH(1,(Incentive_Calc!$C336='Payment Plan'!$B$6:$B$42)*(Incentive_Calc!$U336='Payment Plan'!$C$6:$C$42),0)),""),"")</f>
        <v>37500</v>
      </c>
      <c r="E336" s="42" t="str" cm="1">
        <f t="array" ref="E336">IFERROR(IF($H336="Yes",INDEX('Payment Plan'!$D$6:$D$42,MATCH(1,(Incentive_Calc!$C336='Payment Plan'!$B$6:$B$42)*(Incentive_Calc!$AS336='Payment Plan'!$C$6:$C$42),0)),""),"")</f>
        <v/>
      </c>
      <c r="F336" s="42">
        <f t="shared" si="90"/>
        <v>37500</v>
      </c>
      <c r="G336" s="43" t="str">
        <f t="shared" si="85"/>
        <v>Yes</v>
      </c>
      <c r="H336" s="21" t="str">
        <f t="shared" si="91"/>
        <v>No</v>
      </c>
      <c r="I336" s="42">
        <f>IFERROR(SUMIFS('Sales RAW DATA'!$F$2:$F$30000,'Sales RAW DATA'!$I$2:$I$30000,Incentive_Calc!$A336,'Sales RAW DATA'!$E$2:$E$30000,Incentive_Calc!I$5),"")</f>
        <v>3652339</v>
      </c>
      <c r="J336" s="42">
        <f>IFERROR(SUMIFS('Sales RAW DATA'!$F$2:$F$30000,'Sales RAW DATA'!$I$2:$I$30000,Incentive_Calc!$A336,'Sales RAW DATA'!$E$2:$E$30000,Incentive_Calc!J$5),"")</f>
        <v>3686960</v>
      </c>
      <c r="K336" s="42">
        <f>IFERROR(SUMIFS('Sales RAW DATA'!$F$2:$F$30000,'Sales RAW DATA'!$I$2:$I$30000,Incentive_Calc!$A336,'Sales RAW DATA'!$E$2:$E$30000,Incentive_Calc!K$5),"")</f>
        <v>3741799</v>
      </c>
      <c r="L336" s="42">
        <f t="shared" si="92"/>
        <v>11081098</v>
      </c>
      <c r="M336" s="42">
        <f>IFERROR(SUMIFS('Sales RAW DATA'!$G$2:$G$30000,'Sales RAW DATA'!$I$2:$I$30000,Incentive_Calc!$A336,'Sales RAW DATA'!$E$2:$E$30000,Incentive_Calc!M$5),"")</f>
        <v>3783833</v>
      </c>
      <c r="N336" s="42">
        <f>IFERROR(SUMIFS('Sales RAW DATA'!$G$2:$G$30000,'Sales RAW DATA'!$I$2:$I$30000,Incentive_Calc!$A336,'Sales RAW DATA'!$E$2:$E$30000,Incentive_Calc!N$5),"")</f>
        <v>3254282</v>
      </c>
      <c r="O336" s="42">
        <f>IFERROR(SUMIFS('Sales RAW DATA'!$G$2:$G$30000,'Sales RAW DATA'!$I$2:$I$30000,Incentive_Calc!$A336,'Sales RAW DATA'!$E$2:$E$30000,Incentive_Calc!O$5),"")</f>
        <v>4076854</v>
      </c>
      <c r="P336" s="42">
        <f t="shared" si="86"/>
        <v>11114969</v>
      </c>
      <c r="Q336" s="44">
        <f t="shared" si="82"/>
        <v>1.0360026821168571</v>
      </c>
      <c r="R336" s="44">
        <f t="shared" si="83"/>
        <v>0.88264640788074733</v>
      </c>
      <c r="S336" s="44">
        <f t="shared" si="84"/>
        <v>1.0895438263787018</v>
      </c>
      <c r="T336" s="45">
        <f t="shared" si="93"/>
        <v>100.30566465525348</v>
      </c>
      <c r="U336" s="45">
        <f t="shared" si="94"/>
        <v>100</v>
      </c>
      <c r="V336" s="44">
        <f>IFERROR(SUMIFS('Sales RAW DATA'!$G:$G,'Sales RAW DATA'!$I:$I,Incentive_Calc!$A336,'Sales RAW DATA'!$D:$D,"B1",'Sales RAW DATA'!$E:$E,Incentive_Calc!V$5)/SUMIFS('Sales RAW DATA'!$F:$F,'Sales RAW DATA'!$I:$I,Incentive_Calc!$A336,'Sales RAW DATA'!$D:$D,"B1",'Sales RAW DATA'!$E:$E,Incentive_Calc!V$5),"")</f>
        <v>1.204632302540926</v>
      </c>
      <c r="W336" s="44">
        <f>IFERROR(SUMIFS('Sales RAW DATA'!$G:$G,'Sales RAW DATA'!$I:$I,Incentive_Calc!$A336,'Sales RAW DATA'!$D:$D,"B1",'Sales RAW DATA'!$E:$E,Incentive_Calc!W$5)/SUMIFS('Sales RAW DATA'!$F:$F,'Sales RAW DATA'!$I:$I,Incentive_Calc!$A336,'Sales RAW DATA'!$D:$D,"B1",'Sales RAW DATA'!$E:$E,Incentive_Calc!W$5),"")</f>
        <v>1.0350119564305935</v>
      </c>
      <c r="X336" s="44">
        <f>IFERROR(SUMIFS('Sales RAW DATA'!$G:$G,'Sales RAW DATA'!$I:$I,Incentive_Calc!$A336,'Sales RAW DATA'!$D:$D,"B1",'Sales RAW DATA'!$E:$E,Incentive_Calc!X$5)/SUMIFS('Sales RAW DATA'!$F:$F,'Sales RAW DATA'!$I:$I,Incentive_Calc!$A336,'Sales RAW DATA'!$D:$D,"B1",'Sales RAW DATA'!$E:$E,Incentive_Calc!X$5),"")</f>
        <v>1.3075793834032998</v>
      </c>
      <c r="Y336" s="44">
        <f>SUMIFS('Sales RAW DATA'!$G:$G,'Sales RAW DATA'!$I:$I,Incentive_Calc!$A336,'Sales RAW DATA'!$D:$D,"B1")/SUMIFS('Sales RAW DATA'!$F:$F,'Sales RAW DATA'!$I:$I,Incentive_Calc!$A336,'Sales RAW DATA'!$D:$D,"B1")</f>
        <v>1.1809850944117348</v>
      </c>
      <c r="Z336" s="44">
        <f>IFERROR(SUMIFS('Sales RAW DATA'!$G:$G,'Sales RAW DATA'!$I:$I,Incentive_Calc!$A336,'Sales RAW DATA'!$D:$D,"B2",'Sales RAW DATA'!$E:$E,Incentive_Calc!Z$5)/SUMIFS('Sales RAW DATA'!$F:$F,'Sales RAW DATA'!$I:$I,Incentive_Calc!$A336,'Sales RAW DATA'!$D:$D,"B2",'Sales RAW DATA'!$E:$E,Incentive_Calc!Z$5),"")</f>
        <v>0.9990319365103707</v>
      </c>
      <c r="AA336" s="44">
        <f>IFERROR(SUMIFS('Sales RAW DATA'!$G:$G,'Sales RAW DATA'!$I:$I,Incentive_Calc!$A336,'Sales RAW DATA'!$D:$D,"B2",'Sales RAW DATA'!$E:$E,Incentive_Calc!AA$5)/SUMIFS('Sales RAW DATA'!$F:$F,'Sales RAW DATA'!$I:$I,Incentive_Calc!$A336,'Sales RAW DATA'!$D:$D,"B2",'Sales RAW DATA'!$E:$E,Incentive_Calc!AA$5),"")</f>
        <v>0.78209857339673794</v>
      </c>
      <c r="AB336" s="44">
        <f>IFERROR(SUMIFS('Sales RAW DATA'!$G:$G,'Sales RAW DATA'!$I:$I,Incentive_Calc!$A336,'Sales RAW DATA'!$D:$D,"B2",'Sales RAW DATA'!$E:$E,Incentive_Calc!AB$5)/SUMIFS('Sales RAW DATA'!$F:$F,'Sales RAW DATA'!$I:$I,Incentive_Calc!$A336,'Sales RAW DATA'!$D:$D,"B2",'Sales RAW DATA'!$E:$E,Incentive_Calc!AB$5),"")</f>
        <v>1.1451148881402127</v>
      </c>
      <c r="AC336" s="44">
        <f>SUMIFS('Sales RAW DATA'!$G:$G,'Sales RAW DATA'!$I:$I,Incentive_Calc!$A336,'Sales RAW DATA'!$D:$D,"B2")/SUMIFS('Sales RAW DATA'!$F:$F,'Sales RAW DATA'!$I:$I,Incentive_Calc!$A336,'Sales RAW DATA'!$D:$D,"B2")</f>
        <v>0.97121905086742844</v>
      </c>
      <c r="AD336" s="44">
        <f>IFERROR(SUMIFS('Sales RAW DATA'!$G:$G,'Sales RAW DATA'!$I:$I,Incentive_Calc!$A336,'Sales RAW DATA'!$D:$D,"B3",'Sales RAW DATA'!$E:$E,Incentive_Calc!AD$5)/SUMIFS('Sales RAW DATA'!$F:$F,'Sales RAW DATA'!$I:$I,Incentive_Calc!$A336,'Sales RAW DATA'!$D:$D,"B3",'Sales RAW DATA'!$E:$E,Incentive_Calc!AD$5),"")</f>
        <v>0.88926077717061325</v>
      </c>
      <c r="AE336" s="44">
        <f>IFERROR(SUMIFS('Sales RAW DATA'!$G:$G,'Sales RAW DATA'!$I:$I,Incentive_Calc!$A336,'Sales RAW DATA'!$D:$D,"B3",'Sales RAW DATA'!$E:$E,Incentive_Calc!AE$5)/SUMIFS('Sales RAW DATA'!$F:$F,'Sales RAW DATA'!$I:$I,Incentive_Calc!$A336,'Sales RAW DATA'!$D:$D,"B3",'Sales RAW DATA'!$E:$E,Incentive_Calc!AE$5),"")</f>
        <v>0.88259611099148183</v>
      </c>
      <c r="AF336" s="44">
        <f>IFERROR(SUMIFS('Sales RAW DATA'!$G:$G,'Sales RAW DATA'!$I:$I,Incentive_Calc!$A336,'Sales RAW DATA'!$D:$D,"B3",'Sales RAW DATA'!$E:$E,Incentive_Calc!AF$5)/SUMIFS('Sales RAW DATA'!$F:$F,'Sales RAW DATA'!$I:$I,Incentive_Calc!$A336,'Sales RAW DATA'!$D:$D,"B3",'Sales RAW DATA'!$E:$E,Incentive_Calc!AF$5),"")</f>
        <v>1.2717600127790563</v>
      </c>
      <c r="AG336" s="44">
        <f>SUMIFS('Sales RAW DATA'!$G:$G,'Sales RAW DATA'!$I:$I,Incentive_Calc!$A336,'Sales RAW DATA'!$D:$D,"B3")/SUMIFS('Sales RAW DATA'!$F:$F,'Sales RAW DATA'!$I:$I,Incentive_Calc!$A336,'Sales RAW DATA'!$D:$D,"B3")</f>
        <v>1.0280089353853981</v>
      </c>
      <c r="AH336" s="44">
        <f>IFERROR(SUMIFS('Sales RAW DATA'!$G:$G,'Sales RAW DATA'!$I:$I,Incentive_Calc!$A336,'Sales RAW DATA'!$D:$D,"B4",'Sales RAW DATA'!$E:$E,Incentive_Calc!AH$5)/SUMIFS('Sales RAW DATA'!$F:$F,'Sales RAW DATA'!$I:$I,Incentive_Calc!$A336,'Sales RAW DATA'!$D:$D,"B4",'Sales RAW DATA'!$E:$E,Incentive_Calc!AH$5),"")</f>
        <v>0.88616211440412185</v>
      </c>
      <c r="AI336" s="44">
        <f>IFERROR(SUMIFS('Sales RAW DATA'!$G:$G,'Sales RAW DATA'!$I:$I,Incentive_Calc!$A336,'Sales RAW DATA'!$D:$D,"B4",'Sales RAW DATA'!$E:$E,Incentive_Calc!AI$5)/SUMIFS('Sales RAW DATA'!$F:$F,'Sales RAW DATA'!$I:$I,Incentive_Calc!$A336,'Sales RAW DATA'!$D:$D,"B4",'Sales RAW DATA'!$E:$E,Incentive_Calc!AI$5),"")</f>
        <v>0.89782245744474554</v>
      </c>
      <c r="AJ336" s="44">
        <f>IFERROR(SUMIFS('Sales RAW DATA'!$G:$G,'Sales RAW DATA'!$I:$I,Incentive_Calc!$A336,'Sales RAW DATA'!$D:$D,"B4",'Sales RAW DATA'!$E:$E,Incentive_Calc!AJ$5)/SUMIFS('Sales RAW DATA'!$F:$F,'Sales RAW DATA'!$I:$I,Incentive_Calc!$A336,'Sales RAW DATA'!$D:$D,"B4",'Sales RAW DATA'!$E:$E,Incentive_Calc!AJ$5),"")</f>
        <v>1.1395073744801538</v>
      </c>
      <c r="AK336" s="44">
        <f>SUMIFS('Sales RAW DATA'!$G:$G,'Sales RAW DATA'!$I:$I,Incentive_Calc!$A336,'Sales RAW DATA'!$D:$D,"B4")/SUMIFS('Sales RAW DATA'!$F:$F,'Sales RAW DATA'!$I:$I,Incentive_Calc!$A336,'Sales RAW DATA'!$D:$D,"B4")</f>
        <v>0.97627886301453437</v>
      </c>
      <c r="AL336" s="44">
        <f>IFERROR(SUMIFS('Sales RAW DATA'!$G:$G,'Sales RAW DATA'!$I:$I,Incentive_Calc!$A336,'Sales RAW DATA'!$D:$D,"B5",'Sales RAW DATA'!$E:$E,Incentive_Calc!AL$5)/SUMIFS('Sales RAW DATA'!$F:$F,'Sales RAW DATA'!$I:$I,Incentive_Calc!$A336,'Sales RAW DATA'!$D:$D,"B5",'Sales RAW DATA'!$E:$E,Incentive_Calc!AL$5),"")</f>
        <v>1.0903439919928357</v>
      </c>
      <c r="AM336" s="44">
        <f>IFERROR(SUMIFS('Sales RAW DATA'!$G:$G,'Sales RAW DATA'!$I:$I,Incentive_Calc!$A336,'Sales RAW DATA'!$D:$D,"B5",'Sales RAW DATA'!$E:$E,Incentive_Calc!AM$5)/SUMIFS('Sales RAW DATA'!$F:$F,'Sales RAW DATA'!$I:$I,Incentive_Calc!$A336,'Sales RAW DATA'!$D:$D,"B5",'Sales RAW DATA'!$E:$E,Incentive_Calc!AM$5),"")</f>
        <v>1.0617023298039672</v>
      </c>
      <c r="AN336" s="44">
        <f>IFERROR(SUMIFS('Sales RAW DATA'!$G:$G,'Sales RAW DATA'!$I:$I,Incentive_Calc!$A336,'Sales RAW DATA'!$D:$D,"B5",'Sales RAW DATA'!$E:$E,Incentive_Calc!AN$5)/SUMIFS('Sales RAW DATA'!$F:$F,'Sales RAW DATA'!$I:$I,Incentive_Calc!$A336,'Sales RAW DATA'!$D:$D,"B5",'Sales RAW DATA'!$E:$E,Incentive_Calc!AN$5),"")</f>
        <v>1.3188883608569957</v>
      </c>
      <c r="AO336" s="44">
        <f>SUMIFS('Sales RAW DATA'!$G:$G,'Sales RAW DATA'!$I:$I,Incentive_Calc!$A336,'Sales RAW DATA'!$D:$D,"B5")/SUMIFS('Sales RAW DATA'!$F:$F,'Sales RAW DATA'!$I:$I,Incentive_Calc!$A336,'Sales RAW DATA'!$D:$D,"B5")</f>
        <v>1.1604311744790949</v>
      </c>
      <c r="AP336" s="42">
        <f>SUM(SUMIFS('Sales RAW DATA'!$F$2:$F$30000,'Sales RAW DATA'!$I$2:$I$30000,Incentive_Calc!$A336,'Sales RAW DATA'!$D$2:$D$30000,"B1"),SUMIFS('Sales RAW DATA'!$F$2:$F$30000,'Sales RAW DATA'!$I$2:$I$30000,Incentive_Calc!$A336,'Sales RAW DATA'!$D$2:$D$30000,"B2"),SUMIFS('Sales RAW DATA'!$F$2:$F$30000,'Sales RAW DATA'!$I$2:$I$30000,Incentive_Calc!$A336,'Sales RAW DATA'!$D$2:$D$30000,"B3"),SUMIFS('Sales RAW DATA'!$F$2:$F$30000,'Sales RAW DATA'!$I$2:$I$30000,Incentive_Calc!$A336,'Sales RAW DATA'!$D$2:$D$30000,"B4"),SUMIFS('Sales RAW DATA'!$F$2:$F$30000,'Sales RAW DATA'!$I$2:$I$30000,Incentive_Calc!$A336,'Sales RAW DATA'!$D$2:$D$30000,"B5"))</f>
        <v>5200122</v>
      </c>
      <c r="AQ336" s="42">
        <f>SUM(SUMIFS('Sales RAW DATA'!$G$2:$G$30000,'Sales RAW DATA'!$I$2:$I$30000,Incentive_Calc!$A336,'Sales RAW DATA'!$D$2:$D$30000,"B1"),SUMIFS('Sales RAW DATA'!$G$2:$G$30000,'Sales RAW DATA'!$I$2:$I$30000,Incentive_Calc!$A336,'Sales RAW DATA'!$D$2:$D$30000,"B2"),SUMIFS('Sales RAW DATA'!$G$2:$G$30000,'Sales RAW DATA'!$I$2:$I$30000,Incentive_Calc!$A336,'Sales RAW DATA'!$D$2:$D$30000,"B3"),SUMIFS('Sales RAW DATA'!$G$2:$G$30000,'Sales RAW DATA'!$I$2:$I$30000,Incentive_Calc!$A336,'Sales RAW DATA'!$D$2:$D$30000,"B4"),SUMIFS('Sales RAW DATA'!$G$2:$G$30000,'Sales RAW DATA'!$I$2:$I$30000,Incentive_Calc!$A336,'Sales RAW DATA'!$D$2:$D$30000,"B5"))</f>
        <v>5616863</v>
      </c>
      <c r="AR336" s="45">
        <f t="shared" si="95"/>
        <v>108.01406197777668</v>
      </c>
      <c r="AS336" s="45">
        <f t="shared" si="96"/>
        <v>108</v>
      </c>
      <c r="AT336" s="46"/>
      <c r="AU336" s="21"/>
      <c r="AV336" s="43" t="str">
        <f t="shared" si="87"/>
        <v>Yes</v>
      </c>
      <c r="AW336" s="43" t="str">
        <f t="shared" si="88"/>
        <v>Yes</v>
      </c>
      <c r="AX336" s="43" t="str">
        <f t="shared" si="89"/>
        <v>Yes</v>
      </c>
      <c r="AY336" s="43" t="str">
        <f t="shared" si="97"/>
        <v>Yes</v>
      </c>
    </row>
    <row r="337" spans="1:51" x14ac:dyDescent="0.35">
      <c r="A337" s="21" t="s">
        <v>1214</v>
      </c>
      <c r="B337" s="21" t="s">
        <v>737</v>
      </c>
      <c r="C337" s="21" t="str">
        <f>_xlfn.XLOOKUP($A337,'Employee List'!$E:$E,'Employee List'!$D:$D,0)</f>
        <v>DM</v>
      </c>
      <c r="D337" s="42" t="str" cm="1">
        <f t="array" ref="D337">IFERROR(IF($G337="Yes",INDEX('Payment Plan'!$D$6:$D$42,MATCH(1,(Incentive_Calc!$C337='Payment Plan'!$B$6:$B$42)*(Incentive_Calc!$U337='Payment Plan'!$C$6:$C$42),0)),""),"")</f>
        <v/>
      </c>
      <c r="E337" s="42" t="str" cm="1">
        <f t="array" ref="E337">IFERROR(IF($H337="Yes",INDEX('Payment Plan'!$D$6:$D$42,MATCH(1,(Incentive_Calc!$C337='Payment Plan'!$B$6:$B$42)*(Incentive_Calc!$AS337='Payment Plan'!$C$6:$C$42),0)),""),"")</f>
        <v/>
      </c>
      <c r="F337" s="42">
        <f t="shared" si="90"/>
        <v>0</v>
      </c>
      <c r="G337" s="43" t="str">
        <f t="shared" si="85"/>
        <v>Yes</v>
      </c>
      <c r="H337" s="21" t="str">
        <f t="shared" si="91"/>
        <v>No</v>
      </c>
      <c r="I337" s="42">
        <f>IFERROR(SUMIFS('Sales RAW DATA'!$F$2:$F$30000,'Sales RAW DATA'!$I$2:$I$30000,Incentive_Calc!$A337,'Sales RAW DATA'!$E$2:$E$30000,Incentive_Calc!I$5),"")</f>
        <v>3710446</v>
      </c>
      <c r="J337" s="42">
        <f>IFERROR(SUMIFS('Sales RAW DATA'!$F$2:$F$30000,'Sales RAW DATA'!$I$2:$I$30000,Incentive_Calc!$A337,'Sales RAW DATA'!$E$2:$E$30000,Incentive_Calc!J$5),"")</f>
        <v>3707402</v>
      </c>
      <c r="K337" s="42">
        <f>IFERROR(SUMIFS('Sales RAW DATA'!$F$2:$F$30000,'Sales RAW DATA'!$I$2:$I$30000,Incentive_Calc!$A337,'Sales RAW DATA'!$E$2:$E$30000,Incentive_Calc!K$5),"")</f>
        <v>3734343</v>
      </c>
      <c r="L337" s="42">
        <f t="shared" si="92"/>
        <v>11152191</v>
      </c>
      <c r="M337" s="42">
        <f>IFERROR(SUMIFS('Sales RAW DATA'!$G$2:$G$30000,'Sales RAW DATA'!$I$2:$I$30000,Incentive_Calc!$A337,'Sales RAW DATA'!$E$2:$E$30000,Incentive_Calc!M$5),"")</f>
        <v>3188500</v>
      </c>
      <c r="N337" s="42">
        <f>IFERROR(SUMIFS('Sales RAW DATA'!$G$2:$G$30000,'Sales RAW DATA'!$I$2:$I$30000,Incentive_Calc!$A337,'Sales RAW DATA'!$E$2:$E$30000,Incentive_Calc!N$5),"")</f>
        <v>3125014</v>
      </c>
      <c r="O337" s="42">
        <f>IFERROR(SUMIFS('Sales RAW DATA'!$G$2:$G$30000,'Sales RAW DATA'!$I$2:$I$30000,Incentive_Calc!$A337,'Sales RAW DATA'!$E$2:$E$30000,Incentive_Calc!O$5),"")</f>
        <v>3063321</v>
      </c>
      <c r="P337" s="42">
        <f t="shared" si="86"/>
        <v>9376835</v>
      </c>
      <c r="Q337" s="44">
        <f t="shared" si="82"/>
        <v>0.85933065728486546</v>
      </c>
      <c r="R337" s="44">
        <f t="shared" si="83"/>
        <v>0.84291209855311078</v>
      </c>
      <c r="S337" s="44">
        <f t="shared" si="84"/>
        <v>0.82031056065283769</v>
      </c>
      <c r="T337" s="45">
        <f t="shared" si="93"/>
        <v>84.080652851085489</v>
      </c>
      <c r="U337" s="45">
        <f t="shared" si="94"/>
        <v>84</v>
      </c>
      <c r="V337" s="44">
        <f>IFERROR(SUMIFS('Sales RAW DATA'!$G:$G,'Sales RAW DATA'!$I:$I,Incentive_Calc!$A337,'Sales RAW DATA'!$D:$D,"B1",'Sales RAW DATA'!$E:$E,Incentive_Calc!V$5)/SUMIFS('Sales RAW DATA'!$F:$F,'Sales RAW DATA'!$I:$I,Incentive_Calc!$A337,'Sales RAW DATA'!$D:$D,"B1",'Sales RAW DATA'!$E:$E,Incentive_Calc!V$5),"")</f>
        <v>0.86086821859773133</v>
      </c>
      <c r="W337" s="44">
        <f>IFERROR(SUMIFS('Sales RAW DATA'!$G:$G,'Sales RAW DATA'!$I:$I,Incentive_Calc!$A337,'Sales RAW DATA'!$D:$D,"B1",'Sales RAW DATA'!$E:$E,Incentive_Calc!W$5)/SUMIFS('Sales RAW DATA'!$F:$F,'Sales RAW DATA'!$I:$I,Incentive_Calc!$A337,'Sales RAW DATA'!$D:$D,"B1",'Sales RAW DATA'!$E:$E,Incentive_Calc!W$5),"")</f>
        <v>0.70003773021768079</v>
      </c>
      <c r="X337" s="44">
        <f>IFERROR(SUMIFS('Sales RAW DATA'!$G:$G,'Sales RAW DATA'!$I:$I,Incentive_Calc!$A337,'Sales RAW DATA'!$D:$D,"B1",'Sales RAW DATA'!$E:$E,Incentive_Calc!X$5)/SUMIFS('Sales RAW DATA'!$F:$F,'Sales RAW DATA'!$I:$I,Incentive_Calc!$A337,'Sales RAW DATA'!$D:$D,"B1",'Sales RAW DATA'!$E:$E,Incentive_Calc!X$5),"")</f>
        <v>0.66282433735591262</v>
      </c>
      <c r="Y337" s="44">
        <f>SUMIFS('Sales RAW DATA'!$G:$G,'Sales RAW DATA'!$I:$I,Incentive_Calc!$A337,'Sales RAW DATA'!$D:$D,"B1")/SUMIFS('Sales RAW DATA'!$F:$F,'Sales RAW DATA'!$I:$I,Incentive_Calc!$A337,'Sales RAW DATA'!$D:$D,"B1")</f>
        <v>0.74364447552394253</v>
      </c>
      <c r="Z337" s="44">
        <f>IFERROR(SUMIFS('Sales RAW DATA'!$G:$G,'Sales RAW DATA'!$I:$I,Incentive_Calc!$A337,'Sales RAW DATA'!$D:$D,"B2",'Sales RAW DATA'!$E:$E,Incentive_Calc!Z$5)/SUMIFS('Sales RAW DATA'!$F:$F,'Sales RAW DATA'!$I:$I,Incentive_Calc!$A337,'Sales RAW DATA'!$D:$D,"B2",'Sales RAW DATA'!$E:$E,Incentive_Calc!Z$5),"")</f>
        <v>1.0536264985422434</v>
      </c>
      <c r="AA337" s="44">
        <f>IFERROR(SUMIFS('Sales RAW DATA'!$G:$G,'Sales RAW DATA'!$I:$I,Incentive_Calc!$A337,'Sales RAW DATA'!$D:$D,"B2",'Sales RAW DATA'!$E:$E,Incentive_Calc!AA$5)/SUMIFS('Sales RAW DATA'!$F:$F,'Sales RAW DATA'!$I:$I,Incentive_Calc!$A337,'Sales RAW DATA'!$D:$D,"B2",'Sales RAW DATA'!$E:$E,Incentive_Calc!AA$5),"")</f>
        <v>1.0042204478905452</v>
      </c>
      <c r="AB337" s="44">
        <f>IFERROR(SUMIFS('Sales RAW DATA'!$G:$G,'Sales RAW DATA'!$I:$I,Incentive_Calc!$A337,'Sales RAW DATA'!$D:$D,"B2",'Sales RAW DATA'!$E:$E,Incentive_Calc!AB$5)/SUMIFS('Sales RAW DATA'!$F:$F,'Sales RAW DATA'!$I:$I,Incentive_Calc!$A337,'Sales RAW DATA'!$D:$D,"B2",'Sales RAW DATA'!$E:$E,Incentive_Calc!AB$5),"")</f>
        <v>0.9382596282408292</v>
      </c>
      <c r="AC337" s="44">
        <f>SUMIFS('Sales RAW DATA'!$G:$G,'Sales RAW DATA'!$I:$I,Incentive_Calc!$A337,'Sales RAW DATA'!$D:$D,"B2")/SUMIFS('Sales RAW DATA'!$F:$F,'Sales RAW DATA'!$I:$I,Incentive_Calc!$A337,'Sales RAW DATA'!$D:$D,"B2")</f>
        <v>0.99782521957576364</v>
      </c>
      <c r="AD337" s="44">
        <f>IFERROR(SUMIFS('Sales RAW DATA'!$G:$G,'Sales RAW DATA'!$I:$I,Incentive_Calc!$A337,'Sales RAW DATA'!$D:$D,"B3",'Sales RAW DATA'!$E:$E,Incentive_Calc!AD$5)/SUMIFS('Sales RAW DATA'!$F:$F,'Sales RAW DATA'!$I:$I,Incentive_Calc!$A337,'Sales RAW DATA'!$D:$D,"B3",'Sales RAW DATA'!$E:$E,Incentive_Calc!AD$5),"")</f>
        <v>0.59296763246719975</v>
      </c>
      <c r="AE337" s="44">
        <f>IFERROR(SUMIFS('Sales RAW DATA'!$G:$G,'Sales RAW DATA'!$I:$I,Incentive_Calc!$A337,'Sales RAW DATA'!$D:$D,"B3",'Sales RAW DATA'!$E:$E,Incentive_Calc!AE$5)/SUMIFS('Sales RAW DATA'!$F:$F,'Sales RAW DATA'!$I:$I,Incentive_Calc!$A337,'Sales RAW DATA'!$D:$D,"B3",'Sales RAW DATA'!$E:$E,Incentive_Calc!AE$5),"")</f>
        <v>0.72620140277124989</v>
      </c>
      <c r="AF337" s="44">
        <f>IFERROR(SUMIFS('Sales RAW DATA'!$G:$G,'Sales RAW DATA'!$I:$I,Incentive_Calc!$A337,'Sales RAW DATA'!$D:$D,"B3",'Sales RAW DATA'!$E:$E,Incentive_Calc!AF$5)/SUMIFS('Sales RAW DATA'!$F:$F,'Sales RAW DATA'!$I:$I,Incentive_Calc!$A337,'Sales RAW DATA'!$D:$D,"B3",'Sales RAW DATA'!$E:$E,Incentive_Calc!AF$5),"")</f>
        <v>0.94352354848508391</v>
      </c>
      <c r="AG337" s="44">
        <f>SUMIFS('Sales RAW DATA'!$G:$G,'Sales RAW DATA'!$I:$I,Incentive_Calc!$A337,'Sales RAW DATA'!$D:$D,"B3")/SUMIFS('Sales RAW DATA'!$F:$F,'Sales RAW DATA'!$I:$I,Incentive_Calc!$A337,'Sales RAW DATA'!$D:$D,"B3")</f>
        <v>0.76280735994658522</v>
      </c>
      <c r="AH337" s="44">
        <f>IFERROR(SUMIFS('Sales RAW DATA'!$G:$G,'Sales RAW DATA'!$I:$I,Incentive_Calc!$A337,'Sales RAW DATA'!$D:$D,"B4",'Sales RAW DATA'!$E:$E,Incentive_Calc!AH$5)/SUMIFS('Sales RAW DATA'!$F:$F,'Sales RAW DATA'!$I:$I,Incentive_Calc!$A337,'Sales RAW DATA'!$D:$D,"B4",'Sales RAW DATA'!$E:$E,Incentive_Calc!AH$5),"")</f>
        <v>1.2558976771112236</v>
      </c>
      <c r="AI337" s="44">
        <f>IFERROR(SUMIFS('Sales RAW DATA'!$G:$G,'Sales RAW DATA'!$I:$I,Incentive_Calc!$A337,'Sales RAW DATA'!$D:$D,"B4",'Sales RAW DATA'!$E:$E,Incentive_Calc!AI$5)/SUMIFS('Sales RAW DATA'!$F:$F,'Sales RAW DATA'!$I:$I,Incentive_Calc!$A337,'Sales RAW DATA'!$D:$D,"B4",'Sales RAW DATA'!$E:$E,Incentive_Calc!AI$5),"")</f>
        <v>1.2100428767576032</v>
      </c>
      <c r="AJ337" s="44">
        <f>IFERROR(SUMIFS('Sales RAW DATA'!$G:$G,'Sales RAW DATA'!$I:$I,Incentive_Calc!$A337,'Sales RAW DATA'!$D:$D,"B4",'Sales RAW DATA'!$E:$E,Incentive_Calc!AJ$5)/SUMIFS('Sales RAW DATA'!$F:$F,'Sales RAW DATA'!$I:$I,Incentive_Calc!$A337,'Sales RAW DATA'!$D:$D,"B4",'Sales RAW DATA'!$E:$E,Incentive_Calc!AJ$5),"")</f>
        <v>1.0208248869823748</v>
      </c>
      <c r="AK337" s="44">
        <f>SUMIFS('Sales RAW DATA'!$G:$G,'Sales RAW DATA'!$I:$I,Incentive_Calc!$A337,'Sales RAW DATA'!$D:$D,"B4")/SUMIFS('Sales RAW DATA'!$F:$F,'Sales RAW DATA'!$I:$I,Incentive_Calc!$A337,'Sales RAW DATA'!$D:$D,"B4")</f>
        <v>1.1608262385403898</v>
      </c>
      <c r="AL337" s="44">
        <f>IFERROR(SUMIFS('Sales RAW DATA'!$G:$G,'Sales RAW DATA'!$I:$I,Incentive_Calc!$A337,'Sales RAW DATA'!$D:$D,"B5",'Sales RAW DATA'!$E:$E,Incentive_Calc!AL$5)/SUMIFS('Sales RAW DATA'!$F:$F,'Sales RAW DATA'!$I:$I,Incentive_Calc!$A337,'Sales RAW DATA'!$D:$D,"B5",'Sales RAW DATA'!$E:$E,Incentive_Calc!AL$5),"")</f>
        <v>1.3107761160147235</v>
      </c>
      <c r="AM337" s="44">
        <f>IFERROR(SUMIFS('Sales RAW DATA'!$G:$G,'Sales RAW DATA'!$I:$I,Incentive_Calc!$A337,'Sales RAW DATA'!$D:$D,"B5",'Sales RAW DATA'!$E:$E,Incentive_Calc!AM$5)/SUMIFS('Sales RAW DATA'!$F:$F,'Sales RAW DATA'!$I:$I,Incentive_Calc!$A337,'Sales RAW DATA'!$D:$D,"B5",'Sales RAW DATA'!$E:$E,Incentive_Calc!AM$5),"")</f>
        <v>1.3044082626639224</v>
      </c>
      <c r="AN337" s="44">
        <f>IFERROR(SUMIFS('Sales RAW DATA'!$G:$G,'Sales RAW DATA'!$I:$I,Incentive_Calc!$A337,'Sales RAW DATA'!$D:$D,"B5",'Sales RAW DATA'!$E:$E,Incentive_Calc!AN$5)/SUMIFS('Sales RAW DATA'!$F:$F,'Sales RAW DATA'!$I:$I,Incentive_Calc!$A337,'Sales RAW DATA'!$D:$D,"B5",'Sales RAW DATA'!$E:$E,Incentive_Calc!AN$5),"")</f>
        <v>1.1300256629597947</v>
      </c>
      <c r="AO337" s="44">
        <f>SUMIFS('Sales RAW DATA'!$G:$G,'Sales RAW DATA'!$I:$I,Incentive_Calc!$A337,'Sales RAW DATA'!$D:$D,"B5")/SUMIFS('Sales RAW DATA'!$F:$F,'Sales RAW DATA'!$I:$I,Incentive_Calc!$A337,'Sales RAW DATA'!$D:$D,"B5")</f>
        <v>1.2470511245116327</v>
      </c>
      <c r="AP337" s="42">
        <f>SUM(SUMIFS('Sales RAW DATA'!$F$2:$F$30000,'Sales RAW DATA'!$I$2:$I$30000,Incentive_Calc!$A337,'Sales RAW DATA'!$D$2:$D$30000,"B1"),SUMIFS('Sales RAW DATA'!$F$2:$F$30000,'Sales RAW DATA'!$I$2:$I$30000,Incentive_Calc!$A337,'Sales RAW DATA'!$D$2:$D$30000,"B2"),SUMIFS('Sales RAW DATA'!$F$2:$F$30000,'Sales RAW DATA'!$I$2:$I$30000,Incentive_Calc!$A337,'Sales RAW DATA'!$D$2:$D$30000,"B3"),SUMIFS('Sales RAW DATA'!$F$2:$F$30000,'Sales RAW DATA'!$I$2:$I$30000,Incentive_Calc!$A337,'Sales RAW DATA'!$D$2:$D$30000,"B4"),SUMIFS('Sales RAW DATA'!$F$2:$F$30000,'Sales RAW DATA'!$I$2:$I$30000,Incentive_Calc!$A337,'Sales RAW DATA'!$D$2:$D$30000,"B5"))</f>
        <v>6155009</v>
      </c>
      <c r="AQ337" s="42">
        <f>SUM(SUMIFS('Sales RAW DATA'!$G$2:$G$30000,'Sales RAW DATA'!$I$2:$I$30000,Incentive_Calc!$A337,'Sales RAW DATA'!$D$2:$D$30000,"B1"),SUMIFS('Sales RAW DATA'!$G$2:$G$30000,'Sales RAW DATA'!$I$2:$I$30000,Incentive_Calc!$A337,'Sales RAW DATA'!$D$2:$D$30000,"B2"),SUMIFS('Sales RAW DATA'!$G$2:$G$30000,'Sales RAW DATA'!$I$2:$I$30000,Incentive_Calc!$A337,'Sales RAW DATA'!$D$2:$D$30000,"B3"),SUMIFS('Sales RAW DATA'!$G$2:$G$30000,'Sales RAW DATA'!$I$2:$I$30000,Incentive_Calc!$A337,'Sales RAW DATA'!$D$2:$D$30000,"B4"),SUMIFS('Sales RAW DATA'!$G$2:$G$30000,'Sales RAW DATA'!$I$2:$I$30000,Incentive_Calc!$A337,'Sales RAW DATA'!$D$2:$D$30000,"B5"))</f>
        <v>5602454</v>
      </c>
      <c r="AR337" s="45">
        <f t="shared" si="95"/>
        <v>91.022677627278853</v>
      </c>
      <c r="AS337" s="45">
        <f t="shared" si="96"/>
        <v>91</v>
      </c>
      <c r="AT337" s="46"/>
      <c r="AU337" s="21"/>
      <c r="AV337" s="43" t="str">
        <f t="shared" si="87"/>
        <v>Yes</v>
      </c>
      <c r="AW337" s="43" t="str">
        <f t="shared" si="88"/>
        <v>Yes</v>
      </c>
      <c r="AX337" s="43" t="str">
        <f t="shared" si="89"/>
        <v>Yes</v>
      </c>
      <c r="AY337" s="43" t="str">
        <f t="shared" si="97"/>
        <v>Yes</v>
      </c>
    </row>
    <row r="338" spans="1:51" x14ac:dyDescent="0.35">
      <c r="A338" s="21" t="s">
        <v>1215</v>
      </c>
      <c r="B338" s="21" t="s">
        <v>738</v>
      </c>
      <c r="C338" s="21" t="str">
        <f>_xlfn.XLOOKUP($A338,'Employee List'!$E:$E,'Employee List'!$D:$D,0)</f>
        <v>DM</v>
      </c>
      <c r="D338" s="42" cm="1">
        <f t="array" ref="D338">IFERROR(IF($G338="Yes",INDEX('Payment Plan'!$D$6:$D$42,MATCH(1,(Incentive_Calc!$C338='Payment Plan'!$B$6:$B$42)*(Incentive_Calc!$U338='Payment Plan'!$C$6:$C$42),0)),""),"")</f>
        <v>59825.6982421875</v>
      </c>
      <c r="E338" s="42" t="str" cm="1">
        <f t="array" ref="E338">IFERROR(IF($H338="Yes",INDEX('Payment Plan'!$D$6:$D$42,MATCH(1,(Incentive_Calc!$C338='Payment Plan'!$B$6:$B$42)*(Incentive_Calc!$AS338='Payment Plan'!$C$6:$C$42),0)),""),"")</f>
        <v/>
      </c>
      <c r="F338" s="42">
        <f t="shared" si="90"/>
        <v>59825.6982421875</v>
      </c>
      <c r="G338" s="43" t="str">
        <f t="shared" si="85"/>
        <v>Yes</v>
      </c>
      <c r="H338" s="21" t="str">
        <f t="shared" si="91"/>
        <v>No</v>
      </c>
      <c r="I338" s="42">
        <f>IFERROR(SUMIFS('Sales RAW DATA'!$F$2:$F$30000,'Sales RAW DATA'!$I$2:$I$30000,Incentive_Calc!$A338,'Sales RAW DATA'!$E$2:$E$30000,Incentive_Calc!I$5),"")</f>
        <v>3305111</v>
      </c>
      <c r="J338" s="42">
        <f>IFERROR(SUMIFS('Sales RAW DATA'!$F$2:$F$30000,'Sales RAW DATA'!$I$2:$I$30000,Incentive_Calc!$A338,'Sales RAW DATA'!$E$2:$E$30000,Incentive_Calc!J$5),"")</f>
        <v>3359621</v>
      </c>
      <c r="K338" s="42">
        <f>IFERROR(SUMIFS('Sales RAW DATA'!$F$2:$F$30000,'Sales RAW DATA'!$I$2:$I$30000,Incentive_Calc!$A338,'Sales RAW DATA'!$E$2:$E$30000,Incentive_Calc!K$5),"")</f>
        <v>3420840</v>
      </c>
      <c r="L338" s="42">
        <f t="shared" si="92"/>
        <v>10085572</v>
      </c>
      <c r="M338" s="42">
        <f>IFERROR(SUMIFS('Sales RAW DATA'!$G$2:$G$30000,'Sales RAW DATA'!$I$2:$I$30000,Incentive_Calc!$A338,'Sales RAW DATA'!$E$2:$E$30000,Incentive_Calc!M$5),"")</f>
        <v>3667651</v>
      </c>
      <c r="N338" s="42">
        <f>IFERROR(SUMIFS('Sales RAW DATA'!$G$2:$G$30000,'Sales RAW DATA'!$I$2:$I$30000,Incentive_Calc!$A338,'Sales RAW DATA'!$E$2:$E$30000,Incentive_Calc!N$5),"")</f>
        <v>3525121</v>
      </c>
      <c r="O338" s="42">
        <f>IFERROR(SUMIFS('Sales RAW DATA'!$G$2:$G$30000,'Sales RAW DATA'!$I$2:$I$30000,Incentive_Calc!$A338,'Sales RAW DATA'!$E$2:$E$30000,Incentive_Calc!O$5),"")</f>
        <v>3557392</v>
      </c>
      <c r="P338" s="42">
        <f t="shared" si="86"/>
        <v>10750164</v>
      </c>
      <c r="Q338" s="44">
        <f t="shared" si="82"/>
        <v>1.109690718405524</v>
      </c>
      <c r="R338" s="44">
        <f t="shared" si="83"/>
        <v>1.049261508961874</v>
      </c>
      <c r="S338" s="44">
        <f t="shared" si="84"/>
        <v>1.039917681037406</v>
      </c>
      <c r="T338" s="45">
        <f t="shared" si="93"/>
        <v>106.58953205628794</v>
      </c>
      <c r="U338" s="45">
        <f t="shared" si="94"/>
        <v>106</v>
      </c>
      <c r="V338" s="44">
        <f>IFERROR(SUMIFS('Sales RAW DATA'!$G:$G,'Sales RAW DATA'!$I:$I,Incentive_Calc!$A338,'Sales RAW DATA'!$D:$D,"B1",'Sales RAW DATA'!$E:$E,Incentive_Calc!V$5)/SUMIFS('Sales RAW DATA'!$F:$F,'Sales RAW DATA'!$I:$I,Incentive_Calc!$A338,'Sales RAW DATA'!$D:$D,"B1",'Sales RAW DATA'!$E:$E,Incentive_Calc!V$5),"")</f>
        <v>1.3187713537382075</v>
      </c>
      <c r="W338" s="44">
        <f>IFERROR(SUMIFS('Sales RAW DATA'!$G:$G,'Sales RAW DATA'!$I:$I,Incentive_Calc!$A338,'Sales RAW DATA'!$D:$D,"B1",'Sales RAW DATA'!$E:$E,Incentive_Calc!W$5)/SUMIFS('Sales RAW DATA'!$F:$F,'Sales RAW DATA'!$I:$I,Incentive_Calc!$A338,'Sales RAW DATA'!$D:$D,"B1",'Sales RAW DATA'!$E:$E,Incentive_Calc!W$5),"")</f>
        <v>1.0753380379374946</v>
      </c>
      <c r="X338" s="44">
        <f>IFERROR(SUMIFS('Sales RAW DATA'!$G:$G,'Sales RAW DATA'!$I:$I,Incentive_Calc!$A338,'Sales RAW DATA'!$D:$D,"B1",'Sales RAW DATA'!$E:$E,Incentive_Calc!X$5)/SUMIFS('Sales RAW DATA'!$F:$F,'Sales RAW DATA'!$I:$I,Incentive_Calc!$A338,'Sales RAW DATA'!$D:$D,"B1",'Sales RAW DATA'!$E:$E,Incentive_Calc!X$5),"")</f>
        <v>1.0244293205948714</v>
      </c>
      <c r="Y338" s="44">
        <f>SUMIFS('Sales RAW DATA'!$G:$G,'Sales RAW DATA'!$I:$I,Incentive_Calc!$A338,'Sales RAW DATA'!$D:$D,"B1")/SUMIFS('Sales RAW DATA'!$F:$F,'Sales RAW DATA'!$I:$I,Incentive_Calc!$A338,'Sales RAW DATA'!$D:$D,"B1")</f>
        <v>1.1428106567923129</v>
      </c>
      <c r="Z338" s="44">
        <f>IFERROR(SUMIFS('Sales RAW DATA'!$G:$G,'Sales RAW DATA'!$I:$I,Incentive_Calc!$A338,'Sales RAW DATA'!$D:$D,"B2",'Sales RAW DATA'!$E:$E,Incentive_Calc!Z$5)/SUMIFS('Sales RAW DATA'!$F:$F,'Sales RAW DATA'!$I:$I,Incentive_Calc!$A338,'Sales RAW DATA'!$D:$D,"B2",'Sales RAW DATA'!$E:$E,Incentive_Calc!Z$5),"")</f>
        <v>1.1045467925357479</v>
      </c>
      <c r="AA338" s="44">
        <f>IFERROR(SUMIFS('Sales RAW DATA'!$G:$G,'Sales RAW DATA'!$I:$I,Incentive_Calc!$A338,'Sales RAW DATA'!$D:$D,"B2",'Sales RAW DATA'!$E:$E,Incentive_Calc!AA$5)/SUMIFS('Sales RAW DATA'!$F:$F,'Sales RAW DATA'!$I:$I,Incentive_Calc!$A338,'Sales RAW DATA'!$D:$D,"B2",'Sales RAW DATA'!$E:$E,Incentive_Calc!AA$5),"")</f>
        <v>0.97277243238160904</v>
      </c>
      <c r="AB338" s="44">
        <f>IFERROR(SUMIFS('Sales RAW DATA'!$G:$G,'Sales RAW DATA'!$I:$I,Incentive_Calc!$A338,'Sales RAW DATA'!$D:$D,"B2",'Sales RAW DATA'!$E:$E,Incentive_Calc!AB$5)/SUMIFS('Sales RAW DATA'!$F:$F,'Sales RAW DATA'!$I:$I,Incentive_Calc!$A338,'Sales RAW DATA'!$D:$D,"B2",'Sales RAW DATA'!$E:$E,Incentive_Calc!AB$5),"")</f>
        <v>1.0785587215900376</v>
      </c>
      <c r="AC338" s="44">
        <f>SUMIFS('Sales RAW DATA'!$G:$G,'Sales RAW DATA'!$I:$I,Incentive_Calc!$A338,'Sales RAW DATA'!$D:$D,"B2")/SUMIFS('Sales RAW DATA'!$F:$F,'Sales RAW DATA'!$I:$I,Incentive_Calc!$A338,'Sales RAW DATA'!$D:$D,"B2")</f>
        <v>1.051179017619569</v>
      </c>
      <c r="AD338" s="44">
        <f>IFERROR(SUMIFS('Sales RAW DATA'!$G:$G,'Sales RAW DATA'!$I:$I,Incentive_Calc!$A338,'Sales RAW DATA'!$D:$D,"B3",'Sales RAW DATA'!$E:$E,Incentive_Calc!AD$5)/SUMIFS('Sales RAW DATA'!$F:$F,'Sales RAW DATA'!$I:$I,Incentive_Calc!$A338,'Sales RAW DATA'!$D:$D,"B3",'Sales RAW DATA'!$E:$E,Incentive_Calc!AD$5),"")</f>
        <v>0.89732848111727426</v>
      </c>
      <c r="AE338" s="44">
        <f>IFERROR(SUMIFS('Sales RAW DATA'!$G:$G,'Sales RAW DATA'!$I:$I,Incentive_Calc!$A338,'Sales RAW DATA'!$D:$D,"B3",'Sales RAW DATA'!$E:$E,Incentive_Calc!AE$5)/SUMIFS('Sales RAW DATA'!$F:$F,'Sales RAW DATA'!$I:$I,Incentive_Calc!$A338,'Sales RAW DATA'!$D:$D,"B3",'Sales RAW DATA'!$E:$E,Incentive_Calc!AE$5),"")</f>
        <v>1.2021083926574476</v>
      </c>
      <c r="AF338" s="44">
        <f>IFERROR(SUMIFS('Sales RAW DATA'!$G:$G,'Sales RAW DATA'!$I:$I,Incentive_Calc!$A338,'Sales RAW DATA'!$D:$D,"B3",'Sales RAW DATA'!$E:$E,Incentive_Calc!AF$5)/SUMIFS('Sales RAW DATA'!$F:$F,'Sales RAW DATA'!$I:$I,Incentive_Calc!$A338,'Sales RAW DATA'!$D:$D,"B3",'Sales RAW DATA'!$E:$E,Incentive_Calc!AF$5),"")</f>
        <v>1.6325534292498953</v>
      </c>
      <c r="AG338" s="44">
        <f>SUMIFS('Sales RAW DATA'!$G:$G,'Sales RAW DATA'!$I:$I,Incentive_Calc!$A338,'Sales RAW DATA'!$D:$D,"B3")/SUMIFS('Sales RAW DATA'!$F:$F,'Sales RAW DATA'!$I:$I,Incentive_Calc!$A338,'Sales RAW DATA'!$D:$D,"B3")</f>
        <v>1.2642577181300212</v>
      </c>
      <c r="AH338" s="44">
        <f>IFERROR(SUMIFS('Sales RAW DATA'!$G:$G,'Sales RAW DATA'!$I:$I,Incentive_Calc!$A338,'Sales RAW DATA'!$D:$D,"B4",'Sales RAW DATA'!$E:$E,Incentive_Calc!AH$5)/SUMIFS('Sales RAW DATA'!$F:$F,'Sales RAW DATA'!$I:$I,Incentive_Calc!$A338,'Sales RAW DATA'!$D:$D,"B4",'Sales RAW DATA'!$E:$E,Incentive_Calc!AH$5),"")</f>
        <v>1.2632485413545691</v>
      </c>
      <c r="AI338" s="44">
        <f>IFERROR(SUMIFS('Sales RAW DATA'!$G:$G,'Sales RAW DATA'!$I:$I,Incentive_Calc!$A338,'Sales RAW DATA'!$D:$D,"B4",'Sales RAW DATA'!$E:$E,Incentive_Calc!AI$5)/SUMIFS('Sales RAW DATA'!$F:$F,'Sales RAW DATA'!$I:$I,Incentive_Calc!$A338,'Sales RAW DATA'!$D:$D,"B4",'Sales RAW DATA'!$E:$E,Incentive_Calc!AI$5),"")</f>
        <v>1.2875421987113691</v>
      </c>
      <c r="AJ338" s="44">
        <f>IFERROR(SUMIFS('Sales RAW DATA'!$G:$G,'Sales RAW DATA'!$I:$I,Incentive_Calc!$A338,'Sales RAW DATA'!$D:$D,"B4",'Sales RAW DATA'!$E:$E,Incentive_Calc!AJ$5)/SUMIFS('Sales RAW DATA'!$F:$F,'Sales RAW DATA'!$I:$I,Incentive_Calc!$A338,'Sales RAW DATA'!$D:$D,"B4",'Sales RAW DATA'!$E:$E,Incentive_Calc!AJ$5),"")</f>
        <v>1.0844957404101416</v>
      </c>
      <c r="AK338" s="44">
        <f>SUMIFS('Sales RAW DATA'!$G:$G,'Sales RAW DATA'!$I:$I,Incentive_Calc!$A338,'Sales RAW DATA'!$D:$D,"B4")/SUMIFS('Sales RAW DATA'!$F:$F,'Sales RAW DATA'!$I:$I,Incentive_Calc!$A338,'Sales RAW DATA'!$D:$D,"B4")</f>
        <v>1.209799761990997</v>
      </c>
      <c r="AL338" s="44">
        <f>IFERROR(SUMIFS('Sales RAW DATA'!$G:$G,'Sales RAW DATA'!$I:$I,Incentive_Calc!$A338,'Sales RAW DATA'!$D:$D,"B5",'Sales RAW DATA'!$E:$E,Incentive_Calc!AL$5)/SUMIFS('Sales RAW DATA'!$F:$F,'Sales RAW DATA'!$I:$I,Incentive_Calc!$A338,'Sales RAW DATA'!$D:$D,"B5",'Sales RAW DATA'!$E:$E,Incentive_Calc!AL$5),"")</f>
        <v>1.084049610614364</v>
      </c>
      <c r="AM338" s="44">
        <f>IFERROR(SUMIFS('Sales RAW DATA'!$G:$G,'Sales RAW DATA'!$I:$I,Incentive_Calc!$A338,'Sales RAW DATA'!$D:$D,"B5",'Sales RAW DATA'!$E:$E,Incentive_Calc!AM$5)/SUMIFS('Sales RAW DATA'!$F:$F,'Sales RAW DATA'!$I:$I,Incentive_Calc!$A338,'Sales RAW DATA'!$D:$D,"B5",'Sales RAW DATA'!$E:$E,Incentive_Calc!AM$5),"")</f>
        <v>1.0456309072193148</v>
      </c>
      <c r="AN338" s="44">
        <f>IFERROR(SUMIFS('Sales RAW DATA'!$G:$G,'Sales RAW DATA'!$I:$I,Incentive_Calc!$A338,'Sales RAW DATA'!$D:$D,"B5",'Sales RAW DATA'!$E:$E,Incentive_Calc!AN$5)/SUMIFS('Sales RAW DATA'!$F:$F,'Sales RAW DATA'!$I:$I,Incentive_Calc!$A338,'Sales RAW DATA'!$D:$D,"B5",'Sales RAW DATA'!$E:$E,Incentive_Calc!AN$5),"")</f>
        <v>0.96726608977825856</v>
      </c>
      <c r="AO338" s="44">
        <f>SUMIFS('Sales RAW DATA'!$G:$G,'Sales RAW DATA'!$I:$I,Incentive_Calc!$A338,'Sales RAW DATA'!$D:$D,"B5")/SUMIFS('Sales RAW DATA'!$F:$F,'Sales RAW DATA'!$I:$I,Incentive_Calc!$A338,'Sales RAW DATA'!$D:$D,"B5")</f>
        <v>1.0309104881333149</v>
      </c>
      <c r="AP338" s="42">
        <f>SUM(SUMIFS('Sales RAW DATA'!$F$2:$F$30000,'Sales RAW DATA'!$I$2:$I$30000,Incentive_Calc!$A338,'Sales RAW DATA'!$D$2:$D$30000,"B1"),SUMIFS('Sales RAW DATA'!$F$2:$F$30000,'Sales RAW DATA'!$I$2:$I$30000,Incentive_Calc!$A338,'Sales RAW DATA'!$D$2:$D$30000,"B2"),SUMIFS('Sales RAW DATA'!$F$2:$F$30000,'Sales RAW DATA'!$I$2:$I$30000,Incentive_Calc!$A338,'Sales RAW DATA'!$D$2:$D$30000,"B3"),SUMIFS('Sales RAW DATA'!$F$2:$F$30000,'Sales RAW DATA'!$I$2:$I$30000,Incentive_Calc!$A338,'Sales RAW DATA'!$D$2:$D$30000,"B4"),SUMIFS('Sales RAW DATA'!$F$2:$F$30000,'Sales RAW DATA'!$I$2:$I$30000,Incentive_Calc!$A338,'Sales RAW DATA'!$D$2:$D$30000,"B5"))</f>
        <v>6139590</v>
      </c>
      <c r="AQ338" s="42">
        <f>SUM(SUMIFS('Sales RAW DATA'!$G$2:$G$30000,'Sales RAW DATA'!$I$2:$I$30000,Incentive_Calc!$A338,'Sales RAW DATA'!$D$2:$D$30000,"B1"),SUMIFS('Sales RAW DATA'!$G$2:$G$30000,'Sales RAW DATA'!$I$2:$I$30000,Incentive_Calc!$A338,'Sales RAW DATA'!$D$2:$D$30000,"B2"),SUMIFS('Sales RAW DATA'!$G$2:$G$30000,'Sales RAW DATA'!$I$2:$I$30000,Incentive_Calc!$A338,'Sales RAW DATA'!$D$2:$D$30000,"B3"),SUMIFS('Sales RAW DATA'!$G$2:$G$30000,'Sales RAW DATA'!$I$2:$I$30000,Incentive_Calc!$A338,'Sales RAW DATA'!$D$2:$D$30000,"B4"),SUMIFS('Sales RAW DATA'!$G$2:$G$30000,'Sales RAW DATA'!$I$2:$I$30000,Incentive_Calc!$A338,'Sales RAW DATA'!$D$2:$D$30000,"B5"))</f>
        <v>7125049</v>
      </c>
      <c r="AR338" s="45">
        <f t="shared" si="95"/>
        <v>116.05089264918342</v>
      </c>
      <c r="AS338" s="45">
        <f t="shared" si="96"/>
        <v>115</v>
      </c>
      <c r="AT338" s="46"/>
      <c r="AU338" s="21"/>
      <c r="AV338" s="43" t="str">
        <f t="shared" si="87"/>
        <v>Yes</v>
      </c>
      <c r="AW338" s="43" t="str">
        <f t="shared" si="88"/>
        <v>Yes</v>
      </c>
      <c r="AX338" s="43" t="str">
        <f t="shared" si="89"/>
        <v>Yes</v>
      </c>
      <c r="AY338" s="43" t="str">
        <f t="shared" si="97"/>
        <v>Yes</v>
      </c>
    </row>
    <row r="339" spans="1:51" x14ac:dyDescent="0.35">
      <c r="A339" s="21" t="s">
        <v>1216</v>
      </c>
      <c r="B339" s="21" t="s">
        <v>739</v>
      </c>
      <c r="C339" s="21" t="str">
        <f>_xlfn.XLOOKUP($A339,'Employee List'!$E:$E,'Employee List'!$D:$D,0)</f>
        <v>DM</v>
      </c>
      <c r="D339" s="42" t="str" cm="1">
        <f t="array" ref="D339">IFERROR(IF($G339="Yes",INDEX('Payment Plan'!$D$6:$D$42,MATCH(1,(Incentive_Calc!$C339='Payment Plan'!$B$6:$B$42)*(Incentive_Calc!$U339='Payment Plan'!$C$6:$C$42),0)),""),"")</f>
        <v/>
      </c>
      <c r="E339" s="42" t="str" cm="1">
        <f t="array" ref="E339">IFERROR(IF($H339="Yes",INDEX('Payment Plan'!$D$6:$D$42,MATCH(1,(Incentive_Calc!$C339='Payment Plan'!$B$6:$B$42)*(Incentive_Calc!$AS339='Payment Plan'!$C$6:$C$42),0)),""),"")</f>
        <v/>
      </c>
      <c r="F339" s="42">
        <f t="shared" si="90"/>
        <v>0</v>
      </c>
      <c r="G339" s="43" t="str">
        <f t="shared" si="85"/>
        <v>No</v>
      </c>
      <c r="H339" s="21" t="str">
        <f t="shared" si="91"/>
        <v>No</v>
      </c>
      <c r="I339" s="42">
        <f>IFERROR(SUMIFS('Sales RAW DATA'!$F$2:$F$30000,'Sales RAW DATA'!$I$2:$I$30000,Incentive_Calc!$A339,'Sales RAW DATA'!$E$2:$E$30000,Incentive_Calc!I$5),"")</f>
        <v>2452841</v>
      </c>
      <c r="J339" s="42">
        <f>IFERROR(SUMIFS('Sales RAW DATA'!$F$2:$F$30000,'Sales RAW DATA'!$I$2:$I$30000,Incentive_Calc!$A339,'Sales RAW DATA'!$E$2:$E$30000,Incentive_Calc!J$5),"")</f>
        <v>2492644</v>
      </c>
      <c r="K339" s="42">
        <f>IFERROR(SUMIFS('Sales RAW DATA'!$F$2:$F$30000,'Sales RAW DATA'!$I$2:$I$30000,Incentive_Calc!$A339,'Sales RAW DATA'!$E$2:$E$30000,Incentive_Calc!K$5),"")</f>
        <v>2517978</v>
      </c>
      <c r="L339" s="42">
        <f t="shared" si="92"/>
        <v>7463463</v>
      </c>
      <c r="M339" s="42">
        <f>IFERROR(SUMIFS('Sales RAW DATA'!$G$2:$G$30000,'Sales RAW DATA'!$I$2:$I$30000,Incentive_Calc!$A339,'Sales RAW DATA'!$E$2:$E$30000,Incentive_Calc!M$5),"")</f>
        <v>2102474</v>
      </c>
      <c r="N339" s="42">
        <f>IFERROR(SUMIFS('Sales RAW DATA'!$G$2:$G$30000,'Sales RAW DATA'!$I$2:$I$30000,Incentive_Calc!$A339,'Sales RAW DATA'!$E$2:$E$30000,Incentive_Calc!N$5),"")</f>
        <v>2024597</v>
      </c>
      <c r="O339" s="42">
        <f>IFERROR(SUMIFS('Sales RAW DATA'!$G$2:$G$30000,'Sales RAW DATA'!$I$2:$I$30000,Incentive_Calc!$A339,'Sales RAW DATA'!$E$2:$E$30000,Incentive_Calc!O$5),"")</f>
        <v>1989586</v>
      </c>
      <c r="P339" s="42">
        <f t="shared" si="86"/>
        <v>6116657</v>
      </c>
      <c r="Q339" s="44">
        <f t="shared" si="82"/>
        <v>0.8571586988312736</v>
      </c>
      <c r="R339" s="44">
        <f t="shared" si="83"/>
        <v>0.81222870173197614</v>
      </c>
      <c r="S339" s="44">
        <f t="shared" si="84"/>
        <v>0.79015225708882286</v>
      </c>
      <c r="T339" s="45">
        <f t="shared" si="93"/>
        <v>81.954677071488121</v>
      </c>
      <c r="U339" s="45">
        <f t="shared" si="94"/>
        <v>81</v>
      </c>
      <c r="V339" s="44">
        <f>IFERROR(SUMIFS('Sales RAW DATA'!$G:$G,'Sales RAW DATA'!$I:$I,Incentive_Calc!$A339,'Sales RAW DATA'!$D:$D,"B1",'Sales RAW DATA'!$E:$E,Incentive_Calc!V$5)/SUMIFS('Sales RAW DATA'!$F:$F,'Sales RAW DATA'!$I:$I,Incentive_Calc!$A339,'Sales RAW DATA'!$D:$D,"B1",'Sales RAW DATA'!$E:$E,Incentive_Calc!V$5),"")</f>
        <v>1.0200197871165235</v>
      </c>
      <c r="W339" s="44">
        <f>IFERROR(SUMIFS('Sales RAW DATA'!$G:$G,'Sales RAW DATA'!$I:$I,Incentive_Calc!$A339,'Sales RAW DATA'!$D:$D,"B1",'Sales RAW DATA'!$E:$E,Incentive_Calc!W$5)/SUMIFS('Sales RAW DATA'!$F:$F,'Sales RAW DATA'!$I:$I,Incentive_Calc!$A339,'Sales RAW DATA'!$D:$D,"B1",'Sales RAW DATA'!$E:$E,Incentive_Calc!W$5),"")</f>
        <v>0.80855528119808562</v>
      </c>
      <c r="X339" s="44">
        <f>IFERROR(SUMIFS('Sales RAW DATA'!$G:$G,'Sales RAW DATA'!$I:$I,Incentive_Calc!$A339,'Sales RAW DATA'!$D:$D,"B1",'Sales RAW DATA'!$E:$E,Incentive_Calc!X$5)/SUMIFS('Sales RAW DATA'!$F:$F,'Sales RAW DATA'!$I:$I,Incentive_Calc!$A339,'Sales RAW DATA'!$D:$D,"B1",'Sales RAW DATA'!$E:$E,Incentive_Calc!X$5),"")</f>
        <v>0.72932052048209584</v>
      </c>
      <c r="Y339" s="44">
        <f>SUMIFS('Sales RAW DATA'!$G:$G,'Sales RAW DATA'!$I:$I,Incentive_Calc!$A339,'Sales RAW DATA'!$D:$D,"B1")/SUMIFS('Sales RAW DATA'!$F:$F,'Sales RAW DATA'!$I:$I,Incentive_Calc!$A339,'Sales RAW DATA'!$D:$D,"B1")</f>
        <v>0.85597729518691068</v>
      </c>
      <c r="Z339" s="44">
        <f>IFERROR(SUMIFS('Sales RAW DATA'!$G:$G,'Sales RAW DATA'!$I:$I,Incentive_Calc!$A339,'Sales RAW DATA'!$D:$D,"B2",'Sales RAW DATA'!$E:$E,Incentive_Calc!Z$5)/SUMIFS('Sales RAW DATA'!$F:$F,'Sales RAW DATA'!$I:$I,Incentive_Calc!$A339,'Sales RAW DATA'!$D:$D,"B2",'Sales RAW DATA'!$E:$E,Incentive_Calc!Z$5),"")</f>
        <v>0.65154238913808848</v>
      </c>
      <c r="AA339" s="44">
        <f>IFERROR(SUMIFS('Sales RAW DATA'!$G:$G,'Sales RAW DATA'!$I:$I,Incentive_Calc!$A339,'Sales RAW DATA'!$D:$D,"B2",'Sales RAW DATA'!$E:$E,Incentive_Calc!AA$5)/SUMIFS('Sales RAW DATA'!$F:$F,'Sales RAW DATA'!$I:$I,Incentive_Calc!$A339,'Sales RAW DATA'!$D:$D,"B2",'Sales RAW DATA'!$E:$E,Incentive_Calc!AA$5),"")</f>
        <v>0.64738041513712552</v>
      </c>
      <c r="AB339" s="44">
        <f>IFERROR(SUMIFS('Sales RAW DATA'!$G:$G,'Sales RAW DATA'!$I:$I,Incentive_Calc!$A339,'Sales RAW DATA'!$D:$D,"B2",'Sales RAW DATA'!$E:$E,Incentive_Calc!AB$5)/SUMIFS('Sales RAW DATA'!$F:$F,'Sales RAW DATA'!$I:$I,Incentive_Calc!$A339,'Sales RAW DATA'!$D:$D,"B2",'Sales RAW DATA'!$E:$E,Incentive_Calc!AB$5),"")</f>
        <v>0.5688477896133286</v>
      </c>
      <c r="AC339" s="44">
        <f>SUMIFS('Sales RAW DATA'!$G:$G,'Sales RAW DATA'!$I:$I,Incentive_Calc!$A339,'Sales RAW DATA'!$D:$D,"B2")/SUMIFS('Sales RAW DATA'!$F:$F,'Sales RAW DATA'!$I:$I,Incentive_Calc!$A339,'Sales RAW DATA'!$D:$D,"B2")</f>
        <v>0.62224408189981084</v>
      </c>
      <c r="AD339" s="44">
        <f>IFERROR(SUMIFS('Sales RAW DATA'!$G:$G,'Sales RAW DATA'!$I:$I,Incentive_Calc!$A339,'Sales RAW DATA'!$D:$D,"B3",'Sales RAW DATA'!$E:$E,Incentive_Calc!AD$5)/SUMIFS('Sales RAW DATA'!$F:$F,'Sales RAW DATA'!$I:$I,Incentive_Calc!$A339,'Sales RAW DATA'!$D:$D,"B3",'Sales RAW DATA'!$E:$E,Incentive_Calc!AD$5),"")</f>
        <v>0.48617335707206694</v>
      </c>
      <c r="AE339" s="44">
        <f>IFERROR(SUMIFS('Sales RAW DATA'!$G:$G,'Sales RAW DATA'!$I:$I,Incentive_Calc!$A339,'Sales RAW DATA'!$D:$D,"B3",'Sales RAW DATA'!$E:$E,Incentive_Calc!AE$5)/SUMIFS('Sales RAW DATA'!$F:$F,'Sales RAW DATA'!$I:$I,Incentive_Calc!$A339,'Sales RAW DATA'!$D:$D,"B3",'Sales RAW DATA'!$E:$E,Incentive_Calc!AE$5),"")</f>
        <v>0.64750488152876784</v>
      </c>
      <c r="AF339" s="44">
        <f>IFERROR(SUMIFS('Sales RAW DATA'!$G:$G,'Sales RAW DATA'!$I:$I,Incentive_Calc!$A339,'Sales RAW DATA'!$D:$D,"B3",'Sales RAW DATA'!$E:$E,Incentive_Calc!AF$5)/SUMIFS('Sales RAW DATA'!$F:$F,'Sales RAW DATA'!$I:$I,Incentive_Calc!$A339,'Sales RAW DATA'!$D:$D,"B3",'Sales RAW DATA'!$E:$E,Incentive_Calc!AF$5),"")</f>
        <v>0.99020299237446796</v>
      </c>
      <c r="AG339" s="44">
        <f>SUMIFS('Sales RAW DATA'!$G:$G,'Sales RAW DATA'!$I:$I,Incentive_Calc!$A339,'Sales RAW DATA'!$D:$D,"B3")/SUMIFS('Sales RAW DATA'!$F:$F,'Sales RAW DATA'!$I:$I,Incentive_Calc!$A339,'Sales RAW DATA'!$D:$D,"B3")</f>
        <v>0.7218528443030201</v>
      </c>
      <c r="AH339" s="44">
        <f>IFERROR(SUMIFS('Sales RAW DATA'!$G:$G,'Sales RAW DATA'!$I:$I,Incentive_Calc!$A339,'Sales RAW DATA'!$D:$D,"B4",'Sales RAW DATA'!$E:$E,Incentive_Calc!AH$5)/SUMIFS('Sales RAW DATA'!$F:$F,'Sales RAW DATA'!$I:$I,Incentive_Calc!$A339,'Sales RAW DATA'!$D:$D,"B4",'Sales RAW DATA'!$E:$E,Incentive_Calc!AH$5),"")</f>
        <v>0.83455047974293872</v>
      </c>
      <c r="AI339" s="44">
        <f>IFERROR(SUMIFS('Sales RAW DATA'!$G:$G,'Sales RAW DATA'!$I:$I,Incentive_Calc!$A339,'Sales RAW DATA'!$D:$D,"B4",'Sales RAW DATA'!$E:$E,Incentive_Calc!AI$5)/SUMIFS('Sales RAW DATA'!$F:$F,'Sales RAW DATA'!$I:$I,Incentive_Calc!$A339,'Sales RAW DATA'!$D:$D,"B4",'Sales RAW DATA'!$E:$E,Incentive_Calc!AI$5),"")</f>
        <v>0.7499136758961521</v>
      </c>
      <c r="AJ339" s="44">
        <f>IFERROR(SUMIFS('Sales RAW DATA'!$G:$G,'Sales RAW DATA'!$I:$I,Incentive_Calc!$A339,'Sales RAW DATA'!$D:$D,"B4",'Sales RAW DATA'!$E:$E,Incentive_Calc!AJ$5)/SUMIFS('Sales RAW DATA'!$F:$F,'Sales RAW DATA'!$I:$I,Incentive_Calc!$A339,'Sales RAW DATA'!$D:$D,"B4",'Sales RAW DATA'!$E:$E,Incentive_Calc!AJ$5),"")</f>
        <v>0.5620745472283234</v>
      </c>
      <c r="AK339" s="44">
        <f>SUMIFS('Sales RAW DATA'!$G:$G,'Sales RAW DATA'!$I:$I,Incentive_Calc!$A339,'Sales RAW DATA'!$D:$D,"B4")/SUMIFS('Sales RAW DATA'!$F:$F,'Sales RAW DATA'!$I:$I,Incentive_Calc!$A339,'Sales RAW DATA'!$D:$D,"B4")</f>
        <v>0.71443984631730251</v>
      </c>
      <c r="AL339" s="44">
        <f>IFERROR(SUMIFS('Sales RAW DATA'!$G:$G,'Sales RAW DATA'!$I:$I,Incentive_Calc!$A339,'Sales RAW DATA'!$D:$D,"B5",'Sales RAW DATA'!$E:$E,Incentive_Calc!AL$5)/SUMIFS('Sales RAW DATA'!$F:$F,'Sales RAW DATA'!$I:$I,Incentive_Calc!$A339,'Sales RAW DATA'!$D:$D,"B5",'Sales RAW DATA'!$E:$E,Incentive_Calc!AL$5),"")</f>
        <v>0.83563387175721981</v>
      </c>
      <c r="AM339" s="44">
        <f>IFERROR(SUMIFS('Sales RAW DATA'!$G:$G,'Sales RAW DATA'!$I:$I,Incentive_Calc!$A339,'Sales RAW DATA'!$D:$D,"B5",'Sales RAW DATA'!$E:$E,Incentive_Calc!AM$5)/SUMIFS('Sales RAW DATA'!$F:$F,'Sales RAW DATA'!$I:$I,Incentive_Calc!$A339,'Sales RAW DATA'!$D:$D,"B5",'Sales RAW DATA'!$E:$E,Incentive_Calc!AM$5),"")</f>
        <v>0.9827573652555085</v>
      </c>
      <c r="AN339" s="44">
        <f>IFERROR(SUMIFS('Sales RAW DATA'!$G:$G,'Sales RAW DATA'!$I:$I,Incentive_Calc!$A339,'Sales RAW DATA'!$D:$D,"B5",'Sales RAW DATA'!$E:$E,Incentive_Calc!AN$5)/SUMIFS('Sales RAW DATA'!$F:$F,'Sales RAW DATA'!$I:$I,Incentive_Calc!$A339,'Sales RAW DATA'!$D:$D,"B5",'Sales RAW DATA'!$E:$E,Incentive_Calc!AN$5),"")</f>
        <v>0.69867280806649246</v>
      </c>
      <c r="AO339" s="44">
        <f>SUMIFS('Sales RAW DATA'!$G:$G,'Sales RAW DATA'!$I:$I,Incentive_Calc!$A339,'Sales RAW DATA'!$D:$D,"B5")/SUMIFS('Sales RAW DATA'!$F:$F,'Sales RAW DATA'!$I:$I,Incentive_Calc!$A339,'Sales RAW DATA'!$D:$D,"B5")</f>
        <v>0.83980798607949658</v>
      </c>
      <c r="AP339" s="42">
        <f>SUM(SUMIFS('Sales RAW DATA'!$F$2:$F$30000,'Sales RAW DATA'!$I$2:$I$30000,Incentive_Calc!$A339,'Sales RAW DATA'!$D$2:$D$30000,"B1"),SUMIFS('Sales RAW DATA'!$F$2:$F$30000,'Sales RAW DATA'!$I$2:$I$30000,Incentive_Calc!$A339,'Sales RAW DATA'!$D$2:$D$30000,"B2"),SUMIFS('Sales RAW DATA'!$F$2:$F$30000,'Sales RAW DATA'!$I$2:$I$30000,Incentive_Calc!$A339,'Sales RAW DATA'!$D$2:$D$30000,"B3"),SUMIFS('Sales RAW DATA'!$F$2:$F$30000,'Sales RAW DATA'!$I$2:$I$30000,Incentive_Calc!$A339,'Sales RAW DATA'!$D$2:$D$30000,"B4"),SUMIFS('Sales RAW DATA'!$F$2:$F$30000,'Sales RAW DATA'!$I$2:$I$30000,Incentive_Calc!$A339,'Sales RAW DATA'!$D$2:$D$30000,"B5"))</f>
        <v>3788922</v>
      </c>
      <c r="AQ339" s="42">
        <f>SUM(SUMIFS('Sales RAW DATA'!$G$2:$G$30000,'Sales RAW DATA'!$I$2:$I$30000,Incentive_Calc!$A339,'Sales RAW DATA'!$D$2:$D$30000,"B1"),SUMIFS('Sales RAW DATA'!$G$2:$G$30000,'Sales RAW DATA'!$I$2:$I$30000,Incentive_Calc!$A339,'Sales RAW DATA'!$D$2:$D$30000,"B2"),SUMIFS('Sales RAW DATA'!$G$2:$G$30000,'Sales RAW DATA'!$I$2:$I$30000,Incentive_Calc!$A339,'Sales RAW DATA'!$D$2:$D$30000,"B3"),SUMIFS('Sales RAW DATA'!$G$2:$G$30000,'Sales RAW DATA'!$I$2:$I$30000,Incentive_Calc!$A339,'Sales RAW DATA'!$D$2:$D$30000,"B4"),SUMIFS('Sales RAW DATA'!$G$2:$G$30000,'Sales RAW DATA'!$I$2:$I$30000,Incentive_Calc!$A339,'Sales RAW DATA'!$D$2:$D$30000,"B5"))</f>
        <v>2894212</v>
      </c>
      <c r="AR339" s="45">
        <f t="shared" si="95"/>
        <v>76.386159440600792</v>
      </c>
      <c r="AS339" s="45">
        <f t="shared" si="96"/>
        <v>76</v>
      </c>
      <c r="AT339" s="46"/>
      <c r="AU339" s="21"/>
      <c r="AV339" s="43" t="str">
        <f t="shared" si="87"/>
        <v>Yes</v>
      </c>
      <c r="AW339" s="43" t="str">
        <f t="shared" si="88"/>
        <v>Yes</v>
      </c>
      <c r="AX339" s="43" t="str">
        <f t="shared" si="89"/>
        <v>No</v>
      </c>
      <c r="AY339" s="43" t="str">
        <f t="shared" si="97"/>
        <v>Yes</v>
      </c>
    </row>
    <row r="340" spans="1:51" x14ac:dyDescent="0.35">
      <c r="A340" s="21" t="s">
        <v>1217</v>
      </c>
      <c r="B340" s="21" t="s">
        <v>740</v>
      </c>
      <c r="C340" s="21" t="str">
        <f>_xlfn.XLOOKUP($A340,'Employee List'!$E:$E,'Employee List'!$D:$D,0)</f>
        <v>DM</v>
      </c>
      <c r="D340" s="42" cm="1">
        <f t="array" ref="D340">IFERROR(IF($G340="Yes",INDEX('Payment Plan'!$D$6:$D$42,MATCH(1,(Incentive_Calc!$C340='Payment Plan'!$B$6:$B$42)*(Incentive_Calc!$U340='Payment Plan'!$C$6:$C$42),0)),""),"")</f>
        <v>43410.9375</v>
      </c>
      <c r="E340" s="42" t="str" cm="1">
        <f t="array" ref="E340">IFERROR(IF($H340="Yes",INDEX('Payment Plan'!$D$6:$D$42,MATCH(1,(Incentive_Calc!$C340='Payment Plan'!$B$6:$B$42)*(Incentive_Calc!$AS340='Payment Plan'!$C$6:$C$42),0)),""),"")</f>
        <v/>
      </c>
      <c r="F340" s="42">
        <f t="shared" si="90"/>
        <v>43410.9375</v>
      </c>
      <c r="G340" s="43" t="str">
        <f t="shared" si="85"/>
        <v>Yes</v>
      </c>
      <c r="H340" s="21" t="str">
        <f t="shared" si="91"/>
        <v>No</v>
      </c>
      <c r="I340" s="42">
        <f>IFERROR(SUMIFS('Sales RAW DATA'!$F$2:$F$30000,'Sales RAW DATA'!$I$2:$I$30000,Incentive_Calc!$A340,'Sales RAW DATA'!$E$2:$E$30000,Incentive_Calc!I$5),"")</f>
        <v>6363503</v>
      </c>
      <c r="J340" s="42">
        <f>IFERROR(SUMIFS('Sales RAW DATA'!$F$2:$F$30000,'Sales RAW DATA'!$I$2:$I$30000,Incentive_Calc!$A340,'Sales RAW DATA'!$E$2:$E$30000,Incentive_Calc!J$5),"")</f>
        <v>6385420</v>
      </c>
      <c r="K340" s="42">
        <f>IFERROR(SUMIFS('Sales RAW DATA'!$F$2:$F$30000,'Sales RAW DATA'!$I$2:$I$30000,Incentive_Calc!$A340,'Sales RAW DATA'!$E$2:$E$30000,Incentive_Calc!K$5),"")</f>
        <v>6454902</v>
      </c>
      <c r="L340" s="42">
        <f t="shared" si="92"/>
        <v>19203825</v>
      </c>
      <c r="M340" s="42">
        <f>IFERROR(SUMIFS('Sales RAW DATA'!$G$2:$G$30000,'Sales RAW DATA'!$I$2:$I$30000,Incentive_Calc!$A340,'Sales RAW DATA'!$E$2:$E$30000,Incentive_Calc!M$5),"")</f>
        <v>6688858</v>
      </c>
      <c r="N340" s="42">
        <f>IFERROR(SUMIFS('Sales RAW DATA'!$G$2:$G$30000,'Sales RAW DATA'!$I$2:$I$30000,Incentive_Calc!$A340,'Sales RAW DATA'!$E$2:$E$30000,Incentive_Calc!N$5),"")</f>
        <v>6582138</v>
      </c>
      <c r="O340" s="42">
        <f>IFERROR(SUMIFS('Sales RAW DATA'!$G$2:$G$30000,'Sales RAW DATA'!$I$2:$I$30000,Incentive_Calc!$A340,'Sales RAW DATA'!$E$2:$E$30000,Incentive_Calc!O$5),"")</f>
        <v>6658555</v>
      </c>
      <c r="P340" s="42">
        <f t="shared" si="86"/>
        <v>19929551</v>
      </c>
      <c r="Q340" s="44">
        <f t="shared" si="82"/>
        <v>1.0511282857885036</v>
      </c>
      <c r="R340" s="44">
        <f t="shared" si="83"/>
        <v>1.0308073705410137</v>
      </c>
      <c r="S340" s="44">
        <f t="shared" si="84"/>
        <v>1.0315501304280066</v>
      </c>
      <c r="T340" s="45">
        <f t="shared" si="93"/>
        <v>103.77907005505413</v>
      </c>
      <c r="U340" s="45">
        <f t="shared" si="94"/>
        <v>103</v>
      </c>
      <c r="V340" s="44">
        <f>IFERROR(SUMIFS('Sales RAW DATA'!$G:$G,'Sales RAW DATA'!$I:$I,Incentive_Calc!$A340,'Sales RAW DATA'!$D:$D,"B1",'Sales RAW DATA'!$E:$E,Incentive_Calc!V$5)/SUMIFS('Sales RAW DATA'!$F:$F,'Sales RAW DATA'!$I:$I,Incentive_Calc!$A340,'Sales RAW DATA'!$D:$D,"B1",'Sales RAW DATA'!$E:$E,Incentive_Calc!V$5),"")</f>
        <v>1.3732091296961815</v>
      </c>
      <c r="W340" s="44">
        <f>IFERROR(SUMIFS('Sales RAW DATA'!$G:$G,'Sales RAW DATA'!$I:$I,Incentive_Calc!$A340,'Sales RAW DATA'!$D:$D,"B1",'Sales RAW DATA'!$E:$E,Incentive_Calc!W$5)/SUMIFS('Sales RAW DATA'!$F:$F,'Sales RAW DATA'!$I:$I,Incentive_Calc!$A340,'Sales RAW DATA'!$D:$D,"B1",'Sales RAW DATA'!$E:$E,Incentive_Calc!W$5),"")</f>
        <v>1.192930629482182</v>
      </c>
      <c r="X340" s="44">
        <f>IFERROR(SUMIFS('Sales RAW DATA'!$G:$G,'Sales RAW DATA'!$I:$I,Incentive_Calc!$A340,'Sales RAW DATA'!$D:$D,"B1",'Sales RAW DATA'!$E:$E,Incentive_Calc!X$5)/SUMIFS('Sales RAW DATA'!$F:$F,'Sales RAW DATA'!$I:$I,Incentive_Calc!$A340,'Sales RAW DATA'!$D:$D,"B1",'Sales RAW DATA'!$E:$E,Incentive_Calc!X$5),"")</f>
        <v>1.0957132720943632</v>
      </c>
      <c r="Y340" s="44">
        <f>SUMIFS('Sales RAW DATA'!$G:$G,'Sales RAW DATA'!$I:$I,Incentive_Calc!$A340,'Sales RAW DATA'!$D:$D,"B1")/SUMIFS('Sales RAW DATA'!$F:$F,'Sales RAW DATA'!$I:$I,Incentive_Calc!$A340,'Sales RAW DATA'!$D:$D,"B1")</f>
        <v>1.2233659241249439</v>
      </c>
      <c r="Z340" s="44">
        <f>IFERROR(SUMIFS('Sales RAW DATA'!$G:$G,'Sales RAW DATA'!$I:$I,Incentive_Calc!$A340,'Sales RAW DATA'!$D:$D,"B2",'Sales RAW DATA'!$E:$E,Incentive_Calc!Z$5)/SUMIFS('Sales RAW DATA'!$F:$F,'Sales RAW DATA'!$I:$I,Incentive_Calc!$A340,'Sales RAW DATA'!$D:$D,"B2",'Sales RAW DATA'!$E:$E,Incentive_Calc!Z$5),"")</f>
        <v>0.86316017452116711</v>
      </c>
      <c r="AA340" s="44">
        <f>IFERROR(SUMIFS('Sales RAW DATA'!$G:$G,'Sales RAW DATA'!$I:$I,Incentive_Calc!$A340,'Sales RAW DATA'!$D:$D,"B2",'Sales RAW DATA'!$E:$E,Incentive_Calc!AA$5)/SUMIFS('Sales RAW DATA'!$F:$F,'Sales RAW DATA'!$I:$I,Incentive_Calc!$A340,'Sales RAW DATA'!$D:$D,"B2",'Sales RAW DATA'!$E:$E,Incentive_Calc!AA$5),"")</f>
        <v>0.80528586657878187</v>
      </c>
      <c r="AB340" s="44">
        <f>IFERROR(SUMIFS('Sales RAW DATA'!$G:$G,'Sales RAW DATA'!$I:$I,Incentive_Calc!$A340,'Sales RAW DATA'!$D:$D,"B2",'Sales RAW DATA'!$E:$E,Incentive_Calc!AB$5)/SUMIFS('Sales RAW DATA'!$F:$F,'Sales RAW DATA'!$I:$I,Incentive_Calc!$A340,'Sales RAW DATA'!$D:$D,"B2",'Sales RAW DATA'!$E:$E,Incentive_Calc!AB$5),"")</f>
        <v>0.76960327563353848</v>
      </c>
      <c r="AC340" s="44">
        <f>SUMIFS('Sales RAW DATA'!$G:$G,'Sales RAW DATA'!$I:$I,Incentive_Calc!$A340,'Sales RAW DATA'!$D:$D,"B2")/SUMIFS('Sales RAW DATA'!$F:$F,'Sales RAW DATA'!$I:$I,Incentive_Calc!$A340,'Sales RAW DATA'!$D:$D,"B2")</f>
        <v>0.8116923901200328</v>
      </c>
      <c r="AD340" s="44">
        <f>IFERROR(SUMIFS('Sales RAW DATA'!$G:$G,'Sales RAW DATA'!$I:$I,Incentive_Calc!$A340,'Sales RAW DATA'!$D:$D,"B3",'Sales RAW DATA'!$E:$E,Incentive_Calc!AD$5)/SUMIFS('Sales RAW DATA'!$F:$F,'Sales RAW DATA'!$I:$I,Incentive_Calc!$A340,'Sales RAW DATA'!$D:$D,"B3",'Sales RAW DATA'!$E:$E,Incentive_Calc!AD$5),"")</f>
        <v>0.88004663046523723</v>
      </c>
      <c r="AE340" s="44">
        <f>IFERROR(SUMIFS('Sales RAW DATA'!$G:$G,'Sales RAW DATA'!$I:$I,Incentive_Calc!$A340,'Sales RAW DATA'!$D:$D,"B3",'Sales RAW DATA'!$E:$E,Incentive_Calc!AE$5)/SUMIFS('Sales RAW DATA'!$F:$F,'Sales RAW DATA'!$I:$I,Incentive_Calc!$A340,'Sales RAW DATA'!$D:$D,"B3",'Sales RAW DATA'!$E:$E,Incentive_Calc!AE$5),"")</f>
        <v>1.2430263591133437</v>
      </c>
      <c r="AF340" s="44">
        <f>IFERROR(SUMIFS('Sales RAW DATA'!$G:$G,'Sales RAW DATA'!$I:$I,Incentive_Calc!$A340,'Sales RAW DATA'!$D:$D,"B3",'Sales RAW DATA'!$E:$E,Incentive_Calc!AF$5)/SUMIFS('Sales RAW DATA'!$F:$F,'Sales RAW DATA'!$I:$I,Incentive_Calc!$A340,'Sales RAW DATA'!$D:$D,"B3",'Sales RAW DATA'!$E:$E,Incentive_Calc!AF$5),"")</f>
        <v>1.4858531337419969</v>
      </c>
      <c r="AG340" s="44">
        <f>SUMIFS('Sales RAW DATA'!$G:$G,'Sales RAW DATA'!$I:$I,Incentive_Calc!$A340,'Sales RAW DATA'!$D:$D,"B3")/SUMIFS('Sales RAW DATA'!$F:$F,'Sales RAW DATA'!$I:$I,Incentive_Calc!$A340,'Sales RAW DATA'!$D:$D,"B3")</f>
        <v>1.2186329617450606</v>
      </c>
      <c r="AH340" s="44">
        <f>IFERROR(SUMIFS('Sales RAW DATA'!$G:$G,'Sales RAW DATA'!$I:$I,Incentive_Calc!$A340,'Sales RAW DATA'!$D:$D,"B4",'Sales RAW DATA'!$E:$E,Incentive_Calc!AH$5)/SUMIFS('Sales RAW DATA'!$F:$F,'Sales RAW DATA'!$I:$I,Incentive_Calc!$A340,'Sales RAW DATA'!$D:$D,"B4",'Sales RAW DATA'!$E:$E,Incentive_Calc!AH$5),"")</f>
        <v>0.94370103856684906</v>
      </c>
      <c r="AI340" s="44">
        <f>IFERROR(SUMIFS('Sales RAW DATA'!$G:$G,'Sales RAW DATA'!$I:$I,Incentive_Calc!$A340,'Sales RAW DATA'!$D:$D,"B4",'Sales RAW DATA'!$E:$E,Incentive_Calc!AI$5)/SUMIFS('Sales RAW DATA'!$F:$F,'Sales RAW DATA'!$I:$I,Incentive_Calc!$A340,'Sales RAW DATA'!$D:$D,"B4",'Sales RAW DATA'!$E:$E,Incentive_Calc!AI$5),"")</f>
        <v>1.0230304896707787</v>
      </c>
      <c r="AJ340" s="44">
        <f>IFERROR(SUMIFS('Sales RAW DATA'!$G:$G,'Sales RAW DATA'!$I:$I,Incentive_Calc!$A340,'Sales RAW DATA'!$D:$D,"B4",'Sales RAW DATA'!$E:$E,Incentive_Calc!AJ$5)/SUMIFS('Sales RAW DATA'!$F:$F,'Sales RAW DATA'!$I:$I,Incentive_Calc!$A340,'Sales RAW DATA'!$D:$D,"B4",'Sales RAW DATA'!$E:$E,Incentive_Calc!AJ$5),"")</f>
        <v>0.97055005242801229</v>
      </c>
      <c r="AK340" s="44">
        <f>SUMIFS('Sales RAW DATA'!$G:$G,'Sales RAW DATA'!$I:$I,Incentive_Calc!$A340,'Sales RAW DATA'!$D:$D,"B4")/SUMIFS('Sales RAW DATA'!$F:$F,'Sales RAW DATA'!$I:$I,Incentive_Calc!$A340,'Sales RAW DATA'!$D:$D,"B4")</f>
        <v>0.97924286337338728</v>
      </c>
      <c r="AL340" s="44">
        <f>IFERROR(SUMIFS('Sales RAW DATA'!$G:$G,'Sales RAW DATA'!$I:$I,Incentive_Calc!$A340,'Sales RAW DATA'!$D:$D,"B5",'Sales RAW DATA'!$E:$E,Incentive_Calc!AL$5)/SUMIFS('Sales RAW DATA'!$F:$F,'Sales RAW DATA'!$I:$I,Incentive_Calc!$A340,'Sales RAW DATA'!$D:$D,"B5",'Sales RAW DATA'!$E:$E,Incentive_Calc!AL$5),"")</f>
        <v>0.99259718532692642</v>
      </c>
      <c r="AM340" s="44">
        <f>IFERROR(SUMIFS('Sales RAW DATA'!$G:$G,'Sales RAW DATA'!$I:$I,Incentive_Calc!$A340,'Sales RAW DATA'!$D:$D,"B5",'Sales RAW DATA'!$E:$E,Incentive_Calc!AM$5)/SUMIFS('Sales RAW DATA'!$F:$F,'Sales RAW DATA'!$I:$I,Incentive_Calc!$A340,'Sales RAW DATA'!$D:$D,"B5",'Sales RAW DATA'!$E:$E,Incentive_Calc!AM$5),"")</f>
        <v>1.0284645751090795</v>
      </c>
      <c r="AN340" s="44">
        <f>IFERROR(SUMIFS('Sales RAW DATA'!$G:$G,'Sales RAW DATA'!$I:$I,Incentive_Calc!$A340,'Sales RAW DATA'!$D:$D,"B5",'Sales RAW DATA'!$E:$E,Incentive_Calc!AN$5)/SUMIFS('Sales RAW DATA'!$F:$F,'Sales RAW DATA'!$I:$I,Incentive_Calc!$A340,'Sales RAW DATA'!$D:$D,"B5",'Sales RAW DATA'!$E:$E,Incentive_Calc!AN$5),"")</f>
        <v>0.99786897133470465</v>
      </c>
      <c r="AO340" s="44">
        <f>SUMIFS('Sales RAW DATA'!$G:$G,'Sales RAW DATA'!$I:$I,Incentive_Calc!$A340,'Sales RAW DATA'!$D:$D,"B5")/SUMIFS('Sales RAW DATA'!$F:$F,'Sales RAW DATA'!$I:$I,Incentive_Calc!$A340,'Sales RAW DATA'!$D:$D,"B5")</f>
        <v>1.0062902477976405</v>
      </c>
      <c r="AP340" s="42">
        <f>SUM(SUMIFS('Sales RAW DATA'!$F$2:$F$30000,'Sales RAW DATA'!$I$2:$I$30000,Incentive_Calc!$A340,'Sales RAW DATA'!$D$2:$D$30000,"B1"),SUMIFS('Sales RAW DATA'!$F$2:$F$30000,'Sales RAW DATA'!$I$2:$I$30000,Incentive_Calc!$A340,'Sales RAW DATA'!$D$2:$D$30000,"B2"),SUMIFS('Sales RAW DATA'!$F$2:$F$30000,'Sales RAW DATA'!$I$2:$I$30000,Incentive_Calc!$A340,'Sales RAW DATA'!$D$2:$D$30000,"B3"),SUMIFS('Sales RAW DATA'!$F$2:$F$30000,'Sales RAW DATA'!$I$2:$I$30000,Incentive_Calc!$A340,'Sales RAW DATA'!$D$2:$D$30000,"B4"),SUMIFS('Sales RAW DATA'!$F$2:$F$30000,'Sales RAW DATA'!$I$2:$I$30000,Incentive_Calc!$A340,'Sales RAW DATA'!$D$2:$D$30000,"B5"))</f>
        <v>10116635</v>
      </c>
      <c r="AQ340" s="42">
        <f>SUM(SUMIFS('Sales RAW DATA'!$G$2:$G$30000,'Sales RAW DATA'!$I$2:$I$30000,Incentive_Calc!$A340,'Sales RAW DATA'!$D$2:$D$30000,"B1"),SUMIFS('Sales RAW DATA'!$G$2:$G$30000,'Sales RAW DATA'!$I$2:$I$30000,Incentive_Calc!$A340,'Sales RAW DATA'!$D$2:$D$30000,"B2"),SUMIFS('Sales RAW DATA'!$G$2:$G$30000,'Sales RAW DATA'!$I$2:$I$30000,Incentive_Calc!$A340,'Sales RAW DATA'!$D$2:$D$30000,"B3"),SUMIFS('Sales RAW DATA'!$G$2:$G$30000,'Sales RAW DATA'!$I$2:$I$30000,Incentive_Calc!$A340,'Sales RAW DATA'!$D$2:$D$30000,"B4"),SUMIFS('Sales RAW DATA'!$G$2:$G$30000,'Sales RAW DATA'!$I$2:$I$30000,Incentive_Calc!$A340,'Sales RAW DATA'!$D$2:$D$30000,"B5"))</f>
        <v>11499578</v>
      </c>
      <c r="AR340" s="45">
        <f t="shared" si="95"/>
        <v>113.66999007080911</v>
      </c>
      <c r="AS340" s="45">
        <f t="shared" si="96"/>
        <v>113</v>
      </c>
      <c r="AT340" s="46"/>
      <c r="AU340" s="21"/>
      <c r="AV340" s="43" t="str">
        <f t="shared" si="87"/>
        <v>Yes</v>
      </c>
      <c r="AW340" s="43" t="str">
        <f t="shared" si="88"/>
        <v>Yes</v>
      </c>
      <c r="AX340" s="43" t="str">
        <f t="shared" si="89"/>
        <v>Yes</v>
      </c>
      <c r="AY340" s="43" t="str">
        <f t="shared" si="97"/>
        <v>Yes</v>
      </c>
    </row>
    <row r="341" spans="1:51" x14ac:dyDescent="0.35">
      <c r="A341" s="21" t="s">
        <v>1218</v>
      </c>
      <c r="B341" s="21" t="s">
        <v>741</v>
      </c>
      <c r="C341" s="21" t="str">
        <f>_xlfn.XLOOKUP($A341,'Employee List'!$E:$E,'Employee List'!$D:$D,0)</f>
        <v>DM</v>
      </c>
      <c r="D341" s="42" t="str" cm="1">
        <f t="array" ref="D341">IFERROR(IF($G341="Yes",INDEX('Payment Plan'!$D$6:$D$42,MATCH(1,(Incentive_Calc!$C341='Payment Plan'!$B$6:$B$42)*(Incentive_Calc!$U341='Payment Plan'!$C$6:$C$42),0)),""),"")</f>
        <v/>
      </c>
      <c r="E341" s="42" t="str" cm="1">
        <f t="array" ref="E341">IFERROR(IF($H341="Yes",INDEX('Payment Plan'!$D$6:$D$42,MATCH(1,(Incentive_Calc!$C341='Payment Plan'!$B$6:$B$42)*(Incentive_Calc!$AS341='Payment Plan'!$C$6:$C$42),0)),""),"")</f>
        <v/>
      </c>
      <c r="F341" s="42">
        <f t="shared" si="90"/>
        <v>0</v>
      </c>
      <c r="G341" s="43" t="str">
        <f t="shared" si="85"/>
        <v>Yes</v>
      </c>
      <c r="H341" s="21" t="str">
        <f t="shared" si="91"/>
        <v>No</v>
      </c>
      <c r="I341" s="42">
        <f>IFERROR(SUMIFS('Sales RAW DATA'!$F$2:$F$30000,'Sales RAW DATA'!$I$2:$I$30000,Incentive_Calc!$A341,'Sales RAW DATA'!$E$2:$E$30000,Incentive_Calc!I$5),"")</f>
        <v>2559257</v>
      </c>
      <c r="J341" s="42">
        <f>IFERROR(SUMIFS('Sales RAW DATA'!$F$2:$F$30000,'Sales RAW DATA'!$I$2:$I$30000,Incentive_Calc!$A341,'Sales RAW DATA'!$E$2:$E$30000,Incentive_Calc!J$5),"")</f>
        <v>2611283</v>
      </c>
      <c r="K341" s="42">
        <f>IFERROR(SUMIFS('Sales RAW DATA'!$F$2:$F$30000,'Sales RAW DATA'!$I$2:$I$30000,Incentive_Calc!$A341,'Sales RAW DATA'!$E$2:$E$30000,Incentive_Calc!K$5),"")</f>
        <v>2634721</v>
      </c>
      <c r="L341" s="42">
        <f t="shared" si="92"/>
        <v>7805261</v>
      </c>
      <c r="M341" s="42">
        <f>IFERROR(SUMIFS('Sales RAW DATA'!$G$2:$G$30000,'Sales RAW DATA'!$I$2:$I$30000,Incentive_Calc!$A341,'Sales RAW DATA'!$E$2:$E$30000,Incentive_Calc!M$5),"")</f>
        <v>2525779</v>
      </c>
      <c r="N341" s="42">
        <f>IFERROR(SUMIFS('Sales RAW DATA'!$G$2:$G$30000,'Sales RAW DATA'!$I$2:$I$30000,Incentive_Calc!$A341,'Sales RAW DATA'!$E$2:$E$30000,Incentive_Calc!N$5),"")</f>
        <v>2422644</v>
      </c>
      <c r="O341" s="42">
        <f>IFERROR(SUMIFS('Sales RAW DATA'!$G$2:$G$30000,'Sales RAW DATA'!$I$2:$I$30000,Incentive_Calc!$A341,'Sales RAW DATA'!$E$2:$E$30000,Incentive_Calc!O$5),"")</f>
        <v>2212519</v>
      </c>
      <c r="P341" s="42">
        <f t="shared" si="86"/>
        <v>7160942</v>
      </c>
      <c r="Q341" s="44">
        <f t="shared" si="82"/>
        <v>0.9869188596534072</v>
      </c>
      <c r="R341" s="44">
        <f t="shared" si="83"/>
        <v>0.92776003213745883</v>
      </c>
      <c r="S341" s="44">
        <f t="shared" si="84"/>
        <v>0.839754569838704</v>
      </c>
      <c r="T341" s="45">
        <f t="shared" si="93"/>
        <v>91.745067845905467</v>
      </c>
      <c r="U341" s="45">
        <f t="shared" si="94"/>
        <v>91</v>
      </c>
      <c r="V341" s="44">
        <f>IFERROR(SUMIFS('Sales RAW DATA'!$G:$G,'Sales RAW DATA'!$I:$I,Incentive_Calc!$A341,'Sales RAW DATA'!$D:$D,"B1",'Sales RAW DATA'!$E:$E,Incentive_Calc!V$5)/SUMIFS('Sales RAW DATA'!$F:$F,'Sales RAW DATA'!$I:$I,Incentive_Calc!$A341,'Sales RAW DATA'!$D:$D,"B1",'Sales RAW DATA'!$E:$E,Incentive_Calc!V$5),"")</f>
        <v>1.2161829921466032</v>
      </c>
      <c r="W341" s="44">
        <f>IFERROR(SUMIFS('Sales RAW DATA'!$G:$G,'Sales RAW DATA'!$I:$I,Incentive_Calc!$A341,'Sales RAW DATA'!$D:$D,"B1",'Sales RAW DATA'!$E:$E,Incentive_Calc!W$5)/SUMIFS('Sales RAW DATA'!$F:$F,'Sales RAW DATA'!$I:$I,Incentive_Calc!$A341,'Sales RAW DATA'!$D:$D,"B1",'Sales RAW DATA'!$E:$E,Incentive_Calc!W$5),"")</f>
        <v>1.0649158999152037</v>
      </c>
      <c r="X341" s="44">
        <f>IFERROR(SUMIFS('Sales RAW DATA'!$G:$G,'Sales RAW DATA'!$I:$I,Incentive_Calc!$A341,'Sales RAW DATA'!$D:$D,"B1",'Sales RAW DATA'!$E:$E,Incentive_Calc!X$5)/SUMIFS('Sales RAW DATA'!$F:$F,'Sales RAW DATA'!$I:$I,Incentive_Calc!$A341,'Sales RAW DATA'!$D:$D,"B1",'Sales RAW DATA'!$E:$E,Incentive_Calc!X$5),"")</f>
        <v>0.60045463626399143</v>
      </c>
      <c r="Y341" s="44">
        <f>SUMIFS('Sales RAW DATA'!$G:$G,'Sales RAW DATA'!$I:$I,Incentive_Calc!$A341,'Sales RAW DATA'!$D:$D,"B1")/SUMIFS('Sales RAW DATA'!$F:$F,'Sales RAW DATA'!$I:$I,Incentive_Calc!$A341,'Sales RAW DATA'!$D:$D,"B1")</f>
        <v>0.9718253779594942</v>
      </c>
      <c r="Z341" s="44">
        <f>IFERROR(SUMIFS('Sales RAW DATA'!$G:$G,'Sales RAW DATA'!$I:$I,Incentive_Calc!$A341,'Sales RAW DATA'!$D:$D,"B2",'Sales RAW DATA'!$E:$E,Incentive_Calc!Z$5)/SUMIFS('Sales RAW DATA'!$F:$F,'Sales RAW DATA'!$I:$I,Incentive_Calc!$A341,'Sales RAW DATA'!$D:$D,"B2",'Sales RAW DATA'!$E:$E,Incentive_Calc!Z$5),"")</f>
        <v>0.7002435639970257</v>
      </c>
      <c r="AA341" s="44">
        <f>IFERROR(SUMIFS('Sales RAW DATA'!$G:$G,'Sales RAW DATA'!$I:$I,Incentive_Calc!$A341,'Sales RAW DATA'!$D:$D,"B2",'Sales RAW DATA'!$E:$E,Incentive_Calc!AA$5)/SUMIFS('Sales RAW DATA'!$F:$F,'Sales RAW DATA'!$I:$I,Incentive_Calc!$A341,'Sales RAW DATA'!$D:$D,"B2",'Sales RAW DATA'!$E:$E,Incentive_Calc!AA$5),"")</f>
        <v>0.58746791883897842</v>
      </c>
      <c r="AB341" s="44">
        <f>IFERROR(SUMIFS('Sales RAW DATA'!$G:$G,'Sales RAW DATA'!$I:$I,Incentive_Calc!$A341,'Sales RAW DATA'!$D:$D,"B2",'Sales RAW DATA'!$E:$E,Incentive_Calc!AB$5)/SUMIFS('Sales RAW DATA'!$F:$F,'Sales RAW DATA'!$I:$I,Incentive_Calc!$A341,'Sales RAW DATA'!$D:$D,"B2",'Sales RAW DATA'!$E:$E,Incentive_Calc!AB$5),"")</f>
        <v>0.61785162834841978</v>
      </c>
      <c r="AC341" s="44">
        <f>SUMIFS('Sales RAW DATA'!$G:$G,'Sales RAW DATA'!$I:$I,Incentive_Calc!$A341,'Sales RAW DATA'!$D:$D,"B2")/SUMIFS('Sales RAW DATA'!$F:$F,'Sales RAW DATA'!$I:$I,Incentive_Calc!$A341,'Sales RAW DATA'!$D:$D,"B2")</f>
        <v>0.63472553413011035</v>
      </c>
      <c r="AD341" s="44">
        <f>IFERROR(SUMIFS('Sales RAW DATA'!$G:$G,'Sales RAW DATA'!$I:$I,Incentive_Calc!$A341,'Sales RAW DATA'!$D:$D,"B3",'Sales RAW DATA'!$E:$E,Incentive_Calc!AD$5)/SUMIFS('Sales RAW DATA'!$F:$F,'Sales RAW DATA'!$I:$I,Incentive_Calc!$A341,'Sales RAW DATA'!$D:$D,"B3",'Sales RAW DATA'!$E:$E,Incentive_Calc!AD$5),"")</f>
        <v>0.90191587232559833</v>
      </c>
      <c r="AE341" s="44">
        <f>IFERROR(SUMIFS('Sales RAW DATA'!$G:$G,'Sales RAW DATA'!$I:$I,Incentive_Calc!$A341,'Sales RAW DATA'!$D:$D,"B3",'Sales RAW DATA'!$E:$E,Incentive_Calc!AE$5)/SUMIFS('Sales RAW DATA'!$F:$F,'Sales RAW DATA'!$I:$I,Incentive_Calc!$A341,'Sales RAW DATA'!$D:$D,"B3",'Sales RAW DATA'!$E:$E,Incentive_Calc!AE$5),"")</f>
        <v>1.1077639260210717</v>
      </c>
      <c r="AF341" s="44">
        <f>IFERROR(SUMIFS('Sales RAW DATA'!$G:$G,'Sales RAW DATA'!$I:$I,Incentive_Calc!$A341,'Sales RAW DATA'!$D:$D,"B3",'Sales RAW DATA'!$E:$E,Incentive_Calc!AF$5)/SUMIFS('Sales RAW DATA'!$F:$F,'Sales RAW DATA'!$I:$I,Incentive_Calc!$A341,'Sales RAW DATA'!$D:$D,"B3",'Sales RAW DATA'!$E:$E,Incentive_Calc!AF$5),"")</f>
        <v>1.2714917758631639</v>
      </c>
      <c r="AG341" s="44">
        <f>SUMIFS('Sales RAW DATA'!$G:$G,'Sales RAW DATA'!$I:$I,Incentive_Calc!$A341,'Sales RAW DATA'!$D:$D,"B3")/SUMIFS('Sales RAW DATA'!$F:$F,'Sales RAW DATA'!$I:$I,Incentive_Calc!$A341,'Sales RAW DATA'!$D:$D,"B3")</f>
        <v>1.1021141136925645</v>
      </c>
      <c r="AH341" s="44">
        <f>IFERROR(SUMIFS('Sales RAW DATA'!$G:$G,'Sales RAW DATA'!$I:$I,Incentive_Calc!$A341,'Sales RAW DATA'!$D:$D,"B4",'Sales RAW DATA'!$E:$E,Incentive_Calc!AH$5)/SUMIFS('Sales RAW DATA'!$F:$F,'Sales RAW DATA'!$I:$I,Incentive_Calc!$A341,'Sales RAW DATA'!$D:$D,"B4",'Sales RAW DATA'!$E:$E,Incentive_Calc!AH$5),"")</f>
        <v>0.88123314869574576</v>
      </c>
      <c r="AI341" s="44">
        <f>IFERROR(SUMIFS('Sales RAW DATA'!$G:$G,'Sales RAW DATA'!$I:$I,Incentive_Calc!$A341,'Sales RAW DATA'!$D:$D,"B4",'Sales RAW DATA'!$E:$E,Incentive_Calc!AI$5)/SUMIFS('Sales RAW DATA'!$F:$F,'Sales RAW DATA'!$I:$I,Incentive_Calc!$A341,'Sales RAW DATA'!$D:$D,"B4",'Sales RAW DATA'!$E:$E,Incentive_Calc!AI$5),"")</f>
        <v>0.75055899279661553</v>
      </c>
      <c r="AJ341" s="44">
        <f>IFERROR(SUMIFS('Sales RAW DATA'!$G:$G,'Sales RAW DATA'!$I:$I,Incentive_Calc!$A341,'Sales RAW DATA'!$D:$D,"B4",'Sales RAW DATA'!$E:$E,Incentive_Calc!AJ$5)/SUMIFS('Sales RAW DATA'!$F:$F,'Sales RAW DATA'!$I:$I,Incentive_Calc!$A341,'Sales RAW DATA'!$D:$D,"B4",'Sales RAW DATA'!$E:$E,Incentive_Calc!AJ$5),"")</f>
        <v>0.72384171155184629</v>
      </c>
      <c r="AK341" s="44">
        <f>SUMIFS('Sales RAW DATA'!$G:$G,'Sales RAW DATA'!$I:$I,Incentive_Calc!$A341,'Sales RAW DATA'!$D:$D,"B4")/SUMIFS('Sales RAW DATA'!$F:$F,'Sales RAW DATA'!$I:$I,Incentive_Calc!$A341,'Sales RAW DATA'!$D:$D,"B4")</f>
        <v>0.78411361120886813</v>
      </c>
      <c r="AL341" s="44">
        <f>IFERROR(SUMIFS('Sales RAW DATA'!$G:$G,'Sales RAW DATA'!$I:$I,Incentive_Calc!$A341,'Sales RAW DATA'!$D:$D,"B5",'Sales RAW DATA'!$E:$E,Incentive_Calc!AL$5)/SUMIFS('Sales RAW DATA'!$F:$F,'Sales RAW DATA'!$I:$I,Incentive_Calc!$A341,'Sales RAW DATA'!$D:$D,"B5",'Sales RAW DATA'!$E:$E,Incentive_Calc!AL$5),"")</f>
        <v>0.99360042527525327</v>
      </c>
      <c r="AM341" s="44">
        <f>IFERROR(SUMIFS('Sales RAW DATA'!$G:$G,'Sales RAW DATA'!$I:$I,Incentive_Calc!$A341,'Sales RAW DATA'!$D:$D,"B5",'Sales RAW DATA'!$E:$E,Incentive_Calc!AM$5)/SUMIFS('Sales RAW DATA'!$F:$F,'Sales RAW DATA'!$I:$I,Incentive_Calc!$A341,'Sales RAW DATA'!$D:$D,"B5",'Sales RAW DATA'!$E:$E,Incentive_Calc!AM$5),"")</f>
        <v>0.87866774814965021</v>
      </c>
      <c r="AN341" s="44">
        <f>IFERROR(SUMIFS('Sales RAW DATA'!$G:$G,'Sales RAW DATA'!$I:$I,Incentive_Calc!$A341,'Sales RAW DATA'!$D:$D,"B5",'Sales RAW DATA'!$E:$E,Incentive_Calc!AN$5)/SUMIFS('Sales RAW DATA'!$F:$F,'Sales RAW DATA'!$I:$I,Incentive_Calc!$A341,'Sales RAW DATA'!$D:$D,"B5",'Sales RAW DATA'!$E:$E,Incentive_Calc!AN$5),"")</f>
        <v>0.78396626124054525</v>
      </c>
      <c r="AO341" s="44">
        <f>SUMIFS('Sales RAW DATA'!$G:$G,'Sales RAW DATA'!$I:$I,Incentive_Calc!$A341,'Sales RAW DATA'!$D:$D,"B5")/SUMIFS('Sales RAW DATA'!$F:$F,'Sales RAW DATA'!$I:$I,Incentive_Calc!$A341,'Sales RAW DATA'!$D:$D,"B5")</f>
        <v>0.8839060292118428</v>
      </c>
      <c r="AP341" s="42">
        <f>SUM(SUMIFS('Sales RAW DATA'!$F$2:$F$30000,'Sales RAW DATA'!$I$2:$I$30000,Incentive_Calc!$A341,'Sales RAW DATA'!$D$2:$D$30000,"B1"),SUMIFS('Sales RAW DATA'!$F$2:$F$30000,'Sales RAW DATA'!$I$2:$I$30000,Incentive_Calc!$A341,'Sales RAW DATA'!$D$2:$D$30000,"B2"),SUMIFS('Sales RAW DATA'!$F$2:$F$30000,'Sales RAW DATA'!$I$2:$I$30000,Incentive_Calc!$A341,'Sales RAW DATA'!$D$2:$D$30000,"B3"),SUMIFS('Sales RAW DATA'!$F$2:$F$30000,'Sales RAW DATA'!$I$2:$I$30000,Incentive_Calc!$A341,'Sales RAW DATA'!$D$2:$D$30000,"B4"),SUMIFS('Sales RAW DATA'!$F$2:$F$30000,'Sales RAW DATA'!$I$2:$I$30000,Incentive_Calc!$A341,'Sales RAW DATA'!$D$2:$D$30000,"B5"))</f>
        <v>4627497</v>
      </c>
      <c r="AQ341" s="42">
        <f>SUM(SUMIFS('Sales RAW DATA'!$G$2:$G$30000,'Sales RAW DATA'!$I$2:$I$30000,Incentive_Calc!$A341,'Sales RAW DATA'!$D$2:$D$30000,"B1"),SUMIFS('Sales RAW DATA'!$G$2:$G$30000,'Sales RAW DATA'!$I$2:$I$30000,Incentive_Calc!$A341,'Sales RAW DATA'!$D$2:$D$30000,"B2"),SUMIFS('Sales RAW DATA'!$G$2:$G$30000,'Sales RAW DATA'!$I$2:$I$30000,Incentive_Calc!$A341,'Sales RAW DATA'!$D$2:$D$30000,"B3"),SUMIFS('Sales RAW DATA'!$G$2:$G$30000,'Sales RAW DATA'!$I$2:$I$30000,Incentive_Calc!$A341,'Sales RAW DATA'!$D$2:$D$30000,"B4"),SUMIFS('Sales RAW DATA'!$G$2:$G$30000,'Sales RAW DATA'!$I$2:$I$30000,Incentive_Calc!$A341,'Sales RAW DATA'!$D$2:$D$30000,"B5"))</f>
        <v>4095230</v>
      </c>
      <c r="AR341" s="45">
        <f t="shared" si="95"/>
        <v>88.49773430431182</v>
      </c>
      <c r="AS341" s="45">
        <f t="shared" si="96"/>
        <v>88</v>
      </c>
      <c r="AT341" s="46"/>
      <c r="AU341" s="21"/>
      <c r="AV341" s="43" t="str">
        <f t="shared" si="87"/>
        <v>Yes</v>
      </c>
      <c r="AW341" s="43" t="str">
        <f t="shared" si="88"/>
        <v>Yes</v>
      </c>
      <c r="AX341" s="43" t="str">
        <f t="shared" si="89"/>
        <v>Yes</v>
      </c>
      <c r="AY341" s="43" t="str">
        <f t="shared" si="97"/>
        <v>Yes</v>
      </c>
    </row>
    <row r="342" spans="1:51" x14ac:dyDescent="0.35">
      <c r="A342" s="21" t="s">
        <v>1219</v>
      </c>
      <c r="B342" s="21" t="s">
        <v>742</v>
      </c>
      <c r="C342" s="21" t="str">
        <f>_xlfn.XLOOKUP($A342,'Employee List'!$E:$E,'Employee List'!$D:$D,0)</f>
        <v>DM</v>
      </c>
      <c r="D342" s="42" t="str" cm="1">
        <f t="array" ref="D342">IFERROR(IF($G342="Yes",INDEX('Payment Plan'!$D$6:$D$42,MATCH(1,(Incentive_Calc!$C342='Payment Plan'!$B$6:$B$42)*(Incentive_Calc!$U342='Payment Plan'!$C$6:$C$42),0)),""),"")</f>
        <v/>
      </c>
      <c r="E342" s="42" t="str" cm="1">
        <f t="array" ref="E342">IFERROR(IF($H342="Yes",INDEX('Payment Plan'!$D$6:$D$42,MATCH(1,(Incentive_Calc!$C342='Payment Plan'!$B$6:$B$42)*(Incentive_Calc!$AS342='Payment Plan'!$C$6:$C$42),0)),""),"")</f>
        <v/>
      </c>
      <c r="F342" s="42">
        <f t="shared" si="90"/>
        <v>0</v>
      </c>
      <c r="G342" s="43" t="str">
        <f t="shared" si="85"/>
        <v>Yes</v>
      </c>
      <c r="H342" s="21" t="str">
        <f t="shared" si="91"/>
        <v>No</v>
      </c>
      <c r="I342" s="42">
        <f>IFERROR(SUMIFS('Sales RAW DATA'!$F$2:$F$30000,'Sales RAW DATA'!$I$2:$I$30000,Incentive_Calc!$A342,'Sales RAW DATA'!$E$2:$E$30000,Incentive_Calc!I$5),"")</f>
        <v>3818978</v>
      </c>
      <c r="J342" s="42">
        <f>IFERROR(SUMIFS('Sales RAW DATA'!$F$2:$F$30000,'Sales RAW DATA'!$I$2:$I$30000,Incentive_Calc!$A342,'Sales RAW DATA'!$E$2:$E$30000,Incentive_Calc!J$5),"")</f>
        <v>3856092</v>
      </c>
      <c r="K342" s="42">
        <f>IFERROR(SUMIFS('Sales RAW DATA'!$F$2:$F$30000,'Sales RAW DATA'!$I$2:$I$30000,Incentive_Calc!$A342,'Sales RAW DATA'!$E$2:$E$30000,Incentive_Calc!K$5),"")</f>
        <v>3878924</v>
      </c>
      <c r="L342" s="42">
        <f t="shared" si="92"/>
        <v>11553994</v>
      </c>
      <c r="M342" s="42">
        <f>IFERROR(SUMIFS('Sales RAW DATA'!$G$2:$G$30000,'Sales RAW DATA'!$I$2:$I$30000,Incentive_Calc!$A342,'Sales RAW DATA'!$E$2:$E$30000,Incentive_Calc!M$5),"")</f>
        <v>3233271</v>
      </c>
      <c r="N342" s="42">
        <f>IFERROR(SUMIFS('Sales RAW DATA'!$G$2:$G$30000,'Sales RAW DATA'!$I$2:$I$30000,Incentive_Calc!$A342,'Sales RAW DATA'!$E$2:$E$30000,Incentive_Calc!N$5),"")</f>
        <v>3864010</v>
      </c>
      <c r="O342" s="42">
        <f>IFERROR(SUMIFS('Sales RAW DATA'!$G$2:$G$30000,'Sales RAW DATA'!$I$2:$I$30000,Incentive_Calc!$A342,'Sales RAW DATA'!$E$2:$E$30000,Incentive_Calc!O$5),"")</f>
        <v>3690873</v>
      </c>
      <c r="P342" s="42">
        <f t="shared" si="86"/>
        <v>10788154</v>
      </c>
      <c r="Q342" s="44">
        <f t="shared" si="82"/>
        <v>0.84663252838848513</v>
      </c>
      <c r="R342" s="44">
        <f t="shared" si="83"/>
        <v>1.0020533742452202</v>
      </c>
      <c r="S342" s="44">
        <f t="shared" si="84"/>
        <v>0.95151980291441651</v>
      </c>
      <c r="T342" s="45">
        <f t="shared" si="93"/>
        <v>93.371642741029632</v>
      </c>
      <c r="U342" s="45">
        <f t="shared" si="94"/>
        <v>93</v>
      </c>
      <c r="V342" s="44">
        <f>IFERROR(SUMIFS('Sales RAW DATA'!$G:$G,'Sales RAW DATA'!$I:$I,Incentive_Calc!$A342,'Sales RAW DATA'!$D:$D,"B1",'Sales RAW DATA'!$E:$E,Incentive_Calc!V$5)/SUMIFS('Sales RAW DATA'!$F:$F,'Sales RAW DATA'!$I:$I,Incentive_Calc!$A342,'Sales RAW DATA'!$D:$D,"B1",'Sales RAW DATA'!$E:$E,Incentive_Calc!V$5),"")</f>
        <v>0.75534043657768479</v>
      </c>
      <c r="W342" s="44">
        <f>IFERROR(SUMIFS('Sales RAW DATA'!$G:$G,'Sales RAW DATA'!$I:$I,Incentive_Calc!$A342,'Sales RAW DATA'!$D:$D,"B1",'Sales RAW DATA'!$E:$E,Incentive_Calc!W$5)/SUMIFS('Sales RAW DATA'!$F:$F,'Sales RAW DATA'!$I:$I,Incentive_Calc!$A342,'Sales RAW DATA'!$D:$D,"B1",'Sales RAW DATA'!$E:$E,Incentive_Calc!W$5),"")</f>
        <v>0.6410306465006711</v>
      </c>
      <c r="X342" s="44">
        <f>IFERROR(SUMIFS('Sales RAW DATA'!$G:$G,'Sales RAW DATA'!$I:$I,Incentive_Calc!$A342,'Sales RAW DATA'!$D:$D,"B1",'Sales RAW DATA'!$E:$E,Incentive_Calc!X$5)/SUMIFS('Sales RAW DATA'!$F:$F,'Sales RAW DATA'!$I:$I,Incentive_Calc!$A342,'Sales RAW DATA'!$D:$D,"B1",'Sales RAW DATA'!$E:$E,Incentive_Calc!X$5),"")</f>
        <v>0.58652821955258805</v>
      </c>
      <c r="Y342" s="44">
        <f>SUMIFS('Sales RAW DATA'!$G:$G,'Sales RAW DATA'!$I:$I,Incentive_Calc!$A342,'Sales RAW DATA'!$D:$D,"B1")/SUMIFS('Sales RAW DATA'!$F:$F,'Sales RAW DATA'!$I:$I,Incentive_Calc!$A342,'Sales RAW DATA'!$D:$D,"B1")</f>
        <v>0.66288015136597445</v>
      </c>
      <c r="Z342" s="44">
        <f>IFERROR(SUMIFS('Sales RAW DATA'!$G:$G,'Sales RAW DATA'!$I:$I,Incentive_Calc!$A342,'Sales RAW DATA'!$D:$D,"B2",'Sales RAW DATA'!$E:$E,Incentive_Calc!Z$5)/SUMIFS('Sales RAW DATA'!$F:$F,'Sales RAW DATA'!$I:$I,Incentive_Calc!$A342,'Sales RAW DATA'!$D:$D,"B2",'Sales RAW DATA'!$E:$E,Incentive_Calc!Z$5),"")</f>
        <v>0.56878287551139683</v>
      </c>
      <c r="AA342" s="44">
        <f>IFERROR(SUMIFS('Sales RAW DATA'!$G:$G,'Sales RAW DATA'!$I:$I,Incentive_Calc!$A342,'Sales RAW DATA'!$D:$D,"B2",'Sales RAW DATA'!$E:$E,Incentive_Calc!AA$5)/SUMIFS('Sales RAW DATA'!$F:$F,'Sales RAW DATA'!$I:$I,Incentive_Calc!$A342,'Sales RAW DATA'!$D:$D,"B2",'Sales RAW DATA'!$E:$E,Incentive_Calc!AA$5),"")</f>
        <v>0.64622002845047732</v>
      </c>
      <c r="AB342" s="44">
        <f>IFERROR(SUMIFS('Sales RAW DATA'!$G:$G,'Sales RAW DATA'!$I:$I,Incentive_Calc!$A342,'Sales RAW DATA'!$D:$D,"B2",'Sales RAW DATA'!$E:$E,Incentive_Calc!AB$5)/SUMIFS('Sales RAW DATA'!$F:$F,'Sales RAW DATA'!$I:$I,Incentive_Calc!$A342,'Sales RAW DATA'!$D:$D,"B2",'Sales RAW DATA'!$E:$E,Incentive_Calc!AB$5),"")</f>
        <v>0.5467392293344252</v>
      </c>
      <c r="AC342" s="44">
        <f>SUMIFS('Sales RAW DATA'!$G:$G,'Sales RAW DATA'!$I:$I,Incentive_Calc!$A342,'Sales RAW DATA'!$D:$D,"B2")/SUMIFS('Sales RAW DATA'!$F:$F,'Sales RAW DATA'!$I:$I,Incentive_Calc!$A342,'Sales RAW DATA'!$D:$D,"B2")</f>
        <v>0.58757048986207772</v>
      </c>
      <c r="AD342" s="44">
        <f>IFERROR(SUMIFS('Sales RAW DATA'!$G:$G,'Sales RAW DATA'!$I:$I,Incentive_Calc!$A342,'Sales RAW DATA'!$D:$D,"B3",'Sales RAW DATA'!$E:$E,Incentive_Calc!AD$5)/SUMIFS('Sales RAW DATA'!$F:$F,'Sales RAW DATA'!$I:$I,Incentive_Calc!$A342,'Sales RAW DATA'!$D:$D,"B3",'Sales RAW DATA'!$E:$E,Incentive_Calc!AD$5),"")</f>
        <v>0.79910130389268819</v>
      </c>
      <c r="AE342" s="44">
        <f>IFERROR(SUMIFS('Sales RAW DATA'!$G:$G,'Sales RAW DATA'!$I:$I,Incentive_Calc!$A342,'Sales RAW DATA'!$D:$D,"B3",'Sales RAW DATA'!$E:$E,Incentive_Calc!AE$5)/SUMIFS('Sales RAW DATA'!$F:$F,'Sales RAW DATA'!$I:$I,Incentive_Calc!$A342,'Sales RAW DATA'!$D:$D,"B3",'Sales RAW DATA'!$E:$E,Incentive_Calc!AE$5),"")</f>
        <v>1.4279540035327036</v>
      </c>
      <c r="AF342" s="44">
        <f>IFERROR(SUMIFS('Sales RAW DATA'!$G:$G,'Sales RAW DATA'!$I:$I,Incentive_Calc!$A342,'Sales RAW DATA'!$D:$D,"B3",'Sales RAW DATA'!$E:$E,Incentive_Calc!AF$5)/SUMIFS('Sales RAW DATA'!$F:$F,'Sales RAW DATA'!$I:$I,Incentive_Calc!$A342,'Sales RAW DATA'!$D:$D,"B3",'Sales RAW DATA'!$E:$E,Incentive_Calc!AF$5),"")</f>
        <v>1.7161412114638797</v>
      </c>
      <c r="AG342" s="44">
        <f>SUMIFS('Sales RAW DATA'!$G:$G,'Sales RAW DATA'!$I:$I,Incentive_Calc!$A342,'Sales RAW DATA'!$D:$D,"B3")/SUMIFS('Sales RAW DATA'!$F:$F,'Sales RAW DATA'!$I:$I,Incentive_Calc!$A342,'Sales RAW DATA'!$D:$D,"B3")</f>
        <v>1.3341601855600895</v>
      </c>
      <c r="AH342" s="44">
        <f>IFERROR(SUMIFS('Sales RAW DATA'!$G:$G,'Sales RAW DATA'!$I:$I,Incentive_Calc!$A342,'Sales RAW DATA'!$D:$D,"B4",'Sales RAW DATA'!$E:$E,Incentive_Calc!AH$5)/SUMIFS('Sales RAW DATA'!$F:$F,'Sales RAW DATA'!$I:$I,Incentive_Calc!$A342,'Sales RAW DATA'!$D:$D,"B4",'Sales RAW DATA'!$E:$E,Incentive_Calc!AH$5),"")</f>
        <v>0.90884099179398026</v>
      </c>
      <c r="AI342" s="44">
        <f>IFERROR(SUMIFS('Sales RAW DATA'!$G:$G,'Sales RAW DATA'!$I:$I,Incentive_Calc!$A342,'Sales RAW DATA'!$D:$D,"B4",'Sales RAW DATA'!$E:$E,Incentive_Calc!AI$5)/SUMIFS('Sales RAW DATA'!$F:$F,'Sales RAW DATA'!$I:$I,Incentive_Calc!$A342,'Sales RAW DATA'!$D:$D,"B4",'Sales RAW DATA'!$E:$E,Incentive_Calc!AI$5),"")</f>
        <v>1.0595147946382151</v>
      </c>
      <c r="AJ342" s="44">
        <f>IFERROR(SUMIFS('Sales RAW DATA'!$G:$G,'Sales RAW DATA'!$I:$I,Incentive_Calc!$A342,'Sales RAW DATA'!$D:$D,"B4",'Sales RAW DATA'!$E:$E,Incentive_Calc!AJ$5)/SUMIFS('Sales RAW DATA'!$F:$F,'Sales RAW DATA'!$I:$I,Incentive_Calc!$A342,'Sales RAW DATA'!$D:$D,"B4",'Sales RAW DATA'!$E:$E,Incentive_Calc!AJ$5),"")</f>
        <v>1.0234721477141548</v>
      </c>
      <c r="AK342" s="44">
        <f>SUMIFS('Sales RAW DATA'!$G:$G,'Sales RAW DATA'!$I:$I,Incentive_Calc!$A342,'Sales RAW DATA'!$D:$D,"B4")/SUMIFS('Sales RAW DATA'!$F:$F,'Sales RAW DATA'!$I:$I,Incentive_Calc!$A342,'Sales RAW DATA'!$D:$D,"B4")</f>
        <v>0.99855337089359364</v>
      </c>
      <c r="AL342" s="44">
        <f>IFERROR(SUMIFS('Sales RAW DATA'!$G:$G,'Sales RAW DATA'!$I:$I,Incentive_Calc!$A342,'Sales RAW DATA'!$D:$D,"B5",'Sales RAW DATA'!$E:$E,Incentive_Calc!AL$5)/SUMIFS('Sales RAW DATA'!$F:$F,'Sales RAW DATA'!$I:$I,Incentive_Calc!$A342,'Sales RAW DATA'!$D:$D,"B5",'Sales RAW DATA'!$E:$E,Incentive_Calc!AL$5),"")</f>
        <v>0.92555226995999307</v>
      </c>
      <c r="AM342" s="44">
        <f>IFERROR(SUMIFS('Sales RAW DATA'!$G:$G,'Sales RAW DATA'!$I:$I,Incentive_Calc!$A342,'Sales RAW DATA'!$D:$D,"B5",'Sales RAW DATA'!$E:$E,Incentive_Calc!AM$5)/SUMIFS('Sales RAW DATA'!$F:$F,'Sales RAW DATA'!$I:$I,Incentive_Calc!$A342,'Sales RAW DATA'!$D:$D,"B5",'Sales RAW DATA'!$E:$E,Incentive_Calc!AM$5),"")</f>
        <v>1.0835834246193534</v>
      </c>
      <c r="AN342" s="44">
        <f>IFERROR(SUMIFS('Sales RAW DATA'!$G:$G,'Sales RAW DATA'!$I:$I,Incentive_Calc!$A342,'Sales RAW DATA'!$D:$D,"B5",'Sales RAW DATA'!$E:$E,Incentive_Calc!AN$5)/SUMIFS('Sales RAW DATA'!$F:$F,'Sales RAW DATA'!$I:$I,Incentive_Calc!$A342,'Sales RAW DATA'!$D:$D,"B5",'Sales RAW DATA'!$E:$E,Incentive_Calc!AN$5),"")</f>
        <v>0.89501829616565087</v>
      </c>
      <c r="AO342" s="44">
        <f>SUMIFS('Sales RAW DATA'!$G:$G,'Sales RAW DATA'!$I:$I,Incentive_Calc!$A342,'Sales RAW DATA'!$D:$D,"B5")/SUMIFS('Sales RAW DATA'!$F:$F,'Sales RAW DATA'!$I:$I,Incentive_Calc!$A342,'Sales RAW DATA'!$D:$D,"B5")</f>
        <v>0.96769630771755699</v>
      </c>
      <c r="AP342" s="42">
        <f>SUM(SUMIFS('Sales RAW DATA'!$F$2:$F$30000,'Sales RAW DATA'!$I$2:$I$30000,Incentive_Calc!$A342,'Sales RAW DATA'!$D$2:$D$30000,"B1"),SUMIFS('Sales RAW DATA'!$F$2:$F$30000,'Sales RAW DATA'!$I$2:$I$30000,Incentive_Calc!$A342,'Sales RAW DATA'!$D$2:$D$30000,"B2"),SUMIFS('Sales RAW DATA'!$F$2:$F$30000,'Sales RAW DATA'!$I$2:$I$30000,Incentive_Calc!$A342,'Sales RAW DATA'!$D$2:$D$30000,"B3"),SUMIFS('Sales RAW DATA'!$F$2:$F$30000,'Sales RAW DATA'!$I$2:$I$30000,Incentive_Calc!$A342,'Sales RAW DATA'!$D$2:$D$30000,"B4"),SUMIFS('Sales RAW DATA'!$F$2:$F$30000,'Sales RAW DATA'!$I$2:$I$30000,Incentive_Calc!$A342,'Sales RAW DATA'!$D$2:$D$30000,"B5"))</f>
        <v>6314946</v>
      </c>
      <c r="AQ342" s="42">
        <f>SUM(SUMIFS('Sales RAW DATA'!$G$2:$G$30000,'Sales RAW DATA'!$I$2:$I$30000,Incentive_Calc!$A342,'Sales RAW DATA'!$D$2:$D$30000,"B1"),SUMIFS('Sales RAW DATA'!$G$2:$G$30000,'Sales RAW DATA'!$I$2:$I$30000,Incentive_Calc!$A342,'Sales RAW DATA'!$D$2:$D$30000,"B2"),SUMIFS('Sales RAW DATA'!$G$2:$G$30000,'Sales RAW DATA'!$I$2:$I$30000,Incentive_Calc!$A342,'Sales RAW DATA'!$D$2:$D$30000,"B3"),SUMIFS('Sales RAW DATA'!$G$2:$G$30000,'Sales RAW DATA'!$I$2:$I$30000,Incentive_Calc!$A342,'Sales RAW DATA'!$D$2:$D$30000,"B4"),SUMIFS('Sales RAW DATA'!$G$2:$G$30000,'Sales RAW DATA'!$I$2:$I$30000,Incentive_Calc!$A342,'Sales RAW DATA'!$D$2:$D$30000,"B5"))</f>
        <v>5532596</v>
      </c>
      <c r="AR342" s="45">
        <f t="shared" si="95"/>
        <v>87.611137134030912</v>
      </c>
      <c r="AS342" s="45">
        <f t="shared" si="96"/>
        <v>87</v>
      </c>
      <c r="AT342" s="46"/>
      <c r="AU342" s="21"/>
      <c r="AV342" s="43" t="str">
        <f t="shared" si="87"/>
        <v>Yes</v>
      </c>
      <c r="AW342" s="43" t="str">
        <f t="shared" si="88"/>
        <v>Yes</v>
      </c>
      <c r="AX342" s="43" t="str">
        <f t="shared" si="89"/>
        <v>Yes</v>
      </c>
      <c r="AY342" s="43" t="str">
        <f t="shared" si="97"/>
        <v>Yes</v>
      </c>
    </row>
    <row r="343" spans="1:51" x14ac:dyDescent="0.35">
      <c r="A343" s="21" t="s">
        <v>1220</v>
      </c>
      <c r="B343" s="21" t="s">
        <v>743</v>
      </c>
      <c r="C343" s="21" t="str">
        <f>_xlfn.XLOOKUP($A343,'Employee List'!$E:$E,'Employee List'!$D:$D,0)</f>
        <v>DM</v>
      </c>
      <c r="D343" s="42" cm="1">
        <f t="array" ref="D343">IFERROR(IF($G343="Yes",INDEX('Payment Plan'!$D$6:$D$42,MATCH(1,(Incentive_Calc!$C343='Payment Plan'!$B$6:$B$42)*(Incentive_Calc!$U343='Payment Plan'!$C$6:$C$42),0)),""),"")</f>
        <v>56976.85546875</v>
      </c>
      <c r="E343" s="42" t="str" cm="1">
        <f t="array" ref="E343">IFERROR(IF($H343="Yes",INDEX('Payment Plan'!$D$6:$D$42,MATCH(1,(Incentive_Calc!$C343='Payment Plan'!$B$6:$B$42)*(Incentive_Calc!$AS343='Payment Plan'!$C$6:$C$42),0)),""),"")</f>
        <v/>
      </c>
      <c r="F343" s="42">
        <f t="shared" si="90"/>
        <v>56976.85546875</v>
      </c>
      <c r="G343" s="43" t="str">
        <f t="shared" si="85"/>
        <v>Yes</v>
      </c>
      <c r="H343" s="21" t="str">
        <f t="shared" si="91"/>
        <v>No</v>
      </c>
      <c r="I343" s="42">
        <f>IFERROR(SUMIFS('Sales RAW DATA'!$F$2:$F$30000,'Sales RAW DATA'!$I$2:$I$30000,Incentive_Calc!$A343,'Sales RAW DATA'!$E$2:$E$30000,Incentive_Calc!I$5),"")</f>
        <v>3173366</v>
      </c>
      <c r="J343" s="42">
        <f>IFERROR(SUMIFS('Sales RAW DATA'!$F$2:$F$30000,'Sales RAW DATA'!$I$2:$I$30000,Incentive_Calc!$A343,'Sales RAW DATA'!$E$2:$E$30000,Incentive_Calc!J$5),"")</f>
        <v>3190393</v>
      </c>
      <c r="K343" s="42">
        <f>IFERROR(SUMIFS('Sales RAW DATA'!$F$2:$F$30000,'Sales RAW DATA'!$I$2:$I$30000,Incentive_Calc!$A343,'Sales RAW DATA'!$E$2:$E$30000,Incentive_Calc!K$5),"")</f>
        <v>3249016</v>
      </c>
      <c r="L343" s="42">
        <f t="shared" si="92"/>
        <v>9612775</v>
      </c>
      <c r="M343" s="42">
        <f>IFERROR(SUMIFS('Sales RAW DATA'!$G$2:$G$30000,'Sales RAW DATA'!$I$2:$I$30000,Incentive_Calc!$A343,'Sales RAW DATA'!$E$2:$E$30000,Incentive_Calc!M$5),"")</f>
        <v>3098361</v>
      </c>
      <c r="N343" s="42">
        <f>IFERROR(SUMIFS('Sales RAW DATA'!$G$2:$G$30000,'Sales RAW DATA'!$I$2:$I$30000,Incentive_Calc!$A343,'Sales RAW DATA'!$E$2:$E$30000,Incentive_Calc!N$5),"")</f>
        <v>3345431</v>
      </c>
      <c r="O343" s="42">
        <f>IFERROR(SUMIFS('Sales RAW DATA'!$G$2:$G$30000,'Sales RAW DATA'!$I$2:$I$30000,Incentive_Calc!$A343,'Sales RAW DATA'!$E$2:$E$30000,Incentive_Calc!O$5),"")</f>
        <v>3680399</v>
      </c>
      <c r="P343" s="42">
        <f t="shared" si="86"/>
        <v>10124191</v>
      </c>
      <c r="Q343" s="44">
        <f t="shared" si="82"/>
        <v>0.97636421389779815</v>
      </c>
      <c r="R343" s="44">
        <f t="shared" si="83"/>
        <v>1.0485952671034571</v>
      </c>
      <c r="S343" s="44">
        <f t="shared" si="84"/>
        <v>1.1327734304786434</v>
      </c>
      <c r="T343" s="45">
        <f t="shared" si="93"/>
        <v>105.32017029421785</v>
      </c>
      <c r="U343" s="45">
        <f t="shared" si="94"/>
        <v>105</v>
      </c>
      <c r="V343" s="44">
        <f>IFERROR(SUMIFS('Sales RAW DATA'!$G:$G,'Sales RAW DATA'!$I:$I,Incentive_Calc!$A343,'Sales RAW DATA'!$D:$D,"B1",'Sales RAW DATA'!$E:$E,Incentive_Calc!V$5)/SUMIFS('Sales RAW DATA'!$F:$F,'Sales RAW DATA'!$I:$I,Incentive_Calc!$A343,'Sales RAW DATA'!$D:$D,"B1",'Sales RAW DATA'!$E:$E,Incentive_Calc!V$5),"")</f>
        <v>0.97918962418613054</v>
      </c>
      <c r="W343" s="44">
        <f>IFERROR(SUMIFS('Sales RAW DATA'!$G:$G,'Sales RAW DATA'!$I:$I,Incentive_Calc!$A343,'Sales RAW DATA'!$D:$D,"B1",'Sales RAW DATA'!$E:$E,Incentive_Calc!W$5)/SUMIFS('Sales RAW DATA'!$F:$F,'Sales RAW DATA'!$I:$I,Incentive_Calc!$A343,'Sales RAW DATA'!$D:$D,"B1",'Sales RAW DATA'!$E:$E,Incentive_Calc!W$5),"")</f>
        <v>0.84828454909394757</v>
      </c>
      <c r="X343" s="44">
        <f>IFERROR(SUMIFS('Sales RAW DATA'!$G:$G,'Sales RAW DATA'!$I:$I,Incentive_Calc!$A343,'Sales RAW DATA'!$D:$D,"B1",'Sales RAW DATA'!$E:$E,Incentive_Calc!X$5)/SUMIFS('Sales RAW DATA'!$F:$F,'Sales RAW DATA'!$I:$I,Incentive_Calc!$A343,'Sales RAW DATA'!$D:$D,"B1",'Sales RAW DATA'!$E:$E,Incentive_Calc!X$5),"")</f>
        <v>0.96226752071081878</v>
      </c>
      <c r="Y343" s="44">
        <f>SUMIFS('Sales RAW DATA'!$G:$G,'Sales RAW DATA'!$I:$I,Incentive_Calc!$A343,'Sales RAW DATA'!$D:$D,"B1")/SUMIFS('Sales RAW DATA'!$F:$F,'Sales RAW DATA'!$I:$I,Incentive_Calc!$A343,'Sales RAW DATA'!$D:$D,"B1")</f>
        <v>0.92986846978149973</v>
      </c>
      <c r="Z343" s="44">
        <f>IFERROR(SUMIFS('Sales RAW DATA'!$G:$G,'Sales RAW DATA'!$I:$I,Incentive_Calc!$A343,'Sales RAW DATA'!$D:$D,"B2",'Sales RAW DATA'!$E:$E,Incentive_Calc!Z$5)/SUMIFS('Sales RAW DATA'!$F:$F,'Sales RAW DATA'!$I:$I,Incentive_Calc!$A343,'Sales RAW DATA'!$D:$D,"B2",'Sales RAW DATA'!$E:$E,Incentive_Calc!Z$5),"")</f>
        <v>0.78267766497461932</v>
      </c>
      <c r="AA343" s="44">
        <f>IFERROR(SUMIFS('Sales RAW DATA'!$G:$G,'Sales RAW DATA'!$I:$I,Incentive_Calc!$A343,'Sales RAW DATA'!$D:$D,"B2",'Sales RAW DATA'!$E:$E,Incentive_Calc!AA$5)/SUMIFS('Sales RAW DATA'!$F:$F,'Sales RAW DATA'!$I:$I,Incentive_Calc!$A343,'Sales RAW DATA'!$D:$D,"B2",'Sales RAW DATA'!$E:$E,Incentive_Calc!AA$5),"")</f>
        <v>0.914750930086486</v>
      </c>
      <c r="AB343" s="44">
        <f>IFERROR(SUMIFS('Sales RAW DATA'!$G:$G,'Sales RAW DATA'!$I:$I,Incentive_Calc!$A343,'Sales RAW DATA'!$D:$D,"B2",'Sales RAW DATA'!$E:$E,Incentive_Calc!AB$5)/SUMIFS('Sales RAW DATA'!$F:$F,'Sales RAW DATA'!$I:$I,Incentive_Calc!$A343,'Sales RAW DATA'!$D:$D,"B2",'Sales RAW DATA'!$E:$E,Incentive_Calc!AB$5),"")</f>
        <v>0.89880262993781512</v>
      </c>
      <c r="AC343" s="44">
        <f>SUMIFS('Sales RAW DATA'!$G:$G,'Sales RAW DATA'!$I:$I,Incentive_Calc!$A343,'Sales RAW DATA'!$D:$D,"B2")/SUMIFS('Sales RAW DATA'!$F:$F,'Sales RAW DATA'!$I:$I,Incentive_Calc!$A343,'Sales RAW DATA'!$D:$D,"B2")</f>
        <v>0.86618795485180466</v>
      </c>
      <c r="AD343" s="44">
        <f>IFERROR(SUMIFS('Sales RAW DATA'!$G:$G,'Sales RAW DATA'!$I:$I,Incentive_Calc!$A343,'Sales RAW DATA'!$D:$D,"B3",'Sales RAW DATA'!$E:$E,Incentive_Calc!AD$5)/SUMIFS('Sales RAW DATA'!$F:$F,'Sales RAW DATA'!$I:$I,Incentive_Calc!$A343,'Sales RAW DATA'!$D:$D,"B3",'Sales RAW DATA'!$E:$E,Incentive_Calc!AD$5),"")</f>
        <v>1.1560214151814072</v>
      </c>
      <c r="AE343" s="44">
        <f>IFERROR(SUMIFS('Sales RAW DATA'!$G:$G,'Sales RAW DATA'!$I:$I,Incentive_Calc!$A343,'Sales RAW DATA'!$D:$D,"B3",'Sales RAW DATA'!$E:$E,Incentive_Calc!AE$5)/SUMIFS('Sales RAW DATA'!$F:$F,'Sales RAW DATA'!$I:$I,Incentive_Calc!$A343,'Sales RAW DATA'!$D:$D,"B3",'Sales RAW DATA'!$E:$E,Incentive_Calc!AE$5),"")</f>
        <v>1.819053266133017</v>
      </c>
      <c r="AF343" s="44">
        <f>IFERROR(SUMIFS('Sales RAW DATA'!$G:$G,'Sales RAW DATA'!$I:$I,Incentive_Calc!$A343,'Sales RAW DATA'!$D:$D,"B3",'Sales RAW DATA'!$E:$E,Incentive_Calc!AF$5)/SUMIFS('Sales RAW DATA'!$F:$F,'Sales RAW DATA'!$I:$I,Incentive_Calc!$A343,'Sales RAW DATA'!$D:$D,"B3",'Sales RAW DATA'!$E:$E,Incentive_Calc!AF$5),"")</f>
        <v>1.9567171844434228</v>
      </c>
      <c r="AG343" s="44">
        <f>SUMIFS('Sales RAW DATA'!$G:$G,'Sales RAW DATA'!$I:$I,Incentive_Calc!$A343,'Sales RAW DATA'!$D:$D,"B3")/SUMIFS('Sales RAW DATA'!$F:$F,'Sales RAW DATA'!$I:$I,Incentive_Calc!$A343,'Sales RAW DATA'!$D:$D,"B3")</f>
        <v>1.6592794872279999</v>
      </c>
      <c r="AH343" s="44">
        <f>IFERROR(SUMIFS('Sales RAW DATA'!$G:$G,'Sales RAW DATA'!$I:$I,Incentive_Calc!$A343,'Sales RAW DATA'!$D:$D,"B4",'Sales RAW DATA'!$E:$E,Incentive_Calc!AH$5)/SUMIFS('Sales RAW DATA'!$F:$F,'Sales RAW DATA'!$I:$I,Incentive_Calc!$A343,'Sales RAW DATA'!$D:$D,"B4",'Sales RAW DATA'!$E:$E,Incentive_Calc!AH$5),"")</f>
        <v>0.86758581134739254</v>
      </c>
      <c r="AI343" s="44">
        <f>IFERROR(SUMIFS('Sales RAW DATA'!$G:$G,'Sales RAW DATA'!$I:$I,Incentive_Calc!$A343,'Sales RAW DATA'!$D:$D,"B4",'Sales RAW DATA'!$E:$E,Incentive_Calc!AI$5)/SUMIFS('Sales RAW DATA'!$F:$F,'Sales RAW DATA'!$I:$I,Incentive_Calc!$A343,'Sales RAW DATA'!$D:$D,"B4",'Sales RAW DATA'!$E:$E,Incentive_Calc!AI$5),"")</f>
        <v>1.0354005946044522</v>
      </c>
      <c r="AJ343" s="44">
        <f>IFERROR(SUMIFS('Sales RAW DATA'!$G:$G,'Sales RAW DATA'!$I:$I,Incentive_Calc!$A343,'Sales RAW DATA'!$D:$D,"B4",'Sales RAW DATA'!$E:$E,Incentive_Calc!AJ$5)/SUMIFS('Sales RAW DATA'!$F:$F,'Sales RAW DATA'!$I:$I,Incentive_Calc!$A343,'Sales RAW DATA'!$D:$D,"B4",'Sales RAW DATA'!$E:$E,Incentive_Calc!AJ$5),"")</f>
        <v>1.1402030270396621</v>
      </c>
      <c r="AK343" s="44">
        <f>SUMIFS('Sales RAW DATA'!$G:$G,'Sales RAW DATA'!$I:$I,Incentive_Calc!$A343,'Sales RAW DATA'!$D:$D,"B4")/SUMIFS('Sales RAW DATA'!$F:$F,'Sales RAW DATA'!$I:$I,Incentive_Calc!$A343,'Sales RAW DATA'!$D:$D,"B4")</f>
        <v>1.0169838224212666</v>
      </c>
      <c r="AL343" s="44">
        <f>IFERROR(SUMIFS('Sales RAW DATA'!$G:$G,'Sales RAW DATA'!$I:$I,Incentive_Calc!$A343,'Sales RAW DATA'!$D:$D,"B5",'Sales RAW DATA'!$E:$E,Incentive_Calc!AL$5)/SUMIFS('Sales RAW DATA'!$F:$F,'Sales RAW DATA'!$I:$I,Incentive_Calc!$A343,'Sales RAW DATA'!$D:$D,"B5",'Sales RAW DATA'!$E:$E,Incentive_Calc!AL$5),"")</f>
        <v>0.90621784018856022</v>
      </c>
      <c r="AM343" s="44">
        <f>IFERROR(SUMIFS('Sales RAW DATA'!$G:$G,'Sales RAW DATA'!$I:$I,Incentive_Calc!$A343,'Sales RAW DATA'!$D:$D,"B5",'Sales RAW DATA'!$E:$E,Incentive_Calc!AM$5)/SUMIFS('Sales RAW DATA'!$F:$F,'Sales RAW DATA'!$I:$I,Incentive_Calc!$A343,'Sales RAW DATA'!$D:$D,"B5",'Sales RAW DATA'!$E:$E,Incentive_Calc!AM$5),"")</f>
        <v>1.1932367572869955</v>
      </c>
      <c r="AN343" s="44">
        <f>IFERROR(SUMIFS('Sales RAW DATA'!$G:$G,'Sales RAW DATA'!$I:$I,Incentive_Calc!$A343,'Sales RAW DATA'!$D:$D,"B5",'Sales RAW DATA'!$E:$E,Incentive_Calc!AN$5)/SUMIFS('Sales RAW DATA'!$F:$F,'Sales RAW DATA'!$I:$I,Incentive_Calc!$A343,'Sales RAW DATA'!$D:$D,"B5",'Sales RAW DATA'!$E:$E,Incentive_Calc!AN$5),"")</f>
        <v>1.0904585362826917</v>
      </c>
      <c r="AO343" s="44">
        <f>SUMIFS('Sales RAW DATA'!$G:$G,'Sales RAW DATA'!$I:$I,Incentive_Calc!$A343,'Sales RAW DATA'!$D:$D,"B5")/SUMIFS('Sales RAW DATA'!$F:$F,'Sales RAW DATA'!$I:$I,Incentive_Calc!$A343,'Sales RAW DATA'!$D:$D,"B5")</f>
        <v>1.0616776677667767</v>
      </c>
      <c r="AP343" s="42">
        <f>SUM(SUMIFS('Sales RAW DATA'!$F$2:$F$30000,'Sales RAW DATA'!$I$2:$I$30000,Incentive_Calc!$A343,'Sales RAW DATA'!$D$2:$D$30000,"B1"),SUMIFS('Sales RAW DATA'!$F$2:$F$30000,'Sales RAW DATA'!$I$2:$I$30000,Incentive_Calc!$A343,'Sales RAW DATA'!$D$2:$D$30000,"B2"),SUMIFS('Sales RAW DATA'!$F$2:$F$30000,'Sales RAW DATA'!$I$2:$I$30000,Incentive_Calc!$A343,'Sales RAW DATA'!$D$2:$D$30000,"B3"),SUMIFS('Sales RAW DATA'!$F$2:$F$30000,'Sales RAW DATA'!$I$2:$I$30000,Incentive_Calc!$A343,'Sales RAW DATA'!$D$2:$D$30000,"B4"),SUMIFS('Sales RAW DATA'!$F$2:$F$30000,'Sales RAW DATA'!$I$2:$I$30000,Incentive_Calc!$A343,'Sales RAW DATA'!$D$2:$D$30000,"B5"))</f>
        <v>4486575</v>
      </c>
      <c r="AQ343" s="42">
        <f>SUM(SUMIFS('Sales RAW DATA'!$G$2:$G$30000,'Sales RAW DATA'!$I$2:$I$30000,Incentive_Calc!$A343,'Sales RAW DATA'!$D$2:$D$30000,"B1"),SUMIFS('Sales RAW DATA'!$G$2:$G$30000,'Sales RAW DATA'!$I$2:$I$30000,Incentive_Calc!$A343,'Sales RAW DATA'!$D$2:$D$30000,"B2"),SUMIFS('Sales RAW DATA'!$G$2:$G$30000,'Sales RAW DATA'!$I$2:$I$30000,Incentive_Calc!$A343,'Sales RAW DATA'!$D$2:$D$30000,"B3"),SUMIFS('Sales RAW DATA'!$G$2:$G$30000,'Sales RAW DATA'!$I$2:$I$30000,Incentive_Calc!$A343,'Sales RAW DATA'!$D$2:$D$30000,"B4"),SUMIFS('Sales RAW DATA'!$G$2:$G$30000,'Sales RAW DATA'!$I$2:$I$30000,Incentive_Calc!$A343,'Sales RAW DATA'!$D$2:$D$30000,"B5"))</f>
        <v>5301564</v>
      </c>
      <c r="AR343" s="45">
        <f t="shared" si="95"/>
        <v>118.16505909296066</v>
      </c>
      <c r="AS343" s="45">
        <f t="shared" si="96"/>
        <v>115</v>
      </c>
      <c r="AT343" s="46"/>
      <c r="AU343" s="21"/>
      <c r="AV343" s="43" t="str">
        <f t="shared" si="87"/>
        <v>Yes</v>
      </c>
      <c r="AW343" s="43" t="str">
        <f t="shared" si="88"/>
        <v>Yes</v>
      </c>
      <c r="AX343" s="43" t="str">
        <f t="shared" si="89"/>
        <v>Yes</v>
      </c>
      <c r="AY343" s="43" t="str">
        <f t="shared" si="97"/>
        <v>Yes</v>
      </c>
    </row>
    <row r="344" spans="1:51" x14ac:dyDescent="0.35">
      <c r="A344" s="21" t="s">
        <v>1221</v>
      </c>
      <c r="B344" s="21" t="s">
        <v>744</v>
      </c>
      <c r="C344" s="21" t="str">
        <f>_xlfn.XLOOKUP($A344,'Employee List'!$E:$E,'Employee List'!$D:$D,0)</f>
        <v>DM</v>
      </c>
      <c r="D344" s="42" t="str" cm="1">
        <f t="array" ref="D344">IFERROR(IF($G344="Yes",INDEX('Payment Plan'!$D$6:$D$42,MATCH(1,(Incentive_Calc!$C344='Payment Plan'!$B$6:$B$42)*(Incentive_Calc!$U344='Payment Plan'!$C$6:$C$42),0)),""),"")</f>
        <v/>
      </c>
      <c r="E344" s="42" t="str" cm="1">
        <f t="array" ref="E344">IFERROR(IF($H344="Yes",INDEX('Payment Plan'!$D$6:$D$42,MATCH(1,(Incentive_Calc!$C344='Payment Plan'!$B$6:$B$42)*(Incentive_Calc!$AS344='Payment Plan'!$C$6:$C$42),0)),""),"")</f>
        <v/>
      </c>
      <c r="F344" s="42">
        <f t="shared" si="90"/>
        <v>0</v>
      </c>
      <c r="G344" s="43" t="str">
        <f t="shared" si="85"/>
        <v>Yes</v>
      </c>
      <c r="H344" s="21" t="str">
        <f t="shared" si="91"/>
        <v>No</v>
      </c>
      <c r="I344" s="42">
        <f>IFERROR(SUMIFS('Sales RAW DATA'!$F$2:$F$30000,'Sales RAW DATA'!$I$2:$I$30000,Incentive_Calc!$A344,'Sales RAW DATA'!$E$2:$E$30000,Incentive_Calc!I$5),"")</f>
        <v>3647282</v>
      </c>
      <c r="J344" s="42">
        <f>IFERROR(SUMIFS('Sales RAW DATA'!$F$2:$F$30000,'Sales RAW DATA'!$I$2:$I$30000,Incentive_Calc!$A344,'Sales RAW DATA'!$E$2:$E$30000,Incentive_Calc!J$5),"")</f>
        <v>3653291</v>
      </c>
      <c r="K344" s="42">
        <f>IFERROR(SUMIFS('Sales RAW DATA'!$F$2:$F$30000,'Sales RAW DATA'!$I$2:$I$30000,Incentive_Calc!$A344,'Sales RAW DATA'!$E$2:$E$30000,Incentive_Calc!K$5),"")</f>
        <v>3709049</v>
      </c>
      <c r="L344" s="42">
        <f t="shared" si="92"/>
        <v>11009622</v>
      </c>
      <c r="M344" s="42">
        <f>IFERROR(SUMIFS('Sales RAW DATA'!$G$2:$G$30000,'Sales RAW DATA'!$I$2:$I$30000,Incentive_Calc!$A344,'Sales RAW DATA'!$E$2:$E$30000,Incentive_Calc!M$5),"")</f>
        <v>3498105</v>
      </c>
      <c r="N344" s="42">
        <f>IFERROR(SUMIFS('Sales RAW DATA'!$G$2:$G$30000,'Sales RAW DATA'!$I$2:$I$30000,Incentive_Calc!$A344,'Sales RAW DATA'!$E$2:$E$30000,Incentive_Calc!N$5),"")</f>
        <v>3366137</v>
      </c>
      <c r="O344" s="42">
        <f>IFERROR(SUMIFS('Sales RAW DATA'!$G$2:$G$30000,'Sales RAW DATA'!$I$2:$I$30000,Incentive_Calc!$A344,'Sales RAW DATA'!$E$2:$E$30000,Incentive_Calc!O$5),"")</f>
        <v>3281893</v>
      </c>
      <c r="P344" s="42">
        <f t="shared" si="86"/>
        <v>10146135</v>
      </c>
      <c r="Q344" s="44">
        <f t="shared" si="82"/>
        <v>0.95909913190150908</v>
      </c>
      <c r="R344" s="44">
        <f t="shared" si="83"/>
        <v>0.92139854175317537</v>
      </c>
      <c r="S344" s="44">
        <f t="shared" si="84"/>
        <v>0.88483409089499765</v>
      </c>
      <c r="T344" s="45">
        <f t="shared" si="93"/>
        <v>92.156978686461713</v>
      </c>
      <c r="U344" s="45">
        <f t="shared" si="94"/>
        <v>92</v>
      </c>
      <c r="V344" s="44">
        <f>IFERROR(SUMIFS('Sales RAW DATA'!$G:$G,'Sales RAW DATA'!$I:$I,Incentive_Calc!$A344,'Sales RAW DATA'!$D:$D,"B1",'Sales RAW DATA'!$E:$E,Incentive_Calc!V$5)/SUMIFS('Sales RAW DATA'!$F:$F,'Sales RAW DATA'!$I:$I,Incentive_Calc!$A344,'Sales RAW DATA'!$D:$D,"B1",'Sales RAW DATA'!$E:$E,Incentive_Calc!V$5),"")</f>
        <v>1.0421807252729691</v>
      </c>
      <c r="W344" s="44">
        <f>IFERROR(SUMIFS('Sales RAW DATA'!$G:$G,'Sales RAW DATA'!$I:$I,Incentive_Calc!$A344,'Sales RAW DATA'!$D:$D,"B1",'Sales RAW DATA'!$E:$E,Incentive_Calc!W$5)/SUMIFS('Sales RAW DATA'!$F:$F,'Sales RAW DATA'!$I:$I,Incentive_Calc!$A344,'Sales RAW DATA'!$D:$D,"B1",'Sales RAW DATA'!$E:$E,Incentive_Calc!W$5),"")</f>
        <v>0.92886670736287147</v>
      </c>
      <c r="X344" s="44">
        <f>IFERROR(SUMIFS('Sales RAW DATA'!$G:$G,'Sales RAW DATA'!$I:$I,Incentive_Calc!$A344,'Sales RAW DATA'!$D:$D,"B1",'Sales RAW DATA'!$E:$E,Incentive_Calc!X$5)/SUMIFS('Sales RAW DATA'!$F:$F,'Sales RAW DATA'!$I:$I,Incentive_Calc!$A344,'Sales RAW DATA'!$D:$D,"B1",'Sales RAW DATA'!$E:$E,Incentive_Calc!X$5),"")</f>
        <v>0.93238738950785915</v>
      </c>
      <c r="Y344" s="44">
        <f>SUMIFS('Sales RAW DATA'!$G:$G,'Sales RAW DATA'!$I:$I,Incentive_Calc!$A344,'Sales RAW DATA'!$D:$D,"B1")/SUMIFS('Sales RAW DATA'!$F:$F,'Sales RAW DATA'!$I:$I,Incentive_Calc!$A344,'Sales RAW DATA'!$D:$D,"B1")</f>
        <v>0.96920137391568395</v>
      </c>
      <c r="Z344" s="44">
        <f>IFERROR(SUMIFS('Sales RAW DATA'!$G:$G,'Sales RAW DATA'!$I:$I,Incentive_Calc!$A344,'Sales RAW DATA'!$D:$D,"B2",'Sales RAW DATA'!$E:$E,Incentive_Calc!Z$5)/SUMIFS('Sales RAW DATA'!$F:$F,'Sales RAW DATA'!$I:$I,Incentive_Calc!$A344,'Sales RAW DATA'!$D:$D,"B2",'Sales RAW DATA'!$E:$E,Incentive_Calc!Z$5),"")</f>
        <v>0.81310052468313887</v>
      </c>
      <c r="AA344" s="44">
        <f>IFERROR(SUMIFS('Sales RAW DATA'!$G:$G,'Sales RAW DATA'!$I:$I,Incentive_Calc!$A344,'Sales RAW DATA'!$D:$D,"B2",'Sales RAW DATA'!$E:$E,Incentive_Calc!AA$5)/SUMIFS('Sales RAW DATA'!$F:$F,'Sales RAW DATA'!$I:$I,Incentive_Calc!$A344,'Sales RAW DATA'!$D:$D,"B2",'Sales RAW DATA'!$E:$E,Incentive_Calc!AA$5),"")</f>
        <v>0.79516972603335123</v>
      </c>
      <c r="AB344" s="44">
        <f>IFERROR(SUMIFS('Sales RAW DATA'!$G:$G,'Sales RAW DATA'!$I:$I,Incentive_Calc!$A344,'Sales RAW DATA'!$D:$D,"B2",'Sales RAW DATA'!$E:$E,Incentive_Calc!AB$5)/SUMIFS('Sales RAW DATA'!$F:$F,'Sales RAW DATA'!$I:$I,Incentive_Calc!$A344,'Sales RAW DATA'!$D:$D,"B2",'Sales RAW DATA'!$E:$E,Incentive_Calc!AB$5),"")</f>
        <v>0.71900106135473851</v>
      </c>
      <c r="AC344" s="44">
        <f>SUMIFS('Sales RAW DATA'!$G:$G,'Sales RAW DATA'!$I:$I,Incentive_Calc!$A344,'Sales RAW DATA'!$D:$D,"B2")/SUMIFS('Sales RAW DATA'!$F:$F,'Sales RAW DATA'!$I:$I,Incentive_Calc!$A344,'Sales RAW DATA'!$D:$D,"B2")</f>
        <v>0.77526487270368127</v>
      </c>
      <c r="AD344" s="44">
        <f>IFERROR(SUMIFS('Sales RAW DATA'!$G:$G,'Sales RAW DATA'!$I:$I,Incentive_Calc!$A344,'Sales RAW DATA'!$D:$D,"B3",'Sales RAW DATA'!$E:$E,Incentive_Calc!AD$5)/SUMIFS('Sales RAW DATA'!$F:$F,'Sales RAW DATA'!$I:$I,Incentive_Calc!$A344,'Sales RAW DATA'!$D:$D,"B3",'Sales RAW DATA'!$E:$E,Incentive_Calc!AD$5),"")</f>
        <v>0.8719151894334376</v>
      </c>
      <c r="AE344" s="44">
        <f>IFERROR(SUMIFS('Sales RAW DATA'!$G:$G,'Sales RAW DATA'!$I:$I,Incentive_Calc!$A344,'Sales RAW DATA'!$D:$D,"B3",'Sales RAW DATA'!$E:$E,Incentive_Calc!AE$5)/SUMIFS('Sales RAW DATA'!$F:$F,'Sales RAW DATA'!$I:$I,Incentive_Calc!$A344,'Sales RAW DATA'!$D:$D,"B3",'Sales RAW DATA'!$E:$E,Incentive_Calc!AE$5),"")</f>
        <v>0.99981382004041086</v>
      </c>
      <c r="AF344" s="44">
        <f>IFERROR(SUMIFS('Sales RAW DATA'!$G:$G,'Sales RAW DATA'!$I:$I,Incentive_Calc!$A344,'Sales RAW DATA'!$D:$D,"B3",'Sales RAW DATA'!$E:$E,Incentive_Calc!AF$5)/SUMIFS('Sales RAW DATA'!$F:$F,'Sales RAW DATA'!$I:$I,Incentive_Calc!$A344,'Sales RAW DATA'!$D:$D,"B3",'Sales RAW DATA'!$E:$E,Incentive_Calc!AF$5),"")</f>
        <v>1.2525565281997713</v>
      </c>
      <c r="AG344" s="44">
        <f>SUMIFS('Sales RAW DATA'!$G:$G,'Sales RAW DATA'!$I:$I,Incentive_Calc!$A344,'Sales RAW DATA'!$D:$D,"B3")/SUMIFS('Sales RAW DATA'!$F:$F,'Sales RAW DATA'!$I:$I,Incentive_Calc!$A344,'Sales RAW DATA'!$D:$D,"B3")</f>
        <v>1.0512802666673295</v>
      </c>
      <c r="AH344" s="44">
        <f>IFERROR(SUMIFS('Sales RAW DATA'!$G:$G,'Sales RAW DATA'!$I:$I,Incentive_Calc!$A344,'Sales RAW DATA'!$D:$D,"B4",'Sales RAW DATA'!$E:$E,Incentive_Calc!AH$5)/SUMIFS('Sales RAW DATA'!$F:$F,'Sales RAW DATA'!$I:$I,Incentive_Calc!$A344,'Sales RAW DATA'!$D:$D,"B4",'Sales RAW DATA'!$E:$E,Incentive_Calc!AH$5),"")</f>
        <v>0.85500822304017543</v>
      </c>
      <c r="AI344" s="44">
        <f>IFERROR(SUMIFS('Sales RAW DATA'!$G:$G,'Sales RAW DATA'!$I:$I,Incentive_Calc!$A344,'Sales RAW DATA'!$D:$D,"B4",'Sales RAW DATA'!$E:$E,Incentive_Calc!AI$5)/SUMIFS('Sales RAW DATA'!$F:$F,'Sales RAW DATA'!$I:$I,Incentive_Calc!$A344,'Sales RAW DATA'!$D:$D,"B4",'Sales RAW DATA'!$E:$E,Incentive_Calc!AI$5),"")</f>
        <v>0.79725667329611816</v>
      </c>
      <c r="AJ344" s="44">
        <f>IFERROR(SUMIFS('Sales RAW DATA'!$G:$G,'Sales RAW DATA'!$I:$I,Incentive_Calc!$A344,'Sales RAW DATA'!$D:$D,"B4",'Sales RAW DATA'!$E:$E,Incentive_Calc!AJ$5)/SUMIFS('Sales RAW DATA'!$F:$F,'Sales RAW DATA'!$I:$I,Incentive_Calc!$A344,'Sales RAW DATA'!$D:$D,"B4",'Sales RAW DATA'!$E:$E,Incentive_Calc!AJ$5),"")</f>
        <v>0.60589676237546763</v>
      </c>
      <c r="AK344" s="44">
        <f>SUMIFS('Sales RAW DATA'!$G:$G,'Sales RAW DATA'!$I:$I,Incentive_Calc!$A344,'Sales RAW DATA'!$D:$D,"B4")/SUMIFS('Sales RAW DATA'!$F:$F,'Sales RAW DATA'!$I:$I,Incentive_Calc!$A344,'Sales RAW DATA'!$D:$D,"B4")</f>
        <v>0.75136413081619757</v>
      </c>
      <c r="AL344" s="44">
        <f>IFERROR(SUMIFS('Sales RAW DATA'!$G:$G,'Sales RAW DATA'!$I:$I,Incentive_Calc!$A344,'Sales RAW DATA'!$D:$D,"B5",'Sales RAW DATA'!$E:$E,Incentive_Calc!AL$5)/SUMIFS('Sales RAW DATA'!$F:$F,'Sales RAW DATA'!$I:$I,Incentive_Calc!$A344,'Sales RAW DATA'!$D:$D,"B5",'Sales RAW DATA'!$E:$E,Incentive_Calc!AL$5),"")</f>
        <v>0.97547315423909453</v>
      </c>
      <c r="AM344" s="44">
        <f>IFERROR(SUMIFS('Sales RAW DATA'!$G:$G,'Sales RAW DATA'!$I:$I,Incentive_Calc!$A344,'Sales RAW DATA'!$D:$D,"B5",'Sales RAW DATA'!$E:$E,Incentive_Calc!AM$5)/SUMIFS('Sales RAW DATA'!$F:$F,'Sales RAW DATA'!$I:$I,Incentive_Calc!$A344,'Sales RAW DATA'!$D:$D,"B5",'Sales RAW DATA'!$E:$E,Incentive_Calc!AM$5),"")</f>
        <v>1.0603511366875438</v>
      </c>
      <c r="AN344" s="44">
        <f>IFERROR(SUMIFS('Sales RAW DATA'!$G:$G,'Sales RAW DATA'!$I:$I,Incentive_Calc!$A344,'Sales RAW DATA'!$D:$D,"B5",'Sales RAW DATA'!$E:$E,Incentive_Calc!AN$5)/SUMIFS('Sales RAW DATA'!$F:$F,'Sales RAW DATA'!$I:$I,Incentive_Calc!$A344,'Sales RAW DATA'!$D:$D,"B5",'Sales RAW DATA'!$E:$E,Incentive_Calc!AN$5),"")</f>
        <v>1.0461333295298951</v>
      </c>
      <c r="AO344" s="44">
        <f>SUMIFS('Sales RAW DATA'!$G:$G,'Sales RAW DATA'!$I:$I,Incentive_Calc!$A344,'Sales RAW DATA'!$D:$D,"B5")/SUMIFS('Sales RAW DATA'!$F:$F,'Sales RAW DATA'!$I:$I,Incentive_Calc!$A344,'Sales RAW DATA'!$D:$D,"B5")</f>
        <v>1.0270041321296475</v>
      </c>
      <c r="AP344" s="42">
        <f>SUM(SUMIFS('Sales RAW DATA'!$F$2:$F$30000,'Sales RAW DATA'!$I$2:$I$30000,Incentive_Calc!$A344,'Sales RAW DATA'!$D$2:$D$30000,"B1"),SUMIFS('Sales RAW DATA'!$F$2:$F$30000,'Sales RAW DATA'!$I$2:$I$30000,Incentive_Calc!$A344,'Sales RAW DATA'!$D$2:$D$30000,"B2"),SUMIFS('Sales RAW DATA'!$F$2:$F$30000,'Sales RAW DATA'!$I$2:$I$30000,Incentive_Calc!$A344,'Sales RAW DATA'!$D$2:$D$30000,"B3"),SUMIFS('Sales RAW DATA'!$F$2:$F$30000,'Sales RAW DATA'!$I$2:$I$30000,Incentive_Calc!$A344,'Sales RAW DATA'!$D$2:$D$30000,"B4"),SUMIFS('Sales RAW DATA'!$F$2:$F$30000,'Sales RAW DATA'!$I$2:$I$30000,Incentive_Calc!$A344,'Sales RAW DATA'!$D$2:$D$30000,"B5"))</f>
        <v>5863997</v>
      </c>
      <c r="AQ344" s="42">
        <f>SUM(SUMIFS('Sales RAW DATA'!$G$2:$G$30000,'Sales RAW DATA'!$I$2:$I$30000,Incentive_Calc!$A344,'Sales RAW DATA'!$D$2:$D$30000,"B1"),SUMIFS('Sales RAW DATA'!$G$2:$G$30000,'Sales RAW DATA'!$I$2:$I$30000,Incentive_Calc!$A344,'Sales RAW DATA'!$D$2:$D$30000,"B2"),SUMIFS('Sales RAW DATA'!$G$2:$G$30000,'Sales RAW DATA'!$I$2:$I$30000,Incentive_Calc!$A344,'Sales RAW DATA'!$D$2:$D$30000,"B3"),SUMIFS('Sales RAW DATA'!$G$2:$G$30000,'Sales RAW DATA'!$I$2:$I$30000,Incentive_Calc!$A344,'Sales RAW DATA'!$D$2:$D$30000,"B4"),SUMIFS('Sales RAW DATA'!$G$2:$G$30000,'Sales RAW DATA'!$I$2:$I$30000,Incentive_Calc!$A344,'Sales RAW DATA'!$D$2:$D$30000,"B5"))</f>
        <v>5459658</v>
      </c>
      <c r="AR344" s="45">
        <f t="shared" si="95"/>
        <v>93.104720210463952</v>
      </c>
      <c r="AS344" s="45">
        <f t="shared" si="96"/>
        <v>93</v>
      </c>
      <c r="AT344" s="46"/>
      <c r="AU344" s="21"/>
      <c r="AV344" s="43" t="str">
        <f t="shared" si="87"/>
        <v>Yes</v>
      </c>
      <c r="AW344" s="43" t="str">
        <f t="shared" si="88"/>
        <v>Yes</v>
      </c>
      <c r="AX344" s="43" t="str">
        <f t="shared" si="89"/>
        <v>Yes</v>
      </c>
      <c r="AY344" s="43" t="str">
        <f t="shared" si="97"/>
        <v>Yes</v>
      </c>
    </row>
    <row r="345" spans="1:51" x14ac:dyDescent="0.35">
      <c r="A345" s="21" t="s">
        <v>1222</v>
      </c>
      <c r="B345" s="21" t="s">
        <v>745</v>
      </c>
      <c r="C345" s="21" t="str">
        <f>_xlfn.XLOOKUP($A345,'Employee List'!$E:$E,'Employee List'!$D:$D,0)</f>
        <v>DM</v>
      </c>
      <c r="D345" s="42" cm="1">
        <f t="array" ref="D345">IFERROR(IF($G345="Yes",INDEX('Payment Plan'!$D$6:$D$42,MATCH(1,(Incentive_Calc!$C345='Payment Plan'!$B$6:$B$42)*(Incentive_Calc!$U345='Payment Plan'!$C$6:$C$42),0)),""),"")</f>
        <v>39375</v>
      </c>
      <c r="E345" s="42" t="str" cm="1">
        <f t="array" ref="E345">IFERROR(IF($H345="Yes",INDEX('Payment Plan'!$D$6:$D$42,MATCH(1,(Incentive_Calc!$C345='Payment Plan'!$B$6:$B$42)*(Incentive_Calc!$AS345='Payment Plan'!$C$6:$C$42),0)),""),"")</f>
        <v/>
      </c>
      <c r="F345" s="42">
        <f t="shared" si="90"/>
        <v>39375</v>
      </c>
      <c r="G345" s="43" t="str">
        <f t="shared" si="85"/>
        <v>Yes</v>
      </c>
      <c r="H345" s="21" t="str">
        <f t="shared" si="91"/>
        <v>No</v>
      </c>
      <c r="I345" s="42">
        <f>IFERROR(SUMIFS('Sales RAW DATA'!$F$2:$F$30000,'Sales RAW DATA'!$I$2:$I$30000,Incentive_Calc!$A345,'Sales RAW DATA'!$E$2:$E$30000,Incentive_Calc!I$5),"")</f>
        <v>4683824</v>
      </c>
      <c r="J345" s="42">
        <f>IFERROR(SUMIFS('Sales RAW DATA'!$F$2:$F$30000,'Sales RAW DATA'!$I$2:$I$30000,Incentive_Calc!$A345,'Sales RAW DATA'!$E$2:$E$30000,Incentive_Calc!J$5),"")</f>
        <v>4704297</v>
      </c>
      <c r="K345" s="42">
        <f>IFERROR(SUMIFS('Sales RAW DATA'!$F$2:$F$30000,'Sales RAW DATA'!$I$2:$I$30000,Incentive_Calc!$A345,'Sales RAW DATA'!$E$2:$E$30000,Incentive_Calc!K$5),"")</f>
        <v>4755031</v>
      </c>
      <c r="L345" s="42">
        <f t="shared" si="92"/>
        <v>14143152</v>
      </c>
      <c r="M345" s="42">
        <f>IFERROR(SUMIFS('Sales RAW DATA'!$G$2:$G$30000,'Sales RAW DATA'!$I$2:$I$30000,Incentive_Calc!$A345,'Sales RAW DATA'!$E$2:$E$30000,Incentive_Calc!M$5),"")</f>
        <v>4977076</v>
      </c>
      <c r="N345" s="42">
        <f>IFERROR(SUMIFS('Sales RAW DATA'!$G$2:$G$30000,'Sales RAW DATA'!$I$2:$I$30000,Incentive_Calc!$A345,'Sales RAW DATA'!$E$2:$E$30000,Incentive_Calc!N$5),"")</f>
        <v>4811971</v>
      </c>
      <c r="O345" s="42">
        <f>IFERROR(SUMIFS('Sales RAW DATA'!$G$2:$G$30000,'Sales RAW DATA'!$I$2:$I$30000,Incentive_Calc!$A345,'Sales RAW DATA'!$E$2:$E$30000,Incentive_Calc!O$5),"")</f>
        <v>4587705</v>
      </c>
      <c r="P345" s="42">
        <f t="shared" si="86"/>
        <v>14376752</v>
      </c>
      <c r="Q345" s="44">
        <f t="shared" si="82"/>
        <v>1.0626095258916646</v>
      </c>
      <c r="R345" s="44">
        <f t="shared" si="83"/>
        <v>1.0228884358279249</v>
      </c>
      <c r="S345" s="44">
        <f t="shared" si="84"/>
        <v>0.96481074466181183</v>
      </c>
      <c r="T345" s="45">
        <f t="shared" si="93"/>
        <v>101.65168273663465</v>
      </c>
      <c r="U345" s="45">
        <f t="shared" si="94"/>
        <v>101</v>
      </c>
      <c r="V345" s="44">
        <f>IFERROR(SUMIFS('Sales RAW DATA'!$G:$G,'Sales RAW DATA'!$I:$I,Incentive_Calc!$A345,'Sales RAW DATA'!$D:$D,"B1",'Sales RAW DATA'!$E:$E,Incentive_Calc!V$5)/SUMIFS('Sales RAW DATA'!$F:$F,'Sales RAW DATA'!$I:$I,Incentive_Calc!$A345,'Sales RAW DATA'!$D:$D,"B1",'Sales RAW DATA'!$E:$E,Incentive_Calc!V$5),"")</f>
        <v>1.1482847289270475</v>
      </c>
      <c r="W345" s="44">
        <f>IFERROR(SUMIFS('Sales RAW DATA'!$G:$G,'Sales RAW DATA'!$I:$I,Incentive_Calc!$A345,'Sales RAW DATA'!$D:$D,"B1",'Sales RAW DATA'!$E:$E,Incentive_Calc!W$5)/SUMIFS('Sales RAW DATA'!$F:$F,'Sales RAW DATA'!$I:$I,Incentive_Calc!$A345,'Sales RAW DATA'!$D:$D,"B1",'Sales RAW DATA'!$E:$E,Incentive_Calc!W$5),"")</f>
        <v>0.89422400721113615</v>
      </c>
      <c r="X345" s="44">
        <f>IFERROR(SUMIFS('Sales RAW DATA'!$G:$G,'Sales RAW DATA'!$I:$I,Incentive_Calc!$A345,'Sales RAW DATA'!$D:$D,"B1",'Sales RAW DATA'!$E:$E,Incentive_Calc!X$5)/SUMIFS('Sales RAW DATA'!$F:$F,'Sales RAW DATA'!$I:$I,Incentive_Calc!$A345,'Sales RAW DATA'!$D:$D,"B1",'Sales RAW DATA'!$E:$E,Incentive_Calc!X$5),"")</f>
        <v>0.79992847413235446</v>
      </c>
      <c r="Y345" s="44">
        <f>SUMIFS('Sales RAW DATA'!$G:$G,'Sales RAW DATA'!$I:$I,Incentive_Calc!$A345,'Sales RAW DATA'!$D:$D,"B1")/SUMIFS('Sales RAW DATA'!$F:$F,'Sales RAW DATA'!$I:$I,Incentive_Calc!$A345,'Sales RAW DATA'!$D:$D,"B1")</f>
        <v>0.95186477084798604</v>
      </c>
      <c r="Z345" s="44">
        <f>IFERROR(SUMIFS('Sales RAW DATA'!$G:$G,'Sales RAW DATA'!$I:$I,Incentive_Calc!$A345,'Sales RAW DATA'!$D:$D,"B2",'Sales RAW DATA'!$E:$E,Incentive_Calc!Z$5)/SUMIFS('Sales RAW DATA'!$F:$F,'Sales RAW DATA'!$I:$I,Incentive_Calc!$A345,'Sales RAW DATA'!$D:$D,"B2",'Sales RAW DATA'!$E:$E,Incentive_Calc!Z$5),"")</f>
        <v>1.0510716736250829</v>
      </c>
      <c r="AA345" s="44">
        <f>IFERROR(SUMIFS('Sales RAW DATA'!$G:$G,'Sales RAW DATA'!$I:$I,Incentive_Calc!$A345,'Sales RAW DATA'!$D:$D,"B2",'Sales RAW DATA'!$E:$E,Incentive_Calc!AA$5)/SUMIFS('Sales RAW DATA'!$F:$F,'Sales RAW DATA'!$I:$I,Incentive_Calc!$A345,'Sales RAW DATA'!$D:$D,"B2",'Sales RAW DATA'!$E:$E,Incentive_Calc!AA$5),"")</f>
        <v>0.84521223406089441</v>
      </c>
      <c r="AB345" s="44">
        <f>IFERROR(SUMIFS('Sales RAW DATA'!$G:$G,'Sales RAW DATA'!$I:$I,Incentive_Calc!$A345,'Sales RAW DATA'!$D:$D,"B2",'Sales RAW DATA'!$E:$E,Incentive_Calc!AB$5)/SUMIFS('Sales RAW DATA'!$F:$F,'Sales RAW DATA'!$I:$I,Incentive_Calc!$A345,'Sales RAW DATA'!$D:$D,"B2",'Sales RAW DATA'!$E:$E,Incentive_Calc!AB$5),"")</f>
        <v>0.89694141927466198</v>
      </c>
      <c r="AC345" s="44">
        <f>SUMIFS('Sales RAW DATA'!$G:$G,'Sales RAW DATA'!$I:$I,Incentive_Calc!$A345,'Sales RAW DATA'!$D:$D,"B2")/SUMIFS('Sales RAW DATA'!$F:$F,'Sales RAW DATA'!$I:$I,Incentive_Calc!$A345,'Sales RAW DATA'!$D:$D,"B2")</f>
        <v>0.93020692590840071</v>
      </c>
      <c r="AD345" s="44">
        <f>IFERROR(SUMIFS('Sales RAW DATA'!$G:$G,'Sales RAW DATA'!$I:$I,Incentive_Calc!$A345,'Sales RAW DATA'!$D:$D,"B3",'Sales RAW DATA'!$E:$E,Incentive_Calc!AD$5)/SUMIFS('Sales RAW DATA'!$F:$F,'Sales RAW DATA'!$I:$I,Incentive_Calc!$A345,'Sales RAW DATA'!$D:$D,"B3",'Sales RAW DATA'!$E:$E,Incentive_Calc!AD$5),"")</f>
        <v>0.53317361433828614</v>
      </c>
      <c r="AE345" s="44">
        <f>IFERROR(SUMIFS('Sales RAW DATA'!$G:$G,'Sales RAW DATA'!$I:$I,Incentive_Calc!$A345,'Sales RAW DATA'!$D:$D,"B3",'Sales RAW DATA'!$E:$E,Incentive_Calc!AE$5)/SUMIFS('Sales RAW DATA'!$F:$F,'Sales RAW DATA'!$I:$I,Incentive_Calc!$A345,'Sales RAW DATA'!$D:$D,"B3",'Sales RAW DATA'!$E:$E,Incentive_Calc!AE$5),"")</f>
        <v>0.63138877981430575</v>
      </c>
      <c r="AF345" s="44">
        <f>IFERROR(SUMIFS('Sales RAW DATA'!$G:$G,'Sales RAW DATA'!$I:$I,Incentive_Calc!$A345,'Sales RAW DATA'!$D:$D,"B3",'Sales RAW DATA'!$E:$E,Incentive_Calc!AF$5)/SUMIFS('Sales RAW DATA'!$F:$F,'Sales RAW DATA'!$I:$I,Incentive_Calc!$A345,'Sales RAW DATA'!$D:$D,"B3",'Sales RAW DATA'!$E:$E,Incentive_Calc!AF$5),"")</f>
        <v>0.98567116087193551</v>
      </c>
      <c r="AG345" s="44">
        <f>SUMIFS('Sales RAW DATA'!$G:$G,'Sales RAW DATA'!$I:$I,Incentive_Calc!$A345,'Sales RAW DATA'!$D:$D,"B3")/SUMIFS('Sales RAW DATA'!$F:$F,'Sales RAW DATA'!$I:$I,Incentive_Calc!$A345,'Sales RAW DATA'!$D:$D,"B3")</f>
        <v>0.73043916961875888</v>
      </c>
      <c r="AH345" s="44">
        <f>IFERROR(SUMIFS('Sales RAW DATA'!$G:$G,'Sales RAW DATA'!$I:$I,Incentive_Calc!$A345,'Sales RAW DATA'!$D:$D,"B4",'Sales RAW DATA'!$E:$E,Incentive_Calc!AH$5)/SUMIFS('Sales RAW DATA'!$F:$F,'Sales RAW DATA'!$I:$I,Incentive_Calc!$A345,'Sales RAW DATA'!$D:$D,"B4",'Sales RAW DATA'!$E:$E,Incentive_Calc!AH$5),"")</f>
        <v>0.94987479369415517</v>
      </c>
      <c r="AI345" s="44">
        <f>IFERROR(SUMIFS('Sales RAW DATA'!$G:$G,'Sales RAW DATA'!$I:$I,Incentive_Calc!$A345,'Sales RAW DATA'!$D:$D,"B4",'Sales RAW DATA'!$E:$E,Incentive_Calc!AI$5)/SUMIFS('Sales RAW DATA'!$F:$F,'Sales RAW DATA'!$I:$I,Incentive_Calc!$A345,'Sales RAW DATA'!$D:$D,"B4",'Sales RAW DATA'!$E:$E,Incentive_Calc!AI$5),"")</f>
        <v>1.161777507420265</v>
      </c>
      <c r="AJ345" s="44">
        <f>IFERROR(SUMIFS('Sales RAW DATA'!$G:$G,'Sales RAW DATA'!$I:$I,Incentive_Calc!$A345,'Sales RAW DATA'!$D:$D,"B4",'Sales RAW DATA'!$E:$E,Incentive_Calc!AJ$5)/SUMIFS('Sales RAW DATA'!$F:$F,'Sales RAW DATA'!$I:$I,Incentive_Calc!$A345,'Sales RAW DATA'!$D:$D,"B4",'Sales RAW DATA'!$E:$E,Incentive_Calc!AJ$5),"")</f>
        <v>0.86647978954344729</v>
      </c>
      <c r="AK345" s="44">
        <f>SUMIFS('Sales RAW DATA'!$G:$G,'Sales RAW DATA'!$I:$I,Incentive_Calc!$A345,'Sales RAW DATA'!$D:$D,"B4")/SUMIFS('Sales RAW DATA'!$F:$F,'Sales RAW DATA'!$I:$I,Incentive_Calc!$A345,'Sales RAW DATA'!$D:$D,"B4")</f>
        <v>0.99153566689650774</v>
      </c>
      <c r="AL345" s="44">
        <f>IFERROR(SUMIFS('Sales RAW DATA'!$G:$G,'Sales RAW DATA'!$I:$I,Incentive_Calc!$A345,'Sales RAW DATA'!$D:$D,"B5",'Sales RAW DATA'!$E:$E,Incentive_Calc!AL$5)/SUMIFS('Sales RAW DATA'!$F:$F,'Sales RAW DATA'!$I:$I,Incentive_Calc!$A345,'Sales RAW DATA'!$D:$D,"B5",'Sales RAW DATA'!$E:$E,Incentive_Calc!AL$5),"")</f>
        <v>1.0945055422262271</v>
      </c>
      <c r="AM345" s="44">
        <f>IFERROR(SUMIFS('Sales RAW DATA'!$G:$G,'Sales RAW DATA'!$I:$I,Incentive_Calc!$A345,'Sales RAW DATA'!$D:$D,"B5",'Sales RAW DATA'!$E:$E,Incentive_Calc!AM$5)/SUMIFS('Sales RAW DATA'!$F:$F,'Sales RAW DATA'!$I:$I,Incentive_Calc!$A345,'Sales RAW DATA'!$D:$D,"B5",'Sales RAW DATA'!$E:$E,Incentive_Calc!AM$5),"")</f>
        <v>1.2746433041301628</v>
      </c>
      <c r="AN345" s="44">
        <f>IFERROR(SUMIFS('Sales RAW DATA'!$G:$G,'Sales RAW DATA'!$I:$I,Incentive_Calc!$A345,'Sales RAW DATA'!$D:$D,"B5",'Sales RAW DATA'!$E:$E,Incentive_Calc!AN$5)/SUMIFS('Sales RAW DATA'!$F:$F,'Sales RAW DATA'!$I:$I,Incentive_Calc!$A345,'Sales RAW DATA'!$D:$D,"B5",'Sales RAW DATA'!$E:$E,Incentive_Calc!AN$5),"")</f>
        <v>1.0887899300488622</v>
      </c>
      <c r="AO345" s="44">
        <f>SUMIFS('Sales RAW DATA'!$G:$G,'Sales RAW DATA'!$I:$I,Incentive_Calc!$A345,'Sales RAW DATA'!$D:$D,"B5")/SUMIFS('Sales RAW DATA'!$F:$F,'Sales RAW DATA'!$I:$I,Incentive_Calc!$A345,'Sales RAW DATA'!$D:$D,"B5")</f>
        <v>1.1528019503492588</v>
      </c>
      <c r="AP345" s="42">
        <f>SUM(SUMIFS('Sales RAW DATA'!$F$2:$F$30000,'Sales RAW DATA'!$I$2:$I$30000,Incentive_Calc!$A345,'Sales RAW DATA'!$D$2:$D$30000,"B1"),SUMIFS('Sales RAW DATA'!$F$2:$F$30000,'Sales RAW DATA'!$I$2:$I$30000,Incentive_Calc!$A345,'Sales RAW DATA'!$D$2:$D$30000,"B2"),SUMIFS('Sales RAW DATA'!$F$2:$F$30000,'Sales RAW DATA'!$I$2:$I$30000,Incentive_Calc!$A345,'Sales RAW DATA'!$D$2:$D$30000,"B3"),SUMIFS('Sales RAW DATA'!$F$2:$F$30000,'Sales RAW DATA'!$I$2:$I$30000,Incentive_Calc!$A345,'Sales RAW DATA'!$D$2:$D$30000,"B4"),SUMIFS('Sales RAW DATA'!$F$2:$F$30000,'Sales RAW DATA'!$I$2:$I$30000,Incentive_Calc!$A345,'Sales RAW DATA'!$D$2:$D$30000,"B5"))</f>
        <v>5636298</v>
      </c>
      <c r="AQ345" s="42">
        <f>SUM(SUMIFS('Sales RAW DATA'!$G$2:$G$30000,'Sales RAW DATA'!$I$2:$I$30000,Incentive_Calc!$A345,'Sales RAW DATA'!$D$2:$D$30000,"B1"),SUMIFS('Sales RAW DATA'!$G$2:$G$30000,'Sales RAW DATA'!$I$2:$I$30000,Incentive_Calc!$A345,'Sales RAW DATA'!$D$2:$D$30000,"B2"),SUMIFS('Sales RAW DATA'!$G$2:$G$30000,'Sales RAW DATA'!$I$2:$I$30000,Incentive_Calc!$A345,'Sales RAW DATA'!$D$2:$D$30000,"B3"),SUMIFS('Sales RAW DATA'!$G$2:$G$30000,'Sales RAW DATA'!$I$2:$I$30000,Incentive_Calc!$A345,'Sales RAW DATA'!$D$2:$D$30000,"B4"),SUMIFS('Sales RAW DATA'!$G$2:$G$30000,'Sales RAW DATA'!$I$2:$I$30000,Incentive_Calc!$A345,'Sales RAW DATA'!$D$2:$D$30000,"B5"))</f>
        <v>5225668</v>
      </c>
      <c r="AR345" s="45">
        <f t="shared" si="95"/>
        <v>92.714544191950111</v>
      </c>
      <c r="AS345" s="45">
        <f t="shared" si="96"/>
        <v>92</v>
      </c>
      <c r="AT345" s="46"/>
      <c r="AU345" s="21"/>
      <c r="AV345" s="43" t="str">
        <f t="shared" si="87"/>
        <v>Yes</v>
      </c>
      <c r="AW345" s="43" t="str">
        <f t="shared" si="88"/>
        <v>Yes</v>
      </c>
      <c r="AX345" s="43" t="str">
        <f t="shared" si="89"/>
        <v>Yes</v>
      </c>
      <c r="AY345" s="43" t="str">
        <f t="shared" si="97"/>
        <v>Yes</v>
      </c>
    </row>
    <row r="346" spans="1:51" x14ac:dyDescent="0.35">
      <c r="A346" s="21" t="s">
        <v>1223</v>
      </c>
      <c r="B346" s="21" t="s">
        <v>746</v>
      </c>
      <c r="C346" s="21" t="str">
        <f>_xlfn.XLOOKUP($A346,'Employee List'!$E:$E,'Employee List'!$D:$D,0)</f>
        <v>DM</v>
      </c>
      <c r="D346" s="42" t="str" cm="1">
        <f t="array" ref="D346">IFERROR(IF($G346="Yes",INDEX('Payment Plan'!$D$6:$D$42,MATCH(1,(Incentive_Calc!$C346='Payment Plan'!$B$6:$B$42)*(Incentive_Calc!$U346='Payment Plan'!$C$6:$C$42),0)),""),"")</f>
        <v/>
      </c>
      <c r="E346" s="42" t="str" cm="1">
        <f t="array" ref="E346">IFERROR(IF($H346="Yes",INDEX('Payment Plan'!$D$6:$D$42,MATCH(1,(Incentive_Calc!$C346='Payment Plan'!$B$6:$B$42)*(Incentive_Calc!$AS346='Payment Plan'!$C$6:$C$42),0)),""),"")</f>
        <v/>
      </c>
      <c r="F346" s="42">
        <f t="shared" si="90"/>
        <v>0</v>
      </c>
      <c r="G346" s="43" t="str">
        <f t="shared" si="85"/>
        <v>Yes</v>
      </c>
      <c r="H346" s="21" t="str">
        <f t="shared" si="91"/>
        <v>No</v>
      </c>
      <c r="I346" s="42">
        <f>IFERROR(SUMIFS('Sales RAW DATA'!$F$2:$F$30000,'Sales RAW DATA'!$I$2:$I$30000,Incentive_Calc!$A346,'Sales RAW DATA'!$E$2:$E$30000,Incentive_Calc!I$5),"")</f>
        <v>4310448</v>
      </c>
      <c r="J346" s="42">
        <f>IFERROR(SUMIFS('Sales RAW DATA'!$F$2:$F$30000,'Sales RAW DATA'!$I$2:$I$30000,Incentive_Calc!$A346,'Sales RAW DATA'!$E$2:$E$30000,Incentive_Calc!J$5),"")</f>
        <v>4296527</v>
      </c>
      <c r="K346" s="42">
        <f>IFERROR(SUMIFS('Sales RAW DATA'!$F$2:$F$30000,'Sales RAW DATA'!$I$2:$I$30000,Incentive_Calc!$A346,'Sales RAW DATA'!$E$2:$E$30000,Incentive_Calc!K$5),"")</f>
        <v>4370759</v>
      </c>
      <c r="L346" s="42">
        <f t="shared" si="92"/>
        <v>12977734</v>
      </c>
      <c r="M346" s="42">
        <f>IFERROR(SUMIFS('Sales RAW DATA'!$G$2:$G$30000,'Sales RAW DATA'!$I$2:$I$30000,Incentive_Calc!$A346,'Sales RAW DATA'!$E$2:$E$30000,Incentive_Calc!M$5),"")</f>
        <v>4135040</v>
      </c>
      <c r="N346" s="42">
        <f>IFERROR(SUMIFS('Sales RAW DATA'!$G$2:$G$30000,'Sales RAW DATA'!$I$2:$I$30000,Incentive_Calc!$A346,'Sales RAW DATA'!$E$2:$E$30000,Incentive_Calc!N$5),"")</f>
        <v>4005869</v>
      </c>
      <c r="O346" s="42">
        <f>IFERROR(SUMIFS('Sales RAW DATA'!$G$2:$G$30000,'Sales RAW DATA'!$I$2:$I$30000,Incentive_Calc!$A346,'Sales RAW DATA'!$E$2:$E$30000,Incentive_Calc!O$5),"")</f>
        <v>4048502</v>
      </c>
      <c r="P346" s="42">
        <f t="shared" si="86"/>
        <v>12189411</v>
      </c>
      <c r="Q346" s="44">
        <f t="shared" si="82"/>
        <v>0.95930631804397126</v>
      </c>
      <c r="R346" s="44">
        <f t="shared" si="83"/>
        <v>0.93235047749030786</v>
      </c>
      <c r="S346" s="44">
        <f t="shared" si="84"/>
        <v>0.92626978517918745</v>
      </c>
      <c r="T346" s="45">
        <f t="shared" si="93"/>
        <v>93.925572831127539</v>
      </c>
      <c r="U346" s="45">
        <f t="shared" si="94"/>
        <v>93</v>
      </c>
      <c r="V346" s="44">
        <f>IFERROR(SUMIFS('Sales RAW DATA'!$G:$G,'Sales RAW DATA'!$I:$I,Incentive_Calc!$A346,'Sales RAW DATA'!$D:$D,"B1",'Sales RAW DATA'!$E:$E,Incentive_Calc!V$5)/SUMIFS('Sales RAW DATA'!$F:$F,'Sales RAW DATA'!$I:$I,Incentive_Calc!$A346,'Sales RAW DATA'!$D:$D,"B1",'Sales RAW DATA'!$E:$E,Incentive_Calc!V$5),"")</f>
        <v>1.0860693419572787</v>
      </c>
      <c r="W346" s="44">
        <f>IFERROR(SUMIFS('Sales RAW DATA'!$G:$G,'Sales RAW DATA'!$I:$I,Incentive_Calc!$A346,'Sales RAW DATA'!$D:$D,"B1",'Sales RAW DATA'!$E:$E,Incentive_Calc!W$5)/SUMIFS('Sales RAW DATA'!$F:$F,'Sales RAW DATA'!$I:$I,Incentive_Calc!$A346,'Sales RAW DATA'!$D:$D,"B1",'Sales RAW DATA'!$E:$E,Incentive_Calc!W$5),"")</f>
        <v>0.93588246009188769</v>
      </c>
      <c r="X346" s="44">
        <f>IFERROR(SUMIFS('Sales RAW DATA'!$G:$G,'Sales RAW DATA'!$I:$I,Incentive_Calc!$A346,'Sales RAW DATA'!$D:$D,"B1",'Sales RAW DATA'!$E:$E,Incentive_Calc!X$5)/SUMIFS('Sales RAW DATA'!$F:$F,'Sales RAW DATA'!$I:$I,Incentive_Calc!$A346,'Sales RAW DATA'!$D:$D,"B1",'Sales RAW DATA'!$E:$E,Incentive_Calc!X$5),"")</f>
        <v>0.87463969282151099</v>
      </c>
      <c r="Y346" s="44">
        <f>SUMIFS('Sales RAW DATA'!$G:$G,'Sales RAW DATA'!$I:$I,Incentive_Calc!$A346,'Sales RAW DATA'!$D:$D,"B1")/SUMIFS('Sales RAW DATA'!$F:$F,'Sales RAW DATA'!$I:$I,Incentive_Calc!$A346,'Sales RAW DATA'!$D:$D,"B1")</f>
        <v>0.96871496132647905</v>
      </c>
      <c r="Z346" s="44">
        <f>IFERROR(SUMIFS('Sales RAW DATA'!$G:$G,'Sales RAW DATA'!$I:$I,Incentive_Calc!$A346,'Sales RAW DATA'!$D:$D,"B2",'Sales RAW DATA'!$E:$E,Incentive_Calc!Z$5)/SUMIFS('Sales RAW DATA'!$F:$F,'Sales RAW DATA'!$I:$I,Incentive_Calc!$A346,'Sales RAW DATA'!$D:$D,"B2",'Sales RAW DATA'!$E:$E,Incentive_Calc!Z$5),"")</f>
        <v>0.82854102239861782</v>
      </c>
      <c r="AA346" s="44">
        <f>IFERROR(SUMIFS('Sales RAW DATA'!$G:$G,'Sales RAW DATA'!$I:$I,Incentive_Calc!$A346,'Sales RAW DATA'!$D:$D,"B2",'Sales RAW DATA'!$E:$E,Incentive_Calc!AA$5)/SUMIFS('Sales RAW DATA'!$F:$F,'Sales RAW DATA'!$I:$I,Incentive_Calc!$A346,'Sales RAW DATA'!$D:$D,"B2",'Sales RAW DATA'!$E:$E,Incentive_Calc!AA$5),"")</f>
        <v>0.84135878343869663</v>
      </c>
      <c r="AB346" s="44">
        <f>IFERROR(SUMIFS('Sales RAW DATA'!$G:$G,'Sales RAW DATA'!$I:$I,Incentive_Calc!$A346,'Sales RAW DATA'!$D:$D,"B2",'Sales RAW DATA'!$E:$E,Incentive_Calc!AB$5)/SUMIFS('Sales RAW DATA'!$F:$F,'Sales RAW DATA'!$I:$I,Incentive_Calc!$A346,'Sales RAW DATA'!$D:$D,"B2",'Sales RAW DATA'!$E:$E,Incentive_Calc!AB$5),"")</f>
        <v>0.78048391473883172</v>
      </c>
      <c r="AC346" s="44">
        <f>SUMIFS('Sales RAW DATA'!$G:$G,'Sales RAW DATA'!$I:$I,Incentive_Calc!$A346,'Sales RAW DATA'!$D:$D,"B2")/SUMIFS('Sales RAW DATA'!$F:$F,'Sales RAW DATA'!$I:$I,Incentive_Calc!$A346,'Sales RAW DATA'!$D:$D,"B2")</f>
        <v>0.81637946751225743</v>
      </c>
      <c r="AD346" s="44">
        <f>IFERROR(SUMIFS('Sales RAW DATA'!$G:$G,'Sales RAW DATA'!$I:$I,Incentive_Calc!$A346,'Sales RAW DATA'!$D:$D,"B3",'Sales RAW DATA'!$E:$E,Incentive_Calc!AD$5)/SUMIFS('Sales RAW DATA'!$F:$F,'Sales RAW DATA'!$I:$I,Incentive_Calc!$A346,'Sales RAW DATA'!$D:$D,"B3",'Sales RAW DATA'!$E:$E,Incentive_Calc!AD$5),"")</f>
        <v>0.91756446140134162</v>
      </c>
      <c r="AE346" s="44">
        <f>IFERROR(SUMIFS('Sales RAW DATA'!$G:$G,'Sales RAW DATA'!$I:$I,Incentive_Calc!$A346,'Sales RAW DATA'!$D:$D,"B3",'Sales RAW DATA'!$E:$E,Incentive_Calc!AE$5)/SUMIFS('Sales RAW DATA'!$F:$F,'Sales RAW DATA'!$I:$I,Incentive_Calc!$A346,'Sales RAW DATA'!$D:$D,"B3",'Sales RAW DATA'!$E:$E,Incentive_Calc!AE$5),"")</f>
        <v>0.99475531877359491</v>
      </c>
      <c r="AF346" s="44">
        <f>IFERROR(SUMIFS('Sales RAW DATA'!$G:$G,'Sales RAW DATA'!$I:$I,Incentive_Calc!$A346,'Sales RAW DATA'!$D:$D,"B3",'Sales RAW DATA'!$E:$E,Incentive_Calc!AF$5)/SUMIFS('Sales RAW DATA'!$F:$F,'Sales RAW DATA'!$I:$I,Incentive_Calc!$A346,'Sales RAW DATA'!$D:$D,"B3",'Sales RAW DATA'!$E:$E,Incentive_Calc!AF$5),"")</f>
        <v>1.3154084285102767</v>
      </c>
      <c r="AG346" s="44">
        <f>SUMIFS('Sales RAW DATA'!$G:$G,'Sales RAW DATA'!$I:$I,Incentive_Calc!$A346,'Sales RAW DATA'!$D:$D,"B3")/SUMIFS('Sales RAW DATA'!$F:$F,'Sales RAW DATA'!$I:$I,Incentive_Calc!$A346,'Sales RAW DATA'!$D:$D,"B3")</f>
        <v>1.0855768321526229</v>
      </c>
      <c r="AH346" s="44">
        <f>IFERROR(SUMIFS('Sales RAW DATA'!$G:$G,'Sales RAW DATA'!$I:$I,Incentive_Calc!$A346,'Sales RAW DATA'!$D:$D,"B4",'Sales RAW DATA'!$E:$E,Incentive_Calc!AH$5)/SUMIFS('Sales RAW DATA'!$F:$F,'Sales RAW DATA'!$I:$I,Incentive_Calc!$A346,'Sales RAW DATA'!$D:$D,"B4",'Sales RAW DATA'!$E:$E,Incentive_Calc!AH$5),"")</f>
        <v>1.0224925235603488</v>
      </c>
      <c r="AI346" s="44">
        <f>IFERROR(SUMIFS('Sales RAW DATA'!$G:$G,'Sales RAW DATA'!$I:$I,Incentive_Calc!$A346,'Sales RAW DATA'!$D:$D,"B4",'Sales RAW DATA'!$E:$E,Incentive_Calc!AI$5)/SUMIFS('Sales RAW DATA'!$F:$F,'Sales RAW DATA'!$I:$I,Incentive_Calc!$A346,'Sales RAW DATA'!$D:$D,"B4",'Sales RAW DATA'!$E:$E,Incentive_Calc!AI$5),"")</f>
        <v>0.99406336253647654</v>
      </c>
      <c r="AJ346" s="44">
        <f>IFERROR(SUMIFS('Sales RAW DATA'!$G:$G,'Sales RAW DATA'!$I:$I,Incentive_Calc!$A346,'Sales RAW DATA'!$D:$D,"B4",'Sales RAW DATA'!$E:$E,Incentive_Calc!AJ$5)/SUMIFS('Sales RAW DATA'!$F:$F,'Sales RAW DATA'!$I:$I,Incentive_Calc!$A346,'Sales RAW DATA'!$D:$D,"B4",'Sales RAW DATA'!$E:$E,Incentive_Calc!AJ$5),"")</f>
        <v>0.83776117101985503</v>
      </c>
      <c r="AK346" s="44">
        <f>SUMIFS('Sales RAW DATA'!$G:$G,'Sales RAW DATA'!$I:$I,Incentive_Calc!$A346,'Sales RAW DATA'!$D:$D,"B4")/SUMIFS('Sales RAW DATA'!$F:$F,'Sales RAW DATA'!$I:$I,Incentive_Calc!$A346,'Sales RAW DATA'!$D:$D,"B4")</f>
        <v>0.95065369146639489</v>
      </c>
      <c r="AL346" s="44">
        <f>IFERROR(SUMIFS('Sales RAW DATA'!$G:$G,'Sales RAW DATA'!$I:$I,Incentive_Calc!$A346,'Sales RAW DATA'!$D:$D,"B5",'Sales RAW DATA'!$E:$E,Incentive_Calc!AL$5)/SUMIFS('Sales RAW DATA'!$F:$F,'Sales RAW DATA'!$I:$I,Incentive_Calc!$A346,'Sales RAW DATA'!$D:$D,"B5",'Sales RAW DATA'!$E:$E,Incentive_Calc!AL$5),"")</f>
        <v>1.0868967840964396</v>
      </c>
      <c r="AM346" s="44">
        <f>IFERROR(SUMIFS('Sales RAW DATA'!$G:$G,'Sales RAW DATA'!$I:$I,Incentive_Calc!$A346,'Sales RAW DATA'!$D:$D,"B5",'Sales RAW DATA'!$E:$E,Incentive_Calc!AM$5)/SUMIFS('Sales RAW DATA'!$F:$F,'Sales RAW DATA'!$I:$I,Incentive_Calc!$A346,'Sales RAW DATA'!$D:$D,"B5",'Sales RAW DATA'!$E:$E,Incentive_Calc!AM$5),"")</f>
        <v>1.3052445557954075</v>
      </c>
      <c r="AN346" s="44">
        <f>IFERROR(SUMIFS('Sales RAW DATA'!$G:$G,'Sales RAW DATA'!$I:$I,Incentive_Calc!$A346,'Sales RAW DATA'!$D:$D,"B5",'Sales RAW DATA'!$E:$E,Incentive_Calc!AN$5)/SUMIFS('Sales RAW DATA'!$F:$F,'Sales RAW DATA'!$I:$I,Incentive_Calc!$A346,'Sales RAW DATA'!$D:$D,"B5",'Sales RAW DATA'!$E:$E,Incentive_Calc!AN$5),"")</f>
        <v>0.91386852429909216</v>
      </c>
      <c r="AO346" s="44">
        <f>SUMIFS('Sales RAW DATA'!$G:$G,'Sales RAW DATA'!$I:$I,Incentive_Calc!$A346,'Sales RAW DATA'!$D:$D,"B5")/SUMIFS('Sales RAW DATA'!$F:$F,'Sales RAW DATA'!$I:$I,Incentive_Calc!$A346,'Sales RAW DATA'!$D:$D,"B5")</f>
        <v>1.09945340703071</v>
      </c>
      <c r="AP346" s="42">
        <f>SUM(SUMIFS('Sales RAW DATA'!$F$2:$F$30000,'Sales RAW DATA'!$I$2:$I$30000,Incentive_Calc!$A346,'Sales RAW DATA'!$D$2:$D$30000,"B1"),SUMIFS('Sales RAW DATA'!$F$2:$F$30000,'Sales RAW DATA'!$I$2:$I$30000,Incentive_Calc!$A346,'Sales RAW DATA'!$D$2:$D$30000,"B2"),SUMIFS('Sales RAW DATA'!$F$2:$F$30000,'Sales RAW DATA'!$I$2:$I$30000,Incentive_Calc!$A346,'Sales RAW DATA'!$D$2:$D$30000,"B3"),SUMIFS('Sales RAW DATA'!$F$2:$F$30000,'Sales RAW DATA'!$I$2:$I$30000,Incentive_Calc!$A346,'Sales RAW DATA'!$D$2:$D$30000,"B4"),SUMIFS('Sales RAW DATA'!$F$2:$F$30000,'Sales RAW DATA'!$I$2:$I$30000,Incentive_Calc!$A346,'Sales RAW DATA'!$D$2:$D$30000,"B5"))</f>
        <v>7726478</v>
      </c>
      <c r="AQ346" s="42">
        <f>SUM(SUMIFS('Sales RAW DATA'!$G$2:$G$30000,'Sales RAW DATA'!$I$2:$I$30000,Incentive_Calc!$A346,'Sales RAW DATA'!$D$2:$D$30000,"B1"),SUMIFS('Sales RAW DATA'!$G$2:$G$30000,'Sales RAW DATA'!$I$2:$I$30000,Incentive_Calc!$A346,'Sales RAW DATA'!$D$2:$D$30000,"B2"),SUMIFS('Sales RAW DATA'!$G$2:$G$30000,'Sales RAW DATA'!$I$2:$I$30000,Incentive_Calc!$A346,'Sales RAW DATA'!$D$2:$D$30000,"B3"),SUMIFS('Sales RAW DATA'!$G$2:$G$30000,'Sales RAW DATA'!$I$2:$I$30000,Incentive_Calc!$A346,'Sales RAW DATA'!$D$2:$D$30000,"B4"),SUMIFS('Sales RAW DATA'!$G$2:$G$30000,'Sales RAW DATA'!$I$2:$I$30000,Incentive_Calc!$A346,'Sales RAW DATA'!$D$2:$D$30000,"B5"))</f>
        <v>7579992</v>
      </c>
      <c r="AR346" s="45">
        <f t="shared" si="95"/>
        <v>98.104103836185132</v>
      </c>
      <c r="AS346" s="45">
        <f t="shared" si="96"/>
        <v>98</v>
      </c>
      <c r="AT346" s="46"/>
      <c r="AU346" s="21"/>
      <c r="AV346" s="43" t="str">
        <f t="shared" si="87"/>
        <v>Yes</v>
      </c>
      <c r="AW346" s="43" t="str">
        <f t="shared" si="88"/>
        <v>Yes</v>
      </c>
      <c r="AX346" s="43" t="str">
        <f t="shared" si="89"/>
        <v>Yes</v>
      </c>
      <c r="AY346" s="43" t="str">
        <f t="shared" si="97"/>
        <v>Yes</v>
      </c>
    </row>
    <row r="347" spans="1:51" x14ac:dyDescent="0.35">
      <c r="A347" s="21" t="s">
        <v>1224</v>
      </c>
      <c r="B347" s="21" t="s">
        <v>747</v>
      </c>
      <c r="C347" s="21" t="str">
        <f>_xlfn.XLOOKUP($A347,'Employee List'!$E:$E,'Employee List'!$D:$D,0)</f>
        <v>DM</v>
      </c>
      <c r="D347" s="42" t="str" cm="1">
        <f t="array" ref="D347">IFERROR(IF($G347="Yes",INDEX('Payment Plan'!$D$6:$D$42,MATCH(1,(Incentive_Calc!$C347='Payment Plan'!$B$6:$B$42)*(Incentive_Calc!$U347='Payment Plan'!$C$6:$C$42),0)),""),"")</f>
        <v/>
      </c>
      <c r="E347" s="42" t="str" cm="1">
        <f t="array" ref="E347">IFERROR(IF($H347="Yes",INDEX('Payment Plan'!$D$6:$D$42,MATCH(1,(Incentive_Calc!$C347='Payment Plan'!$B$6:$B$42)*(Incentive_Calc!$AS347='Payment Plan'!$C$6:$C$42),0)),""),"")</f>
        <v/>
      </c>
      <c r="F347" s="42">
        <f t="shared" si="90"/>
        <v>0</v>
      </c>
      <c r="G347" s="43" t="str">
        <f t="shared" si="85"/>
        <v>Yes</v>
      </c>
      <c r="H347" s="21" t="str">
        <f t="shared" si="91"/>
        <v>No</v>
      </c>
      <c r="I347" s="42">
        <f>IFERROR(SUMIFS('Sales RAW DATA'!$F$2:$F$30000,'Sales RAW DATA'!$I$2:$I$30000,Incentive_Calc!$A347,'Sales RAW DATA'!$E$2:$E$30000,Incentive_Calc!I$5),"")</f>
        <v>2668276</v>
      </c>
      <c r="J347" s="42">
        <f>IFERROR(SUMIFS('Sales RAW DATA'!$F$2:$F$30000,'Sales RAW DATA'!$I$2:$I$30000,Incentive_Calc!$A347,'Sales RAW DATA'!$E$2:$E$30000,Incentive_Calc!J$5),"")</f>
        <v>2690345</v>
      </c>
      <c r="K347" s="42">
        <f>IFERROR(SUMIFS('Sales RAW DATA'!$F$2:$F$30000,'Sales RAW DATA'!$I$2:$I$30000,Incentive_Calc!$A347,'Sales RAW DATA'!$E$2:$E$30000,Incentive_Calc!K$5),"")</f>
        <v>2695005</v>
      </c>
      <c r="L347" s="42">
        <f t="shared" si="92"/>
        <v>8053626</v>
      </c>
      <c r="M347" s="42">
        <f>IFERROR(SUMIFS('Sales RAW DATA'!$G$2:$G$30000,'Sales RAW DATA'!$I$2:$I$30000,Incentive_Calc!$A347,'Sales RAW DATA'!$E$2:$E$30000,Incentive_Calc!M$5),"")</f>
        <v>2714549</v>
      </c>
      <c r="N347" s="42">
        <f>IFERROR(SUMIFS('Sales RAW DATA'!$G$2:$G$30000,'Sales RAW DATA'!$I$2:$I$30000,Incentive_Calc!$A347,'Sales RAW DATA'!$E$2:$E$30000,Incentive_Calc!N$5),"")</f>
        <v>2543567</v>
      </c>
      <c r="O347" s="42">
        <f>IFERROR(SUMIFS('Sales RAW DATA'!$G$2:$G$30000,'Sales RAW DATA'!$I$2:$I$30000,Incentive_Calc!$A347,'Sales RAW DATA'!$E$2:$E$30000,Incentive_Calc!O$5),"")</f>
        <v>2580232</v>
      </c>
      <c r="P347" s="42">
        <f t="shared" si="86"/>
        <v>7838348</v>
      </c>
      <c r="Q347" s="44">
        <f t="shared" si="82"/>
        <v>1.0173419091578233</v>
      </c>
      <c r="R347" s="44">
        <f t="shared" si="83"/>
        <v>0.94544268486012017</v>
      </c>
      <c r="S347" s="44">
        <f t="shared" si="84"/>
        <v>0.95741269496717074</v>
      </c>
      <c r="T347" s="45">
        <f t="shared" si="93"/>
        <v>97.32694316820772</v>
      </c>
      <c r="U347" s="45">
        <f t="shared" si="94"/>
        <v>97</v>
      </c>
      <c r="V347" s="44">
        <f>IFERROR(SUMIFS('Sales RAW DATA'!$G:$G,'Sales RAW DATA'!$I:$I,Incentive_Calc!$A347,'Sales RAW DATA'!$D:$D,"B1",'Sales RAW DATA'!$E:$E,Incentive_Calc!V$5)/SUMIFS('Sales RAW DATA'!$F:$F,'Sales RAW DATA'!$I:$I,Incentive_Calc!$A347,'Sales RAW DATA'!$D:$D,"B1",'Sales RAW DATA'!$E:$E,Incentive_Calc!V$5),"")</f>
        <v>1.2582637262467227</v>
      </c>
      <c r="W347" s="44">
        <f>IFERROR(SUMIFS('Sales RAW DATA'!$G:$G,'Sales RAW DATA'!$I:$I,Incentive_Calc!$A347,'Sales RAW DATA'!$D:$D,"B1",'Sales RAW DATA'!$E:$E,Incentive_Calc!W$5)/SUMIFS('Sales RAW DATA'!$F:$F,'Sales RAW DATA'!$I:$I,Incentive_Calc!$A347,'Sales RAW DATA'!$D:$D,"B1",'Sales RAW DATA'!$E:$E,Incentive_Calc!W$5),"")</f>
        <v>0.84458473848867044</v>
      </c>
      <c r="X347" s="44">
        <f>IFERROR(SUMIFS('Sales RAW DATA'!$G:$G,'Sales RAW DATA'!$I:$I,Incentive_Calc!$A347,'Sales RAW DATA'!$D:$D,"B1",'Sales RAW DATA'!$E:$E,Incentive_Calc!X$5)/SUMIFS('Sales RAW DATA'!$F:$F,'Sales RAW DATA'!$I:$I,Incentive_Calc!$A347,'Sales RAW DATA'!$D:$D,"B1",'Sales RAW DATA'!$E:$E,Incentive_Calc!X$5),"")</f>
        <v>0.75466321114900925</v>
      </c>
      <c r="Y347" s="44">
        <f>SUMIFS('Sales RAW DATA'!$G:$G,'Sales RAW DATA'!$I:$I,Incentive_Calc!$A347,'Sales RAW DATA'!$D:$D,"B1")/SUMIFS('Sales RAW DATA'!$F:$F,'Sales RAW DATA'!$I:$I,Incentive_Calc!$A347,'Sales RAW DATA'!$D:$D,"B1")</f>
        <v>0.96020486591923249</v>
      </c>
      <c r="Z347" s="44">
        <f>IFERROR(SUMIFS('Sales RAW DATA'!$G:$G,'Sales RAW DATA'!$I:$I,Incentive_Calc!$A347,'Sales RAW DATA'!$D:$D,"B2",'Sales RAW DATA'!$E:$E,Incentive_Calc!Z$5)/SUMIFS('Sales RAW DATA'!$F:$F,'Sales RAW DATA'!$I:$I,Incentive_Calc!$A347,'Sales RAW DATA'!$D:$D,"B2",'Sales RAW DATA'!$E:$E,Incentive_Calc!Z$5),"")</f>
        <v>0.9116840832645049</v>
      </c>
      <c r="AA347" s="44">
        <f>IFERROR(SUMIFS('Sales RAW DATA'!$G:$G,'Sales RAW DATA'!$I:$I,Incentive_Calc!$A347,'Sales RAW DATA'!$D:$D,"B2",'Sales RAW DATA'!$E:$E,Incentive_Calc!AA$5)/SUMIFS('Sales RAW DATA'!$F:$F,'Sales RAW DATA'!$I:$I,Incentive_Calc!$A347,'Sales RAW DATA'!$D:$D,"B2",'Sales RAW DATA'!$E:$E,Incentive_Calc!AA$5),"")</f>
        <v>0.78231950169036257</v>
      </c>
      <c r="AB347" s="44">
        <f>IFERROR(SUMIFS('Sales RAW DATA'!$G:$G,'Sales RAW DATA'!$I:$I,Incentive_Calc!$A347,'Sales RAW DATA'!$D:$D,"B2",'Sales RAW DATA'!$E:$E,Incentive_Calc!AB$5)/SUMIFS('Sales RAW DATA'!$F:$F,'Sales RAW DATA'!$I:$I,Incentive_Calc!$A347,'Sales RAW DATA'!$D:$D,"B2",'Sales RAW DATA'!$E:$E,Incentive_Calc!AB$5),"")</f>
        <v>0.85285192954225453</v>
      </c>
      <c r="AC347" s="44">
        <f>SUMIFS('Sales RAW DATA'!$G:$G,'Sales RAW DATA'!$I:$I,Incentive_Calc!$A347,'Sales RAW DATA'!$D:$D,"B2")/SUMIFS('Sales RAW DATA'!$F:$F,'Sales RAW DATA'!$I:$I,Incentive_Calc!$A347,'Sales RAW DATA'!$D:$D,"B2")</f>
        <v>0.84827015108080284</v>
      </c>
      <c r="AD347" s="44">
        <f>IFERROR(SUMIFS('Sales RAW DATA'!$G:$G,'Sales RAW DATA'!$I:$I,Incentive_Calc!$A347,'Sales RAW DATA'!$D:$D,"B3",'Sales RAW DATA'!$E:$E,Incentive_Calc!AD$5)/SUMIFS('Sales RAW DATA'!$F:$F,'Sales RAW DATA'!$I:$I,Incentive_Calc!$A347,'Sales RAW DATA'!$D:$D,"B3",'Sales RAW DATA'!$E:$E,Incentive_Calc!AD$5),"")</f>
        <v>0.78402375438346894</v>
      </c>
      <c r="AE347" s="44">
        <f>IFERROR(SUMIFS('Sales RAW DATA'!$G:$G,'Sales RAW DATA'!$I:$I,Incentive_Calc!$A347,'Sales RAW DATA'!$D:$D,"B3",'Sales RAW DATA'!$E:$E,Incentive_Calc!AE$5)/SUMIFS('Sales RAW DATA'!$F:$F,'Sales RAW DATA'!$I:$I,Incentive_Calc!$A347,'Sales RAW DATA'!$D:$D,"B3",'Sales RAW DATA'!$E:$E,Incentive_Calc!AE$5),"")</f>
        <v>1.0557716017604026</v>
      </c>
      <c r="AF347" s="44">
        <f>IFERROR(SUMIFS('Sales RAW DATA'!$G:$G,'Sales RAW DATA'!$I:$I,Incentive_Calc!$A347,'Sales RAW DATA'!$D:$D,"B3",'Sales RAW DATA'!$E:$E,Incentive_Calc!AF$5)/SUMIFS('Sales RAW DATA'!$F:$F,'Sales RAW DATA'!$I:$I,Incentive_Calc!$A347,'Sales RAW DATA'!$D:$D,"B3",'Sales RAW DATA'!$E:$E,Incentive_Calc!AF$5),"")</f>
        <v>1.3131239109547772</v>
      </c>
      <c r="AG347" s="44">
        <f>SUMIFS('Sales RAW DATA'!$G:$G,'Sales RAW DATA'!$I:$I,Incentive_Calc!$A347,'Sales RAW DATA'!$D:$D,"B3")/SUMIFS('Sales RAW DATA'!$F:$F,'Sales RAW DATA'!$I:$I,Incentive_Calc!$A347,'Sales RAW DATA'!$D:$D,"B3")</f>
        <v>1.0620673519181065</v>
      </c>
      <c r="AH347" s="44">
        <f>IFERROR(SUMIFS('Sales RAW DATA'!$G:$G,'Sales RAW DATA'!$I:$I,Incentive_Calc!$A347,'Sales RAW DATA'!$D:$D,"B4",'Sales RAW DATA'!$E:$E,Incentive_Calc!AH$5)/SUMIFS('Sales RAW DATA'!$F:$F,'Sales RAW DATA'!$I:$I,Incentive_Calc!$A347,'Sales RAW DATA'!$D:$D,"B4",'Sales RAW DATA'!$E:$E,Incentive_Calc!AH$5),"")</f>
        <v>1.1934320984108062</v>
      </c>
      <c r="AI347" s="44">
        <f>IFERROR(SUMIFS('Sales RAW DATA'!$G:$G,'Sales RAW DATA'!$I:$I,Incentive_Calc!$A347,'Sales RAW DATA'!$D:$D,"B4",'Sales RAW DATA'!$E:$E,Incentive_Calc!AI$5)/SUMIFS('Sales RAW DATA'!$F:$F,'Sales RAW DATA'!$I:$I,Incentive_Calc!$A347,'Sales RAW DATA'!$D:$D,"B4",'Sales RAW DATA'!$E:$E,Incentive_Calc!AI$5),"")</f>
        <v>1.2616990384546949</v>
      </c>
      <c r="AJ347" s="44">
        <f>IFERROR(SUMIFS('Sales RAW DATA'!$G:$G,'Sales RAW DATA'!$I:$I,Incentive_Calc!$A347,'Sales RAW DATA'!$D:$D,"B4",'Sales RAW DATA'!$E:$E,Incentive_Calc!AJ$5)/SUMIFS('Sales RAW DATA'!$F:$F,'Sales RAW DATA'!$I:$I,Incentive_Calc!$A347,'Sales RAW DATA'!$D:$D,"B4",'Sales RAW DATA'!$E:$E,Incentive_Calc!AJ$5),"")</f>
        <v>1.0970591208385183</v>
      </c>
      <c r="AK347" s="44">
        <f>SUMIFS('Sales RAW DATA'!$G:$G,'Sales RAW DATA'!$I:$I,Incentive_Calc!$A347,'Sales RAW DATA'!$D:$D,"B4")/SUMIFS('Sales RAW DATA'!$F:$F,'Sales RAW DATA'!$I:$I,Incentive_Calc!$A347,'Sales RAW DATA'!$D:$D,"B4")</f>
        <v>1.1834312186096627</v>
      </c>
      <c r="AL347" s="44">
        <f>IFERROR(SUMIFS('Sales RAW DATA'!$G:$G,'Sales RAW DATA'!$I:$I,Incentive_Calc!$A347,'Sales RAW DATA'!$D:$D,"B5",'Sales RAW DATA'!$E:$E,Incentive_Calc!AL$5)/SUMIFS('Sales RAW DATA'!$F:$F,'Sales RAW DATA'!$I:$I,Incentive_Calc!$A347,'Sales RAW DATA'!$D:$D,"B5",'Sales RAW DATA'!$E:$E,Incentive_Calc!AL$5),"")</f>
        <v>0.9193016056565364</v>
      </c>
      <c r="AM347" s="44">
        <f>IFERROR(SUMIFS('Sales RAW DATA'!$G:$G,'Sales RAW DATA'!$I:$I,Incentive_Calc!$A347,'Sales RAW DATA'!$D:$D,"B5",'Sales RAW DATA'!$E:$E,Incentive_Calc!AM$5)/SUMIFS('Sales RAW DATA'!$F:$F,'Sales RAW DATA'!$I:$I,Incentive_Calc!$A347,'Sales RAW DATA'!$D:$D,"B5",'Sales RAW DATA'!$E:$E,Incentive_Calc!AM$5),"")</f>
        <v>0.95085195852875248</v>
      </c>
      <c r="AN347" s="44">
        <f>IFERROR(SUMIFS('Sales RAW DATA'!$G:$G,'Sales RAW DATA'!$I:$I,Incentive_Calc!$A347,'Sales RAW DATA'!$D:$D,"B5",'Sales RAW DATA'!$E:$E,Incentive_Calc!AN$5)/SUMIFS('Sales RAW DATA'!$F:$F,'Sales RAW DATA'!$I:$I,Incentive_Calc!$A347,'Sales RAW DATA'!$D:$D,"B5",'Sales RAW DATA'!$E:$E,Incentive_Calc!AN$5),"")</f>
        <v>0.84294926863910746</v>
      </c>
      <c r="AO347" s="44">
        <f>SUMIFS('Sales RAW DATA'!$G:$G,'Sales RAW DATA'!$I:$I,Incentive_Calc!$A347,'Sales RAW DATA'!$D:$D,"B5")/SUMIFS('Sales RAW DATA'!$F:$F,'Sales RAW DATA'!$I:$I,Incentive_Calc!$A347,'Sales RAW DATA'!$D:$D,"B5")</f>
        <v>0.90361273235568196</v>
      </c>
      <c r="AP347" s="42">
        <f>SUM(SUMIFS('Sales RAW DATA'!$F$2:$F$30000,'Sales RAW DATA'!$I$2:$I$30000,Incentive_Calc!$A347,'Sales RAW DATA'!$D$2:$D$30000,"B1"),SUMIFS('Sales RAW DATA'!$F$2:$F$30000,'Sales RAW DATA'!$I$2:$I$30000,Incentive_Calc!$A347,'Sales RAW DATA'!$D$2:$D$30000,"B2"),SUMIFS('Sales RAW DATA'!$F$2:$F$30000,'Sales RAW DATA'!$I$2:$I$30000,Incentive_Calc!$A347,'Sales RAW DATA'!$D$2:$D$30000,"B3"),SUMIFS('Sales RAW DATA'!$F$2:$F$30000,'Sales RAW DATA'!$I$2:$I$30000,Incentive_Calc!$A347,'Sales RAW DATA'!$D$2:$D$30000,"B4"),SUMIFS('Sales RAW DATA'!$F$2:$F$30000,'Sales RAW DATA'!$I$2:$I$30000,Incentive_Calc!$A347,'Sales RAW DATA'!$D$2:$D$30000,"B5"))</f>
        <v>4844405</v>
      </c>
      <c r="AQ347" s="42">
        <f>SUM(SUMIFS('Sales RAW DATA'!$G$2:$G$30000,'Sales RAW DATA'!$I$2:$I$30000,Incentive_Calc!$A347,'Sales RAW DATA'!$D$2:$D$30000,"B1"),SUMIFS('Sales RAW DATA'!$G$2:$G$30000,'Sales RAW DATA'!$I$2:$I$30000,Incentive_Calc!$A347,'Sales RAW DATA'!$D$2:$D$30000,"B2"),SUMIFS('Sales RAW DATA'!$G$2:$G$30000,'Sales RAW DATA'!$I$2:$I$30000,Incentive_Calc!$A347,'Sales RAW DATA'!$D$2:$D$30000,"B3"),SUMIFS('Sales RAW DATA'!$G$2:$G$30000,'Sales RAW DATA'!$I$2:$I$30000,Incentive_Calc!$A347,'Sales RAW DATA'!$D$2:$D$30000,"B4"),SUMIFS('Sales RAW DATA'!$G$2:$G$30000,'Sales RAW DATA'!$I$2:$I$30000,Incentive_Calc!$A347,'Sales RAW DATA'!$D$2:$D$30000,"B5"))</f>
        <v>4817713</v>
      </c>
      <c r="AR347" s="45">
        <f t="shared" si="95"/>
        <v>99.449013862383524</v>
      </c>
      <c r="AS347" s="45">
        <f t="shared" si="96"/>
        <v>99</v>
      </c>
      <c r="AT347" s="46"/>
      <c r="AU347" s="21"/>
      <c r="AV347" s="43" t="str">
        <f t="shared" si="87"/>
        <v>Yes</v>
      </c>
      <c r="AW347" s="43" t="str">
        <f t="shared" si="88"/>
        <v>Yes</v>
      </c>
      <c r="AX347" s="43" t="str">
        <f t="shared" si="89"/>
        <v>Yes</v>
      </c>
      <c r="AY347" s="43" t="str">
        <f t="shared" si="97"/>
        <v>Yes</v>
      </c>
    </row>
    <row r="348" spans="1:51" x14ac:dyDescent="0.35">
      <c r="A348" s="21" t="s">
        <v>1225</v>
      </c>
      <c r="B348" s="21" t="s">
        <v>748</v>
      </c>
      <c r="C348" s="21" t="str">
        <f>_xlfn.XLOOKUP($A348,'Employee List'!$E:$E,'Employee List'!$D:$D,0)</f>
        <v>DM</v>
      </c>
      <c r="D348" s="42" cm="1">
        <f t="array" ref="D348">IFERROR(IF($G348="Yes",INDEX('Payment Plan'!$D$6:$D$42,MATCH(1,(Incentive_Calc!$C348='Payment Plan'!$B$6:$B$42)*(Incentive_Calc!$U348='Payment Plan'!$C$6:$C$42),0)),""),"")</f>
        <v>62816.983154296875</v>
      </c>
      <c r="E348" s="42" t="str" cm="1">
        <f t="array" ref="E348">IFERROR(IF($H348="Yes",INDEX('Payment Plan'!$D$6:$D$42,MATCH(1,(Incentive_Calc!$C348='Payment Plan'!$B$6:$B$42)*(Incentive_Calc!$AS348='Payment Plan'!$C$6:$C$42),0)),""),"")</f>
        <v/>
      </c>
      <c r="F348" s="42">
        <f t="shared" si="90"/>
        <v>62816.983154296875</v>
      </c>
      <c r="G348" s="43" t="str">
        <f t="shared" si="85"/>
        <v>Yes</v>
      </c>
      <c r="H348" s="21" t="str">
        <f t="shared" si="91"/>
        <v>No</v>
      </c>
      <c r="I348" s="42">
        <f>IFERROR(SUMIFS('Sales RAW DATA'!$F$2:$F$30000,'Sales RAW DATA'!$I$2:$I$30000,Incentive_Calc!$A348,'Sales RAW DATA'!$E$2:$E$30000,Incentive_Calc!I$5),"")</f>
        <v>2271778</v>
      </c>
      <c r="J348" s="42">
        <f>IFERROR(SUMIFS('Sales RAW DATA'!$F$2:$F$30000,'Sales RAW DATA'!$I$2:$I$30000,Incentive_Calc!$A348,'Sales RAW DATA'!$E$2:$E$30000,Incentive_Calc!J$5),"")</f>
        <v>2308253</v>
      </c>
      <c r="K348" s="42">
        <f>IFERROR(SUMIFS('Sales RAW DATA'!$F$2:$F$30000,'Sales RAW DATA'!$I$2:$I$30000,Incentive_Calc!$A348,'Sales RAW DATA'!$E$2:$E$30000,Incentive_Calc!K$5),"")</f>
        <v>2328407</v>
      </c>
      <c r="L348" s="42">
        <f t="shared" si="92"/>
        <v>6908438</v>
      </c>
      <c r="M348" s="42">
        <f>IFERROR(SUMIFS('Sales RAW DATA'!$G$2:$G$30000,'Sales RAW DATA'!$I$2:$I$30000,Incentive_Calc!$A348,'Sales RAW DATA'!$E$2:$E$30000,Incentive_Calc!M$5),"")</f>
        <v>2333178</v>
      </c>
      <c r="N348" s="42">
        <f>IFERROR(SUMIFS('Sales RAW DATA'!$G$2:$G$30000,'Sales RAW DATA'!$I$2:$I$30000,Incentive_Calc!$A348,'Sales RAW DATA'!$E$2:$E$30000,Incentive_Calc!N$5),"")</f>
        <v>2415252</v>
      </c>
      <c r="O348" s="42">
        <f>IFERROR(SUMIFS('Sales RAW DATA'!$G$2:$G$30000,'Sales RAW DATA'!$I$2:$I$30000,Incentive_Calc!$A348,'Sales RAW DATA'!$E$2:$E$30000,Incentive_Calc!O$5),"")</f>
        <v>2682663</v>
      </c>
      <c r="P348" s="42">
        <f t="shared" si="86"/>
        <v>7431093</v>
      </c>
      <c r="Q348" s="44">
        <f t="shared" si="82"/>
        <v>1.0270272887579683</v>
      </c>
      <c r="R348" s="44">
        <f t="shared" si="83"/>
        <v>1.0463549706206383</v>
      </c>
      <c r="S348" s="44">
        <f t="shared" si="84"/>
        <v>1.1521452220337767</v>
      </c>
      <c r="T348" s="45">
        <f t="shared" si="93"/>
        <v>107.56545835686735</v>
      </c>
      <c r="U348" s="45">
        <f t="shared" si="94"/>
        <v>107</v>
      </c>
      <c r="V348" s="44">
        <f>IFERROR(SUMIFS('Sales RAW DATA'!$G:$G,'Sales RAW DATA'!$I:$I,Incentive_Calc!$A348,'Sales RAW DATA'!$D:$D,"B1",'Sales RAW DATA'!$E:$E,Incentive_Calc!V$5)/SUMIFS('Sales RAW DATA'!$F:$F,'Sales RAW DATA'!$I:$I,Incentive_Calc!$A348,'Sales RAW DATA'!$D:$D,"B1",'Sales RAW DATA'!$E:$E,Incentive_Calc!V$5),"")</f>
        <v>0.98802704609726155</v>
      </c>
      <c r="W348" s="44">
        <f>IFERROR(SUMIFS('Sales RAW DATA'!$G:$G,'Sales RAW DATA'!$I:$I,Incentive_Calc!$A348,'Sales RAW DATA'!$D:$D,"B1",'Sales RAW DATA'!$E:$E,Incentive_Calc!W$5)/SUMIFS('Sales RAW DATA'!$F:$F,'Sales RAW DATA'!$I:$I,Incentive_Calc!$A348,'Sales RAW DATA'!$D:$D,"B1",'Sales RAW DATA'!$E:$E,Incentive_Calc!W$5),"")</f>
        <v>1.1607766789268901</v>
      </c>
      <c r="X348" s="44">
        <f>IFERROR(SUMIFS('Sales RAW DATA'!$G:$G,'Sales RAW DATA'!$I:$I,Incentive_Calc!$A348,'Sales RAW DATA'!$D:$D,"B1",'Sales RAW DATA'!$E:$E,Incentive_Calc!X$5)/SUMIFS('Sales RAW DATA'!$F:$F,'Sales RAW DATA'!$I:$I,Incentive_Calc!$A348,'Sales RAW DATA'!$D:$D,"B1",'Sales RAW DATA'!$E:$E,Incentive_Calc!X$5),"")</f>
        <v>1.2620460946727641</v>
      </c>
      <c r="Y348" s="44">
        <f>SUMIFS('Sales RAW DATA'!$G:$G,'Sales RAW DATA'!$I:$I,Incentive_Calc!$A348,'Sales RAW DATA'!$D:$D,"B1")/SUMIFS('Sales RAW DATA'!$F:$F,'Sales RAW DATA'!$I:$I,Incentive_Calc!$A348,'Sales RAW DATA'!$D:$D,"B1")</f>
        <v>1.1330786536340032</v>
      </c>
      <c r="Z348" s="44">
        <f>IFERROR(SUMIFS('Sales RAW DATA'!$G:$G,'Sales RAW DATA'!$I:$I,Incentive_Calc!$A348,'Sales RAW DATA'!$D:$D,"B2",'Sales RAW DATA'!$E:$E,Incentive_Calc!Z$5)/SUMIFS('Sales RAW DATA'!$F:$F,'Sales RAW DATA'!$I:$I,Incentive_Calc!$A348,'Sales RAW DATA'!$D:$D,"B2",'Sales RAW DATA'!$E:$E,Incentive_Calc!Z$5),"")</f>
        <v>0.78259672943281122</v>
      </c>
      <c r="AA348" s="44">
        <f>IFERROR(SUMIFS('Sales RAW DATA'!$G:$G,'Sales RAW DATA'!$I:$I,Incentive_Calc!$A348,'Sales RAW DATA'!$D:$D,"B2",'Sales RAW DATA'!$E:$E,Incentive_Calc!AA$5)/SUMIFS('Sales RAW DATA'!$F:$F,'Sales RAW DATA'!$I:$I,Incentive_Calc!$A348,'Sales RAW DATA'!$D:$D,"B2",'Sales RAW DATA'!$E:$E,Incentive_Calc!AA$5),"")</f>
        <v>0.86684146128299244</v>
      </c>
      <c r="AB348" s="44">
        <f>IFERROR(SUMIFS('Sales RAW DATA'!$G:$G,'Sales RAW DATA'!$I:$I,Incentive_Calc!$A348,'Sales RAW DATA'!$D:$D,"B2",'Sales RAW DATA'!$E:$E,Incentive_Calc!AB$5)/SUMIFS('Sales RAW DATA'!$F:$F,'Sales RAW DATA'!$I:$I,Incentive_Calc!$A348,'Sales RAW DATA'!$D:$D,"B2",'Sales RAW DATA'!$E:$E,Incentive_Calc!AB$5),"")</f>
        <v>1.2646633818999486</v>
      </c>
      <c r="AC348" s="44">
        <f>SUMIFS('Sales RAW DATA'!$G:$G,'Sales RAW DATA'!$I:$I,Incentive_Calc!$A348,'Sales RAW DATA'!$D:$D,"B2")/SUMIFS('Sales RAW DATA'!$F:$F,'Sales RAW DATA'!$I:$I,Incentive_Calc!$A348,'Sales RAW DATA'!$D:$D,"B2")</f>
        <v>0.97610026581989195</v>
      </c>
      <c r="AD348" s="44">
        <f>IFERROR(SUMIFS('Sales RAW DATA'!$G:$G,'Sales RAW DATA'!$I:$I,Incentive_Calc!$A348,'Sales RAW DATA'!$D:$D,"B3",'Sales RAW DATA'!$E:$E,Incentive_Calc!AD$5)/SUMIFS('Sales RAW DATA'!$F:$F,'Sales RAW DATA'!$I:$I,Incentive_Calc!$A348,'Sales RAW DATA'!$D:$D,"B3",'Sales RAW DATA'!$E:$E,Incentive_Calc!AD$5),"")</f>
        <v>1.1690508268364501</v>
      </c>
      <c r="AE348" s="44">
        <f>IFERROR(SUMIFS('Sales RAW DATA'!$G:$G,'Sales RAW DATA'!$I:$I,Incentive_Calc!$A348,'Sales RAW DATA'!$D:$D,"B3",'Sales RAW DATA'!$E:$E,Incentive_Calc!AE$5)/SUMIFS('Sales RAW DATA'!$F:$F,'Sales RAW DATA'!$I:$I,Incentive_Calc!$A348,'Sales RAW DATA'!$D:$D,"B3",'Sales RAW DATA'!$E:$E,Incentive_Calc!AE$5),"")</f>
        <v>1.3485295963496482</v>
      </c>
      <c r="AF348" s="44">
        <f>IFERROR(SUMIFS('Sales RAW DATA'!$G:$G,'Sales RAW DATA'!$I:$I,Incentive_Calc!$A348,'Sales RAW DATA'!$D:$D,"B3",'Sales RAW DATA'!$E:$E,Incentive_Calc!AF$5)/SUMIFS('Sales RAW DATA'!$F:$F,'Sales RAW DATA'!$I:$I,Incentive_Calc!$A348,'Sales RAW DATA'!$D:$D,"B3",'Sales RAW DATA'!$E:$E,Incentive_Calc!AF$5),"")</f>
        <v>1.4727210298162032</v>
      </c>
      <c r="AG348" s="44">
        <f>SUMIFS('Sales RAW DATA'!$G:$G,'Sales RAW DATA'!$I:$I,Incentive_Calc!$A348,'Sales RAW DATA'!$D:$D,"B3")/SUMIFS('Sales RAW DATA'!$F:$F,'Sales RAW DATA'!$I:$I,Incentive_Calc!$A348,'Sales RAW DATA'!$D:$D,"B3")</f>
        <v>1.3360848552243274</v>
      </c>
      <c r="AH348" s="44">
        <f>IFERROR(SUMIFS('Sales RAW DATA'!$G:$G,'Sales RAW DATA'!$I:$I,Incentive_Calc!$A348,'Sales RAW DATA'!$D:$D,"B4",'Sales RAW DATA'!$E:$E,Incentive_Calc!AH$5)/SUMIFS('Sales RAW DATA'!$F:$F,'Sales RAW DATA'!$I:$I,Incentive_Calc!$A348,'Sales RAW DATA'!$D:$D,"B4",'Sales RAW DATA'!$E:$E,Incentive_Calc!AH$5),"")</f>
        <v>1.0193242192561875</v>
      </c>
      <c r="AI348" s="44">
        <f>IFERROR(SUMIFS('Sales RAW DATA'!$G:$G,'Sales RAW DATA'!$I:$I,Incentive_Calc!$A348,'Sales RAW DATA'!$D:$D,"B4",'Sales RAW DATA'!$E:$E,Incentive_Calc!AI$5)/SUMIFS('Sales RAW DATA'!$F:$F,'Sales RAW DATA'!$I:$I,Incentive_Calc!$A348,'Sales RAW DATA'!$D:$D,"B4",'Sales RAW DATA'!$E:$E,Incentive_Calc!AI$5),"")</f>
        <v>1.041013105314496</v>
      </c>
      <c r="AJ348" s="44">
        <f>IFERROR(SUMIFS('Sales RAW DATA'!$G:$G,'Sales RAW DATA'!$I:$I,Incentive_Calc!$A348,'Sales RAW DATA'!$D:$D,"B4",'Sales RAW DATA'!$E:$E,Incentive_Calc!AJ$5)/SUMIFS('Sales RAW DATA'!$F:$F,'Sales RAW DATA'!$I:$I,Incentive_Calc!$A348,'Sales RAW DATA'!$D:$D,"B4",'Sales RAW DATA'!$E:$E,Incentive_Calc!AJ$5),"")</f>
        <v>1.0760908656765695</v>
      </c>
      <c r="AK348" s="44">
        <f>SUMIFS('Sales RAW DATA'!$G:$G,'Sales RAW DATA'!$I:$I,Incentive_Calc!$A348,'Sales RAW DATA'!$D:$D,"B4")/SUMIFS('Sales RAW DATA'!$F:$F,'Sales RAW DATA'!$I:$I,Incentive_Calc!$A348,'Sales RAW DATA'!$D:$D,"B4")</f>
        <v>1.0457358047091661</v>
      </c>
      <c r="AL348" s="44">
        <f>IFERROR(SUMIFS('Sales RAW DATA'!$G:$G,'Sales RAW DATA'!$I:$I,Incentive_Calc!$A348,'Sales RAW DATA'!$D:$D,"B5",'Sales RAW DATA'!$E:$E,Incentive_Calc!AL$5)/SUMIFS('Sales RAW DATA'!$F:$F,'Sales RAW DATA'!$I:$I,Incentive_Calc!$A348,'Sales RAW DATA'!$D:$D,"B5",'Sales RAW DATA'!$E:$E,Incentive_Calc!AL$5),"")</f>
        <v>0.90893577770091083</v>
      </c>
      <c r="AM348" s="44">
        <f>IFERROR(SUMIFS('Sales RAW DATA'!$G:$G,'Sales RAW DATA'!$I:$I,Incentive_Calc!$A348,'Sales RAW DATA'!$D:$D,"B5",'Sales RAW DATA'!$E:$E,Incentive_Calc!AM$5)/SUMIFS('Sales RAW DATA'!$F:$F,'Sales RAW DATA'!$I:$I,Incentive_Calc!$A348,'Sales RAW DATA'!$D:$D,"B5",'Sales RAW DATA'!$E:$E,Incentive_Calc!AM$5),"")</f>
        <v>0.98251062438705461</v>
      </c>
      <c r="AN348" s="44">
        <f>IFERROR(SUMIFS('Sales RAW DATA'!$G:$G,'Sales RAW DATA'!$I:$I,Incentive_Calc!$A348,'Sales RAW DATA'!$D:$D,"B5",'Sales RAW DATA'!$E:$E,Incentive_Calc!AN$5)/SUMIFS('Sales RAW DATA'!$F:$F,'Sales RAW DATA'!$I:$I,Incentive_Calc!$A348,'Sales RAW DATA'!$D:$D,"B5",'Sales RAW DATA'!$E:$E,Incentive_Calc!AN$5),"")</f>
        <v>1.3811211449991481</v>
      </c>
      <c r="AO348" s="44">
        <f>SUMIFS('Sales RAW DATA'!$G:$G,'Sales RAW DATA'!$I:$I,Incentive_Calc!$A348,'Sales RAW DATA'!$D:$D,"B5")/SUMIFS('Sales RAW DATA'!$F:$F,'Sales RAW DATA'!$I:$I,Incentive_Calc!$A348,'Sales RAW DATA'!$D:$D,"B5")</f>
        <v>1.0902283002232351</v>
      </c>
      <c r="AP348" s="42">
        <f>SUM(SUMIFS('Sales RAW DATA'!$F$2:$F$30000,'Sales RAW DATA'!$I$2:$I$30000,Incentive_Calc!$A348,'Sales RAW DATA'!$D$2:$D$30000,"B1"),SUMIFS('Sales RAW DATA'!$F$2:$F$30000,'Sales RAW DATA'!$I$2:$I$30000,Incentive_Calc!$A348,'Sales RAW DATA'!$D$2:$D$30000,"B2"),SUMIFS('Sales RAW DATA'!$F$2:$F$30000,'Sales RAW DATA'!$I$2:$I$30000,Incentive_Calc!$A348,'Sales RAW DATA'!$D$2:$D$30000,"B3"),SUMIFS('Sales RAW DATA'!$F$2:$F$30000,'Sales RAW DATA'!$I$2:$I$30000,Incentive_Calc!$A348,'Sales RAW DATA'!$D$2:$D$30000,"B4"),SUMIFS('Sales RAW DATA'!$F$2:$F$30000,'Sales RAW DATA'!$I$2:$I$30000,Incentive_Calc!$A348,'Sales RAW DATA'!$D$2:$D$30000,"B5"))</f>
        <v>4073074</v>
      </c>
      <c r="AQ348" s="42">
        <f>SUM(SUMIFS('Sales RAW DATA'!$G$2:$G$30000,'Sales RAW DATA'!$I$2:$I$30000,Incentive_Calc!$A348,'Sales RAW DATA'!$D$2:$D$30000,"B1"),SUMIFS('Sales RAW DATA'!$G$2:$G$30000,'Sales RAW DATA'!$I$2:$I$30000,Incentive_Calc!$A348,'Sales RAW DATA'!$D$2:$D$30000,"B2"),SUMIFS('Sales RAW DATA'!$G$2:$G$30000,'Sales RAW DATA'!$I$2:$I$30000,Incentive_Calc!$A348,'Sales RAW DATA'!$D$2:$D$30000,"B3"),SUMIFS('Sales RAW DATA'!$G$2:$G$30000,'Sales RAW DATA'!$I$2:$I$30000,Incentive_Calc!$A348,'Sales RAW DATA'!$D$2:$D$30000,"B4"),SUMIFS('Sales RAW DATA'!$G$2:$G$30000,'Sales RAW DATA'!$I$2:$I$30000,Incentive_Calc!$A348,'Sales RAW DATA'!$D$2:$D$30000,"B5"))</f>
        <v>4577316</v>
      </c>
      <c r="AR348" s="45">
        <f t="shared" si="95"/>
        <v>112.37988801578365</v>
      </c>
      <c r="AS348" s="45">
        <f t="shared" si="96"/>
        <v>112</v>
      </c>
      <c r="AT348" s="46"/>
      <c r="AU348" s="21"/>
      <c r="AV348" s="43" t="str">
        <f t="shared" si="87"/>
        <v>Yes</v>
      </c>
      <c r="AW348" s="43" t="str">
        <f t="shared" si="88"/>
        <v>Yes</v>
      </c>
      <c r="AX348" s="43" t="str">
        <f t="shared" si="89"/>
        <v>Yes</v>
      </c>
      <c r="AY348" s="43" t="str">
        <f t="shared" si="97"/>
        <v>Yes</v>
      </c>
    </row>
    <row r="349" spans="1:51" x14ac:dyDescent="0.35">
      <c r="A349" s="21" t="s">
        <v>1226</v>
      </c>
      <c r="B349" s="21" t="s">
        <v>749</v>
      </c>
      <c r="C349" s="21" t="str">
        <f>_xlfn.XLOOKUP($A349,'Employee List'!$E:$E,'Employee List'!$D:$D,0)</f>
        <v>DM</v>
      </c>
      <c r="D349" s="42" t="str" cm="1">
        <f t="array" ref="D349">IFERROR(IF($G349="Yes",INDEX('Payment Plan'!$D$6:$D$42,MATCH(1,(Incentive_Calc!$C349='Payment Plan'!$B$6:$B$42)*(Incentive_Calc!$U349='Payment Plan'!$C$6:$C$42),0)),""),"")</f>
        <v/>
      </c>
      <c r="E349" s="42" t="str" cm="1">
        <f t="array" ref="E349">IFERROR(IF($H349="Yes",INDEX('Payment Plan'!$D$6:$D$42,MATCH(1,(Incentive_Calc!$C349='Payment Plan'!$B$6:$B$42)*(Incentive_Calc!$AS349='Payment Plan'!$C$6:$C$42),0)),""),"")</f>
        <v/>
      </c>
      <c r="F349" s="42">
        <f t="shared" si="90"/>
        <v>0</v>
      </c>
      <c r="G349" s="43" t="str">
        <f t="shared" si="85"/>
        <v>Yes</v>
      </c>
      <c r="H349" s="21" t="str">
        <f t="shared" si="91"/>
        <v>No</v>
      </c>
      <c r="I349" s="42">
        <f>IFERROR(SUMIFS('Sales RAW DATA'!$F$2:$F$30000,'Sales RAW DATA'!$I$2:$I$30000,Incentive_Calc!$A349,'Sales RAW DATA'!$E$2:$E$30000,Incentive_Calc!I$5),"")</f>
        <v>1659163</v>
      </c>
      <c r="J349" s="42">
        <f>IFERROR(SUMIFS('Sales RAW DATA'!$F$2:$F$30000,'Sales RAW DATA'!$I$2:$I$30000,Incentive_Calc!$A349,'Sales RAW DATA'!$E$2:$E$30000,Incentive_Calc!J$5),"")</f>
        <v>1640242</v>
      </c>
      <c r="K349" s="42">
        <f>IFERROR(SUMIFS('Sales RAW DATA'!$F$2:$F$30000,'Sales RAW DATA'!$I$2:$I$30000,Incentive_Calc!$A349,'Sales RAW DATA'!$E$2:$E$30000,Incentive_Calc!K$5),"")</f>
        <v>1660437</v>
      </c>
      <c r="L349" s="42">
        <f t="shared" si="92"/>
        <v>4959842</v>
      </c>
      <c r="M349" s="42">
        <f>IFERROR(SUMIFS('Sales RAW DATA'!$G$2:$G$30000,'Sales RAW DATA'!$I$2:$I$30000,Incentive_Calc!$A349,'Sales RAW DATA'!$E$2:$E$30000,Incentive_Calc!M$5),"")</f>
        <v>1577306</v>
      </c>
      <c r="N349" s="42">
        <f>IFERROR(SUMIFS('Sales RAW DATA'!$G$2:$G$30000,'Sales RAW DATA'!$I$2:$I$30000,Incentive_Calc!$A349,'Sales RAW DATA'!$E$2:$E$30000,Incentive_Calc!N$5),"")</f>
        <v>1632854</v>
      </c>
      <c r="O349" s="42">
        <f>IFERROR(SUMIFS('Sales RAW DATA'!$G$2:$G$30000,'Sales RAW DATA'!$I$2:$I$30000,Incentive_Calc!$A349,'Sales RAW DATA'!$E$2:$E$30000,Incentive_Calc!O$5),"")</f>
        <v>1674008</v>
      </c>
      <c r="P349" s="42">
        <f t="shared" si="86"/>
        <v>4884168</v>
      </c>
      <c r="Q349" s="44">
        <f t="shared" si="82"/>
        <v>0.95066367801114171</v>
      </c>
      <c r="R349" s="44">
        <f t="shared" si="83"/>
        <v>0.99549578659734361</v>
      </c>
      <c r="S349" s="44">
        <f t="shared" si="84"/>
        <v>1.0081731495985695</v>
      </c>
      <c r="T349" s="45">
        <f t="shared" si="93"/>
        <v>98.474265914115804</v>
      </c>
      <c r="U349" s="45">
        <f t="shared" si="94"/>
        <v>98</v>
      </c>
      <c r="V349" s="44">
        <f>IFERROR(SUMIFS('Sales RAW DATA'!$G:$G,'Sales RAW DATA'!$I:$I,Incentive_Calc!$A349,'Sales RAW DATA'!$D:$D,"B1",'Sales RAW DATA'!$E:$E,Incentive_Calc!V$5)/SUMIFS('Sales RAW DATA'!$F:$F,'Sales RAW DATA'!$I:$I,Incentive_Calc!$A349,'Sales RAW DATA'!$D:$D,"B1",'Sales RAW DATA'!$E:$E,Incentive_Calc!V$5),"")</f>
        <v>1.4498213626723009</v>
      </c>
      <c r="W349" s="44">
        <f>IFERROR(SUMIFS('Sales RAW DATA'!$G:$G,'Sales RAW DATA'!$I:$I,Incentive_Calc!$A349,'Sales RAW DATA'!$D:$D,"B1",'Sales RAW DATA'!$E:$E,Incentive_Calc!W$5)/SUMIFS('Sales RAW DATA'!$F:$F,'Sales RAW DATA'!$I:$I,Incentive_Calc!$A349,'Sales RAW DATA'!$D:$D,"B1",'Sales RAW DATA'!$E:$E,Incentive_Calc!W$5),"")</f>
        <v>1.2145331043950278</v>
      </c>
      <c r="X349" s="44">
        <f>IFERROR(SUMIFS('Sales RAW DATA'!$G:$G,'Sales RAW DATA'!$I:$I,Incentive_Calc!$A349,'Sales RAW DATA'!$D:$D,"B1",'Sales RAW DATA'!$E:$E,Incentive_Calc!X$5)/SUMIFS('Sales RAW DATA'!$F:$F,'Sales RAW DATA'!$I:$I,Incentive_Calc!$A349,'Sales RAW DATA'!$D:$D,"B1",'Sales RAW DATA'!$E:$E,Incentive_Calc!X$5),"")</f>
        <v>1.4435615177686536</v>
      </c>
      <c r="Y349" s="44">
        <f>SUMIFS('Sales RAW DATA'!$G:$G,'Sales RAW DATA'!$I:$I,Incentive_Calc!$A349,'Sales RAW DATA'!$D:$D,"B1")/SUMIFS('Sales RAW DATA'!$F:$F,'Sales RAW DATA'!$I:$I,Incentive_Calc!$A349,'Sales RAW DATA'!$D:$D,"B1")</f>
        <v>1.3689825353190603</v>
      </c>
      <c r="Z349" s="44">
        <f>IFERROR(SUMIFS('Sales RAW DATA'!$G:$G,'Sales RAW DATA'!$I:$I,Incentive_Calc!$A349,'Sales RAW DATA'!$D:$D,"B2",'Sales RAW DATA'!$E:$E,Incentive_Calc!Z$5)/SUMIFS('Sales RAW DATA'!$F:$F,'Sales RAW DATA'!$I:$I,Incentive_Calc!$A349,'Sales RAW DATA'!$D:$D,"B2",'Sales RAW DATA'!$E:$E,Incentive_Calc!Z$5),"")</f>
        <v>0.59802547925457383</v>
      </c>
      <c r="AA349" s="44">
        <f>IFERROR(SUMIFS('Sales RAW DATA'!$G:$G,'Sales RAW DATA'!$I:$I,Incentive_Calc!$A349,'Sales RAW DATA'!$D:$D,"B2",'Sales RAW DATA'!$E:$E,Incentive_Calc!AA$5)/SUMIFS('Sales RAW DATA'!$F:$F,'Sales RAW DATA'!$I:$I,Incentive_Calc!$A349,'Sales RAW DATA'!$D:$D,"B2",'Sales RAW DATA'!$E:$E,Incentive_Calc!AA$5),"")</f>
        <v>0.63822020126007706</v>
      </c>
      <c r="AB349" s="44">
        <f>IFERROR(SUMIFS('Sales RAW DATA'!$G:$G,'Sales RAW DATA'!$I:$I,Incentive_Calc!$A349,'Sales RAW DATA'!$D:$D,"B2",'Sales RAW DATA'!$E:$E,Incentive_Calc!AB$5)/SUMIFS('Sales RAW DATA'!$F:$F,'Sales RAW DATA'!$I:$I,Incentive_Calc!$A349,'Sales RAW DATA'!$D:$D,"B2",'Sales RAW DATA'!$E:$E,Incentive_Calc!AB$5),"")</f>
        <v>0.59119778584798499</v>
      </c>
      <c r="AC349" s="44">
        <f>SUMIFS('Sales RAW DATA'!$G:$G,'Sales RAW DATA'!$I:$I,Incentive_Calc!$A349,'Sales RAW DATA'!$D:$D,"B2")/SUMIFS('Sales RAW DATA'!$F:$F,'Sales RAW DATA'!$I:$I,Incentive_Calc!$A349,'Sales RAW DATA'!$D:$D,"B2")</f>
        <v>0.6091858596679165</v>
      </c>
      <c r="AD349" s="44">
        <f>IFERROR(SUMIFS('Sales RAW DATA'!$G:$G,'Sales RAW DATA'!$I:$I,Incentive_Calc!$A349,'Sales RAW DATA'!$D:$D,"B3",'Sales RAW DATA'!$E:$E,Incentive_Calc!AD$5)/SUMIFS('Sales RAW DATA'!$F:$F,'Sales RAW DATA'!$I:$I,Incentive_Calc!$A349,'Sales RAW DATA'!$D:$D,"B3",'Sales RAW DATA'!$E:$E,Incentive_Calc!AD$5),"")</f>
        <v>1.0306264211168956</v>
      </c>
      <c r="AE349" s="44">
        <f>IFERROR(SUMIFS('Sales RAW DATA'!$G:$G,'Sales RAW DATA'!$I:$I,Incentive_Calc!$A349,'Sales RAW DATA'!$D:$D,"B3",'Sales RAW DATA'!$E:$E,Incentive_Calc!AE$5)/SUMIFS('Sales RAW DATA'!$F:$F,'Sales RAW DATA'!$I:$I,Incentive_Calc!$A349,'Sales RAW DATA'!$D:$D,"B3",'Sales RAW DATA'!$E:$E,Incentive_Calc!AE$5),"")</f>
        <v>1.1139535229338711</v>
      </c>
      <c r="AF349" s="44">
        <f>IFERROR(SUMIFS('Sales RAW DATA'!$G:$G,'Sales RAW DATA'!$I:$I,Incentive_Calc!$A349,'Sales RAW DATA'!$D:$D,"B3",'Sales RAW DATA'!$E:$E,Incentive_Calc!AF$5)/SUMIFS('Sales RAW DATA'!$F:$F,'Sales RAW DATA'!$I:$I,Incentive_Calc!$A349,'Sales RAW DATA'!$D:$D,"B3",'Sales RAW DATA'!$E:$E,Incentive_Calc!AF$5),"")</f>
        <v>1.5783749759585963</v>
      </c>
      <c r="AG349" s="44">
        <f>SUMIFS('Sales RAW DATA'!$G:$G,'Sales RAW DATA'!$I:$I,Incentive_Calc!$A349,'Sales RAW DATA'!$D:$D,"B3")/SUMIFS('Sales RAW DATA'!$F:$F,'Sales RAW DATA'!$I:$I,Incentive_Calc!$A349,'Sales RAW DATA'!$D:$D,"B3")</f>
        <v>1.2531714939764318</v>
      </c>
      <c r="AH349" s="44">
        <f>IFERROR(SUMIFS('Sales RAW DATA'!$G:$G,'Sales RAW DATA'!$I:$I,Incentive_Calc!$A349,'Sales RAW DATA'!$D:$D,"B4",'Sales RAW DATA'!$E:$E,Incentive_Calc!AH$5)/SUMIFS('Sales RAW DATA'!$F:$F,'Sales RAW DATA'!$I:$I,Incentive_Calc!$A349,'Sales RAW DATA'!$D:$D,"B4",'Sales RAW DATA'!$E:$E,Incentive_Calc!AH$5),"")</f>
        <v>0.78477816752110396</v>
      </c>
      <c r="AI349" s="44">
        <f>IFERROR(SUMIFS('Sales RAW DATA'!$G:$G,'Sales RAW DATA'!$I:$I,Incentive_Calc!$A349,'Sales RAW DATA'!$D:$D,"B4",'Sales RAW DATA'!$E:$E,Incentive_Calc!AI$5)/SUMIFS('Sales RAW DATA'!$F:$F,'Sales RAW DATA'!$I:$I,Incentive_Calc!$A349,'Sales RAW DATA'!$D:$D,"B4",'Sales RAW DATA'!$E:$E,Incentive_Calc!AI$5),"")</f>
        <v>0.84930650133175867</v>
      </c>
      <c r="AJ349" s="44">
        <f>IFERROR(SUMIFS('Sales RAW DATA'!$G:$G,'Sales RAW DATA'!$I:$I,Incentive_Calc!$A349,'Sales RAW DATA'!$D:$D,"B4",'Sales RAW DATA'!$E:$E,Incentive_Calc!AJ$5)/SUMIFS('Sales RAW DATA'!$F:$F,'Sales RAW DATA'!$I:$I,Incentive_Calc!$A349,'Sales RAW DATA'!$D:$D,"B4",'Sales RAW DATA'!$E:$E,Incentive_Calc!AJ$5),"")</f>
        <v>0.74799496899533602</v>
      </c>
      <c r="AK349" s="44">
        <f>SUMIFS('Sales RAW DATA'!$G:$G,'Sales RAW DATA'!$I:$I,Incentive_Calc!$A349,'Sales RAW DATA'!$D:$D,"B4")/SUMIFS('Sales RAW DATA'!$F:$F,'Sales RAW DATA'!$I:$I,Incentive_Calc!$A349,'Sales RAW DATA'!$D:$D,"B4")</f>
        <v>0.79387622522049739</v>
      </c>
      <c r="AL349" s="44">
        <f>IFERROR(SUMIFS('Sales RAW DATA'!$G:$G,'Sales RAW DATA'!$I:$I,Incentive_Calc!$A349,'Sales RAW DATA'!$D:$D,"B5",'Sales RAW DATA'!$E:$E,Incentive_Calc!AL$5)/SUMIFS('Sales RAW DATA'!$F:$F,'Sales RAW DATA'!$I:$I,Incentive_Calc!$A349,'Sales RAW DATA'!$D:$D,"B5",'Sales RAW DATA'!$E:$E,Incentive_Calc!AL$5),"")</f>
        <v>0.68175401578079264</v>
      </c>
      <c r="AM349" s="44">
        <f>IFERROR(SUMIFS('Sales RAW DATA'!$G:$G,'Sales RAW DATA'!$I:$I,Incentive_Calc!$A349,'Sales RAW DATA'!$D:$D,"B5",'Sales RAW DATA'!$E:$E,Incentive_Calc!AM$5)/SUMIFS('Sales RAW DATA'!$F:$F,'Sales RAW DATA'!$I:$I,Incentive_Calc!$A349,'Sales RAW DATA'!$D:$D,"B5",'Sales RAW DATA'!$E:$E,Incentive_Calc!AM$5),"")</f>
        <v>0.69414970620795369</v>
      </c>
      <c r="AN349" s="44">
        <f>IFERROR(SUMIFS('Sales RAW DATA'!$G:$G,'Sales RAW DATA'!$I:$I,Incentive_Calc!$A349,'Sales RAW DATA'!$D:$D,"B5",'Sales RAW DATA'!$E:$E,Incentive_Calc!AN$5)/SUMIFS('Sales RAW DATA'!$F:$F,'Sales RAW DATA'!$I:$I,Incentive_Calc!$A349,'Sales RAW DATA'!$D:$D,"B5",'Sales RAW DATA'!$E:$E,Incentive_Calc!AN$5),"")</f>
        <v>0.82480510276399721</v>
      </c>
      <c r="AO349" s="44">
        <f>SUMIFS('Sales RAW DATA'!$G:$G,'Sales RAW DATA'!$I:$I,Incentive_Calc!$A349,'Sales RAW DATA'!$D:$D,"B5")/SUMIFS('Sales RAW DATA'!$F:$F,'Sales RAW DATA'!$I:$I,Incentive_Calc!$A349,'Sales RAW DATA'!$D:$D,"B5")</f>
        <v>0.73352435530085958</v>
      </c>
      <c r="AP349" s="42">
        <f>SUM(SUMIFS('Sales RAW DATA'!$F$2:$F$30000,'Sales RAW DATA'!$I$2:$I$30000,Incentive_Calc!$A349,'Sales RAW DATA'!$D$2:$D$30000,"B1"),SUMIFS('Sales RAW DATA'!$F$2:$F$30000,'Sales RAW DATA'!$I$2:$I$30000,Incentive_Calc!$A349,'Sales RAW DATA'!$D$2:$D$30000,"B2"),SUMIFS('Sales RAW DATA'!$F$2:$F$30000,'Sales RAW DATA'!$I$2:$I$30000,Incentive_Calc!$A349,'Sales RAW DATA'!$D$2:$D$30000,"B3"),SUMIFS('Sales RAW DATA'!$F$2:$F$30000,'Sales RAW DATA'!$I$2:$I$30000,Incentive_Calc!$A349,'Sales RAW DATA'!$D$2:$D$30000,"B4"),SUMIFS('Sales RAW DATA'!$F$2:$F$30000,'Sales RAW DATA'!$I$2:$I$30000,Incentive_Calc!$A349,'Sales RAW DATA'!$D$2:$D$30000,"B5"))</f>
        <v>2857507</v>
      </c>
      <c r="AQ349" s="42">
        <f>SUM(SUMIFS('Sales RAW DATA'!$G$2:$G$30000,'Sales RAW DATA'!$I$2:$I$30000,Incentive_Calc!$A349,'Sales RAW DATA'!$D$2:$D$30000,"B1"),SUMIFS('Sales RAW DATA'!$G$2:$G$30000,'Sales RAW DATA'!$I$2:$I$30000,Incentive_Calc!$A349,'Sales RAW DATA'!$D$2:$D$30000,"B2"),SUMIFS('Sales RAW DATA'!$G$2:$G$30000,'Sales RAW DATA'!$I$2:$I$30000,Incentive_Calc!$A349,'Sales RAW DATA'!$D$2:$D$30000,"B3"),SUMIFS('Sales RAW DATA'!$G$2:$G$30000,'Sales RAW DATA'!$I$2:$I$30000,Incentive_Calc!$A349,'Sales RAW DATA'!$D$2:$D$30000,"B4"),SUMIFS('Sales RAW DATA'!$G$2:$G$30000,'Sales RAW DATA'!$I$2:$I$30000,Incentive_Calc!$A349,'Sales RAW DATA'!$D$2:$D$30000,"B5"))</f>
        <v>2890228</v>
      </c>
      <c r="AR349" s="45">
        <f t="shared" si="95"/>
        <v>101.14508905839952</v>
      </c>
      <c r="AS349" s="45">
        <f t="shared" si="96"/>
        <v>101</v>
      </c>
      <c r="AT349" s="46"/>
      <c r="AU349" s="21"/>
      <c r="AV349" s="43" t="str">
        <f t="shared" si="87"/>
        <v>Yes</v>
      </c>
      <c r="AW349" s="43" t="str">
        <f t="shared" si="88"/>
        <v>Yes</v>
      </c>
      <c r="AX349" s="43" t="str">
        <f t="shared" si="89"/>
        <v>Yes</v>
      </c>
      <c r="AY349" s="43" t="str">
        <f t="shared" si="97"/>
        <v>Yes</v>
      </c>
    </row>
    <row r="350" spans="1:51" x14ac:dyDescent="0.35">
      <c r="A350" s="21" t="s">
        <v>1227</v>
      </c>
      <c r="B350" s="21" t="s">
        <v>750</v>
      </c>
      <c r="C350" s="21" t="str">
        <f>_xlfn.XLOOKUP($A350,'Employee List'!$E:$E,'Employee List'!$D:$D,0)</f>
        <v>DM</v>
      </c>
      <c r="D350" s="42" cm="1">
        <f t="array" ref="D350">IFERROR(IF($G350="Yes",INDEX('Payment Plan'!$D$6:$D$42,MATCH(1,(Incentive_Calc!$C350='Payment Plan'!$B$6:$B$42)*(Incentive_Calc!$U350='Payment Plan'!$C$6:$C$42),0)),""),"")</f>
        <v>62816.983154296875</v>
      </c>
      <c r="E350" s="42" t="str" cm="1">
        <f t="array" ref="E350">IFERROR(IF($H350="Yes",INDEX('Payment Plan'!$D$6:$D$42,MATCH(1,(Incentive_Calc!$C350='Payment Plan'!$B$6:$B$42)*(Incentive_Calc!$AS350='Payment Plan'!$C$6:$C$42),0)),""),"")</f>
        <v/>
      </c>
      <c r="F350" s="42">
        <f t="shared" si="90"/>
        <v>62816.983154296875</v>
      </c>
      <c r="G350" s="43" t="str">
        <f t="shared" si="85"/>
        <v>Yes</v>
      </c>
      <c r="H350" s="21" t="str">
        <f t="shared" si="91"/>
        <v>No</v>
      </c>
      <c r="I350" s="42">
        <f>IFERROR(SUMIFS('Sales RAW DATA'!$F$2:$F$30000,'Sales RAW DATA'!$I$2:$I$30000,Incentive_Calc!$A350,'Sales RAW DATA'!$E$2:$E$30000,Incentive_Calc!I$5),"")</f>
        <v>3596395</v>
      </c>
      <c r="J350" s="42">
        <f>IFERROR(SUMIFS('Sales RAW DATA'!$F$2:$F$30000,'Sales RAW DATA'!$I$2:$I$30000,Incentive_Calc!$A350,'Sales RAW DATA'!$E$2:$E$30000,Incentive_Calc!J$5),"")</f>
        <v>3606697</v>
      </c>
      <c r="K350" s="42">
        <f>IFERROR(SUMIFS('Sales RAW DATA'!$F$2:$F$30000,'Sales RAW DATA'!$I$2:$I$30000,Incentive_Calc!$A350,'Sales RAW DATA'!$E$2:$E$30000,Incentive_Calc!K$5),"")</f>
        <v>3648313</v>
      </c>
      <c r="L350" s="42">
        <f t="shared" si="92"/>
        <v>10851405</v>
      </c>
      <c r="M350" s="42">
        <f>IFERROR(SUMIFS('Sales RAW DATA'!$G$2:$G$30000,'Sales RAW DATA'!$I$2:$I$30000,Incentive_Calc!$A350,'Sales RAW DATA'!$E$2:$E$30000,Incentive_Calc!M$5),"")</f>
        <v>3999930</v>
      </c>
      <c r="N350" s="42">
        <f>IFERROR(SUMIFS('Sales RAW DATA'!$G$2:$G$30000,'Sales RAW DATA'!$I$2:$I$30000,Incentive_Calc!$A350,'Sales RAW DATA'!$E$2:$E$30000,Incentive_Calc!N$5),"")</f>
        <v>3902137</v>
      </c>
      <c r="O350" s="42">
        <f>IFERROR(SUMIFS('Sales RAW DATA'!$G$2:$G$30000,'Sales RAW DATA'!$I$2:$I$30000,Incentive_Calc!$A350,'Sales RAW DATA'!$E$2:$E$30000,Incentive_Calc!O$5),"")</f>
        <v>3810557</v>
      </c>
      <c r="P350" s="42">
        <f t="shared" si="86"/>
        <v>11712624</v>
      </c>
      <c r="Q350" s="44">
        <f t="shared" si="82"/>
        <v>1.1122054168132254</v>
      </c>
      <c r="R350" s="44">
        <f t="shared" si="83"/>
        <v>1.0819142833456761</v>
      </c>
      <c r="S350" s="44">
        <f t="shared" si="84"/>
        <v>1.0444709650734463</v>
      </c>
      <c r="T350" s="45">
        <f t="shared" si="93"/>
        <v>107.93647458554906</v>
      </c>
      <c r="U350" s="45">
        <f t="shared" si="94"/>
        <v>107</v>
      </c>
      <c r="V350" s="44">
        <f>IFERROR(SUMIFS('Sales RAW DATA'!$G:$G,'Sales RAW DATA'!$I:$I,Incentive_Calc!$A350,'Sales RAW DATA'!$D:$D,"B1",'Sales RAW DATA'!$E:$E,Incentive_Calc!V$5)/SUMIFS('Sales RAW DATA'!$F:$F,'Sales RAW DATA'!$I:$I,Incentive_Calc!$A350,'Sales RAW DATA'!$D:$D,"B1",'Sales RAW DATA'!$E:$E,Incentive_Calc!V$5),"")</f>
        <v>1.1279036364420938</v>
      </c>
      <c r="W350" s="44">
        <f>IFERROR(SUMIFS('Sales RAW DATA'!$G:$G,'Sales RAW DATA'!$I:$I,Incentive_Calc!$A350,'Sales RAW DATA'!$D:$D,"B1",'Sales RAW DATA'!$E:$E,Incentive_Calc!W$5)/SUMIFS('Sales RAW DATA'!$F:$F,'Sales RAW DATA'!$I:$I,Incentive_Calc!$A350,'Sales RAW DATA'!$D:$D,"B1",'Sales RAW DATA'!$E:$E,Incentive_Calc!W$5),"")</f>
        <v>0.90819937585762556</v>
      </c>
      <c r="X350" s="44">
        <f>IFERROR(SUMIFS('Sales RAW DATA'!$G:$G,'Sales RAW DATA'!$I:$I,Incentive_Calc!$A350,'Sales RAW DATA'!$D:$D,"B1",'Sales RAW DATA'!$E:$E,Incentive_Calc!X$5)/SUMIFS('Sales RAW DATA'!$F:$F,'Sales RAW DATA'!$I:$I,Incentive_Calc!$A350,'Sales RAW DATA'!$D:$D,"B1",'Sales RAW DATA'!$E:$E,Incentive_Calc!X$5),"")</f>
        <v>0.96137821660341527</v>
      </c>
      <c r="Y350" s="44">
        <f>SUMIFS('Sales RAW DATA'!$G:$G,'Sales RAW DATA'!$I:$I,Incentive_Calc!$A350,'Sales RAW DATA'!$D:$D,"B1")/SUMIFS('Sales RAW DATA'!$F:$F,'Sales RAW DATA'!$I:$I,Incentive_Calc!$A350,'Sales RAW DATA'!$D:$D,"B1")</f>
        <v>1.000918677308543</v>
      </c>
      <c r="Z350" s="44">
        <f>IFERROR(SUMIFS('Sales RAW DATA'!$G:$G,'Sales RAW DATA'!$I:$I,Incentive_Calc!$A350,'Sales RAW DATA'!$D:$D,"B2",'Sales RAW DATA'!$E:$E,Incentive_Calc!Z$5)/SUMIFS('Sales RAW DATA'!$F:$F,'Sales RAW DATA'!$I:$I,Incentive_Calc!$A350,'Sales RAW DATA'!$D:$D,"B2",'Sales RAW DATA'!$E:$E,Incentive_Calc!Z$5),"")</f>
        <v>1.1042847266452185</v>
      </c>
      <c r="AA350" s="44">
        <f>IFERROR(SUMIFS('Sales RAW DATA'!$G:$G,'Sales RAW DATA'!$I:$I,Incentive_Calc!$A350,'Sales RAW DATA'!$D:$D,"B2",'Sales RAW DATA'!$E:$E,Incentive_Calc!AA$5)/SUMIFS('Sales RAW DATA'!$F:$F,'Sales RAW DATA'!$I:$I,Incentive_Calc!$A350,'Sales RAW DATA'!$D:$D,"B2",'Sales RAW DATA'!$E:$E,Incentive_Calc!AA$5),"")</f>
        <v>1.1572493087341633</v>
      </c>
      <c r="AB350" s="44">
        <f>IFERROR(SUMIFS('Sales RAW DATA'!$G:$G,'Sales RAW DATA'!$I:$I,Incentive_Calc!$A350,'Sales RAW DATA'!$D:$D,"B2",'Sales RAW DATA'!$E:$E,Incentive_Calc!AB$5)/SUMIFS('Sales RAW DATA'!$F:$F,'Sales RAW DATA'!$I:$I,Incentive_Calc!$A350,'Sales RAW DATA'!$D:$D,"B2",'Sales RAW DATA'!$E:$E,Incentive_Calc!AB$5),"")</f>
        <v>0.78827682749882488</v>
      </c>
      <c r="AC350" s="44">
        <f>SUMIFS('Sales RAW DATA'!$G:$G,'Sales RAW DATA'!$I:$I,Incentive_Calc!$A350,'Sales RAW DATA'!$D:$D,"B2")/SUMIFS('Sales RAW DATA'!$F:$F,'Sales RAW DATA'!$I:$I,Incentive_Calc!$A350,'Sales RAW DATA'!$D:$D,"B2")</f>
        <v>1.0138484959840413</v>
      </c>
      <c r="AD350" s="44">
        <f>IFERROR(SUMIFS('Sales RAW DATA'!$G:$G,'Sales RAW DATA'!$I:$I,Incentive_Calc!$A350,'Sales RAW DATA'!$D:$D,"B3",'Sales RAW DATA'!$E:$E,Incentive_Calc!AD$5)/SUMIFS('Sales RAW DATA'!$F:$F,'Sales RAW DATA'!$I:$I,Incentive_Calc!$A350,'Sales RAW DATA'!$D:$D,"B3",'Sales RAW DATA'!$E:$E,Incentive_Calc!AD$5),"")</f>
        <v>0.95429335482452926</v>
      </c>
      <c r="AE350" s="44">
        <f>IFERROR(SUMIFS('Sales RAW DATA'!$G:$G,'Sales RAW DATA'!$I:$I,Incentive_Calc!$A350,'Sales RAW DATA'!$D:$D,"B3",'Sales RAW DATA'!$E:$E,Incentive_Calc!AE$5)/SUMIFS('Sales RAW DATA'!$F:$F,'Sales RAW DATA'!$I:$I,Incentive_Calc!$A350,'Sales RAW DATA'!$D:$D,"B3",'Sales RAW DATA'!$E:$E,Incentive_Calc!AE$5),"")</f>
        <v>1.2394670299016801</v>
      </c>
      <c r="AF350" s="44">
        <f>IFERROR(SUMIFS('Sales RAW DATA'!$G:$G,'Sales RAW DATA'!$I:$I,Incentive_Calc!$A350,'Sales RAW DATA'!$D:$D,"B3",'Sales RAW DATA'!$E:$E,Incentive_Calc!AF$5)/SUMIFS('Sales RAW DATA'!$F:$F,'Sales RAW DATA'!$I:$I,Incentive_Calc!$A350,'Sales RAW DATA'!$D:$D,"B3",'Sales RAW DATA'!$E:$E,Incentive_Calc!AF$5),"")</f>
        <v>1.6960009854100959</v>
      </c>
      <c r="AG350" s="44">
        <f>SUMIFS('Sales RAW DATA'!$G:$G,'Sales RAW DATA'!$I:$I,Incentive_Calc!$A350,'Sales RAW DATA'!$D:$D,"B3")/SUMIFS('Sales RAW DATA'!$F:$F,'Sales RAW DATA'!$I:$I,Incentive_Calc!$A350,'Sales RAW DATA'!$D:$D,"B3")</f>
        <v>1.3129283432786911</v>
      </c>
      <c r="AH350" s="44">
        <f>IFERROR(SUMIFS('Sales RAW DATA'!$G:$G,'Sales RAW DATA'!$I:$I,Incentive_Calc!$A350,'Sales RAW DATA'!$D:$D,"B4",'Sales RAW DATA'!$E:$E,Incentive_Calc!AH$5)/SUMIFS('Sales RAW DATA'!$F:$F,'Sales RAW DATA'!$I:$I,Incentive_Calc!$A350,'Sales RAW DATA'!$D:$D,"B4",'Sales RAW DATA'!$E:$E,Incentive_Calc!AH$5),"")</f>
        <v>1.0205646936925268</v>
      </c>
      <c r="AI350" s="44">
        <f>IFERROR(SUMIFS('Sales RAW DATA'!$G:$G,'Sales RAW DATA'!$I:$I,Incentive_Calc!$A350,'Sales RAW DATA'!$D:$D,"B4",'Sales RAW DATA'!$E:$E,Incentive_Calc!AI$5)/SUMIFS('Sales RAW DATA'!$F:$F,'Sales RAW DATA'!$I:$I,Incentive_Calc!$A350,'Sales RAW DATA'!$D:$D,"B4",'Sales RAW DATA'!$E:$E,Incentive_Calc!AI$5),"")</f>
        <v>1.0869819089457871</v>
      </c>
      <c r="AJ350" s="44">
        <f>IFERROR(SUMIFS('Sales RAW DATA'!$G:$G,'Sales RAW DATA'!$I:$I,Incentive_Calc!$A350,'Sales RAW DATA'!$D:$D,"B4",'Sales RAW DATA'!$E:$E,Incentive_Calc!AJ$5)/SUMIFS('Sales RAW DATA'!$F:$F,'Sales RAW DATA'!$I:$I,Incentive_Calc!$A350,'Sales RAW DATA'!$D:$D,"B4",'Sales RAW DATA'!$E:$E,Incentive_Calc!AJ$5),"")</f>
        <v>0.9833633926395321</v>
      </c>
      <c r="AK350" s="44">
        <f>SUMIFS('Sales RAW DATA'!$G:$G,'Sales RAW DATA'!$I:$I,Incentive_Calc!$A350,'Sales RAW DATA'!$D:$D,"B4")/SUMIFS('Sales RAW DATA'!$F:$F,'Sales RAW DATA'!$I:$I,Incentive_Calc!$A350,'Sales RAW DATA'!$D:$D,"B4")</f>
        <v>1.0299668642874651</v>
      </c>
      <c r="AL350" s="44">
        <f>IFERROR(SUMIFS('Sales RAW DATA'!$G:$G,'Sales RAW DATA'!$I:$I,Incentive_Calc!$A350,'Sales RAW DATA'!$D:$D,"B5",'Sales RAW DATA'!$E:$E,Incentive_Calc!AL$5)/SUMIFS('Sales RAW DATA'!$F:$F,'Sales RAW DATA'!$I:$I,Incentive_Calc!$A350,'Sales RAW DATA'!$D:$D,"B5",'Sales RAW DATA'!$E:$E,Incentive_Calc!AL$5),"")</f>
        <v>0.99761075886534212</v>
      </c>
      <c r="AM350" s="44">
        <f>IFERROR(SUMIFS('Sales RAW DATA'!$G:$G,'Sales RAW DATA'!$I:$I,Incentive_Calc!$A350,'Sales RAW DATA'!$D:$D,"B5",'Sales RAW DATA'!$E:$E,Incentive_Calc!AM$5)/SUMIFS('Sales RAW DATA'!$F:$F,'Sales RAW DATA'!$I:$I,Incentive_Calc!$A350,'Sales RAW DATA'!$D:$D,"B5",'Sales RAW DATA'!$E:$E,Incentive_Calc!AM$5),"")</f>
        <v>0.97946949889591828</v>
      </c>
      <c r="AN350" s="44">
        <f>IFERROR(SUMIFS('Sales RAW DATA'!$G:$G,'Sales RAW DATA'!$I:$I,Incentive_Calc!$A350,'Sales RAW DATA'!$D:$D,"B5",'Sales RAW DATA'!$E:$E,Incentive_Calc!AN$5)/SUMIFS('Sales RAW DATA'!$F:$F,'Sales RAW DATA'!$I:$I,Incentive_Calc!$A350,'Sales RAW DATA'!$D:$D,"B5",'Sales RAW DATA'!$E:$E,Incentive_Calc!AN$5),"")</f>
        <v>0.86269529699796688</v>
      </c>
      <c r="AO350" s="44">
        <f>SUMIFS('Sales RAW DATA'!$G:$G,'Sales RAW DATA'!$I:$I,Incentive_Calc!$A350,'Sales RAW DATA'!$D:$D,"B5")/SUMIFS('Sales RAW DATA'!$F:$F,'Sales RAW DATA'!$I:$I,Incentive_Calc!$A350,'Sales RAW DATA'!$D:$D,"B5")</f>
        <v>0.94404313787385108</v>
      </c>
      <c r="AP350" s="42">
        <f>SUM(SUMIFS('Sales RAW DATA'!$F$2:$F$30000,'Sales RAW DATA'!$I$2:$I$30000,Incentive_Calc!$A350,'Sales RAW DATA'!$D$2:$D$30000,"B1"),SUMIFS('Sales RAW DATA'!$F$2:$F$30000,'Sales RAW DATA'!$I$2:$I$30000,Incentive_Calc!$A350,'Sales RAW DATA'!$D$2:$D$30000,"B2"),SUMIFS('Sales RAW DATA'!$F$2:$F$30000,'Sales RAW DATA'!$I$2:$I$30000,Incentive_Calc!$A350,'Sales RAW DATA'!$D$2:$D$30000,"B3"),SUMIFS('Sales RAW DATA'!$F$2:$F$30000,'Sales RAW DATA'!$I$2:$I$30000,Incentive_Calc!$A350,'Sales RAW DATA'!$D$2:$D$30000,"B4"),SUMIFS('Sales RAW DATA'!$F$2:$F$30000,'Sales RAW DATA'!$I$2:$I$30000,Incentive_Calc!$A350,'Sales RAW DATA'!$D$2:$D$30000,"B5"))</f>
        <v>5441365</v>
      </c>
      <c r="AQ350" s="42">
        <f>SUM(SUMIFS('Sales RAW DATA'!$G$2:$G$30000,'Sales RAW DATA'!$I$2:$I$30000,Incentive_Calc!$A350,'Sales RAW DATA'!$D$2:$D$30000,"B1"),SUMIFS('Sales RAW DATA'!$G$2:$G$30000,'Sales RAW DATA'!$I$2:$I$30000,Incentive_Calc!$A350,'Sales RAW DATA'!$D$2:$D$30000,"B2"),SUMIFS('Sales RAW DATA'!$G$2:$G$30000,'Sales RAW DATA'!$I$2:$I$30000,Incentive_Calc!$A350,'Sales RAW DATA'!$D$2:$D$30000,"B3"),SUMIFS('Sales RAW DATA'!$G$2:$G$30000,'Sales RAW DATA'!$I$2:$I$30000,Incentive_Calc!$A350,'Sales RAW DATA'!$D$2:$D$30000,"B4"),SUMIFS('Sales RAW DATA'!$G$2:$G$30000,'Sales RAW DATA'!$I$2:$I$30000,Incentive_Calc!$A350,'Sales RAW DATA'!$D$2:$D$30000,"B5"))</f>
        <v>5729725</v>
      </c>
      <c r="AR350" s="45">
        <f t="shared" si="95"/>
        <v>105.29940557194747</v>
      </c>
      <c r="AS350" s="45">
        <f t="shared" si="96"/>
        <v>105</v>
      </c>
      <c r="AT350" s="46"/>
      <c r="AU350" s="21"/>
      <c r="AV350" s="43" t="str">
        <f t="shared" si="87"/>
        <v>Yes</v>
      </c>
      <c r="AW350" s="43" t="str">
        <f t="shared" si="88"/>
        <v>Yes</v>
      </c>
      <c r="AX350" s="43" t="str">
        <f t="shared" si="89"/>
        <v>Yes</v>
      </c>
      <c r="AY350" s="43" t="str">
        <f t="shared" si="97"/>
        <v>Yes</v>
      </c>
    </row>
    <row r="351" spans="1:51" x14ac:dyDescent="0.35">
      <c r="A351" s="21" t="s">
        <v>1228</v>
      </c>
      <c r="B351" s="21" t="s">
        <v>751</v>
      </c>
      <c r="C351" s="21" t="str">
        <f>_xlfn.XLOOKUP($A351,'Employee List'!$E:$E,'Employee List'!$D:$D,0)</f>
        <v>DM</v>
      </c>
      <c r="D351" s="42" t="str" cm="1">
        <f t="array" ref="D351">IFERROR(IF($G351="Yes",INDEX('Payment Plan'!$D$6:$D$42,MATCH(1,(Incentive_Calc!$C351='Payment Plan'!$B$6:$B$42)*(Incentive_Calc!$U351='Payment Plan'!$C$6:$C$42),0)),""),"")</f>
        <v/>
      </c>
      <c r="E351" s="42" t="str" cm="1">
        <f t="array" ref="E351">IFERROR(IF($H351="Yes",INDEX('Payment Plan'!$D$6:$D$42,MATCH(1,(Incentive_Calc!$C351='Payment Plan'!$B$6:$B$42)*(Incentive_Calc!$AS351='Payment Plan'!$C$6:$C$42),0)),""),"")</f>
        <v/>
      </c>
      <c r="F351" s="42">
        <f t="shared" si="90"/>
        <v>0</v>
      </c>
      <c r="G351" s="43" t="str">
        <f t="shared" si="85"/>
        <v>Yes</v>
      </c>
      <c r="H351" s="21" t="str">
        <f t="shared" si="91"/>
        <v>No</v>
      </c>
      <c r="I351" s="42">
        <f>IFERROR(SUMIFS('Sales RAW DATA'!$F$2:$F$30000,'Sales RAW DATA'!$I$2:$I$30000,Incentive_Calc!$A351,'Sales RAW DATA'!$E$2:$E$30000,Incentive_Calc!I$5),"")</f>
        <v>2671556</v>
      </c>
      <c r="J351" s="42">
        <f>IFERROR(SUMIFS('Sales RAW DATA'!$F$2:$F$30000,'Sales RAW DATA'!$I$2:$I$30000,Incentive_Calc!$A351,'Sales RAW DATA'!$E$2:$E$30000,Incentive_Calc!J$5),"")</f>
        <v>2685092</v>
      </c>
      <c r="K351" s="42">
        <f>IFERROR(SUMIFS('Sales RAW DATA'!$F$2:$F$30000,'Sales RAW DATA'!$I$2:$I$30000,Incentive_Calc!$A351,'Sales RAW DATA'!$E$2:$E$30000,Incentive_Calc!K$5),"")</f>
        <v>2738577</v>
      </c>
      <c r="L351" s="42">
        <f t="shared" si="92"/>
        <v>8095225</v>
      </c>
      <c r="M351" s="42">
        <f>IFERROR(SUMIFS('Sales RAW DATA'!$G$2:$G$30000,'Sales RAW DATA'!$I$2:$I$30000,Incentive_Calc!$A351,'Sales RAW DATA'!$E$2:$E$30000,Incentive_Calc!M$5),"")</f>
        <v>2731322</v>
      </c>
      <c r="N351" s="42">
        <f>IFERROR(SUMIFS('Sales RAW DATA'!$G$2:$G$30000,'Sales RAW DATA'!$I$2:$I$30000,Incentive_Calc!$A351,'Sales RAW DATA'!$E$2:$E$30000,Incentive_Calc!N$5),"")</f>
        <v>2655171</v>
      </c>
      <c r="O351" s="42">
        <f>IFERROR(SUMIFS('Sales RAW DATA'!$G$2:$G$30000,'Sales RAW DATA'!$I$2:$I$30000,Incentive_Calc!$A351,'Sales RAW DATA'!$E$2:$E$30000,Incentive_Calc!O$5),"")</f>
        <v>2185040</v>
      </c>
      <c r="P351" s="42">
        <f t="shared" si="86"/>
        <v>7571533</v>
      </c>
      <c r="Q351" s="44">
        <f t="shared" si="82"/>
        <v>1.0223712323454945</v>
      </c>
      <c r="R351" s="44">
        <f t="shared" si="83"/>
        <v>0.98885662018284659</v>
      </c>
      <c r="S351" s="44">
        <f t="shared" si="84"/>
        <v>0.7978742244603676</v>
      </c>
      <c r="T351" s="45">
        <f t="shared" si="93"/>
        <v>93.530853064615243</v>
      </c>
      <c r="U351" s="45">
        <f t="shared" si="94"/>
        <v>93</v>
      </c>
      <c r="V351" s="44">
        <f>IFERROR(SUMIFS('Sales RAW DATA'!$G:$G,'Sales RAW DATA'!$I:$I,Incentive_Calc!$A351,'Sales RAW DATA'!$D:$D,"B1",'Sales RAW DATA'!$E:$E,Incentive_Calc!V$5)/SUMIFS('Sales RAW DATA'!$F:$F,'Sales RAW DATA'!$I:$I,Incentive_Calc!$A351,'Sales RAW DATA'!$D:$D,"B1",'Sales RAW DATA'!$E:$E,Incentive_Calc!V$5),"")</f>
        <v>1.0712033211836909</v>
      </c>
      <c r="W351" s="44">
        <f>IFERROR(SUMIFS('Sales RAW DATA'!$G:$G,'Sales RAW DATA'!$I:$I,Incentive_Calc!$A351,'Sales RAW DATA'!$D:$D,"B1",'Sales RAW DATA'!$E:$E,Incentive_Calc!W$5)/SUMIFS('Sales RAW DATA'!$F:$F,'Sales RAW DATA'!$I:$I,Incentive_Calc!$A351,'Sales RAW DATA'!$D:$D,"B1",'Sales RAW DATA'!$E:$E,Incentive_Calc!W$5),"")</f>
        <v>0.76880627207647234</v>
      </c>
      <c r="X351" s="44">
        <f>IFERROR(SUMIFS('Sales RAW DATA'!$G:$G,'Sales RAW DATA'!$I:$I,Incentive_Calc!$A351,'Sales RAW DATA'!$D:$D,"B1",'Sales RAW DATA'!$E:$E,Incentive_Calc!X$5)/SUMIFS('Sales RAW DATA'!$F:$F,'Sales RAW DATA'!$I:$I,Incentive_Calc!$A351,'Sales RAW DATA'!$D:$D,"B1",'Sales RAW DATA'!$E:$E,Incentive_Calc!X$5),"")</f>
        <v>0.58264341770752737</v>
      </c>
      <c r="Y351" s="44">
        <f>SUMIFS('Sales RAW DATA'!$G:$G,'Sales RAW DATA'!$I:$I,Incentive_Calc!$A351,'Sales RAW DATA'!$D:$D,"B1")/SUMIFS('Sales RAW DATA'!$F:$F,'Sales RAW DATA'!$I:$I,Incentive_Calc!$A351,'Sales RAW DATA'!$D:$D,"B1")</f>
        <v>0.81450346874788615</v>
      </c>
      <c r="Z351" s="44">
        <f>IFERROR(SUMIFS('Sales RAW DATA'!$G:$G,'Sales RAW DATA'!$I:$I,Incentive_Calc!$A351,'Sales RAW DATA'!$D:$D,"B2",'Sales RAW DATA'!$E:$E,Incentive_Calc!Z$5)/SUMIFS('Sales RAW DATA'!$F:$F,'Sales RAW DATA'!$I:$I,Incentive_Calc!$A351,'Sales RAW DATA'!$D:$D,"B2",'Sales RAW DATA'!$E:$E,Incentive_Calc!Z$5),"")</f>
        <v>1.005545163216983</v>
      </c>
      <c r="AA351" s="44">
        <f>IFERROR(SUMIFS('Sales RAW DATA'!$G:$G,'Sales RAW DATA'!$I:$I,Incentive_Calc!$A351,'Sales RAW DATA'!$D:$D,"B2",'Sales RAW DATA'!$E:$E,Incentive_Calc!AA$5)/SUMIFS('Sales RAW DATA'!$F:$F,'Sales RAW DATA'!$I:$I,Incentive_Calc!$A351,'Sales RAW DATA'!$D:$D,"B2",'Sales RAW DATA'!$E:$E,Incentive_Calc!AA$5),"")</f>
        <v>0.96588861442260643</v>
      </c>
      <c r="AB351" s="44">
        <f>IFERROR(SUMIFS('Sales RAW DATA'!$G:$G,'Sales RAW DATA'!$I:$I,Incentive_Calc!$A351,'Sales RAW DATA'!$D:$D,"B2",'Sales RAW DATA'!$E:$E,Incentive_Calc!AB$5)/SUMIFS('Sales RAW DATA'!$F:$F,'Sales RAW DATA'!$I:$I,Incentive_Calc!$A351,'Sales RAW DATA'!$D:$D,"B2",'Sales RAW DATA'!$E:$E,Incentive_Calc!AB$5),"")</f>
        <v>0.81191535175968088</v>
      </c>
      <c r="AC351" s="44">
        <f>SUMIFS('Sales RAW DATA'!$G:$G,'Sales RAW DATA'!$I:$I,Incentive_Calc!$A351,'Sales RAW DATA'!$D:$D,"B2")/SUMIFS('Sales RAW DATA'!$F:$F,'Sales RAW DATA'!$I:$I,Incentive_Calc!$A351,'Sales RAW DATA'!$D:$D,"B2")</f>
        <v>0.92682050705436225</v>
      </c>
      <c r="AD351" s="44">
        <f>IFERROR(SUMIFS('Sales RAW DATA'!$G:$G,'Sales RAW DATA'!$I:$I,Incentive_Calc!$A351,'Sales RAW DATA'!$D:$D,"B3",'Sales RAW DATA'!$E:$E,Incentive_Calc!AD$5)/SUMIFS('Sales RAW DATA'!$F:$F,'Sales RAW DATA'!$I:$I,Incentive_Calc!$A351,'Sales RAW DATA'!$D:$D,"B3",'Sales RAW DATA'!$E:$E,Incentive_Calc!AD$5),"")</f>
        <v>0.90592845254601084</v>
      </c>
      <c r="AE351" s="44">
        <f>IFERROR(SUMIFS('Sales RAW DATA'!$G:$G,'Sales RAW DATA'!$I:$I,Incentive_Calc!$A351,'Sales RAW DATA'!$D:$D,"B3",'Sales RAW DATA'!$E:$E,Incentive_Calc!AE$5)/SUMIFS('Sales RAW DATA'!$F:$F,'Sales RAW DATA'!$I:$I,Incentive_Calc!$A351,'Sales RAW DATA'!$D:$D,"B3",'Sales RAW DATA'!$E:$E,Incentive_Calc!AE$5),"")</f>
        <v>1.3286198678795633</v>
      </c>
      <c r="AF351" s="44">
        <f>IFERROR(SUMIFS('Sales RAW DATA'!$G:$G,'Sales RAW DATA'!$I:$I,Incentive_Calc!$A351,'Sales RAW DATA'!$D:$D,"B3",'Sales RAW DATA'!$E:$E,Incentive_Calc!AF$5)/SUMIFS('Sales RAW DATA'!$F:$F,'Sales RAW DATA'!$I:$I,Incentive_Calc!$A351,'Sales RAW DATA'!$D:$D,"B3",'Sales RAW DATA'!$E:$E,Incentive_Calc!AF$5),"")</f>
        <v>1.1249343152221827</v>
      </c>
      <c r="AG351" s="44">
        <f>SUMIFS('Sales RAW DATA'!$G:$G,'Sales RAW DATA'!$I:$I,Incentive_Calc!$A351,'Sales RAW DATA'!$D:$D,"B3")/SUMIFS('Sales RAW DATA'!$F:$F,'Sales RAW DATA'!$I:$I,Incentive_Calc!$A351,'Sales RAW DATA'!$D:$D,"B3")</f>
        <v>1.1201706120399948</v>
      </c>
      <c r="AH351" s="44">
        <f>IFERROR(SUMIFS('Sales RAW DATA'!$G:$G,'Sales RAW DATA'!$I:$I,Incentive_Calc!$A351,'Sales RAW DATA'!$D:$D,"B4",'Sales RAW DATA'!$E:$E,Incentive_Calc!AH$5)/SUMIFS('Sales RAW DATA'!$F:$F,'Sales RAW DATA'!$I:$I,Incentive_Calc!$A351,'Sales RAW DATA'!$D:$D,"B4",'Sales RAW DATA'!$E:$E,Incentive_Calc!AH$5),"")</f>
        <v>1.2855758740911969</v>
      </c>
      <c r="AI351" s="44">
        <f>IFERROR(SUMIFS('Sales RAW DATA'!$G:$G,'Sales RAW DATA'!$I:$I,Incentive_Calc!$A351,'Sales RAW DATA'!$D:$D,"B4",'Sales RAW DATA'!$E:$E,Incentive_Calc!AI$5)/SUMIFS('Sales RAW DATA'!$F:$F,'Sales RAW DATA'!$I:$I,Incentive_Calc!$A351,'Sales RAW DATA'!$D:$D,"B4",'Sales RAW DATA'!$E:$E,Incentive_Calc!AI$5),"")</f>
        <v>1.1464538595907192</v>
      </c>
      <c r="AJ351" s="44">
        <f>IFERROR(SUMIFS('Sales RAW DATA'!$G:$G,'Sales RAW DATA'!$I:$I,Incentive_Calc!$A351,'Sales RAW DATA'!$D:$D,"B4",'Sales RAW DATA'!$E:$E,Incentive_Calc!AJ$5)/SUMIFS('Sales RAW DATA'!$F:$F,'Sales RAW DATA'!$I:$I,Incentive_Calc!$A351,'Sales RAW DATA'!$D:$D,"B4",'Sales RAW DATA'!$E:$E,Incentive_Calc!AJ$5),"")</f>
        <v>1.0760312732688011</v>
      </c>
      <c r="AK351" s="44">
        <f>SUMIFS('Sales RAW DATA'!$G:$G,'Sales RAW DATA'!$I:$I,Incentive_Calc!$A351,'Sales RAW DATA'!$D:$D,"B4")/SUMIFS('Sales RAW DATA'!$F:$F,'Sales RAW DATA'!$I:$I,Incentive_Calc!$A351,'Sales RAW DATA'!$D:$D,"B4")</f>
        <v>1.168451519536903</v>
      </c>
      <c r="AL351" s="44">
        <f>IFERROR(SUMIFS('Sales RAW DATA'!$G:$G,'Sales RAW DATA'!$I:$I,Incentive_Calc!$A351,'Sales RAW DATA'!$D:$D,"B5",'Sales RAW DATA'!$E:$E,Incentive_Calc!AL$5)/SUMIFS('Sales RAW DATA'!$F:$F,'Sales RAW DATA'!$I:$I,Incentive_Calc!$A351,'Sales RAW DATA'!$D:$D,"B5",'Sales RAW DATA'!$E:$E,Incentive_Calc!AL$5),"")</f>
        <v>0.85792139514009103</v>
      </c>
      <c r="AM351" s="44">
        <f>IFERROR(SUMIFS('Sales RAW DATA'!$G:$G,'Sales RAW DATA'!$I:$I,Incentive_Calc!$A351,'Sales RAW DATA'!$D:$D,"B5",'Sales RAW DATA'!$E:$E,Incentive_Calc!AM$5)/SUMIFS('Sales RAW DATA'!$F:$F,'Sales RAW DATA'!$I:$I,Incentive_Calc!$A351,'Sales RAW DATA'!$D:$D,"B5",'Sales RAW DATA'!$E:$E,Incentive_Calc!AM$5),"")</f>
        <v>0.87964294703534573</v>
      </c>
      <c r="AN351" s="44">
        <f>IFERROR(SUMIFS('Sales RAW DATA'!$G:$G,'Sales RAW DATA'!$I:$I,Incentive_Calc!$A351,'Sales RAW DATA'!$D:$D,"B5",'Sales RAW DATA'!$E:$E,Incentive_Calc!AN$5)/SUMIFS('Sales RAW DATA'!$F:$F,'Sales RAW DATA'!$I:$I,Incentive_Calc!$A351,'Sales RAW DATA'!$D:$D,"B5",'Sales RAW DATA'!$E:$E,Incentive_Calc!AN$5),"")</f>
        <v>0.60817334974638348</v>
      </c>
      <c r="AO351" s="44">
        <f>SUMIFS('Sales RAW DATA'!$G:$G,'Sales RAW DATA'!$I:$I,Incentive_Calc!$A351,'Sales RAW DATA'!$D:$D,"B5")/SUMIFS('Sales RAW DATA'!$F:$F,'Sales RAW DATA'!$I:$I,Incentive_Calc!$A351,'Sales RAW DATA'!$D:$D,"B5")</f>
        <v>0.77973286841052525</v>
      </c>
      <c r="AP351" s="42">
        <f>SUM(SUMIFS('Sales RAW DATA'!$F$2:$F$30000,'Sales RAW DATA'!$I$2:$I$30000,Incentive_Calc!$A351,'Sales RAW DATA'!$D$2:$D$30000,"B1"),SUMIFS('Sales RAW DATA'!$F$2:$F$30000,'Sales RAW DATA'!$I$2:$I$30000,Incentive_Calc!$A351,'Sales RAW DATA'!$D$2:$D$30000,"B2"),SUMIFS('Sales RAW DATA'!$F$2:$F$30000,'Sales RAW DATA'!$I$2:$I$30000,Incentive_Calc!$A351,'Sales RAW DATA'!$D$2:$D$30000,"B3"),SUMIFS('Sales RAW DATA'!$F$2:$F$30000,'Sales RAW DATA'!$I$2:$I$30000,Incentive_Calc!$A351,'Sales RAW DATA'!$D$2:$D$30000,"B4"),SUMIFS('Sales RAW DATA'!$F$2:$F$30000,'Sales RAW DATA'!$I$2:$I$30000,Incentive_Calc!$A351,'Sales RAW DATA'!$D$2:$D$30000,"B5"))</f>
        <v>4383901</v>
      </c>
      <c r="AQ351" s="42">
        <f>SUM(SUMIFS('Sales RAW DATA'!$G$2:$G$30000,'Sales RAW DATA'!$I$2:$I$30000,Incentive_Calc!$A351,'Sales RAW DATA'!$D$2:$D$30000,"B1"),SUMIFS('Sales RAW DATA'!$G$2:$G$30000,'Sales RAW DATA'!$I$2:$I$30000,Incentive_Calc!$A351,'Sales RAW DATA'!$D$2:$D$30000,"B2"),SUMIFS('Sales RAW DATA'!$G$2:$G$30000,'Sales RAW DATA'!$I$2:$I$30000,Incentive_Calc!$A351,'Sales RAW DATA'!$D$2:$D$30000,"B3"),SUMIFS('Sales RAW DATA'!$G$2:$G$30000,'Sales RAW DATA'!$I$2:$I$30000,Incentive_Calc!$A351,'Sales RAW DATA'!$D$2:$D$30000,"B4"),SUMIFS('Sales RAW DATA'!$G$2:$G$30000,'Sales RAW DATA'!$I$2:$I$30000,Incentive_Calc!$A351,'Sales RAW DATA'!$D$2:$D$30000,"B5"))</f>
        <v>4292959</v>
      </c>
      <c r="AR351" s="45">
        <f t="shared" si="95"/>
        <v>97.925546220135899</v>
      </c>
      <c r="AS351" s="45">
        <f t="shared" si="96"/>
        <v>97</v>
      </c>
      <c r="AT351" s="46"/>
      <c r="AU351" s="21"/>
      <c r="AV351" s="43" t="str">
        <f t="shared" si="87"/>
        <v>Yes</v>
      </c>
      <c r="AW351" s="43" t="str">
        <f t="shared" si="88"/>
        <v>Yes</v>
      </c>
      <c r="AX351" s="43" t="str">
        <f t="shared" si="89"/>
        <v>Yes</v>
      </c>
      <c r="AY351" s="43" t="str">
        <f t="shared" si="97"/>
        <v>Yes</v>
      </c>
    </row>
    <row r="352" spans="1:51" x14ac:dyDescent="0.35">
      <c r="A352" s="21" t="s">
        <v>1229</v>
      </c>
      <c r="B352" s="21" t="s">
        <v>752</v>
      </c>
      <c r="C352" s="21" t="str">
        <f>_xlfn.XLOOKUP($A352,'Employee List'!$E:$E,'Employee List'!$D:$D,0)</f>
        <v>DM</v>
      </c>
      <c r="D352" s="42" t="str" cm="1">
        <f t="array" ref="D352">IFERROR(IF($G352="Yes",INDEX('Payment Plan'!$D$6:$D$42,MATCH(1,(Incentive_Calc!$C352='Payment Plan'!$B$6:$B$42)*(Incentive_Calc!$U352='Payment Plan'!$C$6:$C$42),0)),""),"")</f>
        <v/>
      </c>
      <c r="E352" s="42" t="str" cm="1">
        <f t="array" ref="E352">IFERROR(IF($H352="Yes",INDEX('Payment Plan'!$D$6:$D$42,MATCH(1,(Incentive_Calc!$C352='Payment Plan'!$B$6:$B$42)*(Incentive_Calc!$AS352='Payment Plan'!$C$6:$C$42),0)),""),"")</f>
        <v/>
      </c>
      <c r="F352" s="42">
        <f t="shared" si="90"/>
        <v>0</v>
      </c>
      <c r="G352" s="43" t="str">
        <f t="shared" si="85"/>
        <v>No</v>
      </c>
      <c r="H352" s="21" t="str">
        <f t="shared" si="91"/>
        <v>No</v>
      </c>
      <c r="I352" s="42">
        <f>IFERROR(SUMIFS('Sales RAW DATA'!$F$2:$F$30000,'Sales RAW DATA'!$I$2:$I$30000,Incentive_Calc!$A352,'Sales RAW DATA'!$E$2:$E$30000,Incentive_Calc!I$5),"")</f>
        <v>3609248</v>
      </c>
      <c r="J352" s="42">
        <f>IFERROR(SUMIFS('Sales RAW DATA'!$F$2:$F$30000,'Sales RAW DATA'!$I$2:$I$30000,Incentive_Calc!$A352,'Sales RAW DATA'!$E$2:$E$30000,Incentive_Calc!J$5),"")</f>
        <v>3644554</v>
      </c>
      <c r="K352" s="42">
        <f>IFERROR(SUMIFS('Sales RAW DATA'!$F$2:$F$30000,'Sales RAW DATA'!$I$2:$I$30000,Incentive_Calc!$A352,'Sales RAW DATA'!$E$2:$E$30000,Incentive_Calc!K$5),"")</f>
        <v>3684869</v>
      </c>
      <c r="L352" s="42">
        <f t="shared" si="92"/>
        <v>10938671</v>
      </c>
      <c r="M352" s="42">
        <f>IFERROR(SUMIFS('Sales RAW DATA'!$G$2:$G$30000,'Sales RAW DATA'!$I$2:$I$30000,Incentive_Calc!$A352,'Sales RAW DATA'!$E$2:$E$30000,Incentive_Calc!M$5),"")</f>
        <v>3168029</v>
      </c>
      <c r="N352" s="42">
        <f>IFERROR(SUMIFS('Sales RAW DATA'!$G$2:$G$30000,'Sales RAW DATA'!$I$2:$I$30000,Incentive_Calc!$A352,'Sales RAW DATA'!$E$2:$E$30000,Incentive_Calc!N$5),"")</f>
        <v>2919161</v>
      </c>
      <c r="O352" s="42">
        <f>IFERROR(SUMIFS('Sales RAW DATA'!$G$2:$G$30000,'Sales RAW DATA'!$I$2:$I$30000,Incentive_Calc!$A352,'Sales RAW DATA'!$E$2:$E$30000,Incentive_Calc!O$5),"")</f>
        <v>2406359</v>
      </c>
      <c r="P352" s="42">
        <f t="shared" si="86"/>
        <v>8493549</v>
      </c>
      <c r="Q352" s="44">
        <f t="shared" si="82"/>
        <v>0.87775320509978805</v>
      </c>
      <c r="R352" s="44">
        <f t="shared" si="83"/>
        <v>0.8009652209845155</v>
      </c>
      <c r="S352" s="44">
        <f t="shared" si="84"/>
        <v>0.65303786918883688</v>
      </c>
      <c r="T352" s="45">
        <f t="shared" si="93"/>
        <v>77.646992034041432</v>
      </c>
      <c r="U352" s="45">
        <f t="shared" si="94"/>
        <v>77</v>
      </c>
      <c r="V352" s="44">
        <f>IFERROR(SUMIFS('Sales RAW DATA'!$G:$G,'Sales RAW DATA'!$I:$I,Incentive_Calc!$A352,'Sales RAW DATA'!$D:$D,"B1",'Sales RAW DATA'!$E:$E,Incentive_Calc!V$5)/SUMIFS('Sales RAW DATA'!$F:$F,'Sales RAW DATA'!$I:$I,Incentive_Calc!$A352,'Sales RAW DATA'!$D:$D,"B1",'Sales RAW DATA'!$E:$E,Incentive_Calc!V$5),"")</f>
        <v>0.8867131248209752</v>
      </c>
      <c r="W352" s="44">
        <f>IFERROR(SUMIFS('Sales RAW DATA'!$G:$G,'Sales RAW DATA'!$I:$I,Incentive_Calc!$A352,'Sales RAW DATA'!$D:$D,"B1",'Sales RAW DATA'!$E:$E,Incentive_Calc!W$5)/SUMIFS('Sales RAW DATA'!$F:$F,'Sales RAW DATA'!$I:$I,Incentive_Calc!$A352,'Sales RAW DATA'!$D:$D,"B1",'Sales RAW DATA'!$E:$E,Incentive_Calc!W$5),"")</f>
        <v>0.725842195688432</v>
      </c>
      <c r="X352" s="44">
        <f>IFERROR(SUMIFS('Sales RAW DATA'!$G:$G,'Sales RAW DATA'!$I:$I,Incentive_Calc!$A352,'Sales RAW DATA'!$D:$D,"B1",'Sales RAW DATA'!$E:$E,Incentive_Calc!X$5)/SUMIFS('Sales RAW DATA'!$F:$F,'Sales RAW DATA'!$I:$I,Incentive_Calc!$A352,'Sales RAW DATA'!$D:$D,"B1",'Sales RAW DATA'!$E:$E,Incentive_Calc!X$5),"")</f>
        <v>0.56780844995911584</v>
      </c>
      <c r="Y352" s="44">
        <f>SUMIFS('Sales RAW DATA'!$G:$G,'Sales RAW DATA'!$I:$I,Incentive_Calc!$A352,'Sales RAW DATA'!$D:$D,"B1")/SUMIFS('Sales RAW DATA'!$F:$F,'Sales RAW DATA'!$I:$I,Incentive_Calc!$A352,'Sales RAW DATA'!$D:$D,"B1")</f>
        <v>0.73036932164682944</v>
      </c>
      <c r="Z352" s="44">
        <f>IFERROR(SUMIFS('Sales RAW DATA'!$G:$G,'Sales RAW DATA'!$I:$I,Incentive_Calc!$A352,'Sales RAW DATA'!$D:$D,"B2",'Sales RAW DATA'!$E:$E,Incentive_Calc!Z$5)/SUMIFS('Sales RAW DATA'!$F:$F,'Sales RAW DATA'!$I:$I,Incentive_Calc!$A352,'Sales RAW DATA'!$D:$D,"B2",'Sales RAW DATA'!$E:$E,Incentive_Calc!Z$5),"")</f>
        <v>1.0638807475339573</v>
      </c>
      <c r="AA352" s="44">
        <f>IFERROR(SUMIFS('Sales RAW DATA'!$G:$G,'Sales RAW DATA'!$I:$I,Incentive_Calc!$A352,'Sales RAW DATA'!$D:$D,"B2",'Sales RAW DATA'!$E:$E,Incentive_Calc!AA$5)/SUMIFS('Sales RAW DATA'!$F:$F,'Sales RAW DATA'!$I:$I,Incentive_Calc!$A352,'Sales RAW DATA'!$D:$D,"B2",'Sales RAW DATA'!$E:$E,Incentive_Calc!AA$5),"")</f>
        <v>1.0371261986023079</v>
      </c>
      <c r="AB352" s="44">
        <f>IFERROR(SUMIFS('Sales RAW DATA'!$G:$G,'Sales RAW DATA'!$I:$I,Incentive_Calc!$A352,'Sales RAW DATA'!$D:$D,"B2",'Sales RAW DATA'!$E:$E,Incentive_Calc!AB$5)/SUMIFS('Sales RAW DATA'!$F:$F,'Sales RAW DATA'!$I:$I,Incentive_Calc!$A352,'Sales RAW DATA'!$D:$D,"B2",'Sales RAW DATA'!$E:$E,Incentive_Calc!AB$5),"")</f>
        <v>0.84312084765754958</v>
      </c>
      <c r="AC352" s="44">
        <f>SUMIFS('Sales RAW DATA'!$G:$G,'Sales RAW DATA'!$I:$I,Incentive_Calc!$A352,'Sales RAW DATA'!$D:$D,"B2")/SUMIFS('Sales RAW DATA'!$F:$F,'Sales RAW DATA'!$I:$I,Incentive_Calc!$A352,'Sales RAW DATA'!$D:$D,"B2")</f>
        <v>0.98010804830073217</v>
      </c>
      <c r="AD352" s="44">
        <f>IFERROR(SUMIFS('Sales RAW DATA'!$G:$G,'Sales RAW DATA'!$I:$I,Incentive_Calc!$A352,'Sales RAW DATA'!$D:$D,"B3",'Sales RAW DATA'!$E:$E,Incentive_Calc!AD$5)/SUMIFS('Sales RAW DATA'!$F:$F,'Sales RAW DATA'!$I:$I,Incentive_Calc!$A352,'Sales RAW DATA'!$D:$D,"B3",'Sales RAW DATA'!$E:$E,Incentive_Calc!AD$5),"")</f>
        <v>0.73125895974343436</v>
      </c>
      <c r="AE352" s="44">
        <f>IFERROR(SUMIFS('Sales RAW DATA'!$G:$G,'Sales RAW DATA'!$I:$I,Incentive_Calc!$A352,'Sales RAW DATA'!$D:$D,"B3",'Sales RAW DATA'!$E:$E,Incentive_Calc!AE$5)/SUMIFS('Sales RAW DATA'!$F:$F,'Sales RAW DATA'!$I:$I,Incentive_Calc!$A352,'Sales RAW DATA'!$D:$D,"B3",'Sales RAW DATA'!$E:$E,Incentive_Calc!AE$5),"")</f>
        <v>0.8928235719125579</v>
      </c>
      <c r="AF352" s="44">
        <f>IFERROR(SUMIFS('Sales RAW DATA'!$G:$G,'Sales RAW DATA'!$I:$I,Incentive_Calc!$A352,'Sales RAW DATA'!$D:$D,"B3",'Sales RAW DATA'!$E:$E,Incentive_Calc!AF$5)/SUMIFS('Sales RAW DATA'!$F:$F,'Sales RAW DATA'!$I:$I,Incentive_Calc!$A352,'Sales RAW DATA'!$D:$D,"B3",'Sales RAW DATA'!$E:$E,Incentive_Calc!AF$5),"")</f>
        <v>0.87247168442261758</v>
      </c>
      <c r="AG352" s="44">
        <f>SUMIFS('Sales RAW DATA'!$G:$G,'Sales RAW DATA'!$I:$I,Incentive_Calc!$A352,'Sales RAW DATA'!$D:$D,"B3")/SUMIFS('Sales RAW DATA'!$F:$F,'Sales RAW DATA'!$I:$I,Incentive_Calc!$A352,'Sales RAW DATA'!$D:$D,"B3")</f>
        <v>0.83418045157348553</v>
      </c>
      <c r="AH352" s="44">
        <f>IFERROR(SUMIFS('Sales RAW DATA'!$G:$G,'Sales RAW DATA'!$I:$I,Incentive_Calc!$A352,'Sales RAW DATA'!$D:$D,"B4",'Sales RAW DATA'!$E:$E,Incentive_Calc!AH$5)/SUMIFS('Sales RAW DATA'!$F:$F,'Sales RAW DATA'!$I:$I,Incentive_Calc!$A352,'Sales RAW DATA'!$D:$D,"B4",'Sales RAW DATA'!$E:$E,Incentive_Calc!AH$5),"")</f>
        <v>1.0029507173098595</v>
      </c>
      <c r="AI352" s="44">
        <f>IFERROR(SUMIFS('Sales RAW DATA'!$G:$G,'Sales RAW DATA'!$I:$I,Incentive_Calc!$A352,'Sales RAW DATA'!$D:$D,"B4",'Sales RAW DATA'!$E:$E,Incentive_Calc!AI$5)/SUMIFS('Sales RAW DATA'!$F:$F,'Sales RAW DATA'!$I:$I,Incentive_Calc!$A352,'Sales RAW DATA'!$D:$D,"B4",'Sales RAW DATA'!$E:$E,Incentive_Calc!AI$5),"")</f>
        <v>0.91190774555436205</v>
      </c>
      <c r="AJ352" s="44">
        <f>IFERROR(SUMIFS('Sales RAW DATA'!$G:$G,'Sales RAW DATA'!$I:$I,Incentive_Calc!$A352,'Sales RAW DATA'!$D:$D,"B4",'Sales RAW DATA'!$E:$E,Incentive_Calc!AJ$5)/SUMIFS('Sales RAW DATA'!$F:$F,'Sales RAW DATA'!$I:$I,Incentive_Calc!$A352,'Sales RAW DATA'!$D:$D,"B4",'Sales RAW DATA'!$E:$E,Incentive_Calc!AJ$5),"")</f>
        <v>0.48065390766875704</v>
      </c>
      <c r="AK352" s="44">
        <f>SUMIFS('Sales RAW DATA'!$G:$G,'Sales RAW DATA'!$I:$I,Incentive_Calc!$A352,'Sales RAW DATA'!$D:$D,"B4")/SUMIFS('Sales RAW DATA'!$F:$F,'Sales RAW DATA'!$I:$I,Incentive_Calc!$A352,'Sales RAW DATA'!$D:$D,"B4")</f>
        <v>0.793633481356398</v>
      </c>
      <c r="AL352" s="44">
        <f>IFERROR(SUMIFS('Sales RAW DATA'!$G:$G,'Sales RAW DATA'!$I:$I,Incentive_Calc!$A352,'Sales RAW DATA'!$D:$D,"B5",'Sales RAW DATA'!$E:$E,Incentive_Calc!AL$5)/SUMIFS('Sales RAW DATA'!$F:$F,'Sales RAW DATA'!$I:$I,Incentive_Calc!$A352,'Sales RAW DATA'!$D:$D,"B5",'Sales RAW DATA'!$E:$E,Incentive_Calc!AL$5),"")</f>
        <v>1.0151597415178903</v>
      </c>
      <c r="AM352" s="44">
        <f>IFERROR(SUMIFS('Sales RAW DATA'!$G:$G,'Sales RAW DATA'!$I:$I,Incentive_Calc!$A352,'Sales RAW DATA'!$D:$D,"B5",'Sales RAW DATA'!$E:$E,Incentive_Calc!AM$5)/SUMIFS('Sales RAW DATA'!$F:$F,'Sales RAW DATA'!$I:$I,Incentive_Calc!$A352,'Sales RAW DATA'!$D:$D,"B5",'Sales RAW DATA'!$E:$E,Incentive_Calc!AM$5),"")</f>
        <v>0.81872609867719892</v>
      </c>
      <c r="AN352" s="44">
        <f>IFERROR(SUMIFS('Sales RAW DATA'!$G:$G,'Sales RAW DATA'!$I:$I,Incentive_Calc!$A352,'Sales RAW DATA'!$D:$D,"B5",'Sales RAW DATA'!$E:$E,Incentive_Calc!AN$5)/SUMIFS('Sales RAW DATA'!$F:$F,'Sales RAW DATA'!$I:$I,Incentive_Calc!$A352,'Sales RAW DATA'!$D:$D,"B5",'Sales RAW DATA'!$E:$E,Incentive_Calc!AN$5),"")</f>
        <v>0.67097499577127051</v>
      </c>
      <c r="AO352" s="44">
        <f>SUMIFS('Sales RAW DATA'!$G:$G,'Sales RAW DATA'!$I:$I,Incentive_Calc!$A352,'Sales RAW DATA'!$D:$D,"B5")/SUMIFS('Sales RAW DATA'!$F:$F,'Sales RAW DATA'!$I:$I,Incentive_Calc!$A352,'Sales RAW DATA'!$D:$D,"B5")</f>
        <v>0.83114130322393864</v>
      </c>
      <c r="AP352" s="42">
        <f>SUM(SUMIFS('Sales RAW DATA'!$F$2:$F$30000,'Sales RAW DATA'!$I$2:$I$30000,Incentive_Calc!$A352,'Sales RAW DATA'!$D$2:$D$30000,"B1"),SUMIFS('Sales RAW DATA'!$F$2:$F$30000,'Sales RAW DATA'!$I$2:$I$30000,Incentive_Calc!$A352,'Sales RAW DATA'!$D$2:$D$30000,"B2"),SUMIFS('Sales RAW DATA'!$F$2:$F$30000,'Sales RAW DATA'!$I$2:$I$30000,Incentive_Calc!$A352,'Sales RAW DATA'!$D$2:$D$30000,"B3"),SUMIFS('Sales RAW DATA'!$F$2:$F$30000,'Sales RAW DATA'!$I$2:$I$30000,Incentive_Calc!$A352,'Sales RAW DATA'!$D$2:$D$30000,"B4"),SUMIFS('Sales RAW DATA'!$F$2:$F$30000,'Sales RAW DATA'!$I$2:$I$30000,Incentive_Calc!$A352,'Sales RAW DATA'!$D$2:$D$30000,"B5"))</f>
        <v>6113289</v>
      </c>
      <c r="AQ352" s="42">
        <f>SUM(SUMIFS('Sales RAW DATA'!$G$2:$G$30000,'Sales RAW DATA'!$I$2:$I$30000,Incentive_Calc!$A352,'Sales RAW DATA'!$D$2:$D$30000,"B1"),SUMIFS('Sales RAW DATA'!$G$2:$G$30000,'Sales RAW DATA'!$I$2:$I$30000,Incentive_Calc!$A352,'Sales RAW DATA'!$D$2:$D$30000,"B2"),SUMIFS('Sales RAW DATA'!$G$2:$G$30000,'Sales RAW DATA'!$I$2:$I$30000,Incentive_Calc!$A352,'Sales RAW DATA'!$D$2:$D$30000,"B3"),SUMIFS('Sales RAW DATA'!$G$2:$G$30000,'Sales RAW DATA'!$I$2:$I$30000,Incentive_Calc!$A352,'Sales RAW DATA'!$D$2:$D$30000,"B4"),SUMIFS('Sales RAW DATA'!$G$2:$G$30000,'Sales RAW DATA'!$I$2:$I$30000,Incentive_Calc!$A352,'Sales RAW DATA'!$D$2:$D$30000,"B5"))</f>
        <v>4800575</v>
      </c>
      <c r="AR352" s="45">
        <f t="shared" si="95"/>
        <v>78.526878084775646</v>
      </c>
      <c r="AS352" s="45">
        <f t="shared" si="96"/>
        <v>78</v>
      </c>
      <c r="AT352" s="46"/>
      <c r="AU352" s="21"/>
      <c r="AV352" s="43" t="str">
        <f t="shared" si="87"/>
        <v>Yes</v>
      </c>
      <c r="AW352" s="43" t="str">
        <f t="shared" si="88"/>
        <v>Yes</v>
      </c>
      <c r="AX352" s="43" t="str">
        <f t="shared" si="89"/>
        <v>No</v>
      </c>
      <c r="AY352" s="43" t="str">
        <f t="shared" si="97"/>
        <v>Yes</v>
      </c>
    </row>
    <row r="353" spans="1:51" x14ac:dyDescent="0.35">
      <c r="A353" s="21" t="s">
        <v>1230</v>
      </c>
      <c r="B353" s="21" t="s">
        <v>753</v>
      </c>
      <c r="C353" s="21" t="str">
        <f>_xlfn.XLOOKUP($A353,'Employee List'!$E:$E,'Employee List'!$D:$D,0)</f>
        <v>DM</v>
      </c>
      <c r="D353" s="42" cm="1">
        <f t="array" ref="D353">IFERROR(IF($G353="Yes",INDEX('Payment Plan'!$D$6:$D$42,MATCH(1,(Incentive_Calc!$C353='Payment Plan'!$B$6:$B$42)*(Incentive_Calc!$U353='Payment Plan'!$C$6:$C$42),0)),""),"")</f>
        <v>43410.9375</v>
      </c>
      <c r="E353" s="42" t="str" cm="1">
        <f t="array" ref="E353">IFERROR(IF($H353="Yes",INDEX('Payment Plan'!$D$6:$D$42,MATCH(1,(Incentive_Calc!$C353='Payment Plan'!$B$6:$B$42)*(Incentive_Calc!$AS353='Payment Plan'!$C$6:$C$42),0)),""),"")</f>
        <v/>
      </c>
      <c r="F353" s="42">
        <f t="shared" si="90"/>
        <v>43410.9375</v>
      </c>
      <c r="G353" s="43" t="str">
        <f t="shared" si="85"/>
        <v>Yes</v>
      </c>
      <c r="H353" s="21" t="str">
        <f t="shared" si="91"/>
        <v>No</v>
      </c>
      <c r="I353" s="42">
        <f>IFERROR(SUMIFS('Sales RAW DATA'!$F$2:$F$30000,'Sales RAW DATA'!$I$2:$I$30000,Incentive_Calc!$A353,'Sales RAW DATA'!$E$2:$E$30000,Incentive_Calc!I$5),"")</f>
        <v>2493124</v>
      </c>
      <c r="J353" s="42">
        <f>IFERROR(SUMIFS('Sales RAW DATA'!$F$2:$F$30000,'Sales RAW DATA'!$I$2:$I$30000,Incentive_Calc!$A353,'Sales RAW DATA'!$E$2:$E$30000,Incentive_Calc!J$5),"")</f>
        <v>2557529</v>
      </c>
      <c r="K353" s="42">
        <f>IFERROR(SUMIFS('Sales RAW DATA'!$F$2:$F$30000,'Sales RAW DATA'!$I$2:$I$30000,Incentive_Calc!$A353,'Sales RAW DATA'!$E$2:$E$30000,Incentive_Calc!K$5),"")</f>
        <v>2605237</v>
      </c>
      <c r="L353" s="42">
        <f t="shared" si="92"/>
        <v>7655890</v>
      </c>
      <c r="M353" s="42">
        <f>IFERROR(SUMIFS('Sales RAW DATA'!$G$2:$G$30000,'Sales RAW DATA'!$I$2:$I$30000,Incentive_Calc!$A353,'Sales RAW DATA'!$E$2:$E$30000,Incentive_Calc!M$5),"")</f>
        <v>2650107</v>
      </c>
      <c r="N353" s="42">
        <f>IFERROR(SUMIFS('Sales RAW DATA'!$G$2:$G$30000,'Sales RAW DATA'!$I$2:$I$30000,Incentive_Calc!$A353,'Sales RAW DATA'!$E$2:$E$30000,Incentive_Calc!N$5),"")</f>
        <v>2613737</v>
      </c>
      <c r="O353" s="42">
        <f>IFERROR(SUMIFS('Sales RAW DATA'!$G$2:$G$30000,'Sales RAW DATA'!$I$2:$I$30000,Incentive_Calc!$A353,'Sales RAW DATA'!$E$2:$E$30000,Incentive_Calc!O$5),"")</f>
        <v>2694741</v>
      </c>
      <c r="P353" s="42">
        <f t="shared" si="86"/>
        <v>7958585</v>
      </c>
      <c r="Q353" s="44">
        <f t="shared" si="82"/>
        <v>1.0629663827390856</v>
      </c>
      <c r="R353" s="44">
        <f t="shared" si="83"/>
        <v>1.021977463403152</v>
      </c>
      <c r="S353" s="44">
        <f t="shared" si="84"/>
        <v>1.0343554156493249</v>
      </c>
      <c r="T353" s="45">
        <f t="shared" si="93"/>
        <v>103.95375325403056</v>
      </c>
      <c r="U353" s="45">
        <f t="shared" si="94"/>
        <v>103</v>
      </c>
      <c r="V353" s="44">
        <f>IFERROR(SUMIFS('Sales RAW DATA'!$G:$G,'Sales RAW DATA'!$I:$I,Incentive_Calc!$A353,'Sales RAW DATA'!$D:$D,"B1",'Sales RAW DATA'!$E:$E,Incentive_Calc!V$5)/SUMIFS('Sales RAW DATA'!$F:$F,'Sales RAW DATA'!$I:$I,Incentive_Calc!$A353,'Sales RAW DATA'!$D:$D,"B1",'Sales RAW DATA'!$E:$E,Incentive_Calc!V$5),"")</f>
        <v>1.139408560985828</v>
      </c>
      <c r="W353" s="44">
        <f>IFERROR(SUMIFS('Sales RAW DATA'!$G:$G,'Sales RAW DATA'!$I:$I,Incentive_Calc!$A353,'Sales RAW DATA'!$D:$D,"B1",'Sales RAW DATA'!$E:$E,Incentive_Calc!W$5)/SUMIFS('Sales RAW DATA'!$F:$F,'Sales RAW DATA'!$I:$I,Incentive_Calc!$A353,'Sales RAW DATA'!$D:$D,"B1",'Sales RAW DATA'!$E:$E,Incentive_Calc!W$5),"")</f>
        <v>0.85826130047777904</v>
      </c>
      <c r="X353" s="44">
        <f>IFERROR(SUMIFS('Sales RAW DATA'!$G:$G,'Sales RAW DATA'!$I:$I,Incentive_Calc!$A353,'Sales RAW DATA'!$D:$D,"B1",'Sales RAW DATA'!$E:$E,Incentive_Calc!X$5)/SUMIFS('Sales RAW DATA'!$F:$F,'Sales RAW DATA'!$I:$I,Incentive_Calc!$A353,'Sales RAW DATA'!$D:$D,"B1",'Sales RAW DATA'!$E:$E,Incentive_Calc!X$5),"")</f>
        <v>0.77806403730363805</v>
      </c>
      <c r="Y353" s="44">
        <f>SUMIFS('Sales RAW DATA'!$G:$G,'Sales RAW DATA'!$I:$I,Incentive_Calc!$A353,'Sales RAW DATA'!$D:$D,"B1")/SUMIFS('Sales RAW DATA'!$F:$F,'Sales RAW DATA'!$I:$I,Incentive_Calc!$A353,'Sales RAW DATA'!$D:$D,"B1")</f>
        <v>0.92774649418627997</v>
      </c>
      <c r="Z353" s="44">
        <f>IFERROR(SUMIFS('Sales RAW DATA'!$G:$G,'Sales RAW DATA'!$I:$I,Incentive_Calc!$A353,'Sales RAW DATA'!$D:$D,"B2",'Sales RAW DATA'!$E:$E,Incentive_Calc!Z$5)/SUMIFS('Sales RAW DATA'!$F:$F,'Sales RAW DATA'!$I:$I,Incentive_Calc!$A353,'Sales RAW DATA'!$D:$D,"B2",'Sales RAW DATA'!$E:$E,Incentive_Calc!Z$5),"")</f>
        <v>0.93190212483336277</v>
      </c>
      <c r="AA353" s="44">
        <f>IFERROR(SUMIFS('Sales RAW DATA'!$G:$G,'Sales RAW DATA'!$I:$I,Incentive_Calc!$A353,'Sales RAW DATA'!$D:$D,"B2",'Sales RAW DATA'!$E:$E,Incentive_Calc!AA$5)/SUMIFS('Sales RAW DATA'!$F:$F,'Sales RAW DATA'!$I:$I,Incentive_Calc!$A353,'Sales RAW DATA'!$D:$D,"B2",'Sales RAW DATA'!$E:$E,Incentive_Calc!AA$5),"")</f>
        <v>0.86059372162764469</v>
      </c>
      <c r="AB353" s="44">
        <f>IFERROR(SUMIFS('Sales RAW DATA'!$G:$G,'Sales RAW DATA'!$I:$I,Incentive_Calc!$A353,'Sales RAW DATA'!$D:$D,"B2",'Sales RAW DATA'!$E:$E,Incentive_Calc!AB$5)/SUMIFS('Sales RAW DATA'!$F:$F,'Sales RAW DATA'!$I:$I,Incentive_Calc!$A353,'Sales RAW DATA'!$D:$D,"B2",'Sales RAW DATA'!$E:$E,Incentive_Calc!AB$5),"")</f>
        <v>0.82163356199676496</v>
      </c>
      <c r="AC353" s="44">
        <f>SUMIFS('Sales RAW DATA'!$G:$G,'Sales RAW DATA'!$I:$I,Incentive_Calc!$A353,'Sales RAW DATA'!$D:$D,"B2")/SUMIFS('Sales RAW DATA'!$F:$F,'Sales RAW DATA'!$I:$I,Incentive_Calc!$A353,'Sales RAW DATA'!$D:$D,"B2")</f>
        <v>0.87016831911459536</v>
      </c>
      <c r="AD353" s="44">
        <f>IFERROR(SUMIFS('Sales RAW DATA'!$G:$G,'Sales RAW DATA'!$I:$I,Incentive_Calc!$A353,'Sales RAW DATA'!$D:$D,"B3",'Sales RAW DATA'!$E:$E,Incentive_Calc!AD$5)/SUMIFS('Sales RAW DATA'!$F:$F,'Sales RAW DATA'!$I:$I,Incentive_Calc!$A353,'Sales RAW DATA'!$D:$D,"B3",'Sales RAW DATA'!$E:$E,Incentive_Calc!AD$5),"")</f>
        <v>0.88295856915162674</v>
      </c>
      <c r="AE353" s="44">
        <f>IFERROR(SUMIFS('Sales RAW DATA'!$G:$G,'Sales RAW DATA'!$I:$I,Incentive_Calc!$A353,'Sales RAW DATA'!$D:$D,"B3",'Sales RAW DATA'!$E:$E,Incentive_Calc!AE$5)/SUMIFS('Sales RAW DATA'!$F:$F,'Sales RAW DATA'!$I:$I,Incentive_Calc!$A353,'Sales RAW DATA'!$D:$D,"B3",'Sales RAW DATA'!$E:$E,Incentive_Calc!AE$5),"")</f>
        <v>1.4383778040141677</v>
      </c>
      <c r="AF353" s="44">
        <f>IFERROR(SUMIFS('Sales RAW DATA'!$G:$G,'Sales RAW DATA'!$I:$I,Incentive_Calc!$A353,'Sales RAW DATA'!$D:$D,"B3",'Sales RAW DATA'!$E:$E,Incentive_Calc!AF$5)/SUMIFS('Sales RAW DATA'!$F:$F,'Sales RAW DATA'!$I:$I,Incentive_Calc!$A353,'Sales RAW DATA'!$D:$D,"B3",'Sales RAW DATA'!$E:$E,Incentive_Calc!AF$5),"")</f>
        <v>1.6058211323315206</v>
      </c>
      <c r="AG353" s="44">
        <f>SUMIFS('Sales RAW DATA'!$G:$G,'Sales RAW DATA'!$I:$I,Incentive_Calc!$A353,'Sales RAW DATA'!$D:$D,"B3")/SUMIFS('Sales RAW DATA'!$F:$F,'Sales RAW DATA'!$I:$I,Incentive_Calc!$A353,'Sales RAW DATA'!$D:$D,"B3")</f>
        <v>1.3257372182171916</v>
      </c>
      <c r="AH353" s="44">
        <f>IFERROR(SUMIFS('Sales RAW DATA'!$G:$G,'Sales RAW DATA'!$I:$I,Incentive_Calc!$A353,'Sales RAW DATA'!$D:$D,"B4",'Sales RAW DATA'!$E:$E,Incentive_Calc!AH$5)/SUMIFS('Sales RAW DATA'!$F:$F,'Sales RAW DATA'!$I:$I,Incentive_Calc!$A353,'Sales RAW DATA'!$D:$D,"B4",'Sales RAW DATA'!$E:$E,Incentive_Calc!AH$5),"")</f>
        <v>1.0576263033360203</v>
      </c>
      <c r="AI353" s="44">
        <f>IFERROR(SUMIFS('Sales RAW DATA'!$G:$G,'Sales RAW DATA'!$I:$I,Incentive_Calc!$A353,'Sales RAW DATA'!$D:$D,"B4",'Sales RAW DATA'!$E:$E,Incentive_Calc!AI$5)/SUMIFS('Sales RAW DATA'!$F:$F,'Sales RAW DATA'!$I:$I,Incentive_Calc!$A353,'Sales RAW DATA'!$D:$D,"B4",'Sales RAW DATA'!$E:$E,Incentive_Calc!AI$5),"")</f>
        <v>0.96019120314389361</v>
      </c>
      <c r="AJ353" s="44">
        <f>IFERROR(SUMIFS('Sales RAW DATA'!$G:$G,'Sales RAW DATA'!$I:$I,Incentive_Calc!$A353,'Sales RAW DATA'!$D:$D,"B4",'Sales RAW DATA'!$E:$E,Incentive_Calc!AJ$5)/SUMIFS('Sales RAW DATA'!$F:$F,'Sales RAW DATA'!$I:$I,Incentive_Calc!$A353,'Sales RAW DATA'!$D:$D,"B4",'Sales RAW DATA'!$E:$E,Incentive_Calc!AJ$5),"")</f>
        <v>0.98572685207499877</v>
      </c>
      <c r="AK353" s="44">
        <f>SUMIFS('Sales RAW DATA'!$G:$G,'Sales RAW DATA'!$I:$I,Incentive_Calc!$A353,'Sales RAW DATA'!$D:$D,"B4")/SUMIFS('Sales RAW DATA'!$F:$F,'Sales RAW DATA'!$I:$I,Incentive_Calc!$A353,'Sales RAW DATA'!$D:$D,"B4")</f>
        <v>1.0003656528679721</v>
      </c>
      <c r="AL353" s="44">
        <f>IFERROR(SUMIFS('Sales RAW DATA'!$G:$G,'Sales RAW DATA'!$I:$I,Incentive_Calc!$A353,'Sales RAW DATA'!$D:$D,"B5",'Sales RAW DATA'!$E:$E,Incentive_Calc!AL$5)/SUMIFS('Sales RAW DATA'!$F:$F,'Sales RAW DATA'!$I:$I,Incentive_Calc!$A353,'Sales RAW DATA'!$D:$D,"B5",'Sales RAW DATA'!$E:$E,Incentive_Calc!AL$5),"")</f>
        <v>1.3408001592922871</v>
      </c>
      <c r="AM353" s="44">
        <f>IFERROR(SUMIFS('Sales RAW DATA'!$G:$G,'Sales RAW DATA'!$I:$I,Incentive_Calc!$A353,'Sales RAW DATA'!$D:$D,"B5",'Sales RAW DATA'!$E:$E,Incentive_Calc!AM$5)/SUMIFS('Sales RAW DATA'!$F:$F,'Sales RAW DATA'!$I:$I,Incentive_Calc!$A353,'Sales RAW DATA'!$D:$D,"B5",'Sales RAW DATA'!$E:$E,Incentive_Calc!AM$5),"")</f>
        <v>1.2895731042972565</v>
      </c>
      <c r="AN353" s="44">
        <f>IFERROR(SUMIFS('Sales RAW DATA'!$G:$G,'Sales RAW DATA'!$I:$I,Incentive_Calc!$A353,'Sales RAW DATA'!$D:$D,"B5",'Sales RAW DATA'!$E:$E,Incentive_Calc!AN$5)/SUMIFS('Sales RAW DATA'!$F:$F,'Sales RAW DATA'!$I:$I,Incentive_Calc!$A353,'Sales RAW DATA'!$D:$D,"B5",'Sales RAW DATA'!$E:$E,Incentive_Calc!AN$5),"")</f>
        <v>0.96411933915434156</v>
      </c>
      <c r="AO353" s="44">
        <f>SUMIFS('Sales RAW DATA'!$G:$G,'Sales RAW DATA'!$I:$I,Incentive_Calc!$A353,'Sales RAW DATA'!$D:$D,"B5")/SUMIFS('Sales RAW DATA'!$F:$F,'Sales RAW DATA'!$I:$I,Incentive_Calc!$A353,'Sales RAW DATA'!$D:$D,"B5")</f>
        <v>1.1895149168754271</v>
      </c>
      <c r="AP353" s="42">
        <f>SUM(SUMIFS('Sales RAW DATA'!$F$2:$F$30000,'Sales RAW DATA'!$I$2:$I$30000,Incentive_Calc!$A353,'Sales RAW DATA'!$D$2:$D$30000,"B1"),SUMIFS('Sales RAW DATA'!$F$2:$F$30000,'Sales RAW DATA'!$I$2:$I$30000,Incentive_Calc!$A353,'Sales RAW DATA'!$D$2:$D$30000,"B2"),SUMIFS('Sales RAW DATA'!$F$2:$F$30000,'Sales RAW DATA'!$I$2:$I$30000,Incentive_Calc!$A353,'Sales RAW DATA'!$D$2:$D$30000,"B3"),SUMIFS('Sales RAW DATA'!$F$2:$F$30000,'Sales RAW DATA'!$I$2:$I$30000,Incentive_Calc!$A353,'Sales RAW DATA'!$D$2:$D$30000,"B4"),SUMIFS('Sales RAW DATA'!$F$2:$F$30000,'Sales RAW DATA'!$I$2:$I$30000,Incentive_Calc!$A353,'Sales RAW DATA'!$D$2:$D$30000,"B5"))</f>
        <v>4725439</v>
      </c>
      <c r="AQ353" s="42">
        <f>SUM(SUMIFS('Sales RAW DATA'!$G$2:$G$30000,'Sales RAW DATA'!$I$2:$I$30000,Incentive_Calc!$A353,'Sales RAW DATA'!$D$2:$D$30000,"B1"),SUMIFS('Sales RAW DATA'!$G$2:$G$30000,'Sales RAW DATA'!$I$2:$I$30000,Incentive_Calc!$A353,'Sales RAW DATA'!$D$2:$D$30000,"B2"),SUMIFS('Sales RAW DATA'!$G$2:$G$30000,'Sales RAW DATA'!$I$2:$I$30000,Incentive_Calc!$A353,'Sales RAW DATA'!$D$2:$D$30000,"B3"),SUMIFS('Sales RAW DATA'!$G$2:$G$30000,'Sales RAW DATA'!$I$2:$I$30000,Incentive_Calc!$A353,'Sales RAW DATA'!$D$2:$D$30000,"B4"),SUMIFS('Sales RAW DATA'!$G$2:$G$30000,'Sales RAW DATA'!$I$2:$I$30000,Incentive_Calc!$A353,'Sales RAW DATA'!$D$2:$D$30000,"B5"))</f>
        <v>4970036</v>
      </c>
      <c r="AR353" s="45">
        <f t="shared" si="95"/>
        <v>105.17617516594756</v>
      </c>
      <c r="AS353" s="45">
        <f t="shared" si="96"/>
        <v>105</v>
      </c>
      <c r="AT353" s="46"/>
      <c r="AU353" s="21"/>
      <c r="AV353" s="43" t="str">
        <f t="shared" si="87"/>
        <v>Yes</v>
      </c>
      <c r="AW353" s="43" t="str">
        <f t="shared" si="88"/>
        <v>Yes</v>
      </c>
      <c r="AX353" s="43" t="str">
        <f t="shared" si="89"/>
        <v>Yes</v>
      </c>
      <c r="AY353" s="43" t="str">
        <f t="shared" si="97"/>
        <v>Yes</v>
      </c>
    </row>
    <row r="354" spans="1:51" x14ac:dyDescent="0.35">
      <c r="A354" s="21" t="s">
        <v>1231</v>
      </c>
      <c r="B354" s="21" t="s">
        <v>754</v>
      </c>
      <c r="C354" s="21" t="str">
        <f>_xlfn.XLOOKUP($A354,'Employee List'!$E:$E,'Employee List'!$D:$D,0)</f>
        <v>DM</v>
      </c>
      <c r="D354" s="42" t="str" cm="1">
        <f t="array" ref="D354">IFERROR(IF($G354="Yes",INDEX('Payment Plan'!$D$6:$D$42,MATCH(1,(Incentive_Calc!$C354='Payment Plan'!$B$6:$B$42)*(Incentive_Calc!$U354='Payment Plan'!$C$6:$C$42),0)),""),"")</f>
        <v/>
      </c>
      <c r="E354" s="42" t="str" cm="1">
        <f t="array" ref="E354">IFERROR(IF($H354="Yes",INDEX('Payment Plan'!$D$6:$D$42,MATCH(1,(Incentive_Calc!$C354='Payment Plan'!$B$6:$B$42)*(Incentive_Calc!$AS354='Payment Plan'!$C$6:$C$42),0)),""),"")</f>
        <v/>
      </c>
      <c r="F354" s="42">
        <f t="shared" si="90"/>
        <v>0</v>
      </c>
      <c r="G354" s="43" t="str">
        <f t="shared" si="85"/>
        <v>No</v>
      </c>
      <c r="H354" s="21" t="str">
        <f t="shared" si="91"/>
        <v>No</v>
      </c>
      <c r="I354" s="42">
        <f>IFERROR(SUMIFS('Sales RAW DATA'!$F$2:$F$30000,'Sales RAW DATA'!$I$2:$I$30000,Incentive_Calc!$A354,'Sales RAW DATA'!$E$2:$E$30000,Incentive_Calc!I$5),"")</f>
        <v>4540040</v>
      </c>
      <c r="J354" s="42">
        <f>IFERROR(SUMIFS('Sales RAW DATA'!$F$2:$F$30000,'Sales RAW DATA'!$I$2:$I$30000,Incentive_Calc!$A354,'Sales RAW DATA'!$E$2:$E$30000,Incentive_Calc!J$5),"")</f>
        <v>4605862</v>
      </c>
      <c r="K354" s="42">
        <f>IFERROR(SUMIFS('Sales RAW DATA'!$F$2:$F$30000,'Sales RAW DATA'!$I$2:$I$30000,Incentive_Calc!$A354,'Sales RAW DATA'!$E$2:$E$30000,Incentive_Calc!K$5),"")</f>
        <v>4649678</v>
      </c>
      <c r="L354" s="42">
        <f t="shared" si="92"/>
        <v>13795580</v>
      </c>
      <c r="M354" s="42">
        <f>IFERROR(SUMIFS('Sales RAW DATA'!$G$2:$G$30000,'Sales RAW DATA'!$I$2:$I$30000,Incentive_Calc!$A354,'Sales RAW DATA'!$E$2:$E$30000,Incentive_Calc!M$5),"")</f>
        <v>4243546</v>
      </c>
      <c r="N354" s="42">
        <f>IFERROR(SUMIFS('Sales RAW DATA'!$G$2:$G$30000,'Sales RAW DATA'!$I$2:$I$30000,Incentive_Calc!$A354,'Sales RAW DATA'!$E$2:$E$30000,Incentive_Calc!N$5),"")</f>
        <v>3757968</v>
      </c>
      <c r="O354" s="42">
        <f>IFERROR(SUMIFS('Sales RAW DATA'!$G$2:$G$30000,'Sales RAW DATA'!$I$2:$I$30000,Incentive_Calc!$A354,'Sales RAW DATA'!$E$2:$E$30000,Incentive_Calc!O$5),"")</f>
        <v>3423999</v>
      </c>
      <c r="P354" s="42">
        <f t="shared" si="86"/>
        <v>11425513</v>
      </c>
      <c r="Q354" s="44">
        <f t="shared" si="82"/>
        <v>0.93469352692927821</v>
      </c>
      <c r="R354" s="44">
        <f t="shared" si="83"/>
        <v>0.81590981232177606</v>
      </c>
      <c r="S354" s="44">
        <f t="shared" si="84"/>
        <v>0.73639486433254087</v>
      </c>
      <c r="T354" s="45">
        <f t="shared" si="93"/>
        <v>82.820098901242275</v>
      </c>
      <c r="U354" s="45">
        <f t="shared" si="94"/>
        <v>82</v>
      </c>
      <c r="V354" s="44">
        <f>IFERROR(SUMIFS('Sales RAW DATA'!$G:$G,'Sales RAW DATA'!$I:$I,Incentive_Calc!$A354,'Sales RAW DATA'!$D:$D,"B1",'Sales RAW DATA'!$E:$E,Incentive_Calc!V$5)/SUMIFS('Sales RAW DATA'!$F:$F,'Sales RAW DATA'!$I:$I,Incentive_Calc!$A354,'Sales RAW DATA'!$D:$D,"B1",'Sales RAW DATA'!$E:$E,Incentive_Calc!V$5),"")</f>
        <v>0.90775460809080566</v>
      </c>
      <c r="W354" s="44">
        <f>IFERROR(SUMIFS('Sales RAW DATA'!$G:$G,'Sales RAW DATA'!$I:$I,Incentive_Calc!$A354,'Sales RAW DATA'!$D:$D,"B1",'Sales RAW DATA'!$E:$E,Incentive_Calc!W$5)/SUMIFS('Sales RAW DATA'!$F:$F,'Sales RAW DATA'!$I:$I,Incentive_Calc!$A354,'Sales RAW DATA'!$D:$D,"B1",'Sales RAW DATA'!$E:$E,Incentive_Calc!W$5),"")</f>
        <v>0.73030619190107093</v>
      </c>
      <c r="X354" s="44">
        <f>IFERROR(SUMIFS('Sales RAW DATA'!$G:$G,'Sales RAW DATA'!$I:$I,Incentive_Calc!$A354,'Sales RAW DATA'!$D:$D,"B1",'Sales RAW DATA'!$E:$E,Incentive_Calc!X$5)/SUMIFS('Sales RAW DATA'!$F:$F,'Sales RAW DATA'!$I:$I,Incentive_Calc!$A354,'Sales RAW DATA'!$D:$D,"B1",'Sales RAW DATA'!$E:$E,Incentive_Calc!X$5),"")</f>
        <v>0.66833763925446055</v>
      </c>
      <c r="Y354" s="44">
        <f>SUMIFS('Sales RAW DATA'!$G:$G,'Sales RAW DATA'!$I:$I,Incentive_Calc!$A354,'Sales RAW DATA'!$D:$D,"B1")/SUMIFS('Sales RAW DATA'!$F:$F,'Sales RAW DATA'!$I:$I,Incentive_Calc!$A354,'Sales RAW DATA'!$D:$D,"B1")</f>
        <v>0.77204441440690785</v>
      </c>
      <c r="Z354" s="44">
        <f>IFERROR(SUMIFS('Sales RAW DATA'!$G:$G,'Sales RAW DATA'!$I:$I,Incentive_Calc!$A354,'Sales RAW DATA'!$D:$D,"B2",'Sales RAW DATA'!$E:$E,Incentive_Calc!Z$5)/SUMIFS('Sales RAW DATA'!$F:$F,'Sales RAW DATA'!$I:$I,Incentive_Calc!$A354,'Sales RAW DATA'!$D:$D,"B2",'Sales RAW DATA'!$E:$E,Incentive_Calc!Z$5),"")</f>
        <v>0.78194335344073751</v>
      </c>
      <c r="AA354" s="44">
        <f>IFERROR(SUMIFS('Sales RAW DATA'!$G:$G,'Sales RAW DATA'!$I:$I,Incentive_Calc!$A354,'Sales RAW DATA'!$D:$D,"B2",'Sales RAW DATA'!$E:$E,Incentive_Calc!AA$5)/SUMIFS('Sales RAW DATA'!$F:$F,'Sales RAW DATA'!$I:$I,Incentive_Calc!$A354,'Sales RAW DATA'!$D:$D,"B2",'Sales RAW DATA'!$E:$E,Incentive_Calc!AA$5),"")</f>
        <v>0.74142231914798273</v>
      </c>
      <c r="AB354" s="44">
        <f>IFERROR(SUMIFS('Sales RAW DATA'!$G:$G,'Sales RAW DATA'!$I:$I,Incentive_Calc!$A354,'Sales RAW DATA'!$D:$D,"B2",'Sales RAW DATA'!$E:$E,Incentive_Calc!AB$5)/SUMIFS('Sales RAW DATA'!$F:$F,'Sales RAW DATA'!$I:$I,Incentive_Calc!$A354,'Sales RAW DATA'!$D:$D,"B2",'Sales RAW DATA'!$E:$E,Incentive_Calc!AB$5),"")</f>
        <v>0.71222779589628094</v>
      </c>
      <c r="AC354" s="44">
        <f>SUMIFS('Sales RAW DATA'!$G:$G,'Sales RAW DATA'!$I:$I,Incentive_Calc!$A354,'Sales RAW DATA'!$D:$D,"B2")/SUMIFS('Sales RAW DATA'!$F:$F,'Sales RAW DATA'!$I:$I,Incentive_Calc!$A354,'Sales RAW DATA'!$D:$D,"B2")</f>
        <v>0.74506028255134493</v>
      </c>
      <c r="AD354" s="44">
        <f>IFERROR(SUMIFS('Sales RAW DATA'!$G:$G,'Sales RAW DATA'!$I:$I,Incentive_Calc!$A354,'Sales RAW DATA'!$D:$D,"B3",'Sales RAW DATA'!$E:$E,Incentive_Calc!AD$5)/SUMIFS('Sales RAW DATA'!$F:$F,'Sales RAW DATA'!$I:$I,Incentive_Calc!$A354,'Sales RAW DATA'!$D:$D,"B3",'Sales RAW DATA'!$E:$E,Incentive_Calc!AD$5),"")</f>
        <v>1.2471760589126233</v>
      </c>
      <c r="AE354" s="44">
        <f>IFERROR(SUMIFS('Sales RAW DATA'!$G:$G,'Sales RAW DATA'!$I:$I,Incentive_Calc!$A354,'Sales RAW DATA'!$D:$D,"B3",'Sales RAW DATA'!$E:$E,Incentive_Calc!AE$5)/SUMIFS('Sales RAW DATA'!$F:$F,'Sales RAW DATA'!$I:$I,Incentive_Calc!$A354,'Sales RAW DATA'!$D:$D,"B3",'Sales RAW DATA'!$E:$E,Incentive_Calc!AE$5),"")</f>
        <v>1.1203410525876374</v>
      </c>
      <c r="AF354" s="44">
        <f>IFERROR(SUMIFS('Sales RAW DATA'!$G:$G,'Sales RAW DATA'!$I:$I,Incentive_Calc!$A354,'Sales RAW DATA'!$D:$D,"B3",'Sales RAW DATA'!$E:$E,Incentive_Calc!AF$5)/SUMIFS('Sales RAW DATA'!$F:$F,'Sales RAW DATA'!$I:$I,Incentive_Calc!$A354,'Sales RAW DATA'!$D:$D,"B3",'Sales RAW DATA'!$E:$E,Incentive_Calc!AF$5),"")</f>
        <v>0.90448057119218872</v>
      </c>
      <c r="AG354" s="44">
        <f>SUMIFS('Sales RAW DATA'!$G:$G,'Sales RAW DATA'!$I:$I,Incentive_Calc!$A354,'Sales RAW DATA'!$D:$D,"B3")/SUMIFS('Sales RAW DATA'!$F:$F,'Sales RAW DATA'!$I:$I,Incentive_Calc!$A354,'Sales RAW DATA'!$D:$D,"B3")</f>
        <v>1.0820144610750422</v>
      </c>
      <c r="AH354" s="44">
        <f>IFERROR(SUMIFS('Sales RAW DATA'!$G:$G,'Sales RAW DATA'!$I:$I,Incentive_Calc!$A354,'Sales RAW DATA'!$D:$D,"B4",'Sales RAW DATA'!$E:$E,Incentive_Calc!AH$5)/SUMIFS('Sales RAW DATA'!$F:$F,'Sales RAW DATA'!$I:$I,Incentive_Calc!$A354,'Sales RAW DATA'!$D:$D,"B4",'Sales RAW DATA'!$E:$E,Incentive_Calc!AH$5),"")</f>
        <v>0.78503898148658946</v>
      </c>
      <c r="AI354" s="44">
        <f>IFERROR(SUMIFS('Sales RAW DATA'!$G:$G,'Sales RAW DATA'!$I:$I,Incentive_Calc!$A354,'Sales RAW DATA'!$D:$D,"B4",'Sales RAW DATA'!$E:$E,Incentive_Calc!AI$5)/SUMIFS('Sales RAW DATA'!$F:$F,'Sales RAW DATA'!$I:$I,Incentive_Calc!$A354,'Sales RAW DATA'!$D:$D,"B4",'Sales RAW DATA'!$E:$E,Incentive_Calc!AI$5),"")</f>
        <v>0.70654740917169767</v>
      </c>
      <c r="AJ354" s="44">
        <f>IFERROR(SUMIFS('Sales RAW DATA'!$G:$G,'Sales RAW DATA'!$I:$I,Incentive_Calc!$A354,'Sales RAW DATA'!$D:$D,"B4",'Sales RAW DATA'!$E:$E,Incentive_Calc!AJ$5)/SUMIFS('Sales RAW DATA'!$F:$F,'Sales RAW DATA'!$I:$I,Incentive_Calc!$A354,'Sales RAW DATA'!$D:$D,"B4",'Sales RAW DATA'!$E:$E,Incentive_Calc!AJ$5),"")</f>
        <v>0.63811742975881791</v>
      </c>
      <c r="AK354" s="44">
        <f>SUMIFS('Sales RAW DATA'!$G:$G,'Sales RAW DATA'!$I:$I,Incentive_Calc!$A354,'Sales RAW DATA'!$D:$D,"B4")/SUMIFS('Sales RAW DATA'!$F:$F,'Sales RAW DATA'!$I:$I,Incentive_Calc!$A354,'Sales RAW DATA'!$D:$D,"B4")</f>
        <v>0.7087131768261361</v>
      </c>
      <c r="AL354" s="44">
        <f>IFERROR(SUMIFS('Sales RAW DATA'!$G:$G,'Sales RAW DATA'!$I:$I,Incentive_Calc!$A354,'Sales RAW DATA'!$D:$D,"B5",'Sales RAW DATA'!$E:$E,Incentive_Calc!AL$5)/SUMIFS('Sales RAW DATA'!$F:$F,'Sales RAW DATA'!$I:$I,Incentive_Calc!$A354,'Sales RAW DATA'!$D:$D,"B5",'Sales RAW DATA'!$E:$E,Incentive_Calc!AL$5),"")</f>
        <v>0.78088504787412849</v>
      </c>
      <c r="AM354" s="44">
        <f>IFERROR(SUMIFS('Sales RAW DATA'!$G:$G,'Sales RAW DATA'!$I:$I,Incentive_Calc!$A354,'Sales RAW DATA'!$D:$D,"B5",'Sales RAW DATA'!$E:$E,Incentive_Calc!AM$5)/SUMIFS('Sales RAW DATA'!$F:$F,'Sales RAW DATA'!$I:$I,Incentive_Calc!$A354,'Sales RAW DATA'!$D:$D,"B5",'Sales RAW DATA'!$E:$E,Incentive_Calc!AM$5),"")</f>
        <v>0.74687016947736351</v>
      </c>
      <c r="AN354" s="44">
        <f>IFERROR(SUMIFS('Sales RAW DATA'!$G:$G,'Sales RAW DATA'!$I:$I,Incentive_Calc!$A354,'Sales RAW DATA'!$D:$D,"B5",'Sales RAW DATA'!$E:$E,Incentive_Calc!AN$5)/SUMIFS('Sales RAW DATA'!$F:$F,'Sales RAW DATA'!$I:$I,Incentive_Calc!$A354,'Sales RAW DATA'!$D:$D,"B5",'Sales RAW DATA'!$E:$E,Incentive_Calc!AN$5),"")</f>
        <v>0.6880025010364349</v>
      </c>
      <c r="AO354" s="44">
        <f>SUMIFS('Sales RAW DATA'!$G:$G,'Sales RAW DATA'!$I:$I,Incentive_Calc!$A354,'Sales RAW DATA'!$D:$D,"B5")/SUMIFS('Sales RAW DATA'!$F:$F,'Sales RAW DATA'!$I:$I,Incentive_Calc!$A354,'Sales RAW DATA'!$D:$D,"B5")</f>
        <v>0.73764969231289113</v>
      </c>
      <c r="AP354" s="42">
        <f>SUM(SUMIFS('Sales RAW DATA'!$F$2:$F$30000,'Sales RAW DATA'!$I$2:$I$30000,Incentive_Calc!$A354,'Sales RAW DATA'!$D$2:$D$30000,"B1"),SUMIFS('Sales RAW DATA'!$F$2:$F$30000,'Sales RAW DATA'!$I$2:$I$30000,Incentive_Calc!$A354,'Sales RAW DATA'!$D$2:$D$30000,"B2"),SUMIFS('Sales RAW DATA'!$F$2:$F$30000,'Sales RAW DATA'!$I$2:$I$30000,Incentive_Calc!$A354,'Sales RAW DATA'!$D$2:$D$30000,"B3"),SUMIFS('Sales RAW DATA'!$F$2:$F$30000,'Sales RAW DATA'!$I$2:$I$30000,Incentive_Calc!$A354,'Sales RAW DATA'!$D$2:$D$30000,"B4"),SUMIFS('Sales RAW DATA'!$F$2:$F$30000,'Sales RAW DATA'!$I$2:$I$30000,Incentive_Calc!$A354,'Sales RAW DATA'!$D$2:$D$30000,"B5"))</f>
        <v>7431989</v>
      </c>
      <c r="AQ354" s="42">
        <f>SUM(SUMIFS('Sales RAW DATA'!$G$2:$G$30000,'Sales RAW DATA'!$I$2:$I$30000,Incentive_Calc!$A354,'Sales RAW DATA'!$D$2:$D$30000,"B1"),SUMIFS('Sales RAW DATA'!$G$2:$G$30000,'Sales RAW DATA'!$I$2:$I$30000,Incentive_Calc!$A354,'Sales RAW DATA'!$D$2:$D$30000,"B2"),SUMIFS('Sales RAW DATA'!$G$2:$G$30000,'Sales RAW DATA'!$I$2:$I$30000,Incentive_Calc!$A354,'Sales RAW DATA'!$D$2:$D$30000,"B3"),SUMIFS('Sales RAW DATA'!$G$2:$G$30000,'Sales RAW DATA'!$I$2:$I$30000,Incentive_Calc!$A354,'Sales RAW DATA'!$D$2:$D$30000,"B4"),SUMIFS('Sales RAW DATA'!$G$2:$G$30000,'Sales RAW DATA'!$I$2:$I$30000,Incentive_Calc!$A354,'Sales RAW DATA'!$D$2:$D$30000,"B5"))</f>
        <v>6033286</v>
      </c>
      <c r="AR354" s="45">
        <f t="shared" si="95"/>
        <v>81.17996407152917</v>
      </c>
      <c r="AS354" s="45">
        <f t="shared" si="96"/>
        <v>81</v>
      </c>
      <c r="AT354" s="46"/>
      <c r="AU354" s="21"/>
      <c r="AV354" s="43" t="str">
        <f t="shared" si="87"/>
        <v>Yes</v>
      </c>
      <c r="AW354" s="43" t="str">
        <f t="shared" si="88"/>
        <v>Yes</v>
      </c>
      <c r="AX354" s="43" t="str">
        <f t="shared" si="89"/>
        <v>No</v>
      </c>
      <c r="AY354" s="43" t="str">
        <f t="shared" si="97"/>
        <v>Yes</v>
      </c>
    </row>
    <row r="355" spans="1:51" x14ac:dyDescent="0.35">
      <c r="A355" s="21" t="s">
        <v>1232</v>
      </c>
      <c r="B355" s="21" t="s">
        <v>755</v>
      </c>
      <c r="C355" s="21" t="str">
        <f>_xlfn.XLOOKUP($A355,'Employee List'!$E:$E,'Employee List'!$D:$D,0)</f>
        <v>DM</v>
      </c>
      <c r="D355" s="42" t="str" cm="1">
        <f t="array" ref="D355">IFERROR(IF($G355="Yes",INDEX('Payment Plan'!$D$6:$D$42,MATCH(1,(Incentive_Calc!$C355='Payment Plan'!$B$6:$B$42)*(Incentive_Calc!$U355='Payment Plan'!$C$6:$C$42),0)),""),"")</f>
        <v/>
      </c>
      <c r="E355" s="42" t="str" cm="1">
        <f t="array" ref="E355">IFERROR(IF($H355="Yes",INDEX('Payment Plan'!$D$6:$D$42,MATCH(1,(Incentive_Calc!$C355='Payment Plan'!$B$6:$B$42)*(Incentive_Calc!$AS355='Payment Plan'!$C$6:$C$42),0)),""),"")</f>
        <v/>
      </c>
      <c r="F355" s="42">
        <f t="shared" si="90"/>
        <v>0</v>
      </c>
      <c r="G355" s="43" t="str">
        <f>IF(AND(AV355="Yes",AW355="Yes",AX355="Yes",AY355="Yes"),"Yes","No")</f>
        <v>Yes</v>
      </c>
      <c r="H355" s="21" t="str">
        <f t="shared" si="91"/>
        <v>No</v>
      </c>
      <c r="I355" s="42">
        <f>IFERROR(SUMIFS('Sales RAW DATA'!$F$2:$F$30000,'Sales RAW DATA'!$I$2:$I$30000,Incentive_Calc!$A355,'Sales RAW DATA'!$E$2:$E$30000,Incentive_Calc!I$5),"")</f>
        <v>2674903</v>
      </c>
      <c r="J355" s="42">
        <f>IFERROR(SUMIFS('Sales RAW DATA'!$F$2:$F$30000,'Sales RAW DATA'!$I$2:$I$30000,Incentive_Calc!$A355,'Sales RAW DATA'!$E$2:$E$30000,Incentive_Calc!J$5),"")</f>
        <v>2742105</v>
      </c>
      <c r="K355" s="42">
        <f>IFERROR(SUMIFS('Sales RAW DATA'!$F$2:$F$30000,'Sales RAW DATA'!$I$2:$I$30000,Incentive_Calc!$A355,'Sales RAW DATA'!$E$2:$E$30000,Incentive_Calc!K$5),"")</f>
        <v>2736106</v>
      </c>
      <c r="L355" s="42">
        <f t="shared" si="92"/>
        <v>8153114</v>
      </c>
      <c r="M355" s="42">
        <f>IFERROR(SUMIFS('Sales RAW DATA'!$G$2:$G$30000,'Sales RAW DATA'!$I$2:$I$30000,Incentive_Calc!$A355,'Sales RAW DATA'!$E$2:$E$30000,Incentive_Calc!M$5),"")</f>
        <v>2493656</v>
      </c>
      <c r="N355" s="42">
        <f>IFERROR(SUMIFS('Sales RAW DATA'!$G$2:$G$30000,'Sales RAW DATA'!$I$2:$I$30000,Incentive_Calc!$A355,'Sales RAW DATA'!$E$2:$E$30000,Incentive_Calc!N$5),"")</f>
        <v>2312192</v>
      </c>
      <c r="O355" s="42">
        <f>IFERROR(SUMIFS('Sales RAW DATA'!$G$2:$G$30000,'Sales RAW DATA'!$I$2:$I$30000,Incentive_Calc!$A355,'Sales RAW DATA'!$E$2:$E$30000,Incentive_Calc!O$5),"")</f>
        <v>2215322</v>
      </c>
      <c r="P355" s="42">
        <f t="shared" si="86"/>
        <v>7021170</v>
      </c>
      <c r="Q355" s="44">
        <f t="shared" si="82"/>
        <v>0.93224165511796131</v>
      </c>
      <c r="R355" s="44">
        <f t="shared" si="83"/>
        <v>0.84321789282321424</v>
      </c>
      <c r="S355" s="44">
        <f t="shared" si="84"/>
        <v>0.80966234495300982</v>
      </c>
      <c r="T355" s="45">
        <f t="shared" si="93"/>
        <v>86.116421283941321</v>
      </c>
      <c r="U355" s="45">
        <f t="shared" si="94"/>
        <v>86</v>
      </c>
      <c r="V355" s="44">
        <f>IFERROR(SUMIFS('Sales RAW DATA'!$G:$G,'Sales RAW DATA'!$I:$I,Incentive_Calc!$A355,'Sales RAW DATA'!$D:$D,"B1",'Sales RAW DATA'!$E:$E,Incentive_Calc!V$5)/SUMIFS('Sales RAW DATA'!$F:$F,'Sales RAW DATA'!$I:$I,Incentive_Calc!$A355,'Sales RAW DATA'!$D:$D,"B1",'Sales RAW DATA'!$E:$E,Incentive_Calc!V$5),"")</f>
        <v>0.95650105545369102</v>
      </c>
      <c r="W355" s="44">
        <f>IFERROR(SUMIFS('Sales RAW DATA'!$G:$G,'Sales RAW DATA'!$I:$I,Incentive_Calc!$A355,'Sales RAW DATA'!$D:$D,"B1",'Sales RAW DATA'!$E:$E,Incentive_Calc!W$5)/SUMIFS('Sales RAW DATA'!$F:$F,'Sales RAW DATA'!$I:$I,Incentive_Calc!$A355,'Sales RAW DATA'!$D:$D,"B1",'Sales RAW DATA'!$E:$E,Incentive_Calc!W$5),"")</f>
        <v>0.86168036203639586</v>
      </c>
      <c r="X355" s="44">
        <f>IFERROR(SUMIFS('Sales RAW DATA'!$G:$G,'Sales RAW DATA'!$I:$I,Incentive_Calc!$A355,'Sales RAW DATA'!$D:$D,"B1",'Sales RAW DATA'!$E:$E,Incentive_Calc!X$5)/SUMIFS('Sales RAW DATA'!$F:$F,'Sales RAW DATA'!$I:$I,Incentive_Calc!$A355,'Sales RAW DATA'!$D:$D,"B1",'Sales RAW DATA'!$E:$E,Incentive_Calc!X$5),"")</f>
        <v>0.82184337149493947</v>
      </c>
      <c r="Y355" s="44">
        <f>SUMIFS('Sales RAW DATA'!$G:$G,'Sales RAW DATA'!$I:$I,Incentive_Calc!$A355,'Sales RAW DATA'!$D:$D,"B1")/SUMIFS('Sales RAW DATA'!$F:$F,'Sales RAW DATA'!$I:$I,Incentive_Calc!$A355,'Sales RAW DATA'!$D:$D,"B1")</f>
        <v>0.8815485679458902</v>
      </c>
      <c r="Z355" s="44">
        <f>IFERROR(SUMIFS('Sales RAW DATA'!$G:$G,'Sales RAW DATA'!$I:$I,Incentive_Calc!$A355,'Sales RAW DATA'!$D:$D,"B2",'Sales RAW DATA'!$E:$E,Incentive_Calc!Z$5)/SUMIFS('Sales RAW DATA'!$F:$F,'Sales RAW DATA'!$I:$I,Incentive_Calc!$A355,'Sales RAW DATA'!$D:$D,"B2",'Sales RAW DATA'!$E:$E,Incentive_Calc!Z$5),"")</f>
        <v>0.80577414615492982</v>
      </c>
      <c r="AA355" s="44">
        <f>IFERROR(SUMIFS('Sales RAW DATA'!$G:$G,'Sales RAW DATA'!$I:$I,Incentive_Calc!$A355,'Sales RAW DATA'!$D:$D,"B2",'Sales RAW DATA'!$E:$E,Incentive_Calc!AA$5)/SUMIFS('Sales RAW DATA'!$F:$F,'Sales RAW DATA'!$I:$I,Incentive_Calc!$A355,'Sales RAW DATA'!$D:$D,"B2",'Sales RAW DATA'!$E:$E,Incentive_Calc!AA$5),"")</f>
        <v>0.93787880276225188</v>
      </c>
      <c r="AB355" s="44">
        <f>IFERROR(SUMIFS('Sales RAW DATA'!$G:$G,'Sales RAW DATA'!$I:$I,Incentive_Calc!$A355,'Sales RAW DATA'!$D:$D,"B2",'Sales RAW DATA'!$E:$E,Incentive_Calc!AB$5)/SUMIFS('Sales RAW DATA'!$F:$F,'Sales RAW DATA'!$I:$I,Incentive_Calc!$A355,'Sales RAW DATA'!$D:$D,"B2",'Sales RAW DATA'!$E:$E,Incentive_Calc!AB$5),"")</f>
        <v>0.83863707471664595</v>
      </c>
      <c r="AC355" s="44">
        <f>SUMIFS('Sales RAW DATA'!$G:$G,'Sales RAW DATA'!$I:$I,Incentive_Calc!$A355,'Sales RAW DATA'!$D:$D,"B2")/SUMIFS('Sales RAW DATA'!$F:$F,'Sales RAW DATA'!$I:$I,Incentive_Calc!$A355,'Sales RAW DATA'!$D:$D,"B2")</f>
        <v>0.86140826494724498</v>
      </c>
      <c r="AD355" s="44">
        <f>IFERROR(SUMIFS('Sales RAW DATA'!$G:$G,'Sales RAW DATA'!$I:$I,Incentive_Calc!$A355,'Sales RAW DATA'!$D:$D,"B3",'Sales RAW DATA'!$E:$E,Incentive_Calc!AD$5)/SUMIFS('Sales RAW DATA'!$F:$F,'Sales RAW DATA'!$I:$I,Incentive_Calc!$A355,'Sales RAW DATA'!$D:$D,"B3",'Sales RAW DATA'!$E:$E,Incentive_Calc!AD$5),"")</f>
        <v>0.88951276443235494</v>
      </c>
      <c r="AE355" s="44">
        <f>IFERROR(SUMIFS('Sales RAW DATA'!$G:$G,'Sales RAW DATA'!$I:$I,Incentive_Calc!$A355,'Sales RAW DATA'!$D:$D,"B3",'Sales RAW DATA'!$E:$E,Incentive_Calc!AE$5)/SUMIFS('Sales RAW DATA'!$F:$F,'Sales RAW DATA'!$I:$I,Incentive_Calc!$A355,'Sales RAW DATA'!$D:$D,"B3",'Sales RAW DATA'!$E:$E,Incentive_Calc!AE$5),"")</f>
        <v>0.76263917195193764</v>
      </c>
      <c r="AF355" s="44">
        <f>IFERROR(SUMIFS('Sales RAW DATA'!$G:$G,'Sales RAW DATA'!$I:$I,Incentive_Calc!$A355,'Sales RAW DATA'!$D:$D,"B3",'Sales RAW DATA'!$E:$E,Incentive_Calc!AF$5)/SUMIFS('Sales RAW DATA'!$F:$F,'Sales RAW DATA'!$I:$I,Incentive_Calc!$A355,'Sales RAW DATA'!$D:$D,"B3",'Sales RAW DATA'!$E:$E,Incentive_Calc!AF$5),"")</f>
        <v>0.78708483153549069</v>
      </c>
      <c r="AG355" s="44">
        <f>SUMIFS('Sales RAW DATA'!$G:$G,'Sales RAW DATA'!$I:$I,Incentive_Calc!$A355,'Sales RAW DATA'!$D:$D,"B3")/SUMIFS('Sales RAW DATA'!$F:$F,'Sales RAW DATA'!$I:$I,Incentive_Calc!$A355,'Sales RAW DATA'!$D:$D,"B3")</f>
        <v>0.81194231719307408</v>
      </c>
      <c r="AH355" s="44">
        <f>IFERROR(SUMIFS('Sales RAW DATA'!$G:$G,'Sales RAW DATA'!$I:$I,Incentive_Calc!$A355,'Sales RAW DATA'!$D:$D,"B4",'Sales RAW DATA'!$E:$E,Incentive_Calc!AH$5)/SUMIFS('Sales RAW DATA'!$F:$F,'Sales RAW DATA'!$I:$I,Incentive_Calc!$A355,'Sales RAW DATA'!$D:$D,"B4",'Sales RAW DATA'!$E:$E,Incentive_Calc!AH$5),"")</f>
        <v>1.0220114455773559</v>
      </c>
      <c r="AI355" s="44">
        <f>IFERROR(SUMIFS('Sales RAW DATA'!$G:$G,'Sales RAW DATA'!$I:$I,Incentive_Calc!$A355,'Sales RAW DATA'!$D:$D,"B4",'Sales RAW DATA'!$E:$E,Incentive_Calc!AI$5)/SUMIFS('Sales RAW DATA'!$F:$F,'Sales RAW DATA'!$I:$I,Incentive_Calc!$A355,'Sales RAW DATA'!$D:$D,"B4",'Sales RAW DATA'!$E:$E,Incentive_Calc!AI$5),"")</f>
        <v>0.78772974724122069</v>
      </c>
      <c r="AJ355" s="44">
        <f>IFERROR(SUMIFS('Sales RAW DATA'!$G:$G,'Sales RAW DATA'!$I:$I,Incentive_Calc!$A355,'Sales RAW DATA'!$D:$D,"B4",'Sales RAW DATA'!$E:$E,Incentive_Calc!AJ$5)/SUMIFS('Sales RAW DATA'!$F:$F,'Sales RAW DATA'!$I:$I,Incentive_Calc!$A355,'Sales RAW DATA'!$D:$D,"B4",'Sales RAW DATA'!$E:$E,Incentive_Calc!AJ$5),"")</f>
        <v>0.71074476897036054</v>
      </c>
      <c r="AK355" s="44">
        <f>SUMIFS('Sales RAW DATA'!$G:$G,'Sales RAW DATA'!$I:$I,Incentive_Calc!$A355,'Sales RAW DATA'!$D:$D,"B4")/SUMIFS('Sales RAW DATA'!$F:$F,'Sales RAW DATA'!$I:$I,Incentive_Calc!$A355,'Sales RAW DATA'!$D:$D,"B4")</f>
        <v>0.83794165692505107</v>
      </c>
      <c r="AL355" s="44">
        <f>IFERROR(SUMIFS('Sales RAW DATA'!$G:$G,'Sales RAW DATA'!$I:$I,Incentive_Calc!$A355,'Sales RAW DATA'!$D:$D,"B5",'Sales RAW DATA'!$E:$E,Incentive_Calc!AL$5)/SUMIFS('Sales RAW DATA'!$F:$F,'Sales RAW DATA'!$I:$I,Incentive_Calc!$A355,'Sales RAW DATA'!$D:$D,"B5",'Sales RAW DATA'!$E:$E,Incentive_Calc!AL$5),"")</f>
        <v>1.1299155821315512</v>
      </c>
      <c r="AM355" s="44">
        <f>IFERROR(SUMIFS('Sales RAW DATA'!$G:$G,'Sales RAW DATA'!$I:$I,Incentive_Calc!$A355,'Sales RAW DATA'!$D:$D,"B5",'Sales RAW DATA'!$E:$E,Incentive_Calc!AM$5)/SUMIFS('Sales RAW DATA'!$F:$F,'Sales RAW DATA'!$I:$I,Incentive_Calc!$A355,'Sales RAW DATA'!$D:$D,"B5",'Sales RAW DATA'!$E:$E,Incentive_Calc!AM$5),"")</f>
        <v>1.2893567184643511</v>
      </c>
      <c r="AN355" s="44">
        <f>IFERROR(SUMIFS('Sales RAW DATA'!$G:$G,'Sales RAW DATA'!$I:$I,Incentive_Calc!$A355,'Sales RAW DATA'!$D:$D,"B5",'Sales RAW DATA'!$E:$E,Incentive_Calc!AN$5)/SUMIFS('Sales RAW DATA'!$F:$F,'Sales RAW DATA'!$I:$I,Incentive_Calc!$A355,'Sales RAW DATA'!$D:$D,"B5",'Sales RAW DATA'!$E:$E,Incentive_Calc!AN$5),"")</f>
        <v>0.93197590258855589</v>
      </c>
      <c r="AO355" s="44">
        <f>SUMIFS('Sales RAW DATA'!$G:$G,'Sales RAW DATA'!$I:$I,Incentive_Calc!$A355,'Sales RAW DATA'!$D:$D,"B5")/SUMIFS('Sales RAW DATA'!$F:$F,'Sales RAW DATA'!$I:$I,Incentive_Calc!$A355,'Sales RAW DATA'!$D:$D,"B5")</f>
        <v>1.1125122768610223</v>
      </c>
      <c r="AP355" s="42">
        <f>SUM(SUMIFS('Sales RAW DATA'!$F$2:$F$30000,'Sales RAW DATA'!$I$2:$I$30000,Incentive_Calc!$A355,'Sales RAW DATA'!$D$2:$D$30000,"B1"),SUMIFS('Sales RAW DATA'!$F$2:$F$30000,'Sales RAW DATA'!$I$2:$I$30000,Incentive_Calc!$A355,'Sales RAW DATA'!$D$2:$D$30000,"B2"),SUMIFS('Sales RAW DATA'!$F$2:$F$30000,'Sales RAW DATA'!$I$2:$I$30000,Incentive_Calc!$A355,'Sales RAW DATA'!$D$2:$D$30000,"B3"),SUMIFS('Sales RAW DATA'!$F$2:$F$30000,'Sales RAW DATA'!$I$2:$I$30000,Incentive_Calc!$A355,'Sales RAW DATA'!$D$2:$D$30000,"B4"),SUMIFS('Sales RAW DATA'!$F$2:$F$30000,'Sales RAW DATA'!$I$2:$I$30000,Incentive_Calc!$A355,'Sales RAW DATA'!$D$2:$D$30000,"B5"))</f>
        <v>4684259</v>
      </c>
      <c r="AQ355" s="42">
        <f>SUM(SUMIFS('Sales RAW DATA'!$G$2:$G$30000,'Sales RAW DATA'!$I$2:$I$30000,Incentive_Calc!$A355,'Sales RAW DATA'!$D$2:$D$30000,"B1"),SUMIFS('Sales RAW DATA'!$G$2:$G$30000,'Sales RAW DATA'!$I$2:$I$30000,Incentive_Calc!$A355,'Sales RAW DATA'!$D$2:$D$30000,"B2"),SUMIFS('Sales RAW DATA'!$G$2:$G$30000,'Sales RAW DATA'!$I$2:$I$30000,Incentive_Calc!$A355,'Sales RAW DATA'!$D$2:$D$30000,"B3"),SUMIFS('Sales RAW DATA'!$G$2:$G$30000,'Sales RAW DATA'!$I$2:$I$30000,Incentive_Calc!$A355,'Sales RAW DATA'!$D$2:$D$30000,"B4"),SUMIFS('Sales RAW DATA'!$G$2:$G$30000,'Sales RAW DATA'!$I$2:$I$30000,Incentive_Calc!$A355,'Sales RAW DATA'!$D$2:$D$30000,"B5"))</f>
        <v>4117887</v>
      </c>
      <c r="AR355" s="45">
        <f t="shared" si="95"/>
        <v>87.909037480634609</v>
      </c>
      <c r="AS355" s="45">
        <f t="shared" si="96"/>
        <v>87</v>
      </c>
      <c r="AT355" s="46"/>
      <c r="AU355" s="21"/>
      <c r="AV355" s="43" t="str">
        <f t="shared" si="87"/>
        <v>Yes</v>
      </c>
      <c r="AW355" s="43" t="str">
        <f t="shared" si="88"/>
        <v>Yes</v>
      </c>
      <c r="AX355" s="43" t="str">
        <f t="shared" si="89"/>
        <v>Yes</v>
      </c>
      <c r="AY355" s="43" t="str">
        <f t="shared" si="97"/>
        <v>Yes</v>
      </c>
    </row>
    <row r="356" spans="1:51" x14ac:dyDescent="0.35">
      <c r="A356" s="21" t="s">
        <v>1233</v>
      </c>
      <c r="B356" s="21" t="s">
        <v>756</v>
      </c>
      <c r="C356" s="21" t="str">
        <f>_xlfn.XLOOKUP($A356,'Employee List'!$E:$E,'Employee List'!$D:$D,0)</f>
        <v>DM</v>
      </c>
      <c r="D356" s="42" t="str" cm="1">
        <f t="array" ref="D356">IFERROR(IF($G356="Yes",INDEX('Payment Plan'!$D$6:$D$42,MATCH(1,(Incentive_Calc!$C356='Payment Plan'!$B$6:$B$42)*(Incentive_Calc!$U356='Payment Plan'!$C$6:$C$42),0)),""),"")</f>
        <v/>
      </c>
      <c r="E356" s="42" t="str" cm="1">
        <f t="array" ref="E356">IFERROR(IF($H356="Yes",INDEX('Payment Plan'!$D$6:$D$42,MATCH(1,(Incentive_Calc!$C356='Payment Plan'!$B$6:$B$42)*(Incentive_Calc!$AS356='Payment Plan'!$C$6:$C$42),0)),""),"")</f>
        <v/>
      </c>
      <c r="F356" s="42">
        <f t="shared" si="90"/>
        <v>0</v>
      </c>
      <c r="G356" s="43" t="str">
        <f t="shared" si="85"/>
        <v>Yes</v>
      </c>
      <c r="H356" s="21" t="str">
        <f t="shared" si="91"/>
        <v>No</v>
      </c>
      <c r="I356" s="42">
        <f>IFERROR(SUMIFS('Sales RAW DATA'!$F$2:$F$30000,'Sales RAW DATA'!$I$2:$I$30000,Incentive_Calc!$A356,'Sales RAW DATA'!$E$2:$E$30000,Incentive_Calc!I$5),"")</f>
        <v>5349035</v>
      </c>
      <c r="J356" s="42">
        <f>IFERROR(SUMIFS('Sales RAW DATA'!$F$2:$F$30000,'Sales RAW DATA'!$I$2:$I$30000,Incentive_Calc!$A356,'Sales RAW DATA'!$E$2:$E$30000,Incentive_Calc!J$5),"")</f>
        <v>5366623</v>
      </c>
      <c r="K356" s="42">
        <f>IFERROR(SUMIFS('Sales RAW DATA'!$F$2:$F$30000,'Sales RAW DATA'!$I$2:$I$30000,Incentive_Calc!$A356,'Sales RAW DATA'!$E$2:$E$30000,Incentive_Calc!K$5),"")</f>
        <v>5450725</v>
      </c>
      <c r="L356" s="42">
        <f t="shared" si="92"/>
        <v>16166383</v>
      </c>
      <c r="M356" s="42">
        <f>IFERROR(SUMIFS('Sales RAW DATA'!$G$2:$G$30000,'Sales RAW DATA'!$I$2:$I$30000,Incentive_Calc!$A356,'Sales RAW DATA'!$E$2:$E$30000,Incentive_Calc!M$5),"")</f>
        <v>5142356</v>
      </c>
      <c r="N356" s="42">
        <f>IFERROR(SUMIFS('Sales RAW DATA'!$G$2:$G$30000,'Sales RAW DATA'!$I$2:$I$30000,Incentive_Calc!$A356,'Sales RAW DATA'!$E$2:$E$30000,Incentive_Calc!N$5),"")</f>
        <v>5717117</v>
      </c>
      <c r="O356" s="42">
        <f>IFERROR(SUMIFS('Sales RAW DATA'!$G$2:$G$30000,'Sales RAW DATA'!$I$2:$I$30000,Incentive_Calc!$A356,'Sales RAW DATA'!$E$2:$E$30000,Incentive_Calc!O$5),"")</f>
        <v>4927649</v>
      </c>
      <c r="P356" s="42">
        <f t="shared" si="86"/>
        <v>15787122</v>
      </c>
      <c r="Q356" s="44">
        <f t="shared" si="82"/>
        <v>0.96136144183016192</v>
      </c>
      <c r="R356" s="44">
        <f t="shared" si="83"/>
        <v>1.065309972397912</v>
      </c>
      <c r="S356" s="44">
        <f t="shared" si="84"/>
        <v>0.90403551821088024</v>
      </c>
      <c r="T356" s="45">
        <f t="shared" si="93"/>
        <v>97.654014506522586</v>
      </c>
      <c r="U356" s="45">
        <f t="shared" si="94"/>
        <v>97</v>
      </c>
      <c r="V356" s="44">
        <f>IFERROR(SUMIFS('Sales RAW DATA'!$G:$G,'Sales RAW DATA'!$I:$I,Incentive_Calc!$A356,'Sales RAW DATA'!$D:$D,"B1",'Sales RAW DATA'!$E:$E,Incentive_Calc!V$5)/SUMIFS('Sales RAW DATA'!$F:$F,'Sales RAW DATA'!$I:$I,Incentive_Calc!$A356,'Sales RAW DATA'!$D:$D,"B1",'Sales RAW DATA'!$E:$E,Incentive_Calc!V$5),"")</f>
        <v>1.0000896095749778</v>
      </c>
      <c r="W356" s="44">
        <f>IFERROR(SUMIFS('Sales RAW DATA'!$G:$G,'Sales RAW DATA'!$I:$I,Incentive_Calc!$A356,'Sales RAW DATA'!$D:$D,"B1",'Sales RAW DATA'!$E:$E,Incentive_Calc!W$5)/SUMIFS('Sales RAW DATA'!$F:$F,'Sales RAW DATA'!$I:$I,Incentive_Calc!$A356,'Sales RAW DATA'!$D:$D,"B1",'Sales RAW DATA'!$E:$E,Incentive_Calc!W$5),"")</f>
        <v>0.91576872903094542</v>
      </c>
      <c r="X356" s="44">
        <f>IFERROR(SUMIFS('Sales RAW DATA'!$G:$G,'Sales RAW DATA'!$I:$I,Incentive_Calc!$A356,'Sales RAW DATA'!$D:$D,"B1",'Sales RAW DATA'!$E:$E,Incentive_Calc!X$5)/SUMIFS('Sales RAW DATA'!$F:$F,'Sales RAW DATA'!$I:$I,Incentive_Calc!$A356,'Sales RAW DATA'!$D:$D,"B1",'Sales RAW DATA'!$E:$E,Incentive_Calc!X$5),"")</f>
        <v>0.91335826356956429</v>
      </c>
      <c r="Y356" s="44">
        <f>SUMIFS('Sales RAW DATA'!$G:$G,'Sales RAW DATA'!$I:$I,Incentive_Calc!$A356,'Sales RAW DATA'!$D:$D,"B1")/SUMIFS('Sales RAW DATA'!$F:$F,'Sales RAW DATA'!$I:$I,Incentive_Calc!$A356,'Sales RAW DATA'!$D:$D,"B1")</f>
        <v>0.94410262340180362</v>
      </c>
      <c r="Z356" s="44">
        <f>IFERROR(SUMIFS('Sales RAW DATA'!$G:$G,'Sales RAW DATA'!$I:$I,Incentive_Calc!$A356,'Sales RAW DATA'!$D:$D,"B2",'Sales RAW DATA'!$E:$E,Incentive_Calc!Z$5)/SUMIFS('Sales RAW DATA'!$F:$F,'Sales RAW DATA'!$I:$I,Incentive_Calc!$A356,'Sales RAW DATA'!$D:$D,"B2",'Sales RAW DATA'!$E:$E,Incentive_Calc!Z$5),"")</f>
        <v>0.90472057371624481</v>
      </c>
      <c r="AA356" s="44">
        <f>IFERROR(SUMIFS('Sales RAW DATA'!$G:$G,'Sales RAW DATA'!$I:$I,Incentive_Calc!$A356,'Sales RAW DATA'!$D:$D,"B2",'Sales RAW DATA'!$E:$E,Incentive_Calc!AA$5)/SUMIFS('Sales RAW DATA'!$F:$F,'Sales RAW DATA'!$I:$I,Incentive_Calc!$A356,'Sales RAW DATA'!$D:$D,"B2",'Sales RAW DATA'!$E:$E,Incentive_Calc!AA$5),"")</f>
        <v>0.97158317774753966</v>
      </c>
      <c r="AB356" s="44">
        <f>IFERROR(SUMIFS('Sales RAW DATA'!$G:$G,'Sales RAW DATA'!$I:$I,Incentive_Calc!$A356,'Sales RAW DATA'!$D:$D,"B2",'Sales RAW DATA'!$E:$E,Incentive_Calc!AB$5)/SUMIFS('Sales RAW DATA'!$F:$F,'Sales RAW DATA'!$I:$I,Incentive_Calc!$A356,'Sales RAW DATA'!$D:$D,"B2",'Sales RAW DATA'!$E:$E,Incentive_Calc!AB$5),"")</f>
        <v>0.92175724526683411</v>
      </c>
      <c r="AC356" s="44">
        <f>SUMIFS('Sales RAW DATA'!$G:$G,'Sales RAW DATA'!$I:$I,Incentive_Calc!$A356,'Sales RAW DATA'!$D:$D,"B2")/SUMIFS('Sales RAW DATA'!$F:$F,'Sales RAW DATA'!$I:$I,Incentive_Calc!$A356,'Sales RAW DATA'!$D:$D,"B2")</f>
        <v>0.9328255528255528</v>
      </c>
      <c r="AD356" s="44">
        <f>IFERROR(SUMIFS('Sales RAW DATA'!$G:$G,'Sales RAW DATA'!$I:$I,Incentive_Calc!$A356,'Sales RAW DATA'!$D:$D,"B3",'Sales RAW DATA'!$E:$E,Incentive_Calc!AD$5)/SUMIFS('Sales RAW DATA'!$F:$F,'Sales RAW DATA'!$I:$I,Incentive_Calc!$A356,'Sales RAW DATA'!$D:$D,"B3",'Sales RAW DATA'!$E:$E,Incentive_Calc!AD$5),"")</f>
        <v>0.94613815314437655</v>
      </c>
      <c r="AE356" s="44">
        <f>IFERROR(SUMIFS('Sales RAW DATA'!$G:$G,'Sales RAW DATA'!$I:$I,Incentive_Calc!$A356,'Sales RAW DATA'!$D:$D,"B3",'Sales RAW DATA'!$E:$E,Incentive_Calc!AE$5)/SUMIFS('Sales RAW DATA'!$F:$F,'Sales RAW DATA'!$I:$I,Incentive_Calc!$A356,'Sales RAW DATA'!$D:$D,"B3",'Sales RAW DATA'!$E:$E,Incentive_Calc!AE$5),"")</f>
        <v>0.98371906112214813</v>
      </c>
      <c r="AF356" s="44">
        <f>IFERROR(SUMIFS('Sales RAW DATA'!$G:$G,'Sales RAW DATA'!$I:$I,Incentive_Calc!$A356,'Sales RAW DATA'!$D:$D,"B3",'Sales RAW DATA'!$E:$E,Incentive_Calc!AF$5)/SUMIFS('Sales RAW DATA'!$F:$F,'Sales RAW DATA'!$I:$I,Incentive_Calc!$A356,'Sales RAW DATA'!$D:$D,"B3",'Sales RAW DATA'!$E:$E,Incentive_Calc!AF$5),"")</f>
        <v>0.88637430744670864</v>
      </c>
      <c r="AG356" s="44">
        <f>SUMIFS('Sales RAW DATA'!$G:$G,'Sales RAW DATA'!$I:$I,Incentive_Calc!$A356,'Sales RAW DATA'!$D:$D,"B3")/SUMIFS('Sales RAW DATA'!$F:$F,'Sales RAW DATA'!$I:$I,Incentive_Calc!$A356,'Sales RAW DATA'!$D:$D,"B3")</f>
        <v>0.93628774082585386</v>
      </c>
      <c r="AH356" s="44">
        <f>IFERROR(SUMIFS('Sales RAW DATA'!$G:$G,'Sales RAW DATA'!$I:$I,Incentive_Calc!$A356,'Sales RAW DATA'!$D:$D,"B4",'Sales RAW DATA'!$E:$E,Incentive_Calc!AH$5)/SUMIFS('Sales RAW DATA'!$F:$F,'Sales RAW DATA'!$I:$I,Incentive_Calc!$A356,'Sales RAW DATA'!$D:$D,"B4",'Sales RAW DATA'!$E:$E,Incentive_Calc!AH$5),"")</f>
        <v>0.83335340752755516</v>
      </c>
      <c r="AI356" s="44">
        <f>IFERROR(SUMIFS('Sales RAW DATA'!$G:$G,'Sales RAW DATA'!$I:$I,Incentive_Calc!$A356,'Sales RAW DATA'!$D:$D,"B4",'Sales RAW DATA'!$E:$E,Incentive_Calc!AI$5)/SUMIFS('Sales RAW DATA'!$F:$F,'Sales RAW DATA'!$I:$I,Incentive_Calc!$A356,'Sales RAW DATA'!$D:$D,"B4",'Sales RAW DATA'!$E:$E,Incentive_Calc!AI$5),"")</f>
        <v>0.68306153977092487</v>
      </c>
      <c r="AJ356" s="44">
        <f>IFERROR(SUMIFS('Sales RAW DATA'!$G:$G,'Sales RAW DATA'!$I:$I,Incentive_Calc!$A356,'Sales RAW DATA'!$D:$D,"B4",'Sales RAW DATA'!$E:$E,Incentive_Calc!AJ$5)/SUMIFS('Sales RAW DATA'!$F:$F,'Sales RAW DATA'!$I:$I,Incentive_Calc!$A356,'Sales RAW DATA'!$D:$D,"B4",'Sales RAW DATA'!$E:$E,Incentive_Calc!AJ$5),"")</f>
        <v>0.85113640665816936</v>
      </c>
      <c r="AK356" s="44">
        <f>SUMIFS('Sales RAW DATA'!$G:$G,'Sales RAW DATA'!$I:$I,Incentive_Calc!$A356,'Sales RAW DATA'!$D:$D,"B4")/SUMIFS('Sales RAW DATA'!$F:$F,'Sales RAW DATA'!$I:$I,Incentive_Calc!$A356,'Sales RAW DATA'!$D:$D,"B4")</f>
        <v>0.78909845950765067</v>
      </c>
      <c r="AL356" s="44">
        <f>IFERROR(SUMIFS('Sales RAW DATA'!$G:$G,'Sales RAW DATA'!$I:$I,Incentive_Calc!$A356,'Sales RAW DATA'!$D:$D,"B5",'Sales RAW DATA'!$E:$E,Incentive_Calc!AL$5)/SUMIFS('Sales RAW DATA'!$F:$F,'Sales RAW DATA'!$I:$I,Incentive_Calc!$A356,'Sales RAW DATA'!$D:$D,"B5",'Sales RAW DATA'!$E:$E,Incentive_Calc!AL$5),"")</f>
        <v>0.74798704187579501</v>
      </c>
      <c r="AM356" s="44">
        <f>IFERROR(SUMIFS('Sales RAW DATA'!$G:$G,'Sales RAW DATA'!$I:$I,Incentive_Calc!$A356,'Sales RAW DATA'!$D:$D,"B5",'Sales RAW DATA'!$E:$E,Incentive_Calc!AM$5)/SUMIFS('Sales RAW DATA'!$F:$F,'Sales RAW DATA'!$I:$I,Incentive_Calc!$A356,'Sales RAW DATA'!$D:$D,"B5",'Sales RAW DATA'!$E:$E,Incentive_Calc!AM$5),"")</f>
        <v>0.84678634521459006</v>
      </c>
      <c r="AN356" s="44">
        <f>IFERROR(SUMIFS('Sales RAW DATA'!$G:$G,'Sales RAW DATA'!$I:$I,Incentive_Calc!$A356,'Sales RAW DATA'!$D:$D,"B5",'Sales RAW DATA'!$E:$E,Incentive_Calc!AN$5)/SUMIFS('Sales RAW DATA'!$F:$F,'Sales RAW DATA'!$I:$I,Incentive_Calc!$A356,'Sales RAW DATA'!$D:$D,"B5",'Sales RAW DATA'!$E:$E,Incentive_Calc!AN$5),"")</f>
        <v>0.86736362045979642</v>
      </c>
      <c r="AO356" s="44">
        <f>SUMIFS('Sales RAW DATA'!$G:$G,'Sales RAW DATA'!$I:$I,Incentive_Calc!$A356,'Sales RAW DATA'!$D:$D,"B5")/SUMIFS('Sales RAW DATA'!$F:$F,'Sales RAW DATA'!$I:$I,Incentive_Calc!$A356,'Sales RAW DATA'!$D:$D,"B5")</f>
        <v>0.82100774417517863</v>
      </c>
      <c r="AP356" s="42">
        <f>SUM(SUMIFS('Sales RAW DATA'!$F$2:$F$30000,'Sales RAW DATA'!$I$2:$I$30000,Incentive_Calc!$A356,'Sales RAW DATA'!$D$2:$D$30000,"B1"),SUMIFS('Sales RAW DATA'!$F$2:$F$30000,'Sales RAW DATA'!$I$2:$I$30000,Incentive_Calc!$A356,'Sales RAW DATA'!$D$2:$D$30000,"B2"),SUMIFS('Sales RAW DATA'!$F$2:$F$30000,'Sales RAW DATA'!$I$2:$I$30000,Incentive_Calc!$A356,'Sales RAW DATA'!$D$2:$D$30000,"B3"),SUMIFS('Sales RAW DATA'!$F$2:$F$30000,'Sales RAW DATA'!$I$2:$I$30000,Incentive_Calc!$A356,'Sales RAW DATA'!$D$2:$D$30000,"B4"),SUMIFS('Sales RAW DATA'!$F$2:$F$30000,'Sales RAW DATA'!$I$2:$I$30000,Incentive_Calc!$A356,'Sales RAW DATA'!$D$2:$D$30000,"B5"))</f>
        <v>5673814</v>
      </c>
      <c r="AQ356" s="42">
        <f>SUM(SUMIFS('Sales RAW DATA'!$G$2:$G$30000,'Sales RAW DATA'!$I$2:$I$30000,Incentive_Calc!$A356,'Sales RAW DATA'!$D$2:$D$30000,"B1"),SUMIFS('Sales RAW DATA'!$G$2:$G$30000,'Sales RAW DATA'!$I$2:$I$30000,Incentive_Calc!$A356,'Sales RAW DATA'!$D$2:$D$30000,"B2"),SUMIFS('Sales RAW DATA'!$G$2:$G$30000,'Sales RAW DATA'!$I$2:$I$30000,Incentive_Calc!$A356,'Sales RAW DATA'!$D$2:$D$30000,"B3"),SUMIFS('Sales RAW DATA'!$G$2:$G$30000,'Sales RAW DATA'!$I$2:$I$30000,Incentive_Calc!$A356,'Sales RAW DATA'!$D$2:$D$30000,"B4"),SUMIFS('Sales RAW DATA'!$G$2:$G$30000,'Sales RAW DATA'!$I$2:$I$30000,Incentive_Calc!$A356,'Sales RAW DATA'!$D$2:$D$30000,"B5"))</f>
        <v>4926945</v>
      </c>
      <c r="AR356" s="45">
        <f t="shared" si="95"/>
        <v>86.836561790710803</v>
      </c>
      <c r="AS356" s="45">
        <f t="shared" si="96"/>
        <v>86</v>
      </c>
      <c r="AT356" s="46"/>
      <c r="AU356" s="21"/>
      <c r="AV356" s="43" t="str">
        <f t="shared" si="87"/>
        <v>Yes</v>
      </c>
      <c r="AW356" s="43" t="str">
        <f t="shared" si="88"/>
        <v>Yes</v>
      </c>
      <c r="AX356" s="43" t="str">
        <f t="shared" si="89"/>
        <v>Yes</v>
      </c>
      <c r="AY356" s="43" t="str">
        <f t="shared" si="97"/>
        <v>Yes</v>
      </c>
    </row>
    <row r="357" spans="1:51" x14ac:dyDescent="0.35">
      <c r="A357" s="21" t="s">
        <v>1234</v>
      </c>
      <c r="B357" s="21" t="s">
        <v>757</v>
      </c>
      <c r="C357" s="21" t="str">
        <f>_xlfn.XLOOKUP($A357,'Employee List'!$E:$E,'Employee List'!$D:$D,0)</f>
        <v>DM</v>
      </c>
      <c r="D357" s="42" t="str" cm="1">
        <f t="array" ref="D357">IFERROR(IF($G357="Yes",INDEX('Payment Plan'!$D$6:$D$42,MATCH(1,(Incentive_Calc!$C357='Payment Plan'!$B$6:$B$42)*(Incentive_Calc!$U357='Payment Plan'!$C$6:$C$42),0)),""),"")</f>
        <v/>
      </c>
      <c r="E357" s="42" t="str" cm="1">
        <f t="array" ref="E357">IFERROR(IF($H357="Yes",INDEX('Payment Plan'!$D$6:$D$42,MATCH(1,(Incentive_Calc!$C357='Payment Plan'!$B$6:$B$42)*(Incentive_Calc!$AS357='Payment Plan'!$C$6:$C$42),0)),""),"")</f>
        <v/>
      </c>
      <c r="F357" s="42">
        <f t="shared" si="90"/>
        <v>0</v>
      </c>
      <c r="G357" s="43" t="str">
        <f t="shared" si="85"/>
        <v>Yes</v>
      </c>
      <c r="H357" s="21" t="str">
        <f t="shared" si="91"/>
        <v>No</v>
      </c>
      <c r="I357" s="42">
        <f>IFERROR(SUMIFS('Sales RAW DATA'!$F$2:$F$30000,'Sales RAW DATA'!$I$2:$I$30000,Incentive_Calc!$A357,'Sales RAW DATA'!$E$2:$E$30000,Incentive_Calc!I$5),"")</f>
        <v>2506338</v>
      </c>
      <c r="J357" s="42">
        <f>IFERROR(SUMIFS('Sales RAW DATA'!$F$2:$F$30000,'Sales RAW DATA'!$I$2:$I$30000,Incentive_Calc!$A357,'Sales RAW DATA'!$E$2:$E$30000,Incentive_Calc!J$5),"")</f>
        <v>2545350</v>
      </c>
      <c r="K357" s="42">
        <f>IFERROR(SUMIFS('Sales RAW DATA'!$F$2:$F$30000,'Sales RAW DATA'!$I$2:$I$30000,Incentive_Calc!$A357,'Sales RAW DATA'!$E$2:$E$30000,Incentive_Calc!K$5),"")</f>
        <v>2582009</v>
      </c>
      <c r="L357" s="42">
        <f t="shared" si="92"/>
        <v>7633697</v>
      </c>
      <c r="M357" s="42">
        <f>IFERROR(SUMIFS('Sales RAW DATA'!$G$2:$G$30000,'Sales RAW DATA'!$I$2:$I$30000,Incentive_Calc!$A357,'Sales RAW DATA'!$E$2:$E$30000,Incentive_Calc!M$5),"")</f>
        <v>2130088</v>
      </c>
      <c r="N357" s="42">
        <f>IFERROR(SUMIFS('Sales RAW DATA'!$G$2:$G$30000,'Sales RAW DATA'!$I$2:$I$30000,Incentive_Calc!$A357,'Sales RAW DATA'!$E$2:$E$30000,Incentive_Calc!N$5),"")</f>
        <v>2096051</v>
      </c>
      <c r="O357" s="42">
        <f>IFERROR(SUMIFS('Sales RAW DATA'!$G$2:$G$30000,'Sales RAW DATA'!$I$2:$I$30000,Incentive_Calc!$A357,'Sales RAW DATA'!$E$2:$E$30000,Incentive_Calc!O$5),"")</f>
        <v>2330060</v>
      </c>
      <c r="P357" s="42">
        <f t="shared" si="86"/>
        <v>6556199</v>
      </c>
      <c r="Q357" s="44">
        <f t="shared" si="82"/>
        <v>0.84988058274662082</v>
      </c>
      <c r="R357" s="44">
        <f t="shared" si="83"/>
        <v>0.82348242874260902</v>
      </c>
      <c r="S357" s="44">
        <f t="shared" si="84"/>
        <v>0.90242133160651261</v>
      </c>
      <c r="T357" s="45">
        <f t="shared" si="93"/>
        <v>85.884978143617701</v>
      </c>
      <c r="U357" s="45">
        <f t="shared" si="94"/>
        <v>85</v>
      </c>
      <c r="V357" s="44">
        <f>IFERROR(SUMIFS('Sales RAW DATA'!$G:$G,'Sales RAW DATA'!$I:$I,Incentive_Calc!$A357,'Sales RAW DATA'!$D:$D,"B1",'Sales RAW DATA'!$E:$E,Incentive_Calc!V$5)/SUMIFS('Sales RAW DATA'!$F:$F,'Sales RAW DATA'!$I:$I,Incentive_Calc!$A357,'Sales RAW DATA'!$D:$D,"B1",'Sales RAW DATA'!$E:$E,Incentive_Calc!V$5),"")</f>
        <v>0.98559870411844153</v>
      </c>
      <c r="W357" s="44">
        <f>IFERROR(SUMIFS('Sales RAW DATA'!$G:$G,'Sales RAW DATA'!$I:$I,Incentive_Calc!$A357,'Sales RAW DATA'!$D:$D,"B1",'Sales RAW DATA'!$E:$E,Incentive_Calc!W$5)/SUMIFS('Sales RAW DATA'!$F:$F,'Sales RAW DATA'!$I:$I,Incentive_Calc!$A357,'Sales RAW DATA'!$D:$D,"B1",'Sales RAW DATA'!$E:$E,Incentive_Calc!W$5),"")</f>
        <v>0.89611311445959974</v>
      </c>
      <c r="X357" s="44">
        <f>IFERROR(SUMIFS('Sales RAW DATA'!$G:$G,'Sales RAW DATA'!$I:$I,Incentive_Calc!$A357,'Sales RAW DATA'!$D:$D,"B1",'Sales RAW DATA'!$E:$E,Incentive_Calc!X$5)/SUMIFS('Sales RAW DATA'!$F:$F,'Sales RAW DATA'!$I:$I,Incentive_Calc!$A357,'Sales RAW DATA'!$D:$D,"B1",'Sales RAW DATA'!$E:$E,Incentive_Calc!X$5),"")</f>
        <v>0.79291291591122082</v>
      </c>
      <c r="Y357" s="44">
        <f>SUMIFS('Sales RAW DATA'!$G:$G,'Sales RAW DATA'!$I:$I,Incentive_Calc!$A357,'Sales RAW DATA'!$D:$D,"B1")/SUMIFS('Sales RAW DATA'!$F:$F,'Sales RAW DATA'!$I:$I,Incentive_Calc!$A357,'Sales RAW DATA'!$D:$D,"B1")</f>
        <v>0.8934723033116474</v>
      </c>
      <c r="Z357" s="44">
        <f>IFERROR(SUMIFS('Sales RAW DATA'!$G:$G,'Sales RAW DATA'!$I:$I,Incentive_Calc!$A357,'Sales RAW DATA'!$D:$D,"B2",'Sales RAW DATA'!$E:$E,Incentive_Calc!Z$5)/SUMIFS('Sales RAW DATA'!$F:$F,'Sales RAW DATA'!$I:$I,Incentive_Calc!$A357,'Sales RAW DATA'!$D:$D,"B2",'Sales RAW DATA'!$E:$E,Incentive_Calc!Z$5),"")</f>
        <v>0.69588331587563101</v>
      </c>
      <c r="AA357" s="44">
        <f>IFERROR(SUMIFS('Sales RAW DATA'!$G:$G,'Sales RAW DATA'!$I:$I,Incentive_Calc!$A357,'Sales RAW DATA'!$D:$D,"B2",'Sales RAW DATA'!$E:$E,Incentive_Calc!AA$5)/SUMIFS('Sales RAW DATA'!$F:$F,'Sales RAW DATA'!$I:$I,Incentive_Calc!$A357,'Sales RAW DATA'!$D:$D,"B2",'Sales RAW DATA'!$E:$E,Incentive_Calc!AA$5),"")</f>
        <v>0.66703617598907894</v>
      </c>
      <c r="AB357" s="44">
        <f>IFERROR(SUMIFS('Sales RAW DATA'!$G:$G,'Sales RAW DATA'!$I:$I,Incentive_Calc!$A357,'Sales RAW DATA'!$D:$D,"B2",'Sales RAW DATA'!$E:$E,Incentive_Calc!AB$5)/SUMIFS('Sales RAW DATA'!$F:$F,'Sales RAW DATA'!$I:$I,Incentive_Calc!$A357,'Sales RAW DATA'!$D:$D,"B2",'Sales RAW DATA'!$E:$E,Incentive_Calc!AB$5),"")</f>
        <v>0.6029000604383995</v>
      </c>
      <c r="AC357" s="44">
        <f>SUMIFS('Sales RAW DATA'!$G:$G,'Sales RAW DATA'!$I:$I,Incentive_Calc!$A357,'Sales RAW DATA'!$D:$D,"B2")/SUMIFS('Sales RAW DATA'!$F:$F,'Sales RAW DATA'!$I:$I,Incentive_Calc!$A357,'Sales RAW DATA'!$D:$D,"B2")</f>
        <v>0.65416614968326625</v>
      </c>
      <c r="AD357" s="44">
        <f>IFERROR(SUMIFS('Sales RAW DATA'!$G:$G,'Sales RAW DATA'!$I:$I,Incentive_Calc!$A357,'Sales RAW DATA'!$D:$D,"B3",'Sales RAW DATA'!$E:$E,Incentive_Calc!AD$5)/SUMIFS('Sales RAW DATA'!$F:$F,'Sales RAW DATA'!$I:$I,Incentive_Calc!$A357,'Sales RAW DATA'!$D:$D,"B3",'Sales RAW DATA'!$E:$E,Incentive_Calc!AD$5),"")</f>
        <v>0.55476340814725522</v>
      </c>
      <c r="AE357" s="44">
        <f>IFERROR(SUMIFS('Sales RAW DATA'!$G:$G,'Sales RAW DATA'!$I:$I,Incentive_Calc!$A357,'Sales RAW DATA'!$D:$D,"B3",'Sales RAW DATA'!$E:$E,Incentive_Calc!AE$5)/SUMIFS('Sales RAW DATA'!$F:$F,'Sales RAW DATA'!$I:$I,Incentive_Calc!$A357,'Sales RAW DATA'!$D:$D,"B3",'Sales RAW DATA'!$E:$E,Incentive_Calc!AE$5),"")</f>
        <v>1.1083314813821432</v>
      </c>
      <c r="AF357" s="44">
        <f>IFERROR(SUMIFS('Sales RAW DATA'!$G:$G,'Sales RAW DATA'!$I:$I,Incentive_Calc!$A357,'Sales RAW DATA'!$D:$D,"B3",'Sales RAW DATA'!$E:$E,Incentive_Calc!AF$5)/SUMIFS('Sales RAW DATA'!$F:$F,'Sales RAW DATA'!$I:$I,Incentive_Calc!$A357,'Sales RAW DATA'!$D:$D,"B3",'Sales RAW DATA'!$E:$E,Incentive_Calc!AF$5),"")</f>
        <v>1.7856003912609455</v>
      </c>
      <c r="AG357" s="44">
        <f>SUMIFS('Sales RAW DATA'!$G:$G,'Sales RAW DATA'!$I:$I,Incentive_Calc!$A357,'Sales RAW DATA'!$D:$D,"B3")/SUMIFS('Sales RAW DATA'!$F:$F,'Sales RAW DATA'!$I:$I,Incentive_Calc!$A357,'Sales RAW DATA'!$D:$D,"B3")</f>
        <v>1.1784123982880597</v>
      </c>
      <c r="AH357" s="44">
        <f>IFERROR(SUMIFS('Sales RAW DATA'!$G:$G,'Sales RAW DATA'!$I:$I,Incentive_Calc!$A357,'Sales RAW DATA'!$D:$D,"B4",'Sales RAW DATA'!$E:$E,Incentive_Calc!AH$5)/SUMIFS('Sales RAW DATA'!$F:$F,'Sales RAW DATA'!$I:$I,Incentive_Calc!$A357,'Sales RAW DATA'!$D:$D,"B4",'Sales RAW DATA'!$E:$E,Incentive_Calc!AH$5),"")</f>
        <v>0.84971578317763441</v>
      </c>
      <c r="AI357" s="44">
        <f>IFERROR(SUMIFS('Sales RAW DATA'!$G:$G,'Sales RAW DATA'!$I:$I,Incentive_Calc!$A357,'Sales RAW DATA'!$D:$D,"B4",'Sales RAW DATA'!$E:$E,Incentive_Calc!AI$5)/SUMIFS('Sales RAW DATA'!$F:$F,'Sales RAW DATA'!$I:$I,Incentive_Calc!$A357,'Sales RAW DATA'!$D:$D,"B4",'Sales RAW DATA'!$E:$E,Incentive_Calc!AI$5),"")</f>
        <v>0.69094955055192808</v>
      </c>
      <c r="AJ357" s="44">
        <f>IFERROR(SUMIFS('Sales RAW DATA'!$G:$G,'Sales RAW DATA'!$I:$I,Incentive_Calc!$A357,'Sales RAW DATA'!$D:$D,"B4",'Sales RAW DATA'!$E:$E,Incentive_Calc!AJ$5)/SUMIFS('Sales RAW DATA'!$F:$F,'Sales RAW DATA'!$I:$I,Incentive_Calc!$A357,'Sales RAW DATA'!$D:$D,"B4",'Sales RAW DATA'!$E:$E,Incentive_Calc!AJ$5),"")</f>
        <v>0.84024771870456916</v>
      </c>
      <c r="AK357" s="44">
        <f>SUMIFS('Sales RAW DATA'!$G:$G,'Sales RAW DATA'!$I:$I,Incentive_Calc!$A357,'Sales RAW DATA'!$D:$D,"B4")/SUMIFS('Sales RAW DATA'!$F:$F,'Sales RAW DATA'!$I:$I,Incentive_Calc!$A357,'Sales RAW DATA'!$D:$D,"B4")</f>
        <v>0.79340276320832037</v>
      </c>
      <c r="AL357" s="44">
        <f>IFERROR(SUMIFS('Sales RAW DATA'!$G:$G,'Sales RAW DATA'!$I:$I,Incentive_Calc!$A357,'Sales RAW DATA'!$D:$D,"B5",'Sales RAW DATA'!$E:$E,Incentive_Calc!AL$5)/SUMIFS('Sales RAW DATA'!$F:$F,'Sales RAW DATA'!$I:$I,Incentive_Calc!$A357,'Sales RAW DATA'!$D:$D,"B5",'Sales RAW DATA'!$E:$E,Incentive_Calc!AL$5),"")</f>
        <v>0.85909079473697447</v>
      </c>
      <c r="AM357" s="44">
        <f>IFERROR(SUMIFS('Sales RAW DATA'!$G:$G,'Sales RAW DATA'!$I:$I,Incentive_Calc!$A357,'Sales RAW DATA'!$D:$D,"B5",'Sales RAW DATA'!$E:$E,Incentive_Calc!AM$5)/SUMIFS('Sales RAW DATA'!$F:$F,'Sales RAW DATA'!$I:$I,Incentive_Calc!$A357,'Sales RAW DATA'!$D:$D,"B5",'Sales RAW DATA'!$E:$E,Incentive_Calc!AM$5),"")</f>
        <v>0.97308529915382447</v>
      </c>
      <c r="AN357" s="44">
        <f>IFERROR(SUMIFS('Sales RAW DATA'!$G:$G,'Sales RAW DATA'!$I:$I,Incentive_Calc!$A357,'Sales RAW DATA'!$D:$D,"B5",'Sales RAW DATA'!$E:$E,Incentive_Calc!AN$5)/SUMIFS('Sales RAW DATA'!$F:$F,'Sales RAW DATA'!$I:$I,Incentive_Calc!$A357,'Sales RAW DATA'!$D:$D,"B5",'Sales RAW DATA'!$E:$E,Incentive_Calc!AN$5),"")</f>
        <v>0.77056229757677452</v>
      </c>
      <c r="AO357" s="44">
        <f>SUMIFS('Sales RAW DATA'!$G:$G,'Sales RAW DATA'!$I:$I,Incentive_Calc!$A357,'Sales RAW DATA'!$D:$D,"B5")/SUMIFS('Sales RAW DATA'!$F:$F,'Sales RAW DATA'!$I:$I,Incentive_Calc!$A357,'Sales RAW DATA'!$D:$D,"B5")</f>
        <v>0.86553817366898023</v>
      </c>
      <c r="AP357" s="42">
        <f>SUM(SUMIFS('Sales RAW DATA'!$F$2:$F$30000,'Sales RAW DATA'!$I$2:$I$30000,Incentive_Calc!$A357,'Sales RAW DATA'!$D$2:$D$30000,"B1"),SUMIFS('Sales RAW DATA'!$F$2:$F$30000,'Sales RAW DATA'!$I$2:$I$30000,Incentive_Calc!$A357,'Sales RAW DATA'!$D$2:$D$30000,"B2"),SUMIFS('Sales RAW DATA'!$F$2:$F$30000,'Sales RAW DATA'!$I$2:$I$30000,Incentive_Calc!$A357,'Sales RAW DATA'!$D$2:$D$30000,"B3"),SUMIFS('Sales RAW DATA'!$F$2:$F$30000,'Sales RAW DATA'!$I$2:$I$30000,Incentive_Calc!$A357,'Sales RAW DATA'!$D$2:$D$30000,"B4"),SUMIFS('Sales RAW DATA'!$F$2:$F$30000,'Sales RAW DATA'!$I$2:$I$30000,Incentive_Calc!$A357,'Sales RAW DATA'!$D$2:$D$30000,"B5"))</f>
        <v>3856917</v>
      </c>
      <c r="AQ357" s="42">
        <f>SUM(SUMIFS('Sales RAW DATA'!$G$2:$G$30000,'Sales RAW DATA'!$I$2:$I$30000,Incentive_Calc!$A357,'Sales RAW DATA'!$D$2:$D$30000,"B1"),SUMIFS('Sales RAW DATA'!$G$2:$G$30000,'Sales RAW DATA'!$I$2:$I$30000,Incentive_Calc!$A357,'Sales RAW DATA'!$D$2:$D$30000,"B2"),SUMIFS('Sales RAW DATA'!$G$2:$G$30000,'Sales RAW DATA'!$I$2:$I$30000,Incentive_Calc!$A357,'Sales RAW DATA'!$D$2:$D$30000,"B3"),SUMIFS('Sales RAW DATA'!$G$2:$G$30000,'Sales RAW DATA'!$I$2:$I$30000,Incentive_Calc!$A357,'Sales RAW DATA'!$D$2:$D$30000,"B4"),SUMIFS('Sales RAW DATA'!$G$2:$G$30000,'Sales RAW DATA'!$I$2:$I$30000,Incentive_Calc!$A357,'Sales RAW DATA'!$D$2:$D$30000,"B5"))</f>
        <v>3457321</v>
      </c>
      <c r="AR357" s="45">
        <f t="shared" si="95"/>
        <v>89.639497038696973</v>
      </c>
      <c r="AS357" s="45">
        <f t="shared" si="96"/>
        <v>89</v>
      </c>
      <c r="AT357" s="46"/>
      <c r="AU357" s="21"/>
      <c r="AV357" s="43" t="str">
        <f t="shared" si="87"/>
        <v>Yes</v>
      </c>
      <c r="AW357" s="43" t="str">
        <f t="shared" si="88"/>
        <v>Yes</v>
      </c>
      <c r="AX357" s="43" t="str">
        <f t="shared" si="89"/>
        <v>Yes</v>
      </c>
      <c r="AY357" s="43" t="str">
        <f t="shared" si="97"/>
        <v>Yes</v>
      </c>
    </row>
    <row r="358" spans="1:51" x14ac:dyDescent="0.35">
      <c r="A358" s="21" t="s">
        <v>1235</v>
      </c>
      <c r="B358" s="21" t="s">
        <v>758</v>
      </c>
      <c r="C358" s="21" t="str">
        <f>_xlfn.XLOOKUP($A358,'Employee List'!$E:$E,'Employee List'!$D:$D,0)</f>
        <v>DM</v>
      </c>
      <c r="D358" s="42" t="str" cm="1">
        <f t="array" ref="D358">IFERROR(IF($G358="Yes",INDEX('Payment Plan'!$D$6:$D$42,MATCH(1,(Incentive_Calc!$C358='Payment Plan'!$B$6:$B$42)*(Incentive_Calc!$U358='Payment Plan'!$C$6:$C$42),0)),""),"")</f>
        <v/>
      </c>
      <c r="E358" s="42" t="str" cm="1">
        <f t="array" ref="E358">IFERROR(IF($H358="Yes",INDEX('Payment Plan'!$D$6:$D$42,MATCH(1,(Incentive_Calc!$C358='Payment Plan'!$B$6:$B$42)*(Incentive_Calc!$AS358='Payment Plan'!$C$6:$C$42),0)),""),"")</f>
        <v/>
      </c>
      <c r="F358" s="42">
        <f t="shared" si="90"/>
        <v>0</v>
      </c>
      <c r="G358" s="43" t="str">
        <f t="shared" si="85"/>
        <v>Yes</v>
      </c>
      <c r="H358" s="21" t="str">
        <f t="shared" si="91"/>
        <v>No</v>
      </c>
      <c r="I358" s="42">
        <f>IFERROR(SUMIFS('Sales RAW DATA'!$F$2:$F$30000,'Sales RAW DATA'!$I$2:$I$30000,Incentive_Calc!$A358,'Sales RAW DATA'!$E$2:$E$30000,Incentive_Calc!I$5),"")</f>
        <v>4009201</v>
      </c>
      <c r="J358" s="42">
        <f>IFERROR(SUMIFS('Sales RAW DATA'!$F$2:$F$30000,'Sales RAW DATA'!$I$2:$I$30000,Incentive_Calc!$A358,'Sales RAW DATA'!$E$2:$E$30000,Incentive_Calc!J$5),"")</f>
        <v>4040393</v>
      </c>
      <c r="K358" s="42">
        <f>IFERROR(SUMIFS('Sales RAW DATA'!$F$2:$F$30000,'Sales RAW DATA'!$I$2:$I$30000,Incentive_Calc!$A358,'Sales RAW DATA'!$E$2:$E$30000,Incentive_Calc!K$5),"")</f>
        <v>4091041</v>
      </c>
      <c r="L358" s="42">
        <f t="shared" si="92"/>
        <v>12140635</v>
      </c>
      <c r="M358" s="42">
        <f>IFERROR(SUMIFS('Sales RAW DATA'!$G$2:$G$30000,'Sales RAW DATA'!$I$2:$I$30000,Incentive_Calc!$A358,'Sales RAW DATA'!$E$2:$E$30000,Incentive_Calc!M$5),"")</f>
        <v>3816776</v>
      </c>
      <c r="N358" s="42">
        <f>IFERROR(SUMIFS('Sales RAW DATA'!$G$2:$G$30000,'Sales RAW DATA'!$I$2:$I$30000,Incentive_Calc!$A358,'Sales RAW DATA'!$E$2:$E$30000,Incentive_Calc!N$5),"")</f>
        <v>3551562</v>
      </c>
      <c r="O358" s="42">
        <f>IFERROR(SUMIFS('Sales RAW DATA'!$G$2:$G$30000,'Sales RAW DATA'!$I$2:$I$30000,Incentive_Calc!$A358,'Sales RAW DATA'!$E$2:$E$30000,Incentive_Calc!O$5),"")</f>
        <v>3783769</v>
      </c>
      <c r="P358" s="42">
        <f t="shared" si="86"/>
        <v>11152107</v>
      </c>
      <c r="Q358" s="44">
        <f t="shared" si="82"/>
        <v>0.9520041524483307</v>
      </c>
      <c r="R358" s="44">
        <f t="shared" si="83"/>
        <v>0.87901399690574655</v>
      </c>
      <c r="S358" s="44">
        <f t="shared" si="84"/>
        <v>0.92489148849889302</v>
      </c>
      <c r="T358" s="45">
        <f t="shared" si="93"/>
        <v>91.857691133948109</v>
      </c>
      <c r="U358" s="45">
        <f t="shared" si="94"/>
        <v>91</v>
      </c>
      <c r="V358" s="44">
        <f>IFERROR(SUMIFS('Sales RAW DATA'!$G:$G,'Sales RAW DATA'!$I:$I,Incentive_Calc!$A358,'Sales RAW DATA'!$D:$D,"B1",'Sales RAW DATA'!$E:$E,Incentive_Calc!V$5)/SUMIFS('Sales RAW DATA'!$F:$F,'Sales RAW DATA'!$I:$I,Incentive_Calc!$A358,'Sales RAW DATA'!$D:$D,"B1",'Sales RAW DATA'!$E:$E,Incentive_Calc!V$5),"")</f>
        <v>1.0770384646144664</v>
      </c>
      <c r="W358" s="44">
        <f>IFERROR(SUMIFS('Sales RAW DATA'!$G:$G,'Sales RAW DATA'!$I:$I,Incentive_Calc!$A358,'Sales RAW DATA'!$D:$D,"B1",'Sales RAW DATA'!$E:$E,Incentive_Calc!W$5)/SUMIFS('Sales RAW DATA'!$F:$F,'Sales RAW DATA'!$I:$I,Incentive_Calc!$A358,'Sales RAW DATA'!$D:$D,"B1",'Sales RAW DATA'!$E:$E,Incentive_Calc!W$5),"")</f>
        <v>0.85030022671720928</v>
      </c>
      <c r="X358" s="44">
        <f>IFERROR(SUMIFS('Sales RAW DATA'!$G:$G,'Sales RAW DATA'!$I:$I,Incentive_Calc!$A358,'Sales RAW DATA'!$D:$D,"B1",'Sales RAW DATA'!$E:$E,Incentive_Calc!X$5)/SUMIFS('Sales RAW DATA'!$F:$F,'Sales RAW DATA'!$I:$I,Incentive_Calc!$A358,'Sales RAW DATA'!$D:$D,"B1",'Sales RAW DATA'!$E:$E,Incentive_Calc!X$5),"")</f>
        <v>0.72221073547138526</v>
      </c>
      <c r="Y358" s="44">
        <f>SUMIFS('Sales RAW DATA'!$G:$G,'Sales RAW DATA'!$I:$I,Incentive_Calc!$A358,'Sales RAW DATA'!$D:$D,"B1")/SUMIFS('Sales RAW DATA'!$F:$F,'Sales RAW DATA'!$I:$I,Incentive_Calc!$A358,'Sales RAW DATA'!$D:$D,"B1")</f>
        <v>0.88665740453322162</v>
      </c>
      <c r="Z358" s="44">
        <f>IFERROR(SUMIFS('Sales RAW DATA'!$G:$G,'Sales RAW DATA'!$I:$I,Incentive_Calc!$A358,'Sales RAW DATA'!$D:$D,"B2",'Sales RAW DATA'!$E:$E,Incentive_Calc!Z$5)/SUMIFS('Sales RAW DATA'!$F:$F,'Sales RAW DATA'!$I:$I,Incentive_Calc!$A358,'Sales RAW DATA'!$D:$D,"B2",'Sales RAW DATA'!$E:$E,Incentive_Calc!Z$5),"")</f>
        <v>0.89035521910030568</v>
      </c>
      <c r="AA358" s="44">
        <f>IFERROR(SUMIFS('Sales RAW DATA'!$G:$G,'Sales RAW DATA'!$I:$I,Incentive_Calc!$A358,'Sales RAW DATA'!$D:$D,"B2",'Sales RAW DATA'!$E:$E,Incentive_Calc!AA$5)/SUMIFS('Sales RAW DATA'!$F:$F,'Sales RAW DATA'!$I:$I,Incentive_Calc!$A358,'Sales RAW DATA'!$D:$D,"B2",'Sales RAW DATA'!$E:$E,Incentive_Calc!AA$5),"")</f>
        <v>0.79877757616273515</v>
      </c>
      <c r="AB358" s="44">
        <f>IFERROR(SUMIFS('Sales RAW DATA'!$G:$G,'Sales RAW DATA'!$I:$I,Incentive_Calc!$A358,'Sales RAW DATA'!$D:$D,"B2",'Sales RAW DATA'!$E:$E,Incentive_Calc!AB$5)/SUMIFS('Sales RAW DATA'!$F:$F,'Sales RAW DATA'!$I:$I,Incentive_Calc!$A358,'Sales RAW DATA'!$D:$D,"B2",'Sales RAW DATA'!$E:$E,Incentive_Calc!AB$5),"")</f>
        <v>0.93488183176257578</v>
      </c>
      <c r="AC358" s="44">
        <f>SUMIFS('Sales RAW DATA'!$G:$G,'Sales RAW DATA'!$I:$I,Incentive_Calc!$A358,'Sales RAW DATA'!$D:$D,"B2")/SUMIFS('Sales RAW DATA'!$F:$F,'Sales RAW DATA'!$I:$I,Incentive_Calc!$A358,'Sales RAW DATA'!$D:$D,"B2")</f>
        <v>0.87414760747659193</v>
      </c>
      <c r="AD358" s="44">
        <f>IFERROR(SUMIFS('Sales RAW DATA'!$G:$G,'Sales RAW DATA'!$I:$I,Incentive_Calc!$A358,'Sales RAW DATA'!$D:$D,"B3",'Sales RAW DATA'!$E:$E,Incentive_Calc!AD$5)/SUMIFS('Sales RAW DATA'!$F:$F,'Sales RAW DATA'!$I:$I,Incentive_Calc!$A358,'Sales RAW DATA'!$D:$D,"B3",'Sales RAW DATA'!$E:$E,Incentive_Calc!AD$5),"")</f>
        <v>0.73096785248256868</v>
      </c>
      <c r="AE358" s="44">
        <f>IFERROR(SUMIFS('Sales RAW DATA'!$G:$G,'Sales RAW DATA'!$I:$I,Incentive_Calc!$A358,'Sales RAW DATA'!$D:$D,"B3",'Sales RAW DATA'!$E:$E,Incentive_Calc!AE$5)/SUMIFS('Sales RAW DATA'!$F:$F,'Sales RAW DATA'!$I:$I,Incentive_Calc!$A358,'Sales RAW DATA'!$D:$D,"B3",'Sales RAW DATA'!$E:$E,Incentive_Calc!AE$5),"")</f>
        <v>0.98775961441592386</v>
      </c>
      <c r="AF358" s="44">
        <f>IFERROR(SUMIFS('Sales RAW DATA'!$G:$G,'Sales RAW DATA'!$I:$I,Incentive_Calc!$A358,'Sales RAW DATA'!$D:$D,"B3",'Sales RAW DATA'!$E:$E,Incentive_Calc!AF$5)/SUMIFS('Sales RAW DATA'!$F:$F,'Sales RAW DATA'!$I:$I,Incentive_Calc!$A358,'Sales RAW DATA'!$D:$D,"B3",'Sales RAW DATA'!$E:$E,Incentive_Calc!AF$5),"")</f>
        <v>1.5999164487067712</v>
      </c>
      <c r="AG358" s="44">
        <f>SUMIFS('Sales RAW DATA'!$G:$G,'Sales RAW DATA'!$I:$I,Incentive_Calc!$A358,'Sales RAW DATA'!$D:$D,"B3")/SUMIFS('Sales RAW DATA'!$F:$F,'Sales RAW DATA'!$I:$I,Incentive_Calc!$A358,'Sales RAW DATA'!$D:$D,"B3")</f>
        <v>1.1316296668217785</v>
      </c>
      <c r="AH358" s="44">
        <f>IFERROR(SUMIFS('Sales RAW DATA'!$G:$G,'Sales RAW DATA'!$I:$I,Incentive_Calc!$A358,'Sales RAW DATA'!$D:$D,"B4",'Sales RAW DATA'!$E:$E,Incentive_Calc!AH$5)/SUMIFS('Sales RAW DATA'!$F:$F,'Sales RAW DATA'!$I:$I,Incentive_Calc!$A358,'Sales RAW DATA'!$D:$D,"B4",'Sales RAW DATA'!$E:$E,Incentive_Calc!AH$5),"")</f>
        <v>0.83401375384359677</v>
      </c>
      <c r="AI358" s="44">
        <f>IFERROR(SUMIFS('Sales RAW DATA'!$G:$G,'Sales RAW DATA'!$I:$I,Incentive_Calc!$A358,'Sales RAW DATA'!$D:$D,"B4",'Sales RAW DATA'!$E:$E,Incentive_Calc!AI$5)/SUMIFS('Sales RAW DATA'!$F:$F,'Sales RAW DATA'!$I:$I,Incentive_Calc!$A358,'Sales RAW DATA'!$D:$D,"B4",'Sales RAW DATA'!$E:$E,Incentive_Calc!AI$5),"")</f>
        <v>0.74861530346100869</v>
      </c>
      <c r="AJ358" s="44">
        <f>IFERROR(SUMIFS('Sales RAW DATA'!$G:$G,'Sales RAW DATA'!$I:$I,Incentive_Calc!$A358,'Sales RAW DATA'!$D:$D,"B4",'Sales RAW DATA'!$E:$E,Incentive_Calc!AJ$5)/SUMIFS('Sales RAW DATA'!$F:$F,'Sales RAW DATA'!$I:$I,Incentive_Calc!$A358,'Sales RAW DATA'!$D:$D,"B4",'Sales RAW DATA'!$E:$E,Incentive_Calc!AJ$5),"")</f>
        <v>0.7747620743313447</v>
      </c>
      <c r="AK358" s="44">
        <f>SUMIFS('Sales RAW DATA'!$G:$G,'Sales RAW DATA'!$I:$I,Incentive_Calc!$A358,'Sales RAW DATA'!$D:$D,"B4")/SUMIFS('Sales RAW DATA'!$F:$F,'Sales RAW DATA'!$I:$I,Incentive_Calc!$A358,'Sales RAW DATA'!$D:$D,"B4")</f>
        <v>0.78481470842666123</v>
      </c>
      <c r="AL358" s="44">
        <f>IFERROR(SUMIFS('Sales RAW DATA'!$G:$G,'Sales RAW DATA'!$I:$I,Incentive_Calc!$A358,'Sales RAW DATA'!$D:$D,"B5",'Sales RAW DATA'!$E:$E,Incentive_Calc!AL$5)/SUMIFS('Sales RAW DATA'!$F:$F,'Sales RAW DATA'!$I:$I,Incentive_Calc!$A358,'Sales RAW DATA'!$D:$D,"B5",'Sales RAW DATA'!$E:$E,Incentive_Calc!AL$5),"")</f>
        <v>0.97962302075641972</v>
      </c>
      <c r="AM358" s="44">
        <f>IFERROR(SUMIFS('Sales RAW DATA'!$G:$G,'Sales RAW DATA'!$I:$I,Incentive_Calc!$A358,'Sales RAW DATA'!$D:$D,"B5",'Sales RAW DATA'!$E:$E,Incentive_Calc!AM$5)/SUMIFS('Sales RAW DATA'!$F:$F,'Sales RAW DATA'!$I:$I,Incentive_Calc!$A358,'Sales RAW DATA'!$D:$D,"B5",'Sales RAW DATA'!$E:$E,Incentive_Calc!AM$5),"")</f>
        <v>0.82117366013770066</v>
      </c>
      <c r="AN358" s="44">
        <f>IFERROR(SUMIFS('Sales RAW DATA'!$G:$G,'Sales RAW DATA'!$I:$I,Incentive_Calc!$A358,'Sales RAW DATA'!$D:$D,"B5",'Sales RAW DATA'!$E:$E,Incentive_Calc!AN$5)/SUMIFS('Sales RAW DATA'!$F:$F,'Sales RAW DATA'!$I:$I,Incentive_Calc!$A358,'Sales RAW DATA'!$D:$D,"B5",'Sales RAW DATA'!$E:$E,Incentive_Calc!AN$5),"")</f>
        <v>0.99604724349738383</v>
      </c>
      <c r="AO358" s="44">
        <f>SUMIFS('Sales RAW DATA'!$G:$G,'Sales RAW DATA'!$I:$I,Incentive_Calc!$A358,'Sales RAW DATA'!$D:$D,"B5")/SUMIFS('Sales RAW DATA'!$F:$F,'Sales RAW DATA'!$I:$I,Incentive_Calc!$A358,'Sales RAW DATA'!$D:$D,"B5")</f>
        <v>0.9319607170286125</v>
      </c>
      <c r="AP358" s="42">
        <f>SUM(SUMIFS('Sales RAW DATA'!$F$2:$F$30000,'Sales RAW DATA'!$I$2:$I$30000,Incentive_Calc!$A358,'Sales RAW DATA'!$D$2:$D$30000,"B1"),SUMIFS('Sales RAW DATA'!$F$2:$F$30000,'Sales RAW DATA'!$I$2:$I$30000,Incentive_Calc!$A358,'Sales RAW DATA'!$D$2:$D$30000,"B2"),SUMIFS('Sales RAW DATA'!$F$2:$F$30000,'Sales RAW DATA'!$I$2:$I$30000,Incentive_Calc!$A358,'Sales RAW DATA'!$D$2:$D$30000,"B3"),SUMIFS('Sales RAW DATA'!$F$2:$F$30000,'Sales RAW DATA'!$I$2:$I$30000,Incentive_Calc!$A358,'Sales RAW DATA'!$D$2:$D$30000,"B4"),SUMIFS('Sales RAW DATA'!$F$2:$F$30000,'Sales RAW DATA'!$I$2:$I$30000,Incentive_Calc!$A358,'Sales RAW DATA'!$D$2:$D$30000,"B5"))</f>
        <v>5520825</v>
      </c>
      <c r="AQ358" s="42">
        <f>SUM(SUMIFS('Sales RAW DATA'!$G$2:$G$30000,'Sales RAW DATA'!$I$2:$I$30000,Incentive_Calc!$A358,'Sales RAW DATA'!$D$2:$D$30000,"B1"),SUMIFS('Sales RAW DATA'!$G$2:$G$30000,'Sales RAW DATA'!$I$2:$I$30000,Incentive_Calc!$A358,'Sales RAW DATA'!$D$2:$D$30000,"B2"),SUMIFS('Sales RAW DATA'!$G$2:$G$30000,'Sales RAW DATA'!$I$2:$I$30000,Incentive_Calc!$A358,'Sales RAW DATA'!$D$2:$D$30000,"B3"),SUMIFS('Sales RAW DATA'!$G$2:$G$30000,'Sales RAW DATA'!$I$2:$I$30000,Incentive_Calc!$A358,'Sales RAW DATA'!$D$2:$D$30000,"B4"),SUMIFS('Sales RAW DATA'!$G$2:$G$30000,'Sales RAW DATA'!$I$2:$I$30000,Incentive_Calc!$A358,'Sales RAW DATA'!$D$2:$D$30000,"B5"))</f>
        <v>5135465</v>
      </c>
      <c r="AR358" s="45">
        <f t="shared" si="95"/>
        <v>93.019883803598191</v>
      </c>
      <c r="AS358" s="45">
        <f t="shared" si="96"/>
        <v>93</v>
      </c>
      <c r="AT358" s="46"/>
      <c r="AU358" s="21"/>
      <c r="AV358" s="43" t="str">
        <f t="shared" si="87"/>
        <v>Yes</v>
      </c>
      <c r="AW358" s="43" t="str">
        <f t="shared" si="88"/>
        <v>Yes</v>
      </c>
      <c r="AX358" s="43" t="str">
        <f t="shared" si="89"/>
        <v>Yes</v>
      </c>
      <c r="AY358" s="43" t="str">
        <f t="shared" si="97"/>
        <v>Yes</v>
      </c>
    </row>
    <row r="359" spans="1:51" x14ac:dyDescent="0.35">
      <c r="A359" s="21" t="s">
        <v>1236</v>
      </c>
      <c r="B359" s="21" t="s">
        <v>759</v>
      </c>
      <c r="C359" s="21" t="str">
        <f>_xlfn.XLOOKUP($A359,'Employee List'!$E:$E,'Employee List'!$D:$D,0)</f>
        <v>DM</v>
      </c>
      <c r="D359" s="42" t="str" cm="1">
        <f t="array" ref="D359">IFERROR(IF($G359="Yes",INDEX('Payment Plan'!$D$6:$D$42,MATCH(1,(Incentive_Calc!$C359='Payment Plan'!$B$6:$B$42)*(Incentive_Calc!$U359='Payment Plan'!$C$6:$C$42),0)),""),"")</f>
        <v/>
      </c>
      <c r="E359" s="42" t="str" cm="1">
        <f t="array" ref="E359">IFERROR(IF($H359="Yes",INDEX('Payment Plan'!$D$6:$D$42,MATCH(1,(Incentive_Calc!$C359='Payment Plan'!$B$6:$B$42)*(Incentive_Calc!$AS359='Payment Plan'!$C$6:$C$42),0)),""),"")</f>
        <v/>
      </c>
      <c r="F359" s="42">
        <f t="shared" si="90"/>
        <v>0</v>
      </c>
      <c r="G359" s="43" t="str">
        <f t="shared" si="85"/>
        <v>Yes</v>
      </c>
      <c r="H359" s="21" t="str">
        <f t="shared" si="91"/>
        <v>No</v>
      </c>
      <c r="I359" s="42">
        <f>IFERROR(SUMIFS('Sales RAW DATA'!$F$2:$F$30000,'Sales RAW DATA'!$I$2:$I$30000,Incentive_Calc!$A359,'Sales RAW DATA'!$E$2:$E$30000,Incentive_Calc!I$5),"")</f>
        <v>3312462</v>
      </c>
      <c r="J359" s="42">
        <f>IFERROR(SUMIFS('Sales RAW DATA'!$F$2:$F$30000,'Sales RAW DATA'!$I$2:$I$30000,Incentive_Calc!$A359,'Sales RAW DATA'!$E$2:$E$30000,Incentive_Calc!J$5),"")</f>
        <v>3342588</v>
      </c>
      <c r="K359" s="42">
        <f>IFERROR(SUMIFS('Sales RAW DATA'!$F$2:$F$30000,'Sales RAW DATA'!$I$2:$I$30000,Incentive_Calc!$A359,'Sales RAW DATA'!$E$2:$E$30000,Incentive_Calc!K$5),"")</f>
        <v>3374086</v>
      </c>
      <c r="L359" s="42">
        <f t="shared" si="92"/>
        <v>10029136</v>
      </c>
      <c r="M359" s="42">
        <f>IFERROR(SUMIFS('Sales RAW DATA'!$G$2:$G$30000,'Sales RAW DATA'!$I$2:$I$30000,Incentive_Calc!$A359,'Sales RAW DATA'!$E$2:$E$30000,Incentive_Calc!M$5),"")</f>
        <v>3228766</v>
      </c>
      <c r="N359" s="42">
        <f>IFERROR(SUMIFS('Sales RAW DATA'!$G$2:$G$30000,'Sales RAW DATA'!$I$2:$I$30000,Incentive_Calc!$A359,'Sales RAW DATA'!$E$2:$E$30000,Incentive_Calc!N$5),"")</f>
        <v>3091216</v>
      </c>
      <c r="O359" s="42">
        <f>IFERROR(SUMIFS('Sales RAW DATA'!$G$2:$G$30000,'Sales RAW DATA'!$I$2:$I$30000,Incentive_Calc!$A359,'Sales RAW DATA'!$E$2:$E$30000,Incentive_Calc!O$5),"")</f>
        <v>3012879</v>
      </c>
      <c r="P359" s="42">
        <f t="shared" si="86"/>
        <v>9332861</v>
      </c>
      <c r="Q359" s="44">
        <f t="shared" si="82"/>
        <v>0.97473299316339324</v>
      </c>
      <c r="R359" s="44">
        <f t="shared" si="83"/>
        <v>0.92479719307315167</v>
      </c>
      <c r="S359" s="44">
        <f t="shared" si="84"/>
        <v>0.89294671208736232</v>
      </c>
      <c r="T359" s="45">
        <f t="shared" si="93"/>
        <v>93.057477732877487</v>
      </c>
      <c r="U359" s="45">
        <f t="shared" si="94"/>
        <v>93</v>
      </c>
      <c r="V359" s="44">
        <f>IFERROR(SUMIFS('Sales RAW DATA'!$G:$G,'Sales RAW DATA'!$I:$I,Incentive_Calc!$A359,'Sales RAW DATA'!$D:$D,"B1",'Sales RAW DATA'!$E:$E,Incentive_Calc!V$5)/SUMIFS('Sales RAW DATA'!$F:$F,'Sales RAW DATA'!$I:$I,Incentive_Calc!$A359,'Sales RAW DATA'!$D:$D,"B1",'Sales RAW DATA'!$E:$E,Incentive_Calc!V$5),"")</f>
        <v>1.0267728827413396</v>
      </c>
      <c r="W359" s="44">
        <f>IFERROR(SUMIFS('Sales RAW DATA'!$G:$G,'Sales RAW DATA'!$I:$I,Incentive_Calc!$A359,'Sales RAW DATA'!$D:$D,"B1",'Sales RAW DATA'!$E:$E,Incentive_Calc!W$5)/SUMIFS('Sales RAW DATA'!$F:$F,'Sales RAW DATA'!$I:$I,Incentive_Calc!$A359,'Sales RAW DATA'!$D:$D,"B1",'Sales RAW DATA'!$E:$E,Incentive_Calc!W$5),"")</f>
        <v>0.86005868606389091</v>
      </c>
      <c r="X359" s="44">
        <f>IFERROR(SUMIFS('Sales RAW DATA'!$G:$G,'Sales RAW DATA'!$I:$I,Incentive_Calc!$A359,'Sales RAW DATA'!$D:$D,"B1",'Sales RAW DATA'!$E:$E,Incentive_Calc!X$5)/SUMIFS('Sales RAW DATA'!$F:$F,'Sales RAW DATA'!$I:$I,Incentive_Calc!$A359,'Sales RAW DATA'!$D:$D,"B1",'Sales RAW DATA'!$E:$E,Incentive_Calc!X$5),"")</f>
        <v>0.69789970128978718</v>
      </c>
      <c r="Y359" s="44">
        <f>SUMIFS('Sales RAW DATA'!$G:$G,'Sales RAW DATA'!$I:$I,Incentive_Calc!$A359,'Sales RAW DATA'!$D:$D,"B1")/SUMIFS('Sales RAW DATA'!$F:$F,'Sales RAW DATA'!$I:$I,Incentive_Calc!$A359,'Sales RAW DATA'!$D:$D,"B1")</f>
        <v>0.86531301655628245</v>
      </c>
      <c r="Z359" s="44">
        <f>IFERROR(SUMIFS('Sales RAW DATA'!$G:$G,'Sales RAW DATA'!$I:$I,Incentive_Calc!$A359,'Sales RAW DATA'!$D:$D,"B2",'Sales RAW DATA'!$E:$E,Incentive_Calc!Z$5)/SUMIFS('Sales RAW DATA'!$F:$F,'Sales RAW DATA'!$I:$I,Incentive_Calc!$A359,'Sales RAW DATA'!$D:$D,"B2",'Sales RAW DATA'!$E:$E,Incentive_Calc!Z$5),"")</f>
        <v>0.83378697823121695</v>
      </c>
      <c r="AA359" s="44">
        <f>IFERROR(SUMIFS('Sales RAW DATA'!$G:$G,'Sales RAW DATA'!$I:$I,Incentive_Calc!$A359,'Sales RAW DATA'!$D:$D,"B2",'Sales RAW DATA'!$E:$E,Incentive_Calc!AA$5)/SUMIFS('Sales RAW DATA'!$F:$F,'Sales RAW DATA'!$I:$I,Incentive_Calc!$A359,'Sales RAW DATA'!$D:$D,"B2",'Sales RAW DATA'!$E:$E,Incentive_Calc!AA$5),"")</f>
        <v>0.79061480998399236</v>
      </c>
      <c r="AB359" s="44">
        <f>IFERROR(SUMIFS('Sales RAW DATA'!$G:$G,'Sales RAW DATA'!$I:$I,Incentive_Calc!$A359,'Sales RAW DATA'!$D:$D,"B2",'Sales RAW DATA'!$E:$E,Incentive_Calc!AB$5)/SUMIFS('Sales RAW DATA'!$F:$F,'Sales RAW DATA'!$I:$I,Incentive_Calc!$A359,'Sales RAW DATA'!$D:$D,"B2",'Sales RAW DATA'!$E:$E,Incentive_Calc!AB$5),"")</f>
        <v>0.64427791815213509</v>
      </c>
      <c r="AC359" s="44">
        <f>SUMIFS('Sales RAW DATA'!$G:$G,'Sales RAW DATA'!$I:$I,Incentive_Calc!$A359,'Sales RAW DATA'!$D:$D,"B2")/SUMIFS('Sales RAW DATA'!$F:$F,'Sales RAW DATA'!$I:$I,Incentive_Calc!$A359,'Sales RAW DATA'!$D:$D,"B2")</f>
        <v>0.7541648728168765</v>
      </c>
      <c r="AD359" s="44">
        <f>IFERROR(SUMIFS('Sales RAW DATA'!$G:$G,'Sales RAW DATA'!$I:$I,Incentive_Calc!$A359,'Sales RAW DATA'!$D:$D,"B3",'Sales RAW DATA'!$E:$E,Incentive_Calc!AD$5)/SUMIFS('Sales RAW DATA'!$F:$F,'Sales RAW DATA'!$I:$I,Incentive_Calc!$A359,'Sales RAW DATA'!$D:$D,"B3",'Sales RAW DATA'!$E:$E,Incentive_Calc!AD$5),"")</f>
        <v>0.75603247203524571</v>
      </c>
      <c r="AE359" s="44">
        <f>IFERROR(SUMIFS('Sales RAW DATA'!$G:$G,'Sales RAW DATA'!$I:$I,Incentive_Calc!$A359,'Sales RAW DATA'!$D:$D,"B3",'Sales RAW DATA'!$E:$E,Incentive_Calc!AE$5)/SUMIFS('Sales RAW DATA'!$F:$F,'Sales RAW DATA'!$I:$I,Incentive_Calc!$A359,'Sales RAW DATA'!$D:$D,"B3",'Sales RAW DATA'!$E:$E,Incentive_Calc!AE$5),"")</f>
        <v>1.1845627128849432</v>
      </c>
      <c r="AF359" s="44">
        <f>IFERROR(SUMIFS('Sales RAW DATA'!$G:$G,'Sales RAW DATA'!$I:$I,Incentive_Calc!$A359,'Sales RAW DATA'!$D:$D,"B3",'Sales RAW DATA'!$E:$E,Incentive_Calc!AF$5)/SUMIFS('Sales RAW DATA'!$F:$F,'Sales RAW DATA'!$I:$I,Incentive_Calc!$A359,'Sales RAW DATA'!$D:$D,"B3",'Sales RAW DATA'!$E:$E,Incentive_Calc!AF$5),"")</f>
        <v>1.7337240547574213</v>
      </c>
      <c r="AG359" s="44">
        <f>SUMIFS('Sales RAW DATA'!$G:$G,'Sales RAW DATA'!$I:$I,Incentive_Calc!$A359,'Sales RAW DATA'!$D:$D,"B3")/SUMIFS('Sales RAW DATA'!$F:$F,'Sales RAW DATA'!$I:$I,Incentive_Calc!$A359,'Sales RAW DATA'!$D:$D,"B3")</f>
        <v>1.2503287001212808</v>
      </c>
      <c r="AH359" s="44">
        <f>IFERROR(SUMIFS('Sales RAW DATA'!$G:$G,'Sales RAW DATA'!$I:$I,Incentive_Calc!$A359,'Sales RAW DATA'!$D:$D,"B4",'Sales RAW DATA'!$E:$E,Incentive_Calc!AH$5)/SUMIFS('Sales RAW DATA'!$F:$F,'Sales RAW DATA'!$I:$I,Incentive_Calc!$A359,'Sales RAW DATA'!$D:$D,"B4",'Sales RAW DATA'!$E:$E,Incentive_Calc!AH$5),"")</f>
        <v>0.71279693953139112</v>
      </c>
      <c r="AI359" s="44">
        <f>IFERROR(SUMIFS('Sales RAW DATA'!$G:$G,'Sales RAW DATA'!$I:$I,Incentive_Calc!$A359,'Sales RAW DATA'!$D:$D,"B4",'Sales RAW DATA'!$E:$E,Incentive_Calc!AI$5)/SUMIFS('Sales RAW DATA'!$F:$F,'Sales RAW DATA'!$I:$I,Incentive_Calc!$A359,'Sales RAW DATA'!$D:$D,"B4",'Sales RAW DATA'!$E:$E,Incentive_Calc!AI$5),"")</f>
        <v>0.7717250072723747</v>
      </c>
      <c r="AJ359" s="44">
        <f>IFERROR(SUMIFS('Sales RAW DATA'!$G:$G,'Sales RAW DATA'!$I:$I,Incentive_Calc!$A359,'Sales RAW DATA'!$D:$D,"B4",'Sales RAW DATA'!$E:$E,Incentive_Calc!AJ$5)/SUMIFS('Sales RAW DATA'!$F:$F,'Sales RAW DATA'!$I:$I,Incentive_Calc!$A359,'Sales RAW DATA'!$D:$D,"B4",'Sales RAW DATA'!$E:$E,Incentive_Calc!AJ$5),"")</f>
        <v>0.71891265005307681</v>
      </c>
      <c r="AK359" s="44">
        <f>SUMIFS('Sales RAW DATA'!$G:$G,'Sales RAW DATA'!$I:$I,Incentive_Calc!$A359,'Sales RAW DATA'!$D:$D,"B4")/SUMIFS('Sales RAW DATA'!$F:$F,'Sales RAW DATA'!$I:$I,Incentive_Calc!$A359,'Sales RAW DATA'!$D:$D,"B4")</f>
        <v>0.7346089971564902</v>
      </c>
      <c r="AL359" s="44">
        <f>IFERROR(SUMIFS('Sales RAW DATA'!$G:$G,'Sales RAW DATA'!$I:$I,Incentive_Calc!$A359,'Sales RAW DATA'!$D:$D,"B5",'Sales RAW DATA'!$E:$E,Incentive_Calc!AL$5)/SUMIFS('Sales RAW DATA'!$F:$F,'Sales RAW DATA'!$I:$I,Incentive_Calc!$A359,'Sales RAW DATA'!$D:$D,"B5",'Sales RAW DATA'!$E:$E,Incentive_Calc!AL$5),"")</f>
        <v>0.78958555706871802</v>
      </c>
      <c r="AM359" s="44">
        <f>IFERROR(SUMIFS('Sales RAW DATA'!$G:$G,'Sales RAW DATA'!$I:$I,Incentive_Calc!$A359,'Sales RAW DATA'!$D:$D,"B5",'Sales RAW DATA'!$E:$E,Incentive_Calc!AM$5)/SUMIFS('Sales RAW DATA'!$F:$F,'Sales RAW DATA'!$I:$I,Incentive_Calc!$A359,'Sales RAW DATA'!$D:$D,"B5",'Sales RAW DATA'!$E:$E,Incentive_Calc!AM$5),"")</f>
        <v>0.84826425654212678</v>
      </c>
      <c r="AN359" s="44">
        <f>IFERROR(SUMIFS('Sales RAW DATA'!$G:$G,'Sales RAW DATA'!$I:$I,Incentive_Calc!$A359,'Sales RAW DATA'!$D:$D,"B5",'Sales RAW DATA'!$E:$E,Incentive_Calc!AN$5)/SUMIFS('Sales RAW DATA'!$F:$F,'Sales RAW DATA'!$I:$I,Incentive_Calc!$A359,'Sales RAW DATA'!$D:$D,"B5",'Sales RAW DATA'!$E:$E,Incentive_Calc!AN$5),"")</f>
        <v>0.79961905427602842</v>
      </c>
      <c r="AO359" s="44">
        <f>SUMIFS('Sales RAW DATA'!$G:$G,'Sales RAW DATA'!$I:$I,Incentive_Calc!$A359,'Sales RAW DATA'!$D:$D,"B5")/SUMIFS('Sales RAW DATA'!$F:$F,'Sales RAW DATA'!$I:$I,Incentive_Calc!$A359,'Sales RAW DATA'!$D:$D,"B5")</f>
        <v>0.81194816724636976</v>
      </c>
      <c r="AP359" s="42">
        <f>SUM(SUMIFS('Sales RAW DATA'!$F$2:$F$30000,'Sales RAW DATA'!$I$2:$I$30000,Incentive_Calc!$A359,'Sales RAW DATA'!$D$2:$D$30000,"B1"),SUMIFS('Sales RAW DATA'!$F$2:$F$30000,'Sales RAW DATA'!$I$2:$I$30000,Incentive_Calc!$A359,'Sales RAW DATA'!$D$2:$D$30000,"B2"),SUMIFS('Sales RAW DATA'!$F$2:$F$30000,'Sales RAW DATA'!$I$2:$I$30000,Incentive_Calc!$A359,'Sales RAW DATA'!$D$2:$D$30000,"B3"),SUMIFS('Sales RAW DATA'!$F$2:$F$30000,'Sales RAW DATA'!$I$2:$I$30000,Incentive_Calc!$A359,'Sales RAW DATA'!$D$2:$D$30000,"B4"),SUMIFS('Sales RAW DATA'!$F$2:$F$30000,'Sales RAW DATA'!$I$2:$I$30000,Incentive_Calc!$A359,'Sales RAW DATA'!$D$2:$D$30000,"B5"))</f>
        <v>4957771</v>
      </c>
      <c r="AQ359" s="42">
        <f>SUM(SUMIFS('Sales RAW DATA'!$G$2:$G$30000,'Sales RAW DATA'!$I$2:$I$30000,Incentive_Calc!$A359,'Sales RAW DATA'!$D$2:$D$30000,"B1"),SUMIFS('Sales RAW DATA'!$G$2:$G$30000,'Sales RAW DATA'!$I$2:$I$30000,Incentive_Calc!$A359,'Sales RAW DATA'!$D$2:$D$30000,"B2"),SUMIFS('Sales RAW DATA'!$G$2:$G$30000,'Sales RAW DATA'!$I$2:$I$30000,Incentive_Calc!$A359,'Sales RAW DATA'!$D$2:$D$30000,"B3"),SUMIFS('Sales RAW DATA'!$G$2:$G$30000,'Sales RAW DATA'!$I$2:$I$30000,Incentive_Calc!$A359,'Sales RAW DATA'!$D$2:$D$30000,"B4"),SUMIFS('Sales RAW DATA'!$G$2:$G$30000,'Sales RAW DATA'!$I$2:$I$30000,Incentive_Calc!$A359,'Sales RAW DATA'!$D$2:$D$30000,"B5"))</f>
        <v>4483078</v>
      </c>
      <c r="AR359" s="45">
        <f t="shared" si="95"/>
        <v>90.42527377726806</v>
      </c>
      <c r="AS359" s="45">
        <f t="shared" si="96"/>
        <v>90</v>
      </c>
      <c r="AT359" s="46"/>
      <c r="AU359" s="21"/>
      <c r="AV359" s="43" t="str">
        <f t="shared" si="87"/>
        <v>Yes</v>
      </c>
      <c r="AW359" s="43" t="str">
        <f t="shared" si="88"/>
        <v>Yes</v>
      </c>
      <c r="AX359" s="43" t="str">
        <f t="shared" si="89"/>
        <v>Yes</v>
      </c>
      <c r="AY359" s="43" t="str">
        <f t="shared" si="97"/>
        <v>Yes</v>
      </c>
    </row>
    <row r="360" spans="1:51" x14ac:dyDescent="0.35">
      <c r="A360" s="21" t="s">
        <v>1237</v>
      </c>
      <c r="B360" s="21" t="s">
        <v>760</v>
      </c>
      <c r="C360" s="21" t="str">
        <f>_xlfn.XLOOKUP($A360,'Employee List'!$E:$E,'Employee List'!$D:$D,0)</f>
        <v>DM</v>
      </c>
      <c r="D360" s="42" t="str" cm="1">
        <f t="array" ref="D360">IFERROR(IF($G360="Yes",INDEX('Payment Plan'!$D$6:$D$42,MATCH(1,(Incentive_Calc!$C360='Payment Plan'!$B$6:$B$42)*(Incentive_Calc!$U360='Payment Plan'!$C$6:$C$42),0)),""),"")</f>
        <v/>
      </c>
      <c r="E360" s="42" t="str" cm="1">
        <f t="array" ref="E360">IFERROR(IF($H360="Yes",INDEX('Payment Plan'!$D$6:$D$42,MATCH(1,(Incentive_Calc!$C360='Payment Plan'!$B$6:$B$42)*(Incentive_Calc!$AS360='Payment Plan'!$C$6:$C$42),0)),""),"")</f>
        <v/>
      </c>
      <c r="F360" s="42">
        <f t="shared" si="90"/>
        <v>0</v>
      </c>
      <c r="G360" s="43" t="str">
        <f t="shared" si="85"/>
        <v>Yes</v>
      </c>
      <c r="H360" s="21" t="str">
        <f t="shared" si="91"/>
        <v>No</v>
      </c>
      <c r="I360" s="42">
        <f>IFERROR(SUMIFS('Sales RAW DATA'!$F$2:$F$30000,'Sales RAW DATA'!$I$2:$I$30000,Incentive_Calc!$A360,'Sales RAW DATA'!$E$2:$E$30000,Incentive_Calc!I$5),"")</f>
        <v>2666720</v>
      </c>
      <c r="J360" s="42">
        <f>IFERROR(SUMIFS('Sales RAW DATA'!$F$2:$F$30000,'Sales RAW DATA'!$I$2:$I$30000,Incentive_Calc!$A360,'Sales RAW DATA'!$E$2:$E$30000,Incentive_Calc!J$5),"")</f>
        <v>2686983</v>
      </c>
      <c r="K360" s="42">
        <f>IFERROR(SUMIFS('Sales RAW DATA'!$F$2:$F$30000,'Sales RAW DATA'!$I$2:$I$30000,Incentive_Calc!$A360,'Sales RAW DATA'!$E$2:$E$30000,Incentive_Calc!K$5),"")</f>
        <v>2719038</v>
      </c>
      <c r="L360" s="42">
        <f t="shared" si="92"/>
        <v>8072741</v>
      </c>
      <c r="M360" s="42">
        <f>IFERROR(SUMIFS('Sales RAW DATA'!$G$2:$G$30000,'Sales RAW DATA'!$I$2:$I$30000,Incentive_Calc!$A360,'Sales RAW DATA'!$E$2:$E$30000,Incentive_Calc!M$5),"")</f>
        <v>2362136</v>
      </c>
      <c r="N360" s="42">
        <f>IFERROR(SUMIFS('Sales RAW DATA'!$G$2:$G$30000,'Sales RAW DATA'!$I$2:$I$30000,Incentive_Calc!$A360,'Sales RAW DATA'!$E$2:$E$30000,Incentive_Calc!N$5),"")</f>
        <v>2290744</v>
      </c>
      <c r="O360" s="42">
        <f>IFERROR(SUMIFS('Sales RAW DATA'!$G$2:$G$30000,'Sales RAW DATA'!$I$2:$I$30000,Incentive_Calc!$A360,'Sales RAW DATA'!$E$2:$E$30000,Incentive_Calc!O$5),"")</f>
        <v>2285633</v>
      </c>
      <c r="P360" s="42">
        <f t="shared" si="86"/>
        <v>6938513</v>
      </c>
      <c r="Q360" s="44">
        <f t="shared" si="82"/>
        <v>0.8857832843343133</v>
      </c>
      <c r="R360" s="44">
        <f t="shared" si="83"/>
        <v>0.8525338641889435</v>
      </c>
      <c r="S360" s="44">
        <f t="shared" si="84"/>
        <v>0.84060355169732826</v>
      </c>
      <c r="T360" s="45">
        <f t="shared" si="93"/>
        <v>85.949902269873391</v>
      </c>
      <c r="U360" s="45">
        <f t="shared" si="94"/>
        <v>85</v>
      </c>
      <c r="V360" s="44">
        <f>IFERROR(SUMIFS('Sales RAW DATA'!$G:$G,'Sales RAW DATA'!$I:$I,Incentive_Calc!$A360,'Sales RAW DATA'!$D:$D,"B1",'Sales RAW DATA'!$E:$E,Incentive_Calc!V$5)/SUMIFS('Sales RAW DATA'!$F:$F,'Sales RAW DATA'!$I:$I,Incentive_Calc!$A360,'Sales RAW DATA'!$D:$D,"B1",'Sales RAW DATA'!$E:$E,Incentive_Calc!V$5),"")</f>
        <v>1.1937847385587037</v>
      </c>
      <c r="W360" s="44">
        <f>IFERROR(SUMIFS('Sales RAW DATA'!$G:$G,'Sales RAW DATA'!$I:$I,Incentive_Calc!$A360,'Sales RAW DATA'!$D:$D,"B1",'Sales RAW DATA'!$E:$E,Incentive_Calc!W$5)/SUMIFS('Sales RAW DATA'!$F:$F,'Sales RAW DATA'!$I:$I,Incentive_Calc!$A360,'Sales RAW DATA'!$D:$D,"B1",'Sales RAW DATA'!$E:$E,Incentive_Calc!W$5),"")</f>
        <v>1.012258570659524</v>
      </c>
      <c r="X360" s="44">
        <f>IFERROR(SUMIFS('Sales RAW DATA'!$G:$G,'Sales RAW DATA'!$I:$I,Incentive_Calc!$A360,'Sales RAW DATA'!$D:$D,"B1",'Sales RAW DATA'!$E:$E,Incentive_Calc!X$5)/SUMIFS('Sales RAW DATA'!$F:$F,'Sales RAW DATA'!$I:$I,Incentive_Calc!$A360,'Sales RAW DATA'!$D:$D,"B1",'Sales RAW DATA'!$E:$E,Incentive_Calc!X$5),"")</f>
        <v>0.9104687564645364</v>
      </c>
      <c r="Y360" s="44">
        <f>SUMIFS('Sales RAW DATA'!$G:$G,'Sales RAW DATA'!$I:$I,Incentive_Calc!$A360,'Sales RAW DATA'!$D:$D,"B1")/SUMIFS('Sales RAW DATA'!$F:$F,'Sales RAW DATA'!$I:$I,Incentive_Calc!$A360,'Sales RAW DATA'!$D:$D,"B1")</f>
        <v>1.0424123573193069</v>
      </c>
      <c r="Z360" s="44">
        <f>IFERROR(SUMIFS('Sales RAW DATA'!$G:$G,'Sales RAW DATA'!$I:$I,Incentive_Calc!$A360,'Sales RAW DATA'!$D:$D,"B2",'Sales RAW DATA'!$E:$E,Incentive_Calc!Z$5)/SUMIFS('Sales RAW DATA'!$F:$F,'Sales RAW DATA'!$I:$I,Incentive_Calc!$A360,'Sales RAW DATA'!$D:$D,"B2",'Sales RAW DATA'!$E:$E,Incentive_Calc!Z$5),"")</f>
        <v>0.9017257436149283</v>
      </c>
      <c r="AA360" s="44">
        <f>IFERROR(SUMIFS('Sales RAW DATA'!$G:$G,'Sales RAW DATA'!$I:$I,Incentive_Calc!$A360,'Sales RAW DATA'!$D:$D,"B2",'Sales RAW DATA'!$E:$E,Incentive_Calc!AA$5)/SUMIFS('Sales RAW DATA'!$F:$F,'Sales RAW DATA'!$I:$I,Incentive_Calc!$A360,'Sales RAW DATA'!$D:$D,"B2",'Sales RAW DATA'!$E:$E,Incentive_Calc!AA$5),"")</f>
        <v>0.81041422545113662</v>
      </c>
      <c r="AB360" s="44">
        <f>IFERROR(SUMIFS('Sales RAW DATA'!$G:$G,'Sales RAW DATA'!$I:$I,Incentive_Calc!$A360,'Sales RAW DATA'!$D:$D,"B2",'Sales RAW DATA'!$E:$E,Incentive_Calc!AB$5)/SUMIFS('Sales RAW DATA'!$F:$F,'Sales RAW DATA'!$I:$I,Incentive_Calc!$A360,'Sales RAW DATA'!$D:$D,"B2",'Sales RAW DATA'!$E:$E,Incentive_Calc!AB$5),"")</f>
        <v>0.89470586538184127</v>
      </c>
      <c r="AC360" s="44">
        <f>SUMIFS('Sales RAW DATA'!$G:$G,'Sales RAW DATA'!$I:$I,Incentive_Calc!$A360,'Sales RAW DATA'!$D:$D,"B2")/SUMIFS('Sales RAW DATA'!$F:$F,'Sales RAW DATA'!$I:$I,Incentive_Calc!$A360,'Sales RAW DATA'!$D:$D,"B2")</f>
        <v>0.8688430424116339</v>
      </c>
      <c r="AD360" s="44">
        <f>IFERROR(SUMIFS('Sales RAW DATA'!$G:$G,'Sales RAW DATA'!$I:$I,Incentive_Calc!$A360,'Sales RAW DATA'!$D:$D,"B3",'Sales RAW DATA'!$E:$E,Incentive_Calc!AD$5)/SUMIFS('Sales RAW DATA'!$F:$F,'Sales RAW DATA'!$I:$I,Incentive_Calc!$A360,'Sales RAW DATA'!$D:$D,"B3",'Sales RAW DATA'!$E:$E,Incentive_Calc!AD$5),"")</f>
        <v>0.62957432185917073</v>
      </c>
      <c r="AE360" s="44">
        <f>IFERROR(SUMIFS('Sales RAW DATA'!$G:$G,'Sales RAW DATA'!$I:$I,Incentive_Calc!$A360,'Sales RAW DATA'!$D:$D,"B3",'Sales RAW DATA'!$E:$E,Incentive_Calc!AE$5)/SUMIFS('Sales RAW DATA'!$F:$F,'Sales RAW DATA'!$I:$I,Incentive_Calc!$A360,'Sales RAW DATA'!$D:$D,"B3",'Sales RAW DATA'!$E:$E,Incentive_Calc!AE$5),"")</f>
        <v>0.74652656655464333</v>
      </c>
      <c r="AF360" s="44">
        <f>IFERROR(SUMIFS('Sales RAW DATA'!$G:$G,'Sales RAW DATA'!$I:$I,Incentive_Calc!$A360,'Sales RAW DATA'!$D:$D,"B3",'Sales RAW DATA'!$E:$E,Incentive_Calc!AF$5)/SUMIFS('Sales RAW DATA'!$F:$F,'Sales RAW DATA'!$I:$I,Incentive_Calc!$A360,'Sales RAW DATA'!$D:$D,"B3",'Sales RAW DATA'!$E:$E,Incentive_Calc!AF$5),"")</f>
        <v>0.84605607325355103</v>
      </c>
      <c r="AG360" s="44">
        <f>SUMIFS('Sales RAW DATA'!$G:$G,'Sales RAW DATA'!$I:$I,Incentive_Calc!$A360,'Sales RAW DATA'!$D:$D,"B3")/SUMIFS('Sales RAW DATA'!$F:$F,'Sales RAW DATA'!$I:$I,Incentive_Calc!$A360,'Sales RAW DATA'!$D:$D,"B3")</f>
        <v>0.74583530273588727</v>
      </c>
      <c r="AH360" s="44">
        <f>IFERROR(SUMIFS('Sales RAW DATA'!$G:$G,'Sales RAW DATA'!$I:$I,Incentive_Calc!$A360,'Sales RAW DATA'!$D:$D,"B4",'Sales RAW DATA'!$E:$E,Incentive_Calc!AH$5)/SUMIFS('Sales RAW DATA'!$F:$F,'Sales RAW DATA'!$I:$I,Incentive_Calc!$A360,'Sales RAW DATA'!$D:$D,"B4",'Sales RAW DATA'!$E:$E,Incentive_Calc!AH$5),"")</f>
        <v>0.78614690244907881</v>
      </c>
      <c r="AI360" s="44">
        <f>IFERROR(SUMIFS('Sales RAW DATA'!$G:$G,'Sales RAW DATA'!$I:$I,Incentive_Calc!$A360,'Sales RAW DATA'!$D:$D,"B4",'Sales RAW DATA'!$E:$E,Incentive_Calc!AI$5)/SUMIFS('Sales RAW DATA'!$F:$F,'Sales RAW DATA'!$I:$I,Incentive_Calc!$A360,'Sales RAW DATA'!$D:$D,"B4",'Sales RAW DATA'!$E:$E,Incentive_Calc!AI$5),"")</f>
        <v>0.73655634140616233</v>
      </c>
      <c r="AJ360" s="44">
        <f>IFERROR(SUMIFS('Sales RAW DATA'!$G:$G,'Sales RAW DATA'!$I:$I,Incentive_Calc!$A360,'Sales RAW DATA'!$D:$D,"B4",'Sales RAW DATA'!$E:$E,Incentive_Calc!AJ$5)/SUMIFS('Sales RAW DATA'!$F:$F,'Sales RAW DATA'!$I:$I,Incentive_Calc!$A360,'Sales RAW DATA'!$D:$D,"B4",'Sales RAW DATA'!$E:$E,Incentive_Calc!AJ$5),"")</f>
        <v>0.63143660864798901</v>
      </c>
      <c r="AK360" s="44">
        <f>SUMIFS('Sales RAW DATA'!$G:$G,'Sales RAW DATA'!$I:$I,Incentive_Calc!$A360,'Sales RAW DATA'!$D:$D,"B4")/SUMIFS('Sales RAW DATA'!$F:$F,'Sales RAW DATA'!$I:$I,Incentive_Calc!$A360,'Sales RAW DATA'!$D:$D,"B4")</f>
        <v>0.71763809141912938</v>
      </c>
      <c r="AL360" s="44">
        <f>IFERROR(SUMIFS('Sales RAW DATA'!$G:$G,'Sales RAW DATA'!$I:$I,Incentive_Calc!$A360,'Sales RAW DATA'!$D:$D,"B5",'Sales RAW DATA'!$E:$E,Incentive_Calc!AL$5)/SUMIFS('Sales RAW DATA'!$F:$F,'Sales RAW DATA'!$I:$I,Incentive_Calc!$A360,'Sales RAW DATA'!$D:$D,"B5",'Sales RAW DATA'!$E:$E,Incentive_Calc!AL$5),"")</f>
        <v>0.74594965741917574</v>
      </c>
      <c r="AM360" s="44">
        <f>IFERROR(SUMIFS('Sales RAW DATA'!$G:$G,'Sales RAW DATA'!$I:$I,Incentive_Calc!$A360,'Sales RAW DATA'!$D:$D,"B5",'Sales RAW DATA'!$E:$E,Incentive_Calc!AM$5)/SUMIFS('Sales RAW DATA'!$F:$F,'Sales RAW DATA'!$I:$I,Incentive_Calc!$A360,'Sales RAW DATA'!$D:$D,"B5",'Sales RAW DATA'!$E:$E,Incentive_Calc!AM$5),"")</f>
        <v>0.780341893352412</v>
      </c>
      <c r="AN360" s="44">
        <f>IFERROR(SUMIFS('Sales RAW DATA'!$G:$G,'Sales RAW DATA'!$I:$I,Incentive_Calc!$A360,'Sales RAW DATA'!$D:$D,"B5",'Sales RAW DATA'!$E:$E,Incentive_Calc!AN$5)/SUMIFS('Sales RAW DATA'!$F:$F,'Sales RAW DATA'!$I:$I,Incentive_Calc!$A360,'Sales RAW DATA'!$D:$D,"B5",'Sales RAW DATA'!$E:$E,Incentive_Calc!AN$5),"")</f>
        <v>0.66857067301335449</v>
      </c>
      <c r="AO360" s="44">
        <f>SUMIFS('Sales RAW DATA'!$G:$G,'Sales RAW DATA'!$I:$I,Incentive_Calc!$A360,'Sales RAW DATA'!$D:$D,"B5")/SUMIFS('Sales RAW DATA'!$F:$F,'Sales RAW DATA'!$I:$I,Incentive_Calc!$A360,'Sales RAW DATA'!$D:$D,"B5")</f>
        <v>0.72882244701440602</v>
      </c>
      <c r="AP360" s="42">
        <f>SUM(SUMIFS('Sales RAW DATA'!$F$2:$F$30000,'Sales RAW DATA'!$I$2:$I$30000,Incentive_Calc!$A360,'Sales RAW DATA'!$D$2:$D$30000,"B1"),SUMIFS('Sales RAW DATA'!$F$2:$F$30000,'Sales RAW DATA'!$I$2:$I$30000,Incentive_Calc!$A360,'Sales RAW DATA'!$D$2:$D$30000,"B2"),SUMIFS('Sales RAW DATA'!$F$2:$F$30000,'Sales RAW DATA'!$I$2:$I$30000,Incentive_Calc!$A360,'Sales RAW DATA'!$D$2:$D$30000,"B3"),SUMIFS('Sales RAW DATA'!$F$2:$F$30000,'Sales RAW DATA'!$I$2:$I$30000,Incentive_Calc!$A360,'Sales RAW DATA'!$D$2:$D$30000,"B4"),SUMIFS('Sales RAW DATA'!$F$2:$F$30000,'Sales RAW DATA'!$I$2:$I$30000,Incentive_Calc!$A360,'Sales RAW DATA'!$D$2:$D$30000,"B5"))</f>
        <v>5111856</v>
      </c>
      <c r="AQ360" s="42">
        <f>SUM(SUMIFS('Sales RAW DATA'!$G$2:$G$30000,'Sales RAW DATA'!$I$2:$I$30000,Incentive_Calc!$A360,'Sales RAW DATA'!$D$2:$D$30000,"B1"),SUMIFS('Sales RAW DATA'!$G$2:$G$30000,'Sales RAW DATA'!$I$2:$I$30000,Incentive_Calc!$A360,'Sales RAW DATA'!$D$2:$D$30000,"B2"),SUMIFS('Sales RAW DATA'!$G$2:$G$30000,'Sales RAW DATA'!$I$2:$I$30000,Incentive_Calc!$A360,'Sales RAW DATA'!$D$2:$D$30000,"B3"),SUMIFS('Sales RAW DATA'!$G$2:$G$30000,'Sales RAW DATA'!$I$2:$I$30000,Incentive_Calc!$A360,'Sales RAW DATA'!$D$2:$D$30000,"B4"),SUMIFS('Sales RAW DATA'!$G$2:$G$30000,'Sales RAW DATA'!$I$2:$I$30000,Incentive_Calc!$A360,'Sales RAW DATA'!$D$2:$D$30000,"B5"))</f>
        <v>4457120</v>
      </c>
      <c r="AR360" s="45">
        <f t="shared" si="95"/>
        <v>87.191814479907109</v>
      </c>
      <c r="AS360" s="45">
        <f t="shared" si="96"/>
        <v>87</v>
      </c>
      <c r="AT360" s="46"/>
      <c r="AU360" s="21"/>
      <c r="AV360" s="43" t="str">
        <f t="shared" si="87"/>
        <v>Yes</v>
      </c>
      <c r="AW360" s="43" t="str">
        <f t="shared" si="88"/>
        <v>Yes</v>
      </c>
      <c r="AX360" s="43" t="str">
        <f t="shared" si="89"/>
        <v>Yes</v>
      </c>
      <c r="AY360" s="43" t="str">
        <f t="shared" si="97"/>
        <v>Yes</v>
      </c>
    </row>
    <row r="361" spans="1:51" x14ac:dyDescent="0.35">
      <c r="A361" s="21" t="s">
        <v>1238</v>
      </c>
      <c r="B361" s="21" t="s">
        <v>761</v>
      </c>
      <c r="C361" s="21" t="str">
        <f>_xlfn.XLOOKUP($A361,'Employee List'!$E:$E,'Employee List'!$D:$D,0)</f>
        <v>DM</v>
      </c>
      <c r="D361" s="42" cm="1">
        <f t="array" ref="D361">IFERROR(IF($G361="Yes",INDEX('Payment Plan'!$D$6:$D$42,MATCH(1,(Incentive_Calc!$C361='Payment Plan'!$B$6:$B$42)*(Incentive_Calc!$U361='Payment Plan'!$C$6:$C$42),0)),""),"")</f>
        <v>39375</v>
      </c>
      <c r="E361" s="42" t="str" cm="1">
        <f t="array" ref="E361">IFERROR(IF($H361="Yes",INDEX('Payment Plan'!$D$6:$D$42,MATCH(1,(Incentive_Calc!$C361='Payment Plan'!$B$6:$B$42)*(Incentive_Calc!$AS361='Payment Plan'!$C$6:$C$42),0)),""),"")</f>
        <v/>
      </c>
      <c r="F361" s="42">
        <f t="shared" si="90"/>
        <v>39375</v>
      </c>
      <c r="G361" s="43" t="str">
        <f t="shared" si="85"/>
        <v>Yes</v>
      </c>
      <c r="H361" s="21" t="str">
        <f t="shared" si="91"/>
        <v>No</v>
      </c>
      <c r="I361" s="42">
        <f>IFERROR(SUMIFS('Sales RAW DATA'!$F$2:$F$30000,'Sales RAW DATA'!$I$2:$I$30000,Incentive_Calc!$A361,'Sales RAW DATA'!$E$2:$E$30000,Incentive_Calc!I$5),"")</f>
        <v>4868015</v>
      </c>
      <c r="J361" s="42">
        <f>IFERROR(SUMIFS('Sales RAW DATA'!$F$2:$F$30000,'Sales RAW DATA'!$I$2:$I$30000,Incentive_Calc!$A361,'Sales RAW DATA'!$E$2:$E$30000,Incentive_Calc!J$5),"")</f>
        <v>4826808</v>
      </c>
      <c r="K361" s="42">
        <f>IFERROR(SUMIFS('Sales RAW DATA'!$F$2:$F$30000,'Sales RAW DATA'!$I$2:$I$30000,Incentive_Calc!$A361,'Sales RAW DATA'!$E$2:$E$30000,Incentive_Calc!K$5),"")</f>
        <v>4871881</v>
      </c>
      <c r="L361" s="42">
        <f t="shared" si="92"/>
        <v>14566704</v>
      </c>
      <c r="M361" s="42">
        <f>IFERROR(SUMIFS('Sales RAW DATA'!$G$2:$G$30000,'Sales RAW DATA'!$I$2:$I$30000,Incentive_Calc!$A361,'Sales RAW DATA'!$E$2:$E$30000,Incentive_Calc!M$5),"")</f>
        <v>5009732</v>
      </c>
      <c r="N361" s="42">
        <f>IFERROR(SUMIFS('Sales RAW DATA'!$G$2:$G$30000,'Sales RAW DATA'!$I$2:$I$30000,Incentive_Calc!$A361,'Sales RAW DATA'!$E$2:$E$30000,Incentive_Calc!N$5),"")</f>
        <v>4890469</v>
      </c>
      <c r="O361" s="42">
        <f>IFERROR(SUMIFS('Sales RAW DATA'!$G$2:$G$30000,'Sales RAW DATA'!$I$2:$I$30000,Incentive_Calc!$A361,'Sales RAW DATA'!$E$2:$E$30000,Incentive_Calc!O$5),"")</f>
        <v>4862848</v>
      </c>
      <c r="P361" s="42">
        <f t="shared" si="86"/>
        <v>14763049</v>
      </c>
      <c r="Q361" s="44">
        <f t="shared" si="82"/>
        <v>1.0291118659248175</v>
      </c>
      <c r="R361" s="44">
        <f t="shared" si="83"/>
        <v>1.013189047503029</v>
      </c>
      <c r="S361" s="44">
        <f t="shared" si="84"/>
        <v>0.99814589067343806</v>
      </c>
      <c r="T361" s="45">
        <f t="shared" si="93"/>
        <v>101.34790272391064</v>
      </c>
      <c r="U361" s="45">
        <f t="shared" si="94"/>
        <v>101</v>
      </c>
      <c r="V361" s="44">
        <f>IFERROR(SUMIFS('Sales RAW DATA'!$G:$G,'Sales RAW DATA'!$I:$I,Incentive_Calc!$A361,'Sales RAW DATA'!$D:$D,"B1",'Sales RAW DATA'!$E:$E,Incentive_Calc!V$5)/SUMIFS('Sales RAW DATA'!$F:$F,'Sales RAW DATA'!$I:$I,Incentive_Calc!$A361,'Sales RAW DATA'!$D:$D,"B1",'Sales RAW DATA'!$E:$E,Incentive_Calc!V$5),"")</f>
        <v>1.3042364623221239</v>
      </c>
      <c r="W361" s="44">
        <f>IFERROR(SUMIFS('Sales RAW DATA'!$G:$G,'Sales RAW DATA'!$I:$I,Incentive_Calc!$A361,'Sales RAW DATA'!$D:$D,"B1",'Sales RAW DATA'!$E:$E,Incentive_Calc!W$5)/SUMIFS('Sales RAW DATA'!$F:$F,'Sales RAW DATA'!$I:$I,Incentive_Calc!$A361,'Sales RAW DATA'!$D:$D,"B1",'Sales RAW DATA'!$E:$E,Incentive_Calc!W$5),"")</f>
        <v>1.0387976153339573</v>
      </c>
      <c r="X361" s="44">
        <f>IFERROR(SUMIFS('Sales RAW DATA'!$G:$G,'Sales RAW DATA'!$I:$I,Incentive_Calc!$A361,'Sales RAW DATA'!$D:$D,"B1",'Sales RAW DATA'!$E:$E,Incentive_Calc!X$5)/SUMIFS('Sales RAW DATA'!$F:$F,'Sales RAW DATA'!$I:$I,Incentive_Calc!$A361,'Sales RAW DATA'!$D:$D,"B1",'Sales RAW DATA'!$E:$E,Incentive_Calc!X$5),"")</f>
        <v>0.93684448319952285</v>
      </c>
      <c r="Y361" s="44">
        <f>SUMIFS('Sales RAW DATA'!$G:$G,'Sales RAW DATA'!$I:$I,Incentive_Calc!$A361,'Sales RAW DATA'!$D:$D,"B1")/SUMIFS('Sales RAW DATA'!$F:$F,'Sales RAW DATA'!$I:$I,Incentive_Calc!$A361,'Sales RAW DATA'!$D:$D,"B1")</f>
        <v>1.0988236636483657</v>
      </c>
      <c r="Z361" s="44">
        <f>IFERROR(SUMIFS('Sales RAW DATA'!$G:$G,'Sales RAW DATA'!$I:$I,Incentive_Calc!$A361,'Sales RAW DATA'!$D:$D,"B2",'Sales RAW DATA'!$E:$E,Incentive_Calc!Z$5)/SUMIFS('Sales RAW DATA'!$F:$F,'Sales RAW DATA'!$I:$I,Incentive_Calc!$A361,'Sales RAW DATA'!$D:$D,"B2",'Sales RAW DATA'!$E:$E,Incentive_Calc!Z$5),"")</f>
        <v>1.0119157245917418</v>
      </c>
      <c r="AA361" s="44">
        <f>IFERROR(SUMIFS('Sales RAW DATA'!$G:$G,'Sales RAW DATA'!$I:$I,Incentive_Calc!$A361,'Sales RAW DATA'!$D:$D,"B2",'Sales RAW DATA'!$E:$E,Incentive_Calc!AA$5)/SUMIFS('Sales RAW DATA'!$F:$F,'Sales RAW DATA'!$I:$I,Incentive_Calc!$A361,'Sales RAW DATA'!$D:$D,"B2",'Sales RAW DATA'!$E:$E,Incentive_Calc!AA$5),"")</f>
        <v>0.96988804529661565</v>
      </c>
      <c r="AB361" s="44">
        <f>IFERROR(SUMIFS('Sales RAW DATA'!$G:$G,'Sales RAW DATA'!$I:$I,Incentive_Calc!$A361,'Sales RAW DATA'!$D:$D,"B2",'Sales RAW DATA'!$E:$E,Incentive_Calc!AB$5)/SUMIFS('Sales RAW DATA'!$F:$F,'Sales RAW DATA'!$I:$I,Incentive_Calc!$A361,'Sales RAW DATA'!$D:$D,"B2",'Sales RAW DATA'!$E:$E,Incentive_Calc!AB$5),"")</f>
        <v>0.88159233413559579</v>
      </c>
      <c r="AC361" s="44">
        <f>SUMIFS('Sales RAW DATA'!$G:$G,'Sales RAW DATA'!$I:$I,Incentive_Calc!$A361,'Sales RAW DATA'!$D:$D,"B2")/SUMIFS('Sales RAW DATA'!$F:$F,'Sales RAW DATA'!$I:$I,Incentive_Calc!$A361,'Sales RAW DATA'!$D:$D,"B2")</f>
        <v>0.95372163554646106</v>
      </c>
      <c r="AD361" s="44">
        <f>IFERROR(SUMIFS('Sales RAW DATA'!$G:$G,'Sales RAW DATA'!$I:$I,Incentive_Calc!$A361,'Sales RAW DATA'!$D:$D,"B3",'Sales RAW DATA'!$E:$E,Incentive_Calc!AD$5)/SUMIFS('Sales RAW DATA'!$F:$F,'Sales RAW DATA'!$I:$I,Incentive_Calc!$A361,'Sales RAW DATA'!$D:$D,"B3",'Sales RAW DATA'!$E:$E,Incentive_Calc!AD$5),"")</f>
        <v>0.77319357536956912</v>
      </c>
      <c r="AE361" s="44">
        <f>IFERROR(SUMIFS('Sales RAW DATA'!$G:$G,'Sales RAW DATA'!$I:$I,Incentive_Calc!$A361,'Sales RAW DATA'!$D:$D,"B3",'Sales RAW DATA'!$E:$E,Incentive_Calc!AE$5)/SUMIFS('Sales RAW DATA'!$F:$F,'Sales RAW DATA'!$I:$I,Incentive_Calc!$A361,'Sales RAW DATA'!$D:$D,"B3",'Sales RAW DATA'!$E:$E,Incentive_Calc!AE$5),"")</f>
        <v>1.1990048432862594</v>
      </c>
      <c r="AF361" s="44">
        <f>IFERROR(SUMIFS('Sales RAW DATA'!$G:$G,'Sales RAW DATA'!$I:$I,Incentive_Calc!$A361,'Sales RAW DATA'!$D:$D,"B3",'Sales RAW DATA'!$E:$E,Incentive_Calc!AF$5)/SUMIFS('Sales RAW DATA'!$F:$F,'Sales RAW DATA'!$I:$I,Incentive_Calc!$A361,'Sales RAW DATA'!$D:$D,"B3",'Sales RAW DATA'!$E:$E,Incentive_Calc!AF$5),"")</f>
        <v>1.6346025951238838</v>
      </c>
      <c r="AG361" s="44">
        <f>SUMIFS('Sales RAW DATA'!$G:$G,'Sales RAW DATA'!$I:$I,Incentive_Calc!$A361,'Sales RAW DATA'!$D:$D,"B3")/SUMIFS('Sales RAW DATA'!$F:$F,'Sales RAW DATA'!$I:$I,Incentive_Calc!$A361,'Sales RAW DATA'!$D:$D,"B3")</f>
        <v>1.2212170374948497</v>
      </c>
      <c r="AH361" s="44">
        <f>IFERROR(SUMIFS('Sales RAW DATA'!$G:$G,'Sales RAW DATA'!$I:$I,Incentive_Calc!$A361,'Sales RAW DATA'!$D:$D,"B4",'Sales RAW DATA'!$E:$E,Incentive_Calc!AH$5)/SUMIFS('Sales RAW DATA'!$F:$F,'Sales RAW DATA'!$I:$I,Incentive_Calc!$A361,'Sales RAW DATA'!$D:$D,"B4",'Sales RAW DATA'!$E:$E,Incentive_Calc!AH$5),"")</f>
        <v>1.0615692575305904</v>
      </c>
      <c r="AI361" s="44">
        <f>IFERROR(SUMIFS('Sales RAW DATA'!$G:$G,'Sales RAW DATA'!$I:$I,Incentive_Calc!$A361,'Sales RAW DATA'!$D:$D,"B4",'Sales RAW DATA'!$E:$E,Incentive_Calc!AI$5)/SUMIFS('Sales RAW DATA'!$F:$F,'Sales RAW DATA'!$I:$I,Incentive_Calc!$A361,'Sales RAW DATA'!$D:$D,"B4",'Sales RAW DATA'!$E:$E,Incentive_Calc!AI$5),"")</f>
        <v>0.9993284820036501</v>
      </c>
      <c r="AJ361" s="44">
        <f>IFERROR(SUMIFS('Sales RAW DATA'!$G:$G,'Sales RAW DATA'!$I:$I,Incentive_Calc!$A361,'Sales RAW DATA'!$D:$D,"B4",'Sales RAW DATA'!$E:$E,Incentive_Calc!AJ$5)/SUMIFS('Sales RAW DATA'!$F:$F,'Sales RAW DATA'!$I:$I,Incentive_Calc!$A361,'Sales RAW DATA'!$D:$D,"B4",'Sales RAW DATA'!$E:$E,Incentive_Calc!AJ$5),"")</f>
        <v>0.82754065561996615</v>
      </c>
      <c r="AK361" s="44">
        <f>SUMIFS('Sales RAW DATA'!$G:$G,'Sales RAW DATA'!$I:$I,Incentive_Calc!$A361,'Sales RAW DATA'!$D:$D,"B4")/SUMIFS('Sales RAW DATA'!$F:$F,'Sales RAW DATA'!$I:$I,Incentive_Calc!$A361,'Sales RAW DATA'!$D:$D,"B4")</f>
        <v>0.96121942759730705</v>
      </c>
      <c r="AL361" s="44">
        <f>IFERROR(SUMIFS('Sales RAW DATA'!$G:$G,'Sales RAW DATA'!$I:$I,Incentive_Calc!$A361,'Sales RAW DATA'!$D:$D,"B5",'Sales RAW DATA'!$E:$E,Incentive_Calc!AL$5)/SUMIFS('Sales RAW DATA'!$F:$F,'Sales RAW DATA'!$I:$I,Incentive_Calc!$A361,'Sales RAW DATA'!$D:$D,"B5",'Sales RAW DATA'!$E:$E,Incentive_Calc!AL$5),"")</f>
        <v>0.951230440779821</v>
      </c>
      <c r="AM361" s="44">
        <f>IFERROR(SUMIFS('Sales RAW DATA'!$G:$G,'Sales RAW DATA'!$I:$I,Incentive_Calc!$A361,'Sales RAW DATA'!$D:$D,"B5",'Sales RAW DATA'!$E:$E,Incentive_Calc!AM$5)/SUMIFS('Sales RAW DATA'!$F:$F,'Sales RAW DATA'!$I:$I,Incentive_Calc!$A361,'Sales RAW DATA'!$D:$D,"B5",'Sales RAW DATA'!$E:$E,Incentive_Calc!AM$5),"")</f>
        <v>1.0972878016135628</v>
      </c>
      <c r="AN361" s="44">
        <f>IFERROR(SUMIFS('Sales RAW DATA'!$G:$G,'Sales RAW DATA'!$I:$I,Incentive_Calc!$A361,'Sales RAW DATA'!$D:$D,"B5",'Sales RAW DATA'!$E:$E,Incentive_Calc!AN$5)/SUMIFS('Sales RAW DATA'!$F:$F,'Sales RAW DATA'!$I:$I,Incentive_Calc!$A361,'Sales RAW DATA'!$D:$D,"B5",'Sales RAW DATA'!$E:$E,Incentive_Calc!AN$5),"")</f>
        <v>0.98681892675915617</v>
      </c>
      <c r="AO361" s="44">
        <f>SUMIFS('Sales RAW DATA'!$G:$G,'Sales RAW DATA'!$I:$I,Incentive_Calc!$A361,'Sales RAW DATA'!$D:$D,"B5")/SUMIFS('Sales RAW DATA'!$F:$F,'Sales RAW DATA'!$I:$I,Incentive_Calc!$A361,'Sales RAW DATA'!$D:$D,"B5")</f>
        <v>1.0101695319392452</v>
      </c>
      <c r="AP361" s="42">
        <f>SUM(SUMIFS('Sales RAW DATA'!$F$2:$F$30000,'Sales RAW DATA'!$I$2:$I$30000,Incentive_Calc!$A361,'Sales RAW DATA'!$D$2:$D$30000,"B1"),SUMIFS('Sales RAW DATA'!$F$2:$F$30000,'Sales RAW DATA'!$I$2:$I$30000,Incentive_Calc!$A361,'Sales RAW DATA'!$D$2:$D$30000,"B2"),SUMIFS('Sales RAW DATA'!$F$2:$F$30000,'Sales RAW DATA'!$I$2:$I$30000,Incentive_Calc!$A361,'Sales RAW DATA'!$D$2:$D$30000,"B3"),SUMIFS('Sales RAW DATA'!$F$2:$F$30000,'Sales RAW DATA'!$I$2:$I$30000,Incentive_Calc!$A361,'Sales RAW DATA'!$D$2:$D$30000,"B4"),SUMIFS('Sales RAW DATA'!$F$2:$F$30000,'Sales RAW DATA'!$I$2:$I$30000,Incentive_Calc!$A361,'Sales RAW DATA'!$D$2:$D$30000,"B5"))</f>
        <v>6930143</v>
      </c>
      <c r="AQ361" s="42">
        <f>SUM(SUMIFS('Sales RAW DATA'!$G$2:$G$30000,'Sales RAW DATA'!$I$2:$I$30000,Incentive_Calc!$A361,'Sales RAW DATA'!$D$2:$D$30000,"B1"),SUMIFS('Sales RAW DATA'!$G$2:$G$30000,'Sales RAW DATA'!$I$2:$I$30000,Incentive_Calc!$A361,'Sales RAW DATA'!$D$2:$D$30000,"B2"),SUMIFS('Sales RAW DATA'!$G$2:$G$30000,'Sales RAW DATA'!$I$2:$I$30000,Incentive_Calc!$A361,'Sales RAW DATA'!$D$2:$D$30000,"B3"),SUMIFS('Sales RAW DATA'!$G$2:$G$30000,'Sales RAW DATA'!$I$2:$I$30000,Incentive_Calc!$A361,'Sales RAW DATA'!$D$2:$D$30000,"B4"),SUMIFS('Sales RAW DATA'!$G$2:$G$30000,'Sales RAW DATA'!$I$2:$I$30000,Incentive_Calc!$A361,'Sales RAW DATA'!$D$2:$D$30000,"B5"))</f>
        <v>7554306</v>
      </c>
      <c r="AR361" s="45">
        <f t="shared" si="95"/>
        <v>109.00649524836645</v>
      </c>
      <c r="AS361" s="45">
        <f t="shared" si="96"/>
        <v>109</v>
      </c>
      <c r="AT361" s="46"/>
      <c r="AU361" s="21"/>
      <c r="AV361" s="43" t="str">
        <f t="shared" si="87"/>
        <v>Yes</v>
      </c>
      <c r="AW361" s="43" t="str">
        <f t="shared" si="88"/>
        <v>Yes</v>
      </c>
      <c r="AX361" s="43" t="str">
        <f t="shared" si="89"/>
        <v>Yes</v>
      </c>
      <c r="AY361" s="43" t="str">
        <f t="shared" si="97"/>
        <v>Yes</v>
      </c>
    </row>
    <row r="362" spans="1:51" x14ac:dyDescent="0.35">
      <c r="A362" s="21" t="s">
        <v>1239</v>
      </c>
      <c r="B362" s="21" t="s">
        <v>762</v>
      </c>
      <c r="C362" s="21" t="str">
        <f>_xlfn.XLOOKUP($A362,'Employee List'!$E:$E,'Employee List'!$D:$D,0)</f>
        <v>DM</v>
      </c>
      <c r="D362" s="42" cm="1">
        <f t="array" ref="D362">IFERROR(IF($G362="Yes",INDEX('Payment Plan'!$D$6:$D$42,MATCH(1,(Incentive_Calc!$C362='Payment Plan'!$B$6:$B$42)*(Incentive_Calc!$U362='Payment Plan'!$C$6:$C$42),0)),""),"")</f>
        <v>92809.293723721785</v>
      </c>
      <c r="E362" s="42" t="str" cm="1">
        <f t="array" ref="E362">IFERROR(IF($H362="Yes",INDEX('Payment Plan'!$D$6:$D$42,MATCH(1,(Incentive_Calc!$C362='Payment Plan'!$B$6:$B$42)*(Incentive_Calc!$AS362='Payment Plan'!$C$6:$C$42),0)),""),"")</f>
        <v/>
      </c>
      <c r="F362" s="42">
        <f t="shared" si="90"/>
        <v>92809.293723721785</v>
      </c>
      <c r="G362" s="43" t="str">
        <f t="shared" si="85"/>
        <v>Yes</v>
      </c>
      <c r="H362" s="21" t="str">
        <f t="shared" si="91"/>
        <v>No</v>
      </c>
      <c r="I362" s="42">
        <f>IFERROR(SUMIFS('Sales RAW DATA'!$F$2:$F$30000,'Sales RAW DATA'!$I$2:$I$30000,Incentive_Calc!$A362,'Sales RAW DATA'!$E$2:$E$30000,Incentive_Calc!I$5),"")</f>
        <v>5888786</v>
      </c>
      <c r="J362" s="42">
        <f>IFERROR(SUMIFS('Sales RAW DATA'!$F$2:$F$30000,'Sales RAW DATA'!$I$2:$I$30000,Incentive_Calc!$A362,'Sales RAW DATA'!$E$2:$E$30000,Incentive_Calc!J$5),"")</f>
        <v>5949196</v>
      </c>
      <c r="K362" s="42">
        <f>IFERROR(SUMIFS('Sales RAW DATA'!$F$2:$F$30000,'Sales RAW DATA'!$I$2:$I$30000,Incentive_Calc!$A362,'Sales RAW DATA'!$E$2:$E$30000,Incentive_Calc!K$5),"")</f>
        <v>6060735</v>
      </c>
      <c r="L362" s="42">
        <f t="shared" si="92"/>
        <v>17898717</v>
      </c>
      <c r="M362" s="42">
        <f>IFERROR(SUMIFS('Sales RAW DATA'!$G$2:$G$30000,'Sales RAW DATA'!$I$2:$I$30000,Incentive_Calc!$A362,'Sales RAW DATA'!$E$2:$E$30000,Incentive_Calc!M$5),"")</f>
        <v>6312749</v>
      </c>
      <c r="N362" s="42">
        <f>IFERROR(SUMIFS('Sales RAW DATA'!$G$2:$G$30000,'Sales RAW DATA'!$I$2:$I$30000,Incentive_Calc!$A362,'Sales RAW DATA'!$E$2:$E$30000,Incentive_Calc!N$5),"")</f>
        <v>7675726</v>
      </c>
      <c r="O362" s="42">
        <f>IFERROR(SUMIFS('Sales RAW DATA'!$G$2:$G$30000,'Sales RAW DATA'!$I$2:$I$30000,Incentive_Calc!$A362,'Sales RAW DATA'!$E$2:$E$30000,Incentive_Calc!O$5),"")</f>
        <v>7992248</v>
      </c>
      <c r="P362" s="42">
        <f t="shared" si="86"/>
        <v>21980723</v>
      </c>
      <c r="Q362" s="44">
        <f t="shared" si="82"/>
        <v>1.0719949748555984</v>
      </c>
      <c r="R362" s="44">
        <f t="shared" si="83"/>
        <v>1.290212324488889</v>
      </c>
      <c r="S362" s="44">
        <f t="shared" si="84"/>
        <v>1.3186928648093013</v>
      </c>
      <c r="T362" s="45">
        <f t="shared" si="93"/>
        <v>122.806137445494</v>
      </c>
      <c r="U362" s="45">
        <f t="shared" si="94"/>
        <v>115</v>
      </c>
      <c r="V362" s="44">
        <f>IFERROR(SUMIFS('Sales RAW DATA'!$G:$G,'Sales RAW DATA'!$I:$I,Incentive_Calc!$A362,'Sales RAW DATA'!$D:$D,"B1",'Sales RAW DATA'!$E:$E,Incentive_Calc!V$5)/SUMIFS('Sales RAW DATA'!$F:$F,'Sales RAW DATA'!$I:$I,Incentive_Calc!$A362,'Sales RAW DATA'!$D:$D,"B1",'Sales RAW DATA'!$E:$E,Incentive_Calc!V$5),"")</f>
        <v>1.279950780186407</v>
      </c>
      <c r="W362" s="44">
        <f>IFERROR(SUMIFS('Sales RAW DATA'!$G:$G,'Sales RAW DATA'!$I:$I,Incentive_Calc!$A362,'Sales RAW DATA'!$D:$D,"B1",'Sales RAW DATA'!$E:$E,Incentive_Calc!W$5)/SUMIFS('Sales RAW DATA'!$F:$F,'Sales RAW DATA'!$I:$I,Incentive_Calc!$A362,'Sales RAW DATA'!$D:$D,"B1",'Sales RAW DATA'!$E:$E,Incentive_Calc!W$5),"")</f>
        <v>0.99849301289650461</v>
      </c>
      <c r="X362" s="44">
        <f>IFERROR(SUMIFS('Sales RAW DATA'!$G:$G,'Sales RAW DATA'!$I:$I,Incentive_Calc!$A362,'Sales RAW DATA'!$D:$D,"B1",'Sales RAW DATA'!$E:$E,Incentive_Calc!X$5)/SUMIFS('Sales RAW DATA'!$F:$F,'Sales RAW DATA'!$I:$I,Incentive_Calc!$A362,'Sales RAW DATA'!$D:$D,"B1",'Sales RAW DATA'!$E:$E,Incentive_Calc!X$5),"")</f>
        <v>0.95485761411255721</v>
      </c>
      <c r="Y362" s="44">
        <f>SUMIFS('Sales RAW DATA'!$G:$G,'Sales RAW DATA'!$I:$I,Incentive_Calc!$A362,'Sales RAW DATA'!$D:$D,"B1")/SUMIFS('Sales RAW DATA'!$F:$F,'Sales RAW DATA'!$I:$I,Incentive_Calc!$A362,'Sales RAW DATA'!$D:$D,"B1")</f>
        <v>1.0811754168199001</v>
      </c>
      <c r="Z362" s="44">
        <f>IFERROR(SUMIFS('Sales RAW DATA'!$G:$G,'Sales RAW DATA'!$I:$I,Incentive_Calc!$A362,'Sales RAW DATA'!$D:$D,"B2",'Sales RAW DATA'!$E:$E,Incentive_Calc!Z$5)/SUMIFS('Sales RAW DATA'!$F:$F,'Sales RAW DATA'!$I:$I,Incentive_Calc!$A362,'Sales RAW DATA'!$D:$D,"B2",'Sales RAW DATA'!$E:$E,Incentive_Calc!Z$5),"")</f>
        <v>1.1237921638286197</v>
      </c>
      <c r="AA362" s="44">
        <f>IFERROR(SUMIFS('Sales RAW DATA'!$G:$G,'Sales RAW DATA'!$I:$I,Incentive_Calc!$A362,'Sales RAW DATA'!$D:$D,"B2",'Sales RAW DATA'!$E:$E,Incentive_Calc!AA$5)/SUMIFS('Sales RAW DATA'!$F:$F,'Sales RAW DATA'!$I:$I,Incentive_Calc!$A362,'Sales RAW DATA'!$D:$D,"B2",'Sales RAW DATA'!$E:$E,Incentive_Calc!AA$5),"")</f>
        <v>1.0136026051695224</v>
      </c>
      <c r="AB362" s="44">
        <f>IFERROR(SUMIFS('Sales RAW DATA'!$G:$G,'Sales RAW DATA'!$I:$I,Incentive_Calc!$A362,'Sales RAW DATA'!$D:$D,"B2",'Sales RAW DATA'!$E:$E,Incentive_Calc!AB$5)/SUMIFS('Sales RAW DATA'!$F:$F,'Sales RAW DATA'!$I:$I,Incentive_Calc!$A362,'Sales RAW DATA'!$D:$D,"B2",'Sales RAW DATA'!$E:$E,Incentive_Calc!AB$5),"")</f>
        <v>1.1101929555370782</v>
      </c>
      <c r="AC362" s="44">
        <f>SUMIFS('Sales RAW DATA'!$G:$G,'Sales RAW DATA'!$I:$I,Incentive_Calc!$A362,'Sales RAW DATA'!$D:$D,"B2")/SUMIFS('Sales RAW DATA'!$F:$F,'Sales RAW DATA'!$I:$I,Incentive_Calc!$A362,'Sales RAW DATA'!$D:$D,"B2")</f>
        <v>1.0822209359276904</v>
      </c>
      <c r="AD362" s="44">
        <f>IFERROR(SUMIFS('Sales RAW DATA'!$G:$G,'Sales RAW DATA'!$I:$I,Incentive_Calc!$A362,'Sales RAW DATA'!$D:$D,"B3",'Sales RAW DATA'!$E:$E,Incentive_Calc!AD$5)/SUMIFS('Sales RAW DATA'!$F:$F,'Sales RAW DATA'!$I:$I,Incentive_Calc!$A362,'Sales RAW DATA'!$D:$D,"B3",'Sales RAW DATA'!$E:$E,Incentive_Calc!AD$5),"")</f>
        <v>1.3132486286801746</v>
      </c>
      <c r="AE362" s="44">
        <f>IFERROR(SUMIFS('Sales RAW DATA'!$G:$G,'Sales RAW DATA'!$I:$I,Incentive_Calc!$A362,'Sales RAW DATA'!$D:$D,"B3",'Sales RAW DATA'!$E:$E,Incentive_Calc!AE$5)/SUMIFS('Sales RAW DATA'!$F:$F,'Sales RAW DATA'!$I:$I,Incentive_Calc!$A362,'Sales RAW DATA'!$D:$D,"B3",'Sales RAW DATA'!$E:$E,Incentive_Calc!AE$5),"")</f>
        <v>0.99672298412507876</v>
      </c>
      <c r="AF362" s="44">
        <f>IFERROR(SUMIFS('Sales RAW DATA'!$G:$G,'Sales RAW DATA'!$I:$I,Incentive_Calc!$A362,'Sales RAW DATA'!$D:$D,"B3",'Sales RAW DATA'!$E:$E,Incentive_Calc!AF$5)/SUMIFS('Sales RAW DATA'!$F:$F,'Sales RAW DATA'!$I:$I,Incentive_Calc!$A362,'Sales RAW DATA'!$D:$D,"B3",'Sales RAW DATA'!$E:$E,Incentive_Calc!AF$5),"")</f>
        <v>1.1693882685684045</v>
      </c>
      <c r="AG362" s="44">
        <f>SUMIFS('Sales RAW DATA'!$G:$G,'Sales RAW DATA'!$I:$I,Incentive_Calc!$A362,'Sales RAW DATA'!$D:$D,"B3")/SUMIFS('Sales RAW DATA'!$F:$F,'Sales RAW DATA'!$I:$I,Incentive_Calc!$A362,'Sales RAW DATA'!$D:$D,"B3")</f>
        <v>1.160291625010784</v>
      </c>
      <c r="AH362" s="44">
        <f>IFERROR(SUMIFS('Sales RAW DATA'!$G:$G,'Sales RAW DATA'!$I:$I,Incentive_Calc!$A362,'Sales RAW DATA'!$D:$D,"B4",'Sales RAW DATA'!$E:$E,Incentive_Calc!AH$5)/SUMIFS('Sales RAW DATA'!$F:$F,'Sales RAW DATA'!$I:$I,Incentive_Calc!$A362,'Sales RAW DATA'!$D:$D,"B4",'Sales RAW DATA'!$E:$E,Incentive_Calc!AH$5),"")</f>
        <v>1.1657666886234594</v>
      </c>
      <c r="AI362" s="44">
        <f>IFERROR(SUMIFS('Sales RAW DATA'!$G:$G,'Sales RAW DATA'!$I:$I,Incentive_Calc!$A362,'Sales RAW DATA'!$D:$D,"B4",'Sales RAW DATA'!$E:$E,Incentive_Calc!AI$5)/SUMIFS('Sales RAW DATA'!$F:$F,'Sales RAW DATA'!$I:$I,Incentive_Calc!$A362,'Sales RAW DATA'!$D:$D,"B4",'Sales RAW DATA'!$E:$E,Incentive_Calc!AI$5),"")</f>
        <v>1.2059479290922352</v>
      </c>
      <c r="AJ362" s="44">
        <f>IFERROR(SUMIFS('Sales RAW DATA'!$G:$G,'Sales RAW DATA'!$I:$I,Incentive_Calc!$A362,'Sales RAW DATA'!$D:$D,"B4",'Sales RAW DATA'!$E:$E,Incentive_Calc!AJ$5)/SUMIFS('Sales RAW DATA'!$F:$F,'Sales RAW DATA'!$I:$I,Incentive_Calc!$A362,'Sales RAW DATA'!$D:$D,"B4",'Sales RAW DATA'!$E:$E,Incentive_Calc!AJ$5),"")</f>
        <v>0.94595076148930468</v>
      </c>
      <c r="AK362" s="44">
        <f>SUMIFS('Sales RAW DATA'!$G:$G,'Sales RAW DATA'!$I:$I,Incentive_Calc!$A362,'Sales RAW DATA'!$D:$D,"B4")/SUMIFS('Sales RAW DATA'!$F:$F,'Sales RAW DATA'!$I:$I,Incentive_Calc!$A362,'Sales RAW DATA'!$D:$D,"B4")</f>
        <v>1.1043009342169801</v>
      </c>
      <c r="AL362" s="44">
        <f>IFERROR(SUMIFS('Sales RAW DATA'!$G:$G,'Sales RAW DATA'!$I:$I,Incentive_Calc!$A362,'Sales RAW DATA'!$D:$D,"B5",'Sales RAW DATA'!$E:$E,Incentive_Calc!AL$5)/SUMIFS('Sales RAW DATA'!$F:$F,'Sales RAW DATA'!$I:$I,Incentive_Calc!$A362,'Sales RAW DATA'!$D:$D,"B5",'Sales RAW DATA'!$E:$E,Incentive_Calc!AL$5),"")</f>
        <v>0.99402678119116572</v>
      </c>
      <c r="AM362" s="44">
        <f>IFERROR(SUMIFS('Sales RAW DATA'!$G:$G,'Sales RAW DATA'!$I:$I,Incentive_Calc!$A362,'Sales RAW DATA'!$D:$D,"B5",'Sales RAW DATA'!$E:$E,Incentive_Calc!AM$5)/SUMIFS('Sales RAW DATA'!$F:$F,'Sales RAW DATA'!$I:$I,Incentive_Calc!$A362,'Sales RAW DATA'!$D:$D,"B5",'Sales RAW DATA'!$E:$E,Incentive_Calc!AM$5),"")</f>
        <v>0.90030024125178665</v>
      </c>
      <c r="AN362" s="44">
        <f>IFERROR(SUMIFS('Sales RAW DATA'!$G:$G,'Sales RAW DATA'!$I:$I,Incentive_Calc!$A362,'Sales RAW DATA'!$D:$D,"B5",'Sales RAW DATA'!$E:$E,Incentive_Calc!AN$5)/SUMIFS('Sales RAW DATA'!$F:$F,'Sales RAW DATA'!$I:$I,Incentive_Calc!$A362,'Sales RAW DATA'!$D:$D,"B5",'Sales RAW DATA'!$E:$E,Incentive_Calc!AN$5),"")</f>
        <v>0.88219012649038053</v>
      </c>
      <c r="AO362" s="44">
        <f>SUMIFS('Sales RAW DATA'!$G:$G,'Sales RAW DATA'!$I:$I,Incentive_Calc!$A362,'Sales RAW DATA'!$D:$D,"B5")/SUMIFS('Sales RAW DATA'!$F:$F,'Sales RAW DATA'!$I:$I,Incentive_Calc!$A362,'Sales RAW DATA'!$D:$D,"B5")</f>
        <v>0.92433952361331839</v>
      </c>
      <c r="AP362" s="42">
        <f>SUM(SUMIFS('Sales RAW DATA'!$F$2:$F$30000,'Sales RAW DATA'!$I$2:$I$30000,Incentive_Calc!$A362,'Sales RAW DATA'!$D$2:$D$30000,"B1"),SUMIFS('Sales RAW DATA'!$F$2:$F$30000,'Sales RAW DATA'!$I$2:$I$30000,Incentive_Calc!$A362,'Sales RAW DATA'!$D$2:$D$30000,"B2"),SUMIFS('Sales RAW DATA'!$F$2:$F$30000,'Sales RAW DATA'!$I$2:$I$30000,Incentive_Calc!$A362,'Sales RAW DATA'!$D$2:$D$30000,"B3"),SUMIFS('Sales RAW DATA'!$F$2:$F$30000,'Sales RAW DATA'!$I$2:$I$30000,Incentive_Calc!$A362,'Sales RAW DATA'!$D$2:$D$30000,"B4"),SUMIFS('Sales RAW DATA'!$F$2:$F$30000,'Sales RAW DATA'!$I$2:$I$30000,Incentive_Calc!$A362,'Sales RAW DATA'!$D$2:$D$30000,"B5"))</f>
        <v>6850288</v>
      </c>
      <c r="AQ362" s="42">
        <f>SUM(SUMIFS('Sales RAW DATA'!$G$2:$G$30000,'Sales RAW DATA'!$I$2:$I$30000,Incentive_Calc!$A362,'Sales RAW DATA'!$D$2:$D$30000,"B1"),SUMIFS('Sales RAW DATA'!$G$2:$G$30000,'Sales RAW DATA'!$I$2:$I$30000,Incentive_Calc!$A362,'Sales RAW DATA'!$D$2:$D$30000,"B2"),SUMIFS('Sales RAW DATA'!$G$2:$G$30000,'Sales RAW DATA'!$I$2:$I$30000,Incentive_Calc!$A362,'Sales RAW DATA'!$D$2:$D$30000,"B3"),SUMIFS('Sales RAW DATA'!$G$2:$G$30000,'Sales RAW DATA'!$I$2:$I$30000,Incentive_Calc!$A362,'Sales RAW DATA'!$D$2:$D$30000,"B4"),SUMIFS('Sales RAW DATA'!$G$2:$G$30000,'Sales RAW DATA'!$I$2:$I$30000,Incentive_Calc!$A362,'Sales RAW DATA'!$D$2:$D$30000,"B5"))</f>
        <v>7460305</v>
      </c>
      <c r="AR362" s="45">
        <f t="shared" si="95"/>
        <v>108.90498326493719</v>
      </c>
      <c r="AS362" s="45">
        <f t="shared" si="96"/>
        <v>108</v>
      </c>
      <c r="AT362" s="46"/>
      <c r="AU362" s="21"/>
      <c r="AV362" s="43" t="str">
        <f t="shared" si="87"/>
        <v>Yes</v>
      </c>
      <c r="AW362" s="43" t="str">
        <f t="shared" si="88"/>
        <v>Yes</v>
      </c>
      <c r="AX362" s="43" t="str">
        <f t="shared" si="89"/>
        <v>Yes</v>
      </c>
      <c r="AY362" s="43" t="str">
        <f t="shared" si="97"/>
        <v>Yes</v>
      </c>
    </row>
    <row r="363" spans="1:51" x14ac:dyDescent="0.35">
      <c r="A363" s="21" t="s">
        <v>1240</v>
      </c>
      <c r="B363" s="21" t="s">
        <v>763</v>
      </c>
      <c r="C363" s="21" t="str">
        <f>_xlfn.XLOOKUP($A363,'Employee List'!$E:$E,'Employee List'!$D:$D,0)</f>
        <v>DM</v>
      </c>
      <c r="D363" s="42" t="str" cm="1">
        <f t="array" ref="D363">IFERROR(IF($G363="Yes",INDEX('Payment Plan'!$D$6:$D$42,MATCH(1,(Incentive_Calc!$C363='Payment Plan'!$B$6:$B$42)*(Incentive_Calc!$U363='Payment Plan'!$C$6:$C$42),0)),""),"")</f>
        <v/>
      </c>
      <c r="E363" s="42" t="str" cm="1">
        <f t="array" ref="E363">IFERROR(IF($H363="Yes",INDEX('Payment Plan'!$D$6:$D$42,MATCH(1,(Incentive_Calc!$C363='Payment Plan'!$B$6:$B$42)*(Incentive_Calc!$AS363='Payment Plan'!$C$6:$C$42),0)),""),"")</f>
        <v/>
      </c>
      <c r="F363" s="42">
        <f t="shared" si="90"/>
        <v>0</v>
      </c>
      <c r="G363" s="43" t="str">
        <f t="shared" si="85"/>
        <v>No</v>
      </c>
      <c r="H363" s="21" t="str">
        <f t="shared" si="91"/>
        <v>No</v>
      </c>
      <c r="I363" s="42">
        <f>IFERROR(SUMIFS('Sales RAW DATA'!$F$2:$F$30000,'Sales RAW DATA'!$I$2:$I$30000,Incentive_Calc!$A363,'Sales RAW DATA'!$E$2:$E$30000,Incentive_Calc!I$5),"")</f>
        <v>4047586</v>
      </c>
      <c r="J363" s="42">
        <f>IFERROR(SUMIFS('Sales RAW DATA'!$F$2:$F$30000,'Sales RAW DATA'!$I$2:$I$30000,Incentive_Calc!$A363,'Sales RAW DATA'!$E$2:$E$30000,Incentive_Calc!J$5),"")</f>
        <v>4095627</v>
      </c>
      <c r="K363" s="42">
        <f>IFERROR(SUMIFS('Sales RAW DATA'!$F$2:$F$30000,'Sales RAW DATA'!$I$2:$I$30000,Incentive_Calc!$A363,'Sales RAW DATA'!$E$2:$E$30000,Incentive_Calc!K$5),"")</f>
        <v>4137425</v>
      </c>
      <c r="L363" s="42">
        <f t="shared" si="92"/>
        <v>12280638</v>
      </c>
      <c r="M363" s="42">
        <f>IFERROR(SUMIFS('Sales RAW DATA'!$G$2:$G$30000,'Sales RAW DATA'!$I$2:$I$30000,Incentive_Calc!$A363,'Sales RAW DATA'!$E$2:$E$30000,Incentive_Calc!M$5),"")</f>
        <v>3044240</v>
      </c>
      <c r="N363" s="42">
        <f>IFERROR(SUMIFS('Sales RAW DATA'!$G$2:$G$30000,'Sales RAW DATA'!$I$2:$I$30000,Incentive_Calc!$A363,'Sales RAW DATA'!$E$2:$E$30000,Incentive_Calc!N$5),"")</f>
        <v>3492950</v>
      </c>
      <c r="O363" s="42">
        <f>IFERROR(SUMIFS('Sales RAW DATA'!$G$2:$G$30000,'Sales RAW DATA'!$I$2:$I$30000,Incentive_Calc!$A363,'Sales RAW DATA'!$E$2:$E$30000,Incentive_Calc!O$5),"")</f>
        <v>3562063</v>
      </c>
      <c r="P363" s="42">
        <f t="shared" si="86"/>
        <v>10099253</v>
      </c>
      <c r="Q363" s="44">
        <f t="shared" si="82"/>
        <v>0.7521124937184781</v>
      </c>
      <c r="R363" s="44">
        <f t="shared" si="83"/>
        <v>0.8528486602905978</v>
      </c>
      <c r="S363" s="44">
        <f t="shared" si="84"/>
        <v>0.86093717710895057</v>
      </c>
      <c r="T363" s="45">
        <f t="shared" si="93"/>
        <v>82.237201357128185</v>
      </c>
      <c r="U363" s="45">
        <f t="shared" si="94"/>
        <v>82</v>
      </c>
      <c r="V363" s="44">
        <f>IFERROR(SUMIFS('Sales RAW DATA'!$G:$G,'Sales RAW DATA'!$I:$I,Incentive_Calc!$A363,'Sales RAW DATA'!$D:$D,"B1",'Sales RAW DATA'!$E:$E,Incentive_Calc!V$5)/SUMIFS('Sales RAW DATA'!$F:$F,'Sales RAW DATA'!$I:$I,Incentive_Calc!$A363,'Sales RAW DATA'!$D:$D,"B1",'Sales RAW DATA'!$E:$E,Incentive_Calc!V$5),"")</f>
        <v>0.57727252003525797</v>
      </c>
      <c r="W363" s="44">
        <f>IFERROR(SUMIFS('Sales RAW DATA'!$G:$G,'Sales RAW DATA'!$I:$I,Incentive_Calc!$A363,'Sales RAW DATA'!$D:$D,"B1",'Sales RAW DATA'!$E:$E,Incentive_Calc!W$5)/SUMIFS('Sales RAW DATA'!$F:$F,'Sales RAW DATA'!$I:$I,Incentive_Calc!$A363,'Sales RAW DATA'!$D:$D,"B1",'Sales RAW DATA'!$E:$E,Incentive_Calc!W$5),"")</f>
        <v>0.64891203538560316</v>
      </c>
      <c r="X363" s="44">
        <f>IFERROR(SUMIFS('Sales RAW DATA'!$G:$G,'Sales RAW DATA'!$I:$I,Incentive_Calc!$A363,'Sales RAW DATA'!$D:$D,"B1",'Sales RAW DATA'!$E:$E,Incentive_Calc!X$5)/SUMIFS('Sales RAW DATA'!$F:$F,'Sales RAW DATA'!$I:$I,Incentive_Calc!$A363,'Sales RAW DATA'!$D:$D,"B1",'Sales RAW DATA'!$E:$E,Incentive_Calc!X$5),"")</f>
        <v>0.60181408564827488</v>
      </c>
      <c r="Y363" s="44">
        <f>SUMIFS('Sales RAW DATA'!$G:$G,'Sales RAW DATA'!$I:$I,Incentive_Calc!$A363,'Sales RAW DATA'!$D:$D,"B1")/SUMIFS('Sales RAW DATA'!$F:$F,'Sales RAW DATA'!$I:$I,Incentive_Calc!$A363,'Sales RAW DATA'!$D:$D,"B1")</f>
        <v>0.60920390073320974</v>
      </c>
      <c r="Z363" s="44">
        <f>IFERROR(SUMIFS('Sales RAW DATA'!$G:$G,'Sales RAW DATA'!$I:$I,Incentive_Calc!$A363,'Sales RAW DATA'!$D:$D,"B2",'Sales RAW DATA'!$E:$E,Incentive_Calc!Z$5)/SUMIFS('Sales RAW DATA'!$F:$F,'Sales RAW DATA'!$I:$I,Incentive_Calc!$A363,'Sales RAW DATA'!$D:$D,"B2",'Sales RAW DATA'!$E:$E,Incentive_Calc!Z$5),"")</f>
        <v>0.8262298080711431</v>
      </c>
      <c r="AA363" s="44">
        <f>IFERROR(SUMIFS('Sales RAW DATA'!$G:$G,'Sales RAW DATA'!$I:$I,Incentive_Calc!$A363,'Sales RAW DATA'!$D:$D,"B2",'Sales RAW DATA'!$E:$E,Incentive_Calc!AA$5)/SUMIFS('Sales RAW DATA'!$F:$F,'Sales RAW DATA'!$I:$I,Incentive_Calc!$A363,'Sales RAW DATA'!$D:$D,"B2",'Sales RAW DATA'!$E:$E,Incentive_Calc!AA$5),"")</f>
        <v>0.86223779088823338</v>
      </c>
      <c r="AB363" s="44">
        <f>IFERROR(SUMIFS('Sales RAW DATA'!$G:$G,'Sales RAW DATA'!$I:$I,Incentive_Calc!$A363,'Sales RAW DATA'!$D:$D,"B2",'Sales RAW DATA'!$E:$E,Incentive_Calc!AB$5)/SUMIFS('Sales RAW DATA'!$F:$F,'Sales RAW DATA'!$I:$I,Incentive_Calc!$A363,'Sales RAW DATA'!$D:$D,"B2",'Sales RAW DATA'!$E:$E,Incentive_Calc!AB$5),"")</f>
        <v>0.90163844594224341</v>
      </c>
      <c r="AC363" s="44">
        <f>SUMIFS('Sales RAW DATA'!$G:$G,'Sales RAW DATA'!$I:$I,Incentive_Calc!$A363,'Sales RAW DATA'!$D:$D,"B2")/SUMIFS('Sales RAW DATA'!$F:$F,'Sales RAW DATA'!$I:$I,Incentive_Calc!$A363,'Sales RAW DATA'!$D:$D,"B2")</f>
        <v>0.86369702882809907</v>
      </c>
      <c r="AD363" s="44">
        <f>IFERROR(SUMIFS('Sales RAW DATA'!$G:$G,'Sales RAW DATA'!$I:$I,Incentive_Calc!$A363,'Sales RAW DATA'!$D:$D,"B3",'Sales RAW DATA'!$E:$E,Incentive_Calc!AD$5)/SUMIFS('Sales RAW DATA'!$F:$F,'Sales RAW DATA'!$I:$I,Incentive_Calc!$A363,'Sales RAW DATA'!$D:$D,"B3",'Sales RAW DATA'!$E:$E,Incentive_Calc!AD$5),"")</f>
        <v>0.73365861578863156</v>
      </c>
      <c r="AE363" s="44">
        <f>IFERROR(SUMIFS('Sales RAW DATA'!$G:$G,'Sales RAW DATA'!$I:$I,Incentive_Calc!$A363,'Sales RAW DATA'!$D:$D,"B3",'Sales RAW DATA'!$E:$E,Incentive_Calc!AE$5)/SUMIFS('Sales RAW DATA'!$F:$F,'Sales RAW DATA'!$I:$I,Incentive_Calc!$A363,'Sales RAW DATA'!$D:$D,"B3",'Sales RAW DATA'!$E:$E,Incentive_Calc!AE$5),"")</f>
        <v>1.2086321786159642</v>
      </c>
      <c r="AF363" s="44">
        <f>IFERROR(SUMIFS('Sales RAW DATA'!$G:$G,'Sales RAW DATA'!$I:$I,Incentive_Calc!$A363,'Sales RAW DATA'!$D:$D,"B3",'Sales RAW DATA'!$E:$E,Incentive_Calc!AF$5)/SUMIFS('Sales RAW DATA'!$F:$F,'Sales RAW DATA'!$I:$I,Incentive_Calc!$A363,'Sales RAW DATA'!$D:$D,"B3",'Sales RAW DATA'!$E:$E,Incentive_Calc!AF$5),"")</f>
        <v>1.3048717751922387</v>
      </c>
      <c r="AG363" s="44">
        <f>SUMIFS('Sales RAW DATA'!$G:$G,'Sales RAW DATA'!$I:$I,Incentive_Calc!$A363,'Sales RAW DATA'!$D:$D,"B3")/SUMIFS('Sales RAW DATA'!$F:$F,'Sales RAW DATA'!$I:$I,Incentive_Calc!$A363,'Sales RAW DATA'!$D:$D,"B3")</f>
        <v>1.0918979399887734</v>
      </c>
      <c r="AH363" s="44">
        <f>IFERROR(SUMIFS('Sales RAW DATA'!$G:$G,'Sales RAW DATA'!$I:$I,Incentive_Calc!$A363,'Sales RAW DATA'!$D:$D,"B4",'Sales RAW DATA'!$E:$E,Incentive_Calc!AH$5)/SUMIFS('Sales RAW DATA'!$F:$F,'Sales RAW DATA'!$I:$I,Incentive_Calc!$A363,'Sales RAW DATA'!$D:$D,"B4",'Sales RAW DATA'!$E:$E,Incentive_Calc!AH$5),"")</f>
        <v>0.6576837524076381</v>
      </c>
      <c r="AI363" s="44">
        <f>IFERROR(SUMIFS('Sales RAW DATA'!$G:$G,'Sales RAW DATA'!$I:$I,Incentive_Calc!$A363,'Sales RAW DATA'!$D:$D,"B4",'Sales RAW DATA'!$E:$E,Incentive_Calc!AI$5)/SUMIFS('Sales RAW DATA'!$F:$F,'Sales RAW DATA'!$I:$I,Incentive_Calc!$A363,'Sales RAW DATA'!$D:$D,"B4",'Sales RAW DATA'!$E:$E,Incentive_Calc!AI$5),"")</f>
        <v>0.5542568802089507</v>
      </c>
      <c r="AJ363" s="44">
        <f>IFERROR(SUMIFS('Sales RAW DATA'!$G:$G,'Sales RAW DATA'!$I:$I,Incentive_Calc!$A363,'Sales RAW DATA'!$D:$D,"B4",'Sales RAW DATA'!$E:$E,Incentive_Calc!AJ$5)/SUMIFS('Sales RAW DATA'!$F:$F,'Sales RAW DATA'!$I:$I,Incentive_Calc!$A363,'Sales RAW DATA'!$D:$D,"B4",'Sales RAW DATA'!$E:$E,Incentive_Calc!AJ$5),"")</f>
        <v>0.55870792539126701</v>
      </c>
      <c r="AK363" s="44">
        <f>SUMIFS('Sales RAW DATA'!$G:$G,'Sales RAW DATA'!$I:$I,Incentive_Calc!$A363,'Sales RAW DATA'!$D:$D,"B4")/SUMIFS('Sales RAW DATA'!$F:$F,'Sales RAW DATA'!$I:$I,Incentive_Calc!$A363,'Sales RAW DATA'!$D:$D,"B4")</f>
        <v>0.58959375897676247</v>
      </c>
      <c r="AL363" s="44">
        <f>IFERROR(SUMIFS('Sales RAW DATA'!$G:$G,'Sales RAW DATA'!$I:$I,Incentive_Calc!$A363,'Sales RAW DATA'!$D:$D,"B5",'Sales RAW DATA'!$E:$E,Incentive_Calc!AL$5)/SUMIFS('Sales RAW DATA'!$F:$F,'Sales RAW DATA'!$I:$I,Incentive_Calc!$A363,'Sales RAW DATA'!$D:$D,"B5",'Sales RAW DATA'!$E:$E,Incentive_Calc!AL$5),"")</f>
        <v>0.85433907711532686</v>
      </c>
      <c r="AM363" s="44">
        <f>IFERROR(SUMIFS('Sales RAW DATA'!$G:$G,'Sales RAW DATA'!$I:$I,Incentive_Calc!$A363,'Sales RAW DATA'!$D:$D,"B5",'Sales RAW DATA'!$E:$E,Incentive_Calc!AM$5)/SUMIFS('Sales RAW DATA'!$F:$F,'Sales RAW DATA'!$I:$I,Incentive_Calc!$A363,'Sales RAW DATA'!$D:$D,"B5",'Sales RAW DATA'!$E:$E,Incentive_Calc!AM$5),"")</f>
        <v>0.8672242827501484</v>
      </c>
      <c r="AN363" s="44">
        <f>IFERROR(SUMIFS('Sales RAW DATA'!$G:$G,'Sales RAW DATA'!$I:$I,Incentive_Calc!$A363,'Sales RAW DATA'!$D:$D,"B5",'Sales RAW DATA'!$E:$E,Incentive_Calc!AN$5)/SUMIFS('Sales RAW DATA'!$F:$F,'Sales RAW DATA'!$I:$I,Incentive_Calc!$A363,'Sales RAW DATA'!$D:$D,"B5",'Sales RAW DATA'!$E:$E,Incentive_Calc!AN$5),"")</f>
        <v>0.68855741965973538</v>
      </c>
      <c r="AO363" s="44">
        <f>SUMIFS('Sales RAW DATA'!$G:$G,'Sales RAW DATA'!$I:$I,Incentive_Calc!$A363,'Sales RAW DATA'!$D:$D,"B5")/SUMIFS('Sales RAW DATA'!$F:$F,'Sales RAW DATA'!$I:$I,Incentive_Calc!$A363,'Sales RAW DATA'!$D:$D,"B5")</f>
        <v>0.80286994338098672</v>
      </c>
      <c r="AP363" s="42">
        <f>SUM(SUMIFS('Sales RAW DATA'!$F$2:$F$30000,'Sales RAW DATA'!$I$2:$I$30000,Incentive_Calc!$A363,'Sales RAW DATA'!$D$2:$D$30000,"B1"),SUMIFS('Sales RAW DATA'!$F$2:$F$30000,'Sales RAW DATA'!$I$2:$I$30000,Incentive_Calc!$A363,'Sales RAW DATA'!$D$2:$D$30000,"B2"),SUMIFS('Sales RAW DATA'!$F$2:$F$30000,'Sales RAW DATA'!$I$2:$I$30000,Incentive_Calc!$A363,'Sales RAW DATA'!$D$2:$D$30000,"B3"),SUMIFS('Sales RAW DATA'!$F$2:$F$30000,'Sales RAW DATA'!$I$2:$I$30000,Incentive_Calc!$A363,'Sales RAW DATA'!$D$2:$D$30000,"B4"),SUMIFS('Sales RAW DATA'!$F$2:$F$30000,'Sales RAW DATA'!$I$2:$I$30000,Incentive_Calc!$A363,'Sales RAW DATA'!$D$2:$D$30000,"B5"))</f>
        <v>7346874</v>
      </c>
      <c r="AQ363" s="42">
        <f>SUM(SUMIFS('Sales RAW DATA'!$G$2:$G$30000,'Sales RAW DATA'!$I$2:$I$30000,Incentive_Calc!$A363,'Sales RAW DATA'!$D$2:$D$30000,"B1"),SUMIFS('Sales RAW DATA'!$G$2:$G$30000,'Sales RAW DATA'!$I$2:$I$30000,Incentive_Calc!$A363,'Sales RAW DATA'!$D$2:$D$30000,"B2"),SUMIFS('Sales RAW DATA'!$G$2:$G$30000,'Sales RAW DATA'!$I$2:$I$30000,Incentive_Calc!$A363,'Sales RAW DATA'!$D$2:$D$30000,"B3"),SUMIFS('Sales RAW DATA'!$G$2:$G$30000,'Sales RAW DATA'!$I$2:$I$30000,Incentive_Calc!$A363,'Sales RAW DATA'!$D$2:$D$30000,"B4"),SUMIFS('Sales RAW DATA'!$G$2:$G$30000,'Sales RAW DATA'!$I$2:$I$30000,Incentive_Calc!$A363,'Sales RAW DATA'!$D$2:$D$30000,"B5"))</f>
        <v>5940729</v>
      </c>
      <c r="AR363" s="45">
        <f t="shared" si="95"/>
        <v>80.860635421268967</v>
      </c>
      <c r="AS363" s="45">
        <f t="shared" si="96"/>
        <v>80</v>
      </c>
      <c r="AT363" s="46"/>
      <c r="AU363" s="21"/>
      <c r="AV363" s="43" t="str">
        <f t="shared" si="87"/>
        <v>No</v>
      </c>
      <c r="AW363" s="43" t="str">
        <f t="shared" si="88"/>
        <v>Yes</v>
      </c>
      <c r="AX363" s="43" t="str">
        <f t="shared" si="89"/>
        <v>Yes</v>
      </c>
      <c r="AY363" s="43" t="str">
        <f t="shared" si="97"/>
        <v>Yes</v>
      </c>
    </row>
    <row r="364" spans="1:51" x14ac:dyDescent="0.35">
      <c r="A364" s="21" t="s">
        <v>1241</v>
      </c>
      <c r="B364" s="21" t="s">
        <v>764</v>
      </c>
      <c r="C364" s="21" t="str">
        <f>_xlfn.XLOOKUP($A364,'Employee List'!$E:$E,'Employee List'!$D:$D,0)</f>
        <v>DM</v>
      </c>
      <c r="D364" s="42" cm="1">
        <f t="array" ref="D364">IFERROR(IF($G364="Yes",INDEX('Payment Plan'!$D$6:$D$42,MATCH(1,(Incentive_Calc!$C364='Payment Plan'!$B$6:$B$42)*(Incentive_Calc!$U364='Payment Plan'!$C$6:$C$42),0)),""),"")</f>
        <v>45581.484375</v>
      </c>
      <c r="E364" s="42" t="str" cm="1">
        <f t="array" ref="E364">IFERROR(IF($H364="Yes",INDEX('Payment Plan'!$D$6:$D$42,MATCH(1,(Incentive_Calc!$C364='Payment Plan'!$B$6:$B$42)*(Incentive_Calc!$AS364='Payment Plan'!$C$6:$C$42),0)),""),"")</f>
        <v/>
      </c>
      <c r="F364" s="42">
        <f t="shared" si="90"/>
        <v>45581.484375</v>
      </c>
      <c r="G364" s="43" t="str">
        <f t="shared" si="85"/>
        <v>Yes</v>
      </c>
      <c r="H364" s="21" t="str">
        <f t="shared" si="91"/>
        <v>No</v>
      </c>
      <c r="I364" s="42">
        <f>IFERROR(SUMIFS('Sales RAW DATA'!$F$2:$F$30000,'Sales RAW DATA'!$I$2:$I$30000,Incentive_Calc!$A364,'Sales RAW DATA'!$E$2:$E$30000,Incentive_Calc!I$5),"")</f>
        <v>5625968</v>
      </c>
      <c r="J364" s="42">
        <f>IFERROR(SUMIFS('Sales RAW DATA'!$F$2:$F$30000,'Sales RAW DATA'!$I$2:$I$30000,Incentive_Calc!$A364,'Sales RAW DATA'!$E$2:$E$30000,Incentive_Calc!J$5),"")</f>
        <v>5690767</v>
      </c>
      <c r="K364" s="42">
        <f>IFERROR(SUMIFS('Sales RAW DATA'!$F$2:$F$30000,'Sales RAW DATA'!$I$2:$I$30000,Incentive_Calc!$A364,'Sales RAW DATA'!$E$2:$E$30000,Incentive_Calc!K$5),"")</f>
        <v>5722474</v>
      </c>
      <c r="L364" s="42">
        <f t="shared" si="92"/>
        <v>17039209</v>
      </c>
      <c r="M364" s="42">
        <f>IFERROR(SUMIFS('Sales RAW DATA'!$G$2:$G$30000,'Sales RAW DATA'!$I$2:$I$30000,Incentive_Calc!$A364,'Sales RAW DATA'!$E$2:$E$30000,Incentive_Calc!M$5),"")</f>
        <v>5989656</v>
      </c>
      <c r="N364" s="42">
        <f>IFERROR(SUMIFS('Sales RAW DATA'!$G$2:$G$30000,'Sales RAW DATA'!$I$2:$I$30000,Incentive_Calc!$A364,'Sales RAW DATA'!$E$2:$E$30000,Incentive_Calc!N$5),"")</f>
        <v>5917172</v>
      </c>
      <c r="O364" s="42">
        <f>IFERROR(SUMIFS('Sales RAW DATA'!$G$2:$G$30000,'Sales RAW DATA'!$I$2:$I$30000,Incentive_Calc!$A364,'Sales RAW DATA'!$E$2:$E$30000,Incentive_Calc!O$5),"")</f>
        <v>5837042</v>
      </c>
      <c r="P364" s="42">
        <f t="shared" si="86"/>
        <v>17743870</v>
      </c>
      <c r="Q364" s="44">
        <f t="shared" si="82"/>
        <v>1.0646445198408523</v>
      </c>
      <c r="R364" s="44">
        <f t="shared" si="83"/>
        <v>1.0397846195424976</v>
      </c>
      <c r="S364" s="44">
        <f t="shared" si="84"/>
        <v>1.0200207113217115</v>
      </c>
      <c r="T364" s="45">
        <f t="shared" si="93"/>
        <v>104.13552647895803</v>
      </c>
      <c r="U364" s="45">
        <f t="shared" si="94"/>
        <v>104</v>
      </c>
      <c r="V364" s="44">
        <f>IFERROR(SUMIFS('Sales RAW DATA'!$G:$G,'Sales RAW DATA'!$I:$I,Incentive_Calc!$A364,'Sales RAW DATA'!$D:$D,"B1",'Sales RAW DATA'!$E:$E,Incentive_Calc!V$5)/SUMIFS('Sales RAW DATA'!$F:$F,'Sales RAW DATA'!$I:$I,Incentive_Calc!$A364,'Sales RAW DATA'!$D:$D,"B1",'Sales RAW DATA'!$E:$E,Incentive_Calc!V$5),"")</f>
        <v>1.3545606676734157</v>
      </c>
      <c r="W364" s="44">
        <f>IFERROR(SUMIFS('Sales RAW DATA'!$G:$G,'Sales RAW DATA'!$I:$I,Incentive_Calc!$A364,'Sales RAW DATA'!$D:$D,"B1",'Sales RAW DATA'!$E:$E,Incentive_Calc!W$5)/SUMIFS('Sales RAW DATA'!$F:$F,'Sales RAW DATA'!$I:$I,Incentive_Calc!$A364,'Sales RAW DATA'!$D:$D,"B1",'Sales RAW DATA'!$E:$E,Incentive_Calc!W$5),"")</f>
        <v>1.1453825407369496</v>
      </c>
      <c r="X364" s="44">
        <f>IFERROR(SUMIFS('Sales RAW DATA'!$G:$G,'Sales RAW DATA'!$I:$I,Incentive_Calc!$A364,'Sales RAW DATA'!$D:$D,"B1",'Sales RAW DATA'!$E:$E,Incentive_Calc!X$5)/SUMIFS('Sales RAW DATA'!$F:$F,'Sales RAW DATA'!$I:$I,Incentive_Calc!$A364,'Sales RAW DATA'!$D:$D,"B1",'Sales RAW DATA'!$E:$E,Incentive_Calc!X$5),"")</f>
        <v>0.98731888654875788</v>
      </c>
      <c r="Y364" s="44">
        <f>SUMIFS('Sales RAW DATA'!$G:$G,'Sales RAW DATA'!$I:$I,Incentive_Calc!$A364,'Sales RAW DATA'!$D:$D,"B1")/SUMIFS('Sales RAW DATA'!$F:$F,'Sales RAW DATA'!$I:$I,Incentive_Calc!$A364,'Sales RAW DATA'!$D:$D,"B1")</f>
        <v>1.1665913835758182</v>
      </c>
      <c r="Z364" s="44">
        <f>IFERROR(SUMIFS('Sales RAW DATA'!$G:$G,'Sales RAW DATA'!$I:$I,Incentive_Calc!$A364,'Sales RAW DATA'!$D:$D,"B2",'Sales RAW DATA'!$E:$E,Incentive_Calc!Z$5)/SUMIFS('Sales RAW DATA'!$F:$F,'Sales RAW DATA'!$I:$I,Incentive_Calc!$A364,'Sales RAW DATA'!$D:$D,"B2",'Sales RAW DATA'!$E:$E,Incentive_Calc!Z$5),"")</f>
        <v>0.94974538894767868</v>
      </c>
      <c r="AA364" s="44">
        <f>IFERROR(SUMIFS('Sales RAW DATA'!$G:$G,'Sales RAW DATA'!$I:$I,Incentive_Calc!$A364,'Sales RAW DATA'!$D:$D,"B2",'Sales RAW DATA'!$E:$E,Incentive_Calc!AA$5)/SUMIFS('Sales RAW DATA'!$F:$F,'Sales RAW DATA'!$I:$I,Incentive_Calc!$A364,'Sales RAW DATA'!$D:$D,"B2",'Sales RAW DATA'!$E:$E,Incentive_Calc!AA$5),"")</f>
        <v>0.9033771427011682</v>
      </c>
      <c r="AB364" s="44">
        <f>IFERROR(SUMIFS('Sales RAW DATA'!$G:$G,'Sales RAW DATA'!$I:$I,Incentive_Calc!$A364,'Sales RAW DATA'!$D:$D,"B2",'Sales RAW DATA'!$E:$E,Incentive_Calc!AB$5)/SUMIFS('Sales RAW DATA'!$F:$F,'Sales RAW DATA'!$I:$I,Incentive_Calc!$A364,'Sales RAW DATA'!$D:$D,"B2",'Sales RAW DATA'!$E:$E,Incentive_Calc!AB$5),"")</f>
        <v>0.85153157012292047</v>
      </c>
      <c r="AC364" s="44">
        <f>SUMIFS('Sales RAW DATA'!$G:$G,'Sales RAW DATA'!$I:$I,Incentive_Calc!$A364,'Sales RAW DATA'!$D:$D,"B2")/SUMIFS('Sales RAW DATA'!$F:$F,'Sales RAW DATA'!$I:$I,Incentive_Calc!$A364,'Sales RAW DATA'!$D:$D,"B2")</f>
        <v>0.9005901511725749</v>
      </c>
      <c r="AD364" s="44">
        <f>IFERROR(SUMIFS('Sales RAW DATA'!$G:$G,'Sales RAW DATA'!$I:$I,Incentive_Calc!$A364,'Sales RAW DATA'!$D:$D,"B3",'Sales RAW DATA'!$E:$E,Incentive_Calc!AD$5)/SUMIFS('Sales RAW DATA'!$F:$F,'Sales RAW DATA'!$I:$I,Incentive_Calc!$A364,'Sales RAW DATA'!$D:$D,"B3",'Sales RAW DATA'!$E:$E,Incentive_Calc!AD$5),"")</f>
        <v>0.72180143654109929</v>
      </c>
      <c r="AE364" s="44">
        <f>IFERROR(SUMIFS('Sales RAW DATA'!$G:$G,'Sales RAW DATA'!$I:$I,Incentive_Calc!$A364,'Sales RAW DATA'!$D:$D,"B3",'Sales RAW DATA'!$E:$E,Incentive_Calc!AE$5)/SUMIFS('Sales RAW DATA'!$F:$F,'Sales RAW DATA'!$I:$I,Incentive_Calc!$A364,'Sales RAW DATA'!$D:$D,"B3",'Sales RAW DATA'!$E:$E,Incentive_Calc!AE$5),"")</f>
        <v>0.95378628466387061</v>
      </c>
      <c r="AF364" s="44">
        <f>IFERROR(SUMIFS('Sales RAW DATA'!$G:$G,'Sales RAW DATA'!$I:$I,Incentive_Calc!$A364,'Sales RAW DATA'!$D:$D,"B3",'Sales RAW DATA'!$E:$E,Incentive_Calc!AF$5)/SUMIFS('Sales RAW DATA'!$F:$F,'Sales RAW DATA'!$I:$I,Incentive_Calc!$A364,'Sales RAW DATA'!$D:$D,"B3",'Sales RAW DATA'!$E:$E,Incentive_Calc!AF$5),"")</f>
        <v>1.4213641884020853</v>
      </c>
      <c r="AG364" s="44">
        <f>SUMIFS('Sales RAW DATA'!$G:$G,'Sales RAW DATA'!$I:$I,Incentive_Calc!$A364,'Sales RAW DATA'!$D:$D,"B3")/SUMIFS('Sales RAW DATA'!$F:$F,'Sales RAW DATA'!$I:$I,Incentive_Calc!$A364,'Sales RAW DATA'!$D:$D,"B3")</f>
        <v>1.0515327619577022</v>
      </c>
      <c r="AH364" s="44">
        <f>IFERROR(SUMIFS('Sales RAW DATA'!$G:$G,'Sales RAW DATA'!$I:$I,Incentive_Calc!$A364,'Sales RAW DATA'!$D:$D,"B4",'Sales RAW DATA'!$E:$E,Incentive_Calc!AH$5)/SUMIFS('Sales RAW DATA'!$F:$F,'Sales RAW DATA'!$I:$I,Incentive_Calc!$A364,'Sales RAW DATA'!$D:$D,"B4",'Sales RAW DATA'!$E:$E,Incentive_Calc!AH$5),"")</f>
        <v>1.056787021079709</v>
      </c>
      <c r="AI364" s="44">
        <f>IFERROR(SUMIFS('Sales RAW DATA'!$G:$G,'Sales RAW DATA'!$I:$I,Incentive_Calc!$A364,'Sales RAW DATA'!$D:$D,"B4",'Sales RAW DATA'!$E:$E,Incentive_Calc!AI$5)/SUMIFS('Sales RAW DATA'!$F:$F,'Sales RAW DATA'!$I:$I,Incentive_Calc!$A364,'Sales RAW DATA'!$D:$D,"B4",'Sales RAW DATA'!$E:$E,Incentive_Calc!AI$5),"")</f>
        <v>1.138983022777756</v>
      </c>
      <c r="AJ364" s="44">
        <f>IFERROR(SUMIFS('Sales RAW DATA'!$G:$G,'Sales RAW DATA'!$I:$I,Incentive_Calc!$A364,'Sales RAW DATA'!$D:$D,"B4",'Sales RAW DATA'!$E:$E,Incentive_Calc!AJ$5)/SUMIFS('Sales RAW DATA'!$F:$F,'Sales RAW DATA'!$I:$I,Incentive_Calc!$A364,'Sales RAW DATA'!$D:$D,"B4",'Sales RAW DATA'!$E:$E,Incentive_Calc!AJ$5),"")</f>
        <v>0.9792523246252135</v>
      </c>
      <c r="AK364" s="44">
        <f>SUMIFS('Sales RAW DATA'!$G:$G,'Sales RAW DATA'!$I:$I,Incentive_Calc!$A364,'Sales RAW DATA'!$D:$D,"B4")/SUMIFS('Sales RAW DATA'!$F:$F,'Sales RAW DATA'!$I:$I,Incentive_Calc!$A364,'Sales RAW DATA'!$D:$D,"B4")</f>
        <v>1.0579691781912648</v>
      </c>
      <c r="AL364" s="44">
        <f>IFERROR(SUMIFS('Sales RAW DATA'!$G:$G,'Sales RAW DATA'!$I:$I,Incentive_Calc!$A364,'Sales RAW DATA'!$D:$D,"B5",'Sales RAW DATA'!$E:$E,Incentive_Calc!AL$5)/SUMIFS('Sales RAW DATA'!$F:$F,'Sales RAW DATA'!$I:$I,Incentive_Calc!$A364,'Sales RAW DATA'!$D:$D,"B5",'Sales RAW DATA'!$E:$E,Incentive_Calc!AL$5),"")</f>
        <v>0.94716299946333615</v>
      </c>
      <c r="AM364" s="44">
        <f>IFERROR(SUMIFS('Sales RAW DATA'!$G:$G,'Sales RAW DATA'!$I:$I,Incentive_Calc!$A364,'Sales RAW DATA'!$D:$D,"B5",'Sales RAW DATA'!$E:$E,Incentive_Calc!AM$5)/SUMIFS('Sales RAW DATA'!$F:$F,'Sales RAW DATA'!$I:$I,Incentive_Calc!$A364,'Sales RAW DATA'!$D:$D,"B5",'Sales RAW DATA'!$E:$E,Incentive_Calc!AM$5),"")</f>
        <v>1.1257183207206203</v>
      </c>
      <c r="AN364" s="44">
        <f>IFERROR(SUMIFS('Sales RAW DATA'!$G:$G,'Sales RAW DATA'!$I:$I,Incentive_Calc!$A364,'Sales RAW DATA'!$D:$D,"B5",'Sales RAW DATA'!$E:$E,Incentive_Calc!AN$5)/SUMIFS('Sales RAW DATA'!$F:$F,'Sales RAW DATA'!$I:$I,Incentive_Calc!$A364,'Sales RAW DATA'!$D:$D,"B5",'Sales RAW DATA'!$E:$E,Incentive_Calc!AN$5),"")</f>
        <v>0.98197640280377263</v>
      </c>
      <c r="AO364" s="44">
        <f>SUMIFS('Sales RAW DATA'!$G:$G,'Sales RAW DATA'!$I:$I,Incentive_Calc!$A364,'Sales RAW DATA'!$D:$D,"B5")/SUMIFS('Sales RAW DATA'!$F:$F,'Sales RAW DATA'!$I:$I,Incentive_Calc!$A364,'Sales RAW DATA'!$D:$D,"B5")</f>
        <v>1.0192770215959674</v>
      </c>
      <c r="AP364" s="42">
        <f>SUM(SUMIFS('Sales RAW DATA'!$F$2:$F$30000,'Sales RAW DATA'!$I$2:$I$30000,Incentive_Calc!$A364,'Sales RAW DATA'!$D$2:$D$30000,"B1"),SUMIFS('Sales RAW DATA'!$F$2:$F$30000,'Sales RAW DATA'!$I$2:$I$30000,Incentive_Calc!$A364,'Sales RAW DATA'!$D$2:$D$30000,"B2"),SUMIFS('Sales RAW DATA'!$F$2:$F$30000,'Sales RAW DATA'!$I$2:$I$30000,Incentive_Calc!$A364,'Sales RAW DATA'!$D$2:$D$30000,"B3"),SUMIFS('Sales RAW DATA'!$F$2:$F$30000,'Sales RAW DATA'!$I$2:$I$30000,Incentive_Calc!$A364,'Sales RAW DATA'!$D$2:$D$30000,"B4"),SUMIFS('Sales RAW DATA'!$F$2:$F$30000,'Sales RAW DATA'!$I$2:$I$30000,Incentive_Calc!$A364,'Sales RAW DATA'!$D$2:$D$30000,"B5"))</f>
        <v>9857705</v>
      </c>
      <c r="AQ364" s="42">
        <f>SUM(SUMIFS('Sales RAW DATA'!$G$2:$G$30000,'Sales RAW DATA'!$I$2:$I$30000,Incentive_Calc!$A364,'Sales RAW DATA'!$D$2:$D$30000,"B1"),SUMIFS('Sales RAW DATA'!$G$2:$G$30000,'Sales RAW DATA'!$I$2:$I$30000,Incentive_Calc!$A364,'Sales RAW DATA'!$D$2:$D$30000,"B2"),SUMIFS('Sales RAW DATA'!$G$2:$G$30000,'Sales RAW DATA'!$I$2:$I$30000,Incentive_Calc!$A364,'Sales RAW DATA'!$D$2:$D$30000,"B3"),SUMIFS('Sales RAW DATA'!$G$2:$G$30000,'Sales RAW DATA'!$I$2:$I$30000,Incentive_Calc!$A364,'Sales RAW DATA'!$D$2:$D$30000,"B4"),SUMIFS('Sales RAW DATA'!$G$2:$G$30000,'Sales RAW DATA'!$I$2:$I$30000,Incentive_Calc!$A364,'Sales RAW DATA'!$D$2:$D$30000,"B5"))</f>
        <v>10788558</v>
      </c>
      <c r="AR364" s="45">
        <f t="shared" si="95"/>
        <v>109.44289771300724</v>
      </c>
      <c r="AS364" s="45">
        <f t="shared" si="96"/>
        <v>109</v>
      </c>
      <c r="AT364" s="46"/>
      <c r="AU364" s="21"/>
      <c r="AV364" s="43" t="str">
        <f t="shared" si="87"/>
        <v>Yes</v>
      </c>
      <c r="AW364" s="43" t="str">
        <f t="shared" si="88"/>
        <v>Yes</v>
      </c>
      <c r="AX364" s="43" t="str">
        <f t="shared" si="89"/>
        <v>Yes</v>
      </c>
      <c r="AY364" s="43" t="str">
        <f t="shared" si="97"/>
        <v>Yes</v>
      </c>
    </row>
    <row r="365" spans="1:51" x14ac:dyDescent="0.35">
      <c r="A365" s="21" t="s">
        <v>1242</v>
      </c>
      <c r="B365" s="21" t="s">
        <v>765</v>
      </c>
      <c r="C365" s="21" t="str">
        <f>_xlfn.XLOOKUP($A365,'Employee List'!$E:$E,'Employee List'!$D:$D,0)</f>
        <v>DM</v>
      </c>
      <c r="D365" s="42" cm="1">
        <f t="array" ref="D365">IFERROR(IF($G365="Yes",INDEX('Payment Plan'!$D$6:$D$42,MATCH(1,(Incentive_Calc!$C365='Payment Plan'!$B$6:$B$42)*(Incentive_Calc!$U365='Payment Plan'!$C$6:$C$42),0)),""),"")</f>
        <v>43410.9375</v>
      </c>
      <c r="E365" s="42" t="str" cm="1">
        <f t="array" ref="E365">IFERROR(IF($H365="Yes",INDEX('Payment Plan'!$D$6:$D$42,MATCH(1,(Incentive_Calc!$C365='Payment Plan'!$B$6:$B$42)*(Incentive_Calc!$AS365='Payment Plan'!$C$6:$C$42),0)),""),"")</f>
        <v/>
      </c>
      <c r="F365" s="42">
        <f t="shared" si="90"/>
        <v>43410.9375</v>
      </c>
      <c r="G365" s="43" t="str">
        <f t="shared" si="85"/>
        <v>Yes</v>
      </c>
      <c r="H365" s="21" t="str">
        <f t="shared" si="91"/>
        <v>No</v>
      </c>
      <c r="I365" s="42">
        <f>IFERROR(SUMIFS('Sales RAW DATA'!$F$2:$F$30000,'Sales RAW DATA'!$I$2:$I$30000,Incentive_Calc!$A365,'Sales RAW DATA'!$E$2:$E$30000,Incentive_Calc!I$5),"")</f>
        <v>2785908</v>
      </c>
      <c r="J365" s="42">
        <f>IFERROR(SUMIFS('Sales RAW DATA'!$F$2:$F$30000,'Sales RAW DATA'!$I$2:$I$30000,Incentive_Calc!$A365,'Sales RAW DATA'!$E$2:$E$30000,Incentive_Calc!J$5),"")</f>
        <v>2818806</v>
      </c>
      <c r="K365" s="42">
        <f>IFERROR(SUMIFS('Sales RAW DATA'!$F$2:$F$30000,'Sales RAW DATA'!$I$2:$I$30000,Incentive_Calc!$A365,'Sales RAW DATA'!$E$2:$E$30000,Incentive_Calc!K$5),"")</f>
        <v>2881218</v>
      </c>
      <c r="L365" s="42">
        <f t="shared" si="92"/>
        <v>8485932</v>
      </c>
      <c r="M365" s="42">
        <f>IFERROR(SUMIFS('Sales RAW DATA'!$G$2:$G$30000,'Sales RAW DATA'!$I$2:$I$30000,Incentive_Calc!$A365,'Sales RAW DATA'!$E$2:$E$30000,Incentive_Calc!M$5),"")</f>
        <v>2908297</v>
      </c>
      <c r="N365" s="42">
        <f>IFERROR(SUMIFS('Sales RAW DATA'!$G$2:$G$30000,'Sales RAW DATA'!$I$2:$I$30000,Incentive_Calc!$A365,'Sales RAW DATA'!$E$2:$E$30000,Incentive_Calc!N$5),"")</f>
        <v>2896821</v>
      </c>
      <c r="O365" s="42">
        <f>IFERROR(SUMIFS('Sales RAW DATA'!$G$2:$G$30000,'Sales RAW DATA'!$I$2:$I$30000,Incentive_Calc!$A365,'Sales RAW DATA'!$E$2:$E$30000,Incentive_Calc!O$5),"")</f>
        <v>2947909</v>
      </c>
      <c r="P365" s="42">
        <f t="shared" si="86"/>
        <v>8753027</v>
      </c>
      <c r="Q365" s="44">
        <f t="shared" si="82"/>
        <v>1.0439314578945178</v>
      </c>
      <c r="R365" s="44">
        <f t="shared" si="83"/>
        <v>1.0276766120123202</v>
      </c>
      <c r="S365" s="44">
        <f t="shared" si="84"/>
        <v>1.0231468080513171</v>
      </c>
      <c r="T365" s="45">
        <f t="shared" si="93"/>
        <v>103.147503420956</v>
      </c>
      <c r="U365" s="45">
        <f t="shared" si="94"/>
        <v>103</v>
      </c>
      <c r="V365" s="44">
        <f>IFERROR(SUMIFS('Sales RAW DATA'!$G:$G,'Sales RAW DATA'!$I:$I,Incentive_Calc!$A365,'Sales RAW DATA'!$D:$D,"B1",'Sales RAW DATA'!$E:$E,Incentive_Calc!V$5)/SUMIFS('Sales RAW DATA'!$F:$F,'Sales RAW DATA'!$I:$I,Incentive_Calc!$A365,'Sales RAW DATA'!$D:$D,"B1",'Sales RAW DATA'!$E:$E,Incentive_Calc!V$5),"")</f>
        <v>1.2838057665673395</v>
      </c>
      <c r="W365" s="44">
        <f>IFERROR(SUMIFS('Sales RAW DATA'!$G:$G,'Sales RAW DATA'!$I:$I,Incentive_Calc!$A365,'Sales RAW DATA'!$D:$D,"B1",'Sales RAW DATA'!$E:$E,Incentive_Calc!W$5)/SUMIFS('Sales RAW DATA'!$F:$F,'Sales RAW DATA'!$I:$I,Incentive_Calc!$A365,'Sales RAW DATA'!$D:$D,"B1",'Sales RAW DATA'!$E:$E,Incentive_Calc!W$5),"")</f>
        <v>1.124894348145377</v>
      </c>
      <c r="X365" s="44">
        <f>IFERROR(SUMIFS('Sales RAW DATA'!$G:$G,'Sales RAW DATA'!$I:$I,Incentive_Calc!$A365,'Sales RAW DATA'!$D:$D,"B1",'Sales RAW DATA'!$E:$E,Incentive_Calc!X$5)/SUMIFS('Sales RAW DATA'!$F:$F,'Sales RAW DATA'!$I:$I,Incentive_Calc!$A365,'Sales RAW DATA'!$D:$D,"B1",'Sales RAW DATA'!$E:$E,Incentive_Calc!X$5),"")</f>
        <v>1.0602173618940247</v>
      </c>
      <c r="Y365" s="44">
        <f>SUMIFS('Sales RAW DATA'!$G:$G,'Sales RAW DATA'!$I:$I,Incentive_Calc!$A365,'Sales RAW DATA'!$D:$D,"B1")/SUMIFS('Sales RAW DATA'!$F:$F,'Sales RAW DATA'!$I:$I,Incentive_Calc!$A365,'Sales RAW DATA'!$D:$D,"B1")</f>
        <v>1.1589360536940103</v>
      </c>
      <c r="Z365" s="44">
        <f>IFERROR(SUMIFS('Sales RAW DATA'!$G:$G,'Sales RAW DATA'!$I:$I,Incentive_Calc!$A365,'Sales RAW DATA'!$D:$D,"B2",'Sales RAW DATA'!$E:$E,Incentive_Calc!Z$5)/SUMIFS('Sales RAW DATA'!$F:$F,'Sales RAW DATA'!$I:$I,Incentive_Calc!$A365,'Sales RAW DATA'!$D:$D,"B2",'Sales RAW DATA'!$E:$E,Incentive_Calc!Z$5),"")</f>
        <v>0.94876213490024841</v>
      </c>
      <c r="AA365" s="44">
        <f>IFERROR(SUMIFS('Sales RAW DATA'!$G:$G,'Sales RAW DATA'!$I:$I,Incentive_Calc!$A365,'Sales RAW DATA'!$D:$D,"B2",'Sales RAW DATA'!$E:$E,Incentive_Calc!AA$5)/SUMIFS('Sales RAW DATA'!$F:$F,'Sales RAW DATA'!$I:$I,Incentive_Calc!$A365,'Sales RAW DATA'!$D:$D,"B2",'Sales RAW DATA'!$E:$E,Incentive_Calc!AA$5),"")</f>
        <v>0.87292454278080733</v>
      </c>
      <c r="AB365" s="44">
        <f>IFERROR(SUMIFS('Sales RAW DATA'!$G:$G,'Sales RAW DATA'!$I:$I,Incentive_Calc!$A365,'Sales RAW DATA'!$D:$D,"B2",'Sales RAW DATA'!$E:$E,Incentive_Calc!AB$5)/SUMIFS('Sales RAW DATA'!$F:$F,'Sales RAW DATA'!$I:$I,Incentive_Calc!$A365,'Sales RAW DATA'!$D:$D,"B2",'Sales RAW DATA'!$E:$E,Incentive_Calc!AB$5),"")</f>
        <v>0.91623404977924405</v>
      </c>
      <c r="AC365" s="44">
        <f>SUMIFS('Sales RAW DATA'!$G:$G,'Sales RAW DATA'!$I:$I,Incentive_Calc!$A365,'Sales RAW DATA'!$D:$D,"B2")/SUMIFS('Sales RAW DATA'!$F:$F,'Sales RAW DATA'!$I:$I,Incentive_Calc!$A365,'Sales RAW DATA'!$D:$D,"B2")</f>
        <v>0.91228178249248248</v>
      </c>
      <c r="AD365" s="44">
        <f>IFERROR(SUMIFS('Sales RAW DATA'!$G:$G,'Sales RAW DATA'!$I:$I,Incentive_Calc!$A365,'Sales RAW DATA'!$D:$D,"B3",'Sales RAW DATA'!$E:$E,Incentive_Calc!AD$5)/SUMIFS('Sales RAW DATA'!$F:$F,'Sales RAW DATA'!$I:$I,Incentive_Calc!$A365,'Sales RAW DATA'!$D:$D,"B3",'Sales RAW DATA'!$E:$E,Incentive_Calc!AD$5),"")</f>
        <v>0.87935155876498694</v>
      </c>
      <c r="AE365" s="44">
        <f>IFERROR(SUMIFS('Sales RAW DATA'!$G:$G,'Sales RAW DATA'!$I:$I,Incentive_Calc!$A365,'Sales RAW DATA'!$D:$D,"B3",'Sales RAW DATA'!$E:$E,Incentive_Calc!AE$5)/SUMIFS('Sales RAW DATA'!$F:$F,'Sales RAW DATA'!$I:$I,Incentive_Calc!$A365,'Sales RAW DATA'!$D:$D,"B3",'Sales RAW DATA'!$E:$E,Incentive_Calc!AE$5),"")</f>
        <v>0.98467153284671538</v>
      </c>
      <c r="AF365" s="44">
        <f>IFERROR(SUMIFS('Sales RAW DATA'!$G:$G,'Sales RAW DATA'!$I:$I,Incentive_Calc!$A365,'Sales RAW DATA'!$D:$D,"B3",'Sales RAW DATA'!$E:$E,Incentive_Calc!AF$5)/SUMIFS('Sales RAW DATA'!$F:$F,'Sales RAW DATA'!$I:$I,Incentive_Calc!$A365,'Sales RAW DATA'!$D:$D,"B3",'Sales RAW DATA'!$E:$E,Incentive_Calc!AF$5),"")</f>
        <v>1.2679199111316228</v>
      </c>
      <c r="AG365" s="44">
        <f>SUMIFS('Sales RAW DATA'!$G:$G,'Sales RAW DATA'!$I:$I,Incentive_Calc!$A365,'Sales RAW DATA'!$D:$D,"B3")/SUMIFS('Sales RAW DATA'!$F:$F,'Sales RAW DATA'!$I:$I,Incentive_Calc!$A365,'Sales RAW DATA'!$D:$D,"B3")</f>
        <v>1.0553947452597598</v>
      </c>
      <c r="AH365" s="44">
        <f>IFERROR(SUMIFS('Sales RAW DATA'!$G:$G,'Sales RAW DATA'!$I:$I,Incentive_Calc!$A365,'Sales RAW DATA'!$D:$D,"B4",'Sales RAW DATA'!$E:$E,Incentive_Calc!AH$5)/SUMIFS('Sales RAW DATA'!$F:$F,'Sales RAW DATA'!$I:$I,Incentive_Calc!$A365,'Sales RAW DATA'!$D:$D,"B4",'Sales RAW DATA'!$E:$E,Incentive_Calc!AH$5),"")</f>
        <v>1.2018581236033801</v>
      </c>
      <c r="AI365" s="44">
        <f>IFERROR(SUMIFS('Sales RAW DATA'!$G:$G,'Sales RAW DATA'!$I:$I,Incentive_Calc!$A365,'Sales RAW DATA'!$D:$D,"B4",'Sales RAW DATA'!$E:$E,Incentive_Calc!AI$5)/SUMIFS('Sales RAW DATA'!$F:$F,'Sales RAW DATA'!$I:$I,Incentive_Calc!$A365,'Sales RAW DATA'!$D:$D,"B4",'Sales RAW DATA'!$E:$E,Incentive_Calc!AI$5),"")</f>
        <v>1.2083541474248627</v>
      </c>
      <c r="AJ365" s="44">
        <f>IFERROR(SUMIFS('Sales RAW DATA'!$G:$G,'Sales RAW DATA'!$I:$I,Incentive_Calc!$A365,'Sales RAW DATA'!$D:$D,"B4",'Sales RAW DATA'!$E:$E,Incentive_Calc!AJ$5)/SUMIFS('Sales RAW DATA'!$F:$F,'Sales RAW DATA'!$I:$I,Incentive_Calc!$A365,'Sales RAW DATA'!$D:$D,"B4",'Sales RAW DATA'!$E:$E,Incentive_Calc!AJ$5),"")</f>
        <v>1.0862166644348534</v>
      </c>
      <c r="AK365" s="44">
        <f>SUMIFS('Sales RAW DATA'!$G:$G,'Sales RAW DATA'!$I:$I,Incentive_Calc!$A365,'Sales RAW DATA'!$D:$D,"B4")/SUMIFS('Sales RAW DATA'!$F:$F,'Sales RAW DATA'!$I:$I,Incentive_Calc!$A365,'Sales RAW DATA'!$D:$D,"B4")</f>
        <v>1.1640066363194792</v>
      </c>
      <c r="AL365" s="44">
        <f>IFERROR(SUMIFS('Sales RAW DATA'!$G:$G,'Sales RAW DATA'!$I:$I,Incentive_Calc!$A365,'Sales RAW DATA'!$D:$D,"B5",'Sales RAW DATA'!$E:$E,Incentive_Calc!AL$5)/SUMIFS('Sales RAW DATA'!$F:$F,'Sales RAW DATA'!$I:$I,Incentive_Calc!$A365,'Sales RAW DATA'!$D:$D,"B5",'Sales RAW DATA'!$E:$E,Incentive_Calc!AL$5),"")</f>
        <v>0.74858808007365718</v>
      </c>
      <c r="AM365" s="44">
        <f>IFERROR(SUMIFS('Sales RAW DATA'!$G:$G,'Sales RAW DATA'!$I:$I,Incentive_Calc!$A365,'Sales RAW DATA'!$D:$D,"B5",'Sales RAW DATA'!$E:$E,Incentive_Calc!AM$5)/SUMIFS('Sales RAW DATA'!$F:$F,'Sales RAW DATA'!$I:$I,Incentive_Calc!$A365,'Sales RAW DATA'!$D:$D,"B5",'Sales RAW DATA'!$E:$E,Incentive_Calc!AM$5),"")</f>
        <v>0.87417797973526012</v>
      </c>
      <c r="AN365" s="44">
        <f>IFERROR(SUMIFS('Sales RAW DATA'!$G:$G,'Sales RAW DATA'!$I:$I,Incentive_Calc!$A365,'Sales RAW DATA'!$D:$D,"B5",'Sales RAW DATA'!$E:$E,Incentive_Calc!AN$5)/SUMIFS('Sales RAW DATA'!$F:$F,'Sales RAW DATA'!$I:$I,Incentive_Calc!$A365,'Sales RAW DATA'!$D:$D,"B5",'Sales RAW DATA'!$E:$E,Incentive_Calc!AN$5),"")</f>
        <v>0.81315149573052348</v>
      </c>
      <c r="AO365" s="44">
        <f>SUMIFS('Sales RAW DATA'!$G:$G,'Sales RAW DATA'!$I:$I,Incentive_Calc!$A365,'Sales RAW DATA'!$D:$D,"B5")/SUMIFS('Sales RAW DATA'!$F:$F,'Sales RAW DATA'!$I:$I,Incentive_Calc!$A365,'Sales RAW DATA'!$D:$D,"B5")</f>
        <v>0.81215932122310763</v>
      </c>
      <c r="AP365" s="42">
        <f>SUM(SUMIFS('Sales RAW DATA'!$F$2:$F$30000,'Sales RAW DATA'!$I$2:$I$30000,Incentive_Calc!$A365,'Sales RAW DATA'!$D$2:$D$30000,"B1"),SUMIFS('Sales RAW DATA'!$F$2:$F$30000,'Sales RAW DATA'!$I$2:$I$30000,Incentive_Calc!$A365,'Sales RAW DATA'!$D$2:$D$30000,"B2"),SUMIFS('Sales RAW DATA'!$F$2:$F$30000,'Sales RAW DATA'!$I$2:$I$30000,Incentive_Calc!$A365,'Sales RAW DATA'!$D$2:$D$30000,"B3"),SUMIFS('Sales RAW DATA'!$F$2:$F$30000,'Sales RAW DATA'!$I$2:$I$30000,Incentive_Calc!$A365,'Sales RAW DATA'!$D$2:$D$30000,"B4"),SUMIFS('Sales RAW DATA'!$F$2:$F$30000,'Sales RAW DATA'!$I$2:$I$30000,Incentive_Calc!$A365,'Sales RAW DATA'!$D$2:$D$30000,"B5"))</f>
        <v>4860994</v>
      </c>
      <c r="AQ365" s="42">
        <f>SUM(SUMIFS('Sales RAW DATA'!$G$2:$G$30000,'Sales RAW DATA'!$I$2:$I$30000,Incentive_Calc!$A365,'Sales RAW DATA'!$D$2:$D$30000,"B1"),SUMIFS('Sales RAW DATA'!$G$2:$G$30000,'Sales RAW DATA'!$I$2:$I$30000,Incentive_Calc!$A365,'Sales RAW DATA'!$D$2:$D$30000,"B2"),SUMIFS('Sales RAW DATA'!$G$2:$G$30000,'Sales RAW DATA'!$I$2:$I$30000,Incentive_Calc!$A365,'Sales RAW DATA'!$D$2:$D$30000,"B3"),SUMIFS('Sales RAW DATA'!$G$2:$G$30000,'Sales RAW DATA'!$I$2:$I$30000,Incentive_Calc!$A365,'Sales RAW DATA'!$D$2:$D$30000,"B4"),SUMIFS('Sales RAW DATA'!$G$2:$G$30000,'Sales RAW DATA'!$I$2:$I$30000,Incentive_Calc!$A365,'Sales RAW DATA'!$D$2:$D$30000,"B5"))</f>
        <v>5186226</v>
      </c>
      <c r="AR365" s="45">
        <f t="shared" si="95"/>
        <v>106.69064804441231</v>
      </c>
      <c r="AS365" s="45">
        <f t="shared" si="96"/>
        <v>106</v>
      </c>
      <c r="AT365" s="46"/>
      <c r="AU365" s="21"/>
      <c r="AV365" s="43" t="str">
        <f t="shared" si="87"/>
        <v>Yes</v>
      </c>
      <c r="AW365" s="43" t="str">
        <f t="shared" si="88"/>
        <v>Yes</v>
      </c>
      <c r="AX365" s="43" t="str">
        <f t="shared" si="89"/>
        <v>Yes</v>
      </c>
      <c r="AY365" s="43" t="str">
        <f t="shared" si="97"/>
        <v>Yes</v>
      </c>
    </row>
    <row r="366" spans="1:51" x14ac:dyDescent="0.35">
      <c r="A366" s="21" t="s">
        <v>1243</v>
      </c>
      <c r="B366" s="21" t="s">
        <v>766</v>
      </c>
      <c r="C366" s="21" t="str">
        <f>_xlfn.XLOOKUP($A366,'Employee List'!$E:$E,'Employee List'!$D:$D,0)</f>
        <v>DM</v>
      </c>
      <c r="D366" s="42" t="str" cm="1">
        <f t="array" ref="D366">IFERROR(IF($G366="Yes",INDEX('Payment Plan'!$D$6:$D$42,MATCH(1,(Incentive_Calc!$C366='Payment Plan'!$B$6:$B$42)*(Incentive_Calc!$U366='Payment Plan'!$C$6:$C$42),0)),""),"")</f>
        <v/>
      </c>
      <c r="E366" s="42" t="str" cm="1">
        <f t="array" ref="E366">IFERROR(IF($H366="Yes",INDEX('Payment Plan'!$D$6:$D$42,MATCH(1,(Incentive_Calc!$C366='Payment Plan'!$B$6:$B$42)*(Incentive_Calc!$AS366='Payment Plan'!$C$6:$C$42),0)),""),"")</f>
        <v/>
      </c>
      <c r="F366" s="42">
        <f t="shared" si="90"/>
        <v>0</v>
      </c>
      <c r="G366" s="43" t="str">
        <f t="shared" si="85"/>
        <v>Yes</v>
      </c>
      <c r="H366" s="21" t="str">
        <f t="shared" si="91"/>
        <v>No</v>
      </c>
      <c r="I366" s="42">
        <f>IFERROR(SUMIFS('Sales RAW DATA'!$F$2:$F$30000,'Sales RAW DATA'!$I$2:$I$30000,Incentive_Calc!$A366,'Sales RAW DATA'!$E$2:$E$30000,Incentive_Calc!I$5),"")</f>
        <v>4118532</v>
      </c>
      <c r="J366" s="42">
        <f>IFERROR(SUMIFS('Sales RAW DATA'!$F$2:$F$30000,'Sales RAW DATA'!$I$2:$I$30000,Incentive_Calc!$A366,'Sales RAW DATA'!$E$2:$E$30000,Incentive_Calc!J$5),"")</f>
        <v>4082199</v>
      </c>
      <c r="K366" s="42">
        <f>IFERROR(SUMIFS('Sales RAW DATA'!$F$2:$F$30000,'Sales RAW DATA'!$I$2:$I$30000,Incentive_Calc!$A366,'Sales RAW DATA'!$E$2:$E$30000,Incentive_Calc!K$5),"")</f>
        <v>4136350</v>
      </c>
      <c r="L366" s="42">
        <f t="shared" si="92"/>
        <v>12337081</v>
      </c>
      <c r="M366" s="42">
        <f>IFERROR(SUMIFS('Sales RAW DATA'!$G$2:$G$30000,'Sales RAW DATA'!$I$2:$I$30000,Incentive_Calc!$A366,'Sales RAW DATA'!$E$2:$E$30000,Incentive_Calc!M$5),"")</f>
        <v>3671662</v>
      </c>
      <c r="N366" s="42">
        <f>IFERROR(SUMIFS('Sales RAW DATA'!$G$2:$G$30000,'Sales RAW DATA'!$I$2:$I$30000,Incentive_Calc!$A366,'Sales RAW DATA'!$E$2:$E$30000,Incentive_Calc!N$5),"")</f>
        <v>3567700</v>
      </c>
      <c r="O366" s="42">
        <f>IFERROR(SUMIFS('Sales RAW DATA'!$G$2:$G$30000,'Sales RAW DATA'!$I$2:$I$30000,Incentive_Calc!$A366,'Sales RAW DATA'!$E$2:$E$30000,Incentive_Calc!O$5),"")</f>
        <v>3630291</v>
      </c>
      <c r="P366" s="42">
        <f t="shared" si="86"/>
        <v>10869653</v>
      </c>
      <c r="Q366" s="44">
        <f t="shared" si="82"/>
        <v>0.89149774725557551</v>
      </c>
      <c r="R366" s="44">
        <f t="shared" si="83"/>
        <v>0.87396523295410145</v>
      </c>
      <c r="S366" s="44">
        <f t="shared" si="84"/>
        <v>0.87765566260108552</v>
      </c>
      <c r="T366" s="45">
        <f t="shared" si="93"/>
        <v>88.105549440746969</v>
      </c>
      <c r="U366" s="45">
        <f t="shared" si="94"/>
        <v>88</v>
      </c>
      <c r="V366" s="44">
        <f>IFERROR(SUMIFS('Sales RAW DATA'!$G:$G,'Sales RAW DATA'!$I:$I,Incentive_Calc!$A366,'Sales RAW DATA'!$D:$D,"B1",'Sales RAW DATA'!$E:$E,Incentive_Calc!V$5)/SUMIFS('Sales RAW DATA'!$F:$F,'Sales RAW DATA'!$I:$I,Incentive_Calc!$A366,'Sales RAW DATA'!$D:$D,"B1",'Sales RAW DATA'!$E:$E,Incentive_Calc!V$5),"")</f>
        <v>1.0825983308361102</v>
      </c>
      <c r="W366" s="44">
        <f>IFERROR(SUMIFS('Sales RAW DATA'!$G:$G,'Sales RAW DATA'!$I:$I,Incentive_Calc!$A366,'Sales RAW DATA'!$D:$D,"B1",'Sales RAW DATA'!$E:$E,Incentive_Calc!W$5)/SUMIFS('Sales RAW DATA'!$F:$F,'Sales RAW DATA'!$I:$I,Incentive_Calc!$A366,'Sales RAW DATA'!$D:$D,"B1",'Sales RAW DATA'!$E:$E,Incentive_Calc!W$5),"")</f>
        <v>0.76381694942398171</v>
      </c>
      <c r="X366" s="44">
        <f>IFERROR(SUMIFS('Sales RAW DATA'!$G:$G,'Sales RAW DATA'!$I:$I,Incentive_Calc!$A366,'Sales RAW DATA'!$D:$D,"B1",'Sales RAW DATA'!$E:$E,Incentive_Calc!X$5)/SUMIFS('Sales RAW DATA'!$F:$F,'Sales RAW DATA'!$I:$I,Incentive_Calc!$A366,'Sales RAW DATA'!$D:$D,"B1",'Sales RAW DATA'!$E:$E,Incentive_Calc!X$5),"")</f>
        <v>0.66289279435970849</v>
      </c>
      <c r="Y366" s="44">
        <f>SUMIFS('Sales RAW DATA'!$G:$G,'Sales RAW DATA'!$I:$I,Incentive_Calc!$A366,'Sales RAW DATA'!$D:$D,"B1")/SUMIFS('Sales RAW DATA'!$F:$F,'Sales RAW DATA'!$I:$I,Incentive_Calc!$A366,'Sales RAW DATA'!$D:$D,"B1")</f>
        <v>0.84224222478049693</v>
      </c>
      <c r="Z366" s="44">
        <f>IFERROR(SUMIFS('Sales RAW DATA'!$G:$G,'Sales RAW DATA'!$I:$I,Incentive_Calc!$A366,'Sales RAW DATA'!$D:$D,"B2",'Sales RAW DATA'!$E:$E,Incentive_Calc!Z$5)/SUMIFS('Sales RAW DATA'!$F:$F,'Sales RAW DATA'!$I:$I,Incentive_Calc!$A366,'Sales RAW DATA'!$D:$D,"B2",'Sales RAW DATA'!$E:$E,Incentive_Calc!Z$5),"")</f>
        <v>0.86784717492621821</v>
      </c>
      <c r="AA366" s="44">
        <f>IFERROR(SUMIFS('Sales RAW DATA'!$G:$G,'Sales RAW DATA'!$I:$I,Incentive_Calc!$A366,'Sales RAW DATA'!$D:$D,"B2",'Sales RAW DATA'!$E:$E,Incentive_Calc!AA$5)/SUMIFS('Sales RAW DATA'!$F:$F,'Sales RAW DATA'!$I:$I,Incentive_Calc!$A366,'Sales RAW DATA'!$D:$D,"B2",'Sales RAW DATA'!$E:$E,Incentive_Calc!AA$5),"")</f>
        <v>0.75122390749361767</v>
      </c>
      <c r="AB366" s="44">
        <f>IFERROR(SUMIFS('Sales RAW DATA'!$G:$G,'Sales RAW DATA'!$I:$I,Incentive_Calc!$A366,'Sales RAW DATA'!$D:$D,"B2",'Sales RAW DATA'!$E:$E,Incentive_Calc!AB$5)/SUMIFS('Sales RAW DATA'!$F:$F,'Sales RAW DATA'!$I:$I,Incentive_Calc!$A366,'Sales RAW DATA'!$D:$D,"B2",'Sales RAW DATA'!$E:$E,Incentive_Calc!AB$5),"")</f>
        <v>0.74485950300730774</v>
      </c>
      <c r="AC366" s="44">
        <f>SUMIFS('Sales RAW DATA'!$G:$G,'Sales RAW DATA'!$I:$I,Incentive_Calc!$A366,'Sales RAW DATA'!$D:$D,"B2")/SUMIFS('Sales RAW DATA'!$F:$F,'Sales RAW DATA'!$I:$I,Incentive_Calc!$A366,'Sales RAW DATA'!$D:$D,"B2")</f>
        <v>0.78688034780198846</v>
      </c>
      <c r="AD366" s="44">
        <f>IFERROR(SUMIFS('Sales RAW DATA'!$G:$G,'Sales RAW DATA'!$I:$I,Incentive_Calc!$A366,'Sales RAW DATA'!$D:$D,"B3",'Sales RAW DATA'!$E:$E,Incentive_Calc!AD$5)/SUMIFS('Sales RAW DATA'!$F:$F,'Sales RAW DATA'!$I:$I,Incentive_Calc!$A366,'Sales RAW DATA'!$D:$D,"B3",'Sales RAW DATA'!$E:$E,Incentive_Calc!AD$5),"")</f>
        <v>0.64216229799129931</v>
      </c>
      <c r="AE366" s="44">
        <f>IFERROR(SUMIFS('Sales RAW DATA'!$G:$G,'Sales RAW DATA'!$I:$I,Incentive_Calc!$A366,'Sales RAW DATA'!$D:$D,"B3",'Sales RAW DATA'!$E:$E,Incentive_Calc!AE$5)/SUMIFS('Sales RAW DATA'!$F:$F,'Sales RAW DATA'!$I:$I,Incentive_Calc!$A366,'Sales RAW DATA'!$D:$D,"B3",'Sales RAW DATA'!$E:$E,Incentive_Calc!AE$5),"")</f>
        <v>1.0333120683001362</v>
      </c>
      <c r="AF366" s="44">
        <f>IFERROR(SUMIFS('Sales RAW DATA'!$G:$G,'Sales RAW DATA'!$I:$I,Incentive_Calc!$A366,'Sales RAW DATA'!$D:$D,"B3",'Sales RAW DATA'!$E:$E,Incentive_Calc!AF$5)/SUMIFS('Sales RAW DATA'!$F:$F,'Sales RAW DATA'!$I:$I,Incentive_Calc!$A366,'Sales RAW DATA'!$D:$D,"B3",'Sales RAW DATA'!$E:$E,Incentive_Calc!AF$5),"")</f>
        <v>1.1469041783095082</v>
      </c>
      <c r="AG366" s="44">
        <f>SUMIFS('Sales RAW DATA'!$G:$G,'Sales RAW DATA'!$I:$I,Incentive_Calc!$A366,'Sales RAW DATA'!$D:$D,"B3")/SUMIFS('Sales RAW DATA'!$F:$F,'Sales RAW DATA'!$I:$I,Incentive_Calc!$A366,'Sales RAW DATA'!$D:$D,"B3")</f>
        <v>0.9490071394229318</v>
      </c>
      <c r="AH366" s="44">
        <f>IFERROR(SUMIFS('Sales RAW DATA'!$G:$G,'Sales RAW DATA'!$I:$I,Incentive_Calc!$A366,'Sales RAW DATA'!$D:$D,"B4",'Sales RAW DATA'!$E:$E,Incentive_Calc!AH$5)/SUMIFS('Sales RAW DATA'!$F:$F,'Sales RAW DATA'!$I:$I,Incentive_Calc!$A366,'Sales RAW DATA'!$D:$D,"B4",'Sales RAW DATA'!$E:$E,Incentive_Calc!AH$5),"")</f>
        <v>1.0689767275666746</v>
      </c>
      <c r="AI366" s="44">
        <f>IFERROR(SUMIFS('Sales RAW DATA'!$G:$G,'Sales RAW DATA'!$I:$I,Incentive_Calc!$A366,'Sales RAW DATA'!$D:$D,"B4",'Sales RAW DATA'!$E:$E,Incentive_Calc!AI$5)/SUMIFS('Sales RAW DATA'!$F:$F,'Sales RAW DATA'!$I:$I,Incentive_Calc!$A366,'Sales RAW DATA'!$D:$D,"B4",'Sales RAW DATA'!$E:$E,Incentive_Calc!AI$5),"")</f>
        <v>0.92730317862132727</v>
      </c>
      <c r="AJ366" s="44">
        <f>IFERROR(SUMIFS('Sales RAW DATA'!$G:$G,'Sales RAW DATA'!$I:$I,Incentive_Calc!$A366,'Sales RAW DATA'!$D:$D,"B4",'Sales RAW DATA'!$E:$E,Incentive_Calc!AJ$5)/SUMIFS('Sales RAW DATA'!$F:$F,'Sales RAW DATA'!$I:$I,Incentive_Calc!$A366,'Sales RAW DATA'!$D:$D,"B4",'Sales RAW DATA'!$E:$E,Incentive_Calc!AJ$5),"")</f>
        <v>0.93093781333769876</v>
      </c>
      <c r="AK366" s="44">
        <f>SUMIFS('Sales RAW DATA'!$G:$G,'Sales RAW DATA'!$I:$I,Incentive_Calc!$A366,'Sales RAW DATA'!$D:$D,"B4")/SUMIFS('Sales RAW DATA'!$F:$F,'Sales RAW DATA'!$I:$I,Incentive_Calc!$A366,'Sales RAW DATA'!$D:$D,"B4")</f>
        <v>0.97584779758526896</v>
      </c>
      <c r="AL366" s="44">
        <f>IFERROR(SUMIFS('Sales RAW DATA'!$G:$G,'Sales RAW DATA'!$I:$I,Incentive_Calc!$A366,'Sales RAW DATA'!$D:$D,"B5",'Sales RAW DATA'!$E:$E,Incentive_Calc!AL$5)/SUMIFS('Sales RAW DATA'!$F:$F,'Sales RAW DATA'!$I:$I,Incentive_Calc!$A366,'Sales RAW DATA'!$D:$D,"B5",'Sales RAW DATA'!$E:$E,Incentive_Calc!AL$5),"")</f>
        <v>0.96930417198609653</v>
      </c>
      <c r="AM366" s="44">
        <f>IFERROR(SUMIFS('Sales RAW DATA'!$G:$G,'Sales RAW DATA'!$I:$I,Incentive_Calc!$A366,'Sales RAW DATA'!$D:$D,"B5",'Sales RAW DATA'!$E:$E,Incentive_Calc!AM$5)/SUMIFS('Sales RAW DATA'!$F:$F,'Sales RAW DATA'!$I:$I,Incentive_Calc!$A366,'Sales RAW DATA'!$D:$D,"B5",'Sales RAW DATA'!$E:$E,Incentive_Calc!AM$5),"")</f>
        <v>0.84644519549432573</v>
      </c>
      <c r="AN366" s="44">
        <f>IFERROR(SUMIFS('Sales RAW DATA'!$G:$G,'Sales RAW DATA'!$I:$I,Incentive_Calc!$A366,'Sales RAW DATA'!$D:$D,"B5",'Sales RAW DATA'!$E:$E,Incentive_Calc!AN$5)/SUMIFS('Sales RAW DATA'!$F:$F,'Sales RAW DATA'!$I:$I,Incentive_Calc!$A366,'Sales RAW DATA'!$D:$D,"B5",'Sales RAW DATA'!$E:$E,Incentive_Calc!AN$5),"")</f>
        <v>0.78930775041810952</v>
      </c>
      <c r="AO366" s="44">
        <f>SUMIFS('Sales RAW DATA'!$G:$G,'Sales RAW DATA'!$I:$I,Incentive_Calc!$A366,'Sales RAW DATA'!$D:$D,"B5")/SUMIFS('Sales RAW DATA'!$F:$F,'Sales RAW DATA'!$I:$I,Incentive_Calc!$A366,'Sales RAW DATA'!$D:$D,"B5")</f>
        <v>0.86666463711641495</v>
      </c>
      <c r="AP366" s="42">
        <f>SUM(SUMIFS('Sales RAW DATA'!$F$2:$F$30000,'Sales RAW DATA'!$I$2:$I$30000,Incentive_Calc!$A366,'Sales RAW DATA'!$D$2:$D$30000,"B1"),SUMIFS('Sales RAW DATA'!$F$2:$F$30000,'Sales RAW DATA'!$I$2:$I$30000,Incentive_Calc!$A366,'Sales RAW DATA'!$D$2:$D$30000,"B2"),SUMIFS('Sales RAW DATA'!$F$2:$F$30000,'Sales RAW DATA'!$I$2:$I$30000,Incentive_Calc!$A366,'Sales RAW DATA'!$D$2:$D$30000,"B3"),SUMIFS('Sales RAW DATA'!$F$2:$F$30000,'Sales RAW DATA'!$I$2:$I$30000,Incentive_Calc!$A366,'Sales RAW DATA'!$D$2:$D$30000,"B4"),SUMIFS('Sales RAW DATA'!$F$2:$F$30000,'Sales RAW DATA'!$I$2:$I$30000,Incentive_Calc!$A366,'Sales RAW DATA'!$D$2:$D$30000,"B5"))</f>
        <v>6378077</v>
      </c>
      <c r="AQ366" s="42">
        <f>SUM(SUMIFS('Sales RAW DATA'!$G$2:$G$30000,'Sales RAW DATA'!$I$2:$I$30000,Incentive_Calc!$A366,'Sales RAW DATA'!$D$2:$D$30000,"B1"),SUMIFS('Sales RAW DATA'!$G$2:$G$30000,'Sales RAW DATA'!$I$2:$I$30000,Incentive_Calc!$A366,'Sales RAW DATA'!$D$2:$D$30000,"B2"),SUMIFS('Sales RAW DATA'!$G$2:$G$30000,'Sales RAW DATA'!$I$2:$I$30000,Incentive_Calc!$A366,'Sales RAW DATA'!$D$2:$D$30000,"B3"),SUMIFS('Sales RAW DATA'!$G$2:$G$30000,'Sales RAW DATA'!$I$2:$I$30000,Incentive_Calc!$A366,'Sales RAW DATA'!$D$2:$D$30000,"B4"),SUMIFS('Sales RAW DATA'!$G$2:$G$30000,'Sales RAW DATA'!$I$2:$I$30000,Incentive_Calc!$A366,'Sales RAW DATA'!$D$2:$D$30000,"B5"))</f>
        <v>5698419</v>
      </c>
      <c r="AR366" s="45">
        <f t="shared" si="95"/>
        <v>89.343841411760934</v>
      </c>
      <c r="AS366" s="45">
        <f t="shared" si="96"/>
        <v>89</v>
      </c>
      <c r="AT366" s="46"/>
      <c r="AU366" s="21"/>
      <c r="AV366" s="43" t="str">
        <f t="shared" si="87"/>
        <v>Yes</v>
      </c>
      <c r="AW366" s="43" t="str">
        <f t="shared" si="88"/>
        <v>Yes</v>
      </c>
      <c r="AX366" s="43" t="str">
        <f t="shared" si="89"/>
        <v>Yes</v>
      </c>
      <c r="AY366" s="43" t="str">
        <f t="shared" si="97"/>
        <v>Yes</v>
      </c>
    </row>
    <row r="367" spans="1:51" x14ac:dyDescent="0.35">
      <c r="A367" s="21" t="s">
        <v>1244</v>
      </c>
      <c r="B367" s="21" t="s">
        <v>767</v>
      </c>
      <c r="C367" s="21" t="str">
        <f>_xlfn.XLOOKUP($A367,'Employee List'!$E:$E,'Employee List'!$D:$D,0)</f>
        <v>DM</v>
      </c>
      <c r="D367" s="42" cm="1">
        <f t="array" ref="D367">IFERROR(IF($G367="Yes",INDEX('Payment Plan'!$D$6:$D$42,MATCH(1,(Incentive_Calc!$C367='Payment Plan'!$B$6:$B$42)*(Incentive_Calc!$U367='Payment Plan'!$C$6:$C$42),0)),""),"")</f>
        <v>45581.484375</v>
      </c>
      <c r="E367" s="42" t="str" cm="1">
        <f t="array" ref="E367">IFERROR(IF($H367="Yes",INDEX('Payment Plan'!$D$6:$D$42,MATCH(1,(Incentive_Calc!$C367='Payment Plan'!$B$6:$B$42)*(Incentive_Calc!$AS367='Payment Plan'!$C$6:$C$42),0)),""),"")</f>
        <v/>
      </c>
      <c r="F367" s="42">
        <f t="shared" si="90"/>
        <v>45581.484375</v>
      </c>
      <c r="G367" s="43" t="str">
        <f t="shared" si="85"/>
        <v>Yes</v>
      </c>
      <c r="H367" s="21" t="str">
        <f t="shared" si="91"/>
        <v>No</v>
      </c>
      <c r="I367" s="42">
        <f>IFERROR(SUMIFS('Sales RAW DATA'!$F$2:$F$30000,'Sales RAW DATA'!$I$2:$I$30000,Incentive_Calc!$A367,'Sales RAW DATA'!$E$2:$E$30000,Incentive_Calc!I$5),"")</f>
        <v>3675767</v>
      </c>
      <c r="J367" s="42">
        <f>IFERROR(SUMIFS('Sales RAW DATA'!$F$2:$F$30000,'Sales RAW DATA'!$I$2:$I$30000,Incentive_Calc!$A367,'Sales RAW DATA'!$E$2:$E$30000,Incentive_Calc!J$5),"")</f>
        <v>3705496</v>
      </c>
      <c r="K367" s="42">
        <f>IFERROR(SUMIFS('Sales RAW DATA'!$F$2:$F$30000,'Sales RAW DATA'!$I$2:$I$30000,Incentive_Calc!$A367,'Sales RAW DATA'!$E$2:$E$30000,Incentive_Calc!K$5),"")</f>
        <v>3757278</v>
      </c>
      <c r="L367" s="42">
        <f t="shared" si="92"/>
        <v>11138541</v>
      </c>
      <c r="M367" s="42">
        <f>IFERROR(SUMIFS('Sales RAW DATA'!$G$2:$G$30000,'Sales RAW DATA'!$I$2:$I$30000,Incentive_Calc!$A367,'Sales RAW DATA'!$E$2:$E$30000,Incentive_Calc!M$5),"")</f>
        <v>3955055</v>
      </c>
      <c r="N367" s="42">
        <f>IFERROR(SUMIFS('Sales RAW DATA'!$G$2:$G$30000,'Sales RAW DATA'!$I$2:$I$30000,Incentive_Calc!$A367,'Sales RAW DATA'!$E$2:$E$30000,Incentive_Calc!N$5),"")</f>
        <v>3881818</v>
      </c>
      <c r="O367" s="42">
        <f>IFERROR(SUMIFS('Sales RAW DATA'!$G$2:$G$30000,'Sales RAW DATA'!$I$2:$I$30000,Incentive_Calc!$A367,'Sales RAW DATA'!$E$2:$E$30000,Incentive_Calc!O$5),"")</f>
        <v>3834567</v>
      </c>
      <c r="P367" s="42">
        <f t="shared" si="86"/>
        <v>11671440</v>
      </c>
      <c r="Q367" s="44">
        <f t="shared" si="82"/>
        <v>1.0759808769163008</v>
      </c>
      <c r="R367" s="44">
        <f t="shared" si="83"/>
        <v>1.0475839131927278</v>
      </c>
      <c r="S367" s="44">
        <f t="shared" si="84"/>
        <v>1.0205704768185906</v>
      </c>
      <c r="T367" s="45">
        <f t="shared" si="93"/>
        <v>104.78428009557086</v>
      </c>
      <c r="U367" s="45">
        <f t="shared" si="94"/>
        <v>104</v>
      </c>
      <c r="V367" s="44">
        <f>IFERROR(SUMIFS('Sales RAW DATA'!$G:$G,'Sales RAW DATA'!$I:$I,Incentive_Calc!$A367,'Sales RAW DATA'!$D:$D,"B1",'Sales RAW DATA'!$E:$E,Incentive_Calc!V$5)/SUMIFS('Sales RAW DATA'!$F:$F,'Sales RAW DATA'!$I:$I,Incentive_Calc!$A367,'Sales RAW DATA'!$D:$D,"B1",'Sales RAW DATA'!$E:$E,Incentive_Calc!V$5),"")</f>
        <v>1.1829150072660846</v>
      </c>
      <c r="W367" s="44">
        <f>IFERROR(SUMIFS('Sales RAW DATA'!$G:$G,'Sales RAW DATA'!$I:$I,Incentive_Calc!$A367,'Sales RAW DATA'!$D:$D,"B1",'Sales RAW DATA'!$E:$E,Incentive_Calc!W$5)/SUMIFS('Sales RAW DATA'!$F:$F,'Sales RAW DATA'!$I:$I,Incentive_Calc!$A367,'Sales RAW DATA'!$D:$D,"B1",'Sales RAW DATA'!$E:$E,Incentive_Calc!W$5),"")</f>
        <v>1.1426366465845179</v>
      </c>
      <c r="X367" s="44">
        <f>IFERROR(SUMIFS('Sales RAW DATA'!$G:$G,'Sales RAW DATA'!$I:$I,Incentive_Calc!$A367,'Sales RAW DATA'!$D:$D,"B1",'Sales RAW DATA'!$E:$E,Incentive_Calc!X$5)/SUMIFS('Sales RAW DATA'!$F:$F,'Sales RAW DATA'!$I:$I,Incentive_Calc!$A367,'Sales RAW DATA'!$D:$D,"B1",'Sales RAW DATA'!$E:$E,Incentive_Calc!X$5),"")</f>
        <v>1.0610527085369514</v>
      </c>
      <c r="Y367" s="44">
        <f>SUMIFS('Sales RAW DATA'!$G:$G,'Sales RAW DATA'!$I:$I,Incentive_Calc!$A367,'Sales RAW DATA'!$D:$D,"B1")/SUMIFS('Sales RAW DATA'!$F:$F,'Sales RAW DATA'!$I:$I,Incentive_Calc!$A367,'Sales RAW DATA'!$D:$D,"B1")</f>
        <v>1.1305242510152478</v>
      </c>
      <c r="Z367" s="44">
        <f>IFERROR(SUMIFS('Sales RAW DATA'!$G:$G,'Sales RAW DATA'!$I:$I,Incentive_Calc!$A367,'Sales RAW DATA'!$D:$D,"B2",'Sales RAW DATA'!$E:$E,Incentive_Calc!Z$5)/SUMIFS('Sales RAW DATA'!$F:$F,'Sales RAW DATA'!$I:$I,Incentive_Calc!$A367,'Sales RAW DATA'!$D:$D,"B2",'Sales RAW DATA'!$E:$E,Incentive_Calc!Z$5),"")</f>
        <v>1.041164082856429</v>
      </c>
      <c r="AA367" s="44">
        <f>IFERROR(SUMIFS('Sales RAW DATA'!$G:$G,'Sales RAW DATA'!$I:$I,Incentive_Calc!$A367,'Sales RAW DATA'!$D:$D,"B2",'Sales RAW DATA'!$E:$E,Incentive_Calc!AA$5)/SUMIFS('Sales RAW DATA'!$F:$F,'Sales RAW DATA'!$I:$I,Incentive_Calc!$A367,'Sales RAW DATA'!$D:$D,"B2",'Sales RAW DATA'!$E:$E,Incentive_Calc!AA$5),"")</f>
        <v>1.0510735949514101</v>
      </c>
      <c r="AB367" s="44">
        <f>IFERROR(SUMIFS('Sales RAW DATA'!$G:$G,'Sales RAW DATA'!$I:$I,Incentive_Calc!$A367,'Sales RAW DATA'!$D:$D,"B2",'Sales RAW DATA'!$E:$E,Incentive_Calc!AB$5)/SUMIFS('Sales RAW DATA'!$F:$F,'Sales RAW DATA'!$I:$I,Incentive_Calc!$A367,'Sales RAW DATA'!$D:$D,"B2",'Sales RAW DATA'!$E:$E,Incentive_Calc!AB$5),"")</f>
        <v>0.99519724010417254</v>
      </c>
      <c r="AC367" s="44">
        <f>SUMIFS('Sales RAW DATA'!$G:$G,'Sales RAW DATA'!$I:$I,Incentive_Calc!$A367,'Sales RAW DATA'!$D:$D,"B2")/SUMIFS('Sales RAW DATA'!$F:$F,'Sales RAW DATA'!$I:$I,Incentive_Calc!$A367,'Sales RAW DATA'!$D:$D,"B2")</f>
        <v>1.02867934513084</v>
      </c>
      <c r="AD367" s="44">
        <f>IFERROR(SUMIFS('Sales RAW DATA'!$G:$G,'Sales RAW DATA'!$I:$I,Incentive_Calc!$A367,'Sales RAW DATA'!$D:$D,"B3",'Sales RAW DATA'!$E:$E,Incentive_Calc!AD$5)/SUMIFS('Sales RAW DATA'!$F:$F,'Sales RAW DATA'!$I:$I,Incentive_Calc!$A367,'Sales RAW DATA'!$D:$D,"B3",'Sales RAW DATA'!$E:$E,Incentive_Calc!AD$5),"")</f>
        <v>1.1073461570783445</v>
      </c>
      <c r="AE367" s="44">
        <f>IFERROR(SUMIFS('Sales RAW DATA'!$G:$G,'Sales RAW DATA'!$I:$I,Incentive_Calc!$A367,'Sales RAW DATA'!$D:$D,"B3",'Sales RAW DATA'!$E:$E,Incentive_Calc!AE$5)/SUMIFS('Sales RAW DATA'!$F:$F,'Sales RAW DATA'!$I:$I,Incentive_Calc!$A367,'Sales RAW DATA'!$D:$D,"B3",'Sales RAW DATA'!$E:$E,Incentive_Calc!AE$5),"")</f>
        <v>1.1074487796896488</v>
      </c>
      <c r="AF367" s="44">
        <f>IFERROR(SUMIFS('Sales RAW DATA'!$G:$G,'Sales RAW DATA'!$I:$I,Incentive_Calc!$A367,'Sales RAW DATA'!$D:$D,"B3",'Sales RAW DATA'!$E:$E,Incentive_Calc!AF$5)/SUMIFS('Sales RAW DATA'!$F:$F,'Sales RAW DATA'!$I:$I,Incentive_Calc!$A367,'Sales RAW DATA'!$D:$D,"B3",'Sales RAW DATA'!$E:$E,Incentive_Calc!AF$5),"")</f>
        <v>1.2858107007377411</v>
      </c>
      <c r="AG367" s="44">
        <f>SUMIFS('Sales RAW DATA'!$G:$G,'Sales RAW DATA'!$I:$I,Incentive_Calc!$A367,'Sales RAW DATA'!$D:$D,"B3")/SUMIFS('Sales RAW DATA'!$F:$F,'Sales RAW DATA'!$I:$I,Incentive_Calc!$A367,'Sales RAW DATA'!$D:$D,"B3")</f>
        <v>1.1721792979510899</v>
      </c>
      <c r="AH367" s="44">
        <f>IFERROR(SUMIFS('Sales RAW DATA'!$G:$G,'Sales RAW DATA'!$I:$I,Incentive_Calc!$A367,'Sales RAW DATA'!$D:$D,"B4",'Sales RAW DATA'!$E:$E,Incentive_Calc!AH$5)/SUMIFS('Sales RAW DATA'!$F:$F,'Sales RAW DATA'!$I:$I,Incentive_Calc!$A367,'Sales RAW DATA'!$D:$D,"B4",'Sales RAW DATA'!$E:$E,Incentive_Calc!AH$5),"")</f>
        <v>1.1515933251723471</v>
      </c>
      <c r="AI367" s="44">
        <f>IFERROR(SUMIFS('Sales RAW DATA'!$G:$G,'Sales RAW DATA'!$I:$I,Incentive_Calc!$A367,'Sales RAW DATA'!$D:$D,"B4",'Sales RAW DATA'!$E:$E,Incentive_Calc!AI$5)/SUMIFS('Sales RAW DATA'!$F:$F,'Sales RAW DATA'!$I:$I,Incentive_Calc!$A367,'Sales RAW DATA'!$D:$D,"B4",'Sales RAW DATA'!$E:$E,Incentive_Calc!AI$5),"")</f>
        <v>1.0130673863198263</v>
      </c>
      <c r="AJ367" s="44">
        <f>IFERROR(SUMIFS('Sales RAW DATA'!$G:$G,'Sales RAW DATA'!$I:$I,Incentive_Calc!$A367,'Sales RAW DATA'!$D:$D,"B4",'Sales RAW DATA'!$E:$E,Incentive_Calc!AJ$5)/SUMIFS('Sales RAW DATA'!$F:$F,'Sales RAW DATA'!$I:$I,Incentive_Calc!$A367,'Sales RAW DATA'!$D:$D,"B4",'Sales RAW DATA'!$E:$E,Incentive_Calc!AJ$5),"")</f>
        <v>0.83610161452878284</v>
      </c>
      <c r="AK367" s="44">
        <f>SUMIFS('Sales RAW DATA'!$G:$G,'Sales RAW DATA'!$I:$I,Incentive_Calc!$A367,'Sales RAW DATA'!$D:$D,"B4")/SUMIFS('Sales RAW DATA'!$F:$F,'Sales RAW DATA'!$I:$I,Incentive_Calc!$A367,'Sales RAW DATA'!$D:$D,"B4")</f>
        <v>0.99799850561825199</v>
      </c>
      <c r="AL367" s="44">
        <f>IFERROR(SUMIFS('Sales RAW DATA'!$G:$G,'Sales RAW DATA'!$I:$I,Incentive_Calc!$A367,'Sales RAW DATA'!$D:$D,"B5",'Sales RAW DATA'!$E:$E,Incentive_Calc!AL$5)/SUMIFS('Sales RAW DATA'!$F:$F,'Sales RAW DATA'!$I:$I,Incentive_Calc!$A367,'Sales RAW DATA'!$D:$D,"B5",'Sales RAW DATA'!$E:$E,Incentive_Calc!AL$5),"")</f>
        <v>0.84108839156335535</v>
      </c>
      <c r="AM367" s="44">
        <f>IFERROR(SUMIFS('Sales RAW DATA'!$G:$G,'Sales RAW DATA'!$I:$I,Incentive_Calc!$A367,'Sales RAW DATA'!$D:$D,"B5",'Sales RAW DATA'!$E:$E,Incentive_Calc!AM$5)/SUMIFS('Sales RAW DATA'!$F:$F,'Sales RAW DATA'!$I:$I,Incentive_Calc!$A367,'Sales RAW DATA'!$D:$D,"B5",'Sales RAW DATA'!$E:$E,Incentive_Calc!AM$5),"")</f>
        <v>0.98698946146378563</v>
      </c>
      <c r="AN367" s="44">
        <f>IFERROR(SUMIFS('Sales RAW DATA'!$G:$G,'Sales RAW DATA'!$I:$I,Incentive_Calc!$A367,'Sales RAW DATA'!$D:$D,"B5",'Sales RAW DATA'!$E:$E,Incentive_Calc!AN$5)/SUMIFS('Sales RAW DATA'!$F:$F,'Sales RAW DATA'!$I:$I,Incentive_Calc!$A367,'Sales RAW DATA'!$D:$D,"B5",'Sales RAW DATA'!$E:$E,Incentive_Calc!AN$5),"")</f>
        <v>0.91497963932518911</v>
      </c>
      <c r="AO367" s="44">
        <f>SUMIFS('Sales RAW DATA'!$G:$G,'Sales RAW DATA'!$I:$I,Incentive_Calc!$A367,'Sales RAW DATA'!$D:$D,"B5")/SUMIFS('Sales RAW DATA'!$F:$F,'Sales RAW DATA'!$I:$I,Incentive_Calc!$A367,'Sales RAW DATA'!$D:$D,"B5")</f>
        <v>0.91449071701357321</v>
      </c>
      <c r="AP367" s="42">
        <f>SUM(SUMIFS('Sales RAW DATA'!$F$2:$F$30000,'Sales RAW DATA'!$I$2:$I$30000,Incentive_Calc!$A367,'Sales RAW DATA'!$D$2:$D$30000,"B1"),SUMIFS('Sales RAW DATA'!$F$2:$F$30000,'Sales RAW DATA'!$I$2:$I$30000,Incentive_Calc!$A367,'Sales RAW DATA'!$D$2:$D$30000,"B2"),SUMIFS('Sales RAW DATA'!$F$2:$F$30000,'Sales RAW DATA'!$I$2:$I$30000,Incentive_Calc!$A367,'Sales RAW DATA'!$D$2:$D$30000,"B3"),SUMIFS('Sales RAW DATA'!$F$2:$F$30000,'Sales RAW DATA'!$I$2:$I$30000,Incentive_Calc!$A367,'Sales RAW DATA'!$D$2:$D$30000,"B4"),SUMIFS('Sales RAW DATA'!$F$2:$F$30000,'Sales RAW DATA'!$I$2:$I$30000,Incentive_Calc!$A367,'Sales RAW DATA'!$D$2:$D$30000,"B5"))</f>
        <v>5833528</v>
      </c>
      <c r="AQ367" s="42">
        <f>SUM(SUMIFS('Sales RAW DATA'!$G$2:$G$30000,'Sales RAW DATA'!$I$2:$I$30000,Incentive_Calc!$A367,'Sales RAW DATA'!$D$2:$D$30000,"B1"),SUMIFS('Sales RAW DATA'!$G$2:$G$30000,'Sales RAW DATA'!$I$2:$I$30000,Incentive_Calc!$A367,'Sales RAW DATA'!$D$2:$D$30000,"B2"),SUMIFS('Sales RAW DATA'!$G$2:$G$30000,'Sales RAW DATA'!$I$2:$I$30000,Incentive_Calc!$A367,'Sales RAW DATA'!$D$2:$D$30000,"B3"),SUMIFS('Sales RAW DATA'!$G$2:$G$30000,'Sales RAW DATA'!$I$2:$I$30000,Incentive_Calc!$A367,'Sales RAW DATA'!$D$2:$D$30000,"B4"),SUMIFS('Sales RAW DATA'!$G$2:$G$30000,'Sales RAW DATA'!$I$2:$I$30000,Incentive_Calc!$A367,'Sales RAW DATA'!$D$2:$D$30000,"B5"))</f>
        <v>6299801</v>
      </c>
      <c r="AR367" s="45">
        <f t="shared" si="95"/>
        <v>107.99298469125374</v>
      </c>
      <c r="AS367" s="45">
        <f t="shared" si="96"/>
        <v>107</v>
      </c>
      <c r="AT367" s="46"/>
      <c r="AU367" s="21"/>
      <c r="AV367" s="43" t="str">
        <f t="shared" si="87"/>
        <v>Yes</v>
      </c>
      <c r="AW367" s="43" t="str">
        <f t="shared" si="88"/>
        <v>Yes</v>
      </c>
      <c r="AX367" s="43" t="str">
        <f t="shared" si="89"/>
        <v>Yes</v>
      </c>
      <c r="AY367" s="43" t="str">
        <f t="shared" si="97"/>
        <v>Yes</v>
      </c>
    </row>
    <row r="368" spans="1:51" x14ac:dyDescent="0.35">
      <c r="A368" s="21" t="s">
        <v>1245</v>
      </c>
      <c r="B368" s="21" t="s">
        <v>768</v>
      </c>
      <c r="C368" s="21" t="str">
        <f>_xlfn.XLOOKUP($A368,'Employee List'!$E:$E,'Employee List'!$D:$D,0)</f>
        <v>DM</v>
      </c>
      <c r="D368" s="42" t="str" cm="1">
        <f t="array" ref="D368">IFERROR(IF($G368="Yes",INDEX('Payment Plan'!$D$6:$D$42,MATCH(1,(Incentive_Calc!$C368='Payment Plan'!$B$6:$B$42)*(Incentive_Calc!$U368='Payment Plan'!$C$6:$C$42),0)),""),"")</f>
        <v/>
      </c>
      <c r="E368" s="42" t="str" cm="1">
        <f t="array" ref="E368">IFERROR(IF($H368="Yes",INDEX('Payment Plan'!$D$6:$D$42,MATCH(1,(Incentive_Calc!$C368='Payment Plan'!$B$6:$B$42)*(Incentive_Calc!$AS368='Payment Plan'!$C$6:$C$42),0)),""),"")</f>
        <v/>
      </c>
      <c r="F368" s="42">
        <f t="shared" si="90"/>
        <v>0</v>
      </c>
      <c r="G368" s="43" t="str">
        <f t="shared" si="85"/>
        <v>Yes</v>
      </c>
      <c r="H368" s="21" t="str">
        <f t="shared" si="91"/>
        <v>No</v>
      </c>
      <c r="I368" s="42">
        <f>IFERROR(SUMIFS('Sales RAW DATA'!$F$2:$F$30000,'Sales RAW DATA'!$I$2:$I$30000,Incentive_Calc!$A368,'Sales RAW DATA'!$E$2:$E$30000,Incentive_Calc!I$5),"")</f>
        <v>2680257</v>
      </c>
      <c r="J368" s="42">
        <f>IFERROR(SUMIFS('Sales RAW DATA'!$F$2:$F$30000,'Sales RAW DATA'!$I$2:$I$30000,Incentive_Calc!$A368,'Sales RAW DATA'!$E$2:$E$30000,Incentive_Calc!J$5),"")</f>
        <v>2724887</v>
      </c>
      <c r="K368" s="42">
        <f>IFERROR(SUMIFS('Sales RAW DATA'!$F$2:$F$30000,'Sales RAW DATA'!$I$2:$I$30000,Incentive_Calc!$A368,'Sales RAW DATA'!$E$2:$E$30000,Incentive_Calc!K$5),"")</f>
        <v>2752679</v>
      </c>
      <c r="L368" s="42">
        <f t="shared" si="92"/>
        <v>8157823</v>
      </c>
      <c r="M368" s="42">
        <f>IFERROR(SUMIFS('Sales RAW DATA'!$G$2:$G$30000,'Sales RAW DATA'!$I$2:$I$30000,Incentive_Calc!$A368,'Sales RAW DATA'!$E$2:$E$30000,Incentive_Calc!M$5),"")</f>
        <v>2751351</v>
      </c>
      <c r="N368" s="42">
        <f>IFERROR(SUMIFS('Sales RAW DATA'!$G$2:$G$30000,'Sales RAW DATA'!$I$2:$I$30000,Incentive_Calc!$A368,'Sales RAW DATA'!$E$2:$E$30000,Incentive_Calc!N$5),"")</f>
        <v>2637345</v>
      </c>
      <c r="O368" s="42">
        <f>IFERROR(SUMIFS('Sales RAW DATA'!$G$2:$G$30000,'Sales RAW DATA'!$I$2:$I$30000,Incentive_Calc!$A368,'Sales RAW DATA'!$E$2:$E$30000,Incentive_Calc!O$5),"")</f>
        <v>2680657</v>
      </c>
      <c r="P368" s="42">
        <f t="shared" si="86"/>
        <v>8069353</v>
      </c>
      <c r="Q368" s="44">
        <f t="shared" si="82"/>
        <v>1.0265250683050171</v>
      </c>
      <c r="R368" s="44">
        <f t="shared" si="83"/>
        <v>0.9678731631807117</v>
      </c>
      <c r="S368" s="44">
        <f t="shared" si="84"/>
        <v>0.97383567063213694</v>
      </c>
      <c r="T368" s="45">
        <f t="shared" si="93"/>
        <v>98.915519495826274</v>
      </c>
      <c r="U368" s="45">
        <f t="shared" si="94"/>
        <v>98</v>
      </c>
      <c r="V368" s="44">
        <f>IFERROR(SUMIFS('Sales RAW DATA'!$G:$G,'Sales RAW DATA'!$I:$I,Incentive_Calc!$A368,'Sales RAW DATA'!$D:$D,"B1",'Sales RAW DATA'!$E:$E,Incentive_Calc!V$5)/SUMIFS('Sales RAW DATA'!$F:$F,'Sales RAW DATA'!$I:$I,Incentive_Calc!$A368,'Sales RAW DATA'!$D:$D,"B1",'Sales RAW DATA'!$E:$E,Incentive_Calc!V$5),"")</f>
        <v>1.3156278242943467</v>
      </c>
      <c r="W368" s="44">
        <f>IFERROR(SUMIFS('Sales RAW DATA'!$G:$G,'Sales RAW DATA'!$I:$I,Incentive_Calc!$A368,'Sales RAW DATA'!$D:$D,"B1",'Sales RAW DATA'!$E:$E,Incentive_Calc!W$5)/SUMIFS('Sales RAW DATA'!$F:$F,'Sales RAW DATA'!$I:$I,Incentive_Calc!$A368,'Sales RAW DATA'!$D:$D,"B1",'Sales RAW DATA'!$E:$E,Incentive_Calc!W$5),"")</f>
        <v>0.94569193807136986</v>
      </c>
      <c r="X368" s="44">
        <f>IFERROR(SUMIFS('Sales RAW DATA'!$G:$G,'Sales RAW DATA'!$I:$I,Incentive_Calc!$A368,'Sales RAW DATA'!$D:$D,"B1",'Sales RAW DATA'!$E:$E,Incentive_Calc!X$5)/SUMIFS('Sales RAW DATA'!$F:$F,'Sales RAW DATA'!$I:$I,Incentive_Calc!$A368,'Sales RAW DATA'!$D:$D,"B1",'Sales RAW DATA'!$E:$E,Incentive_Calc!X$5),"")</f>
        <v>0.71901340643803324</v>
      </c>
      <c r="Y368" s="44">
        <f>SUMIFS('Sales RAW DATA'!$G:$G,'Sales RAW DATA'!$I:$I,Incentive_Calc!$A368,'Sales RAW DATA'!$D:$D,"B1")/SUMIFS('Sales RAW DATA'!$F:$F,'Sales RAW DATA'!$I:$I,Incentive_Calc!$A368,'Sales RAW DATA'!$D:$D,"B1")</f>
        <v>1.0001187030840191</v>
      </c>
      <c r="Z368" s="44">
        <f>IFERROR(SUMIFS('Sales RAW DATA'!$G:$G,'Sales RAW DATA'!$I:$I,Incentive_Calc!$A368,'Sales RAW DATA'!$D:$D,"B2",'Sales RAW DATA'!$E:$E,Incentive_Calc!Z$5)/SUMIFS('Sales RAW DATA'!$F:$F,'Sales RAW DATA'!$I:$I,Incentive_Calc!$A368,'Sales RAW DATA'!$D:$D,"B2",'Sales RAW DATA'!$E:$E,Incentive_Calc!Z$5),"")</f>
        <v>0.81726385192969375</v>
      </c>
      <c r="AA368" s="44">
        <f>IFERROR(SUMIFS('Sales RAW DATA'!$G:$G,'Sales RAW DATA'!$I:$I,Incentive_Calc!$A368,'Sales RAW DATA'!$D:$D,"B2",'Sales RAW DATA'!$E:$E,Incentive_Calc!AA$5)/SUMIFS('Sales RAW DATA'!$F:$F,'Sales RAW DATA'!$I:$I,Incentive_Calc!$A368,'Sales RAW DATA'!$D:$D,"B2",'Sales RAW DATA'!$E:$E,Incentive_Calc!AA$5),"")</f>
        <v>0.77818733203481349</v>
      </c>
      <c r="AB368" s="44">
        <f>IFERROR(SUMIFS('Sales RAW DATA'!$G:$G,'Sales RAW DATA'!$I:$I,Incentive_Calc!$A368,'Sales RAW DATA'!$D:$D,"B2",'Sales RAW DATA'!$E:$E,Incentive_Calc!AB$5)/SUMIFS('Sales RAW DATA'!$F:$F,'Sales RAW DATA'!$I:$I,Incentive_Calc!$A368,'Sales RAW DATA'!$D:$D,"B2",'Sales RAW DATA'!$E:$E,Incentive_Calc!AB$5),"")</f>
        <v>0.81353812608221643</v>
      </c>
      <c r="AC368" s="44">
        <f>SUMIFS('Sales RAW DATA'!$G:$G,'Sales RAW DATA'!$I:$I,Incentive_Calc!$A368,'Sales RAW DATA'!$D:$D,"B2")/SUMIFS('Sales RAW DATA'!$F:$F,'Sales RAW DATA'!$I:$I,Incentive_Calc!$A368,'Sales RAW DATA'!$D:$D,"B2")</f>
        <v>0.80294111997453477</v>
      </c>
      <c r="AD368" s="44">
        <f>IFERROR(SUMIFS('Sales RAW DATA'!$G:$G,'Sales RAW DATA'!$I:$I,Incentive_Calc!$A368,'Sales RAW DATA'!$D:$D,"B3",'Sales RAW DATA'!$E:$E,Incentive_Calc!AD$5)/SUMIFS('Sales RAW DATA'!$F:$F,'Sales RAW DATA'!$I:$I,Incentive_Calc!$A368,'Sales RAW DATA'!$D:$D,"B3",'Sales RAW DATA'!$E:$E,Incentive_Calc!AD$5),"")</f>
        <v>0.72133883638235818</v>
      </c>
      <c r="AE368" s="44">
        <f>IFERROR(SUMIFS('Sales RAW DATA'!$G:$G,'Sales RAW DATA'!$I:$I,Incentive_Calc!$A368,'Sales RAW DATA'!$D:$D,"B3",'Sales RAW DATA'!$E:$E,Incentive_Calc!AE$5)/SUMIFS('Sales RAW DATA'!$F:$F,'Sales RAW DATA'!$I:$I,Incentive_Calc!$A368,'Sales RAW DATA'!$D:$D,"B3",'Sales RAW DATA'!$E:$E,Incentive_Calc!AE$5),"")</f>
        <v>1.0502498930228525</v>
      </c>
      <c r="AF368" s="44">
        <f>IFERROR(SUMIFS('Sales RAW DATA'!$G:$G,'Sales RAW DATA'!$I:$I,Incentive_Calc!$A368,'Sales RAW DATA'!$D:$D,"B3",'Sales RAW DATA'!$E:$E,Incentive_Calc!AF$5)/SUMIFS('Sales RAW DATA'!$F:$F,'Sales RAW DATA'!$I:$I,Incentive_Calc!$A368,'Sales RAW DATA'!$D:$D,"B3",'Sales RAW DATA'!$E:$E,Incentive_Calc!AF$5),"")</f>
        <v>1.946119383123124</v>
      </c>
      <c r="AG368" s="44">
        <f>SUMIFS('Sales RAW DATA'!$G:$G,'Sales RAW DATA'!$I:$I,Incentive_Calc!$A368,'Sales RAW DATA'!$D:$D,"B3")/SUMIFS('Sales RAW DATA'!$F:$F,'Sales RAW DATA'!$I:$I,Incentive_Calc!$A368,'Sales RAW DATA'!$D:$D,"B3")</f>
        <v>1.2716432076215036</v>
      </c>
      <c r="AH368" s="44">
        <f>IFERROR(SUMIFS('Sales RAW DATA'!$G:$G,'Sales RAW DATA'!$I:$I,Incentive_Calc!$A368,'Sales RAW DATA'!$D:$D,"B4",'Sales RAW DATA'!$E:$E,Incentive_Calc!AH$5)/SUMIFS('Sales RAW DATA'!$F:$F,'Sales RAW DATA'!$I:$I,Incentive_Calc!$A368,'Sales RAW DATA'!$D:$D,"B4",'Sales RAW DATA'!$E:$E,Incentive_Calc!AH$5),"")</f>
        <v>1.1568911445270029</v>
      </c>
      <c r="AI368" s="44">
        <f>IFERROR(SUMIFS('Sales RAW DATA'!$G:$G,'Sales RAW DATA'!$I:$I,Incentive_Calc!$A368,'Sales RAW DATA'!$D:$D,"B4",'Sales RAW DATA'!$E:$E,Incentive_Calc!AI$5)/SUMIFS('Sales RAW DATA'!$F:$F,'Sales RAW DATA'!$I:$I,Incentive_Calc!$A368,'Sales RAW DATA'!$D:$D,"B4",'Sales RAW DATA'!$E:$E,Incentive_Calc!AI$5),"")</f>
        <v>1.1274546434203954</v>
      </c>
      <c r="AJ368" s="44">
        <f>IFERROR(SUMIFS('Sales RAW DATA'!$G:$G,'Sales RAW DATA'!$I:$I,Incentive_Calc!$A368,'Sales RAW DATA'!$D:$D,"B4",'Sales RAW DATA'!$E:$E,Incentive_Calc!AJ$5)/SUMIFS('Sales RAW DATA'!$F:$F,'Sales RAW DATA'!$I:$I,Incentive_Calc!$A368,'Sales RAW DATA'!$D:$D,"B4",'Sales RAW DATA'!$E:$E,Incentive_Calc!AJ$5),"")</f>
        <v>0.83121844620695806</v>
      </c>
      <c r="AK368" s="44">
        <f>SUMIFS('Sales RAW DATA'!$G:$G,'Sales RAW DATA'!$I:$I,Incentive_Calc!$A368,'Sales RAW DATA'!$D:$D,"B4")/SUMIFS('Sales RAW DATA'!$F:$F,'Sales RAW DATA'!$I:$I,Incentive_Calc!$A368,'Sales RAW DATA'!$D:$D,"B4")</f>
        <v>1.0375650319440299</v>
      </c>
      <c r="AL368" s="44">
        <f>IFERROR(SUMIFS('Sales RAW DATA'!$G:$G,'Sales RAW DATA'!$I:$I,Incentive_Calc!$A368,'Sales RAW DATA'!$D:$D,"B5",'Sales RAW DATA'!$E:$E,Incentive_Calc!AL$5)/SUMIFS('Sales RAW DATA'!$F:$F,'Sales RAW DATA'!$I:$I,Incentive_Calc!$A368,'Sales RAW DATA'!$D:$D,"B5",'Sales RAW DATA'!$E:$E,Incentive_Calc!AL$5),"")</f>
        <v>0.86983324112858607</v>
      </c>
      <c r="AM368" s="44">
        <f>IFERROR(SUMIFS('Sales RAW DATA'!$G:$G,'Sales RAW DATA'!$I:$I,Incentive_Calc!$A368,'Sales RAW DATA'!$D:$D,"B5",'Sales RAW DATA'!$E:$E,Incentive_Calc!AM$5)/SUMIFS('Sales RAW DATA'!$F:$F,'Sales RAW DATA'!$I:$I,Incentive_Calc!$A368,'Sales RAW DATA'!$D:$D,"B5",'Sales RAW DATA'!$E:$E,Incentive_Calc!AM$5),"")</f>
        <v>0.74800479771186046</v>
      </c>
      <c r="AN368" s="44">
        <f>IFERROR(SUMIFS('Sales RAW DATA'!$G:$G,'Sales RAW DATA'!$I:$I,Incentive_Calc!$A368,'Sales RAW DATA'!$D:$D,"B5",'Sales RAW DATA'!$E:$E,Incentive_Calc!AN$5)/SUMIFS('Sales RAW DATA'!$F:$F,'Sales RAW DATA'!$I:$I,Incentive_Calc!$A368,'Sales RAW DATA'!$D:$D,"B5",'Sales RAW DATA'!$E:$E,Incentive_Calc!AN$5),"")</f>
        <v>0.75080937791973579</v>
      </c>
      <c r="AO368" s="44">
        <f>SUMIFS('Sales RAW DATA'!$G:$G,'Sales RAW DATA'!$I:$I,Incentive_Calc!$A368,'Sales RAW DATA'!$D:$D,"B5")/SUMIFS('Sales RAW DATA'!$F:$F,'Sales RAW DATA'!$I:$I,Incentive_Calc!$A368,'Sales RAW DATA'!$D:$D,"B5")</f>
        <v>0.78933507902366029</v>
      </c>
      <c r="AP368" s="42">
        <f>SUM(SUMIFS('Sales RAW DATA'!$F$2:$F$30000,'Sales RAW DATA'!$I$2:$I$30000,Incentive_Calc!$A368,'Sales RAW DATA'!$D$2:$D$30000,"B1"),SUMIFS('Sales RAW DATA'!$F$2:$F$30000,'Sales RAW DATA'!$I$2:$I$30000,Incentive_Calc!$A368,'Sales RAW DATA'!$D$2:$D$30000,"B2"),SUMIFS('Sales RAW DATA'!$F$2:$F$30000,'Sales RAW DATA'!$I$2:$I$30000,Incentive_Calc!$A368,'Sales RAW DATA'!$D$2:$D$30000,"B3"),SUMIFS('Sales RAW DATA'!$F$2:$F$30000,'Sales RAW DATA'!$I$2:$I$30000,Incentive_Calc!$A368,'Sales RAW DATA'!$D$2:$D$30000,"B4"),SUMIFS('Sales RAW DATA'!$F$2:$F$30000,'Sales RAW DATA'!$I$2:$I$30000,Incentive_Calc!$A368,'Sales RAW DATA'!$D$2:$D$30000,"B5"))</f>
        <v>4826158</v>
      </c>
      <c r="AQ368" s="42">
        <f>SUM(SUMIFS('Sales RAW DATA'!$G$2:$G$30000,'Sales RAW DATA'!$I$2:$I$30000,Incentive_Calc!$A368,'Sales RAW DATA'!$D$2:$D$30000,"B1"),SUMIFS('Sales RAW DATA'!$G$2:$G$30000,'Sales RAW DATA'!$I$2:$I$30000,Incentive_Calc!$A368,'Sales RAW DATA'!$D$2:$D$30000,"B2"),SUMIFS('Sales RAW DATA'!$G$2:$G$30000,'Sales RAW DATA'!$I$2:$I$30000,Incentive_Calc!$A368,'Sales RAW DATA'!$D$2:$D$30000,"B3"),SUMIFS('Sales RAW DATA'!$G$2:$G$30000,'Sales RAW DATA'!$I$2:$I$30000,Incentive_Calc!$A368,'Sales RAW DATA'!$D$2:$D$30000,"B4"),SUMIFS('Sales RAW DATA'!$G$2:$G$30000,'Sales RAW DATA'!$I$2:$I$30000,Incentive_Calc!$A368,'Sales RAW DATA'!$D$2:$D$30000,"B5"))</f>
        <v>4958648</v>
      </c>
      <c r="AR368" s="45">
        <f t="shared" si="95"/>
        <v>102.745247876261</v>
      </c>
      <c r="AS368" s="45">
        <f t="shared" si="96"/>
        <v>102</v>
      </c>
      <c r="AT368" s="46"/>
      <c r="AU368" s="21"/>
      <c r="AV368" s="43" t="str">
        <f t="shared" si="87"/>
        <v>Yes</v>
      </c>
      <c r="AW368" s="43" t="str">
        <f t="shared" si="88"/>
        <v>Yes</v>
      </c>
      <c r="AX368" s="43" t="str">
        <f t="shared" si="89"/>
        <v>Yes</v>
      </c>
      <c r="AY368" s="43" t="str">
        <f t="shared" si="97"/>
        <v>Yes</v>
      </c>
    </row>
    <row r="369" spans="1:51" x14ac:dyDescent="0.35">
      <c r="A369" s="21" t="s">
        <v>1246</v>
      </c>
      <c r="B369" s="21" t="s">
        <v>769</v>
      </c>
      <c r="C369" s="21" t="str">
        <f>_xlfn.XLOOKUP($A369,'Employee List'!$E:$E,'Employee List'!$D:$D,0)</f>
        <v>DM</v>
      </c>
      <c r="D369" s="42" t="str" cm="1">
        <f t="array" ref="D369">IFERROR(IF($G369="Yes",INDEX('Payment Plan'!$D$6:$D$42,MATCH(1,(Incentive_Calc!$C369='Payment Plan'!$B$6:$B$42)*(Incentive_Calc!$U369='Payment Plan'!$C$6:$C$42),0)),""),"")</f>
        <v/>
      </c>
      <c r="E369" s="42" t="str" cm="1">
        <f t="array" ref="E369">IFERROR(IF($H369="Yes",INDEX('Payment Plan'!$D$6:$D$42,MATCH(1,(Incentive_Calc!$C369='Payment Plan'!$B$6:$B$42)*(Incentive_Calc!$AS369='Payment Plan'!$C$6:$C$42),0)),""),"")</f>
        <v/>
      </c>
      <c r="F369" s="42">
        <f t="shared" si="90"/>
        <v>0</v>
      </c>
      <c r="G369" s="43" t="str">
        <f t="shared" si="85"/>
        <v>Yes</v>
      </c>
      <c r="H369" s="21" t="str">
        <f t="shared" si="91"/>
        <v>No</v>
      </c>
      <c r="I369" s="42">
        <f>IFERROR(SUMIFS('Sales RAW DATA'!$F$2:$F$30000,'Sales RAW DATA'!$I$2:$I$30000,Incentive_Calc!$A369,'Sales RAW DATA'!$E$2:$E$30000,Incentive_Calc!I$5),"")</f>
        <v>2627559</v>
      </c>
      <c r="J369" s="42">
        <f>IFERROR(SUMIFS('Sales RAW DATA'!$F$2:$F$30000,'Sales RAW DATA'!$I$2:$I$30000,Incentive_Calc!$A369,'Sales RAW DATA'!$E$2:$E$30000,Incentive_Calc!J$5),"")</f>
        <v>2687241</v>
      </c>
      <c r="K369" s="42">
        <f>IFERROR(SUMIFS('Sales RAW DATA'!$F$2:$F$30000,'Sales RAW DATA'!$I$2:$I$30000,Incentive_Calc!$A369,'Sales RAW DATA'!$E$2:$E$30000,Incentive_Calc!K$5),"")</f>
        <v>2704576</v>
      </c>
      <c r="L369" s="42">
        <f t="shared" si="92"/>
        <v>8019376</v>
      </c>
      <c r="M369" s="42">
        <f>IFERROR(SUMIFS('Sales RAW DATA'!$G$2:$G$30000,'Sales RAW DATA'!$I$2:$I$30000,Incentive_Calc!$A369,'Sales RAW DATA'!$E$2:$E$30000,Incentive_Calc!M$5),"")</f>
        <v>2647169</v>
      </c>
      <c r="N369" s="42">
        <f>IFERROR(SUMIFS('Sales RAW DATA'!$G$2:$G$30000,'Sales RAW DATA'!$I$2:$I$30000,Incentive_Calc!$A369,'Sales RAW DATA'!$E$2:$E$30000,Incentive_Calc!N$5),"")</f>
        <v>2383100</v>
      </c>
      <c r="O369" s="42">
        <f>IFERROR(SUMIFS('Sales RAW DATA'!$G$2:$G$30000,'Sales RAW DATA'!$I$2:$I$30000,Incentive_Calc!$A369,'Sales RAW DATA'!$E$2:$E$30000,Incentive_Calc!O$5),"")</f>
        <v>2383062</v>
      </c>
      <c r="P369" s="42">
        <f t="shared" si="86"/>
        <v>7413331</v>
      </c>
      <c r="Q369" s="44">
        <f t="shared" si="82"/>
        <v>1.0074632006360276</v>
      </c>
      <c r="R369" s="44">
        <f t="shared" si="83"/>
        <v>0.88682034845404634</v>
      </c>
      <c r="S369" s="44">
        <f t="shared" si="84"/>
        <v>0.88112221656925149</v>
      </c>
      <c r="T369" s="45">
        <f t="shared" si="93"/>
        <v>92.442741180859954</v>
      </c>
      <c r="U369" s="45">
        <f t="shared" si="94"/>
        <v>92</v>
      </c>
      <c r="V369" s="44">
        <f>IFERROR(SUMIFS('Sales RAW DATA'!$G:$G,'Sales RAW DATA'!$I:$I,Incentive_Calc!$A369,'Sales RAW DATA'!$D:$D,"B1",'Sales RAW DATA'!$E:$E,Incentive_Calc!V$5)/SUMIFS('Sales RAW DATA'!$F:$F,'Sales RAW DATA'!$I:$I,Incentive_Calc!$A369,'Sales RAW DATA'!$D:$D,"B1",'Sales RAW DATA'!$E:$E,Incentive_Calc!V$5),"")</f>
        <v>1.1905510026939539</v>
      </c>
      <c r="W369" s="44">
        <f>IFERROR(SUMIFS('Sales RAW DATA'!$G:$G,'Sales RAW DATA'!$I:$I,Incentive_Calc!$A369,'Sales RAW DATA'!$D:$D,"B1",'Sales RAW DATA'!$E:$E,Incentive_Calc!W$5)/SUMIFS('Sales RAW DATA'!$F:$F,'Sales RAW DATA'!$I:$I,Incentive_Calc!$A369,'Sales RAW DATA'!$D:$D,"B1",'Sales RAW DATA'!$E:$E,Incentive_Calc!W$5),"")</f>
        <v>0.87890852013504606</v>
      </c>
      <c r="X369" s="44">
        <f>IFERROR(SUMIFS('Sales RAW DATA'!$G:$G,'Sales RAW DATA'!$I:$I,Incentive_Calc!$A369,'Sales RAW DATA'!$D:$D,"B1",'Sales RAW DATA'!$E:$E,Incentive_Calc!X$5)/SUMIFS('Sales RAW DATA'!$F:$F,'Sales RAW DATA'!$I:$I,Incentive_Calc!$A369,'Sales RAW DATA'!$D:$D,"B1",'Sales RAW DATA'!$E:$E,Incentive_Calc!X$5),"")</f>
        <v>0.68836996304487508</v>
      </c>
      <c r="Y369" s="44">
        <f>SUMIFS('Sales RAW DATA'!$G:$G,'Sales RAW DATA'!$I:$I,Incentive_Calc!$A369,'Sales RAW DATA'!$D:$D,"B1")/SUMIFS('Sales RAW DATA'!$F:$F,'Sales RAW DATA'!$I:$I,Incentive_Calc!$A369,'Sales RAW DATA'!$D:$D,"B1")</f>
        <v>0.92444792051106561</v>
      </c>
      <c r="Z369" s="44">
        <f>IFERROR(SUMIFS('Sales RAW DATA'!$G:$G,'Sales RAW DATA'!$I:$I,Incentive_Calc!$A369,'Sales RAW DATA'!$D:$D,"B2",'Sales RAW DATA'!$E:$E,Incentive_Calc!Z$5)/SUMIFS('Sales RAW DATA'!$F:$F,'Sales RAW DATA'!$I:$I,Incentive_Calc!$A369,'Sales RAW DATA'!$D:$D,"B2",'Sales RAW DATA'!$E:$E,Incentive_Calc!Z$5),"")</f>
        <v>0.99541185876400606</v>
      </c>
      <c r="AA369" s="44">
        <f>IFERROR(SUMIFS('Sales RAW DATA'!$G:$G,'Sales RAW DATA'!$I:$I,Incentive_Calc!$A369,'Sales RAW DATA'!$D:$D,"B2",'Sales RAW DATA'!$E:$E,Incentive_Calc!AA$5)/SUMIFS('Sales RAW DATA'!$F:$F,'Sales RAW DATA'!$I:$I,Incentive_Calc!$A369,'Sales RAW DATA'!$D:$D,"B2",'Sales RAW DATA'!$E:$E,Incentive_Calc!AA$5),"")</f>
        <v>0.72560708848354749</v>
      </c>
      <c r="AB369" s="44">
        <f>IFERROR(SUMIFS('Sales RAW DATA'!$G:$G,'Sales RAW DATA'!$I:$I,Incentive_Calc!$A369,'Sales RAW DATA'!$D:$D,"B2",'Sales RAW DATA'!$E:$E,Incentive_Calc!AB$5)/SUMIFS('Sales RAW DATA'!$F:$F,'Sales RAW DATA'!$I:$I,Incentive_Calc!$A369,'Sales RAW DATA'!$D:$D,"B2",'Sales RAW DATA'!$E:$E,Incentive_Calc!AB$5),"")</f>
        <v>0.72007465429969175</v>
      </c>
      <c r="AC369" s="44">
        <f>SUMIFS('Sales RAW DATA'!$G:$G,'Sales RAW DATA'!$I:$I,Incentive_Calc!$A369,'Sales RAW DATA'!$D:$D,"B2")/SUMIFS('Sales RAW DATA'!$F:$F,'Sales RAW DATA'!$I:$I,Incentive_Calc!$A369,'Sales RAW DATA'!$D:$D,"B2")</f>
        <v>0.81137298537958413</v>
      </c>
      <c r="AD369" s="44">
        <f>IFERROR(SUMIFS('Sales RAW DATA'!$G:$G,'Sales RAW DATA'!$I:$I,Incentive_Calc!$A369,'Sales RAW DATA'!$D:$D,"B3",'Sales RAW DATA'!$E:$E,Incentive_Calc!AD$5)/SUMIFS('Sales RAW DATA'!$F:$F,'Sales RAW DATA'!$I:$I,Incentive_Calc!$A369,'Sales RAW DATA'!$D:$D,"B3",'Sales RAW DATA'!$E:$E,Incentive_Calc!AD$5),"")</f>
        <v>0.87548617524486683</v>
      </c>
      <c r="AE369" s="44">
        <f>IFERROR(SUMIFS('Sales RAW DATA'!$G:$G,'Sales RAW DATA'!$I:$I,Incentive_Calc!$A369,'Sales RAW DATA'!$D:$D,"B3",'Sales RAW DATA'!$E:$E,Incentive_Calc!AE$5)/SUMIFS('Sales RAW DATA'!$F:$F,'Sales RAW DATA'!$I:$I,Incentive_Calc!$A369,'Sales RAW DATA'!$D:$D,"B3",'Sales RAW DATA'!$E:$E,Incentive_Calc!AE$5),"")</f>
        <v>1.0690217937944304</v>
      </c>
      <c r="AF369" s="44">
        <f>IFERROR(SUMIFS('Sales RAW DATA'!$G:$G,'Sales RAW DATA'!$I:$I,Incentive_Calc!$A369,'Sales RAW DATA'!$D:$D,"B3",'Sales RAW DATA'!$E:$E,Incentive_Calc!AF$5)/SUMIFS('Sales RAW DATA'!$F:$F,'Sales RAW DATA'!$I:$I,Incentive_Calc!$A369,'Sales RAW DATA'!$D:$D,"B3",'Sales RAW DATA'!$E:$E,Incentive_Calc!AF$5),"")</f>
        <v>1.6662849027647342</v>
      </c>
      <c r="AG369" s="44">
        <f>SUMIFS('Sales RAW DATA'!$G:$G,'Sales RAW DATA'!$I:$I,Incentive_Calc!$A369,'Sales RAW DATA'!$D:$D,"B3")/SUMIFS('Sales RAW DATA'!$F:$F,'Sales RAW DATA'!$I:$I,Incentive_Calc!$A369,'Sales RAW DATA'!$D:$D,"B3")</f>
        <v>1.2254779765018768</v>
      </c>
      <c r="AH369" s="44">
        <f>IFERROR(SUMIFS('Sales RAW DATA'!$G:$G,'Sales RAW DATA'!$I:$I,Incentive_Calc!$A369,'Sales RAW DATA'!$D:$D,"B4",'Sales RAW DATA'!$E:$E,Incentive_Calc!AH$5)/SUMIFS('Sales RAW DATA'!$F:$F,'Sales RAW DATA'!$I:$I,Incentive_Calc!$A369,'Sales RAW DATA'!$D:$D,"B4",'Sales RAW DATA'!$E:$E,Incentive_Calc!AH$5),"")</f>
        <v>1.3090607054963084</v>
      </c>
      <c r="AI369" s="44">
        <f>IFERROR(SUMIFS('Sales RAW DATA'!$G:$G,'Sales RAW DATA'!$I:$I,Incentive_Calc!$A369,'Sales RAW DATA'!$D:$D,"B4",'Sales RAW DATA'!$E:$E,Incentive_Calc!AI$5)/SUMIFS('Sales RAW DATA'!$F:$F,'Sales RAW DATA'!$I:$I,Incentive_Calc!$A369,'Sales RAW DATA'!$D:$D,"B4",'Sales RAW DATA'!$E:$E,Incentive_Calc!AI$5),"")</f>
        <v>1.0667320902845927</v>
      </c>
      <c r="AJ369" s="44">
        <f>IFERROR(SUMIFS('Sales RAW DATA'!$G:$G,'Sales RAW DATA'!$I:$I,Incentive_Calc!$A369,'Sales RAW DATA'!$D:$D,"B4",'Sales RAW DATA'!$E:$E,Incentive_Calc!AJ$5)/SUMIFS('Sales RAW DATA'!$F:$F,'Sales RAW DATA'!$I:$I,Incentive_Calc!$A369,'Sales RAW DATA'!$D:$D,"B4",'Sales RAW DATA'!$E:$E,Incentive_Calc!AJ$5),"")</f>
        <v>0.88356817295928802</v>
      </c>
      <c r="AK369" s="44">
        <f>SUMIFS('Sales RAW DATA'!$G:$G,'Sales RAW DATA'!$I:$I,Incentive_Calc!$A369,'Sales RAW DATA'!$D:$D,"B4")/SUMIFS('Sales RAW DATA'!$F:$F,'Sales RAW DATA'!$I:$I,Incentive_Calc!$A369,'Sales RAW DATA'!$D:$D,"B4")</f>
        <v>1.0820475508842966</v>
      </c>
      <c r="AL369" s="44">
        <f>IFERROR(SUMIFS('Sales RAW DATA'!$G:$G,'Sales RAW DATA'!$I:$I,Incentive_Calc!$A369,'Sales RAW DATA'!$D:$D,"B5",'Sales RAW DATA'!$E:$E,Incentive_Calc!AL$5)/SUMIFS('Sales RAW DATA'!$F:$F,'Sales RAW DATA'!$I:$I,Incentive_Calc!$A369,'Sales RAW DATA'!$D:$D,"B5",'Sales RAW DATA'!$E:$E,Incentive_Calc!AL$5),"")</f>
        <v>0.93546127988047811</v>
      </c>
      <c r="AM369" s="44">
        <f>IFERROR(SUMIFS('Sales RAW DATA'!$G:$G,'Sales RAW DATA'!$I:$I,Incentive_Calc!$A369,'Sales RAW DATA'!$D:$D,"B5",'Sales RAW DATA'!$E:$E,Incentive_Calc!AM$5)/SUMIFS('Sales RAW DATA'!$F:$F,'Sales RAW DATA'!$I:$I,Incentive_Calc!$A369,'Sales RAW DATA'!$D:$D,"B5",'Sales RAW DATA'!$E:$E,Incentive_Calc!AM$5),"")</f>
        <v>0.97133610725843733</v>
      </c>
      <c r="AN369" s="44">
        <f>IFERROR(SUMIFS('Sales RAW DATA'!$G:$G,'Sales RAW DATA'!$I:$I,Incentive_Calc!$A369,'Sales RAW DATA'!$D:$D,"B5",'Sales RAW DATA'!$E:$E,Incentive_Calc!AN$5)/SUMIFS('Sales RAW DATA'!$F:$F,'Sales RAW DATA'!$I:$I,Incentive_Calc!$A369,'Sales RAW DATA'!$D:$D,"B5",'Sales RAW DATA'!$E:$E,Incentive_Calc!AN$5),"")</f>
        <v>0.9672636161997864</v>
      </c>
      <c r="AO369" s="44">
        <f>SUMIFS('Sales RAW DATA'!$G:$G,'Sales RAW DATA'!$I:$I,Incentive_Calc!$A369,'Sales RAW DATA'!$D:$D,"B5")/SUMIFS('Sales RAW DATA'!$F:$F,'Sales RAW DATA'!$I:$I,Incentive_Calc!$A369,'Sales RAW DATA'!$D:$D,"B5")</f>
        <v>0.95846357773117552</v>
      </c>
      <c r="AP369" s="42">
        <f>SUM(SUMIFS('Sales RAW DATA'!$F$2:$F$30000,'Sales RAW DATA'!$I$2:$I$30000,Incentive_Calc!$A369,'Sales RAW DATA'!$D$2:$D$30000,"B1"),SUMIFS('Sales RAW DATA'!$F$2:$F$30000,'Sales RAW DATA'!$I$2:$I$30000,Incentive_Calc!$A369,'Sales RAW DATA'!$D$2:$D$30000,"B2"),SUMIFS('Sales RAW DATA'!$F$2:$F$30000,'Sales RAW DATA'!$I$2:$I$30000,Incentive_Calc!$A369,'Sales RAW DATA'!$D$2:$D$30000,"B3"),SUMIFS('Sales RAW DATA'!$F$2:$F$30000,'Sales RAW DATA'!$I$2:$I$30000,Incentive_Calc!$A369,'Sales RAW DATA'!$D$2:$D$30000,"B4"),SUMIFS('Sales RAW DATA'!$F$2:$F$30000,'Sales RAW DATA'!$I$2:$I$30000,Incentive_Calc!$A369,'Sales RAW DATA'!$D$2:$D$30000,"B5"))</f>
        <v>4186668</v>
      </c>
      <c r="AQ369" s="42">
        <f>SUM(SUMIFS('Sales RAW DATA'!$G$2:$G$30000,'Sales RAW DATA'!$I$2:$I$30000,Incentive_Calc!$A369,'Sales RAW DATA'!$D$2:$D$30000,"B1"),SUMIFS('Sales RAW DATA'!$G$2:$G$30000,'Sales RAW DATA'!$I$2:$I$30000,Incentive_Calc!$A369,'Sales RAW DATA'!$D$2:$D$30000,"B2"),SUMIFS('Sales RAW DATA'!$G$2:$G$30000,'Sales RAW DATA'!$I$2:$I$30000,Incentive_Calc!$A369,'Sales RAW DATA'!$D$2:$D$30000,"B3"),SUMIFS('Sales RAW DATA'!$G$2:$G$30000,'Sales RAW DATA'!$I$2:$I$30000,Incentive_Calc!$A369,'Sales RAW DATA'!$D$2:$D$30000,"B4"),SUMIFS('Sales RAW DATA'!$G$2:$G$30000,'Sales RAW DATA'!$I$2:$I$30000,Incentive_Calc!$A369,'Sales RAW DATA'!$D$2:$D$30000,"B5"))</f>
        <v>4227330</v>
      </c>
      <c r="AR369" s="45">
        <f t="shared" si="95"/>
        <v>100.9712258053421</v>
      </c>
      <c r="AS369" s="45">
        <f t="shared" si="96"/>
        <v>100</v>
      </c>
      <c r="AT369" s="46"/>
      <c r="AU369" s="21"/>
      <c r="AV369" s="43" t="str">
        <f t="shared" si="87"/>
        <v>Yes</v>
      </c>
      <c r="AW369" s="43" t="str">
        <f t="shared" si="88"/>
        <v>Yes</v>
      </c>
      <c r="AX369" s="43" t="str">
        <f t="shared" si="89"/>
        <v>Yes</v>
      </c>
      <c r="AY369" s="43" t="str">
        <f t="shared" si="97"/>
        <v>Yes</v>
      </c>
    </row>
    <row r="370" spans="1:51" x14ac:dyDescent="0.35">
      <c r="A370" s="21" t="s">
        <v>1247</v>
      </c>
      <c r="B370" s="21" t="s">
        <v>770</v>
      </c>
      <c r="C370" s="21" t="str">
        <f>_xlfn.XLOOKUP($A370,'Employee List'!$E:$E,'Employee List'!$D:$D,0)</f>
        <v>DM</v>
      </c>
      <c r="D370" s="42" t="str" cm="1">
        <f t="array" ref="D370">IFERROR(IF($G370="Yes",INDEX('Payment Plan'!$D$6:$D$42,MATCH(1,(Incentive_Calc!$C370='Payment Plan'!$B$6:$B$42)*(Incentive_Calc!$U370='Payment Plan'!$C$6:$C$42),0)),""),"")</f>
        <v/>
      </c>
      <c r="E370" s="42" t="str" cm="1">
        <f t="array" ref="E370">IFERROR(IF($H370="Yes",INDEX('Payment Plan'!$D$6:$D$42,MATCH(1,(Incentive_Calc!$C370='Payment Plan'!$B$6:$B$42)*(Incentive_Calc!$AS370='Payment Plan'!$C$6:$C$42),0)),""),"")</f>
        <v/>
      </c>
      <c r="F370" s="42">
        <f t="shared" si="90"/>
        <v>0</v>
      </c>
      <c r="G370" s="43" t="str">
        <f t="shared" si="85"/>
        <v>Yes</v>
      </c>
      <c r="H370" s="21" t="str">
        <f t="shared" si="91"/>
        <v>No</v>
      </c>
      <c r="I370" s="42">
        <f>IFERROR(SUMIFS('Sales RAW DATA'!$F$2:$F$30000,'Sales RAW DATA'!$I$2:$I$30000,Incentive_Calc!$A370,'Sales RAW DATA'!$E$2:$E$30000,Incentive_Calc!I$5),"")</f>
        <v>1683967</v>
      </c>
      <c r="J370" s="42">
        <f>IFERROR(SUMIFS('Sales RAW DATA'!$F$2:$F$30000,'Sales RAW DATA'!$I$2:$I$30000,Incentive_Calc!$A370,'Sales RAW DATA'!$E$2:$E$30000,Incentive_Calc!J$5),"")</f>
        <v>1731830</v>
      </c>
      <c r="K370" s="42">
        <f>IFERROR(SUMIFS('Sales RAW DATA'!$F$2:$F$30000,'Sales RAW DATA'!$I$2:$I$30000,Incentive_Calc!$A370,'Sales RAW DATA'!$E$2:$E$30000,Incentive_Calc!K$5),"")</f>
        <v>1728910</v>
      </c>
      <c r="L370" s="42">
        <f t="shared" si="92"/>
        <v>5144707</v>
      </c>
      <c r="M370" s="42">
        <f>IFERROR(SUMIFS('Sales RAW DATA'!$G$2:$G$30000,'Sales RAW DATA'!$I$2:$I$30000,Incentive_Calc!$A370,'Sales RAW DATA'!$E$2:$E$30000,Incentive_Calc!M$5),"")</f>
        <v>1697674</v>
      </c>
      <c r="N370" s="42">
        <f>IFERROR(SUMIFS('Sales RAW DATA'!$G$2:$G$30000,'Sales RAW DATA'!$I$2:$I$30000,Incentive_Calc!$A370,'Sales RAW DATA'!$E$2:$E$30000,Incentive_Calc!N$5),"")</f>
        <v>1632851</v>
      </c>
      <c r="O370" s="42">
        <f>IFERROR(SUMIFS('Sales RAW DATA'!$G$2:$G$30000,'Sales RAW DATA'!$I$2:$I$30000,Incentive_Calc!$A370,'Sales RAW DATA'!$E$2:$E$30000,Incentive_Calc!O$5),"")</f>
        <v>1452100</v>
      </c>
      <c r="P370" s="42">
        <f t="shared" si="86"/>
        <v>4782625</v>
      </c>
      <c r="Q370" s="44">
        <f t="shared" si="82"/>
        <v>1.0081397082009327</v>
      </c>
      <c r="R370" s="44">
        <f t="shared" si="83"/>
        <v>0.94284716167291249</v>
      </c>
      <c r="S370" s="44">
        <f t="shared" si="84"/>
        <v>0.83989334320467812</v>
      </c>
      <c r="T370" s="45">
        <f t="shared" si="93"/>
        <v>92.962048178837009</v>
      </c>
      <c r="U370" s="45">
        <f t="shared" si="94"/>
        <v>92</v>
      </c>
      <c r="V370" s="44">
        <f>IFERROR(SUMIFS('Sales RAW DATA'!$G:$G,'Sales RAW DATA'!$I:$I,Incentive_Calc!$A370,'Sales RAW DATA'!$D:$D,"B1",'Sales RAW DATA'!$E:$E,Incentive_Calc!V$5)/SUMIFS('Sales RAW DATA'!$F:$F,'Sales RAW DATA'!$I:$I,Incentive_Calc!$A370,'Sales RAW DATA'!$D:$D,"B1",'Sales RAW DATA'!$E:$E,Incentive_Calc!V$5),"")</f>
        <v>1.0872845205912298</v>
      </c>
      <c r="W370" s="44">
        <f>IFERROR(SUMIFS('Sales RAW DATA'!$G:$G,'Sales RAW DATA'!$I:$I,Incentive_Calc!$A370,'Sales RAW DATA'!$D:$D,"B1",'Sales RAW DATA'!$E:$E,Incentive_Calc!W$5)/SUMIFS('Sales RAW DATA'!$F:$F,'Sales RAW DATA'!$I:$I,Incentive_Calc!$A370,'Sales RAW DATA'!$D:$D,"B1",'Sales RAW DATA'!$E:$E,Incentive_Calc!W$5),"")</f>
        <v>0.93576807860127154</v>
      </c>
      <c r="X370" s="44">
        <f>IFERROR(SUMIFS('Sales RAW DATA'!$G:$G,'Sales RAW DATA'!$I:$I,Incentive_Calc!$A370,'Sales RAW DATA'!$D:$D,"B1",'Sales RAW DATA'!$E:$E,Incentive_Calc!X$5)/SUMIFS('Sales RAW DATA'!$F:$F,'Sales RAW DATA'!$I:$I,Incentive_Calc!$A370,'Sales RAW DATA'!$D:$D,"B1",'Sales RAW DATA'!$E:$E,Incentive_Calc!X$5),"")</f>
        <v>0.79475062896341175</v>
      </c>
      <c r="Y370" s="44">
        <f>SUMIFS('Sales RAW DATA'!$G:$G,'Sales RAW DATA'!$I:$I,Incentive_Calc!$A370,'Sales RAW DATA'!$D:$D,"B1")/SUMIFS('Sales RAW DATA'!$F:$F,'Sales RAW DATA'!$I:$I,Incentive_Calc!$A370,'Sales RAW DATA'!$D:$D,"B1")</f>
        <v>0.94265733426717313</v>
      </c>
      <c r="Z370" s="44">
        <f>IFERROR(SUMIFS('Sales RAW DATA'!$G:$G,'Sales RAW DATA'!$I:$I,Incentive_Calc!$A370,'Sales RAW DATA'!$D:$D,"B2",'Sales RAW DATA'!$E:$E,Incentive_Calc!Z$5)/SUMIFS('Sales RAW DATA'!$F:$F,'Sales RAW DATA'!$I:$I,Incentive_Calc!$A370,'Sales RAW DATA'!$D:$D,"B2",'Sales RAW DATA'!$E:$E,Incentive_Calc!Z$5),"")</f>
        <v>0.81472550583798675</v>
      </c>
      <c r="AA370" s="44">
        <f>IFERROR(SUMIFS('Sales RAW DATA'!$G:$G,'Sales RAW DATA'!$I:$I,Incentive_Calc!$A370,'Sales RAW DATA'!$D:$D,"B2",'Sales RAW DATA'!$E:$E,Incentive_Calc!AA$5)/SUMIFS('Sales RAW DATA'!$F:$F,'Sales RAW DATA'!$I:$I,Incentive_Calc!$A370,'Sales RAW DATA'!$D:$D,"B2",'Sales RAW DATA'!$E:$E,Incentive_Calc!AA$5),"")</f>
        <v>0.75467773658468662</v>
      </c>
      <c r="AB370" s="44">
        <f>IFERROR(SUMIFS('Sales RAW DATA'!$G:$G,'Sales RAW DATA'!$I:$I,Incentive_Calc!$A370,'Sales RAW DATA'!$D:$D,"B2",'Sales RAW DATA'!$E:$E,Incentive_Calc!AB$5)/SUMIFS('Sales RAW DATA'!$F:$F,'Sales RAW DATA'!$I:$I,Incentive_Calc!$A370,'Sales RAW DATA'!$D:$D,"B2",'Sales RAW DATA'!$E:$E,Incentive_Calc!AB$5),"")</f>
        <v>0.73264722803108473</v>
      </c>
      <c r="AC370" s="44">
        <f>SUMIFS('Sales RAW DATA'!$G:$G,'Sales RAW DATA'!$I:$I,Incentive_Calc!$A370,'Sales RAW DATA'!$D:$D,"B2")/SUMIFS('Sales RAW DATA'!$F:$F,'Sales RAW DATA'!$I:$I,Incentive_Calc!$A370,'Sales RAW DATA'!$D:$D,"B2")</f>
        <v>0.7672596907909478</v>
      </c>
      <c r="AD370" s="44">
        <f>IFERROR(SUMIFS('Sales RAW DATA'!$G:$G,'Sales RAW DATA'!$I:$I,Incentive_Calc!$A370,'Sales RAW DATA'!$D:$D,"B3",'Sales RAW DATA'!$E:$E,Incentive_Calc!AD$5)/SUMIFS('Sales RAW DATA'!$F:$F,'Sales RAW DATA'!$I:$I,Incentive_Calc!$A370,'Sales RAW DATA'!$D:$D,"B3",'Sales RAW DATA'!$E:$E,Incentive_Calc!AD$5),"")</f>
        <v>0.92939252978752651</v>
      </c>
      <c r="AE370" s="44">
        <f>IFERROR(SUMIFS('Sales RAW DATA'!$G:$G,'Sales RAW DATA'!$I:$I,Incentive_Calc!$A370,'Sales RAW DATA'!$D:$D,"B3",'Sales RAW DATA'!$E:$E,Incentive_Calc!AE$5)/SUMIFS('Sales RAW DATA'!$F:$F,'Sales RAW DATA'!$I:$I,Incentive_Calc!$A370,'Sales RAW DATA'!$D:$D,"B3",'Sales RAW DATA'!$E:$E,Incentive_Calc!AE$5),"")</f>
        <v>1.1180927851555136</v>
      </c>
      <c r="AF370" s="44">
        <f>IFERROR(SUMIFS('Sales RAW DATA'!$G:$G,'Sales RAW DATA'!$I:$I,Incentive_Calc!$A370,'Sales RAW DATA'!$D:$D,"B3",'Sales RAW DATA'!$E:$E,Incentive_Calc!AF$5)/SUMIFS('Sales RAW DATA'!$F:$F,'Sales RAW DATA'!$I:$I,Incentive_Calc!$A370,'Sales RAW DATA'!$D:$D,"B3",'Sales RAW DATA'!$E:$E,Incentive_Calc!AF$5),"")</f>
        <v>1.1868295393540973</v>
      </c>
      <c r="AG370" s="44">
        <f>SUMIFS('Sales RAW DATA'!$G:$G,'Sales RAW DATA'!$I:$I,Incentive_Calc!$A370,'Sales RAW DATA'!$D:$D,"B3")/SUMIFS('Sales RAW DATA'!$F:$F,'Sales RAW DATA'!$I:$I,Incentive_Calc!$A370,'Sales RAW DATA'!$D:$D,"B3")</f>
        <v>1.0835382209590338</v>
      </c>
      <c r="AH370" s="44">
        <f>IFERROR(SUMIFS('Sales RAW DATA'!$G:$G,'Sales RAW DATA'!$I:$I,Incentive_Calc!$A370,'Sales RAW DATA'!$D:$D,"B4",'Sales RAW DATA'!$E:$E,Incentive_Calc!AH$5)/SUMIFS('Sales RAW DATA'!$F:$F,'Sales RAW DATA'!$I:$I,Incentive_Calc!$A370,'Sales RAW DATA'!$D:$D,"B4",'Sales RAW DATA'!$E:$E,Incentive_Calc!AH$5),"")</f>
        <v>1.279369162041424</v>
      </c>
      <c r="AI370" s="44">
        <f>IFERROR(SUMIFS('Sales RAW DATA'!$G:$G,'Sales RAW DATA'!$I:$I,Incentive_Calc!$A370,'Sales RAW DATA'!$D:$D,"B4",'Sales RAW DATA'!$E:$E,Incentive_Calc!AI$5)/SUMIFS('Sales RAW DATA'!$F:$F,'Sales RAW DATA'!$I:$I,Incentive_Calc!$A370,'Sales RAW DATA'!$D:$D,"B4",'Sales RAW DATA'!$E:$E,Incentive_Calc!AI$5),"")</f>
        <v>1.2504894922333898</v>
      </c>
      <c r="AJ370" s="44">
        <f>IFERROR(SUMIFS('Sales RAW DATA'!$G:$G,'Sales RAW DATA'!$I:$I,Incentive_Calc!$A370,'Sales RAW DATA'!$D:$D,"B4",'Sales RAW DATA'!$E:$E,Incentive_Calc!AJ$5)/SUMIFS('Sales RAW DATA'!$F:$F,'Sales RAW DATA'!$I:$I,Incentive_Calc!$A370,'Sales RAW DATA'!$D:$D,"B4",'Sales RAW DATA'!$E:$E,Incentive_Calc!AJ$5),"")</f>
        <v>0.74269862114248197</v>
      </c>
      <c r="AK370" s="44">
        <f>SUMIFS('Sales RAW DATA'!$G:$G,'Sales RAW DATA'!$I:$I,Incentive_Calc!$A370,'Sales RAW DATA'!$D:$D,"B4")/SUMIFS('Sales RAW DATA'!$F:$F,'Sales RAW DATA'!$I:$I,Incentive_Calc!$A370,'Sales RAW DATA'!$D:$D,"B4")</f>
        <v>1.0892798835105679</v>
      </c>
      <c r="AL370" s="44">
        <f>IFERROR(SUMIFS('Sales RAW DATA'!$G:$G,'Sales RAW DATA'!$I:$I,Incentive_Calc!$A370,'Sales RAW DATA'!$D:$D,"B5",'Sales RAW DATA'!$E:$E,Incentive_Calc!AL$5)/SUMIFS('Sales RAW DATA'!$F:$F,'Sales RAW DATA'!$I:$I,Incentive_Calc!$A370,'Sales RAW DATA'!$D:$D,"B5",'Sales RAW DATA'!$E:$E,Incentive_Calc!AL$5),"")</f>
        <v>0.91479413101153573</v>
      </c>
      <c r="AM370" s="44">
        <f>IFERROR(SUMIFS('Sales RAW DATA'!$G:$G,'Sales RAW DATA'!$I:$I,Incentive_Calc!$A370,'Sales RAW DATA'!$D:$D,"B5",'Sales RAW DATA'!$E:$E,Incentive_Calc!AM$5)/SUMIFS('Sales RAW DATA'!$F:$F,'Sales RAW DATA'!$I:$I,Incentive_Calc!$A370,'Sales RAW DATA'!$D:$D,"B5",'Sales RAW DATA'!$E:$E,Incentive_Calc!AM$5),"")</f>
        <v>0.82380904508179065</v>
      </c>
      <c r="AN370" s="44">
        <f>IFERROR(SUMIFS('Sales RAW DATA'!$G:$G,'Sales RAW DATA'!$I:$I,Incentive_Calc!$A370,'Sales RAW DATA'!$D:$D,"B5",'Sales RAW DATA'!$E:$E,Incentive_Calc!AN$5)/SUMIFS('Sales RAW DATA'!$F:$F,'Sales RAW DATA'!$I:$I,Incentive_Calc!$A370,'Sales RAW DATA'!$D:$D,"B5",'Sales RAW DATA'!$E:$E,Incentive_Calc!AN$5),"")</f>
        <v>0.77104312285274257</v>
      </c>
      <c r="AO370" s="44">
        <f>SUMIFS('Sales RAW DATA'!$G:$G,'Sales RAW DATA'!$I:$I,Incentive_Calc!$A370,'Sales RAW DATA'!$D:$D,"B5")/SUMIFS('Sales RAW DATA'!$F:$F,'Sales RAW DATA'!$I:$I,Incentive_Calc!$A370,'Sales RAW DATA'!$D:$D,"B5")</f>
        <v>0.83668322134579798</v>
      </c>
      <c r="AP370" s="42">
        <f>SUM(SUMIFS('Sales RAW DATA'!$F$2:$F$30000,'Sales RAW DATA'!$I$2:$I$30000,Incentive_Calc!$A370,'Sales RAW DATA'!$D$2:$D$30000,"B1"),SUMIFS('Sales RAW DATA'!$F$2:$F$30000,'Sales RAW DATA'!$I$2:$I$30000,Incentive_Calc!$A370,'Sales RAW DATA'!$D$2:$D$30000,"B2"),SUMIFS('Sales RAW DATA'!$F$2:$F$30000,'Sales RAW DATA'!$I$2:$I$30000,Incentive_Calc!$A370,'Sales RAW DATA'!$D$2:$D$30000,"B3"),SUMIFS('Sales RAW DATA'!$F$2:$F$30000,'Sales RAW DATA'!$I$2:$I$30000,Incentive_Calc!$A370,'Sales RAW DATA'!$D$2:$D$30000,"B4"),SUMIFS('Sales RAW DATA'!$F$2:$F$30000,'Sales RAW DATA'!$I$2:$I$30000,Incentive_Calc!$A370,'Sales RAW DATA'!$D$2:$D$30000,"B5"))</f>
        <v>2536236</v>
      </c>
      <c r="AQ370" s="42">
        <f>SUM(SUMIFS('Sales RAW DATA'!$G$2:$G$30000,'Sales RAW DATA'!$I$2:$I$30000,Incentive_Calc!$A370,'Sales RAW DATA'!$D$2:$D$30000,"B1"),SUMIFS('Sales RAW DATA'!$G$2:$G$30000,'Sales RAW DATA'!$I$2:$I$30000,Incentive_Calc!$A370,'Sales RAW DATA'!$D$2:$D$30000,"B2"),SUMIFS('Sales RAW DATA'!$G$2:$G$30000,'Sales RAW DATA'!$I$2:$I$30000,Incentive_Calc!$A370,'Sales RAW DATA'!$D$2:$D$30000,"B3"),SUMIFS('Sales RAW DATA'!$G$2:$G$30000,'Sales RAW DATA'!$I$2:$I$30000,Incentive_Calc!$A370,'Sales RAW DATA'!$D$2:$D$30000,"B4"),SUMIFS('Sales RAW DATA'!$G$2:$G$30000,'Sales RAW DATA'!$I$2:$I$30000,Incentive_Calc!$A370,'Sales RAW DATA'!$D$2:$D$30000,"B5"))</f>
        <v>2500209</v>
      </c>
      <c r="AR370" s="45">
        <f t="shared" si="95"/>
        <v>98.579509162396562</v>
      </c>
      <c r="AS370" s="45">
        <f t="shared" si="96"/>
        <v>98</v>
      </c>
      <c r="AT370" s="46"/>
      <c r="AU370" s="21"/>
      <c r="AV370" s="43" t="str">
        <f t="shared" si="87"/>
        <v>Yes</v>
      </c>
      <c r="AW370" s="43" t="str">
        <f t="shared" si="88"/>
        <v>Yes</v>
      </c>
      <c r="AX370" s="43" t="str">
        <f t="shared" si="89"/>
        <v>Yes</v>
      </c>
      <c r="AY370" s="43" t="str">
        <f t="shared" si="97"/>
        <v>Yes</v>
      </c>
    </row>
    <row r="371" spans="1:51" x14ac:dyDescent="0.35">
      <c r="A371" s="21" t="s">
        <v>1248</v>
      </c>
      <c r="B371" s="21" t="s">
        <v>771</v>
      </c>
      <c r="C371" s="21" t="str">
        <f>_xlfn.XLOOKUP($A371,'Employee List'!$E:$E,'Employee List'!$D:$D,0)</f>
        <v>DM</v>
      </c>
      <c r="D371" s="42" t="str" cm="1">
        <f t="array" ref="D371">IFERROR(IF($G371="Yes",INDEX('Payment Plan'!$D$6:$D$42,MATCH(1,(Incentive_Calc!$C371='Payment Plan'!$B$6:$B$42)*(Incentive_Calc!$U371='Payment Plan'!$C$6:$C$42),0)),""),"")</f>
        <v/>
      </c>
      <c r="E371" s="42" t="str" cm="1">
        <f t="array" ref="E371">IFERROR(IF($H371="Yes",INDEX('Payment Plan'!$D$6:$D$42,MATCH(1,(Incentive_Calc!$C371='Payment Plan'!$B$6:$B$42)*(Incentive_Calc!$AS371='Payment Plan'!$C$6:$C$42),0)),""),"")</f>
        <v/>
      </c>
      <c r="F371" s="42">
        <f t="shared" si="90"/>
        <v>0</v>
      </c>
      <c r="G371" s="43" t="str">
        <f t="shared" si="85"/>
        <v>No</v>
      </c>
      <c r="H371" s="21" t="str">
        <f t="shared" si="91"/>
        <v>No</v>
      </c>
      <c r="I371" s="42">
        <f>IFERROR(SUMIFS('Sales RAW DATA'!$F$2:$F$30000,'Sales RAW DATA'!$I$2:$I$30000,Incentive_Calc!$A371,'Sales RAW DATA'!$E$2:$E$30000,Incentive_Calc!I$5),"")</f>
        <v>5401985</v>
      </c>
      <c r="J371" s="42">
        <f>IFERROR(SUMIFS('Sales RAW DATA'!$F$2:$F$30000,'Sales RAW DATA'!$I$2:$I$30000,Incentive_Calc!$A371,'Sales RAW DATA'!$E$2:$E$30000,Incentive_Calc!J$5),"")</f>
        <v>5465230</v>
      </c>
      <c r="K371" s="42">
        <f>IFERROR(SUMIFS('Sales RAW DATA'!$F$2:$F$30000,'Sales RAW DATA'!$I$2:$I$30000,Incentive_Calc!$A371,'Sales RAW DATA'!$E$2:$E$30000,Incentive_Calc!K$5),"")</f>
        <v>5491549</v>
      </c>
      <c r="L371" s="42">
        <f t="shared" si="92"/>
        <v>16358764</v>
      </c>
      <c r="M371" s="42">
        <f>IFERROR(SUMIFS('Sales RAW DATA'!$G$2:$G$30000,'Sales RAW DATA'!$I$2:$I$30000,Incentive_Calc!$A371,'Sales RAW DATA'!$E$2:$E$30000,Incentive_Calc!M$5),"")</f>
        <v>4542286</v>
      </c>
      <c r="N371" s="42">
        <f>IFERROR(SUMIFS('Sales RAW DATA'!$G$2:$G$30000,'Sales RAW DATA'!$I$2:$I$30000,Incentive_Calc!$A371,'Sales RAW DATA'!$E$2:$E$30000,Incentive_Calc!N$5),"")</f>
        <v>4522713</v>
      </c>
      <c r="O371" s="42">
        <f>IFERROR(SUMIFS('Sales RAW DATA'!$G$2:$G$30000,'Sales RAW DATA'!$I$2:$I$30000,Incentive_Calc!$A371,'Sales RAW DATA'!$E$2:$E$30000,Incentive_Calc!O$5),"")</f>
        <v>4264608</v>
      </c>
      <c r="P371" s="42">
        <f t="shared" si="86"/>
        <v>13329607</v>
      </c>
      <c r="Q371" s="44">
        <f t="shared" si="82"/>
        <v>0.8408549820112422</v>
      </c>
      <c r="R371" s="44">
        <f t="shared" si="83"/>
        <v>0.82754303112586292</v>
      </c>
      <c r="S371" s="44">
        <f t="shared" si="84"/>
        <v>0.77657651784587556</v>
      </c>
      <c r="T371" s="45">
        <f t="shared" si="93"/>
        <v>81.482971451877418</v>
      </c>
      <c r="U371" s="45">
        <f t="shared" si="94"/>
        <v>81</v>
      </c>
      <c r="V371" s="44">
        <f>IFERROR(SUMIFS('Sales RAW DATA'!$G:$G,'Sales RAW DATA'!$I:$I,Incentive_Calc!$A371,'Sales RAW DATA'!$D:$D,"B1",'Sales RAW DATA'!$E:$E,Incentive_Calc!V$5)/SUMIFS('Sales RAW DATA'!$F:$F,'Sales RAW DATA'!$I:$I,Incentive_Calc!$A371,'Sales RAW DATA'!$D:$D,"B1",'Sales RAW DATA'!$E:$E,Incentive_Calc!V$5),"")</f>
        <v>0.97537768592462615</v>
      </c>
      <c r="W371" s="44">
        <f>IFERROR(SUMIFS('Sales RAW DATA'!$G:$G,'Sales RAW DATA'!$I:$I,Incentive_Calc!$A371,'Sales RAW DATA'!$D:$D,"B1",'Sales RAW DATA'!$E:$E,Incentive_Calc!W$5)/SUMIFS('Sales RAW DATA'!$F:$F,'Sales RAW DATA'!$I:$I,Incentive_Calc!$A371,'Sales RAW DATA'!$D:$D,"B1",'Sales RAW DATA'!$E:$E,Incentive_Calc!W$5),"")</f>
        <v>0.85670847371607883</v>
      </c>
      <c r="X371" s="44">
        <f>IFERROR(SUMIFS('Sales RAW DATA'!$G:$G,'Sales RAW DATA'!$I:$I,Incentive_Calc!$A371,'Sales RAW DATA'!$D:$D,"B1",'Sales RAW DATA'!$E:$E,Incentive_Calc!X$5)/SUMIFS('Sales RAW DATA'!$F:$F,'Sales RAW DATA'!$I:$I,Incentive_Calc!$A371,'Sales RAW DATA'!$D:$D,"B1",'Sales RAW DATA'!$E:$E,Incentive_Calc!X$5),"")</f>
        <v>0.70988208750386217</v>
      </c>
      <c r="Y371" s="44">
        <f>SUMIFS('Sales RAW DATA'!$G:$G,'Sales RAW DATA'!$I:$I,Incentive_Calc!$A371,'Sales RAW DATA'!$D:$D,"B1")/SUMIFS('Sales RAW DATA'!$F:$F,'Sales RAW DATA'!$I:$I,Incentive_Calc!$A371,'Sales RAW DATA'!$D:$D,"B1")</f>
        <v>0.85023237238436555</v>
      </c>
      <c r="Z371" s="44">
        <f>IFERROR(SUMIFS('Sales RAW DATA'!$G:$G,'Sales RAW DATA'!$I:$I,Incentive_Calc!$A371,'Sales RAW DATA'!$D:$D,"B2",'Sales RAW DATA'!$E:$E,Incentive_Calc!Z$5)/SUMIFS('Sales RAW DATA'!$F:$F,'Sales RAW DATA'!$I:$I,Incentive_Calc!$A371,'Sales RAW DATA'!$D:$D,"B2",'Sales RAW DATA'!$E:$E,Incentive_Calc!Z$5),"")</f>
        <v>0.78655033238366567</v>
      </c>
      <c r="AA371" s="44">
        <f>IFERROR(SUMIFS('Sales RAW DATA'!$G:$G,'Sales RAW DATA'!$I:$I,Incentive_Calc!$A371,'Sales RAW DATA'!$D:$D,"B2",'Sales RAW DATA'!$E:$E,Incentive_Calc!AA$5)/SUMIFS('Sales RAW DATA'!$F:$F,'Sales RAW DATA'!$I:$I,Incentive_Calc!$A371,'Sales RAW DATA'!$D:$D,"B2",'Sales RAW DATA'!$E:$E,Incentive_Calc!AA$5),"")</f>
        <v>0.81598861209964413</v>
      </c>
      <c r="AB371" s="44">
        <f>IFERROR(SUMIFS('Sales RAW DATA'!$G:$G,'Sales RAW DATA'!$I:$I,Incentive_Calc!$A371,'Sales RAW DATA'!$D:$D,"B2",'Sales RAW DATA'!$E:$E,Incentive_Calc!AB$5)/SUMIFS('Sales RAW DATA'!$F:$F,'Sales RAW DATA'!$I:$I,Incentive_Calc!$A371,'Sales RAW DATA'!$D:$D,"B2",'Sales RAW DATA'!$E:$E,Incentive_Calc!AB$5),"")</f>
        <v>0.68144380252985459</v>
      </c>
      <c r="AC371" s="44">
        <f>SUMIFS('Sales RAW DATA'!$G:$G,'Sales RAW DATA'!$I:$I,Incentive_Calc!$A371,'Sales RAW DATA'!$D:$D,"B2")/SUMIFS('Sales RAW DATA'!$F:$F,'Sales RAW DATA'!$I:$I,Incentive_Calc!$A371,'Sales RAW DATA'!$D:$D,"B2")</f>
        <v>0.760601894228081</v>
      </c>
      <c r="AD371" s="44">
        <f>IFERROR(SUMIFS('Sales RAW DATA'!$G:$G,'Sales RAW DATA'!$I:$I,Incentive_Calc!$A371,'Sales RAW DATA'!$D:$D,"B3",'Sales RAW DATA'!$E:$E,Incentive_Calc!AD$5)/SUMIFS('Sales RAW DATA'!$F:$F,'Sales RAW DATA'!$I:$I,Incentive_Calc!$A371,'Sales RAW DATA'!$D:$D,"B3",'Sales RAW DATA'!$E:$E,Incentive_Calc!AD$5),"")</f>
        <v>0.81577877506877761</v>
      </c>
      <c r="AE371" s="44">
        <f>IFERROR(SUMIFS('Sales RAW DATA'!$G:$G,'Sales RAW DATA'!$I:$I,Incentive_Calc!$A371,'Sales RAW DATA'!$D:$D,"B3",'Sales RAW DATA'!$E:$E,Incentive_Calc!AE$5)/SUMIFS('Sales RAW DATA'!$F:$F,'Sales RAW DATA'!$I:$I,Incentive_Calc!$A371,'Sales RAW DATA'!$D:$D,"B3",'Sales RAW DATA'!$E:$E,Incentive_Calc!AE$5),"")</f>
        <v>0.97418542235615402</v>
      </c>
      <c r="AF371" s="44">
        <f>IFERROR(SUMIFS('Sales RAW DATA'!$G:$G,'Sales RAW DATA'!$I:$I,Incentive_Calc!$A371,'Sales RAW DATA'!$D:$D,"B3",'Sales RAW DATA'!$E:$E,Incentive_Calc!AF$5)/SUMIFS('Sales RAW DATA'!$F:$F,'Sales RAW DATA'!$I:$I,Incentive_Calc!$A371,'Sales RAW DATA'!$D:$D,"B3",'Sales RAW DATA'!$E:$E,Incentive_Calc!AF$5),"")</f>
        <v>1.2031897234340903</v>
      </c>
      <c r="AG371" s="44">
        <f>SUMIFS('Sales RAW DATA'!$G:$G,'Sales RAW DATA'!$I:$I,Incentive_Calc!$A371,'Sales RAW DATA'!$D:$D,"B3")/SUMIFS('Sales RAW DATA'!$F:$F,'Sales RAW DATA'!$I:$I,Incentive_Calc!$A371,'Sales RAW DATA'!$D:$D,"B3")</f>
        <v>1.0082997807851763</v>
      </c>
      <c r="AH371" s="44">
        <f>IFERROR(SUMIFS('Sales RAW DATA'!$G:$G,'Sales RAW DATA'!$I:$I,Incentive_Calc!$A371,'Sales RAW DATA'!$D:$D,"B4",'Sales RAW DATA'!$E:$E,Incentive_Calc!AH$5)/SUMIFS('Sales RAW DATA'!$F:$F,'Sales RAW DATA'!$I:$I,Incentive_Calc!$A371,'Sales RAW DATA'!$D:$D,"B4",'Sales RAW DATA'!$E:$E,Incentive_Calc!AH$5),"")</f>
        <v>0.74415873270574806</v>
      </c>
      <c r="AI371" s="44">
        <f>IFERROR(SUMIFS('Sales RAW DATA'!$G:$G,'Sales RAW DATA'!$I:$I,Incentive_Calc!$A371,'Sales RAW DATA'!$D:$D,"B4",'Sales RAW DATA'!$E:$E,Incentive_Calc!AI$5)/SUMIFS('Sales RAW DATA'!$F:$F,'Sales RAW DATA'!$I:$I,Incentive_Calc!$A371,'Sales RAW DATA'!$D:$D,"B4",'Sales RAW DATA'!$E:$E,Incentive_Calc!AI$5),"")</f>
        <v>0.81628973540677918</v>
      </c>
      <c r="AJ371" s="44">
        <f>IFERROR(SUMIFS('Sales RAW DATA'!$G:$G,'Sales RAW DATA'!$I:$I,Incentive_Calc!$A371,'Sales RAW DATA'!$D:$D,"B4",'Sales RAW DATA'!$E:$E,Incentive_Calc!AJ$5)/SUMIFS('Sales RAW DATA'!$F:$F,'Sales RAW DATA'!$I:$I,Incentive_Calc!$A371,'Sales RAW DATA'!$D:$D,"B4",'Sales RAW DATA'!$E:$E,Incentive_Calc!AJ$5),"")</f>
        <v>0.68059275242749251</v>
      </c>
      <c r="AK371" s="44">
        <f>SUMIFS('Sales RAW DATA'!$G:$G,'Sales RAW DATA'!$I:$I,Incentive_Calc!$A371,'Sales RAW DATA'!$D:$D,"B4")/SUMIFS('Sales RAW DATA'!$F:$F,'Sales RAW DATA'!$I:$I,Incentive_Calc!$A371,'Sales RAW DATA'!$D:$D,"B4")</f>
        <v>0.7465837028904907</v>
      </c>
      <c r="AL371" s="44">
        <f>IFERROR(SUMIFS('Sales RAW DATA'!$G:$G,'Sales RAW DATA'!$I:$I,Incentive_Calc!$A371,'Sales RAW DATA'!$D:$D,"B5",'Sales RAW DATA'!$E:$E,Incentive_Calc!AL$5)/SUMIFS('Sales RAW DATA'!$F:$F,'Sales RAW DATA'!$I:$I,Incentive_Calc!$A371,'Sales RAW DATA'!$D:$D,"B5",'Sales RAW DATA'!$E:$E,Incentive_Calc!AL$5),"")</f>
        <v>0.75619738526593472</v>
      </c>
      <c r="AM371" s="44">
        <f>IFERROR(SUMIFS('Sales RAW DATA'!$G:$G,'Sales RAW DATA'!$I:$I,Incentive_Calc!$A371,'Sales RAW DATA'!$D:$D,"B5",'Sales RAW DATA'!$E:$E,Incentive_Calc!AM$5)/SUMIFS('Sales RAW DATA'!$F:$F,'Sales RAW DATA'!$I:$I,Incentive_Calc!$A371,'Sales RAW DATA'!$D:$D,"B5",'Sales RAW DATA'!$E:$E,Incentive_Calc!AM$5),"")</f>
        <v>0.72384083220998552</v>
      </c>
      <c r="AN371" s="44">
        <f>IFERROR(SUMIFS('Sales RAW DATA'!$G:$G,'Sales RAW DATA'!$I:$I,Incentive_Calc!$A371,'Sales RAW DATA'!$D:$D,"B5",'Sales RAW DATA'!$E:$E,Incentive_Calc!AN$5)/SUMIFS('Sales RAW DATA'!$F:$F,'Sales RAW DATA'!$I:$I,Incentive_Calc!$A371,'Sales RAW DATA'!$D:$D,"B5",'Sales RAW DATA'!$E:$E,Incentive_Calc!AN$5),"")</f>
        <v>0.79892483664137115</v>
      </c>
      <c r="AO371" s="44">
        <f>SUMIFS('Sales RAW DATA'!$G:$G,'Sales RAW DATA'!$I:$I,Incentive_Calc!$A371,'Sales RAW DATA'!$D:$D,"B5")/SUMIFS('Sales RAW DATA'!$F:$F,'Sales RAW DATA'!$I:$I,Incentive_Calc!$A371,'Sales RAW DATA'!$D:$D,"B5")</f>
        <v>0.76015854572398056</v>
      </c>
      <c r="AP371" s="42">
        <f>SUM(SUMIFS('Sales RAW DATA'!$F$2:$F$30000,'Sales RAW DATA'!$I$2:$I$30000,Incentive_Calc!$A371,'Sales RAW DATA'!$D$2:$D$30000,"B1"),SUMIFS('Sales RAW DATA'!$F$2:$F$30000,'Sales RAW DATA'!$I$2:$I$30000,Incentive_Calc!$A371,'Sales RAW DATA'!$D$2:$D$30000,"B2"),SUMIFS('Sales RAW DATA'!$F$2:$F$30000,'Sales RAW DATA'!$I$2:$I$30000,Incentive_Calc!$A371,'Sales RAW DATA'!$D$2:$D$30000,"B3"),SUMIFS('Sales RAW DATA'!$F$2:$F$30000,'Sales RAW DATA'!$I$2:$I$30000,Incentive_Calc!$A371,'Sales RAW DATA'!$D$2:$D$30000,"B4"),SUMIFS('Sales RAW DATA'!$F$2:$F$30000,'Sales RAW DATA'!$I$2:$I$30000,Incentive_Calc!$A371,'Sales RAW DATA'!$D$2:$D$30000,"B5"))</f>
        <v>8745463</v>
      </c>
      <c r="AQ371" s="42">
        <f>SUM(SUMIFS('Sales RAW DATA'!$G$2:$G$30000,'Sales RAW DATA'!$I$2:$I$30000,Incentive_Calc!$A371,'Sales RAW DATA'!$D$2:$D$30000,"B1"),SUMIFS('Sales RAW DATA'!$G$2:$G$30000,'Sales RAW DATA'!$I$2:$I$30000,Incentive_Calc!$A371,'Sales RAW DATA'!$D$2:$D$30000,"B2"),SUMIFS('Sales RAW DATA'!$G$2:$G$30000,'Sales RAW DATA'!$I$2:$I$30000,Incentive_Calc!$A371,'Sales RAW DATA'!$D$2:$D$30000,"B3"),SUMIFS('Sales RAW DATA'!$G$2:$G$30000,'Sales RAW DATA'!$I$2:$I$30000,Incentive_Calc!$A371,'Sales RAW DATA'!$D$2:$D$30000,"B4"),SUMIFS('Sales RAW DATA'!$G$2:$G$30000,'Sales RAW DATA'!$I$2:$I$30000,Incentive_Calc!$A371,'Sales RAW DATA'!$D$2:$D$30000,"B5"))</f>
        <v>7456458</v>
      </c>
      <c r="AR371" s="45">
        <f t="shared" si="95"/>
        <v>85.260871837202899</v>
      </c>
      <c r="AS371" s="45">
        <f t="shared" si="96"/>
        <v>85</v>
      </c>
      <c r="AT371" s="46"/>
      <c r="AU371" s="21"/>
      <c r="AV371" s="43" t="str">
        <f t="shared" si="87"/>
        <v>Yes</v>
      </c>
      <c r="AW371" s="43" t="str">
        <f t="shared" si="88"/>
        <v>Yes</v>
      </c>
      <c r="AX371" s="43" t="str">
        <f t="shared" si="89"/>
        <v>No</v>
      </c>
      <c r="AY371" s="43" t="str">
        <f t="shared" si="97"/>
        <v>Yes</v>
      </c>
    </row>
    <row r="372" spans="1:51" x14ac:dyDescent="0.35">
      <c r="A372" s="21" t="s">
        <v>1249</v>
      </c>
      <c r="B372" s="21" t="s">
        <v>772</v>
      </c>
      <c r="C372" s="21" t="str">
        <f>_xlfn.XLOOKUP($A372,'Employee List'!$E:$E,'Employee List'!$D:$D,0)</f>
        <v>DM</v>
      </c>
      <c r="D372" s="42" cm="1">
        <f t="array" ref="D372">IFERROR(IF($G372="Yes",INDEX('Payment Plan'!$D$6:$D$42,MATCH(1,(Incentive_Calc!$C372='Payment Plan'!$B$6:$B$42)*(Incentive_Calc!$U372='Payment Plan'!$C$6:$C$42),0)),""),"")</f>
        <v>59825.6982421875</v>
      </c>
      <c r="E372" s="42" t="str" cm="1">
        <f t="array" ref="E372">IFERROR(IF($H372="Yes",INDEX('Payment Plan'!$D$6:$D$42,MATCH(1,(Incentive_Calc!$C372='Payment Plan'!$B$6:$B$42)*(Incentive_Calc!$AS372='Payment Plan'!$C$6:$C$42),0)),""),"")</f>
        <v/>
      </c>
      <c r="F372" s="42">
        <f t="shared" si="90"/>
        <v>59825.6982421875</v>
      </c>
      <c r="G372" s="43" t="str">
        <f t="shared" si="85"/>
        <v>Yes</v>
      </c>
      <c r="H372" s="21" t="str">
        <f t="shared" si="91"/>
        <v>No</v>
      </c>
      <c r="I372" s="42">
        <f>IFERROR(SUMIFS('Sales RAW DATA'!$F$2:$F$30000,'Sales RAW DATA'!$I$2:$I$30000,Incentive_Calc!$A372,'Sales RAW DATA'!$E$2:$E$30000,Incentive_Calc!I$5),"")</f>
        <v>2481979</v>
      </c>
      <c r="J372" s="42">
        <f>IFERROR(SUMIFS('Sales RAW DATA'!$F$2:$F$30000,'Sales RAW DATA'!$I$2:$I$30000,Incentive_Calc!$A372,'Sales RAW DATA'!$E$2:$E$30000,Incentive_Calc!J$5),"")</f>
        <v>2493174</v>
      </c>
      <c r="K372" s="42">
        <f>IFERROR(SUMIFS('Sales RAW DATA'!$F$2:$F$30000,'Sales RAW DATA'!$I$2:$I$30000,Incentive_Calc!$A372,'Sales RAW DATA'!$E$2:$E$30000,Incentive_Calc!K$5),"")</f>
        <v>2523607</v>
      </c>
      <c r="L372" s="42">
        <f t="shared" si="92"/>
        <v>7498760</v>
      </c>
      <c r="M372" s="42">
        <f>IFERROR(SUMIFS('Sales RAW DATA'!$G$2:$G$30000,'Sales RAW DATA'!$I$2:$I$30000,Incentive_Calc!$A372,'Sales RAW DATA'!$E$2:$E$30000,Incentive_Calc!M$5),"")</f>
        <v>2727091</v>
      </c>
      <c r="N372" s="42">
        <f>IFERROR(SUMIFS('Sales RAW DATA'!$G$2:$G$30000,'Sales RAW DATA'!$I$2:$I$30000,Incentive_Calc!$A372,'Sales RAW DATA'!$E$2:$E$30000,Incentive_Calc!N$5),"")</f>
        <v>2764591</v>
      </c>
      <c r="O372" s="42">
        <f>IFERROR(SUMIFS('Sales RAW DATA'!$G$2:$G$30000,'Sales RAW DATA'!$I$2:$I$30000,Incentive_Calc!$A372,'Sales RAW DATA'!$E$2:$E$30000,Incentive_Calc!O$5),"")</f>
        <v>2531855</v>
      </c>
      <c r="P372" s="42">
        <f t="shared" si="86"/>
        <v>8023537</v>
      </c>
      <c r="Q372" s="44">
        <f t="shared" si="82"/>
        <v>1.0987566776350646</v>
      </c>
      <c r="R372" s="44">
        <f t="shared" si="83"/>
        <v>1.1088640423813179</v>
      </c>
      <c r="S372" s="44">
        <f t="shared" si="84"/>
        <v>1.003268337740385</v>
      </c>
      <c r="T372" s="45">
        <f t="shared" si="93"/>
        <v>106.99818369970502</v>
      </c>
      <c r="U372" s="45">
        <f t="shared" si="94"/>
        <v>106</v>
      </c>
      <c r="V372" s="44">
        <f>IFERROR(SUMIFS('Sales RAW DATA'!$G:$G,'Sales RAW DATA'!$I:$I,Incentive_Calc!$A372,'Sales RAW DATA'!$D:$D,"B1",'Sales RAW DATA'!$E:$E,Incentive_Calc!V$5)/SUMIFS('Sales RAW DATA'!$F:$F,'Sales RAW DATA'!$I:$I,Incentive_Calc!$A372,'Sales RAW DATA'!$D:$D,"B1",'Sales RAW DATA'!$E:$E,Incentive_Calc!V$5),"")</f>
        <v>1.3365904120341088</v>
      </c>
      <c r="W372" s="44">
        <f>IFERROR(SUMIFS('Sales RAW DATA'!$G:$G,'Sales RAW DATA'!$I:$I,Incentive_Calc!$A372,'Sales RAW DATA'!$D:$D,"B1",'Sales RAW DATA'!$E:$E,Incentive_Calc!W$5)/SUMIFS('Sales RAW DATA'!$F:$F,'Sales RAW DATA'!$I:$I,Incentive_Calc!$A372,'Sales RAW DATA'!$D:$D,"B1",'Sales RAW DATA'!$E:$E,Incentive_Calc!W$5),"")</f>
        <v>1.0732797593066035</v>
      </c>
      <c r="X372" s="44">
        <f>IFERROR(SUMIFS('Sales RAW DATA'!$G:$G,'Sales RAW DATA'!$I:$I,Incentive_Calc!$A372,'Sales RAW DATA'!$D:$D,"B1",'Sales RAW DATA'!$E:$E,Incentive_Calc!X$5)/SUMIFS('Sales RAW DATA'!$F:$F,'Sales RAW DATA'!$I:$I,Incentive_Calc!$A372,'Sales RAW DATA'!$D:$D,"B1",'Sales RAW DATA'!$E:$E,Incentive_Calc!X$5),"")</f>
        <v>0.81674521137283562</v>
      </c>
      <c r="Y372" s="44">
        <f>SUMIFS('Sales RAW DATA'!$G:$G,'Sales RAW DATA'!$I:$I,Incentive_Calc!$A372,'Sales RAW DATA'!$D:$D,"B1")/SUMIFS('Sales RAW DATA'!$F:$F,'Sales RAW DATA'!$I:$I,Incentive_Calc!$A372,'Sales RAW DATA'!$D:$D,"B1")</f>
        <v>1.0819543587833904</v>
      </c>
      <c r="Z372" s="44">
        <f>IFERROR(SUMIFS('Sales RAW DATA'!$G:$G,'Sales RAW DATA'!$I:$I,Incentive_Calc!$A372,'Sales RAW DATA'!$D:$D,"B2",'Sales RAW DATA'!$E:$E,Incentive_Calc!Z$5)/SUMIFS('Sales RAW DATA'!$F:$F,'Sales RAW DATA'!$I:$I,Incentive_Calc!$A372,'Sales RAW DATA'!$D:$D,"B2",'Sales RAW DATA'!$E:$E,Incentive_Calc!Z$5),"")</f>
        <v>0.89537536580995802</v>
      </c>
      <c r="AA372" s="44">
        <f>IFERROR(SUMIFS('Sales RAW DATA'!$G:$G,'Sales RAW DATA'!$I:$I,Incentive_Calc!$A372,'Sales RAW DATA'!$D:$D,"B2",'Sales RAW DATA'!$E:$E,Incentive_Calc!AA$5)/SUMIFS('Sales RAW DATA'!$F:$F,'Sales RAW DATA'!$I:$I,Incentive_Calc!$A372,'Sales RAW DATA'!$D:$D,"B2",'Sales RAW DATA'!$E:$E,Incentive_Calc!AA$5),"")</f>
        <v>0.79224144153727505</v>
      </c>
      <c r="AB372" s="44">
        <f>IFERROR(SUMIFS('Sales RAW DATA'!$G:$G,'Sales RAW DATA'!$I:$I,Incentive_Calc!$A372,'Sales RAW DATA'!$D:$D,"B2",'Sales RAW DATA'!$E:$E,Incentive_Calc!AB$5)/SUMIFS('Sales RAW DATA'!$F:$F,'Sales RAW DATA'!$I:$I,Incentive_Calc!$A372,'Sales RAW DATA'!$D:$D,"B2",'Sales RAW DATA'!$E:$E,Incentive_Calc!AB$5),"")</f>
        <v>0.74105908109472796</v>
      </c>
      <c r="AC372" s="44">
        <f>SUMIFS('Sales RAW DATA'!$G:$G,'Sales RAW DATA'!$I:$I,Incentive_Calc!$A372,'Sales RAW DATA'!$D:$D,"B2")/SUMIFS('Sales RAW DATA'!$F:$F,'Sales RAW DATA'!$I:$I,Incentive_Calc!$A372,'Sales RAW DATA'!$D:$D,"B2")</f>
        <v>0.80804098723316942</v>
      </c>
      <c r="AD372" s="44">
        <f>IFERROR(SUMIFS('Sales RAW DATA'!$G:$G,'Sales RAW DATA'!$I:$I,Incentive_Calc!$A372,'Sales RAW DATA'!$D:$D,"B3",'Sales RAW DATA'!$E:$E,Incentive_Calc!AD$5)/SUMIFS('Sales RAW DATA'!$F:$F,'Sales RAW DATA'!$I:$I,Incentive_Calc!$A372,'Sales RAW DATA'!$D:$D,"B3",'Sales RAW DATA'!$E:$E,Incentive_Calc!AD$5),"")</f>
        <v>0.77558980697226365</v>
      </c>
      <c r="AE372" s="44">
        <f>IFERROR(SUMIFS('Sales RAW DATA'!$G:$G,'Sales RAW DATA'!$I:$I,Incentive_Calc!$A372,'Sales RAW DATA'!$D:$D,"B3",'Sales RAW DATA'!$E:$E,Incentive_Calc!AE$5)/SUMIFS('Sales RAW DATA'!$F:$F,'Sales RAW DATA'!$I:$I,Incentive_Calc!$A372,'Sales RAW DATA'!$D:$D,"B3",'Sales RAW DATA'!$E:$E,Incentive_Calc!AE$5),"")</f>
        <v>1.1132120092378752</v>
      </c>
      <c r="AF372" s="44">
        <f>IFERROR(SUMIFS('Sales RAW DATA'!$G:$G,'Sales RAW DATA'!$I:$I,Incentive_Calc!$A372,'Sales RAW DATA'!$D:$D,"B3",'Sales RAW DATA'!$E:$E,Incentive_Calc!AF$5)/SUMIFS('Sales RAW DATA'!$F:$F,'Sales RAW DATA'!$I:$I,Incentive_Calc!$A372,'Sales RAW DATA'!$D:$D,"B3",'Sales RAW DATA'!$E:$E,Incentive_Calc!AF$5),"")</f>
        <v>1.5194720036492189</v>
      </c>
      <c r="AG372" s="44">
        <f>SUMIFS('Sales RAW DATA'!$G:$G,'Sales RAW DATA'!$I:$I,Incentive_Calc!$A372,'Sales RAW DATA'!$D:$D,"B3")/SUMIFS('Sales RAW DATA'!$F:$F,'Sales RAW DATA'!$I:$I,Incentive_Calc!$A372,'Sales RAW DATA'!$D:$D,"B3")</f>
        <v>1.1542769378650313</v>
      </c>
      <c r="AH372" s="44">
        <f>IFERROR(SUMIFS('Sales RAW DATA'!$G:$G,'Sales RAW DATA'!$I:$I,Incentive_Calc!$A372,'Sales RAW DATA'!$D:$D,"B4",'Sales RAW DATA'!$E:$E,Incentive_Calc!AH$5)/SUMIFS('Sales RAW DATA'!$F:$F,'Sales RAW DATA'!$I:$I,Incentive_Calc!$A372,'Sales RAW DATA'!$D:$D,"B4",'Sales RAW DATA'!$E:$E,Incentive_Calc!AH$5),"")</f>
        <v>1.1679146358338843</v>
      </c>
      <c r="AI372" s="44">
        <f>IFERROR(SUMIFS('Sales RAW DATA'!$G:$G,'Sales RAW DATA'!$I:$I,Incentive_Calc!$A372,'Sales RAW DATA'!$D:$D,"B4",'Sales RAW DATA'!$E:$E,Incentive_Calc!AI$5)/SUMIFS('Sales RAW DATA'!$F:$F,'Sales RAW DATA'!$I:$I,Incentive_Calc!$A372,'Sales RAW DATA'!$D:$D,"B4",'Sales RAW DATA'!$E:$E,Incentive_Calc!AI$5),"")</f>
        <v>1.2031544646763317</v>
      </c>
      <c r="AJ372" s="44">
        <f>IFERROR(SUMIFS('Sales RAW DATA'!$G:$G,'Sales RAW DATA'!$I:$I,Incentive_Calc!$A372,'Sales RAW DATA'!$D:$D,"B4",'Sales RAW DATA'!$E:$E,Incentive_Calc!AJ$5)/SUMIFS('Sales RAW DATA'!$F:$F,'Sales RAW DATA'!$I:$I,Incentive_Calc!$A372,'Sales RAW DATA'!$D:$D,"B4",'Sales RAW DATA'!$E:$E,Incentive_Calc!AJ$5),"")</f>
        <v>0.98240585804676483</v>
      </c>
      <c r="AK372" s="44">
        <f>SUMIFS('Sales RAW DATA'!$G:$G,'Sales RAW DATA'!$I:$I,Incentive_Calc!$A372,'Sales RAW DATA'!$D:$D,"B4")/SUMIFS('Sales RAW DATA'!$F:$F,'Sales RAW DATA'!$I:$I,Incentive_Calc!$A372,'Sales RAW DATA'!$D:$D,"B4")</f>
        <v>1.1161277612398803</v>
      </c>
      <c r="AL372" s="44">
        <f>IFERROR(SUMIFS('Sales RAW DATA'!$G:$G,'Sales RAW DATA'!$I:$I,Incentive_Calc!$A372,'Sales RAW DATA'!$D:$D,"B5",'Sales RAW DATA'!$E:$E,Incentive_Calc!AL$5)/SUMIFS('Sales RAW DATA'!$F:$F,'Sales RAW DATA'!$I:$I,Incentive_Calc!$A372,'Sales RAW DATA'!$D:$D,"B5",'Sales RAW DATA'!$E:$E,Incentive_Calc!AL$5),"")</f>
        <v>0.87736660929432009</v>
      </c>
      <c r="AM372" s="44">
        <f>IFERROR(SUMIFS('Sales RAW DATA'!$G:$G,'Sales RAW DATA'!$I:$I,Incentive_Calc!$A372,'Sales RAW DATA'!$D:$D,"B5",'Sales RAW DATA'!$E:$E,Incentive_Calc!AM$5)/SUMIFS('Sales RAW DATA'!$F:$F,'Sales RAW DATA'!$I:$I,Incentive_Calc!$A372,'Sales RAW DATA'!$D:$D,"B5",'Sales RAW DATA'!$E:$E,Incentive_Calc!AM$5),"")</f>
        <v>1.1130287425346737</v>
      </c>
      <c r="AN372" s="44">
        <f>IFERROR(SUMIFS('Sales RAW DATA'!$G:$G,'Sales RAW DATA'!$I:$I,Incentive_Calc!$A372,'Sales RAW DATA'!$D:$D,"B5",'Sales RAW DATA'!$E:$E,Incentive_Calc!AN$5)/SUMIFS('Sales RAW DATA'!$F:$F,'Sales RAW DATA'!$I:$I,Incentive_Calc!$A372,'Sales RAW DATA'!$D:$D,"B5",'Sales RAW DATA'!$E:$E,Incentive_Calc!AN$5),"")</f>
        <v>1.2105392760403841</v>
      </c>
      <c r="AO372" s="44">
        <f>SUMIFS('Sales RAW DATA'!$G:$G,'Sales RAW DATA'!$I:$I,Incentive_Calc!$A372,'Sales RAW DATA'!$D:$D,"B5")/SUMIFS('Sales RAW DATA'!$F:$F,'Sales RAW DATA'!$I:$I,Incentive_Calc!$A372,'Sales RAW DATA'!$D:$D,"B5")</f>
        <v>1.0705764820255559</v>
      </c>
      <c r="AP372" s="42">
        <f>SUM(SUMIFS('Sales RAW DATA'!$F$2:$F$30000,'Sales RAW DATA'!$I$2:$I$30000,Incentive_Calc!$A372,'Sales RAW DATA'!$D$2:$D$30000,"B1"),SUMIFS('Sales RAW DATA'!$F$2:$F$30000,'Sales RAW DATA'!$I$2:$I$30000,Incentive_Calc!$A372,'Sales RAW DATA'!$D$2:$D$30000,"B2"),SUMIFS('Sales RAW DATA'!$F$2:$F$30000,'Sales RAW DATA'!$I$2:$I$30000,Incentive_Calc!$A372,'Sales RAW DATA'!$D$2:$D$30000,"B3"),SUMIFS('Sales RAW DATA'!$F$2:$F$30000,'Sales RAW DATA'!$I$2:$I$30000,Incentive_Calc!$A372,'Sales RAW DATA'!$D$2:$D$30000,"B4"),SUMIFS('Sales RAW DATA'!$F$2:$F$30000,'Sales RAW DATA'!$I$2:$I$30000,Incentive_Calc!$A372,'Sales RAW DATA'!$D$2:$D$30000,"B5"))</f>
        <v>4550545</v>
      </c>
      <c r="AQ372" s="42">
        <f>SUM(SUMIFS('Sales RAW DATA'!$G$2:$G$30000,'Sales RAW DATA'!$I$2:$I$30000,Incentive_Calc!$A372,'Sales RAW DATA'!$D$2:$D$30000,"B1"),SUMIFS('Sales RAW DATA'!$G$2:$G$30000,'Sales RAW DATA'!$I$2:$I$30000,Incentive_Calc!$A372,'Sales RAW DATA'!$D$2:$D$30000,"B2"),SUMIFS('Sales RAW DATA'!$G$2:$G$30000,'Sales RAW DATA'!$I$2:$I$30000,Incentive_Calc!$A372,'Sales RAW DATA'!$D$2:$D$30000,"B3"),SUMIFS('Sales RAW DATA'!$G$2:$G$30000,'Sales RAW DATA'!$I$2:$I$30000,Incentive_Calc!$A372,'Sales RAW DATA'!$D$2:$D$30000,"B4"),SUMIFS('Sales RAW DATA'!$G$2:$G$30000,'Sales RAW DATA'!$I$2:$I$30000,Incentive_Calc!$A372,'Sales RAW DATA'!$D$2:$D$30000,"B5"))</f>
        <v>4811014</v>
      </c>
      <c r="AR372" s="45">
        <f t="shared" si="95"/>
        <v>105.72390779565963</v>
      </c>
      <c r="AS372" s="45">
        <f t="shared" si="96"/>
        <v>105</v>
      </c>
      <c r="AT372" s="46"/>
      <c r="AU372" s="21"/>
      <c r="AV372" s="43" t="str">
        <f t="shared" si="87"/>
        <v>Yes</v>
      </c>
      <c r="AW372" s="43" t="str">
        <f t="shared" si="88"/>
        <v>Yes</v>
      </c>
      <c r="AX372" s="43" t="str">
        <f t="shared" si="89"/>
        <v>Yes</v>
      </c>
      <c r="AY372" s="43" t="str">
        <f t="shared" si="97"/>
        <v>Yes</v>
      </c>
    </row>
    <row r="373" spans="1:51" x14ac:dyDescent="0.35">
      <c r="A373" s="21" t="s">
        <v>1250</v>
      </c>
      <c r="B373" s="21" t="s">
        <v>773</v>
      </c>
      <c r="C373" s="21" t="str">
        <f>_xlfn.XLOOKUP($A373,'Employee List'!$E:$E,'Employee List'!$D:$D,0)</f>
        <v>DM</v>
      </c>
      <c r="D373" s="42" t="str" cm="1">
        <f t="array" ref="D373">IFERROR(IF($G373="Yes",INDEX('Payment Plan'!$D$6:$D$42,MATCH(1,(Incentive_Calc!$C373='Payment Plan'!$B$6:$B$42)*(Incentive_Calc!$U373='Payment Plan'!$C$6:$C$42),0)),""),"")</f>
        <v/>
      </c>
      <c r="E373" s="42" t="str" cm="1">
        <f t="array" ref="E373">IFERROR(IF($H373="Yes",INDEX('Payment Plan'!$D$6:$D$42,MATCH(1,(Incentive_Calc!$C373='Payment Plan'!$B$6:$B$42)*(Incentive_Calc!$AS373='Payment Plan'!$C$6:$C$42),0)),""),"")</f>
        <v/>
      </c>
      <c r="F373" s="42">
        <f t="shared" si="90"/>
        <v>0</v>
      </c>
      <c r="G373" s="43" t="str">
        <f t="shared" si="85"/>
        <v>Yes</v>
      </c>
      <c r="H373" s="21" t="str">
        <f t="shared" si="91"/>
        <v>No</v>
      </c>
      <c r="I373" s="42">
        <f>IFERROR(SUMIFS('Sales RAW DATA'!$F$2:$F$30000,'Sales RAW DATA'!$I$2:$I$30000,Incentive_Calc!$A373,'Sales RAW DATA'!$E$2:$E$30000,Incentive_Calc!I$5),"")</f>
        <v>4296959</v>
      </c>
      <c r="J373" s="42">
        <f>IFERROR(SUMIFS('Sales RAW DATA'!$F$2:$F$30000,'Sales RAW DATA'!$I$2:$I$30000,Incentive_Calc!$A373,'Sales RAW DATA'!$E$2:$E$30000,Incentive_Calc!J$5),"")</f>
        <v>4327188</v>
      </c>
      <c r="K373" s="42">
        <f>IFERROR(SUMIFS('Sales RAW DATA'!$F$2:$F$30000,'Sales RAW DATA'!$I$2:$I$30000,Incentive_Calc!$A373,'Sales RAW DATA'!$E$2:$E$30000,Incentive_Calc!K$5),"")</f>
        <v>4414302</v>
      </c>
      <c r="L373" s="42">
        <f t="shared" si="92"/>
        <v>13038449</v>
      </c>
      <c r="M373" s="42">
        <f>IFERROR(SUMIFS('Sales RAW DATA'!$G$2:$G$30000,'Sales RAW DATA'!$I$2:$I$30000,Incentive_Calc!$A373,'Sales RAW DATA'!$E$2:$E$30000,Incentive_Calc!M$5),"")</f>
        <v>4471633</v>
      </c>
      <c r="N373" s="42">
        <f>IFERROR(SUMIFS('Sales RAW DATA'!$G$2:$G$30000,'Sales RAW DATA'!$I$2:$I$30000,Incentive_Calc!$A373,'Sales RAW DATA'!$E$2:$E$30000,Incentive_Calc!N$5),"")</f>
        <v>4214963</v>
      </c>
      <c r="O373" s="42">
        <f>IFERROR(SUMIFS('Sales RAW DATA'!$G$2:$G$30000,'Sales RAW DATA'!$I$2:$I$30000,Incentive_Calc!$A373,'Sales RAW DATA'!$E$2:$E$30000,Incentive_Calc!O$5),"")</f>
        <v>4137067</v>
      </c>
      <c r="P373" s="42">
        <f t="shared" si="86"/>
        <v>12823663</v>
      </c>
      <c r="Q373" s="44">
        <f t="shared" si="82"/>
        <v>1.0406506089539136</v>
      </c>
      <c r="R373" s="44">
        <f t="shared" si="83"/>
        <v>0.97406514346037198</v>
      </c>
      <c r="S373" s="44">
        <f t="shared" si="84"/>
        <v>0.9371961863959466</v>
      </c>
      <c r="T373" s="45">
        <f t="shared" si="93"/>
        <v>98.352672162156708</v>
      </c>
      <c r="U373" s="45">
        <f t="shared" si="94"/>
        <v>98</v>
      </c>
      <c r="V373" s="44">
        <f>IFERROR(SUMIFS('Sales RAW DATA'!$G:$G,'Sales RAW DATA'!$I:$I,Incentive_Calc!$A373,'Sales RAW DATA'!$D:$D,"B1",'Sales RAW DATA'!$E:$E,Incentive_Calc!V$5)/SUMIFS('Sales RAW DATA'!$F:$F,'Sales RAW DATA'!$I:$I,Incentive_Calc!$A373,'Sales RAW DATA'!$D:$D,"B1",'Sales RAW DATA'!$E:$E,Incentive_Calc!V$5),"")</f>
        <v>1.1149139673802109</v>
      </c>
      <c r="W373" s="44">
        <f>IFERROR(SUMIFS('Sales RAW DATA'!$G:$G,'Sales RAW DATA'!$I:$I,Incentive_Calc!$A373,'Sales RAW DATA'!$D:$D,"B1",'Sales RAW DATA'!$E:$E,Incentive_Calc!W$5)/SUMIFS('Sales RAW DATA'!$F:$F,'Sales RAW DATA'!$I:$I,Incentive_Calc!$A373,'Sales RAW DATA'!$D:$D,"B1",'Sales RAW DATA'!$E:$E,Incentive_Calc!W$5),"")</f>
        <v>0.95084024877380879</v>
      </c>
      <c r="X373" s="44">
        <f>IFERROR(SUMIFS('Sales RAW DATA'!$G:$G,'Sales RAW DATA'!$I:$I,Incentive_Calc!$A373,'Sales RAW DATA'!$D:$D,"B1",'Sales RAW DATA'!$E:$E,Incentive_Calc!X$5)/SUMIFS('Sales RAW DATA'!$F:$F,'Sales RAW DATA'!$I:$I,Incentive_Calc!$A373,'Sales RAW DATA'!$D:$D,"B1",'Sales RAW DATA'!$E:$E,Incentive_Calc!X$5),"")</f>
        <v>0.83222961379850091</v>
      </c>
      <c r="Y373" s="44">
        <f>SUMIFS('Sales RAW DATA'!$G:$G,'Sales RAW DATA'!$I:$I,Incentive_Calc!$A373,'Sales RAW DATA'!$D:$D,"B1")/SUMIFS('Sales RAW DATA'!$F:$F,'Sales RAW DATA'!$I:$I,Incentive_Calc!$A373,'Sales RAW DATA'!$D:$D,"B1")</f>
        <v>0.96941426486308691</v>
      </c>
      <c r="Z373" s="44">
        <f>IFERROR(SUMIFS('Sales RAW DATA'!$G:$G,'Sales RAW DATA'!$I:$I,Incentive_Calc!$A373,'Sales RAW DATA'!$D:$D,"B2",'Sales RAW DATA'!$E:$E,Incentive_Calc!Z$5)/SUMIFS('Sales RAW DATA'!$F:$F,'Sales RAW DATA'!$I:$I,Incentive_Calc!$A373,'Sales RAW DATA'!$D:$D,"B2",'Sales RAW DATA'!$E:$E,Incentive_Calc!Z$5),"")</f>
        <v>1.0184796492782089</v>
      </c>
      <c r="AA373" s="44">
        <f>IFERROR(SUMIFS('Sales RAW DATA'!$G:$G,'Sales RAW DATA'!$I:$I,Incentive_Calc!$A373,'Sales RAW DATA'!$D:$D,"B2",'Sales RAW DATA'!$E:$E,Incentive_Calc!AA$5)/SUMIFS('Sales RAW DATA'!$F:$F,'Sales RAW DATA'!$I:$I,Incentive_Calc!$A373,'Sales RAW DATA'!$D:$D,"B2",'Sales RAW DATA'!$E:$E,Incentive_Calc!AA$5),"")</f>
        <v>0.89116802993716737</v>
      </c>
      <c r="AB373" s="44">
        <f>IFERROR(SUMIFS('Sales RAW DATA'!$G:$G,'Sales RAW DATA'!$I:$I,Incentive_Calc!$A373,'Sales RAW DATA'!$D:$D,"B2",'Sales RAW DATA'!$E:$E,Incentive_Calc!AB$5)/SUMIFS('Sales RAW DATA'!$F:$F,'Sales RAW DATA'!$I:$I,Incentive_Calc!$A373,'Sales RAW DATA'!$D:$D,"B2",'Sales RAW DATA'!$E:$E,Incentive_Calc!AB$5),"")</f>
        <v>0.9356831351932613</v>
      </c>
      <c r="AC373" s="44">
        <f>SUMIFS('Sales RAW DATA'!$G:$G,'Sales RAW DATA'!$I:$I,Incentive_Calc!$A373,'Sales RAW DATA'!$D:$D,"B2")/SUMIFS('Sales RAW DATA'!$F:$F,'Sales RAW DATA'!$I:$I,Incentive_Calc!$A373,'Sales RAW DATA'!$D:$D,"B2")</f>
        <v>0.94785003978137894</v>
      </c>
      <c r="AD373" s="44">
        <f>IFERROR(SUMIFS('Sales RAW DATA'!$G:$G,'Sales RAW DATA'!$I:$I,Incentive_Calc!$A373,'Sales RAW DATA'!$D:$D,"B3",'Sales RAW DATA'!$E:$E,Incentive_Calc!AD$5)/SUMIFS('Sales RAW DATA'!$F:$F,'Sales RAW DATA'!$I:$I,Incentive_Calc!$A373,'Sales RAW DATA'!$D:$D,"B3",'Sales RAW DATA'!$E:$E,Incentive_Calc!AD$5),"")</f>
        <v>1.0374076124230176</v>
      </c>
      <c r="AE373" s="44">
        <f>IFERROR(SUMIFS('Sales RAW DATA'!$G:$G,'Sales RAW DATA'!$I:$I,Incentive_Calc!$A373,'Sales RAW DATA'!$D:$D,"B3",'Sales RAW DATA'!$E:$E,Incentive_Calc!AE$5)/SUMIFS('Sales RAW DATA'!$F:$F,'Sales RAW DATA'!$I:$I,Incentive_Calc!$A373,'Sales RAW DATA'!$D:$D,"B3",'Sales RAW DATA'!$E:$E,Incentive_Calc!AE$5),"")</f>
        <v>1.11164183520071</v>
      </c>
      <c r="AF373" s="44">
        <f>IFERROR(SUMIFS('Sales RAW DATA'!$G:$G,'Sales RAW DATA'!$I:$I,Incentive_Calc!$A373,'Sales RAW DATA'!$D:$D,"B3",'Sales RAW DATA'!$E:$E,Incentive_Calc!AF$5)/SUMIFS('Sales RAW DATA'!$F:$F,'Sales RAW DATA'!$I:$I,Incentive_Calc!$A373,'Sales RAW DATA'!$D:$D,"B3",'Sales RAW DATA'!$E:$E,Incentive_Calc!AF$5),"")</f>
        <v>1.1208280251916545</v>
      </c>
      <c r="AG373" s="44">
        <f>SUMIFS('Sales RAW DATA'!$G:$G,'Sales RAW DATA'!$I:$I,Incentive_Calc!$A373,'Sales RAW DATA'!$D:$D,"B3")/SUMIFS('Sales RAW DATA'!$F:$F,'Sales RAW DATA'!$I:$I,Incentive_Calc!$A373,'Sales RAW DATA'!$D:$D,"B3")</f>
        <v>1.0916240054784696</v>
      </c>
      <c r="AH373" s="44">
        <f>IFERROR(SUMIFS('Sales RAW DATA'!$G:$G,'Sales RAW DATA'!$I:$I,Incentive_Calc!$A373,'Sales RAW DATA'!$D:$D,"B4",'Sales RAW DATA'!$E:$E,Incentive_Calc!AH$5)/SUMIFS('Sales RAW DATA'!$F:$F,'Sales RAW DATA'!$I:$I,Incentive_Calc!$A373,'Sales RAW DATA'!$D:$D,"B4",'Sales RAW DATA'!$E:$E,Incentive_Calc!AH$5),"")</f>
        <v>1.1441235232885381</v>
      </c>
      <c r="AI373" s="44">
        <f>IFERROR(SUMIFS('Sales RAW DATA'!$G:$G,'Sales RAW DATA'!$I:$I,Incentive_Calc!$A373,'Sales RAW DATA'!$D:$D,"B4",'Sales RAW DATA'!$E:$E,Incentive_Calc!AI$5)/SUMIFS('Sales RAW DATA'!$F:$F,'Sales RAW DATA'!$I:$I,Incentive_Calc!$A373,'Sales RAW DATA'!$D:$D,"B4",'Sales RAW DATA'!$E:$E,Incentive_Calc!AI$5),"")</f>
        <v>1.0201523465981044</v>
      </c>
      <c r="AJ373" s="44">
        <f>IFERROR(SUMIFS('Sales RAW DATA'!$G:$G,'Sales RAW DATA'!$I:$I,Incentive_Calc!$A373,'Sales RAW DATA'!$D:$D,"B4",'Sales RAW DATA'!$E:$E,Incentive_Calc!AJ$5)/SUMIFS('Sales RAW DATA'!$F:$F,'Sales RAW DATA'!$I:$I,Incentive_Calc!$A373,'Sales RAW DATA'!$D:$D,"B4",'Sales RAW DATA'!$E:$E,Incentive_Calc!AJ$5),"")</f>
        <v>0.94085358125386753</v>
      </c>
      <c r="AK373" s="44">
        <f>SUMIFS('Sales RAW DATA'!$G:$G,'Sales RAW DATA'!$I:$I,Incentive_Calc!$A373,'Sales RAW DATA'!$D:$D,"B4")/SUMIFS('Sales RAW DATA'!$F:$F,'Sales RAW DATA'!$I:$I,Incentive_Calc!$A373,'Sales RAW DATA'!$D:$D,"B4")</f>
        <v>1.0334873089558771</v>
      </c>
      <c r="AL373" s="44">
        <f>IFERROR(SUMIFS('Sales RAW DATA'!$G:$G,'Sales RAW DATA'!$I:$I,Incentive_Calc!$A373,'Sales RAW DATA'!$D:$D,"B5",'Sales RAW DATA'!$E:$E,Incentive_Calc!AL$5)/SUMIFS('Sales RAW DATA'!$F:$F,'Sales RAW DATA'!$I:$I,Incentive_Calc!$A373,'Sales RAW DATA'!$D:$D,"B5",'Sales RAW DATA'!$E:$E,Incentive_Calc!AL$5),"")</f>
        <v>1.103376520557618</v>
      </c>
      <c r="AM373" s="44">
        <f>IFERROR(SUMIFS('Sales RAW DATA'!$G:$G,'Sales RAW DATA'!$I:$I,Incentive_Calc!$A373,'Sales RAW DATA'!$D:$D,"B5",'Sales RAW DATA'!$E:$E,Incentive_Calc!AM$5)/SUMIFS('Sales RAW DATA'!$F:$F,'Sales RAW DATA'!$I:$I,Incentive_Calc!$A373,'Sales RAW DATA'!$D:$D,"B5",'Sales RAW DATA'!$E:$E,Incentive_Calc!AM$5),"")</f>
        <v>0.87734995954500028</v>
      </c>
      <c r="AN373" s="44">
        <f>IFERROR(SUMIFS('Sales RAW DATA'!$G:$G,'Sales RAW DATA'!$I:$I,Incentive_Calc!$A373,'Sales RAW DATA'!$D:$D,"B5",'Sales RAW DATA'!$E:$E,Incentive_Calc!AN$5)/SUMIFS('Sales RAW DATA'!$F:$F,'Sales RAW DATA'!$I:$I,Incentive_Calc!$A373,'Sales RAW DATA'!$D:$D,"B5",'Sales RAW DATA'!$E:$E,Incentive_Calc!AN$5),"")</f>
        <v>0.90833320720257105</v>
      </c>
      <c r="AO373" s="44">
        <f>SUMIFS('Sales RAW DATA'!$G:$G,'Sales RAW DATA'!$I:$I,Incentive_Calc!$A373,'Sales RAW DATA'!$D:$D,"B5")/SUMIFS('Sales RAW DATA'!$F:$F,'Sales RAW DATA'!$I:$I,Incentive_Calc!$A373,'Sales RAW DATA'!$D:$D,"B5")</f>
        <v>0.96162432694116085</v>
      </c>
      <c r="AP373" s="42">
        <f>SUM(SUMIFS('Sales RAW DATA'!$F$2:$F$30000,'Sales RAW DATA'!$I$2:$I$30000,Incentive_Calc!$A373,'Sales RAW DATA'!$D$2:$D$30000,"B1"),SUMIFS('Sales RAW DATA'!$F$2:$F$30000,'Sales RAW DATA'!$I$2:$I$30000,Incentive_Calc!$A373,'Sales RAW DATA'!$D$2:$D$30000,"B2"),SUMIFS('Sales RAW DATA'!$F$2:$F$30000,'Sales RAW DATA'!$I$2:$I$30000,Incentive_Calc!$A373,'Sales RAW DATA'!$D$2:$D$30000,"B3"),SUMIFS('Sales RAW DATA'!$F$2:$F$30000,'Sales RAW DATA'!$I$2:$I$30000,Incentive_Calc!$A373,'Sales RAW DATA'!$D$2:$D$30000,"B4"),SUMIFS('Sales RAW DATA'!$F$2:$F$30000,'Sales RAW DATA'!$I$2:$I$30000,Incentive_Calc!$A373,'Sales RAW DATA'!$D$2:$D$30000,"B5"))</f>
        <v>7562437</v>
      </c>
      <c r="AQ373" s="42">
        <f>SUM(SUMIFS('Sales RAW DATA'!$G$2:$G$30000,'Sales RAW DATA'!$I$2:$I$30000,Incentive_Calc!$A373,'Sales RAW DATA'!$D$2:$D$30000,"B1"),SUMIFS('Sales RAW DATA'!$G$2:$G$30000,'Sales RAW DATA'!$I$2:$I$30000,Incentive_Calc!$A373,'Sales RAW DATA'!$D$2:$D$30000,"B2"),SUMIFS('Sales RAW DATA'!$G$2:$G$30000,'Sales RAW DATA'!$I$2:$I$30000,Incentive_Calc!$A373,'Sales RAW DATA'!$D$2:$D$30000,"B3"),SUMIFS('Sales RAW DATA'!$G$2:$G$30000,'Sales RAW DATA'!$I$2:$I$30000,Incentive_Calc!$A373,'Sales RAW DATA'!$D$2:$D$30000,"B4"),SUMIFS('Sales RAW DATA'!$G$2:$G$30000,'Sales RAW DATA'!$I$2:$I$30000,Incentive_Calc!$A373,'Sales RAW DATA'!$D$2:$D$30000,"B5"))</f>
        <v>7639752</v>
      </c>
      <c r="AR373" s="45">
        <f t="shared" si="95"/>
        <v>101.02235562425182</v>
      </c>
      <c r="AS373" s="45">
        <f t="shared" si="96"/>
        <v>101</v>
      </c>
      <c r="AT373" s="46"/>
      <c r="AU373" s="21"/>
      <c r="AV373" s="43" t="str">
        <f t="shared" si="87"/>
        <v>Yes</v>
      </c>
      <c r="AW373" s="43" t="str">
        <f t="shared" si="88"/>
        <v>Yes</v>
      </c>
      <c r="AX373" s="43" t="str">
        <f t="shared" si="89"/>
        <v>Yes</v>
      </c>
      <c r="AY373" s="43" t="str">
        <f t="shared" si="97"/>
        <v>Yes</v>
      </c>
    </row>
    <row r="374" spans="1:51" x14ac:dyDescent="0.35">
      <c r="A374" s="21" t="s">
        <v>1251</v>
      </c>
      <c r="B374" s="21" t="s">
        <v>774</v>
      </c>
      <c r="C374" s="21" t="str">
        <f>_xlfn.XLOOKUP($A374,'Employee List'!$E:$E,'Employee List'!$D:$D,0)</f>
        <v>DM</v>
      </c>
      <c r="D374" s="42" t="str" cm="1">
        <f t="array" ref="D374">IFERROR(IF($G374="Yes",INDEX('Payment Plan'!$D$6:$D$42,MATCH(1,(Incentive_Calc!$C374='Payment Plan'!$B$6:$B$42)*(Incentive_Calc!$U374='Payment Plan'!$C$6:$C$42),0)),""),"")</f>
        <v/>
      </c>
      <c r="E374" s="42" t="str" cm="1">
        <f t="array" ref="E374">IFERROR(IF($H374="Yes",INDEX('Payment Plan'!$D$6:$D$42,MATCH(1,(Incentive_Calc!$C374='Payment Plan'!$B$6:$B$42)*(Incentive_Calc!$AS374='Payment Plan'!$C$6:$C$42),0)),""),"")</f>
        <v/>
      </c>
      <c r="F374" s="42">
        <f t="shared" si="90"/>
        <v>0</v>
      </c>
      <c r="G374" s="43" t="str">
        <f t="shared" si="85"/>
        <v>Yes</v>
      </c>
      <c r="H374" s="21" t="str">
        <f t="shared" si="91"/>
        <v>No</v>
      </c>
      <c r="I374" s="42">
        <f>IFERROR(SUMIFS('Sales RAW DATA'!$F$2:$F$30000,'Sales RAW DATA'!$I$2:$I$30000,Incentive_Calc!$A374,'Sales RAW DATA'!$E$2:$E$30000,Incentive_Calc!I$5),"")</f>
        <v>3401168</v>
      </c>
      <c r="J374" s="42">
        <f>IFERROR(SUMIFS('Sales RAW DATA'!$F$2:$F$30000,'Sales RAW DATA'!$I$2:$I$30000,Incentive_Calc!$A374,'Sales RAW DATA'!$E$2:$E$30000,Incentive_Calc!J$5),"")</f>
        <v>3428789</v>
      </c>
      <c r="K374" s="42">
        <f>IFERROR(SUMIFS('Sales RAW DATA'!$F$2:$F$30000,'Sales RAW DATA'!$I$2:$I$30000,Incentive_Calc!$A374,'Sales RAW DATA'!$E$2:$E$30000,Incentive_Calc!K$5),"")</f>
        <v>3459561</v>
      </c>
      <c r="L374" s="42">
        <f t="shared" si="92"/>
        <v>10289518</v>
      </c>
      <c r="M374" s="42">
        <f>IFERROR(SUMIFS('Sales RAW DATA'!$G$2:$G$30000,'Sales RAW DATA'!$I$2:$I$30000,Incentive_Calc!$A374,'Sales RAW DATA'!$E$2:$E$30000,Incentive_Calc!M$5),"")</f>
        <v>3199923</v>
      </c>
      <c r="N374" s="42">
        <f>IFERROR(SUMIFS('Sales RAW DATA'!$G$2:$G$30000,'Sales RAW DATA'!$I$2:$I$30000,Incentive_Calc!$A374,'Sales RAW DATA'!$E$2:$E$30000,Incentive_Calc!N$5),"")</f>
        <v>3335078</v>
      </c>
      <c r="O374" s="42">
        <f>IFERROR(SUMIFS('Sales RAW DATA'!$G$2:$G$30000,'Sales RAW DATA'!$I$2:$I$30000,Incentive_Calc!$A374,'Sales RAW DATA'!$E$2:$E$30000,Incentive_Calc!O$5),"")</f>
        <v>3174414</v>
      </c>
      <c r="P374" s="42">
        <f t="shared" si="86"/>
        <v>9709415</v>
      </c>
      <c r="Q374" s="44">
        <f t="shared" si="82"/>
        <v>0.94083062053976751</v>
      </c>
      <c r="R374" s="44">
        <f t="shared" si="83"/>
        <v>0.97266935935690413</v>
      </c>
      <c r="S374" s="44">
        <f t="shared" si="84"/>
        <v>0.91757711455297364</v>
      </c>
      <c r="T374" s="45">
        <f t="shared" si="93"/>
        <v>94.36219461397512</v>
      </c>
      <c r="U374" s="45">
        <f t="shared" si="94"/>
        <v>94</v>
      </c>
      <c r="V374" s="44">
        <f>IFERROR(SUMIFS('Sales RAW DATA'!$G:$G,'Sales RAW DATA'!$I:$I,Incentive_Calc!$A374,'Sales RAW DATA'!$D:$D,"B1",'Sales RAW DATA'!$E:$E,Incentive_Calc!V$5)/SUMIFS('Sales RAW DATA'!$F:$F,'Sales RAW DATA'!$I:$I,Incentive_Calc!$A374,'Sales RAW DATA'!$D:$D,"B1",'Sales RAW DATA'!$E:$E,Incentive_Calc!V$5),"")</f>
        <v>0.99916247906197653</v>
      </c>
      <c r="W374" s="44">
        <f>IFERROR(SUMIFS('Sales RAW DATA'!$G:$G,'Sales RAW DATA'!$I:$I,Incentive_Calc!$A374,'Sales RAW DATA'!$D:$D,"B1",'Sales RAW DATA'!$E:$E,Incentive_Calc!W$5)/SUMIFS('Sales RAW DATA'!$F:$F,'Sales RAW DATA'!$I:$I,Incentive_Calc!$A374,'Sales RAW DATA'!$D:$D,"B1",'Sales RAW DATA'!$E:$E,Incentive_Calc!W$5),"")</f>
        <v>0.95553186408071877</v>
      </c>
      <c r="X374" s="44">
        <f>IFERROR(SUMIFS('Sales RAW DATA'!$G:$G,'Sales RAW DATA'!$I:$I,Incentive_Calc!$A374,'Sales RAW DATA'!$D:$D,"B1",'Sales RAW DATA'!$E:$E,Incentive_Calc!X$5)/SUMIFS('Sales RAW DATA'!$F:$F,'Sales RAW DATA'!$I:$I,Incentive_Calc!$A374,'Sales RAW DATA'!$D:$D,"B1",'Sales RAW DATA'!$E:$E,Incentive_Calc!X$5),"")</f>
        <v>0.86378564121030421</v>
      </c>
      <c r="Y374" s="44">
        <f>SUMIFS('Sales RAW DATA'!$G:$G,'Sales RAW DATA'!$I:$I,Incentive_Calc!$A374,'Sales RAW DATA'!$D:$D,"B1")/SUMIFS('Sales RAW DATA'!$F:$F,'Sales RAW DATA'!$I:$I,Incentive_Calc!$A374,'Sales RAW DATA'!$D:$D,"B1")</f>
        <v>0.94136918833027028</v>
      </c>
      <c r="Z374" s="44">
        <f>IFERROR(SUMIFS('Sales RAW DATA'!$G:$G,'Sales RAW DATA'!$I:$I,Incentive_Calc!$A374,'Sales RAW DATA'!$D:$D,"B2",'Sales RAW DATA'!$E:$E,Incentive_Calc!Z$5)/SUMIFS('Sales RAW DATA'!$F:$F,'Sales RAW DATA'!$I:$I,Incentive_Calc!$A374,'Sales RAW DATA'!$D:$D,"B2",'Sales RAW DATA'!$E:$E,Incentive_Calc!Z$5),"")</f>
        <v>0.86428077455048413</v>
      </c>
      <c r="AA374" s="44">
        <f>IFERROR(SUMIFS('Sales RAW DATA'!$G:$G,'Sales RAW DATA'!$I:$I,Incentive_Calc!$A374,'Sales RAW DATA'!$D:$D,"B2",'Sales RAW DATA'!$E:$E,Incentive_Calc!AA$5)/SUMIFS('Sales RAW DATA'!$F:$F,'Sales RAW DATA'!$I:$I,Incentive_Calc!$A374,'Sales RAW DATA'!$D:$D,"B2",'Sales RAW DATA'!$E:$E,Incentive_Calc!AA$5),"")</f>
        <v>0.93117195555046395</v>
      </c>
      <c r="AB374" s="44">
        <f>IFERROR(SUMIFS('Sales RAW DATA'!$G:$G,'Sales RAW DATA'!$I:$I,Incentive_Calc!$A374,'Sales RAW DATA'!$D:$D,"B2",'Sales RAW DATA'!$E:$E,Incentive_Calc!AB$5)/SUMIFS('Sales RAW DATA'!$F:$F,'Sales RAW DATA'!$I:$I,Incentive_Calc!$A374,'Sales RAW DATA'!$D:$D,"B2",'Sales RAW DATA'!$E:$E,Incentive_Calc!AB$5),"")</f>
        <v>0.74186902830892365</v>
      </c>
      <c r="AC374" s="44">
        <f>SUMIFS('Sales RAW DATA'!$G:$G,'Sales RAW DATA'!$I:$I,Incentive_Calc!$A374,'Sales RAW DATA'!$D:$D,"B2")/SUMIFS('Sales RAW DATA'!$F:$F,'Sales RAW DATA'!$I:$I,Incentive_Calc!$A374,'Sales RAW DATA'!$D:$D,"B2")</f>
        <v>0.84647465446905157</v>
      </c>
      <c r="AD374" s="44">
        <f>IFERROR(SUMIFS('Sales RAW DATA'!$G:$G,'Sales RAW DATA'!$I:$I,Incentive_Calc!$A374,'Sales RAW DATA'!$D:$D,"B3",'Sales RAW DATA'!$E:$E,Incentive_Calc!AD$5)/SUMIFS('Sales RAW DATA'!$F:$F,'Sales RAW DATA'!$I:$I,Incentive_Calc!$A374,'Sales RAW DATA'!$D:$D,"B3",'Sales RAW DATA'!$E:$E,Incentive_Calc!AD$5),"")</f>
        <v>0.62258864544332415</v>
      </c>
      <c r="AE374" s="44">
        <f>IFERROR(SUMIFS('Sales RAW DATA'!$G:$G,'Sales RAW DATA'!$I:$I,Incentive_Calc!$A374,'Sales RAW DATA'!$D:$D,"B3",'Sales RAW DATA'!$E:$E,Incentive_Calc!AE$5)/SUMIFS('Sales RAW DATA'!$F:$F,'Sales RAW DATA'!$I:$I,Incentive_Calc!$A374,'Sales RAW DATA'!$D:$D,"B3",'Sales RAW DATA'!$E:$E,Incentive_Calc!AE$5),"")</f>
        <v>0.97412413894416938</v>
      </c>
      <c r="AF374" s="44">
        <f>IFERROR(SUMIFS('Sales RAW DATA'!$G:$G,'Sales RAW DATA'!$I:$I,Incentive_Calc!$A374,'Sales RAW DATA'!$D:$D,"B3",'Sales RAW DATA'!$E:$E,Incentive_Calc!AF$5)/SUMIFS('Sales RAW DATA'!$F:$F,'Sales RAW DATA'!$I:$I,Incentive_Calc!$A374,'Sales RAW DATA'!$D:$D,"B3",'Sales RAW DATA'!$E:$E,Incentive_Calc!AF$5),"")</f>
        <v>1.2310681305435613</v>
      </c>
      <c r="AG374" s="44">
        <f>SUMIFS('Sales RAW DATA'!$G:$G,'Sales RAW DATA'!$I:$I,Incentive_Calc!$A374,'Sales RAW DATA'!$D:$D,"B3")/SUMIFS('Sales RAW DATA'!$F:$F,'Sales RAW DATA'!$I:$I,Incentive_Calc!$A374,'Sales RAW DATA'!$D:$D,"B3")</f>
        <v>0.95637212865705812</v>
      </c>
      <c r="AH374" s="44">
        <f>IFERROR(SUMIFS('Sales RAW DATA'!$G:$G,'Sales RAW DATA'!$I:$I,Incentive_Calc!$A374,'Sales RAW DATA'!$D:$D,"B4",'Sales RAW DATA'!$E:$E,Incentive_Calc!AH$5)/SUMIFS('Sales RAW DATA'!$F:$F,'Sales RAW DATA'!$I:$I,Incentive_Calc!$A374,'Sales RAW DATA'!$D:$D,"B4",'Sales RAW DATA'!$E:$E,Incentive_Calc!AH$5),"")</f>
        <v>1.0154411127748835</v>
      </c>
      <c r="AI374" s="44">
        <f>IFERROR(SUMIFS('Sales RAW DATA'!$G:$G,'Sales RAW DATA'!$I:$I,Incentive_Calc!$A374,'Sales RAW DATA'!$D:$D,"B4",'Sales RAW DATA'!$E:$E,Incentive_Calc!AI$5)/SUMIFS('Sales RAW DATA'!$F:$F,'Sales RAW DATA'!$I:$I,Incentive_Calc!$A374,'Sales RAW DATA'!$D:$D,"B4",'Sales RAW DATA'!$E:$E,Incentive_Calc!AI$5),"")</f>
        <v>0.81693293836283354</v>
      </c>
      <c r="AJ374" s="44">
        <f>IFERROR(SUMIFS('Sales RAW DATA'!$G:$G,'Sales RAW DATA'!$I:$I,Incentive_Calc!$A374,'Sales RAW DATA'!$D:$D,"B4",'Sales RAW DATA'!$E:$E,Incentive_Calc!AJ$5)/SUMIFS('Sales RAW DATA'!$F:$F,'Sales RAW DATA'!$I:$I,Incentive_Calc!$A374,'Sales RAW DATA'!$D:$D,"B4",'Sales RAW DATA'!$E:$E,Incentive_Calc!AJ$5),"")</f>
        <v>0.74159824367578442</v>
      </c>
      <c r="AK374" s="44">
        <f>SUMIFS('Sales RAW DATA'!$G:$G,'Sales RAW DATA'!$I:$I,Incentive_Calc!$A374,'Sales RAW DATA'!$D:$D,"B4")/SUMIFS('Sales RAW DATA'!$F:$F,'Sales RAW DATA'!$I:$I,Incentive_Calc!$A374,'Sales RAW DATA'!$D:$D,"B4")</f>
        <v>0.85400505088311662</v>
      </c>
      <c r="AL374" s="44">
        <f>IFERROR(SUMIFS('Sales RAW DATA'!$G:$G,'Sales RAW DATA'!$I:$I,Incentive_Calc!$A374,'Sales RAW DATA'!$D:$D,"B5",'Sales RAW DATA'!$E:$E,Incentive_Calc!AL$5)/SUMIFS('Sales RAW DATA'!$F:$F,'Sales RAW DATA'!$I:$I,Incentive_Calc!$A374,'Sales RAW DATA'!$D:$D,"B5",'Sales RAW DATA'!$E:$E,Incentive_Calc!AL$5),"")</f>
        <v>0.96527619134646137</v>
      </c>
      <c r="AM374" s="44">
        <f>IFERROR(SUMIFS('Sales RAW DATA'!$G:$G,'Sales RAW DATA'!$I:$I,Incentive_Calc!$A374,'Sales RAW DATA'!$D:$D,"B5",'Sales RAW DATA'!$E:$E,Incentive_Calc!AM$5)/SUMIFS('Sales RAW DATA'!$F:$F,'Sales RAW DATA'!$I:$I,Incentive_Calc!$A374,'Sales RAW DATA'!$D:$D,"B5",'Sales RAW DATA'!$E:$E,Incentive_Calc!AM$5),"")</f>
        <v>0.92180314846101341</v>
      </c>
      <c r="AN374" s="44">
        <f>IFERROR(SUMIFS('Sales RAW DATA'!$G:$G,'Sales RAW DATA'!$I:$I,Incentive_Calc!$A374,'Sales RAW DATA'!$D:$D,"B5",'Sales RAW DATA'!$E:$E,Incentive_Calc!AN$5)/SUMIFS('Sales RAW DATA'!$F:$F,'Sales RAW DATA'!$I:$I,Incentive_Calc!$A374,'Sales RAW DATA'!$D:$D,"B5",'Sales RAW DATA'!$E:$E,Incentive_Calc!AN$5),"")</f>
        <v>0.88757974222106495</v>
      </c>
      <c r="AO374" s="44">
        <f>SUMIFS('Sales RAW DATA'!$G:$G,'Sales RAW DATA'!$I:$I,Incentive_Calc!$A374,'Sales RAW DATA'!$D:$D,"B5")/SUMIFS('Sales RAW DATA'!$F:$F,'Sales RAW DATA'!$I:$I,Incentive_Calc!$A374,'Sales RAW DATA'!$D:$D,"B5")</f>
        <v>0.9242243503272054</v>
      </c>
      <c r="AP374" s="42">
        <f>SUM(SUMIFS('Sales RAW DATA'!$F$2:$F$30000,'Sales RAW DATA'!$I$2:$I$30000,Incentive_Calc!$A374,'Sales RAW DATA'!$D$2:$D$30000,"B1"),SUMIFS('Sales RAW DATA'!$F$2:$F$30000,'Sales RAW DATA'!$I$2:$I$30000,Incentive_Calc!$A374,'Sales RAW DATA'!$D$2:$D$30000,"B2"),SUMIFS('Sales RAW DATA'!$F$2:$F$30000,'Sales RAW DATA'!$I$2:$I$30000,Incentive_Calc!$A374,'Sales RAW DATA'!$D$2:$D$30000,"B3"),SUMIFS('Sales RAW DATA'!$F$2:$F$30000,'Sales RAW DATA'!$I$2:$I$30000,Incentive_Calc!$A374,'Sales RAW DATA'!$D$2:$D$30000,"B4"),SUMIFS('Sales RAW DATA'!$F$2:$F$30000,'Sales RAW DATA'!$I$2:$I$30000,Incentive_Calc!$A374,'Sales RAW DATA'!$D$2:$D$30000,"B5"))</f>
        <v>5165926</v>
      </c>
      <c r="AQ374" s="42">
        <f>SUM(SUMIFS('Sales RAW DATA'!$G$2:$G$30000,'Sales RAW DATA'!$I$2:$I$30000,Incentive_Calc!$A374,'Sales RAW DATA'!$D$2:$D$30000,"B1"),SUMIFS('Sales RAW DATA'!$G$2:$G$30000,'Sales RAW DATA'!$I$2:$I$30000,Incentive_Calc!$A374,'Sales RAW DATA'!$D$2:$D$30000,"B2"),SUMIFS('Sales RAW DATA'!$G$2:$G$30000,'Sales RAW DATA'!$I$2:$I$30000,Incentive_Calc!$A374,'Sales RAW DATA'!$D$2:$D$30000,"B3"),SUMIFS('Sales RAW DATA'!$G$2:$G$30000,'Sales RAW DATA'!$I$2:$I$30000,Incentive_Calc!$A374,'Sales RAW DATA'!$D$2:$D$30000,"B4"),SUMIFS('Sales RAW DATA'!$G$2:$G$30000,'Sales RAW DATA'!$I$2:$I$30000,Incentive_Calc!$A374,'Sales RAW DATA'!$D$2:$D$30000,"B5"))</f>
        <v>4766429</v>
      </c>
      <c r="AR374" s="45">
        <f t="shared" si="95"/>
        <v>92.266691392791927</v>
      </c>
      <c r="AS374" s="45">
        <f t="shared" si="96"/>
        <v>92</v>
      </c>
      <c r="AT374" s="46"/>
      <c r="AU374" s="21"/>
      <c r="AV374" s="43" t="str">
        <f t="shared" si="87"/>
        <v>Yes</v>
      </c>
      <c r="AW374" s="43" t="str">
        <f t="shared" si="88"/>
        <v>Yes</v>
      </c>
      <c r="AX374" s="43" t="str">
        <f t="shared" si="89"/>
        <v>Yes</v>
      </c>
      <c r="AY374" s="43" t="str">
        <f t="shared" si="97"/>
        <v>Yes</v>
      </c>
    </row>
    <row r="375" spans="1:51" x14ac:dyDescent="0.35">
      <c r="A375" s="21" t="s">
        <v>1252</v>
      </c>
      <c r="B375" s="21" t="s">
        <v>775</v>
      </c>
      <c r="C375" s="21" t="str">
        <f>_xlfn.XLOOKUP($A375,'Employee List'!$E:$E,'Employee List'!$D:$D,0)</f>
        <v>DM</v>
      </c>
      <c r="D375" s="42" t="str" cm="1">
        <f t="array" ref="D375">IFERROR(IF($G375="Yes",INDEX('Payment Plan'!$D$6:$D$42,MATCH(1,(Incentive_Calc!$C375='Payment Plan'!$B$6:$B$42)*(Incentive_Calc!$U375='Payment Plan'!$C$6:$C$42),0)),""),"")</f>
        <v/>
      </c>
      <c r="E375" s="42" t="str" cm="1">
        <f t="array" ref="E375">IFERROR(IF($H375="Yes",INDEX('Payment Plan'!$D$6:$D$42,MATCH(1,(Incentive_Calc!$C375='Payment Plan'!$B$6:$B$42)*(Incentive_Calc!$AS375='Payment Plan'!$C$6:$C$42),0)),""),"")</f>
        <v/>
      </c>
      <c r="F375" s="42">
        <f t="shared" si="90"/>
        <v>0</v>
      </c>
      <c r="G375" s="43" t="str">
        <f t="shared" si="85"/>
        <v>Yes</v>
      </c>
      <c r="H375" s="21" t="str">
        <f t="shared" si="91"/>
        <v>No</v>
      </c>
      <c r="I375" s="42">
        <f>IFERROR(SUMIFS('Sales RAW DATA'!$F$2:$F$30000,'Sales RAW DATA'!$I$2:$I$30000,Incentive_Calc!$A375,'Sales RAW DATA'!$E$2:$E$30000,Incentive_Calc!I$5),"")</f>
        <v>4474342</v>
      </c>
      <c r="J375" s="42">
        <f>IFERROR(SUMIFS('Sales RAW DATA'!$F$2:$F$30000,'Sales RAW DATA'!$I$2:$I$30000,Incentive_Calc!$A375,'Sales RAW DATA'!$E$2:$E$30000,Incentive_Calc!J$5),"")</f>
        <v>4474342</v>
      </c>
      <c r="K375" s="42">
        <f>IFERROR(SUMIFS('Sales RAW DATA'!$F$2:$F$30000,'Sales RAW DATA'!$I$2:$I$30000,Incentive_Calc!$A375,'Sales RAW DATA'!$E$2:$E$30000,Incentive_Calc!K$5),"")</f>
        <v>4553409</v>
      </c>
      <c r="L375" s="42">
        <f t="shared" si="92"/>
        <v>13502093</v>
      </c>
      <c r="M375" s="42">
        <f>IFERROR(SUMIFS('Sales RAW DATA'!$G$2:$G$30000,'Sales RAW DATA'!$I$2:$I$30000,Incentive_Calc!$A375,'Sales RAW DATA'!$E$2:$E$30000,Incentive_Calc!M$5),"")</f>
        <v>3729839</v>
      </c>
      <c r="N375" s="42">
        <f>IFERROR(SUMIFS('Sales RAW DATA'!$G$2:$G$30000,'Sales RAW DATA'!$I$2:$I$30000,Incentive_Calc!$A375,'Sales RAW DATA'!$E$2:$E$30000,Incentive_Calc!N$5),"")</f>
        <v>3945601</v>
      </c>
      <c r="O375" s="42">
        <f>IFERROR(SUMIFS('Sales RAW DATA'!$G$2:$G$30000,'Sales RAW DATA'!$I$2:$I$30000,Incentive_Calc!$A375,'Sales RAW DATA'!$E$2:$E$30000,Incentive_Calc!O$5),"")</f>
        <v>4425166</v>
      </c>
      <c r="P375" s="42">
        <f t="shared" si="86"/>
        <v>12100606</v>
      </c>
      <c r="Q375" s="44">
        <f t="shared" si="82"/>
        <v>0.83360614812189149</v>
      </c>
      <c r="R375" s="44">
        <f t="shared" si="83"/>
        <v>0.88182821071791118</v>
      </c>
      <c r="S375" s="44">
        <f t="shared" si="84"/>
        <v>0.97183582673992164</v>
      </c>
      <c r="T375" s="45">
        <f t="shared" si="93"/>
        <v>89.620224064520954</v>
      </c>
      <c r="U375" s="45">
        <f t="shared" si="94"/>
        <v>89</v>
      </c>
      <c r="V375" s="44">
        <f>IFERROR(SUMIFS('Sales RAW DATA'!$G:$G,'Sales RAW DATA'!$I:$I,Incentive_Calc!$A375,'Sales RAW DATA'!$D:$D,"B1",'Sales RAW DATA'!$E:$E,Incentive_Calc!V$5)/SUMIFS('Sales RAW DATA'!$F:$F,'Sales RAW DATA'!$I:$I,Incentive_Calc!$A375,'Sales RAW DATA'!$D:$D,"B1",'Sales RAW DATA'!$E:$E,Incentive_Calc!V$5),"")</f>
        <v>1.1166914482231141</v>
      </c>
      <c r="W375" s="44">
        <f>IFERROR(SUMIFS('Sales RAW DATA'!$G:$G,'Sales RAW DATA'!$I:$I,Incentive_Calc!$A375,'Sales RAW DATA'!$D:$D,"B1",'Sales RAW DATA'!$E:$E,Incentive_Calc!W$5)/SUMIFS('Sales RAW DATA'!$F:$F,'Sales RAW DATA'!$I:$I,Incentive_Calc!$A375,'Sales RAW DATA'!$D:$D,"B1",'Sales RAW DATA'!$E:$E,Incentive_Calc!W$5),"")</f>
        <v>0.83152484621189604</v>
      </c>
      <c r="X375" s="44">
        <f>IFERROR(SUMIFS('Sales RAW DATA'!$G:$G,'Sales RAW DATA'!$I:$I,Incentive_Calc!$A375,'Sales RAW DATA'!$D:$D,"B1",'Sales RAW DATA'!$E:$E,Incentive_Calc!X$5)/SUMIFS('Sales RAW DATA'!$F:$F,'Sales RAW DATA'!$I:$I,Incentive_Calc!$A375,'Sales RAW DATA'!$D:$D,"B1",'Sales RAW DATA'!$E:$E,Incentive_Calc!X$5),"")</f>
        <v>0.76218945389390425</v>
      </c>
      <c r="Y375" s="44">
        <f>SUMIFS('Sales RAW DATA'!$G:$G,'Sales RAW DATA'!$I:$I,Incentive_Calc!$A375,'Sales RAW DATA'!$D:$D,"B1")/SUMIFS('Sales RAW DATA'!$F:$F,'Sales RAW DATA'!$I:$I,Incentive_Calc!$A375,'Sales RAW DATA'!$D:$D,"B1")</f>
        <v>0.90811691881169188</v>
      </c>
      <c r="Z375" s="44">
        <f>IFERROR(SUMIFS('Sales RAW DATA'!$G:$G,'Sales RAW DATA'!$I:$I,Incentive_Calc!$A375,'Sales RAW DATA'!$D:$D,"B2",'Sales RAW DATA'!$E:$E,Incentive_Calc!Z$5)/SUMIFS('Sales RAW DATA'!$F:$F,'Sales RAW DATA'!$I:$I,Incentive_Calc!$A375,'Sales RAW DATA'!$D:$D,"B2",'Sales RAW DATA'!$E:$E,Incentive_Calc!Z$5),"")</f>
        <v>0.61523310703007228</v>
      </c>
      <c r="AA375" s="44">
        <f>IFERROR(SUMIFS('Sales RAW DATA'!$G:$G,'Sales RAW DATA'!$I:$I,Incentive_Calc!$A375,'Sales RAW DATA'!$D:$D,"B2",'Sales RAW DATA'!$E:$E,Incentive_Calc!AA$5)/SUMIFS('Sales RAW DATA'!$F:$F,'Sales RAW DATA'!$I:$I,Incentive_Calc!$A375,'Sales RAW DATA'!$D:$D,"B2",'Sales RAW DATA'!$E:$E,Incentive_Calc!AA$5),"")</f>
        <v>0.66662209817324891</v>
      </c>
      <c r="AB375" s="44">
        <f>IFERROR(SUMIFS('Sales RAW DATA'!$G:$G,'Sales RAW DATA'!$I:$I,Incentive_Calc!$A375,'Sales RAW DATA'!$D:$D,"B2",'Sales RAW DATA'!$E:$E,Incentive_Calc!AB$5)/SUMIFS('Sales RAW DATA'!$F:$F,'Sales RAW DATA'!$I:$I,Incentive_Calc!$A375,'Sales RAW DATA'!$D:$D,"B2",'Sales RAW DATA'!$E:$E,Incentive_Calc!AB$5),"")</f>
        <v>0.59812092822914986</v>
      </c>
      <c r="AC375" s="44">
        <f>SUMIFS('Sales RAW DATA'!$G:$G,'Sales RAW DATA'!$I:$I,Incentive_Calc!$A375,'Sales RAW DATA'!$D:$D,"B2")/SUMIFS('Sales RAW DATA'!$F:$F,'Sales RAW DATA'!$I:$I,Incentive_Calc!$A375,'Sales RAW DATA'!$D:$D,"B2")</f>
        <v>0.62628635571700453</v>
      </c>
      <c r="AD375" s="44">
        <f>IFERROR(SUMIFS('Sales RAW DATA'!$G:$G,'Sales RAW DATA'!$I:$I,Incentive_Calc!$A375,'Sales RAW DATA'!$D:$D,"B3",'Sales RAW DATA'!$E:$E,Incentive_Calc!AD$5)/SUMIFS('Sales RAW DATA'!$F:$F,'Sales RAW DATA'!$I:$I,Incentive_Calc!$A375,'Sales RAW DATA'!$D:$D,"B3",'Sales RAW DATA'!$E:$E,Incentive_Calc!AD$5),"")</f>
        <v>1.0087018287834615</v>
      </c>
      <c r="AE375" s="44">
        <f>IFERROR(SUMIFS('Sales RAW DATA'!$G:$G,'Sales RAW DATA'!$I:$I,Incentive_Calc!$A375,'Sales RAW DATA'!$D:$D,"B3",'Sales RAW DATA'!$E:$E,Incentive_Calc!AE$5)/SUMIFS('Sales RAW DATA'!$F:$F,'Sales RAW DATA'!$I:$I,Incentive_Calc!$A375,'Sales RAW DATA'!$D:$D,"B3",'Sales RAW DATA'!$E:$E,Incentive_Calc!AE$5),"")</f>
        <v>1.5203649871151645</v>
      </c>
      <c r="AF375" s="44">
        <f>IFERROR(SUMIFS('Sales RAW DATA'!$G:$G,'Sales RAW DATA'!$I:$I,Incentive_Calc!$A375,'Sales RAW DATA'!$D:$D,"B3",'Sales RAW DATA'!$E:$E,Incentive_Calc!AF$5)/SUMIFS('Sales RAW DATA'!$F:$F,'Sales RAW DATA'!$I:$I,Incentive_Calc!$A375,'Sales RAW DATA'!$D:$D,"B3",'Sales RAW DATA'!$E:$E,Incentive_Calc!AF$5),"")</f>
        <v>1.8529742768288886</v>
      </c>
      <c r="AG375" s="44">
        <f>SUMIFS('Sales RAW DATA'!$G:$G,'Sales RAW DATA'!$I:$I,Incentive_Calc!$A375,'Sales RAW DATA'!$D:$D,"B3")/SUMIFS('Sales RAW DATA'!$F:$F,'Sales RAW DATA'!$I:$I,Incentive_Calc!$A375,'Sales RAW DATA'!$D:$D,"B3")</f>
        <v>1.4766995909598999</v>
      </c>
      <c r="AH375" s="44">
        <f>IFERROR(SUMIFS('Sales RAW DATA'!$G:$G,'Sales RAW DATA'!$I:$I,Incentive_Calc!$A375,'Sales RAW DATA'!$D:$D,"B4",'Sales RAW DATA'!$E:$E,Incentive_Calc!AH$5)/SUMIFS('Sales RAW DATA'!$F:$F,'Sales RAW DATA'!$I:$I,Incentive_Calc!$A375,'Sales RAW DATA'!$D:$D,"B4",'Sales RAW DATA'!$E:$E,Incentive_Calc!AH$5),"")</f>
        <v>0.67738930859711199</v>
      </c>
      <c r="AI375" s="44">
        <f>IFERROR(SUMIFS('Sales RAW DATA'!$G:$G,'Sales RAW DATA'!$I:$I,Incentive_Calc!$A375,'Sales RAW DATA'!$D:$D,"B4",'Sales RAW DATA'!$E:$E,Incentive_Calc!AI$5)/SUMIFS('Sales RAW DATA'!$F:$F,'Sales RAW DATA'!$I:$I,Incentive_Calc!$A375,'Sales RAW DATA'!$D:$D,"B4",'Sales RAW DATA'!$E:$E,Incentive_Calc!AI$5),"")</f>
        <v>0.76773895644143453</v>
      </c>
      <c r="AJ375" s="44">
        <f>IFERROR(SUMIFS('Sales RAW DATA'!$G:$G,'Sales RAW DATA'!$I:$I,Incentive_Calc!$A375,'Sales RAW DATA'!$D:$D,"B4",'Sales RAW DATA'!$E:$E,Incentive_Calc!AJ$5)/SUMIFS('Sales RAW DATA'!$F:$F,'Sales RAW DATA'!$I:$I,Incentive_Calc!$A375,'Sales RAW DATA'!$D:$D,"B4",'Sales RAW DATA'!$E:$E,Incentive_Calc!AJ$5),"")</f>
        <v>0.79610612648697321</v>
      </c>
      <c r="AK375" s="44">
        <f>SUMIFS('Sales RAW DATA'!$G:$G,'Sales RAW DATA'!$I:$I,Incentive_Calc!$A375,'Sales RAW DATA'!$D:$D,"B4")/SUMIFS('Sales RAW DATA'!$F:$F,'Sales RAW DATA'!$I:$I,Incentive_Calc!$A375,'Sales RAW DATA'!$D:$D,"B4")</f>
        <v>0.74772639661521589</v>
      </c>
      <c r="AL375" s="44">
        <f>IFERROR(SUMIFS('Sales RAW DATA'!$G:$G,'Sales RAW DATA'!$I:$I,Incentive_Calc!$A375,'Sales RAW DATA'!$D:$D,"B5",'Sales RAW DATA'!$E:$E,Incentive_Calc!AL$5)/SUMIFS('Sales RAW DATA'!$F:$F,'Sales RAW DATA'!$I:$I,Incentive_Calc!$A375,'Sales RAW DATA'!$D:$D,"B5",'Sales RAW DATA'!$E:$E,Incentive_Calc!AL$5),"")</f>
        <v>0.91050240797289705</v>
      </c>
      <c r="AM375" s="44">
        <f>IFERROR(SUMIFS('Sales RAW DATA'!$G:$G,'Sales RAW DATA'!$I:$I,Incentive_Calc!$A375,'Sales RAW DATA'!$D:$D,"B5",'Sales RAW DATA'!$E:$E,Incentive_Calc!AM$5)/SUMIFS('Sales RAW DATA'!$F:$F,'Sales RAW DATA'!$I:$I,Incentive_Calc!$A375,'Sales RAW DATA'!$D:$D,"B5",'Sales RAW DATA'!$E:$E,Incentive_Calc!AM$5),"")</f>
        <v>0.83326670141647652</v>
      </c>
      <c r="AN375" s="44">
        <f>IFERROR(SUMIFS('Sales RAW DATA'!$G:$G,'Sales RAW DATA'!$I:$I,Incentive_Calc!$A375,'Sales RAW DATA'!$D:$D,"B5",'Sales RAW DATA'!$E:$E,Incentive_Calc!AN$5)/SUMIFS('Sales RAW DATA'!$F:$F,'Sales RAW DATA'!$I:$I,Incentive_Calc!$A375,'Sales RAW DATA'!$D:$D,"B5",'Sales RAW DATA'!$E:$E,Incentive_Calc!AN$5),"")</f>
        <v>0.75063197381310776</v>
      </c>
      <c r="AO375" s="44">
        <f>SUMIFS('Sales RAW DATA'!$G:$G,'Sales RAW DATA'!$I:$I,Incentive_Calc!$A375,'Sales RAW DATA'!$D:$D,"B5")/SUMIFS('Sales RAW DATA'!$F:$F,'Sales RAW DATA'!$I:$I,Incentive_Calc!$A375,'Sales RAW DATA'!$D:$D,"B5")</f>
        <v>0.82988961456935451</v>
      </c>
      <c r="AP375" s="42">
        <f>SUM(SUMIFS('Sales RAW DATA'!$F$2:$F$30000,'Sales RAW DATA'!$I$2:$I$30000,Incentive_Calc!$A375,'Sales RAW DATA'!$D$2:$D$30000,"B1"),SUMIFS('Sales RAW DATA'!$F$2:$F$30000,'Sales RAW DATA'!$I$2:$I$30000,Incentive_Calc!$A375,'Sales RAW DATA'!$D$2:$D$30000,"B2"),SUMIFS('Sales RAW DATA'!$F$2:$F$30000,'Sales RAW DATA'!$I$2:$I$30000,Incentive_Calc!$A375,'Sales RAW DATA'!$D$2:$D$30000,"B3"),SUMIFS('Sales RAW DATA'!$F$2:$F$30000,'Sales RAW DATA'!$I$2:$I$30000,Incentive_Calc!$A375,'Sales RAW DATA'!$D$2:$D$30000,"B4"),SUMIFS('Sales RAW DATA'!$F$2:$F$30000,'Sales RAW DATA'!$I$2:$I$30000,Incentive_Calc!$A375,'Sales RAW DATA'!$D$2:$D$30000,"B5"))</f>
        <v>6304135</v>
      </c>
      <c r="AQ375" s="42">
        <f>SUM(SUMIFS('Sales RAW DATA'!$G$2:$G$30000,'Sales RAW DATA'!$I$2:$I$30000,Incentive_Calc!$A375,'Sales RAW DATA'!$D$2:$D$30000,"B1"),SUMIFS('Sales RAW DATA'!$G$2:$G$30000,'Sales RAW DATA'!$I$2:$I$30000,Incentive_Calc!$A375,'Sales RAW DATA'!$D$2:$D$30000,"B2"),SUMIFS('Sales RAW DATA'!$G$2:$G$30000,'Sales RAW DATA'!$I$2:$I$30000,Incentive_Calc!$A375,'Sales RAW DATA'!$D$2:$D$30000,"B3"),SUMIFS('Sales RAW DATA'!$G$2:$G$30000,'Sales RAW DATA'!$I$2:$I$30000,Incentive_Calc!$A375,'Sales RAW DATA'!$D$2:$D$30000,"B4"),SUMIFS('Sales RAW DATA'!$G$2:$G$30000,'Sales RAW DATA'!$I$2:$I$30000,Incentive_Calc!$A375,'Sales RAW DATA'!$D$2:$D$30000,"B5"))</f>
        <v>6100765</v>
      </c>
      <c r="AR375" s="45">
        <f t="shared" si="95"/>
        <v>96.774022129919487</v>
      </c>
      <c r="AS375" s="45">
        <f t="shared" si="96"/>
        <v>96</v>
      </c>
      <c r="AT375" s="46"/>
      <c r="AU375" s="21"/>
      <c r="AV375" s="43" t="str">
        <f t="shared" si="87"/>
        <v>Yes</v>
      </c>
      <c r="AW375" s="43" t="str">
        <f t="shared" si="88"/>
        <v>Yes</v>
      </c>
      <c r="AX375" s="43" t="str">
        <f t="shared" si="89"/>
        <v>Yes</v>
      </c>
      <c r="AY375" s="43" t="str">
        <f t="shared" si="97"/>
        <v>Yes</v>
      </c>
    </row>
    <row r="376" spans="1:51" x14ac:dyDescent="0.35">
      <c r="A376" s="21" t="s">
        <v>1253</v>
      </c>
      <c r="B376" s="21" t="s">
        <v>776</v>
      </c>
      <c r="C376" s="21" t="str">
        <f>_xlfn.XLOOKUP($A376,'Employee List'!$E:$E,'Employee List'!$D:$D,0)</f>
        <v>DM</v>
      </c>
      <c r="D376" s="42" t="str" cm="1">
        <f t="array" ref="D376">IFERROR(IF($G376="Yes",INDEX('Payment Plan'!$D$6:$D$42,MATCH(1,(Incentive_Calc!$C376='Payment Plan'!$B$6:$B$42)*(Incentive_Calc!$U376='Payment Plan'!$C$6:$C$42),0)),""),"")</f>
        <v/>
      </c>
      <c r="E376" s="42" t="str" cm="1">
        <f t="array" ref="E376">IFERROR(IF($H376="Yes",INDEX('Payment Plan'!$D$6:$D$42,MATCH(1,(Incentive_Calc!$C376='Payment Plan'!$B$6:$B$42)*(Incentive_Calc!$AS376='Payment Plan'!$C$6:$C$42),0)),""),"")</f>
        <v/>
      </c>
      <c r="F376" s="42">
        <f t="shared" si="90"/>
        <v>0</v>
      </c>
      <c r="G376" s="43" t="str">
        <f t="shared" si="85"/>
        <v>Yes</v>
      </c>
      <c r="H376" s="21" t="str">
        <f t="shared" si="91"/>
        <v>No</v>
      </c>
      <c r="I376" s="42">
        <f>IFERROR(SUMIFS('Sales RAW DATA'!$F$2:$F$30000,'Sales RAW DATA'!$I$2:$I$30000,Incentive_Calc!$A376,'Sales RAW DATA'!$E$2:$E$30000,Incentive_Calc!I$5),"")</f>
        <v>3884711</v>
      </c>
      <c r="J376" s="42">
        <f>IFERROR(SUMIFS('Sales RAW DATA'!$F$2:$F$30000,'Sales RAW DATA'!$I$2:$I$30000,Incentive_Calc!$A376,'Sales RAW DATA'!$E$2:$E$30000,Incentive_Calc!J$5),"")</f>
        <v>3939851</v>
      </c>
      <c r="K376" s="42">
        <f>IFERROR(SUMIFS('Sales RAW DATA'!$F$2:$F$30000,'Sales RAW DATA'!$I$2:$I$30000,Incentive_Calc!$A376,'Sales RAW DATA'!$E$2:$E$30000,Incentive_Calc!K$5),"")</f>
        <v>3954680</v>
      </c>
      <c r="L376" s="42">
        <f t="shared" si="92"/>
        <v>11779242</v>
      </c>
      <c r="M376" s="42">
        <f>IFERROR(SUMIFS('Sales RAW DATA'!$G$2:$G$30000,'Sales RAW DATA'!$I$2:$I$30000,Incentive_Calc!$A376,'Sales RAW DATA'!$E$2:$E$30000,Incentive_Calc!M$5),"")</f>
        <v>3482551</v>
      </c>
      <c r="N376" s="42">
        <f>IFERROR(SUMIFS('Sales RAW DATA'!$G$2:$G$30000,'Sales RAW DATA'!$I$2:$I$30000,Incentive_Calc!$A376,'Sales RAW DATA'!$E$2:$E$30000,Incentive_Calc!N$5),"")</f>
        <v>3791347</v>
      </c>
      <c r="O376" s="42">
        <f>IFERROR(SUMIFS('Sales RAW DATA'!$G$2:$G$30000,'Sales RAW DATA'!$I$2:$I$30000,Incentive_Calc!$A376,'Sales RAW DATA'!$E$2:$E$30000,Incentive_Calc!O$5),"")</f>
        <v>3863729</v>
      </c>
      <c r="P376" s="42">
        <f t="shared" si="86"/>
        <v>11137627</v>
      </c>
      <c r="Q376" s="44">
        <f t="shared" si="82"/>
        <v>0.89647621148651724</v>
      </c>
      <c r="R376" s="44">
        <f t="shared" si="83"/>
        <v>0.96230720400340009</v>
      </c>
      <c r="S376" s="44">
        <f t="shared" si="84"/>
        <v>0.97700167902333435</v>
      </c>
      <c r="T376" s="45">
        <f t="shared" si="93"/>
        <v>94.553002646520028</v>
      </c>
      <c r="U376" s="45">
        <f t="shared" si="94"/>
        <v>94</v>
      </c>
      <c r="V376" s="44">
        <f>IFERROR(SUMIFS('Sales RAW DATA'!$G:$G,'Sales RAW DATA'!$I:$I,Incentive_Calc!$A376,'Sales RAW DATA'!$D:$D,"B1",'Sales RAW DATA'!$E:$E,Incentive_Calc!V$5)/SUMIFS('Sales RAW DATA'!$F:$F,'Sales RAW DATA'!$I:$I,Incentive_Calc!$A376,'Sales RAW DATA'!$D:$D,"B1",'Sales RAW DATA'!$E:$E,Incentive_Calc!V$5),"")</f>
        <v>0.83303429467361545</v>
      </c>
      <c r="W376" s="44">
        <f>IFERROR(SUMIFS('Sales RAW DATA'!$G:$G,'Sales RAW DATA'!$I:$I,Incentive_Calc!$A376,'Sales RAW DATA'!$D:$D,"B1",'Sales RAW DATA'!$E:$E,Incentive_Calc!W$5)/SUMIFS('Sales RAW DATA'!$F:$F,'Sales RAW DATA'!$I:$I,Incentive_Calc!$A376,'Sales RAW DATA'!$D:$D,"B1",'Sales RAW DATA'!$E:$E,Incentive_Calc!W$5),"")</f>
        <v>0.84147077579460605</v>
      </c>
      <c r="X376" s="44">
        <f>IFERROR(SUMIFS('Sales RAW DATA'!$G:$G,'Sales RAW DATA'!$I:$I,Incentive_Calc!$A376,'Sales RAW DATA'!$D:$D,"B1",'Sales RAW DATA'!$E:$E,Incentive_Calc!X$5)/SUMIFS('Sales RAW DATA'!$F:$F,'Sales RAW DATA'!$I:$I,Incentive_Calc!$A376,'Sales RAW DATA'!$D:$D,"B1",'Sales RAW DATA'!$E:$E,Incentive_Calc!X$5),"")</f>
        <v>0.7900623439532346</v>
      </c>
      <c r="Y376" s="44">
        <f>SUMIFS('Sales RAW DATA'!$G:$G,'Sales RAW DATA'!$I:$I,Incentive_Calc!$A376,'Sales RAW DATA'!$D:$D,"B1")/SUMIFS('Sales RAW DATA'!$F:$F,'Sales RAW DATA'!$I:$I,Incentive_Calc!$A376,'Sales RAW DATA'!$D:$D,"B1")</f>
        <v>0.82216299841955087</v>
      </c>
      <c r="Z376" s="44">
        <f>IFERROR(SUMIFS('Sales RAW DATA'!$G:$G,'Sales RAW DATA'!$I:$I,Incentive_Calc!$A376,'Sales RAW DATA'!$D:$D,"B2",'Sales RAW DATA'!$E:$E,Incentive_Calc!Z$5)/SUMIFS('Sales RAW DATA'!$F:$F,'Sales RAW DATA'!$I:$I,Incentive_Calc!$A376,'Sales RAW DATA'!$D:$D,"B2",'Sales RAW DATA'!$E:$E,Incentive_Calc!Z$5),"")</f>
        <v>0.96933083853575486</v>
      </c>
      <c r="AA376" s="44">
        <f>IFERROR(SUMIFS('Sales RAW DATA'!$G:$G,'Sales RAW DATA'!$I:$I,Incentive_Calc!$A376,'Sales RAW DATA'!$D:$D,"B2",'Sales RAW DATA'!$E:$E,Incentive_Calc!AA$5)/SUMIFS('Sales RAW DATA'!$F:$F,'Sales RAW DATA'!$I:$I,Incentive_Calc!$A376,'Sales RAW DATA'!$D:$D,"B2",'Sales RAW DATA'!$E:$E,Incentive_Calc!AA$5),"")</f>
        <v>0.80504053608319015</v>
      </c>
      <c r="AB376" s="44">
        <f>IFERROR(SUMIFS('Sales RAW DATA'!$G:$G,'Sales RAW DATA'!$I:$I,Incentive_Calc!$A376,'Sales RAW DATA'!$D:$D,"B2",'Sales RAW DATA'!$E:$E,Incentive_Calc!AB$5)/SUMIFS('Sales RAW DATA'!$F:$F,'Sales RAW DATA'!$I:$I,Incentive_Calc!$A376,'Sales RAW DATA'!$D:$D,"B2",'Sales RAW DATA'!$E:$E,Incentive_Calc!AB$5),"")</f>
        <v>0.69170648275392599</v>
      </c>
      <c r="AC376" s="44">
        <f>SUMIFS('Sales RAW DATA'!$G:$G,'Sales RAW DATA'!$I:$I,Incentive_Calc!$A376,'Sales RAW DATA'!$D:$D,"B2")/SUMIFS('Sales RAW DATA'!$F:$F,'Sales RAW DATA'!$I:$I,Incentive_Calc!$A376,'Sales RAW DATA'!$D:$D,"B2")</f>
        <v>0.82011383716336195</v>
      </c>
      <c r="AD376" s="44">
        <f>IFERROR(SUMIFS('Sales RAW DATA'!$G:$G,'Sales RAW DATA'!$I:$I,Incentive_Calc!$A376,'Sales RAW DATA'!$D:$D,"B3",'Sales RAW DATA'!$E:$E,Incentive_Calc!AD$5)/SUMIFS('Sales RAW DATA'!$F:$F,'Sales RAW DATA'!$I:$I,Incentive_Calc!$A376,'Sales RAW DATA'!$D:$D,"B3",'Sales RAW DATA'!$E:$E,Incentive_Calc!AD$5),"")</f>
        <v>0.89189140210578643</v>
      </c>
      <c r="AE376" s="44">
        <f>IFERROR(SUMIFS('Sales RAW DATA'!$G:$G,'Sales RAW DATA'!$I:$I,Incentive_Calc!$A376,'Sales RAW DATA'!$D:$D,"B3",'Sales RAW DATA'!$E:$E,Incentive_Calc!AE$5)/SUMIFS('Sales RAW DATA'!$F:$F,'Sales RAW DATA'!$I:$I,Incentive_Calc!$A376,'Sales RAW DATA'!$D:$D,"B3",'Sales RAW DATA'!$E:$E,Incentive_Calc!AE$5),"")</f>
        <v>1.8853110196672327</v>
      </c>
      <c r="AF376" s="44">
        <f>IFERROR(SUMIFS('Sales RAW DATA'!$G:$G,'Sales RAW DATA'!$I:$I,Incentive_Calc!$A376,'Sales RAW DATA'!$D:$D,"B3",'Sales RAW DATA'!$E:$E,Incentive_Calc!AF$5)/SUMIFS('Sales RAW DATA'!$F:$F,'Sales RAW DATA'!$I:$I,Incentive_Calc!$A376,'Sales RAW DATA'!$D:$D,"B3",'Sales RAW DATA'!$E:$E,Incentive_Calc!AF$5),"")</f>
        <v>1.8761890094758393</v>
      </c>
      <c r="AG376" s="44">
        <f>SUMIFS('Sales RAW DATA'!$G:$G,'Sales RAW DATA'!$I:$I,Incentive_Calc!$A376,'Sales RAW DATA'!$D:$D,"B3")/SUMIFS('Sales RAW DATA'!$F:$F,'Sales RAW DATA'!$I:$I,Incentive_Calc!$A376,'Sales RAW DATA'!$D:$D,"B3")</f>
        <v>1.5674892359998327</v>
      </c>
      <c r="AH376" s="44">
        <f>IFERROR(SUMIFS('Sales RAW DATA'!$G:$G,'Sales RAW DATA'!$I:$I,Incentive_Calc!$A376,'Sales RAW DATA'!$D:$D,"B4",'Sales RAW DATA'!$E:$E,Incentive_Calc!AH$5)/SUMIFS('Sales RAW DATA'!$F:$F,'Sales RAW DATA'!$I:$I,Incentive_Calc!$A376,'Sales RAW DATA'!$D:$D,"B4",'Sales RAW DATA'!$E:$E,Incentive_Calc!AH$5),"")</f>
        <v>0.76230108020140463</v>
      </c>
      <c r="AI376" s="44">
        <f>IFERROR(SUMIFS('Sales RAW DATA'!$G:$G,'Sales RAW DATA'!$I:$I,Incentive_Calc!$A376,'Sales RAW DATA'!$D:$D,"B4",'Sales RAW DATA'!$E:$E,Incentive_Calc!AI$5)/SUMIFS('Sales RAW DATA'!$F:$F,'Sales RAW DATA'!$I:$I,Incentive_Calc!$A376,'Sales RAW DATA'!$D:$D,"B4",'Sales RAW DATA'!$E:$E,Incentive_Calc!AI$5),"")</f>
        <v>0.73314830008717502</v>
      </c>
      <c r="AJ376" s="44">
        <f>IFERROR(SUMIFS('Sales RAW DATA'!$G:$G,'Sales RAW DATA'!$I:$I,Incentive_Calc!$A376,'Sales RAW DATA'!$D:$D,"B4",'Sales RAW DATA'!$E:$E,Incentive_Calc!AJ$5)/SUMIFS('Sales RAW DATA'!$F:$F,'Sales RAW DATA'!$I:$I,Incentive_Calc!$A376,'Sales RAW DATA'!$D:$D,"B4",'Sales RAW DATA'!$E:$E,Incentive_Calc!AJ$5),"")</f>
        <v>0.86590544973679529</v>
      </c>
      <c r="AK376" s="44">
        <f>SUMIFS('Sales RAW DATA'!$G:$G,'Sales RAW DATA'!$I:$I,Incentive_Calc!$A376,'Sales RAW DATA'!$D:$D,"B4")/SUMIFS('Sales RAW DATA'!$F:$F,'Sales RAW DATA'!$I:$I,Incentive_Calc!$A376,'Sales RAW DATA'!$D:$D,"B4")</f>
        <v>0.78751721596783253</v>
      </c>
      <c r="AL376" s="44">
        <f>IFERROR(SUMIFS('Sales RAW DATA'!$G:$G,'Sales RAW DATA'!$I:$I,Incentive_Calc!$A376,'Sales RAW DATA'!$D:$D,"B5",'Sales RAW DATA'!$E:$E,Incentive_Calc!AL$5)/SUMIFS('Sales RAW DATA'!$F:$F,'Sales RAW DATA'!$I:$I,Incentive_Calc!$A376,'Sales RAW DATA'!$D:$D,"B5",'Sales RAW DATA'!$E:$E,Incentive_Calc!AL$5),"")</f>
        <v>0.78262285927029041</v>
      </c>
      <c r="AM376" s="44">
        <f>IFERROR(SUMIFS('Sales RAW DATA'!$G:$G,'Sales RAW DATA'!$I:$I,Incentive_Calc!$A376,'Sales RAW DATA'!$D:$D,"B5",'Sales RAW DATA'!$E:$E,Incentive_Calc!AM$5)/SUMIFS('Sales RAW DATA'!$F:$F,'Sales RAW DATA'!$I:$I,Incentive_Calc!$A376,'Sales RAW DATA'!$D:$D,"B5",'Sales RAW DATA'!$E:$E,Incentive_Calc!AM$5),"")</f>
        <v>0.76672031250778527</v>
      </c>
      <c r="AN376" s="44">
        <f>IFERROR(SUMIFS('Sales RAW DATA'!$G:$G,'Sales RAW DATA'!$I:$I,Incentive_Calc!$A376,'Sales RAW DATA'!$D:$D,"B5",'Sales RAW DATA'!$E:$E,Incentive_Calc!AN$5)/SUMIFS('Sales RAW DATA'!$F:$F,'Sales RAW DATA'!$I:$I,Incentive_Calc!$A376,'Sales RAW DATA'!$D:$D,"B5",'Sales RAW DATA'!$E:$E,Incentive_Calc!AN$5),"")</f>
        <v>0.91078123513179177</v>
      </c>
      <c r="AO376" s="44">
        <f>SUMIFS('Sales RAW DATA'!$G:$G,'Sales RAW DATA'!$I:$I,Incentive_Calc!$A376,'Sales RAW DATA'!$D:$D,"B5")/SUMIFS('Sales RAW DATA'!$F:$F,'Sales RAW DATA'!$I:$I,Incentive_Calc!$A376,'Sales RAW DATA'!$D:$D,"B5")</f>
        <v>0.82191764953141888</v>
      </c>
      <c r="AP376" s="42">
        <f>SUM(SUMIFS('Sales RAW DATA'!$F$2:$F$30000,'Sales RAW DATA'!$I$2:$I$30000,Incentive_Calc!$A376,'Sales RAW DATA'!$D$2:$D$30000,"B1"),SUMIFS('Sales RAW DATA'!$F$2:$F$30000,'Sales RAW DATA'!$I$2:$I$30000,Incentive_Calc!$A376,'Sales RAW DATA'!$D$2:$D$30000,"B2"),SUMIFS('Sales RAW DATA'!$F$2:$F$30000,'Sales RAW DATA'!$I$2:$I$30000,Incentive_Calc!$A376,'Sales RAW DATA'!$D$2:$D$30000,"B3"),SUMIFS('Sales RAW DATA'!$F$2:$F$30000,'Sales RAW DATA'!$I$2:$I$30000,Incentive_Calc!$A376,'Sales RAW DATA'!$D$2:$D$30000,"B4"),SUMIFS('Sales RAW DATA'!$F$2:$F$30000,'Sales RAW DATA'!$I$2:$I$30000,Incentive_Calc!$A376,'Sales RAW DATA'!$D$2:$D$30000,"B5"))</f>
        <v>6010487</v>
      </c>
      <c r="AQ376" s="42">
        <f>SUM(SUMIFS('Sales RAW DATA'!$G$2:$G$30000,'Sales RAW DATA'!$I$2:$I$30000,Incentive_Calc!$A376,'Sales RAW DATA'!$D$2:$D$30000,"B1"),SUMIFS('Sales RAW DATA'!$G$2:$G$30000,'Sales RAW DATA'!$I$2:$I$30000,Incentive_Calc!$A376,'Sales RAW DATA'!$D$2:$D$30000,"B2"),SUMIFS('Sales RAW DATA'!$G$2:$G$30000,'Sales RAW DATA'!$I$2:$I$30000,Incentive_Calc!$A376,'Sales RAW DATA'!$D$2:$D$30000,"B3"),SUMIFS('Sales RAW DATA'!$G$2:$G$30000,'Sales RAW DATA'!$I$2:$I$30000,Incentive_Calc!$A376,'Sales RAW DATA'!$D$2:$D$30000,"B4"),SUMIFS('Sales RAW DATA'!$G$2:$G$30000,'Sales RAW DATA'!$I$2:$I$30000,Incentive_Calc!$A376,'Sales RAW DATA'!$D$2:$D$30000,"B5"))</f>
        <v>5800939</v>
      </c>
      <c r="AR376" s="45">
        <f t="shared" si="95"/>
        <v>96.513626932393336</v>
      </c>
      <c r="AS376" s="45">
        <f t="shared" si="96"/>
        <v>96</v>
      </c>
      <c r="AT376" s="46"/>
      <c r="AU376" s="21"/>
      <c r="AV376" s="43" t="str">
        <f t="shared" si="87"/>
        <v>Yes</v>
      </c>
      <c r="AW376" s="43" t="str">
        <f t="shared" si="88"/>
        <v>Yes</v>
      </c>
      <c r="AX376" s="43" t="str">
        <f t="shared" si="89"/>
        <v>Yes</v>
      </c>
      <c r="AY376" s="43" t="str">
        <f t="shared" si="97"/>
        <v>Yes</v>
      </c>
    </row>
    <row r="377" spans="1:51" x14ac:dyDescent="0.35">
      <c r="A377" s="21" t="s">
        <v>1254</v>
      </c>
      <c r="B377" s="21" t="s">
        <v>777</v>
      </c>
      <c r="C377" s="21" t="str">
        <f>_xlfn.XLOOKUP($A377,'Employee List'!$E:$E,'Employee List'!$D:$D,0)</f>
        <v>DM</v>
      </c>
      <c r="D377" s="42" t="str" cm="1">
        <f t="array" ref="D377">IFERROR(IF($G377="Yes",INDEX('Payment Plan'!$D$6:$D$42,MATCH(1,(Incentive_Calc!$C377='Payment Plan'!$B$6:$B$42)*(Incentive_Calc!$U377='Payment Plan'!$C$6:$C$42),0)),""),"")</f>
        <v/>
      </c>
      <c r="E377" s="42" t="str" cm="1">
        <f t="array" ref="E377">IFERROR(IF($H377="Yes",INDEX('Payment Plan'!$D$6:$D$42,MATCH(1,(Incentive_Calc!$C377='Payment Plan'!$B$6:$B$42)*(Incentive_Calc!$AS377='Payment Plan'!$C$6:$C$42),0)),""),"")</f>
        <v/>
      </c>
      <c r="F377" s="42">
        <f t="shared" si="90"/>
        <v>0</v>
      </c>
      <c r="G377" s="43" t="str">
        <f t="shared" si="85"/>
        <v>Yes</v>
      </c>
      <c r="H377" s="21" t="str">
        <f t="shared" si="91"/>
        <v>No</v>
      </c>
      <c r="I377" s="42">
        <f>IFERROR(SUMIFS('Sales RAW DATA'!$F$2:$F$30000,'Sales RAW DATA'!$I$2:$I$30000,Incentive_Calc!$A377,'Sales RAW DATA'!$E$2:$E$30000,Incentive_Calc!I$5),"")</f>
        <v>4060777</v>
      </c>
      <c r="J377" s="42">
        <f>IFERROR(SUMIFS('Sales RAW DATA'!$F$2:$F$30000,'Sales RAW DATA'!$I$2:$I$30000,Incentive_Calc!$A377,'Sales RAW DATA'!$E$2:$E$30000,Incentive_Calc!J$5),"")</f>
        <v>4115984</v>
      </c>
      <c r="K377" s="42">
        <f>IFERROR(SUMIFS('Sales RAW DATA'!$F$2:$F$30000,'Sales RAW DATA'!$I$2:$I$30000,Incentive_Calc!$A377,'Sales RAW DATA'!$E$2:$E$30000,Incentive_Calc!K$5),"")</f>
        <v>4158104</v>
      </c>
      <c r="L377" s="42">
        <f t="shared" si="92"/>
        <v>12334865</v>
      </c>
      <c r="M377" s="42">
        <f>IFERROR(SUMIFS('Sales RAW DATA'!$G$2:$G$30000,'Sales RAW DATA'!$I$2:$I$30000,Incentive_Calc!$A377,'Sales RAW DATA'!$E$2:$E$30000,Incentive_Calc!M$5),"")</f>
        <v>4078778</v>
      </c>
      <c r="N377" s="42">
        <f>IFERROR(SUMIFS('Sales RAW DATA'!$G$2:$G$30000,'Sales RAW DATA'!$I$2:$I$30000,Incentive_Calc!$A377,'Sales RAW DATA'!$E$2:$E$30000,Incentive_Calc!N$5),"")</f>
        <v>3878852</v>
      </c>
      <c r="O377" s="42">
        <f>IFERROR(SUMIFS('Sales RAW DATA'!$G$2:$G$30000,'Sales RAW DATA'!$I$2:$I$30000,Incentive_Calc!$A377,'Sales RAW DATA'!$E$2:$E$30000,Incentive_Calc!O$5),"")</f>
        <v>3738194</v>
      </c>
      <c r="P377" s="42">
        <f t="shared" si="86"/>
        <v>11695824</v>
      </c>
      <c r="Q377" s="44">
        <f t="shared" si="82"/>
        <v>1.0044328954778852</v>
      </c>
      <c r="R377" s="44">
        <f t="shared" si="83"/>
        <v>0.94238753114686546</v>
      </c>
      <c r="S377" s="44">
        <f t="shared" si="84"/>
        <v>0.89901406987415422</v>
      </c>
      <c r="T377" s="45">
        <f t="shared" si="93"/>
        <v>94.819229882126805</v>
      </c>
      <c r="U377" s="45">
        <f t="shared" si="94"/>
        <v>94</v>
      </c>
      <c r="V377" s="44">
        <f>IFERROR(SUMIFS('Sales RAW DATA'!$G:$G,'Sales RAW DATA'!$I:$I,Incentive_Calc!$A377,'Sales RAW DATA'!$D:$D,"B1",'Sales RAW DATA'!$E:$E,Incentive_Calc!V$5)/SUMIFS('Sales RAW DATA'!$F:$F,'Sales RAW DATA'!$I:$I,Incentive_Calc!$A377,'Sales RAW DATA'!$D:$D,"B1",'Sales RAW DATA'!$E:$E,Incentive_Calc!V$5),"")</f>
        <v>1.3199650672042911</v>
      </c>
      <c r="W377" s="44">
        <f>IFERROR(SUMIFS('Sales RAW DATA'!$G:$G,'Sales RAW DATA'!$I:$I,Incentive_Calc!$A377,'Sales RAW DATA'!$D:$D,"B1",'Sales RAW DATA'!$E:$E,Incentive_Calc!W$5)/SUMIFS('Sales RAW DATA'!$F:$F,'Sales RAW DATA'!$I:$I,Incentive_Calc!$A377,'Sales RAW DATA'!$D:$D,"B1",'Sales RAW DATA'!$E:$E,Incentive_Calc!W$5),"")</f>
        <v>1.0053474122398167</v>
      </c>
      <c r="X377" s="44">
        <f>IFERROR(SUMIFS('Sales RAW DATA'!$G:$G,'Sales RAW DATA'!$I:$I,Incentive_Calc!$A377,'Sales RAW DATA'!$D:$D,"B1",'Sales RAW DATA'!$E:$E,Incentive_Calc!X$5)/SUMIFS('Sales RAW DATA'!$F:$F,'Sales RAW DATA'!$I:$I,Incentive_Calc!$A377,'Sales RAW DATA'!$D:$D,"B1",'Sales RAW DATA'!$E:$E,Incentive_Calc!X$5),"")</f>
        <v>0.83979986952751207</v>
      </c>
      <c r="Y377" s="44">
        <f>SUMIFS('Sales RAW DATA'!$G:$G,'Sales RAW DATA'!$I:$I,Incentive_Calc!$A377,'Sales RAW DATA'!$D:$D,"B1")/SUMIFS('Sales RAW DATA'!$F:$F,'Sales RAW DATA'!$I:$I,Incentive_Calc!$A377,'Sales RAW DATA'!$D:$D,"B1")</f>
        <v>1.0591841983177683</v>
      </c>
      <c r="Z377" s="44">
        <f>IFERROR(SUMIFS('Sales RAW DATA'!$G:$G,'Sales RAW DATA'!$I:$I,Incentive_Calc!$A377,'Sales RAW DATA'!$D:$D,"B2",'Sales RAW DATA'!$E:$E,Incentive_Calc!Z$5)/SUMIFS('Sales RAW DATA'!$F:$F,'Sales RAW DATA'!$I:$I,Incentive_Calc!$A377,'Sales RAW DATA'!$D:$D,"B2",'Sales RAW DATA'!$E:$E,Incentive_Calc!Z$5),"")</f>
        <v>1.124644509529267</v>
      </c>
      <c r="AA377" s="44">
        <f>IFERROR(SUMIFS('Sales RAW DATA'!$G:$G,'Sales RAW DATA'!$I:$I,Incentive_Calc!$A377,'Sales RAW DATA'!$D:$D,"B2",'Sales RAW DATA'!$E:$E,Incentive_Calc!AA$5)/SUMIFS('Sales RAW DATA'!$F:$F,'Sales RAW DATA'!$I:$I,Incentive_Calc!$A377,'Sales RAW DATA'!$D:$D,"B2",'Sales RAW DATA'!$E:$E,Incentive_Calc!AA$5),"")</f>
        <v>0.99889721513605445</v>
      </c>
      <c r="AB377" s="44">
        <f>IFERROR(SUMIFS('Sales RAW DATA'!$G:$G,'Sales RAW DATA'!$I:$I,Incentive_Calc!$A377,'Sales RAW DATA'!$D:$D,"B2",'Sales RAW DATA'!$E:$E,Incentive_Calc!AB$5)/SUMIFS('Sales RAW DATA'!$F:$F,'Sales RAW DATA'!$I:$I,Incentive_Calc!$A377,'Sales RAW DATA'!$D:$D,"B2",'Sales RAW DATA'!$E:$E,Incentive_Calc!AB$5),"")</f>
        <v>0.9041020025425115</v>
      </c>
      <c r="AC377" s="44">
        <f>SUMIFS('Sales RAW DATA'!$G:$G,'Sales RAW DATA'!$I:$I,Incentive_Calc!$A377,'Sales RAW DATA'!$D:$D,"B2")/SUMIFS('Sales RAW DATA'!$F:$F,'Sales RAW DATA'!$I:$I,Incentive_Calc!$A377,'Sales RAW DATA'!$D:$D,"B2")</f>
        <v>1.0049137051333246</v>
      </c>
      <c r="AD377" s="44">
        <f>IFERROR(SUMIFS('Sales RAW DATA'!$G:$G,'Sales RAW DATA'!$I:$I,Incentive_Calc!$A377,'Sales RAW DATA'!$D:$D,"B3",'Sales RAW DATA'!$E:$E,Incentive_Calc!AD$5)/SUMIFS('Sales RAW DATA'!$F:$F,'Sales RAW DATA'!$I:$I,Incentive_Calc!$A377,'Sales RAW DATA'!$D:$D,"B3",'Sales RAW DATA'!$E:$E,Incentive_Calc!AD$5),"")</f>
        <v>0.67988326091186202</v>
      </c>
      <c r="AE377" s="44">
        <f>IFERROR(SUMIFS('Sales RAW DATA'!$G:$G,'Sales RAW DATA'!$I:$I,Incentive_Calc!$A377,'Sales RAW DATA'!$D:$D,"B3",'Sales RAW DATA'!$E:$E,Incentive_Calc!AE$5)/SUMIFS('Sales RAW DATA'!$F:$F,'Sales RAW DATA'!$I:$I,Incentive_Calc!$A377,'Sales RAW DATA'!$D:$D,"B3",'Sales RAW DATA'!$E:$E,Incentive_Calc!AE$5),"")</f>
        <v>0.97823792780979146</v>
      </c>
      <c r="AF377" s="44">
        <f>IFERROR(SUMIFS('Sales RAW DATA'!$G:$G,'Sales RAW DATA'!$I:$I,Incentive_Calc!$A377,'Sales RAW DATA'!$D:$D,"B3",'Sales RAW DATA'!$E:$E,Incentive_Calc!AF$5)/SUMIFS('Sales RAW DATA'!$F:$F,'Sales RAW DATA'!$I:$I,Incentive_Calc!$A377,'Sales RAW DATA'!$D:$D,"B3",'Sales RAW DATA'!$E:$E,Incentive_Calc!AF$5),"")</f>
        <v>1.571964524689818</v>
      </c>
      <c r="AG377" s="44">
        <f>SUMIFS('Sales RAW DATA'!$G:$G,'Sales RAW DATA'!$I:$I,Incentive_Calc!$A377,'Sales RAW DATA'!$D:$D,"B3")/SUMIFS('Sales RAW DATA'!$F:$F,'Sales RAW DATA'!$I:$I,Incentive_Calc!$A377,'Sales RAW DATA'!$D:$D,"B3")</f>
        <v>1.0996007995587045</v>
      </c>
      <c r="AH377" s="44">
        <f>IFERROR(SUMIFS('Sales RAW DATA'!$G:$G,'Sales RAW DATA'!$I:$I,Incentive_Calc!$A377,'Sales RAW DATA'!$D:$D,"B4",'Sales RAW DATA'!$E:$E,Incentive_Calc!AH$5)/SUMIFS('Sales RAW DATA'!$F:$F,'Sales RAW DATA'!$I:$I,Incentive_Calc!$A377,'Sales RAW DATA'!$D:$D,"B4",'Sales RAW DATA'!$E:$E,Incentive_Calc!AH$5),"")</f>
        <v>0.85304541140680457</v>
      </c>
      <c r="AI377" s="44">
        <f>IFERROR(SUMIFS('Sales RAW DATA'!$G:$G,'Sales RAW DATA'!$I:$I,Incentive_Calc!$A377,'Sales RAW DATA'!$D:$D,"B4",'Sales RAW DATA'!$E:$E,Incentive_Calc!AI$5)/SUMIFS('Sales RAW DATA'!$F:$F,'Sales RAW DATA'!$I:$I,Incentive_Calc!$A377,'Sales RAW DATA'!$D:$D,"B4",'Sales RAW DATA'!$E:$E,Incentive_Calc!AI$5),"")</f>
        <v>0.89013586248257115</v>
      </c>
      <c r="AJ377" s="44">
        <f>IFERROR(SUMIFS('Sales RAW DATA'!$G:$G,'Sales RAW DATA'!$I:$I,Incentive_Calc!$A377,'Sales RAW DATA'!$D:$D,"B4",'Sales RAW DATA'!$E:$E,Incentive_Calc!AJ$5)/SUMIFS('Sales RAW DATA'!$F:$F,'Sales RAW DATA'!$I:$I,Incentive_Calc!$A377,'Sales RAW DATA'!$D:$D,"B4",'Sales RAW DATA'!$E:$E,Incentive_Calc!AJ$5),"")</f>
        <v>0.83108750349454852</v>
      </c>
      <c r="AK377" s="44">
        <f>SUMIFS('Sales RAW DATA'!$G:$G,'Sales RAW DATA'!$I:$I,Incentive_Calc!$A377,'Sales RAW DATA'!$D:$D,"B4")/SUMIFS('Sales RAW DATA'!$F:$F,'Sales RAW DATA'!$I:$I,Incentive_Calc!$A377,'Sales RAW DATA'!$D:$D,"B4")</f>
        <v>0.85776771449607891</v>
      </c>
      <c r="AL377" s="44">
        <f>IFERROR(SUMIFS('Sales RAW DATA'!$G:$G,'Sales RAW DATA'!$I:$I,Incentive_Calc!$A377,'Sales RAW DATA'!$D:$D,"B5",'Sales RAW DATA'!$E:$E,Incentive_Calc!AL$5)/SUMIFS('Sales RAW DATA'!$F:$F,'Sales RAW DATA'!$I:$I,Incentive_Calc!$A377,'Sales RAW DATA'!$D:$D,"B5",'Sales RAW DATA'!$E:$E,Incentive_Calc!AL$5),"")</f>
        <v>0.9883716053266226</v>
      </c>
      <c r="AM377" s="44">
        <f>IFERROR(SUMIFS('Sales RAW DATA'!$G:$G,'Sales RAW DATA'!$I:$I,Incentive_Calc!$A377,'Sales RAW DATA'!$D:$D,"B5",'Sales RAW DATA'!$E:$E,Incentive_Calc!AM$5)/SUMIFS('Sales RAW DATA'!$F:$F,'Sales RAW DATA'!$I:$I,Incentive_Calc!$A377,'Sales RAW DATA'!$D:$D,"B5",'Sales RAW DATA'!$E:$E,Incentive_Calc!AM$5),"")</f>
        <v>1.0104657957343797</v>
      </c>
      <c r="AN377" s="44">
        <f>IFERROR(SUMIFS('Sales RAW DATA'!$G:$G,'Sales RAW DATA'!$I:$I,Incentive_Calc!$A377,'Sales RAW DATA'!$D:$D,"B5",'Sales RAW DATA'!$E:$E,Incentive_Calc!AN$5)/SUMIFS('Sales RAW DATA'!$F:$F,'Sales RAW DATA'!$I:$I,Incentive_Calc!$A377,'Sales RAW DATA'!$D:$D,"B5",'Sales RAW DATA'!$E:$E,Incentive_Calc!AN$5),"")</f>
        <v>0.92413981320502969</v>
      </c>
      <c r="AO377" s="44">
        <f>SUMIFS('Sales RAW DATA'!$G:$G,'Sales RAW DATA'!$I:$I,Incentive_Calc!$A377,'Sales RAW DATA'!$D:$D,"B5")/SUMIFS('Sales RAW DATA'!$F:$F,'Sales RAW DATA'!$I:$I,Incentive_Calc!$A377,'Sales RAW DATA'!$D:$D,"B5")</f>
        <v>0.97376765539157228</v>
      </c>
      <c r="AP377" s="42">
        <f>SUM(SUMIFS('Sales RAW DATA'!$F$2:$F$30000,'Sales RAW DATA'!$I$2:$I$30000,Incentive_Calc!$A377,'Sales RAW DATA'!$D$2:$D$30000,"B1"),SUMIFS('Sales RAW DATA'!$F$2:$F$30000,'Sales RAW DATA'!$I$2:$I$30000,Incentive_Calc!$A377,'Sales RAW DATA'!$D$2:$D$30000,"B2"),SUMIFS('Sales RAW DATA'!$F$2:$F$30000,'Sales RAW DATA'!$I$2:$I$30000,Incentive_Calc!$A377,'Sales RAW DATA'!$D$2:$D$30000,"B3"),SUMIFS('Sales RAW DATA'!$F$2:$F$30000,'Sales RAW DATA'!$I$2:$I$30000,Incentive_Calc!$A377,'Sales RAW DATA'!$D$2:$D$30000,"B4"),SUMIFS('Sales RAW DATA'!$F$2:$F$30000,'Sales RAW DATA'!$I$2:$I$30000,Incentive_Calc!$A377,'Sales RAW DATA'!$D$2:$D$30000,"B5"))</f>
        <v>7107374</v>
      </c>
      <c r="AQ377" s="42">
        <f>SUM(SUMIFS('Sales RAW DATA'!$G$2:$G$30000,'Sales RAW DATA'!$I$2:$I$30000,Incentive_Calc!$A377,'Sales RAW DATA'!$D$2:$D$30000,"B1"),SUMIFS('Sales RAW DATA'!$G$2:$G$30000,'Sales RAW DATA'!$I$2:$I$30000,Incentive_Calc!$A377,'Sales RAW DATA'!$D$2:$D$30000,"B2"),SUMIFS('Sales RAW DATA'!$G$2:$G$30000,'Sales RAW DATA'!$I$2:$I$30000,Incentive_Calc!$A377,'Sales RAW DATA'!$D$2:$D$30000,"B3"),SUMIFS('Sales RAW DATA'!$G$2:$G$30000,'Sales RAW DATA'!$I$2:$I$30000,Incentive_Calc!$A377,'Sales RAW DATA'!$D$2:$D$30000,"B4"),SUMIFS('Sales RAW DATA'!$G$2:$G$30000,'Sales RAW DATA'!$I$2:$I$30000,Incentive_Calc!$A377,'Sales RAW DATA'!$D$2:$D$30000,"B5"))</f>
        <v>7287729</v>
      </c>
      <c r="AR377" s="45">
        <f t="shared" si="95"/>
        <v>102.53757576286262</v>
      </c>
      <c r="AS377" s="45">
        <f t="shared" si="96"/>
        <v>102</v>
      </c>
      <c r="AT377" s="46"/>
      <c r="AU377" s="21"/>
      <c r="AV377" s="43" t="str">
        <f t="shared" si="87"/>
        <v>Yes</v>
      </c>
      <c r="AW377" s="43" t="str">
        <f t="shared" si="88"/>
        <v>Yes</v>
      </c>
      <c r="AX377" s="43" t="str">
        <f t="shared" si="89"/>
        <v>Yes</v>
      </c>
      <c r="AY377" s="43" t="str">
        <f t="shared" si="97"/>
        <v>Yes</v>
      </c>
    </row>
    <row r="378" spans="1:51" x14ac:dyDescent="0.35">
      <c r="A378" s="21" t="s">
        <v>1255</v>
      </c>
      <c r="B378" s="21" t="s">
        <v>778</v>
      </c>
      <c r="C378" s="21" t="str">
        <f>_xlfn.XLOOKUP($A378,'Employee List'!$E:$E,'Employee List'!$D:$D,0)</f>
        <v>DM</v>
      </c>
      <c r="D378" s="42" t="str" cm="1">
        <f t="array" ref="D378">IFERROR(IF($G378="Yes",INDEX('Payment Plan'!$D$6:$D$42,MATCH(1,(Incentive_Calc!$C378='Payment Plan'!$B$6:$B$42)*(Incentive_Calc!$U378='Payment Plan'!$C$6:$C$42),0)),""),"")</f>
        <v/>
      </c>
      <c r="E378" s="42" t="str" cm="1">
        <f t="array" ref="E378">IFERROR(IF($H378="Yes",INDEX('Payment Plan'!$D$6:$D$42,MATCH(1,(Incentive_Calc!$C378='Payment Plan'!$B$6:$B$42)*(Incentive_Calc!$AS378='Payment Plan'!$C$6:$C$42),0)),""),"")</f>
        <v/>
      </c>
      <c r="F378" s="42">
        <f t="shared" si="90"/>
        <v>0</v>
      </c>
      <c r="G378" s="43" t="str">
        <f t="shared" si="85"/>
        <v>Yes</v>
      </c>
      <c r="H378" s="21" t="str">
        <f t="shared" si="91"/>
        <v>No</v>
      </c>
      <c r="I378" s="42">
        <f>IFERROR(SUMIFS('Sales RAW DATA'!$F$2:$F$30000,'Sales RAW DATA'!$I$2:$I$30000,Incentive_Calc!$A378,'Sales RAW DATA'!$E$2:$E$30000,Incentive_Calc!I$5),"")</f>
        <v>3560157</v>
      </c>
      <c r="J378" s="42">
        <f>IFERROR(SUMIFS('Sales RAW DATA'!$F$2:$F$30000,'Sales RAW DATA'!$I$2:$I$30000,Incentive_Calc!$A378,'Sales RAW DATA'!$E$2:$E$30000,Incentive_Calc!J$5),"")</f>
        <v>3579972</v>
      </c>
      <c r="K378" s="42">
        <f>IFERROR(SUMIFS('Sales RAW DATA'!$F$2:$F$30000,'Sales RAW DATA'!$I$2:$I$30000,Incentive_Calc!$A378,'Sales RAW DATA'!$E$2:$E$30000,Incentive_Calc!K$5),"")</f>
        <v>3649154</v>
      </c>
      <c r="L378" s="42">
        <f t="shared" si="92"/>
        <v>10789283</v>
      </c>
      <c r="M378" s="42">
        <f>IFERROR(SUMIFS('Sales RAW DATA'!$G$2:$G$30000,'Sales RAW DATA'!$I$2:$I$30000,Incentive_Calc!$A378,'Sales RAW DATA'!$E$2:$E$30000,Incentive_Calc!M$5),"")</f>
        <v>3401770</v>
      </c>
      <c r="N378" s="42">
        <f>IFERROR(SUMIFS('Sales RAW DATA'!$G$2:$G$30000,'Sales RAW DATA'!$I$2:$I$30000,Incentive_Calc!$A378,'Sales RAW DATA'!$E$2:$E$30000,Incentive_Calc!N$5),"")</f>
        <v>3445196</v>
      </c>
      <c r="O378" s="42">
        <f>IFERROR(SUMIFS('Sales RAW DATA'!$G$2:$G$30000,'Sales RAW DATA'!$I$2:$I$30000,Incentive_Calc!$A378,'Sales RAW DATA'!$E$2:$E$30000,Incentive_Calc!O$5),"")</f>
        <v>3369266</v>
      </c>
      <c r="P378" s="42">
        <f t="shared" si="86"/>
        <v>10216232</v>
      </c>
      <c r="Q378" s="44">
        <f t="shared" si="82"/>
        <v>0.95551123166759222</v>
      </c>
      <c r="R378" s="44">
        <f t="shared" si="83"/>
        <v>0.96235277817815335</v>
      </c>
      <c r="S378" s="44">
        <f t="shared" si="84"/>
        <v>0.92330057870947624</v>
      </c>
      <c r="T378" s="45">
        <f t="shared" si="93"/>
        <v>94.688701742275185</v>
      </c>
      <c r="U378" s="45">
        <f t="shared" si="94"/>
        <v>94</v>
      </c>
      <c r="V378" s="44">
        <f>IFERROR(SUMIFS('Sales RAW DATA'!$G:$G,'Sales RAW DATA'!$I:$I,Incentive_Calc!$A378,'Sales RAW DATA'!$D:$D,"B1",'Sales RAW DATA'!$E:$E,Incentive_Calc!V$5)/SUMIFS('Sales RAW DATA'!$F:$F,'Sales RAW DATA'!$I:$I,Incentive_Calc!$A378,'Sales RAW DATA'!$D:$D,"B1",'Sales RAW DATA'!$E:$E,Incentive_Calc!V$5),"")</f>
        <v>1.0846397392786566</v>
      </c>
      <c r="W378" s="44">
        <f>IFERROR(SUMIFS('Sales RAW DATA'!$G:$G,'Sales RAW DATA'!$I:$I,Incentive_Calc!$A378,'Sales RAW DATA'!$D:$D,"B1",'Sales RAW DATA'!$E:$E,Incentive_Calc!W$5)/SUMIFS('Sales RAW DATA'!$F:$F,'Sales RAW DATA'!$I:$I,Incentive_Calc!$A378,'Sales RAW DATA'!$D:$D,"B1",'Sales RAW DATA'!$E:$E,Incentive_Calc!W$5),"")</f>
        <v>1.0565832166650131</v>
      </c>
      <c r="X378" s="44">
        <f>IFERROR(SUMIFS('Sales RAW DATA'!$G:$G,'Sales RAW DATA'!$I:$I,Incentive_Calc!$A378,'Sales RAW DATA'!$D:$D,"B1",'Sales RAW DATA'!$E:$E,Incentive_Calc!X$5)/SUMIFS('Sales RAW DATA'!$F:$F,'Sales RAW DATA'!$I:$I,Incentive_Calc!$A378,'Sales RAW DATA'!$D:$D,"B1",'Sales RAW DATA'!$E:$E,Incentive_Calc!X$5),"")</f>
        <v>0.89899511275959265</v>
      </c>
      <c r="Y378" s="44">
        <f>SUMIFS('Sales RAW DATA'!$G:$G,'Sales RAW DATA'!$I:$I,Incentive_Calc!$A378,'Sales RAW DATA'!$D:$D,"B1")/SUMIFS('Sales RAW DATA'!$F:$F,'Sales RAW DATA'!$I:$I,Incentive_Calc!$A378,'Sales RAW DATA'!$D:$D,"B1")</f>
        <v>1.0157091001280529</v>
      </c>
      <c r="Z378" s="44">
        <f>IFERROR(SUMIFS('Sales RAW DATA'!$G:$G,'Sales RAW DATA'!$I:$I,Incentive_Calc!$A378,'Sales RAW DATA'!$D:$D,"B2",'Sales RAW DATA'!$E:$E,Incentive_Calc!Z$5)/SUMIFS('Sales RAW DATA'!$F:$F,'Sales RAW DATA'!$I:$I,Incentive_Calc!$A378,'Sales RAW DATA'!$D:$D,"B2",'Sales RAW DATA'!$E:$E,Incentive_Calc!Z$5),"")</f>
        <v>0.79491093808330227</v>
      </c>
      <c r="AA378" s="44">
        <f>IFERROR(SUMIFS('Sales RAW DATA'!$G:$G,'Sales RAW DATA'!$I:$I,Incentive_Calc!$A378,'Sales RAW DATA'!$D:$D,"B2",'Sales RAW DATA'!$E:$E,Incentive_Calc!AA$5)/SUMIFS('Sales RAW DATA'!$F:$F,'Sales RAW DATA'!$I:$I,Incentive_Calc!$A378,'Sales RAW DATA'!$D:$D,"B2",'Sales RAW DATA'!$E:$E,Incentive_Calc!AA$5),"")</f>
        <v>0.93903444817598192</v>
      </c>
      <c r="AB378" s="44">
        <f>IFERROR(SUMIFS('Sales RAW DATA'!$G:$G,'Sales RAW DATA'!$I:$I,Incentive_Calc!$A378,'Sales RAW DATA'!$D:$D,"B2",'Sales RAW DATA'!$E:$E,Incentive_Calc!AB$5)/SUMIFS('Sales RAW DATA'!$F:$F,'Sales RAW DATA'!$I:$I,Incentive_Calc!$A378,'Sales RAW DATA'!$D:$D,"B2",'Sales RAW DATA'!$E:$E,Incentive_Calc!AB$5),"")</f>
        <v>0.89828093460163327</v>
      </c>
      <c r="AC378" s="44">
        <f>SUMIFS('Sales RAW DATA'!$G:$G,'Sales RAW DATA'!$I:$I,Incentive_Calc!$A378,'Sales RAW DATA'!$D:$D,"B2")/SUMIFS('Sales RAW DATA'!$F:$F,'Sales RAW DATA'!$I:$I,Incentive_Calc!$A378,'Sales RAW DATA'!$D:$D,"B2")</f>
        <v>0.8776930155374556</v>
      </c>
      <c r="AD378" s="44">
        <f>IFERROR(SUMIFS('Sales RAW DATA'!$G:$G,'Sales RAW DATA'!$I:$I,Incentive_Calc!$A378,'Sales RAW DATA'!$D:$D,"B3",'Sales RAW DATA'!$E:$E,Incentive_Calc!AD$5)/SUMIFS('Sales RAW DATA'!$F:$F,'Sales RAW DATA'!$I:$I,Incentive_Calc!$A378,'Sales RAW DATA'!$D:$D,"B3",'Sales RAW DATA'!$E:$E,Incentive_Calc!AD$5),"")</f>
        <v>1.1379856258073062</v>
      </c>
      <c r="AE378" s="44">
        <f>IFERROR(SUMIFS('Sales RAW DATA'!$G:$G,'Sales RAW DATA'!$I:$I,Incentive_Calc!$A378,'Sales RAW DATA'!$D:$D,"B3",'Sales RAW DATA'!$E:$E,Incentive_Calc!AE$5)/SUMIFS('Sales RAW DATA'!$F:$F,'Sales RAW DATA'!$I:$I,Incentive_Calc!$A378,'Sales RAW DATA'!$D:$D,"B3",'Sales RAW DATA'!$E:$E,Incentive_Calc!AE$5),"")</f>
        <v>1.0984193690157844</v>
      </c>
      <c r="AF378" s="44">
        <f>IFERROR(SUMIFS('Sales RAW DATA'!$G:$G,'Sales RAW DATA'!$I:$I,Incentive_Calc!$A378,'Sales RAW DATA'!$D:$D,"B3",'Sales RAW DATA'!$E:$E,Incentive_Calc!AF$5)/SUMIFS('Sales RAW DATA'!$F:$F,'Sales RAW DATA'!$I:$I,Incentive_Calc!$A378,'Sales RAW DATA'!$D:$D,"B3",'Sales RAW DATA'!$E:$E,Incentive_Calc!AF$5),"")</f>
        <v>1.0131632928842389</v>
      </c>
      <c r="AG378" s="44">
        <f>SUMIFS('Sales RAW DATA'!$G:$G,'Sales RAW DATA'!$I:$I,Incentive_Calc!$A378,'Sales RAW DATA'!$D:$D,"B3")/SUMIFS('Sales RAW DATA'!$F:$F,'Sales RAW DATA'!$I:$I,Incentive_Calc!$A378,'Sales RAW DATA'!$D:$D,"B3")</f>
        <v>1.0802181456218196</v>
      </c>
      <c r="AH378" s="44">
        <f>IFERROR(SUMIFS('Sales RAW DATA'!$G:$G,'Sales RAW DATA'!$I:$I,Incentive_Calc!$A378,'Sales RAW DATA'!$D:$D,"B4",'Sales RAW DATA'!$E:$E,Incentive_Calc!AH$5)/SUMIFS('Sales RAW DATA'!$F:$F,'Sales RAW DATA'!$I:$I,Incentive_Calc!$A378,'Sales RAW DATA'!$D:$D,"B4",'Sales RAW DATA'!$E:$E,Incentive_Calc!AH$5),"")</f>
        <v>0.83807400917800445</v>
      </c>
      <c r="AI378" s="44">
        <f>IFERROR(SUMIFS('Sales RAW DATA'!$G:$G,'Sales RAW DATA'!$I:$I,Incentive_Calc!$A378,'Sales RAW DATA'!$D:$D,"B4",'Sales RAW DATA'!$E:$E,Incentive_Calc!AI$5)/SUMIFS('Sales RAW DATA'!$F:$F,'Sales RAW DATA'!$I:$I,Incentive_Calc!$A378,'Sales RAW DATA'!$D:$D,"B4",'Sales RAW DATA'!$E:$E,Incentive_Calc!AI$5),"")</f>
        <v>0.76461454759169212</v>
      </c>
      <c r="AJ378" s="44">
        <f>IFERROR(SUMIFS('Sales RAW DATA'!$G:$G,'Sales RAW DATA'!$I:$I,Incentive_Calc!$A378,'Sales RAW DATA'!$D:$D,"B4",'Sales RAW DATA'!$E:$E,Incentive_Calc!AJ$5)/SUMIFS('Sales RAW DATA'!$F:$F,'Sales RAW DATA'!$I:$I,Incentive_Calc!$A378,'Sales RAW DATA'!$D:$D,"B4",'Sales RAW DATA'!$E:$E,Incentive_Calc!AJ$5),"")</f>
        <v>0.7360934961804636</v>
      </c>
      <c r="AK378" s="44">
        <f>SUMIFS('Sales RAW DATA'!$G:$G,'Sales RAW DATA'!$I:$I,Incentive_Calc!$A378,'Sales RAW DATA'!$D:$D,"B4")/SUMIFS('Sales RAW DATA'!$F:$F,'Sales RAW DATA'!$I:$I,Incentive_Calc!$A378,'Sales RAW DATA'!$D:$D,"B4")</f>
        <v>0.7787960305979551</v>
      </c>
      <c r="AL378" s="44">
        <f>IFERROR(SUMIFS('Sales RAW DATA'!$G:$G,'Sales RAW DATA'!$I:$I,Incentive_Calc!$A378,'Sales RAW DATA'!$D:$D,"B5",'Sales RAW DATA'!$E:$E,Incentive_Calc!AL$5)/SUMIFS('Sales RAW DATA'!$F:$F,'Sales RAW DATA'!$I:$I,Incentive_Calc!$A378,'Sales RAW DATA'!$D:$D,"B5",'Sales RAW DATA'!$E:$E,Incentive_Calc!AL$5),"")</f>
        <v>1.0032263033957614</v>
      </c>
      <c r="AM378" s="44">
        <f>IFERROR(SUMIFS('Sales RAW DATA'!$G:$G,'Sales RAW DATA'!$I:$I,Incentive_Calc!$A378,'Sales RAW DATA'!$D:$D,"B5",'Sales RAW DATA'!$E:$E,Incentive_Calc!AM$5)/SUMIFS('Sales RAW DATA'!$F:$F,'Sales RAW DATA'!$I:$I,Incentive_Calc!$A378,'Sales RAW DATA'!$D:$D,"B5",'Sales RAW DATA'!$E:$E,Incentive_Calc!AM$5),"")</f>
        <v>0.9095033068489502</v>
      </c>
      <c r="AN378" s="44">
        <f>IFERROR(SUMIFS('Sales RAW DATA'!$G:$G,'Sales RAW DATA'!$I:$I,Incentive_Calc!$A378,'Sales RAW DATA'!$D:$D,"B5",'Sales RAW DATA'!$E:$E,Incentive_Calc!AN$5)/SUMIFS('Sales RAW DATA'!$F:$F,'Sales RAW DATA'!$I:$I,Incentive_Calc!$A378,'Sales RAW DATA'!$D:$D,"B5",'Sales RAW DATA'!$E:$E,Incentive_Calc!AN$5),"")</f>
        <v>0.81953914589262311</v>
      </c>
      <c r="AO378" s="44">
        <f>SUMIFS('Sales RAW DATA'!$G:$G,'Sales RAW DATA'!$I:$I,Incentive_Calc!$A378,'Sales RAW DATA'!$D:$D,"B5")/SUMIFS('Sales RAW DATA'!$F:$F,'Sales RAW DATA'!$I:$I,Incentive_Calc!$A378,'Sales RAW DATA'!$D:$D,"B5")</f>
        <v>0.90911928013211452</v>
      </c>
      <c r="AP378" s="42">
        <f>SUM(SUMIFS('Sales RAW DATA'!$F$2:$F$30000,'Sales RAW DATA'!$I$2:$I$30000,Incentive_Calc!$A378,'Sales RAW DATA'!$D$2:$D$30000,"B1"),SUMIFS('Sales RAW DATA'!$F$2:$F$30000,'Sales RAW DATA'!$I$2:$I$30000,Incentive_Calc!$A378,'Sales RAW DATA'!$D$2:$D$30000,"B2"),SUMIFS('Sales RAW DATA'!$F$2:$F$30000,'Sales RAW DATA'!$I$2:$I$30000,Incentive_Calc!$A378,'Sales RAW DATA'!$D$2:$D$30000,"B3"),SUMIFS('Sales RAW DATA'!$F$2:$F$30000,'Sales RAW DATA'!$I$2:$I$30000,Incentive_Calc!$A378,'Sales RAW DATA'!$D$2:$D$30000,"B4"),SUMIFS('Sales RAW DATA'!$F$2:$F$30000,'Sales RAW DATA'!$I$2:$I$30000,Incentive_Calc!$A378,'Sales RAW DATA'!$D$2:$D$30000,"B5"))</f>
        <v>6100831</v>
      </c>
      <c r="AQ378" s="42">
        <f>SUM(SUMIFS('Sales RAW DATA'!$G$2:$G$30000,'Sales RAW DATA'!$I$2:$I$30000,Incentive_Calc!$A378,'Sales RAW DATA'!$D$2:$D$30000,"B1"),SUMIFS('Sales RAW DATA'!$G$2:$G$30000,'Sales RAW DATA'!$I$2:$I$30000,Incentive_Calc!$A378,'Sales RAW DATA'!$D$2:$D$30000,"B2"),SUMIFS('Sales RAW DATA'!$G$2:$G$30000,'Sales RAW DATA'!$I$2:$I$30000,Incentive_Calc!$A378,'Sales RAW DATA'!$D$2:$D$30000,"B3"),SUMIFS('Sales RAW DATA'!$G$2:$G$30000,'Sales RAW DATA'!$I$2:$I$30000,Incentive_Calc!$A378,'Sales RAW DATA'!$D$2:$D$30000,"B4"),SUMIFS('Sales RAW DATA'!$G$2:$G$30000,'Sales RAW DATA'!$I$2:$I$30000,Incentive_Calc!$A378,'Sales RAW DATA'!$D$2:$D$30000,"B5"))</f>
        <v>5700721</v>
      </c>
      <c r="AR378" s="45">
        <f t="shared" si="95"/>
        <v>93.441713104329565</v>
      </c>
      <c r="AS378" s="45">
        <f t="shared" si="96"/>
        <v>93</v>
      </c>
      <c r="AT378" s="46"/>
      <c r="AU378" s="21"/>
      <c r="AV378" s="43" t="str">
        <f t="shared" si="87"/>
        <v>Yes</v>
      </c>
      <c r="AW378" s="43" t="str">
        <f t="shared" si="88"/>
        <v>Yes</v>
      </c>
      <c r="AX378" s="43" t="str">
        <f t="shared" si="89"/>
        <v>Yes</v>
      </c>
      <c r="AY378" s="43" t="str">
        <f t="shared" si="97"/>
        <v>Yes</v>
      </c>
    </row>
  </sheetData>
  <mergeCells count="14">
    <mergeCell ref="D4:F4"/>
    <mergeCell ref="G4:H4"/>
    <mergeCell ref="AZ4:BD4"/>
    <mergeCell ref="I4:L4"/>
    <mergeCell ref="M4:P4"/>
    <mergeCell ref="Q4:T4"/>
    <mergeCell ref="AV4:AY4"/>
    <mergeCell ref="AL4:AO4"/>
    <mergeCell ref="AT4:AU4"/>
    <mergeCell ref="AP4:AS4"/>
    <mergeCell ref="V4:Y4"/>
    <mergeCell ref="Z4:AC4"/>
    <mergeCell ref="AD4:AG4"/>
    <mergeCell ref="AH4:AK4"/>
  </mergeCells>
  <phoneticPr fontId="5" type="noConversion"/>
  <conditionalFormatting sqref="Q6:S378">
    <cfRule type="cellIs" dxfId="15" priority="14" operator="equal">
      <formula>""</formula>
    </cfRule>
    <cfRule type="cellIs" dxfId="14" priority="16" operator="greaterThanOrEqual">
      <formula>0.8</formula>
    </cfRule>
  </conditionalFormatting>
  <conditionalFormatting sqref="U6:U378">
    <cfRule type="cellIs" dxfId="13" priority="13" operator="greaterThanOrEqual">
      <formula>100</formula>
    </cfRule>
    <cfRule type="cellIs" dxfId="12" priority="15" operator="lessThan">
      <formula>100</formula>
    </cfRule>
  </conditionalFormatting>
  <conditionalFormatting sqref="V6:X378">
    <cfRule type="cellIs" dxfId="11" priority="11" operator="equal">
      <formula>""</formula>
    </cfRule>
    <cfRule type="cellIs" dxfId="10" priority="12" operator="greaterThanOrEqual">
      <formula>0.8</formula>
    </cfRule>
  </conditionalFormatting>
  <conditionalFormatting sqref="Z6:AB378">
    <cfRule type="cellIs" dxfId="9" priority="9" operator="equal">
      <formula>""</formula>
    </cfRule>
    <cfRule type="cellIs" dxfId="8" priority="10" operator="greaterThanOrEqual">
      <formula>0.8</formula>
    </cfRule>
  </conditionalFormatting>
  <conditionalFormatting sqref="AD6:AF378">
    <cfRule type="cellIs" dxfId="7" priority="7" operator="equal">
      <formula>""</formula>
    </cfRule>
    <cfRule type="cellIs" dxfId="6" priority="8" operator="greaterThanOrEqual">
      <formula>0.8</formula>
    </cfRule>
  </conditionalFormatting>
  <conditionalFormatting sqref="AH6:AJ378">
    <cfRule type="cellIs" dxfId="5" priority="5" operator="equal">
      <formula>""</formula>
    </cfRule>
    <cfRule type="cellIs" dxfId="4" priority="6" operator="greaterThanOrEqual">
      <formula>0.8</formula>
    </cfRule>
  </conditionalFormatting>
  <conditionalFormatting sqref="AL6:AN378">
    <cfRule type="cellIs" dxfId="3" priority="3" operator="equal">
      <formula>""</formula>
    </cfRule>
    <cfRule type="cellIs" dxfId="2" priority="4" operator="greaterThanOrEqual">
      <formula>0.8</formula>
    </cfRule>
  </conditionalFormatting>
  <conditionalFormatting sqref="AS6:AS378">
    <cfRule type="cellIs" dxfId="1" priority="1" operator="greaterThanOrEqual">
      <formula>100</formula>
    </cfRule>
    <cfRule type="cellIs" dxfId="0" priority="2" operator="lessThan">
      <formula>100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9A39-96BB-4FC2-9AC4-39C3DC23A9BB}">
  <dimension ref="A1:I27298"/>
  <sheetViews>
    <sheetView workbookViewId="0">
      <pane ySplit="1" topLeftCell="A27270" activePane="bottomLeft" state="frozen"/>
      <selection pane="bottomLeft"/>
    </sheetView>
  </sheetViews>
  <sheetFormatPr defaultRowHeight="14.5" x14ac:dyDescent="0.35"/>
  <cols>
    <col min="1" max="1" width="8.36328125" bestFit="1" customWidth="1"/>
    <col min="2" max="2" width="8.1796875" bestFit="1" customWidth="1"/>
    <col min="3" max="3" width="6.7265625" customWidth="1"/>
    <col min="4" max="4" width="5.81640625" bestFit="1" customWidth="1"/>
    <col min="5" max="5" width="6.54296875" bestFit="1" customWidth="1"/>
    <col min="6" max="6" width="13.81640625" bestFit="1" customWidth="1"/>
    <col min="7" max="7" width="12.54296875" bestFit="1" customWidth="1"/>
    <col min="8" max="8" width="11.81640625" bestFit="1" customWidth="1"/>
    <col min="9" max="9" width="11.26953125" bestFit="1" customWidth="1"/>
  </cols>
  <sheetData>
    <row r="1" spans="1:9" x14ac:dyDescent="0.35">
      <c r="A1" s="26" t="s">
        <v>24</v>
      </c>
      <c r="B1" s="26" t="s">
        <v>26</v>
      </c>
      <c r="C1" s="26" t="s">
        <v>25</v>
      </c>
      <c r="D1" s="26" t="s">
        <v>27</v>
      </c>
      <c r="E1" s="26" t="s">
        <v>28</v>
      </c>
      <c r="F1" s="26" t="s">
        <v>32</v>
      </c>
      <c r="G1" s="26" t="s">
        <v>33</v>
      </c>
      <c r="H1" s="26" t="s">
        <v>34</v>
      </c>
      <c r="I1" s="25" t="s">
        <v>407</v>
      </c>
    </row>
    <row r="2" spans="1:9" x14ac:dyDescent="0.35">
      <c r="A2" t="s">
        <v>1257</v>
      </c>
      <c r="B2" t="s">
        <v>36</v>
      </c>
      <c r="C2" t="s">
        <v>347</v>
      </c>
      <c r="D2" t="s">
        <v>1274</v>
      </c>
      <c r="E2" t="s">
        <v>29</v>
      </c>
      <c r="F2">
        <v>15874</v>
      </c>
      <c r="G2">
        <v>12885</v>
      </c>
      <c r="H2">
        <v>0.81170467431019278</v>
      </c>
      <c r="I2" t="str">
        <f>VLOOKUP($B2&amp;$E2,'Employee List'!$A:$E,5,0)</f>
        <v>E-1111</v>
      </c>
    </row>
    <row r="3" spans="1:9" x14ac:dyDescent="0.35">
      <c r="A3" t="s">
        <v>1257</v>
      </c>
      <c r="B3" t="s">
        <v>36</v>
      </c>
      <c r="C3" t="s">
        <v>347</v>
      </c>
      <c r="D3" t="s">
        <v>1274</v>
      </c>
      <c r="E3" t="s">
        <v>30</v>
      </c>
      <c r="F3">
        <v>19715</v>
      </c>
      <c r="G3">
        <v>12264</v>
      </c>
      <c r="H3">
        <v>0.6220644179558712</v>
      </c>
      <c r="I3" t="str">
        <f>VLOOKUP($B3&amp;$E3,'Employee List'!$A:$E,5,0)</f>
        <v>E-1111</v>
      </c>
    </row>
    <row r="4" spans="1:9" x14ac:dyDescent="0.35">
      <c r="A4" t="s">
        <v>1257</v>
      </c>
      <c r="B4" t="s">
        <v>36</v>
      </c>
      <c r="C4" t="s">
        <v>347</v>
      </c>
      <c r="D4" t="s">
        <v>1274</v>
      </c>
      <c r="E4" t="s">
        <v>31</v>
      </c>
      <c r="F4">
        <v>18060</v>
      </c>
      <c r="G4">
        <v>13930</v>
      </c>
      <c r="H4">
        <v>0.77131782945736438</v>
      </c>
      <c r="I4" t="str">
        <f>VLOOKUP($B4&amp;$E4,'Employee List'!$A:$E,5,0)</f>
        <v>E-1111</v>
      </c>
    </row>
    <row r="5" spans="1:9" x14ac:dyDescent="0.35">
      <c r="A5" t="s">
        <v>1257</v>
      </c>
      <c r="B5" t="s">
        <v>36</v>
      </c>
      <c r="C5" t="s">
        <v>347</v>
      </c>
      <c r="D5" t="s">
        <v>1263</v>
      </c>
      <c r="E5" t="s">
        <v>29</v>
      </c>
      <c r="F5">
        <v>15858</v>
      </c>
      <c r="G5">
        <v>3808</v>
      </c>
      <c r="H5">
        <v>0.24013116408122084</v>
      </c>
      <c r="I5" t="str">
        <f>VLOOKUP($B5&amp;$E5,'Employee List'!$A:$E,5,0)</f>
        <v>E-1111</v>
      </c>
    </row>
    <row r="6" spans="1:9" x14ac:dyDescent="0.35">
      <c r="A6" t="s">
        <v>1257</v>
      </c>
      <c r="B6" t="s">
        <v>36</v>
      </c>
      <c r="C6" t="s">
        <v>347</v>
      </c>
      <c r="D6" t="s">
        <v>1263</v>
      </c>
      <c r="E6" t="s">
        <v>30</v>
      </c>
      <c r="F6">
        <v>16362</v>
      </c>
      <c r="G6">
        <v>1214</v>
      </c>
      <c r="H6">
        <v>7.4196308519740864E-2</v>
      </c>
      <c r="I6" t="str">
        <f>VLOOKUP($B6&amp;$E6,'Employee List'!$A:$E,5,0)</f>
        <v>E-1111</v>
      </c>
    </row>
    <row r="7" spans="1:9" x14ac:dyDescent="0.35">
      <c r="A7" t="s">
        <v>1257</v>
      </c>
      <c r="B7" t="s">
        <v>36</v>
      </c>
      <c r="C7" t="s">
        <v>347</v>
      </c>
      <c r="D7" t="s">
        <v>1263</v>
      </c>
      <c r="E7" t="s">
        <v>31</v>
      </c>
      <c r="F7">
        <v>16641</v>
      </c>
      <c r="G7">
        <v>3932</v>
      </c>
      <c r="H7">
        <v>0.23628387717084309</v>
      </c>
      <c r="I7" t="str">
        <f>VLOOKUP($B7&amp;$E7,'Employee List'!$A:$E,5,0)</f>
        <v>E-1111</v>
      </c>
    </row>
    <row r="8" spans="1:9" x14ac:dyDescent="0.35">
      <c r="A8" t="s">
        <v>1257</v>
      </c>
      <c r="B8" t="s">
        <v>36</v>
      </c>
      <c r="C8" t="s">
        <v>347</v>
      </c>
      <c r="D8" t="s">
        <v>1264</v>
      </c>
      <c r="E8" t="s">
        <v>29</v>
      </c>
      <c r="F8">
        <v>2530</v>
      </c>
      <c r="G8">
        <v>4629</v>
      </c>
      <c r="H8">
        <v>1.8296442687747037</v>
      </c>
      <c r="I8" t="str">
        <f>VLOOKUP($B8&amp;$E8,'Employee List'!$A:$E,5,0)</f>
        <v>E-1111</v>
      </c>
    </row>
    <row r="9" spans="1:9" x14ac:dyDescent="0.35">
      <c r="A9" t="s">
        <v>1257</v>
      </c>
      <c r="B9" t="s">
        <v>36</v>
      </c>
      <c r="C9" t="s">
        <v>347</v>
      </c>
      <c r="D9" t="s">
        <v>1264</v>
      </c>
      <c r="E9" t="s">
        <v>30</v>
      </c>
      <c r="F9">
        <v>3199</v>
      </c>
      <c r="G9">
        <v>3993</v>
      </c>
      <c r="H9">
        <v>1.2482025633010316</v>
      </c>
      <c r="I9" t="str">
        <f>VLOOKUP($B9&amp;$E9,'Employee List'!$A:$E,5,0)</f>
        <v>E-1111</v>
      </c>
    </row>
    <row r="10" spans="1:9" x14ac:dyDescent="0.35">
      <c r="A10" t="s">
        <v>1257</v>
      </c>
      <c r="B10" t="s">
        <v>36</v>
      </c>
      <c r="C10" t="s">
        <v>347</v>
      </c>
      <c r="D10" t="s">
        <v>1264</v>
      </c>
      <c r="E10" t="s">
        <v>31</v>
      </c>
      <c r="F10">
        <v>1242</v>
      </c>
      <c r="G10">
        <v>1080</v>
      </c>
      <c r="H10">
        <v>0.86956521739130432</v>
      </c>
      <c r="I10" t="str">
        <f>VLOOKUP($B10&amp;$E10,'Employee List'!$A:$E,5,0)</f>
        <v>E-1111</v>
      </c>
    </row>
    <row r="11" spans="1:9" x14ac:dyDescent="0.35">
      <c r="A11" t="s">
        <v>1257</v>
      </c>
      <c r="B11" t="s">
        <v>36</v>
      </c>
      <c r="C11" t="s">
        <v>347</v>
      </c>
      <c r="D11" t="s">
        <v>1265</v>
      </c>
      <c r="E11" t="s">
        <v>29</v>
      </c>
      <c r="F11">
        <v>97649</v>
      </c>
      <c r="G11">
        <v>45918</v>
      </c>
      <c r="H11">
        <v>0.47023523026349479</v>
      </c>
      <c r="I11" t="str">
        <f>VLOOKUP($B11&amp;$E11,'Employee List'!$A:$E,5,0)</f>
        <v>E-1111</v>
      </c>
    </row>
    <row r="12" spans="1:9" x14ac:dyDescent="0.35">
      <c r="A12" t="s">
        <v>1257</v>
      </c>
      <c r="B12" t="s">
        <v>36</v>
      </c>
      <c r="C12" t="s">
        <v>347</v>
      </c>
      <c r="D12" t="s">
        <v>1265</v>
      </c>
      <c r="E12" t="s">
        <v>30</v>
      </c>
      <c r="F12">
        <v>100554</v>
      </c>
      <c r="G12">
        <v>45460</v>
      </c>
      <c r="H12">
        <v>0.45209539153091871</v>
      </c>
      <c r="I12" t="str">
        <f>VLOOKUP($B12&amp;$E12,'Employee List'!$A:$E,5,0)</f>
        <v>E-1111</v>
      </c>
    </row>
    <row r="13" spans="1:9" x14ac:dyDescent="0.35">
      <c r="A13" t="s">
        <v>1257</v>
      </c>
      <c r="B13" t="s">
        <v>36</v>
      </c>
      <c r="C13" t="s">
        <v>347</v>
      </c>
      <c r="D13" t="s">
        <v>1265</v>
      </c>
      <c r="E13" t="s">
        <v>31</v>
      </c>
      <c r="F13">
        <v>97960</v>
      </c>
      <c r="G13">
        <v>77881</v>
      </c>
      <c r="H13">
        <v>0.79502858309514091</v>
      </c>
      <c r="I13" t="str">
        <f>VLOOKUP($B13&amp;$E13,'Employee List'!$A:$E,5,0)</f>
        <v>E-1111</v>
      </c>
    </row>
    <row r="14" spans="1:9" x14ac:dyDescent="0.35">
      <c r="A14" t="s">
        <v>1257</v>
      </c>
      <c r="B14" t="s">
        <v>36</v>
      </c>
      <c r="C14" t="s">
        <v>347</v>
      </c>
      <c r="D14" t="s">
        <v>1260</v>
      </c>
      <c r="E14" t="s">
        <v>29</v>
      </c>
      <c r="F14">
        <v>86205</v>
      </c>
      <c r="G14">
        <v>74844</v>
      </c>
      <c r="H14">
        <v>0.86820950060901336</v>
      </c>
      <c r="I14" t="str">
        <f>VLOOKUP($B14&amp;$E14,'Employee List'!$A:$E,5,0)</f>
        <v>E-1111</v>
      </c>
    </row>
    <row r="15" spans="1:9" x14ac:dyDescent="0.35">
      <c r="A15" t="s">
        <v>1257</v>
      </c>
      <c r="B15" t="s">
        <v>36</v>
      </c>
      <c r="C15" t="s">
        <v>347</v>
      </c>
      <c r="D15" t="s">
        <v>1260</v>
      </c>
      <c r="E15" t="s">
        <v>30</v>
      </c>
      <c r="F15">
        <v>82612</v>
      </c>
      <c r="G15">
        <v>106487</v>
      </c>
      <c r="H15">
        <v>1.2890015978308236</v>
      </c>
      <c r="I15" t="str">
        <f>VLOOKUP($B15&amp;$E15,'Employee List'!$A:$E,5,0)</f>
        <v>E-1111</v>
      </c>
    </row>
    <row r="16" spans="1:9" x14ac:dyDescent="0.35">
      <c r="A16" t="s">
        <v>1257</v>
      </c>
      <c r="B16" t="s">
        <v>36</v>
      </c>
      <c r="C16" t="s">
        <v>347</v>
      </c>
      <c r="D16" t="s">
        <v>1260</v>
      </c>
      <c r="E16" t="s">
        <v>31</v>
      </c>
      <c r="F16">
        <v>95431</v>
      </c>
      <c r="G16">
        <v>245614</v>
      </c>
      <c r="H16">
        <v>2.5737339019815364</v>
      </c>
      <c r="I16" t="str">
        <f>VLOOKUP($B16&amp;$E16,'Employee List'!$A:$E,5,0)</f>
        <v>E-1111</v>
      </c>
    </row>
    <row r="17" spans="1:9" x14ac:dyDescent="0.35">
      <c r="A17" t="s">
        <v>1257</v>
      </c>
      <c r="B17" t="s">
        <v>36</v>
      </c>
      <c r="C17" t="s">
        <v>347</v>
      </c>
      <c r="D17" t="s">
        <v>1261</v>
      </c>
      <c r="E17" t="s">
        <v>29</v>
      </c>
      <c r="F17">
        <v>52591</v>
      </c>
      <c r="G17">
        <v>46446</v>
      </c>
      <c r="H17">
        <v>0.88315491243748934</v>
      </c>
      <c r="I17" t="str">
        <f>VLOOKUP($B17&amp;$E17,'Employee List'!$A:$E,5,0)</f>
        <v>E-1111</v>
      </c>
    </row>
    <row r="18" spans="1:9" x14ac:dyDescent="0.35">
      <c r="A18" t="s">
        <v>1257</v>
      </c>
      <c r="B18" t="s">
        <v>36</v>
      </c>
      <c r="C18" t="s">
        <v>347</v>
      </c>
      <c r="D18" t="s">
        <v>1261</v>
      </c>
      <c r="E18" t="s">
        <v>30</v>
      </c>
      <c r="F18">
        <v>53359</v>
      </c>
      <c r="G18">
        <v>45239</v>
      </c>
      <c r="H18">
        <v>0.84782323506812352</v>
      </c>
      <c r="I18" t="str">
        <f>VLOOKUP($B18&amp;$E18,'Employee List'!$A:$E,5,0)</f>
        <v>E-1111</v>
      </c>
    </row>
    <row r="19" spans="1:9" x14ac:dyDescent="0.35">
      <c r="A19" t="s">
        <v>1257</v>
      </c>
      <c r="B19" t="s">
        <v>36</v>
      </c>
      <c r="C19" t="s">
        <v>347</v>
      </c>
      <c r="D19" t="s">
        <v>1261</v>
      </c>
      <c r="E19" t="s">
        <v>31</v>
      </c>
      <c r="F19">
        <v>55590</v>
      </c>
      <c r="G19">
        <v>32984</v>
      </c>
      <c r="H19">
        <v>0.59334412664148228</v>
      </c>
      <c r="I19" t="str">
        <f>VLOOKUP($B19&amp;$E19,'Employee List'!$A:$E,5,0)</f>
        <v>E-1111</v>
      </c>
    </row>
    <row r="20" spans="1:9" x14ac:dyDescent="0.35">
      <c r="A20" t="s">
        <v>1257</v>
      </c>
      <c r="B20" t="s">
        <v>36</v>
      </c>
      <c r="C20" t="s">
        <v>347</v>
      </c>
      <c r="D20" t="s">
        <v>1266</v>
      </c>
      <c r="E20" t="s">
        <v>29</v>
      </c>
      <c r="F20">
        <v>109248</v>
      </c>
      <c r="G20">
        <v>115419</v>
      </c>
      <c r="H20">
        <v>1.0564861599297013</v>
      </c>
      <c r="I20" t="str">
        <f>VLOOKUP($B20&amp;$E20,'Employee List'!$A:$E,5,0)</f>
        <v>E-1111</v>
      </c>
    </row>
    <row r="21" spans="1:9" x14ac:dyDescent="0.35">
      <c r="A21" t="s">
        <v>1257</v>
      </c>
      <c r="B21" t="s">
        <v>36</v>
      </c>
      <c r="C21" t="s">
        <v>347</v>
      </c>
      <c r="D21" t="s">
        <v>1266</v>
      </c>
      <c r="E21" t="s">
        <v>30</v>
      </c>
      <c r="F21">
        <v>113051</v>
      </c>
      <c r="G21">
        <v>116747</v>
      </c>
      <c r="H21">
        <v>1.0326932092595378</v>
      </c>
      <c r="I21" t="str">
        <f>VLOOKUP($B21&amp;$E21,'Employee List'!$A:$E,5,0)</f>
        <v>E-1111</v>
      </c>
    </row>
    <row r="22" spans="1:9" x14ac:dyDescent="0.35">
      <c r="A22" t="s">
        <v>1257</v>
      </c>
      <c r="B22" t="s">
        <v>36</v>
      </c>
      <c r="C22" t="s">
        <v>347</v>
      </c>
      <c r="D22" t="s">
        <v>1266</v>
      </c>
      <c r="E22" t="s">
        <v>31</v>
      </c>
      <c r="F22">
        <v>114663</v>
      </c>
      <c r="G22">
        <v>110433</v>
      </c>
      <c r="H22">
        <v>0.96310928547133778</v>
      </c>
      <c r="I22" t="str">
        <f>VLOOKUP($B22&amp;$E22,'Employee List'!$A:$E,5,0)</f>
        <v>E-1111</v>
      </c>
    </row>
    <row r="23" spans="1:9" x14ac:dyDescent="0.35">
      <c r="A23" t="s">
        <v>1257</v>
      </c>
      <c r="B23" t="s">
        <v>36</v>
      </c>
      <c r="C23" t="s">
        <v>347</v>
      </c>
      <c r="D23" t="s">
        <v>1267</v>
      </c>
      <c r="E23" t="s">
        <v>29</v>
      </c>
      <c r="F23">
        <v>41621</v>
      </c>
      <c r="G23">
        <v>32920</v>
      </c>
      <c r="H23">
        <v>0.79094687777804473</v>
      </c>
      <c r="I23" t="str">
        <f>VLOOKUP($B23&amp;$E23,'Employee List'!$A:$E,5,0)</f>
        <v>E-1111</v>
      </c>
    </row>
    <row r="24" spans="1:9" x14ac:dyDescent="0.35">
      <c r="A24" t="s">
        <v>1257</v>
      </c>
      <c r="B24" t="s">
        <v>36</v>
      </c>
      <c r="C24" t="s">
        <v>347</v>
      </c>
      <c r="D24" t="s">
        <v>1267</v>
      </c>
      <c r="E24" t="s">
        <v>30</v>
      </c>
      <c r="F24">
        <v>40998</v>
      </c>
      <c r="G24">
        <v>27910</v>
      </c>
      <c r="H24">
        <v>0.68076491536172501</v>
      </c>
      <c r="I24" t="str">
        <f>VLOOKUP($B24&amp;$E24,'Employee List'!$A:$E,5,0)</f>
        <v>E-1111</v>
      </c>
    </row>
    <row r="25" spans="1:9" x14ac:dyDescent="0.35">
      <c r="A25" t="s">
        <v>1257</v>
      </c>
      <c r="B25" t="s">
        <v>36</v>
      </c>
      <c r="C25" t="s">
        <v>347</v>
      </c>
      <c r="D25" t="s">
        <v>1267</v>
      </c>
      <c r="E25" t="s">
        <v>31</v>
      </c>
      <c r="F25">
        <v>40850</v>
      </c>
      <c r="G25">
        <v>49673</v>
      </c>
      <c r="H25">
        <v>1.215985312117503</v>
      </c>
      <c r="I25" t="str">
        <f>VLOOKUP($B25&amp;$E25,'Employee List'!$A:$E,5,0)</f>
        <v>E-1111</v>
      </c>
    </row>
    <row r="26" spans="1:9" x14ac:dyDescent="0.35">
      <c r="A26" t="s">
        <v>1257</v>
      </c>
      <c r="B26" t="s">
        <v>36</v>
      </c>
      <c r="C26" t="s">
        <v>347</v>
      </c>
      <c r="D26" t="s">
        <v>1268</v>
      </c>
      <c r="E26" t="s">
        <v>29</v>
      </c>
      <c r="F26">
        <v>16666</v>
      </c>
      <c r="G26">
        <v>2211</v>
      </c>
      <c r="H26">
        <v>0.1326653066122645</v>
      </c>
      <c r="I26" t="str">
        <f>VLOOKUP($B26&amp;$E26,'Employee List'!$A:$E,5,0)</f>
        <v>E-1111</v>
      </c>
    </row>
    <row r="27" spans="1:9" x14ac:dyDescent="0.35">
      <c r="A27" t="s">
        <v>1257</v>
      </c>
      <c r="B27" t="s">
        <v>36</v>
      </c>
      <c r="C27" t="s">
        <v>347</v>
      </c>
      <c r="D27" t="s">
        <v>1268</v>
      </c>
      <c r="E27" t="s">
        <v>30</v>
      </c>
      <c r="F27">
        <v>14647</v>
      </c>
      <c r="G27">
        <v>2180</v>
      </c>
      <c r="H27">
        <v>0.14883593910015702</v>
      </c>
      <c r="I27" t="str">
        <f>VLOOKUP($B27&amp;$E27,'Employee List'!$A:$E,5,0)</f>
        <v>E-1111</v>
      </c>
    </row>
    <row r="28" spans="1:9" x14ac:dyDescent="0.35">
      <c r="A28" t="s">
        <v>1257</v>
      </c>
      <c r="B28" t="s">
        <v>36</v>
      </c>
      <c r="C28" t="s">
        <v>347</v>
      </c>
      <c r="D28" t="s">
        <v>1268</v>
      </c>
      <c r="E28" t="s">
        <v>31</v>
      </c>
      <c r="F28">
        <v>15036</v>
      </c>
      <c r="G28">
        <v>6557</v>
      </c>
      <c r="H28">
        <v>0.43608672519287045</v>
      </c>
      <c r="I28" t="str">
        <f>VLOOKUP($B28&amp;$E28,'Employee List'!$A:$E,5,0)</f>
        <v>E-1111</v>
      </c>
    </row>
    <row r="29" spans="1:9" x14ac:dyDescent="0.35">
      <c r="A29" t="s">
        <v>1257</v>
      </c>
      <c r="B29" t="s">
        <v>36</v>
      </c>
      <c r="C29" t="s">
        <v>347</v>
      </c>
      <c r="D29" t="s">
        <v>1269</v>
      </c>
      <c r="E29" t="s">
        <v>29</v>
      </c>
      <c r="F29">
        <v>10612</v>
      </c>
      <c r="G29">
        <v>49977</v>
      </c>
      <c r="H29">
        <v>4.7094798341500193</v>
      </c>
      <c r="I29" t="str">
        <f>VLOOKUP($B29&amp;$E29,'Employee List'!$A:$E,5,0)</f>
        <v>E-1111</v>
      </c>
    </row>
    <row r="30" spans="1:9" x14ac:dyDescent="0.35">
      <c r="A30" t="s">
        <v>1257</v>
      </c>
      <c r="B30" t="s">
        <v>36</v>
      </c>
      <c r="C30" t="s">
        <v>347</v>
      </c>
      <c r="D30" t="s">
        <v>1269</v>
      </c>
      <c r="E30" t="s">
        <v>30</v>
      </c>
      <c r="F30">
        <v>10450</v>
      </c>
      <c r="G30">
        <v>57733</v>
      </c>
      <c r="H30">
        <v>5.5246889952153113</v>
      </c>
      <c r="I30" t="str">
        <f>VLOOKUP($B30&amp;$E30,'Employee List'!$A:$E,5,0)</f>
        <v>E-1111</v>
      </c>
    </row>
    <row r="31" spans="1:9" x14ac:dyDescent="0.35">
      <c r="A31" t="s">
        <v>1257</v>
      </c>
      <c r="B31" t="s">
        <v>36</v>
      </c>
      <c r="C31" t="s">
        <v>347</v>
      </c>
      <c r="D31" t="s">
        <v>1269</v>
      </c>
      <c r="E31" t="s">
        <v>31</v>
      </c>
      <c r="F31">
        <v>10656</v>
      </c>
      <c r="G31">
        <v>15142</v>
      </c>
      <c r="H31">
        <v>1.4209834834834836</v>
      </c>
      <c r="I31" t="str">
        <f>VLOOKUP($B31&amp;$E31,'Employee List'!$A:$E,5,0)</f>
        <v>E-1111</v>
      </c>
    </row>
    <row r="32" spans="1:9" x14ac:dyDescent="0.35">
      <c r="A32" t="s">
        <v>1257</v>
      </c>
      <c r="B32" t="s">
        <v>36</v>
      </c>
      <c r="C32" t="s">
        <v>347</v>
      </c>
      <c r="D32" t="s">
        <v>1270</v>
      </c>
      <c r="E32" t="s">
        <v>29</v>
      </c>
      <c r="F32">
        <v>6499</v>
      </c>
      <c r="G32">
        <v>2713</v>
      </c>
      <c r="H32">
        <v>0.41744883828281276</v>
      </c>
      <c r="I32" t="str">
        <f>VLOOKUP($B32&amp;$E32,'Employee List'!$A:$E,5,0)</f>
        <v>E-1111</v>
      </c>
    </row>
    <row r="33" spans="1:9" x14ac:dyDescent="0.35">
      <c r="A33" t="s">
        <v>1257</v>
      </c>
      <c r="B33" t="s">
        <v>36</v>
      </c>
      <c r="C33" t="s">
        <v>347</v>
      </c>
      <c r="D33" t="s">
        <v>1270</v>
      </c>
      <c r="E33" t="s">
        <v>30</v>
      </c>
      <c r="F33">
        <v>9630</v>
      </c>
      <c r="G33">
        <v>2428</v>
      </c>
      <c r="H33">
        <v>0.252128764278297</v>
      </c>
      <c r="I33" t="str">
        <f>VLOOKUP($B33&amp;$E33,'Employee List'!$A:$E,5,0)</f>
        <v>E-1111</v>
      </c>
    </row>
    <row r="34" spans="1:9" x14ac:dyDescent="0.35">
      <c r="A34" t="s">
        <v>1257</v>
      </c>
      <c r="B34" t="s">
        <v>36</v>
      </c>
      <c r="C34" t="s">
        <v>347</v>
      </c>
      <c r="D34" t="s">
        <v>1270</v>
      </c>
      <c r="E34" t="s">
        <v>31</v>
      </c>
      <c r="F34">
        <v>5875</v>
      </c>
      <c r="G34">
        <v>6939</v>
      </c>
      <c r="H34">
        <v>1.1811063829787234</v>
      </c>
      <c r="I34" t="str">
        <f>VLOOKUP($B34&amp;$E34,'Employee List'!$A:$E,5,0)</f>
        <v>E-1111</v>
      </c>
    </row>
    <row r="35" spans="1:9" x14ac:dyDescent="0.35">
      <c r="A35" t="s">
        <v>1257</v>
      </c>
      <c r="B35" t="s">
        <v>36</v>
      </c>
      <c r="C35" t="s">
        <v>347</v>
      </c>
      <c r="D35" t="s">
        <v>1271</v>
      </c>
      <c r="E35" t="s">
        <v>29</v>
      </c>
      <c r="F35">
        <v>10987</v>
      </c>
      <c r="G35">
        <v>7279</v>
      </c>
      <c r="H35">
        <v>0.66251023937380538</v>
      </c>
      <c r="I35" t="str">
        <f>VLOOKUP($B35&amp;$E35,'Employee List'!$A:$E,5,0)</f>
        <v>E-1111</v>
      </c>
    </row>
    <row r="36" spans="1:9" x14ac:dyDescent="0.35">
      <c r="A36" t="s">
        <v>1257</v>
      </c>
      <c r="B36" t="s">
        <v>36</v>
      </c>
      <c r="C36" t="s">
        <v>347</v>
      </c>
      <c r="D36" t="s">
        <v>1271</v>
      </c>
      <c r="E36" t="s">
        <v>30</v>
      </c>
      <c r="F36">
        <v>8324</v>
      </c>
      <c r="G36">
        <v>9268</v>
      </c>
      <c r="H36">
        <v>1.1134070158577607</v>
      </c>
      <c r="I36" t="str">
        <f>VLOOKUP($B36&amp;$E36,'Employee List'!$A:$E,5,0)</f>
        <v>E-1111</v>
      </c>
    </row>
    <row r="37" spans="1:9" x14ac:dyDescent="0.35">
      <c r="A37" t="s">
        <v>1257</v>
      </c>
      <c r="B37" t="s">
        <v>36</v>
      </c>
      <c r="C37" t="s">
        <v>347</v>
      </c>
      <c r="D37" t="s">
        <v>1271</v>
      </c>
      <c r="E37" t="s">
        <v>31</v>
      </c>
      <c r="F37">
        <v>9530</v>
      </c>
      <c r="G37">
        <v>5689</v>
      </c>
      <c r="H37">
        <v>0.59695697796432323</v>
      </c>
      <c r="I37" t="str">
        <f>VLOOKUP($B37&amp;$E37,'Employee List'!$A:$E,5,0)</f>
        <v>E-1111</v>
      </c>
    </row>
    <row r="38" spans="1:9" x14ac:dyDescent="0.35">
      <c r="A38" t="s">
        <v>1257</v>
      </c>
      <c r="B38" t="s">
        <v>36</v>
      </c>
      <c r="C38" t="s">
        <v>347</v>
      </c>
      <c r="D38" t="s">
        <v>1258</v>
      </c>
      <c r="E38" t="s">
        <v>29</v>
      </c>
      <c r="F38">
        <v>137762</v>
      </c>
      <c r="G38">
        <v>132089</v>
      </c>
      <c r="H38">
        <v>0.95882028425835863</v>
      </c>
      <c r="I38" t="str">
        <f>VLOOKUP($B38&amp;$E38,'Employee List'!$A:$E,5,0)</f>
        <v>E-1111</v>
      </c>
    </row>
    <row r="39" spans="1:9" x14ac:dyDescent="0.35">
      <c r="A39" t="s">
        <v>1257</v>
      </c>
      <c r="B39" t="s">
        <v>36</v>
      </c>
      <c r="C39" t="s">
        <v>347</v>
      </c>
      <c r="D39" t="s">
        <v>1258</v>
      </c>
      <c r="E39" t="s">
        <v>30</v>
      </c>
      <c r="F39">
        <v>135235</v>
      </c>
      <c r="G39">
        <v>118061</v>
      </c>
      <c r="H39">
        <v>0.87300624838244534</v>
      </c>
      <c r="I39" t="str">
        <f>VLOOKUP($B39&amp;$E39,'Employee List'!$A:$E,5,0)</f>
        <v>E-1111</v>
      </c>
    </row>
    <row r="40" spans="1:9" x14ac:dyDescent="0.35">
      <c r="A40" t="s">
        <v>1257</v>
      </c>
      <c r="B40" t="s">
        <v>36</v>
      </c>
      <c r="C40" t="s">
        <v>347</v>
      </c>
      <c r="D40" t="s">
        <v>1258</v>
      </c>
      <c r="E40" t="s">
        <v>31</v>
      </c>
      <c r="F40">
        <v>129527</v>
      </c>
      <c r="G40">
        <v>103714</v>
      </c>
      <c r="H40">
        <v>0.80071336478108812</v>
      </c>
      <c r="I40" t="str">
        <f>VLOOKUP($B40&amp;$E40,'Employee List'!$A:$E,5,0)</f>
        <v>E-1111</v>
      </c>
    </row>
    <row r="41" spans="1:9" x14ac:dyDescent="0.35">
      <c r="A41" t="s">
        <v>1257</v>
      </c>
      <c r="B41" t="s">
        <v>36</v>
      </c>
      <c r="C41" t="s">
        <v>347</v>
      </c>
      <c r="D41" t="s">
        <v>1272</v>
      </c>
      <c r="E41" t="s">
        <v>29</v>
      </c>
      <c r="F41">
        <v>15056</v>
      </c>
      <c r="G41">
        <v>10445</v>
      </c>
      <c r="H41">
        <v>0.69374335812964927</v>
      </c>
      <c r="I41" t="str">
        <f>VLOOKUP($B41&amp;$E41,'Employee List'!$A:$E,5,0)</f>
        <v>E-1111</v>
      </c>
    </row>
    <row r="42" spans="1:9" x14ac:dyDescent="0.35">
      <c r="A42" t="s">
        <v>1257</v>
      </c>
      <c r="B42" t="s">
        <v>36</v>
      </c>
      <c r="C42" t="s">
        <v>347</v>
      </c>
      <c r="D42" t="s">
        <v>1272</v>
      </c>
      <c r="E42" t="s">
        <v>30</v>
      </c>
      <c r="F42">
        <v>16407</v>
      </c>
      <c r="G42">
        <v>12650</v>
      </c>
      <c r="H42">
        <v>0.77101237276772105</v>
      </c>
      <c r="I42" t="str">
        <f>VLOOKUP($B42&amp;$E42,'Employee List'!$A:$E,5,0)</f>
        <v>E-1111</v>
      </c>
    </row>
    <row r="43" spans="1:9" x14ac:dyDescent="0.35">
      <c r="A43" t="s">
        <v>1257</v>
      </c>
      <c r="B43" t="s">
        <v>36</v>
      </c>
      <c r="C43" t="s">
        <v>347</v>
      </c>
      <c r="D43" t="s">
        <v>1272</v>
      </c>
      <c r="E43" t="s">
        <v>31</v>
      </c>
      <c r="F43">
        <v>17985</v>
      </c>
      <c r="G43">
        <v>14181</v>
      </c>
      <c r="H43">
        <v>0.78849040867389486</v>
      </c>
      <c r="I43" t="str">
        <f>VLOOKUP($B43&amp;$E43,'Employee List'!$A:$E,5,0)</f>
        <v>E-1111</v>
      </c>
    </row>
    <row r="44" spans="1:9" x14ac:dyDescent="0.35">
      <c r="A44" t="s">
        <v>1257</v>
      </c>
      <c r="B44" t="s">
        <v>36</v>
      </c>
      <c r="C44" t="s">
        <v>347</v>
      </c>
      <c r="D44" t="s">
        <v>1259</v>
      </c>
      <c r="E44" t="s">
        <v>29</v>
      </c>
      <c r="F44">
        <v>40017</v>
      </c>
      <c r="G44">
        <v>39689</v>
      </c>
      <c r="H44">
        <v>0.9918034835195042</v>
      </c>
      <c r="I44" t="str">
        <f>VLOOKUP($B44&amp;$E44,'Employee List'!$A:$E,5,0)</f>
        <v>E-1111</v>
      </c>
    </row>
    <row r="45" spans="1:9" x14ac:dyDescent="0.35">
      <c r="A45" t="s">
        <v>1257</v>
      </c>
      <c r="B45" t="s">
        <v>36</v>
      </c>
      <c r="C45" t="s">
        <v>347</v>
      </c>
      <c r="D45" t="s">
        <v>1259</v>
      </c>
      <c r="E45" t="s">
        <v>30</v>
      </c>
      <c r="F45">
        <v>41979</v>
      </c>
      <c r="G45">
        <v>48949</v>
      </c>
      <c r="H45">
        <v>1.1660353986517069</v>
      </c>
      <c r="I45" t="str">
        <f>VLOOKUP($B45&amp;$E45,'Employee List'!$A:$E,5,0)</f>
        <v>E-1111</v>
      </c>
    </row>
    <row r="46" spans="1:9" x14ac:dyDescent="0.35">
      <c r="A46" t="s">
        <v>1257</v>
      </c>
      <c r="B46" t="s">
        <v>36</v>
      </c>
      <c r="C46" t="s">
        <v>347</v>
      </c>
      <c r="D46" t="s">
        <v>1259</v>
      </c>
      <c r="E46" t="s">
        <v>31</v>
      </c>
      <c r="F46">
        <v>44277</v>
      </c>
      <c r="G46">
        <v>55254</v>
      </c>
      <c r="H46">
        <v>1.2479165255098583</v>
      </c>
      <c r="I46" t="str">
        <f>VLOOKUP($B46&amp;$E46,'Employee List'!$A:$E,5,0)</f>
        <v>E-1111</v>
      </c>
    </row>
    <row r="47" spans="1:9" x14ac:dyDescent="0.35">
      <c r="A47" t="s">
        <v>1257</v>
      </c>
      <c r="B47" t="s">
        <v>36</v>
      </c>
      <c r="C47" t="s">
        <v>347</v>
      </c>
      <c r="D47" t="s">
        <v>1273</v>
      </c>
      <c r="E47" t="s">
        <v>29</v>
      </c>
      <c r="F47">
        <v>7841</v>
      </c>
      <c r="G47">
        <v>2710</v>
      </c>
      <c r="H47">
        <v>0.34561918122688434</v>
      </c>
      <c r="I47" t="str">
        <f>VLOOKUP($B47&amp;$E47,'Employee List'!$A:$E,5,0)</f>
        <v>E-1111</v>
      </c>
    </row>
    <row r="48" spans="1:9" x14ac:dyDescent="0.35">
      <c r="A48" t="s">
        <v>1257</v>
      </c>
      <c r="B48" t="s">
        <v>36</v>
      </c>
      <c r="C48" t="s">
        <v>347</v>
      </c>
      <c r="D48" t="s">
        <v>1273</v>
      </c>
      <c r="E48" t="s">
        <v>30</v>
      </c>
      <c r="F48">
        <v>7190</v>
      </c>
      <c r="G48">
        <v>5006</v>
      </c>
      <c r="H48">
        <v>0.69624478442280946</v>
      </c>
      <c r="I48" t="str">
        <f>VLOOKUP($B48&amp;$E48,'Employee List'!$A:$E,5,0)</f>
        <v>E-1111</v>
      </c>
    </row>
    <row r="49" spans="1:9" x14ac:dyDescent="0.35">
      <c r="A49" t="s">
        <v>1257</v>
      </c>
      <c r="B49" t="s">
        <v>36</v>
      </c>
      <c r="C49" t="s">
        <v>347</v>
      </c>
      <c r="D49" t="s">
        <v>1273</v>
      </c>
      <c r="E49" t="s">
        <v>31</v>
      </c>
      <c r="F49">
        <v>6367</v>
      </c>
      <c r="G49">
        <v>4894</v>
      </c>
      <c r="H49">
        <v>0.76865085597612692</v>
      </c>
      <c r="I49" t="str">
        <f>VLOOKUP($B49&amp;$E49,'Employee List'!$A:$E,5,0)</f>
        <v>E-1111</v>
      </c>
    </row>
    <row r="50" spans="1:9" x14ac:dyDescent="0.35">
      <c r="A50" t="s">
        <v>1257</v>
      </c>
      <c r="B50" t="s">
        <v>36</v>
      </c>
      <c r="C50" t="s">
        <v>347</v>
      </c>
      <c r="D50" t="s">
        <v>1275</v>
      </c>
      <c r="E50" t="s">
        <v>29</v>
      </c>
      <c r="F50">
        <v>4429</v>
      </c>
      <c r="G50">
        <v>1915</v>
      </c>
      <c r="H50">
        <v>0.43237751185369155</v>
      </c>
      <c r="I50" t="str">
        <f>VLOOKUP($B50&amp;$E50,'Employee List'!$A:$E,5,0)</f>
        <v>E-1111</v>
      </c>
    </row>
    <row r="51" spans="1:9" x14ac:dyDescent="0.35">
      <c r="A51" t="s">
        <v>1257</v>
      </c>
      <c r="B51" t="s">
        <v>36</v>
      </c>
      <c r="C51" t="s">
        <v>347</v>
      </c>
      <c r="D51" t="s">
        <v>1275</v>
      </c>
      <c r="E51" t="s">
        <v>30</v>
      </c>
      <c r="F51">
        <v>2453</v>
      </c>
      <c r="G51">
        <v>3740</v>
      </c>
      <c r="H51">
        <v>1.5246636771300448</v>
      </c>
      <c r="I51" t="str">
        <f>VLOOKUP($B51&amp;$E51,'Employee List'!$A:$E,5,0)</f>
        <v>E-1111</v>
      </c>
    </row>
    <row r="52" spans="1:9" x14ac:dyDescent="0.35">
      <c r="A52" t="s">
        <v>1257</v>
      </c>
      <c r="B52" t="s">
        <v>36</v>
      </c>
      <c r="C52" t="s">
        <v>347</v>
      </c>
      <c r="D52" t="s">
        <v>1275</v>
      </c>
      <c r="E52" t="s">
        <v>31</v>
      </c>
      <c r="F52">
        <v>4366</v>
      </c>
      <c r="G52">
        <v>4945</v>
      </c>
      <c r="H52">
        <v>1.1326156665139715</v>
      </c>
      <c r="I52" t="str">
        <f>VLOOKUP($B52&amp;$E52,'Employee List'!$A:$E,5,0)</f>
        <v>E-1111</v>
      </c>
    </row>
    <row r="53" spans="1:9" x14ac:dyDescent="0.35">
      <c r="A53" t="s">
        <v>1257</v>
      </c>
      <c r="B53" t="s">
        <v>36</v>
      </c>
      <c r="C53" t="s">
        <v>347</v>
      </c>
      <c r="D53" t="s">
        <v>1276</v>
      </c>
      <c r="E53" t="s">
        <v>29</v>
      </c>
      <c r="F53">
        <v>4611</v>
      </c>
      <c r="G53">
        <v>2491</v>
      </c>
      <c r="H53">
        <v>0.54022988505747127</v>
      </c>
      <c r="I53" t="str">
        <f>VLOOKUP($B53&amp;$E53,'Employee List'!$A:$E,5,0)</f>
        <v>E-1111</v>
      </c>
    </row>
    <row r="54" spans="1:9" x14ac:dyDescent="0.35">
      <c r="A54" t="s">
        <v>1257</v>
      </c>
      <c r="B54" t="s">
        <v>36</v>
      </c>
      <c r="C54" t="s">
        <v>347</v>
      </c>
      <c r="D54" t="s">
        <v>1276</v>
      </c>
      <c r="E54" t="s">
        <v>30</v>
      </c>
      <c r="F54">
        <v>1846</v>
      </c>
      <c r="G54">
        <v>1605</v>
      </c>
      <c r="H54">
        <v>0.86944745395449619</v>
      </c>
      <c r="I54" t="str">
        <f>VLOOKUP($B54&amp;$E54,'Employee List'!$A:$E,5,0)</f>
        <v>E-1111</v>
      </c>
    </row>
    <row r="55" spans="1:9" x14ac:dyDescent="0.35">
      <c r="A55" t="s">
        <v>1257</v>
      </c>
      <c r="B55" t="s">
        <v>36</v>
      </c>
      <c r="C55" t="s">
        <v>347</v>
      </c>
      <c r="D55" t="s">
        <v>1276</v>
      </c>
      <c r="E55" t="s">
        <v>31</v>
      </c>
      <c r="F55">
        <v>2993</v>
      </c>
      <c r="G55">
        <v>2384</v>
      </c>
      <c r="H55">
        <v>0.79652522552622784</v>
      </c>
      <c r="I55" t="str">
        <f>VLOOKUP($B55&amp;$E55,'Employee List'!$A:$E,5,0)</f>
        <v>E-1111</v>
      </c>
    </row>
    <row r="56" spans="1:9" x14ac:dyDescent="0.35">
      <c r="A56" t="s">
        <v>1257</v>
      </c>
      <c r="B56" t="s">
        <v>36</v>
      </c>
      <c r="C56" t="s">
        <v>347</v>
      </c>
      <c r="D56" t="s">
        <v>1277</v>
      </c>
      <c r="E56" t="s">
        <v>29</v>
      </c>
      <c r="F56">
        <v>7036</v>
      </c>
      <c r="G56">
        <v>5565</v>
      </c>
      <c r="H56">
        <v>0.79093234792495737</v>
      </c>
      <c r="I56" t="str">
        <f>VLOOKUP($B56&amp;$E56,'Employee List'!$A:$E,5,0)</f>
        <v>E-1111</v>
      </c>
    </row>
    <row r="57" spans="1:9" x14ac:dyDescent="0.35">
      <c r="A57" t="s">
        <v>1257</v>
      </c>
      <c r="B57" t="s">
        <v>36</v>
      </c>
      <c r="C57" t="s">
        <v>347</v>
      </c>
      <c r="D57" t="s">
        <v>1277</v>
      </c>
      <c r="E57" t="s">
        <v>30</v>
      </c>
      <c r="F57">
        <v>7065</v>
      </c>
      <c r="G57">
        <v>9469</v>
      </c>
      <c r="H57">
        <v>1.340268931351734</v>
      </c>
      <c r="I57" t="str">
        <f>VLOOKUP($B57&amp;$E57,'Employee List'!$A:$E,5,0)</f>
        <v>E-1111</v>
      </c>
    </row>
    <row r="58" spans="1:9" x14ac:dyDescent="0.35">
      <c r="A58" t="s">
        <v>1257</v>
      </c>
      <c r="B58" t="s">
        <v>36</v>
      </c>
      <c r="C58" t="s">
        <v>347</v>
      </c>
      <c r="D58" t="s">
        <v>1277</v>
      </c>
      <c r="E58" t="s">
        <v>31</v>
      </c>
      <c r="F58">
        <v>10380</v>
      </c>
      <c r="G58">
        <v>10467</v>
      </c>
      <c r="H58">
        <v>1.0083815028901735</v>
      </c>
      <c r="I58" t="str">
        <f>VLOOKUP($B58&amp;$E58,'Employee List'!$A:$E,5,0)</f>
        <v>E-1111</v>
      </c>
    </row>
    <row r="59" spans="1:9" x14ac:dyDescent="0.35">
      <c r="A59" t="s">
        <v>1257</v>
      </c>
      <c r="B59" t="s">
        <v>36</v>
      </c>
      <c r="C59" t="s">
        <v>347</v>
      </c>
      <c r="D59" t="s">
        <v>1278</v>
      </c>
      <c r="E59" t="s">
        <v>29</v>
      </c>
      <c r="F59">
        <v>32116</v>
      </c>
      <c r="G59">
        <v>32446</v>
      </c>
      <c r="H59">
        <v>1.0102752522107361</v>
      </c>
      <c r="I59" t="str">
        <f>VLOOKUP($B59&amp;$E59,'Employee List'!$A:$E,5,0)</f>
        <v>E-1111</v>
      </c>
    </row>
    <row r="60" spans="1:9" x14ac:dyDescent="0.35">
      <c r="A60" t="s">
        <v>1257</v>
      </c>
      <c r="B60" t="s">
        <v>36</v>
      </c>
      <c r="C60" t="s">
        <v>347</v>
      </c>
      <c r="D60" t="s">
        <v>1278</v>
      </c>
      <c r="E60" t="s">
        <v>30</v>
      </c>
      <c r="F60">
        <v>31390</v>
      </c>
      <c r="G60">
        <v>20126</v>
      </c>
      <c r="H60">
        <v>0.64115960496973556</v>
      </c>
      <c r="I60" t="str">
        <f>VLOOKUP($B60&amp;$E60,'Employee List'!$A:$E,5,0)</f>
        <v>E-1111</v>
      </c>
    </row>
    <row r="61" spans="1:9" x14ac:dyDescent="0.35">
      <c r="A61" t="s">
        <v>1257</v>
      </c>
      <c r="B61" t="s">
        <v>36</v>
      </c>
      <c r="C61" t="s">
        <v>347</v>
      </c>
      <c r="D61" t="s">
        <v>1278</v>
      </c>
      <c r="E61" t="s">
        <v>31</v>
      </c>
      <c r="F61">
        <v>33259</v>
      </c>
      <c r="G61">
        <v>22333</v>
      </c>
      <c r="H61">
        <v>0.67148741693977565</v>
      </c>
      <c r="I61" t="str">
        <f>VLOOKUP($B61&amp;$E61,'Employee List'!$A:$E,5,0)</f>
        <v>E-1111</v>
      </c>
    </row>
    <row r="62" spans="1:9" x14ac:dyDescent="0.35">
      <c r="A62" t="s">
        <v>1257</v>
      </c>
      <c r="B62" t="s">
        <v>36</v>
      </c>
      <c r="C62" t="s">
        <v>347</v>
      </c>
      <c r="D62" t="s">
        <v>1279</v>
      </c>
      <c r="E62" t="s">
        <v>29</v>
      </c>
      <c r="F62">
        <v>2420</v>
      </c>
      <c r="G62">
        <v>4128</v>
      </c>
      <c r="H62">
        <v>1.7057851239669422</v>
      </c>
      <c r="I62" t="str">
        <f>VLOOKUP($B62&amp;$E62,'Employee List'!$A:$E,5,0)</f>
        <v>E-1111</v>
      </c>
    </row>
    <row r="63" spans="1:9" x14ac:dyDescent="0.35">
      <c r="A63" t="s">
        <v>1257</v>
      </c>
      <c r="B63" t="s">
        <v>36</v>
      </c>
      <c r="C63" t="s">
        <v>347</v>
      </c>
      <c r="D63" t="s">
        <v>1279</v>
      </c>
      <c r="E63" t="s">
        <v>30</v>
      </c>
      <c r="F63">
        <v>1515</v>
      </c>
      <c r="G63">
        <v>5752</v>
      </c>
      <c r="H63">
        <v>3.7966996699669968</v>
      </c>
      <c r="I63" t="str">
        <f>VLOOKUP($B63&amp;$E63,'Employee List'!$A:$E,5,0)</f>
        <v>E-1111</v>
      </c>
    </row>
    <row r="64" spans="1:9" x14ac:dyDescent="0.35">
      <c r="A64" t="s">
        <v>1257</v>
      </c>
      <c r="B64" t="s">
        <v>36</v>
      </c>
      <c r="C64" t="s">
        <v>347</v>
      </c>
      <c r="D64" t="s">
        <v>1279</v>
      </c>
      <c r="E64" t="s">
        <v>31</v>
      </c>
      <c r="F64">
        <v>2833</v>
      </c>
      <c r="G64">
        <v>5059</v>
      </c>
      <c r="H64">
        <v>1.7857394987645605</v>
      </c>
      <c r="I64" t="str">
        <f>VLOOKUP($B64&amp;$E64,'Employee List'!$A:$E,5,0)</f>
        <v>E-1111</v>
      </c>
    </row>
    <row r="65" spans="1:9" x14ac:dyDescent="0.35">
      <c r="A65" t="s">
        <v>1257</v>
      </c>
      <c r="B65" t="s">
        <v>36</v>
      </c>
      <c r="C65" t="s">
        <v>347</v>
      </c>
      <c r="D65" t="s">
        <v>1280</v>
      </c>
      <c r="E65" t="s">
        <v>29</v>
      </c>
      <c r="F65">
        <v>1100</v>
      </c>
      <c r="G65">
        <v>1648</v>
      </c>
      <c r="H65">
        <v>1.4981818181818183</v>
      </c>
      <c r="I65" t="str">
        <f>VLOOKUP($B65&amp;$E65,'Employee List'!$A:$E,5,0)</f>
        <v>E-1111</v>
      </c>
    </row>
    <row r="66" spans="1:9" x14ac:dyDescent="0.35">
      <c r="A66" t="s">
        <v>1257</v>
      </c>
      <c r="B66" t="s">
        <v>36</v>
      </c>
      <c r="C66" t="s">
        <v>347</v>
      </c>
      <c r="D66" t="s">
        <v>1280</v>
      </c>
      <c r="E66" t="s">
        <v>30</v>
      </c>
      <c r="F66">
        <v>4506</v>
      </c>
      <c r="G66">
        <v>5567</v>
      </c>
      <c r="H66">
        <v>1.2354638260097648</v>
      </c>
      <c r="I66" t="str">
        <f>VLOOKUP($B66&amp;$E66,'Employee List'!$A:$E,5,0)</f>
        <v>E-1111</v>
      </c>
    </row>
    <row r="67" spans="1:9" x14ac:dyDescent="0.35">
      <c r="A67" t="s">
        <v>1257</v>
      </c>
      <c r="B67" t="s">
        <v>36</v>
      </c>
      <c r="C67" t="s">
        <v>347</v>
      </c>
      <c r="D67" t="s">
        <v>1280</v>
      </c>
      <c r="E67" t="s">
        <v>31</v>
      </c>
      <c r="F67">
        <v>3561</v>
      </c>
      <c r="G67">
        <v>3827</v>
      </c>
      <c r="H67">
        <v>1.0746981185060376</v>
      </c>
      <c r="I67" t="str">
        <f>VLOOKUP($B67&amp;$E67,'Employee List'!$A:$E,5,0)</f>
        <v>E-1111</v>
      </c>
    </row>
    <row r="68" spans="1:9" x14ac:dyDescent="0.35">
      <c r="A68" t="s">
        <v>1257</v>
      </c>
      <c r="B68" t="s">
        <v>36</v>
      </c>
      <c r="C68" t="s">
        <v>347</v>
      </c>
      <c r="D68" t="s">
        <v>1262</v>
      </c>
      <c r="E68" t="s">
        <v>29</v>
      </c>
      <c r="F68">
        <v>21413</v>
      </c>
      <c r="G68">
        <v>17931</v>
      </c>
      <c r="H68">
        <v>0.83738850231167983</v>
      </c>
      <c r="I68" t="str">
        <f>VLOOKUP($B68&amp;$E68,'Employee List'!$A:$E,5,0)</f>
        <v>E-1111</v>
      </c>
    </row>
    <row r="69" spans="1:9" x14ac:dyDescent="0.35">
      <c r="A69" t="s">
        <v>1257</v>
      </c>
      <c r="B69" t="s">
        <v>36</v>
      </c>
      <c r="C69" t="s">
        <v>347</v>
      </c>
      <c r="D69" t="s">
        <v>1262</v>
      </c>
      <c r="E69" t="s">
        <v>30</v>
      </c>
      <c r="F69">
        <v>20748</v>
      </c>
      <c r="G69">
        <v>16744</v>
      </c>
      <c r="H69">
        <v>0.80701754385964908</v>
      </c>
      <c r="I69" t="str">
        <f>VLOOKUP($B69&amp;$E69,'Employee List'!$A:$E,5,0)</f>
        <v>E-1111</v>
      </c>
    </row>
    <row r="70" spans="1:9" x14ac:dyDescent="0.35">
      <c r="A70" t="s">
        <v>1257</v>
      </c>
      <c r="B70" t="s">
        <v>36</v>
      </c>
      <c r="C70" t="s">
        <v>347</v>
      </c>
      <c r="D70" t="s">
        <v>1262</v>
      </c>
      <c r="E70" t="s">
        <v>31</v>
      </c>
      <c r="F70">
        <v>20786</v>
      </c>
      <c r="G70">
        <v>15043</v>
      </c>
      <c r="H70">
        <v>0.72370826517848552</v>
      </c>
      <c r="I70" t="str">
        <f>VLOOKUP($B70&amp;$E70,'Employee List'!$A:$E,5,0)</f>
        <v>E-1111</v>
      </c>
    </row>
    <row r="71" spans="1:9" x14ac:dyDescent="0.35">
      <c r="A71" t="s">
        <v>1257</v>
      </c>
      <c r="B71" t="s">
        <v>36</v>
      </c>
      <c r="C71" t="s">
        <v>347</v>
      </c>
      <c r="D71" t="s">
        <v>1281</v>
      </c>
      <c r="E71" t="s">
        <v>29</v>
      </c>
      <c r="F71">
        <v>3115</v>
      </c>
      <c r="G71">
        <v>4651</v>
      </c>
      <c r="H71">
        <v>1.4930979133226325</v>
      </c>
      <c r="I71" t="str">
        <f>VLOOKUP($B71&amp;$E71,'Employee List'!$A:$E,5,0)</f>
        <v>E-1111</v>
      </c>
    </row>
    <row r="72" spans="1:9" x14ac:dyDescent="0.35">
      <c r="A72" t="s">
        <v>1257</v>
      </c>
      <c r="B72" t="s">
        <v>36</v>
      </c>
      <c r="C72" t="s">
        <v>347</v>
      </c>
      <c r="D72" t="s">
        <v>1281</v>
      </c>
      <c r="E72" t="s">
        <v>30</v>
      </c>
      <c r="F72">
        <v>2556</v>
      </c>
      <c r="G72">
        <v>2436</v>
      </c>
      <c r="H72">
        <v>0.95305164319248825</v>
      </c>
      <c r="I72" t="str">
        <f>VLOOKUP($B72&amp;$E72,'Employee List'!$A:$E,5,0)</f>
        <v>E-1111</v>
      </c>
    </row>
    <row r="73" spans="1:9" x14ac:dyDescent="0.35">
      <c r="A73" t="s">
        <v>1257</v>
      </c>
      <c r="B73" t="s">
        <v>36</v>
      </c>
      <c r="C73" t="s">
        <v>347</v>
      </c>
      <c r="D73" t="s">
        <v>1281</v>
      </c>
      <c r="E73" t="s">
        <v>31</v>
      </c>
      <c r="F73">
        <v>4386</v>
      </c>
      <c r="G73">
        <v>3171</v>
      </c>
      <c r="H73">
        <v>0.72298221614227087</v>
      </c>
      <c r="I73" t="str">
        <f>VLOOKUP($B73&amp;$E73,'Employee List'!$A:$E,5,0)</f>
        <v>E-1111</v>
      </c>
    </row>
    <row r="74" spans="1:9" x14ac:dyDescent="0.35">
      <c r="A74" t="s">
        <v>1257</v>
      </c>
      <c r="B74" t="s">
        <v>37</v>
      </c>
      <c r="C74" t="s">
        <v>347</v>
      </c>
      <c r="D74" t="s">
        <v>1274</v>
      </c>
      <c r="E74" t="s">
        <v>29</v>
      </c>
      <c r="F74">
        <v>17420</v>
      </c>
      <c r="G74">
        <v>12206</v>
      </c>
      <c r="H74">
        <v>0.70068886337543057</v>
      </c>
      <c r="I74" t="str">
        <f>VLOOKUP($B74&amp;$E74,'Employee List'!$A:$E,5,0)</f>
        <v>E-1112</v>
      </c>
    </row>
    <row r="75" spans="1:9" x14ac:dyDescent="0.35">
      <c r="A75" t="s">
        <v>1257</v>
      </c>
      <c r="B75" t="s">
        <v>37</v>
      </c>
      <c r="C75" t="s">
        <v>347</v>
      </c>
      <c r="D75" t="s">
        <v>1274</v>
      </c>
      <c r="E75" t="s">
        <v>30</v>
      </c>
      <c r="F75">
        <v>18471</v>
      </c>
      <c r="G75">
        <v>11344</v>
      </c>
      <c r="H75">
        <v>0.61415191381083856</v>
      </c>
      <c r="I75" t="str">
        <f>VLOOKUP($B75&amp;$E75,'Employee List'!$A:$E,5,0)</f>
        <v>E-1112</v>
      </c>
    </row>
    <row r="76" spans="1:9" x14ac:dyDescent="0.35">
      <c r="A76" t="s">
        <v>1257</v>
      </c>
      <c r="B76" t="s">
        <v>37</v>
      </c>
      <c r="C76" t="s">
        <v>347</v>
      </c>
      <c r="D76" t="s">
        <v>1274</v>
      </c>
      <c r="E76" t="s">
        <v>31</v>
      </c>
      <c r="F76">
        <v>16932</v>
      </c>
      <c r="G76">
        <v>8484</v>
      </c>
      <c r="H76">
        <v>0.50106307583274279</v>
      </c>
      <c r="I76" t="str">
        <f>VLOOKUP($B76&amp;$E76,'Employee List'!$A:$E,5,0)</f>
        <v>E-1112</v>
      </c>
    </row>
    <row r="77" spans="1:9" x14ac:dyDescent="0.35">
      <c r="A77" t="s">
        <v>1257</v>
      </c>
      <c r="B77" t="s">
        <v>37</v>
      </c>
      <c r="C77" t="s">
        <v>347</v>
      </c>
      <c r="D77" t="s">
        <v>1263</v>
      </c>
      <c r="E77" t="s">
        <v>29</v>
      </c>
      <c r="F77">
        <v>2180</v>
      </c>
      <c r="G77">
        <v>3453</v>
      </c>
      <c r="H77">
        <v>1.5839449541284403</v>
      </c>
      <c r="I77" t="str">
        <f>VLOOKUP($B77&amp;$E77,'Employee List'!$A:$E,5,0)</f>
        <v>E-1112</v>
      </c>
    </row>
    <row r="78" spans="1:9" x14ac:dyDescent="0.35">
      <c r="A78" t="s">
        <v>1257</v>
      </c>
      <c r="B78" t="s">
        <v>37</v>
      </c>
      <c r="C78" t="s">
        <v>347</v>
      </c>
      <c r="D78" t="s">
        <v>1263</v>
      </c>
      <c r="E78" t="s">
        <v>30</v>
      </c>
      <c r="F78">
        <v>1655</v>
      </c>
      <c r="G78">
        <v>1504</v>
      </c>
      <c r="H78">
        <v>0.90876132930513598</v>
      </c>
      <c r="I78" t="str">
        <f>VLOOKUP($B78&amp;$E78,'Employee List'!$A:$E,5,0)</f>
        <v>E-1112</v>
      </c>
    </row>
    <row r="79" spans="1:9" x14ac:dyDescent="0.35">
      <c r="A79" t="s">
        <v>1257</v>
      </c>
      <c r="B79" t="s">
        <v>37</v>
      </c>
      <c r="C79" t="s">
        <v>347</v>
      </c>
      <c r="D79" t="s">
        <v>1263</v>
      </c>
      <c r="E79" t="s">
        <v>31</v>
      </c>
      <c r="F79">
        <v>1203</v>
      </c>
      <c r="G79">
        <v>3003</v>
      </c>
      <c r="H79">
        <v>2.4962593516209477</v>
      </c>
      <c r="I79" t="str">
        <f>VLOOKUP($B79&amp;$E79,'Employee List'!$A:$E,5,0)</f>
        <v>E-1112</v>
      </c>
    </row>
    <row r="80" spans="1:9" x14ac:dyDescent="0.35">
      <c r="A80" t="s">
        <v>1257</v>
      </c>
      <c r="B80" t="s">
        <v>37</v>
      </c>
      <c r="C80" t="s">
        <v>347</v>
      </c>
      <c r="D80" t="s">
        <v>1264</v>
      </c>
      <c r="E80" t="s">
        <v>29</v>
      </c>
      <c r="F80">
        <v>21139</v>
      </c>
      <c r="G80">
        <v>11638</v>
      </c>
      <c r="H80">
        <v>0.55054638346184781</v>
      </c>
      <c r="I80" t="str">
        <f>VLOOKUP($B80&amp;$E80,'Employee List'!$A:$E,5,0)</f>
        <v>E-1112</v>
      </c>
    </row>
    <row r="81" spans="1:9" x14ac:dyDescent="0.35">
      <c r="A81" t="s">
        <v>1257</v>
      </c>
      <c r="B81" t="s">
        <v>37</v>
      </c>
      <c r="C81" t="s">
        <v>347</v>
      </c>
      <c r="D81" t="s">
        <v>1264</v>
      </c>
      <c r="E81" t="s">
        <v>30</v>
      </c>
      <c r="F81">
        <v>19462</v>
      </c>
      <c r="G81">
        <v>5854</v>
      </c>
      <c r="H81">
        <v>0.30079128558216012</v>
      </c>
      <c r="I81" t="str">
        <f>VLOOKUP($B81&amp;$E81,'Employee List'!$A:$E,5,0)</f>
        <v>E-1112</v>
      </c>
    </row>
    <row r="82" spans="1:9" x14ac:dyDescent="0.35">
      <c r="A82" t="s">
        <v>1257</v>
      </c>
      <c r="B82" t="s">
        <v>37</v>
      </c>
      <c r="C82" t="s">
        <v>347</v>
      </c>
      <c r="D82" t="s">
        <v>1264</v>
      </c>
      <c r="E82" t="s">
        <v>31</v>
      </c>
      <c r="F82">
        <v>19014</v>
      </c>
      <c r="G82">
        <v>23178</v>
      </c>
      <c r="H82">
        <v>1.2189965288734617</v>
      </c>
      <c r="I82" t="str">
        <f>VLOOKUP($B82&amp;$E82,'Employee List'!$A:$E,5,0)</f>
        <v>E-1112</v>
      </c>
    </row>
    <row r="83" spans="1:9" x14ac:dyDescent="0.35">
      <c r="A83" t="s">
        <v>1257</v>
      </c>
      <c r="B83" t="s">
        <v>37</v>
      </c>
      <c r="C83" t="s">
        <v>347</v>
      </c>
      <c r="D83" t="s">
        <v>1265</v>
      </c>
      <c r="E83" t="s">
        <v>29</v>
      </c>
      <c r="F83">
        <v>9330</v>
      </c>
      <c r="G83">
        <v>26004</v>
      </c>
      <c r="H83">
        <v>2.7871382636655948</v>
      </c>
      <c r="I83" t="str">
        <f>VLOOKUP($B83&amp;$E83,'Employee List'!$A:$E,5,0)</f>
        <v>E-1112</v>
      </c>
    </row>
    <row r="84" spans="1:9" x14ac:dyDescent="0.35">
      <c r="A84" t="s">
        <v>1257</v>
      </c>
      <c r="B84" t="s">
        <v>37</v>
      </c>
      <c r="C84" t="s">
        <v>347</v>
      </c>
      <c r="D84" t="s">
        <v>1265</v>
      </c>
      <c r="E84" t="s">
        <v>30</v>
      </c>
      <c r="F84">
        <v>11340</v>
      </c>
      <c r="G84">
        <v>16135</v>
      </c>
      <c r="H84">
        <v>1.4228395061728396</v>
      </c>
      <c r="I84" t="str">
        <f>VLOOKUP($B84&amp;$E84,'Employee List'!$A:$E,5,0)</f>
        <v>E-1112</v>
      </c>
    </row>
    <row r="85" spans="1:9" x14ac:dyDescent="0.35">
      <c r="A85" t="s">
        <v>1257</v>
      </c>
      <c r="B85" t="s">
        <v>37</v>
      </c>
      <c r="C85" t="s">
        <v>347</v>
      </c>
      <c r="D85" t="s">
        <v>1265</v>
      </c>
      <c r="E85" t="s">
        <v>31</v>
      </c>
      <c r="F85">
        <v>10345</v>
      </c>
      <c r="G85">
        <v>20893</v>
      </c>
      <c r="H85">
        <v>2.0196230062832288</v>
      </c>
      <c r="I85" t="str">
        <f>VLOOKUP($B85&amp;$E85,'Employee List'!$A:$E,5,0)</f>
        <v>E-1112</v>
      </c>
    </row>
    <row r="86" spans="1:9" x14ac:dyDescent="0.35">
      <c r="A86" t="s">
        <v>1257</v>
      </c>
      <c r="B86" t="s">
        <v>37</v>
      </c>
      <c r="C86" t="s">
        <v>347</v>
      </c>
      <c r="D86" t="s">
        <v>1260</v>
      </c>
      <c r="E86" t="s">
        <v>29</v>
      </c>
      <c r="F86">
        <v>288956</v>
      </c>
      <c r="G86">
        <v>268256</v>
      </c>
      <c r="H86">
        <v>0.92836279571976354</v>
      </c>
      <c r="I86" t="str">
        <f>VLOOKUP($B86&amp;$E86,'Employee List'!$A:$E,5,0)</f>
        <v>E-1112</v>
      </c>
    </row>
    <row r="87" spans="1:9" x14ac:dyDescent="0.35">
      <c r="A87" t="s">
        <v>1257</v>
      </c>
      <c r="B87" t="s">
        <v>37</v>
      </c>
      <c r="C87" t="s">
        <v>347</v>
      </c>
      <c r="D87" t="s">
        <v>1260</v>
      </c>
      <c r="E87" t="s">
        <v>30</v>
      </c>
      <c r="F87">
        <v>289756</v>
      </c>
      <c r="G87">
        <v>397140</v>
      </c>
      <c r="H87">
        <v>1.3706014715829871</v>
      </c>
      <c r="I87" t="str">
        <f>VLOOKUP($B87&amp;$E87,'Employee List'!$A:$E,5,0)</f>
        <v>E-1112</v>
      </c>
    </row>
    <row r="88" spans="1:9" x14ac:dyDescent="0.35">
      <c r="A88" t="s">
        <v>1257</v>
      </c>
      <c r="B88" t="s">
        <v>37</v>
      </c>
      <c r="C88" t="s">
        <v>347</v>
      </c>
      <c r="D88" t="s">
        <v>1260</v>
      </c>
      <c r="E88" t="s">
        <v>31</v>
      </c>
      <c r="F88">
        <v>319544</v>
      </c>
      <c r="G88">
        <v>503866</v>
      </c>
      <c r="H88">
        <v>1.5768282302280749</v>
      </c>
      <c r="I88" t="str">
        <f>VLOOKUP($B88&amp;$E88,'Employee List'!$A:$E,5,0)</f>
        <v>E-1112</v>
      </c>
    </row>
    <row r="89" spans="1:9" x14ac:dyDescent="0.35">
      <c r="A89" t="s">
        <v>1257</v>
      </c>
      <c r="B89" t="s">
        <v>37</v>
      </c>
      <c r="C89" t="s">
        <v>347</v>
      </c>
      <c r="D89" t="s">
        <v>1261</v>
      </c>
      <c r="E89" t="s">
        <v>29</v>
      </c>
      <c r="F89">
        <v>127637</v>
      </c>
      <c r="G89">
        <v>108556</v>
      </c>
      <c r="H89">
        <v>0.85050573109678229</v>
      </c>
      <c r="I89" t="str">
        <f>VLOOKUP($B89&amp;$E89,'Employee List'!$A:$E,5,0)</f>
        <v>E-1112</v>
      </c>
    </row>
    <row r="90" spans="1:9" x14ac:dyDescent="0.35">
      <c r="A90" t="s">
        <v>1257</v>
      </c>
      <c r="B90" t="s">
        <v>37</v>
      </c>
      <c r="C90" t="s">
        <v>347</v>
      </c>
      <c r="D90" t="s">
        <v>1261</v>
      </c>
      <c r="E90" t="s">
        <v>30</v>
      </c>
      <c r="F90">
        <v>135456</v>
      </c>
      <c r="G90">
        <v>127632</v>
      </c>
      <c r="H90">
        <v>0.94223954642097807</v>
      </c>
      <c r="I90" t="str">
        <f>VLOOKUP($B90&amp;$E90,'Employee List'!$A:$E,5,0)</f>
        <v>E-1112</v>
      </c>
    </row>
    <row r="91" spans="1:9" x14ac:dyDescent="0.35">
      <c r="A91" t="s">
        <v>1257</v>
      </c>
      <c r="B91" t="s">
        <v>37</v>
      </c>
      <c r="C91" t="s">
        <v>347</v>
      </c>
      <c r="D91" t="s">
        <v>1261</v>
      </c>
      <c r="E91" t="s">
        <v>31</v>
      </c>
      <c r="F91">
        <v>133251</v>
      </c>
      <c r="G91">
        <v>87980</v>
      </c>
      <c r="H91">
        <v>0.66025770913539106</v>
      </c>
      <c r="I91" t="str">
        <f>VLOOKUP($B91&amp;$E91,'Employee List'!$A:$E,5,0)</f>
        <v>E-1112</v>
      </c>
    </row>
    <row r="92" spans="1:9" x14ac:dyDescent="0.35">
      <c r="A92" t="s">
        <v>1257</v>
      </c>
      <c r="B92" t="s">
        <v>37</v>
      </c>
      <c r="C92" t="s">
        <v>347</v>
      </c>
      <c r="D92" t="s">
        <v>1266</v>
      </c>
      <c r="E92" t="s">
        <v>29</v>
      </c>
      <c r="F92">
        <v>79155</v>
      </c>
      <c r="G92">
        <v>75976</v>
      </c>
      <c r="H92">
        <v>0.95983829195881498</v>
      </c>
      <c r="I92" t="str">
        <f>VLOOKUP($B92&amp;$E92,'Employee List'!$A:$E,5,0)</f>
        <v>E-1112</v>
      </c>
    </row>
    <row r="93" spans="1:9" x14ac:dyDescent="0.35">
      <c r="A93" t="s">
        <v>1257</v>
      </c>
      <c r="B93" t="s">
        <v>37</v>
      </c>
      <c r="C93" t="s">
        <v>347</v>
      </c>
      <c r="D93" t="s">
        <v>1266</v>
      </c>
      <c r="E93" t="s">
        <v>30</v>
      </c>
      <c r="F93">
        <v>85350</v>
      </c>
      <c r="G93">
        <v>98835</v>
      </c>
      <c r="H93">
        <v>1.1579964850615114</v>
      </c>
      <c r="I93" t="str">
        <f>VLOOKUP($B93&amp;$E93,'Employee List'!$A:$E,5,0)</f>
        <v>E-1112</v>
      </c>
    </row>
    <row r="94" spans="1:9" x14ac:dyDescent="0.35">
      <c r="A94" t="s">
        <v>1257</v>
      </c>
      <c r="B94" t="s">
        <v>37</v>
      </c>
      <c r="C94" t="s">
        <v>347</v>
      </c>
      <c r="D94" t="s">
        <v>1266</v>
      </c>
      <c r="E94" t="s">
        <v>31</v>
      </c>
      <c r="F94">
        <v>78514</v>
      </c>
      <c r="G94">
        <v>67845</v>
      </c>
      <c r="H94">
        <v>0.86411340652622459</v>
      </c>
      <c r="I94" t="str">
        <f>VLOOKUP($B94&amp;$E94,'Employee List'!$A:$E,5,0)</f>
        <v>E-1112</v>
      </c>
    </row>
    <row r="95" spans="1:9" x14ac:dyDescent="0.35">
      <c r="A95" t="s">
        <v>1257</v>
      </c>
      <c r="B95" t="s">
        <v>37</v>
      </c>
      <c r="C95" t="s">
        <v>347</v>
      </c>
      <c r="D95" t="s">
        <v>1267</v>
      </c>
      <c r="E95" t="s">
        <v>29</v>
      </c>
      <c r="F95">
        <v>23232</v>
      </c>
      <c r="G95">
        <v>22703</v>
      </c>
      <c r="H95">
        <v>0.97722968319559234</v>
      </c>
      <c r="I95" t="str">
        <f>VLOOKUP($B95&amp;$E95,'Employee List'!$A:$E,5,0)</f>
        <v>E-1112</v>
      </c>
    </row>
    <row r="96" spans="1:9" x14ac:dyDescent="0.35">
      <c r="A96" t="s">
        <v>1257</v>
      </c>
      <c r="B96" t="s">
        <v>37</v>
      </c>
      <c r="C96" t="s">
        <v>347</v>
      </c>
      <c r="D96" t="s">
        <v>1267</v>
      </c>
      <c r="E96" t="s">
        <v>30</v>
      </c>
      <c r="F96">
        <v>24924</v>
      </c>
      <c r="G96">
        <v>18654</v>
      </c>
      <c r="H96">
        <v>0.748435243139143</v>
      </c>
      <c r="I96" t="str">
        <f>VLOOKUP($B96&amp;$E96,'Employee List'!$A:$E,5,0)</f>
        <v>E-1112</v>
      </c>
    </row>
    <row r="97" spans="1:9" x14ac:dyDescent="0.35">
      <c r="A97" t="s">
        <v>1257</v>
      </c>
      <c r="B97" t="s">
        <v>37</v>
      </c>
      <c r="C97" t="s">
        <v>347</v>
      </c>
      <c r="D97" t="s">
        <v>1267</v>
      </c>
      <c r="E97" t="s">
        <v>31</v>
      </c>
      <c r="F97">
        <v>23280</v>
      </c>
      <c r="G97">
        <v>25190</v>
      </c>
      <c r="H97">
        <v>1.0820446735395188</v>
      </c>
      <c r="I97" t="str">
        <f>VLOOKUP($B97&amp;$E97,'Employee List'!$A:$E,5,0)</f>
        <v>E-1112</v>
      </c>
    </row>
    <row r="98" spans="1:9" x14ac:dyDescent="0.35">
      <c r="A98" t="s">
        <v>1257</v>
      </c>
      <c r="B98" t="s">
        <v>37</v>
      </c>
      <c r="C98" t="s">
        <v>347</v>
      </c>
      <c r="D98" t="s">
        <v>1268</v>
      </c>
      <c r="E98" t="s">
        <v>29</v>
      </c>
      <c r="F98">
        <v>16239</v>
      </c>
      <c r="G98">
        <v>9942</v>
      </c>
      <c r="H98">
        <v>0.61222981710696467</v>
      </c>
      <c r="I98" t="str">
        <f>VLOOKUP($B98&amp;$E98,'Employee List'!$A:$E,5,0)</f>
        <v>E-1112</v>
      </c>
    </row>
    <row r="99" spans="1:9" x14ac:dyDescent="0.35">
      <c r="A99" t="s">
        <v>1257</v>
      </c>
      <c r="B99" t="s">
        <v>37</v>
      </c>
      <c r="C99" t="s">
        <v>347</v>
      </c>
      <c r="D99" t="s">
        <v>1268</v>
      </c>
      <c r="E99" t="s">
        <v>30</v>
      </c>
      <c r="F99">
        <v>11225</v>
      </c>
      <c r="G99">
        <v>15223</v>
      </c>
      <c r="H99">
        <v>1.3561692650334076</v>
      </c>
      <c r="I99" t="str">
        <f>VLOOKUP($B99&amp;$E99,'Employee List'!$A:$E,5,0)</f>
        <v>E-1112</v>
      </c>
    </row>
    <row r="100" spans="1:9" x14ac:dyDescent="0.35">
      <c r="A100" t="s">
        <v>1257</v>
      </c>
      <c r="B100" t="s">
        <v>37</v>
      </c>
      <c r="C100" t="s">
        <v>347</v>
      </c>
      <c r="D100" t="s">
        <v>1268</v>
      </c>
      <c r="E100" t="s">
        <v>31</v>
      </c>
      <c r="F100">
        <v>11539</v>
      </c>
      <c r="G100">
        <v>11547</v>
      </c>
      <c r="H100">
        <v>1.0006933009792875</v>
      </c>
      <c r="I100" t="str">
        <f>VLOOKUP($B100&amp;$E100,'Employee List'!$A:$E,5,0)</f>
        <v>E-1112</v>
      </c>
    </row>
    <row r="101" spans="1:9" x14ac:dyDescent="0.35">
      <c r="A101" t="s">
        <v>1257</v>
      </c>
      <c r="B101" t="s">
        <v>37</v>
      </c>
      <c r="C101" t="s">
        <v>347</v>
      </c>
      <c r="D101" t="s">
        <v>1269</v>
      </c>
      <c r="E101" t="s">
        <v>29</v>
      </c>
      <c r="F101">
        <v>12499</v>
      </c>
      <c r="G101">
        <v>41705</v>
      </c>
      <c r="H101">
        <v>3.3366669333546684</v>
      </c>
      <c r="I101" t="str">
        <f>VLOOKUP($B101&amp;$E101,'Employee List'!$A:$E,5,0)</f>
        <v>E-1112</v>
      </c>
    </row>
    <row r="102" spans="1:9" x14ac:dyDescent="0.35">
      <c r="A102" t="s">
        <v>1257</v>
      </c>
      <c r="B102" t="s">
        <v>37</v>
      </c>
      <c r="C102" t="s">
        <v>347</v>
      </c>
      <c r="D102" t="s">
        <v>1269</v>
      </c>
      <c r="E102" t="s">
        <v>30</v>
      </c>
      <c r="F102">
        <v>14036</v>
      </c>
      <c r="G102">
        <v>46505</v>
      </c>
      <c r="H102">
        <v>3.3132658877172982</v>
      </c>
      <c r="I102" t="str">
        <f>VLOOKUP($B102&amp;$E102,'Employee List'!$A:$E,5,0)</f>
        <v>E-1112</v>
      </c>
    </row>
    <row r="103" spans="1:9" x14ac:dyDescent="0.35">
      <c r="A103" t="s">
        <v>1257</v>
      </c>
      <c r="B103" t="s">
        <v>37</v>
      </c>
      <c r="C103" t="s">
        <v>347</v>
      </c>
      <c r="D103" t="s">
        <v>1269</v>
      </c>
      <c r="E103" t="s">
        <v>31</v>
      </c>
      <c r="F103">
        <v>11392</v>
      </c>
      <c r="G103">
        <v>11817</v>
      </c>
      <c r="H103">
        <v>1.037306882022472</v>
      </c>
      <c r="I103" t="str">
        <f>VLOOKUP($B103&amp;$E103,'Employee List'!$A:$E,5,0)</f>
        <v>E-1112</v>
      </c>
    </row>
    <row r="104" spans="1:9" x14ac:dyDescent="0.35">
      <c r="A104" t="s">
        <v>1257</v>
      </c>
      <c r="B104" t="s">
        <v>37</v>
      </c>
      <c r="C104" t="s">
        <v>347</v>
      </c>
      <c r="D104" t="s">
        <v>1270</v>
      </c>
      <c r="E104" t="s">
        <v>29</v>
      </c>
      <c r="F104">
        <v>8055</v>
      </c>
      <c r="G104">
        <v>7358</v>
      </c>
      <c r="H104">
        <v>0.9134698944754811</v>
      </c>
      <c r="I104" t="str">
        <f>VLOOKUP($B104&amp;$E104,'Employee List'!$A:$E,5,0)</f>
        <v>E-1112</v>
      </c>
    </row>
    <row r="105" spans="1:9" x14ac:dyDescent="0.35">
      <c r="A105" t="s">
        <v>1257</v>
      </c>
      <c r="B105" t="s">
        <v>37</v>
      </c>
      <c r="C105" t="s">
        <v>347</v>
      </c>
      <c r="D105" t="s">
        <v>1270</v>
      </c>
      <c r="E105" t="s">
        <v>30</v>
      </c>
      <c r="F105">
        <v>6907</v>
      </c>
      <c r="G105">
        <v>10510</v>
      </c>
      <c r="H105">
        <v>1.5216447082669755</v>
      </c>
      <c r="I105" t="str">
        <f>VLOOKUP($B105&amp;$E105,'Employee List'!$A:$E,5,0)</f>
        <v>E-1112</v>
      </c>
    </row>
    <row r="106" spans="1:9" x14ac:dyDescent="0.35">
      <c r="A106" t="s">
        <v>1257</v>
      </c>
      <c r="B106" t="s">
        <v>37</v>
      </c>
      <c r="C106" t="s">
        <v>347</v>
      </c>
      <c r="D106" t="s">
        <v>1270</v>
      </c>
      <c r="E106" t="s">
        <v>31</v>
      </c>
      <c r="F106">
        <v>9369</v>
      </c>
      <c r="G106">
        <v>5896</v>
      </c>
      <c r="H106">
        <v>0.62930942469847373</v>
      </c>
      <c r="I106" t="str">
        <f>VLOOKUP($B106&amp;$E106,'Employee List'!$A:$E,5,0)</f>
        <v>E-1112</v>
      </c>
    </row>
    <row r="107" spans="1:9" x14ac:dyDescent="0.35">
      <c r="A107" t="s">
        <v>1257</v>
      </c>
      <c r="B107" t="s">
        <v>37</v>
      </c>
      <c r="C107" t="s">
        <v>347</v>
      </c>
      <c r="D107" t="s">
        <v>1271</v>
      </c>
      <c r="E107" t="s">
        <v>29</v>
      </c>
      <c r="F107">
        <v>7023</v>
      </c>
      <c r="G107">
        <v>13033</v>
      </c>
      <c r="H107">
        <v>1.855759646874555</v>
      </c>
      <c r="I107" t="str">
        <f>VLOOKUP($B107&amp;$E107,'Employee List'!$A:$E,5,0)</f>
        <v>E-1112</v>
      </c>
    </row>
    <row r="108" spans="1:9" x14ac:dyDescent="0.35">
      <c r="A108" t="s">
        <v>1257</v>
      </c>
      <c r="B108" t="s">
        <v>37</v>
      </c>
      <c r="C108" t="s">
        <v>347</v>
      </c>
      <c r="D108" t="s">
        <v>1271</v>
      </c>
      <c r="E108" t="s">
        <v>30</v>
      </c>
      <c r="F108">
        <v>7387</v>
      </c>
      <c r="G108">
        <v>13266</v>
      </c>
      <c r="H108">
        <v>1.7958575876539868</v>
      </c>
      <c r="I108" t="str">
        <f>VLOOKUP($B108&amp;$E108,'Employee List'!$A:$E,5,0)</f>
        <v>E-1112</v>
      </c>
    </row>
    <row r="109" spans="1:9" x14ac:dyDescent="0.35">
      <c r="A109" t="s">
        <v>1257</v>
      </c>
      <c r="B109" t="s">
        <v>37</v>
      </c>
      <c r="C109" t="s">
        <v>347</v>
      </c>
      <c r="D109" t="s">
        <v>1271</v>
      </c>
      <c r="E109" t="s">
        <v>31</v>
      </c>
      <c r="F109">
        <v>5870</v>
      </c>
      <c r="G109">
        <v>10211</v>
      </c>
      <c r="H109">
        <v>1.7395229982964224</v>
      </c>
      <c r="I109" t="str">
        <f>VLOOKUP($B109&amp;$E109,'Employee List'!$A:$E,5,0)</f>
        <v>E-1112</v>
      </c>
    </row>
    <row r="110" spans="1:9" x14ac:dyDescent="0.35">
      <c r="A110" t="s">
        <v>1257</v>
      </c>
      <c r="B110" t="s">
        <v>37</v>
      </c>
      <c r="C110" t="s">
        <v>347</v>
      </c>
      <c r="D110" t="s">
        <v>1258</v>
      </c>
      <c r="E110" t="s">
        <v>29</v>
      </c>
      <c r="F110">
        <v>106330</v>
      </c>
      <c r="G110">
        <v>102330</v>
      </c>
      <c r="H110">
        <v>0.96238126587040351</v>
      </c>
      <c r="I110" t="str">
        <f>VLOOKUP($B110&amp;$E110,'Employee List'!$A:$E,5,0)</f>
        <v>E-1112</v>
      </c>
    </row>
    <row r="111" spans="1:9" x14ac:dyDescent="0.35">
      <c r="A111" t="s">
        <v>1257</v>
      </c>
      <c r="B111" t="s">
        <v>37</v>
      </c>
      <c r="C111" t="s">
        <v>347</v>
      </c>
      <c r="D111" t="s">
        <v>1258</v>
      </c>
      <c r="E111" t="s">
        <v>30</v>
      </c>
      <c r="F111">
        <v>104527</v>
      </c>
      <c r="G111">
        <v>68043</v>
      </c>
      <c r="H111">
        <v>0.65096099572359289</v>
      </c>
      <c r="I111" t="str">
        <f>VLOOKUP($B111&amp;$E111,'Employee List'!$A:$E,5,0)</f>
        <v>E-1112</v>
      </c>
    </row>
    <row r="112" spans="1:9" x14ac:dyDescent="0.35">
      <c r="A112" t="s">
        <v>1257</v>
      </c>
      <c r="B112" t="s">
        <v>37</v>
      </c>
      <c r="C112" t="s">
        <v>347</v>
      </c>
      <c r="D112" t="s">
        <v>1258</v>
      </c>
      <c r="E112" t="s">
        <v>31</v>
      </c>
      <c r="F112">
        <v>95309</v>
      </c>
      <c r="G112">
        <v>58571</v>
      </c>
      <c r="H112">
        <v>0.6145379764765132</v>
      </c>
      <c r="I112" t="str">
        <f>VLOOKUP($B112&amp;$E112,'Employee List'!$A:$E,5,0)</f>
        <v>E-1112</v>
      </c>
    </row>
    <row r="113" spans="1:9" x14ac:dyDescent="0.35">
      <c r="A113" t="s">
        <v>1257</v>
      </c>
      <c r="B113" t="s">
        <v>37</v>
      </c>
      <c r="C113" t="s">
        <v>347</v>
      </c>
      <c r="D113" t="s">
        <v>1272</v>
      </c>
      <c r="E113" t="s">
        <v>29</v>
      </c>
      <c r="F113">
        <v>20459</v>
      </c>
      <c r="G113">
        <v>8613</v>
      </c>
      <c r="H113">
        <v>0.42098831809961385</v>
      </c>
      <c r="I113" t="str">
        <f>VLOOKUP($B113&amp;$E113,'Employee List'!$A:$E,5,0)</f>
        <v>E-1112</v>
      </c>
    </row>
    <row r="114" spans="1:9" x14ac:dyDescent="0.35">
      <c r="A114" t="s">
        <v>1257</v>
      </c>
      <c r="B114" t="s">
        <v>37</v>
      </c>
      <c r="C114" t="s">
        <v>347</v>
      </c>
      <c r="D114" t="s">
        <v>1272</v>
      </c>
      <c r="E114" t="s">
        <v>30</v>
      </c>
      <c r="F114">
        <v>22309</v>
      </c>
      <c r="G114">
        <v>21493</v>
      </c>
      <c r="H114">
        <v>0.96342283383387872</v>
      </c>
      <c r="I114" t="str">
        <f>VLOOKUP($B114&amp;$E114,'Employee List'!$A:$E,5,0)</f>
        <v>E-1112</v>
      </c>
    </row>
    <row r="115" spans="1:9" x14ac:dyDescent="0.35">
      <c r="A115" t="s">
        <v>1257</v>
      </c>
      <c r="B115" t="s">
        <v>37</v>
      </c>
      <c r="C115" t="s">
        <v>347</v>
      </c>
      <c r="D115" t="s">
        <v>1272</v>
      </c>
      <c r="E115" t="s">
        <v>31</v>
      </c>
      <c r="F115">
        <v>24031</v>
      </c>
      <c r="G115">
        <v>11870</v>
      </c>
      <c r="H115">
        <v>0.49394532062752278</v>
      </c>
      <c r="I115" t="str">
        <f>VLOOKUP($B115&amp;$E115,'Employee List'!$A:$E,5,0)</f>
        <v>E-1112</v>
      </c>
    </row>
    <row r="116" spans="1:9" x14ac:dyDescent="0.35">
      <c r="A116" t="s">
        <v>1257</v>
      </c>
      <c r="B116" t="s">
        <v>37</v>
      </c>
      <c r="C116" t="s">
        <v>347</v>
      </c>
      <c r="D116" t="s">
        <v>1259</v>
      </c>
      <c r="E116" t="s">
        <v>29</v>
      </c>
      <c r="F116">
        <v>54736</v>
      </c>
      <c r="G116">
        <v>40604</v>
      </c>
      <c r="H116">
        <v>0.74181525869628762</v>
      </c>
      <c r="I116" t="str">
        <f>VLOOKUP($B116&amp;$E116,'Employee List'!$A:$E,5,0)</f>
        <v>E-1112</v>
      </c>
    </row>
    <row r="117" spans="1:9" x14ac:dyDescent="0.35">
      <c r="A117" t="s">
        <v>1257</v>
      </c>
      <c r="B117" t="s">
        <v>37</v>
      </c>
      <c r="C117" t="s">
        <v>347</v>
      </c>
      <c r="D117" t="s">
        <v>1259</v>
      </c>
      <c r="E117" t="s">
        <v>30</v>
      </c>
      <c r="F117">
        <v>55252</v>
      </c>
      <c r="G117">
        <v>36884</v>
      </c>
      <c r="H117">
        <v>0.66755954535582418</v>
      </c>
      <c r="I117" t="str">
        <f>VLOOKUP($B117&amp;$E117,'Employee List'!$A:$E,5,0)</f>
        <v>E-1112</v>
      </c>
    </row>
    <row r="118" spans="1:9" x14ac:dyDescent="0.35">
      <c r="A118" t="s">
        <v>1257</v>
      </c>
      <c r="B118" t="s">
        <v>37</v>
      </c>
      <c r="C118" t="s">
        <v>347</v>
      </c>
      <c r="D118" t="s">
        <v>1259</v>
      </c>
      <c r="E118" t="s">
        <v>31</v>
      </c>
      <c r="F118">
        <v>56683</v>
      </c>
      <c r="G118">
        <v>32071</v>
      </c>
      <c r="H118">
        <v>0.56579574122752851</v>
      </c>
      <c r="I118" t="str">
        <f>VLOOKUP($B118&amp;$E118,'Employee List'!$A:$E,5,0)</f>
        <v>E-1112</v>
      </c>
    </row>
    <row r="119" spans="1:9" x14ac:dyDescent="0.35">
      <c r="A119" t="s">
        <v>1257</v>
      </c>
      <c r="B119" t="s">
        <v>37</v>
      </c>
      <c r="C119" t="s">
        <v>347</v>
      </c>
      <c r="D119" t="s">
        <v>1273</v>
      </c>
      <c r="E119" t="s">
        <v>29</v>
      </c>
      <c r="F119">
        <v>11890</v>
      </c>
      <c r="G119">
        <v>7465</v>
      </c>
      <c r="H119">
        <v>0.627838519764508</v>
      </c>
      <c r="I119" t="str">
        <f>VLOOKUP($B119&amp;$E119,'Employee List'!$A:$E,5,0)</f>
        <v>E-1112</v>
      </c>
    </row>
    <row r="120" spans="1:9" x14ac:dyDescent="0.35">
      <c r="A120" t="s">
        <v>1257</v>
      </c>
      <c r="B120" t="s">
        <v>37</v>
      </c>
      <c r="C120" t="s">
        <v>347</v>
      </c>
      <c r="D120" t="s">
        <v>1273</v>
      </c>
      <c r="E120" t="s">
        <v>30</v>
      </c>
      <c r="F120">
        <v>9996</v>
      </c>
      <c r="G120">
        <v>3618</v>
      </c>
      <c r="H120">
        <v>0.36194477791116447</v>
      </c>
      <c r="I120" t="str">
        <f>VLOOKUP($B120&amp;$E120,'Employee List'!$A:$E,5,0)</f>
        <v>E-1112</v>
      </c>
    </row>
    <row r="121" spans="1:9" x14ac:dyDescent="0.35">
      <c r="A121" t="s">
        <v>1257</v>
      </c>
      <c r="B121" t="s">
        <v>37</v>
      </c>
      <c r="C121" t="s">
        <v>347</v>
      </c>
      <c r="D121" t="s">
        <v>1273</v>
      </c>
      <c r="E121" t="s">
        <v>31</v>
      </c>
      <c r="F121">
        <v>10209</v>
      </c>
      <c r="G121">
        <v>6742</v>
      </c>
      <c r="H121">
        <v>0.66039768831423251</v>
      </c>
      <c r="I121" t="str">
        <f>VLOOKUP($B121&amp;$E121,'Employee List'!$A:$E,5,0)</f>
        <v>E-1112</v>
      </c>
    </row>
    <row r="122" spans="1:9" x14ac:dyDescent="0.35">
      <c r="A122" t="s">
        <v>1257</v>
      </c>
      <c r="B122" t="s">
        <v>37</v>
      </c>
      <c r="C122" t="s">
        <v>347</v>
      </c>
      <c r="D122" t="s">
        <v>1275</v>
      </c>
      <c r="E122" t="s">
        <v>29</v>
      </c>
      <c r="F122">
        <v>4370</v>
      </c>
      <c r="G122">
        <v>3163</v>
      </c>
      <c r="H122">
        <v>0.72379862700228836</v>
      </c>
      <c r="I122" t="str">
        <f>VLOOKUP($B122&amp;$E122,'Employee List'!$A:$E,5,0)</f>
        <v>E-1112</v>
      </c>
    </row>
    <row r="123" spans="1:9" x14ac:dyDescent="0.35">
      <c r="A123" t="s">
        <v>1257</v>
      </c>
      <c r="B123" t="s">
        <v>37</v>
      </c>
      <c r="C123" t="s">
        <v>347</v>
      </c>
      <c r="D123" t="s">
        <v>1275</v>
      </c>
      <c r="E123" t="s">
        <v>30</v>
      </c>
      <c r="F123">
        <v>6060</v>
      </c>
      <c r="G123">
        <v>3635</v>
      </c>
      <c r="H123">
        <v>0.59983498349834985</v>
      </c>
      <c r="I123" t="str">
        <f>VLOOKUP($B123&amp;$E123,'Employee List'!$A:$E,5,0)</f>
        <v>E-1112</v>
      </c>
    </row>
    <row r="124" spans="1:9" x14ac:dyDescent="0.35">
      <c r="A124" t="s">
        <v>1257</v>
      </c>
      <c r="B124" t="s">
        <v>37</v>
      </c>
      <c r="C124" t="s">
        <v>347</v>
      </c>
      <c r="D124" t="s">
        <v>1275</v>
      </c>
      <c r="E124" t="s">
        <v>31</v>
      </c>
      <c r="F124">
        <v>5049</v>
      </c>
      <c r="G124">
        <v>5697</v>
      </c>
      <c r="H124">
        <v>1.1283422459893049</v>
      </c>
      <c r="I124" t="str">
        <f>VLOOKUP($B124&amp;$E124,'Employee List'!$A:$E,5,0)</f>
        <v>E-1112</v>
      </c>
    </row>
    <row r="125" spans="1:9" x14ac:dyDescent="0.35">
      <c r="A125" t="s">
        <v>1257</v>
      </c>
      <c r="B125" t="s">
        <v>37</v>
      </c>
      <c r="C125" t="s">
        <v>347</v>
      </c>
      <c r="D125" t="s">
        <v>1276</v>
      </c>
      <c r="E125" t="s">
        <v>29</v>
      </c>
      <c r="F125">
        <v>4652</v>
      </c>
      <c r="G125">
        <v>4607</v>
      </c>
      <c r="H125">
        <v>0.99032674118658637</v>
      </c>
      <c r="I125" t="str">
        <f>VLOOKUP($B125&amp;$E125,'Employee List'!$A:$E,5,0)</f>
        <v>E-1112</v>
      </c>
    </row>
    <row r="126" spans="1:9" x14ac:dyDescent="0.35">
      <c r="A126" t="s">
        <v>1257</v>
      </c>
      <c r="B126" t="s">
        <v>37</v>
      </c>
      <c r="C126" t="s">
        <v>347</v>
      </c>
      <c r="D126" t="s">
        <v>1276</v>
      </c>
      <c r="E126" t="s">
        <v>30</v>
      </c>
      <c r="F126">
        <v>3066</v>
      </c>
      <c r="G126">
        <v>3732</v>
      </c>
      <c r="H126">
        <v>1.2172211350293543</v>
      </c>
      <c r="I126" t="str">
        <f>VLOOKUP($B126&amp;$E126,'Employee List'!$A:$E,5,0)</f>
        <v>E-1112</v>
      </c>
    </row>
    <row r="127" spans="1:9" x14ac:dyDescent="0.35">
      <c r="A127" t="s">
        <v>1257</v>
      </c>
      <c r="B127" t="s">
        <v>37</v>
      </c>
      <c r="C127" t="s">
        <v>347</v>
      </c>
      <c r="D127" t="s">
        <v>1276</v>
      </c>
      <c r="E127" t="s">
        <v>31</v>
      </c>
      <c r="F127">
        <v>1389</v>
      </c>
      <c r="G127">
        <v>5053</v>
      </c>
      <c r="H127">
        <v>3.6378689704823612</v>
      </c>
      <c r="I127" t="str">
        <f>VLOOKUP($B127&amp;$E127,'Employee List'!$A:$E,5,0)</f>
        <v>E-1112</v>
      </c>
    </row>
    <row r="128" spans="1:9" x14ac:dyDescent="0.35">
      <c r="A128" t="s">
        <v>1257</v>
      </c>
      <c r="B128" t="s">
        <v>37</v>
      </c>
      <c r="C128" t="s">
        <v>347</v>
      </c>
      <c r="D128" t="s">
        <v>1277</v>
      </c>
      <c r="E128" t="s">
        <v>29</v>
      </c>
      <c r="F128">
        <v>14238</v>
      </c>
      <c r="G128">
        <v>15784</v>
      </c>
      <c r="H128">
        <v>1.1085826661047899</v>
      </c>
      <c r="I128" t="str">
        <f>VLOOKUP($B128&amp;$E128,'Employee List'!$A:$E,5,0)</f>
        <v>E-1112</v>
      </c>
    </row>
    <row r="129" spans="1:9" x14ac:dyDescent="0.35">
      <c r="A129" t="s">
        <v>1257</v>
      </c>
      <c r="B129" t="s">
        <v>37</v>
      </c>
      <c r="C129" t="s">
        <v>347</v>
      </c>
      <c r="D129" t="s">
        <v>1277</v>
      </c>
      <c r="E129" t="s">
        <v>30</v>
      </c>
      <c r="F129">
        <v>14121</v>
      </c>
      <c r="G129">
        <v>18775</v>
      </c>
      <c r="H129">
        <v>1.3295800580695418</v>
      </c>
      <c r="I129" t="str">
        <f>VLOOKUP($B129&amp;$E129,'Employee List'!$A:$E,5,0)</f>
        <v>E-1112</v>
      </c>
    </row>
    <row r="130" spans="1:9" x14ac:dyDescent="0.35">
      <c r="A130" t="s">
        <v>1257</v>
      </c>
      <c r="B130" t="s">
        <v>37</v>
      </c>
      <c r="C130" t="s">
        <v>347</v>
      </c>
      <c r="D130" t="s">
        <v>1277</v>
      </c>
      <c r="E130" t="s">
        <v>31</v>
      </c>
      <c r="F130">
        <v>13396</v>
      </c>
      <c r="G130">
        <v>9433</v>
      </c>
      <c r="H130">
        <v>0.70416542251418335</v>
      </c>
      <c r="I130" t="str">
        <f>VLOOKUP($B130&amp;$E130,'Employee List'!$A:$E,5,0)</f>
        <v>E-1112</v>
      </c>
    </row>
    <row r="131" spans="1:9" x14ac:dyDescent="0.35">
      <c r="A131" t="s">
        <v>1257</v>
      </c>
      <c r="B131" t="s">
        <v>37</v>
      </c>
      <c r="C131" t="s">
        <v>347</v>
      </c>
      <c r="D131" t="s">
        <v>1278</v>
      </c>
      <c r="E131" t="s">
        <v>29</v>
      </c>
      <c r="F131">
        <v>27418</v>
      </c>
      <c r="G131">
        <v>31738</v>
      </c>
      <c r="H131">
        <v>1.1575607265300167</v>
      </c>
      <c r="I131" t="str">
        <f>VLOOKUP($B131&amp;$E131,'Employee List'!$A:$E,5,0)</f>
        <v>E-1112</v>
      </c>
    </row>
    <row r="132" spans="1:9" x14ac:dyDescent="0.35">
      <c r="A132" t="s">
        <v>1257</v>
      </c>
      <c r="B132" t="s">
        <v>37</v>
      </c>
      <c r="C132" t="s">
        <v>347</v>
      </c>
      <c r="D132" t="s">
        <v>1278</v>
      </c>
      <c r="E132" t="s">
        <v>30</v>
      </c>
      <c r="F132">
        <v>29990</v>
      </c>
      <c r="G132">
        <v>29884</v>
      </c>
      <c r="H132">
        <v>0.99646548849616534</v>
      </c>
      <c r="I132" t="str">
        <f>VLOOKUP($B132&amp;$E132,'Employee List'!$A:$E,5,0)</f>
        <v>E-1112</v>
      </c>
    </row>
    <row r="133" spans="1:9" x14ac:dyDescent="0.35">
      <c r="A133" t="s">
        <v>1257</v>
      </c>
      <c r="B133" t="s">
        <v>37</v>
      </c>
      <c r="C133" t="s">
        <v>347</v>
      </c>
      <c r="D133" t="s">
        <v>1278</v>
      </c>
      <c r="E133" t="s">
        <v>31</v>
      </c>
      <c r="F133">
        <v>25246</v>
      </c>
      <c r="G133">
        <v>27827</v>
      </c>
      <c r="H133">
        <v>1.1022340172700626</v>
      </c>
      <c r="I133" t="str">
        <f>VLOOKUP($B133&amp;$E133,'Employee List'!$A:$E,5,0)</f>
        <v>E-1112</v>
      </c>
    </row>
    <row r="134" spans="1:9" x14ac:dyDescent="0.35">
      <c r="A134" t="s">
        <v>1257</v>
      </c>
      <c r="B134" t="s">
        <v>37</v>
      </c>
      <c r="C134" t="s">
        <v>347</v>
      </c>
      <c r="D134" t="s">
        <v>1279</v>
      </c>
      <c r="E134" t="s">
        <v>29</v>
      </c>
      <c r="F134">
        <v>2739</v>
      </c>
      <c r="G134">
        <v>3805</v>
      </c>
      <c r="H134">
        <v>1.3891931361810881</v>
      </c>
      <c r="I134" t="str">
        <f>VLOOKUP($B134&amp;$E134,'Employee List'!$A:$E,5,0)</f>
        <v>E-1112</v>
      </c>
    </row>
    <row r="135" spans="1:9" x14ac:dyDescent="0.35">
      <c r="A135" t="s">
        <v>1257</v>
      </c>
      <c r="B135" t="s">
        <v>37</v>
      </c>
      <c r="C135" t="s">
        <v>347</v>
      </c>
      <c r="D135" t="s">
        <v>1279</v>
      </c>
      <c r="E135" t="s">
        <v>30</v>
      </c>
      <c r="F135">
        <v>4020</v>
      </c>
      <c r="G135">
        <v>4509</v>
      </c>
      <c r="H135">
        <v>1.121641791044776</v>
      </c>
      <c r="I135" t="str">
        <f>VLOOKUP($B135&amp;$E135,'Employee List'!$A:$E,5,0)</f>
        <v>E-1112</v>
      </c>
    </row>
    <row r="136" spans="1:9" x14ac:dyDescent="0.35">
      <c r="A136" t="s">
        <v>1257</v>
      </c>
      <c r="B136" t="s">
        <v>37</v>
      </c>
      <c r="C136" t="s">
        <v>347</v>
      </c>
      <c r="D136" t="s">
        <v>1279</v>
      </c>
      <c r="E136" t="s">
        <v>31</v>
      </c>
      <c r="F136">
        <v>2652</v>
      </c>
      <c r="G136">
        <v>4217</v>
      </c>
      <c r="H136">
        <v>1.5901206636500753</v>
      </c>
      <c r="I136" t="str">
        <f>VLOOKUP($B136&amp;$E136,'Employee List'!$A:$E,5,0)</f>
        <v>E-1112</v>
      </c>
    </row>
    <row r="137" spans="1:9" x14ac:dyDescent="0.35">
      <c r="A137" t="s">
        <v>1257</v>
      </c>
      <c r="B137" t="s">
        <v>37</v>
      </c>
      <c r="C137" t="s">
        <v>347</v>
      </c>
      <c r="D137" t="s">
        <v>1280</v>
      </c>
      <c r="E137" t="s">
        <v>29</v>
      </c>
      <c r="F137">
        <v>4794</v>
      </c>
      <c r="G137">
        <v>4306</v>
      </c>
      <c r="H137">
        <v>0.89820609094701709</v>
      </c>
      <c r="I137" t="str">
        <f>VLOOKUP($B137&amp;$E137,'Employee List'!$A:$E,5,0)</f>
        <v>E-1112</v>
      </c>
    </row>
    <row r="138" spans="1:9" x14ac:dyDescent="0.35">
      <c r="A138" t="s">
        <v>1257</v>
      </c>
      <c r="B138" t="s">
        <v>37</v>
      </c>
      <c r="C138" t="s">
        <v>347</v>
      </c>
      <c r="D138" t="s">
        <v>1280</v>
      </c>
      <c r="E138" t="s">
        <v>30</v>
      </c>
      <c r="F138">
        <v>3951</v>
      </c>
      <c r="G138">
        <v>1919</v>
      </c>
      <c r="H138">
        <v>0.4856998228296634</v>
      </c>
      <c r="I138" t="str">
        <f>VLOOKUP($B138&amp;$E138,'Employee List'!$A:$E,5,0)</f>
        <v>E-1112</v>
      </c>
    </row>
    <row r="139" spans="1:9" x14ac:dyDescent="0.35">
      <c r="A139" t="s">
        <v>1257</v>
      </c>
      <c r="B139" t="s">
        <v>37</v>
      </c>
      <c r="C139" t="s">
        <v>347</v>
      </c>
      <c r="D139" t="s">
        <v>1280</v>
      </c>
      <c r="E139" t="s">
        <v>31</v>
      </c>
      <c r="F139">
        <v>4111</v>
      </c>
      <c r="G139">
        <v>4409</v>
      </c>
      <c r="H139">
        <v>1.0724884456336659</v>
      </c>
      <c r="I139" t="str">
        <f>VLOOKUP($B139&amp;$E139,'Employee List'!$A:$E,5,0)</f>
        <v>E-1112</v>
      </c>
    </row>
    <row r="140" spans="1:9" x14ac:dyDescent="0.35">
      <c r="A140" t="s">
        <v>1257</v>
      </c>
      <c r="B140" t="s">
        <v>37</v>
      </c>
      <c r="C140" t="s">
        <v>347</v>
      </c>
      <c r="D140" t="s">
        <v>1262</v>
      </c>
      <c r="E140" t="s">
        <v>29</v>
      </c>
      <c r="F140">
        <v>53330</v>
      </c>
      <c r="G140">
        <v>40166</v>
      </c>
      <c r="H140">
        <v>0.75315957247327958</v>
      </c>
      <c r="I140" t="str">
        <f>VLOOKUP($B140&amp;$E140,'Employee List'!$A:$E,5,0)</f>
        <v>E-1112</v>
      </c>
    </row>
    <row r="141" spans="1:9" x14ac:dyDescent="0.35">
      <c r="A141" t="s">
        <v>1257</v>
      </c>
      <c r="B141" t="s">
        <v>37</v>
      </c>
      <c r="C141" t="s">
        <v>347</v>
      </c>
      <c r="D141" t="s">
        <v>1262</v>
      </c>
      <c r="E141" t="s">
        <v>30</v>
      </c>
      <c r="F141">
        <v>56299</v>
      </c>
      <c r="G141">
        <v>50835</v>
      </c>
      <c r="H141">
        <v>0.90294676637240445</v>
      </c>
      <c r="I141" t="str">
        <f>VLOOKUP($B141&amp;$E141,'Employee List'!$A:$E,5,0)</f>
        <v>E-1112</v>
      </c>
    </row>
    <row r="142" spans="1:9" x14ac:dyDescent="0.35">
      <c r="A142" t="s">
        <v>1257</v>
      </c>
      <c r="B142" t="s">
        <v>37</v>
      </c>
      <c r="C142" t="s">
        <v>347</v>
      </c>
      <c r="D142" t="s">
        <v>1262</v>
      </c>
      <c r="E142" t="s">
        <v>31</v>
      </c>
      <c r="F142">
        <v>55188</v>
      </c>
      <c r="G142">
        <v>39789</v>
      </c>
      <c r="H142">
        <v>0.72097195042400519</v>
      </c>
      <c r="I142" t="str">
        <f>VLOOKUP($B142&amp;$E142,'Employee List'!$A:$E,5,0)</f>
        <v>E-1112</v>
      </c>
    </row>
    <row r="143" spans="1:9" x14ac:dyDescent="0.35">
      <c r="A143" t="s">
        <v>1257</v>
      </c>
      <c r="B143" t="s">
        <v>37</v>
      </c>
      <c r="C143" t="s">
        <v>347</v>
      </c>
      <c r="D143" t="s">
        <v>1282</v>
      </c>
      <c r="E143" t="s">
        <v>30</v>
      </c>
      <c r="F143">
        <v>10209</v>
      </c>
      <c r="G143">
        <v>2189</v>
      </c>
      <c r="H143">
        <v>0.2144186502105985</v>
      </c>
      <c r="I143" t="str">
        <f>VLOOKUP($B143&amp;$E143,'Employee List'!$A:$E,5,0)</f>
        <v>E-1112</v>
      </c>
    </row>
    <row r="144" spans="1:9" x14ac:dyDescent="0.35">
      <c r="A144" t="s">
        <v>1257</v>
      </c>
      <c r="B144" t="s">
        <v>37</v>
      </c>
      <c r="C144" t="s">
        <v>347</v>
      </c>
      <c r="D144" t="s">
        <v>1282</v>
      </c>
      <c r="E144" t="s">
        <v>31</v>
      </c>
      <c r="F144">
        <v>8784</v>
      </c>
      <c r="G144">
        <v>1031</v>
      </c>
      <c r="H144">
        <v>0.11737249544626593</v>
      </c>
      <c r="I144" t="str">
        <f>VLOOKUP($B144&amp;$E144,'Employee List'!$A:$E,5,0)</f>
        <v>E-1112</v>
      </c>
    </row>
    <row r="145" spans="1:9" x14ac:dyDescent="0.35">
      <c r="A145" t="s">
        <v>1257</v>
      </c>
      <c r="B145" t="s">
        <v>37</v>
      </c>
      <c r="C145" t="s">
        <v>347</v>
      </c>
      <c r="D145" t="s">
        <v>1281</v>
      </c>
      <c r="E145" t="s">
        <v>29</v>
      </c>
      <c r="F145">
        <v>5510</v>
      </c>
      <c r="G145">
        <v>1632</v>
      </c>
      <c r="H145">
        <v>0.29618874773139747</v>
      </c>
      <c r="I145" t="str">
        <f>VLOOKUP($B145&amp;$E145,'Employee List'!$A:$E,5,0)</f>
        <v>E-1112</v>
      </c>
    </row>
    <row r="146" spans="1:9" x14ac:dyDescent="0.35">
      <c r="A146" t="s">
        <v>1257</v>
      </c>
      <c r="B146" t="s">
        <v>37</v>
      </c>
      <c r="C146" t="s">
        <v>347</v>
      </c>
      <c r="D146" t="s">
        <v>1281</v>
      </c>
      <c r="E146" t="s">
        <v>30</v>
      </c>
      <c r="F146">
        <v>6591</v>
      </c>
      <c r="G146">
        <v>6938</v>
      </c>
      <c r="H146">
        <v>1.0526475496889698</v>
      </c>
      <c r="I146" t="str">
        <f>VLOOKUP($B146&amp;$E146,'Employee List'!$A:$E,5,0)</f>
        <v>E-1112</v>
      </c>
    </row>
    <row r="147" spans="1:9" x14ac:dyDescent="0.35">
      <c r="A147" t="s">
        <v>1257</v>
      </c>
      <c r="B147" t="s">
        <v>37</v>
      </c>
      <c r="C147" t="s">
        <v>347</v>
      </c>
      <c r="D147" t="s">
        <v>1281</v>
      </c>
      <c r="E147" t="s">
        <v>31</v>
      </c>
      <c r="F147">
        <v>6511</v>
      </c>
      <c r="G147">
        <v>3959</v>
      </c>
      <c r="H147">
        <v>0.60804791890646603</v>
      </c>
      <c r="I147" t="str">
        <f>VLOOKUP($B147&amp;$E147,'Employee List'!$A:$E,5,0)</f>
        <v>E-1112</v>
      </c>
    </row>
    <row r="148" spans="1:9" x14ac:dyDescent="0.35">
      <c r="A148" t="s">
        <v>1257</v>
      </c>
      <c r="B148" t="s">
        <v>38</v>
      </c>
      <c r="C148" t="s">
        <v>347</v>
      </c>
      <c r="D148" t="s">
        <v>1274</v>
      </c>
      <c r="E148" t="s">
        <v>29</v>
      </c>
      <c r="F148">
        <v>24107</v>
      </c>
      <c r="G148">
        <v>16957</v>
      </c>
      <c r="H148">
        <v>0.70340564981125819</v>
      </c>
      <c r="I148" t="str">
        <f>VLOOKUP($B148&amp;$E148,'Employee List'!$A:$E,5,0)</f>
        <v>E-1113</v>
      </c>
    </row>
    <row r="149" spans="1:9" x14ac:dyDescent="0.35">
      <c r="A149" t="s">
        <v>1257</v>
      </c>
      <c r="B149" t="s">
        <v>38</v>
      </c>
      <c r="C149" t="s">
        <v>347</v>
      </c>
      <c r="D149" t="s">
        <v>1274</v>
      </c>
      <c r="E149" t="s">
        <v>30</v>
      </c>
      <c r="F149">
        <v>24337</v>
      </c>
      <c r="G149">
        <v>16224</v>
      </c>
      <c r="H149">
        <v>0.666639273534125</v>
      </c>
      <c r="I149" t="str">
        <f>VLOOKUP($B149&amp;$E149,'Employee List'!$A:$E,5,0)</f>
        <v>E-1113</v>
      </c>
    </row>
    <row r="150" spans="1:9" x14ac:dyDescent="0.35">
      <c r="A150" t="s">
        <v>1257</v>
      </c>
      <c r="B150" t="s">
        <v>38</v>
      </c>
      <c r="C150" t="s">
        <v>347</v>
      </c>
      <c r="D150" t="s">
        <v>1274</v>
      </c>
      <c r="E150" t="s">
        <v>31</v>
      </c>
      <c r="F150">
        <v>26512</v>
      </c>
      <c r="G150">
        <v>16186</v>
      </c>
      <c r="H150">
        <v>0.6105159927579964</v>
      </c>
      <c r="I150" t="str">
        <f>VLOOKUP($B150&amp;$E150,'Employee List'!$A:$E,5,0)</f>
        <v>E-1113</v>
      </c>
    </row>
    <row r="151" spans="1:9" x14ac:dyDescent="0.35">
      <c r="A151" t="s">
        <v>1257</v>
      </c>
      <c r="B151" t="s">
        <v>38</v>
      </c>
      <c r="C151" t="s">
        <v>347</v>
      </c>
      <c r="D151" t="s">
        <v>1263</v>
      </c>
      <c r="E151" t="s">
        <v>29</v>
      </c>
      <c r="F151">
        <v>2417</v>
      </c>
      <c r="G151">
        <v>5532</v>
      </c>
      <c r="H151">
        <v>2.2887877534133221</v>
      </c>
      <c r="I151" t="str">
        <f>VLOOKUP($B151&amp;$E151,'Employee List'!$A:$E,5,0)</f>
        <v>E-1113</v>
      </c>
    </row>
    <row r="152" spans="1:9" x14ac:dyDescent="0.35">
      <c r="A152" t="s">
        <v>1257</v>
      </c>
      <c r="B152" t="s">
        <v>38</v>
      </c>
      <c r="C152" t="s">
        <v>347</v>
      </c>
      <c r="D152" t="s">
        <v>1263</v>
      </c>
      <c r="E152" t="s">
        <v>30</v>
      </c>
      <c r="F152">
        <v>2249</v>
      </c>
      <c r="G152">
        <v>1415</v>
      </c>
      <c r="H152">
        <v>0.62916851934192974</v>
      </c>
      <c r="I152" t="str">
        <f>VLOOKUP($B152&amp;$E152,'Employee List'!$A:$E,5,0)</f>
        <v>E-1113</v>
      </c>
    </row>
    <row r="153" spans="1:9" x14ac:dyDescent="0.35">
      <c r="A153" t="s">
        <v>1257</v>
      </c>
      <c r="B153" t="s">
        <v>38</v>
      </c>
      <c r="C153" t="s">
        <v>347</v>
      </c>
      <c r="D153" t="s">
        <v>1263</v>
      </c>
      <c r="E153" t="s">
        <v>31</v>
      </c>
      <c r="F153">
        <v>3407</v>
      </c>
      <c r="G153">
        <v>3704</v>
      </c>
      <c r="H153">
        <v>1.0871734663927208</v>
      </c>
      <c r="I153" t="str">
        <f>VLOOKUP($B153&amp;$E153,'Employee List'!$A:$E,5,0)</f>
        <v>E-1113</v>
      </c>
    </row>
    <row r="154" spans="1:9" x14ac:dyDescent="0.35">
      <c r="A154" t="s">
        <v>1257</v>
      </c>
      <c r="B154" t="s">
        <v>38</v>
      </c>
      <c r="C154" t="s">
        <v>347</v>
      </c>
      <c r="D154" t="s">
        <v>1264</v>
      </c>
      <c r="E154" t="s">
        <v>29</v>
      </c>
      <c r="F154">
        <v>46457</v>
      </c>
      <c r="G154">
        <v>4193</v>
      </c>
      <c r="H154">
        <v>9.0255505090729063E-2</v>
      </c>
      <c r="I154" t="str">
        <f>VLOOKUP($B154&amp;$E154,'Employee List'!$A:$E,5,0)</f>
        <v>E-1113</v>
      </c>
    </row>
    <row r="155" spans="1:9" x14ac:dyDescent="0.35">
      <c r="A155" t="s">
        <v>1257</v>
      </c>
      <c r="B155" t="s">
        <v>38</v>
      </c>
      <c r="C155" t="s">
        <v>347</v>
      </c>
      <c r="D155" t="s">
        <v>1264</v>
      </c>
      <c r="E155" t="s">
        <v>30</v>
      </c>
      <c r="F155">
        <v>44128</v>
      </c>
      <c r="G155">
        <v>8805</v>
      </c>
      <c r="H155">
        <v>0.19953317621464831</v>
      </c>
      <c r="I155" t="str">
        <f>VLOOKUP($B155&amp;$E155,'Employee List'!$A:$E,5,0)</f>
        <v>E-1113</v>
      </c>
    </row>
    <row r="156" spans="1:9" x14ac:dyDescent="0.35">
      <c r="A156" t="s">
        <v>1257</v>
      </c>
      <c r="B156" t="s">
        <v>38</v>
      </c>
      <c r="C156" t="s">
        <v>347</v>
      </c>
      <c r="D156" t="s">
        <v>1264</v>
      </c>
      <c r="E156" t="s">
        <v>31</v>
      </c>
      <c r="F156">
        <v>44985</v>
      </c>
      <c r="G156">
        <v>3932</v>
      </c>
      <c r="H156">
        <v>8.7406913415582974E-2</v>
      </c>
      <c r="I156" t="str">
        <f>VLOOKUP($B156&amp;$E156,'Employee List'!$A:$E,5,0)</f>
        <v>E-1113</v>
      </c>
    </row>
    <row r="157" spans="1:9" x14ac:dyDescent="0.35">
      <c r="A157" t="s">
        <v>1257</v>
      </c>
      <c r="B157" t="s">
        <v>38</v>
      </c>
      <c r="C157" t="s">
        <v>347</v>
      </c>
      <c r="D157" t="s">
        <v>1265</v>
      </c>
      <c r="E157" t="s">
        <v>29</v>
      </c>
      <c r="F157">
        <v>58126</v>
      </c>
      <c r="G157">
        <v>42087</v>
      </c>
      <c r="H157">
        <v>0.72406496232322881</v>
      </c>
      <c r="I157" t="str">
        <f>VLOOKUP($B157&amp;$E157,'Employee List'!$A:$E,5,0)</f>
        <v>E-1113</v>
      </c>
    </row>
    <row r="158" spans="1:9" x14ac:dyDescent="0.35">
      <c r="A158" t="s">
        <v>1257</v>
      </c>
      <c r="B158" t="s">
        <v>38</v>
      </c>
      <c r="C158" t="s">
        <v>347</v>
      </c>
      <c r="D158" t="s">
        <v>1265</v>
      </c>
      <c r="E158" t="s">
        <v>30</v>
      </c>
      <c r="F158">
        <v>57645</v>
      </c>
      <c r="G158">
        <v>36756</v>
      </c>
      <c r="H158">
        <v>0.63762685402029662</v>
      </c>
      <c r="I158" t="str">
        <f>VLOOKUP($B158&amp;$E158,'Employee List'!$A:$E,5,0)</f>
        <v>E-1113</v>
      </c>
    </row>
    <row r="159" spans="1:9" x14ac:dyDescent="0.35">
      <c r="A159" t="s">
        <v>1257</v>
      </c>
      <c r="B159" t="s">
        <v>38</v>
      </c>
      <c r="C159" t="s">
        <v>347</v>
      </c>
      <c r="D159" t="s">
        <v>1265</v>
      </c>
      <c r="E159" t="s">
        <v>31</v>
      </c>
      <c r="F159">
        <v>55272</v>
      </c>
      <c r="G159">
        <v>25247</v>
      </c>
      <c r="H159">
        <v>0.45677739180778693</v>
      </c>
      <c r="I159" t="str">
        <f>VLOOKUP($B159&amp;$E159,'Employee List'!$A:$E,5,0)</f>
        <v>E-1113</v>
      </c>
    </row>
    <row r="160" spans="1:9" x14ac:dyDescent="0.35">
      <c r="A160" t="s">
        <v>1257</v>
      </c>
      <c r="B160" t="s">
        <v>38</v>
      </c>
      <c r="C160" t="s">
        <v>347</v>
      </c>
      <c r="D160" t="s">
        <v>1260</v>
      </c>
      <c r="E160" t="s">
        <v>29</v>
      </c>
      <c r="F160">
        <v>188802</v>
      </c>
      <c r="G160">
        <v>185737</v>
      </c>
      <c r="H160">
        <v>0.98376606180019277</v>
      </c>
      <c r="I160" t="str">
        <f>VLOOKUP($B160&amp;$E160,'Employee List'!$A:$E,5,0)</f>
        <v>E-1113</v>
      </c>
    </row>
    <row r="161" spans="1:9" x14ac:dyDescent="0.35">
      <c r="A161" t="s">
        <v>1257</v>
      </c>
      <c r="B161" t="s">
        <v>38</v>
      </c>
      <c r="C161" t="s">
        <v>347</v>
      </c>
      <c r="D161" t="s">
        <v>1260</v>
      </c>
      <c r="E161" t="s">
        <v>30</v>
      </c>
      <c r="F161">
        <v>190029</v>
      </c>
      <c r="G161">
        <v>290944</v>
      </c>
      <c r="H161">
        <v>1.5310505238674097</v>
      </c>
      <c r="I161" t="str">
        <f>VLOOKUP($B161&amp;$E161,'Employee List'!$A:$E,5,0)</f>
        <v>E-1113</v>
      </c>
    </row>
    <row r="162" spans="1:9" x14ac:dyDescent="0.35">
      <c r="A162" t="s">
        <v>1257</v>
      </c>
      <c r="B162" t="s">
        <v>38</v>
      </c>
      <c r="C162" t="s">
        <v>347</v>
      </c>
      <c r="D162" t="s">
        <v>1260</v>
      </c>
      <c r="E162" t="s">
        <v>31</v>
      </c>
      <c r="F162">
        <v>218073</v>
      </c>
      <c r="G162">
        <v>399697</v>
      </c>
      <c r="H162">
        <v>1.8328587216207417</v>
      </c>
      <c r="I162" t="str">
        <f>VLOOKUP($B162&amp;$E162,'Employee List'!$A:$E,5,0)</f>
        <v>E-1113</v>
      </c>
    </row>
    <row r="163" spans="1:9" x14ac:dyDescent="0.35">
      <c r="A163" t="s">
        <v>1257</v>
      </c>
      <c r="B163" t="s">
        <v>38</v>
      </c>
      <c r="C163" t="s">
        <v>347</v>
      </c>
      <c r="D163" t="s">
        <v>1261</v>
      </c>
      <c r="E163" t="s">
        <v>29</v>
      </c>
      <c r="F163">
        <v>110645</v>
      </c>
      <c r="G163">
        <v>94908</v>
      </c>
      <c r="H163">
        <v>0.85777034660400375</v>
      </c>
      <c r="I163" t="str">
        <f>VLOOKUP($B163&amp;$E163,'Employee List'!$A:$E,5,0)</f>
        <v>E-1113</v>
      </c>
    </row>
    <row r="164" spans="1:9" x14ac:dyDescent="0.35">
      <c r="A164" t="s">
        <v>1257</v>
      </c>
      <c r="B164" t="s">
        <v>38</v>
      </c>
      <c r="C164" t="s">
        <v>347</v>
      </c>
      <c r="D164" t="s">
        <v>1261</v>
      </c>
      <c r="E164" t="s">
        <v>30</v>
      </c>
      <c r="F164">
        <v>112599</v>
      </c>
      <c r="G164">
        <v>128980</v>
      </c>
      <c r="H164">
        <v>1.145480865727049</v>
      </c>
      <c r="I164" t="str">
        <f>VLOOKUP($B164&amp;$E164,'Employee List'!$A:$E,5,0)</f>
        <v>E-1113</v>
      </c>
    </row>
    <row r="165" spans="1:9" x14ac:dyDescent="0.35">
      <c r="A165" t="s">
        <v>1257</v>
      </c>
      <c r="B165" t="s">
        <v>38</v>
      </c>
      <c r="C165" t="s">
        <v>347</v>
      </c>
      <c r="D165" t="s">
        <v>1261</v>
      </c>
      <c r="E165" t="s">
        <v>31</v>
      </c>
      <c r="F165">
        <v>113286</v>
      </c>
      <c r="G165">
        <v>123649</v>
      </c>
      <c r="H165">
        <v>1.0914764401603023</v>
      </c>
      <c r="I165" t="str">
        <f>VLOOKUP($B165&amp;$E165,'Employee List'!$A:$E,5,0)</f>
        <v>E-1113</v>
      </c>
    </row>
    <row r="166" spans="1:9" x14ac:dyDescent="0.35">
      <c r="A166" t="s">
        <v>1257</v>
      </c>
      <c r="B166" t="s">
        <v>38</v>
      </c>
      <c r="C166" t="s">
        <v>347</v>
      </c>
      <c r="D166" t="s">
        <v>1266</v>
      </c>
      <c r="E166" t="s">
        <v>29</v>
      </c>
      <c r="F166">
        <v>147451</v>
      </c>
      <c r="G166">
        <v>139817</v>
      </c>
      <c r="H166">
        <v>0.94822686858685257</v>
      </c>
      <c r="I166" t="str">
        <f>VLOOKUP($B166&amp;$E166,'Employee List'!$A:$E,5,0)</f>
        <v>E-1113</v>
      </c>
    </row>
    <row r="167" spans="1:9" x14ac:dyDescent="0.35">
      <c r="A167" t="s">
        <v>1257</v>
      </c>
      <c r="B167" t="s">
        <v>38</v>
      </c>
      <c r="C167" t="s">
        <v>347</v>
      </c>
      <c r="D167" t="s">
        <v>1266</v>
      </c>
      <c r="E167" t="s">
        <v>30</v>
      </c>
      <c r="F167">
        <v>155757</v>
      </c>
      <c r="G167">
        <v>129304</v>
      </c>
      <c r="H167">
        <v>0.83016493640735245</v>
      </c>
      <c r="I167" t="str">
        <f>VLOOKUP($B167&amp;$E167,'Employee List'!$A:$E,5,0)</f>
        <v>E-1113</v>
      </c>
    </row>
    <row r="168" spans="1:9" x14ac:dyDescent="0.35">
      <c r="A168" t="s">
        <v>1257</v>
      </c>
      <c r="B168" t="s">
        <v>38</v>
      </c>
      <c r="C168" t="s">
        <v>347</v>
      </c>
      <c r="D168" t="s">
        <v>1266</v>
      </c>
      <c r="E168" t="s">
        <v>31</v>
      </c>
      <c r="F168">
        <v>152162</v>
      </c>
      <c r="G168">
        <v>137917</v>
      </c>
      <c r="H168">
        <v>0.90638267110053761</v>
      </c>
      <c r="I168" t="str">
        <f>VLOOKUP($B168&amp;$E168,'Employee List'!$A:$E,5,0)</f>
        <v>E-1113</v>
      </c>
    </row>
    <row r="169" spans="1:9" x14ac:dyDescent="0.35">
      <c r="A169" t="s">
        <v>1257</v>
      </c>
      <c r="B169" t="s">
        <v>38</v>
      </c>
      <c r="C169" t="s">
        <v>347</v>
      </c>
      <c r="D169" t="s">
        <v>1267</v>
      </c>
      <c r="E169" t="s">
        <v>29</v>
      </c>
      <c r="F169">
        <v>35003</v>
      </c>
      <c r="G169">
        <v>25345</v>
      </c>
      <c r="H169">
        <v>0.72408079307487927</v>
      </c>
      <c r="I169" t="str">
        <f>VLOOKUP($B169&amp;$E169,'Employee List'!$A:$E,5,0)</f>
        <v>E-1113</v>
      </c>
    </row>
    <row r="170" spans="1:9" x14ac:dyDescent="0.35">
      <c r="A170" t="s">
        <v>1257</v>
      </c>
      <c r="B170" t="s">
        <v>38</v>
      </c>
      <c r="C170" t="s">
        <v>347</v>
      </c>
      <c r="D170" t="s">
        <v>1267</v>
      </c>
      <c r="E170" t="s">
        <v>30</v>
      </c>
      <c r="F170">
        <v>34826</v>
      </c>
      <c r="G170">
        <v>29554</v>
      </c>
      <c r="H170">
        <v>0.84861884798713605</v>
      </c>
      <c r="I170" t="str">
        <f>VLOOKUP($B170&amp;$E170,'Employee List'!$A:$E,5,0)</f>
        <v>E-1113</v>
      </c>
    </row>
    <row r="171" spans="1:9" x14ac:dyDescent="0.35">
      <c r="A171" t="s">
        <v>1257</v>
      </c>
      <c r="B171" t="s">
        <v>38</v>
      </c>
      <c r="C171" t="s">
        <v>347</v>
      </c>
      <c r="D171" t="s">
        <v>1267</v>
      </c>
      <c r="E171" t="s">
        <v>31</v>
      </c>
      <c r="F171">
        <v>37740</v>
      </c>
      <c r="G171">
        <v>43106</v>
      </c>
      <c r="H171">
        <v>1.1421833598304187</v>
      </c>
      <c r="I171" t="str">
        <f>VLOOKUP($B171&amp;$E171,'Employee List'!$A:$E,5,0)</f>
        <v>E-1113</v>
      </c>
    </row>
    <row r="172" spans="1:9" x14ac:dyDescent="0.35">
      <c r="A172" t="s">
        <v>1257</v>
      </c>
      <c r="B172" t="s">
        <v>38</v>
      </c>
      <c r="C172" t="s">
        <v>347</v>
      </c>
      <c r="D172" t="s">
        <v>1268</v>
      </c>
      <c r="E172" t="s">
        <v>29</v>
      </c>
      <c r="F172">
        <v>15665</v>
      </c>
      <c r="G172">
        <v>14534</v>
      </c>
      <c r="H172">
        <v>0.92780082987551871</v>
      </c>
      <c r="I172" t="str">
        <f>VLOOKUP($B172&amp;$E172,'Employee List'!$A:$E,5,0)</f>
        <v>E-1113</v>
      </c>
    </row>
    <row r="173" spans="1:9" x14ac:dyDescent="0.35">
      <c r="A173" t="s">
        <v>1257</v>
      </c>
      <c r="B173" t="s">
        <v>38</v>
      </c>
      <c r="C173" t="s">
        <v>347</v>
      </c>
      <c r="D173" t="s">
        <v>1268</v>
      </c>
      <c r="E173" t="s">
        <v>30</v>
      </c>
      <c r="F173">
        <v>12149</v>
      </c>
      <c r="G173">
        <v>15495</v>
      </c>
      <c r="H173">
        <v>1.2754136142892418</v>
      </c>
      <c r="I173" t="str">
        <f>VLOOKUP($B173&amp;$E173,'Employee List'!$A:$E,5,0)</f>
        <v>E-1113</v>
      </c>
    </row>
    <row r="174" spans="1:9" x14ac:dyDescent="0.35">
      <c r="A174" t="s">
        <v>1257</v>
      </c>
      <c r="B174" t="s">
        <v>38</v>
      </c>
      <c r="C174" t="s">
        <v>347</v>
      </c>
      <c r="D174" t="s">
        <v>1268</v>
      </c>
      <c r="E174" t="s">
        <v>31</v>
      </c>
      <c r="F174">
        <v>12230</v>
      </c>
      <c r="G174">
        <v>9255</v>
      </c>
      <c r="H174">
        <v>0.75674570727718726</v>
      </c>
      <c r="I174" t="str">
        <f>VLOOKUP($B174&amp;$E174,'Employee List'!$A:$E,5,0)</f>
        <v>E-1113</v>
      </c>
    </row>
    <row r="175" spans="1:9" x14ac:dyDescent="0.35">
      <c r="A175" t="s">
        <v>1257</v>
      </c>
      <c r="B175" t="s">
        <v>38</v>
      </c>
      <c r="C175" t="s">
        <v>347</v>
      </c>
      <c r="D175" t="s">
        <v>1269</v>
      </c>
      <c r="E175" t="s">
        <v>29</v>
      </c>
      <c r="F175">
        <v>34997</v>
      </c>
      <c r="G175">
        <v>70470</v>
      </c>
      <c r="H175">
        <v>2.0136011658142126</v>
      </c>
      <c r="I175" t="str">
        <f>VLOOKUP($B175&amp;$E175,'Employee List'!$A:$E,5,0)</f>
        <v>E-1113</v>
      </c>
    </row>
    <row r="176" spans="1:9" x14ac:dyDescent="0.35">
      <c r="A176" t="s">
        <v>1257</v>
      </c>
      <c r="B176" t="s">
        <v>38</v>
      </c>
      <c r="C176" t="s">
        <v>347</v>
      </c>
      <c r="D176" t="s">
        <v>1269</v>
      </c>
      <c r="E176" t="s">
        <v>30</v>
      </c>
      <c r="F176">
        <v>32804</v>
      </c>
      <c r="G176">
        <v>76720</v>
      </c>
      <c r="H176">
        <v>2.3387391781490061</v>
      </c>
      <c r="I176" t="str">
        <f>VLOOKUP($B176&amp;$E176,'Employee List'!$A:$E,5,0)</f>
        <v>E-1113</v>
      </c>
    </row>
    <row r="177" spans="1:9" x14ac:dyDescent="0.35">
      <c r="A177" t="s">
        <v>1257</v>
      </c>
      <c r="B177" t="s">
        <v>38</v>
      </c>
      <c r="C177" t="s">
        <v>347</v>
      </c>
      <c r="D177" t="s">
        <v>1269</v>
      </c>
      <c r="E177" t="s">
        <v>31</v>
      </c>
      <c r="F177">
        <v>28101</v>
      </c>
      <c r="G177">
        <v>29241</v>
      </c>
      <c r="H177">
        <v>1.0405679513184585</v>
      </c>
      <c r="I177" t="str">
        <f>VLOOKUP($B177&amp;$E177,'Employee List'!$A:$E,5,0)</f>
        <v>E-1113</v>
      </c>
    </row>
    <row r="178" spans="1:9" x14ac:dyDescent="0.35">
      <c r="A178" t="s">
        <v>1257</v>
      </c>
      <c r="B178" t="s">
        <v>38</v>
      </c>
      <c r="C178" t="s">
        <v>347</v>
      </c>
      <c r="D178" t="s">
        <v>1270</v>
      </c>
      <c r="E178" t="s">
        <v>29</v>
      </c>
      <c r="F178">
        <v>9984</v>
      </c>
      <c r="G178">
        <v>9205</v>
      </c>
      <c r="H178">
        <v>0.92197516025641024</v>
      </c>
      <c r="I178" t="str">
        <f>VLOOKUP($B178&amp;$E178,'Employee List'!$A:$E,5,0)</f>
        <v>E-1113</v>
      </c>
    </row>
    <row r="179" spans="1:9" x14ac:dyDescent="0.35">
      <c r="A179" t="s">
        <v>1257</v>
      </c>
      <c r="B179" t="s">
        <v>38</v>
      </c>
      <c r="C179" t="s">
        <v>347</v>
      </c>
      <c r="D179" t="s">
        <v>1270</v>
      </c>
      <c r="E179" t="s">
        <v>30</v>
      </c>
      <c r="F179">
        <v>10049</v>
      </c>
      <c r="G179">
        <v>13246</v>
      </c>
      <c r="H179">
        <v>1.3181411085680168</v>
      </c>
      <c r="I179" t="str">
        <f>VLOOKUP($B179&amp;$E179,'Employee List'!$A:$E,5,0)</f>
        <v>E-1113</v>
      </c>
    </row>
    <row r="180" spans="1:9" x14ac:dyDescent="0.35">
      <c r="A180" t="s">
        <v>1257</v>
      </c>
      <c r="B180" t="s">
        <v>38</v>
      </c>
      <c r="C180" t="s">
        <v>347</v>
      </c>
      <c r="D180" t="s">
        <v>1270</v>
      </c>
      <c r="E180" t="s">
        <v>31</v>
      </c>
      <c r="F180">
        <v>10441</v>
      </c>
      <c r="G180">
        <v>6076</v>
      </c>
      <c r="H180">
        <v>0.58193659611148363</v>
      </c>
      <c r="I180" t="str">
        <f>VLOOKUP($B180&amp;$E180,'Employee List'!$A:$E,5,0)</f>
        <v>E-1113</v>
      </c>
    </row>
    <row r="181" spans="1:9" x14ac:dyDescent="0.35">
      <c r="A181" t="s">
        <v>1257</v>
      </c>
      <c r="B181" t="s">
        <v>38</v>
      </c>
      <c r="C181" t="s">
        <v>347</v>
      </c>
      <c r="D181" t="s">
        <v>1271</v>
      </c>
      <c r="E181" t="s">
        <v>29</v>
      </c>
      <c r="F181">
        <v>14947</v>
      </c>
      <c r="G181">
        <v>7117</v>
      </c>
      <c r="H181">
        <v>0.47614906001204255</v>
      </c>
      <c r="I181" t="str">
        <f>VLOOKUP($B181&amp;$E181,'Employee List'!$A:$E,5,0)</f>
        <v>E-1113</v>
      </c>
    </row>
    <row r="182" spans="1:9" x14ac:dyDescent="0.35">
      <c r="A182" t="s">
        <v>1257</v>
      </c>
      <c r="B182" t="s">
        <v>38</v>
      </c>
      <c r="C182" t="s">
        <v>347</v>
      </c>
      <c r="D182" t="s">
        <v>1271</v>
      </c>
      <c r="E182" t="s">
        <v>30</v>
      </c>
      <c r="F182">
        <v>14838</v>
      </c>
      <c r="G182">
        <v>17374</v>
      </c>
      <c r="H182">
        <v>1.1709125219032215</v>
      </c>
      <c r="I182" t="str">
        <f>VLOOKUP($B182&amp;$E182,'Employee List'!$A:$E,5,0)</f>
        <v>E-1113</v>
      </c>
    </row>
    <row r="183" spans="1:9" x14ac:dyDescent="0.35">
      <c r="A183" t="s">
        <v>1257</v>
      </c>
      <c r="B183" t="s">
        <v>38</v>
      </c>
      <c r="C183" t="s">
        <v>347</v>
      </c>
      <c r="D183" t="s">
        <v>1271</v>
      </c>
      <c r="E183" t="s">
        <v>31</v>
      </c>
      <c r="F183">
        <v>15646</v>
      </c>
      <c r="G183">
        <v>15353</v>
      </c>
      <c r="H183">
        <v>0.98127316886105076</v>
      </c>
      <c r="I183" t="str">
        <f>VLOOKUP($B183&amp;$E183,'Employee List'!$A:$E,5,0)</f>
        <v>E-1113</v>
      </c>
    </row>
    <row r="184" spans="1:9" x14ac:dyDescent="0.35">
      <c r="A184" t="s">
        <v>1257</v>
      </c>
      <c r="B184" t="s">
        <v>38</v>
      </c>
      <c r="C184" t="s">
        <v>347</v>
      </c>
      <c r="D184" t="s">
        <v>1258</v>
      </c>
      <c r="E184" t="s">
        <v>29</v>
      </c>
      <c r="F184">
        <v>177425</v>
      </c>
      <c r="G184">
        <v>179692</v>
      </c>
      <c r="H184">
        <v>1.012777229815415</v>
      </c>
      <c r="I184" t="str">
        <f>VLOOKUP($B184&amp;$E184,'Employee List'!$A:$E,5,0)</f>
        <v>E-1113</v>
      </c>
    </row>
    <row r="185" spans="1:9" x14ac:dyDescent="0.35">
      <c r="A185" t="s">
        <v>1257</v>
      </c>
      <c r="B185" t="s">
        <v>38</v>
      </c>
      <c r="C185" t="s">
        <v>347</v>
      </c>
      <c r="D185" t="s">
        <v>1258</v>
      </c>
      <c r="E185" t="s">
        <v>30</v>
      </c>
      <c r="F185">
        <v>172553</v>
      </c>
      <c r="G185">
        <v>148481</v>
      </c>
      <c r="H185">
        <v>0.8604950363076852</v>
      </c>
      <c r="I185" t="str">
        <f>VLOOKUP($B185&amp;$E185,'Employee List'!$A:$E,5,0)</f>
        <v>E-1113</v>
      </c>
    </row>
    <row r="186" spans="1:9" x14ac:dyDescent="0.35">
      <c r="A186" t="s">
        <v>1257</v>
      </c>
      <c r="B186" t="s">
        <v>38</v>
      </c>
      <c r="C186" t="s">
        <v>347</v>
      </c>
      <c r="D186" t="s">
        <v>1258</v>
      </c>
      <c r="E186" t="s">
        <v>31</v>
      </c>
      <c r="F186">
        <v>161642</v>
      </c>
      <c r="G186">
        <v>130707</v>
      </c>
      <c r="H186">
        <v>0.80862028433204236</v>
      </c>
      <c r="I186" t="str">
        <f>VLOOKUP($B186&amp;$E186,'Employee List'!$A:$E,5,0)</f>
        <v>E-1113</v>
      </c>
    </row>
    <row r="187" spans="1:9" x14ac:dyDescent="0.35">
      <c r="A187" t="s">
        <v>1257</v>
      </c>
      <c r="B187" t="s">
        <v>38</v>
      </c>
      <c r="C187" t="s">
        <v>347</v>
      </c>
      <c r="D187" t="s">
        <v>1272</v>
      </c>
      <c r="E187" t="s">
        <v>29</v>
      </c>
      <c r="F187">
        <v>20605</v>
      </c>
      <c r="G187">
        <v>16807</v>
      </c>
      <c r="H187">
        <v>0.81567580684299923</v>
      </c>
      <c r="I187" t="str">
        <f>VLOOKUP($B187&amp;$E187,'Employee List'!$A:$E,5,0)</f>
        <v>E-1113</v>
      </c>
    </row>
    <row r="188" spans="1:9" x14ac:dyDescent="0.35">
      <c r="A188" t="s">
        <v>1257</v>
      </c>
      <c r="B188" t="s">
        <v>38</v>
      </c>
      <c r="C188" t="s">
        <v>347</v>
      </c>
      <c r="D188" t="s">
        <v>1272</v>
      </c>
      <c r="E188" t="s">
        <v>30</v>
      </c>
      <c r="F188">
        <v>23927</v>
      </c>
      <c r="G188">
        <v>22946</v>
      </c>
      <c r="H188">
        <v>0.95900029255652608</v>
      </c>
      <c r="I188" t="str">
        <f>VLOOKUP($B188&amp;$E188,'Employee List'!$A:$E,5,0)</f>
        <v>E-1113</v>
      </c>
    </row>
    <row r="189" spans="1:9" x14ac:dyDescent="0.35">
      <c r="A189" t="s">
        <v>1257</v>
      </c>
      <c r="B189" t="s">
        <v>38</v>
      </c>
      <c r="C189" t="s">
        <v>347</v>
      </c>
      <c r="D189" t="s">
        <v>1272</v>
      </c>
      <c r="E189" t="s">
        <v>31</v>
      </c>
      <c r="F189">
        <v>24888</v>
      </c>
      <c r="G189">
        <v>17901</v>
      </c>
      <c r="H189">
        <v>0.71926229508196726</v>
      </c>
      <c r="I189" t="str">
        <f>VLOOKUP($B189&amp;$E189,'Employee List'!$A:$E,5,0)</f>
        <v>E-1113</v>
      </c>
    </row>
    <row r="190" spans="1:9" x14ac:dyDescent="0.35">
      <c r="A190" t="s">
        <v>1257</v>
      </c>
      <c r="B190" t="s">
        <v>38</v>
      </c>
      <c r="C190" t="s">
        <v>347</v>
      </c>
      <c r="D190" t="s">
        <v>1259</v>
      </c>
      <c r="E190" t="s">
        <v>29</v>
      </c>
      <c r="F190">
        <v>42054</v>
      </c>
      <c r="G190">
        <v>44367</v>
      </c>
      <c r="H190">
        <v>1.0550007133685262</v>
      </c>
      <c r="I190" t="str">
        <f>VLOOKUP($B190&amp;$E190,'Employee List'!$A:$E,5,0)</f>
        <v>E-1113</v>
      </c>
    </row>
    <row r="191" spans="1:9" x14ac:dyDescent="0.35">
      <c r="A191" t="s">
        <v>1257</v>
      </c>
      <c r="B191" t="s">
        <v>38</v>
      </c>
      <c r="C191" t="s">
        <v>347</v>
      </c>
      <c r="D191" t="s">
        <v>1259</v>
      </c>
      <c r="E191" t="s">
        <v>30</v>
      </c>
      <c r="F191">
        <v>43623</v>
      </c>
      <c r="G191">
        <v>46287</v>
      </c>
      <c r="H191">
        <v>1.0610687022900764</v>
      </c>
      <c r="I191" t="str">
        <f>VLOOKUP($B191&amp;$E191,'Employee List'!$A:$E,5,0)</f>
        <v>E-1113</v>
      </c>
    </row>
    <row r="192" spans="1:9" x14ac:dyDescent="0.35">
      <c r="A192" t="s">
        <v>1257</v>
      </c>
      <c r="B192" t="s">
        <v>38</v>
      </c>
      <c r="C192" t="s">
        <v>347</v>
      </c>
      <c r="D192" t="s">
        <v>1259</v>
      </c>
      <c r="E192" t="s">
        <v>31</v>
      </c>
      <c r="F192">
        <v>45456</v>
      </c>
      <c r="G192">
        <v>47218</v>
      </c>
      <c r="H192">
        <v>1.0387627595916931</v>
      </c>
      <c r="I192" t="str">
        <f>VLOOKUP($B192&amp;$E192,'Employee List'!$A:$E,5,0)</f>
        <v>E-1113</v>
      </c>
    </row>
    <row r="193" spans="1:9" x14ac:dyDescent="0.35">
      <c r="A193" t="s">
        <v>1257</v>
      </c>
      <c r="B193" t="s">
        <v>38</v>
      </c>
      <c r="C193" t="s">
        <v>347</v>
      </c>
      <c r="D193" t="s">
        <v>1273</v>
      </c>
      <c r="E193" t="s">
        <v>29</v>
      </c>
      <c r="F193">
        <v>10000</v>
      </c>
      <c r="G193">
        <v>7617</v>
      </c>
      <c r="H193">
        <v>0.76170000000000004</v>
      </c>
      <c r="I193" t="str">
        <f>VLOOKUP($B193&amp;$E193,'Employee List'!$A:$E,5,0)</f>
        <v>E-1113</v>
      </c>
    </row>
    <row r="194" spans="1:9" x14ac:dyDescent="0.35">
      <c r="A194" t="s">
        <v>1257</v>
      </c>
      <c r="B194" t="s">
        <v>38</v>
      </c>
      <c r="C194" t="s">
        <v>347</v>
      </c>
      <c r="D194" t="s">
        <v>1273</v>
      </c>
      <c r="E194" t="s">
        <v>30</v>
      </c>
      <c r="F194">
        <v>7245</v>
      </c>
      <c r="G194">
        <v>5371</v>
      </c>
      <c r="H194">
        <v>0.7413388543823326</v>
      </c>
      <c r="I194" t="str">
        <f>VLOOKUP($B194&amp;$E194,'Employee List'!$A:$E,5,0)</f>
        <v>E-1113</v>
      </c>
    </row>
    <row r="195" spans="1:9" x14ac:dyDescent="0.35">
      <c r="A195" t="s">
        <v>1257</v>
      </c>
      <c r="B195" t="s">
        <v>38</v>
      </c>
      <c r="C195" t="s">
        <v>347</v>
      </c>
      <c r="D195" t="s">
        <v>1273</v>
      </c>
      <c r="E195" t="s">
        <v>31</v>
      </c>
      <c r="F195">
        <v>8710</v>
      </c>
      <c r="G195">
        <v>6238</v>
      </c>
      <c r="H195">
        <v>0.71618828932261769</v>
      </c>
      <c r="I195" t="str">
        <f>VLOOKUP($B195&amp;$E195,'Employee List'!$A:$E,5,0)</f>
        <v>E-1113</v>
      </c>
    </row>
    <row r="196" spans="1:9" x14ac:dyDescent="0.35">
      <c r="A196" t="s">
        <v>1257</v>
      </c>
      <c r="B196" t="s">
        <v>38</v>
      </c>
      <c r="C196" t="s">
        <v>347</v>
      </c>
      <c r="D196" t="s">
        <v>1275</v>
      </c>
      <c r="E196" t="s">
        <v>29</v>
      </c>
      <c r="F196">
        <v>7297</v>
      </c>
      <c r="G196">
        <v>7418</v>
      </c>
      <c r="H196">
        <v>1.0165821570508429</v>
      </c>
      <c r="I196" t="str">
        <f>VLOOKUP($B196&amp;$E196,'Employee List'!$A:$E,5,0)</f>
        <v>E-1113</v>
      </c>
    </row>
    <row r="197" spans="1:9" x14ac:dyDescent="0.35">
      <c r="A197" t="s">
        <v>1257</v>
      </c>
      <c r="B197" t="s">
        <v>38</v>
      </c>
      <c r="C197" t="s">
        <v>347</v>
      </c>
      <c r="D197" t="s">
        <v>1275</v>
      </c>
      <c r="E197" t="s">
        <v>30</v>
      </c>
      <c r="F197">
        <v>5533</v>
      </c>
      <c r="G197">
        <v>2656</v>
      </c>
      <c r="H197">
        <v>0.48002891740466291</v>
      </c>
      <c r="I197" t="str">
        <f>VLOOKUP($B197&amp;$E197,'Employee List'!$A:$E,5,0)</f>
        <v>E-1113</v>
      </c>
    </row>
    <row r="198" spans="1:9" x14ac:dyDescent="0.35">
      <c r="A198" t="s">
        <v>1257</v>
      </c>
      <c r="B198" t="s">
        <v>38</v>
      </c>
      <c r="C198" t="s">
        <v>347</v>
      </c>
      <c r="D198" t="s">
        <v>1275</v>
      </c>
      <c r="E198" t="s">
        <v>31</v>
      </c>
      <c r="F198">
        <v>6074</v>
      </c>
      <c r="G198">
        <v>4265</v>
      </c>
      <c r="H198">
        <v>0.70217319723411264</v>
      </c>
      <c r="I198" t="str">
        <f>VLOOKUP($B198&amp;$E198,'Employee List'!$A:$E,5,0)</f>
        <v>E-1113</v>
      </c>
    </row>
    <row r="199" spans="1:9" x14ac:dyDescent="0.35">
      <c r="A199" t="s">
        <v>1257</v>
      </c>
      <c r="B199" t="s">
        <v>38</v>
      </c>
      <c r="C199" t="s">
        <v>347</v>
      </c>
      <c r="D199" t="s">
        <v>1276</v>
      </c>
      <c r="E199" t="s">
        <v>29</v>
      </c>
      <c r="F199">
        <v>6095</v>
      </c>
      <c r="G199">
        <v>6893</v>
      </c>
      <c r="H199">
        <v>1.1309269893355209</v>
      </c>
      <c r="I199" t="str">
        <f>VLOOKUP($B199&amp;$E199,'Employee List'!$A:$E,5,0)</f>
        <v>E-1113</v>
      </c>
    </row>
    <row r="200" spans="1:9" x14ac:dyDescent="0.35">
      <c r="A200" t="s">
        <v>1257</v>
      </c>
      <c r="B200" t="s">
        <v>38</v>
      </c>
      <c r="C200" t="s">
        <v>347</v>
      </c>
      <c r="D200" t="s">
        <v>1276</v>
      </c>
      <c r="E200" t="s">
        <v>30</v>
      </c>
      <c r="F200">
        <v>6789</v>
      </c>
      <c r="G200">
        <v>4323</v>
      </c>
      <c r="H200">
        <v>0.63676535572249227</v>
      </c>
      <c r="I200" t="str">
        <f>VLOOKUP($B200&amp;$E200,'Employee List'!$A:$E,5,0)</f>
        <v>E-1113</v>
      </c>
    </row>
    <row r="201" spans="1:9" x14ac:dyDescent="0.35">
      <c r="A201" t="s">
        <v>1257</v>
      </c>
      <c r="B201" t="s">
        <v>38</v>
      </c>
      <c r="C201" t="s">
        <v>347</v>
      </c>
      <c r="D201" t="s">
        <v>1276</v>
      </c>
      <c r="E201" t="s">
        <v>31</v>
      </c>
      <c r="F201">
        <v>6520</v>
      </c>
      <c r="G201">
        <v>5359</v>
      </c>
      <c r="H201">
        <v>0.82193251533742329</v>
      </c>
      <c r="I201" t="str">
        <f>VLOOKUP($B201&amp;$E201,'Employee List'!$A:$E,5,0)</f>
        <v>E-1113</v>
      </c>
    </row>
    <row r="202" spans="1:9" x14ac:dyDescent="0.35">
      <c r="A202" t="s">
        <v>1257</v>
      </c>
      <c r="B202" t="s">
        <v>38</v>
      </c>
      <c r="C202" t="s">
        <v>347</v>
      </c>
      <c r="D202" t="s">
        <v>1277</v>
      </c>
      <c r="E202" t="s">
        <v>29</v>
      </c>
      <c r="F202">
        <v>9628</v>
      </c>
      <c r="G202">
        <v>20804</v>
      </c>
      <c r="H202">
        <v>2.1607810552555047</v>
      </c>
      <c r="I202" t="str">
        <f>VLOOKUP($B202&amp;$E202,'Employee List'!$A:$E,5,0)</f>
        <v>E-1113</v>
      </c>
    </row>
    <row r="203" spans="1:9" x14ac:dyDescent="0.35">
      <c r="A203" t="s">
        <v>1257</v>
      </c>
      <c r="B203" t="s">
        <v>38</v>
      </c>
      <c r="C203" t="s">
        <v>347</v>
      </c>
      <c r="D203" t="s">
        <v>1277</v>
      </c>
      <c r="E203" t="s">
        <v>30</v>
      </c>
      <c r="F203">
        <v>12501</v>
      </c>
      <c r="G203">
        <v>16079</v>
      </c>
      <c r="H203">
        <v>1.2862171026317895</v>
      </c>
      <c r="I203" t="str">
        <f>VLOOKUP($B203&amp;$E203,'Employee List'!$A:$E,5,0)</f>
        <v>E-1113</v>
      </c>
    </row>
    <row r="204" spans="1:9" x14ac:dyDescent="0.35">
      <c r="A204" t="s">
        <v>1257</v>
      </c>
      <c r="B204" t="s">
        <v>38</v>
      </c>
      <c r="C204" t="s">
        <v>347</v>
      </c>
      <c r="D204" t="s">
        <v>1277</v>
      </c>
      <c r="E204" t="s">
        <v>31</v>
      </c>
      <c r="F204">
        <v>10294</v>
      </c>
      <c r="G204">
        <v>16552</v>
      </c>
      <c r="H204">
        <v>1.6079269477365457</v>
      </c>
      <c r="I204" t="str">
        <f>VLOOKUP($B204&amp;$E204,'Employee List'!$A:$E,5,0)</f>
        <v>E-1113</v>
      </c>
    </row>
    <row r="205" spans="1:9" x14ac:dyDescent="0.35">
      <c r="A205" t="s">
        <v>1257</v>
      </c>
      <c r="B205" t="s">
        <v>38</v>
      </c>
      <c r="C205" t="s">
        <v>347</v>
      </c>
      <c r="D205" t="s">
        <v>1278</v>
      </c>
      <c r="E205" t="s">
        <v>29</v>
      </c>
      <c r="F205">
        <v>45595</v>
      </c>
      <c r="G205">
        <v>41652</v>
      </c>
      <c r="H205">
        <v>0.9135212194319553</v>
      </c>
      <c r="I205" t="str">
        <f>VLOOKUP($B205&amp;$E205,'Employee List'!$A:$E,5,0)</f>
        <v>E-1113</v>
      </c>
    </row>
    <row r="206" spans="1:9" x14ac:dyDescent="0.35">
      <c r="A206" t="s">
        <v>1257</v>
      </c>
      <c r="B206" t="s">
        <v>38</v>
      </c>
      <c r="C206" t="s">
        <v>347</v>
      </c>
      <c r="D206" t="s">
        <v>1278</v>
      </c>
      <c r="E206" t="s">
        <v>30</v>
      </c>
      <c r="F206">
        <v>47112</v>
      </c>
      <c r="G206">
        <v>41778</v>
      </c>
      <c r="H206">
        <v>0.88678043810494145</v>
      </c>
      <c r="I206" t="str">
        <f>VLOOKUP($B206&amp;$E206,'Employee List'!$A:$E,5,0)</f>
        <v>E-1113</v>
      </c>
    </row>
    <row r="207" spans="1:9" x14ac:dyDescent="0.35">
      <c r="A207" t="s">
        <v>1257</v>
      </c>
      <c r="B207" t="s">
        <v>38</v>
      </c>
      <c r="C207" t="s">
        <v>347</v>
      </c>
      <c r="D207" t="s">
        <v>1278</v>
      </c>
      <c r="E207" t="s">
        <v>31</v>
      </c>
      <c r="F207">
        <v>43653</v>
      </c>
      <c r="G207">
        <v>42004</v>
      </c>
      <c r="H207">
        <v>0.96222481845463081</v>
      </c>
      <c r="I207" t="str">
        <f>VLOOKUP($B207&amp;$E207,'Employee List'!$A:$E,5,0)</f>
        <v>E-1113</v>
      </c>
    </row>
    <row r="208" spans="1:9" x14ac:dyDescent="0.35">
      <c r="A208" t="s">
        <v>1257</v>
      </c>
      <c r="B208" t="s">
        <v>38</v>
      </c>
      <c r="C208" t="s">
        <v>347</v>
      </c>
      <c r="D208" t="s">
        <v>1279</v>
      </c>
      <c r="E208" t="s">
        <v>29</v>
      </c>
      <c r="F208">
        <v>3357</v>
      </c>
      <c r="G208">
        <v>16425</v>
      </c>
      <c r="H208">
        <v>4.8927613941018766</v>
      </c>
      <c r="I208" t="str">
        <f>VLOOKUP($B208&amp;$E208,'Employee List'!$A:$E,5,0)</f>
        <v>E-1113</v>
      </c>
    </row>
    <row r="209" spans="1:9" x14ac:dyDescent="0.35">
      <c r="A209" t="s">
        <v>1257</v>
      </c>
      <c r="B209" t="s">
        <v>38</v>
      </c>
      <c r="C209" t="s">
        <v>347</v>
      </c>
      <c r="D209" t="s">
        <v>1279</v>
      </c>
      <c r="E209" t="s">
        <v>30</v>
      </c>
      <c r="F209">
        <v>4936</v>
      </c>
      <c r="G209">
        <v>12971</v>
      </c>
      <c r="H209">
        <v>2.6278363047001623</v>
      </c>
      <c r="I209" t="str">
        <f>VLOOKUP($B209&amp;$E209,'Employee List'!$A:$E,5,0)</f>
        <v>E-1113</v>
      </c>
    </row>
    <row r="210" spans="1:9" x14ac:dyDescent="0.35">
      <c r="A210" t="s">
        <v>1257</v>
      </c>
      <c r="B210" t="s">
        <v>38</v>
      </c>
      <c r="C210" t="s">
        <v>347</v>
      </c>
      <c r="D210" t="s">
        <v>1279</v>
      </c>
      <c r="E210" t="s">
        <v>31</v>
      </c>
      <c r="F210">
        <v>3721</v>
      </c>
      <c r="G210">
        <v>13788</v>
      </c>
      <c r="H210">
        <v>3.7054555227089492</v>
      </c>
      <c r="I210" t="str">
        <f>VLOOKUP($B210&amp;$E210,'Employee List'!$A:$E,5,0)</f>
        <v>E-1113</v>
      </c>
    </row>
    <row r="211" spans="1:9" x14ac:dyDescent="0.35">
      <c r="A211" t="s">
        <v>1257</v>
      </c>
      <c r="B211" t="s">
        <v>38</v>
      </c>
      <c r="C211" t="s">
        <v>347</v>
      </c>
      <c r="D211" t="s">
        <v>1280</v>
      </c>
      <c r="E211" t="s">
        <v>29</v>
      </c>
      <c r="F211">
        <v>2619</v>
      </c>
      <c r="G211">
        <v>5204</v>
      </c>
      <c r="H211">
        <v>1.9870179457808324</v>
      </c>
      <c r="I211" t="str">
        <f>VLOOKUP($B211&amp;$E211,'Employee List'!$A:$E,5,0)</f>
        <v>E-1113</v>
      </c>
    </row>
    <row r="212" spans="1:9" x14ac:dyDescent="0.35">
      <c r="A212" t="s">
        <v>1257</v>
      </c>
      <c r="B212" t="s">
        <v>38</v>
      </c>
      <c r="C212" t="s">
        <v>347</v>
      </c>
      <c r="D212" t="s">
        <v>1280</v>
      </c>
      <c r="E212" t="s">
        <v>30</v>
      </c>
      <c r="F212">
        <v>2705</v>
      </c>
      <c r="G212">
        <v>1586</v>
      </c>
      <c r="H212">
        <v>0.58632162661737519</v>
      </c>
      <c r="I212" t="str">
        <f>VLOOKUP($B212&amp;$E212,'Employee List'!$A:$E,5,0)</f>
        <v>E-1113</v>
      </c>
    </row>
    <row r="213" spans="1:9" x14ac:dyDescent="0.35">
      <c r="A213" t="s">
        <v>1257</v>
      </c>
      <c r="B213" t="s">
        <v>38</v>
      </c>
      <c r="C213" t="s">
        <v>347</v>
      </c>
      <c r="D213" t="s">
        <v>1280</v>
      </c>
      <c r="E213" t="s">
        <v>31</v>
      </c>
      <c r="F213">
        <v>3971</v>
      </c>
      <c r="G213">
        <v>3535</v>
      </c>
      <c r="H213">
        <v>0.89020397884663816</v>
      </c>
      <c r="I213" t="str">
        <f>VLOOKUP($B213&amp;$E213,'Employee List'!$A:$E,5,0)</f>
        <v>E-1113</v>
      </c>
    </row>
    <row r="214" spans="1:9" x14ac:dyDescent="0.35">
      <c r="A214" t="s">
        <v>1257</v>
      </c>
      <c r="B214" t="s">
        <v>38</v>
      </c>
      <c r="C214" t="s">
        <v>347</v>
      </c>
      <c r="D214" t="s">
        <v>1262</v>
      </c>
      <c r="E214" t="s">
        <v>29</v>
      </c>
      <c r="F214">
        <v>35534</v>
      </c>
      <c r="G214">
        <v>33917</v>
      </c>
      <c r="H214">
        <v>0.95449428716159168</v>
      </c>
      <c r="I214" t="str">
        <f>VLOOKUP($B214&amp;$E214,'Employee List'!$A:$E,5,0)</f>
        <v>E-1113</v>
      </c>
    </row>
    <row r="215" spans="1:9" x14ac:dyDescent="0.35">
      <c r="A215" t="s">
        <v>1257</v>
      </c>
      <c r="B215" t="s">
        <v>38</v>
      </c>
      <c r="C215" t="s">
        <v>347</v>
      </c>
      <c r="D215" t="s">
        <v>1262</v>
      </c>
      <c r="E215" t="s">
        <v>30</v>
      </c>
      <c r="F215">
        <v>35914</v>
      </c>
      <c r="G215">
        <v>44611</v>
      </c>
      <c r="H215">
        <v>1.2421618310408198</v>
      </c>
      <c r="I215" t="str">
        <f>VLOOKUP($B215&amp;$E215,'Employee List'!$A:$E,5,0)</f>
        <v>E-1113</v>
      </c>
    </row>
    <row r="216" spans="1:9" x14ac:dyDescent="0.35">
      <c r="A216" t="s">
        <v>1257</v>
      </c>
      <c r="B216" t="s">
        <v>38</v>
      </c>
      <c r="C216" t="s">
        <v>347</v>
      </c>
      <c r="D216" t="s">
        <v>1262</v>
      </c>
      <c r="E216" t="s">
        <v>31</v>
      </c>
      <c r="F216">
        <v>37744</v>
      </c>
      <c r="G216">
        <v>43628</v>
      </c>
      <c r="H216">
        <v>1.1558923272573125</v>
      </c>
      <c r="I216" t="str">
        <f>VLOOKUP($B216&amp;$E216,'Employee List'!$A:$E,5,0)</f>
        <v>E-1113</v>
      </c>
    </row>
    <row r="217" spans="1:9" x14ac:dyDescent="0.35">
      <c r="A217" t="s">
        <v>1257</v>
      </c>
      <c r="B217" t="s">
        <v>38</v>
      </c>
      <c r="C217" t="s">
        <v>347</v>
      </c>
      <c r="D217" t="s">
        <v>1282</v>
      </c>
      <c r="E217" t="s">
        <v>29</v>
      </c>
      <c r="F217">
        <v>2129</v>
      </c>
      <c r="G217">
        <v>6076</v>
      </c>
      <c r="H217">
        <v>2.8539220291216534</v>
      </c>
      <c r="I217" t="str">
        <f>VLOOKUP($B217&amp;$E217,'Employee List'!$A:$E,5,0)</f>
        <v>E-1113</v>
      </c>
    </row>
    <row r="218" spans="1:9" x14ac:dyDescent="0.35">
      <c r="A218" t="s">
        <v>1257</v>
      </c>
      <c r="B218" t="s">
        <v>38</v>
      </c>
      <c r="C218" t="s">
        <v>347</v>
      </c>
      <c r="D218" t="s">
        <v>1281</v>
      </c>
      <c r="E218" t="s">
        <v>29</v>
      </c>
      <c r="F218">
        <v>6208</v>
      </c>
      <c r="G218">
        <v>6037</v>
      </c>
      <c r="H218">
        <v>0.97245489690721654</v>
      </c>
      <c r="I218" t="str">
        <f>VLOOKUP($B218&amp;$E218,'Employee List'!$A:$E,5,0)</f>
        <v>E-1113</v>
      </c>
    </row>
    <row r="219" spans="1:9" x14ac:dyDescent="0.35">
      <c r="A219" t="s">
        <v>1257</v>
      </c>
      <c r="B219" t="s">
        <v>38</v>
      </c>
      <c r="C219" t="s">
        <v>347</v>
      </c>
      <c r="D219" t="s">
        <v>1281</v>
      </c>
      <c r="E219" t="s">
        <v>30</v>
      </c>
      <c r="F219">
        <v>6650</v>
      </c>
      <c r="G219">
        <v>4722</v>
      </c>
      <c r="H219">
        <v>0.71007518796992486</v>
      </c>
      <c r="I219" t="str">
        <f>VLOOKUP($B219&amp;$E219,'Employee List'!$A:$E,5,0)</f>
        <v>E-1113</v>
      </c>
    </row>
    <row r="220" spans="1:9" x14ac:dyDescent="0.35">
      <c r="A220" t="s">
        <v>1257</v>
      </c>
      <c r="B220" t="s">
        <v>38</v>
      </c>
      <c r="C220" t="s">
        <v>347</v>
      </c>
      <c r="D220" t="s">
        <v>1281</v>
      </c>
      <c r="E220" t="s">
        <v>31</v>
      </c>
      <c r="F220">
        <v>7633</v>
      </c>
      <c r="G220">
        <v>13486</v>
      </c>
      <c r="H220">
        <v>1.7668020437573693</v>
      </c>
      <c r="I220" t="str">
        <f>VLOOKUP($B220&amp;$E220,'Employee List'!$A:$E,5,0)</f>
        <v>E-1113</v>
      </c>
    </row>
    <row r="221" spans="1:9" x14ac:dyDescent="0.35">
      <c r="A221" t="s">
        <v>1257</v>
      </c>
      <c r="B221" t="s">
        <v>39</v>
      </c>
      <c r="C221" t="s">
        <v>347</v>
      </c>
      <c r="D221" t="s">
        <v>1274</v>
      </c>
      <c r="E221" t="s">
        <v>29</v>
      </c>
      <c r="F221">
        <v>24063</v>
      </c>
      <c r="G221">
        <v>18612</v>
      </c>
      <c r="H221">
        <v>0.77346964218925318</v>
      </c>
      <c r="I221" t="str">
        <f>VLOOKUP($B221&amp;$E221,'Employee List'!$A:$E,5,0)</f>
        <v>E-1114</v>
      </c>
    </row>
    <row r="222" spans="1:9" x14ac:dyDescent="0.35">
      <c r="A222" t="s">
        <v>1257</v>
      </c>
      <c r="B222" t="s">
        <v>39</v>
      </c>
      <c r="C222" t="s">
        <v>347</v>
      </c>
      <c r="D222" t="s">
        <v>1274</v>
      </c>
      <c r="E222" t="s">
        <v>30</v>
      </c>
      <c r="F222">
        <v>23990</v>
      </c>
      <c r="G222">
        <v>16231</v>
      </c>
      <c r="H222">
        <v>0.67657357232180071</v>
      </c>
      <c r="I222" t="str">
        <f>VLOOKUP($B222&amp;$E222,'Employee List'!$A:$E,5,0)</f>
        <v>E-1114</v>
      </c>
    </row>
    <row r="223" spans="1:9" x14ac:dyDescent="0.35">
      <c r="A223" t="s">
        <v>1257</v>
      </c>
      <c r="B223" t="s">
        <v>39</v>
      </c>
      <c r="C223" t="s">
        <v>347</v>
      </c>
      <c r="D223" t="s">
        <v>1274</v>
      </c>
      <c r="E223" t="s">
        <v>31</v>
      </c>
      <c r="F223">
        <v>22526</v>
      </c>
      <c r="G223">
        <v>15002</v>
      </c>
      <c r="H223">
        <v>0.66598597176595931</v>
      </c>
      <c r="I223" t="str">
        <f>VLOOKUP($B223&amp;$E223,'Employee List'!$A:$E,5,0)</f>
        <v>E-1114</v>
      </c>
    </row>
    <row r="224" spans="1:9" x14ac:dyDescent="0.35">
      <c r="A224" t="s">
        <v>1257</v>
      </c>
      <c r="B224" t="s">
        <v>39</v>
      </c>
      <c r="C224" t="s">
        <v>347</v>
      </c>
      <c r="D224" t="s">
        <v>1263</v>
      </c>
      <c r="E224" t="s">
        <v>29</v>
      </c>
      <c r="F224">
        <v>1796</v>
      </c>
      <c r="G224">
        <v>2746</v>
      </c>
      <c r="H224">
        <v>1.5289532293986636</v>
      </c>
      <c r="I224" t="str">
        <f>VLOOKUP($B224&amp;$E224,'Employee List'!$A:$E,5,0)</f>
        <v>E-1114</v>
      </c>
    </row>
    <row r="225" spans="1:9" x14ac:dyDescent="0.35">
      <c r="A225" t="s">
        <v>1257</v>
      </c>
      <c r="B225" t="s">
        <v>39</v>
      </c>
      <c r="C225" t="s">
        <v>347</v>
      </c>
      <c r="D225" t="s">
        <v>1263</v>
      </c>
      <c r="E225" t="s">
        <v>30</v>
      </c>
      <c r="F225">
        <v>4499</v>
      </c>
      <c r="G225">
        <v>2011</v>
      </c>
      <c r="H225">
        <v>0.44698821960435653</v>
      </c>
      <c r="I225" t="str">
        <f>VLOOKUP($B225&amp;$E225,'Employee List'!$A:$E,5,0)</f>
        <v>E-1114</v>
      </c>
    </row>
    <row r="226" spans="1:9" x14ac:dyDescent="0.35">
      <c r="A226" t="s">
        <v>1257</v>
      </c>
      <c r="B226" t="s">
        <v>39</v>
      </c>
      <c r="C226" t="s">
        <v>347</v>
      </c>
      <c r="D226" t="s">
        <v>1263</v>
      </c>
      <c r="E226" t="s">
        <v>31</v>
      </c>
      <c r="F226">
        <v>3003</v>
      </c>
      <c r="G226">
        <v>5704</v>
      </c>
      <c r="H226">
        <v>1.8994338994338995</v>
      </c>
      <c r="I226" t="str">
        <f>VLOOKUP($B226&amp;$E226,'Employee List'!$A:$E,5,0)</f>
        <v>E-1114</v>
      </c>
    </row>
    <row r="227" spans="1:9" x14ac:dyDescent="0.35">
      <c r="A227" t="s">
        <v>1257</v>
      </c>
      <c r="B227" t="s">
        <v>39</v>
      </c>
      <c r="C227" t="s">
        <v>347</v>
      </c>
      <c r="D227" t="s">
        <v>1264</v>
      </c>
      <c r="E227" t="s">
        <v>29</v>
      </c>
      <c r="F227">
        <v>21221</v>
      </c>
      <c r="G227">
        <v>10558</v>
      </c>
      <c r="H227">
        <v>0.49752603553084207</v>
      </c>
      <c r="I227" t="str">
        <f>VLOOKUP($B227&amp;$E227,'Employee List'!$A:$E,5,0)</f>
        <v>E-1114</v>
      </c>
    </row>
    <row r="228" spans="1:9" x14ac:dyDescent="0.35">
      <c r="A228" t="s">
        <v>1257</v>
      </c>
      <c r="B228" t="s">
        <v>39</v>
      </c>
      <c r="C228" t="s">
        <v>347</v>
      </c>
      <c r="D228" t="s">
        <v>1264</v>
      </c>
      <c r="E228" t="s">
        <v>30</v>
      </c>
      <c r="F228">
        <v>21906</v>
      </c>
      <c r="G228">
        <v>3944</v>
      </c>
      <c r="H228">
        <v>0.18004199762622114</v>
      </c>
      <c r="I228" t="str">
        <f>VLOOKUP($B228&amp;$E228,'Employee List'!$A:$E,5,0)</f>
        <v>E-1114</v>
      </c>
    </row>
    <row r="229" spans="1:9" x14ac:dyDescent="0.35">
      <c r="A229" t="s">
        <v>1257</v>
      </c>
      <c r="B229" t="s">
        <v>39</v>
      </c>
      <c r="C229" t="s">
        <v>347</v>
      </c>
      <c r="D229" t="s">
        <v>1264</v>
      </c>
      <c r="E229" t="s">
        <v>31</v>
      </c>
      <c r="F229">
        <v>19658</v>
      </c>
      <c r="G229">
        <v>3365</v>
      </c>
      <c r="H229">
        <v>0.1711771289042629</v>
      </c>
      <c r="I229" t="str">
        <f>VLOOKUP($B229&amp;$E229,'Employee List'!$A:$E,5,0)</f>
        <v>E-1114</v>
      </c>
    </row>
    <row r="230" spans="1:9" x14ac:dyDescent="0.35">
      <c r="A230" t="s">
        <v>1257</v>
      </c>
      <c r="B230" t="s">
        <v>39</v>
      </c>
      <c r="C230" t="s">
        <v>347</v>
      </c>
      <c r="D230" t="s">
        <v>1265</v>
      </c>
      <c r="E230" t="s">
        <v>29</v>
      </c>
      <c r="F230">
        <v>63604</v>
      </c>
      <c r="G230">
        <v>43449</v>
      </c>
      <c r="H230">
        <v>0.68311741399911952</v>
      </c>
      <c r="I230" t="str">
        <f>VLOOKUP($B230&amp;$E230,'Employee List'!$A:$E,5,0)</f>
        <v>E-1114</v>
      </c>
    </row>
    <row r="231" spans="1:9" x14ac:dyDescent="0.35">
      <c r="A231" t="s">
        <v>1257</v>
      </c>
      <c r="B231" t="s">
        <v>39</v>
      </c>
      <c r="C231" t="s">
        <v>347</v>
      </c>
      <c r="D231" t="s">
        <v>1265</v>
      </c>
      <c r="E231" t="s">
        <v>30</v>
      </c>
      <c r="F231">
        <v>62864</v>
      </c>
      <c r="G231">
        <v>29284</v>
      </c>
      <c r="H231">
        <v>0.46583100025451768</v>
      </c>
      <c r="I231" t="str">
        <f>VLOOKUP($B231&amp;$E231,'Employee List'!$A:$E,5,0)</f>
        <v>E-1114</v>
      </c>
    </row>
    <row r="232" spans="1:9" x14ac:dyDescent="0.35">
      <c r="A232" t="s">
        <v>1257</v>
      </c>
      <c r="B232" t="s">
        <v>39</v>
      </c>
      <c r="C232" t="s">
        <v>347</v>
      </c>
      <c r="D232" t="s">
        <v>1265</v>
      </c>
      <c r="E232" t="s">
        <v>31</v>
      </c>
      <c r="F232">
        <v>60340</v>
      </c>
      <c r="G232">
        <v>29203</v>
      </c>
      <c r="H232">
        <v>0.48397414650314885</v>
      </c>
      <c r="I232" t="str">
        <f>VLOOKUP($B232&amp;$E232,'Employee List'!$A:$E,5,0)</f>
        <v>E-1114</v>
      </c>
    </row>
    <row r="233" spans="1:9" x14ac:dyDescent="0.35">
      <c r="A233" t="s">
        <v>1257</v>
      </c>
      <c r="B233" t="s">
        <v>39</v>
      </c>
      <c r="C233" t="s">
        <v>347</v>
      </c>
      <c r="D233" t="s">
        <v>1260</v>
      </c>
      <c r="E233" t="s">
        <v>29</v>
      </c>
      <c r="F233">
        <v>255692</v>
      </c>
      <c r="G233">
        <v>274394</v>
      </c>
      <c r="H233">
        <v>1.0731426872956527</v>
      </c>
      <c r="I233" t="str">
        <f>VLOOKUP($B233&amp;$E233,'Employee List'!$A:$E,5,0)</f>
        <v>E-1114</v>
      </c>
    </row>
    <row r="234" spans="1:9" x14ac:dyDescent="0.35">
      <c r="A234" t="s">
        <v>1257</v>
      </c>
      <c r="B234" t="s">
        <v>39</v>
      </c>
      <c r="C234" t="s">
        <v>347</v>
      </c>
      <c r="D234" t="s">
        <v>1260</v>
      </c>
      <c r="E234" t="s">
        <v>30</v>
      </c>
      <c r="F234">
        <v>251575</v>
      </c>
      <c r="G234">
        <v>374219</v>
      </c>
      <c r="H234">
        <v>1.4875047202623473</v>
      </c>
      <c r="I234" t="str">
        <f>VLOOKUP($B234&amp;$E234,'Employee List'!$A:$E,5,0)</f>
        <v>E-1114</v>
      </c>
    </row>
    <row r="235" spans="1:9" x14ac:dyDescent="0.35">
      <c r="A235" t="s">
        <v>1257</v>
      </c>
      <c r="B235" t="s">
        <v>39</v>
      </c>
      <c r="C235" t="s">
        <v>347</v>
      </c>
      <c r="D235" t="s">
        <v>1260</v>
      </c>
      <c r="E235" t="s">
        <v>31</v>
      </c>
      <c r="F235">
        <v>289406</v>
      </c>
      <c r="G235">
        <v>522623</v>
      </c>
      <c r="H235">
        <v>1.8058471489879271</v>
      </c>
      <c r="I235" t="str">
        <f>VLOOKUP($B235&amp;$E235,'Employee List'!$A:$E,5,0)</f>
        <v>E-1114</v>
      </c>
    </row>
    <row r="236" spans="1:9" x14ac:dyDescent="0.35">
      <c r="A236" t="s">
        <v>1257</v>
      </c>
      <c r="B236" t="s">
        <v>39</v>
      </c>
      <c r="C236" t="s">
        <v>347</v>
      </c>
      <c r="D236" t="s">
        <v>1261</v>
      </c>
      <c r="E236" t="s">
        <v>29</v>
      </c>
      <c r="F236">
        <v>117477</v>
      </c>
      <c r="G236">
        <v>134320</v>
      </c>
      <c r="H236">
        <v>1.143372745303336</v>
      </c>
      <c r="I236" t="str">
        <f>VLOOKUP($B236&amp;$E236,'Employee List'!$A:$E,5,0)</f>
        <v>E-1114</v>
      </c>
    </row>
    <row r="237" spans="1:9" x14ac:dyDescent="0.35">
      <c r="A237" t="s">
        <v>1257</v>
      </c>
      <c r="B237" t="s">
        <v>39</v>
      </c>
      <c r="C237" t="s">
        <v>347</v>
      </c>
      <c r="D237" t="s">
        <v>1261</v>
      </c>
      <c r="E237" t="s">
        <v>30</v>
      </c>
      <c r="F237">
        <v>120491</v>
      </c>
      <c r="G237">
        <v>140580</v>
      </c>
      <c r="H237">
        <v>1.1667261455212423</v>
      </c>
      <c r="I237" t="str">
        <f>VLOOKUP($B237&amp;$E237,'Employee List'!$A:$E,5,0)</f>
        <v>E-1114</v>
      </c>
    </row>
    <row r="238" spans="1:9" x14ac:dyDescent="0.35">
      <c r="A238" t="s">
        <v>1257</v>
      </c>
      <c r="B238" t="s">
        <v>39</v>
      </c>
      <c r="C238" t="s">
        <v>347</v>
      </c>
      <c r="D238" t="s">
        <v>1261</v>
      </c>
      <c r="E238" t="s">
        <v>31</v>
      </c>
      <c r="F238">
        <v>123770</v>
      </c>
      <c r="G238">
        <v>125300</v>
      </c>
      <c r="H238">
        <v>1.0123616385230669</v>
      </c>
      <c r="I238" t="str">
        <f>VLOOKUP($B238&amp;$E238,'Employee List'!$A:$E,5,0)</f>
        <v>E-1114</v>
      </c>
    </row>
    <row r="239" spans="1:9" x14ac:dyDescent="0.35">
      <c r="A239" t="s">
        <v>1257</v>
      </c>
      <c r="B239" t="s">
        <v>39</v>
      </c>
      <c r="C239" t="s">
        <v>347</v>
      </c>
      <c r="D239" t="s">
        <v>1266</v>
      </c>
      <c r="E239" t="s">
        <v>29</v>
      </c>
      <c r="F239">
        <v>127777</v>
      </c>
      <c r="G239">
        <v>141618</v>
      </c>
      <c r="H239">
        <v>1.1083215289136543</v>
      </c>
      <c r="I239" t="str">
        <f>VLOOKUP($B239&amp;$E239,'Employee List'!$A:$E,5,0)</f>
        <v>E-1114</v>
      </c>
    </row>
    <row r="240" spans="1:9" x14ac:dyDescent="0.35">
      <c r="A240" t="s">
        <v>1257</v>
      </c>
      <c r="B240" t="s">
        <v>39</v>
      </c>
      <c r="C240" t="s">
        <v>347</v>
      </c>
      <c r="D240" t="s">
        <v>1266</v>
      </c>
      <c r="E240" t="s">
        <v>30</v>
      </c>
      <c r="F240">
        <v>134715</v>
      </c>
      <c r="G240">
        <v>122687</v>
      </c>
      <c r="H240">
        <v>0.91071521359907959</v>
      </c>
      <c r="I240" t="str">
        <f>VLOOKUP($B240&amp;$E240,'Employee List'!$A:$E,5,0)</f>
        <v>E-1114</v>
      </c>
    </row>
    <row r="241" spans="1:9" x14ac:dyDescent="0.35">
      <c r="A241" t="s">
        <v>1257</v>
      </c>
      <c r="B241" t="s">
        <v>39</v>
      </c>
      <c r="C241" t="s">
        <v>347</v>
      </c>
      <c r="D241" t="s">
        <v>1266</v>
      </c>
      <c r="E241" t="s">
        <v>31</v>
      </c>
      <c r="F241">
        <v>132415</v>
      </c>
      <c r="G241">
        <v>117985</v>
      </c>
      <c r="H241">
        <v>0.89102443076690707</v>
      </c>
      <c r="I241" t="str">
        <f>VLOOKUP($B241&amp;$E241,'Employee List'!$A:$E,5,0)</f>
        <v>E-1114</v>
      </c>
    </row>
    <row r="242" spans="1:9" x14ac:dyDescent="0.35">
      <c r="A242" t="s">
        <v>1257</v>
      </c>
      <c r="B242" t="s">
        <v>39</v>
      </c>
      <c r="C242" t="s">
        <v>347</v>
      </c>
      <c r="D242" t="s">
        <v>1267</v>
      </c>
      <c r="E242" t="s">
        <v>29</v>
      </c>
      <c r="F242">
        <v>30420</v>
      </c>
      <c r="G242">
        <v>24625</v>
      </c>
      <c r="H242">
        <v>0.80950032873109801</v>
      </c>
      <c r="I242" t="str">
        <f>VLOOKUP($B242&amp;$E242,'Employee List'!$A:$E,5,0)</f>
        <v>E-1114</v>
      </c>
    </row>
    <row r="243" spans="1:9" x14ac:dyDescent="0.35">
      <c r="A243" t="s">
        <v>1257</v>
      </c>
      <c r="B243" t="s">
        <v>39</v>
      </c>
      <c r="C243" t="s">
        <v>347</v>
      </c>
      <c r="D243" t="s">
        <v>1267</v>
      </c>
      <c r="E243" t="s">
        <v>30</v>
      </c>
      <c r="F243">
        <v>30881</v>
      </c>
      <c r="G243">
        <v>21253</v>
      </c>
      <c r="H243">
        <v>0.68822253165376768</v>
      </c>
      <c r="I243" t="str">
        <f>VLOOKUP($B243&amp;$E243,'Employee List'!$A:$E,5,0)</f>
        <v>E-1114</v>
      </c>
    </row>
    <row r="244" spans="1:9" x14ac:dyDescent="0.35">
      <c r="A244" t="s">
        <v>1257</v>
      </c>
      <c r="B244" t="s">
        <v>39</v>
      </c>
      <c r="C244" t="s">
        <v>347</v>
      </c>
      <c r="D244" t="s">
        <v>1267</v>
      </c>
      <c r="E244" t="s">
        <v>31</v>
      </c>
      <c r="F244">
        <v>29071</v>
      </c>
      <c r="G244">
        <v>26096</v>
      </c>
      <c r="H244">
        <v>0.89766433903202503</v>
      </c>
      <c r="I244" t="str">
        <f>VLOOKUP($B244&amp;$E244,'Employee List'!$A:$E,5,0)</f>
        <v>E-1114</v>
      </c>
    </row>
    <row r="245" spans="1:9" x14ac:dyDescent="0.35">
      <c r="A245" t="s">
        <v>1257</v>
      </c>
      <c r="B245" t="s">
        <v>39</v>
      </c>
      <c r="C245" t="s">
        <v>347</v>
      </c>
      <c r="D245" t="s">
        <v>1268</v>
      </c>
      <c r="E245" t="s">
        <v>29</v>
      </c>
      <c r="F245">
        <v>16373</v>
      </c>
      <c r="G245">
        <v>17892</v>
      </c>
      <c r="H245">
        <v>1.092774690038478</v>
      </c>
      <c r="I245" t="str">
        <f>VLOOKUP($B245&amp;$E245,'Employee List'!$A:$E,5,0)</f>
        <v>E-1114</v>
      </c>
    </row>
    <row r="246" spans="1:9" x14ac:dyDescent="0.35">
      <c r="A246" t="s">
        <v>1257</v>
      </c>
      <c r="B246" t="s">
        <v>39</v>
      </c>
      <c r="C246" t="s">
        <v>347</v>
      </c>
      <c r="D246" t="s">
        <v>1268</v>
      </c>
      <c r="E246" t="s">
        <v>30</v>
      </c>
      <c r="F246">
        <v>16381</v>
      </c>
      <c r="G246">
        <v>18634</v>
      </c>
      <c r="H246">
        <v>1.1375373908796778</v>
      </c>
      <c r="I246" t="str">
        <f>VLOOKUP($B246&amp;$E246,'Employee List'!$A:$E,5,0)</f>
        <v>E-1114</v>
      </c>
    </row>
    <row r="247" spans="1:9" x14ac:dyDescent="0.35">
      <c r="A247" t="s">
        <v>1257</v>
      </c>
      <c r="B247" t="s">
        <v>39</v>
      </c>
      <c r="C247" t="s">
        <v>347</v>
      </c>
      <c r="D247" t="s">
        <v>1268</v>
      </c>
      <c r="E247" t="s">
        <v>31</v>
      </c>
      <c r="F247">
        <v>14079</v>
      </c>
      <c r="G247">
        <v>15350</v>
      </c>
      <c r="H247">
        <v>1.0902762980325307</v>
      </c>
      <c r="I247" t="str">
        <f>VLOOKUP($B247&amp;$E247,'Employee List'!$A:$E,5,0)</f>
        <v>E-1114</v>
      </c>
    </row>
    <row r="248" spans="1:9" x14ac:dyDescent="0.35">
      <c r="A248" t="s">
        <v>1257</v>
      </c>
      <c r="B248" t="s">
        <v>39</v>
      </c>
      <c r="C248" t="s">
        <v>347</v>
      </c>
      <c r="D248" t="s">
        <v>1269</v>
      </c>
      <c r="E248" t="s">
        <v>29</v>
      </c>
      <c r="F248">
        <v>63698</v>
      </c>
      <c r="G248">
        <v>107291</v>
      </c>
      <c r="H248">
        <v>1.6843699959182392</v>
      </c>
      <c r="I248" t="str">
        <f>VLOOKUP($B248&amp;$E248,'Employee List'!$A:$E,5,0)</f>
        <v>E-1114</v>
      </c>
    </row>
    <row r="249" spans="1:9" x14ac:dyDescent="0.35">
      <c r="A249" t="s">
        <v>1257</v>
      </c>
      <c r="B249" t="s">
        <v>39</v>
      </c>
      <c r="C249" t="s">
        <v>347</v>
      </c>
      <c r="D249" t="s">
        <v>1269</v>
      </c>
      <c r="E249" t="s">
        <v>30</v>
      </c>
      <c r="F249">
        <v>63311</v>
      </c>
      <c r="G249">
        <v>101004</v>
      </c>
      <c r="H249">
        <v>1.5953625752238947</v>
      </c>
      <c r="I249" t="str">
        <f>VLOOKUP($B249&amp;$E249,'Employee List'!$A:$E,5,0)</f>
        <v>E-1114</v>
      </c>
    </row>
    <row r="250" spans="1:9" x14ac:dyDescent="0.35">
      <c r="A250" t="s">
        <v>1257</v>
      </c>
      <c r="B250" t="s">
        <v>39</v>
      </c>
      <c r="C250" t="s">
        <v>347</v>
      </c>
      <c r="D250" t="s">
        <v>1269</v>
      </c>
      <c r="E250" t="s">
        <v>31</v>
      </c>
      <c r="F250">
        <v>53884</v>
      </c>
      <c r="G250">
        <v>48807</v>
      </c>
      <c r="H250">
        <v>0.90577908098879079</v>
      </c>
      <c r="I250" t="str">
        <f>VLOOKUP($B250&amp;$E250,'Employee List'!$A:$E,5,0)</f>
        <v>E-1114</v>
      </c>
    </row>
    <row r="251" spans="1:9" x14ac:dyDescent="0.35">
      <c r="A251" t="s">
        <v>1257</v>
      </c>
      <c r="B251" t="s">
        <v>39</v>
      </c>
      <c r="C251" t="s">
        <v>347</v>
      </c>
      <c r="D251" t="s">
        <v>1270</v>
      </c>
      <c r="E251" t="s">
        <v>29</v>
      </c>
      <c r="F251">
        <v>13317</v>
      </c>
      <c r="G251">
        <v>10231</v>
      </c>
      <c r="H251">
        <v>0.76826612600435529</v>
      </c>
      <c r="I251" t="str">
        <f>VLOOKUP($B251&amp;$E251,'Employee List'!$A:$E,5,0)</f>
        <v>E-1114</v>
      </c>
    </row>
    <row r="252" spans="1:9" x14ac:dyDescent="0.35">
      <c r="A252" t="s">
        <v>1257</v>
      </c>
      <c r="B252" t="s">
        <v>39</v>
      </c>
      <c r="C252" t="s">
        <v>347</v>
      </c>
      <c r="D252" t="s">
        <v>1270</v>
      </c>
      <c r="E252" t="s">
        <v>30</v>
      </c>
      <c r="F252">
        <v>14148</v>
      </c>
      <c r="G252">
        <v>8296</v>
      </c>
      <c r="H252">
        <v>0.58637263217415891</v>
      </c>
      <c r="I252" t="str">
        <f>VLOOKUP($B252&amp;$E252,'Employee List'!$A:$E,5,0)</f>
        <v>E-1114</v>
      </c>
    </row>
    <row r="253" spans="1:9" x14ac:dyDescent="0.35">
      <c r="A253" t="s">
        <v>1257</v>
      </c>
      <c r="B253" t="s">
        <v>39</v>
      </c>
      <c r="C253" t="s">
        <v>347</v>
      </c>
      <c r="D253" t="s">
        <v>1270</v>
      </c>
      <c r="E253" t="s">
        <v>31</v>
      </c>
      <c r="F253">
        <v>13132</v>
      </c>
      <c r="G253">
        <v>8243</v>
      </c>
      <c r="H253">
        <v>0.62770332013402375</v>
      </c>
      <c r="I253" t="str">
        <f>VLOOKUP($B253&amp;$E253,'Employee List'!$A:$E,5,0)</f>
        <v>E-1114</v>
      </c>
    </row>
    <row r="254" spans="1:9" x14ac:dyDescent="0.35">
      <c r="A254" t="s">
        <v>1257</v>
      </c>
      <c r="B254" t="s">
        <v>39</v>
      </c>
      <c r="C254" t="s">
        <v>347</v>
      </c>
      <c r="D254" t="s">
        <v>1271</v>
      </c>
      <c r="E254" t="s">
        <v>29</v>
      </c>
      <c r="F254">
        <v>17271</v>
      </c>
      <c r="G254">
        <v>21671</v>
      </c>
      <c r="H254">
        <v>1.2547623183370968</v>
      </c>
      <c r="I254" t="str">
        <f>VLOOKUP($B254&amp;$E254,'Employee List'!$A:$E,5,0)</f>
        <v>E-1114</v>
      </c>
    </row>
    <row r="255" spans="1:9" x14ac:dyDescent="0.35">
      <c r="A255" t="s">
        <v>1257</v>
      </c>
      <c r="B255" t="s">
        <v>39</v>
      </c>
      <c r="C255" t="s">
        <v>347</v>
      </c>
      <c r="D255" t="s">
        <v>1271</v>
      </c>
      <c r="E255" t="s">
        <v>30</v>
      </c>
      <c r="F255">
        <v>14743</v>
      </c>
      <c r="G255">
        <v>17231</v>
      </c>
      <c r="H255">
        <v>1.1687580546700129</v>
      </c>
      <c r="I255" t="str">
        <f>VLOOKUP($B255&amp;$E255,'Employee List'!$A:$E,5,0)</f>
        <v>E-1114</v>
      </c>
    </row>
    <row r="256" spans="1:9" x14ac:dyDescent="0.35">
      <c r="A256" t="s">
        <v>1257</v>
      </c>
      <c r="B256" t="s">
        <v>39</v>
      </c>
      <c r="C256" t="s">
        <v>347</v>
      </c>
      <c r="D256" t="s">
        <v>1271</v>
      </c>
      <c r="E256" t="s">
        <v>31</v>
      </c>
      <c r="F256">
        <v>15692</v>
      </c>
      <c r="G256">
        <v>9079</v>
      </c>
      <c r="H256">
        <v>0.57857507009941367</v>
      </c>
      <c r="I256" t="str">
        <f>VLOOKUP($B256&amp;$E256,'Employee List'!$A:$E,5,0)</f>
        <v>E-1114</v>
      </c>
    </row>
    <row r="257" spans="1:9" x14ac:dyDescent="0.35">
      <c r="A257" t="s">
        <v>1257</v>
      </c>
      <c r="B257" t="s">
        <v>39</v>
      </c>
      <c r="C257" t="s">
        <v>347</v>
      </c>
      <c r="D257" t="s">
        <v>1258</v>
      </c>
      <c r="E257" t="s">
        <v>29</v>
      </c>
      <c r="F257">
        <v>130619</v>
      </c>
      <c r="G257">
        <v>116010</v>
      </c>
      <c r="H257">
        <v>0.88815562820110394</v>
      </c>
      <c r="I257" t="str">
        <f>VLOOKUP($B257&amp;$E257,'Employee List'!$A:$E,5,0)</f>
        <v>E-1114</v>
      </c>
    </row>
    <row r="258" spans="1:9" x14ac:dyDescent="0.35">
      <c r="A258" t="s">
        <v>1257</v>
      </c>
      <c r="B258" t="s">
        <v>39</v>
      </c>
      <c r="C258" t="s">
        <v>347</v>
      </c>
      <c r="D258" t="s">
        <v>1258</v>
      </c>
      <c r="E258" t="s">
        <v>30</v>
      </c>
      <c r="F258">
        <v>123526</v>
      </c>
      <c r="G258">
        <v>99927</v>
      </c>
      <c r="H258">
        <v>0.80895519971503971</v>
      </c>
      <c r="I258" t="str">
        <f>VLOOKUP($B258&amp;$E258,'Employee List'!$A:$E,5,0)</f>
        <v>E-1114</v>
      </c>
    </row>
    <row r="259" spans="1:9" x14ac:dyDescent="0.35">
      <c r="A259" t="s">
        <v>1257</v>
      </c>
      <c r="B259" t="s">
        <v>39</v>
      </c>
      <c r="C259" t="s">
        <v>347</v>
      </c>
      <c r="D259" t="s">
        <v>1258</v>
      </c>
      <c r="E259" t="s">
        <v>31</v>
      </c>
      <c r="F259">
        <v>119126</v>
      </c>
      <c r="G259">
        <v>76971</v>
      </c>
      <c r="H259">
        <v>0.64613098735792351</v>
      </c>
      <c r="I259" t="str">
        <f>VLOOKUP($B259&amp;$E259,'Employee List'!$A:$E,5,0)</f>
        <v>E-1114</v>
      </c>
    </row>
    <row r="260" spans="1:9" x14ac:dyDescent="0.35">
      <c r="A260" t="s">
        <v>1257</v>
      </c>
      <c r="B260" t="s">
        <v>39</v>
      </c>
      <c r="C260" t="s">
        <v>347</v>
      </c>
      <c r="D260" t="s">
        <v>1272</v>
      </c>
      <c r="E260" t="s">
        <v>29</v>
      </c>
      <c r="F260">
        <v>27326</v>
      </c>
      <c r="G260">
        <v>13798</v>
      </c>
      <c r="H260">
        <v>0.50494034984995972</v>
      </c>
      <c r="I260" t="str">
        <f>VLOOKUP($B260&amp;$E260,'Employee List'!$A:$E,5,0)</f>
        <v>E-1114</v>
      </c>
    </row>
    <row r="261" spans="1:9" x14ac:dyDescent="0.35">
      <c r="A261" t="s">
        <v>1257</v>
      </c>
      <c r="B261" t="s">
        <v>39</v>
      </c>
      <c r="C261" t="s">
        <v>347</v>
      </c>
      <c r="D261" t="s">
        <v>1272</v>
      </c>
      <c r="E261" t="s">
        <v>30</v>
      </c>
      <c r="F261">
        <v>31524</v>
      </c>
      <c r="G261">
        <v>27904</v>
      </c>
      <c r="H261">
        <v>0.88516685699784292</v>
      </c>
      <c r="I261" t="str">
        <f>VLOOKUP($B261&amp;$E261,'Employee List'!$A:$E,5,0)</f>
        <v>E-1114</v>
      </c>
    </row>
    <row r="262" spans="1:9" x14ac:dyDescent="0.35">
      <c r="A262" t="s">
        <v>1257</v>
      </c>
      <c r="B262" t="s">
        <v>39</v>
      </c>
      <c r="C262" t="s">
        <v>347</v>
      </c>
      <c r="D262" t="s">
        <v>1272</v>
      </c>
      <c r="E262" t="s">
        <v>31</v>
      </c>
      <c r="F262">
        <v>30221</v>
      </c>
      <c r="G262">
        <v>19660</v>
      </c>
      <c r="H262">
        <v>0.65054101452632274</v>
      </c>
      <c r="I262" t="str">
        <f>VLOOKUP($B262&amp;$E262,'Employee List'!$A:$E,5,0)</f>
        <v>E-1114</v>
      </c>
    </row>
    <row r="263" spans="1:9" x14ac:dyDescent="0.35">
      <c r="A263" t="s">
        <v>1257</v>
      </c>
      <c r="B263" t="s">
        <v>39</v>
      </c>
      <c r="C263" t="s">
        <v>347</v>
      </c>
      <c r="D263" t="s">
        <v>1259</v>
      </c>
      <c r="E263" t="s">
        <v>29</v>
      </c>
      <c r="F263">
        <v>45706</v>
      </c>
      <c r="G263">
        <v>29903</v>
      </c>
      <c r="H263">
        <v>0.65424670721568279</v>
      </c>
      <c r="I263" t="str">
        <f>VLOOKUP($B263&amp;$E263,'Employee List'!$A:$E,5,0)</f>
        <v>E-1114</v>
      </c>
    </row>
    <row r="264" spans="1:9" x14ac:dyDescent="0.35">
      <c r="A264" t="s">
        <v>1257</v>
      </c>
      <c r="B264" t="s">
        <v>39</v>
      </c>
      <c r="C264" t="s">
        <v>347</v>
      </c>
      <c r="D264" t="s">
        <v>1259</v>
      </c>
      <c r="E264" t="s">
        <v>30</v>
      </c>
      <c r="F264">
        <v>45969</v>
      </c>
      <c r="G264">
        <v>38811</v>
      </c>
      <c r="H264">
        <v>0.84428636689943226</v>
      </c>
      <c r="I264" t="str">
        <f>VLOOKUP($B264&amp;$E264,'Employee List'!$A:$E,5,0)</f>
        <v>E-1114</v>
      </c>
    </row>
    <row r="265" spans="1:9" x14ac:dyDescent="0.35">
      <c r="A265" t="s">
        <v>1257</v>
      </c>
      <c r="B265" t="s">
        <v>39</v>
      </c>
      <c r="C265" t="s">
        <v>347</v>
      </c>
      <c r="D265" t="s">
        <v>1259</v>
      </c>
      <c r="E265" t="s">
        <v>31</v>
      </c>
      <c r="F265">
        <v>46529</v>
      </c>
      <c r="G265">
        <v>30353</v>
      </c>
      <c r="H265">
        <v>0.65234584882546365</v>
      </c>
      <c r="I265" t="str">
        <f>VLOOKUP($B265&amp;$E265,'Employee List'!$A:$E,5,0)</f>
        <v>E-1114</v>
      </c>
    </row>
    <row r="266" spans="1:9" x14ac:dyDescent="0.35">
      <c r="A266" t="s">
        <v>1257</v>
      </c>
      <c r="B266" t="s">
        <v>39</v>
      </c>
      <c r="C266" t="s">
        <v>347</v>
      </c>
      <c r="D266" t="s">
        <v>1273</v>
      </c>
      <c r="E266" t="s">
        <v>29</v>
      </c>
      <c r="F266">
        <v>10212</v>
      </c>
      <c r="G266">
        <v>5359</v>
      </c>
      <c r="H266">
        <v>0.52477477477477474</v>
      </c>
      <c r="I266" t="str">
        <f>VLOOKUP($B266&amp;$E266,'Employee List'!$A:$E,5,0)</f>
        <v>E-1114</v>
      </c>
    </row>
    <row r="267" spans="1:9" x14ac:dyDescent="0.35">
      <c r="A267" t="s">
        <v>1257</v>
      </c>
      <c r="B267" t="s">
        <v>39</v>
      </c>
      <c r="C267" t="s">
        <v>347</v>
      </c>
      <c r="D267" t="s">
        <v>1273</v>
      </c>
      <c r="E267" t="s">
        <v>30</v>
      </c>
      <c r="F267">
        <v>10590</v>
      </c>
      <c r="G267">
        <v>7358</v>
      </c>
      <c r="H267">
        <v>0.69480642115203017</v>
      </c>
      <c r="I267" t="str">
        <f>VLOOKUP($B267&amp;$E267,'Employee List'!$A:$E,5,0)</f>
        <v>E-1114</v>
      </c>
    </row>
    <row r="268" spans="1:9" x14ac:dyDescent="0.35">
      <c r="A268" t="s">
        <v>1257</v>
      </c>
      <c r="B268" t="s">
        <v>39</v>
      </c>
      <c r="C268" t="s">
        <v>347</v>
      </c>
      <c r="D268" t="s">
        <v>1273</v>
      </c>
      <c r="E268" t="s">
        <v>31</v>
      </c>
      <c r="F268">
        <v>9774</v>
      </c>
      <c r="G268">
        <v>8627</v>
      </c>
      <c r="H268">
        <v>0.88264784121137707</v>
      </c>
      <c r="I268" t="str">
        <f>VLOOKUP($B268&amp;$E268,'Employee List'!$A:$E,5,0)</f>
        <v>E-1114</v>
      </c>
    </row>
    <row r="269" spans="1:9" x14ac:dyDescent="0.35">
      <c r="A269" t="s">
        <v>1257</v>
      </c>
      <c r="B269" t="s">
        <v>39</v>
      </c>
      <c r="C269" t="s">
        <v>347</v>
      </c>
      <c r="D269" t="s">
        <v>1275</v>
      </c>
      <c r="E269" t="s">
        <v>29</v>
      </c>
      <c r="F269">
        <v>1002</v>
      </c>
      <c r="G269">
        <v>3852</v>
      </c>
      <c r="H269">
        <v>3.8443113772455089</v>
      </c>
      <c r="I269" t="str">
        <f>VLOOKUP($B269&amp;$E269,'Employee List'!$A:$E,5,0)</f>
        <v>E-1114</v>
      </c>
    </row>
    <row r="270" spans="1:9" x14ac:dyDescent="0.35">
      <c r="A270" t="s">
        <v>1257</v>
      </c>
      <c r="B270" t="s">
        <v>39</v>
      </c>
      <c r="C270" t="s">
        <v>347</v>
      </c>
      <c r="D270" t="s">
        <v>1275</v>
      </c>
      <c r="E270" t="s">
        <v>30</v>
      </c>
      <c r="F270">
        <v>2284</v>
      </c>
      <c r="G270">
        <v>3221</v>
      </c>
      <c r="H270">
        <v>1.410245183887916</v>
      </c>
      <c r="I270" t="str">
        <f>VLOOKUP($B270&amp;$E270,'Employee List'!$A:$E,5,0)</f>
        <v>E-1114</v>
      </c>
    </row>
    <row r="271" spans="1:9" x14ac:dyDescent="0.35">
      <c r="A271" t="s">
        <v>1257</v>
      </c>
      <c r="B271" t="s">
        <v>39</v>
      </c>
      <c r="C271" t="s">
        <v>347</v>
      </c>
      <c r="D271" t="s">
        <v>1275</v>
      </c>
      <c r="E271" t="s">
        <v>31</v>
      </c>
      <c r="F271">
        <v>1814</v>
      </c>
      <c r="G271">
        <v>2195</v>
      </c>
      <c r="H271">
        <v>1.2100330760749725</v>
      </c>
      <c r="I271" t="str">
        <f>VLOOKUP($B271&amp;$E271,'Employee List'!$A:$E,5,0)</f>
        <v>E-1114</v>
      </c>
    </row>
    <row r="272" spans="1:9" x14ac:dyDescent="0.35">
      <c r="A272" t="s">
        <v>1257</v>
      </c>
      <c r="B272" t="s">
        <v>39</v>
      </c>
      <c r="C272" t="s">
        <v>347</v>
      </c>
      <c r="D272" t="s">
        <v>1276</v>
      </c>
      <c r="E272" t="s">
        <v>29</v>
      </c>
      <c r="F272">
        <v>3254</v>
      </c>
      <c r="G272">
        <v>1345</v>
      </c>
      <c r="H272">
        <v>0.41333743085433311</v>
      </c>
      <c r="I272" t="str">
        <f>VLOOKUP($B272&amp;$E272,'Employee List'!$A:$E,5,0)</f>
        <v>E-1114</v>
      </c>
    </row>
    <row r="273" spans="1:9" x14ac:dyDescent="0.35">
      <c r="A273" t="s">
        <v>1257</v>
      </c>
      <c r="B273" t="s">
        <v>39</v>
      </c>
      <c r="C273" t="s">
        <v>347</v>
      </c>
      <c r="D273" t="s">
        <v>1276</v>
      </c>
      <c r="E273" t="s">
        <v>30</v>
      </c>
      <c r="F273">
        <v>2501</v>
      </c>
      <c r="G273">
        <v>5257</v>
      </c>
      <c r="H273">
        <v>2.1019592163134746</v>
      </c>
      <c r="I273" t="str">
        <f>VLOOKUP($B273&amp;$E273,'Employee List'!$A:$E,5,0)</f>
        <v>E-1114</v>
      </c>
    </row>
    <row r="274" spans="1:9" x14ac:dyDescent="0.35">
      <c r="A274" t="s">
        <v>1257</v>
      </c>
      <c r="B274" t="s">
        <v>39</v>
      </c>
      <c r="C274" t="s">
        <v>347</v>
      </c>
      <c r="D274" t="s">
        <v>1276</v>
      </c>
      <c r="E274" t="s">
        <v>31</v>
      </c>
      <c r="F274">
        <v>2706</v>
      </c>
      <c r="G274">
        <v>2276</v>
      </c>
      <c r="H274">
        <v>0.84109386548410936</v>
      </c>
      <c r="I274" t="str">
        <f>VLOOKUP($B274&amp;$E274,'Employee List'!$A:$E,5,0)</f>
        <v>E-1114</v>
      </c>
    </row>
    <row r="275" spans="1:9" x14ac:dyDescent="0.35">
      <c r="A275" t="s">
        <v>1257</v>
      </c>
      <c r="B275" t="s">
        <v>39</v>
      </c>
      <c r="C275" t="s">
        <v>347</v>
      </c>
      <c r="D275" t="s">
        <v>1277</v>
      </c>
      <c r="E275" t="s">
        <v>29</v>
      </c>
      <c r="F275">
        <v>12899</v>
      </c>
      <c r="G275">
        <v>20066</v>
      </c>
      <c r="H275">
        <v>1.5556244670129467</v>
      </c>
      <c r="I275" t="str">
        <f>VLOOKUP($B275&amp;$E275,'Employee List'!$A:$E,5,0)</f>
        <v>E-1114</v>
      </c>
    </row>
    <row r="276" spans="1:9" x14ac:dyDescent="0.35">
      <c r="A276" t="s">
        <v>1257</v>
      </c>
      <c r="B276" t="s">
        <v>39</v>
      </c>
      <c r="C276" t="s">
        <v>347</v>
      </c>
      <c r="D276" t="s">
        <v>1277</v>
      </c>
      <c r="E276" t="s">
        <v>30</v>
      </c>
      <c r="F276">
        <v>15205</v>
      </c>
      <c r="G276">
        <v>17811</v>
      </c>
      <c r="H276">
        <v>1.1713909898059849</v>
      </c>
      <c r="I276" t="str">
        <f>VLOOKUP($B276&amp;$E276,'Employee List'!$A:$E,5,0)</f>
        <v>E-1114</v>
      </c>
    </row>
    <row r="277" spans="1:9" x14ac:dyDescent="0.35">
      <c r="A277" t="s">
        <v>1257</v>
      </c>
      <c r="B277" t="s">
        <v>39</v>
      </c>
      <c r="C277" t="s">
        <v>347</v>
      </c>
      <c r="D277" t="s">
        <v>1277</v>
      </c>
      <c r="E277" t="s">
        <v>31</v>
      </c>
      <c r="F277">
        <v>13587</v>
      </c>
      <c r="G277">
        <v>12698</v>
      </c>
      <c r="H277">
        <v>0.93456980937661005</v>
      </c>
      <c r="I277" t="str">
        <f>VLOOKUP($B277&amp;$E277,'Employee List'!$A:$E,5,0)</f>
        <v>E-1114</v>
      </c>
    </row>
    <row r="278" spans="1:9" x14ac:dyDescent="0.35">
      <c r="A278" t="s">
        <v>1257</v>
      </c>
      <c r="B278" t="s">
        <v>39</v>
      </c>
      <c r="C278" t="s">
        <v>347</v>
      </c>
      <c r="D278" t="s">
        <v>1278</v>
      </c>
      <c r="E278" t="s">
        <v>29</v>
      </c>
      <c r="F278">
        <v>90678</v>
      </c>
      <c r="G278">
        <v>64928</v>
      </c>
      <c r="H278">
        <v>0.71602814354088096</v>
      </c>
      <c r="I278" t="str">
        <f>VLOOKUP($B278&amp;$E278,'Employee List'!$A:$E,5,0)</f>
        <v>E-1114</v>
      </c>
    </row>
    <row r="279" spans="1:9" x14ac:dyDescent="0.35">
      <c r="A279" t="s">
        <v>1257</v>
      </c>
      <c r="B279" t="s">
        <v>39</v>
      </c>
      <c r="C279" t="s">
        <v>347</v>
      </c>
      <c r="D279" t="s">
        <v>1278</v>
      </c>
      <c r="E279" t="s">
        <v>30</v>
      </c>
      <c r="F279">
        <v>91236</v>
      </c>
      <c r="G279">
        <v>78624</v>
      </c>
      <c r="H279">
        <v>0.86176509272655533</v>
      </c>
      <c r="I279" t="str">
        <f>VLOOKUP($B279&amp;$E279,'Employee List'!$A:$E,5,0)</f>
        <v>E-1114</v>
      </c>
    </row>
    <row r="280" spans="1:9" x14ac:dyDescent="0.35">
      <c r="A280" t="s">
        <v>1257</v>
      </c>
      <c r="B280" t="s">
        <v>39</v>
      </c>
      <c r="C280" t="s">
        <v>347</v>
      </c>
      <c r="D280" t="s">
        <v>1278</v>
      </c>
      <c r="E280" t="s">
        <v>31</v>
      </c>
      <c r="F280">
        <v>84233</v>
      </c>
      <c r="G280">
        <v>51083</v>
      </c>
      <c r="H280">
        <v>0.60644877898210914</v>
      </c>
      <c r="I280" t="str">
        <f>VLOOKUP($B280&amp;$E280,'Employee List'!$A:$E,5,0)</f>
        <v>E-1114</v>
      </c>
    </row>
    <row r="281" spans="1:9" x14ac:dyDescent="0.35">
      <c r="A281" t="s">
        <v>1257</v>
      </c>
      <c r="B281" t="s">
        <v>39</v>
      </c>
      <c r="C281" t="s">
        <v>347</v>
      </c>
      <c r="D281" t="s">
        <v>1279</v>
      </c>
      <c r="E281" t="s">
        <v>29</v>
      </c>
      <c r="F281">
        <v>3662</v>
      </c>
      <c r="G281">
        <v>4423</v>
      </c>
      <c r="H281">
        <v>1.2078099399235391</v>
      </c>
      <c r="I281" t="str">
        <f>VLOOKUP($B281&amp;$E281,'Employee List'!$A:$E,5,0)</f>
        <v>E-1114</v>
      </c>
    </row>
    <row r="282" spans="1:9" x14ac:dyDescent="0.35">
      <c r="A282" t="s">
        <v>1257</v>
      </c>
      <c r="B282" t="s">
        <v>39</v>
      </c>
      <c r="C282" t="s">
        <v>347</v>
      </c>
      <c r="D282" t="s">
        <v>1279</v>
      </c>
      <c r="E282" t="s">
        <v>30</v>
      </c>
      <c r="F282">
        <v>2604</v>
      </c>
      <c r="G282">
        <v>1770</v>
      </c>
      <c r="H282">
        <v>0.67972350230414746</v>
      </c>
      <c r="I282" t="str">
        <f>VLOOKUP($B282&amp;$E282,'Employee List'!$A:$E,5,0)</f>
        <v>E-1114</v>
      </c>
    </row>
    <row r="283" spans="1:9" x14ac:dyDescent="0.35">
      <c r="A283" t="s">
        <v>1257</v>
      </c>
      <c r="B283" t="s">
        <v>39</v>
      </c>
      <c r="C283" t="s">
        <v>347</v>
      </c>
      <c r="D283" t="s">
        <v>1279</v>
      </c>
      <c r="E283" t="s">
        <v>31</v>
      </c>
      <c r="F283">
        <v>1910</v>
      </c>
      <c r="G283">
        <v>1483</v>
      </c>
      <c r="H283">
        <v>0.77643979057591628</v>
      </c>
      <c r="I283" t="str">
        <f>VLOOKUP($B283&amp;$E283,'Employee List'!$A:$E,5,0)</f>
        <v>E-1114</v>
      </c>
    </row>
    <row r="284" spans="1:9" x14ac:dyDescent="0.35">
      <c r="A284" t="s">
        <v>1257</v>
      </c>
      <c r="B284" t="s">
        <v>39</v>
      </c>
      <c r="C284" t="s">
        <v>347</v>
      </c>
      <c r="D284" t="s">
        <v>1280</v>
      </c>
      <c r="E284" t="s">
        <v>29</v>
      </c>
      <c r="F284">
        <v>3910</v>
      </c>
      <c r="G284">
        <v>4516</v>
      </c>
      <c r="H284">
        <v>1.1549872122762148</v>
      </c>
      <c r="I284" t="str">
        <f>VLOOKUP($B284&amp;$E284,'Employee List'!$A:$E,5,0)</f>
        <v>E-1114</v>
      </c>
    </row>
    <row r="285" spans="1:9" x14ac:dyDescent="0.35">
      <c r="A285" t="s">
        <v>1257</v>
      </c>
      <c r="B285" t="s">
        <v>39</v>
      </c>
      <c r="C285" t="s">
        <v>347</v>
      </c>
      <c r="D285" t="s">
        <v>1280</v>
      </c>
      <c r="E285" t="s">
        <v>30</v>
      </c>
      <c r="F285">
        <v>4317</v>
      </c>
      <c r="G285">
        <v>5149</v>
      </c>
      <c r="H285">
        <v>1.1927264303914755</v>
      </c>
      <c r="I285" t="str">
        <f>VLOOKUP($B285&amp;$E285,'Employee List'!$A:$E,5,0)</f>
        <v>E-1114</v>
      </c>
    </row>
    <row r="286" spans="1:9" x14ac:dyDescent="0.35">
      <c r="A286" t="s">
        <v>1257</v>
      </c>
      <c r="B286" t="s">
        <v>39</v>
      </c>
      <c r="C286" t="s">
        <v>347</v>
      </c>
      <c r="D286" t="s">
        <v>1280</v>
      </c>
      <c r="E286" t="s">
        <v>31</v>
      </c>
      <c r="F286">
        <v>3064</v>
      </c>
      <c r="G286">
        <v>2462</v>
      </c>
      <c r="H286">
        <v>0.80352480417754568</v>
      </c>
      <c r="I286" t="str">
        <f>VLOOKUP($B286&amp;$E286,'Employee List'!$A:$E,5,0)</f>
        <v>E-1114</v>
      </c>
    </row>
    <row r="287" spans="1:9" x14ac:dyDescent="0.35">
      <c r="A287" t="s">
        <v>1257</v>
      </c>
      <c r="B287" t="s">
        <v>39</v>
      </c>
      <c r="C287" t="s">
        <v>347</v>
      </c>
      <c r="D287" t="s">
        <v>1262</v>
      </c>
      <c r="E287" t="s">
        <v>29</v>
      </c>
      <c r="F287">
        <v>44267</v>
      </c>
      <c r="G287">
        <v>36220</v>
      </c>
      <c r="H287">
        <v>0.81821673029570563</v>
      </c>
      <c r="I287" t="str">
        <f>VLOOKUP($B287&amp;$E287,'Employee List'!$A:$E,5,0)</f>
        <v>E-1114</v>
      </c>
    </row>
    <row r="288" spans="1:9" x14ac:dyDescent="0.35">
      <c r="A288" t="s">
        <v>1257</v>
      </c>
      <c r="B288" t="s">
        <v>39</v>
      </c>
      <c r="C288" t="s">
        <v>347</v>
      </c>
      <c r="D288" t="s">
        <v>1262</v>
      </c>
      <c r="E288" t="s">
        <v>30</v>
      </c>
      <c r="F288">
        <v>46754</v>
      </c>
      <c r="G288">
        <v>45373</v>
      </c>
      <c r="H288">
        <v>0.97046242032767249</v>
      </c>
      <c r="I288" t="str">
        <f>VLOOKUP($B288&amp;$E288,'Employee List'!$A:$E,5,0)</f>
        <v>E-1114</v>
      </c>
    </row>
    <row r="289" spans="1:9" x14ac:dyDescent="0.35">
      <c r="A289" t="s">
        <v>1257</v>
      </c>
      <c r="B289" t="s">
        <v>39</v>
      </c>
      <c r="C289" t="s">
        <v>347</v>
      </c>
      <c r="D289" t="s">
        <v>1262</v>
      </c>
      <c r="E289" t="s">
        <v>31</v>
      </c>
      <c r="F289">
        <v>46109</v>
      </c>
      <c r="G289">
        <v>39639</v>
      </c>
      <c r="H289">
        <v>0.85968032271356998</v>
      </c>
      <c r="I289" t="str">
        <f>VLOOKUP($B289&amp;$E289,'Employee List'!$A:$E,5,0)</f>
        <v>E-1114</v>
      </c>
    </row>
    <row r="290" spans="1:9" x14ac:dyDescent="0.35">
      <c r="A290" t="s">
        <v>1257</v>
      </c>
      <c r="B290" t="s">
        <v>39</v>
      </c>
      <c r="C290" t="s">
        <v>347</v>
      </c>
      <c r="D290" t="s">
        <v>1282</v>
      </c>
      <c r="E290" t="s">
        <v>29</v>
      </c>
      <c r="F290">
        <v>4251</v>
      </c>
      <c r="G290">
        <v>3591</v>
      </c>
      <c r="H290">
        <v>0.84474241354975299</v>
      </c>
      <c r="I290" t="str">
        <f>VLOOKUP($B290&amp;$E290,'Employee List'!$A:$E,5,0)</f>
        <v>E-1114</v>
      </c>
    </row>
    <row r="291" spans="1:9" x14ac:dyDescent="0.35">
      <c r="A291" t="s">
        <v>1257</v>
      </c>
      <c r="B291" t="s">
        <v>39</v>
      </c>
      <c r="C291" t="s">
        <v>347</v>
      </c>
      <c r="D291" t="s">
        <v>1282</v>
      </c>
      <c r="E291" t="s">
        <v>30</v>
      </c>
      <c r="F291">
        <v>11823</v>
      </c>
      <c r="G291">
        <v>2138</v>
      </c>
      <c r="H291">
        <v>0.18083396769009558</v>
      </c>
      <c r="I291" t="str">
        <f>VLOOKUP($B291&amp;$E291,'Employee List'!$A:$E,5,0)</f>
        <v>E-1114</v>
      </c>
    </row>
    <row r="292" spans="1:9" x14ac:dyDescent="0.35">
      <c r="A292" t="s">
        <v>1257</v>
      </c>
      <c r="B292" t="s">
        <v>39</v>
      </c>
      <c r="C292" t="s">
        <v>347</v>
      </c>
      <c r="D292" t="s">
        <v>1282</v>
      </c>
      <c r="E292" t="s">
        <v>31</v>
      </c>
      <c r="F292">
        <v>12117</v>
      </c>
      <c r="G292">
        <v>5031</v>
      </c>
      <c r="H292">
        <v>0.41520178261946028</v>
      </c>
      <c r="I292" t="str">
        <f>VLOOKUP($B292&amp;$E292,'Employee List'!$A:$E,5,0)</f>
        <v>E-1114</v>
      </c>
    </row>
    <row r="293" spans="1:9" x14ac:dyDescent="0.35">
      <c r="A293" t="s">
        <v>1257</v>
      </c>
      <c r="B293" t="s">
        <v>39</v>
      </c>
      <c r="C293" t="s">
        <v>347</v>
      </c>
      <c r="D293" t="s">
        <v>1281</v>
      </c>
      <c r="E293" t="s">
        <v>29</v>
      </c>
      <c r="F293">
        <v>1170</v>
      </c>
      <c r="G293">
        <v>5368</v>
      </c>
      <c r="H293">
        <v>4.5880341880341877</v>
      </c>
      <c r="I293" t="str">
        <f>VLOOKUP($B293&amp;$E293,'Employee List'!$A:$E,5,0)</f>
        <v>E-1114</v>
      </c>
    </row>
    <row r="294" spans="1:9" x14ac:dyDescent="0.35">
      <c r="A294" t="s">
        <v>1257</v>
      </c>
      <c r="B294" t="s">
        <v>39</v>
      </c>
      <c r="C294" t="s">
        <v>347</v>
      </c>
      <c r="D294" t="s">
        <v>1281</v>
      </c>
      <c r="E294" t="s">
        <v>30</v>
      </c>
      <c r="F294">
        <v>2139</v>
      </c>
      <c r="G294">
        <v>1418</v>
      </c>
      <c r="H294">
        <v>0.66292660121552127</v>
      </c>
      <c r="I294" t="str">
        <f>VLOOKUP($B294&amp;$E294,'Employee List'!$A:$E,5,0)</f>
        <v>E-1114</v>
      </c>
    </row>
    <row r="295" spans="1:9" x14ac:dyDescent="0.35">
      <c r="A295" t="s">
        <v>1257</v>
      </c>
      <c r="B295" t="s">
        <v>39</v>
      </c>
      <c r="C295" t="s">
        <v>347</v>
      </c>
      <c r="D295" t="s">
        <v>1281</v>
      </c>
      <c r="E295" t="s">
        <v>31</v>
      </c>
      <c r="F295">
        <v>4919</v>
      </c>
      <c r="G295">
        <v>2801</v>
      </c>
      <c r="H295">
        <v>0.56942467981297007</v>
      </c>
      <c r="I295" t="str">
        <f>VLOOKUP($B295&amp;$E295,'Employee List'!$A:$E,5,0)</f>
        <v>E-1114</v>
      </c>
    </row>
    <row r="296" spans="1:9" x14ac:dyDescent="0.35">
      <c r="A296" t="s">
        <v>1257</v>
      </c>
      <c r="B296" t="s">
        <v>40</v>
      </c>
      <c r="C296" t="s">
        <v>347</v>
      </c>
      <c r="D296" t="s">
        <v>1274</v>
      </c>
      <c r="E296" t="s">
        <v>29</v>
      </c>
      <c r="F296">
        <v>19798</v>
      </c>
      <c r="G296">
        <v>23767</v>
      </c>
      <c r="H296">
        <v>1.2004747954338821</v>
      </c>
      <c r="I296" t="str">
        <f>VLOOKUP($B296&amp;$E296,'Employee List'!$A:$E,5,0)</f>
        <v>E-1115</v>
      </c>
    </row>
    <row r="297" spans="1:9" x14ac:dyDescent="0.35">
      <c r="A297" t="s">
        <v>1257</v>
      </c>
      <c r="B297" t="s">
        <v>40</v>
      </c>
      <c r="C297" t="s">
        <v>347</v>
      </c>
      <c r="D297" t="s">
        <v>1274</v>
      </c>
      <c r="E297" t="s">
        <v>30</v>
      </c>
      <c r="F297">
        <v>19801</v>
      </c>
      <c r="G297">
        <v>14173</v>
      </c>
      <c r="H297">
        <v>0.71577193071057021</v>
      </c>
      <c r="I297" t="str">
        <f>VLOOKUP($B297&amp;$E297,'Employee List'!$A:$E,5,0)</f>
        <v>E-1115</v>
      </c>
    </row>
    <row r="298" spans="1:9" x14ac:dyDescent="0.35">
      <c r="A298" t="s">
        <v>1257</v>
      </c>
      <c r="B298" t="s">
        <v>40</v>
      </c>
      <c r="C298" t="s">
        <v>347</v>
      </c>
      <c r="D298" t="s">
        <v>1274</v>
      </c>
      <c r="E298" t="s">
        <v>31</v>
      </c>
      <c r="F298">
        <v>23069</v>
      </c>
      <c r="G298">
        <v>15674</v>
      </c>
      <c r="H298">
        <v>0.67943994104642591</v>
      </c>
      <c r="I298" t="str">
        <f>VLOOKUP($B298&amp;$E298,'Employee List'!$A:$E,5,0)</f>
        <v>E-1115</v>
      </c>
    </row>
    <row r="299" spans="1:9" x14ac:dyDescent="0.35">
      <c r="A299" t="s">
        <v>1257</v>
      </c>
      <c r="B299" t="s">
        <v>40</v>
      </c>
      <c r="C299" t="s">
        <v>347</v>
      </c>
      <c r="D299" t="s">
        <v>1263</v>
      </c>
      <c r="E299" t="s">
        <v>29</v>
      </c>
      <c r="F299">
        <v>1370</v>
      </c>
      <c r="G299">
        <v>5254</v>
      </c>
      <c r="H299">
        <v>3.8350364963503649</v>
      </c>
      <c r="I299" t="str">
        <f>VLOOKUP($B299&amp;$E299,'Employee List'!$A:$E,5,0)</f>
        <v>E-1115</v>
      </c>
    </row>
    <row r="300" spans="1:9" x14ac:dyDescent="0.35">
      <c r="A300" t="s">
        <v>1257</v>
      </c>
      <c r="B300" t="s">
        <v>40</v>
      </c>
      <c r="C300" t="s">
        <v>347</v>
      </c>
      <c r="D300" t="s">
        <v>1263</v>
      </c>
      <c r="E300" t="s">
        <v>30</v>
      </c>
      <c r="F300">
        <v>2261</v>
      </c>
      <c r="G300">
        <v>2962</v>
      </c>
      <c r="H300">
        <v>1.3100398053958426</v>
      </c>
      <c r="I300" t="str">
        <f>VLOOKUP($B300&amp;$E300,'Employee List'!$A:$E,5,0)</f>
        <v>E-1115</v>
      </c>
    </row>
    <row r="301" spans="1:9" x14ac:dyDescent="0.35">
      <c r="A301" t="s">
        <v>1257</v>
      </c>
      <c r="B301" t="s">
        <v>40</v>
      </c>
      <c r="C301" t="s">
        <v>347</v>
      </c>
      <c r="D301" t="s">
        <v>1263</v>
      </c>
      <c r="E301" t="s">
        <v>31</v>
      </c>
      <c r="F301">
        <v>4940</v>
      </c>
      <c r="G301">
        <v>3190</v>
      </c>
      <c r="H301">
        <v>0.64574898785425106</v>
      </c>
      <c r="I301" t="str">
        <f>VLOOKUP($B301&amp;$E301,'Employee List'!$A:$E,5,0)</f>
        <v>E-1115</v>
      </c>
    </row>
    <row r="302" spans="1:9" x14ac:dyDescent="0.35">
      <c r="A302" t="s">
        <v>1257</v>
      </c>
      <c r="B302" t="s">
        <v>40</v>
      </c>
      <c r="C302" t="s">
        <v>347</v>
      </c>
      <c r="D302" t="s">
        <v>1264</v>
      </c>
      <c r="E302" t="s">
        <v>29</v>
      </c>
      <c r="F302">
        <v>1036</v>
      </c>
      <c r="G302">
        <v>1027</v>
      </c>
      <c r="H302">
        <v>0.99131274131274127</v>
      </c>
      <c r="I302" t="str">
        <f>VLOOKUP($B302&amp;$E302,'Employee List'!$A:$E,5,0)</f>
        <v>E-1115</v>
      </c>
    </row>
    <row r="303" spans="1:9" x14ac:dyDescent="0.35">
      <c r="A303" t="s">
        <v>1257</v>
      </c>
      <c r="B303" t="s">
        <v>40</v>
      </c>
      <c r="C303" t="s">
        <v>347</v>
      </c>
      <c r="D303" t="s">
        <v>1264</v>
      </c>
      <c r="E303" t="s">
        <v>30</v>
      </c>
      <c r="F303">
        <v>4920</v>
      </c>
      <c r="G303">
        <v>3058</v>
      </c>
      <c r="H303">
        <v>0.62154471544715451</v>
      </c>
      <c r="I303" t="str">
        <f>VLOOKUP($B303&amp;$E303,'Employee List'!$A:$E,5,0)</f>
        <v>E-1115</v>
      </c>
    </row>
    <row r="304" spans="1:9" x14ac:dyDescent="0.35">
      <c r="A304" t="s">
        <v>1257</v>
      </c>
      <c r="B304" t="s">
        <v>40</v>
      </c>
      <c r="C304" t="s">
        <v>347</v>
      </c>
      <c r="D304" t="s">
        <v>1264</v>
      </c>
      <c r="E304" t="s">
        <v>31</v>
      </c>
      <c r="F304">
        <v>2489</v>
      </c>
      <c r="G304">
        <v>3847</v>
      </c>
      <c r="H304">
        <v>1.5456006428284452</v>
      </c>
      <c r="I304" t="str">
        <f>VLOOKUP($B304&amp;$E304,'Employee List'!$A:$E,5,0)</f>
        <v>E-1115</v>
      </c>
    </row>
    <row r="305" spans="1:9" x14ac:dyDescent="0.35">
      <c r="A305" t="s">
        <v>1257</v>
      </c>
      <c r="B305" t="s">
        <v>40</v>
      </c>
      <c r="C305" t="s">
        <v>347</v>
      </c>
      <c r="D305" t="s">
        <v>1265</v>
      </c>
      <c r="E305" t="s">
        <v>29</v>
      </c>
      <c r="F305">
        <v>15601</v>
      </c>
      <c r="G305">
        <v>47827</v>
      </c>
      <c r="H305">
        <v>3.0656368181526825</v>
      </c>
      <c r="I305" t="str">
        <f>VLOOKUP($B305&amp;$E305,'Employee List'!$A:$E,5,0)</f>
        <v>E-1115</v>
      </c>
    </row>
    <row r="306" spans="1:9" x14ac:dyDescent="0.35">
      <c r="A306" t="s">
        <v>1257</v>
      </c>
      <c r="B306" t="s">
        <v>40</v>
      </c>
      <c r="C306" t="s">
        <v>347</v>
      </c>
      <c r="D306" t="s">
        <v>1265</v>
      </c>
      <c r="E306" t="s">
        <v>30</v>
      </c>
      <c r="F306">
        <v>18481</v>
      </c>
      <c r="G306">
        <v>58232</v>
      </c>
      <c r="H306">
        <v>3.1509117471998267</v>
      </c>
      <c r="I306" t="str">
        <f>VLOOKUP($B306&amp;$E306,'Employee List'!$A:$E,5,0)</f>
        <v>E-1115</v>
      </c>
    </row>
    <row r="307" spans="1:9" x14ac:dyDescent="0.35">
      <c r="A307" t="s">
        <v>1257</v>
      </c>
      <c r="B307" t="s">
        <v>40</v>
      </c>
      <c r="C307" t="s">
        <v>347</v>
      </c>
      <c r="D307" t="s">
        <v>1265</v>
      </c>
      <c r="E307" t="s">
        <v>31</v>
      </c>
      <c r="F307">
        <v>18476</v>
      </c>
      <c r="G307">
        <v>18413</v>
      </c>
      <c r="H307">
        <v>0.9965901710326911</v>
      </c>
      <c r="I307" t="str">
        <f>VLOOKUP($B307&amp;$E307,'Employee List'!$A:$E,5,0)</f>
        <v>E-1115</v>
      </c>
    </row>
    <row r="308" spans="1:9" x14ac:dyDescent="0.35">
      <c r="A308" t="s">
        <v>1257</v>
      </c>
      <c r="B308" t="s">
        <v>40</v>
      </c>
      <c r="C308" t="s">
        <v>347</v>
      </c>
      <c r="D308" t="s">
        <v>1260</v>
      </c>
      <c r="E308" t="s">
        <v>29</v>
      </c>
      <c r="F308">
        <v>112033</v>
      </c>
      <c r="G308">
        <v>87903</v>
      </c>
      <c r="H308">
        <v>0.78461703248150094</v>
      </c>
      <c r="I308" t="str">
        <f>VLOOKUP($B308&amp;$E308,'Employee List'!$A:$E,5,0)</f>
        <v>E-1115</v>
      </c>
    </row>
    <row r="309" spans="1:9" x14ac:dyDescent="0.35">
      <c r="A309" t="s">
        <v>1257</v>
      </c>
      <c r="B309" t="s">
        <v>40</v>
      </c>
      <c r="C309" t="s">
        <v>347</v>
      </c>
      <c r="D309" t="s">
        <v>1260</v>
      </c>
      <c r="E309" t="s">
        <v>30</v>
      </c>
      <c r="F309">
        <v>111927</v>
      </c>
      <c r="G309">
        <v>143197</v>
      </c>
      <c r="H309">
        <v>1.2793785235019253</v>
      </c>
      <c r="I309" t="str">
        <f>VLOOKUP($B309&amp;$E309,'Employee List'!$A:$E,5,0)</f>
        <v>E-1115</v>
      </c>
    </row>
    <row r="310" spans="1:9" x14ac:dyDescent="0.35">
      <c r="A310" t="s">
        <v>1257</v>
      </c>
      <c r="B310" t="s">
        <v>40</v>
      </c>
      <c r="C310" t="s">
        <v>347</v>
      </c>
      <c r="D310" t="s">
        <v>1260</v>
      </c>
      <c r="E310" t="s">
        <v>31</v>
      </c>
      <c r="F310">
        <v>130573</v>
      </c>
      <c r="G310">
        <v>244712</v>
      </c>
      <c r="H310">
        <v>1.874139370313924</v>
      </c>
      <c r="I310" t="str">
        <f>VLOOKUP($B310&amp;$E310,'Employee List'!$A:$E,5,0)</f>
        <v>E-1115</v>
      </c>
    </row>
    <row r="311" spans="1:9" x14ac:dyDescent="0.35">
      <c r="A311" t="s">
        <v>1257</v>
      </c>
      <c r="B311" t="s">
        <v>40</v>
      </c>
      <c r="C311" t="s">
        <v>347</v>
      </c>
      <c r="D311" t="s">
        <v>1261</v>
      </c>
      <c r="E311" t="s">
        <v>29</v>
      </c>
      <c r="F311">
        <v>63581</v>
      </c>
      <c r="G311">
        <v>48140</v>
      </c>
      <c r="H311">
        <v>0.75714442993976183</v>
      </c>
      <c r="I311" t="str">
        <f>VLOOKUP($B311&amp;$E311,'Employee List'!$A:$E,5,0)</f>
        <v>E-1115</v>
      </c>
    </row>
    <row r="312" spans="1:9" x14ac:dyDescent="0.35">
      <c r="A312" t="s">
        <v>1257</v>
      </c>
      <c r="B312" t="s">
        <v>40</v>
      </c>
      <c r="C312" t="s">
        <v>347</v>
      </c>
      <c r="D312" t="s">
        <v>1261</v>
      </c>
      <c r="E312" t="s">
        <v>30</v>
      </c>
      <c r="F312">
        <v>65873</v>
      </c>
      <c r="G312">
        <v>78415</v>
      </c>
      <c r="H312">
        <v>1.1903966723847403</v>
      </c>
      <c r="I312" t="str">
        <f>VLOOKUP($B312&amp;$E312,'Employee List'!$A:$E,5,0)</f>
        <v>E-1115</v>
      </c>
    </row>
    <row r="313" spans="1:9" x14ac:dyDescent="0.35">
      <c r="A313" t="s">
        <v>1257</v>
      </c>
      <c r="B313" t="s">
        <v>40</v>
      </c>
      <c r="C313" t="s">
        <v>347</v>
      </c>
      <c r="D313" t="s">
        <v>1261</v>
      </c>
      <c r="E313" t="s">
        <v>31</v>
      </c>
      <c r="F313">
        <v>67314</v>
      </c>
      <c r="G313">
        <v>61177</v>
      </c>
      <c r="H313">
        <v>0.90883025819294649</v>
      </c>
      <c r="I313" t="str">
        <f>VLOOKUP($B313&amp;$E313,'Employee List'!$A:$E,5,0)</f>
        <v>E-1115</v>
      </c>
    </row>
    <row r="314" spans="1:9" x14ac:dyDescent="0.35">
      <c r="A314" t="s">
        <v>1257</v>
      </c>
      <c r="B314" t="s">
        <v>40</v>
      </c>
      <c r="C314" t="s">
        <v>347</v>
      </c>
      <c r="D314" t="s">
        <v>1266</v>
      </c>
      <c r="E314" t="s">
        <v>29</v>
      </c>
      <c r="F314">
        <v>118212</v>
      </c>
      <c r="G314">
        <v>135203</v>
      </c>
      <c r="H314">
        <v>1.1437332927283186</v>
      </c>
      <c r="I314" t="str">
        <f>VLOOKUP($B314&amp;$E314,'Employee List'!$A:$E,5,0)</f>
        <v>E-1115</v>
      </c>
    </row>
    <row r="315" spans="1:9" x14ac:dyDescent="0.35">
      <c r="A315" t="s">
        <v>1257</v>
      </c>
      <c r="B315" t="s">
        <v>40</v>
      </c>
      <c r="C315" t="s">
        <v>347</v>
      </c>
      <c r="D315" t="s">
        <v>1266</v>
      </c>
      <c r="E315" t="s">
        <v>30</v>
      </c>
      <c r="F315">
        <v>126479</v>
      </c>
      <c r="G315">
        <v>128373</v>
      </c>
      <c r="H315">
        <v>1.0149748179539686</v>
      </c>
      <c r="I315" t="str">
        <f>VLOOKUP($B315&amp;$E315,'Employee List'!$A:$E,5,0)</f>
        <v>E-1115</v>
      </c>
    </row>
    <row r="316" spans="1:9" x14ac:dyDescent="0.35">
      <c r="A316" t="s">
        <v>1257</v>
      </c>
      <c r="B316" t="s">
        <v>40</v>
      </c>
      <c r="C316" t="s">
        <v>347</v>
      </c>
      <c r="D316" t="s">
        <v>1266</v>
      </c>
      <c r="E316" t="s">
        <v>31</v>
      </c>
      <c r="F316">
        <v>125135</v>
      </c>
      <c r="G316">
        <v>119271</v>
      </c>
      <c r="H316">
        <v>0.9531386103008751</v>
      </c>
      <c r="I316" t="str">
        <f>VLOOKUP($B316&amp;$E316,'Employee List'!$A:$E,5,0)</f>
        <v>E-1115</v>
      </c>
    </row>
    <row r="317" spans="1:9" x14ac:dyDescent="0.35">
      <c r="A317" t="s">
        <v>1257</v>
      </c>
      <c r="B317" t="s">
        <v>40</v>
      </c>
      <c r="C317" t="s">
        <v>347</v>
      </c>
      <c r="D317" t="s">
        <v>1267</v>
      </c>
      <c r="E317" t="s">
        <v>29</v>
      </c>
      <c r="F317">
        <v>65171</v>
      </c>
      <c r="G317">
        <v>52151</v>
      </c>
      <c r="H317">
        <v>0.80021788832456153</v>
      </c>
      <c r="I317" t="str">
        <f>VLOOKUP($B317&amp;$E317,'Employee List'!$A:$E,5,0)</f>
        <v>E-1115</v>
      </c>
    </row>
    <row r="318" spans="1:9" x14ac:dyDescent="0.35">
      <c r="A318" t="s">
        <v>1257</v>
      </c>
      <c r="B318" t="s">
        <v>40</v>
      </c>
      <c r="C318" t="s">
        <v>347</v>
      </c>
      <c r="D318" t="s">
        <v>1267</v>
      </c>
      <c r="E318" t="s">
        <v>30</v>
      </c>
      <c r="F318">
        <v>64486</v>
      </c>
      <c r="G318">
        <v>39776</v>
      </c>
      <c r="H318">
        <v>0.61681605309679621</v>
      </c>
      <c r="I318" t="str">
        <f>VLOOKUP($B318&amp;$E318,'Employee List'!$A:$E,5,0)</f>
        <v>E-1115</v>
      </c>
    </row>
    <row r="319" spans="1:9" x14ac:dyDescent="0.35">
      <c r="A319" t="s">
        <v>1257</v>
      </c>
      <c r="B319" t="s">
        <v>40</v>
      </c>
      <c r="C319" t="s">
        <v>347</v>
      </c>
      <c r="D319" t="s">
        <v>1267</v>
      </c>
      <c r="E319" t="s">
        <v>31</v>
      </c>
      <c r="F319">
        <v>65154</v>
      </c>
      <c r="G319">
        <v>71456</v>
      </c>
      <c r="H319">
        <v>1.0967246830585997</v>
      </c>
      <c r="I319" t="str">
        <f>VLOOKUP($B319&amp;$E319,'Employee List'!$A:$E,5,0)</f>
        <v>E-1115</v>
      </c>
    </row>
    <row r="320" spans="1:9" x14ac:dyDescent="0.35">
      <c r="A320" t="s">
        <v>1257</v>
      </c>
      <c r="B320" t="s">
        <v>40</v>
      </c>
      <c r="C320" t="s">
        <v>347</v>
      </c>
      <c r="D320" t="s">
        <v>1268</v>
      </c>
      <c r="E320" t="s">
        <v>29</v>
      </c>
      <c r="F320">
        <v>13729</v>
      </c>
      <c r="G320">
        <v>4741</v>
      </c>
      <c r="H320">
        <v>0.34532740913395005</v>
      </c>
      <c r="I320" t="str">
        <f>VLOOKUP($B320&amp;$E320,'Employee List'!$A:$E,5,0)</f>
        <v>E-1115</v>
      </c>
    </row>
    <row r="321" spans="1:9" x14ac:dyDescent="0.35">
      <c r="A321" t="s">
        <v>1257</v>
      </c>
      <c r="B321" t="s">
        <v>40</v>
      </c>
      <c r="C321" t="s">
        <v>347</v>
      </c>
      <c r="D321" t="s">
        <v>1268</v>
      </c>
      <c r="E321" t="s">
        <v>30</v>
      </c>
      <c r="F321">
        <v>13227</v>
      </c>
      <c r="G321">
        <v>6529</v>
      </c>
      <c r="H321">
        <v>0.49361155212822255</v>
      </c>
      <c r="I321" t="str">
        <f>VLOOKUP($B321&amp;$E321,'Employee List'!$A:$E,5,0)</f>
        <v>E-1115</v>
      </c>
    </row>
    <row r="322" spans="1:9" x14ac:dyDescent="0.35">
      <c r="A322" t="s">
        <v>1257</v>
      </c>
      <c r="B322" t="s">
        <v>40</v>
      </c>
      <c r="C322" t="s">
        <v>347</v>
      </c>
      <c r="D322" t="s">
        <v>1268</v>
      </c>
      <c r="E322" t="s">
        <v>31</v>
      </c>
      <c r="F322">
        <v>13203</v>
      </c>
      <c r="G322">
        <v>4220</v>
      </c>
      <c r="H322">
        <v>0.3196243278042869</v>
      </c>
      <c r="I322" t="str">
        <f>VLOOKUP($B322&amp;$E322,'Employee List'!$A:$E,5,0)</f>
        <v>E-1115</v>
      </c>
    </row>
    <row r="323" spans="1:9" x14ac:dyDescent="0.35">
      <c r="A323" t="s">
        <v>1257</v>
      </c>
      <c r="B323" t="s">
        <v>40</v>
      </c>
      <c r="C323" t="s">
        <v>347</v>
      </c>
      <c r="D323" t="s">
        <v>1269</v>
      </c>
      <c r="E323" t="s">
        <v>29</v>
      </c>
      <c r="F323">
        <v>4268</v>
      </c>
      <c r="G323">
        <v>21432</v>
      </c>
      <c r="H323">
        <v>5.0215557638238053</v>
      </c>
      <c r="I323" t="str">
        <f>VLOOKUP($B323&amp;$E323,'Employee List'!$A:$E,5,0)</f>
        <v>E-1115</v>
      </c>
    </row>
    <row r="324" spans="1:9" x14ac:dyDescent="0.35">
      <c r="A324" t="s">
        <v>1257</v>
      </c>
      <c r="B324" t="s">
        <v>40</v>
      </c>
      <c r="C324" t="s">
        <v>347</v>
      </c>
      <c r="D324" t="s">
        <v>1269</v>
      </c>
      <c r="E324" t="s">
        <v>30</v>
      </c>
      <c r="F324">
        <v>6373</v>
      </c>
      <c r="G324">
        <v>26081</v>
      </c>
      <c r="H324">
        <v>4.0924211517338769</v>
      </c>
      <c r="I324" t="str">
        <f>VLOOKUP($B324&amp;$E324,'Employee List'!$A:$E,5,0)</f>
        <v>E-1115</v>
      </c>
    </row>
    <row r="325" spans="1:9" x14ac:dyDescent="0.35">
      <c r="A325" t="s">
        <v>1257</v>
      </c>
      <c r="B325" t="s">
        <v>40</v>
      </c>
      <c r="C325" t="s">
        <v>347</v>
      </c>
      <c r="D325" t="s">
        <v>1269</v>
      </c>
      <c r="E325" t="s">
        <v>31</v>
      </c>
      <c r="F325">
        <v>4580</v>
      </c>
      <c r="G325">
        <v>11907</v>
      </c>
      <c r="H325">
        <v>2.5997816593886465</v>
      </c>
      <c r="I325" t="str">
        <f>VLOOKUP($B325&amp;$E325,'Employee List'!$A:$E,5,0)</f>
        <v>E-1115</v>
      </c>
    </row>
    <row r="326" spans="1:9" x14ac:dyDescent="0.35">
      <c r="A326" t="s">
        <v>1257</v>
      </c>
      <c r="B326" t="s">
        <v>40</v>
      </c>
      <c r="C326" t="s">
        <v>347</v>
      </c>
      <c r="D326" t="s">
        <v>1270</v>
      </c>
      <c r="E326" t="s">
        <v>29</v>
      </c>
      <c r="F326">
        <v>9722</v>
      </c>
      <c r="G326">
        <v>10972</v>
      </c>
      <c r="H326">
        <v>1.1285743674141122</v>
      </c>
      <c r="I326" t="str">
        <f>VLOOKUP($B326&amp;$E326,'Employee List'!$A:$E,5,0)</f>
        <v>E-1115</v>
      </c>
    </row>
    <row r="327" spans="1:9" x14ac:dyDescent="0.35">
      <c r="A327" t="s">
        <v>1257</v>
      </c>
      <c r="B327" t="s">
        <v>40</v>
      </c>
      <c r="C327" t="s">
        <v>347</v>
      </c>
      <c r="D327" t="s">
        <v>1270</v>
      </c>
      <c r="E327" t="s">
        <v>30</v>
      </c>
      <c r="F327">
        <v>12215</v>
      </c>
      <c r="G327">
        <v>11764</v>
      </c>
      <c r="H327">
        <v>0.96307818256242328</v>
      </c>
      <c r="I327" t="str">
        <f>VLOOKUP($B327&amp;$E327,'Employee List'!$A:$E,5,0)</f>
        <v>E-1115</v>
      </c>
    </row>
    <row r="328" spans="1:9" x14ac:dyDescent="0.35">
      <c r="A328" t="s">
        <v>1257</v>
      </c>
      <c r="B328" t="s">
        <v>40</v>
      </c>
      <c r="C328" t="s">
        <v>347</v>
      </c>
      <c r="D328" t="s">
        <v>1270</v>
      </c>
      <c r="E328" t="s">
        <v>31</v>
      </c>
      <c r="F328">
        <v>10816</v>
      </c>
      <c r="G328">
        <v>11310</v>
      </c>
      <c r="H328">
        <v>1.0456730769230769</v>
      </c>
      <c r="I328" t="str">
        <f>VLOOKUP($B328&amp;$E328,'Employee List'!$A:$E,5,0)</f>
        <v>E-1115</v>
      </c>
    </row>
    <row r="329" spans="1:9" x14ac:dyDescent="0.35">
      <c r="A329" t="s">
        <v>1257</v>
      </c>
      <c r="B329" t="s">
        <v>40</v>
      </c>
      <c r="C329" t="s">
        <v>347</v>
      </c>
      <c r="D329" t="s">
        <v>1271</v>
      </c>
      <c r="E329" t="s">
        <v>29</v>
      </c>
      <c r="F329">
        <v>7835</v>
      </c>
      <c r="G329">
        <v>7840</v>
      </c>
      <c r="H329">
        <v>1.0006381620931717</v>
      </c>
      <c r="I329" t="str">
        <f>VLOOKUP($B329&amp;$E329,'Employee List'!$A:$E,5,0)</f>
        <v>E-1115</v>
      </c>
    </row>
    <row r="330" spans="1:9" x14ac:dyDescent="0.35">
      <c r="A330" t="s">
        <v>1257</v>
      </c>
      <c r="B330" t="s">
        <v>40</v>
      </c>
      <c r="C330" t="s">
        <v>347</v>
      </c>
      <c r="D330" t="s">
        <v>1271</v>
      </c>
      <c r="E330" t="s">
        <v>30</v>
      </c>
      <c r="F330">
        <v>8726</v>
      </c>
      <c r="G330">
        <v>11127</v>
      </c>
      <c r="H330">
        <v>1.2751547100618841</v>
      </c>
      <c r="I330" t="str">
        <f>VLOOKUP($B330&amp;$E330,'Employee List'!$A:$E,5,0)</f>
        <v>E-1115</v>
      </c>
    </row>
    <row r="331" spans="1:9" x14ac:dyDescent="0.35">
      <c r="A331" t="s">
        <v>1257</v>
      </c>
      <c r="B331" t="s">
        <v>40</v>
      </c>
      <c r="C331" t="s">
        <v>347</v>
      </c>
      <c r="D331" t="s">
        <v>1271</v>
      </c>
      <c r="E331" t="s">
        <v>31</v>
      </c>
      <c r="F331">
        <v>7664</v>
      </c>
      <c r="G331">
        <v>10314</v>
      </c>
      <c r="H331">
        <v>1.3457724425887265</v>
      </c>
      <c r="I331" t="str">
        <f>VLOOKUP($B331&amp;$E331,'Employee List'!$A:$E,5,0)</f>
        <v>E-1115</v>
      </c>
    </row>
    <row r="332" spans="1:9" x14ac:dyDescent="0.35">
      <c r="A332" t="s">
        <v>1257</v>
      </c>
      <c r="B332" t="s">
        <v>40</v>
      </c>
      <c r="C332" t="s">
        <v>347</v>
      </c>
      <c r="D332" t="s">
        <v>1258</v>
      </c>
      <c r="E332" t="s">
        <v>29</v>
      </c>
      <c r="F332">
        <v>150617</v>
      </c>
      <c r="G332">
        <v>163154</v>
      </c>
      <c r="H332">
        <v>1.0832376159397679</v>
      </c>
      <c r="I332" t="str">
        <f>VLOOKUP($B332&amp;$E332,'Employee List'!$A:$E,5,0)</f>
        <v>E-1115</v>
      </c>
    </row>
    <row r="333" spans="1:9" x14ac:dyDescent="0.35">
      <c r="A333" t="s">
        <v>1257</v>
      </c>
      <c r="B333" t="s">
        <v>40</v>
      </c>
      <c r="C333" t="s">
        <v>347</v>
      </c>
      <c r="D333" t="s">
        <v>1258</v>
      </c>
      <c r="E333" t="s">
        <v>30</v>
      </c>
      <c r="F333">
        <v>147064</v>
      </c>
      <c r="G333">
        <v>130210</v>
      </c>
      <c r="H333">
        <v>0.88539683403144209</v>
      </c>
      <c r="I333" t="str">
        <f>VLOOKUP($B333&amp;$E333,'Employee List'!$A:$E,5,0)</f>
        <v>E-1115</v>
      </c>
    </row>
    <row r="334" spans="1:9" x14ac:dyDescent="0.35">
      <c r="A334" t="s">
        <v>1257</v>
      </c>
      <c r="B334" t="s">
        <v>40</v>
      </c>
      <c r="C334" t="s">
        <v>347</v>
      </c>
      <c r="D334" t="s">
        <v>1258</v>
      </c>
      <c r="E334" t="s">
        <v>31</v>
      </c>
      <c r="F334">
        <v>138102</v>
      </c>
      <c r="G334">
        <v>119356</v>
      </c>
      <c r="H334">
        <v>0.86425975003982569</v>
      </c>
      <c r="I334" t="str">
        <f>VLOOKUP($B334&amp;$E334,'Employee List'!$A:$E,5,0)</f>
        <v>E-1115</v>
      </c>
    </row>
    <row r="335" spans="1:9" x14ac:dyDescent="0.35">
      <c r="A335" t="s">
        <v>1257</v>
      </c>
      <c r="B335" t="s">
        <v>40</v>
      </c>
      <c r="C335" t="s">
        <v>347</v>
      </c>
      <c r="D335" t="s">
        <v>1272</v>
      </c>
      <c r="E335" t="s">
        <v>29</v>
      </c>
      <c r="F335">
        <v>19927</v>
      </c>
      <c r="G335">
        <v>8228</v>
      </c>
      <c r="H335">
        <v>0.41290711095498572</v>
      </c>
      <c r="I335" t="str">
        <f>VLOOKUP($B335&amp;$E335,'Employee List'!$A:$E,5,0)</f>
        <v>E-1115</v>
      </c>
    </row>
    <row r="336" spans="1:9" x14ac:dyDescent="0.35">
      <c r="A336" t="s">
        <v>1257</v>
      </c>
      <c r="B336" t="s">
        <v>40</v>
      </c>
      <c r="C336" t="s">
        <v>347</v>
      </c>
      <c r="D336" t="s">
        <v>1272</v>
      </c>
      <c r="E336" t="s">
        <v>30</v>
      </c>
      <c r="F336">
        <v>20246</v>
      </c>
      <c r="G336">
        <v>18239</v>
      </c>
      <c r="H336">
        <v>0.90086930751753436</v>
      </c>
      <c r="I336" t="str">
        <f>VLOOKUP($B336&amp;$E336,'Employee List'!$A:$E,5,0)</f>
        <v>E-1115</v>
      </c>
    </row>
    <row r="337" spans="1:9" x14ac:dyDescent="0.35">
      <c r="A337" t="s">
        <v>1257</v>
      </c>
      <c r="B337" t="s">
        <v>40</v>
      </c>
      <c r="C337" t="s">
        <v>347</v>
      </c>
      <c r="D337" t="s">
        <v>1272</v>
      </c>
      <c r="E337" t="s">
        <v>31</v>
      </c>
      <c r="F337">
        <v>23023</v>
      </c>
      <c r="G337">
        <v>14456</v>
      </c>
      <c r="H337">
        <v>0.62789384528514969</v>
      </c>
      <c r="I337" t="str">
        <f>VLOOKUP($B337&amp;$E337,'Employee List'!$A:$E,5,0)</f>
        <v>E-1115</v>
      </c>
    </row>
    <row r="338" spans="1:9" x14ac:dyDescent="0.35">
      <c r="A338" t="s">
        <v>1257</v>
      </c>
      <c r="B338" t="s">
        <v>40</v>
      </c>
      <c r="C338" t="s">
        <v>347</v>
      </c>
      <c r="D338" t="s">
        <v>1259</v>
      </c>
      <c r="E338" t="s">
        <v>29</v>
      </c>
      <c r="F338">
        <v>37128</v>
      </c>
      <c r="G338">
        <v>22237</v>
      </c>
      <c r="H338">
        <v>0.59892803275156214</v>
      </c>
      <c r="I338" t="str">
        <f>VLOOKUP($B338&amp;$E338,'Employee List'!$A:$E,5,0)</f>
        <v>E-1115</v>
      </c>
    </row>
    <row r="339" spans="1:9" x14ac:dyDescent="0.35">
      <c r="A339" t="s">
        <v>1257</v>
      </c>
      <c r="B339" t="s">
        <v>40</v>
      </c>
      <c r="C339" t="s">
        <v>347</v>
      </c>
      <c r="D339" t="s">
        <v>1259</v>
      </c>
      <c r="E339" t="s">
        <v>30</v>
      </c>
      <c r="F339">
        <v>38930</v>
      </c>
      <c r="G339">
        <v>31023</v>
      </c>
      <c r="H339">
        <v>0.79689185717955302</v>
      </c>
      <c r="I339" t="str">
        <f>VLOOKUP($B339&amp;$E339,'Employee List'!$A:$E,5,0)</f>
        <v>E-1115</v>
      </c>
    </row>
    <row r="340" spans="1:9" x14ac:dyDescent="0.35">
      <c r="A340" t="s">
        <v>1257</v>
      </c>
      <c r="B340" t="s">
        <v>40</v>
      </c>
      <c r="C340" t="s">
        <v>347</v>
      </c>
      <c r="D340" t="s">
        <v>1259</v>
      </c>
      <c r="E340" t="s">
        <v>31</v>
      </c>
      <c r="F340">
        <v>38577</v>
      </c>
      <c r="G340">
        <v>31139</v>
      </c>
      <c r="H340">
        <v>0.80719081317883712</v>
      </c>
      <c r="I340" t="str">
        <f>VLOOKUP($B340&amp;$E340,'Employee List'!$A:$E,5,0)</f>
        <v>E-1115</v>
      </c>
    </row>
    <row r="341" spans="1:9" x14ac:dyDescent="0.35">
      <c r="A341" t="s">
        <v>1257</v>
      </c>
      <c r="B341" t="s">
        <v>40</v>
      </c>
      <c r="C341" t="s">
        <v>347</v>
      </c>
      <c r="D341" t="s">
        <v>1273</v>
      </c>
      <c r="E341" t="s">
        <v>29</v>
      </c>
      <c r="F341">
        <v>10037</v>
      </c>
      <c r="G341">
        <v>4456</v>
      </c>
      <c r="H341">
        <v>0.44395735777622797</v>
      </c>
      <c r="I341" t="str">
        <f>VLOOKUP($B341&amp;$E341,'Employee List'!$A:$E,5,0)</f>
        <v>E-1115</v>
      </c>
    </row>
    <row r="342" spans="1:9" x14ac:dyDescent="0.35">
      <c r="A342" t="s">
        <v>1257</v>
      </c>
      <c r="B342" t="s">
        <v>40</v>
      </c>
      <c r="C342" t="s">
        <v>347</v>
      </c>
      <c r="D342" t="s">
        <v>1273</v>
      </c>
      <c r="E342" t="s">
        <v>30</v>
      </c>
      <c r="F342">
        <v>10122</v>
      </c>
      <c r="G342">
        <v>8627</v>
      </c>
      <c r="H342">
        <v>0.85230191661726928</v>
      </c>
      <c r="I342" t="str">
        <f>VLOOKUP($B342&amp;$E342,'Employee List'!$A:$E,5,0)</f>
        <v>E-1115</v>
      </c>
    </row>
    <row r="343" spans="1:9" x14ac:dyDescent="0.35">
      <c r="A343" t="s">
        <v>1257</v>
      </c>
      <c r="B343" t="s">
        <v>40</v>
      </c>
      <c r="C343" t="s">
        <v>347</v>
      </c>
      <c r="D343" t="s">
        <v>1273</v>
      </c>
      <c r="E343" t="s">
        <v>31</v>
      </c>
      <c r="F343">
        <v>10431</v>
      </c>
      <c r="G343">
        <v>10773</v>
      </c>
      <c r="H343">
        <v>1.0327868852459017</v>
      </c>
      <c r="I343" t="str">
        <f>VLOOKUP($B343&amp;$E343,'Employee List'!$A:$E,5,0)</f>
        <v>E-1115</v>
      </c>
    </row>
    <row r="344" spans="1:9" x14ac:dyDescent="0.35">
      <c r="A344" t="s">
        <v>1257</v>
      </c>
      <c r="B344" t="s">
        <v>40</v>
      </c>
      <c r="C344" t="s">
        <v>347</v>
      </c>
      <c r="D344" t="s">
        <v>1275</v>
      </c>
      <c r="E344" t="s">
        <v>29</v>
      </c>
      <c r="F344">
        <v>3808</v>
      </c>
      <c r="G344">
        <v>3365</v>
      </c>
      <c r="H344">
        <v>0.88366596638655459</v>
      </c>
      <c r="I344" t="str">
        <f>VLOOKUP($B344&amp;$E344,'Employee List'!$A:$E,5,0)</f>
        <v>E-1115</v>
      </c>
    </row>
    <row r="345" spans="1:9" x14ac:dyDescent="0.35">
      <c r="A345" t="s">
        <v>1257</v>
      </c>
      <c r="B345" t="s">
        <v>40</v>
      </c>
      <c r="C345" t="s">
        <v>347</v>
      </c>
      <c r="D345" t="s">
        <v>1275</v>
      </c>
      <c r="E345" t="s">
        <v>30</v>
      </c>
      <c r="F345">
        <v>4757</v>
      </c>
      <c r="G345">
        <v>4948</v>
      </c>
      <c r="H345">
        <v>1.0401513558965734</v>
      </c>
      <c r="I345" t="str">
        <f>VLOOKUP($B345&amp;$E345,'Employee List'!$A:$E,5,0)</f>
        <v>E-1115</v>
      </c>
    </row>
    <row r="346" spans="1:9" x14ac:dyDescent="0.35">
      <c r="A346" t="s">
        <v>1257</v>
      </c>
      <c r="B346" t="s">
        <v>40</v>
      </c>
      <c r="C346" t="s">
        <v>347</v>
      </c>
      <c r="D346" t="s">
        <v>1275</v>
      </c>
      <c r="E346" t="s">
        <v>31</v>
      </c>
      <c r="F346">
        <v>2139</v>
      </c>
      <c r="G346">
        <v>3671</v>
      </c>
      <c r="H346">
        <v>1.7162225338943431</v>
      </c>
      <c r="I346" t="str">
        <f>VLOOKUP($B346&amp;$E346,'Employee List'!$A:$E,5,0)</f>
        <v>E-1115</v>
      </c>
    </row>
    <row r="347" spans="1:9" x14ac:dyDescent="0.35">
      <c r="A347" t="s">
        <v>1257</v>
      </c>
      <c r="B347" t="s">
        <v>40</v>
      </c>
      <c r="C347" t="s">
        <v>347</v>
      </c>
      <c r="D347" t="s">
        <v>1276</v>
      </c>
      <c r="E347" t="s">
        <v>29</v>
      </c>
      <c r="F347">
        <v>2669</v>
      </c>
      <c r="G347">
        <v>2380</v>
      </c>
      <c r="H347">
        <v>0.89171974522292996</v>
      </c>
      <c r="I347" t="str">
        <f>VLOOKUP($B347&amp;$E347,'Employee List'!$A:$E,5,0)</f>
        <v>E-1115</v>
      </c>
    </row>
    <row r="348" spans="1:9" x14ac:dyDescent="0.35">
      <c r="A348" t="s">
        <v>1257</v>
      </c>
      <c r="B348" t="s">
        <v>40</v>
      </c>
      <c r="C348" t="s">
        <v>347</v>
      </c>
      <c r="D348" t="s">
        <v>1276</v>
      </c>
      <c r="E348" t="s">
        <v>30</v>
      </c>
      <c r="F348">
        <v>4975</v>
      </c>
      <c r="G348">
        <v>4142</v>
      </c>
      <c r="H348">
        <v>0.83256281407035171</v>
      </c>
      <c r="I348" t="str">
        <f>VLOOKUP($B348&amp;$E348,'Employee List'!$A:$E,5,0)</f>
        <v>E-1115</v>
      </c>
    </row>
    <row r="349" spans="1:9" x14ac:dyDescent="0.35">
      <c r="A349" t="s">
        <v>1257</v>
      </c>
      <c r="B349" t="s">
        <v>40</v>
      </c>
      <c r="C349" t="s">
        <v>347</v>
      </c>
      <c r="D349" t="s">
        <v>1276</v>
      </c>
      <c r="E349" t="s">
        <v>31</v>
      </c>
      <c r="F349">
        <v>2467</v>
      </c>
      <c r="G349">
        <v>5475</v>
      </c>
      <c r="H349">
        <v>2.2192946899067691</v>
      </c>
      <c r="I349" t="str">
        <f>VLOOKUP($B349&amp;$E349,'Employee List'!$A:$E,5,0)</f>
        <v>E-1115</v>
      </c>
    </row>
    <row r="350" spans="1:9" x14ac:dyDescent="0.35">
      <c r="A350" t="s">
        <v>1257</v>
      </c>
      <c r="B350" t="s">
        <v>40</v>
      </c>
      <c r="C350" t="s">
        <v>347</v>
      </c>
      <c r="D350" t="s">
        <v>1277</v>
      </c>
      <c r="E350" t="s">
        <v>29</v>
      </c>
      <c r="F350">
        <v>12975</v>
      </c>
      <c r="G350">
        <v>15318</v>
      </c>
      <c r="H350">
        <v>1.1805780346820809</v>
      </c>
      <c r="I350" t="str">
        <f>VLOOKUP($B350&amp;$E350,'Employee List'!$A:$E,5,0)</f>
        <v>E-1115</v>
      </c>
    </row>
    <row r="351" spans="1:9" x14ac:dyDescent="0.35">
      <c r="A351" t="s">
        <v>1257</v>
      </c>
      <c r="B351" t="s">
        <v>40</v>
      </c>
      <c r="C351" t="s">
        <v>347</v>
      </c>
      <c r="D351" t="s">
        <v>1277</v>
      </c>
      <c r="E351" t="s">
        <v>30</v>
      </c>
      <c r="F351">
        <v>9963</v>
      </c>
      <c r="G351">
        <v>10789</v>
      </c>
      <c r="H351">
        <v>1.0829067549934759</v>
      </c>
      <c r="I351" t="str">
        <f>VLOOKUP($B351&amp;$E351,'Employee List'!$A:$E,5,0)</f>
        <v>E-1115</v>
      </c>
    </row>
    <row r="352" spans="1:9" x14ac:dyDescent="0.35">
      <c r="A352" t="s">
        <v>1257</v>
      </c>
      <c r="B352" t="s">
        <v>40</v>
      </c>
      <c r="C352" t="s">
        <v>347</v>
      </c>
      <c r="D352" t="s">
        <v>1277</v>
      </c>
      <c r="E352" t="s">
        <v>31</v>
      </c>
      <c r="F352">
        <v>9914</v>
      </c>
      <c r="G352">
        <v>11725</v>
      </c>
      <c r="H352">
        <v>1.1826709703449667</v>
      </c>
      <c r="I352" t="str">
        <f>VLOOKUP($B352&amp;$E352,'Employee List'!$A:$E,5,0)</f>
        <v>E-1115</v>
      </c>
    </row>
    <row r="353" spans="1:9" x14ac:dyDescent="0.35">
      <c r="A353" t="s">
        <v>1257</v>
      </c>
      <c r="B353" t="s">
        <v>40</v>
      </c>
      <c r="C353" t="s">
        <v>347</v>
      </c>
      <c r="D353" t="s">
        <v>1278</v>
      </c>
      <c r="E353" t="s">
        <v>29</v>
      </c>
      <c r="F353">
        <v>23096</v>
      </c>
      <c r="G353">
        <v>27031</v>
      </c>
      <c r="H353">
        <v>1.1703758226532732</v>
      </c>
      <c r="I353" t="str">
        <f>VLOOKUP($B353&amp;$E353,'Employee List'!$A:$E,5,0)</f>
        <v>E-1115</v>
      </c>
    </row>
    <row r="354" spans="1:9" x14ac:dyDescent="0.35">
      <c r="A354" t="s">
        <v>1257</v>
      </c>
      <c r="B354" t="s">
        <v>40</v>
      </c>
      <c r="C354" t="s">
        <v>347</v>
      </c>
      <c r="D354" t="s">
        <v>1278</v>
      </c>
      <c r="E354" t="s">
        <v>30</v>
      </c>
      <c r="F354">
        <v>22697</v>
      </c>
      <c r="G354">
        <v>21908</v>
      </c>
      <c r="H354">
        <v>0.96523769661188707</v>
      </c>
      <c r="I354" t="str">
        <f>VLOOKUP($B354&amp;$E354,'Employee List'!$A:$E,5,0)</f>
        <v>E-1115</v>
      </c>
    </row>
    <row r="355" spans="1:9" x14ac:dyDescent="0.35">
      <c r="A355" t="s">
        <v>1257</v>
      </c>
      <c r="B355" t="s">
        <v>40</v>
      </c>
      <c r="C355" t="s">
        <v>347</v>
      </c>
      <c r="D355" t="s">
        <v>1278</v>
      </c>
      <c r="E355" t="s">
        <v>31</v>
      </c>
      <c r="F355">
        <v>23214</v>
      </c>
      <c r="G355">
        <v>17902</v>
      </c>
      <c r="H355">
        <v>0.77117256827776337</v>
      </c>
      <c r="I355" t="str">
        <f>VLOOKUP($B355&amp;$E355,'Employee List'!$A:$E,5,0)</f>
        <v>E-1115</v>
      </c>
    </row>
    <row r="356" spans="1:9" x14ac:dyDescent="0.35">
      <c r="A356" t="s">
        <v>1257</v>
      </c>
      <c r="B356" t="s">
        <v>40</v>
      </c>
      <c r="C356" t="s">
        <v>347</v>
      </c>
      <c r="D356" t="s">
        <v>1279</v>
      </c>
      <c r="E356" t="s">
        <v>29</v>
      </c>
      <c r="F356">
        <v>3750</v>
      </c>
      <c r="G356">
        <v>1750</v>
      </c>
      <c r="H356">
        <v>0.46666666666666667</v>
      </c>
      <c r="I356" t="str">
        <f>VLOOKUP($B356&amp;$E356,'Employee List'!$A:$E,5,0)</f>
        <v>E-1115</v>
      </c>
    </row>
    <row r="357" spans="1:9" x14ac:dyDescent="0.35">
      <c r="A357" t="s">
        <v>1257</v>
      </c>
      <c r="B357" t="s">
        <v>40</v>
      </c>
      <c r="C357" t="s">
        <v>347</v>
      </c>
      <c r="D357" t="s">
        <v>1279</v>
      </c>
      <c r="E357" t="s">
        <v>30</v>
      </c>
      <c r="F357">
        <v>1866</v>
      </c>
      <c r="G357">
        <v>5633</v>
      </c>
      <c r="H357">
        <v>3.0187566988210075</v>
      </c>
      <c r="I357" t="str">
        <f>VLOOKUP($B357&amp;$E357,'Employee List'!$A:$E,5,0)</f>
        <v>E-1115</v>
      </c>
    </row>
    <row r="358" spans="1:9" x14ac:dyDescent="0.35">
      <c r="A358" t="s">
        <v>1257</v>
      </c>
      <c r="B358" t="s">
        <v>40</v>
      </c>
      <c r="C358" t="s">
        <v>347</v>
      </c>
      <c r="D358" t="s">
        <v>1279</v>
      </c>
      <c r="E358" t="s">
        <v>31</v>
      </c>
      <c r="F358">
        <v>2522</v>
      </c>
      <c r="G358">
        <v>2425</v>
      </c>
      <c r="H358">
        <v>0.96153846153846156</v>
      </c>
      <c r="I358" t="str">
        <f>VLOOKUP($B358&amp;$E358,'Employee List'!$A:$E,5,0)</f>
        <v>E-1115</v>
      </c>
    </row>
    <row r="359" spans="1:9" x14ac:dyDescent="0.35">
      <c r="A359" t="s">
        <v>1257</v>
      </c>
      <c r="B359" t="s">
        <v>40</v>
      </c>
      <c r="C359" t="s">
        <v>347</v>
      </c>
      <c r="D359" t="s">
        <v>1280</v>
      </c>
      <c r="E359" t="s">
        <v>29</v>
      </c>
      <c r="F359">
        <v>1235</v>
      </c>
      <c r="G359">
        <v>4957</v>
      </c>
      <c r="H359">
        <v>4.0137651821862352</v>
      </c>
      <c r="I359" t="str">
        <f>VLOOKUP($B359&amp;$E359,'Employee List'!$A:$E,5,0)</f>
        <v>E-1115</v>
      </c>
    </row>
    <row r="360" spans="1:9" x14ac:dyDescent="0.35">
      <c r="A360" t="s">
        <v>1257</v>
      </c>
      <c r="B360" t="s">
        <v>40</v>
      </c>
      <c r="C360" t="s">
        <v>347</v>
      </c>
      <c r="D360" t="s">
        <v>1280</v>
      </c>
      <c r="E360" t="s">
        <v>30</v>
      </c>
      <c r="F360">
        <v>4398</v>
      </c>
      <c r="G360">
        <v>2253</v>
      </c>
      <c r="H360">
        <v>0.51227830832196453</v>
      </c>
      <c r="I360" t="str">
        <f>VLOOKUP($B360&amp;$E360,'Employee List'!$A:$E,5,0)</f>
        <v>E-1115</v>
      </c>
    </row>
    <row r="361" spans="1:9" x14ac:dyDescent="0.35">
      <c r="A361" t="s">
        <v>1257</v>
      </c>
      <c r="B361" t="s">
        <v>40</v>
      </c>
      <c r="C361" t="s">
        <v>347</v>
      </c>
      <c r="D361" t="s">
        <v>1280</v>
      </c>
      <c r="E361" t="s">
        <v>31</v>
      </c>
      <c r="F361">
        <v>3364</v>
      </c>
      <c r="G361">
        <v>3328</v>
      </c>
      <c r="H361">
        <v>0.98929845422116525</v>
      </c>
      <c r="I361" t="str">
        <f>VLOOKUP($B361&amp;$E361,'Employee List'!$A:$E,5,0)</f>
        <v>E-1115</v>
      </c>
    </row>
    <row r="362" spans="1:9" x14ac:dyDescent="0.35">
      <c r="A362" t="s">
        <v>1257</v>
      </c>
      <c r="B362" t="s">
        <v>40</v>
      </c>
      <c r="C362" t="s">
        <v>347</v>
      </c>
      <c r="D362" t="s">
        <v>1262</v>
      </c>
      <c r="E362" t="s">
        <v>29</v>
      </c>
      <c r="F362">
        <v>30047</v>
      </c>
      <c r="G362">
        <v>40077</v>
      </c>
      <c r="H362">
        <v>1.3338103637634373</v>
      </c>
      <c r="I362" t="str">
        <f>VLOOKUP($B362&amp;$E362,'Employee List'!$A:$E,5,0)</f>
        <v>E-1115</v>
      </c>
    </row>
    <row r="363" spans="1:9" x14ac:dyDescent="0.35">
      <c r="A363" t="s">
        <v>1257</v>
      </c>
      <c r="B363" t="s">
        <v>40</v>
      </c>
      <c r="C363" t="s">
        <v>347</v>
      </c>
      <c r="D363" t="s">
        <v>1262</v>
      </c>
      <c r="E363" t="s">
        <v>30</v>
      </c>
      <c r="F363">
        <v>31490</v>
      </c>
      <c r="G363">
        <v>42071</v>
      </c>
      <c r="H363">
        <v>1.3360114322006986</v>
      </c>
      <c r="I363" t="str">
        <f>VLOOKUP($B363&amp;$E363,'Employee List'!$A:$E,5,0)</f>
        <v>E-1115</v>
      </c>
    </row>
    <row r="364" spans="1:9" x14ac:dyDescent="0.35">
      <c r="A364" t="s">
        <v>1257</v>
      </c>
      <c r="B364" t="s">
        <v>40</v>
      </c>
      <c r="C364" t="s">
        <v>347</v>
      </c>
      <c r="D364" t="s">
        <v>1262</v>
      </c>
      <c r="E364" t="s">
        <v>31</v>
      </c>
      <c r="F364">
        <v>32501</v>
      </c>
      <c r="G364">
        <v>27279</v>
      </c>
      <c r="H364">
        <v>0.83932802067628687</v>
      </c>
      <c r="I364" t="str">
        <f>VLOOKUP($B364&amp;$E364,'Employee List'!$A:$E,5,0)</f>
        <v>E-1115</v>
      </c>
    </row>
    <row r="365" spans="1:9" x14ac:dyDescent="0.35">
      <c r="A365" t="s">
        <v>1257</v>
      </c>
      <c r="B365" t="s">
        <v>40</v>
      </c>
      <c r="C365" t="s">
        <v>347</v>
      </c>
      <c r="D365" t="s">
        <v>1281</v>
      </c>
      <c r="E365" t="s">
        <v>29</v>
      </c>
      <c r="F365">
        <v>2195</v>
      </c>
      <c r="G365">
        <v>5955</v>
      </c>
      <c r="H365">
        <v>2.7129840546697039</v>
      </c>
      <c r="I365" t="str">
        <f>VLOOKUP($B365&amp;$E365,'Employee List'!$A:$E,5,0)</f>
        <v>E-1115</v>
      </c>
    </row>
    <row r="366" spans="1:9" x14ac:dyDescent="0.35">
      <c r="A366" t="s">
        <v>1257</v>
      </c>
      <c r="B366" t="s">
        <v>40</v>
      </c>
      <c r="C366" t="s">
        <v>347</v>
      </c>
      <c r="D366" t="s">
        <v>1281</v>
      </c>
      <c r="E366" t="s">
        <v>30</v>
      </c>
      <c r="F366">
        <v>4032</v>
      </c>
      <c r="G366">
        <v>1947</v>
      </c>
      <c r="H366">
        <v>0.48288690476190477</v>
      </c>
      <c r="I366" t="str">
        <f>VLOOKUP($B366&amp;$E366,'Employee List'!$A:$E,5,0)</f>
        <v>E-1115</v>
      </c>
    </row>
    <row r="367" spans="1:9" x14ac:dyDescent="0.35">
      <c r="A367" t="s">
        <v>1257</v>
      </c>
      <c r="B367" t="s">
        <v>40</v>
      </c>
      <c r="C367" t="s">
        <v>347</v>
      </c>
      <c r="D367" t="s">
        <v>1281</v>
      </c>
      <c r="E367" t="s">
        <v>31</v>
      </c>
      <c r="F367">
        <v>4276</v>
      </c>
      <c r="G367">
        <v>4332</v>
      </c>
      <c r="H367">
        <v>1.0130963517305893</v>
      </c>
      <c r="I367" t="str">
        <f>VLOOKUP($B367&amp;$E367,'Employee List'!$A:$E,5,0)</f>
        <v>E-1115</v>
      </c>
    </row>
    <row r="368" spans="1:9" x14ac:dyDescent="0.35">
      <c r="A368" t="s">
        <v>1257</v>
      </c>
      <c r="B368" t="s">
        <v>41</v>
      </c>
      <c r="C368" t="s">
        <v>347</v>
      </c>
      <c r="D368" t="s">
        <v>1274</v>
      </c>
      <c r="E368" t="s">
        <v>29</v>
      </c>
      <c r="F368">
        <v>14493</v>
      </c>
      <c r="G368">
        <v>16575</v>
      </c>
      <c r="H368">
        <v>1.1436555578555165</v>
      </c>
      <c r="I368" t="str">
        <f>VLOOKUP($B368&amp;$E368,'Employee List'!$A:$E,5,0)</f>
        <v>E-1116</v>
      </c>
    </row>
    <row r="369" spans="1:9" x14ac:dyDescent="0.35">
      <c r="A369" t="s">
        <v>1257</v>
      </c>
      <c r="B369" t="s">
        <v>41</v>
      </c>
      <c r="C369" t="s">
        <v>347</v>
      </c>
      <c r="D369" t="s">
        <v>1274</v>
      </c>
      <c r="E369" t="s">
        <v>30</v>
      </c>
      <c r="F369">
        <v>14107</v>
      </c>
      <c r="G369">
        <v>10860</v>
      </c>
      <c r="H369">
        <v>0.76983058056284115</v>
      </c>
      <c r="I369" t="str">
        <f>VLOOKUP($B369&amp;$E369,'Employee List'!$A:$E,5,0)</f>
        <v>E-1116</v>
      </c>
    </row>
    <row r="370" spans="1:9" x14ac:dyDescent="0.35">
      <c r="A370" t="s">
        <v>1257</v>
      </c>
      <c r="B370" t="s">
        <v>41</v>
      </c>
      <c r="C370" t="s">
        <v>347</v>
      </c>
      <c r="D370" t="s">
        <v>1274</v>
      </c>
      <c r="E370" t="s">
        <v>31</v>
      </c>
      <c r="F370">
        <v>15779</v>
      </c>
      <c r="G370">
        <v>10554</v>
      </c>
      <c r="H370">
        <v>0.66886367957411752</v>
      </c>
      <c r="I370" t="str">
        <f>VLOOKUP($B370&amp;$E370,'Employee List'!$A:$E,5,0)</f>
        <v>E-1116</v>
      </c>
    </row>
    <row r="371" spans="1:9" x14ac:dyDescent="0.35">
      <c r="A371" t="s">
        <v>1257</v>
      </c>
      <c r="B371" t="s">
        <v>41</v>
      </c>
      <c r="C371" t="s">
        <v>347</v>
      </c>
      <c r="D371" t="s">
        <v>1263</v>
      </c>
      <c r="E371" t="s">
        <v>29</v>
      </c>
      <c r="F371">
        <v>7796</v>
      </c>
      <c r="G371">
        <v>2422</v>
      </c>
      <c r="H371">
        <v>0.31067213955874806</v>
      </c>
      <c r="I371" t="str">
        <f>VLOOKUP($B371&amp;$E371,'Employee List'!$A:$E,5,0)</f>
        <v>E-1116</v>
      </c>
    </row>
    <row r="372" spans="1:9" x14ac:dyDescent="0.35">
      <c r="A372" t="s">
        <v>1257</v>
      </c>
      <c r="B372" t="s">
        <v>41</v>
      </c>
      <c r="C372" t="s">
        <v>347</v>
      </c>
      <c r="D372" t="s">
        <v>1263</v>
      </c>
      <c r="E372" t="s">
        <v>30</v>
      </c>
      <c r="F372">
        <v>9199</v>
      </c>
      <c r="G372">
        <v>5344</v>
      </c>
      <c r="H372">
        <v>0.58093271007718228</v>
      </c>
      <c r="I372" t="str">
        <f>VLOOKUP($B372&amp;$E372,'Employee List'!$A:$E,5,0)</f>
        <v>E-1116</v>
      </c>
    </row>
    <row r="373" spans="1:9" x14ac:dyDescent="0.35">
      <c r="A373" t="s">
        <v>1257</v>
      </c>
      <c r="B373" t="s">
        <v>41</v>
      </c>
      <c r="C373" t="s">
        <v>347</v>
      </c>
      <c r="D373" t="s">
        <v>1263</v>
      </c>
      <c r="E373" t="s">
        <v>31</v>
      </c>
      <c r="F373">
        <v>9680</v>
      </c>
      <c r="G373">
        <v>1949</v>
      </c>
      <c r="H373">
        <v>0.20134297520661157</v>
      </c>
      <c r="I373" t="str">
        <f>VLOOKUP($B373&amp;$E373,'Employee List'!$A:$E,5,0)</f>
        <v>E-1116</v>
      </c>
    </row>
    <row r="374" spans="1:9" x14ac:dyDescent="0.35">
      <c r="A374" t="s">
        <v>1257</v>
      </c>
      <c r="B374" t="s">
        <v>41</v>
      </c>
      <c r="C374" t="s">
        <v>347</v>
      </c>
      <c r="D374" t="s">
        <v>1264</v>
      </c>
      <c r="E374" t="s">
        <v>29</v>
      </c>
      <c r="F374">
        <v>3803</v>
      </c>
      <c r="G374">
        <v>4227</v>
      </c>
      <c r="H374">
        <v>1.1114909282145675</v>
      </c>
      <c r="I374" t="str">
        <f>VLOOKUP($B374&amp;$E374,'Employee List'!$A:$E,5,0)</f>
        <v>E-1116</v>
      </c>
    </row>
    <row r="375" spans="1:9" x14ac:dyDescent="0.35">
      <c r="A375" t="s">
        <v>1257</v>
      </c>
      <c r="B375" t="s">
        <v>41</v>
      </c>
      <c r="C375" t="s">
        <v>347</v>
      </c>
      <c r="D375" t="s">
        <v>1264</v>
      </c>
      <c r="E375" t="s">
        <v>30</v>
      </c>
      <c r="F375">
        <v>4084</v>
      </c>
      <c r="G375">
        <v>3298</v>
      </c>
      <c r="H375">
        <v>0.80754162585700295</v>
      </c>
      <c r="I375" t="str">
        <f>VLOOKUP($B375&amp;$E375,'Employee List'!$A:$E,5,0)</f>
        <v>E-1116</v>
      </c>
    </row>
    <row r="376" spans="1:9" x14ac:dyDescent="0.35">
      <c r="A376" t="s">
        <v>1257</v>
      </c>
      <c r="B376" t="s">
        <v>41</v>
      </c>
      <c r="C376" t="s">
        <v>347</v>
      </c>
      <c r="D376" t="s">
        <v>1264</v>
      </c>
      <c r="E376" t="s">
        <v>31</v>
      </c>
      <c r="F376">
        <v>1471</v>
      </c>
      <c r="G376">
        <v>2823</v>
      </c>
      <c r="H376">
        <v>1.9191026512576479</v>
      </c>
      <c r="I376" t="str">
        <f>VLOOKUP($B376&amp;$E376,'Employee List'!$A:$E,5,0)</f>
        <v>E-1116</v>
      </c>
    </row>
    <row r="377" spans="1:9" x14ac:dyDescent="0.35">
      <c r="A377" t="s">
        <v>1257</v>
      </c>
      <c r="B377" t="s">
        <v>41</v>
      </c>
      <c r="C377" t="s">
        <v>347</v>
      </c>
      <c r="D377" t="s">
        <v>1265</v>
      </c>
      <c r="E377" t="s">
        <v>29</v>
      </c>
      <c r="F377">
        <v>20934</v>
      </c>
      <c r="G377">
        <v>33270</v>
      </c>
      <c r="H377">
        <v>1.5892805961593579</v>
      </c>
      <c r="I377" t="str">
        <f>VLOOKUP($B377&amp;$E377,'Employee List'!$A:$E,5,0)</f>
        <v>E-1116</v>
      </c>
    </row>
    <row r="378" spans="1:9" x14ac:dyDescent="0.35">
      <c r="A378" t="s">
        <v>1257</v>
      </c>
      <c r="B378" t="s">
        <v>41</v>
      </c>
      <c r="C378" t="s">
        <v>347</v>
      </c>
      <c r="D378" t="s">
        <v>1265</v>
      </c>
      <c r="E378" t="s">
        <v>30</v>
      </c>
      <c r="F378">
        <v>21442</v>
      </c>
      <c r="G378">
        <v>18197</v>
      </c>
      <c r="H378">
        <v>0.84866150545658059</v>
      </c>
      <c r="I378" t="str">
        <f>VLOOKUP($B378&amp;$E378,'Employee List'!$A:$E,5,0)</f>
        <v>E-1116</v>
      </c>
    </row>
    <row r="379" spans="1:9" x14ac:dyDescent="0.35">
      <c r="A379" t="s">
        <v>1257</v>
      </c>
      <c r="B379" t="s">
        <v>41</v>
      </c>
      <c r="C379" t="s">
        <v>347</v>
      </c>
      <c r="D379" t="s">
        <v>1265</v>
      </c>
      <c r="E379" t="s">
        <v>31</v>
      </c>
      <c r="F379">
        <v>23141</v>
      </c>
      <c r="G379">
        <v>28449</v>
      </c>
      <c r="H379">
        <v>1.2293764314420292</v>
      </c>
      <c r="I379" t="str">
        <f>VLOOKUP($B379&amp;$E379,'Employee List'!$A:$E,5,0)</f>
        <v>E-1116</v>
      </c>
    </row>
    <row r="380" spans="1:9" x14ac:dyDescent="0.35">
      <c r="A380" t="s">
        <v>1257</v>
      </c>
      <c r="B380" t="s">
        <v>41</v>
      </c>
      <c r="C380" t="s">
        <v>347</v>
      </c>
      <c r="D380" t="s">
        <v>1260</v>
      </c>
      <c r="E380" t="s">
        <v>29</v>
      </c>
      <c r="F380">
        <v>74976</v>
      </c>
      <c r="G380">
        <v>60125</v>
      </c>
      <c r="H380">
        <v>0.80192328211694408</v>
      </c>
      <c r="I380" t="str">
        <f>VLOOKUP($B380&amp;$E380,'Employee List'!$A:$E,5,0)</f>
        <v>E-1116</v>
      </c>
    </row>
    <row r="381" spans="1:9" x14ac:dyDescent="0.35">
      <c r="A381" t="s">
        <v>1257</v>
      </c>
      <c r="B381" t="s">
        <v>41</v>
      </c>
      <c r="C381" t="s">
        <v>347</v>
      </c>
      <c r="D381" t="s">
        <v>1260</v>
      </c>
      <c r="E381" t="s">
        <v>30</v>
      </c>
      <c r="F381">
        <v>86200</v>
      </c>
      <c r="G381">
        <v>106723</v>
      </c>
      <c r="H381">
        <v>1.2380858468677494</v>
      </c>
      <c r="I381" t="str">
        <f>VLOOKUP($B381&amp;$E381,'Employee List'!$A:$E,5,0)</f>
        <v>E-1116</v>
      </c>
    </row>
    <row r="382" spans="1:9" x14ac:dyDescent="0.35">
      <c r="A382" t="s">
        <v>1257</v>
      </c>
      <c r="B382" t="s">
        <v>41</v>
      </c>
      <c r="C382" t="s">
        <v>347</v>
      </c>
      <c r="D382" t="s">
        <v>1260</v>
      </c>
      <c r="E382" t="s">
        <v>31</v>
      </c>
      <c r="F382">
        <v>98381</v>
      </c>
      <c r="G382">
        <v>143914</v>
      </c>
      <c r="H382">
        <v>1.4628231060875576</v>
      </c>
      <c r="I382" t="str">
        <f>VLOOKUP($B382&amp;$E382,'Employee List'!$A:$E,5,0)</f>
        <v>E-1116</v>
      </c>
    </row>
    <row r="383" spans="1:9" x14ac:dyDescent="0.35">
      <c r="A383" t="s">
        <v>1257</v>
      </c>
      <c r="B383" t="s">
        <v>41</v>
      </c>
      <c r="C383" t="s">
        <v>347</v>
      </c>
      <c r="D383" t="s">
        <v>1261</v>
      </c>
      <c r="E383" t="s">
        <v>29</v>
      </c>
      <c r="F383">
        <v>67724</v>
      </c>
      <c r="G383">
        <v>121133</v>
      </c>
      <c r="H383">
        <v>1.7886273699131769</v>
      </c>
      <c r="I383" t="str">
        <f>VLOOKUP($B383&amp;$E383,'Employee List'!$A:$E,5,0)</f>
        <v>E-1116</v>
      </c>
    </row>
    <row r="384" spans="1:9" x14ac:dyDescent="0.35">
      <c r="A384" t="s">
        <v>1257</v>
      </c>
      <c r="B384" t="s">
        <v>41</v>
      </c>
      <c r="C384" t="s">
        <v>347</v>
      </c>
      <c r="D384" t="s">
        <v>1261</v>
      </c>
      <c r="E384" t="s">
        <v>30</v>
      </c>
      <c r="F384">
        <v>76656</v>
      </c>
      <c r="G384">
        <v>125868</v>
      </c>
      <c r="H384">
        <v>1.6419849718221666</v>
      </c>
      <c r="I384" t="str">
        <f>VLOOKUP($B384&amp;$E384,'Employee List'!$A:$E,5,0)</f>
        <v>E-1116</v>
      </c>
    </row>
    <row r="385" spans="1:9" x14ac:dyDescent="0.35">
      <c r="A385" t="s">
        <v>1257</v>
      </c>
      <c r="B385" t="s">
        <v>41</v>
      </c>
      <c r="C385" t="s">
        <v>347</v>
      </c>
      <c r="D385" t="s">
        <v>1261</v>
      </c>
      <c r="E385" t="s">
        <v>31</v>
      </c>
      <c r="F385">
        <v>79855</v>
      </c>
      <c r="G385">
        <v>100128</v>
      </c>
      <c r="H385">
        <v>1.2538726441675536</v>
      </c>
      <c r="I385" t="str">
        <f>VLOOKUP($B385&amp;$E385,'Employee List'!$A:$E,5,0)</f>
        <v>E-1116</v>
      </c>
    </row>
    <row r="386" spans="1:9" x14ac:dyDescent="0.35">
      <c r="A386" t="s">
        <v>1257</v>
      </c>
      <c r="B386" t="s">
        <v>41</v>
      </c>
      <c r="C386" t="s">
        <v>347</v>
      </c>
      <c r="D386" t="s">
        <v>1266</v>
      </c>
      <c r="E386" t="s">
        <v>29</v>
      </c>
      <c r="F386">
        <v>80739</v>
      </c>
      <c r="G386">
        <v>95774</v>
      </c>
      <c r="H386">
        <v>1.1862173175293229</v>
      </c>
      <c r="I386" t="str">
        <f>VLOOKUP($B386&amp;$E386,'Employee List'!$A:$E,5,0)</f>
        <v>E-1116</v>
      </c>
    </row>
    <row r="387" spans="1:9" x14ac:dyDescent="0.35">
      <c r="A387" t="s">
        <v>1257</v>
      </c>
      <c r="B387" t="s">
        <v>41</v>
      </c>
      <c r="C387" t="s">
        <v>347</v>
      </c>
      <c r="D387" t="s">
        <v>1266</v>
      </c>
      <c r="E387" t="s">
        <v>30</v>
      </c>
      <c r="F387">
        <v>99698</v>
      </c>
      <c r="G387">
        <v>117443</v>
      </c>
      <c r="H387">
        <v>1.1779875223173986</v>
      </c>
      <c r="I387" t="str">
        <f>VLOOKUP($B387&amp;$E387,'Employee List'!$A:$E,5,0)</f>
        <v>E-1116</v>
      </c>
    </row>
    <row r="388" spans="1:9" x14ac:dyDescent="0.35">
      <c r="A388" t="s">
        <v>1257</v>
      </c>
      <c r="B388" t="s">
        <v>41</v>
      </c>
      <c r="C388" t="s">
        <v>347</v>
      </c>
      <c r="D388" t="s">
        <v>1266</v>
      </c>
      <c r="E388" t="s">
        <v>31</v>
      </c>
      <c r="F388">
        <v>95229</v>
      </c>
      <c r="G388">
        <v>109647</v>
      </c>
      <c r="H388">
        <v>1.1514034590303375</v>
      </c>
      <c r="I388" t="str">
        <f>VLOOKUP($B388&amp;$E388,'Employee List'!$A:$E,5,0)</f>
        <v>E-1116</v>
      </c>
    </row>
    <row r="389" spans="1:9" x14ac:dyDescent="0.35">
      <c r="A389" t="s">
        <v>1257</v>
      </c>
      <c r="B389" t="s">
        <v>41</v>
      </c>
      <c r="C389" t="s">
        <v>347</v>
      </c>
      <c r="D389" t="s">
        <v>1267</v>
      </c>
      <c r="E389" t="s">
        <v>29</v>
      </c>
      <c r="F389">
        <v>10567</v>
      </c>
      <c r="G389">
        <v>4968</v>
      </c>
      <c r="H389">
        <v>0.47014289770038797</v>
      </c>
      <c r="I389" t="str">
        <f>VLOOKUP($B389&amp;$E389,'Employee List'!$A:$E,5,0)</f>
        <v>E-1116</v>
      </c>
    </row>
    <row r="390" spans="1:9" x14ac:dyDescent="0.35">
      <c r="A390" t="s">
        <v>1257</v>
      </c>
      <c r="B390" t="s">
        <v>41</v>
      </c>
      <c r="C390" t="s">
        <v>347</v>
      </c>
      <c r="D390" t="s">
        <v>1267</v>
      </c>
      <c r="E390" t="s">
        <v>30</v>
      </c>
      <c r="F390">
        <v>12587</v>
      </c>
      <c r="G390">
        <v>8516</v>
      </c>
      <c r="H390">
        <v>0.67657106538492096</v>
      </c>
      <c r="I390" t="str">
        <f>VLOOKUP($B390&amp;$E390,'Employee List'!$A:$E,5,0)</f>
        <v>E-1116</v>
      </c>
    </row>
    <row r="391" spans="1:9" x14ac:dyDescent="0.35">
      <c r="A391" t="s">
        <v>1257</v>
      </c>
      <c r="B391" t="s">
        <v>41</v>
      </c>
      <c r="C391" t="s">
        <v>347</v>
      </c>
      <c r="D391" t="s">
        <v>1267</v>
      </c>
      <c r="E391" t="s">
        <v>31</v>
      </c>
      <c r="F391">
        <v>10942</v>
      </c>
      <c r="G391">
        <v>12173</v>
      </c>
      <c r="H391">
        <v>1.1125022847742643</v>
      </c>
      <c r="I391" t="str">
        <f>VLOOKUP($B391&amp;$E391,'Employee List'!$A:$E,5,0)</f>
        <v>E-1116</v>
      </c>
    </row>
    <row r="392" spans="1:9" x14ac:dyDescent="0.35">
      <c r="A392" t="s">
        <v>1257</v>
      </c>
      <c r="B392" t="s">
        <v>41</v>
      </c>
      <c r="C392" t="s">
        <v>347</v>
      </c>
      <c r="D392" t="s">
        <v>1268</v>
      </c>
      <c r="E392" t="s">
        <v>29</v>
      </c>
      <c r="F392">
        <v>16381</v>
      </c>
      <c r="G392">
        <v>8148</v>
      </c>
      <c r="H392">
        <v>0.49740553079787558</v>
      </c>
      <c r="I392" t="str">
        <f>VLOOKUP($B392&amp;$E392,'Employee List'!$A:$E,5,0)</f>
        <v>E-1116</v>
      </c>
    </row>
    <row r="393" spans="1:9" x14ac:dyDescent="0.35">
      <c r="A393" t="s">
        <v>1257</v>
      </c>
      <c r="B393" t="s">
        <v>41</v>
      </c>
      <c r="C393" t="s">
        <v>347</v>
      </c>
      <c r="D393" t="s">
        <v>1268</v>
      </c>
      <c r="E393" t="s">
        <v>30</v>
      </c>
      <c r="F393">
        <v>12344</v>
      </c>
      <c r="G393">
        <v>7413</v>
      </c>
      <c r="H393">
        <v>0.60053467271548933</v>
      </c>
      <c r="I393" t="str">
        <f>VLOOKUP($B393&amp;$E393,'Employee List'!$A:$E,5,0)</f>
        <v>E-1116</v>
      </c>
    </row>
    <row r="394" spans="1:9" x14ac:dyDescent="0.35">
      <c r="A394" t="s">
        <v>1257</v>
      </c>
      <c r="B394" t="s">
        <v>41</v>
      </c>
      <c r="C394" t="s">
        <v>347</v>
      </c>
      <c r="D394" t="s">
        <v>1268</v>
      </c>
      <c r="E394" t="s">
        <v>31</v>
      </c>
      <c r="F394">
        <v>12886</v>
      </c>
      <c r="G394">
        <v>8670</v>
      </c>
      <c r="H394">
        <v>0.67282321899736153</v>
      </c>
      <c r="I394" t="str">
        <f>VLOOKUP($B394&amp;$E394,'Employee List'!$A:$E,5,0)</f>
        <v>E-1116</v>
      </c>
    </row>
    <row r="395" spans="1:9" x14ac:dyDescent="0.35">
      <c r="A395" t="s">
        <v>1257</v>
      </c>
      <c r="B395" t="s">
        <v>41</v>
      </c>
      <c r="C395" t="s">
        <v>347</v>
      </c>
      <c r="D395" t="s">
        <v>1269</v>
      </c>
      <c r="E395" t="s">
        <v>29</v>
      </c>
      <c r="F395">
        <v>12356</v>
      </c>
      <c r="G395">
        <v>20851</v>
      </c>
      <c r="H395">
        <v>1.6875202330851409</v>
      </c>
      <c r="I395" t="str">
        <f>VLOOKUP($B395&amp;$E395,'Employee List'!$A:$E,5,0)</f>
        <v>E-1116</v>
      </c>
    </row>
    <row r="396" spans="1:9" x14ac:dyDescent="0.35">
      <c r="A396" t="s">
        <v>1257</v>
      </c>
      <c r="B396" t="s">
        <v>41</v>
      </c>
      <c r="C396" t="s">
        <v>347</v>
      </c>
      <c r="D396" t="s">
        <v>1269</v>
      </c>
      <c r="E396" t="s">
        <v>30</v>
      </c>
      <c r="F396">
        <v>16176</v>
      </c>
      <c r="G396">
        <v>19750</v>
      </c>
      <c r="H396">
        <v>1.220944609297725</v>
      </c>
      <c r="I396" t="str">
        <f>VLOOKUP($B396&amp;$E396,'Employee List'!$A:$E,5,0)</f>
        <v>E-1116</v>
      </c>
    </row>
    <row r="397" spans="1:9" x14ac:dyDescent="0.35">
      <c r="A397" t="s">
        <v>1257</v>
      </c>
      <c r="B397" t="s">
        <v>41</v>
      </c>
      <c r="C397" t="s">
        <v>347</v>
      </c>
      <c r="D397" t="s">
        <v>1269</v>
      </c>
      <c r="E397" t="s">
        <v>31</v>
      </c>
      <c r="F397">
        <v>14609</v>
      </c>
      <c r="G397">
        <v>14107</v>
      </c>
      <c r="H397">
        <v>0.96563762064480796</v>
      </c>
      <c r="I397" t="str">
        <f>VLOOKUP($B397&amp;$E397,'Employee List'!$A:$E,5,0)</f>
        <v>E-1116</v>
      </c>
    </row>
    <row r="398" spans="1:9" x14ac:dyDescent="0.35">
      <c r="A398" t="s">
        <v>1257</v>
      </c>
      <c r="B398" t="s">
        <v>41</v>
      </c>
      <c r="C398" t="s">
        <v>347</v>
      </c>
      <c r="D398" t="s">
        <v>1270</v>
      </c>
      <c r="E398" t="s">
        <v>29</v>
      </c>
      <c r="F398">
        <v>7725</v>
      </c>
      <c r="G398">
        <v>10253</v>
      </c>
      <c r="H398">
        <v>1.3272491909385113</v>
      </c>
      <c r="I398" t="str">
        <f>VLOOKUP($B398&amp;$E398,'Employee List'!$A:$E,5,0)</f>
        <v>E-1116</v>
      </c>
    </row>
    <row r="399" spans="1:9" x14ac:dyDescent="0.35">
      <c r="A399" t="s">
        <v>1257</v>
      </c>
      <c r="B399" t="s">
        <v>41</v>
      </c>
      <c r="C399" t="s">
        <v>347</v>
      </c>
      <c r="D399" t="s">
        <v>1270</v>
      </c>
      <c r="E399" t="s">
        <v>30</v>
      </c>
      <c r="F399">
        <v>7839</v>
      </c>
      <c r="G399">
        <v>6208</v>
      </c>
      <c r="H399">
        <v>0.79193774716162779</v>
      </c>
      <c r="I399" t="str">
        <f>VLOOKUP($B399&amp;$E399,'Employee List'!$A:$E,5,0)</f>
        <v>E-1116</v>
      </c>
    </row>
    <row r="400" spans="1:9" x14ac:dyDescent="0.35">
      <c r="A400" t="s">
        <v>1257</v>
      </c>
      <c r="B400" t="s">
        <v>41</v>
      </c>
      <c r="C400" t="s">
        <v>347</v>
      </c>
      <c r="D400" t="s">
        <v>1270</v>
      </c>
      <c r="E400" t="s">
        <v>31</v>
      </c>
      <c r="F400">
        <v>5882</v>
      </c>
      <c r="G400">
        <v>3129</v>
      </c>
      <c r="H400">
        <v>0.53196191771506285</v>
      </c>
      <c r="I400" t="str">
        <f>VLOOKUP($B400&amp;$E400,'Employee List'!$A:$E,5,0)</f>
        <v>E-1116</v>
      </c>
    </row>
    <row r="401" spans="1:9" x14ac:dyDescent="0.35">
      <c r="A401" t="s">
        <v>1257</v>
      </c>
      <c r="B401" t="s">
        <v>41</v>
      </c>
      <c r="C401" t="s">
        <v>347</v>
      </c>
      <c r="D401" t="s">
        <v>1271</v>
      </c>
      <c r="E401" t="s">
        <v>29</v>
      </c>
      <c r="F401">
        <v>13958</v>
      </c>
      <c r="G401">
        <v>16317</v>
      </c>
      <c r="H401">
        <v>1.1690070210631895</v>
      </c>
      <c r="I401" t="str">
        <f>VLOOKUP($B401&amp;$E401,'Employee List'!$A:$E,5,0)</f>
        <v>E-1116</v>
      </c>
    </row>
    <row r="402" spans="1:9" x14ac:dyDescent="0.35">
      <c r="A402" t="s">
        <v>1257</v>
      </c>
      <c r="B402" t="s">
        <v>41</v>
      </c>
      <c r="C402" t="s">
        <v>347</v>
      </c>
      <c r="D402" t="s">
        <v>1271</v>
      </c>
      <c r="E402" t="s">
        <v>30</v>
      </c>
      <c r="F402">
        <v>15350</v>
      </c>
      <c r="G402">
        <v>23174</v>
      </c>
      <c r="H402">
        <v>1.5097068403908795</v>
      </c>
      <c r="I402" t="str">
        <f>VLOOKUP($B402&amp;$E402,'Employee List'!$A:$E,5,0)</f>
        <v>E-1116</v>
      </c>
    </row>
    <row r="403" spans="1:9" x14ac:dyDescent="0.35">
      <c r="A403" t="s">
        <v>1257</v>
      </c>
      <c r="B403" t="s">
        <v>41</v>
      </c>
      <c r="C403" t="s">
        <v>347</v>
      </c>
      <c r="D403" t="s">
        <v>1271</v>
      </c>
      <c r="E403" t="s">
        <v>31</v>
      </c>
      <c r="F403">
        <v>14868</v>
      </c>
      <c r="G403">
        <v>16897</v>
      </c>
      <c r="H403">
        <v>1.1364675813828355</v>
      </c>
      <c r="I403" t="str">
        <f>VLOOKUP($B403&amp;$E403,'Employee List'!$A:$E,5,0)</f>
        <v>E-1116</v>
      </c>
    </row>
    <row r="404" spans="1:9" x14ac:dyDescent="0.35">
      <c r="A404" t="s">
        <v>1257</v>
      </c>
      <c r="B404" t="s">
        <v>41</v>
      </c>
      <c r="C404" t="s">
        <v>347</v>
      </c>
      <c r="D404" t="s">
        <v>1258</v>
      </c>
      <c r="E404" t="s">
        <v>29</v>
      </c>
      <c r="F404">
        <v>74384</v>
      </c>
      <c r="G404">
        <v>86610</v>
      </c>
      <c r="H404">
        <v>1.1643633039363304</v>
      </c>
      <c r="I404" t="str">
        <f>VLOOKUP($B404&amp;$E404,'Employee List'!$A:$E,5,0)</f>
        <v>E-1116</v>
      </c>
    </row>
    <row r="405" spans="1:9" x14ac:dyDescent="0.35">
      <c r="A405" t="s">
        <v>1257</v>
      </c>
      <c r="B405" t="s">
        <v>41</v>
      </c>
      <c r="C405" t="s">
        <v>347</v>
      </c>
      <c r="D405" t="s">
        <v>1258</v>
      </c>
      <c r="E405" t="s">
        <v>30</v>
      </c>
      <c r="F405">
        <v>81635</v>
      </c>
      <c r="G405">
        <v>62734</v>
      </c>
      <c r="H405">
        <v>0.76846940650456297</v>
      </c>
      <c r="I405" t="str">
        <f>VLOOKUP($B405&amp;$E405,'Employee List'!$A:$E,5,0)</f>
        <v>E-1116</v>
      </c>
    </row>
    <row r="406" spans="1:9" x14ac:dyDescent="0.35">
      <c r="A406" t="s">
        <v>1257</v>
      </c>
      <c r="B406" t="s">
        <v>41</v>
      </c>
      <c r="C406" t="s">
        <v>347</v>
      </c>
      <c r="D406" t="s">
        <v>1258</v>
      </c>
      <c r="E406" t="s">
        <v>31</v>
      </c>
      <c r="F406">
        <v>80166</v>
      </c>
      <c r="G406">
        <v>61856</v>
      </c>
      <c r="H406">
        <v>0.77159893221565257</v>
      </c>
      <c r="I406" t="str">
        <f>VLOOKUP($B406&amp;$E406,'Employee List'!$A:$E,5,0)</f>
        <v>E-1116</v>
      </c>
    </row>
    <row r="407" spans="1:9" x14ac:dyDescent="0.35">
      <c r="A407" t="s">
        <v>1257</v>
      </c>
      <c r="B407" t="s">
        <v>41</v>
      </c>
      <c r="C407" t="s">
        <v>347</v>
      </c>
      <c r="D407" t="s">
        <v>1272</v>
      </c>
      <c r="E407" t="s">
        <v>29</v>
      </c>
      <c r="F407">
        <v>13158</v>
      </c>
      <c r="G407">
        <v>13124</v>
      </c>
      <c r="H407">
        <v>0.99741602067183466</v>
      </c>
      <c r="I407" t="str">
        <f>VLOOKUP($B407&amp;$E407,'Employee List'!$A:$E,5,0)</f>
        <v>E-1116</v>
      </c>
    </row>
    <row r="408" spans="1:9" x14ac:dyDescent="0.35">
      <c r="A408" t="s">
        <v>1257</v>
      </c>
      <c r="B408" t="s">
        <v>41</v>
      </c>
      <c r="C408" t="s">
        <v>347</v>
      </c>
      <c r="D408" t="s">
        <v>1272</v>
      </c>
      <c r="E408" t="s">
        <v>30</v>
      </c>
      <c r="F408">
        <v>14967</v>
      </c>
      <c r="G408">
        <v>15275</v>
      </c>
      <c r="H408">
        <v>1.0205786062671209</v>
      </c>
      <c r="I408" t="str">
        <f>VLOOKUP($B408&amp;$E408,'Employee List'!$A:$E,5,0)</f>
        <v>E-1116</v>
      </c>
    </row>
    <row r="409" spans="1:9" x14ac:dyDescent="0.35">
      <c r="A409" t="s">
        <v>1257</v>
      </c>
      <c r="B409" t="s">
        <v>41</v>
      </c>
      <c r="C409" t="s">
        <v>347</v>
      </c>
      <c r="D409" t="s">
        <v>1272</v>
      </c>
      <c r="E409" t="s">
        <v>31</v>
      </c>
      <c r="F409">
        <v>16245</v>
      </c>
      <c r="G409">
        <v>13935</v>
      </c>
      <c r="H409">
        <v>0.85780240073868885</v>
      </c>
      <c r="I409" t="str">
        <f>VLOOKUP($B409&amp;$E409,'Employee List'!$A:$E,5,0)</f>
        <v>E-1116</v>
      </c>
    </row>
    <row r="410" spans="1:9" x14ac:dyDescent="0.35">
      <c r="A410" t="s">
        <v>1257</v>
      </c>
      <c r="B410" t="s">
        <v>41</v>
      </c>
      <c r="C410" t="s">
        <v>347</v>
      </c>
      <c r="D410" t="s">
        <v>1259</v>
      </c>
      <c r="E410" t="s">
        <v>29</v>
      </c>
      <c r="F410">
        <v>17799</v>
      </c>
      <c r="G410">
        <v>17046</v>
      </c>
      <c r="H410">
        <v>0.95769425248609474</v>
      </c>
      <c r="I410" t="str">
        <f>VLOOKUP($B410&amp;$E410,'Employee List'!$A:$E,5,0)</f>
        <v>E-1116</v>
      </c>
    </row>
    <row r="411" spans="1:9" x14ac:dyDescent="0.35">
      <c r="A411" t="s">
        <v>1257</v>
      </c>
      <c r="B411" t="s">
        <v>41</v>
      </c>
      <c r="C411" t="s">
        <v>347</v>
      </c>
      <c r="D411" t="s">
        <v>1259</v>
      </c>
      <c r="E411" t="s">
        <v>30</v>
      </c>
      <c r="F411">
        <v>22165</v>
      </c>
      <c r="G411">
        <v>17867</v>
      </c>
      <c r="H411">
        <v>0.80609068351003832</v>
      </c>
      <c r="I411" t="str">
        <f>VLOOKUP($B411&amp;$E411,'Employee List'!$A:$E,5,0)</f>
        <v>E-1116</v>
      </c>
    </row>
    <row r="412" spans="1:9" x14ac:dyDescent="0.35">
      <c r="A412" t="s">
        <v>1257</v>
      </c>
      <c r="B412" t="s">
        <v>41</v>
      </c>
      <c r="C412" t="s">
        <v>347</v>
      </c>
      <c r="D412" t="s">
        <v>1259</v>
      </c>
      <c r="E412" t="s">
        <v>31</v>
      </c>
      <c r="F412">
        <v>21696</v>
      </c>
      <c r="G412">
        <v>14236</v>
      </c>
      <c r="H412">
        <v>0.65615781710914456</v>
      </c>
      <c r="I412" t="str">
        <f>VLOOKUP($B412&amp;$E412,'Employee List'!$A:$E,5,0)</f>
        <v>E-1116</v>
      </c>
    </row>
    <row r="413" spans="1:9" x14ac:dyDescent="0.35">
      <c r="A413" t="s">
        <v>1257</v>
      </c>
      <c r="B413" t="s">
        <v>41</v>
      </c>
      <c r="C413" t="s">
        <v>347</v>
      </c>
      <c r="D413" t="s">
        <v>1273</v>
      </c>
      <c r="E413" t="s">
        <v>29</v>
      </c>
      <c r="F413">
        <v>14480</v>
      </c>
      <c r="G413">
        <v>6927</v>
      </c>
      <c r="H413">
        <v>0.47838397790055248</v>
      </c>
      <c r="I413" t="str">
        <f>VLOOKUP($B413&amp;$E413,'Employee List'!$A:$E,5,0)</f>
        <v>E-1116</v>
      </c>
    </row>
    <row r="414" spans="1:9" x14ac:dyDescent="0.35">
      <c r="A414" t="s">
        <v>1257</v>
      </c>
      <c r="B414" t="s">
        <v>41</v>
      </c>
      <c r="C414" t="s">
        <v>347</v>
      </c>
      <c r="D414" t="s">
        <v>1273</v>
      </c>
      <c r="E414" t="s">
        <v>30</v>
      </c>
      <c r="F414">
        <v>12654</v>
      </c>
      <c r="G414">
        <v>9872</v>
      </c>
      <c r="H414">
        <v>0.78014856962225387</v>
      </c>
      <c r="I414" t="str">
        <f>VLOOKUP($B414&amp;$E414,'Employee List'!$A:$E,5,0)</f>
        <v>E-1116</v>
      </c>
    </row>
    <row r="415" spans="1:9" x14ac:dyDescent="0.35">
      <c r="A415" t="s">
        <v>1257</v>
      </c>
      <c r="B415" t="s">
        <v>41</v>
      </c>
      <c r="C415" t="s">
        <v>347</v>
      </c>
      <c r="D415" t="s">
        <v>1273</v>
      </c>
      <c r="E415" t="s">
        <v>31</v>
      </c>
      <c r="F415">
        <v>17180</v>
      </c>
      <c r="G415">
        <v>11826</v>
      </c>
      <c r="H415">
        <v>0.68835855646100119</v>
      </c>
      <c r="I415" t="str">
        <f>VLOOKUP($B415&amp;$E415,'Employee List'!$A:$E,5,0)</f>
        <v>E-1116</v>
      </c>
    </row>
    <row r="416" spans="1:9" x14ac:dyDescent="0.35">
      <c r="A416" t="s">
        <v>1257</v>
      </c>
      <c r="B416" t="s">
        <v>41</v>
      </c>
      <c r="C416" t="s">
        <v>347</v>
      </c>
      <c r="D416" t="s">
        <v>1275</v>
      </c>
      <c r="E416" t="s">
        <v>29</v>
      </c>
      <c r="F416">
        <v>4378</v>
      </c>
      <c r="G416">
        <v>3758</v>
      </c>
      <c r="H416">
        <v>0.85838282320694381</v>
      </c>
      <c r="I416" t="str">
        <f>VLOOKUP($B416&amp;$E416,'Employee List'!$A:$E,5,0)</f>
        <v>E-1116</v>
      </c>
    </row>
    <row r="417" spans="1:9" x14ac:dyDescent="0.35">
      <c r="A417" t="s">
        <v>1257</v>
      </c>
      <c r="B417" t="s">
        <v>41</v>
      </c>
      <c r="C417" t="s">
        <v>347</v>
      </c>
      <c r="D417" t="s">
        <v>1275</v>
      </c>
      <c r="E417" t="s">
        <v>30</v>
      </c>
      <c r="F417">
        <v>2461</v>
      </c>
      <c r="G417">
        <v>2584</v>
      </c>
      <c r="H417">
        <v>1.0499796830556685</v>
      </c>
      <c r="I417" t="str">
        <f>VLOOKUP($B417&amp;$E417,'Employee List'!$A:$E,5,0)</f>
        <v>E-1116</v>
      </c>
    </row>
    <row r="418" spans="1:9" x14ac:dyDescent="0.35">
      <c r="A418" t="s">
        <v>1257</v>
      </c>
      <c r="B418" t="s">
        <v>41</v>
      </c>
      <c r="C418" t="s">
        <v>347</v>
      </c>
      <c r="D418" t="s">
        <v>1275</v>
      </c>
      <c r="E418" t="s">
        <v>31</v>
      </c>
      <c r="F418">
        <v>4829</v>
      </c>
      <c r="G418">
        <v>2687</v>
      </c>
      <c r="H418">
        <v>0.5564299026713605</v>
      </c>
      <c r="I418" t="str">
        <f>VLOOKUP($B418&amp;$E418,'Employee List'!$A:$E,5,0)</f>
        <v>E-1116</v>
      </c>
    </row>
    <row r="419" spans="1:9" x14ac:dyDescent="0.35">
      <c r="A419" t="s">
        <v>1257</v>
      </c>
      <c r="B419" t="s">
        <v>41</v>
      </c>
      <c r="C419" t="s">
        <v>347</v>
      </c>
      <c r="D419" t="s">
        <v>1276</v>
      </c>
      <c r="E419" t="s">
        <v>29</v>
      </c>
      <c r="F419">
        <v>4815</v>
      </c>
      <c r="G419">
        <v>3356</v>
      </c>
      <c r="H419">
        <v>0.69698857736240916</v>
      </c>
      <c r="I419" t="str">
        <f>VLOOKUP($B419&amp;$E419,'Employee List'!$A:$E,5,0)</f>
        <v>E-1116</v>
      </c>
    </row>
    <row r="420" spans="1:9" x14ac:dyDescent="0.35">
      <c r="A420" t="s">
        <v>1257</v>
      </c>
      <c r="B420" t="s">
        <v>41</v>
      </c>
      <c r="C420" t="s">
        <v>347</v>
      </c>
      <c r="D420" t="s">
        <v>1276</v>
      </c>
      <c r="E420" t="s">
        <v>30</v>
      </c>
      <c r="F420">
        <v>2671</v>
      </c>
      <c r="G420">
        <v>4913</v>
      </c>
      <c r="H420">
        <v>1.8393859977536504</v>
      </c>
      <c r="I420" t="str">
        <f>VLOOKUP($B420&amp;$E420,'Employee List'!$A:$E,5,0)</f>
        <v>E-1116</v>
      </c>
    </row>
    <row r="421" spans="1:9" x14ac:dyDescent="0.35">
      <c r="A421" t="s">
        <v>1257</v>
      </c>
      <c r="B421" t="s">
        <v>41</v>
      </c>
      <c r="C421" t="s">
        <v>347</v>
      </c>
      <c r="D421" t="s">
        <v>1276</v>
      </c>
      <c r="E421" t="s">
        <v>31</v>
      </c>
      <c r="F421">
        <v>2197</v>
      </c>
      <c r="G421">
        <v>5979</v>
      </c>
      <c r="H421">
        <v>2.7214383249886209</v>
      </c>
      <c r="I421" t="str">
        <f>VLOOKUP($B421&amp;$E421,'Employee List'!$A:$E,5,0)</f>
        <v>E-1116</v>
      </c>
    </row>
    <row r="422" spans="1:9" x14ac:dyDescent="0.35">
      <c r="A422" t="s">
        <v>1257</v>
      </c>
      <c r="B422" t="s">
        <v>41</v>
      </c>
      <c r="C422" t="s">
        <v>347</v>
      </c>
      <c r="D422" t="s">
        <v>1277</v>
      </c>
      <c r="E422" t="s">
        <v>29</v>
      </c>
      <c r="F422">
        <v>8018</v>
      </c>
      <c r="G422">
        <v>7686</v>
      </c>
      <c r="H422">
        <v>0.95859316537789974</v>
      </c>
      <c r="I422" t="str">
        <f>VLOOKUP($B422&amp;$E422,'Employee List'!$A:$E,5,0)</f>
        <v>E-1116</v>
      </c>
    </row>
    <row r="423" spans="1:9" x14ac:dyDescent="0.35">
      <c r="A423" t="s">
        <v>1257</v>
      </c>
      <c r="B423" t="s">
        <v>41</v>
      </c>
      <c r="C423" t="s">
        <v>347</v>
      </c>
      <c r="D423" t="s">
        <v>1277</v>
      </c>
      <c r="E423" t="s">
        <v>30</v>
      </c>
      <c r="F423">
        <v>8563</v>
      </c>
      <c r="G423">
        <v>12411</v>
      </c>
      <c r="H423">
        <v>1.449375218965316</v>
      </c>
      <c r="I423" t="str">
        <f>VLOOKUP($B423&amp;$E423,'Employee List'!$A:$E,5,0)</f>
        <v>E-1116</v>
      </c>
    </row>
    <row r="424" spans="1:9" x14ac:dyDescent="0.35">
      <c r="A424" t="s">
        <v>1257</v>
      </c>
      <c r="B424" t="s">
        <v>41</v>
      </c>
      <c r="C424" t="s">
        <v>347</v>
      </c>
      <c r="D424" t="s">
        <v>1277</v>
      </c>
      <c r="E424" t="s">
        <v>31</v>
      </c>
      <c r="F424">
        <v>7448</v>
      </c>
      <c r="G424">
        <v>10233</v>
      </c>
      <c r="H424">
        <v>1.3739258861439312</v>
      </c>
      <c r="I424" t="str">
        <f>VLOOKUP($B424&amp;$E424,'Employee List'!$A:$E,5,0)</f>
        <v>E-1116</v>
      </c>
    </row>
    <row r="425" spans="1:9" x14ac:dyDescent="0.35">
      <c r="A425" t="s">
        <v>1257</v>
      </c>
      <c r="B425" t="s">
        <v>41</v>
      </c>
      <c r="C425" t="s">
        <v>347</v>
      </c>
      <c r="D425" t="s">
        <v>1278</v>
      </c>
      <c r="E425" t="s">
        <v>29</v>
      </c>
      <c r="F425">
        <v>19026</v>
      </c>
      <c r="G425">
        <v>18272</v>
      </c>
      <c r="H425">
        <v>0.96037001997266902</v>
      </c>
      <c r="I425" t="str">
        <f>VLOOKUP($B425&amp;$E425,'Employee List'!$A:$E,5,0)</f>
        <v>E-1116</v>
      </c>
    </row>
    <row r="426" spans="1:9" x14ac:dyDescent="0.35">
      <c r="A426" t="s">
        <v>1257</v>
      </c>
      <c r="B426" t="s">
        <v>41</v>
      </c>
      <c r="C426" t="s">
        <v>347</v>
      </c>
      <c r="D426" t="s">
        <v>1278</v>
      </c>
      <c r="E426" t="s">
        <v>30</v>
      </c>
      <c r="F426">
        <v>23084</v>
      </c>
      <c r="G426">
        <v>17573</v>
      </c>
      <c r="H426">
        <v>0.76126321261479812</v>
      </c>
      <c r="I426" t="str">
        <f>VLOOKUP($B426&amp;$E426,'Employee List'!$A:$E,5,0)</f>
        <v>E-1116</v>
      </c>
    </row>
    <row r="427" spans="1:9" x14ac:dyDescent="0.35">
      <c r="A427" t="s">
        <v>1257</v>
      </c>
      <c r="B427" t="s">
        <v>41</v>
      </c>
      <c r="C427" t="s">
        <v>347</v>
      </c>
      <c r="D427" t="s">
        <v>1278</v>
      </c>
      <c r="E427" t="s">
        <v>31</v>
      </c>
      <c r="F427">
        <v>19023</v>
      </c>
      <c r="G427">
        <v>20862</v>
      </c>
      <c r="H427">
        <v>1.0966724491405142</v>
      </c>
      <c r="I427" t="str">
        <f>VLOOKUP($B427&amp;$E427,'Employee List'!$A:$E,5,0)</f>
        <v>E-1116</v>
      </c>
    </row>
    <row r="428" spans="1:9" x14ac:dyDescent="0.35">
      <c r="A428" t="s">
        <v>1257</v>
      </c>
      <c r="B428" t="s">
        <v>41</v>
      </c>
      <c r="C428" t="s">
        <v>347</v>
      </c>
      <c r="D428" t="s">
        <v>1279</v>
      </c>
      <c r="E428" t="s">
        <v>29</v>
      </c>
      <c r="F428">
        <v>4298</v>
      </c>
      <c r="G428">
        <v>4646</v>
      </c>
      <c r="H428">
        <v>1.0809678920428105</v>
      </c>
      <c r="I428" t="str">
        <f>VLOOKUP($B428&amp;$E428,'Employee List'!$A:$E,5,0)</f>
        <v>E-1116</v>
      </c>
    </row>
    <row r="429" spans="1:9" x14ac:dyDescent="0.35">
      <c r="A429" t="s">
        <v>1257</v>
      </c>
      <c r="B429" t="s">
        <v>41</v>
      </c>
      <c r="C429" t="s">
        <v>347</v>
      </c>
      <c r="D429" t="s">
        <v>1279</v>
      </c>
      <c r="E429" t="s">
        <v>30</v>
      </c>
      <c r="F429">
        <v>1862</v>
      </c>
      <c r="G429">
        <v>4287</v>
      </c>
      <c r="H429">
        <v>2.3023630504833514</v>
      </c>
      <c r="I429" t="str">
        <f>VLOOKUP($B429&amp;$E429,'Employee List'!$A:$E,5,0)</f>
        <v>E-1116</v>
      </c>
    </row>
    <row r="430" spans="1:9" x14ac:dyDescent="0.35">
      <c r="A430" t="s">
        <v>1257</v>
      </c>
      <c r="B430" t="s">
        <v>41</v>
      </c>
      <c r="C430" t="s">
        <v>347</v>
      </c>
      <c r="D430" t="s">
        <v>1279</v>
      </c>
      <c r="E430" t="s">
        <v>31</v>
      </c>
      <c r="F430">
        <v>4295</v>
      </c>
      <c r="G430">
        <v>3027</v>
      </c>
      <c r="H430">
        <v>0.70477299185098952</v>
      </c>
      <c r="I430" t="str">
        <f>VLOOKUP($B430&amp;$E430,'Employee List'!$A:$E,5,0)</f>
        <v>E-1116</v>
      </c>
    </row>
    <row r="431" spans="1:9" x14ac:dyDescent="0.35">
      <c r="A431" t="s">
        <v>1257</v>
      </c>
      <c r="B431" t="s">
        <v>41</v>
      </c>
      <c r="C431" t="s">
        <v>347</v>
      </c>
      <c r="D431" t="s">
        <v>1280</v>
      </c>
      <c r="E431" t="s">
        <v>29</v>
      </c>
      <c r="F431">
        <v>3388</v>
      </c>
      <c r="G431">
        <v>3444</v>
      </c>
      <c r="H431">
        <v>1.0165289256198347</v>
      </c>
      <c r="I431" t="str">
        <f>VLOOKUP($B431&amp;$E431,'Employee List'!$A:$E,5,0)</f>
        <v>E-1116</v>
      </c>
    </row>
    <row r="432" spans="1:9" x14ac:dyDescent="0.35">
      <c r="A432" t="s">
        <v>1257</v>
      </c>
      <c r="B432" t="s">
        <v>41</v>
      </c>
      <c r="C432" t="s">
        <v>347</v>
      </c>
      <c r="D432" t="s">
        <v>1280</v>
      </c>
      <c r="E432" t="s">
        <v>30</v>
      </c>
      <c r="F432">
        <v>4715</v>
      </c>
      <c r="G432">
        <v>4949</v>
      </c>
      <c r="H432">
        <v>1.0496288441145281</v>
      </c>
      <c r="I432" t="str">
        <f>VLOOKUP($B432&amp;$E432,'Employee List'!$A:$E,5,0)</f>
        <v>E-1116</v>
      </c>
    </row>
    <row r="433" spans="1:9" x14ac:dyDescent="0.35">
      <c r="A433" t="s">
        <v>1257</v>
      </c>
      <c r="B433" t="s">
        <v>41</v>
      </c>
      <c r="C433" t="s">
        <v>347</v>
      </c>
      <c r="D433" t="s">
        <v>1280</v>
      </c>
      <c r="E433" t="s">
        <v>31</v>
      </c>
      <c r="F433">
        <v>3887</v>
      </c>
      <c r="G433">
        <v>2574</v>
      </c>
      <c r="H433">
        <v>0.66220735785953178</v>
      </c>
      <c r="I433" t="str">
        <f>VLOOKUP($B433&amp;$E433,'Employee List'!$A:$E,5,0)</f>
        <v>E-1116</v>
      </c>
    </row>
    <row r="434" spans="1:9" x14ac:dyDescent="0.35">
      <c r="A434" t="s">
        <v>1257</v>
      </c>
      <c r="B434" t="s">
        <v>41</v>
      </c>
      <c r="C434" t="s">
        <v>347</v>
      </c>
      <c r="D434" t="s">
        <v>1262</v>
      </c>
      <c r="E434" t="s">
        <v>29</v>
      </c>
      <c r="F434">
        <v>25165</v>
      </c>
      <c r="G434">
        <v>28583</v>
      </c>
      <c r="H434">
        <v>1.1358235644744685</v>
      </c>
      <c r="I434" t="str">
        <f>VLOOKUP($B434&amp;$E434,'Employee List'!$A:$E,5,0)</f>
        <v>E-1116</v>
      </c>
    </row>
    <row r="435" spans="1:9" x14ac:dyDescent="0.35">
      <c r="A435" t="s">
        <v>1257</v>
      </c>
      <c r="B435" t="s">
        <v>41</v>
      </c>
      <c r="C435" t="s">
        <v>347</v>
      </c>
      <c r="D435" t="s">
        <v>1262</v>
      </c>
      <c r="E435" t="s">
        <v>30</v>
      </c>
      <c r="F435">
        <v>29883</v>
      </c>
      <c r="G435">
        <v>23551</v>
      </c>
      <c r="H435">
        <v>0.78810695044004953</v>
      </c>
      <c r="I435" t="str">
        <f>VLOOKUP($B435&amp;$E435,'Employee List'!$A:$E,5,0)</f>
        <v>E-1116</v>
      </c>
    </row>
    <row r="436" spans="1:9" x14ac:dyDescent="0.35">
      <c r="A436" t="s">
        <v>1257</v>
      </c>
      <c r="B436" t="s">
        <v>41</v>
      </c>
      <c r="C436" t="s">
        <v>347</v>
      </c>
      <c r="D436" t="s">
        <v>1262</v>
      </c>
      <c r="E436" t="s">
        <v>31</v>
      </c>
      <c r="F436">
        <v>32978</v>
      </c>
      <c r="G436">
        <v>17537</v>
      </c>
      <c r="H436">
        <v>0.53177876159864157</v>
      </c>
      <c r="I436" t="str">
        <f>VLOOKUP($B436&amp;$E436,'Employee List'!$A:$E,5,0)</f>
        <v>E-1116</v>
      </c>
    </row>
    <row r="437" spans="1:9" x14ac:dyDescent="0.35">
      <c r="A437" t="s">
        <v>1257</v>
      </c>
      <c r="B437" t="s">
        <v>41</v>
      </c>
      <c r="C437" t="s">
        <v>347</v>
      </c>
      <c r="D437" t="s">
        <v>1281</v>
      </c>
      <c r="E437" t="s">
        <v>29</v>
      </c>
      <c r="F437">
        <v>3175</v>
      </c>
      <c r="G437">
        <v>5604</v>
      </c>
      <c r="H437">
        <v>1.7650393700787401</v>
      </c>
      <c r="I437" t="str">
        <f>VLOOKUP($B437&amp;$E437,'Employee List'!$A:$E,5,0)</f>
        <v>E-1116</v>
      </c>
    </row>
    <row r="438" spans="1:9" x14ac:dyDescent="0.35">
      <c r="A438" t="s">
        <v>1257</v>
      </c>
      <c r="B438" t="s">
        <v>41</v>
      </c>
      <c r="C438" t="s">
        <v>347</v>
      </c>
      <c r="D438" t="s">
        <v>1281</v>
      </c>
      <c r="E438" t="s">
        <v>30</v>
      </c>
      <c r="F438">
        <v>4576</v>
      </c>
      <c r="G438">
        <v>5791</v>
      </c>
      <c r="H438">
        <v>1.2655157342657342</v>
      </c>
      <c r="I438" t="str">
        <f>VLOOKUP($B438&amp;$E438,'Employee List'!$A:$E,5,0)</f>
        <v>E-1116</v>
      </c>
    </row>
    <row r="439" spans="1:9" x14ac:dyDescent="0.35">
      <c r="A439" t="s">
        <v>1257</v>
      </c>
      <c r="B439" t="s">
        <v>41</v>
      </c>
      <c r="C439" t="s">
        <v>347</v>
      </c>
      <c r="D439" t="s">
        <v>1281</v>
      </c>
      <c r="E439" t="s">
        <v>31</v>
      </c>
      <c r="F439">
        <v>4072</v>
      </c>
      <c r="G439">
        <v>1005</v>
      </c>
      <c r="H439">
        <v>0.24680746561886052</v>
      </c>
      <c r="I439" t="str">
        <f>VLOOKUP($B439&amp;$E439,'Employee List'!$A:$E,5,0)</f>
        <v>E-1116</v>
      </c>
    </row>
    <row r="440" spans="1:9" x14ac:dyDescent="0.35">
      <c r="A440" t="s">
        <v>1257</v>
      </c>
      <c r="B440" t="s">
        <v>42</v>
      </c>
      <c r="C440" t="s">
        <v>348</v>
      </c>
      <c r="D440" t="s">
        <v>1274</v>
      </c>
      <c r="E440" t="s">
        <v>29</v>
      </c>
      <c r="F440">
        <v>11749</v>
      </c>
      <c r="G440">
        <v>4630</v>
      </c>
      <c r="H440">
        <v>0.39407609158226231</v>
      </c>
      <c r="I440" t="str">
        <f>VLOOKUP($B440&amp;$E440,'Employee List'!$A:$E,5,0)</f>
        <v>E-1117</v>
      </c>
    </row>
    <row r="441" spans="1:9" x14ac:dyDescent="0.35">
      <c r="A441" t="s">
        <v>1257</v>
      </c>
      <c r="B441" t="s">
        <v>42</v>
      </c>
      <c r="C441" t="s">
        <v>348</v>
      </c>
      <c r="D441" t="s">
        <v>1274</v>
      </c>
      <c r="E441" t="s">
        <v>30</v>
      </c>
      <c r="F441">
        <v>11398</v>
      </c>
      <c r="G441">
        <v>30769</v>
      </c>
      <c r="H441">
        <v>2.6995086857343393</v>
      </c>
      <c r="I441" t="str">
        <f>VLOOKUP($B441&amp;$E441,'Employee List'!$A:$E,5,0)</f>
        <v>E-1134</v>
      </c>
    </row>
    <row r="442" spans="1:9" x14ac:dyDescent="0.35">
      <c r="A442" t="s">
        <v>1257</v>
      </c>
      <c r="B442" t="s">
        <v>42</v>
      </c>
      <c r="C442" t="s">
        <v>348</v>
      </c>
      <c r="D442" t="s">
        <v>1274</v>
      </c>
      <c r="E442" t="s">
        <v>31</v>
      </c>
      <c r="F442">
        <v>12056</v>
      </c>
      <c r="G442">
        <v>7540</v>
      </c>
      <c r="H442">
        <v>0.62541473125414726</v>
      </c>
      <c r="I442" t="str">
        <f>VLOOKUP($B442&amp;$E442,'Employee List'!$A:$E,5,0)</f>
        <v>E-1134</v>
      </c>
    </row>
    <row r="443" spans="1:9" x14ac:dyDescent="0.35">
      <c r="A443" t="s">
        <v>1257</v>
      </c>
      <c r="B443" t="s">
        <v>42</v>
      </c>
      <c r="C443" t="s">
        <v>348</v>
      </c>
      <c r="D443" t="s">
        <v>1263</v>
      </c>
      <c r="E443" t="s">
        <v>29</v>
      </c>
      <c r="F443">
        <v>86465</v>
      </c>
      <c r="G443">
        <v>109994</v>
      </c>
      <c r="H443">
        <v>1.2721216677268259</v>
      </c>
      <c r="I443" t="str">
        <f>VLOOKUP($B443&amp;$E443,'Employee List'!$A:$E,5,0)</f>
        <v>E-1117</v>
      </c>
    </row>
    <row r="444" spans="1:9" x14ac:dyDescent="0.35">
      <c r="A444" t="s">
        <v>1257</v>
      </c>
      <c r="B444" t="s">
        <v>42</v>
      </c>
      <c r="C444" t="s">
        <v>348</v>
      </c>
      <c r="D444" t="s">
        <v>1263</v>
      </c>
      <c r="E444" t="s">
        <v>30</v>
      </c>
      <c r="F444">
        <v>88815</v>
      </c>
      <c r="G444">
        <v>115775</v>
      </c>
      <c r="H444">
        <v>1.303552327872544</v>
      </c>
      <c r="I444" t="str">
        <f>VLOOKUP($B444&amp;$E444,'Employee List'!$A:$E,5,0)</f>
        <v>E-1134</v>
      </c>
    </row>
    <row r="445" spans="1:9" x14ac:dyDescent="0.35">
      <c r="A445" t="s">
        <v>1257</v>
      </c>
      <c r="B445" t="s">
        <v>42</v>
      </c>
      <c r="C445" t="s">
        <v>348</v>
      </c>
      <c r="D445" t="s">
        <v>1263</v>
      </c>
      <c r="E445" t="s">
        <v>31</v>
      </c>
      <c r="F445">
        <v>91788</v>
      </c>
      <c r="G445">
        <v>135475</v>
      </c>
      <c r="H445">
        <v>1.475955462587702</v>
      </c>
      <c r="I445" t="str">
        <f>VLOOKUP($B445&amp;$E445,'Employee List'!$A:$E,5,0)</f>
        <v>E-1134</v>
      </c>
    </row>
    <row r="446" spans="1:9" x14ac:dyDescent="0.35">
      <c r="A446" t="s">
        <v>1257</v>
      </c>
      <c r="B446" t="s">
        <v>42</v>
      </c>
      <c r="C446" t="s">
        <v>348</v>
      </c>
      <c r="D446" t="s">
        <v>1264</v>
      </c>
      <c r="E446" t="s">
        <v>29</v>
      </c>
      <c r="F446">
        <v>11562</v>
      </c>
      <c r="G446">
        <v>5659</v>
      </c>
      <c r="H446">
        <v>0.48944819235426396</v>
      </c>
      <c r="I446" t="str">
        <f>VLOOKUP($B446&amp;$E446,'Employee List'!$A:$E,5,0)</f>
        <v>E-1117</v>
      </c>
    </row>
    <row r="447" spans="1:9" x14ac:dyDescent="0.35">
      <c r="A447" t="s">
        <v>1257</v>
      </c>
      <c r="B447" t="s">
        <v>42</v>
      </c>
      <c r="C447" t="s">
        <v>348</v>
      </c>
      <c r="D447" t="s">
        <v>1264</v>
      </c>
      <c r="E447" t="s">
        <v>30</v>
      </c>
      <c r="F447">
        <v>12603</v>
      </c>
      <c r="G447">
        <v>5851</v>
      </c>
      <c r="H447">
        <v>0.46425454256922954</v>
      </c>
      <c r="I447" t="str">
        <f>VLOOKUP($B447&amp;$E447,'Employee List'!$A:$E,5,0)</f>
        <v>E-1134</v>
      </c>
    </row>
    <row r="448" spans="1:9" x14ac:dyDescent="0.35">
      <c r="A448" t="s">
        <v>1257</v>
      </c>
      <c r="B448" t="s">
        <v>42</v>
      </c>
      <c r="C448" t="s">
        <v>348</v>
      </c>
      <c r="D448" t="s">
        <v>1264</v>
      </c>
      <c r="E448" t="s">
        <v>31</v>
      </c>
      <c r="F448">
        <v>11882</v>
      </c>
      <c r="G448">
        <v>8090</v>
      </c>
      <c r="H448">
        <v>0.68086180777646865</v>
      </c>
      <c r="I448" t="str">
        <f>VLOOKUP($B448&amp;$E448,'Employee List'!$A:$E,5,0)</f>
        <v>E-1134</v>
      </c>
    </row>
    <row r="449" spans="1:9" x14ac:dyDescent="0.35">
      <c r="A449" t="s">
        <v>1257</v>
      </c>
      <c r="B449" t="s">
        <v>42</v>
      </c>
      <c r="C449" t="s">
        <v>348</v>
      </c>
      <c r="D449" t="s">
        <v>1265</v>
      </c>
      <c r="E449" t="s">
        <v>29</v>
      </c>
      <c r="F449">
        <v>1053</v>
      </c>
      <c r="G449">
        <v>5758</v>
      </c>
      <c r="H449">
        <v>5.4681861348528011</v>
      </c>
      <c r="I449" t="str">
        <f>VLOOKUP($B449&amp;$E449,'Employee List'!$A:$E,5,0)</f>
        <v>E-1117</v>
      </c>
    </row>
    <row r="450" spans="1:9" x14ac:dyDescent="0.35">
      <c r="A450" t="s">
        <v>1257</v>
      </c>
      <c r="B450" t="s">
        <v>42</v>
      </c>
      <c r="C450" t="s">
        <v>348</v>
      </c>
      <c r="D450" t="s">
        <v>1265</v>
      </c>
      <c r="E450" t="s">
        <v>30</v>
      </c>
      <c r="F450">
        <v>4642</v>
      </c>
      <c r="G450">
        <v>3093</v>
      </c>
      <c r="H450">
        <v>0.66630762602326588</v>
      </c>
      <c r="I450" t="str">
        <f>VLOOKUP($B450&amp;$E450,'Employee List'!$A:$E,5,0)</f>
        <v>E-1134</v>
      </c>
    </row>
    <row r="451" spans="1:9" x14ac:dyDescent="0.35">
      <c r="A451" t="s">
        <v>1257</v>
      </c>
      <c r="B451" t="s">
        <v>42</v>
      </c>
      <c r="C451" t="s">
        <v>348</v>
      </c>
      <c r="D451" t="s">
        <v>1265</v>
      </c>
      <c r="E451" t="s">
        <v>31</v>
      </c>
      <c r="F451">
        <v>1031</v>
      </c>
      <c r="G451">
        <v>4267</v>
      </c>
      <c r="H451">
        <v>4.1387002909796315</v>
      </c>
      <c r="I451" t="str">
        <f>VLOOKUP($B451&amp;$E451,'Employee List'!$A:$E,5,0)</f>
        <v>E-1134</v>
      </c>
    </row>
    <row r="452" spans="1:9" x14ac:dyDescent="0.35">
      <c r="A452" t="s">
        <v>1257</v>
      </c>
      <c r="B452" t="s">
        <v>42</v>
      </c>
      <c r="C452" t="s">
        <v>348</v>
      </c>
      <c r="D452" t="s">
        <v>1260</v>
      </c>
      <c r="E452" t="s">
        <v>29</v>
      </c>
      <c r="F452">
        <v>31572</v>
      </c>
      <c r="G452">
        <v>7296</v>
      </c>
      <c r="H452">
        <v>0.23109083998479665</v>
      </c>
      <c r="I452" t="str">
        <f>VLOOKUP($B452&amp;$E452,'Employee List'!$A:$E,5,0)</f>
        <v>E-1117</v>
      </c>
    </row>
    <row r="453" spans="1:9" x14ac:dyDescent="0.35">
      <c r="A453" t="s">
        <v>1257</v>
      </c>
      <c r="B453" t="s">
        <v>42</v>
      </c>
      <c r="C453" t="s">
        <v>348</v>
      </c>
      <c r="D453" t="s">
        <v>1260</v>
      </c>
      <c r="E453" t="s">
        <v>30</v>
      </c>
      <c r="F453">
        <v>31247</v>
      </c>
      <c r="G453">
        <v>9267</v>
      </c>
      <c r="H453">
        <v>0.2965724709572119</v>
      </c>
      <c r="I453" t="str">
        <f>VLOOKUP($B453&amp;$E453,'Employee List'!$A:$E,5,0)</f>
        <v>E-1134</v>
      </c>
    </row>
    <row r="454" spans="1:9" x14ac:dyDescent="0.35">
      <c r="A454" t="s">
        <v>1257</v>
      </c>
      <c r="B454" t="s">
        <v>42</v>
      </c>
      <c r="C454" t="s">
        <v>348</v>
      </c>
      <c r="D454" t="s">
        <v>1260</v>
      </c>
      <c r="E454" t="s">
        <v>31</v>
      </c>
      <c r="F454">
        <v>36877</v>
      </c>
      <c r="G454">
        <v>13172</v>
      </c>
      <c r="H454">
        <v>0.35718740678471678</v>
      </c>
      <c r="I454" t="str">
        <f>VLOOKUP($B454&amp;$E454,'Employee List'!$A:$E,5,0)</f>
        <v>E-1134</v>
      </c>
    </row>
    <row r="455" spans="1:9" x14ac:dyDescent="0.35">
      <c r="A455" t="s">
        <v>1257</v>
      </c>
      <c r="B455" t="s">
        <v>42</v>
      </c>
      <c r="C455" t="s">
        <v>348</v>
      </c>
      <c r="D455" t="s">
        <v>1261</v>
      </c>
      <c r="E455" t="s">
        <v>29</v>
      </c>
      <c r="F455">
        <v>120902</v>
      </c>
      <c r="G455">
        <v>122826</v>
      </c>
      <c r="H455">
        <v>1.0159137152404427</v>
      </c>
      <c r="I455" t="str">
        <f>VLOOKUP($B455&amp;$E455,'Employee List'!$A:$E,5,0)</f>
        <v>E-1117</v>
      </c>
    </row>
    <row r="456" spans="1:9" x14ac:dyDescent="0.35">
      <c r="A456" t="s">
        <v>1257</v>
      </c>
      <c r="B456" t="s">
        <v>42</v>
      </c>
      <c r="C456" t="s">
        <v>348</v>
      </c>
      <c r="D456" t="s">
        <v>1261</v>
      </c>
      <c r="E456" t="s">
        <v>30</v>
      </c>
      <c r="F456">
        <v>125658</v>
      </c>
      <c r="G456">
        <v>122949</v>
      </c>
      <c r="H456">
        <v>0.97844148402807618</v>
      </c>
      <c r="I456" t="str">
        <f>VLOOKUP($B456&amp;$E456,'Employee List'!$A:$E,5,0)</f>
        <v>E-1134</v>
      </c>
    </row>
    <row r="457" spans="1:9" x14ac:dyDescent="0.35">
      <c r="A457" t="s">
        <v>1257</v>
      </c>
      <c r="B457" t="s">
        <v>42</v>
      </c>
      <c r="C457" t="s">
        <v>348</v>
      </c>
      <c r="D457" t="s">
        <v>1261</v>
      </c>
      <c r="E457" t="s">
        <v>31</v>
      </c>
      <c r="F457">
        <v>129883</v>
      </c>
      <c r="G457">
        <v>78834</v>
      </c>
      <c r="H457">
        <v>0.60696165010047509</v>
      </c>
      <c r="I457" t="str">
        <f>VLOOKUP($B457&amp;$E457,'Employee List'!$A:$E,5,0)</f>
        <v>E-1134</v>
      </c>
    </row>
    <row r="458" spans="1:9" x14ac:dyDescent="0.35">
      <c r="A458" t="s">
        <v>1257</v>
      </c>
      <c r="B458" t="s">
        <v>42</v>
      </c>
      <c r="C458" t="s">
        <v>348</v>
      </c>
      <c r="D458" t="s">
        <v>1266</v>
      </c>
      <c r="E458" t="s">
        <v>29</v>
      </c>
      <c r="F458">
        <v>31740</v>
      </c>
      <c r="G458">
        <v>6936</v>
      </c>
      <c r="H458">
        <v>0.21852551984877128</v>
      </c>
      <c r="I458" t="str">
        <f>VLOOKUP($B458&amp;$E458,'Employee List'!$A:$E,5,0)</f>
        <v>E-1117</v>
      </c>
    </row>
    <row r="459" spans="1:9" x14ac:dyDescent="0.35">
      <c r="A459" t="s">
        <v>1257</v>
      </c>
      <c r="B459" t="s">
        <v>42</v>
      </c>
      <c r="C459" t="s">
        <v>348</v>
      </c>
      <c r="D459" t="s">
        <v>1266</v>
      </c>
      <c r="E459" t="s">
        <v>30</v>
      </c>
      <c r="F459">
        <v>34063</v>
      </c>
      <c r="G459">
        <v>5094</v>
      </c>
      <c r="H459">
        <v>0.14954642867627632</v>
      </c>
      <c r="I459" t="str">
        <f>VLOOKUP($B459&amp;$E459,'Employee List'!$A:$E,5,0)</f>
        <v>E-1134</v>
      </c>
    </row>
    <row r="460" spans="1:9" x14ac:dyDescent="0.35">
      <c r="A460" t="s">
        <v>1257</v>
      </c>
      <c r="B460" t="s">
        <v>42</v>
      </c>
      <c r="C460" t="s">
        <v>348</v>
      </c>
      <c r="D460" t="s">
        <v>1266</v>
      </c>
      <c r="E460" t="s">
        <v>31</v>
      </c>
      <c r="F460">
        <v>36651</v>
      </c>
      <c r="G460">
        <v>7476</v>
      </c>
      <c r="H460">
        <v>0.20397806335434232</v>
      </c>
      <c r="I460" t="str">
        <f>VLOOKUP($B460&amp;$E460,'Employee List'!$A:$E,5,0)</f>
        <v>E-1134</v>
      </c>
    </row>
    <row r="461" spans="1:9" x14ac:dyDescent="0.35">
      <c r="A461" t="s">
        <v>1257</v>
      </c>
      <c r="B461" t="s">
        <v>42</v>
      </c>
      <c r="C461" t="s">
        <v>348</v>
      </c>
      <c r="D461" t="s">
        <v>1267</v>
      </c>
      <c r="E461" t="s">
        <v>29</v>
      </c>
      <c r="F461">
        <v>18065</v>
      </c>
      <c r="G461">
        <v>6051</v>
      </c>
      <c r="H461">
        <v>0.33495709936340989</v>
      </c>
      <c r="I461" t="str">
        <f>VLOOKUP($B461&amp;$E461,'Employee List'!$A:$E,5,0)</f>
        <v>E-1117</v>
      </c>
    </row>
    <row r="462" spans="1:9" x14ac:dyDescent="0.35">
      <c r="A462" t="s">
        <v>1257</v>
      </c>
      <c r="B462" t="s">
        <v>42</v>
      </c>
      <c r="C462" t="s">
        <v>348</v>
      </c>
      <c r="D462" t="s">
        <v>1267</v>
      </c>
      <c r="E462" t="s">
        <v>30</v>
      </c>
      <c r="F462">
        <v>18937</v>
      </c>
      <c r="G462">
        <v>5352</v>
      </c>
      <c r="H462">
        <v>0.28262132333526957</v>
      </c>
      <c r="I462" t="str">
        <f>VLOOKUP($B462&amp;$E462,'Employee List'!$A:$E,5,0)</f>
        <v>E-1134</v>
      </c>
    </row>
    <row r="463" spans="1:9" x14ac:dyDescent="0.35">
      <c r="A463" t="s">
        <v>1257</v>
      </c>
      <c r="B463" t="s">
        <v>42</v>
      </c>
      <c r="C463" t="s">
        <v>348</v>
      </c>
      <c r="D463" t="s">
        <v>1267</v>
      </c>
      <c r="E463" t="s">
        <v>31</v>
      </c>
      <c r="F463">
        <v>20445</v>
      </c>
      <c r="G463">
        <v>8998</v>
      </c>
      <c r="H463">
        <v>0.44010760577158231</v>
      </c>
      <c r="I463" t="str">
        <f>VLOOKUP($B463&amp;$E463,'Employee List'!$A:$E,5,0)</f>
        <v>E-1134</v>
      </c>
    </row>
    <row r="464" spans="1:9" x14ac:dyDescent="0.35">
      <c r="A464" t="s">
        <v>1257</v>
      </c>
      <c r="B464" t="s">
        <v>42</v>
      </c>
      <c r="C464" t="s">
        <v>348</v>
      </c>
      <c r="D464" t="s">
        <v>1268</v>
      </c>
      <c r="E464" t="s">
        <v>29</v>
      </c>
      <c r="F464">
        <v>11848</v>
      </c>
      <c r="G464">
        <v>6561</v>
      </c>
      <c r="H464">
        <v>0.5537643484132343</v>
      </c>
      <c r="I464" t="str">
        <f>VLOOKUP($B464&amp;$E464,'Employee List'!$A:$E,5,0)</f>
        <v>E-1117</v>
      </c>
    </row>
    <row r="465" spans="1:9" x14ac:dyDescent="0.35">
      <c r="A465" t="s">
        <v>1257</v>
      </c>
      <c r="B465" t="s">
        <v>42</v>
      </c>
      <c r="C465" t="s">
        <v>348</v>
      </c>
      <c r="D465" t="s">
        <v>1268</v>
      </c>
      <c r="E465" t="s">
        <v>30</v>
      </c>
      <c r="F465">
        <v>11520</v>
      </c>
      <c r="G465">
        <v>5773</v>
      </c>
      <c r="H465">
        <v>0.50112847222222223</v>
      </c>
      <c r="I465" t="str">
        <f>VLOOKUP($B465&amp;$E465,'Employee List'!$A:$E,5,0)</f>
        <v>E-1134</v>
      </c>
    </row>
    <row r="466" spans="1:9" x14ac:dyDescent="0.35">
      <c r="A466" t="s">
        <v>1257</v>
      </c>
      <c r="B466" t="s">
        <v>42</v>
      </c>
      <c r="C466" t="s">
        <v>348</v>
      </c>
      <c r="D466" t="s">
        <v>1268</v>
      </c>
      <c r="E466" t="s">
        <v>31</v>
      </c>
      <c r="F466">
        <v>10777</v>
      </c>
      <c r="G466">
        <v>6745</v>
      </c>
      <c r="H466">
        <v>0.6258699081377006</v>
      </c>
      <c r="I466" t="str">
        <f>VLOOKUP($B466&amp;$E466,'Employee List'!$A:$E,5,0)</f>
        <v>E-1134</v>
      </c>
    </row>
    <row r="467" spans="1:9" x14ac:dyDescent="0.35">
      <c r="A467" t="s">
        <v>1257</v>
      </c>
      <c r="B467" t="s">
        <v>42</v>
      </c>
      <c r="C467" t="s">
        <v>348</v>
      </c>
      <c r="D467" t="s">
        <v>1269</v>
      </c>
      <c r="E467" t="s">
        <v>29</v>
      </c>
      <c r="F467">
        <v>3273</v>
      </c>
      <c r="G467">
        <v>4077</v>
      </c>
      <c r="H467">
        <v>1.2456461961503209</v>
      </c>
      <c r="I467" t="str">
        <f>VLOOKUP($B467&amp;$E467,'Employee List'!$A:$E,5,0)</f>
        <v>E-1117</v>
      </c>
    </row>
    <row r="468" spans="1:9" x14ac:dyDescent="0.35">
      <c r="A468" t="s">
        <v>1257</v>
      </c>
      <c r="B468" t="s">
        <v>42</v>
      </c>
      <c r="C468" t="s">
        <v>348</v>
      </c>
      <c r="D468" t="s">
        <v>1269</v>
      </c>
      <c r="E468" t="s">
        <v>30</v>
      </c>
      <c r="F468">
        <v>1945</v>
      </c>
      <c r="G468">
        <v>3063</v>
      </c>
      <c r="H468">
        <v>1.5748071979434448</v>
      </c>
      <c r="I468" t="str">
        <f>VLOOKUP($B468&amp;$E468,'Employee List'!$A:$E,5,0)</f>
        <v>E-1134</v>
      </c>
    </row>
    <row r="469" spans="1:9" x14ac:dyDescent="0.35">
      <c r="A469" t="s">
        <v>1257</v>
      </c>
      <c r="B469" t="s">
        <v>42</v>
      </c>
      <c r="C469" t="s">
        <v>348</v>
      </c>
      <c r="D469" t="s">
        <v>1269</v>
      </c>
      <c r="E469" t="s">
        <v>31</v>
      </c>
      <c r="F469">
        <v>3047</v>
      </c>
      <c r="G469">
        <v>5042</v>
      </c>
      <c r="H469">
        <v>1.6547423695438135</v>
      </c>
      <c r="I469" t="str">
        <f>VLOOKUP($B469&amp;$E469,'Employee List'!$A:$E,5,0)</f>
        <v>E-1134</v>
      </c>
    </row>
    <row r="470" spans="1:9" x14ac:dyDescent="0.35">
      <c r="A470" t="s">
        <v>1257</v>
      </c>
      <c r="B470" t="s">
        <v>42</v>
      </c>
      <c r="C470" t="s">
        <v>348</v>
      </c>
      <c r="D470" t="s">
        <v>1270</v>
      </c>
      <c r="E470" t="s">
        <v>29</v>
      </c>
      <c r="F470">
        <v>3863</v>
      </c>
      <c r="G470">
        <v>5933</v>
      </c>
      <c r="H470">
        <v>1.5358529640176029</v>
      </c>
      <c r="I470" t="str">
        <f>VLOOKUP($B470&amp;$E470,'Employee List'!$A:$E,5,0)</f>
        <v>E-1117</v>
      </c>
    </row>
    <row r="471" spans="1:9" x14ac:dyDescent="0.35">
      <c r="A471" t="s">
        <v>1257</v>
      </c>
      <c r="B471" t="s">
        <v>42</v>
      </c>
      <c r="C471" t="s">
        <v>348</v>
      </c>
      <c r="D471" t="s">
        <v>1270</v>
      </c>
      <c r="E471" t="s">
        <v>30</v>
      </c>
      <c r="F471">
        <v>3607</v>
      </c>
      <c r="G471">
        <v>4692</v>
      </c>
      <c r="H471">
        <v>1.3008039922373162</v>
      </c>
      <c r="I471" t="str">
        <f>VLOOKUP($B471&amp;$E471,'Employee List'!$A:$E,5,0)</f>
        <v>E-1134</v>
      </c>
    </row>
    <row r="472" spans="1:9" x14ac:dyDescent="0.35">
      <c r="A472" t="s">
        <v>1257</v>
      </c>
      <c r="B472" t="s">
        <v>42</v>
      </c>
      <c r="C472" t="s">
        <v>348</v>
      </c>
      <c r="D472" t="s">
        <v>1270</v>
      </c>
      <c r="E472" t="s">
        <v>31</v>
      </c>
      <c r="F472">
        <v>4932</v>
      </c>
      <c r="G472">
        <v>4190</v>
      </c>
      <c r="H472">
        <v>0.84955393349553932</v>
      </c>
      <c r="I472" t="str">
        <f>VLOOKUP($B472&amp;$E472,'Employee List'!$A:$E,5,0)</f>
        <v>E-1134</v>
      </c>
    </row>
    <row r="473" spans="1:9" x14ac:dyDescent="0.35">
      <c r="A473" t="s">
        <v>1257</v>
      </c>
      <c r="B473" t="s">
        <v>42</v>
      </c>
      <c r="C473" t="s">
        <v>348</v>
      </c>
      <c r="D473" t="s">
        <v>1271</v>
      </c>
      <c r="E473" t="s">
        <v>29</v>
      </c>
      <c r="F473">
        <v>7498</v>
      </c>
      <c r="G473">
        <v>4185</v>
      </c>
      <c r="H473">
        <v>0.55814883969058415</v>
      </c>
      <c r="I473" t="str">
        <f>VLOOKUP($B473&amp;$E473,'Employee List'!$A:$E,5,0)</f>
        <v>E-1117</v>
      </c>
    </row>
    <row r="474" spans="1:9" x14ac:dyDescent="0.35">
      <c r="A474" t="s">
        <v>1257</v>
      </c>
      <c r="B474" t="s">
        <v>42</v>
      </c>
      <c r="C474" t="s">
        <v>348</v>
      </c>
      <c r="D474" t="s">
        <v>1271</v>
      </c>
      <c r="E474" t="s">
        <v>30</v>
      </c>
      <c r="F474">
        <v>11206</v>
      </c>
      <c r="G474">
        <v>3921</v>
      </c>
      <c r="H474">
        <v>0.34990183830091021</v>
      </c>
      <c r="I474" t="str">
        <f>VLOOKUP($B474&amp;$E474,'Employee List'!$A:$E,5,0)</f>
        <v>E-1134</v>
      </c>
    </row>
    <row r="475" spans="1:9" x14ac:dyDescent="0.35">
      <c r="A475" t="s">
        <v>1257</v>
      </c>
      <c r="B475" t="s">
        <v>42</v>
      </c>
      <c r="C475" t="s">
        <v>348</v>
      </c>
      <c r="D475" t="s">
        <v>1271</v>
      </c>
      <c r="E475" t="s">
        <v>31</v>
      </c>
      <c r="F475">
        <v>9439</v>
      </c>
      <c r="G475">
        <v>4513</v>
      </c>
      <c r="H475">
        <v>0.47812268248755163</v>
      </c>
      <c r="I475" t="str">
        <f>VLOOKUP($B475&amp;$E475,'Employee List'!$A:$E,5,0)</f>
        <v>E-1134</v>
      </c>
    </row>
    <row r="476" spans="1:9" x14ac:dyDescent="0.35">
      <c r="A476" t="s">
        <v>1257</v>
      </c>
      <c r="B476" t="s">
        <v>42</v>
      </c>
      <c r="C476" t="s">
        <v>348</v>
      </c>
      <c r="D476" t="s">
        <v>1258</v>
      </c>
      <c r="E476" t="s">
        <v>29</v>
      </c>
      <c r="F476">
        <v>62545</v>
      </c>
      <c r="G476">
        <v>27304</v>
      </c>
      <c r="H476">
        <v>0.43654968422735629</v>
      </c>
      <c r="I476" t="str">
        <f>VLOOKUP($B476&amp;$E476,'Employee List'!$A:$E,5,0)</f>
        <v>E-1117</v>
      </c>
    </row>
    <row r="477" spans="1:9" x14ac:dyDescent="0.35">
      <c r="A477" t="s">
        <v>1257</v>
      </c>
      <c r="B477" t="s">
        <v>42</v>
      </c>
      <c r="C477" t="s">
        <v>348</v>
      </c>
      <c r="D477" t="s">
        <v>1258</v>
      </c>
      <c r="E477" t="s">
        <v>30</v>
      </c>
      <c r="F477">
        <v>58801</v>
      </c>
      <c r="G477">
        <v>24745</v>
      </c>
      <c r="H477">
        <v>0.42082617642557102</v>
      </c>
      <c r="I477" t="str">
        <f>VLOOKUP($B477&amp;$E477,'Employee List'!$A:$E,5,0)</f>
        <v>E-1134</v>
      </c>
    </row>
    <row r="478" spans="1:9" x14ac:dyDescent="0.35">
      <c r="A478" t="s">
        <v>1257</v>
      </c>
      <c r="B478" t="s">
        <v>42</v>
      </c>
      <c r="C478" t="s">
        <v>348</v>
      </c>
      <c r="D478" t="s">
        <v>1258</v>
      </c>
      <c r="E478" t="s">
        <v>31</v>
      </c>
      <c r="F478">
        <v>59936</v>
      </c>
      <c r="G478">
        <v>17181</v>
      </c>
      <c r="H478">
        <v>0.2866557661505606</v>
      </c>
      <c r="I478" t="str">
        <f>VLOOKUP($B478&amp;$E478,'Employee List'!$A:$E,5,0)</f>
        <v>E-1134</v>
      </c>
    </row>
    <row r="479" spans="1:9" x14ac:dyDescent="0.35">
      <c r="A479" t="s">
        <v>1257</v>
      </c>
      <c r="B479" t="s">
        <v>42</v>
      </c>
      <c r="C479" t="s">
        <v>348</v>
      </c>
      <c r="D479" t="s">
        <v>1272</v>
      </c>
      <c r="E479" t="s">
        <v>29</v>
      </c>
      <c r="F479">
        <v>8214</v>
      </c>
      <c r="G479">
        <v>2455</v>
      </c>
      <c r="H479">
        <v>0.29887996104212322</v>
      </c>
      <c r="I479" t="str">
        <f>VLOOKUP($B479&amp;$E479,'Employee List'!$A:$E,5,0)</f>
        <v>E-1117</v>
      </c>
    </row>
    <row r="480" spans="1:9" x14ac:dyDescent="0.35">
      <c r="A480" t="s">
        <v>1257</v>
      </c>
      <c r="B480" t="s">
        <v>42</v>
      </c>
      <c r="C480" t="s">
        <v>348</v>
      </c>
      <c r="D480" t="s">
        <v>1272</v>
      </c>
      <c r="E480" t="s">
        <v>30</v>
      </c>
      <c r="F480">
        <v>10366</v>
      </c>
      <c r="G480">
        <v>3344</v>
      </c>
      <c r="H480">
        <v>0.32259309280339571</v>
      </c>
      <c r="I480" t="str">
        <f>VLOOKUP($B480&amp;$E480,'Employee List'!$A:$E,5,0)</f>
        <v>E-1134</v>
      </c>
    </row>
    <row r="481" spans="1:9" x14ac:dyDescent="0.35">
      <c r="A481" t="s">
        <v>1257</v>
      </c>
      <c r="B481" t="s">
        <v>42</v>
      </c>
      <c r="C481" t="s">
        <v>348</v>
      </c>
      <c r="D481" t="s">
        <v>1272</v>
      </c>
      <c r="E481" t="s">
        <v>31</v>
      </c>
      <c r="F481">
        <v>10216</v>
      </c>
      <c r="G481">
        <v>5685</v>
      </c>
      <c r="H481">
        <v>0.55648003132341428</v>
      </c>
      <c r="I481" t="str">
        <f>VLOOKUP($B481&amp;$E481,'Employee List'!$A:$E,5,0)</f>
        <v>E-1134</v>
      </c>
    </row>
    <row r="482" spans="1:9" x14ac:dyDescent="0.35">
      <c r="A482" t="s">
        <v>1257</v>
      </c>
      <c r="B482" t="s">
        <v>42</v>
      </c>
      <c r="C482" t="s">
        <v>348</v>
      </c>
      <c r="D482" t="s">
        <v>1259</v>
      </c>
      <c r="E482" t="s">
        <v>29</v>
      </c>
      <c r="F482">
        <v>8170</v>
      </c>
      <c r="G482">
        <v>9746</v>
      </c>
      <c r="H482">
        <v>1.1929008567931456</v>
      </c>
      <c r="I482" t="str">
        <f>VLOOKUP($B482&amp;$E482,'Employee List'!$A:$E,5,0)</f>
        <v>E-1117</v>
      </c>
    </row>
    <row r="483" spans="1:9" x14ac:dyDescent="0.35">
      <c r="A483" t="s">
        <v>1257</v>
      </c>
      <c r="B483" t="s">
        <v>42</v>
      </c>
      <c r="C483" t="s">
        <v>348</v>
      </c>
      <c r="D483" t="s">
        <v>1259</v>
      </c>
      <c r="E483" t="s">
        <v>30</v>
      </c>
      <c r="F483">
        <v>8190</v>
      </c>
      <c r="G483">
        <v>10098</v>
      </c>
      <c r="H483">
        <v>1.232967032967033</v>
      </c>
      <c r="I483" t="str">
        <f>VLOOKUP($B483&amp;$E483,'Employee List'!$A:$E,5,0)</f>
        <v>E-1134</v>
      </c>
    </row>
    <row r="484" spans="1:9" x14ac:dyDescent="0.35">
      <c r="A484" t="s">
        <v>1257</v>
      </c>
      <c r="B484" t="s">
        <v>42</v>
      </c>
      <c r="C484" t="s">
        <v>348</v>
      </c>
      <c r="D484" t="s">
        <v>1259</v>
      </c>
      <c r="E484" t="s">
        <v>31</v>
      </c>
      <c r="F484">
        <v>7501</v>
      </c>
      <c r="G484">
        <v>11047</v>
      </c>
      <c r="H484">
        <v>1.4727369684042129</v>
      </c>
      <c r="I484" t="str">
        <f>VLOOKUP($B484&amp;$E484,'Employee List'!$A:$E,5,0)</f>
        <v>E-1134</v>
      </c>
    </row>
    <row r="485" spans="1:9" x14ac:dyDescent="0.35">
      <c r="A485" t="s">
        <v>1257</v>
      </c>
      <c r="B485" t="s">
        <v>42</v>
      </c>
      <c r="C485" t="s">
        <v>348</v>
      </c>
      <c r="D485" t="s">
        <v>1273</v>
      </c>
      <c r="E485" t="s">
        <v>29</v>
      </c>
      <c r="F485">
        <v>8161</v>
      </c>
      <c r="G485">
        <v>4353</v>
      </c>
      <c r="H485">
        <v>0.53339051586815345</v>
      </c>
      <c r="I485" t="str">
        <f>VLOOKUP($B485&amp;$E485,'Employee List'!$A:$E,5,0)</f>
        <v>E-1117</v>
      </c>
    </row>
    <row r="486" spans="1:9" x14ac:dyDescent="0.35">
      <c r="A486" t="s">
        <v>1257</v>
      </c>
      <c r="B486" t="s">
        <v>42</v>
      </c>
      <c r="C486" t="s">
        <v>348</v>
      </c>
      <c r="D486" t="s">
        <v>1273</v>
      </c>
      <c r="E486" t="s">
        <v>30</v>
      </c>
      <c r="F486">
        <v>6145</v>
      </c>
      <c r="G486">
        <v>7917</v>
      </c>
      <c r="H486">
        <v>1.2883645240032546</v>
      </c>
      <c r="I486" t="str">
        <f>VLOOKUP($B486&amp;$E486,'Employee List'!$A:$E,5,0)</f>
        <v>E-1134</v>
      </c>
    </row>
    <row r="487" spans="1:9" x14ac:dyDescent="0.35">
      <c r="A487" t="s">
        <v>1257</v>
      </c>
      <c r="B487" t="s">
        <v>42</v>
      </c>
      <c r="C487" t="s">
        <v>348</v>
      </c>
      <c r="D487" t="s">
        <v>1273</v>
      </c>
      <c r="E487" t="s">
        <v>31</v>
      </c>
      <c r="F487">
        <v>7722</v>
      </c>
      <c r="G487">
        <v>6847</v>
      </c>
      <c r="H487">
        <v>0.88668738668738667</v>
      </c>
      <c r="I487" t="str">
        <f>VLOOKUP($B487&amp;$E487,'Employee List'!$A:$E,5,0)</f>
        <v>E-1134</v>
      </c>
    </row>
    <row r="488" spans="1:9" x14ac:dyDescent="0.35">
      <c r="A488" t="s">
        <v>1257</v>
      </c>
      <c r="B488" t="s">
        <v>42</v>
      </c>
      <c r="C488" t="s">
        <v>348</v>
      </c>
      <c r="D488" t="s">
        <v>1275</v>
      </c>
      <c r="E488" t="s">
        <v>29</v>
      </c>
      <c r="F488">
        <v>6409</v>
      </c>
      <c r="G488">
        <v>5083</v>
      </c>
      <c r="H488">
        <v>0.7931034482758621</v>
      </c>
      <c r="I488" t="str">
        <f>VLOOKUP($B488&amp;$E488,'Employee List'!$A:$E,5,0)</f>
        <v>E-1117</v>
      </c>
    </row>
    <row r="489" spans="1:9" x14ac:dyDescent="0.35">
      <c r="A489" t="s">
        <v>1257</v>
      </c>
      <c r="B489" t="s">
        <v>42</v>
      </c>
      <c r="C489" t="s">
        <v>348</v>
      </c>
      <c r="D489" t="s">
        <v>1275</v>
      </c>
      <c r="E489" t="s">
        <v>30</v>
      </c>
      <c r="F489">
        <v>6918</v>
      </c>
      <c r="G489">
        <v>10509</v>
      </c>
      <c r="H489">
        <v>1.5190806591500434</v>
      </c>
      <c r="I489" t="str">
        <f>VLOOKUP($B489&amp;$E489,'Employee List'!$A:$E,5,0)</f>
        <v>E-1134</v>
      </c>
    </row>
    <row r="490" spans="1:9" x14ac:dyDescent="0.35">
      <c r="A490" t="s">
        <v>1257</v>
      </c>
      <c r="B490" t="s">
        <v>42</v>
      </c>
      <c r="C490" t="s">
        <v>348</v>
      </c>
      <c r="D490" t="s">
        <v>1275</v>
      </c>
      <c r="E490" t="s">
        <v>31</v>
      </c>
      <c r="F490">
        <v>6030</v>
      </c>
      <c r="G490">
        <v>8474</v>
      </c>
      <c r="H490">
        <v>1.4053067993366501</v>
      </c>
      <c r="I490" t="str">
        <f>VLOOKUP($B490&amp;$E490,'Employee List'!$A:$E,5,0)</f>
        <v>E-1134</v>
      </c>
    </row>
    <row r="491" spans="1:9" x14ac:dyDescent="0.35">
      <c r="A491" t="s">
        <v>1257</v>
      </c>
      <c r="B491" t="s">
        <v>42</v>
      </c>
      <c r="C491" t="s">
        <v>348</v>
      </c>
      <c r="D491" t="s">
        <v>1276</v>
      </c>
      <c r="E491" t="s">
        <v>29</v>
      </c>
      <c r="F491">
        <v>4054</v>
      </c>
      <c r="G491">
        <v>3056</v>
      </c>
      <c r="H491">
        <v>0.75382338431179086</v>
      </c>
      <c r="I491" t="str">
        <f>VLOOKUP($B491&amp;$E491,'Employee List'!$A:$E,5,0)</f>
        <v>E-1117</v>
      </c>
    </row>
    <row r="492" spans="1:9" x14ac:dyDescent="0.35">
      <c r="A492" t="s">
        <v>1257</v>
      </c>
      <c r="B492" t="s">
        <v>42</v>
      </c>
      <c r="C492" t="s">
        <v>348</v>
      </c>
      <c r="D492" t="s">
        <v>1276</v>
      </c>
      <c r="E492" t="s">
        <v>30</v>
      </c>
      <c r="F492">
        <v>3622</v>
      </c>
      <c r="G492">
        <v>4134</v>
      </c>
      <c r="H492">
        <v>1.1413583655438984</v>
      </c>
      <c r="I492" t="str">
        <f>VLOOKUP($B492&amp;$E492,'Employee List'!$A:$E,5,0)</f>
        <v>E-1134</v>
      </c>
    </row>
    <row r="493" spans="1:9" x14ac:dyDescent="0.35">
      <c r="A493" t="s">
        <v>1257</v>
      </c>
      <c r="B493" t="s">
        <v>42</v>
      </c>
      <c r="C493" t="s">
        <v>348</v>
      </c>
      <c r="D493" t="s">
        <v>1276</v>
      </c>
      <c r="E493" t="s">
        <v>31</v>
      </c>
      <c r="F493">
        <v>4904</v>
      </c>
      <c r="G493">
        <v>4824</v>
      </c>
      <c r="H493">
        <v>0.98368678629690054</v>
      </c>
      <c r="I493" t="str">
        <f>VLOOKUP($B493&amp;$E493,'Employee List'!$A:$E,5,0)</f>
        <v>E-1134</v>
      </c>
    </row>
    <row r="494" spans="1:9" x14ac:dyDescent="0.35">
      <c r="A494" t="s">
        <v>1257</v>
      </c>
      <c r="B494" t="s">
        <v>42</v>
      </c>
      <c r="C494" t="s">
        <v>348</v>
      </c>
      <c r="D494" t="s">
        <v>1277</v>
      </c>
      <c r="E494" t="s">
        <v>29</v>
      </c>
      <c r="F494">
        <v>6639</v>
      </c>
      <c r="G494">
        <v>2094</v>
      </c>
      <c r="H494">
        <v>0.31540894713059198</v>
      </c>
      <c r="I494" t="str">
        <f>VLOOKUP($B494&amp;$E494,'Employee List'!$A:$E,5,0)</f>
        <v>E-1117</v>
      </c>
    </row>
    <row r="495" spans="1:9" x14ac:dyDescent="0.35">
      <c r="A495" t="s">
        <v>1257</v>
      </c>
      <c r="B495" t="s">
        <v>42</v>
      </c>
      <c r="C495" t="s">
        <v>348</v>
      </c>
      <c r="D495" t="s">
        <v>1277</v>
      </c>
      <c r="E495" t="s">
        <v>30</v>
      </c>
      <c r="F495">
        <v>7769</v>
      </c>
      <c r="G495">
        <v>2472</v>
      </c>
      <c r="H495">
        <v>0.31818766894066158</v>
      </c>
      <c r="I495" t="str">
        <f>VLOOKUP($B495&amp;$E495,'Employee List'!$A:$E,5,0)</f>
        <v>E-1134</v>
      </c>
    </row>
    <row r="496" spans="1:9" x14ac:dyDescent="0.35">
      <c r="A496" t="s">
        <v>1257</v>
      </c>
      <c r="B496" t="s">
        <v>42</v>
      </c>
      <c r="C496" t="s">
        <v>348</v>
      </c>
      <c r="D496" t="s">
        <v>1277</v>
      </c>
      <c r="E496" t="s">
        <v>31</v>
      </c>
      <c r="F496">
        <v>4979</v>
      </c>
      <c r="G496">
        <v>1841</v>
      </c>
      <c r="H496">
        <v>0.36975296244225747</v>
      </c>
      <c r="I496" t="str">
        <f>VLOOKUP($B496&amp;$E496,'Employee List'!$A:$E,5,0)</f>
        <v>E-1134</v>
      </c>
    </row>
    <row r="497" spans="1:9" x14ac:dyDescent="0.35">
      <c r="A497" t="s">
        <v>1257</v>
      </c>
      <c r="B497" t="s">
        <v>42</v>
      </c>
      <c r="C497" t="s">
        <v>348</v>
      </c>
      <c r="D497" t="s">
        <v>1278</v>
      </c>
      <c r="E497" t="s">
        <v>29</v>
      </c>
      <c r="F497">
        <v>9583</v>
      </c>
      <c r="G497">
        <v>7489</v>
      </c>
      <c r="H497">
        <v>0.78148805175832203</v>
      </c>
      <c r="I497" t="str">
        <f>VLOOKUP($B497&amp;$E497,'Employee List'!$A:$E,5,0)</f>
        <v>E-1117</v>
      </c>
    </row>
    <row r="498" spans="1:9" x14ac:dyDescent="0.35">
      <c r="A498" t="s">
        <v>1257</v>
      </c>
      <c r="B498" t="s">
        <v>42</v>
      </c>
      <c r="C498" t="s">
        <v>348</v>
      </c>
      <c r="D498" t="s">
        <v>1278</v>
      </c>
      <c r="E498" t="s">
        <v>30</v>
      </c>
      <c r="F498">
        <v>11449</v>
      </c>
      <c r="G498">
        <v>4906</v>
      </c>
      <c r="H498">
        <v>0.42850904009083762</v>
      </c>
      <c r="I498" t="str">
        <f>VLOOKUP($B498&amp;$E498,'Employee List'!$A:$E,5,0)</f>
        <v>E-1134</v>
      </c>
    </row>
    <row r="499" spans="1:9" x14ac:dyDescent="0.35">
      <c r="A499" t="s">
        <v>1257</v>
      </c>
      <c r="B499" t="s">
        <v>42</v>
      </c>
      <c r="C499" t="s">
        <v>348</v>
      </c>
      <c r="D499" t="s">
        <v>1278</v>
      </c>
      <c r="E499" t="s">
        <v>31</v>
      </c>
      <c r="F499">
        <v>12137</v>
      </c>
      <c r="G499">
        <v>7937</v>
      </c>
      <c r="H499">
        <v>0.65395072917524921</v>
      </c>
      <c r="I499" t="str">
        <f>VLOOKUP($B499&amp;$E499,'Employee List'!$A:$E,5,0)</f>
        <v>E-1134</v>
      </c>
    </row>
    <row r="500" spans="1:9" x14ac:dyDescent="0.35">
      <c r="A500" t="s">
        <v>1257</v>
      </c>
      <c r="B500" t="s">
        <v>42</v>
      </c>
      <c r="C500" t="s">
        <v>348</v>
      </c>
      <c r="D500" t="s">
        <v>1279</v>
      </c>
      <c r="E500" t="s">
        <v>29</v>
      </c>
      <c r="F500">
        <v>4618</v>
      </c>
      <c r="G500">
        <v>3423</v>
      </c>
      <c r="H500">
        <v>0.7412299696838458</v>
      </c>
      <c r="I500" t="str">
        <f>VLOOKUP($B500&amp;$E500,'Employee List'!$A:$E,5,0)</f>
        <v>E-1117</v>
      </c>
    </row>
    <row r="501" spans="1:9" x14ac:dyDescent="0.35">
      <c r="A501" t="s">
        <v>1257</v>
      </c>
      <c r="B501" t="s">
        <v>42</v>
      </c>
      <c r="C501" t="s">
        <v>348</v>
      </c>
      <c r="D501" t="s">
        <v>1279</v>
      </c>
      <c r="E501" t="s">
        <v>30</v>
      </c>
      <c r="F501">
        <v>1520</v>
      </c>
      <c r="G501">
        <v>2714</v>
      </c>
      <c r="H501">
        <v>1.7855263157894736</v>
      </c>
      <c r="I501" t="str">
        <f>VLOOKUP($B501&amp;$E501,'Employee List'!$A:$E,5,0)</f>
        <v>E-1134</v>
      </c>
    </row>
    <row r="502" spans="1:9" x14ac:dyDescent="0.35">
      <c r="A502" t="s">
        <v>1257</v>
      </c>
      <c r="B502" t="s">
        <v>42</v>
      </c>
      <c r="C502" t="s">
        <v>348</v>
      </c>
      <c r="D502" t="s">
        <v>1279</v>
      </c>
      <c r="E502" t="s">
        <v>31</v>
      </c>
      <c r="F502">
        <v>4060</v>
      </c>
      <c r="G502">
        <v>1268</v>
      </c>
      <c r="H502">
        <v>0.31231527093596056</v>
      </c>
      <c r="I502" t="str">
        <f>VLOOKUP($B502&amp;$E502,'Employee List'!$A:$E,5,0)</f>
        <v>E-1134</v>
      </c>
    </row>
    <row r="503" spans="1:9" x14ac:dyDescent="0.35">
      <c r="A503" t="s">
        <v>1257</v>
      </c>
      <c r="B503" t="s">
        <v>42</v>
      </c>
      <c r="C503" t="s">
        <v>348</v>
      </c>
      <c r="D503" t="s">
        <v>1280</v>
      </c>
      <c r="E503" t="s">
        <v>29</v>
      </c>
      <c r="F503">
        <v>91404</v>
      </c>
      <c r="G503">
        <v>169941</v>
      </c>
      <c r="H503">
        <v>1.8592293553892609</v>
      </c>
      <c r="I503" t="str">
        <f>VLOOKUP($B503&amp;$E503,'Employee List'!$A:$E,5,0)</f>
        <v>E-1117</v>
      </c>
    </row>
    <row r="504" spans="1:9" x14ac:dyDescent="0.35">
      <c r="A504" t="s">
        <v>1257</v>
      </c>
      <c r="B504" t="s">
        <v>42</v>
      </c>
      <c r="C504" t="s">
        <v>348</v>
      </c>
      <c r="D504" t="s">
        <v>1280</v>
      </c>
      <c r="E504" t="s">
        <v>30</v>
      </c>
      <c r="F504">
        <v>90211</v>
      </c>
      <c r="G504">
        <v>194419</v>
      </c>
      <c r="H504">
        <v>2.1551584618283801</v>
      </c>
      <c r="I504" t="str">
        <f>VLOOKUP($B504&amp;$E504,'Employee List'!$A:$E,5,0)</f>
        <v>E-1134</v>
      </c>
    </row>
    <row r="505" spans="1:9" x14ac:dyDescent="0.35">
      <c r="A505" t="s">
        <v>1257</v>
      </c>
      <c r="B505" t="s">
        <v>42</v>
      </c>
      <c r="C505" t="s">
        <v>348</v>
      </c>
      <c r="D505" t="s">
        <v>1280</v>
      </c>
      <c r="E505" t="s">
        <v>31</v>
      </c>
      <c r="F505">
        <v>87038</v>
      </c>
      <c r="G505">
        <v>73587</v>
      </c>
      <c r="H505">
        <v>0.84545830556768309</v>
      </c>
      <c r="I505" t="str">
        <f>VLOOKUP($B505&amp;$E505,'Employee List'!$A:$E,5,0)</f>
        <v>E-1134</v>
      </c>
    </row>
    <row r="506" spans="1:9" x14ac:dyDescent="0.35">
      <c r="A506" t="s">
        <v>1257</v>
      </c>
      <c r="B506" t="s">
        <v>42</v>
      </c>
      <c r="C506" t="s">
        <v>348</v>
      </c>
      <c r="D506" t="s">
        <v>1262</v>
      </c>
      <c r="E506" t="s">
        <v>29</v>
      </c>
      <c r="F506">
        <v>12570</v>
      </c>
      <c r="G506">
        <v>10509</v>
      </c>
      <c r="H506">
        <v>0.8360381861575179</v>
      </c>
      <c r="I506" t="str">
        <f>VLOOKUP($B506&amp;$E506,'Employee List'!$A:$E,5,0)</f>
        <v>E-1117</v>
      </c>
    </row>
    <row r="507" spans="1:9" x14ac:dyDescent="0.35">
      <c r="A507" t="s">
        <v>1257</v>
      </c>
      <c r="B507" t="s">
        <v>42</v>
      </c>
      <c r="C507" t="s">
        <v>348</v>
      </c>
      <c r="D507" t="s">
        <v>1262</v>
      </c>
      <c r="E507" t="s">
        <v>30</v>
      </c>
      <c r="F507">
        <v>13064</v>
      </c>
      <c r="G507">
        <v>11812</v>
      </c>
      <c r="H507">
        <v>0.90416411512553585</v>
      </c>
      <c r="I507" t="str">
        <f>VLOOKUP($B507&amp;$E507,'Employee List'!$A:$E,5,0)</f>
        <v>E-1134</v>
      </c>
    </row>
    <row r="508" spans="1:9" x14ac:dyDescent="0.35">
      <c r="A508" t="s">
        <v>1257</v>
      </c>
      <c r="B508" t="s">
        <v>42</v>
      </c>
      <c r="C508" t="s">
        <v>348</v>
      </c>
      <c r="D508" t="s">
        <v>1262</v>
      </c>
      <c r="E508" t="s">
        <v>31</v>
      </c>
      <c r="F508">
        <v>10264</v>
      </c>
      <c r="G508">
        <v>8762</v>
      </c>
      <c r="H508">
        <v>0.85366328916601719</v>
      </c>
      <c r="I508" t="str">
        <f>VLOOKUP($B508&amp;$E508,'Employee List'!$A:$E,5,0)</f>
        <v>E-1134</v>
      </c>
    </row>
    <row r="509" spans="1:9" x14ac:dyDescent="0.35">
      <c r="A509" t="s">
        <v>1257</v>
      </c>
      <c r="B509" t="s">
        <v>42</v>
      </c>
      <c r="C509" t="s">
        <v>348</v>
      </c>
      <c r="D509" t="s">
        <v>1282</v>
      </c>
      <c r="E509" t="s">
        <v>30</v>
      </c>
      <c r="F509">
        <v>4701</v>
      </c>
      <c r="G509">
        <v>1441</v>
      </c>
      <c r="H509">
        <v>0.30653052542012338</v>
      </c>
      <c r="I509" t="str">
        <f>VLOOKUP($B509&amp;$E509,'Employee List'!$A:$E,5,0)</f>
        <v>E-1134</v>
      </c>
    </row>
    <row r="510" spans="1:9" x14ac:dyDescent="0.35">
      <c r="A510" t="s">
        <v>1257</v>
      </c>
      <c r="B510" t="s">
        <v>42</v>
      </c>
      <c r="C510" t="s">
        <v>348</v>
      </c>
      <c r="D510" t="s">
        <v>1282</v>
      </c>
      <c r="E510" t="s">
        <v>31</v>
      </c>
      <c r="F510">
        <v>7206</v>
      </c>
      <c r="G510">
        <v>3423</v>
      </c>
      <c r="H510">
        <v>0.47502081598667778</v>
      </c>
      <c r="I510" t="str">
        <f>VLOOKUP($B510&amp;$E510,'Employee List'!$A:$E,5,0)</f>
        <v>E-1134</v>
      </c>
    </row>
    <row r="511" spans="1:9" x14ac:dyDescent="0.35">
      <c r="A511" t="s">
        <v>1257</v>
      </c>
      <c r="B511" t="s">
        <v>42</v>
      </c>
      <c r="C511" t="s">
        <v>348</v>
      </c>
      <c r="D511" t="s">
        <v>1281</v>
      </c>
      <c r="E511" t="s">
        <v>29</v>
      </c>
      <c r="F511">
        <v>1666</v>
      </c>
      <c r="G511">
        <v>4543</v>
      </c>
      <c r="H511">
        <v>2.7268907563025211</v>
      </c>
      <c r="I511" t="str">
        <f>VLOOKUP($B511&amp;$E511,'Employee List'!$A:$E,5,0)</f>
        <v>E-1117</v>
      </c>
    </row>
    <row r="512" spans="1:9" x14ac:dyDescent="0.35">
      <c r="A512" t="s">
        <v>1257</v>
      </c>
      <c r="B512" t="s">
        <v>42</v>
      </c>
      <c r="C512" t="s">
        <v>348</v>
      </c>
      <c r="D512" t="s">
        <v>1281</v>
      </c>
      <c r="E512" t="s">
        <v>30</v>
      </c>
      <c r="F512">
        <v>1077</v>
      </c>
      <c r="G512">
        <v>2678</v>
      </c>
      <c r="H512">
        <v>2.4865366759517178</v>
      </c>
      <c r="I512" t="str">
        <f>VLOOKUP($B512&amp;$E512,'Employee List'!$A:$E,5,0)</f>
        <v>E-1134</v>
      </c>
    </row>
    <row r="513" spans="1:9" x14ac:dyDescent="0.35">
      <c r="A513" t="s">
        <v>1257</v>
      </c>
      <c r="B513" t="s">
        <v>42</v>
      </c>
      <c r="C513" t="s">
        <v>348</v>
      </c>
      <c r="D513" t="s">
        <v>1281</v>
      </c>
      <c r="E513" t="s">
        <v>31</v>
      </c>
      <c r="F513">
        <v>2745</v>
      </c>
      <c r="G513">
        <v>4796</v>
      </c>
      <c r="H513">
        <v>1.7471766848816028</v>
      </c>
      <c r="I513" t="str">
        <f>VLOOKUP($B513&amp;$E513,'Employee List'!$A:$E,5,0)</f>
        <v>E-1134</v>
      </c>
    </row>
    <row r="514" spans="1:9" x14ac:dyDescent="0.35">
      <c r="A514" t="s">
        <v>1257</v>
      </c>
      <c r="B514" t="s">
        <v>43</v>
      </c>
      <c r="C514" t="s">
        <v>348</v>
      </c>
      <c r="D514" t="s">
        <v>1274</v>
      </c>
      <c r="E514" t="s">
        <v>29</v>
      </c>
      <c r="F514">
        <v>20341</v>
      </c>
      <c r="G514">
        <v>15439</v>
      </c>
      <c r="H514">
        <v>0.75900889828425344</v>
      </c>
      <c r="I514" t="str">
        <f>VLOOKUP($B514&amp;$E514,'Employee List'!$A:$E,5,0)</f>
        <v>E-1118</v>
      </c>
    </row>
    <row r="515" spans="1:9" x14ac:dyDescent="0.35">
      <c r="A515" t="s">
        <v>1257</v>
      </c>
      <c r="B515" t="s">
        <v>43</v>
      </c>
      <c r="C515" t="s">
        <v>348</v>
      </c>
      <c r="D515" t="s">
        <v>1274</v>
      </c>
      <c r="E515" t="s">
        <v>30</v>
      </c>
      <c r="F515">
        <v>21064</v>
      </c>
      <c r="G515">
        <v>12067</v>
      </c>
      <c r="H515">
        <v>0.57287314849981008</v>
      </c>
      <c r="I515" t="str">
        <f>VLOOKUP($B515&amp;$E515,'Employee List'!$A:$E,5,0)</f>
        <v>E-1118</v>
      </c>
    </row>
    <row r="516" spans="1:9" x14ac:dyDescent="0.35">
      <c r="A516" t="s">
        <v>1257</v>
      </c>
      <c r="B516" t="s">
        <v>43</v>
      </c>
      <c r="C516" t="s">
        <v>348</v>
      </c>
      <c r="D516" t="s">
        <v>1274</v>
      </c>
      <c r="E516" t="s">
        <v>31</v>
      </c>
      <c r="F516">
        <v>17889</v>
      </c>
      <c r="G516">
        <v>8480</v>
      </c>
      <c r="H516">
        <v>0.47403432276818158</v>
      </c>
      <c r="I516" t="str">
        <f>VLOOKUP($B516&amp;$E516,'Employee List'!$A:$E,5,0)</f>
        <v>E-1118</v>
      </c>
    </row>
    <row r="517" spans="1:9" x14ac:dyDescent="0.35">
      <c r="A517" t="s">
        <v>1257</v>
      </c>
      <c r="B517" t="s">
        <v>43</v>
      </c>
      <c r="C517" t="s">
        <v>348</v>
      </c>
      <c r="D517" t="s">
        <v>1263</v>
      </c>
      <c r="E517" t="s">
        <v>29</v>
      </c>
      <c r="F517">
        <v>40982</v>
      </c>
      <c r="G517">
        <v>9147</v>
      </c>
      <c r="H517">
        <v>0.2231955492655312</v>
      </c>
      <c r="I517" t="str">
        <f>VLOOKUP($B517&amp;$E517,'Employee List'!$A:$E,5,0)</f>
        <v>E-1118</v>
      </c>
    </row>
    <row r="518" spans="1:9" x14ac:dyDescent="0.35">
      <c r="A518" t="s">
        <v>1257</v>
      </c>
      <c r="B518" t="s">
        <v>43</v>
      </c>
      <c r="C518" t="s">
        <v>348</v>
      </c>
      <c r="D518" t="s">
        <v>1263</v>
      </c>
      <c r="E518" t="s">
        <v>30</v>
      </c>
      <c r="F518">
        <v>39901</v>
      </c>
      <c r="G518">
        <v>8612</v>
      </c>
      <c r="H518">
        <v>0.21583418961930778</v>
      </c>
      <c r="I518" t="str">
        <f>VLOOKUP($B518&amp;$E518,'Employee List'!$A:$E,5,0)</f>
        <v>E-1118</v>
      </c>
    </row>
    <row r="519" spans="1:9" x14ac:dyDescent="0.35">
      <c r="A519" t="s">
        <v>1257</v>
      </c>
      <c r="B519" t="s">
        <v>43</v>
      </c>
      <c r="C519" t="s">
        <v>348</v>
      </c>
      <c r="D519" t="s">
        <v>1263</v>
      </c>
      <c r="E519" t="s">
        <v>31</v>
      </c>
      <c r="F519">
        <v>42344</v>
      </c>
      <c r="G519">
        <v>7850</v>
      </c>
      <c r="H519">
        <v>0.18538635934252787</v>
      </c>
      <c r="I519" t="str">
        <f>VLOOKUP($B519&amp;$E519,'Employee List'!$A:$E,5,0)</f>
        <v>E-1118</v>
      </c>
    </row>
    <row r="520" spans="1:9" x14ac:dyDescent="0.35">
      <c r="A520" t="s">
        <v>1257</v>
      </c>
      <c r="B520" t="s">
        <v>43</v>
      </c>
      <c r="C520" t="s">
        <v>348</v>
      </c>
      <c r="D520" t="s">
        <v>1264</v>
      </c>
      <c r="E520" t="s">
        <v>29</v>
      </c>
      <c r="F520">
        <v>22667</v>
      </c>
      <c r="G520">
        <v>4242</v>
      </c>
      <c r="H520">
        <v>0.18714430670137203</v>
      </c>
      <c r="I520" t="str">
        <f>VLOOKUP($B520&amp;$E520,'Employee List'!$A:$E,5,0)</f>
        <v>E-1118</v>
      </c>
    </row>
    <row r="521" spans="1:9" x14ac:dyDescent="0.35">
      <c r="A521" t="s">
        <v>1257</v>
      </c>
      <c r="B521" t="s">
        <v>43</v>
      </c>
      <c r="C521" t="s">
        <v>348</v>
      </c>
      <c r="D521" t="s">
        <v>1264</v>
      </c>
      <c r="E521" t="s">
        <v>30</v>
      </c>
      <c r="F521">
        <v>22087</v>
      </c>
      <c r="G521">
        <v>7985</v>
      </c>
      <c r="H521">
        <v>0.3615248788880337</v>
      </c>
      <c r="I521" t="str">
        <f>VLOOKUP($B521&amp;$E521,'Employee List'!$A:$E,5,0)</f>
        <v>E-1118</v>
      </c>
    </row>
    <row r="522" spans="1:9" x14ac:dyDescent="0.35">
      <c r="A522" t="s">
        <v>1257</v>
      </c>
      <c r="B522" t="s">
        <v>43</v>
      </c>
      <c r="C522" t="s">
        <v>348</v>
      </c>
      <c r="D522" t="s">
        <v>1264</v>
      </c>
      <c r="E522" t="s">
        <v>31</v>
      </c>
      <c r="F522">
        <v>22013</v>
      </c>
      <c r="G522">
        <v>14811</v>
      </c>
      <c r="H522">
        <v>0.67282969154590466</v>
      </c>
      <c r="I522" t="str">
        <f>VLOOKUP($B522&amp;$E522,'Employee List'!$A:$E,5,0)</f>
        <v>E-1118</v>
      </c>
    </row>
    <row r="523" spans="1:9" x14ac:dyDescent="0.35">
      <c r="A523" t="s">
        <v>1257</v>
      </c>
      <c r="B523" t="s">
        <v>43</v>
      </c>
      <c r="C523" t="s">
        <v>348</v>
      </c>
      <c r="D523" t="s">
        <v>1265</v>
      </c>
      <c r="E523" t="s">
        <v>29</v>
      </c>
      <c r="F523">
        <v>4989</v>
      </c>
      <c r="G523">
        <v>1059</v>
      </c>
      <c r="H523">
        <v>0.21226698737221888</v>
      </c>
      <c r="I523" t="str">
        <f>VLOOKUP($B523&amp;$E523,'Employee List'!$A:$E,5,0)</f>
        <v>E-1118</v>
      </c>
    </row>
    <row r="524" spans="1:9" x14ac:dyDescent="0.35">
      <c r="A524" t="s">
        <v>1257</v>
      </c>
      <c r="B524" t="s">
        <v>43</v>
      </c>
      <c r="C524" t="s">
        <v>348</v>
      </c>
      <c r="D524" t="s">
        <v>1265</v>
      </c>
      <c r="E524" t="s">
        <v>30</v>
      </c>
      <c r="F524">
        <v>1713</v>
      </c>
      <c r="G524">
        <v>4296</v>
      </c>
      <c r="H524">
        <v>2.5078809106830122</v>
      </c>
      <c r="I524" t="str">
        <f>VLOOKUP($B524&amp;$E524,'Employee List'!$A:$E,5,0)</f>
        <v>E-1118</v>
      </c>
    </row>
    <row r="525" spans="1:9" x14ac:dyDescent="0.35">
      <c r="A525" t="s">
        <v>1257</v>
      </c>
      <c r="B525" t="s">
        <v>43</v>
      </c>
      <c r="C525" t="s">
        <v>348</v>
      </c>
      <c r="D525" t="s">
        <v>1265</v>
      </c>
      <c r="E525" t="s">
        <v>31</v>
      </c>
      <c r="F525">
        <v>1262</v>
      </c>
      <c r="G525">
        <v>4349</v>
      </c>
      <c r="H525">
        <v>3.4461172741679875</v>
      </c>
      <c r="I525" t="str">
        <f>VLOOKUP($B525&amp;$E525,'Employee List'!$A:$E,5,0)</f>
        <v>E-1118</v>
      </c>
    </row>
    <row r="526" spans="1:9" x14ac:dyDescent="0.35">
      <c r="A526" t="s">
        <v>1257</v>
      </c>
      <c r="B526" t="s">
        <v>43</v>
      </c>
      <c r="C526" t="s">
        <v>348</v>
      </c>
      <c r="D526" t="s">
        <v>1260</v>
      </c>
      <c r="E526" t="s">
        <v>29</v>
      </c>
      <c r="F526">
        <v>67926</v>
      </c>
      <c r="G526">
        <v>91315</v>
      </c>
      <c r="H526">
        <v>1.3443305950593292</v>
      </c>
      <c r="I526" t="str">
        <f>VLOOKUP($B526&amp;$E526,'Employee List'!$A:$E,5,0)</f>
        <v>E-1118</v>
      </c>
    </row>
    <row r="527" spans="1:9" x14ac:dyDescent="0.35">
      <c r="A527" t="s">
        <v>1257</v>
      </c>
      <c r="B527" t="s">
        <v>43</v>
      </c>
      <c r="C527" t="s">
        <v>348</v>
      </c>
      <c r="D527" t="s">
        <v>1260</v>
      </c>
      <c r="E527" t="s">
        <v>30</v>
      </c>
      <c r="F527">
        <v>67071</v>
      </c>
      <c r="G527">
        <v>42377</v>
      </c>
      <c r="H527">
        <v>0.63182299354415472</v>
      </c>
      <c r="I527" t="str">
        <f>VLOOKUP($B527&amp;$E527,'Employee List'!$A:$E,5,0)</f>
        <v>E-1118</v>
      </c>
    </row>
    <row r="528" spans="1:9" x14ac:dyDescent="0.35">
      <c r="A528" t="s">
        <v>1257</v>
      </c>
      <c r="B528" t="s">
        <v>43</v>
      </c>
      <c r="C528" t="s">
        <v>348</v>
      </c>
      <c r="D528" t="s">
        <v>1260</v>
      </c>
      <c r="E528" t="s">
        <v>31</v>
      </c>
      <c r="F528">
        <v>78256</v>
      </c>
      <c r="G528">
        <v>56217</v>
      </c>
      <c r="H528">
        <v>0.7183730320997751</v>
      </c>
      <c r="I528" t="str">
        <f>VLOOKUP($B528&amp;$E528,'Employee List'!$A:$E,5,0)</f>
        <v>E-1118</v>
      </c>
    </row>
    <row r="529" spans="1:9" x14ac:dyDescent="0.35">
      <c r="A529" t="s">
        <v>1257</v>
      </c>
      <c r="B529" t="s">
        <v>43</v>
      </c>
      <c r="C529" t="s">
        <v>348</v>
      </c>
      <c r="D529" t="s">
        <v>1261</v>
      </c>
      <c r="E529" t="s">
        <v>29</v>
      </c>
      <c r="F529">
        <v>138630</v>
      </c>
      <c r="G529">
        <v>119182</v>
      </c>
      <c r="H529">
        <v>0.85971290485464902</v>
      </c>
      <c r="I529" t="str">
        <f>VLOOKUP($B529&amp;$E529,'Employee List'!$A:$E,5,0)</f>
        <v>E-1118</v>
      </c>
    </row>
    <row r="530" spans="1:9" x14ac:dyDescent="0.35">
      <c r="A530" t="s">
        <v>1257</v>
      </c>
      <c r="B530" t="s">
        <v>43</v>
      </c>
      <c r="C530" t="s">
        <v>348</v>
      </c>
      <c r="D530" t="s">
        <v>1261</v>
      </c>
      <c r="E530" t="s">
        <v>30</v>
      </c>
      <c r="F530">
        <v>138598</v>
      </c>
      <c r="G530">
        <v>80307</v>
      </c>
      <c r="H530">
        <v>0.57942394551147924</v>
      </c>
      <c r="I530" t="str">
        <f>VLOOKUP($B530&amp;$E530,'Employee List'!$A:$E,5,0)</f>
        <v>E-1118</v>
      </c>
    </row>
    <row r="531" spans="1:9" x14ac:dyDescent="0.35">
      <c r="A531" t="s">
        <v>1257</v>
      </c>
      <c r="B531" t="s">
        <v>43</v>
      </c>
      <c r="C531" t="s">
        <v>348</v>
      </c>
      <c r="D531" t="s">
        <v>1261</v>
      </c>
      <c r="E531" t="s">
        <v>31</v>
      </c>
      <c r="F531">
        <v>143349</v>
      </c>
      <c r="G531">
        <v>116191</v>
      </c>
      <c r="H531">
        <v>0.81054628912653737</v>
      </c>
      <c r="I531" t="str">
        <f>VLOOKUP($B531&amp;$E531,'Employee List'!$A:$E,5,0)</f>
        <v>E-1118</v>
      </c>
    </row>
    <row r="532" spans="1:9" x14ac:dyDescent="0.35">
      <c r="A532" t="s">
        <v>1257</v>
      </c>
      <c r="B532" t="s">
        <v>43</v>
      </c>
      <c r="C532" t="s">
        <v>348</v>
      </c>
      <c r="D532" t="s">
        <v>1266</v>
      </c>
      <c r="E532" t="s">
        <v>29</v>
      </c>
      <c r="F532">
        <v>29576</v>
      </c>
      <c r="G532">
        <v>19179</v>
      </c>
      <c r="H532">
        <v>0.64846497159859351</v>
      </c>
      <c r="I532" t="str">
        <f>VLOOKUP($B532&amp;$E532,'Employee List'!$A:$E,5,0)</f>
        <v>E-1118</v>
      </c>
    </row>
    <row r="533" spans="1:9" x14ac:dyDescent="0.35">
      <c r="A533" t="s">
        <v>1257</v>
      </c>
      <c r="B533" t="s">
        <v>43</v>
      </c>
      <c r="C533" t="s">
        <v>348</v>
      </c>
      <c r="D533" t="s">
        <v>1266</v>
      </c>
      <c r="E533" t="s">
        <v>30</v>
      </c>
      <c r="F533">
        <v>29562</v>
      </c>
      <c r="G533">
        <v>20426</v>
      </c>
      <c r="H533">
        <v>0.69095460388336383</v>
      </c>
      <c r="I533" t="str">
        <f>VLOOKUP($B533&amp;$E533,'Employee List'!$A:$E,5,0)</f>
        <v>E-1118</v>
      </c>
    </row>
    <row r="534" spans="1:9" x14ac:dyDescent="0.35">
      <c r="A534" t="s">
        <v>1257</v>
      </c>
      <c r="B534" t="s">
        <v>43</v>
      </c>
      <c r="C534" t="s">
        <v>348</v>
      </c>
      <c r="D534" t="s">
        <v>1266</v>
      </c>
      <c r="E534" t="s">
        <v>31</v>
      </c>
      <c r="F534">
        <v>28357</v>
      </c>
      <c r="G534">
        <v>13361</v>
      </c>
      <c r="H534">
        <v>0.47117113940120603</v>
      </c>
      <c r="I534" t="str">
        <f>VLOOKUP($B534&amp;$E534,'Employee List'!$A:$E,5,0)</f>
        <v>E-1118</v>
      </c>
    </row>
    <row r="535" spans="1:9" x14ac:dyDescent="0.35">
      <c r="A535" t="s">
        <v>1257</v>
      </c>
      <c r="B535" t="s">
        <v>43</v>
      </c>
      <c r="C535" t="s">
        <v>348</v>
      </c>
      <c r="D535" t="s">
        <v>1267</v>
      </c>
      <c r="E535" t="s">
        <v>29</v>
      </c>
      <c r="F535">
        <v>30191</v>
      </c>
      <c r="G535">
        <v>25241</v>
      </c>
      <c r="H535">
        <v>0.83604385412871385</v>
      </c>
      <c r="I535" t="str">
        <f>VLOOKUP($B535&amp;$E535,'Employee List'!$A:$E,5,0)</f>
        <v>E-1118</v>
      </c>
    </row>
    <row r="536" spans="1:9" x14ac:dyDescent="0.35">
      <c r="A536" t="s">
        <v>1257</v>
      </c>
      <c r="B536" t="s">
        <v>43</v>
      </c>
      <c r="C536" t="s">
        <v>348</v>
      </c>
      <c r="D536" t="s">
        <v>1267</v>
      </c>
      <c r="E536" t="s">
        <v>30</v>
      </c>
      <c r="F536">
        <v>28689</v>
      </c>
      <c r="G536">
        <v>14470</v>
      </c>
      <c r="H536">
        <v>0.5043744989368748</v>
      </c>
      <c r="I536" t="str">
        <f>VLOOKUP($B536&amp;$E536,'Employee List'!$A:$E,5,0)</f>
        <v>E-1118</v>
      </c>
    </row>
    <row r="537" spans="1:9" x14ac:dyDescent="0.35">
      <c r="A537" t="s">
        <v>1257</v>
      </c>
      <c r="B537" t="s">
        <v>43</v>
      </c>
      <c r="C537" t="s">
        <v>348</v>
      </c>
      <c r="D537" t="s">
        <v>1267</v>
      </c>
      <c r="E537" t="s">
        <v>31</v>
      </c>
      <c r="F537">
        <v>28812</v>
      </c>
      <c r="G537">
        <v>15368</v>
      </c>
      <c r="H537">
        <v>0.5333888657503818</v>
      </c>
      <c r="I537" t="str">
        <f>VLOOKUP($B537&amp;$E537,'Employee List'!$A:$E,5,0)</f>
        <v>E-1118</v>
      </c>
    </row>
    <row r="538" spans="1:9" x14ac:dyDescent="0.35">
      <c r="A538" t="s">
        <v>1257</v>
      </c>
      <c r="B538" t="s">
        <v>43</v>
      </c>
      <c r="C538" t="s">
        <v>348</v>
      </c>
      <c r="D538" t="s">
        <v>1268</v>
      </c>
      <c r="E538" t="s">
        <v>29</v>
      </c>
      <c r="F538">
        <v>16990</v>
      </c>
      <c r="G538">
        <v>13843</v>
      </c>
      <c r="H538">
        <v>0.81477339611536193</v>
      </c>
      <c r="I538" t="str">
        <f>VLOOKUP($B538&amp;$E538,'Employee List'!$A:$E,5,0)</f>
        <v>E-1118</v>
      </c>
    </row>
    <row r="539" spans="1:9" x14ac:dyDescent="0.35">
      <c r="A539" t="s">
        <v>1257</v>
      </c>
      <c r="B539" t="s">
        <v>43</v>
      </c>
      <c r="C539" t="s">
        <v>348</v>
      </c>
      <c r="D539" t="s">
        <v>1268</v>
      </c>
      <c r="E539" t="s">
        <v>30</v>
      </c>
      <c r="F539">
        <v>12763</v>
      </c>
      <c r="G539">
        <v>12962</v>
      </c>
      <c r="H539">
        <v>1.0155919454673665</v>
      </c>
      <c r="I539" t="str">
        <f>VLOOKUP($B539&amp;$E539,'Employee List'!$A:$E,5,0)</f>
        <v>E-1118</v>
      </c>
    </row>
    <row r="540" spans="1:9" x14ac:dyDescent="0.35">
      <c r="A540" t="s">
        <v>1257</v>
      </c>
      <c r="B540" t="s">
        <v>43</v>
      </c>
      <c r="C540" t="s">
        <v>348</v>
      </c>
      <c r="D540" t="s">
        <v>1268</v>
      </c>
      <c r="E540" t="s">
        <v>31</v>
      </c>
      <c r="F540">
        <v>13633</v>
      </c>
      <c r="G540">
        <v>8479</v>
      </c>
      <c r="H540">
        <v>0.62194674686422646</v>
      </c>
      <c r="I540" t="str">
        <f>VLOOKUP($B540&amp;$E540,'Employee List'!$A:$E,5,0)</f>
        <v>E-1118</v>
      </c>
    </row>
    <row r="541" spans="1:9" x14ac:dyDescent="0.35">
      <c r="A541" t="s">
        <v>1257</v>
      </c>
      <c r="B541" t="s">
        <v>43</v>
      </c>
      <c r="C541" t="s">
        <v>348</v>
      </c>
      <c r="D541" t="s">
        <v>1269</v>
      </c>
      <c r="E541" t="s">
        <v>29</v>
      </c>
      <c r="F541">
        <v>3318</v>
      </c>
      <c r="G541">
        <v>5532</v>
      </c>
      <c r="H541">
        <v>1.6672694394213381</v>
      </c>
      <c r="I541" t="str">
        <f>VLOOKUP($B541&amp;$E541,'Employee List'!$A:$E,5,0)</f>
        <v>E-1118</v>
      </c>
    </row>
    <row r="542" spans="1:9" x14ac:dyDescent="0.35">
      <c r="A542" t="s">
        <v>1257</v>
      </c>
      <c r="B542" t="s">
        <v>43</v>
      </c>
      <c r="C542" t="s">
        <v>348</v>
      </c>
      <c r="D542" t="s">
        <v>1269</v>
      </c>
      <c r="E542" t="s">
        <v>30</v>
      </c>
      <c r="F542">
        <v>1966</v>
      </c>
      <c r="G542">
        <v>2798</v>
      </c>
      <c r="H542">
        <v>1.4231943031536114</v>
      </c>
      <c r="I542" t="str">
        <f>VLOOKUP($B542&amp;$E542,'Employee List'!$A:$E,5,0)</f>
        <v>E-1118</v>
      </c>
    </row>
    <row r="543" spans="1:9" x14ac:dyDescent="0.35">
      <c r="A543" t="s">
        <v>1257</v>
      </c>
      <c r="B543" t="s">
        <v>43</v>
      </c>
      <c r="C543" t="s">
        <v>348</v>
      </c>
      <c r="D543" t="s">
        <v>1269</v>
      </c>
      <c r="E543" t="s">
        <v>31</v>
      </c>
      <c r="F543">
        <v>1270</v>
      </c>
      <c r="G543">
        <v>5467</v>
      </c>
      <c r="H543">
        <v>4.3047244094488191</v>
      </c>
      <c r="I543" t="str">
        <f>VLOOKUP($B543&amp;$E543,'Employee List'!$A:$E,5,0)</f>
        <v>E-1118</v>
      </c>
    </row>
    <row r="544" spans="1:9" x14ac:dyDescent="0.35">
      <c r="A544" t="s">
        <v>1257</v>
      </c>
      <c r="B544" t="s">
        <v>43</v>
      </c>
      <c r="C544" t="s">
        <v>348</v>
      </c>
      <c r="D544" t="s">
        <v>1270</v>
      </c>
      <c r="E544" t="s">
        <v>29</v>
      </c>
      <c r="F544">
        <v>7071</v>
      </c>
      <c r="G544">
        <v>3585</v>
      </c>
      <c r="H544">
        <v>0.50700042426813752</v>
      </c>
      <c r="I544" t="str">
        <f>VLOOKUP($B544&amp;$E544,'Employee List'!$A:$E,5,0)</f>
        <v>E-1118</v>
      </c>
    </row>
    <row r="545" spans="1:9" x14ac:dyDescent="0.35">
      <c r="A545" t="s">
        <v>1257</v>
      </c>
      <c r="B545" t="s">
        <v>43</v>
      </c>
      <c r="C545" t="s">
        <v>348</v>
      </c>
      <c r="D545" t="s">
        <v>1270</v>
      </c>
      <c r="E545" t="s">
        <v>30</v>
      </c>
      <c r="F545">
        <v>7744</v>
      </c>
      <c r="G545">
        <v>4132</v>
      </c>
      <c r="H545">
        <v>0.53357438016528924</v>
      </c>
      <c r="I545" t="str">
        <f>VLOOKUP($B545&amp;$E545,'Employee List'!$A:$E,5,0)</f>
        <v>E-1118</v>
      </c>
    </row>
    <row r="546" spans="1:9" x14ac:dyDescent="0.35">
      <c r="A546" t="s">
        <v>1257</v>
      </c>
      <c r="B546" t="s">
        <v>43</v>
      </c>
      <c r="C546" t="s">
        <v>348</v>
      </c>
      <c r="D546" t="s">
        <v>1270</v>
      </c>
      <c r="E546" t="s">
        <v>31</v>
      </c>
      <c r="F546">
        <v>5385</v>
      </c>
      <c r="G546">
        <v>1150</v>
      </c>
      <c r="H546">
        <v>0.21355617455896009</v>
      </c>
      <c r="I546" t="str">
        <f>VLOOKUP($B546&amp;$E546,'Employee List'!$A:$E,5,0)</f>
        <v>E-1118</v>
      </c>
    </row>
    <row r="547" spans="1:9" x14ac:dyDescent="0.35">
      <c r="A547" t="s">
        <v>1257</v>
      </c>
      <c r="B547" t="s">
        <v>43</v>
      </c>
      <c r="C547" t="s">
        <v>348</v>
      </c>
      <c r="D547" t="s">
        <v>1271</v>
      </c>
      <c r="E547" t="s">
        <v>29</v>
      </c>
      <c r="F547">
        <v>7722</v>
      </c>
      <c r="G547">
        <v>4474</v>
      </c>
      <c r="H547">
        <v>0.57938357938357943</v>
      </c>
      <c r="I547" t="str">
        <f>VLOOKUP($B547&amp;$E547,'Employee List'!$A:$E,5,0)</f>
        <v>E-1118</v>
      </c>
    </row>
    <row r="548" spans="1:9" x14ac:dyDescent="0.35">
      <c r="A548" t="s">
        <v>1257</v>
      </c>
      <c r="B548" t="s">
        <v>43</v>
      </c>
      <c r="C548" t="s">
        <v>348</v>
      </c>
      <c r="D548" t="s">
        <v>1271</v>
      </c>
      <c r="E548" t="s">
        <v>30</v>
      </c>
      <c r="F548">
        <v>8467</v>
      </c>
      <c r="G548">
        <v>7587</v>
      </c>
      <c r="H548">
        <v>0.89606708397307189</v>
      </c>
      <c r="I548" t="str">
        <f>VLOOKUP($B548&amp;$E548,'Employee List'!$A:$E,5,0)</f>
        <v>E-1118</v>
      </c>
    </row>
    <row r="549" spans="1:9" x14ac:dyDescent="0.35">
      <c r="A549" t="s">
        <v>1257</v>
      </c>
      <c r="B549" t="s">
        <v>43</v>
      </c>
      <c r="C549" t="s">
        <v>348</v>
      </c>
      <c r="D549" t="s">
        <v>1271</v>
      </c>
      <c r="E549" t="s">
        <v>31</v>
      </c>
      <c r="F549">
        <v>9494</v>
      </c>
      <c r="G549">
        <v>8445</v>
      </c>
      <c r="H549">
        <v>0.88950916368232569</v>
      </c>
      <c r="I549" t="str">
        <f>VLOOKUP($B549&amp;$E549,'Employee List'!$A:$E,5,0)</f>
        <v>E-1118</v>
      </c>
    </row>
    <row r="550" spans="1:9" x14ac:dyDescent="0.35">
      <c r="A550" t="s">
        <v>1257</v>
      </c>
      <c r="B550" t="s">
        <v>43</v>
      </c>
      <c r="C550" t="s">
        <v>348</v>
      </c>
      <c r="D550" t="s">
        <v>1258</v>
      </c>
      <c r="E550" t="s">
        <v>29</v>
      </c>
      <c r="F550">
        <v>96204</v>
      </c>
      <c r="G550">
        <v>112360</v>
      </c>
      <c r="H550">
        <v>1.1679348052056047</v>
      </c>
      <c r="I550" t="str">
        <f>VLOOKUP($B550&amp;$E550,'Employee List'!$A:$E,5,0)</f>
        <v>E-1118</v>
      </c>
    </row>
    <row r="551" spans="1:9" x14ac:dyDescent="0.35">
      <c r="A551" t="s">
        <v>1257</v>
      </c>
      <c r="B551" t="s">
        <v>43</v>
      </c>
      <c r="C551" t="s">
        <v>348</v>
      </c>
      <c r="D551" t="s">
        <v>1258</v>
      </c>
      <c r="E551" t="s">
        <v>30</v>
      </c>
      <c r="F551">
        <v>93292</v>
      </c>
      <c r="G551">
        <v>45550</v>
      </c>
      <c r="H551">
        <v>0.48825194014492135</v>
      </c>
      <c r="I551" t="str">
        <f>VLOOKUP($B551&amp;$E551,'Employee List'!$A:$E,5,0)</f>
        <v>E-1118</v>
      </c>
    </row>
    <row r="552" spans="1:9" x14ac:dyDescent="0.35">
      <c r="A552" t="s">
        <v>1257</v>
      </c>
      <c r="B552" t="s">
        <v>43</v>
      </c>
      <c r="C552" t="s">
        <v>348</v>
      </c>
      <c r="D552" t="s">
        <v>1258</v>
      </c>
      <c r="E552" t="s">
        <v>31</v>
      </c>
      <c r="F552">
        <v>90690</v>
      </c>
      <c r="G552">
        <v>49184</v>
      </c>
      <c r="H552">
        <v>0.54233101775278425</v>
      </c>
      <c r="I552" t="str">
        <f>VLOOKUP($B552&amp;$E552,'Employee List'!$A:$E,5,0)</f>
        <v>E-1118</v>
      </c>
    </row>
    <row r="553" spans="1:9" x14ac:dyDescent="0.35">
      <c r="A553" t="s">
        <v>1257</v>
      </c>
      <c r="B553" t="s">
        <v>43</v>
      </c>
      <c r="C553" t="s">
        <v>348</v>
      </c>
      <c r="D553" t="s">
        <v>1272</v>
      </c>
      <c r="E553" t="s">
        <v>29</v>
      </c>
      <c r="F553">
        <v>10768</v>
      </c>
      <c r="G553">
        <v>6090</v>
      </c>
      <c r="H553">
        <v>0.56556463595839523</v>
      </c>
      <c r="I553" t="str">
        <f>VLOOKUP($B553&amp;$E553,'Employee List'!$A:$E,5,0)</f>
        <v>E-1118</v>
      </c>
    </row>
    <row r="554" spans="1:9" x14ac:dyDescent="0.35">
      <c r="A554" t="s">
        <v>1257</v>
      </c>
      <c r="B554" t="s">
        <v>43</v>
      </c>
      <c r="C554" t="s">
        <v>348</v>
      </c>
      <c r="D554" t="s">
        <v>1272</v>
      </c>
      <c r="E554" t="s">
        <v>30</v>
      </c>
      <c r="F554">
        <v>11231</v>
      </c>
      <c r="G554">
        <v>5594</v>
      </c>
      <c r="H554">
        <v>0.49808565577419645</v>
      </c>
      <c r="I554" t="str">
        <f>VLOOKUP($B554&amp;$E554,'Employee List'!$A:$E,5,0)</f>
        <v>E-1118</v>
      </c>
    </row>
    <row r="555" spans="1:9" x14ac:dyDescent="0.35">
      <c r="A555" t="s">
        <v>1257</v>
      </c>
      <c r="B555" t="s">
        <v>43</v>
      </c>
      <c r="C555" t="s">
        <v>348</v>
      </c>
      <c r="D555" t="s">
        <v>1272</v>
      </c>
      <c r="E555" t="s">
        <v>31</v>
      </c>
      <c r="F555">
        <v>11397</v>
      </c>
      <c r="G555">
        <v>5687</v>
      </c>
      <c r="H555">
        <v>0.49899096253400016</v>
      </c>
      <c r="I555" t="str">
        <f>VLOOKUP($B555&amp;$E555,'Employee List'!$A:$E,5,0)</f>
        <v>E-1118</v>
      </c>
    </row>
    <row r="556" spans="1:9" x14ac:dyDescent="0.35">
      <c r="A556" t="s">
        <v>1257</v>
      </c>
      <c r="B556" t="s">
        <v>43</v>
      </c>
      <c r="C556" t="s">
        <v>348</v>
      </c>
      <c r="D556" t="s">
        <v>1259</v>
      </c>
      <c r="E556" t="s">
        <v>29</v>
      </c>
      <c r="F556">
        <v>15245</v>
      </c>
      <c r="G556">
        <v>10632</v>
      </c>
      <c r="H556">
        <v>0.69740898655296824</v>
      </c>
      <c r="I556" t="str">
        <f>VLOOKUP($B556&amp;$E556,'Employee List'!$A:$E,5,0)</f>
        <v>E-1118</v>
      </c>
    </row>
    <row r="557" spans="1:9" x14ac:dyDescent="0.35">
      <c r="A557" t="s">
        <v>1257</v>
      </c>
      <c r="B557" t="s">
        <v>43</v>
      </c>
      <c r="C557" t="s">
        <v>348</v>
      </c>
      <c r="D557" t="s">
        <v>1259</v>
      </c>
      <c r="E557" t="s">
        <v>30</v>
      </c>
      <c r="F557">
        <v>16017</v>
      </c>
      <c r="G557">
        <v>6984</v>
      </c>
      <c r="H557">
        <v>0.43603671099456826</v>
      </c>
      <c r="I557" t="str">
        <f>VLOOKUP($B557&amp;$E557,'Employee List'!$A:$E,5,0)</f>
        <v>E-1118</v>
      </c>
    </row>
    <row r="558" spans="1:9" x14ac:dyDescent="0.35">
      <c r="A558" t="s">
        <v>1257</v>
      </c>
      <c r="B558" t="s">
        <v>43</v>
      </c>
      <c r="C558" t="s">
        <v>348</v>
      </c>
      <c r="D558" t="s">
        <v>1259</v>
      </c>
      <c r="E558" t="s">
        <v>31</v>
      </c>
      <c r="F558">
        <v>15434</v>
      </c>
      <c r="G558">
        <v>11366</v>
      </c>
      <c r="H558">
        <v>0.7364260723078917</v>
      </c>
      <c r="I558" t="str">
        <f>VLOOKUP($B558&amp;$E558,'Employee List'!$A:$E,5,0)</f>
        <v>E-1118</v>
      </c>
    </row>
    <row r="559" spans="1:9" x14ac:dyDescent="0.35">
      <c r="A559" t="s">
        <v>1257</v>
      </c>
      <c r="B559" t="s">
        <v>43</v>
      </c>
      <c r="C559" t="s">
        <v>348</v>
      </c>
      <c r="D559" t="s">
        <v>1273</v>
      </c>
      <c r="E559" t="s">
        <v>29</v>
      </c>
      <c r="F559">
        <v>11957</v>
      </c>
      <c r="G559">
        <v>3881</v>
      </c>
      <c r="H559">
        <v>0.32457974408296397</v>
      </c>
      <c r="I559" t="str">
        <f>VLOOKUP($B559&amp;$E559,'Employee List'!$A:$E,5,0)</f>
        <v>E-1118</v>
      </c>
    </row>
    <row r="560" spans="1:9" x14ac:dyDescent="0.35">
      <c r="A560" t="s">
        <v>1257</v>
      </c>
      <c r="B560" t="s">
        <v>43</v>
      </c>
      <c r="C560" t="s">
        <v>348</v>
      </c>
      <c r="D560" t="s">
        <v>1273</v>
      </c>
      <c r="E560" t="s">
        <v>30</v>
      </c>
      <c r="F560">
        <v>11031</v>
      </c>
      <c r="G560">
        <v>11057</v>
      </c>
      <c r="H560">
        <v>1.002356993926208</v>
      </c>
      <c r="I560" t="str">
        <f>VLOOKUP($B560&amp;$E560,'Employee List'!$A:$E,5,0)</f>
        <v>E-1118</v>
      </c>
    </row>
    <row r="561" spans="1:9" x14ac:dyDescent="0.35">
      <c r="A561" t="s">
        <v>1257</v>
      </c>
      <c r="B561" t="s">
        <v>43</v>
      </c>
      <c r="C561" t="s">
        <v>348</v>
      </c>
      <c r="D561" t="s">
        <v>1273</v>
      </c>
      <c r="E561" t="s">
        <v>31</v>
      </c>
      <c r="F561">
        <v>9445</v>
      </c>
      <c r="G561">
        <v>4393</v>
      </c>
      <c r="H561">
        <v>0.46511381683430386</v>
      </c>
      <c r="I561" t="str">
        <f>VLOOKUP($B561&amp;$E561,'Employee List'!$A:$E,5,0)</f>
        <v>E-1118</v>
      </c>
    </row>
    <row r="562" spans="1:9" x14ac:dyDescent="0.35">
      <c r="A562" t="s">
        <v>1257</v>
      </c>
      <c r="B562" t="s">
        <v>43</v>
      </c>
      <c r="C562" t="s">
        <v>348</v>
      </c>
      <c r="D562" t="s">
        <v>1275</v>
      </c>
      <c r="E562" t="s">
        <v>29</v>
      </c>
      <c r="F562">
        <v>159068</v>
      </c>
      <c r="G562">
        <v>215614</v>
      </c>
      <c r="H562">
        <v>1.3554831895792994</v>
      </c>
      <c r="I562" t="str">
        <f>VLOOKUP($B562&amp;$E562,'Employee List'!$A:$E,5,0)</f>
        <v>E-1118</v>
      </c>
    </row>
    <row r="563" spans="1:9" x14ac:dyDescent="0.35">
      <c r="A563" t="s">
        <v>1257</v>
      </c>
      <c r="B563" t="s">
        <v>43</v>
      </c>
      <c r="C563" t="s">
        <v>348</v>
      </c>
      <c r="D563" t="s">
        <v>1275</v>
      </c>
      <c r="E563" t="s">
        <v>30</v>
      </c>
      <c r="F563">
        <v>159457</v>
      </c>
      <c r="G563">
        <v>116122</v>
      </c>
      <c r="H563">
        <v>0.72823394394727103</v>
      </c>
      <c r="I563" t="str">
        <f>VLOOKUP($B563&amp;$E563,'Employee List'!$A:$E,5,0)</f>
        <v>E-1118</v>
      </c>
    </row>
    <row r="564" spans="1:9" x14ac:dyDescent="0.35">
      <c r="A564" t="s">
        <v>1257</v>
      </c>
      <c r="B564" t="s">
        <v>43</v>
      </c>
      <c r="C564" t="s">
        <v>348</v>
      </c>
      <c r="D564" t="s">
        <v>1275</v>
      </c>
      <c r="E564" t="s">
        <v>31</v>
      </c>
      <c r="F564">
        <v>160133</v>
      </c>
      <c r="G564">
        <v>108067</v>
      </c>
      <c r="H564">
        <v>0.67485777447496764</v>
      </c>
      <c r="I564" t="str">
        <f>VLOOKUP($B564&amp;$E564,'Employee List'!$A:$E,5,0)</f>
        <v>E-1118</v>
      </c>
    </row>
    <row r="565" spans="1:9" x14ac:dyDescent="0.35">
      <c r="A565" t="s">
        <v>1257</v>
      </c>
      <c r="B565" t="s">
        <v>43</v>
      </c>
      <c r="C565" t="s">
        <v>348</v>
      </c>
      <c r="D565" t="s">
        <v>1276</v>
      </c>
      <c r="E565" t="s">
        <v>29</v>
      </c>
      <c r="F565">
        <v>5163</v>
      </c>
      <c r="G565">
        <v>3780</v>
      </c>
      <c r="H565">
        <v>0.73213248111563045</v>
      </c>
      <c r="I565" t="str">
        <f>VLOOKUP($B565&amp;$E565,'Employee List'!$A:$E,5,0)</f>
        <v>E-1118</v>
      </c>
    </row>
    <row r="566" spans="1:9" x14ac:dyDescent="0.35">
      <c r="A566" t="s">
        <v>1257</v>
      </c>
      <c r="B566" t="s">
        <v>43</v>
      </c>
      <c r="C566" t="s">
        <v>348</v>
      </c>
      <c r="D566" t="s">
        <v>1276</v>
      </c>
      <c r="E566" t="s">
        <v>30</v>
      </c>
      <c r="F566">
        <v>3132</v>
      </c>
      <c r="G566">
        <v>2211</v>
      </c>
      <c r="H566">
        <v>0.70593869731800762</v>
      </c>
      <c r="I566" t="str">
        <f>VLOOKUP($B566&amp;$E566,'Employee List'!$A:$E,5,0)</f>
        <v>E-1118</v>
      </c>
    </row>
    <row r="567" spans="1:9" x14ac:dyDescent="0.35">
      <c r="A567" t="s">
        <v>1257</v>
      </c>
      <c r="B567" t="s">
        <v>43</v>
      </c>
      <c r="C567" t="s">
        <v>348</v>
      </c>
      <c r="D567" t="s">
        <v>1276</v>
      </c>
      <c r="E567" t="s">
        <v>31</v>
      </c>
      <c r="F567">
        <v>2307</v>
      </c>
      <c r="G567">
        <v>3710</v>
      </c>
      <c r="H567">
        <v>1.6081491114000868</v>
      </c>
      <c r="I567" t="str">
        <f>VLOOKUP($B567&amp;$E567,'Employee List'!$A:$E,5,0)</f>
        <v>E-1118</v>
      </c>
    </row>
    <row r="568" spans="1:9" x14ac:dyDescent="0.35">
      <c r="A568" t="s">
        <v>1257</v>
      </c>
      <c r="B568" t="s">
        <v>43</v>
      </c>
      <c r="C568" t="s">
        <v>348</v>
      </c>
      <c r="D568" t="s">
        <v>1277</v>
      </c>
      <c r="E568" t="s">
        <v>29</v>
      </c>
      <c r="F568">
        <v>8682</v>
      </c>
      <c r="G568">
        <v>4840</v>
      </c>
      <c r="H568">
        <v>0.55747523612070948</v>
      </c>
      <c r="I568" t="str">
        <f>VLOOKUP($B568&amp;$E568,'Employee List'!$A:$E,5,0)</f>
        <v>E-1118</v>
      </c>
    </row>
    <row r="569" spans="1:9" x14ac:dyDescent="0.35">
      <c r="A569" t="s">
        <v>1257</v>
      </c>
      <c r="B569" t="s">
        <v>43</v>
      </c>
      <c r="C569" t="s">
        <v>348</v>
      </c>
      <c r="D569" t="s">
        <v>1277</v>
      </c>
      <c r="E569" t="s">
        <v>30</v>
      </c>
      <c r="F569">
        <v>6198</v>
      </c>
      <c r="G569">
        <v>5692</v>
      </c>
      <c r="H569">
        <v>0.91836076153597934</v>
      </c>
      <c r="I569" t="str">
        <f>VLOOKUP($B569&amp;$E569,'Employee List'!$A:$E,5,0)</f>
        <v>E-1118</v>
      </c>
    </row>
    <row r="570" spans="1:9" x14ac:dyDescent="0.35">
      <c r="A570" t="s">
        <v>1257</v>
      </c>
      <c r="B570" t="s">
        <v>43</v>
      </c>
      <c r="C570" t="s">
        <v>348</v>
      </c>
      <c r="D570" t="s">
        <v>1277</v>
      </c>
      <c r="E570" t="s">
        <v>31</v>
      </c>
      <c r="F570">
        <v>6198</v>
      </c>
      <c r="G570">
        <v>6743</v>
      </c>
      <c r="H570">
        <v>1.0879315908357534</v>
      </c>
      <c r="I570" t="str">
        <f>VLOOKUP($B570&amp;$E570,'Employee List'!$A:$E,5,0)</f>
        <v>E-1118</v>
      </c>
    </row>
    <row r="571" spans="1:9" x14ac:dyDescent="0.35">
      <c r="A571" t="s">
        <v>1257</v>
      </c>
      <c r="B571" t="s">
        <v>43</v>
      </c>
      <c r="C571" t="s">
        <v>348</v>
      </c>
      <c r="D571" t="s">
        <v>1278</v>
      </c>
      <c r="E571" t="s">
        <v>29</v>
      </c>
      <c r="F571">
        <v>9755</v>
      </c>
      <c r="G571">
        <v>6098</v>
      </c>
      <c r="H571">
        <v>0.62511532547411586</v>
      </c>
      <c r="I571" t="str">
        <f>VLOOKUP($B571&amp;$E571,'Employee List'!$A:$E,5,0)</f>
        <v>E-1118</v>
      </c>
    </row>
    <row r="572" spans="1:9" x14ac:dyDescent="0.35">
      <c r="A572" t="s">
        <v>1257</v>
      </c>
      <c r="B572" t="s">
        <v>43</v>
      </c>
      <c r="C572" t="s">
        <v>348</v>
      </c>
      <c r="D572" t="s">
        <v>1278</v>
      </c>
      <c r="E572" t="s">
        <v>30</v>
      </c>
      <c r="F572">
        <v>7904</v>
      </c>
      <c r="G572">
        <v>6675</v>
      </c>
      <c r="H572">
        <v>0.84450910931174084</v>
      </c>
      <c r="I572" t="str">
        <f>VLOOKUP($B572&amp;$E572,'Employee List'!$A:$E,5,0)</f>
        <v>E-1118</v>
      </c>
    </row>
    <row r="573" spans="1:9" x14ac:dyDescent="0.35">
      <c r="A573" t="s">
        <v>1257</v>
      </c>
      <c r="B573" t="s">
        <v>43</v>
      </c>
      <c r="C573" t="s">
        <v>348</v>
      </c>
      <c r="D573" t="s">
        <v>1278</v>
      </c>
      <c r="E573" t="s">
        <v>31</v>
      </c>
      <c r="F573">
        <v>8021</v>
      </c>
      <c r="G573">
        <v>6365</v>
      </c>
      <c r="H573">
        <v>0.79354195237501557</v>
      </c>
      <c r="I573" t="str">
        <f>VLOOKUP($B573&amp;$E573,'Employee List'!$A:$E,5,0)</f>
        <v>E-1118</v>
      </c>
    </row>
    <row r="574" spans="1:9" x14ac:dyDescent="0.35">
      <c r="A574" t="s">
        <v>1257</v>
      </c>
      <c r="B574" t="s">
        <v>43</v>
      </c>
      <c r="C574" t="s">
        <v>348</v>
      </c>
      <c r="D574" t="s">
        <v>1279</v>
      </c>
      <c r="E574" t="s">
        <v>29</v>
      </c>
      <c r="F574">
        <v>3717</v>
      </c>
      <c r="G574">
        <v>2455</v>
      </c>
      <c r="H574">
        <v>0.66047888081786388</v>
      </c>
      <c r="I574" t="str">
        <f>VLOOKUP($B574&amp;$E574,'Employee List'!$A:$E,5,0)</f>
        <v>E-1118</v>
      </c>
    </row>
    <row r="575" spans="1:9" x14ac:dyDescent="0.35">
      <c r="A575" t="s">
        <v>1257</v>
      </c>
      <c r="B575" t="s">
        <v>43</v>
      </c>
      <c r="C575" t="s">
        <v>348</v>
      </c>
      <c r="D575" t="s">
        <v>1279</v>
      </c>
      <c r="E575" t="s">
        <v>30</v>
      </c>
      <c r="F575">
        <v>3740</v>
      </c>
      <c r="G575">
        <v>3542</v>
      </c>
      <c r="H575">
        <v>0.94705882352941173</v>
      </c>
      <c r="I575" t="str">
        <f>VLOOKUP($B575&amp;$E575,'Employee List'!$A:$E,5,0)</f>
        <v>E-1118</v>
      </c>
    </row>
    <row r="576" spans="1:9" x14ac:dyDescent="0.35">
      <c r="A576" t="s">
        <v>1257</v>
      </c>
      <c r="B576" t="s">
        <v>43</v>
      </c>
      <c r="C576" t="s">
        <v>348</v>
      </c>
      <c r="D576" t="s">
        <v>1279</v>
      </c>
      <c r="E576" t="s">
        <v>31</v>
      </c>
      <c r="F576">
        <v>2939</v>
      </c>
      <c r="G576">
        <v>5823</v>
      </c>
      <c r="H576">
        <v>1.9812861517522966</v>
      </c>
      <c r="I576" t="str">
        <f>VLOOKUP($B576&amp;$E576,'Employee List'!$A:$E,5,0)</f>
        <v>E-1118</v>
      </c>
    </row>
    <row r="577" spans="1:9" x14ac:dyDescent="0.35">
      <c r="A577" t="s">
        <v>1257</v>
      </c>
      <c r="B577" t="s">
        <v>43</v>
      </c>
      <c r="C577" t="s">
        <v>348</v>
      </c>
      <c r="D577" t="s">
        <v>1280</v>
      </c>
      <c r="E577" t="s">
        <v>29</v>
      </c>
      <c r="F577">
        <v>34289</v>
      </c>
      <c r="G577">
        <v>10920</v>
      </c>
      <c r="H577">
        <v>0.31846948000816588</v>
      </c>
      <c r="I577" t="str">
        <f>VLOOKUP($B577&amp;$E577,'Employee List'!$A:$E,5,0)</f>
        <v>E-1118</v>
      </c>
    </row>
    <row r="578" spans="1:9" x14ac:dyDescent="0.35">
      <c r="A578" t="s">
        <v>1257</v>
      </c>
      <c r="B578" t="s">
        <v>43</v>
      </c>
      <c r="C578" t="s">
        <v>348</v>
      </c>
      <c r="D578" t="s">
        <v>1280</v>
      </c>
      <c r="E578" t="s">
        <v>30</v>
      </c>
      <c r="F578">
        <v>32574</v>
      </c>
      <c r="G578">
        <v>3640</v>
      </c>
      <c r="H578">
        <v>0.11174556394670596</v>
      </c>
      <c r="I578" t="str">
        <f>VLOOKUP($B578&amp;$E578,'Employee List'!$A:$E,5,0)</f>
        <v>E-1118</v>
      </c>
    </row>
    <row r="579" spans="1:9" x14ac:dyDescent="0.35">
      <c r="A579" t="s">
        <v>1257</v>
      </c>
      <c r="B579" t="s">
        <v>43</v>
      </c>
      <c r="C579" t="s">
        <v>348</v>
      </c>
      <c r="D579" t="s">
        <v>1280</v>
      </c>
      <c r="E579" t="s">
        <v>31</v>
      </c>
      <c r="F579">
        <v>33212</v>
      </c>
      <c r="G579">
        <v>1722</v>
      </c>
      <c r="H579">
        <v>5.1848729374924726E-2</v>
      </c>
      <c r="I579" t="str">
        <f>VLOOKUP($B579&amp;$E579,'Employee List'!$A:$E,5,0)</f>
        <v>E-1118</v>
      </c>
    </row>
    <row r="580" spans="1:9" x14ac:dyDescent="0.35">
      <c r="A580" t="s">
        <v>1257</v>
      </c>
      <c r="B580" t="s">
        <v>43</v>
      </c>
      <c r="C580" t="s">
        <v>348</v>
      </c>
      <c r="D580" t="s">
        <v>1262</v>
      </c>
      <c r="E580" t="s">
        <v>29</v>
      </c>
      <c r="F580">
        <v>27949</v>
      </c>
      <c r="G580">
        <v>32809</v>
      </c>
      <c r="H580">
        <v>1.1738881534223049</v>
      </c>
      <c r="I580" t="str">
        <f>VLOOKUP($B580&amp;$E580,'Employee List'!$A:$E,5,0)</f>
        <v>E-1118</v>
      </c>
    </row>
    <row r="581" spans="1:9" x14ac:dyDescent="0.35">
      <c r="A581" t="s">
        <v>1257</v>
      </c>
      <c r="B581" t="s">
        <v>43</v>
      </c>
      <c r="C581" t="s">
        <v>348</v>
      </c>
      <c r="D581" t="s">
        <v>1262</v>
      </c>
      <c r="E581" t="s">
        <v>30</v>
      </c>
      <c r="F581">
        <v>25244</v>
      </c>
      <c r="G581">
        <v>18890</v>
      </c>
      <c r="H581">
        <v>0.74829662494057991</v>
      </c>
      <c r="I581" t="str">
        <f>VLOOKUP($B581&amp;$E581,'Employee List'!$A:$E,5,0)</f>
        <v>E-1118</v>
      </c>
    </row>
    <row r="582" spans="1:9" x14ac:dyDescent="0.35">
      <c r="A582" t="s">
        <v>1257</v>
      </c>
      <c r="B582" t="s">
        <v>43</v>
      </c>
      <c r="C582" t="s">
        <v>348</v>
      </c>
      <c r="D582" t="s">
        <v>1262</v>
      </c>
      <c r="E582" t="s">
        <v>31</v>
      </c>
      <c r="F582">
        <v>27878</v>
      </c>
      <c r="G582">
        <v>23020</v>
      </c>
      <c r="H582">
        <v>0.82574072745534111</v>
      </c>
      <c r="I582" t="str">
        <f>VLOOKUP($B582&amp;$E582,'Employee List'!$A:$E,5,0)</f>
        <v>E-1118</v>
      </c>
    </row>
    <row r="583" spans="1:9" x14ac:dyDescent="0.35">
      <c r="A583" t="s">
        <v>1257</v>
      </c>
      <c r="B583" t="s">
        <v>43</v>
      </c>
      <c r="C583" t="s">
        <v>348</v>
      </c>
      <c r="D583" t="s">
        <v>1282</v>
      </c>
      <c r="E583" t="s">
        <v>30</v>
      </c>
      <c r="F583">
        <v>9701</v>
      </c>
      <c r="G583">
        <v>1650</v>
      </c>
      <c r="H583">
        <v>0.17008555818987733</v>
      </c>
      <c r="I583" t="str">
        <f>VLOOKUP($B583&amp;$E583,'Employee List'!$A:$E,5,0)</f>
        <v>E-1118</v>
      </c>
    </row>
    <row r="584" spans="1:9" x14ac:dyDescent="0.35">
      <c r="A584" t="s">
        <v>1257</v>
      </c>
      <c r="B584" t="s">
        <v>43</v>
      </c>
      <c r="C584" t="s">
        <v>348</v>
      </c>
      <c r="D584" t="s">
        <v>1282</v>
      </c>
      <c r="E584" t="s">
        <v>31</v>
      </c>
      <c r="F584">
        <v>7637</v>
      </c>
      <c r="G584">
        <v>2698</v>
      </c>
      <c r="H584">
        <v>0.35328008380254028</v>
      </c>
      <c r="I584" t="str">
        <f>VLOOKUP($B584&amp;$E584,'Employee List'!$A:$E,5,0)</f>
        <v>E-1118</v>
      </c>
    </row>
    <row r="585" spans="1:9" x14ac:dyDescent="0.35">
      <c r="A585" t="s">
        <v>1257</v>
      </c>
      <c r="B585" t="s">
        <v>43</v>
      </c>
      <c r="C585" t="s">
        <v>348</v>
      </c>
      <c r="D585" t="s">
        <v>1281</v>
      </c>
      <c r="E585" t="s">
        <v>29</v>
      </c>
      <c r="F585">
        <v>4952</v>
      </c>
      <c r="G585">
        <v>2394</v>
      </c>
      <c r="H585">
        <v>0.4834410339256866</v>
      </c>
      <c r="I585" t="str">
        <f>VLOOKUP($B585&amp;$E585,'Employee List'!$A:$E,5,0)</f>
        <v>E-1118</v>
      </c>
    </row>
    <row r="586" spans="1:9" x14ac:dyDescent="0.35">
      <c r="A586" t="s">
        <v>1257</v>
      </c>
      <c r="B586" t="s">
        <v>43</v>
      </c>
      <c r="C586" t="s">
        <v>348</v>
      </c>
      <c r="D586" t="s">
        <v>1281</v>
      </c>
      <c r="E586" t="s">
        <v>30</v>
      </c>
      <c r="F586">
        <v>4853</v>
      </c>
      <c r="G586">
        <v>5577</v>
      </c>
      <c r="H586">
        <v>1.149186070471873</v>
      </c>
      <c r="I586" t="str">
        <f>VLOOKUP($B586&amp;$E586,'Employee List'!$A:$E,5,0)</f>
        <v>E-1118</v>
      </c>
    </row>
    <row r="587" spans="1:9" x14ac:dyDescent="0.35">
      <c r="A587" t="s">
        <v>1257</v>
      </c>
      <c r="B587" t="s">
        <v>43</v>
      </c>
      <c r="C587" t="s">
        <v>348</v>
      </c>
      <c r="D587" t="s">
        <v>1281</v>
      </c>
      <c r="E587" t="s">
        <v>31</v>
      </c>
      <c r="F587">
        <v>4646</v>
      </c>
      <c r="G587">
        <v>3859</v>
      </c>
      <c r="H587">
        <v>0.83060697374085235</v>
      </c>
      <c r="I587" t="str">
        <f>VLOOKUP($B587&amp;$E587,'Employee List'!$A:$E,5,0)</f>
        <v>E-1118</v>
      </c>
    </row>
    <row r="588" spans="1:9" x14ac:dyDescent="0.35">
      <c r="A588" t="s">
        <v>1257</v>
      </c>
      <c r="B588" t="s">
        <v>44</v>
      </c>
      <c r="C588" t="s">
        <v>348</v>
      </c>
      <c r="D588" t="s">
        <v>1274</v>
      </c>
      <c r="E588" t="s">
        <v>29</v>
      </c>
      <c r="F588">
        <v>11392</v>
      </c>
      <c r="G588">
        <v>10517</v>
      </c>
      <c r="H588">
        <v>0.9231917134831461</v>
      </c>
      <c r="I588" t="str">
        <f>VLOOKUP($B588&amp;$E588,'Employee List'!$A:$E,5,0)</f>
        <v>E-1119</v>
      </c>
    </row>
    <row r="589" spans="1:9" x14ac:dyDescent="0.35">
      <c r="A589" t="s">
        <v>1257</v>
      </c>
      <c r="B589" t="s">
        <v>44</v>
      </c>
      <c r="C589" t="s">
        <v>348</v>
      </c>
      <c r="D589" t="s">
        <v>1274</v>
      </c>
      <c r="E589" t="s">
        <v>30</v>
      </c>
      <c r="F589">
        <v>12235</v>
      </c>
      <c r="G589">
        <v>9853</v>
      </c>
      <c r="H589">
        <v>0.80531262770739687</v>
      </c>
      <c r="I589" t="str">
        <f>VLOOKUP($B589&amp;$E589,'Employee List'!$A:$E,5,0)</f>
        <v>E-1119</v>
      </c>
    </row>
    <row r="590" spans="1:9" x14ac:dyDescent="0.35">
      <c r="A590" t="s">
        <v>1257</v>
      </c>
      <c r="B590" t="s">
        <v>44</v>
      </c>
      <c r="C590" t="s">
        <v>348</v>
      </c>
      <c r="D590" t="s">
        <v>1274</v>
      </c>
      <c r="E590" t="s">
        <v>31</v>
      </c>
      <c r="F590">
        <v>14600</v>
      </c>
      <c r="G590">
        <v>7281</v>
      </c>
      <c r="H590">
        <v>0.49869863013698629</v>
      </c>
      <c r="I590" t="str">
        <f>VLOOKUP($B590&amp;$E590,'Employee List'!$A:$E,5,0)</f>
        <v>E-1119</v>
      </c>
    </row>
    <row r="591" spans="1:9" x14ac:dyDescent="0.35">
      <c r="A591" t="s">
        <v>1257</v>
      </c>
      <c r="B591" t="s">
        <v>44</v>
      </c>
      <c r="C591" t="s">
        <v>348</v>
      </c>
      <c r="D591" t="s">
        <v>1263</v>
      </c>
      <c r="E591" t="s">
        <v>29</v>
      </c>
      <c r="F591">
        <v>100110</v>
      </c>
      <c r="G591">
        <v>167866</v>
      </c>
      <c r="H591">
        <v>1.6768155029467586</v>
      </c>
      <c r="I591" t="str">
        <f>VLOOKUP($B591&amp;$E591,'Employee List'!$A:$E,5,0)</f>
        <v>E-1119</v>
      </c>
    </row>
    <row r="592" spans="1:9" x14ac:dyDescent="0.35">
      <c r="A592" t="s">
        <v>1257</v>
      </c>
      <c r="B592" t="s">
        <v>44</v>
      </c>
      <c r="C592" t="s">
        <v>348</v>
      </c>
      <c r="D592" t="s">
        <v>1263</v>
      </c>
      <c r="E592" t="s">
        <v>30</v>
      </c>
      <c r="F592">
        <v>98453</v>
      </c>
      <c r="G592">
        <v>137201</v>
      </c>
      <c r="H592">
        <v>1.3935685047687729</v>
      </c>
      <c r="I592" t="str">
        <f>VLOOKUP($B592&amp;$E592,'Employee List'!$A:$E,5,0)</f>
        <v>E-1119</v>
      </c>
    </row>
    <row r="593" spans="1:9" x14ac:dyDescent="0.35">
      <c r="A593" t="s">
        <v>1257</v>
      </c>
      <c r="B593" t="s">
        <v>44</v>
      </c>
      <c r="C593" t="s">
        <v>348</v>
      </c>
      <c r="D593" t="s">
        <v>1263</v>
      </c>
      <c r="E593" t="s">
        <v>31</v>
      </c>
      <c r="F593">
        <v>99441</v>
      </c>
      <c r="G593">
        <v>164376</v>
      </c>
      <c r="H593">
        <v>1.6530002715177845</v>
      </c>
      <c r="I593" t="str">
        <f>VLOOKUP($B593&amp;$E593,'Employee List'!$A:$E,5,0)</f>
        <v>E-1119</v>
      </c>
    </row>
    <row r="594" spans="1:9" x14ac:dyDescent="0.35">
      <c r="A594" t="s">
        <v>1257</v>
      </c>
      <c r="B594" t="s">
        <v>44</v>
      </c>
      <c r="C594" t="s">
        <v>348</v>
      </c>
      <c r="D594" t="s">
        <v>1264</v>
      </c>
      <c r="E594" t="s">
        <v>29</v>
      </c>
      <c r="F594">
        <v>600509</v>
      </c>
      <c r="G594">
        <v>689169</v>
      </c>
      <c r="H594">
        <v>1.1476414175307947</v>
      </c>
      <c r="I594" t="str">
        <f>VLOOKUP($B594&amp;$E594,'Employee List'!$A:$E,5,0)</f>
        <v>E-1119</v>
      </c>
    </row>
    <row r="595" spans="1:9" x14ac:dyDescent="0.35">
      <c r="A595" t="s">
        <v>1257</v>
      </c>
      <c r="B595" t="s">
        <v>44</v>
      </c>
      <c r="C595" t="s">
        <v>348</v>
      </c>
      <c r="D595" t="s">
        <v>1264</v>
      </c>
      <c r="E595" t="s">
        <v>30</v>
      </c>
      <c r="F595">
        <v>597269</v>
      </c>
      <c r="G595">
        <v>623359</v>
      </c>
      <c r="H595">
        <v>1.043682159964773</v>
      </c>
      <c r="I595" t="str">
        <f>VLOOKUP($B595&amp;$E595,'Employee List'!$A:$E,5,0)</f>
        <v>E-1119</v>
      </c>
    </row>
    <row r="596" spans="1:9" x14ac:dyDescent="0.35">
      <c r="A596" t="s">
        <v>1257</v>
      </c>
      <c r="B596" t="s">
        <v>44</v>
      </c>
      <c r="C596" t="s">
        <v>348</v>
      </c>
      <c r="D596" t="s">
        <v>1264</v>
      </c>
      <c r="E596" t="s">
        <v>31</v>
      </c>
      <c r="F596">
        <v>589651</v>
      </c>
      <c r="G596">
        <v>393748</v>
      </c>
      <c r="H596">
        <v>0.66776449119903125</v>
      </c>
      <c r="I596" t="str">
        <f>VLOOKUP($B596&amp;$E596,'Employee List'!$A:$E,5,0)</f>
        <v>E-1119</v>
      </c>
    </row>
    <row r="597" spans="1:9" x14ac:dyDescent="0.35">
      <c r="A597" t="s">
        <v>1257</v>
      </c>
      <c r="B597" t="s">
        <v>44</v>
      </c>
      <c r="C597" t="s">
        <v>348</v>
      </c>
      <c r="D597" t="s">
        <v>1265</v>
      </c>
      <c r="E597" t="s">
        <v>29</v>
      </c>
      <c r="F597">
        <v>3163</v>
      </c>
      <c r="G597">
        <v>2978</v>
      </c>
      <c r="H597">
        <v>0.94151122352197281</v>
      </c>
      <c r="I597" t="str">
        <f>VLOOKUP($B597&amp;$E597,'Employee List'!$A:$E,5,0)</f>
        <v>E-1119</v>
      </c>
    </row>
    <row r="598" spans="1:9" x14ac:dyDescent="0.35">
      <c r="A598" t="s">
        <v>1257</v>
      </c>
      <c r="B598" t="s">
        <v>44</v>
      </c>
      <c r="C598" t="s">
        <v>348</v>
      </c>
      <c r="D598" t="s">
        <v>1265</v>
      </c>
      <c r="E598" t="s">
        <v>30</v>
      </c>
      <c r="F598">
        <v>4303</v>
      </c>
      <c r="G598">
        <v>1258</v>
      </c>
      <c r="H598">
        <v>0.29235417150825005</v>
      </c>
      <c r="I598" t="str">
        <f>VLOOKUP($B598&amp;$E598,'Employee List'!$A:$E,5,0)</f>
        <v>E-1119</v>
      </c>
    </row>
    <row r="599" spans="1:9" x14ac:dyDescent="0.35">
      <c r="A599" t="s">
        <v>1257</v>
      </c>
      <c r="B599" t="s">
        <v>44</v>
      </c>
      <c r="C599" t="s">
        <v>348</v>
      </c>
      <c r="D599" t="s">
        <v>1265</v>
      </c>
      <c r="E599" t="s">
        <v>31</v>
      </c>
      <c r="F599">
        <v>4490</v>
      </c>
      <c r="G599">
        <v>5145</v>
      </c>
      <c r="H599">
        <v>1.145879732739421</v>
      </c>
      <c r="I599" t="str">
        <f>VLOOKUP($B599&amp;$E599,'Employee List'!$A:$E,5,0)</f>
        <v>E-1119</v>
      </c>
    </row>
    <row r="600" spans="1:9" x14ac:dyDescent="0.35">
      <c r="A600" t="s">
        <v>1257</v>
      </c>
      <c r="B600" t="s">
        <v>44</v>
      </c>
      <c r="C600" t="s">
        <v>348</v>
      </c>
      <c r="D600" t="s">
        <v>1260</v>
      </c>
      <c r="E600" t="s">
        <v>29</v>
      </c>
      <c r="F600">
        <v>44199</v>
      </c>
      <c r="G600">
        <v>60158</v>
      </c>
      <c r="H600">
        <v>1.361071517455146</v>
      </c>
      <c r="I600" t="str">
        <f>VLOOKUP($B600&amp;$E600,'Employee List'!$A:$E,5,0)</f>
        <v>E-1119</v>
      </c>
    </row>
    <row r="601" spans="1:9" x14ac:dyDescent="0.35">
      <c r="A601" t="s">
        <v>1257</v>
      </c>
      <c r="B601" t="s">
        <v>44</v>
      </c>
      <c r="C601" t="s">
        <v>348</v>
      </c>
      <c r="D601" t="s">
        <v>1260</v>
      </c>
      <c r="E601" t="s">
        <v>30</v>
      </c>
      <c r="F601">
        <v>44430</v>
      </c>
      <c r="G601">
        <v>30255</v>
      </c>
      <c r="H601">
        <v>0.68095881161377447</v>
      </c>
      <c r="I601" t="str">
        <f>VLOOKUP($B601&amp;$E601,'Employee List'!$A:$E,5,0)</f>
        <v>E-1119</v>
      </c>
    </row>
    <row r="602" spans="1:9" x14ac:dyDescent="0.35">
      <c r="A602" t="s">
        <v>1257</v>
      </c>
      <c r="B602" t="s">
        <v>44</v>
      </c>
      <c r="C602" t="s">
        <v>348</v>
      </c>
      <c r="D602" t="s">
        <v>1260</v>
      </c>
      <c r="E602" t="s">
        <v>31</v>
      </c>
      <c r="F602">
        <v>50632</v>
      </c>
      <c r="G602">
        <v>17256</v>
      </c>
      <c r="H602">
        <v>0.34081213461842313</v>
      </c>
      <c r="I602" t="str">
        <f>VLOOKUP($B602&amp;$E602,'Employee List'!$A:$E,5,0)</f>
        <v>E-1119</v>
      </c>
    </row>
    <row r="603" spans="1:9" x14ac:dyDescent="0.35">
      <c r="A603" t="s">
        <v>1257</v>
      </c>
      <c r="B603" t="s">
        <v>44</v>
      </c>
      <c r="C603" t="s">
        <v>348</v>
      </c>
      <c r="D603" t="s">
        <v>1261</v>
      </c>
      <c r="E603" t="s">
        <v>29</v>
      </c>
      <c r="F603">
        <v>203941</v>
      </c>
      <c r="G603">
        <v>276489</v>
      </c>
      <c r="H603">
        <v>1.3557303337730029</v>
      </c>
      <c r="I603" t="str">
        <f>VLOOKUP($B603&amp;$E603,'Employee List'!$A:$E,5,0)</f>
        <v>E-1119</v>
      </c>
    </row>
    <row r="604" spans="1:9" x14ac:dyDescent="0.35">
      <c r="A604" t="s">
        <v>1257</v>
      </c>
      <c r="B604" t="s">
        <v>44</v>
      </c>
      <c r="C604" t="s">
        <v>348</v>
      </c>
      <c r="D604" t="s">
        <v>1261</v>
      </c>
      <c r="E604" t="s">
        <v>30</v>
      </c>
      <c r="F604">
        <v>210856</v>
      </c>
      <c r="G604">
        <v>144756</v>
      </c>
      <c r="H604">
        <v>0.68651591607542584</v>
      </c>
      <c r="I604" t="str">
        <f>VLOOKUP($B604&amp;$E604,'Employee List'!$A:$E,5,0)</f>
        <v>E-1119</v>
      </c>
    </row>
    <row r="605" spans="1:9" x14ac:dyDescent="0.35">
      <c r="A605" t="s">
        <v>1257</v>
      </c>
      <c r="B605" t="s">
        <v>44</v>
      </c>
      <c r="C605" t="s">
        <v>348</v>
      </c>
      <c r="D605" t="s">
        <v>1261</v>
      </c>
      <c r="E605" t="s">
        <v>31</v>
      </c>
      <c r="F605">
        <v>211962</v>
      </c>
      <c r="G605">
        <v>77178</v>
      </c>
      <c r="H605">
        <v>0.36411243524782744</v>
      </c>
      <c r="I605" t="str">
        <f>VLOOKUP($B605&amp;$E605,'Employee List'!$A:$E,5,0)</f>
        <v>E-1119</v>
      </c>
    </row>
    <row r="606" spans="1:9" x14ac:dyDescent="0.35">
      <c r="A606" t="s">
        <v>1257</v>
      </c>
      <c r="B606" t="s">
        <v>44</v>
      </c>
      <c r="C606" t="s">
        <v>348</v>
      </c>
      <c r="D606" t="s">
        <v>1266</v>
      </c>
      <c r="E606" t="s">
        <v>29</v>
      </c>
      <c r="F606">
        <v>18988</v>
      </c>
      <c r="G606">
        <v>19247</v>
      </c>
      <c r="H606">
        <v>1.0136401938066146</v>
      </c>
      <c r="I606" t="str">
        <f>VLOOKUP($B606&amp;$E606,'Employee List'!$A:$E,5,0)</f>
        <v>E-1119</v>
      </c>
    </row>
    <row r="607" spans="1:9" x14ac:dyDescent="0.35">
      <c r="A607" t="s">
        <v>1257</v>
      </c>
      <c r="B607" t="s">
        <v>44</v>
      </c>
      <c r="C607" t="s">
        <v>348</v>
      </c>
      <c r="D607" t="s">
        <v>1266</v>
      </c>
      <c r="E607" t="s">
        <v>30</v>
      </c>
      <c r="F607">
        <v>22285</v>
      </c>
      <c r="G607">
        <v>13007</v>
      </c>
      <c r="H607">
        <v>0.5836661431456136</v>
      </c>
      <c r="I607" t="str">
        <f>VLOOKUP($B607&amp;$E607,'Employee List'!$A:$E,5,0)</f>
        <v>E-1119</v>
      </c>
    </row>
    <row r="608" spans="1:9" x14ac:dyDescent="0.35">
      <c r="A608" t="s">
        <v>1257</v>
      </c>
      <c r="B608" t="s">
        <v>44</v>
      </c>
      <c r="C608" t="s">
        <v>348</v>
      </c>
      <c r="D608" t="s">
        <v>1266</v>
      </c>
      <c r="E608" t="s">
        <v>31</v>
      </c>
      <c r="F608">
        <v>21242</v>
      </c>
      <c r="G608">
        <v>11247</v>
      </c>
      <c r="H608">
        <v>0.5294699180868091</v>
      </c>
      <c r="I608" t="str">
        <f>VLOOKUP($B608&amp;$E608,'Employee List'!$A:$E,5,0)</f>
        <v>E-1119</v>
      </c>
    </row>
    <row r="609" spans="1:9" x14ac:dyDescent="0.35">
      <c r="A609" t="s">
        <v>1257</v>
      </c>
      <c r="B609" t="s">
        <v>44</v>
      </c>
      <c r="C609" t="s">
        <v>348</v>
      </c>
      <c r="D609" t="s">
        <v>1267</v>
      </c>
      <c r="E609" t="s">
        <v>29</v>
      </c>
      <c r="F609">
        <v>18732</v>
      </c>
      <c r="G609">
        <v>25880</v>
      </c>
      <c r="H609">
        <v>1.3815929959427717</v>
      </c>
      <c r="I609" t="str">
        <f>VLOOKUP($B609&amp;$E609,'Employee List'!$A:$E,5,0)</f>
        <v>E-1119</v>
      </c>
    </row>
    <row r="610" spans="1:9" x14ac:dyDescent="0.35">
      <c r="A610" t="s">
        <v>1257</v>
      </c>
      <c r="B610" t="s">
        <v>44</v>
      </c>
      <c r="C610" t="s">
        <v>348</v>
      </c>
      <c r="D610" t="s">
        <v>1267</v>
      </c>
      <c r="E610" t="s">
        <v>30</v>
      </c>
      <c r="F610">
        <v>21071</v>
      </c>
      <c r="G610">
        <v>12536</v>
      </c>
      <c r="H610">
        <v>0.59494091405248917</v>
      </c>
      <c r="I610" t="str">
        <f>VLOOKUP($B610&amp;$E610,'Employee List'!$A:$E,5,0)</f>
        <v>E-1119</v>
      </c>
    </row>
    <row r="611" spans="1:9" x14ac:dyDescent="0.35">
      <c r="A611" t="s">
        <v>1257</v>
      </c>
      <c r="B611" t="s">
        <v>44</v>
      </c>
      <c r="C611" t="s">
        <v>348</v>
      </c>
      <c r="D611" t="s">
        <v>1267</v>
      </c>
      <c r="E611" t="s">
        <v>31</v>
      </c>
      <c r="F611">
        <v>20250</v>
      </c>
      <c r="G611">
        <v>13011</v>
      </c>
      <c r="H611">
        <v>0.64251851851851849</v>
      </c>
      <c r="I611" t="str">
        <f>VLOOKUP($B611&amp;$E611,'Employee List'!$A:$E,5,0)</f>
        <v>E-1119</v>
      </c>
    </row>
    <row r="612" spans="1:9" x14ac:dyDescent="0.35">
      <c r="A612" t="s">
        <v>1257</v>
      </c>
      <c r="B612" t="s">
        <v>44</v>
      </c>
      <c r="C612" t="s">
        <v>348</v>
      </c>
      <c r="D612" t="s">
        <v>1268</v>
      </c>
      <c r="E612" t="s">
        <v>29</v>
      </c>
      <c r="F612">
        <v>13909</v>
      </c>
      <c r="G612">
        <v>6447</v>
      </c>
      <c r="H612">
        <v>0.46351283341721189</v>
      </c>
      <c r="I612" t="str">
        <f>VLOOKUP($B612&amp;$E612,'Employee List'!$A:$E,5,0)</f>
        <v>E-1119</v>
      </c>
    </row>
    <row r="613" spans="1:9" x14ac:dyDescent="0.35">
      <c r="A613" t="s">
        <v>1257</v>
      </c>
      <c r="B613" t="s">
        <v>44</v>
      </c>
      <c r="C613" t="s">
        <v>348</v>
      </c>
      <c r="D613" t="s">
        <v>1268</v>
      </c>
      <c r="E613" t="s">
        <v>30</v>
      </c>
      <c r="F613">
        <v>14614</v>
      </c>
      <c r="G613">
        <v>4785</v>
      </c>
      <c r="H613">
        <v>0.32742575612426439</v>
      </c>
      <c r="I613" t="str">
        <f>VLOOKUP($B613&amp;$E613,'Employee List'!$A:$E,5,0)</f>
        <v>E-1119</v>
      </c>
    </row>
    <row r="614" spans="1:9" x14ac:dyDescent="0.35">
      <c r="A614" t="s">
        <v>1257</v>
      </c>
      <c r="B614" t="s">
        <v>44</v>
      </c>
      <c r="C614" t="s">
        <v>348</v>
      </c>
      <c r="D614" t="s">
        <v>1268</v>
      </c>
      <c r="E614" t="s">
        <v>31</v>
      </c>
      <c r="F614">
        <v>14607</v>
      </c>
      <c r="G614">
        <v>7509</v>
      </c>
      <c r="H614">
        <v>0.51406859724789489</v>
      </c>
      <c r="I614" t="str">
        <f>VLOOKUP($B614&amp;$E614,'Employee List'!$A:$E,5,0)</f>
        <v>E-1119</v>
      </c>
    </row>
    <row r="615" spans="1:9" x14ac:dyDescent="0.35">
      <c r="A615" t="s">
        <v>1257</v>
      </c>
      <c r="B615" t="s">
        <v>44</v>
      </c>
      <c r="C615" t="s">
        <v>348</v>
      </c>
      <c r="D615" t="s">
        <v>1269</v>
      </c>
      <c r="E615" t="s">
        <v>29</v>
      </c>
      <c r="F615">
        <v>2121</v>
      </c>
      <c r="G615">
        <v>5000</v>
      </c>
      <c r="H615">
        <v>2.3573785950023574</v>
      </c>
      <c r="I615" t="str">
        <f>VLOOKUP($B615&amp;$E615,'Employee List'!$A:$E,5,0)</f>
        <v>E-1119</v>
      </c>
    </row>
    <row r="616" spans="1:9" x14ac:dyDescent="0.35">
      <c r="A616" t="s">
        <v>1257</v>
      </c>
      <c r="B616" t="s">
        <v>44</v>
      </c>
      <c r="C616" t="s">
        <v>348</v>
      </c>
      <c r="D616" t="s">
        <v>1269</v>
      </c>
      <c r="E616" t="s">
        <v>30</v>
      </c>
      <c r="F616">
        <v>3581</v>
      </c>
      <c r="G616">
        <v>3201</v>
      </c>
      <c r="H616">
        <v>0.89388438983524154</v>
      </c>
      <c r="I616" t="str">
        <f>VLOOKUP($B616&amp;$E616,'Employee List'!$A:$E,5,0)</f>
        <v>E-1119</v>
      </c>
    </row>
    <row r="617" spans="1:9" x14ac:dyDescent="0.35">
      <c r="A617" t="s">
        <v>1257</v>
      </c>
      <c r="B617" t="s">
        <v>44</v>
      </c>
      <c r="C617" t="s">
        <v>348</v>
      </c>
      <c r="D617" t="s">
        <v>1269</v>
      </c>
      <c r="E617" t="s">
        <v>31</v>
      </c>
      <c r="F617">
        <v>4043</v>
      </c>
      <c r="G617">
        <v>4978</v>
      </c>
      <c r="H617">
        <v>1.2312639129359386</v>
      </c>
      <c r="I617" t="str">
        <f>VLOOKUP($B617&amp;$E617,'Employee List'!$A:$E,5,0)</f>
        <v>E-1119</v>
      </c>
    </row>
    <row r="618" spans="1:9" x14ac:dyDescent="0.35">
      <c r="A618" t="s">
        <v>1257</v>
      </c>
      <c r="B618" t="s">
        <v>44</v>
      </c>
      <c r="C618" t="s">
        <v>348</v>
      </c>
      <c r="D618" t="s">
        <v>1270</v>
      </c>
      <c r="E618" t="s">
        <v>29</v>
      </c>
      <c r="F618">
        <v>4749</v>
      </c>
      <c r="G618">
        <v>4326</v>
      </c>
      <c r="H618">
        <v>0.91092861655085278</v>
      </c>
      <c r="I618" t="str">
        <f>VLOOKUP($B618&amp;$E618,'Employee List'!$A:$E,5,0)</f>
        <v>E-1119</v>
      </c>
    </row>
    <row r="619" spans="1:9" x14ac:dyDescent="0.35">
      <c r="A619" t="s">
        <v>1257</v>
      </c>
      <c r="B619" t="s">
        <v>44</v>
      </c>
      <c r="C619" t="s">
        <v>348</v>
      </c>
      <c r="D619" t="s">
        <v>1270</v>
      </c>
      <c r="E619" t="s">
        <v>30</v>
      </c>
      <c r="F619">
        <v>3719</v>
      </c>
      <c r="G619">
        <v>5121</v>
      </c>
      <c r="H619">
        <v>1.3769830599623554</v>
      </c>
      <c r="I619" t="str">
        <f>VLOOKUP($B619&amp;$E619,'Employee List'!$A:$E,5,0)</f>
        <v>E-1119</v>
      </c>
    </row>
    <row r="620" spans="1:9" x14ac:dyDescent="0.35">
      <c r="A620" t="s">
        <v>1257</v>
      </c>
      <c r="B620" t="s">
        <v>44</v>
      </c>
      <c r="C620" t="s">
        <v>348</v>
      </c>
      <c r="D620" t="s">
        <v>1270</v>
      </c>
      <c r="E620" t="s">
        <v>31</v>
      </c>
      <c r="F620">
        <v>6860</v>
      </c>
      <c r="G620">
        <v>4193</v>
      </c>
      <c r="H620">
        <v>0.61122448979591837</v>
      </c>
      <c r="I620" t="str">
        <f>VLOOKUP($B620&amp;$E620,'Employee List'!$A:$E,5,0)</f>
        <v>E-1119</v>
      </c>
    </row>
    <row r="621" spans="1:9" x14ac:dyDescent="0.35">
      <c r="A621" t="s">
        <v>1257</v>
      </c>
      <c r="B621" t="s">
        <v>44</v>
      </c>
      <c r="C621" t="s">
        <v>348</v>
      </c>
      <c r="D621" t="s">
        <v>1271</v>
      </c>
      <c r="E621" t="s">
        <v>29</v>
      </c>
      <c r="F621">
        <v>12169</v>
      </c>
      <c r="G621">
        <v>7408</v>
      </c>
      <c r="H621">
        <v>0.60875996384255071</v>
      </c>
      <c r="I621" t="str">
        <f>VLOOKUP($B621&amp;$E621,'Employee List'!$A:$E,5,0)</f>
        <v>E-1119</v>
      </c>
    </row>
    <row r="622" spans="1:9" x14ac:dyDescent="0.35">
      <c r="A622" t="s">
        <v>1257</v>
      </c>
      <c r="B622" t="s">
        <v>44</v>
      </c>
      <c r="C622" t="s">
        <v>348</v>
      </c>
      <c r="D622" t="s">
        <v>1271</v>
      </c>
      <c r="E622" t="s">
        <v>30</v>
      </c>
      <c r="F622">
        <v>14673</v>
      </c>
      <c r="G622">
        <v>6670</v>
      </c>
      <c r="H622">
        <v>0.45457643290397326</v>
      </c>
      <c r="I622" t="str">
        <f>VLOOKUP($B622&amp;$E622,'Employee List'!$A:$E,5,0)</f>
        <v>E-1119</v>
      </c>
    </row>
    <row r="623" spans="1:9" x14ac:dyDescent="0.35">
      <c r="A623" t="s">
        <v>1257</v>
      </c>
      <c r="B623" t="s">
        <v>44</v>
      </c>
      <c r="C623" t="s">
        <v>348</v>
      </c>
      <c r="D623" t="s">
        <v>1271</v>
      </c>
      <c r="E623" t="s">
        <v>31</v>
      </c>
      <c r="F623">
        <v>13403</v>
      </c>
      <c r="G623">
        <v>5661</v>
      </c>
      <c r="H623">
        <v>0.4223681265388346</v>
      </c>
      <c r="I623" t="str">
        <f>VLOOKUP($B623&amp;$E623,'Employee List'!$A:$E,5,0)</f>
        <v>E-1119</v>
      </c>
    </row>
    <row r="624" spans="1:9" x14ac:dyDescent="0.35">
      <c r="A624" t="s">
        <v>1257</v>
      </c>
      <c r="B624" t="s">
        <v>44</v>
      </c>
      <c r="C624" t="s">
        <v>348</v>
      </c>
      <c r="D624" t="s">
        <v>1258</v>
      </c>
      <c r="E624" t="s">
        <v>29</v>
      </c>
      <c r="F624">
        <v>77085</v>
      </c>
      <c r="G624">
        <v>63128</v>
      </c>
      <c r="H624">
        <v>0.81894013102419405</v>
      </c>
      <c r="I624" t="str">
        <f>VLOOKUP($B624&amp;$E624,'Employee List'!$A:$E,5,0)</f>
        <v>E-1119</v>
      </c>
    </row>
    <row r="625" spans="1:9" x14ac:dyDescent="0.35">
      <c r="A625" t="s">
        <v>1257</v>
      </c>
      <c r="B625" t="s">
        <v>44</v>
      </c>
      <c r="C625" t="s">
        <v>348</v>
      </c>
      <c r="D625" t="s">
        <v>1258</v>
      </c>
      <c r="E625" t="s">
        <v>30</v>
      </c>
      <c r="F625">
        <v>76008</v>
      </c>
      <c r="G625">
        <v>35649</v>
      </c>
      <c r="H625">
        <v>0.46901641932428167</v>
      </c>
      <c r="I625" t="str">
        <f>VLOOKUP($B625&amp;$E625,'Employee List'!$A:$E,5,0)</f>
        <v>E-1119</v>
      </c>
    </row>
    <row r="626" spans="1:9" x14ac:dyDescent="0.35">
      <c r="A626" t="s">
        <v>1257</v>
      </c>
      <c r="B626" t="s">
        <v>44</v>
      </c>
      <c r="C626" t="s">
        <v>348</v>
      </c>
      <c r="D626" t="s">
        <v>1258</v>
      </c>
      <c r="E626" t="s">
        <v>31</v>
      </c>
      <c r="F626">
        <v>68982</v>
      </c>
      <c r="G626">
        <v>34879</v>
      </c>
      <c r="H626">
        <v>0.50562465570728599</v>
      </c>
      <c r="I626" t="str">
        <f>VLOOKUP($B626&amp;$E626,'Employee List'!$A:$E,5,0)</f>
        <v>E-1119</v>
      </c>
    </row>
    <row r="627" spans="1:9" x14ac:dyDescent="0.35">
      <c r="A627" t="s">
        <v>1257</v>
      </c>
      <c r="B627" t="s">
        <v>44</v>
      </c>
      <c r="C627" t="s">
        <v>348</v>
      </c>
      <c r="D627" t="s">
        <v>1272</v>
      </c>
      <c r="E627" t="s">
        <v>29</v>
      </c>
      <c r="F627">
        <v>8706</v>
      </c>
      <c r="G627">
        <v>6677</v>
      </c>
      <c r="H627">
        <v>0.76694233861704575</v>
      </c>
      <c r="I627" t="str">
        <f>VLOOKUP($B627&amp;$E627,'Employee List'!$A:$E,5,0)</f>
        <v>E-1119</v>
      </c>
    </row>
    <row r="628" spans="1:9" x14ac:dyDescent="0.35">
      <c r="A628" t="s">
        <v>1257</v>
      </c>
      <c r="B628" t="s">
        <v>44</v>
      </c>
      <c r="C628" t="s">
        <v>348</v>
      </c>
      <c r="D628" t="s">
        <v>1272</v>
      </c>
      <c r="E628" t="s">
        <v>30</v>
      </c>
      <c r="F628">
        <v>10305</v>
      </c>
      <c r="G628">
        <v>7385</v>
      </c>
      <c r="H628">
        <v>0.71664240659873846</v>
      </c>
      <c r="I628" t="str">
        <f>VLOOKUP($B628&amp;$E628,'Employee List'!$A:$E,5,0)</f>
        <v>E-1119</v>
      </c>
    </row>
    <row r="629" spans="1:9" x14ac:dyDescent="0.35">
      <c r="A629" t="s">
        <v>1257</v>
      </c>
      <c r="B629" t="s">
        <v>44</v>
      </c>
      <c r="C629" t="s">
        <v>348</v>
      </c>
      <c r="D629" t="s">
        <v>1272</v>
      </c>
      <c r="E629" t="s">
        <v>31</v>
      </c>
      <c r="F629">
        <v>10160</v>
      </c>
      <c r="G629">
        <v>6411</v>
      </c>
      <c r="H629">
        <v>0.63100393700787405</v>
      </c>
      <c r="I629" t="str">
        <f>VLOOKUP($B629&amp;$E629,'Employee List'!$A:$E,5,0)</f>
        <v>E-1119</v>
      </c>
    </row>
    <row r="630" spans="1:9" x14ac:dyDescent="0.35">
      <c r="A630" t="s">
        <v>1257</v>
      </c>
      <c r="B630" t="s">
        <v>44</v>
      </c>
      <c r="C630" t="s">
        <v>348</v>
      </c>
      <c r="D630" t="s">
        <v>1259</v>
      </c>
      <c r="E630" t="s">
        <v>29</v>
      </c>
      <c r="F630">
        <v>15353</v>
      </c>
      <c r="G630">
        <v>11900</v>
      </c>
      <c r="H630">
        <v>0.77509281573633815</v>
      </c>
      <c r="I630" t="str">
        <f>VLOOKUP($B630&amp;$E630,'Employee List'!$A:$E,5,0)</f>
        <v>E-1119</v>
      </c>
    </row>
    <row r="631" spans="1:9" x14ac:dyDescent="0.35">
      <c r="A631" t="s">
        <v>1257</v>
      </c>
      <c r="B631" t="s">
        <v>44</v>
      </c>
      <c r="C631" t="s">
        <v>348</v>
      </c>
      <c r="D631" t="s">
        <v>1259</v>
      </c>
      <c r="E631" t="s">
        <v>30</v>
      </c>
      <c r="F631">
        <v>19588</v>
      </c>
      <c r="G631">
        <v>7624</v>
      </c>
      <c r="H631">
        <v>0.38921788850316519</v>
      </c>
      <c r="I631" t="str">
        <f>VLOOKUP($B631&amp;$E631,'Employee List'!$A:$E,5,0)</f>
        <v>E-1119</v>
      </c>
    </row>
    <row r="632" spans="1:9" x14ac:dyDescent="0.35">
      <c r="A632" t="s">
        <v>1257</v>
      </c>
      <c r="B632" t="s">
        <v>44</v>
      </c>
      <c r="C632" t="s">
        <v>348</v>
      </c>
      <c r="D632" t="s">
        <v>1259</v>
      </c>
      <c r="E632" t="s">
        <v>31</v>
      </c>
      <c r="F632">
        <v>17775</v>
      </c>
      <c r="G632">
        <v>8516</v>
      </c>
      <c r="H632">
        <v>0.4790998593530239</v>
      </c>
      <c r="I632" t="str">
        <f>VLOOKUP($B632&amp;$E632,'Employee List'!$A:$E,5,0)</f>
        <v>E-1119</v>
      </c>
    </row>
    <row r="633" spans="1:9" x14ac:dyDescent="0.35">
      <c r="A633" t="s">
        <v>1257</v>
      </c>
      <c r="B633" t="s">
        <v>44</v>
      </c>
      <c r="C633" t="s">
        <v>348</v>
      </c>
      <c r="D633" t="s">
        <v>1273</v>
      </c>
      <c r="E633" t="s">
        <v>29</v>
      </c>
      <c r="F633">
        <v>12670</v>
      </c>
      <c r="G633">
        <v>8082</v>
      </c>
      <c r="H633">
        <v>0.63788476716653508</v>
      </c>
      <c r="I633" t="str">
        <f>VLOOKUP($B633&amp;$E633,'Employee List'!$A:$E,5,0)</f>
        <v>E-1119</v>
      </c>
    </row>
    <row r="634" spans="1:9" x14ac:dyDescent="0.35">
      <c r="A634" t="s">
        <v>1257</v>
      </c>
      <c r="B634" t="s">
        <v>44</v>
      </c>
      <c r="C634" t="s">
        <v>348</v>
      </c>
      <c r="D634" t="s">
        <v>1273</v>
      </c>
      <c r="E634" t="s">
        <v>30</v>
      </c>
      <c r="F634">
        <v>12357</v>
      </c>
      <c r="G634">
        <v>4906</v>
      </c>
      <c r="H634">
        <v>0.39702193088937443</v>
      </c>
      <c r="I634" t="str">
        <f>VLOOKUP($B634&amp;$E634,'Employee List'!$A:$E,5,0)</f>
        <v>E-1119</v>
      </c>
    </row>
    <row r="635" spans="1:9" x14ac:dyDescent="0.35">
      <c r="A635" t="s">
        <v>1257</v>
      </c>
      <c r="B635" t="s">
        <v>44</v>
      </c>
      <c r="C635" t="s">
        <v>348</v>
      </c>
      <c r="D635" t="s">
        <v>1273</v>
      </c>
      <c r="E635" t="s">
        <v>31</v>
      </c>
      <c r="F635">
        <v>14240</v>
      </c>
      <c r="G635">
        <v>6960</v>
      </c>
      <c r="H635">
        <v>0.4887640449438202</v>
      </c>
      <c r="I635" t="str">
        <f>VLOOKUP($B635&amp;$E635,'Employee List'!$A:$E,5,0)</f>
        <v>E-1119</v>
      </c>
    </row>
    <row r="636" spans="1:9" x14ac:dyDescent="0.35">
      <c r="A636" t="s">
        <v>1257</v>
      </c>
      <c r="B636" t="s">
        <v>44</v>
      </c>
      <c r="C636" t="s">
        <v>348</v>
      </c>
      <c r="D636" t="s">
        <v>1275</v>
      </c>
      <c r="E636" t="s">
        <v>29</v>
      </c>
      <c r="F636">
        <v>28380</v>
      </c>
      <c r="G636">
        <v>20709</v>
      </c>
      <c r="H636">
        <v>0.72970401691331921</v>
      </c>
      <c r="I636" t="str">
        <f>VLOOKUP($B636&amp;$E636,'Employee List'!$A:$E,5,0)</f>
        <v>E-1119</v>
      </c>
    </row>
    <row r="637" spans="1:9" x14ac:dyDescent="0.35">
      <c r="A637" t="s">
        <v>1257</v>
      </c>
      <c r="B637" t="s">
        <v>44</v>
      </c>
      <c r="C637" t="s">
        <v>348</v>
      </c>
      <c r="D637" t="s">
        <v>1275</v>
      </c>
      <c r="E637" t="s">
        <v>30</v>
      </c>
      <c r="F637">
        <v>27200</v>
      </c>
      <c r="G637">
        <v>11574</v>
      </c>
      <c r="H637">
        <v>0.42551470588235296</v>
      </c>
      <c r="I637" t="str">
        <f>VLOOKUP($B637&amp;$E637,'Employee List'!$A:$E,5,0)</f>
        <v>E-1119</v>
      </c>
    </row>
    <row r="638" spans="1:9" x14ac:dyDescent="0.35">
      <c r="A638" t="s">
        <v>1257</v>
      </c>
      <c r="B638" t="s">
        <v>44</v>
      </c>
      <c r="C638" t="s">
        <v>348</v>
      </c>
      <c r="D638" t="s">
        <v>1275</v>
      </c>
      <c r="E638" t="s">
        <v>31</v>
      </c>
      <c r="F638">
        <v>30642</v>
      </c>
      <c r="G638">
        <v>23216</v>
      </c>
      <c r="H638">
        <v>0.75765289471966579</v>
      </c>
      <c r="I638" t="str">
        <f>VLOOKUP($B638&amp;$E638,'Employee List'!$A:$E,5,0)</f>
        <v>E-1119</v>
      </c>
    </row>
    <row r="639" spans="1:9" x14ac:dyDescent="0.35">
      <c r="A639" t="s">
        <v>1257</v>
      </c>
      <c r="B639" t="s">
        <v>44</v>
      </c>
      <c r="C639" t="s">
        <v>348</v>
      </c>
      <c r="D639" t="s">
        <v>1276</v>
      </c>
      <c r="E639" t="s">
        <v>29</v>
      </c>
      <c r="F639">
        <v>3256</v>
      </c>
      <c r="G639">
        <v>1070</v>
      </c>
      <c r="H639">
        <v>0.32862407862407861</v>
      </c>
      <c r="I639" t="str">
        <f>VLOOKUP($B639&amp;$E639,'Employee List'!$A:$E,5,0)</f>
        <v>E-1119</v>
      </c>
    </row>
    <row r="640" spans="1:9" x14ac:dyDescent="0.35">
      <c r="A640" t="s">
        <v>1257</v>
      </c>
      <c r="B640" t="s">
        <v>44</v>
      </c>
      <c r="C640" t="s">
        <v>348</v>
      </c>
      <c r="D640" t="s">
        <v>1276</v>
      </c>
      <c r="E640" t="s">
        <v>30</v>
      </c>
      <c r="F640">
        <v>2811</v>
      </c>
      <c r="G640">
        <v>5717</v>
      </c>
      <c r="H640">
        <v>2.0337958022056206</v>
      </c>
      <c r="I640" t="str">
        <f>VLOOKUP($B640&amp;$E640,'Employee List'!$A:$E,5,0)</f>
        <v>E-1119</v>
      </c>
    </row>
    <row r="641" spans="1:9" x14ac:dyDescent="0.35">
      <c r="A641" t="s">
        <v>1257</v>
      </c>
      <c r="B641" t="s">
        <v>44</v>
      </c>
      <c r="C641" t="s">
        <v>348</v>
      </c>
      <c r="D641" t="s">
        <v>1276</v>
      </c>
      <c r="E641" t="s">
        <v>31</v>
      </c>
      <c r="F641">
        <v>1787</v>
      </c>
      <c r="G641">
        <v>1932</v>
      </c>
      <c r="H641">
        <v>1.0811415780637941</v>
      </c>
      <c r="I641" t="str">
        <f>VLOOKUP($B641&amp;$E641,'Employee List'!$A:$E,5,0)</f>
        <v>E-1119</v>
      </c>
    </row>
    <row r="642" spans="1:9" x14ac:dyDescent="0.35">
      <c r="A642" t="s">
        <v>1257</v>
      </c>
      <c r="B642" t="s">
        <v>44</v>
      </c>
      <c r="C642" t="s">
        <v>348</v>
      </c>
      <c r="D642" t="s">
        <v>1277</v>
      </c>
      <c r="E642" t="s">
        <v>29</v>
      </c>
      <c r="F642">
        <v>9396</v>
      </c>
      <c r="G642">
        <v>5864</v>
      </c>
      <c r="H642">
        <v>0.6240953597275436</v>
      </c>
      <c r="I642" t="str">
        <f>VLOOKUP($B642&amp;$E642,'Employee List'!$A:$E,5,0)</f>
        <v>E-1119</v>
      </c>
    </row>
    <row r="643" spans="1:9" x14ac:dyDescent="0.35">
      <c r="A643" t="s">
        <v>1257</v>
      </c>
      <c r="B643" t="s">
        <v>44</v>
      </c>
      <c r="C643" t="s">
        <v>348</v>
      </c>
      <c r="D643" t="s">
        <v>1277</v>
      </c>
      <c r="E643" t="s">
        <v>30</v>
      </c>
      <c r="F643">
        <v>10714</v>
      </c>
      <c r="G643">
        <v>2881</v>
      </c>
      <c r="H643">
        <v>0.26890050401344034</v>
      </c>
      <c r="I643" t="str">
        <f>VLOOKUP($B643&amp;$E643,'Employee List'!$A:$E,5,0)</f>
        <v>E-1119</v>
      </c>
    </row>
    <row r="644" spans="1:9" x14ac:dyDescent="0.35">
      <c r="A644" t="s">
        <v>1257</v>
      </c>
      <c r="B644" t="s">
        <v>44</v>
      </c>
      <c r="C644" t="s">
        <v>348</v>
      </c>
      <c r="D644" t="s">
        <v>1277</v>
      </c>
      <c r="E644" t="s">
        <v>31</v>
      </c>
      <c r="F644">
        <v>7505</v>
      </c>
      <c r="G644">
        <v>6113</v>
      </c>
      <c r="H644">
        <v>0.81452365089940038</v>
      </c>
      <c r="I644" t="str">
        <f>VLOOKUP($B644&amp;$E644,'Employee List'!$A:$E,5,0)</f>
        <v>E-1119</v>
      </c>
    </row>
    <row r="645" spans="1:9" x14ac:dyDescent="0.35">
      <c r="A645" t="s">
        <v>1257</v>
      </c>
      <c r="B645" t="s">
        <v>44</v>
      </c>
      <c r="C645" t="s">
        <v>348</v>
      </c>
      <c r="D645" t="s">
        <v>1278</v>
      </c>
      <c r="E645" t="s">
        <v>29</v>
      </c>
      <c r="F645">
        <v>8757</v>
      </c>
      <c r="G645">
        <v>4233</v>
      </c>
      <c r="H645">
        <v>0.48338472079479272</v>
      </c>
      <c r="I645" t="str">
        <f>VLOOKUP($B645&amp;$E645,'Employee List'!$A:$E,5,0)</f>
        <v>E-1119</v>
      </c>
    </row>
    <row r="646" spans="1:9" x14ac:dyDescent="0.35">
      <c r="A646" t="s">
        <v>1257</v>
      </c>
      <c r="B646" t="s">
        <v>44</v>
      </c>
      <c r="C646" t="s">
        <v>348</v>
      </c>
      <c r="D646" t="s">
        <v>1278</v>
      </c>
      <c r="E646" t="s">
        <v>30</v>
      </c>
      <c r="F646">
        <v>8186</v>
      </c>
      <c r="G646">
        <v>2770</v>
      </c>
      <c r="H646">
        <v>0.33838260444661616</v>
      </c>
      <c r="I646" t="str">
        <f>VLOOKUP($B646&amp;$E646,'Employee List'!$A:$E,5,0)</f>
        <v>E-1119</v>
      </c>
    </row>
    <row r="647" spans="1:9" x14ac:dyDescent="0.35">
      <c r="A647" t="s">
        <v>1257</v>
      </c>
      <c r="B647" t="s">
        <v>44</v>
      </c>
      <c r="C647" t="s">
        <v>348</v>
      </c>
      <c r="D647" t="s">
        <v>1278</v>
      </c>
      <c r="E647" t="s">
        <v>31</v>
      </c>
      <c r="F647">
        <v>7425</v>
      </c>
      <c r="G647">
        <v>5624</v>
      </c>
      <c r="H647">
        <v>0.75744107744107747</v>
      </c>
      <c r="I647" t="str">
        <f>VLOOKUP($B647&amp;$E647,'Employee List'!$A:$E,5,0)</f>
        <v>E-1119</v>
      </c>
    </row>
    <row r="648" spans="1:9" x14ac:dyDescent="0.35">
      <c r="A648" t="s">
        <v>1257</v>
      </c>
      <c r="B648" t="s">
        <v>44</v>
      </c>
      <c r="C648" t="s">
        <v>348</v>
      </c>
      <c r="D648" t="s">
        <v>1279</v>
      </c>
      <c r="E648" t="s">
        <v>29</v>
      </c>
      <c r="F648">
        <v>2341</v>
      </c>
      <c r="G648">
        <v>5339</v>
      </c>
      <c r="H648">
        <v>2.2806492951730029</v>
      </c>
      <c r="I648" t="str">
        <f>VLOOKUP($B648&amp;$E648,'Employee List'!$A:$E,5,0)</f>
        <v>E-1119</v>
      </c>
    </row>
    <row r="649" spans="1:9" x14ac:dyDescent="0.35">
      <c r="A649" t="s">
        <v>1257</v>
      </c>
      <c r="B649" t="s">
        <v>44</v>
      </c>
      <c r="C649" t="s">
        <v>348</v>
      </c>
      <c r="D649" t="s">
        <v>1279</v>
      </c>
      <c r="E649" t="s">
        <v>30</v>
      </c>
      <c r="F649">
        <v>3013</v>
      </c>
      <c r="G649">
        <v>4378</v>
      </c>
      <c r="H649">
        <v>1.4530368403584468</v>
      </c>
      <c r="I649" t="str">
        <f>VLOOKUP($B649&amp;$E649,'Employee List'!$A:$E,5,0)</f>
        <v>E-1119</v>
      </c>
    </row>
    <row r="650" spans="1:9" x14ac:dyDescent="0.35">
      <c r="A650" t="s">
        <v>1257</v>
      </c>
      <c r="B650" t="s">
        <v>44</v>
      </c>
      <c r="C650" t="s">
        <v>348</v>
      </c>
      <c r="D650" t="s">
        <v>1279</v>
      </c>
      <c r="E650" t="s">
        <v>31</v>
      </c>
      <c r="F650">
        <v>3290</v>
      </c>
      <c r="G650">
        <v>4201</v>
      </c>
      <c r="H650">
        <v>1.2768996960486323</v>
      </c>
      <c r="I650" t="str">
        <f>VLOOKUP($B650&amp;$E650,'Employee List'!$A:$E,5,0)</f>
        <v>E-1119</v>
      </c>
    </row>
    <row r="651" spans="1:9" x14ac:dyDescent="0.35">
      <c r="A651" t="s">
        <v>1257</v>
      </c>
      <c r="B651" t="s">
        <v>44</v>
      </c>
      <c r="C651" t="s">
        <v>348</v>
      </c>
      <c r="D651" t="s">
        <v>1280</v>
      </c>
      <c r="E651" t="s">
        <v>29</v>
      </c>
      <c r="F651">
        <v>56089</v>
      </c>
      <c r="G651">
        <v>36386</v>
      </c>
      <c r="H651">
        <v>0.64871900016045925</v>
      </c>
      <c r="I651" t="str">
        <f>VLOOKUP($B651&amp;$E651,'Employee List'!$A:$E,5,0)</f>
        <v>E-1119</v>
      </c>
    </row>
    <row r="652" spans="1:9" x14ac:dyDescent="0.35">
      <c r="A652" t="s">
        <v>1257</v>
      </c>
      <c r="B652" t="s">
        <v>44</v>
      </c>
      <c r="C652" t="s">
        <v>348</v>
      </c>
      <c r="D652" t="s">
        <v>1280</v>
      </c>
      <c r="E652" t="s">
        <v>30</v>
      </c>
      <c r="F652">
        <v>55079</v>
      </c>
      <c r="G652">
        <v>1096</v>
      </c>
      <c r="H652">
        <v>1.9898690971150528E-2</v>
      </c>
      <c r="I652" t="str">
        <f>VLOOKUP($B652&amp;$E652,'Employee List'!$A:$E,5,0)</f>
        <v>E-1119</v>
      </c>
    </row>
    <row r="653" spans="1:9" x14ac:dyDescent="0.35">
      <c r="A653" t="s">
        <v>1257</v>
      </c>
      <c r="B653" t="s">
        <v>44</v>
      </c>
      <c r="C653" t="s">
        <v>348</v>
      </c>
      <c r="D653" t="s">
        <v>1280</v>
      </c>
      <c r="E653" t="s">
        <v>31</v>
      </c>
      <c r="F653">
        <v>49420</v>
      </c>
      <c r="G653">
        <v>5489</v>
      </c>
      <c r="H653">
        <v>0.11106839336301093</v>
      </c>
      <c r="I653" t="str">
        <f>VLOOKUP($B653&amp;$E653,'Employee List'!$A:$E,5,0)</f>
        <v>E-1119</v>
      </c>
    </row>
    <row r="654" spans="1:9" x14ac:dyDescent="0.35">
      <c r="A654" t="s">
        <v>1257</v>
      </c>
      <c r="B654" t="s">
        <v>44</v>
      </c>
      <c r="C654" t="s">
        <v>348</v>
      </c>
      <c r="D654" t="s">
        <v>1262</v>
      </c>
      <c r="E654" t="s">
        <v>29</v>
      </c>
      <c r="F654">
        <v>19328</v>
      </c>
      <c r="G654">
        <v>22337</v>
      </c>
      <c r="H654">
        <v>1.1556808774834437</v>
      </c>
      <c r="I654" t="str">
        <f>VLOOKUP($B654&amp;$E654,'Employee List'!$A:$E,5,0)</f>
        <v>E-1119</v>
      </c>
    </row>
    <row r="655" spans="1:9" x14ac:dyDescent="0.35">
      <c r="A655" t="s">
        <v>1257</v>
      </c>
      <c r="B655" t="s">
        <v>44</v>
      </c>
      <c r="C655" t="s">
        <v>348</v>
      </c>
      <c r="D655" t="s">
        <v>1262</v>
      </c>
      <c r="E655" t="s">
        <v>30</v>
      </c>
      <c r="F655">
        <v>19255</v>
      </c>
      <c r="G655">
        <v>14048</v>
      </c>
      <c r="H655">
        <v>0.7295767333160218</v>
      </c>
      <c r="I655" t="str">
        <f>VLOOKUP($B655&amp;$E655,'Employee List'!$A:$E,5,0)</f>
        <v>E-1119</v>
      </c>
    </row>
    <row r="656" spans="1:9" x14ac:dyDescent="0.35">
      <c r="A656" t="s">
        <v>1257</v>
      </c>
      <c r="B656" t="s">
        <v>44</v>
      </c>
      <c r="C656" t="s">
        <v>348</v>
      </c>
      <c r="D656" t="s">
        <v>1262</v>
      </c>
      <c r="E656" t="s">
        <v>31</v>
      </c>
      <c r="F656">
        <v>18469</v>
      </c>
      <c r="G656">
        <v>14247</v>
      </c>
      <c r="H656">
        <v>0.7714007255400942</v>
      </c>
      <c r="I656" t="str">
        <f>VLOOKUP($B656&amp;$E656,'Employee List'!$A:$E,5,0)</f>
        <v>E-1119</v>
      </c>
    </row>
    <row r="657" spans="1:9" x14ac:dyDescent="0.35">
      <c r="A657" t="s">
        <v>1257</v>
      </c>
      <c r="B657" t="s">
        <v>44</v>
      </c>
      <c r="C657" t="s">
        <v>348</v>
      </c>
      <c r="D657" t="s">
        <v>1282</v>
      </c>
      <c r="E657" t="s">
        <v>30</v>
      </c>
      <c r="F657">
        <v>7486</v>
      </c>
      <c r="G657">
        <v>2889</v>
      </c>
      <c r="H657">
        <v>0.38592038471814055</v>
      </c>
      <c r="I657" t="str">
        <f>VLOOKUP($B657&amp;$E657,'Employee List'!$A:$E,5,0)</f>
        <v>E-1119</v>
      </c>
    </row>
    <row r="658" spans="1:9" x14ac:dyDescent="0.35">
      <c r="A658" t="s">
        <v>1257</v>
      </c>
      <c r="B658" t="s">
        <v>44</v>
      </c>
      <c r="C658" t="s">
        <v>348</v>
      </c>
      <c r="D658" t="s">
        <v>1282</v>
      </c>
      <c r="E658" t="s">
        <v>31</v>
      </c>
      <c r="F658">
        <v>9208</v>
      </c>
      <c r="G658">
        <v>1625</v>
      </c>
      <c r="H658">
        <v>0.17647697654213726</v>
      </c>
      <c r="I658" t="str">
        <f>VLOOKUP($B658&amp;$E658,'Employee List'!$A:$E,5,0)</f>
        <v>E-1119</v>
      </c>
    </row>
    <row r="659" spans="1:9" x14ac:dyDescent="0.35">
      <c r="A659" t="s">
        <v>1257</v>
      </c>
      <c r="B659" t="s">
        <v>44</v>
      </c>
      <c r="C659" t="s">
        <v>348</v>
      </c>
      <c r="D659" t="s">
        <v>1281</v>
      </c>
      <c r="E659" t="s">
        <v>29</v>
      </c>
      <c r="F659">
        <v>1033</v>
      </c>
      <c r="G659">
        <v>3337</v>
      </c>
      <c r="H659">
        <v>3.2303969022265249</v>
      </c>
      <c r="I659" t="str">
        <f>VLOOKUP($B659&amp;$E659,'Employee List'!$A:$E,5,0)</f>
        <v>E-1119</v>
      </c>
    </row>
    <row r="660" spans="1:9" x14ac:dyDescent="0.35">
      <c r="A660" t="s">
        <v>1257</v>
      </c>
      <c r="B660" t="s">
        <v>44</v>
      </c>
      <c r="C660" t="s">
        <v>348</v>
      </c>
      <c r="D660" t="s">
        <v>1281</v>
      </c>
      <c r="E660" t="s">
        <v>30</v>
      </c>
      <c r="F660">
        <v>2112</v>
      </c>
      <c r="G660">
        <v>2516</v>
      </c>
      <c r="H660">
        <v>1.1912878787878789</v>
      </c>
      <c r="I660" t="str">
        <f>VLOOKUP($B660&amp;$E660,'Employee List'!$A:$E,5,0)</f>
        <v>E-1119</v>
      </c>
    </row>
    <row r="661" spans="1:9" x14ac:dyDescent="0.35">
      <c r="A661" t="s">
        <v>1257</v>
      </c>
      <c r="B661" t="s">
        <v>44</v>
      </c>
      <c r="C661" t="s">
        <v>348</v>
      </c>
      <c r="D661" t="s">
        <v>1281</v>
      </c>
      <c r="E661" t="s">
        <v>31</v>
      </c>
      <c r="F661">
        <v>4197</v>
      </c>
      <c r="G661">
        <v>4354</v>
      </c>
      <c r="H661">
        <v>1.0374076721467715</v>
      </c>
      <c r="I661" t="str">
        <f>VLOOKUP($B661&amp;$E661,'Employee List'!$A:$E,5,0)</f>
        <v>E-1119</v>
      </c>
    </row>
    <row r="662" spans="1:9" x14ac:dyDescent="0.35">
      <c r="A662" t="s">
        <v>1257</v>
      </c>
      <c r="B662" t="s">
        <v>45</v>
      </c>
      <c r="C662" t="s">
        <v>349</v>
      </c>
      <c r="D662" t="s">
        <v>1274</v>
      </c>
      <c r="E662" t="s">
        <v>29</v>
      </c>
      <c r="F662">
        <v>29351</v>
      </c>
      <c r="G662">
        <v>15805</v>
      </c>
      <c r="H662">
        <v>0.53848250485503046</v>
      </c>
      <c r="I662" t="str">
        <f>VLOOKUP($B662&amp;$E662,'Employee List'!$A:$E,5,0)</f>
        <v>E-1120</v>
      </c>
    </row>
    <row r="663" spans="1:9" x14ac:dyDescent="0.35">
      <c r="A663" t="s">
        <v>1257</v>
      </c>
      <c r="B663" t="s">
        <v>45</v>
      </c>
      <c r="C663" t="s">
        <v>349</v>
      </c>
      <c r="D663" t="s">
        <v>1274</v>
      </c>
      <c r="E663" t="s">
        <v>30</v>
      </c>
      <c r="F663">
        <v>32637</v>
      </c>
      <c r="G663">
        <v>16232</v>
      </c>
      <c r="H663">
        <v>0.49734963385115055</v>
      </c>
      <c r="I663" t="str">
        <f>VLOOKUP($B663&amp;$E663,'Employee List'!$A:$E,5,0)</f>
        <v>E-1120</v>
      </c>
    </row>
    <row r="664" spans="1:9" x14ac:dyDescent="0.35">
      <c r="A664" t="s">
        <v>1257</v>
      </c>
      <c r="B664" t="s">
        <v>45</v>
      </c>
      <c r="C664" t="s">
        <v>349</v>
      </c>
      <c r="D664" t="s">
        <v>1274</v>
      </c>
      <c r="E664" t="s">
        <v>31</v>
      </c>
      <c r="F664">
        <v>31555</v>
      </c>
      <c r="G664">
        <v>15299</v>
      </c>
      <c r="H664">
        <v>0.48483600063381399</v>
      </c>
      <c r="I664" t="str">
        <f>VLOOKUP($B664&amp;$E664,'Employee List'!$A:$E,5,0)</f>
        <v>E-1120</v>
      </c>
    </row>
    <row r="665" spans="1:9" x14ac:dyDescent="0.35">
      <c r="A665" t="s">
        <v>1257</v>
      </c>
      <c r="B665" t="s">
        <v>45</v>
      </c>
      <c r="C665" t="s">
        <v>349</v>
      </c>
      <c r="D665" t="s">
        <v>1263</v>
      </c>
      <c r="E665" t="s">
        <v>29</v>
      </c>
      <c r="F665">
        <v>14532</v>
      </c>
      <c r="G665">
        <v>26945</v>
      </c>
      <c r="H665">
        <v>1.8541838700798239</v>
      </c>
      <c r="I665" t="str">
        <f>VLOOKUP($B665&amp;$E665,'Employee List'!$A:$E,5,0)</f>
        <v>E-1120</v>
      </c>
    </row>
    <row r="666" spans="1:9" x14ac:dyDescent="0.35">
      <c r="A666" t="s">
        <v>1257</v>
      </c>
      <c r="B666" t="s">
        <v>45</v>
      </c>
      <c r="C666" t="s">
        <v>349</v>
      </c>
      <c r="D666" t="s">
        <v>1263</v>
      </c>
      <c r="E666" t="s">
        <v>30</v>
      </c>
      <c r="F666">
        <v>13469</v>
      </c>
      <c r="G666">
        <v>2622</v>
      </c>
      <c r="H666">
        <v>0.19466924047813497</v>
      </c>
      <c r="I666" t="str">
        <f>VLOOKUP($B666&amp;$E666,'Employee List'!$A:$E,5,0)</f>
        <v>E-1120</v>
      </c>
    </row>
    <row r="667" spans="1:9" x14ac:dyDescent="0.35">
      <c r="A667" t="s">
        <v>1257</v>
      </c>
      <c r="B667" t="s">
        <v>45</v>
      </c>
      <c r="C667" t="s">
        <v>349</v>
      </c>
      <c r="D667" t="s">
        <v>1263</v>
      </c>
      <c r="E667" t="s">
        <v>31</v>
      </c>
      <c r="F667">
        <v>15360</v>
      </c>
      <c r="G667">
        <v>27384</v>
      </c>
      <c r="H667">
        <v>1.7828124999999999</v>
      </c>
      <c r="I667" t="str">
        <f>VLOOKUP($B667&amp;$E667,'Employee List'!$A:$E,5,0)</f>
        <v>E-1120</v>
      </c>
    </row>
    <row r="668" spans="1:9" x14ac:dyDescent="0.35">
      <c r="A668" t="s">
        <v>1257</v>
      </c>
      <c r="B668" t="s">
        <v>45</v>
      </c>
      <c r="C668" t="s">
        <v>349</v>
      </c>
      <c r="D668" t="s">
        <v>1264</v>
      </c>
      <c r="E668" t="s">
        <v>29</v>
      </c>
      <c r="F668">
        <v>9153</v>
      </c>
      <c r="G668">
        <v>4745</v>
      </c>
      <c r="H668">
        <v>0.51840926472194904</v>
      </c>
      <c r="I668" t="str">
        <f>VLOOKUP($B668&amp;$E668,'Employee List'!$A:$E,5,0)</f>
        <v>E-1120</v>
      </c>
    </row>
    <row r="669" spans="1:9" x14ac:dyDescent="0.35">
      <c r="A669" t="s">
        <v>1257</v>
      </c>
      <c r="B669" t="s">
        <v>45</v>
      </c>
      <c r="C669" t="s">
        <v>349</v>
      </c>
      <c r="D669" t="s">
        <v>1264</v>
      </c>
      <c r="E669" t="s">
        <v>30</v>
      </c>
      <c r="F669">
        <v>10622</v>
      </c>
      <c r="G669">
        <v>12774</v>
      </c>
      <c r="H669">
        <v>1.202598380719262</v>
      </c>
      <c r="I669" t="str">
        <f>VLOOKUP($B669&amp;$E669,'Employee List'!$A:$E,5,0)</f>
        <v>E-1120</v>
      </c>
    </row>
    <row r="670" spans="1:9" x14ac:dyDescent="0.35">
      <c r="A670" t="s">
        <v>1257</v>
      </c>
      <c r="B670" t="s">
        <v>45</v>
      </c>
      <c r="C670" t="s">
        <v>349</v>
      </c>
      <c r="D670" t="s">
        <v>1264</v>
      </c>
      <c r="E670" t="s">
        <v>31</v>
      </c>
      <c r="F670">
        <v>11697</v>
      </c>
      <c r="G670">
        <v>16425</v>
      </c>
      <c r="H670">
        <v>1.4042062067196717</v>
      </c>
      <c r="I670" t="str">
        <f>VLOOKUP($B670&amp;$E670,'Employee List'!$A:$E,5,0)</f>
        <v>E-1120</v>
      </c>
    </row>
    <row r="671" spans="1:9" x14ac:dyDescent="0.35">
      <c r="A671" t="s">
        <v>1257</v>
      </c>
      <c r="B671" t="s">
        <v>45</v>
      </c>
      <c r="C671" t="s">
        <v>349</v>
      </c>
      <c r="D671" t="s">
        <v>1265</v>
      </c>
      <c r="E671" t="s">
        <v>29</v>
      </c>
      <c r="F671">
        <v>13281</v>
      </c>
      <c r="G671">
        <v>5952</v>
      </c>
      <c r="H671">
        <v>0.44815902416986675</v>
      </c>
      <c r="I671" t="str">
        <f>VLOOKUP($B671&amp;$E671,'Employee List'!$A:$E,5,0)</f>
        <v>E-1120</v>
      </c>
    </row>
    <row r="672" spans="1:9" x14ac:dyDescent="0.35">
      <c r="A672" t="s">
        <v>1257</v>
      </c>
      <c r="B672" t="s">
        <v>45</v>
      </c>
      <c r="C672" t="s">
        <v>349</v>
      </c>
      <c r="D672" t="s">
        <v>1265</v>
      </c>
      <c r="E672" t="s">
        <v>30</v>
      </c>
      <c r="F672">
        <v>12978</v>
      </c>
      <c r="G672">
        <v>7732</v>
      </c>
      <c r="H672">
        <v>0.59577746956387734</v>
      </c>
      <c r="I672" t="str">
        <f>VLOOKUP($B672&amp;$E672,'Employee List'!$A:$E,5,0)</f>
        <v>E-1120</v>
      </c>
    </row>
    <row r="673" spans="1:9" x14ac:dyDescent="0.35">
      <c r="A673" t="s">
        <v>1257</v>
      </c>
      <c r="B673" t="s">
        <v>45</v>
      </c>
      <c r="C673" t="s">
        <v>349</v>
      </c>
      <c r="D673" t="s">
        <v>1265</v>
      </c>
      <c r="E673" t="s">
        <v>31</v>
      </c>
      <c r="F673">
        <v>13236</v>
      </c>
      <c r="G673">
        <v>4519</v>
      </c>
      <c r="H673">
        <v>0.34141734663040191</v>
      </c>
      <c r="I673" t="str">
        <f>VLOOKUP($B673&amp;$E673,'Employee List'!$A:$E,5,0)</f>
        <v>E-1120</v>
      </c>
    </row>
    <row r="674" spans="1:9" x14ac:dyDescent="0.35">
      <c r="A674" t="s">
        <v>1257</v>
      </c>
      <c r="B674" t="s">
        <v>45</v>
      </c>
      <c r="C674" t="s">
        <v>349</v>
      </c>
      <c r="D674" t="s">
        <v>1260</v>
      </c>
      <c r="E674" t="s">
        <v>29</v>
      </c>
      <c r="F674">
        <v>112520</v>
      </c>
      <c r="G674">
        <v>110031</v>
      </c>
      <c r="H674">
        <v>0.977879488091006</v>
      </c>
      <c r="I674" t="str">
        <f>VLOOKUP($B674&amp;$E674,'Employee List'!$A:$E,5,0)</f>
        <v>E-1120</v>
      </c>
    </row>
    <row r="675" spans="1:9" x14ac:dyDescent="0.35">
      <c r="A675" t="s">
        <v>1257</v>
      </c>
      <c r="B675" t="s">
        <v>45</v>
      </c>
      <c r="C675" t="s">
        <v>349</v>
      </c>
      <c r="D675" t="s">
        <v>1260</v>
      </c>
      <c r="E675" t="s">
        <v>30</v>
      </c>
      <c r="F675">
        <v>111583</v>
      </c>
      <c r="G675">
        <v>105269</v>
      </c>
      <c r="H675">
        <v>0.94341431938556952</v>
      </c>
      <c r="I675" t="str">
        <f>VLOOKUP($B675&amp;$E675,'Employee List'!$A:$E,5,0)</f>
        <v>E-1120</v>
      </c>
    </row>
    <row r="676" spans="1:9" x14ac:dyDescent="0.35">
      <c r="A676" t="s">
        <v>1257</v>
      </c>
      <c r="B676" t="s">
        <v>45</v>
      </c>
      <c r="C676" t="s">
        <v>349</v>
      </c>
      <c r="D676" t="s">
        <v>1260</v>
      </c>
      <c r="E676" t="s">
        <v>31</v>
      </c>
      <c r="F676">
        <v>129397</v>
      </c>
      <c r="G676">
        <v>115636</v>
      </c>
      <c r="H676">
        <v>0.89365286675888933</v>
      </c>
      <c r="I676" t="str">
        <f>VLOOKUP($B676&amp;$E676,'Employee List'!$A:$E,5,0)</f>
        <v>E-1120</v>
      </c>
    </row>
    <row r="677" spans="1:9" x14ac:dyDescent="0.35">
      <c r="A677" t="s">
        <v>1257</v>
      </c>
      <c r="B677" t="s">
        <v>45</v>
      </c>
      <c r="C677" t="s">
        <v>349</v>
      </c>
      <c r="D677" t="s">
        <v>1261</v>
      </c>
      <c r="E677" t="s">
        <v>29</v>
      </c>
      <c r="F677">
        <v>132002</v>
      </c>
      <c r="G677">
        <v>130219</v>
      </c>
      <c r="H677">
        <v>0.98649262889956213</v>
      </c>
      <c r="I677" t="str">
        <f>VLOOKUP($B677&amp;$E677,'Employee List'!$A:$E,5,0)</f>
        <v>E-1120</v>
      </c>
    </row>
    <row r="678" spans="1:9" x14ac:dyDescent="0.35">
      <c r="A678" t="s">
        <v>1257</v>
      </c>
      <c r="B678" t="s">
        <v>45</v>
      </c>
      <c r="C678" t="s">
        <v>349</v>
      </c>
      <c r="D678" t="s">
        <v>1261</v>
      </c>
      <c r="E678" t="s">
        <v>30</v>
      </c>
      <c r="F678">
        <v>134590</v>
      </c>
      <c r="G678">
        <v>138868</v>
      </c>
      <c r="H678">
        <v>1.0317854223939371</v>
      </c>
      <c r="I678" t="str">
        <f>VLOOKUP($B678&amp;$E678,'Employee List'!$A:$E,5,0)</f>
        <v>E-1120</v>
      </c>
    </row>
    <row r="679" spans="1:9" x14ac:dyDescent="0.35">
      <c r="A679" t="s">
        <v>1257</v>
      </c>
      <c r="B679" t="s">
        <v>45</v>
      </c>
      <c r="C679" t="s">
        <v>349</v>
      </c>
      <c r="D679" t="s">
        <v>1261</v>
      </c>
      <c r="E679" t="s">
        <v>31</v>
      </c>
      <c r="F679">
        <v>137251</v>
      </c>
      <c r="G679">
        <v>122511</v>
      </c>
      <c r="H679">
        <v>0.89260551835687896</v>
      </c>
      <c r="I679" t="str">
        <f>VLOOKUP($B679&amp;$E679,'Employee List'!$A:$E,5,0)</f>
        <v>E-1120</v>
      </c>
    </row>
    <row r="680" spans="1:9" x14ac:dyDescent="0.35">
      <c r="A680" t="s">
        <v>1257</v>
      </c>
      <c r="B680" t="s">
        <v>45</v>
      </c>
      <c r="C680" t="s">
        <v>349</v>
      </c>
      <c r="D680" t="s">
        <v>1266</v>
      </c>
      <c r="E680" t="s">
        <v>29</v>
      </c>
      <c r="F680">
        <v>51009</v>
      </c>
      <c r="G680">
        <v>37009</v>
      </c>
      <c r="H680">
        <v>0.7255386304377659</v>
      </c>
      <c r="I680" t="str">
        <f>VLOOKUP($B680&amp;$E680,'Employee List'!$A:$E,5,0)</f>
        <v>E-1120</v>
      </c>
    </row>
    <row r="681" spans="1:9" x14ac:dyDescent="0.35">
      <c r="A681" t="s">
        <v>1257</v>
      </c>
      <c r="B681" t="s">
        <v>45</v>
      </c>
      <c r="C681" t="s">
        <v>349</v>
      </c>
      <c r="D681" t="s">
        <v>1266</v>
      </c>
      <c r="E681" t="s">
        <v>30</v>
      </c>
      <c r="F681">
        <v>53515</v>
      </c>
      <c r="G681">
        <v>35214</v>
      </c>
      <c r="H681">
        <v>0.65802111557507237</v>
      </c>
      <c r="I681" t="str">
        <f>VLOOKUP($B681&amp;$E681,'Employee List'!$A:$E,5,0)</f>
        <v>E-1120</v>
      </c>
    </row>
    <row r="682" spans="1:9" x14ac:dyDescent="0.35">
      <c r="A682" t="s">
        <v>1257</v>
      </c>
      <c r="B682" t="s">
        <v>45</v>
      </c>
      <c r="C682" t="s">
        <v>349</v>
      </c>
      <c r="D682" t="s">
        <v>1266</v>
      </c>
      <c r="E682" t="s">
        <v>31</v>
      </c>
      <c r="F682">
        <v>55053</v>
      </c>
      <c r="G682">
        <v>37842</v>
      </c>
      <c r="H682">
        <v>0.68737398506893355</v>
      </c>
      <c r="I682" t="str">
        <f>VLOOKUP($B682&amp;$E682,'Employee List'!$A:$E,5,0)</f>
        <v>E-1120</v>
      </c>
    </row>
    <row r="683" spans="1:9" x14ac:dyDescent="0.35">
      <c r="A683" t="s">
        <v>1257</v>
      </c>
      <c r="B683" t="s">
        <v>45</v>
      </c>
      <c r="C683" t="s">
        <v>349</v>
      </c>
      <c r="D683" t="s">
        <v>1267</v>
      </c>
      <c r="E683" t="s">
        <v>29</v>
      </c>
      <c r="F683">
        <v>50757</v>
      </c>
      <c r="G683">
        <v>29480</v>
      </c>
      <c r="H683">
        <v>0.58080658825383691</v>
      </c>
      <c r="I683" t="str">
        <f>VLOOKUP($B683&amp;$E683,'Employee List'!$A:$E,5,0)</f>
        <v>E-1120</v>
      </c>
    </row>
    <row r="684" spans="1:9" x14ac:dyDescent="0.35">
      <c r="A684" t="s">
        <v>1257</v>
      </c>
      <c r="B684" t="s">
        <v>45</v>
      </c>
      <c r="C684" t="s">
        <v>349</v>
      </c>
      <c r="D684" t="s">
        <v>1267</v>
      </c>
      <c r="E684" t="s">
        <v>30</v>
      </c>
      <c r="F684">
        <v>48203</v>
      </c>
      <c r="G684">
        <v>32446</v>
      </c>
      <c r="H684">
        <v>0.67311163205609614</v>
      </c>
      <c r="I684" t="str">
        <f>VLOOKUP($B684&amp;$E684,'Employee List'!$A:$E,5,0)</f>
        <v>E-1120</v>
      </c>
    </row>
    <row r="685" spans="1:9" x14ac:dyDescent="0.35">
      <c r="A685" t="s">
        <v>1257</v>
      </c>
      <c r="B685" t="s">
        <v>45</v>
      </c>
      <c r="C685" t="s">
        <v>349</v>
      </c>
      <c r="D685" t="s">
        <v>1267</v>
      </c>
      <c r="E685" t="s">
        <v>31</v>
      </c>
      <c r="F685">
        <v>48362</v>
      </c>
      <c r="G685">
        <v>30541</v>
      </c>
      <c r="H685">
        <v>0.6315082089243621</v>
      </c>
      <c r="I685" t="str">
        <f>VLOOKUP($B685&amp;$E685,'Employee List'!$A:$E,5,0)</f>
        <v>E-1120</v>
      </c>
    </row>
    <row r="686" spans="1:9" x14ac:dyDescent="0.35">
      <c r="A686" t="s">
        <v>1257</v>
      </c>
      <c r="B686" t="s">
        <v>45</v>
      </c>
      <c r="C686" t="s">
        <v>349</v>
      </c>
      <c r="D686" t="s">
        <v>1268</v>
      </c>
      <c r="E686" t="s">
        <v>29</v>
      </c>
      <c r="F686">
        <v>16475</v>
      </c>
      <c r="G686">
        <v>10305</v>
      </c>
      <c r="H686">
        <v>0.62549317147192718</v>
      </c>
      <c r="I686" t="str">
        <f>VLOOKUP($B686&amp;$E686,'Employee List'!$A:$E,5,0)</f>
        <v>E-1120</v>
      </c>
    </row>
    <row r="687" spans="1:9" x14ac:dyDescent="0.35">
      <c r="A687" t="s">
        <v>1257</v>
      </c>
      <c r="B687" t="s">
        <v>45</v>
      </c>
      <c r="C687" t="s">
        <v>349</v>
      </c>
      <c r="D687" t="s">
        <v>1268</v>
      </c>
      <c r="E687" t="s">
        <v>30</v>
      </c>
      <c r="F687">
        <v>12986</v>
      </c>
      <c r="G687">
        <v>10719</v>
      </c>
      <c r="H687">
        <v>0.82542738333590016</v>
      </c>
      <c r="I687" t="str">
        <f>VLOOKUP($B687&amp;$E687,'Employee List'!$A:$E,5,0)</f>
        <v>E-1120</v>
      </c>
    </row>
    <row r="688" spans="1:9" x14ac:dyDescent="0.35">
      <c r="A688" t="s">
        <v>1257</v>
      </c>
      <c r="B688" t="s">
        <v>45</v>
      </c>
      <c r="C688" t="s">
        <v>349</v>
      </c>
      <c r="D688" t="s">
        <v>1268</v>
      </c>
      <c r="E688" t="s">
        <v>31</v>
      </c>
      <c r="F688">
        <v>14667</v>
      </c>
      <c r="G688">
        <v>9646</v>
      </c>
      <c r="H688">
        <v>0.65766687120747258</v>
      </c>
      <c r="I688" t="str">
        <f>VLOOKUP($B688&amp;$E688,'Employee List'!$A:$E,5,0)</f>
        <v>E-1120</v>
      </c>
    </row>
    <row r="689" spans="1:9" x14ac:dyDescent="0.35">
      <c r="A689" t="s">
        <v>1257</v>
      </c>
      <c r="B689" t="s">
        <v>45</v>
      </c>
      <c r="C689" t="s">
        <v>349</v>
      </c>
      <c r="D689" t="s">
        <v>1269</v>
      </c>
      <c r="E689" t="s">
        <v>29</v>
      </c>
      <c r="F689">
        <v>12206</v>
      </c>
      <c r="G689">
        <v>10204</v>
      </c>
      <c r="H689">
        <v>0.83598230378502381</v>
      </c>
      <c r="I689" t="str">
        <f>VLOOKUP($B689&amp;$E689,'Employee List'!$A:$E,5,0)</f>
        <v>E-1120</v>
      </c>
    </row>
    <row r="690" spans="1:9" x14ac:dyDescent="0.35">
      <c r="A690" t="s">
        <v>1257</v>
      </c>
      <c r="B690" t="s">
        <v>45</v>
      </c>
      <c r="C690" t="s">
        <v>349</v>
      </c>
      <c r="D690" t="s">
        <v>1269</v>
      </c>
      <c r="E690" t="s">
        <v>30</v>
      </c>
      <c r="F690">
        <v>13275</v>
      </c>
      <c r="G690">
        <v>14795</v>
      </c>
      <c r="H690">
        <v>1.1145009416195857</v>
      </c>
      <c r="I690" t="str">
        <f>VLOOKUP($B690&amp;$E690,'Employee List'!$A:$E,5,0)</f>
        <v>E-1120</v>
      </c>
    </row>
    <row r="691" spans="1:9" x14ac:dyDescent="0.35">
      <c r="A691" t="s">
        <v>1257</v>
      </c>
      <c r="B691" t="s">
        <v>45</v>
      </c>
      <c r="C691" t="s">
        <v>349</v>
      </c>
      <c r="D691" t="s">
        <v>1269</v>
      </c>
      <c r="E691" t="s">
        <v>31</v>
      </c>
      <c r="F691">
        <v>12868</v>
      </c>
      <c r="G691">
        <v>14653</v>
      </c>
      <c r="H691">
        <v>1.1387161952129312</v>
      </c>
      <c r="I691" t="str">
        <f>VLOOKUP($B691&amp;$E691,'Employee List'!$A:$E,5,0)</f>
        <v>E-1120</v>
      </c>
    </row>
    <row r="692" spans="1:9" x14ac:dyDescent="0.35">
      <c r="A692" t="s">
        <v>1257</v>
      </c>
      <c r="B692" t="s">
        <v>45</v>
      </c>
      <c r="C692" t="s">
        <v>349</v>
      </c>
      <c r="D692" t="s">
        <v>1270</v>
      </c>
      <c r="E692" t="s">
        <v>29</v>
      </c>
      <c r="F692">
        <v>14417</v>
      </c>
      <c r="G692">
        <v>3702</v>
      </c>
      <c r="H692">
        <v>0.25678019005340919</v>
      </c>
      <c r="I692" t="str">
        <f>VLOOKUP($B692&amp;$E692,'Employee List'!$A:$E,5,0)</f>
        <v>E-1120</v>
      </c>
    </row>
    <row r="693" spans="1:9" x14ac:dyDescent="0.35">
      <c r="A693" t="s">
        <v>1257</v>
      </c>
      <c r="B693" t="s">
        <v>45</v>
      </c>
      <c r="C693" t="s">
        <v>349</v>
      </c>
      <c r="D693" t="s">
        <v>1270</v>
      </c>
      <c r="E693" t="s">
        <v>30</v>
      </c>
      <c r="F693">
        <v>15507</v>
      </c>
      <c r="G693">
        <v>5463</v>
      </c>
      <c r="H693">
        <v>0.35229251305861869</v>
      </c>
      <c r="I693" t="str">
        <f>VLOOKUP($B693&amp;$E693,'Employee List'!$A:$E,5,0)</f>
        <v>E-1120</v>
      </c>
    </row>
    <row r="694" spans="1:9" x14ac:dyDescent="0.35">
      <c r="A694" t="s">
        <v>1257</v>
      </c>
      <c r="B694" t="s">
        <v>45</v>
      </c>
      <c r="C694" t="s">
        <v>349</v>
      </c>
      <c r="D694" t="s">
        <v>1270</v>
      </c>
      <c r="E694" t="s">
        <v>31</v>
      </c>
      <c r="F694">
        <v>14602</v>
      </c>
      <c r="G694">
        <v>5456</v>
      </c>
      <c r="H694">
        <v>0.37364744555540336</v>
      </c>
      <c r="I694" t="str">
        <f>VLOOKUP($B694&amp;$E694,'Employee List'!$A:$E,5,0)</f>
        <v>E-1120</v>
      </c>
    </row>
    <row r="695" spans="1:9" x14ac:dyDescent="0.35">
      <c r="A695" t="s">
        <v>1257</v>
      </c>
      <c r="B695" t="s">
        <v>45</v>
      </c>
      <c r="C695" t="s">
        <v>349</v>
      </c>
      <c r="D695" t="s">
        <v>1271</v>
      </c>
      <c r="E695" t="s">
        <v>29</v>
      </c>
      <c r="F695">
        <v>22499</v>
      </c>
      <c r="G695">
        <v>8893</v>
      </c>
      <c r="H695">
        <v>0.395262011644962</v>
      </c>
      <c r="I695" t="str">
        <f>VLOOKUP($B695&amp;$E695,'Employee List'!$A:$E,5,0)</f>
        <v>E-1120</v>
      </c>
    </row>
    <row r="696" spans="1:9" x14ac:dyDescent="0.35">
      <c r="A696" t="s">
        <v>1257</v>
      </c>
      <c r="B696" t="s">
        <v>45</v>
      </c>
      <c r="C696" t="s">
        <v>349</v>
      </c>
      <c r="D696" t="s">
        <v>1271</v>
      </c>
      <c r="E696" t="s">
        <v>30</v>
      </c>
      <c r="F696">
        <v>23194</v>
      </c>
      <c r="G696">
        <v>19107</v>
      </c>
      <c r="H696">
        <v>0.82379063550918341</v>
      </c>
      <c r="I696" t="str">
        <f>VLOOKUP($B696&amp;$E696,'Employee List'!$A:$E,5,0)</f>
        <v>E-1120</v>
      </c>
    </row>
    <row r="697" spans="1:9" x14ac:dyDescent="0.35">
      <c r="A697" t="s">
        <v>1257</v>
      </c>
      <c r="B697" t="s">
        <v>45</v>
      </c>
      <c r="C697" t="s">
        <v>349</v>
      </c>
      <c r="D697" t="s">
        <v>1271</v>
      </c>
      <c r="E697" t="s">
        <v>31</v>
      </c>
      <c r="F697">
        <v>21779</v>
      </c>
      <c r="G697">
        <v>12180</v>
      </c>
      <c r="H697">
        <v>0.559254327563249</v>
      </c>
      <c r="I697" t="str">
        <f>VLOOKUP($B697&amp;$E697,'Employee List'!$A:$E,5,0)</f>
        <v>E-1120</v>
      </c>
    </row>
    <row r="698" spans="1:9" x14ac:dyDescent="0.35">
      <c r="A698" t="s">
        <v>1257</v>
      </c>
      <c r="B698" t="s">
        <v>45</v>
      </c>
      <c r="C698" t="s">
        <v>349</v>
      </c>
      <c r="D698" t="s">
        <v>1258</v>
      </c>
      <c r="E698" t="s">
        <v>29</v>
      </c>
      <c r="F698">
        <v>146277</v>
      </c>
      <c r="G698">
        <v>126898</v>
      </c>
      <c r="H698">
        <v>0.86751847522166847</v>
      </c>
      <c r="I698" t="str">
        <f>VLOOKUP($B698&amp;$E698,'Employee List'!$A:$E,5,0)</f>
        <v>E-1120</v>
      </c>
    </row>
    <row r="699" spans="1:9" x14ac:dyDescent="0.35">
      <c r="A699" t="s">
        <v>1257</v>
      </c>
      <c r="B699" t="s">
        <v>45</v>
      </c>
      <c r="C699" t="s">
        <v>349</v>
      </c>
      <c r="D699" t="s">
        <v>1258</v>
      </c>
      <c r="E699" t="s">
        <v>30</v>
      </c>
      <c r="F699">
        <v>141646</v>
      </c>
      <c r="G699">
        <v>113046</v>
      </c>
      <c r="H699">
        <v>0.79808819168914058</v>
      </c>
      <c r="I699" t="str">
        <f>VLOOKUP($B699&amp;$E699,'Employee List'!$A:$E,5,0)</f>
        <v>E-1120</v>
      </c>
    </row>
    <row r="700" spans="1:9" x14ac:dyDescent="0.35">
      <c r="A700" t="s">
        <v>1257</v>
      </c>
      <c r="B700" t="s">
        <v>45</v>
      </c>
      <c r="C700" t="s">
        <v>349</v>
      </c>
      <c r="D700" t="s">
        <v>1258</v>
      </c>
      <c r="E700" t="s">
        <v>31</v>
      </c>
      <c r="F700">
        <v>135001</v>
      </c>
      <c r="G700">
        <v>96138</v>
      </c>
      <c r="H700">
        <v>0.71212805831067916</v>
      </c>
      <c r="I700" t="str">
        <f>VLOOKUP($B700&amp;$E700,'Employee List'!$A:$E,5,0)</f>
        <v>E-1120</v>
      </c>
    </row>
    <row r="701" spans="1:9" x14ac:dyDescent="0.35">
      <c r="A701" t="s">
        <v>1257</v>
      </c>
      <c r="B701" t="s">
        <v>45</v>
      </c>
      <c r="C701" t="s">
        <v>349</v>
      </c>
      <c r="D701" t="s">
        <v>1272</v>
      </c>
      <c r="E701" t="s">
        <v>29</v>
      </c>
      <c r="F701">
        <v>29489</v>
      </c>
      <c r="G701">
        <v>20145</v>
      </c>
      <c r="H701">
        <v>0.68313608464173081</v>
      </c>
      <c r="I701" t="str">
        <f>VLOOKUP($B701&amp;$E701,'Employee List'!$A:$E,5,0)</f>
        <v>E-1120</v>
      </c>
    </row>
    <row r="702" spans="1:9" x14ac:dyDescent="0.35">
      <c r="A702" t="s">
        <v>1257</v>
      </c>
      <c r="B702" t="s">
        <v>45</v>
      </c>
      <c r="C702" t="s">
        <v>349</v>
      </c>
      <c r="D702" t="s">
        <v>1272</v>
      </c>
      <c r="E702" t="s">
        <v>30</v>
      </c>
      <c r="F702">
        <v>31691</v>
      </c>
      <c r="G702">
        <v>29328</v>
      </c>
      <c r="H702">
        <v>0.92543624372850342</v>
      </c>
      <c r="I702" t="str">
        <f>VLOOKUP($B702&amp;$E702,'Employee List'!$A:$E,5,0)</f>
        <v>E-1120</v>
      </c>
    </row>
    <row r="703" spans="1:9" x14ac:dyDescent="0.35">
      <c r="A703" t="s">
        <v>1257</v>
      </c>
      <c r="B703" t="s">
        <v>45</v>
      </c>
      <c r="C703" t="s">
        <v>349</v>
      </c>
      <c r="D703" t="s">
        <v>1272</v>
      </c>
      <c r="E703" t="s">
        <v>31</v>
      </c>
      <c r="F703">
        <v>34992</v>
      </c>
      <c r="G703">
        <v>26602</v>
      </c>
      <c r="H703">
        <v>0.76023090992226794</v>
      </c>
      <c r="I703" t="str">
        <f>VLOOKUP($B703&amp;$E703,'Employee List'!$A:$E,5,0)</f>
        <v>E-1120</v>
      </c>
    </row>
    <row r="704" spans="1:9" x14ac:dyDescent="0.35">
      <c r="A704" t="s">
        <v>1257</v>
      </c>
      <c r="B704" t="s">
        <v>45</v>
      </c>
      <c r="C704" t="s">
        <v>349</v>
      </c>
      <c r="D704" t="s">
        <v>1259</v>
      </c>
      <c r="E704" t="s">
        <v>29</v>
      </c>
      <c r="F704">
        <v>30944</v>
      </c>
      <c r="G704">
        <v>15937</v>
      </c>
      <c r="H704">
        <v>0.51502714581178899</v>
      </c>
      <c r="I704" t="str">
        <f>VLOOKUP($B704&amp;$E704,'Employee List'!$A:$E,5,0)</f>
        <v>E-1120</v>
      </c>
    </row>
    <row r="705" spans="1:9" x14ac:dyDescent="0.35">
      <c r="A705" t="s">
        <v>1257</v>
      </c>
      <c r="B705" t="s">
        <v>45</v>
      </c>
      <c r="C705" t="s">
        <v>349</v>
      </c>
      <c r="D705" t="s">
        <v>1259</v>
      </c>
      <c r="E705" t="s">
        <v>30</v>
      </c>
      <c r="F705">
        <v>31361</v>
      </c>
      <c r="G705">
        <v>19754</v>
      </c>
      <c r="H705">
        <v>0.62989062848761201</v>
      </c>
      <c r="I705" t="str">
        <f>VLOOKUP($B705&amp;$E705,'Employee List'!$A:$E,5,0)</f>
        <v>E-1120</v>
      </c>
    </row>
    <row r="706" spans="1:9" x14ac:dyDescent="0.35">
      <c r="A706" t="s">
        <v>1257</v>
      </c>
      <c r="B706" t="s">
        <v>45</v>
      </c>
      <c r="C706" t="s">
        <v>349</v>
      </c>
      <c r="D706" t="s">
        <v>1259</v>
      </c>
      <c r="E706" t="s">
        <v>31</v>
      </c>
      <c r="F706">
        <v>33132</v>
      </c>
      <c r="G706">
        <v>11969</v>
      </c>
      <c r="H706">
        <v>0.36125196184957142</v>
      </c>
      <c r="I706" t="str">
        <f>VLOOKUP($B706&amp;$E706,'Employee List'!$A:$E,5,0)</f>
        <v>E-1120</v>
      </c>
    </row>
    <row r="707" spans="1:9" x14ac:dyDescent="0.35">
      <c r="A707" t="s">
        <v>1257</v>
      </c>
      <c r="B707" t="s">
        <v>45</v>
      </c>
      <c r="C707" t="s">
        <v>349</v>
      </c>
      <c r="D707" t="s">
        <v>1273</v>
      </c>
      <c r="E707" t="s">
        <v>29</v>
      </c>
      <c r="F707">
        <v>6559</v>
      </c>
      <c r="G707">
        <v>6096</v>
      </c>
      <c r="H707">
        <v>0.92940997103216949</v>
      </c>
      <c r="I707" t="str">
        <f>VLOOKUP($B707&amp;$E707,'Employee List'!$A:$E,5,0)</f>
        <v>E-1120</v>
      </c>
    </row>
    <row r="708" spans="1:9" x14ac:dyDescent="0.35">
      <c r="A708" t="s">
        <v>1257</v>
      </c>
      <c r="B708" t="s">
        <v>45</v>
      </c>
      <c r="C708" t="s">
        <v>349</v>
      </c>
      <c r="D708" t="s">
        <v>1273</v>
      </c>
      <c r="E708" t="s">
        <v>30</v>
      </c>
      <c r="F708">
        <v>5004</v>
      </c>
      <c r="G708">
        <v>3732</v>
      </c>
      <c r="H708">
        <v>0.74580335731414871</v>
      </c>
      <c r="I708" t="str">
        <f>VLOOKUP($B708&amp;$E708,'Employee List'!$A:$E,5,0)</f>
        <v>E-1120</v>
      </c>
    </row>
    <row r="709" spans="1:9" x14ac:dyDescent="0.35">
      <c r="A709" t="s">
        <v>1257</v>
      </c>
      <c r="B709" t="s">
        <v>45</v>
      </c>
      <c r="C709" t="s">
        <v>349</v>
      </c>
      <c r="D709" t="s">
        <v>1273</v>
      </c>
      <c r="E709" t="s">
        <v>31</v>
      </c>
      <c r="F709">
        <v>7134</v>
      </c>
      <c r="G709">
        <v>2516</v>
      </c>
      <c r="H709">
        <v>0.35267731987664702</v>
      </c>
      <c r="I709" t="str">
        <f>VLOOKUP($B709&amp;$E709,'Employee List'!$A:$E,5,0)</f>
        <v>E-1120</v>
      </c>
    </row>
    <row r="710" spans="1:9" x14ac:dyDescent="0.35">
      <c r="A710" t="s">
        <v>1257</v>
      </c>
      <c r="B710" t="s">
        <v>45</v>
      </c>
      <c r="C710" t="s">
        <v>349</v>
      </c>
      <c r="D710" t="s">
        <v>1275</v>
      </c>
      <c r="E710" t="s">
        <v>29</v>
      </c>
      <c r="F710">
        <v>19569</v>
      </c>
      <c r="G710">
        <v>16459</v>
      </c>
      <c r="H710">
        <v>0.84107516991159492</v>
      </c>
      <c r="I710" t="str">
        <f>VLOOKUP($B710&amp;$E710,'Employee List'!$A:$E,5,0)</f>
        <v>E-1120</v>
      </c>
    </row>
    <row r="711" spans="1:9" x14ac:dyDescent="0.35">
      <c r="A711" t="s">
        <v>1257</v>
      </c>
      <c r="B711" t="s">
        <v>45</v>
      </c>
      <c r="C711" t="s">
        <v>349</v>
      </c>
      <c r="D711" t="s">
        <v>1275</v>
      </c>
      <c r="E711" t="s">
        <v>30</v>
      </c>
      <c r="F711">
        <v>20202</v>
      </c>
      <c r="G711">
        <v>21015</v>
      </c>
      <c r="H711">
        <v>1.0402435402435402</v>
      </c>
      <c r="I711" t="str">
        <f>VLOOKUP($B711&amp;$E711,'Employee List'!$A:$E,5,0)</f>
        <v>E-1120</v>
      </c>
    </row>
    <row r="712" spans="1:9" x14ac:dyDescent="0.35">
      <c r="A712" t="s">
        <v>1257</v>
      </c>
      <c r="B712" t="s">
        <v>45</v>
      </c>
      <c r="C712" t="s">
        <v>349</v>
      </c>
      <c r="D712" t="s">
        <v>1275</v>
      </c>
      <c r="E712" t="s">
        <v>31</v>
      </c>
      <c r="F712">
        <v>19906</v>
      </c>
      <c r="G712">
        <v>27790</v>
      </c>
      <c r="H712">
        <v>1.3960614889982921</v>
      </c>
      <c r="I712" t="str">
        <f>VLOOKUP($B712&amp;$E712,'Employee List'!$A:$E,5,0)</f>
        <v>E-1120</v>
      </c>
    </row>
    <row r="713" spans="1:9" x14ac:dyDescent="0.35">
      <c r="A713" t="s">
        <v>1257</v>
      </c>
      <c r="B713" t="s">
        <v>45</v>
      </c>
      <c r="C713" t="s">
        <v>349</v>
      </c>
      <c r="D713" t="s">
        <v>1276</v>
      </c>
      <c r="E713" t="s">
        <v>29</v>
      </c>
      <c r="F713">
        <v>4934</v>
      </c>
      <c r="G713">
        <v>4744</v>
      </c>
      <c r="H713">
        <v>0.96149169031212001</v>
      </c>
      <c r="I713" t="str">
        <f>VLOOKUP($B713&amp;$E713,'Employee List'!$A:$E,5,0)</f>
        <v>E-1120</v>
      </c>
    </row>
    <row r="714" spans="1:9" x14ac:dyDescent="0.35">
      <c r="A714" t="s">
        <v>1257</v>
      </c>
      <c r="B714" t="s">
        <v>45</v>
      </c>
      <c r="C714" t="s">
        <v>349</v>
      </c>
      <c r="D714" t="s">
        <v>1276</v>
      </c>
      <c r="E714" t="s">
        <v>30</v>
      </c>
      <c r="F714">
        <v>2109</v>
      </c>
      <c r="G714">
        <v>4231</v>
      </c>
      <c r="H714">
        <v>2.0061640587956378</v>
      </c>
      <c r="I714" t="str">
        <f>VLOOKUP($B714&amp;$E714,'Employee List'!$A:$E,5,0)</f>
        <v>E-1120</v>
      </c>
    </row>
    <row r="715" spans="1:9" x14ac:dyDescent="0.35">
      <c r="A715" t="s">
        <v>1257</v>
      </c>
      <c r="B715" t="s">
        <v>45</v>
      </c>
      <c r="C715" t="s">
        <v>349</v>
      </c>
      <c r="D715" t="s">
        <v>1276</v>
      </c>
      <c r="E715" t="s">
        <v>31</v>
      </c>
      <c r="F715">
        <v>5512</v>
      </c>
      <c r="G715">
        <v>1033</v>
      </c>
      <c r="H715">
        <v>0.18740928882438315</v>
      </c>
      <c r="I715" t="str">
        <f>VLOOKUP($B715&amp;$E715,'Employee List'!$A:$E,5,0)</f>
        <v>E-1120</v>
      </c>
    </row>
    <row r="716" spans="1:9" x14ac:dyDescent="0.35">
      <c r="A716" t="s">
        <v>1257</v>
      </c>
      <c r="B716" t="s">
        <v>45</v>
      </c>
      <c r="C716" t="s">
        <v>349</v>
      </c>
      <c r="D716" t="s">
        <v>1277</v>
      </c>
      <c r="E716" t="s">
        <v>29</v>
      </c>
      <c r="F716">
        <v>8866</v>
      </c>
      <c r="G716">
        <v>7121</v>
      </c>
      <c r="H716">
        <v>0.80318069027746453</v>
      </c>
      <c r="I716" t="str">
        <f>VLOOKUP($B716&amp;$E716,'Employee List'!$A:$E,5,0)</f>
        <v>E-1120</v>
      </c>
    </row>
    <row r="717" spans="1:9" x14ac:dyDescent="0.35">
      <c r="A717" t="s">
        <v>1257</v>
      </c>
      <c r="B717" t="s">
        <v>45</v>
      </c>
      <c r="C717" t="s">
        <v>349</v>
      </c>
      <c r="D717" t="s">
        <v>1277</v>
      </c>
      <c r="E717" t="s">
        <v>30</v>
      </c>
      <c r="F717">
        <v>10256</v>
      </c>
      <c r="G717">
        <v>6880</v>
      </c>
      <c r="H717">
        <v>0.67082683307332291</v>
      </c>
      <c r="I717" t="str">
        <f>VLOOKUP($B717&amp;$E717,'Employee List'!$A:$E,5,0)</f>
        <v>E-1120</v>
      </c>
    </row>
    <row r="718" spans="1:9" x14ac:dyDescent="0.35">
      <c r="A718" t="s">
        <v>1257</v>
      </c>
      <c r="B718" t="s">
        <v>45</v>
      </c>
      <c r="C718" t="s">
        <v>349</v>
      </c>
      <c r="D718" t="s">
        <v>1277</v>
      </c>
      <c r="E718" t="s">
        <v>31</v>
      </c>
      <c r="F718">
        <v>8819</v>
      </c>
      <c r="G718">
        <v>8491</v>
      </c>
      <c r="H718">
        <v>0.96280757455493815</v>
      </c>
      <c r="I718" t="str">
        <f>VLOOKUP($B718&amp;$E718,'Employee List'!$A:$E,5,0)</f>
        <v>E-1120</v>
      </c>
    </row>
    <row r="719" spans="1:9" x14ac:dyDescent="0.35">
      <c r="A719" t="s">
        <v>1257</v>
      </c>
      <c r="B719" t="s">
        <v>45</v>
      </c>
      <c r="C719" t="s">
        <v>349</v>
      </c>
      <c r="D719" t="s">
        <v>1278</v>
      </c>
      <c r="E719" t="s">
        <v>29</v>
      </c>
      <c r="F719">
        <v>27799</v>
      </c>
      <c r="G719">
        <v>17343</v>
      </c>
      <c r="H719">
        <v>0.62387136227921869</v>
      </c>
      <c r="I719" t="str">
        <f>VLOOKUP($B719&amp;$E719,'Employee List'!$A:$E,5,0)</f>
        <v>E-1120</v>
      </c>
    </row>
    <row r="720" spans="1:9" x14ac:dyDescent="0.35">
      <c r="A720" t="s">
        <v>1257</v>
      </c>
      <c r="B720" t="s">
        <v>45</v>
      </c>
      <c r="C720" t="s">
        <v>349</v>
      </c>
      <c r="D720" t="s">
        <v>1278</v>
      </c>
      <c r="E720" t="s">
        <v>30</v>
      </c>
      <c r="F720">
        <v>27830</v>
      </c>
      <c r="G720">
        <v>22290</v>
      </c>
      <c r="H720">
        <v>0.80093424362199062</v>
      </c>
      <c r="I720" t="str">
        <f>VLOOKUP($B720&amp;$E720,'Employee List'!$A:$E,5,0)</f>
        <v>E-1120</v>
      </c>
    </row>
    <row r="721" spans="1:9" x14ac:dyDescent="0.35">
      <c r="A721" t="s">
        <v>1257</v>
      </c>
      <c r="B721" t="s">
        <v>45</v>
      </c>
      <c r="C721" t="s">
        <v>349</v>
      </c>
      <c r="D721" t="s">
        <v>1278</v>
      </c>
      <c r="E721" t="s">
        <v>31</v>
      </c>
      <c r="F721">
        <v>27100</v>
      </c>
      <c r="G721">
        <v>19075</v>
      </c>
      <c r="H721">
        <v>0.70387453874538741</v>
      </c>
      <c r="I721" t="str">
        <f>VLOOKUP($B721&amp;$E721,'Employee List'!$A:$E,5,0)</f>
        <v>E-1120</v>
      </c>
    </row>
    <row r="722" spans="1:9" x14ac:dyDescent="0.35">
      <c r="A722" t="s">
        <v>1257</v>
      </c>
      <c r="B722" t="s">
        <v>45</v>
      </c>
      <c r="C722" t="s">
        <v>349</v>
      </c>
      <c r="D722" t="s">
        <v>1279</v>
      </c>
      <c r="E722" t="s">
        <v>29</v>
      </c>
      <c r="F722">
        <v>4920</v>
      </c>
      <c r="G722">
        <v>1383</v>
      </c>
      <c r="H722">
        <v>0.28109756097560978</v>
      </c>
      <c r="I722" t="str">
        <f>VLOOKUP($B722&amp;$E722,'Employee List'!$A:$E,5,0)</f>
        <v>E-1120</v>
      </c>
    </row>
    <row r="723" spans="1:9" x14ac:dyDescent="0.35">
      <c r="A723" t="s">
        <v>1257</v>
      </c>
      <c r="B723" t="s">
        <v>45</v>
      </c>
      <c r="C723" t="s">
        <v>349</v>
      </c>
      <c r="D723" t="s">
        <v>1279</v>
      </c>
      <c r="E723" t="s">
        <v>30</v>
      </c>
      <c r="F723">
        <v>5479</v>
      </c>
      <c r="G723">
        <v>1701</v>
      </c>
      <c r="H723">
        <v>0.31045811279430552</v>
      </c>
      <c r="I723" t="str">
        <f>VLOOKUP($B723&amp;$E723,'Employee List'!$A:$E,5,0)</f>
        <v>E-1120</v>
      </c>
    </row>
    <row r="724" spans="1:9" x14ac:dyDescent="0.35">
      <c r="A724" t="s">
        <v>1257</v>
      </c>
      <c r="B724" t="s">
        <v>45</v>
      </c>
      <c r="C724" t="s">
        <v>349</v>
      </c>
      <c r="D724" t="s">
        <v>1279</v>
      </c>
      <c r="E724" t="s">
        <v>31</v>
      </c>
      <c r="F724">
        <v>4479</v>
      </c>
      <c r="G724">
        <v>1069</v>
      </c>
      <c r="H724">
        <v>0.23866934583612415</v>
      </c>
      <c r="I724" t="str">
        <f>VLOOKUP($B724&amp;$E724,'Employee List'!$A:$E,5,0)</f>
        <v>E-1120</v>
      </c>
    </row>
    <row r="725" spans="1:9" x14ac:dyDescent="0.35">
      <c r="A725" t="s">
        <v>1257</v>
      </c>
      <c r="B725" t="s">
        <v>45</v>
      </c>
      <c r="C725" t="s">
        <v>349</v>
      </c>
      <c r="D725" t="s">
        <v>1280</v>
      </c>
      <c r="E725" t="s">
        <v>29</v>
      </c>
      <c r="F725">
        <v>25623</v>
      </c>
      <c r="G725">
        <v>15610</v>
      </c>
      <c r="H725">
        <v>0.60921828045115711</v>
      </c>
      <c r="I725" t="str">
        <f>VLOOKUP($B725&amp;$E725,'Employee List'!$A:$E,5,0)</f>
        <v>E-1120</v>
      </c>
    </row>
    <row r="726" spans="1:9" x14ac:dyDescent="0.35">
      <c r="A726" t="s">
        <v>1257</v>
      </c>
      <c r="B726" t="s">
        <v>45</v>
      </c>
      <c r="C726" t="s">
        <v>349</v>
      </c>
      <c r="D726" t="s">
        <v>1280</v>
      </c>
      <c r="E726" t="s">
        <v>30</v>
      </c>
      <c r="F726">
        <v>26040</v>
      </c>
      <c r="G726">
        <v>22064</v>
      </c>
      <c r="H726">
        <v>0.84731182795698923</v>
      </c>
      <c r="I726" t="str">
        <f>VLOOKUP($B726&amp;$E726,'Employee List'!$A:$E,5,0)</f>
        <v>E-1120</v>
      </c>
    </row>
    <row r="727" spans="1:9" x14ac:dyDescent="0.35">
      <c r="A727" t="s">
        <v>1257</v>
      </c>
      <c r="B727" t="s">
        <v>45</v>
      </c>
      <c r="C727" t="s">
        <v>349</v>
      </c>
      <c r="D727" t="s">
        <v>1280</v>
      </c>
      <c r="E727" t="s">
        <v>31</v>
      </c>
      <c r="F727">
        <v>24071</v>
      </c>
      <c r="G727">
        <v>59175</v>
      </c>
      <c r="H727">
        <v>2.4583523742262474</v>
      </c>
      <c r="I727" t="str">
        <f>VLOOKUP($B727&amp;$E727,'Employee List'!$A:$E,5,0)</f>
        <v>E-1120</v>
      </c>
    </row>
    <row r="728" spans="1:9" x14ac:dyDescent="0.35">
      <c r="A728" t="s">
        <v>1257</v>
      </c>
      <c r="B728" t="s">
        <v>45</v>
      </c>
      <c r="C728" t="s">
        <v>349</v>
      </c>
      <c r="D728" t="s">
        <v>1262</v>
      </c>
      <c r="E728" t="s">
        <v>29</v>
      </c>
      <c r="F728">
        <v>36209</v>
      </c>
      <c r="G728">
        <v>36358</v>
      </c>
      <c r="H728">
        <v>1.0041149990333895</v>
      </c>
      <c r="I728" t="str">
        <f>VLOOKUP($B728&amp;$E728,'Employee List'!$A:$E,5,0)</f>
        <v>E-1120</v>
      </c>
    </row>
    <row r="729" spans="1:9" x14ac:dyDescent="0.35">
      <c r="A729" t="s">
        <v>1257</v>
      </c>
      <c r="B729" t="s">
        <v>45</v>
      </c>
      <c r="C729" t="s">
        <v>349</v>
      </c>
      <c r="D729" t="s">
        <v>1262</v>
      </c>
      <c r="E729" t="s">
        <v>30</v>
      </c>
      <c r="F729">
        <v>36232</v>
      </c>
      <c r="G729">
        <v>27514</v>
      </c>
      <c r="H729">
        <v>0.75938396997129609</v>
      </c>
      <c r="I729" t="str">
        <f>VLOOKUP($B729&amp;$E729,'Employee List'!$A:$E,5,0)</f>
        <v>E-1120</v>
      </c>
    </row>
    <row r="730" spans="1:9" x14ac:dyDescent="0.35">
      <c r="A730" t="s">
        <v>1257</v>
      </c>
      <c r="B730" t="s">
        <v>45</v>
      </c>
      <c r="C730" t="s">
        <v>349</v>
      </c>
      <c r="D730" t="s">
        <v>1262</v>
      </c>
      <c r="E730" t="s">
        <v>31</v>
      </c>
      <c r="F730">
        <v>40311</v>
      </c>
      <c r="G730">
        <v>30934</v>
      </c>
      <c r="H730">
        <v>0.76738359256778543</v>
      </c>
      <c r="I730" t="str">
        <f>VLOOKUP($B730&amp;$E730,'Employee List'!$A:$E,5,0)</f>
        <v>E-1120</v>
      </c>
    </row>
    <row r="731" spans="1:9" x14ac:dyDescent="0.35">
      <c r="A731" t="s">
        <v>1257</v>
      </c>
      <c r="B731" t="s">
        <v>45</v>
      </c>
      <c r="C731" t="s">
        <v>349</v>
      </c>
      <c r="D731" t="s">
        <v>1282</v>
      </c>
      <c r="E731" t="s">
        <v>29</v>
      </c>
      <c r="F731">
        <v>3800</v>
      </c>
      <c r="G731">
        <v>9350</v>
      </c>
      <c r="H731">
        <v>2.4605263157894739</v>
      </c>
      <c r="I731" t="str">
        <f>VLOOKUP($B731&amp;$E731,'Employee List'!$A:$E,5,0)</f>
        <v>E-1120</v>
      </c>
    </row>
    <row r="732" spans="1:9" x14ac:dyDescent="0.35">
      <c r="A732" t="s">
        <v>1257</v>
      </c>
      <c r="B732" t="s">
        <v>45</v>
      </c>
      <c r="C732" t="s">
        <v>349</v>
      </c>
      <c r="D732" t="s">
        <v>1282</v>
      </c>
      <c r="E732" t="s">
        <v>30</v>
      </c>
      <c r="F732">
        <v>10324</v>
      </c>
      <c r="G732">
        <v>19327</v>
      </c>
      <c r="H732">
        <v>1.872045718713677</v>
      </c>
      <c r="I732" t="str">
        <f>VLOOKUP($B732&amp;$E732,'Employee List'!$A:$E,5,0)</f>
        <v>E-1120</v>
      </c>
    </row>
    <row r="733" spans="1:9" x14ac:dyDescent="0.35">
      <c r="A733" t="s">
        <v>1257</v>
      </c>
      <c r="B733" t="s">
        <v>45</v>
      </c>
      <c r="C733" t="s">
        <v>349</v>
      </c>
      <c r="D733" t="s">
        <v>1282</v>
      </c>
      <c r="E733" t="s">
        <v>31</v>
      </c>
      <c r="F733">
        <v>8253</v>
      </c>
      <c r="G733">
        <v>5605</v>
      </c>
      <c r="H733">
        <v>0.67914697685690051</v>
      </c>
      <c r="I733" t="str">
        <f>VLOOKUP($B733&amp;$E733,'Employee List'!$A:$E,5,0)</f>
        <v>E-1120</v>
      </c>
    </row>
    <row r="734" spans="1:9" x14ac:dyDescent="0.35">
      <c r="A734" t="s">
        <v>1257</v>
      </c>
      <c r="B734" t="s">
        <v>45</v>
      </c>
      <c r="C734" t="s">
        <v>349</v>
      </c>
      <c r="D734" t="s">
        <v>1281</v>
      </c>
      <c r="E734" t="s">
        <v>29</v>
      </c>
      <c r="F734">
        <v>8738</v>
      </c>
      <c r="G734">
        <v>5395</v>
      </c>
      <c r="H734">
        <v>0.61741817349507899</v>
      </c>
      <c r="I734" t="str">
        <f>VLOOKUP($B734&amp;$E734,'Employee List'!$A:$E,5,0)</f>
        <v>E-1120</v>
      </c>
    </row>
    <row r="735" spans="1:9" x14ac:dyDescent="0.35">
      <c r="A735" t="s">
        <v>1257</v>
      </c>
      <c r="B735" t="s">
        <v>45</v>
      </c>
      <c r="C735" t="s">
        <v>349</v>
      </c>
      <c r="D735" t="s">
        <v>1281</v>
      </c>
      <c r="E735" t="s">
        <v>30</v>
      </c>
      <c r="F735">
        <v>5661</v>
      </c>
      <c r="G735">
        <v>1602</v>
      </c>
      <c r="H735">
        <v>0.28298887122416533</v>
      </c>
      <c r="I735" t="str">
        <f>VLOOKUP($B735&amp;$E735,'Employee List'!$A:$E,5,0)</f>
        <v>E-1120</v>
      </c>
    </row>
    <row r="736" spans="1:9" x14ac:dyDescent="0.35">
      <c r="A736" t="s">
        <v>1257</v>
      </c>
      <c r="B736" t="s">
        <v>45</v>
      </c>
      <c r="C736" t="s">
        <v>349</v>
      </c>
      <c r="D736" t="s">
        <v>1281</v>
      </c>
      <c r="E736" t="s">
        <v>31</v>
      </c>
      <c r="F736">
        <v>5424</v>
      </c>
      <c r="G736">
        <v>1497</v>
      </c>
      <c r="H736">
        <v>0.27599557522123896</v>
      </c>
      <c r="I736" t="str">
        <f>VLOOKUP($B736&amp;$E736,'Employee List'!$A:$E,5,0)</f>
        <v>E-1120</v>
      </c>
    </row>
    <row r="737" spans="1:9" x14ac:dyDescent="0.35">
      <c r="A737" t="s">
        <v>1257</v>
      </c>
      <c r="B737" t="s">
        <v>46</v>
      </c>
      <c r="C737" t="s">
        <v>349</v>
      </c>
      <c r="D737" t="s">
        <v>1274</v>
      </c>
      <c r="E737" t="s">
        <v>29</v>
      </c>
      <c r="F737">
        <v>12150</v>
      </c>
      <c r="G737">
        <v>11385</v>
      </c>
      <c r="H737">
        <v>0.937037037037037</v>
      </c>
      <c r="I737" t="str">
        <f>VLOOKUP($B737&amp;$E737,'Employee List'!$A:$E,5,0)</f>
        <v>E-1121</v>
      </c>
    </row>
    <row r="738" spans="1:9" x14ac:dyDescent="0.35">
      <c r="A738" t="s">
        <v>1257</v>
      </c>
      <c r="B738" t="s">
        <v>46</v>
      </c>
      <c r="C738" t="s">
        <v>349</v>
      </c>
      <c r="D738" t="s">
        <v>1274</v>
      </c>
      <c r="E738" t="s">
        <v>30</v>
      </c>
      <c r="F738">
        <v>15021</v>
      </c>
      <c r="G738">
        <v>15398</v>
      </c>
      <c r="H738">
        <v>1.0250981958591305</v>
      </c>
      <c r="I738" t="str">
        <f>VLOOKUP($B738&amp;$E738,'Employee List'!$A:$E,5,0)</f>
        <v>E-1121</v>
      </c>
    </row>
    <row r="739" spans="1:9" x14ac:dyDescent="0.35">
      <c r="A739" t="s">
        <v>1257</v>
      </c>
      <c r="B739" t="s">
        <v>46</v>
      </c>
      <c r="C739" t="s">
        <v>349</v>
      </c>
      <c r="D739" t="s">
        <v>1274</v>
      </c>
      <c r="E739" t="s">
        <v>31</v>
      </c>
      <c r="F739">
        <v>13721</v>
      </c>
      <c r="G739">
        <v>13842</v>
      </c>
      <c r="H739">
        <v>1.0088185992274616</v>
      </c>
      <c r="I739" t="str">
        <f>VLOOKUP($B739&amp;$E739,'Employee List'!$A:$E,5,0)</f>
        <v>E-1121</v>
      </c>
    </row>
    <row r="740" spans="1:9" x14ac:dyDescent="0.35">
      <c r="A740" t="s">
        <v>1257</v>
      </c>
      <c r="B740" t="s">
        <v>46</v>
      </c>
      <c r="C740" t="s">
        <v>349</v>
      </c>
      <c r="D740" t="s">
        <v>1263</v>
      </c>
      <c r="E740" t="s">
        <v>29</v>
      </c>
      <c r="F740">
        <v>117782</v>
      </c>
      <c r="G740">
        <v>170294</v>
      </c>
      <c r="H740">
        <v>1.4458406208079333</v>
      </c>
      <c r="I740" t="str">
        <f>VLOOKUP($B740&amp;$E740,'Employee List'!$A:$E,5,0)</f>
        <v>E-1121</v>
      </c>
    </row>
    <row r="741" spans="1:9" x14ac:dyDescent="0.35">
      <c r="A741" t="s">
        <v>1257</v>
      </c>
      <c r="B741" t="s">
        <v>46</v>
      </c>
      <c r="C741" t="s">
        <v>349</v>
      </c>
      <c r="D741" t="s">
        <v>1263</v>
      </c>
      <c r="E741" t="s">
        <v>30</v>
      </c>
      <c r="F741">
        <v>119376</v>
      </c>
      <c r="G741">
        <v>108997</v>
      </c>
      <c r="H741">
        <v>0.91305622570700984</v>
      </c>
      <c r="I741" t="str">
        <f>VLOOKUP($B741&amp;$E741,'Employee List'!$A:$E,5,0)</f>
        <v>E-1121</v>
      </c>
    </row>
    <row r="742" spans="1:9" x14ac:dyDescent="0.35">
      <c r="A742" t="s">
        <v>1257</v>
      </c>
      <c r="B742" t="s">
        <v>46</v>
      </c>
      <c r="C742" t="s">
        <v>349</v>
      </c>
      <c r="D742" t="s">
        <v>1263</v>
      </c>
      <c r="E742" t="s">
        <v>31</v>
      </c>
      <c r="F742">
        <v>122167</v>
      </c>
      <c r="G742">
        <v>142579</v>
      </c>
      <c r="H742">
        <v>1.167082763757807</v>
      </c>
      <c r="I742" t="str">
        <f>VLOOKUP($B742&amp;$E742,'Employee List'!$A:$E,5,0)</f>
        <v>E-1121</v>
      </c>
    </row>
    <row r="743" spans="1:9" x14ac:dyDescent="0.35">
      <c r="A743" t="s">
        <v>1257</v>
      </c>
      <c r="B743" t="s">
        <v>46</v>
      </c>
      <c r="C743" t="s">
        <v>349</v>
      </c>
      <c r="D743" t="s">
        <v>1264</v>
      </c>
      <c r="E743" t="s">
        <v>29</v>
      </c>
      <c r="F743">
        <v>27234</v>
      </c>
      <c r="G743">
        <v>74545</v>
      </c>
      <c r="H743">
        <v>2.7372034956304621</v>
      </c>
      <c r="I743" t="str">
        <f>VLOOKUP($B743&amp;$E743,'Employee List'!$A:$E,5,0)</f>
        <v>E-1121</v>
      </c>
    </row>
    <row r="744" spans="1:9" x14ac:dyDescent="0.35">
      <c r="A744" t="s">
        <v>1257</v>
      </c>
      <c r="B744" t="s">
        <v>46</v>
      </c>
      <c r="C744" t="s">
        <v>349</v>
      </c>
      <c r="D744" t="s">
        <v>1264</v>
      </c>
      <c r="E744" t="s">
        <v>30</v>
      </c>
      <c r="F744">
        <v>27904</v>
      </c>
      <c r="G744">
        <v>46423</v>
      </c>
      <c r="H744">
        <v>1.6636682912844036</v>
      </c>
      <c r="I744" t="str">
        <f>VLOOKUP($B744&amp;$E744,'Employee List'!$A:$E,5,0)</f>
        <v>E-1121</v>
      </c>
    </row>
    <row r="745" spans="1:9" x14ac:dyDescent="0.35">
      <c r="A745" t="s">
        <v>1257</v>
      </c>
      <c r="B745" t="s">
        <v>46</v>
      </c>
      <c r="C745" t="s">
        <v>349</v>
      </c>
      <c r="D745" t="s">
        <v>1264</v>
      </c>
      <c r="E745" t="s">
        <v>31</v>
      </c>
      <c r="F745">
        <v>27499</v>
      </c>
      <c r="G745">
        <v>32393</v>
      </c>
      <c r="H745">
        <v>1.1779701080039273</v>
      </c>
      <c r="I745" t="str">
        <f>VLOOKUP($B745&amp;$E745,'Employee List'!$A:$E,5,0)</f>
        <v>E-1121</v>
      </c>
    </row>
    <row r="746" spans="1:9" x14ac:dyDescent="0.35">
      <c r="A746" t="s">
        <v>1257</v>
      </c>
      <c r="B746" t="s">
        <v>46</v>
      </c>
      <c r="C746" t="s">
        <v>349</v>
      </c>
      <c r="D746" t="s">
        <v>1265</v>
      </c>
      <c r="E746" t="s">
        <v>29</v>
      </c>
      <c r="F746">
        <v>3548</v>
      </c>
      <c r="G746">
        <v>4213</v>
      </c>
      <c r="H746">
        <v>1.1874295377677564</v>
      </c>
      <c r="I746" t="str">
        <f>VLOOKUP($B746&amp;$E746,'Employee List'!$A:$E,5,0)</f>
        <v>E-1121</v>
      </c>
    </row>
    <row r="747" spans="1:9" x14ac:dyDescent="0.35">
      <c r="A747" t="s">
        <v>1257</v>
      </c>
      <c r="B747" t="s">
        <v>46</v>
      </c>
      <c r="C747" t="s">
        <v>349</v>
      </c>
      <c r="D747" t="s">
        <v>1265</v>
      </c>
      <c r="E747" t="s">
        <v>30</v>
      </c>
      <c r="F747">
        <v>2543</v>
      </c>
      <c r="G747">
        <v>5840</v>
      </c>
      <c r="H747">
        <v>2.2965001966181675</v>
      </c>
      <c r="I747" t="str">
        <f>VLOOKUP($B747&amp;$E747,'Employee List'!$A:$E,5,0)</f>
        <v>E-1121</v>
      </c>
    </row>
    <row r="748" spans="1:9" x14ac:dyDescent="0.35">
      <c r="A748" t="s">
        <v>1257</v>
      </c>
      <c r="B748" t="s">
        <v>46</v>
      </c>
      <c r="C748" t="s">
        <v>349</v>
      </c>
      <c r="D748" t="s">
        <v>1265</v>
      </c>
      <c r="E748" t="s">
        <v>31</v>
      </c>
      <c r="F748">
        <v>3269</v>
      </c>
      <c r="G748">
        <v>2735</v>
      </c>
      <c r="H748">
        <v>0.83664729275007643</v>
      </c>
      <c r="I748" t="str">
        <f>VLOOKUP($B748&amp;$E748,'Employee List'!$A:$E,5,0)</f>
        <v>E-1121</v>
      </c>
    </row>
    <row r="749" spans="1:9" x14ac:dyDescent="0.35">
      <c r="A749" t="s">
        <v>1257</v>
      </c>
      <c r="B749" t="s">
        <v>46</v>
      </c>
      <c r="C749" t="s">
        <v>349</v>
      </c>
      <c r="D749" t="s">
        <v>1260</v>
      </c>
      <c r="E749" t="s">
        <v>29</v>
      </c>
      <c r="F749">
        <v>81084</v>
      </c>
      <c r="G749">
        <v>118334</v>
      </c>
      <c r="H749">
        <v>1.4594001282620492</v>
      </c>
      <c r="I749" t="str">
        <f>VLOOKUP($B749&amp;$E749,'Employee List'!$A:$E,5,0)</f>
        <v>E-1121</v>
      </c>
    </row>
    <row r="750" spans="1:9" x14ac:dyDescent="0.35">
      <c r="A750" t="s">
        <v>1257</v>
      </c>
      <c r="B750" t="s">
        <v>46</v>
      </c>
      <c r="C750" t="s">
        <v>349</v>
      </c>
      <c r="D750" t="s">
        <v>1260</v>
      </c>
      <c r="E750" t="s">
        <v>30</v>
      </c>
      <c r="F750">
        <v>80182</v>
      </c>
      <c r="G750">
        <v>106977</v>
      </c>
      <c r="H750">
        <v>1.3341772467636128</v>
      </c>
      <c r="I750" t="str">
        <f>VLOOKUP($B750&amp;$E750,'Employee List'!$A:$E,5,0)</f>
        <v>E-1121</v>
      </c>
    </row>
    <row r="751" spans="1:9" x14ac:dyDescent="0.35">
      <c r="A751" t="s">
        <v>1257</v>
      </c>
      <c r="B751" t="s">
        <v>46</v>
      </c>
      <c r="C751" t="s">
        <v>349</v>
      </c>
      <c r="D751" t="s">
        <v>1260</v>
      </c>
      <c r="E751" t="s">
        <v>31</v>
      </c>
      <c r="F751">
        <v>93553</v>
      </c>
      <c r="G751">
        <v>86726</v>
      </c>
      <c r="H751">
        <v>0.92702532254444003</v>
      </c>
      <c r="I751" t="str">
        <f>VLOOKUP($B751&amp;$E751,'Employee List'!$A:$E,5,0)</f>
        <v>E-1121</v>
      </c>
    </row>
    <row r="752" spans="1:9" x14ac:dyDescent="0.35">
      <c r="A752" t="s">
        <v>1257</v>
      </c>
      <c r="B752" t="s">
        <v>46</v>
      </c>
      <c r="C752" t="s">
        <v>349</v>
      </c>
      <c r="D752" t="s">
        <v>1261</v>
      </c>
      <c r="E752" t="s">
        <v>29</v>
      </c>
      <c r="F752">
        <v>212179</v>
      </c>
      <c r="G752">
        <v>190251</v>
      </c>
      <c r="H752">
        <v>0.89665329745167999</v>
      </c>
      <c r="I752" t="str">
        <f>VLOOKUP($B752&amp;$E752,'Employee List'!$A:$E,5,0)</f>
        <v>E-1121</v>
      </c>
    </row>
    <row r="753" spans="1:9" x14ac:dyDescent="0.35">
      <c r="A753" t="s">
        <v>1257</v>
      </c>
      <c r="B753" t="s">
        <v>46</v>
      </c>
      <c r="C753" t="s">
        <v>349</v>
      </c>
      <c r="D753" t="s">
        <v>1261</v>
      </c>
      <c r="E753" t="s">
        <v>30</v>
      </c>
      <c r="F753">
        <v>216709</v>
      </c>
      <c r="G753">
        <v>155343</v>
      </c>
      <c r="H753">
        <v>0.71682763521588855</v>
      </c>
      <c r="I753" t="str">
        <f>VLOOKUP($B753&amp;$E753,'Employee List'!$A:$E,5,0)</f>
        <v>E-1121</v>
      </c>
    </row>
    <row r="754" spans="1:9" x14ac:dyDescent="0.35">
      <c r="A754" t="s">
        <v>1257</v>
      </c>
      <c r="B754" t="s">
        <v>46</v>
      </c>
      <c r="C754" t="s">
        <v>349</v>
      </c>
      <c r="D754" t="s">
        <v>1261</v>
      </c>
      <c r="E754" t="s">
        <v>31</v>
      </c>
      <c r="F754">
        <v>224957</v>
      </c>
      <c r="G754">
        <v>170796</v>
      </c>
      <c r="H754">
        <v>0.75923843223371579</v>
      </c>
      <c r="I754" t="str">
        <f>VLOOKUP($B754&amp;$E754,'Employee List'!$A:$E,5,0)</f>
        <v>E-1121</v>
      </c>
    </row>
    <row r="755" spans="1:9" x14ac:dyDescent="0.35">
      <c r="A755" t="s">
        <v>1257</v>
      </c>
      <c r="B755" t="s">
        <v>46</v>
      </c>
      <c r="C755" t="s">
        <v>349</v>
      </c>
      <c r="D755" t="s">
        <v>1266</v>
      </c>
      <c r="E755" t="s">
        <v>29</v>
      </c>
      <c r="F755">
        <v>24206</v>
      </c>
      <c r="G755">
        <v>18575</v>
      </c>
      <c r="H755">
        <v>0.76737172601834258</v>
      </c>
      <c r="I755" t="str">
        <f>VLOOKUP($B755&amp;$E755,'Employee List'!$A:$E,5,0)</f>
        <v>E-1121</v>
      </c>
    </row>
    <row r="756" spans="1:9" x14ac:dyDescent="0.35">
      <c r="A756" t="s">
        <v>1257</v>
      </c>
      <c r="B756" t="s">
        <v>46</v>
      </c>
      <c r="C756" t="s">
        <v>349</v>
      </c>
      <c r="D756" t="s">
        <v>1266</v>
      </c>
      <c r="E756" t="s">
        <v>30</v>
      </c>
      <c r="F756">
        <v>23621</v>
      </c>
      <c r="G756">
        <v>27300</v>
      </c>
      <c r="H756">
        <v>1.1557512383048982</v>
      </c>
      <c r="I756" t="str">
        <f>VLOOKUP($B756&amp;$E756,'Employee List'!$A:$E,5,0)</f>
        <v>E-1121</v>
      </c>
    </row>
    <row r="757" spans="1:9" x14ac:dyDescent="0.35">
      <c r="A757" t="s">
        <v>1257</v>
      </c>
      <c r="B757" t="s">
        <v>46</v>
      </c>
      <c r="C757" t="s">
        <v>349</v>
      </c>
      <c r="D757" t="s">
        <v>1266</v>
      </c>
      <c r="E757" t="s">
        <v>31</v>
      </c>
      <c r="F757">
        <v>23575</v>
      </c>
      <c r="G757">
        <v>12858</v>
      </c>
      <c r="H757">
        <v>0.54540827147401905</v>
      </c>
      <c r="I757" t="str">
        <f>VLOOKUP($B757&amp;$E757,'Employee List'!$A:$E,5,0)</f>
        <v>E-1121</v>
      </c>
    </row>
    <row r="758" spans="1:9" x14ac:dyDescent="0.35">
      <c r="A758" t="s">
        <v>1257</v>
      </c>
      <c r="B758" t="s">
        <v>46</v>
      </c>
      <c r="C758" t="s">
        <v>349</v>
      </c>
      <c r="D758" t="s">
        <v>1267</v>
      </c>
      <c r="E758" t="s">
        <v>29</v>
      </c>
      <c r="F758">
        <v>21938</v>
      </c>
      <c r="G758">
        <v>18482</v>
      </c>
      <c r="H758">
        <v>0.84246512899990889</v>
      </c>
      <c r="I758" t="str">
        <f>VLOOKUP($B758&amp;$E758,'Employee List'!$A:$E,5,0)</f>
        <v>E-1121</v>
      </c>
    </row>
    <row r="759" spans="1:9" x14ac:dyDescent="0.35">
      <c r="A759" t="s">
        <v>1257</v>
      </c>
      <c r="B759" t="s">
        <v>46</v>
      </c>
      <c r="C759" t="s">
        <v>349</v>
      </c>
      <c r="D759" t="s">
        <v>1267</v>
      </c>
      <c r="E759" t="s">
        <v>30</v>
      </c>
      <c r="F759">
        <v>22027</v>
      </c>
      <c r="G759">
        <v>17095</v>
      </c>
      <c r="H759">
        <v>0.77609297680119849</v>
      </c>
      <c r="I759" t="str">
        <f>VLOOKUP($B759&amp;$E759,'Employee List'!$A:$E,5,0)</f>
        <v>E-1121</v>
      </c>
    </row>
    <row r="760" spans="1:9" x14ac:dyDescent="0.35">
      <c r="A760" t="s">
        <v>1257</v>
      </c>
      <c r="B760" t="s">
        <v>46</v>
      </c>
      <c r="C760" t="s">
        <v>349</v>
      </c>
      <c r="D760" t="s">
        <v>1267</v>
      </c>
      <c r="E760" t="s">
        <v>31</v>
      </c>
      <c r="F760">
        <v>24414</v>
      </c>
      <c r="G760">
        <v>19223</v>
      </c>
      <c r="H760">
        <v>0.78737609568280498</v>
      </c>
      <c r="I760" t="str">
        <f>VLOOKUP($B760&amp;$E760,'Employee List'!$A:$E,5,0)</f>
        <v>E-1121</v>
      </c>
    </row>
    <row r="761" spans="1:9" x14ac:dyDescent="0.35">
      <c r="A761" t="s">
        <v>1257</v>
      </c>
      <c r="B761" t="s">
        <v>46</v>
      </c>
      <c r="C761" t="s">
        <v>349</v>
      </c>
      <c r="D761" t="s">
        <v>1268</v>
      </c>
      <c r="E761" t="s">
        <v>29</v>
      </c>
      <c r="F761">
        <v>15202</v>
      </c>
      <c r="G761">
        <v>9998</v>
      </c>
      <c r="H761">
        <v>0.65767662149717143</v>
      </c>
      <c r="I761" t="str">
        <f>VLOOKUP($B761&amp;$E761,'Employee List'!$A:$E,5,0)</f>
        <v>E-1121</v>
      </c>
    </row>
    <row r="762" spans="1:9" x14ac:dyDescent="0.35">
      <c r="A762" t="s">
        <v>1257</v>
      </c>
      <c r="B762" t="s">
        <v>46</v>
      </c>
      <c r="C762" t="s">
        <v>349</v>
      </c>
      <c r="D762" t="s">
        <v>1268</v>
      </c>
      <c r="E762" t="s">
        <v>30</v>
      </c>
      <c r="F762">
        <v>14227</v>
      </c>
      <c r="G762">
        <v>12110</v>
      </c>
      <c r="H762">
        <v>0.85119842552892389</v>
      </c>
      <c r="I762" t="str">
        <f>VLOOKUP($B762&amp;$E762,'Employee List'!$A:$E,5,0)</f>
        <v>E-1121</v>
      </c>
    </row>
    <row r="763" spans="1:9" x14ac:dyDescent="0.35">
      <c r="A763" t="s">
        <v>1257</v>
      </c>
      <c r="B763" t="s">
        <v>46</v>
      </c>
      <c r="C763" t="s">
        <v>349</v>
      </c>
      <c r="D763" t="s">
        <v>1268</v>
      </c>
      <c r="E763" t="s">
        <v>31</v>
      </c>
      <c r="F763">
        <v>14594</v>
      </c>
      <c r="G763">
        <v>5571</v>
      </c>
      <c r="H763">
        <v>0.38173221872002194</v>
      </c>
      <c r="I763" t="str">
        <f>VLOOKUP($B763&amp;$E763,'Employee List'!$A:$E,5,0)</f>
        <v>E-1121</v>
      </c>
    </row>
    <row r="764" spans="1:9" x14ac:dyDescent="0.35">
      <c r="A764" t="s">
        <v>1257</v>
      </c>
      <c r="B764" t="s">
        <v>46</v>
      </c>
      <c r="C764" t="s">
        <v>349</v>
      </c>
      <c r="D764" t="s">
        <v>1269</v>
      </c>
      <c r="E764" t="s">
        <v>29</v>
      </c>
      <c r="F764">
        <v>3279</v>
      </c>
      <c r="G764">
        <v>4359</v>
      </c>
      <c r="H764">
        <v>1.3293687099725526</v>
      </c>
      <c r="I764" t="str">
        <f>VLOOKUP($B764&amp;$E764,'Employee List'!$A:$E,5,0)</f>
        <v>E-1121</v>
      </c>
    </row>
    <row r="765" spans="1:9" x14ac:dyDescent="0.35">
      <c r="A765" t="s">
        <v>1257</v>
      </c>
      <c r="B765" t="s">
        <v>46</v>
      </c>
      <c r="C765" t="s">
        <v>349</v>
      </c>
      <c r="D765" t="s">
        <v>1269</v>
      </c>
      <c r="E765" t="s">
        <v>30</v>
      </c>
      <c r="F765">
        <v>4830</v>
      </c>
      <c r="G765">
        <v>7243</v>
      </c>
      <c r="H765">
        <v>1.4995859213250518</v>
      </c>
      <c r="I765" t="str">
        <f>VLOOKUP($B765&amp;$E765,'Employee List'!$A:$E,5,0)</f>
        <v>E-1121</v>
      </c>
    </row>
    <row r="766" spans="1:9" x14ac:dyDescent="0.35">
      <c r="A766" t="s">
        <v>1257</v>
      </c>
      <c r="B766" t="s">
        <v>46</v>
      </c>
      <c r="C766" t="s">
        <v>349</v>
      </c>
      <c r="D766" t="s">
        <v>1269</v>
      </c>
      <c r="E766" t="s">
        <v>31</v>
      </c>
      <c r="F766">
        <v>2485</v>
      </c>
      <c r="G766">
        <v>3550</v>
      </c>
      <c r="H766">
        <v>1.4285714285714286</v>
      </c>
      <c r="I766" t="str">
        <f>VLOOKUP($B766&amp;$E766,'Employee List'!$A:$E,5,0)</f>
        <v>E-1121</v>
      </c>
    </row>
    <row r="767" spans="1:9" x14ac:dyDescent="0.35">
      <c r="A767" t="s">
        <v>1257</v>
      </c>
      <c r="B767" t="s">
        <v>46</v>
      </c>
      <c r="C767" t="s">
        <v>349</v>
      </c>
      <c r="D767" t="s">
        <v>1270</v>
      </c>
      <c r="E767" t="s">
        <v>29</v>
      </c>
      <c r="F767">
        <v>6807</v>
      </c>
      <c r="G767">
        <v>7220</v>
      </c>
      <c r="H767">
        <v>1.0606728367856617</v>
      </c>
      <c r="I767" t="str">
        <f>VLOOKUP($B767&amp;$E767,'Employee List'!$A:$E,5,0)</f>
        <v>E-1121</v>
      </c>
    </row>
    <row r="768" spans="1:9" x14ac:dyDescent="0.35">
      <c r="A768" t="s">
        <v>1257</v>
      </c>
      <c r="B768" t="s">
        <v>46</v>
      </c>
      <c r="C768" t="s">
        <v>349</v>
      </c>
      <c r="D768" t="s">
        <v>1270</v>
      </c>
      <c r="E768" t="s">
        <v>30</v>
      </c>
      <c r="F768">
        <v>7238</v>
      </c>
      <c r="G768">
        <v>5184</v>
      </c>
      <c r="H768">
        <v>0.7162199502625034</v>
      </c>
      <c r="I768" t="str">
        <f>VLOOKUP($B768&amp;$E768,'Employee List'!$A:$E,5,0)</f>
        <v>E-1121</v>
      </c>
    </row>
    <row r="769" spans="1:9" x14ac:dyDescent="0.35">
      <c r="A769" t="s">
        <v>1257</v>
      </c>
      <c r="B769" t="s">
        <v>46</v>
      </c>
      <c r="C769" t="s">
        <v>349</v>
      </c>
      <c r="D769" t="s">
        <v>1270</v>
      </c>
      <c r="E769" t="s">
        <v>31</v>
      </c>
      <c r="F769">
        <v>6041</v>
      </c>
      <c r="G769">
        <v>3975</v>
      </c>
      <c r="H769">
        <v>0.65800364178116211</v>
      </c>
      <c r="I769" t="str">
        <f>VLOOKUP($B769&amp;$E769,'Employee List'!$A:$E,5,0)</f>
        <v>E-1121</v>
      </c>
    </row>
    <row r="770" spans="1:9" x14ac:dyDescent="0.35">
      <c r="A770" t="s">
        <v>1257</v>
      </c>
      <c r="B770" t="s">
        <v>46</v>
      </c>
      <c r="C770" t="s">
        <v>349</v>
      </c>
      <c r="D770" t="s">
        <v>1271</v>
      </c>
      <c r="E770" t="s">
        <v>29</v>
      </c>
      <c r="F770">
        <v>12815</v>
      </c>
      <c r="G770">
        <v>5593</v>
      </c>
      <c r="H770">
        <v>0.43644166991806477</v>
      </c>
      <c r="I770" t="str">
        <f>VLOOKUP($B770&amp;$E770,'Employee List'!$A:$E,5,0)</f>
        <v>E-1121</v>
      </c>
    </row>
    <row r="771" spans="1:9" x14ac:dyDescent="0.35">
      <c r="A771" t="s">
        <v>1257</v>
      </c>
      <c r="B771" t="s">
        <v>46</v>
      </c>
      <c r="C771" t="s">
        <v>349</v>
      </c>
      <c r="D771" t="s">
        <v>1271</v>
      </c>
      <c r="E771" t="s">
        <v>30</v>
      </c>
      <c r="F771">
        <v>13445</v>
      </c>
      <c r="G771">
        <v>9283</v>
      </c>
      <c r="H771">
        <v>0.69044254369654146</v>
      </c>
      <c r="I771" t="str">
        <f>VLOOKUP($B771&amp;$E771,'Employee List'!$A:$E,5,0)</f>
        <v>E-1121</v>
      </c>
    </row>
    <row r="772" spans="1:9" x14ac:dyDescent="0.35">
      <c r="A772" t="s">
        <v>1257</v>
      </c>
      <c r="B772" t="s">
        <v>46</v>
      </c>
      <c r="C772" t="s">
        <v>349</v>
      </c>
      <c r="D772" t="s">
        <v>1271</v>
      </c>
      <c r="E772" t="s">
        <v>31</v>
      </c>
      <c r="F772">
        <v>11267</v>
      </c>
      <c r="G772">
        <v>8960</v>
      </c>
      <c r="H772">
        <v>0.79524274429750597</v>
      </c>
      <c r="I772" t="str">
        <f>VLOOKUP($B772&amp;$E772,'Employee List'!$A:$E,5,0)</f>
        <v>E-1121</v>
      </c>
    </row>
    <row r="773" spans="1:9" x14ac:dyDescent="0.35">
      <c r="A773" t="s">
        <v>1257</v>
      </c>
      <c r="B773" t="s">
        <v>46</v>
      </c>
      <c r="C773" t="s">
        <v>349</v>
      </c>
      <c r="D773" t="s">
        <v>1258</v>
      </c>
      <c r="E773" t="s">
        <v>29</v>
      </c>
      <c r="F773">
        <v>69190</v>
      </c>
      <c r="G773">
        <v>58435</v>
      </c>
      <c r="H773">
        <v>0.844558462205521</v>
      </c>
      <c r="I773" t="str">
        <f>VLOOKUP($B773&amp;$E773,'Employee List'!$A:$E,5,0)</f>
        <v>E-1121</v>
      </c>
    </row>
    <row r="774" spans="1:9" x14ac:dyDescent="0.35">
      <c r="A774" t="s">
        <v>1257</v>
      </c>
      <c r="B774" t="s">
        <v>46</v>
      </c>
      <c r="C774" t="s">
        <v>349</v>
      </c>
      <c r="D774" t="s">
        <v>1258</v>
      </c>
      <c r="E774" t="s">
        <v>30</v>
      </c>
      <c r="F774">
        <v>66661</v>
      </c>
      <c r="G774">
        <v>52029</v>
      </c>
      <c r="H774">
        <v>0.78050134261412218</v>
      </c>
      <c r="I774" t="str">
        <f>VLOOKUP($B774&amp;$E774,'Employee List'!$A:$E,5,0)</f>
        <v>E-1121</v>
      </c>
    </row>
    <row r="775" spans="1:9" x14ac:dyDescent="0.35">
      <c r="A775" t="s">
        <v>1257</v>
      </c>
      <c r="B775" t="s">
        <v>46</v>
      </c>
      <c r="C775" t="s">
        <v>349</v>
      </c>
      <c r="D775" t="s">
        <v>1258</v>
      </c>
      <c r="E775" t="s">
        <v>31</v>
      </c>
      <c r="F775">
        <v>63975</v>
      </c>
      <c r="G775">
        <v>46443</v>
      </c>
      <c r="H775">
        <v>0.72595545134818285</v>
      </c>
      <c r="I775" t="str">
        <f>VLOOKUP($B775&amp;$E775,'Employee List'!$A:$E,5,0)</f>
        <v>E-1121</v>
      </c>
    </row>
    <row r="776" spans="1:9" x14ac:dyDescent="0.35">
      <c r="A776" t="s">
        <v>1257</v>
      </c>
      <c r="B776" t="s">
        <v>46</v>
      </c>
      <c r="C776" t="s">
        <v>349</v>
      </c>
      <c r="D776" t="s">
        <v>1272</v>
      </c>
      <c r="E776" t="s">
        <v>29</v>
      </c>
      <c r="F776">
        <v>12754</v>
      </c>
      <c r="G776">
        <v>8434</v>
      </c>
      <c r="H776">
        <v>0.66128273482828914</v>
      </c>
      <c r="I776" t="str">
        <f>VLOOKUP($B776&amp;$E776,'Employee List'!$A:$E,5,0)</f>
        <v>E-1121</v>
      </c>
    </row>
    <row r="777" spans="1:9" x14ac:dyDescent="0.35">
      <c r="A777" t="s">
        <v>1257</v>
      </c>
      <c r="B777" t="s">
        <v>46</v>
      </c>
      <c r="C777" t="s">
        <v>349</v>
      </c>
      <c r="D777" t="s">
        <v>1272</v>
      </c>
      <c r="E777" t="s">
        <v>30</v>
      </c>
      <c r="F777">
        <v>15426</v>
      </c>
      <c r="G777">
        <v>14069</v>
      </c>
      <c r="H777">
        <v>0.91203163490211336</v>
      </c>
      <c r="I777" t="str">
        <f>VLOOKUP($B777&amp;$E777,'Employee List'!$A:$E,5,0)</f>
        <v>E-1121</v>
      </c>
    </row>
    <row r="778" spans="1:9" x14ac:dyDescent="0.35">
      <c r="A778" t="s">
        <v>1257</v>
      </c>
      <c r="B778" t="s">
        <v>46</v>
      </c>
      <c r="C778" t="s">
        <v>349</v>
      </c>
      <c r="D778" t="s">
        <v>1272</v>
      </c>
      <c r="E778" t="s">
        <v>31</v>
      </c>
      <c r="F778">
        <v>13986</v>
      </c>
      <c r="G778">
        <v>9571</v>
      </c>
      <c r="H778">
        <v>0.68432718432718431</v>
      </c>
      <c r="I778" t="str">
        <f>VLOOKUP($B778&amp;$E778,'Employee List'!$A:$E,5,0)</f>
        <v>E-1121</v>
      </c>
    </row>
    <row r="779" spans="1:9" x14ac:dyDescent="0.35">
      <c r="A779" t="s">
        <v>1257</v>
      </c>
      <c r="B779" t="s">
        <v>46</v>
      </c>
      <c r="C779" t="s">
        <v>349</v>
      </c>
      <c r="D779" t="s">
        <v>1259</v>
      </c>
      <c r="E779" t="s">
        <v>29</v>
      </c>
      <c r="F779">
        <v>17759</v>
      </c>
      <c r="G779">
        <v>13024</v>
      </c>
      <c r="H779">
        <v>0.73337462694971567</v>
      </c>
      <c r="I779" t="str">
        <f>VLOOKUP($B779&amp;$E779,'Employee List'!$A:$E,5,0)</f>
        <v>E-1121</v>
      </c>
    </row>
    <row r="780" spans="1:9" x14ac:dyDescent="0.35">
      <c r="A780" t="s">
        <v>1257</v>
      </c>
      <c r="B780" t="s">
        <v>46</v>
      </c>
      <c r="C780" t="s">
        <v>349</v>
      </c>
      <c r="D780" t="s">
        <v>1259</v>
      </c>
      <c r="E780" t="s">
        <v>30</v>
      </c>
      <c r="F780">
        <v>17564</v>
      </c>
      <c r="G780">
        <v>15031</v>
      </c>
      <c r="H780">
        <v>0.85578455932589392</v>
      </c>
      <c r="I780" t="str">
        <f>VLOOKUP($B780&amp;$E780,'Employee List'!$A:$E,5,0)</f>
        <v>E-1121</v>
      </c>
    </row>
    <row r="781" spans="1:9" x14ac:dyDescent="0.35">
      <c r="A781" t="s">
        <v>1257</v>
      </c>
      <c r="B781" t="s">
        <v>46</v>
      </c>
      <c r="C781" t="s">
        <v>349</v>
      </c>
      <c r="D781" t="s">
        <v>1259</v>
      </c>
      <c r="E781" t="s">
        <v>31</v>
      </c>
      <c r="F781">
        <v>14967</v>
      </c>
      <c r="G781">
        <v>19308</v>
      </c>
      <c r="H781">
        <v>1.2900380837843255</v>
      </c>
      <c r="I781" t="str">
        <f>VLOOKUP($B781&amp;$E781,'Employee List'!$A:$E,5,0)</f>
        <v>E-1121</v>
      </c>
    </row>
    <row r="782" spans="1:9" x14ac:dyDescent="0.35">
      <c r="A782" t="s">
        <v>1257</v>
      </c>
      <c r="B782" t="s">
        <v>46</v>
      </c>
      <c r="C782" t="s">
        <v>349</v>
      </c>
      <c r="D782" t="s">
        <v>1273</v>
      </c>
      <c r="E782" t="s">
        <v>29</v>
      </c>
      <c r="F782">
        <v>7213</v>
      </c>
      <c r="G782">
        <v>2045</v>
      </c>
      <c r="H782">
        <v>0.28351587411617912</v>
      </c>
      <c r="I782" t="str">
        <f>VLOOKUP($B782&amp;$E782,'Employee List'!$A:$E,5,0)</f>
        <v>E-1121</v>
      </c>
    </row>
    <row r="783" spans="1:9" x14ac:dyDescent="0.35">
      <c r="A783" t="s">
        <v>1257</v>
      </c>
      <c r="B783" t="s">
        <v>46</v>
      </c>
      <c r="C783" t="s">
        <v>349</v>
      </c>
      <c r="D783" t="s">
        <v>1273</v>
      </c>
      <c r="E783" t="s">
        <v>30</v>
      </c>
      <c r="F783">
        <v>6197</v>
      </c>
      <c r="G783">
        <v>5629</v>
      </c>
      <c r="H783">
        <v>0.90834274649023716</v>
      </c>
      <c r="I783" t="str">
        <f>VLOOKUP($B783&amp;$E783,'Employee List'!$A:$E,5,0)</f>
        <v>E-1121</v>
      </c>
    </row>
    <row r="784" spans="1:9" x14ac:dyDescent="0.35">
      <c r="A784" t="s">
        <v>1257</v>
      </c>
      <c r="B784" t="s">
        <v>46</v>
      </c>
      <c r="C784" t="s">
        <v>349</v>
      </c>
      <c r="D784" t="s">
        <v>1273</v>
      </c>
      <c r="E784" t="s">
        <v>31</v>
      </c>
      <c r="F784">
        <v>7345</v>
      </c>
      <c r="G784">
        <v>2633</v>
      </c>
      <c r="H784">
        <v>0.35847515316541867</v>
      </c>
      <c r="I784" t="str">
        <f>VLOOKUP($B784&amp;$E784,'Employee List'!$A:$E,5,0)</f>
        <v>E-1121</v>
      </c>
    </row>
    <row r="785" spans="1:9" x14ac:dyDescent="0.35">
      <c r="A785" t="s">
        <v>1257</v>
      </c>
      <c r="B785" t="s">
        <v>46</v>
      </c>
      <c r="C785" t="s">
        <v>349</v>
      </c>
      <c r="D785" t="s">
        <v>1275</v>
      </c>
      <c r="E785" t="s">
        <v>29</v>
      </c>
      <c r="F785">
        <v>9461</v>
      </c>
      <c r="G785">
        <v>9338</v>
      </c>
      <c r="H785">
        <v>0.98699926012049466</v>
      </c>
      <c r="I785" t="str">
        <f>VLOOKUP($B785&amp;$E785,'Employee List'!$A:$E,5,0)</f>
        <v>E-1121</v>
      </c>
    </row>
    <row r="786" spans="1:9" x14ac:dyDescent="0.35">
      <c r="A786" t="s">
        <v>1257</v>
      </c>
      <c r="B786" t="s">
        <v>46</v>
      </c>
      <c r="C786" t="s">
        <v>349</v>
      </c>
      <c r="D786" t="s">
        <v>1275</v>
      </c>
      <c r="E786" t="s">
        <v>30</v>
      </c>
      <c r="F786">
        <v>7930</v>
      </c>
      <c r="G786">
        <v>5429</v>
      </c>
      <c r="H786">
        <v>0.68461538461538463</v>
      </c>
      <c r="I786" t="str">
        <f>VLOOKUP($B786&amp;$E786,'Employee List'!$A:$E,5,0)</f>
        <v>E-1121</v>
      </c>
    </row>
    <row r="787" spans="1:9" x14ac:dyDescent="0.35">
      <c r="A787" t="s">
        <v>1257</v>
      </c>
      <c r="B787" t="s">
        <v>46</v>
      </c>
      <c r="C787" t="s">
        <v>349</v>
      </c>
      <c r="D787" t="s">
        <v>1275</v>
      </c>
      <c r="E787" t="s">
        <v>31</v>
      </c>
      <c r="F787">
        <v>8375</v>
      </c>
      <c r="G787">
        <v>15120</v>
      </c>
      <c r="H787">
        <v>1.8053731343283581</v>
      </c>
      <c r="I787" t="str">
        <f>VLOOKUP($B787&amp;$E787,'Employee List'!$A:$E,5,0)</f>
        <v>E-1121</v>
      </c>
    </row>
    <row r="788" spans="1:9" x14ac:dyDescent="0.35">
      <c r="A788" t="s">
        <v>1257</v>
      </c>
      <c r="B788" t="s">
        <v>46</v>
      </c>
      <c r="C788" t="s">
        <v>349</v>
      </c>
      <c r="D788" t="s">
        <v>1276</v>
      </c>
      <c r="E788" t="s">
        <v>29</v>
      </c>
      <c r="F788">
        <v>5403</v>
      </c>
      <c r="G788">
        <v>4542</v>
      </c>
      <c r="H788">
        <v>0.84064408661854528</v>
      </c>
      <c r="I788" t="str">
        <f>VLOOKUP($B788&amp;$E788,'Employee List'!$A:$E,5,0)</f>
        <v>E-1121</v>
      </c>
    </row>
    <row r="789" spans="1:9" x14ac:dyDescent="0.35">
      <c r="A789" t="s">
        <v>1257</v>
      </c>
      <c r="B789" t="s">
        <v>46</v>
      </c>
      <c r="C789" t="s">
        <v>349</v>
      </c>
      <c r="D789" t="s">
        <v>1276</v>
      </c>
      <c r="E789" t="s">
        <v>30</v>
      </c>
      <c r="F789">
        <v>4579</v>
      </c>
      <c r="G789">
        <v>4979</v>
      </c>
      <c r="H789">
        <v>1.0873553177549684</v>
      </c>
      <c r="I789" t="str">
        <f>VLOOKUP($B789&amp;$E789,'Employee List'!$A:$E,5,0)</f>
        <v>E-1121</v>
      </c>
    </row>
    <row r="790" spans="1:9" x14ac:dyDescent="0.35">
      <c r="A790" t="s">
        <v>1257</v>
      </c>
      <c r="B790" t="s">
        <v>46</v>
      </c>
      <c r="C790" t="s">
        <v>349</v>
      </c>
      <c r="D790" t="s">
        <v>1276</v>
      </c>
      <c r="E790" t="s">
        <v>31</v>
      </c>
      <c r="F790">
        <v>3605</v>
      </c>
      <c r="G790">
        <v>1286</v>
      </c>
      <c r="H790">
        <v>0.35672676837725381</v>
      </c>
      <c r="I790" t="str">
        <f>VLOOKUP($B790&amp;$E790,'Employee List'!$A:$E,5,0)</f>
        <v>E-1121</v>
      </c>
    </row>
    <row r="791" spans="1:9" x14ac:dyDescent="0.35">
      <c r="A791" t="s">
        <v>1257</v>
      </c>
      <c r="B791" t="s">
        <v>46</v>
      </c>
      <c r="C791" t="s">
        <v>349</v>
      </c>
      <c r="D791" t="s">
        <v>1277</v>
      </c>
      <c r="E791" t="s">
        <v>29</v>
      </c>
      <c r="F791">
        <v>10319</v>
      </c>
      <c r="G791">
        <v>5357</v>
      </c>
      <c r="H791">
        <v>0.51913945149723806</v>
      </c>
      <c r="I791" t="str">
        <f>VLOOKUP($B791&amp;$E791,'Employee List'!$A:$E,5,0)</f>
        <v>E-1121</v>
      </c>
    </row>
    <row r="792" spans="1:9" x14ac:dyDescent="0.35">
      <c r="A792" t="s">
        <v>1257</v>
      </c>
      <c r="B792" t="s">
        <v>46</v>
      </c>
      <c r="C792" t="s">
        <v>349</v>
      </c>
      <c r="D792" t="s">
        <v>1277</v>
      </c>
      <c r="E792" t="s">
        <v>30</v>
      </c>
      <c r="F792">
        <v>7913</v>
      </c>
      <c r="G792">
        <v>3998</v>
      </c>
      <c r="H792">
        <v>0.5052445343106281</v>
      </c>
      <c r="I792" t="str">
        <f>VLOOKUP($B792&amp;$E792,'Employee List'!$A:$E,5,0)</f>
        <v>E-1121</v>
      </c>
    </row>
    <row r="793" spans="1:9" x14ac:dyDescent="0.35">
      <c r="A793" t="s">
        <v>1257</v>
      </c>
      <c r="B793" t="s">
        <v>46</v>
      </c>
      <c r="C793" t="s">
        <v>349</v>
      </c>
      <c r="D793" t="s">
        <v>1277</v>
      </c>
      <c r="E793" t="s">
        <v>31</v>
      </c>
      <c r="F793">
        <v>10438</v>
      </c>
      <c r="G793">
        <v>2733</v>
      </c>
      <c r="H793">
        <v>0.26183176853803408</v>
      </c>
      <c r="I793" t="str">
        <f>VLOOKUP($B793&amp;$E793,'Employee List'!$A:$E,5,0)</f>
        <v>E-1121</v>
      </c>
    </row>
    <row r="794" spans="1:9" x14ac:dyDescent="0.35">
      <c r="A794" t="s">
        <v>1257</v>
      </c>
      <c r="B794" t="s">
        <v>46</v>
      </c>
      <c r="C794" t="s">
        <v>349</v>
      </c>
      <c r="D794" t="s">
        <v>1278</v>
      </c>
      <c r="E794" t="s">
        <v>29</v>
      </c>
      <c r="F794">
        <v>24424</v>
      </c>
      <c r="G794">
        <v>10609</v>
      </c>
      <c r="H794">
        <v>0.43436783491647557</v>
      </c>
      <c r="I794" t="str">
        <f>VLOOKUP($B794&amp;$E794,'Employee List'!$A:$E,5,0)</f>
        <v>E-1121</v>
      </c>
    </row>
    <row r="795" spans="1:9" x14ac:dyDescent="0.35">
      <c r="A795" t="s">
        <v>1257</v>
      </c>
      <c r="B795" t="s">
        <v>46</v>
      </c>
      <c r="C795" t="s">
        <v>349</v>
      </c>
      <c r="D795" t="s">
        <v>1278</v>
      </c>
      <c r="E795" t="s">
        <v>30</v>
      </c>
      <c r="F795">
        <v>25195</v>
      </c>
      <c r="G795">
        <v>19625</v>
      </c>
      <c r="H795">
        <v>0.77892438975987299</v>
      </c>
      <c r="I795" t="str">
        <f>VLOOKUP($B795&amp;$E795,'Employee List'!$A:$E,5,0)</f>
        <v>E-1121</v>
      </c>
    </row>
    <row r="796" spans="1:9" x14ac:dyDescent="0.35">
      <c r="A796" t="s">
        <v>1257</v>
      </c>
      <c r="B796" t="s">
        <v>46</v>
      </c>
      <c r="C796" t="s">
        <v>349</v>
      </c>
      <c r="D796" t="s">
        <v>1278</v>
      </c>
      <c r="E796" t="s">
        <v>31</v>
      </c>
      <c r="F796">
        <v>22720</v>
      </c>
      <c r="G796">
        <v>22464</v>
      </c>
      <c r="H796">
        <v>0.9887323943661972</v>
      </c>
      <c r="I796" t="str">
        <f>VLOOKUP($B796&amp;$E796,'Employee List'!$A:$E,5,0)</f>
        <v>E-1121</v>
      </c>
    </row>
    <row r="797" spans="1:9" x14ac:dyDescent="0.35">
      <c r="A797" t="s">
        <v>1257</v>
      </c>
      <c r="B797" t="s">
        <v>46</v>
      </c>
      <c r="C797" t="s">
        <v>349</v>
      </c>
      <c r="D797" t="s">
        <v>1279</v>
      </c>
      <c r="E797" t="s">
        <v>29</v>
      </c>
      <c r="F797">
        <v>5863</v>
      </c>
      <c r="G797">
        <v>4082</v>
      </c>
      <c r="H797">
        <v>0.69623059866962311</v>
      </c>
      <c r="I797" t="str">
        <f>VLOOKUP($B797&amp;$E797,'Employee List'!$A:$E,5,0)</f>
        <v>E-1121</v>
      </c>
    </row>
    <row r="798" spans="1:9" x14ac:dyDescent="0.35">
      <c r="A798" t="s">
        <v>1257</v>
      </c>
      <c r="B798" t="s">
        <v>46</v>
      </c>
      <c r="C798" t="s">
        <v>349</v>
      </c>
      <c r="D798" t="s">
        <v>1279</v>
      </c>
      <c r="E798" t="s">
        <v>30</v>
      </c>
      <c r="F798">
        <v>3853</v>
      </c>
      <c r="G798">
        <v>4015</v>
      </c>
      <c r="H798">
        <v>1.0420451596158837</v>
      </c>
      <c r="I798" t="str">
        <f>VLOOKUP($B798&amp;$E798,'Employee List'!$A:$E,5,0)</f>
        <v>E-1121</v>
      </c>
    </row>
    <row r="799" spans="1:9" x14ac:dyDescent="0.35">
      <c r="A799" t="s">
        <v>1257</v>
      </c>
      <c r="B799" t="s">
        <v>46</v>
      </c>
      <c r="C799" t="s">
        <v>349</v>
      </c>
      <c r="D799" t="s">
        <v>1279</v>
      </c>
      <c r="E799" t="s">
        <v>31</v>
      </c>
      <c r="F799">
        <v>5436</v>
      </c>
      <c r="G799">
        <v>5070</v>
      </c>
      <c r="H799">
        <v>0.93267108167770418</v>
      </c>
      <c r="I799" t="str">
        <f>VLOOKUP($B799&amp;$E799,'Employee List'!$A:$E,5,0)</f>
        <v>E-1121</v>
      </c>
    </row>
    <row r="800" spans="1:9" x14ac:dyDescent="0.35">
      <c r="A800" t="s">
        <v>1257</v>
      </c>
      <c r="B800" t="s">
        <v>46</v>
      </c>
      <c r="C800" t="s">
        <v>349</v>
      </c>
      <c r="D800" t="s">
        <v>1280</v>
      </c>
      <c r="E800" t="s">
        <v>29</v>
      </c>
      <c r="F800">
        <v>81024</v>
      </c>
      <c r="G800">
        <v>43628</v>
      </c>
      <c r="H800">
        <v>0.53845774091627174</v>
      </c>
      <c r="I800" t="str">
        <f>VLOOKUP($B800&amp;$E800,'Employee List'!$A:$E,5,0)</f>
        <v>E-1121</v>
      </c>
    </row>
    <row r="801" spans="1:9" x14ac:dyDescent="0.35">
      <c r="A801" t="s">
        <v>1257</v>
      </c>
      <c r="B801" t="s">
        <v>46</v>
      </c>
      <c r="C801" t="s">
        <v>349</v>
      </c>
      <c r="D801" t="s">
        <v>1280</v>
      </c>
      <c r="E801" t="s">
        <v>30</v>
      </c>
      <c r="F801">
        <v>80200</v>
      </c>
      <c r="G801">
        <v>12625</v>
      </c>
      <c r="H801">
        <v>0.15741895261845387</v>
      </c>
      <c r="I801" t="str">
        <f>VLOOKUP($B801&amp;$E801,'Employee List'!$A:$E,5,0)</f>
        <v>E-1121</v>
      </c>
    </row>
    <row r="802" spans="1:9" x14ac:dyDescent="0.35">
      <c r="A802" t="s">
        <v>1257</v>
      </c>
      <c r="B802" t="s">
        <v>46</v>
      </c>
      <c r="C802" t="s">
        <v>349</v>
      </c>
      <c r="D802" t="s">
        <v>1280</v>
      </c>
      <c r="E802" t="s">
        <v>31</v>
      </c>
      <c r="F802">
        <v>73159</v>
      </c>
      <c r="G802">
        <v>57697</v>
      </c>
      <c r="H802">
        <v>0.78865211388892686</v>
      </c>
      <c r="I802" t="str">
        <f>VLOOKUP($B802&amp;$E802,'Employee List'!$A:$E,5,0)</f>
        <v>E-1121</v>
      </c>
    </row>
    <row r="803" spans="1:9" x14ac:dyDescent="0.35">
      <c r="A803" t="s">
        <v>1257</v>
      </c>
      <c r="B803" t="s">
        <v>46</v>
      </c>
      <c r="C803" t="s">
        <v>349</v>
      </c>
      <c r="D803" t="s">
        <v>1262</v>
      </c>
      <c r="E803" t="s">
        <v>29</v>
      </c>
      <c r="F803">
        <v>23499</v>
      </c>
      <c r="G803">
        <v>23049</v>
      </c>
      <c r="H803">
        <v>0.98085024894676365</v>
      </c>
      <c r="I803" t="str">
        <f>VLOOKUP($B803&amp;$E803,'Employee List'!$A:$E,5,0)</f>
        <v>E-1121</v>
      </c>
    </row>
    <row r="804" spans="1:9" x14ac:dyDescent="0.35">
      <c r="A804" t="s">
        <v>1257</v>
      </c>
      <c r="B804" t="s">
        <v>46</v>
      </c>
      <c r="C804" t="s">
        <v>349</v>
      </c>
      <c r="D804" t="s">
        <v>1262</v>
      </c>
      <c r="E804" t="s">
        <v>30</v>
      </c>
      <c r="F804">
        <v>22101</v>
      </c>
      <c r="G804">
        <v>17668</v>
      </c>
      <c r="H804">
        <v>0.79942084068594177</v>
      </c>
      <c r="I804" t="str">
        <f>VLOOKUP($B804&amp;$E804,'Employee List'!$A:$E,5,0)</f>
        <v>E-1121</v>
      </c>
    </row>
    <row r="805" spans="1:9" x14ac:dyDescent="0.35">
      <c r="A805" t="s">
        <v>1257</v>
      </c>
      <c r="B805" t="s">
        <v>46</v>
      </c>
      <c r="C805" t="s">
        <v>349</v>
      </c>
      <c r="D805" t="s">
        <v>1262</v>
      </c>
      <c r="E805" t="s">
        <v>31</v>
      </c>
      <c r="F805">
        <v>24606</v>
      </c>
      <c r="G805">
        <v>18193</v>
      </c>
      <c r="H805">
        <v>0.73937251076973098</v>
      </c>
      <c r="I805" t="str">
        <f>VLOOKUP($B805&amp;$E805,'Employee List'!$A:$E,5,0)</f>
        <v>E-1121</v>
      </c>
    </row>
    <row r="806" spans="1:9" x14ac:dyDescent="0.35">
      <c r="A806" t="s">
        <v>1257</v>
      </c>
      <c r="B806" t="s">
        <v>46</v>
      </c>
      <c r="C806" t="s">
        <v>349</v>
      </c>
      <c r="D806" t="s">
        <v>1282</v>
      </c>
      <c r="E806" t="s">
        <v>30</v>
      </c>
      <c r="F806">
        <v>9607</v>
      </c>
      <c r="G806">
        <v>1939</v>
      </c>
      <c r="H806">
        <v>0.2018319975018216</v>
      </c>
      <c r="I806" t="str">
        <f>VLOOKUP($B806&amp;$E806,'Employee List'!$A:$E,5,0)</f>
        <v>E-1121</v>
      </c>
    </row>
    <row r="807" spans="1:9" x14ac:dyDescent="0.35">
      <c r="A807" t="s">
        <v>1257</v>
      </c>
      <c r="B807" t="s">
        <v>46</v>
      </c>
      <c r="C807" t="s">
        <v>349</v>
      </c>
      <c r="D807" t="s">
        <v>1282</v>
      </c>
      <c r="E807" t="s">
        <v>31</v>
      </c>
      <c r="F807">
        <v>9106</v>
      </c>
      <c r="G807">
        <v>1345</v>
      </c>
      <c r="H807">
        <v>0.14770481001537447</v>
      </c>
      <c r="I807" t="str">
        <f>VLOOKUP($B807&amp;$E807,'Employee List'!$A:$E,5,0)</f>
        <v>E-1121</v>
      </c>
    </row>
    <row r="808" spans="1:9" x14ac:dyDescent="0.35">
      <c r="A808" t="s">
        <v>1257</v>
      </c>
      <c r="B808" t="s">
        <v>46</v>
      </c>
      <c r="C808" t="s">
        <v>349</v>
      </c>
      <c r="D808" t="s">
        <v>1281</v>
      </c>
      <c r="E808" t="s">
        <v>29</v>
      </c>
      <c r="F808">
        <v>3269</v>
      </c>
      <c r="G808">
        <v>3614</v>
      </c>
      <c r="H808">
        <v>1.1055368614255123</v>
      </c>
      <c r="I808" t="str">
        <f>VLOOKUP($B808&amp;$E808,'Employee List'!$A:$E,5,0)</f>
        <v>E-1121</v>
      </c>
    </row>
    <row r="809" spans="1:9" x14ac:dyDescent="0.35">
      <c r="A809" t="s">
        <v>1257</v>
      </c>
      <c r="B809" t="s">
        <v>46</v>
      </c>
      <c r="C809" t="s">
        <v>349</v>
      </c>
      <c r="D809" t="s">
        <v>1281</v>
      </c>
      <c r="E809" t="s">
        <v>30</v>
      </c>
      <c r="F809">
        <v>3578</v>
      </c>
      <c r="G809">
        <v>3122</v>
      </c>
      <c r="H809">
        <v>0.87255449972051424</v>
      </c>
      <c r="I809" t="str">
        <f>VLOOKUP($B809&amp;$E809,'Employee List'!$A:$E,5,0)</f>
        <v>E-1121</v>
      </c>
    </row>
    <row r="810" spans="1:9" x14ac:dyDescent="0.35">
      <c r="A810" t="s">
        <v>1257</v>
      </c>
      <c r="B810" t="s">
        <v>46</v>
      </c>
      <c r="C810" t="s">
        <v>349</v>
      </c>
      <c r="D810" t="s">
        <v>1281</v>
      </c>
      <c r="E810" t="s">
        <v>31</v>
      </c>
      <c r="F810">
        <v>5239</v>
      </c>
      <c r="G810">
        <v>3648</v>
      </c>
      <c r="H810">
        <v>0.69631609085703383</v>
      </c>
      <c r="I810" t="str">
        <f>VLOOKUP($B810&amp;$E810,'Employee List'!$A:$E,5,0)</f>
        <v>E-1121</v>
      </c>
    </row>
    <row r="811" spans="1:9" x14ac:dyDescent="0.35">
      <c r="A811" t="s">
        <v>1257</v>
      </c>
      <c r="B811" t="s">
        <v>47</v>
      </c>
      <c r="C811" t="s">
        <v>349</v>
      </c>
      <c r="D811" t="s">
        <v>1274</v>
      </c>
      <c r="E811" t="s">
        <v>29</v>
      </c>
      <c r="F811">
        <v>15855</v>
      </c>
      <c r="G811">
        <v>9921</v>
      </c>
      <c r="H811">
        <v>0.62573320719016079</v>
      </c>
      <c r="I811" t="str">
        <f>VLOOKUP($B811&amp;$E811,'Employee List'!$A:$E,5,0)</f>
        <v>E-1122</v>
      </c>
    </row>
    <row r="812" spans="1:9" x14ac:dyDescent="0.35">
      <c r="A812" t="s">
        <v>1257</v>
      </c>
      <c r="B812" t="s">
        <v>47</v>
      </c>
      <c r="C812" t="s">
        <v>349</v>
      </c>
      <c r="D812" t="s">
        <v>1274</v>
      </c>
      <c r="E812" t="s">
        <v>30</v>
      </c>
      <c r="F812">
        <v>12886</v>
      </c>
      <c r="G812">
        <v>10100</v>
      </c>
      <c r="H812">
        <v>0.78379636815148224</v>
      </c>
      <c r="I812" t="str">
        <f>VLOOKUP($B812&amp;$E812,'Employee List'!$A:$E,5,0)</f>
        <v>E-1122</v>
      </c>
    </row>
    <row r="813" spans="1:9" x14ac:dyDescent="0.35">
      <c r="A813" t="s">
        <v>1257</v>
      </c>
      <c r="B813" t="s">
        <v>47</v>
      </c>
      <c r="C813" t="s">
        <v>349</v>
      </c>
      <c r="D813" t="s">
        <v>1274</v>
      </c>
      <c r="E813" t="s">
        <v>31</v>
      </c>
      <c r="F813">
        <v>14260</v>
      </c>
      <c r="G813">
        <v>7143</v>
      </c>
      <c r="H813">
        <v>0.50091164095371665</v>
      </c>
      <c r="I813" t="str">
        <f>VLOOKUP($B813&amp;$E813,'Employee List'!$A:$E,5,0)</f>
        <v>E-1122</v>
      </c>
    </row>
    <row r="814" spans="1:9" x14ac:dyDescent="0.35">
      <c r="A814" t="s">
        <v>1257</v>
      </c>
      <c r="B814" t="s">
        <v>47</v>
      </c>
      <c r="C814" t="s">
        <v>349</v>
      </c>
      <c r="D814" t="s">
        <v>1263</v>
      </c>
      <c r="E814" t="s">
        <v>29</v>
      </c>
      <c r="F814">
        <v>72548</v>
      </c>
      <c r="G814">
        <v>19621</v>
      </c>
      <c r="H814">
        <v>0.27045542261675026</v>
      </c>
      <c r="I814" t="str">
        <f>VLOOKUP($B814&amp;$E814,'Employee List'!$A:$E,5,0)</f>
        <v>E-1122</v>
      </c>
    </row>
    <row r="815" spans="1:9" x14ac:dyDescent="0.35">
      <c r="A815" t="s">
        <v>1257</v>
      </c>
      <c r="B815" t="s">
        <v>47</v>
      </c>
      <c r="C815" t="s">
        <v>349</v>
      </c>
      <c r="D815" t="s">
        <v>1263</v>
      </c>
      <c r="E815" t="s">
        <v>30</v>
      </c>
      <c r="F815">
        <v>72719</v>
      </c>
      <c r="G815">
        <v>64352</v>
      </c>
      <c r="H815">
        <v>0.88494066200030252</v>
      </c>
      <c r="I815" t="str">
        <f>VLOOKUP($B815&amp;$E815,'Employee List'!$A:$E,5,0)</f>
        <v>E-1122</v>
      </c>
    </row>
    <row r="816" spans="1:9" x14ac:dyDescent="0.35">
      <c r="A816" t="s">
        <v>1257</v>
      </c>
      <c r="B816" t="s">
        <v>47</v>
      </c>
      <c r="C816" t="s">
        <v>349</v>
      </c>
      <c r="D816" t="s">
        <v>1263</v>
      </c>
      <c r="E816" t="s">
        <v>31</v>
      </c>
      <c r="F816">
        <v>71153</v>
      </c>
      <c r="G816">
        <v>64695</v>
      </c>
      <c r="H816">
        <v>0.90923783958511939</v>
      </c>
      <c r="I816" t="str">
        <f>VLOOKUP($B816&amp;$E816,'Employee List'!$A:$E,5,0)</f>
        <v>E-1122</v>
      </c>
    </row>
    <row r="817" spans="1:9" x14ac:dyDescent="0.35">
      <c r="A817" t="s">
        <v>1257</v>
      </c>
      <c r="B817" t="s">
        <v>47</v>
      </c>
      <c r="C817" t="s">
        <v>349</v>
      </c>
      <c r="D817" t="s">
        <v>1264</v>
      </c>
      <c r="E817" t="s">
        <v>29</v>
      </c>
      <c r="F817">
        <v>39148</v>
      </c>
      <c r="G817">
        <v>235681</v>
      </c>
      <c r="H817">
        <v>6.0202564626545421</v>
      </c>
      <c r="I817" t="str">
        <f>VLOOKUP($B817&amp;$E817,'Employee List'!$A:$E,5,0)</f>
        <v>E-1122</v>
      </c>
    </row>
    <row r="818" spans="1:9" x14ac:dyDescent="0.35">
      <c r="A818" t="s">
        <v>1257</v>
      </c>
      <c r="B818" t="s">
        <v>47</v>
      </c>
      <c r="C818" t="s">
        <v>349</v>
      </c>
      <c r="D818" t="s">
        <v>1264</v>
      </c>
      <c r="E818" t="s">
        <v>30</v>
      </c>
      <c r="F818">
        <v>40443</v>
      </c>
      <c r="G818">
        <v>237712</v>
      </c>
      <c r="H818">
        <v>5.8777044235096305</v>
      </c>
      <c r="I818" t="str">
        <f>VLOOKUP($B818&amp;$E818,'Employee List'!$A:$E,5,0)</f>
        <v>E-1122</v>
      </c>
    </row>
    <row r="819" spans="1:9" x14ac:dyDescent="0.35">
      <c r="A819" t="s">
        <v>1257</v>
      </c>
      <c r="B819" t="s">
        <v>47</v>
      </c>
      <c r="C819" t="s">
        <v>349</v>
      </c>
      <c r="D819" t="s">
        <v>1264</v>
      </c>
      <c r="E819" t="s">
        <v>31</v>
      </c>
      <c r="F819">
        <v>37599</v>
      </c>
      <c r="G819">
        <v>199441</v>
      </c>
      <c r="H819">
        <v>5.3044229899731379</v>
      </c>
      <c r="I819" t="str">
        <f>VLOOKUP($B819&amp;$E819,'Employee List'!$A:$E,5,0)</f>
        <v>E-1122</v>
      </c>
    </row>
    <row r="820" spans="1:9" x14ac:dyDescent="0.35">
      <c r="A820" t="s">
        <v>1257</v>
      </c>
      <c r="B820" t="s">
        <v>47</v>
      </c>
      <c r="C820" t="s">
        <v>349</v>
      </c>
      <c r="D820" t="s">
        <v>1265</v>
      </c>
      <c r="E820" t="s">
        <v>29</v>
      </c>
      <c r="F820">
        <v>2755</v>
      </c>
      <c r="G820">
        <v>1204</v>
      </c>
      <c r="H820">
        <v>0.43702359346642466</v>
      </c>
      <c r="I820" t="str">
        <f>VLOOKUP($B820&amp;$E820,'Employee List'!$A:$E,5,0)</f>
        <v>E-1122</v>
      </c>
    </row>
    <row r="821" spans="1:9" x14ac:dyDescent="0.35">
      <c r="A821" t="s">
        <v>1257</v>
      </c>
      <c r="B821" t="s">
        <v>47</v>
      </c>
      <c r="C821" t="s">
        <v>349</v>
      </c>
      <c r="D821" t="s">
        <v>1265</v>
      </c>
      <c r="E821" t="s">
        <v>30</v>
      </c>
      <c r="F821">
        <v>3305</v>
      </c>
      <c r="G821">
        <v>5048</v>
      </c>
      <c r="H821">
        <v>1.5273827534039335</v>
      </c>
      <c r="I821" t="str">
        <f>VLOOKUP($B821&amp;$E821,'Employee List'!$A:$E,5,0)</f>
        <v>E-1122</v>
      </c>
    </row>
    <row r="822" spans="1:9" x14ac:dyDescent="0.35">
      <c r="A822" t="s">
        <v>1257</v>
      </c>
      <c r="B822" t="s">
        <v>47</v>
      </c>
      <c r="C822" t="s">
        <v>349</v>
      </c>
      <c r="D822" t="s">
        <v>1265</v>
      </c>
      <c r="E822" t="s">
        <v>31</v>
      </c>
      <c r="F822">
        <v>1374</v>
      </c>
      <c r="G822">
        <v>3873</v>
      </c>
      <c r="H822">
        <v>2.8187772925764194</v>
      </c>
      <c r="I822" t="str">
        <f>VLOOKUP($B822&amp;$E822,'Employee List'!$A:$E,5,0)</f>
        <v>E-1122</v>
      </c>
    </row>
    <row r="823" spans="1:9" x14ac:dyDescent="0.35">
      <c r="A823" t="s">
        <v>1257</v>
      </c>
      <c r="B823" t="s">
        <v>47</v>
      </c>
      <c r="C823" t="s">
        <v>349</v>
      </c>
      <c r="D823" t="s">
        <v>1260</v>
      </c>
      <c r="E823" t="s">
        <v>29</v>
      </c>
      <c r="F823">
        <v>109114</v>
      </c>
      <c r="G823">
        <v>103052</v>
      </c>
      <c r="H823">
        <v>0.9444434261414667</v>
      </c>
      <c r="I823" t="str">
        <f>VLOOKUP($B823&amp;$E823,'Employee List'!$A:$E,5,0)</f>
        <v>E-1122</v>
      </c>
    </row>
    <row r="824" spans="1:9" x14ac:dyDescent="0.35">
      <c r="A824" t="s">
        <v>1257</v>
      </c>
      <c r="B824" t="s">
        <v>47</v>
      </c>
      <c r="C824" t="s">
        <v>349</v>
      </c>
      <c r="D824" t="s">
        <v>1260</v>
      </c>
      <c r="E824" t="s">
        <v>30</v>
      </c>
      <c r="F824">
        <v>107146</v>
      </c>
      <c r="G824">
        <v>103476</v>
      </c>
      <c r="H824">
        <v>0.96574767140163886</v>
      </c>
      <c r="I824" t="str">
        <f>VLOOKUP($B824&amp;$E824,'Employee List'!$A:$E,5,0)</f>
        <v>E-1122</v>
      </c>
    </row>
    <row r="825" spans="1:9" x14ac:dyDescent="0.35">
      <c r="A825" t="s">
        <v>1257</v>
      </c>
      <c r="B825" t="s">
        <v>47</v>
      </c>
      <c r="C825" t="s">
        <v>349</v>
      </c>
      <c r="D825" t="s">
        <v>1260</v>
      </c>
      <c r="E825" t="s">
        <v>31</v>
      </c>
      <c r="F825">
        <v>126012</v>
      </c>
      <c r="G825">
        <v>94538</v>
      </c>
      <c r="H825">
        <v>0.75023013681236705</v>
      </c>
      <c r="I825" t="str">
        <f>VLOOKUP($B825&amp;$E825,'Employee List'!$A:$E,5,0)</f>
        <v>E-1122</v>
      </c>
    </row>
    <row r="826" spans="1:9" x14ac:dyDescent="0.35">
      <c r="A826" t="s">
        <v>1257</v>
      </c>
      <c r="B826" t="s">
        <v>47</v>
      </c>
      <c r="C826" t="s">
        <v>349</v>
      </c>
      <c r="D826" t="s">
        <v>1261</v>
      </c>
      <c r="E826" t="s">
        <v>29</v>
      </c>
      <c r="F826">
        <v>139000</v>
      </c>
      <c r="G826">
        <v>114222</v>
      </c>
      <c r="H826">
        <v>0.82174100719424459</v>
      </c>
      <c r="I826" t="str">
        <f>VLOOKUP($B826&amp;$E826,'Employee List'!$A:$E,5,0)</f>
        <v>E-1122</v>
      </c>
    </row>
    <row r="827" spans="1:9" x14ac:dyDescent="0.35">
      <c r="A827" t="s">
        <v>1257</v>
      </c>
      <c r="B827" t="s">
        <v>47</v>
      </c>
      <c r="C827" t="s">
        <v>349</v>
      </c>
      <c r="D827" t="s">
        <v>1261</v>
      </c>
      <c r="E827" t="s">
        <v>30</v>
      </c>
      <c r="F827">
        <v>138924</v>
      </c>
      <c r="G827">
        <v>79825</v>
      </c>
      <c r="H827">
        <v>0.57459474244910891</v>
      </c>
      <c r="I827" t="str">
        <f>VLOOKUP($B827&amp;$E827,'Employee List'!$A:$E,5,0)</f>
        <v>E-1122</v>
      </c>
    </row>
    <row r="828" spans="1:9" x14ac:dyDescent="0.35">
      <c r="A828" t="s">
        <v>1257</v>
      </c>
      <c r="B828" t="s">
        <v>47</v>
      </c>
      <c r="C828" t="s">
        <v>349</v>
      </c>
      <c r="D828" t="s">
        <v>1261</v>
      </c>
      <c r="E828" t="s">
        <v>31</v>
      </c>
      <c r="F828">
        <v>144658</v>
      </c>
      <c r="G828">
        <v>88001</v>
      </c>
      <c r="H828">
        <v>0.60833828754718022</v>
      </c>
      <c r="I828" t="str">
        <f>VLOOKUP($B828&amp;$E828,'Employee List'!$A:$E,5,0)</f>
        <v>E-1122</v>
      </c>
    </row>
    <row r="829" spans="1:9" x14ac:dyDescent="0.35">
      <c r="A829" t="s">
        <v>1257</v>
      </c>
      <c r="B829" t="s">
        <v>47</v>
      </c>
      <c r="C829" t="s">
        <v>349</v>
      </c>
      <c r="D829" t="s">
        <v>1266</v>
      </c>
      <c r="E829" t="s">
        <v>29</v>
      </c>
      <c r="F829">
        <v>29345</v>
      </c>
      <c r="G829">
        <v>25143</v>
      </c>
      <c r="H829">
        <v>0.85680695178054178</v>
      </c>
      <c r="I829" t="str">
        <f>VLOOKUP($B829&amp;$E829,'Employee List'!$A:$E,5,0)</f>
        <v>E-1122</v>
      </c>
    </row>
    <row r="830" spans="1:9" x14ac:dyDescent="0.35">
      <c r="A830" t="s">
        <v>1257</v>
      </c>
      <c r="B830" t="s">
        <v>47</v>
      </c>
      <c r="C830" t="s">
        <v>349</v>
      </c>
      <c r="D830" t="s">
        <v>1266</v>
      </c>
      <c r="E830" t="s">
        <v>30</v>
      </c>
      <c r="F830">
        <v>29916</v>
      </c>
      <c r="G830">
        <v>24018</v>
      </c>
      <c r="H830">
        <v>0.80284797432811872</v>
      </c>
      <c r="I830" t="str">
        <f>VLOOKUP($B830&amp;$E830,'Employee List'!$A:$E,5,0)</f>
        <v>E-1122</v>
      </c>
    </row>
    <row r="831" spans="1:9" x14ac:dyDescent="0.35">
      <c r="A831" t="s">
        <v>1257</v>
      </c>
      <c r="B831" t="s">
        <v>47</v>
      </c>
      <c r="C831" t="s">
        <v>349</v>
      </c>
      <c r="D831" t="s">
        <v>1266</v>
      </c>
      <c r="E831" t="s">
        <v>31</v>
      </c>
      <c r="F831">
        <v>28659</v>
      </c>
      <c r="G831">
        <v>15783</v>
      </c>
      <c r="H831">
        <v>0.55071705223490008</v>
      </c>
      <c r="I831" t="str">
        <f>VLOOKUP($B831&amp;$E831,'Employee List'!$A:$E,5,0)</f>
        <v>E-1122</v>
      </c>
    </row>
    <row r="832" spans="1:9" x14ac:dyDescent="0.35">
      <c r="A832" t="s">
        <v>1257</v>
      </c>
      <c r="B832" t="s">
        <v>47</v>
      </c>
      <c r="C832" t="s">
        <v>349</v>
      </c>
      <c r="D832" t="s">
        <v>1267</v>
      </c>
      <c r="E832" t="s">
        <v>29</v>
      </c>
      <c r="F832">
        <v>33057</v>
      </c>
      <c r="G832">
        <v>27321</v>
      </c>
      <c r="H832">
        <v>0.8264815318994464</v>
      </c>
      <c r="I832" t="str">
        <f>VLOOKUP($B832&amp;$E832,'Employee List'!$A:$E,5,0)</f>
        <v>E-1122</v>
      </c>
    </row>
    <row r="833" spans="1:9" x14ac:dyDescent="0.35">
      <c r="A833" t="s">
        <v>1257</v>
      </c>
      <c r="B833" t="s">
        <v>47</v>
      </c>
      <c r="C833" t="s">
        <v>349</v>
      </c>
      <c r="D833" t="s">
        <v>1267</v>
      </c>
      <c r="E833" t="s">
        <v>30</v>
      </c>
      <c r="F833">
        <v>30768</v>
      </c>
      <c r="G833">
        <v>23519</v>
      </c>
      <c r="H833">
        <v>0.76439807592303688</v>
      </c>
      <c r="I833" t="str">
        <f>VLOOKUP($B833&amp;$E833,'Employee List'!$A:$E,5,0)</f>
        <v>E-1122</v>
      </c>
    </row>
    <row r="834" spans="1:9" x14ac:dyDescent="0.35">
      <c r="A834" t="s">
        <v>1257</v>
      </c>
      <c r="B834" t="s">
        <v>47</v>
      </c>
      <c r="C834" t="s">
        <v>349</v>
      </c>
      <c r="D834" t="s">
        <v>1267</v>
      </c>
      <c r="E834" t="s">
        <v>31</v>
      </c>
      <c r="F834">
        <v>32467</v>
      </c>
      <c r="G834">
        <v>28267</v>
      </c>
      <c r="H834">
        <v>0.87063787846120677</v>
      </c>
      <c r="I834" t="str">
        <f>VLOOKUP($B834&amp;$E834,'Employee List'!$A:$E,5,0)</f>
        <v>E-1122</v>
      </c>
    </row>
    <row r="835" spans="1:9" x14ac:dyDescent="0.35">
      <c r="A835" t="s">
        <v>1257</v>
      </c>
      <c r="B835" t="s">
        <v>47</v>
      </c>
      <c r="C835" t="s">
        <v>349</v>
      </c>
      <c r="D835" t="s">
        <v>1268</v>
      </c>
      <c r="E835" t="s">
        <v>29</v>
      </c>
      <c r="F835">
        <v>13831</v>
      </c>
      <c r="G835">
        <v>4761</v>
      </c>
      <c r="H835">
        <v>0.34422673703998263</v>
      </c>
      <c r="I835" t="str">
        <f>VLOOKUP($B835&amp;$E835,'Employee List'!$A:$E,5,0)</f>
        <v>E-1122</v>
      </c>
    </row>
    <row r="836" spans="1:9" x14ac:dyDescent="0.35">
      <c r="A836" t="s">
        <v>1257</v>
      </c>
      <c r="B836" t="s">
        <v>47</v>
      </c>
      <c r="C836" t="s">
        <v>349</v>
      </c>
      <c r="D836" t="s">
        <v>1268</v>
      </c>
      <c r="E836" t="s">
        <v>30</v>
      </c>
      <c r="F836">
        <v>14468</v>
      </c>
      <c r="G836">
        <v>6958</v>
      </c>
      <c r="H836">
        <v>0.48092341719657172</v>
      </c>
      <c r="I836" t="str">
        <f>VLOOKUP($B836&amp;$E836,'Employee List'!$A:$E,5,0)</f>
        <v>E-1122</v>
      </c>
    </row>
    <row r="837" spans="1:9" x14ac:dyDescent="0.35">
      <c r="A837" t="s">
        <v>1257</v>
      </c>
      <c r="B837" t="s">
        <v>47</v>
      </c>
      <c r="C837" t="s">
        <v>349</v>
      </c>
      <c r="D837" t="s">
        <v>1268</v>
      </c>
      <c r="E837" t="s">
        <v>31</v>
      </c>
      <c r="F837">
        <v>13535</v>
      </c>
      <c r="G837">
        <v>6463</v>
      </c>
      <c r="H837">
        <v>0.47750277059475432</v>
      </c>
      <c r="I837" t="str">
        <f>VLOOKUP($B837&amp;$E837,'Employee List'!$A:$E,5,0)</f>
        <v>E-1122</v>
      </c>
    </row>
    <row r="838" spans="1:9" x14ac:dyDescent="0.35">
      <c r="A838" t="s">
        <v>1257</v>
      </c>
      <c r="B838" t="s">
        <v>47</v>
      </c>
      <c r="C838" t="s">
        <v>349</v>
      </c>
      <c r="D838" t="s">
        <v>1269</v>
      </c>
      <c r="E838" t="s">
        <v>29</v>
      </c>
      <c r="F838">
        <v>45361</v>
      </c>
      <c r="G838">
        <v>11270</v>
      </c>
      <c r="H838">
        <v>0.24845131280174598</v>
      </c>
      <c r="I838" t="str">
        <f>VLOOKUP($B838&amp;$E838,'Employee List'!$A:$E,5,0)</f>
        <v>E-1122</v>
      </c>
    </row>
    <row r="839" spans="1:9" x14ac:dyDescent="0.35">
      <c r="A839" t="s">
        <v>1257</v>
      </c>
      <c r="B839" t="s">
        <v>47</v>
      </c>
      <c r="C839" t="s">
        <v>349</v>
      </c>
      <c r="D839" t="s">
        <v>1269</v>
      </c>
      <c r="E839" t="s">
        <v>30</v>
      </c>
      <c r="F839">
        <v>45773</v>
      </c>
      <c r="G839">
        <v>2345</v>
      </c>
      <c r="H839">
        <v>5.1231075087933932E-2</v>
      </c>
      <c r="I839" t="str">
        <f>VLOOKUP($B839&amp;$E839,'Employee List'!$A:$E,5,0)</f>
        <v>E-1122</v>
      </c>
    </row>
    <row r="840" spans="1:9" x14ac:dyDescent="0.35">
      <c r="A840" t="s">
        <v>1257</v>
      </c>
      <c r="B840" t="s">
        <v>47</v>
      </c>
      <c r="C840" t="s">
        <v>349</v>
      </c>
      <c r="D840" t="s">
        <v>1269</v>
      </c>
      <c r="E840" t="s">
        <v>31</v>
      </c>
      <c r="F840">
        <v>39276</v>
      </c>
      <c r="G840">
        <v>2809</v>
      </c>
      <c r="H840">
        <v>7.1519503004379259E-2</v>
      </c>
      <c r="I840" t="str">
        <f>VLOOKUP($B840&amp;$E840,'Employee List'!$A:$E,5,0)</f>
        <v>E-1122</v>
      </c>
    </row>
    <row r="841" spans="1:9" x14ac:dyDescent="0.35">
      <c r="A841" t="s">
        <v>1257</v>
      </c>
      <c r="B841" t="s">
        <v>47</v>
      </c>
      <c r="C841" t="s">
        <v>349</v>
      </c>
      <c r="D841" t="s">
        <v>1270</v>
      </c>
      <c r="E841" t="s">
        <v>29</v>
      </c>
      <c r="F841">
        <v>3150</v>
      </c>
      <c r="G841">
        <v>6406</v>
      </c>
      <c r="H841">
        <v>2.0336507936507937</v>
      </c>
      <c r="I841" t="str">
        <f>VLOOKUP($B841&amp;$E841,'Employee List'!$A:$E,5,0)</f>
        <v>E-1122</v>
      </c>
    </row>
    <row r="842" spans="1:9" x14ac:dyDescent="0.35">
      <c r="A842" t="s">
        <v>1257</v>
      </c>
      <c r="B842" t="s">
        <v>47</v>
      </c>
      <c r="C842" t="s">
        <v>349</v>
      </c>
      <c r="D842" t="s">
        <v>1270</v>
      </c>
      <c r="E842" t="s">
        <v>30</v>
      </c>
      <c r="F842">
        <v>4014</v>
      </c>
      <c r="G842">
        <v>1981</v>
      </c>
      <c r="H842">
        <v>0.49352267065271549</v>
      </c>
      <c r="I842" t="str">
        <f>VLOOKUP($B842&amp;$E842,'Employee List'!$A:$E,5,0)</f>
        <v>E-1122</v>
      </c>
    </row>
    <row r="843" spans="1:9" x14ac:dyDescent="0.35">
      <c r="A843" t="s">
        <v>1257</v>
      </c>
      <c r="B843" t="s">
        <v>47</v>
      </c>
      <c r="C843" t="s">
        <v>349</v>
      </c>
      <c r="D843" t="s">
        <v>1270</v>
      </c>
      <c r="E843" t="s">
        <v>31</v>
      </c>
      <c r="F843">
        <v>3551</v>
      </c>
      <c r="G843">
        <v>4299</v>
      </c>
      <c r="H843">
        <v>1.2106448887637284</v>
      </c>
      <c r="I843" t="str">
        <f>VLOOKUP($B843&amp;$E843,'Employee List'!$A:$E,5,0)</f>
        <v>E-1122</v>
      </c>
    </row>
    <row r="844" spans="1:9" x14ac:dyDescent="0.35">
      <c r="A844" t="s">
        <v>1257</v>
      </c>
      <c r="B844" t="s">
        <v>47</v>
      </c>
      <c r="C844" t="s">
        <v>349</v>
      </c>
      <c r="D844" t="s">
        <v>1271</v>
      </c>
      <c r="E844" t="s">
        <v>29</v>
      </c>
      <c r="F844">
        <v>12775</v>
      </c>
      <c r="G844">
        <v>8183</v>
      </c>
      <c r="H844">
        <v>0.64054794520547942</v>
      </c>
      <c r="I844" t="str">
        <f>VLOOKUP($B844&amp;$E844,'Employee List'!$A:$E,5,0)</f>
        <v>E-1122</v>
      </c>
    </row>
    <row r="845" spans="1:9" x14ac:dyDescent="0.35">
      <c r="A845" t="s">
        <v>1257</v>
      </c>
      <c r="B845" t="s">
        <v>47</v>
      </c>
      <c r="C845" t="s">
        <v>349</v>
      </c>
      <c r="D845" t="s">
        <v>1271</v>
      </c>
      <c r="E845" t="s">
        <v>30</v>
      </c>
      <c r="F845">
        <v>11727</v>
      </c>
      <c r="G845">
        <v>13507</v>
      </c>
      <c r="H845">
        <v>1.1517864756544727</v>
      </c>
      <c r="I845" t="str">
        <f>VLOOKUP($B845&amp;$E845,'Employee List'!$A:$E,5,0)</f>
        <v>E-1122</v>
      </c>
    </row>
    <row r="846" spans="1:9" x14ac:dyDescent="0.35">
      <c r="A846" t="s">
        <v>1257</v>
      </c>
      <c r="B846" t="s">
        <v>47</v>
      </c>
      <c r="C846" t="s">
        <v>349</v>
      </c>
      <c r="D846" t="s">
        <v>1271</v>
      </c>
      <c r="E846" t="s">
        <v>31</v>
      </c>
      <c r="F846">
        <v>13297</v>
      </c>
      <c r="G846">
        <v>10110</v>
      </c>
      <c r="H846">
        <v>0.76032187711513877</v>
      </c>
      <c r="I846" t="str">
        <f>VLOOKUP($B846&amp;$E846,'Employee List'!$A:$E,5,0)</f>
        <v>E-1122</v>
      </c>
    </row>
    <row r="847" spans="1:9" x14ac:dyDescent="0.35">
      <c r="A847" t="s">
        <v>1257</v>
      </c>
      <c r="B847" t="s">
        <v>47</v>
      </c>
      <c r="C847" t="s">
        <v>349</v>
      </c>
      <c r="D847" t="s">
        <v>1258</v>
      </c>
      <c r="E847" t="s">
        <v>29</v>
      </c>
      <c r="F847">
        <v>89345</v>
      </c>
      <c r="G847">
        <v>80472</v>
      </c>
      <c r="H847">
        <v>0.90068834294028766</v>
      </c>
      <c r="I847" t="str">
        <f>VLOOKUP($B847&amp;$E847,'Employee List'!$A:$E,5,0)</f>
        <v>E-1122</v>
      </c>
    </row>
    <row r="848" spans="1:9" x14ac:dyDescent="0.35">
      <c r="A848" t="s">
        <v>1257</v>
      </c>
      <c r="B848" t="s">
        <v>47</v>
      </c>
      <c r="C848" t="s">
        <v>349</v>
      </c>
      <c r="D848" t="s">
        <v>1258</v>
      </c>
      <c r="E848" t="s">
        <v>30</v>
      </c>
      <c r="F848">
        <v>87368</v>
      </c>
      <c r="G848">
        <v>71014</v>
      </c>
      <c r="H848">
        <v>0.8128147605530629</v>
      </c>
      <c r="I848" t="str">
        <f>VLOOKUP($B848&amp;$E848,'Employee List'!$A:$E,5,0)</f>
        <v>E-1122</v>
      </c>
    </row>
    <row r="849" spans="1:9" x14ac:dyDescent="0.35">
      <c r="A849" t="s">
        <v>1257</v>
      </c>
      <c r="B849" t="s">
        <v>47</v>
      </c>
      <c r="C849" t="s">
        <v>349</v>
      </c>
      <c r="D849" t="s">
        <v>1258</v>
      </c>
      <c r="E849" t="s">
        <v>31</v>
      </c>
      <c r="F849">
        <v>79855</v>
      </c>
      <c r="G849">
        <v>58944</v>
      </c>
      <c r="H849">
        <v>0.73813787489825311</v>
      </c>
      <c r="I849" t="str">
        <f>VLOOKUP($B849&amp;$E849,'Employee List'!$A:$E,5,0)</f>
        <v>E-1122</v>
      </c>
    </row>
    <row r="850" spans="1:9" x14ac:dyDescent="0.35">
      <c r="A850" t="s">
        <v>1257</v>
      </c>
      <c r="B850" t="s">
        <v>47</v>
      </c>
      <c r="C850" t="s">
        <v>349</v>
      </c>
      <c r="D850" t="s">
        <v>1272</v>
      </c>
      <c r="E850" t="s">
        <v>29</v>
      </c>
      <c r="F850">
        <v>22528</v>
      </c>
      <c r="G850">
        <v>7316</v>
      </c>
      <c r="H850">
        <v>0.32475142045454547</v>
      </c>
      <c r="I850" t="str">
        <f>VLOOKUP($B850&amp;$E850,'Employee List'!$A:$E,5,0)</f>
        <v>E-1122</v>
      </c>
    </row>
    <row r="851" spans="1:9" x14ac:dyDescent="0.35">
      <c r="A851" t="s">
        <v>1257</v>
      </c>
      <c r="B851" t="s">
        <v>47</v>
      </c>
      <c r="C851" t="s">
        <v>349</v>
      </c>
      <c r="D851" t="s">
        <v>1272</v>
      </c>
      <c r="E851" t="s">
        <v>30</v>
      </c>
      <c r="F851">
        <v>22105</v>
      </c>
      <c r="G851">
        <v>11819</v>
      </c>
      <c r="H851">
        <v>0.53467541280253339</v>
      </c>
      <c r="I851" t="str">
        <f>VLOOKUP($B851&amp;$E851,'Employee List'!$A:$E,5,0)</f>
        <v>E-1122</v>
      </c>
    </row>
    <row r="852" spans="1:9" x14ac:dyDescent="0.35">
      <c r="A852" t="s">
        <v>1257</v>
      </c>
      <c r="B852" t="s">
        <v>47</v>
      </c>
      <c r="C852" t="s">
        <v>349</v>
      </c>
      <c r="D852" t="s">
        <v>1272</v>
      </c>
      <c r="E852" t="s">
        <v>31</v>
      </c>
      <c r="F852">
        <v>24259</v>
      </c>
      <c r="G852">
        <v>7829</v>
      </c>
      <c r="H852">
        <v>0.32272558638031246</v>
      </c>
      <c r="I852" t="str">
        <f>VLOOKUP($B852&amp;$E852,'Employee List'!$A:$E,5,0)</f>
        <v>E-1122</v>
      </c>
    </row>
    <row r="853" spans="1:9" x14ac:dyDescent="0.35">
      <c r="A853" t="s">
        <v>1257</v>
      </c>
      <c r="B853" t="s">
        <v>47</v>
      </c>
      <c r="C853" t="s">
        <v>349</v>
      </c>
      <c r="D853" t="s">
        <v>1259</v>
      </c>
      <c r="E853" t="s">
        <v>29</v>
      </c>
      <c r="F853">
        <v>26285</v>
      </c>
      <c r="G853">
        <v>16498</v>
      </c>
      <c r="H853">
        <v>0.62765836028152944</v>
      </c>
      <c r="I853" t="str">
        <f>VLOOKUP($B853&amp;$E853,'Employee List'!$A:$E,5,0)</f>
        <v>E-1122</v>
      </c>
    </row>
    <row r="854" spans="1:9" x14ac:dyDescent="0.35">
      <c r="A854" t="s">
        <v>1257</v>
      </c>
      <c r="B854" t="s">
        <v>47</v>
      </c>
      <c r="C854" t="s">
        <v>349</v>
      </c>
      <c r="D854" t="s">
        <v>1259</v>
      </c>
      <c r="E854" t="s">
        <v>30</v>
      </c>
      <c r="F854">
        <v>25207</v>
      </c>
      <c r="G854">
        <v>12411</v>
      </c>
      <c r="H854">
        <v>0.49236323243543462</v>
      </c>
      <c r="I854" t="str">
        <f>VLOOKUP($B854&amp;$E854,'Employee List'!$A:$E,5,0)</f>
        <v>E-1122</v>
      </c>
    </row>
    <row r="855" spans="1:9" x14ac:dyDescent="0.35">
      <c r="A855" t="s">
        <v>1257</v>
      </c>
      <c r="B855" t="s">
        <v>47</v>
      </c>
      <c r="C855" t="s">
        <v>349</v>
      </c>
      <c r="D855" t="s">
        <v>1259</v>
      </c>
      <c r="E855" t="s">
        <v>31</v>
      </c>
      <c r="F855">
        <v>24632</v>
      </c>
      <c r="G855">
        <v>16225</v>
      </c>
      <c r="H855">
        <v>0.65869600519649241</v>
      </c>
      <c r="I855" t="str">
        <f>VLOOKUP($B855&amp;$E855,'Employee List'!$A:$E,5,0)</f>
        <v>E-1122</v>
      </c>
    </row>
    <row r="856" spans="1:9" x14ac:dyDescent="0.35">
      <c r="A856" t="s">
        <v>1257</v>
      </c>
      <c r="B856" t="s">
        <v>47</v>
      </c>
      <c r="C856" t="s">
        <v>349</v>
      </c>
      <c r="D856" t="s">
        <v>1273</v>
      </c>
      <c r="E856" t="s">
        <v>29</v>
      </c>
      <c r="F856">
        <v>11473</v>
      </c>
      <c r="G856">
        <v>5446</v>
      </c>
      <c r="H856">
        <v>0.47467968273337402</v>
      </c>
      <c r="I856" t="str">
        <f>VLOOKUP($B856&amp;$E856,'Employee List'!$A:$E,5,0)</f>
        <v>E-1122</v>
      </c>
    </row>
    <row r="857" spans="1:9" x14ac:dyDescent="0.35">
      <c r="A857" t="s">
        <v>1257</v>
      </c>
      <c r="B857" t="s">
        <v>47</v>
      </c>
      <c r="C857" t="s">
        <v>349</v>
      </c>
      <c r="D857" t="s">
        <v>1273</v>
      </c>
      <c r="E857" t="s">
        <v>30</v>
      </c>
      <c r="F857">
        <v>10618</v>
      </c>
      <c r="G857">
        <v>7860</v>
      </c>
      <c r="H857">
        <v>0.74025240158221883</v>
      </c>
      <c r="I857" t="str">
        <f>VLOOKUP($B857&amp;$E857,'Employee List'!$A:$E,5,0)</f>
        <v>E-1122</v>
      </c>
    </row>
    <row r="858" spans="1:9" x14ac:dyDescent="0.35">
      <c r="A858" t="s">
        <v>1257</v>
      </c>
      <c r="B858" t="s">
        <v>47</v>
      </c>
      <c r="C858" t="s">
        <v>349</v>
      </c>
      <c r="D858" t="s">
        <v>1273</v>
      </c>
      <c r="E858" t="s">
        <v>31</v>
      </c>
      <c r="F858">
        <v>12396</v>
      </c>
      <c r="G858">
        <v>7951</v>
      </c>
      <c r="H858">
        <v>0.64141658599548246</v>
      </c>
      <c r="I858" t="str">
        <f>VLOOKUP($B858&amp;$E858,'Employee List'!$A:$E,5,0)</f>
        <v>E-1122</v>
      </c>
    </row>
    <row r="859" spans="1:9" x14ac:dyDescent="0.35">
      <c r="A859" t="s">
        <v>1257</v>
      </c>
      <c r="B859" t="s">
        <v>47</v>
      </c>
      <c r="C859" t="s">
        <v>349</v>
      </c>
      <c r="D859" t="s">
        <v>1275</v>
      </c>
      <c r="E859" t="s">
        <v>29</v>
      </c>
      <c r="F859">
        <v>28305</v>
      </c>
      <c r="G859">
        <v>18619</v>
      </c>
      <c r="H859">
        <v>0.65779897544603427</v>
      </c>
      <c r="I859" t="str">
        <f>VLOOKUP($B859&amp;$E859,'Employee List'!$A:$E,5,0)</f>
        <v>E-1122</v>
      </c>
    </row>
    <row r="860" spans="1:9" x14ac:dyDescent="0.35">
      <c r="A860" t="s">
        <v>1257</v>
      </c>
      <c r="B860" t="s">
        <v>47</v>
      </c>
      <c r="C860" t="s">
        <v>349</v>
      </c>
      <c r="D860" t="s">
        <v>1275</v>
      </c>
      <c r="E860" t="s">
        <v>30</v>
      </c>
      <c r="F860">
        <v>28745</v>
      </c>
      <c r="G860">
        <v>15220</v>
      </c>
      <c r="H860">
        <v>0.52948338841537657</v>
      </c>
      <c r="I860" t="str">
        <f>VLOOKUP($B860&amp;$E860,'Employee List'!$A:$E,5,0)</f>
        <v>E-1122</v>
      </c>
    </row>
    <row r="861" spans="1:9" x14ac:dyDescent="0.35">
      <c r="A861" t="s">
        <v>1257</v>
      </c>
      <c r="B861" t="s">
        <v>47</v>
      </c>
      <c r="C861" t="s">
        <v>349</v>
      </c>
      <c r="D861" t="s">
        <v>1275</v>
      </c>
      <c r="E861" t="s">
        <v>31</v>
      </c>
      <c r="F861">
        <v>27576</v>
      </c>
      <c r="G861">
        <v>18961</v>
      </c>
      <c r="H861">
        <v>0.68759065854366119</v>
      </c>
      <c r="I861" t="str">
        <f>VLOOKUP($B861&amp;$E861,'Employee List'!$A:$E,5,0)</f>
        <v>E-1122</v>
      </c>
    </row>
    <row r="862" spans="1:9" x14ac:dyDescent="0.35">
      <c r="A862" t="s">
        <v>1257</v>
      </c>
      <c r="B862" t="s">
        <v>47</v>
      </c>
      <c r="C862" t="s">
        <v>349</v>
      </c>
      <c r="D862" t="s">
        <v>1276</v>
      </c>
      <c r="E862" t="s">
        <v>29</v>
      </c>
      <c r="F862">
        <v>1452</v>
      </c>
      <c r="G862">
        <v>2722</v>
      </c>
      <c r="H862">
        <v>1.8746556473829201</v>
      </c>
      <c r="I862" t="str">
        <f>VLOOKUP($B862&amp;$E862,'Employee List'!$A:$E,5,0)</f>
        <v>E-1122</v>
      </c>
    </row>
    <row r="863" spans="1:9" x14ac:dyDescent="0.35">
      <c r="A863" t="s">
        <v>1257</v>
      </c>
      <c r="B863" t="s">
        <v>47</v>
      </c>
      <c r="C863" t="s">
        <v>349</v>
      </c>
      <c r="D863" t="s">
        <v>1276</v>
      </c>
      <c r="E863" t="s">
        <v>30</v>
      </c>
      <c r="F863">
        <v>1225</v>
      </c>
      <c r="G863">
        <v>5822</v>
      </c>
      <c r="H863">
        <v>4.7526530612244899</v>
      </c>
      <c r="I863" t="str">
        <f>VLOOKUP($B863&amp;$E863,'Employee List'!$A:$E,5,0)</f>
        <v>E-1122</v>
      </c>
    </row>
    <row r="864" spans="1:9" x14ac:dyDescent="0.35">
      <c r="A864" t="s">
        <v>1257</v>
      </c>
      <c r="B864" t="s">
        <v>47</v>
      </c>
      <c r="C864" t="s">
        <v>349</v>
      </c>
      <c r="D864" t="s">
        <v>1276</v>
      </c>
      <c r="E864" t="s">
        <v>31</v>
      </c>
      <c r="F864">
        <v>4565</v>
      </c>
      <c r="G864">
        <v>3798</v>
      </c>
      <c r="H864">
        <v>0.83198247535596936</v>
      </c>
      <c r="I864" t="str">
        <f>VLOOKUP($B864&amp;$E864,'Employee List'!$A:$E,5,0)</f>
        <v>E-1122</v>
      </c>
    </row>
    <row r="865" spans="1:9" x14ac:dyDescent="0.35">
      <c r="A865" t="s">
        <v>1257</v>
      </c>
      <c r="B865" t="s">
        <v>47</v>
      </c>
      <c r="C865" t="s">
        <v>349</v>
      </c>
      <c r="D865" t="s">
        <v>1277</v>
      </c>
      <c r="E865" t="s">
        <v>29</v>
      </c>
      <c r="F865">
        <v>10708</v>
      </c>
      <c r="G865">
        <v>5866</v>
      </c>
      <c r="H865">
        <v>0.54781471796787451</v>
      </c>
      <c r="I865" t="str">
        <f>VLOOKUP($B865&amp;$E865,'Employee List'!$A:$E,5,0)</f>
        <v>E-1122</v>
      </c>
    </row>
    <row r="866" spans="1:9" x14ac:dyDescent="0.35">
      <c r="A866" t="s">
        <v>1257</v>
      </c>
      <c r="B866" t="s">
        <v>47</v>
      </c>
      <c r="C866" t="s">
        <v>349</v>
      </c>
      <c r="D866" t="s">
        <v>1277</v>
      </c>
      <c r="E866" t="s">
        <v>30</v>
      </c>
      <c r="F866">
        <v>9886</v>
      </c>
      <c r="G866">
        <v>6224</v>
      </c>
      <c r="H866">
        <v>0.62957717985029338</v>
      </c>
      <c r="I866" t="str">
        <f>VLOOKUP($B866&amp;$E866,'Employee List'!$A:$E,5,0)</f>
        <v>E-1122</v>
      </c>
    </row>
    <row r="867" spans="1:9" x14ac:dyDescent="0.35">
      <c r="A867" t="s">
        <v>1257</v>
      </c>
      <c r="B867" t="s">
        <v>47</v>
      </c>
      <c r="C867" t="s">
        <v>349</v>
      </c>
      <c r="D867" t="s">
        <v>1277</v>
      </c>
      <c r="E867" t="s">
        <v>31</v>
      </c>
      <c r="F867">
        <v>9828</v>
      </c>
      <c r="G867">
        <v>3739</v>
      </c>
      <c r="H867">
        <v>0.38044363044363044</v>
      </c>
      <c r="I867" t="str">
        <f>VLOOKUP($B867&amp;$E867,'Employee List'!$A:$E,5,0)</f>
        <v>E-1122</v>
      </c>
    </row>
    <row r="868" spans="1:9" x14ac:dyDescent="0.35">
      <c r="A868" t="s">
        <v>1257</v>
      </c>
      <c r="B868" t="s">
        <v>47</v>
      </c>
      <c r="C868" t="s">
        <v>349</v>
      </c>
      <c r="D868" t="s">
        <v>1278</v>
      </c>
      <c r="E868" t="s">
        <v>29</v>
      </c>
      <c r="F868">
        <v>14060</v>
      </c>
      <c r="G868">
        <v>8440</v>
      </c>
      <c r="H868">
        <v>0.60028449502133707</v>
      </c>
      <c r="I868" t="str">
        <f>VLOOKUP($B868&amp;$E868,'Employee List'!$A:$E,5,0)</f>
        <v>E-1122</v>
      </c>
    </row>
    <row r="869" spans="1:9" x14ac:dyDescent="0.35">
      <c r="A869" t="s">
        <v>1257</v>
      </c>
      <c r="B869" t="s">
        <v>47</v>
      </c>
      <c r="C869" t="s">
        <v>349</v>
      </c>
      <c r="D869" t="s">
        <v>1278</v>
      </c>
      <c r="E869" t="s">
        <v>30</v>
      </c>
      <c r="F869">
        <v>14676</v>
      </c>
      <c r="G869">
        <v>15291</v>
      </c>
      <c r="H869">
        <v>1.0419051512673754</v>
      </c>
      <c r="I869" t="str">
        <f>VLOOKUP($B869&amp;$E869,'Employee List'!$A:$E,5,0)</f>
        <v>E-1122</v>
      </c>
    </row>
    <row r="870" spans="1:9" x14ac:dyDescent="0.35">
      <c r="A870" t="s">
        <v>1257</v>
      </c>
      <c r="B870" t="s">
        <v>47</v>
      </c>
      <c r="C870" t="s">
        <v>349</v>
      </c>
      <c r="D870" t="s">
        <v>1278</v>
      </c>
      <c r="E870" t="s">
        <v>31</v>
      </c>
      <c r="F870">
        <v>14277</v>
      </c>
      <c r="G870">
        <v>16256</v>
      </c>
      <c r="H870">
        <v>1.1386145548784758</v>
      </c>
      <c r="I870" t="str">
        <f>VLOOKUP($B870&amp;$E870,'Employee List'!$A:$E,5,0)</f>
        <v>E-1122</v>
      </c>
    </row>
    <row r="871" spans="1:9" x14ac:dyDescent="0.35">
      <c r="A871" t="s">
        <v>1257</v>
      </c>
      <c r="B871" t="s">
        <v>47</v>
      </c>
      <c r="C871" t="s">
        <v>349</v>
      </c>
      <c r="D871" t="s">
        <v>1279</v>
      </c>
      <c r="E871" t="s">
        <v>29</v>
      </c>
      <c r="F871">
        <v>4479</v>
      </c>
      <c r="G871">
        <v>5400</v>
      </c>
      <c r="H871">
        <v>1.2056262558606832</v>
      </c>
      <c r="I871" t="str">
        <f>VLOOKUP($B871&amp;$E871,'Employee List'!$A:$E,5,0)</f>
        <v>E-1122</v>
      </c>
    </row>
    <row r="872" spans="1:9" x14ac:dyDescent="0.35">
      <c r="A872" t="s">
        <v>1257</v>
      </c>
      <c r="B872" t="s">
        <v>47</v>
      </c>
      <c r="C872" t="s">
        <v>349</v>
      </c>
      <c r="D872" t="s">
        <v>1279</v>
      </c>
      <c r="E872" t="s">
        <v>30</v>
      </c>
      <c r="F872">
        <v>2036</v>
      </c>
      <c r="G872">
        <v>1837</v>
      </c>
      <c r="H872">
        <v>0.90225933202357567</v>
      </c>
      <c r="I872" t="str">
        <f>VLOOKUP($B872&amp;$E872,'Employee List'!$A:$E,5,0)</f>
        <v>E-1122</v>
      </c>
    </row>
    <row r="873" spans="1:9" x14ac:dyDescent="0.35">
      <c r="A873" t="s">
        <v>1257</v>
      </c>
      <c r="B873" t="s">
        <v>47</v>
      </c>
      <c r="C873" t="s">
        <v>349</v>
      </c>
      <c r="D873" t="s">
        <v>1279</v>
      </c>
      <c r="E873" t="s">
        <v>31</v>
      </c>
      <c r="F873">
        <v>5083</v>
      </c>
      <c r="G873">
        <v>2418</v>
      </c>
      <c r="H873">
        <v>0.47570332480818417</v>
      </c>
      <c r="I873" t="str">
        <f>VLOOKUP($B873&amp;$E873,'Employee List'!$A:$E,5,0)</f>
        <v>E-1122</v>
      </c>
    </row>
    <row r="874" spans="1:9" x14ac:dyDescent="0.35">
      <c r="A874" t="s">
        <v>1257</v>
      </c>
      <c r="B874" t="s">
        <v>47</v>
      </c>
      <c r="C874" t="s">
        <v>349</v>
      </c>
      <c r="D874" t="s">
        <v>1280</v>
      </c>
      <c r="E874" t="s">
        <v>29</v>
      </c>
      <c r="F874">
        <v>3881</v>
      </c>
      <c r="G874">
        <v>3559</v>
      </c>
      <c r="H874">
        <v>0.91703169286266428</v>
      </c>
      <c r="I874" t="str">
        <f>VLOOKUP($B874&amp;$E874,'Employee List'!$A:$E,5,0)</f>
        <v>E-1122</v>
      </c>
    </row>
    <row r="875" spans="1:9" x14ac:dyDescent="0.35">
      <c r="A875" t="s">
        <v>1257</v>
      </c>
      <c r="B875" t="s">
        <v>47</v>
      </c>
      <c r="C875" t="s">
        <v>349</v>
      </c>
      <c r="D875" t="s">
        <v>1280</v>
      </c>
      <c r="E875" t="s">
        <v>30</v>
      </c>
      <c r="F875">
        <v>4470</v>
      </c>
      <c r="G875">
        <v>5365</v>
      </c>
      <c r="H875">
        <v>1.2002237136465324</v>
      </c>
      <c r="I875" t="str">
        <f>VLOOKUP($B875&amp;$E875,'Employee List'!$A:$E,5,0)</f>
        <v>E-1122</v>
      </c>
    </row>
    <row r="876" spans="1:9" x14ac:dyDescent="0.35">
      <c r="A876" t="s">
        <v>1257</v>
      </c>
      <c r="B876" t="s">
        <v>47</v>
      </c>
      <c r="C876" t="s">
        <v>349</v>
      </c>
      <c r="D876" t="s">
        <v>1280</v>
      </c>
      <c r="E876" t="s">
        <v>31</v>
      </c>
      <c r="F876">
        <v>5668</v>
      </c>
      <c r="G876">
        <v>1883</v>
      </c>
      <c r="H876">
        <v>0.33221594918842623</v>
      </c>
      <c r="I876" t="str">
        <f>VLOOKUP($B876&amp;$E876,'Employee List'!$A:$E,5,0)</f>
        <v>E-1122</v>
      </c>
    </row>
    <row r="877" spans="1:9" x14ac:dyDescent="0.35">
      <c r="A877" t="s">
        <v>1257</v>
      </c>
      <c r="B877" t="s">
        <v>47</v>
      </c>
      <c r="C877" t="s">
        <v>349</v>
      </c>
      <c r="D877" t="s">
        <v>1262</v>
      </c>
      <c r="E877" t="s">
        <v>29</v>
      </c>
      <c r="F877">
        <v>56117</v>
      </c>
      <c r="G877">
        <v>41598</v>
      </c>
      <c r="H877">
        <v>0.74127269811287133</v>
      </c>
      <c r="I877" t="str">
        <f>VLOOKUP($B877&amp;$E877,'Employee List'!$A:$E,5,0)</f>
        <v>E-1122</v>
      </c>
    </row>
    <row r="878" spans="1:9" x14ac:dyDescent="0.35">
      <c r="A878" t="s">
        <v>1257</v>
      </c>
      <c r="B878" t="s">
        <v>47</v>
      </c>
      <c r="C878" t="s">
        <v>349</v>
      </c>
      <c r="D878" t="s">
        <v>1262</v>
      </c>
      <c r="E878" t="s">
        <v>30</v>
      </c>
      <c r="F878">
        <v>58311</v>
      </c>
      <c r="G878">
        <v>39038</v>
      </c>
      <c r="H878">
        <v>0.66947917202586138</v>
      </c>
      <c r="I878" t="str">
        <f>VLOOKUP($B878&amp;$E878,'Employee List'!$A:$E,5,0)</f>
        <v>E-1122</v>
      </c>
    </row>
    <row r="879" spans="1:9" x14ac:dyDescent="0.35">
      <c r="A879" t="s">
        <v>1257</v>
      </c>
      <c r="B879" t="s">
        <v>47</v>
      </c>
      <c r="C879" t="s">
        <v>349</v>
      </c>
      <c r="D879" t="s">
        <v>1262</v>
      </c>
      <c r="E879" t="s">
        <v>31</v>
      </c>
      <c r="F879">
        <v>62665</v>
      </c>
      <c r="G879">
        <v>35008</v>
      </c>
      <c r="H879">
        <v>0.55865315566903373</v>
      </c>
      <c r="I879" t="str">
        <f>VLOOKUP($B879&amp;$E879,'Employee List'!$A:$E,5,0)</f>
        <v>E-1122</v>
      </c>
    </row>
    <row r="880" spans="1:9" x14ac:dyDescent="0.35">
      <c r="A880" t="s">
        <v>1257</v>
      </c>
      <c r="B880" t="s">
        <v>47</v>
      </c>
      <c r="C880" t="s">
        <v>349</v>
      </c>
      <c r="D880" t="s">
        <v>1282</v>
      </c>
      <c r="E880" t="s">
        <v>30</v>
      </c>
      <c r="F880">
        <v>6336</v>
      </c>
      <c r="G880">
        <v>1381</v>
      </c>
      <c r="H880">
        <v>0.21796085858585859</v>
      </c>
      <c r="I880" t="str">
        <f>VLOOKUP($B880&amp;$E880,'Employee List'!$A:$E,5,0)</f>
        <v>E-1122</v>
      </c>
    </row>
    <row r="881" spans="1:9" x14ac:dyDescent="0.35">
      <c r="A881" t="s">
        <v>1257</v>
      </c>
      <c r="B881" t="s">
        <v>47</v>
      </c>
      <c r="C881" t="s">
        <v>349</v>
      </c>
      <c r="D881" t="s">
        <v>1282</v>
      </c>
      <c r="E881" t="s">
        <v>31</v>
      </c>
      <c r="F881">
        <v>5976</v>
      </c>
      <c r="G881">
        <v>4101</v>
      </c>
      <c r="H881">
        <v>0.6862449799196787</v>
      </c>
      <c r="I881" t="str">
        <f>VLOOKUP($B881&amp;$E881,'Employee List'!$A:$E,5,0)</f>
        <v>E-1122</v>
      </c>
    </row>
    <row r="882" spans="1:9" x14ac:dyDescent="0.35">
      <c r="A882" t="s">
        <v>1257</v>
      </c>
      <c r="B882" t="s">
        <v>47</v>
      </c>
      <c r="C882" t="s">
        <v>349</v>
      </c>
      <c r="D882" t="s">
        <v>1281</v>
      </c>
      <c r="E882" t="s">
        <v>29</v>
      </c>
      <c r="F882">
        <v>4593</v>
      </c>
      <c r="G882">
        <v>1639</v>
      </c>
      <c r="H882">
        <v>0.35684737644241238</v>
      </c>
      <c r="I882" t="str">
        <f>VLOOKUP($B882&amp;$E882,'Employee List'!$A:$E,5,0)</f>
        <v>E-1122</v>
      </c>
    </row>
    <row r="883" spans="1:9" x14ac:dyDescent="0.35">
      <c r="A883" t="s">
        <v>1257</v>
      </c>
      <c r="B883" t="s">
        <v>47</v>
      </c>
      <c r="C883" t="s">
        <v>349</v>
      </c>
      <c r="D883" t="s">
        <v>1281</v>
      </c>
      <c r="E883" t="s">
        <v>30</v>
      </c>
      <c r="F883">
        <v>1579</v>
      </c>
      <c r="G883">
        <v>5466</v>
      </c>
      <c r="H883">
        <v>3.4616846105129828</v>
      </c>
      <c r="I883" t="str">
        <f>VLOOKUP($B883&amp;$E883,'Employee List'!$A:$E,5,0)</f>
        <v>E-1122</v>
      </c>
    </row>
    <row r="884" spans="1:9" x14ac:dyDescent="0.35">
      <c r="A884" t="s">
        <v>1257</v>
      </c>
      <c r="B884" t="s">
        <v>47</v>
      </c>
      <c r="C884" t="s">
        <v>349</v>
      </c>
      <c r="D884" t="s">
        <v>1281</v>
      </c>
      <c r="E884" t="s">
        <v>31</v>
      </c>
      <c r="F884">
        <v>3748</v>
      </c>
      <c r="G884">
        <v>1075</v>
      </c>
      <c r="H884">
        <v>0.2868196371398079</v>
      </c>
      <c r="I884" t="str">
        <f>VLOOKUP($B884&amp;$E884,'Employee List'!$A:$E,5,0)</f>
        <v>E-1122</v>
      </c>
    </row>
    <row r="885" spans="1:9" x14ac:dyDescent="0.35">
      <c r="A885" t="s">
        <v>1257</v>
      </c>
      <c r="B885" t="s">
        <v>48</v>
      </c>
      <c r="C885" t="s">
        <v>349</v>
      </c>
      <c r="D885" t="s">
        <v>1274</v>
      </c>
      <c r="E885" t="s">
        <v>29</v>
      </c>
      <c r="F885">
        <v>11031</v>
      </c>
      <c r="G885">
        <v>5776</v>
      </c>
      <c r="H885">
        <v>0.52361526606835285</v>
      </c>
      <c r="I885" t="str">
        <f>VLOOKUP($B885&amp;$E885,'Employee List'!$A:$E,5,0)</f>
        <v>E-1123</v>
      </c>
    </row>
    <row r="886" spans="1:9" x14ac:dyDescent="0.35">
      <c r="A886" t="s">
        <v>1257</v>
      </c>
      <c r="B886" t="s">
        <v>48</v>
      </c>
      <c r="C886" t="s">
        <v>349</v>
      </c>
      <c r="D886" t="s">
        <v>1274</v>
      </c>
      <c r="E886" t="s">
        <v>30</v>
      </c>
      <c r="F886">
        <v>9891</v>
      </c>
      <c r="G886">
        <v>8855</v>
      </c>
      <c r="H886">
        <v>0.89525831564048119</v>
      </c>
      <c r="I886" t="str">
        <f>VLOOKUP($B886&amp;$E886,'Employee List'!$A:$E,5,0)</f>
        <v>E-1123</v>
      </c>
    </row>
    <row r="887" spans="1:9" x14ac:dyDescent="0.35">
      <c r="A887" t="s">
        <v>1257</v>
      </c>
      <c r="B887" t="s">
        <v>48</v>
      </c>
      <c r="C887" t="s">
        <v>349</v>
      </c>
      <c r="D887" t="s">
        <v>1274</v>
      </c>
      <c r="E887" t="s">
        <v>31</v>
      </c>
      <c r="F887">
        <v>9387</v>
      </c>
      <c r="G887">
        <v>6474</v>
      </c>
      <c r="H887">
        <v>0.68967721316714603</v>
      </c>
      <c r="I887" t="str">
        <f>VLOOKUP($B887&amp;$E887,'Employee List'!$A:$E,5,0)</f>
        <v>E-1123</v>
      </c>
    </row>
    <row r="888" spans="1:9" x14ac:dyDescent="0.35">
      <c r="A888" t="s">
        <v>1257</v>
      </c>
      <c r="B888" t="s">
        <v>48</v>
      </c>
      <c r="C888" t="s">
        <v>349</v>
      </c>
      <c r="D888" t="s">
        <v>1263</v>
      </c>
      <c r="E888" t="s">
        <v>29</v>
      </c>
      <c r="F888">
        <v>86222</v>
      </c>
      <c r="G888">
        <v>33622</v>
      </c>
      <c r="H888">
        <v>0.3899468813063951</v>
      </c>
      <c r="I888" t="str">
        <f>VLOOKUP($B888&amp;$E888,'Employee List'!$A:$E,5,0)</f>
        <v>E-1123</v>
      </c>
    </row>
    <row r="889" spans="1:9" x14ac:dyDescent="0.35">
      <c r="A889" t="s">
        <v>1257</v>
      </c>
      <c r="B889" t="s">
        <v>48</v>
      </c>
      <c r="C889" t="s">
        <v>349</v>
      </c>
      <c r="D889" t="s">
        <v>1263</v>
      </c>
      <c r="E889" t="s">
        <v>30</v>
      </c>
      <c r="F889">
        <v>87011</v>
      </c>
      <c r="G889">
        <v>22611</v>
      </c>
      <c r="H889">
        <v>0.25986369539483511</v>
      </c>
      <c r="I889" t="str">
        <f>VLOOKUP($B889&amp;$E889,'Employee List'!$A:$E,5,0)</f>
        <v>E-1123</v>
      </c>
    </row>
    <row r="890" spans="1:9" x14ac:dyDescent="0.35">
      <c r="A890" t="s">
        <v>1257</v>
      </c>
      <c r="B890" t="s">
        <v>48</v>
      </c>
      <c r="C890" t="s">
        <v>349</v>
      </c>
      <c r="D890" t="s">
        <v>1263</v>
      </c>
      <c r="E890" t="s">
        <v>31</v>
      </c>
      <c r="F890">
        <v>91329</v>
      </c>
      <c r="G890">
        <v>26057</v>
      </c>
      <c r="H890">
        <v>0.28530915700379944</v>
      </c>
      <c r="I890" t="str">
        <f>VLOOKUP($B890&amp;$E890,'Employee List'!$A:$E,5,0)</f>
        <v>E-1123</v>
      </c>
    </row>
    <row r="891" spans="1:9" x14ac:dyDescent="0.35">
      <c r="A891" t="s">
        <v>1257</v>
      </c>
      <c r="B891" t="s">
        <v>48</v>
      </c>
      <c r="C891" t="s">
        <v>349</v>
      </c>
      <c r="D891" t="s">
        <v>1264</v>
      </c>
      <c r="E891" t="s">
        <v>29</v>
      </c>
      <c r="F891">
        <v>126210</v>
      </c>
      <c r="G891">
        <v>216880</v>
      </c>
      <c r="H891">
        <v>1.7184058315505903</v>
      </c>
      <c r="I891" t="str">
        <f>VLOOKUP($B891&amp;$E891,'Employee List'!$A:$E,5,0)</f>
        <v>E-1123</v>
      </c>
    </row>
    <row r="892" spans="1:9" x14ac:dyDescent="0.35">
      <c r="A892" t="s">
        <v>1257</v>
      </c>
      <c r="B892" t="s">
        <v>48</v>
      </c>
      <c r="C892" t="s">
        <v>349</v>
      </c>
      <c r="D892" t="s">
        <v>1264</v>
      </c>
      <c r="E892" t="s">
        <v>30</v>
      </c>
      <c r="F892">
        <v>124428</v>
      </c>
      <c r="G892">
        <v>152969</v>
      </c>
      <c r="H892">
        <v>1.2293776320442344</v>
      </c>
      <c r="I892" t="str">
        <f>VLOOKUP($B892&amp;$E892,'Employee List'!$A:$E,5,0)</f>
        <v>E-1123</v>
      </c>
    </row>
    <row r="893" spans="1:9" x14ac:dyDescent="0.35">
      <c r="A893" t="s">
        <v>1257</v>
      </c>
      <c r="B893" t="s">
        <v>48</v>
      </c>
      <c r="C893" t="s">
        <v>349</v>
      </c>
      <c r="D893" t="s">
        <v>1264</v>
      </c>
      <c r="E893" t="s">
        <v>31</v>
      </c>
      <c r="F893">
        <v>125966</v>
      </c>
      <c r="G893">
        <v>104500</v>
      </c>
      <c r="H893">
        <v>0.82958893669720402</v>
      </c>
      <c r="I893" t="str">
        <f>VLOOKUP($B893&amp;$E893,'Employee List'!$A:$E,5,0)</f>
        <v>E-1123</v>
      </c>
    </row>
    <row r="894" spans="1:9" x14ac:dyDescent="0.35">
      <c r="A894" t="s">
        <v>1257</v>
      </c>
      <c r="B894" t="s">
        <v>48</v>
      </c>
      <c r="C894" t="s">
        <v>349</v>
      </c>
      <c r="D894" t="s">
        <v>1265</v>
      </c>
      <c r="E894" t="s">
        <v>29</v>
      </c>
      <c r="F894">
        <v>4328</v>
      </c>
      <c r="G894">
        <v>3859</v>
      </c>
      <c r="H894">
        <v>0.89163585951940849</v>
      </c>
      <c r="I894" t="str">
        <f>VLOOKUP($B894&amp;$E894,'Employee List'!$A:$E,5,0)</f>
        <v>E-1123</v>
      </c>
    </row>
    <row r="895" spans="1:9" x14ac:dyDescent="0.35">
      <c r="A895" t="s">
        <v>1257</v>
      </c>
      <c r="B895" t="s">
        <v>48</v>
      </c>
      <c r="C895" t="s">
        <v>349</v>
      </c>
      <c r="D895" t="s">
        <v>1265</v>
      </c>
      <c r="E895" t="s">
        <v>30</v>
      </c>
      <c r="F895">
        <v>2823</v>
      </c>
      <c r="G895">
        <v>2836</v>
      </c>
      <c r="H895">
        <v>1.0046050301098122</v>
      </c>
      <c r="I895" t="str">
        <f>VLOOKUP($B895&amp;$E895,'Employee List'!$A:$E,5,0)</f>
        <v>E-1123</v>
      </c>
    </row>
    <row r="896" spans="1:9" x14ac:dyDescent="0.35">
      <c r="A896" t="s">
        <v>1257</v>
      </c>
      <c r="B896" t="s">
        <v>48</v>
      </c>
      <c r="C896" t="s">
        <v>349</v>
      </c>
      <c r="D896" t="s">
        <v>1265</v>
      </c>
      <c r="E896" t="s">
        <v>31</v>
      </c>
      <c r="F896">
        <v>1426</v>
      </c>
      <c r="G896">
        <v>5947</v>
      </c>
      <c r="H896">
        <v>4.1704067321178124</v>
      </c>
      <c r="I896" t="str">
        <f>VLOOKUP($B896&amp;$E896,'Employee List'!$A:$E,5,0)</f>
        <v>E-1123</v>
      </c>
    </row>
    <row r="897" spans="1:9" x14ac:dyDescent="0.35">
      <c r="A897" t="s">
        <v>1257</v>
      </c>
      <c r="B897" t="s">
        <v>48</v>
      </c>
      <c r="C897" t="s">
        <v>349</v>
      </c>
      <c r="D897" t="s">
        <v>1260</v>
      </c>
      <c r="E897" t="s">
        <v>29</v>
      </c>
      <c r="F897">
        <v>45928</v>
      </c>
      <c r="G897">
        <v>63067</v>
      </c>
      <c r="H897">
        <v>1.3731710503396621</v>
      </c>
      <c r="I897" t="str">
        <f>VLOOKUP($B897&amp;$E897,'Employee List'!$A:$E,5,0)</f>
        <v>E-1123</v>
      </c>
    </row>
    <row r="898" spans="1:9" x14ac:dyDescent="0.35">
      <c r="A898" t="s">
        <v>1257</v>
      </c>
      <c r="B898" t="s">
        <v>48</v>
      </c>
      <c r="C898" t="s">
        <v>349</v>
      </c>
      <c r="D898" t="s">
        <v>1260</v>
      </c>
      <c r="E898" t="s">
        <v>30</v>
      </c>
      <c r="F898">
        <v>45142</v>
      </c>
      <c r="G898">
        <v>43858</v>
      </c>
      <c r="H898">
        <v>0.9715564219573789</v>
      </c>
      <c r="I898" t="str">
        <f>VLOOKUP($B898&amp;$E898,'Employee List'!$A:$E,5,0)</f>
        <v>E-1123</v>
      </c>
    </row>
    <row r="899" spans="1:9" x14ac:dyDescent="0.35">
      <c r="A899" t="s">
        <v>1257</v>
      </c>
      <c r="B899" t="s">
        <v>48</v>
      </c>
      <c r="C899" t="s">
        <v>349</v>
      </c>
      <c r="D899" t="s">
        <v>1260</v>
      </c>
      <c r="E899" t="s">
        <v>31</v>
      </c>
      <c r="F899">
        <v>52167</v>
      </c>
      <c r="G899">
        <v>32457</v>
      </c>
      <c r="H899">
        <v>0.6221749381793088</v>
      </c>
      <c r="I899" t="str">
        <f>VLOOKUP($B899&amp;$E899,'Employee List'!$A:$E,5,0)</f>
        <v>E-1123</v>
      </c>
    </row>
    <row r="900" spans="1:9" x14ac:dyDescent="0.35">
      <c r="A900" t="s">
        <v>1257</v>
      </c>
      <c r="B900" t="s">
        <v>48</v>
      </c>
      <c r="C900" t="s">
        <v>349</v>
      </c>
      <c r="D900" t="s">
        <v>1261</v>
      </c>
      <c r="E900" t="s">
        <v>29</v>
      </c>
      <c r="F900">
        <v>122645</v>
      </c>
      <c r="G900">
        <v>97295</v>
      </c>
      <c r="H900">
        <v>0.79330588283256553</v>
      </c>
      <c r="I900" t="str">
        <f>VLOOKUP($B900&amp;$E900,'Employee List'!$A:$E,5,0)</f>
        <v>E-1123</v>
      </c>
    </row>
    <row r="901" spans="1:9" x14ac:dyDescent="0.35">
      <c r="A901" t="s">
        <v>1257</v>
      </c>
      <c r="B901" t="s">
        <v>48</v>
      </c>
      <c r="C901" t="s">
        <v>349</v>
      </c>
      <c r="D901" t="s">
        <v>1261</v>
      </c>
      <c r="E901" t="s">
        <v>30</v>
      </c>
      <c r="F901">
        <v>123030</v>
      </c>
      <c r="G901">
        <v>90526</v>
      </c>
      <c r="H901">
        <v>0.7358042753799886</v>
      </c>
      <c r="I901" t="str">
        <f>VLOOKUP($B901&amp;$E901,'Employee List'!$A:$E,5,0)</f>
        <v>E-1123</v>
      </c>
    </row>
    <row r="902" spans="1:9" x14ac:dyDescent="0.35">
      <c r="A902" t="s">
        <v>1257</v>
      </c>
      <c r="B902" t="s">
        <v>48</v>
      </c>
      <c r="C902" t="s">
        <v>349</v>
      </c>
      <c r="D902" t="s">
        <v>1261</v>
      </c>
      <c r="E902" t="s">
        <v>31</v>
      </c>
      <c r="F902">
        <v>128665</v>
      </c>
      <c r="G902">
        <v>86478</v>
      </c>
      <c r="H902">
        <v>0.67211751447557611</v>
      </c>
      <c r="I902" t="str">
        <f>VLOOKUP($B902&amp;$E902,'Employee List'!$A:$E,5,0)</f>
        <v>E-1123</v>
      </c>
    </row>
    <row r="903" spans="1:9" x14ac:dyDescent="0.35">
      <c r="A903" t="s">
        <v>1257</v>
      </c>
      <c r="B903" t="s">
        <v>48</v>
      </c>
      <c r="C903" t="s">
        <v>349</v>
      </c>
      <c r="D903" t="s">
        <v>1266</v>
      </c>
      <c r="E903" t="s">
        <v>29</v>
      </c>
      <c r="F903">
        <v>8616</v>
      </c>
      <c r="G903">
        <v>8430</v>
      </c>
      <c r="H903">
        <v>0.97841225626740946</v>
      </c>
      <c r="I903" t="str">
        <f>VLOOKUP($B903&amp;$E903,'Employee List'!$A:$E,5,0)</f>
        <v>E-1123</v>
      </c>
    </row>
    <row r="904" spans="1:9" x14ac:dyDescent="0.35">
      <c r="A904" t="s">
        <v>1257</v>
      </c>
      <c r="B904" t="s">
        <v>48</v>
      </c>
      <c r="C904" t="s">
        <v>349</v>
      </c>
      <c r="D904" t="s">
        <v>1266</v>
      </c>
      <c r="E904" t="s">
        <v>30</v>
      </c>
      <c r="F904">
        <v>12168</v>
      </c>
      <c r="G904">
        <v>5687</v>
      </c>
      <c r="H904">
        <v>0.46737343852728469</v>
      </c>
      <c r="I904" t="str">
        <f>VLOOKUP($B904&amp;$E904,'Employee List'!$A:$E,5,0)</f>
        <v>E-1123</v>
      </c>
    </row>
    <row r="905" spans="1:9" x14ac:dyDescent="0.35">
      <c r="A905" t="s">
        <v>1257</v>
      </c>
      <c r="B905" t="s">
        <v>48</v>
      </c>
      <c r="C905" t="s">
        <v>349</v>
      </c>
      <c r="D905" t="s">
        <v>1266</v>
      </c>
      <c r="E905" t="s">
        <v>31</v>
      </c>
      <c r="F905">
        <v>8754</v>
      </c>
      <c r="G905">
        <v>7750</v>
      </c>
      <c r="H905">
        <v>0.88530957276673516</v>
      </c>
      <c r="I905" t="str">
        <f>VLOOKUP($B905&amp;$E905,'Employee List'!$A:$E,5,0)</f>
        <v>E-1123</v>
      </c>
    </row>
    <row r="906" spans="1:9" x14ac:dyDescent="0.35">
      <c r="A906" t="s">
        <v>1257</v>
      </c>
      <c r="B906" t="s">
        <v>48</v>
      </c>
      <c r="C906" t="s">
        <v>349</v>
      </c>
      <c r="D906" t="s">
        <v>1267</v>
      </c>
      <c r="E906" t="s">
        <v>29</v>
      </c>
      <c r="F906">
        <v>14763</v>
      </c>
      <c r="G906">
        <v>9384</v>
      </c>
      <c r="H906">
        <v>0.63564316195895143</v>
      </c>
      <c r="I906" t="str">
        <f>VLOOKUP($B906&amp;$E906,'Employee List'!$A:$E,5,0)</f>
        <v>E-1123</v>
      </c>
    </row>
    <row r="907" spans="1:9" x14ac:dyDescent="0.35">
      <c r="A907" t="s">
        <v>1257</v>
      </c>
      <c r="B907" t="s">
        <v>48</v>
      </c>
      <c r="C907" t="s">
        <v>349</v>
      </c>
      <c r="D907" t="s">
        <v>1267</v>
      </c>
      <c r="E907" t="s">
        <v>30</v>
      </c>
      <c r="F907">
        <v>13796</v>
      </c>
      <c r="G907">
        <v>8384</v>
      </c>
      <c r="H907">
        <v>0.60771238040011599</v>
      </c>
      <c r="I907" t="str">
        <f>VLOOKUP($B907&amp;$E907,'Employee List'!$A:$E,5,0)</f>
        <v>E-1123</v>
      </c>
    </row>
    <row r="908" spans="1:9" x14ac:dyDescent="0.35">
      <c r="A908" t="s">
        <v>1257</v>
      </c>
      <c r="B908" t="s">
        <v>48</v>
      </c>
      <c r="C908" t="s">
        <v>349</v>
      </c>
      <c r="D908" t="s">
        <v>1267</v>
      </c>
      <c r="E908" t="s">
        <v>31</v>
      </c>
      <c r="F908">
        <v>11928</v>
      </c>
      <c r="G908">
        <v>11560</v>
      </c>
      <c r="H908">
        <v>0.96914822266934941</v>
      </c>
      <c r="I908" t="str">
        <f>VLOOKUP($B908&amp;$E908,'Employee List'!$A:$E,5,0)</f>
        <v>E-1123</v>
      </c>
    </row>
    <row r="909" spans="1:9" x14ac:dyDescent="0.35">
      <c r="A909" t="s">
        <v>1257</v>
      </c>
      <c r="B909" t="s">
        <v>48</v>
      </c>
      <c r="C909" t="s">
        <v>349</v>
      </c>
      <c r="D909" t="s">
        <v>1268</v>
      </c>
      <c r="E909" t="s">
        <v>29</v>
      </c>
      <c r="F909">
        <v>16209</v>
      </c>
      <c r="G909">
        <v>5152</v>
      </c>
      <c r="H909">
        <v>0.31784810907520511</v>
      </c>
      <c r="I909" t="str">
        <f>VLOOKUP($B909&amp;$E909,'Employee List'!$A:$E,5,0)</f>
        <v>E-1123</v>
      </c>
    </row>
    <row r="910" spans="1:9" x14ac:dyDescent="0.35">
      <c r="A910" t="s">
        <v>1257</v>
      </c>
      <c r="B910" t="s">
        <v>48</v>
      </c>
      <c r="C910" t="s">
        <v>349</v>
      </c>
      <c r="D910" t="s">
        <v>1268</v>
      </c>
      <c r="E910" t="s">
        <v>30</v>
      </c>
      <c r="F910">
        <v>12745</v>
      </c>
      <c r="G910">
        <v>6288</v>
      </c>
      <c r="H910">
        <v>0.49336994899960768</v>
      </c>
      <c r="I910" t="str">
        <f>VLOOKUP($B910&amp;$E910,'Employee List'!$A:$E,5,0)</f>
        <v>E-1123</v>
      </c>
    </row>
    <row r="911" spans="1:9" x14ac:dyDescent="0.35">
      <c r="A911" t="s">
        <v>1257</v>
      </c>
      <c r="B911" t="s">
        <v>48</v>
      </c>
      <c r="C911" t="s">
        <v>349</v>
      </c>
      <c r="D911" t="s">
        <v>1268</v>
      </c>
      <c r="E911" t="s">
        <v>31</v>
      </c>
      <c r="F911">
        <v>12811</v>
      </c>
      <c r="G911">
        <v>4618</v>
      </c>
      <c r="H911">
        <v>0.36047146983061429</v>
      </c>
      <c r="I911" t="str">
        <f>VLOOKUP($B911&amp;$E911,'Employee List'!$A:$E,5,0)</f>
        <v>E-1123</v>
      </c>
    </row>
    <row r="912" spans="1:9" x14ac:dyDescent="0.35">
      <c r="A912" t="s">
        <v>1257</v>
      </c>
      <c r="B912" t="s">
        <v>48</v>
      </c>
      <c r="C912" t="s">
        <v>349</v>
      </c>
      <c r="D912" t="s">
        <v>1269</v>
      </c>
      <c r="E912" t="s">
        <v>29</v>
      </c>
      <c r="F912">
        <v>3381</v>
      </c>
      <c r="G912">
        <v>6226</v>
      </c>
      <c r="H912">
        <v>1.8414670215912452</v>
      </c>
      <c r="I912" t="str">
        <f>VLOOKUP($B912&amp;$E912,'Employee List'!$A:$E,5,0)</f>
        <v>E-1123</v>
      </c>
    </row>
    <row r="913" spans="1:9" x14ac:dyDescent="0.35">
      <c r="A913" t="s">
        <v>1257</v>
      </c>
      <c r="B913" t="s">
        <v>48</v>
      </c>
      <c r="C913" t="s">
        <v>349</v>
      </c>
      <c r="D913" t="s">
        <v>1269</v>
      </c>
      <c r="E913" t="s">
        <v>30</v>
      </c>
      <c r="F913">
        <v>3440</v>
      </c>
      <c r="G913">
        <v>4703</v>
      </c>
      <c r="H913">
        <v>1.3671511627906976</v>
      </c>
      <c r="I913" t="str">
        <f>VLOOKUP($B913&amp;$E913,'Employee List'!$A:$E,5,0)</f>
        <v>E-1123</v>
      </c>
    </row>
    <row r="914" spans="1:9" x14ac:dyDescent="0.35">
      <c r="A914" t="s">
        <v>1257</v>
      </c>
      <c r="B914" t="s">
        <v>48</v>
      </c>
      <c r="C914" t="s">
        <v>349</v>
      </c>
      <c r="D914" t="s">
        <v>1269</v>
      </c>
      <c r="E914" t="s">
        <v>31</v>
      </c>
      <c r="F914">
        <v>2872</v>
      </c>
      <c r="G914">
        <v>5721</v>
      </c>
      <c r="H914">
        <v>1.991991643454039</v>
      </c>
      <c r="I914" t="str">
        <f>VLOOKUP($B914&amp;$E914,'Employee List'!$A:$E,5,0)</f>
        <v>E-1123</v>
      </c>
    </row>
    <row r="915" spans="1:9" x14ac:dyDescent="0.35">
      <c r="A915" t="s">
        <v>1257</v>
      </c>
      <c r="B915" t="s">
        <v>48</v>
      </c>
      <c r="C915" t="s">
        <v>349</v>
      </c>
      <c r="D915" t="s">
        <v>1270</v>
      </c>
      <c r="E915" t="s">
        <v>29</v>
      </c>
      <c r="F915">
        <v>3176</v>
      </c>
      <c r="G915">
        <v>2195</v>
      </c>
      <c r="H915">
        <v>0.69112090680100757</v>
      </c>
      <c r="I915" t="str">
        <f>VLOOKUP($B915&amp;$E915,'Employee List'!$A:$E,5,0)</f>
        <v>E-1123</v>
      </c>
    </row>
    <row r="916" spans="1:9" x14ac:dyDescent="0.35">
      <c r="A916" t="s">
        <v>1257</v>
      </c>
      <c r="B916" t="s">
        <v>48</v>
      </c>
      <c r="C916" t="s">
        <v>349</v>
      </c>
      <c r="D916" t="s">
        <v>1270</v>
      </c>
      <c r="E916" t="s">
        <v>30</v>
      </c>
      <c r="F916">
        <v>3121</v>
      </c>
      <c r="G916">
        <v>5354</v>
      </c>
      <c r="H916">
        <v>1.7154758090355655</v>
      </c>
      <c r="I916" t="str">
        <f>VLOOKUP($B916&amp;$E916,'Employee List'!$A:$E,5,0)</f>
        <v>E-1123</v>
      </c>
    </row>
    <row r="917" spans="1:9" x14ac:dyDescent="0.35">
      <c r="A917" t="s">
        <v>1257</v>
      </c>
      <c r="B917" t="s">
        <v>48</v>
      </c>
      <c r="C917" t="s">
        <v>349</v>
      </c>
      <c r="D917" t="s">
        <v>1270</v>
      </c>
      <c r="E917" t="s">
        <v>31</v>
      </c>
      <c r="F917">
        <v>3754</v>
      </c>
      <c r="G917">
        <v>3507</v>
      </c>
      <c r="H917">
        <v>0.93420351624933406</v>
      </c>
      <c r="I917" t="str">
        <f>VLOOKUP($B917&amp;$E917,'Employee List'!$A:$E,5,0)</f>
        <v>E-1123</v>
      </c>
    </row>
    <row r="918" spans="1:9" x14ac:dyDescent="0.35">
      <c r="A918" t="s">
        <v>1257</v>
      </c>
      <c r="B918" t="s">
        <v>48</v>
      </c>
      <c r="C918" t="s">
        <v>349</v>
      </c>
      <c r="D918" t="s">
        <v>1271</v>
      </c>
      <c r="E918" t="s">
        <v>29</v>
      </c>
      <c r="F918">
        <v>5179</v>
      </c>
      <c r="G918">
        <v>6206</v>
      </c>
      <c r="H918">
        <v>1.1983008302761151</v>
      </c>
      <c r="I918" t="str">
        <f>VLOOKUP($B918&amp;$E918,'Employee List'!$A:$E,5,0)</f>
        <v>E-1123</v>
      </c>
    </row>
    <row r="919" spans="1:9" x14ac:dyDescent="0.35">
      <c r="A919" t="s">
        <v>1257</v>
      </c>
      <c r="B919" t="s">
        <v>48</v>
      </c>
      <c r="C919" t="s">
        <v>349</v>
      </c>
      <c r="D919" t="s">
        <v>1271</v>
      </c>
      <c r="E919" t="s">
        <v>30</v>
      </c>
      <c r="F919">
        <v>7315</v>
      </c>
      <c r="G919">
        <v>9068</v>
      </c>
      <c r="H919">
        <v>1.2396445659603554</v>
      </c>
      <c r="I919" t="str">
        <f>VLOOKUP($B919&amp;$E919,'Employee List'!$A:$E,5,0)</f>
        <v>E-1123</v>
      </c>
    </row>
    <row r="920" spans="1:9" x14ac:dyDescent="0.35">
      <c r="A920" t="s">
        <v>1257</v>
      </c>
      <c r="B920" t="s">
        <v>48</v>
      </c>
      <c r="C920" t="s">
        <v>349</v>
      </c>
      <c r="D920" t="s">
        <v>1271</v>
      </c>
      <c r="E920" t="s">
        <v>31</v>
      </c>
      <c r="F920">
        <v>4846</v>
      </c>
      <c r="G920">
        <v>2219</v>
      </c>
      <c r="H920">
        <v>0.45790342550557162</v>
      </c>
      <c r="I920" t="str">
        <f>VLOOKUP($B920&amp;$E920,'Employee List'!$A:$E,5,0)</f>
        <v>E-1123</v>
      </c>
    </row>
    <row r="921" spans="1:9" x14ac:dyDescent="0.35">
      <c r="A921" t="s">
        <v>1257</v>
      </c>
      <c r="B921" t="s">
        <v>48</v>
      </c>
      <c r="C921" t="s">
        <v>349</v>
      </c>
      <c r="D921" t="s">
        <v>1258</v>
      </c>
      <c r="E921" t="s">
        <v>29</v>
      </c>
      <c r="F921">
        <v>40750</v>
      </c>
      <c r="G921">
        <v>23290</v>
      </c>
      <c r="H921">
        <v>0.5715337423312884</v>
      </c>
      <c r="I921" t="str">
        <f>VLOOKUP($B921&amp;$E921,'Employee List'!$A:$E,5,0)</f>
        <v>E-1123</v>
      </c>
    </row>
    <row r="922" spans="1:9" x14ac:dyDescent="0.35">
      <c r="A922" t="s">
        <v>1257</v>
      </c>
      <c r="B922" t="s">
        <v>48</v>
      </c>
      <c r="C922" t="s">
        <v>349</v>
      </c>
      <c r="D922" t="s">
        <v>1258</v>
      </c>
      <c r="E922" t="s">
        <v>30</v>
      </c>
      <c r="F922">
        <v>39573</v>
      </c>
      <c r="G922">
        <v>25008</v>
      </c>
      <c r="H922">
        <v>0.63194602380410891</v>
      </c>
      <c r="I922" t="str">
        <f>VLOOKUP($B922&amp;$E922,'Employee List'!$A:$E,5,0)</f>
        <v>E-1123</v>
      </c>
    </row>
    <row r="923" spans="1:9" x14ac:dyDescent="0.35">
      <c r="A923" t="s">
        <v>1257</v>
      </c>
      <c r="B923" t="s">
        <v>48</v>
      </c>
      <c r="C923" t="s">
        <v>349</v>
      </c>
      <c r="D923" t="s">
        <v>1258</v>
      </c>
      <c r="E923" t="s">
        <v>31</v>
      </c>
      <c r="F923">
        <v>35448</v>
      </c>
      <c r="G923">
        <v>21648</v>
      </c>
      <c r="H923">
        <v>0.61069735951252535</v>
      </c>
      <c r="I923" t="str">
        <f>VLOOKUP($B923&amp;$E923,'Employee List'!$A:$E,5,0)</f>
        <v>E-1123</v>
      </c>
    </row>
    <row r="924" spans="1:9" x14ac:dyDescent="0.35">
      <c r="A924" t="s">
        <v>1257</v>
      </c>
      <c r="B924" t="s">
        <v>48</v>
      </c>
      <c r="C924" t="s">
        <v>349</v>
      </c>
      <c r="D924" t="s">
        <v>1272</v>
      </c>
      <c r="E924" t="s">
        <v>29</v>
      </c>
      <c r="F924">
        <v>11288</v>
      </c>
      <c r="G924">
        <v>1877</v>
      </c>
      <c r="H924">
        <v>0.16628277817150958</v>
      </c>
      <c r="I924" t="str">
        <f>VLOOKUP($B924&amp;$E924,'Employee List'!$A:$E,5,0)</f>
        <v>E-1123</v>
      </c>
    </row>
    <row r="925" spans="1:9" x14ac:dyDescent="0.35">
      <c r="A925" t="s">
        <v>1257</v>
      </c>
      <c r="B925" t="s">
        <v>48</v>
      </c>
      <c r="C925" t="s">
        <v>349</v>
      </c>
      <c r="D925" t="s">
        <v>1272</v>
      </c>
      <c r="E925" t="s">
        <v>30</v>
      </c>
      <c r="F925">
        <v>9518</v>
      </c>
      <c r="G925">
        <v>2352</v>
      </c>
      <c r="H925">
        <v>0.24711073754990545</v>
      </c>
      <c r="I925" t="str">
        <f>VLOOKUP($B925&amp;$E925,'Employee List'!$A:$E,5,0)</f>
        <v>E-1123</v>
      </c>
    </row>
    <row r="926" spans="1:9" x14ac:dyDescent="0.35">
      <c r="A926" t="s">
        <v>1257</v>
      </c>
      <c r="B926" t="s">
        <v>48</v>
      </c>
      <c r="C926" t="s">
        <v>349</v>
      </c>
      <c r="D926" t="s">
        <v>1272</v>
      </c>
      <c r="E926" t="s">
        <v>31</v>
      </c>
      <c r="F926">
        <v>9273</v>
      </c>
      <c r="G926">
        <v>4154</v>
      </c>
      <c r="H926">
        <v>0.44796721665049066</v>
      </c>
      <c r="I926" t="str">
        <f>VLOOKUP($B926&amp;$E926,'Employee List'!$A:$E,5,0)</f>
        <v>E-1123</v>
      </c>
    </row>
    <row r="927" spans="1:9" x14ac:dyDescent="0.35">
      <c r="A927" t="s">
        <v>1257</v>
      </c>
      <c r="B927" t="s">
        <v>48</v>
      </c>
      <c r="C927" t="s">
        <v>349</v>
      </c>
      <c r="D927" t="s">
        <v>1259</v>
      </c>
      <c r="E927" t="s">
        <v>29</v>
      </c>
      <c r="F927">
        <v>11900</v>
      </c>
      <c r="G927">
        <v>9611</v>
      </c>
      <c r="H927">
        <v>0.80764705882352938</v>
      </c>
      <c r="I927" t="str">
        <f>VLOOKUP($B927&amp;$E927,'Employee List'!$A:$E,5,0)</f>
        <v>E-1123</v>
      </c>
    </row>
    <row r="928" spans="1:9" x14ac:dyDescent="0.35">
      <c r="A928" t="s">
        <v>1257</v>
      </c>
      <c r="B928" t="s">
        <v>48</v>
      </c>
      <c r="C928" t="s">
        <v>349</v>
      </c>
      <c r="D928" t="s">
        <v>1259</v>
      </c>
      <c r="E928" t="s">
        <v>30</v>
      </c>
      <c r="F928">
        <v>10568</v>
      </c>
      <c r="G928">
        <v>9760</v>
      </c>
      <c r="H928">
        <v>0.92354277062831192</v>
      </c>
      <c r="I928" t="str">
        <f>VLOOKUP($B928&amp;$E928,'Employee List'!$A:$E,5,0)</f>
        <v>E-1123</v>
      </c>
    </row>
    <row r="929" spans="1:9" x14ac:dyDescent="0.35">
      <c r="A929" t="s">
        <v>1257</v>
      </c>
      <c r="B929" t="s">
        <v>48</v>
      </c>
      <c r="C929" t="s">
        <v>349</v>
      </c>
      <c r="D929" t="s">
        <v>1259</v>
      </c>
      <c r="E929" t="s">
        <v>31</v>
      </c>
      <c r="F929">
        <v>9712</v>
      </c>
      <c r="G929">
        <v>10516</v>
      </c>
      <c r="H929">
        <v>1.0827841845140034</v>
      </c>
      <c r="I929" t="str">
        <f>VLOOKUP($B929&amp;$E929,'Employee List'!$A:$E,5,0)</f>
        <v>E-1123</v>
      </c>
    </row>
    <row r="930" spans="1:9" x14ac:dyDescent="0.35">
      <c r="A930" t="s">
        <v>1257</v>
      </c>
      <c r="B930" t="s">
        <v>48</v>
      </c>
      <c r="C930" t="s">
        <v>349</v>
      </c>
      <c r="D930" t="s">
        <v>1273</v>
      </c>
      <c r="E930" t="s">
        <v>29</v>
      </c>
      <c r="F930">
        <v>5024</v>
      </c>
      <c r="G930">
        <v>4255</v>
      </c>
      <c r="H930">
        <v>0.84693471337579618</v>
      </c>
      <c r="I930" t="str">
        <f>VLOOKUP($B930&amp;$E930,'Employee List'!$A:$E,5,0)</f>
        <v>E-1123</v>
      </c>
    </row>
    <row r="931" spans="1:9" x14ac:dyDescent="0.35">
      <c r="A931" t="s">
        <v>1257</v>
      </c>
      <c r="B931" t="s">
        <v>48</v>
      </c>
      <c r="C931" t="s">
        <v>349</v>
      </c>
      <c r="D931" t="s">
        <v>1273</v>
      </c>
      <c r="E931" t="s">
        <v>30</v>
      </c>
      <c r="F931">
        <v>8270</v>
      </c>
      <c r="G931">
        <v>4782</v>
      </c>
      <c r="H931">
        <v>0.57823458282950424</v>
      </c>
      <c r="I931" t="str">
        <f>VLOOKUP($B931&amp;$E931,'Employee List'!$A:$E,5,0)</f>
        <v>E-1123</v>
      </c>
    </row>
    <row r="932" spans="1:9" x14ac:dyDescent="0.35">
      <c r="A932" t="s">
        <v>1257</v>
      </c>
      <c r="B932" t="s">
        <v>48</v>
      </c>
      <c r="C932" t="s">
        <v>349</v>
      </c>
      <c r="D932" t="s">
        <v>1273</v>
      </c>
      <c r="E932" t="s">
        <v>31</v>
      </c>
      <c r="F932">
        <v>8356</v>
      </c>
      <c r="G932">
        <v>5684</v>
      </c>
      <c r="H932">
        <v>0.68022977501196746</v>
      </c>
      <c r="I932" t="str">
        <f>VLOOKUP($B932&amp;$E932,'Employee List'!$A:$E,5,0)</f>
        <v>E-1123</v>
      </c>
    </row>
    <row r="933" spans="1:9" x14ac:dyDescent="0.35">
      <c r="A933" t="s">
        <v>1257</v>
      </c>
      <c r="B933" t="s">
        <v>48</v>
      </c>
      <c r="C933" t="s">
        <v>349</v>
      </c>
      <c r="D933" t="s">
        <v>1275</v>
      </c>
      <c r="E933" t="s">
        <v>29</v>
      </c>
      <c r="F933">
        <v>31147</v>
      </c>
      <c r="G933">
        <v>17828</v>
      </c>
      <c r="H933">
        <v>0.57238257296047779</v>
      </c>
      <c r="I933" t="str">
        <f>VLOOKUP($B933&amp;$E933,'Employee List'!$A:$E,5,0)</f>
        <v>E-1123</v>
      </c>
    </row>
    <row r="934" spans="1:9" x14ac:dyDescent="0.35">
      <c r="A934" t="s">
        <v>1257</v>
      </c>
      <c r="B934" t="s">
        <v>48</v>
      </c>
      <c r="C934" t="s">
        <v>349</v>
      </c>
      <c r="D934" t="s">
        <v>1275</v>
      </c>
      <c r="E934" t="s">
        <v>30</v>
      </c>
      <c r="F934">
        <v>31132</v>
      </c>
      <c r="G934">
        <v>26769</v>
      </c>
      <c r="H934">
        <v>0.85985481176924061</v>
      </c>
      <c r="I934" t="str">
        <f>VLOOKUP($B934&amp;$E934,'Employee List'!$A:$E,5,0)</f>
        <v>E-1123</v>
      </c>
    </row>
    <row r="935" spans="1:9" x14ac:dyDescent="0.35">
      <c r="A935" t="s">
        <v>1257</v>
      </c>
      <c r="B935" t="s">
        <v>48</v>
      </c>
      <c r="C935" t="s">
        <v>349</v>
      </c>
      <c r="D935" t="s">
        <v>1275</v>
      </c>
      <c r="E935" t="s">
        <v>31</v>
      </c>
      <c r="F935">
        <v>31517</v>
      </c>
      <c r="G935">
        <v>28765</v>
      </c>
      <c r="H935">
        <v>0.9126820446108449</v>
      </c>
      <c r="I935" t="str">
        <f>VLOOKUP($B935&amp;$E935,'Employee List'!$A:$E,5,0)</f>
        <v>E-1123</v>
      </c>
    </row>
    <row r="936" spans="1:9" x14ac:dyDescent="0.35">
      <c r="A936" t="s">
        <v>1257</v>
      </c>
      <c r="B936" t="s">
        <v>48</v>
      </c>
      <c r="C936" t="s">
        <v>349</v>
      </c>
      <c r="D936" t="s">
        <v>1276</v>
      </c>
      <c r="E936" t="s">
        <v>29</v>
      </c>
      <c r="F936">
        <v>2036</v>
      </c>
      <c r="G936">
        <v>1935</v>
      </c>
      <c r="H936">
        <v>0.95039292730844793</v>
      </c>
      <c r="I936" t="str">
        <f>VLOOKUP($B936&amp;$E936,'Employee List'!$A:$E,5,0)</f>
        <v>E-1123</v>
      </c>
    </row>
    <row r="937" spans="1:9" x14ac:dyDescent="0.35">
      <c r="A937" t="s">
        <v>1257</v>
      </c>
      <c r="B937" t="s">
        <v>48</v>
      </c>
      <c r="C937" t="s">
        <v>349</v>
      </c>
      <c r="D937" t="s">
        <v>1276</v>
      </c>
      <c r="E937" t="s">
        <v>30</v>
      </c>
      <c r="F937">
        <v>3012</v>
      </c>
      <c r="G937">
        <v>5252</v>
      </c>
      <c r="H937">
        <v>1.7436918990703851</v>
      </c>
      <c r="I937" t="str">
        <f>VLOOKUP($B937&amp;$E937,'Employee List'!$A:$E,5,0)</f>
        <v>E-1123</v>
      </c>
    </row>
    <row r="938" spans="1:9" x14ac:dyDescent="0.35">
      <c r="A938" t="s">
        <v>1257</v>
      </c>
      <c r="B938" t="s">
        <v>48</v>
      </c>
      <c r="C938" t="s">
        <v>349</v>
      </c>
      <c r="D938" t="s">
        <v>1276</v>
      </c>
      <c r="E938" t="s">
        <v>31</v>
      </c>
      <c r="F938">
        <v>2179</v>
      </c>
      <c r="G938">
        <v>5607</v>
      </c>
      <c r="H938">
        <v>2.573198715006884</v>
      </c>
      <c r="I938" t="str">
        <f>VLOOKUP($B938&amp;$E938,'Employee List'!$A:$E,5,0)</f>
        <v>E-1123</v>
      </c>
    </row>
    <row r="939" spans="1:9" x14ac:dyDescent="0.35">
      <c r="A939" t="s">
        <v>1257</v>
      </c>
      <c r="B939" t="s">
        <v>48</v>
      </c>
      <c r="C939" t="s">
        <v>349</v>
      </c>
      <c r="D939" t="s">
        <v>1277</v>
      </c>
      <c r="E939" t="s">
        <v>29</v>
      </c>
      <c r="F939">
        <v>8102</v>
      </c>
      <c r="G939">
        <v>3703</v>
      </c>
      <c r="H939">
        <v>0.45704764255739322</v>
      </c>
      <c r="I939" t="str">
        <f>VLOOKUP($B939&amp;$E939,'Employee List'!$A:$E,5,0)</f>
        <v>E-1123</v>
      </c>
    </row>
    <row r="940" spans="1:9" x14ac:dyDescent="0.35">
      <c r="A940" t="s">
        <v>1257</v>
      </c>
      <c r="B940" t="s">
        <v>48</v>
      </c>
      <c r="C940" t="s">
        <v>349</v>
      </c>
      <c r="D940" t="s">
        <v>1277</v>
      </c>
      <c r="E940" t="s">
        <v>30</v>
      </c>
      <c r="F940">
        <v>7248</v>
      </c>
      <c r="G940">
        <v>2765</v>
      </c>
      <c r="H940">
        <v>0.38148454746136867</v>
      </c>
      <c r="I940" t="str">
        <f>VLOOKUP($B940&amp;$E940,'Employee List'!$A:$E,5,0)</f>
        <v>E-1123</v>
      </c>
    </row>
    <row r="941" spans="1:9" x14ac:dyDescent="0.35">
      <c r="A941" t="s">
        <v>1257</v>
      </c>
      <c r="B941" t="s">
        <v>48</v>
      </c>
      <c r="C941" t="s">
        <v>349</v>
      </c>
      <c r="D941" t="s">
        <v>1277</v>
      </c>
      <c r="E941" t="s">
        <v>31</v>
      </c>
      <c r="F941">
        <v>7203</v>
      </c>
      <c r="G941">
        <v>3626</v>
      </c>
      <c r="H941">
        <v>0.50340136054421769</v>
      </c>
      <c r="I941" t="str">
        <f>VLOOKUP($B941&amp;$E941,'Employee List'!$A:$E,5,0)</f>
        <v>E-1123</v>
      </c>
    </row>
    <row r="942" spans="1:9" x14ac:dyDescent="0.35">
      <c r="A942" t="s">
        <v>1257</v>
      </c>
      <c r="B942" t="s">
        <v>48</v>
      </c>
      <c r="C942" t="s">
        <v>349</v>
      </c>
      <c r="D942" t="s">
        <v>1278</v>
      </c>
      <c r="E942" t="s">
        <v>29</v>
      </c>
      <c r="F942">
        <v>12680</v>
      </c>
      <c r="G942">
        <v>9961</v>
      </c>
      <c r="H942">
        <v>0.78556782334384856</v>
      </c>
      <c r="I942" t="str">
        <f>VLOOKUP($B942&amp;$E942,'Employee List'!$A:$E,5,0)</f>
        <v>E-1123</v>
      </c>
    </row>
    <row r="943" spans="1:9" x14ac:dyDescent="0.35">
      <c r="A943" t="s">
        <v>1257</v>
      </c>
      <c r="B943" t="s">
        <v>48</v>
      </c>
      <c r="C943" t="s">
        <v>349</v>
      </c>
      <c r="D943" t="s">
        <v>1278</v>
      </c>
      <c r="E943" t="s">
        <v>30</v>
      </c>
      <c r="F943">
        <v>11749</v>
      </c>
      <c r="G943">
        <v>10225</v>
      </c>
      <c r="H943">
        <v>0.87028683292195086</v>
      </c>
      <c r="I943" t="str">
        <f>VLOOKUP($B943&amp;$E943,'Employee List'!$A:$E,5,0)</f>
        <v>E-1123</v>
      </c>
    </row>
    <row r="944" spans="1:9" x14ac:dyDescent="0.35">
      <c r="A944" t="s">
        <v>1257</v>
      </c>
      <c r="B944" t="s">
        <v>48</v>
      </c>
      <c r="C944" t="s">
        <v>349</v>
      </c>
      <c r="D944" t="s">
        <v>1278</v>
      </c>
      <c r="E944" t="s">
        <v>31</v>
      </c>
      <c r="F944">
        <v>11814</v>
      </c>
      <c r="G944">
        <v>14449</v>
      </c>
      <c r="H944">
        <v>1.223040460470628</v>
      </c>
      <c r="I944" t="str">
        <f>VLOOKUP($B944&amp;$E944,'Employee List'!$A:$E,5,0)</f>
        <v>E-1123</v>
      </c>
    </row>
    <row r="945" spans="1:9" x14ac:dyDescent="0.35">
      <c r="A945" t="s">
        <v>1257</v>
      </c>
      <c r="B945" t="s">
        <v>48</v>
      </c>
      <c r="C945" t="s">
        <v>349</v>
      </c>
      <c r="D945" t="s">
        <v>1279</v>
      </c>
      <c r="E945" t="s">
        <v>29</v>
      </c>
      <c r="F945">
        <v>6028</v>
      </c>
      <c r="G945">
        <v>3120</v>
      </c>
      <c r="H945">
        <v>0.51758460517584604</v>
      </c>
      <c r="I945" t="str">
        <f>VLOOKUP($B945&amp;$E945,'Employee List'!$A:$E,5,0)</f>
        <v>E-1123</v>
      </c>
    </row>
    <row r="946" spans="1:9" x14ac:dyDescent="0.35">
      <c r="A946" t="s">
        <v>1257</v>
      </c>
      <c r="B946" t="s">
        <v>48</v>
      </c>
      <c r="C946" t="s">
        <v>349</v>
      </c>
      <c r="D946" t="s">
        <v>1279</v>
      </c>
      <c r="E946" t="s">
        <v>30</v>
      </c>
      <c r="F946">
        <v>5348</v>
      </c>
      <c r="G946">
        <v>3932</v>
      </c>
      <c r="H946">
        <v>0.73522812266267767</v>
      </c>
      <c r="I946" t="str">
        <f>VLOOKUP($B946&amp;$E946,'Employee List'!$A:$E,5,0)</f>
        <v>E-1123</v>
      </c>
    </row>
    <row r="947" spans="1:9" x14ac:dyDescent="0.35">
      <c r="A947" t="s">
        <v>1257</v>
      </c>
      <c r="B947" t="s">
        <v>48</v>
      </c>
      <c r="C947" t="s">
        <v>349</v>
      </c>
      <c r="D947" t="s">
        <v>1279</v>
      </c>
      <c r="E947" t="s">
        <v>31</v>
      </c>
      <c r="F947">
        <v>4055</v>
      </c>
      <c r="G947">
        <v>3758</v>
      </c>
      <c r="H947">
        <v>0.92675709001233042</v>
      </c>
      <c r="I947" t="str">
        <f>VLOOKUP($B947&amp;$E947,'Employee List'!$A:$E,5,0)</f>
        <v>E-1123</v>
      </c>
    </row>
    <row r="948" spans="1:9" x14ac:dyDescent="0.35">
      <c r="A948" t="s">
        <v>1257</v>
      </c>
      <c r="B948" t="s">
        <v>48</v>
      </c>
      <c r="C948" t="s">
        <v>349</v>
      </c>
      <c r="D948" t="s">
        <v>1280</v>
      </c>
      <c r="E948" t="s">
        <v>29</v>
      </c>
      <c r="F948">
        <v>30744</v>
      </c>
      <c r="G948">
        <v>14888</v>
      </c>
      <c r="H948">
        <v>0.48425709081446788</v>
      </c>
      <c r="I948" t="str">
        <f>VLOOKUP($B948&amp;$E948,'Employee List'!$A:$E,5,0)</f>
        <v>E-1123</v>
      </c>
    </row>
    <row r="949" spans="1:9" x14ac:dyDescent="0.35">
      <c r="A949" t="s">
        <v>1257</v>
      </c>
      <c r="B949" t="s">
        <v>48</v>
      </c>
      <c r="C949" t="s">
        <v>349</v>
      </c>
      <c r="D949" t="s">
        <v>1280</v>
      </c>
      <c r="E949" t="s">
        <v>30</v>
      </c>
      <c r="F949">
        <v>27177</v>
      </c>
      <c r="G949">
        <v>23603</v>
      </c>
      <c r="H949">
        <v>0.86849173933841117</v>
      </c>
      <c r="I949" t="str">
        <f>VLOOKUP($B949&amp;$E949,'Employee List'!$A:$E,5,0)</f>
        <v>E-1123</v>
      </c>
    </row>
    <row r="950" spans="1:9" x14ac:dyDescent="0.35">
      <c r="A950" t="s">
        <v>1257</v>
      </c>
      <c r="B950" t="s">
        <v>48</v>
      </c>
      <c r="C950" t="s">
        <v>349</v>
      </c>
      <c r="D950" t="s">
        <v>1280</v>
      </c>
      <c r="E950" t="s">
        <v>31</v>
      </c>
      <c r="F950">
        <v>27506</v>
      </c>
      <c r="G950">
        <v>29349</v>
      </c>
      <c r="H950">
        <v>1.0670035628590127</v>
      </c>
      <c r="I950" t="str">
        <f>VLOOKUP($B950&amp;$E950,'Employee List'!$A:$E,5,0)</f>
        <v>E-1123</v>
      </c>
    </row>
    <row r="951" spans="1:9" x14ac:dyDescent="0.35">
      <c r="A951" t="s">
        <v>1257</v>
      </c>
      <c r="B951" t="s">
        <v>48</v>
      </c>
      <c r="C951" t="s">
        <v>349</v>
      </c>
      <c r="D951" t="s">
        <v>1262</v>
      </c>
      <c r="E951" t="s">
        <v>29</v>
      </c>
      <c r="F951">
        <v>18153</v>
      </c>
      <c r="G951">
        <v>18241</v>
      </c>
      <c r="H951">
        <v>1.0048476835784719</v>
      </c>
      <c r="I951" t="str">
        <f>VLOOKUP($B951&amp;$E951,'Employee List'!$A:$E,5,0)</f>
        <v>E-1123</v>
      </c>
    </row>
    <row r="952" spans="1:9" x14ac:dyDescent="0.35">
      <c r="A952" t="s">
        <v>1257</v>
      </c>
      <c r="B952" t="s">
        <v>48</v>
      </c>
      <c r="C952" t="s">
        <v>349</v>
      </c>
      <c r="D952" t="s">
        <v>1262</v>
      </c>
      <c r="E952" t="s">
        <v>30</v>
      </c>
      <c r="F952">
        <v>16752</v>
      </c>
      <c r="G952">
        <v>14166</v>
      </c>
      <c r="H952">
        <v>0.84563037249283668</v>
      </c>
      <c r="I952" t="str">
        <f>VLOOKUP($B952&amp;$E952,'Employee List'!$A:$E,5,0)</f>
        <v>E-1123</v>
      </c>
    </row>
    <row r="953" spans="1:9" x14ac:dyDescent="0.35">
      <c r="A953" t="s">
        <v>1257</v>
      </c>
      <c r="B953" t="s">
        <v>48</v>
      </c>
      <c r="C953" t="s">
        <v>349</v>
      </c>
      <c r="D953" t="s">
        <v>1262</v>
      </c>
      <c r="E953" t="s">
        <v>31</v>
      </c>
      <c r="F953">
        <v>16795</v>
      </c>
      <c r="G953">
        <v>9047</v>
      </c>
      <c r="H953">
        <v>0.53867222387615366</v>
      </c>
      <c r="I953" t="str">
        <f>VLOOKUP($B953&amp;$E953,'Employee List'!$A:$E,5,0)</f>
        <v>E-1123</v>
      </c>
    </row>
    <row r="954" spans="1:9" x14ac:dyDescent="0.35">
      <c r="A954" t="s">
        <v>1257</v>
      </c>
      <c r="B954" t="s">
        <v>48</v>
      </c>
      <c r="C954" t="s">
        <v>349</v>
      </c>
      <c r="D954" t="s">
        <v>1282</v>
      </c>
      <c r="E954" t="s">
        <v>30</v>
      </c>
      <c r="F954">
        <v>7926</v>
      </c>
      <c r="G954">
        <v>6137</v>
      </c>
      <c r="H954">
        <v>0.77428715619480193</v>
      </c>
      <c r="I954" t="str">
        <f>VLOOKUP($B954&amp;$E954,'Employee List'!$A:$E,5,0)</f>
        <v>E-1123</v>
      </c>
    </row>
    <row r="955" spans="1:9" x14ac:dyDescent="0.35">
      <c r="A955" t="s">
        <v>1257</v>
      </c>
      <c r="B955" t="s">
        <v>48</v>
      </c>
      <c r="C955" t="s">
        <v>349</v>
      </c>
      <c r="D955" t="s">
        <v>1282</v>
      </c>
      <c r="E955" t="s">
        <v>31</v>
      </c>
      <c r="F955">
        <v>6935</v>
      </c>
      <c r="G955">
        <v>13346</v>
      </c>
      <c r="H955">
        <v>1.9244412400865176</v>
      </c>
      <c r="I955" t="str">
        <f>VLOOKUP($B955&amp;$E955,'Employee List'!$A:$E,5,0)</f>
        <v>E-1123</v>
      </c>
    </row>
    <row r="956" spans="1:9" x14ac:dyDescent="0.35">
      <c r="A956" t="s">
        <v>1257</v>
      </c>
      <c r="B956" t="s">
        <v>48</v>
      </c>
      <c r="C956" t="s">
        <v>349</v>
      </c>
      <c r="D956" t="s">
        <v>1281</v>
      </c>
      <c r="E956" t="s">
        <v>29</v>
      </c>
      <c r="F956">
        <v>1432</v>
      </c>
      <c r="G956">
        <v>3730</v>
      </c>
      <c r="H956">
        <v>2.6047486033519553</v>
      </c>
      <c r="I956" t="str">
        <f>VLOOKUP($B956&amp;$E956,'Employee List'!$A:$E,5,0)</f>
        <v>E-1123</v>
      </c>
    </row>
    <row r="957" spans="1:9" x14ac:dyDescent="0.35">
      <c r="A957" t="s">
        <v>1257</v>
      </c>
      <c r="B957" t="s">
        <v>48</v>
      </c>
      <c r="C957" t="s">
        <v>349</v>
      </c>
      <c r="D957" t="s">
        <v>1281</v>
      </c>
      <c r="E957" t="s">
        <v>30</v>
      </c>
      <c r="F957">
        <v>3332</v>
      </c>
      <c r="G957">
        <v>5428</v>
      </c>
      <c r="H957">
        <v>1.6290516206482593</v>
      </c>
      <c r="I957" t="str">
        <f>VLOOKUP($B957&amp;$E957,'Employee List'!$A:$E,5,0)</f>
        <v>E-1123</v>
      </c>
    </row>
    <row r="958" spans="1:9" x14ac:dyDescent="0.35">
      <c r="A958" t="s">
        <v>1257</v>
      </c>
      <c r="B958" t="s">
        <v>48</v>
      </c>
      <c r="C958" t="s">
        <v>349</v>
      </c>
      <c r="D958" t="s">
        <v>1281</v>
      </c>
      <c r="E958" t="s">
        <v>31</v>
      </c>
      <c r="F958">
        <v>1119</v>
      </c>
      <c r="G958">
        <v>1913</v>
      </c>
      <c r="H958">
        <v>1.7095621090259161</v>
      </c>
      <c r="I958" t="str">
        <f>VLOOKUP($B958&amp;$E958,'Employee List'!$A:$E,5,0)</f>
        <v>E-1123</v>
      </c>
    </row>
    <row r="959" spans="1:9" x14ac:dyDescent="0.35">
      <c r="A959" t="s">
        <v>1257</v>
      </c>
      <c r="B959" t="s">
        <v>49</v>
      </c>
      <c r="C959" t="s">
        <v>349</v>
      </c>
      <c r="D959" t="s">
        <v>1274</v>
      </c>
      <c r="E959" t="s">
        <v>29</v>
      </c>
      <c r="F959">
        <v>12970</v>
      </c>
      <c r="G959">
        <v>14101</v>
      </c>
      <c r="H959">
        <v>1.087201233616037</v>
      </c>
      <c r="I959" t="str">
        <f>VLOOKUP($B959&amp;$E959,'Employee List'!$A:$E,5,0)</f>
        <v>E-1124</v>
      </c>
    </row>
    <row r="960" spans="1:9" x14ac:dyDescent="0.35">
      <c r="A960" t="s">
        <v>1257</v>
      </c>
      <c r="B960" t="s">
        <v>49</v>
      </c>
      <c r="C960" t="s">
        <v>349</v>
      </c>
      <c r="D960" t="s">
        <v>1274</v>
      </c>
      <c r="E960" t="s">
        <v>30</v>
      </c>
      <c r="F960">
        <v>14989</v>
      </c>
      <c r="G960">
        <v>9713</v>
      </c>
      <c r="H960">
        <v>0.64800853959570348</v>
      </c>
      <c r="I960" t="str">
        <f>VLOOKUP($B960&amp;$E960,'Employee List'!$A:$E,5,0)</f>
        <v>E-1124</v>
      </c>
    </row>
    <row r="961" spans="1:9" x14ac:dyDescent="0.35">
      <c r="A961" t="s">
        <v>1257</v>
      </c>
      <c r="B961" t="s">
        <v>49</v>
      </c>
      <c r="C961" t="s">
        <v>349</v>
      </c>
      <c r="D961" t="s">
        <v>1274</v>
      </c>
      <c r="E961" t="s">
        <v>31</v>
      </c>
      <c r="F961">
        <v>14754</v>
      </c>
      <c r="G961">
        <v>11096</v>
      </c>
      <c r="H961">
        <v>0.75206723600379555</v>
      </c>
      <c r="I961" t="str">
        <f>VLOOKUP($B961&amp;$E961,'Employee List'!$A:$E,5,0)</f>
        <v>E-1124</v>
      </c>
    </row>
    <row r="962" spans="1:9" x14ac:dyDescent="0.35">
      <c r="A962" t="s">
        <v>1257</v>
      </c>
      <c r="B962" t="s">
        <v>49</v>
      </c>
      <c r="C962" t="s">
        <v>349</v>
      </c>
      <c r="D962" t="s">
        <v>1263</v>
      </c>
      <c r="E962" t="s">
        <v>29</v>
      </c>
      <c r="F962">
        <v>9304</v>
      </c>
      <c r="G962">
        <v>2139</v>
      </c>
      <c r="H962">
        <v>0.22990111779879621</v>
      </c>
      <c r="I962" t="str">
        <f>VLOOKUP($B962&amp;$E962,'Employee List'!$A:$E,5,0)</f>
        <v>E-1124</v>
      </c>
    </row>
    <row r="963" spans="1:9" x14ac:dyDescent="0.35">
      <c r="A963" t="s">
        <v>1257</v>
      </c>
      <c r="B963" t="s">
        <v>49</v>
      </c>
      <c r="C963" t="s">
        <v>349</v>
      </c>
      <c r="D963" t="s">
        <v>1263</v>
      </c>
      <c r="E963" t="s">
        <v>30</v>
      </c>
      <c r="F963">
        <v>9914</v>
      </c>
      <c r="G963">
        <v>3333</v>
      </c>
      <c r="H963">
        <v>0.33619124470445833</v>
      </c>
      <c r="I963" t="str">
        <f>VLOOKUP($B963&amp;$E963,'Employee List'!$A:$E,5,0)</f>
        <v>E-1124</v>
      </c>
    </row>
    <row r="964" spans="1:9" x14ac:dyDescent="0.35">
      <c r="A964" t="s">
        <v>1257</v>
      </c>
      <c r="B964" t="s">
        <v>49</v>
      </c>
      <c r="C964" t="s">
        <v>349</v>
      </c>
      <c r="D964" t="s">
        <v>1263</v>
      </c>
      <c r="E964" t="s">
        <v>31</v>
      </c>
      <c r="F964">
        <v>6468</v>
      </c>
      <c r="G964">
        <v>5467</v>
      </c>
      <c r="H964">
        <v>0.84523809523809523</v>
      </c>
      <c r="I964" t="str">
        <f>VLOOKUP($B964&amp;$E964,'Employee List'!$A:$E,5,0)</f>
        <v>E-1124</v>
      </c>
    </row>
    <row r="965" spans="1:9" x14ac:dyDescent="0.35">
      <c r="A965" t="s">
        <v>1257</v>
      </c>
      <c r="B965" t="s">
        <v>49</v>
      </c>
      <c r="C965" t="s">
        <v>349</v>
      </c>
      <c r="D965" t="s">
        <v>1264</v>
      </c>
      <c r="E965" t="s">
        <v>29</v>
      </c>
      <c r="F965">
        <v>3412</v>
      </c>
      <c r="G965">
        <v>1272</v>
      </c>
      <c r="H965">
        <v>0.37280187573270807</v>
      </c>
      <c r="I965" t="str">
        <f>VLOOKUP($B965&amp;$E965,'Employee List'!$A:$E,5,0)</f>
        <v>E-1124</v>
      </c>
    </row>
    <row r="966" spans="1:9" x14ac:dyDescent="0.35">
      <c r="A966" t="s">
        <v>1257</v>
      </c>
      <c r="B966" t="s">
        <v>49</v>
      </c>
      <c r="C966" t="s">
        <v>349</v>
      </c>
      <c r="D966" t="s">
        <v>1264</v>
      </c>
      <c r="E966" t="s">
        <v>30</v>
      </c>
      <c r="F966">
        <v>4703</v>
      </c>
      <c r="G966">
        <v>4771</v>
      </c>
      <c r="H966">
        <v>1.0144588560493302</v>
      </c>
      <c r="I966" t="str">
        <f>VLOOKUP($B966&amp;$E966,'Employee List'!$A:$E,5,0)</f>
        <v>E-1124</v>
      </c>
    </row>
    <row r="967" spans="1:9" x14ac:dyDescent="0.35">
      <c r="A967" t="s">
        <v>1257</v>
      </c>
      <c r="B967" t="s">
        <v>49</v>
      </c>
      <c r="C967" t="s">
        <v>349</v>
      </c>
      <c r="D967" t="s">
        <v>1264</v>
      </c>
      <c r="E967" t="s">
        <v>31</v>
      </c>
      <c r="F967">
        <v>4786</v>
      </c>
      <c r="G967">
        <v>4697</v>
      </c>
      <c r="H967">
        <v>0.98140409527789385</v>
      </c>
      <c r="I967" t="str">
        <f>VLOOKUP($B967&amp;$E967,'Employee List'!$A:$E,5,0)</f>
        <v>E-1124</v>
      </c>
    </row>
    <row r="968" spans="1:9" x14ac:dyDescent="0.35">
      <c r="A968" t="s">
        <v>1257</v>
      </c>
      <c r="B968" t="s">
        <v>49</v>
      </c>
      <c r="C968" t="s">
        <v>349</v>
      </c>
      <c r="D968" t="s">
        <v>1265</v>
      </c>
      <c r="E968" t="s">
        <v>29</v>
      </c>
      <c r="F968">
        <v>1968</v>
      </c>
      <c r="G968">
        <v>4229</v>
      </c>
      <c r="H968">
        <v>2.1488821138211383</v>
      </c>
      <c r="I968" t="str">
        <f>VLOOKUP($B968&amp;$E968,'Employee List'!$A:$E,5,0)</f>
        <v>E-1124</v>
      </c>
    </row>
    <row r="969" spans="1:9" x14ac:dyDescent="0.35">
      <c r="A969" t="s">
        <v>1257</v>
      </c>
      <c r="B969" t="s">
        <v>49</v>
      </c>
      <c r="C969" t="s">
        <v>349</v>
      </c>
      <c r="D969" t="s">
        <v>1265</v>
      </c>
      <c r="E969" t="s">
        <v>30</v>
      </c>
      <c r="F969">
        <v>3254</v>
      </c>
      <c r="G969">
        <v>5947</v>
      </c>
      <c r="H969">
        <v>1.8275968039336201</v>
      </c>
      <c r="I969" t="str">
        <f>VLOOKUP($B969&amp;$E969,'Employee List'!$A:$E,5,0)</f>
        <v>E-1124</v>
      </c>
    </row>
    <row r="970" spans="1:9" x14ac:dyDescent="0.35">
      <c r="A970" t="s">
        <v>1257</v>
      </c>
      <c r="B970" t="s">
        <v>49</v>
      </c>
      <c r="C970" t="s">
        <v>349</v>
      </c>
      <c r="D970" t="s">
        <v>1265</v>
      </c>
      <c r="E970" t="s">
        <v>31</v>
      </c>
      <c r="F970">
        <v>1074</v>
      </c>
      <c r="G970">
        <v>5670</v>
      </c>
      <c r="H970">
        <v>5.2793296089385473</v>
      </c>
      <c r="I970" t="str">
        <f>VLOOKUP($B970&amp;$E970,'Employee List'!$A:$E,5,0)</f>
        <v>E-1124</v>
      </c>
    </row>
    <row r="971" spans="1:9" x14ac:dyDescent="0.35">
      <c r="A971" t="s">
        <v>1257</v>
      </c>
      <c r="B971" t="s">
        <v>49</v>
      </c>
      <c r="C971" t="s">
        <v>349</v>
      </c>
      <c r="D971" t="s">
        <v>1260</v>
      </c>
      <c r="E971" t="s">
        <v>29</v>
      </c>
      <c r="F971">
        <v>68046</v>
      </c>
      <c r="G971">
        <v>42529</v>
      </c>
      <c r="H971">
        <v>0.62500367398524526</v>
      </c>
      <c r="I971" t="str">
        <f>VLOOKUP($B971&amp;$E971,'Employee List'!$A:$E,5,0)</f>
        <v>E-1124</v>
      </c>
    </row>
    <row r="972" spans="1:9" x14ac:dyDescent="0.35">
      <c r="A972" t="s">
        <v>1257</v>
      </c>
      <c r="B972" t="s">
        <v>49</v>
      </c>
      <c r="C972" t="s">
        <v>349</v>
      </c>
      <c r="D972" t="s">
        <v>1260</v>
      </c>
      <c r="E972" t="s">
        <v>30</v>
      </c>
      <c r="F972">
        <v>65849</v>
      </c>
      <c r="G972">
        <v>43818</v>
      </c>
      <c r="H972">
        <v>0.66543151756290908</v>
      </c>
      <c r="I972" t="str">
        <f>VLOOKUP($B972&amp;$E972,'Employee List'!$A:$E,5,0)</f>
        <v>E-1124</v>
      </c>
    </row>
    <row r="973" spans="1:9" x14ac:dyDescent="0.35">
      <c r="A973" t="s">
        <v>1257</v>
      </c>
      <c r="B973" t="s">
        <v>49</v>
      </c>
      <c r="C973" t="s">
        <v>349</v>
      </c>
      <c r="D973" t="s">
        <v>1260</v>
      </c>
      <c r="E973" t="s">
        <v>31</v>
      </c>
      <c r="F973">
        <v>76459</v>
      </c>
      <c r="G973">
        <v>38336</v>
      </c>
      <c r="H973">
        <v>0.50139290338612852</v>
      </c>
      <c r="I973" t="str">
        <f>VLOOKUP($B973&amp;$E973,'Employee List'!$A:$E,5,0)</f>
        <v>E-1124</v>
      </c>
    </row>
    <row r="974" spans="1:9" x14ac:dyDescent="0.35">
      <c r="A974" t="s">
        <v>1257</v>
      </c>
      <c r="B974" t="s">
        <v>49</v>
      </c>
      <c r="C974" t="s">
        <v>349</v>
      </c>
      <c r="D974" t="s">
        <v>1261</v>
      </c>
      <c r="E974" t="s">
        <v>29</v>
      </c>
      <c r="F974">
        <v>85021</v>
      </c>
      <c r="G974">
        <v>54355</v>
      </c>
      <c r="H974">
        <v>0.63931264040648783</v>
      </c>
      <c r="I974" t="str">
        <f>VLOOKUP($B974&amp;$E974,'Employee List'!$A:$E,5,0)</f>
        <v>E-1124</v>
      </c>
    </row>
    <row r="975" spans="1:9" x14ac:dyDescent="0.35">
      <c r="A975" t="s">
        <v>1257</v>
      </c>
      <c r="B975" t="s">
        <v>49</v>
      </c>
      <c r="C975" t="s">
        <v>349</v>
      </c>
      <c r="D975" t="s">
        <v>1261</v>
      </c>
      <c r="E975" t="s">
        <v>30</v>
      </c>
      <c r="F975">
        <v>88902</v>
      </c>
      <c r="G975">
        <v>49932</v>
      </c>
      <c r="H975">
        <v>0.56165215630694476</v>
      </c>
      <c r="I975" t="str">
        <f>VLOOKUP($B975&amp;$E975,'Employee List'!$A:$E,5,0)</f>
        <v>E-1124</v>
      </c>
    </row>
    <row r="976" spans="1:9" x14ac:dyDescent="0.35">
      <c r="A976" t="s">
        <v>1257</v>
      </c>
      <c r="B976" t="s">
        <v>49</v>
      </c>
      <c r="C976" t="s">
        <v>349</v>
      </c>
      <c r="D976" t="s">
        <v>1261</v>
      </c>
      <c r="E976" t="s">
        <v>31</v>
      </c>
      <c r="F976">
        <v>88604</v>
      </c>
      <c r="G976">
        <v>55651</v>
      </c>
      <c r="H976">
        <v>0.62808676809173403</v>
      </c>
      <c r="I976" t="str">
        <f>VLOOKUP($B976&amp;$E976,'Employee List'!$A:$E,5,0)</f>
        <v>E-1124</v>
      </c>
    </row>
    <row r="977" spans="1:9" x14ac:dyDescent="0.35">
      <c r="A977" t="s">
        <v>1257</v>
      </c>
      <c r="B977" t="s">
        <v>49</v>
      </c>
      <c r="C977" t="s">
        <v>349</v>
      </c>
      <c r="D977" t="s">
        <v>1266</v>
      </c>
      <c r="E977" t="s">
        <v>29</v>
      </c>
      <c r="F977">
        <v>33773</v>
      </c>
      <c r="G977">
        <v>18454</v>
      </c>
      <c r="H977">
        <v>0.54641281497053862</v>
      </c>
      <c r="I977" t="str">
        <f>VLOOKUP($B977&amp;$E977,'Employee List'!$A:$E,5,0)</f>
        <v>E-1124</v>
      </c>
    </row>
    <row r="978" spans="1:9" x14ac:dyDescent="0.35">
      <c r="A978" t="s">
        <v>1257</v>
      </c>
      <c r="B978" t="s">
        <v>49</v>
      </c>
      <c r="C978" t="s">
        <v>349</v>
      </c>
      <c r="D978" t="s">
        <v>1266</v>
      </c>
      <c r="E978" t="s">
        <v>30</v>
      </c>
      <c r="F978">
        <v>34133</v>
      </c>
      <c r="G978">
        <v>22852</v>
      </c>
      <c r="H978">
        <v>0.66949872557349188</v>
      </c>
      <c r="I978" t="str">
        <f>VLOOKUP($B978&amp;$E978,'Employee List'!$A:$E,5,0)</f>
        <v>E-1124</v>
      </c>
    </row>
    <row r="979" spans="1:9" x14ac:dyDescent="0.35">
      <c r="A979" t="s">
        <v>1257</v>
      </c>
      <c r="B979" t="s">
        <v>49</v>
      </c>
      <c r="C979" t="s">
        <v>349</v>
      </c>
      <c r="D979" t="s">
        <v>1266</v>
      </c>
      <c r="E979" t="s">
        <v>31</v>
      </c>
      <c r="F979">
        <v>33377</v>
      </c>
      <c r="G979">
        <v>27882</v>
      </c>
      <c r="H979">
        <v>0.83536567097102798</v>
      </c>
      <c r="I979" t="str">
        <f>VLOOKUP($B979&amp;$E979,'Employee List'!$A:$E,5,0)</f>
        <v>E-1124</v>
      </c>
    </row>
    <row r="980" spans="1:9" x14ac:dyDescent="0.35">
      <c r="A980" t="s">
        <v>1257</v>
      </c>
      <c r="B980" t="s">
        <v>49</v>
      </c>
      <c r="C980" t="s">
        <v>349</v>
      </c>
      <c r="D980" t="s">
        <v>1267</v>
      </c>
      <c r="E980" t="s">
        <v>29</v>
      </c>
      <c r="F980">
        <v>28017</v>
      </c>
      <c r="G980">
        <v>18076</v>
      </c>
      <c r="H980">
        <v>0.64517971231752147</v>
      </c>
      <c r="I980" t="str">
        <f>VLOOKUP($B980&amp;$E980,'Employee List'!$A:$E,5,0)</f>
        <v>E-1124</v>
      </c>
    </row>
    <row r="981" spans="1:9" x14ac:dyDescent="0.35">
      <c r="A981" t="s">
        <v>1257</v>
      </c>
      <c r="B981" t="s">
        <v>49</v>
      </c>
      <c r="C981" t="s">
        <v>349</v>
      </c>
      <c r="D981" t="s">
        <v>1267</v>
      </c>
      <c r="E981" t="s">
        <v>30</v>
      </c>
      <c r="F981">
        <v>25934</v>
      </c>
      <c r="G981">
        <v>17365</v>
      </c>
      <c r="H981">
        <v>0.669584329451685</v>
      </c>
      <c r="I981" t="str">
        <f>VLOOKUP($B981&amp;$E981,'Employee List'!$A:$E,5,0)</f>
        <v>E-1124</v>
      </c>
    </row>
    <row r="982" spans="1:9" x14ac:dyDescent="0.35">
      <c r="A982" t="s">
        <v>1257</v>
      </c>
      <c r="B982" t="s">
        <v>49</v>
      </c>
      <c r="C982" t="s">
        <v>349</v>
      </c>
      <c r="D982" t="s">
        <v>1267</v>
      </c>
      <c r="E982" t="s">
        <v>31</v>
      </c>
      <c r="F982">
        <v>27970</v>
      </c>
      <c r="G982">
        <v>18718</v>
      </c>
      <c r="H982">
        <v>0.66921701823382196</v>
      </c>
      <c r="I982" t="str">
        <f>VLOOKUP($B982&amp;$E982,'Employee List'!$A:$E,5,0)</f>
        <v>E-1124</v>
      </c>
    </row>
    <row r="983" spans="1:9" x14ac:dyDescent="0.35">
      <c r="A983" t="s">
        <v>1257</v>
      </c>
      <c r="B983" t="s">
        <v>49</v>
      </c>
      <c r="C983" t="s">
        <v>349</v>
      </c>
      <c r="D983" t="s">
        <v>1268</v>
      </c>
      <c r="E983" t="s">
        <v>29</v>
      </c>
      <c r="F983">
        <v>14645</v>
      </c>
      <c r="G983">
        <v>6162</v>
      </c>
      <c r="H983">
        <v>0.42075793786275179</v>
      </c>
      <c r="I983" t="str">
        <f>VLOOKUP($B983&amp;$E983,'Employee List'!$A:$E,5,0)</f>
        <v>E-1124</v>
      </c>
    </row>
    <row r="984" spans="1:9" x14ac:dyDescent="0.35">
      <c r="A984" t="s">
        <v>1257</v>
      </c>
      <c r="B984" t="s">
        <v>49</v>
      </c>
      <c r="C984" t="s">
        <v>349</v>
      </c>
      <c r="D984" t="s">
        <v>1268</v>
      </c>
      <c r="E984" t="s">
        <v>30</v>
      </c>
      <c r="F984">
        <v>11944</v>
      </c>
      <c r="G984">
        <v>6726</v>
      </c>
      <c r="H984">
        <v>0.56312793034159414</v>
      </c>
      <c r="I984" t="str">
        <f>VLOOKUP($B984&amp;$E984,'Employee List'!$A:$E,5,0)</f>
        <v>E-1124</v>
      </c>
    </row>
    <row r="985" spans="1:9" x14ac:dyDescent="0.35">
      <c r="A985" t="s">
        <v>1257</v>
      </c>
      <c r="B985" t="s">
        <v>49</v>
      </c>
      <c r="C985" t="s">
        <v>349</v>
      </c>
      <c r="D985" t="s">
        <v>1268</v>
      </c>
      <c r="E985" t="s">
        <v>31</v>
      </c>
      <c r="F985">
        <v>11874</v>
      </c>
      <c r="G985">
        <v>4982</v>
      </c>
      <c r="H985">
        <v>0.41957217449890516</v>
      </c>
      <c r="I985" t="str">
        <f>VLOOKUP($B985&amp;$E985,'Employee List'!$A:$E,5,0)</f>
        <v>E-1124</v>
      </c>
    </row>
    <row r="986" spans="1:9" x14ac:dyDescent="0.35">
      <c r="A986" t="s">
        <v>1257</v>
      </c>
      <c r="B986" t="s">
        <v>49</v>
      </c>
      <c r="C986" t="s">
        <v>349</v>
      </c>
      <c r="D986" t="s">
        <v>1269</v>
      </c>
      <c r="E986" t="s">
        <v>29</v>
      </c>
      <c r="F986">
        <v>4705</v>
      </c>
      <c r="G986">
        <v>4082</v>
      </c>
      <c r="H986">
        <v>0.86758767268862913</v>
      </c>
      <c r="I986" t="str">
        <f>VLOOKUP($B986&amp;$E986,'Employee List'!$A:$E,5,0)</f>
        <v>E-1124</v>
      </c>
    </row>
    <row r="987" spans="1:9" x14ac:dyDescent="0.35">
      <c r="A987" t="s">
        <v>1257</v>
      </c>
      <c r="B987" t="s">
        <v>49</v>
      </c>
      <c r="C987" t="s">
        <v>349</v>
      </c>
      <c r="D987" t="s">
        <v>1269</v>
      </c>
      <c r="E987" t="s">
        <v>30</v>
      </c>
      <c r="F987">
        <v>4217</v>
      </c>
      <c r="G987">
        <v>1690</v>
      </c>
      <c r="H987">
        <v>0.40075883329381079</v>
      </c>
      <c r="I987" t="str">
        <f>VLOOKUP($B987&amp;$E987,'Employee List'!$A:$E,5,0)</f>
        <v>E-1124</v>
      </c>
    </row>
    <row r="988" spans="1:9" x14ac:dyDescent="0.35">
      <c r="A988" t="s">
        <v>1257</v>
      </c>
      <c r="B988" t="s">
        <v>49</v>
      </c>
      <c r="C988" t="s">
        <v>349</v>
      </c>
      <c r="D988" t="s">
        <v>1269</v>
      </c>
      <c r="E988" t="s">
        <v>31</v>
      </c>
      <c r="F988">
        <v>4987</v>
      </c>
      <c r="G988">
        <v>3512</v>
      </c>
      <c r="H988">
        <v>0.70423100060156407</v>
      </c>
      <c r="I988" t="str">
        <f>VLOOKUP($B988&amp;$E988,'Employee List'!$A:$E,5,0)</f>
        <v>E-1124</v>
      </c>
    </row>
    <row r="989" spans="1:9" x14ac:dyDescent="0.35">
      <c r="A989" t="s">
        <v>1257</v>
      </c>
      <c r="B989" t="s">
        <v>49</v>
      </c>
      <c r="C989" t="s">
        <v>349</v>
      </c>
      <c r="D989" t="s">
        <v>1270</v>
      </c>
      <c r="E989" t="s">
        <v>29</v>
      </c>
      <c r="F989">
        <v>5436</v>
      </c>
      <c r="G989">
        <v>3649</v>
      </c>
      <c r="H989">
        <v>0.67126563649742454</v>
      </c>
      <c r="I989" t="str">
        <f>VLOOKUP($B989&amp;$E989,'Employee List'!$A:$E,5,0)</f>
        <v>E-1124</v>
      </c>
    </row>
    <row r="990" spans="1:9" x14ac:dyDescent="0.35">
      <c r="A990" t="s">
        <v>1257</v>
      </c>
      <c r="B990" t="s">
        <v>49</v>
      </c>
      <c r="C990" t="s">
        <v>349</v>
      </c>
      <c r="D990" t="s">
        <v>1270</v>
      </c>
      <c r="E990" t="s">
        <v>30</v>
      </c>
      <c r="F990">
        <v>8942</v>
      </c>
      <c r="G990">
        <v>4946</v>
      </c>
      <c r="H990">
        <v>0.55312010735853279</v>
      </c>
      <c r="I990" t="str">
        <f>VLOOKUP($B990&amp;$E990,'Employee List'!$A:$E,5,0)</f>
        <v>E-1124</v>
      </c>
    </row>
    <row r="991" spans="1:9" x14ac:dyDescent="0.35">
      <c r="A991" t="s">
        <v>1257</v>
      </c>
      <c r="B991" t="s">
        <v>49</v>
      </c>
      <c r="C991" t="s">
        <v>349</v>
      </c>
      <c r="D991" t="s">
        <v>1270</v>
      </c>
      <c r="E991" t="s">
        <v>31</v>
      </c>
      <c r="F991">
        <v>8901</v>
      </c>
      <c r="G991">
        <v>4975</v>
      </c>
      <c r="H991">
        <v>0.55892596337490175</v>
      </c>
      <c r="I991" t="str">
        <f>VLOOKUP($B991&amp;$E991,'Employee List'!$A:$E,5,0)</f>
        <v>E-1124</v>
      </c>
    </row>
    <row r="992" spans="1:9" x14ac:dyDescent="0.35">
      <c r="A992" t="s">
        <v>1257</v>
      </c>
      <c r="B992" t="s">
        <v>49</v>
      </c>
      <c r="C992" t="s">
        <v>349</v>
      </c>
      <c r="D992" t="s">
        <v>1271</v>
      </c>
      <c r="E992" t="s">
        <v>29</v>
      </c>
      <c r="F992">
        <v>17743</v>
      </c>
      <c r="G992">
        <v>11474</v>
      </c>
      <c r="H992">
        <v>0.64667756298258472</v>
      </c>
      <c r="I992" t="str">
        <f>VLOOKUP($B992&amp;$E992,'Employee List'!$A:$E,5,0)</f>
        <v>E-1124</v>
      </c>
    </row>
    <row r="993" spans="1:9" x14ac:dyDescent="0.35">
      <c r="A993" t="s">
        <v>1257</v>
      </c>
      <c r="B993" t="s">
        <v>49</v>
      </c>
      <c r="C993" t="s">
        <v>349</v>
      </c>
      <c r="D993" t="s">
        <v>1271</v>
      </c>
      <c r="E993" t="s">
        <v>30</v>
      </c>
      <c r="F993">
        <v>15431</v>
      </c>
      <c r="G993">
        <v>11197</v>
      </c>
      <c r="H993">
        <v>0.72561726394919324</v>
      </c>
      <c r="I993" t="str">
        <f>VLOOKUP($B993&amp;$E993,'Employee List'!$A:$E,5,0)</f>
        <v>E-1124</v>
      </c>
    </row>
    <row r="994" spans="1:9" x14ac:dyDescent="0.35">
      <c r="A994" t="s">
        <v>1257</v>
      </c>
      <c r="B994" t="s">
        <v>49</v>
      </c>
      <c r="C994" t="s">
        <v>349</v>
      </c>
      <c r="D994" t="s">
        <v>1271</v>
      </c>
      <c r="E994" t="s">
        <v>31</v>
      </c>
      <c r="F994">
        <v>16545</v>
      </c>
      <c r="G994">
        <v>9948</v>
      </c>
      <c r="H994">
        <v>0.60126926563916594</v>
      </c>
      <c r="I994" t="str">
        <f>VLOOKUP($B994&amp;$E994,'Employee List'!$A:$E,5,0)</f>
        <v>E-1124</v>
      </c>
    </row>
    <row r="995" spans="1:9" x14ac:dyDescent="0.35">
      <c r="A995" t="s">
        <v>1257</v>
      </c>
      <c r="B995" t="s">
        <v>49</v>
      </c>
      <c r="C995" t="s">
        <v>349</v>
      </c>
      <c r="D995" t="s">
        <v>1258</v>
      </c>
      <c r="E995" t="s">
        <v>29</v>
      </c>
      <c r="F995">
        <v>93914</v>
      </c>
      <c r="G995">
        <v>91220</v>
      </c>
      <c r="H995">
        <v>0.97131418105926703</v>
      </c>
      <c r="I995" t="str">
        <f>VLOOKUP($B995&amp;$E995,'Employee List'!$A:$E,5,0)</f>
        <v>E-1124</v>
      </c>
    </row>
    <row r="996" spans="1:9" x14ac:dyDescent="0.35">
      <c r="A996" t="s">
        <v>1257</v>
      </c>
      <c r="B996" t="s">
        <v>49</v>
      </c>
      <c r="C996" t="s">
        <v>349</v>
      </c>
      <c r="D996" t="s">
        <v>1258</v>
      </c>
      <c r="E996" t="s">
        <v>30</v>
      </c>
      <c r="F996">
        <v>93347</v>
      </c>
      <c r="G996">
        <v>70414</v>
      </c>
      <c r="H996">
        <v>0.75432525951557095</v>
      </c>
      <c r="I996" t="str">
        <f>VLOOKUP($B996&amp;$E996,'Employee List'!$A:$E,5,0)</f>
        <v>E-1124</v>
      </c>
    </row>
    <row r="997" spans="1:9" x14ac:dyDescent="0.35">
      <c r="A997" t="s">
        <v>1257</v>
      </c>
      <c r="B997" t="s">
        <v>49</v>
      </c>
      <c r="C997" t="s">
        <v>349</v>
      </c>
      <c r="D997" t="s">
        <v>1258</v>
      </c>
      <c r="E997" t="s">
        <v>31</v>
      </c>
      <c r="F997">
        <v>89982</v>
      </c>
      <c r="G997">
        <v>64051</v>
      </c>
      <c r="H997">
        <v>0.71182014180613895</v>
      </c>
      <c r="I997" t="str">
        <f>VLOOKUP($B997&amp;$E997,'Employee List'!$A:$E,5,0)</f>
        <v>E-1124</v>
      </c>
    </row>
    <row r="998" spans="1:9" x14ac:dyDescent="0.35">
      <c r="A998" t="s">
        <v>1257</v>
      </c>
      <c r="B998" t="s">
        <v>49</v>
      </c>
      <c r="C998" t="s">
        <v>349</v>
      </c>
      <c r="D998" t="s">
        <v>1272</v>
      </c>
      <c r="E998" t="s">
        <v>29</v>
      </c>
      <c r="F998">
        <v>18211</v>
      </c>
      <c r="G998">
        <v>9227</v>
      </c>
      <c r="H998">
        <v>0.50667179177420241</v>
      </c>
      <c r="I998" t="str">
        <f>VLOOKUP($B998&amp;$E998,'Employee List'!$A:$E,5,0)</f>
        <v>E-1124</v>
      </c>
    </row>
    <row r="999" spans="1:9" x14ac:dyDescent="0.35">
      <c r="A999" t="s">
        <v>1257</v>
      </c>
      <c r="B999" t="s">
        <v>49</v>
      </c>
      <c r="C999" t="s">
        <v>349</v>
      </c>
      <c r="D999" t="s">
        <v>1272</v>
      </c>
      <c r="E999" t="s">
        <v>30</v>
      </c>
      <c r="F999">
        <v>18120</v>
      </c>
      <c r="G999">
        <v>7950</v>
      </c>
      <c r="H999">
        <v>0.43874172185430466</v>
      </c>
      <c r="I999" t="str">
        <f>VLOOKUP($B999&amp;$E999,'Employee List'!$A:$E,5,0)</f>
        <v>E-1124</v>
      </c>
    </row>
    <row r="1000" spans="1:9" x14ac:dyDescent="0.35">
      <c r="A1000" t="s">
        <v>1257</v>
      </c>
      <c r="B1000" t="s">
        <v>49</v>
      </c>
      <c r="C1000" t="s">
        <v>349</v>
      </c>
      <c r="D1000" t="s">
        <v>1272</v>
      </c>
      <c r="E1000" t="s">
        <v>31</v>
      </c>
      <c r="F1000">
        <v>20536</v>
      </c>
      <c r="G1000">
        <v>10903</v>
      </c>
      <c r="H1000">
        <v>0.53092130892091938</v>
      </c>
      <c r="I1000" t="str">
        <f>VLOOKUP($B1000&amp;$E1000,'Employee List'!$A:$E,5,0)</f>
        <v>E-1124</v>
      </c>
    </row>
    <row r="1001" spans="1:9" x14ac:dyDescent="0.35">
      <c r="A1001" t="s">
        <v>1257</v>
      </c>
      <c r="B1001" t="s">
        <v>49</v>
      </c>
      <c r="C1001" t="s">
        <v>349</v>
      </c>
      <c r="D1001" t="s">
        <v>1259</v>
      </c>
      <c r="E1001" t="s">
        <v>29</v>
      </c>
      <c r="F1001">
        <v>32835</v>
      </c>
      <c r="G1001">
        <v>21054</v>
      </c>
      <c r="H1001">
        <v>0.64120603015075373</v>
      </c>
      <c r="I1001" t="str">
        <f>VLOOKUP($B1001&amp;$E1001,'Employee List'!$A:$E,5,0)</f>
        <v>E-1124</v>
      </c>
    </row>
    <row r="1002" spans="1:9" x14ac:dyDescent="0.35">
      <c r="A1002" t="s">
        <v>1257</v>
      </c>
      <c r="B1002" t="s">
        <v>49</v>
      </c>
      <c r="C1002" t="s">
        <v>349</v>
      </c>
      <c r="D1002" t="s">
        <v>1259</v>
      </c>
      <c r="E1002" t="s">
        <v>30</v>
      </c>
      <c r="F1002">
        <v>31410</v>
      </c>
      <c r="G1002">
        <v>21120</v>
      </c>
      <c r="H1002">
        <v>0.67239732569245458</v>
      </c>
      <c r="I1002" t="str">
        <f>VLOOKUP($B1002&amp;$E1002,'Employee List'!$A:$E,5,0)</f>
        <v>E-1124</v>
      </c>
    </row>
    <row r="1003" spans="1:9" x14ac:dyDescent="0.35">
      <c r="A1003" t="s">
        <v>1257</v>
      </c>
      <c r="B1003" t="s">
        <v>49</v>
      </c>
      <c r="C1003" t="s">
        <v>349</v>
      </c>
      <c r="D1003" t="s">
        <v>1259</v>
      </c>
      <c r="E1003" t="s">
        <v>31</v>
      </c>
      <c r="F1003">
        <v>33946</v>
      </c>
      <c r="G1003">
        <v>15669</v>
      </c>
      <c r="H1003">
        <v>0.46158604842985917</v>
      </c>
      <c r="I1003" t="str">
        <f>VLOOKUP($B1003&amp;$E1003,'Employee List'!$A:$E,5,0)</f>
        <v>E-1124</v>
      </c>
    </row>
    <row r="1004" spans="1:9" x14ac:dyDescent="0.35">
      <c r="A1004" t="s">
        <v>1257</v>
      </c>
      <c r="B1004" t="s">
        <v>49</v>
      </c>
      <c r="C1004" t="s">
        <v>349</v>
      </c>
      <c r="D1004" t="s">
        <v>1273</v>
      </c>
      <c r="E1004" t="s">
        <v>29</v>
      </c>
      <c r="F1004">
        <v>12233</v>
      </c>
      <c r="G1004">
        <v>5876</v>
      </c>
      <c r="H1004">
        <v>0.48034006376195537</v>
      </c>
      <c r="I1004" t="str">
        <f>VLOOKUP($B1004&amp;$E1004,'Employee List'!$A:$E,5,0)</f>
        <v>E-1124</v>
      </c>
    </row>
    <row r="1005" spans="1:9" x14ac:dyDescent="0.35">
      <c r="A1005" t="s">
        <v>1257</v>
      </c>
      <c r="B1005" t="s">
        <v>49</v>
      </c>
      <c r="C1005" t="s">
        <v>349</v>
      </c>
      <c r="D1005" t="s">
        <v>1273</v>
      </c>
      <c r="E1005" t="s">
        <v>30</v>
      </c>
      <c r="F1005">
        <v>11706</v>
      </c>
      <c r="G1005">
        <v>4105</v>
      </c>
      <c r="H1005">
        <v>0.35067486758927047</v>
      </c>
      <c r="I1005" t="str">
        <f>VLOOKUP($B1005&amp;$E1005,'Employee List'!$A:$E,5,0)</f>
        <v>E-1124</v>
      </c>
    </row>
    <row r="1006" spans="1:9" x14ac:dyDescent="0.35">
      <c r="A1006" t="s">
        <v>1257</v>
      </c>
      <c r="B1006" t="s">
        <v>49</v>
      </c>
      <c r="C1006" t="s">
        <v>349</v>
      </c>
      <c r="D1006" t="s">
        <v>1273</v>
      </c>
      <c r="E1006" t="s">
        <v>31</v>
      </c>
      <c r="F1006">
        <v>14900</v>
      </c>
      <c r="G1006">
        <v>8275</v>
      </c>
      <c r="H1006">
        <v>0.55536912751677847</v>
      </c>
      <c r="I1006" t="str">
        <f>VLOOKUP($B1006&amp;$E1006,'Employee List'!$A:$E,5,0)</f>
        <v>E-1124</v>
      </c>
    </row>
    <row r="1007" spans="1:9" x14ac:dyDescent="0.35">
      <c r="A1007" t="s">
        <v>1257</v>
      </c>
      <c r="B1007" t="s">
        <v>49</v>
      </c>
      <c r="C1007" t="s">
        <v>349</v>
      </c>
      <c r="D1007" t="s">
        <v>1275</v>
      </c>
      <c r="E1007" t="s">
        <v>29</v>
      </c>
      <c r="F1007">
        <v>4387</v>
      </c>
      <c r="G1007">
        <v>5940</v>
      </c>
      <c r="H1007">
        <v>1.3540004558924095</v>
      </c>
      <c r="I1007" t="str">
        <f>VLOOKUP($B1007&amp;$E1007,'Employee List'!$A:$E,5,0)</f>
        <v>E-1124</v>
      </c>
    </row>
    <row r="1008" spans="1:9" x14ac:dyDescent="0.35">
      <c r="A1008" t="s">
        <v>1257</v>
      </c>
      <c r="B1008" t="s">
        <v>49</v>
      </c>
      <c r="C1008" t="s">
        <v>349</v>
      </c>
      <c r="D1008" t="s">
        <v>1275</v>
      </c>
      <c r="E1008" t="s">
        <v>30</v>
      </c>
      <c r="F1008">
        <v>8202</v>
      </c>
      <c r="G1008">
        <v>4277</v>
      </c>
      <c r="H1008">
        <v>0.52145818093148011</v>
      </c>
      <c r="I1008" t="str">
        <f>VLOOKUP($B1008&amp;$E1008,'Employee List'!$A:$E,5,0)</f>
        <v>E-1124</v>
      </c>
    </row>
    <row r="1009" spans="1:9" x14ac:dyDescent="0.35">
      <c r="A1009" t="s">
        <v>1257</v>
      </c>
      <c r="B1009" t="s">
        <v>49</v>
      </c>
      <c r="C1009" t="s">
        <v>349</v>
      </c>
      <c r="D1009" t="s">
        <v>1275</v>
      </c>
      <c r="E1009" t="s">
        <v>31</v>
      </c>
      <c r="F1009">
        <v>6631</v>
      </c>
      <c r="G1009">
        <v>5477</v>
      </c>
      <c r="H1009">
        <v>0.8259689337958076</v>
      </c>
      <c r="I1009" t="str">
        <f>VLOOKUP($B1009&amp;$E1009,'Employee List'!$A:$E,5,0)</f>
        <v>E-1124</v>
      </c>
    </row>
    <row r="1010" spans="1:9" x14ac:dyDescent="0.35">
      <c r="A1010" t="s">
        <v>1257</v>
      </c>
      <c r="B1010" t="s">
        <v>49</v>
      </c>
      <c r="C1010" t="s">
        <v>349</v>
      </c>
      <c r="D1010" t="s">
        <v>1276</v>
      </c>
      <c r="E1010" t="s">
        <v>29</v>
      </c>
      <c r="F1010">
        <v>5986</v>
      </c>
      <c r="G1010">
        <v>4740</v>
      </c>
      <c r="H1010">
        <v>0.79184764450384226</v>
      </c>
      <c r="I1010" t="str">
        <f>VLOOKUP($B1010&amp;$E1010,'Employee List'!$A:$E,5,0)</f>
        <v>E-1124</v>
      </c>
    </row>
    <row r="1011" spans="1:9" x14ac:dyDescent="0.35">
      <c r="A1011" t="s">
        <v>1257</v>
      </c>
      <c r="B1011" t="s">
        <v>49</v>
      </c>
      <c r="C1011" t="s">
        <v>349</v>
      </c>
      <c r="D1011" t="s">
        <v>1276</v>
      </c>
      <c r="E1011" t="s">
        <v>30</v>
      </c>
      <c r="F1011">
        <v>4605</v>
      </c>
      <c r="G1011">
        <v>5904</v>
      </c>
      <c r="H1011">
        <v>1.282084690553746</v>
      </c>
      <c r="I1011" t="str">
        <f>VLOOKUP($B1011&amp;$E1011,'Employee List'!$A:$E,5,0)</f>
        <v>E-1124</v>
      </c>
    </row>
    <row r="1012" spans="1:9" x14ac:dyDescent="0.35">
      <c r="A1012" t="s">
        <v>1257</v>
      </c>
      <c r="B1012" t="s">
        <v>49</v>
      </c>
      <c r="C1012" t="s">
        <v>349</v>
      </c>
      <c r="D1012" t="s">
        <v>1276</v>
      </c>
      <c r="E1012" t="s">
        <v>31</v>
      </c>
      <c r="F1012">
        <v>4571</v>
      </c>
      <c r="G1012">
        <v>2886</v>
      </c>
      <c r="H1012">
        <v>0.6313716910960403</v>
      </c>
      <c r="I1012" t="str">
        <f>VLOOKUP($B1012&amp;$E1012,'Employee List'!$A:$E,5,0)</f>
        <v>E-1124</v>
      </c>
    </row>
    <row r="1013" spans="1:9" x14ac:dyDescent="0.35">
      <c r="A1013" t="s">
        <v>1257</v>
      </c>
      <c r="B1013" t="s">
        <v>49</v>
      </c>
      <c r="C1013" t="s">
        <v>349</v>
      </c>
      <c r="D1013" t="s">
        <v>1277</v>
      </c>
      <c r="E1013" t="s">
        <v>29</v>
      </c>
      <c r="F1013">
        <v>8227</v>
      </c>
      <c r="G1013">
        <v>6585</v>
      </c>
      <c r="H1013">
        <v>0.80041327336817791</v>
      </c>
      <c r="I1013" t="str">
        <f>VLOOKUP($B1013&amp;$E1013,'Employee List'!$A:$E,5,0)</f>
        <v>E-1124</v>
      </c>
    </row>
    <row r="1014" spans="1:9" x14ac:dyDescent="0.35">
      <c r="A1014" t="s">
        <v>1257</v>
      </c>
      <c r="B1014" t="s">
        <v>49</v>
      </c>
      <c r="C1014" t="s">
        <v>349</v>
      </c>
      <c r="D1014" t="s">
        <v>1277</v>
      </c>
      <c r="E1014" t="s">
        <v>30</v>
      </c>
      <c r="F1014">
        <v>6602</v>
      </c>
      <c r="G1014">
        <v>2541</v>
      </c>
      <c r="H1014">
        <v>0.38488336867615874</v>
      </c>
      <c r="I1014" t="str">
        <f>VLOOKUP($B1014&amp;$E1014,'Employee List'!$A:$E,5,0)</f>
        <v>E-1124</v>
      </c>
    </row>
    <row r="1015" spans="1:9" x14ac:dyDescent="0.35">
      <c r="A1015" t="s">
        <v>1257</v>
      </c>
      <c r="B1015" t="s">
        <v>49</v>
      </c>
      <c r="C1015" t="s">
        <v>349</v>
      </c>
      <c r="D1015" t="s">
        <v>1277</v>
      </c>
      <c r="E1015" t="s">
        <v>31</v>
      </c>
      <c r="F1015">
        <v>7043</v>
      </c>
      <c r="G1015">
        <v>4436</v>
      </c>
      <c r="H1015">
        <v>0.62984523640494106</v>
      </c>
      <c r="I1015" t="str">
        <f>VLOOKUP($B1015&amp;$E1015,'Employee List'!$A:$E,5,0)</f>
        <v>E-1124</v>
      </c>
    </row>
    <row r="1016" spans="1:9" x14ac:dyDescent="0.35">
      <c r="A1016" t="s">
        <v>1257</v>
      </c>
      <c r="B1016" t="s">
        <v>49</v>
      </c>
      <c r="C1016" t="s">
        <v>349</v>
      </c>
      <c r="D1016" t="s">
        <v>1278</v>
      </c>
      <c r="E1016" t="s">
        <v>29</v>
      </c>
      <c r="F1016">
        <v>13041</v>
      </c>
      <c r="G1016">
        <v>10584</v>
      </c>
      <c r="H1016">
        <v>0.81159420289855078</v>
      </c>
      <c r="I1016" t="str">
        <f>VLOOKUP($B1016&amp;$E1016,'Employee List'!$A:$E,5,0)</f>
        <v>E-1124</v>
      </c>
    </row>
    <row r="1017" spans="1:9" x14ac:dyDescent="0.35">
      <c r="A1017" t="s">
        <v>1257</v>
      </c>
      <c r="B1017" t="s">
        <v>49</v>
      </c>
      <c r="C1017" t="s">
        <v>349</v>
      </c>
      <c r="D1017" t="s">
        <v>1278</v>
      </c>
      <c r="E1017" t="s">
        <v>30</v>
      </c>
      <c r="F1017">
        <v>13243</v>
      </c>
      <c r="G1017">
        <v>6113</v>
      </c>
      <c r="H1017">
        <v>0.46160235596164012</v>
      </c>
      <c r="I1017" t="str">
        <f>VLOOKUP($B1017&amp;$E1017,'Employee List'!$A:$E,5,0)</f>
        <v>E-1124</v>
      </c>
    </row>
    <row r="1018" spans="1:9" x14ac:dyDescent="0.35">
      <c r="A1018" t="s">
        <v>1257</v>
      </c>
      <c r="B1018" t="s">
        <v>49</v>
      </c>
      <c r="C1018" t="s">
        <v>349</v>
      </c>
      <c r="D1018" t="s">
        <v>1278</v>
      </c>
      <c r="E1018" t="s">
        <v>31</v>
      </c>
      <c r="F1018">
        <v>12255</v>
      </c>
      <c r="G1018">
        <v>12227</v>
      </c>
      <c r="H1018">
        <v>0.99771521827825382</v>
      </c>
      <c r="I1018" t="str">
        <f>VLOOKUP($B1018&amp;$E1018,'Employee List'!$A:$E,5,0)</f>
        <v>E-1124</v>
      </c>
    </row>
    <row r="1019" spans="1:9" x14ac:dyDescent="0.35">
      <c r="A1019" t="s">
        <v>1257</v>
      </c>
      <c r="B1019" t="s">
        <v>49</v>
      </c>
      <c r="C1019" t="s">
        <v>349</v>
      </c>
      <c r="D1019" t="s">
        <v>1279</v>
      </c>
      <c r="E1019" t="s">
        <v>29</v>
      </c>
      <c r="F1019">
        <v>4562</v>
      </c>
      <c r="G1019">
        <v>3325</v>
      </c>
      <c r="H1019">
        <v>0.7288469969311705</v>
      </c>
      <c r="I1019" t="str">
        <f>VLOOKUP($B1019&amp;$E1019,'Employee List'!$A:$E,5,0)</f>
        <v>E-1124</v>
      </c>
    </row>
    <row r="1020" spans="1:9" x14ac:dyDescent="0.35">
      <c r="A1020" t="s">
        <v>1257</v>
      </c>
      <c r="B1020" t="s">
        <v>49</v>
      </c>
      <c r="C1020" t="s">
        <v>349</v>
      </c>
      <c r="D1020" t="s">
        <v>1279</v>
      </c>
      <c r="E1020" t="s">
        <v>30</v>
      </c>
      <c r="F1020">
        <v>6244</v>
      </c>
      <c r="G1020">
        <v>3543</v>
      </c>
      <c r="H1020">
        <v>0.56742472773862906</v>
      </c>
      <c r="I1020" t="str">
        <f>VLOOKUP($B1020&amp;$E1020,'Employee List'!$A:$E,5,0)</f>
        <v>E-1124</v>
      </c>
    </row>
    <row r="1021" spans="1:9" x14ac:dyDescent="0.35">
      <c r="A1021" t="s">
        <v>1257</v>
      </c>
      <c r="B1021" t="s">
        <v>49</v>
      </c>
      <c r="C1021" t="s">
        <v>349</v>
      </c>
      <c r="D1021" t="s">
        <v>1279</v>
      </c>
      <c r="E1021" t="s">
        <v>31</v>
      </c>
      <c r="F1021">
        <v>3438</v>
      </c>
      <c r="G1021">
        <v>5624</v>
      </c>
      <c r="H1021">
        <v>1.6358347876672483</v>
      </c>
      <c r="I1021" t="str">
        <f>VLOOKUP($B1021&amp;$E1021,'Employee List'!$A:$E,5,0)</f>
        <v>E-1124</v>
      </c>
    </row>
    <row r="1022" spans="1:9" x14ac:dyDescent="0.35">
      <c r="A1022" t="s">
        <v>1257</v>
      </c>
      <c r="B1022" t="s">
        <v>49</v>
      </c>
      <c r="C1022" t="s">
        <v>349</v>
      </c>
      <c r="D1022" t="s">
        <v>1280</v>
      </c>
      <c r="E1022" t="s">
        <v>29</v>
      </c>
      <c r="F1022">
        <v>1083</v>
      </c>
      <c r="G1022">
        <v>1152</v>
      </c>
      <c r="H1022">
        <v>1.0637119113573408</v>
      </c>
      <c r="I1022" t="str">
        <f>VLOOKUP($B1022&amp;$E1022,'Employee List'!$A:$E,5,0)</f>
        <v>E-1124</v>
      </c>
    </row>
    <row r="1023" spans="1:9" x14ac:dyDescent="0.35">
      <c r="A1023" t="s">
        <v>1257</v>
      </c>
      <c r="B1023" t="s">
        <v>49</v>
      </c>
      <c r="C1023" t="s">
        <v>349</v>
      </c>
      <c r="D1023" t="s">
        <v>1280</v>
      </c>
      <c r="E1023" t="s">
        <v>30</v>
      </c>
      <c r="F1023">
        <v>1245</v>
      </c>
      <c r="G1023">
        <v>5271</v>
      </c>
      <c r="H1023">
        <v>4.233734939759036</v>
      </c>
      <c r="I1023" t="str">
        <f>VLOOKUP($B1023&amp;$E1023,'Employee List'!$A:$E,5,0)</f>
        <v>E-1124</v>
      </c>
    </row>
    <row r="1024" spans="1:9" x14ac:dyDescent="0.35">
      <c r="A1024" t="s">
        <v>1257</v>
      </c>
      <c r="B1024" t="s">
        <v>49</v>
      </c>
      <c r="C1024" t="s">
        <v>349</v>
      </c>
      <c r="D1024" t="s">
        <v>1280</v>
      </c>
      <c r="E1024" t="s">
        <v>31</v>
      </c>
      <c r="F1024">
        <v>4008</v>
      </c>
      <c r="G1024">
        <v>2898</v>
      </c>
      <c r="H1024">
        <v>0.72305389221556882</v>
      </c>
      <c r="I1024" t="str">
        <f>VLOOKUP($B1024&amp;$E1024,'Employee List'!$A:$E,5,0)</f>
        <v>E-1124</v>
      </c>
    </row>
    <row r="1025" spans="1:9" x14ac:dyDescent="0.35">
      <c r="A1025" t="s">
        <v>1257</v>
      </c>
      <c r="B1025" t="s">
        <v>49</v>
      </c>
      <c r="C1025" t="s">
        <v>349</v>
      </c>
      <c r="D1025" t="s">
        <v>1262</v>
      </c>
      <c r="E1025" t="s">
        <v>29</v>
      </c>
      <c r="F1025">
        <v>24912</v>
      </c>
      <c r="G1025">
        <v>31307</v>
      </c>
      <c r="H1025">
        <v>1.256703596660244</v>
      </c>
      <c r="I1025" t="str">
        <f>VLOOKUP($B1025&amp;$E1025,'Employee List'!$A:$E,5,0)</f>
        <v>E-1124</v>
      </c>
    </row>
    <row r="1026" spans="1:9" x14ac:dyDescent="0.35">
      <c r="A1026" t="s">
        <v>1257</v>
      </c>
      <c r="B1026" t="s">
        <v>49</v>
      </c>
      <c r="C1026" t="s">
        <v>349</v>
      </c>
      <c r="D1026" t="s">
        <v>1262</v>
      </c>
      <c r="E1026" t="s">
        <v>30</v>
      </c>
      <c r="F1026">
        <v>22071</v>
      </c>
      <c r="G1026">
        <v>29947</v>
      </c>
      <c r="H1026">
        <v>1.356848353042454</v>
      </c>
      <c r="I1026" t="str">
        <f>VLOOKUP($B1026&amp;$E1026,'Employee List'!$A:$E,5,0)</f>
        <v>E-1124</v>
      </c>
    </row>
    <row r="1027" spans="1:9" x14ac:dyDescent="0.35">
      <c r="A1027" t="s">
        <v>1257</v>
      </c>
      <c r="B1027" t="s">
        <v>49</v>
      </c>
      <c r="C1027" t="s">
        <v>349</v>
      </c>
      <c r="D1027" t="s">
        <v>1262</v>
      </c>
      <c r="E1027" t="s">
        <v>31</v>
      </c>
      <c r="F1027">
        <v>27147</v>
      </c>
      <c r="G1027">
        <v>21988</v>
      </c>
      <c r="H1027">
        <v>0.80996058496334766</v>
      </c>
      <c r="I1027" t="str">
        <f>VLOOKUP($B1027&amp;$E1027,'Employee List'!$A:$E,5,0)</f>
        <v>E-1124</v>
      </c>
    </row>
    <row r="1028" spans="1:9" x14ac:dyDescent="0.35">
      <c r="A1028" t="s">
        <v>1257</v>
      </c>
      <c r="B1028" t="s">
        <v>49</v>
      </c>
      <c r="C1028" t="s">
        <v>349</v>
      </c>
      <c r="D1028" t="s">
        <v>1282</v>
      </c>
      <c r="E1028" t="s">
        <v>29</v>
      </c>
      <c r="F1028">
        <v>1088</v>
      </c>
      <c r="G1028">
        <v>6365</v>
      </c>
      <c r="H1028">
        <v>5.8501838235294121</v>
      </c>
      <c r="I1028" t="str">
        <f>VLOOKUP($B1028&amp;$E1028,'Employee List'!$A:$E,5,0)</f>
        <v>E-1124</v>
      </c>
    </row>
    <row r="1029" spans="1:9" x14ac:dyDescent="0.35">
      <c r="A1029" t="s">
        <v>1257</v>
      </c>
      <c r="B1029" t="s">
        <v>49</v>
      </c>
      <c r="C1029" t="s">
        <v>349</v>
      </c>
      <c r="D1029" t="s">
        <v>1282</v>
      </c>
      <c r="E1029" t="s">
        <v>30</v>
      </c>
      <c r="F1029">
        <v>5558</v>
      </c>
      <c r="G1029">
        <v>3784</v>
      </c>
      <c r="H1029">
        <v>0.68082043900683697</v>
      </c>
      <c r="I1029" t="str">
        <f>VLOOKUP($B1029&amp;$E1029,'Employee List'!$A:$E,5,0)</f>
        <v>E-1124</v>
      </c>
    </row>
    <row r="1030" spans="1:9" x14ac:dyDescent="0.35">
      <c r="A1030" t="s">
        <v>1257</v>
      </c>
      <c r="B1030" t="s">
        <v>49</v>
      </c>
      <c r="C1030" t="s">
        <v>349</v>
      </c>
      <c r="D1030" t="s">
        <v>1282</v>
      </c>
      <c r="E1030" t="s">
        <v>31</v>
      </c>
      <c r="F1030">
        <v>8577</v>
      </c>
      <c r="G1030">
        <v>4287</v>
      </c>
      <c r="H1030">
        <v>0.49982511367611054</v>
      </c>
      <c r="I1030" t="str">
        <f>VLOOKUP($B1030&amp;$E1030,'Employee List'!$A:$E,5,0)</f>
        <v>E-1124</v>
      </c>
    </row>
    <row r="1031" spans="1:9" x14ac:dyDescent="0.35">
      <c r="A1031" t="s">
        <v>1257</v>
      </c>
      <c r="B1031" t="s">
        <v>49</v>
      </c>
      <c r="C1031" t="s">
        <v>349</v>
      </c>
      <c r="D1031" t="s">
        <v>1281</v>
      </c>
      <c r="E1031" t="s">
        <v>29</v>
      </c>
      <c r="F1031">
        <v>2339</v>
      </c>
      <c r="G1031">
        <v>1303</v>
      </c>
      <c r="H1031">
        <v>0.55707567336468578</v>
      </c>
      <c r="I1031" t="str">
        <f>VLOOKUP($B1031&amp;$E1031,'Employee List'!$A:$E,5,0)</f>
        <v>E-1124</v>
      </c>
    </row>
    <row r="1032" spans="1:9" x14ac:dyDescent="0.35">
      <c r="A1032" t="s">
        <v>1257</v>
      </c>
      <c r="B1032" t="s">
        <v>49</v>
      </c>
      <c r="C1032" t="s">
        <v>349</v>
      </c>
      <c r="D1032" t="s">
        <v>1281</v>
      </c>
      <c r="E1032" t="s">
        <v>30</v>
      </c>
      <c r="F1032">
        <v>3962</v>
      </c>
      <c r="G1032">
        <v>4534</v>
      </c>
      <c r="H1032">
        <v>1.1443715295305401</v>
      </c>
      <c r="I1032" t="str">
        <f>VLOOKUP($B1032&amp;$E1032,'Employee List'!$A:$E,5,0)</f>
        <v>E-1124</v>
      </c>
    </row>
    <row r="1033" spans="1:9" x14ac:dyDescent="0.35">
      <c r="A1033" t="s">
        <v>1257</v>
      </c>
      <c r="B1033" t="s">
        <v>49</v>
      </c>
      <c r="C1033" t="s">
        <v>349</v>
      </c>
      <c r="D1033" t="s">
        <v>1281</v>
      </c>
      <c r="E1033" t="s">
        <v>31</v>
      </c>
      <c r="F1033">
        <v>1679</v>
      </c>
      <c r="G1033">
        <v>2442</v>
      </c>
      <c r="H1033">
        <v>1.4544371649791543</v>
      </c>
      <c r="I1033" t="str">
        <f>VLOOKUP($B1033&amp;$E1033,'Employee List'!$A:$E,5,0)</f>
        <v>E-1124</v>
      </c>
    </row>
    <row r="1034" spans="1:9" x14ac:dyDescent="0.35">
      <c r="A1034" t="s">
        <v>1257</v>
      </c>
      <c r="B1034" t="s">
        <v>50</v>
      </c>
      <c r="C1034" t="s">
        <v>350</v>
      </c>
      <c r="D1034" t="s">
        <v>1274</v>
      </c>
      <c r="E1034" t="s">
        <v>29</v>
      </c>
      <c r="F1034">
        <v>36947</v>
      </c>
      <c r="G1034">
        <v>43543</v>
      </c>
      <c r="H1034">
        <v>1.1785259966979729</v>
      </c>
      <c r="I1034" t="str">
        <f>VLOOKUP($B1034&amp;$E1034,'Employee List'!$A:$E,5,0)</f>
        <v>E-1125</v>
      </c>
    </row>
    <row r="1035" spans="1:9" x14ac:dyDescent="0.35">
      <c r="A1035" t="s">
        <v>1257</v>
      </c>
      <c r="B1035" t="s">
        <v>50</v>
      </c>
      <c r="C1035" t="s">
        <v>350</v>
      </c>
      <c r="D1035" t="s">
        <v>1274</v>
      </c>
      <c r="E1035" t="s">
        <v>30</v>
      </c>
      <c r="F1035">
        <v>38271</v>
      </c>
      <c r="G1035">
        <v>26083</v>
      </c>
      <c r="H1035">
        <v>0.68153432102636458</v>
      </c>
      <c r="I1035" t="str">
        <f>VLOOKUP($B1035&amp;$E1035,'Employee List'!$A:$E,5,0)</f>
        <v>E-1125</v>
      </c>
    </row>
    <row r="1036" spans="1:9" x14ac:dyDescent="0.35">
      <c r="A1036" t="s">
        <v>1257</v>
      </c>
      <c r="B1036" t="s">
        <v>50</v>
      </c>
      <c r="C1036" t="s">
        <v>350</v>
      </c>
      <c r="D1036" t="s">
        <v>1274</v>
      </c>
      <c r="E1036" t="s">
        <v>31</v>
      </c>
      <c r="F1036">
        <v>39281</v>
      </c>
      <c r="G1036">
        <v>23152</v>
      </c>
      <c r="H1036">
        <v>0.58939436368727882</v>
      </c>
      <c r="I1036" t="str">
        <f>VLOOKUP($B1036&amp;$E1036,'Employee List'!$A:$E,5,0)</f>
        <v>E-1125</v>
      </c>
    </row>
    <row r="1037" spans="1:9" x14ac:dyDescent="0.35">
      <c r="A1037" t="s">
        <v>1257</v>
      </c>
      <c r="B1037" t="s">
        <v>50</v>
      </c>
      <c r="C1037" t="s">
        <v>350</v>
      </c>
      <c r="D1037" t="s">
        <v>1263</v>
      </c>
      <c r="E1037" t="s">
        <v>29</v>
      </c>
      <c r="F1037">
        <v>30069</v>
      </c>
      <c r="G1037">
        <v>67721</v>
      </c>
      <c r="H1037">
        <v>2.2521866374006452</v>
      </c>
      <c r="I1037" t="str">
        <f>VLOOKUP($B1037&amp;$E1037,'Employee List'!$A:$E,5,0)</f>
        <v>E-1125</v>
      </c>
    </row>
    <row r="1038" spans="1:9" x14ac:dyDescent="0.35">
      <c r="A1038" t="s">
        <v>1257</v>
      </c>
      <c r="B1038" t="s">
        <v>50</v>
      </c>
      <c r="C1038" t="s">
        <v>350</v>
      </c>
      <c r="D1038" t="s">
        <v>1263</v>
      </c>
      <c r="E1038" t="s">
        <v>30</v>
      </c>
      <c r="F1038">
        <v>32306</v>
      </c>
      <c r="G1038">
        <v>25941</v>
      </c>
      <c r="H1038">
        <v>0.80297777502631085</v>
      </c>
      <c r="I1038" t="str">
        <f>VLOOKUP($B1038&amp;$E1038,'Employee List'!$A:$E,5,0)</f>
        <v>E-1125</v>
      </c>
    </row>
    <row r="1039" spans="1:9" x14ac:dyDescent="0.35">
      <c r="A1039" t="s">
        <v>1257</v>
      </c>
      <c r="B1039" t="s">
        <v>50</v>
      </c>
      <c r="C1039" t="s">
        <v>350</v>
      </c>
      <c r="D1039" t="s">
        <v>1263</v>
      </c>
      <c r="E1039" t="s">
        <v>31</v>
      </c>
      <c r="F1039">
        <v>32524</v>
      </c>
      <c r="G1039">
        <v>80603</v>
      </c>
      <c r="H1039">
        <v>2.4782622063706801</v>
      </c>
      <c r="I1039" t="str">
        <f>VLOOKUP($B1039&amp;$E1039,'Employee List'!$A:$E,5,0)</f>
        <v>E-1125</v>
      </c>
    </row>
    <row r="1040" spans="1:9" x14ac:dyDescent="0.35">
      <c r="A1040" t="s">
        <v>1257</v>
      </c>
      <c r="B1040" t="s">
        <v>50</v>
      </c>
      <c r="C1040" t="s">
        <v>350</v>
      </c>
      <c r="D1040" t="s">
        <v>1264</v>
      </c>
      <c r="E1040" t="s">
        <v>29</v>
      </c>
      <c r="F1040">
        <v>19294</v>
      </c>
      <c r="G1040">
        <v>50171</v>
      </c>
      <c r="H1040">
        <v>2.6003420752565565</v>
      </c>
      <c r="I1040" t="str">
        <f>VLOOKUP($B1040&amp;$E1040,'Employee List'!$A:$E,5,0)</f>
        <v>E-1125</v>
      </c>
    </row>
    <row r="1041" spans="1:9" x14ac:dyDescent="0.35">
      <c r="A1041" t="s">
        <v>1257</v>
      </c>
      <c r="B1041" t="s">
        <v>50</v>
      </c>
      <c r="C1041" t="s">
        <v>350</v>
      </c>
      <c r="D1041" t="s">
        <v>1264</v>
      </c>
      <c r="E1041" t="s">
        <v>30</v>
      </c>
      <c r="F1041">
        <v>18739</v>
      </c>
      <c r="G1041">
        <v>2799</v>
      </c>
      <c r="H1041">
        <v>0.14936762900901862</v>
      </c>
      <c r="I1041" t="str">
        <f>VLOOKUP($B1041&amp;$E1041,'Employee List'!$A:$E,5,0)</f>
        <v>E-1125</v>
      </c>
    </row>
    <row r="1042" spans="1:9" x14ac:dyDescent="0.35">
      <c r="A1042" t="s">
        <v>1257</v>
      </c>
      <c r="B1042" t="s">
        <v>50</v>
      </c>
      <c r="C1042" t="s">
        <v>350</v>
      </c>
      <c r="D1042" t="s">
        <v>1264</v>
      </c>
      <c r="E1042" t="s">
        <v>31</v>
      </c>
      <c r="F1042">
        <v>21775</v>
      </c>
      <c r="G1042">
        <v>3589</v>
      </c>
      <c r="H1042">
        <v>0.16482204362801378</v>
      </c>
      <c r="I1042" t="str">
        <f>VLOOKUP($B1042&amp;$E1042,'Employee List'!$A:$E,5,0)</f>
        <v>E-1125</v>
      </c>
    </row>
    <row r="1043" spans="1:9" x14ac:dyDescent="0.35">
      <c r="A1043" t="s">
        <v>1257</v>
      </c>
      <c r="B1043" t="s">
        <v>50</v>
      </c>
      <c r="C1043" t="s">
        <v>350</v>
      </c>
      <c r="D1043" t="s">
        <v>1265</v>
      </c>
      <c r="E1043" t="s">
        <v>29</v>
      </c>
      <c r="F1043">
        <v>3390</v>
      </c>
      <c r="G1043">
        <v>4037</v>
      </c>
      <c r="H1043">
        <v>1.1908554572271386</v>
      </c>
      <c r="I1043" t="str">
        <f>VLOOKUP($B1043&amp;$E1043,'Employee List'!$A:$E,5,0)</f>
        <v>E-1125</v>
      </c>
    </row>
    <row r="1044" spans="1:9" x14ac:dyDescent="0.35">
      <c r="A1044" t="s">
        <v>1257</v>
      </c>
      <c r="B1044" t="s">
        <v>50</v>
      </c>
      <c r="C1044" t="s">
        <v>350</v>
      </c>
      <c r="D1044" t="s">
        <v>1265</v>
      </c>
      <c r="E1044" t="s">
        <v>30</v>
      </c>
      <c r="F1044">
        <v>4238</v>
      </c>
      <c r="G1044">
        <v>3493</v>
      </c>
      <c r="H1044">
        <v>0.82420953279848985</v>
      </c>
      <c r="I1044" t="str">
        <f>VLOOKUP($B1044&amp;$E1044,'Employee List'!$A:$E,5,0)</f>
        <v>E-1125</v>
      </c>
    </row>
    <row r="1045" spans="1:9" x14ac:dyDescent="0.35">
      <c r="A1045" t="s">
        <v>1257</v>
      </c>
      <c r="B1045" t="s">
        <v>50</v>
      </c>
      <c r="C1045" t="s">
        <v>350</v>
      </c>
      <c r="D1045" t="s">
        <v>1265</v>
      </c>
      <c r="E1045" t="s">
        <v>31</v>
      </c>
      <c r="F1045">
        <v>4740</v>
      </c>
      <c r="G1045">
        <v>5084</v>
      </c>
      <c r="H1045">
        <v>1.0725738396624473</v>
      </c>
      <c r="I1045" t="str">
        <f>VLOOKUP($B1045&amp;$E1045,'Employee List'!$A:$E,5,0)</f>
        <v>E-1125</v>
      </c>
    </row>
    <row r="1046" spans="1:9" x14ac:dyDescent="0.35">
      <c r="A1046" t="s">
        <v>1257</v>
      </c>
      <c r="B1046" t="s">
        <v>50</v>
      </c>
      <c r="C1046" t="s">
        <v>350</v>
      </c>
      <c r="D1046" t="s">
        <v>1260</v>
      </c>
      <c r="E1046" t="s">
        <v>29</v>
      </c>
      <c r="F1046">
        <v>96700</v>
      </c>
      <c r="G1046">
        <v>76096</v>
      </c>
      <c r="H1046">
        <v>0.78692864529472595</v>
      </c>
      <c r="I1046" t="str">
        <f>VLOOKUP($B1046&amp;$E1046,'Employee List'!$A:$E,5,0)</f>
        <v>E-1125</v>
      </c>
    </row>
    <row r="1047" spans="1:9" x14ac:dyDescent="0.35">
      <c r="A1047" t="s">
        <v>1257</v>
      </c>
      <c r="B1047" t="s">
        <v>50</v>
      </c>
      <c r="C1047" t="s">
        <v>350</v>
      </c>
      <c r="D1047" t="s">
        <v>1260</v>
      </c>
      <c r="E1047" t="s">
        <v>30</v>
      </c>
      <c r="F1047">
        <v>93664</v>
      </c>
      <c r="G1047">
        <v>90415</v>
      </c>
      <c r="H1047">
        <v>0.96531217970618377</v>
      </c>
      <c r="I1047" t="str">
        <f>VLOOKUP($B1047&amp;$E1047,'Employee List'!$A:$E,5,0)</f>
        <v>E-1125</v>
      </c>
    </row>
    <row r="1048" spans="1:9" x14ac:dyDescent="0.35">
      <c r="A1048" t="s">
        <v>1257</v>
      </c>
      <c r="B1048" t="s">
        <v>50</v>
      </c>
      <c r="C1048" t="s">
        <v>350</v>
      </c>
      <c r="D1048" t="s">
        <v>1260</v>
      </c>
      <c r="E1048" t="s">
        <v>31</v>
      </c>
      <c r="F1048">
        <v>108868</v>
      </c>
      <c r="G1048">
        <v>147900</v>
      </c>
      <c r="H1048">
        <v>1.358525921299188</v>
      </c>
      <c r="I1048" t="str">
        <f>VLOOKUP($B1048&amp;$E1048,'Employee List'!$A:$E,5,0)</f>
        <v>E-1125</v>
      </c>
    </row>
    <row r="1049" spans="1:9" x14ac:dyDescent="0.35">
      <c r="A1049" t="s">
        <v>1257</v>
      </c>
      <c r="B1049" t="s">
        <v>50</v>
      </c>
      <c r="C1049" t="s">
        <v>350</v>
      </c>
      <c r="D1049" t="s">
        <v>1261</v>
      </c>
      <c r="E1049" t="s">
        <v>29</v>
      </c>
      <c r="F1049">
        <v>67553</v>
      </c>
      <c r="G1049">
        <v>42043</v>
      </c>
      <c r="H1049">
        <v>0.62237058309771587</v>
      </c>
      <c r="I1049" t="str">
        <f>VLOOKUP($B1049&amp;$E1049,'Employee List'!$A:$E,5,0)</f>
        <v>E-1125</v>
      </c>
    </row>
    <row r="1050" spans="1:9" x14ac:dyDescent="0.35">
      <c r="A1050" t="s">
        <v>1257</v>
      </c>
      <c r="B1050" t="s">
        <v>50</v>
      </c>
      <c r="C1050" t="s">
        <v>350</v>
      </c>
      <c r="D1050" t="s">
        <v>1261</v>
      </c>
      <c r="E1050" t="s">
        <v>30</v>
      </c>
      <c r="F1050">
        <v>68046</v>
      </c>
      <c r="G1050">
        <v>59836</v>
      </c>
      <c r="H1050">
        <v>0.8793463245451606</v>
      </c>
      <c r="I1050" t="str">
        <f>VLOOKUP($B1050&amp;$E1050,'Employee List'!$A:$E,5,0)</f>
        <v>E-1125</v>
      </c>
    </row>
    <row r="1051" spans="1:9" x14ac:dyDescent="0.35">
      <c r="A1051" t="s">
        <v>1257</v>
      </c>
      <c r="B1051" t="s">
        <v>50</v>
      </c>
      <c r="C1051" t="s">
        <v>350</v>
      </c>
      <c r="D1051" t="s">
        <v>1261</v>
      </c>
      <c r="E1051" t="s">
        <v>31</v>
      </c>
      <c r="F1051">
        <v>68198</v>
      </c>
      <c r="G1051">
        <v>35412</v>
      </c>
      <c r="H1051">
        <v>0.51925276401067477</v>
      </c>
      <c r="I1051" t="str">
        <f>VLOOKUP($B1051&amp;$E1051,'Employee List'!$A:$E,5,0)</f>
        <v>E-1125</v>
      </c>
    </row>
    <row r="1052" spans="1:9" x14ac:dyDescent="0.35">
      <c r="A1052" t="s">
        <v>1257</v>
      </c>
      <c r="B1052" t="s">
        <v>50</v>
      </c>
      <c r="C1052" t="s">
        <v>350</v>
      </c>
      <c r="D1052" t="s">
        <v>1266</v>
      </c>
      <c r="E1052" t="s">
        <v>29</v>
      </c>
      <c r="F1052">
        <v>117758</v>
      </c>
      <c r="G1052">
        <v>100626</v>
      </c>
      <c r="H1052">
        <v>0.85451519217378014</v>
      </c>
      <c r="I1052" t="str">
        <f>VLOOKUP($B1052&amp;$E1052,'Employee List'!$A:$E,5,0)</f>
        <v>E-1125</v>
      </c>
    </row>
    <row r="1053" spans="1:9" x14ac:dyDescent="0.35">
      <c r="A1053" t="s">
        <v>1257</v>
      </c>
      <c r="B1053" t="s">
        <v>50</v>
      </c>
      <c r="C1053" t="s">
        <v>350</v>
      </c>
      <c r="D1053" t="s">
        <v>1266</v>
      </c>
      <c r="E1053" t="s">
        <v>30</v>
      </c>
      <c r="F1053">
        <v>120680</v>
      </c>
      <c r="G1053">
        <v>133085</v>
      </c>
      <c r="H1053">
        <v>1.1027925091150148</v>
      </c>
      <c r="I1053" t="str">
        <f>VLOOKUP($B1053&amp;$E1053,'Employee List'!$A:$E,5,0)</f>
        <v>E-1125</v>
      </c>
    </row>
    <row r="1054" spans="1:9" x14ac:dyDescent="0.35">
      <c r="A1054" t="s">
        <v>1257</v>
      </c>
      <c r="B1054" t="s">
        <v>50</v>
      </c>
      <c r="C1054" t="s">
        <v>350</v>
      </c>
      <c r="D1054" t="s">
        <v>1266</v>
      </c>
      <c r="E1054" t="s">
        <v>31</v>
      </c>
      <c r="F1054">
        <v>119800</v>
      </c>
      <c r="G1054">
        <v>129337</v>
      </c>
      <c r="H1054">
        <v>1.0796076794657763</v>
      </c>
      <c r="I1054" t="str">
        <f>VLOOKUP($B1054&amp;$E1054,'Employee List'!$A:$E,5,0)</f>
        <v>E-1125</v>
      </c>
    </row>
    <row r="1055" spans="1:9" x14ac:dyDescent="0.35">
      <c r="A1055" t="s">
        <v>1257</v>
      </c>
      <c r="B1055" t="s">
        <v>50</v>
      </c>
      <c r="C1055" t="s">
        <v>350</v>
      </c>
      <c r="D1055" t="s">
        <v>1267</v>
      </c>
      <c r="E1055" t="s">
        <v>29</v>
      </c>
      <c r="F1055">
        <v>55397</v>
      </c>
      <c r="G1055">
        <v>43264</v>
      </c>
      <c r="H1055">
        <v>0.78098091954437965</v>
      </c>
      <c r="I1055" t="str">
        <f>VLOOKUP($B1055&amp;$E1055,'Employee List'!$A:$E,5,0)</f>
        <v>E-1125</v>
      </c>
    </row>
    <row r="1056" spans="1:9" x14ac:dyDescent="0.35">
      <c r="A1056" t="s">
        <v>1257</v>
      </c>
      <c r="B1056" t="s">
        <v>50</v>
      </c>
      <c r="C1056" t="s">
        <v>350</v>
      </c>
      <c r="D1056" t="s">
        <v>1267</v>
      </c>
      <c r="E1056" t="s">
        <v>30</v>
      </c>
      <c r="F1056">
        <v>56052</v>
      </c>
      <c r="G1056">
        <v>46636</v>
      </c>
      <c r="H1056">
        <v>0.83201313066438309</v>
      </c>
      <c r="I1056" t="str">
        <f>VLOOKUP($B1056&amp;$E1056,'Employee List'!$A:$E,5,0)</f>
        <v>E-1125</v>
      </c>
    </row>
    <row r="1057" spans="1:9" x14ac:dyDescent="0.35">
      <c r="A1057" t="s">
        <v>1257</v>
      </c>
      <c r="B1057" t="s">
        <v>50</v>
      </c>
      <c r="C1057" t="s">
        <v>350</v>
      </c>
      <c r="D1057" t="s">
        <v>1267</v>
      </c>
      <c r="E1057" t="s">
        <v>31</v>
      </c>
      <c r="F1057">
        <v>56165</v>
      </c>
      <c r="G1057">
        <v>48381</v>
      </c>
      <c r="H1057">
        <v>0.86140835039615415</v>
      </c>
      <c r="I1057" t="str">
        <f>VLOOKUP($B1057&amp;$E1057,'Employee List'!$A:$E,5,0)</f>
        <v>E-1125</v>
      </c>
    </row>
    <row r="1058" spans="1:9" x14ac:dyDescent="0.35">
      <c r="A1058" t="s">
        <v>1257</v>
      </c>
      <c r="B1058" t="s">
        <v>50</v>
      </c>
      <c r="C1058" t="s">
        <v>350</v>
      </c>
      <c r="D1058" t="s">
        <v>1268</v>
      </c>
      <c r="E1058" t="s">
        <v>29</v>
      </c>
      <c r="F1058">
        <v>16541</v>
      </c>
      <c r="G1058">
        <v>11413</v>
      </c>
      <c r="H1058">
        <v>0.6899824678072668</v>
      </c>
      <c r="I1058" t="str">
        <f>VLOOKUP($B1058&amp;$E1058,'Employee List'!$A:$E,5,0)</f>
        <v>E-1125</v>
      </c>
    </row>
    <row r="1059" spans="1:9" x14ac:dyDescent="0.35">
      <c r="A1059" t="s">
        <v>1257</v>
      </c>
      <c r="B1059" t="s">
        <v>50</v>
      </c>
      <c r="C1059" t="s">
        <v>350</v>
      </c>
      <c r="D1059" t="s">
        <v>1268</v>
      </c>
      <c r="E1059" t="s">
        <v>30</v>
      </c>
      <c r="F1059">
        <v>13113</v>
      </c>
      <c r="G1059">
        <v>15474</v>
      </c>
      <c r="H1059">
        <v>1.1800503317318691</v>
      </c>
      <c r="I1059" t="str">
        <f>VLOOKUP($B1059&amp;$E1059,'Employee List'!$A:$E,5,0)</f>
        <v>E-1125</v>
      </c>
    </row>
    <row r="1060" spans="1:9" x14ac:dyDescent="0.35">
      <c r="A1060" t="s">
        <v>1257</v>
      </c>
      <c r="B1060" t="s">
        <v>50</v>
      </c>
      <c r="C1060" t="s">
        <v>350</v>
      </c>
      <c r="D1060" t="s">
        <v>1268</v>
      </c>
      <c r="E1060" t="s">
        <v>31</v>
      </c>
      <c r="F1060">
        <v>13245</v>
      </c>
      <c r="G1060">
        <v>13327</v>
      </c>
      <c r="H1060">
        <v>1.0061910154775386</v>
      </c>
      <c r="I1060" t="str">
        <f>VLOOKUP($B1060&amp;$E1060,'Employee List'!$A:$E,5,0)</f>
        <v>E-1125</v>
      </c>
    </row>
    <row r="1061" spans="1:9" x14ac:dyDescent="0.35">
      <c r="A1061" t="s">
        <v>1257</v>
      </c>
      <c r="B1061" t="s">
        <v>50</v>
      </c>
      <c r="C1061" t="s">
        <v>350</v>
      </c>
      <c r="D1061" t="s">
        <v>1269</v>
      </c>
      <c r="E1061" t="s">
        <v>29</v>
      </c>
      <c r="F1061">
        <v>7085</v>
      </c>
      <c r="G1061">
        <v>5139</v>
      </c>
      <c r="H1061">
        <v>0.72533521524347211</v>
      </c>
      <c r="I1061" t="str">
        <f>VLOOKUP($B1061&amp;$E1061,'Employee List'!$A:$E,5,0)</f>
        <v>E-1125</v>
      </c>
    </row>
    <row r="1062" spans="1:9" x14ac:dyDescent="0.35">
      <c r="A1062" t="s">
        <v>1257</v>
      </c>
      <c r="B1062" t="s">
        <v>50</v>
      </c>
      <c r="C1062" t="s">
        <v>350</v>
      </c>
      <c r="D1062" t="s">
        <v>1269</v>
      </c>
      <c r="E1062" t="s">
        <v>30</v>
      </c>
      <c r="F1062">
        <v>6461</v>
      </c>
      <c r="G1062">
        <v>1871</v>
      </c>
      <c r="H1062">
        <v>0.28958365578083889</v>
      </c>
      <c r="I1062" t="str">
        <f>VLOOKUP($B1062&amp;$E1062,'Employee List'!$A:$E,5,0)</f>
        <v>E-1125</v>
      </c>
    </row>
    <row r="1063" spans="1:9" x14ac:dyDescent="0.35">
      <c r="A1063" t="s">
        <v>1257</v>
      </c>
      <c r="B1063" t="s">
        <v>50</v>
      </c>
      <c r="C1063" t="s">
        <v>350</v>
      </c>
      <c r="D1063" t="s">
        <v>1269</v>
      </c>
      <c r="E1063" t="s">
        <v>31</v>
      </c>
      <c r="F1063">
        <v>3871</v>
      </c>
      <c r="G1063">
        <v>5264</v>
      </c>
      <c r="H1063">
        <v>1.3598553345388789</v>
      </c>
      <c r="I1063" t="str">
        <f>VLOOKUP($B1063&amp;$E1063,'Employee List'!$A:$E,5,0)</f>
        <v>E-1125</v>
      </c>
    </row>
    <row r="1064" spans="1:9" x14ac:dyDescent="0.35">
      <c r="A1064" t="s">
        <v>1257</v>
      </c>
      <c r="B1064" t="s">
        <v>50</v>
      </c>
      <c r="C1064" t="s">
        <v>350</v>
      </c>
      <c r="D1064" t="s">
        <v>1270</v>
      </c>
      <c r="E1064" t="s">
        <v>29</v>
      </c>
      <c r="F1064">
        <v>10489</v>
      </c>
      <c r="G1064">
        <v>11959</v>
      </c>
      <c r="H1064">
        <v>1.1401468204785967</v>
      </c>
      <c r="I1064" t="str">
        <f>VLOOKUP($B1064&amp;$E1064,'Employee List'!$A:$E,5,0)</f>
        <v>E-1125</v>
      </c>
    </row>
    <row r="1065" spans="1:9" x14ac:dyDescent="0.35">
      <c r="A1065" t="s">
        <v>1257</v>
      </c>
      <c r="B1065" t="s">
        <v>50</v>
      </c>
      <c r="C1065" t="s">
        <v>350</v>
      </c>
      <c r="D1065" t="s">
        <v>1270</v>
      </c>
      <c r="E1065" t="s">
        <v>30</v>
      </c>
      <c r="F1065">
        <v>10285</v>
      </c>
      <c r="G1065">
        <v>6913</v>
      </c>
      <c r="H1065">
        <v>0.67214389888186676</v>
      </c>
      <c r="I1065" t="str">
        <f>VLOOKUP($B1065&amp;$E1065,'Employee List'!$A:$E,5,0)</f>
        <v>E-1125</v>
      </c>
    </row>
    <row r="1066" spans="1:9" x14ac:dyDescent="0.35">
      <c r="A1066" t="s">
        <v>1257</v>
      </c>
      <c r="B1066" t="s">
        <v>50</v>
      </c>
      <c r="C1066" t="s">
        <v>350</v>
      </c>
      <c r="D1066" t="s">
        <v>1270</v>
      </c>
      <c r="E1066" t="s">
        <v>31</v>
      </c>
      <c r="F1066">
        <v>9389</v>
      </c>
      <c r="G1066">
        <v>5784</v>
      </c>
      <c r="H1066">
        <v>0.61604004686335068</v>
      </c>
      <c r="I1066" t="str">
        <f>VLOOKUP($B1066&amp;$E1066,'Employee List'!$A:$E,5,0)</f>
        <v>E-1125</v>
      </c>
    </row>
    <row r="1067" spans="1:9" x14ac:dyDescent="0.35">
      <c r="A1067" t="s">
        <v>1257</v>
      </c>
      <c r="B1067" t="s">
        <v>50</v>
      </c>
      <c r="C1067" t="s">
        <v>350</v>
      </c>
      <c r="D1067" t="s">
        <v>1271</v>
      </c>
      <c r="E1067" t="s">
        <v>29</v>
      </c>
      <c r="F1067">
        <v>52235</v>
      </c>
      <c r="G1067">
        <v>72217</v>
      </c>
      <c r="H1067">
        <v>1.3825404422322198</v>
      </c>
      <c r="I1067" t="str">
        <f>VLOOKUP($B1067&amp;$E1067,'Employee List'!$A:$E,5,0)</f>
        <v>E-1125</v>
      </c>
    </row>
    <row r="1068" spans="1:9" x14ac:dyDescent="0.35">
      <c r="A1068" t="s">
        <v>1257</v>
      </c>
      <c r="B1068" t="s">
        <v>50</v>
      </c>
      <c r="C1068" t="s">
        <v>350</v>
      </c>
      <c r="D1068" t="s">
        <v>1271</v>
      </c>
      <c r="E1068" t="s">
        <v>30</v>
      </c>
      <c r="F1068">
        <v>50182</v>
      </c>
      <c r="G1068">
        <v>72042</v>
      </c>
      <c r="H1068">
        <v>1.4356143637160734</v>
      </c>
      <c r="I1068" t="str">
        <f>VLOOKUP($B1068&amp;$E1068,'Employee List'!$A:$E,5,0)</f>
        <v>E-1125</v>
      </c>
    </row>
    <row r="1069" spans="1:9" x14ac:dyDescent="0.35">
      <c r="A1069" t="s">
        <v>1257</v>
      </c>
      <c r="B1069" t="s">
        <v>50</v>
      </c>
      <c r="C1069" t="s">
        <v>350</v>
      </c>
      <c r="D1069" t="s">
        <v>1271</v>
      </c>
      <c r="E1069" t="s">
        <v>31</v>
      </c>
      <c r="F1069">
        <v>52120</v>
      </c>
      <c r="G1069">
        <v>61727</v>
      </c>
      <c r="H1069">
        <v>1.1843246354566386</v>
      </c>
      <c r="I1069" t="str">
        <f>VLOOKUP($B1069&amp;$E1069,'Employee List'!$A:$E,5,0)</f>
        <v>E-1125</v>
      </c>
    </row>
    <row r="1070" spans="1:9" x14ac:dyDescent="0.35">
      <c r="A1070" t="s">
        <v>1257</v>
      </c>
      <c r="B1070" t="s">
        <v>50</v>
      </c>
      <c r="C1070" t="s">
        <v>350</v>
      </c>
      <c r="D1070" t="s">
        <v>1258</v>
      </c>
      <c r="E1070" t="s">
        <v>29</v>
      </c>
      <c r="F1070">
        <v>177765</v>
      </c>
      <c r="G1070">
        <v>269459</v>
      </c>
      <c r="H1070">
        <v>1.5158158242623689</v>
      </c>
      <c r="I1070" t="str">
        <f>VLOOKUP($B1070&amp;$E1070,'Employee List'!$A:$E,5,0)</f>
        <v>E-1125</v>
      </c>
    </row>
    <row r="1071" spans="1:9" x14ac:dyDescent="0.35">
      <c r="A1071" t="s">
        <v>1257</v>
      </c>
      <c r="B1071" t="s">
        <v>50</v>
      </c>
      <c r="C1071" t="s">
        <v>350</v>
      </c>
      <c r="D1071" t="s">
        <v>1258</v>
      </c>
      <c r="E1071" t="s">
        <v>30</v>
      </c>
      <c r="F1071">
        <v>170353</v>
      </c>
      <c r="G1071">
        <v>271462</v>
      </c>
      <c r="H1071">
        <v>1.5935263834508344</v>
      </c>
      <c r="I1071" t="str">
        <f>VLOOKUP($B1071&amp;$E1071,'Employee List'!$A:$E,5,0)</f>
        <v>E-1125</v>
      </c>
    </row>
    <row r="1072" spans="1:9" x14ac:dyDescent="0.35">
      <c r="A1072" t="s">
        <v>1257</v>
      </c>
      <c r="B1072" t="s">
        <v>50</v>
      </c>
      <c r="C1072" t="s">
        <v>350</v>
      </c>
      <c r="D1072" t="s">
        <v>1258</v>
      </c>
      <c r="E1072" t="s">
        <v>31</v>
      </c>
      <c r="F1072">
        <v>161560</v>
      </c>
      <c r="G1072">
        <v>338125</v>
      </c>
      <c r="H1072">
        <v>2.092875711809854</v>
      </c>
      <c r="I1072" t="str">
        <f>VLOOKUP($B1072&amp;$E1072,'Employee List'!$A:$E,5,0)</f>
        <v>E-1125</v>
      </c>
    </row>
    <row r="1073" spans="1:9" x14ac:dyDescent="0.35">
      <c r="A1073" t="s">
        <v>1257</v>
      </c>
      <c r="B1073" t="s">
        <v>50</v>
      </c>
      <c r="C1073" t="s">
        <v>350</v>
      </c>
      <c r="D1073" t="s">
        <v>1272</v>
      </c>
      <c r="E1073" t="s">
        <v>29</v>
      </c>
      <c r="F1073">
        <v>19654</v>
      </c>
      <c r="G1073">
        <v>10939</v>
      </c>
      <c r="H1073">
        <v>0.55657881347308436</v>
      </c>
      <c r="I1073" t="str">
        <f>VLOOKUP($B1073&amp;$E1073,'Employee List'!$A:$E,5,0)</f>
        <v>E-1125</v>
      </c>
    </row>
    <row r="1074" spans="1:9" x14ac:dyDescent="0.35">
      <c r="A1074" t="s">
        <v>1257</v>
      </c>
      <c r="B1074" t="s">
        <v>50</v>
      </c>
      <c r="C1074" t="s">
        <v>350</v>
      </c>
      <c r="D1074" t="s">
        <v>1272</v>
      </c>
      <c r="E1074" t="s">
        <v>30</v>
      </c>
      <c r="F1074">
        <v>22487</v>
      </c>
      <c r="G1074">
        <v>21767</v>
      </c>
      <c r="H1074">
        <v>0.96798150042246633</v>
      </c>
      <c r="I1074" t="str">
        <f>VLOOKUP($B1074&amp;$E1074,'Employee List'!$A:$E,5,0)</f>
        <v>E-1125</v>
      </c>
    </row>
    <row r="1075" spans="1:9" x14ac:dyDescent="0.35">
      <c r="A1075" t="s">
        <v>1257</v>
      </c>
      <c r="B1075" t="s">
        <v>50</v>
      </c>
      <c r="C1075" t="s">
        <v>350</v>
      </c>
      <c r="D1075" t="s">
        <v>1272</v>
      </c>
      <c r="E1075" t="s">
        <v>31</v>
      </c>
      <c r="F1075">
        <v>23360</v>
      </c>
      <c r="G1075">
        <v>23318</v>
      </c>
      <c r="H1075">
        <v>0.99820205479452051</v>
      </c>
      <c r="I1075" t="str">
        <f>VLOOKUP($B1075&amp;$E1075,'Employee List'!$A:$E,5,0)</f>
        <v>E-1125</v>
      </c>
    </row>
    <row r="1076" spans="1:9" x14ac:dyDescent="0.35">
      <c r="A1076" t="s">
        <v>1257</v>
      </c>
      <c r="B1076" t="s">
        <v>50</v>
      </c>
      <c r="C1076" t="s">
        <v>350</v>
      </c>
      <c r="D1076" t="s">
        <v>1259</v>
      </c>
      <c r="E1076" t="s">
        <v>29</v>
      </c>
      <c r="F1076">
        <v>76832</v>
      </c>
      <c r="G1076">
        <v>46866</v>
      </c>
      <c r="H1076">
        <v>0.60998021657642654</v>
      </c>
      <c r="I1076" t="str">
        <f>VLOOKUP($B1076&amp;$E1076,'Employee List'!$A:$E,5,0)</f>
        <v>E-1125</v>
      </c>
    </row>
    <row r="1077" spans="1:9" x14ac:dyDescent="0.35">
      <c r="A1077" t="s">
        <v>1257</v>
      </c>
      <c r="B1077" t="s">
        <v>50</v>
      </c>
      <c r="C1077" t="s">
        <v>350</v>
      </c>
      <c r="D1077" t="s">
        <v>1259</v>
      </c>
      <c r="E1077" t="s">
        <v>30</v>
      </c>
      <c r="F1077">
        <v>82010</v>
      </c>
      <c r="G1077">
        <v>59513</v>
      </c>
      <c r="H1077">
        <v>0.72567979514693326</v>
      </c>
      <c r="I1077" t="str">
        <f>VLOOKUP($B1077&amp;$E1077,'Employee List'!$A:$E,5,0)</f>
        <v>E-1125</v>
      </c>
    </row>
    <row r="1078" spans="1:9" x14ac:dyDescent="0.35">
      <c r="A1078" t="s">
        <v>1257</v>
      </c>
      <c r="B1078" t="s">
        <v>50</v>
      </c>
      <c r="C1078" t="s">
        <v>350</v>
      </c>
      <c r="D1078" t="s">
        <v>1259</v>
      </c>
      <c r="E1078" t="s">
        <v>31</v>
      </c>
      <c r="F1078">
        <v>81136</v>
      </c>
      <c r="G1078">
        <v>68299</v>
      </c>
      <c r="H1078">
        <v>0.8417841648590022</v>
      </c>
      <c r="I1078" t="str">
        <f>VLOOKUP($B1078&amp;$E1078,'Employee List'!$A:$E,5,0)</f>
        <v>E-1125</v>
      </c>
    </row>
    <row r="1079" spans="1:9" x14ac:dyDescent="0.35">
      <c r="A1079" t="s">
        <v>1257</v>
      </c>
      <c r="B1079" t="s">
        <v>50</v>
      </c>
      <c r="C1079" t="s">
        <v>350</v>
      </c>
      <c r="D1079" t="s">
        <v>1273</v>
      </c>
      <c r="E1079" t="s">
        <v>29</v>
      </c>
      <c r="F1079">
        <v>10486</v>
      </c>
      <c r="G1079">
        <v>7115</v>
      </c>
      <c r="H1079">
        <v>0.67852374594697695</v>
      </c>
      <c r="I1079" t="str">
        <f>VLOOKUP($B1079&amp;$E1079,'Employee List'!$A:$E,5,0)</f>
        <v>E-1125</v>
      </c>
    </row>
    <row r="1080" spans="1:9" x14ac:dyDescent="0.35">
      <c r="A1080" t="s">
        <v>1257</v>
      </c>
      <c r="B1080" t="s">
        <v>50</v>
      </c>
      <c r="C1080" t="s">
        <v>350</v>
      </c>
      <c r="D1080" t="s">
        <v>1273</v>
      </c>
      <c r="E1080" t="s">
        <v>30</v>
      </c>
      <c r="F1080">
        <v>9214</v>
      </c>
      <c r="G1080">
        <v>10569</v>
      </c>
      <c r="H1080">
        <v>1.1470588235294117</v>
      </c>
      <c r="I1080" t="str">
        <f>VLOOKUP($B1080&amp;$E1080,'Employee List'!$A:$E,5,0)</f>
        <v>E-1125</v>
      </c>
    </row>
    <row r="1081" spans="1:9" x14ac:dyDescent="0.35">
      <c r="A1081" t="s">
        <v>1257</v>
      </c>
      <c r="B1081" t="s">
        <v>50</v>
      </c>
      <c r="C1081" t="s">
        <v>350</v>
      </c>
      <c r="D1081" t="s">
        <v>1273</v>
      </c>
      <c r="E1081" t="s">
        <v>31</v>
      </c>
      <c r="F1081">
        <v>13575</v>
      </c>
      <c r="G1081">
        <v>10296</v>
      </c>
      <c r="H1081">
        <v>0.75845303867403313</v>
      </c>
      <c r="I1081" t="str">
        <f>VLOOKUP($B1081&amp;$E1081,'Employee List'!$A:$E,5,0)</f>
        <v>E-1125</v>
      </c>
    </row>
    <row r="1082" spans="1:9" x14ac:dyDescent="0.35">
      <c r="A1082" t="s">
        <v>1257</v>
      </c>
      <c r="B1082" t="s">
        <v>50</v>
      </c>
      <c r="C1082" t="s">
        <v>350</v>
      </c>
      <c r="D1082" t="s">
        <v>1275</v>
      </c>
      <c r="E1082" t="s">
        <v>29</v>
      </c>
      <c r="F1082">
        <v>19689</v>
      </c>
      <c r="G1082">
        <v>12580</v>
      </c>
      <c r="H1082">
        <v>0.63893544618822695</v>
      </c>
      <c r="I1082" t="str">
        <f>VLOOKUP($B1082&amp;$E1082,'Employee List'!$A:$E,5,0)</f>
        <v>E-1125</v>
      </c>
    </row>
    <row r="1083" spans="1:9" x14ac:dyDescent="0.35">
      <c r="A1083" t="s">
        <v>1257</v>
      </c>
      <c r="B1083" t="s">
        <v>50</v>
      </c>
      <c r="C1083" t="s">
        <v>350</v>
      </c>
      <c r="D1083" t="s">
        <v>1275</v>
      </c>
      <c r="E1083" t="s">
        <v>30</v>
      </c>
      <c r="F1083">
        <v>18029</v>
      </c>
      <c r="G1083">
        <v>21851</v>
      </c>
      <c r="H1083">
        <v>1.2119917910033835</v>
      </c>
      <c r="I1083" t="str">
        <f>VLOOKUP($B1083&amp;$E1083,'Employee List'!$A:$E,5,0)</f>
        <v>E-1125</v>
      </c>
    </row>
    <row r="1084" spans="1:9" x14ac:dyDescent="0.35">
      <c r="A1084" t="s">
        <v>1257</v>
      </c>
      <c r="B1084" t="s">
        <v>50</v>
      </c>
      <c r="C1084" t="s">
        <v>350</v>
      </c>
      <c r="D1084" t="s">
        <v>1275</v>
      </c>
      <c r="E1084" t="s">
        <v>31</v>
      </c>
      <c r="F1084">
        <v>18957</v>
      </c>
      <c r="G1084">
        <v>12182</v>
      </c>
      <c r="H1084">
        <v>0.64261222767315507</v>
      </c>
      <c r="I1084" t="str">
        <f>VLOOKUP($B1084&amp;$E1084,'Employee List'!$A:$E,5,0)</f>
        <v>E-1125</v>
      </c>
    </row>
    <row r="1085" spans="1:9" x14ac:dyDescent="0.35">
      <c r="A1085" t="s">
        <v>1257</v>
      </c>
      <c r="B1085" t="s">
        <v>50</v>
      </c>
      <c r="C1085" t="s">
        <v>350</v>
      </c>
      <c r="D1085" t="s">
        <v>1276</v>
      </c>
      <c r="E1085" t="s">
        <v>29</v>
      </c>
      <c r="F1085">
        <v>5764</v>
      </c>
      <c r="G1085">
        <v>4139</v>
      </c>
      <c r="H1085">
        <v>0.71807772380291468</v>
      </c>
      <c r="I1085" t="str">
        <f>VLOOKUP($B1085&amp;$E1085,'Employee List'!$A:$E,5,0)</f>
        <v>E-1125</v>
      </c>
    </row>
    <row r="1086" spans="1:9" x14ac:dyDescent="0.35">
      <c r="A1086" t="s">
        <v>1257</v>
      </c>
      <c r="B1086" t="s">
        <v>50</v>
      </c>
      <c r="C1086" t="s">
        <v>350</v>
      </c>
      <c r="D1086" t="s">
        <v>1276</v>
      </c>
      <c r="E1086" t="s">
        <v>30</v>
      </c>
      <c r="F1086">
        <v>4174</v>
      </c>
      <c r="G1086">
        <v>5873</v>
      </c>
      <c r="H1086">
        <v>1.4070436032582654</v>
      </c>
      <c r="I1086" t="str">
        <f>VLOOKUP($B1086&amp;$E1086,'Employee List'!$A:$E,5,0)</f>
        <v>E-1125</v>
      </c>
    </row>
    <row r="1087" spans="1:9" x14ac:dyDescent="0.35">
      <c r="A1087" t="s">
        <v>1257</v>
      </c>
      <c r="B1087" t="s">
        <v>50</v>
      </c>
      <c r="C1087" t="s">
        <v>350</v>
      </c>
      <c r="D1087" t="s">
        <v>1276</v>
      </c>
      <c r="E1087" t="s">
        <v>31</v>
      </c>
      <c r="F1087">
        <v>3889</v>
      </c>
      <c r="G1087">
        <v>2203</v>
      </c>
      <c r="H1087">
        <v>0.5664695294420159</v>
      </c>
      <c r="I1087" t="str">
        <f>VLOOKUP($B1087&amp;$E1087,'Employee List'!$A:$E,5,0)</f>
        <v>E-1125</v>
      </c>
    </row>
    <row r="1088" spans="1:9" x14ac:dyDescent="0.35">
      <c r="A1088" t="s">
        <v>1257</v>
      </c>
      <c r="B1088" t="s">
        <v>50</v>
      </c>
      <c r="C1088" t="s">
        <v>350</v>
      </c>
      <c r="D1088" t="s">
        <v>1277</v>
      </c>
      <c r="E1088" t="s">
        <v>29</v>
      </c>
      <c r="F1088">
        <v>9886</v>
      </c>
      <c r="G1088">
        <v>3891</v>
      </c>
      <c r="H1088">
        <v>0.39358689055229618</v>
      </c>
      <c r="I1088" t="str">
        <f>VLOOKUP($B1088&amp;$E1088,'Employee List'!$A:$E,5,0)</f>
        <v>E-1125</v>
      </c>
    </row>
    <row r="1089" spans="1:9" x14ac:dyDescent="0.35">
      <c r="A1089" t="s">
        <v>1257</v>
      </c>
      <c r="B1089" t="s">
        <v>50</v>
      </c>
      <c r="C1089" t="s">
        <v>350</v>
      </c>
      <c r="D1089" t="s">
        <v>1277</v>
      </c>
      <c r="E1089" t="s">
        <v>30</v>
      </c>
      <c r="F1089">
        <v>7943</v>
      </c>
      <c r="G1089">
        <v>5364</v>
      </c>
      <c r="H1089">
        <v>0.67531159511519578</v>
      </c>
      <c r="I1089" t="str">
        <f>VLOOKUP($B1089&amp;$E1089,'Employee List'!$A:$E,5,0)</f>
        <v>E-1125</v>
      </c>
    </row>
    <row r="1090" spans="1:9" x14ac:dyDescent="0.35">
      <c r="A1090" t="s">
        <v>1257</v>
      </c>
      <c r="B1090" t="s">
        <v>50</v>
      </c>
      <c r="C1090" t="s">
        <v>350</v>
      </c>
      <c r="D1090" t="s">
        <v>1277</v>
      </c>
      <c r="E1090" t="s">
        <v>31</v>
      </c>
      <c r="F1090">
        <v>7868</v>
      </c>
      <c r="G1090">
        <v>5251</v>
      </c>
      <c r="H1090">
        <v>0.6673868835790544</v>
      </c>
      <c r="I1090" t="str">
        <f>VLOOKUP($B1090&amp;$E1090,'Employee List'!$A:$E,5,0)</f>
        <v>E-1125</v>
      </c>
    </row>
    <row r="1091" spans="1:9" x14ac:dyDescent="0.35">
      <c r="A1091" t="s">
        <v>1257</v>
      </c>
      <c r="B1091" t="s">
        <v>50</v>
      </c>
      <c r="C1091" t="s">
        <v>350</v>
      </c>
      <c r="D1091" t="s">
        <v>1278</v>
      </c>
      <c r="E1091" t="s">
        <v>29</v>
      </c>
      <c r="F1091">
        <v>25518</v>
      </c>
      <c r="G1091">
        <v>16693</v>
      </c>
      <c r="H1091">
        <v>0.65416568696606314</v>
      </c>
      <c r="I1091" t="str">
        <f>VLOOKUP($B1091&amp;$E1091,'Employee List'!$A:$E,5,0)</f>
        <v>E-1125</v>
      </c>
    </row>
    <row r="1092" spans="1:9" x14ac:dyDescent="0.35">
      <c r="A1092" t="s">
        <v>1257</v>
      </c>
      <c r="B1092" t="s">
        <v>50</v>
      </c>
      <c r="C1092" t="s">
        <v>350</v>
      </c>
      <c r="D1092" t="s">
        <v>1278</v>
      </c>
      <c r="E1092" t="s">
        <v>30</v>
      </c>
      <c r="F1092">
        <v>25206</v>
      </c>
      <c r="G1092">
        <v>16548</v>
      </c>
      <c r="H1092">
        <v>0.65651035467745777</v>
      </c>
      <c r="I1092" t="str">
        <f>VLOOKUP($B1092&amp;$E1092,'Employee List'!$A:$E,5,0)</f>
        <v>E-1125</v>
      </c>
    </row>
    <row r="1093" spans="1:9" x14ac:dyDescent="0.35">
      <c r="A1093" t="s">
        <v>1257</v>
      </c>
      <c r="B1093" t="s">
        <v>50</v>
      </c>
      <c r="C1093" t="s">
        <v>350</v>
      </c>
      <c r="D1093" t="s">
        <v>1278</v>
      </c>
      <c r="E1093" t="s">
        <v>31</v>
      </c>
      <c r="F1093">
        <v>21021</v>
      </c>
      <c r="G1093">
        <v>12848</v>
      </c>
      <c r="H1093">
        <v>0.61119832548403974</v>
      </c>
      <c r="I1093" t="str">
        <f>VLOOKUP($B1093&amp;$E1093,'Employee List'!$A:$E,5,0)</f>
        <v>E-1125</v>
      </c>
    </row>
    <row r="1094" spans="1:9" x14ac:dyDescent="0.35">
      <c r="A1094" t="s">
        <v>1257</v>
      </c>
      <c r="B1094" t="s">
        <v>50</v>
      </c>
      <c r="C1094" t="s">
        <v>350</v>
      </c>
      <c r="D1094" t="s">
        <v>1279</v>
      </c>
      <c r="E1094" t="s">
        <v>29</v>
      </c>
      <c r="F1094">
        <v>4450</v>
      </c>
      <c r="G1094">
        <v>1074</v>
      </c>
      <c r="H1094">
        <v>0.24134831460674158</v>
      </c>
      <c r="I1094" t="str">
        <f>VLOOKUP($B1094&amp;$E1094,'Employee List'!$A:$E,5,0)</f>
        <v>E-1125</v>
      </c>
    </row>
    <row r="1095" spans="1:9" x14ac:dyDescent="0.35">
      <c r="A1095" t="s">
        <v>1257</v>
      </c>
      <c r="B1095" t="s">
        <v>50</v>
      </c>
      <c r="C1095" t="s">
        <v>350</v>
      </c>
      <c r="D1095" t="s">
        <v>1279</v>
      </c>
      <c r="E1095" t="s">
        <v>30</v>
      </c>
      <c r="F1095">
        <v>4878</v>
      </c>
      <c r="G1095">
        <v>5060</v>
      </c>
      <c r="H1095">
        <v>1.037310373103731</v>
      </c>
      <c r="I1095" t="str">
        <f>VLOOKUP($B1095&amp;$E1095,'Employee List'!$A:$E,5,0)</f>
        <v>E-1125</v>
      </c>
    </row>
    <row r="1096" spans="1:9" x14ac:dyDescent="0.35">
      <c r="A1096" t="s">
        <v>1257</v>
      </c>
      <c r="B1096" t="s">
        <v>50</v>
      </c>
      <c r="C1096" t="s">
        <v>350</v>
      </c>
      <c r="D1096" t="s">
        <v>1279</v>
      </c>
      <c r="E1096" t="s">
        <v>31</v>
      </c>
      <c r="F1096">
        <v>2881</v>
      </c>
      <c r="G1096">
        <v>2308</v>
      </c>
      <c r="H1096">
        <v>0.80111072544255468</v>
      </c>
      <c r="I1096" t="str">
        <f>VLOOKUP($B1096&amp;$E1096,'Employee List'!$A:$E,5,0)</f>
        <v>E-1125</v>
      </c>
    </row>
    <row r="1097" spans="1:9" x14ac:dyDescent="0.35">
      <c r="A1097" t="s">
        <v>1257</v>
      </c>
      <c r="B1097" t="s">
        <v>50</v>
      </c>
      <c r="C1097" t="s">
        <v>350</v>
      </c>
      <c r="D1097" t="s">
        <v>1280</v>
      </c>
      <c r="E1097" t="s">
        <v>29</v>
      </c>
      <c r="F1097">
        <v>7629</v>
      </c>
      <c r="G1097">
        <v>2895</v>
      </c>
      <c r="H1097">
        <v>0.37947306331104996</v>
      </c>
      <c r="I1097" t="str">
        <f>VLOOKUP($B1097&amp;$E1097,'Employee List'!$A:$E,5,0)</f>
        <v>E-1125</v>
      </c>
    </row>
    <row r="1098" spans="1:9" x14ac:dyDescent="0.35">
      <c r="A1098" t="s">
        <v>1257</v>
      </c>
      <c r="B1098" t="s">
        <v>50</v>
      </c>
      <c r="C1098" t="s">
        <v>350</v>
      </c>
      <c r="D1098" t="s">
        <v>1280</v>
      </c>
      <c r="E1098" t="s">
        <v>30</v>
      </c>
      <c r="F1098">
        <v>7602</v>
      </c>
      <c r="G1098">
        <v>3765</v>
      </c>
      <c r="H1098">
        <v>0.4952644041041831</v>
      </c>
      <c r="I1098" t="str">
        <f>VLOOKUP($B1098&amp;$E1098,'Employee List'!$A:$E,5,0)</f>
        <v>E-1125</v>
      </c>
    </row>
    <row r="1099" spans="1:9" x14ac:dyDescent="0.35">
      <c r="A1099" t="s">
        <v>1257</v>
      </c>
      <c r="B1099" t="s">
        <v>50</v>
      </c>
      <c r="C1099" t="s">
        <v>350</v>
      </c>
      <c r="D1099" t="s">
        <v>1280</v>
      </c>
      <c r="E1099" t="s">
        <v>31</v>
      </c>
      <c r="F1099">
        <v>9568</v>
      </c>
      <c r="G1099">
        <v>4366</v>
      </c>
      <c r="H1099">
        <v>0.45631270903010035</v>
      </c>
      <c r="I1099" t="str">
        <f>VLOOKUP($B1099&amp;$E1099,'Employee List'!$A:$E,5,0)</f>
        <v>E-1125</v>
      </c>
    </row>
    <row r="1100" spans="1:9" x14ac:dyDescent="0.35">
      <c r="A1100" t="s">
        <v>1257</v>
      </c>
      <c r="B1100" t="s">
        <v>50</v>
      </c>
      <c r="C1100" t="s">
        <v>350</v>
      </c>
      <c r="D1100" t="s">
        <v>1262</v>
      </c>
      <c r="E1100" t="s">
        <v>29</v>
      </c>
      <c r="F1100">
        <v>23891</v>
      </c>
      <c r="G1100">
        <v>22808</v>
      </c>
      <c r="H1100">
        <v>0.95466912226361389</v>
      </c>
      <c r="I1100" t="str">
        <f>VLOOKUP($B1100&amp;$E1100,'Employee List'!$A:$E,5,0)</f>
        <v>E-1125</v>
      </c>
    </row>
    <row r="1101" spans="1:9" x14ac:dyDescent="0.35">
      <c r="A1101" t="s">
        <v>1257</v>
      </c>
      <c r="B1101" t="s">
        <v>50</v>
      </c>
      <c r="C1101" t="s">
        <v>350</v>
      </c>
      <c r="D1101" t="s">
        <v>1262</v>
      </c>
      <c r="E1101" t="s">
        <v>30</v>
      </c>
      <c r="F1101">
        <v>27302</v>
      </c>
      <c r="G1101">
        <v>14862</v>
      </c>
      <c r="H1101">
        <v>0.54435572485532191</v>
      </c>
      <c r="I1101" t="str">
        <f>VLOOKUP($B1101&amp;$E1101,'Employee List'!$A:$E,5,0)</f>
        <v>E-1125</v>
      </c>
    </row>
    <row r="1102" spans="1:9" x14ac:dyDescent="0.35">
      <c r="A1102" t="s">
        <v>1257</v>
      </c>
      <c r="B1102" t="s">
        <v>50</v>
      </c>
      <c r="C1102" t="s">
        <v>350</v>
      </c>
      <c r="D1102" t="s">
        <v>1262</v>
      </c>
      <c r="E1102" t="s">
        <v>31</v>
      </c>
      <c r="F1102">
        <v>27999</v>
      </c>
      <c r="G1102">
        <v>24876</v>
      </c>
      <c r="H1102">
        <v>0.88846030215364835</v>
      </c>
      <c r="I1102" t="str">
        <f>VLOOKUP($B1102&amp;$E1102,'Employee List'!$A:$E,5,0)</f>
        <v>E-1125</v>
      </c>
    </row>
    <row r="1103" spans="1:9" x14ac:dyDescent="0.35">
      <c r="A1103" t="s">
        <v>1257</v>
      </c>
      <c r="B1103" t="s">
        <v>50</v>
      </c>
      <c r="C1103" t="s">
        <v>350</v>
      </c>
      <c r="D1103" t="s">
        <v>1282</v>
      </c>
      <c r="E1103" t="s">
        <v>29</v>
      </c>
      <c r="F1103">
        <v>2024</v>
      </c>
      <c r="G1103">
        <v>4911</v>
      </c>
      <c r="H1103">
        <v>2.4263833992094863</v>
      </c>
      <c r="I1103" t="str">
        <f>VLOOKUP($B1103&amp;$E1103,'Employee List'!$A:$E,5,0)</f>
        <v>E-1125</v>
      </c>
    </row>
    <row r="1104" spans="1:9" x14ac:dyDescent="0.35">
      <c r="A1104" t="s">
        <v>1257</v>
      </c>
      <c r="B1104" t="s">
        <v>50</v>
      </c>
      <c r="C1104" t="s">
        <v>350</v>
      </c>
      <c r="D1104" t="s">
        <v>1282</v>
      </c>
      <c r="E1104" t="s">
        <v>30</v>
      </c>
      <c r="F1104">
        <v>12643</v>
      </c>
      <c r="G1104">
        <v>2723</v>
      </c>
      <c r="H1104">
        <v>0.21537609744522659</v>
      </c>
      <c r="I1104" t="str">
        <f>VLOOKUP($B1104&amp;$E1104,'Employee List'!$A:$E,5,0)</f>
        <v>E-1125</v>
      </c>
    </row>
    <row r="1105" spans="1:9" x14ac:dyDescent="0.35">
      <c r="A1105" t="s">
        <v>1257</v>
      </c>
      <c r="B1105" t="s">
        <v>50</v>
      </c>
      <c r="C1105" t="s">
        <v>350</v>
      </c>
      <c r="D1105" t="s">
        <v>1282</v>
      </c>
      <c r="E1105" t="s">
        <v>31</v>
      </c>
      <c r="F1105">
        <v>13790</v>
      </c>
      <c r="G1105">
        <v>6518</v>
      </c>
      <c r="H1105">
        <v>0.47266134880348076</v>
      </c>
      <c r="I1105" t="str">
        <f>VLOOKUP($B1105&amp;$E1105,'Employee List'!$A:$E,5,0)</f>
        <v>E-1125</v>
      </c>
    </row>
    <row r="1106" spans="1:9" x14ac:dyDescent="0.35">
      <c r="A1106" t="s">
        <v>1257</v>
      </c>
      <c r="B1106" t="s">
        <v>50</v>
      </c>
      <c r="C1106" t="s">
        <v>350</v>
      </c>
      <c r="D1106" t="s">
        <v>1281</v>
      </c>
      <c r="E1106" t="s">
        <v>29</v>
      </c>
      <c r="F1106">
        <v>3360</v>
      </c>
      <c r="G1106">
        <v>3023</v>
      </c>
      <c r="H1106">
        <v>0.89970238095238098</v>
      </c>
      <c r="I1106" t="str">
        <f>VLOOKUP($B1106&amp;$E1106,'Employee List'!$A:$E,5,0)</f>
        <v>E-1125</v>
      </c>
    </row>
    <row r="1107" spans="1:9" x14ac:dyDescent="0.35">
      <c r="A1107" t="s">
        <v>1257</v>
      </c>
      <c r="B1107" t="s">
        <v>50</v>
      </c>
      <c r="C1107" t="s">
        <v>350</v>
      </c>
      <c r="D1107" t="s">
        <v>1281</v>
      </c>
      <c r="E1107" t="s">
        <v>30</v>
      </c>
      <c r="F1107">
        <v>2994</v>
      </c>
      <c r="G1107">
        <v>5429</v>
      </c>
      <c r="H1107">
        <v>1.8132932531730126</v>
      </c>
      <c r="I1107" t="str">
        <f>VLOOKUP($B1107&amp;$E1107,'Employee List'!$A:$E,5,0)</f>
        <v>E-1125</v>
      </c>
    </row>
    <row r="1108" spans="1:9" x14ac:dyDescent="0.35">
      <c r="A1108" t="s">
        <v>1257</v>
      </c>
      <c r="B1108" t="s">
        <v>50</v>
      </c>
      <c r="C1108" t="s">
        <v>350</v>
      </c>
      <c r="D1108" t="s">
        <v>1281</v>
      </c>
      <c r="E1108" t="s">
        <v>31</v>
      </c>
      <c r="F1108">
        <v>4971</v>
      </c>
      <c r="G1108">
        <v>5367</v>
      </c>
      <c r="H1108">
        <v>1.0796620398310199</v>
      </c>
      <c r="I1108" t="str">
        <f>VLOOKUP($B1108&amp;$E1108,'Employee List'!$A:$E,5,0)</f>
        <v>E-1125</v>
      </c>
    </row>
    <row r="1109" spans="1:9" x14ac:dyDescent="0.35">
      <c r="A1109" t="s">
        <v>1257</v>
      </c>
      <c r="B1109" t="s">
        <v>51</v>
      </c>
      <c r="C1109" t="s">
        <v>350</v>
      </c>
      <c r="D1109" t="s">
        <v>1274</v>
      </c>
      <c r="E1109" t="s">
        <v>29</v>
      </c>
      <c r="F1109">
        <v>37177</v>
      </c>
      <c r="G1109">
        <v>46136</v>
      </c>
      <c r="H1109">
        <v>1.240982327783307</v>
      </c>
      <c r="I1109" t="str">
        <f>VLOOKUP($B1109&amp;$E1109,'Employee List'!$A:$E,5,0)</f>
        <v>E-1126</v>
      </c>
    </row>
    <row r="1110" spans="1:9" x14ac:dyDescent="0.35">
      <c r="A1110" t="s">
        <v>1257</v>
      </c>
      <c r="B1110" t="s">
        <v>51</v>
      </c>
      <c r="C1110" t="s">
        <v>350</v>
      </c>
      <c r="D1110" t="s">
        <v>1274</v>
      </c>
      <c r="E1110" t="s">
        <v>30</v>
      </c>
      <c r="F1110">
        <v>37244</v>
      </c>
      <c r="G1110">
        <v>23535</v>
      </c>
      <c r="H1110">
        <v>0.63191386532058857</v>
      </c>
      <c r="I1110" t="str">
        <f>VLOOKUP($B1110&amp;$E1110,'Employee List'!$A:$E,5,0)</f>
        <v>E-1126</v>
      </c>
    </row>
    <row r="1111" spans="1:9" x14ac:dyDescent="0.35">
      <c r="A1111" t="s">
        <v>1257</v>
      </c>
      <c r="B1111" t="s">
        <v>51</v>
      </c>
      <c r="C1111" t="s">
        <v>350</v>
      </c>
      <c r="D1111" t="s">
        <v>1274</v>
      </c>
      <c r="E1111" t="s">
        <v>31</v>
      </c>
      <c r="F1111">
        <v>39047</v>
      </c>
      <c r="G1111">
        <v>38098</v>
      </c>
      <c r="H1111">
        <v>0.9756959561554025</v>
      </c>
      <c r="I1111" t="str">
        <f>VLOOKUP($B1111&amp;$E1111,'Employee List'!$A:$E,5,0)</f>
        <v>E-1126</v>
      </c>
    </row>
    <row r="1112" spans="1:9" x14ac:dyDescent="0.35">
      <c r="A1112" t="s">
        <v>1257</v>
      </c>
      <c r="B1112" t="s">
        <v>51</v>
      </c>
      <c r="C1112" t="s">
        <v>350</v>
      </c>
      <c r="D1112" t="s">
        <v>1263</v>
      </c>
      <c r="E1112" t="s">
        <v>29</v>
      </c>
      <c r="F1112">
        <v>32641</v>
      </c>
      <c r="G1112">
        <v>32683</v>
      </c>
      <c r="H1112">
        <v>1.0012867252841517</v>
      </c>
      <c r="I1112" t="str">
        <f>VLOOKUP($B1112&amp;$E1112,'Employee List'!$A:$E,5,0)</f>
        <v>E-1126</v>
      </c>
    </row>
    <row r="1113" spans="1:9" x14ac:dyDescent="0.35">
      <c r="A1113" t="s">
        <v>1257</v>
      </c>
      <c r="B1113" t="s">
        <v>51</v>
      </c>
      <c r="C1113" t="s">
        <v>350</v>
      </c>
      <c r="D1113" t="s">
        <v>1263</v>
      </c>
      <c r="E1113" t="s">
        <v>30</v>
      </c>
      <c r="F1113">
        <v>32385</v>
      </c>
      <c r="G1113">
        <v>12254</v>
      </c>
      <c r="H1113">
        <v>0.37838505480932533</v>
      </c>
      <c r="I1113" t="str">
        <f>VLOOKUP($B1113&amp;$E1113,'Employee List'!$A:$E,5,0)</f>
        <v>E-1126</v>
      </c>
    </row>
    <row r="1114" spans="1:9" x14ac:dyDescent="0.35">
      <c r="A1114" t="s">
        <v>1257</v>
      </c>
      <c r="B1114" t="s">
        <v>51</v>
      </c>
      <c r="C1114" t="s">
        <v>350</v>
      </c>
      <c r="D1114" t="s">
        <v>1263</v>
      </c>
      <c r="E1114" t="s">
        <v>31</v>
      </c>
      <c r="F1114">
        <v>31250</v>
      </c>
      <c r="G1114">
        <v>23227</v>
      </c>
      <c r="H1114">
        <v>0.74326400000000004</v>
      </c>
      <c r="I1114" t="str">
        <f>VLOOKUP($B1114&amp;$E1114,'Employee List'!$A:$E,5,0)</f>
        <v>E-1126</v>
      </c>
    </row>
    <row r="1115" spans="1:9" x14ac:dyDescent="0.35">
      <c r="A1115" t="s">
        <v>1257</v>
      </c>
      <c r="B1115" t="s">
        <v>51</v>
      </c>
      <c r="C1115" t="s">
        <v>350</v>
      </c>
      <c r="D1115" t="s">
        <v>1264</v>
      </c>
      <c r="E1115" t="s">
        <v>29</v>
      </c>
      <c r="F1115">
        <v>22007</v>
      </c>
      <c r="G1115">
        <v>7398</v>
      </c>
      <c r="H1115">
        <v>0.33616576543826965</v>
      </c>
      <c r="I1115" t="str">
        <f>VLOOKUP($B1115&amp;$E1115,'Employee List'!$A:$E,5,0)</f>
        <v>E-1126</v>
      </c>
    </row>
    <row r="1116" spans="1:9" x14ac:dyDescent="0.35">
      <c r="A1116" t="s">
        <v>1257</v>
      </c>
      <c r="B1116" t="s">
        <v>51</v>
      </c>
      <c r="C1116" t="s">
        <v>350</v>
      </c>
      <c r="D1116" t="s">
        <v>1264</v>
      </c>
      <c r="E1116" t="s">
        <v>30</v>
      </c>
      <c r="F1116">
        <v>22922</v>
      </c>
      <c r="G1116">
        <v>5516</v>
      </c>
      <c r="H1116">
        <v>0.24064217782043451</v>
      </c>
      <c r="I1116" t="str">
        <f>VLOOKUP($B1116&amp;$E1116,'Employee List'!$A:$E,5,0)</f>
        <v>E-1126</v>
      </c>
    </row>
    <row r="1117" spans="1:9" x14ac:dyDescent="0.35">
      <c r="A1117" t="s">
        <v>1257</v>
      </c>
      <c r="B1117" t="s">
        <v>51</v>
      </c>
      <c r="C1117" t="s">
        <v>350</v>
      </c>
      <c r="D1117" t="s">
        <v>1264</v>
      </c>
      <c r="E1117" t="s">
        <v>31</v>
      </c>
      <c r="F1117">
        <v>23513</v>
      </c>
      <c r="G1117">
        <v>2682</v>
      </c>
      <c r="H1117">
        <v>0.11406456003062136</v>
      </c>
      <c r="I1117" t="str">
        <f>VLOOKUP($B1117&amp;$E1117,'Employee List'!$A:$E,5,0)</f>
        <v>E-1126</v>
      </c>
    </row>
    <row r="1118" spans="1:9" x14ac:dyDescent="0.35">
      <c r="A1118" t="s">
        <v>1257</v>
      </c>
      <c r="B1118" t="s">
        <v>51</v>
      </c>
      <c r="C1118" t="s">
        <v>350</v>
      </c>
      <c r="D1118" t="s">
        <v>1265</v>
      </c>
      <c r="E1118" t="s">
        <v>29</v>
      </c>
      <c r="F1118">
        <v>6993</v>
      </c>
      <c r="G1118">
        <v>5526</v>
      </c>
      <c r="H1118">
        <v>0.79021879021879027</v>
      </c>
      <c r="I1118" t="str">
        <f>VLOOKUP($B1118&amp;$E1118,'Employee List'!$A:$E,5,0)</f>
        <v>E-1126</v>
      </c>
    </row>
    <row r="1119" spans="1:9" x14ac:dyDescent="0.35">
      <c r="A1119" t="s">
        <v>1257</v>
      </c>
      <c r="B1119" t="s">
        <v>51</v>
      </c>
      <c r="C1119" t="s">
        <v>350</v>
      </c>
      <c r="D1119" t="s">
        <v>1265</v>
      </c>
      <c r="E1119" t="s">
        <v>30</v>
      </c>
      <c r="F1119">
        <v>6973</v>
      </c>
      <c r="G1119">
        <v>5892</v>
      </c>
      <c r="H1119">
        <v>0.84497346909508098</v>
      </c>
      <c r="I1119" t="str">
        <f>VLOOKUP($B1119&amp;$E1119,'Employee List'!$A:$E,5,0)</f>
        <v>E-1126</v>
      </c>
    </row>
    <row r="1120" spans="1:9" x14ac:dyDescent="0.35">
      <c r="A1120" t="s">
        <v>1257</v>
      </c>
      <c r="B1120" t="s">
        <v>51</v>
      </c>
      <c r="C1120" t="s">
        <v>350</v>
      </c>
      <c r="D1120" t="s">
        <v>1265</v>
      </c>
      <c r="E1120" t="s">
        <v>31</v>
      </c>
      <c r="F1120">
        <v>4966</v>
      </c>
      <c r="G1120">
        <v>7025</v>
      </c>
      <c r="H1120">
        <v>1.4146194120016109</v>
      </c>
      <c r="I1120" t="str">
        <f>VLOOKUP($B1120&amp;$E1120,'Employee List'!$A:$E,5,0)</f>
        <v>E-1126</v>
      </c>
    </row>
    <row r="1121" spans="1:9" x14ac:dyDescent="0.35">
      <c r="A1121" t="s">
        <v>1257</v>
      </c>
      <c r="B1121" t="s">
        <v>51</v>
      </c>
      <c r="C1121" t="s">
        <v>350</v>
      </c>
      <c r="D1121" t="s">
        <v>1260</v>
      </c>
      <c r="E1121" t="s">
        <v>29</v>
      </c>
      <c r="F1121">
        <v>151930</v>
      </c>
      <c r="G1121">
        <v>58384</v>
      </c>
      <c r="H1121">
        <v>0.38428223523991312</v>
      </c>
      <c r="I1121" t="str">
        <f>VLOOKUP($B1121&amp;$E1121,'Employee List'!$A:$E,5,0)</f>
        <v>E-1126</v>
      </c>
    </row>
    <row r="1122" spans="1:9" x14ac:dyDescent="0.35">
      <c r="A1122" t="s">
        <v>1257</v>
      </c>
      <c r="B1122" t="s">
        <v>51</v>
      </c>
      <c r="C1122" t="s">
        <v>350</v>
      </c>
      <c r="D1122" t="s">
        <v>1260</v>
      </c>
      <c r="E1122" t="s">
        <v>30</v>
      </c>
      <c r="F1122">
        <v>149792</v>
      </c>
      <c r="G1122">
        <v>126236</v>
      </c>
      <c r="H1122">
        <v>0.842741935483871</v>
      </c>
      <c r="I1122" t="str">
        <f>VLOOKUP($B1122&amp;$E1122,'Employee List'!$A:$E,5,0)</f>
        <v>E-1126</v>
      </c>
    </row>
    <row r="1123" spans="1:9" x14ac:dyDescent="0.35">
      <c r="A1123" t="s">
        <v>1257</v>
      </c>
      <c r="B1123" t="s">
        <v>51</v>
      </c>
      <c r="C1123" t="s">
        <v>350</v>
      </c>
      <c r="D1123" t="s">
        <v>1260</v>
      </c>
      <c r="E1123" t="s">
        <v>31</v>
      </c>
      <c r="F1123">
        <v>171354</v>
      </c>
      <c r="G1123">
        <v>152289</v>
      </c>
      <c r="H1123">
        <v>0.88873910150915647</v>
      </c>
      <c r="I1123" t="str">
        <f>VLOOKUP($B1123&amp;$E1123,'Employee List'!$A:$E,5,0)</f>
        <v>E-1126</v>
      </c>
    </row>
    <row r="1124" spans="1:9" x14ac:dyDescent="0.35">
      <c r="A1124" t="s">
        <v>1257</v>
      </c>
      <c r="B1124" t="s">
        <v>51</v>
      </c>
      <c r="C1124" t="s">
        <v>350</v>
      </c>
      <c r="D1124" t="s">
        <v>1261</v>
      </c>
      <c r="E1124" t="s">
        <v>29</v>
      </c>
      <c r="F1124">
        <v>50209</v>
      </c>
      <c r="G1124">
        <v>38440</v>
      </c>
      <c r="H1124">
        <v>0.76559979286582092</v>
      </c>
      <c r="I1124" t="str">
        <f>VLOOKUP($B1124&amp;$E1124,'Employee List'!$A:$E,5,0)</f>
        <v>E-1126</v>
      </c>
    </row>
    <row r="1125" spans="1:9" x14ac:dyDescent="0.35">
      <c r="A1125" t="s">
        <v>1257</v>
      </c>
      <c r="B1125" t="s">
        <v>51</v>
      </c>
      <c r="C1125" t="s">
        <v>350</v>
      </c>
      <c r="D1125" t="s">
        <v>1261</v>
      </c>
      <c r="E1125" t="s">
        <v>30</v>
      </c>
      <c r="F1125">
        <v>51216</v>
      </c>
      <c r="G1125">
        <v>51937</v>
      </c>
      <c r="H1125">
        <v>1.0140776319900031</v>
      </c>
      <c r="I1125" t="str">
        <f>VLOOKUP($B1125&amp;$E1125,'Employee List'!$A:$E,5,0)</f>
        <v>E-1126</v>
      </c>
    </row>
    <row r="1126" spans="1:9" x14ac:dyDescent="0.35">
      <c r="A1126" t="s">
        <v>1257</v>
      </c>
      <c r="B1126" t="s">
        <v>51</v>
      </c>
      <c r="C1126" t="s">
        <v>350</v>
      </c>
      <c r="D1126" t="s">
        <v>1261</v>
      </c>
      <c r="E1126" t="s">
        <v>31</v>
      </c>
      <c r="F1126">
        <v>50341</v>
      </c>
      <c r="G1126">
        <v>66688</v>
      </c>
      <c r="H1126">
        <v>1.324725372956437</v>
      </c>
      <c r="I1126" t="str">
        <f>VLOOKUP($B1126&amp;$E1126,'Employee List'!$A:$E,5,0)</f>
        <v>E-1126</v>
      </c>
    </row>
    <row r="1127" spans="1:9" x14ac:dyDescent="0.35">
      <c r="A1127" t="s">
        <v>1257</v>
      </c>
      <c r="B1127" t="s">
        <v>51</v>
      </c>
      <c r="C1127" t="s">
        <v>350</v>
      </c>
      <c r="D1127" t="s">
        <v>1266</v>
      </c>
      <c r="E1127" t="s">
        <v>29</v>
      </c>
      <c r="F1127">
        <v>100819</v>
      </c>
      <c r="G1127">
        <v>84559</v>
      </c>
      <c r="H1127">
        <v>0.83872087602535239</v>
      </c>
      <c r="I1127" t="str">
        <f>VLOOKUP($B1127&amp;$E1127,'Employee List'!$A:$E,5,0)</f>
        <v>E-1126</v>
      </c>
    </row>
    <row r="1128" spans="1:9" x14ac:dyDescent="0.35">
      <c r="A1128" t="s">
        <v>1257</v>
      </c>
      <c r="B1128" t="s">
        <v>51</v>
      </c>
      <c r="C1128" t="s">
        <v>350</v>
      </c>
      <c r="D1128" t="s">
        <v>1266</v>
      </c>
      <c r="E1128" t="s">
        <v>30</v>
      </c>
      <c r="F1128">
        <v>104598</v>
      </c>
      <c r="G1128">
        <v>110461</v>
      </c>
      <c r="H1128">
        <v>1.0560526969922943</v>
      </c>
      <c r="I1128" t="str">
        <f>VLOOKUP($B1128&amp;$E1128,'Employee List'!$A:$E,5,0)</f>
        <v>E-1126</v>
      </c>
    </row>
    <row r="1129" spans="1:9" x14ac:dyDescent="0.35">
      <c r="A1129" t="s">
        <v>1257</v>
      </c>
      <c r="B1129" t="s">
        <v>51</v>
      </c>
      <c r="C1129" t="s">
        <v>350</v>
      </c>
      <c r="D1129" t="s">
        <v>1266</v>
      </c>
      <c r="E1129" t="s">
        <v>31</v>
      </c>
      <c r="F1129">
        <v>103304</v>
      </c>
      <c r="G1129">
        <v>72571</v>
      </c>
      <c r="H1129">
        <v>0.70249941918996361</v>
      </c>
      <c r="I1129" t="str">
        <f>VLOOKUP($B1129&amp;$E1129,'Employee List'!$A:$E,5,0)</f>
        <v>E-1126</v>
      </c>
    </row>
    <row r="1130" spans="1:9" x14ac:dyDescent="0.35">
      <c r="A1130" t="s">
        <v>1257</v>
      </c>
      <c r="B1130" t="s">
        <v>51</v>
      </c>
      <c r="C1130" t="s">
        <v>350</v>
      </c>
      <c r="D1130" t="s">
        <v>1267</v>
      </c>
      <c r="E1130" t="s">
        <v>29</v>
      </c>
      <c r="F1130">
        <v>49896</v>
      </c>
      <c r="G1130">
        <v>44977</v>
      </c>
      <c r="H1130">
        <v>0.90141494308160974</v>
      </c>
      <c r="I1130" t="str">
        <f>VLOOKUP($B1130&amp;$E1130,'Employee List'!$A:$E,5,0)</f>
        <v>E-1126</v>
      </c>
    </row>
    <row r="1131" spans="1:9" x14ac:dyDescent="0.35">
      <c r="A1131" t="s">
        <v>1257</v>
      </c>
      <c r="B1131" t="s">
        <v>51</v>
      </c>
      <c r="C1131" t="s">
        <v>350</v>
      </c>
      <c r="D1131" t="s">
        <v>1267</v>
      </c>
      <c r="E1131" t="s">
        <v>30</v>
      </c>
      <c r="F1131">
        <v>50869</v>
      </c>
      <c r="G1131">
        <v>40671</v>
      </c>
      <c r="H1131">
        <v>0.79952426821836486</v>
      </c>
      <c r="I1131" t="str">
        <f>VLOOKUP($B1131&amp;$E1131,'Employee List'!$A:$E,5,0)</f>
        <v>E-1126</v>
      </c>
    </row>
    <row r="1132" spans="1:9" x14ac:dyDescent="0.35">
      <c r="A1132" t="s">
        <v>1257</v>
      </c>
      <c r="B1132" t="s">
        <v>51</v>
      </c>
      <c r="C1132" t="s">
        <v>350</v>
      </c>
      <c r="D1132" t="s">
        <v>1267</v>
      </c>
      <c r="E1132" t="s">
        <v>31</v>
      </c>
      <c r="F1132">
        <v>49089</v>
      </c>
      <c r="G1132">
        <v>55867</v>
      </c>
      <c r="H1132">
        <v>1.1380757399824808</v>
      </c>
      <c r="I1132" t="str">
        <f>VLOOKUP($B1132&amp;$E1132,'Employee List'!$A:$E,5,0)</f>
        <v>E-1126</v>
      </c>
    </row>
    <row r="1133" spans="1:9" x14ac:dyDescent="0.35">
      <c r="A1133" t="s">
        <v>1257</v>
      </c>
      <c r="B1133" t="s">
        <v>51</v>
      </c>
      <c r="C1133" t="s">
        <v>350</v>
      </c>
      <c r="D1133" t="s">
        <v>1268</v>
      </c>
      <c r="E1133" t="s">
        <v>29</v>
      </c>
      <c r="F1133">
        <v>17172</v>
      </c>
      <c r="G1133">
        <v>7669</v>
      </c>
      <c r="H1133">
        <v>0.44659911483810855</v>
      </c>
      <c r="I1133" t="str">
        <f>VLOOKUP($B1133&amp;$E1133,'Employee List'!$A:$E,5,0)</f>
        <v>E-1126</v>
      </c>
    </row>
    <row r="1134" spans="1:9" x14ac:dyDescent="0.35">
      <c r="A1134" t="s">
        <v>1257</v>
      </c>
      <c r="B1134" t="s">
        <v>51</v>
      </c>
      <c r="C1134" t="s">
        <v>350</v>
      </c>
      <c r="D1134" t="s">
        <v>1268</v>
      </c>
      <c r="E1134" t="s">
        <v>30</v>
      </c>
      <c r="F1134">
        <v>13899</v>
      </c>
      <c r="G1134">
        <v>12295</v>
      </c>
      <c r="H1134">
        <v>0.88459601410173394</v>
      </c>
      <c r="I1134" t="str">
        <f>VLOOKUP($B1134&amp;$E1134,'Employee List'!$A:$E,5,0)</f>
        <v>E-1126</v>
      </c>
    </row>
    <row r="1135" spans="1:9" x14ac:dyDescent="0.35">
      <c r="A1135" t="s">
        <v>1257</v>
      </c>
      <c r="B1135" t="s">
        <v>51</v>
      </c>
      <c r="C1135" t="s">
        <v>350</v>
      </c>
      <c r="D1135" t="s">
        <v>1268</v>
      </c>
      <c r="E1135" t="s">
        <v>31</v>
      </c>
      <c r="F1135">
        <v>15653</v>
      </c>
      <c r="G1135">
        <v>10198</v>
      </c>
      <c r="H1135">
        <v>0.65150450392895931</v>
      </c>
      <c r="I1135" t="str">
        <f>VLOOKUP($B1135&amp;$E1135,'Employee List'!$A:$E,5,0)</f>
        <v>E-1126</v>
      </c>
    </row>
    <row r="1136" spans="1:9" x14ac:dyDescent="0.35">
      <c r="A1136" t="s">
        <v>1257</v>
      </c>
      <c r="B1136" t="s">
        <v>51</v>
      </c>
      <c r="C1136" t="s">
        <v>350</v>
      </c>
      <c r="D1136" t="s">
        <v>1269</v>
      </c>
      <c r="E1136" t="s">
        <v>29</v>
      </c>
      <c r="F1136">
        <v>4875</v>
      </c>
      <c r="G1136">
        <v>6356</v>
      </c>
      <c r="H1136">
        <v>1.3037948717948717</v>
      </c>
      <c r="I1136" t="str">
        <f>VLOOKUP($B1136&amp;$E1136,'Employee List'!$A:$E,5,0)</f>
        <v>E-1126</v>
      </c>
    </row>
    <row r="1137" spans="1:9" x14ac:dyDescent="0.35">
      <c r="A1137" t="s">
        <v>1257</v>
      </c>
      <c r="B1137" t="s">
        <v>51</v>
      </c>
      <c r="C1137" t="s">
        <v>350</v>
      </c>
      <c r="D1137" t="s">
        <v>1269</v>
      </c>
      <c r="E1137" t="s">
        <v>30</v>
      </c>
      <c r="F1137">
        <v>3712</v>
      </c>
      <c r="G1137">
        <v>2833</v>
      </c>
      <c r="H1137">
        <v>0.76320043103448276</v>
      </c>
      <c r="I1137" t="str">
        <f>VLOOKUP($B1137&amp;$E1137,'Employee List'!$A:$E,5,0)</f>
        <v>E-1126</v>
      </c>
    </row>
    <row r="1138" spans="1:9" x14ac:dyDescent="0.35">
      <c r="A1138" t="s">
        <v>1257</v>
      </c>
      <c r="B1138" t="s">
        <v>51</v>
      </c>
      <c r="C1138" t="s">
        <v>350</v>
      </c>
      <c r="D1138" t="s">
        <v>1269</v>
      </c>
      <c r="E1138" t="s">
        <v>31</v>
      </c>
      <c r="F1138">
        <v>1600</v>
      </c>
      <c r="G1138">
        <v>5251</v>
      </c>
      <c r="H1138">
        <v>3.2818749999999999</v>
      </c>
      <c r="I1138" t="str">
        <f>VLOOKUP($B1138&amp;$E1138,'Employee List'!$A:$E,5,0)</f>
        <v>E-1126</v>
      </c>
    </row>
    <row r="1139" spans="1:9" x14ac:dyDescent="0.35">
      <c r="A1139" t="s">
        <v>1257</v>
      </c>
      <c r="B1139" t="s">
        <v>51</v>
      </c>
      <c r="C1139" t="s">
        <v>350</v>
      </c>
      <c r="D1139" t="s">
        <v>1270</v>
      </c>
      <c r="E1139" t="s">
        <v>29</v>
      </c>
      <c r="F1139">
        <v>7111</v>
      </c>
      <c r="G1139">
        <v>11526</v>
      </c>
      <c r="H1139">
        <v>1.6208690760793136</v>
      </c>
      <c r="I1139" t="str">
        <f>VLOOKUP($B1139&amp;$E1139,'Employee List'!$A:$E,5,0)</f>
        <v>E-1126</v>
      </c>
    </row>
    <row r="1140" spans="1:9" x14ac:dyDescent="0.35">
      <c r="A1140" t="s">
        <v>1257</v>
      </c>
      <c r="B1140" t="s">
        <v>51</v>
      </c>
      <c r="C1140" t="s">
        <v>350</v>
      </c>
      <c r="D1140" t="s">
        <v>1270</v>
      </c>
      <c r="E1140" t="s">
        <v>30</v>
      </c>
      <c r="F1140">
        <v>7154</v>
      </c>
      <c r="G1140">
        <v>10683</v>
      </c>
      <c r="H1140">
        <v>1.4932904668716802</v>
      </c>
      <c r="I1140" t="str">
        <f>VLOOKUP($B1140&amp;$E1140,'Employee List'!$A:$E,5,0)</f>
        <v>E-1126</v>
      </c>
    </row>
    <row r="1141" spans="1:9" x14ac:dyDescent="0.35">
      <c r="A1141" t="s">
        <v>1257</v>
      </c>
      <c r="B1141" t="s">
        <v>51</v>
      </c>
      <c r="C1141" t="s">
        <v>350</v>
      </c>
      <c r="D1141" t="s">
        <v>1270</v>
      </c>
      <c r="E1141" t="s">
        <v>31</v>
      </c>
      <c r="F1141">
        <v>6710</v>
      </c>
      <c r="G1141">
        <v>6249</v>
      </c>
      <c r="H1141">
        <v>0.93129657228017881</v>
      </c>
      <c r="I1141" t="str">
        <f>VLOOKUP($B1141&amp;$E1141,'Employee List'!$A:$E,5,0)</f>
        <v>E-1126</v>
      </c>
    </row>
    <row r="1142" spans="1:9" x14ac:dyDescent="0.35">
      <c r="A1142" t="s">
        <v>1257</v>
      </c>
      <c r="B1142" t="s">
        <v>51</v>
      </c>
      <c r="C1142" t="s">
        <v>350</v>
      </c>
      <c r="D1142" t="s">
        <v>1271</v>
      </c>
      <c r="E1142" t="s">
        <v>29</v>
      </c>
      <c r="F1142">
        <v>24170</v>
      </c>
      <c r="G1142">
        <v>54356</v>
      </c>
      <c r="H1142">
        <v>2.2489035995035169</v>
      </c>
      <c r="I1142" t="str">
        <f>VLOOKUP($B1142&amp;$E1142,'Employee List'!$A:$E,5,0)</f>
        <v>E-1126</v>
      </c>
    </row>
    <row r="1143" spans="1:9" x14ac:dyDescent="0.35">
      <c r="A1143" t="s">
        <v>1257</v>
      </c>
      <c r="B1143" t="s">
        <v>51</v>
      </c>
      <c r="C1143" t="s">
        <v>350</v>
      </c>
      <c r="D1143" t="s">
        <v>1271</v>
      </c>
      <c r="E1143" t="s">
        <v>30</v>
      </c>
      <c r="F1143">
        <v>25977</v>
      </c>
      <c r="G1143">
        <v>42042</v>
      </c>
      <c r="H1143">
        <v>1.618431689571544</v>
      </c>
      <c r="I1143" t="str">
        <f>VLOOKUP($B1143&amp;$E1143,'Employee List'!$A:$E,5,0)</f>
        <v>E-1126</v>
      </c>
    </row>
    <row r="1144" spans="1:9" x14ac:dyDescent="0.35">
      <c r="A1144" t="s">
        <v>1257</v>
      </c>
      <c r="B1144" t="s">
        <v>51</v>
      </c>
      <c r="C1144" t="s">
        <v>350</v>
      </c>
      <c r="D1144" t="s">
        <v>1271</v>
      </c>
      <c r="E1144" t="s">
        <v>31</v>
      </c>
      <c r="F1144">
        <v>23530</v>
      </c>
      <c r="G1144">
        <v>31748</v>
      </c>
      <c r="H1144">
        <v>1.3492562685932852</v>
      </c>
      <c r="I1144" t="str">
        <f>VLOOKUP($B1144&amp;$E1144,'Employee List'!$A:$E,5,0)</f>
        <v>E-1126</v>
      </c>
    </row>
    <row r="1145" spans="1:9" x14ac:dyDescent="0.35">
      <c r="A1145" t="s">
        <v>1257</v>
      </c>
      <c r="B1145" t="s">
        <v>51</v>
      </c>
      <c r="C1145" t="s">
        <v>350</v>
      </c>
      <c r="D1145" t="s">
        <v>1258</v>
      </c>
      <c r="E1145" t="s">
        <v>29</v>
      </c>
      <c r="F1145">
        <v>169236</v>
      </c>
      <c r="G1145">
        <v>265648</v>
      </c>
      <c r="H1145">
        <v>1.5696896641376539</v>
      </c>
      <c r="I1145" t="str">
        <f>VLOOKUP($B1145&amp;$E1145,'Employee List'!$A:$E,5,0)</f>
        <v>E-1126</v>
      </c>
    </row>
    <row r="1146" spans="1:9" x14ac:dyDescent="0.35">
      <c r="A1146" t="s">
        <v>1257</v>
      </c>
      <c r="B1146" t="s">
        <v>51</v>
      </c>
      <c r="C1146" t="s">
        <v>350</v>
      </c>
      <c r="D1146" t="s">
        <v>1258</v>
      </c>
      <c r="E1146" t="s">
        <v>30</v>
      </c>
      <c r="F1146">
        <v>163432</v>
      </c>
      <c r="G1146">
        <v>304068</v>
      </c>
      <c r="H1146">
        <v>1.8605169122326104</v>
      </c>
      <c r="I1146" t="str">
        <f>VLOOKUP($B1146&amp;$E1146,'Employee List'!$A:$E,5,0)</f>
        <v>E-1126</v>
      </c>
    </row>
    <row r="1147" spans="1:9" x14ac:dyDescent="0.35">
      <c r="A1147" t="s">
        <v>1257</v>
      </c>
      <c r="B1147" t="s">
        <v>51</v>
      </c>
      <c r="C1147" t="s">
        <v>350</v>
      </c>
      <c r="D1147" t="s">
        <v>1258</v>
      </c>
      <c r="E1147" t="s">
        <v>31</v>
      </c>
      <c r="F1147">
        <v>155452</v>
      </c>
      <c r="G1147">
        <v>363807</v>
      </c>
      <c r="H1147">
        <v>2.3403172683529321</v>
      </c>
      <c r="I1147" t="str">
        <f>VLOOKUP($B1147&amp;$E1147,'Employee List'!$A:$E,5,0)</f>
        <v>E-1126</v>
      </c>
    </row>
    <row r="1148" spans="1:9" x14ac:dyDescent="0.35">
      <c r="A1148" t="s">
        <v>1257</v>
      </c>
      <c r="B1148" t="s">
        <v>51</v>
      </c>
      <c r="C1148" t="s">
        <v>350</v>
      </c>
      <c r="D1148" t="s">
        <v>1272</v>
      </c>
      <c r="E1148" t="s">
        <v>29</v>
      </c>
      <c r="F1148">
        <v>20407</v>
      </c>
      <c r="G1148">
        <v>14924</v>
      </c>
      <c r="H1148">
        <v>0.73131768510805117</v>
      </c>
      <c r="I1148" t="str">
        <f>VLOOKUP($B1148&amp;$E1148,'Employee List'!$A:$E,5,0)</f>
        <v>E-1126</v>
      </c>
    </row>
    <row r="1149" spans="1:9" x14ac:dyDescent="0.35">
      <c r="A1149" t="s">
        <v>1257</v>
      </c>
      <c r="B1149" t="s">
        <v>51</v>
      </c>
      <c r="C1149" t="s">
        <v>350</v>
      </c>
      <c r="D1149" t="s">
        <v>1272</v>
      </c>
      <c r="E1149" t="s">
        <v>30</v>
      </c>
      <c r="F1149">
        <v>22352</v>
      </c>
      <c r="G1149">
        <v>31017</v>
      </c>
      <c r="H1149">
        <v>1.3876610594130279</v>
      </c>
      <c r="I1149" t="str">
        <f>VLOOKUP($B1149&amp;$E1149,'Employee List'!$A:$E,5,0)</f>
        <v>E-1126</v>
      </c>
    </row>
    <row r="1150" spans="1:9" x14ac:dyDescent="0.35">
      <c r="A1150" t="s">
        <v>1257</v>
      </c>
      <c r="B1150" t="s">
        <v>51</v>
      </c>
      <c r="C1150" t="s">
        <v>350</v>
      </c>
      <c r="D1150" t="s">
        <v>1272</v>
      </c>
      <c r="E1150" t="s">
        <v>31</v>
      </c>
      <c r="F1150">
        <v>21657</v>
      </c>
      <c r="G1150">
        <v>23928</v>
      </c>
      <c r="H1150">
        <v>1.1048621692755229</v>
      </c>
      <c r="I1150" t="str">
        <f>VLOOKUP($B1150&amp;$E1150,'Employee List'!$A:$E,5,0)</f>
        <v>E-1126</v>
      </c>
    </row>
    <row r="1151" spans="1:9" x14ac:dyDescent="0.35">
      <c r="A1151" t="s">
        <v>1257</v>
      </c>
      <c r="B1151" t="s">
        <v>51</v>
      </c>
      <c r="C1151" t="s">
        <v>350</v>
      </c>
      <c r="D1151" t="s">
        <v>1259</v>
      </c>
      <c r="E1151" t="s">
        <v>29</v>
      </c>
      <c r="F1151">
        <v>87182</v>
      </c>
      <c r="G1151">
        <v>65655</v>
      </c>
      <c r="H1151">
        <v>0.75307976417150324</v>
      </c>
      <c r="I1151" t="str">
        <f>VLOOKUP($B1151&amp;$E1151,'Employee List'!$A:$E,5,0)</f>
        <v>E-1126</v>
      </c>
    </row>
    <row r="1152" spans="1:9" x14ac:dyDescent="0.35">
      <c r="A1152" t="s">
        <v>1257</v>
      </c>
      <c r="B1152" t="s">
        <v>51</v>
      </c>
      <c r="C1152" t="s">
        <v>350</v>
      </c>
      <c r="D1152" t="s">
        <v>1259</v>
      </c>
      <c r="E1152" t="s">
        <v>30</v>
      </c>
      <c r="F1152">
        <v>93163</v>
      </c>
      <c r="G1152">
        <v>71391</v>
      </c>
      <c r="H1152">
        <v>0.76630207271126949</v>
      </c>
      <c r="I1152" t="str">
        <f>VLOOKUP($B1152&amp;$E1152,'Employee List'!$A:$E,5,0)</f>
        <v>E-1126</v>
      </c>
    </row>
    <row r="1153" spans="1:9" x14ac:dyDescent="0.35">
      <c r="A1153" t="s">
        <v>1257</v>
      </c>
      <c r="B1153" t="s">
        <v>51</v>
      </c>
      <c r="C1153" t="s">
        <v>350</v>
      </c>
      <c r="D1153" t="s">
        <v>1259</v>
      </c>
      <c r="E1153" t="s">
        <v>31</v>
      </c>
      <c r="F1153">
        <v>92321</v>
      </c>
      <c r="G1153">
        <v>79382</v>
      </c>
      <c r="H1153">
        <v>0.85984770528915411</v>
      </c>
      <c r="I1153" t="str">
        <f>VLOOKUP($B1153&amp;$E1153,'Employee List'!$A:$E,5,0)</f>
        <v>E-1126</v>
      </c>
    </row>
    <row r="1154" spans="1:9" x14ac:dyDescent="0.35">
      <c r="A1154" t="s">
        <v>1257</v>
      </c>
      <c r="B1154" t="s">
        <v>51</v>
      </c>
      <c r="C1154" t="s">
        <v>350</v>
      </c>
      <c r="D1154" t="s">
        <v>1273</v>
      </c>
      <c r="E1154" t="s">
        <v>29</v>
      </c>
      <c r="F1154">
        <v>8631</v>
      </c>
      <c r="G1154">
        <v>8415</v>
      </c>
      <c r="H1154">
        <v>0.97497393117831077</v>
      </c>
      <c r="I1154" t="str">
        <f>VLOOKUP($B1154&amp;$E1154,'Employee List'!$A:$E,5,0)</f>
        <v>E-1126</v>
      </c>
    </row>
    <row r="1155" spans="1:9" x14ac:dyDescent="0.35">
      <c r="A1155" t="s">
        <v>1257</v>
      </c>
      <c r="B1155" t="s">
        <v>51</v>
      </c>
      <c r="C1155" t="s">
        <v>350</v>
      </c>
      <c r="D1155" t="s">
        <v>1273</v>
      </c>
      <c r="E1155" t="s">
        <v>30</v>
      </c>
      <c r="F1155">
        <v>8663</v>
      </c>
      <c r="G1155">
        <v>11043</v>
      </c>
      <c r="H1155">
        <v>1.274731617222671</v>
      </c>
      <c r="I1155" t="str">
        <f>VLOOKUP($B1155&amp;$E1155,'Employee List'!$A:$E,5,0)</f>
        <v>E-1126</v>
      </c>
    </row>
    <row r="1156" spans="1:9" x14ac:dyDescent="0.35">
      <c r="A1156" t="s">
        <v>1257</v>
      </c>
      <c r="B1156" t="s">
        <v>51</v>
      </c>
      <c r="C1156" t="s">
        <v>350</v>
      </c>
      <c r="D1156" t="s">
        <v>1273</v>
      </c>
      <c r="E1156" t="s">
        <v>31</v>
      </c>
      <c r="F1156">
        <v>7576</v>
      </c>
      <c r="G1156">
        <v>10787</v>
      </c>
      <c r="H1156">
        <v>1.4238384371700106</v>
      </c>
      <c r="I1156" t="str">
        <f>VLOOKUP($B1156&amp;$E1156,'Employee List'!$A:$E,5,0)</f>
        <v>E-1126</v>
      </c>
    </row>
    <row r="1157" spans="1:9" x14ac:dyDescent="0.35">
      <c r="A1157" t="s">
        <v>1257</v>
      </c>
      <c r="B1157" t="s">
        <v>51</v>
      </c>
      <c r="C1157" t="s">
        <v>350</v>
      </c>
      <c r="D1157" t="s">
        <v>1275</v>
      </c>
      <c r="E1157" t="s">
        <v>29</v>
      </c>
      <c r="F1157">
        <v>17240</v>
      </c>
      <c r="G1157">
        <v>14947</v>
      </c>
      <c r="H1157">
        <v>0.86699535962877028</v>
      </c>
      <c r="I1157" t="str">
        <f>VLOOKUP($B1157&amp;$E1157,'Employee List'!$A:$E,5,0)</f>
        <v>E-1126</v>
      </c>
    </row>
    <row r="1158" spans="1:9" x14ac:dyDescent="0.35">
      <c r="A1158" t="s">
        <v>1257</v>
      </c>
      <c r="B1158" t="s">
        <v>51</v>
      </c>
      <c r="C1158" t="s">
        <v>350</v>
      </c>
      <c r="D1158" t="s">
        <v>1275</v>
      </c>
      <c r="E1158" t="s">
        <v>30</v>
      </c>
      <c r="F1158">
        <v>15916</v>
      </c>
      <c r="G1158">
        <v>15358</v>
      </c>
      <c r="H1158">
        <v>0.9649409399346569</v>
      </c>
      <c r="I1158" t="str">
        <f>VLOOKUP($B1158&amp;$E1158,'Employee List'!$A:$E,5,0)</f>
        <v>E-1126</v>
      </c>
    </row>
    <row r="1159" spans="1:9" x14ac:dyDescent="0.35">
      <c r="A1159" t="s">
        <v>1257</v>
      </c>
      <c r="B1159" t="s">
        <v>51</v>
      </c>
      <c r="C1159" t="s">
        <v>350</v>
      </c>
      <c r="D1159" t="s">
        <v>1275</v>
      </c>
      <c r="E1159" t="s">
        <v>31</v>
      </c>
      <c r="F1159">
        <v>14427</v>
      </c>
      <c r="G1159">
        <v>10369</v>
      </c>
      <c r="H1159">
        <v>0.71872184099258341</v>
      </c>
      <c r="I1159" t="str">
        <f>VLOOKUP($B1159&amp;$E1159,'Employee List'!$A:$E,5,0)</f>
        <v>E-1126</v>
      </c>
    </row>
    <row r="1160" spans="1:9" x14ac:dyDescent="0.35">
      <c r="A1160" t="s">
        <v>1257</v>
      </c>
      <c r="B1160" t="s">
        <v>51</v>
      </c>
      <c r="C1160" t="s">
        <v>350</v>
      </c>
      <c r="D1160" t="s">
        <v>1276</v>
      </c>
      <c r="E1160" t="s">
        <v>29</v>
      </c>
      <c r="F1160">
        <v>5376</v>
      </c>
      <c r="G1160">
        <v>5833</v>
      </c>
      <c r="H1160">
        <v>1.0850074404761905</v>
      </c>
      <c r="I1160" t="str">
        <f>VLOOKUP($B1160&amp;$E1160,'Employee List'!$A:$E,5,0)</f>
        <v>E-1126</v>
      </c>
    </row>
    <row r="1161" spans="1:9" x14ac:dyDescent="0.35">
      <c r="A1161" t="s">
        <v>1257</v>
      </c>
      <c r="B1161" t="s">
        <v>51</v>
      </c>
      <c r="C1161" t="s">
        <v>350</v>
      </c>
      <c r="D1161" t="s">
        <v>1276</v>
      </c>
      <c r="E1161" t="s">
        <v>30</v>
      </c>
      <c r="F1161">
        <v>2904</v>
      </c>
      <c r="G1161">
        <v>3955</v>
      </c>
      <c r="H1161">
        <v>1.3619146005509641</v>
      </c>
      <c r="I1161" t="str">
        <f>VLOOKUP($B1161&amp;$E1161,'Employee List'!$A:$E,5,0)</f>
        <v>E-1126</v>
      </c>
    </row>
    <row r="1162" spans="1:9" x14ac:dyDescent="0.35">
      <c r="A1162" t="s">
        <v>1257</v>
      </c>
      <c r="B1162" t="s">
        <v>51</v>
      </c>
      <c r="C1162" t="s">
        <v>350</v>
      </c>
      <c r="D1162" t="s">
        <v>1276</v>
      </c>
      <c r="E1162" t="s">
        <v>31</v>
      </c>
      <c r="F1162">
        <v>3290</v>
      </c>
      <c r="G1162">
        <v>4739</v>
      </c>
      <c r="H1162">
        <v>1.4404255319148935</v>
      </c>
      <c r="I1162" t="str">
        <f>VLOOKUP($B1162&amp;$E1162,'Employee List'!$A:$E,5,0)</f>
        <v>E-1126</v>
      </c>
    </row>
    <row r="1163" spans="1:9" x14ac:dyDescent="0.35">
      <c r="A1163" t="s">
        <v>1257</v>
      </c>
      <c r="B1163" t="s">
        <v>51</v>
      </c>
      <c r="C1163" t="s">
        <v>350</v>
      </c>
      <c r="D1163" t="s">
        <v>1277</v>
      </c>
      <c r="E1163" t="s">
        <v>29</v>
      </c>
      <c r="F1163">
        <v>7296</v>
      </c>
      <c r="G1163">
        <v>4348</v>
      </c>
      <c r="H1163">
        <v>0.5959429824561403</v>
      </c>
      <c r="I1163" t="str">
        <f>VLOOKUP($B1163&amp;$E1163,'Employee List'!$A:$E,5,0)</f>
        <v>E-1126</v>
      </c>
    </row>
    <row r="1164" spans="1:9" x14ac:dyDescent="0.35">
      <c r="A1164" t="s">
        <v>1257</v>
      </c>
      <c r="B1164" t="s">
        <v>51</v>
      </c>
      <c r="C1164" t="s">
        <v>350</v>
      </c>
      <c r="D1164" t="s">
        <v>1277</v>
      </c>
      <c r="E1164" t="s">
        <v>30</v>
      </c>
      <c r="F1164">
        <v>7441</v>
      </c>
      <c r="G1164">
        <v>8205</v>
      </c>
      <c r="H1164">
        <v>1.1026743717242307</v>
      </c>
      <c r="I1164" t="str">
        <f>VLOOKUP($B1164&amp;$E1164,'Employee List'!$A:$E,5,0)</f>
        <v>E-1126</v>
      </c>
    </row>
    <row r="1165" spans="1:9" x14ac:dyDescent="0.35">
      <c r="A1165" t="s">
        <v>1257</v>
      </c>
      <c r="B1165" t="s">
        <v>51</v>
      </c>
      <c r="C1165" t="s">
        <v>350</v>
      </c>
      <c r="D1165" t="s">
        <v>1277</v>
      </c>
      <c r="E1165" t="s">
        <v>31</v>
      </c>
      <c r="F1165">
        <v>9492</v>
      </c>
      <c r="G1165">
        <v>3093</v>
      </c>
      <c r="H1165">
        <v>0.32585335018963335</v>
      </c>
      <c r="I1165" t="str">
        <f>VLOOKUP($B1165&amp;$E1165,'Employee List'!$A:$E,5,0)</f>
        <v>E-1126</v>
      </c>
    </row>
    <row r="1166" spans="1:9" x14ac:dyDescent="0.35">
      <c r="A1166" t="s">
        <v>1257</v>
      </c>
      <c r="B1166" t="s">
        <v>51</v>
      </c>
      <c r="C1166" t="s">
        <v>350</v>
      </c>
      <c r="D1166" t="s">
        <v>1278</v>
      </c>
      <c r="E1166" t="s">
        <v>29</v>
      </c>
      <c r="F1166">
        <v>9294</v>
      </c>
      <c r="G1166">
        <v>9371</v>
      </c>
      <c r="H1166">
        <v>1.0082849149989241</v>
      </c>
      <c r="I1166" t="str">
        <f>VLOOKUP($B1166&amp;$E1166,'Employee List'!$A:$E,5,0)</f>
        <v>E-1126</v>
      </c>
    </row>
    <row r="1167" spans="1:9" x14ac:dyDescent="0.35">
      <c r="A1167" t="s">
        <v>1257</v>
      </c>
      <c r="B1167" t="s">
        <v>51</v>
      </c>
      <c r="C1167" t="s">
        <v>350</v>
      </c>
      <c r="D1167" t="s">
        <v>1278</v>
      </c>
      <c r="E1167" t="s">
        <v>30</v>
      </c>
      <c r="F1167">
        <v>8637</v>
      </c>
      <c r="G1167">
        <v>10671</v>
      </c>
      <c r="H1167">
        <v>1.2354984369572768</v>
      </c>
      <c r="I1167" t="str">
        <f>VLOOKUP($B1167&amp;$E1167,'Employee List'!$A:$E,5,0)</f>
        <v>E-1126</v>
      </c>
    </row>
    <row r="1168" spans="1:9" x14ac:dyDescent="0.35">
      <c r="A1168" t="s">
        <v>1257</v>
      </c>
      <c r="B1168" t="s">
        <v>51</v>
      </c>
      <c r="C1168" t="s">
        <v>350</v>
      </c>
      <c r="D1168" t="s">
        <v>1278</v>
      </c>
      <c r="E1168" t="s">
        <v>31</v>
      </c>
      <c r="F1168">
        <v>8676</v>
      </c>
      <c r="G1168">
        <v>7366</v>
      </c>
      <c r="H1168">
        <v>0.84900875979714152</v>
      </c>
      <c r="I1168" t="str">
        <f>VLOOKUP($B1168&amp;$E1168,'Employee List'!$A:$E,5,0)</f>
        <v>E-1126</v>
      </c>
    </row>
    <row r="1169" spans="1:9" x14ac:dyDescent="0.35">
      <c r="A1169" t="s">
        <v>1257</v>
      </c>
      <c r="B1169" t="s">
        <v>51</v>
      </c>
      <c r="C1169" t="s">
        <v>350</v>
      </c>
      <c r="D1169" t="s">
        <v>1279</v>
      </c>
      <c r="E1169" t="s">
        <v>29</v>
      </c>
      <c r="F1169">
        <v>1961</v>
      </c>
      <c r="G1169">
        <v>3101</v>
      </c>
      <c r="H1169">
        <v>1.5813360530341662</v>
      </c>
      <c r="I1169" t="str">
        <f>VLOOKUP($B1169&amp;$E1169,'Employee List'!$A:$E,5,0)</f>
        <v>E-1126</v>
      </c>
    </row>
    <row r="1170" spans="1:9" x14ac:dyDescent="0.35">
      <c r="A1170" t="s">
        <v>1257</v>
      </c>
      <c r="B1170" t="s">
        <v>51</v>
      </c>
      <c r="C1170" t="s">
        <v>350</v>
      </c>
      <c r="D1170" t="s">
        <v>1279</v>
      </c>
      <c r="E1170" t="s">
        <v>30</v>
      </c>
      <c r="F1170">
        <v>4699</v>
      </c>
      <c r="G1170">
        <v>4691</v>
      </c>
      <c r="H1170">
        <v>0.99829751010853374</v>
      </c>
      <c r="I1170" t="str">
        <f>VLOOKUP($B1170&amp;$E1170,'Employee List'!$A:$E,5,0)</f>
        <v>E-1126</v>
      </c>
    </row>
    <row r="1171" spans="1:9" x14ac:dyDescent="0.35">
      <c r="A1171" t="s">
        <v>1257</v>
      </c>
      <c r="B1171" t="s">
        <v>51</v>
      </c>
      <c r="C1171" t="s">
        <v>350</v>
      </c>
      <c r="D1171" t="s">
        <v>1279</v>
      </c>
      <c r="E1171" t="s">
        <v>31</v>
      </c>
      <c r="F1171">
        <v>1563</v>
      </c>
      <c r="G1171">
        <v>4384</v>
      </c>
      <c r="H1171">
        <v>2.8048624440179144</v>
      </c>
      <c r="I1171" t="str">
        <f>VLOOKUP($B1171&amp;$E1171,'Employee List'!$A:$E,5,0)</f>
        <v>E-1126</v>
      </c>
    </row>
    <row r="1172" spans="1:9" x14ac:dyDescent="0.35">
      <c r="A1172" t="s">
        <v>1257</v>
      </c>
      <c r="B1172" t="s">
        <v>51</v>
      </c>
      <c r="C1172" t="s">
        <v>350</v>
      </c>
      <c r="D1172" t="s">
        <v>1280</v>
      </c>
      <c r="E1172" t="s">
        <v>29</v>
      </c>
      <c r="F1172">
        <v>7057</v>
      </c>
      <c r="G1172">
        <v>10318</v>
      </c>
      <c r="H1172">
        <v>1.4620943743800481</v>
      </c>
      <c r="I1172" t="str">
        <f>VLOOKUP($B1172&amp;$E1172,'Employee List'!$A:$E,5,0)</f>
        <v>E-1126</v>
      </c>
    </row>
    <row r="1173" spans="1:9" x14ac:dyDescent="0.35">
      <c r="A1173" t="s">
        <v>1257</v>
      </c>
      <c r="B1173" t="s">
        <v>51</v>
      </c>
      <c r="C1173" t="s">
        <v>350</v>
      </c>
      <c r="D1173" t="s">
        <v>1280</v>
      </c>
      <c r="E1173" t="s">
        <v>30</v>
      </c>
      <c r="F1173">
        <v>7174</v>
      </c>
      <c r="G1173">
        <v>6582</v>
      </c>
      <c r="H1173">
        <v>0.91747978812378028</v>
      </c>
      <c r="I1173" t="str">
        <f>VLOOKUP($B1173&amp;$E1173,'Employee List'!$A:$E,5,0)</f>
        <v>E-1126</v>
      </c>
    </row>
    <row r="1174" spans="1:9" x14ac:dyDescent="0.35">
      <c r="A1174" t="s">
        <v>1257</v>
      </c>
      <c r="B1174" t="s">
        <v>51</v>
      </c>
      <c r="C1174" t="s">
        <v>350</v>
      </c>
      <c r="D1174" t="s">
        <v>1280</v>
      </c>
      <c r="E1174" t="s">
        <v>31</v>
      </c>
      <c r="F1174">
        <v>9970</v>
      </c>
      <c r="G1174">
        <v>3081</v>
      </c>
      <c r="H1174">
        <v>0.30902708124373118</v>
      </c>
      <c r="I1174" t="str">
        <f>VLOOKUP($B1174&amp;$E1174,'Employee List'!$A:$E,5,0)</f>
        <v>E-1126</v>
      </c>
    </row>
    <row r="1175" spans="1:9" x14ac:dyDescent="0.35">
      <c r="A1175" t="s">
        <v>1257</v>
      </c>
      <c r="B1175" t="s">
        <v>51</v>
      </c>
      <c r="C1175" t="s">
        <v>350</v>
      </c>
      <c r="D1175" t="s">
        <v>1262</v>
      </c>
      <c r="E1175" t="s">
        <v>29</v>
      </c>
      <c r="F1175">
        <v>26935</v>
      </c>
      <c r="G1175">
        <v>29632</v>
      </c>
      <c r="H1175">
        <v>1.100129942454056</v>
      </c>
      <c r="I1175" t="str">
        <f>VLOOKUP($B1175&amp;$E1175,'Employee List'!$A:$E,5,0)</f>
        <v>E-1126</v>
      </c>
    </row>
    <row r="1176" spans="1:9" x14ac:dyDescent="0.35">
      <c r="A1176" t="s">
        <v>1257</v>
      </c>
      <c r="B1176" t="s">
        <v>51</v>
      </c>
      <c r="C1176" t="s">
        <v>350</v>
      </c>
      <c r="D1176" t="s">
        <v>1262</v>
      </c>
      <c r="E1176" t="s">
        <v>30</v>
      </c>
      <c r="F1176">
        <v>26021</v>
      </c>
      <c r="G1176">
        <v>34877</v>
      </c>
      <c r="H1176">
        <v>1.34034049421621</v>
      </c>
      <c r="I1176" t="str">
        <f>VLOOKUP($B1176&amp;$E1176,'Employee List'!$A:$E,5,0)</f>
        <v>E-1126</v>
      </c>
    </row>
    <row r="1177" spans="1:9" x14ac:dyDescent="0.35">
      <c r="A1177" t="s">
        <v>1257</v>
      </c>
      <c r="B1177" t="s">
        <v>51</v>
      </c>
      <c r="C1177" t="s">
        <v>350</v>
      </c>
      <c r="D1177" t="s">
        <v>1262</v>
      </c>
      <c r="E1177" t="s">
        <v>31</v>
      </c>
      <c r="F1177">
        <v>28830</v>
      </c>
      <c r="G1177">
        <v>32055</v>
      </c>
      <c r="H1177">
        <v>1.1118626430801248</v>
      </c>
      <c r="I1177" t="str">
        <f>VLOOKUP($B1177&amp;$E1177,'Employee List'!$A:$E,5,0)</f>
        <v>E-1126</v>
      </c>
    </row>
    <row r="1178" spans="1:9" x14ac:dyDescent="0.35">
      <c r="A1178" t="s">
        <v>1257</v>
      </c>
      <c r="B1178" t="s">
        <v>51</v>
      </c>
      <c r="C1178" t="s">
        <v>350</v>
      </c>
      <c r="D1178" t="s">
        <v>1282</v>
      </c>
      <c r="E1178" t="s">
        <v>29</v>
      </c>
      <c r="F1178">
        <v>3150</v>
      </c>
      <c r="G1178">
        <v>1716</v>
      </c>
      <c r="H1178">
        <v>0.54476190476190478</v>
      </c>
      <c r="I1178" t="str">
        <f>VLOOKUP($B1178&amp;$E1178,'Employee List'!$A:$E,5,0)</f>
        <v>E-1126</v>
      </c>
    </row>
    <row r="1179" spans="1:9" x14ac:dyDescent="0.35">
      <c r="A1179" t="s">
        <v>1257</v>
      </c>
      <c r="B1179" t="s">
        <v>51</v>
      </c>
      <c r="C1179" t="s">
        <v>350</v>
      </c>
      <c r="D1179" t="s">
        <v>1282</v>
      </c>
      <c r="E1179" t="s">
        <v>30</v>
      </c>
      <c r="F1179">
        <v>6320</v>
      </c>
      <c r="G1179">
        <v>2930</v>
      </c>
      <c r="H1179">
        <v>0.46360759493670883</v>
      </c>
      <c r="I1179" t="str">
        <f>VLOOKUP($B1179&amp;$E1179,'Employee List'!$A:$E,5,0)</f>
        <v>E-1126</v>
      </c>
    </row>
    <row r="1180" spans="1:9" x14ac:dyDescent="0.35">
      <c r="A1180" t="s">
        <v>1257</v>
      </c>
      <c r="B1180" t="s">
        <v>51</v>
      </c>
      <c r="C1180" t="s">
        <v>350</v>
      </c>
      <c r="D1180" t="s">
        <v>1282</v>
      </c>
      <c r="E1180" t="s">
        <v>31</v>
      </c>
      <c r="F1180">
        <v>5393</v>
      </c>
      <c r="G1180">
        <v>3381</v>
      </c>
      <c r="H1180">
        <v>0.62692379009827559</v>
      </c>
      <c r="I1180" t="str">
        <f>VLOOKUP($B1180&amp;$E1180,'Employee List'!$A:$E,5,0)</f>
        <v>E-1126</v>
      </c>
    </row>
    <row r="1181" spans="1:9" x14ac:dyDescent="0.35">
      <c r="A1181" t="s">
        <v>1257</v>
      </c>
      <c r="B1181" t="s">
        <v>51</v>
      </c>
      <c r="C1181" t="s">
        <v>350</v>
      </c>
      <c r="D1181" t="s">
        <v>1281</v>
      </c>
      <c r="E1181" t="s">
        <v>29</v>
      </c>
      <c r="F1181">
        <v>4220</v>
      </c>
      <c r="G1181">
        <v>5996</v>
      </c>
      <c r="H1181">
        <v>1.4208530805687203</v>
      </c>
      <c r="I1181" t="str">
        <f>VLOOKUP($B1181&amp;$E1181,'Employee List'!$A:$E,5,0)</f>
        <v>E-1126</v>
      </c>
    </row>
    <row r="1182" spans="1:9" x14ac:dyDescent="0.35">
      <c r="A1182" t="s">
        <v>1257</v>
      </c>
      <c r="B1182" t="s">
        <v>51</v>
      </c>
      <c r="C1182" t="s">
        <v>350</v>
      </c>
      <c r="D1182" t="s">
        <v>1281</v>
      </c>
      <c r="E1182" t="s">
        <v>30</v>
      </c>
      <c r="F1182">
        <v>4161</v>
      </c>
      <c r="G1182">
        <v>2949</v>
      </c>
      <c r="H1182">
        <v>0.70872386445565971</v>
      </c>
      <c r="I1182" t="str">
        <f>VLOOKUP($B1182&amp;$E1182,'Employee List'!$A:$E,5,0)</f>
        <v>E-1126</v>
      </c>
    </row>
    <row r="1183" spans="1:9" x14ac:dyDescent="0.35">
      <c r="A1183" t="s">
        <v>1257</v>
      </c>
      <c r="B1183" t="s">
        <v>51</v>
      </c>
      <c r="C1183" t="s">
        <v>350</v>
      </c>
      <c r="D1183" t="s">
        <v>1281</v>
      </c>
      <c r="E1183" t="s">
        <v>31</v>
      </c>
      <c r="F1183">
        <v>2982</v>
      </c>
      <c r="G1183">
        <v>2291</v>
      </c>
      <c r="H1183">
        <v>0.7682763246143528</v>
      </c>
      <c r="I1183" t="str">
        <f>VLOOKUP($B1183&amp;$E1183,'Employee List'!$A:$E,5,0)</f>
        <v>E-1126</v>
      </c>
    </row>
    <row r="1184" spans="1:9" x14ac:dyDescent="0.35">
      <c r="A1184" t="s">
        <v>1257</v>
      </c>
      <c r="B1184" t="s">
        <v>52</v>
      </c>
      <c r="C1184" t="s">
        <v>350</v>
      </c>
      <c r="D1184" t="s">
        <v>1274</v>
      </c>
      <c r="E1184" t="s">
        <v>29</v>
      </c>
      <c r="F1184">
        <v>33867</v>
      </c>
      <c r="G1184">
        <v>31755</v>
      </c>
      <c r="H1184">
        <v>0.93763840907077689</v>
      </c>
      <c r="I1184" t="str">
        <f>VLOOKUP($B1184&amp;$E1184,'Employee List'!$A:$E,5,0)</f>
        <v>E-1127</v>
      </c>
    </row>
    <row r="1185" spans="1:9" x14ac:dyDescent="0.35">
      <c r="A1185" t="s">
        <v>1257</v>
      </c>
      <c r="B1185" t="s">
        <v>52</v>
      </c>
      <c r="C1185" t="s">
        <v>350</v>
      </c>
      <c r="D1185" t="s">
        <v>1274</v>
      </c>
      <c r="E1185" t="s">
        <v>30</v>
      </c>
      <c r="F1185">
        <v>34309</v>
      </c>
      <c r="G1185">
        <v>19468</v>
      </c>
      <c r="H1185">
        <v>0.56743128625142092</v>
      </c>
      <c r="I1185" t="str">
        <f>VLOOKUP($B1185&amp;$E1185,'Employee List'!$A:$E,5,0)</f>
        <v>E-1127</v>
      </c>
    </row>
    <row r="1186" spans="1:9" x14ac:dyDescent="0.35">
      <c r="A1186" t="s">
        <v>1257</v>
      </c>
      <c r="B1186" t="s">
        <v>52</v>
      </c>
      <c r="C1186" t="s">
        <v>350</v>
      </c>
      <c r="D1186" t="s">
        <v>1274</v>
      </c>
      <c r="E1186" t="s">
        <v>31</v>
      </c>
      <c r="F1186">
        <v>32282</v>
      </c>
      <c r="G1186">
        <v>19533</v>
      </c>
      <c r="H1186">
        <v>0.60507403506598101</v>
      </c>
      <c r="I1186" t="str">
        <f>VLOOKUP($B1186&amp;$E1186,'Employee List'!$A:$E,5,0)</f>
        <v>E-1127</v>
      </c>
    </row>
    <row r="1187" spans="1:9" x14ac:dyDescent="0.35">
      <c r="A1187" t="s">
        <v>1257</v>
      </c>
      <c r="B1187" t="s">
        <v>52</v>
      </c>
      <c r="C1187" t="s">
        <v>350</v>
      </c>
      <c r="D1187" t="s">
        <v>1263</v>
      </c>
      <c r="E1187" t="s">
        <v>29</v>
      </c>
      <c r="F1187">
        <v>47869</v>
      </c>
      <c r="G1187">
        <v>59517</v>
      </c>
      <c r="H1187">
        <v>1.2433307568572562</v>
      </c>
      <c r="I1187" t="str">
        <f>VLOOKUP($B1187&amp;$E1187,'Employee List'!$A:$E,5,0)</f>
        <v>E-1127</v>
      </c>
    </row>
    <row r="1188" spans="1:9" x14ac:dyDescent="0.35">
      <c r="A1188" t="s">
        <v>1257</v>
      </c>
      <c r="B1188" t="s">
        <v>52</v>
      </c>
      <c r="C1188" t="s">
        <v>350</v>
      </c>
      <c r="D1188" t="s">
        <v>1263</v>
      </c>
      <c r="E1188" t="s">
        <v>30</v>
      </c>
      <c r="F1188">
        <v>50847</v>
      </c>
      <c r="G1188">
        <v>13465</v>
      </c>
      <c r="H1188">
        <v>0.26481404999311658</v>
      </c>
      <c r="I1188" t="str">
        <f>VLOOKUP($B1188&amp;$E1188,'Employee List'!$A:$E,5,0)</f>
        <v>E-1127</v>
      </c>
    </row>
    <row r="1189" spans="1:9" x14ac:dyDescent="0.35">
      <c r="A1189" t="s">
        <v>1257</v>
      </c>
      <c r="B1189" t="s">
        <v>52</v>
      </c>
      <c r="C1189" t="s">
        <v>350</v>
      </c>
      <c r="D1189" t="s">
        <v>1263</v>
      </c>
      <c r="E1189" t="s">
        <v>31</v>
      </c>
      <c r="F1189">
        <v>52696</v>
      </c>
      <c r="G1189">
        <v>27666</v>
      </c>
      <c r="H1189">
        <v>0.52501138606345832</v>
      </c>
      <c r="I1189" t="str">
        <f>VLOOKUP($B1189&amp;$E1189,'Employee List'!$A:$E,5,0)</f>
        <v>E-1127</v>
      </c>
    </row>
    <row r="1190" spans="1:9" x14ac:dyDescent="0.35">
      <c r="A1190" t="s">
        <v>1257</v>
      </c>
      <c r="B1190" t="s">
        <v>52</v>
      </c>
      <c r="C1190" t="s">
        <v>350</v>
      </c>
      <c r="D1190" t="s">
        <v>1264</v>
      </c>
      <c r="E1190" t="s">
        <v>29</v>
      </c>
      <c r="F1190">
        <v>23664</v>
      </c>
      <c r="G1190">
        <v>6530</v>
      </c>
      <c r="H1190">
        <v>0.27594658553076401</v>
      </c>
      <c r="I1190" t="str">
        <f>VLOOKUP($B1190&amp;$E1190,'Employee List'!$A:$E,5,0)</f>
        <v>E-1127</v>
      </c>
    </row>
    <row r="1191" spans="1:9" x14ac:dyDescent="0.35">
      <c r="A1191" t="s">
        <v>1257</v>
      </c>
      <c r="B1191" t="s">
        <v>52</v>
      </c>
      <c r="C1191" t="s">
        <v>350</v>
      </c>
      <c r="D1191" t="s">
        <v>1264</v>
      </c>
      <c r="E1191" t="s">
        <v>30</v>
      </c>
      <c r="F1191">
        <v>22385</v>
      </c>
      <c r="G1191">
        <v>5277</v>
      </c>
      <c r="H1191">
        <v>0.23573821755639937</v>
      </c>
      <c r="I1191" t="str">
        <f>VLOOKUP($B1191&amp;$E1191,'Employee List'!$A:$E,5,0)</f>
        <v>E-1127</v>
      </c>
    </row>
    <row r="1192" spans="1:9" x14ac:dyDescent="0.35">
      <c r="A1192" t="s">
        <v>1257</v>
      </c>
      <c r="B1192" t="s">
        <v>52</v>
      </c>
      <c r="C1192" t="s">
        <v>350</v>
      </c>
      <c r="D1192" t="s">
        <v>1264</v>
      </c>
      <c r="E1192" t="s">
        <v>31</v>
      </c>
      <c r="F1192">
        <v>23876</v>
      </c>
      <c r="G1192">
        <v>5030</v>
      </c>
      <c r="H1192">
        <v>0.21067180432233204</v>
      </c>
      <c r="I1192" t="str">
        <f>VLOOKUP($B1192&amp;$E1192,'Employee List'!$A:$E,5,0)</f>
        <v>E-1127</v>
      </c>
    </row>
    <row r="1193" spans="1:9" x14ac:dyDescent="0.35">
      <c r="A1193" t="s">
        <v>1257</v>
      </c>
      <c r="B1193" t="s">
        <v>52</v>
      </c>
      <c r="C1193" t="s">
        <v>350</v>
      </c>
      <c r="D1193" t="s">
        <v>1265</v>
      </c>
      <c r="E1193" t="s">
        <v>29</v>
      </c>
      <c r="F1193">
        <v>35890</v>
      </c>
      <c r="G1193">
        <v>8085</v>
      </c>
      <c r="H1193">
        <v>0.22527166341599331</v>
      </c>
      <c r="I1193" t="str">
        <f>VLOOKUP($B1193&amp;$E1193,'Employee List'!$A:$E,5,0)</f>
        <v>E-1127</v>
      </c>
    </row>
    <row r="1194" spans="1:9" x14ac:dyDescent="0.35">
      <c r="A1194" t="s">
        <v>1257</v>
      </c>
      <c r="B1194" t="s">
        <v>52</v>
      </c>
      <c r="C1194" t="s">
        <v>350</v>
      </c>
      <c r="D1194" t="s">
        <v>1265</v>
      </c>
      <c r="E1194" t="s">
        <v>30</v>
      </c>
      <c r="F1194">
        <v>35371</v>
      </c>
      <c r="G1194">
        <v>8472</v>
      </c>
      <c r="H1194">
        <v>0.23951824941336122</v>
      </c>
      <c r="I1194" t="str">
        <f>VLOOKUP($B1194&amp;$E1194,'Employee List'!$A:$E,5,0)</f>
        <v>E-1127</v>
      </c>
    </row>
    <row r="1195" spans="1:9" x14ac:dyDescent="0.35">
      <c r="A1195" t="s">
        <v>1257</v>
      </c>
      <c r="B1195" t="s">
        <v>52</v>
      </c>
      <c r="C1195" t="s">
        <v>350</v>
      </c>
      <c r="D1195" t="s">
        <v>1265</v>
      </c>
      <c r="E1195" t="s">
        <v>31</v>
      </c>
      <c r="F1195">
        <v>37341</v>
      </c>
      <c r="G1195">
        <v>13006</v>
      </c>
      <c r="H1195">
        <v>0.34830347339385664</v>
      </c>
      <c r="I1195" t="str">
        <f>VLOOKUP($B1195&amp;$E1195,'Employee List'!$A:$E,5,0)</f>
        <v>E-1127</v>
      </c>
    </row>
    <row r="1196" spans="1:9" x14ac:dyDescent="0.35">
      <c r="A1196" t="s">
        <v>1257</v>
      </c>
      <c r="B1196" t="s">
        <v>52</v>
      </c>
      <c r="C1196" t="s">
        <v>350</v>
      </c>
      <c r="D1196" t="s">
        <v>1260</v>
      </c>
      <c r="E1196" t="s">
        <v>29</v>
      </c>
      <c r="F1196">
        <v>100613</v>
      </c>
      <c r="G1196">
        <v>41905</v>
      </c>
      <c r="H1196">
        <v>0.4164968741613907</v>
      </c>
      <c r="I1196" t="str">
        <f>VLOOKUP($B1196&amp;$E1196,'Employee List'!$A:$E,5,0)</f>
        <v>E-1127</v>
      </c>
    </row>
    <row r="1197" spans="1:9" x14ac:dyDescent="0.35">
      <c r="A1197" t="s">
        <v>1257</v>
      </c>
      <c r="B1197" t="s">
        <v>52</v>
      </c>
      <c r="C1197" t="s">
        <v>350</v>
      </c>
      <c r="D1197" t="s">
        <v>1260</v>
      </c>
      <c r="E1197" t="s">
        <v>30</v>
      </c>
      <c r="F1197">
        <v>98709</v>
      </c>
      <c r="G1197">
        <v>91158</v>
      </c>
      <c r="H1197">
        <v>0.92350241619305229</v>
      </c>
      <c r="I1197" t="str">
        <f>VLOOKUP($B1197&amp;$E1197,'Employee List'!$A:$E,5,0)</f>
        <v>E-1127</v>
      </c>
    </row>
    <row r="1198" spans="1:9" x14ac:dyDescent="0.35">
      <c r="A1198" t="s">
        <v>1257</v>
      </c>
      <c r="B1198" t="s">
        <v>52</v>
      </c>
      <c r="C1198" t="s">
        <v>350</v>
      </c>
      <c r="D1198" t="s">
        <v>1260</v>
      </c>
      <c r="E1198" t="s">
        <v>31</v>
      </c>
      <c r="F1198">
        <v>117512</v>
      </c>
      <c r="G1198">
        <v>88779</v>
      </c>
      <c r="H1198">
        <v>0.75548880114371297</v>
      </c>
      <c r="I1198" t="str">
        <f>VLOOKUP($B1198&amp;$E1198,'Employee List'!$A:$E,5,0)</f>
        <v>E-1127</v>
      </c>
    </row>
    <row r="1199" spans="1:9" x14ac:dyDescent="0.35">
      <c r="A1199" t="s">
        <v>1257</v>
      </c>
      <c r="B1199" t="s">
        <v>52</v>
      </c>
      <c r="C1199" t="s">
        <v>350</v>
      </c>
      <c r="D1199" t="s">
        <v>1261</v>
      </c>
      <c r="E1199" t="s">
        <v>29</v>
      </c>
      <c r="F1199">
        <v>49317</v>
      </c>
      <c r="G1199">
        <v>29872</v>
      </c>
      <c r="H1199">
        <v>0.60571405397733036</v>
      </c>
      <c r="I1199" t="str">
        <f>VLOOKUP($B1199&amp;$E1199,'Employee List'!$A:$E,5,0)</f>
        <v>E-1127</v>
      </c>
    </row>
    <row r="1200" spans="1:9" x14ac:dyDescent="0.35">
      <c r="A1200" t="s">
        <v>1257</v>
      </c>
      <c r="B1200" t="s">
        <v>52</v>
      </c>
      <c r="C1200" t="s">
        <v>350</v>
      </c>
      <c r="D1200" t="s">
        <v>1261</v>
      </c>
      <c r="E1200" t="s">
        <v>30</v>
      </c>
      <c r="F1200">
        <v>49177</v>
      </c>
      <c r="G1200">
        <v>45544</v>
      </c>
      <c r="H1200">
        <v>0.92612400105740489</v>
      </c>
      <c r="I1200" t="str">
        <f>VLOOKUP($B1200&amp;$E1200,'Employee List'!$A:$E,5,0)</f>
        <v>E-1127</v>
      </c>
    </row>
    <row r="1201" spans="1:9" x14ac:dyDescent="0.35">
      <c r="A1201" t="s">
        <v>1257</v>
      </c>
      <c r="B1201" t="s">
        <v>52</v>
      </c>
      <c r="C1201" t="s">
        <v>350</v>
      </c>
      <c r="D1201" t="s">
        <v>1261</v>
      </c>
      <c r="E1201" t="s">
        <v>31</v>
      </c>
      <c r="F1201">
        <v>52651</v>
      </c>
      <c r="G1201">
        <v>46025</v>
      </c>
      <c r="H1201">
        <v>0.87415243775047002</v>
      </c>
      <c r="I1201" t="str">
        <f>VLOOKUP($B1201&amp;$E1201,'Employee List'!$A:$E,5,0)</f>
        <v>E-1127</v>
      </c>
    </row>
    <row r="1202" spans="1:9" x14ac:dyDescent="0.35">
      <c r="A1202" t="s">
        <v>1257</v>
      </c>
      <c r="B1202" t="s">
        <v>52</v>
      </c>
      <c r="C1202" t="s">
        <v>350</v>
      </c>
      <c r="D1202" t="s">
        <v>1266</v>
      </c>
      <c r="E1202" t="s">
        <v>29</v>
      </c>
      <c r="F1202">
        <v>74128</v>
      </c>
      <c r="G1202">
        <v>55739</v>
      </c>
      <c r="H1202">
        <v>0.75192909561838983</v>
      </c>
      <c r="I1202" t="str">
        <f>VLOOKUP($B1202&amp;$E1202,'Employee List'!$A:$E,5,0)</f>
        <v>E-1127</v>
      </c>
    </row>
    <row r="1203" spans="1:9" x14ac:dyDescent="0.35">
      <c r="A1203" t="s">
        <v>1257</v>
      </c>
      <c r="B1203" t="s">
        <v>52</v>
      </c>
      <c r="C1203" t="s">
        <v>350</v>
      </c>
      <c r="D1203" t="s">
        <v>1266</v>
      </c>
      <c r="E1203" t="s">
        <v>30</v>
      </c>
      <c r="F1203">
        <v>75459</v>
      </c>
      <c r="G1203">
        <v>72704</v>
      </c>
      <c r="H1203">
        <v>0.96349010721053818</v>
      </c>
      <c r="I1203" t="str">
        <f>VLOOKUP($B1203&amp;$E1203,'Employee List'!$A:$E,5,0)</f>
        <v>E-1127</v>
      </c>
    </row>
    <row r="1204" spans="1:9" x14ac:dyDescent="0.35">
      <c r="A1204" t="s">
        <v>1257</v>
      </c>
      <c r="B1204" t="s">
        <v>52</v>
      </c>
      <c r="C1204" t="s">
        <v>350</v>
      </c>
      <c r="D1204" t="s">
        <v>1266</v>
      </c>
      <c r="E1204" t="s">
        <v>31</v>
      </c>
      <c r="F1204">
        <v>77150</v>
      </c>
      <c r="G1204">
        <v>60032</v>
      </c>
      <c r="H1204">
        <v>0.77812054439403755</v>
      </c>
      <c r="I1204" t="str">
        <f>VLOOKUP($B1204&amp;$E1204,'Employee List'!$A:$E,5,0)</f>
        <v>E-1127</v>
      </c>
    </row>
    <row r="1205" spans="1:9" x14ac:dyDescent="0.35">
      <c r="A1205" t="s">
        <v>1257</v>
      </c>
      <c r="B1205" t="s">
        <v>52</v>
      </c>
      <c r="C1205" t="s">
        <v>350</v>
      </c>
      <c r="D1205" t="s">
        <v>1267</v>
      </c>
      <c r="E1205" t="s">
        <v>29</v>
      </c>
      <c r="F1205">
        <v>41587</v>
      </c>
      <c r="G1205">
        <v>32891</v>
      </c>
      <c r="H1205">
        <v>0.79089619352201412</v>
      </c>
      <c r="I1205" t="str">
        <f>VLOOKUP($B1205&amp;$E1205,'Employee List'!$A:$E,5,0)</f>
        <v>E-1127</v>
      </c>
    </row>
    <row r="1206" spans="1:9" x14ac:dyDescent="0.35">
      <c r="A1206" t="s">
        <v>1257</v>
      </c>
      <c r="B1206" t="s">
        <v>52</v>
      </c>
      <c r="C1206" t="s">
        <v>350</v>
      </c>
      <c r="D1206" t="s">
        <v>1267</v>
      </c>
      <c r="E1206" t="s">
        <v>30</v>
      </c>
      <c r="F1206">
        <v>45068</v>
      </c>
      <c r="G1206">
        <v>27793</v>
      </c>
      <c r="H1206">
        <v>0.61669033460548506</v>
      </c>
      <c r="I1206" t="str">
        <f>VLOOKUP($B1206&amp;$E1206,'Employee List'!$A:$E,5,0)</f>
        <v>E-1127</v>
      </c>
    </row>
    <row r="1207" spans="1:9" x14ac:dyDescent="0.35">
      <c r="A1207" t="s">
        <v>1257</v>
      </c>
      <c r="B1207" t="s">
        <v>52</v>
      </c>
      <c r="C1207" t="s">
        <v>350</v>
      </c>
      <c r="D1207" t="s">
        <v>1267</v>
      </c>
      <c r="E1207" t="s">
        <v>31</v>
      </c>
      <c r="F1207">
        <v>42311</v>
      </c>
      <c r="G1207">
        <v>36789</v>
      </c>
      <c r="H1207">
        <v>0.8694902034931814</v>
      </c>
      <c r="I1207" t="str">
        <f>VLOOKUP($B1207&amp;$E1207,'Employee List'!$A:$E,5,0)</f>
        <v>E-1127</v>
      </c>
    </row>
    <row r="1208" spans="1:9" x14ac:dyDescent="0.35">
      <c r="A1208" t="s">
        <v>1257</v>
      </c>
      <c r="B1208" t="s">
        <v>52</v>
      </c>
      <c r="C1208" t="s">
        <v>350</v>
      </c>
      <c r="D1208" t="s">
        <v>1268</v>
      </c>
      <c r="E1208" t="s">
        <v>29</v>
      </c>
      <c r="F1208">
        <v>13254</v>
      </c>
      <c r="G1208">
        <v>7431</v>
      </c>
      <c r="H1208">
        <v>0.56066093254866456</v>
      </c>
      <c r="I1208" t="str">
        <f>VLOOKUP($B1208&amp;$E1208,'Employee List'!$A:$E,5,0)</f>
        <v>E-1127</v>
      </c>
    </row>
    <row r="1209" spans="1:9" x14ac:dyDescent="0.35">
      <c r="A1209" t="s">
        <v>1257</v>
      </c>
      <c r="B1209" t="s">
        <v>52</v>
      </c>
      <c r="C1209" t="s">
        <v>350</v>
      </c>
      <c r="D1209" t="s">
        <v>1268</v>
      </c>
      <c r="E1209" t="s">
        <v>30</v>
      </c>
      <c r="F1209">
        <v>11234</v>
      </c>
      <c r="G1209">
        <v>6948</v>
      </c>
      <c r="H1209">
        <v>0.61847961545308883</v>
      </c>
      <c r="I1209" t="str">
        <f>VLOOKUP($B1209&amp;$E1209,'Employee List'!$A:$E,5,0)</f>
        <v>E-1127</v>
      </c>
    </row>
    <row r="1210" spans="1:9" x14ac:dyDescent="0.35">
      <c r="A1210" t="s">
        <v>1257</v>
      </c>
      <c r="B1210" t="s">
        <v>52</v>
      </c>
      <c r="C1210" t="s">
        <v>350</v>
      </c>
      <c r="D1210" t="s">
        <v>1268</v>
      </c>
      <c r="E1210" t="s">
        <v>31</v>
      </c>
      <c r="F1210">
        <v>12912</v>
      </c>
      <c r="G1210">
        <v>11051</v>
      </c>
      <c r="H1210">
        <v>0.85587050805452292</v>
      </c>
      <c r="I1210" t="str">
        <f>VLOOKUP($B1210&amp;$E1210,'Employee List'!$A:$E,5,0)</f>
        <v>E-1127</v>
      </c>
    </row>
    <row r="1211" spans="1:9" x14ac:dyDescent="0.35">
      <c r="A1211" t="s">
        <v>1257</v>
      </c>
      <c r="B1211" t="s">
        <v>52</v>
      </c>
      <c r="C1211" t="s">
        <v>350</v>
      </c>
      <c r="D1211" t="s">
        <v>1269</v>
      </c>
      <c r="E1211" t="s">
        <v>29</v>
      </c>
      <c r="F1211">
        <v>48797</v>
      </c>
      <c r="G1211">
        <v>33908</v>
      </c>
      <c r="H1211">
        <v>0.69487878353177446</v>
      </c>
      <c r="I1211" t="str">
        <f>VLOOKUP($B1211&amp;$E1211,'Employee List'!$A:$E,5,0)</f>
        <v>E-1127</v>
      </c>
    </row>
    <row r="1212" spans="1:9" x14ac:dyDescent="0.35">
      <c r="A1212" t="s">
        <v>1257</v>
      </c>
      <c r="B1212" t="s">
        <v>52</v>
      </c>
      <c r="C1212" t="s">
        <v>350</v>
      </c>
      <c r="D1212" t="s">
        <v>1269</v>
      </c>
      <c r="E1212" t="s">
        <v>30</v>
      </c>
      <c r="F1212">
        <v>51590</v>
      </c>
      <c r="G1212">
        <v>30545</v>
      </c>
      <c r="H1212">
        <v>0.59207210699748014</v>
      </c>
      <c r="I1212" t="str">
        <f>VLOOKUP($B1212&amp;$E1212,'Employee List'!$A:$E,5,0)</f>
        <v>E-1127</v>
      </c>
    </row>
    <row r="1213" spans="1:9" x14ac:dyDescent="0.35">
      <c r="A1213" t="s">
        <v>1257</v>
      </c>
      <c r="B1213" t="s">
        <v>52</v>
      </c>
      <c r="C1213" t="s">
        <v>350</v>
      </c>
      <c r="D1213" t="s">
        <v>1269</v>
      </c>
      <c r="E1213" t="s">
        <v>31</v>
      </c>
      <c r="F1213">
        <v>42595</v>
      </c>
      <c r="G1213">
        <v>31799</v>
      </c>
      <c r="H1213">
        <v>0.74654302148139451</v>
      </c>
      <c r="I1213" t="str">
        <f>VLOOKUP($B1213&amp;$E1213,'Employee List'!$A:$E,5,0)</f>
        <v>E-1127</v>
      </c>
    </row>
    <row r="1214" spans="1:9" x14ac:dyDescent="0.35">
      <c r="A1214" t="s">
        <v>1257</v>
      </c>
      <c r="B1214" t="s">
        <v>52</v>
      </c>
      <c r="C1214" t="s">
        <v>350</v>
      </c>
      <c r="D1214" t="s">
        <v>1270</v>
      </c>
      <c r="E1214" t="s">
        <v>29</v>
      </c>
      <c r="F1214">
        <v>7065</v>
      </c>
      <c r="G1214">
        <v>8609</v>
      </c>
      <c r="H1214">
        <v>1.2185421089879689</v>
      </c>
      <c r="I1214" t="str">
        <f>VLOOKUP($B1214&amp;$E1214,'Employee List'!$A:$E,5,0)</f>
        <v>E-1127</v>
      </c>
    </row>
    <row r="1215" spans="1:9" x14ac:dyDescent="0.35">
      <c r="A1215" t="s">
        <v>1257</v>
      </c>
      <c r="B1215" t="s">
        <v>52</v>
      </c>
      <c r="C1215" t="s">
        <v>350</v>
      </c>
      <c r="D1215" t="s">
        <v>1270</v>
      </c>
      <c r="E1215" t="s">
        <v>30</v>
      </c>
      <c r="F1215">
        <v>8440</v>
      </c>
      <c r="G1215">
        <v>5480</v>
      </c>
      <c r="H1215">
        <v>0.64928909952606639</v>
      </c>
      <c r="I1215" t="str">
        <f>VLOOKUP($B1215&amp;$E1215,'Employee List'!$A:$E,5,0)</f>
        <v>E-1127</v>
      </c>
    </row>
    <row r="1216" spans="1:9" x14ac:dyDescent="0.35">
      <c r="A1216" t="s">
        <v>1257</v>
      </c>
      <c r="B1216" t="s">
        <v>52</v>
      </c>
      <c r="C1216" t="s">
        <v>350</v>
      </c>
      <c r="D1216" t="s">
        <v>1270</v>
      </c>
      <c r="E1216" t="s">
        <v>31</v>
      </c>
      <c r="F1216">
        <v>9075</v>
      </c>
      <c r="G1216">
        <v>8716</v>
      </c>
      <c r="H1216">
        <v>0.96044077134986228</v>
      </c>
      <c r="I1216" t="str">
        <f>VLOOKUP($B1216&amp;$E1216,'Employee List'!$A:$E,5,0)</f>
        <v>E-1127</v>
      </c>
    </row>
    <row r="1217" spans="1:9" x14ac:dyDescent="0.35">
      <c r="A1217" t="s">
        <v>1257</v>
      </c>
      <c r="B1217" t="s">
        <v>52</v>
      </c>
      <c r="C1217" t="s">
        <v>350</v>
      </c>
      <c r="D1217" t="s">
        <v>1271</v>
      </c>
      <c r="E1217" t="s">
        <v>29</v>
      </c>
      <c r="F1217">
        <v>31356</v>
      </c>
      <c r="G1217">
        <v>30486</v>
      </c>
      <c r="H1217">
        <v>0.97225411404515882</v>
      </c>
      <c r="I1217" t="str">
        <f>VLOOKUP($B1217&amp;$E1217,'Employee List'!$A:$E,5,0)</f>
        <v>E-1127</v>
      </c>
    </row>
    <row r="1218" spans="1:9" x14ac:dyDescent="0.35">
      <c r="A1218" t="s">
        <v>1257</v>
      </c>
      <c r="B1218" t="s">
        <v>52</v>
      </c>
      <c r="C1218" t="s">
        <v>350</v>
      </c>
      <c r="D1218" t="s">
        <v>1271</v>
      </c>
      <c r="E1218" t="s">
        <v>30</v>
      </c>
      <c r="F1218">
        <v>30937</v>
      </c>
      <c r="G1218">
        <v>32523</v>
      </c>
      <c r="H1218">
        <v>1.0512654749975756</v>
      </c>
      <c r="I1218" t="str">
        <f>VLOOKUP($B1218&amp;$E1218,'Employee List'!$A:$E,5,0)</f>
        <v>E-1127</v>
      </c>
    </row>
    <row r="1219" spans="1:9" x14ac:dyDescent="0.35">
      <c r="A1219" t="s">
        <v>1257</v>
      </c>
      <c r="B1219" t="s">
        <v>52</v>
      </c>
      <c r="C1219" t="s">
        <v>350</v>
      </c>
      <c r="D1219" t="s">
        <v>1271</v>
      </c>
      <c r="E1219" t="s">
        <v>31</v>
      </c>
      <c r="F1219">
        <v>33219</v>
      </c>
      <c r="G1219">
        <v>34912</v>
      </c>
      <c r="H1219">
        <v>1.050964809295885</v>
      </c>
      <c r="I1219" t="str">
        <f>VLOOKUP($B1219&amp;$E1219,'Employee List'!$A:$E,5,0)</f>
        <v>E-1127</v>
      </c>
    </row>
    <row r="1220" spans="1:9" x14ac:dyDescent="0.35">
      <c r="A1220" t="s">
        <v>1257</v>
      </c>
      <c r="B1220" t="s">
        <v>52</v>
      </c>
      <c r="C1220" t="s">
        <v>350</v>
      </c>
      <c r="D1220" t="s">
        <v>1258</v>
      </c>
      <c r="E1220" t="s">
        <v>29</v>
      </c>
      <c r="F1220">
        <v>145484</v>
      </c>
      <c r="G1220">
        <v>185957</v>
      </c>
      <c r="H1220">
        <v>1.2781955404030685</v>
      </c>
      <c r="I1220" t="str">
        <f>VLOOKUP($B1220&amp;$E1220,'Employee List'!$A:$E,5,0)</f>
        <v>E-1127</v>
      </c>
    </row>
    <row r="1221" spans="1:9" x14ac:dyDescent="0.35">
      <c r="A1221" t="s">
        <v>1257</v>
      </c>
      <c r="B1221" t="s">
        <v>52</v>
      </c>
      <c r="C1221" t="s">
        <v>350</v>
      </c>
      <c r="D1221" t="s">
        <v>1258</v>
      </c>
      <c r="E1221" t="s">
        <v>30</v>
      </c>
      <c r="F1221">
        <v>139465</v>
      </c>
      <c r="G1221">
        <v>190445</v>
      </c>
      <c r="H1221">
        <v>1.3655397411536945</v>
      </c>
      <c r="I1221" t="str">
        <f>VLOOKUP($B1221&amp;$E1221,'Employee List'!$A:$E,5,0)</f>
        <v>E-1127</v>
      </c>
    </row>
    <row r="1222" spans="1:9" x14ac:dyDescent="0.35">
      <c r="A1222" t="s">
        <v>1257</v>
      </c>
      <c r="B1222" t="s">
        <v>52</v>
      </c>
      <c r="C1222" t="s">
        <v>350</v>
      </c>
      <c r="D1222" t="s">
        <v>1258</v>
      </c>
      <c r="E1222" t="s">
        <v>31</v>
      </c>
      <c r="F1222">
        <v>135785</v>
      </c>
      <c r="G1222">
        <v>271150</v>
      </c>
      <c r="H1222">
        <v>1.9969068748388998</v>
      </c>
      <c r="I1222" t="str">
        <f>VLOOKUP($B1222&amp;$E1222,'Employee List'!$A:$E,5,0)</f>
        <v>E-1127</v>
      </c>
    </row>
    <row r="1223" spans="1:9" x14ac:dyDescent="0.35">
      <c r="A1223" t="s">
        <v>1257</v>
      </c>
      <c r="B1223" t="s">
        <v>52</v>
      </c>
      <c r="C1223" t="s">
        <v>350</v>
      </c>
      <c r="D1223" t="s">
        <v>1272</v>
      </c>
      <c r="E1223" t="s">
        <v>29</v>
      </c>
      <c r="F1223">
        <v>29907</v>
      </c>
      <c r="G1223">
        <v>11198</v>
      </c>
      <c r="H1223">
        <v>0.37442739158056643</v>
      </c>
      <c r="I1223" t="str">
        <f>VLOOKUP($B1223&amp;$E1223,'Employee List'!$A:$E,5,0)</f>
        <v>E-1127</v>
      </c>
    </row>
    <row r="1224" spans="1:9" x14ac:dyDescent="0.35">
      <c r="A1224" t="s">
        <v>1257</v>
      </c>
      <c r="B1224" t="s">
        <v>52</v>
      </c>
      <c r="C1224" t="s">
        <v>350</v>
      </c>
      <c r="D1224" t="s">
        <v>1272</v>
      </c>
      <c r="E1224" t="s">
        <v>30</v>
      </c>
      <c r="F1224">
        <v>29664</v>
      </c>
      <c r="G1224">
        <v>21253</v>
      </c>
      <c r="H1224">
        <v>0.71645765911542614</v>
      </c>
      <c r="I1224" t="str">
        <f>VLOOKUP($B1224&amp;$E1224,'Employee List'!$A:$E,5,0)</f>
        <v>E-1127</v>
      </c>
    </row>
    <row r="1225" spans="1:9" x14ac:dyDescent="0.35">
      <c r="A1225" t="s">
        <v>1257</v>
      </c>
      <c r="B1225" t="s">
        <v>52</v>
      </c>
      <c r="C1225" t="s">
        <v>350</v>
      </c>
      <c r="D1225" t="s">
        <v>1272</v>
      </c>
      <c r="E1225" t="s">
        <v>31</v>
      </c>
      <c r="F1225">
        <v>34958</v>
      </c>
      <c r="G1225">
        <v>22306</v>
      </c>
      <c r="H1225">
        <v>0.6380799816923165</v>
      </c>
      <c r="I1225" t="str">
        <f>VLOOKUP($B1225&amp;$E1225,'Employee List'!$A:$E,5,0)</f>
        <v>E-1127</v>
      </c>
    </row>
    <row r="1226" spans="1:9" x14ac:dyDescent="0.35">
      <c r="A1226" t="s">
        <v>1257</v>
      </c>
      <c r="B1226" t="s">
        <v>52</v>
      </c>
      <c r="C1226" t="s">
        <v>350</v>
      </c>
      <c r="D1226" t="s">
        <v>1259</v>
      </c>
      <c r="E1226" t="s">
        <v>29</v>
      </c>
      <c r="F1226">
        <v>80136</v>
      </c>
      <c r="G1226">
        <v>54059</v>
      </c>
      <c r="H1226">
        <v>0.67459069581711095</v>
      </c>
      <c r="I1226" t="str">
        <f>VLOOKUP($B1226&amp;$E1226,'Employee List'!$A:$E,5,0)</f>
        <v>E-1127</v>
      </c>
    </row>
    <row r="1227" spans="1:9" x14ac:dyDescent="0.35">
      <c r="A1227" t="s">
        <v>1257</v>
      </c>
      <c r="B1227" t="s">
        <v>52</v>
      </c>
      <c r="C1227" t="s">
        <v>350</v>
      </c>
      <c r="D1227" t="s">
        <v>1259</v>
      </c>
      <c r="E1227" t="s">
        <v>30</v>
      </c>
      <c r="F1227">
        <v>82452</v>
      </c>
      <c r="G1227">
        <v>53323</v>
      </c>
      <c r="H1227">
        <v>0.64671566487168297</v>
      </c>
      <c r="I1227" t="str">
        <f>VLOOKUP($B1227&amp;$E1227,'Employee List'!$A:$E,5,0)</f>
        <v>E-1127</v>
      </c>
    </row>
    <row r="1228" spans="1:9" x14ac:dyDescent="0.35">
      <c r="A1228" t="s">
        <v>1257</v>
      </c>
      <c r="B1228" t="s">
        <v>52</v>
      </c>
      <c r="C1228" t="s">
        <v>350</v>
      </c>
      <c r="D1228" t="s">
        <v>1259</v>
      </c>
      <c r="E1228" t="s">
        <v>31</v>
      </c>
      <c r="F1228">
        <v>85570</v>
      </c>
      <c r="G1228">
        <v>70517</v>
      </c>
      <c r="H1228">
        <v>0.82408554399906508</v>
      </c>
      <c r="I1228" t="str">
        <f>VLOOKUP($B1228&amp;$E1228,'Employee List'!$A:$E,5,0)</f>
        <v>E-1127</v>
      </c>
    </row>
    <row r="1229" spans="1:9" x14ac:dyDescent="0.35">
      <c r="A1229" t="s">
        <v>1257</v>
      </c>
      <c r="B1229" t="s">
        <v>52</v>
      </c>
      <c r="C1229" t="s">
        <v>350</v>
      </c>
      <c r="D1229" t="s">
        <v>1273</v>
      </c>
      <c r="E1229" t="s">
        <v>29</v>
      </c>
      <c r="F1229">
        <v>13326</v>
      </c>
      <c r="G1229">
        <v>8335</v>
      </c>
      <c r="H1229">
        <v>0.62546900795437488</v>
      </c>
      <c r="I1229" t="str">
        <f>VLOOKUP($B1229&amp;$E1229,'Employee List'!$A:$E,5,0)</f>
        <v>E-1127</v>
      </c>
    </row>
    <row r="1230" spans="1:9" x14ac:dyDescent="0.35">
      <c r="A1230" t="s">
        <v>1257</v>
      </c>
      <c r="B1230" t="s">
        <v>52</v>
      </c>
      <c r="C1230" t="s">
        <v>350</v>
      </c>
      <c r="D1230" t="s">
        <v>1273</v>
      </c>
      <c r="E1230" t="s">
        <v>30</v>
      </c>
      <c r="F1230">
        <v>14059</v>
      </c>
      <c r="G1230">
        <v>8759</v>
      </c>
      <c r="H1230">
        <v>0.62301728430187064</v>
      </c>
      <c r="I1230" t="str">
        <f>VLOOKUP($B1230&amp;$E1230,'Employee List'!$A:$E,5,0)</f>
        <v>E-1127</v>
      </c>
    </row>
    <row r="1231" spans="1:9" x14ac:dyDescent="0.35">
      <c r="A1231" t="s">
        <v>1257</v>
      </c>
      <c r="B1231" t="s">
        <v>52</v>
      </c>
      <c r="C1231" t="s">
        <v>350</v>
      </c>
      <c r="D1231" t="s">
        <v>1273</v>
      </c>
      <c r="E1231" t="s">
        <v>31</v>
      </c>
      <c r="F1231">
        <v>16898</v>
      </c>
      <c r="G1231">
        <v>13992</v>
      </c>
      <c r="H1231">
        <v>0.8280269854420641</v>
      </c>
      <c r="I1231" t="str">
        <f>VLOOKUP($B1231&amp;$E1231,'Employee List'!$A:$E,5,0)</f>
        <v>E-1127</v>
      </c>
    </row>
    <row r="1232" spans="1:9" x14ac:dyDescent="0.35">
      <c r="A1232" t="s">
        <v>1257</v>
      </c>
      <c r="B1232" t="s">
        <v>52</v>
      </c>
      <c r="C1232" t="s">
        <v>350</v>
      </c>
      <c r="D1232" t="s">
        <v>1275</v>
      </c>
      <c r="E1232" t="s">
        <v>29</v>
      </c>
      <c r="F1232">
        <v>17328</v>
      </c>
      <c r="G1232">
        <v>10786</v>
      </c>
      <c r="H1232">
        <v>0.62246075715604798</v>
      </c>
      <c r="I1232" t="str">
        <f>VLOOKUP($B1232&amp;$E1232,'Employee List'!$A:$E,5,0)</f>
        <v>E-1127</v>
      </c>
    </row>
    <row r="1233" spans="1:9" x14ac:dyDescent="0.35">
      <c r="A1233" t="s">
        <v>1257</v>
      </c>
      <c r="B1233" t="s">
        <v>52</v>
      </c>
      <c r="C1233" t="s">
        <v>350</v>
      </c>
      <c r="D1233" t="s">
        <v>1275</v>
      </c>
      <c r="E1233" t="s">
        <v>30</v>
      </c>
      <c r="F1233">
        <v>17236</v>
      </c>
      <c r="G1233">
        <v>21952</v>
      </c>
      <c r="H1233">
        <v>1.2736133673706196</v>
      </c>
      <c r="I1233" t="str">
        <f>VLOOKUP($B1233&amp;$E1233,'Employee List'!$A:$E,5,0)</f>
        <v>E-1127</v>
      </c>
    </row>
    <row r="1234" spans="1:9" x14ac:dyDescent="0.35">
      <c r="A1234" t="s">
        <v>1257</v>
      </c>
      <c r="B1234" t="s">
        <v>52</v>
      </c>
      <c r="C1234" t="s">
        <v>350</v>
      </c>
      <c r="D1234" t="s">
        <v>1275</v>
      </c>
      <c r="E1234" t="s">
        <v>31</v>
      </c>
      <c r="F1234">
        <v>14763</v>
      </c>
      <c r="G1234">
        <v>9945</v>
      </c>
      <c r="H1234">
        <v>0.67364356838041051</v>
      </c>
      <c r="I1234" t="str">
        <f>VLOOKUP($B1234&amp;$E1234,'Employee List'!$A:$E,5,0)</f>
        <v>E-1127</v>
      </c>
    </row>
    <row r="1235" spans="1:9" x14ac:dyDescent="0.35">
      <c r="A1235" t="s">
        <v>1257</v>
      </c>
      <c r="B1235" t="s">
        <v>52</v>
      </c>
      <c r="C1235" t="s">
        <v>350</v>
      </c>
      <c r="D1235" t="s">
        <v>1276</v>
      </c>
      <c r="E1235" t="s">
        <v>29</v>
      </c>
      <c r="F1235">
        <v>9459</v>
      </c>
      <c r="G1235">
        <v>2581</v>
      </c>
      <c r="H1235">
        <v>0.27286182471720055</v>
      </c>
      <c r="I1235" t="str">
        <f>VLOOKUP($B1235&amp;$E1235,'Employee List'!$A:$E,5,0)</f>
        <v>E-1127</v>
      </c>
    </row>
    <row r="1236" spans="1:9" x14ac:dyDescent="0.35">
      <c r="A1236" t="s">
        <v>1257</v>
      </c>
      <c r="B1236" t="s">
        <v>52</v>
      </c>
      <c r="C1236" t="s">
        <v>350</v>
      </c>
      <c r="D1236" t="s">
        <v>1276</v>
      </c>
      <c r="E1236" t="s">
        <v>30</v>
      </c>
      <c r="F1236">
        <v>7653</v>
      </c>
      <c r="G1236">
        <v>3288</v>
      </c>
      <c r="H1236">
        <v>0.42963543708349666</v>
      </c>
      <c r="I1236" t="str">
        <f>VLOOKUP($B1236&amp;$E1236,'Employee List'!$A:$E,5,0)</f>
        <v>E-1127</v>
      </c>
    </row>
    <row r="1237" spans="1:9" x14ac:dyDescent="0.35">
      <c r="A1237" t="s">
        <v>1257</v>
      </c>
      <c r="B1237" t="s">
        <v>52</v>
      </c>
      <c r="C1237" t="s">
        <v>350</v>
      </c>
      <c r="D1237" t="s">
        <v>1276</v>
      </c>
      <c r="E1237" t="s">
        <v>31</v>
      </c>
      <c r="F1237">
        <v>9688</v>
      </c>
      <c r="G1237">
        <v>5144</v>
      </c>
      <c r="H1237">
        <v>0.53096614368290673</v>
      </c>
      <c r="I1237" t="str">
        <f>VLOOKUP($B1237&amp;$E1237,'Employee List'!$A:$E,5,0)</f>
        <v>E-1127</v>
      </c>
    </row>
    <row r="1238" spans="1:9" x14ac:dyDescent="0.35">
      <c r="A1238" t="s">
        <v>1257</v>
      </c>
      <c r="B1238" t="s">
        <v>52</v>
      </c>
      <c r="C1238" t="s">
        <v>350</v>
      </c>
      <c r="D1238" t="s">
        <v>1277</v>
      </c>
      <c r="E1238" t="s">
        <v>29</v>
      </c>
      <c r="F1238">
        <v>7722</v>
      </c>
      <c r="G1238">
        <v>4440</v>
      </c>
      <c r="H1238">
        <v>0.57498057498057498</v>
      </c>
      <c r="I1238" t="str">
        <f>VLOOKUP($B1238&amp;$E1238,'Employee List'!$A:$E,5,0)</f>
        <v>E-1127</v>
      </c>
    </row>
    <row r="1239" spans="1:9" x14ac:dyDescent="0.35">
      <c r="A1239" t="s">
        <v>1257</v>
      </c>
      <c r="B1239" t="s">
        <v>52</v>
      </c>
      <c r="C1239" t="s">
        <v>350</v>
      </c>
      <c r="D1239" t="s">
        <v>1277</v>
      </c>
      <c r="E1239" t="s">
        <v>30</v>
      </c>
      <c r="F1239">
        <v>9081</v>
      </c>
      <c r="G1239">
        <v>10220</v>
      </c>
      <c r="H1239">
        <v>1.1254267151194803</v>
      </c>
      <c r="I1239" t="str">
        <f>VLOOKUP($B1239&amp;$E1239,'Employee List'!$A:$E,5,0)</f>
        <v>E-1127</v>
      </c>
    </row>
    <row r="1240" spans="1:9" x14ac:dyDescent="0.35">
      <c r="A1240" t="s">
        <v>1257</v>
      </c>
      <c r="B1240" t="s">
        <v>52</v>
      </c>
      <c r="C1240" t="s">
        <v>350</v>
      </c>
      <c r="D1240" t="s">
        <v>1277</v>
      </c>
      <c r="E1240" t="s">
        <v>31</v>
      </c>
      <c r="F1240">
        <v>9733</v>
      </c>
      <c r="G1240">
        <v>6803</v>
      </c>
      <c r="H1240">
        <v>0.69896229322922021</v>
      </c>
      <c r="I1240" t="str">
        <f>VLOOKUP($B1240&amp;$E1240,'Employee List'!$A:$E,5,0)</f>
        <v>E-1127</v>
      </c>
    </row>
    <row r="1241" spans="1:9" x14ac:dyDescent="0.35">
      <c r="A1241" t="s">
        <v>1257</v>
      </c>
      <c r="B1241" t="s">
        <v>52</v>
      </c>
      <c r="C1241" t="s">
        <v>350</v>
      </c>
      <c r="D1241" t="s">
        <v>1278</v>
      </c>
      <c r="E1241" t="s">
        <v>29</v>
      </c>
      <c r="F1241">
        <v>8109</v>
      </c>
      <c r="G1241">
        <v>3895</v>
      </c>
      <c r="H1241">
        <v>0.4803304969786657</v>
      </c>
      <c r="I1241" t="str">
        <f>VLOOKUP($B1241&amp;$E1241,'Employee List'!$A:$E,5,0)</f>
        <v>E-1127</v>
      </c>
    </row>
    <row r="1242" spans="1:9" x14ac:dyDescent="0.35">
      <c r="A1242" t="s">
        <v>1257</v>
      </c>
      <c r="B1242" t="s">
        <v>52</v>
      </c>
      <c r="C1242" t="s">
        <v>350</v>
      </c>
      <c r="D1242" t="s">
        <v>1278</v>
      </c>
      <c r="E1242" t="s">
        <v>30</v>
      </c>
      <c r="F1242">
        <v>8472</v>
      </c>
      <c r="G1242">
        <v>8685</v>
      </c>
      <c r="H1242">
        <v>1.0251416430594902</v>
      </c>
      <c r="I1242" t="str">
        <f>VLOOKUP($B1242&amp;$E1242,'Employee List'!$A:$E,5,0)</f>
        <v>E-1127</v>
      </c>
    </row>
    <row r="1243" spans="1:9" x14ac:dyDescent="0.35">
      <c r="A1243" t="s">
        <v>1257</v>
      </c>
      <c r="B1243" t="s">
        <v>52</v>
      </c>
      <c r="C1243" t="s">
        <v>350</v>
      </c>
      <c r="D1243" t="s">
        <v>1278</v>
      </c>
      <c r="E1243" t="s">
        <v>31</v>
      </c>
      <c r="F1243">
        <v>6333</v>
      </c>
      <c r="G1243">
        <v>5162</v>
      </c>
      <c r="H1243">
        <v>0.8150955313437549</v>
      </c>
      <c r="I1243" t="str">
        <f>VLOOKUP($B1243&amp;$E1243,'Employee List'!$A:$E,5,0)</f>
        <v>E-1127</v>
      </c>
    </row>
    <row r="1244" spans="1:9" x14ac:dyDescent="0.35">
      <c r="A1244" t="s">
        <v>1257</v>
      </c>
      <c r="B1244" t="s">
        <v>52</v>
      </c>
      <c r="C1244" t="s">
        <v>350</v>
      </c>
      <c r="D1244" t="s">
        <v>1279</v>
      </c>
      <c r="E1244" t="s">
        <v>29</v>
      </c>
      <c r="F1244">
        <v>4978</v>
      </c>
      <c r="G1244">
        <v>3900</v>
      </c>
      <c r="H1244">
        <v>0.78344716753716348</v>
      </c>
      <c r="I1244" t="str">
        <f>VLOOKUP($B1244&amp;$E1244,'Employee List'!$A:$E,5,0)</f>
        <v>E-1127</v>
      </c>
    </row>
    <row r="1245" spans="1:9" x14ac:dyDescent="0.35">
      <c r="A1245" t="s">
        <v>1257</v>
      </c>
      <c r="B1245" t="s">
        <v>52</v>
      </c>
      <c r="C1245" t="s">
        <v>350</v>
      </c>
      <c r="D1245" t="s">
        <v>1279</v>
      </c>
      <c r="E1245" t="s">
        <v>30</v>
      </c>
      <c r="F1245">
        <v>3084</v>
      </c>
      <c r="G1245">
        <v>5622</v>
      </c>
      <c r="H1245">
        <v>1.8229571984435797</v>
      </c>
      <c r="I1245" t="str">
        <f>VLOOKUP($B1245&amp;$E1245,'Employee List'!$A:$E,5,0)</f>
        <v>E-1127</v>
      </c>
    </row>
    <row r="1246" spans="1:9" x14ac:dyDescent="0.35">
      <c r="A1246" t="s">
        <v>1257</v>
      </c>
      <c r="B1246" t="s">
        <v>52</v>
      </c>
      <c r="C1246" t="s">
        <v>350</v>
      </c>
      <c r="D1246" t="s">
        <v>1279</v>
      </c>
      <c r="E1246" t="s">
        <v>31</v>
      </c>
      <c r="F1246">
        <v>2674</v>
      </c>
      <c r="G1246">
        <v>5463</v>
      </c>
      <c r="H1246">
        <v>2.0430067314884068</v>
      </c>
      <c r="I1246" t="str">
        <f>VLOOKUP($B1246&amp;$E1246,'Employee List'!$A:$E,5,0)</f>
        <v>E-1127</v>
      </c>
    </row>
    <row r="1247" spans="1:9" x14ac:dyDescent="0.35">
      <c r="A1247" t="s">
        <v>1257</v>
      </c>
      <c r="B1247" t="s">
        <v>52</v>
      </c>
      <c r="C1247" t="s">
        <v>350</v>
      </c>
      <c r="D1247" t="s">
        <v>1280</v>
      </c>
      <c r="E1247" t="s">
        <v>29</v>
      </c>
      <c r="F1247">
        <v>8993</v>
      </c>
      <c r="G1247">
        <v>5887</v>
      </c>
      <c r="H1247">
        <v>0.65462026020237962</v>
      </c>
      <c r="I1247" t="str">
        <f>VLOOKUP($B1247&amp;$E1247,'Employee List'!$A:$E,5,0)</f>
        <v>E-1127</v>
      </c>
    </row>
    <row r="1248" spans="1:9" x14ac:dyDescent="0.35">
      <c r="A1248" t="s">
        <v>1257</v>
      </c>
      <c r="B1248" t="s">
        <v>52</v>
      </c>
      <c r="C1248" t="s">
        <v>350</v>
      </c>
      <c r="D1248" t="s">
        <v>1280</v>
      </c>
      <c r="E1248" t="s">
        <v>30</v>
      </c>
      <c r="F1248">
        <v>8499</v>
      </c>
      <c r="G1248">
        <v>10856</v>
      </c>
      <c r="H1248">
        <v>1.2773267443228615</v>
      </c>
      <c r="I1248" t="str">
        <f>VLOOKUP($B1248&amp;$E1248,'Employee List'!$A:$E,5,0)</f>
        <v>E-1127</v>
      </c>
    </row>
    <row r="1249" spans="1:9" x14ac:dyDescent="0.35">
      <c r="A1249" t="s">
        <v>1257</v>
      </c>
      <c r="B1249" t="s">
        <v>52</v>
      </c>
      <c r="C1249" t="s">
        <v>350</v>
      </c>
      <c r="D1249" t="s">
        <v>1280</v>
      </c>
      <c r="E1249" t="s">
        <v>31</v>
      </c>
      <c r="F1249">
        <v>6611</v>
      </c>
      <c r="G1249">
        <v>3414</v>
      </c>
      <c r="H1249">
        <v>0.51641204053849643</v>
      </c>
      <c r="I1249" t="str">
        <f>VLOOKUP($B1249&amp;$E1249,'Employee List'!$A:$E,5,0)</f>
        <v>E-1127</v>
      </c>
    </row>
    <row r="1250" spans="1:9" x14ac:dyDescent="0.35">
      <c r="A1250" t="s">
        <v>1257</v>
      </c>
      <c r="B1250" t="s">
        <v>52</v>
      </c>
      <c r="C1250" t="s">
        <v>350</v>
      </c>
      <c r="D1250" t="s">
        <v>1262</v>
      </c>
      <c r="E1250" t="s">
        <v>29</v>
      </c>
      <c r="F1250">
        <v>27214</v>
      </c>
      <c r="G1250">
        <v>20144</v>
      </c>
      <c r="H1250">
        <v>0.7402072462703021</v>
      </c>
      <c r="I1250" t="str">
        <f>VLOOKUP($B1250&amp;$E1250,'Employee List'!$A:$E,5,0)</f>
        <v>E-1127</v>
      </c>
    </row>
    <row r="1251" spans="1:9" x14ac:dyDescent="0.35">
      <c r="A1251" t="s">
        <v>1257</v>
      </c>
      <c r="B1251" t="s">
        <v>52</v>
      </c>
      <c r="C1251" t="s">
        <v>350</v>
      </c>
      <c r="D1251" t="s">
        <v>1262</v>
      </c>
      <c r="E1251" t="s">
        <v>30</v>
      </c>
      <c r="F1251">
        <v>23999</v>
      </c>
      <c r="G1251">
        <v>18186</v>
      </c>
      <c r="H1251">
        <v>0.75778157423225967</v>
      </c>
      <c r="I1251" t="str">
        <f>VLOOKUP($B1251&amp;$E1251,'Employee List'!$A:$E,5,0)</f>
        <v>E-1127</v>
      </c>
    </row>
    <row r="1252" spans="1:9" x14ac:dyDescent="0.35">
      <c r="A1252" t="s">
        <v>1257</v>
      </c>
      <c r="B1252" t="s">
        <v>52</v>
      </c>
      <c r="C1252" t="s">
        <v>350</v>
      </c>
      <c r="D1252" t="s">
        <v>1262</v>
      </c>
      <c r="E1252" t="s">
        <v>31</v>
      </c>
      <c r="F1252">
        <v>28520</v>
      </c>
      <c r="G1252">
        <v>22030</v>
      </c>
      <c r="H1252">
        <v>0.77244039270687237</v>
      </c>
      <c r="I1252" t="str">
        <f>VLOOKUP($B1252&amp;$E1252,'Employee List'!$A:$E,5,0)</f>
        <v>E-1127</v>
      </c>
    </row>
    <row r="1253" spans="1:9" x14ac:dyDescent="0.35">
      <c r="A1253" t="s">
        <v>1257</v>
      </c>
      <c r="B1253" t="s">
        <v>52</v>
      </c>
      <c r="C1253" t="s">
        <v>350</v>
      </c>
      <c r="D1253" t="s">
        <v>1282</v>
      </c>
      <c r="E1253" t="s">
        <v>29</v>
      </c>
      <c r="F1253">
        <v>4703</v>
      </c>
      <c r="G1253">
        <v>3370</v>
      </c>
      <c r="H1253">
        <v>0.71656389538592391</v>
      </c>
      <c r="I1253" t="str">
        <f>VLOOKUP($B1253&amp;$E1253,'Employee List'!$A:$E,5,0)</f>
        <v>E-1127</v>
      </c>
    </row>
    <row r="1254" spans="1:9" x14ac:dyDescent="0.35">
      <c r="A1254" t="s">
        <v>1257</v>
      </c>
      <c r="B1254" t="s">
        <v>52</v>
      </c>
      <c r="C1254" t="s">
        <v>350</v>
      </c>
      <c r="D1254" t="s">
        <v>1282</v>
      </c>
      <c r="E1254" t="s">
        <v>30</v>
      </c>
      <c r="F1254">
        <v>6937</v>
      </c>
      <c r="G1254">
        <v>5301</v>
      </c>
      <c r="H1254">
        <v>0.76416318293210317</v>
      </c>
      <c r="I1254" t="str">
        <f>VLOOKUP($B1254&amp;$E1254,'Employee List'!$A:$E,5,0)</f>
        <v>E-1127</v>
      </c>
    </row>
    <row r="1255" spans="1:9" x14ac:dyDescent="0.35">
      <c r="A1255" t="s">
        <v>1257</v>
      </c>
      <c r="B1255" t="s">
        <v>52</v>
      </c>
      <c r="C1255" t="s">
        <v>350</v>
      </c>
      <c r="D1255" t="s">
        <v>1282</v>
      </c>
      <c r="E1255" t="s">
        <v>31</v>
      </c>
      <c r="F1255">
        <v>6175</v>
      </c>
      <c r="G1255">
        <v>3324</v>
      </c>
      <c r="H1255">
        <v>0.53829959514170045</v>
      </c>
      <c r="I1255" t="str">
        <f>VLOOKUP($B1255&amp;$E1255,'Employee List'!$A:$E,5,0)</f>
        <v>E-1127</v>
      </c>
    </row>
    <row r="1256" spans="1:9" x14ac:dyDescent="0.35">
      <c r="A1256" t="s">
        <v>1257</v>
      </c>
      <c r="B1256" t="s">
        <v>52</v>
      </c>
      <c r="C1256" t="s">
        <v>350</v>
      </c>
      <c r="D1256" t="s">
        <v>1281</v>
      </c>
      <c r="E1256" t="s">
        <v>29</v>
      </c>
      <c r="F1256">
        <v>5654</v>
      </c>
      <c r="G1256">
        <v>4242</v>
      </c>
      <c r="H1256">
        <v>0.75026529890343119</v>
      </c>
      <c r="I1256" t="str">
        <f>VLOOKUP($B1256&amp;$E1256,'Employee List'!$A:$E,5,0)</f>
        <v>E-1127</v>
      </c>
    </row>
    <row r="1257" spans="1:9" x14ac:dyDescent="0.35">
      <c r="A1257" t="s">
        <v>1257</v>
      </c>
      <c r="B1257" t="s">
        <v>52</v>
      </c>
      <c r="C1257" t="s">
        <v>350</v>
      </c>
      <c r="D1257" t="s">
        <v>1281</v>
      </c>
      <c r="E1257" t="s">
        <v>30</v>
      </c>
      <c r="F1257">
        <v>4443</v>
      </c>
      <c r="G1257">
        <v>2707</v>
      </c>
      <c r="H1257">
        <v>0.60927301372946208</v>
      </c>
      <c r="I1257" t="str">
        <f>VLOOKUP($B1257&amp;$E1257,'Employee List'!$A:$E,5,0)</f>
        <v>E-1127</v>
      </c>
    </row>
    <row r="1258" spans="1:9" x14ac:dyDescent="0.35">
      <c r="A1258" t="s">
        <v>1257</v>
      </c>
      <c r="B1258" t="s">
        <v>52</v>
      </c>
      <c r="C1258" t="s">
        <v>350</v>
      </c>
      <c r="D1258" t="s">
        <v>1281</v>
      </c>
      <c r="E1258" t="s">
        <v>31</v>
      </c>
      <c r="F1258">
        <v>6197</v>
      </c>
      <c r="G1258">
        <v>4499</v>
      </c>
      <c r="H1258">
        <v>0.72599644989511058</v>
      </c>
      <c r="I1258" t="str">
        <f>VLOOKUP($B1258&amp;$E1258,'Employee List'!$A:$E,5,0)</f>
        <v>E-1127</v>
      </c>
    </row>
    <row r="1259" spans="1:9" x14ac:dyDescent="0.35">
      <c r="A1259" t="s">
        <v>1257</v>
      </c>
      <c r="B1259" t="s">
        <v>53</v>
      </c>
      <c r="C1259" t="s">
        <v>350</v>
      </c>
      <c r="D1259" t="s">
        <v>1274</v>
      </c>
      <c r="E1259" t="s">
        <v>29</v>
      </c>
      <c r="F1259">
        <v>33207</v>
      </c>
      <c r="G1259">
        <v>39338</v>
      </c>
      <c r="H1259">
        <v>1.1846297467401452</v>
      </c>
      <c r="I1259" t="str">
        <f>VLOOKUP($B1259&amp;$E1259,'Employee List'!$A:$E,5,0)</f>
        <v>E-1128</v>
      </c>
    </row>
    <row r="1260" spans="1:9" x14ac:dyDescent="0.35">
      <c r="A1260" t="s">
        <v>1257</v>
      </c>
      <c r="B1260" t="s">
        <v>53</v>
      </c>
      <c r="C1260" t="s">
        <v>350</v>
      </c>
      <c r="D1260" t="s">
        <v>1274</v>
      </c>
      <c r="E1260" t="s">
        <v>30</v>
      </c>
      <c r="F1260">
        <v>31431</v>
      </c>
      <c r="G1260">
        <v>27296</v>
      </c>
      <c r="H1260">
        <v>0.86844198402850692</v>
      </c>
      <c r="I1260" t="str">
        <f>VLOOKUP($B1260&amp;$E1260,'Employee List'!$A:$E,5,0)</f>
        <v>E-1128</v>
      </c>
    </row>
    <row r="1261" spans="1:9" x14ac:dyDescent="0.35">
      <c r="A1261" t="s">
        <v>1257</v>
      </c>
      <c r="B1261" t="s">
        <v>53</v>
      </c>
      <c r="C1261" t="s">
        <v>350</v>
      </c>
      <c r="D1261" t="s">
        <v>1274</v>
      </c>
      <c r="E1261" t="s">
        <v>31</v>
      </c>
      <c r="F1261">
        <v>33793</v>
      </c>
      <c r="G1261">
        <v>29983</v>
      </c>
      <c r="H1261">
        <v>0.88725475690231703</v>
      </c>
      <c r="I1261" t="str">
        <f>VLOOKUP($B1261&amp;$E1261,'Employee List'!$A:$E,5,0)</f>
        <v>E-1128</v>
      </c>
    </row>
    <row r="1262" spans="1:9" x14ac:dyDescent="0.35">
      <c r="A1262" t="s">
        <v>1257</v>
      </c>
      <c r="B1262" t="s">
        <v>53</v>
      </c>
      <c r="C1262" t="s">
        <v>350</v>
      </c>
      <c r="D1262" t="s">
        <v>1263</v>
      </c>
      <c r="E1262" t="s">
        <v>29</v>
      </c>
      <c r="F1262">
        <v>32804</v>
      </c>
      <c r="G1262">
        <v>49326</v>
      </c>
      <c r="H1262">
        <v>1.5036580904767711</v>
      </c>
      <c r="I1262" t="str">
        <f>VLOOKUP($B1262&amp;$E1262,'Employee List'!$A:$E,5,0)</f>
        <v>E-1128</v>
      </c>
    </row>
    <row r="1263" spans="1:9" x14ac:dyDescent="0.35">
      <c r="A1263" t="s">
        <v>1257</v>
      </c>
      <c r="B1263" t="s">
        <v>53</v>
      </c>
      <c r="C1263" t="s">
        <v>350</v>
      </c>
      <c r="D1263" t="s">
        <v>1263</v>
      </c>
      <c r="E1263" t="s">
        <v>30</v>
      </c>
      <c r="F1263">
        <v>32647</v>
      </c>
      <c r="G1263">
        <v>11609</v>
      </c>
      <c r="H1263">
        <v>0.35559163169663371</v>
      </c>
      <c r="I1263" t="str">
        <f>VLOOKUP($B1263&amp;$E1263,'Employee List'!$A:$E,5,0)</f>
        <v>E-1128</v>
      </c>
    </row>
    <row r="1264" spans="1:9" x14ac:dyDescent="0.35">
      <c r="A1264" t="s">
        <v>1257</v>
      </c>
      <c r="B1264" t="s">
        <v>53</v>
      </c>
      <c r="C1264" t="s">
        <v>350</v>
      </c>
      <c r="D1264" t="s">
        <v>1263</v>
      </c>
      <c r="E1264" t="s">
        <v>31</v>
      </c>
      <c r="F1264">
        <v>34334</v>
      </c>
      <c r="G1264">
        <v>13416</v>
      </c>
      <c r="H1264">
        <v>0.39074969418069549</v>
      </c>
      <c r="I1264" t="str">
        <f>VLOOKUP($B1264&amp;$E1264,'Employee List'!$A:$E,5,0)</f>
        <v>E-1128</v>
      </c>
    </row>
    <row r="1265" spans="1:9" x14ac:dyDescent="0.35">
      <c r="A1265" t="s">
        <v>1257</v>
      </c>
      <c r="B1265" t="s">
        <v>53</v>
      </c>
      <c r="C1265" t="s">
        <v>350</v>
      </c>
      <c r="D1265" t="s">
        <v>1264</v>
      </c>
      <c r="E1265" t="s">
        <v>29</v>
      </c>
      <c r="F1265">
        <v>21102</v>
      </c>
      <c r="G1265">
        <v>6949</v>
      </c>
      <c r="H1265">
        <v>0.32930527912046254</v>
      </c>
      <c r="I1265" t="str">
        <f>VLOOKUP($B1265&amp;$E1265,'Employee List'!$A:$E,5,0)</f>
        <v>E-1128</v>
      </c>
    </row>
    <row r="1266" spans="1:9" x14ac:dyDescent="0.35">
      <c r="A1266" t="s">
        <v>1257</v>
      </c>
      <c r="B1266" t="s">
        <v>53</v>
      </c>
      <c r="C1266" t="s">
        <v>350</v>
      </c>
      <c r="D1266" t="s">
        <v>1264</v>
      </c>
      <c r="E1266" t="s">
        <v>30</v>
      </c>
      <c r="F1266">
        <v>24058</v>
      </c>
      <c r="G1266">
        <v>3617</v>
      </c>
      <c r="H1266">
        <v>0.15034499958433786</v>
      </c>
      <c r="I1266" t="str">
        <f>VLOOKUP($B1266&amp;$E1266,'Employee List'!$A:$E,5,0)</f>
        <v>E-1128</v>
      </c>
    </row>
    <row r="1267" spans="1:9" x14ac:dyDescent="0.35">
      <c r="A1267" t="s">
        <v>1257</v>
      </c>
      <c r="B1267" t="s">
        <v>53</v>
      </c>
      <c r="C1267" t="s">
        <v>350</v>
      </c>
      <c r="D1267" t="s">
        <v>1264</v>
      </c>
      <c r="E1267" t="s">
        <v>31</v>
      </c>
      <c r="F1267">
        <v>20840</v>
      </c>
      <c r="G1267">
        <v>3019</v>
      </c>
      <c r="H1267">
        <v>0.14486564299424184</v>
      </c>
      <c r="I1267" t="str">
        <f>VLOOKUP($B1267&amp;$E1267,'Employee List'!$A:$E,5,0)</f>
        <v>E-1128</v>
      </c>
    </row>
    <row r="1268" spans="1:9" x14ac:dyDescent="0.35">
      <c r="A1268" t="s">
        <v>1257</v>
      </c>
      <c r="B1268" t="s">
        <v>53</v>
      </c>
      <c r="C1268" t="s">
        <v>350</v>
      </c>
      <c r="D1268" t="s">
        <v>1265</v>
      </c>
      <c r="E1268" t="s">
        <v>29</v>
      </c>
      <c r="F1268">
        <v>5752</v>
      </c>
      <c r="G1268">
        <v>8399</v>
      </c>
      <c r="H1268">
        <v>1.4601877607788596</v>
      </c>
      <c r="I1268" t="str">
        <f>VLOOKUP($B1268&amp;$E1268,'Employee List'!$A:$E,5,0)</f>
        <v>E-1128</v>
      </c>
    </row>
    <row r="1269" spans="1:9" x14ac:dyDescent="0.35">
      <c r="A1269" t="s">
        <v>1257</v>
      </c>
      <c r="B1269" t="s">
        <v>53</v>
      </c>
      <c r="C1269" t="s">
        <v>350</v>
      </c>
      <c r="D1269" t="s">
        <v>1265</v>
      </c>
      <c r="E1269" t="s">
        <v>30</v>
      </c>
      <c r="F1269">
        <v>5137</v>
      </c>
      <c r="G1269">
        <v>9266</v>
      </c>
      <c r="H1269">
        <v>1.8037765232626046</v>
      </c>
      <c r="I1269" t="str">
        <f>VLOOKUP($B1269&amp;$E1269,'Employee List'!$A:$E,5,0)</f>
        <v>E-1128</v>
      </c>
    </row>
    <row r="1270" spans="1:9" x14ac:dyDescent="0.35">
      <c r="A1270" t="s">
        <v>1257</v>
      </c>
      <c r="B1270" t="s">
        <v>53</v>
      </c>
      <c r="C1270" t="s">
        <v>350</v>
      </c>
      <c r="D1270" t="s">
        <v>1265</v>
      </c>
      <c r="E1270" t="s">
        <v>31</v>
      </c>
      <c r="F1270">
        <v>6676</v>
      </c>
      <c r="G1270">
        <v>5226</v>
      </c>
      <c r="H1270">
        <v>0.78280407429598564</v>
      </c>
      <c r="I1270" t="str">
        <f>VLOOKUP($B1270&amp;$E1270,'Employee List'!$A:$E,5,0)</f>
        <v>E-1128</v>
      </c>
    </row>
    <row r="1271" spans="1:9" x14ac:dyDescent="0.35">
      <c r="A1271" t="s">
        <v>1257</v>
      </c>
      <c r="B1271" t="s">
        <v>53</v>
      </c>
      <c r="C1271" t="s">
        <v>350</v>
      </c>
      <c r="D1271" t="s">
        <v>1260</v>
      </c>
      <c r="E1271" t="s">
        <v>29</v>
      </c>
      <c r="F1271">
        <v>134305</v>
      </c>
      <c r="G1271">
        <v>72046</v>
      </c>
      <c r="H1271">
        <v>0.5364357246565653</v>
      </c>
      <c r="I1271" t="str">
        <f>VLOOKUP($B1271&amp;$E1271,'Employee List'!$A:$E,5,0)</f>
        <v>E-1128</v>
      </c>
    </row>
    <row r="1272" spans="1:9" x14ac:dyDescent="0.35">
      <c r="A1272" t="s">
        <v>1257</v>
      </c>
      <c r="B1272" t="s">
        <v>53</v>
      </c>
      <c r="C1272" t="s">
        <v>350</v>
      </c>
      <c r="D1272" t="s">
        <v>1260</v>
      </c>
      <c r="E1272" t="s">
        <v>30</v>
      </c>
      <c r="F1272">
        <v>134695</v>
      </c>
      <c r="G1272">
        <v>117919</v>
      </c>
      <c r="H1272">
        <v>0.87545194699135087</v>
      </c>
      <c r="I1272" t="str">
        <f>VLOOKUP($B1272&amp;$E1272,'Employee List'!$A:$E,5,0)</f>
        <v>E-1128</v>
      </c>
    </row>
    <row r="1273" spans="1:9" x14ac:dyDescent="0.35">
      <c r="A1273" t="s">
        <v>1257</v>
      </c>
      <c r="B1273" t="s">
        <v>53</v>
      </c>
      <c r="C1273" t="s">
        <v>350</v>
      </c>
      <c r="D1273" t="s">
        <v>1260</v>
      </c>
      <c r="E1273" t="s">
        <v>31</v>
      </c>
      <c r="F1273">
        <v>149817</v>
      </c>
      <c r="G1273">
        <v>109928</v>
      </c>
      <c r="H1273">
        <v>0.7337485065112771</v>
      </c>
      <c r="I1273" t="str">
        <f>VLOOKUP($B1273&amp;$E1273,'Employee List'!$A:$E,5,0)</f>
        <v>E-1128</v>
      </c>
    </row>
    <row r="1274" spans="1:9" x14ac:dyDescent="0.35">
      <c r="A1274" t="s">
        <v>1257</v>
      </c>
      <c r="B1274" t="s">
        <v>53</v>
      </c>
      <c r="C1274" t="s">
        <v>350</v>
      </c>
      <c r="D1274" t="s">
        <v>1261</v>
      </c>
      <c r="E1274" t="s">
        <v>29</v>
      </c>
      <c r="F1274">
        <v>47691</v>
      </c>
      <c r="G1274">
        <v>47414</v>
      </c>
      <c r="H1274">
        <v>0.99419177622612231</v>
      </c>
      <c r="I1274" t="str">
        <f>VLOOKUP($B1274&amp;$E1274,'Employee List'!$A:$E,5,0)</f>
        <v>E-1128</v>
      </c>
    </row>
    <row r="1275" spans="1:9" x14ac:dyDescent="0.35">
      <c r="A1275" t="s">
        <v>1257</v>
      </c>
      <c r="B1275" t="s">
        <v>53</v>
      </c>
      <c r="C1275" t="s">
        <v>350</v>
      </c>
      <c r="D1275" t="s">
        <v>1261</v>
      </c>
      <c r="E1275" t="s">
        <v>30</v>
      </c>
      <c r="F1275">
        <v>47951</v>
      </c>
      <c r="G1275">
        <v>58843</v>
      </c>
      <c r="H1275">
        <v>1.2271485474755479</v>
      </c>
      <c r="I1275" t="str">
        <f>VLOOKUP($B1275&amp;$E1275,'Employee List'!$A:$E,5,0)</f>
        <v>E-1128</v>
      </c>
    </row>
    <row r="1276" spans="1:9" x14ac:dyDescent="0.35">
      <c r="A1276" t="s">
        <v>1257</v>
      </c>
      <c r="B1276" t="s">
        <v>53</v>
      </c>
      <c r="C1276" t="s">
        <v>350</v>
      </c>
      <c r="D1276" t="s">
        <v>1261</v>
      </c>
      <c r="E1276" t="s">
        <v>31</v>
      </c>
      <c r="F1276">
        <v>47849</v>
      </c>
      <c r="G1276">
        <v>58371</v>
      </c>
      <c r="H1276">
        <v>1.2199001024054839</v>
      </c>
      <c r="I1276" t="str">
        <f>VLOOKUP($B1276&amp;$E1276,'Employee List'!$A:$E,5,0)</f>
        <v>E-1128</v>
      </c>
    </row>
    <row r="1277" spans="1:9" x14ac:dyDescent="0.35">
      <c r="A1277" t="s">
        <v>1257</v>
      </c>
      <c r="B1277" t="s">
        <v>53</v>
      </c>
      <c r="C1277" t="s">
        <v>350</v>
      </c>
      <c r="D1277" t="s">
        <v>1266</v>
      </c>
      <c r="E1277" t="s">
        <v>29</v>
      </c>
      <c r="F1277">
        <v>80299</v>
      </c>
      <c r="G1277">
        <v>97203</v>
      </c>
      <c r="H1277">
        <v>1.2105132068892515</v>
      </c>
      <c r="I1277" t="str">
        <f>VLOOKUP($B1277&amp;$E1277,'Employee List'!$A:$E,5,0)</f>
        <v>E-1128</v>
      </c>
    </row>
    <row r="1278" spans="1:9" x14ac:dyDescent="0.35">
      <c r="A1278" t="s">
        <v>1257</v>
      </c>
      <c r="B1278" t="s">
        <v>53</v>
      </c>
      <c r="C1278" t="s">
        <v>350</v>
      </c>
      <c r="D1278" t="s">
        <v>1266</v>
      </c>
      <c r="E1278" t="s">
        <v>30</v>
      </c>
      <c r="F1278">
        <v>83445</v>
      </c>
      <c r="G1278">
        <v>102536</v>
      </c>
      <c r="H1278">
        <v>1.2287854275271137</v>
      </c>
      <c r="I1278" t="str">
        <f>VLOOKUP($B1278&amp;$E1278,'Employee List'!$A:$E,5,0)</f>
        <v>E-1128</v>
      </c>
    </row>
    <row r="1279" spans="1:9" x14ac:dyDescent="0.35">
      <c r="A1279" t="s">
        <v>1257</v>
      </c>
      <c r="B1279" t="s">
        <v>53</v>
      </c>
      <c r="C1279" t="s">
        <v>350</v>
      </c>
      <c r="D1279" t="s">
        <v>1266</v>
      </c>
      <c r="E1279" t="s">
        <v>31</v>
      </c>
      <c r="F1279">
        <v>83924</v>
      </c>
      <c r="G1279">
        <v>87612</v>
      </c>
      <c r="H1279">
        <v>1.043944521233497</v>
      </c>
      <c r="I1279" t="str">
        <f>VLOOKUP($B1279&amp;$E1279,'Employee List'!$A:$E,5,0)</f>
        <v>E-1128</v>
      </c>
    </row>
    <row r="1280" spans="1:9" x14ac:dyDescent="0.35">
      <c r="A1280" t="s">
        <v>1257</v>
      </c>
      <c r="B1280" t="s">
        <v>53</v>
      </c>
      <c r="C1280" t="s">
        <v>350</v>
      </c>
      <c r="D1280" t="s">
        <v>1267</v>
      </c>
      <c r="E1280" t="s">
        <v>29</v>
      </c>
      <c r="F1280">
        <v>41065</v>
      </c>
      <c r="G1280">
        <v>37454</v>
      </c>
      <c r="H1280">
        <v>0.91206623645440155</v>
      </c>
      <c r="I1280" t="str">
        <f>VLOOKUP($B1280&amp;$E1280,'Employee List'!$A:$E,5,0)</f>
        <v>E-1128</v>
      </c>
    </row>
    <row r="1281" spans="1:9" x14ac:dyDescent="0.35">
      <c r="A1281" t="s">
        <v>1257</v>
      </c>
      <c r="B1281" t="s">
        <v>53</v>
      </c>
      <c r="C1281" t="s">
        <v>350</v>
      </c>
      <c r="D1281" t="s">
        <v>1267</v>
      </c>
      <c r="E1281" t="s">
        <v>30</v>
      </c>
      <c r="F1281">
        <v>41217</v>
      </c>
      <c r="G1281">
        <v>29868</v>
      </c>
      <c r="H1281">
        <v>0.72465244923211292</v>
      </c>
      <c r="I1281" t="str">
        <f>VLOOKUP($B1281&amp;$E1281,'Employee List'!$A:$E,5,0)</f>
        <v>E-1128</v>
      </c>
    </row>
    <row r="1282" spans="1:9" x14ac:dyDescent="0.35">
      <c r="A1282" t="s">
        <v>1257</v>
      </c>
      <c r="B1282" t="s">
        <v>53</v>
      </c>
      <c r="C1282" t="s">
        <v>350</v>
      </c>
      <c r="D1282" t="s">
        <v>1267</v>
      </c>
      <c r="E1282" t="s">
        <v>31</v>
      </c>
      <c r="F1282">
        <v>41698</v>
      </c>
      <c r="G1282">
        <v>42773</v>
      </c>
      <c r="H1282">
        <v>1.0257806129790397</v>
      </c>
      <c r="I1282" t="str">
        <f>VLOOKUP($B1282&amp;$E1282,'Employee List'!$A:$E,5,0)</f>
        <v>E-1128</v>
      </c>
    </row>
    <row r="1283" spans="1:9" x14ac:dyDescent="0.35">
      <c r="A1283" t="s">
        <v>1257</v>
      </c>
      <c r="B1283" t="s">
        <v>53</v>
      </c>
      <c r="C1283" t="s">
        <v>350</v>
      </c>
      <c r="D1283" t="s">
        <v>1268</v>
      </c>
      <c r="E1283" t="s">
        <v>29</v>
      </c>
      <c r="F1283">
        <v>13833</v>
      </c>
      <c r="G1283">
        <v>9487</v>
      </c>
      <c r="H1283">
        <v>0.68582375478927204</v>
      </c>
      <c r="I1283" t="str">
        <f>VLOOKUP($B1283&amp;$E1283,'Employee List'!$A:$E,5,0)</f>
        <v>E-1128</v>
      </c>
    </row>
    <row r="1284" spans="1:9" x14ac:dyDescent="0.35">
      <c r="A1284" t="s">
        <v>1257</v>
      </c>
      <c r="B1284" t="s">
        <v>53</v>
      </c>
      <c r="C1284" t="s">
        <v>350</v>
      </c>
      <c r="D1284" t="s">
        <v>1268</v>
      </c>
      <c r="E1284" t="s">
        <v>30</v>
      </c>
      <c r="F1284">
        <v>13541</v>
      </c>
      <c r="G1284">
        <v>11168</v>
      </c>
      <c r="H1284">
        <v>0.82475444944981902</v>
      </c>
      <c r="I1284" t="str">
        <f>VLOOKUP($B1284&amp;$E1284,'Employee List'!$A:$E,5,0)</f>
        <v>E-1128</v>
      </c>
    </row>
    <row r="1285" spans="1:9" x14ac:dyDescent="0.35">
      <c r="A1285" t="s">
        <v>1257</v>
      </c>
      <c r="B1285" t="s">
        <v>53</v>
      </c>
      <c r="C1285" t="s">
        <v>350</v>
      </c>
      <c r="D1285" t="s">
        <v>1268</v>
      </c>
      <c r="E1285" t="s">
        <v>31</v>
      </c>
      <c r="F1285">
        <v>12214</v>
      </c>
      <c r="G1285">
        <v>8977</v>
      </c>
      <c r="H1285">
        <v>0.73497625675454392</v>
      </c>
      <c r="I1285" t="str">
        <f>VLOOKUP($B1285&amp;$E1285,'Employee List'!$A:$E,5,0)</f>
        <v>E-1128</v>
      </c>
    </row>
    <row r="1286" spans="1:9" x14ac:dyDescent="0.35">
      <c r="A1286" t="s">
        <v>1257</v>
      </c>
      <c r="B1286" t="s">
        <v>53</v>
      </c>
      <c r="C1286" t="s">
        <v>350</v>
      </c>
      <c r="D1286" t="s">
        <v>1269</v>
      </c>
      <c r="E1286" t="s">
        <v>29</v>
      </c>
      <c r="F1286">
        <v>7423</v>
      </c>
      <c r="G1286">
        <v>13702</v>
      </c>
      <c r="H1286">
        <v>1.8458844133099825</v>
      </c>
      <c r="I1286" t="str">
        <f>VLOOKUP($B1286&amp;$E1286,'Employee List'!$A:$E,5,0)</f>
        <v>E-1128</v>
      </c>
    </row>
    <row r="1287" spans="1:9" x14ac:dyDescent="0.35">
      <c r="A1287" t="s">
        <v>1257</v>
      </c>
      <c r="B1287" t="s">
        <v>53</v>
      </c>
      <c r="C1287" t="s">
        <v>350</v>
      </c>
      <c r="D1287" t="s">
        <v>1269</v>
      </c>
      <c r="E1287" t="s">
        <v>30</v>
      </c>
      <c r="F1287">
        <v>3744</v>
      </c>
      <c r="G1287">
        <v>13208</v>
      </c>
      <c r="H1287">
        <v>3.5277777777777777</v>
      </c>
      <c r="I1287" t="str">
        <f>VLOOKUP($B1287&amp;$E1287,'Employee List'!$A:$E,5,0)</f>
        <v>E-1128</v>
      </c>
    </row>
    <row r="1288" spans="1:9" x14ac:dyDescent="0.35">
      <c r="A1288" t="s">
        <v>1257</v>
      </c>
      <c r="B1288" t="s">
        <v>53</v>
      </c>
      <c r="C1288" t="s">
        <v>350</v>
      </c>
      <c r="D1288" t="s">
        <v>1269</v>
      </c>
      <c r="E1288" t="s">
        <v>31</v>
      </c>
      <c r="F1288">
        <v>6124</v>
      </c>
      <c r="G1288">
        <v>11328</v>
      </c>
      <c r="H1288">
        <v>1.8497713912475506</v>
      </c>
      <c r="I1288" t="str">
        <f>VLOOKUP($B1288&amp;$E1288,'Employee List'!$A:$E,5,0)</f>
        <v>E-1128</v>
      </c>
    </row>
    <row r="1289" spans="1:9" x14ac:dyDescent="0.35">
      <c r="A1289" t="s">
        <v>1257</v>
      </c>
      <c r="B1289" t="s">
        <v>53</v>
      </c>
      <c r="C1289" t="s">
        <v>350</v>
      </c>
      <c r="D1289" t="s">
        <v>1270</v>
      </c>
      <c r="E1289" t="s">
        <v>29</v>
      </c>
      <c r="F1289">
        <v>8048</v>
      </c>
      <c r="G1289">
        <v>5904</v>
      </c>
      <c r="H1289">
        <v>0.73359840954274358</v>
      </c>
      <c r="I1289" t="str">
        <f>VLOOKUP($B1289&amp;$E1289,'Employee List'!$A:$E,5,0)</f>
        <v>E-1128</v>
      </c>
    </row>
    <row r="1290" spans="1:9" x14ac:dyDescent="0.35">
      <c r="A1290" t="s">
        <v>1257</v>
      </c>
      <c r="B1290" t="s">
        <v>53</v>
      </c>
      <c r="C1290" t="s">
        <v>350</v>
      </c>
      <c r="D1290" t="s">
        <v>1270</v>
      </c>
      <c r="E1290" t="s">
        <v>30</v>
      </c>
      <c r="F1290">
        <v>8295</v>
      </c>
      <c r="G1290">
        <v>5532</v>
      </c>
      <c r="H1290">
        <v>0.66690777576853522</v>
      </c>
      <c r="I1290" t="str">
        <f>VLOOKUP($B1290&amp;$E1290,'Employee List'!$A:$E,5,0)</f>
        <v>E-1128</v>
      </c>
    </row>
    <row r="1291" spans="1:9" x14ac:dyDescent="0.35">
      <c r="A1291" t="s">
        <v>1257</v>
      </c>
      <c r="B1291" t="s">
        <v>53</v>
      </c>
      <c r="C1291" t="s">
        <v>350</v>
      </c>
      <c r="D1291" t="s">
        <v>1270</v>
      </c>
      <c r="E1291" t="s">
        <v>31</v>
      </c>
      <c r="F1291">
        <v>8205</v>
      </c>
      <c r="G1291">
        <v>7360</v>
      </c>
      <c r="H1291">
        <v>0.89701401584399754</v>
      </c>
      <c r="I1291" t="str">
        <f>VLOOKUP($B1291&amp;$E1291,'Employee List'!$A:$E,5,0)</f>
        <v>E-1128</v>
      </c>
    </row>
    <row r="1292" spans="1:9" x14ac:dyDescent="0.35">
      <c r="A1292" t="s">
        <v>1257</v>
      </c>
      <c r="B1292" t="s">
        <v>53</v>
      </c>
      <c r="C1292" t="s">
        <v>350</v>
      </c>
      <c r="D1292" t="s">
        <v>1271</v>
      </c>
      <c r="E1292" t="s">
        <v>29</v>
      </c>
      <c r="F1292">
        <v>30506</v>
      </c>
      <c r="G1292">
        <v>37647</v>
      </c>
      <c r="H1292">
        <v>1.2340850980135056</v>
      </c>
      <c r="I1292" t="str">
        <f>VLOOKUP($B1292&amp;$E1292,'Employee List'!$A:$E,5,0)</f>
        <v>E-1128</v>
      </c>
    </row>
    <row r="1293" spans="1:9" x14ac:dyDescent="0.35">
      <c r="A1293" t="s">
        <v>1257</v>
      </c>
      <c r="B1293" t="s">
        <v>53</v>
      </c>
      <c r="C1293" t="s">
        <v>350</v>
      </c>
      <c r="D1293" t="s">
        <v>1271</v>
      </c>
      <c r="E1293" t="s">
        <v>30</v>
      </c>
      <c r="F1293">
        <v>30528</v>
      </c>
      <c r="G1293">
        <v>28569</v>
      </c>
      <c r="H1293">
        <v>0.93582940251572322</v>
      </c>
      <c r="I1293" t="str">
        <f>VLOOKUP($B1293&amp;$E1293,'Employee List'!$A:$E,5,0)</f>
        <v>E-1128</v>
      </c>
    </row>
    <row r="1294" spans="1:9" x14ac:dyDescent="0.35">
      <c r="A1294" t="s">
        <v>1257</v>
      </c>
      <c r="B1294" t="s">
        <v>53</v>
      </c>
      <c r="C1294" t="s">
        <v>350</v>
      </c>
      <c r="D1294" t="s">
        <v>1271</v>
      </c>
      <c r="E1294" t="s">
        <v>31</v>
      </c>
      <c r="F1294">
        <v>30822</v>
      </c>
      <c r="G1294">
        <v>42313</v>
      </c>
      <c r="H1294">
        <v>1.372818116929466</v>
      </c>
      <c r="I1294" t="str">
        <f>VLOOKUP($B1294&amp;$E1294,'Employee List'!$A:$E,5,0)</f>
        <v>E-1128</v>
      </c>
    </row>
    <row r="1295" spans="1:9" x14ac:dyDescent="0.35">
      <c r="A1295" t="s">
        <v>1257</v>
      </c>
      <c r="B1295" t="s">
        <v>53</v>
      </c>
      <c r="C1295" t="s">
        <v>350</v>
      </c>
      <c r="D1295" t="s">
        <v>1258</v>
      </c>
      <c r="E1295" t="s">
        <v>29</v>
      </c>
      <c r="F1295">
        <v>145911</v>
      </c>
      <c r="G1295">
        <v>204523</v>
      </c>
      <c r="H1295">
        <v>1.4016969248377436</v>
      </c>
      <c r="I1295" t="str">
        <f>VLOOKUP($B1295&amp;$E1295,'Employee List'!$A:$E,5,0)</f>
        <v>E-1128</v>
      </c>
    </row>
    <row r="1296" spans="1:9" x14ac:dyDescent="0.35">
      <c r="A1296" t="s">
        <v>1257</v>
      </c>
      <c r="B1296" t="s">
        <v>53</v>
      </c>
      <c r="C1296" t="s">
        <v>350</v>
      </c>
      <c r="D1296" t="s">
        <v>1258</v>
      </c>
      <c r="E1296" t="s">
        <v>30</v>
      </c>
      <c r="F1296">
        <v>141679</v>
      </c>
      <c r="G1296">
        <v>288526</v>
      </c>
      <c r="H1296">
        <v>2.0364768243705842</v>
      </c>
      <c r="I1296" t="str">
        <f>VLOOKUP($B1296&amp;$E1296,'Employee List'!$A:$E,5,0)</f>
        <v>E-1128</v>
      </c>
    </row>
    <row r="1297" spans="1:9" x14ac:dyDescent="0.35">
      <c r="A1297" t="s">
        <v>1257</v>
      </c>
      <c r="B1297" t="s">
        <v>53</v>
      </c>
      <c r="C1297" t="s">
        <v>350</v>
      </c>
      <c r="D1297" t="s">
        <v>1258</v>
      </c>
      <c r="E1297" t="s">
        <v>31</v>
      </c>
      <c r="F1297">
        <v>131010</v>
      </c>
      <c r="G1297">
        <v>334103</v>
      </c>
      <c r="H1297">
        <v>2.5502099076406379</v>
      </c>
      <c r="I1297" t="str">
        <f>VLOOKUP($B1297&amp;$E1297,'Employee List'!$A:$E,5,0)</f>
        <v>E-1128</v>
      </c>
    </row>
    <row r="1298" spans="1:9" x14ac:dyDescent="0.35">
      <c r="A1298" t="s">
        <v>1257</v>
      </c>
      <c r="B1298" t="s">
        <v>53</v>
      </c>
      <c r="C1298" t="s">
        <v>350</v>
      </c>
      <c r="D1298" t="s">
        <v>1272</v>
      </c>
      <c r="E1298" t="s">
        <v>29</v>
      </c>
      <c r="F1298">
        <v>22189</v>
      </c>
      <c r="G1298">
        <v>15759</v>
      </c>
      <c r="H1298">
        <v>0.71021677407724548</v>
      </c>
      <c r="I1298" t="str">
        <f>VLOOKUP($B1298&amp;$E1298,'Employee List'!$A:$E,5,0)</f>
        <v>E-1128</v>
      </c>
    </row>
    <row r="1299" spans="1:9" x14ac:dyDescent="0.35">
      <c r="A1299" t="s">
        <v>1257</v>
      </c>
      <c r="B1299" t="s">
        <v>53</v>
      </c>
      <c r="C1299" t="s">
        <v>350</v>
      </c>
      <c r="D1299" t="s">
        <v>1272</v>
      </c>
      <c r="E1299" t="s">
        <v>30</v>
      </c>
      <c r="F1299">
        <v>21442</v>
      </c>
      <c r="G1299">
        <v>21201</v>
      </c>
      <c r="H1299">
        <v>0.98876037683051954</v>
      </c>
      <c r="I1299" t="str">
        <f>VLOOKUP($B1299&amp;$E1299,'Employee List'!$A:$E,5,0)</f>
        <v>E-1128</v>
      </c>
    </row>
    <row r="1300" spans="1:9" x14ac:dyDescent="0.35">
      <c r="A1300" t="s">
        <v>1257</v>
      </c>
      <c r="B1300" t="s">
        <v>53</v>
      </c>
      <c r="C1300" t="s">
        <v>350</v>
      </c>
      <c r="D1300" t="s">
        <v>1272</v>
      </c>
      <c r="E1300" t="s">
        <v>31</v>
      </c>
      <c r="F1300">
        <v>24282</v>
      </c>
      <c r="G1300">
        <v>22405</v>
      </c>
      <c r="H1300">
        <v>0.92269994234412323</v>
      </c>
      <c r="I1300" t="str">
        <f>VLOOKUP($B1300&amp;$E1300,'Employee List'!$A:$E,5,0)</f>
        <v>E-1128</v>
      </c>
    </row>
    <row r="1301" spans="1:9" x14ac:dyDescent="0.35">
      <c r="A1301" t="s">
        <v>1257</v>
      </c>
      <c r="B1301" t="s">
        <v>53</v>
      </c>
      <c r="C1301" t="s">
        <v>350</v>
      </c>
      <c r="D1301" t="s">
        <v>1259</v>
      </c>
      <c r="E1301" t="s">
        <v>29</v>
      </c>
      <c r="F1301">
        <v>59910</v>
      </c>
      <c r="G1301">
        <v>43243</v>
      </c>
      <c r="H1301">
        <v>0.7217993657152395</v>
      </c>
      <c r="I1301" t="str">
        <f>VLOOKUP($B1301&amp;$E1301,'Employee List'!$A:$E,5,0)</f>
        <v>E-1128</v>
      </c>
    </row>
    <row r="1302" spans="1:9" x14ac:dyDescent="0.35">
      <c r="A1302" t="s">
        <v>1257</v>
      </c>
      <c r="B1302" t="s">
        <v>53</v>
      </c>
      <c r="C1302" t="s">
        <v>350</v>
      </c>
      <c r="D1302" t="s">
        <v>1259</v>
      </c>
      <c r="E1302" t="s">
        <v>30</v>
      </c>
      <c r="F1302">
        <v>58398</v>
      </c>
      <c r="G1302">
        <v>69475</v>
      </c>
      <c r="H1302">
        <v>1.1896811534641598</v>
      </c>
      <c r="I1302" t="str">
        <f>VLOOKUP($B1302&amp;$E1302,'Employee List'!$A:$E,5,0)</f>
        <v>E-1128</v>
      </c>
    </row>
    <row r="1303" spans="1:9" x14ac:dyDescent="0.35">
      <c r="A1303" t="s">
        <v>1257</v>
      </c>
      <c r="B1303" t="s">
        <v>53</v>
      </c>
      <c r="C1303" t="s">
        <v>350</v>
      </c>
      <c r="D1303" t="s">
        <v>1259</v>
      </c>
      <c r="E1303" t="s">
        <v>31</v>
      </c>
      <c r="F1303">
        <v>59917</v>
      </c>
      <c r="G1303">
        <v>76455</v>
      </c>
      <c r="H1303">
        <v>1.2760151542967773</v>
      </c>
      <c r="I1303" t="str">
        <f>VLOOKUP($B1303&amp;$E1303,'Employee List'!$A:$E,5,0)</f>
        <v>E-1128</v>
      </c>
    </row>
    <row r="1304" spans="1:9" x14ac:dyDescent="0.35">
      <c r="A1304" t="s">
        <v>1257</v>
      </c>
      <c r="B1304" t="s">
        <v>53</v>
      </c>
      <c r="C1304" t="s">
        <v>350</v>
      </c>
      <c r="D1304" t="s">
        <v>1273</v>
      </c>
      <c r="E1304" t="s">
        <v>29</v>
      </c>
      <c r="F1304">
        <v>7263</v>
      </c>
      <c r="G1304">
        <v>8201</v>
      </c>
      <c r="H1304">
        <v>1.1291477350956904</v>
      </c>
      <c r="I1304" t="str">
        <f>VLOOKUP($B1304&amp;$E1304,'Employee List'!$A:$E,5,0)</f>
        <v>E-1128</v>
      </c>
    </row>
    <row r="1305" spans="1:9" x14ac:dyDescent="0.35">
      <c r="A1305" t="s">
        <v>1257</v>
      </c>
      <c r="B1305" t="s">
        <v>53</v>
      </c>
      <c r="C1305" t="s">
        <v>350</v>
      </c>
      <c r="D1305" t="s">
        <v>1273</v>
      </c>
      <c r="E1305" t="s">
        <v>30</v>
      </c>
      <c r="F1305">
        <v>9088</v>
      </c>
      <c r="G1305">
        <v>8770</v>
      </c>
      <c r="H1305">
        <v>0.96500880281690138</v>
      </c>
      <c r="I1305" t="str">
        <f>VLOOKUP($B1305&amp;$E1305,'Employee List'!$A:$E,5,0)</f>
        <v>E-1128</v>
      </c>
    </row>
    <row r="1306" spans="1:9" x14ac:dyDescent="0.35">
      <c r="A1306" t="s">
        <v>1257</v>
      </c>
      <c r="B1306" t="s">
        <v>53</v>
      </c>
      <c r="C1306" t="s">
        <v>350</v>
      </c>
      <c r="D1306" t="s">
        <v>1273</v>
      </c>
      <c r="E1306" t="s">
        <v>31</v>
      </c>
      <c r="F1306">
        <v>8302</v>
      </c>
      <c r="G1306">
        <v>11113</v>
      </c>
      <c r="H1306">
        <v>1.3385931100939532</v>
      </c>
      <c r="I1306" t="str">
        <f>VLOOKUP($B1306&amp;$E1306,'Employee List'!$A:$E,5,0)</f>
        <v>E-1128</v>
      </c>
    </row>
    <row r="1307" spans="1:9" x14ac:dyDescent="0.35">
      <c r="A1307" t="s">
        <v>1257</v>
      </c>
      <c r="B1307" t="s">
        <v>53</v>
      </c>
      <c r="C1307" t="s">
        <v>350</v>
      </c>
      <c r="D1307" t="s">
        <v>1275</v>
      </c>
      <c r="E1307" t="s">
        <v>29</v>
      </c>
      <c r="F1307">
        <v>14352</v>
      </c>
      <c r="G1307">
        <v>10882</v>
      </c>
      <c r="H1307">
        <v>0.75822185061315495</v>
      </c>
      <c r="I1307" t="str">
        <f>VLOOKUP($B1307&amp;$E1307,'Employee List'!$A:$E,5,0)</f>
        <v>E-1128</v>
      </c>
    </row>
    <row r="1308" spans="1:9" x14ac:dyDescent="0.35">
      <c r="A1308" t="s">
        <v>1257</v>
      </c>
      <c r="B1308" t="s">
        <v>53</v>
      </c>
      <c r="C1308" t="s">
        <v>350</v>
      </c>
      <c r="D1308" t="s">
        <v>1275</v>
      </c>
      <c r="E1308" t="s">
        <v>30</v>
      </c>
      <c r="F1308">
        <v>15089</v>
      </c>
      <c r="G1308">
        <v>19374</v>
      </c>
      <c r="H1308">
        <v>1.2839817085293923</v>
      </c>
      <c r="I1308" t="str">
        <f>VLOOKUP($B1308&amp;$E1308,'Employee List'!$A:$E,5,0)</f>
        <v>E-1128</v>
      </c>
    </row>
    <row r="1309" spans="1:9" x14ac:dyDescent="0.35">
      <c r="A1309" t="s">
        <v>1257</v>
      </c>
      <c r="B1309" t="s">
        <v>53</v>
      </c>
      <c r="C1309" t="s">
        <v>350</v>
      </c>
      <c r="D1309" t="s">
        <v>1275</v>
      </c>
      <c r="E1309" t="s">
        <v>31</v>
      </c>
      <c r="F1309">
        <v>13943</v>
      </c>
      <c r="G1309">
        <v>15468</v>
      </c>
      <c r="H1309">
        <v>1.1093738793659902</v>
      </c>
      <c r="I1309" t="str">
        <f>VLOOKUP($B1309&amp;$E1309,'Employee List'!$A:$E,5,0)</f>
        <v>E-1128</v>
      </c>
    </row>
    <row r="1310" spans="1:9" x14ac:dyDescent="0.35">
      <c r="A1310" t="s">
        <v>1257</v>
      </c>
      <c r="B1310" t="s">
        <v>53</v>
      </c>
      <c r="C1310" t="s">
        <v>350</v>
      </c>
      <c r="D1310" t="s">
        <v>1276</v>
      </c>
      <c r="E1310" t="s">
        <v>29</v>
      </c>
      <c r="F1310">
        <v>4072</v>
      </c>
      <c r="G1310">
        <v>2352</v>
      </c>
      <c r="H1310">
        <v>0.57760314341846763</v>
      </c>
      <c r="I1310" t="str">
        <f>VLOOKUP($B1310&amp;$E1310,'Employee List'!$A:$E,5,0)</f>
        <v>E-1128</v>
      </c>
    </row>
    <row r="1311" spans="1:9" x14ac:dyDescent="0.35">
      <c r="A1311" t="s">
        <v>1257</v>
      </c>
      <c r="B1311" t="s">
        <v>53</v>
      </c>
      <c r="C1311" t="s">
        <v>350</v>
      </c>
      <c r="D1311" t="s">
        <v>1276</v>
      </c>
      <c r="E1311" t="s">
        <v>30</v>
      </c>
      <c r="F1311">
        <v>1942</v>
      </c>
      <c r="G1311">
        <v>5240</v>
      </c>
      <c r="H1311">
        <v>2.698249227600412</v>
      </c>
      <c r="I1311" t="str">
        <f>VLOOKUP($B1311&amp;$E1311,'Employee List'!$A:$E,5,0)</f>
        <v>E-1128</v>
      </c>
    </row>
    <row r="1312" spans="1:9" x14ac:dyDescent="0.35">
      <c r="A1312" t="s">
        <v>1257</v>
      </c>
      <c r="B1312" t="s">
        <v>53</v>
      </c>
      <c r="C1312" t="s">
        <v>350</v>
      </c>
      <c r="D1312" t="s">
        <v>1276</v>
      </c>
      <c r="E1312" t="s">
        <v>31</v>
      </c>
      <c r="F1312">
        <v>3473</v>
      </c>
      <c r="G1312">
        <v>2691</v>
      </c>
      <c r="H1312">
        <v>0.77483443708609268</v>
      </c>
      <c r="I1312" t="str">
        <f>VLOOKUP($B1312&amp;$E1312,'Employee List'!$A:$E,5,0)</f>
        <v>E-1128</v>
      </c>
    </row>
    <row r="1313" spans="1:9" x14ac:dyDescent="0.35">
      <c r="A1313" t="s">
        <v>1257</v>
      </c>
      <c r="B1313" t="s">
        <v>53</v>
      </c>
      <c r="C1313" t="s">
        <v>350</v>
      </c>
      <c r="D1313" t="s">
        <v>1277</v>
      </c>
      <c r="E1313" t="s">
        <v>29</v>
      </c>
      <c r="F1313">
        <v>6608</v>
      </c>
      <c r="G1313">
        <v>5120</v>
      </c>
      <c r="H1313">
        <v>0.77481840193704599</v>
      </c>
      <c r="I1313" t="str">
        <f>VLOOKUP($B1313&amp;$E1313,'Employee List'!$A:$E,5,0)</f>
        <v>E-1128</v>
      </c>
    </row>
    <row r="1314" spans="1:9" x14ac:dyDescent="0.35">
      <c r="A1314" t="s">
        <v>1257</v>
      </c>
      <c r="B1314" t="s">
        <v>53</v>
      </c>
      <c r="C1314" t="s">
        <v>350</v>
      </c>
      <c r="D1314" t="s">
        <v>1277</v>
      </c>
      <c r="E1314" t="s">
        <v>30</v>
      </c>
      <c r="F1314">
        <v>7638</v>
      </c>
      <c r="G1314">
        <v>6410</v>
      </c>
      <c r="H1314">
        <v>0.83922492799162085</v>
      </c>
      <c r="I1314" t="str">
        <f>VLOOKUP($B1314&amp;$E1314,'Employee List'!$A:$E,5,0)</f>
        <v>E-1128</v>
      </c>
    </row>
    <row r="1315" spans="1:9" x14ac:dyDescent="0.35">
      <c r="A1315" t="s">
        <v>1257</v>
      </c>
      <c r="B1315" t="s">
        <v>53</v>
      </c>
      <c r="C1315" t="s">
        <v>350</v>
      </c>
      <c r="D1315" t="s">
        <v>1277</v>
      </c>
      <c r="E1315" t="s">
        <v>31</v>
      </c>
      <c r="F1315">
        <v>8034</v>
      </c>
      <c r="G1315">
        <v>5985</v>
      </c>
      <c r="H1315">
        <v>0.74495892457057511</v>
      </c>
      <c r="I1315" t="str">
        <f>VLOOKUP($B1315&amp;$E1315,'Employee List'!$A:$E,5,0)</f>
        <v>E-1128</v>
      </c>
    </row>
    <row r="1316" spans="1:9" x14ac:dyDescent="0.35">
      <c r="A1316" t="s">
        <v>1257</v>
      </c>
      <c r="B1316" t="s">
        <v>53</v>
      </c>
      <c r="C1316" t="s">
        <v>350</v>
      </c>
      <c r="D1316" t="s">
        <v>1278</v>
      </c>
      <c r="E1316" t="s">
        <v>29</v>
      </c>
      <c r="F1316">
        <v>10755</v>
      </c>
      <c r="G1316">
        <v>8955</v>
      </c>
      <c r="H1316">
        <v>0.83263598326359833</v>
      </c>
      <c r="I1316" t="str">
        <f>VLOOKUP($B1316&amp;$E1316,'Employee List'!$A:$E,5,0)</f>
        <v>E-1128</v>
      </c>
    </row>
    <row r="1317" spans="1:9" x14ac:dyDescent="0.35">
      <c r="A1317" t="s">
        <v>1257</v>
      </c>
      <c r="B1317" t="s">
        <v>53</v>
      </c>
      <c r="C1317" t="s">
        <v>350</v>
      </c>
      <c r="D1317" t="s">
        <v>1278</v>
      </c>
      <c r="E1317" t="s">
        <v>30</v>
      </c>
      <c r="F1317">
        <v>10216</v>
      </c>
      <c r="G1317">
        <v>8759</v>
      </c>
      <c r="H1317">
        <v>0.85738057948316371</v>
      </c>
      <c r="I1317" t="str">
        <f>VLOOKUP($B1317&amp;$E1317,'Employee List'!$A:$E,5,0)</f>
        <v>E-1128</v>
      </c>
    </row>
    <row r="1318" spans="1:9" x14ac:dyDescent="0.35">
      <c r="A1318" t="s">
        <v>1257</v>
      </c>
      <c r="B1318" t="s">
        <v>53</v>
      </c>
      <c r="C1318" t="s">
        <v>350</v>
      </c>
      <c r="D1318" t="s">
        <v>1278</v>
      </c>
      <c r="E1318" t="s">
        <v>31</v>
      </c>
      <c r="F1318">
        <v>13071</v>
      </c>
      <c r="G1318">
        <v>5638</v>
      </c>
      <c r="H1318">
        <v>0.43133654655343889</v>
      </c>
      <c r="I1318" t="str">
        <f>VLOOKUP($B1318&amp;$E1318,'Employee List'!$A:$E,5,0)</f>
        <v>E-1128</v>
      </c>
    </row>
    <row r="1319" spans="1:9" x14ac:dyDescent="0.35">
      <c r="A1319" t="s">
        <v>1257</v>
      </c>
      <c r="B1319" t="s">
        <v>53</v>
      </c>
      <c r="C1319" t="s">
        <v>350</v>
      </c>
      <c r="D1319" t="s">
        <v>1279</v>
      </c>
      <c r="E1319" t="s">
        <v>29</v>
      </c>
      <c r="F1319">
        <v>4366</v>
      </c>
      <c r="G1319">
        <v>1004</v>
      </c>
      <c r="H1319">
        <v>0.22995877233165368</v>
      </c>
      <c r="I1319" t="str">
        <f>VLOOKUP($B1319&amp;$E1319,'Employee List'!$A:$E,5,0)</f>
        <v>E-1128</v>
      </c>
    </row>
    <row r="1320" spans="1:9" x14ac:dyDescent="0.35">
      <c r="A1320" t="s">
        <v>1257</v>
      </c>
      <c r="B1320" t="s">
        <v>53</v>
      </c>
      <c r="C1320" t="s">
        <v>350</v>
      </c>
      <c r="D1320" t="s">
        <v>1279</v>
      </c>
      <c r="E1320" t="s">
        <v>30</v>
      </c>
      <c r="F1320">
        <v>2803</v>
      </c>
      <c r="G1320">
        <v>3052</v>
      </c>
      <c r="H1320">
        <v>1.0888333927934355</v>
      </c>
      <c r="I1320" t="str">
        <f>VLOOKUP($B1320&amp;$E1320,'Employee List'!$A:$E,5,0)</f>
        <v>E-1128</v>
      </c>
    </row>
    <row r="1321" spans="1:9" x14ac:dyDescent="0.35">
      <c r="A1321" t="s">
        <v>1257</v>
      </c>
      <c r="B1321" t="s">
        <v>53</v>
      </c>
      <c r="C1321" t="s">
        <v>350</v>
      </c>
      <c r="D1321" t="s">
        <v>1279</v>
      </c>
      <c r="E1321" t="s">
        <v>31</v>
      </c>
      <c r="F1321">
        <v>3308</v>
      </c>
      <c r="G1321">
        <v>1046</v>
      </c>
      <c r="H1321">
        <v>0.31620314389359128</v>
      </c>
      <c r="I1321" t="str">
        <f>VLOOKUP($B1321&amp;$E1321,'Employee List'!$A:$E,5,0)</f>
        <v>E-1128</v>
      </c>
    </row>
    <row r="1322" spans="1:9" x14ac:dyDescent="0.35">
      <c r="A1322" t="s">
        <v>1257</v>
      </c>
      <c r="B1322" t="s">
        <v>53</v>
      </c>
      <c r="C1322" t="s">
        <v>350</v>
      </c>
      <c r="D1322" t="s">
        <v>1280</v>
      </c>
      <c r="E1322" t="s">
        <v>29</v>
      </c>
      <c r="F1322">
        <v>10446</v>
      </c>
      <c r="G1322">
        <v>1081</v>
      </c>
      <c r="H1322">
        <v>0.10348458740187631</v>
      </c>
      <c r="I1322" t="str">
        <f>VLOOKUP($B1322&amp;$E1322,'Employee List'!$A:$E,5,0)</f>
        <v>E-1128</v>
      </c>
    </row>
    <row r="1323" spans="1:9" x14ac:dyDescent="0.35">
      <c r="A1323" t="s">
        <v>1257</v>
      </c>
      <c r="B1323" t="s">
        <v>53</v>
      </c>
      <c r="C1323" t="s">
        <v>350</v>
      </c>
      <c r="D1323" t="s">
        <v>1280</v>
      </c>
      <c r="E1323" t="s">
        <v>30</v>
      </c>
      <c r="F1323">
        <v>8773</v>
      </c>
      <c r="G1323">
        <v>2614</v>
      </c>
      <c r="H1323">
        <v>0.29795964892283139</v>
      </c>
      <c r="I1323" t="str">
        <f>VLOOKUP($B1323&amp;$E1323,'Employee List'!$A:$E,5,0)</f>
        <v>E-1128</v>
      </c>
    </row>
    <row r="1324" spans="1:9" x14ac:dyDescent="0.35">
      <c r="A1324" t="s">
        <v>1257</v>
      </c>
      <c r="B1324" t="s">
        <v>53</v>
      </c>
      <c r="C1324" t="s">
        <v>350</v>
      </c>
      <c r="D1324" t="s">
        <v>1280</v>
      </c>
      <c r="E1324" t="s">
        <v>31</v>
      </c>
      <c r="F1324">
        <v>8645</v>
      </c>
      <c r="G1324">
        <v>1420</v>
      </c>
      <c r="H1324">
        <v>0.16425679583574321</v>
      </c>
      <c r="I1324" t="str">
        <f>VLOOKUP($B1324&amp;$E1324,'Employee List'!$A:$E,5,0)</f>
        <v>E-1128</v>
      </c>
    </row>
    <row r="1325" spans="1:9" x14ac:dyDescent="0.35">
      <c r="A1325" t="s">
        <v>1257</v>
      </c>
      <c r="B1325" t="s">
        <v>53</v>
      </c>
      <c r="C1325" t="s">
        <v>350</v>
      </c>
      <c r="D1325" t="s">
        <v>1262</v>
      </c>
      <c r="E1325" t="s">
        <v>29</v>
      </c>
      <c r="F1325">
        <v>19852</v>
      </c>
      <c r="G1325">
        <v>21722</v>
      </c>
      <c r="H1325">
        <v>1.0941970582309086</v>
      </c>
      <c r="I1325" t="str">
        <f>VLOOKUP($B1325&amp;$E1325,'Employee List'!$A:$E,5,0)</f>
        <v>E-1128</v>
      </c>
    </row>
    <row r="1326" spans="1:9" x14ac:dyDescent="0.35">
      <c r="A1326" t="s">
        <v>1257</v>
      </c>
      <c r="B1326" t="s">
        <v>53</v>
      </c>
      <c r="C1326" t="s">
        <v>350</v>
      </c>
      <c r="D1326" t="s">
        <v>1262</v>
      </c>
      <c r="E1326" t="s">
        <v>30</v>
      </c>
      <c r="F1326">
        <v>22942</v>
      </c>
      <c r="G1326">
        <v>17605</v>
      </c>
      <c r="H1326">
        <v>0.76736988928602567</v>
      </c>
      <c r="I1326" t="str">
        <f>VLOOKUP($B1326&amp;$E1326,'Employee List'!$A:$E,5,0)</f>
        <v>E-1128</v>
      </c>
    </row>
    <row r="1327" spans="1:9" x14ac:dyDescent="0.35">
      <c r="A1327" t="s">
        <v>1257</v>
      </c>
      <c r="B1327" t="s">
        <v>53</v>
      </c>
      <c r="C1327" t="s">
        <v>350</v>
      </c>
      <c r="D1327" t="s">
        <v>1262</v>
      </c>
      <c r="E1327" t="s">
        <v>31</v>
      </c>
      <c r="F1327">
        <v>21335</v>
      </c>
      <c r="G1327">
        <v>25873</v>
      </c>
      <c r="H1327">
        <v>1.2127021326458871</v>
      </c>
      <c r="I1327" t="str">
        <f>VLOOKUP($B1327&amp;$E1327,'Employee List'!$A:$E,5,0)</f>
        <v>E-1128</v>
      </c>
    </row>
    <row r="1328" spans="1:9" x14ac:dyDescent="0.35">
      <c r="A1328" t="s">
        <v>1257</v>
      </c>
      <c r="B1328" t="s">
        <v>53</v>
      </c>
      <c r="C1328" t="s">
        <v>350</v>
      </c>
      <c r="D1328" t="s">
        <v>1282</v>
      </c>
      <c r="E1328" t="s">
        <v>29</v>
      </c>
      <c r="F1328">
        <v>2260</v>
      </c>
      <c r="G1328">
        <v>4763</v>
      </c>
      <c r="H1328">
        <v>2.1075221238938053</v>
      </c>
      <c r="I1328" t="str">
        <f>VLOOKUP($B1328&amp;$E1328,'Employee List'!$A:$E,5,0)</f>
        <v>E-1128</v>
      </c>
    </row>
    <row r="1329" spans="1:9" x14ac:dyDescent="0.35">
      <c r="A1329" t="s">
        <v>1257</v>
      </c>
      <c r="B1329" t="s">
        <v>53</v>
      </c>
      <c r="C1329" t="s">
        <v>350</v>
      </c>
      <c r="D1329" t="s">
        <v>1282</v>
      </c>
      <c r="E1329" t="s">
        <v>30</v>
      </c>
      <c r="F1329">
        <v>9198</v>
      </c>
      <c r="G1329">
        <v>5886</v>
      </c>
      <c r="H1329">
        <v>0.63992172211350296</v>
      </c>
      <c r="I1329" t="str">
        <f>VLOOKUP($B1329&amp;$E1329,'Employee List'!$A:$E,5,0)</f>
        <v>E-1128</v>
      </c>
    </row>
    <row r="1330" spans="1:9" x14ac:dyDescent="0.35">
      <c r="A1330" t="s">
        <v>1257</v>
      </c>
      <c r="B1330" t="s">
        <v>53</v>
      </c>
      <c r="C1330" t="s">
        <v>350</v>
      </c>
      <c r="D1330" t="s">
        <v>1282</v>
      </c>
      <c r="E1330" t="s">
        <v>31</v>
      </c>
      <c r="F1330">
        <v>9030</v>
      </c>
      <c r="G1330">
        <v>5877</v>
      </c>
      <c r="H1330">
        <v>0.65083056478405321</v>
      </c>
      <c r="I1330" t="str">
        <f>VLOOKUP($B1330&amp;$E1330,'Employee List'!$A:$E,5,0)</f>
        <v>E-1128</v>
      </c>
    </row>
    <row r="1331" spans="1:9" x14ac:dyDescent="0.35">
      <c r="A1331" t="s">
        <v>1257</v>
      </c>
      <c r="B1331" t="s">
        <v>53</v>
      </c>
      <c r="C1331" t="s">
        <v>350</v>
      </c>
      <c r="D1331" t="s">
        <v>1281</v>
      </c>
      <c r="E1331" t="s">
        <v>29</v>
      </c>
      <c r="F1331">
        <v>5729</v>
      </c>
      <c r="G1331">
        <v>4461</v>
      </c>
      <c r="H1331">
        <v>0.77866992494327103</v>
      </c>
      <c r="I1331" t="str">
        <f>VLOOKUP($B1331&amp;$E1331,'Employee List'!$A:$E,5,0)</f>
        <v>E-1128</v>
      </c>
    </row>
    <row r="1332" spans="1:9" x14ac:dyDescent="0.35">
      <c r="A1332" t="s">
        <v>1257</v>
      </c>
      <c r="B1332" t="s">
        <v>53</v>
      </c>
      <c r="C1332" t="s">
        <v>350</v>
      </c>
      <c r="D1332" t="s">
        <v>1281</v>
      </c>
      <c r="E1332" t="s">
        <v>30</v>
      </c>
      <c r="F1332">
        <v>5327</v>
      </c>
      <c r="G1332">
        <v>5717</v>
      </c>
      <c r="H1332">
        <v>1.0732119391777737</v>
      </c>
      <c r="I1332" t="str">
        <f>VLOOKUP($B1332&amp;$E1332,'Employee List'!$A:$E,5,0)</f>
        <v>E-1128</v>
      </c>
    </row>
    <row r="1333" spans="1:9" x14ac:dyDescent="0.35">
      <c r="A1333" t="s">
        <v>1257</v>
      </c>
      <c r="B1333" t="s">
        <v>53</v>
      </c>
      <c r="C1333" t="s">
        <v>350</v>
      </c>
      <c r="D1333" t="s">
        <v>1281</v>
      </c>
      <c r="E1333" t="s">
        <v>31</v>
      </c>
      <c r="F1333">
        <v>3150</v>
      </c>
      <c r="G1333">
        <v>1568</v>
      </c>
      <c r="H1333">
        <v>0.49777777777777776</v>
      </c>
      <c r="I1333" t="str">
        <f>VLOOKUP($B1333&amp;$E1333,'Employee List'!$A:$E,5,0)</f>
        <v>E-1128</v>
      </c>
    </row>
    <row r="1334" spans="1:9" x14ac:dyDescent="0.35">
      <c r="A1334" t="s">
        <v>1257</v>
      </c>
      <c r="B1334" t="s">
        <v>54</v>
      </c>
      <c r="C1334" t="s">
        <v>350</v>
      </c>
      <c r="D1334" t="s">
        <v>1274</v>
      </c>
      <c r="E1334" t="s">
        <v>29</v>
      </c>
      <c r="F1334">
        <v>38790</v>
      </c>
      <c r="G1334">
        <v>38775</v>
      </c>
      <c r="H1334">
        <v>0.99961330239752511</v>
      </c>
      <c r="I1334" t="str">
        <f>VLOOKUP($B1334&amp;$E1334,'Employee List'!$A:$E,5,0)</f>
        <v>E-1129</v>
      </c>
    </row>
    <row r="1335" spans="1:9" x14ac:dyDescent="0.35">
      <c r="A1335" t="s">
        <v>1257</v>
      </c>
      <c r="B1335" t="s">
        <v>54</v>
      </c>
      <c r="C1335" t="s">
        <v>350</v>
      </c>
      <c r="D1335" t="s">
        <v>1274</v>
      </c>
      <c r="E1335" t="s">
        <v>30</v>
      </c>
      <c r="F1335">
        <v>41270</v>
      </c>
      <c r="G1335">
        <v>27655</v>
      </c>
      <c r="H1335">
        <v>0.67009934577174701</v>
      </c>
      <c r="I1335" t="str">
        <f>VLOOKUP($B1335&amp;$E1335,'Employee List'!$A:$E,5,0)</f>
        <v>E-1129</v>
      </c>
    </row>
    <row r="1336" spans="1:9" x14ac:dyDescent="0.35">
      <c r="A1336" t="s">
        <v>1257</v>
      </c>
      <c r="B1336" t="s">
        <v>54</v>
      </c>
      <c r="C1336" t="s">
        <v>350</v>
      </c>
      <c r="D1336" t="s">
        <v>1274</v>
      </c>
      <c r="E1336" t="s">
        <v>31</v>
      </c>
      <c r="F1336">
        <v>41048</v>
      </c>
      <c r="G1336">
        <v>25998</v>
      </c>
      <c r="H1336">
        <v>0.63335607094133695</v>
      </c>
      <c r="I1336" t="str">
        <f>VLOOKUP($B1336&amp;$E1336,'Employee List'!$A:$E,5,0)</f>
        <v>E-1129</v>
      </c>
    </row>
    <row r="1337" spans="1:9" x14ac:dyDescent="0.35">
      <c r="A1337" t="s">
        <v>1257</v>
      </c>
      <c r="B1337" t="s">
        <v>54</v>
      </c>
      <c r="C1337" t="s">
        <v>350</v>
      </c>
      <c r="D1337" t="s">
        <v>1263</v>
      </c>
      <c r="E1337" t="s">
        <v>29</v>
      </c>
      <c r="F1337">
        <v>4857</v>
      </c>
      <c r="G1337">
        <v>2361</v>
      </c>
      <c r="H1337">
        <v>0.48610253242742435</v>
      </c>
      <c r="I1337" t="str">
        <f>VLOOKUP($B1337&amp;$E1337,'Employee List'!$A:$E,5,0)</f>
        <v>E-1129</v>
      </c>
    </row>
    <row r="1338" spans="1:9" x14ac:dyDescent="0.35">
      <c r="A1338" t="s">
        <v>1257</v>
      </c>
      <c r="B1338" t="s">
        <v>54</v>
      </c>
      <c r="C1338" t="s">
        <v>350</v>
      </c>
      <c r="D1338" t="s">
        <v>1263</v>
      </c>
      <c r="E1338" t="s">
        <v>30</v>
      </c>
      <c r="F1338">
        <v>4919</v>
      </c>
      <c r="G1338">
        <v>2398</v>
      </c>
      <c r="H1338">
        <v>0.48749745883309614</v>
      </c>
      <c r="I1338" t="str">
        <f>VLOOKUP($B1338&amp;$E1338,'Employee List'!$A:$E,5,0)</f>
        <v>E-1129</v>
      </c>
    </row>
    <row r="1339" spans="1:9" x14ac:dyDescent="0.35">
      <c r="A1339" t="s">
        <v>1257</v>
      </c>
      <c r="B1339" t="s">
        <v>54</v>
      </c>
      <c r="C1339" t="s">
        <v>350</v>
      </c>
      <c r="D1339" t="s">
        <v>1263</v>
      </c>
      <c r="E1339" t="s">
        <v>31</v>
      </c>
      <c r="F1339">
        <v>2078</v>
      </c>
      <c r="G1339">
        <v>1402</v>
      </c>
      <c r="H1339">
        <v>0.67468719923002884</v>
      </c>
      <c r="I1339" t="str">
        <f>VLOOKUP($B1339&amp;$E1339,'Employee List'!$A:$E,5,0)</f>
        <v>E-1129</v>
      </c>
    </row>
    <row r="1340" spans="1:9" x14ac:dyDescent="0.35">
      <c r="A1340" t="s">
        <v>1257</v>
      </c>
      <c r="B1340" t="s">
        <v>54</v>
      </c>
      <c r="C1340" t="s">
        <v>350</v>
      </c>
      <c r="D1340" t="s">
        <v>1264</v>
      </c>
      <c r="E1340" t="s">
        <v>29</v>
      </c>
      <c r="F1340">
        <v>24472</v>
      </c>
      <c r="G1340">
        <v>3941</v>
      </c>
      <c r="H1340">
        <v>0.16104118993135011</v>
      </c>
      <c r="I1340" t="str">
        <f>VLOOKUP($B1340&amp;$E1340,'Employee List'!$A:$E,5,0)</f>
        <v>E-1129</v>
      </c>
    </row>
    <row r="1341" spans="1:9" x14ac:dyDescent="0.35">
      <c r="A1341" t="s">
        <v>1257</v>
      </c>
      <c r="B1341" t="s">
        <v>54</v>
      </c>
      <c r="C1341" t="s">
        <v>350</v>
      </c>
      <c r="D1341" t="s">
        <v>1264</v>
      </c>
      <c r="E1341" t="s">
        <v>30</v>
      </c>
      <c r="F1341">
        <v>22718</v>
      </c>
      <c r="G1341">
        <v>2531</v>
      </c>
      <c r="H1341">
        <v>0.11140945505766353</v>
      </c>
      <c r="I1341" t="str">
        <f>VLOOKUP($B1341&amp;$E1341,'Employee List'!$A:$E,5,0)</f>
        <v>E-1129</v>
      </c>
    </row>
    <row r="1342" spans="1:9" x14ac:dyDescent="0.35">
      <c r="A1342" t="s">
        <v>1257</v>
      </c>
      <c r="B1342" t="s">
        <v>54</v>
      </c>
      <c r="C1342" t="s">
        <v>350</v>
      </c>
      <c r="D1342" t="s">
        <v>1264</v>
      </c>
      <c r="E1342" t="s">
        <v>31</v>
      </c>
      <c r="F1342">
        <v>22322</v>
      </c>
      <c r="G1342">
        <v>2900</v>
      </c>
      <c r="H1342">
        <v>0.1299166741331422</v>
      </c>
      <c r="I1342" t="str">
        <f>VLOOKUP($B1342&amp;$E1342,'Employee List'!$A:$E,5,0)</f>
        <v>E-1129</v>
      </c>
    </row>
    <row r="1343" spans="1:9" x14ac:dyDescent="0.35">
      <c r="A1343" t="s">
        <v>1257</v>
      </c>
      <c r="B1343" t="s">
        <v>54</v>
      </c>
      <c r="C1343" t="s">
        <v>350</v>
      </c>
      <c r="D1343" t="s">
        <v>1265</v>
      </c>
      <c r="E1343" t="s">
        <v>29</v>
      </c>
      <c r="F1343">
        <v>4760</v>
      </c>
      <c r="G1343">
        <v>7024</v>
      </c>
      <c r="H1343">
        <v>1.4756302521008404</v>
      </c>
      <c r="I1343" t="str">
        <f>VLOOKUP($B1343&amp;$E1343,'Employee List'!$A:$E,5,0)</f>
        <v>E-1129</v>
      </c>
    </row>
    <row r="1344" spans="1:9" x14ac:dyDescent="0.35">
      <c r="A1344" t="s">
        <v>1257</v>
      </c>
      <c r="B1344" t="s">
        <v>54</v>
      </c>
      <c r="C1344" t="s">
        <v>350</v>
      </c>
      <c r="D1344" t="s">
        <v>1265</v>
      </c>
      <c r="E1344" t="s">
        <v>30</v>
      </c>
      <c r="F1344">
        <v>4200</v>
      </c>
      <c r="G1344">
        <v>5786</v>
      </c>
      <c r="H1344">
        <v>1.3776190476190475</v>
      </c>
      <c r="I1344" t="str">
        <f>VLOOKUP($B1344&amp;$E1344,'Employee List'!$A:$E,5,0)</f>
        <v>E-1129</v>
      </c>
    </row>
    <row r="1345" spans="1:9" x14ac:dyDescent="0.35">
      <c r="A1345" t="s">
        <v>1257</v>
      </c>
      <c r="B1345" t="s">
        <v>54</v>
      </c>
      <c r="C1345" t="s">
        <v>350</v>
      </c>
      <c r="D1345" t="s">
        <v>1265</v>
      </c>
      <c r="E1345" t="s">
        <v>31</v>
      </c>
      <c r="F1345">
        <v>4534</v>
      </c>
      <c r="G1345">
        <v>1538</v>
      </c>
      <c r="H1345">
        <v>0.33921482134980152</v>
      </c>
      <c r="I1345" t="str">
        <f>VLOOKUP($B1345&amp;$E1345,'Employee List'!$A:$E,5,0)</f>
        <v>E-1129</v>
      </c>
    </row>
    <row r="1346" spans="1:9" x14ac:dyDescent="0.35">
      <c r="A1346" t="s">
        <v>1257</v>
      </c>
      <c r="B1346" t="s">
        <v>54</v>
      </c>
      <c r="C1346" t="s">
        <v>350</v>
      </c>
      <c r="D1346" t="s">
        <v>1260</v>
      </c>
      <c r="E1346" t="s">
        <v>29</v>
      </c>
      <c r="F1346">
        <v>77559</v>
      </c>
      <c r="G1346">
        <v>71025</v>
      </c>
      <c r="H1346">
        <v>0.91575445789656906</v>
      </c>
      <c r="I1346" t="str">
        <f>VLOOKUP($B1346&amp;$E1346,'Employee List'!$A:$E,5,0)</f>
        <v>E-1129</v>
      </c>
    </row>
    <row r="1347" spans="1:9" x14ac:dyDescent="0.35">
      <c r="A1347" t="s">
        <v>1257</v>
      </c>
      <c r="B1347" t="s">
        <v>54</v>
      </c>
      <c r="C1347" t="s">
        <v>350</v>
      </c>
      <c r="D1347" t="s">
        <v>1260</v>
      </c>
      <c r="E1347" t="s">
        <v>30</v>
      </c>
      <c r="F1347">
        <v>80119</v>
      </c>
      <c r="G1347">
        <v>95385</v>
      </c>
      <c r="H1347">
        <v>1.1905415694154944</v>
      </c>
      <c r="I1347" t="str">
        <f>VLOOKUP($B1347&amp;$E1347,'Employee List'!$A:$E,5,0)</f>
        <v>E-1129</v>
      </c>
    </row>
    <row r="1348" spans="1:9" x14ac:dyDescent="0.35">
      <c r="A1348" t="s">
        <v>1257</v>
      </c>
      <c r="B1348" t="s">
        <v>54</v>
      </c>
      <c r="C1348" t="s">
        <v>350</v>
      </c>
      <c r="D1348" t="s">
        <v>1260</v>
      </c>
      <c r="E1348" t="s">
        <v>31</v>
      </c>
      <c r="F1348">
        <v>90010</v>
      </c>
      <c r="G1348">
        <v>125585</v>
      </c>
      <c r="H1348">
        <v>1.3952338629041217</v>
      </c>
      <c r="I1348" t="str">
        <f>VLOOKUP($B1348&amp;$E1348,'Employee List'!$A:$E,5,0)</f>
        <v>E-1129</v>
      </c>
    </row>
    <row r="1349" spans="1:9" x14ac:dyDescent="0.35">
      <c r="A1349" t="s">
        <v>1257</v>
      </c>
      <c r="B1349" t="s">
        <v>54</v>
      </c>
      <c r="C1349" t="s">
        <v>350</v>
      </c>
      <c r="D1349" t="s">
        <v>1261</v>
      </c>
      <c r="E1349" t="s">
        <v>29</v>
      </c>
      <c r="F1349">
        <v>49677</v>
      </c>
      <c r="G1349">
        <v>58877</v>
      </c>
      <c r="H1349">
        <v>1.1851963685407734</v>
      </c>
      <c r="I1349" t="str">
        <f>VLOOKUP($B1349&amp;$E1349,'Employee List'!$A:$E,5,0)</f>
        <v>E-1129</v>
      </c>
    </row>
    <row r="1350" spans="1:9" x14ac:dyDescent="0.35">
      <c r="A1350" t="s">
        <v>1257</v>
      </c>
      <c r="B1350" t="s">
        <v>54</v>
      </c>
      <c r="C1350" t="s">
        <v>350</v>
      </c>
      <c r="D1350" t="s">
        <v>1261</v>
      </c>
      <c r="E1350" t="s">
        <v>30</v>
      </c>
      <c r="F1350">
        <v>48946</v>
      </c>
      <c r="G1350">
        <v>50969</v>
      </c>
      <c r="H1350">
        <v>1.0413312630245577</v>
      </c>
      <c r="I1350" t="str">
        <f>VLOOKUP($B1350&amp;$E1350,'Employee List'!$A:$E,5,0)</f>
        <v>E-1129</v>
      </c>
    </row>
    <row r="1351" spans="1:9" x14ac:dyDescent="0.35">
      <c r="A1351" t="s">
        <v>1257</v>
      </c>
      <c r="B1351" t="s">
        <v>54</v>
      </c>
      <c r="C1351" t="s">
        <v>350</v>
      </c>
      <c r="D1351" t="s">
        <v>1261</v>
      </c>
      <c r="E1351" t="s">
        <v>31</v>
      </c>
      <c r="F1351">
        <v>52878</v>
      </c>
      <c r="G1351">
        <v>39403</v>
      </c>
      <c r="H1351">
        <v>0.74516812284882183</v>
      </c>
      <c r="I1351" t="str">
        <f>VLOOKUP($B1351&amp;$E1351,'Employee List'!$A:$E,5,0)</f>
        <v>E-1129</v>
      </c>
    </row>
    <row r="1352" spans="1:9" x14ac:dyDescent="0.35">
      <c r="A1352" t="s">
        <v>1257</v>
      </c>
      <c r="B1352" t="s">
        <v>54</v>
      </c>
      <c r="C1352" t="s">
        <v>350</v>
      </c>
      <c r="D1352" t="s">
        <v>1266</v>
      </c>
      <c r="E1352" t="s">
        <v>29</v>
      </c>
      <c r="F1352">
        <v>46225</v>
      </c>
      <c r="G1352">
        <v>47250</v>
      </c>
      <c r="H1352">
        <v>1.0221741481882098</v>
      </c>
      <c r="I1352" t="str">
        <f>VLOOKUP($B1352&amp;$E1352,'Employee List'!$A:$E,5,0)</f>
        <v>E-1129</v>
      </c>
    </row>
    <row r="1353" spans="1:9" x14ac:dyDescent="0.35">
      <c r="A1353" t="s">
        <v>1257</v>
      </c>
      <c r="B1353" t="s">
        <v>54</v>
      </c>
      <c r="C1353" t="s">
        <v>350</v>
      </c>
      <c r="D1353" t="s">
        <v>1266</v>
      </c>
      <c r="E1353" t="s">
        <v>30</v>
      </c>
      <c r="F1353">
        <v>47025</v>
      </c>
      <c r="G1353">
        <v>55573</v>
      </c>
      <c r="H1353">
        <v>1.1817756512493354</v>
      </c>
      <c r="I1353" t="str">
        <f>VLOOKUP($B1353&amp;$E1353,'Employee List'!$A:$E,5,0)</f>
        <v>E-1129</v>
      </c>
    </row>
    <row r="1354" spans="1:9" x14ac:dyDescent="0.35">
      <c r="A1354" t="s">
        <v>1257</v>
      </c>
      <c r="B1354" t="s">
        <v>54</v>
      </c>
      <c r="C1354" t="s">
        <v>350</v>
      </c>
      <c r="D1354" t="s">
        <v>1266</v>
      </c>
      <c r="E1354" t="s">
        <v>31</v>
      </c>
      <c r="F1354">
        <v>46748</v>
      </c>
      <c r="G1354">
        <v>38879</v>
      </c>
      <c r="H1354">
        <v>0.83167194318473514</v>
      </c>
      <c r="I1354" t="str">
        <f>VLOOKUP($B1354&amp;$E1354,'Employee List'!$A:$E,5,0)</f>
        <v>E-1129</v>
      </c>
    </row>
    <row r="1355" spans="1:9" x14ac:dyDescent="0.35">
      <c r="A1355" t="s">
        <v>1257</v>
      </c>
      <c r="B1355" t="s">
        <v>54</v>
      </c>
      <c r="C1355" t="s">
        <v>350</v>
      </c>
      <c r="D1355" t="s">
        <v>1267</v>
      </c>
      <c r="E1355" t="s">
        <v>29</v>
      </c>
      <c r="F1355">
        <v>30927</v>
      </c>
      <c r="G1355">
        <v>22115</v>
      </c>
      <c r="H1355">
        <v>0.71507097358295346</v>
      </c>
      <c r="I1355" t="str">
        <f>VLOOKUP($B1355&amp;$E1355,'Employee List'!$A:$E,5,0)</f>
        <v>E-1129</v>
      </c>
    </row>
    <row r="1356" spans="1:9" x14ac:dyDescent="0.35">
      <c r="A1356" t="s">
        <v>1257</v>
      </c>
      <c r="B1356" t="s">
        <v>54</v>
      </c>
      <c r="C1356" t="s">
        <v>350</v>
      </c>
      <c r="D1356" t="s">
        <v>1267</v>
      </c>
      <c r="E1356" t="s">
        <v>30</v>
      </c>
      <c r="F1356">
        <v>32740</v>
      </c>
      <c r="G1356">
        <v>22937</v>
      </c>
      <c r="H1356">
        <v>0.70058032987171659</v>
      </c>
      <c r="I1356" t="str">
        <f>VLOOKUP($B1356&amp;$E1356,'Employee List'!$A:$E,5,0)</f>
        <v>E-1129</v>
      </c>
    </row>
    <row r="1357" spans="1:9" x14ac:dyDescent="0.35">
      <c r="A1357" t="s">
        <v>1257</v>
      </c>
      <c r="B1357" t="s">
        <v>54</v>
      </c>
      <c r="C1357" t="s">
        <v>350</v>
      </c>
      <c r="D1357" t="s">
        <v>1267</v>
      </c>
      <c r="E1357" t="s">
        <v>31</v>
      </c>
      <c r="F1357">
        <v>31094</v>
      </c>
      <c r="G1357">
        <v>32337</v>
      </c>
      <c r="H1357">
        <v>1.0399755579854635</v>
      </c>
      <c r="I1357" t="str">
        <f>VLOOKUP($B1357&amp;$E1357,'Employee List'!$A:$E,5,0)</f>
        <v>E-1129</v>
      </c>
    </row>
    <row r="1358" spans="1:9" x14ac:dyDescent="0.35">
      <c r="A1358" t="s">
        <v>1257</v>
      </c>
      <c r="B1358" t="s">
        <v>54</v>
      </c>
      <c r="C1358" t="s">
        <v>350</v>
      </c>
      <c r="D1358" t="s">
        <v>1268</v>
      </c>
      <c r="E1358" t="s">
        <v>29</v>
      </c>
      <c r="F1358">
        <v>13952</v>
      </c>
      <c r="G1358">
        <v>11278</v>
      </c>
      <c r="H1358">
        <v>0.80834288990825687</v>
      </c>
      <c r="I1358" t="str">
        <f>VLOOKUP($B1358&amp;$E1358,'Employee List'!$A:$E,5,0)</f>
        <v>E-1129</v>
      </c>
    </row>
    <row r="1359" spans="1:9" x14ac:dyDescent="0.35">
      <c r="A1359" t="s">
        <v>1257</v>
      </c>
      <c r="B1359" t="s">
        <v>54</v>
      </c>
      <c r="C1359" t="s">
        <v>350</v>
      </c>
      <c r="D1359" t="s">
        <v>1268</v>
      </c>
      <c r="E1359" t="s">
        <v>30</v>
      </c>
      <c r="F1359">
        <v>14456</v>
      </c>
      <c r="G1359">
        <v>5085</v>
      </c>
      <c r="H1359">
        <v>0.35175705589374656</v>
      </c>
      <c r="I1359" t="str">
        <f>VLOOKUP($B1359&amp;$E1359,'Employee List'!$A:$E,5,0)</f>
        <v>E-1129</v>
      </c>
    </row>
    <row r="1360" spans="1:9" x14ac:dyDescent="0.35">
      <c r="A1360" t="s">
        <v>1257</v>
      </c>
      <c r="B1360" t="s">
        <v>54</v>
      </c>
      <c r="C1360" t="s">
        <v>350</v>
      </c>
      <c r="D1360" t="s">
        <v>1268</v>
      </c>
      <c r="E1360" t="s">
        <v>31</v>
      </c>
      <c r="F1360">
        <v>12766</v>
      </c>
      <c r="G1360">
        <v>13695</v>
      </c>
      <c r="H1360">
        <v>1.0727714240952531</v>
      </c>
      <c r="I1360" t="str">
        <f>VLOOKUP($B1360&amp;$E1360,'Employee List'!$A:$E,5,0)</f>
        <v>E-1129</v>
      </c>
    </row>
    <row r="1361" spans="1:9" x14ac:dyDescent="0.35">
      <c r="A1361" t="s">
        <v>1257</v>
      </c>
      <c r="B1361" t="s">
        <v>54</v>
      </c>
      <c r="C1361" t="s">
        <v>350</v>
      </c>
      <c r="D1361" t="s">
        <v>1269</v>
      </c>
      <c r="E1361" t="s">
        <v>29</v>
      </c>
      <c r="F1361">
        <v>3410</v>
      </c>
      <c r="G1361">
        <v>3865</v>
      </c>
      <c r="H1361">
        <v>1.1334310850439884</v>
      </c>
      <c r="I1361" t="str">
        <f>VLOOKUP($B1361&amp;$E1361,'Employee List'!$A:$E,5,0)</f>
        <v>E-1129</v>
      </c>
    </row>
    <row r="1362" spans="1:9" x14ac:dyDescent="0.35">
      <c r="A1362" t="s">
        <v>1257</v>
      </c>
      <c r="B1362" t="s">
        <v>54</v>
      </c>
      <c r="C1362" t="s">
        <v>350</v>
      </c>
      <c r="D1362" t="s">
        <v>1269</v>
      </c>
      <c r="E1362" t="s">
        <v>30</v>
      </c>
      <c r="F1362">
        <v>4402</v>
      </c>
      <c r="G1362">
        <v>3752</v>
      </c>
      <c r="H1362">
        <v>0.8523398455247615</v>
      </c>
      <c r="I1362" t="str">
        <f>VLOOKUP($B1362&amp;$E1362,'Employee List'!$A:$E,5,0)</f>
        <v>E-1129</v>
      </c>
    </row>
    <row r="1363" spans="1:9" x14ac:dyDescent="0.35">
      <c r="A1363" t="s">
        <v>1257</v>
      </c>
      <c r="B1363" t="s">
        <v>54</v>
      </c>
      <c r="C1363" t="s">
        <v>350</v>
      </c>
      <c r="D1363" t="s">
        <v>1269</v>
      </c>
      <c r="E1363" t="s">
        <v>31</v>
      </c>
      <c r="F1363">
        <v>1982</v>
      </c>
      <c r="G1363">
        <v>2290</v>
      </c>
      <c r="H1363">
        <v>1.1553985872855701</v>
      </c>
      <c r="I1363" t="str">
        <f>VLOOKUP($B1363&amp;$E1363,'Employee List'!$A:$E,5,0)</f>
        <v>E-1129</v>
      </c>
    </row>
    <row r="1364" spans="1:9" x14ac:dyDescent="0.35">
      <c r="A1364" t="s">
        <v>1257</v>
      </c>
      <c r="B1364" t="s">
        <v>54</v>
      </c>
      <c r="C1364" t="s">
        <v>350</v>
      </c>
      <c r="D1364" t="s">
        <v>1270</v>
      </c>
      <c r="E1364" t="s">
        <v>29</v>
      </c>
      <c r="F1364">
        <v>6778</v>
      </c>
      <c r="G1364">
        <v>8323</v>
      </c>
      <c r="H1364">
        <v>1.2279433461197993</v>
      </c>
      <c r="I1364" t="str">
        <f>VLOOKUP($B1364&amp;$E1364,'Employee List'!$A:$E,5,0)</f>
        <v>E-1129</v>
      </c>
    </row>
    <row r="1365" spans="1:9" x14ac:dyDescent="0.35">
      <c r="A1365" t="s">
        <v>1257</v>
      </c>
      <c r="B1365" t="s">
        <v>54</v>
      </c>
      <c r="C1365" t="s">
        <v>350</v>
      </c>
      <c r="D1365" t="s">
        <v>1270</v>
      </c>
      <c r="E1365" t="s">
        <v>30</v>
      </c>
      <c r="F1365">
        <v>6778</v>
      </c>
      <c r="G1365">
        <v>6857</v>
      </c>
      <c r="H1365">
        <v>1.0116553555621126</v>
      </c>
      <c r="I1365" t="str">
        <f>VLOOKUP($B1365&amp;$E1365,'Employee List'!$A:$E,5,0)</f>
        <v>E-1129</v>
      </c>
    </row>
    <row r="1366" spans="1:9" x14ac:dyDescent="0.35">
      <c r="A1366" t="s">
        <v>1257</v>
      </c>
      <c r="B1366" t="s">
        <v>54</v>
      </c>
      <c r="C1366" t="s">
        <v>350</v>
      </c>
      <c r="D1366" t="s">
        <v>1270</v>
      </c>
      <c r="E1366" t="s">
        <v>31</v>
      </c>
      <c r="F1366">
        <v>5682</v>
      </c>
      <c r="G1366">
        <v>3050</v>
      </c>
      <c r="H1366">
        <v>0.53678282294966562</v>
      </c>
      <c r="I1366" t="str">
        <f>VLOOKUP($B1366&amp;$E1366,'Employee List'!$A:$E,5,0)</f>
        <v>E-1129</v>
      </c>
    </row>
    <row r="1367" spans="1:9" x14ac:dyDescent="0.35">
      <c r="A1367" t="s">
        <v>1257</v>
      </c>
      <c r="B1367" t="s">
        <v>54</v>
      </c>
      <c r="C1367" t="s">
        <v>350</v>
      </c>
      <c r="D1367" t="s">
        <v>1271</v>
      </c>
      <c r="E1367" t="s">
        <v>29</v>
      </c>
      <c r="F1367">
        <v>11630</v>
      </c>
      <c r="G1367">
        <v>7112</v>
      </c>
      <c r="H1367">
        <v>0.61152192605331035</v>
      </c>
      <c r="I1367" t="str">
        <f>VLOOKUP($B1367&amp;$E1367,'Employee List'!$A:$E,5,0)</f>
        <v>E-1129</v>
      </c>
    </row>
    <row r="1368" spans="1:9" x14ac:dyDescent="0.35">
      <c r="A1368" t="s">
        <v>1257</v>
      </c>
      <c r="B1368" t="s">
        <v>54</v>
      </c>
      <c r="C1368" t="s">
        <v>350</v>
      </c>
      <c r="D1368" t="s">
        <v>1271</v>
      </c>
      <c r="E1368" t="s">
        <v>30</v>
      </c>
      <c r="F1368">
        <v>12057</v>
      </c>
      <c r="G1368">
        <v>19994</v>
      </c>
      <c r="H1368">
        <v>1.6582897901633906</v>
      </c>
      <c r="I1368" t="str">
        <f>VLOOKUP($B1368&amp;$E1368,'Employee List'!$A:$E,5,0)</f>
        <v>E-1129</v>
      </c>
    </row>
    <row r="1369" spans="1:9" x14ac:dyDescent="0.35">
      <c r="A1369" t="s">
        <v>1257</v>
      </c>
      <c r="B1369" t="s">
        <v>54</v>
      </c>
      <c r="C1369" t="s">
        <v>350</v>
      </c>
      <c r="D1369" t="s">
        <v>1271</v>
      </c>
      <c r="E1369" t="s">
        <v>31</v>
      </c>
      <c r="F1369">
        <v>8813</v>
      </c>
      <c r="G1369">
        <v>9924</v>
      </c>
      <c r="H1369">
        <v>1.1260637694315216</v>
      </c>
      <c r="I1369" t="str">
        <f>VLOOKUP($B1369&amp;$E1369,'Employee List'!$A:$E,5,0)</f>
        <v>E-1129</v>
      </c>
    </row>
    <row r="1370" spans="1:9" x14ac:dyDescent="0.35">
      <c r="A1370" t="s">
        <v>1257</v>
      </c>
      <c r="B1370" t="s">
        <v>54</v>
      </c>
      <c r="C1370" t="s">
        <v>350</v>
      </c>
      <c r="D1370" t="s">
        <v>1258</v>
      </c>
      <c r="E1370" t="s">
        <v>29</v>
      </c>
      <c r="F1370">
        <v>163689</v>
      </c>
      <c r="G1370">
        <v>232034</v>
      </c>
      <c r="H1370">
        <v>1.417529583539517</v>
      </c>
      <c r="I1370" t="str">
        <f>VLOOKUP($B1370&amp;$E1370,'Employee List'!$A:$E,5,0)</f>
        <v>E-1129</v>
      </c>
    </row>
    <row r="1371" spans="1:9" x14ac:dyDescent="0.35">
      <c r="A1371" t="s">
        <v>1257</v>
      </c>
      <c r="B1371" t="s">
        <v>54</v>
      </c>
      <c r="C1371" t="s">
        <v>350</v>
      </c>
      <c r="D1371" t="s">
        <v>1258</v>
      </c>
      <c r="E1371" t="s">
        <v>30</v>
      </c>
      <c r="F1371">
        <v>159768</v>
      </c>
      <c r="G1371">
        <v>162293</v>
      </c>
      <c r="H1371">
        <v>1.0158041660407591</v>
      </c>
      <c r="I1371" t="str">
        <f>VLOOKUP($B1371&amp;$E1371,'Employee List'!$A:$E,5,0)</f>
        <v>E-1129</v>
      </c>
    </row>
    <row r="1372" spans="1:9" x14ac:dyDescent="0.35">
      <c r="A1372" t="s">
        <v>1257</v>
      </c>
      <c r="B1372" t="s">
        <v>54</v>
      </c>
      <c r="C1372" t="s">
        <v>350</v>
      </c>
      <c r="D1372" t="s">
        <v>1258</v>
      </c>
      <c r="E1372" t="s">
        <v>31</v>
      </c>
      <c r="F1372">
        <v>153337</v>
      </c>
      <c r="G1372">
        <v>158319</v>
      </c>
      <c r="H1372">
        <v>1.0324905274004317</v>
      </c>
      <c r="I1372" t="str">
        <f>VLOOKUP($B1372&amp;$E1372,'Employee List'!$A:$E,5,0)</f>
        <v>E-1129</v>
      </c>
    </row>
    <row r="1373" spans="1:9" x14ac:dyDescent="0.35">
      <c r="A1373" t="s">
        <v>1257</v>
      </c>
      <c r="B1373" t="s">
        <v>54</v>
      </c>
      <c r="C1373" t="s">
        <v>350</v>
      </c>
      <c r="D1373" t="s">
        <v>1272</v>
      </c>
      <c r="E1373" t="s">
        <v>29</v>
      </c>
      <c r="F1373">
        <v>12023</v>
      </c>
      <c r="G1373">
        <v>6805</v>
      </c>
      <c r="H1373">
        <v>0.56599850286950015</v>
      </c>
      <c r="I1373" t="str">
        <f>VLOOKUP($B1373&amp;$E1373,'Employee List'!$A:$E,5,0)</f>
        <v>E-1129</v>
      </c>
    </row>
    <row r="1374" spans="1:9" x14ac:dyDescent="0.35">
      <c r="A1374" t="s">
        <v>1257</v>
      </c>
      <c r="B1374" t="s">
        <v>54</v>
      </c>
      <c r="C1374" t="s">
        <v>350</v>
      </c>
      <c r="D1374" t="s">
        <v>1272</v>
      </c>
      <c r="E1374" t="s">
        <v>30</v>
      </c>
      <c r="F1374">
        <v>11738</v>
      </c>
      <c r="G1374">
        <v>12100</v>
      </c>
      <c r="H1374">
        <v>1.0308400068154711</v>
      </c>
      <c r="I1374" t="str">
        <f>VLOOKUP($B1374&amp;$E1374,'Employee List'!$A:$E,5,0)</f>
        <v>E-1129</v>
      </c>
    </row>
    <row r="1375" spans="1:9" x14ac:dyDescent="0.35">
      <c r="A1375" t="s">
        <v>1257</v>
      </c>
      <c r="B1375" t="s">
        <v>54</v>
      </c>
      <c r="C1375" t="s">
        <v>350</v>
      </c>
      <c r="D1375" t="s">
        <v>1272</v>
      </c>
      <c r="E1375" t="s">
        <v>31</v>
      </c>
      <c r="F1375">
        <v>14728</v>
      </c>
      <c r="G1375">
        <v>8806</v>
      </c>
      <c r="H1375">
        <v>0.59790874524714832</v>
      </c>
      <c r="I1375" t="str">
        <f>VLOOKUP($B1375&amp;$E1375,'Employee List'!$A:$E,5,0)</f>
        <v>E-1129</v>
      </c>
    </row>
    <row r="1376" spans="1:9" x14ac:dyDescent="0.35">
      <c r="A1376" t="s">
        <v>1257</v>
      </c>
      <c r="B1376" t="s">
        <v>54</v>
      </c>
      <c r="C1376" t="s">
        <v>350</v>
      </c>
      <c r="D1376" t="s">
        <v>1259</v>
      </c>
      <c r="E1376" t="s">
        <v>29</v>
      </c>
      <c r="F1376">
        <v>61710</v>
      </c>
      <c r="G1376">
        <v>51257</v>
      </c>
      <c r="H1376">
        <v>0.83061092205477227</v>
      </c>
      <c r="I1376" t="str">
        <f>VLOOKUP($B1376&amp;$E1376,'Employee List'!$A:$E,5,0)</f>
        <v>E-1129</v>
      </c>
    </row>
    <row r="1377" spans="1:9" x14ac:dyDescent="0.35">
      <c r="A1377" t="s">
        <v>1257</v>
      </c>
      <c r="B1377" t="s">
        <v>54</v>
      </c>
      <c r="C1377" t="s">
        <v>350</v>
      </c>
      <c r="D1377" t="s">
        <v>1259</v>
      </c>
      <c r="E1377" t="s">
        <v>30</v>
      </c>
      <c r="F1377">
        <v>63780</v>
      </c>
      <c r="G1377">
        <v>70712</v>
      </c>
      <c r="H1377">
        <v>1.1086861084979618</v>
      </c>
      <c r="I1377" t="str">
        <f>VLOOKUP($B1377&amp;$E1377,'Employee List'!$A:$E,5,0)</f>
        <v>E-1129</v>
      </c>
    </row>
    <row r="1378" spans="1:9" x14ac:dyDescent="0.35">
      <c r="A1378" t="s">
        <v>1257</v>
      </c>
      <c r="B1378" t="s">
        <v>54</v>
      </c>
      <c r="C1378" t="s">
        <v>350</v>
      </c>
      <c r="D1378" t="s">
        <v>1259</v>
      </c>
      <c r="E1378" t="s">
        <v>31</v>
      </c>
      <c r="F1378">
        <v>67363</v>
      </c>
      <c r="G1378">
        <v>67304</v>
      </c>
      <c r="H1378">
        <v>0.99912414827130624</v>
      </c>
      <c r="I1378" t="str">
        <f>VLOOKUP($B1378&amp;$E1378,'Employee List'!$A:$E,5,0)</f>
        <v>E-1129</v>
      </c>
    </row>
    <row r="1379" spans="1:9" x14ac:dyDescent="0.35">
      <c r="A1379" t="s">
        <v>1257</v>
      </c>
      <c r="B1379" t="s">
        <v>54</v>
      </c>
      <c r="C1379" t="s">
        <v>350</v>
      </c>
      <c r="D1379" t="s">
        <v>1273</v>
      </c>
      <c r="E1379" t="s">
        <v>29</v>
      </c>
      <c r="F1379">
        <v>6809</v>
      </c>
      <c r="G1379">
        <v>5991</v>
      </c>
      <c r="H1379">
        <v>0.87986488471141133</v>
      </c>
      <c r="I1379" t="str">
        <f>VLOOKUP($B1379&amp;$E1379,'Employee List'!$A:$E,5,0)</f>
        <v>E-1129</v>
      </c>
    </row>
    <row r="1380" spans="1:9" x14ac:dyDescent="0.35">
      <c r="A1380" t="s">
        <v>1257</v>
      </c>
      <c r="B1380" t="s">
        <v>54</v>
      </c>
      <c r="C1380" t="s">
        <v>350</v>
      </c>
      <c r="D1380" t="s">
        <v>1273</v>
      </c>
      <c r="E1380" t="s">
        <v>30</v>
      </c>
      <c r="F1380">
        <v>7418</v>
      </c>
      <c r="G1380">
        <v>4939</v>
      </c>
      <c r="H1380">
        <v>0.66581288757077384</v>
      </c>
      <c r="I1380" t="str">
        <f>VLOOKUP($B1380&amp;$E1380,'Employee List'!$A:$E,5,0)</f>
        <v>E-1129</v>
      </c>
    </row>
    <row r="1381" spans="1:9" x14ac:dyDescent="0.35">
      <c r="A1381" t="s">
        <v>1257</v>
      </c>
      <c r="B1381" t="s">
        <v>54</v>
      </c>
      <c r="C1381" t="s">
        <v>350</v>
      </c>
      <c r="D1381" t="s">
        <v>1273</v>
      </c>
      <c r="E1381" t="s">
        <v>31</v>
      </c>
      <c r="F1381">
        <v>5504</v>
      </c>
      <c r="G1381">
        <v>6126</v>
      </c>
      <c r="H1381">
        <v>1.1130087209302326</v>
      </c>
      <c r="I1381" t="str">
        <f>VLOOKUP($B1381&amp;$E1381,'Employee List'!$A:$E,5,0)</f>
        <v>E-1129</v>
      </c>
    </row>
    <row r="1382" spans="1:9" x14ac:dyDescent="0.35">
      <c r="A1382" t="s">
        <v>1257</v>
      </c>
      <c r="B1382" t="s">
        <v>54</v>
      </c>
      <c r="C1382" t="s">
        <v>350</v>
      </c>
      <c r="D1382" t="s">
        <v>1275</v>
      </c>
      <c r="E1382" t="s">
        <v>29</v>
      </c>
      <c r="F1382">
        <v>2302</v>
      </c>
      <c r="G1382">
        <v>2430</v>
      </c>
      <c r="H1382">
        <v>1.0556038227628148</v>
      </c>
      <c r="I1382" t="str">
        <f>VLOOKUP($B1382&amp;$E1382,'Employee List'!$A:$E,5,0)</f>
        <v>E-1129</v>
      </c>
    </row>
    <row r="1383" spans="1:9" x14ac:dyDescent="0.35">
      <c r="A1383" t="s">
        <v>1257</v>
      </c>
      <c r="B1383" t="s">
        <v>54</v>
      </c>
      <c r="C1383" t="s">
        <v>350</v>
      </c>
      <c r="D1383" t="s">
        <v>1275</v>
      </c>
      <c r="E1383" t="s">
        <v>30</v>
      </c>
      <c r="F1383">
        <v>4689</v>
      </c>
      <c r="G1383">
        <v>9401</v>
      </c>
      <c r="H1383">
        <v>2.0049050970356155</v>
      </c>
      <c r="I1383" t="str">
        <f>VLOOKUP($B1383&amp;$E1383,'Employee List'!$A:$E,5,0)</f>
        <v>E-1129</v>
      </c>
    </row>
    <row r="1384" spans="1:9" x14ac:dyDescent="0.35">
      <c r="A1384" t="s">
        <v>1257</v>
      </c>
      <c r="B1384" t="s">
        <v>54</v>
      </c>
      <c r="C1384" t="s">
        <v>350</v>
      </c>
      <c r="D1384" t="s">
        <v>1275</v>
      </c>
      <c r="E1384" t="s">
        <v>31</v>
      </c>
      <c r="F1384">
        <v>4549</v>
      </c>
      <c r="G1384">
        <v>2957</v>
      </c>
      <c r="H1384">
        <v>0.65003297428006157</v>
      </c>
      <c r="I1384" t="str">
        <f>VLOOKUP($B1384&amp;$E1384,'Employee List'!$A:$E,5,0)</f>
        <v>E-1129</v>
      </c>
    </row>
    <row r="1385" spans="1:9" x14ac:dyDescent="0.35">
      <c r="A1385" t="s">
        <v>1257</v>
      </c>
      <c r="B1385" t="s">
        <v>54</v>
      </c>
      <c r="C1385" t="s">
        <v>350</v>
      </c>
      <c r="D1385" t="s">
        <v>1276</v>
      </c>
      <c r="E1385" t="s">
        <v>29</v>
      </c>
      <c r="F1385">
        <v>4685</v>
      </c>
      <c r="G1385">
        <v>3434</v>
      </c>
      <c r="H1385">
        <v>0.73297758804695834</v>
      </c>
      <c r="I1385" t="str">
        <f>VLOOKUP($B1385&amp;$E1385,'Employee List'!$A:$E,5,0)</f>
        <v>E-1129</v>
      </c>
    </row>
    <row r="1386" spans="1:9" x14ac:dyDescent="0.35">
      <c r="A1386" t="s">
        <v>1257</v>
      </c>
      <c r="B1386" t="s">
        <v>54</v>
      </c>
      <c r="C1386" t="s">
        <v>350</v>
      </c>
      <c r="D1386" t="s">
        <v>1276</v>
      </c>
      <c r="E1386" t="s">
        <v>30</v>
      </c>
      <c r="F1386">
        <v>3334</v>
      </c>
      <c r="G1386">
        <v>3300</v>
      </c>
      <c r="H1386">
        <v>0.98980203959208157</v>
      </c>
      <c r="I1386" t="str">
        <f>VLOOKUP($B1386&amp;$E1386,'Employee List'!$A:$E,5,0)</f>
        <v>E-1129</v>
      </c>
    </row>
    <row r="1387" spans="1:9" x14ac:dyDescent="0.35">
      <c r="A1387" t="s">
        <v>1257</v>
      </c>
      <c r="B1387" t="s">
        <v>54</v>
      </c>
      <c r="C1387" t="s">
        <v>350</v>
      </c>
      <c r="D1387" t="s">
        <v>1276</v>
      </c>
      <c r="E1387" t="s">
        <v>31</v>
      </c>
      <c r="F1387">
        <v>2255</v>
      </c>
      <c r="G1387">
        <v>3672</v>
      </c>
      <c r="H1387">
        <v>1.6283813747228382</v>
      </c>
      <c r="I1387" t="str">
        <f>VLOOKUP($B1387&amp;$E1387,'Employee List'!$A:$E,5,0)</f>
        <v>E-1129</v>
      </c>
    </row>
    <row r="1388" spans="1:9" x14ac:dyDescent="0.35">
      <c r="A1388" t="s">
        <v>1257</v>
      </c>
      <c r="B1388" t="s">
        <v>54</v>
      </c>
      <c r="C1388" t="s">
        <v>350</v>
      </c>
      <c r="D1388" t="s">
        <v>1277</v>
      </c>
      <c r="E1388" t="s">
        <v>29</v>
      </c>
      <c r="F1388">
        <v>8061</v>
      </c>
      <c r="G1388">
        <v>5502</v>
      </c>
      <c r="H1388">
        <v>0.6825455898771865</v>
      </c>
      <c r="I1388" t="str">
        <f>VLOOKUP($B1388&amp;$E1388,'Employee List'!$A:$E,5,0)</f>
        <v>E-1129</v>
      </c>
    </row>
    <row r="1389" spans="1:9" x14ac:dyDescent="0.35">
      <c r="A1389" t="s">
        <v>1257</v>
      </c>
      <c r="B1389" t="s">
        <v>54</v>
      </c>
      <c r="C1389" t="s">
        <v>350</v>
      </c>
      <c r="D1389" t="s">
        <v>1277</v>
      </c>
      <c r="E1389" t="s">
        <v>30</v>
      </c>
      <c r="F1389">
        <v>8364</v>
      </c>
      <c r="G1389">
        <v>3906</v>
      </c>
      <c r="H1389">
        <v>0.46700143472022954</v>
      </c>
      <c r="I1389" t="str">
        <f>VLOOKUP($B1389&amp;$E1389,'Employee List'!$A:$E,5,0)</f>
        <v>E-1129</v>
      </c>
    </row>
    <row r="1390" spans="1:9" x14ac:dyDescent="0.35">
      <c r="A1390" t="s">
        <v>1257</v>
      </c>
      <c r="B1390" t="s">
        <v>54</v>
      </c>
      <c r="C1390" t="s">
        <v>350</v>
      </c>
      <c r="D1390" t="s">
        <v>1277</v>
      </c>
      <c r="E1390" t="s">
        <v>31</v>
      </c>
      <c r="F1390">
        <v>9485</v>
      </c>
      <c r="G1390">
        <v>8498</v>
      </c>
      <c r="H1390">
        <v>0.89594095940959406</v>
      </c>
      <c r="I1390" t="str">
        <f>VLOOKUP($B1390&amp;$E1390,'Employee List'!$A:$E,5,0)</f>
        <v>E-1129</v>
      </c>
    </row>
    <row r="1391" spans="1:9" x14ac:dyDescent="0.35">
      <c r="A1391" t="s">
        <v>1257</v>
      </c>
      <c r="B1391" t="s">
        <v>54</v>
      </c>
      <c r="C1391" t="s">
        <v>350</v>
      </c>
      <c r="D1391" t="s">
        <v>1278</v>
      </c>
      <c r="E1391" t="s">
        <v>29</v>
      </c>
      <c r="F1391">
        <v>8053</v>
      </c>
      <c r="G1391">
        <v>5172</v>
      </c>
      <c r="H1391">
        <v>0.64224512603998507</v>
      </c>
      <c r="I1391" t="str">
        <f>VLOOKUP($B1391&amp;$E1391,'Employee List'!$A:$E,5,0)</f>
        <v>E-1129</v>
      </c>
    </row>
    <row r="1392" spans="1:9" x14ac:dyDescent="0.35">
      <c r="A1392" t="s">
        <v>1257</v>
      </c>
      <c r="B1392" t="s">
        <v>54</v>
      </c>
      <c r="C1392" t="s">
        <v>350</v>
      </c>
      <c r="D1392" t="s">
        <v>1278</v>
      </c>
      <c r="E1392" t="s">
        <v>30</v>
      </c>
      <c r="F1392">
        <v>8506</v>
      </c>
      <c r="G1392">
        <v>7445</v>
      </c>
      <c r="H1392">
        <v>0.87526451916294379</v>
      </c>
      <c r="I1392" t="str">
        <f>VLOOKUP($B1392&amp;$E1392,'Employee List'!$A:$E,5,0)</f>
        <v>E-1129</v>
      </c>
    </row>
    <row r="1393" spans="1:9" x14ac:dyDescent="0.35">
      <c r="A1393" t="s">
        <v>1257</v>
      </c>
      <c r="B1393" t="s">
        <v>54</v>
      </c>
      <c r="C1393" t="s">
        <v>350</v>
      </c>
      <c r="D1393" t="s">
        <v>1278</v>
      </c>
      <c r="E1393" t="s">
        <v>31</v>
      </c>
      <c r="F1393">
        <v>5985</v>
      </c>
      <c r="G1393">
        <v>8373</v>
      </c>
      <c r="H1393">
        <v>1.3989974937343359</v>
      </c>
      <c r="I1393" t="str">
        <f>VLOOKUP($B1393&amp;$E1393,'Employee List'!$A:$E,5,0)</f>
        <v>E-1129</v>
      </c>
    </row>
    <row r="1394" spans="1:9" x14ac:dyDescent="0.35">
      <c r="A1394" t="s">
        <v>1257</v>
      </c>
      <c r="B1394" t="s">
        <v>54</v>
      </c>
      <c r="C1394" t="s">
        <v>350</v>
      </c>
      <c r="D1394" t="s">
        <v>1279</v>
      </c>
      <c r="E1394" t="s">
        <v>29</v>
      </c>
      <c r="F1394">
        <v>3693</v>
      </c>
      <c r="G1394">
        <v>2798</v>
      </c>
      <c r="H1394">
        <v>0.75764960736528564</v>
      </c>
      <c r="I1394" t="str">
        <f>VLOOKUP($B1394&amp;$E1394,'Employee List'!$A:$E,5,0)</f>
        <v>E-1129</v>
      </c>
    </row>
    <row r="1395" spans="1:9" x14ac:dyDescent="0.35">
      <c r="A1395" t="s">
        <v>1257</v>
      </c>
      <c r="B1395" t="s">
        <v>54</v>
      </c>
      <c r="C1395" t="s">
        <v>350</v>
      </c>
      <c r="D1395" t="s">
        <v>1279</v>
      </c>
      <c r="E1395" t="s">
        <v>30</v>
      </c>
      <c r="F1395">
        <v>4818</v>
      </c>
      <c r="G1395">
        <v>2998</v>
      </c>
      <c r="H1395">
        <v>0.62224989622249893</v>
      </c>
      <c r="I1395" t="str">
        <f>VLOOKUP($B1395&amp;$E1395,'Employee List'!$A:$E,5,0)</f>
        <v>E-1129</v>
      </c>
    </row>
    <row r="1396" spans="1:9" x14ac:dyDescent="0.35">
      <c r="A1396" t="s">
        <v>1257</v>
      </c>
      <c r="B1396" t="s">
        <v>54</v>
      </c>
      <c r="C1396" t="s">
        <v>350</v>
      </c>
      <c r="D1396" t="s">
        <v>1279</v>
      </c>
      <c r="E1396" t="s">
        <v>31</v>
      </c>
      <c r="F1396">
        <v>4178</v>
      </c>
      <c r="G1396">
        <v>4841</v>
      </c>
      <c r="H1396">
        <v>1.1586883676400193</v>
      </c>
      <c r="I1396" t="str">
        <f>VLOOKUP($B1396&amp;$E1396,'Employee List'!$A:$E,5,0)</f>
        <v>E-1129</v>
      </c>
    </row>
    <row r="1397" spans="1:9" x14ac:dyDescent="0.35">
      <c r="A1397" t="s">
        <v>1257</v>
      </c>
      <c r="B1397" t="s">
        <v>54</v>
      </c>
      <c r="C1397" t="s">
        <v>350</v>
      </c>
      <c r="D1397" t="s">
        <v>1280</v>
      </c>
      <c r="E1397" t="s">
        <v>29</v>
      </c>
      <c r="F1397">
        <v>3819</v>
      </c>
      <c r="G1397">
        <v>1935</v>
      </c>
      <c r="H1397">
        <v>0.50667714061272584</v>
      </c>
      <c r="I1397" t="str">
        <f>VLOOKUP($B1397&amp;$E1397,'Employee List'!$A:$E,5,0)</f>
        <v>E-1129</v>
      </c>
    </row>
    <row r="1398" spans="1:9" x14ac:dyDescent="0.35">
      <c r="A1398" t="s">
        <v>1257</v>
      </c>
      <c r="B1398" t="s">
        <v>54</v>
      </c>
      <c r="C1398" t="s">
        <v>350</v>
      </c>
      <c r="D1398" t="s">
        <v>1280</v>
      </c>
      <c r="E1398" t="s">
        <v>30</v>
      </c>
      <c r="F1398">
        <v>4444</v>
      </c>
      <c r="G1398">
        <v>4551</v>
      </c>
      <c r="H1398">
        <v>1.0240774077407742</v>
      </c>
      <c r="I1398" t="str">
        <f>VLOOKUP($B1398&amp;$E1398,'Employee List'!$A:$E,5,0)</f>
        <v>E-1129</v>
      </c>
    </row>
    <row r="1399" spans="1:9" x14ac:dyDescent="0.35">
      <c r="A1399" t="s">
        <v>1257</v>
      </c>
      <c r="B1399" t="s">
        <v>54</v>
      </c>
      <c r="C1399" t="s">
        <v>350</v>
      </c>
      <c r="D1399" t="s">
        <v>1280</v>
      </c>
      <c r="E1399" t="s">
        <v>31</v>
      </c>
      <c r="F1399">
        <v>1104</v>
      </c>
      <c r="G1399">
        <v>4873</v>
      </c>
      <c r="H1399">
        <v>4.4139492753623184</v>
      </c>
      <c r="I1399" t="str">
        <f>VLOOKUP($B1399&amp;$E1399,'Employee List'!$A:$E,5,0)</f>
        <v>E-1129</v>
      </c>
    </row>
    <row r="1400" spans="1:9" x14ac:dyDescent="0.35">
      <c r="A1400" t="s">
        <v>1257</v>
      </c>
      <c r="B1400" t="s">
        <v>54</v>
      </c>
      <c r="C1400" t="s">
        <v>350</v>
      </c>
      <c r="D1400" t="s">
        <v>1262</v>
      </c>
      <c r="E1400" t="s">
        <v>29</v>
      </c>
      <c r="F1400">
        <v>35264</v>
      </c>
      <c r="G1400">
        <v>29984</v>
      </c>
      <c r="H1400">
        <v>0.85027223230490023</v>
      </c>
      <c r="I1400" t="str">
        <f>VLOOKUP($B1400&amp;$E1400,'Employee List'!$A:$E,5,0)</f>
        <v>E-1129</v>
      </c>
    </row>
    <row r="1401" spans="1:9" x14ac:dyDescent="0.35">
      <c r="A1401" t="s">
        <v>1257</v>
      </c>
      <c r="B1401" t="s">
        <v>54</v>
      </c>
      <c r="C1401" t="s">
        <v>350</v>
      </c>
      <c r="D1401" t="s">
        <v>1262</v>
      </c>
      <c r="E1401" t="s">
        <v>30</v>
      </c>
      <c r="F1401">
        <v>36937</v>
      </c>
      <c r="G1401">
        <v>31354</v>
      </c>
      <c r="H1401">
        <v>0.8488507458645802</v>
      </c>
      <c r="I1401" t="str">
        <f>VLOOKUP($B1401&amp;$E1401,'Employee List'!$A:$E,5,0)</f>
        <v>E-1129</v>
      </c>
    </row>
    <row r="1402" spans="1:9" x14ac:dyDescent="0.35">
      <c r="A1402" t="s">
        <v>1257</v>
      </c>
      <c r="B1402" t="s">
        <v>54</v>
      </c>
      <c r="C1402" t="s">
        <v>350</v>
      </c>
      <c r="D1402" t="s">
        <v>1262</v>
      </c>
      <c r="E1402" t="s">
        <v>31</v>
      </c>
      <c r="F1402">
        <v>41487</v>
      </c>
      <c r="G1402">
        <v>37440</v>
      </c>
      <c r="H1402">
        <v>0.90245137030877143</v>
      </c>
      <c r="I1402" t="str">
        <f>VLOOKUP($B1402&amp;$E1402,'Employee List'!$A:$E,5,0)</f>
        <v>E-1129</v>
      </c>
    </row>
    <row r="1403" spans="1:9" x14ac:dyDescent="0.35">
      <c r="A1403" t="s">
        <v>1257</v>
      </c>
      <c r="B1403" t="s">
        <v>54</v>
      </c>
      <c r="C1403" t="s">
        <v>350</v>
      </c>
      <c r="D1403" t="s">
        <v>1281</v>
      </c>
      <c r="E1403" t="s">
        <v>29</v>
      </c>
      <c r="F1403">
        <v>4542</v>
      </c>
      <c r="G1403">
        <v>4102</v>
      </c>
      <c r="H1403">
        <v>0.90312637604579482</v>
      </c>
      <c r="I1403" t="str">
        <f>VLOOKUP($B1403&amp;$E1403,'Employee List'!$A:$E,5,0)</f>
        <v>E-1129</v>
      </c>
    </row>
    <row r="1404" spans="1:9" x14ac:dyDescent="0.35">
      <c r="A1404" t="s">
        <v>1257</v>
      </c>
      <c r="B1404" t="s">
        <v>54</v>
      </c>
      <c r="C1404" t="s">
        <v>350</v>
      </c>
      <c r="D1404" t="s">
        <v>1281</v>
      </c>
      <c r="E1404" t="s">
        <v>30</v>
      </c>
      <c r="F1404">
        <v>4810</v>
      </c>
      <c r="G1404">
        <v>3961</v>
      </c>
      <c r="H1404">
        <v>0.82349272349272351</v>
      </c>
      <c r="I1404" t="str">
        <f>VLOOKUP($B1404&amp;$E1404,'Employee List'!$A:$E,5,0)</f>
        <v>E-1129</v>
      </c>
    </row>
    <row r="1405" spans="1:9" x14ac:dyDescent="0.35">
      <c r="A1405" t="s">
        <v>1257</v>
      </c>
      <c r="B1405" t="s">
        <v>54</v>
      </c>
      <c r="C1405" t="s">
        <v>350</v>
      </c>
      <c r="D1405" t="s">
        <v>1281</v>
      </c>
      <c r="E1405" t="s">
        <v>31</v>
      </c>
      <c r="F1405">
        <v>1689</v>
      </c>
      <c r="G1405">
        <v>3167</v>
      </c>
      <c r="H1405">
        <v>1.8750740082889283</v>
      </c>
      <c r="I1405" t="str">
        <f>VLOOKUP($B1405&amp;$E1405,'Employee List'!$A:$E,5,0)</f>
        <v>E-1129</v>
      </c>
    </row>
    <row r="1406" spans="1:9" x14ac:dyDescent="0.35">
      <c r="A1406" t="s">
        <v>1257</v>
      </c>
      <c r="B1406" t="s">
        <v>55</v>
      </c>
      <c r="C1406" t="s">
        <v>350</v>
      </c>
      <c r="D1406" t="s">
        <v>1274</v>
      </c>
      <c r="E1406" t="s">
        <v>29</v>
      </c>
      <c r="F1406">
        <v>17390</v>
      </c>
      <c r="G1406">
        <v>14089</v>
      </c>
      <c r="H1406">
        <v>0.81017826336975274</v>
      </c>
      <c r="I1406" t="str">
        <f>VLOOKUP($B1406&amp;$E1406,'Employee List'!$A:$E,5,0)</f>
        <v>E-1130</v>
      </c>
    </row>
    <row r="1407" spans="1:9" x14ac:dyDescent="0.35">
      <c r="A1407" t="s">
        <v>1257</v>
      </c>
      <c r="B1407" t="s">
        <v>55</v>
      </c>
      <c r="C1407" t="s">
        <v>350</v>
      </c>
      <c r="D1407" t="s">
        <v>1274</v>
      </c>
      <c r="E1407" t="s">
        <v>30</v>
      </c>
      <c r="F1407">
        <v>15477</v>
      </c>
      <c r="G1407">
        <v>13746</v>
      </c>
      <c r="H1407">
        <v>0.8881566194999031</v>
      </c>
      <c r="I1407" t="str">
        <f>VLOOKUP($B1407&amp;$E1407,'Employee List'!$A:$E,5,0)</f>
        <v>E-1130</v>
      </c>
    </row>
    <row r="1408" spans="1:9" x14ac:dyDescent="0.35">
      <c r="A1408" t="s">
        <v>1257</v>
      </c>
      <c r="B1408" t="s">
        <v>55</v>
      </c>
      <c r="C1408" t="s">
        <v>350</v>
      </c>
      <c r="D1408" t="s">
        <v>1274</v>
      </c>
      <c r="E1408" t="s">
        <v>31</v>
      </c>
      <c r="F1408">
        <v>17662</v>
      </c>
      <c r="G1408">
        <v>12864</v>
      </c>
      <c r="H1408">
        <v>0.72834333597554068</v>
      </c>
      <c r="I1408" t="str">
        <f>VLOOKUP($B1408&amp;$E1408,'Employee List'!$A:$E,5,0)</f>
        <v>E-1130</v>
      </c>
    </row>
    <row r="1409" spans="1:9" x14ac:dyDescent="0.35">
      <c r="A1409" t="s">
        <v>1257</v>
      </c>
      <c r="B1409" t="s">
        <v>55</v>
      </c>
      <c r="C1409" t="s">
        <v>350</v>
      </c>
      <c r="D1409" t="s">
        <v>1263</v>
      </c>
      <c r="E1409" t="s">
        <v>29</v>
      </c>
      <c r="F1409">
        <v>3097</v>
      </c>
      <c r="G1409">
        <v>2949</v>
      </c>
      <c r="H1409">
        <v>0.95221181788827902</v>
      </c>
      <c r="I1409" t="str">
        <f>VLOOKUP($B1409&amp;$E1409,'Employee List'!$A:$E,5,0)</f>
        <v>E-1130</v>
      </c>
    </row>
    <row r="1410" spans="1:9" x14ac:dyDescent="0.35">
      <c r="A1410" t="s">
        <v>1257</v>
      </c>
      <c r="B1410" t="s">
        <v>55</v>
      </c>
      <c r="C1410" t="s">
        <v>350</v>
      </c>
      <c r="D1410" t="s">
        <v>1263</v>
      </c>
      <c r="E1410" t="s">
        <v>30</v>
      </c>
      <c r="F1410">
        <v>1574</v>
      </c>
      <c r="G1410">
        <v>15327</v>
      </c>
      <c r="H1410">
        <v>9.7376111817026683</v>
      </c>
      <c r="I1410" t="str">
        <f>VLOOKUP($B1410&amp;$E1410,'Employee List'!$A:$E,5,0)</f>
        <v>E-1130</v>
      </c>
    </row>
    <row r="1411" spans="1:9" x14ac:dyDescent="0.35">
      <c r="A1411" t="s">
        <v>1257</v>
      </c>
      <c r="B1411" t="s">
        <v>55</v>
      </c>
      <c r="C1411" t="s">
        <v>350</v>
      </c>
      <c r="D1411" t="s">
        <v>1263</v>
      </c>
      <c r="E1411" t="s">
        <v>31</v>
      </c>
      <c r="F1411">
        <v>1370</v>
      </c>
      <c r="G1411">
        <v>4628</v>
      </c>
      <c r="H1411">
        <v>3.3781021897810217</v>
      </c>
      <c r="I1411" t="str">
        <f>VLOOKUP($B1411&amp;$E1411,'Employee List'!$A:$E,5,0)</f>
        <v>E-1130</v>
      </c>
    </row>
    <row r="1412" spans="1:9" x14ac:dyDescent="0.35">
      <c r="A1412" t="s">
        <v>1257</v>
      </c>
      <c r="B1412" t="s">
        <v>55</v>
      </c>
      <c r="C1412" t="s">
        <v>350</v>
      </c>
      <c r="D1412" t="s">
        <v>1264</v>
      </c>
      <c r="E1412" t="s">
        <v>29</v>
      </c>
      <c r="F1412">
        <v>4380</v>
      </c>
      <c r="G1412">
        <v>5011</v>
      </c>
      <c r="H1412">
        <v>1.1440639269406392</v>
      </c>
      <c r="I1412" t="str">
        <f>VLOOKUP($B1412&amp;$E1412,'Employee List'!$A:$E,5,0)</f>
        <v>E-1130</v>
      </c>
    </row>
    <row r="1413" spans="1:9" x14ac:dyDescent="0.35">
      <c r="A1413" t="s">
        <v>1257</v>
      </c>
      <c r="B1413" t="s">
        <v>55</v>
      </c>
      <c r="C1413" t="s">
        <v>350</v>
      </c>
      <c r="D1413" t="s">
        <v>1264</v>
      </c>
      <c r="E1413" t="s">
        <v>30</v>
      </c>
      <c r="F1413">
        <v>3147</v>
      </c>
      <c r="G1413">
        <v>3021</v>
      </c>
      <c r="H1413">
        <v>0.95996186844613918</v>
      </c>
      <c r="I1413" t="str">
        <f>VLOOKUP($B1413&amp;$E1413,'Employee List'!$A:$E,5,0)</f>
        <v>E-1130</v>
      </c>
    </row>
    <row r="1414" spans="1:9" x14ac:dyDescent="0.35">
      <c r="A1414" t="s">
        <v>1257</v>
      </c>
      <c r="B1414" t="s">
        <v>55</v>
      </c>
      <c r="C1414" t="s">
        <v>350</v>
      </c>
      <c r="D1414" t="s">
        <v>1264</v>
      </c>
      <c r="E1414" t="s">
        <v>31</v>
      </c>
      <c r="F1414">
        <v>2374</v>
      </c>
      <c r="G1414">
        <v>2679</v>
      </c>
      <c r="H1414">
        <v>1.128475147430497</v>
      </c>
      <c r="I1414" t="str">
        <f>VLOOKUP($B1414&amp;$E1414,'Employee List'!$A:$E,5,0)</f>
        <v>E-1130</v>
      </c>
    </row>
    <row r="1415" spans="1:9" x14ac:dyDescent="0.35">
      <c r="A1415" t="s">
        <v>1257</v>
      </c>
      <c r="B1415" t="s">
        <v>55</v>
      </c>
      <c r="C1415" t="s">
        <v>350</v>
      </c>
      <c r="D1415" t="s">
        <v>1265</v>
      </c>
      <c r="E1415" t="s">
        <v>29</v>
      </c>
      <c r="F1415">
        <v>14705</v>
      </c>
      <c r="G1415">
        <v>7846</v>
      </c>
      <c r="H1415">
        <v>0.53356001360081606</v>
      </c>
      <c r="I1415" t="str">
        <f>VLOOKUP($B1415&amp;$E1415,'Employee List'!$A:$E,5,0)</f>
        <v>E-1130</v>
      </c>
    </row>
    <row r="1416" spans="1:9" x14ac:dyDescent="0.35">
      <c r="A1416" t="s">
        <v>1257</v>
      </c>
      <c r="B1416" t="s">
        <v>55</v>
      </c>
      <c r="C1416" t="s">
        <v>350</v>
      </c>
      <c r="D1416" t="s">
        <v>1265</v>
      </c>
      <c r="E1416" t="s">
        <v>30</v>
      </c>
      <c r="F1416">
        <v>13846</v>
      </c>
      <c r="G1416">
        <v>15367</v>
      </c>
      <c r="H1416">
        <v>1.1098512205691173</v>
      </c>
      <c r="I1416" t="str">
        <f>VLOOKUP($B1416&amp;$E1416,'Employee List'!$A:$E,5,0)</f>
        <v>E-1130</v>
      </c>
    </row>
    <row r="1417" spans="1:9" x14ac:dyDescent="0.35">
      <c r="A1417" t="s">
        <v>1257</v>
      </c>
      <c r="B1417" t="s">
        <v>55</v>
      </c>
      <c r="C1417" t="s">
        <v>350</v>
      </c>
      <c r="D1417" t="s">
        <v>1265</v>
      </c>
      <c r="E1417" t="s">
        <v>31</v>
      </c>
      <c r="F1417">
        <v>12718</v>
      </c>
      <c r="G1417">
        <v>7122</v>
      </c>
      <c r="H1417">
        <v>0.5599937097027835</v>
      </c>
      <c r="I1417" t="str">
        <f>VLOOKUP($B1417&amp;$E1417,'Employee List'!$A:$E,5,0)</f>
        <v>E-1130</v>
      </c>
    </row>
    <row r="1418" spans="1:9" x14ac:dyDescent="0.35">
      <c r="A1418" t="s">
        <v>1257</v>
      </c>
      <c r="B1418" t="s">
        <v>55</v>
      </c>
      <c r="C1418" t="s">
        <v>350</v>
      </c>
      <c r="D1418" t="s">
        <v>1260</v>
      </c>
      <c r="E1418" t="s">
        <v>29</v>
      </c>
      <c r="F1418">
        <v>86684</v>
      </c>
      <c r="G1418">
        <v>66612</v>
      </c>
      <c r="H1418">
        <v>0.76844631073785241</v>
      </c>
      <c r="I1418" t="str">
        <f>VLOOKUP($B1418&amp;$E1418,'Employee List'!$A:$E,5,0)</f>
        <v>E-1130</v>
      </c>
    </row>
    <row r="1419" spans="1:9" x14ac:dyDescent="0.35">
      <c r="A1419" t="s">
        <v>1257</v>
      </c>
      <c r="B1419" t="s">
        <v>55</v>
      </c>
      <c r="C1419" t="s">
        <v>350</v>
      </c>
      <c r="D1419" t="s">
        <v>1260</v>
      </c>
      <c r="E1419" t="s">
        <v>30</v>
      </c>
      <c r="F1419">
        <v>85901</v>
      </c>
      <c r="G1419">
        <v>35527</v>
      </c>
      <c r="H1419">
        <v>0.41358074993306249</v>
      </c>
      <c r="I1419" t="str">
        <f>VLOOKUP($B1419&amp;$E1419,'Employee List'!$A:$E,5,0)</f>
        <v>E-1130</v>
      </c>
    </row>
    <row r="1420" spans="1:9" x14ac:dyDescent="0.35">
      <c r="A1420" t="s">
        <v>1257</v>
      </c>
      <c r="B1420" t="s">
        <v>55</v>
      </c>
      <c r="C1420" t="s">
        <v>350</v>
      </c>
      <c r="D1420" t="s">
        <v>1260</v>
      </c>
      <c r="E1420" t="s">
        <v>31</v>
      </c>
      <c r="F1420">
        <v>99614</v>
      </c>
      <c r="G1420">
        <v>55193</v>
      </c>
      <c r="H1420">
        <v>0.55406870520208007</v>
      </c>
      <c r="I1420" t="str">
        <f>VLOOKUP($B1420&amp;$E1420,'Employee List'!$A:$E,5,0)</f>
        <v>E-1130</v>
      </c>
    </row>
    <row r="1421" spans="1:9" x14ac:dyDescent="0.35">
      <c r="A1421" t="s">
        <v>1257</v>
      </c>
      <c r="B1421" t="s">
        <v>55</v>
      </c>
      <c r="C1421" t="s">
        <v>350</v>
      </c>
      <c r="D1421" t="s">
        <v>1261</v>
      </c>
      <c r="E1421" t="s">
        <v>29</v>
      </c>
      <c r="F1421">
        <v>34353</v>
      </c>
      <c r="G1421">
        <v>48266</v>
      </c>
      <c r="H1421">
        <v>1.405001018833872</v>
      </c>
      <c r="I1421" t="str">
        <f>VLOOKUP($B1421&amp;$E1421,'Employee List'!$A:$E,5,0)</f>
        <v>E-1130</v>
      </c>
    </row>
    <row r="1422" spans="1:9" x14ac:dyDescent="0.35">
      <c r="A1422" t="s">
        <v>1257</v>
      </c>
      <c r="B1422" t="s">
        <v>55</v>
      </c>
      <c r="C1422" t="s">
        <v>350</v>
      </c>
      <c r="D1422" t="s">
        <v>1261</v>
      </c>
      <c r="E1422" t="s">
        <v>30</v>
      </c>
      <c r="F1422">
        <v>36939</v>
      </c>
      <c r="G1422">
        <v>62372</v>
      </c>
      <c r="H1422">
        <v>1.6885134952218523</v>
      </c>
      <c r="I1422" t="str">
        <f>VLOOKUP($B1422&amp;$E1422,'Employee List'!$A:$E,5,0)</f>
        <v>E-1130</v>
      </c>
    </row>
    <row r="1423" spans="1:9" x14ac:dyDescent="0.35">
      <c r="A1423" t="s">
        <v>1257</v>
      </c>
      <c r="B1423" t="s">
        <v>55</v>
      </c>
      <c r="C1423" t="s">
        <v>350</v>
      </c>
      <c r="D1423" t="s">
        <v>1261</v>
      </c>
      <c r="E1423" t="s">
        <v>31</v>
      </c>
      <c r="F1423">
        <v>35751</v>
      </c>
      <c r="G1423">
        <v>46476</v>
      </c>
      <c r="H1423">
        <v>1.2999916086263321</v>
      </c>
      <c r="I1423" t="str">
        <f>VLOOKUP($B1423&amp;$E1423,'Employee List'!$A:$E,5,0)</f>
        <v>E-1130</v>
      </c>
    </row>
    <row r="1424" spans="1:9" x14ac:dyDescent="0.35">
      <c r="A1424" t="s">
        <v>1257</v>
      </c>
      <c r="B1424" t="s">
        <v>55</v>
      </c>
      <c r="C1424" t="s">
        <v>350</v>
      </c>
      <c r="D1424" t="s">
        <v>1266</v>
      </c>
      <c r="E1424" t="s">
        <v>29</v>
      </c>
      <c r="F1424">
        <v>29183</v>
      </c>
      <c r="G1424">
        <v>23344</v>
      </c>
      <c r="H1424">
        <v>0.7999177603399239</v>
      </c>
      <c r="I1424" t="str">
        <f>VLOOKUP($B1424&amp;$E1424,'Employee List'!$A:$E,5,0)</f>
        <v>E-1130</v>
      </c>
    </row>
    <row r="1425" spans="1:9" x14ac:dyDescent="0.35">
      <c r="A1425" t="s">
        <v>1257</v>
      </c>
      <c r="B1425" t="s">
        <v>55</v>
      </c>
      <c r="C1425" t="s">
        <v>350</v>
      </c>
      <c r="D1425" t="s">
        <v>1266</v>
      </c>
      <c r="E1425" t="s">
        <v>30</v>
      </c>
      <c r="F1425">
        <v>31831</v>
      </c>
      <c r="G1425">
        <v>31521</v>
      </c>
      <c r="H1425">
        <v>0.99026106625616539</v>
      </c>
      <c r="I1425" t="str">
        <f>VLOOKUP($B1425&amp;$E1425,'Employee List'!$A:$E,5,0)</f>
        <v>E-1130</v>
      </c>
    </row>
    <row r="1426" spans="1:9" x14ac:dyDescent="0.35">
      <c r="A1426" t="s">
        <v>1257</v>
      </c>
      <c r="B1426" t="s">
        <v>55</v>
      </c>
      <c r="C1426" t="s">
        <v>350</v>
      </c>
      <c r="D1426" t="s">
        <v>1266</v>
      </c>
      <c r="E1426" t="s">
        <v>31</v>
      </c>
      <c r="F1426">
        <v>28917</v>
      </c>
      <c r="G1426">
        <v>22197</v>
      </c>
      <c r="H1426">
        <v>0.76761074800290485</v>
      </c>
      <c r="I1426" t="str">
        <f>VLOOKUP($B1426&amp;$E1426,'Employee List'!$A:$E,5,0)</f>
        <v>E-1130</v>
      </c>
    </row>
    <row r="1427" spans="1:9" x14ac:dyDescent="0.35">
      <c r="A1427" t="s">
        <v>1257</v>
      </c>
      <c r="B1427" t="s">
        <v>55</v>
      </c>
      <c r="C1427" t="s">
        <v>350</v>
      </c>
      <c r="D1427" t="s">
        <v>1267</v>
      </c>
      <c r="E1427" t="s">
        <v>29</v>
      </c>
      <c r="F1427">
        <v>28034</v>
      </c>
      <c r="G1427">
        <v>21753</v>
      </c>
      <c r="H1427">
        <v>0.77595063137618603</v>
      </c>
      <c r="I1427" t="str">
        <f>VLOOKUP($B1427&amp;$E1427,'Employee List'!$A:$E,5,0)</f>
        <v>E-1130</v>
      </c>
    </row>
    <row r="1428" spans="1:9" x14ac:dyDescent="0.35">
      <c r="A1428" t="s">
        <v>1257</v>
      </c>
      <c r="B1428" t="s">
        <v>55</v>
      </c>
      <c r="C1428" t="s">
        <v>350</v>
      </c>
      <c r="D1428" t="s">
        <v>1267</v>
      </c>
      <c r="E1428" t="s">
        <v>30</v>
      </c>
      <c r="F1428">
        <v>27454</v>
      </c>
      <c r="G1428">
        <v>18600</v>
      </c>
      <c r="H1428">
        <v>0.67749690391199824</v>
      </c>
      <c r="I1428" t="str">
        <f>VLOOKUP($B1428&amp;$E1428,'Employee List'!$A:$E,5,0)</f>
        <v>E-1130</v>
      </c>
    </row>
    <row r="1429" spans="1:9" x14ac:dyDescent="0.35">
      <c r="A1429" t="s">
        <v>1257</v>
      </c>
      <c r="B1429" t="s">
        <v>55</v>
      </c>
      <c r="C1429" t="s">
        <v>350</v>
      </c>
      <c r="D1429" t="s">
        <v>1267</v>
      </c>
      <c r="E1429" t="s">
        <v>31</v>
      </c>
      <c r="F1429">
        <v>25427</v>
      </c>
      <c r="G1429">
        <v>14665</v>
      </c>
      <c r="H1429">
        <v>0.57674912494592367</v>
      </c>
      <c r="I1429" t="str">
        <f>VLOOKUP($B1429&amp;$E1429,'Employee List'!$A:$E,5,0)</f>
        <v>E-1130</v>
      </c>
    </row>
    <row r="1430" spans="1:9" x14ac:dyDescent="0.35">
      <c r="A1430" t="s">
        <v>1257</v>
      </c>
      <c r="B1430" t="s">
        <v>55</v>
      </c>
      <c r="C1430" t="s">
        <v>350</v>
      </c>
      <c r="D1430" t="s">
        <v>1268</v>
      </c>
      <c r="E1430" t="s">
        <v>29</v>
      </c>
      <c r="F1430">
        <v>14451</v>
      </c>
      <c r="G1430">
        <v>9727</v>
      </c>
      <c r="H1430">
        <v>0.6731022074596914</v>
      </c>
      <c r="I1430" t="str">
        <f>VLOOKUP($B1430&amp;$E1430,'Employee List'!$A:$E,5,0)</f>
        <v>E-1130</v>
      </c>
    </row>
    <row r="1431" spans="1:9" x14ac:dyDescent="0.35">
      <c r="A1431" t="s">
        <v>1257</v>
      </c>
      <c r="B1431" t="s">
        <v>55</v>
      </c>
      <c r="C1431" t="s">
        <v>350</v>
      </c>
      <c r="D1431" t="s">
        <v>1268</v>
      </c>
      <c r="E1431" t="s">
        <v>30</v>
      </c>
      <c r="F1431">
        <v>12146</v>
      </c>
      <c r="G1431">
        <v>11376</v>
      </c>
      <c r="H1431">
        <v>0.93660464350403427</v>
      </c>
      <c r="I1431" t="str">
        <f>VLOOKUP($B1431&amp;$E1431,'Employee List'!$A:$E,5,0)</f>
        <v>E-1130</v>
      </c>
    </row>
    <row r="1432" spans="1:9" x14ac:dyDescent="0.35">
      <c r="A1432" t="s">
        <v>1257</v>
      </c>
      <c r="B1432" t="s">
        <v>55</v>
      </c>
      <c r="C1432" t="s">
        <v>350</v>
      </c>
      <c r="D1432" t="s">
        <v>1268</v>
      </c>
      <c r="E1432" t="s">
        <v>31</v>
      </c>
      <c r="F1432">
        <v>12253</v>
      </c>
      <c r="G1432">
        <v>9502</v>
      </c>
      <c r="H1432">
        <v>0.77548355504774336</v>
      </c>
      <c r="I1432" t="str">
        <f>VLOOKUP($B1432&amp;$E1432,'Employee List'!$A:$E,5,0)</f>
        <v>E-1130</v>
      </c>
    </row>
    <row r="1433" spans="1:9" x14ac:dyDescent="0.35">
      <c r="A1433" t="s">
        <v>1257</v>
      </c>
      <c r="B1433" t="s">
        <v>55</v>
      </c>
      <c r="C1433" t="s">
        <v>350</v>
      </c>
      <c r="D1433" t="s">
        <v>1269</v>
      </c>
      <c r="E1433" t="s">
        <v>29</v>
      </c>
      <c r="F1433">
        <v>4282</v>
      </c>
      <c r="G1433">
        <v>4486</v>
      </c>
      <c r="H1433">
        <v>1.0476412891172349</v>
      </c>
      <c r="I1433" t="str">
        <f>VLOOKUP($B1433&amp;$E1433,'Employee List'!$A:$E,5,0)</f>
        <v>E-1130</v>
      </c>
    </row>
    <row r="1434" spans="1:9" x14ac:dyDescent="0.35">
      <c r="A1434" t="s">
        <v>1257</v>
      </c>
      <c r="B1434" t="s">
        <v>55</v>
      </c>
      <c r="C1434" t="s">
        <v>350</v>
      </c>
      <c r="D1434" t="s">
        <v>1269</v>
      </c>
      <c r="E1434" t="s">
        <v>30</v>
      </c>
      <c r="F1434">
        <v>5998</v>
      </c>
      <c r="G1434">
        <v>10900</v>
      </c>
      <c r="H1434">
        <v>1.8172724241413805</v>
      </c>
      <c r="I1434" t="str">
        <f>VLOOKUP($B1434&amp;$E1434,'Employee List'!$A:$E,5,0)</f>
        <v>E-1130</v>
      </c>
    </row>
    <row r="1435" spans="1:9" x14ac:dyDescent="0.35">
      <c r="A1435" t="s">
        <v>1257</v>
      </c>
      <c r="B1435" t="s">
        <v>55</v>
      </c>
      <c r="C1435" t="s">
        <v>350</v>
      </c>
      <c r="D1435" t="s">
        <v>1269</v>
      </c>
      <c r="E1435" t="s">
        <v>31</v>
      </c>
      <c r="F1435">
        <v>5763</v>
      </c>
      <c r="G1435">
        <v>6542</v>
      </c>
      <c r="H1435">
        <v>1.1351726531320492</v>
      </c>
      <c r="I1435" t="str">
        <f>VLOOKUP($B1435&amp;$E1435,'Employee List'!$A:$E,5,0)</f>
        <v>E-1130</v>
      </c>
    </row>
    <row r="1436" spans="1:9" x14ac:dyDescent="0.35">
      <c r="A1436" t="s">
        <v>1257</v>
      </c>
      <c r="B1436" t="s">
        <v>55</v>
      </c>
      <c r="C1436" t="s">
        <v>350</v>
      </c>
      <c r="D1436" t="s">
        <v>1270</v>
      </c>
      <c r="E1436" t="s">
        <v>29</v>
      </c>
      <c r="F1436">
        <v>7747</v>
      </c>
      <c r="G1436">
        <v>5910</v>
      </c>
      <c r="H1436">
        <v>0.76287595198141211</v>
      </c>
      <c r="I1436" t="str">
        <f>VLOOKUP($B1436&amp;$E1436,'Employee List'!$A:$E,5,0)</f>
        <v>E-1130</v>
      </c>
    </row>
    <row r="1437" spans="1:9" x14ac:dyDescent="0.35">
      <c r="A1437" t="s">
        <v>1257</v>
      </c>
      <c r="B1437" t="s">
        <v>55</v>
      </c>
      <c r="C1437" t="s">
        <v>350</v>
      </c>
      <c r="D1437" t="s">
        <v>1270</v>
      </c>
      <c r="E1437" t="s">
        <v>30</v>
      </c>
      <c r="F1437">
        <v>9668</v>
      </c>
      <c r="G1437">
        <v>8144</v>
      </c>
      <c r="H1437">
        <v>0.84236657012825822</v>
      </c>
      <c r="I1437" t="str">
        <f>VLOOKUP($B1437&amp;$E1437,'Employee List'!$A:$E,5,0)</f>
        <v>E-1130</v>
      </c>
    </row>
    <row r="1438" spans="1:9" x14ac:dyDescent="0.35">
      <c r="A1438" t="s">
        <v>1257</v>
      </c>
      <c r="B1438" t="s">
        <v>55</v>
      </c>
      <c r="C1438" t="s">
        <v>350</v>
      </c>
      <c r="D1438" t="s">
        <v>1270</v>
      </c>
      <c r="E1438" t="s">
        <v>31</v>
      </c>
      <c r="F1438">
        <v>6562</v>
      </c>
      <c r="G1438">
        <v>4357</v>
      </c>
      <c r="H1438">
        <v>0.66397439804937519</v>
      </c>
      <c r="I1438" t="str">
        <f>VLOOKUP($B1438&amp;$E1438,'Employee List'!$A:$E,5,0)</f>
        <v>E-1130</v>
      </c>
    </row>
    <row r="1439" spans="1:9" x14ac:dyDescent="0.35">
      <c r="A1439" t="s">
        <v>1257</v>
      </c>
      <c r="B1439" t="s">
        <v>55</v>
      </c>
      <c r="C1439" t="s">
        <v>350</v>
      </c>
      <c r="D1439" t="s">
        <v>1271</v>
      </c>
      <c r="E1439" t="s">
        <v>29</v>
      </c>
      <c r="F1439">
        <v>21038</v>
      </c>
      <c r="G1439">
        <v>10307</v>
      </c>
      <c r="H1439">
        <v>0.48992299648255538</v>
      </c>
      <c r="I1439" t="str">
        <f>VLOOKUP($B1439&amp;$E1439,'Employee List'!$A:$E,5,0)</f>
        <v>E-1130</v>
      </c>
    </row>
    <row r="1440" spans="1:9" x14ac:dyDescent="0.35">
      <c r="A1440" t="s">
        <v>1257</v>
      </c>
      <c r="B1440" t="s">
        <v>55</v>
      </c>
      <c r="C1440" t="s">
        <v>350</v>
      </c>
      <c r="D1440" t="s">
        <v>1271</v>
      </c>
      <c r="E1440" t="s">
        <v>30</v>
      </c>
      <c r="F1440">
        <v>21079</v>
      </c>
      <c r="G1440">
        <v>16891</v>
      </c>
      <c r="H1440">
        <v>0.80131884814270127</v>
      </c>
      <c r="I1440" t="str">
        <f>VLOOKUP($B1440&amp;$E1440,'Employee List'!$A:$E,5,0)</f>
        <v>E-1130</v>
      </c>
    </row>
    <row r="1441" spans="1:9" x14ac:dyDescent="0.35">
      <c r="A1441" t="s">
        <v>1257</v>
      </c>
      <c r="B1441" t="s">
        <v>55</v>
      </c>
      <c r="C1441" t="s">
        <v>350</v>
      </c>
      <c r="D1441" t="s">
        <v>1271</v>
      </c>
      <c r="E1441" t="s">
        <v>31</v>
      </c>
      <c r="F1441">
        <v>19880</v>
      </c>
      <c r="G1441">
        <v>13074</v>
      </c>
      <c r="H1441">
        <v>0.65764587525150908</v>
      </c>
      <c r="I1441" t="str">
        <f>VLOOKUP($B1441&amp;$E1441,'Employee List'!$A:$E,5,0)</f>
        <v>E-1130</v>
      </c>
    </row>
    <row r="1442" spans="1:9" x14ac:dyDescent="0.35">
      <c r="A1442" t="s">
        <v>1257</v>
      </c>
      <c r="B1442" t="s">
        <v>55</v>
      </c>
      <c r="C1442" t="s">
        <v>350</v>
      </c>
      <c r="D1442" t="s">
        <v>1258</v>
      </c>
      <c r="E1442" t="s">
        <v>29</v>
      </c>
      <c r="F1442">
        <v>144536</v>
      </c>
      <c r="G1442">
        <v>217869</v>
      </c>
      <c r="H1442">
        <v>1.5073684064869652</v>
      </c>
      <c r="I1442" t="str">
        <f>VLOOKUP($B1442&amp;$E1442,'Employee List'!$A:$E,5,0)</f>
        <v>E-1130</v>
      </c>
    </row>
    <row r="1443" spans="1:9" x14ac:dyDescent="0.35">
      <c r="A1443" t="s">
        <v>1257</v>
      </c>
      <c r="B1443" t="s">
        <v>55</v>
      </c>
      <c r="C1443" t="s">
        <v>350</v>
      </c>
      <c r="D1443" t="s">
        <v>1258</v>
      </c>
      <c r="E1443" t="s">
        <v>30</v>
      </c>
      <c r="F1443">
        <v>141704</v>
      </c>
      <c r="G1443">
        <v>190406</v>
      </c>
      <c r="H1443">
        <v>1.343688251566646</v>
      </c>
      <c r="I1443" t="str">
        <f>VLOOKUP($B1443&amp;$E1443,'Employee List'!$A:$E,5,0)</f>
        <v>E-1130</v>
      </c>
    </row>
    <row r="1444" spans="1:9" x14ac:dyDescent="0.35">
      <c r="A1444" t="s">
        <v>1257</v>
      </c>
      <c r="B1444" t="s">
        <v>55</v>
      </c>
      <c r="C1444" t="s">
        <v>350</v>
      </c>
      <c r="D1444" t="s">
        <v>1258</v>
      </c>
      <c r="E1444" t="s">
        <v>31</v>
      </c>
      <c r="F1444">
        <v>132669</v>
      </c>
      <c r="G1444">
        <v>234646</v>
      </c>
      <c r="H1444">
        <v>1.768657335172497</v>
      </c>
      <c r="I1444" t="str">
        <f>VLOOKUP($B1444&amp;$E1444,'Employee List'!$A:$E,5,0)</f>
        <v>E-1130</v>
      </c>
    </row>
    <row r="1445" spans="1:9" x14ac:dyDescent="0.35">
      <c r="A1445" t="s">
        <v>1257</v>
      </c>
      <c r="B1445" t="s">
        <v>55</v>
      </c>
      <c r="C1445" t="s">
        <v>350</v>
      </c>
      <c r="D1445" t="s">
        <v>1272</v>
      </c>
      <c r="E1445" t="s">
        <v>29</v>
      </c>
      <c r="F1445">
        <v>17259</v>
      </c>
      <c r="G1445">
        <v>11607</v>
      </c>
      <c r="H1445">
        <v>0.67251868590300712</v>
      </c>
      <c r="I1445" t="str">
        <f>VLOOKUP($B1445&amp;$E1445,'Employee List'!$A:$E,5,0)</f>
        <v>E-1130</v>
      </c>
    </row>
    <row r="1446" spans="1:9" x14ac:dyDescent="0.35">
      <c r="A1446" t="s">
        <v>1257</v>
      </c>
      <c r="B1446" t="s">
        <v>55</v>
      </c>
      <c r="C1446" t="s">
        <v>350</v>
      </c>
      <c r="D1446" t="s">
        <v>1272</v>
      </c>
      <c r="E1446" t="s">
        <v>30</v>
      </c>
      <c r="F1446">
        <v>14446</v>
      </c>
      <c r="G1446">
        <v>19143</v>
      </c>
      <c r="H1446">
        <v>1.3251419077945452</v>
      </c>
      <c r="I1446" t="str">
        <f>VLOOKUP($B1446&amp;$E1446,'Employee List'!$A:$E,5,0)</f>
        <v>E-1130</v>
      </c>
    </row>
    <row r="1447" spans="1:9" x14ac:dyDescent="0.35">
      <c r="A1447" t="s">
        <v>1257</v>
      </c>
      <c r="B1447" t="s">
        <v>55</v>
      </c>
      <c r="C1447" t="s">
        <v>350</v>
      </c>
      <c r="D1447" t="s">
        <v>1272</v>
      </c>
      <c r="E1447" t="s">
        <v>31</v>
      </c>
      <c r="F1447">
        <v>16021</v>
      </c>
      <c r="G1447">
        <v>24094</v>
      </c>
      <c r="H1447">
        <v>1.5039011297671805</v>
      </c>
      <c r="I1447" t="str">
        <f>VLOOKUP($B1447&amp;$E1447,'Employee List'!$A:$E,5,0)</f>
        <v>E-1130</v>
      </c>
    </row>
    <row r="1448" spans="1:9" x14ac:dyDescent="0.35">
      <c r="A1448" t="s">
        <v>1257</v>
      </c>
      <c r="B1448" t="s">
        <v>55</v>
      </c>
      <c r="C1448" t="s">
        <v>350</v>
      </c>
      <c r="D1448" t="s">
        <v>1259</v>
      </c>
      <c r="E1448" t="s">
        <v>29</v>
      </c>
      <c r="F1448">
        <v>37110</v>
      </c>
      <c r="G1448">
        <v>39179</v>
      </c>
      <c r="H1448">
        <v>1.0557531662624628</v>
      </c>
      <c r="I1448" t="str">
        <f>VLOOKUP($B1448&amp;$E1448,'Employee List'!$A:$E,5,0)</f>
        <v>E-1130</v>
      </c>
    </row>
    <row r="1449" spans="1:9" x14ac:dyDescent="0.35">
      <c r="A1449" t="s">
        <v>1257</v>
      </c>
      <c r="B1449" t="s">
        <v>55</v>
      </c>
      <c r="C1449" t="s">
        <v>350</v>
      </c>
      <c r="D1449" t="s">
        <v>1259</v>
      </c>
      <c r="E1449" t="s">
        <v>30</v>
      </c>
      <c r="F1449">
        <v>41238</v>
      </c>
      <c r="G1449">
        <v>41979</v>
      </c>
      <c r="H1449">
        <v>1.0179688636694311</v>
      </c>
      <c r="I1449" t="str">
        <f>VLOOKUP($B1449&amp;$E1449,'Employee List'!$A:$E,5,0)</f>
        <v>E-1130</v>
      </c>
    </row>
    <row r="1450" spans="1:9" x14ac:dyDescent="0.35">
      <c r="A1450" t="s">
        <v>1257</v>
      </c>
      <c r="B1450" t="s">
        <v>55</v>
      </c>
      <c r="C1450" t="s">
        <v>350</v>
      </c>
      <c r="D1450" t="s">
        <v>1259</v>
      </c>
      <c r="E1450" t="s">
        <v>31</v>
      </c>
      <c r="F1450">
        <v>38660</v>
      </c>
      <c r="G1450">
        <v>44006</v>
      </c>
      <c r="H1450">
        <v>1.1382824624935333</v>
      </c>
      <c r="I1450" t="str">
        <f>VLOOKUP($B1450&amp;$E1450,'Employee List'!$A:$E,5,0)</f>
        <v>E-1130</v>
      </c>
    </row>
    <row r="1451" spans="1:9" x14ac:dyDescent="0.35">
      <c r="A1451" t="s">
        <v>1257</v>
      </c>
      <c r="B1451" t="s">
        <v>55</v>
      </c>
      <c r="C1451" t="s">
        <v>350</v>
      </c>
      <c r="D1451" t="s">
        <v>1273</v>
      </c>
      <c r="E1451" t="s">
        <v>29</v>
      </c>
      <c r="F1451">
        <v>17105</v>
      </c>
      <c r="G1451">
        <v>10963</v>
      </c>
      <c r="H1451">
        <v>0.64092370651856179</v>
      </c>
      <c r="I1451" t="str">
        <f>VLOOKUP($B1451&amp;$E1451,'Employee List'!$A:$E,5,0)</f>
        <v>E-1130</v>
      </c>
    </row>
    <row r="1452" spans="1:9" x14ac:dyDescent="0.35">
      <c r="A1452" t="s">
        <v>1257</v>
      </c>
      <c r="B1452" t="s">
        <v>55</v>
      </c>
      <c r="C1452" t="s">
        <v>350</v>
      </c>
      <c r="D1452" t="s">
        <v>1273</v>
      </c>
      <c r="E1452" t="s">
        <v>30</v>
      </c>
      <c r="F1452">
        <v>13909</v>
      </c>
      <c r="G1452">
        <v>10958</v>
      </c>
      <c r="H1452">
        <v>0.78783521460924577</v>
      </c>
      <c r="I1452" t="str">
        <f>VLOOKUP($B1452&amp;$E1452,'Employee List'!$A:$E,5,0)</f>
        <v>E-1130</v>
      </c>
    </row>
    <row r="1453" spans="1:9" x14ac:dyDescent="0.35">
      <c r="A1453" t="s">
        <v>1257</v>
      </c>
      <c r="B1453" t="s">
        <v>55</v>
      </c>
      <c r="C1453" t="s">
        <v>350</v>
      </c>
      <c r="D1453" t="s">
        <v>1273</v>
      </c>
      <c r="E1453" t="s">
        <v>31</v>
      </c>
      <c r="F1453">
        <v>15140</v>
      </c>
      <c r="G1453">
        <v>10302</v>
      </c>
      <c r="H1453">
        <v>0.68044914134742407</v>
      </c>
      <c r="I1453" t="str">
        <f>VLOOKUP($B1453&amp;$E1453,'Employee List'!$A:$E,5,0)</f>
        <v>E-1130</v>
      </c>
    </row>
    <row r="1454" spans="1:9" x14ac:dyDescent="0.35">
      <c r="A1454" t="s">
        <v>1257</v>
      </c>
      <c r="B1454" t="s">
        <v>55</v>
      </c>
      <c r="C1454" t="s">
        <v>350</v>
      </c>
      <c r="D1454" t="s">
        <v>1275</v>
      </c>
      <c r="E1454" t="s">
        <v>29</v>
      </c>
      <c r="F1454">
        <v>5961</v>
      </c>
      <c r="G1454">
        <v>6811</v>
      </c>
      <c r="H1454">
        <v>1.1425935245764134</v>
      </c>
      <c r="I1454" t="str">
        <f>VLOOKUP($B1454&amp;$E1454,'Employee List'!$A:$E,5,0)</f>
        <v>E-1130</v>
      </c>
    </row>
    <row r="1455" spans="1:9" x14ac:dyDescent="0.35">
      <c r="A1455" t="s">
        <v>1257</v>
      </c>
      <c r="B1455" t="s">
        <v>55</v>
      </c>
      <c r="C1455" t="s">
        <v>350</v>
      </c>
      <c r="D1455" t="s">
        <v>1275</v>
      </c>
      <c r="E1455" t="s">
        <v>30</v>
      </c>
      <c r="F1455">
        <v>8299</v>
      </c>
      <c r="G1455">
        <v>7380</v>
      </c>
      <c r="H1455">
        <v>0.88926376671888174</v>
      </c>
      <c r="I1455" t="str">
        <f>VLOOKUP($B1455&amp;$E1455,'Employee List'!$A:$E,5,0)</f>
        <v>E-1130</v>
      </c>
    </row>
    <row r="1456" spans="1:9" x14ac:dyDescent="0.35">
      <c r="A1456" t="s">
        <v>1257</v>
      </c>
      <c r="B1456" t="s">
        <v>55</v>
      </c>
      <c r="C1456" t="s">
        <v>350</v>
      </c>
      <c r="D1456" t="s">
        <v>1275</v>
      </c>
      <c r="E1456" t="s">
        <v>31</v>
      </c>
      <c r="F1456">
        <v>9227</v>
      </c>
      <c r="G1456">
        <v>6275</v>
      </c>
      <c r="H1456">
        <v>0.68006936165600951</v>
      </c>
      <c r="I1456" t="str">
        <f>VLOOKUP($B1456&amp;$E1456,'Employee List'!$A:$E,5,0)</f>
        <v>E-1130</v>
      </c>
    </row>
    <row r="1457" spans="1:9" x14ac:dyDescent="0.35">
      <c r="A1457" t="s">
        <v>1257</v>
      </c>
      <c r="B1457" t="s">
        <v>55</v>
      </c>
      <c r="C1457" t="s">
        <v>350</v>
      </c>
      <c r="D1457" t="s">
        <v>1276</v>
      </c>
      <c r="E1457" t="s">
        <v>29</v>
      </c>
      <c r="F1457">
        <v>9738</v>
      </c>
      <c r="G1457">
        <v>7434</v>
      </c>
      <c r="H1457">
        <v>0.7634011090573013</v>
      </c>
      <c r="I1457" t="str">
        <f>VLOOKUP($B1457&amp;$E1457,'Employee List'!$A:$E,5,0)</f>
        <v>E-1130</v>
      </c>
    </row>
    <row r="1458" spans="1:9" x14ac:dyDescent="0.35">
      <c r="A1458" t="s">
        <v>1257</v>
      </c>
      <c r="B1458" t="s">
        <v>55</v>
      </c>
      <c r="C1458" t="s">
        <v>350</v>
      </c>
      <c r="D1458" t="s">
        <v>1276</v>
      </c>
      <c r="E1458" t="s">
        <v>30</v>
      </c>
      <c r="F1458">
        <v>9535</v>
      </c>
      <c r="G1458">
        <v>9801</v>
      </c>
      <c r="H1458">
        <v>1.0278972207656005</v>
      </c>
      <c r="I1458" t="str">
        <f>VLOOKUP($B1458&amp;$E1458,'Employee List'!$A:$E,5,0)</f>
        <v>E-1130</v>
      </c>
    </row>
    <row r="1459" spans="1:9" x14ac:dyDescent="0.35">
      <c r="A1459" t="s">
        <v>1257</v>
      </c>
      <c r="B1459" t="s">
        <v>55</v>
      </c>
      <c r="C1459" t="s">
        <v>350</v>
      </c>
      <c r="D1459" t="s">
        <v>1276</v>
      </c>
      <c r="E1459" t="s">
        <v>31</v>
      </c>
      <c r="F1459">
        <v>8393</v>
      </c>
      <c r="G1459">
        <v>6357</v>
      </c>
      <c r="H1459">
        <v>0.75741689503157394</v>
      </c>
      <c r="I1459" t="str">
        <f>VLOOKUP($B1459&amp;$E1459,'Employee List'!$A:$E,5,0)</f>
        <v>E-1130</v>
      </c>
    </row>
    <row r="1460" spans="1:9" x14ac:dyDescent="0.35">
      <c r="A1460" t="s">
        <v>1257</v>
      </c>
      <c r="B1460" t="s">
        <v>55</v>
      </c>
      <c r="C1460" t="s">
        <v>350</v>
      </c>
      <c r="D1460" t="s">
        <v>1277</v>
      </c>
      <c r="E1460" t="s">
        <v>29</v>
      </c>
      <c r="F1460">
        <v>10547</v>
      </c>
      <c r="G1460">
        <v>8485</v>
      </c>
      <c r="H1460">
        <v>0.80449416895799752</v>
      </c>
      <c r="I1460" t="str">
        <f>VLOOKUP($B1460&amp;$E1460,'Employee List'!$A:$E,5,0)</f>
        <v>E-1130</v>
      </c>
    </row>
    <row r="1461" spans="1:9" x14ac:dyDescent="0.35">
      <c r="A1461" t="s">
        <v>1257</v>
      </c>
      <c r="B1461" t="s">
        <v>55</v>
      </c>
      <c r="C1461" t="s">
        <v>350</v>
      </c>
      <c r="D1461" t="s">
        <v>1277</v>
      </c>
      <c r="E1461" t="s">
        <v>30</v>
      </c>
      <c r="F1461">
        <v>7301</v>
      </c>
      <c r="G1461">
        <v>9114</v>
      </c>
      <c r="H1461">
        <v>1.2483221476510067</v>
      </c>
      <c r="I1461" t="str">
        <f>VLOOKUP($B1461&amp;$E1461,'Employee List'!$A:$E,5,0)</f>
        <v>E-1130</v>
      </c>
    </row>
    <row r="1462" spans="1:9" x14ac:dyDescent="0.35">
      <c r="A1462" t="s">
        <v>1257</v>
      </c>
      <c r="B1462" t="s">
        <v>55</v>
      </c>
      <c r="C1462" t="s">
        <v>350</v>
      </c>
      <c r="D1462" t="s">
        <v>1277</v>
      </c>
      <c r="E1462" t="s">
        <v>31</v>
      </c>
      <c r="F1462">
        <v>7476</v>
      </c>
      <c r="G1462">
        <v>7007</v>
      </c>
      <c r="H1462">
        <v>0.93726591760299627</v>
      </c>
      <c r="I1462" t="str">
        <f>VLOOKUP($B1462&amp;$E1462,'Employee List'!$A:$E,5,0)</f>
        <v>E-1130</v>
      </c>
    </row>
    <row r="1463" spans="1:9" x14ac:dyDescent="0.35">
      <c r="A1463" t="s">
        <v>1257</v>
      </c>
      <c r="B1463" t="s">
        <v>55</v>
      </c>
      <c r="C1463" t="s">
        <v>350</v>
      </c>
      <c r="D1463" t="s">
        <v>1278</v>
      </c>
      <c r="E1463" t="s">
        <v>29</v>
      </c>
      <c r="F1463">
        <v>10720</v>
      </c>
      <c r="G1463">
        <v>6631</v>
      </c>
      <c r="H1463">
        <v>0.61856343283582094</v>
      </c>
      <c r="I1463" t="str">
        <f>VLOOKUP($B1463&amp;$E1463,'Employee List'!$A:$E,5,0)</f>
        <v>E-1130</v>
      </c>
    </row>
    <row r="1464" spans="1:9" x14ac:dyDescent="0.35">
      <c r="A1464" t="s">
        <v>1257</v>
      </c>
      <c r="B1464" t="s">
        <v>55</v>
      </c>
      <c r="C1464" t="s">
        <v>350</v>
      </c>
      <c r="D1464" t="s">
        <v>1278</v>
      </c>
      <c r="E1464" t="s">
        <v>30</v>
      </c>
      <c r="F1464">
        <v>9775</v>
      </c>
      <c r="G1464">
        <v>7177</v>
      </c>
      <c r="H1464">
        <v>0.73421994884910491</v>
      </c>
      <c r="I1464" t="str">
        <f>VLOOKUP($B1464&amp;$E1464,'Employee List'!$A:$E,5,0)</f>
        <v>E-1130</v>
      </c>
    </row>
    <row r="1465" spans="1:9" x14ac:dyDescent="0.35">
      <c r="A1465" t="s">
        <v>1257</v>
      </c>
      <c r="B1465" t="s">
        <v>55</v>
      </c>
      <c r="C1465" t="s">
        <v>350</v>
      </c>
      <c r="D1465" t="s">
        <v>1278</v>
      </c>
      <c r="E1465" t="s">
        <v>31</v>
      </c>
      <c r="F1465">
        <v>11341</v>
      </c>
      <c r="G1465">
        <v>4762</v>
      </c>
      <c r="H1465">
        <v>0.41989242571201835</v>
      </c>
      <c r="I1465" t="str">
        <f>VLOOKUP($B1465&amp;$E1465,'Employee List'!$A:$E,5,0)</f>
        <v>E-1130</v>
      </c>
    </row>
    <row r="1466" spans="1:9" x14ac:dyDescent="0.35">
      <c r="A1466" t="s">
        <v>1257</v>
      </c>
      <c r="B1466" t="s">
        <v>55</v>
      </c>
      <c r="C1466" t="s">
        <v>350</v>
      </c>
      <c r="D1466" t="s">
        <v>1279</v>
      </c>
      <c r="E1466" t="s">
        <v>29</v>
      </c>
      <c r="F1466">
        <v>4341</v>
      </c>
      <c r="G1466">
        <v>3948</v>
      </c>
      <c r="H1466">
        <v>0.9094678645473393</v>
      </c>
      <c r="I1466" t="str">
        <f>VLOOKUP($B1466&amp;$E1466,'Employee List'!$A:$E,5,0)</f>
        <v>E-1130</v>
      </c>
    </row>
    <row r="1467" spans="1:9" x14ac:dyDescent="0.35">
      <c r="A1467" t="s">
        <v>1257</v>
      </c>
      <c r="B1467" t="s">
        <v>55</v>
      </c>
      <c r="C1467" t="s">
        <v>350</v>
      </c>
      <c r="D1467" t="s">
        <v>1279</v>
      </c>
      <c r="E1467" t="s">
        <v>30</v>
      </c>
      <c r="F1467">
        <v>2068</v>
      </c>
      <c r="G1467">
        <v>3654</v>
      </c>
      <c r="H1467">
        <v>1.7669245647969052</v>
      </c>
      <c r="I1467" t="str">
        <f>VLOOKUP($B1467&amp;$E1467,'Employee List'!$A:$E,5,0)</f>
        <v>E-1130</v>
      </c>
    </row>
    <row r="1468" spans="1:9" x14ac:dyDescent="0.35">
      <c r="A1468" t="s">
        <v>1257</v>
      </c>
      <c r="B1468" t="s">
        <v>55</v>
      </c>
      <c r="C1468" t="s">
        <v>350</v>
      </c>
      <c r="D1468" t="s">
        <v>1279</v>
      </c>
      <c r="E1468" t="s">
        <v>31</v>
      </c>
      <c r="F1468">
        <v>2525</v>
      </c>
      <c r="G1468">
        <v>1004</v>
      </c>
      <c r="H1468">
        <v>0.39762376237623764</v>
      </c>
      <c r="I1468" t="str">
        <f>VLOOKUP($B1468&amp;$E1468,'Employee List'!$A:$E,5,0)</f>
        <v>E-1130</v>
      </c>
    </row>
    <row r="1469" spans="1:9" x14ac:dyDescent="0.35">
      <c r="A1469" t="s">
        <v>1257</v>
      </c>
      <c r="B1469" t="s">
        <v>55</v>
      </c>
      <c r="C1469" t="s">
        <v>350</v>
      </c>
      <c r="D1469" t="s">
        <v>1280</v>
      </c>
      <c r="E1469" t="s">
        <v>29</v>
      </c>
      <c r="F1469">
        <v>2476</v>
      </c>
      <c r="G1469">
        <v>3267</v>
      </c>
      <c r="H1469">
        <v>1.3194668820678515</v>
      </c>
      <c r="I1469" t="str">
        <f>VLOOKUP($B1469&amp;$E1469,'Employee List'!$A:$E,5,0)</f>
        <v>E-1130</v>
      </c>
    </row>
    <row r="1470" spans="1:9" x14ac:dyDescent="0.35">
      <c r="A1470" t="s">
        <v>1257</v>
      </c>
      <c r="B1470" t="s">
        <v>55</v>
      </c>
      <c r="C1470" t="s">
        <v>350</v>
      </c>
      <c r="D1470" t="s">
        <v>1280</v>
      </c>
      <c r="E1470" t="s">
        <v>30</v>
      </c>
      <c r="F1470">
        <v>3215</v>
      </c>
      <c r="G1470">
        <v>1131</v>
      </c>
      <c r="H1470">
        <v>0.35178849144634528</v>
      </c>
      <c r="I1470" t="str">
        <f>VLOOKUP($B1470&amp;$E1470,'Employee List'!$A:$E,5,0)</f>
        <v>E-1130</v>
      </c>
    </row>
    <row r="1471" spans="1:9" x14ac:dyDescent="0.35">
      <c r="A1471" t="s">
        <v>1257</v>
      </c>
      <c r="B1471" t="s">
        <v>55</v>
      </c>
      <c r="C1471" t="s">
        <v>350</v>
      </c>
      <c r="D1471" t="s">
        <v>1280</v>
      </c>
      <c r="E1471" t="s">
        <v>31</v>
      </c>
      <c r="F1471">
        <v>4005</v>
      </c>
      <c r="G1471">
        <v>2008</v>
      </c>
      <c r="H1471">
        <v>0.50137328339575526</v>
      </c>
      <c r="I1471" t="str">
        <f>VLOOKUP($B1471&amp;$E1471,'Employee List'!$A:$E,5,0)</f>
        <v>E-1130</v>
      </c>
    </row>
    <row r="1472" spans="1:9" x14ac:dyDescent="0.35">
      <c r="A1472" t="s">
        <v>1257</v>
      </c>
      <c r="B1472" t="s">
        <v>55</v>
      </c>
      <c r="C1472" t="s">
        <v>350</v>
      </c>
      <c r="D1472" t="s">
        <v>1262</v>
      </c>
      <c r="E1472" t="s">
        <v>29</v>
      </c>
      <c r="F1472">
        <v>19784</v>
      </c>
      <c r="G1472">
        <v>14078</v>
      </c>
      <c r="H1472">
        <v>0.71158511928831381</v>
      </c>
      <c r="I1472" t="str">
        <f>VLOOKUP($B1472&amp;$E1472,'Employee List'!$A:$E,5,0)</f>
        <v>E-1130</v>
      </c>
    </row>
    <row r="1473" spans="1:9" x14ac:dyDescent="0.35">
      <c r="A1473" t="s">
        <v>1257</v>
      </c>
      <c r="B1473" t="s">
        <v>55</v>
      </c>
      <c r="C1473" t="s">
        <v>350</v>
      </c>
      <c r="D1473" t="s">
        <v>1262</v>
      </c>
      <c r="E1473" t="s">
        <v>30</v>
      </c>
      <c r="F1473">
        <v>20412</v>
      </c>
      <c r="G1473">
        <v>19344</v>
      </c>
      <c r="H1473">
        <v>0.94767783656672544</v>
      </c>
      <c r="I1473" t="str">
        <f>VLOOKUP($B1473&amp;$E1473,'Employee List'!$A:$E,5,0)</f>
        <v>E-1130</v>
      </c>
    </row>
    <row r="1474" spans="1:9" x14ac:dyDescent="0.35">
      <c r="A1474" t="s">
        <v>1257</v>
      </c>
      <c r="B1474" t="s">
        <v>55</v>
      </c>
      <c r="C1474" t="s">
        <v>350</v>
      </c>
      <c r="D1474" t="s">
        <v>1262</v>
      </c>
      <c r="E1474" t="s">
        <v>31</v>
      </c>
      <c r="F1474">
        <v>20116</v>
      </c>
      <c r="G1474">
        <v>18397</v>
      </c>
      <c r="H1474">
        <v>0.91454563531517197</v>
      </c>
      <c r="I1474" t="str">
        <f>VLOOKUP($B1474&amp;$E1474,'Employee List'!$A:$E,5,0)</f>
        <v>E-1130</v>
      </c>
    </row>
    <row r="1475" spans="1:9" x14ac:dyDescent="0.35">
      <c r="A1475" t="s">
        <v>1257</v>
      </c>
      <c r="B1475" t="s">
        <v>55</v>
      </c>
      <c r="C1475" t="s">
        <v>350</v>
      </c>
      <c r="D1475" t="s">
        <v>1282</v>
      </c>
      <c r="E1475" t="s">
        <v>30</v>
      </c>
      <c r="F1475">
        <v>3980</v>
      </c>
      <c r="G1475">
        <v>3749</v>
      </c>
      <c r="H1475">
        <v>0.94195979899497484</v>
      </c>
      <c r="I1475" t="str">
        <f>VLOOKUP($B1475&amp;$E1475,'Employee List'!$A:$E,5,0)</f>
        <v>E-1130</v>
      </c>
    </row>
    <row r="1476" spans="1:9" x14ac:dyDescent="0.35">
      <c r="A1476" t="s">
        <v>1257</v>
      </c>
      <c r="B1476" t="s">
        <v>55</v>
      </c>
      <c r="C1476" t="s">
        <v>350</v>
      </c>
      <c r="D1476" t="s">
        <v>1282</v>
      </c>
      <c r="E1476" t="s">
        <v>31</v>
      </c>
      <c r="F1476">
        <v>5267</v>
      </c>
      <c r="G1476">
        <v>1077</v>
      </c>
      <c r="H1476">
        <v>0.20448072906778053</v>
      </c>
      <c r="I1476" t="str">
        <f>VLOOKUP($B1476&amp;$E1476,'Employee List'!$A:$E,5,0)</f>
        <v>E-1130</v>
      </c>
    </row>
    <row r="1477" spans="1:9" x14ac:dyDescent="0.35">
      <c r="A1477" t="s">
        <v>1257</v>
      </c>
      <c r="B1477" t="s">
        <v>55</v>
      </c>
      <c r="C1477" t="s">
        <v>350</v>
      </c>
      <c r="D1477" t="s">
        <v>1281</v>
      </c>
      <c r="E1477" t="s">
        <v>29</v>
      </c>
      <c r="F1477">
        <v>5555</v>
      </c>
      <c r="G1477">
        <v>3047</v>
      </c>
      <c r="H1477">
        <v>0.54851485148514856</v>
      </c>
      <c r="I1477" t="str">
        <f>VLOOKUP($B1477&amp;$E1477,'Employee List'!$A:$E,5,0)</f>
        <v>E-1130</v>
      </c>
    </row>
    <row r="1478" spans="1:9" x14ac:dyDescent="0.35">
      <c r="A1478" t="s">
        <v>1257</v>
      </c>
      <c r="B1478" t="s">
        <v>55</v>
      </c>
      <c r="C1478" t="s">
        <v>350</v>
      </c>
      <c r="D1478" t="s">
        <v>1281</v>
      </c>
      <c r="E1478" t="s">
        <v>30</v>
      </c>
      <c r="F1478">
        <v>3815</v>
      </c>
      <c r="G1478">
        <v>3711</v>
      </c>
      <c r="H1478">
        <v>0.97273918741808652</v>
      </c>
      <c r="I1478" t="str">
        <f>VLOOKUP($B1478&amp;$E1478,'Employee List'!$A:$E,5,0)</f>
        <v>E-1130</v>
      </c>
    </row>
    <row r="1479" spans="1:9" x14ac:dyDescent="0.35">
      <c r="A1479" t="s">
        <v>1257</v>
      </c>
      <c r="B1479" t="s">
        <v>55</v>
      </c>
      <c r="C1479" t="s">
        <v>350</v>
      </c>
      <c r="D1479" t="s">
        <v>1281</v>
      </c>
      <c r="E1479" t="s">
        <v>31</v>
      </c>
      <c r="F1479">
        <v>5787</v>
      </c>
      <c r="G1479">
        <v>4174</v>
      </c>
      <c r="H1479">
        <v>0.72127181613962332</v>
      </c>
      <c r="I1479" t="str">
        <f>VLOOKUP($B1479&amp;$E1479,'Employee List'!$A:$E,5,0)</f>
        <v>E-1130</v>
      </c>
    </row>
    <row r="1480" spans="1:9" x14ac:dyDescent="0.35">
      <c r="A1480" t="s">
        <v>1257</v>
      </c>
      <c r="B1480" t="s">
        <v>56</v>
      </c>
      <c r="C1480" t="s">
        <v>351</v>
      </c>
      <c r="D1480" t="s">
        <v>1274</v>
      </c>
      <c r="E1480" t="s">
        <v>29</v>
      </c>
      <c r="F1480">
        <v>33202</v>
      </c>
      <c r="G1480">
        <v>26282</v>
      </c>
      <c r="H1480">
        <v>0.79157882055297879</v>
      </c>
      <c r="I1480" t="str">
        <f>VLOOKUP($B1480&amp;$E1480,'Employee List'!$A:$E,5,0)</f>
        <v>E-1131</v>
      </c>
    </row>
    <row r="1481" spans="1:9" x14ac:dyDescent="0.35">
      <c r="A1481" t="s">
        <v>1257</v>
      </c>
      <c r="B1481" t="s">
        <v>56</v>
      </c>
      <c r="C1481" t="s">
        <v>351</v>
      </c>
      <c r="D1481" t="s">
        <v>1274</v>
      </c>
      <c r="E1481" t="s">
        <v>30</v>
      </c>
      <c r="F1481">
        <v>33544</v>
      </c>
      <c r="G1481">
        <v>21934</v>
      </c>
      <c r="H1481">
        <v>0.65388743143334127</v>
      </c>
      <c r="I1481" t="str">
        <f>VLOOKUP($B1481&amp;$E1481,'Employee List'!$A:$E,5,0)</f>
        <v>E-1131</v>
      </c>
    </row>
    <row r="1482" spans="1:9" x14ac:dyDescent="0.35">
      <c r="A1482" t="s">
        <v>1257</v>
      </c>
      <c r="B1482" t="s">
        <v>56</v>
      </c>
      <c r="C1482" t="s">
        <v>351</v>
      </c>
      <c r="D1482" t="s">
        <v>1274</v>
      </c>
      <c r="E1482" t="s">
        <v>31</v>
      </c>
      <c r="F1482">
        <v>33318</v>
      </c>
      <c r="G1482">
        <v>27038</v>
      </c>
      <c r="H1482">
        <v>0.81151329611621348</v>
      </c>
      <c r="I1482" t="str">
        <f>VLOOKUP($B1482&amp;$E1482,'Employee List'!$A:$E,5,0)</f>
        <v>E-1131</v>
      </c>
    </row>
    <row r="1483" spans="1:9" x14ac:dyDescent="0.35">
      <c r="A1483" t="s">
        <v>1257</v>
      </c>
      <c r="B1483" t="s">
        <v>56</v>
      </c>
      <c r="C1483" t="s">
        <v>351</v>
      </c>
      <c r="D1483" t="s">
        <v>1263</v>
      </c>
      <c r="E1483" t="s">
        <v>29</v>
      </c>
      <c r="F1483">
        <v>2112</v>
      </c>
      <c r="G1483">
        <v>1304</v>
      </c>
      <c r="H1483">
        <v>0.61742424242424243</v>
      </c>
      <c r="I1483" t="str">
        <f>VLOOKUP($B1483&amp;$E1483,'Employee List'!$A:$E,5,0)</f>
        <v>E-1131</v>
      </c>
    </row>
    <row r="1484" spans="1:9" x14ac:dyDescent="0.35">
      <c r="A1484" t="s">
        <v>1257</v>
      </c>
      <c r="B1484" t="s">
        <v>56</v>
      </c>
      <c r="C1484" t="s">
        <v>351</v>
      </c>
      <c r="D1484" t="s">
        <v>1263</v>
      </c>
      <c r="E1484" t="s">
        <v>30</v>
      </c>
      <c r="F1484">
        <v>1396</v>
      </c>
      <c r="G1484">
        <v>2993</v>
      </c>
      <c r="H1484">
        <v>2.1439828080229226</v>
      </c>
      <c r="I1484" t="str">
        <f>VLOOKUP($B1484&amp;$E1484,'Employee List'!$A:$E,5,0)</f>
        <v>E-1131</v>
      </c>
    </row>
    <row r="1485" spans="1:9" x14ac:dyDescent="0.35">
      <c r="A1485" t="s">
        <v>1257</v>
      </c>
      <c r="B1485" t="s">
        <v>56</v>
      </c>
      <c r="C1485" t="s">
        <v>351</v>
      </c>
      <c r="D1485" t="s">
        <v>1263</v>
      </c>
      <c r="E1485" t="s">
        <v>31</v>
      </c>
      <c r="F1485">
        <v>1021</v>
      </c>
      <c r="G1485">
        <v>3312</v>
      </c>
      <c r="H1485">
        <v>3.2438785504407446</v>
      </c>
      <c r="I1485" t="str">
        <f>VLOOKUP($B1485&amp;$E1485,'Employee List'!$A:$E,5,0)</f>
        <v>E-1131</v>
      </c>
    </row>
    <row r="1486" spans="1:9" x14ac:dyDescent="0.35">
      <c r="A1486" t="s">
        <v>1257</v>
      </c>
      <c r="B1486" t="s">
        <v>56</v>
      </c>
      <c r="C1486" t="s">
        <v>351</v>
      </c>
      <c r="D1486" t="s">
        <v>1264</v>
      </c>
      <c r="E1486" t="s">
        <v>29</v>
      </c>
      <c r="F1486">
        <v>9205</v>
      </c>
      <c r="G1486">
        <v>4895</v>
      </c>
      <c r="H1486">
        <v>0.53177620858229224</v>
      </c>
      <c r="I1486" t="str">
        <f>VLOOKUP($B1486&amp;$E1486,'Employee List'!$A:$E,5,0)</f>
        <v>E-1131</v>
      </c>
    </row>
    <row r="1487" spans="1:9" x14ac:dyDescent="0.35">
      <c r="A1487" t="s">
        <v>1257</v>
      </c>
      <c r="B1487" t="s">
        <v>56</v>
      </c>
      <c r="C1487" t="s">
        <v>351</v>
      </c>
      <c r="D1487" t="s">
        <v>1264</v>
      </c>
      <c r="E1487" t="s">
        <v>30</v>
      </c>
      <c r="F1487">
        <v>9304</v>
      </c>
      <c r="G1487">
        <v>3273</v>
      </c>
      <c r="H1487">
        <v>0.35178417884780738</v>
      </c>
      <c r="I1487" t="str">
        <f>VLOOKUP($B1487&amp;$E1487,'Employee List'!$A:$E,5,0)</f>
        <v>E-1131</v>
      </c>
    </row>
    <row r="1488" spans="1:9" x14ac:dyDescent="0.35">
      <c r="A1488" t="s">
        <v>1257</v>
      </c>
      <c r="B1488" t="s">
        <v>56</v>
      </c>
      <c r="C1488" t="s">
        <v>351</v>
      </c>
      <c r="D1488" t="s">
        <v>1264</v>
      </c>
      <c r="E1488" t="s">
        <v>31</v>
      </c>
      <c r="F1488">
        <v>6602</v>
      </c>
      <c r="G1488">
        <v>1791</v>
      </c>
      <c r="H1488">
        <v>0.27128142986973647</v>
      </c>
      <c r="I1488" t="str">
        <f>VLOOKUP($B1488&amp;$E1488,'Employee List'!$A:$E,5,0)</f>
        <v>E-1131</v>
      </c>
    </row>
    <row r="1489" spans="1:9" x14ac:dyDescent="0.35">
      <c r="A1489" t="s">
        <v>1257</v>
      </c>
      <c r="B1489" t="s">
        <v>56</v>
      </c>
      <c r="C1489" t="s">
        <v>351</v>
      </c>
      <c r="D1489" t="s">
        <v>1265</v>
      </c>
      <c r="E1489" t="s">
        <v>29</v>
      </c>
      <c r="F1489">
        <v>35598</v>
      </c>
      <c r="G1489">
        <v>45719</v>
      </c>
      <c r="H1489">
        <v>1.2843137254901962</v>
      </c>
      <c r="I1489" t="str">
        <f>VLOOKUP($B1489&amp;$E1489,'Employee List'!$A:$E,5,0)</f>
        <v>E-1131</v>
      </c>
    </row>
    <row r="1490" spans="1:9" x14ac:dyDescent="0.35">
      <c r="A1490" t="s">
        <v>1257</v>
      </c>
      <c r="B1490" t="s">
        <v>56</v>
      </c>
      <c r="C1490" t="s">
        <v>351</v>
      </c>
      <c r="D1490" t="s">
        <v>1265</v>
      </c>
      <c r="E1490" t="s">
        <v>30</v>
      </c>
      <c r="F1490">
        <v>34168</v>
      </c>
      <c r="G1490">
        <v>32746</v>
      </c>
      <c r="H1490">
        <v>0.95838211191758371</v>
      </c>
      <c r="I1490" t="str">
        <f>VLOOKUP($B1490&amp;$E1490,'Employee List'!$A:$E,5,0)</f>
        <v>E-1131</v>
      </c>
    </row>
    <row r="1491" spans="1:9" x14ac:dyDescent="0.35">
      <c r="A1491" t="s">
        <v>1257</v>
      </c>
      <c r="B1491" t="s">
        <v>56</v>
      </c>
      <c r="C1491" t="s">
        <v>351</v>
      </c>
      <c r="D1491" t="s">
        <v>1265</v>
      </c>
      <c r="E1491" t="s">
        <v>31</v>
      </c>
      <c r="F1491">
        <v>35699</v>
      </c>
      <c r="G1491">
        <v>34888</v>
      </c>
      <c r="H1491">
        <v>0.97728227681447655</v>
      </c>
      <c r="I1491" t="str">
        <f>VLOOKUP($B1491&amp;$E1491,'Employee List'!$A:$E,5,0)</f>
        <v>E-1131</v>
      </c>
    </row>
    <row r="1492" spans="1:9" x14ac:dyDescent="0.35">
      <c r="A1492" t="s">
        <v>1257</v>
      </c>
      <c r="B1492" t="s">
        <v>56</v>
      </c>
      <c r="C1492" t="s">
        <v>351</v>
      </c>
      <c r="D1492" t="s">
        <v>1260</v>
      </c>
      <c r="E1492" t="s">
        <v>29</v>
      </c>
      <c r="F1492">
        <v>202132</v>
      </c>
      <c r="G1492">
        <v>239362</v>
      </c>
      <c r="H1492">
        <v>1.1841865711515247</v>
      </c>
      <c r="I1492" t="str">
        <f>VLOOKUP($B1492&amp;$E1492,'Employee List'!$A:$E,5,0)</f>
        <v>E-1131</v>
      </c>
    </row>
    <row r="1493" spans="1:9" x14ac:dyDescent="0.35">
      <c r="A1493" t="s">
        <v>1257</v>
      </c>
      <c r="B1493" t="s">
        <v>56</v>
      </c>
      <c r="C1493" t="s">
        <v>351</v>
      </c>
      <c r="D1493" t="s">
        <v>1260</v>
      </c>
      <c r="E1493" t="s">
        <v>30</v>
      </c>
      <c r="F1493">
        <v>201027</v>
      </c>
      <c r="G1493">
        <v>343186</v>
      </c>
      <c r="H1493">
        <v>1.7071637143269311</v>
      </c>
      <c r="I1493" t="str">
        <f>VLOOKUP($B1493&amp;$E1493,'Employee List'!$A:$E,5,0)</f>
        <v>E-1131</v>
      </c>
    </row>
    <row r="1494" spans="1:9" x14ac:dyDescent="0.35">
      <c r="A1494" t="s">
        <v>1257</v>
      </c>
      <c r="B1494" t="s">
        <v>56</v>
      </c>
      <c r="C1494" t="s">
        <v>351</v>
      </c>
      <c r="D1494" t="s">
        <v>1260</v>
      </c>
      <c r="E1494" t="s">
        <v>31</v>
      </c>
      <c r="F1494">
        <v>229462</v>
      </c>
      <c r="G1494">
        <v>339775</v>
      </c>
      <c r="H1494">
        <v>1.4807462673558149</v>
      </c>
      <c r="I1494" t="str">
        <f>VLOOKUP($B1494&amp;$E1494,'Employee List'!$A:$E,5,0)</f>
        <v>E-1131</v>
      </c>
    </row>
    <row r="1495" spans="1:9" x14ac:dyDescent="0.35">
      <c r="A1495" t="s">
        <v>1257</v>
      </c>
      <c r="B1495" t="s">
        <v>56</v>
      </c>
      <c r="C1495" t="s">
        <v>351</v>
      </c>
      <c r="D1495" t="s">
        <v>1261</v>
      </c>
      <c r="E1495" t="s">
        <v>29</v>
      </c>
      <c r="F1495">
        <v>106257</v>
      </c>
      <c r="G1495">
        <v>137862</v>
      </c>
      <c r="H1495">
        <v>1.2974392275332449</v>
      </c>
      <c r="I1495" t="str">
        <f>VLOOKUP($B1495&amp;$E1495,'Employee List'!$A:$E,5,0)</f>
        <v>E-1131</v>
      </c>
    </row>
    <row r="1496" spans="1:9" x14ac:dyDescent="0.35">
      <c r="A1496" t="s">
        <v>1257</v>
      </c>
      <c r="B1496" t="s">
        <v>56</v>
      </c>
      <c r="C1496" t="s">
        <v>351</v>
      </c>
      <c r="D1496" t="s">
        <v>1261</v>
      </c>
      <c r="E1496" t="s">
        <v>30</v>
      </c>
      <c r="F1496">
        <v>107269</v>
      </c>
      <c r="G1496">
        <v>120885</v>
      </c>
      <c r="H1496">
        <v>1.1269332239510017</v>
      </c>
      <c r="I1496" t="str">
        <f>VLOOKUP($B1496&amp;$E1496,'Employee List'!$A:$E,5,0)</f>
        <v>E-1131</v>
      </c>
    </row>
    <row r="1497" spans="1:9" x14ac:dyDescent="0.35">
      <c r="A1497" t="s">
        <v>1257</v>
      </c>
      <c r="B1497" t="s">
        <v>56</v>
      </c>
      <c r="C1497" t="s">
        <v>351</v>
      </c>
      <c r="D1497" t="s">
        <v>1261</v>
      </c>
      <c r="E1497" t="s">
        <v>31</v>
      </c>
      <c r="F1497">
        <v>109288</v>
      </c>
      <c r="G1497">
        <v>103348</v>
      </c>
      <c r="H1497">
        <v>0.94564819559329483</v>
      </c>
      <c r="I1497" t="str">
        <f>VLOOKUP($B1497&amp;$E1497,'Employee List'!$A:$E,5,0)</f>
        <v>E-1131</v>
      </c>
    </row>
    <row r="1498" spans="1:9" x14ac:dyDescent="0.35">
      <c r="A1498" t="s">
        <v>1257</v>
      </c>
      <c r="B1498" t="s">
        <v>56</v>
      </c>
      <c r="C1498" t="s">
        <v>351</v>
      </c>
      <c r="D1498" t="s">
        <v>1266</v>
      </c>
      <c r="E1498" t="s">
        <v>29</v>
      </c>
      <c r="F1498">
        <v>106943</v>
      </c>
      <c r="G1498">
        <v>74009</v>
      </c>
      <c r="H1498">
        <v>0.6920415548469746</v>
      </c>
      <c r="I1498" t="str">
        <f>VLOOKUP($B1498&amp;$E1498,'Employee List'!$A:$E,5,0)</f>
        <v>E-1131</v>
      </c>
    </row>
    <row r="1499" spans="1:9" x14ac:dyDescent="0.35">
      <c r="A1499" t="s">
        <v>1257</v>
      </c>
      <c r="B1499" t="s">
        <v>56</v>
      </c>
      <c r="C1499" t="s">
        <v>351</v>
      </c>
      <c r="D1499" t="s">
        <v>1266</v>
      </c>
      <c r="E1499" t="s">
        <v>30</v>
      </c>
      <c r="F1499">
        <v>113133</v>
      </c>
      <c r="G1499">
        <v>78949</v>
      </c>
      <c r="H1499">
        <v>0.69784236252905874</v>
      </c>
      <c r="I1499" t="str">
        <f>VLOOKUP($B1499&amp;$E1499,'Employee List'!$A:$E,5,0)</f>
        <v>E-1131</v>
      </c>
    </row>
    <row r="1500" spans="1:9" x14ac:dyDescent="0.35">
      <c r="A1500" t="s">
        <v>1257</v>
      </c>
      <c r="B1500" t="s">
        <v>56</v>
      </c>
      <c r="C1500" t="s">
        <v>351</v>
      </c>
      <c r="D1500" t="s">
        <v>1266</v>
      </c>
      <c r="E1500" t="s">
        <v>31</v>
      </c>
      <c r="F1500">
        <v>109165</v>
      </c>
      <c r="G1500">
        <v>60780</v>
      </c>
      <c r="H1500">
        <v>0.55677185911235283</v>
      </c>
      <c r="I1500" t="str">
        <f>VLOOKUP($B1500&amp;$E1500,'Employee List'!$A:$E,5,0)</f>
        <v>E-1131</v>
      </c>
    </row>
    <row r="1501" spans="1:9" x14ac:dyDescent="0.35">
      <c r="A1501" t="s">
        <v>1257</v>
      </c>
      <c r="B1501" t="s">
        <v>56</v>
      </c>
      <c r="C1501" t="s">
        <v>351</v>
      </c>
      <c r="D1501" t="s">
        <v>1267</v>
      </c>
      <c r="E1501" t="s">
        <v>29</v>
      </c>
      <c r="F1501">
        <v>55546</v>
      </c>
      <c r="G1501">
        <v>34823</v>
      </c>
      <c r="H1501">
        <v>0.6269218305548554</v>
      </c>
      <c r="I1501" t="str">
        <f>VLOOKUP($B1501&amp;$E1501,'Employee List'!$A:$E,5,0)</f>
        <v>E-1131</v>
      </c>
    </row>
    <row r="1502" spans="1:9" x14ac:dyDescent="0.35">
      <c r="A1502" t="s">
        <v>1257</v>
      </c>
      <c r="B1502" t="s">
        <v>56</v>
      </c>
      <c r="C1502" t="s">
        <v>351</v>
      </c>
      <c r="D1502" t="s">
        <v>1267</v>
      </c>
      <c r="E1502" t="s">
        <v>30</v>
      </c>
      <c r="F1502">
        <v>54842</v>
      </c>
      <c r="G1502">
        <v>44724</v>
      </c>
      <c r="H1502">
        <v>0.81550636373582286</v>
      </c>
      <c r="I1502" t="str">
        <f>VLOOKUP($B1502&amp;$E1502,'Employee List'!$A:$E,5,0)</f>
        <v>E-1131</v>
      </c>
    </row>
    <row r="1503" spans="1:9" x14ac:dyDescent="0.35">
      <c r="A1503" t="s">
        <v>1257</v>
      </c>
      <c r="B1503" t="s">
        <v>56</v>
      </c>
      <c r="C1503" t="s">
        <v>351</v>
      </c>
      <c r="D1503" t="s">
        <v>1267</v>
      </c>
      <c r="E1503" t="s">
        <v>31</v>
      </c>
      <c r="F1503">
        <v>56080</v>
      </c>
      <c r="G1503">
        <v>38968</v>
      </c>
      <c r="H1503">
        <v>0.69486447931526396</v>
      </c>
      <c r="I1503" t="str">
        <f>VLOOKUP($B1503&amp;$E1503,'Employee List'!$A:$E,5,0)</f>
        <v>E-1131</v>
      </c>
    </row>
    <row r="1504" spans="1:9" x14ac:dyDescent="0.35">
      <c r="A1504" t="s">
        <v>1257</v>
      </c>
      <c r="B1504" t="s">
        <v>56</v>
      </c>
      <c r="C1504" t="s">
        <v>351</v>
      </c>
      <c r="D1504" t="s">
        <v>1268</v>
      </c>
      <c r="E1504" t="s">
        <v>29</v>
      </c>
      <c r="F1504">
        <v>14840</v>
      </c>
      <c r="G1504">
        <v>13110</v>
      </c>
      <c r="H1504">
        <v>0.88342318059299196</v>
      </c>
      <c r="I1504" t="str">
        <f>VLOOKUP($B1504&amp;$E1504,'Employee List'!$A:$E,5,0)</f>
        <v>E-1131</v>
      </c>
    </row>
    <row r="1505" spans="1:9" x14ac:dyDescent="0.35">
      <c r="A1505" t="s">
        <v>1257</v>
      </c>
      <c r="B1505" t="s">
        <v>56</v>
      </c>
      <c r="C1505" t="s">
        <v>351</v>
      </c>
      <c r="D1505" t="s">
        <v>1268</v>
      </c>
      <c r="E1505" t="s">
        <v>30</v>
      </c>
      <c r="F1505">
        <v>11496</v>
      </c>
      <c r="G1505">
        <v>12912</v>
      </c>
      <c r="H1505">
        <v>1.1231732776617953</v>
      </c>
      <c r="I1505" t="str">
        <f>VLOOKUP($B1505&amp;$E1505,'Employee List'!$A:$E,5,0)</f>
        <v>E-1131</v>
      </c>
    </row>
    <row r="1506" spans="1:9" x14ac:dyDescent="0.35">
      <c r="A1506" t="s">
        <v>1257</v>
      </c>
      <c r="B1506" t="s">
        <v>56</v>
      </c>
      <c r="C1506" t="s">
        <v>351</v>
      </c>
      <c r="D1506" t="s">
        <v>1268</v>
      </c>
      <c r="E1506" t="s">
        <v>31</v>
      </c>
      <c r="F1506">
        <v>11622</v>
      </c>
      <c r="G1506">
        <v>15012</v>
      </c>
      <c r="H1506">
        <v>1.2916881775942179</v>
      </c>
      <c r="I1506" t="str">
        <f>VLOOKUP($B1506&amp;$E1506,'Employee List'!$A:$E,5,0)</f>
        <v>E-1131</v>
      </c>
    </row>
    <row r="1507" spans="1:9" x14ac:dyDescent="0.35">
      <c r="A1507" t="s">
        <v>1257</v>
      </c>
      <c r="B1507" t="s">
        <v>56</v>
      </c>
      <c r="C1507" t="s">
        <v>351</v>
      </c>
      <c r="D1507" t="s">
        <v>1269</v>
      </c>
      <c r="E1507" t="s">
        <v>29</v>
      </c>
      <c r="F1507">
        <v>23754</v>
      </c>
      <c r="G1507">
        <v>40324</v>
      </c>
      <c r="H1507">
        <v>1.6975667256041087</v>
      </c>
      <c r="I1507" t="str">
        <f>VLOOKUP($B1507&amp;$E1507,'Employee List'!$A:$E,5,0)</f>
        <v>E-1131</v>
      </c>
    </row>
    <row r="1508" spans="1:9" x14ac:dyDescent="0.35">
      <c r="A1508" t="s">
        <v>1257</v>
      </c>
      <c r="B1508" t="s">
        <v>56</v>
      </c>
      <c r="C1508" t="s">
        <v>351</v>
      </c>
      <c r="D1508" t="s">
        <v>1269</v>
      </c>
      <c r="E1508" t="s">
        <v>30</v>
      </c>
      <c r="F1508">
        <v>21143</v>
      </c>
      <c r="G1508">
        <v>28353</v>
      </c>
      <c r="H1508">
        <v>1.3410112093837203</v>
      </c>
      <c r="I1508" t="str">
        <f>VLOOKUP($B1508&amp;$E1508,'Employee List'!$A:$E,5,0)</f>
        <v>E-1131</v>
      </c>
    </row>
    <row r="1509" spans="1:9" x14ac:dyDescent="0.35">
      <c r="A1509" t="s">
        <v>1257</v>
      </c>
      <c r="B1509" t="s">
        <v>56</v>
      </c>
      <c r="C1509" t="s">
        <v>351</v>
      </c>
      <c r="D1509" t="s">
        <v>1269</v>
      </c>
      <c r="E1509" t="s">
        <v>31</v>
      </c>
      <c r="F1509">
        <v>18021</v>
      </c>
      <c r="G1509">
        <v>26368</v>
      </c>
      <c r="H1509">
        <v>1.4631818434049164</v>
      </c>
      <c r="I1509" t="str">
        <f>VLOOKUP($B1509&amp;$E1509,'Employee List'!$A:$E,5,0)</f>
        <v>E-1131</v>
      </c>
    </row>
    <row r="1510" spans="1:9" x14ac:dyDescent="0.35">
      <c r="A1510" t="s">
        <v>1257</v>
      </c>
      <c r="B1510" t="s">
        <v>56</v>
      </c>
      <c r="C1510" t="s">
        <v>351</v>
      </c>
      <c r="D1510" t="s">
        <v>1270</v>
      </c>
      <c r="E1510" t="s">
        <v>29</v>
      </c>
      <c r="F1510">
        <v>9456</v>
      </c>
      <c r="G1510">
        <v>9048</v>
      </c>
      <c r="H1510">
        <v>0.95685279187817263</v>
      </c>
      <c r="I1510" t="str">
        <f>VLOOKUP($B1510&amp;$E1510,'Employee List'!$A:$E,5,0)</f>
        <v>E-1131</v>
      </c>
    </row>
    <row r="1511" spans="1:9" x14ac:dyDescent="0.35">
      <c r="A1511" t="s">
        <v>1257</v>
      </c>
      <c r="B1511" t="s">
        <v>56</v>
      </c>
      <c r="C1511" t="s">
        <v>351</v>
      </c>
      <c r="D1511" t="s">
        <v>1270</v>
      </c>
      <c r="E1511" t="s">
        <v>30</v>
      </c>
      <c r="F1511">
        <v>7588</v>
      </c>
      <c r="G1511">
        <v>8456</v>
      </c>
      <c r="H1511">
        <v>1.1143911439114391</v>
      </c>
      <c r="I1511" t="str">
        <f>VLOOKUP($B1511&amp;$E1511,'Employee List'!$A:$E,5,0)</f>
        <v>E-1131</v>
      </c>
    </row>
    <row r="1512" spans="1:9" x14ac:dyDescent="0.35">
      <c r="A1512" t="s">
        <v>1257</v>
      </c>
      <c r="B1512" t="s">
        <v>56</v>
      </c>
      <c r="C1512" t="s">
        <v>351</v>
      </c>
      <c r="D1512" t="s">
        <v>1270</v>
      </c>
      <c r="E1512" t="s">
        <v>31</v>
      </c>
      <c r="F1512">
        <v>9546</v>
      </c>
      <c r="G1512">
        <v>7466</v>
      </c>
      <c r="H1512">
        <v>0.78210768908443329</v>
      </c>
      <c r="I1512" t="str">
        <f>VLOOKUP($B1512&amp;$E1512,'Employee List'!$A:$E,5,0)</f>
        <v>E-1131</v>
      </c>
    </row>
    <row r="1513" spans="1:9" x14ac:dyDescent="0.35">
      <c r="A1513" t="s">
        <v>1257</v>
      </c>
      <c r="B1513" t="s">
        <v>56</v>
      </c>
      <c r="C1513" t="s">
        <v>351</v>
      </c>
      <c r="D1513" t="s">
        <v>1271</v>
      </c>
      <c r="E1513" t="s">
        <v>29</v>
      </c>
      <c r="F1513">
        <v>23236</v>
      </c>
      <c r="G1513">
        <v>22938</v>
      </c>
      <c r="H1513">
        <v>0.98717507316233433</v>
      </c>
      <c r="I1513" t="str">
        <f>VLOOKUP($B1513&amp;$E1513,'Employee List'!$A:$E,5,0)</f>
        <v>E-1131</v>
      </c>
    </row>
    <row r="1514" spans="1:9" x14ac:dyDescent="0.35">
      <c r="A1514" t="s">
        <v>1257</v>
      </c>
      <c r="B1514" t="s">
        <v>56</v>
      </c>
      <c r="C1514" t="s">
        <v>351</v>
      </c>
      <c r="D1514" t="s">
        <v>1271</v>
      </c>
      <c r="E1514" t="s">
        <v>30</v>
      </c>
      <c r="F1514">
        <v>24318</v>
      </c>
      <c r="G1514">
        <v>20910</v>
      </c>
      <c r="H1514">
        <v>0.85985689612632621</v>
      </c>
      <c r="I1514" t="str">
        <f>VLOOKUP($B1514&amp;$E1514,'Employee List'!$A:$E,5,0)</f>
        <v>E-1131</v>
      </c>
    </row>
    <row r="1515" spans="1:9" x14ac:dyDescent="0.35">
      <c r="A1515" t="s">
        <v>1257</v>
      </c>
      <c r="B1515" t="s">
        <v>56</v>
      </c>
      <c r="C1515" t="s">
        <v>351</v>
      </c>
      <c r="D1515" t="s">
        <v>1271</v>
      </c>
      <c r="E1515" t="s">
        <v>31</v>
      </c>
      <c r="F1515">
        <v>25986</v>
      </c>
      <c r="G1515">
        <v>29995</v>
      </c>
      <c r="H1515">
        <v>1.1542753790502578</v>
      </c>
      <c r="I1515" t="str">
        <f>VLOOKUP($B1515&amp;$E1515,'Employee List'!$A:$E,5,0)</f>
        <v>E-1131</v>
      </c>
    </row>
    <row r="1516" spans="1:9" x14ac:dyDescent="0.35">
      <c r="A1516" t="s">
        <v>1257</v>
      </c>
      <c r="B1516" t="s">
        <v>56</v>
      </c>
      <c r="C1516" t="s">
        <v>351</v>
      </c>
      <c r="D1516" t="s">
        <v>1258</v>
      </c>
      <c r="E1516" t="s">
        <v>29</v>
      </c>
      <c r="F1516">
        <v>152081</v>
      </c>
      <c r="G1516">
        <v>154754</v>
      </c>
      <c r="H1516">
        <v>1.017576160072593</v>
      </c>
      <c r="I1516" t="str">
        <f>VLOOKUP($B1516&amp;$E1516,'Employee List'!$A:$E,5,0)</f>
        <v>E-1131</v>
      </c>
    </row>
    <row r="1517" spans="1:9" x14ac:dyDescent="0.35">
      <c r="A1517" t="s">
        <v>1257</v>
      </c>
      <c r="B1517" t="s">
        <v>56</v>
      </c>
      <c r="C1517" t="s">
        <v>351</v>
      </c>
      <c r="D1517" t="s">
        <v>1258</v>
      </c>
      <c r="E1517" t="s">
        <v>30</v>
      </c>
      <c r="F1517">
        <v>150088</v>
      </c>
      <c r="G1517">
        <v>115008</v>
      </c>
      <c r="H1517">
        <v>0.7662704546665956</v>
      </c>
      <c r="I1517" t="str">
        <f>VLOOKUP($B1517&amp;$E1517,'Employee List'!$A:$E,5,0)</f>
        <v>E-1131</v>
      </c>
    </row>
    <row r="1518" spans="1:9" x14ac:dyDescent="0.35">
      <c r="A1518" t="s">
        <v>1257</v>
      </c>
      <c r="B1518" t="s">
        <v>56</v>
      </c>
      <c r="C1518" t="s">
        <v>351</v>
      </c>
      <c r="D1518" t="s">
        <v>1258</v>
      </c>
      <c r="E1518" t="s">
        <v>31</v>
      </c>
      <c r="F1518">
        <v>140767</v>
      </c>
      <c r="G1518">
        <v>95615</v>
      </c>
      <c r="H1518">
        <v>0.67924300439733742</v>
      </c>
      <c r="I1518" t="str">
        <f>VLOOKUP($B1518&amp;$E1518,'Employee List'!$A:$E,5,0)</f>
        <v>E-1131</v>
      </c>
    </row>
    <row r="1519" spans="1:9" x14ac:dyDescent="0.35">
      <c r="A1519" t="s">
        <v>1257</v>
      </c>
      <c r="B1519" t="s">
        <v>56</v>
      </c>
      <c r="C1519" t="s">
        <v>351</v>
      </c>
      <c r="D1519" t="s">
        <v>1272</v>
      </c>
      <c r="E1519" t="s">
        <v>29</v>
      </c>
      <c r="F1519">
        <v>21961</v>
      </c>
      <c r="G1519">
        <v>20029</v>
      </c>
      <c r="H1519">
        <v>0.9120258640316925</v>
      </c>
      <c r="I1519" t="str">
        <f>VLOOKUP($B1519&amp;$E1519,'Employee List'!$A:$E,5,0)</f>
        <v>E-1131</v>
      </c>
    </row>
    <row r="1520" spans="1:9" x14ac:dyDescent="0.35">
      <c r="A1520" t="s">
        <v>1257</v>
      </c>
      <c r="B1520" t="s">
        <v>56</v>
      </c>
      <c r="C1520" t="s">
        <v>351</v>
      </c>
      <c r="D1520" t="s">
        <v>1272</v>
      </c>
      <c r="E1520" t="s">
        <v>30</v>
      </c>
      <c r="F1520">
        <v>21670</v>
      </c>
      <c r="G1520">
        <v>21848</v>
      </c>
      <c r="H1520">
        <v>1.0082141209044762</v>
      </c>
      <c r="I1520" t="str">
        <f>VLOOKUP($B1520&amp;$E1520,'Employee List'!$A:$E,5,0)</f>
        <v>E-1131</v>
      </c>
    </row>
    <row r="1521" spans="1:9" x14ac:dyDescent="0.35">
      <c r="A1521" t="s">
        <v>1257</v>
      </c>
      <c r="B1521" t="s">
        <v>56</v>
      </c>
      <c r="C1521" t="s">
        <v>351</v>
      </c>
      <c r="D1521" t="s">
        <v>1272</v>
      </c>
      <c r="E1521" t="s">
        <v>31</v>
      </c>
      <c r="F1521">
        <v>23849</v>
      </c>
      <c r="G1521">
        <v>20547</v>
      </c>
      <c r="H1521">
        <v>0.86154555746572181</v>
      </c>
      <c r="I1521" t="str">
        <f>VLOOKUP($B1521&amp;$E1521,'Employee List'!$A:$E,5,0)</f>
        <v>E-1131</v>
      </c>
    </row>
    <row r="1522" spans="1:9" x14ac:dyDescent="0.35">
      <c r="A1522" t="s">
        <v>1257</v>
      </c>
      <c r="B1522" t="s">
        <v>56</v>
      </c>
      <c r="C1522" t="s">
        <v>351</v>
      </c>
      <c r="D1522" t="s">
        <v>1259</v>
      </c>
      <c r="E1522" t="s">
        <v>29</v>
      </c>
      <c r="F1522">
        <v>36499</v>
      </c>
      <c r="G1522">
        <v>23786</v>
      </c>
      <c r="H1522">
        <v>0.65168908737225673</v>
      </c>
      <c r="I1522" t="str">
        <f>VLOOKUP($B1522&amp;$E1522,'Employee List'!$A:$E,5,0)</f>
        <v>E-1131</v>
      </c>
    </row>
    <row r="1523" spans="1:9" x14ac:dyDescent="0.35">
      <c r="A1523" t="s">
        <v>1257</v>
      </c>
      <c r="B1523" t="s">
        <v>56</v>
      </c>
      <c r="C1523" t="s">
        <v>351</v>
      </c>
      <c r="D1523" t="s">
        <v>1259</v>
      </c>
      <c r="E1523" t="s">
        <v>30</v>
      </c>
      <c r="F1523">
        <v>38024</v>
      </c>
      <c r="G1523">
        <v>34938</v>
      </c>
      <c r="H1523">
        <v>0.91884073216915629</v>
      </c>
      <c r="I1523" t="str">
        <f>VLOOKUP($B1523&amp;$E1523,'Employee List'!$A:$E,5,0)</f>
        <v>E-1131</v>
      </c>
    </row>
    <row r="1524" spans="1:9" x14ac:dyDescent="0.35">
      <c r="A1524" t="s">
        <v>1257</v>
      </c>
      <c r="B1524" t="s">
        <v>56</v>
      </c>
      <c r="C1524" t="s">
        <v>351</v>
      </c>
      <c r="D1524" t="s">
        <v>1259</v>
      </c>
      <c r="E1524" t="s">
        <v>31</v>
      </c>
      <c r="F1524">
        <v>35518</v>
      </c>
      <c r="G1524">
        <v>37710</v>
      </c>
      <c r="H1524">
        <v>1.0617151866659158</v>
      </c>
      <c r="I1524" t="str">
        <f>VLOOKUP($B1524&amp;$E1524,'Employee List'!$A:$E,5,0)</f>
        <v>E-1131</v>
      </c>
    </row>
    <row r="1525" spans="1:9" x14ac:dyDescent="0.35">
      <c r="A1525" t="s">
        <v>1257</v>
      </c>
      <c r="B1525" t="s">
        <v>56</v>
      </c>
      <c r="C1525" t="s">
        <v>351</v>
      </c>
      <c r="D1525" t="s">
        <v>1273</v>
      </c>
      <c r="E1525" t="s">
        <v>29</v>
      </c>
      <c r="F1525">
        <v>9568</v>
      </c>
      <c r="G1525">
        <v>6038</v>
      </c>
      <c r="H1525">
        <v>0.63106187290969895</v>
      </c>
      <c r="I1525" t="str">
        <f>VLOOKUP($B1525&amp;$E1525,'Employee List'!$A:$E,5,0)</f>
        <v>E-1131</v>
      </c>
    </row>
    <row r="1526" spans="1:9" x14ac:dyDescent="0.35">
      <c r="A1526" t="s">
        <v>1257</v>
      </c>
      <c r="B1526" t="s">
        <v>56</v>
      </c>
      <c r="C1526" t="s">
        <v>351</v>
      </c>
      <c r="D1526" t="s">
        <v>1273</v>
      </c>
      <c r="E1526" t="s">
        <v>30</v>
      </c>
      <c r="F1526">
        <v>12349</v>
      </c>
      <c r="G1526">
        <v>12224</v>
      </c>
      <c r="H1526">
        <v>0.98987772289254194</v>
      </c>
      <c r="I1526" t="str">
        <f>VLOOKUP($B1526&amp;$E1526,'Employee List'!$A:$E,5,0)</f>
        <v>E-1131</v>
      </c>
    </row>
    <row r="1527" spans="1:9" x14ac:dyDescent="0.35">
      <c r="A1527" t="s">
        <v>1257</v>
      </c>
      <c r="B1527" t="s">
        <v>56</v>
      </c>
      <c r="C1527" t="s">
        <v>351</v>
      </c>
      <c r="D1527" t="s">
        <v>1273</v>
      </c>
      <c r="E1527" t="s">
        <v>31</v>
      </c>
      <c r="F1527">
        <v>11541</v>
      </c>
      <c r="G1527">
        <v>14022</v>
      </c>
      <c r="H1527">
        <v>1.2149727060046789</v>
      </c>
      <c r="I1527" t="str">
        <f>VLOOKUP($B1527&amp;$E1527,'Employee List'!$A:$E,5,0)</f>
        <v>E-1131</v>
      </c>
    </row>
    <row r="1528" spans="1:9" x14ac:dyDescent="0.35">
      <c r="A1528" t="s">
        <v>1257</v>
      </c>
      <c r="B1528" t="s">
        <v>56</v>
      </c>
      <c r="C1528" t="s">
        <v>351</v>
      </c>
      <c r="D1528" t="s">
        <v>1275</v>
      </c>
      <c r="E1528" t="s">
        <v>29</v>
      </c>
      <c r="F1528">
        <v>1164</v>
      </c>
      <c r="G1528">
        <v>3167</v>
      </c>
      <c r="H1528">
        <v>2.720790378006873</v>
      </c>
      <c r="I1528" t="str">
        <f>VLOOKUP($B1528&amp;$E1528,'Employee List'!$A:$E,5,0)</f>
        <v>E-1131</v>
      </c>
    </row>
    <row r="1529" spans="1:9" x14ac:dyDescent="0.35">
      <c r="A1529" t="s">
        <v>1257</v>
      </c>
      <c r="B1529" t="s">
        <v>56</v>
      </c>
      <c r="C1529" t="s">
        <v>351</v>
      </c>
      <c r="D1529" t="s">
        <v>1275</v>
      </c>
      <c r="E1529" t="s">
        <v>30</v>
      </c>
      <c r="F1529">
        <v>1899</v>
      </c>
      <c r="G1529">
        <v>4024</v>
      </c>
      <c r="H1529">
        <v>2.1190100052659293</v>
      </c>
      <c r="I1529" t="str">
        <f>VLOOKUP($B1529&amp;$E1529,'Employee List'!$A:$E,5,0)</f>
        <v>E-1131</v>
      </c>
    </row>
    <row r="1530" spans="1:9" x14ac:dyDescent="0.35">
      <c r="A1530" t="s">
        <v>1257</v>
      </c>
      <c r="B1530" t="s">
        <v>56</v>
      </c>
      <c r="C1530" t="s">
        <v>351</v>
      </c>
      <c r="D1530" t="s">
        <v>1275</v>
      </c>
      <c r="E1530" t="s">
        <v>31</v>
      </c>
      <c r="F1530">
        <v>2253</v>
      </c>
      <c r="G1530">
        <v>3294</v>
      </c>
      <c r="H1530">
        <v>1.4620505992010653</v>
      </c>
      <c r="I1530" t="str">
        <f>VLOOKUP($B1530&amp;$E1530,'Employee List'!$A:$E,5,0)</f>
        <v>E-1131</v>
      </c>
    </row>
    <row r="1531" spans="1:9" x14ac:dyDescent="0.35">
      <c r="A1531" t="s">
        <v>1257</v>
      </c>
      <c r="B1531" t="s">
        <v>56</v>
      </c>
      <c r="C1531" t="s">
        <v>351</v>
      </c>
      <c r="D1531" t="s">
        <v>1276</v>
      </c>
      <c r="E1531" t="s">
        <v>29</v>
      </c>
      <c r="F1531">
        <v>4914</v>
      </c>
      <c r="G1531">
        <v>7528</v>
      </c>
      <c r="H1531">
        <v>1.531949531949532</v>
      </c>
      <c r="I1531" t="str">
        <f>VLOOKUP($B1531&amp;$E1531,'Employee List'!$A:$E,5,0)</f>
        <v>E-1131</v>
      </c>
    </row>
    <row r="1532" spans="1:9" x14ac:dyDescent="0.35">
      <c r="A1532" t="s">
        <v>1257</v>
      </c>
      <c r="B1532" t="s">
        <v>56</v>
      </c>
      <c r="C1532" t="s">
        <v>351</v>
      </c>
      <c r="D1532" t="s">
        <v>1276</v>
      </c>
      <c r="E1532" t="s">
        <v>30</v>
      </c>
      <c r="F1532">
        <v>6673</v>
      </c>
      <c r="G1532">
        <v>5507</v>
      </c>
      <c r="H1532">
        <v>0.82526599730256256</v>
      </c>
      <c r="I1532" t="str">
        <f>VLOOKUP($B1532&amp;$E1532,'Employee List'!$A:$E,5,0)</f>
        <v>E-1131</v>
      </c>
    </row>
    <row r="1533" spans="1:9" x14ac:dyDescent="0.35">
      <c r="A1533" t="s">
        <v>1257</v>
      </c>
      <c r="B1533" t="s">
        <v>56</v>
      </c>
      <c r="C1533" t="s">
        <v>351</v>
      </c>
      <c r="D1533" t="s">
        <v>1276</v>
      </c>
      <c r="E1533" t="s">
        <v>31</v>
      </c>
      <c r="F1533">
        <v>6063</v>
      </c>
      <c r="G1533">
        <v>4224</v>
      </c>
      <c r="H1533">
        <v>0.69668480950024736</v>
      </c>
      <c r="I1533" t="str">
        <f>VLOOKUP($B1533&amp;$E1533,'Employee List'!$A:$E,5,0)</f>
        <v>E-1131</v>
      </c>
    </row>
    <row r="1534" spans="1:9" x14ac:dyDescent="0.35">
      <c r="A1534" t="s">
        <v>1257</v>
      </c>
      <c r="B1534" t="s">
        <v>56</v>
      </c>
      <c r="C1534" t="s">
        <v>351</v>
      </c>
      <c r="D1534" t="s">
        <v>1277</v>
      </c>
      <c r="E1534" t="s">
        <v>29</v>
      </c>
      <c r="F1534">
        <v>8295</v>
      </c>
      <c r="G1534">
        <v>15115</v>
      </c>
      <c r="H1534">
        <v>1.8221820373719109</v>
      </c>
      <c r="I1534" t="str">
        <f>VLOOKUP($B1534&amp;$E1534,'Employee List'!$A:$E,5,0)</f>
        <v>E-1131</v>
      </c>
    </row>
    <row r="1535" spans="1:9" x14ac:dyDescent="0.35">
      <c r="A1535" t="s">
        <v>1257</v>
      </c>
      <c r="B1535" t="s">
        <v>56</v>
      </c>
      <c r="C1535" t="s">
        <v>351</v>
      </c>
      <c r="D1535" t="s">
        <v>1277</v>
      </c>
      <c r="E1535" t="s">
        <v>30</v>
      </c>
      <c r="F1535">
        <v>11647</v>
      </c>
      <c r="G1535">
        <v>11545</v>
      </c>
      <c r="H1535">
        <v>0.99124238001202025</v>
      </c>
      <c r="I1535" t="str">
        <f>VLOOKUP($B1535&amp;$E1535,'Employee List'!$A:$E,5,0)</f>
        <v>E-1131</v>
      </c>
    </row>
    <row r="1536" spans="1:9" x14ac:dyDescent="0.35">
      <c r="A1536" t="s">
        <v>1257</v>
      </c>
      <c r="B1536" t="s">
        <v>56</v>
      </c>
      <c r="C1536" t="s">
        <v>351</v>
      </c>
      <c r="D1536" t="s">
        <v>1277</v>
      </c>
      <c r="E1536" t="s">
        <v>31</v>
      </c>
      <c r="F1536">
        <v>8452</v>
      </c>
      <c r="G1536">
        <v>8669</v>
      </c>
      <c r="H1536">
        <v>1.0256743965925226</v>
      </c>
      <c r="I1536" t="str">
        <f>VLOOKUP($B1536&amp;$E1536,'Employee List'!$A:$E,5,0)</f>
        <v>E-1131</v>
      </c>
    </row>
    <row r="1537" spans="1:9" x14ac:dyDescent="0.35">
      <c r="A1537" t="s">
        <v>1257</v>
      </c>
      <c r="B1537" t="s">
        <v>56</v>
      </c>
      <c r="C1537" t="s">
        <v>351</v>
      </c>
      <c r="D1537" t="s">
        <v>1278</v>
      </c>
      <c r="E1537" t="s">
        <v>29</v>
      </c>
      <c r="F1537">
        <v>28341</v>
      </c>
      <c r="G1537">
        <v>18377</v>
      </c>
      <c r="H1537">
        <v>0.64842454394693205</v>
      </c>
      <c r="I1537" t="str">
        <f>VLOOKUP($B1537&amp;$E1537,'Employee List'!$A:$E,5,0)</f>
        <v>E-1131</v>
      </c>
    </row>
    <row r="1538" spans="1:9" x14ac:dyDescent="0.35">
      <c r="A1538" t="s">
        <v>1257</v>
      </c>
      <c r="B1538" t="s">
        <v>56</v>
      </c>
      <c r="C1538" t="s">
        <v>351</v>
      </c>
      <c r="D1538" t="s">
        <v>1278</v>
      </c>
      <c r="E1538" t="s">
        <v>30</v>
      </c>
      <c r="F1538">
        <v>26254</v>
      </c>
      <c r="G1538">
        <v>16460</v>
      </c>
      <c r="H1538">
        <v>0.62695208349203935</v>
      </c>
      <c r="I1538" t="str">
        <f>VLOOKUP($B1538&amp;$E1538,'Employee List'!$A:$E,5,0)</f>
        <v>E-1131</v>
      </c>
    </row>
    <row r="1539" spans="1:9" x14ac:dyDescent="0.35">
      <c r="A1539" t="s">
        <v>1257</v>
      </c>
      <c r="B1539" t="s">
        <v>56</v>
      </c>
      <c r="C1539" t="s">
        <v>351</v>
      </c>
      <c r="D1539" t="s">
        <v>1278</v>
      </c>
      <c r="E1539" t="s">
        <v>31</v>
      </c>
      <c r="F1539">
        <v>28210</v>
      </c>
      <c r="G1539">
        <v>19411</v>
      </c>
      <c r="H1539">
        <v>0.68808933002481387</v>
      </c>
      <c r="I1539" t="str">
        <f>VLOOKUP($B1539&amp;$E1539,'Employee List'!$A:$E,5,0)</f>
        <v>E-1131</v>
      </c>
    </row>
    <row r="1540" spans="1:9" x14ac:dyDescent="0.35">
      <c r="A1540" t="s">
        <v>1257</v>
      </c>
      <c r="B1540" t="s">
        <v>56</v>
      </c>
      <c r="C1540" t="s">
        <v>351</v>
      </c>
      <c r="D1540" t="s">
        <v>1279</v>
      </c>
      <c r="E1540" t="s">
        <v>29</v>
      </c>
      <c r="F1540">
        <v>3717</v>
      </c>
      <c r="G1540">
        <v>3504</v>
      </c>
      <c r="H1540">
        <v>0.94269572235673926</v>
      </c>
      <c r="I1540" t="str">
        <f>VLOOKUP($B1540&amp;$E1540,'Employee List'!$A:$E,5,0)</f>
        <v>E-1131</v>
      </c>
    </row>
    <row r="1541" spans="1:9" x14ac:dyDescent="0.35">
      <c r="A1541" t="s">
        <v>1257</v>
      </c>
      <c r="B1541" t="s">
        <v>56</v>
      </c>
      <c r="C1541" t="s">
        <v>351</v>
      </c>
      <c r="D1541" t="s">
        <v>1279</v>
      </c>
      <c r="E1541" t="s">
        <v>30</v>
      </c>
      <c r="F1541">
        <v>3669</v>
      </c>
      <c r="G1541">
        <v>3871</v>
      </c>
      <c r="H1541">
        <v>1.0550558735350231</v>
      </c>
      <c r="I1541" t="str">
        <f>VLOOKUP($B1541&amp;$E1541,'Employee List'!$A:$E,5,0)</f>
        <v>E-1131</v>
      </c>
    </row>
    <row r="1542" spans="1:9" x14ac:dyDescent="0.35">
      <c r="A1542" t="s">
        <v>1257</v>
      </c>
      <c r="B1542" t="s">
        <v>56</v>
      </c>
      <c r="C1542" t="s">
        <v>351</v>
      </c>
      <c r="D1542" t="s">
        <v>1279</v>
      </c>
      <c r="E1542" t="s">
        <v>31</v>
      </c>
      <c r="F1542">
        <v>1315</v>
      </c>
      <c r="G1542">
        <v>4412</v>
      </c>
      <c r="H1542">
        <v>3.3551330798479087</v>
      </c>
      <c r="I1542" t="str">
        <f>VLOOKUP($B1542&amp;$E1542,'Employee List'!$A:$E,5,0)</f>
        <v>E-1131</v>
      </c>
    </row>
    <row r="1543" spans="1:9" x14ac:dyDescent="0.35">
      <c r="A1543" t="s">
        <v>1257</v>
      </c>
      <c r="B1543" t="s">
        <v>56</v>
      </c>
      <c r="C1543" t="s">
        <v>351</v>
      </c>
      <c r="D1543" t="s">
        <v>1280</v>
      </c>
      <c r="E1543" t="s">
        <v>29</v>
      </c>
      <c r="F1543">
        <v>4036</v>
      </c>
      <c r="G1543">
        <v>5791</v>
      </c>
      <c r="H1543">
        <v>1.4348364717542121</v>
      </c>
      <c r="I1543" t="str">
        <f>VLOOKUP($B1543&amp;$E1543,'Employee List'!$A:$E,5,0)</f>
        <v>E-1131</v>
      </c>
    </row>
    <row r="1544" spans="1:9" x14ac:dyDescent="0.35">
      <c r="A1544" t="s">
        <v>1257</v>
      </c>
      <c r="B1544" t="s">
        <v>56</v>
      </c>
      <c r="C1544" t="s">
        <v>351</v>
      </c>
      <c r="D1544" t="s">
        <v>1280</v>
      </c>
      <c r="E1544" t="s">
        <v>30</v>
      </c>
      <c r="F1544">
        <v>1422</v>
      </c>
      <c r="G1544">
        <v>4073</v>
      </c>
      <c r="H1544">
        <v>2.8642756680731365</v>
      </c>
      <c r="I1544" t="str">
        <f>VLOOKUP($B1544&amp;$E1544,'Employee List'!$A:$E,5,0)</f>
        <v>E-1131</v>
      </c>
    </row>
    <row r="1545" spans="1:9" x14ac:dyDescent="0.35">
      <c r="A1545" t="s">
        <v>1257</v>
      </c>
      <c r="B1545" t="s">
        <v>56</v>
      </c>
      <c r="C1545" t="s">
        <v>351</v>
      </c>
      <c r="D1545" t="s">
        <v>1280</v>
      </c>
      <c r="E1545" t="s">
        <v>31</v>
      </c>
      <c r="F1545">
        <v>2846</v>
      </c>
      <c r="G1545">
        <v>3857</v>
      </c>
      <c r="H1545">
        <v>1.3552354181307098</v>
      </c>
      <c r="I1545" t="str">
        <f>VLOOKUP($B1545&amp;$E1545,'Employee List'!$A:$E,5,0)</f>
        <v>E-1131</v>
      </c>
    </row>
    <row r="1546" spans="1:9" x14ac:dyDescent="0.35">
      <c r="A1546" t="s">
        <v>1257</v>
      </c>
      <c r="B1546" t="s">
        <v>56</v>
      </c>
      <c r="C1546" t="s">
        <v>351</v>
      </c>
      <c r="D1546" t="s">
        <v>1262</v>
      </c>
      <c r="E1546" t="s">
        <v>29</v>
      </c>
      <c r="F1546">
        <v>28574</v>
      </c>
      <c r="G1546">
        <v>34324</v>
      </c>
      <c r="H1546">
        <v>1.2012318891299782</v>
      </c>
      <c r="I1546" t="str">
        <f>VLOOKUP($B1546&amp;$E1546,'Employee List'!$A:$E,5,0)</f>
        <v>E-1131</v>
      </c>
    </row>
    <row r="1547" spans="1:9" x14ac:dyDescent="0.35">
      <c r="A1547" t="s">
        <v>1257</v>
      </c>
      <c r="B1547" t="s">
        <v>56</v>
      </c>
      <c r="C1547" t="s">
        <v>351</v>
      </c>
      <c r="D1547" t="s">
        <v>1262</v>
      </c>
      <c r="E1547" t="s">
        <v>30</v>
      </c>
      <c r="F1547">
        <v>27401</v>
      </c>
      <c r="G1547">
        <v>33232</v>
      </c>
      <c r="H1547">
        <v>1.2128024524652385</v>
      </c>
      <c r="I1547" t="str">
        <f>VLOOKUP($B1547&amp;$E1547,'Employee List'!$A:$E,5,0)</f>
        <v>E-1131</v>
      </c>
    </row>
    <row r="1548" spans="1:9" x14ac:dyDescent="0.35">
      <c r="A1548" t="s">
        <v>1257</v>
      </c>
      <c r="B1548" t="s">
        <v>56</v>
      </c>
      <c r="C1548" t="s">
        <v>351</v>
      </c>
      <c r="D1548" t="s">
        <v>1262</v>
      </c>
      <c r="E1548" t="s">
        <v>31</v>
      </c>
      <c r="F1548">
        <v>30582</v>
      </c>
      <c r="G1548">
        <v>30595</v>
      </c>
      <c r="H1548">
        <v>1.000425086652279</v>
      </c>
      <c r="I1548" t="str">
        <f>VLOOKUP($B1548&amp;$E1548,'Employee List'!$A:$E,5,0)</f>
        <v>E-1131</v>
      </c>
    </row>
    <row r="1549" spans="1:9" x14ac:dyDescent="0.35">
      <c r="A1549" t="s">
        <v>1257</v>
      </c>
      <c r="B1549" t="s">
        <v>56</v>
      </c>
      <c r="C1549" t="s">
        <v>351</v>
      </c>
      <c r="D1549" t="s">
        <v>1282</v>
      </c>
      <c r="E1549" t="s">
        <v>30</v>
      </c>
      <c r="F1549">
        <v>4436</v>
      </c>
      <c r="G1549">
        <v>2988</v>
      </c>
      <c r="H1549">
        <v>0.67357980162308384</v>
      </c>
      <c r="I1549" t="str">
        <f>VLOOKUP($B1549&amp;$E1549,'Employee List'!$A:$E,5,0)</f>
        <v>E-1131</v>
      </c>
    </row>
    <row r="1550" spans="1:9" x14ac:dyDescent="0.35">
      <c r="A1550" t="s">
        <v>1257</v>
      </c>
      <c r="B1550" t="s">
        <v>56</v>
      </c>
      <c r="C1550" t="s">
        <v>351</v>
      </c>
      <c r="D1550" t="s">
        <v>1282</v>
      </c>
      <c r="E1550" t="s">
        <v>31</v>
      </c>
      <c r="F1550">
        <v>3360</v>
      </c>
      <c r="G1550">
        <v>3619</v>
      </c>
      <c r="H1550">
        <v>1.0770833333333334</v>
      </c>
      <c r="I1550" t="str">
        <f>VLOOKUP($B1550&amp;$E1550,'Employee List'!$A:$E,5,0)</f>
        <v>E-1131</v>
      </c>
    </row>
    <row r="1551" spans="1:9" x14ac:dyDescent="0.35">
      <c r="A1551" t="s">
        <v>1257</v>
      </c>
      <c r="B1551" t="s">
        <v>56</v>
      </c>
      <c r="C1551" t="s">
        <v>351</v>
      </c>
      <c r="D1551" t="s">
        <v>1281</v>
      </c>
      <c r="E1551" t="s">
        <v>29</v>
      </c>
      <c r="F1551">
        <v>3567</v>
      </c>
      <c r="G1551">
        <v>5624</v>
      </c>
      <c r="H1551">
        <v>1.5766750770955986</v>
      </c>
      <c r="I1551" t="str">
        <f>VLOOKUP($B1551&amp;$E1551,'Employee List'!$A:$E,5,0)</f>
        <v>E-1131</v>
      </c>
    </row>
    <row r="1552" spans="1:9" x14ac:dyDescent="0.35">
      <c r="A1552" t="s">
        <v>1257</v>
      </c>
      <c r="B1552" t="s">
        <v>56</v>
      </c>
      <c r="C1552" t="s">
        <v>351</v>
      </c>
      <c r="D1552" t="s">
        <v>1281</v>
      </c>
      <c r="E1552" t="s">
        <v>30</v>
      </c>
      <c r="F1552">
        <v>6086</v>
      </c>
      <c r="G1552">
        <v>3150</v>
      </c>
      <c r="H1552">
        <v>0.51758133420966157</v>
      </c>
      <c r="I1552" t="str">
        <f>VLOOKUP($B1552&amp;$E1552,'Employee List'!$A:$E,5,0)</f>
        <v>E-1131</v>
      </c>
    </row>
    <row r="1553" spans="1:9" x14ac:dyDescent="0.35">
      <c r="A1553" t="s">
        <v>1257</v>
      </c>
      <c r="B1553" t="s">
        <v>56</v>
      </c>
      <c r="C1553" t="s">
        <v>351</v>
      </c>
      <c r="D1553" t="s">
        <v>1281</v>
      </c>
      <c r="E1553" t="s">
        <v>31</v>
      </c>
      <c r="F1553">
        <v>5393</v>
      </c>
      <c r="G1553">
        <v>8974</v>
      </c>
      <c r="H1553">
        <v>1.6640089004264789</v>
      </c>
      <c r="I1553" t="str">
        <f>VLOOKUP($B1553&amp;$E1553,'Employee List'!$A:$E,5,0)</f>
        <v>E-1131</v>
      </c>
    </row>
    <row r="1554" spans="1:9" x14ac:dyDescent="0.35">
      <c r="A1554" t="s">
        <v>1257</v>
      </c>
      <c r="B1554" t="s">
        <v>57</v>
      </c>
      <c r="C1554" t="s">
        <v>351</v>
      </c>
      <c r="D1554" t="s">
        <v>1274</v>
      </c>
      <c r="E1554" t="s">
        <v>29</v>
      </c>
      <c r="F1554">
        <v>20473</v>
      </c>
      <c r="G1554">
        <v>13090</v>
      </c>
      <c r="H1554">
        <v>0.63937869388951307</v>
      </c>
      <c r="I1554" t="str">
        <f>VLOOKUP($B1554&amp;$E1554,'Employee List'!$A:$E,5,0)</f>
        <v>E-1132</v>
      </c>
    </row>
    <row r="1555" spans="1:9" x14ac:dyDescent="0.35">
      <c r="A1555" t="s">
        <v>1257</v>
      </c>
      <c r="B1555" t="s">
        <v>57</v>
      </c>
      <c r="C1555" t="s">
        <v>351</v>
      </c>
      <c r="D1555" t="s">
        <v>1274</v>
      </c>
      <c r="E1555" t="s">
        <v>30</v>
      </c>
      <c r="F1555">
        <v>20940</v>
      </c>
      <c r="G1555">
        <v>9921</v>
      </c>
      <c r="H1555">
        <v>0.47378223495702004</v>
      </c>
      <c r="I1555" t="str">
        <f>VLOOKUP($B1555&amp;$E1555,'Employee List'!$A:$E,5,0)</f>
        <v>E-1132</v>
      </c>
    </row>
    <row r="1556" spans="1:9" x14ac:dyDescent="0.35">
      <c r="A1556" t="s">
        <v>1257</v>
      </c>
      <c r="B1556" t="s">
        <v>57</v>
      </c>
      <c r="C1556" t="s">
        <v>351</v>
      </c>
      <c r="D1556" t="s">
        <v>1274</v>
      </c>
      <c r="E1556" t="s">
        <v>31</v>
      </c>
      <c r="F1556">
        <v>18870</v>
      </c>
      <c r="G1556">
        <v>20707</v>
      </c>
      <c r="H1556">
        <v>1.0973502914679385</v>
      </c>
      <c r="I1556" t="str">
        <f>VLOOKUP($B1556&amp;$E1556,'Employee List'!$A:$E,5,0)</f>
        <v>E-1132</v>
      </c>
    </row>
    <row r="1557" spans="1:9" x14ac:dyDescent="0.35">
      <c r="A1557" t="s">
        <v>1257</v>
      </c>
      <c r="B1557" t="s">
        <v>57</v>
      </c>
      <c r="C1557" t="s">
        <v>351</v>
      </c>
      <c r="D1557" t="s">
        <v>1263</v>
      </c>
      <c r="E1557" t="s">
        <v>29</v>
      </c>
      <c r="F1557">
        <v>1918</v>
      </c>
      <c r="G1557">
        <v>1523</v>
      </c>
      <c r="H1557">
        <v>0.79405630865484877</v>
      </c>
      <c r="I1557" t="str">
        <f>VLOOKUP($B1557&amp;$E1557,'Employee List'!$A:$E,5,0)</f>
        <v>E-1132</v>
      </c>
    </row>
    <row r="1558" spans="1:9" x14ac:dyDescent="0.35">
      <c r="A1558" t="s">
        <v>1257</v>
      </c>
      <c r="B1558" t="s">
        <v>57</v>
      </c>
      <c r="C1558" t="s">
        <v>351</v>
      </c>
      <c r="D1558" t="s">
        <v>1263</v>
      </c>
      <c r="E1558" t="s">
        <v>30</v>
      </c>
      <c r="F1558">
        <v>1949</v>
      </c>
      <c r="G1558">
        <v>3329</v>
      </c>
      <c r="H1558">
        <v>1.7080554130323242</v>
      </c>
      <c r="I1558" t="str">
        <f>VLOOKUP($B1558&amp;$E1558,'Employee List'!$A:$E,5,0)</f>
        <v>E-1132</v>
      </c>
    </row>
    <row r="1559" spans="1:9" x14ac:dyDescent="0.35">
      <c r="A1559" t="s">
        <v>1257</v>
      </c>
      <c r="B1559" t="s">
        <v>57</v>
      </c>
      <c r="C1559" t="s">
        <v>351</v>
      </c>
      <c r="D1559" t="s">
        <v>1263</v>
      </c>
      <c r="E1559" t="s">
        <v>31</v>
      </c>
      <c r="F1559">
        <v>2730</v>
      </c>
      <c r="G1559">
        <v>5479</v>
      </c>
      <c r="H1559">
        <v>2.0069597069597069</v>
      </c>
      <c r="I1559" t="str">
        <f>VLOOKUP($B1559&amp;$E1559,'Employee List'!$A:$E,5,0)</f>
        <v>E-1132</v>
      </c>
    </row>
    <row r="1560" spans="1:9" x14ac:dyDescent="0.35">
      <c r="A1560" t="s">
        <v>1257</v>
      </c>
      <c r="B1560" t="s">
        <v>57</v>
      </c>
      <c r="C1560" t="s">
        <v>351</v>
      </c>
      <c r="D1560" t="s">
        <v>1264</v>
      </c>
      <c r="E1560" t="s">
        <v>29</v>
      </c>
      <c r="F1560">
        <v>4010</v>
      </c>
      <c r="G1560">
        <v>1673</v>
      </c>
      <c r="H1560">
        <v>0.41720698254364091</v>
      </c>
      <c r="I1560" t="str">
        <f>VLOOKUP($B1560&amp;$E1560,'Employee List'!$A:$E,5,0)</f>
        <v>E-1132</v>
      </c>
    </row>
    <row r="1561" spans="1:9" x14ac:dyDescent="0.35">
      <c r="A1561" t="s">
        <v>1257</v>
      </c>
      <c r="B1561" t="s">
        <v>57</v>
      </c>
      <c r="C1561" t="s">
        <v>351</v>
      </c>
      <c r="D1561" t="s">
        <v>1264</v>
      </c>
      <c r="E1561" t="s">
        <v>30</v>
      </c>
      <c r="F1561">
        <v>4251</v>
      </c>
      <c r="G1561">
        <v>4094</v>
      </c>
      <c r="H1561">
        <v>0.9630675135262291</v>
      </c>
      <c r="I1561" t="str">
        <f>VLOOKUP($B1561&amp;$E1561,'Employee List'!$A:$E,5,0)</f>
        <v>E-1132</v>
      </c>
    </row>
    <row r="1562" spans="1:9" x14ac:dyDescent="0.35">
      <c r="A1562" t="s">
        <v>1257</v>
      </c>
      <c r="B1562" t="s">
        <v>57</v>
      </c>
      <c r="C1562" t="s">
        <v>351</v>
      </c>
      <c r="D1562" t="s">
        <v>1264</v>
      </c>
      <c r="E1562" t="s">
        <v>31</v>
      </c>
      <c r="F1562">
        <v>3204</v>
      </c>
      <c r="G1562">
        <v>4908</v>
      </c>
      <c r="H1562">
        <v>1.5318352059925093</v>
      </c>
      <c r="I1562" t="str">
        <f>VLOOKUP($B1562&amp;$E1562,'Employee List'!$A:$E,5,0)</f>
        <v>E-1132</v>
      </c>
    </row>
    <row r="1563" spans="1:9" x14ac:dyDescent="0.35">
      <c r="A1563" t="s">
        <v>1257</v>
      </c>
      <c r="B1563" t="s">
        <v>57</v>
      </c>
      <c r="C1563" t="s">
        <v>351</v>
      </c>
      <c r="D1563" t="s">
        <v>1265</v>
      </c>
      <c r="E1563" t="s">
        <v>29</v>
      </c>
      <c r="F1563">
        <v>18123</v>
      </c>
      <c r="G1563">
        <v>7493</v>
      </c>
      <c r="H1563">
        <v>0.4134525188986371</v>
      </c>
      <c r="I1563" t="str">
        <f>VLOOKUP($B1563&amp;$E1563,'Employee List'!$A:$E,5,0)</f>
        <v>E-1132</v>
      </c>
    </row>
    <row r="1564" spans="1:9" x14ac:dyDescent="0.35">
      <c r="A1564" t="s">
        <v>1257</v>
      </c>
      <c r="B1564" t="s">
        <v>57</v>
      </c>
      <c r="C1564" t="s">
        <v>351</v>
      </c>
      <c r="D1564" t="s">
        <v>1265</v>
      </c>
      <c r="E1564" t="s">
        <v>30</v>
      </c>
      <c r="F1564">
        <v>21236</v>
      </c>
      <c r="G1564">
        <v>14382</v>
      </c>
      <c r="H1564">
        <v>0.67724618572235828</v>
      </c>
      <c r="I1564" t="str">
        <f>VLOOKUP($B1564&amp;$E1564,'Employee List'!$A:$E,5,0)</f>
        <v>E-1132</v>
      </c>
    </row>
    <row r="1565" spans="1:9" x14ac:dyDescent="0.35">
      <c r="A1565" t="s">
        <v>1257</v>
      </c>
      <c r="B1565" t="s">
        <v>57</v>
      </c>
      <c r="C1565" t="s">
        <v>351</v>
      </c>
      <c r="D1565" t="s">
        <v>1265</v>
      </c>
      <c r="E1565" t="s">
        <v>31</v>
      </c>
      <c r="F1565">
        <v>19078</v>
      </c>
      <c r="G1565">
        <v>16120</v>
      </c>
      <c r="H1565">
        <v>0.8449523010797777</v>
      </c>
      <c r="I1565" t="str">
        <f>VLOOKUP($B1565&amp;$E1565,'Employee List'!$A:$E,5,0)</f>
        <v>E-1132</v>
      </c>
    </row>
    <row r="1566" spans="1:9" x14ac:dyDescent="0.35">
      <c r="A1566" t="s">
        <v>1257</v>
      </c>
      <c r="B1566" t="s">
        <v>57</v>
      </c>
      <c r="C1566" t="s">
        <v>351</v>
      </c>
      <c r="D1566" t="s">
        <v>1260</v>
      </c>
      <c r="E1566" t="s">
        <v>29</v>
      </c>
      <c r="F1566">
        <v>144706</v>
      </c>
      <c r="G1566">
        <v>106139</v>
      </c>
      <c r="H1566">
        <v>0.73348029798349756</v>
      </c>
      <c r="I1566" t="str">
        <f>VLOOKUP($B1566&amp;$E1566,'Employee List'!$A:$E,5,0)</f>
        <v>E-1132</v>
      </c>
    </row>
    <row r="1567" spans="1:9" x14ac:dyDescent="0.35">
      <c r="A1567" t="s">
        <v>1257</v>
      </c>
      <c r="B1567" t="s">
        <v>57</v>
      </c>
      <c r="C1567" t="s">
        <v>351</v>
      </c>
      <c r="D1567" t="s">
        <v>1260</v>
      </c>
      <c r="E1567" t="s">
        <v>30</v>
      </c>
      <c r="F1567">
        <v>144897</v>
      </c>
      <c r="G1567">
        <v>170783</v>
      </c>
      <c r="H1567">
        <v>1.178651041774502</v>
      </c>
      <c r="I1567" t="str">
        <f>VLOOKUP($B1567&amp;$E1567,'Employee List'!$A:$E,5,0)</f>
        <v>E-1132</v>
      </c>
    </row>
    <row r="1568" spans="1:9" x14ac:dyDescent="0.35">
      <c r="A1568" t="s">
        <v>1257</v>
      </c>
      <c r="B1568" t="s">
        <v>57</v>
      </c>
      <c r="C1568" t="s">
        <v>351</v>
      </c>
      <c r="D1568" t="s">
        <v>1260</v>
      </c>
      <c r="E1568" t="s">
        <v>31</v>
      </c>
      <c r="F1568">
        <v>164534</v>
      </c>
      <c r="G1568">
        <v>233482</v>
      </c>
      <c r="H1568">
        <v>1.4190501659231527</v>
      </c>
      <c r="I1568" t="str">
        <f>VLOOKUP($B1568&amp;$E1568,'Employee List'!$A:$E,5,0)</f>
        <v>E-1132</v>
      </c>
    </row>
    <row r="1569" spans="1:9" x14ac:dyDescent="0.35">
      <c r="A1569" t="s">
        <v>1257</v>
      </c>
      <c r="B1569" t="s">
        <v>57</v>
      </c>
      <c r="C1569" t="s">
        <v>351</v>
      </c>
      <c r="D1569" t="s">
        <v>1261</v>
      </c>
      <c r="E1569" t="s">
        <v>29</v>
      </c>
      <c r="F1569">
        <v>45611</v>
      </c>
      <c r="G1569">
        <v>22571</v>
      </c>
      <c r="H1569">
        <v>0.49485869636710444</v>
      </c>
      <c r="I1569" t="str">
        <f>VLOOKUP($B1569&amp;$E1569,'Employee List'!$A:$E,5,0)</f>
        <v>E-1132</v>
      </c>
    </row>
    <row r="1570" spans="1:9" x14ac:dyDescent="0.35">
      <c r="A1570" t="s">
        <v>1257</v>
      </c>
      <c r="B1570" t="s">
        <v>57</v>
      </c>
      <c r="C1570" t="s">
        <v>351</v>
      </c>
      <c r="D1570" t="s">
        <v>1261</v>
      </c>
      <c r="E1570" t="s">
        <v>30</v>
      </c>
      <c r="F1570">
        <v>44190</v>
      </c>
      <c r="G1570">
        <v>23550</v>
      </c>
      <c r="H1570">
        <v>0.53292600135777324</v>
      </c>
      <c r="I1570" t="str">
        <f>VLOOKUP($B1570&amp;$E1570,'Employee List'!$A:$E,5,0)</f>
        <v>E-1132</v>
      </c>
    </row>
    <row r="1571" spans="1:9" x14ac:dyDescent="0.35">
      <c r="A1571" t="s">
        <v>1257</v>
      </c>
      <c r="B1571" t="s">
        <v>57</v>
      </c>
      <c r="C1571" t="s">
        <v>351</v>
      </c>
      <c r="D1571" t="s">
        <v>1261</v>
      </c>
      <c r="E1571" t="s">
        <v>31</v>
      </c>
      <c r="F1571">
        <v>45061</v>
      </c>
      <c r="G1571">
        <v>26328</v>
      </c>
      <c r="H1571">
        <v>0.58427464991899869</v>
      </c>
      <c r="I1571" t="str">
        <f>VLOOKUP($B1571&amp;$E1571,'Employee List'!$A:$E,5,0)</f>
        <v>E-1132</v>
      </c>
    </row>
    <row r="1572" spans="1:9" x14ac:dyDescent="0.35">
      <c r="A1572" t="s">
        <v>1257</v>
      </c>
      <c r="B1572" t="s">
        <v>57</v>
      </c>
      <c r="C1572" t="s">
        <v>351</v>
      </c>
      <c r="D1572" t="s">
        <v>1266</v>
      </c>
      <c r="E1572" t="s">
        <v>29</v>
      </c>
      <c r="F1572">
        <v>61609</v>
      </c>
      <c r="G1572">
        <v>32249</v>
      </c>
      <c r="H1572">
        <v>0.52344624973623988</v>
      </c>
      <c r="I1572" t="str">
        <f>VLOOKUP($B1572&amp;$E1572,'Employee List'!$A:$E,5,0)</f>
        <v>E-1132</v>
      </c>
    </row>
    <row r="1573" spans="1:9" x14ac:dyDescent="0.35">
      <c r="A1573" t="s">
        <v>1257</v>
      </c>
      <c r="B1573" t="s">
        <v>57</v>
      </c>
      <c r="C1573" t="s">
        <v>351</v>
      </c>
      <c r="D1573" t="s">
        <v>1266</v>
      </c>
      <c r="E1573" t="s">
        <v>30</v>
      </c>
      <c r="F1573">
        <v>64337</v>
      </c>
      <c r="G1573">
        <v>32890</v>
      </c>
      <c r="H1573">
        <v>0.51121438674479691</v>
      </c>
      <c r="I1573" t="str">
        <f>VLOOKUP($B1573&amp;$E1573,'Employee List'!$A:$E,5,0)</f>
        <v>E-1132</v>
      </c>
    </row>
    <row r="1574" spans="1:9" x14ac:dyDescent="0.35">
      <c r="A1574" t="s">
        <v>1257</v>
      </c>
      <c r="B1574" t="s">
        <v>57</v>
      </c>
      <c r="C1574" t="s">
        <v>351</v>
      </c>
      <c r="D1574" t="s">
        <v>1266</v>
      </c>
      <c r="E1574" t="s">
        <v>31</v>
      </c>
      <c r="F1574">
        <v>64143</v>
      </c>
      <c r="G1574">
        <v>51369</v>
      </c>
      <c r="H1574">
        <v>0.80085122304850098</v>
      </c>
      <c r="I1574" t="str">
        <f>VLOOKUP($B1574&amp;$E1574,'Employee List'!$A:$E,5,0)</f>
        <v>E-1132</v>
      </c>
    </row>
    <row r="1575" spans="1:9" x14ac:dyDescent="0.35">
      <c r="A1575" t="s">
        <v>1257</v>
      </c>
      <c r="B1575" t="s">
        <v>57</v>
      </c>
      <c r="C1575" t="s">
        <v>351</v>
      </c>
      <c r="D1575" t="s">
        <v>1267</v>
      </c>
      <c r="E1575" t="s">
        <v>29</v>
      </c>
      <c r="F1575">
        <v>22149</v>
      </c>
      <c r="G1575">
        <v>10630</v>
      </c>
      <c r="H1575">
        <v>0.47993137387692447</v>
      </c>
      <c r="I1575" t="str">
        <f>VLOOKUP($B1575&amp;$E1575,'Employee List'!$A:$E,5,0)</f>
        <v>E-1132</v>
      </c>
    </row>
    <row r="1576" spans="1:9" x14ac:dyDescent="0.35">
      <c r="A1576" t="s">
        <v>1257</v>
      </c>
      <c r="B1576" t="s">
        <v>57</v>
      </c>
      <c r="C1576" t="s">
        <v>351</v>
      </c>
      <c r="D1576" t="s">
        <v>1267</v>
      </c>
      <c r="E1576" t="s">
        <v>30</v>
      </c>
      <c r="F1576">
        <v>19837</v>
      </c>
      <c r="G1576">
        <v>8837</v>
      </c>
      <c r="H1576">
        <v>0.44548066743963299</v>
      </c>
      <c r="I1576" t="str">
        <f>VLOOKUP($B1576&amp;$E1576,'Employee List'!$A:$E,5,0)</f>
        <v>E-1132</v>
      </c>
    </row>
    <row r="1577" spans="1:9" x14ac:dyDescent="0.35">
      <c r="A1577" t="s">
        <v>1257</v>
      </c>
      <c r="B1577" t="s">
        <v>57</v>
      </c>
      <c r="C1577" t="s">
        <v>351</v>
      </c>
      <c r="D1577" t="s">
        <v>1267</v>
      </c>
      <c r="E1577" t="s">
        <v>31</v>
      </c>
      <c r="F1577">
        <v>19702</v>
      </c>
      <c r="G1577">
        <v>18124</v>
      </c>
      <c r="H1577">
        <v>0.91990660846614558</v>
      </c>
      <c r="I1577" t="str">
        <f>VLOOKUP($B1577&amp;$E1577,'Employee List'!$A:$E,5,0)</f>
        <v>E-1132</v>
      </c>
    </row>
    <row r="1578" spans="1:9" x14ac:dyDescent="0.35">
      <c r="A1578" t="s">
        <v>1257</v>
      </c>
      <c r="B1578" t="s">
        <v>57</v>
      </c>
      <c r="C1578" t="s">
        <v>351</v>
      </c>
      <c r="D1578" t="s">
        <v>1268</v>
      </c>
      <c r="E1578" t="s">
        <v>29</v>
      </c>
      <c r="F1578">
        <v>14703</v>
      </c>
      <c r="G1578">
        <v>6408</v>
      </c>
      <c r="H1578">
        <v>0.43582942256682311</v>
      </c>
      <c r="I1578" t="str">
        <f>VLOOKUP($B1578&amp;$E1578,'Employee List'!$A:$E,5,0)</f>
        <v>E-1132</v>
      </c>
    </row>
    <row r="1579" spans="1:9" x14ac:dyDescent="0.35">
      <c r="A1579" t="s">
        <v>1257</v>
      </c>
      <c r="B1579" t="s">
        <v>57</v>
      </c>
      <c r="C1579" t="s">
        <v>351</v>
      </c>
      <c r="D1579" t="s">
        <v>1268</v>
      </c>
      <c r="E1579" t="s">
        <v>30</v>
      </c>
      <c r="F1579">
        <v>12991</v>
      </c>
      <c r="G1579">
        <v>7210</v>
      </c>
      <c r="H1579">
        <v>0.55499961511815876</v>
      </c>
      <c r="I1579" t="str">
        <f>VLOOKUP($B1579&amp;$E1579,'Employee List'!$A:$E,5,0)</f>
        <v>E-1132</v>
      </c>
    </row>
    <row r="1580" spans="1:9" x14ac:dyDescent="0.35">
      <c r="A1580" t="s">
        <v>1257</v>
      </c>
      <c r="B1580" t="s">
        <v>57</v>
      </c>
      <c r="C1580" t="s">
        <v>351</v>
      </c>
      <c r="D1580" t="s">
        <v>1268</v>
      </c>
      <c r="E1580" t="s">
        <v>31</v>
      </c>
      <c r="F1580">
        <v>12091</v>
      </c>
      <c r="G1580">
        <v>7342</v>
      </c>
      <c r="H1580">
        <v>0.60722851707881897</v>
      </c>
      <c r="I1580" t="str">
        <f>VLOOKUP($B1580&amp;$E1580,'Employee List'!$A:$E,5,0)</f>
        <v>E-1132</v>
      </c>
    </row>
    <row r="1581" spans="1:9" x14ac:dyDescent="0.35">
      <c r="A1581" t="s">
        <v>1257</v>
      </c>
      <c r="B1581" t="s">
        <v>57</v>
      </c>
      <c r="C1581" t="s">
        <v>351</v>
      </c>
      <c r="D1581" t="s">
        <v>1269</v>
      </c>
      <c r="E1581" t="s">
        <v>29</v>
      </c>
      <c r="F1581">
        <v>26429</v>
      </c>
      <c r="G1581">
        <v>28570</v>
      </c>
      <c r="H1581">
        <v>1.0810094971432895</v>
      </c>
      <c r="I1581" t="str">
        <f>VLOOKUP($B1581&amp;$E1581,'Employee List'!$A:$E,5,0)</f>
        <v>E-1132</v>
      </c>
    </row>
    <row r="1582" spans="1:9" x14ac:dyDescent="0.35">
      <c r="A1582" t="s">
        <v>1257</v>
      </c>
      <c r="B1582" t="s">
        <v>57</v>
      </c>
      <c r="C1582" t="s">
        <v>351</v>
      </c>
      <c r="D1582" t="s">
        <v>1269</v>
      </c>
      <c r="E1582" t="s">
        <v>30</v>
      </c>
      <c r="F1582">
        <v>25193</v>
      </c>
      <c r="G1582">
        <v>26057</v>
      </c>
      <c r="H1582">
        <v>1.0342952407414758</v>
      </c>
      <c r="I1582" t="str">
        <f>VLOOKUP($B1582&amp;$E1582,'Employee List'!$A:$E,5,0)</f>
        <v>E-1132</v>
      </c>
    </row>
    <row r="1583" spans="1:9" x14ac:dyDescent="0.35">
      <c r="A1583" t="s">
        <v>1257</v>
      </c>
      <c r="B1583" t="s">
        <v>57</v>
      </c>
      <c r="C1583" t="s">
        <v>351</v>
      </c>
      <c r="D1583" t="s">
        <v>1269</v>
      </c>
      <c r="E1583" t="s">
        <v>31</v>
      </c>
      <c r="F1583">
        <v>20736</v>
      </c>
      <c r="G1583">
        <v>14810</v>
      </c>
      <c r="H1583">
        <v>0.71421682098765427</v>
      </c>
      <c r="I1583" t="str">
        <f>VLOOKUP($B1583&amp;$E1583,'Employee List'!$A:$E,5,0)</f>
        <v>E-1132</v>
      </c>
    </row>
    <row r="1584" spans="1:9" x14ac:dyDescent="0.35">
      <c r="A1584" t="s">
        <v>1257</v>
      </c>
      <c r="B1584" t="s">
        <v>57</v>
      </c>
      <c r="C1584" t="s">
        <v>351</v>
      </c>
      <c r="D1584" t="s">
        <v>1270</v>
      </c>
      <c r="E1584" t="s">
        <v>29</v>
      </c>
      <c r="F1584">
        <v>2836</v>
      </c>
      <c r="G1584">
        <v>4161</v>
      </c>
      <c r="H1584">
        <v>1.4672073342736249</v>
      </c>
      <c r="I1584" t="str">
        <f>VLOOKUP($B1584&amp;$E1584,'Employee List'!$A:$E,5,0)</f>
        <v>E-1132</v>
      </c>
    </row>
    <row r="1585" spans="1:9" x14ac:dyDescent="0.35">
      <c r="A1585" t="s">
        <v>1257</v>
      </c>
      <c r="B1585" t="s">
        <v>57</v>
      </c>
      <c r="C1585" t="s">
        <v>351</v>
      </c>
      <c r="D1585" t="s">
        <v>1270</v>
      </c>
      <c r="E1585" t="s">
        <v>30</v>
      </c>
      <c r="F1585">
        <v>5986</v>
      </c>
      <c r="G1585">
        <v>3108</v>
      </c>
      <c r="H1585">
        <v>0.51921149348479789</v>
      </c>
      <c r="I1585" t="str">
        <f>VLOOKUP($B1585&amp;$E1585,'Employee List'!$A:$E,5,0)</f>
        <v>E-1132</v>
      </c>
    </row>
    <row r="1586" spans="1:9" x14ac:dyDescent="0.35">
      <c r="A1586" t="s">
        <v>1257</v>
      </c>
      <c r="B1586" t="s">
        <v>57</v>
      </c>
      <c r="C1586" t="s">
        <v>351</v>
      </c>
      <c r="D1586" t="s">
        <v>1270</v>
      </c>
      <c r="E1586" t="s">
        <v>31</v>
      </c>
      <c r="F1586">
        <v>5094</v>
      </c>
      <c r="G1586">
        <v>3126</v>
      </c>
      <c r="H1586">
        <v>0.6136631330977621</v>
      </c>
      <c r="I1586" t="str">
        <f>VLOOKUP($B1586&amp;$E1586,'Employee List'!$A:$E,5,0)</f>
        <v>E-1132</v>
      </c>
    </row>
    <row r="1587" spans="1:9" x14ac:dyDescent="0.35">
      <c r="A1587" t="s">
        <v>1257</v>
      </c>
      <c r="B1587" t="s">
        <v>57</v>
      </c>
      <c r="C1587" t="s">
        <v>351</v>
      </c>
      <c r="D1587" t="s">
        <v>1271</v>
      </c>
      <c r="E1587" t="s">
        <v>29</v>
      </c>
      <c r="F1587">
        <v>17356</v>
      </c>
      <c r="G1587">
        <v>5835</v>
      </c>
      <c r="H1587">
        <v>0.33619497580087576</v>
      </c>
      <c r="I1587" t="str">
        <f>VLOOKUP($B1587&amp;$E1587,'Employee List'!$A:$E,5,0)</f>
        <v>E-1132</v>
      </c>
    </row>
    <row r="1588" spans="1:9" x14ac:dyDescent="0.35">
      <c r="A1588" t="s">
        <v>1257</v>
      </c>
      <c r="B1588" t="s">
        <v>57</v>
      </c>
      <c r="C1588" t="s">
        <v>351</v>
      </c>
      <c r="D1588" t="s">
        <v>1271</v>
      </c>
      <c r="E1588" t="s">
        <v>30</v>
      </c>
      <c r="F1588">
        <v>17870</v>
      </c>
      <c r="G1588">
        <v>9707</v>
      </c>
      <c r="H1588">
        <v>0.5432008953553441</v>
      </c>
      <c r="I1588" t="str">
        <f>VLOOKUP($B1588&amp;$E1588,'Employee List'!$A:$E,5,0)</f>
        <v>E-1132</v>
      </c>
    </row>
    <row r="1589" spans="1:9" x14ac:dyDescent="0.35">
      <c r="A1589" t="s">
        <v>1257</v>
      </c>
      <c r="B1589" t="s">
        <v>57</v>
      </c>
      <c r="C1589" t="s">
        <v>351</v>
      </c>
      <c r="D1589" t="s">
        <v>1271</v>
      </c>
      <c r="E1589" t="s">
        <v>31</v>
      </c>
      <c r="F1589">
        <v>16070</v>
      </c>
      <c r="G1589">
        <v>13117</v>
      </c>
      <c r="H1589">
        <v>0.81624144368388296</v>
      </c>
      <c r="I1589" t="str">
        <f>VLOOKUP($B1589&amp;$E1589,'Employee List'!$A:$E,5,0)</f>
        <v>E-1132</v>
      </c>
    </row>
    <row r="1590" spans="1:9" x14ac:dyDescent="0.35">
      <c r="A1590" t="s">
        <v>1257</v>
      </c>
      <c r="B1590" t="s">
        <v>57</v>
      </c>
      <c r="C1590" t="s">
        <v>351</v>
      </c>
      <c r="D1590" t="s">
        <v>1258</v>
      </c>
      <c r="E1590" t="s">
        <v>29</v>
      </c>
      <c r="F1590">
        <v>111974</v>
      </c>
      <c r="G1590">
        <v>100309</v>
      </c>
      <c r="H1590">
        <v>0.89582403057852711</v>
      </c>
      <c r="I1590" t="str">
        <f>VLOOKUP($B1590&amp;$E1590,'Employee List'!$A:$E,5,0)</f>
        <v>E-1132</v>
      </c>
    </row>
    <row r="1591" spans="1:9" x14ac:dyDescent="0.35">
      <c r="A1591" t="s">
        <v>1257</v>
      </c>
      <c r="B1591" t="s">
        <v>57</v>
      </c>
      <c r="C1591" t="s">
        <v>351</v>
      </c>
      <c r="D1591" t="s">
        <v>1258</v>
      </c>
      <c r="E1591" t="s">
        <v>30</v>
      </c>
      <c r="F1591">
        <v>109936</v>
      </c>
      <c r="G1591">
        <v>83226</v>
      </c>
      <c r="H1591">
        <v>0.75704045990394409</v>
      </c>
      <c r="I1591" t="str">
        <f>VLOOKUP($B1591&amp;$E1591,'Employee List'!$A:$E,5,0)</f>
        <v>E-1132</v>
      </c>
    </row>
    <row r="1592" spans="1:9" x14ac:dyDescent="0.35">
      <c r="A1592" t="s">
        <v>1257</v>
      </c>
      <c r="B1592" t="s">
        <v>57</v>
      </c>
      <c r="C1592" t="s">
        <v>351</v>
      </c>
      <c r="D1592" t="s">
        <v>1258</v>
      </c>
      <c r="E1592" t="s">
        <v>31</v>
      </c>
      <c r="F1592">
        <v>103406</v>
      </c>
      <c r="G1592">
        <v>99788</v>
      </c>
      <c r="H1592">
        <v>0.96501170144865867</v>
      </c>
      <c r="I1592" t="str">
        <f>VLOOKUP($B1592&amp;$E1592,'Employee List'!$A:$E,5,0)</f>
        <v>E-1132</v>
      </c>
    </row>
    <row r="1593" spans="1:9" x14ac:dyDescent="0.35">
      <c r="A1593" t="s">
        <v>1257</v>
      </c>
      <c r="B1593" t="s">
        <v>57</v>
      </c>
      <c r="C1593" t="s">
        <v>351</v>
      </c>
      <c r="D1593" t="s">
        <v>1272</v>
      </c>
      <c r="E1593" t="s">
        <v>29</v>
      </c>
      <c r="F1593">
        <v>11099</v>
      </c>
      <c r="G1593">
        <v>4948</v>
      </c>
      <c r="H1593">
        <v>0.4458059284620236</v>
      </c>
      <c r="I1593" t="str">
        <f>VLOOKUP($B1593&amp;$E1593,'Employee List'!$A:$E,5,0)</f>
        <v>E-1132</v>
      </c>
    </row>
    <row r="1594" spans="1:9" x14ac:dyDescent="0.35">
      <c r="A1594" t="s">
        <v>1257</v>
      </c>
      <c r="B1594" t="s">
        <v>57</v>
      </c>
      <c r="C1594" t="s">
        <v>351</v>
      </c>
      <c r="D1594" t="s">
        <v>1272</v>
      </c>
      <c r="E1594" t="s">
        <v>30</v>
      </c>
      <c r="F1594">
        <v>10551</v>
      </c>
      <c r="G1594">
        <v>7017</v>
      </c>
      <c r="H1594">
        <v>0.66505544498151836</v>
      </c>
      <c r="I1594" t="str">
        <f>VLOOKUP($B1594&amp;$E1594,'Employee List'!$A:$E,5,0)</f>
        <v>E-1132</v>
      </c>
    </row>
    <row r="1595" spans="1:9" x14ac:dyDescent="0.35">
      <c r="A1595" t="s">
        <v>1257</v>
      </c>
      <c r="B1595" t="s">
        <v>57</v>
      </c>
      <c r="C1595" t="s">
        <v>351</v>
      </c>
      <c r="D1595" t="s">
        <v>1272</v>
      </c>
      <c r="E1595" t="s">
        <v>31</v>
      </c>
      <c r="F1595">
        <v>14193</v>
      </c>
      <c r="G1595">
        <v>12709</v>
      </c>
      <c r="H1595">
        <v>0.89544141478193473</v>
      </c>
      <c r="I1595" t="str">
        <f>VLOOKUP($B1595&amp;$E1595,'Employee List'!$A:$E,5,0)</f>
        <v>E-1132</v>
      </c>
    </row>
    <row r="1596" spans="1:9" x14ac:dyDescent="0.35">
      <c r="A1596" t="s">
        <v>1257</v>
      </c>
      <c r="B1596" t="s">
        <v>57</v>
      </c>
      <c r="C1596" t="s">
        <v>351</v>
      </c>
      <c r="D1596" t="s">
        <v>1259</v>
      </c>
      <c r="E1596" t="s">
        <v>29</v>
      </c>
      <c r="F1596">
        <v>24154</v>
      </c>
      <c r="G1596">
        <v>22736</v>
      </c>
      <c r="H1596">
        <v>0.94129336755816839</v>
      </c>
      <c r="I1596" t="str">
        <f>VLOOKUP($B1596&amp;$E1596,'Employee List'!$A:$E,5,0)</f>
        <v>E-1132</v>
      </c>
    </row>
    <row r="1597" spans="1:9" x14ac:dyDescent="0.35">
      <c r="A1597" t="s">
        <v>1257</v>
      </c>
      <c r="B1597" t="s">
        <v>57</v>
      </c>
      <c r="C1597" t="s">
        <v>351</v>
      </c>
      <c r="D1597" t="s">
        <v>1259</v>
      </c>
      <c r="E1597" t="s">
        <v>30</v>
      </c>
      <c r="F1597">
        <v>23894</v>
      </c>
      <c r="G1597">
        <v>17351</v>
      </c>
      <c r="H1597">
        <v>0.7261655645768812</v>
      </c>
      <c r="I1597" t="str">
        <f>VLOOKUP($B1597&amp;$E1597,'Employee List'!$A:$E,5,0)</f>
        <v>E-1132</v>
      </c>
    </row>
    <row r="1598" spans="1:9" x14ac:dyDescent="0.35">
      <c r="A1598" t="s">
        <v>1257</v>
      </c>
      <c r="B1598" t="s">
        <v>57</v>
      </c>
      <c r="C1598" t="s">
        <v>351</v>
      </c>
      <c r="D1598" t="s">
        <v>1259</v>
      </c>
      <c r="E1598" t="s">
        <v>31</v>
      </c>
      <c r="F1598">
        <v>28157</v>
      </c>
      <c r="G1598">
        <v>26533</v>
      </c>
      <c r="H1598">
        <v>0.94232340093049682</v>
      </c>
      <c r="I1598" t="str">
        <f>VLOOKUP($B1598&amp;$E1598,'Employee List'!$A:$E,5,0)</f>
        <v>E-1132</v>
      </c>
    </row>
    <row r="1599" spans="1:9" x14ac:dyDescent="0.35">
      <c r="A1599" t="s">
        <v>1257</v>
      </c>
      <c r="B1599" t="s">
        <v>57</v>
      </c>
      <c r="C1599" t="s">
        <v>351</v>
      </c>
      <c r="D1599" t="s">
        <v>1273</v>
      </c>
      <c r="E1599" t="s">
        <v>29</v>
      </c>
      <c r="F1599">
        <v>5091</v>
      </c>
      <c r="G1599">
        <v>7247</v>
      </c>
      <c r="H1599">
        <v>1.4234924376350422</v>
      </c>
      <c r="I1599" t="str">
        <f>VLOOKUP($B1599&amp;$E1599,'Employee List'!$A:$E,5,0)</f>
        <v>E-1132</v>
      </c>
    </row>
    <row r="1600" spans="1:9" x14ac:dyDescent="0.35">
      <c r="A1600" t="s">
        <v>1257</v>
      </c>
      <c r="B1600" t="s">
        <v>57</v>
      </c>
      <c r="C1600" t="s">
        <v>351</v>
      </c>
      <c r="D1600" t="s">
        <v>1273</v>
      </c>
      <c r="E1600" t="s">
        <v>30</v>
      </c>
      <c r="F1600">
        <v>5821</v>
      </c>
      <c r="G1600">
        <v>5169</v>
      </c>
      <c r="H1600">
        <v>0.88799175399415908</v>
      </c>
      <c r="I1600" t="str">
        <f>VLOOKUP($B1600&amp;$E1600,'Employee List'!$A:$E,5,0)</f>
        <v>E-1132</v>
      </c>
    </row>
    <row r="1601" spans="1:9" x14ac:dyDescent="0.35">
      <c r="A1601" t="s">
        <v>1257</v>
      </c>
      <c r="B1601" t="s">
        <v>57</v>
      </c>
      <c r="C1601" t="s">
        <v>351</v>
      </c>
      <c r="D1601" t="s">
        <v>1273</v>
      </c>
      <c r="E1601" t="s">
        <v>31</v>
      </c>
      <c r="F1601">
        <v>7349</v>
      </c>
      <c r="G1601">
        <v>4115</v>
      </c>
      <c r="H1601">
        <v>0.55994012790855896</v>
      </c>
      <c r="I1601" t="str">
        <f>VLOOKUP($B1601&amp;$E1601,'Employee List'!$A:$E,5,0)</f>
        <v>E-1132</v>
      </c>
    </row>
    <row r="1602" spans="1:9" x14ac:dyDescent="0.35">
      <c r="A1602" t="s">
        <v>1257</v>
      </c>
      <c r="B1602" t="s">
        <v>57</v>
      </c>
      <c r="C1602" t="s">
        <v>351</v>
      </c>
      <c r="D1602" t="s">
        <v>1275</v>
      </c>
      <c r="E1602" t="s">
        <v>29</v>
      </c>
      <c r="F1602">
        <v>1058</v>
      </c>
      <c r="G1602">
        <v>1187</v>
      </c>
      <c r="H1602">
        <v>1.1219281663516067</v>
      </c>
      <c r="I1602" t="str">
        <f>VLOOKUP($B1602&amp;$E1602,'Employee List'!$A:$E,5,0)</f>
        <v>E-1132</v>
      </c>
    </row>
    <row r="1603" spans="1:9" x14ac:dyDescent="0.35">
      <c r="A1603" t="s">
        <v>1257</v>
      </c>
      <c r="B1603" t="s">
        <v>57</v>
      </c>
      <c r="C1603" t="s">
        <v>351</v>
      </c>
      <c r="D1603" t="s">
        <v>1275</v>
      </c>
      <c r="E1603" t="s">
        <v>30</v>
      </c>
      <c r="F1603">
        <v>3839</v>
      </c>
      <c r="G1603">
        <v>4896</v>
      </c>
      <c r="H1603">
        <v>1.2753321177389945</v>
      </c>
      <c r="I1603" t="str">
        <f>VLOOKUP($B1603&amp;$E1603,'Employee List'!$A:$E,5,0)</f>
        <v>E-1132</v>
      </c>
    </row>
    <row r="1604" spans="1:9" x14ac:dyDescent="0.35">
      <c r="A1604" t="s">
        <v>1257</v>
      </c>
      <c r="B1604" t="s">
        <v>57</v>
      </c>
      <c r="C1604" t="s">
        <v>351</v>
      </c>
      <c r="D1604" t="s">
        <v>1275</v>
      </c>
      <c r="E1604" t="s">
        <v>31</v>
      </c>
      <c r="F1604">
        <v>1203</v>
      </c>
      <c r="G1604">
        <v>5012</v>
      </c>
      <c r="H1604">
        <v>4.1662510390689942</v>
      </c>
      <c r="I1604" t="str">
        <f>VLOOKUP($B1604&amp;$E1604,'Employee List'!$A:$E,5,0)</f>
        <v>E-1132</v>
      </c>
    </row>
    <row r="1605" spans="1:9" x14ac:dyDescent="0.35">
      <c r="A1605" t="s">
        <v>1257</v>
      </c>
      <c r="B1605" t="s">
        <v>57</v>
      </c>
      <c r="C1605" t="s">
        <v>351</v>
      </c>
      <c r="D1605" t="s">
        <v>1276</v>
      </c>
      <c r="E1605" t="s">
        <v>29</v>
      </c>
      <c r="F1605">
        <v>5013</v>
      </c>
      <c r="G1605">
        <v>3503</v>
      </c>
      <c r="H1605">
        <v>0.69878316377418714</v>
      </c>
      <c r="I1605" t="str">
        <f>VLOOKUP($B1605&amp;$E1605,'Employee List'!$A:$E,5,0)</f>
        <v>E-1132</v>
      </c>
    </row>
    <row r="1606" spans="1:9" x14ac:dyDescent="0.35">
      <c r="A1606" t="s">
        <v>1257</v>
      </c>
      <c r="B1606" t="s">
        <v>57</v>
      </c>
      <c r="C1606" t="s">
        <v>351</v>
      </c>
      <c r="D1606" t="s">
        <v>1276</v>
      </c>
      <c r="E1606" t="s">
        <v>30</v>
      </c>
      <c r="F1606">
        <v>5219</v>
      </c>
      <c r="G1606">
        <v>3158</v>
      </c>
      <c r="H1606">
        <v>0.60509676183176853</v>
      </c>
      <c r="I1606" t="str">
        <f>VLOOKUP($B1606&amp;$E1606,'Employee List'!$A:$E,5,0)</f>
        <v>E-1132</v>
      </c>
    </row>
    <row r="1607" spans="1:9" x14ac:dyDescent="0.35">
      <c r="A1607" t="s">
        <v>1257</v>
      </c>
      <c r="B1607" t="s">
        <v>57</v>
      </c>
      <c r="C1607" t="s">
        <v>351</v>
      </c>
      <c r="D1607" t="s">
        <v>1276</v>
      </c>
      <c r="E1607" t="s">
        <v>31</v>
      </c>
      <c r="F1607">
        <v>5178</v>
      </c>
      <c r="G1607">
        <v>7164</v>
      </c>
      <c r="H1607">
        <v>1.3835457705677867</v>
      </c>
      <c r="I1607" t="str">
        <f>VLOOKUP($B1607&amp;$E1607,'Employee List'!$A:$E,5,0)</f>
        <v>E-1132</v>
      </c>
    </row>
    <row r="1608" spans="1:9" x14ac:dyDescent="0.35">
      <c r="A1608" t="s">
        <v>1257</v>
      </c>
      <c r="B1608" t="s">
        <v>57</v>
      </c>
      <c r="C1608" t="s">
        <v>351</v>
      </c>
      <c r="D1608" t="s">
        <v>1277</v>
      </c>
      <c r="E1608" t="s">
        <v>29</v>
      </c>
      <c r="F1608">
        <v>6243</v>
      </c>
      <c r="G1608">
        <v>3416</v>
      </c>
      <c r="H1608">
        <v>0.54717283357360247</v>
      </c>
      <c r="I1608" t="str">
        <f>VLOOKUP($B1608&amp;$E1608,'Employee List'!$A:$E,5,0)</f>
        <v>E-1132</v>
      </c>
    </row>
    <row r="1609" spans="1:9" x14ac:dyDescent="0.35">
      <c r="A1609" t="s">
        <v>1257</v>
      </c>
      <c r="B1609" t="s">
        <v>57</v>
      </c>
      <c r="C1609" t="s">
        <v>351</v>
      </c>
      <c r="D1609" t="s">
        <v>1277</v>
      </c>
      <c r="E1609" t="s">
        <v>30</v>
      </c>
      <c r="F1609">
        <v>8920</v>
      </c>
      <c r="G1609">
        <v>3587</v>
      </c>
      <c r="H1609">
        <v>0.40213004484304932</v>
      </c>
      <c r="I1609" t="str">
        <f>VLOOKUP($B1609&amp;$E1609,'Employee List'!$A:$E,5,0)</f>
        <v>E-1132</v>
      </c>
    </row>
    <row r="1610" spans="1:9" x14ac:dyDescent="0.35">
      <c r="A1610" t="s">
        <v>1257</v>
      </c>
      <c r="B1610" t="s">
        <v>57</v>
      </c>
      <c r="C1610" t="s">
        <v>351</v>
      </c>
      <c r="D1610" t="s">
        <v>1277</v>
      </c>
      <c r="E1610" t="s">
        <v>31</v>
      </c>
      <c r="F1610">
        <v>5581</v>
      </c>
      <c r="G1610">
        <v>4002</v>
      </c>
      <c r="H1610">
        <v>0.71707579286866152</v>
      </c>
      <c r="I1610" t="str">
        <f>VLOOKUP($B1610&amp;$E1610,'Employee List'!$A:$E,5,0)</f>
        <v>E-1132</v>
      </c>
    </row>
    <row r="1611" spans="1:9" x14ac:dyDescent="0.35">
      <c r="A1611" t="s">
        <v>1257</v>
      </c>
      <c r="B1611" t="s">
        <v>57</v>
      </c>
      <c r="C1611" t="s">
        <v>351</v>
      </c>
      <c r="D1611" t="s">
        <v>1278</v>
      </c>
      <c r="E1611" t="s">
        <v>29</v>
      </c>
      <c r="F1611">
        <v>9218</v>
      </c>
      <c r="G1611">
        <v>11714</v>
      </c>
      <c r="H1611">
        <v>1.2707745714905621</v>
      </c>
      <c r="I1611" t="str">
        <f>VLOOKUP($B1611&amp;$E1611,'Employee List'!$A:$E,5,0)</f>
        <v>E-1132</v>
      </c>
    </row>
    <row r="1612" spans="1:9" x14ac:dyDescent="0.35">
      <c r="A1612" t="s">
        <v>1257</v>
      </c>
      <c r="B1612" t="s">
        <v>57</v>
      </c>
      <c r="C1612" t="s">
        <v>351</v>
      </c>
      <c r="D1612" t="s">
        <v>1278</v>
      </c>
      <c r="E1612" t="s">
        <v>30</v>
      </c>
      <c r="F1612">
        <v>9473</v>
      </c>
      <c r="G1612">
        <v>11121</v>
      </c>
      <c r="H1612">
        <v>1.173968119919772</v>
      </c>
      <c r="I1612" t="str">
        <f>VLOOKUP($B1612&amp;$E1612,'Employee List'!$A:$E,5,0)</f>
        <v>E-1132</v>
      </c>
    </row>
    <row r="1613" spans="1:9" x14ac:dyDescent="0.35">
      <c r="A1613" t="s">
        <v>1257</v>
      </c>
      <c r="B1613" t="s">
        <v>57</v>
      </c>
      <c r="C1613" t="s">
        <v>351</v>
      </c>
      <c r="D1613" t="s">
        <v>1278</v>
      </c>
      <c r="E1613" t="s">
        <v>31</v>
      </c>
      <c r="F1613">
        <v>7148</v>
      </c>
      <c r="G1613">
        <v>13166</v>
      </c>
      <c r="H1613">
        <v>1.8419138220481253</v>
      </c>
      <c r="I1613" t="str">
        <f>VLOOKUP($B1613&amp;$E1613,'Employee List'!$A:$E,5,0)</f>
        <v>E-1132</v>
      </c>
    </row>
    <row r="1614" spans="1:9" x14ac:dyDescent="0.35">
      <c r="A1614" t="s">
        <v>1257</v>
      </c>
      <c r="B1614" t="s">
        <v>57</v>
      </c>
      <c r="C1614" t="s">
        <v>351</v>
      </c>
      <c r="D1614" t="s">
        <v>1279</v>
      </c>
      <c r="E1614" t="s">
        <v>29</v>
      </c>
      <c r="F1614">
        <v>8435</v>
      </c>
      <c r="G1614">
        <v>5073</v>
      </c>
      <c r="H1614">
        <v>0.60142264374629517</v>
      </c>
      <c r="I1614" t="str">
        <f>VLOOKUP($B1614&amp;$E1614,'Employee List'!$A:$E,5,0)</f>
        <v>E-1132</v>
      </c>
    </row>
    <row r="1615" spans="1:9" x14ac:dyDescent="0.35">
      <c r="A1615" t="s">
        <v>1257</v>
      </c>
      <c r="B1615" t="s">
        <v>57</v>
      </c>
      <c r="C1615" t="s">
        <v>351</v>
      </c>
      <c r="D1615" t="s">
        <v>1279</v>
      </c>
      <c r="E1615" t="s">
        <v>30</v>
      </c>
      <c r="F1615">
        <v>6962</v>
      </c>
      <c r="G1615">
        <v>5533</v>
      </c>
      <c r="H1615">
        <v>0.79474288997414533</v>
      </c>
      <c r="I1615" t="str">
        <f>VLOOKUP($B1615&amp;$E1615,'Employee List'!$A:$E,5,0)</f>
        <v>E-1132</v>
      </c>
    </row>
    <row r="1616" spans="1:9" x14ac:dyDescent="0.35">
      <c r="A1616" t="s">
        <v>1257</v>
      </c>
      <c r="B1616" t="s">
        <v>57</v>
      </c>
      <c r="C1616" t="s">
        <v>351</v>
      </c>
      <c r="D1616" t="s">
        <v>1279</v>
      </c>
      <c r="E1616" t="s">
        <v>31</v>
      </c>
      <c r="F1616">
        <v>6033</v>
      </c>
      <c r="G1616">
        <v>5148</v>
      </c>
      <c r="H1616">
        <v>0.8533068125310791</v>
      </c>
      <c r="I1616" t="str">
        <f>VLOOKUP($B1616&amp;$E1616,'Employee List'!$A:$E,5,0)</f>
        <v>E-1132</v>
      </c>
    </row>
    <row r="1617" spans="1:9" x14ac:dyDescent="0.35">
      <c r="A1617" t="s">
        <v>1257</v>
      </c>
      <c r="B1617" t="s">
        <v>57</v>
      </c>
      <c r="C1617" t="s">
        <v>351</v>
      </c>
      <c r="D1617" t="s">
        <v>1280</v>
      </c>
      <c r="E1617" t="s">
        <v>29</v>
      </c>
      <c r="F1617">
        <v>3848</v>
      </c>
      <c r="G1617">
        <v>1164</v>
      </c>
      <c r="H1617">
        <v>0.30249480249480248</v>
      </c>
      <c r="I1617" t="str">
        <f>VLOOKUP($B1617&amp;$E1617,'Employee List'!$A:$E,5,0)</f>
        <v>E-1132</v>
      </c>
    </row>
    <row r="1618" spans="1:9" x14ac:dyDescent="0.35">
      <c r="A1618" t="s">
        <v>1257</v>
      </c>
      <c r="B1618" t="s">
        <v>57</v>
      </c>
      <c r="C1618" t="s">
        <v>351</v>
      </c>
      <c r="D1618" t="s">
        <v>1280</v>
      </c>
      <c r="E1618" t="s">
        <v>30</v>
      </c>
      <c r="F1618">
        <v>3324</v>
      </c>
      <c r="G1618">
        <v>4008</v>
      </c>
      <c r="H1618">
        <v>1.2057761732851986</v>
      </c>
      <c r="I1618" t="str">
        <f>VLOOKUP($B1618&amp;$E1618,'Employee List'!$A:$E,5,0)</f>
        <v>E-1132</v>
      </c>
    </row>
    <row r="1619" spans="1:9" x14ac:dyDescent="0.35">
      <c r="A1619" t="s">
        <v>1257</v>
      </c>
      <c r="B1619" t="s">
        <v>57</v>
      </c>
      <c r="C1619" t="s">
        <v>351</v>
      </c>
      <c r="D1619" t="s">
        <v>1280</v>
      </c>
      <c r="E1619" t="s">
        <v>31</v>
      </c>
      <c r="F1619">
        <v>2972</v>
      </c>
      <c r="G1619">
        <v>3748</v>
      </c>
      <c r="H1619">
        <v>1.2611036339165544</v>
      </c>
      <c r="I1619" t="str">
        <f>VLOOKUP($B1619&amp;$E1619,'Employee List'!$A:$E,5,0)</f>
        <v>E-1132</v>
      </c>
    </row>
    <row r="1620" spans="1:9" x14ac:dyDescent="0.35">
      <c r="A1620" t="s">
        <v>1257</v>
      </c>
      <c r="B1620" t="s">
        <v>57</v>
      </c>
      <c r="C1620" t="s">
        <v>351</v>
      </c>
      <c r="D1620" t="s">
        <v>1262</v>
      </c>
      <c r="E1620" t="s">
        <v>29</v>
      </c>
      <c r="F1620">
        <v>17886</v>
      </c>
      <c r="G1620">
        <v>11446</v>
      </c>
      <c r="H1620">
        <v>0.63994185396399417</v>
      </c>
      <c r="I1620" t="str">
        <f>VLOOKUP($B1620&amp;$E1620,'Employee List'!$A:$E,5,0)</f>
        <v>E-1132</v>
      </c>
    </row>
    <row r="1621" spans="1:9" x14ac:dyDescent="0.35">
      <c r="A1621" t="s">
        <v>1257</v>
      </c>
      <c r="B1621" t="s">
        <v>57</v>
      </c>
      <c r="C1621" t="s">
        <v>351</v>
      </c>
      <c r="D1621" t="s">
        <v>1262</v>
      </c>
      <c r="E1621" t="s">
        <v>30</v>
      </c>
      <c r="F1621">
        <v>17871</v>
      </c>
      <c r="G1621">
        <v>7604</v>
      </c>
      <c r="H1621">
        <v>0.42549381679816461</v>
      </c>
      <c r="I1621" t="str">
        <f>VLOOKUP($B1621&amp;$E1621,'Employee List'!$A:$E,5,0)</f>
        <v>E-1132</v>
      </c>
    </row>
    <row r="1622" spans="1:9" x14ac:dyDescent="0.35">
      <c r="A1622" t="s">
        <v>1257</v>
      </c>
      <c r="B1622" t="s">
        <v>57</v>
      </c>
      <c r="C1622" t="s">
        <v>351</v>
      </c>
      <c r="D1622" t="s">
        <v>1262</v>
      </c>
      <c r="E1622" t="s">
        <v>31</v>
      </c>
      <c r="F1622">
        <v>19449</v>
      </c>
      <c r="G1622">
        <v>10743</v>
      </c>
      <c r="H1622">
        <v>0.55236773098873981</v>
      </c>
      <c r="I1622" t="str">
        <f>VLOOKUP($B1622&amp;$E1622,'Employee List'!$A:$E,5,0)</f>
        <v>E-1132</v>
      </c>
    </row>
    <row r="1623" spans="1:9" x14ac:dyDescent="0.35">
      <c r="A1623" t="s">
        <v>1257</v>
      </c>
      <c r="B1623" t="s">
        <v>57</v>
      </c>
      <c r="C1623" t="s">
        <v>351</v>
      </c>
      <c r="D1623" t="s">
        <v>1281</v>
      </c>
      <c r="E1623" t="s">
        <v>29</v>
      </c>
      <c r="F1623">
        <v>3631</v>
      </c>
      <c r="G1623">
        <v>3266</v>
      </c>
      <c r="H1623">
        <v>0.89947672817405677</v>
      </c>
      <c r="I1623" t="str">
        <f>VLOOKUP($B1623&amp;$E1623,'Employee List'!$A:$E,5,0)</f>
        <v>E-1132</v>
      </c>
    </row>
    <row r="1624" spans="1:9" x14ac:dyDescent="0.35">
      <c r="A1624" t="s">
        <v>1257</v>
      </c>
      <c r="B1624" t="s">
        <v>57</v>
      </c>
      <c r="C1624" t="s">
        <v>351</v>
      </c>
      <c r="D1624" t="s">
        <v>1281</v>
      </c>
      <c r="E1624" t="s">
        <v>30</v>
      </c>
      <c r="F1624">
        <v>4923</v>
      </c>
      <c r="G1624">
        <v>1761</v>
      </c>
      <c r="H1624">
        <v>0.35770871419865935</v>
      </c>
      <c r="I1624" t="str">
        <f>VLOOKUP($B1624&amp;$E1624,'Employee List'!$A:$E,5,0)</f>
        <v>E-1132</v>
      </c>
    </row>
    <row r="1625" spans="1:9" x14ac:dyDescent="0.35">
      <c r="A1625" t="s">
        <v>1257</v>
      </c>
      <c r="B1625" t="s">
        <v>57</v>
      </c>
      <c r="C1625" t="s">
        <v>351</v>
      </c>
      <c r="D1625" t="s">
        <v>1281</v>
      </c>
      <c r="E1625" t="s">
        <v>31</v>
      </c>
      <c r="F1625">
        <v>4789</v>
      </c>
      <c r="G1625">
        <v>8501</v>
      </c>
      <c r="H1625">
        <v>1.7751096262267696</v>
      </c>
      <c r="I1625" t="str">
        <f>VLOOKUP($B1625&amp;$E1625,'Employee List'!$A:$E,5,0)</f>
        <v>E-1132</v>
      </c>
    </row>
    <row r="1626" spans="1:9" x14ac:dyDescent="0.35">
      <c r="A1626" t="s">
        <v>1257</v>
      </c>
      <c r="B1626" t="s">
        <v>58</v>
      </c>
      <c r="C1626" t="s">
        <v>351</v>
      </c>
      <c r="D1626" t="s">
        <v>1274</v>
      </c>
      <c r="E1626" t="s">
        <v>29</v>
      </c>
      <c r="F1626">
        <v>31778</v>
      </c>
      <c r="G1626">
        <v>26181</v>
      </c>
      <c r="H1626">
        <v>0.82387186103593679</v>
      </c>
      <c r="I1626" t="str">
        <f>VLOOKUP($B1626&amp;$E1626,'Employee List'!$A:$E,5,0)</f>
        <v>E-1133</v>
      </c>
    </row>
    <row r="1627" spans="1:9" x14ac:dyDescent="0.35">
      <c r="A1627" t="s">
        <v>1257</v>
      </c>
      <c r="B1627" t="s">
        <v>58</v>
      </c>
      <c r="C1627" t="s">
        <v>351</v>
      </c>
      <c r="D1627" t="s">
        <v>1274</v>
      </c>
      <c r="E1627" t="s">
        <v>30</v>
      </c>
      <c r="F1627">
        <v>33151</v>
      </c>
      <c r="G1627">
        <v>25949</v>
      </c>
      <c r="H1627">
        <v>0.78275165153389037</v>
      </c>
      <c r="I1627" t="str">
        <f>VLOOKUP($B1627&amp;$E1627,'Employee List'!$A:$E,5,0)</f>
        <v>E-1423</v>
      </c>
    </row>
    <row r="1628" spans="1:9" x14ac:dyDescent="0.35">
      <c r="A1628" t="s">
        <v>1257</v>
      </c>
      <c r="B1628" t="s">
        <v>58</v>
      </c>
      <c r="C1628" t="s">
        <v>351</v>
      </c>
      <c r="D1628" t="s">
        <v>1274</v>
      </c>
      <c r="E1628" t="s">
        <v>31</v>
      </c>
      <c r="F1628">
        <v>33273</v>
      </c>
      <c r="G1628">
        <v>18637</v>
      </c>
      <c r="H1628">
        <v>0.56012382412166017</v>
      </c>
      <c r="I1628" t="str">
        <f>VLOOKUP($B1628&amp;$E1628,'Employee List'!$A:$E,5,0)</f>
        <v>E-1423</v>
      </c>
    </row>
    <row r="1629" spans="1:9" x14ac:dyDescent="0.35">
      <c r="A1629" t="s">
        <v>1257</v>
      </c>
      <c r="B1629" t="s">
        <v>58</v>
      </c>
      <c r="C1629" t="s">
        <v>351</v>
      </c>
      <c r="D1629" t="s">
        <v>1263</v>
      </c>
      <c r="E1629" t="s">
        <v>29</v>
      </c>
      <c r="F1629">
        <v>4601</v>
      </c>
      <c r="G1629">
        <v>4899</v>
      </c>
      <c r="H1629">
        <v>1.0647685285807433</v>
      </c>
      <c r="I1629" t="str">
        <f>VLOOKUP($B1629&amp;$E1629,'Employee List'!$A:$E,5,0)</f>
        <v>E-1133</v>
      </c>
    </row>
    <row r="1630" spans="1:9" x14ac:dyDescent="0.35">
      <c r="A1630" t="s">
        <v>1257</v>
      </c>
      <c r="B1630" t="s">
        <v>58</v>
      </c>
      <c r="C1630" t="s">
        <v>351</v>
      </c>
      <c r="D1630" t="s">
        <v>1263</v>
      </c>
      <c r="E1630" t="s">
        <v>30</v>
      </c>
      <c r="F1630">
        <v>3554</v>
      </c>
      <c r="G1630">
        <v>2076</v>
      </c>
      <c r="H1630">
        <v>0.5841305571187394</v>
      </c>
      <c r="I1630" t="str">
        <f>VLOOKUP($B1630&amp;$E1630,'Employee List'!$A:$E,5,0)</f>
        <v>E-1423</v>
      </c>
    </row>
    <row r="1631" spans="1:9" x14ac:dyDescent="0.35">
      <c r="A1631" t="s">
        <v>1257</v>
      </c>
      <c r="B1631" t="s">
        <v>58</v>
      </c>
      <c r="C1631" t="s">
        <v>351</v>
      </c>
      <c r="D1631" t="s">
        <v>1263</v>
      </c>
      <c r="E1631" t="s">
        <v>31</v>
      </c>
      <c r="F1631">
        <v>3443</v>
      </c>
      <c r="G1631">
        <v>4012</v>
      </c>
      <c r="H1631">
        <v>1.1652628521638106</v>
      </c>
      <c r="I1631" t="str">
        <f>VLOOKUP($B1631&amp;$E1631,'Employee List'!$A:$E,5,0)</f>
        <v>E-1423</v>
      </c>
    </row>
    <row r="1632" spans="1:9" x14ac:dyDescent="0.35">
      <c r="A1632" t="s">
        <v>1257</v>
      </c>
      <c r="B1632" t="s">
        <v>58</v>
      </c>
      <c r="C1632" t="s">
        <v>351</v>
      </c>
      <c r="D1632" t="s">
        <v>1264</v>
      </c>
      <c r="E1632" t="s">
        <v>29</v>
      </c>
      <c r="F1632">
        <v>10021</v>
      </c>
      <c r="G1632">
        <v>2259</v>
      </c>
      <c r="H1632">
        <v>0.22542660413132423</v>
      </c>
      <c r="I1632" t="str">
        <f>VLOOKUP($B1632&amp;$E1632,'Employee List'!$A:$E,5,0)</f>
        <v>E-1133</v>
      </c>
    </row>
    <row r="1633" spans="1:9" x14ac:dyDescent="0.35">
      <c r="A1633" t="s">
        <v>1257</v>
      </c>
      <c r="B1633" t="s">
        <v>58</v>
      </c>
      <c r="C1633" t="s">
        <v>351</v>
      </c>
      <c r="D1633" t="s">
        <v>1264</v>
      </c>
      <c r="E1633" t="s">
        <v>30</v>
      </c>
      <c r="F1633">
        <v>8674</v>
      </c>
      <c r="G1633">
        <v>15879</v>
      </c>
      <c r="H1633">
        <v>1.8306433018215356</v>
      </c>
      <c r="I1633" t="str">
        <f>VLOOKUP($B1633&amp;$E1633,'Employee List'!$A:$E,5,0)</f>
        <v>E-1423</v>
      </c>
    </row>
    <row r="1634" spans="1:9" x14ac:dyDescent="0.35">
      <c r="A1634" t="s">
        <v>1257</v>
      </c>
      <c r="B1634" t="s">
        <v>58</v>
      </c>
      <c r="C1634" t="s">
        <v>351</v>
      </c>
      <c r="D1634" t="s">
        <v>1264</v>
      </c>
      <c r="E1634" t="s">
        <v>31</v>
      </c>
      <c r="F1634">
        <v>10339</v>
      </c>
      <c r="G1634">
        <v>2316</v>
      </c>
      <c r="H1634">
        <v>0.22400619015378664</v>
      </c>
      <c r="I1634" t="str">
        <f>VLOOKUP($B1634&amp;$E1634,'Employee List'!$A:$E,5,0)</f>
        <v>E-1423</v>
      </c>
    </row>
    <row r="1635" spans="1:9" x14ac:dyDescent="0.35">
      <c r="A1635" t="s">
        <v>1257</v>
      </c>
      <c r="B1635" t="s">
        <v>58</v>
      </c>
      <c r="C1635" t="s">
        <v>351</v>
      </c>
      <c r="D1635" t="s">
        <v>1265</v>
      </c>
      <c r="E1635" t="s">
        <v>29</v>
      </c>
      <c r="F1635">
        <v>8972</v>
      </c>
      <c r="G1635">
        <v>18002</v>
      </c>
      <c r="H1635">
        <v>2.0064645563976815</v>
      </c>
      <c r="I1635" t="str">
        <f>VLOOKUP($B1635&amp;$E1635,'Employee List'!$A:$E,5,0)</f>
        <v>E-1133</v>
      </c>
    </row>
    <row r="1636" spans="1:9" x14ac:dyDescent="0.35">
      <c r="A1636" t="s">
        <v>1257</v>
      </c>
      <c r="B1636" t="s">
        <v>58</v>
      </c>
      <c r="C1636" t="s">
        <v>351</v>
      </c>
      <c r="D1636" t="s">
        <v>1265</v>
      </c>
      <c r="E1636" t="s">
        <v>30</v>
      </c>
      <c r="F1636">
        <v>8053</v>
      </c>
      <c r="G1636">
        <v>10920</v>
      </c>
      <c r="H1636">
        <v>1.3560163914069292</v>
      </c>
      <c r="I1636" t="str">
        <f>VLOOKUP($B1636&amp;$E1636,'Employee List'!$A:$E,5,0)</f>
        <v>E-1423</v>
      </c>
    </row>
    <row r="1637" spans="1:9" x14ac:dyDescent="0.35">
      <c r="A1637" t="s">
        <v>1257</v>
      </c>
      <c r="B1637" t="s">
        <v>58</v>
      </c>
      <c r="C1637" t="s">
        <v>351</v>
      </c>
      <c r="D1637" t="s">
        <v>1265</v>
      </c>
      <c r="E1637" t="s">
        <v>31</v>
      </c>
      <c r="F1637">
        <v>10458</v>
      </c>
      <c r="G1637">
        <v>11254</v>
      </c>
      <c r="H1637">
        <v>1.0761139797284376</v>
      </c>
      <c r="I1637" t="str">
        <f>VLOOKUP($B1637&amp;$E1637,'Employee List'!$A:$E,5,0)</f>
        <v>E-1423</v>
      </c>
    </row>
    <row r="1638" spans="1:9" x14ac:dyDescent="0.35">
      <c r="A1638" t="s">
        <v>1257</v>
      </c>
      <c r="B1638" t="s">
        <v>58</v>
      </c>
      <c r="C1638" t="s">
        <v>351</v>
      </c>
      <c r="D1638" t="s">
        <v>1260</v>
      </c>
      <c r="E1638" t="s">
        <v>29</v>
      </c>
      <c r="F1638">
        <v>123046</v>
      </c>
      <c r="G1638">
        <v>83736</v>
      </c>
      <c r="H1638">
        <v>0.68052598215301596</v>
      </c>
      <c r="I1638" t="str">
        <f>VLOOKUP($B1638&amp;$E1638,'Employee List'!$A:$E,5,0)</f>
        <v>E-1133</v>
      </c>
    </row>
    <row r="1639" spans="1:9" x14ac:dyDescent="0.35">
      <c r="A1639" t="s">
        <v>1257</v>
      </c>
      <c r="B1639" t="s">
        <v>58</v>
      </c>
      <c r="C1639" t="s">
        <v>351</v>
      </c>
      <c r="D1639" t="s">
        <v>1260</v>
      </c>
      <c r="E1639" t="s">
        <v>30</v>
      </c>
      <c r="F1639">
        <v>124327</v>
      </c>
      <c r="G1639">
        <v>119460</v>
      </c>
      <c r="H1639">
        <v>0.96085323381083754</v>
      </c>
      <c r="I1639" t="str">
        <f>VLOOKUP($B1639&amp;$E1639,'Employee List'!$A:$E,5,0)</f>
        <v>E-1423</v>
      </c>
    </row>
    <row r="1640" spans="1:9" x14ac:dyDescent="0.35">
      <c r="A1640" t="s">
        <v>1257</v>
      </c>
      <c r="B1640" t="s">
        <v>58</v>
      </c>
      <c r="C1640" t="s">
        <v>351</v>
      </c>
      <c r="D1640" t="s">
        <v>1260</v>
      </c>
      <c r="E1640" t="s">
        <v>31</v>
      </c>
      <c r="F1640">
        <v>139959</v>
      </c>
      <c r="G1640">
        <v>154862</v>
      </c>
      <c r="H1640">
        <v>1.1064811837752484</v>
      </c>
      <c r="I1640" t="str">
        <f>VLOOKUP($B1640&amp;$E1640,'Employee List'!$A:$E,5,0)</f>
        <v>E-1423</v>
      </c>
    </row>
    <row r="1641" spans="1:9" x14ac:dyDescent="0.35">
      <c r="A1641" t="s">
        <v>1257</v>
      </c>
      <c r="B1641" t="s">
        <v>58</v>
      </c>
      <c r="C1641" t="s">
        <v>351</v>
      </c>
      <c r="D1641" t="s">
        <v>1261</v>
      </c>
      <c r="E1641" t="s">
        <v>29</v>
      </c>
      <c r="F1641">
        <v>38393</v>
      </c>
      <c r="G1641">
        <v>44467</v>
      </c>
      <c r="H1641">
        <v>1.1582059229547053</v>
      </c>
      <c r="I1641" t="str">
        <f>VLOOKUP($B1641&amp;$E1641,'Employee List'!$A:$E,5,0)</f>
        <v>E-1133</v>
      </c>
    </row>
    <row r="1642" spans="1:9" x14ac:dyDescent="0.35">
      <c r="A1642" t="s">
        <v>1257</v>
      </c>
      <c r="B1642" t="s">
        <v>58</v>
      </c>
      <c r="C1642" t="s">
        <v>351</v>
      </c>
      <c r="D1642" t="s">
        <v>1261</v>
      </c>
      <c r="E1642" t="s">
        <v>30</v>
      </c>
      <c r="F1642">
        <v>36684</v>
      </c>
      <c r="G1642">
        <v>28398</v>
      </c>
      <c r="H1642">
        <v>0.77412495911023882</v>
      </c>
      <c r="I1642" t="str">
        <f>VLOOKUP($B1642&amp;$E1642,'Employee List'!$A:$E,5,0)</f>
        <v>E-1423</v>
      </c>
    </row>
    <row r="1643" spans="1:9" x14ac:dyDescent="0.35">
      <c r="A1643" t="s">
        <v>1257</v>
      </c>
      <c r="B1643" t="s">
        <v>58</v>
      </c>
      <c r="C1643" t="s">
        <v>351</v>
      </c>
      <c r="D1643" t="s">
        <v>1261</v>
      </c>
      <c r="E1643" t="s">
        <v>31</v>
      </c>
      <c r="F1643">
        <v>38725</v>
      </c>
      <c r="G1643">
        <v>24242</v>
      </c>
      <c r="H1643">
        <v>0.62600387346675279</v>
      </c>
      <c r="I1643" t="str">
        <f>VLOOKUP($B1643&amp;$E1643,'Employee List'!$A:$E,5,0)</f>
        <v>E-1423</v>
      </c>
    </row>
    <row r="1644" spans="1:9" x14ac:dyDescent="0.35">
      <c r="A1644" t="s">
        <v>1257</v>
      </c>
      <c r="B1644" t="s">
        <v>58</v>
      </c>
      <c r="C1644" t="s">
        <v>351</v>
      </c>
      <c r="D1644" t="s">
        <v>1266</v>
      </c>
      <c r="E1644" t="s">
        <v>29</v>
      </c>
      <c r="F1644">
        <v>70374</v>
      </c>
      <c r="G1644">
        <v>53099</v>
      </c>
      <c r="H1644">
        <v>0.75452581919458894</v>
      </c>
      <c r="I1644" t="str">
        <f>VLOOKUP($B1644&amp;$E1644,'Employee List'!$A:$E,5,0)</f>
        <v>E-1133</v>
      </c>
    </row>
    <row r="1645" spans="1:9" x14ac:dyDescent="0.35">
      <c r="A1645" t="s">
        <v>1257</v>
      </c>
      <c r="B1645" t="s">
        <v>58</v>
      </c>
      <c r="C1645" t="s">
        <v>351</v>
      </c>
      <c r="D1645" t="s">
        <v>1266</v>
      </c>
      <c r="E1645" t="s">
        <v>30</v>
      </c>
      <c r="F1645">
        <v>72752</v>
      </c>
      <c r="G1645">
        <v>53566</v>
      </c>
      <c r="H1645">
        <v>0.7362821640642182</v>
      </c>
      <c r="I1645" t="str">
        <f>VLOOKUP($B1645&amp;$E1645,'Employee List'!$A:$E,5,0)</f>
        <v>E-1423</v>
      </c>
    </row>
    <row r="1646" spans="1:9" x14ac:dyDescent="0.35">
      <c r="A1646" t="s">
        <v>1257</v>
      </c>
      <c r="B1646" t="s">
        <v>58</v>
      </c>
      <c r="C1646" t="s">
        <v>351</v>
      </c>
      <c r="D1646" t="s">
        <v>1266</v>
      </c>
      <c r="E1646" t="s">
        <v>31</v>
      </c>
      <c r="F1646">
        <v>72583</v>
      </c>
      <c r="G1646">
        <v>35717</v>
      </c>
      <c r="H1646">
        <v>0.4920849234669275</v>
      </c>
      <c r="I1646" t="str">
        <f>VLOOKUP($B1646&amp;$E1646,'Employee List'!$A:$E,5,0)</f>
        <v>E-1423</v>
      </c>
    </row>
    <row r="1647" spans="1:9" x14ac:dyDescent="0.35">
      <c r="A1647" t="s">
        <v>1257</v>
      </c>
      <c r="B1647" t="s">
        <v>58</v>
      </c>
      <c r="C1647" t="s">
        <v>351</v>
      </c>
      <c r="D1647" t="s">
        <v>1267</v>
      </c>
      <c r="E1647" t="s">
        <v>29</v>
      </c>
      <c r="F1647">
        <v>74805</v>
      </c>
      <c r="G1647">
        <v>58106</v>
      </c>
      <c r="H1647">
        <v>0.77676625893991047</v>
      </c>
      <c r="I1647" t="str">
        <f>VLOOKUP($B1647&amp;$E1647,'Employee List'!$A:$E,5,0)</f>
        <v>E-1133</v>
      </c>
    </row>
    <row r="1648" spans="1:9" x14ac:dyDescent="0.35">
      <c r="A1648" t="s">
        <v>1257</v>
      </c>
      <c r="B1648" t="s">
        <v>58</v>
      </c>
      <c r="C1648" t="s">
        <v>351</v>
      </c>
      <c r="D1648" t="s">
        <v>1267</v>
      </c>
      <c r="E1648" t="s">
        <v>30</v>
      </c>
      <c r="F1648">
        <v>77464</v>
      </c>
      <c r="G1648">
        <v>55630</v>
      </c>
      <c r="H1648">
        <v>0.71814003924403591</v>
      </c>
      <c r="I1648" t="str">
        <f>VLOOKUP($B1648&amp;$E1648,'Employee List'!$A:$E,5,0)</f>
        <v>E-1423</v>
      </c>
    </row>
    <row r="1649" spans="1:9" x14ac:dyDescent="0.35">
      <c r="A1649" t="s">
        <v>1257</v>
      </c>
      <c r="B1649" t="s">
        <v>58</v>
      </c>
      <c r="C1649" t="s">
        <v>351</v>
      </c>
      <c r="D1649" t="s">
        <v>1267</v>
      </c>
      <c r="E1649" t="s">
        <v>31</v>
      </c>
      <c r="F1649">
        <v>74942</v>
      </c>
      <c r="G1649">
        <v>54650</v>
      </c>
      <c r="H1649">
        <v>0.72923060500120096</v>
      </c>
      <c r="I1649" t="str">
        <f>VLOOKUP($B1649&amp;$E1649,'Employee List'!$A:$E,5,0)</f>
        <v>E-1423</v>
      </c>
    </row>
    <row r="1650" spans="1:9" x14ac:dyDescent="0.35">
      <c r="A1650" t="s">
        <v>1257</v>
      </c>
      <c r="B1650" t="s">
        <v>58</v>
      </c>
      <c r="C1650" t="s">
        <v>351</v>
      </c>
      <c r="D1650" t="s">
        <v>1268</v>
      </c>
      <c r="E1650" t="s">
        <v>29</v>
      </c>
      <c r="F1650">
        <v>13052</v>
      </c>
      <c r="G1650">
        <v>3475</v>
      </c>
      <c r="H1650">
        <v>0.26624272142200428</v>
      </c>
      <c r="I1650" t="str">
        <f>VLOOKUP($B1650&amp;$E1650,'Employee List'!$A:$E,5,0)</f>
        <v>E-1133</v>
      </c>
    </row>
    <row r="1651" spans="1:9" x14ac:dyDescent="0.35">
      <c r="A1651" t="s">
        <v>1257</v>
      </c>
      <c r="B1651" t="s">
        <v>58</v>
      </c>
      <c r="C1651" t="s">
        <v>351</v>
      </c>
      <c r="D1651" t="s">
        <v>1268</v>
      </c>
      <c r="E1651" t="s">
        <v>30</v>
      </c>
      <c r="F1651">
        <v>11029</v>
      </c>
      <c r="G1651">
        <v>5349</v>
      </c>
      <c r="H1651">
        <v>0.48499410644664065</v>
      </c>
      <c r="I1651" t="str">
        <f>VLOOKUP($B1651&amp;$E1651,'Employee List'!$A:$E,5,0)</f>
        <v>E-1423</v>
      </c>
    </row>
    <row r="1652" spans="1:9" x14ac:dyDescent="0.35">
      <c r="A1652" t="s">
        <v>1257</v>
      </c>
      <c r="B1652" t="s">
        <v>58</v>
      </c>
      <c r="C1652" t="s">
        <v>351</v>
      </c>
      <c r="D1652" t="s">
        <v>1268</v>
      </c>
      <c r="E1652" t="s">
        <v>31</v>
      </c>
      <c r="F1652">
        <v>12532</v>
      </c>
      <c r="G1652">
        <v>5234</v>
      </c>
      <c r="H1652">
        <v>0.4176508139163741</v>
      </c>
      <c r="I1652" t="str">
        <f>VLOOKUP($B1652&amp;$E1652,'Employee List'!$A:$E,5,0)</f>
        <v>E-1423</v>
      </c>
    </row>
    <row r="1653" spans="1:9" x14ac:dyDescent="0.35">
      <c r="A1653" t="s">
        <v>1257</v>
      </c>
      <c r="B1653" t="s">
        <v>58</v>
      </c>
      <c r="C1653" t="s">
        <v>351</v>
      </c>
      <c r="D1653" t="s">
        <v>1269</v>
      </c>
      <c r="E1653" t="s">
        <v>29</v>
      </c>
      <c r="F1653">
        <v>12009</v>
      </c>
      <c r="G1653">
        <v>15350</v>
      </c>
      <c r="H1653">
        <v>1.2782080106586726</v>
      </c>
      <c r="I1653" t="str">
        <f>VLOOKUP($B1653&amp;$E1653,'Employee List'!$A:$E,5,0)</f>
        <v>E-1133</v>
      </c>
    </row>
    <row r="1654" spans="1:9" x14ac:dyDescent="0.35">
      <c r="A1654" t="s">
        <v>1257</v>
      </c>
      <c r="B1654" t="s">
        <v>58</v>
      </c>
      <c r="C1654" t="s">
        <v>351</v>
      </c>
      <c r="D1654" t="s">
        <v>1269</v>
      </c>
      <c r="E1654" t="s">
        <v>30</v>
      </c>
      <c r="F1654">
        <v>10183</v>
      </c>
      <c r="G1654">
        <v>24578</v>
      </c>
      <c r="H1654">
        <v>2.4136305607384858</v>
      </c>
      <c r="I1654" t="str">
        <f>VLOOKUP($B1654&amp;$E1654,'Employee List'!$A:$E,5,0)</f>
        <v>E-1423</v>
      </c>
    </row>
    <row r="1655" spans="1:9" x14ac:dyDescent="0.35">
      <c r="A1655" t="s">
        <v>1257</v>
      </c>
      <c r="B1655" t="s">
        <v>58</v>
      </c>
      <c r="C1655" t="s">
        <v>351</v>
      </c>
      <c r="D1655" t="s">
        <v>1269</v>
      </c>
      <c r="E1655" t="s">
        <v>31</v>
      </c>
      <c r="F1655">
        <v>7696</v>
      </c>
      <c r="G1655">
        <v>13275</v>
      </c>
      <c r="H1655">
        <v>1.7249220374220373</v>
      </c>
      <c r="I1655" t="str">
        <f>VLOOKUP($B1655&amp;$E1655,'Employee List'!$A:$E,5,0)</f>
        <v>E-1423</v>
      </c>
    </row>
    <row r="1656" spans="1:9" x14ac:dyDescent="0.35">
      <c r="A1656" t="s">
        <v>1257</v>
      </c>
      <c r="B1656" t="s">
        <v>58</v>
      </c>
      <c r="C1656" t="s">
        <v>351</v>
      </c>
      <c r="D1656" t="s">
        <v>1270</v>
      </c>
      <c r="E1656" t="s">
        <v>29</v>
      </c>
      <c r="F1656">
        <v>6570</v>
      </c>
      <c r="G1656">
        <v>4305</v>
      </c>
      <c r="H1656">
        <v>0.65525114155251141</v>
      </c>
      <c r="I1656" t="str">
        <f>VLOOKUP($B1656&amp;$E1656,'Employee List'!$A:$E,5,0)</f>
        <v>E-1133</v>
      </c>
    </row>
    <row r="1657" spans="1:9" x14ac:dyDescent="0.35">
      <c r="A1657" t="s">
        <v>1257</v>
      </c>
      <c r="B1657" t="s">
        <v>58</v>
      </c>
      <c r="C1657" t="s">
        <v>351</v>
      </c>
      <c r="D1657" t="s">
        <v>1270</v>
      </c>
      <c r="E1657" t="s">
        <v>30</v>
      </c>
      <c r="F1657">
        <v>8518</v>
      </c>
      <c r="G1657">
        <v>4908</v>
      </c>
      <c r="H1657">
        <v>0.57619159427095568</v>
      </c>
      <c r="I1657" t="str">
        <f>VLOOKUP($B1657&amp;$E1657,'Employee List'!$A:$E,5,0)</f>
        <v>E-1423</v>
      </c>
    </row>
    <row r="1658" spans="1:9" x14ac:dyDescent="0.35">
      <c r="A1658" t="s">
        <v>1257</v>
      </c>
      <c r="B1658" t="s">
        <v>58</v>
      </c>
      <c r="C1658" t="s">
        <v>351</v>
      </c>
      <c r="D1658" t="s">
        <v>1270</v>
      </c>
      <c r="E1658" t="s">
        <v>31</v>
      </c>
      <c r="F1658">
        <v>6853</v>
      </c>
      <c r="G1658">
        <v>6366</v>
      </c>
      <c r="H1658">
        <v>0.92893623230701883</v>
      </c>
      <c r="I1658" t="str">
        <f>VLOOKUP($B1658&amp;$E1658,'Employee List'!$A:$E,5,0)</f>
        <v>E-1423</v>
      </c>
    </row>
    <row r="1659" spans="1:9" x14ac:dyDescent="0.35">
      <c r="A1659" t="s">
        <v>1257</v>
      </c>
      <c r="B1659" t="s">
        <v>58</v>
      </c>
      <c r="C1659" t="s">
        <v>351</v>
      </c>
      <c r="D1659" t="s">
        <v>1271</v>
      </c>
      <c r="E1659" t="s">
        <v>29</v>
      </c>
      <c r="F1659">
        <v>13118</v>
      </c>
      <c r="G1659">
        <v>13112</v>
      </c>
      <c r="H1659">
        <v>0.99954261320323223</v>
      </c>
      <c r="I1659" t="str">
        <f>VLOOKUP($B1659&amp;$E1659,'Employee List'!$A:$E,5,0)</f>
        <v>E-1133</v>
      </c>
    </row>
    <row r="1660" spans="1:9" x14ac:dyDescent="0.35">
      <c r="A1660" t="s">
        <v>1257</v>
      </c>
      <c r="B1660" t="s">
        <v>58</v>
      </c>
      <c r="C1660" t="s">
        <v>351</v>
      </c>
      <c r="D1660" t="s">
        <v>1271</v>
      </c>
      <c r="E1660" t="s">
        <v>30</v>
      </c>
      <c r="F1660">
        <v>13756</v>
      </c>
      <c r="G1660">
        <v>9389</v>
      </c>
      <c r="H1660">
        <v>0.68253852864204712</v>
      </c>
      <c r="I1660" t="str">
        <f>VLOOKUP($B1660&amp;$E1660,'Employee List'!$A:$E,5,0)</f>
        <v>E-1423</v>
      </c>
    </row>
    <row r="1661" spans="1:9" x14ac:dyDescent="0.35">
      <c r="A1661" t="s">
        <v>1257</v>
      </c>
      <c r="B1661" t="s">
        <v>58</v>
      </c>
      <c r="C1661" t="s">
        <v>351</v>
      </c>
      <c r="D1661" t="s">
        <v>1271</v>
      </c>
      <c r="E1661" t="s">
        <v>31</v>
      </c>
      <c r="F1661">
        <v>11599</v>
      </c>
      <c r="G1661">
        <v>6859</v>
      </c>
      <c r="H1661">
        <v>0.59134408138632644</v>
      </c>
      <c r="I1661" t="str">
        <f>VLOOKUP($B1661&amp;$E1661,'Employee List'!$A:$E,5,0)</f>
        <v>E-1423</v>
      </c>
    </row>
    <row r="1662" spans="1:9" x14ac:dyDescent="0.35">
      <c r="A1662" t="s">
        <v>1257</v>
      </c>
      <c r="B1662" t="s">
        <v>58</v>
      </c>
      <c r="C1662" t="s">
        <v>351</v>
      </c>
      <c r="D1662" t="s">
        <v>1258</v>
      </c>
      <c r="E1662" t="s">
        <v>29</v>
      </c>
      <c r="F1662">
        <v>130131</v>
      </c>
      <c r="G1662">
        <v>182168</v>
      </c>
      <c r="H1662">
        <v>1.3998816577141495</v>
      </c>
      <c r="I1662" t="str">
        <f>VLOOKUP($B1662&amp;$E1662,'Employee List'!$A:$E,5,0)</f>
        <v>E-1133</v>
      </c>
    </row>
    <row r="1663" spans="1:9" x14ac:dyDescent="0.35">
      <c r="A1663" t="s">
        <v>1257</v>
      </c>
      <c r="B1663" t="s">
        <v>58</v>
      </c>
      <c r="C1663" t="s">
        <v>351</v>
      </c>
      <c r="D1663" t="s">
        <v>1258</v>
      </c>
      <c r="E1663" t="s">
        <v>30</v>
      </c>
      <c r="F1663">
        <v>128253</v>
      </c>
      <c r="G1663">
        <v>132242</v>
      </c>
      <c r="H1663">
        <v>1.0311025862942778</v>
      </c>
      <c r="I1663" t="str">
        <f>VLOOKUP($B1663&amp;$E1663,'Employee List'!$A:$E,5,0)</f>
        <v>E-1423</v>
      </c>
    </row>
    <row r="1664" spans="1:9" x14ac:dyDescent="0.35">
      <c r="A1664" t="s">
        <v>1257</v>
      </c>
      <c r="B1664" t="s">
        <v>58</v>
      </c>
      <c r="C1664" t="s">
        <v>351</v>
      </c>
      <c r="D1664" t="s">
        <v>1258</v>
      </c>
      <c r="E1664" t="s">
        <v>31</v>
      </c>
      <c r="F1664">
        <v>121279</v>
      </c>
      <c r="G1664">
        <v>74128</v>
      </c>
      <c r="H1664">
        <v>0.61121876004914288</v>
      </c>
      <c r="I1664" t="str">
        <f>VLOOKUP($B1664&amp;$E1664,'Employee List'!$A:$E,5,0)</f>
        <v>E-1423</v>
      </c>
    </row>
    <row r="1665" spans="1:9" x14ac:dyDescent="0.35">
      <c r="A1665" t="s">
        <v>1257</v>
      </c>
      <c r="B1665" t="s">
        <v>58</v>
      </c>
      <c r="C1665" t="s">
        <v>351</v>
      </c>
      <c r="D1665" t="s">
        <v>1272</v>
      </c>
      <c r="E1665" t="s">
        <v>29</v>
      </c>
      <c r="F1665">
        <v>14790</v>
      </c>
      <c r="G1665">
        <v>14281</v>
      </c>
      <c r="H1665">
        <v>0.96558485463150778</v>
      </c>
      <c r="I1665" t="str">
        <f>VLOOKUP($B1665&amp;$E1665,'Employee List'!$A:$E,5,0)</f>
        <v>E-1133</v>
      </c>
    </row>
    <row r="1666" spans="1:9" x14ac:dyDescent="0.35">
      <c r="A1666" t="s">
        <v>1257</v>
      </c>
      <c r="B1666" t="s">
        <v>58</v>
      </c>
      <c r="C1666" t="s">
        <v>351</v>
      </c>
      <c r="D1666" t="s">
        <v>1272</v>
      </c>
      <c r="E1666" t="s">
        <v>30</v>
      </c>
      <c r="F1666">
        <v>17467</v>
      </c>
      <c r="G1666">
        <v>15286</v>
      </c>
      <c r="H1666">
        <v>0.87513597068758231</v>
      </c>
      <c r="I1666" t="str">
        <f>VLOOKUP($B1666&amp;$E1666,'Employee List'!$A:$E,5,0)</f>
        <v>E-1423</v>
      </c>
    </row>
    <row r="1667" spans="1:9" x14ac:dyDescent="0.35">
      <c r="A1667" t="s">
        <v>1257</v>
      </c>
      <c r="B1667" t="s">
        <v>58</v>
      </c>
      <c r="C1667" t="s">
        <v>351</v>
      </c>
      <c r="D1667" t="s">
        <v>1272</v>
      </c>
      <c r="E1667" t="s">
        <v>31</v>
      </c>
      <c r="F1667">
        <v>18815</v>
      </c>
      <c r="G1667">
        <v>14854</v>
      </c>
      <c r="H1667">
        <v>0.78947648153069361</v>
      </c>
      <c r="I1667" t="str">
        <f>VLOOKUP($B1667&amp;$E1667,'Employee List'!$A:$E,5,0)</f>
        <v>E-1423</v>
      </c>
    </row>
    <row r="1668" spans="1:9" x14ac:dyDescent="0.35">
      <c r="A1668" t="s">
        <v>1257</v>
      </c>
      <c r="B1668" t="s">
        <v>58</v>
      </c>
      <c r="C1668" t="s">
        <v>351</v>
      </c>
      <c r="D1668" t="s">
        <v>1259</v>
      </c>
      <c r="E1668" t="s">
        <v>29</v>
      </c>
      <c r="F1668">
        <v>39541</v>
      </c>
      <c r="G1668">
        <v>26716</v>
      </c>
      <c r="H1668">
        <v>0.67565311954679952</v>
      </c>
      <c r="I1668" t="str">
        <f>VLOOKUP($B1668&amp;$E1668,'Employee List'!$A:$E,5,0)</f>
        <v>E-1133</v>
      </c>
    </row>
    <row r="1669" spans="1:9" x14ac:dyDescent="0.35">
      <c r="A1669" t="s">
        <v>1257</v>
      </c>
      <c r="B1669" t="s">
        <v>58</v>
      </c>
      <c r="C1669" t="s">
        <v>351</v>
      </c>
      <c r="D1669" t="s">
        <v>1259</v>
      </c>
      <c r="E1669" t="s">
        <v>30</v>
      </c>
      <c r="F1669">
        <v>37402</v>
      </c>
      <c r="G1669">
        <v>28833</v>
      </c>
      <c r="H1669">
        <v>0.77089460456660075</v>
      </c>
      <c r="I1669" t="str">
        <f>VLOOKUP($B1669&amp;$E1669,'Employee List'!$A:$E,5,0)</f>
        <v>E-1423</v>
      </c>
    </row>
    <row r="1670" spans="1:9" x14ac:dyDescent="0.35">
      <c r="A1670" t="s">
        <v>1257</v>
      </c>
      <c r="B1670" t="s">
        <v>58</v>
      </c>
      <c r="C1670" t="s">
        <v>351</v>
      </c>
      <c r="D1670" t="s">
        <v>1259</v>
      </c>
      <c r="E1670" t="s">
        <v>31</v>
      </c>
      <c r="F1670">
        <v>38285</v>
      </c>
      <c r="G1670">
        <v>21096</v>
      </c>
      <c r="H1670">
        <v>0.55102520569413604</v>
      </c>
      <c r="I1670" t="str">
        <f>VLOOKUP($B1670&amp;$E1670,'Employee List'!$A:$E,5,0)</f>
        <v>E-1423</v>
      </c>
    </row>
    <row r="1671" spans="1:9" x14ac:dyDescent="0.35">
      <c r="A1671" t="s">
        <v>1257</v>
      </c>
      <c r="B1671" t="s">
        <v>58</v>
      </c>
      <c r="C1671" t="s">
        <v>351</v>
      </c>
      <c r="D1671" t="s">
        <v>1273</v>
      </c>
      <c r="E1671" t="s">
        <v>29</v>
      </c>
      <c r="F1671">
        <v>12390</v>
      </c>
      <c r="G1671">
        <v>12728</v>
      </c>
      <c r="H1671">
        <v>1.0272800645682001</v>
      </c>
      <c r="I1671" t="str">
        <f>VLOOKUP($B1671&amp;$E1671,'Employee List'!$A:$E,5,0)</f>
        <v>E-1133</v>
      </c>
    </row>
    <row r="1672" spans="1:9" x14ac:dyDescent="0.35">
      <c r="A1672" t="s">
        <v>1257</v>
      </c>
      <c r="B1672" t="s">
        <v>58</v>
      </c>
      <c r="C1672" t="s">
        <v>351</v>
      </c>
      <c r="D1672" t="s">
        <v>1273</v>
      </c>
      <c r="E1672" t="s">
        <v>30</v>
      </c>
      <c r="F1672">
        <v>12452</v>
      </c>
      <c r="G1672">
        <v>10179</v>
      </c>
      <c r="H1672">
        <v>0.81745904272406045</v>
      </c>
      <c r="I1672" t="str">
        <f>VLOOKUP($B1672&amp;$E1672,'Employee List'!$A:$E,5,0)</f>
        <v>E-1423</v>
      </c>
    </row>
    <row r="1673" spans="1:9" x14ac:dyDescent="0.35">
      <c r="A1673" t="s">
        <v>1257</v>
      </c>
      <c r="B1673" t="s">
        <v>58</v>
      </c>
      <c r="C1673" t="s">
        <v>351</v>
      </c>
      <c r="D1673" t="s">
        <v>1273</v>
      </c>
      <c r="E1673" t="s">
        <v>31</v>
      </c>
      <c r="F1673">
        <v>11602</v>
      </c>
      <c r="G1673">
        <v>12046</v>
      </c>
      <c r="H1673">
        <v>1.0382692639200137</v>
      </c>
      <c r="I1673" t="str">
        <f>VLOOKUP($B1673&amp;$E1673,'Employee List'!$A:$E,5,0)</f>
        <v>E-1423</v>
      </c>
    </row>
    <row r="1674" spans="1:9" x14ac:dyDescent="0.35">
      <c r="A1674" t="s">
        <v>1257</v>
      </c>
      <c r="B1674" t="s">
        <v>58</v>
      </c>
      <c r="C1674" t="s">
        <v>351</v>
      </c>
      <c r="D1674" t="s">
        <v>1275</v>
      </c>
      <c r="E1674" t="s">
        <v>29</v>
      </c>
      <c r="F1674">
        <v>3441</v>
      </c>
      <c r="G1674">
        <v>5747</v>
      </c>
      <c r="H1674">
        <v>1.6701540249927347</v>
      </c>
      <c r="I1674" t="str">
        <f>VLOOKUP($B1674&amp;$E1674,'Employee List'!$A:$E,5,0)</f>
        <v>E-1133</v>
      </c>
    </row>
    <row r="1675" spans="1:9" x14ac:dyDescent="0.35">
      <c r="A1675" t="s">
        <v>1257</v>
      </c>
      <c r="B1675" t="s">
        <v>58</v>
      </c>
      <c r="C1675" t="s">
        <v>351</v>
      </c>
      <c r="D1675" t="s">
        <v>1275</v>
      </c>
      <c r="E1675" t="s">
        <v>30</v>
      </c>
      <c r="F1675">
        <v>1460</v>
      </c>
      <c r="G1675">
        <v>5843</v>
      </c>
      <c r="H1675">
        <v>4.0020547945205482</v>
      </c>
      <c r="I1675" t="str">
        <f>VLOOKUP($B1675&amp;$E1675,'Employee List'!$A:$E,5,0)</f>
        <v>E-1423</v>
      </c>
    </row>
    <row r="1676" spans="1:9" x14ac:dyDescent="0.35">
      <c r="A1676" t="s">
        <v>1257</v>
      </c>
      <c r="B1676" t="s">
        <v>58</v>
      </c>
      <c r="C1676" t="s">
        <v>351</v>
      </c>
      <c r="D1676" t="s">
        <v>1275</v>
      </c>
      <c r="E1676" t="s">
        <v>31</v>
      </c>
      <c r="F1676">
        <v>4343</v>
      </c>
      <c r="G1676">
        <v>3586</v>
      </c>
      <c r="H1676">
        <v>0.8256965231406862</v>
      </c>
      <c r="I1676" t="str">
        <f>VLOOKUP($B1676&amp;$E1676,'Employee List'!$A:$E,5,0)</f>
        <v>E-1423</v>
      </c>
    </row>
    <row r="1677" spans="1:9" x14ac:dyDescent="0.35">
      <c r="A1677" t="s">
        <v>1257</v>
      </c>
      <c r="B1677" t="s">
        <v>58</v>
      </c>
      <c r="C1677" t="s">
        <v>351</v>
      </c>
      <c r="D1677" t="s">
        <v>1276</v>
      </c>
      <c r="E1677" t="s">
        <v>29</v>
      </c>
      <c r="F1677">
        <v>2698</v>
      </c>
      <c r="G1677">
        <v>3009</v>
      </c>
      <c r="H1677">
        <v>1.11527057079318</v>
      </c>
      <c r="I1677" t="str">
        <f>VLOOKUP($B1677&amp;$E1677,'Employee List'!$A:$E,5,0)</f>
        <v>E-1133</v>
      </c>
    </row>
    <row r="1678" spans="1:9" x14ac:dyDescent="0.35">
      <c r="A1678" t="s">
        <v>1257</v>
      </c>
      <c r="B1678" t="s">
        <v>58</v>
      </c>
      <c r="C1678" t="s">
        <v>351</v>
      </c>
      <c r="D1678" t="s">
        <v>1276</v>
      </c>
      <c r="E1678" t="s">
        <v>30</v>
      </c>
      <c r="F1678">
        <v>3133</v>
      </c>
      <c r="G1678">
        <v>2986</v>
      </c>
      <c r="H1678">
        <v>0.95308011490584099</v>
      </c>
      <c r="I1678" t="str">
        <f>VLOOKUP($B1678&amp;$E1678,'Employee List'!$A:$E,5,0)</f>
        <v>E-1423</v>
      </c>
    </row>
    <row r="1679" spans="1:9" x14ac:dyDescent="0.35">
      <c r="A1679" t="s">
        <v>1257</v>
      </c>
      <c r="B1679" t="s">
        <v>58</v>
      </c>
      <c r="C1679" t="s">
        <v>351</v>
      </c>
      <c r="D1679" t="s">
        <v>1276</v>
      </c>
      <c r="E1679" t="s">
        <v>31</v>
      </c>
      <c r="F1679">
        <v>1824</v>
      </c>
      <c r="G1679">
        <v>1675</v>
      </c>
      <c r="H1679">
        <v>0.91831140350877194</v>
      </c>
      <c r="I1679" t="str">
        <f>VLOOKUP($B1679&amp;$E1679,'Employee List'!$A:$E,5,0)</f>
        <v>E-1423</v>
      </c>
    </row>
    <row r="1680" spans="1:9" x14ac:dyDescent="0.35">
      <c r="A1680" t="s">
        <v>1257</v>
      </c>
      <c r="B1680" t="s">
        <v>58</v>
      </c>
      <c r="C1680" t="s">
        <v>351</v>
      </c>
      <c r="D1680" t="s">
        <v>1277</v>
      </c>
      <c r="E1680" t="s">
        <v>29</v>
      </c>
      <c r="F1680">
        <v>9685</v>
      </c>
      <c r="G1680">
        <v>6134</v>
      </c>
      <c r="H1680">
        <v>0.63335054207537433</v>
      </c>
      <c r="I1680" t="str">
        <f>VLOOKUP($B1680&amp;$E1680,'Employee List'!$A:$E,5,0)</f>
        <v>E-1133</v>
      </c>
    </row>
    <row r="1681" spans="1:9" x14ac:dyDescent="0.35">
      <c r="A1681" t="s">
        <v>1257</v>
      </c>
      <c r="B1681" t="s">
        <v>58</v>
      </c>
      <c r="C1681" t="s">
        <v>351</v>
      </c>
      <c r="D1681" t="s">
        <v>1277</v>
      </c>
      <c r="E1681" t="s">
        <v>30</v>
      </c>
      <c r="F1681">
        <v>6417</v>
      </c>
      <c r="G1681">
        <v>8416</v>
      </c>
      <c r="H1681">
        <v>1.3115162848683186</v>
      </c>
      <c r="I1681" t="str">
        <f>VLOOKUP($B1681&amp;$E1681,'Employee List'!$A:$E,5,0)</f>
        <v>E-1423</v>
      </c>
    </row>
    <row r="1682" spans="1:9" x14ac:dyDescent="0.35">
      <c r="A1682" t="s">
        <v>1257</v>
      </c>
      <c r="B1682" t="s">
        <v>58</v>
      </c>
      <c r="C1682" t="s">
        <v>351</v>
      </c>
      <c r="D1682" t="s">
        <v>1277</v>
      </c>
      <c r="E1682" t="s">
        <v>31</v>
      </c>
      <c r="F1682">
        <v>6662</v>
      </c>
      <c r="G1682">
        <v>7453</v>
      </c>
      <c r="H1682">
        <v>1.1187331131792255</v>
      </c>
      <c r="I1682" t="str">
        <f>VLOOKUP($B1682&amp;$E1682,'Employee List'!$A:$E,5,0)</f>
        <v>E-1423</v>
      </c>
    </row>
    <row r="1683" spans="1:9" x14ac:dyDescent="0.35">
      <c r="A1683" t="s">
        <v>1257</v>
      </c>
      <c r="B1683" t="s">
        <v>58</v>
      </c>
      <c r="C1683" t="s">
        <v>351</v>
      </c>
      <c r="D1683" t="s">
        <v>1278</v>
      </c>
      <c r="E1683" t="s">
        <v>29</v>
      </c>
      <c r="F1683">
        <v>22432</v>
      </c>
      <c r="G1683">
        <v>18705</v>
      </c>
      <c r="H1683">
        <v>0.83385342368045645</v>
      </c>
      <c r="I1683" t="str">
        <f>VLOOKUP($B1683&amp;$E1683,'Employee List'!$A:$E,5,0)</f>
        <v>E-1133</v>
      </c>
    </row>
    <row r="1684" spans="1:9" x14ac:dyDescent="0.35">
      <c r="A1684" t="s">
        <v>1257</v>
      </c>
      <c r="B1684" t="s">
        <v>58</v>
      </c>
      <c r="C1684" t="s">
        <v>351</v>
      </c>
      <c r="D1684" t="s">
        <v>1278</v>
      </c>
      <c r="E1684" t="s">
        <v>30</v>
      </c>
      <c r="F1684">
        <v>22907</v>
      </c>
      <c r="G1684">
        <v>22794</v>
      </c>
      <c r="H1684">
        <v>0.99506701008425369</v>
      </c>
      <c r="I1684" t="str">
        <f>VLOOKUP($B1684&amp;$E1684,'Employee List'!$A:$E,5,0)</f>
        <v>E-1423</v>
      </c>
    </row>
    <row r="1685" spans="1:9" x14ac:dyDescent="0.35">
      <c r="A1685" t="s">
        <v>1257</v>
      </c>
      <c r="B1685" t="s">
        <v>58</v>
      </c>
      <c r="C1685" t="s">
        <v>351</v>
      </c>
      <c r="D1685" t="s">
        <v>1278</v>
      </c>
      <c r="E1685" t="s">
        <v>31</v>
      </c>
      <c r="F1685">
        <v>22077</v>
      </c>
      <c r="G1685">
        <v>14700</v>
      </c>
      <c r="H1685">
        <v>0.66585133849707845</v>
      </c>
      <c r="I1685" t="str">
        <f>VLOOKUP($B1685&amp;$E1685,'Employee List'!$A:$E,5,0)</f>
        <v>E-1423</v>
      </c>
    </row>
    <row r="1686" spans="1:9" x14ac:dyDescent="0.35">
      <c r="A1686" t="s">
        <v>1257</v>
      </c>
      <c r="B1686" t="s">
        <v>58</v>
      </c>
      <c r="C1686" t="s">
        <v>351</v>
      </c>
      <c r="D1686" t="s">
        <v>1279</v>
      </c>
      <c r="E1686" t="s">
        <v>29</v>
      </c>
      <c r="F1686">
        <v>3318</v>
      </c>
      <c r="G1686">
        <v>1540</v>
      </c>
      <c r="H1686">
        <v>0.46413502109704641</v>
      </c>
      <c r="I1686" t="str">
        <f>VLOOKUP($B1686&amp;$E1686,'Employee List'!$A:$E,5,0)</f>
        <v>E-1133</v>
      </c>
    </row>
    <row r="1687" spans="1:9" x14ac:dyDescent="0.35">
      <c r="A1687" t="s">
        <v>1257</v>
      </c>
      <c r="B1687" t="s">
        <v>58</v>
      </c>
      <c r="C1687" t="s">
        <v>351</v>
      </c>
      <c r="D1687" t="s">
        <v>1279</v>
      </c>
      <c r="E1687" t="s">
        <v>30</v>
      </c>
      <c r="F1687">
        <v>3001</v>
      </c>
      <c r="G1687">
        <v>4253</v>
      </c>
      <c r="H1687">
        <v>1.417194268577141</v>
      </c>
      <c r="I1687" t="str">
        <f>VLOOKUP($B1687&amp;$E1687,'Employee List'!$A:$E,5,0)</f>
        <v>E-1423</v>
      </c>
    </row>
    <row r="1688" spans="1:9" x14ac:dyDescent="0.35">
      <c r="A1688" t="s">
        <v>1257</v>
      </c>
      <c r="B1688" t="s">
        <v>58</v>
      </c>
      <c r="C1688" t="s">
        <v>351</v>
      </c>
      <c r="D1688" t="s">
        <v>1279</v>
      </c>
      <c r="E1688" t="s">
        <v>31</v>
      </c>
      <c r="F1688">
        <v>5194</v>
      </c>
      <c r="G1688">
        <v>1677</v>
      </c>
      <c r="H1688">
        <v>0.32287254524451292</v>
      </c>
      <c r="I1688" t="str">
        <f>VLOOKUP($B1688&amp;$E1688,'Employee List'!$A:$E,5,0)</f>
        <v>E-1423</v>
      </c>
    </row>
    <row r="1689" spans="1:9" x14ac:dyDescent="0.35">
      <c r="A1689" t="s">
        <v>1257</v>
      </c>
      <c r="B1689" t="s">
        <v>58</v>
      </c>
      <c r="C1689" t="s">
        <v>351</v>
      </c>
      <c r="D1689" t="s">
        <v>1280</v>
      </c>
      <c r="E1689" t="s">
        <v>29</v>
      </c>
      <c r="F1689">
        <v>2572</v>
      </c>
      <c r="G1689">
        <v>1010</v>
      </c>
      <c r="H1689">
        <v>0.39269051321928461</v>
      </c>
      <c r="I1689" t="str">
        <f>VLOOKUP($B1689&amp;$E1689,'Employee List'!$A:$E,5,0)</f>
        <v>E-1133</v>
      </c>
    </row>
    <row r="1690" spans="1:9" x14ac:dyDescent="0.35">
      <c r="A1690" t="s">
        <v>1257</v>
      </c>
      <c r="B1690" t="s">
        <v>58</v>
      </c>
      <c r="C1690" t="s">
        <v>351</v>
      </c>
      <c r="D1690" t="s">
        <v>1280</v>
      </c>
      <c r="E1690" t="s">
        <v>30</v>
      </c>
      <c r="F1690">
        <v>4024</v>
      </c>
      <c r="G1690">
        <v>3277</v>
      </c>
      <c r="H1690">
        <v>0.81436381709741545</v>
      </c>
      <c r="I1690" t="str">
        <f>VLOOKUP($B1690&amp;$E1690,'Employee List'!$A:$E,5,0)</f>
        <v>E-1423</v>
      </c>
    </row>
    <row r="1691" spans="1:9" x14ac:dyDescent="0.35">
      <c r="A1691" t="s">
        <v>1257</v>
      </c>
      <c r="B1691" t="s">
        <v>58</v>
      </c>
      <c r="C1691" t="s">
        <v>351</v>
      </c>
      <c r="D1691" t="s">
        <v>1280</v>
      </c>
      <c r="E1691" t="s">
        <v>31</v>
      </c>
      <c r="F1691">
        <v>4888</v>
      </c>
      <c r="G1691">
        <v>5392</v>
      </c>
      <c r="H1691">
        <v>1.1031096563011458</v>
      </c>
      <c r="I1691" t="str">
        <f>VLOOKUP($B1691&amp;$E1691,'Employee List'!$A:$E,5,0)</f>
        <v>E-1423</v>
      </c>
    </row>
    <row r="1692" spans="1:9" x14ac:dyDescent="0.35">
      <c r="A1692" t="s">
        <v>1257</v>
      </c>
      <c r="B1692" t="s">
        <v>58</v>
      </c>
      <c r="C1692" t="s">
        <v>351</v>
      </c>
      <c r="D1692" t="s">
        <v>1262</v>
      </c>
      <c r="E1692" t="s">
        <v>29</v>
      </c>
      <c r="F1692">
        <v>32737</v>
      </c>
      <c r="G1692">
        <v>21176</v>
      </c>
      <c r="H1692">
        <v>0.64685218560039104</v>
      </c>
      <c r="I1692" t="str">
        <f>VLOOKUP($B1692&amp;$E1692,'Employee List'!$A:$E,5,0)</f>
        <v>E-1133</v>
      </c>
    </row>
    <row r="1693" spans="1:9" x14ac:dyDescent="0.35">
      <c r="A1693" t="s">
        <v>1257</v>
      </c>
      <c r="B1693" t="s">
        <v>58</v>
      </c>
      <c r="C1693" t="s">
        <v>351</v>
      </c>
      <c r="D1693" t="s">
        <v>1262</v>
      </c>
      <c r="E1693" t="s">
        <v>30</v>
      </c>
      <c r="F1693">
        <v>32717</v>
      </c>
      <c r="G1693">
        <v>18235</v>
      </c>
      <c r="H1693">
        <v>0.55735550325518846</v>
      </c>
      <c r="I1693" t="str">
        <f>VLOOKUP($B1693&amp;$E1693,'Employee List'!$A:$E,5,0)</f>
        <v>E-1423</v>
      </c>
    </row>
    <row r="1694" spans="1:9" x14ac:dyDescent="0.35">
      <c r="A1694" t="s">
        <v>1257</v>
      </c>
      <c r="B1694" t="s">
        <v>58</v>
      </c>
      <c r="C1694" t="s">
        <v>351</v>
      </c>
      <c r="D1694" t="s">
        <v>1262</v>
      </c>
      <c r="E1694" t="s">
        <v>31</v>
      </c>
      <c r="F1694">
        <v>32861</v>
      </c>
      <c r="G1694">
        <v>13584</v>
      </c>
      <c r="H1694">
        <v>0.4133775600255622</v>
      </c>
      <c r="I1694" t="str">
        <f>VLOOKUP($B1694&amp;$E1694,'Employee List'!$A:$E,5,0)</f>
        <v>E-1423</v>
      </c>
    </row>
    <row r="1695" spans="1:9" x14ac:dyDescent="0.35">
      <c r="A1695" t="s">
        <v>1257</v>
      </c>
      <c r="B1695" t="s">
        <v>58</v>
      </c>
      <c r="C1695" t="s">
        <v>351</v>
      </c>
      <c r="D1695" t="s">
        <v>1282</v>
      </c>
      <c r="E1695" t="s">
        <v>30</v>
      </c>
      <c r="F1695">
        <v>5762</v>
      </c>
      <c r="G1695">
        <v>3595</v>
      </c>
      <c r="H1695">
        <v>0.62391530718500521</v>
      </c>
      <c r="I1695" t="str">
        <f>VLOOKUP($B1695&amp;$E1695,'Employee List'!$A:$E,5,0)</f>
        <v>E-1423</v>
      </c>
    </row>
    <row r="1696" spans="1:9" x14ac:dyDescent="0.35">
      <c r="A1696" t="s">
        <v>1257</v>
      </c>
      <c r="B1696" t="s">
        <v>58</v>
      </c>
      <c r="C1696" t="s">
        <v>351</v>
      </c>
      <c r="D1696" t="s">
        <v>1282</v>
      </c>
      <c r="E1696" t="s">
        <v>31</v>
      </c>
      <c r="F1696">
        <v>6714</v>
      </c>
      <c r="G1696">
        <v>1395</v>
      </c>
      <c r="H1696">
        <v>0.20777479892761394</v>
      </c>
      <c r="I1696" t="str">
        <f>VLOOKUP($B1696&amp;$E1696,'Employee List'!$A:$E,5,0)</f>
        <v>E-1423</v>
      </c>
    </row>
    <row r="1697" spans="1:9" x14ac:dyDescent="0.35">
      <c r="A1697" t="s">
        <v>1257</v>
      </c>
      <c r="B1697" t="s">
        <v>58</v>
      </c>
      <c r="C1697" t="s">
        <v>351</v>
      </c>
      <c r="D1697" t="s">
        <v>1281</v>
      </c>
      <c r="E1697" t="s">
        <v>29</v>
      </c>
      <c r="F1697">
        <v>3441</v>
      </c>
      <c r="G1697">
        <v>1938</v>
      </c>
      <c r="H1697">
        <v>0.56320836965998256</v>
      </c>
      <c r="I1697" t="str">
        <f>VLOOKUP($B1697&amp;$E1697,'Employee List'!$A:$E,5,0)</f>
        <v>E-1133</v>
      </c>
    </row>
    <row r="1698" spans="1:9" x14ac:dyDescent="0.35">
      <c r="A1698" t="s">
        <v>1257</v>
      </c>
      <c r="B1698" t="s">
        <v>58</v>
      </c>
      <c r="C1698" t="s">
        <v>351</v>
      </c>
      <c r="D1698" t="s">
        <v>1281</v>
      </c>
      <c r="E1698" t="s">
        <v>30</v>
      </c>
      <c r="F1698">
        <v>4551</v>
      </c>
      <c r="G1698">
        <v>3414</v>
      </c>
      <c r="H1698">
        <v>0.75016479894528676</v>
      </c>
      <c r="I1698" t="str">
        <f>VLOOKUP($B1698&amp;$E1698,'Employee List'!$A:$E,5,0)</f>
        <v>E-1423</v>
      </c>
    </row>
    <row r="1699" spans="1:9" x14ac:dyDescent="0.35">
      <c r="A1699" t="s">
        <v>1257</v>
      </c>
      <c r="B1699" t="s">
        <v>58</v>
      </c>
      <c r="C1699" t="s">
        <v>351</v>
      </c>
      <c r="D1699" t="s">
        <v>1281</v>
      </c>
      <c r="E1699" t="s">
        <v>31</v>
      </c>
      <c r="F1699">
        <v>5270</v>
      </c>
      <c r="G1699">
        <v>1868</v>
      </c>
      <c r="H1699">
        <v>0.35445920303605311</v>
      </c>
      <c r="I1699" t="str">
        <f>VLOOKUP($B1699&amp;$E1699,'Employee List'!$A:$E,5,0)</f>
        <v>E-1423</v>
      </c>
    </row>
    <row r="1700" spans="1:9" x14ac:dyDescent="0.35">
      <c r="A1700" t="s">
        <v>1257</v>
      </c>
      <c r="B1700" t="s">
        <v>59</v>
      </c>
      <c r="C1700" t="s">
        <v>351</v>
      </c>
      <c r="D1700" t="s">
        <v>1274</v>
      </c>
      <c r="E1700" t="s">
        <v>29</v>
      </c>
      <c r="F1700">
        <v>25199</v>
      </c>
      <c r="G1700">
        <v>14360</v>
      </c>
      <c r="H1700">
        <v>0.56986388348743999</v>
      </c>
      <c r="I1700" t="str">
        <f>VLOOKUP($B1700&amp;$E1700,'Employee List'!$A:$E,5,0)</f>
        <v>E-1134</v>
      </c>
    </row>
    <row r="1701" spans="1:9" x14ac:dyDescent="0.35">
      <c r="A1701" t="s">
        <v>1257</v>
      </c>
      <c r="B1701" t="s">
        <v>59</v>
      </c>
      <c r="C1701" t="s">
        <v>351</v>
      </c>
      <c r="D1701" t="s">
        <v>1274</v>
      </c>
      <c r="E1701" t="s">
        <v>30</v>
      </c>
      <c r="F1701">
        <v>25873</v>
      </c>
      <c r="G1701">
        <v>17826</v>
      </c>
      <c r="H1701">
        <v>0.68898079078576124</v>
      </c>
      <c r="I1701" t="str">
        <f>VLOOKUP($B1701&amp;$E1701,'Employee List'!$A:$E,5,0)</f>
        <v>E-1117</v>
      </c>
    </row>
    <row r="1702" spans="1:9" x14ac:dyDescent="0.35">
      <c r="A1702" t="s">
        <v>1257</v>
      </c>
      <c r="B1702" t="s">
        <v>59</v>
      </c>
      <c r="C1702" t="s">
        <v>351</v>
      </c>
      <c r="D1702" t="s">
        <v>1274</v>
      </c>
      <c r="E1702" t="s">
        <v>31</v>
      </c>
      <c r="F1702">
        <v>22910</v>
      </c>
      <c r="G1702">
        <v>11123</v>
      </c>
      <c r="H1702">
        <v>0.48550851156700131</v>
      </c>
      <c r="I1702" t="str">
        <f>VLOOKUP($B1702&amp;$E1702,'Employee List'!$A:$E,5,0)</f>
        <v>E-1117</v>
      </c>
    </row>
    <row r="1703" spans="1:9" x14ac:dyDescent="0.35">
      <c r="A1703" t="s">
        <v>1257</v>
      </c>
      <c r="B1703" t="s">
        <v>59</v>
      </c>
      <c r="C1703" t="s">
        <v>351</v>
      </c>
      <c r="D1703" t="s">
        <v>1263</v>
      </c>
      <c r="E1703" t="s">
        <v>29</v>
      </c>
      <c r="F1703">
        <v>1166</v>
      </c>
      <c r="G1703">
        <v>3605</v>
      </c>
      <c r="H1703">
        <v>3.0917667238421958</v>
      </c>
      <c r="I1703" t="str">
        <f>VLOOKUP($B1703&amp;$E1703,'Employee List'!$A:$E,5,0)</f>
        <v>E-1134</v>
      </c>
    </row>
    <row r="1704" spans="1:9" x14ac:dyDescent="0.35">
      <c r="A1704" t="s">
        <v>1257</v>
      </c>
      <c r="B1704" t="s">
        <v>59</v>
      </c>
      <c r="C1704" t="s">
        <v>351</v>
      </c>
      <c r="D1704" t="s">
        <v>1263</v>
      </c>
      <c r="E1704" t="s">
        <v>30</v>
      </c>
      <c r="F1704">
        <v>1167</v>
      </c>
      <c r="G1704">
        <v>2928</v>
      </c>
      <c r="H1704">
        <v>2.5089974293059125</v>
      </c>
      <c r="I1704" t="str">
        <f>VLOOKUP($B1704&amp;$E1704,'Employee List'!$A:$E,5,0)</f>
        <v>E-1117</v>
      </c>
    </row>
    <row r="1705" spans="1:9" x14ac:dyDescent="0.35">
      <c r="A1705" t="s">
        <v>1257</v>
      </c>
      <c r="B1705" t="s">
        <v>59</v>
      </c>
      <c r="C1705" t="s">
        <v>351</v>
      </c>
      <c r="D1705" t="s">
        <v>1263</v>
      </c>
      <c r="E1705" t="s">
        <v>31</v>
      </c>
      <c r="F1705">
        <v>1795</v>
      </c>
      <c r="G1705">
        <v>1597</v>
      </c>
      <c r="H1705">
        <v>0.88969359331476328</v>
      </c>
      <c r="I1705" t="str">
        <f>VLOOKUP($B1705&amp;$E1705,'Employee List'!$A:$E,5,0)</f>
        <v>E-1117</v>
      </c>
    </row>
    <row r="1706" spans="1:9" x14ac:dyDescent="0.35">
      <c r="A1706" t="s">
        <v>1257</v>
      </c>
      <c r="B1706" t="s">
        <v>59</v>
      </c>
      <c r="C1706" t="s">
        <v>351</v>
      </c>
      <c r="D1706" t="s">
        <v>1264</v>
      </c>
      <c r="E1706" t="s">
        <v>29</v>
      </c>
      <c r="F1706">
        <v>54808</v>
      </c>
      <c r="G1706">
        <v>2951</v>
      </c>
      <c r="H1706">
        <v>5.3842504743833015E-2</v>
      </c>
      <c r="I1706" t="str">
        <f>VLOOKUP($B1706&amp;$E1706,'Employee List'!$A:$E,5,0)</f>
        <v>E-1134</v>
      </c>
    </row>
    <row r="1707" spans="1:9" x14ac:dyDescent="0.35">
      <c r="A1707" t="s">
        <v>1257</v>
      </c>
      <c r="B1707" t="s">
        <v>59</v>
      </c>
      <c r="C1707" t="s">
        <v>351</v>
      </c>
      <c r="D1707" t="s">
        <v>1264</v>
      </c>
      <c r="E1707" t="s">
        <v>30</v>
      </c>
      <c r="F1707">
        <v>57766</v>
      </c>
      <c r="G1707">
        <v>2397</v>
      </c>
      <c r="H1707">
        <v>4.1494997057092406E-2</v>
      </c>
      <c r="I1707" t="str">
        <f>VLOOKUP($B1707&amp;$E1707,'Employee List'!$A:$E,5,0)</f>
        <v>E-1117</v>
      </c>
    </row>
    <row r="1708" spans="1:9" x14ac:dyDescent="0.35">
      <c r="A1708" t="s">
        <v>1257</v>
      </c>
      <c r="B1708" t="s">
        <v>59</v>
      </c>
      <c r="C1708" t="s">
        <v>351</v>
      </c>
      <c r="D1708" t="s">
        <v>1264</v>
      </c>
      <c r="E1708" t="s">
        <v>31</v>
      </c>
      <c r="F1708">
        <v>56776</v>
      </c>
      <c r="G1708">
        <v>5424</v>
      </c>
      <c r="H1708">
        <v>9.5533323939692827E-2</v>
      </c>
      <c r="I1708" t="str">
        <f>VLOOKUP($B1708&amp;$E1708,'Employee List'!$A:$E,5,0)</f>
        <v>E-1117</v>
      </c>
    </row>
    <row r="1709" spans="1:9" x14ac:dyDescent="0.35">
      <c r="A1709" t="s">
        <v>1257</v>
      </c>
      <c r="B1709" t="s">
        <v>59</v>
      </c>
      <c r="C1709" t="s">
        <v>351</v>
      </c>
      <c r="D1709" t="s">
        <v>1265</v>
      </c>
      <c r="E1709" t="s">
        <v>29</v>
      </c>
      <c r="F1709">
        <v>7860</v>
      </c>
      <c r="G1709">
        <v>6139</v>
      </c>
      <c r="H1709">
        <v>0.78104325699745547</v>
      </c>
      <c r="I1709" t="str">
        <f>VLOOKUP($B1709&amp;$E1709,'Employee List'!$A:$E,5,0)</f>
        <v>E-1134</v>
      </c>
    </row>
    <row r="1710" spans="1:9" x14ac:dyDescent="0.35">
      <c r="A1710" t="s">
        <v>1257</v>
      </c>
      <c r="B1710" t="s">
        <v>59</v>
      </c>
      <c r="C1710" t="s">
        <v>351</v>
      </c>
      <c r="D1710" t="s">
        <v>1265</v>
      </c>
      <c r="E1710" t="s">
        <v>30</v>
      </c>
      <c r="F1710">
        <v>7614</v>
      </c>
      <c r="G1710">
        <v>10415</v>
      </c>
      <c r="H1710">
        <v>1.3678749671657473</v>
      </c>
      <c r="I1710" t="str">
        <f>VLOOKUP($B1710&amp;$E1710,'Employee List'!$A:$E,5,0)</f>
        <v>E-1117</v>
      </c>
    </row>
    <row r="1711" spans="1:9" x14ac:dyDescent="0.35">
      <c r="A1711" t="s">
        <v>1257</v>
      </c>
      <c r="B1711" t="s">
        <v>59</v>
      </c>
      <c r="C1711" t="s">
        <v>351</v>
      </c>
      <c r="D1711" t="s">
        <v>1265</v>
      </c>
      <c r="E1711" t="s">
        <v>31</v>
      </c>
      <c r="F1711">
        <v>9473</v>
      </c>
      <c r="G1711">
        <v>14920</v>
      </c>
      <c r="H1711">
        <v>1.5750026390794891</v>
      </c>
      <c r="I1711" t="str">
        <f>VLOOKUP($B1711&amp;$E1711,'Employee List'!$A:$E,5,0)</f>
        <v>E-1117</v>
      </c>
    </row>
    <row r="1712" spans="1:9" x14ac:dyDescent="0.35">
      <c r="A1712" t="s">
        <v>1257</v>
      </c>
      <c r="B1712" t="s">
        <v>59</v>
      </c>
      <c r="C1712" t="s">
        <v>351</v>
      </c>
      <c r="D1712" t="s">
        <v>1260</v>
      </c>
      <c r="E1712" t="s">
        <v>29</v>
      </c>
      <c r="F1712">
        <v>130174</v>
      </c>
      <c r="G1712">
        <v>88716</v>
      </c>
      <c r="H1712">
        <v>0.68151858281991795</v>
      </c>
      <c r="I1712" t="str">
        <f>VLOOKUP($B1712&amp;$E1712,'Employee List'!$A:$E,5,0)</f>
        <v>E-1134</v>
      </c>
    </row>
    <row r="1713" spans="1:9" x14ac:dyDescent="0.35">
      <c r="A1713" t="s">
        <v>1257</v>
      </c>
      <c r="B1713" t="s">
        <v>59</v>
      </c>
      <c r="C1713" t="s">
        <v>351</v>
      </c>
      <c r="D1713" t="s">
        <v>1260</v>
      </c>
      <c r="E1713" t="s">
        <v>30</v>
      </c>
      <c r="F1713">
        <v>130479</v>
      </c>
      <c r="G1713">
        <v>142169</v>
      </c>
      <c r="H1713">
        <v>1.0895929613194459</v>
      </c>
      <c r="I1713" t="str">
        <f>VLOOKUP($B1713&amp;$E1713,'Employee List'!$A:$E,5,0)</f>
        <v>E-1117</v>
      </c>
    </row>
    <row r="1714" spans="1:9" x14ac:dyDescent="0.35">
      <c r="A1714" t="s">
        <v>1257</v>
      </c>
      <c r="B1714" t="s">
        <v>59</v>
      </c>
      <c r="C1714" t="s">
        <v>351</v>
      </c>
      <c r="D1714" t="s">
        <v>1260</v>
      </c>
      <c r="E1714" t="s">
        <v>31</v>
      </c>
      <c r="F1714">
        <v>144807</v>
      </c>
      <c r="G1714">
        <v>177581</v>
      </c>
      <c r="H1714">
        <v>1.2263288376943104</v>
      </c>
      <c r="I1714" t="str">
        <f>VLOOKUP($B1714&amp;$E1714,'Employee List'!$A:$E,5,0)</f>
        <v>E-1117</v>
      </c>
    </row>
    <row r="1715" spans="1:9" x14ac:dyDescent="0.35">
      <c r="A1715" t="s">
        <v>1257</v>
      </c>
      <c r="B1715" t="s">
        <v>59</v>
      </c>
      <c r="C1715" t="s">
        <v>351</v>
      </c>
      <c r="D1715" t="s">
        <v>1261</v>
      </c>
      <c r="E1715" t="s">
        <v>29</v>
      </c>
      <c r="F1715">
        <v>31437</v>
      </c>
      <c r="G1715">
        <v>32178</v>
      </c>
      <c r="H1715">
        <v>1.0235709514266629</v>
      </c>
      <c r="I1715" t="str">
        <f>VLOOKUP($B1715&amp;$E1715,'Employee List'!$A:$E,5,0)</f>
        <v>E-1134</v>
      </c>
    </row>
    <row r="1716" spans="1:9" x14ac:dyDescent="0.35">
      <c r="A1716" t="s">
        <v>1257</v>
      </c>
      <c r="B1716" t="s">
        <v>59</v>
      </c>
      <c r="C1716" t="s">
        <v>351</v>
      </c>
      <c r="D1716" t="s">
        <v>1261</v>
      </c>
      <c r="E1716" t="s">
        <v>30</v>
      </c>
      <c r="F1716">
        <v>34077</v>
      </c>
      <c r="G1716">
        <v>35794</v>
      </c>
      <c r="H1716">
        <v>1.0503858907767702</v>
      </c>
      <c r="I1716" t="str">
        <f>VLOOKUP($B1716&amp;$E1716,'Employee List'!$A:$E,5,0)</f>
        <v>E-1117</v>
      </c>
    </row>
    <row r="1717" spans="1:9" x14ac:dyDescent="0.35">
      <c r="A1717" t="s">
        <v>1257</v>
      </c>
      <c r="B1717" t="s">
        <v>59</v>
      </c>
      <c r="C1717" t="s">
        <v>351</v>
      </c>
      <c r="D1717" t="s">
        <v>1261</v>
      </c>
      <c r="E1717" t="s">
        <v>31</v>
      </c>
      <c r="F1717">
        <v>35833</v>
      </c>
      <c r="G1717">
        <v>42435</v>
      </c>
      <c r="H1717">
        <v>1.1842435743588313</v>
      </c>
      <c r="I1717" t="str">
        <f>VLOOKUP($B1717&amp;$E1717,'Employee List'!$A:$E,5,0)</f>
        <v>E-1117</v>
      </c>
    </row>
    <row r="1718" spans="1:9" x14ac:dyDescent="0.35">
      <c r="A1718" t="s">
        <v>1257</v>
      </c>
      <c r="B1718" t="s">
        <v>59</v>
      </c>
      <c r="C1718" t="s">
        <v>351</v>
      </c>
      <c r="D1718" t="s">
        <v>1266</v>
      </c>
      <c r="E1718" t="s">
        <v>29</v>
      </c>
      <c r="F1718">
        <v>43059</v>
      </c>
      <c r="G1718">
        <v>30933</v>
      </c>
      <c r="H1718">
        <v>0.71838640005573751</v>
      </c>
      <c r="I1718" t="str">
        <f>VLOOKUP($B1718&amp;$E1718,'Employee List'!$A:$E,5,0)</f>
        <v>E-1134</v>
      </c>
    </row>
    <row r="1719" spans="1:9" x14ac:dyDescent="0.35">
      <c r="A1719" t="s">
        <v>1257</v>
      </c>
      <c r="B1719" t="s">
        <v>59</v>
      </c>
      <c r="C1719" t="s">
        <v>351</v>
      </c>
      <c r="D1719" t="s">
        <v>1266</v>
      </c>
      <c r="E1719" t="s">
        <v>30</v>
      </c>
      <c r="F1719">
        <v>45946</v>
      </c>
      <c r="G1719">
        <v>31024</v>
      </c>
      <c r="H1719">
        <v>0.67522744090889308</v>
      </c>
      <c r="I1719" t="str">
        <f>VLOOKUP($B1719&amp;$E1719,'Employee List'!$A:$E,5,0)</f>
        <v>E-1117</v>
      </c>
    </row>
    <row r="1720" spans="1:9" x14ac:dyDescent="0.35">
      <c r="A1720" t="s">
        <v>1257</v>
      </c>
      <c r="B1720" t="s">
        <v>59</v>
      </c>
      <c r="C1720" t="s">
        <v>351</v>
      </c>
      <c r="D1720" t="s">
        <v>1266</v>
      </c>
      <c r="E1720" t="s">
        <v>31</v>
      </c>
      <c r="F1720">
        <v>44273</v>
      </c>
      <c r="G1720">
        <v>22685</v>
      </c>
      <c r="H1720">
        <v>0.51238904072459512</v>
      </c>
      <c r="I1720" t="str">
        <f>VLOOKUP($B1720&amp;$E1720,'Employee List'!$A:$E,5,0)</f>
        <v>E-1117</v>
      </c>
    </row>
    <row r="1721" spans="1:9" x14ac:dyDescent="0.35">
      <c r="A1721" t="s">
        <v>1257</v>
      </c>
      <c r="B1721" t="s">
        <v>59</v>
      </c>
      <c r="C1721" t="s">
        <v>351</v>
      </c>
      <c r="D1721" t="s">
        <v>1267</v>
      </c>
      <c r="E1721" t="s">
        <v>29</v>
      </c>
      <c r="F1721">
        <v>46092</v>
      </c>
      <c r="G1721">
        <v>29506</v>
      </c>
      <c r="H1721">
        <v>0.6401544736613729</v>
      </c>
      <c r="I1721" t="str">
        <f>VLOOKUP($B1721&amp;$E1721,'Employee List'!$A:$E,5,0)</f>
        <v>E-1134</v>
      </c>
    </row>
    <row r="1722" spans="1:9" x14ac:dyDescent="0.35">
      <c r="A1722" t="s">
        <v>1257</v>
      </c>
      <c r="B1722" t="s">
        <v>59</v>
      </c>
      <c r="C1722" t="s">
        <v>351</v>
      </c>
      <c r="D1722" t="s">
        <v>1267</v>
      </c>
      <c r="E1722" t="s">
        <v>30</v>
      </c>
      <c r="F1722">
        <v>46038</v>
      </c>
      <c r="G1722">
        <v>29287</v>
      </c>
      <c r="H1722">
        <v>0.6361483991485295</v>
      </c>
      <c r="I1722" t="str">
        <f>VLOOKUP($B1722&amp;$E1722,'Employee List'!$A:$E,5,0)</f>
        <v>E-1117</v>
      </c>
    </row>
    <row r="1723" spans="1:9" x14ac:dyDescent="0.35">
      <c r="A1723" t="s">
        <v>1257</v>
      </c>
      <c r="B1723" t="s">
        <v>59</v>
      </c>
      <c r="C1723" t="s">
        <v>351</v>
      </c>
      <c r="D1723" t="s">
        <v>1267</v>
      </c>
      <c r="E1723" t="s">
        <v>31</v>
      </c>
      <c r="F1723">
        <v>43857</v>
      </c>
      <c r="G1723">
        <v>28035</v>
      </c>
      <c r="H1723">
        <v>0.63923660989123743</v>
      </c>
      <c r="I1723" t="str">
        <f>VLOOKUP($B1723&amp;$E1723,'Employee List'!$A:$E,5,0)</f>
        <v>E-1117</v>
      </c>
    </row>
    <row r="1724" spans="1:9" x14ac:dyDescent="0.35">
      <c r="A1724" t="s">
        <v>1257</v>
      </c>
      <c r="B1724" t="s">
        <v>59</v>
      </c>
      <c r="C1724" t="s">
        <v>351</v>
      </c>
      <c r="D1724" t="s">
        <v>1268</v>
      </c>
      <c r="E1724" t="s">
        <v>29</v>
      </c>
      <c r="F1724">
        <v>15442</v>
      </c>
      <c r="G1724">
        <v>9755</v>
      </c>
      <c r="H1724">
        <v>0.63171868928895225</v>
      </c>
      <c r="I1724" t="str">
        <f>VLOOKUP($B1724&amp;$E1724,'Employee List'!$A:$E,5,0)</f>
        <v>E-1134</v>
      </c>
    </row>
    <row r="1725" spans="1:9" x14ac:dyDescent="0.35">
      <c r="A1725" t="s">
        <v>1257</v>
      </c>
      <c r="B1725" t="s">
        <v>59</v>
      </c>
      <c r="C1725" t="s">
        <v>351</v>
      </c>
      <c r="D1725" t="s">
        <v>1268</v>
      </c>
      <c r="E1725" t="s">
        <v>30</v>
      </c>
      <c r="F1725">
        <v>10263</v>
      </c>
      <c r="G1725">
        <v>5524</v>
      </c>
      <c r="H1725">
        <v>0.5382441781155608</v>
      </c>
      <c r="I1725" t="str">
        <f>VLOOKUP($B1725&amp;$E1725,'Employee List'!$A:$E,5,0)</f>
        <v>E-1117</v>
      </c>
    </row>
    <row r="1726" spans="1:9" x14ac:dyDescent="0.35">
      <c r="A1726" t="s">
        <v>1257</v>
      </c>
      <c r="B1726" t="s">
        <v>59</v>
      </c>
      <c r="C1726" t="s">
        <v>351</v>
      </c>
      <c r="D1726" t="s">
        <v>1268</v>
      </c>
      <c r="E1726" t="s">
        <v>31</v>
      </c>
      <c r="F1726">
        <v>11145</v>
      </c>
      <c r="G1726">
        <v>6972</v>
      </c>
      <c r="H1726">
        <v>0.62557200538358004</v>
      </c>
      <c r="I1726" t="str">
        <f>VLOOKUP($B1726&amp;$E1726,'Employee List'!$A:$E,5,0)</f>
        <v>E-1117</v>
      </c>
    </row>
    <row r="1727" spans="1:9" x14ac:dyDescent="0.35">
      <c r="A1727" t="s">
        <v>1257</v>
      </c>
      <c r="B1727" t="s">
        <v>59</v>
      </c>
      <c r="C1727" t="s">
        <v>351</v>
      </c>
      <c r="D1727" t="s">
        <v>1269</v>
      </c>
      <c r="E1727" t="s">
        <v>29</v>
      </c>
      <c r="F1727">
        <v>16223</v>
      </c>
      <c r="G1727">
        <v>20238</v>
      </c>
      <c r="H1727">
        <v>1.2474881341305555</v>
      </c>
      <c r="I1727" t="str">
        <f>VLOOKUP($B1727&amp;$E1727,'Employee List'!$A:$E,5,0)</f>
        <v>E-1134</v>
      </c>
    </row>
    <row r="1728" spans="1:9" x14ac:dyDescent="0.35">
      <c r="A1728" t="s">
        <v>1257</v>
      </c>
      <c r="B1728" t="s">
        <v>59</v>
      </c>
      <c r="C1728" t="s">
        <v>351</v>
      </c>
      <c r="D1728" t="s">
        <v>1269</v>
      </c>
      <c r="E1728" t="s">
        <v>30</v>
      </c>
      <c r="F1728">
        <v>14407</v>
      </c>
      <c r="G1728">
        <v>12814</v>
      </c>
      <c r="H1728">
        <v>0.88942874991323662</v>
      </c>
      <c r="I1728" t="str">
        <f>VLOOKUP($B1728&amp;$E1728,'Employee List'!$A:$E,5,0)</f>
        <v>E-1117</v>
      </c>
    </row>
    <row r="1729" spans="1:9" x14ac:dyDescent="0.35">
      <c r="A1729" t="s">
        <v>1257</v>
      </c>
      <c r="B1729" t="s">
        <v>59</v>
      </c>
      <c r="C1729" t="s">
        <v>351</v>
      </c>
      <c r="D1729" t="s">
        <v>1269</v>
      </c>
      <c r="E1729" t="s">
        <v>31</v>
      </c>
      <c r="F1729">
        <v>13402</v>
      </c>
      <c r="G1729">
        <v>10823</v>
      </c>
      <c r="H1729">
        <v>0.80756603492016121</v>
      </c>
      <c r="I1729" t="str">
        <f>VLOOKUP($B1729&amp;$E1729,'Employee List'!$A:$E,5,0)</f>
        <v>E-1117</v>
      </c>
    </row>
    <row r="1730" spans="1:9" x14ac:dyDescent="0.35">
      <c r="A1730" t="s">
        <v>1257</v>
      </c>
      <c r="B1730" t="s">
        <v>59</v>
      </c>
      <c r="C1730" t="s">
        <v>351</v>
      </c>
      <c r="D1730" t="s">
        <v>1270</v>
      </c>
      <c r="E1730" t="s">
        <v>29</v>
      </c>
      <c r="F1730">
        <v>5762</v>
      </c>
      <c r="G1730">
        <v>4458</v>
      </c>
      <c r="H1730">
        <v>0.77368969107948626</v>
      </c>
      <c r="I1730" t="str">
        <f>VLOOKUP($B1730&amp;$E1730,'Employee List'!$A:$E,5,0)</f>
        <v>E-1134</v>
      </c>
    </row>
    <row r="1731" spans="1:9" x14ac:dyDescent="0.35">
      <c r="A1731" t="s">
        <v>1257</v>
      </c>
      <c r="B1731" t="s">
        <v>59</v>
      </c>
      <c r="C1731" t="s">
        <v>351</v>
      </c>
      <c r="D1731" t="s">
        <v>1270</v>
      </c>
      <c r="E1731" t="s">
        <v>30</v>
      </c>
      <c r="F1731">
        <v>4184</v>
      </c>
      <c r="G1731">
        <v>1877</v>
      </c>
      <c r="H1731">
        <v>0.44861376673040154</v>
      </c>
      <c r="I1731" t="str">
        <f>VLOOKUP($B1731&amp;$E1731,'Employee List'!$A:$E,5,0)</f>
        <v>E-1117</v>
      </c>
    </row>
    <row r="1732" spans="1:9" x14ac:dyDescent="0.35">
      <c r="A1732" t="s">
        <v>1257</v>
      </c>
      <c r="B1732" t="s">
        <v>59</v>
      </c>
      <c r="C1732" t="s">
        <v>351</v>
      </c>
      <c r="D1732" t="s">
        <v>1270</v>
      </c>
      <c r="E1732" t="s">
        <v>31</v>
      </c>
      <c r="F1732">
        <v>6401</v>
      </c>
      <c r="G1732">
        <v>4089</v>
      </c>
      <c r="H1732">
        <v>0.6388064364942978</v>
      </c>
      <c r="I1732" t="str">
        <f>VLOOKUP($B1732&amp;$E1732,'Employee List'!$A:$E,5,0)</f>
        <v>E-1117</v>
      </c>
    </row>
    <row r="1733" spans="1:9" x14ac:dyDescent="0.35">
      <c r="A1733" t="s">
        <v>1257</v>
      </c>
      <c r="B1733" t="s">
        <v>59</v>
      </c>
      <c r="C1733" t="s">
        <v>351</v>
      </c>
      <c r="D1733" t="s">
        <v>1271</v>
      </c>
      <c r="E1733" t="s">
        <v>29</v>
      </c>
      <c r="F1733">
        <v>10479</v>
      </c>
      <c r="G1733">
        <v>4353</v>
      </c>
      <c r="H1733">
        <v>0.41540223303750357</v>
      </c>
      <c r="I1733" t="str">
        <f>VLOOKUP($B1733&amp;$E1733,'Employee List'!$A:$E,5,0)</f>
        <v>E-1134</v>
      </c>
    </row>
    <row r="1734" spans="1:9" x14ac:dyDescent="0.35">
      <c r="A1734" t="s">
        <v>1257</v>
      </c>
      <c r="B1734" t="s">
        <v>59</v>
      </c>
      <c r="C1734" t="s">
        <v>351</v>
      </c>
      <c r="D1734" t="s">
        <v>1271</v>
      </c>
      <c r="E1734" t="s">
        <v>30</v>
      </c>
      <c r="F1734">
        <v>8857</v>
      </c>
      <c r="G1734">
        <v>7143</v>
      </c>
      <c r="H1734">
        <v>0.80648074968951111</v>
      </c>
      <c r="I1734" t="str">
        <f>VLOOKUP($B1734&amp;$E1734,'Employee List'!$A:$E,5,0)</f>
        <v>E-1117</v>
      </c>
    </row>
    <row r="1735" spans="1:9" x14ac:dyDescent="0.35">
      <c r="A1735" t="s">
        <v>1257</v>
      </c>
      <c r="B1735" t="s">
        <v>59</v>
      </c>
      <c r="C1735" t="s">
        <v>351</v>
      </c>
      <c r="D1735" t="s">
        <v>1271</v>
      </c>
      <c r="E1735" t="s">
        <v>31</v>
      </c>
      <c r="F1735">
        <v>10683</v>
      </c>
      <c r="G1735">
        <v>7361</v>
      </c>
      <c r="H1735">
        <v>0.68903865955256016</v>
      </c>
      <c r="I1735" t="str">
        <f>VLOOKUP($B1735&amp;$E1735,'Employee List'!$A:$E,5,0)</f>
        <v>E-1117</v>
      </c>
    </row>
    <row r="1736" spans="1:9" x14ac:dyDescent="0.35">
      <c r="A1736" t="s">
        <v>1257</v>
      </c>
      <c r="B1736" t="s">
        <v>59</v>
      </c>
      <c r="C1736" t="s">
        <v>351</v>
      </c>
      <c r="D1736" t="s">
        <v>1258</v>
      </c>
      <c r="E1736" t="s">
        <v>29</v>
      </c>
      <c r="F1736">
        <v>118317</v>
      </c>
      <c r="G1736">
        <v>97238</v>
      </c>
      <c r="H1736">
        <v>0.82184301495135947</v>
      </c>
      <c r="I1736" t="str">
        <f>VLOOKUP($B1736&amp;$E1736,'Employee List'!$A:$E,5,0)</f>
        <v>E-1134</v>
      </c>
    </row>
    <row r="1737" spans="1:9" x14ac:dyDescent="0.35">
      <c r="A1737" t="s">
        <v>1257</v>
      </c>
      <c r="B1737" t="s">
        <v>59</v>
      </c>
      <c r="C1737" t="s">
        <v>351</v>
      </c>
      <c r="D1737" t="s">
        <v>1258</v>
      </c>
      <c r="E1737" t="s">
        <v>30</v>
      </c>
      <c r="F1737">
        <v>114295</v>
      </c>
      <c r="G1737">
        <v>80570</v>
      </c>
      <c r="H1737">
        <v>0.70493022441926589</v>
      </c>
      <c r="I1737" t="str">
        <f>VLOOKUP($B1737&amp;$E1737,'Employee List'!$A:$E,5,0)</f>
        <v>E-1117</v>
      </c>
    </row>
    <row r="1738" spans="1:9" x14ac:dyDescent="0.35">
      <c r="A1738" t="s">
        <v>1257</v>
      </c>
      <c r="B1738" t="s">
        <v>59</v>
      </c>
      <c r="C1738" t="s">
        <v>351</v>
      </c>
      <c r="D1738" t="s">
        <v>1258</v>
      </c>
      <c r="E1738" t="s">
        <v>31</v>
      </c>
      <c r="F1738">
        <v>105123</v>
      </c>
      <c r="G1738">
        <v>53385</v>
      </c>
      <c r="H1738">
        <v>0.50783368054564648</v>
      </c>
      <c r="I1738" t="str">
        <f>VLOOKUP($B1738&amp;$E1738,'Employee List'!$A:$E,5,0)</f>
        <v>E-1117</v>
      </c>
    </row>
    <row r="1739" spans="1:9" x14ac:dyDescent="0.35">
      <c r="A1739" t="s">
        <v>1257</v>
      </c>
      <c r="B1739" t="s">
        <v>59</v>
      </c>
      <c r="C1739" t="s">
        <v>351</v>
      </c>
      <c r="D1739" t="s">
        <v>1272</v>
      </c>
      <c r="E1739" t="s">
        <v>29</v>
      </c>
      <c r="F1739">
        <v>12178</v>
      </c>
      <c r="G1739">
        <v>16576</v>
      </c>
      <c r="H1739">
        <v>1.3611430448349482</v>
      </c>
      <c r="I1739" t="str">
        <f>VLOOKUP($B1739&amp;$E1739,'Employee List'!$A:$E,5,0)</f>
        <v>E-1134</v>
      </c>
    </row>
    <row r="1740" spans="1:9" x14ac:dyDescent="0.35">
      <c r="A1740" t="s">
        <v>1257</v>
      </c>
      <c r="B1740" t="s">
        <v>59</v>
      </c>
      <c r="C1740" t="s">
        <v>351</v>
      </c>
      <c r="D1740" t="s">
        <v>1272</v>
      </c>
      <c r="E1740" t="s">
        <v>30</v>
      </c>
      <c r="F1740">
        <v>15378</v>
      </c>
      <c r="G1740">
        <v>10593</v>
      </c>
      <c r="H1740">
        <v>0.68884120171673824</v>
      </c>
      <c r="I1740" t="str">
        <f>VLOOKUP($B1740&amp;$E1740,'Employee List'!$A:$E,5,0)</f>
        <v>E-1117</v>
      </c>
    </row>
    <row r="1741" spans="1:9" x14ac:dyDescent="0.35">
      <c r="A1741" t="s">
        <v>1257</v>
      </c>
      <c r="B1741" t="s">
        <v>59</v>
      </c>
      <c r="C1741" t="s">
        <v>351</v>
      </c>
      <c r="D1741" t="s">
        <v>1272</v>
      </c>
      <c r="E1741" t="s">
        <v>31</v>
      </c>
      <c r="F1741">
        <v>14784</v>
      </c>
      <c r="G1741">
        <v>15855</v>
      </c>
      <c r="H1741">
        <v>1.0724431818181819</v>
      </c>
      <c r="I1741" t="str">
        <f>VLOOKUP($B1741&amp;$E1741,'Employee List'!$A:$E,5,0)</f>
        <v>E-1117</v>
      </c>
    </row>
    <row r="1742" spans="1:9" x14ac:dyDescent="0.35">
      <c r="A1742" t="s">
        <v>1257</v>
      </c>
      <c r="B1742" t="s">
        <v>59</v>
      </c>
      <c r="C1742" t="s">
        <v>351</v>
      </c>
      <c r="D1742" t="s">
        <v>1259</v>
      </c>
      <c r="E1742" t="s">
        <v>29</v>
      </c>
      <c r="F1742">
        <v>47431</v>
      </c>
      <c r="G1742">
        <v>26958</v>
      </c>
      <c r="H1742">
        <v>0.56836246336783958</v>
      </c>
      <c r="I1742" t="str">
        <f>VLOOKUP($B1742&amp;$E1742,'Employee List'!$A:$E,5,0)</f>
        <v>E-1134</v>
      </c>
    </row>
    <row r="1743" spans="1:9" x14ac:dyDescent="0.35">
      <c r="A1743" t="s">
        <v>1257</v>
      </c>
      <c r="B1743" t="s">
        <v>59</v>
      </c>
      <c r="C1743" t="s">
        <v>351</v>
      </c>
      <c r="D1743" t="s">
        <v>1259</v>
      </c>
      <c r="E1743" t="s">
        <v>30</v>
      </c>
      <c r="F1743">
        <v>46142</v>
      </c>
      <c r="G1743">
        <v>27085</v>
      </c>
      <c r="H1743">
        <v>0.58699232803086121</v>
      </c>
      <c r="I1743" t="str">
        <f>VLOOKUP($B1743&amp;$E1743,'Employee List'!$A:$E,5,0)</f>
        <v>E-1117</v>
      </c>
    </row>
    <row r="1744" spans="1:9" x14ac:dyDescent="0.35">
      <c r="A1744" t="s">
        <v>1257</v>
      </c>
      <c r="B1744" t="s">
        <v>59</v>
      </c>
      <c r="C1744" t="s">
        <v>351</v>
      </c>
      <c r="D1744" t="s">
        <v>1259</v>
      </c>
      <c r="E1744" t="s">
        <v>31</v>
      </c>
      <c r="F1744">
        <v>47101</v>
      </c>
      <c r="G1744">
        <v>31569</v>
      </c>
      <c r="H1744">
        <v>0.67024054690983204</v>
      </c>
      <c r="I1744" t="str">
        <f>VLOOKUP($B1744&amp;$E1744,'Employee List'!$A:$E,5,0)</f>
        <v>E-1117</v>
      </c>
    </row>
    <row r="1745" spans="1:9" x14ac:dyDescent="0.35">
      <c r="A1745" t="s">
        <v>1257</v>
      </c>
      <c r="B1745" t="s">
        <v>59</v>
      </c>
      <c r="C1745" t="s">
        <v>351</v>
      </c>
      <c r="D1745" t="s">
        <v>1273</v>
      </c>
      <c r="E1745" t="s">
        <v>29</v>
      </c>
      <c r="F1745">
        <v>15342</v>
      </c>
      <c r="G1745">
        <v>10767</v>
      </c>
      <c r="H1745">
        <v>0.70179898318341805</v>
      </c>
      <c r="I1745" t="str">
        <f>VLOOKUP($B1745&amp;$E1745,'Employee List'!$A:$E,5,0)</f>
        <v>E-1134</v>
      </c>
    </row>
    <row r="1746" spans="1:9" x14ac:dyDescent="0.35">
      <c r="A1746" t="s">
        <v>1257</v>
      </c>
      <c r="B1746" t="s">
        <v>59</v>
      </c>
      <c r="C1746" t="s">
        <v>351</v>
      </c>
      <c r="D1746" t="s">
        <v>1273</v>
      </c>
      <c r="E1746" t="s">
        <v>30</v>
      </c>
      <c r="F1746">
        <v>12642</v>
      </c>
      <c r="G1746">
        <v>7839</v>
      </c>
      <c r="H1746">
        <v>0.62007593735168487</v>
      </c>
      <c r="I1746" t="str">
        <f>VLOOKUP($B1746&amp;$E1746,'Employee List'!$A:$E,5,0)</f>
        <v>E-1117</v>
      </c>
    </row>
    <row r="1747" spans="1:9" x14ac:dyDescent="0.35">
      <c r="A1747" t="s">
        <v>1257</v>
      </c>
      <c r="B1747" t="s">
        <v>59</v>
      </c>
      <c r="C1747" t="s">
        <v>351</v>
      </c>
      <c r="D1747" t="s">
        <v>1273</v>
      </c>
      <c r="E1747" t="s">
        <v>31</v>
      </c>
      <c r="F1747">
        <v>14181</v>
      </c>
      <c r="G1747">
        <v>9714</v>
      </c>
      <c r="H1747">
        <v>0.68500105775333198</v>
      </c>
      <c r="I1747" t="str">
        <f>VLOOKUP($B1747&amp;$E1747,'Employee List'!$A:$E,5,0)</f>
        <v>E-1117</v>
      </c>
    </row>
    <row r="1748" spans="1:9" x14ac:dyDescent="0.35">
      <c r="A1748" t="s">
        <v>1257</v>
      </c>
      <c r="B1748" t="s">
        <v>59</v>
      </c>
      <c r="C1748" t="s">
        <v>351</v>
      </c>
      <c r="D1748" t="s">
        <v>1275</v>
      </c>
      <c r="E1748" t="s">
        <v>29</v>
      </c>
      <c r="F1748">
        <v>5937</v>
      </c>
      <c r="G1748">
        <v>5970</v>
      </c>
      <c r="H1748">
        <v>1.0055583628094997</v>
      </c>
      <c r="I1748" t="str">
        <f>VLOOKUP($B1748&amp;$E1748,'Employee List'!$A:$E,5,0)</f>
        <v>E-1134</v>
      </c>
    </row>
    <row r="1749" spans="1:9" x14ac:dyDescent="0.35">
      <c r="A1749" t="s">
        <v>1257</v>
      </c>
      <c r="B1749" t="s">
        <v>59</v>
      </c>
      <c r="C1749" t="s">
        <v>351</v>
      </c>
      <c r="D1749" t="s">
        <v>1275</v>
      </c>
      <c r="E1749" t="s">
        <v>30</v>
      </c>
      <c r="F1749">
        <v>7949</v>
      </c>
      <c r="G1749">
        <v>3985</v>
      </c>
      <c r="H1749">
        <v>0.5013209208705498</v>
      </c>
      <c r="I1749" t="str">
        <f>VLOOKUP($B1749&amp;$E1749,'Employee List'!$A:$E,5,0)</f>
        <v>E-1117</v>
      </c>
    </row>
    <row r="1750" spans="1:9" x14ac:dyDescent="0.35">
      <c r="A1750" t="s">
        <v>1257</v>
      </c>
      <c r="B1750" t="s">
        <v>59</v>
      </c>
      <c r="C1750" t="s">
        <v>351</v>
      </c>
      <c r="D1750" t="s">
        <v>1275</v>
      </c>
      <c r="E1750" t="s">
        <v>31</v>
      </c>
      <c r="F1750">
        <v>5940</v>
      </c>
      <c r="G1750">
        <v>4449</v>
      </c>
      <c r="H1750">
        <v>0.74898989898989898</v>
      </c>
      <c r="I1750" t="str">
        <f>VLOOKUP($B1750&amp;$E1750,'Employee List'!$A:$E,5,0)</f>
        <v>E-1117</v>
      </c>
    </row>
    <row r="1751" spans="1:9" x14ac:dyDescent="0.35">
      <c r="A1751" t="s">
        <v>1257</v>
      </c>
      <c r="B1751" t="s">
        <v>59</v>
      </c>
      <c r="C1751" t="s">
        <v>351</v>
      </c>
      <c r="D1751" t="s">
        <v>1276</v>
      </c>
      <c r="E1751" t="s">
        <v>29</v>
      </c>
      <c r="F1751">
        <v>5245</v>
      </c>
      <c r="G1751">
        <v>4761</v>
      </c>
      <c r="H1751">
        <v>0.90772163965681607</v>
      </c>
      <c r="I1751" t="str">
        <f>VLOOKUP($B1751&amp;$E1751,'Employee List'!$A:$E,5,0)</f>
        <v>E-1134</v>
      </c>
    </row>
    <row r="1752" spans="1:9" x14ac:dyDescent="0.35">
      <c r="A1752" t="s">
        <v>1257</v>
      </c>
      <c r="B1752" t="s">
        <v>59</v>
      </c>
      <c r="C1752" t="s">
        <v>351</v>
      </c>
      <c r="D1752" t="s">
        <v>1276</v>
      </c>
      <c r="E1752" t="s">
        <v>30</v>
      </c>
      <c r="F1752">
        <v>3027</v>
      </c>
      <c r="G1752">
        <v>5397</v>
      </c>
      <c r="H1752">
        <v>1.7829534192269574</v>
      </c>
      <c r="I1752" t="str">
        <f>VLOOKUP($B1752&amp;$E1752,'Employee List'!$A:$E,5,0)</f>
        <v>E-1117</v>
      </c>
    </row>
    <row r="1753" spans="1:9" x14ac:dyDescent="0.35">
      <c r="A1753" t="s">
        <v>1257</v>
      </c>
      <c r="B1753" t="s">
        <v>59</v>
      </c>
      <c r="C1753" t="s">
        <v>351</v>
      </c>
      <c r="D1753" t="s">
        <v>1276</v>
      </c>
      <c r="E1753" t="s">
        <v>31</v>
      </c>
      <c r="F1753">
        <v>5390</v>
      </c>
      <c r="G1753">
        <v>2129</v>
      </c>
      <c r="H1753">
        <v>0.39499072356215215</v>
      </c>
      <c r="I1753" t="str">
        <f>VLOOKUP($B1753&amp;$E1753,'Employee List'!$A:$E,5,0)</f>
        <v>E-1117</v>
      </c>
    </row>
    <row r="1754" spans="1:9" x14ac:dyDescent="0.35">
      <c r="A1754" t="s">
        <v>1257</v>
      </c>
      <c r="B1754" t="s">
        <v>59</v>
      </c>
      <c r="C1754" t="s">
        <v>351</v>
      </c>
      <c r="D1754" t="s">
        <v>1277</v>
      </c>
      <c r="E1754" t="s">
        <v>29</v>
      </c>
      <c r="F1754">
        <v>7799</v>
      </c>
      <c r="G1754">
        <v>5024</v>
      </c>
      <c r="H1754">
        <v>0.64418515194255677</v>
      </c>
      <c r="I1754" t="str">
        <f>VLOOKUP($B1754&amp;$E1754,'Employee List'!$A:$E,5,0)</f>
        <v>E-1134</v>
      </c>
    </row>
    <row r="1755" spans="1:9" x14ac:dyDescent="0.35">
      <c r="A1755" t="s">
        <v>1257</v>
      </c>
      <c r="B1755" t="s">
        <v>59</v>
      </c>
      <c r="C1755" t="s">
        <v>351</v>
      </c>
      <c r="D1755" t="s">
        <v>1277</v>
      </c>
      <c r="E1755" t="s">
        <v>30</v>
      </c>
      <c r="F1755">
        <v>7505</v>
      </c>
      <c r="G1755">
        <v>8092</v>
      </c>
      <c r="H1755">
        <v>1.0782145236508993</v>
      </c>
      <c r="I1755" t="str">
        <f>VLOOKUP($B1755&amp;$E1755,'Employee List'!$A:$E,5,0)</f>
        <v>E-1117</v>
      </c>
    </row>
    <row r="1756" spans="1:9" x14ac:dyDescent="0.35">
      <c r="A1756" t="s">
        <v>1257</v>
      </c>
      <c r="B1756" t="s">
        <v>59</v>
      </c>
      <c r="C1756" t="s">
        <v>351</v>
      </c>
      <c r="D1756" t="s">
        <v>1277</v>
      </c>
      <c r="E1756" t="s">
        <v>31</v>
      </c>
      <c r="F1756">
        <v>5897</v>
      </c>
      <c r="G1756">
        <v>7582</v>
      </c>
      <c r="H1756">
        <v>1.2857385111073427</v>
      </c>
      <c r="I1756" t="str">
        <f>VLOOKUP($B1756&amp;$E1756,'Employee List'!$A:$E,5,0)</f>
        <v>E-1117</v>
      </c>
    </row>
    <row r="1757" spans="1:9" x14ac:dyDescent="0.35">
      <c r="A1757" t="s">
        <v>1257</v>
      </c>
      <c r="B1757" t="s">
        <v>59</v>
      </c>
      <c r="C1757" t="s">
        <v>351</v>
      </c>
      <c r="D1757" t="s">
        <v>1278</v>
      </c>
      <c r="E1757" t="s">
        <v>29</v>
      </c>
      <c r="F1757">
        <v>11777</v>
      </c>
      <c r="G1757">
        <v>9738</v>
      </c>
      <c r="H1757">
        <v>0.82686592510826185</v>
      </c>
      <c r="I1757" t="str">
        <f>VLOOKUP($B1757&amp;$E1757,'Employee List'!$A:$E,5,0)</f>
        <v>E-1134</v>
      </c>
    </row>
    <row r="1758" spans="1:9" x14ac:dyDescent="0.35">
      <c r="A1758" t="s">
        <v>1257</v>
      </c>
      <c r="B1758" t="s">
        <v>59</v>
      </c>
      <c r="C1758" t="s">
        <v>351</v>
      </c>
      <c r="D1758" t="s">
        <v>1278</v>
      </c>
      <c r="E1758" t="s">
        <v>30</v>
      </c>
      <c r="F1758">
        <v>10052</v>
      </c>
      <c r="G1758">
        <v>9970</v>
      </c>
      <c r="H1758">
        <v>0.99184241941902107</v>
      </c>
      <c r="I1758" t="str">
        <f>VLOOKUP($B1758&amp;$E1758,'Employee List'!$A:$E,5,0)</f>
        <v>E-1117</v>
      </c>
    </row>
    <row r="1759" spans="1:9" x14ac:dyDescent="0.35">
      <c r="A1759" t="s">
        <v>1257</v>
      </c>
      <c r="B1759" t="s">
        <v>59</v>
      </c>
      <c r="C1759" t="s">
        <v>351</v>
      </c>
      <c r="D1759" t="s">
        <v>1278</v>
      </c>
      <c r="E1759" t="s">
        <v>31</v>
      </c>
      <c r="F1759">
        <v>10980</v>
      </c>
      <c r="G1759">
        <v>7178</v>
      </c>
      <c r="H1759">
        <v>0.65373406193078321</v>
      </c>
      <c r="I1759" t="str">
        <f>VLOOKUP($B1759&amp;$E1759,'Employee List'!$A:$E,5,0)</f>
        <v>E-1117</v>
      </c>
    </row>
    <row r="1760" spans="1:9" x14ac:dyDescent="0.35">
      <c r="A1760" t="s">
        <v>1257</v>
      </c>
      <c r="B1760" t="s">
        <v>59</v>
      </c>
      <c r="C1760" t="s">
        <v>351</v>
      </c>
      <c r="D1760" t="s">
        <v>1279</v>
      </c>
      <c r="E1760" t="s">
        <v>29</v>
      </c>
      <c r="F1760">
        <v>1052</v>
      </c>
      <c r="G1760">
        <v>4503</v>
      </c>
      <c r="H1760">
        <v>4.2804182509505706</v>
      </c>
      <c r="I1760" t="str">
        <f>VLOOKUP($B1760&amp;$E1760,'Employee List'!$A:$E,5,0)</f>
        <v>E-1134</v>
      </c>
    </row>
    <row r="1761" spans="1:9" x14ac:dyDescent="0.35">
      <c r="A1761" t="s">
        <v>1257</v>
      </c>
      <c r="B1761" t="s">
        <v>59</v>
      </c>
      <c r="C1761" t="s">
        <v>351</v>
      </c>
      <c r="D1761" t="s">
        <v>1279</v>
      </c>
      <c r="E1761" t="s">
        <v>30</v>
      </c>
      <c r="F1761">
        <v>3088</v>
      </c>
      <c r="G1761">
        <v>4239</v>
      </c>
      <c r="H1761">
        <v>1.3727331606217616</v>
      </c>
      <c r="I1761" t="str">
        <f>VLOOKUP($B1761&amp;$E1761,'Employee List'!$A:$E,5,0)</f>
        <v>E-1117</v>
      </c>
    </row>
    <row r="1762" spans="1:9" x14ac:dyDescent="0.35">
      <c r="A1762" t="s">
        <v>1257</v>
      </c>
      <c r="B1762" t="s">
        <v>59</v>
      </c>
      <c r="C1762" t="s">
        <v>351</v>
      </c>
      <c r="D1762" t="s">
        <v>1279</v>
      </c>
      <c r="E1762" t="s">
        <v>31</v>
      </c>
      <c r="F1762">
        <v>3383</v>
      </c>
      <c r="G1762">
        <v>1633</v>
      </c>
      <c r="H1762">
        <v>0.48270765592669229</v>
      </c>
      <c r="I1762" t="str">
        <f>VLOOKUP($B1762&amp;$E1762,'Employee List'!$A:$E,5,0)</f>
        <v>E-1117</v>
      </c>
    </row>
    <row r="1763" spans="1:9" x14ac:dyDescent="0.35">
      <c r="A1763" t="s">
        <v>1257</v>
      </c>
      <c r="B1763" t="s">
        <v>59</v>
      </c>
      <c r="C1763" t="s">
        <v>351</v>
      </c>
      <c r="D1763" t="s">
        <v>1280</v>
      </c>
      <c r="E1763" t="s">
        <v>29</v>
      </c>
      <c r="F1763">
        <v>2833</v>
      </c>
      <c r="G1763">
        <v>1254</v>
      </c>
      <c r="H1763">
        <v>0.44264031062477938</v>
      </c>
      <c r="I1763" t="str">
        <f>VLOOKUP($B1763&amp;$E1763,'Employee List'!$A:$E,5,0)</f>
        <v>E-1134</v>
      </c>
    </row>
    <row r="1764" spans="1:9" x14ac:dyDescent="0.35">
      <c r="A1764" t="s">
        <v>1257</v>
      </c>
      <c r="B1764" t="s">
        <v>59</v>
      </c>
      <c r="C1764" t="s">
        <v>351</v>
      </c>
      <c r="D1764" t="s">
        <v>1280</v>
      </c>
      <c r="E1764" t="s">
        <v>30</v>
      </c>
      <c r="F1764">
        <v>1452</v>
      </c>
      <c r="G1764">
        <v>3613</v>
      </c>
      <c r="H1764">
        <v>2.4882920110192837</v>
      </c>
      <c r="I1764" t="str">
        <f>VLOOKUP($B1764&amp;$E1764,'Employee List'!$A:$E,5,0)</f>
        <v>E-1117</v>
      </c>
    </row>
    <row r="1765" spans="1:9" x14ac:dyDescent="0.35">
      <c r="A1765" t="s">
        <v>1257</v>
      </c>
      <c r="B1765" t="s">
        <v>59</v>
      </c>
      <c r="C1765" t="s">
        <v>351</v>
      </c>
      <c r="D1765" t="s">
        <v>1280</v>
      </c>
      <c r="E1765" t="s">
        <v>31</v>
      </c>
      <c r="F1765">
        <v>2191</v>
      </c>
      <c r="G1765">
        <v>3511</v>
      </c>
      <c r="H1765">
        <v>1.6024646280237334</v>
      </c>
      <c r="I1765" t="str">
        <f>VLOOKUP($B1765&amp;$E1765,'Employee List'!$A:$E,5,0)</f>
        <v>E-1117</v>
      </c>
    </row>
    <row r="1766" spans="1:9" x14ac:dyDescent="0.35">
      <c r="A1766" t="s">
        <v>1257</v>
      </c>
      <c r="B1766" t="s">
        <v>59</v>
      </c>
      <c r="C1766" t="s">
        <v>351</v>
      </c>
      <c r="D1766" t="s">
        <v>1262</v>
      </c>
      <c r="E1766" t="s">
        <v>29</v>
      </c>
      <c r="F1766">
        <v>25285</v>
      </c>
      <c r="G1766">
        <v>17236</v>
      </c>
      <c r="H1766">
        <v>0.68166897369982205</v>
      </c>
      <c r="I1766" t="str">
        <f>VLOOKUP($B1766&amp;$E1766,'Employee List'!$A:$E,5,0)</f>
        <v>E-1134</v>
      </c>
    </row>
    <row r="1767" spans="1:9" x14ac:dyDescent="0.35">
      <c r="A1767" t="s">
        <v>1257</v>
      </c>
      <c r="B1767" t="s">
        <v>59</v>
      </c>
      <c r="C1767" t="s">
        <v>351</v>
      </c>
      <c r="D1767" t="s">
        <v>1262</v>
      </c>
      <c r="E1767" t="s">
        <v>30</v>
      </c>
      <c r="F1767">
        <v>25796</v>
      </c>
      <c r="G1767">
        <v>21131</v>
      </c>
      <c r="H1767">
        <v>0.81915800899364244</v>
      </c>
      <c r="I1767" t="str">
        <f>VLOOKUP($B1767&amp;$E1767,'Employee List'!$A:$E,5,0)</f>
        <v>E-1117</v>
      </c>
    </row>
    <row r="1768" spans="1:9" x14ac:dyDescent="0.35">
      <c r="A1768" t="s">
        <v>1257</v>
      </c>
      <c r="B1768" t="s">
        <v>59</v>
      </c>
      <c r="C1768" t="s">
        <v>351</v>
      </c>
      <c r="D1768" t="s">
        <v>1262</v>
      </c>
      <c r="E1768" t="s">
        <v>31</v>
      </c>
      <c r="F1768">
        <v>27351</v>
      </c>
      <c r="G1768">
        <v>15789</v>
      </c>
      <c r="H1768">
        <v>0.57727322584183394</v>
      </c>
      <c r="I1768" t="str">
        <f>VLOOKUP($B1768&amp;$E1768,'Employee List'!$A:$E,5,0)</f>
        <v>E-1117</v>
      </c>
    </row>
    <row r="1769" spans="1:9" x14ac:dyDescent="0.35">
      <c r="A1769" t="s">
        <v>1257</v>
      </c>
      <c r="B1769" t="s">
        <v>59</v>
      </c>
      <c r="C1769" t="s">
        <v>351</v>
      </c>
      <c r="D1769" t="s">
        <v>1282</v>
      </c>
      <c r="E1769" t="s">
        <v>30</v>
      </c>
      <c r="F1769">
        <v>12117</v>
      </c>
      <c r="G1769">
        <v>3898</v>
      </c>
      <c r="H1769">
        <v>0.32169678963439796</v>
      </c>
      <c r="I1769" t="str">
        <f>VLOOKUP($B1769&amp;$E1769,'Employee List'!$A:$E,5,0)</f>
        <v>E-1117</v>
      </c>
    </row>
    <row r="1770" spans="1:9" x14ac:dyDescent="0.35">
      <c r="A1770" t="s">
        <v>1257</v>
      </c>
      <c r="B1770" t="s">
        <v>59</v>
      </c>
      <c r="C1770" t="s">
        <v>351</v>
      </c>
      <c r="D1770" t="s">
        <v>1282</v>
      </c>
      <c r="E1770" t="s">
        <v>31</v>
      </c>
      <c r="F1770">
        <v>13691</v>
      </c>
      <c r="G1770">
        <v>3719</v>
      </c>
      <c r="H1770">
        <v>0.27163830253451171</v>
      </c>
      <c r="I1770" t="str">
        <f>VLOOKUP($B1770&amp;$E1770,'Employee List'!$A:$E,5,0)</f>
        <v>E-1117</v>
      </c>
    </row>
    <row r="1771" spans="1:9" x14ac:dyDescent="0.35">
      <c r="A1771" t="s">
        <v>1257</v>
      </c>
      <c r="B1771" t="s">
        <v>59</v>
      </c>
      <c r="C1771" t="s">
        <v>351</v>
      </c>
      <c r="D1771" t="s">
        <v>1281</v>
      </c>
      <c r="E1771" t="s">
        <v>29</v>
      </c>
      <c r="F1771">
        <v>3122</v>
      </c>
      <c r="G1771">
        <v>1820</v>
      </c>
      <c r="H1771">
        <v>0.5829596412556054</v>
      </c>
      <c r="I1771" t="str">
        <f>VLOOKUP($B1771&amp;$E1771,'Employee List'!$A:$E,5,0)</f>
        <v>E-1134</v>
      </c>
    </row>
    <row r="1772" spans="1:9" x14ac:dyDescent="0.35">
      <c r="A1772" t="s">
        <v>1257</v>
      </c>
      <c r="B1772" t="s">
        <v>59</v>
      </c>
      <c r="C1772" t="s">
        <v>351</v>
      </c>
      <c r="D1772" t="s">
        <v>1281</v>
      </c>
      <c r="E1772" t="s">
        <v>30</v>
      </c>
      <c r="F1772">
        <v>3134</v>
      </c>
      <c r="G1772">
        <v>4316</v>
      </c>
      <c r="H1772">
        <v>1.3771537970644543</v>
      </c>
      <c r="I1772" t="str">
        <f>VLOOKUP($B1772&amp;$E1772,'Employee List'!$A:$E,5,0)</f>
        <v>E-1117</v>
      </c>
    </row>
    <row r="1773" spans="1:9" x14ac:dyDescent="0.35">
      <c r="A1773" t="s">
        <v>1257</v>
      </c>
      <c r="B1773" t="s">
        <v>59</v>
      </c>
      <c r="C1773" t="s">
        <v>351</v>
      </c>
      <c r="D1773" t="s">
        <v>1281</v>
      </c>
      <c r="E1773" t="s">
        <v>31</v>
      </c>
      <c r="F1773">
        <v>4834</v>
      </c>
      <c r="G1773">
        <v>1461</v>
      </c>
      <c r="H1773">
        <v>0.30223417459660734</v>
      </c>
      <c r="I1773" t="str">
        <f>VLOOKUP($B1773&amp;$E1773,'Employee List'!$A:$E,5,0)</f>
        <v>E-1117</v>
      </c>
    </row>
    <row r="1774" spans="1:9" x14ac:dyDescent="0.35">
      <c r="A1774" t="s">
        <v>1257</v>
      </c>
      <c r="B1774" t="s">
        <v>60</v>
      </c>
      <c r="C1774" t="s">
        <v>351</v>
      </c>
      <c r="D1774" t="s">
        <v>1274</v>
      </c>
      <c r="E1774" t="s">
        <v>29</v>
      </c>
      <c r="F1774">
        <v>25996</v>
      </c>
      <c r="G1774">
        <v>20545</v>
      </c>
      <c r="H1774">
        <v>0.79031389444529931</v>
      </c>
      <c r="I1774" t="str">
        <f>VLOOKUP($B1774&amp;$E1774,'Employee List'!$A:$E,5,0)</f>
        <v>E-1135</v>
      </c>
    </row>
    <row r="1775" spans="1:9" x14ac:dyDescent="0.35">
      <c r="A1775" t="s">
        <v>1257</v>
      </c>
      <c r="B1775" t="s">
        <v>60</v>
      </c>
      <c r="C1775" t="s">
        <v>351</v>
      </c>
      <c r="D1775" t="s">
        <v>1274</v>
      </c>
      <c r="E1775" t="s">
        <v>30</v>
      </c>
      <c r="F1775">
        <v>28828</v>
      </c>
      <c r="G1775">
        <v>24575</v>
      </c>
      <c r="H1775">
        <v>0.85246982100735391</v>
      </c>
      <c r="I1775" t="str">
        <f>VLOOKUP($B1775&amp;$E1775,'Employee List'!$A:$E,5,0)</f>
        <v>E-1135</v>
      </c>
    </row>
    <row r="1776" spans="1:9" x14ac:dyDescent="0.35">
      <c r="A1776" t="s">
        <v>1257</v>
      </c>
      <c r="B1776" t="s">
        <v>60</v>
      </c>
      <c r="C1776" t="s">
        <v>351</v>
      </c>
      <c r="D1776" t="s">
        <v>1274</v>
      </c>
      <c r="E1776" t="s">
        <v>31</v>
      </c>
      <c r="F1776">
        <v>26921</v>
      </c>
      <c r="G1776">
        <v>24319</v>
      </c>
      <c r="H1776">
        <v>0.90334682961257007</v>
      </c>
      <c r="I1776" t="str">
        <f>VLOOKUP($B1776&amp;$E1776,'Employee List'!$A:$E,5,0)</f>
        <v>E-1135</v>
      </c>
    </row>
    <row r="1777" spans="1:9" x14ac:dyDescent="0.35">
      <c r="A1777" t="s">
        <v>1257</v>
      </c>
      <c r="B1777" t="s">
        <v>60</v>
      </c>
      <c r="C1777" t="s">
        <v>351</v>
      </c>
      <c r="D1777" t="s">
        <v>1263</v>
      </c>
      <c r="E1777" t="s">
        <v>29</v>
      </c>
      <c r="F1777">
        <v>4075</v>
      </c>
      <c r="G1777">
        <v>3136</v>
      </c>
      <c r="H1777">
        <v>0.76957055214723924</v>
      </c>
      <c r="I1777" t="str">
        <f>VLOOKUP($B1777&amp;$E1777,'Employee List'!$A:$E,5,0)</f>
        <v>E-1135</v>
      </c>
    </row>
    <row r="1778" spans="1:9" x14ac:dyDescent="0.35">
      <c r="A1778" t="s">
        <v>1257</v>
      </c>
      <c r="B1778" t="s">
        <v>60</v>
      </c>
      <c r="C1778" t="s">
        <v>351</v>
      </c>
      <c r="D1778" t="s">
        <v>1263</v>
      </c>
      <c r="E1778" t="s">
        <v>30</v>
      </c>
      <c r="F1778">
        <v>2324</v>
      </c>
      <c r="G1778">
        <v>1460</v>
      </c>
      <c r="H1778">
        <v>0.62822719449225473</v>
      </c>
      <c r="I1778" t="str">
        <f>VLOOKUP($B1778&amp;$E1778,'Employee List'!$A:$E,5,0)</f>
        <v>E-1135</v>
      </c>
    </row>
    <row r="1779" spans="1:9" x14ac:dyDescent="0.35">
      <c r="A1779" t="s">
        <v>1257</v>
      </c>
      <c r="B1779" t="s">
        <v>60</v>
      </c>
      <c r="C1779" t="s">
        <v>351</v>
      </c>
      <c r="D1779" t="s">
        <v>1263</v>
      </c>
      <c r="E1779" t="s">
        <v>31</v>
      </c>
      <c r="F1779">
        <v>4844</v>
      </c>
      <c r="G1779">
        <v>2672</v>
      </c>
      <c r="H1779">
        <v>0.55161023947151111</v>
      </c>
      <c r="I1779" t="str">
        <f>VLOOKUP($B1779&amp;$E1779,'Employee List'!$A:$E,5,0)</f>
        <v>E-1135</v>
      </c>
    </row>
    <row r="1780" spans="1:9" x14ac:dyDescent="0.35">
      <c r="A1780" t="s">
        <v>1257</v>
      </c>
      <c r="B1780" t="s">
        <v>60</v>
      </c>
      <c r="C1780" t="s">
        <v>351</v>
      </c>
      <c r="D1780" t="s">
        <v>1264</v>
      </c>
      <c r="E1780" t="s">
        <v>29</v>
      </c>
      <c r="F1780">
        <v>75266</v>
      </c>
      <c r="G1780">
        <v>4605</v>
      </c>
      <c r="H1780">
        <v>6.1183004278160126E-2</v>
      </c>
      <c r="I1780" t="str">
        <f>VLOOKUP($B1780&amp;$E1780,'Employee List'!$A:$E,5,0)</f>
        <v>E-1135</v>
      </c>
    </row>
    <row r="1781" spans="1:9" x14ac:dyDescent="0.35">
      <c r="A1781" t="s">
        <v>1257</v>
      </c>
      <c r="B1781" t="s">
        <v>60</v>
      </c>
      <c r="C1781" t="s">
        <v>351</v>
      </c>
      <c r="D1781" t="s">
        <v>1264</v>
      </c>
      <c r="E1781" t="s">
        <v>30</v>
      </c>
      <c r="F1781">
        <v>73415</v>
      </c>
      <c r="G1781">
        <v>2124</v>
      </c>
      <c r="H1781">
        <v>2.893141728529592E-2</v>
      </c>
      <c r="I1781" t="str">
        <f>VLOOKUP($B1781&amp;$E1781,'Employee List'!$A:$E,5,0)</f>
        <v>E-1135</v>
      </c>
    </row>
    <row r="1782" spans="1:9" x14ac:dyDescent="0.35">
      <c r="A1782" t="s">
        <v>1257</v>
      </c>
      <c r="B1782" t="s">
        <v>60</v>
      </c>
      <c r="C1782" t="s">
        <v>351</v>
      </c>
      <c r="D1782" t="s">
        <v>1264</v>
      </c>
      <c r="E1782" t="s">
        <v>31</v>
      </c>
      <c r="F1782">
        <v>72962</v>
      </c>
      <c r="G1782">
        <v>10085</v>
      </c>
      <c r="H1782">
        <v>0.13822263644088703</v>
      </c>
      <c r="I1782" t="str">
        <f>VLOOKUP($B1782&amp;$E1782,'Employee List'!$A:$E,5,0)</f>
        <v>E-1135</v>
      </c>
    </row>
    <row r="1783" spans="1:9" x14ac:dyDescent="0.35">
      <c r="A1783" t="s">
        <v>1257</v>
      </c>
      <c r="B1783" t="s">
        <v>60</v>
      </c>
      <c r="C1783" t="s">
        <v>351</v>
      </c>
      <c r="D1783" t="s">
        <v>1265</v>
      </c>
      <c r="E1783" t="s">
        <v>29</v>
      </c>
      <c r="F1783">
        <v>12749</v>
      </c>
      <c r="G1783">
        <v>31737</v>
      </c>
      <c r="H1783">
        <v>2.489371715428661</v>
      </c>
      <c r="I1783" t="str">
        <f>VLOOKUP($B1783&amp;$E1783,'Employee List'!$A:$E,5,0)</f>
        <v>E-1135</v>
      </c>
    </row>
    <row r="1784" spans="1:9" x14ac:dyDescent="0.35">
      <c r="A1784" t="s">
        <v>1257</v>
      </c>
      <c r="B1784" t="s">
        <v>60</v>
      </c>
      <c r="C1784" t="s">
        <v>351</v>
      </c>
      <c r="D1784" t="s">
        <v>1265</v>
      </c>
      <c r="E1784" t="s">
        <v>30</v>
      </c>
      <c r="F1784">
        <v>14331</v>
      </c>
      <c r="G1784">
        <v>15225</v>
      </c>
      <c r="H1784">
        <v>1.0623822482729746</v>
      </c>
      <c r="I1784" t="str">
        <f>VLOOKUP($B1784&amp;$E1784,'Employee List'!$A:$E,5,0)</f>
        <v>E-1135</v>
      </c>
    </row>
    <row r="1785" spans="1:9" x14ac:dyDescent="0.35">
      <c r="A1785" t="s">
        <v>1257</v>
      </c>
      <c r="B1785" t="s">
        <v>60</v>
      </c>
      <c r="C1785" t="s">
        <v>351</v>
      </c>
      <c r="D1785" t="s">
        <v>1265</v>
      </c>
      <c r="E1785" t="s">
        <v>31</v>
      </c>
      <c r="F1785">
        <v>13092</v>
      </c>
      <c r="G1785">
        <v>12900</v>
      </c>
      <c r="H1785">
        <v>0.98533455545371218</v>
      </c>
      <c r="I1785" t="str">
        <f>VLOOKUP($B1785&amp;$E1785,'Employee List'!$A:$E,5,0)</f>
        <v>E-1135</v>
      </c>
    </row>
    <row r="1786" spans="1:9" x14ac:dyDescent="0.35">
      <c r="A1786" t="s">
        <v>1257</v>
      </c>
      <c r="B1786" t="s">
        <v>60</v>
      </c>
      <c r="C1786" t="s">
        <v>351</v>
      </c>
      <c r="D1786" t="s">
        <v>1260</v>
      </c>
      <c r="E1786" t="s">
        <v>29</v>
      </c>
      <c r="F1786">
        <v>130925</v>
      </c>
      <c r="G1786">
        <v>121043</v>
      </c>
      <c r="H1786">
        <v>0.92452167271338548</v>
      </c>
      <c r="I1786" t="str">
        <f>VLOOKUP($B1786&amp;$E1786,'Employee List'!$A:$E,5,0)</f>
        <v>E-1135</v>
      </c>
    </row>
    <row r="1787" spans="1:9" x14ac:dyDescent="0.35">
      <c r="A1787" t="s">
        <v>1257</v>
      </c>
      <c r="B1787" t="s">
        <v>60</v>
      </c>
      <c r="C1787" t="s">
        <v>351</v>
      </c>
      <c r="D1787" t="s">
        <v>1260</v>
      </c>
      <c r="E1787" t="s">
        <v>30</v>
      </c>
      <c r="F1787">
        <v>133952</v>
      </c>
      <c r="G1787">
        <v>230130</v>
      </c>
      <c r="H1787">
        <v>1.7180034639273769</v>
      </c>
      <c r="I1787" t="str">
        <f>VLOOKUP($B1787&amp;$E1787,'Employee List'!$A:$E,5,0)</f>
        <v>E-1135</v>
      </c>
    </row>
    <row r="1788" spans="1:9" x14ac:dyDescent="0.35">
      <c r="A1788" t="s">
        <v>1257</v>
      </c>
      <c r="B1788" t="s">
        <v>60</v>
      </c>
      <c r="C1788" t="s">
        <v>351</v>
      </c>
      <c r="D1788" t="s">
        <v>1260</v>
      </c>
      <c r="E1788" t="s">
        <v>31</v>
      </c>
      <c r="F1788">
        <v>151666</v>
      </c>
      <c r="G1788">
        <v>278965</v>
      </c>
      <c r="H1788">
        <v>1.8393377553307926</v>
      </c>
      <c r="I1788" t="str">
        <f>VLOOKUP($B1788&amp;$E1788,'Employee List'!$A:$E,5,0)</f>
        <v>E-1135</v>
      </c>
    </row>
    <row r="1789" spans="1:9" x14ac:dyDescent="0.35">
      <c r="A1789" t="s">
        <v>1257</v>
      </c>
      <c r="B1789" t="s">
        <v>60</v>
      </c>
      <c r="C1789" t="s">
        <v>351</v>
      </c>
      <c r="D1789" t="s">
        <v>1261</v>
      </c>
      <c r="E1789" t="s">
        <v>29</v>
      </c>
      <c r="F1789">
        <v>63025</v>
      </c>
      <c r="G1789">
        <v>51689</v>
      </c>
      <c r="H1789">
        <v>0.82013486711622374</v>
      </c>
      <c r="I1789" t="str">
        <f>VLOOKUP($B1789&amp;$E1789,'Employee List'!$A:$E,5,0)</f>
        <v>E-1135</v>
      </c>
    </row>
    <row r="1790" spans="1:9" x14ac:dyDescent="0.35">
      <c r="A1790" t="s">
        <v>1257</v>
      </c>
      <c r="B1790" t="s">
        <v>60</v>
      </c>
      <c r="C1790" t="s">
        <v>351</v>
      </c>
      <c r="D1790" t="s">
        <v>1261</v>
      </c>
      <c r="E1790" t="s">
        <v>30</v>
      </c>
      <c r="F1790">
        <v>62581</v>
      </c>
      <c r="G1790">
        <v>52195</v>
      </c>
      <c r="H1790">
        <v>0.83403908534539239</v>
      </c>
      <c r="I1790" t="str">
        <f>VLOOKUP($B1790&amp;$E1790,'Employee List'!$A:$E,5,0)</f>
        <v>E-1135</v>
      </c>
    </row>
    <row r="1791" spans="1:9" x14ac:dyDescent="0.35">
      <c r="A1791" t="s">
        <v>1257</v>
      </c>
      <c r="B1791" t="s">
        <v>60</v>
      </c>
      <c r="C1791" t="s">
        <v>351</v>
      </c>
      <c r="D1791" t="s">
        <v>1261</v>
      </c>
      <c r="E1791" t="s">
        <v>31</v>
      </c>
      <c r="F1791">
        <v>64455</v>
      </c>
      <c r="G1791">
        <v>54893</v>
      </c>
      <c r="H1791">
        <v>0.85164843689395697</v>
      </c>
      <c r="I1791" t="str">
        <f>VLOOKUP($B1791&amp;$E1791,'Employee List'!$A:$E,5,0)</f>
        <v>E-1135</v>
      </c>
    </row>
    <row r="1792" spans="1:9" x14ac:dyDescent="0.35">
      <c r="A1792" t="s">
        <v>1257</v>
      </c>
      <c r="B1792" t="s">
        <v>60</v>
      </c>
      <c r="C1792" t="s">
        <v>351</v>
      </c>
      <c r="D1792" t="s">
        <v>1266</v>
      </c>
      <c r="E1792" t="s">
        <v>29</v>
      </c>
      <c r="F1792">
        <v>53967</v>
      </c>
      <c r="G1792">
        <v>57015</v>
      </c>
      <c r="H1792">
        <v>1.0564789593640558</v>
      </c>
      <c r="I1792" t="str">
        <f>VLOOKUP($B1792&amp;$E1792,'Employee List'!$A:$E,5,0)</f>
        <v>E-1135</v>
      </c>
    </row>
    <row r="1793" spans="1:9" x14ac:dyDescent="0.35">
      <c r="A1793" t="s">
        <v>1257</v>
      </c>
      <c r="B1793" t="s">
        <v>60</v>
      </c>
      <c r="C1793" t="s">
        <v>351</v>
      </c>
      <c r="D1793" t="s">
        <v>1266</v>
      </c>
      <c r="E1793" t="s">
        <v>30</v>
      </c>
      <c r="F1793">
        <v>55388</v>
      </c>
      <c r="G1793">
        <v>35743</v>
      </c>
      <c r="H1793">
        <v>0.64532028598252333</v>
      </c>
      <c r="I1793" t="str">
        <f>VLOOKUP($B1793&amp;$E1793,'Employee List'!$A:$E,5,0)</f>
        <v>E-1135</v>
      </c>
    </row>
    <row r="1794" spans="1:9" x14ac:dyDescent="0.35">
      <c r="A1794" t="s">
        <v>1257</v>
      </c>
      <c r="B1794" t="s">
        <v>60</v>
      </c>
      <c r="C1794" t="s">
        <v>351</v>
      </c>
      <c r="D1794" t="s">
        <v>1266</v>
      </c>
      <c r="E1794" t="s">
        <v>31</v>
      </c>
      <c r="F1794">
        <v>54130</v>
      </c>
      <c r="G1794">
        <v>40437</v>
      </c>
      <c r="H1794">
        <v>0.7470349159430999</v>
      </c>
      <c r="I1794" t="str">
        <f>VLOOKUP($B1794&amp;$E1794,'Employee List'!$A:$E,5,0)</f>
        <v>E-1135</v>
      </c>
    </row>
    <row r="1795" spans="1:9" x14ac:dyDescent="0.35">
      <c r="A1795" t="s">
        <v>1257</v>
      </c>
      <c r="B1795" t="s">
        <v>60</v>
      </c>
      <c r="C1795" t="s">
        <v>351</v>
      </c>
      <c r="D1795" t="s">
        <v>1267</v>
      </c>
      <c r="E1795" t="s">
        <v>29</v>
      </c>
      <c r="F1795">
        <v>55587</v>
      </c>
      <c r="G1795">
        <v>50073</v>
      </c>
      <c r="H1795">
        <v>0.90080414485401261</v>
      </c>
      <c r="I1795" t="str">
        <f>VLOOKUP($B1795&amp;$E1795,'Employee List'!$A:$E,5,0)</f>
        <v>E-1135</v>
      </c>
    </row>
    <row r="1796" spans="1:9" x14ac:dyDescent="0.35">
      <c r="A1796" t="s">
        <v>1257</v>
      </c>
      <c r="B1796" t="s">
        <v>60</v>
      </c>
      <c r="C1796" t="s">
        <v>351</v>
      </c>
      <c r="D1796" t="s">
        <v>1267</v>
      </c>
      <c r="E1796" t="s">
        <v>30</v>
      </c>
      <c r="F1796">
        <v>54897</v>
      </c>
      <c r="G1796">
        <v>56683</v>
      </c>
      <c r="H1796">
        <v>1.0325336539337304</v>
      </c>
      <c r="I1796" t="str">
        <f>VLOOKUP($B1796&amp;$E1796,'Employee List'!$A:$E,5,0)</f>
        <v>E-1135</v>
      </c>
    </row>
    <row r="1797" spans="1:9" x14ac:dyDescent="0.35">
      <c r="A1797" t="s">
        <v>1257</v>
      </c>
      <c r="B1797" t="s">
        <v>60</v>
      </c>
      <c r="C1797" t="s">
        <v>351</v>
      </c>
      <c r="D1797" t="s">
        <v>1267</v>
      </c>
      <c r="E1797" t="s">
        <v>31</v>
      </c>
      <c r="F1797">
        <v>53923</v>
      </c>
      <c r="G1797">
        <v>62069</v>
      </c>
      <c r="H1797">
        <v>1.1510672625781206</v>
      </c>
      <c r="I1797" t="str">
        <f>VLOOKUP($B1797&amp;$E1797,'Employee List'!$A:$E,5,0)</f>
        <v>E-1135</v>
      </c>
    </row>
    <row r="1798" spans="1:9" x14ac:dyDescent="0.35">
      <c r="A1798" t="s">
        <v>1257</v>
      </c>
      <c r="B1798" t="s">
        <v>60</v>
      </c>
      <c r="C1798" t="s">
        <v>351</v>
      </c>
      <c r="D1798" t="s">
        <v>1268</v>
      </c>
      <c r="E1798" t="s">
        <v>29</v>
      </c>
      <c r="F1798">
        <v>14248</v>
      </c>
      <c r="G1798">
        <v>11091</v>
      </c>
      <c r="H1798">
        <v>0.77842504211117347</v>
      </c>
      <c r="I1798" t="str">
        <f>VLOOKUP($B1798&amp;$E1798,'Employee List'!$A:$E,5,0)</f>
        <v>E-1135</v>
      </c>
    </row>
    <row r="1799" spans="1:9" x14ac:dyDescent="0.35">
      <c r="A1799" t="s">
        <v>1257</v>
      </c>
      <c r="B1799" t="s">
        <v>60</v>
      </c>
      <c r="C1799" t="s">
        <v>351</v>
      </c>
      <c r="D1799" t="s">
        <v>1268</v>
      </c>
      <c r="E1799" t="s">
        <v>30</v>
      </c>
      <c r="F1799">
        <v>11183</v>
      </c>
      <c r="G1799">
        <v>11833</v>
      </c>
      <c r="H1799">
        <v>1.0581239381203613</v>
      </c>
      <c r="I1799" t="str">
        <f>VLOOKUP($B1799&amp;$E1799,'Employee List'!$A:$E,5,0)</f>
        <v>E-1135</v>
      </c>
    </row>
    <row r="1800" spans="1:9" x14ac:dyDescent="0.35">
      <c r="A1800" t="s">
        <v>1257</v>
      </c>
      <c r="B1800" t="s">
        <v>60</v>
      </c>
      <c r="C1800" t="s">
        <v>351</v>
      </c>
      <c r="D1800" t="s">
        <v>1268</v>
      </c>
      <c r="E1800" t="s">
        <v>31</v>
      </c>
      <c r="F1800">
        <v>13836</v>
      </c>
      <c r="G1800">
        <v>15047</v>
      </c>
      <c r="H1800">
        <v>1.0875252963284185</v>
      </c>
      <c r="I1800" t="str">
        <f>VLOOKUP($B1800&amp;$E1800,'Employee List'!$A:$E,5,0)</f>
        <v>E-1135</v>
      </c>
    </row>
    <row r="1801" spans="1:9" x14ac:dyDescent="0.35">
      <c r="A1801" t="s">
        <v>1257</v>
      </c>
      <c r="B1801" t="s">
        <v>60</v>
      </c>
      <c r="C1801" t="s">
        <v>351</v>
      </c>
      <c r="D1801" t="s">
        <v>1269</v>
      </c>
      <c r="E1801" t="s">
        <v>29</v>
      </c>
      <c r="F1801">
        <v>25904</v>
      </c>
      <c r="G1801">
        <v>114983</v>
      </c>
      <c r="H1801">
        <v>4.4388125386040764</v>
      </c>
      <c r="I1801" t="str">
        <f>VLOOKUP($B1801&amp;$E1801,'Employee List'!$A:$E,5,0)</f>
        <v>E-1135</v>
      </c>
    </row>
    <row r="1802" spans="1:9" x14ac:dyDescent="0.35">
      <c r="A1802" t="s">
        <v>1257</v>
      </c>
      <c r="B1802" t="s">
        <v>60</v>
      </c>
      <c r="C1802" t="s">
        <v>351</v>
      </c>
      <c r="D1802" t="s">
        <v>1269</v>
      </c>
      <c r="E1802" t="s">
        <v>30</v>
      </c>
      <c r="F1802">
        <v>25652</v>
      </c>
      <c r="G1802">
        <v>66302</v>
      </c>
      <c r="H1802">
        <v>2.5846717604865117</v>
      </c>
      <c r="I1802" t="str">
        <f>VLOOKUP($B1802&amp;$E1802,'Employee List'!$A:$E,5,0)</f>
        <v>E-1135</v>
      </c>
    </row>
    <row r="1803" spans="1:9" x14ac:dyDescent="0.35">
      <c r="A1803" t="s">
        <v>1257</v>
      </c>
      <c r="B1803" t="s">
        <v>60</v>
      </c>
      <c r="C1803" t="s">
        <v>351</v>
      </c>
      <c r="D1803" t="s">
        <v>1269</v>
      </c>
      <c r="E1803" t="s">
        <v>31</v>
      </c>
      <c r="F1803">
        <v>21330</v>
      </c>
      <c r="G1803">
        <v>35736</v>
      </c>
      <c r="H1803">
        <v>1.6753867791842476</v>
      </c>
      <c r="I1803" t="str">
        <f>VLOOKUP($B1803&amp;$E1803,'Employee List'!$A:$E,5,0)</f>
        <v>E-1135</v>
      </c>
    </row>
    <row r="1804" spans="1:9" x14ac:dyDescent="0.35">
      <c r="A1804" t="s">
        <v>1257</v>
      </c>
      <c r="B1804" t="s">
        <v>60</v>
      </c>
      <c r="C1804" t="s">
        <v>351</v>
      </c>
      <c r="D1804" t="s">
        <v>1270</v>
      </c>
      <c r="E1804" t="s">
        <v>29</v>
      </c>
      <c r="F1804">
        <v>7514</v>
      </c>
      <c r="G1804">
        <v>5232</v>
      </c>
      <c r="H1804">
        <v>0.69630023955283471</v>
      </c>
      <c r="I1804" t="str">
        <f>VLOOKUP($B1804&amp;$E1804,'Employee List'!$A:$E,5,0)</f>
        <v>E-1135</v>
      </c>
    </row>
    <row r="1805" spans="1:9" x14ac:dyDescent="0.35">
      <c r="A1805" t="s">
        <v>1257</v>
      </c>
      <c r="B1805" t="s">
        <v>60</v>
      </c>
      <c r="C1805" t="s">
        <v>351</v>
      </c>
      <c r="D1805" t="s">
        <v>1270</v>
      </c>
      <c r="E1805" t="s">
        <v>30</v>
      </c>
      <c r="F1805">
        <v>9242</v>
      </c>
      <c r="G1805">
        <v>6872</v>
      </c>
      <c r="H1805">
        <v>0.74356199956719327</v>
      </c>
      <c r="I1805" t="str">
        <f>VLOOKUP($B1805&amp;$E1805,'Employee List'!$A:$E,5,0)</f>
        <v>E-1135</v>
      </c>
    </row>
    <row r="1806" spans="1:9" x14ac:dyDescent="0.35">
      <c r="A1806" t="s">
        <v>1257</v>
      </c>
      <c r="B1806" t="s">
        <v>60</v>
      </c>
      <c r="C1806" t="s">
        <v>351</v>
      </c>
      <c r="D1806" t="s">
        <v>1270</v>
      </c>
      <c r="E1806" t="s">
        <v>31</v>
      </c>
      <c r="F1806">
        <v>8705</v>
      </c>
      <c r="G1806">
        <v>6729</v>
      </c>
      <c r="H1806">
        <v>0.77300402067777141</v>
      </c>
      <c r="I1806" t="str">
        <f>VLOOKUP($B1806&amp;$E1806,'Employee List'!$A:$E,5,0)</f>
        <v>E-1135</v>
      </c>
    </row>
    <row r="1807" spans="1:9" x14ac:dyDescent="0.35">
      <c r="A1807" t="s">
        <v>1257</v>
      </c>
      <c r="B1807" t="s">
        <v>60</v>
      </c>
      <c r="C1807" t="s">
        <v>351</v>
      </c>
      <c r="D1807" t="s">
        <v>1271</v>
      </c>
      <c r="E1807" t="s">
        <v>29</v>
      </c>
      <c r="F1807">
        <v>15268</v>
      </c>
      <c r="G1807">
        <v>10785</v>
      </c>
      <c r="H1807">
        <v>0.70637935551480224</v>
      </c>
      <c r="I1807" t="str">
        <f>VLOOKUP($B1807&amp;$E1807,'Employee List'!$A:$E,5,0)</f>
        <v>E-1135</v>
      </c>
    </row>
    <row r="1808" spans="1:9" x14ac:dyDescent="0.35">
      <c r="A1808" t="s">
        <v>1257</v>
      </c>
      <c r="B1808" t="s">
        <v>60</v>
      </c>
      <c r="C1808" t="s">
        <v>351</v>
      </c>
      <c r="D1808" t="s">
        <v>1271</v>
      </c>
      <c r="E1808" t="s">
        <v>30</v>
      </c>
      <c r="F1808">
        <v>15321</v>
      </c>
      <c r="G1808">
        <v>21060</v>
      </c>
      <c r="H1808">
        <v>1.3745839044448795</v>
      </c>
      <c r="I1808" t="str">
        <f>VLOOKUP($B1808&amp;$E1808,'Employee List'!$A:$E,5,0)</f>
        <v>E-1135</v>
      </c>
    </row>
    <row r="1809" spans="1:9" x14ac:dyDescent="0.35">
      <c r="A1809" t="s">
        <v>1257</v>
      </c>
      <c r="B1809" t="s">
        <v>60</v>
      </c>
      <c r="C1809" t="s">
        <v>351</v>
      </c>
      <c r="D1809" t="s">
        <v>1271</v>
      </c>
      <c r="E1809" t="s">
        <v>31</v>
      </c>
      <c r="F1809">
        <v>16883</v>
      </c>
      <c r="G1809">
        <v>22570</v>
      </c>
      <c r="H1809">
        <v>1.3368477166380384</v>
      </c>
      <c r="I1809" t="str">
        <f>VLOOKUP($B1809&amp;$E1809,'Employee List'!$A:$E,5,0)</f>
        <v>E-1135</v>
      </c>
    </row>
    <row r="1810" spans="1:9" x14ac:dyDescent="0.35">
      <c r="A1810" t="s">
        <v>1257</v>
      </c>
      <c r="B1810" t="s">
        <v>60</v>
      </c>
      <c r="C1810" t="s">
        <v>351</v>
      </c>
      <c r="D1810" t="s">
        <v>1258</v>
      </c>
      <c r="E1810" t="s">
        <v>29</v>
      </c>
      <c r="F1810">
        <v>125764</v>
      </c>
      <c r="G1810">
        <v>146693</v>
      </c>
      <c r="H1810">
        <v>1.1664148723004995</v>
      </c>
      <c r="I1810" t="str">
        <f>VLOOKUP($B1810&amp;$E1810,'Employee List'!$A:$E,5,0)</f>
        <v>E-1135</v>
      </c>
    </row>
    <row r="1811" spans="1:9" x14ac:dyDescent="0.35">
      <c r="A1811" t="s">
        <v>1257</v>
      </c>
      <c r="B1811" t="s">
        <v>60</v>
      </c>
      <c r="C1811" t="s">
        <v>351</v>
      </c>
      <c r="D1811" t="s">
        <v>1258</v>
      </c>
      <c r="E1811" t="s">
        <v>30</v>
      </c>
      <c r="F1811">
        <v>123738</v>
      </c>
      <c r="G1811">
        <v>107043</v>
      </c>
      <c r="H1811">
        <v>0.86507782572855552</v>
      </c>
      <c r="I1811" t="str">
        <f>VLOOKUP($B1811&amp;$E1811,'Employee List'!$A:$E,5,0)</f>
        <v>E-1135</v>
      </c>
    </row>
    <row r="1812" spans="1:9" x14ac:dyDescent="0.35">
      <c r="A1812" t="s">
        <v>1257</v>
      </c>
      <c r="B1812" t="s">
        <v>60</v>
      </c>
      <c r="C1812" t="s">
        <v>351</v>
      </c>
      <c r="D1812" t="s">
        <v>1258</v>
      </c>
      <c r="E1812" t="s">
        <v>31</v>
      </c>
      <c r="F1812">
        <v>118714</v>
      </c>
      <c r="G1812">
        <v>90194</v>
      </c>
      <c r="H1812">
        <v>0.75975874791515741</v>
      </c>
      <c r="I1812" t="str">
        <f>VLOOKUP($B1812&amp;$E1812,'Employee List'!$A:$E,5,0)</f>
        <v>E-1135</v>
      </c>
    </row>
    <row r="1813" spans="1:9" x14ac:dyDescent="0.35">
      <c r="A1813" t="s">
        <v>1257</v>
      </c>
      <c r="B1813" t="s">
        <v>60</v>
      </c>
      <c r="C1813" t="s">
        <v>351</v>
      </c>
      <c r="D1813" t="s">
        <v>1272</v>
      </c>
      <c r="E1813" t="s">
        <v>29</v>
      </c>
      <c r="F1813">
        <v>16345</v>
      </c>
      <c r="G1813">
        <v>18547</v>
      </c>
      <c r="H1813">
        <v>1.1347200978892629</v>
      </c>
      <c r="I1813" t="str">
        <f>VLOOKUP($B1813&amp;$E1813,'Employee List'!$A:$E,5,0)</f>
        <v>E-1135</v>
      </c>
    </row>
    <row r="1814" spans="1:9" x14ac:dyDescent="0.35">
      <c r="A1814" t="s">
        <v>1257</v>
      </c>
      <c r="B1814" t="s">
        <v>60</v>
      </c>
      <c r="C1814" t="s">
        <v>351</v>
      </c>
      <c r="D1814" t="s">
        <v>1272</v>
      </c>
      <c r="E1814" t="s">
        <v>30</v>
      </c>
      <c r="F1814">
        <v>17350</v>
      </c>
      <c r="G1814">
        <v>21051</v>
      </c>
      <c r="H1814">
        <v>1.2133141210374641</v>
      </c>
      <c r="I1814" t="str">
        <f>VLOOKUP($B1814&amp;$E1814,'Employee List'!$A:$E,5,0)</f>
        <v>E-1135</v>
      </c>
    </row>
    <row r="1815" spans="1:9" x14ac:dyDescent="0.35">
      <c r="A1815" t="s">
        <v>1257</v>
      </c>
      <c r="B1815" t="s">
        <v>60</v>
      </c>
      <c r="C1815" t="s">
        <v>351</v>
      </c>
      <c r="D1815" t="s">
        <v>1272</v>
      </c>
      <c r="E1815" t="s">
        <v>31</v>
      </c>
      <c r="F1815">
        <v>19853</v>
      </c>
      <c r="G1815">
        <v>16620</v>
      </c>
      <c r="H1815">
        <v>0.83715307510199966</v>
      </c>
      <c r="I1815" t="str">
        <f>VLOOKUP($B1815&amp;$E1815,'Employee List'!$A:$E,5,0)</f>
        <v>E-1135</v>
      </c>
    </row>
    <row r="1816" spans="1:9" x14ac:dyDescent="0.35">
      <c r="A1816" t="s">
        <v>1257</v>
      </c>
      <c r="B1816" t="s">
        <v>60</v>
      </c>
      <c r="C1816" t="s">
        <v>351</v>
      </c>
      <c r="D1816" t="s">
        <v>1259</v>
      </c>
      <c r="E1816" t="s">
        <v>29</v>
      </c>
      <c r="F1816">
        <v>40933</v>
      </c>
      <c r="G1816">
        <v>37457</v>
      </c>
      <c r="H1816">
        <v>0.91508074169985099</v>
      </c>
      <c r="I1816" t="str">
        <f>VLOOKUP($B1816&amp;$E1816,'Employee List'!$A:$E,5,0)</f>
        <v>E-1135</v>
      </c>
    </row>
    <row r="1817" spans="1:9" x14ac:dyDescent="0.35">
      <c r="A1817" t="s">
        <v>1257</v>
      </c>
      <c r="B1817" t="s">
        <v>60</v>
      </c>
      <c r="C1817" t="s">
        <v>351</v>
      </c>
      <c r="D1817" t="s">
        <v>1259</v>
      </c>
      <c r="E1817" t="s">
        <v>30</v>
      </c>
      <c r="F1817">
        <v>43895</v>
      </c>
      <c r="G1817">
        <v>44821</v>
      </c>
      <c r="H1817">
        <v>1.0210957967877889</v>
      </c>
      <c r="I1817" t="str">
        <f>VLOOKUP($B1817&amp;$E1817,'Employee List'!$A:$E,5,0)</f>
        <v>E-1135</v>
      </c>
    </row>
    <row r="1818" spans="1:9" x14ac:dyDescent="0.35">
      <c r="A1818" t="s">
        <v>1257</v>
      </c>
      <c r="B1818" t="s">
        <v>60</v>
      </c>
      <c r="C1818" t="s">
        <v>351</v>
      </c>
      <c r="D1818" t="s">
        <v>1259</v>
      </c>
      <c r="E1818" t="s">
        <v>31</v>
      </c>
      <c r="F1818">
        <v>44804</v>
      </c>
      <c r="G1818">
        <v>41694</v>
      </c>
      <c r="H1818">
        <v>0.93058655477189534</v>
      </c>
      <c r="I1818" t="str">
        <f>VLOOKUP($B1818&amp;$E1818,'Employee List'!$A:$E,5,0)</f>
        <v>E-1135</v>
      </c>
    </row>
    <row r="1819" spans="1:9" x14ac:dyDescent="0.35">
      <c r="A1819" t="s">
        <v>1257</v>
      </c>
      <c r="B1819" t="s">
        <v>60</v>
      </c>
      <c r="C1819" t="s">
        <v>351</v>
      </c>
      <c r="D1819" t="s">
        <v>1273</v>
      </c>
      <c r="E1819" t="s">
        <v>29</v>
      </c>
      <c r="F1819">
        <v>11505</v>
      </c>
      <c r="G1819">
        <v>6756</v>
      </c>
      <c r="H1819">
        <v>0.58722294654498042</v>
      </c>
      <c r="I1819" t="str">
        <f>VLOOKUP($B1819&amp;$E1819,'Employee List'!$A:$E,5,0)</f>
        <v>E-1135</v>
      </c>
    </row>
    <row r="1820" spans="1:9" x14ac:dyDescent="0.35">
      <c r="A1820" t="s">
        <v>1257</v>
      </c>
      <c r="B1820" t="s">
        <v>60</v>
      </c>
      <c r="C1820" t="s">
        <v>351</v>
      </c>
      <c r="D1820" t="s">
        <v>1273</v>
      </c>
      <c r="E1820" t="s">
        <v>30</v>
      </c>
      <c r="F1820">
        <v>9180</v>
      </c>
      <c r="G1820">
        <v>8113</v>
      </c>
      <c r="H1820">
        <v>0.88376906318082793</v>
      </c>
      <c r="I1820" t="str">
        <f>VLOOKUP($B1820&amp;$E1820,'Employee List'!$A:$E,5,0)</f>
        <v>E-1135</v>
      </c>
    </row>
    <row r="1821" spans="1:9" x14ac:dyDescent="0.35">
      <c r="A1821" t="s">
        <v>1257</v>
      </c>
      <c r="B1821" t="s">
        <v>60</v>
      </c>
      <c r="C1821" t="s">
        <v>351</v>
      </c>
      <c r="D1821" t="s">
        <v>1273</v>
      </c>
      <c r="E1821" t="s">
        <v>31</v>
      </c>
      <c r="F1821">
        <v>9398</v>
      </c>
      <c r="G1821">
        <v>7062</v>
      </c>
      <c r="H1821">
        <v>0.75143647584592466</v>
      </c>
      <c r="I1821" t="str">
        <f>VLOOKUP($B1821&amp;$E1821,'Employee List'!$A:$E,5,0)</f>
        <v>E-1135</v>
      </c>
    </row>
    <row r="1822" spans="1:9" x14ac:dyDescent="0.35">
      <c r="A1822" t="s">
        <v>1257</v>
      </c>
      <c r="B1822" t="s">
        <v>60</v>
      </c>
      <c r="C1822" t="s">
        <v>351</v>
      </c>
      <c r="D1822" t="s">
        <v>1275</v>
      </c>
      <c r="E1822" t="s">
        <v>29</v>
      </c>
      <c r="F1822">
        <v>8535</v>
      </c>
      <c r="G1822">
        <v>8280</v>
      </c>
      <c r="H1822">
        <v>0.97012302284710017</v>
      </c>
      <c r="I1822" t="str">
        <f>VLOOKUP($B1822&amp;$E1822,'Employee List'!$A:$E,5,0)</f>
        <v>E-1135</v>
      </c>
    </row>
    <row r="1823" spans="1:9" x14ac:dyDescent="0.35">
      <c r="A1823" t="s">
        <v>1257</v>
      </c>
      <c r="B1823" t="s">
        <v>60</v>
      </c>
      <c r="C1823" t="s">
        <v>351</v>
      </c>
      <c r="D1823" t="s">
        <v>1275</v>
      </c>
      <c r="E1823" t="s">
        <v>30</v>
      </c>
      <c r="F1823">
        <v>8311</v>
      </c>
      <c r="G1823">
        <v>8144</v>
      </c>
      <c r="H1823">
        <v>0.97990614847792079</v>
      </c>
      <c r="I1823" t="str">
        <f>VLOOKUP($B1823&amp;$E1823,'Employee List'!$A:$E,5,0)</f>
        <v>E-1135</v>
      </c>
    </row>
    <row r="1824" spans="1:9" x14ac:dyDescent="0.35">
      <c r="A1824" t="s">
        <v>1257</v>
      </c>
      <c r="B1824" t="s">
        <v>60</v>
      </c>
      <c r="C1824" t="s">
        <v>351</v>
      </c>
      <c r="D1824" t="s">
        <v>1275</v>
      </c>
      <c r="E1824" t="s">
        <v>31</v>
      </c>
      <c r="F1824">
        <v>8934</v>
      </c>
      <c r="G1824">
        <v>3518</v>
      </c>
      <c r="H1824">
        <v>0.39377658383702707</v>
      </c>
      <c r="I1824" t="str">
        <f>VLOOKUP($B1824&amp;$E1824,'Employee List'!$A:$E,5,0)</f>
        <v>E-1135</v>
      </c>
    </row>
    <row r="1825" spans="1:9" x14ac:dyDescent="0.35">
      <c r="A1825" t="s">
        <v>1257</v>
      </c>
      <c r="B1825" t="s">
        <v>60</v>
      </c>
      <c r="C1825" t="s">
        <v>351</v>
      </c>
      <c r="D1825" t="s">
        <v>1276</v>
      </c>
      <c r="E1825" t="s">
        <v>29</v>
      </c>
      <c r="F1825">
        <v>3283</v>
      </c>
      <c r="G1825">
        <v>13358</v>
      </c>
      <c r="H1825">
        <v>4.068839476088943</v>
      </c>
      <c r="I1825" t="str">
        <f>VLOOKUP($B1825&amp;$E1825,'Employee List'!$A:$E,5,0)</f>
        <v>E-1135</v>
      </c>
    </row>
    <row r="1826" spans="1:9" x14ac:dyDescent="0.35">
      <c r="A1826" t="s">
        <v>1257</v>
      </c>
      <c r="B1826" t="s">
        <v>60</v>
      </c>
      <c r="C1826" t="s">
        <v>351</v>
      </c>
      <c r="D1826" t="s">
        <v>1276</v>
      </c>
      <c r="E1826" t="s">
        <v>30</v>
      </c>
      <c r="F1826">
        <v>4242</v>
      </c>
      <c r="G1826">
        <v>8926</v>
      </c>
      <c r="H1826">
        <v>2.1041961338991042</v>
      </c>
      <c r="I1826" t="str">
        <f>VLOOKUP($B1826&amp;$E1826,'Employee List'!$A:$E,5,0)</f>
        <v>E-1135</v>
      </c>
    </row>
    <row r="1827" spans="1:9" x14ac:dyDescent="0.35">
      <c r="A1827" t="s">
        <v>1257</v>
      </c>
      <c r="B1827" t="s">
        <v>60</v>
      </c>
      <c r="C1827" t="s">
        <v>351</v>
      </c>
      <c r="D1827" t="s">
        <v>1276</v>
      </c>
      <c r="E1827" t="s">
        <v>31</v>
      </c>
      <c r="F1827">
        <v>3481</v>
      </c>
      <c r="G1827">
        <v>8309</v>
      </c>
      <c r="H1827">
        <v>2.3869577707555298</v>
      </c>
      <c r="I1827" t="str">
        <f>VLOOKUP($B1827&amp;$E1827,'Employee List'!$A:$E,5,0)</f>
        <v>E-1135</v>
      </c>
    </row>
    <row r="1828" spans="1:9" x14ac:dyDescent="0.35">
      <c r="A1828" t="s">
        <v>1257</v>
      </c>
      <c r="B1828" t="s">
        <v>60</v>
      </c>
      <c r="C1828" t="s">
        <v>351</v>
      </c>
      <c r="D1828" t="s">
        <v>1277</v>
      </c>
      <c r="E1828" t="s">
        <v>29</v>
      </c>
      <c r="F1828">
        <v>5989</v>
      </c>
      <c r="G1828">
        <v>8252</v>
      </c>
      <c r="H1828">
        <v>1.3778594089163467</v>
      </c>
      <c r="I1828" t="str">
        <f>VLOOKUP($B1828&amp;$E1828,'Employee List'!$A:$E,5,0)</f>
        <v>E-1135</v>
      </c>
    </row>
    <row r="1829" spans="1:9" x14ac:dyDescent="0.35">
      <c r="A1829" t="s">
        <v>1257</v>
      </c>
      <c r="B1829" t="s">
        <v>60</v>
      </c>
      <c r="C1829" t="s">
        <v>351</v>
      </c>
      <c r="D1829" t="s">
        <v>1277</v>
      </c>
      <c r="E1829" t="s">
        <v>30</v>
      </c>
      <c r="F1829">
        <v>6344</v>
      </c>
      <c r="G1829">
        <v>8245</v>
      </c>
      <c r="H1829">
        <v>1.2996532156368221</v>
      </c>
      <c r="I1829" t="str">
        <f>VLOOKUP($B1829&amp;$E1829,'Employee List'!$A:$E,5,0)</f>
        <v>E-1135</v>
      </c>
    </row>
    <row r="1830" spans="1:9" x14ac:dyDescent="0.35">
      <c r="A1830" t="s">
        <v>1257</v>
      </c>
      <c r="B1830" t="s">
        <v>60</v>
      </c>
      <c r="C1830" t="s">
        <v>351</v>
      </c>
      <c r="D1830" t="s">
        <v>1277</v>
      </c>
      <c r="E1830" t="s">
        <v>31</v>
      </c>
      <c r="F1830">
        <v>9558</v>
      </c>
      <c r="G1830">
        <v>9850</v>
      </c>
      <c r="H1830">
        <v>1.0305503243356351</v>
      </c>
      <c r="I1830" t="str">
        <f>VLOOKUP($B1830&amp;$E1830,'Employee List'!$A:$E,5,0)</f>
        <v>E-1135</v>
      </c>
    </row>
    <row r="1831" spans="1:9" x14ac:dyDescent="0.35">
      <c r="A1831" t="s">
        <v>1257</v>
      </c>
      <c r="B1831" t="s">
        <v>60</v>
      </c>
      <c r="C1831" t="s">
        <v>351</v>
      </c>
      <c r="D1831" t="s">
        <v>1278</v>
      </c>
      <c r="E1831" t="s">
        <v>29</v>
      </c>
      <c r="F1831">
        <v>11547</v>
      </c>
      <c r="G1831">
        <v>10497</v>
      </c>
      <c r="H1831">
        <v>0.90906729020524812</v>
      </c>
      <c r="I1831" t="str">
        <f>VLOOKUP($B1831&amp;$E1831,'Employee List'!$A:$E,5,0)</f>
        <v>E-1135</v>
      </c>
    </row>
    <row r="1832" spans="1:9" x14ac:dyDescent="0.35">
      <c r="A1832" t="s">
        <v>1257</v>
      </c>
      <c r="B1832" t="s">
        <v>60</v>
      </c>
      <c r="C1832" t="s">
        <v>351</v>
      </c>
      <c r="D1832" t="s">
        <v>1278</v>
      </c>
      <c r="E1832" t="s">
        <v>30</v>
      </c>
      <c r="F1832">
        <v>10188</v>
      </c>
      <c r="G1832">
        <v>14989</v>
      </c>
      <c r="H1832">
        <v>1.4712406753042795</v>
      </c>
      <c r="I1832" t="str">
        <f>VLOOKUP($B1832&amp;$E1832,'Employee List'!$A:$E,5,0)</f>
        <v>E-1135</v>
      </c>
    </row>
    <row r="1833" spans="1:9" x14ac:dyDescent="0.35">
      <c r="A1833" t="s">
        <v>1257</v>
      </c>
      <c r="B1833" t="s">
        <v>60</v>
      </c>
      <c r="C1833" t="s">
        <v>351</v>
      </c>
      <c r="D1833" t="s">
        <v>1278</v>
      </c>
      <c r="E1833" t="s">
        <v>31</v>
      </c>
      <c r="F1833">
        <v>11111</v>
      </c>
      <c r="G1833">
        <v>10783</v>
      </c>
      <c r="H1833">
        <v>0.97047970479704793</v>
      </c>
      <c r="I1833" t="str">
        <f>VLOOKUP($B1833&amp;$E1833,'Employee List'!$A:$E,5,0)</f>
        <v>E-1135</v>
      </c>
    </row>
    <row r="1834" spans="1:9" x14ac:dyDescent="0.35">
      <c r="A1834" t="s">
        <v>1257</v>
      </c>
      <c r="B1834" t="s">
        <v>60</v>
      </c>
      <c r="C1834" t="s">
        <v>351</v>
      </c>
      <c r="D1834" t="s">
        <v>1279</v>
      </c>
      <c r="E1834" t="s">
        <v>29</v>
      </c>
      <c r="F1834">
        <v>2782</v>
      </c>
      <c r="G1834">
        <v>2806</v>
      </c>
      <c r="H1834">
        <v>1.00862688713156</v>
      </c>
      <c r="I1834" t="str">
        <f>VLOOKUP($B1834&amp;$E1834,'Employee List'!$A:$E,5,0)</f>
        <v>E-1135</v>
      </c>
    </row>
    <row r="1835" spans="1:9" x14ac:dyDescent="0.35">
      <c r="A1835" t="s">
        <v>1257</v>
      </c>
      <c r="B1835" t="s">
        <v>60</v>
      </c>
      <c r="C1835" t="s">
        <v>351</v>
      </c>
      <c r="D1835" t="s">
        <v>1279</v>
      </c>
      <c r="E1835" t="s">
        <v>30</v>
      </c>
      <c r="F1835">
        <v>2090</v>
      </c>
      <c r="G1835">
        <v>1374</v>
      </c>
      <c r="H1835">
        <v>0.65741626794258379</v>
      </c>
      <c r="I1835" t="str">
        <f>VLOOKUP($B1835&amp;$E1835,'Employee List'!$A:$E,5,0)</f>
        <v>E-1135</v>
      </c>
    </row>
    <row r="1836" spans="1:9" x14ac:dyDescent="0.35">
      <c r="A1836" t="s">
        <v>1257</v>
      </c>
      <c r="B1836" t="s">
        <v>60</v>
      </c>
      <c r="C1836" t="s">
        <v>351</v>
      </c>
      <c r="D1836" t="s">
        <v>1279</v>
      </c>
      <c r="E1836" t="s">
        <v>31</v>
      </c>
      <c r="F1836">
        <v>4087</v>
      </c>
      <c r="G1836">
        <v>3656</v>
      </c>
      <c r="H1836">
        <v>0.89454367506728649</v>
      </c>
      <c r="I1836" t="str">
        <f>VLOOKUP($B1836&amp;$E1836,'Employee List'!$A:$E,5,0)</f>
        <v>E-1135</v>
      </c>
    </row>
    <row r="1837" spans="1:9" x14ac:dyDescent="0.35">
      <c r="A1837" t="s">
        <v>1257</v>
      </c>
      <c r="B1837" t="s">
        <v>60</v>
      </c>
      <c r="C1837" t="s">
        <v>351</v>
      </c>
      <c r="D1837" t="s">
        <v>1280</v>
      </c>
      <c r="E1837" t="s">
        <v>29</v>
      </c>
      <c r="F1837">
        <v>2460</v>
      </c>
      <c r="G1837">
        <v>1649</v>
      </c>
      <c r="H1837">
        <v>0.67032520325203249</v>
      </c>
      <c r="I1837" t="str">
        <f>VLOOKUP($B1837&amp;$E1837,'Employee List'!$A:$E,5,0)</f>
        <v>E-1135</v>
      </c>
    </row>
    <row r="1838" spans="1:9" x14ac:dyDescent="0.35">
      <c r="A1838" t="s">
        <v>1257</v>
      </c>
      <c r="B1838" t="s">
        <v>60</v>
      </c>
      <c r="C1838" t="s">
        <v>351</v>
      </c>
      <c r="D1838" t="s">
        <v>1280</v>
      </c>
      <c r="E1838" t="s">
        <v>30</v>
      </c>
      <c r="F1838">
        <v>1274</v>
      </c>
      <c r="G1838">
        <v>2476</v>
      </c>
      <c r="H1838">
        <v>1.9434850863422293</v>
      </c>
      <c r="I1838" t="str">
        <f>VLOOKUP($B1838&amp;$E1838,'Employee List'!$A:$E,5,0)</f>
        <v>E-1135</v>
      </c>
    </row>
    <row r="1839" spans="1:9" x14ac:dyDescent="0.35">
      <c r="A1839" t="s">
        <v>1257</v>
      </c>
      <c r="B1839" t="s">
        <v>60</v>
      </c>
      <c r="C1839" t="s">
        <v>351</v>
      </c>
      <c r="D1839" t="s">
        <v>1280</v>
      </c>
      <c r="E1839" t="s">
        <v>31</v>
      </c>
      <c r="F1839">
        <v>4115</v>
      </c>
      <c r="G1839">
        <v>2407</v>
      </c>
      <c r="H1839">
        <v>0.5849331713244228</v>
      </c>
      <c r="I1839" t="str">
        <f>VLOOKUP($B1839&amp;$E1839,'Employee List'!$A:$E,5,0)</f>
        <v>E-1135</v>
      </c>
    </row>
    <row r="1840" spans="1:9" x14ac:dyDescent="0.35">
      <c r="A1840" t="s">
        <v>1257</v>
      </c>
      <c r="B1840" t="s">
        <v>60</v>
      </c>
      <c r="C1840" t="s">
        <v>351</v>
      </c>
      <c r="D1840" t="s">
        <v>1262</v>
      </c>
      <c r="E1840" t="s">
        <v>29</v>
      </c>
      <c r="F1840">
        <v>22202</v>
      </c>
      <c r="G1840">
        <v>21889</v>
      </c>
      <c r="H1840">
        <v>0.98590217097558774</v>
      </c>
      <c r="I1840" t="str">
        <f>VLOOKUP($B1840&amp;$E1840,'Employee List'!$A:$E,5,0)</f>
        <v>E-1135</v>
      </c>
    </row>
    <row r="1841" spans="1:9" x14ac:dyDescent="0.35">
      <c r="A1841" t="s">
        <v>1257</v>
      </c>
      <c r="B1841" t="s">
        <v>60</v>
      </c>
      <c r="C1841" t="s">
        <v>351</v>
      </c>
      <c r="D1841" t="s">
        <v>1262</v>
      </c>
      <c r="E1841" t="s">
        <v>30</v>
      </c>
      <c r="F1841">
        <v>22877</v>
      </c>
      <c r="G1841">
        <v>25492</v>
      </c>
      <c r="H1841">
        <v>1.1143069458408008</v>
      </c>
      <c r="I1841" t="str">
        <f>VLOOKUP($B1841&amp;$E1841,'Employee List'!$A:$E,5,0)</f>
        <v>E-1135</v>
      </c>
    </row>
    <row r="1842" spans="1:9" x14ac:dyDescent="0.35">
      <c r="A1842" t="s">
        <v>1257</v>
      </c>
      <c r="B1842" t="s">
        <v>60</v>
      </c>
      <c r="C1842" t="s">
        <v>351</v>
      </c>
      <c r="D1842" t="s">
        <v>1262</v>
      </c>
      <c r="E1842" t="s">
        <v>31</v>
      </c>
      <c r="F1842">
        <v>23329</v>
      </c>
      <c r="G1842">
        <v>28022</v>
      </c>
      <c r="H1842">
        <v>1.201165930815723</v>
      </c>
      <c r="I1842" t="str">
        <f>VLOOKUP($B1842&amp;$E1842,'Employee List'!$A:$E,5,0)</f>
        <v>E-1135</v>
      </c>
    </row>
    <row r="1843" spans="1:9" x14ac:dyDescent="0.35">
      <c r="A1843" t="s">
        <v>1257</v>
      </c>
      <c r="B1843" t="s">
        <v>60</v>
      </c>
      <c r="C1843" t="s">
        <v>351</v>
      </c>
      <c r="D1843" t="s">
        <v>1282</v>
      </c>
      <c r="E1843" t="s">
        <v>30</v>
      </c>
      <c r="F1843">
        <v>9449</v>
      </c>
      <c r="G1843">
        <v>7421</v>
      </c>
      <c r="H1843">
        <v>0.7853741136628215</v>
      </c>
      <c r="I1843" t="str">
        <f>VLOOKUP($B1843&amp;$E1843,'Employee List'!$A:$E,5,0)</f>
        <v>E-1135</v>
      </c>
    </row>
    <row r="1844" spans="1:9" x14ac:dyDescent="0.35">
      <c r="A1844" t="s">
        <v>1257</v>
      </c>
      <c r="B1844" t="s">
        <v>60</v>
      </c>
      <c r="C1844" t="s">
        <v>351</v>
      </c>
      <c r="D1844" t="s">
        <v>1282</v>
      </c>
      <c r="E1844" t="s">
        <v>31</v>
      </c>
      <c r="F1844">
        <v>10029</v>
      </c>
      <c r="G1844">
        <v>5324</v>
      </c>
      <c r="H1844">
        <v>0.53086050453684319</v>
      </c>
      <c r="I1844" t="str">
        <f>VLOOKUP($B1844&amp;$E1844,'Employee List'!$A:$E,5,0)</f>
        <v>E-1135</v>
      </c>
    </row>
    <row r="1845" spans="1:9" x14ac:dyDescent="0.35">
      <c r="A1845" t="s">
        <v>1257</v>
      </c>
      <c r="B1845" t="s">
        <v>60</v>
      </c>
      <c r="C1845" t="s">
        <v>351</v>
      </c>
      <c r="D1845" t="s">
        <v>1281</v>
      </c>
      <c r="E1845" t="s">
        <v>29</v>
      </c>
      <c r="F1845">
        <v>4895</v>
      </c>
      <c r="G1845">
        <v>4247</v>
      </c>
      <c r="H1845">
        <v>0.86762002042900921</v>
      </c>
      <c r="I1845" t="str">
        <f>VLOOKUP($B1845&amp;$E1845,'Employee List'!$A:$E,5,0)</f>
        <v>E-1135</v>
      </c>
    </row>
    <row r="1846" spans="1:9" x14ac:dyDescent="0.35">
      <c r="A1846" t="s">
        <v>1257</v>
      </c>
      <c r="B1846" t="s">
        <v>60</v>
      </c>
      <c r="C1846" t="s">
        <v>351</v>
      </c>
      <c r="D1846" t="s">
        <v>1281</v>
      </c>
      <c r="E1846" t="s">
        <v>30</v>
      </c>
      <c r="F1846">
        <v>5077</v>
      </c>
      <c r="G1846">
        <v>3414</v>
      </c>
      <c r="H1846">
        <v>0.67244435690368332</v>
      </c>
      <c r="I1846" t="str">
        <f>VLOOKUP($B1846&amp;$E1846,'Employee List'!$A:$E,5,0)</f>
        <v>E-1135</v>
      </c>
    </row>
    <row r="1847" spans="1:9" x14ac:dyDescent="0.35">
      <c r="A1847" t="s">
        <v>1257</v>
      </c>
      <c r="B1847" t="s">
        <v>60</v>
      </c>
      <c r="C1847" t="s">
        <v>351</v>
      </c>
      <c r="D1847" t="s">
        <v>1281</v>
      </c>
      <c r="E1847" t="s">
        <v>31</v>
      </c>
      <c r="F1847">
        <v>2741</v>
      </c>
      <c r="G1847">
        <v>6711</v>
      </c>
      <c r="H1847">
        <v>2.4483765049252098</v>
      </c>
      <c r="I1847" t="str">
        <f>VLOOKUP($B1847&amp;$E1847,'Employee List'!$A:$E,5,0)</f>
        <v>E-1135</v>
      </c>
    </row>
    <row r="1848" spans="1:9" x14ac:dyDescent="0.35">
      <c r="A1848" t="s">
        <v>1257</v>
      </c>
      <c r="B1848" t="s">
        <v>61</v>
      </c>
      <c r="C1848" t="s">
        <v>351</v>
      </c>
      <c r="D1848" t="s">
        <v>1274</v>
      </c>
      <c r="E1848" t="s">
        <v>29</v>
      </c>
      <c r="F1848">
        <v>14293</v>
      </c>
      <c r="G1848">
        <v>10815</v>
      </c>
      <c r="H1848">
        <v>0.75666410130833273</v>
      </c>
      <c r="I1848" t="str">
        <f>VLOOKUP($B1848&amp;$E1848,'Employee List'!$A:$E,5,0)</f>
        <v>E-1136</v>
      </c>
    </row>
    <row r="1849" spans="1:9" x14ac:dyDescent="0.35">
      <c r="A1849" t="s">
        <v>1257</v>
      </c>
      <c r="B1849" t="s">
        <v>61</v>
      </c>
      <c r="C1849" t="s">
        <v>351</v>
      </c>
      <c r="D1849" t="s">
        <v>1274</v>
      </c>
      <c r="E1849" t="s">
        <v>30</v>
      </c>
      <c r="F1849">
        <v>17958</v>
      </c>
      <c r="G1849">
        <v>6158</v>
      </c>
      <c r="H1849">
        <v>0.34291123733155138</v>
      </c>
      <c r="I1849" t="str">
        <f>VLOOKUP($B1849&amp;$E1849,'Employee List'!$A:$E,5,0)</f>
        <v>E-1136</v>
      </c>
    </row>
    <row r="1850" spans="1:9" x14ac:dyDescent="0.35">
      <c r="A1850" t="s">
        <v>1257</v>
      </c>
      <c r="B1850" t="s">
        <v>61</v>
      </c>
      <c r="C1850" t="s">
        <v>351</v>
      </c>
      <c r="D1850" t="s">
        <v>1274</v>
      </c>
      <c r="E1850" t="s">
        <v>31</v>
      </c>
      <c r="F1850">
        <v>15169</v>
      </c>
      <c r="G1850">
        <v>10719</v>
      </c>
      <c r="H1850">
        <v>0.70663853912584873</v>
      </c>
      <c r="I1850" t="str">
        <f>VLOOKUP($B1850&amp;$E1850,'Employee List'!$A:$E,5,0)</f>
        <v>E-1136</v>
      </c>
    </row>
    <row r="1851" spans="1:9" x14ac:dyDescent="0.35">
      <c r="A1851" t="s">
        <v>1257</v>
      </c>
      <c r="B1851" t="s">
        <v>61</v>
      </c>
      <c r="C1851" t="s">
        <v>351</v>
      </c>
      <c r="D1851" t="s">
        <v>1263</v>
      </c>
      <c r="E1851" t="s">
        <v>29</v>
      </c>
      <c r="F1851">
        <v>2853</v>
      </c>
      <c r="G1851">
        <v>2413</v>
      </c>
      <c r="H1851">
        <v>0.84577637574483</v>
      </c>
      <c r="I1851" t="str">
        <f>VLOOKUP($B1851&amp;$E1851,'Employee List'!$A:$E,5,0)</f>
        <v>E-1136</v>
      </c>
    </row>
    <row r="1852" spans="1:9" x14ac:dyDescent="0.35">
      <c r="A1852" t="s">
        <v>1257</v>
      </c>
      <c r="B1852" t="s">
        <v>61</v>
      </c>
      <c r="C1852" t="s">
        <v>351</v>
      </c>
      <c r="D1852" t="s">
        <v>1263</v>
      </c>
      <c r="E1852" t="s">
        <v>30</v>
      </c>
      <c r="F1852">
        <v>2988</v>
      </c>
      <c r="G1852">
        <v>4048</v>
      </c>
      <c r="H1852">
        <v>1.3547523427041499</v>
      </c>
      <c r="I1852" t="str">
        <f>VLOOKUP($B1852&amp;$E1852,'Employee List'!$A:$E,5,0)</f>
        <v>E-1136</v>
      </c>
    </row>
    <row r="1853" spans="1:9" x14ac:dyDescent="0.35">
      <c r="A1853" t="s">
        <v>1257</v>
      </c>
      <c r="B1853" t="s">
        <v>61</v>
      </c>
      <c r="C1853" t="s">
        <v>351</v>
      </c>
      <c r="D1853" t="s">
        <v>1263</v>
      </c>
      <c r="E1853" t="s">
        <v>31</v>
      </c>
      <c r="F1853">
        <v>1669</v>
      </c>
      <c r="G1853">
        <v>3290</v>
      </c>
      <c r="H1853">
        <v>1.9712402636309168</v>
      </c>
      <c r="I1853" t="str">
        <f>VLOOKUP($B1853&amp;$E1853,'Employee List'!$A:$E,5,0)</f>
        <v>E-1136</v>
      </c>
    </row>
    <row r="1854" spans="1:9" x14ac:dyDescent="0.35">
      <c r="A1854" t="s">
        <v>1257</v>
      </c>
      <c r="B1854" t="s">
        <v>61</v>
      </c>
      <c r="C1854" t="s">
        <v>351</v>
      </c>
      <c r="D1854" t="s">
        <v>1264</v>
      </c>
      <c r="E1854" t="s">
        <v>29</v>
      </c>
      <c r="F1854">
        <v>4658</v>
      </c>
      <c r="G1854">
        <v>4956</v>
      </c>
      <c r="H1854">
        <v>1.0639759553456418</v>
      </c>
      <c r="I1854" t="str">
        <f>VLOOKUP($B1854&amp;$E1854,'Employee List'!$A:$E,5,0)</f>
        <v>E-1136</v>
      </c>
    </row>
    <row r="1855" spans="1:9" x14ac:dyDescent="0.35">
      <c r="A1855" t="s">
        <v>1257</v>
      </c>
      <c r="B1855" t="s">
        <v>61</v>
      </c>
      <c r="C1855" t="s">
        <v>351</v>
      </c>
      <c r="D1855" t="s">
        <v>1264</v>
      </c>
      <c r="E1855" t="s">
        <v>30</v>
      </c>
      <c r="F1855">
        <v>4755</v>
      </c>
      <c r="G1855">
        <v>2645</v>
      </c>
      <c r="H1855">
        <v>0.55625657202944268</v>
      </c>
      <c r="I1855" t="str">
        <f>VLOOKUP($B1855&amp;$E1855,'Employee List'!$A:$E,5,0)</f>
        <v>E-1136</v>
      </c>
    </row>
    <row r="1856" spans="1:9" x14ac:dyDescent="0.35">
      <c r="A1856" t="s">
        <v>1257</v>
      </c>
      <c r="B1856" t="s">
        <v>61</v>
      </c>
      <c r="C1856" t="s">
        <v>351</v>
      </c>
      <c r="D1856" t="s">
        <v>1264</v>
      </c>
      <c r="E1856" t="s">
        <v>31</v>
      </c>
      <c r="F1856">
        <v>4755</v>
      </c>
      <c r="G1856">
        <v>4007</v>
      </c>
      <c r="H1856">
        <v>0.84269190325972665</v>
      </c>
      <c r="I1856" t="str">
        <f>VLOOKUP($B1856&amp;$E1856,'Employee List'!$A:$E,5,0)</f>
        <v>E-1136</v>
      </c>
    </row>
    <row r="1857" spans="1:9" x14ac:dyDescent="0.35">
      <c r="A1857" t="s">
        <v>1257</v>
      </c>
      <c r="B1857" t="s">
        <v>61</v>
      </c>
      <c r="C1857" t="s">
        <v>351</v>
      </c>
      <c r="D1857" t="s">
        <v>1265</v>
      </c>
      <c r="E1857" t="s">
        <v>29</v>
      </c>
      <c r="F1857">
        <v>10524</v>
      </c>
      <c r="G1857">
        <v>14143</v>
      </c>
      <c r="H1857">
        <v>1.3438806537438237</v>
      </c>
      <c r="I1857" t="str">
        <f>VLOOKUP($B1857&amp;$E1857,'Employee List'!$A:$E,5,0)</f>
        <v>E-1136</v>
      </c>
    </row>
    <row r="1858" spans="1:9" x14ac:dyDescent="0.35">
      <c r="A1858" t="s">
        <v>1257</v>
      </c>
      <c r="B1858" t="s">
        <v>61</v>
      </c>
      <c r="C1858" t="s">
        <v>351</v>
      </c>
      <c r="D1858" t="s">
        <v>1265</v>
      </c>
      <c r="E1858" t="s">
        <v>30</v>
      </c>
      <c r="F1858">
        <v>8403</v>
      </c>
      <c r="G1858">
        <v>10443</v>
      </c>
      <c r="H1858">
        <v>1.2427704391288825</v>
      </c>
      <c r="I1858" t="str">
        <f>VLOOKUP($B1858&amp;$E1858,'Employee List'!$A:$E,5,0)</f>
        <v>E-1136</v>
      </c>
    </row>
    <row r="1859" spans="1:9" x14ac:dyDescent="0.35">
      <c r="A1859" t="s">
        <v>1257</v>
      </c>
      <c r="B1859" t="s">
        <v>61</v>
      </c>
      <c r="C1859" t="s">
        <v>351</v>
      </c>
      <c r="D1859" t="s">
        <v>1265</v>
      </c>
      <c r="E1859" t="s">
        <v>31</v>
      </c>
      <c r="F1859">
        <v>11233</v>
      </c>
      <c r="G1859">
        <v>12479</v>
      </c>
      <c r="H1859">
        <v>1.1109231727944449</v>
      </c>
      <c r="I1859" t="str">
        <f>VLOOKUP($B1859&amp;$E1859,'Employee List'!$A:$E,5,0)</f>
        <v>E-1136</v>
      </c>
    </row>
    <row r="1860" spans="1:9" x14ac:dyDescent="0.35">
      <c r="A1860" t="s">
        <v>1257</v>
      </c>
      <c r="B1860" t="s">
        <v>61</v>
      </c>
      <c r="C1860" t="s">
        <v>351</v>
      </c>
      <c r="D1860" t="s">
        <v>1260</v>
      </c>
      <c r="E1860" t="s">
        <v>29</v>
      </c>
      <c r="F1860">
        <v>119287</v>
      </c>
      <c r="G1860">
        <v>93326</v>
      </c>
      <c r="H1860">
        <v>0.78236522001559261</v>
      </c>
      <c r="I1860" t="str">
        <f>VLOOKUP($B1860&amp;$E1860,'Employee List'!$A:$E,5,0)</f>
        <v>E-1136</v>
      </c>
    </row>
    <row r="1861" spans="1:9" x14ac:dyDescent="0.35">
      <c r="A1861" t="s">
        <v>1257</v>
      </c>
      <c r="B1861" t="s">
        <v>61</v>
      </c>
      <c r="C1861" t="s">
        <v>351</v>
      </c>
      <c r="D1861" t="s">
        <v>1260</v>
      </c>
      <c r="E1861" t="s">
        <v>30</v>
      </c>
      <c r="F1861">
        <v>120421</v>
      </c>
      <c r="G1861">
        <v>103233</v>
      </c>
      <c r="H1861">
        <v>0.85726742013436197</v>
      </c>
      <c r="I1861" t="str">
        <f>VLOOKUP($B1861&amp;$E1861,'Employee List'!$A:$E,5,0)</f>
        <v>E-1136</v>
      </c>
    </row>
    <row r="1862" spans="1:9" x14ac:dyDescent="0.35">
      <c r="A1862" t="s">
        <v>1257</v>
      </c>
      <c r="B1862" t="s">
        <v>61</v>
      </c>
      <c r="C1862" t="s">
        <v>351</v>
      </c>
      <c r="D1862" t="s">
        <v>1260</v>
      </c>
      <c r="E1862" t="s">
        <v>31</v>
      </c>
      <c r="F1862">
        <v>137809</v>
      </c>
      <c r="G1862">
        <v>226325</v>
      </c>
      <c r="H1862">
        <v>1.6423092831382566</v>
      </c>
      <c r="I1862" t="str">
        <f>VLOOKUP($B1862&amp;$E1862,'Employee List'!$A:$E,5,0)</f>
        <v>E-1136</v>
      </c>
    </row>
    <row r="1863" spans="1:9" x14ac:dyDescent="0.35">
      <c r="A1863" t="s">
        <v>1257</v>
      </c>
      <c r="B1863" t="s">
        <v>61</v>
      </c>
      <c r="C1863" t="s">
        <v>351</v>
      </c>
      <c r="D1863" t="s">
        <v>1261</v>
      </c>
      <c r="E1863" t="s">
        <v>29</v>
      </c>
      <c r="F1863">
        <v>60911</v>
      </c>
      <c r="G1863">
        <v>123556</v>
      </c>
      <c r="H1863">
        <v>2.0284677644432039</v>
      </c>
      <c r="I1863" t="str">
        <f>VLOOKUP($B1863&amp;$E1863,'Employee List'!$A:$E,5,0)</f>
        <v>E-1136</v>
      </c>
    </row>
    <row r="1864" spans="1:9" x14ac:dyDescent="0.35">
      <c r="A1864" t="s">
        <v>1257</v>
      </c>
      <c r="B1864" t="s">
        <v>61</v>
      </c>
      <c r="C1864" t="s">
        <v>351</v>
      </c>
      <c r="D1864" t="s">
        <v>1261</v>
      </c>
      <c r="E1864" t="s">
        <v>30</v>
      </c>
      <c r="F1864">
        <v>61708</v>
      </c>
      <c r="G1864">
        <v>62502</v>
      </c>
      <c r="H1864">
        <v>1.0128670512737408</v>
      </c>
      <c r="I1864" t="str">
        <f>VLOOKUP($B1864&amp;$E1864,'Employee List'!$A:$E,5,0)</f>
        <v>E-1136</v>
      </c>
    </row>
    <row r="1865" spans="1:9" x14ac:dyDescent="0.35">
      <c r="A1865" t="s">
        <v>1257</v>
      </c>
      <c r="B1865" t="s">
        <v>61</v>
      </c>
      <c r="C1865" t="s">
        <v>351</v>
      </c>
      <c r="D1865" t="s">
        <v>1261</v>
      </c>
      <c r="E1865" t="s">
        <v>31</v>
      </c>
      <c r="F1865">
        <v>64080</v>
      </c>
      <c r="G1865">
        <v>53380</v>
      </c>
      <c r="H1865">
        <v>0.83302122347066165</v>
      </c>
      <c r="I1865" t="str">
        <f>VLOOKUP($B1865&amp;$E1865,'Employee List'!$A:$E,5,0)</f>
        <v>E-1136</v>
      </c>
    </row>
    <row r="1866" spans="1:9" x14ac:dyDescent="0.35">
      <c r="A1866" t="s">
        <v>1257</v>
      </c>
      <c r="B1866" t="s">
        <v>61</v>
      </c>
      <c r="C1866" t="s">
        <v>351</v>
      </c>
      <c r="D1866" t="s">
        <v>1266</v>
      </c>
      <c r="E1866" t="s">
        <v>29</v>
      </c>
      <c r="F1866">
        <v>45001</v>
      </c>
      <c r="G1866">
        <v>39296</v>
      </c>
      <c r="H1866">
        <v>0.87322503944356789</v>
      </c>
      <c r="I1866" t="str">
        <f>VLOOKUP($B1866&amp;$E1866,'Employee List'!$A:$E,5,0)</f>
        <v>E-1136</v>
      </c>
    </row>
    <row r="1867" spans="1:9" x14ac:dyDescent="0.35">
      <c r="A1867" t="s">
        <v>1257</v>
      </c>
      <c r="B1867" t="s">
        <v>61</v>
      </c>
      <c r="C1867" t="s">
        <v>351</v>
      </c>
      <c r="D1867" t="s">
        <v>1266</v>
      </c>
      <c r="E1867" t="s">
        <v>30</v>
      </c>
      <c r="F1867">
        <v>48634</v>
      </c>
      <c r="G1867">
        <v>40381</v>
      </c>
      <c r="H1867">
        <v>0.83030390261956655</v>
      </c>
      <c r="I1867" t="str">
        <f>VLOOKUP($B1867&amp;$E1867,'Employee List'!$A:$E,5,0)</f>
        <v>E-1136</v>
      </c>
    </row>
    <row r="1868" spans="1:9" x14ac:dyDescent="0.35">
      <c r="A1868" t="s">
        <v>1257</v>
      </c>
      <c r="B1868" t="s">
        <v>61</v>
      </c>
      <c r="C1868" t="s">
        <v>351</v>
      </c>
      <c r="D1868" t="s">
        <v>1266</v>
      </c>
      <c r="E1868" t="s">
        <v>31</v>
      </c>
      <c r="F1868">
        <v>47480</v>
      </c>
      <c r="G1868">
        <v>26845</v>
      </c>
      <c r="H1868">
        <v>0.56539595619208083</v>
      </c>
      <c r="I1868" t="str">
        <f>VLOOKUP($B1868&amp;$E1868,'Employee List'!$A:$E,5,0)</f>
        <v>E-1136</v>
      </c>
    </row>
    <row r="1869" spans="1:9" x14ac:dyDescent="0.35">
      <c r="A1869" t="s">
        <v>1257</v>
      </c>
      <c r="B1869" t="s">
        <v>61</v>
      </c>
      <c r="C1869" t="s">
        <v>351</v>
      </c>
      <c r="D1869" t="s">
        <v>1267</v>
      </c>
      <c r="E1869" t="s">
        <v>29</v>
      </c>
      <c r="F1869">
        <v>26513</v>
      </c>
      <c r="G1869">
        <v>11976</v>
      </c>
      <c r="H1869">
        <v>0.45170293818126955</v>
      </c>
      <c r="I1869" t="str">
        <f>VLOOKUP($B1869&amp;$E1869,'Employee List'!$A:$E,5,0)</f>
        <v>E-1136</v>
      </c>
    </row>
    <row r="1870" spans="1:9" x14ac:dyDescent="0.35">
      <c r="A1870" t="s">
        <v>1257</v>
      </c>
      <c r="B1870" t="s">
        <v>61</v>
      </c>
      <c r="C1870" t="s">
        <v>351</v>
      </c>
      <c r="D1870" t="s">
        <v>1267</v>
      </c>
      <c r="E1870" t="s">
        <v>30</v>
      </c>
      <c r="F1870">
        <v>25356</v>
      </c>
      <c r="G1870">
        <v>15412</v>
      </c>
      <c r="H1870">
        <v>0.60782457800914969</v>
      </c>
      <c r="I1870" t="str">
        <f>VLOOKUP($B1870&amp;$E1870,'Employee List'!$A:$E,5,0)</f>
        <v>E-1136</v>
      </c>
    </row>
    <row r="1871" spans="1:9" x14ac:dyDescent="0.35">
      <c r="A1871" t="s">
        <v>1257</v>
      </c>
      <c r="B1871" t="s">
        <v>61</v>
      </c>
      <c r="C1871" t="s">
        <v>351</v>
      </c>
      <c r="D1871" t="s">
        <v>1267</v>
      </c>
      <c r="E1871" t="s">
        <v>31</v>
      </c>
      <c r="F1871">
        <v>24667</v>
      </c>
      <c r="G1871">
        <v>20536</v>
      </c>
      <c r="H1871">
        <v>0.83252929014472776</v>
      </c>
      <c r="I1871" t="str">
        <f>VLOOKUP($B1871&amp;$E1871,'Employee List'!$A:$E,5,0)</f>
        <v>E-1136</v>
      </c>
    </row>
    <row r="1872" spans="1:9" x14ac:dyDescent="0.35">
      <c r="A1872" t="s">
        <v>1257</v>
      </c>
      <c r="B1872" t="s">
        <v>61</v>
      </c>
      <c r="C1872" t="s">
        <v>351</v>
      </c>
      <c r="D1872" t="s">
        <v>1268</v>
      </c>
      <c r="E1872" t="s">
        <v>29</v>
      </c>
      <c r="F1872">
        <v>12696</v>
      </c>
      <c r="G1872">
        <v>9362</v>
      </c>
      <c r="H1872">
        <v>0.73739760554505351</v>
      </c>
      <c r="I1872" t="str">
        <f>VLOOKUP($B1872&amp;$E1872,'Employee List'!$A:$E,5,0)</f>
        <v>E-1136</v>
      </c>
    </row>
    <row r="1873" spans="1:9" x14ac:dyDescent="0.35">
      <c r="A1873" t="s">
        <v>1257</v>
      </c>
      <c r="B1873" t="s">
        <v>61</v>
      </c>
      <c r="C1873" t="s">
        <v>351</v>
      </c>
      <c r="D1873" t="s">
        <v>1268</v>
      </c>
      <c r="E1873" t="s">
        <v>30</v>
      </c>
      <c r="F1873">
        <v>14445</v>
      </c>
      <c r="G1873">
        <v>10615</v>
      </c>
      <c r="H1873">
        <v>0.73485635167878161</v>
      </c>
      <c r="I1873" t="str">
        <f>VLOOKUP($B1873&amp;$E1873,'Employee List'!$A:$E,5,0)</f>
        <v>E-1136</v>
      </c>
    </row>
    <row r="1874" spans="1:9" x14ac:dyDescent="0.35">
      <c r="A1874" t="s">
        <v>1257</v>
      </c>
      <c r="B1874" t="s">
        <v>61</v>
      </c>
      <c r="C1874" t="s">
        <v>351</v>
      </c>
      <c r="D1874" t="s">
        <v>1268</v>
      </c>
      <c r="E1874" t="s">
        <v>31</v>
      </c>
      <c r="F1874">
        <v>13610</v>
      </c>
      <c r="G1874">
        <v>8329</v>
      </c>
      <c r="H1874">
        <v>0.61197648787656134</v>
      </c>
      <c r="I1874" t="str">
        <f>VLOOKUP($B1874&amp;$E1874,'Employee List'!$A:$E,5,0)</f>
        <v>E-1136</v>
      </c>
    </row>
    <row r="1875" spans="1:9" x14ac:dyDescent="0.35">
      <c r="A1875" t="s">
        <v>1257</v>
      </c>
      <c r="B1875" t="s">
        <v>61</v>
      </c>
      <c r="C1875" t="s">
        <v>351</v>
      </c>
      <c r="D1875" t="s">
        <v>1269</v>
      </c>
      <c r="E1875" t="s">
        <v>29</v>
      </c>
      <c r="F1875">
        <v>14443</v>
      </c>
      <c r="G1875">
        <v>35737</v>
      </c>
      <c r="H1875">
        <v>2.4743474347434744</v>
      </c>
      <c r="I1875" t="str">
        <f>VLOOKUP($B1875&amp;$E1875,'Employee List'!$A:$E,5,0)</f>
        <v>E-1136</v>
      </c>
    </row>
    <row r="1876" spans="1:9" x14ac:dyDescent="0.35">
      <c r="A1876" t="s">
        <v>1257</v>
      </c>
      <c r="B1876" t="s">
        <v>61</v>
      </c>
      <c r="C1876" t="s">
        <v>351</v>
      </c>
      <c r="D1876" t="s">
        <v>1269</v>
      </c>
      <c r="E1876" t="s">
        <v>30</v>
      </c>
      <c r="F1876">
        <v>11806</v>
      </c>
      <c r="G1876">
        <v>34631</v>
      </c>
      <c r="H1876">
        <v>2.9333389801795695</v>
      </c>
      <c r="I1876" t="str">
        <f>VLOOKUP($B1876&amp;$E1876,'Employee List'!$A:$E,5,0)</f>
        <v>E-1136</v>
      </c>
    </row>
    <row r="1877" spans="1:9" x14ac:dyDescent="0.35">
      <c r="A1877" t="s">
        <v>1257</v>
      </c>
      <c r="B1877" t="s">
        <v>61</v>
      </c>
      <c r="C1877" t="s">
        <v>351</v>
      </c>
      <c r="D1877" t="s">
        <v>1269</v>
      </c>
      <c r="E1877" t="s">
        <v>31</v>
      </c>
      <c r="F1877">
        <v>9252</v>
      </c>
      <c r="G1877">
        <v>26100</v>
      </c>
      <c r="H1877">
        <v>2.8210116731517512</v>
      </c>
      <c r="I1877" t="str">
        <f>VLOOKUP($B1877&amp;$E1877,'Employee List'!$A:$E,5,0)</f>
        <v>E-1136</v>
      </c>
    </row>
    <row r="1878" spans="1:9" x14ac:dyDescent="0.35">
      <c r="A1878" t="s">
        <v>1257</v>
      </c>
      <c r="B1878" t="s">
        <v>61</v>
      </c>
      <c r="C1878" t="s">
        <v>351</v>
      </c>
      <c r="D1878" t="s">
        <v>1270</v>
      </c>
      <c r="E1878" t="s">
        <v>29</v>
      </c>
      <c r="F1878">
        <v>4708</v>
      </c>
      <c r="G1878">
        <v>3276</v>
      </c>
      <c r="H1878">
        <v>0.69583687340696687</v>
      </c>
      <c r="I1878" t="str">
        <f>VLOOKUP($B1878&amp;$E1878,'Employee List'!$A:$E,5,0)</f>
        <v>E-1136</v>
      </c>
    </row>
    <row r="1879" spans="1:9" x14ac:dyDescent="0.35">
      <c r="A1879" t="s">
        <v>1257</v>
      </c>
      <c r="B1879" t="s">
        <v>61</v>
      </c>
      <c r="C1879" t="s">
        <v>351</v>
      </c>
      <c r="D1879" t="s">
        <v>1270</v>
      </c>
      <c r="E1879" t="s">
        <v>30</v>
      </c>
      <c r="F1879">
        <v>3900</v>
      </c>
      <c r="G1879">
        <v>4913</v>
      </c>
      <c r="H1879">
        <v>1.2597435897435898</v>
      </c>
      <c r="I1879" t="str">
        <f>VLOOKUP($B1879&amp;$E1879,'Employee List'!$A:$E,5,0)</f>
        <v>E-1136</v>
      </c>
    </row>
    <row r="1880" spans="1:9" x14ac:dyDescent="0.35">
      <c r="A1880" t="s">
        <v>1257</v>
      </c>
      <c r="B1880" t="s">
        <v>61</v>
      </c>
      <c r="C1880" t="s">
        <v>351</v>
      </c>
      <c r="D1880" t="s">
        <v>1270</v>
      </c>
      <c r="E1880" t="s">
        <v>31</v>
      </c>
      <c r="F1880">
        <v>5743</v>
      </c>
      <c r="G1880">
        <v>5762</v>
      </c>
      <c r="H1880">
        <v>1.003308375413547</v>
      </c>
      <c r="I1880" t="str">
        <f>VLOOKUP($B1880&amp;$E1880,'Employee List'!$A:$E,5,0)</f>
        <v>E-1136</v>
      </c>
    </row>
    <row r="1881" spans="1:9" x14ac:dyDescent="0.35">
      <c r="A1881" t="s">
        <v>1257</v>
      </c>
      <c r="B1881" t="s">
        <v>61</v>
      </c>
      <c r="C1881" t="s">
        <v>351</v>
      </c>
      <c r="D1881" t="s">
        <v>1271</v>
      </c>
      <c r="E1881" t="s">
        <v>29</v>
      </c>
      <c r="F1881">
        <v>11821</v>
      </c>
      <c r="G1881">
        <v>14625</v>
      </c>
      <c r="H1881">
        <v>1.2372049741984603</v>
      </c>
      <c r="I1881" t="str">
        <f>VLOOKUP($B1881&amp;$E1881,'Employee List'!$A:$E,5,0)</f>
        <v>E-1136</v>
      </c>
    </row>
    <row r="1882" spans="1:9" x14ac:dyDescent="0.35">
      <c r="A1882" t="s">
        <v>1257</v>
      </c>
      <c r="B1882" t="s">
        <v>61</v>
      </c>
      <c r="C1882" t="s">
        <v>351</v>
      </c>
      <c r="D1882" t="s">
        <v>1271</v>
      </c>
      <c r="E1882" t="s">
        <v>30</v>
      </c>
      <c r="F1882">
        <v>9972</v>
      </c>
      <c r="G1882">
        <v>5842</v>
      </c>
      <c r="H1882">
        <v>0.58584035298836745</v>
      </c>
      <c r="I1882" t="str">
        <f>VLOOKUP($B1882&amp;$E1882,'Employee List'!$A:$E,5,0)</f>
        <v>E-1136</v>
      </c>
    </row>
    <row r="1883" spans="1:9" x14ac:dyDescent="0.35">
      <c r="A1883" t="s">
        <v>1257</v>
      </c>
      <c r="B1883" t="s">
        <v>61</v>
      </c>
      <c r="C1883" t="s">
        <v>351</v>
      </c>
      <c r="D1883" t="s">
        <v>1271</v>
      </c>
      <c r="E1883" t="s">
        <v>31</v>
      </c>
      <c r="F1883">
        <v>10556</v>
      </c>
      <c r="G1883">
        <v>11637</v>
      </c>
      <c r="H1883">
        <v>1.1024062144751801</v>
      </c>
      <c r="I1883" t="str">
        <f>VLOOKUP($B1883&amp;$E1883,'Employee List'!$A:$E,5,0)</f>
        <v>E-1136</v>
      </c>
    </row>
    <row r="1884" spans="1:9" x14ac:dyDescent="0.35">
      <c r="A1884" t="s">
        <v>1257</v>
      </c>
      <c r="B1884" t="s">
        <v>61</v>
      </c>
      <c r="C1884" t="s">
        <v>351</v>
      </c>
      <c r="D1884" t="s">
        <v>1258</v>
      </c>
      <c r="E1884" t="s">
        <v>29</v>
      </c>
      <c r="F1884">
        <v>101455</v>
      </c>
      <c r="G1884">
        <v>114532</v>
      </c>
      <c r="H1884">
        <v>1.1288945838056281</v>
      </c>
      <c r="I1884" t="str">
        <f>VLOOKUP($B1884&amp;$E1884,'Employee List'!$A:$E,5,0)</f>
        <v>E-1136</v>
      </c>
    </row>
    <row r="1885" spans="1:9" x14ac:dyDescent="0.35">
      <c r="A1885" t="s">
        <v>1257</v>
      </c>
      <c r="B1885" t="s">
        <v>61</v>
      </c>
      <c r="C1885" t="s">
        <v>351</v>
      </c>
      <c r="D1885" t="s">
        <v>1258</v>
      </c>
      <c r="E1885" t="s">
        <v>30</v>
      </c>
      <c r="F1885">
        <v>101083</v>
      </c>
      <c r="G1885">
        <v>88149</v>
      </c>
      <c r="H1885">
        <v>0.87204574458613215</v>
      </c>
      <c r="I1885" t="str">
        <f>VLOOKUP($B1885&amp;$E1885,'Employee List'!$A:$E,5,0)</f>
        <v>E-1136</v>
      </c>
    </row>
    <row r="1886" spans="1:9" x14ac:dyDescent="0.35">
      <c r="A1886" t="s">
        <v>1257</v>
      </c>
      <c r="B1886" t="s">
        <v>61</v>
      </c>
      <c r="C1886" t="s">
        <v>351</v>
      </c>
      <c r="D1886" t="s">
        <v>1258</v>
      </c>
      <c r="E1886" t="s">
        <v>31</v>
      </c>
      <c r="F1886">
        <v>94903</v>
      </c>
      <c r="G1886">
        <v>71358</v>
      </c>
      <c r="H1886">
        <v>0.75190457625154106</v>
      </c>
      <c r="I1886" t="str">
        <f>VLOOKUP($B1886&amp;$E1886,'Employee List'!$A:$E,5,0)</f>
        <v>E-1136</v>
      </c>
    </row>
    <row r="1887" spans="1:9" x14ac:dyDescent="0.35">
      <c r="A1887" t="s">
        <v>1257</v>
      </c>
      <c r="B1887" t="s">
        <v>61</v>
      </c>
      <c r="C1887" t="s">
        <v>351</v>
      </c>
      <c r="D1887" t="s">
        <v>1272</v>
      </c>
      <c r="E1887" t="s">
        <v>29</v>
      </c>
      <c r="F1887">
        <v>10184</v>
      </c>
      <c r="G1887">
        <v>15261</v>
      </c>
      <c r="H1887">
        <v>1.4985271013354282</v>
      </c>
      <c r="I1887" t="str">
        <f>VLOOKUP($B1887&amp;$E1887,'Employee List'!$A:$E,5,0)</f>
        <v>E-1136</v>
      </c>
    </row>
    <row r="1888" spans="1:9" x14ac:dyDescent="0.35">
      <c r="A1888" t="s">
        <v>1257</v>
      </c>
      <c r="B1888" t="s">
        <v>61</v>
      </c>
      <c r="C1888" t="s">
        <v>351</v>
      </c>
      <c r="D1888" t="s">
        <v>1272</v>
      </c>
      <c r="E1888" t="s">
        <v>30</v>
      </c>
      <c r="F1888">
        <v>11965</v>
      </c>
      <c r="G1888">
        <v>12847</v>
      </c>
      <c r="H1888">
        <v>1.0737150020894275</v>
      </c>
      <c r="I1888" t="str">
        <f>VLOOKUP($B1888&amp;$E1888,'Employee List'!$A:$E,5,0)</f>
        <v>E-1136</v>
      </c>
    </row>
    <row r="1889" spans="1:9" x14ac:dyDescent="0.35">
      <c r="A1889" t="s">
        <v>1257</v>
      </c>
      <c r="B1889" t="s">
        <v>61</v>
      </c>
      <c r="C1889" t="s">
        <v>351</v>
      </c>
      <c r="D1889" t="s">
        <v>1272</v>
      </c>
      <c r="E1889" t="s">
        <v>31</v>
      </c>
      <c r="F1889">
        <v>14795</v>
      </c>
      <c r="G1889">
        <v>11754</v>
      </c>
      <c r="H1889">
        <v>0.7944575870226428</v>
      </c>
      <c r="I1889" t="str">
        <f>VLOOKUP($B1889&amp;$E1889,'Employee List'!$A:$E,5,0)</f>
        <v>E-1136</v>
      </c>
    </row>
    <row r="1890" spans="1:9" x14ac:dyDescent="0.35">
      <c r="A1890" t="s">
        <v>1257</v>
      </c>
      <c r="B1890" t="s">
        <v>61</v>
      </c>
      <c r="C1890" t="s">
        <v>351</v>
      </c>
      <c r="D1890" t="s">
        <v>1259</v>
      </c>
      <c r="E1890" t="s">
        <v>29</v>
      </c>
      <c r="F1890">
        <v>23952</v>
      </c>
      <c r="G1890">
        <v>27711</v>
      </c>
      <c r="H1890">
        <v>1.156938877755511</v>
      </c>
      <c r="I1890" t="str">
        <f>VLOOKUP($B1890&amp;$E1890,'Employee List'!$A:$E,5,0)</f>
        <v>E-1136</v>
      </c>
    </row>
    <row r="1891" spans="1:9" x14ac:dyDescent="0.35">
      <c r="A1891" t="s">
        <v>1257</v>
      </c>
      <c r="B1891" t="s">
        <v>61</v>
      </c>
      <c r="C1891" t="s">
        <v>351</v>
      </c>
      <c r="D1891" t="s">
        <v>1259</v>
      </c>
      <c r="E1891" t="s">
        <v>30</v>
      </c>
      <c r="F1891">
        <v>23309</v>
      </c>
      <c r="G1891">
        <v>37193</v>
      </c>
      <c r="H1891">
        <v>1.595649749023982</v>
      </c>
      <c r="I1891" t="str">
        <f>VLOOKUP($B1891&amp;$E1891,'Employee List'!$A:$E,5,0)</f>
        <v>E-1136</v>
      </c>
    </row>
    <row r="1892" spans="1:9" x14ac:dyDescent="0.35">
      <c r="A1892" t="s">
        <v>1257</v>
      </c>
      <c r="B1892" t="s">
        <v>61</v>
      </c>
      <c r="C1892" t="s">
        <v>351</v>
      </c>
      <c r="D1892" t="s">
        <v>1259</v>
      </c>
      <c r="E1892" t="s">
        <v>31</v>
      </c>
      <c r="F1892">
        <v>24917</v>
      </c>
      <c r="G1892">
        <v>29777</v>
      </c>
      <c r="H1892">
        <v>1.1950475578922022</v>
      </c>
      <c r="I1892" t="str">
        <f>VLOOKUP($B1892&amp;$E1892,'Employee List'!$A:$E,5,0)</f>
        <v>E-1136</v>
      </c>
    </row>
    <row r="1893" spans="1:9" x14ac:dyDescent="0.35">
      <c r="A1893" t="s">
        <v>1257</v>
      </c>
      <c r="B1893" t="s">
        <v>61</v>
      </c>
      <c r="C1893" t="s">
        <v>351</v>
      </c>
      <c r="D1893" t="s">
        <v>1273</v>
      </c>
      <c r="E1893" t="s">
        <v>29</v>
      </c>
      <c r="F1893">
        <v>15232</v>
      </c>
      <c r="G1893">
        <v>21355</v>
      </c>
      <c r="H1893">
        <v>1.4019826680672269</v>
      </c>
      <c r="I1893" t="str">
        <f>VLOOKUP($B1893&amp;$E1893,'Employee List'!$A:$E,5,0)</f>
        <v>E-1136</v>
      </c>
    </row>
    <row r="1894" spans="1:9" x14ac:dyDescent="0.35">
      <c r="A1894" t="s">
        <v>1257</v>
      </c>
      <c r="B1894" t="s">
        <v>61</v>
      </c>
      <c r="C1894" t="s">
        <v>351</v>
      </c>
      <c r="D1894" t="s">
        <v>1273</v>
      </c>
      <c r="E1894" t="s">
        <v>30</v>
      </c>
      <c r="F1894">
        <v>17966</v>
      </c>
      <c r="G1894">
        <v>13513</v>
      </c>
      <c r="H1894">
        <v>0.75214293665813203</v>
      </c>
      <c r="I1894" t="str">
        <f>VLOOKUP($B1894&amp;$E1894,'Employee List'!$A:$E,5,0)</f>
        <v>E-1136</v>
      </c>
    </row>
    <row r="1895" spans="1:9" x14ac:dyDescent="0.35">
      <c r="A1895" t="s">
        <v>1257</v>
      </c>
      <c r="B1895" t="s">
        <v>61</v>
      </c>
      <c r="C1895" t="s">
        <v>351</v>
      </c>
      <c r="D1895" t="s">
        <v>1273</v>
      </c>
      <c r="E1895" t="s">
        <v>31</v>
      </c>
      <c r="F1895">
        <v>15820</v>
      </c>
      <c r="G1895">
        <v>9826</v>
      </c>
      <c r="H1895">
        <v>0.62111251580278126</v>
      </c>
      <c r="I1895" t="str">
        <f>VLOOKUP($B1895&amp;$E1895,'Employee List'!$A:$E,5,0)</f>
        <v>E-1136</v>
      </c>
    </row>
    <row r="1896" spans="1:9" x14ac:dyDescent="0.35">
      <c r="A1896" t="s">
        <v>1257</v>
      </c>
      <c r="B1896" t="s">
        <v>61</v>
      </c>
      <c r="C1896" t="s">
        <v>351</v>
      </c>
      <c r="D1896" t="s">
        <v>1275</v>
      </c>
      <c r="E1896" t="s">
        <v>29</v>
      </c>
      <c r="F1896">
        <v>2336</v>
      </c>
      <c r="G1896">
        <v>2058</v>
      </c>
      <c r="H1896">
        <v>0.88099315068493156</v>
      </c>
      <c r="I1896" t="str">
        <f>VLOOKUP($B1896&amp;$E1896,'Employee List'!$A:$E,5,0)</f>
        <v>E-1136</v>
      </c>
    </row>
    <row r="1897" spans="1:9" x14ac:dyDescent="0.35">
      <c r="A1897" t="s">
        <v>1257</v>
      </c>
      <c r="B1897" t="s">
        <v>61</v>
      </c>
      <c r="C1897" t="s">
        <v>351</v>
      </c>
      <c r="D1897" t="s">
        <v>1275</v>
      </c>
      <c r="E1897" t="s">
        <v>30</v>
      </c>
      <c r="F1897">
        <v>2311</v>
      </c>
      <c r="G1897">
        <v>1518</v>
      </c>
      <c r="H1897">
        <v>0.65685850281263525</v>
      </c>
      <c r="I1897" t="str">
        <f>VLOOKUP($B1897&amp;$E1897,'Employee List'!$A:$E,5,0)</f>
        <v>E-1136</v>
      </c>
    </row>
    <row r="1898" spans="1:9" x14ac:dyDescent="0.35">
      <c r="A1898" t="s">
        <v>1257</v>
      </c>
      <c r="B1898" t="s">
        <v>61</v>
      </c>
      <c r="C1898" t="s">
        <v>351</v>
      </c>
      <c r="D1898" t="s">
        <v>1275</v>
      </c>
      <c r="E1898" t="s">
        <v>31</v>
      </c>
      <c r="F1898">
        <v>4208</v>
      </c>
      <c r="G1898">
        <v>3675</v>
      </c>
      <c r="H1898">
        <v>0.87333650190114065</v>
      </c>
      <c r="I1898" t="str">
        <f>VLOOKUP($B1898&amp;$E1898,'Employee List'!$A:$E,5,0)</f>
        <v>E-1136</v>
      </c>
    </row>
    <row r="1899" spans="1:9" x14ac:dyDescent="0.35">
      <c r="A1899" t="s">
        <v>1257</v>
      </c>
      <c r="B1899" t="s">
        <v>61</v>
      </c>
      <c r="C1899" t="s">
        <v>351</v>
      </c>
      <c r="D1899" t="s">
        <v>1276</v>
      </c>
      <c r="E1899" t="s">
        <v>29</v>
      </c>
      <c r="F1899">
        <v>4765</v>
      </c>
      <c r="G1899">
        <v>4065</v>
      </c>
      <c r="H1899">
        <v>0.85309548793284362</v>
      </c>
      <c r="I1899" t="str">
        <f>VLOOKUP($B1899&amp;$E1899,'Employee List'!$A:$E,5,0)</f>
        <v>E-1136</v>
      </c>
    </row>
    <row r="1900" spans="1:9" x14ac:dyDescent="0.35">
      <c r="A1900" t="s">
        <v>1257</v>
      </c>
      <c r="B1900" t="s">
        <v>61</v>
      </c>
      <c r="C1900" t="s">
        <v>351</v>
      </c>
      <c r="D1900" t="s">
        <v>1276</v>
      </c>
      <c r="E1900" t="s">
        <v>30</v>
      </c>
      <c r="F1900">
        <v>4536</v>
      </c>
      <c r="G1900">
        <v>5356</v>
      </c>
      <c r="H1900">
        <v>1.1807760141093475</v>
      </c>
      <c r="I1900" t="str">
        <f>VLOOKUP($B1900&amp;$E1900,'Employee List'!$A:$E,5,0)</f>
        <v>E-1136</v>
      </c>
    </row>
    <row r="1901" spans="1:9" x14ac:dyDescent="0.35">
      <c r="A1901" t="s">
        <v>1257</v>
      </c>
      <c r="B1901" t="s">
        <v>61</v>
      </c>
      <c r="C1901" t="s">
        <v>351</v>
      </c>
      <c r="D1901" t="s">
        <v>1276</v>
      </c>
      <c r="E1901" t="s">
        <v>31</v>
      </c>
      <c r="F1901">
        <v>2086</v>
      </c>
      <c r="G1901">
        <v>4023</v>
      </c>
      <c r="H1901">
        <v>1.9285714285714286</v>
      </c>
      <c r="I1901" t="str">
        <f>VLOOKUP($B1901&amp;$E1901,'Employee List'!$A:$E,5,0)</f>
        <v>E-1136</v>
      </c>
    </row>
    <row r="1902" spans="1:9" x14ac:dyDescent="0.35">
      <c r="A1902" t="s">
        <v>1257</v>
      </c>
      <c r="B1902" t="s">
        <v>61</v>
      </c>
      <c r="C1902" t="s">
        <v>351</v>
      </c>
      <c r="D1902" t="s">
        <v>1277</v>
      </c>
      <c r="E1902" t="s">
        <v>29</v>
      </c>
      <c r="F1902">
        <v>5703</v>
      </c>
      <c r="G1902">
        <v>5064</v>
      </c>
      <c r="H1902">
        <v>0.88795370857443445</v>
      </c>
      <c r="I1902" t="str">
        <f>VLOOKUP($B1902&amp;$E1902,'Employee List'!$A:$E,5,0)</f>
        <v>E-1136</v>
      </c>
    </row>
    <row r="1903" spans="1:9" x14ac:dyDescent="0.35">
      <c r="A1903" t="s">
        <v>1257</v>
      </c>
      <c r="B1903" t="s">
        <v>61</v>
      </c>
      <c r="C1903" t="s">
        <v>351</v>
      </c>
      <c r="D1903" t="s">
        <v>1277</v>
      </c>
      <c r="E1903" t="s">
        <v>30</v>
      </c>
      <c r="F1903">
        <v>6237</v>
      </c>
      <c r="G1903">
        <v>8466</v>
      </c>
      <c r="H1903">
        <v>1.3573833573833574</v>
      </c>
      <c r="I1903" t="str">
        <f>VLOOKUP($B1903&amp;$E1903,'Employee List'!$A:$E,5,0)</f>
        <v>E-1136</v>
      </c>
    </row>
    <row r="1904" spans="1:9" x14ac:dyDescent="0.35">
      <c r="A1904" t="s">
        <v>1257</v>
      </c>
      <c r="B1904" t="s">
        <v>61</v>
      </c>
      <c r="C1904" t="s">
        <v>351</v>
      </c>
      <c r="D1904" t="s">
        <v>1277</v>
      </c>
      <c r="E1904" t="s">
        <v>31</v>
      </c>
      <c r="F1904">
        <v>8379</v>
      </c>
      <c r="G1904">
        <v>7453</v>
      </c>
      <c r="H1904">
        <v>0.88948561880892707</v>
      </c>
      <c r="I1904" t="str">
        <f>VLOOKUP($B1904&amp;$E1904,'Employee List'!$A:$E,5,0)</f>
        <v>E-1136</v>
      </c>
    </row>
    <row r="1905" spans="1:9" x14ac:dyDescent="0.35">
      <c r="A1905" t="s">
        <v>1257</v>
      </c>
      <c r="B1905" t="s">
        <v>61</v>
      </c>
      <c r="C1905" t="s">
        <v>351</v>
      </c>
      <c r="D1905" t="s">
        <v>1278</v>
      </c>
      <c r="E1905" t="s">
        <v>29</v>
      </c>
      <c r="F1905">
        <v>5064</v>
      </c>
      <c r="G1905">
        <v>5116</v>
      </c>
      <c r="H1905">
        <v>1.0102685624012637</v>
      </c>
      <c r="I1905" t="str">
        <f>VLOOKUP($B1905&amp;$E1905,'Employee List'!$A:$E,5,0)</f>
        <v>E-1136</v>
      </c>
    </row>
    <row r="1906" spans="1:9" x14ac:dyDescent="0.35">
      <c r="A1906" t="s">
        <v>1257</v>
      </c>
      <c r="B1906" t="s">
        <v>61</v>
      </c>
      <c r="C1906" t="s">
        <v>351</v>
      </c>
      <c r="D1906" t="s">
        <v>1278</v>
      </c>
      <c r="E1906" t="s">
        <v>30</v>
      </c>
      <c r="F1906">
        <v>3943</v>
      </c>
      <c r="G1906">
        <v>7418</v>
      </c>
      <c r="H1906">
        <v>1.8813086482373826</v>
      </c>
      <c r="I1906" t="str">
        <f>VLOOKUP($B1906&amp;$E1906,'Employee List'!$A:$E,5,0)</f>
        <v>E-1136</v>
      </c>
    </row>
    <row r="1907" spans="1:9" x14ac:dyDescent="0.35">
      <c r="A1907" t="s">
        <v>1257</v>
      </c>
      <c r="B1907" t="s">
        <v>61</v>
      </c>
      <c r="C1907" t="s">
        <v>351</v>
      </c>
      <c r="D1907" t="s">
        <v>1278</v>
      </c>
      <c r="E1907" t="s">
        <v>31</v>
      </c>
      <c r="F1907">
        <v>3537</v>
      </c>
      <c r="G1907">
        <v>7186</v>
      </c>
      <c r="H1907">
        <v>2.0316652530392987</v>
      </c>
      <c r="I1907" t="str">
        <f>VLOOKUP($B1907&amp;$E1907,'Employee List'!$A:$E,5,0)</f>
        <v>E-1136</v>
      </c>
    </row>
    <row r="1908" spans="1:9" x14ac:dyDescent="0.35">
      <c r="A1908" t="s">
        <v>1257</v>
      </c>
      <c r="B1908" t="s">
        <v>61</v>
      </c>
      <c r="C1908" t="s">
        <v>351</v>
      </c>
      <c r="D1908" t="s">
        <v>1279</v>
      </c>
      <c r="E1908" t="s">
        <v>29</v>
      </c>
      <c r="F1908">
        <v>2601</v>
      </c>
      <c r="G1908">
        <v>5960</v>
      </c>
      <c r="H1908">
        <v>2.291426374471357</v>
      </c>
      <c r="I1908" t="str">
        <f>VLOOKUP($B1908&amp;$E1908,'Employee List'!$A:$E,5,0)</f>
        <v>E-1136</v>
      </c>
    </row>
    <row r="1909" spans="1:9" x14ac:dyDescent="0.35">
      <c r="A1909" t="s">
        <v>1257</v>
      </c>
      <c r="B1909" t="s">
        <v>61</v>
      </c>
      <c r="C1909" t="s">
        <v>351</v>
      </c>
      <c r="D1909" t="s">
        <v>1279</v>
      </c>
      <c r="E1909" t="s">
        <v>30</v>
      </c>
      <c r="F1909">
        <v>5204</v>
      </c>
      <c r="G1909">
        <v>4790</v>
      </c>
      <c r="H1909">
        <v>0.92044581091468103</v>
      </c>
      <c r="I1909" t="str">
        <f>VLOOKUP($B1909&amp;$E1909,'Employee List'!$A:$E,5,0)</f>
        <v>E-1136</v>
      </c>
    </row>
    <row r="1910" spans="1:9" x14ac:dyDescent="0.35">
      <c r="A1910" t="s">
        <v>1257</v>
      </c>
      <c r="B1910" t="s">
        <v>61</v>
      </c>
      <c r="C1910" t="s">
        <v>351</v>
      </c>
      <c r="D1910" t="s">
        <v>1279</v>
      </c>
      <c r="E1910" t="s">
        <v>31</v>
      </c>
      <c r="F1910">
        <v>2226</v>
      </c>
      <c r="G1910">
        <v>5870</v>
      </c>
      <c r="H1910">
        <v>2.637017070979335</v>
      </c>
      <c r="I1910" t="str">
        <f>VLOOKUP($B1910&amp;$E1910,'Employee List'!$A:$E,5,0)</f>
        <v>E-1136</v>
      </c>
    </row>
    <row r="1911" spans="1:9" x14ac:dyDescent="0.35">
      <c r="A1911" t="s">
        <v>1257</v>
      </c>
      <c r="B1911" t="s">
        <v>61</v>
      </c>
      <c r="C1911" t="s">
        <v>351</v>
      </c>
      <c r="D1911" t="s">
        <v>1280</v>
      </c>
      <c r="E1911" t="s">
        <v>29</v>
      </c>
      <c r="F1911">
        <v>3882</v>
      </c>
      <c r="G1911">
        <v>3850</v>
      </c>
      <c r="H1911">
        <v>0.99175682637815554</v>
      </c>
      <c r="I1911" t="str">
        <f>VLOOKUP($B1911&amp;$E1911,'Employee List'!$A:$E,5,0)</f>
        <v>E-1136</v>
      </c>
    </row>
    <row r="1912" spans="1:9" x14ac:dyDescent="0.35">
      <c r="A1912" t="s">
        <v>1257</v>
      </c>
      <c r="B1912" t="s">
        <v>61</v>
      </c>
      <c r="C1912" t="s">
        <v>351</v>
      </c>
      <c r="D1912" t="s">
        <v>1280</v>
      </c>
      <c r="E1912" t="s">
        <v>30</v>
      </c>
      <c r="F1912">
        <v>2199</v>
      </c>
      <c r="G1912">
        <v>2632</v>
      </c>
      <c r="H1912">
        <v>1.1969076853115053</v>
      </c>
      <c r="I1912" t="str">
        <f>VLOOKUP($B1912&amp;$E1912,'Employee List'!$A:$E,5,0)</f>
        <v>E-1136</v>
      </c>
    </row>
    <row r="1913" spans="1:9" x14ac:dyDescent="0.35">
      <c r="A1913" t="s">
        <v>1257</v>
      </c>
      <c r="B1913" t="s">
        <v>61</v>
      </c>
      <c r="C1913" t="s">
        <v>351</v>
      </c>
      <c r="D1913" t="s">
        <v>1280</v>
      </c>
      <c r="E1913" t="s">
        <v>31</v>
      </c>
      <c r="F1913">
        <v>4516</v>
      </c>
      <c r="G1913">
        <v>5657</v>
      </c>
      <c r="H1913">
        <v>1.2526572187776794</v>
      </c>
      <c r="I1913" t="str">
        <f>VLOOKUP($B1913&amp;$E1913,'Employee List'!$A:$E,5,0)</f>
        <v>E-1136</v>
      </c>
    </row>
    <row r="1914" spans="1:9" x14ac:dyDescent="0.35">
      <c r="A1914" t="s">
        <v>1257</v>
      </c>
      <c r="B1914" t="s">
        <v>61</v>
      </c>
      <c r="C1914" t="s">
        <v>351</v>
      </c>
      <c r="D1914" t="s">
        <v>1262</v>
      </c>
      <c r="E1914" t="s">
        <v>29</v>
      </c>
      <c r="F1914">
        <v>30932</v>
      </c>
      <c r="G1914">
        <v>33456</v>
      </c>
      <c r="H1914">
        <v>1.0815983447562394</v>
      </c>
      <c r="I1914" t="str">
        <f>VLOOKUP($B1914&amp;$E1914,'Employee List'!$A:$E,5,0)</f>
        <v>E-1136</v>
      </c>
    </row>
    <row r="1915" spans="1:9" x14ac:dyDescent="0.35">
      <c r="A1915" t="s">
        <v>1257</v>
      </c>
      <c r="B1915" t="s">
        <v>61</v>
      </c>
      <c r="C1915" t="s">
        <v>351</v>
      </c>
      <c r="D1915" t="s">
        <v>1262</v>
      </c>
      <c r="E1915" t="s">
        <v>30</v>
      </c>
      <c r="F1915">
        <v>33680</v>
      </c>
      <c r="G1915">
        <v>28587</v>
      </c>
      <c r="H1915">
        <v>0.84878266033254157</v>
      </c>
      <c r="I1915" t="str">
        <f>VLOOKUP($B1915&amp;$E1915,'Employee List'!$A:$E,5,0)</f>
        <v>E-1136</v>
      </c>
    </row>
    <row r="1916" spans="1:9" x14ac:dyDescent="0.35">
      <c r="A1916" t="s">
        <v>1257</v>
      </c>
      <c r="B1916" t="s">
        <v>61</v>
      </c>
      <c r="C1916" t="s">
        <v>351</v>
      </c>
      <c r="D1916" t="s">
        <v>1262</v>
      </c>
      <c r="E1916" t="s">
        <v>31</v>
      </c>
      <c r="F1916">
        <v>35712</v>
      </c>
      <c r="G1916">
        <v>23238</v>
      </c>
      <c r="H1916">
        <v>0.65070564516129037</v>
      </c>
      <c r="I1916" t="str">
        <f>VLOOKUP($B1916&amp;$E1916,'Employee List'!$A:$E,5,0)</f>
        <v>E-1136</v>
      </c>
    </row>
    <row r="1917" spans="1:9" x14ac:dyDescent="0.35">
      <c r="A1917" t="s">
        <v>1257</v>
      </c>
      <c r="B1917" t="s">
        <v>61</v>
      </c>
      <c r="C1917" t="s">
        <v>351</v>
      </c>
      <c r="D1917" t="s">
        <v>1281</v>
      </c>
      <c r="E1917" t="s">
        <v>29</v>
      </c>
      <c r="F1917">
        <v>3967</v>
      </c>
      <c r="G1917">
        <v>3926</v>
      </c>
      <c r="H1917">
        <v>0.98966473405596167</v>
      </c>
      <c r="I1917" t="str">
        <f>VLOOKUP($B1917&amp;$E1917,'Employee List'!$A:$E,5,0)</f>
        <v>E-1136</v>
      </c>
    </row>
    <row r="1918" spans="1:9" x14ac:dyDescent="0.35">
      <c r="A1918" t="s">
        <v>1257</v>
      </c>
      <c r="B1918" t="s">
        <v>61</v>
      </c>
      <c r="C1918" t="s">
        <v>351</v>
      </c>
      <c r="D1918" t="s">
        <v>1281</v>
      </c>
      <c r="E1918" t="s">
        <v>30</v>
      </c>
      <c r="F1918">
        <v>3741</v>
      </c>
      <c r="G1918">
        <v>3150</v>
      </c>
      <c r="H1918">
        <v>0.84202085004009619</v>
      </c>
      <c r="I1918" t="str">
        <f>VLOOKUP($B1918&amp;$E1918,'Employee List'!$A:$E,5,0)</f>
        <v>E-1136</v>
      </c>
    </row>
    <row r="1919" spans="1:9" x14ac:dyDescent="0.35">
      <c r="A1919" t="s">
        <v>1257</v>
      </c>
      <c r="B1919" t="s">
        <v>61</v>
      </c>
      <c r="C1919" t="s">
        <v>351</v>
      </c>
      <c r="D1919" t="s">
        <v>1281</v>
      </c>
      <c r="E1919" t="s">
        <v>31</v>
      </c>
      <c r="F1919">
        <v>4804</v>
      </c>
      <c r="G1919">
        <v>4232</v>
      </c>
      <c r="H1919">
        <v>0.88093255620316402</v>
      </c>
      <c r="I1919" t="str">
        <f>VLOOKUP($B1919&amp;$E1919,'Employee List'!$A:$E,5,0)</f>
        <v>E-1136</v>
      </c>
    </row>
    <row r="1920" spans="1:9" x14ac:dyDescent="0.35">
      <c r="A1920" t="s">
        <v>1257</v>
      </c>
      <c r="B1920" t="s">
        <v>62</v>
      </c>
      <c r="C1920" t="s">
        <v>351</v>
      </c>
      <c r="D1920" t="s">
        <v>1274</v>
      </c>
      <c r="E1920" t="s">
        <v>29</v>
      </c>
      <c r="F1920">
        <v>23061</v>
      </c>
      <c r="G1920">
        <v>15538</v>
      </c>
      <c r="H1920">
        <v>0.67377824031915357</v>
      </c>
      <c r="I1920" t="str">
        <f>VLOOKUP($B1920&amp;$E1920,'Employee List'!$A:$E,5,0)</f>
        <v>E-1137</v>
      </c>
    </row>
    <row r="1921" spans="1:9" x14ac:dyDescent="0.35">
      <c r="A1921" t="s">
        <v>1257</v>
      </c>
      <c r="B1921" t="s">
        <v>62</v>
      </c>
      <c r="C1921" t="s">
        <v>351</v>
      </c>
      <c r="D1921" t="s">
        <v>1274</v>
      </c>
      <c r="E1921" t="s">
        <v>30</v>
      </c>
      <c r="F1921">
        <v>25362</v>
      </c>
      <c r="G1921">
        <v>26716</v>
      </c>
      <c r="H1921">
        <v>1.0533869568646006</v>
      </c>
      <c r="I1921" t="str">
        <f>VLOOKUP($B1921&amp;$E1921,'Employee List'!$A:$E,5,0)</f>
        <v>E-1137</v>
      </c>
    </row>
    <row r="1922" spans="1:9" x14ac:dyDescent="0.35">
      <c r="A1922" t="s">
        <v>1257</v>
      </c>
      <c r="B1922" t="s">
        <v>62</v>
      </c>
      <c r="C1922" t="s">
        <v>351</v>
      </c>
      <c r="D1922" t="s">
        <v>1274</v>
      </c>
      <c r="E1922" t="s">
        <v>31</v>
      </c>
      <c r="F1922">
        <v>25219</v>
      </c>
      <c r="G1922">
        <v>24045</v>
      </c>
      <c r="H1922">
        <v>0.95344779729568974</v>
      </c>
      <c r="I1922" t="str">
        <f>VLOOKUP($B1922&amp;$E1922,'Employee List'!$A:$E,5,0)</f>
        <v>E-1137</v>
      </c>
    </row>
    <row r="1923" spans="1:9" x14ac:dyDescent="0.35">
      <c r="A1923" t="s">
        <v>1257</v>
      </c>
      <c r="B1923" t="s">
        <v>62</v>
      </c>
      <c r="C1923" t="s">
        <v>351</v>
      </c>
      <c r="D1923" t="s">
        <v>1263</v>
      </c>
      <c r="E1923" t="s">
        <v>29</v>
      </c>
      <c r="F1923">
        <v>2360</v>
      </c>
      <c r="G1923">
        <v>2844</v>
      </c>
      <c r="H1923">
        <v>1.2050847457627119</v>
      </c>
      <c r="I1923" t="str">
        <f>VLOOKUP($B1923&amp;$E1923,'Employee List'!$A:$E,5,0)</f>
        <v>E-1137</v>
      </c>
    </row>
    <row r="1924" spans="1:9" x14ac:dyDescent="0.35">
      <c r="A1924" t="s">
        <v>1257</v>
      </c>
      <c r="B1924" t="s">
        <v>62</v>
      </c>
      <c r="C1924" t="s">
        <v>351</v>
      </c>
      <c r="D1924" t="s">
        <v>1263</v>
      </c>
      <c r="E1924" t="s">
        <v>30</v>
      </c>
      <c r="F1924">
        <v>1250</v>
      </c>
      <c r="G1924">
        <v>4110</v>
      </c>
      <c r="H1924">
        <v>3.2879999999999998</v>
      </c>
      <c r="I1924" t="str">
        <f>VLOOKUP($B1924&amp;$E1924,'Employee List'!$A:$E,5,0)</f>
        <v>E-1137</v>
      </c>
    </row>
    <row r="1925" spans="1:9" x14ac:dyDescent="0.35">
      <c r="A1925" t="s">
        <v>1257</v>
      </c>
      <c r="B1925" t="s">
        <v>62</v>
      </c>
      <c r="C1925" t="s">
        <v>351</v>
      </c>
      <c r="D1925" t="s">
        <v>1263</v>
      </c>
      <c r="E1925" t="s">
        <v>31</v>
      </c>
      <c r="F1925">
        <v>2458</v>
      </c>
      <c r="G1925">
        <v>3152</v>
      </c>
      <c r="H1925">
        <v>1.2823433685923515</v>
      </c>
      <c r="I1925" t="str">
        <f>VLOOKUP($B1925&amp;$E1925,'Employee List'!$A:$E,5,0)</f>
        <v>E-1137</v>
      </c>
    </row>
    <row r="1926" spans="1:9" x14ac:dyDescent="0.35">
      <c r="A1926" t="s">
        <v>1257</v>
      </c>
      <c r="B1926" t="s">
        <v>62</v>
      </c>
      <c r="C1926" t="s">
        <v>351</v>
      </c>
      <c r="D1926" t="s">
        <v>1264</v>
      </c>
      <c r="E1926" t="s">
        <v>29</v>
      </c>
      <c r="F1926">
        <v>3124</v>
      </c>
      <c r="G1926">
        <v>4029</v>
      </c>
      <c r="H1926">
        <v>1.2896927016645328</v>
      </c>
      <c r="I1926" t="str">
        <f>VLOOKUP($B1926&amp;$E1926,'Employee List'!$A:$E,5,0)</f>
        <v>E-1137</v>
      </c>
    </row>
    <row r="1927" spans="1:9" x14ac:dyDescent="0.35">
      <c r="A1927" t="s">
        <v>1257</v>
      </c>
      <c r="B1927" t="s">
        <v>62</v>
      </c>
      <c r="C1927" t="s">
        <v>351</v>
      </c>
      <c r="D1927" t="s">
        <v>1264</v>
      </c>
      <c r="E1927" t="s">
        <v>30</v>
      </c>
      <c r="F1927">
        <v>2548</v>
      </c>
      <c r="G1927">
        <v>3802</v>
      </c>
      <c r="H1927">
        <v>1.4921507064364208</v>
      </c>
      <c r="I1927" t="str">
        <f>VLOOKUP($B1927&amp;$E1927,'Employee List'!$A:$E,5,0)</f>
        <v>E-1137</v>
      </c>
    </row>
    <row r="1928" spans="1:9" x14ac:dyDescent="0.35">
      <c r="A1928" t="s">
        <v>1257</v>
      </c>
      <c r="B1928" t="s">
        <v>62</v>
      </c>
      <c r="C1928" t="s">
        <v>351</v>
      </c>
      <c r="D1928" t="s">
        <v>1264</v>
      </c>
      <c r="E1928" t="s">
        <v>31</v>
      </c>
      <c r="F1928">
        <v>3110</v>
      </c>
      <c r="G1928">
        <v>4125</v>
      </c>
      <c r="H1928">
        <v>1.3263665594855305</v>
      </c>
      <c r="I1928" t="str">
        <f>VLOOKUP($B1928&amp;$E1928,'Employee List'!$A:$E,5,0)</f>
        <v>E-1137</v>
      </c>
    </row>
    <row r="1929" spans="1:9" x14ac:dyDescent="0.35">
      <c r="A1929" t="s">
        <v>1257</v>
      </c>
      <c r="B1929" t="s">
        <v>62</v>
      </c>
      <c r="C1929" t="s">
        <v>351</v>
      </c>
      <c r="D1929" t="s">
        <v>1265</v>
      </c>
      <c r="E1929" t="s">
        <v>29</v>
      </c>
      <c r="F1929">
        <v>10161</v>
      </c>
      <c r="G1929">
        <v>7417</v>
      </c>
      <c r="H1929">
        <v>0.72994783977954925</v>
      </c>
      <c r="I1929" t="str">
        <f>VLOOKUP($B1929&amp;$E1929,'Employee List'!$A:$E,5,0)</f>
        <v>E-1137</v>
      </c>
    </row>
    <row r="1930" spans="1:9" x14ac:dyDescent="0.35">
      <c r="A1930" t="s">
        <v>1257</v>
      </c>
      <c r="B1930" t="s">
        <v>62</v>
      </c>
      <c r="C1930" t="s">
        <v>351</v>
      </c>
      <c r="D1930" t="s">
        <v>1265</v>
      </c>
      <c r="E1930" t="s">
        <v>30</v>
      </c>
      <c r="F1930">
        <v>8891</v>
      </c>
      <c r="G1930">
        <v>6545</v>
      </c>
      <c r="H1930">
        <v>0.73613766730401531</v>
      </c>
      <c r="I1930" t="str">
        <f>VLOOKUP($B1930&amp;$E1930,'Employee List'!$A:$E,5,0)</f>
        <v>E-1137</v>
      </c>
    </row>
    <row r="1931" spans="1:9" x14ac:dyDescent="0.35">
      <c r="A1931" t="s">
        <v>1257</v>
      </c>
      <c r="B1931" t="s">
        <v>62</v>
      </c>
      <c r="C1931" t="s">
        <v>351</v>
      </c>
      <c r="D1931" t="s">
        <v>1265</v>
      </c>
      <c r="E1931" t="s">
        <v>31</v>
      </c>
      <c r="F1931">
        <v>9769</v>
      </c>
      <c r="G1931">
        <v>7972</v>
      </c>
      <c r="H1931">
        <v>0.81605077285290206</v>
      </c>
      <c r="I1931" t="str">
        <f>VLOOKUP($B1931&amp;$E1931,'Employee List'!$A:$E,5,0)</f>
        <v>E-1137</v>
      </c>
    </row>
    <row r="1932" spans="1:9" x14ac:dyDescent="0.35">
      <c r="A1932" t="s">
        <v>1257</v>
      </c>
      <c r="B1932" t="s">
        <v>62</v>
      </c>
      <c r="C1932" t="s">
        <v>351</v>
      </c>
      <c r="D1932" t="s">
        <v>1260</v>
      </c>
      <c r="E1932" t="s">
        <v>29</v>
      </c>
      <c r="F1932">
        <v>70271</v>
      </c>
      <c r="G1932">
        <v>102145</v>
      </c>
      <c r="H1932">
        <v>1.4535868281367847</v>
      </c>
      <c r="I1932" t="str">
        <f>VLOOKUP($B1932&amp;$E1932,'Employee List'!$A:$E,5,0)</f>
        <v>E-1137</v>
      </c>
    </row>
    <row r="1933" spans="1:9" x14ac:dyDescent="0.35">
      <c r="A1933" t="s">
        <v>1257</v>
      </c>
      <c r="B1933" t="s">
        <v>62</v>
      </c>
      <c r="C1933" t="s">
        <v>351</v>
      </c>
      <c r="D1933" t="s">
        <v>1260</v>
      </c>
      <c r="E1933" t="s">
        <v>30</v>
      </c>
      <c r="F1933">
        <v>67054</v>
      </c>
      <c r="G1933">
        <v>93456</v>
      </c>
      <c r="H1933">
        <v>1.393742356906374</v>
      </c>
      <c r="I1933" t="str">
        <f>VLOOKUP($B1933&amp;$E1933,'Employee List'!$A:$E,5,0)</f>
        <v>E-1137</v>
      </c>
    </row>
    <row r="1934" spans="1:9" x14ac:dyDescent="0.35">
      <c r="A1934" t="s">
        <v>1257</v>
      </c>
      <c r="B1934" t="s">
        <v>62</v>
      </c>
      <c r="C1934" t="s">
        <v>351</v>
      </c>
      <c r="D1934" t="s">
        <v>1260</v>
      </c>
      <c r="E1934" t="s">
        <v>31</v>
      </c>
      <c r="F1934">
        <v>78155</v>
      </c>
      <c r="G1934">
        <v>98633</v>
      </c>
      <c r="H1934">
        <v>1.2620177851704946</v>
      </c>
      <c r="I1934" t="str">
        <f>VLOOKUP($B1934&amp;$E1934,'Employee List'!$A:$E,5,0)</f>
        <v>E-1137</v>
      </c>
    </row>
    <row r="1935" spans="1:9" x14ac:dyDescent="0.35">
      <c r="A1935" t="s">
        <v>1257</v>
      </c>
      <c r="B1935" t="s">
        <v>62</v>
      </c>
      <c r="C1935" t="s">
        <v>351</v>
      </c>
      <c r="D1935" t="s">
        <v>1261</v>
      </c>
      <c r="E1935" t="s">
        <v>29</v>
      </c>
      <c r="F1935">
        <v>68753</v>
      </c>
      <c r="G1935">
        <v>72427</v>
      </c>
      <c r="H1935">
        <v>1.0534376681744797</v>
      </c>
      <c r="I1935" t="str">
        <f>VLOOKUP($B1935&amp;$E1935,'Employee List'!$A:$E,5,0)</f>
        <v>E-1137</v>
      </c>
    </row>
    <row r="1936" spans="1:9" x14ac:dyDescent="0.35">
      <c r="A1936" t="s">
        <v>1257</v>
      </c>
      <c r="B1936" t="s">
        <v>62</v>
      </c>
      <c r="C1936" t="s">
        <v>351</v>
      </c>
      <c r="D1936" t="s">
        <v>1261</v>
      </c>
      <c r="E1936" t="s">
        <v>30</v>
      </c>
      <c r="F1936">
        <v>69746</v>
      </c>
      <c r="G1936">
        <v>71982</v>
      </c>
      <c r="H1936">
        <v>1.0320591861898891</v>
      </c>
      <c r="I1936" t="str">
        <f>VLOOKUP($B1936&amp;$E1936,'Employee List'!$A:$E,5,0)</f>
        <v>E-1137</v>
      </c>
    </row>
    <row r="1937" spans="1:9" x14ac:dyDescent="0.35">
      <c r="A1937" t="s">
        <v>1257</v>
      </c>
      <c r="B1937" t="s">
        <v>62</v>
      </c>
      <c r="C1937" t="s">
        <v>351</v>
      </c>
      <c r="D1937" t="s">
        <v>1261</v>
      </c>
      <c r="E1937" t="s">
        <v>31</v>
      </c>
      <c r="F1937">
        <v>69756</v>
      </c>
      <c r="G1937">
        <v>81061</v>
      </c>
      <c r="H1937">
        <v>1.1620649119788979</v>
      </c>
      <c r="I1937" t="str">
        <f>VLOOKUP($B1937&amp;$E1937,'Employee List'!$A:$E,5,0)</f>
        <v>E-1137</v>
      </c>
    </row>
    <row r="1938" spans="1:9" x14ac:dyDescent="0.35">
      <c r="A1938" t="s">
        <v>1257</v>
      </c>
      <c r="B1938" t="s">
        <v>62</v>
      </c>
      <c r="C1938" t="s">
        <v>351</v>
      </c>
      <c r="D1938" t="s">
        <v>1266</v>
      </c>
      <c r="E1938" t="s">
        <v>29</v>
      </c>
      <c r="F1938">
        <v>49024</v>
      </c>
      <c r="G1938">
        <v>36032</v>
      </c>
      <c r="H1938">
        <v>0.73498694516971275</v>
      </c>
      <c r="I1938" t="str">
        <f>VLOOKUP($B1938&amp;$E1938,'Employee List'!$A:$E,5,0)</f>
        <v>E-1137</v>
      </c>
    </row>
    <row r="1939" spans="1:9" x14ac:dyDescent="0.35">
      <c r="A1939" t="s">
        <v>1257</v>
      </c>
      <c r="B1939" t="s">
        <v>62</v>
      </c>
      <c r="C1939" t="s">
        <v>351</v>
      </c>
      <c r="D1939" t="s">
        <v>1266</v>
      </c>
      <c r="E1939" t="s">
        <v>30</v>
      </c>
      <c r="F1939">
        <v>53746</v>
      </c>
      <c r="G1939">
        <v>65539</v>
      </c>
      <c r="H1939">
        <v>1.2194209801659659</v>
      </c>
      <c r="I1939" t="str">
        <f>VLOOKUP($B1939&amp;$E1939,'Employee List'!$A:$E,5,0)</f>
        <v>E-1137</v>
      </c>
    </row>
    <row r="1940" spans="1:9" x14ac:dyDescent="0.35">
      <c r="A1940" t="s">
        <v>1257</v>
      </c>
      <c r="B1940" t="s">
        <v>62</v>
      </c>
      <c r="C1940" t="s">
        <v>351</v>
      </c>
      <c r="D1940" t="s">
        <v>1266</v>
      </c>
      <c r="E1940" t="s">
        <v>31</v>
      </c>
      <c r="F1940">
        <v>50168</v>
      </c>
      <c r="G1940">
        <v>69284</v>
      </c>
      <c r="H1940">
        <v>1.3810397065858715</v>
      </c>
      <c r="I1940" t="str">
        <f>VLOOKUP($B1940&amp;$E1940,'Employee List'!$A:$E,5,0)</f>
        <v>E-1137</v>
      </c>
    </row>
    <row r="1941" spans="1:9" x14ac:dyDescent="0.35">
      <c r="A1941" t="s">
        <v>1257</v>
      </c>
      <c r="B1941" t="s">
        <v>62</v>
      </c>
      <c r="C1941" t="s">
        <v>351</v>
      </c>
      <c r="D1941" t="s">
        <v>1267</v>
      </c>
      <c r="E1941" t="s">
        <v>29</v>
      </c>
      <c r="F1941">
        <v>26967</v>
      </c>
      <c r="G1941">
        <v>17327</v>
      </c>
      <c r="H1941">
        <v>0.64252605035784482</v>
      </c>
      <c r="I1941" t="str">
        <f>VLOOKUP($B1941&amp;$E1941,'Employee List'!$A:$E,5,0)</f>
        <v>E-1137</v>
      </c>
    </row>
    <row r="1942" spans="1:9" x14ac:dyDescent="0.35">
      <c r="A1942" t="s">
        <v>1257</v>
      </c>
      <c r="B1942" t="s">
        <v>62</v>
      </c>
      <c r="C1942" t="s">
        <v>351</v>
      </c>
      <c r="D1942" t="s">
        <v>1267</v>
      </c>
      <c r="E1942" t="s">
        <v>30</v>
      </c>
      <c r="F1942">
        <v>28770</v>
      </c>
      <c r="G1942">
        <v>28991</v>
      </c>
      <c r="H1942">
        <v>1.0076816127911019</v>
      </c>
      <c r="I1942" t="str">
        <f>VLOOKUP($B1942&amp;$E1942,'Employee List'!$A:$E,5,0)</f>
        <v>E-1137</v>
      </c>
    </row>
    <row r="1943" spans="1:9" x14ac:dyDescent="0.35">
      <c r="A1943" t="s">
        <v>1257</v>
      </c>
      <c r="B1943" t="s">
        <v>62</v>
      </c>
      <c r="C1943" t="s">
        <v>351</v>
      </c>
      <c r="D1943" t="s">
        <v>1267</v>
      </c>
      <c r="E1943" t="s">
        <v>31</v>
      </c>
      <c r="F1943">
        <v>29082</v>
      </c>
      <c r="G1943">
        <v>39973</v>
      </c>
      <c r="H1943">
        <v>1.3744928134241112</v>
      </c>
      <c r="I1943" t="str">
        <f>VLOOKUP($B1943&amp;$E1943,'Employee List'!$A:$E,5,0)</f>
        <v>E-1137</v>
      </c>
    </row>
    <row r="1944" spans="1:9" x14ac:dyDescent="0.35">
      <c r="A1944" t="s">
        <v>1257</v>
      </c>
      <c r="B1944" t="s">
        <v>62</v>
      </c>
      <c r="C1944" t="s">
        <v>351</v>
      </c>
      <c r="D1944" t="s">
        <v>1268</v>
      </c>
      <c r="E1944" t="s">
        <v>29</v>
      </c>
      <c r="F1944">
        <v>13318</v>
      </c>
      <c r="G1944">
        <v>13909</v>
      </c>
      <c r="H1944">
        <v>1.0443760324373028</v>
      </c>
      <c r="I1944" t="str">
        <f>VLOOKUP($B1944&amp;$E1944,'Employee List'!$A:$E,5,0)</f>
        <v>E-1137</v>
      </c>
    </row>
    <row r="1945" spans="1:9" x14ac:dyDescent="0.35">
      <c r="A1945" t="s">
        <v>1257</v>
      </c>
      <c r="B1945" t="s">
        <v>62</v>
      </c>
      <c r="C1945" t="s">
        <v>351</v>
      </c>
      <c r="D1945" t="s">
        <v>1268</v>
      </c>
      <c r="E1945" t="s">
        <v>30</v>
      </c>
      <c r="F1945">
        <v>11585</v>
      </c>
      <c r="G1945">
        <v>13627</v>
      </c>
      <c r="H1945">
        <v>1.1762624082865776</v>
      </c>
      <c r="I1945" t="str">
        <f>VLOOKUP($B1945&amp;$E1945,'Employee List'!$A:$E,5,0)</f>
        <v>E-1137</v>
      </c>
    </row>
    <row r="1946" spans="1:9" x14ac:dyDescent="0.35">
      <c r="A1946" t="s">
        <v>1257</v>
      </c>
      <c r="B1946" t="s">
        <v>62</v>
      </c>
      <c r="C1946" t="s">
        <v>351</v>
      </c>
      <c r="D1946" t="s">
        <v>1268</v>
      </c>
      <c r="E1946" t="s">
        <v>31</v>
      </c>
      <c r="F1946">
        <v>10288</v>
      </c>
      <c r="G1946">
        <v>4966</v>
      </c>
      <c r="H1946">
        <v>0.48269828926905134</v>
      </c>
      <c r="I1946" t="str">
        <f>VLOOKUP($B1946&amp;$E1946,'Employee List'!$A:$E,5,0)</f>
        <v>E-1137</v>
      </c>
    </row>
    <row r="1947" spans="1:9" x14ac:dyDescent="0.35">
      <c r="A1947" t="s">
        <v>1257</v>
      </c>
      <c r="B1947" t="s">
        <v>62</v>
      </c>
      <c r="C1947" t="s">
        <v>351</v>
      </c>
      <c r="D1947" t="s">
        <v>1269</v>
      </c>
      <c r="E1947" t="s">
        <v>29</v>
      </c>
      <c r="F1947">
        <v>18578</v>
      </c>
      <c r="G1947">
        <v>17775</v>
      </c>
      <c r="H1947">
        <v>0.95677683281300463</v>
      </c>
      <c r="I1947" t="str">
        <f>VLOOKUP($B1947&amp;$E1947,'Employee List'!$A:$E,5,0)</f>
        <v>E-1137</v>
      </c>
    </row>
    <row r="1948" spans="1:9" x14ac:dyDescent="0.35">
      <c r="A1948" t="s">
        <v>1257</v>
      </c>
      <c r="B1948" t="s">
        <v>62</v>
      </c>
      <c r="C1948" t="s">
        <v>351</v>
      </c>
      <c r="D1948" t="s">
        <v>1269</v>
      </c>
      <c r="E1948" t="s">
        <v>30</v>
      </c>
      <c r="F1948">
        <v>17621</v>
      </c>
      <c r="G1948">
        <v>12453</v>
      </c>
      <c r="H1948">
        <v>0.70671358038703824</v>
      </c>
      <c r="I1948" t="str">
        <f>VLOOKUP($B1948&amp;$E1948,'Employee List'!$A:$E,5,0)</f>
        <v>E-1137</v>
      </c>
    </row>
    <row r="1949" spans="1:9" x14ac:dyDescent="0.35">
      <c r="A1949" t="s">
        <v>1257</v>
      </c>
      <c r="B1949" t="s">
        <v>62</v>
      </c>
      <c r="C1949" t="s">
        <v>351</v>
      </c>
      <c r="D1949" t="s">
        <v>1269</v>
      </c>
      <c r="E1949" t="s">
        <v>31</v>
      </c>
      <c r="F1949">
        <v>15122</v>
      </c>
      <c r="G1949">
        <v>7409</v>
      </c>
      <c r="H1949">
        <v>0.48994841952122736</v>
      </c>
      <c r="I1949" t="str">
        <f>VLOOKUP($B1949&amp;$E1949,'Employee List'!$A:$E,5,0)</f>
        <v>E-1137</v>
      </c>
    </row>
    <row r="1950" spans="1:9" x14ac:dyDescent="0.35">
      <c r="A1950" t="s">
        <v>1257</v>
      </c>
      <c r="B1950" t="s">
        <v>62</v>
      </c>
      <c r="C1950" t="s">
        <v>351</v>
      </c>
      <c r="D1950" t="s">
        <v>1270</v>
      </c>
      <c r="E1950" t="s">
        <v>29</v>
      </c>
      <c r="F1950">
        <v>5493</v>
      </c>
      <c r="G1950">
        <v>1904</v>
      </c>
      <c r="H1950">
        <v>0.34662297469506642</v>
      </c>
      <c r="I1950" t="str">
        <f>VLOOKUP($B1950&amp;$E1950,'Employee List'!$A:$E,5,0)</f>
        <v>E-1137</v>
      </c>
    </row>
    <row r="1951" spans="1:9" x14ac:dyDescent="0.35">
      <c r="A1951" t="s">
        <v>1257</v>
      </c>
      <c r="B1951" t="s">
        <v>62</v>
      </c>
      <c r="C1951" t="s">
        <v>351</v>
      </c>
      <c r="D1951" t="s">
        <v>1270</v>
      </c>
      <c r="E1951" t="s">
        <v>30</v>
      </c>
      <c r="F1951">
        <v>4846</v>
      </c>
      <c r="G1951">
        <v>3577</v>
      </c>
      <c r="H1951">
        <v>0.73813454395377631</v>
      </c>
      <c r="I1951" t="str">
        <f>VLOOKUP($B1951&amp;$E1951,'Employee List'!$A:$E,5,0)</f>
        <v>E-1137</v>
      </c>
    </row>
    <row r="1952" spans="1:9" x14ac:dyDescent="0.35">
      <c r="A1952" t="s">
        <v>1257</v>
      </c>
      <c r="B1952" t="s">
        <v>62</v>
      </c>
      <c r="C1952" t="s">
        <v>351</v>
      </c>
      <c r="D1952" t="s">
        <v>1270</v>
      </c>
      <c r="E1952" t="s">
        <v>31</v>
      </c>
      <c r="F1952">
        <v>5597</v>
      </c>
      <c r="G1952">
        <v>3351</v>
      </c>
      <c r="H1952">
        <v>0.59871359656959089</v>
      </c>
      <c r="I1952" t="str">
        <f>VLOOKUP($B1952&amp;$E1952,'Employee List'!$A:$E,5,0)</f>
        <v>E-1137</v>
      </c>
    </row>
    <row r="1953" spans="1:9" x14ac:dyDescent="0.35">
      <c r="A1953" t="s">
        <v>1257</v>
      </c>
      <c r="B1953" t="s">
        <v>62</v>
      </c>
      <c r="C1953" t="s">
        <v>351</v>
      </c>
      <c r="D1953" t="s">
        <v>1271</v>
      </c>
      <c r="E1953" t="s">
        <v>29</v>
      </c>
      <c r="F1953">
        <v>5384</v>
      </c>
      <c r="G1953">
        <v>6648</v>
      </c>
      <c r="H1953">
        <v>1.2347696879643388</v>
      </c>
      <c r="I1953" t="str">
        <f>VLOOKUP($B1953&amp;$E1953,'Employee List'!$A:$E,5,0)</f>
        <v>E-1137</v>
      </c>
    </row>
    <row r="1954" spans="1:9" x14ac:dyDescent="0.35">
      <c r="A1954" t="s">
        <v>1257</v>
      </c>
      <c r="B1954" t="s">
        <v>62</v>
      </c>
      <c r="C1954" t="s">
        <v>351</v>
      </c>
      <c r="D1954" t="s">
        <v>1271</v>
      </c>
      <c r="E1954" t="s">
        <v>30</v>
      </c>
      <c r="F1954">
        <v>4796</v>
      </c>
      <c r="G1954">
        <v>6273</v>
      </c>
      <c r="H1954">
        <v>1.3079649708090075</v>
      </c>
      <c r="I1954" t="str">
        <f>VLOOKUP($B1954&amp;$E1954,'Employee List'!$A:$E,5,0)</f>
        <v>E-1137</v>
      </c>
    </row>
    <row r="1955" spans="1:9" x14ac:dyDescent="0.35">
      <c r="A1955" t="s">
        <v>1257</v>
      </c>
      <c r="B1955" t="s">
        <v>62</v>
      </c>
      <c r="C1955" t="s">
        <v>351</v>
      </c>
      <c r="D1955" t="s">
        <v>1271</v>
      </c>
      <c r="E1955" t="s">
        <v>31</v>
      </c>
      <c r="F1955">
        <v>5105</v>
      </c>
      <c r="G1955">
        <v>5405</v>
      </c>
      <c r="H1955">
        <v>1.058765915768854</v>
      </c>
      <c r="I1955" t="str">
        <f>VLOOKUP($B1955&amp;$E1955,'Employee List'!$A:$E,5,0)</f>
        <v>E-1137</v>
      </c>
    </row>
    <row r="1956" spans="1:9" x14ac:dyDescent="0.35">
      <c r="A1956" t="s">
        <v>1257</v>
      </c>
      <c r="B1956" t="s">
        <v>62</v>
      </c>
      <c r="C1956" t="s">
        <v>351</v>
      </c>
      <c r="D1956" t="s">
        <v>1258</v>
      </c>
      <c r="E1956" t="s">
        <v>29</v>
      </c>
      <c r="F1956">
        <v>97604</v>
      </c>
      <c r="G1956">
        <v>85454</v>
      </c>
      <c r="H1956">
        <v>0.87551739682799889</v>
      </c>
      <c r="I1956" t="str">
        <f>VLOOKUP($B1956&amp;$E1956,'Employee List'!$A:$E,5,0)</f>
        <v>E-1137</v>
      </c>
    </row>
    <row r="1957" spans="1:9" x14ac:dyDescent="0.35">
      <c r="A1957" t="s">
        <v>1257</v>
      </c>
      <c r="B1957" t="s">
        <v>62</v>
      </c>
      <c r="C1957" t="s">
        <v>351</v>
      </c>
      <c r="D1957" t="s">
        <v>1258</v>
      </c>
      <c r="E1957" t="s">
        <v>30</v>
      </c>
      <c r="F1957">
        <v>94926</v>
      </c>
      <c r="G1957">
        <v>64740</v>
      </c>
      <c r="H1957">
        <v>0.68200493015612162</v>
      </c>
      <c r="I1957" t="str">
        <f>VLOOKUP($B1957&amp;$E1957,'Employee List'!$A:$E,5,0)</f>
        <v>E-1137</v>
      </c>
    </row>
    <row r="1958" spans="1:9" x14ac:dyDescent="0.35">
      <c r="A1958" t="s">
        <v>1257</v>
      </c>
      <c r="B1958" t="s">
        <v>62</v>
      </c>
      <c r="C1958" t="s">
        <v>351</v>
      </c>
      <c r="D1958" t="s">
        <v>1258</v>
      </c>
      <c r="E1958" t="s">
        <v>31</v>
      </c>
      <c r="F1958">
        <v>92951</v>
      </c>
      <c r="G1958">
        <v>49303</v>
      </c>
      <c r="H1958">
        <v>0.53041925315488803</v>
      </c>
      <c r="I1958" t="str">
        <f>VLOOKUP($B1958&amp;$E1958,'Employee List'!$A:$E,5,0)</f>
        <v>E-1137</v>
      </c>
    </row>
    <row r="1959" spans="1:9" x14ac:dyDescent="0.35">
      <c r="A1959" t="s">
        <v>1257</v>
      </c>
      <c r="B1959" t="s">
        <v>62</v>
      </c>
      <c r="C1959" t="s">
        <v>351</v>
      </c>
      <c r="D1959" t="s">
        <v>1272</v>
      </c>
      <c r="E1959" t="s">
        <v>29</v>
      </c>
      <c r="F1959">
        <v>16959</v>
      </c>
      <c r="G1959">
        <v>11473</v>
      </c>
      <c r="H1959">
        <v>0.67651394539772391</v>
      </c>
      <c r="I1959" t="str">
        <f>VLOOKUP($B1959&amp;$E1959,'Employee List'!$A:$E,5,0)</f>
        <v>E-1137</v>
      </c>
    </row>
    <row r="1960" spans="1:9" x14ac:dyDescent="0.35">
      <c r="A1960" t="s">
        <v>1257</v>
      </c>
      <c r="B1960" t="s">
        <v>62</v>
      </c>
      <c r="C1960" t="s">
        <v>351</v>
      </c>
      <c r="D1960" t="s">
        <v>1272</v>
      </c>
      <c r="E1960" t="s">
        <v>30</v>
      </c>
      <c r="F1960">
        <v>15262</v>
      </c>
      <c r="G1960">
        <v>17892</v>
      </c>
      <c r="H1960">
        <v>1.1723234176385795</v>
      </c>
      <c r="I1960" t="str">
        <f>VLOOKUP($B1960&amp;$E1960,'Employee List'!$A:$E,5,0)</f>
        <v>E-1137</v>
      </c>
    </row>
    <row r="1961" spans="1:9" x14ac:dyDescent="0.35">
      <c r="A1961" t="s">
        <v>1257</v>
      </c>
      <c r="B1961" t="s">
        <v>62</v>
      </c>
      <c r="C1961" t="s">
        <v>351</v>
      </c>
      <c r="D1961" t="s">
        <v>1272</v>
      </c>
      <c r="E1961" t="s">
        <v>31</v>
      </c>
      <c r="F1961">
        <v>17737</v>
      </c>
      <c r="G1961">
        <v>14436</v>
      </c>
      <c r="H1961">
        <v>0.81389186446411455</v>
      </c>
      <c r="I1961" t="str">
        <f>VLOOKUP($B1961&amp;$E1961,'Employee List'!$A:$E,5,0)</f>
        <v>E-1137</v>
      </c>
    </row>
    <row r="1962" spans="1:9" x14ac:dyDescent="0.35">
      <c r="A1962" t="s">
        <v>1257</v>
      </c>
      <c r="B1962" t="s">
        <v>62</v>
      </c>
      <c r="C1962" t="s">
        <v>351</v>
      </c>
      <c r="D1962" t="s">
        <v>1259</v>
      </c>
      <c r="E1962" t="s">
        <v>29</v>
      </c>
      <c r="F1962">
        <v>22238</v>
      </c>
      <c r="G1962">
        <v>22571</v>
      </c>
      <c r="H1962">
        <v>1.014974368198579</v>
      </c>
      <c r="I1962" t="str">
        <f>VLOOKUP($B1962&amp;$E1962,'Employee List'!$A:$E,5,0)</f>
        <v>E-1137</v>
      </c>
    </row>
    <row r="1963" spans="1:9" x14ac:dyDescent="0.35">
      <c r="A1963" t="s">
        <v>1257</v>
      </c>
      <c r="B1963" t="s">
        <v>62</v>
      </c>
      <c r="C1963" t="s">
        <v>351</v>
      </c>
      <c r="D1963" t="s">
        <v>1259</v>
      </c>
      <c r="E1963" t="s">
        <v>30</v>
      </c>
      <c r="F1963">
        <v>22531</v>
      </c>
      <c r="G1963">
        <v>32315</v>
      </c>
      <c r="H1963">
        <v>1.4342461497492345</v>
      </c>
      <c r="I1963" t="str">
        <f>VLOOKUP($B1963&amp;$E1963,'Employee List'!$A:$E,5,0)</f>
        <v>E-1137</v>
      </c>
    </row>
    <row r="1964" spans="1:9" x14ac:dyDescent="0.35">
      <c r="A1964" t="s">
        <v>1257</v>
      </c>
      <c r="B1964" t="s">
        <v>62</v>
      </c>
      <c r="C1964" t="s">
        <v>351</v>
      </c>
      <c r="D1964" t="s">
        <v>1259</v>
      </c>
      <c r="E1964" t="s">
        <v>31</v>
      </c>
      <c r="F1964">
        <v>25619</v>
      </c>
      <c r="G1964">
        <v>33164</v>
      </c>
      <c r="H1964">
        <v>1.2945079823568446</v>
      </c>
      <c r="I1964" t="str">
        <f>VLOOKUP($B1964&amp;$E1964,'Employee List'!$A:$E,5,0)</f>
        <v>E-1137</v>
      </c>
    </row>
    <row r="1965" spans="1:9" x14ac:dyDescent="0.35">
      <c r="A1965" t="s">
        <v>1257</v>
      </c>
      <c r="B1965" t="s">
        <v>62</v>
      </c>
      <c r="C1965" t="s">
        <v>351</v>
      </c>
      <c r="D1965" t="s">
        <v>1273</v>
      </c>
      <c r="E1965" t="s">
        <v>29</v>
      </c>
      <c r="F1965">
        <v>13058</v>
      </c>
      <c r="G1965">
        <v>18717</v>
      </c>
      <c r="H1965">
        <v>1.4333741767498851</v>
      </c>
      <c r="I1965" t="str">
        <f>VLOOKUP($B1965&amp;$E1965,'Employee List'!$A:$E,5,0)</f>
        <v>E-1137</v>
      </c>
    </row>
    <row r="1966" spans="1:9" x14ac:dyDescent="0.35">
      <c r="A1966" t="s">
        <v>1257</v>
      </c>
      <c r="B1966" t="s">
        <v>62</v>
      </c>
      <c r="C1966" t="s">
        <v>351</v>
      </c>
      <c r="D1966" t="s">
        <v>1273</v>
      </c>
      <c r="E1966" t="s">
        <v>30</v>
      </c>
      <c r="F1966">
        <v>15406</v>
      </c>
      <c r="G1966">
        <v>12470</v>
      </c>
      <c r="H1966">
        <v>0.80942489938984807</v>
      </c>
      <c r="I1966" t="str">
        <f>VLOOKUP($B1966&amp;$E1966,'Employee List'!$A:$E,5,0)</f>
        <v>E-1137</v>
      </c>
    </row>
    <row r="1967" spans="1:9" x14ac:dyDescent="0.35">
      <c r="A1967" t="s">
        <v>1257</v>
      </c>
      <c r="B1967" t="s">
        <v>62</v>
      </c>
      <c r="C1967" t="s">
        <v>351</v>
      </c>
      <c r="D1967" t="s">
        <v>1273</v>
      </c>
      <c r="E1967" t="s">
        <v>31</v>
      </c>
      <c r="F1967">
        <v>15532</v>
      </c>
      <c r="G1967">
        <v>14803</v>
      </c>
      <c r="H1967">
        <v>0.95306464074169461</v>
      </c>
      <c r="I1967" t="str">
        <f>VLOOKUP($B1967&amp;$E1967,'Employee List'!$A:$E,5,0)</f>
        <v>E-1137</v>
      </c>
    </row>
    <row r="1968" spans="1:9" x14ac:dyDescent="0.35">
      <c r="A1968" t="s">
        <v>1257</v>
      </c>
      <c r="B1968" t="s">
        <v>62</v>
      </c>
      <c r="C1968" t="s">
        <v>351</v>
      </c>
      <c r="D1968" t="s">
        <v>1275</v>
      </c>
      <c r="E1968" t="s">
        <v>29</v>
      </c>
      <c r="F1968">
        <v>4700</v>
      </c>
      <c r="G1968">
        <v>3732</v>
      </c>
      <c r="H1968">
        <v>0.79404255319148931</v>
      </c>
      <c r="I1968" t="str">
        <f>VLOOKUP($B1968&amp;$E1968,'Employee List'!$A:$E,5,0)</f>
        <v>E-1137</v>
      </c>
    </row>
    <row r="1969" spans="1:9" x14ac:dyDescent="0.35">
      <c r="A1969" t="s">
        <v>1257</v>
      </c>
      <c r="B1969" t="s">
        <v>62</v>
      </c>
      <c r="C1969" t="s">
        <v>351</v>
      </c>
      <c r="D1969" t="s">
        <v>1275</v>
      </c>
      <c r="E1969" t="s">
        <v>30</v>
      </c>
      <c r="F1969">
        <v>3116</v>
      </c>
      <c r="G1969">
        <v>2949</v>
      </c>
      <c r="H1969">
        <v>0.94640564826700901</v>
      </c>
      <c r="I1969" t="str">
        <f>VLOOKUP($B1969&amp;$E1969,'Employee List'!$A:$E,5,0)</f>
        <v>E-1137</v>
      </c>
    </row>
    <row r="1970" spans="1:9" x14ac:dyDescent="0.35">
      <c r="A1970" t="s">
        <v>1257</v>
      </c>
      <c r="B1970" t="s">
        <v>62</v>
      </c>
      <c r="C1970" t="s">
        <v>351</v>
      </c>
      <c r="D1970" t="s">
        <v>1275</v>
      </c>
      <c r="E1970" t="s">
        <v>31</v>
      </c>
      <c r="F1970">
        <v>3827</v>
      </c>
      <c r="G1970">
        <v>3447</v>
      </c>
      <c r="H1970">
        <v>0.90070551345701599</v>
      </c>
      <c r="I1970" t="str">
        <f>VLOOKUP($B1970&amp;$E1970,'Employee List'!$A:$E,5,0)</f>
        <v>E-1137</v>
      </c>
    </row>
    <row r="1971" spans="1:9" x14ac:dyDescent="0.35">
      <c r="A1971" t="s">
        <v>1257</v>
      </c>
      <c r="B1971" t="s">
        <v>62</v>
      </c>
      <c r="C1971" t="s">
        <v>351</v>
      </c>
      <c r="D1971" t="s">
        <v>1276</v>
      </c>
      <c r="E1971" t="s">
        <v>29</v>
      </c>
      <c r="F1971">
        <v>5667</v>
      </c>
      <c r="G1971">
        <v>5837</v>
      </c>
      <c r="H1971">
        <v>1.0299982353979178</v>
      </c>
      <c r="I1971" t="str">
        <f>VLOOKUP($B1971&amp;$E1971,'Employee List'!$A:$E,5,0)</f>
        <v>E-1137</v>
      </c>
    </row>
    <row r="1972" spans="1:9" x14ac:dyDescent="0.35">
      <c r="A1972" t="s">
        <v>1257</v>
      </c>
      <c r="B1972" t="s">
        <v>62</v>
      </c>
      <c r="C1972" t="s">
        <v>351</v>
      </c>
      <c r="D1972" t="s">
        <v>1276</v>
      </c>
      <c r="E1972" t="s">
        <v>30</v>
      </c>
      <c r="F1972">
        <v>5622</v>
      </c>
      <c r="G1972">
        <v>5101</v>
      </c>
      <c r="H1972">
        <v>0.90732835289932412</v>
      </c>
      <c r="I1972" t="str">
        <f>VLOOKUP($B1972&amp;$E1972,'Employee List'!$A:$E,5,0)</f>
        <v>E-1137</v>
      </c>
    </row>
    <row r="1973" spans="1:9" x14ac:dyDescent="0.35">
      <c r="A1973" t="s">
        <v>1257</v>
      </c>
      <c r="B1973" t="s">
        <v>62</v>
      </c>
      <c r="C1973" t="s">
        <v>351</v>
      </c>
      <c r="D1973" t="s">
        <v>1276</v>
      </c>
      <c r="E1973" t="s">
        <v>31</v>
      </c>
      <c r="F1973">
        <v>2969</v>
      </c>
      <c r="G1973">
        <v>4550</v>
      </c>
      <c r="H1973">
        <v>1.5325025261030649</v>
      </c>
      <c r="I1973" t="str">
        <f>VLOOKUP($B1973&amp;$E1973,'Employee List'!$A:$E,5,0)</f>
        <v>E-1137</v>
      </c>
    </row>
    <row r="1974" spans="1:9" x14ac:dyDescent="0.35">
      <c r="A1974" t="s">
        <v>1257</v>
      </c>
      <c r="B1974" t="s">
        <v>62</v>
      </c>
      <c r="C1974" t="s">
        <v>351</v>
      </c>
      <c r="D1974" t="s">
        <v>1277</v>
      </c>
      <c r="E1974" t="s">
        <v>29</v>
      </c>
      <c r="F1974">
        <v>6802</v>
      </c>
      <c r="G1974">
        <v>11421</v>
      </c>
      <c r="H1974">
        <v>1.6790649808879741</v>
      </c>
      <c r="I1974" t="str">
        <f>VLOOKUP($B1974&amp;$E1974,'Employee List'!$A:$E,5,0)</f>
        <v>E-1137</v>
      </c>
    </row>
    <row r="1975" spans="1:9" x14ac:dyDescent="0.35">
      <c r="A1975" t="s">
        <v>1257</v>
      </c>
      <c r="B1975" t="s">
        <v>62</v>
      </c>
      <c r="C1975" t="s">
        <v>351</v>
      </c>
      <c r="D1975" t="s">
        <v>1277</v>
      </c>
      <c r="E1975" t="s">
        <v>30</v>
      </c>
      <c r="F1975">
        <v>7296</v>
      </c>
      <c r="G1975">
        <v>4823</v>
      </c>
      <c r="H1975">
        <v>0.66104714912280704</v>
      </c>
      <c r="I1975" t="str">
        <f>VLOOKUP($B1975&amp;$E1975,'Employee List'!$A:$E,5,0)</f>
        <v>E-1137</v>
      </c>
    </row>
    <row r="1976" spans="1:9" x14ac:dyDescent="0.35">
      <c r="A1976" t="s">
        <v>1257</v>
      </c>
      <c r="B1976" t="s">
        <v>62</v>
      </c>
      <c r="C1976" t="s">
        <v>351</v>
      </c>
      <c r="D1976" t="s">
        <v>1277</v>
      </c>
      <c r="E1976" t="s">
        <v>31</v>
      </c>
      <c r="F1976">
        <v>9421</v>
      </c>
      <c r="G1976">
        <v>7503</v>
      </c>
      <c r="H1976">
        <v>0.79641227045961149</v>
      </c>
      <c r="I1976" t="str">
        <f>VLOOKUP($B1976&amp;$E1976,'Employee List'!$A:$E,5,0)</f>
        <v>E-1137</v>
      </c>
    </row>
    <row r="1977" spans="1:9" x14ac:dyDescent="0.35">
      <c r="A1977" t="s">
        <v>1257</v>
      </c>
      <c r="B1977" t="s">
        <v>62</v>
      </c>
      <c r="C1977" t="s">
        <v>351</v>
      </c>
      <c r="D1977" t="s">
        <v>1278</v>
      </c>
      <c r="E1977" t="s">
        <v>29</v>
      </c>
      <c r="F1977">
        <v>31255</v>
      </c>
      <c r="G1977">
        <v>36439</v>
      </c>
      <c r="H1977">
        <v>1.1658614621660535</v>
      </c>
      <c r="I1977" t="str">
        <f>VLOOKUP($B1977&amp;$E1977,'Employee List'!$A:$E,5,0)</f>
        <v>E-1137</v>
      </c>
    </row>
    <row r="1978" spans="1:9" x14ac:dyDescent="0.35">
      <c r="A1978" t="s">
        <v>1257</v>
      </c>
      <c r="B1978" t="s">
        <v>62</v>
      </c>
      <c r="C1978" t="s">
        <v>351</v>
      </c>
      <c r="D1978" t="s">
        <v>1278</v>
      </c>
      <c r="E1978" t="s">
        <v>30</v>
      </c>
      <c r="F1978">
        <v>33042</v>
      </c>
      <c r="G1978">
        <v>30257</v>
      </c>
      <c r="H1978">
        <v>0.91571333454391379</v>
      </c>
      <c r="I1978" t="str">
        <f>VLOOKUP($B1978&amp;$E1978,'Employee List'!$A:$E,5,0)</f>
        <v>E-1137</v>
      </c>
    </row>
    <row r="1979" spans="1:9" x14ac:dyDescent="0.35">
      <c r="A1979" t="s">
        <v>1257</v>
      </c>
      <c r="B1979" t="s">
        <v>62</v>
      </c>
      <c r="C1979" t="s">
        <v>351</v>
      </c>
      <c r="D1979" t="s">
        <v>1278</v>
      </c>
      <c r="E1979" t="s">
        <v>31</v>
      </c>
      <c r="F1979">
        <v>31819</v>
      </c>
      <c r="G1979">
        <v>41148</v>
      </c>
      <c r="H1979">
        <v>1.293189603695905</v>
      </c>
      <c r="I1979" t="str">
        <f>VLOOKUP($B1979&amp;$E1979,'Employee List'!$A:$E,5,0)</f>
        <v>E-1137</v>
      </c>
    </row>
    <row r="1980" spans="1:9" x14ac:dyDescent="0.35">
      <c r="A1980" t="s">
        <v>1257</v>
      </c>
      <c r="B1980" t="s">
        <v>62</v>
      </c>
      <c r="C1980" t="s">
        <v>351</v>
      </c>
      <c r="D1980" t="s">
        <v>1279</v>
      </c>
      <c r="E1980" t="s">
        <v>29</v>
      </c>
      <c r="F1980">
        <v>1652</v>
      </c>
      <c r="G1980">
        <v>1014</v>
      </c>
      <c r="H1980">
        <v>0.6138014527845036</v>
      </c>
      <c r="I1980" t="str">
        <f>VLOOKUP($B1980&amp;$E1980,'Employee List'!$A:$E,5,0)</f>
        <v>E-1137</v>
      </c>
    </row>
    <row r="1981" spans="1:9" x14ac:dyDescent="0.35">
      <c r="A1981" t="s">
        <v>1257</v>
      </c>
      <c r="B1981" t="s">
        <v>62</v>
      </c>
      <c r="C1981" t="s">
        <v>351</v>
      </c>
      <c r="D1981" t="s">
        <v>1279</v>
      </c>
      <c r="E1981" t="s">
        <v>30</v>
      </c>
      <c r="F1981">
        <v>4140</v>
      </c>
      <c r="G1981">
        <v>3463</v>
      </c>
      <c r="H1981">
        <v>0.83647342995169083</v>
      </c>
      <c r="I1981" t="str">
        <f>VLOOKUP($B1981&amp;$E1981,'Employee List'!$A:$E,5,0)</f>
        <v>E-1137</v>
      </c>
    </row>
    <row r="1982" spans="1:9" x14ac:dyDescent="0.35">
      <c r="A1982" t="s">
        <v>1257</v>
      </c>
      <c r="B1982" t="s">
        <v>62</v>
      </c>
      <c r="C1982" t="s">
        <v>351</v>
      </c>
      <c r="D1982" t="s">
        <v>1279</v>
      </c>
      <c r="E1982" t="s">
        <v>31</v>
      </c>
      <c r="F1982">
        <v>2822</v>
      </c>
      <c r="G1982">
        <v>3354</v>
      </c>
      <c r="H1982">
        <v>1.1885187810063784</v>
      </c>
      <c r="I1982" t="str">
        <f>VLOOKUP($B1982&amp;$E1982,'Employee List'!$A:$E,5,0)</f>
        <v>E-1137</v>
      </c>
    </row>
    <row r="1983" spans="1:9" x14ac:dyDescent="0.35">
      <c r="A1983" t="s">
        <v>1257</v>
      </c>
      <c r="B1983" t="s">
        <v>62</v>
      </c>
      <c r="C1983" t="s">
        <v>351</v>
      </c>
      <c r="D1983" t="s">
        <v>1280</v>
      </c>
      <c r="E1983" t="s">
        <v>29</v>
      </c>
      <c r="F1983">
        <v>3433</v>
      </c>
      <c r="G1983">
        <v>1481</v>
      </c>
      <c r="H1983">
        <v>0.43140110690358285</v>
      </c>
      <c r="I1983" t="str">
        <f>VLOOKUP($B1983&amp;$E1983,'Employee List'!$A:$E,5,0)</f>
        <v>E-1137</v>
      </c>
    </row>
    <row r="1984" spans="1:9" x14ac:dyDescent="0.35">
      <c r="A1984" t="s">
        <v>1257</v>
      </c>
      <c r="B1984" t="s">
        <v>62</v>
      </c>
      <c r="C1984" t="s">
        <v>351</v>
      </c>
      <c r="D1984" t="s">
        <v>1280</v>
      </c>
      <c r="E1984" t="s">
        <v>30</v>
      </c>
      <c r="F1984">
        <v>3046</v>
      </c>
      <c r="G1984">
        <v>5924</v>
      </c>
      <c r="H1984">
        <v>1.9448456992777412</v>
      </c>
      <c r="I1984" t="str">
        <f>VLOOKUP($B1984&amp;$E1984,'Employee List'!$A:$E,5,0)</f>
        <v>E-1137</v>
      </c>
    </row>
    <row r="1985" spans="1:9" x14ac:dyDescent="0.35">
      <c r="A1985" t="s">
        <v>1257</v>
      </c>
      <c r="B1985" t="s">
        <v>62</v>
      </c>
      <c r="C1985" t="s">
        <v>351</v>
      </c>
      <c r="D1985" t="s">
        <v>1280</v>
      </c>
      <c r="E1985" t="s">
        <v>31</v>
      </c>
      <c r="F1985">
        <v>3818</v>
      </c>
      <c r="G1985">
        <v>3382</v>
      </c>
      <c r="H1985">
        <v>0.88580408590885285</v>
      </c>
      <c r="I1985" t="str">
        <f>VLOOKUP($B1985&amp;$E1985,'Employee List'!$A:$E,5,0)</f>
        <v>E-1137</v>
      </c>
    </row>
    <row r="1986" spans="1:9" x14ac:dyDescent="0.35">
      <c r="A1986" t="s">
        <v>1257</v>
      </c>
      <c r="B1986" t="s">
        <v>62</v>
      </c>
      <c r="C1986" t="s">
        <v>351</v>
      </c>
      <c r="D1986" t="s">
        <v>1262</v>
      </c>
      <c r="E1986" t="s">
        <v>29</v>
      </c>
      <c r="F1986">
        <v>30427</v>
      </c>
      <c r="G1986">
        <v>31252</v>
      </c>
      <c r="H1986">
        <v>1.0271140763138003</v>
      </c>
      <c r="I1986" t="str">
        <f>VLOOKUP($B1986&amp;$E1986,'Employee List'!$A:$E,5,0)</f>
        <v>E-1137</v>
      </c>
    </row>
    <row r="1987" spans="1:9" x14ac:dyDescent="0.35">
      <c r="A1987" t="s">
        <v>1257</v>
      </c>
      <c r="B1987" t="s">
        <v>62</v>
      </c>
      <c r="C1987" t="s">
        <v>351</v>
      </c>
      <c r="D1987" t="s">
        <v>1262</v>
      </c>
      <c r="E1987" t="s">
        <v>30</v>
      </c>
      <c r="F1987">
        <v>29740</v>
      </c>
      <c r="G1987">
        <v>32006</v>
      </c>
      <c r="H1987">
        <v>1.0761936785474109</v>
      </c>
      <c r="I1987" t="str">
        <f>VLOOKUP($B1987&amp;$E1987,'Employee List'!$A:$E,5,0)</f>
        <v>E-1137</v>
      </c>
    </row>
    <row r="1988" spans="1:9" x14ac:dyDescent="0.35">
      <c r="A1988" t="s">
        <v>1257</v>
      </c>
      <c r="B1988" t="s">
        <v>62</v>
      </c>
      <c r="C1988" t="s">
        <v>351</v>
      </c>
      <c r="D1988" t="s">
        <v>1262</v>
      </c>
      <c r="E1988" t="s">
        <v>31</v>
      </c>
      <c r="F1988">
        <v>29653</v>
      </c>
      <c r="G1988">
        <v>34278</v>
      </c>
      <c r="H1988">
        <v>1.1559707280882203</v>
      </c>
      <c r="I1988" t="str">
        <f>VLOOKUP($B1988&amp;$E1988,'Employee List'!$A:$E,5,0)</f>
        <v>E-1137</v>
      </c>
    </row>
    <row r="1989" spans="1:9" x14ac:dyDescent="0.35">
      <c r="A1989" t="s">
        <v>1257</v>
      </c>
      <c r="B1989" t="s">
        <v>62</v>
      </c>
      <c r="C1989" t="s">
        <v>351</v>
      </c>
      <c r="D1989" t="s">
        <v>1282</v>
      </c>
      <c r="E1989" t="s">
        <v>30</v>
      </c>
      <c r="F1989">
        <v>2092</v>
      </c>
      <c r="G1989">
        <v>5262</v>
      </c>
      <c r="H1989">
        <v>2.5152963671128106</v>
      </c>
      <c r="I1989" t="str">
        <f>VLOOKUP($B1989&amp;$E1989,'Employee List'!$A:$E,5,0)</f>
        <v>E-1137</v>
      </c>
    </row>
    <row r="1990" spans="1:9" x14ac:dyDescent="0.35">
      <c r="A1990" t="s">
        <v>1257</v>
      </c>
      <c r="B1990" t="s">
        <v>62</v>
      </c>
      <c r="C1990" t="s">
        <v>351</v>
      </c>
      <c r="D1990" t="s">
        <v>1281</v>
      </c>
      <c r="E1990" t="s">
        <v>29</v>
      </c>
      <c r="F1990">
        <v>8589</v>
      </c>
      <c r="G1990">
        <v>12635</v>
      </c>
      <c r="H1990">
        <v>1.4710676446617768</v>
      </c>
      <c r="I1990" t="str">
        <f>VLOOKUP($B1990&amp;$E1990,'Employee List'!$A:$E,5,0)</f>
        <v>E-1137</v>
      </c>
    </row>
    <row r="1991" spans="1:9" x14ac:dyDescent="0.35">
      <c r="A1991" t="s">
        <v>1257</v>
      </c>
      <c r="B1991" t="s">
        <v>62</v>
      </c>
      <c r="C1991" t="s">
        <v>351</v>
      </c>
      <c r="D1991" t="s">
        <v>1281</v>
      </c>
      <c r="E1991" t="s">
        <v>30</v>
      </c>
      <c r="F1991">
        <v>8742</v>
      </c>
      <c r="G1991">
        <v>14091</v>
      </c>
      <c r="H1991">
        <v>1.6118737131091283</v>
      </c>
      <c r="I1991" t="str">
        <f>VLOOKUP($B1991&amp;$E1991,'Employee List'!$A:$E,5,0)</f>
        <v>E-1137</v>
      </c>
    </row>
    <row r="1992" spans="1:9" x14ac:dyDescent="0.35">
      <c r="A1992" t="s">
        <v>1257</v>
      </c>
      <c r="B1992" t="s">
        <v>62</v>
      </c>
      <c r="C1992" t="s">
        <v>351</v>
      </c>
      <c r="D1992" t="s">
        <v>1281</v>
      </c>
      <c r="E1992" t="s">
        <v>31</v>
      </c>
      <c r="F1992">
        <v>7130</v>
      </c>
      <c r="G1992">
        <v>7588</v>
      </c>
      <c r="H1992">
        <v>1.0642356241234221</v>
      </c>
      <c r="I1992" t="str">
        <f>VLOOKUP($B1992&amp;$E1992,'Employee List'!$A:$E,5,0)</f>
        <v>E-1137</v>
      </c>
    </row>
    <row r="1993" spans="1:9" x14ac:dyDescent="0.35">
      <c r="A1993" t="s">
        <v>1257</v>
      </c>
      <c r="B1993" t="s">
        <v>63</v>
      </c>
      <c r="C1993" t="s">
        <v>352</v>
      </c>
      <c r="D1993" t="s">
        <v>1274</v>
      </c>
      <c r="E1993" t="s">
        <v>29</v>
      </c>
      <c r="F1993">
        <v>6598</v>
      </c>
      <c r="G1993">
        <v>4775</v>
      </c>
      <c r="H1993">
        <v>0.7237041527735677</v>
      </c>
      <c r="I1993" t="str">
        <f>VLOOKUP($B1993&amp;$E1993,'Employee List'!$A:$E,5,0)</f>
        <v>E-1138</v>
      </c>
    </row>
    <row r="1994" spans="1:9" x14ac:dyDescent="0.35">
      <c r="A1994" t="s">
        <v>1257</v>
      </c>
      <c r="B1994" t="s">
        <v>63</v>
      </c>
      <c r="C1994" t="s">
        <v>352</v>
      </c>
      <c r="D1994" t="s">
        <v>1274</v>
      </c>
      <c r="E1994" t="s">
        <v>30</v>
      </c>
      <c r="F1994">
        <v>5252</v>
      </c>
      <c r="G1994">
        <v>3767</v>
      </c>
      <c r="H1994">
        <v>0.71725057121096725</v>
      </c>
      <c r="I1994" t="str">
        <f>VLOOKUP($B1994&amp;$E1994,'Employee List'!$A:$E,5,0)</f>
        <v>E-1138</v>
      </c>
    </row>
    <row r="1995" spans="1:9" x14ac:dyDescent="0.35">
      <c r="A1995" t="s">
        <v>1257</v>
      </c>
      <c r="B1995" t="s">
        <v>63</v>
      </c>
      <c r="C1995" t="s">
        <v>352</v>
      </c>
      <c r="D1995" t="s">
        <v>1274</v>
      </c>
      <c r="E1995" t="s">
        <v>31</v>
      </c>
      <c r="F1995">
        <v>7269</v>
      </c>
      <c r="G1995">
        <v>6408</v>
      </c>
      <c r="H1995">
        <v>0.88155179529508876</v>
      </c>
      <c r="I1995" t="str">
        <f>VLOOKUP($B1995&amp;$E1995,'Employee List'!$A:$E,5,0)</f>
        <v>E-1138</v>
      </c>
    </row>
    <row r="1996" spans="1:9" x14ac:dyDescent="0.35">
      <c r="A1996" t="s">
        <v>1257</v>
      </c>
      <c r="B1996" t="s">
        <v>63</v>
      </c>
      <c r="C1996" t="s">
        <v>352</v>
      </c>
      <c r="D1996" t="s">
        <v>1263</v>
      </c>
      <c r="E1996" t="s">
        <v>29</v>
      </c>
      <c r="F1996">
        <v>118153</v>
      </c>
      <c r="G1996">
        <v>161575</v>
      </c>
      <c r="H1996">
        <v>1.36750653813276</v>
      </c>
      <c r="I1996" t="str">
        <f>VLOOKUP($B1996&amp;$E1996,'Employee List'!$A:$E,5,0)</f>
        <v>E-1138</v>
      </c>
    </row>
    <row r="1997" spans="1:9" x14ac:dyDescent="0.35">
      <c r="A1997" t="s">
        <v>1257</v>
      </c>
      <c r="B1997" t="s">
        <v>63</v>
      </c>
      <c r="C1997" t="s">
        <v>352</v>
      </c>
      <c r="D1997" t="s">
        <v>1263</v>
      </c>
      <c r="E1997" t="s">
        <v>30</v>
      </c>
      <c r="F1997">
        <v>120392</v>
      </c>
      <c r="G1997">
        <v>131301</v>
      </c>
      <c r="H1997">
        <v>1.0906123330453852</v>
      </c>
      <c r="I1997" t="str">
        <f>VLOOKUP($B1997&amp;$E1997,'Employee List'!$A:$E,5,0)</f>
        <v>E-1138</v>
      </c>
    </row>
    <row r="1998" spans="1:9" x14ac:dyDescent="0.35">
      <c r="A1998" t="s">
        <v>1257</v>
      </c>
      <c r="B1998" t="s">
        <v>63</v>
      </c>
      <c r="C1998" t="s">
        <v>352</v>
      </c>
      <c r="D1998" t="s">
        <v>1263</v>
      </c>
      <c r="E1998" t="s">
        <v>31</v>
      </c>
      <c r="F1998">
        <v>123592</v>
      </c>
      <c r="G1998">
        <v>121816</v>
      </c>
      <c r="H1998">
        <v>0.98563013787300147</v>
      </c>
      <c r="I1998" t="str">
        <f>VLOOKUP($B1998&amp;$E1998,'Employee List'!$A:$E,5,0)</f>
        <v>E-1138</v>
      </c>
    </row>
    <row r="1999" spans="1:9" x14ac:dyDescent="0.35">
      <c r="A1999" t="s">
        <v>1257</v>
      </c>
      <c r="B1999" t="s">
        <v>63</v>
      </c>
      <c r="C1999" t="s">
        <v>352</v>
      </c>
      <c r="D1999" t="s">
        <v>1264</v>
      </c>
      <c r="E1999" t="s">
        <v>29</v>
      </c>
      <c r="F1999">
        <v>164840</v>
      </c>
      <c r="G1999">
        <v>258591</v>
      </c>
      <c r="H1999">
        <v>1.5687393836447465</v>
      </c>
      <c r="I1999" t="str">
        <f>VLOOKUP($B1999&amp;$E1999,'Employee List'!$A:$E,5,0)</f>
        <v>E-1138</v>
      </c>
    </row>
    <row r="2000" spans="1:9" x14ac:dyDescent="0.35">
      <c r="A2000" t="s">
        <v>1257</v>
      </c>
      <c r="B2000" t="s">
        <v>63</v>
      </c>
      <c r="C2000" t="s">
        <v>352</v>
      </c>
      <c r="D2000" t="s">
        <v>1264</v>
      </c>
      <c r="E2000" t="s">
        <v>30</v>
      </c>
      <c r="F2000">
        <v>163077</v>
      </c>
      <c r="G2000">
        <v>140159</v>
      </c>
      <c r="H2000">
        <v>0.85946516062964118</v>
      </c>
      <c r="I2000" t="str">
        <f>VLOOKUP($B2000&amp;$E2000,'Employee List'!$A:$E,5,0)</f>
        <v>E-1138</v>
      </c>
    </row>
    <row r="2001" spans="1:9" x14ac:dyDescent="0.35">
      <c r="A2001" t="s">
        <v>1257</v>
      </c>
      <c r="B2001" t="s">
        <v>63</v>
      </c>
      <c r="C2001" t="s">
        <v>352</v>
      </c>
      <c r="D2001" t="s">
        <v>1264</v>
      </c>
      <c r="E2001" t="s">
        <v>31</v>
      </c>
      <c r="F2001">
        <v>161950</v>
      </c>
      <c r="G2001">
        <v>147978</v>
      </c>
      <c r="H2001">
        <v>0.91372645878357517</v>
      </c>
      <c r="I2001" t="str">
        <f>VLOOKUP($B2001&amp;$E2001,'Employee List'!$A:$E,5,0)</f>
        <v>E-1138</v>
      </c>
    </row>
    <row r="2002" spans="1:9" x14ac:dyDescent="0.35">
      <c r="A2002" t="s">
        <v>1257</v>
      </c>
      <c r="B2002" t="s">
        <v>63</v>
      </c>
      <c r="C2002" t="s">
        <v>352</v>
      </c>
      <c r="D2002" t="s">
        <v>1265</v>
      </c>
      <c r="E2002" t="s">
        <v>29</v>
      </c>
      <c r="F2002">
        <v>1073</v>
      </c>
      <c r="G2002">
        <v>4782</v>
      </c>
      <c r="H2002">
        <v>4.4566635601118358</v>
      </c>
      <c r="I2002" t="str">
        <f>VLOOKUP($B2002&amp;$E2002,'Employee List'!$A:$E,5,0)</f>
        <v>E-1138</v>
      </c>
    </row>
    <row r="2003" spans="1:9" x14ac:dyDescent="0.35">
      <c r="A2003" t="s">
        <v>1257</v>
      </c>
      <c r="B2003" t="s">
        <v>63</v>
      </c>
      <c r="C2003" t="s">
        <v>352</v>
      </c>
      <c r="D2003" t="s">
        <v>1265</v>
      </c>
      <c r="E2003" t="s">
        <v>30</v>
      </c>
      <c r="F2003">
        <v>1844</v>
      </c>
      <c r="G2003">
        <v>1337</v>
      </c>
      <c r="H2003">
        <v>0.72505422993492408</v>
      </c>
      <c r="I2003" t="str">
        <f>VLOOKUP($B2003&amp;$E2003,'Employee List'!$A:$E,5,0)</f>
        <v>E-1138</v>
      </c>
    </row>
    <row r="2004" spans="1:9" x14ac:dyDescent="0.35">
      <c r="A2004" t="s">
        <v>1257</v>
      </c>
      <c r="B2004" t="s">
        <v>63</v>
      </c>
      <c r="C2004" t="s">
        <v>352</v>
      </c>
      <c r="D2004" t="s">
        <v>1265</v>
      </c>
      <c r="E2004" t="s">
        <v>31</v>
      </c>
      <c r="F2004">
        <v>4256</v>
      </c>
      <c r="G2004">
        <v>1706</v>
      </c>
      <c r="H2004">
        <v>0.40084586466165412</v>
      </c>
      <c r="I2004" t="str">
        <f>VLOOKUP($B2004&amp;$E2004,'Employee List'!$A:$E,5,0)</f>
        <v>E-1138</v>
      </c>
    </row>
    <row r="2005" spans="1:9" x14ac:dyDescent="0.35">
      <c r="A2005" t="s">
        <v>1257</v>
      </c>
      <c r="B2005" t="s">
        <v>63</v>
      </c>
      <c r="C2005" t="s">
        <v>352</v>
      </c>
      <c r="D2005" t="s">
        <v>1260</v>
      </c>
      <c r="E2005" t="s">
        <v>29</v>
      </c>
      <c r="F2005">
        <v>33289</v>
      </c>
      <c r="G2005">
        <v>26089</v>
      </c>
      <c r="H2005">
        <v>0.78371233740875368</v>
      </c>
      <c r="I2005" t="str">
        <f>VLOOKUP($B2005&amp;$E2005,'Employee List'!$A:$E,5,0)</f>
        <v>E-1138</v>
      </c>
    </row>
    <row r="2006" spans="1:9" x14ac:dyDescent="0.35">
      <c r="A2006" t="s">
        <v>1257</v>
      </c>
      <c r="B2006" t="s">
        <v>63</v>
      </c>
      <c r="C2006" t="s">
        <v>352</v>
      </c>
      <c r="D2006" t="s">
        <v>1260</v>
      </c>
      <c r="E2006" t="s">
        <v>30</v>
      </c>
      <c r="F2006">
        <v>36206</v>
      </c>
      <c r="G2006">
        <v>16507</v>
      </c>
      <c r="H2006">
        <v>0.4559189084682097</v>
      </c>
      <c r="I2006" t="str">
        <f>VLOOKUP($B2006&amp;$E2006,'Employee List'!$A:$E,5,0)</f>
        <v>E-1138</v>
      </c>
    </row>
    <row r="2007" spans="1:9" x14ac:dyDescent="0.35">
      <c r="A2007" t="s">
        <v>1257</v>
      </c>
      <c r="B2007" t="s">
        <v>63</v>
      </c>
      <c r="C2007" t="s">
        <v>352</v>
      </c>
      <c r="D2007" t="s">
        <v>1260</v>
      </c>
      <c r="E2007" t="s">
        <v>31</v>
      </c>
      <c r="F2007">
        <v>41037</v>
      </c>
      <c r="G2007">
        <v>28945</v>
      </c>
      <c r="H2007">
        <v>0.70533908424105074</v>
      </c>
      <c r="I2007" t="str">
        <f>VLOOKUP($B2007&amp;$E2007,'Employee List'!$A:$E,5,0)</f>
        <v>E-1138</v>
      </c>
    </row>
    <row r="2008" spans="1:9" x14ac:dyDescent="0.35">
      <c r="A2008" t="s">
        <v>1257</v>
      </c>
      <c r="B2008" t="s">
        <v>63</v>
      </c>
      <c r="C2008" t="s">
        <v>352</v>
      </c>
      <c r="D2008" t="s">
        <v>1261</v>
      </c>
      <c r="E2008" t="s">
        <v>29</v>
      </c>
      <c r="F2008">
        <v>158084</v>
      </c>
      <c r="G2008">
        <v>153680</v>
      </c>
      <c r="H2008">
        <v>0.97214139318337089</v>
      </c>
      <c r="I2008" t="str">
        <f>VLOOKUP($B2008&amp;$E2008,'Employee List'!$A:$E,5,0)</f>
        <v>E-1138</v>
      </c>
    </row>
    <row r="2009" spans="1:9" x14ac:dyDescent="0.35">
      <c r="A2009" t="s">
        <v>1257</v>
      </c>
      <c r="B2009" t="s">
        <v>63</v>
      </c>
      <c r="C2009" t="s">
        <v>352</v>
      </c>
      <c r="D2009" t="s">
        <v>1261</v>
      </c>
      <c r="E2009" t="s">
        <v>30</v>
      </c>
      <c r="F2009">
        <v>158923</v>
      </c>
      <c r="G2009">
        <v>48203</v>
      </c>
      <c r="H2009">
        <v>0.30331040818509591</v>
      </c>
      <c r="I2009" t="str">
        <f>VLOOKUP($B2009&amp;$E2009,'Employee List'!$A:$E,5,0)</f>
        <v>E-1138</v>
      </c>
    </row>
    <row r="2010" spans="1:9" x14ac:dyDescent="0.35">
      <c r="A2010" t="s">
        <v>1257</v>
      </c>
      <c r="B2010" t="s">
        <v>63</v>
      </c>
      <c r="C2010" t="s">
        <v>352</v>
      </c>
      <c r="D2010" t="s">
        <v>1261</v>
      </c>
      <c r="E2010" t="s">
        <v>31</v>
      </c>
      <c r="F2010">
        <v>162978</v>
      </c>
      <c r="G2010">
        <v>62660</v>
      </c>
      <c r="H2010">
        <v>0.38446906944495574</v>
      </c>
      <c r="I2010" t="str">
        <f>VLOOKUP($B2010&amp;$E2010,'Employee List'!$A:$E,5,0)</f>
        <v>E-1138</v>
      </c>
    </row>
    <row r="2011" spans="1:9" x14ac:dyDescent="0.35">
      <c r="A2011" t="s">
        <v>1257</v>
      </c>
      <c r="B2011" t="s">
        <v>63</v>
      </c>
      <c r="C2011" t="s">
        <v>352</v>
      </c>
      <c r="D2011" t="s">
        <v>1266</v>
      </c>
      <c r="E2011" t="s">
        <v>29</v>
      </c>
      <c r="F2011">
        <v>10234</v>
      </c>
      <c r="G2011">
        <v>9165</v>
      </c>
      <c r="H2011">
        <v>0.89554426421731481</v>
      </c>
      <c r="I2011" t="str">
        <f>VLOOKUP($B2011&amp;$E2011,'Employee List'!$A:$E,5,0)</f>
        <v>E-1138</v>
      </c>
    </row>
    <row r="2012" spans="1:9" x14ac:dyDescent="0.35">
      <c r="A2012" t="s">
        <v>1257</v>
      </c>
      <c r="B2012" t="s">
        <v>63</v>
      </c>
      <c r="C2012" t="s">
        <v>352</v>
      </c>
      <c r="D2012" t="s">
        <v>1266</v>
      </c>
      <c r="E2012" t="s">
        <v>30</v>
      </c>
      <c r="F2012">
        <v>10489</v>
      </c>
      <c r="G2012">
        <v>5921</v>
      </c>
      <c r="H2012">
        <v>0.56449613881208882</v>
      </c>
      <c r="I2012" t="str">
        <f>VLOOKUP($B2012&amp;$E2012,'Employee List'!$A:$E,5,0)</f>
        <v>E-1138</v>
      </c>
    </row>
    <row r="2013" spans="1:9" x14ac:dyDescent="0.35">
      <c r="A2013" t="s">
        <v>1257</v>
      </c>
      <c r="B2013" t="s">
        <v>63</v>
      </c>
      <c r="C2013" t="s">
        <v>352</v>
      </c>
      <c r="D2013" t="s">
        <v>1266</v>
      </c>
      <c r="E2013" t="s">
        <v>31</v>
      </c>
      <c r="F2013">
        <v>9520</v>
      </c>
      <c r="G2013">
        <v>9441</v>
      </c>
      <c r="H2013">
        <v>0.99170168067226894</v>
      </c>
      <c r="I2013" t="str">
        <f>VLOOKUP($B2013&amp;$E2013,'Employee List'!$A:$E,5,0)</f>
        <v>E-1138</v>
      </c>
    </row>
    <row r="2014" spans="1:9" x14ac:dyDescent="0.35">
      <c r="A2014" t="s">
        <v>1257</v>
      </c>
      <c r="B2014" t="s">
        <v>63</v>
      </c>
      <c r="C2014" t="s">
        <v>352</v>
      </c>
      <c r="D2014" t="s">
        <v>1267</v>
      </c>
      <c r="E2014" t="s">
        <v>29</v>
      </c>
      <c r="F2014">
        <v>10475</v>
      </c>
      <c r="G2014">
        <v>7459</v>
      </c>
      <c r="H2014">
        <v>0.71207637231503584</v>
      </c>
      <c r="I2014" t="str">
        <f>VLOOKUP($B2014&amp;$E2014,'Employee List'!$A:$E,5,0)</f>
        <v>E-1138</v>
      </c>
    </row>
    <row r="2015" spans="1:9" x14ac:dyDescent="0.35">
      <c r="A2015" t="s">
        <v>1257</v>
      </c>
      <c r="B2015" t="s">
        <v>63</v>
      </c>
      <c r="C2015" t="s">
        <v>352</v>
      </c>
      <c r="D2015" t="s">
        <v>1267</v>
      </c>
      <c r="E2015" t="s">
        <v>30</v>
      </c>
      <c r="F2015">
        <v>9559</v>
      </c>
      <c r="G2015">
        <v>9446</v>
      </c>
      <c r="H2015">
        <v>0.98817867977821949</v>
      </c>
      <c r="I2015" t="str">
        <f>VLOOKUP($B2015&amp;$E2015,'Employee List'!$A:$E,5,0)</f>
        <v>E-1138</v>
      </c>
    </row>
    <row r="2016" spans="1:9" x14ac:dyDescent="0.35">
      <c r="A2016" t="s">
        <v>1257</v>
      </c>
      <c r="B2016" t="s">
        <v>63</v>
      </c>
      <c r="C2016" t="s">
        <v>352</v>
      </c>
      <c r="D2016" t="s">
        <v>1267</v>
      </c>
      <c r="E2016" t="s">
        <v>31</v>
      </c>
      <c r="F2016">
        <v>9589</v>
      </c>
      <c r="G2016">
        <v>11270</v>
      </c>
      <c r="H2016">
        <v>1.1753050370215872</v>
      </c>
      <c r="I2016" t="str">
        <f>VLOOKUP($B2016&amp;$E2016,'Employee List'!$A:$E,5,0)</f>
        <v>E-1138</v>
      </c>
    </row>
    <row r="2017" spans="1:9" x14ac:dyDescent="0.35">
      <c r="A2017" t="s">
        <v>1257</v>
      </c>
      <c r="B2017" t="s">
        <v>63</v>
      </c>
      <c r="C2017" t="s">
        <v>352</v>
      </c>
      <c r="D2017" t="s">
        <v>1268</v>
      </c>
      <c r="E2017" t="s">
        <v>29</v>
      </c>
      <c r="F2017">
        <v>13128</v>
      </c>
      <c r="G2017">
        <v>6360</v>
      </c>
      <c r="H2017">
        <v>0.48446069469835468</v>
      </c>
      <c r="I2017" t="str">
        <f>VLOOKUP($B2017&amp;$E2017,'Employee List'!$A:$E,5,0)</f>
        <v>E-1138</v>
      </c>
    </row>
    <row r="2018" spans="1:9" x14ac:dyDescent="0.35">
      <c r="A2018" t="s">
        <v>1257</v>
      </c>
      <c r="B2018" t="s">
        <v>63</v>
      </c>
      <c r="C2018" t="s">
        <v>352</v>
      </c>
      <c r="D2018" t="s">
        <v>1268</v>
      </c>
      <c r="E2018" t="s">
        <v>30</v>
      </c>
      <c r="F2018">
        <v>12166</v>
      </c>
      <c r="G2018">
        <v>5609</v>
      </c>
      <c r="H2018">
        <v>0.46103896103896103</v>
      </c>
      <c r="I2018" t="str">
        <f>VLOOKUP($B2018&amp;$E2018,'Employee List'!$A:$E,5,0)</f>
        <v>E-1138</v>
      </c>
    </row>
    <row r="2019" spans="1:9" x14ac:dyDescent="0.35">
      <c r="A2019" t="s">
        <v>1257</v>
      </c>
      <c r="B2019" t="s">
        <v>63</v>
      </c>
      <c r="C2019" t="s">
        <v>352</v>
      </c>
      <c r="D2019" t="s">
        <v>1268</v>
      </c>
      <c r="E2019" t="s">
        <v>31</v>
      </c>
      <c r="F2019">
        <v>14181</v>
      </c>
      <c r="G2019">
        <v>6952</v>
      </c>
      <c r="H2019">
        <v>0.49023341090191103</v>
      </c>
      <c r="I2019" t="str">
        <f>VLOOKUP($B2019&amp;$E2019,'Employee List'!$A:$E,5,0)</f>
        <v>E-1138</v>
      </c>
    </row>
    <row r="2020" spans="1:9" x14ac:dyDescent="0.35">
      <c r="A2020" t="s">
        <v>1257</v>
      </c>
      <c r="B2020" t="s">
        <v>63</v>
      </c>
      <c r="C2020" t="s">
        <v>352</v>
      </c>
      <c r="D2020" t="s">
        <v>1269</v>
      </c>
      <c r="E2020" t="s">
        <v>29</v>
      </c>
      <c r="F2020">
        <v>1208</v>
      </c>
      <c r="G2020">
        <v>4421</v>
      </c>
      <c r="H2020">
        <v>3.6597682119205297</v>
      </c>
      <c r="I2020" t="str">
        <f>VLOOKUP($B2020&amp;$E2020,'Employee List'!$A:$E,5,0)</f>
        <v>E-1138</v>
      </c>
    </row>
    <row r="2021" spans="1:9" x14ac:dyDescent="0.35">
      <c r="A2021" t="s">
        <v>1257</v>
      </c>
      <c r="B2021" t="s">
        <v>63</v>
      </c>
      <c r="C2021" t="s">
        <v>352</v>
      </c>
      <c r="D2021" t="s">
        <v>1269</v>
      </c>
      <c r="E2021" t="s">
        <v>30</v>
      </c>
      <c r="F2021">
        <v>4785</v>
      </c>
      <c r="G2021">
        <v>5401</v>
      </c>
      <c r="H2021">
        <v>1.1287356321839082</v>
      </c>
      <c r="I2021" t="str">
        <f>VLOOKUP($B2021&amp;$E2021,'Employee List'!$A:$E,5,0)</f>
        <v>E-1138</v>
      </c>
    </row>
    <row r="2022" spans="1:9" x14ac:dyDescent="0.35">
      <c r="A2022" t="s">
        <v>1257</v>
      </c>
      <c r="B2022" t="s">
        <v>63</v>
      </c>
      <c r="C2022" t="s">
        <v>352</v>
      </c>
      <c r="D2022" t="s">
        <v>1269</v>
      </c>
      <c r="E2022" t="s">
        <v>31</v>
      </c>
      <c r="F2022">
        <v>4146</v>
      </c>
      <c r="G2022">
        <v>5618</v>
      </c>
      <c r="H2022">
        <v>1.3550410033767486</v>
      </c>
      <c r="I2022" t="str">
        <f>VLOOKUP($B2022&amp;$E2022,'Employee List'!$A:$E,5,0)</f>
        <v>E-1138</v>
      </c>
    </row>
    <row r="2023" spans="1:9" x14ac:dyDescent="0.35">
      <c r="A2023" t="s">
        <v>1257</v>
      </c>
      <c r="B2023" t="s">
        <v>63</v>
      </c>
      <c r="C2023" t="s">
        <v>352</v>
      </c>
      <c r="D2023" t="s">
        <v>1270</v>
      </c>
      <c r="E2023" t="s">
        <v>29</v>
      </c>
      <c r="F2023">
        <v>5448</v>
      </c>
      <c r="G2023">
        <v>3880</v>
      </c>
      <c r="H2023">
        <v>0.71218795888399411</v>
      </c>
      <c r="I2023" t="str">
        <f>VLOOKUP($B2023&amp;$E2023,'Employee List'!$A:$E,5,0)</f>
        <v>E-1138</v>
      </c>
    </row>
    <row r="2024" spans="1:9" x14ac:dyDescent="0.35">
      <c r="A2024" t="s">
        <v>1257</v>
      </c>
      <c r="B2024" t="s">
        <v>63</v>
      </c>
      <c r="C2024" t="s">
        <v>352</v>
      </c>
      <c r="D2024" t="s">
        <v>1270</v>
      </c>
      <c r="E2024" t="s">
        <v>30</v>
      </c>
      <c r="F2024">
        <v>3761</v>
      </c>
      <c r="G2024">
        <v>5098</v>
      </c>
      <c r="H2024">
        <v>1.3554905610210051</v>
      </c>
      <c r="I2024" t="str">
        <f>VLOOKUP($B2024&amp;$E2024,'Employee List'!$A:$E,5,0)</f>
        <v>E-1138</v>
      </c>
    </row>
    <row r="2025" spans="1:9" x14ac:dyDescent="0.35">
      <c r="A2025" t="s">
        <v>1257</v>
      </c>
      <c r="B2025" t="s">
        <v>63</v>
      </c>
      <c r="C2025" t="s">
        <v>352</v>
      </c>
      <c r="D2025" t="s">
        <v>1270</v>
      </c>
      <c r="E2025" t="s">
        <v>31</v>
      </c>
      <c r="F2025">
        <v>4185</v>
      </c>
      <c r="G2025">
        <v>2515</v>
      </c>
      <c r="H2025">
        <v>0.60095579450418157</v>
      </c>
      <c r="I2025" t="str">
        <f>VLOOKUP($B2025&amp;$E2025,'Employee List'!$A:$E,5,0)</f>
        <v>E-1138</v>
      </c>
    </row>
    <row r="2026" spans="1:9" x14ac:dyDescent="0.35">
      <c r="A2026" t="s">
        <v>1257</v>
      </c>
      <c r="B2026" t="s">
        <v>63</v>
      </c>
      <c r="C2026" t="s">
        <v>352</v>
      </c>
      <c r="D2026" t="s">
        <v>1271</v>
      </c>
      <c r="E2026" t="s">
        <v>29</v>
      </c>
      <c r="F2026">
        <v>8267</v>
      </c>
      <c r="G2026">
        <v>8732</v>
      </c>
      <c r="H2026">
        <v>1.0562477319462924</v>
      </c>
      <c r="I2026" t="str">
        <f>VLOOKUP($B2026&amp;$E2026,'Employee List'!$A:$E,5,0)</f>
        <v>E-1138</v>
      </c>
    </row>
    <row r="2027" spans="1:9" x14ac:dyDescent="0.35">
      <c r="A2027" t="s">
        <v>1257</v>
      </c>
      <c r="B2027" t="s">
        <v>63</v>
      </c>
      <c r="C2027" t="s">
        <v>352</v>
      </c>
      <c r="D2027" t="s">
        <v>1271</v>
      </c>
      <c r="E2027" t="s">
        <v>30</v>
      </c>
      <c r="F2027">
        <v>5873</v>
      </c>
      <c r="G2027">
        <v>4852</v>
      </c>
      <c r="H2027">
        <v>0.82615358419887619</v>
      </c>
      <c r="I2027" t="str">
        <f>VLOOKUP($B2027&amp;$E2027,'Employee List'!$A:$E,5,0)</f>
        <v>E-1138</v>
      </c>
    </row>
    <row r="2028" spans="1:9" x14ac:dyDescent="0.35">
      <c r="A2028" t="s">
        <v>1257</v>
      </c>
      <c r="B2028" t="s">
        <v>63</v>
      </c>
      <c r="C2028" t="s">
        <v>352</v>
      </c>
      <c r="D2028" t="s">
        <v>1271</v>
      </c>
      <c r="E2028" t="s">
        <v>31</v>
      </c>
      <c r="F2028">
        <v>7526</v>
      </c>
      <c r="G2028">
        <v>3835</v>
      </c>
      <c r="H2028">
        <v>0.50956683497209676</v>
      </c>
      <c r="I2028" t="str">
        <f>VLOOKUP($B2028&amp;$E2028,'Employee List'!$A:$E,5,0)</f>
        <v>E-1138</v>
      </c>
    </row>
    <row r="2029" spans="1:9" x14ac:dyDescent="0.35">
      <c r="A2029" t="s">
        <v>1257</v>
      </c>
      <c r="B2029" t="s">
        <v>63</v>
      </c>
      <c r="C2029" t="s">
        <v>352</v>
      </c>
      <c r="D2029" t="s">
        <v>1258</v>
      </c>
      <c r="E2029" t="s">
        <v>29</v>
      </c>
      <c r="F2029">
        <v>47536</v>
      </c>
      <c r="G2029">
        <v>21816</v>
      </c>
      <c r="H2029">
        <v>0.45893638505553686</v>
      </c>
      <c r="I2029" t="str">
        <f>VLOOKUP($B2029&amp;$E2029,'Employee List'!$A:$E,5,0)</f>
        <v>E-1138</v>
      </c>
    </row>
    <row r="2030" spans="1:9" x14ac:dyDescent="0.35">
      <c r="A2030" t="s">
        <v>1257</v>
      </c>
      <c r="B2030" t="s">
        <v>63</v>
      </c>
      <c r="C2030" t="s">
        <v>352</v>
      </c>
      <c r="D2030" t="s">
        <v>1258</v>
      </c>
      <c r="E2030" t="s">
        <v>30</v>
      </c>
      <c r="F2030">
        <v>46946</v>
      </c>
      <c r="G2030">
        <v>18059</v>
      </c>
      <c r="H2030">
        <v>0.38467601073573893</v>
      </c>
      <c r="I2030" t="str">
        <f>VLOOKUP($B2030&amp;$E2030,'Employee List'!$A:$E,5,0)</f>
        <v>E-1138</v>
      </c>
    </row>
    <row r="2031" spans="1:9" x14ac:dyDescent="0.35">
      <c r="A2031" t="s">
        <v>1257</v>
      </c>
      <c r="B2031" t="s">
        <v>63</v>
      </c>
      <c r="C2031" t="s">
        <v>352</v>
      </c>
      <c r="D2031" t="s">
        <v>1258</v>
      </c>
      <c r="E2031" t="s">
        <v>31</v>
      </c>
      <c r="F2031">
        <v>44498</v>
      </c>
      <c r="G2031">
        <v>16200</v>
      </c>
      <c r="H2031">
        <v>0.36406130612611803</v>
      </c>
      <c r="I2031" t="str">
        <f>VLOOKUP($B2031&amp;$E2031,'Employee List'!$A:$E,5,0)</f>
        <v>E-1138</v>
      </c>
    </row>
    <row r="2032" spans="1:9" x14ac:dyDescent="0.35">
      <c r="A2032" t="s">
        <v>1257</v>
      </c>
      <c r="B2032" t="s">
        <v>63</v>
      </c>
      <c r="C2032" t="s">
        <v>352</v>
      </c>
      <c r="D2032" t="s">
        <v>1272</v>
      </c>
      <c r="E2032" t="s">
        <v>29</v>
      </c>
      <c r="F2032">
        <v>8917</v>
      </c>
      <c r="G2032">
        <v>4858</v>
      </c>
      <c r="H2032">
        <v>0.54480206347426263</v>
      </c>
      <c r="I2032" t="str">
        <f>VLOOKUP($B2032&amp;$E2032,'Employee List'!$A:$E,5,0)</f>
        <v>E-1138</v>
      </c>
    </row>
    <row r="2033" spans="1:9" x14ac:dyDescent="0.35">
      <c r="A2033" t="s">
        <v>1257</v>
      </c>
      <c r="B2033" t="s">
        <v>63</v>
      </c>
      <c r="C2033" t="s">
        <v>352</v>
      </c>
      <c r="D2033" t="s">
        <v>1272</v>
      </c>
      <c r="E2033" t="s">
        <v>30</v>
      </c>
      <c r="F2033">
        <v>7961</v>
      </c>
      <c r="G2033">
        <v>3829</v>
      </c>
      <c r="H2033">
        <v>0.48096972742117822</v>
      </c>
      <c r="I2033" t="str">
        <f>VLOOKUP($B2033&amp;$E2033,'Employee List'!$A:$E,5,0)</f>
        <v>E-1138</v>
      </c>
    </row>
    <row r="2034" spans="1:9" x14ac:dyDescent="0.35">
      <c r="A2034" t="s">
        <v>1257</v>
      </c>
      <c r="B2034" t="s">
        <v>63</v>
      </c>
      <c r="C2034" t="s">
        <v>352</v>
      </c>
      <c r="D2034" t="s">
        <v>1272</v>
      </c>
      <c r="E2034" t="s">
        <v>31</v>
      </c>
      <c r="F2034">
        <v>11074</v>
      </c>
      <c r="G2034">
        <v>2813</v>
      </c>
      <c r="H2034">
        <v>0.25401842152790322</v>
      </c>
      <c r="I2034" t="str">
        <f>VLOOKUP($B2034&amp;$E2034,'Employee List'!$A:$E,5,0)</f>
        <v>E-1138</v>
      </c>
    </row>
    <row r="2035" spans="1:9" x14ac:dyDescent="0.35">
      <c r="A2035" t="s">
        <v>1257</v>
      </c>
      <c r="B2035" t="s">
        <v>63</v>
      </c>
      <c r="C2035" t="s">
        <v>352</v>
      </c>
      <c r="D2035" t="s">
        <v>1259</v>
      </c>
      <c r="E2035" t="s">
        <v>29</v>
      </c>
      <c r="F2035">
        <v>12256</v>
      </c>
      <c r="G2035">
        <v>11907</v>
      </c>
      <c r="H2035">
        <v>0.97152415143603132</v>
      </c>
      <c r="I2035" t="str">
        <f>VLOOKUP($B2035&amp;$E2035,'Employee List'!$A:$E,5,0)</f>
        <v>E-1138</v>
      </c>
    </row>
    <row r="2036" spans="1:9" x14ac:dyDescent="0.35">
      <c r="A2036" t="s">
        <v>1257</v>
      </c>
      <c r="B2036" t="s">
        <v>63</v>
      </c>
      <c r="C2036" t="s">
        <v>352</v>
      </c>
      <c r="D2036" t="s">
        <v>1259</v>
      </c>
      <c r="E2036" t="s">
        <v>30</v>
      </c>
      <c r="F2036">
        <v>11387</v>
      </c>
      <c r="G2036">
        <v>10209</v>
      </c>
      <c r="H2036">
        <v>0.89654869588126807</v>
      </c>
      <c r="I2036" t="str">
        <f>VLOOKUP($B2036&amp;$E2036,'Employee List'!$A:$E,5,0)</f>
        <v>E-1138</v>
      </c>
    </row>
    <row r="2037" spans="1:9" x14ac:dyDescent="0.35">
      <c r="A2037" t="s">
        <v>1257</v>
      </c>
      <c r="B2037" t="s">
        <v>63</v>
      </c>
      <c r="C2037" t="s">
        <v>352</v>
      </c>
      <c r="D2037" t="s">
        <v>1259</v>
      </c>
      <c r="E2037" t="s">
        <v>31</v>
      </c>
      <c r="F2037">
        <v>12922</v>
      </c>
      <c r="G2037">
        <v>9598</v>
      </c>
      <c r="H2037">
        <v>0.74276427797554556</v>
      </c>
      <c r="I2037" t="str">
        <f>VLOOKUP($B2037&amp;$E2037,'Employee List'!$A:$E,5,0)</f>
        <v>E-1138</v>
      </c>
    </row>
    <row r="2038" spans="1:9" x14ac:dyDescent="0.35">
      <c r="A2038" t="s">
        <v>1257</v>
      </c>
      <c r="B2038" t="s">
        <v>63</v>
      </c>
      <c r="C2038" t="s">
        <v>352</v>
      </c>
      <c r="D2038" t="s">
        <v>1273</v>
      </c>
      <c r="E2038" t="s">
        <v>29</v>
      </c>
      <c r="F2038">
        <v>5992</v>
      </c>
      <c r="G2038">
        <v>5924</v>
      </c>
      <c r="H2038">
        <v>0.98865153538050732</v>
      </c>
      <c r="I2038" t="str">
        <f>VLOOKUP($B2038&amp;$E2038,'Employee List'!$A:$E,5,0)</f>
        <v>E-1138</v>
      </c>
    </row>
    <row r="2039" spans="1:9" x14ac:dyDescent="0.35">
      <c r="A2039" t="s">
        <v>1257</v>
      </c>
      <c r="B2039" t="s">
        <v>63</v>
      </c>
      <c r="C2039" t="s">
        <v>352</v>
      </c>
      <c r="D2039" t="s">
        <v>1273</v>
      </c>
      <c r="E2039" t="s">
        <v>30</v>
      </c>
      <c r="F2039">
        <v>5850</v>
      </c>
      <c r="G2039">
        <v>6866</v>
      </c>
      <c r="H2039">
        <v>1.1736752136752138</v>
      </c>
      <c r="I2039" t="str">
        <f>VLOOKUP($B2039&amp;$E2039,'Employee List'!$A:$E,5,0)</f>
        <v>E-1138</v>
      </c>
    </row>
    <row r="2040" spans="1:9" x14ac:dyDescent="0.35">
      <c r="A2040" t="s">
        <v>1257</v>
      </c>
      <c r="B2040" t="s">
        <v>63</v>
      </c>
      <c r="C2040" t="s">
        <v>352</v>
      </c>
      <c r="D2040" t="s">
        <v>1273</v>
      </c>
      <c r="E2040" t="s">
        <v>31</v>
      </c>
      <c r="F2040">
        <v>3449</v>
      </c>
      <c r="G2040">
        <v>5015</v>
      </c>
      <c r="H2040">
        <v>1.4540446506233691</v>
      </c>
      <c r="I2040" t="str">
        <f>VLOOKUP($B2040&amp;$E2040,'Employee List'!$A:$E,5,0)</f>
        <v>E-1138</v>
      </c>
    </row>
    <row r="2041" spans="1:9" x14ac:dyDescent="0.35">
      <c r="A2041" t="s">
        <v>1257</v>
      </c>
      <c r="B2041" t="s">
        <v>63</v>
      </c>
      <c r="C2041" t="s">
        <v>352</v>
      </c>
      <c r="D2041" t="s">
        <v>1275</v>
      </c>
      <c r="E2041" t="s">
        <v>29</v>
      </c>
      <c r="F2041">
        <v>22843</v>
      </c>
      <c r="G2041">
        <v>11716</v>
      </c>
      <c r="H2041">
        <v>0.51289235214288842</v>
      </c>
      <c r="I2041" t="str">
        <f>VLOOKUP($B2041&amp;$E2041,'Employee List'!$A:$E,5,0)</f>
        <v>E-1138</v>
      </c>
    </row>
    <row r="2042" spans="1:9" x14ac:dyDescent="0.35">
      <c r="A2042" t="s">
        <v>1257</v>
      </c>
      <c r="B2042" t="s">
        <v>63</v>
      </c>
      <c r="C2042" t="s">
        <v>352</v>
      </c>
      <c r="D2042" t="s">
        <v>1275</v>
      </c>
      <c r="E2042" t="s">
        <v>30</v>
      </c>
      <c r="F2042">
        <v>24897</v>
      </c>
      <c r="G2042">
        <v>13526</v>
      </c>
      <c r="H2042">
        <v>0.54327830662328791</v>
      </c>
      <c r="I2042" t="str">
        <f>VLOOKUP($B2042&amp;$E2042,'Employee List'!$A:$E,5,0)</f>
        <v>E-1138</v>
      </c>
    </row>
    <row r="2043" spans="1:9" x14ac:dyDescent="0.35">
      <c r="A2043" t="s">
        <v>1257</v>
      </c>
      <c r="B2043" t="s">
        <v>63</v>
      </c>
      <c r="C2043" t="s">
        <v>352</v>
      </c>
      <c r="D2043" t="s">
        <v>1275</v>
      </c>
      <c r="E2043" t="s">
        <v>31</v>
      </c>
      <c r="F2043">
        <v>22535</v>
      </c>
      <c r="G2043">
        <v>15727</v>
      </c>
      <c r="H2043">
        <v>0.69789216773907259</v>
      </c>
      <c r="I2043" t="str">
        <f>VLOOKUP($B2043&amp;$E2043,'Employee List'!$A:$E,5,0)</f>
        <v>E-1138</v>
      </c>
    </row>
    <row r="2044" spans="1:9" x14ac:dyDescent="0.35">
      <c r="A2044" t="s">
        <v>1257</v>
      </c>
      <c r="B2044" t="s">
        <v>63</v>
      </c>
      <c r="C2044" t="s">
        <v>352</v>
      </c>
      <c r="D2044" t="s">
        <v>1276</v>
      </c>
      <c r="E2044" t="s">
        <v>29</v>
      </c>
      <c r="F2044">
        <v>4300</v>
      </c>
      <c r="G2044">
        <v>2987</v>
      </c>
      <c r="H2044">
        <v>0.69465116279069772</v>
      </c>
      <c r="I2044" t="str">
        <f>VLOOKUP($B2044&amp;$E2044,'Employee List'!$A:$E,5,0)</f>
        <v>E-1138</v>
      </c>
    </row>
    <row r="2045" spans="1:9" x14ac:dyDescent="0.35">
      <c r="A2045" t="s">
        <v>1257</v>
      </c>
      <c r="B2045" t="s">
        <v>63</v>
      </c>
      <c r="C2045" t="s">
        <v>352</v>
      </c>
      <c r="D2045" t="s">
        <v>1276</v>
      </c>
      <c r="E2045" t="s">
        <v>30</v>
      </c>
      <c r="F2045">
        <v>1814</v>
      </c>
      <c r="G2045">
        <v>5523</v>
      </c>
      <c r="H2045">
        <v>3.0446527012127893</v>
      </c>
      <c r="I2045" t="str">
        <f>VLOOKUP($B2045&amp;$E2045,'Employee List'!$A:$E,5,0)</f>
        <v>E-1138</v>
      </c>
    </row>
    <row r="2046" spans="1:9" x14ac:dyDescent="0.35">
      <c r="A2046" t="s">
        <v>1257</v>
      </c>
      <c r="B2046" t="s">
        <v>63</v>
      </c>
      <c r="C2046" t="s">
        <v>352</v>
      </c>
      <c r="D2046" t="s">
        <v>1276</v>
      </c>
      <c r="E2046" t="s">
        <v>31</v>
      </c>
      <c r="F2046">
        <v>2771</v>
      </c>
      <c r="G2046">
        <v>3304</v>
      </c>
      <c r="H2046">
        <v>1.1923493323709853</v>
      </c>
      <c r="I2046" t="str">
        <f>VLOOKUP($B2046&amp;$E2046,'Employee List'!$A:$E,5,0)</f>
        <v>E-1138</v>
      </c>
    </row>
    <row r="2047" spans="1:9" x14ac:dyDescent="0.35">
      <c r="A2047" t="s">
        <v>1257</v>
      </c>
      <c r="B2047" t="s">
        <v>63</v>
      </c>
      <c r="C2047" t="s">
        <v>352</v>
      </c>
      <c r="D2047" t="s">
        <v>1277</v>
      </c>
      <c r="E2047" t="s">
        <v>29</v>
      </c>
      <c r="F2047">
        <v>6173</v>
      </c>
      <c r="G2047">
        <v>5419</v>
      </c>
      <c r="H2047">
        <v>0.87785517576543015</v>
      </c>
      <c r="I2047" t="str">
        <f>VLOOKUP($B2047&amp;$E2047,'Employee List'!$A:$E,5,0)</f>
        <v>E-1138</v>
      </c>
    </row>
    <row r="2048" spans="1:9" x14ac:dyDescent="0.35">
      <c r="A2048" t="s">
        <v>1257</v>
      </c>
      <c r="B2048" t="s">
        <v>63</v>
      </c>
      <c r="C2048" t="s">
        <v>352</v>
      </c>
      <c r="D2048" t="s">
        <v>1277</v>
      </c>
      <c r="E2048" t="s">
        <v>30</v>
      </c>
      <c r="F2048">
        <v>7636</v>
      </c>
      <c r="G2048">
        <v>3668</v>
      </c>
      <c r="H2048">
        <v>0.48035620743844942</v>
      </c>
      <c r="I2048" t="str">
        <f>VLOOKUP($B2048&amp;$E2048,'Employee List'!$A:$E,5,0)</f>
        <v>E-1138</v>
      </c>
    </row>
    <row r="2049" spans="1:9" x14ac:dyDescent="0.35">
      <c r="A2049" t="s">
        <v>1257</v>
      </c>
      <c r="B2049" t="s">
        <v>63</v>
      </c>
      <c r="C2049" t="s">
        <v>352</v>
      </c>
      <c r="D2049" t="s">
        <v>1277</v>
      </c>
      <c r="E2049" t="s">
        <v>31</v>
      </c>
      <c r="F2049">
        <v>6077</v>
      </c>
      <c r="G2049">
        <v>1274</v>
      </c>
      <c r="H2049">
        <v>0.20964291591245682</v>
      </c>
      <c r="I2049" t="str">
        <f>VLOOKUP($B2049&amp;$E2049,'Employee List'!$A:$E,5,0)</f>
        <v>E-1138</v>
      </c>
    </row>
    <row r="2050" spans="1:9" x14ac:dyDescent="0.35">
      <c r="A2050" t="s">
        <v>1257</v>
      </c>
      <c r="B2050" t="s">
        <v>63</v>
      </c>
      <c r="C2050" t="s">
        <v>352</v>
      </c>
      <c r="D2050" t="s">
        <v>1278</v>
      </c>
      <c r="E2050" t="s">
        <v>29</v>
      </c>
      <c r="F2050">
        <v>5904</v>
      </c>
      <c r="G2050">
        <v>2638</v>
      </c>
      <c r="H2050">
        <v>0.44681571815718157</v>
      </c>
      <c r="I2050" t="str">
        <f>VLOOKUP($B2050&amp;$E2050,'Employee List'!$A:$E,5,0)</f>
        <v>E-1138</v>
      </c>
    </row>
    <row r="2051" spans="1:9" x14ac:dyDescent="0.35">
      <c r="A2051" t="s">
        <v>1257</v>
      </c>
      <c r="B2051" t="s">
        <v>63</v>
      </c>
      <c r="C2051" t="s">
        <v>352</v>
      </c>
      <c r="D2051" t="s">
        <v>1278</v>
      </c>
      <c r="E2051" t="s">
        <v>30</v>
      </c>
      <c r="F2051">
        <v>7976</v>
      </c>
      <c r="G2051">
        <v>3245</v>
      </c>
      <c r="H2051">
        <v>0.40684553660982947</v>
      </c>
      <c r="I2051" t="str">
        <f>VLOOKUP($B2051&amp;$E2051,'Employee List'!$A:$E,5,0)</f>
        <v>E-1138</v>
      </c>
    </row>
    <row r="2052" spans="1:9" x14ac:dyDescent="0.35">
      <c r="A2052" t="s">
        <v>1257</v>
      </c>
      <c r="B2052" t="s">
        <v>63</v>
      </c>
      <c r="C2052" t="s">
        <v>352</v>
      </c>
      <c r="D2052" t="s">
        <v>1278</v>
      </c>
      <c r="E2052" t="s">
        <v>31</v>
      </c>
      <c r="F2052">
        <v>4686</v>
      </c>
      <c r="G2052">
        <v>6546</v>
      </c>
      <c r="H2052">
        <v>1.3969270166453265</v>
      </c>
      <c r="I2052" t="str">
        <f>VLOOKUP($B2052&amp;$E2052,'Employee List'!$A:$E,5,0)</f>
        <v>E-1138</v>
      </c>
    </row>
    <row r="2053" spans="1:9" x14ac:dyDescent="0.35">
      <c r="A2053" t="s">
        <v>1257</v>
      </c>
      <c r="B2053" t="s">
        <v>63</v>
      </c>
      <c r="C2053" t="s">
        <v>352</v>
      </c>
      <c r="D2053" t="s">
        <v>1279</v>
      </c>
      <c r="E2053" t="s">
        <v>29</v>
      </c>
      <c r="F2053">
        <v>2118</v>
      </c>
      <c r="G2053">
        <v>3248</v>
      </c>
      <c r="H2053">
        <v>1.5335221907459868</v>
      </c>
      <c r="I2053" t="str">
        <f>VLOOKUP($B2053&amp;$E2053,'Employee List'!$A:$E,5,0)</f>
        <v>E-1138</v>
      </c>
    </row>
    <row r="2054" spans="1:9" x14ac:dyDescent="0.35">
      <c r="A2054" t="s">
        <v>1257</v>
      </c>
      <c r="B2054" t="s">
        <v>63</v>
      </c>
      <c r="C2054" t="s">
        <v>352</v>
      </c>
      <c r="D2054" t="s">
        <v>1279</v>
      </c>
      <c r="E2054" t="s">
        <v>30</v>
      </c>
      <c r="F2054">
        <v>4468</v>
      </c>
      <c r="G2054">
        <v>2252</v>
      </c>
      <c r="H2054">
        <v>0.50402864816472692</v>
      </c>
      <c r="I2054" t="str">
        <f>VLOOKUP($B2054&amp;$E2054,'Employee List'!$A:$E,5,0)</f>
        <v>E-1138</v>
      </c>
    </row>
    <row r="2055" spans="1:9" x14ac:dyDescent="0.35">
      <c r="A2055" t="s">
        <v>1257</v>
      </c>
      <c r="B2055" t="s">
        <v>63</v>
      </c>
      <c r="C2055" t="s">
        <v>352</v>
      </c>
      <c r="D2055" t="s">
        <v>1279</v>
      </c>
      <c r="E2055" t="s">
        <v>31</v>
      </c>
      <c r="F2055">
        <v>1893</v>
      </c>
      <c r="G2055">
        <v>2279</v>
      </c>
      <c r="H2055">
        <v>1.2039091389329106</v>
      </c>
      <c r="I2055" t="str">
        <f>VLOOKUP($B2055&amp;$E2055,'Employee List'!$A:$E,5,0)</f>
        <v>E-1138</v>
      </c>
    </row>
    <row r="2056" spans="1:9" x14ac:dyDescent="0.35">
      <c r="A2056" t="s">
        <v>1257</v>
      </c>
      <c r="B2056" t="s">
        <v>63</v>
      </c>
      <c r="C2056" t="s">
        <v>352</v>
      </c>
      <c r="D2056" t="s">
        <v>1280</v>
      </c>
      <c r="E2056" t="s">
        <v>29</v>
      </c>
      <c r="F2056">
        <v>18196</v>
      </c>
      <c r="G2056">
        <v>24682</v>
      </c>
      <c r="H2056">
        <v>1.356451967465377</v>
      </c>
      <c r="I2056" t="str">
        <f>VLOOKUP($B2056&amp;$E2056,'Employee List'!$A:$E,5,0)</f>
        <v>E-1138</v>
      </c>
    </row>
    <row r="2057" spans="1:9" x14ac:dyDescent="0.35">
      <c r="A2057" t="s">
        <v>1257</v>
      </c>
      <c r="B2057" t="s">
        <v>63</v>
      </c>
      <c r="C2057" t="s">
        <v>352</v>
      </c>
      <c r="D2057" t="s">
        <v>1280</v>
      </c>
      <c r="E2057" t="s">
        <v>30</v>
      </c>
      <c r="F2057">
        <v>16154</v>
      </c>
      <c r="G2057">
        <v>75680</v>
      </c>
      <c r="H2057">
        <v>4.6849077627832116</v>
      </c>
      <c r="I2057" t="str">
        <f>VLOOKUP($B2057&amp;$E2057,'Employee List'!$A:$E,5,0)</f>
        <v>E-1138</v>
      </c>
    </row>
    <row r="2058" spans="1:9" x14ac:dyDescent="0.35">
      <c r="A2058" t="s">
        <v>1257</v>
      </c>
      <c r="B2058" t="s">
        <v>63</v>
      </c>
      <c r="C2058" t="s">
        <v>352</v>
      </c>
      <c r="D2058" t="s">
        <v>1280</v>
      </c>
      <c r="E2058" t="s">
        <v>31</v>
      </c>
      <c r="F2058">
        <v>14628</v>
      </c>
      <c r="G2058">
        <v>16386</v>
      </c>
      <c r="H2058">
        <v>1.1201804757998359</v>
      </c>
      <c r="I2058" t="str">
        <f>VLOOKUP($B2058&amp;$E2058,'Employee List'!$A:$E,5,0)</f>
        <v>E-1138</v>
      </c>
    </row>
    <row r="2059" spans="1:9" x14ac:dyDescent="0.35">
      <c r="A2059" t="s">
        <v>1257</v>
      </c>
      <c r="B2059" t="s">
        <v>63</v>
      </c>
      <c r="C2059" t="s">
        <v>352</v>
      </c>
      <c r="D2059" t="s">
        <v>1262</v>
      </c>
      <c r="E2059" t="s">
        <v>29</v>
      </c>
      <c r="F2059">
        <v>13495</v>
      </c>
      <c r="G2059">
        <v>9546</v>
      </c>
      <c r="H2059">
        <v>0.70737310114857355</v>
      </c>
      <c r="I2059" t="str">
        <f>VLOOKUP($B2059&amp;$E2059,'Employee List'!$A:$E,5,0)</f>
        <v>E-1138</v>
      </c>
    </row>
    <row r="2060" spans="1:9" x14ac:dyDescent="0.35">
      <c r="A2060" t="s">
        <v>1257</v>
      </c>
      <c r="B2060" t="s">
        <v>63</v>
      </c>
      <c r="C2060" t="s">
        <v>352</v>
      </c>
      <c r="D2060" t="s">
        <v>1262</v>
      </c>
      <c r="E2060" t="s">
        <v>30</v>
      </c>
      <c r="F2060">
        <v>13812</v>
      </c>
      <c r="G2060">
        <v>12084</v>
      </c>
      <c r="H2060">
        <v>0.8748913987836664</v>
      </c>
      <c r="I2060" t="str">
        <f>VLOOKUP($B2060&amp;$E2060,'Employee List'!$A:$E,5,0)</f>
        <v>E-1138</v>
      </c>
    </row>
    <row r="2061" spans="1:9" x14ac:dyDescent="0.35">
      <c r="A2061" t="s">
        <v>1257</v>
      </c>
      <c r="B2061" t="s">
        <v>63</v>
      </c>
      <c r="C2061" t="s">
        <v>352</v>
      </c>
      <c r="D2061" t="s">
        <v>1262</v>
      </c>
      <c r="E2061" t="s">
        <v>31</v>
      </c>
      <c r="F2061">
        <v>14425</v>
      </c>
      <c r="G2061">
        <v>11098</v>
      </c>
      <c r="H2061">
        <v>0.76935875216637784</v>
      </c>
      <c r="I2061" t="str">
        <f>VLOOKUP($B2061&amp;$E2061,'Employee List'!$A:$E,5,0)</f>
        <v>E-1138</v>
      </c>
    </row>
    <row r="2062" spans="1:9" x14ac:dyDescent="0.35">
      <c r="A2062" t="s">
        <v>1257</v>
      </c>
      <c r="B2062" t="s">
        <v>63</v>
      </c>
      <c r="C2062" t="s">
        <v>352</v>
      </c>
      <c r="D2062" t="s">
        <v>1282</v>
      </c>
      <c r="E2062" t="s">
        <v>29</v>
      </c>
      <c r="F2062">
        <v>1238</v>
      </c>
      <c r="G2062">
        <v>6583</v>
      </c>
      <c r="H2062">
        <v>5.3174474959612281</v>
      </c>
      <c r="I2062" t="str">
        <f>VLOOKUP($B2062&amp;$E2062,'Employee List'!$A:$E,5,0)</f>
        <v>E-1138</v>
      </c>
    </row>
    <row r="2063" spans="1:9" x14ac:dyDescent="0.35">
      <c r="A2063" t="s">
        <v>1257</v>
      </c>
      <c r="B2063" t="s">
        <v>63</v>
      </c>
      <c r="C2063" t="s">
        <v>352</v>
      </c>
      <c r="D2063" t="s">
        <v>1282</v>
      </c>
      <c r="E2063" t="s">
        <v>30</v>
      </c>
      <c r="F2063">
        <v>7875</v>
      </c>
      <c r="G2063">
        <v>10096</v>
      </c>
      <c r="H2063">
        <v>1.2820317460317461</v>
      </c>
      <c r="I2063" t="str">
        <f>VLOOKUP($B2063&amp;$E2063,'Employee List'!$A:$E,5,0)</f>
        <v>E-1138</v>
      </c>
    </row>
    <row r="2064" spans="1:9" x14ac:dyDescent="0.35">
      <c r="A2064" t="s">
        <v>1257</v>
      </c>
      <c r="B2064" t="s">
        <v>63</v>
      </c>
      <c r="C2064" t="s">
        <v>352</v>
      </c>
      <c r="D2064" t="s">
        <v>1282</v>
      </c>
      <c r="E2064" t="s">
        <v>31</v>
      </c>
      <c r="F2064">
        <v>10227</v>
      </c>
      <c r="G2064">
        <v>5065</v>
      </c>
      <c r="H2064">
        <v>0.49525765131514621</v>
      </c>
      <c r="I2064" t="str">
        <f>VLOOKUP($B2064&amp;$E2064,'Employee List'!$A:$E,5,0)</f>
        <v>E-1138</v>
      </c>
    </row>
    <row r="2065" spans="1:9" x14ac:dyDescent="0.35">
      <c r="A2065" t="s">
        <v>1257</v>
      </c>
      <c r="B2065" t="s">
        <v>63</v>
      </c>
      <c r="C2065" t="s">
        <v>352</v>
      </c>
      <c r="D2065" t="s">
        <v>1281</v>
      </c>
      <c r="E2065" t="s">
        <v>29</v>
      </c>
      <c r="F2065">
        <v>2516</v>
      </c>
      <c r="G2065">
        <v>2574</v>
      </c>
      <c r="H2065">
        <v>1.0230524642289349</v>
      </c>
      <c r="I2065" t="str">
        <f>VLOOKUP($B2065&amp;$E2065,'Employee List'!$A:$E,5,0)</f>
        <v>E-1138</v>
      </c>
    </row>
    <row r="2066" spans="1:9" x14ac:dyDescent="0.35">
      <c r="A2066" t="s">
        <v>1257</v>
      </c>
      <c r="B2066" t="s">
        <v>63</v>
      </c>
      <c r="C2066" t="s">
        <v>352</v>
      </c>
      <c r="D2066" t="s">
        <v>1281</v>
      </c>
      <c r="E2066" t="s">
        <v>30</v>
      </c>
      <c r="F2066">
        <v>2995</v>
      </c>
      <c r="G2066">
        <v>3612</v>
      </c>
      <c r="H2066">
        <v>1.2060100166944909</v>
      </c>
      <c r="I2066" t="str">
        <f>VLOOKUP($B2066&amp;$E2066,'Employee List'!$A:$E,5,0)</f>
        <v>E-1138</v>
      </c>
    </row>
    <row r="2067" spans="1:9" x14ac:dyDescent="0.35">
      <c r="A2067" t="s">
        <v>1257</v>
      </c>
      <c r="B2067" t="s">
        <v>63</v>
      </c>
      <c r="C2067" t="s">
        <v>352</v>
      </c>
      <c r="D2067" t="s">
        <v>1281</v>
      </c>
      <c r="E2067" t="s">
        <v>31</v>
      </c>
      <c r="F2067">
        <v>3741</v>
      </c>
      <c r="G2067">
        <v>1625</v>
      </c>
      <c r="H2067">
        <v>0.43437583533814489</v>
      </c>
      <c r="I2067" t="str">
        <f>VLOOKUP($B2067&amp;$E2067,'Employee List'!$A:$E,5,0)</f>
        <v>E-1138</v>
      </c>
    </row>
    <row r="2068" spans="1:9" x14ac:dyDescent="0.35">
      <c r="A2068" t="s">
        <v>1257</v>
      </c>
      <c r="B2068" t="s">
        <v>64</v>
      </c>
      <c r="C2068" t="s">
        <v>352</v>
      </c>
      <c r="D2068" t="s">
        <v>1274</v>
      </c>
      <c r="E2068" t="s">
        <v>29</v>
      </c>
      <c r="F2068">
        <v>10452</v>
      </c>
      <c r="G2068">
        <v>10511</v>
      </c>
      <c r="H2068">
        <v>1.0056448526597781</v>
      </c>
      <c r="I2068" t="str">
        <f>VLOOKUP($B2068&amp;$E2068,'Employee List'!$A:$E,5,0)</f>
        <v>E-1139</v>
      </c>
    </row>
    <row r="2069" spans="1:9" x14ac:dyDescent="0.35">
      <c r="A2069" t="s">
        <v>1257</v>
      </c>
      <c r="B2069" t="s">
        <v>64</v>
      </c>
      <c r="C2069" t="s">
        <v>352</v>
      </c>
      <c r="D2069" t="s">
        <v>1274</v>
      </c>
      <c r="E2069" t="s">
        <v>30</v>
      </c>
      <c r="F2069">
        <v>10861</v>
      </c>
      <c r="G2069">
        <v>11888</v>
      </c>
      <c r="H2069">
        <v>1.0945585121075407</v>
      </c>
      <c r="I2069" t="str">
        <f>VLOOKUP($B2069&amp;$E2069,'Employee List'!$A:$E,5,0)</f>
        <v>E-1139</v>
      </c>
    </row>
    <row r="2070" spans="1:9" x14ac:dyDescent="0.35">
      <c r="A2070" t="s">
        <v>1257</v>
      </c>
      <c r="B2070" t="s">
        <v>64</v>
      </c>
      <c r="C2070" t="s">
        <v>352</v>
      </c>
      <c r="D2070" t="s">
        <v>1274</v>
      </c>
      <c r="E2070" t="s">
        <v>31</v>
      </c>
      <c r="F2070">
        <v>11911</v>
      </c>
      <c r="G2070">
        <v>8129</v>
      </c>
      <c r="H2070">
        <v>0.68247838132818406</v>
      </c>
      <c r="I2070" t="str">
        <f>VLOOKUP($B2070&amp;$E2070,'Employee List'!$A:$E,5,0)</f>
        <v>E-1139</v>
      </c>
    </row>
    <row r="2071" spans="1:9" x14ac:dyDescent="0.35">
      <c r="A2071" t="s">
        <v>1257</v>
      </c>
      <c r="B2071" t="s">
        <v>64</v>
      </c>
      <c r="C2071" t="s">
        <v>352</v>
      </c>
      <c r="D2071" t="s">
        <v>1263</v>
      </c>
      <c r="E2071" t="s">
        <v>29</v>
      </c>
      <c r="F2071">
        <v>71610</v>
      </c>
      <c r="G2071">
        <v>93602</v>
      </c>
      <c r="H2071">
        <v>1.3071079458176231</v>
      </c>
      <c r="I2071" t="str">
        <f>VLOOKUP($B2071&amp;$E2071,'Employee List'!$A:$E,5,0)</f>
        <v>E-1139</v>
      </c>
    </row>
    <row r="2072" spans="1:9" x14ac:dyDescent="0.35">
      <c r="A2072" t="s">
        <v>1257</v>
      </c>
      <c r="B2072" t="s">
        <v>64</v>
      </c>
      <c r="C2072" t="s">
        <v>352</v>
      </c>
      <c r="D2072" t="s">
        <v>1263</v>
      </c>
      <c r="E2072" t="s">
        <v>30</v>
      </c>
      <c r="F2072">
        <v>72869</v>
      </c>
      <c r="G2072">
        <v>115518</v>
      </c>
      <c r="H2072">
        <v>1.5852831794041362</v>
      </c>
      <c r="I2072" t="str">
        <f>VLOOKUP($B2072&amp;$E2072,'Employee List'!$A:$E,5,0)</f>
        <v>E-1139</v>
      </c>
    </row>
    <row r="2073" spans="1:9" x14ac:dyDescent="0.35">
      <c r="A2073" t="s">
        <v>1257</v>
      </c>
      <c r="B2073" t="s">
        <v>64</v>
      </c>
      <c r="C2073" t="s">
        <v>352</v>
      </c>
      <c r="D2073" t="s">
        <v>1263</v>
      </c>
      <c r="E2073" t="s">
        <v>31</v>
      </c>
      <c r="F2073">
        <v>75800</v>
      </c>
      <c r="G2073">
        <v>44294</v>
      </c>
      <c r="H2073">
        <v>0.58435356200527699</v>
      </c>
      <c r="I2073" t="str">
        <f>VLOOKUP($B2073&amp;$E2073,'Employee List'!$A:$E,5,0)</f>
        <v>E-1139</v>
      </c>
    </row>
    <row r="2074" spans="1:9" x14ac:dyDescent="0.35">
      <c r="A2074" t="s">
        <v>1257</v>
      </c>
      <c r="B2074" t="s">
        <v>64</v>
      </c>
      <c r="C2074" t="s">
        <v>352</v>
      </c>
      <c r="D2074" t="s">
        <v>1264</v>
      </c>
      <c r="E2074" t="s">
        <v>29</v>
      </c>
      <c r="F2074">
        <v>222434</v>
      </c>
      <c r="G2074">
        <v>286990</v>
      </c>
      <c r="H2074">
        <v>1.2902254151793342</v>
      </c>
      <c r="I2074" t="str">
        <f>VLOOKUP($B2074&amp;$E2074,'Employee List'!$A:$E,5,0)</f>
        <v>E-1139</v>
      </c>
    </row>
    <row r="2075" spans="1:9" x14ac:dyDescent="0.35">
      <c r="A2075" t="s">
        <v>1257</v>
      </c>
      <c r="B2075" t="s">
        <v>64</v>
      </c>
      <c r="C2075" t="s">
        <v>352</v>
      </c>
      <c r="D2075" t="s">
        <v>1264</v>
      </c>
      <c r="E2075" t="s">
        <v>30</v>
      </c>
      <c r="F2075">
        <v>222542</v>
      </c>
      <c r="G2075">
        <v>119622</v>
      </c>
      <c r="H2075">
        <v>0.53752550080434258</v>
      </c>
      <c r="I2075" t="str">
        <f>VLOOKUP($B2075&amp;$E2075,'Employee List'!$A:$E,5,0)</f>
        <v>E-1139</v>
      </c>
    </row>
    <row r="2076" spans="1:9" x14ac:dyDescent="0.35">
      <c r="A2076" t="s">
        <v>1257</v>
      </c>
      <c r="B2076" t="s">
        <v>64</v>
      </c>
      <c r="C2076" t="s">
        <v>352</v>
      </c>
      <c r="D2076" t="s">
        <v>1264</v>
      </c>
      <c r="E2076" t="s">
        <v>31</v>
      </c>
      <c r="F2076">
        <v>223039</v>
      </c>
      <c r="G2076">
        <v>120397</v>
      </c>
      <c r="H2076">
        <v>0.53980245607270483</v>
      </c>
      <c r="I2076" t="str">
        <f>VLOOKUP($B2076&amp;$E2076,'Employee List'!$A:$E,5,0)</f>
        <v>E-1139</v>
      </c>
    </row>
    <row r="2077" spans="1:9" x14ac:dyDescent="0.35">
      <c r="A2077" t="s">
        <v>1257</v>
      </c>
      <c r="B2077" t="s">
        <v>64</v>
      </c>
      <c r="C2077" t="s">
        <v>352</v>
      </c>
      <c r="D2077" t="s">
        <v>1265</v>
      </c>
      <c r="E2077" t="s">
        <v>29</v>
      </c>
      <c r="F2077">
        <v>4261</v>
      </c>
      <c r="G2077">
        <v>2426</v>
      </c>
      <c r="H2077">
        <v>0.56934991785965738</v>
      </c>
      <c r="I2077" t="str">
        <f>VLOOKUP($B2077&amp;$E2077,'Employee List'!$A:$E,5,0)</f>
        <v>E-1139</v>
      </c>
    </row>
    <row r="2078" spans="1:9" x14ac:dyDescent="0.35">
      <c r="A2078" t="s">
        <v>1257</v>
      </c>
      <c r="B2078" t="s">
        <v>64</v>
      </c>
      <c r="C2078" t="s">
        <v>352</v>
      </c>
      <c r="D2078" t="s">
        <v>1265</v>
      </c>
      <c r="E2078" t="s">
        <v>30</v>
      </c>
      <c r="F2078">
        <v>1110</v>
      </c>
      <c r="G2078">
        <v>4660</v>
      </c>
      <c r="H2078">
        <v>4.198198198198198</v>
      </c>
      <c r="I2078" t="str">
        <f>VLOOKUP($B2078&amp;$E2078,'Employee List'!$A:$E,5,0)</f>
        <v>E-1139</v>
      </c>
    </row>
    <row r="2079" spans="1:9" x14ac:dyDescent="0.35">
      <c r="A2079" t="s">
        <v>1257</v>
      </c>
      <c r="B2079" t="s">
        <v>64</v>
      </c>
      <c r="C2079" t="s">
        <v>352</v>
      </c>
      <c r="D2079" t="s">
        <v>1265</v>
      </c>
      <c r="E2079" t="s">
        <v>31</v>
      </c>
      <c r="F2079">
        <v>3133</v>
      </c>
      <c r="G2079">
        <v>1667</v>
      </c>
      <c r="H2079">
        <v>0.53207788062559846</v>
      </c>
      <c r="I2079" t="str">
        <f>VLOOKUP($B2079&amp;$E2079,'Employee List'!$A:$E,5,0)</f>
        <v>E-1139</v>
      </c>
    </row>
    <row r="2080" spans="1:9" x14ac:dyDescent="0.35">
      <c r="A2080" t="s">
        <v>1257</v>
      </c>
      <c r="B2080" t="s">
        <v>64</v>
      </c>
      <c r="C2080" t="s">
        <v>352</v>
      </c>
      <c r="D2080" t="s">
        <v>1260</v>
      </c>
      <c r="E2080" t="s">
        <v>29</v>
      </c>
      <c r="F2080">
        <v>30505</v>
      </c>
      <c r="G2080">
        <v>30346</v>
      </c>
      <c r="H2080">
        <v>0.99478773971480083</v>
      </c>
      <c r="I2080" t="str">
        <f>VLOOKUP($B2080&amp;$E2080,'Employee List'!$A:$E,5,0)</f>
        <v>E-1139</v>
      </c>
    </row>
    <row r="2081" spans="1:9" x14ac:dyDescent="0.35">
      <c r="A2081" t="s">
        <v>1257</v>
      </c>
      <c r="B2081" t="s">
        <v>64</v>
      </c>
      <c r="C2081" t="s">
        <v>352</v>
      </c>
      <c r="D2081" t="s">
        <v>1260</v>
      </c>
      <c r="E2081" t="s">
        <v>30</v>
      </c>
      <c r="F2081">
        <v>33060</v>
      </c>
      <c r="G2081">
        <v>27181</v>
      </c>
      <c r="H2081">
        <v>0.82217180883242591</v>
      </c>
      <c r="I2081" t="str">
        <f>VLOOKUP($B2081&amp;$E2081,'Employee List'!$A:$E,5,0)</f>
        <v>E-1139</v>
      </c>
    </row>
    <row r="2082" spans="1:9" x14ac:dyDescent="0.35">
      <c r="A2082" t="s">
        <v>1257</v>
      </c>
      <c r="B2082" t="s">
        <v>64</v>
      </c>
      <c r="C2082" t="s">
        <v>352</v>
      </c>
      <c r="D2082" t="s">
        <v>1260</v>
      </c>
      <c r="E2082" t="s">
        <v>31</v>
      </c>
      <c r="F2082">
        <v>38663</v>
      </c>
      <c r="G2082">
        <v>24965</v>
      </c>
      <c r="H2082">
        <v>0.64570778263456019</v>
      </c>
      <c r="I2082" t="str">
        <f>VLOOKUP($B2082&amp;$E2082,'Employee List'!$A:$E,5,0)</f>
        <v>E-1139</v>
      </c>
    </row>
    <row r="2083" spans="1:9" x14ac:dyDescent="0.35">
      <c r="A2083" t="s">
        <v>1257</v>
      </c>
      <c r="B2083" t="s">
        <v>64</v>
      </c>
      <c r="C2083" t="s">
        <v>352</v>
      </c>
      <c r="D2083" t="s">
        <v>1261</v>
      </c>
      <c r="E2083" t="s">
        <v>29</v>
      </c>
      <c r="F2083">
        <v>92513</v>
      </c>
      <c r="G2083">
        <v>76055</v>
      </c>
      <c r="H2083">
        <v>0.82210067774258755</v>
      </c>
      <c r="I2083" t="str">
        <f>VLOOKUP($B2083&amp;$E2083,'Employee List'!$A:$E,5,0)</f>
        <v>E-1139</v>
      </c>
    </row>
    <row r="2084" spans="1:9" x14ac:dyDescent="0.35">
      <c r="A2084" t="s">
        <v>1257</v>
      </c>
      <c r="B2084" t="s">
        <v>64</v>
      </c>
      <c r="C2084" t="s">
        <v>352</v>
      </c>
      <c r="D2084" t="s">
        <v>1261</v>
      </c>
      <c r="E2084" t="s">
        <v>30</v>
      </c>
      <c r="F2084">
        <v>97327</v>
      </c>
      <c r="G2084">
        <v>74415</v>
      </c>
      <c r="H2084">
        <v>0.76458742178429417</v>
      </c>
      <c r="I2084" t="str">
        <f>VLOOKUP($B2084&amp;$E2084,'Employee List'!$A:$E,5,0)</f>
        <v>E-1139</v>
      </c>
    </row>
    <row r="2085" spans="1:9" x14ac:dyDescent="0.35">
      <c r="A2085" t="s">
        <v>1257</v>
      </c>
      <c r="B2085" t="s">
        <v>64</v>
      </c>
      <c r="C2085" t="s">
        <v>352</v>
      </c>
      <c r="D2085" t="s">
        <v>1261</v>
      </c>
      <c r="E2085" t="s">
        <v>31</v>
      </c>
      <c r="F2085">
        <v>97490</v>
      </c>
      <c r="G2085">
        <v>51750</v>
      </c>
      <c r="H2085">
        <v>0.53082367422299725</v>
      </c>
      <c r="I2085" t="str">
        <f>VLOOKUP($B2085&amp;$E2085,'Employee List'!$A:$E,5,0)</f>
        <v>E-1139</v>
      </c>
    </row>
    <row r="2086" spans="1:9" x14ac:dyDescent="0.35">
      <c r="A2086" t="s">
        <v>1257</v>
      </c>
      <c r="B2086" t="s">
        <v>64</v>
      </c>
      <c r="C2086" t="s">
        <v>352</v>
      </c>
      <c r="D2086" t="s">
        <v>1266</v>
      </c>
      <c r="E2086" t="s">
        <v>29</v>
      </c>
      <c r="F2086">
        <v>9224</v>
      </c>
      <c r="G2086">
        <v>5975</v>
      </c>
      <c r="H2086">
        <v>0.64776669557675626</v>
      </c>
      <c r="I2086" t="str">
        <f>VLOOKUP($B2086&amp;$E2086,'Employee List'!$A:$E,5,0)</f>
        <v>E-1139</v>
      </c>
    </row>
    <row r="2087" spans="1:9" x14ac:dyDescent="0.35">
      <c r="A2087" t="s">
        <v>1257</v>
      </c>
      <c r="B2087" t="s">
        <v>64</v>
      </c>
      <c r="C2087" t="s">
        <v>352</v>
      </c>
      <c r="D2087" t="s">
        <v>1266</v>
      </c>
      <c r="E2087" t="s">
        <v>30</v>
      </c>
      <c r="F2087">
        <v>11055</v>
      </c>
      <c r="G2087">
        <v>14349</v>
      </c>
      <c r="H2087">
        <v>1.297964721845319</v>
      </c>
      <c r="I2087" t="str">
        <f>VLOOKUP($B2087&amp;$E2087,'Employee List'!$A:$E,5,0)</f>
        <v>E-1139</v>
      </c>
    </row>
    <row r="2088" spans="1:9" x14ac:dyDescent="0.35">
      <c r="A2088" t="s">
        <v>1257</v>
      </c>
      <c r="B2088" t="s">
        <v>64</v>
      </c>
      <c r="C2088" t="s">
        <v>352</v>
      </c>
      <c r="D2088" t="s">
        <v>1266</v>
      </c>
      <c r="E2088" t="s">
        <v>31</v>
      </c>
      <c r="F2088">
        <v>8877</v>
      </c>
      <c r="G2088">
        <v>15722</v>
      </c>
      <c r="H2088">
        <v>1.7710938380083361</v>
      </c>
      <c r="I2088" t="str">
        <f>VLOOKUP($B2088&amp;$E2088,'Employee List'!$A:$E,5,0)</f>
        <v>E-1139</v>
      </c>
    </row>
    <row r="2089" spans="1:9" x14ac:dyDescent="0.35">
      <c r="A2089" t="s">
        <v>1257</v>
      </c>
      <c r="B2089" t="s">
        <v>64</v>
      </c>
      <c r="C2089" t="s">
        <v>352</v>
      </c>
      <c r="D2089" t="s">
        <v>1267</v>
      </c>
      <c r="E2089" t="s">
        <v>29</v>
      </c>
      <c r="F2089">
        <v>11967</v>
      </c>
      <c r="G2089">
        <v>12798</v>
      </c>
      <c r="H2089">
        <v>1.0694409626472801</v>
      </c>
      <c r="I2089" t="str">
        <f>VLOOKUP($B2089&amp;$E2089,'Employee List'!$A:$E,5,0)</f>
        <v>E-1139</v>
      </c>
    </row>
    <row r="2090" spans="1:9" x14ac:dyDescent="0.35">
      <c r="A2090" t="s">
        <v>1257</v>
      </c>
      <c r="B2090" t="s">
        <v>64</v>
      </c>
      <c r="C2090" t="s">
        <v>352</v>
      </c>
      <c r="D2090" t="s">
        <v>1267</v>
      </c>
      <c r="E2090" t="s">
        <v>30</v>
      </c>
      <c r="F2090">
        <v>12691</v>
      </c>
      <c r="G2090">
        <v>12280</v>
      </c>
      <c r="H2090">
        <v>0.9676148451658656</v>
      </c>
      <c r="I2090" t="str">
        <f>VLOOKUP($B2090&amp;$E2090,'Employee List'!$A:$E,5,0)</f>
        <v>E-1139</v>
      </c>
    </row>
    <row r="2091" spans="1:9" x14ac:dyDescent="0.35">
      <c r="A2091" t="s">
        <v>1257</v>
      </c>
      <c r="B2091" t="s">
        <v>64</v>
      </c>
      <c r="C2091" t="s">
        <v>352</v>
      </c>
      <c r="D2091" t="s">
        <v>1267</v>
      </c>
      <c r="E2091" t="s">
        <v>31</v>
      </c>
      <c r="F2091">
        <v>10069</v>
      </c>
      <c r="G2091">
        <v>8026</v>
      </c>
      <c r="H2091">
        <v>0.79710000993147279</v>
      </c>
      <c r="I2091" t="str">
        <f>VLOOKUP($B2091&amp;$E2091,'Employee List'!$A:$E,5,0)</f>
        <v>E-1139</v>
      </c>
    </row>
    <row r="2092" spans="1:9" x14ac:dyDescent="0.35">
      <c r="A2092" t="s">
        <v>1257</v>
      </c>
      <c r="B2092" t="s">
        <v>64</v>
      </c>
      <c r="C2092" t="s">
        <v>352</v>
      </c>
      <c r="D2092" t="s">
        <v>1268</v>
      </c>
      <c r="E2092" t="s">
        <v>29</v>
      </c>
      <c r="F2092">
        <v>13264</v>
      </c>
      <c r="G2092">
        <v>4619</v>
      </c>
      <c r="H2092">
        <v>0.34823582629674305</v>
      </c>
      <c r="I2092" t="str">
        <f>VLOOKUP($B2092&amp;$E2092,'Employee List'!$A:$E,5,0)</f>
        <v>E-1139</v>
      </c>
    </row>
    <row r="2093" spans="1:9" x14ac:dyDescent="0.35">
      <c r="A2093" t="s">
        <v>1257</v>
      </c>
      <c r="B2093" t="s">
        <v>64</v>
      </c>
      <c r="C2093" t="s">
        <v>352</v>
      </c>
      <c r="D2093" t="s">
        <v>1268</v>
      </c>
      <c r="E2093" t="s">
        <v>30</v>
      </c>
      <c r="F2093">
        <v>14699</v>
      </c>
      <c r="G2093">
        <v>2405</v>
      </c>
      <c r="H2093">
        <v>0.16361657255595619</v>
      </c>
      <c r="I2093" t="str">
        <f>VLOOKUP($B2093&amp;$E2093,'Employee List'!$A:$E,5,0)</f>
        <v>E-1139</v>
      </c>
    </row>
    <row r="2094" spans="1:9" x14ac:dyDescent="0.35">
      <c r="A2094" t="s">
        <v>1257</v>
      </c>
      <c r="B2094" t="s">
        <v>64</v>
      </c>
      <c r="C2094" t="s">
        <v>352</v>
      </c>
      <c r="D2094" t="s">
        <v>1268</v>
      </c>
      <c r="E2094" t="s">
        <v>31</v>
      </c>
      <c r="F2094">
        <v>11592</v>
      </c>
      <c r="G2094">
        <v>7205</v>
      </c>
      <c r="H2094">
        <v>0.6215493443754313</v>
      </c>
      <c r="I2094" t="str">
        <f>VLOOKUP($B2094&amp;$E2094,'Employee List'!$A:$E,5,0)</f>
        <v>E-1139</v>
      </c>
    </row>
    <row r="2095" spans="1:9" x14ac:dyDescent="0.35">
      <c r="A2095" t="s">
        <v>1257</v>
      </c>
      <c r="B2095" t="s">
        <v>64</v>
      </c>
      <c r="C2095" t="s">
        <v>352</v>
      </c>
      <c r="D2095" t="s">
        <v>1269</v>
      </c>
      <c r="E2095" t="s">
        <v>29</v>
      </c>
      <c r="F2095">
        <v>1365</v>
      </c>
      <c r="G2095">
        <v>3708</v>
      </c>
      <c r="H2095">
        <v>2.7164835164835166</v>
      </c>
      <c r="I2095" t="str">
        <f>VLOOKUP($B2095&amp;$E2095,'Employee List'!$A:$E,5,0)</f>
        <v>E-1139</v>
      </c>
    </row>
    <row r="2096" spans="1:9" x14ac:dyDescent="0.35">
      <c r="A2096" t="s">
        <v>1257</v>
      </c>
      <c r="B2096" t="s">
        <v>64</v>
      </c>
      <c r="C2096" t="s">
        <v>352</v>
      </c>
      <c r="D2096" t="s">
        <v>1269</v>
      </c>
      <c r="E2096" t="s">
        <v>30</v>
      </c>
      <c r="F2096">
        <v>3465</v>
      </c>
      <c r="G2096">
        <v>1739</v>
      </c>
      <c r="H2096">
        <v>0.50187590187590192</v>
      </c>
      <c r="I2096" t="str">
        <f>VLOOKUP($B2096&amp;$E2096,'Employee List'!$A:$E,5,0)</f>
        <v>E-1139</v>
      </c>
    </row>
    <row r="2097" spans="1:9" x14ac:dyDescent="0.35">
      <c r="A2097" t="s">
        <v>1257</v>
      </c>
      <c r="B2097" t="s">
        <v>64</v>
      </c>
      <c r="C2097" t="s">
        <v>352</v>
      </c>
      <c r="D2097" t="s">
        <v>1269</v>
      </c>
      <c r="E2097" t="s">
        <v>31</v>
      </c>
      <c r="F2097">
        <v>3431</v>
      </c>
      <c r="G2097">
        <v>5485</v>
      </c>
      <c r="H2097">
        <v>1.5986592830078694</v>
      </c>
      <c r="I2097" t="str">
        <f>VLOOKUP($B2097&amp;$E2097,'Employee List'!$A:$E,5,0)</f>
        <v>E-1139</v>
      </c>
    </row>
    <row r="2098" spans="1:9" x14ac:dyDescent="0.35">
      <c r="A2098" t="s">
        <v>1257</v>
      </c>
      <c r="B2098" t="s">
        <v>64</v>
      </c>
      <c r="C2098" t="s">
        <v>352</v>
      </c>
      <c r="D2098" t="s">
        <v>1270</v>
      </c>
      <c r="E2098" t="s">
        <v>29</v>
      </c>
      <c r="F2098">
        <v>3162</v>
      </c>
      <c r="G2098">
        <v>4167</v>
      </c>
      <c r="H2098">
        <v>1.3178368121442126</v>
      </c>
      <c r="I2098" t="str">
        <f>VLOOKUP($B2098&amp;$E2098,'Employee List'!$A:$E,5,0)</f>
        <v>E-1139</v>
      </c>
    </row>
    <row r="2099" spans="1:9" x14ac:dyDescent="0.35">
      <c r="A2099" t="s">
        <v>1257</v>
      </c>
      <c r="B2099" t="s">
        <v>64</v>
      </c>
      <c r="C2099" t="s">
        <v>352</v>
      </c>
      <c r="D2099" t="s">
        <v>1270</v>
      </c>
      <c r="E2099" t="s">
        <v>30</v>
      </c>
      <c r="F2099">
        <v>3334</v>
      </c>
      <c r="G2099">
        <v>3385</v>
      </c>
      <c r="H2099">
        <v>1.0152969406118777</v>
      </c>
      <c r="I2099" t="str">
        <f>VLOOKUP($B2099&amp;$E2099,'Employee List'!$A:$E,5,0)</f>
        <v>E-1139</v>
      </c>
    </row>
    <row r="2100" spans="1:9" x14ac:dyDescent="0.35">
      <c r="A2100" t="s">
        <v>1257</v>
      </c>
      <c r="B2100" t="s">
        <v>64</v>
      </c>
      <c r="C2100" t="s">
        <v>352</v>
      </c>
      <c r="D2100" t="s">
        <v>1270</v>
      </c>
      <c r="E2100" t="s">
        <v>31</v>
      </c>
      <c r="F2100">
        <v>2801</v>
      </c>
      <c r="G2100">
        <v>3436</v>
      </c>
      <c r="H2100">
        <v>1.2267047483041771</v>
      </c>
      <c r="I2100" t="str">
        <f>VLOOKUP($B2100&amp;$E2100,'Employee List'!$A:$E,5,0)</f>
        <v>E-1139</v>
      </c>
    </row>
    <row r="2101" spans="1:9" x14ac:dyDescent="0.35">
      <c r="A2101" t="s">
        <v>1257</v>
      </c>
      <c r="B2101" t="s">
        <v>64</v>
      </c>
      <c r="C2101" t="s">
        <v>352</v>
      </c>
      <c r="D2101" t="s">
        <v>1271</v>
      </c>
      <c r="E2101" t="s">
        <v>29</v>
      </c>
      <c r="F2101">
        <v>5866</v>
      </c>
      <c r="G2101">
        <v>10257</v>
      </c>
      <c r="H2101">
        <v>1.7485509717013297</v>
      </c>
      <c r="I2101" t="str">
        <f>VLOOKUP($B2101&amp;$E2101,'Employee List'!$A:$E,5,0)</f>
        <v>E-1139</v>
      </c>
    </row>
    <row r="2102" spans="1:9" x14ac:dyDescent="0.35">
      <c r="A2102" t="s">
        <v>1257</v>
      </c>
      <c r="B2102" t="s">
        <v>64</v>
      </c>
      <c r="C2102" t="s">
        <v>352</v>
      </c>
      <c r="D2102" t="s">
        <v>1271</v>
      </c>
      <c r="E2102" t="s">
        <v>30</v>
      </c>
      <c r="F2102">
        <v>4099</v>
      </c>
      <c r="G2102">
        <v>3791</v>
      </c>
      <c r="H2102">
        <v>0.92485972188338617</v>
      </c>
      <c r="I2102" t="str">
        <f>VLOOKUP($B2102&amp;$E2102,'Employee List'!$A:$E,5,0)</f>
        <v>E-1139</v>
      </c>
    </row>
    <row r="2103" spans="1:9" x14ac:dyDescent="0.35">
      <c r="A2103" t="s">
        <v>1257</v>
      </c>
      <c r="B2103" t="s">
        <v>64</v>
      </c>
      <c r="C2103" t="s">
        <v>352</v>
      </c>
      <c r="D2103" t="s">
        <v>1271</v>
      </c>
      <c r="E2103" t="s">
        <v>31</v>
      </c>
      <c r="F2103">
        <v>4346</v>
      </c>
      <c r="G2103">
        <v>7263</v>
      </c>
      <c r="H2103">
        <v>1.6711919005982512</v>
      </c>
      <c r="I2103" t="str">
        <f>VLOOKUP($B2103&amp;$E2103,'Employee List'!$A:$E,5,0)</f>
        <v>E-1139</v>
      </c>
    </row>
    <row r="2104" spans="1:9" x14ac:dyDescent="0.35">
      <c r="A2104" t="s">
        <v>1257</v>
      </c>
      <c r="B2104" t="s">
        <v>64</v>
      </c>
      <c r="C2104" t="s">
        <v>352</v>
      </c>
      <c r="D2104" t="s">
        <v>1258</v>
      </c>
      <c r="E2104" t="s">
        <v>29</v>
      </c>
      <c r="F2104">
        <v>39437</v>
      </c>
      <c r="G2104">
        <v>42766</v>
      </c>
      <c r="H2104">
        <v>1.0844131145878235</v>
      </c>
      <c r="I2104" t="str">
        <f>VLOOKUP($B2104&amp;$E2104,'Employee List'!$A:$E,5,0)</f>
        <v>E-1139</v>
      </c>
    </row>
    <row r="2105" spans="1:9" x14ac:dyDescent="0.35">
      <c r="A2105" t="s">
        <v>1257</v>
      </c>
      <c r="B2105" t="s">
        <v>64</v>
      </c>
      <c r="C2105" t="s">
        <v>352</v>
      </c>
      <c r="D2105" t="s">
        <v>1258</v>
      </c>
      <c r="E2105" t="s">
        <v>30</v>
      </c>
      <c r="F2105">
        <v>38506</v>
      </c>
      <c r="G2105">
        <v>38139</v>
      </c>
      <c r="H2105">
        <v>0.99046901781540542</v>
      </c>
      <c r="I2105" t="str">
        <f>VLOOKUP($B2105&amp;$E2105,'Employee List'!$A:$E,5,0)</f>
        <v>E-1139</v>
      </c>
    </row>
    <row r="2106" spans="1:9" x14ac:dyDescent="0.35">
      <c r="A2106" t="s">
        <v>1257</v>
      </c>
      <c r="B2106" t="s">
        <v>64</v>
      </c>
      <c r="C2106" t="s">
        <v>352</v>
      </c>
      <c r="D2106" t="s">
        <v>1258</v>
      </c>
      <c r="E2106" t="s">
        <v>31</v>
      </c>
      <c r="F2106">
        <v>36433</v>
      </c>
      <c r="G2106">
        <v>31598</v>
      </c>
      <c r="H2106">
        <v>0.86729064309828996</v>
      </c>
      <c r="I2106" t="str">
        <f>VLOOKUP($B2106&amp;$E2106,'Employee List'!$A:$E,5,0)</f>
        <v>E-1139</v>
      </c>
    </row>
    <row r="2107" spans="1:9" x14ac:dyDescent="0.35">
      <c r="A2107" t="s">
        <v>1257</v>
      </c>
      <c r="B2107" t="s">
        <v>64</v>
      </c>
      <c r="C2107" t="s">
        <v>352</v>
      </c>
      <c r="D2107" t="s">
        <v>1272</v>
      </c>
      <c r="E2107" t="s">
        <v>29</v>
      </c>
      <c r="F2107">
        <v>11676</v>
      </c>
      <c r="G2107">
        <v>5715</v>
      </c>
      <c r="H2107">
        <v>0.48946557040082223</v>
      </c>
      <c r="I2107" t="str">
        <f>VLOOKUP($B2107&amp;$E2107,'Employee List'!$A:$E,5,0)</f>
        <v>E-1139</v>
      </c>
    </row>
    <row r="2108" spans="1:9" x14ac:dyDescent="0.35">
      <c r="A2108" t="s">
        <v>1257</v>
      </c>
      <c r="B2108" t="s">
        <v>64</v>
      </c>
      <c r="C2108" t="s">
        <v>352</v>
      </c>
      <c r="D2108" t="s">
        <v>1272</v>
      </c>
      <c r="E2108" t="s">
        <v>30</v>
      </c>
      <c r="F2108">
        <v>12590</v>
      </c>
      <c r="G2108">
        <v>6450</v>
      </c>
      <c r="H2108">
        <v>0.5123113582208102</v>
      </c>
      <c r="I2108" t="str">
        <f>VLOOKUP($B2108&amp;$E2108,'Employee List'!$A:$E,5,0)</f>
        <v>E-1139</v>
      </c>
    </row>
    <row r="2109" spans="1:9" x14ac:dyDescent="0.35">
      <c r="A2109" t="s">
        <v>1257</v>
      </c>
      <c r="B2109" t="s">
        <v>64</v>
      </c>
      <c r="C2109" t="s">
        <v>352</v>
      </c>
      <c r="D2109" t="s">
        <v>1272</v>
      </c>
      <c r="E2109" t="s">
        <v>31</v>
      </c>
      <c r="F2109">
        <v>10371</v>
      </c>
      <c r="G2109">
        <v>5333</v>
      </c>
      <c r="H2109">
        <v>0.51422235078584511</v>
      </c>
      <c r="I2109" t="str">
        <f>VLOOKUP($B2109&amp;$E2109,'Employee List'!$A:$E,5,0)</f>
        <v>E-1139</v>
      </c>
    </row>
    <row r="2110" spans="1:9" x14ac:dyDescent="0.35">
      <c r="A2110" t="s">
        <v>1257</v>
      </c>
      <c r="B2110" t="s">
        <v>64</v>
      </c>
      <c r="C2110" t="s">
        <v>352</v>
      </c>
      <c r="D2110" t="s">
        <v>1259</v>
      </c>
      <c r="E2110" t="s">
        <v>29</v>
      </c>
      <c r="F2110">
        <v>15700</v>
      </c>
      <c r="G2110">
        <v>12929</v>
      </c>
      <c r="H2110">
        <v>0.8235031847133758</v>
      </c>
      <c r="I2110" t="str">
        <f>VLOOKUP($B2110&amp;$E2110,'Employee List'!$A:$E,5,0)</f>
        <v>E-1139</v>
      </c>
    </row>
    <row r="2111" spans="1:9" x14ac:dyDescent="0.35">
      <c r="A2111" t="s">
        <v>1257</v>
      </c>
      <c r="B2111" t="s">
        <v>64</v>
      </c>
      <c r="C2111" t="s">
        <v>352</v>
      </c>
      <c r="D2111" t="s">
        <v>1259</v>
      </c>
      <c r="E2111" t="s">
        <v>30</v>
      </c>
      <c r="F2111">
        <v>16335</v>
      </c>
      <c r="G2111">
        <v>8842</v>
      </c>
      <c r="H2111">
        <v>0.54129170492806855</v>
      </c>
      <c r="I2111" t="str">
        <f>VLOOKUP($B2111&amp;$E2111,'Employee List'!$A:$E,5,0)</f>
        <v>E-1139</v>
      </c>
    </row>
    <row r="2112" spans="1:9" x14ac:dyDescent="0.35">
      <c r="A2112" t="s">
        <v>1257</v>
      </c>
      <c r="B2112" t="s">
        <v>64</v>
      </c>
      <c r="C2112" t="s">
        <v>352</v>
      </c>
      <c r="D2112" t="s">
        <v>1259</v>
      </c>
      <c r="E2112" t="s">
        <v>31</v>
      </c>
      <c r="F2112">
        <v>15745</v>
      </c>
      <c r="G2112">
        <v>8400</v>
      </c>
      <c r="H2112">
        <v>0.53350269926960936</v>
      </c>
      <c r="I2112" t="str">
        <f>VLOOKUP($B2112&amp;$E2112,'Employee List'!$A:$E,5,0)</f>
        <v>E-1139</v>
      </c>
    </row>
    <row r="2113" spans="1:9" x14ac:dyDescent="0.35">
      <c r="A2113" t="s">
        <v>1257</v>
      </c>
      <c r="B2113" t="s">
        <v>64</v>
      </c>
      <c r="C2113" t="s">
        <v>352</v>
      </c>
      <c r="D2113" t="s">
        <v>1273</v>
      </c>
      <c r="E2113" t="s">
        <v>29</v>
      </c>
      <c r="F2113">
        <v>8093</v>
      </c>
      <c r="G2113">
        <v>6426</v>
      </c>
      <c r="H2113">
        <v>0.79401952304460643</v>
      </c>
      <c r="I2113" t="str">
        <f>VLOOKUP($B2113&amp;$E2113,'Employee List'!$A:$E,5,0)</f>
        <v>E-1139</v>
      </c>
    </row>
    <row r="2114" spans="1:9" x14ac:dyDescent="0.35">
      <c r="A2114" t="s">
        <v>1257</v>
      </c>
      <c r="B2114" t="s">
        <v>64</v>
      </c>
      <c r="C2114" t="s">
        <v>352</v>
      </c>
      <c r="D2114" t="s">
        <v>1273</v>
      </c>
      <c r="E2114" t="s">
        <v>30</v>
      </c>
      <c r="F2114">
        <v>5006</v>
      </c>
      <c r="G2114">
        <v>3274</v>
      </c>
      <c r="H2114">
        <v>0.6540151817818618</v>
      </c>
      <c r="I2114" t="str">
        <f>VLOOKUP($B2114&amp;$E2114,'Employee List'!$A:$E,5,0)</f>
        <v>E-1139</v>
      </c>
    </row>
    <row r="2115" spans="1:9" x14ac:dyDescent="0.35">
      <c r="A2115" t="s">
        <v>1257</v>
      </c>
      <c r="B2115" t="s">
        <v>64</v>
      </c>
      <c r="C2115" t="s">
        <v>352</v>
      </c>
      <c r="D2115" t="s">
        <v>1273</v>
      </c>
      <c r="E2115" t="s">
        <v>31</v>
      </c>
      <c r="F2115">
        <v>6579</v>
      </c>
      <c r="G2115">
        <v>3750</v>
      </c>
      <c r="H2115">
        <v>0.56999544003647973</v>
      </c>
      <c r="I2115" t="str">
        <f>VLOOKUP($B2115&amp;$E2115,'Employee List'!$A:$E,5,0)</f>
        <v>E-1139</v>
      </c>
    </row>
    <row r="2116" spans="1:9" x14ac:dyDescent="0.35">
      <c r="A2116" t="s">
        <v>1257</v>
      </c>
      <c r="B2116" t="s">
        <v>64</v>
      </c>
      <c r="C2116" t="s">
        <v>352</v>
      </c>
      <c r="D2116" t="s">
        <v>1275</v>
      </c>
      <c r="E2116" t="s">
        <v>29</v>
      </c>
      <c r="F2116">
        <v>25796</v>
      </c>
      <c r="G2116">
        <v>16034</v>
      </c>
      <c r="H2116">
        <v>0.62156923554039389</v>
      </c>
      <c r="I2116" t="str">
        <f>VLOOKUP($B2116&amp;$E2116,'Employee List'!$A:$E,5,0)</f>
        <v>E-1139</v>
      </c>
    </row>
    <row r="2117" spans="1:9" x14ac:dyDescent="0.35">
      <c r="A2117" t="s">
        <v>1257</v>
      </c>
      <c r="B2117" t="s">
        <v>64</v>
      </c>
      <c r="C2117" t="s">
        <v>352</v>
      </c>
      <c r="D2117" t="s">
        <v>1275</v>
      </c>
      <c r="E2117" t="s">
        <v>30</v>
      </c>
      <c r="F2117">
        <v>26250</v>
      </c>
      <c r="G2117">
        <v>12036</v>
      </c>
      <c r="H2117">
        <v>0.45851428571428571</v>
      </c>
      <c r="I2117" t="str">
        <f>VLOOKUP($B2117&amp;$E2117,'Employee List'!$A:$E,5,0)</f>
        <v>E-1139</v>
      </c>
    </row>
    <row r="2118" spans="1:9" x14ac:dyDescent="0.35">
      <c r="A2118" t="s">
        <v>1257</v>
      </c>
      <c r="B2118" t="s">
        <v>64</v>
      </c>
      <c r="C2118" t="s">
        <v>352</v>
      </c>
      <c r="D2118" t="s">
        <v>1275</v>
      </c>
      <c r="E2118" t="s">
        <v>31</v>
      </c>
      <c r="F2118">
        <v>27927</v>
      </c>
      <c r="G2118">
        <v>22920</v>
      </c>
      <c r="H2118">
        <v>0.82071113975722421</v>
      </c>
      <c r="I2118" t="str">
        <f>VLOOKUP($B2118&amp;$E2118,'Employee List'!$A:$E,5,0)</f>
        <v>E-1139</v>
      </c>
    </row>
    <row r="2119" spans="1:9" x14ac:dyDescent="0.35">
      <c r="A2119" t="s">
        <v>1257</v>
      </c>
      <c r="B2119" t="s">
        <v>64</v>
      </c>
      <c r="C2119" t="s">
        <v>352</v>
      </c>
      <c r="D2119" t="s">
        <v>1276</v>
      </c>
      <c r="E2119" t="s">
        <v>29</v>
      </c>
      <c r="F2119">
        <v>4667</v>
      </c>
      <c r="G2119">
        <v>5170</v>
      </c>
      <c r="H2119">
        <v>1.1077780158560102</v>
      </c>
      <c r="I2119" t="str">
        <f>VLOOKUP($B2119&amp;$E2119,'Employee List'!$A:$E,5,0)</f>
        <v>E-1139</v>
      </c>
    </row>
    <row r="2120" spans="1:9" x14ac:dyDescent="0.35">
      <c r="A2120" t="s">
        <v>1257</v>
      </c>
      <c r="B2120" t="s">
        <v>64</v>
      </c>
      <c r="C2120" t="s">
        <v>352</v>
      </c>
      <c r="D2120" t="s">
        <v>1276</v>
      </c>
      <c r="E2120" t="s">
        <v>30</v>
      </c>
      <c r="F2120">
        <v>3654</v>
      </c>
      <c r="G2120">
        <v>5058</v>
      </c>
      <c r="H2120">
        <v>1.3842364532019704</v>
      </c>
      <c r="I2120" t="str">
        <f>VLOOKUP($B2120&amp;$E2120,'Employee List'!$A:$E,5,0)</f>
        <v>E-1139</v>
      </c>
    </row>
    <row r="2121" spans="1:9" x14ac:dyDescent="0.35">
      <c r="A2121" t="s">
        <v>1257</v>
      </c>
      <c r="B2121" t="s">
        <v>64</v>
      </c>
      <c r="C2121" t="s">
        <v>352</v>
      </c>
      <c r="D2121" t="s">
        <v>1276</v>
      </c>
      <c r="E2121" t="s">
        <v>31</v>
      </c>
      <c r="F2121">
        <v>3130</v>
      </c>
      <c r="G2121">
        <v>3751</v>
      </c>
      <c r="H2121">
        <v>1.1984025559105431</v>
      </c>
      <c r="I2121" t="str">
        <f>VLOOKUP($B2121&amp;$E2121,'Employee List'!$A:$E,5,0)</f>
        <v>E-1139</v>
      </c>
    </row>
    <row r="2122" spans="1:9" x14ac:dyDescent="0.35">
      <c r="A2122" t="s">
        <v>1257</v>
      </c>
      <c r="B2122" t="s">
        <v>64</v>
      </c>
      <c r="C2122" t="s">
        <v>352</v>
      </c>
      <c r="D2122" t="s">
        <v>1277</v>
      </c>
      <c r="E2122" t="s">
        <v>29</v>
      </c>
      <c r="F2122">
        <v>7193</v>
      </c>
      <c r="G2122">
        <v>1730</v>
      </c>
      <c r="H2122">
        <v>0.24051160850827194</v>
      </c>
      <c r="I2122" t="str">
        <f>VLOOKUP($B2122&amp;$E2122,'Employee List'!$A:$E,5,0)</f>
        <v>E-1139</v>
      </c>
    </row>
    <row r="2123" spans="1:9" x14ac:dyDescent="0.35">
      <c r="A2123" t="s">
        <v>1257</v>
      </c>
      <c r="B2123" t="s">
        <v>64</v>
      </c>
      <c r="C2123" t="s">
        <v>352</v>
      </c>
      <c r="D2123" t="s">
        <v>1277</v>
      </c>
      <c r="E2123" t="s">
        <v>30</v>
      </c>
      <c r="F2123">
        <v>6948</v>
      </c>
      <c r="G2123">
        <v>5672</v>
      </c>
      <c r="H2123">
        <v>0.81635002878526197</v>
      </c>
      <c r="I2123" t="str">
        <f>VLOOKUP($B2123&amp;$E2123,'Employee List'!$A:$E,5,0)</f>
        <v>E-1139</v>
      </c>
    </row>
    <row r="2124" spans="1:9" x14ac:dyDescent="0.35">
      <c r="A2124" t="s">
        <v>1257</v>
      </c>
      <c r="B2124" t="s">
        <v>64</v>
      </c>
      <c r="C2124" t="s">
        <v>352</v>
      </c>
      <c r="D2124" t="s">
        <v>1277</v>
      </c>
      <c r="E2124" t="s">
        <v>31</v>
      </c>
      <c r="F2124">
        <v>4356</v>
      </c>
      <c r="G2124">
        <v>6205</v>
      </c>
      <c r="H2124">
        <v>1.4244719926538107</v>
      </c>
      <c r="I2124" t="str">
        <f>VLOOKUP($B2124&amp;$E2124,'Employee List'!$A:$E,5,0)</f>
        <v>E-1139</v>
      </c>
    </row>
    <row r="2125" spans="1:9" x14ac:dyDescent="0.35">
      <c r="A2125" t="s">
        <v>1257</v>
      </c>
      <c r="B2125" t="s">
        <v>64</v>
      </c>
      <c r="C2125" t="s">
        <v>352</v>
      </c>
      <c r="D2125" t="s">
        <v>1278</v>
      </c>
      <c r="E2125" t="s">
        <v>29</v>
      </c>
      <c r="F2125">
        <v>7129</v>
      </c>
      <c r="G2125">
        <v>5781</v>
      </c>
      <c r="H2125">
        <v>0.81091317155281251</v>
      </c>
      <c r="I2125" t="str">
        <f>VLOOKUP($B2125&amp;$E2125,'Employee List'!$A:$E,5,0)</f>
        <v>E-1139</v>
      </c>
    </row>
    <row r="2126" spans="1:9" x14ac:dyDescent="0.35">
      <c r="A2126" t="s">
        <v>1257</v>
      </c>
      <c r="B2126" t="s">
        <v>64</v>
      </c>
      <c r="C2126" t="s">
        <v>352</v>
      </c>
      <c r="D2126" t="s">
        <v>1278</v>
      </c>
      <c r="E2126" t="s">
        <v>30</v>
      </c>
      <c r="F2126">
        <v>10325</v>
      </c>
      <c r="G2126">
        <v>4201</v>
      </c>
      <c r="H2126">
        <v>0.40687651331719127</v>
      </c>
      <c r="I2126" t="str">
        <f>VLOOKUP($B2126&amp;$E2126,'Employee List'!$A:$E,5,0)</f>
        <v>E-1139</v>
      </c>
    </row>
    <row r="2127" spans="1:9" x14ac:dyDescent="0.35">
      <c r="A2127" t="s">
        <v>1257</v>
      </c>
      <c r="B2127" t="s">
        <v>64</v>
      </c>
      <c r="C2127" t="s">
        <v>352</v>
      </c>
      <c r="D2127" t="s">
        <v>1278</v>
      </c>
      <c r="E2127" t="s">
        <v>31</v>
      </c>
      <c r="F2127">
        <v>6578</v>
      </c>
      <c r="G2127">
        <v>7053</v>
      </c>
      <c r="H2127">
        <v>1.0722103982973548</v>
      </c>
      <c r="I2127" t="str">
        <f>VLOOKUP($B2127&amp;$E2127,'Employee List'!$A:$E,5,0)</f>
        <v>E-1139</v>
      </c>
    </row>
    <row r="2128" spans="1:9" x14ac:dyDescent="0.35">
      <c r="A2128" t="s">
        <v>1257</v>
      </c>
      <c r="B2128" t="s">
        <v>64</v>
      </c>
      <c r="C2128" t="s">
        <v>352</v>
      </c>
      <c r="D2128" t="s">
        <v>1279</v>
      </c>
      <c r="E2128" t="s">
        <v>29</v>
      </c>
      <c r="F2128">
        <v>2490</v>
      </c>
      <c r="G2128">
        <v>1221</v>
      </c>
      <c r="H2128">
        <v>0.49036144578313251</v>
      </c>
      <c r="I2128" t="str">
        <f>VLOOKUP($B2128&amp;$E2128,'Employee List'!$A:$E,5,0)</f>
        <v>E-1139</v>
      </c>
    </row>
    <row r="2129" spans="1:9" x14ac:dyDescent="0.35">
      <c r="A2129" t="s">
        <v>1257</v>
      </c>
      <c r="B2129" t="s">
        <v>64</v>
      </c>
      <c r="C2129" t="s">
        <v>352</v>
      </c>
      <c r="D2129" t="s">
        <v>1279</v>
      </c>
      <c r="E2129" t="s">
        <v>30</v>
      </c>
      <c r="F2129">
        <v>2460</v>
      </c>
      <c r="G2129">
        <v>5011</v>
      </c>
      <c r="H2129">
        <v>2.0369918699186993</v>
      </c>
      <c r="I2129" t="str">
        <f>VLOOKUP($B2129&amp;$E2129,'Employee List'!$A:$E,5,0)</f>
        <v>E-1139</v>
      </c>
    </row>
    <row r="2130" spans="1:9" x14ac:dyDescent="0.35">
      <c r="A2130" t="s">
        <v>1257</v>
      </c>
      <c r="B2130" t="s">
        <v>64</v>
      </c>
      <c r="C2130" t="s">
        <v>352</v>
      </c>
      <c r="D2130" t="s">
        <v>1279</v>
      </c>
      <c r="E2130" t="s">
        <v>31</v>
      </c>
      <c r="F2130">
        <v>1839</v>
      </c>
      <c r="G2130">
        <v>5025</v>
      </c>
      <c r="H2130">
        <v>2.7324632952691679</v>
      </c>
      <c r="I2130" t="str">
        <f>VLOOKUP($B2130&amp;$E2130,'Employee List'!$A:$E,5,0)</f>
        <v>E-1139</v>
      </c>
    </row>
    <row r="2131" spans="1:9" x14ac:dyDescent="0.35">
      <c r="A2131" t="s">
        <v>1257</v>
      </c>
      <c r="B2131" t="s">
        <v>64</v>
      </c>
      <c r="C2131" t="s">
        <v>352</v>
      </c>
      <c r="D2131" t="s">
        <v>1280</v>
      </c>
      <c r="E2131" t="s">
        <v>29</v>
      </c>
      <c r="F2131">
        <v>9454</v>
      </c>
      <c r="G2131">
        <v>27780</v>
      </c>
      <c r="H2131">
        <v>2.9384387560820815</v>
      </c>
      <c r="I2131" t="str">
        <f>VLOOKUP($B2131&amp;$E2131,'Employee List'!$A:$E,5,0)</f>
        <v>E-1139</v>
      </c>
    </row>
    <row r="2132" spans="1:9" x14ac:dyDescent="0.35">
      <c r="A2132" t="s">
        <v>1257</v>
      </c>
      <c r="B2132" t="s">
        <v>64</v>
      </c>
      <c r="C2132" t="s">
        <v>352</v>
      </c>
      <c r="D2132" t="s">
        <v>1280</v>
      </c>
      <c r="E2132" t="s">
        <v>30</v>
      </c>
      <c r="F2132">
        <v>8433</v>
      </c>
      <c r="G2132">
        <v>61469</v>
      </c>
      <c r="H2132">
        <v>7.2891023360607141</v>
      </c>
      <c r="I2132" t="str">
        <f>VLOOKUP($B2132&amp;$E2132,'Employee List'!$A:$E,5,0)</f>
        <v>E-1139</v>
      </c>
    </row>
    <row r="2133" spans="1:9" x14ac:dyDescent="0.35">
      <c r="A2133" t="s">
        <v>1257</v>
      </c>
      <c r="B2133" t="s">
        <v>64</v>
      </c>
      <c r="C2133" t="s">
        <v>352</v>
      </c>
      <c r="D2133" t="s">
        <v>1280</v>
      </c>
      <c r="E2133" t="s">
        <v>31</v>
      </c>
      <c r="F2133">
        <v>9960</v>
      </c>
      <c r="G2133">
        <v>15278</v>
      </c>
      <c r="H2133">
        <v>1.5339357429718876</v>
      </c>
      <c r="I2133" t="str">
        <f>VLOOKUP($B2133&amp;$E2133,'Employee List'!$A:$E,5,0)</f>
        <v>E-1139</v>
      </c>
    </row>
    <row r="2134" spans="1:9" x14ac:dyDescent="0.35">
      <c r="A2134" t="s">
        <v>1257</v>
      </c>
      <c r="B2134" t="s">
        <v>64</v>
      </c>
      <c r="C2134" t="s">
        <v>352</v>
      </c>
      <c r="D2134" t="s">
        <v>1262</v>
      </c>
      <c r="E2134" t="s">
        <v>29</v>
      </c>
      <c r="F2134">
        <v>18437</v>
      </c>
      <c r="G2134">
        <v>18017</v>
      </c>
      <c r="H2134">
        <v>0.97721972121277867</v>
      </c>
      <c r="I2134" t="str">
        <f>VLOOKUP($B2134&amp;$E2134,'Employee List'!$A:$E,5,0)</f>
        <v>E-1139</v>
      </c>
    </row>
    <row r="2135" spans="1:9" x14ac:dyDescent="0.35">
      <c r="A2135" t="s">
        <v>1257</v>
      </c>
      <c r="B2135" t="s">
        <v>64</v>
      </c>
      <c r="C2135" t="s">
        <v>352</v>
      </c>
      <c r="D2135" t="s">
        <v>1262</v>
      </c>
      <c r="E2135" t="s">
        <v>30</v>
      </c>
      <c r="F2135">
        <v>15893</v>
      </c>
      <c r="G2135">
        <v>14411</v>
      </c>
      <c r="H2135">
        <v>0.90675139998741583</v>
      </c>
      <c r="I2135" t="str">
        <f>VLOOKUP($B2135&amp;$E2135,'Employee List'!$A:$E,5,0)</f>
        <v>E-1139</v>
      </c>
    </row>
    <row r="2136" spans="1:9" x14ac:dyDescent="0.35">
      <c r="A2136" t="s">
        <v>1257</v>
      </c>
      <c r="B2136" t="s">
        <v>64</v>
      </c>
      <c r="C2136" t="s">
        <v>352</v>
      </c>
      <c r="D2136" t="s">
        <v>1262</v>
      </c>
      <c r="E2136" t="s">
        <v>31</v>
      </c>
      <c r="F2136">
        <v>16559</v>
      </c>
      <c r="G2136">
        <v>20482</v>
      </c>
      <c r="H2136">
        <v>1.2369104414517784</v>
      </c>
      <c r="I2136" t="str">
        <f>VLOOKUP($B2136&amp;$E2136,'Employee List'!$A:$E,5,0)</f>
        <v>E-1139</v>
      </c>
    </row>
    <row r="2137" spans="1:9" x14ac:dyDescent="0.35">
      <c r="A2137" t="s">
        <v>1257</v>
      </c>
      <c r="B2137" t="s">
        <v>64</v>
      </c>
      <c r="C2137" t="s">
        <v>352</v>
      </c>
      <c r="D2137" t="s">
        <v>1282</v>
      </c>
      <c r="E2137" t="s">
        <v>30</v>
      </c>
      <c r="F2137">
        <v>7868</v>
      </c>
      <c r="G2137">
        <v>4275</v>
      </c>
      <c r="H2137">
        <v>0.54334011184544995</v>
      </c>
      <c r="I2137" t="str">
        <f>VLOOKUP($B2137&amp;$E2137,'Employee List'!$A:$E,5,0)</f>
        <v>E-1139</v>
      </c>
    </row>
    <row r="2138" spans="1:9" x14ac:dyDescent="0.35">
      <c r="A2138" t="s">
        <v>1257</v>
      </c>
      <c r="B2138" t="s">
        <v>64</v>
      </c>
      <c r="C2138" t="s">
        <v>352</v>
      </c>
      <c r="D2138" t="s">
        <v>1282</v>
      </c>
      <c r="E2138" t="s">
        <v>31</v>
      </c>
      <c r="F2138">
        <v>8992</v>
      </c>
      <c r="G2138">
        <v>3422</v>
      </c>
      <c r="H2138">
        <v>0.38056049822064059</v>
      </c>
      <c r="I2138" t="str">
        <f>VLOOKUP($B2138&amp;$E2138,'Employee List'!$A:$E,5,0)</f>
        <v>E-1139</v>
      </c>
    </row>
    <row r="2139" spans="1:9" x14ac:dyDescent="0.35">
      <c r="A2139" t="s">
        <v>1257</v>
      </c>
      <c r="B2139" t="s">
        <v>64</v>
      </c>
      <c r="C2139" t="s">
        <v>352</v>
      </c>
      <c r="D2139" t="s">
        <v>1281</v>
      </c>
      <c r="E2139" t="s">
        <v>29</v>
      </c>
      <c r="F2139">
        <v>4459</v>
      </c>
      <c r="G2139">
        <v>6508</v>
      </c>
      <c r="H2139">
        <v>1.4595200717649697</v>
      </c>
      <c r="I2139" t="str">
        <f>VLOOKUP($B2139&amp;$E2139,'Employee List'!$A:$E,5,0)</f>
        <v>E-1139</v>
      </c>
    </row>
    <row r="2140" spans="1:9" x14ac:dyDescent="0.35">
      <c r="A2140" t="s">
        <v>1257</v>
      </c>
      <c r="B2140" t="s">
        <v>64</v>
      </c>
      <c r="C2140" t="s">
        <v>352</v>
      </c>
      <c r="D2140" t="s">
        <v>1281</v>
      </c>
      <c r="E2140" t="s">
        <v>30</v>
      </c>
      <c r="F2140">
        <v>3765</v>
      </c>
      <c r="G2140">
        <v>3356</v>
      </c>
      <c r="H2140">
        <v>0.8913678618857902</v>
      </c>
      <c r="I2140" t="str">
        <f>VLOOKUP($B2140&amp;$E2140,'Employee List'!$A:$E,5,0)</f>
        <v>E-1139</v>
      </c>
    </row>
    <row r="2141" spans="1:9" x14ac:dyDescent="0.35">
      <c r="A2141" t="s">
        <v>1257</v>
      </c>
      <c r="B2141" t="s">
        <v>64</v>
      </c>
      <c r="C2141" t="s">
        <v>352</v>
      </c>
      <c r="D2141" t="s">
        <v>1281</v>
      </c>
      <c r="E2141" t="s">
        <v>31</v>
      </c>
      <c r="F2141">
        <v>5470</v>
      </c>
      <c r="G2141">
        <v>2221</v>
      </c>
      <c r="H2141">
        <v>0.4060329067641682</v>
      </c>
      <c r="I2141" t="str">
        <f>VLOOKUP($B2141&amp;$E2141,'Employee List'!$A:$E,5,0)</f>
        <v>E-1139</v>
      </c>
    </row>
    <row r="2142" spans="1:9" x14ac:dyDescent="0.35">
      <c r="A2142" t="s">
        <v>1257</v>
      </c>
      <c r="B2142" t="s">
        <v>65</v>
      </c>
      <c r="C2142" t="s">
        <v>352</v>
      </c>
      <c r="D2142" t="s">
        <v>1274</v>
      </c>
      <c r="E2142" t="s">
        <v>29</v>
      </c>
      <c r="F2142">
        <v>9772</v>
      </c>
      <c r="G2142">
        <v>7682</v>
      </c>
      <c r="H2142">
        <v>0.78612361850184198</v>
      </c>
      <c r="I2142" t="str">
        <f>VLOOKUP($B2142&amp;$E2142,'Employee List'!$A:$E,5,0)</f>
        <v>E-1140</v>
      </c>
    </row>
    <row r="2143" spans="1:9" x14ac:dyDescent="0.35">
      <c r="A2143" t="s">
        <v>1257</v>
      </c>
      <c r="B2143" t="s">
        <v>65</v>
      </c>
      <c r="C2143" t="s">
        <v>352</v>
      </c>
      <c r="D2143" t="s">
        <v>1274</v>
      </c>
      <c r="E2143" t="s">
        <v>30</v>
      </c>
      <c r="F2143">
        <v>9990</v>
      </c>
      <c r="G2143">
        <v>7689</v>
      </c>
      <c r="H2143">
        <v>0.76966966966966965</v>
      </c>
      <c r="I2143" t="str">
        <f>VLOOKUP($B2143&amp;$E2143,'Employee List'!$A:$E,5,0)</f>
        <v>E-1140</v>
      </c>
    </row>
    <row r="2144" spans="1:9" x14ac:dyDescent="0.35">
      <c r="A2144" t="s">
        <v>1257</v>
      </c>
      <c r="B2144" t="s">
        <v>65</v>
      </c>
      <c r="C2144" t="s">
        <v>352</v>
      </c>
      <c r="D2144" t="s">
        <v>1274</v>
      </c>
      <c r="E2144" t="s">
        <v>31</v>
      </c>
      <c r="F2144">
        <v>10894</v>
      </c>
      <c r="G2144">
        <v>7457</v>
      </c>
      <c r="H2144">
        <v>0.68450523223792914</v>
      </c>
      <c r="I2144" t="str">
        <f>VLOOKUP($B2144&amp;$E2144,'Employee List'!$A:$E,5,0)</f>
        <v>E-1140</v>
      </c>
    </row>
    <row r="2145" spans="1:9" x14ac:dyDescent="0.35">
      <c r="A2145" t="s">
        <v>1257</v>
      </c>
      <c r="B2145" t="s">
        <v>65</v>
      </c>
      <c r="C2145" t="s">
        <v>352</v>
      </c>
      <c r="D2145" t="s">
        <v>1263</v>
      </c>
      <c r="E2145" t="s">
        <v>29</v>
      </c>
      <c r="F2145">
        <v>61544</v>
      </c>
      <c r="G2145">
        <v>64764</v>
      </c>
      <c r="H2145">
        <v>1.0523202911737943</v>
      </c>
      <c r="I2145" t="str">
        <f>VLOOKUP($B2145&amp;$E2145,'Employee List'!$A:$E,5,0)</f>
        <v>E-1140</v>
      </c>
    </row>
    <row r="2146" spans="1:9" x14ac:dyDescent="0.35">
      <c r="A2146" t="s">
        <v>1257</v>
      </c>
      <c r="B2146" t="s">
        <v>65</v>
      </c>
      <c r="C2146" t="s">
        <v>352</v>
      </c>
      <c r="D2146" t="s">
        <v>1263</v>
      </c>
      <c r="E2146" t="s">
        <v>30</v>
      </c>
      <c r="F2146">
        <v>62167</v>
      </c>
      <c r="G2146">
        <v>32753</v>
      </c>
      <c r="H2146">
        <v>0.52685508388694968</v>
      </c>
      <c r="I2146" t="str">
        <f>VLOOKUP($B2146&amp;$E2146,'Employee List'!$A:$E,5,0)</f>
        <v>E-1140</v>
      </c>
    </row>
    <row r="2147" spans="1:9" x14ac:dyDescent="0.35">
      <c r="A2147" t="s">
        <v>1257</v>
      </c>
      <c r="B2147" t="s">
        <v>65</v>
      </c>
      <c r="C2147" t="s">
        <v>352</v>
      </c>
      <c r="D2147" t="s">
        <v>1263</v>
      </c>
      <c r="E2147" t="s">
        <v>31</v>
      </c>
      <c r="F2147">
        <v>61271</v>
      </c>
      <c r="G2147">
        <v>139361</v>
      </c>
      <c r="H2147">
        <v>2.2745018034633024</v>
      </c>
      <c r="I2147" t="str">
        <f>VLOOKUP($B2147&amp;$E2147,'Employee List'!$A:$E,5,0)</f>
        <v>E-1140</v>
      </c>
    </row>
    <row r="2148" spans="1:9" x14ac:dyDescent="0.35">
      <c r="A2148" t="s">
        <v>1257</v>
      </c>
      <c r="B2148" t="s">
        <v>65</v>
      </c>
      <c r="C2148" t="s">
        <v>352</v>
      </c>
      <c r="D2148" t="s">
        <v>1264</v>
      </c>
      <c r="E2148" t="s">
        <v>29</v>
      </c>
      <c r="F2148">
        <v>36921</v>
      </c>
      <c r="G2148">
        <v>100179</v>
      </c>
      <c r="H2148">
        <v>2.7133338750304703</v>
      </c>
      <c r="I2148" t="str">
        <f>VLOOKUP($B2148&amp;$E2148,'Employee List'!$A:$E,5,0)</f>
        <v>E-1140</v>
      </c>
    </row>
    <row r="2149" spans="1:9" x14ac:dyDescent="0.35">
      <c r="A2149" t="s">
        <v>1257</v>
      </c>
      <c r="B2149" t="s">
        <v>65</v>
      </c>
      <c r="C2149" t="s">
        <v>352</v>
      </c>
      <c r="D2149" t="s">
        <v>1264</v>
      </c>
      <c r="E2149" t="s">
        <v>30</v>
      </c>
      <c r="F2149">
        <v>37174</v>
      </c>
      <c r="G2149">
        <v>26243</v>
      </c>
      <c r="H2149">
        <v>0.70595039543767146</v>
      </c>
      <c r="I2149" t="str">
        <f>VLOOKUP($B2149&amp;$E2149,'Employee List'!$A:$E,5,0)</f>
        <v>E-1140</v>
      </c>
    </row>
    <row r="2150" spans="1:9" x14ac:dyDescent="0.35">
      <c r="A2150" t="s">
        <v>1257</v>
      </c>
      <c r="B2150" t="s">
        <v>65</v>
      </c>
      <c r="C2150" t="s">
        <v>352</v>
      </c>
      <c r="D2150" t="s">
        <v>1264</v>
      </c>
      <c r="E2150" t="s">
        <v>31</v>
      </c>
      <c r="F2150">
        <v>33957</v>
      </c>
      <c r="G2150">
        <v>78533</v>
      </c>
      <c r="H2150">
        <v>2.3127190270047411</v>
      </c>
      <c r="I2150" t="str">
        <f>VLOOKUP($B2150&amp;$E2150,'Employee List'!$A:$E,5,0)</f>
        <v>E-1140</v>
      </c>
    </row>
    <row r="2151" spans="1:9" x14ac:dyDescent="0.35">
      <c r="A2151" t="s">
        <v>1257</v>
      </c>
      <c r="B2151" t="s">
        <v>65</v>
      </c>
      <c r="C2151" t="s">
        <v>352</v>
      </c>
      <c r="D2151" t="s">
        <v>1265</v>
      </c>
      <c r="E2151" t="s">
        <v>29</v>
      </c>
      <c r="F2151">
        <v>2959</v>
      </c>
      <c r="G2151">
        <v>3610</v>
      </c>
      <c r="H2151">
        <v>1.2200067590402164</v>
      </c>
      <c r="I2151" t="str">
        <f>VLOOKUP($B2151&amp;$E2151,'Employee List'!$A:$E,5,0)</f>
        <v>E-1140</v>
      </c>
    </row>
    <row r="2152" spans="1:9" x14ac:dyDescent="0.35">
      <c r="A2152" t="s">
        <v>1257</v>
      </c>
      <c r="B2152" t="s">
        <v>65</v>
      </c>
      <c r="C2152" t="s">
        <v>352</v>
      </c>
      <c r="D2152" t="s">
        <v>1265</v>
      </c>
      <c r="E2152" t="s">
        <v>30</v>
      </c>
      <c r="F2152">
        <v>3719</v>
      </c>
      <c r="G2152">
        <v>5090</v>
      </c>
      <c r="H2152">
        <v>1.368647485883302</v>
      </c>
      <c r="I2152" t="str">
        <f>VLOOKUP($B2152&amp;$E2152,'Employee List'!$A:$E,5,0)</f>
        <v>E-1140</v>
      </c>
    </row>
    <row r="2153" spans="1:9" x14ac:dyDescent="0.35">
      <c r="A2153" t="s">
        <v>1257</v>
      </c>
      <c r="B2153" t="s">
        <v>65</v>
      </c>
      <c r="C2153" t="s">
        <v>352</v>
      </c>
      <c r="D2153" t="s">
        <v>1265</v>
      </c>
      <c r="E2153" t="s">
        <v>31</v>
      </c>
      <c r="F2153">
        <v>2136</v>
      </c>
      <c r="G2153">
        <v>3459</v>
      </c>
      <c r="H2153">
        <v>1.6193820224719102</v>
      </c>
      <c r="I2153" t="str">
        <f>VLOOKUP($B2153&amp;$E2153,'Employee List'!$A:$E,5,0)</f>
        <v>E-1140</v>
      </c>
    </row>
    <row r="2154" spans="1:9" x14ac:dyDescent="0.35">
      <c r="A2154" t="s">
        <v>1257</v>
      </c>
      <c r="B2154" t="s">
        <v>65</v>
      </c>
      <c r="C2154" t="s">
        <v>352</v>
      </c>
      <c r="D2154" t="s">
        <v>1260</v>
      </c>
      <c r="E2154" t="s">
        <v>29</v>
      </c>
      <c r="F2154">
        <v>41667</v>
      </c>
      <c r="G2154">
        <v>11981</v>
      </c>
      <c r="H2154">
        <v>0.28754169966640269</v>
      </c>
      <c r="I2154" t="str">
        <f>VLOOKUP($B2154&amp;$E2154,'Employee List'!$A:$E,5,0)</f>
        <v>E-1140</v>
      </c>
    </row>
    <row r="2155" spans="1:9" x14ac:dyDescent="0.35">
      <c r="A2155" t="s">
        <v>1257</v>
      </c>
      <c r="B2155" t="s">
        <v>65</v>
      </c>
      <c r="C2155" t="s">
        <v>352</v>
      </c>
      <c r="D2155" t="s">
        <v>1260</v>
      </c>
      <c r="E2155" t="s">
        <v>30</v>
      </c>
      <c r="F2155">
        <v>41700</v>
      </c>
      <c r="G2155">
        <v>26258</v>
      </c>
      <c r="H2155">
        <v>0.62968824940047963</v>
      </c>
      <c r="I2155" t="str">
        <f>VLOOKUP($B2155&amp;$E2155,'Employee List'!$A:$E,5,0)</f>
        <v>E-1140</v>
      </c>
    </row>
    <row r="2156" spans="1:9" x14ac:dyDescent="0.35">
      <c r="A2156" t="s">
        <v>1257</v>
      </c>
      <c r="B2156" t="s">
        <v>65</v>
      </c>
      <c r="C2156" t="s">
        <v>352</v>
      </c>
      <c r="D2156" t="s">
        <v>1260</v>
      </c>
      <c r="E2156" t="s">
        <v>31</v>
      </c>
      <c r="F2156">
        <v>48982</v>
      </c>
      <c r="G2156">
        <v>26982</v>
      </c>
      <c r="H2156">
        <v>0.55085541627536649</v>
      </c>
      <c r="I2156" t="str">
        <f>VLOOKUP($B2156&amp;$E2156,'Employee List'!$A:$E,5,0)</f>
        <v>E-1140</v>
      </c>
    </row>
    <row r="2157" spans="1:9" x14ac:dyDescent="0.35">
      <c r="A2157" t="s">
        <v>1257</v>
      </c>
      <c r="B2157" t="s">
        <v>65</v>
      </c>
      <c r="C2157" t="s">
        <v>352</v>
      </c>
      <c r="D2157" t="s">
        <v>1261</v>
      </c>
      <c r="E2157" t="s">
        <v>29</v>
      </c>
      <c r="F2157">
        <v>121060</v>
      </c>
      <c r="G2157">
        <v>73026</v>
      </c>
      <c r="H2157">
        <v>0.60322154303651088</v>
      </c>
      <c r="I2157" t="str">
        <f>VLOOKUP($B2157&amp;$E2157,'Employee List'!$A:$E,5,0)</f>
        <v>E-1140</v>
      </c>
    </row>
    <row r="2158" spans="1:9" x14ac:dyDescent="0.35">
      <c r="A2158" t="s">
        <v>1257</v>
      </c>
      <c r="B2158" t="s">
        <v>65</v>
      </c>
      <c r="C2158" t="s">
        <v>352</v>
      </c>
      <c r="D2158" t="s">
        <v>1261</v>
      </c>
      <c r="E2158" t="s">
        <v>30</v>
      </c>
      <c r="F2158">
        <v>122787</v>
      </c>
      <c r="G2158">
        <v>70547</v>
      </c>
      <c r="H2158">
        <v>0.57454779414758894</v>
      </c>
      <c r="I2158" t="str">
        <f>VLOOKUP($B2158&amp;$E2158,'Employee List'!$A:$E,5,0)</f>
        <v>E-1140</v>
      </c>
    </row>
    <row r="2159" spans="1:9" x14ac:dyDescent="0.35">
      <c r="A2159" t="s">
        <v>1257</v>
      </c>
      <c r="B2159" t="s">
        <v>65</v>
      </c>
      <c r="C2159" t="s">
        <v>352</v>
      </c>
      <c r="D2159" t="s">
        <v>1261</v>
      </c>
      <c r="E2159" t="s">
        <v>31</v>
      </c>
      <c r="F2159">
        <v>122882</v>
      </c>
      <c r="G2159">
        <v>69345</v>
      </c>
      <c r="H2159">
        <v>0.56432186976123433</v>
      </c>
      <c r="I2159" t="str">
        <f>VLOOKUP($B2159&amp;$E2159,'Employee List'!$A:$E,5,0)</f>
        <v>E-1140</v>
      </c>
    </row>
    <row r="2160" spans="1:9" x14ac:dyDescent="0.35">
      <c r="A2160" t="s">
        <v>1257</v>
      </c>
      <c r="B2160" t="s">
        <v>65</v>
      </c>
      <c r="C2160" t="s">
        <v>352</v>
      </c>
      <c r="D2160" t="s">
        <v>1266</v>
      </c>
      <c r="E2160" t="s">
        <v>29</v>
      </c>
      <c r="F2160">
        <v>14460</v>
      </c>
      <c r="G2160">
        <v>8658</v>
      </c>
      <c r="H2160">
        <v>0.59875518672199168</v>
      </c>
      <c r="I2160" t="str">
        <f>VLOOKUP($B2160&amp;$E2160,'Employee List'!$A:$E,5,0)</f>
        <v>E-1140</v>
      </c>
    </row>
    <row r="2161" spans="1:9" x14ac:dyDescent="0.35">
      <c r="A2161" t="s">
        <v>1257</v>
      </c>
      <c r="B2161" t="s">
        <v>65</v>
      </c>
      <c r="C2161" t="s">
        <v>352</v>
      </c>
      <c r="D2161" t="s">
        <v>1266</v>
      </c>
      <c r="E2161" t="s">
        <v>30</v>
      </c>
      <c r="F2161">
        <v>15246</v>
      </c>
      <c r="G2161">
        <v>11263</v>
      </c>
      <c r="H2161">
        <v>0.73875114784205698</v>
      </c>
      <c r="I2161" t="str">
        <f>VLOOKUP($B2161&amp;$E2161,'Employee List'!$A:$E,5,0)</f>
        <v>E-1140</v>
      </c>
    </row>
    <row r="2162" spans="1:9" x14ac:dyDescent="0.35">
      <c r="A2162" t="s">
        <v>1257</v>
      </c>
      <c r="B2162" t="s">
        <v>65</v>
      </c>
      <c r="C2162" t="s">
        <v>352</v>
      </c>
      <c r="D2162" t="s">
        <v>1266</v>
      </c>
      <c r="E2162" t="s">
        <v>31</v>
      </c>
      <c r="F2162">
        <v>16869</v>
      </c>
      <c r="G2162">
        <v>4132</v>
      </c>
      <c r="H2162">
        <v>0.24494635129527537</v>
      </c>
      <c r="I2162" t="str">
        <f>VLOOKUP($B2162&amp;$E2162,'Employee List'!$A:$E,5,0)</f>
        <v>E-1140</v>
      </c>
    </row>
    <row r="2163" spans="1:9" x14ac:dyDescent="0.35">
      <c r="A2163" t="s">
        <v>1257</v>
      </c>
      <c r="B2163" t="s">
        <v>65</v>
      </c>
      <c r="C2163" t="s">
        <v>352</v>
      </c>
      <c r="D2163" t="s">
        <v>1267</v>
      </c>
      <c r="E2163" t="s">
        <v>29</v>
      </c>
      <c r="F2163">
        <v>12757</v>
      </c>
      <c r="G2163">
        <v>9202</v>
      </c>
      <c r="H2163">
        <v>0.72132946617543314</v>
      </c>
      <c r="I2163" t="str">
        <f>VLOOKUP($B2163&amp;$E2163,'Employee List'!$A:$E,5,0)</f>
        <v>E-1140</v>
      </c>
    </row>
    <row r="2164" spans="1:9" x14ac:dyDescent="0.35">
      <c r="A2164" t="s">
        <v>1257</v>
      </c>
      <c r="B2164" t="s">
        <v>65</v>
      </c>
      <c r="C2164" t="s">
        <v>352</v>
      </c>
      <c r="D2164" t="s">
        <v>1267</v>
      </c>
      <c r="E2164" t="s">
        <v>30</v>
      </c>
      <c r="F2164">
        <v>15501</v>
      </c>
      <c r="G2164">
        <v>11089</v>
      </c>
      <c r="H2164">
        <v>0.71537320172892072</v>
      </c>
      <c r="I2164" t="str">
        <f>VLOOKUP($B2164&amp;$E2164,'Employee List'!$A:$E,5,0)</f>
        <v>E-1140</v>
      </c>
    </row>
    <row r="2165" spans="1:9" x14ac:dyDescent="0.35">
      <c r="A2165" t="s">
        <v>1257</v>
      </c>
      <c r="B2165" t="s">
        <v>65</v>
      </c>
      <c r="C2165" t="s">
        <v>352</v>
      </c>
      <c r="D2165" t="s">
        <v>1267</v>
      </c>
      <c r="E2165" t="s">
        <v>31</v>
      </c>
      <c r="F2165">
        <v>13873</v>
      </c>
      <c r="G2165">
        <v>8158</v>
      </c>
      <c r="H2165">
        <v>0.58804872774453976</v>
      </c>
      <c r="I2165" t="str">
        <f>VLOOKUP($B2165&amp;$E2165,'Employee List'!$A:$E,5,0)</f>
        <v>E-1140</v>
      </c>
    </row>
    <row r="2166" spans="1:9" x14ac:dyDescent="0.35">
      <c r="A2166" t="s">
        <v>1257</v>
      </c>
      <c r="B2166" t="s">
        <v>65</v>
      </c>
      <c r="C2166" t="s">
        <v>352</v>
      </c>
      <c r="D2166" t="s">
        <v>1268</v>
      </c>
      <c r="E2166" t="s">
        <v>29</v>
      </c>
      <c r="F2166">
        <v>13633</v>
      </c>
      <c r="G2166">
        <v>1225</v>
      </c>
      <c r="H2166">
        <v>8.9855497689430061E-2</v>
      </c>
      <c r="I2166" t="str">
        <f>VLOOKUP($B2166&amp;$E2166,'Employee List'!$A:$E,5,0)</f>
        <v>E-1140</v>
      </c>
    </row>
    <row r="2167" spans="1:9" x14ac:dyDescent="0.35">
      <c r="A2167" t="s">
        <v>1257</v>
      </c>
      <c r="B2167" t="s">
        <v>65</v>
      </c>
      <c r="C2167" t="s">
        <v>352</v>
      </c>
      <c r="D2167" t="s">
        <v>1268</v>
      </c>
      <c r="E2167" t="s">
        <v>30</v>
      </c>
      <c r="F2167">
        <v>15775</v>
      </c>
      <c r="G2167">
        <v>2921</v>
      </c>
      <c r="H2167">
        <v>0.18516640253565769</v>
      </c>
      <c r="I2167" t="str">
        <f>VLOOKUP($B2167&amp;$E2167,'Employee List'!$A:$E,5,0)</f>
        <v>E-1140</v>
      </c>
    </row>
    <row r="2168" spans="1:9" x14ac:dyDescent="0.35">
      <c r="A2168" t="s">
        <v>1257</v>
      </c>
      <c r="B2168" t="s">
        <v>65</v>
      </c>
      <c r="C2168" t="s">
        <v>352</v>
      </c>
      <c r="D2168" t="s">
        <v>1268</v>
      </c>
      <c r="E2168" t="s">
        <v>31</v>
      </c>
      <c r="F2168">
        <v>14597</v>
      </c>
      <c r="G2168">
        <v>4154</v>
      </c>
      <c r="H2168">
        <v>0.28457902308693567</v>
      </c>
      <c r="I2168" t="str">
        <f>VLOOKUP($B2168&amp;$E2168,'Employee List'!$A:$E,5,0)</f>
        <v>E-1140</v>
      </c>
    </row>
    <row r="2169" spans="1:9" x14ac:dyDescent="0.35">
      <c r="A2169" t="s">
        <v>1257</v>
      </c>
      <c r="B2169" t="s">
        <v>65</v>
      </c>
      <c r="C2169" t="s">
        <v>352</v>
      </c>
      <c r="D2169" t="s">
        <v>1269</v>
      </c>
      <c r="E2169" t="s">
        <v>29</v>
      </c>
      <c r="F2169">
        <v>2671</v>
      </c>
      <c r="G2169">
        <v>3514</v>
      </c>
      <c r="H2169">
        <v>1.3156121302882815</v>
      </c>
      <c r="I2169" t="str">
        <f>VLOOKUP($B2169&amp;$E2169,'Employee List'!$A:$E,5,0)</f>
        <v>E-1140</v>
      </c>
    </row>
    <row r="2170" spans="1:9" x14ac:dyDescent="0.35">
      <c r="A2170" t="s">
        <v>1257</v>
      </c>
      <c r="B2170" t="s">
        <v>65</v>
      </c>
      <c r="C2170" t="s">
        <v>352</v>
      </c>
      <c r="D2170" t="s">
        <v>1269</v>
      </c>
      <c r="E2170" t="s">
        <v>30</v>
      </c>
      <c r="F2170">
        <v>2332</v>
      </c>
      <c r="G2170">
        <v>1351</v>
      </c>
      <c r="H2170">
        <v>0.57933104631217835</v>
      </c>
      <c r="I2170" t="str">
        <f>VLOOKUP($B2170&amp;$E2170,'Employee List'!$A:$E,5,0)</f>
        <v>E-1140</v>
      </c>
    </row>
    <row r="2171" spans="1:9" x14ac:dyDescent="0.35">
      <c r="A2171" t="s">
        <v>1257</v>
      </c>
      <c r="B2171" t="s">
        <v>65</v>
      </c>
      <c r="C2171" t="s">
        <v>352</v>
      </c>
      <c r="D2171" t="s">
        <v>1269</v>
      </c>
      <c r="E2171" t="s">
        <v>31</v>
      </c>
      <c r="F2171">
        <v>1363</v>
      </c>
      <c r="G2171">
        <v>2183</v>
      </c>
      <c r="H2171">
        <v>1.6016140865737345</v>
      </c>
      <c r="I2171" t="str">
        <f>VLOOKUP($B2171&amp;$E2171,'Employee List'!$A:$E,5,0)</f>
        <v>E-1140</v>
      </c>
    </row>
    <row r="2172" spans="1:9" x14ac:dyDescent="0.35">
      <c r="A2172" t="s">
        <v>1257</v>
      </c>
      <c r="B2172" t="s">
        <v>65</v>
      </c>
      <c r="C2172" t="s">
        <v>352</v>
      </c>
      <c r="D2172" t="s">
        <v>1270</v>
      </c>
      <c r="E2172" t="s">
        <v>29</v>
      </c>
      <c r="F2172">
        <v>3834</v>
      </c>
      <c r="G2172">
        <v>3948</v>
      </c>
      <c r="H2172">
        <v>1.0297339593114241</v>
      </c>
      <c r="I2172" t="str">
        <f>VLOOKUP($B2172&amp;$E2172,'Employee List'!$A:$E,5,0)</f>
        <v>E-1140</v>
      </c>
    </row>
    <row r="2173" spans="1:9" x14ac:dyDescent="0.35">
      <c r="A2173" t="s">
        <v>1257</v>
      </c>
      <c r="B2173" t="s">
        <v>65</v>
      </c>
      <c r="C2173" t="s">
        <v>352</v>
      </c>
      <c r="D2173" t="s">
        <v>1270</v>
      </c>
      <c r="E2173" t="s">
        <v>30</v>
      </c>
      <c r="F2173">
        <v>5436</v>
      </c>
      <c r="G2173">
        <v>4346</v>
      </c>
      <c r="H2173">
        <v>0.79948491537895516</v>
      </c>
      <c r="I2173" t="str">
        <f>VLOOKUP($B2173&amp;$E2173,'Employee List'!$A:$E,5,0)</f>
        <v>E-1140</v>
      </c>
    </row>
    <row r="2174" spans="1:9" x14ac:dyDescent="0.35">
      <c r="A2174" t="s">
        <v>1257</v>
      </c>
      <c r="B2174" t="s">
        <v>65</v>
      </c>
      <c r="C2174" t="s">
        <v>352</v>
      </c>
      <c r="D2174" t="s">
        <v>1270</v>
      </c>
      <c r="E2174" t="s">
        <v>31</v>
      </c>
      <c r="F2174">
        <v>5721</v>
      </c>
      <c r="G2174">
        <v>6191</v>
      </c>
      <c r="H2174">
        <v>1.0821534696731341</v>
      </c>
      <c r="I2174" t="str">
        <f>VLOOKUP($B2174&amp;$E2174,'Employee List'!$A:$E,5,0)</f>
        <v>E-1140</v>
      </c>
    </row>
    <row r="2175" spans="1:9" x14ac:dyDescent="0.35">
      <c r="A2175" t="s">
        <v>1257</v>
      </c>
      <c r="B2175" t="s">
        <v>65</v>
      </c>
      <c r="C2175" t="s">
        <v>352</v>
      </c>
      <c r="D2175" t="s">
        <v>1271</v>
      </c>
      <c r="E2175" t="s">
        <v>29</v>
      </c>
      <c r="F2175">
        <v>5611</v>
      </c>
      <c r="G2175">
        <v>7807</v>
      </c>
      <c r="H2175">
        <v>1.3913740866155766</v>
      </c>
      <c r="I2175" t="str">
        <f>VLOOKUP($B2175&amp;$E2175,'Employee List'!$A:$E,5,0)</f>
        <v>E-1140</v>
      </c>
    </row>
    <row r="2176" spans="1:9" x14ac:dyDescent="0.35">
      <c r="A2176" t="s">
        <v>1257</v>
      </c>
      <c r="B2176" t="s">
        <v>65</v>
      </c>
      <c r="C2176" t="s">
        <v>352</v>
      </c>
      <c r="D2176" t="s">
        <v>1271</v>
      </c>
      <c r="E2176" t="s">
        <v>30</v>
      </c>
      <c r="F2176">
        <v>6954</v>
      </c>
      <c r="G2176">
        <v>8114</v>
      </c>
      <c r="H2176">
        <v>1.1668104687949381</v>
      </c>
      <c r="I2176" t="str">
        <f>VLOOKUP($B2176&amp;$E2176,'Employee List'!$A:$E,5,0)</f>
        <v>E-1140</v>
      </c>
    </row>
    <row r="2177" spans="1:9" x14ac:dyDescent="0.35">
      <c r="A2177" t="s">
        <v>1257</v>
      </c>
      <c r="B2177" t="s">
        <v>65</v>
      </c>
      <c r="C2177" t="s">
        <v>352</v>
      </c>
      <c r="D2177" t="s">
        <v>1271</v>
      </c>
      <c r="E2177" t="s">
        <v>31</v>
      </c>
      <c r="F2177">
        <v>5519</v>
      </c>
      <c r="G2177">
        <v>2727</v>
      </c>
      <c r="H2177">
        <v>0.49411125203841277</v>
      </c>
      <c r="I2177" t="str">
        <f>VLOOKUP($B2177&amp;$E2177,'Employee List'!$A:$E,5,0)</f>
        <v>E-1140</v>
      </c>
    </row>
    <row r="2178" spans="1:9" x14ac:dyDescent="0.35">
      <c r="A2178" t="s">
        <v>1257</v>
      </c>
      <c r="B2178" t="s">
        <v>65</v>
      </c>
      <c r="C2178" t="s">
        <v>352</v>
      </c>
      <c r="D2178" t="s">
        <v>1258</v>
      </c>
      <c r="E2178" t="s">
        <v>29</v>
      </c>
      <c r="F2178">
        <v>39770</v>
      </c>
      <c r="G2178">
        <v>20761</v>
      </c>
      <c r="H2178">
        <v>0.52202665325622333</v>
      </c>
      <c r="I2178" t="str">
        <f>VLOOKUP($B2178&amp;$E2178,'Employee List'!$A:$E,5,0)</f>
        <v>E-1140</v>
      </c>
    </row>
    <row r="2179" spans="1:9" x14ac:dyDescent="0.35">
      <c r="A2179" t="s">
        <v>1257</v>
      </c>
      <c r="B2179" t="s">
        <v>65</v>
      </c>
      <c r="C2179" t="s">
        <v>352</v>
      </c>
      <c r="D2179" t="s">
        <v>1258</v>
      </c>
      <c r="E2179" t="s">
        <v>30</v>
      </c>
      <c r="F2179">
        <v>41253</v>
      </c>
      <c r="G2179">
        <v>24811</v>
      </c>
      <c r="H2179">
        <v>0.60143504714808615</v>
      </c>
      <c r="I2179" t="str">
        <f>VLOOKUP($B2179&amp;$E2179,'Employee List'!$A:$E,5,0)</f>
        <v>E-1140</v>
      </c>
    </row>
    <row r="2180" spans="1:9" x14ac:dyDescent="0.35">
      <c r="A2180" t="s">
        <v>1257</v>
      </c>
      <c r="B2180" t="s">
        <v>65</v>
      </c>
      <c r="C2180" t="s">
        <v>352</v>
      </c>
      <c r="D2180" t="s">
        <v>1258</v>
      </c>
      <c r="E2180" t="s">
        <v>31</v>
      </c>
      <c r="F2180">
        <v>36520</v>
      </c>
      <c r="G2180">
        <v>25676</v>
      </c>
      <c r="H2180">
        <v>0.70306681270536697</v>
      </c>
      <c r="I2180" t="str">
        <f>VLOOKUP($B2180&amp;$E2180,'Employee List'!$A:$E,5,0)</f>
        <v>E-1140</v>
      </c>
    </row>
    <row r="2181" spans="1:9" x14ac:dyDescent="0.35">
      <c r="A2181" t="s">
        <v>1257</v>
      </c>
      <c r="B2181" t="s">
        <v>65</v>
      </c>
      <c r="C2181" t="s">
        <v>352</v>
      </c>
      <c r="D2181" t="s">
        <v>1272</v>
      </c>
      <c r="E2181" t="s">
        <v>29</v>
      </c>
      <c r="F2181">
        <v>9509</v>
      </c>
      <c r="G2181">
        <v>3892</v>
      </c>
      <c r="H2181">
        <v>0.409296455989063</v>
      </c>
      <c r="I2181" t="str">
        <f>VLOOKUP($B2181&amp;$E2181,'Employee List'!$A:$E,5,0)</f>
        <v>E-1140</v>
      </c>
    </row>
    <row r="2182" spans="1:9" x14ac:dyDescent="0.35">
      <c r="A2182" t="s">
        <v>1257</v>
      </c>
      <c r="B2182" t="s">
        <v>65</v>
      </c>
      <c r="C2182" t="s">
        <v>352</v>
      </c>
      <c r="D2182" t="s">
        <v>1272</v>
      </c>
      <c r="E2182" t="s">
        <v>30</v>
      </c>
      <c r="F2182">
        <v>10589</v>
      </c>
      <c r="G2182">
        <v>7053</v>
      </c>
      <c r="H2182">
        <v>0.6660685617149873</v>
      </c>
      <c r="I2182" t="str">
        <f>VLOOKUP($B2182&amp;$E2182,'Employee List'!$A:$E,5,0)</f>
        <v>E-1140</v>
      </c>
    </row>
    <row r="2183" spans="1:9" x14ac:dyDescent="0.35">
      <c r="A2183" t="s">
        <v>1257</v>
      </c>
      <c r="B2183" t="s">
        <v>65</v>
      </c>
      <c r="C2183" t="s">
        <v>352</v>
      </c>
      <c r="D2183" t="s">
        <v>1272</v>
      </c>
      <c r="E2183" t="s">
        <v>31</v>
      </c>
      <c r="F2183">
        <v>13112</v>
      </c>
      <c r="G2183">
        <v>3879</v>
      </c>
      <c r="H2183">
        <v>0.29583587553386209</v>
      </c>
      <c r="I2183" t="str">
        <f>VLOOKUP($B2183&amp;$E2183,'Employee List'!$A:$E,5,0)</f>
        <v>E-1140</v>
      </c>
    </row>
    <row r="2184" spans="1:9" x14ac:dyDescent="0.35">
      <c r="A2184" t="s">
        <v>1257</v>
      </c>
      <c r="B2184" t="s">
        <v>65</v>
      </c>
      <c r="C2184" t="s">
        <v>352</v>
      </c>
      <c r="D2184" t="s">
        <v>1259</v>
      </c>
      <c r="E2184" t="s">
        <v>29</v>
      </c>
      <c r="F2184">
        <v>10677</v>
      </c>
      <c r="G2184">
        <v>6115</v>
      </c>
      <c r="H2184">
        <v>0.57272642127938556</v>
      </c>
      <c r="I2184" t="str">
        <f>VLOOKUP($B2184&amp;$E2184,'Employee List'!$A:$E,5,0)</f>
        <v>E-1140</v>
      </c>
    </row>
    <row r="2185" spans="1:9" x14ac:dyDescent="0.35">
      <c r="A2185" t="s">
        <v>1257</v>
      </c>
      <c r="B2185" t="s">
        <v>65</v>
      </c>
      <c r="C2185" t="s">
        <v>352</v>
      </c>
      <c r="D2185" t="s">
        <v>1259</v>
      </c>
      <c r="E2185" t="s">
        <v>30</v>
      </c>
      <c r="F2185">
        <v>10779</v>
      </c>
      <c r="G2185">
        <v>8154</v>
      </c>
      <c r="H2185">
        <v>0.75647091566935709</v>
      </c>
      <c r="I2185" t="str">
        <f>VLOOKUP($B2185&amp;$E2185,'Employee List'!$A:$E,5,0)</f>
        <v>E-1140</v>
      </c>
    </row>
    <row r="2186" spans="1:9" x14ac:dyDescent="0.35">
      <c r="A2186" t="s">
        <v>1257</v>
      </c>
      <c r="B2186" t="s">
        <v>65</v>
      </c>
      <c r="C2186" t="s">
        <v>352</v>
      </c>
      <c r="D2186" t="s">
        <v>1259</v>
      </c>
      <c r="E2186" t="s">
        <v>31</v>
      </c>
      <c r="F2186">
        <v>10615</v>
      </c>
      <c r="G2186">
        <v>4030</v>
      </c>
      <c r="H2186">
        <v>0.37965143664625528</v>
      </c>
      <c r="I2186" t="str">
        <f>VLOOKUP($B2186&amp;$E2186,'Employee List'!$A:$E,5,0)</f>
        <v>E-1140</v>
      </c>
    </row>
    <row r="2187" spans="1:9" x14ac:dyDescent="0.35">
      <c r="A2187" t="s">
        <v>1257</v>
      </c>
      <c r="B2187" t="s">
        <v>65</v>
      </c>
      <c r="C2187" t="s">
        <v>352</v>
      </c>
      <c r="D2187" t="s">
        <v>1273</v>
      </c>
      <c r="E2187" t="s">
        <v>29</v>
      </c>
      <c r="F2187">
        <v>5917</v>
      </c>
      <c r="G2187">
        <v>3122</v>
      </c>
      <c r="H2187">
        <v>0.52763224607064396</v>
      </c>
      <c r="I2187" t="str">
        <f>VLOOKUP($B2187&amp;$E2187,'Employee List'!$A:$E,5,0)</f>
        <v>E-1140</v>
      </c>
    </row>
    <row r="2188" spans="1:9" x14ac:dyDescent="0.35">
      <c r="A2188" t="s">
        <v>1257</v>
      </c>
      <c r="B2188" t="s">
        <v>65</v>
      </c>
      <c r="C2188" t="s">
        <v>352</v>
      </c>
      <c r="D2188" t="s">
        <v>1273</v>
      </c>
      <c r="E2188" t="s">
        <v>30</v>
      </c>
      <c r="F2188">
        <v>6687</v>
      </c>
      <c r="G2188">
        <v>4165</v>
      </c>
      <c r="H2188">
        <v>0.62285030656497686</v>
      </c>
      <c r="I2188" t="str">
        <f>VLOOKUP($B2188&amp;$E2188,'Employee List'!$A:$E,5,0)</f>
        <v>E-1140</v>
      </c>
    </row>
    <row r="2189" spans="1:9" x14ac:dyDescent="0.35">
      <c r="A2189" t="s">
        <v>1257</v>
      </c>
      <c r="B2189" t="s">
        <v>65</v>
      </c>
      <c r="C2189" t="s">
        <v>352</v>
      </c>
      <c r="D2189" t="s">
        <v>1273</v>
      </c>
      <c r="E2189" t="s">
        <v>31</v>
      </c>
      <c r="F2189">
        <v>6051</v>
      </c>
      <c r="G2189">
        <v>7231</v>
      </c>
      <c r="H2189">
        <v>1.1950090894067096</v>
      </c>
      <c r="I2189" t="str">
        <f>VLOOKUP($B2189&amp;$E2189,'Employee List'!$A:$E,5,0)</f>
        <v>E-1140</v>
      </c>
    </row>
    <row r="2190" spans="1:9" x14ac:dyDescent="0.35">
      <c r="A2190" t="s">
        <v>1257</v>
      </c>
      <c r="B2190" t="s">
        <v>65</v>
      </c>
      <c r="C2190" t="s">
        <v>352</v>
      </c>
      <c r="D2190" t="s">
        <v>1275</v>
      </c>
      <c r="E2190" t="s">
        <v>29</v>
      </c>
      <c r="F2190">
        <v>31116</v>
      </c>
      <c r="G2190">
        <v>19839</v>
      </c>
      <c r="H2190">
        <v>0.63758195140763596</v>
      </c>
      <c r="I2190" t="str">
        <f>VLOOKUP($B2190&amp;$E2190,'Employee List'!$A:$E,5,0)</f>
        <v>E-1140</v>
      </c>
    </row>
    <row r="2191" spans="1:9" x14ac:dyDescent="0.35">
      <c r="A2191" t="s">
        <v>1257</v>
      </c>
      <c r="B2191" t="s">
        <v>65</v>
      </c>
      <c r="C2191" t="s">
        <v>352</v>
      </c>
      <c r="D2191" t="s">
        <v>1275</v>
      </c>
      <c r="E2191" t="s">
        <v>30</v>
      </c>
      <c r="F2191">
        <v>32107</v>
      </c>
      <c r="G2191">
        <v>36554</v>
      </c>
      <c r="H2191">
        <v>1.138505621827016</v>
      </c>
      <c r="I2191" t="str">
        <f>VLOOKUP($B2191&amp;$E2191,'Employee List'!$A:$E,5,0)</f>
        <v>E-1140</v>
      </c>
    </row>
    <row r="2192" spans="1:9" x14ac:dyDescent="0.35">
      <c r="A2192" t="s">
        <v>1257</v>
      </c>
      <c r="B2192" t="s">
        <v>65</v>
      </c>
      <c r="C2192" t="s">
        <v>352</v>
      </c>
      <c r="D2192" t="s">
        <v>1275</v>
      </c>
      <c r="E2192" t="s">
        <v>31</v>
      </c>
      <c r="F2192">
        <v>31409</v>
      </c>
      <c r="G2192">
        <v>46790</v>
      </c>
      <c r="H2192">
        <v>1.4897004043427042</v>
      </c>
      <c r="I2192" t="str">
        <f>VLOOKUP($B2192&amp;$E2192,'Employee List'!$A:$E,5,0)</f>
        <v>E-1140</v>
      </c>
    </row>
    <row r="2193" spans="1:9" x14ac:dyDescent="0.35">
      <c r="A2193" t="s">
        <v>1257</v>
      </c>
      <c r="B2193" t="s">
        <v>65</v>
      </c>
      <c r="C2193" t="s">
        <v>352</v>
      </c>
      <c r="D2193" t="s">
        <v>1276</v>
      </c>
      <c r="E2193" t="s">
        <v>29</v>
      </c>
      <c r="F2193">
        <v>3155</v>
      </c>
      <c r="G2193">
        <v>2817</v>
      </c>
      <c r="H2193">
        <v>0.89286846275752774</v>
      </c>
      <c r="I2193" t="str">
        <f>VLOOKUP($B2193&amp;$E2193,'Employee List'!$A:$E,5,0)</f>
        <v>E-1140</v>
      </c>
    </row>
    <row r="2194" spans="1:9" x14ac:dyDescent="0.35">
      <c r="A2194" t="s">
        <v>1257</v>
      </c>
      <c r="B2194" t="s">
        <v>65</v>
      </c>
      <c r="C2194" t="s">
        <v>352</v>
      </c>
      <c r="D2194" t="s">
        <v>1276</v>
      </c>
      <c r="E2194" t="s">
        <v>30</v>
      </c>
      <c r="F2194">
        <v>4173</v>
      </c>
      <c r="G2194">
        <v>5026</v>
      </c>
      <c r="H2194">
        <v>1.2044092978672418</v>
      </c>
      <c r="I2194" t="str">
        <f>VLOOKUP($B2194&amp;$E2194,'Employee List'!$A:$E,5,0)</f>
        <v>E-1140</v>
      </c>
    </row>
    <row r="2195" spans="1:9" x14ac:dyDescent="0.35">
      <c r="A2195" t="s">
        <v>1257</v>
      </c>
      <c r="B2195" t="s">
        <v>65</v>
      </c>
      <c r="C2195" t="s">
        <v>352</v>
      </c>
      <c r="D2195" t="s">
        <v>1276</v>
      </c>
      <c r="E2195" t="s">
        <v>31</v>
      </c>
      <c r="F2195">
        <v>2593</v>
      </c>
      <c r="G2195">
        <v>1495</v>
      </c>
      <c r="H2195">
        <v>0.57655225607404548</v>
      </c>
      <c r="I2195" t="str">
        <f>VLOOKUP($B2195&amp;$E2195,'Employee List'!$A:$E,5,0)</f>
        <v>E-1140</v>
      </c>
    </row>
    <row r="2196" spans="1:9" x14ac:dyDescent="0.35">
      <c r="A2196" t="s">
        <v>1257</v>
      </c>
      <c r="B2196" t="s">
        <v>65</v>
      </c>
      <c r="C2196" t="s">
        <v>352</v>
      </c>
      <c r="D2196" t="s">
        <v>1277</v>
      </c>
      <c r="E2196" t="s">
        <v>29</v>
      </c>
      <c r="F2196">
        <v>7311</v>
      </c>
      <c r="G2196">
        <v>3500</v>
      </c>
      <c r="H2196">
        <v>0.47873067979756534</v>
      </c>
      <c r="I2196" t="str">
        <f>VLOOKUP($B2196&amp;$E2196,'Employee List'!$A:$E,5,0)</f>
        <v>E-1140</v>
      </c>
    </row>
    <row r="2197" spans="1:9" x14ac:dyDescent="0.35">
      <c r="A2197" t="s">
        <v>1257</v>
      </c>
      <c r="B2197" t="s">
        <v>65</v>
      </c>
      <c r="C2197" t="s">
        <v>352</v>
      </c>
      <c r="D2197" t="s">
        <v>1277</v>
      </c>
      <c r="E2197" t="s">
        <v>30</v>
      </c>
      <c r="F2197">
        <v>5858</v>
      </c>
      <c r="G2197">
        <v>3199</v>
      </c>
      <c r="H2197">
        <v>0.54609081597814957</v>
      </c>
      <c r="I2197" t="str">
        <f>VLOOKUP($B2197&amp;$E2197,'Employee List'!$A:$E,5,0)</f>
        <v>E-1140</v>
      </c>
    </row>
    <row r="2198" spans="1:9" x14ac:dyDescent="0.35">
      <c r="A2198" t="s">
        <v>1257</v>
      </c>
      <c r="B2198" t="s">
        <v>65</v>
      </c>
      <c r="C2198" t="s">
        <v>352</v>
      </c>
      <c r="D2198" t="s">
        <v>1277</v>
      </c>
      <c r="E2198" t="s">
        <v>31</v>
      </c>
      <c r="F2198">
        <v>7218</v>
      </c>
      <c r="G2198">
        <v>2807</v>
      </c>
      <c r="H2198">
        <v>0.3888888888888889</v>
      </c>
      <c r="I2198" t="str">
        <f>VLOOKUP($B2198&amp;$E2198,'Employee List'!$A:$E,5,0)</f>
        <v>E-1140</v>
      </c>
    </row>
    <row r="2199" spans="1:9" x14ac:dyDescent="0.35">
      <c r="A2199" t="s">
        <v>1257</v>
      </c>
      <c r="B2199" t="s">
        <v>65</v>
      </c>
      <c r="C2199" t="s">
        <v>352</v>
      </c>
      <c r="D2199" t="s">
        <v>1278</v>
      </c>
      <c r="E2199" t="s">
        <v>29</v>
      </c>
      <c r="F2199">
        <v>5209</v>
      </c>
      <c r="G2199">
        <v>6283</v>
      </c>
      <c r="H2199">
        <v>1.2061816087540795</v>
      </c>
      <c r="I2199" t="str">
        <f>VLOOKUP($B2199&amp;$E2199,'Employee List'!$A:$E,5,0)</f>
        <v>E-1140</v>
      </c>
    </row>
    <row r="2200" spans="1:9" x14ac:dyDescent="0.35">
      <c r="A2200" t="s">
        <v>1257</v>
      </c>
      <c r="B2200" t="s">
        <v>65</v>
      </c>
      <c r="C2200" t="s">
        <v>352</v>
      </c>
      <c r="D2200" t="s">
        <v>1278</v>
      </c>
      <c r="E2200" t="s">
        <v>30</v>
      </c>
      <c r="F2200">
        <v>6176</v>
      </c>
      <c r="G2200">
        <v>1981</v>
      </c>
      <c r="H2200">
        <v>0.32075777202072536</v>
      </c>
      <c r="I2200" t="str">
        <f>VLOOKUP($B2200&amp;$E2200,'Employee List'!$A:$E,5,0)</f>
        <v>E-1140</v>
      </c>
    </row>
    <row r="2201" spans="1:9" x14ac:dyDescent="0.35">
      <c r="A2201" t="s">
        <v>1257</v>
      </c>
      <c r="B2201" t="s">
        <v>65</v>
      </c>
      <c r="C2201" t="s">
        <v>352</v>
      </c>
      <c r="D2201" t="s">
        <v>1278</v>
      </c>
      <c r="E2201" t="s">
        <v>31</v>
      </c>
      <c r="F2201">
        <v>5276</v>
      </c>
      <c r="G2201">
        <v>6614</v>
      </c>
      <c r="H2201">
        <v>1.2536012130401819</v>
      </c>
      <c r="I2201" t="str">
        <f>VLOOKUP($B2201&amp;$E2201,'Employee List'!$A:$E,5,0)</f>
        <v>E-1140</v>
      </c>
    </row>
    <row r="2202" spans="1:9" x14ac:dyDescent="0.35">
      <c r="A2202" t="s">
        <v>1257</v>
      </c>
      <c r="B2202" t="s">
        <v>65</v>
      </c>
      <c r="C2202" t="s">
        <v>352</v>
      </c>
      <c r="D2202" t="s">
        <v>1279</v>
      </c>
      <c r="E2202" t="s">
        <v>29</v>
      </c>
      <c r="F2202">
        <v>12092</v>
      </c>
      <c r="G2202">
        <v>3711</v>
      </c>
      <c r="H2202">
        <v>0.30689712206417469</v>
      </c>
      <c r="I2202" t="str">
        <f>VLOOKUP($B2202&amp;$E2202,'Employee List'!$A:$E,5,0)</f>
        <v>E-1140</v>
      </c>
    </row>
    <row r="2203" spans="1:9" x14ac:dyDescent="0.35">
      <c r="A2203" t="s">
        <v>1257</v>
      </c>
      <c r="B2203" t="s">
        <v>65</v>
      </c>
      <c r="C2203" t="s">
        <v>352</v>
      </c>
      <c r="D2203" t="s">
        <v>1279</v>
      </c>
      <c r="E2203" t="s">
        <v>30</v>
      </c>
      <c r="F2203">
        <v>8618</v>
      </c>
      <c r="G2203">
        <v>1919</v>
      </c>
      <c r="H2203">
        <v>0.22267347412392666</v>
      </c>
      <c r="I2203" t="str">
        <f>VLOOKUP($B2203&amp;$E2203,'Employee List'!$A:$E,5,0)</f>
        <v>E-1140</v>
      </c>
    </row>
    <row r="2204" spans="1:9" x14ac:dyDescent="0.35">
      <c r="A2204" t="s">
        <v>1257</v>
      </c>
      <c r="B2204" t="s">
        <v>65</v>
      </c>
      <c r="C2204" t="s">
        <v>352</v>
      </c>
      <c r="D2204" t="s">
        <v>1279</v>
      </c>
      <c r="E2204" t="s">
        <v>31</v>
      </c>
      <c r="F2204">
        <v>9924</v>
      </c>
      <c r="G2204">
        <v>4703</v>
      </c>
      <c r="H2204">
        <v>0.47390165255945182</v>
      </c>
      <c r="I2204" t="str">
        <f>VLOOKUP($B2204&amp;$E2204,'Employee List'!$A:$E,5,0)</f>
        <v>E-1140</v>
      </c>
    </row>
    <row r="2205" spans="1:9" x14ac:dyDescent="0.35">
      <c r="A2205" t="s">
        <v>1257</v>
      </c>
      <c r="B2205" t="s">
        <v>65</v>
      </c>
      <c r="C2205" t="s">
        <v>352</v>
      </c>
      <c r="D2205" t="s">
        <v>1280</v>
      </c>
      <c r="E2205" t="s">
        <v>29</v>
      </c>
      <c r="F2205">
        <v>30559</v>
      </c>
      <c r="G2205">
        <v>46465</v>
      </c>
      <c r="H2205">
        <v>1.5205013253051474</v>
      </c>
      <c r="I2205" t="str">
        <f>VLOOKUP($B2205&amp;$E2205,'Employee List'!$A:$E,5,0)</f>
        <v>E-1140</v>
      </c>
    </row>
    <row r="2206" spans="1:9" x14ac:dyDescent="0.35">
      <c r="A2206" t="s">
        <v>1257</v>
      </c>
      <c r="B2206" t="s">
        <v>65</v>
      </c>
      <c r="C2206" t="s">
        <v>352</v>
      </c>
      <c r="D2206" t="s">
        <v>1280</v>
      </c>
      <c r="E2206" t="s">
        <v>30</v>
      </c>
      <c r="F2206">
        <v>29476</v>
      </c>
      <c r="G2206">
        <v>5105</v>
      </c>
      <c r="H2206">
        <v>0.17319174921970418</v>
      </c>
      <c r="I2206" t="str">
        <f>VLOOKUP($B2206&amp;$E2206,'Employee List'!$A:$E,5,0)</f>
        <v>E-1140</v>
      </c>
    </row>
    <row r="2207" spans="1:9" x14ac:dyDescent="0.35">
      <c r="A2207" t="s">
        <v>1257</v>
      </c>
      <c r="B2207" t="s">
        <v>65</v>
      </c>
      <c r="C2207" t="s">
        <v>352</v>
      </c>
      <c r="D2207" t="s">
        <v>1280</v>
      </c>
      <c r="E2207" t="s">
        <v>31</v>
      </c>
      <c r="F2207">
        <v>28622</v>
      </c>
      <c r="G2207">
        <v>78767</v>
      </c>
      <c r="H2207">
        <v>2.7519740060093634</v>
      </c>
      <c r="I2207" t="str">
        <f>VLOOKUP($B2207&amp;$E2207,'Employee List'!$A:$E,5,0)</f>
        <v>E-1140</v>
      </c>
    </row>
    <row r="2208" spans="1:9" x14ac:dyDescent="0.35">
      <c r="A2208" t="s">
        <v>1257</v>
      </c>
      <c r="B2208" t="s">
        <v>65</v>
      </c>
      <c r="C2208" t="s">
        <v>352</v>
      </c>
      <c r="D2208" t="s">
        <v>1262</v>
      </c>
      <c r="E2208" t="s">
        <v>29</v>
      </c>
      <c r="F2208">
        <v>35262</v>
      </c>
      <c r="G2208">
        <v>18717</v>
      </c>
      <c r="H2208">
        <v>0.53079802620384553</v>
      </c>
      <c r="I2208" t="str">
        <f>VLOOKUP($B2208&amp;$E2208,'Employee List'!$A:$E,5,0)</f>
        <v>E-1140</v>
      </c>
    </row>
    <row r="2209" spans="1:9" x14ac:dyDescent="0.35">
      <c r="A2209" t="s">
        <v>1257</v>
      </c>
      <c r="B2209" t="s">
        <v>65</v>
      </c>
      <c r="C2209" t="s">
        <v>352</v>
      </c>
      <c r="D2209" t="s">
        <v>1262</v>
      </c>
      <c r="E2209" t="s">
        <v>30</v>
      </c>
      <c r="F2209">
        <v>32279</v>
      </c>
      <c r="G2209">
        <v>8598</v>
      </c>
      <c r="H2209">
        <v>0.2663651290312587</v>
      </c>
      <c r="I2209" t="str">
        <f>VLOOKUP($B2209&amp;$E2209,'Employee List'!$A:$E,5,0)</f>
        <v>E-1140</v>
      </c>
    </row>
    <row r="2210" spans="1:9" x14ac:dyDescent="0.35">
      <c r="A2210" t="s">
        <v>1257</v>
      </c>
      <c r="B2210" t="s">
        <v>65</v>
      </c>
      <c r="C2210" t="s">
        <v>352</v>
      </c>
      <c r="D2210" t="s">
        <v>1262</v>
      </c>
      <c r="E2210" t="s">
        <v>31</v>
      </c>
      <c r="F2210">
        <v>35402</v>
      </c>
      <c r="G2210">
        <v>26930</v>
      </c>
      <c r="H2210">
        <v>0.76069148635670303</v>
      </c>
      <c r="I2210" t="str">
        <f>VLOOKUP($B2210&amp;$E2210,'Employee List'!$A:$E,5,0)</f>
        <v>E-1140</v>
      </c>
    </row>
    <row r="2211" spans="1:9" x14ac:dyDescent="0.35">
      <c r="A2211" t="s">
        <v>1257</v>
      </c>
      <c r="B2211" t="s">
        <v>65</v>
      </c>
      <c r="C2211" t="s">
        <v>352</v>
      </c>
      <c r="D2211" t="s">
        <v>1282</v>
      </c>
      <c r="E2211" t="s">
        <v>30</v>
      </c>
      <c r="F2211">
        <v>6990</v>
      </c>
      <c r="G2211">
        <v>1369</v>
      </c>
      <c r="H2211">
        <v>0.19585121602288985</v>
      </c>
      <c r="I2211" t="str">
        <f>VLOOKUP($B2211&amp;$E2211,'Employee List'!$A:$E,5,0)</f>
        <v>E-1140</v>
      </c>
    </row>
    <row r="2212" spans="1:9" x14ac:dyDescent="0.35">
      <c r="A2212" t="s">
        <v>1257</v>
      </c>
      <c r="B2212" t="s">
        <v>65</v>
      </c>
      <c r="C2212" t="s">
        <v>352</v>
      </c>
      <c r="D2212" t="s">
        <v>1282</v>
      </c>
      <c r="E2212" t="s">
        <v>31</v>
      </c>
      <c r="F2212">
        <v>6950</v>
      </c>
      <c r="G2212">
        <v>2543</v>
      </c>
      <c r="H2212">
        <v>0.36589928057553955</v>
      </c>
      <c r="I2212" t="str">
        <f>VLOOKUP($B2212&amp;$E2212,'Employee List'!$A:$E,5,0)</f>
        <v>E-1140</v>
      </c>
    </row>
    <row r="2213" spans="1:9" x14ac:dyDescent="0.35">
      <c r="A2213" t="s">
        <v>1257</v>
      </c>
      <c r="B2213" t="s">
        <v>65</v>
      </c>
      <c r="C2213" t="s">
        <v>352</v>
      </c>
      <c r="D2213" t="s">
        <v>1281</v>
      </c>
      <c r="E2213" t="s">
        <v>29</v>
      </c>
      <c r="F2213">
        <v>2071</v>
      </c>
      <c r="G2213">
        <v>1936</v>
      </c>
      <c r="H2213">
        <v>0.93481409946885563</v>
      </c>
      <c r="I2213" t="str">
        <f>VLOOKUP($B2213&amp;$E2213,'Employee List'!$A:$E,5,0)</f>
        <v>E-1140</v>
      </c>
    </row>
    <row r="2214" spans="1:9" x14ac:dyDescent="0.35">
      <c r="A2214" t="s">
        <v>1257</v>
      </c>
      <c r="B2214" t="s">
        <v>65</v>
      </c>
      <c r="C2214" t="s">
        <v>352</v>
      </c>
      <c r="D2214" t="s">
        <v>1281</v>
      </c>
      <c r="E2214" t="s">
        <v>30</v>
      </c>
      <c r="F2214">
        <v>1100</v>
      </c>
      <c r="G2214">
        <v>3887</v>
      </c>
      <c r="H2214">
        <v>3.5336363636363637</v>
      </c>
      <c r="I2214" t="str">
        <f>VLOOKUP($B2214&amp;$E2214,'Employee List'!$A:$E,5,0)</f>
        <v>E-1140</v>
      </c>
    </row>
    <row r="2215" spans="1:9" x14ac:dyDescent="0.35">
      <c r="A2215" t="s">
        <v>1257</v>
      </c>
      <c r="B2215" t="s">
        <v>65</v>
      </c>
      <c r="C2215" t="s">
        <v>352</v>
      </c>
      <c r="D2215" t="s">
        <v>1281</v>
      </c>
      <c r="E2215" t="s">
        <v>31</v>
      </c>
      <c r="F2215">
        <v>4586</v>
      </c>
      <c r="G2215">
        <v>5913</v>
      </c>
      <c r="H2215">
        <v>1.2893589184474488</v>
      </c>
      <c r="I2215" t="str">
        <f>VLOOKUP($B2215&amp;$E2215,'Employee List'!$A:$E,5,0)</f>
        <v>E-1140</v>
      </c>
    </row>
    <row r="2216" spans="1:9" x14ac:dyDescent="0.35">
      <c r="A2216" t="s">
        <v>1257</v>
      </c>
      <c r="B2216" t="s">
        <v>66</v>
      </c>
      <c r="C2216" t="s">
        <v>352</v>
      </c>
      <c r="D2216" t="s">
        <v>1274</v>
      </c>
      <c r="E2216" t="s">
        <v>29</v>
      </c>
      <c r="F2216">
        <v>11858</v>
      </c>
      <c r="G2216">
        <v>5584</v>
      </c>
      <c r="H2216">
        <v>0.47090571765896438</v>
      </c>
      <c r="I2216" t="str">
        <f>VLOOKUP($B2216&amp;$E2216,'Employee List'!$A:$E,5,0)</f>
        <v>E-1141</v>
      </c>
    </row>
    <row r="2217" spans="1:9" x14ac:dyDescent="0.35">
      <c r="A2217" t="s">
        <v>1257</v>
      </c>
      <c r="B2217" t="s">
        <v>66</v>
      </c>
      <c r="C2217" t="s">
        <v>352</v>
      </c>
      <c r="D2217" t="s">
        <v>1274</v>
      </c>
      <c r="E2217" t="s">
        <v>30</v>
      </c>
      <c r="F2217">
        <v>9555</v>
      </c>
      <c r="G2217">
        <v>9633</v>
      </c>
      <c r="H2217">
        <v>1.0081632653061225</v>
      </c>
      <c r="I2217" t="str">
        <f>VLOOKUP($B2217&amp;$E2217,'Employee List'!$A:$E,5,0)</f>
        <v>E-1141</v>
      </c>
    </row>
    <row r="2218" spans="1:9" x14ac:dyDescent="0.35">
      <c r="A2218" t="s">
        <v>1257</v>
      </c>
      <c r="B2218" t="s">
        <v>66</v>
      </c>
      <c r="C2218" t="s">
        <v>352</v>
      </c>
      <c r="D2218" t="s">
        <v>1274</v>
      </c>
      <c r="E2218" t="s">
        <v>31</v>
      </c>
      <c r="F2218">
        <v>9581</v>
      </c>
      <c r="G2218">
        <v>7324</v>
      </c>
      <c r="H2218">
        <v>0.76442960025049578</v>
      </c>
      <c r="I2218" t="str">
        <f>VLOOKUP($B2218&amp;$E2218,'Employee List'!$A:$E,5,0)</f>
        <v>E-1141</v>
      </c>
    </row>
    <row r="2219" spans="1:9" x14ac:dyDescent="0.35">
      <c r="A2219" t="s">
        <v>1257</v>
      </c>
      <c r="B2219" t="s">
        <v>66</v>
      </c>
      <c r="C2219" t="s">
        <v>352</v>
      </c>
      <c r="D2219" t="s">
        <v>1263</v>
      </c>
      <c r="E2219" t="s">
        <v>29</v>
      </c>
      <c r="F2219">
        <v>210417</v>
      </c>
      <c r="G2219">
        <v>472632</v>
      </c>
      <c r="H2219">
        <v>2.2461683229016667</v>
      </c>
      <c r="I2219" t="str">
        <f>VLOOKUP($B2219&amp;$E2219,'Employee List'!$A:$E,5,0)</f>
        <v>E-1141</v>
      </c>
    </row>
    <row r="2220" spans="1:9" x14ac:dyDescent="0.35">
      <c r="A2220" t="s">
        <v>1257</v>
      </c>
      <c r="B2220" t="s">
        <v>66</v>
      </c>
      <c r="C2220" t="s">
        <v>352</v>
      </c>
      <c r="D2220" t="s">
        <v>1263</v>
      </c>
      <c r="E2220" t="s">
        <v>30</v>
      </c>
      <c r="F2220">
        <v>212478</v>
      </c>
      <c r="G2220">
        <v>280359</v>
      </c>
      <c r="H2220">
        <v>1.3194730748595149</v>
      </c>
      <c r="I2220" t="str">
        <f>VLOOKUP($B2220&amp;$E2220,'Employee List'!$A:$E,5,0)</f>
        <v>E-1141</v>
      </c>
    </row>
    <row r="2221" spans="1:9" x14ac:dyDescent="0.35">
      <c r="A2221" t="s">
        <v>1257</v>
      </c>
      <c r="B2221" t="s">
        <v>66</v>
      </c>
      <c r="C2221" t="s">
        <v>352</v>
      </c>
      <c r="D2221" t="s">
        <v>1263</v>
      </c>
      <c r="E2221" t="s">
        <v>31</v>
      </c>
      <c r="F2221">
        <v>217111</v>
      </c>
      <c r="G2221">
        <v>199814</v>
      </c>
      <c r="H2221">
        <v>0.92033107488796051</v>
      </c>
      <c r="I2221" t="str">
        <f>VLOOKUP($B2221&amp;$E2221,'Employee List'!$A:$E,5,0)</f>
        <v>E-1141</v>
      </c>
    </row>
    <row r="2222" spans="1:9" x14ac:dyDescent="0.35">
      <c r="A2222" t="s">
        <v>1257</v>
      </c>
      <c r="B2222" t="s">
        <v>66</v>
      </c>
      <c r="C2222" t="s">
        <v>352</v>
      </c>
      <c r="D2222" t="s">
        <v>1264</v>
      </c>
      <c r="E2222" t="s">
        <v>29</v>
      </c>
      <c r="F2222">
        <v>89668</v>
      </c>
      <c r="G2222">
        <v>68613</v>
      </c>
      <c r="H2222">
        <v>0.76518936521390013</v>
      </c>
      <c r="I2222" t="str">
        <f>VLOOKUP($B2222&amp;$E2222,'Employee List'!$A:$E,5,0)</f>
        <v>E-1141</v>
      </c>
    </row>
    <row r="2223" spans="1:9" x14ac:dyDescent="0.35">
      <c r="A2223" t="s">
        <v>1257</v>
      </c>
      <c r="B2223" t="s">
        <v>66</v>
      </c>
      <c r="C2223" t="s">
        <v>352</v>
      </c>
      <c r="D2223" t="s">
        <v>1264</v>
      </c>
      <c r="E2223" t="s">
        <v>30</v>
      </c>
      <c r="F2223">
        <v>85069</v>
      </c>
      <c r="G2223">
        <v>194942</v>
      </c>
      <c r="H2223">
        <v>2.2915750743514089</v>
      </c>
      <c r="I2223" t="str">
        <f>VLOOKUP($B2223&amp;$E2223,'Employee List'!$A:$E,5,0)</f>
        <v>E-1141</v>
      </c>
    </row>
    <row r="2224" spans="1:9" x14ac:dyDescent="0.35">
      <c r="A2224" t="s">
        <v>1257</v>
      </c>
      <c r="B2224" t="s">
        <v>66</v>
      </c>
      <c r="C2224" t="s">
        <v>352</v>
      </c>
      <c r="D2224" t="s">
        <v>1264</v>
      </c>
      <c r="E2224" t="s">
        <v>31</v>
      </c>
      <c r="F2224">
        <v>86841</v>
      </c>
      <c r="G2224">
        <v>157692</v>
      </c>
      <c r="H2224">
        <v>1.8158703838048849</v>
      </c>
      <c r="I2224" t="str">
        <f>VLOOKUP($B2224&amp;$E2224,'Employee List'!$A:$E,5,0)</f>
        <v>E-1141</v>
      </c>
    </row>
    <row r="2225" spans="1:9" x14ac:dyDescent="0.35">
      <c r="A2225" t="s">
        <v>1257</v>
      </c>
      <c r="B2225" t="s">
        <v>66</v>
      </c>
      <c r="C2225" t="s">
        <v>352</v>
      </c>
      <c r="D2225" t="s">
        <v>1265</v>
      </c>
      <c r="E2225" t="s">
        <v>29</v>
      </c>
      <c r="F2225">
        <v>3460</v>
      </c>
      <c r="G2225">
        <v>2865</v>
      </c>
      <c r="H2225">
        <v>0.8280346820809249</v>
      </c>
      <c r="I2225" t="str">
        <f>VLOOKUP($B2225&amp;$E2225,'Employee List'!$A:$E,5,0)</f>
        <v>E-1141</v>
      </c>
    </row>
    <row r="2226" spans="1:9" x14ac:dyDescent="0.35">
      <c r="A2226" t="s">
        <v>1257</v>
      </c>
      <c r="B2226" t="s">
        <v>66</v>
      </c>
      <c r="C2226" t="s">
        <v>352</v>
      </c>
      <c r="D2226" t="s">
        <v>1265</v>
      </c>
      <c r="E2226" t="s">
        <v>30</v>
      </c>
      <c r="F2226">
        <v>4674</v>
      </c>
      <c r="G2226">
        <v>1795</v>
      </c>
      <c r="H2226">
        <v>0.38403936670945654</v>
      </c>
      <c r="I2226" t="str">
        <f>VLOOKUP($B2226&amp;$E2226,'Employee List'!$A:$E,5,0)</f>
        <v>E-1141</v>
      </c>
    </row>
    <row r="2227" spans="1:9" x14ac:dyDescent="0.35">
      <c r="A2227" t="s">
        <v>1257</v>
      </c>
      <c r="B2227" t="s">
        <v>66</v>
      </c>
      <c r="C2227" t="s">
        <v>352</v>
      </c>
      <c r="D2227" t="s">
        <v>1265</v>
      </c>
      <c r="E2227" t="s">
        <v>31</v>
      </c>
      <c r="F2227">
        <v>4049</v>
      </c>
      <c r="G2227">
        <v>3083</v>
      </c>
      <c r="H2227">
        <v>0.76142257347493203</v>
      </c>
      <c r="I2227" t="str">
        <f>VLOOKUP($B2227&amp;$E2227,'Employee List'!$A:$E,5,0)</f>
        <v>E-1141</v>
      </c>
    </row>
    <row r="2228" spans="1:9" x14ac:dyDescent="0.35">
      <c r="A2228" t="s">
        <v>1257</v>
      </c>
      <c r="B2228" t="s">
        <v>66</v>
      </c>
      <c r="C2228" t="s">
        <v>352</v>
      </c>
      <c r="D2228" t="s">
        <v>1260</v>
      </c>
      <c r="E2228" t="s">
        <v>29</v>
      </c>
      <c r="F2228">
        <v>41123</v>
      </c>
      <c r="G2228">
        <v>41684</v>
      </c>
      <c r="H2228">
        <v>1.0136420008267879</v>
      </c>
      <c r="I2228" t="str">
        <f>VLOOKUP($B2228&amp;$E2228,'Employee List'!$A:$E,5,0)</f>
        <v>E-1141</v>
      </c>
    </row>
    <row r="2229" spans="1:9" x14ac:dyDescent="0.35">
      <c r="A2229" t="s">
        <v>1257</v>
      </c>
      <c r="B2229" t="s">
        <v>66</v>
      </c>
      <c r="C2229" t="s">
        <v>352</v>
      </c>
      <c r="D2229" t="s">
        <v>1260</v>
      </c>
      <c r="E2229" t="s">
        <v>30</v>
      </c>
      <c r="F2229">
        <v>42084</v>
      </c>
      <c r="G2229">
        <v>23508</v>
      </c>
      <c r="H2229">
        <v>0.55859709153122328</v>
      </c>
      <c r="I2229" t="str">
        <f>VLOOKUP($B2229&amp;$E2229,'Employee List'!$A:$E,5,0)</f>
        <v>E-1141</v>
      </c>
    </row>
    <row r="2230" spans="1:9" x14ac:dyDescent="0.35">
      <c r="A2230" t="s">
        <v>1257</v>
      </c>
      <c r="B2230" t="s">
        <v>66</v>
      </c>
      <c r="C2230" t="s">
        <v>352</v>
      </c>
      <c r="D2230" t="s">
        <v>1260</v>
      </c>
      <c r="E2230" t="s">
        <v>31</v>
      </c>
      <c r="F2230">
        <v>48524</v>
      </c>
      <c r="G2230">
        <v>31181</v>
      </c>
      <c r="H2230">
        <v>0.64258923419338887</v>
      </c>
      <c r="I2230" t="str">
        <f>VLOOKUP($B2230&amp;$E2230,'Employee List'!$A:$E,5,0)</f>
        <v>E-1141</v>
      </c>
    </row>
    <row r="2231" spans="1:9" x14ac:dyDescent="0.35">
      <c r="A2231" t="s">
        <v>1257</v>
      </c>
      <c r="B2231" t="s">
        <v>66</v>
      </c>
      <c r="C2231" t="s">
        <v>352</v>
      </c>
      <c r="D2231" t="s">
        <v>1261</v>
      </c>
      <c r="E2231" t="s">
        <v>29</v>
      </c>
      <c r="F2231">
        <v>136640</v>
      </c>
      <c r="G2231">
        <v>95005</v>
      </c>
      <c r="H2231">
        <v>0.69529420374707263</v>
      </c>
      <c r="I2231" t="str">
        <f>VLOOKUP($B2231&amp;$E2231,'Employee List'!$A:$E,5,0)</f>
        <v>E-1141</v>
      </c>
    </row>
    <row r="2232" spans="1:9" x14ac:dyDescent="0.35">
      <c r="A2232" t="s">
        <v>1257</v>
      </c>
      <c r="B2232" t="s">
        <v>66</v>
      </c>
      <c r="C2232" t="s">
        <v>352</v>
      </c>
      <c r="D2232" t="s">
        <v>1261</v>
      </c>
      <c r="E2232" t="s">
        <v>30</v>
      </c>
      <c r="F2232">
        <v>137947</v>
      </c>
      <c r="G2232">
        <v>165226</v>
      </c>
      <c r="H2232">
        <v>1.1977498604536525</v>
      </c>
      <c r="I2232" t="str">
        <f>VLOOKUP($B2232&amp;$E2232,'Employee List'!$A:$E,5,0)</f>
        <v>E-1141</v>
      </c>
    </row>
    <row r="2233" spans="1:9" x14ac:dyDescent="0.35">
      <c r="A2233" t="s">
        <v>1257</v>
      </c>
      <c r="B2233" t="s">
        <v>66</v>
      </c>
      <c r="C2233" t="s">
        <v>352</v>
      </c>
      <c r="D2233" t="s">
        <v>1261</v>
      </c>
      <c r="E2233" t="s">
        <v>31</v>
      </c>
      <c r="F2233">
        <v>138929</v>
      </c>
      <c r="G2233">
        <v>107939</v>
      </c>
      <c r="H2233">
        <v>0.77693642076168401</v>
      </c>
      <c r="I2233" t="str">
        <f>VLOOKUP($B2233&amp;$E2233,'Employee List'!$A:$E,5,0)</f>
        <v>E-1141</v>
      </c>
    </row>
    <row r="2234" spans="1:9" x14ac:dyDescent="0.35">
      <c r="A2234" t="s">
        <v>1257</v>
      </c>
      <c r="B2234" t="s">
        <v>66</v>
      </c>
      <c r="C2234" t="s">
        <v>352</v>
      </c>
      <c r="D2234" t="s">
        <v>1266</v>
      </c>
      <c r="E2234" t="s">
        <v>29</v>
      </c>
      <c r="F2234">
        <v>15939</v>
      </c>
      <c r="G2234">
        <v>7705</v>
      </c>
      <c r="H2234">
        <v>0.48340548340548339</v>
      </c>
      <c r="I2234" t="str">
        <f>VLOOKUP($B2234&amp;$E2234,'Employee List'!$A:$E,5,0)</f>
        <v>E-1141</v>
      </c>
    </row>
    <row r="2235" spans="1:9" x14ac:dyDescent="0.35">
      <c r="A2235" t="s">
        <v>1257</v>
      </c>
      <c r="B2235" t="s">
        <v>66</v>
      </c>
      <c r="C2235" t="s">
        <v>352</v>
      </c>
      <c r="D2235" t="s">
        <v>1266</v>
      </c>
      <c r="E2235" t="s">
        <v>30</v>
      </c>
      <c r="F2235">
        <v>19333</v>
      </c>
      <c r="G2235">
        <v>11623</v>
      </c>
      <c r="H2235">
        <v>0.60120002069001188</v>
      </c>
      <c r="I2235" t="str">
        <f>VLOOKUP($B2235&amp;$E2235,'Employee List'!$A:$E,5,0)</f>
        <v>E-1141</v>
      </c>
    </row>
    <row r="2236" spans="1:9" x14ac:dyDescent="0.35">
      <c r="A2236" t="s">
        <v>1257</v>
      </c>
      <c r="B2236" t="s">
        <v>66</v>
      </c>
      <c r="C2236" t="s">
        <v>352</v>
      </c>
      <c r="D2236" t="s">
        <v>1266</v>
      </c>
      <c r="E2236" t="s">
        <v>31</v>
      </c>
      <c r="F2236">
        <v>17897</v>
      </c>
      <c r="G2236">
        <v>10034</v>
      </c>
      <c r="H2236">
        <v>0.56065262334469468</v>
      </c>
      <c r="I2236" t="str">
        <f>VLOOKUP($B2236&amp;$E2236,'Employee List'!$A:$E,5,0)</f>
        <v>E-1141</v>
      </c>
    </row>
    <row r="2237" spans="1:9" x14ac:dyDescent="0.35">
      <c r="A2237" t="s">
        <v>1257</v>
      </c>
      <c r="B2237" t="s">
        <v>66</v>
      </c>
      <c r="C2237" t="s">
        <v>352</v>
      </c>
      <c r="D2237" t="s">
        <v>1267</v>
      </c>
      <c r="E2237" t="s">
        <v>29</v>
      </c>
      <c r="F2237">
        <v>13915</v>
      </c>
      <c r="G2237">
        <v>13623</v>
      </c>
      <c r="H2237">
        <v>0.97901545095220988</v>
      </c>
      <c r="I2237" t="str">
        <f>VLOOKUP($B2237&amp;$E2237,'Employee List'!$A:$E,5,0)</f>
        <v>E-1141</v>
      </c>
    </row>
    <row r="2238" spans="1:9" x14ac:dyDescent="0.35">
      <c r="A2238" t="s">
        <v>1257</v>
      </c>
      <c r="B2238" t="s">
        <v>66</v>
      </c>
      <c r="C2238" t="s">
        <v>352</v>
      </c>
      <c r="D2238" t="s">
        <v>1267</v>
      </c>
      <c r="E2238" t="s">
        <v>30</v>
      </c>
      <c r="F2238">
        <v>13213</v>
      </c>
      <c r="G2238">
        <v>12193</v>
      </c>
      <c r="H2238">
        <v>0.92280329978051923</v>
      </c>
      <c r="I2238" t="str">
        <f>VLOOKUP($B2238&amp;$E2238,'Employee List'!$A:$E,5,0)</f>
        <v>E-1141</v>
      </c>
    </row>
    <row r="2239" spans="1:9" x14ac:dyDescent="0.35">
      <c r="A2239" t="s">
        <v>1257</v>
      </c>
      <c r="B2239" t="s">
        <v>66</v>
      </c>
      <c r="C2239" t="s">
        <v>352</v>
      </c>
      <c r="D2239" t="s">
        <v>1267</v>
      </c>
      <c r="E2239" t="s">
        <v>31</v>
      </c>
      <c r="F2239">
        <v>13516</v>
      </c>
      <c r="G2239">
        <v>7452</v>
      </c>
      <c r="H2239">
        <v>0.55134655223438889</v>
      </c>
      <c r="I2239" t="str">
        <f>VLOOKUP($B2239&amp;$E2239,'Employee List'!$A:$E,5,0)</f>
        <v>E-1141</v>
      </c>
    </row>
    <row r="2240" spans="1:9" x14ac:dyDescent="0.35">
      <c r="A2240" t="s">
        <v>1257</v>
      </c>
      <c r="B2240" t="s">
        <v>66</v>
      </c>
      <c r="C2240" t="s">
        <v>352</v>
      </c>
      <c r="D2240" t="s">
        <v>1268</v>
      </c>
      <c r="E2240" t="s">
        <v>29</v>
      </c>
      <c r="F2240">
        <v>15017</v>
      </c>
      <c r="G2240">
        <v>6420</v>
      </c>
      <c r="H2240">
        <v>0.42751548245321969</v>
      </c>
      <c r="I2240" t="str">
        <f>VLOOKUP($B2240&amp;$E2240,'Employee List'!$A:$E,5,0)</f>
        <v>E-1141</v>
      </c>
    </row>
    <row r="2241" spans="1:9" x14ac:dyDescent="0.35">
      <c r="A2241" t="s">
        <v>1257</v>
      </c>
      <c r="B2241" t="s">
        <v>66</v>
      </c>
      <c r="C2241" t="s">
        <v>352</v>
      </c>
      <c r="D2241" t="s">
        <v>1268</v>
      </c>
      <c r="E2241" t="s">
        <v>30</v>
      </c>
      <c r="F2241">
        <v>11797</v>
      </c>
      <c r="G2241">
        <v>6182</v>
      </c>
      <c r="H2241">
        <v>0.5240315334407053</v>
      </c>
      <c r="I2241" t="str">
        <f>VLOOKUP($B2241&amp;$E2241,'Employee List'!$A:$E,5,0)</f>
        <v>E-1141</v>
      </c>
    </row>
    <row r="2242" spans="1:9" x14ac:dyDescent="0.35">
      <c r="A2242" t="s">
        <v>1257</v>
      </c>
      <c r="B2242" t="s">
        <v>66</v>
      </c>
      <c r="C2242" t="s">
        <v>352</v>
      </c>
      <c r="D2242" t="s">
        <v>1268</v>
      </c>
      <c r="E2242" t="s">
        <v>31</v>
      </c>
      <c r="F2242">
        <v>11929</v>
      </c>
      <c r="G2242">
        <v>5404</v>
      </c>
      <c r="H2242">
        <v>0.45301366417973005</v>
      </c>
      <c r="I2242" t="str">
        <f>VLOOKUP($B2242&amp;$E2242,'Employee List'!$A:$E,5,0)</f>
        <v>E-1141</v>
      </c>
    </row>
    <row r="2243" spans="1:9" x14ac:dyDescent="0.35">
      <c r="A2243" t="s">
        <v>1257</v>
      </c>
      <c r="B2243" t="s">
        <v>66</v>
      </c>
      <c r="C2243" t="s">
        <v>352</v>
      </c>
      <c r="D2243" t="s">
        <v>1269</v>
      </c>
      <c r="E2243" t="s">
        <v>29</v>
      </c>
      <c r="F2243">
        <v>2194</v>
      </c>
      <c r="G2243">
        <v>3821</v>
      </c>
      <c r="H2243">
        <v>1.7415679124886052</v>
      </c>
      <c r="I2243" t="str">
        <f>VLOOKUP($B2243&amp;$E2243,'Employee List'!$A:$E,5,0)</f>
        <v>E-1141</v>
      </c>
    </row>
    <row r="2244" spans="1:9" x14ac:dyDescent="0.35">
      <c r="A2244" t="s">
        <v>1257</v>
      </c>
      <c r="B2244" t="s">
        <v>66</v>
      </c>
      <c r="C2244" t="s">
        <v>352</v>
      </c>
      <c r="D2244" t="s">
        <v>1269</v>
      </c>
      <c r="E2244" t="s">
        <v>30</v>
      </c>
      <c r="F2244">
        <v>3560</v>
      </c>
      <c r="G2244">
        <v>4003</v>
      </c>
      <c r="H2244">
        <v>1.124438202247191</v>
      </c>
      <c r="I2244" t="str">
        <f>VLOOKUP($B2244&amp;$E2244,'Employee List'!$A:$E,5,0)</f>
        <v>E-1141</v>
      </c>
    </row>
    <row r="2245" spans="1:9" x14ac:dyDescent="0.35">
      <c r="A2245" t="s">
        <v>1257</v>
      </c>
      <c r="B2245" t="s">
        <v>66</v>
      </c>
      <c r="C2245" t="s">
        <v>352</v>
      </c>
      <c r="D2245" t="s">
        <v>1269</v>
      </c>
      <c r="E2245" t="s">
        <v>31</v>
      </c>
      <c r="F2245">
        <v>4905</v>
      </c>
      <c r="G2245">
        <v>5656</v>
      </c>
      <c r="H2245">
        <v>1.1531090723751274</v>
      </c>
      <c r="I2245" t="str">
        <f>VLOOKUP($B2245&amp;$E2245,'Employee List'!$A:$E,5,0)</f>
        <v>E-1141</v>
      </c>
    </row>
    <row r="2246" spans="1:9" x14ac:dyDescent="0.35">
      <c r="A2246" t="s">
        <v>1257</v>
      </c>
      <c r="B2246" t="s">
        <v>66</v>
      </c>
      <c r="C2246" t="s">
        <v>352</v>
      </c>
      <c r="D2246" t="s">
        <v>1270</v>
      </c>
      <c r="E2246" t="s">
        <v>29</v>
      </c>
      <c r="F2246">
        <v>6358</v>
      </c>
      <c r="G2246">
        <v>3350</v>
      </c>
      <c r="H2246">
        <v>0.52689525007864113</v>
      </c>
      <c r="I2246" t="str">
        <f>VLOOKUP($B2246&amp;$E2246,'Employee List'!$A:$E,5,0)</f>
        <v>E-1141</v>
      </c>
    </row>
    <row r="2247" spans="1:9" x14ac:dyDescent="0.35">
      <c r="A2247" t="s">
        <v>1257</v>
      </c>
      <c r="B2247" t="s">
        <v>66</v>
      </c>
      <c r="C2247" t="s">
        <v>352</v>
      </c>
      <c r="D2247" t="s">
        <v>1270</v>
      </c>
      <c r="E2247" t="s">
        <v>30</v>
      </c>
      <c r="F2247">
        <v>6642</v>
      </c>
      <c r="G2247">
        <v>2618</v>
      </c>
      <c r="H2247">
        <v>0.39415838602830472</v>
      </c>
      <c r="I2247" t="str">
        <f>VLOOKUP($B2247&amp;$E2247,'Employee List'!$A:$E,5,0)</f>
        <v>E-1141</v>
      </c>
    </row>
    <row r="2248" spans="1:9" x14ac:dyDescent="0.35">
      <c r="A2248" t="s">
        <v>1257</v>
      </c>
      <c r="B2248" t="s">
        <v>66</v>
      </c>
      <c r="C2248" t="s">
        <v>352</v>
      </c>
      <c r="D2248" t="s">
        <v>1270</v>
      </c>
      <c r="E2248" t="s">
        <v>31</v>
      </c>
      <c r="F2248">
        <v>4254</v>
      </c>
      <c r="G2248">
        <v>3308</v>
      </c>
      <c r="H2248">
        <v>0.77762106252938412</v>
      </c>
      <c r="I2248" t="str">
        <f>VLOOKUP($B2248&amp;$E2248,'Employee List'!$A:$E,5,0)</f>
        <v>E-1141</v>
      </c>
    </row>
    <row r="2249" spans="1:9" x14ac:dyDescent="0.35">
      <c r="A2249" t="s">
        <v>1257</v>
      </c>
      <c r="B2249" t="s">
        <v>66</v>
      </c>
      <c r="C2249" t="s">
        <v>352</v>
      </c>
      <c r="D2249" t="s">
        <v>1271</v>
      </c>
      <c r="E2249" t="s">
        <v>29</v>
      </c>
      <c r="F2249">
        <v>3858</v>
      </c>
      <c r="G2249">
        <v>4193</v>
      </c>
      <c r="H2249">
        <v>1.0868325557283567</v>
      </c>
      <c r="I2249" t="str">
        <f>VLOOKUP($B2249&amp;$E2249,'Employee List'!$A:$E,5,0)</f>
        <v>E-1141</v>
      </c>
    </row>
    <row r="2250" spans="1:9" x14ac:dyDescent="0.35">
      <c r="A2250" t="s">
        <v>1257</v>
      </c>
      <c r="B2250" t="s">
        <v>66</v>
      </c>
      <c r="C2250" t="s">
        <v>352</v>
      </c>
      <c r="D2250" t="s">
        <v>1271</v>
      </c>
      <c r="E2250" t="s">
        <v>30</v>
      </c>
      <c r="F2250">
        <v>5528</v>
      </c>
      <c r="G2250">
        <v>25351</v>
      </c>
      <c r="H2250">
        <v>4.5859261939218525</v>
      </c>
      <c r="I2250" t="str">
        <f>VLOOKUP($B2250&amp;$E2250,'Employee List'!$A:$E,5,0)</f>
        <v>E-1141</v>
      </c>
    </row>
    <row r="2251" spans="1:9" x14ac:dyDescent="0.35">
      <c r="A2251" t="s">
        <v>1257</v>
      </c>
      <c r="B2251" t="s">
        <v>66</v>
      </c>
      <c r="C2251" t="s">
        <v>352</v>
      </c>
      <c r="D2251" t="s">
        <v>1271</v>
      </c>
      <c r="E2251" t="s">
        <v>31</v>
      </c>
      <c r="F2251">
        <v>4401</v>
      </c>
      <c r="G2251">
        <v>5295</v>
      </c>
      <c r="H2251">
        <v>1.2031356509884117</v>
      </c>
      <c r="I2251" t="str">
        <f>VLOOKUP($B2251&amp;$E2251,'Employee List'!$A:$E,5,0)</f>
        <v>E-1141</v>
      </c>
    </row>
    <row r="2252" spans="1:9" x14ac:dyDescent="0.35">
      <c r="A2252" t="s">
        <v>1257</v>
      </c>
      <c r="B2252" t="s">
        <v>66</v>
      </c>
      <c r="C2252" t="s">
        <v>352</v>
      </c>
      <c r="D2252" t="s">
        <v>1258</v>
      </c>
      <c r="E2252" t="s">
        <v>29</v>
      </c>
      <c r="F2252">
        <v>46693</v>
      </c>
      <c r="G2252">
        <v>29772</v>
      </c>
      <c r="H2252">
        <v>0.6376116334354186</v>
      </c>
      <c r="I2252" t="str">
        <f>VLOOKUP($B2252&amp;$E2252,'Employee List'!$A:$E,5,0)</f>
        <v>E-1141</v>
      </c>
    </row>
    <row r="2253" spans="1:9" x14ac:dyDescent="0.35">
      <c r="A2253" t="s">
        <v>1257</v>
      </c>
      <c r="B2253" t="s">
        <v>66</v>
      </c>
      <c r="C2253" t="s">
        <v>352</v>
      </c>
      <c r="D2253" t="s">
        <v>1258</v>
      </c>
      <c r="E2253" t="s">
        <v>30</v>
      </c>
      <c r="F2253">
        <v>47118</v>
      </c>
      <c r="G2253">
        <v>29500</v>
      </c>
      <c r="H2253">
        <v>0.6260876947238847</v>
      </c>
      <c r="I2253" t="str">
        <f>VLOOKUP($B2253&amp;$E2253,'Employee List'!$A:$E,5,0)</f>
        <v>E-1141</v>
      </c>
    </row>
    <row r="2254" spans="1:9" x14ac:dyDescent="0.35">
      <c r="A2254" t="s">
        <v>1257</v>
      </c>
      <c r="B2254" t="s">
        <v>66</v>
      </c>
      <c r="C2254" t="s">
        <v>352</v>
      </c>
      <c r="D2254" t="s">
        <v>1258</v>
      </c>
      <c r="E2254" t="s">
        <v>31</v>
      </c>
      <c r="F2254">
        <v>44407</v>
      </c>
      <c r="G2254">
        <v>27049</v>
      </c>
      <c r="H2254">
        <v>0.60911567996036664</v>
      </c>
      <c r="I2254" t="str">
        <f>VLOOKUP($B2254&amp;$E2254,'Employee List'!$A:$E,5,0)</f>
        <v>E-1141</v>
      </c>
    </row>
    <row r="2255" spans="1:9" x14ac:dyDescent="0.35">
      <c r="A2255" t="s">
        <v>1257</v>
      </c>
      <c r="B2255" t="s">
        <v>66</v>
      </c>
      <c r="C2255" t="s">
        <v>352</v>
      </c>
      <c r="D2255" t="s">
        <v>1272</v>
      </c>
      <c r="E2255" t="s">
        <v>29</v>
      </c>
      <c r="F2255">
        <v>9894</v>
      </c>
      <c r="G2255">
        <v>5089</v>
      </c>
      <c r="H2255">
        <v>0.51435213260561952</v>
      </c>
      <c r="I2255" t="str">
        <f>VLOOKUP($B2255&amp;$E2255,'Employee List'!$A:$E,5,0)</f>
        <v>E-1141</v>
      </c>
    </row>
    <row r="2256" spans="1:9" x14ac:dyDescent="0.35">
      <c r="A2256" t="s">
        <v>1257</v>
      </c>
      <c r="B2256" t="s">
        <v>66</v>
      </c>
      <c r="C2256" t="s">
        <v>352</v>
      </c>
      <c r="D2256" t="s">
        <v>1272</v>
      </c>
      <c r="E2256" t="s">
        <v>30</v>
      </c>
      <c r="F2256">
        <v>12996</v>
      </c>
      <c r="G2256">
        <v>3921</v>
      </c>
      <c r="H2256">
        <v>0.30170821791320407</v>
      </c>
      <c r="I2256" t="str">
        <f>VLOOKUP($B2256&amp;$E2256,'Employee List'!$A:$E,5,0)</f>
        <v>E-1141</v>
      </c>
    </row>
    <row r="2257" spans="1:9" x14ac:dyDescent="0.35">
      <c r="A2257" t="s">
        <v>1257</v>
      </c>
      <c r="B2257" t="s">
        <v>66</v>
      </c>
      <c r="C2257" t="s">
        <v>352</v>
      </c>
      <c r="D2257" t="s">
        <v>1272</v>
      </c>
      <c r="E2257" t="s">
        <v>31</v>
      </c>
      <c r="F2257">
        <v>12769</v>
      </c>
      <c r="G2257">
        <v>4574</v>
      </c>
      <c r="H2257">
        <v>0.35821129297517423</v>
      </c>
      <c r="I2257" t="str">
        <f>VLOOKUP($B2257&amp;$E2257,'Employee List'!$A:$E,5,0)</f>
        <v>E-1141</v>
      </c>
    </row>
    <row r="2258" spans="1:9" x14ac:dyDescent="0.35">
      <c r="A2258" t="s">
        <v>1257</v>
      </c>
      <c r="B2258" t="s">
        <v>66</v>
      </c>
      <c r="C2258" t="s">
        <v>352</v>
      </c>
      <c r="D2258" t="s">
        <v>1259</v>
      </c>
      <c r="E2258" t="s">
        <v>29</v>
      </c>
      <c r="F2258">
        <v>26391</v>
      </c>
      <c r="G2258">
        <v>14082</v>
      </c>
      <c r="H2258">
        <v>0.53359099693077183</v>
      </c>
      <c r="I2258" t="str">
        <f>VLOOKUP($B2258&amp;$E2258,'Employee List'!$A:$E,5,0)</f>
        <v>E-1141</v>
      </c>
    </row>
    <row r="2259" spans="1:9" x14ac:dyDescent="0.35">
      <c r="A2259" t="s">
        <v>1257</v>
      </c>
      <c r="B2259" t="s">
        <v>66</v>
      </c>
      <c r="C2259" t="s">
        <v>352</v>
      </c>
      <c r="D2259" t="s">
        <v>1259</v>
      </c>
      <c r="E2259" t="s">
        <v>30</v>
      </c>
      <c r="F2259">
        <v>25765</v>
      </c>
      <c r="G2259">
        <v>8361</v>
      </c>
      <c r="H2259">
        <v>0.32450999417814863</v>
      </c>
      <c r="I2259" t="str">
        <f>VLOOKUP($B2259&amp;$E2259,'Employee List'!$A:$E,5,0)</f>
        <v>E-1141</v>
      </c>
    </row>
    <row r="2260" spans="1:9" x14ac:dyDescent="0.35">
      <c r="A2260" t="s">
        <v>1257</v>
      </c>
      <c r="B2260" t="s">
        <v>66</v>
      </c>
      <c r="C2260" t="s">
        <v>352</v>
      </c>
      <c r="D2260" t="s">
        <v>1259</v>
      </c>
      <c r="E2260" t="s">
        <v>31</v>
      </c>
      <c r="F2260">
        <v>26207</v>
      </c>
      <c r="G2260">
        <v>16250</v>
      </c>
      <c r="H2260">
        <v>0.62006334185522949</v>
      </c>
      <c r="I2260" t="str">
        <f>VLOOKUP($B2260&amp;$E2260,'Employee List'!$A:$E,5,0)</f>
        <v>E-1141</v>
      </c>
    </row>
    <row r="2261" spans="1:9" x14ac:dyDescent="0.35">
      <c r="A2261" t="s">
        <v>1257</v>
      </c>
      <c r="B2261" t="s">
        <v>66</v>
      </c>
      <c r="C2261" t="s">
        <v>352</v>
      </c>
      <c r="D2261" t="s">
        <v>1273</v>
      </c>
      <c r="E2261" t="s">
        <v>29</v>
      </c>
      <c r="F2261">
        <v>7619</v>
      </c>
      <c r="G2261">
        <v>2419</v>
      </c>
      <c r="H2261">
        <v>0.31749573434833966</v>
      </c>
      <c r="I2261" t="str">
        <f>VLOOKUP($B2261&amp;$E2261,'Employee List'!$A:$E,5,0)</f>
        <v>E-1141</v>
      </c>
    </row>
    <row r="2262" spans="1:9" x14ac:dyDescent="0.35">
      <c r="A2262" t="s">
        <v>1257</v>
      </c>
      <c r="B2262" t="s">
        <v>66</v>
      </c>
      <c r="C2262" t="s">
        <v>352</v>
      </c>
      <c r="D2262" t="s">
        <v>1273</v>
      </c>
      <c r="E2262" t="s">
        <v>30</v>
      </c>
      <c r="F2262">
        <v>5355</v>
      </c>
      <c r="G2262">
        <v>4959</v>
      </c>
      <c r="H2262">
        <v>0.92605042016806727</v>
      </c>
      <c r="I2262" t="str">
        <f>VLOOKUP($B2262&amp;$E2262,'Employee List'!$A:$E,5,0)</f>
        <v>E-1141</v>
      </c>
    </row>
    <row r="2263" spans="1:9" x14ac:dyDescent="0.35">
      <c r="A2263" t="s">
        <v>1257</v>
      </c>
      <c r="B2263" t="s">
        <v>66</v>
      </c>
      <c r="C2263" t="s">
        <v>352</v>
      </c>
      <c r="D2263" t="s">
        <v>1273</v>
      </c>
      <c r="E2263" t="s">
        <v>31</v>
      </c>
      <c r="F2263">
        <v>5877</v>
      </c>
      <c r="G2263">
        <v>4055</v>
      </c>
      <c r="H2263">
        <v>0.68997787987068238</v>
      </c>
      <c r="I2263" t="str">
        <f>VLOOKUP($B2263&amp;$E2263,'Employee List'!$A:$E,5,0)</f>
        <v>E-1141</v>
      </c>
    </row>
    <row r="2264" spans="1:9" x14ac:dyDescent="0.35">
      <c r="A2264" t="s">
        <v>1257</v>
      </c>
      <c r="B2264" t="s">
        <v>66</v>
      </c>
      <c r="C2264" t="s">
        <v>352</v>
      </c>
      <c r="D2264" t="s">
        <v>1275</v>
      </c>
      <c r="E2264" t="s">
        <v>29</v>
      </c>
      <c r="F2264">
        <v>10169</v>
      </c>
      <c r="G2264">
        <v>3842</v>
      </c>
      <c r="H2264">
        <v>0.37781492772150654</v>
      </c>
      <c r="I2264" t="str">
        <f>VLOOKUP($B2264&amp;$E2264,'Employee List'!$A:$E,5,0)</f>
        <v>E-1141</v>
      </c>
    </row>
    <row r="2265" spans="1:9" x14ac:dyDescent="0.35">
      <c r="A2265" t="s">
        <v>1257</v>
      </c>
      <c r="B2265" t="s">
        <v>66</v>
      </c>
      <c r="C2265" t="s">
        <v>352</v>
      </c>
      <c r="D2265" t="s">
        <v>1275</v>
      </c>
      <c r="E2265" t="s">
        <v>30</v>
      </c>
      <c r="F2265">
        <v>12984</v>
      </c>
      <c r="G2265">
        <v>9878</v>
      </c>
      <c r="H2265">
        <v>0.76078250154035731</v>
      </c>
      <c r="I2265" t="str">
        <f>VLOOKUP($B2265&amp;$E2265,'Employee List'!$A:$E,5,0)</f>
        <v>E-1141</v>
      </c>
    </row>
    <row r="2266" spans="1:9" x14ac:dyDescent="0.35">
      <c r="A2266" t="s">
        <v>1257</v>
      </c>
      <c r="B2266" t="s">
        <v>66</v>
      </c>
      <c r="C2266" t="s">
        <v>352</v>
      </c>
      <c r="D2266" t="s">
        <v>1275</v>
      </c>
      <c r="E2266" t="s">
        <v>31</v>
      </c>
      <c r="F2266">
        <v>13032</v>
      </c>
      <c r="G2266">
        <v>15456</v>
      </c>
      <c r="H2266">
        <v>1.1860036832412524</v>
      </c>
      <c r="I2266" t="str">
        <f>VLOOKUP($B2266&amp;$E2266,'Employee List'!$A:$E,5,0)</f>
        <v>E-1141</v>
      </c>
    </row>
    <row r="2267" spans="1:9" x14ac:dyDescent="0.35">
      <c r="A2267" t="s">
        <v>1257</v>
      </c>
      <c r="B2267" t="s">
        <v>66</v>
      </c>
      <c r="C2267" t="s">
        <v>352</v>
      </c>
      <c r="D2267" t="s">
        <v>1276</v>
      </c>
      <c r="E2267" t="s">
        <v>29</v>
      </c>
      <c r="F2267">
        <v>5011</v>
      </c>
      <c r="G2267">
        <v>1658</v>
      </c>
      <c r="H2267">
        <v>0.3308720814208741</v>
      </c>
      <c r="I2267" t="str">
        <f>VLOOKUP($B2267&amp;$E2267,'Employee List'!$A:$E,5,0)</f>
        <v>E-1141</v>
      </c>
    </row>
    <row r="2268" spans="1:9" x14ac:dyDescent="0.35">
      <c r="A2268" t="s">
        <v>1257</v>
      </c>
      <c r="B2268" t="s">
        <v>66</v>
      </c>
      <c r="C2268" t="s">
        <v>352</v>
      </c>
      <c r="D2268" t="s">
        <v>1276</v>
      </c>
      <c r="E2268" t="s">
        <v>30</v>
      </c>
      <c r="F2268">
        <v>1550</v>
      </c>
      <c r="G2268">
        <v>4929</v>
      </c>
      <c r="H2268">
        <v>3.18</v>
      </c>
      <c r="I2268" t="str">
        <f>VLOOKUP($B2268&amp;$E2268,'Employee List'!$A:$E,5,0)</f>
        <v>E-1141</v>
      </c>
    </row>
    <row r="2269" spans="1:9" x14ac:dyDescent="0.35">
      <c r="A2269" t="s">
        <v>1257</v>
      </c>
      <c r="B2269" t="s">
        <v>66</v>
      </c>
      <c r="C2269" t="s">
        <v>352</v>
      </c>
      <c r="D2269" t="s">
        <v>1276</v>
      </c>
      <c r="E2269" t="s">
        <v>31</v>
      </c>
      <c r="F2269">
        <v>2821</v>
      </c>
      <c r="G2269">
        <v>6642</v>
      </c>
      <c r="H2269">
        <v>2.3544842254519676</v>
      </c>
      <c r="I2269" t="str">
        <f>VLOOKUP($B2269&amp;$E2269,'Employee List'!$A:$E,5,0)</f>
        <v>E-1141</v>
      </c>
    </row>
    <row r="2270" spans="1:9" x14ac:dyDescent="0.35">
      <c r="A2270" t="s">
        <v>1257</v>
      </c>
      <c r="B2270" t="s">
        <v>66</v>
      </c>
      <c r="C2270" t="s">
        <v>352</v>
      </c>
      <c r="D2270" t="s">
        <v>1277</v>
      </c>
      <c r="E2270" t="s">
        <v>29</v>
      </c>
      <c r="F2270">
        <v>5800</v>
      </c>
      <c r="G2270">
        <v>2781</v>
      </c>
      <c r="H2270">
        <v>0.47948275862068968</v>
      </c>
      <c r="I2270" t="str">
        <f>VLOOKUP($B2270&amp;$E2270,'Employee List'!$A:$E,5,0)</f>
        <v>E-1141</v>
      </c>
    </row>
    <row r="2271" spans="1:9" x14ac:dyDescent="0.35">
      <c r="A2271" t="s">
        <v>1257</v>
      </c>
      <c r="B2271" t="s">
        <v>66</v>
      </c>
      <c r="C2271" t="s">
        <v>352</v>
      </c>
      <c r="D2271" t="s">
        <v>1277</v>
      </c>
      <c r="E2271" t="s">
        <v>30</v>
      </c>
      <c r="F2271">
        <v>7273</v>
      </c>
      <c r="G2271">
        <v>4300</v>
      </c>
      <c r="H2271">
        <v>0.59122782895641413</v>
      </c>
      <c r="I2271" t="str">
        <f>VLOOKUP($B2271&amp;$E2271,'Employee List'!$A:$E,5,0)</f>
        <v>E-1141</v>
      </c>
    </row>
    <row r="2272" spans="1:9" x14ac:dyDescent="0.35">
      <c r="A2272" t="s">
        <v>1257</v>
      </c>
      <c r="B2272" t="s">
        <v>66</v>
      </c>
      <c r="C2272" t="s">
        <v>352</v>
      </c>
      <c r="D2272" t="s">
        <v>1277</v>
      </c>
      <c r="E2272" t="s">
        <v>31</v>
      </c>
      <c r="F2272">
        <v>5594</v>
      </c>
      <c r="G2272">
        <v>4897</v>
      </c>
      <c r="H2272">
        <v>0.87540221666070794</v>
      </c>
      <c r="I2272" t="str">
        <f>VLOOKUP($B2272&amp;$E2272,'Employee List'!$A:$E,5,0)</f>
        <v>E-1141</v>
      </c>
    </row>
    <row r="2273" spans="1:9" x14ac:dyDescent="0.35">
      <c r="A2273" t="s">
        <v>1257</v>
      </c>
      <c r="B2273" t="s">
        <v>66</v>
      </c>
      <c r="C2273" t="s">
        <v>352</v>
      </c>
      <c r="D2273" t="s">
        <v>1278</v>
      </c>
      <c r="E2273" t="s">
        <v>29</v>
      </c>
      <c r="F2273">
        <v>5628</v>
      </c>
      <c r="G2273">
        <v>6792</v>
      </c>
      <c r="H2273">
        <v>1.2068230277185501</v>
      </c>
      <c r="I2273" t="str">
        <f>VLOOKUP($B2273&amp;$E2273,'Employee List'!$A:$E,5,0)</f>
        <v>E-1141</v>
      </c>
    </row>
    <row r="2274" spans="1:9" x14ac:dyDescent="0.35">
      <c r="A2274" t="s">
        <v>1257</v>
      </c>
      <c r="B2274" t="s">
        <v>66</v>
      </c>
      <c r="C2274" t="s">
        <v>352</v>
      </c>
      <c r="D2274" t="s">
        <v>1278</v>
      </c>
      <c r="E2274" t="s">
        <v>30</v>
      </c>
      <c r="F2274">
        <v>7855</v>
      </c>
      <c r="G2274">
        <v>5203</v>
      </c>
      <c r="H2274">
        <v>0.66238064926798212</v>
      </c>
      <c r="I2274" t="str">
        <f>VLOOKUP($B2274&amp;$E2274,'Employee List'!$A:$E,5,0)</f>
        <v>E-1141</v>
      </c>
    </row>
    <row r="2275" spans="1:9" x14ac:dyDescent="0.35">
      <c r="A2275" t="s">
        <v>1257</v>
      </c>
      <c r="B2275" t="s">
        <v>66</v>
      </c>
      <c r="C2275" t="s">
        <v>352</v>
      </c>
      <c r="D2275" t="s">
        <v>1278</v>
      </c>
      <c r="E2275" t="s">
        <v>31</v>
      </c>
      <c r="F2275">
        <v>6993</v>
      </c>
      <c r="G2275">
        <v>8067</v>
      </c>
      <c r="H2275">
        <v>1.1535821535821535</v>
      </c>
      <c r="I2275" t="str">
        <f>VLOOKUP($B2275&amp;$E2275,'Employee List'!$A:$E,5,0)</f>
        <v>E-1141</v>
      </c>
    </row>
    <row r="2276" spans="1:9" x14ac:dyDescent="0.35">
      <c r="A2276" t="s">
        <v>1257</v>
      </c>
      <c r="B2276" t="s">
        <v>66</v>
      </c>
      <c r="C2276" t="s">
        <v>352</v>
      </c>
      <c r="D2276" t="s">
        <v>1279</v>
      </c>
      <c r="E2276" t="s">
        <v>29</v>
      </c>
      <c r="F2276">
        <v>2435</v>
      </c>
      <c r="G2276">
        <v>2204</v>
      </c>
      <c r="H2276">
        <v>0.90513347022587265</v>
      </c>
      <c r="I2276" t="str">
        <f>VLOOKUP($B2276&amp;$E2276,'Employee List'!$A:$E,5,0)</f>
        <v>E-1141</v>
      </c>
    </row>
    <row r="2277" spans="1:9" x14ac:dyDescent="0.35">
      <c r="A2277" t="s">
        <v>1257</v>
      </c>
      <c r="B2277" t="s">
        <v>66</v>
      </c>
      <c r="C2277" t="s">
        <v>352</v>
      </c>
      <c r="D2277" t="s">
        <v>1279</v>
      </c>
      <c r="E2277" t="s">
        <v>30</v>
      </c>
      <c r="F2277">
        <v>5356</v>
      </c>
      <c r="G2277">
        <v>3899</v>
      </c>
      <c r="H2277">
        <v>0.72796863330843908</v>
      </c>
      <c r="I2277" t="str">
        <f>VLOOKUP($B2277&amp;$E2277,'Employee List'!$A:$E,5,0)</f>
        <v>E-1141</v>
      </c>
    </row>
    <row r="2278" spans="1:9" x14ac:dyDescent="0.35">
      <c r="A2278" t="s">
        <v>1257</v>
      </c>
      <c r="B2278" t="s">
        <v>66</v>
      </c>
      <c r="C2278" t="s">
        <v>352</v>
      </c>
      <c r="D2278" t="s">
        <v>1279</v>
      </c>
      <c r="E2278" t="s">
        <v>31</v>
      </c>
      <c r="F2278">
        <v>4997</v>
      </c>
      <c r="G2278">
        <v>5349</v>
      </c>
      <c r="H2278">
        <v>1.0704422653592156</v>
      </c>
      <c r="I2278" t="str">
        <f>VLOOKUP($B2278&amp;$E2278,'Employee List'!$A:$E,5,0)</f>
        <v>E-1141</v>
      </c>
    </row>
    <row r="2279" spans="1:9" x14ac:dyDescent="0.35">
      <c r="A2279" t="s">
        <v>1257</v>
      </c>
      <c r="B2279" t="s">
        <v>66</v>
      </c>
      <c r="C2279" t="s">
        <v>352</v>
      </c>
      <c r="D2279" t="s">
        <v>1280</v>
      </c>
      <c r="E2279" t="s">
        <v>29</v>
      </c>
      <c r="F2279">
        <v>26843</v>
      </c>
      <c r="G2279">
        <v>80685</v>
      </c>
      <c r="H2279">
        <v>3.0058115709868494</v>
      </c>
      <c r="I2279" t="str">
        <f>VLOOKUP($B2279&amp;$E2279,'Employee List'!$A:$E,5,0)</f>
        <v>E-1141</v>
      </c>
    </row>
    <row r="2280" spans="1:9" x14ac:dyDescent="0.35">
      <c r="A2280" t="s">
        <v>1257</v>
      </c>
      <c r="B2280" t="s">
        <v>66</v>
      </c>
      <c r="C2280" t="s">
        <v>352</v>
      </c>
      <c r="D2280" t="s">
        <v>1280</v>
      </c>
      <c r="E2280" t="s">
        <v>30</v>
      </c>
      <c r="F2280">
        <v>28255</v>
      </c>
      <c r="G2280">
        <v>29785</v>
      </c>
      <c r="H2280">
        <v>1.0541497080162803</v>
      </c>
      <c r="I2280" t="str">
        <f>VLOOKUP($B2280&amp;$E2280,'Employee List'!$A:$E,5,0)</f>
        <v>E-1141</v>
      </c>
    </row>
    <row r="2281" spans="1:9" x14ac:dyDescent="0.35">
      <c r="A2281" t="s">
        <v>1257</v>
      </c>
      <c r="B2281" t="s">
        <v>66</v>
      </c>
      <c r="C2281" t="s">
        <v>352</v>
      </c>
      <c r="D2281" t="s">
        <v>1280</v>
      </c>
      <c r="E2281" t="s">
        <v>31</v>
      </c>
      <c r="F2281">
        <v>25861</v>
      </c>
      <c r="G2281">
        <v>40386</v>
      </c>
      <c r="H2281">
        <v>1.5616565484706701</v>
      </c>
      <c r="I2281" t="str">
        <f>VLOOKUP($B2281&amp;$E2281,'Employee List'!$A:$E,5,0)</f>
        <v>E-1141</v>
      </c>
    </row>
    <row r="2282" spans="1:9" x14ac:dyDescent="0.35">
      <c r="A2282" t="s">
        <v>1257</v>
      </c>
      <c r="B2282" t="s">
        <v>66</v>
      </c>
      <c r="C2282" t="s">
        <v>352</v>
      </c>
      <c r="D2282" t="s">
        <v>1262</v>
      </c>
      <c r="E2282" t="s">
        <v>29</v>
      </c>
      <c r="F2282">
        <v>13845</v>
      </c>
      <c r="G2282">
        <v>14722</v>
      </c>
      <c r="H2282">
        <v>1.0633441675695197</v>
      </c>
      <c r="I2282" t="str">
        <f>VLOOKUP($B2282&amp;$E2282,'Employee List'!$A:$E,5,0)</f>
        <v>E-1141</v>
      </c>
    </row>
    <row r="2283" spans="1:9" x14ac:dyDescent="0.35">
      <c r="A2283" t="s">
        <v>1257</v>
      </c>
      <c r="B2283" t="s">
        <v>66</v>
      </c>
      <c r="C2283" t="s">
        <v>352</v>
      </c>
      <c r="D2283" t="s">
        <v>1262</v>
      </c>
      <c r="E2283" t="s">
        <v>30</v>
      </c>
      <c r="F2283">
        <v>15058</v>
      </c>
      <c r="G2283">
        <v>16371</v>
      </c>
      <c r="H2283">
        <v>1.0871961747908088</v>
      </c>
      <c r="I2283" t="str">
        <f>VLOOKUP($B2283&amp;$E2283,'Employee List'!$A:$E,5,0)</f>
        <v>E-1141</v>
      </c>
    </row>
    <row r="2284" spans="1:9" x14ac:dyDescent="0.35">
      <c r="A2284" t="s">
        <v>1257</v>
      </c>
      <c r="B2284" t="s">
        <v>66</v>
      </c>
      <c r="C2284" t="s">
        <v>352</v>
      </c>
      <c r="D2284" t="s">
        <v>1262</v>
      </c>
      <c r="E2284" t="s">
        <v>31</v>
      </c>
      <c r="F2284">
        <v>13945</v>
      </c>
      <c r="G2284">
        <v>18466</v>
      </c>
      <c r="H2284">
        <v>1.3242022230190031</v>
      </c>
      <c r="I2284" t="str">
        <f>VLOOKUP($B2284&amp;$E2284,'Employee List'!$A:$E,5,0)</f>
        <v>E-1141</v>
      </c>
    </row>
    <row r="2285" spans="1:9" x14ac:dyDescent="0.35">
      <c r="A2285" t="s">
        <v>1257</v>
      </c>
      <c r="B2285" t="s">
        <v>66</v>
      </c>
      <c r="C2285" t="s">
        <v>352</v>
      </c>
      <c r="D2285" t="s">
        <v>1282</v>
      </c>
      <c r="E2285" t="s">
        <v>29</v>
      </c>
      <c r="F2285">
        <v>2403</v>
      </c>
      <c r="G2285">
        <v>6132</v>
      </c>
      <c r="H2285">
        <v>2.5518102372034956</v>
      </c>
      <c r="I2285" t="str">
        <f>VLOOKUP($B2285&amp;$E2285,'Employee List'!$A:$E,5,0)</f>
        <v>E-1141</v>
      </c>
    </row>
    <row r="2286" spans="1:9" x14ac:dyDescent="0.35">
      <c r="A2286" t="s">
        <v>1257</v>
      </c>
      <c r="B2286" t="s">
        <v>66</v>
      </c>
      <c r="C2286" t="s">
        <v>352</v>
      </c>
      <c r="D2286" t="s">
        <v>1282</v>
      </c>
      <c r="E2286" t="s">
        <v>30</v>
      </c>
      <c r="F2286">
        <v>7924</v>
      </c>
      <c r="G2286">
        <v>7354</v>
      </c>
      <c r="H2286">
        <v>0.92806663301362946</v>
      </c>
      <c r="I2286" t="str">
        <f>VLOOKUP($B2286&amp;$E2286,'Employee List'!$A:$E,5,0)</f>
        <v>E-1141</v>
      </c>
    </row>
    <row r="2287" spans="1:9" x14ac:dyDescent="0.35">
      <c r="A2287" t="s">
        <v>1257</v>
      </c>
      <c r="B2287" t="s">
        <v>66</v>
      </c>
      <c r="C2287" t="s">
        <v>352</v>
      </c>
      <c r="D2287" t="s">
        <v>1282</v>
      </c>
      <c r="E2287" t="s">
        <v>31</v>
      </c>
      <c r="F2287">
        <v>4988</v>
      </c>
      <c r="G2287">
        <v>5275</v>
      </c>
      <c r="H2287">
        <v>1.0575380914194066</v>
      </c>
      <c r="I2287" t="str">
        <f>VLOOKUP($B2287&amp;$E2287,'Employee List'!$A:$E,5,0)</f>
        <v>E-1141</v>
      </c>
    </row>
    <row r="2288" spans="1:9" x14ac:dyDescent="0.35">
      <c r="A2288" t="s">
        <v>1257</v>
      </c>
      <c r="B2288" t="s">
        <v>66</v>
      </c>
      <c r="C2288" t="s">
        <v>352</v>
      </c>
      <c r="D2288" t="s">
        <v>1281</v>
      </c>
      <c r="E2288" t="s">
        <v>29</v>
      </c>
      <c r="F2288">
        <v>4458</v>
      </c>
      <c r="G2288">
        <v>3293</v>
      </c>
      <c r="H2288">
        <v>0.73867205024674742</v>
      </c>
      <c r="I2288" t="str">
        <f>VLOOKUP($B2288&amp;$E2288,'Employee List'!$A:$E,5,0)</f>
        <v>E-1141</v>
      </c>
    </row>
    <row r="2289" spans="1:9" x14ac:dyDescent="0.35">
      <c r="A2289" t="s">
        <v>1257</v>
      </c>
      <c r="B2289" t="s">
        <v>66</v>
      </c>
      <c r="C2289" t="s">
        <v>352</v>
      </c>
      <c r="D2289" t="s">
        <v>1281</v>
      </c>
      <c r="E2289" t="s">
        <v>30</v>
      </c>
      <c r="F2289">
        <v>2389</v>
      </c>
      <c r="G2289">
        <v>4318</v>
      </c>
      <c r="H2289">
        <v>1.8074508162411052</v>
      </c>
      <c r="I2289" t="str">
        <f>VLOOKUP($B2289&amp;$E2289,'Employee List'!$A:$E,5,0)</f>
        <v>E-1141</v>
      </c>
    </row>
    <row r="2290" spans="1:9" x14ac:dyDescent="0.35">
      <c r="A2290" t="s">
        <v>1257</v>
      </c>
      <c r="B2290" t="s">
        <v>66</v>
      </c>
      <c r="C2290" t="s">
        <v>352</v>
      </c>
      <c r="D2290" t="s">
        <v>1281</v>
      </c>
      <c r="E2290" t="s">
        <v>31</v>
      </c>
      <c r="F2290">
        <v>4666</v>
      </c>
      <c r="G2290">
        <v>2402</v>
      </c>
      <c r="H2290">
        <v>0.51478782683240465</v>
      </c>
      <c r="I2290" t="str">
        <f>VLOOKUP($B2290&amp;$E2290,'Employee List'!$A:$E,5,0)</f>
        <v>E-1141</v>
      </c>
    </row>
    <row r="2291" spans="1:9" x14ac:dyDescent="0.35">
      <c r="A2291" t="s">
        <v>1257</v>
      </c>
      <c r="B2291" t="s">
        <v>67</v>
      </c>
      <c r="C2291" t="s">
        <v>352</v>
      </c>
      <c r="D2291" t="s">
        <v>1274</v>
      </c>
      <c r="E2291" t="s">
        <v>29</v>
      </c>
      <c r="F2291">
        <v>9104</v>
      </c>
      <c r="G2291">
        <v>4201</v>
      </c>
      <c r="H2291">
        <v>0.46144551845342707</v>
      </c>
      <c r="I2291" t="str">
        <f>VLOOKUP($B2291&amp;$E2291,'Employee List'!$A:$E,5,0)</f>
        <v>E-1142</v>
      </c>
    </row>
    <row r="2292" spans="1:9" x14ac:dyDescent="0.35">
      <c r="A2292" t="s">
        <v>1257</v>
      </c>
      <c r="B2292" t="s">
        <v>67</v>
      </c>
      <c r="C2292" t="s">
        <v>352</v>
      </c>
      <c r="D2292" t="s">
        <v>1274</v>
      </c>
      <c r="E2292" t="s">
        <v>30</v>
      </c>
      <c r="F2292">
        <v>11114</v>
      </c>
      <c r="G2292">
        <v>4572</v>
      </c>
      <c r="H2292">
        <v>0.41137304300881772</v>
      </c>
      <c r="I2292" t="str">
        <f>VLOOKUP($B2292&amp;$E2292,'Employee List'!$A:$E,5,0)</f>
        <v>E-1142</v>
      </c>
    </row>
    <row r="2293" spans="1:9" x14ac:dyDescent="0.35">
      <c r="A2293" t="s">
        <v>1257</v>
      </c>
      <c r="B2293" t="s">
        <v>67</v>
      </c>
      <c r="C2293" t="s">
        <v>352</v>
      </c>
      <c r="D2293" t="s">
        <v>1274</v>
      </c>
      <c r="E2293" t="s">
        <v>31</v>
      </c>
      <c r="F2293">
        <v>12285</v>
      </c>
      <c r="G2293">
        <v>8722</v>
      </c>
      <c r="H2293">
        <v>0.70997150997150993</v>
      </c>
      <c r="I2293" t="str">
        <f>VLOOKUP($B2293&amp;$E2293,'Employee List'!$A:$E,5,0)</f>
        <v>E-1422</v>
      </c>
    </row>
    <row r="2294" spans="1:9" x14ac:dyDescent="0.35">
      <c r="A2294" t="s">
        <v>1257</v>
      </c>
      <c r="B2294" t="s">
        <v>67</v>
      </c>
      <c r="C2294" t="s">
        <v>352</v>
      </c>
      <c r="D2294" t="s">
        <v>1263</v>
      </c>
      <c r="E2294" t="s">
        <v>29</v>
      </c>
      <c r="F2294">
        <v>72725</v>
      </c>
      <c r="G2294">
        <v>131412</v>
      </c>
      <c r="H2294">
        <v>1.8069714678583706</v>
      </c>
      <c r="I2294" t="str">
        <f>VLOOKUP($B2294&amp;$E2294,'Employee List'!$A:$E,5,0)</f>
        <v>E-1142</v>
      </c>
    </row>
    <row r="2295" spans="1:9" x14ac:dyDescent="0.35">
      <c r="A2295" t="s">
        <v>1257</v>
      </c>
      <c r="B2295" t="s">
        <v>67</v>
      </c>
      <c r="C2295" t="s">
        <v>352</v>
      </c>
      <c r="D2295" t="s">
        <v>1263</v>
      </c>
      <c r="E2295" t="s">
        <v>30</v>
      </c>
      <c r="F2295">
        <v>72614</v>
      </c>
      <c r="G2295">
        <v>86978</v>
      </c>
      <c r="H2295">
        <v>1.1978130938937395</v>
      </c>
      <c r="I2295" t="str">
        <f>VLOOKUP($B2295&amp;$E2295,'Employee List'!$A:$E,5,0)</f>
        <v>E-1142</v>
      </c>
    </row>
    <row r="2296" spans="1:9" x14ac:dyDescent="0.35">
      <c r="A2296" t="s">
        <v>1257</v>
      </c>
      <c r="B2296" t="s">
        <v>67</v>
      </c>
      <c r="C2296" t="s">
        <v>352</v>
      </c>
      <c r="D2296" t="s">
        <v>1263</v>
      </c>
      <c r="E2296" t="s">
        <v>31</v>
      </c>
      <c r="F2296">
        <v>73123</v>
      </c>
      <c r="G2296">
        <v>56969</v>
      </c>
      <c r="H2296">
        <v>0.7790845561588009</v>
      </c>
      <c r="I2296" t="str">
        <f>VLOOKUP($B2296&amp;$E2296,'Employee List'!$A:$E,5,0)</f>
        <v>E-1422</v>
      </c>
    </row>
    <row r="2297" spans="1:9" x14ac:dyDescent="0.35">
      <c r="A2297" t="s">
        <v>1257</v>
      </c>
      <c r="B2297" t="s">
        <v>67</v>
      </c>
      <c r="C2297" t="s">
        <v>352</v>
      </c>
      <c r="D2297" t="s">
        <v>1264</v>
      </c>
      <c r="E2297" t="s">
        <v>29</v>
      </c>
      <c r="F2297">
        <v>54561</v>
      </c>
      <c r="G2297">
        <v>101931</v>
      </c>
      <c r="H2297">
        <v>1.8682025622697531</v>
      </c>
      <c r="I2297" t="str">
        <f>VLOOKUP($B2297&amp;$E2297,'Employee List'!$A:$E,5,0)</f>
        <v>E-1142</v>
      </c>
    </row>
    <row r="2298" spans="1:9" x14ac:dyDescent="0.35">
      <c r="A2298" t="s">
        <v>1257</v>
      </c>
      <c r="B2298" t="s">
        <v>67</v>
      </c>
      <c r="C2298" t="s">
        <v>352</v>
      </c>
      <c r="D2298" t="s">
        <v>1264</v>
      </c>
      <c r="E2298" t="s">
        <v>30</v>
      </c>
      <c r="F2298">
        <v>53940</v>
      </c>
      <c r="G2298">
        <v>79745</v>
      </c>
      <c r="H2298">
        <v>1.4784019280682239</v>
      </c>
      <c r="I2298" t="str">
        <f>VLOOKUP($B2298&amp;$E2298,'Employee List'!$A:$E,5,0)</f>
        <v>E-1142</v>
      </c>
    </row>
    <row r="2299" spans="1:9" x14ac:dyDescent="0.35">
      <c r="A2299" t="s">
        <v>1257</v>
      </c>
      <c r="B2299" t="s">
        <v>67</v>
      </c>
      <c r="C2299" t="s">
        <v>352</v>
      </c>
      <c r="D2299" t="s">
        <v>1264</v>
      </c>
      <c r="E2299" t="s">
        <v>31</v>
      </c>
      <c r="F2299">
        <v>52971</v>
      </c>
      <c r="G2299">
        <v>28169</v>
      </c>
      <c r="H2299">
        <v>0.53178154084310281</v>
      </c>
      <c r="I2299" t="str">
        <f>VLOOKUP($B2299&amp;$E2299,'Employee List'!$A:$E,5,0)</f>
        <v>E-1422</v>
      </c>
    </row>
    <row r="2300" spans="1:9" x14ac:dyDescent="0.35">
      <c r="A2300" t="s">
        <v>1257</v>
      </c>
      <c r="B2300" t="s">
        <v>67</v>
      </c>
      <c r="C2300" t="s">
        <v>352</v>
      </c>
      <c r="D2300" t="s">
        <v>1265</v>
      </c>
      <c r="E2300" t="s">
        <v>29</v>
      </c>
      <c r="F2300">
        <v>1314</v>
      </c>
      <c r="G2300">
        <v>5361</v>
      </c>
      <c r="H2300">
        <v>4.0799086757990866</v>
      </c>
      <c r="I2300" t="str">
        <f>VLOOKUP($B2300&amp;$E2300,'Employee List'!$A:$E,5,0)</f>
        <v>E-1142</v>
      </c>
    </row>
    <row r="2301" spans="1:9" x14ac:dyDescent="0.35">
      <c r="A2301" t="s">
        <v>1257</v>
      </c>
      <c r="B2301" t="s">
        <v>67</v>
      </c>
      <c r="C2301" t="s">
        <v>352</v>
      </c>
      <c r="D2301" t="s">
        <v>1265</v>
      </c>
      <c r="E2301" t="s">
        <v>30</v>
      </c>
      <c r="F2301">
        <v>1324</v>
      </c>
      <c r="G2301">
        <v>4402</v>
      </c>
      <c r="H2301">
        <v>3.3247734138972809</v>
      </c>
      <c r="I2301" t="str">
        <f>VLOOKUP($B2301&amp;$E2301,'Employee List'!$A:$E,5,0)</f>
        <v>E-1142</v>
      </c>
    </row>
    <row r="2302" spans="1:9" x14ac:dyDescent="0.35">
      <c r="A2302" t="s">
        <v>1257</v>
      </c>
      <c r="B2302" t="s">
        <v>67</v>
      </c>
      <c r="C2302" t="s">
        <v>352</v>
      </c>
      <c r="D2302" t="s">
        <v>1265</v>
      </c>
      <c r="E2302" t="s">
        <v>31</v>
      </c>
      <c r="F2302">
        <v>1401</v>
      </c>
      <c r="G2302">
        <v>5166</v>
      </c>
      <c r="H2302">
        <v>3.6873661670235545</v>
      </c>
      <c r="I2302" t="str">
        <f>VLOOKUP($B2302&amp;$E2302,'Employee List'!$A:$E,5,0)</f>
        <v>E-1422</v>
      </c>
    </row>
    <row r="2303" spans="1:9" x14ac:dyDescent="0.35">
      <c r="A2303" t="s">
        <v>1257</v>
      </c>
      <c r="B2303" t="s">
        <v>67</v>
      </c>
      <c r="C2303" t="s">
        <v>352</v>
      </c>
      <c r="D2303" t="s">
        <v>1260</v>
      </c>
      <c r="E2303" t="s">
        <v>29</v>
      </c>
      <c r="F2303">
        <v>42024</v>
      </c>
      <c r="G2303">
        <v>28340</v>
      </c>
      <c r="H2303">
        <v>0.67437654673519898</v>
      </c>
      <c r="I2303" t="str">
        <f>VLOOKUP($B2303&amp;$E2303,'Employee List'!$A:$E,5,0)</f>
        <v>E-1142</v>
      </c>
    </row>
    <row r="2304" spans="1:9" x14ac:dyDescent="0.35">
      <c r="A2304" t="s">
        <v>1257</v>
      </c>
      <c r="B2304" t="s">
        <v>67</v>
      </c>
      <c r="C2304" t="s">
        <v>352</v>
      </c>
      <c r="D2304" t="s">
        <v>1260</v>
      </c>
      <c r="E2304" t="s">
        <v>30</v>
      </c>
      <c r="F2304">
        <v>39079</v>
      </c>
      <c r="G2304">
        <v>27174</v>
      </c>
      <c r="H2304">
        <v>0.69536067964891635</v>
      </c>
      <c r="I2304" t="str">
        <f>VLOOKUP($B2304&amp;$E2304,'Employee List'!$A:$E,5,0)</f>
        <v>E-1142</v>
      </c>
    </row>
    <row r="2305" spans="1:9" x14ac:dyDescent="0.35">
      <c r="A2305" t="s">
        <v>1257</v>
      </c>
      <c r="B2305" t="s">
        <v>67</v>
      </c>
      <c r="C2305" t="s">
        <v>352</v>
      </c>
      <c r="D2305" t="s">
        <v>1260</v>
      </c>
      <c r="E2305" t="s">
        <v>31</v>
      </c>
      <c r="F2305">
        <v>46669</v>
      </c>
      <c r="G2305">
        <v>27896</v>
      </c>
      <c r="H2305">
        <v>0.59774154149435388</v>
      </c>
      <c r="I2305" t="str">
        <f>VLOOKUP($B2305&amp;$E2305,'Employee List'!$A:$E,5,0)</f>
        <v>E-1422</v>
      </c>
    </row>
    <row r="2306" spans="1:9" x14ac:dyDescent="0.35">
      <c r="A2306" t="s">
        <v>1257</v>
      </c>
      <c r="B2306" t="s">
        <v>67</v>
      </c>
      <c r="C2306" t="s">
        <v>352</v>
      </c>
      <c r="D2306" t="s">
        <v>1261</v>
      </c>
      <c r="E2306" t="s">
        <v>29</v>
      </c>
      <c r="F2306">
        <v>101522</v>
      </c>
      <c r="G2306">
        <v>68890</v>
      </c>
      <c r="H2306">
        <v>0.67857213214869683</v>
      </c>
      <c r="I2306" t="str">
        <f>VLOOKUP($B2306&amp;$E2306,'Employee List'!$A:$E,5,0)</f>
        <v>E-1142</v>
      </c>
    </row>
    <row r="2307" spans="1:9" x14ac:dyDescent="0.35">
      <c r="A2307" t="s">
        <v>1257</v>
      </c>
      <c r="B2307" t="s">
        <v>67</v>
      </c>
      <c r="C2307" t="s">
        <v>352</v>
      </c>
      <c r="D2307" t="s">
        <v>1261</v>
      </c>
      <c r="E2307" t="s">
        <v>30</v>
      </c>
      <c r="F2307">
        <v>100762</v>
      </c>
      <c r="G2307">
        <v>64120</v>
      </c>
      <c r="H2307">
        <v>0.63635100533931444</v>
      </c>
      <c r="I2307" t="str">
        <f>VLOOKUP($B2307&amp;$E2307,'Employee List'!$A:$E,5,0)</f>
        <v>E-1142</v>
      </c>
    </row>
    <row r="2308" spans="1:9" x14ac:dyDescent="0.35">
      <c r="A2308" t="s">
        <v>1257</v>
      </c>
      <c r="B2308" t="s">
        <v>67</v>
      </c>
      <c r="C2308" t="s">
        <v>352</v>
      </c>
      <c r="D2308" t="s">
        <v>1261</v>
      </c>
      <c r="E2308" t="s">
        <v>31</v>
      </c>
      <c r="F2308">
        <v>102815</v>
      </c>
      <c r="G2308">
        <v>70196</v>
      </c>
      <c r="H2308">
        <v>0.68274084520741141</v>
      </c>
      <c r="I2308" t="str">
        <f>VLOOKUP($B2308&amp;$E2308,'Employee List'!$A:$E,5,0)</f>
        <v>E-1422</v>
      </c>
    </row>
    <row r="2309" spans="1:9" x14ac:dyDescent="0.35">
      <c r="A2309" t="s">
        <v>1257</v>
      </c>
      <c r="B2309" t="s">
        <v>67</v>
      </c>
      <c r="C2309" t="s">
        <v>352</v>
      </c>
      <c r="D2309" t="s">
        <v>1266</v>
      </c>
      <c r="E2309" t="s">
        <v>29</v>
      </c>
      <c r="F2309">
        <v>19461</v>
      </c>
      <c r="G2309">
        <v>8011</v>
      </c>
      <c r="H2309">
        <v>0.41164380042135551</v>
      </c>
      <c r="I2309" t="str">
        <f>VLOOKUP($B2309&amp;$E2309,'Employee List'!$A:$E,5,0)</f>
        <v>E-1142</v>
      </c>
    </row>
    <row r="2310" spans="1:9" x14ac:dyDescent="0.35">
      <c r="A2310" t="s">
        <v>1257</v>
      </c>
      <c r="B2310" t="s">
        <v>67</v>
      </c>
      <c r="C2310" t="s">
        <v>352</v>
      </c>
      <c r="D2310" t="s">
        <v>1266</v>
      </c>
      <c r="E2310" t="s">
        <v>30</v>
      </c>
      <c r="F2310">
        <v>21221</v>
      </c>
      <c r="G2310">
        <v>9611</v>
      </c>
      <c r="H2310">
        <v>0.45290042882050796</v>
      </c>
      <c r="I2310" t="str">
        <f>VLOOKUP($B2310&amp;$E2310,'Employee List'!$A:$E,5,0)</f>
        <v>E-1142</v>
      </c>
    </row>
    <row r="2311" spans="1:9" x14ac:dyDescent="0.35">
      <c r="A2311" t="s">
        <v>1257</v>
      </c>
      <c r="B2311" t="s">
        <v>67</v>
      </c>
      <c r="C2311" t="s">
        <v>352</v>
      </c>
      <c r="D2311" t="s">
        <v>1266</v>
      </c>
      <c r="E2311" t="s">
        <v>31</v>
      </c>
      <c r="F2311">
        <v>23120</v>
      </c>
      <c r="G2311">
        <v>10029</v>
      </c>
      <c r="H2311">
        <v>0.43378027681660902</v>
      </c>
      <c r="I2311" t="str">
        <f>VLOOKUP($B2311&amp;$E2311,'Employee List'!$A:$E,5,0)</f>
        <v>E-1422</v>
      </c>
    </row>
    <row r="2312" spans="1:9" x14ac:dyDescent="0.35">
      <c r="A2312" t="s">
        <v>1257</v>
      </c>
      <c r="B2312" t="s">
        <v>67</v>
      </c>
      <c r="C2312" t="s">
        <v>352</v>
      </c>
      <c r="D2312" t="s">
        <v>1267</v>
      </c>
      <c r="E2312" t="s">
        <v>29</v>
      </c>
      <c r="F2312">
        <v>19198</v>
      </c>
      <c r="G2312">
        <v>13383</v>
      </c>
      <c r="H2312">
        <v>0.69710386498593602</v>
      </c>
      <c r="I2312" t="str">
        <f>VLOOKUP($B2312&amp;$E2312,'Employee List'!$A:$E,5,0)</f>
        <v>E-1142</v>
      </c>
    </row>
    <row r="2313" spans="1:9" x14ac:dyDescent="0.35">
      <c r="A2313" t="s">
        <v>1257</v>
      </c>
      <c r="B2313" t="s">
        <v>67</v>
      </c>
      <c r="C2313" t="s">
        <v>352</v>
      </c>
      <c r="D2313" t="s">
        <v>1267</v>
      </c>
      <c r="E2313" t="s">
        <v>30</v>
      </c>
      <c r="F2313">
        <v>17421</v>
      </c>
      <c r="G2313">
        <v>10184</v>
      </c>
      <c r="H2313">
        <v>0.58458182653119795</v>
      </c>
      <c r="I2313" t="str">
        <f>VLOOKUP($B2313&amp;$E2313,'Employee List'!$A:$E,5,0)</f>
        <v>E-1142</v>
      </c>
    </row>
    <row r="2314" spans="1:9" x14ac:dyDescent="0.35">
      <c r="A2314" t="s">
        <v>1257</v>
      </c>
      <c r="B2314" t="s">
        <v>67</v>
      </c>
      <c r="C2314" t="s">
        <v>352</v>
      </c>
      <c r="D2314" t="s">
        <v>1267</v>
      </c>
      <c r="E2314" t="s">
        <v>31</v>
      </c>
      <c r="F2314">
        <v>16998</v>
      </c>
      <c r="G2314">
        <v>8929</v>
      </c>
      <c r="H2314">
        <v>0.5252970937757383</v>
      </c>
      <c r="I2314" t="str">
        <f>VLOOKUP($B2314&amp;$E2314,'Employee List'!$A:$E,5,0)</f>
        <v>E-1422</v>
      </c>
    </row>
    <row r="2315" spans="1:9" x14ac:dyDescent="0.35">
      <c r="A2315" t="s">
        <v>1257</v>
      </c>
      <c r="B2315" t="s">
        <v>67</v>
      </c>
      <c r="C2315" t="s">
        <v>352</v>
      </c>
      <c r="D2315" t="s">
        <v>1268</v>
      </c>
      <c r="E2315" t="s">
        <v>29</v>
      </c>
      <c r="F2315">
        <v>15832</v>
      </c>
      <c r="G2315">
        <v>5953</v>
      </c>
      <c r="H2315">
        <v>0.37601061141990905</v>
      </c>
      <c r="I2315" t="str">
        <f>VLOOKUP($B2315&amp;$E2315,'Employee List'!$A:$E,5,0)</f>
        <v>E-1142</v>
      </c>
    </row>
    <row r="2316" spans="1:9" x14ac:dyDescent="0.35">
      <c r="A2316" t="s">
        <v>1257</v>
      </c>
      <c r="B2316" t="s">
        <v>67</v>
      </c>
      <c r="C2316" t="s">
        <v>352</v>
      </c>
      <c r="D2316" t="s">
        <v>1268</v>
      </c>
      <c r="E2316" t="s">
        <v>30</v>
      </c>
      <c r="F2316">
        <v>10951</v>
      </c>
      <c r="G2316">
        <v>5749</v>
      </c>
      <c r="H2316">
        <v>0.52497488813806958</v>
      </c>
      <c r="I2316" t="str">
        <f>VLOOKUP($B2316&amp;$E2316,'Employee List'!$A:$E,5,0)</f>
        <v>E-1142</v>
      </c>
    </row>
    <row r="2317" spans="1:9" x14ac:dyDescent="0.35">
      <c r="A2317" t="s">
        <v>1257</v>
      </c>
      <c r="B2317" t="s">
        <v>67</v>
      </c>
      <c r="C2317" t="s">
        <v>352</v>
      </c>
      <c r="D2317" t="s">
        <v>1268</v>
      </c>
      <c r="E2317" t="s">
        <v>31</v>
      </c>
      <c r="F2317">
        <v>13388</v>
      </c>
      <c r="G2317">
        <v>7003</v>
      </c>
      <c r="H2317">
        <v>0.52308037048102773</v>
      </c>
      <c r="I2317" t="str">
        <f>VLOOKUP($B2317&amp;$E2317,'Employee List'!$A:$E,5,0)</f>
        <v>E-1422</v>
      </c>
    </row>
    <row r="2318" spans="1:9" x14ac:dyDescent="0.35">
      <c r="A2318" t="s">
        <v>1257</v>
      </c>
      <c r="B2318" t="s">
        <v>67</v>
      </c>
      <c r="C2318" t="s">
        <v>352</v>
      </c>
      <c r="D2318" t="s">
        <v>1269</v>
      </c>
      <c r="E2318" t="s">
        <v>29</v>
      </c>
      <c r="F2318">
        <v>2047</v>
      </c>
      <c r="G2318">
        <v>4695</v>
      </c>
      <c r="H2318">
        <v>2.2936003908158282</v>
      </c>
      <c r="I2318" t="str">
        <f>VLOOKUP($B2318&amp;$E2318,'Employee List'!$A:$E,5,0)</f>
        <v>E-1142</v>
      </c>
    </row>
    <row r="2319" spans="1:9" x14ac:dyDescent="0.35">
      <c r="A2319" t="s">
        <v>1257</v>
      </c>
      <c r="B2319" t="s">
        <v>67</v>
      </c>
      <c r="C2319" t="s">
        <v>352</v>
      </c>
      <c r="D2319" t="s">
        <v>1269</v>
      </c>
      <c r="E2319" t="s">
        <v>30</v>
      </c>
      <c r="F2319">
        <v>3527</v>
      </c>
      <c r="G2319">
        <v>2226</v>
      </c>
      <c r="H2319">
        <v>0.63113127303657501</v>
      </c>
      <c r="I2319" t="str">
        <f>VLOOKUP($B2319&amp;$E2319,'Employee List'!$A:$E,5,0)</f>
        <v>E-1142</v>
      </c>
    </row>
    <row r="2320" spans="1:9" x14ac:dyDescent="0.35">
      <c r="A2320" t="s">
        <v>1257</v>
      </c>
      <c r="B2320" t="s">
        <v>67</v>
      </c>
      <c r="C2320" t="s">
        <v>352</v>
      </c>
      <c r="D2320" t="s">
        <v>1269</v>
      </c>
      <c r="E2320" t="s">
        <v>31</v>
      </c>
      <c r="F2320">
        <v>2787</v>
      </c>
      <c r="G2320">
        <v>5061</v>
      </c>
      <c r="H2320">
        <v>1.8159311087190528</v>
      </c>
      <c r="I2320" t="str">
        <f>VLOOKUP($B2320&amp;$E2320,'Employee List'!$A:$E,5,0)</f>
        <v>E-1422</v>
      </c>
    </row>
    <row r="2321" spans="1:9" x14ac:dyDescent="0.35">
      <c r="A2321" t="s">
        <v>1257</v>
      </c>
      <c r="B2321" t="s">
        <v>67</v>
      </c>
      <c r="C2321" t="s">
        <v>352</v>
      </c>
      <c r="D2321" t="s">
        <v>1270</v>
      </c>
      <c r="E2321" t="s">
        <v>29</v>
      </c>
      <c r="F2321">
        <v>5353</v>
      </c>
      <c r="G2321">
        <v>6525</v>
      </c>
      <c r="H2321">
        <v>1.2189426489818793</v>
      </c>
      <c r="I2321" t="str">
        <f>VLOOKUP($B2321&amp;$E2321,'Employee List'!$A:$E,5,0)</f>
        <v>E-1142</v>
      </c>
    </row>
    <row r="2322" spans="1:9" x14ac:dyDescent="0.35">
      <c r="A2322" t="s">
        <v>1257</v>
      </c>
      <c r="B2322" t="s">
        <v>67</v>
      </c>
      <c r="C2322" t="s">
        <v>352</v>
      </c>
      <c r="D2322" t="s">
        <v>1270</v>
      </c>
      <c r="E2322" t="s">
        <v>30</v>
      </c>
      <c r="F2322">
        <v>7804</v>
      </c>
      <c r="G2322">
        <v>5196</v>
      </c>
      <c r="H2322">
        <v>0.66581240389543828</v>
      </c>
      <c r="I2322" t="str">
        <f>VLOOKUP($B2322&amp;$E2322,'Employee List'!$A:$E,5,0)</f>
        <v>E-1142</v>
      </c>
    </row>
    <row r="2323" spans="1:9" x14ac:dyDescent="0.35">
      <c r="A2323" t="s">
        <v>1257</v>
      </c>
      <c r="B2323" t="s">
        <v>67</v>
      </c>
      <c r="C2323" t="s">
        <v>352</v>
      </c>
      <c r="D2323" t="s">
        <v>1270</v>
      </c>
      <c r="E2323" t="s">
        <v>31</v>
      </c>
      <c r="F2323">
        <v>8888</v>
      </c>
      <c r="G2323">
        <v>6268</v>
      </c>
      <c r="H2323">
        <v>0.7052205220522052</v>
      </c>
      <c r="I2323" t="str">
        <f>VLOOKUP($B2323&amp;$E2323,'Employee List'!$A:$E,5,0)</f>
        <v>E-1422</v>
      </c>
    </row>
    <row r="2324" spans="1:9" x14ac:dyDescent="0.35">
      <c r="A2324" t="s">
        <v>1257</v>
      </c>
      <c r="B2324" t="s">
        <v>67</v>
      </c>
      <c r="C2324" t="s">
        <v>352</v>
      </c>
      <c r="D2324" t="s">
        <v>1271</v>
      </c>
      <c r="E2324" t="s">
        <v>29</v>
      </c>
      <c r="F2324">
        <v>13921</v>
      </c>
      <c r="G2324">
        <v>3221</v>
      </c>
      <c r="H2324">
        <v>0.23137705624595933</v>
      </c>
      <c r="I2324" t="str">
        <f>VLOOKUP($B2324&amp;$E2324,'Employee List'!$A:$E,5,0)</f>
        <v>E-1142</v>
      </c>
    </row>
    <row r="2325" spans="1:9" x14ac:dyDescent="0.35">
      <c r="A2325" t="s">
        <v>1257</v>
      </c>
      <c r="B2325" t="s">
        <v>67</v>
      </c>
      <c r="C2325" t="s">
        <v>352</v>
      </c>
      <c r="D2325" t="s">
        <v>1271</v>
      </c>
      <c r="E2325" t="s">
        <v>30</v>
      </c>
      <c r="F2325">
        <v>13801</v>
      </c>
      <c r="G2325">
        <v>5164</v>
      </c>
      <c r="H2325">
        <v>0.37417578436345195</v>
      </c>
      <c r="I2325" t="str">
        <f>VLOOKUP($B2325&amp;$E2325,'Employee List'!$A:$E,5,0)</f>
        <v>E-1142</v>
      </c>
    </row>
    <row r="2326" spans="1:9" x14ac:dyDescent="0.35">
      <c r="A2326" t="s">
        <v>1257</v>
      </c>
      <c r="B2326" t="s">
        <v>67</v>
      </c>
      <c r="C2326" t="s">
        <v>352</v>
      </c>
      <c r="D2326" t="s">
        <v>1271</v>
      </c>
      <c r="E2326" t="s">
        <v>31</v>
      </c>
      <c r="F2326">
        <v>11406</v>
      </c>
      <c r="G2326">
        <v>8645</v>
      </c>
      <c r="H2326">
        <v>0.7579344204804489</v>
      </c>
      <c r="I2326" t="str">
        <f>VLOOKUP($B2326&amp;$E2326,'Employee List'!$A:$E,5,0)</f>
        <v>E-1422</v>
      </c>
    </row>
    <row r="2327" spans="1:9" x14ac:dyDescent="0.35">
      <c r="A2327" t="s">
        <v>1257</v>
      </c>
      <c r="B2327" t="s">
        <v>67</v>
      </c>
      <c r="C2327" t="s">
        <v>352</v>
      </c>
      <c r="D2327" t="s">
        <v>1258</v>
      </c>
      <c r="E2327" t="s">
        <v>29</v>
      </c>
      <c r="F2327">
        <v>52867</v>
      </c>
      <c r="G2327">
        <v>32974</v>
      </c>
      <c r="H2327">
        <v>0.62371611780505798</v>
      </c>
      <c r="I2327" t="str">
        <f>VLOOKUP($B2327&amp;$E2327,'Employee List'!$A:$E,5,0)</f>
        <v>E-1142</v>
      </c>
    </row>
    <row r="2328" spans="1:9" x14ac:dyDescent="0.35">
      <c r="A2328" t="s">
        <v>1257</v>
      </c>
      <c r="B2328" t="s">
        <v>67</v>
      </c>
      <c r="C2328" t="s">
        <v>352</v>
      </c>
      <c r="D2328" t="s">
        <v>1258</v>
      </c>
      <c r="E2328" t="s">
        <v>30</v>
      </c>
      <c r="F2328">
        <v>50455</v>
      </c>
      <c r="G2328">
        <v>28130</v>
      </c>
      <c r="H2328">
        <v>0.55752650877019128</v>
      </c>
      <c r="I2328" t="str">
        <f>VLOOKUP($B2328&amp;$E2328,'Employee List'!$A:$E,5,0)</f>
        <v>E-1142</v>
      </c>
    </row>
    <row r="2329" spans="1:9" x14ac:dyDescent="0.35">
      <c r="A2329" t="s">
        <v>1257</v>
      </c>
      <c r="B2329" t="s">
        <v>67</v>
      </c>
      <c r="C2329" t="s">
        <v>352</v>
      </c>
      <c r="D2329" t="s">
        <v>1258</v>
      </c>
      <c r="E2329" t="s">
        <v>31</v>
      </c>
      <c r="F2329">
        <v>48031</v>
      </c>
      <c r="G2329">
        <v>23013</v>
      </c>
      <c r="H2329">
        <v>0.47912806312589784</v>
      </c>
      <c r="I2329" t="str">
        <f>VLOOKUP($B2329&amp;$E2329,'Employee List'!$A:$E,5,0)</f>
        <v>E-1422</v>
      </c>
    </row>
    <row r="2330" spans="1:9" x14ac:dyDescent="0.35">
      <c r="A2330" t="s">
        <v>1257</v>
      </c>
      <c r="B2330" t="s">
        <v>67</v>
      </c>
      <c r="C2330" t="s">
        <v>352</v>
      </c>
      <c r="D2330" t="s">
        <v>1272</v>
      </c>
      <c r="E2330" t="s">
        <v>29</v>
      </c>
      <c r="F2330">
        <v>13333</v>
      </c>
      <c r="G2330">
        <v>3272</v>
      </c>
      <c r="H2330">
        <v>0.24540613515337883</v>
      </c>
      <c r="I2330" t="str">
        <f>VLOOKUP($B2330&amp;$E2330,'Employee List'!$A:$E,5,0)</f>
        <v>E-1142</v>
      </c>
    </row>
    <row r="2331" spans="1:9" x14ac:dyDescent="0.35">
      <c r="A2331" t="s">
        <v>1257</v>
      </c>
      <c r="B2331" t="s">
        <v>67</v>
      </c>
      <c r="C2331" t="s">
        <v>352</v>
      </c>
      <c r="D2331" t="s">
        <v>1272</v>
      </c>
      <c r="E2331" t="s">
        <v>30</v>
      </c>
      <c r="F2331">
        <v>12023</v>
      </c>
      <c r="G2331">
        <v>6636</v>
      </c>
      <c r="H2331">
        <v>0.55194211095400481</v>
      </c>
      <c r="I2331" t="str">
        <f>VLOOKUP($B2331&amp;$E2331,'Employee List'!$A:$E,5,0)</f>
        <v>E-1142</v>
      </c>
    </row>
    <row r="2332" spans="1:9" x14ac:dyDescent="0.35">
      <c r="A2332" t="s">
        <v>1257</v>
      </c>
      <c r="B2332" t="s">
        <v>67</v>
      </c>
      <c r="C2332" t="s">
        <v>352</v>
      </c>
      <c r="D2332" t="s">
        <v>1272</v>
      </c>
      <c r="E2332" t="s">
        <v>31</v>
      </c>
      <c r="F2332">
        <v>11699</v>
      </c>
      <c r="G2332">
        <v>5541</v>
      </c>
      <c r="H2332">
        <v>0.47363022480553896</v>
      </c>
      <c r="I2332" t="str">
        <f>VLOOKUP($B2332&amp;$E2332,'Employee List'!$A:$E,5,0)</f>
        <v>E-1422</v>
      </c>
    </row>
    <row r="2333" spans="1:9" x14ac:dyDescent="0.35">
      <c r="A2333" t="s">
        <v>1257</v>
      </c>
      <c r="B2333" t="s">
        <v>67</v>
      </c>
      <c r="C2333" t="s">
        <v>352</v>
      </c>
      <c r="D2333" t="s">
        <v>1259</v>
      </c>
      <c r="E2333" t="s">
        <v>29</v>
      </c>
      <c r="F2333">
        <v>14945</v>
      </c>
      <c r="G2333">
        <v>6576</v>
      </c>
      <c r="H2333">
        <v>0.44001338240214116</v>
      </c>
      <c r="I2333" t="str">
        <f>VLOOKUP($B2333&amp;$E2333,'Employee List'!$A:$E,5,0)</f>
        <v>E-1142</v>
      </c>
    </row>
    <row r="2334" spans="1:9" x14ac:dyDescent="0.35">
      <c r="A2334" t="s">
        <v>1257</v>
      </c>
      <c r="B2334" t="s">
        <v>67</v>
      </c>
      <c r="C2334" t="s">
        <v>352</v>
      </c>
      <c r="D2334" t="s">
        <v>1259</v>
      </c>
      <c r="E2334" t="s">
        <v>30</v>
      </c>
      <c r="F2334">
        <v>15078</v>
      </c>
      <c r="G2334">
        <v>5954</v>
      </c>
      <c r="H2334">
        <v>0.39487995755405225</v>
      </c>
      <c r="I2334" t="str">
        <f>VLOOKUP($B2334&amp;$E2334,'Employee List'!$A:$E,5,0)</f>
        <v>E-1142</v>
      </c>
    </row>
    <row r="2335" spans="1:9" x14ac:dyDescent="0.35">
      <c r="A2335" t="s">
        <v>1257</v>
      </c>
      <c r="B2335" t="s">
        <v>67</v>
      </c>
      <c r="C2335" t="s">
        <v>352</v>
      </c>
      <c r="D2335" t="s">
        <v>1259</v>
      </c>
      <c r="E2335" t="s">
        <v>31</v>
      </c>
      <c r="F2335">
        <v>13010</v>
      </c>
      <c r="G2335">
        <v>6876</v>
      </c>
      <c r="H2335">
        <v>0.52851652574942354</v>
      </c>
      <c r="I2335" t="str">
        <f>VLOOKUP($B2335&amp;$E2335,'Employee List'!$A:$E,5,0)</f>
        <v>E-1422</v>
      </c>
    </row>
    <row r="2336" spans="1:9" x14ac:dyDescent="0.35">
      <c r="A2336" t="s">
        <v>1257</v>
      </c>
      <c r="B2336" t="s">
        <v>67</v>
      </c>
      <c r="C2336" t="s">
        <v>352</v>
      </c>
      <c r="D2336" t="s">
        <v>1273</v>
      </c>
      <c r="E2336" t="s">
        <v>29</v>
      </c>
      <c r="F2336">
        <v>9228</v>
      </c>
      <c r="G2336">
        <v>5959</v>
      </c>
      <c r="H2336">
        <v>0.64575205895101861</v>
      </c>
      <c r="I2336" t="str">
        <f>VLOOKUP($B2336&amp;$E2336,'Employee List'!$A:$E,5,0)</f>
        <v>E-1142</v>
      </c>
    </row>
    <row r="2337" spans="1:9" x14ac:dyDescent="0.35">
      <c r="A2337" t="s">
        <v>1257</v>
      </c>
      <c r="B2337" t="s">
        <v>67</v>
      </c>
      <c r="C2337" t="s">
        <v>352</v>
      </c>
      <c r="D2337" t="s">
        <v>1273</v>
      </c>
      <c r="E2337" t="s">
        <v>30</v>
      </c>
      <c r="F2337">
        <v>8527</v>
      </c>
      <c r="G2337">
        <v>6753</v>
      </c>
      <c r="H2337">
        <v>0.79195496657675624</v>
      </c>
      <c r="I2337" t="str">
        <f>VLOOKUP($B2337&amp;$E2337,'Employee List'!$A:$E,5,0)</f>
        <v>E-1142</v>
      </c>
    </row>
    <row r="2338" spans="1:9" x14ac:dyDescent="0.35">
      <c r="A2338" t="s">
        <v>1257</v>
      </c>
      <c r="B2338" t="s">
        <v>67</v>
      </c>
      <c r="C2338" t="s">
        <v>352</v>
      </c>
      <c r="D2338" t="s">
        <v>1273</v>
      </c>
      <c r="E2338" t="s">
        <v>31</v>
      </c>
      <c r="F2338">
        <v>7938</v>
      </c>
      <c r="G2338">
        <v>3861</v>
      </c>
      <c r="H2338">
        <v>0.48639455782312924</v>
      </c>
      <c r="I2338" t="str">
        <f>VLOOKUP($B2338&amp;$E2338,'Employee List'!$A:$E,5,0)</f>
        <v>E-1422</v>
      </c>
    </row>
    <row r="2339" spans="1:9" x14ac:dyDescent="0.35">
      <c r="A2339" t="s">
        <v>1257</v>
      </c>
      <c r="B2339" t="s">
        <v>67</v>
      </c>
      <c r="C2339" t="s">
        <v>352</v>
      </c>
      <c r="D2339" t="s">
        <v>1275</v>
      </c>
      <c r="E2339" t="s">
        <v>29</v>
      </c>
      <c r="F2339">
        <v>19583</v>
      </c>
      <c r="G2339">
        <v>19740</v>
      </c>
      <c r="H2339">
        <v>1.008017157738855</v>
      </c>
      <c r="I2339" t="str">
        <f>VLOOKUP($B2339&amp;$E2339,'Employee List'!$A:$E,5,0)</f>
        <v>E-1142</v>
      </c>
    </row>
    <row r="2340" spans="1:9" x14ac:dyDescent="0.35">
      <c r="A2340" t="s">
        <v>1257</v>
      </c>
      <c r="B2340" t="s">
        <v>67</v>
      </c>
      <c r="C2340" t="s">
        <v>352</v>
      </c>
      <c r="D2340" t="s">
        <v>1275</v>
      </c>
      <c r="E2340" t="s">
        <v>30</v>
      </c>
      <c r="F2340">
        <v>20818</v>
      </c>
      <c r="G2340">
        <v>28150</v>
      </c>
      <c r="H2340">
        <v>1.3521952156787396</v>
      </c>
      <c r="I2340" t="str">
        <f>VLOOKUP($B2340&amp;$E2340,'Employee List'!$A:$E,5,0)</f>
        <v>E-1142</v>
      </c>
    </row>
    <row r="2341" spans="1:9" x14ac:dyDescent="0.35">
      <c r="A2341" t="s">
        <v>1257</v>
      </c>
      <c r="B2341" t="s">
        <v>67</v>
      </c>
      <c r="C2341" t="s">
        <v>352</v>
      </c>
      <c r="D2341" t="s">
        <v>1275</v>
      </c>
      <c r="E2341" t="s">
        <v>31</v>
      </c>
      <c r="F2341">
        <v>19329</v>
      </c>
      <c r="G2341">
        <v>19809</v>
      </c>
      <c r="H2341">
        <v>1.0248331522582648</v>
      </c>
      <c r="I2341" t="str">
        <f>VLOOKUP($B2341&amp;$E2341,'Employee List'!$A:$E,5,0)</f>
        <v>E-1422</v>
      </c>
    </row>
    <row r="2342" spans="1:9" x14ac:dyDescent="0.35">
      <c r="A2342" t="s">
        <v>1257</v>
      </c>
      <c r="B2342" t="s">
        <v>67</v>
      </c>
      <c r="C2342" t="s">
        <v>352</v>
      </c>
      <c r="D2342" t="s">
        <v>1276</v>
      </c>
      <c r="E2342" t="s">
        <v>29</v>
      </c>
      <c r="F2342">
        <v>4360</v>
      </c>
      <c r="G2342">
        <v>4614</v>
      </c>
      <c r="H2342">
        <v>1.058256880733945</v>
      </c>
      <c r="I2342" t="str">
        <f>VLOOKUP($B2342&amp;$E2342,'Employee List'!$A:$E,5,0)</f>
        <v>E-1142</v>
      </c>
    </row>
    <row r="2343" spans="1:9" x14ac:dyDescent="0.35">
      <c r="A2343" t="s">
        <v>1257</v>
      </c>
      <c r="B2343" t="s">
        <v>67</v>
      </c>
      <c r="C2343" t="s">
        <v>352</v>
      </c>
      <c r="D2343" t="s">
        <v>1276</v>
      </c>
      <c r="E2343" t="s">
        <v>30</v>
      </c>
      <c r="F2343">
        <v>3055</v>
      </c>
      <c r="G2343">
        <v>2388</v>
      </c>
      <c r="H2343">
        <v>0.78166939443535188</v>
      </c>
      <c r="I2343" t="str">
        <f>VLOOKUP($B2343&amp;$E2343,'Employee List'!$A:$E,5,0)</f>
        <v>E-1142</v>
      </c>
    </row>
    <row r="2344" spans="1:9" x14ac:dyDescent="0.35">
      <c r="A2344" t="s">
        <v>1257</v>
      </c>
      <c r="B2344" t="s">
        <v>67</v>
      </c>
      <c r="C2344" t="s">
        <v>352</v>
      </c>
      <c r="D2344" t="s">
        <v>1276</v>
      </c>
      <c r="E2344" t="s">
        <v>31</v>
      </c>
      <c r="F2344">
        <v>3852</v>
      </c>
      <c r="G2344">
        <v>2385</v>
      </c>
      <c r="H2344">
        <v>0.61915887850467288</v>
      </c>
      <c r="I2344" t="str">
        <f>VLOOKUP($B2344&amp;$E2344,'Employee List'!$A:$E,5,0)</f>
        <v>E-1422</v>
      </c>
    </row>
    <row r="2345" spans="1:9" x14ac:dyDescent="0.35">
      <c r="A2345" t="s">
        <v>1257</v>
      </c>
      <c r="B2345" t="s">
        <v>67</v>
      </c>
      <c r="C2345" t="s">
        <v>352</v>
      </c>
      <c r="D2345" t="s">
        <v>1277</v>
      </c>
      <c r="E2345" t="s">
        <v>29</v>
      </c>
      <c r="F2345">
        <v>7594</v>
      </c>
      <c r="G2345">
        <v>1754</v>
      </c>
      <c r="H2345">
        <v>0.23097181985778245</v>
      </c>
      <c r="I2345" t="str">
        <f>VLOOKUP($B2345&amp;$E2345,'Employee List'!$A:$E,5,0)</f>
        <v>E-1142</v>
      </c>
    </row>
    <row r="2346" spans="1:9" x14ac:dyDescent="0.35">
      <c r="A2346" t="s">
        <v>1257</v>
      </c>
      <c r="B2346" t="s">
        <v>67</v>
      </c>
      <c r="C2346" t="s">
        <v>352</v>
      </c>
      <c r="D2346" t="s">
        <v>1277</v>
      </c>
      <c r="E2346" t="s">
        <v>30</v>
      </c>
      <c r="F2346">
        <v>5749</v>
      </c>
      <c r="G2346">
        <v>2560</v>
      </c>
      <c r="H2346">
        <v>0.44529483388415375</v>
      </c>
      <c r="I2346" t="str">
        <f>VLOOKUP($B2346&amp;$E2346,'Employee List'!$A:$E,5,0)</f>
        <v>E-1142</v>
      </c>
    </row>
    <row r="2347" spans="1:9" x14ac:dyDescent="0.35">
      <c r="A2347" t="s">
        <v>1257</v>
      </c>
      <c r="B2347" t="s">
        <v>67</v>
      </c>
      <c r="C2347" t="s">
        <v>352</v>
      </c>
      <c r="D2347" t="s">
        <v>1277</v>
      </c>
      <c r="E2347" t="s">
        <v>31</v>
      </c>
      <c r="F2347">
        <v>6491</v>
      </c>
      <c r="G2347">
        <v>2517</v>
      </c>
      <c r="H2347">
        <v>0.38776767832383302</v>
      </c>
      <c r="I2347" t="str">
        <f>VLOOKUP($B2347&amp;$E2347,'Employee List'!$A:$E,5,0)</f>
        <v>E-1422</v>
      </c>
    </row>
    <row r="2348" spans="1:9" x14ac:dyDescent="0.35">
      <c r="A2348" t="s">
        <v>1257</v>
      </c>
      <c r="B2348" t="s">
        <v>67</v>
      </c>
      <c r="C2348" t="s">
        <v>352</v>
      </c>
      <c r="D2348" t="s">
        <v>1278</v>
      </c>
      <c r="E2348" t="s">
        <v>29</v>
      </c>
      <c r="F2348">
        <v>10314</v>
      </c>
      <c r="G2348">
        <v>4965</v>
      </c>
      <c r="H2348">
        <v>0.4813845258871437</v>
      </c>
      <c r="I2348" t="str">
        <f>VLOOKUP($B2348&amp;$E2348,'Employee List'!$A:$E,5,0)</f>
        <v>E-1142</v>
      </c>
    </row>
    <row r="2349" spans="1:9" x14ac:dyDescent="0.35">
      <c r="A2349" t="s">
        <v>1257</v>
      </c>
      <c r="B2349" t="s">
        <v>67</v>
      </c>
      <c r="C2349" t="s">
        <v>352</v>
      </c>
      <c r="D2349" t="s">
        <v>1278</v>
      </c>
      <c r="E2349" t="s">
        <v>30</v>
      </c>
      <c r="F2349">
        <v>8858</v>
      </c>
      <c r="G2349">
        <v>7178</v>
      </c>
      <c r="H2349">
        <v>0.8103409347482502</v>
      </c>
      <c r="I2349" t="str">
        <f>VLOOKUP($B2349&amp;$E2349,'Employee List'!$A:$E,5,0)</f>
        <v>E-1142</v>
      </c>
    </row>
    <row r="2350" spans="1:9" x14ac:dyDescent="0.35">
      <c r="A2350" t="s">
        <v>1257</v>
      </c>
      <c r="B2350" t="s">
        <v>67</v>
      </c>
      <c r="C2350" t="s">
        <v>352</v>
      </c>
      <c r="D2350" t="s">
        <v>1278</v>
      </c>
      <c r="E2350" t="s">
        <v>31</v>
      </c>
      <c r="F2350">
        <v>7866</v>
      </c>
      <c r="G2350">
        <v>3774</v>
      </c>
      <c r="H2350">
        <v>0.4797864225781846</v>
      </c>
      <c r="I2350" t="str">
        <f>VLOOKUP($B2350&amp;$E2350,'Employee List'!$A:$E,5,0)</f>
        <v>E-1422</v>
      </c>
    </row>
    <row r="2351" spans="1:9" x14ac:dyDescent="0.35">
      <c r="A2351" t="s">
        <v>1257</v>
      </c>
      <c r="B2351" t="s">
        <v>67</v>
      </c>
      <c r="C2351" t="s">
        <v>352</v>
      </c>
      <c r="D2351" t="s">
        <v>1279</v>
      </c>
      <c r="E2351" t="s">
        <v>29</v>
      </c>
      <c r="F2351">
        <v>4191</v>
      </c>
      <c r="G2351">
        <v>4431</v>
      </c>
      <c r="H2351">
        <v>1.0572655690765926</v>
      </c>
      <c r="I2351" t="str">
        <f>VLOOKUP($B2351&amp;$E2351,'Employee List'!$A:$E,5,0)</f>
        <v>E-1142</v>
      </c>
    </row>
    <row r="2352" spans="1:9" x14ac:dyDescent="0.35">
      <c r="A2352" t="s">
        <v>1257</v>
      </c>
      <c r="B2352" t="s">
        <v>67</v>
      </c>
      <c r="C2352" t="s">
        <v>352</v>
      </c>
      <c r="D2352" t="s">
        <v>1279</v>
      </c>
      <c r="E2352" t="s">
        <v>30</v>
      </c>
      <c r="F2352">
        <v>4439</v>
      </c>
      <c r="G2352">
        <v>3552</v>
      </c>
      <c r="H2352">
        <v>0.80018022077044382</v>
      </c>
      <c r="I2352" t="str">
        <f>VLOOKUP($B2352&amp;$E2352,'Employee List'!$A:$E,5,0)</f>
        <v>E-1142</v>
      </c>
    </row>
    <row r="2353" spans="1:9" x14ac:dyDescent="0.35">
      <c r="A2353" t="s">
        <v>1257</v>
      </c>
      <c r="B2353" t="s">
        <v>67</v>
      </c>
      <c r="C2353" t="s">
        <v>352</v>
      </c>
      <c r="D2353" t="s">
        <v>1279</v>
      </c>
      <c r="E2353" t="s">
        <v>31</v>
      </c>
      <c r="F2353">
        <v>3219</v>
      </c>
      <c r="G2353">
        <v>3879</v>
      </c>
      <c r="H2353">
        <v>1.2050326188257223</v>
      </c>
      <c r="I2353" t="str">
        <f>VLOOKUP($B2353&amp;$E2353,'Employee List'!$A:$E,5,0)</f>
        <v>E-1422</v>
      </c>
    </row>
    <row r="2354" spans="1:9" x14ac:dyDescent="0.35">
      <c r="A2354" t="s">
        <v>1257</v>
      </c>
      <c r="B2354" t="s">
        <v>67</v>
      </c>
      <c r="C2354" t="s">
        <v>352</v>
      </c>
      <c r="D2354" t="s">
        <v>1280</v>
      </c>
      <c r="E2354" t="s">
        <v>29</v>
      </c>
      <c r="F2354">
        <v>17114</v>
      </c>
      <c r="G2354">
        <v>8130</v>
      </c>
      <c r="H2354">
        <v>0.47504966693934791</v>
      </c>
      <c r="I2354" t="str">
        <f>VLOOKUP($B2354&amp;$E2354,'Employee List'!$A:$E,5,0)</f>
        <v>E-1142</v>
      </c>
    </row>
    <row r="2355" spans="1:9" x14ac:dyDescent="0.35">
      <c r="A2355" t="s">
        <v>1257</v>
      </c>
      <c r="B2355" t="s">
        <v>67</v>
      </c>
      <c r="C2355" t="s">
        <v>352</v>
      </c>
      <c r="D2355" t="s">
        <v>1280</v>
      </c>
      <c r="E2355" t="s">
        <v>30</v>
      </c>
      <c r="F2355">
        <v>18174</v>
      </c>
      <c r="G2355">
        <v>22333</v>
      </c>
      <c r="H2355">
        <v>1.2288434026631452</v>
      </c>
      <c r="I2355" t="str">
        <f>VLOOKUP($B2355&amp;$E2355,'Employee List'!$A:$E,5,0)</f>
        <v>E-1142</v>
      </c>
    </row>
    <row r="2356" spans="1:9" x14ac:dyDescent="0.35">
      <c r="A2356" t="s">
        <v>1257</v>
      </c>
      <c r="B2356" t="s">
        <v>67</v>
      </c>
      <c r="C2356" t="s">
        <v>352</v>
      </c>
      <c r="D2356" t="s">
        <v>1280</v>
      </c>
      <c r="E2356" t="s">
        <v>31</v>
      </c>
      <c r="F2356">
        <v>18463</v>
      </c>
      <c r="G2356">
        <v>13953</v>
      </c>
      <c r="H2356">
        <v>0.75572767155933485</v>
      </c>
      <c r="I2356" t="str">
        <f>VLOOKUP($B2356&amp;$E2356,'Employee List'!$A:$E,5,0)</f>
        <v>E-1422</v>
      </c>
    </row>
    <row r="2357" spans="1:9" x14ac:dyDescent="0.35">
      <c r="A2357" t="s">
        <v>1257</v>
      </c>
      <c r="B2357" t="s">
        <v>67</v>
      </c>
      <c r="C2357" t="s">
        <v>352</v>
      </c>
      <c r="D2357" t="s">
        <v>1262</v>
      </c>
      <c r="E2357" t="s">
        <v>29</v>
      </c>
      <c r="F2357">
        <v>18259</v>
      </c>
      <c r="G2357">
        <v>12699</v>
      </c>
      <c r="H2357">
        <v>0.69549263376964787</v>
      </c>
      <c r="I2357" t="str">
        <f>VLOOKUP($B2357&amp;$E2357,'Employee List'!$A:$E,5,0)</f>
        <v>E-1142</v>
      </c>
    </row>
    <row r="2358" spans="1:9" x14ac:dyDescent="0.35">
      <c r="A2358" t="s">
        <v>1257</v>
      </c>
      <c r="B2358" t="s">
        <v>67</v>
      </c>
      <c r="C2358" t="s">
        <v>352</v>
      </c>
      <c r="D2358" t="s">
        <v>1262</v>
      </c>
      <c r="E2358" t="s">
        <v>30</v>
      </c>
      <c r="F2358">
        <v>18044</v>
      </c>
      <c r="G2358">
        <v>12223</v>
      </c>
      <c r="H2358">
        <v>0.67739968964752828</v>
      </c>
      <c r="I2358" t="str">
        <f>VLOOKUP($B2358&amp;$E2358,'Employee List'!$A:$E,5,0)</f>
        <v>E-1142</v>
      </c>
    </row>
    <row r="2359" spans="1:9" x14ac:dyDescent="0.35">
      <c r="A2359" t="s">
        <v>1257</v>
      </c>
      <c r="B2359" t="s">
        <v>67</v>
      </c>
      <c r="C2359" t="s">
        <v>352</v>
      </c>
      <c r="D2359" t="s">
        <v>1262</v>
      </c>
      <c r="E2359" t="s">
        <v>31</v>
      </c>
      <c r="F2359">
        <v>16587</v>
      </c>
      <c r="G2359">
        <v>16313</v>
      </c>
      <c r="H2359">
        <v>0.98348103936817988</v>
      </c>
      <c r="I2359" t="str">
        <f>VLOOKUP($B2359&amp;$E2359,'Employee List'!$A:$E,5,0)</f>
        <v>E-1422</v>
      </c>
    </row>
    <row r="2360" spans="1:9" x14ac:dyDescent="0.35">
      <c r="A2360" t="s">
        <v>1257</v>
      </c>
      <c r="B2360" t="s">
        <v>67</v>
      </c>
      <c r="C2360" t="s">
        <v>352</v>
      </c>
      <c r="D2360" t="s">
        <v>1282</v>
      </c>
      <c r="E2360" t="s">
        <v>30</v>
      </c>
      <c r="F2360">
        <v>8482</v>
      </c>
      <c r="G2360">
        <v>5853</v>
      </c>
      <c r="H2360">
        <v>0.69004951662343783</v>
      </c>
      <c r="I2360" t="str">
        <f>VLOOKUP($B2360&amp;$E2360,'Employee List'!$A:$E,5,0)</f>
        <v>E-1142</v>
      </c>
    </row>
    <row r="2361" spans="1:9" x14ac:dyDescent="0.35">
      <c r="A2361" t="s">
        <v>1257</v>
      </c>
      <c r="B2361" t="s">
        <v>67</v>
      </c>
      <c r="C2361" t="s">
        <v>352</v>
      </c>
      <c r="D2361" t="s">
        <v>1282</v>
      </c>
      <c r="E2361" t="s">
        <v>31</v>
      </c>
      <c r="F2361">
        <v>7859</v>
      </c>
      <c r="G2361">
        <v>5289</v>
      </c>
      <c r="H2361">
        <v>0.67298638503626418</v>
      </c>
      <c r="I2361" t="str">
        <f>VLOOKUP($B2361&amp;$E2361,'Employee List'!$A:$E,5,0)</f>
        <v>E-1422</v>
      </c>
    </row>
    <row r="2362" spans="1:9" x14ac:dyDescent="0.35">
      <c r="A2362" t="s">
        <v>1257</v>
      </c>
      <c r="B2362" t="s">
        <v>67</v>
      </c>
      <c r="C2362" t="s">
        <v>352</v>
      </c>
      <c r="D2362" t="s">
        <v>1281</v>
      </c>
      <c r="E2362" t="s">
        <v>29</v>
      </c>
      <c r="F2362">
        <v>4700</v>
      </c>
      <c r="G2362">
        <v>5212</v>
      </c>
      <c r="H2362">
        <v>1.108936170212766</v>
      </c>
      <c r="I2362" t="str">
        <f>VLOOKUP($B2362&amp;$E2362,'Employee List'!$A:$E,5,0)</f>
        <v>E-1142</v>
      </c>
    </row>
    <row r="2363" spans="1:9" x14ac:dyDescent="0.35">
      <c r="A2363" t="s">
        <v>1257</v>
      </c>
      <c r="B2363" t="s">
        <v>67</v>
      </c>
      <c r="C2363" t="s">
        <v>352</v>
      </c>
      <c r="D2363" t="s">
        <v>1281</v>
      </c>
      <c r="E2363" t="s">
        <v>30</v>
      </c>
      <c r="F2363">
        <v>1321</v>
      </c>
      <c r="G2363">
        <v>4013</v>
      </c>
      <c r="H2363">
        <v>3.0378501135503408</v>
      </c>
      <c r="I2363" t="str">
        <f>VLOOKUP($B2363&amp;$E2363,'Employee List'!$A:$E,5,0)</f>
        <v>E-1142</v>
      </c>
    </row>
    <row r="2364" spans="1:9" x14ac:dyDescent="0.35">
      <c r="A2364" t="s">
        <v>1257</v>
      </c>
      <c r="B2364" t="s">
        <v>67</v>
      </c>
      <c r="C2364" t="s">
        <v>352</v>
      </c>
      <c r="D2364" t="s">
        <v>1281</v>
      </c>
      <c r="E2364" t="s">
        <v>31</v>
      </c>
      <c r="F2364">
        <v>4739</v>
      </c>
      <c r="G2364">
        <v>4718</v>
      </c>
      <c r="H2364">
        <v>0.99556868537666177</v>
      </c>
      <c r="I2364" t="str">
        <f>VLOOKUP($B2364&amp;$E2364,'Employee List'!$A:$E,5,0)</f>
        <v>E-1422</v>
      </c>
    </row>
    <row r="2365" spans="1:9" x14ac:dyDescent="0.35">
      <c r="A2365" t="s">
        <v>1257</v>
      </c>
      <c r="B2365" t="s">
        <v>68</v>
      </c>
      <c r="C2365" t="s">
        <v>353</v>
      </c>
      <c r="D2365" t="s">
        <v>1274</v>
      </c>
      <c r="E2365" t="s">
        <v>29</v>
      </c>
      <c r="F2365">
        <v>25998</v>
      </c>
      <c r="G2365">
        <v>12019</v>
      </c>
      <c r="H2365">
        <v>0.46230479267635971</v>
      </c>
      <c r="I2365" t="str">
        <f>VLOOKUP($B2365&amp;$E2365,'Employee List'!$A:$E,5,0)</f>
        <v>E-1143</v>
      </c>
    </row>
    <row r="2366" spans="1:9" x14ac:dyDescent="0.35">
      <c r="A2366" t="s">
        <v>1257</v>
      </c>
      <c r="B2366" t="s">
        <v>68</v>
      </c>
      <c r="C2366" t="s">
        <v>353</v>
      </c>
      <c r="D2366" t="s">
        <v>1274</v>
      </c>
      <c r="E2366" t="s">
        <v>30</v>
      </c>
      <c r="F2366">
        <v>26076</v>
      </c>
      <c r="G2366">
        <v>12626</v>
      </c>
      <c r="H2366">
        <v>0.48420003067955208</v>
      </c>
      <c r="I2366" t="str">
        <f>VLOOKUP($B2366&amp;$E2366,'Employee List'!$A:$E,5,0)</f>
        <v>E-1143</v>
      </c>
    </row>
    <row r="2367" spans="1:9" x14ac:dyDescent="0.35">
      <c r="A2367" t="s">
        <v>1257</v>
      </c>
      <c r="B2367" t="s">
        <v>68</v>
      </c>
      <c r="C2367" t="s">
        <v>353</v>
      </c>
      <c r="D2367" t="s">
        <v>1274</v>
      </c>
      <c r="E2367" t="s">
        <v>31</v>
      </c>
      <c r="F2367">
        <v>24858</v>
      </c>
      <c r="G2367">
        <v>17972</v>
      </c>
      <c r="H2367">
        <v>0.7229865636817121</v>
      </c>
      <c r="I2367" t="str">
        <f>VLOOKUP($B2367&amp;$E2367,'Employee List'!$A:$E,5,0)</f>
        <v>E-1143</v>
      </c>
    </row>
    <row r="2368" spans="1:9" x14ac:dyDescent="0.35">
      <c r="A2368" t="s">
        <v>1257</v>
      </c>
      <c r="B2368" t="s">
        <v>68</v>
      </c>
      <c r="C2368" t="s">
        <v>353</v>
      </c>
      <c r="D2368" t="s">
        <v>1263</v>
      </c>
      <c r="E2368" t="s">
        <v>29</v>
      </c>
      <c r="F2368">
        <v>1332</v>
      </c>
      <c r="G2368">
        <v>3648</v>
      </c>
      <c r="H2368">
        <v>2.7387387387387387</v>
      </c>
      <c r="I2368" t="str">
        <f>VLOOKUP($B2368&amp;$E2368,'Employee List'!$A:$E,5,0)</f>
        <v>E-1143</v>
      </c>
    </row>
    <row r="2369" spans="1:9" x14ac:dyDescent="0.35">
      <c r="A2369" t="s">
        <v>1257</v>
      </c>
      <c r="B2369" t="s">
        <v>68</v>
      </c>
      <c r="C2369" t="s">
        <v>353</v>
      </c>
      <c r="D2369" t="s">
        <v>1263</v>
      </c>
      <c r="E2369" t="s">
        <v>30</v>
      </c>
      <c r="F2369">
        <v>3308</v>
      </c>
      <c r="G2369">
        <v>2948</v>
      </c>
      <c r="H2369">
        <v>0.8911729141475212</v>
      </c>
      <c r="I2369" t="str">
        <f>VLOOKUP($B2369&amp;$E2369,'Employee List'!$A:$E,5,0)</f>
        <v>E-1143</v>
      </c>
    </row>
    <row r="2370" spans="1:9" x14ac:dyDescent="0.35">
      <c r="A2370" t="s">
        <v>1257</v>
      </c>
      <c r="B2370" t="s">
        <v>68</v>
      </c>
      <c r="C2370" t="s">
        <v>353</v>
      </c>
      <c r="D2370" t="s">
        <v>1263</v>
      </c>
      <c r="E2370" t="s">
        <v>31</v>
      </c>
      <c r="F2370">
        <v>4721</v>
      </c>
      <c r="G2370">
        <v>5813</v>
      </c>
      <c r="H2370">
        <v>1.2313069264986232</v>
      </c>
      <c r="I2370" t="str">
        <f>VLOOKUP($B2370&amp;$E2370,'Employee List'!$A:$E,5,0)</f>
        <v>E-1143</v>
      </c>
    </row>
    <row r="2371" spans="1:9" x14ac:dyDescent="0.35">
      <c r="A2371" t="s">
        <v>1257</v>
      </c>
      <c r="B2371" t="s">
        <v>68</v>
      </c>
      <c r="C2371" t="s">
        <v>353</v>
      </c>
      <c r="D2371" t="s">
        <v>1264</v>
      </c>
      <c r="E2371" t="s">
        <v>29</v>
      </c>
      <c r="F2371">
        <v>4065</v>
      </c>
      <c r="G2371">
        <v>2179</v>
      </c>
      <c r="H2371">
        <v>0.53603936039360389</v>
      </c>
      <c r="I2371" t="str">
        <f>VLOOKUP($B2371&amp;$E2371,'Employee List'!$A:$E,5,0)</f>
        <v>E-1143</v>
      </c>
    </row>
    <row r="2372" spans="1:9" x14ac:dyDescent="0.35">
      <c r="A2372" t="s">
        <v>1257</v>
      </c>
      <c r="B2372" t="s">
        <v>68</v>
      </c>
      <c r="C2372" t="s">
        <v>353</v>
      </c>
      <c r="D2372" t="s">
        <v>1264</v>
      </c>
      <c r="E2372" t="s">
        <v>30</v>
      </c>
      <c r="F2372">
        <v>3174</v>
      </c>
      <c r="G2372">
        <v>5874</v>
      </c>
      <c r="H2372">
        <v>1.8506616257088846</v>
      </c>
      <c r="I2372" t="str">
        <f>VLOOKUP($B2372&amp;$E2372,'Employee List'!$A:$E,5,0)</f>
        <v>E-1143</v>
      </c>
    </row>
    <row r="2373" spans="1:9" x14ac:dyDescent="0.35">
      <c r="A2373" t="s">
        <v>1257</v>
      </c>
      <c r="B2373" t="s">
        <v>68</v>
      </c>
      <c r="C2373" t="s">
        <v>353</v>
      </c>
      <c r="D2373" t="s">
        <v>1264</v>
      </c>
      <c r="E2373" t="s">
        <v>31</v>
      </c>
      <c r="F2373">
        <v>2958</v>
      </c>
      <c r="G2373">
        <v>1071</v>
      </c>
      <c r="H2373">
        <v>0.36206896551724138</v>
      </c>
      <c r="I2373" t="str">
        <f>VLOOKUP($B2373&amp;$E2373,'Employee List'!$A:$E,5,0)</f>
        <v>E-1143</v>
      </c>
    </row>
    <row r="2374" spans="1:9" x14ac:dyDescent="0.35">
      <c r="A2374" t="s">
        <v>1257</v>
      </c>
      <c r="B2374" t="s">
        <v>68</v>
      </c>
      <c r="C2374" t="s">
        <v>353</v>
      </c>
      <c r="D2374" t="s">
        <v>1265</v>
      </c>
      <c r="E2374" t="s">
        <v>29</v>
      </c>
      <c r="F2374">
        <v>6002</v>
      </c>
      <c r="G2374">
        <v>5970</v>
      </c>
      <c r="H2374">
        <v>0.99466844385204933</v>
      </c>
      <c r="I2374" t="str">
        <f>VLOOKUP($B2374&amp;$E2374,'Employee List'!$A:$E,5,0)</f>
        <v>E-1143</v>
      </c>
    </row>
    <row r="2375" spans="1:9" x14ac:dyDescent="0.35">
      <c r="A2375" t="s">
        <v>1257</v>
      </c>
      <c r="B2375" t="s">
        <v>68</v>
      </c>
      <c r="C2375" t="s">
        <v>353</v>
      </c>
      <c r="D2375" t="s">
        <v>1265</v>
      </c>
      <c r="E2375" t="s">
        <v>30</v>
      </c>
      <c r="F2375">
        <v>8176</v>
      </c>
      <c r="G2375">
        <v>3110</v>
      </c>
      <c r="H2375">
        <v>0.3803816046966732</v>
      </c>
      <c r="I2375" t="str">
        <f>VLOOKUP($B2375&amp;$E2375,'Employee List'!$A:$E,5,0)</f>
        <v>E-1143</v>
      </c>
    </row>
    <row r="2376" spans="1:9" x14ac:dyDescent="0.35">
      <c r="A2376" t="s">
        <v>1257</v>
      </c>
      <c r="B2376" t="s">
        <v>68</v>
      </c>
      <c r="C2376" t="s">
        <v>353</v>
      </c>
      <c r="D2376" t="s">
        <v>1265</v>
      </c>
      <c r="E2376" t="s">
        <v>31</v>
      </c>
      <c r="F2376">
        <v>5239</v>
      </c>
      <c r="G2376">
        <v>12282</v>
      </c>
      <c r="H2376">
        <v>2.3443405230005725</v>
      </c>
      <c r="I2376" t="str">
        <f>VLOOKUP($B2376&amp;$E2376,'Employee List'!$A:$E,5,0)</f>
        <v>E-1143</v>
      </c>
    </row>
    <row r="2377" spans="1:9" x14ac:dyDescent="0.35">
      <c r="A2377" t="s">
        <v>1257</v>
      </c>
      <c r="B2377" t="s">
        <v>68</v>
      </c>
      <c r="C2377" t="s">
        <v>353</v>
      </c>
      <c r="D2377" t="s">
        <v>1260</v>
      </c>
      <c r="E2377" t="s">
        <v>29</v>
      </c>
      <c r="F2377">
        <v>140571</v>
      </c>
      <c r="G2377">
        <v>145412</v>
      </c>
      <c r="H2377">
        <v>1.0344381131243285</v>
      </c>
      <c r="I2377" t="str">
        <f>VLOOKUP($B2377&amp;$E2377,'Employee List'!$A:$E,5,0)</f>
        <v>E-1143</v>
      </c>
    </row>
    <row r="2378" spans="1:9" x14ac:dyDescent="0.35">
      <c r="A2378" t="s">
        <v>1257</v>
      </c>
      <c r="B2378" t="s">
        <v>68</v>
      </c>
      <c r="C2378" t="s">
        <v>353</v>
      </c>
      <c r="D2378" t="s">
        <v>1260</v>
      </c>
      <c r="E2378" t="s">
        <v>30</v>
      </c>
      <c r="F2378">
        <v>140152</v>
      </c>
      <c r="G2378">
        <v>207058</v>
      </c>
      <c r="H2378">
        <v>1.4773816998687139</v>
      </c>
      <c r="I2378" t="str">
        <f>VLOOKUP($B2378&amp;$E2378,'Employee List'!$A:$E,5,0)</f>
        <v>E-1143</v>
      </c>
    </row>
    <row r="2379" spans="1:9" x14ac:dyDescent="0.35">
      <c r="A2379" t="s">
        <v>1257</v>
      </c>
      <c r="B2379" t="s">
        <v>68</v>
      </c>
      <c r="C2379" t="s">
        <v>353</v>
      </c>
      <c r="D2379" t="s">
        <v>1260</v>
      </c>
      <c r="E2379" t="s">
        <v>31</v>
      </c>
      <c r="F2379">
        <v>162712</v>
      </c>
      <c r="G2379">
        <v>188729</v>
      </c>
      <c r="H2379">
        <v>1.1598960125866562</v>
      </c>
      <c r="I2379" t="str">
        <f>VLOOKUP($B2379&amp;$E2379,'Employee List'!$A:$E,5,0)</f>
        <v>E-1143</v>
      </c>
    </row>
    <row r="2380" spans="1:9" x14ac:dyDescent="0.35">
      <c r="A2380" t="s">
        <v>1257</v>
      </c>
      <c r="B2380" t="s">
        <v>68</v>
      </c>
      <c r="C2380" t="s">
        <v>353</v>
      </c>
      <c r="D2380" t="s">
        <v>1261</v>
      </c>
      <c r="E2380" t="s">
        <v>29</v>
      </c>
      <c r="F2380">
        <v>133198</v>
      </c>
      <c r="G2380">
        <v>119112</v>
      </c>
      <c r="H2380">
        <v>0.89424766137629697</v>
      </c>
      <c r="I2380" t="str">
        <f>VLOOKUP($B2380&amp;$E2380,'Employee List'!$A:$E,5,0)</f>
        <v>E-1143</v>
      </c>
    </row>
    <row r="2381" spans="1:9" x14ac:dyDescent="0.35">
      <c r="A2381" t="s">
        <v>1257</v>
      </c>
      <c r="B2381" t="s">
        <v>68</v>
      </c>
      <c r="C2381" t="s">
        <v>353</v>
      </c>
      <c r="D2381" t="s">
        <v>1261</v>
      </c>
      <c r="E2381" t="s">
        <v>30</v>
      </c>
      <c r="F2381">
        <v>136115</v>
      </c>
      <c r="G2381">
        <v>104244</v>
      </c>
      <c r="H2381">
        <v>0.76585240421702239</v>
      </c>
      <c r="I2381" t="str">
        <f>VLOOKUP($B2381&amp;$E2381,'Employee List'!$A:$E,5,0)</f>
        <v>E-1143</v>
      </c>
    </row>
    <row r="2382" spans="1:9" x14ac:dyDescent="0.35">
      <c r="A2382" t="s">
        <v>1257</v>
      </c>
      <c r="B2382" t="s">
        <v>68</v>
      </c>
      <c r="C2382" t="s">
        <v>353</v>
      </c>
      <c r="D2382" t="s">
        <v>1261</v>
      </c>
      <c r="E2382" t="s">
        <v>31</v>
      </c>
      <c r="F2382">
        <v>139061</v>
      </c>
      <c r="G2382">
        <v>98653</v>
      </c>
      <c r="H2382">
        <v>0.70942248365825067</v>
      </c>
      <c r="I2382" t="str">
        <f>VLOOKUP($B2382&amp;$E2382,'Employee List'!$A:$E,5,0)</f>
        <v>E-1143</v>
      </c>
    </row>
    <row r="2383" spans="1:9" x14ac:dyDescent="0.35">
      <c r="A2383" t="s">
        <v>1257</v>
      </c>
      <c r="B2383" t="s">
        <v>68</v>
      </c>
      <c r="C2383" t="s">
        <v>353</v>
      </c>
      <c r="D2383" t="s">
        <v>1266</v>
      </c>
      <c r="E2383" t="s">
        <v>29</v>
      </c>
      <c r="F2383">
        <v>158300</v>
      </c>
      <c r="G2383">
        <v>116374</v>
      </c>
      <c r="H2383">
        <v>0.73514845230574855</v>
      </c>
      <c r="I2383" t="str">
        <f>VLOOKUP($B2383&amp;$E2383,'Employee List'!$A:$E,5,0)</f>
        <v>E-1143</v>
      </c>
    </row>
    <row r="2384" spans="1:9" x14ac:dyDescent="0.35">
      <c r="A2384" t="s">
        <v>1257</v>
      </c>
      <c r="B2384" t="s">
        <v>68</v>
      </c>
      <c r="C2384" t="s">
        <v>353</v>
      </c>
      <c r="D2384" t="s">
        <v>1266</v>
      </c>
      <c r="E2384" t="s">
        <v>30</v>
      </c>
      <c r="F2384">
        <v>166715</v>
      </c>
      <c r="G2384">
        <v>116353</v>
      </c>
      <c r="H2384">
        <v>0.69791560447470236</v>
      </c>
      <c r="I2384" t="str">
        <f>VLOOKUP($B2384&amp;$E2384,'Employee List'!$A:$E,5,0)</f>
        <v>E-1143</v>
      </c>
    </row>
    <row r="2385" spans="1:9" x14ac:dyDescent="0.35">
      <c r="A2385" t="s">
        <v>1257</v>
      </c>
      <c r="B2385" t="s">
        <v>68</v>
      </c>
      <c r="C2385" t="s">
        <v>353</v>
      </c>
      <c r="D2385" t="s">
        <v>1266</v>
      </c>
      <c r="E2385" t="s">
        <v>31</v>
      </c>
      <c r="F2385">
        <v>167224</v>
      </c>
      <c r="G2385">
        <v>100654</v>
      </c>
      <c r="H2385">
        <v>0.60191120891738026</v>
      </c>
      <c r="I2385" t="str">
        <f>VLOOKUP($B2385&amp;$E2385,'Employee List'!$A:$E,5,0)</f>
        <v>E-1143</v>
      </c>
    </row>
    <row r="2386" spans="1:9" x14ac:dyDescent="0.35">
      <c r="A2386" t="s">
        <v>1257</v>
      </c>
      <c r="B2386" t="s">
        <v>68</v>
      </c>
      <c r="C2386" t="s">
        <v>353</v>
      </c>
      <c r="D2386" t="s">
        <v>1267</v>
      </c>
      <c r="E2386" t="s">
        <v>29</v>
      </c>
      <c r="F2386">
        <v>60772</v>
      </c>
      <c r="G2386">
        <v>40036</v>
      </c>
      <c r="H2386">
        <v>0.6587902323438426</v>
      </c>
      <c r="I2386" t="str">
        <f>VLOOKUP($B2386&amp;$E2386,'Employee List'!$A:$E,5,0)</f>
        <v>E-1143</v>
      </c>
    </row>
    <row r="2387" spans="1:9" x14ac:dyDescent="0.35">
      <c r="A2387" t="s">
        <v>1257</v>
      </c>
      <c r="B2387" t="s">
        <v>68</v>
      </c>
      <c r="C2387" t="s">
        <v>353</v>
      </c>
      <c r="D2387" t="s">
        <v>1267</v>
      </c>
      <c r="E2387" t="s">
        <v>30</v>
      </c>
      <c r="F2387">
        <v>62135</v>
      </c>
      <c r="G2387">
        <v>43483</v>
      </c>
      <c r="H2387">
        <v>0.69981491912770577</v>
      </c>
      <c r="I2387" t="str">
        <f>VLOOKUP($B2387&amp;$E2387,'Employee List'!$A:$E,5,0)</f>
        <v>E-1143</v>
      </c>
    </row>
    <row r="2388" spans="1:9" x14ac:dyDescent="0.35">
      <c r="A2388" t="s">
        <v>1257</v>
      </c>
      <c r="B2388" t="s">
        <v>68</v>
      </c>
      <c r="C2388" t="s">
        <v>353</v>
      </c>
      <c r="D2388" t="s">
        <v>1267</v>
      </c>
      <c r="E2388" t="s">
        <v>31</v>
      </c>
      <c r="F2388">
        <v>63445</v>
      </c>
      <c r="G2388">
        <v>47112</v>
      </c>
      <c r="H2388">
        <v>0.74256442588068405</v>
      </c>
      <c r="I2388" t="str">
        <f>VLOOKUP($B2388&amp;$E2388,'Employee List'!$A:$E,5,0)</f>
        <v>E-1143</v>
      </c>
    </row>
    <row r="2389" spans="1:9" x14ac:dyDescent="0.35">
      <c r="A2389" t="s">
        <v>1257</v>
      </c>
      <c r="B2389" t="s">
        <v>68</v>
      </c>
      <c r="C2389" t="s">
        <v>353</v>
      </c>
      <c r="D2389" t="s">
        <v>1268</v>
      </c>
      <c r="E2389" t="s">
        <v>29</v>
      </c>
      <c r="F2389">
        <v>14512</v>
      </c>
      <c r="G2389">
        <v>4204</v>
      </c>
      <c r="H2389">
        <v>0.28969128996692395</v>
      </c>
      <c r="I2389" t="str">
        <f>VLOOKUP($B2389&amp;$E2389,'Employee List'!$A:$E,5,0)</f>
        <v>E-1143</v>
      </c>
    </row>
    <row r="2390" spans="1:9" x14ac:dyDescent="0.35">
      <c r="A2390" t="s">
        <v>1257</v>
      </c>
      <c r="B2390" t="s">
        <v>68</v>
      </c>
      <c r="C2390" t="s">
        <v>353</v>
      </c>
      <c r="D2390" t="s">
        <v>1268</v>
      </c>
      <c r="E2390" t="s">
        <v>30</v>
      </c>
      <c r="F2390">
        <v>12107</v>
      </c>
      <c r="G2390">
        <v>6346</v>
      </c>
      <c r="H2390">
        <v>0.52415957710415462</v>
      </c>
      <c r="I2390" t="str">
        <f>VLOOKUP($B2390&amp;$E2390,'Employee List'!$A:$E,5,0)</f>
        <v>E-1143</v>
      </c>
    </row>
    <row r="2391" spans="1:9" x14ac:dyDescent="0.35">
      <c r="A2391" t="s">
        <v>1257</v>
      </c>
      <c r="B2391" t="s">
        <v>68</v>
      </c>
      <c r="C2391" t="s">
        <v>353</v>
      </c>
      <c r="D2391" t="s">
        <v>1268</v>
      </c>
      <c r="E2391" t="s">
        <v>31</v>
      </c>
      <c r="F2391">
        <v>12789</v>
      </c>
      <c r="G2391">
        <v>8927</v>
      </c>
      <c r="H2391">
        <v>0.69802173743060447</v>
      </c>
      <c r="I2391" t="str">
        <f>VLOOKUP($B2391&amp;$E2391,'Employee List'!$A:$E,5,0)</f>
        <v>E-1143</v>
      </c>
    </row>
    <row r="2392" spans="1:9" x14ac:dyDescent="0.35">
      <c r="A2392" t="s">
        <v>1257</v>
      </c>
      <c r="B2392" t="s">
        <v>68</v>
      </c>
      <c r="C2392" t="s">
        <v>353</v>
      </c>
      <c r="D2392" t="s">
        <v>1269</v>
      </c>
      <c r="E2392" t="s">
        <v>29</v>
      </c>
      <c r="F2392">
        <v>20407</v>
      </c>
      <c r="G2392">
        <v>15683</v>
      </c>
      <c r="H2392">
        <v>0.76851080511589165</v>
      </c>
      <c r="I2392" t="str">
        <f>VLOOKUP($B2392&amp;$E2392,'Employee List'!$A:$E,5,0)</f>
        <v>E-1143</v>
      </c>
    </row>
    <row r="2393" spans="1:9" x14ac:dyDescent="0.35">
      <c r="A2393" t="s">
        <v>1257</v>
      </c>
      <c r="B2393" t="s">
        <v>68</v>
      </c>
      <c r="C2393" t="s">
        <v>353</v>
      </c>
      <c r="D2393" t="s">
        <v>1269</v>
      </c>
      <c r="E2393" t="s">
        <v>30</v>
      </c>
      <c r="F2393">
        <v>20530</v>
      </c>
      <c r="G2393">
        <v>24350</v>
      </c>
      <c r="H2393">
        <v>1.1860691670725767</v>
      </c>
      <c r="I2393" t="str">
        <f>VLOOKUP($B2393&amp;$E2393,'Employee List'!$A:$E,5,0)</f>
        <v>E-1143</v>
      </c>
    </row>
    <row r="2394" spans="1:9" x14ac:dyDescent="0.35">
      <c r="A2394" t="s">
        <v>1257</v>
      </c>
      <c r="B2394" t="s">
        <v>68</v>
      </c>
      <c r="C2394" t="s">
        <v>353</v>
      </c>
      <c r="D2394" t="s">
        <v>1269</v>
      </c>
      <c r="E2394" t="s">
        <v>31</v>
      </c>
      <c r="F2394">
        <v>18128</v>
      </c>
      <c r="G2394">
        <v>20209</v>
      </c>
      <c r="H2394">
        <v>1.1147947925860546</v>
      </c>
      <c r="I2394" t="str">
        <f>VLOOKUP($B2394&amp;$E2394,'Employee List'!$A:$E,5,0)</f>
        <v>E-1143</v>
      </c>
    </row>
    <row r="2395" spans="1:9" x14ac:dyDescent="0.35">
      <c r="A2395" t="s">
        <v>1257</v>
      </c>
      <c r="B2395" t="s">
        <v>68</v>
      </c>
      <c r="C2395" t="s">
        <v>353</v>
      </c>
      <c r="D2395" t="s">
        <v>1270</v>
      </c>
      <c r="E2395" t="s">
        <v>29</v>
      </c>
      <c r="F2395">
        <v>6227</v>
      </c>
      <c r="G2395">
        <v>8117</v>
      </c>
      <c r="H2395">
        <v>1.3035169423478401</v>
      </c>
      <c r="I2395" t="str">
        <f>VLOOKUP($B2395&amp;$E2395,'Employee List'!$A:$E,5,0)</f>
        <v>E-1143</v>
      </c>
    </row>
    <row r="2396" spans="1:9" x14ac:dyDescent="0.35">
      <c r="A2396" t="s">
        <v>1257</v>
      </c>
      <c r="B2396" t="s">
        <v>68</v>
      </c>
      <c r="C2396" t="s">
        <v>353</v>
      </c>
      <c r="D2396" t="s">
        <v>1270</v>
      </c>
      <c r="E2396" t="s">
        <v>30</v>
      </c>
      <c r="F2396">
        <v>6925</v>
      </c>
      <c r="G2396">
        <v>3602</v>
      </c>
      <c r="H2396">
        <v>0.52014440433212994</v>
      </c>
      <c r="I2396" t="str">
        <f>VLOOKUP($B2396&amp;$E2396,'Employee List'!$A:$E,5,0)</f>
        <v>E-1143</v>
      </c>
    </row>
    <row r="2397" spans="1:9" x14ac:dyDescent="0.35">
      <c r="A2397" t="s">
        <v>1257</v>
      </c>
      <c r="B2397" t="s">
        <v>68</v>
      </c>
      <c r="C2397" t="s">
        <v>353</v>
      </c>
      <c r="D2397" t="s">
        <v>1270</v>
      </c>
      <c r="E2397" t="s">
        <v>31</v>
      </c>
      <c r="F2397">
        <v>6568</v>
      </c>
      <c r="G2397">
        <v>6289</v>
      </c>
      <c r="H2397">
        <v>0.95752131546894037</v>
      </c>
      <c r="I2397" t="str">
        <f>VLOOKUP($B2397&amp;$E2397,'Employee List'!$A:$E,5,0)</f>
        <v>E-1143</v>
      </c>
    </row>
    <row r="2398" spans="1:9" x14ac:dyDescent="0.35">
      <c r="A2398" t="s">
        <v>1257</v>
      </c>
      <c r="B2398" t="s">
        <v>68</v>
      </c>
      <c r="C2398" t="s">
        <v>353</v>
      </c>
      <c r="D2398" t="s">
        <v>1271</v>
      </c>
      <c r="E2398" t="s">
        <v>29</v>
      </c>
      <c r="F2398">
        <v>24349</v>
      </c>
      <c r="G2398">
        <v>10296</v>
      </c>
      <c r="H2398">
        <v>0.42285104111051791</v>
      </c>
      <c r="I2398" t="str">
        <f>VLOOKUP($B2398&amp;$E2398,'Employee List'!$A:$E,5,0)</f>
        <v>E-1143</v>
      </c>
    </row>
    <row r="2399" spans="1:9" x14ac:dyDescent="0.35">
      <c r="A2399" t="s">
        <v>1257</v>
      </c>
      <c r="B2399" t="s">
        <v>68</v>
      </c>
      <c r="C2399" t="s">
        <v>353</v>
      </c>
      <c r="D2399" t="s">
        <v>1271</v>
      </c>
      <c r="E2399" t="s">
        <v>30</v>
      </c>
      <c r="F2399">
        <v>23013</v>
      </c>
      <c r="G2399">
        <v>14312</v>
      </c>
      <c r="H2399">
        <v>0.62190935558162774</v>
      </c>
      <c r="I2399" t="str">
        <f>VLOOKUP($B2399&amp;$E2399,'Employee List'!$A:$E,5,0)</f>
        <v>E-1143</v>
      </c>
    </row>
    <row r="2400" spans="1:9" x14ac:dyDescent="0.35">
      <c r="A2400" t="s">
        <v>1257</v>
      </c>
      <c r="B2400" t="s">
        <v>68</v>
      </c>
      <c r="C2400" t="s">
        <v>353</v>
      </c>
      <c r="D2400" t="s">
        <v>1271</v>
      </c>
      <c r="E2400" t="s">
        <v>31</v>
      </c>
      <c r="F2400">
        <v>23464</v>
      </c>
      <c r="G2400">
        <v>8379</v>
      </c>
      <c r="H2400">
        <v>0.3571002386634845</v>
      </c>
      <c r="I2400" t="str">
        <f>VLOOKUP($B2400&amp;$E2400,'Employee List'!$A:$E,5,0)</f>
        <v>E-1143</v>
      </c>
    </row>
    <row r="2401" spans="1:9" x14ac:dyDescent="0.35">
      <c r="A2401" t="s">
        <v>1257</v>
      </c>
      <c r="B2401" t="s">
        <v>68</v>
      </c>
      <c r="C2401" t="s">
        <v>353</v>
      </c>
      <c r="D2401" t="s">
        <v>1258</v>
      </c>
      <c r="E2401" t="s">
        <v>29</v>
      </c>
      <c r="F2401">
        <v>254015</v>
      </c>
      <c r="G2401">
        <v>198856</v>
      </c>
      <c r="H2401">
        <v>0.7828514064130071</v>
      </c>
      <c r="I2401" t="str">
        <f>VLOOKUP($B2401&amp;$E2401,'Employee List'!$A:$E,5,0)</f>
        <v>E-1143</v>
      </c>
    </row>
    <row r="2402" spans="1:9" x14ac:dyDescent="0.35">
      <c r="A2402" t="s">
        <v>1257</v>
      </c>
      <c r="B2402" t="s">
        <v>68</v>
      </c>
      <c r="C2402" t="s">
        <v>353</v>
      </c>
      <c r="D2402" t="s">
        <v>1258</v>
      </c>
      <c r="E2402" t="s">
        <v>30</v>
      </c>
      <c r="F2402">
        <v>248045</v>
      </c>
      <c r="G2402">
        <v>146873</v>
      </c>
      <c r="H2402">
        <v>0.59212239714567916</v>
      </c>
      <c r="I2402" t="str">
        <f>VLOOKUP($B2402&amp;$E2402,'Employee List'!$A:$E,5,0)</f>
        <v>E-1143</v>
      </c>
    </row>
    <row r="2403" spans="1:9" x14ac:dyDescent="0.35">
      <c r="A2403" t="s">
        <v>1257</v>
      </c>
      <c r="B2403" t="s">
        <v>68</v>
      </c>
      <c r="C2403" t="s">
        <v>353</v>
      </c>
      <c r="D2403" t="s">
        <v>1258</v>
      </c>
      <c r="E2403" t="s">
        <v>31</v>
      </c>
      <c r="F2403">
        <v>235292</v>
      </c>
      <c r="G2403">
        <v>146003</v>
      </c>
      <c r="H2403">
        <v>0.62051833466501194</v>
      </c>
      <c r="I2403" t="str">
        <f>VLOOKUP($B2403&amp;$E2403,'Employee List'!$A:$E,5,0)</f>
        <v>E-1143</v>
      </c>
    </row>
    <row r="2404" spans="1:9" x14ac:dyDescent="0.35">
      <c r="A2404" t="s">
        <v>1257</v>
      </c>
      <c r="B2404" t="s">
        <v>68</v>
      </c>
      <c r="C2404" t="s">
        <v>353</v>
      </c>
      <c r="D2404" t="s">
        <v>1272</v>
      </c>
      <c r="E2404" t="s">
        <v>29</v>
      </c>
      <c r="F2404">
        <v>15454</v>
      </c>
      <c r="G2404">
        <v>11525</v>
      </c>
      <c r="H2404">
        <v>0.74576161511582761</v>
      </c>
      <c r="I2404" t="str">
        <f>VLOOKUP($B2404&amp;$E2404,'Employee List'!$A:$E,5,0)</f>
        <v>E-1143</v>
      </c>
    </row>
    <row r="2405" spans="1:9" x14ac:dyDescent="0.35">
      <c r="A2405" t="s">
        <v>1257</v>
      </c>
      <c r="B2405" t="s">
        <v>68</v>
      </c>
      <c r="C2405" t="s">
        <v>353</v>
      </c>
      <c r="D2405" t="s">
        <v>1272</v>
      </c>
      <c r="E2405" t="s">
        <v>30</v>
      </c>
      <c r="F2405">
        <v>15231</v>
      </c>
      <c r="G2405">
        <v>11365</v>
      </c>
      <c r="H2405">
        <v>0.74617556299652021</v>
      </c>
      <c r="I2405" t="str">
        <f>VLOOKUP($B2405&amp;$E2405,'Employee List'!$A:$E,5,0)</f>
        <v>E-1143</v>
      </c>
    </row>
    <row r="2406" spans="1:9" x14ac:dyDescent="0.35">
      <c r="A2406" t="s">
        <v>1257</v>
      </c>
      <c r="B2406" t="s">
        <v>68</v>
      </c>
      <c r="C2406" t="s">
        <v>353</v>
      </c>
      <c r="D2406" t="s">
        <v>1272</v>
      </c>
      <c r="E2406" t="s">
        <v>31</v>
      </c>
      <c r="F2406">
        <v>12873</v>
      </c>
      <c r="G2406">
        <v>13238</v>
      </c>
      <c r="H2406">
        <v>1.0283539190553872</v>
      </c>
      <c r="I2406" t="str">
        <f>VLOOKUP($B2406&amp;$E2406,'Employee List'!$A:$E,5,0)</f>
        <v>E-1143</v>
      </c>
    </row>
    <row r="2407" spans="1:9" x14ac:dyDescent="0.35">
      <c r="A2407" t="s">
        <v>1257</v>
      </c>
      <c r="B2407" t="s">
        <v>68</v>
      </c>
      <c r="C2407" t="s">
        <v>353</v>
      </c>
      <c r="D2407" t="s">
        <v>1259</v>
      </c>
      <c r="E2407" t="s">
        <v>29</v>
      </c>
      <c r="F2407">
        <v>44723</v>
      </c>
      <c r="G2407">
        <v>46026</v>
      </c>
      <c r="H2407">
        <v>1.0291348970328467</v>
      </c>
      <c r="I2407" t="str">
        <f>VLOOKUP($B2407&amp;$E2407,'Employee List'!$A:$E,5,0)</f>
        <v>E-1143</v>
      </c>
    </row>
    <row r="2408" spans="1:9" x14ac:dyDescent="0.35">
      <c r="A2408" t="s">
        <v>1257</v>
      </c>
      <c r="B2408" t="s">
        <v>68</v>
      </c>
      <c r="C2408" t="s">
        <v>353</v>
      </c>
      <c r="D2408" t="s">
        <v>1259</v>
      </c>
      <c r="E2408" t="s">
        <v>30</v>
      </c>
      <c r="F2408">
        <v>48223</v>
      </c>
      <c r="G2408">
        <v>53648</v>
      </c>
      <c r="H2408">
        <v>1.1124981855131368</v>
      </c>
      <c r="I2408" t="str">
        <f>VLOOKUP($B2408&amp;$E2408,'Employee List'!$A:$E,5,0)</f>
        <v>E-1143</v>
      </c>
    </row>
    <row r="2409" spans="1:9" x14ac:dyDescent="0.35">
      <c r="A2409" t="s">
        <v>1257</v>
      </c>
      <c r="B2409" t="s">
        <v>68</v>
      </c>
      <c r="C2409" t="s">
        <v>353</v>
      </c>
      <c r="D2409" t="s">
        <v>1259</v>
      </c>
      <c r="E2409" t="s">
        <v>31</v>
      </c>
      <c r="F2409">
        <v>47906</v>
      </c>
      <c r="G2409">
        <v>49834</v>
      </c>
      <c r="H2409">
        <v>1.0402454807331023</v>
      </c>
      <c r="I2409" t="str">
        <f>VLOOKUP($B2409&amp;$E2409,'Employee List'!$A:$E,5,0)</f>
        <v>E-1143</v>
      </c>
    </row>
    <row r="2410" spans="1:9" x14ac:dyDescent="0.35">
      <c r="A2410" t="s">
        <v>1257</v>
      </c>
      <c r="B2410" t="s">
        <v>68</v>
      </c>
      <c r="C2410" t="s">
        <v>353</v>
      </c>
      <c r="D2410" t="s">
        <v>1273</v>
      </c>
      <c r="E2410" t="s">
        <v>29</v>
      </c>
      <c r="F2410">
        <v>6109</v>
      </c>
      <c r="G2410">
        <v>7330</v>
      </c>
      <c r="H2410">
        <v>1.1998690456703225</v>
      </c>
      <c r="I2410" t="str">
        <f>VLOOKUP($B2410&amp;$E2410,'Employee List'!$A:$E,5,0)</f>
        <v>E-1143</v>
      </c>
    </row>
    <row r="2411" spans="1:9" x14ac:dyDescent="0.35">
      <c r="A2411" t="s">
        <v>1257</v>
      </c>
      <c r="B2411" t="s">
        <v>68</v>
      </c>
      <c r="C2411" t="s">
        <v>353</v>
      </c>
      <c r="D2411" t="s">
        <v>1273</v>
      </c>
      <c r="E2411" t="s">
        <v>30</v>
      </c>
      <c r="F2411">
        <v>7971</v>
      </c>
      <c r="G2411">
        <v>8519</v>
      </c>
      <c r="H2411">
        <v>1.0687492159076653</v>
      </c>
      <c r="I2411" t="str">
        <f>VLOOKUP($B2411&amp;$E2411,'Employee List'!$A:$E,5,0)</f>
        <v>E-1143</v>
      </c>
    </row>
    <row r="2412" spans="1:9" x14ac:dyDescent="0.35">
      <c r="A2412" t="s">
        <v>1257</v>
      </c>
      <c r="B2412" t="s">
        <v>68</v>
      </c>
      <c r="C2412" t="s">
        <v>353</v>
      </c>
      <c r="D2412" t="s">
        <v>1273</v>
      </c>
      <c r="E2412" t="s">
        <v>31</v>
      </c>
      <c r="F2412">
        <v>6120</v>
      </c>
      <c r="G2412">
        <v>7472</v>
      </c>
      <c r="H2412">
        <v>1.2209150326797387</v>
      </c>
      <c r="I2412" t="str">
        <f>VLOOKUP($B2412&amp;$E2412,'Employee List'!$A:$E,5,0)</f>
        <v>E-1143</v>
      </c>
    </row>
    <row r="2413" spans="1:9" x14ac:dyDescent="0.35">
      <c r="A2413" t="s">
        <v>1257</v>
      </c>
      <c r="B2413" t="s">
        <v>68</v>
      </c>
      <c r="C2413" t="s">
        <v>353</v>
      </c>
      <c r="D2413" t="s">
        <v>1275</v>
      </c>
      <c r="E2413" t="s">
        <v>29</v>
      </c>
      <c r="F2413">
        <v>4818</v>
      </c>
      <c r="G2413">
        <v>4347</v>
      </c>
      <c r="H2413">
        <v>0.90224159402241599</v>
      </c>
      <c r="I2413" t="str">
        <f>VLOOKUP($B2413&amp;$E2413,'Employee List'!$A:$E,5,0)</f>
        <v>E-1143</v>
      </c>
    </row>
    <row r="2414" spans="1:9" x14ac:dyDescent="0.35">
      <c r="A2414" t="s">
        <v>1257</v>
      </c>
      <c r="B2414" t="s">
        <v>68</v>
      </c>
      <c r="C2414" t="s">
        <v>353</v>
      </c>
      <c r="D2414" t="s">
        <v>1275</v>
      </c>
      <c r="E2414" t="s">
        <v>30</v>
      </c>
      <c r="F2414">
        <v>4747</v>
      </c>
      <c r="G2414">
        <v>3054</v>
      </c>
      <c r="H2414">
        <v>0.64335369707183487</v>
      </c>
      <c r="I2414" t="str">
        <f>VLOOKUP($B2414&amp;$E2414,'Employee List'!$A:$E,5,0)</f>
        <v>E-1143</v>
      </c>
    </row>
    <row r="2415" spans="1:9" x14ac:dyDescent="0.35">
      <c r="A2415" t="s">
        <v>1257</v>
      </c>
      <c r="B2415" t="s">
        <v>68</v>
      </c>
      <c r="C2415" t="s">
        <v>353</v>
      </c>
      <c r="D2415" t="s">
        <v>1275</v>
      </c>
      <c r="E2415" t="s">
        <v>31</v>
      </c>
      <c r="F2415">
        <v>4409</v>
      </c>
      <c r="G2415">
        <v>1417</v>
      </c>
      <c r="H2415">
        <v>0.32138806985711044</v>
      </c>
      <c r="I2415" t="str">
        <f>VLOOKUP($B2415&amp;$E2415,'Employee List'!$A:$E,5,0)</f>
        <v>E-1143</v>
      </c>
    </row>
    <row r="2416" spans="1:9" x14ac:dyDescent="0.35">
      <c r="A2416" t="s">
        <v>1257</v>
      </c>
      <c r="B2416" t="s">
        <v>68</v>
      </c>
      <c r="C2416" t="s">
        <v>353</v>
      </c>
      <c r="D2416" t="s">
        <v>1276</v>
      </c>
      <c r="E2416" t="s">
        <v>29</v>
      </c>
      <c r="F2416">
        <v>7108</v>
      </c>
      <c r="G2416">
        <v>3982</v>
      </c>
      <c r="H2416">
        <v>0.56021384355655601</v>
      </c>
      <c r="I2416" t="str">
        <f>VLOOKUP($B2416&amp;$E2416,'Employee List'!$A:$E,5,0)</f>
        <v>E-1143</v>
      </c>
    </row>
    <row r="2417" spans="1:9" x14ac:dyDescent="0.35">
      <c r="A2417" t="s">
        <v>1257</v>
      </c>
      <c r="B2417" t="s">
        <v>68</v>
      </c>
      <c r="C2417" t="s">
        <v>353</v>
      </c>
      <c r="D2417" t="s">
        <v>1276</v>
      </c>
      <c r="E2417" t="s">
        <v>30</v>
      </c>
      <c r="F2417">
        <v>4067</v>
      </c>
      <c r="G2417">
        <v>2906</v>
      </c>
      <c r="H2417">
        <v>0.71453159577083847</v>
      </c>
      <c r="I2417" t="str">
        <f>VLOOKUP($B2417&amp;$E2417,'Employee List'!$A:$E,5,0)</f>
        <v>E-1143</v>
      </c>
    </row>
    <row r="2418" spans="1:9" x14ac:dyDescent="0.35">
      <c r="A2418" t="s">
        <v>1257</v>
      </c>
      <c r="B2418" t="s">
        <v>68</v>
      </c>
      <c r="C2418" t="s">
        <v>353</v>
      </c>
      <c r="D2418" t="s">
        <v>1276</v>
      </c>
      <c r="E2418" t="s">
        <v>31</v>
      </c>
      <c r="F2418">
        <v>7472</v>
      </c>
      <c r="G2418">
        <v>3421</v>
      </c>
      <c r="H2418">
        <v>0.4578426124197002</v>
      </c>
      <c r="I2418" t="str">
        <f>VLOOKUP($B2418&amp;$E2418,'Employee List'!$A:$E,5,0)</f>
        <v>E-1143</v>
      </c>
    </row>
    <row r="2419" spans="1:9" x14ac:dyDescent="0.35">
      <c r="A2419" t="s">
        <v>1257</v>
      </c>
      <c r="B2419" t="s">
        <v>68</v>
      </c>
      <c r="C2419" t="s">
        <v>353</v>
      </c>
      <c r="D2419" t="s">
        <v>1277</v>
      </c>
      <c r="E2419" t="s">
        <v>29</v>
      </c>
      <c r="F2419">
        <v>10471</v>
      </c>
      <c r="G2419">
        <v>7453</v>
      </c>
      <c r="H2419">
        <v>0.71177537961990256</v>
      </c>
      <c r="I2419" t="str">
        <f>VLOOKUP($B2419&amp;$E2419,'Employee List'!$A:$E,5,0)</f>
        <v>E-1143</v>
      </c>
    </row>
    <row r="2420" spans="1:9" x14ac:dyDescent="0.35">
      <c r="A2420" t="s">
        <v>1257</v>
      </c>
      <c r="B2420" t="s">
        <v>68</v>
      </c>
      <c r="C2420" t="s">
        <v>353</v>
      </c>
      <c r="D2420" t="s">
        <v>1277</v>
      </c>
      <c r="E2420" t="s">
        <v>30</v>
      </c>
      <c r="F2420">
        <v>8463</v>
      </c>
      <c r="G2420">
        <v>9303</v>
      </c>
      <c r="H2420">
        <v>1.0992555831265509</v>
      </c>
      <c r="I2420" t="str">
        <f>VLOOKUP($B2420&amp;$E2420,'Employee List'!$A:$E,5,0)</f>
        <v>E-1143</v>
      </c>
    </row>
    <row r="2421" spans="1:9" x14ac:dyDescent="0.35">
      <c r="A2421" t="s">
        <v>1257</v>
      </c>
      <c r="B2421" t="s">
        <v>68</v>
      </c>
      <c r="C2421" t="s">
        <v>353</v>
      </c>
      <c r="D2421" t="s">
        <v>1277</v>
      </c>
      <c r="E2421" t="s">
        <v>31</v>
      </c>
      <c r="F2421">
        <v>9473</v>
      </c>
      <c r="G2421">
        <v>7380</v>
      </c>
      <c r="H2421">
        <v>0.77905626517470705</v>
      </c>
      <c r="I2421" t="str">
        <f>VLOOKUP($B2421&amp;$E2421,'Employee List'!$A:$E,5,0)</f>
        <v>E-1143</v>
      </c>
    </row>
    <row r="2422" spans="1:9" x14ac:dyDescent="0.35">
      <c r="A2422" t="s">
        <v>1257</v>
      </c>
      <c r="B2422" t="s">
        <v>68</v>
      </c>
      <c r="C2422" t="s">
        <v>353</v>
      </c>
      <c r="D2422" t="s">
        <v>1278</v>
      </c>
      <c r="E2422" t="s">
        <v>29</v>
      </c>
      <c r="F2422">
        <v>34577</v>
      </c>
      <c r="G2422">
        <v>17451</v>
      </c>
      <c r="H2422">
        <v>0.50469965584058762</v>
      </c>
      <c r="I2422" t="str">
        <f>VLOOKUP($B2422&amp;$E2422,'Employee List'!$A:$E,5,0)</f>
        <v>E-1143</v>
      </c>
    </row>
    <row r="2423" spans="1:9" x14ac:dyDescent="0.35">
      <c r="A2423" t="s">
        <v>1257</v>
      </c>
      <c r="B2423" t="s">
        <v>68</v>
      </c>
      <c r="C2423" t="s">
        <v>353</v>
      </c>
      <c r="D2423" t="s">
        <v>1278</v>
      </c>
      <c r="E2423" t="s">
        <v>30</v>
      </c>
      <c r="F2423">
        <v>33601</v>
      </c>
      <c r="G2423">
        <v>18586</v>
      </c>
      <c r="H2423">
        <v>0.55313829945537341</v>
      </c>
      <c r="I2423" t="str">
        <f>VLOOKUP($B2423&amp;$E2423,'Employee List'!$A:$E,5,0)</f>
        <v>E-1143</v>
      </c>
    </row>
    <row r="2424" spans="1:9" x14ac:dyDescent="0.35">
      <c r="A2424" t="s">
        <v>1257</v>
      </c>
      <c r="B2424" t="s">
        <v>68</v>
      </c>
      <c r="C2424" t="s">
        <v>353</v>
      </c>
      <c r="D2424" t="s">
        <v>1278</v>
      </c>
      <c r="E2424" t="s">
        <v>31</v>
      </c>
      <c r="F2424">
        <v>33524</v>
      </c>
      <c r="G2424">
        <v>17806</v>
      </c>
      <c r="H2424">
        <v>0.53114186851211076</v>
      </c>
      <c r="I2424" t="str">
        <f>VLOOKUP($B2424&amp;$E2424,'Employee List'!$A:$E,5,0)</f>
        <v>E-1143</v>
      </c>
    </row>
    <row r="2425" spans="1:9" x14ac:dyDescent="0.35">
      <c r="A2425" t="s">
        <v>1257</v>
      </c>
      <c r="B2425" t="s">
        <v>68</v>
      </c>
      <c r="C2425" t="s">
        <v>353</v>
      </c>
      <c r="D2425" t="s">
        <v>1279</v>
      </c>
      <c r="E2425" t="s">
        <v>29</v>
      </c>
      <c r="F2425">
        <v>2768</v>
      </c>
      <c r="G2425">
        <v>1411</v>
      </c>
      <c r="H2425">
        <v>0.5097543352601156</v>
      </c>
      <c r="I2425" t="str">
        <f>VLOOKUP($B2425&amp;$E2425,'Employee List'!$A:$E,5,0)</f>
        <v>E-1143</v>
      </c>
    </row>
    <row r="2426" spans="1:9" x14ac:dyDescent="0.35">
      <c r="A2426" t="s">
        <v>1257</v>
      </c>
      <c r="B2426" t="s">
        <v>68</v>
      </c>
      <c r="C2426" t="s">
        <v>353</v>
      </c>
      <c r="D2426" t="s">
        <v>1279</v>
      </c>
      <c r="E2426" t="s">
        <v>30</v>
      </c>
      <c r="F2426">
        <v>2881</v>
      </c>
      <c r="G2426">
        <v>1011</v>
      </c>
      <c r="H2426">
        <v>0.35091981950711559</v>
      </c>
      <c r="I2426" t="str">
        <f>VLOOKUP($B2426&amp;$E2426,'Employee List'!$A:$E,5,0)</f>
        <v>E-1143</v>
      </c>
    </row>
    <row r="2427" spans="1:9" x14ac:dyDescent="0.35">
      <c r="A2427" t="s">
        <v>1257</v>
      </c>
      <c r="B2427" t="s">
        <v>68</v>
      </c>
      <c r="C2427" t="s">
        <v>353</v>
      </c>
      <c r="D2427" t="s">
        <v>1279</v>
      </c>
      <c r="E2427" t="s">
        <v>31</v>
      </c>
      <c r="F2427">
        <v>2469</v>
      </c>
      <c r="G2427">
        <v>4398</v>
      </c>
      <c r="H2427">
        <v>1.7812879708383962</v>
      </c>
      <c r="I2427" t="str">
        <f>VLOOKUP($B2427&amp;$E2427,'Employee List'!$A:$E,5,0)</f>
        <v>E-1143</v>
      </c>
    </row>
    <row r="2428" spans="1:9" x14ac:dyDescent="0.35">
      <c r="A2428" t="s">
        <v>1257</v>
      </c>
      <c r="B2428" t="s">
        <v>68</v>
      </c>
      <c r="C2428" t="s">
        <v>353</v>
      </c>
      <c r="D2428" t="s">
        <v>1280</v>
      </c>
      <c r="E2428" t="s">
        <v>29</v>
      </c>
      <c r="F2428">
        <v>1738</v>
      </c>
      <c r="G2428">
        <v>2164</v>
      </c>
      <c r="H2428">
        <v>1.2451093210586881</v>
      </c>
      <c r="I2428" t="str">
        <f>VLOOKUP($B2428&amp;$E2428,'Employee List'!$A:$E,5,0)</f>
        <v>E-1143</v>
      </c>
    </row>
    <row r="2429" spans="1:9" x14ac:dyDescent="0.35">
      <c r="A2429" t="s">
        <v>1257</v>
      </c>
      <c r="B2429" t="s">
        <v>68</v>
      </c>
      <c r="C2429" t="s">
        <v>353</v>
      </c>
      <c r="D2429" t="s">
        <v>1280</v>
      </c>
      <c r="E2429" t="s">
        <v>30</v>
      </c>
      <c r="F2429">
        <v>3003</v>
      </c>
      <c r="G2429">
        <v>2008</v>
      </c>
      <c r="H2429">
        <v>0.66866466866466867</v>
      </c>
      <c r="I2429" t="str">
        <f>VLOOKUP($B2429&amp;$E2429,'Employee List'!$A:$E,5,0)</f>
        <v>E-1143</v>
      </c>
    </row>
    <row r="2430" spans="1:9" x14ac:dyDescent="0.35">
      <c r="A2430" t="s">
        <v>1257</v>
      </c>
      <c r="B2430" t="s">
        <v>68</v>
      </c>
      <c r="C2430" t="s">
        <v>353</v>
      </c>
      <c r="D2430" t="s">
        <v>1280</v>
      </c>
      <c r="E2430" t="s">
        <v>31</v>
      </c>
      <c r="F2430">
        <v>3262</v>
      </c>
      <c r="G2430">
        <v>5150</v>
      </c>
      <c r="H2430">
        <v>1.5787860208461066</v>
      </c>
      <c r="I2430" t="str">
        <f>VLOOKUP($B2430&amp;$E2430,'Employee List'!$A:$E,5,0)</f>
        <v>E-1143</v>
      </c>
    </row>
    <row r="2431" spans="1:9" x14ac:dyDescent="0.35">
      <c r="A2431" t="s">
        <v>1257</v>
      </c>
      <c r="B2431" t="s">
        <v>68</v>
      </c>
      <c r="C2431" t="s">
        <v>353</v>
      </c>
      <c r="D2431" t="s">
        <v>1262</v>
      </c>
      <c r="E2431" t="s">
        <v>29</v>
      </c>
      <c r="F2431">
        <v>31990</v>
      </c>
      <c r="G2431">
        <v>26661</v>
      </c>
      <c r="H2431">
        <v>0.83341669271647389</v>
      </c>
      <c r="I2431" t="str">
        <f>VLOOKUP($B2431&amp;$E2431,'Employee List'!$A:$E,5,0)</f>
        <v>E-1143</v>
      </c>
    </row>
    <row r="2432" spans="1:9" x14ac:dyDescent="0.35">
      <c r="A2432" t="s">
        <v>1257</v>
      </c>
      <c r="B2432" t="s">
        <v>68</v>
      </c>
      <c r="C2432" t="s">
        <v>353</v>
      </c>
      <c r="D2432" t="s">
        <v>1262</v>
      </c>
      <c r="E2432" t="s">
        <v>30</v>
      </c>
      <c r="F2432">
        <v>31626</v>
      </c>
      <c r="G2432">
        <v>23771</v>
      </c>
      <c r="H2432">
        <v>0.75162840700689304</v>
      </c>
      <c r="I2432" t="str">
        <f>VLOOKUP($B2432&amp;$E2432,'Employee List'!$A:$E,5,0)</f>
        <v>E-1143</v>
      </c>
    </row>
    <row r="2433" spans="1:9" x14ac:dyDescent="0.35">
      <c r="A2433" t="s">
        <v>1257</v>
      </c>
      <c r="B2433" t="s">
        <v>68</v>
      </c>
      <c r="C2433" t="s">
        <v>353</v>
      </c>
      <c r="D2433" t="s">
        <v>1262</v>
      </c>
      <c r="E2433" t="s">
        <v>31</v>
      </c>
      <c r="F2433">
        <v>34890</v>
      </c>
      <c r="G2433">
        <v>20972</v>
      </c>
      <c r="H2433">
        <v>0.60108913728862134</v>
      </c>
      <c r="I2433" t="str">
        <f>VLOOKUP($B2433&amp;$E2433,'Employee List'!$A:$E,5,0)</f>
        <v>E-1143</v>
      </c>
    </row>
    <row r="2434" spans="1:9" x14ac:dyDescent="0.35">
      <c r="A2434" t="s">
        <v>1257</v>
      </c>
      <c r="B2434" t="s">
        <v>68</v>
      </c>
      <c r="C2434" t="s">
        <v>353</v>
      </c>
      <c r="D2434" t="s">
        <v>1282</v>
      </c>
      <c r="E2434" t="s">
        <v>30</v>
      </c>
      <c r="F2434">
        <v>5775</v>
      </c>
      <c r="G2434">
        <v>4519</v>
      </c>
      <c r="H2434">
        <v>0.78251082251082249</v>
      </c>
      <c r="I2434" t="str">
        <f>VLOOKUP($B2434&amp;$E2434,'Employee List'!$A:$E,5,0)</f>
        <v>E-1143</v>
      </c>
    </row>
    <row r="2435" spans="1:9" x14ac:dyDescent="0.35">
      <c r="A2435" t="s">
        <v>1257</v>
      </c>
      <c r="B2435" t="s">
        <v>68</v>
      </c>
      <c r="C2435" t="s">
        <v>353</v>
      </c>
      <c r="D2435" t="s">
        <v>1282</v>
      </c>
      <c r="E2435" t="s">
        <v>31</v>
      </c>
      <c r="F2435">
        <v>5311</v>
      </c>
      <c r="G2435">
        <v>4417</v>
      </c>
      <c r="H2435">
        <v>0.83167011862172846</v>
      </c>
      <c r="I2435" t="str">
        <f>VLOOKUP($B2435&amp;$E2435,'Employee List'!$A:$E,5,0)</f>
        <v>E-1143</v>
      </c>
    </row>
    <row r="2436" spans="1:9" x14ac:dyDescent="0.35">
      <c r="A2436" t="s">
        <v>1257</v>
      </c>
      <c r="B2436" t="s">
        <v>68</v>
      </c>
      <c r="C2436" t="s">
        <v>353</v>
      </c>
      <c r="D2436" t="s">
        <v>1281</v>
      </c>
      <c r="E2436" t="s">
        <v>29</v>
      </c>
      <c r="F2436">
        <v>4901</v>
      </c>
      <c r="G2436">
        <v>5631</v>
      </c>
      <c r="H2436">
        <v>1.1489491940420322</v>
      </c>
      <c r="I2436" t="str">
        <f>VLOOKUP($B2436&amp;$E2436,'Employee List'!$A:$E,5,0)</f>
        <v>E-1143</v>
      </c>
    </row>
    <row r="2437" spans="1:9" x14ac:dyDescent="0.35">
      <c r="A2437" t="s">
        <v>1257</v>
      </c>
      <c r="B2437" t="s">
        <v>68</v>
      </c>
      <c r="C2437" t="s">
        <v>353</v>
      </c>
      <c r="D2437" t="s">
        <v>1281</v>
      </c>
      <c r="E2437" t="s">
        <v>30</v>
      </c>
      <c r="F2437">
        <v>4856</v>
      </c>
      <c r="G2437">
        <v>5068</v>
      </c>
      <c r="H2437">
        <v>1.0436573311367381</v>
      </c>
      <c r="I2437" t="str">
        <f>VLOOKUP($B2437&amp;$E2437,'Employee List'!$A:$E,5,0)</f>
        <v>E-1143</v>
      </c>
    </row>
    <row r="2438" spans="1:9" x14ac:dyDescent="0.35">
      <c r="A2438" t="s">
        <v>1257</v>
      </c>
      <c r="B2438" t="s">
        <v>68</v>
      </c>
      <c r="C2438" t="s">
        <v>353</v>
      </c>
      <c r="D2438" t="s">
        <v>1281</v>
      </c>
      <c r="E2438" t="s">
        <v>31</v>
      </c>
      <c r="F2438">
        <v>5551</v>
      </c>
      <c r="G2438">
        <v>3603</v>
      </c>
      <c r="H2438">
        <v>0.64907223923617363</v>
      </c>
      <c r="I2438" t="str">
        <f>VLOOKUP($B2438&amp;$E2438,'Employee List'!$A:$E,5,0)</f>
        <v>E-1143</v>
      </c>
    </row>
    <row r="2439" spans="1:9" x14ac:dyDescent="0.35">
      <c r="A2439" t="s">
        <v>1257</v>
      </c>
      <c r="B2439" t="s">
        <v>69</v>
      </c>
      <c r="C2439" t="s">
        <v>353</v>
      </c>
      <c r="D2439" t="s">
        <v>1274</v>
      </c>
      <c r="E2439" t="s">
        <v>29</v>
      </c>
      <c r="F2439">
        <v>22743</v>
      </c>
      <c r="G2439">
        <v>14952</v>
      </c>
      <c r="H2439">
        <v>0.65743305632502314</v>
      </c>
      <c r="I2439" t="str">
        <f>VLOOKUP($B2439&amp;$E2439,'Employee List'!$A:$E,5,0)</f>
        <v>E-1144</v>
      </c>
    </row>
    <row r="2440" spans="1:9" x14ac:dyDescent="0.35">
      <c r="A2440" t="s">
        <v>1257</v>
      </c>
      <c r="B2440" t="s">
        <v>69</v>
      </c>
      <c r="C2440" t="s">
        <v>353</v>
      </c>
      <c r="D2440" t="s">
        <v>1274</v>
      </c>
      <c r="E2440" t="s">
        <v>30</v>
      </c>
      <c r="F2440">
        <v>22547</v>
      </c>
      <c r="G2440">
        <v>16945</v>
      </c>
      <c r="H2440">
        <v>0.75154122499667364</v>
      </c>
      <c r="I2440" t="str">
        <f>VLOOKUP($B2440&amp;$E2440,'Employee List'!$A:$E,5,0)</f>
        <v>E-1144</v>
      </c>
    </row>
    <row r="2441" spans="1:9" x14ac:dyDescent="0.35">
      <c r="A2441" t="s">
        <v>1257</v>
      </c>
      <c r="B2441" t="s">
        <v>69</v>
      </c>
      <c r="C2441" t="s">
        <v>353</v>
      </c>
      <c r="D2441" t="s">
        <v>1274</v>
      </c>
      <c r="E2441" t="s">
        <v>31</v>
      </c>
      <c r="F2441">
        <v>21049</v>
      </c>
      <c r="G2441">
        <v>10740</v>
      </c>
      <c r="H2441">
        <v>0.51023801605776997</v>
      </c>
      <c r="I2441" t="str">
        <f>VLOOKUP($B2441&amp;$E2441,'Employee List'!$A:$E,5,0)</f>
        <v>E-1144</v>
      </c>
    </row>
    <row r="2442" spans="1:9" x14ac:dyDescent="0.35">
      <c r="A2442" t="s">
        <v>1257</v>
      </c>
      <c r="B2442" t="s">
        <v>69</v>
      </c>
      <c r="C2442" t="s">
        <v>353</v>
      </c>
      <c r="D2442" t="s">
        <v>1263</v>
      </c>
      <c r="E2442" t="s">
        <v>29</v>
      </c>
      <c r="F2442">
        <v>3802</v>
      </c>
      <c r="G2442">
        <v>1802</v>
      </c>
      <c r="H2442">
        <v>0.47396107311941083</v>
      </c>
      <c r="I2442" t="str">
        <f>VLOOKUP($B2442&amp;$E2442,'Employee List'!$A:$E,5,0)</f>
        <v>E-1144</v>
      </c>
    </row>
    <row r="2443" spans="1:9" x14ac:dyDescent="0.35">
      <c r="A2443" t="s">
        <v>1257</v>
      </c>
      <c r="B2443" t="s">
        <v>69</v>
      </c>
      <c r="C2443" t="s">
        <v>353</v>
      </c>
      <c r="D2443" t="s">
        <v>1263</v>
      </c>
      <c r="E2443" t="s">
        <v>30</v>
      </c>
      <c r="F2443">
        <v>1301</v>
      </c>
      <c r="G2443">
        <v>2371</v>
      </c>
      <c r="H2443">
        <v>1.822444273635665</v>
      </c>
      <c r="I2443" t="str">
        <f>VLOOKUP($B2443&amp;$E2443,'Employee List'!$A:$E,5,0)</f>
        <v>E-1144</v>
      </c>
    </row>
    <row r="2444" spans="1:9" x14ac:dyDescent="0.35">
      <c r="A2444" t="s">
        <v>1257</v>
      </c>
      <c r="B2444" t="s">
        <v>69</v>
      </c>
      <c r="C2444" t="s">
        <v>353</v>
      </c>
      <c r="D2444" t="s">
        <v>1263</v>
      </c>
      <c r="E2444" t="s">
        <v>31</v>
      </c>
      <c r="F2444">
        <v>2422</v>
      </c>
      <c r="G2444">
        <v>3294</v>
      </c>
      <c r="H2444">
        <v>1.3600330305532617</v>
      </c>
      <c r="I2444" t="str">
        <f>VLOOKUP($B2444&amp;$E2444,'Employee List'!$A:$E,5,0)</f>
        <v>E-1144</v>
      </c>
    </row>
    <row r="2445" spans="1:9" x14ac:dyDescent="0.35">
      <c r="A2445" t="s">
        <v>1257</v>
      </c>
      <c r="B2445" t="s">
        <v>69</v>
      </c>
      <c r="C2445" t="s">
        <v>353</v>
      </c>
      <c r="D2445" t="s">
        <v>1264</v>
      </c>
      <c r="E2445" t="s">
        <v>29</v>
      </c>
      <c r="F2445">
        <v>48865</v>
      </c>
      <c r="G2445">
        <v>4788</v>
      </c>
      <c r="H2445">
        <v>9.798424230021488E-2</v>
      </c>
      <c r="I2445" t="str">
        <f>VLOOKUP($B2445&amp;$E2445,'Employee List'!$A:$E,5,0)</f>
        <v>E-1144</v>
      </c>
    </row>
    <row r="2446" spans="1:9" x14ac:dyDescent="0.35">
      <c r="A2446" t="s">
        <v>1257</v>
      </c>
      <c r="B2446" t="s">
        <v>69</v>
      </c>
      <c r="C2446" t="s">
        <v>353</v>
      </c>
      <c r="D2446" t="s">
        <v>1264</v>
      </c>
      <c r="E2446" t="s">
        <v>30</v>
      </c>
      <c r="F2446">
        <v>47861</v>
      </c>
      <c r="G2446">
        <v>3579</v>
      </c>
      <c r="H2446">
        <v>7.477904765884541E-2</v>
      </c>
      <c r="I2446" t="str">
        <f>VLOOKUP($B2446&amp;$E2446,'Employee List'!$A:$E,5,0)</f>
        <v>E-1144</v>
      </c>
    </row>
    <row r="2447" spans="1:9" x14ac:dyDescent="0.35">
      <c r="A2447" t="s">
        <v>1257</v>
      </c>
      <c r="B2447" t="s">
        <v>69</v>
      </c>
      <c r="C2447" t="s">
        <v>353</v>
      </c>
      <c r="D2447" t="s">
        <v>1264</v>
      </c>
      <c r="E2447" t="s">
        <v>31</v>
      </c>
      <c r="F2447">
        <v>50718</v>
      </c>
      <c r="G2447">
        <v>3231</v>
      </c>
      <c r="H2447">
        <v>6.3705193422453565E-2</v>
      </c>
      <c r="I2447" t="str">
        <f>VLOOKUP($B2447&amp;$E2447,'Employee List'!$A:$E,5,0)</f>
        <v>E-1144</v>
      </c>
    </row>
    <row r="2448" spans="1:9" x14ac:dyDescent="0.35">
      <c r="A2448" t="s">
        <v>1257</v>
      </c>
      <c r="B2448" t="s">
        <v>69</v>
      </c>
      <c r="C2448" t="s">
        <v>353</v>
      </c>
      <c r="D2448" t="s">
        <v>1265</v>
      </c>
      <c r="E2448" t="s">
        <v>29</v>
      </c>
      <c r="F2448">
        <v>12142</v>
      </c>
      <c r="G2448">
        <v>18508</v>
      </c>
      <c r="H2448">
        <v>1.5242958326470104</v>
      </c>
      <c r="I2448" t="str">
        <f>VLOOKUP($B2448&amp;$E2448,'Employee List'!$A:$E,5,0)</f>
        <v>E-1144</v>
      </c>
    </row>
    <row r="2449" spans="1:9" x14ac:dyDescent="0.35">
      <c r="A2449" t="s">
        <v>1257</v>
      </c>
      <c r="B2449" t="s">
        <v>69</v>
      </c>
      <c r="C2449" t="s">
        <v>353</v>
      </c>
      <c r="D2449" t="s">
        <v>1265</v>
      </c>
      <c r="E2449" t="s">
        <v>30</v>
      </c>
      <c r="F2449">
        <v>15257</v>
      </c>
      <c r="G2449">
        <v>31813</v>
      </c>
      <c r="H2449">
        <v>2.0851412466408861</v>
      </c>
      <c r="I2449" t="str">
        <f>VLOOKUP($B2449&amp;$E2449,'Employee List'!$A:$E,5,0)</f>
        <v>E-1144</v>
      </c>
    </row>
    <row r="2450" spans="1:9" x14ac:dyDescent="0.35">
      <c r="A2450" t="s">
        <v>1257</v>
      </c>
      <c r="B2450" t="s">
        <v>69</v>
      </c>
      <c r="C2450" t="s">
        <v>353</v>
      </c>
      <c r="D2450" t="s">
        <v>1265</v>
      </c>
      <c r="E2450" t="s">
        <v>31</v>
      </c>
      <c r="F2450">
        <v>12072</v>
      </c>
      <c r="G2450">
        <v>7084</v>
      </c>
      <c r="H2450">
        <v>0.58681245858184228</v>
      </c>
      <c r="I2450" t="str">
        <f>VLOOKUP($B2450&amp;$E2450,'Employee List'!$A:$E,5,0)</f>
        <v>E-1144</v>
      </c>
    </row>
    <row r="2451" spans="1:9" x14ac:dyDescent="0.35">
      <c r="A2451" t="s">
        <v>1257</v>
      </c>
      <c r="B2451" t="s">
        <v>69</v>
      </c>
      <c r="C2451" t="s">
        <v>353</v>
      </c>
      <c r="D2451" t="s">
        <v>1260</v>
      </c>
      <c r="E2451" t="s">
        <v>29</v>
      </c>
      <c r="F2451">
        <v>157375</v>
      </c>
      <c r="G2451">
        <v>170900</v>
      </c>
      <c r="H2451">
        <v>1.0859412231930103</v>
      </c>
      <c r="I2451" t="str">
        <f>VLOOKUP($B2451&amp;$E2451,'Employee List'!$A:$E,5,0)</f>
        <v>E-1144</v>
      </c>
    </row>
    <row r="2452" spans="1:9" x14ac:dyDescent="0.35">
      <c r="A2452" t="s">
        <v>1257</v>
      </c>
      <c r="B2452" t="s">
        <v>69</v>
      </c>
      <c r="C2452" t="s">
        <v>353</v>
      </c>
      <c r="D2452" t="s">
        <v>1260</v>
      </c>
      <c r="E2452" t="s">
        <v>30</v>
      </c>
      <c r="F2452">
        <v>156419</v>
      </c>
      <c r="G2452">
        <v>186249</v>
      </c>
      <c r="H2452">
        <v>1.1907057326795338</v>
      </c>
      <c r="I2452" t="str">
        <f>VLOOKUP($B2452&amp;$E2452,'Employee List'!$A:$E,5,0)</f>
        <v>E-1144</v>
      </c>
    </row>
    <row r="2453" spans="1:9" x14ac:dyDescent="0.35">
      <c r="A2453" t="s">
        <v>1257</v>
      </c>
      <c r="B2453" t="s">
        <v>69</v>
      </c>
      <c r="C2453" t="s">
        <v>353</v>
      </c>
      <c r="D2453" t="s">
        <v>1260</v>
      </c>
      <c r="E2453" t="s">
        <v>31</v>
      </c>
      <c r="F2453">
        <v>180474</v>
      </c>
      <c r="G2453">
        <v>211466</v>
      </c>
      <c r="H2453">
        <v>1.1717255671177012</v>
      </c>
      <c r="I2453" t="str">
        <f>VLOOKUP($B2453&amp;$E2453,'Employee List'!$A:$E,5,0)</f>
        <v>E-1144</v>
      </c>
    </row>
    <row r="2454" spans="1:9" x14ac:dyDescent="0.35">
      <c r="A2454" t="s">
        <v>1257</v>
      </c>
      <c r="B2454" t="s">
        <v>69</v>
      </c>
      <c r="C2454" t="s">
        <v>353</v>
      </c>
      <c r="D2454" t="s">
        <v>1261</v>
      </c>
      <c r="E2454" t="s">
        <v>29</v>
      </c>
      <c r="F2454">
        <v>89382</v>
      </c>
      <c r="G2454">
        <v>71779</v>
      </c>
      <c r="H2454">
        <v>0.80305878141012732</v>
      </c>
      <c r="I2454" t="str">
        <f>VLOOKUP($B2454&amp;$E2454,'Employee List'!$A:$E,5,0)</f>
        <v>E-1144</v>
      </c>
    </row>
    <row r="2455" spans="1:9" x14ac:dyDescent="0.35">
      <c r="A2455" t="s">
        <v>1257</v>
      </c>
      <c r="B2455" t="s">
        <v>69</v>
      </c>
      <c r="C2455" t="s">
        <v>353</v>
      </c>
      <c r="D2455" t="s">
        <v>1261</v>
      </c>
      <c r="E2455" t="s">
        <v>30</v>
      </c>
      <c r="F2455">
        <v>92084</v>
      </c>
      <c r="G2455">
        <v>90236</v>
      </c>
      <c r="H2455">
        <v>0.97993136701272754</v>
      </c>
      <c r="I2455" t="str">
        <f>VLOOKUP($B2455&amp;$E2455,'Employee List'!$A:$E,5,0)</f>
        <v>E-1144</v>
      </c>
    </row>
    <row r="2456" spans="1:9" x14ac:dyDescent="0.35">
      <c r="A2456" t="s">
        <v>1257</v>
      </c>
      <c r="B2456" t="s">
        <v>69</v>
      </c>
      <c r="C2456" t="s">
        <v>353</v>
      </c>
      <c r="D2456" t="s">
        <v>1261</v>
      </c>
      <c r="E2456" t="s">
        <v>31</v>
      </c>
      <c r="F2456">
        <v>93862</v>
      </c>
      <c r="G2456">
        <v>39951</v>
      </c>
      <c r="H2456">
        <v>0.42563550744710321</v>
      </c>
      <c r="I2456" t="str">
        <f>VLOOKUP($B2456&amp;$E2456,'Employee List'!$A:$E,5,0)</f>
        <v>E-1144</v>
      </c>
    </row>
    <row r="2457" spans="1:9" x14ac:dyDescent="0.35">
      <c r="A2457" t="s">
        <v>1257</v>
      </c>
      <c r="B2457" t="s">
        <v>69</v>
      </c>
      <c r="C2457" t="s">
        <v>353</v>
      </c>
      <c r="D2457" t="s">
        <v>1266</v>
      </c>
      <c r="E2457" t="s">
        <v>29</v>
      </c>
      <c r="F2457">
        <v>166948</v>
      </c>
      <c r="G2457">
        <v>154213</v>
      </c>
      <c r="H2457">
        <v>0.92371876272851428</v>
      </c>
      <c r="I2457" t="str">
        <f>VLOOKUP($B2457&amp;$E2457,'Employee List'!$A:$E,5,0)</f>
        <v>E-1144</v>
      </c>
    </row>
    <row r="2458" spans="1:9" x14ac:dyDescent="0.35">
      <c r="A2458" t="s">
        <v>1257</v>
      </c>
      <c r="B2458" t="s">
        <v>69</v>
      </c>
      <c r="C2458" t="s">
        <v>353</v>
      </c>
      <c r="D2458" t="s">
        <v>1266</v>
      </c>
      <c r="E2458" t="s">
        <v>30</v>
      </c>
      <c r="F2458">
        <v>174662</v>
      </c>
      <c r="G2458">
        <v>186973</v>
      </c>
      <c r="H2458">
        <v>1.0704847076066917</v>
      </c>
      <c r="I2458" t="str">
        <f>VLOOKUP($B2458&amp;$E2458,'Employee List'!$A:$E,5,0)</f>
        <v>E-1144</v>
      </c>
    </row>
    <row r="2459" spans="1:9" x14ac:dyDescent="0.35">
      <c r="A2459" t="s">
        <v>1257</v>
      </c>
      <c r="B2459" t="s">
        <v>69</v>
      </c>
      <c r="C2459" t="s">
        <v>353</v>
      </c>
      <c r="D2459" t="s">
        <v>1266</v>
      </c>
      <c r="E2459" t="s">
        <v>31</v>
      </c>
      <c r="F2459">
        <v>173962</v>
      </c>
      <c r="G2459">
        <v>104761</v>
      </c>
      <c r="H2459">
        <v>0.60220622894655151</v>
      </c>
      <c r="I2459" t="str">
        <f>VLOOKUP($B2459&amp;$E2459,'Employee List'!$A:$E,5,0)</f>
        <v>E-1144</v>
      </c>
    </row>
    <row r="2460" spans="1:9" x14ac:dyDescent="0.35">
      <c r="A2460" t="s">
        <v>1257</v>
      </c>
      <c r="B2460" t="s">
        <v>69</v>
      </c>
      <c r="C2460" t="s">
        <v>353</v>
      </c>
      <c r="D2460" t="s">
        <v>1267</v>
      </c>
      <c r="E2460" t="s">
        <v>29</v>
      </c>
      <c r="F2460">
        <v>61538</v>
      </c>
      <c r="G2460">
        <v>45887</v>
      </c>
      <c r="H2460">
        <v>0.74566934252006889</v>
      </c>
      <c r="I2460" t="str">
        <f>VLOOKUP($B2460&amp;$E2460,'Employee List'!$A:$E,5,0)</f>
        <v>E-1144</v>
      </c>
    </row>
    <row r="2461" spans="1:9" x14ac:dyDescent="0.35">
      <c r="A2461" t="s">
        <v>1257</v>
      </c>
      <c r="B2461" t="s">
        <v>69</v>
      </c>
      <c r="C2461" t="s">
        <v>353</v>
      </c>
      <c r="D2461" t="s">
        <v>1267</v>
      </c>
      <c r="E2461" t="s">
        <v>30</v>
      </c>
      <c r="F2461">
        <v>64061</v>
      </c>
      <c r="G2461">
        <v>38053</v>
      </c>
      <c r="H2461">
        <v>0.59401195735314782</v>
      </c>
      <c r="I2461" t="str">
        <f>VLOOKUP($B2461&amp;$E2461,'Employee List'!$A:$E,5,0)</f>
        <v>E-1144</v>
      </c>
    </row>
    <row r="2462" spans="1:9" x14ac:dyDescent="0.35">
      <c r="A2462" t="s">
        <v>1257</v>
      </c>
      <c r="B2462" t="s">
        <v>69</v>
      </c>
      <c r="C2462" t="s">
        <v>353</v>
      </c>
      <c r="D2462" t="s">
        <v>1267</v>
      </c>
      <c r="E2462" t="s">
        <v>31</v>
      </c>
      <c r="F2462">
        <v>62792</v>
      </c>
      <c r="G2462">
        <v>39112</v>
      </c>
      <c r="H2462">
        <v>0.62288189578290232</v>
      </c>
      <c r="I2462" t="str">
        <f>VLOOKUP($B2462&amp;$E2462,'Employee List'!$A:$E,5,0)</f>
        <v>E-1144</v>
      </c>
    </row>
    <row r="2463" spans="1:9" x14ac:dyDescent="0.35">
      <c r="A2463" t="s">
        <v>1257</v>
      </c>
      <c r="B2463" t="s">
        <v>69</v>
      </c>
      <c r="C2463" t="s">
        <v>353</v>
      </c>
      <c r="D2463" t="s">
        <v>1268</v>
      </c>
      <c r="E2463" t="s">
        <v>29</v>
      </c>
      <c r="F2463">
        <v>16428</v>
      </c>
      <c r="G2463">
        <v>7276</v>
      </c>
      <c r="H2463">
        <v>0.44290236182128073</v>
      </c>
      <c r="I2463" t="str">
        <f>VLOOKUP($B2463&amp;$E2463,'Employee List'!$A:$E,5,0)</f>
        <v>E-1144</v>
      </c>
    </row>
    <row r="2464" spans="1:9" x14ac:dyDescent="0.35">
      <c r="A2464" t="s">
        <v>1257</v>
      </c>
      <c r="B2464" t="s">
        <v>69</v>
      </c>
      <c r="C2464" t="s">
        <v>353</v>
      </c>
      <c r="D2464" t="s">
        <v>1268</v>
      </c>
      <c r="E2464" t="s">
        <v>30</v>
      </c>
      <c r="F2464">
        <v>11736</v>
      </c>
      <c r="G2464">
        <v>10143</v>
      </c>
      <c r="H2464">
        <v>0.86426380368098155</v>
      </c>
      <c r="I2464" t="str">
        <f>VLOOKUP($B2464&amp;$E2464,'Employee List'!$A:$E,5,0)</f>
        <v>E-1144</v>
      </c>
    </row>
    <row r="2465" spans="1:9" x14ac:dyDescent="0.35">
      <c r="A2465" t="s">
        <v>1257</v>
      </c>
      <c r="B2465" t="s">
        <v>69</v>
      </c>
      <c r="C2465" t="s">
        <v>353</v>
      </c>
      <c r="D2465" t="s">
        <v>1268</v>
      </c>
      <c r="E2465" t="s">
        <v>31</v>
      </c>
      <c r="F2465">
        <v>11692</v>
      </c>
      <c r="G2465">
        <v>8404</v>
      </c>
      <c r="H2465">
        <v>0.71878207321245291</v>
      </c>
      <c r="I2465" t="str">
        <f>VLOOKUP($B2465&amp;$E2465,'Employee List'!$A:$E,5,0)</f>
        <v>E-1144</v>
      </c>
    </row>
    <row r="2466" spans="1:9" x14ac:dyDescent="0.35">
      <c r="A2466" t="s">
        <v>1257</v>
      </c>
      <c r="B2466" t="s">
        <v>69</v>
      </c>
      <c r="C2466" t="s">
        <v>353</v>
      </c>
      <c r="D2466" t="s">
        <v>1269</v>
      </c>
      <c r="E2466" t="s">
        <v>29</v>
      </c>
      <c r="F2466">
        <v>18810</v>
      </c>
      <c r="G2466">
        <v>22824</v>
      </c>
      <c r="H2466">
        <v>1.2133971291866028</v>
      </c>
      <c r="I2466" t="str">
        <f>VLOOKUP($B2466&amp;$E2466,'Employee List'!$A:$E,5,0)</f>
        <v>E-1144</v>
      </c>
    </row>
    <row r="2467" spans="1:9" x14ac:dyDescent="0.35">
      <c r="A2467" t="s">
        <v>1257</v>
      </c>
      <c r="B2467" t="s">
        <v>69</v>
      </c>
      <c r="C2467" t="s">
        <v>353</v>
      </c>
      <c r="D2467" t="s">
        <v>1269</v>
      </c>
      <c r="E2467" t="s">
        <v>30</v>
      </c>
      <c r="F2467">
        <v>19714</v>
      </c>
      <c r="G2467">
        <v>23486</v>
      </c>
      <c r="H2467">
        <v>1.1913361063203816</v>
      </c>
      <c r="I2467" t="str">
        <f>VLOOKUP($B2467&amp;$E2467,'Employee List'!$A:$E,5,0)</f>
        <v>E-1144</v>
      </c>
    </row>
    <row r="2468" spans="1:9" x14ac:dyDescent="0.35">
      <c r="A2468" t="s">
        <v>1257</v>
      </c>
      <c r="B2468" t="s">
        <v>69</v>
      </c>
      <c r="C2468" t="s">
        <v>353</v>
      </c>
      <c r="D2468" t="s">
        <v>1269</v>
      </c>
      <c r="E2468" t="s">
        <v>31</v>
      </c>
      <c r="F2468">
        <v>13772</v>
      </c>
      <c r="G2468">
        <v>16939</v>
      </c>
      <c r="H2468">
        <v>1.2299593377868139</v>
      </c>
      <c r="I2468" t="str">
        <f>VLOOKUP($B2468&amp;$E2468,'Employee List'!$A:$E,5,0)</f>
        <v>E-1144</v>
      </c>
    </row>
    <row r="2469" spans="1:9" x14ac:dyDescent="0.35">
      <c r="A2469" t="s">
        <v>1257</v>
      </c>
      <c r="B2469" t="s">
        <v>69</v>
      </c>
      <c r="C2469" t="s">
        <v>353</v>
      </c>
      <c r="D2469" t="s">
        <v>1270</v>
      </c>
      <c r="E2469" t="s">
        <v>29</v>
      </c>
      <c r="F2469">
        <v>10187</v>
      </c>
      <c r="G2469">
        <v>11619</v>
      </c>
      <c r="H2469">
        <v>1.1405713163836262</v>
      </c>
      <c r="I2469" t="str">
        <f>VLOOKUP($B2469&amp;$E2469,'Employee List'!$A:$E,5,0)</f>
        <v>E-1144</v>
      </c>
    </row>
    <row r="2470" spans="1:9" x14ac:dyDescent="0.35">
      <c r="A2470" t="s">
        <v>1257</v>
      </c>
      <c r="B2470" t="s">
        <v>69</v>
      </c>
      <c r="C2470" t="s">
        <v>353</v>
      </c>
      <c r="D2470" t="s">
        <v>1270</v>
      </c>
      <c r="E2470" t="s">
        <v>30</v>
      </c>
      <c r="F2470">
        <v>12601</v>
      </c>
      <c r="G2470">
        <v>9525</v>
      </c>
      <c r="H2470">
        <v>0.75589238949289739</v>
      </c>
      <c r="I2470" t="str">
        <f>VLOOKUP($B2470&amp;$E2470,'Employee List'!$A:$E,5,0)</f>
        <v>E-1144</v>
      </c>
    </row>
    <row r="2471" spans="1:9" x14ac:dyDescent="0.35">
      <c r="A2471" t="s">
        <v>1257</v>
      </c>
      <c r="B2471" t="s">
        <v>69</v>
      </c>
      <c r="C2471" t="s">
        <v>353</v>
      </c>
      <c r="D2471" t="s">
        <v>1270</v>
      </c>
      <c r="E2471" t="s">
        <v>31</v>
      </c>
      <c r="F2471">
        <v>11993</v>
      </c>
      <c r="G2471">
        <v>8399</v>
      </c>
      <c r="H2471">
        <v>0.70032518969398816</v>
      </c>
      <c r="I2471" t="str">
        <f>VLOOKUP($B2471&amp;$E2471,'Employee List'!$A:$E,5,0)</f>
        <v>E-1144</v>
      </c>
    </row>
    <row r="2472" spans="1:9" x14ac:dyDescent="0.35">
      <c r="A2472" t="s">
        <v>1257</v>
      </c>
      <c r="B2472" t="s">
        <v>69</v>
      </c>
      <c r="C2472" t="s">
        <v>353</v>
      </c>
      <c r="D2472" t="s">
        <v>1271</v>
      </c>
      <c r="E2472" t="s">
        <v>29</v>
      </c>
      <c r="F2472">
        <v>15100</v>
      </c>
      <c r="G2472">
        <v>10826</v>
      </c>
      <c r="H2472">
        <v>0.71695364238410597</v>
      </c>
      <c r="I2472" t="str">
        <f>VLOOKUP($B2472&amp;$E2472,'Employee List'!$A:$E,5,0)</f>
        <v>E-1144</v>
      </c>
    </row>
    <row r="2473" spans="1:9" x14ac:dyDescent="0.35">
      <c r="A2473" t="s">
        <v>1257</v>
      </c>
      <c r="B2473" t="s">
        <v>69</v>
      </c>
      <c r="C2473" t="s">
        <v>353</v>
      </c>
      <c r="D2473" t="s">
        <v>1271</v>
      </c>
      <c r="E2473" t="s">
        <v>30</v>
      </c>
      <c r="F2473">
        <v>16361</v>
      </c>
      <c r="G2473">
        <v>11744</v>
      </c>
      <c r="H2473">
        <v>0.71780453517511156</v>
      </c>
      <c r="I2473" t="str">
        <f>VLOOKUP($B2473&amp;$E2473,'Employee List'!$A:$E,5,0)</f>
        <v>E-1144</v>
      </c>
    </row>
    <row r="2474" spans="1:9" x14ac:dyDescent="0.35">
      <c r="A2474" t="s">
        <v>1257</v>
      </c>
      <c r="B2474" t="s">
        <v>69</v>
      </c>
      <c r="C2474" t="s">
        <v>353</v>
      </c>
      <c r="D2474" t="s">
        <v>1271</v>
      </c>
      <c r="E2474" t="s">
        <v>31</v>
      </c>
      <c r="F2474">
        <v>16153</v>
      </c>
      <c r="G2474">
        <v>7478</v>
      </c>
      <c r="H2474">
        <v>0.46294805918405252</v>
      </c>
      <c r="I2474" t="str">
        <f>VLOOKUP($B2474&amp;$E2474,'Employee List'!$A:$E,5,0)</f>
        <v>E-1144</v>
      </c>
    </row>
    <row r="2475" spans="1:9" x14ac:dyDescent="0.35">
      <c r="A2475" t="s">
        <v>1257</v>
      </c>
      <c r="B2475" t="s">
        <v>69</v>
      </c>
      <c r="C2475" t="s">
        <v>353</v>
      </c>
      <c r="D2475" t="s">
        <v>1258</v>
      </c>
      <c r="E2475" t="s">
        <v>29</v>
      </c>
      <c r="F2475">
        <v>252071</v>
      </c>
      <c r="G2475">
        <v>196021</v>
      </c>
      <c r="H2475">
        <v>0.77764201355967166</v>
      </c>
      <c r="I2475" t="str">
        <f>VLOOKUP($B2475&amp;$E2475,'Employee List'!$A:$E,5,0)</f>
        <v>E-1144</v>
      </c>
    </row>
    <row r="2476" spans="1:9" x14ac:dyDescent="0.35">
      <c r="A2476" t="s">
        <v>1257</v>
      </c>
      <c r="B2476" t="s">
        <v>69</v>
      </c>
      <c r="C2476" t="s">
        <v>353</v>
      </c>
      <c r="D2476" t="s">
        <v>1258</v>
      </c>
      <c r="E2476" t="s">
        <v>30</v>
      </c>
      <c r="F2476">
        <v>244192</v>
      </c>
      <c r="G2476">
        <v>146327</v>
      </c>
      <c r="H2476">
        <v>0.59922929498099853</v>
      </c>
      <c r="I2476" t="str">
        <f>VLOOKUP($B2476&amp;$E2476,'Employee List'!$A:$E,5,0)</f>
        <v>E-1144</v>
      </c>
    </row>
    <row r="2477" spans="1:9" x14ac:dyDescent="0.35">
      <c r="A2477" t="s">
        <v>1257</v>
      </c>
      <c r="B2477" t="s">
        <v>69</v>
      </c>
      <c r="C2477" t="s">
        <v>353</v>
      </c>
      <c r="D2477" t="s">
        <v>1258</v>
      </c>
      <c r="E2477" t="s">
        <v>31</v>
      </c>
      <c r="F2477">
        <v>230649</v>
      </c>
      <c r="G2477">
        <v>103964</v>
      </c>
      <c r="H2477">
        <v>0.45074550507481065</v>
      </c>
      <c r="I2477" t="str">
        <f>VLOOKUP($B2477&amp;$E2477,'Employee List'!$A:$E,5,0)</f>
        <v>E-1144</v>
      </c>
    </row>
    <row r="2478" spans="1:9" x14ac:dyDescent="0.35">
      <c r="A2478" t="s">
        <v>1257</v>
      </c>
      <c r="B2478" t="s">
        <v>69</v>
      </c>
      <c r="C2478" t="s">
        <v>353</v>
      </c>
      <c r="D2478" t="s">
        <v>1272</v>
      </c>
      <c r="E2478" t="s">
        <v>29</v>
      </c>
      <c r="F2478">
        <v>18930</v>
      </c>
      <c r="G2478">
        <v>8303</v>
      </c>
      <c r="H2478">
        <v>0.43861595351294241</v>
      </c>
      <c r="I2478" t="str">
        <f>VLOOKUP($B2478&amp;$E2478,'Employee List'!$A:$E,5,0)</f>
        <v>E-1144</v>
      </c>
    </row>
    <row r="2479" spans="1:9" x14ac:dyDescent="0.35">
      <c r="A2479" t="s">
        <v>1257</v>
      </c>
      <c r="B2479" t="s">
        <v>69</v>
      </c>
      <c r="C2479" t="s">
        <v>353</v>
      </c>
      <c r="D2479" t="s">
        <v>1272</v>
      </c>
      <c r="E2479" t="s">
        <v>30</v>
      </c>
      <c r="F2479">
        <v>15735</v>
      </c>
      <c r="G2479">
        <v>18970</v>
      </c>
      <c r="H2479">
        <v>1.205592627899587</v>
      </c>
      <c r="I2479" t="str">
        <f>VLOOKUP($B2479&amp;$E2479,'Employee List'!$A:$E,5,0)</f>
        <v>E-1144</v>
      </c>
    </row>
    <row r="2480" spans="1:9" x14ac:dyDescent="0.35">
      <c r="A2480" t="s">
        <v>1257</v>
      </c>
      <c r="B2480" t="s">
        <v>69</v>
      </c>
      <c r="C2480" t="s">
        <v>353</v>
      </c>
      <c r="D2480" t="s">
        <v>1272</v>
      </c>
      <c r="E2480" t="s">
        <v>31</v>
      </c>
      <c r="F2480">
        <v>19801</v>
      </c>
      <c r="G2480">
        <v>8801</v>
      </c>
      <c r="H2480">
        <v>0.44447250138881872</v>
      </c>
      <c r="I2480" t="str">
        <f>VLOOKUP($B2480&amp;$E2480,'Employee List'!$A:$E,5,0)</f>
        <v>E-1144</v>
      </c>
    </row>
    <row r="2481" spans="1:9" x14ac:dyDescent="0.35">
      <c r="A2481" t="s">
        <v>1257</v>
      </c>
      <c r="B2481" t="s">
        <v>69</v>
      </c>
      <c r="C2481" t="s">
        <v>353</v>
      </c>
      <c r="D2481" t="s">
        <v>1259</v>
      </c>
      <c r="E2481" t="s">
        <v>29</v>
      </c>
      <c r="F2481">
        <v>35128</v>
      </c>
      <c r="G2481">
        <v>23501</v>
      </c>
      <c r="H2481">
        <v>0.66901047597358232</v>
      </c>
      <c r="I2481" t="str">
        <f>VLOOKUP($B2481&amp;$E2481,'Employee List'!$A:$E,5,0)</f>
        <v>E-1144</v>
      </c>
    </row>
    <row r="2482" spans="1:9" x14ac:dyDescent="0.35">
      <c r="A2482" t="s">
        <v>1257</v>
      </c>
      <c r="B2482" t="s">
        <v>69</v>
      </c>
      <c r="C2482" t="s">
        <v>353</v>
      </c>
      <c r="D2482" t="s">
        <v>1259</v>
      </c>
      <c r="E2482" t="s">
        <v>30</v>
      </c>
      <c r="F2482">
        <v>34216</v>
      </c>
      <c r="G2482">
        <v>31907</v>
      </c>
      <c r="H2482">
        <v>0.93251695113397237</v>
      </c>
      <c r="I2482" t="str">
        <f>VLOOKUP($B2482&amp;$E2482,'Employee List'!$A:$E,5,0)</f>
        <v>E-1144</v>
      </c>
    </row>
    <row r="2483" spans="1:9" x14ac:dyDescent="0.35">
      <c r="A2483" t="s">
        <v>1257</v>
      </c>
      <c r="B2483" t="s">
        <v>69</v>
      </c>
      <c r="C2483" t="s">
        <v>353</v>
      </c>
      <c r="D2483" t="s">
        <v>1259</v>
      </c>
      <c r="E2483" t="s">
        <v>31</v>
      </c>
      <c r="F2483">
        <v>38057</v>
      </c>
      <c r="G2483">
        <v>15743</v>
      </c>
      <c r="H2483">
        <v>0.41366897022886723</v>
      </c>
      <c r="I2483" t="str">
        <f>VLOOKUP($B2483&amp;$E2483,'Employee List'!$A:$E,5,0)</f>
        <v>E-1144</v>
      </c>
    </row>
    <row r="2484" spans="1:9" x14ac:dyDescent="0.35">
      <c r="A2484" t="s">
        <v>1257</v>
      </c>
      <c r="B2484" t="s">
        <v>69</v>
      </c>
      <c r="C2484" t="s">
        <v>353</v>
      </c>
      <c r="D2484" t="s">
        <v>1273</v>
      </c>
      <c r="E2484" t="s">
        <v>29</v>
      </c>
      <c r="F2484">
        <v>8100</v>
      </c>
      <c r="G2484">
        <v>4467</v>
      </c>
      <c r="H2484">
        <v>0.55148148148148146</v>
      </c>
      <c r="I2484" t="str">
        <f>VLOOKUP($B2484&amp;$E2484,'Employee List'!$A:$E,5,0)</f>
        <v>E-1144</v>
      </c>
    </row>
    <row r="2485" spans="1:9" x14ac:dyDescent="0.35">
      <c r="A2485" t="s">
        <v>1257</v>
      </c>
      <c r="B2485" t="s">
        <v>69</v>
      </c>
      <c r="C2485" t="s">
        <v>353</v>
      </c>
      <c r="D2485" t="s">
        <v>1273</v>
      </c>
      <c r="E2485" t="s">
        <v>30</v>
      </c>
      <c r="F2485">
        <v>6708</v>
      </c>
      <c r="G2485">
        <v>4832</v>
      </c>
      <c r="H2485">
        <v>0.7203339296362552</v>
      </c>
      <c r="I2485" t="str">
        <f>VLOOKUP($B2485&amp;$E2485,'Employee List'!$A:$E,5,0)</f>
        <v>E-1144</v>
      </c>
    </row>
    <row r="2486" spans="1:9" x14ac:dyDescent="0.35">
      <c r="A2486" t="s">
        <v>1257</v>
      </c>
      <c r="B2486" t="s">
        <v>69</v>
      </c>
      <c r="C2486" t="s">
        <v>353</v>
      </c>
      <c r="D2486" t="s">
        <v>1273</v>
      </c>
      <c r="E2486" t="s">
        <v>31</v>
      </c>
      <c r="F2486">
        <v>10830</v>
      </c>
      <c r="G2486">
        <v>6825</v>
      </c>
      <c r="H2486">
        <v>0.63019390581717449</v>
      </c>
      <c r="I2486" t="str">
        <f>VLOOKUP($B2486&amp;$E2486,'Employee List'!$A:$E,5,0)</f>
        <v>E-1144</v>
      </c>
    </row>
    <row r="2487" spans="1:9" x14ac:dyDescent="0.35">
      <c r="A2487" t="s">
        <v>1257</v>
      </c>
      <c r="B2487" t="s">
        <v>69</v>
      </c>
      <c r="C2487" t="s">
        <v>353</v>
      </c>
      <c r="D2487" t="s">
        <v>1275</v>
      </c>
      <c r="E2487" t="s">
        <v>29</v>
      </c>
      <c r="F2487">
        <v>2526</v>
      </c>
      <c r="G2487">
        <v>1746</v>
      </c>
      <c r="H2487">
        <v>0.69121140142517812</v>
      </c>
      <c r="I2487" t="str">
        <f>VLOOKUP($B2487&amp;$E2487,'Employee List'!$A:$E,5,0)</f>
        <v>E-1144</v>
      </c>
    </row>
    <row r="2488" spans="1:9" x14ac:dyDescent="0.35">
      <c r="A2488" t="s">
        <v>1257</v>
      </c>
      <c r="B2488" t="s">
        <v>69</v>
      </c>
      <c r="C2488" t="s">
        <v>353</v>
      </c>
      <c r="D2488" t="s">
        <v>1275</v>
      </c>
      <c r="E2488" t="s">
        <v>30</v>
      </c>
      <c r="F2488">
        <v>3853</v>
      </c>
      <c r="G2488">
        <v>5401</v>
      </c>
      <c r="H2488">
        <v>1.4017648585517779</v>
      </c>
      <c r="I2488" t="str">
        <f>VLOOKUP($B2488&amp;$E2488,'Employee List'!$A:$E,5,0)</f>
        <v>E-1144</v>
      </c>
    </row>
    <row r="2489" spans="1:9" x14ac:dyDescent="0.35">
      <c r="A2489" t="s">
        <v>1257</v>
      </c>
      <c r="B2489" t="s">
        <v>69</v>
      </c>
      <c r="C2489" t="s">
        <v>353</v>
      </c>
      <c r="D2489" t="s">
        <v>1275</v>
      </c>
      <c r="E2489" t="s">
        <v>31</v>
      </c>
      <c r="F2489">
        <v>4265</v>
      </c>
      <c r="G2489">
        <v>2001</v>
      </c>
      <c r="H2489">
        <v>0.46916764361078545</v>
      </c>
      <c r="I2489" t="str">
        <f>VLOOKUP($B2489&amp;$E2489,'Employee List'!$A:$E,5,0)</f>
        <v>E-1144</v>
      </c>
    </row>
    <row r="2490" spans="1:9" x14ac:dyDescent="0.35">
      <c r="A2490" t="s">
        <v>1257</v>
      </c>
      <c r="B2490" t="s">
        <v>69</v>
      </c>
      <c r="C2490" t="s">
        <v>353</v>
      </c>
      <c r="D2490" t="s">
        <v>1276</v>
      </c>
      <c r="E2490" t="s">
        <v>29</v>
      </c>
      <c r="F2490">
        <v>4904</v>
      </c>
      <c r="G2490">
        <v>5775</v>
      </c>
      <c r="H2490">
        <v>1.1776101141924959</v>
      </c>
      <c r="I2490" t="str">
        <f>VLOOKUP($B2490&amp;$E2490,'Employee List'!$A:$E,5,0)</f>
        <v>E-1144</v>
      </c>
    </row>
    <row r="2491" spans="1:9" x14ac:dyDescent="0.35">
      <c r="A2491" t="s">
        <v>1257</v>
      </c>
      <c r="B2491" t="s">
        <v>69</v>
      </c>
      <c r="C2491" t="s">
        <v>353</v>
      </c>
      <c r="D2491" t="s">
        <v>1276</v>
      </c>
      <c r="E2491" t="s">
        <v>30</v>
      </c>
      <c r="F2491">
        <v>6593</v>
      </c>
      <c r="G2491">
        <v>3869</v>
      </c>
      <c r="H2491">
        <v>0.58683452146215687</v>
      </c>
      <c r="I2491" t="str">
        <f>VLOOKUP($B2491&amp;$E2491,'Employee List'!$A:$E,5,0)</f>
        <v>E-1144</v>
      </c>
    </row>
    <row r="2492" spans="1:9" x14ac:dyDescent="0.35">
      <c r="A2492" t="s">
        <v>1257</v>
      </c>
      <c r="B2492" t="s">
        <v>69</v>
      </c>
      <c r="C2492" t="s">
        <v>353</v>
      </c>
      <c r="D2492" t="s">
        <v>1276</v>
      </c>
      <c r="E2492" t="s">
        <v>31</v>
      </c>
      <c r="F2492">
        <v>5845</v>
      </c>
      <c r="G2492">
        <v>5359</v>
      </c>
      <c r="H2492">
        <v>0.91685201026518393</v>
      </c>
      <c r="I2492" t="str">
        <f>VLOOKUP($B2492&amp;$E2492,'Employee List'!$A:$E,5,0)</f>
        <v>E-1144</v>
      </c>
    </row>
    <row r="2493" spans="1:9" x14ac:dyDescent="0.35">
      <c r="A2493" t="s">
        <v>1257</v>
      </c>
      <c r="B2493" t="s">
        <v>69</v>
      </c>
      <c r="C2493" t="s">
        <v>353</v>
      </c>
      <c r="D2493" t="s">
        <v>1277</v>
      </c>
      <c r="E2493" t="s">
        <v>29</v>
      </c>
      <c r="F2493">
        <v>11604</v>
      </c>
      <c r="G2493">
        <v>10924</v>
      </c>
      <c r="H2493">
        <v>0.94139951740779038</v>
      </c>
      <c r="I2493" t="str">
        <f>VLOOKUP($B2493&amp;$E2493,'Employee List'!$A:$E,5,0)</f>
        <v>E-1144</v>
      </c>
    </row>
    <row r="2494" spans="1:9" x14ac:dyDescent="0.35">
      <c r="A2494" t="s">
        <v>1257</v>
      </c>
      <c r="B2494" t="s">
        <v>69</v>
      </c>
      <c r="C2494" t="s">
        <v>353</v>
      </c>
      <c r="D2494" t="s">
        <v>1277</v>
      </c>
      <c r="E2494" t="s">
        <v>30</v>
      </c>
      <c r="F2494">
        <v>10498</v>
      </c>
      <c r="G2494">
        <v>10389</v>
      </c>
      <c r="H2494">
        <v>0.98961706991807963</v>
      </c>
      <c r="I2494" t="str">
        <f>VLOOKUP($B2494&amp;$E2494,'Employee List'!$A:$E,5,0)</f>
        <v>E-1144</v>
      </c>
    </row>
    <row r="2495" spans="1:9" x14ac:dyDescent="0.35">
      <c r="A2495" t="s">
        <v>1257</v>
      </c>
      <c r="B2495" t="s">
        <v>69</v>
      </c>
      <c r="C2495" t="s">
        <v>353</v>
      </c>
      <c r="D2495" t="s">
        <v>1277</v>
      </c>
      <c r="E2495" t="s">
        <v>31</v>
      </c>
      <c r="F2495">
        <v>12488</v>
      </c>
      <c r="G2495">
        <v>9918</v>
      </c>
      <c r="H2495">
        <v>0.79420243433696347</v>
      </c>
      <c r="I2495" t="str">
        <f>VLOOKUP($B2495&amp;$E2495,'Employee List'!$A:$E,5,0)</f>
        <v>E-1144</v>
      </c>
    </row>
    <row r="2496" spans="1:9" x14ac:dyDescent="0.35">
      <c r="A2496" t="s">
        <v>1257</v>
      </c>
      <c r="B2496" t="s">
        <v>69</v>
      </c>
      <c r="C2496" t="s">
        <v>353</v>
      </c>
      <c r="D2496" t="s">
        <v>1278</v>
      </c>
      <c r="E2496" t="s">
        <v>29</v>
      </c>
      <c r="F2496">
        <v>52521</v>
      </c>
      <c r="G2496">
        <v>30610</v>
      </c>
      <c r="H2496">
        <v>0.58281449325031887</v>
      </c>
      <c r="I2496" t="str">
        <f>VLOOKUP($B2496&amp;$E2496,'Employee List'!$A:$E,5,0)</f>
        <v>E-1144</v>
      </c>
    </row>
    <row r="2497" spans="1:9" x14ac:dyDescent="0.35">
      <c r="A2497" t="s">
        <v>1257</v>
      </c>
      <c r="B2497" t="s">
        <v>69</v>
      </c>
      <c r="C2497" t="s">
        <v>353</v>
      </c>
      <c r="D2497" t="s">
        <v>1278</v>
      </c>
      <c r="E2497" t="s">
        <v>30</v>
      </c>
      <c r="F2497">
        <v>50426</v>
      </c>
      <c r="G2497">
        <v>35686</v>
      </c>
      <c r="H2497">
        <v>0.70769047713481137</v>
      </c>
      <c r="I2497" t="str">
        <f>VLOOKUP($B2497&amp;$E2497,'Employee List'!$A:$E,5,0)</f>
        <v>E-1144</v>
      </c>
    </row>
    <row r="2498" spans="1:9" x14ac:dyDescent="0.35">
      <c r="A2498" t="s">
        <v>1257</v>
      </c>
      <c r="B2498" t="s">
        <v>69</v>
      </c>
      <c r="C2498" t="s">
        <v>353</v>
      </c>
      <c r="D2498" t="s">
        <v>1278</v>
      </c>
      <c r="E2498" t="s">
        <v>31</v>
      </c>
      <c r="F2498">
        <v>49579</v>
      </c>
      <c r="G2498">
        <v>25567</v>
      </c>
      <c r="H2498">
        <v>0.51568204280037921</v>
      </c>
      <c r="I2498" t="str">
        <f>VLOOKUP($B2498&amp;$E2498,'Employee List'!$A:$E,5,0)</f>
        <v>E-1144</v>
      </c>
    </row>
    <row r="2499" spans="1:9" x14ac:dyDescent="0.35">
      <c r="A2499" t="s">
        <v>1257</v>
      </c>
      <c r="B2499" t="s">
        <v>69</v>
      </c>
      <c r="C2499" t="s">
        <v>353</v>
      </c>
      <c r="D2499" t="s">
        <v>1279</v>
      </c>
      <c r="E2499" t="s">
        <v>29</v>
      </c>
      <c r="F2499">
        <v>2394</v>
      </c>
      <c r="G2499">
        <v>3503</v>
      </c>
      <c r="H2499">
        <v>1.4632414369256475</v>
      </c>
      <c r="I2499" t="str">
        <f>VLOOKUP($B2499&amp;$E2499,'Employee List'!$A:$E,5,0)</f>
        <v>E-1144</v>
      </c>
    </row>
    <row r="2500" spans="1:9" x14ac:dyDescent="0.35">
      <c r="A2500" t="s">
        <v>1257</v>
      </c>
      <c r="B2500" t="s">
        <v>69</v>
      </c>
      <c r="C2500" t="s">
        <v>353</v>
      </c>
      <c r="D2500" t="s">
        <v>1279</v>
      </c>
      <c r="E2500" t="s">
        <v>30</v>
      </c>
      <c r="F2500">
        <v>3393</v>
      </c>
      <c r="G2500">
        <v>1061</v>
      </c>
      <c r="H2500">
        <v>0.31270262304745061</v>
      </c>
      <c r="I2500" t="str">
        <f>VLOOKUP($B2500&amp;$E2500,'Employee List'!$A:$E,5,0)</f>
        <v>E-1144</v>
      </c>
    </row>
    <row r="2501" spans="1:9" x14ac:dyDescent="0.35">
      <c r="A2501" t="s">
        <v>1257</v>
      </c>
      <c r="B2501" t="s">
        <v>69</v>
      </c>
      <c r="C2501" t="s">
        <v>353</v>
      </c>
      <c r="D2501" t="s">
        <v>1279</v>
      </c>
      <c r="E2501" t="s">
        <v>31</v>
      </c>
      <c r="F2501">
        <v>4821</v>
      </c>
      <c r="G2501">
        <v>5992</v>
      </c>
      <c r="H2501">
        <v>1.2428956647998342</v>
      </c>
      <c r="I2501" t="str">
        <f>VLOOKUP($B2501&amp;$E2501,'Employee List'!$A:$E,5,0)</f>
        <v>E-1144</v>
      </c>
    </row>
    <row r="2502" spans="1:9" x14ac:dyDescent="0.35">
      <c r="A2502" t="s">
        <v>1257</v>
      </c>
      <c r="B2502" t="s">
        <v>69</v>
      </c>
      <c r="C2502" t="s">
        <v>353</v>
      </c>
      <c r="D2502" t="s">
        <v>1280</v>
      </c>
      <c r="E2502" t="s">
        <v>29</v>
      </c>
      <c r="F2502">
        <v>2637</v>
      </c>
      <c r="G2502">
        <v>3597</v>
      </c>
      <c r="H2502">
        <v>1.3640500568828213</v>
      </c>
      <c r="I2502" t="str">
        <f>VLOOKUP($B2502&amp;$E2502,'Employee List'!$A:$E,5,0)</f>
        <v>E-1144</v>
      </c>
    </row>
    <row r="2503" spans="1:9" x14ac:dyDescent="0.35">
      <c r="A2503" t="s">
        <v>1257</v>
      </c>
      <c r="B2503" t="s">
        <v>69</v>
      </c>
      <c r="C2503" t="s">
        <v>353</v>
      </c>
      <c r="D2503" t="s">
        <v>1280</v>
      </c>
      <c r="E2503" t="s">
        <v>30</v>
      </c>
      <c r="F2503">
        <v>1072</v>
      </c>
      <c r="G2503">
        <v>2882</v>
      </c>
      <c r="H2503">
        <v>2.6884328358208953</v>
      </c>
      <c r="I2503" t="str">
        <f>VLOOKUP($B2503&amp;$E2503,'Employee List'!$A:$E,5,0)</f>
        <v>E-1144</v>
      </c>
    </row>
    <row r="2504" spans="1:9" x14ac:dyDescent="0.35">
      <c r="A2504" t="s">
        <v>1257</v>
      </c>
      <c r="B2504" t="s">
        <v>69</v>
      </c>
      <c r="C2504" t="s">
        <v>353</v>
      </c>
      <c r="D2504" t="s">
        <v>1280</v>
      </c>
      <c r="E2504" t="s">
        <v>31</v>
      </c>
      <c r="F2504">
        <v>4551</v>
      </c>
      <c r="G2504">
        <v>1322</v>
      </c>
      <c r="H2504">
        <v>0.29048560755877828</v>
      </c>
      <c r="I2504" t="str">
        <f>VLOOKUP($B2504&amp;$E2504,'Employee List'!$A:$E,5,0)</f>
        <v>E-1144</v>
      </c>
    </row>
    <row r="2505" spans="1:9" x14ac:dyDescent="0.35">
      <c r="A2505" t="s">
        <v>1257</v>
      </c>
      <c r="B2505" t="s">
        <v>69</v>
      </c>
      <c r="C2505" t="s">
        <v>353</v>
      </c>
      <c r="D2505" t="s">
        <v>1262</v>
      </c>
      <c r="E2505" t="s">
        <v>29</v>
      </c>
      <c r="F2505">
        <v>29736</v>
      </c>
      <c r="G2505">
        <v>24937</v>
      </c>
      <c r="H2505">
        <v>0.83861312886736616</v>
      </c>
      <c r="I2505" t="str">
        <f>VLOOKUP($B2505&amp;$E2505,'Employee List'!$A:$E,5,0)</f>
        <v>E-1144</v>
      </c>
    </row>
    <row r="2506" spans="1:9" x14ac:dyDescent="0.35">
      <c r="A2506" t="s">
        <v>1257</v>
      </c>
      <c r="B2506" t="s">
        <v>69</v>
      </c>
      <c r="C2506" t="s">
        <v>353</v>
      </c>
      <c r="D2506" t="s">
        <v>1262</v>
      </c>
      <c r="E2506" t="s">
        <v>30</v>
      </c>
      <c r="F2506">
        <v>30447</v>
      </c>
      <c r="G2506">
        <v>38360</v>
      </c>
      <c r="H2506">
        <v>1.2598942424541006</v>
      </c>
      <c r="I2506" t="str">
        <f>VLOOKUP($B2506&amp;$E2506,'Employee List'!$A:$E,5,0)</f>
        <v>E-1144</v>
      </c>
    </row>
    <row r="2507" spans="1:9" x14ac:dyDescent="0.35">
      <c r="A2507" t="s">
        <v>1257</v>
      </c>
      <c r="B2507" t="s">
        <v>69</v>
      </c>
      <c r="C2507" t="s">
        <v>353</v>
      </c>
      <c r="D2507" t="s">
        <v>1262</v>
      </c>
      <c r="E2507" t="s">
        <v>31</v>
      </c>
      <c r="F2507">
        <v>31417</v>
      </c>
      <c r="G2507">
        <v>23878</v>
      </c>
      <c r="H2507">
        <v>0.76003437629308968</v>
      </c>
      <c r="I2507" t="str">
        <f>VLOOKUP($B2507&amp;$E2507,'Employee List'!$A:$E,5,0)</f>
        <v>E-1144</v>
      </c>
    </row>
    <row r="2508" spans="1:9" x14ac:dyDescent="0.35">
      <c r="A2508" t="s">
        <v>1257</v>
      </c>
      <c r="B2508" t="s">
        <v>69</v>
      </c>
      <c r="C2508" t="s">
        <v>353</v>
      </c>
      <c r="D2508" t="s">
        <v>1282</v>
      </c>
      <c r="E2508" t="s">
        <v>30</v>
      </c>
      <c r="F2508">
        <v>9436</v>
      </c>
      <c r="G2508">
        <v>5622</v>
      </c>
      <c r="H2508">
        <v>0.59580330648579904</v>
      </c>
      <c r="I2508" t="str">
        <f>VLOOKUP($B2508&amp;$E2508,'Employee List'!$A:$E,5,0)</f>
        <v>E-1144</v>
      </c>
    </row>
    <row r="2509" spans="1:9" x14ac:dyDescent="0.35">
      <c r="A2509" t="s">
        <v>1257</v>
      </c>
      <c r="B2509" t="s">
        <v>69</v>
      </c>
      <c r="C2509" t="s">
        <v>353</v>
      </c>
      <c r="D2509" t="s">
        <v>1282</v>
      </c>
      <c r="E2509" t="s">
        <v>31</v>
      </c>
      <c r="F2509">
        <v>9464</v>
      </c>
      <c r="G2509">
        <v>3242</v>
      </c>
      <c r="H2509">
        <v>0.34256128486897719</v>
      </c>
      <c r="I2509" t="str">
        <f>VLOOKUP($B2509&amp;$E2509,'Employee List'!$A:$E,5,0)</f>
        <v>E-1144</v>
      </c>
    </row>
    <row r="2510" spans="1:9" x14ac:dyDescent="0.35">
      <c r="A2510" t="s">
        <v>1257</v>
      </c>
      <c r="B2510" t="s">
        <v>69</v>
      </c>
      <c r="C2510" t="s">
        <v>353</v>
      </c>
      <c r="D2510" t="s">
        <v>1281</v>
      </c>
      <c r="E2510" t="s">
        <v>29</v>
      </c>
      <c r="F2510">
        <v>8276</v>
      </c>
      <c r="G2510">
        <v>4114</v>
      </c>
      <c r="H2510">
        <v>0.4971000483325278</v>
      </c>
      <c r="I2510" t="str">
        <f>VLOOKUP($B2510&amp;$E2510,'Employee List'!$A:$E,5,0)</f>
        <v>E-1144</v>
      </c>
    </row>
    <row r="2511" spans="1:9" x14ac:dyDescent="0.35">
      <c r="A2511" t="s">
        <v>1257</v>
      </c>
      <c r="B2511" t="s">
        <v>69</v>
      </c>
      <c r="C2511" t="s">
        <v>353</v>
      </c>
      <c r="D2511" t="s">
        <v>1281</v>
      </c>
      <c r="E2511" t="s">
        <v>30</v>
      </c>
      <c r="F2511">
        <v>9356</v>
      </c>
      <c r="G2511">
        <v>9670</v>
      </c>
      <c r="H2511">
        <v>1.0335613510047028</v>
      </c>
      <c r="I2511" t="str">
        <f>VLOOKUP($B2511&amp;$E2511,'Employee List'!$A:$E,5,0)</f>
        <v>E-1144</v>
      </c>
    </row>
    <row r="2512" spans="1:9" x14ac:dyDescent="0.35">
      <c r="A2512" t="s">
        <v>1257</v>
      </c>
      <c r="B2512" t="s">
        <v>69</v>
      </c>
      <c r="C2512" t="s">
        <v>353</v>
      </c>
      <c r="D2512" t="s">
        <v>1281</v>
      </c>
      <c r="E2512" t="s">
        <v>31</v>
      </c>
      <c r="F2512">
        <v>9114</v>
      </c>
      <c r="G2512">
        <v>4158</v>
      </c>
      <c r="H2512">
        <v>0.45622119815668205</v>
      </c>
      <c r="I2512" t="str">
        <f>VLOOKUP($B2512&amp;$E2512,'Employee List'!$A:$E,5,0)</f>
        <v>E-1144</v>
      </c>
    </row>
    <row r="2513" spans="1:9" x14ac:dyDescent="0.35">
      <c r="A2513" t="s">
        <v>1257</v>
      </c>
      <c r="B2513" t="s">
        <v>70</v>
      </c>
      <c r="C2513" t="s">
        <v>353</v>
      </c>
      <c r="D2513" t="s">
        <v>1274</v>
      </c>
      <c r="E2513" t="s">
        <v>29</v>
      </c>
      <c r="F2513">
        <v>28814</v>
      </c>
      <c r="G2513">
        <v>19638</v>
      </c>
      <c r="H2513">
        <v>0.68154369403762061</v>
      </c>
      <c r="I2513" t="str">
        <f>VLOOKUP($B2513&amp;$E2513,'Employee List'!$A:$E,5,0)</f>
        <v>E-1145</v>
      </c>
    </row>
    <row r="2514" spans="1:9" x14ac:dyDescent="0.35">
      <c r="A2514" t="s">
        <v>1257</v>
      </c>
      <c r="B2514" t="s">
        <v>70</v>
      </c>
      <c r="C2514" t="s">
        <v>353</v>
      </c>
      <c r="D2514" t="s">
        <v>1274</v>
      </c>
      <c r="E2514" t="s">
        <v>30</v>
      </c>
      <c r="F2514">
        <v>26238</v>
      </c>
      <c r="G2514">
        <v>32888</v>
      </c>
      <c r="H2514">
        <v>1.2534491958228524</v>
      </c>
      <c r="I2514" t="str">
        <f>VLOOKUP($B2514&amp;$E2514,'Employee List'!$A:$E,5,0)</f>
        <v>E-1145</v>
      </c>
    </row>
    <row r="2515" spans="1:9" x14ac:dyDescent="0.35">
      <c r="A2515" t="s">
        <v>1257</v>
      </c>
      <c r="B2515" t="s">
        <v>70</v>
      </c>
      <c r="C2515" t="s">
        <v>353</v>
      </c>
      <c r="D2515" t="s">
        <v>1274</v>
      </c>
      <c r="E2515" t="s">
        <v>31</v>
      </c>
      <c r="F2515">
        <v>28240</v>
      </c>
      <c r="G2515">
        <v>12763</v>
      </c>
      <c r="H2515">
        <v>0.45194759206798868</v>
      </c>
      <c r="I2515" t="str">
        <f>VLOOKUP($B2515&amp;$E2515,'Employee List'!$A:$E,5,0)</f>
        <v>E-1145</v>
      </c>
    </row>
    <row r="2516" spans="1:9" x14ac:dyDescent="0.35">
      <c r="A2516" t="s">
        <v>1257</v>
      </c>
      <c r="B2516" t="s">
        <v>70</v>
      </c>
      <c r="C2516" t="s">
        <v>353</v>
      </c>
      <c r="D2516" t="s">
        <v>1263</v>
      </c>
      <c r="E2516" t="s">
        <v>29</v>
      </c>
      <c r="F2516">
        <v>1293</v>
      </c>
      <c r="G2516">
        <v>5056</v>
      </c>
      <c r="H2516">
        <v>3.9102861562258315</v>
      </c>
      <c r="I2516" t="str">
        <f>VLOOKUP($B2516&amp;$E2516,'Employee List'!$A:$E,5,0)</f>
        <v>E-1145</v>
      </c>
    </row>
    <row r="2517" spans="1:9" x14ac:dyDescent="0.35">
      <c r="A2517" t="s">
        <v>1257</v>
      </c>
      <c r="B2517" t="s">
        <v>70</v>
      </c>
      <c r="C2517" t="s">
        <v>353</v>
      </c>
      <c r="D2517" t="s">
        <v>1263</v>
      </c>
      <c r="E2517" t="s">
        <v>30</v>
      </c>
      <c r="F2517">
        <v>3921</v>
      </c>
      <c r="G2517">
        <v>2550</v>
      </c>
      <c r="H2517">
        <v>0.65034429992348886</v>
      </c>
      <c r="I2517" t="str">
        <f>VLOOKUP($B2517&amp;$E2517,'Employee List'!$A:$E,5,0)</f>
        <v>E-1145</v>
      </c>
    </row>
    <row r="2518" spans="1:9" x14ac:dyDescent="0.35">
      <c r="A2518" t="s">
        <v>1257</v>
      </c>
      <c r="B2518" t="s">
        <v>70</v>
      </c>
      <c r="C2518" t="s">
        <v>353</v>
      </c>
      <c r="D2518" t="s">
        <v>1263</v>
      </c>
      <c r="E2518" t="s">
        <v>31</v>
      </c>
      <c r="F2518">
        <v>3500</v>
      </c>
      <c r="G2518">
        <v>3783</v>
      </c>
      <c r="H2518">
        <v>1.080857142857143</v>
      </c>
      <c r="I2518" t="str">
        <f>VLOOKUP($B2518&amp;$E2518,'Employee List'!$A:$E,5,0)</f>
        <v>E-1145</v>
      </c>
    </row>
    <row r="2519" spans="1:9" x14ac:dyDescent="0.35">
      <c r="A2519" t="s">
        <v>1257</v>
      </c>
      <c r="B2519" t="s">
        <v>70</v>
      </c>
      <c r="C2519" t="s">
        <v>353</v>
      </c>
      <c r="D2519" t="s">
        <v>1264</v>
      </c>
      <c r="E2519" t="s">
        <v>29</v>
      </c>
      <c r="F2519">
        <v>1790</v>
      </c>
      <c r="G2519">
        <v>1874</v>
      </c>
      <c r="H2519">
        <v>1.046927374301676</v>
      </c>
      <c r="I2519" t="str">
        <f>VLOOKUP($B2519&amp;$E2519,'Employee List'!$A:$E,5,0)</f>
        <v>E-1145</v>
      </c>
    </row>
    <row r="2520" spans="1:9" x14ac:dyDescent="0.35">
      <c r="A2520" t="s">
        <v>1257</v>
      </c>
      <c r="B2520" t="s">
        <v>70</v>
      </c>
      <c r="C2520" t="s">
        <v>353</v>
      </c>
      <c r="D2520" t="s">
        <v>1264</v>
      </c>
      <c r="E2520" t="s">
        <v>30</v>
      </c>
      <c r="F2520">
        <v>1503</v>
      </c>
      <c r="G2520">
        <v>4072</v>
      </c>
      <c r="H2520">
        <v>2.7092481703260147</v>
      </c>
      <c r="I2520" t="str">
        <f>VLOOKUP($B2520&amp;$E2520,'Employee List'!$A:$E,5,0)</f>
        <v>E-1145</v>
      </c>
    </row>
    <row r="2521" spans="1:9" x14ac:dyDescent="0.35">
      <c r="A2521" t="s">
        <v>1257</v>
      </c>
      <c r="B2521" t="s">
        <v>70</v>
      </c>
      <c r="C2521" t="s">
        <v>353</v>
      </c>
      <c r="D2521" t="s">
        <v>1264</v>
      </c>
      <c r="E2521" t="s">
        <v>31</v>
      </c>
      <c r="F2521">
        <v>1826</v>
      </c>
      <c r="G2521">
        <v>4131</v>
      </c>
      <c r="H2521">
        <v>2.2623220153340635</v>
      </c>
      <c r="I2521" t="str">
        <f>VLOOKUP($B2521&amp;$E2521,'Employee List'!$A:$E,5,0)</f>
        <v>E-1145</v>
      </c>
    </row>
    <row r="2522" spans="1:9" x14ac:dyDescent="0.35">
      <c r="A2522" t="s">
        <v>1257</v>
      </c>
      <c r="B2522" t="s">
        <v>70</v>
      </c>
      <c r="C2522" t="s">
        <v>353</v>
      </c>
      <c r="D2522" t="s">
        <v>1265</v>
      </c>
      <c r="E2522" t="s">
        <v>29</v>
      </c>
      <c r="F2522">
        <v>7405</v>
      </c>
      <c r="G2522">
        <v>11779</v>
      </c>
      <c r="H2522">
        <v>1.5906819716407832</v>
      </c>
      <c r="I2522" t="str">
        <f>VLOOKUP($B2522&amp;$E2522,'Employee List'!$A:$E,5,0)</f>
        <v>E-1145</v>
      </c>
    </row>
    <row r="2523" spans="1:9" x14ac:dyDescent="0.35">
      <c r="A2523" t="s">
        <v>1257</v>
      </c>
      <c r="B2523" t="s">
        <v>70</v>
      </c>
      <c r="C2523" t="s">
        <v>353</v>
      </c>
      <c r="D2523" t="s">
        <v>1265</v>
      </c>
      <c r="E2523" t="s">
        <v>30</v>
      </c>
      <c r="F2523">
        <v>7158</v>
      </c>
      <c r="G2523">
        <v>11976</v>
      </c>
      <c r="H2523">
        <v>1.6730930427493713</v>
      </c>
      <c r="I2523" t="str">
        <f>VLOOKUP($B2523&amp;$E2523,'Employee List'!$A:$E,5,0)</f>
        <v>E-1145</v>
      </c>
    </row>
    <row r="2524" spans="1:9" x14ac:dyDescent="0.35">
      <c r="A2524" t="s">
        <v>1257</v>
      </c>
      <c r="B2524" t="s">
        <v>70</v>
      </c>
      <c r="C2524" t="s">
        <v>353</v>
      </c>
      <c r="D2524" t="s">
        <v>1265</v>
      </c>
      <c r="E2524" t="s">
        <v>31</v>
      </c>
      <c r="F2524">
        <v>9891</v>
      </c>
      <c r="G2524">
        <v>9831</v>
      </c>
      <c r="H2524">
        <v>0.99393387928419774</v>
      </c>
      <c r="I2524" t="str">
        <f>VLOOKUP($B2524&amp;$E2524,'Employee List'!$A:$E,5,0)</f>
        <v>E-1145</v>
      </c>
    </row>
    <row r="2525" spans="1:9" x14ac:dyDescent="0.35">
      <c r="A2525" t="s">
        <v>1257</v>
      </c>
      <c r="B2525" t="s">
        <v>70</v>
      </c>
      <c r="C2525" t="s">
        <v>353</v>
      </c>
      <c r="D2525" t="s">
        <v>1260</v>
      </c>
      <c r="E2525" t="s">
        <v>29</v>
      </c>
      <c r="F2525">
        <v>96497</v>
      </c>
      <c r="G2525">
        <v>98189</v>
      </c>
      <c r="H2525">
        <v>1.0175342238618816</v>
      </c>
      <c r="I2525" t="str">
        <f>VLOOKUP($B2525&amp;$E2525,'Employee List'!$A:$E,5,0)</f>
        <v>E-1145</v>
      </c>
    </row>
    <row r="2526" spans="1:9" x14ac:dyDescent="0.35">
      <c r="A2526" t="s">
        <v>1257</v>
      </c>
      <c r="B2526" t="s">
        <v>70</v>
      </c>
      <c r="C2526" t="s">
        <v>353</v>
      </c>
      <c r="D2526" t="s">
        <v>1260</v>
      </c>
      <c r="E2526" t="s">
        <v>30</v>
      </c>
      <c r="F2526">
        <v>98110</v>
      </c>
      <c r="G2526">
        <v>85953</v>
      </c>
      <c r="H2526">
        <v>0.87608806441749054</v>
      </c>
      <c r="I2526" t="str">
        <f>VLOOKUP($B2526&amp;$E2526,'Employee List'!$A:$E,5,0)</f>
        <v>E-1145</v>
      </c>
    </row>
    <row r="2527" spans="1:9" x14ac:dyDescent="0.35">
      <c r="A2527" t="s">
        <v>1257</v>
      </c>
      <c r="B2527" t="s">
        <v>70</v>
      </c>
      <c r="C2527" t="s">
        <v>353</v>
      </c>
      <c r="D2527" t="s">
        <v>1260</v>
      </c>
      <c r="E2527" t="s">
        <v>31</v>
      </c>
      <c r="F2527">
        <v>111659</v>
      </c>
      <c r="G2527">
        <v>153404</v>
      </c>
      <c r="H2527">
        <v>1.3738614889977521</v>
      </c>
      <c r="I2527" t="str">
        <f>VLOOKUP($B2527&amp;$E2527,'Employee List'!$A:$E,5,0)</f>
        <v>E-1145</v>
      </c>
    </row>
    <row r="2528" spans="1:9" x14ac:dyDescent="0.35">
      <c r="A2528" t="s">
        <v>1257</v>
      </c>
      <c r="B2528" t="s">
        <v>70</v>
      </c>
      <c r="C2528" t="s">
        <v>353</v>
      </c>
      <c r="D2528" t="s">
        <v>1261</v>
      </c>
      <c r="E2528" t="s">
        <v>29</v>
      </c>
      <c r="F2528">
        <v>117334</v>
      </c>
      <c r="G2528">
        <v>132567</v>
      </c>
      <c r="H2528">
        <v>1.1298259668979154</v>
      </c>
      <c r="I2528" t="str">
        <f>VLOOKUP($B2528&amp;$E2528,'Employee List'!$A:$E,5,0)</f>
        <v>E-1145</v>
      </c>
    </row>
    <row r="2529" spans="1:9" x14ac:dyDescent="0.35">
      <c r="A2529" t="s">
        <v>1257</v>
      </c>
      <c r="B2529" t="s">
        <v>70</v>
      </c>
      <c r="C2529" t="s">
        <v>353</v>
      </c>
      <c r="D2529" t="s">
        <v>1261</v>
      </c>
      <c r="E2529" t="s">
        <v>30</v>
      </c>
      <c r="F2529">
        <v>118425</v>
      </c>
      <c r="G2529">
        <v>90322</v>
      </c>
      <c r="H2529">
        <v>0.76269368798817816</v>
      </c>
      <c r="I2529" t="str">
        <f>VLOOKUP($B2529&amp;$E2529,'Employee List'!$A:$E,5,0)</f>
        <v>E-1145</v>
      </c>
    </row>
    <row r="2530" spans="1:9" x14ac:dyDescent="0.35">
      <c r="A2530" t="s">
        <v>1257</v>
      </c>
      <c r="B2530" t="s">
        <v>70</v>
      </c>
      <c r="C2530" t="s">
        <v>353</v>
      </c>
      <c r="D2530" t="s">
        <v>1261</v>
      </c>
      <c r="E2530" t="s">
        <v>31</v>
      </c>
      <c r="F2530">
        <v>124162</v>
      </c>
      <c r="G2530">
        <v>96427</v>
      </c>
      <c r="H2530">
        <v>0.7766224770863871</v>
      </c>
      <c r="I2530" t="str">
        <f>VLOOKUP($B2530&amp;$E2530,'Employee List'!$A:$E,5,0)</f>
        <v>E-1145</v>
      </c>
    </row>
    <row r="2531" spans="1:9" x14ac:dyDescent="0.35">
      <c r="A2531" t="s">
        <v>1257</v>
      </c>
      <c r="B2531" t="s">
        <v>70</v>
      </c>
      <c r="C2531" t="s">
        <v>353</v>
      </c>
      <c r="D2531" t="s">
        <v>1266</v>
      </c>
      <c r="E2531" t="s">
        <v>29</v>
      </c>
      <c r="F2531">
        <v>92607</v>
      </c>
      <c r="G2531">
        <v>119632</v>
      </c>
      <c r="H2531">
        <v>1.2918245920934703</v>
      </c>
      <c r="I2531" t="str">
        <f>VLOOKUP($B2531&amp;$E2531,'Employee List'!$A:$E,5,0)</f>
        <v>E-1145</v>
      </c>
    </row>
    <row r="2532" spans="1:9" x14ac:dyDescent="0.35">
      <c r="A2532" t="s">
        <v>1257</v>
      </c>
      <c r="B2532" t="s">
        <v>70</v>
      </c>
      <c r="C2532" t="s">
        <v>353</v>
      </c>
      <c r="D2532" t="s">
        <v>1266</v>
      </c>
      <c r="E2532" t="s">
        <v>30</v>
      </c>
      <c r="F2532">
        <v>95918</v>
      </c>
      <c r="G2532">
        <v>93824</v>
      </c>
      <c r="H2532">
        <v>0.97816885256156305</v>
      </c>
      <c r="I2532" t="str">
        <f>VLOOKUP($B2532&amp;$E2532,'Employee List'!$A:$E,5,0)</f>
        <v>E-1145</v>
      </c>
    </row>
    <row r="2533" spans="1:9" x14ac:dyDescent="0.35">
      <c r="A2533" t="s">
        <v>1257</v>
      </c>
      <c r="B2533" t="s">
        <v>70</v>
      </c>
      <c r="C2533" t="s">
        <v>353</v>
      </c>
      <c r="D2533" t="s">
        <v>1266</v>
      </c>
      <c r="E2533" t="s">
        <v>31</v>
      </c>
      <c r="F2533">
        <v>95780</v>
      </c>
      <c r="G2533">
        <v>95143</v>
      </c>
      <c r="H2533">
        <v>0.99334934224263938</v>
      </c>
      <c r="I2533" t="str">
        <f>VLOOKUP($B2533&amp;$E2533,'Employee List'!$A:$E,5,0)</f>
        <v>E-1145</v>
      </c>
    </row>
    <row r="2534" spans="1:9" x14ac:dyDescent="0.35">
      <c r="A2534" t="s">
        <v>1257</v>
      </c>
      <c r="B2534" t="s">
        <v>70</v>
      </c>
      <c r="C2534" t="s">
        <v>353</v>
      </c>
      <c r="D2534" t="s">
        <v>1267</v>
      </c>
      <c r="E2534" t="s">
        <v>29</v>
      </c>
      <c r="F2534">
        <v>43698</v>
      </c>
      <c r="G2534">
        <v>34028</v>
      </c>
      <c r="H2534">
        <v>0.77870840770744654</v>
      </c>
      <c r="I2534" t="str">
        <f>VLOOKUP($B2534&amp;$E2534,'Employee List'!$A:$E,5,0)</f>
        <v>E-1145</v>
      </c>
    </row>
    <row r="2535" spans="1:9" x14ac:dyDescent="0.35">
      <c r="A2535" t="s">
        <v>1257</v>
      </c>
      <c r="B2535" t="s">
        <v>70</v>
      </c>
      <c r="C2535" t="s">
        <v>353</v>
      </c>
      <c r="D2535" t="s">
        <v>1267</v>
      </c>
      <c r="E2535" t="s">
        <v>30</v>
      </c>
      <c r="F2535">
        <v>41039</v>
      </c>
      <c r="G2535">
        <v>47383</v>
      </c>
      <c r="H2535">
        <v>1.1545846633689905</v>
      </c>
      <c r="I2535" t="str">
        <f>VLOOKUP($B2535&amp;$E2535,'Employee List'!$A:$E,5,0)</f>
        <v>E-1145</v>
      </c>
    </row>
    <row r="2536" spans="1:9" x14ac:dyDescent="0.35">
      <c r="A2536" t="s">
        <v>1257</v>
      </c>
      <c r="B2536" t="s">
        <v>70</v>
      </c>
      <c r="C2536" t="s">
        <v>353</v>
      </c>
      <c r="D2536" t="s">
        <v>1267</v>
      </c>
      <c r="E2536" t="s">
        <v>31</v>
      </c>
      <c r="F2536">
        <v>44890</v>
      </c>
      <c r="G2536">
        <v>35458</v>
      </c>
      <c r="H2536">
        <v>0.78988638895076857</v>
      </c>
      <c r="I2536" t="str">
        <f>VLOOKUP($B2536&amp;$E2536,'Employee List'!$A:$E,5,0)</f>
        <v>E-1145</v>
      </c>
    </row>
    <row r="2537" spans="1:9" x14ac:dyDescent="0.35">
      <c r="A2537" t="s">
        <v>1257</v>
      </c>
      <c r="B2537" t="s">
        <v>70</v>
      </c>
      <c r="C2537" t="s">
        <v>353</v>
      </c>
      <c r="D2537" t="s">
        <v>1268</v>
      </c>
      <c r="E2537" t="s">
        <v>29</v>
      </c>
      <c r="F2537">
        <v>14457</v>
      </c>
      <c r="G2537">
        <v>5841</v>
      </c>
      <c r="H2537">
        <v>0.40402573147956006</v>
      </c>
      <c r="I2537" t="str">
        <f>VLOOKUP($B2537&amp;$E2537,'Employee List'!$A:$E,5,0)</f>
        <v>E-1145</v>
      </c>
    </row>
    <row r="2538" spans="1:9" x14ac:dyDescent="0.35">
      <c r="A2538" t="s">
        <v>1257</v>
      </c>
      <c r="B2538" t="s">
        <v>70</v>
      </c>
      <c r="C2538" t="s">
        <v>353</v>
      </c>
      <c r="D2538" t="s">
        <v>1268</v>
      </c>
      <c r="E2538" t="s">
        <v>30</v>
      </c>
      <c r="F2538">
        <v>12793</v>
      </c>
      <c r="G2538">
        <v>4574</v>
      </c>
      <c r="H2538">
        <v>0.35753927929336354</v>
      </c>
      <c r="I2538" t="str">
        <f>VLOOKUP($B2538&amp;$E2538,'Employee List'!$A:$E,5,0)</f>
        <v>E-1145</v>
      </c>
    </row>
    <row r="2539" spans="1:9" x14ac:dyDescent="0.35">
      <c r="A2539" t="s">
        <v>1257</v>
      </c>
      <c r="B2539" t="s">
        <v>70</v>
      </c>
      <c r="C2539" t="s">
        <v>353</v>
      </c>
      <c r="D2539" t="s">
        <v>1268</v>
      </c>
      <c r="E2539" t="s">
        <v>31</v>
      </c>
      <c r="F2539">
        <v>13979</v>
      </c>
      <c r="G2539">
        <v>9359</v>
      </c>
      <c r="H2539">
        <v>0.66950425638457689</v>
      </c>
      <c r="I2539" t="str">
        <f>VLOOKUP($B2539&amp;$E2539,'Employee List'!$A:$E,5,0)</f>
        <v>E-1145</v>
      </c>
    </row>
    <row r="2540" spans="1:9" x14ac:dyDescent="0.35">
      <c r="A2540" t="s">
        <v>1257</v>
      </c>
      <c r="B2540" t="s">
        <v>70</v>
      </c>
      <c r="C2540" t="s">
        <v>353</v>
      </c>
      <c r="D2540" t="s">
        <v>1269</v>
      </c>
      <c r="E2540" t="s">
        <v>29</v>
      </c>
      <c r="F2540">
        <v>14287</v>
      </c>
      <c r="G2540">
        <v>16105</v>
      </c>
      <c r="H2540">
        <v>1.1272485476307132</v>
      </c>
      <c r="I2540" t="str">
        <f>VLOOKUP($B2540&amp;$E2540,'Employee List'!$A:$E,5,0)</f>
        <v>E-1145</v>
      </c>
    </row>
    <row r="2541" spans="1:9" x14ac:dyDescent="0.35">
      <c r="A2541" t="s">
        <v>1257</v>
      </c>
      <c r="B2541" t="s">
        <v>70</v>
      </c>
      <c r="C2541" t="s">
        <v>353</v>
      </c>
      <c r="D2541" t="s">
        <v>1269</v>
      </c>
      <c r="E2541" t="s">
        <v>30</v>
      </c>
      <c r="F2541">
        <v>14697</v>
      </c>
      <c r="G2541">
        <v>18615</v>
      </c>
      <c r="H2541">
        <v>1.2665850173504798</v>
      </c>
      <c r="I2541" t="str">
        <f>VLOOKUP($B2541&amp;$E2541,'Employee List'!$A:$E,5,0)</f>
        <v>E-1145</v>
      </c>
    </row>
    <row r="2542" spans="1:9" x14ac:dyDescent="0.35">
      <c r="A2542" t="s">
        <v>1257</v>
      </c>
      <c r="B2542" t="s">
        <v>70</v>
      </c>
      <c r="C2542" t="s">
        <v>353</v>
      </c>
      <c r="D2542" t="s">
        <v>1269</v>
      </c>
      <c r="E2542" t="s">
        <v>31</v>
      </c>
      <c r="F2542">
        <v>12607</v>
      </c>
      <c r="G2542">
        <v>14046</v>
      </c>
      <c r="H2542">
        <v>1.1141429364638693</v>
      </c>
      <c r="I2542" t="str">
        <f>VLOOKUP($B2542&amp;$E2542,'Employee List'!$A:$E,5,0)</f>
        <v>E-1145</v>
      </c>
    </row>
    <row r="2543" spans="1:9" x14ac:dyDescent="0.35">
      <c r="A2543" t="s">
        <v>1257</v>
      </c>
      <c r="B2543" t="s">
        <v>70</v>
      </c>
      <c r="C2543" t="s">
        <v>353</v>
      </c>
      <c r="D2543" t="s">
        <v>1270</v>
      </c>
      <c r="E2543" t="s">
        <v>29</v>
      </c>
      <c r="F2543">
        <v>10089</v>
      </c>
      <c r="G2543">
        <v>5031</v>
      </c>
      <c r="H2543">
        <v>0.49866190900981266</v>
      </c>
      <c r="I2543" t="str">
        <f>VLOOKUP($B2543&amp;$E2543,'Employee List'!$A:$E,5,0)</f>
        <v>E-1145</v>
      </c>
    </row>
    <row r="2544" spans="1:9" x14ac:dyDescent="0.35">
      <c r="A2544" t="s">
        <v>1257</v>
      </c>
      <c r="B2544" t="s">
        <v>70</v>
      </c>
      <c r="C2544" t="s">
        <v>353</v>
      </c>
      <c r="D2544" t="s">
        <v>1270</v>
      </c>
      <c r="E2544" t="s">
        <v>30</v>
      </c>
      <c r="F2544">
        <v>8216</v>
      </c>
      <c r="G2544">
        <v>5270</v>
      </c>
      <c r="H2544">
        <v>0.64143135345666991</v>
      </c>
      <c r="I2544" t="str">
        <f>VLOOKUP($B2544&amp;$E2544,'Employee List'!$A:$E,5,0)</f>
        <v>E-1145</v>
      </c>
    </row>
    <row r="2545" spans="1:9" x14ac:dyDescent="0.35">
      <c r="A2545" t="s">
        <v>1257</v>
      </c>
      <c r="B2545" t="s">
        <v>70</v>
      </c>
      <c r="C2545" t="s">
        <v>353</v>
      </c>
      <c r="D2545" t="s">
        <v>1270</v>
      </c>
      <c r="E2545" t="s">
        <v>31</v>
      </c>
      <c r="F2545">
        <v>9425</v>
      </c>
      <c r="G2545">
        <v>10640</v>
      </c>
      <c r="H2545">
        <v>1.1289124668435013</v>
      </c>
      <c r="I2545" t="str">
        <f>VLOOKUP($B2545&amp;$E2545,'Employee List'!$A:$E,5,0)</f>
        <v>E-1145</v>
      </c>
    </row>
    <row r="2546" spans="1:9" x14ac:dyDescent="0.35">
      <c r="A2546" t="s">
        <v>1257</v>
      </c>
      <c r="B2546" t="s">
        <v>70</v>
      </c>
      <c r="C2546" t="s">
        <v>353</v>
      </c>
      <c r="D2546" t="s">
        <v>1271</v>
      </c>
      <c r="E2546" t="s">
        <v>29</v>
      </c>
      <c r="F2546">
        <v>21794</v>
      </c>
      <c r="G2546">
        <v>20633</v>
      </c>
      <c r="H2546">
        <v>0.94672845737358902</v>
      </c>
      <c r="I2546" t="str">
        <f>VLOOKUP($B2546&amp;$E2546,'Employee List'!$A:$E,5,0)</f>
        <v>E-1145</v>
      </c>
    </row>
    <row r="2547" spans="1:9" x14ac:dyDescent="0.35">
      <c r="A2547" t="s">
        <v>1257</v>
      </c>
      <c r="B2547" t="s">
        <v>70</v>
      </c>
      <c r="C2547" t="s">
        <v>353</v>
      </c>
      <c r="D2547" t="s">
        <v>1271</v>
      </c>
      <c r="E2547" t="s">
        <v>30</v>
      </c>
      <c r="F2547">
        <v>21866</v>
      </c>
      <c r="G2547">
        <v>20947</v>
      </c>
      <c r="H2547">
        <v>0.95797127961218331</v>
      </c>
      <c r="I2547" t="str">
        <f>VLOOKUP($B2547&amp;$E2547,'Employee List'!$A:$E,5,0)</f>
        <v>E-1145</v>
      </c>
    </row>
    <row r="2548" spans="1:9" x14ac:dyDescent="0.35">
      <c r="A2548" t="s">
        <v>1257</v>
      </c>
      <c r="B2548" t="s">
        <v>70</v>
      </c>
      <c r="C2548" t="s">
        <v>353</v>
      </c>
      <c r="D2548" t="s">
        <v>1271</v>
      </c>
      <c r="E2548" t="s">
        <v>31</v>
      </c>
      <c r="F2548">
        <v>22986</v>
      </c>
      <c r="G2548">
        <v>28872</v>
      </c>
      <c r="H2548">
        <v>1.2560689115113548</v>
      </c>
      <c r="I2548" t="str">
        <f>VLOOKUP($B2548&amp;$E2548,'Employee List'!$A:$E,5,0)</f>
        <v>E-1145</v>
      </c>
    </row>
    <row r="2549" spans="1:9" x14ac:dyDescent="0.35">
      <c r="A2549" t="s">
        <v>1257</v>
      </c>
      <c r="B2549" t="s">
        <v>70</v>
      </c>
      <c r="C2549" t="s">
        <v>353</v>
      </c>
      <c r="D2549" t="s">
        <v>1258</v>
      </c>
      <c r="E2549" t="s">
        <v>29</v>
      </c>
      <c r="F2549">
        <v>242619</v>
      </c>
      <c r="G2549">
        <v>254063</v>
      </c>
      <c r="H2549">
        <v>1.047168605921218</v>
      </c>
      <c r="I2549" t="str">
        <f>VLOOKUP($B2549&amp;$E2549,'Employee List'!$A:$E,5,0)</f>
        <v>E-1145</v>
      </c>
    </row>
    <row r="2550" spans="1:9" x14ac:dyDescent="0.35">
      <c r="A2550" t="s">
        <v>1257</v>
      </c>
      <c r="B2550" t="s">
        <v>70</v>
      </c>
      <c r="C2550" t="s">
        <v>353</v>
      </c>
      <c r="D2550" t="s">
        <v>1258</v>
      </c>
      <c r="E2550" t="s">
        <v>30</v>
      </c>
      <c r="F2550">
        <v>237689</v>
      </c>
      <c r="G2550">
        <v>155757</v>
      </c>
      <c r="H2550">
        <v>0.65529746854082438</v>
      </c>
      <c r="I2550" t="str">
        <f>VLOOKUP($B2550&amp;$E2550,'Employee List'!$A:$E,5,0)</f>
        <v>E-1145</v>
      </c>
    </row>
    <row r="2551" spans="1:9" x14ac:dyDescent="0.35">
      <c r="A2551" t="s">
        <v>1257</v>
      </c>
      <c r="B2551" t="s">
        <v>70</v>
      </c>
      <c r="C2551" t="s">
        <v>353</v>
      </c>
      <c r="D2551" t="s">
        <v>1258</v>
      </c>
      <c r="E2551" t="s">
        <v>31</v>
      </c>
      <c r="F2551">
        <v>229467</v>
      </c>
      <c r="G2551">
        <v>132639</v>
      </c>
      <c r="H2551">
        <v>0.57803082796219063</v>
      </c>
      <c r="I2551" t="str">
        <f>VLOOKUP($B2551&amp;$E2551,'Employee List'!$A:$E,5,0)</f>
        <v>E-1145</v>
      </c>
    </row>
    <row r="2552" spans="1:9" x14ac:dyDescent="0.35">
      <c r="A2552" t="s">
        <v>1257</v>
      </c>
      <c r="B2552" t="s">
        <v>70</v>
      </c>
      <c r="C2552" t="s">
        <v>353</v>
      </c>
      <c r="D2552" t="s">
        <v>1272</v>
      </c>
      <c r="E2552" t="s">
        <v>29</v>
      </c>
      <c r="F2552">
        <v>19156</v>
      </c>
      <c r="G2552">
        <v>9557</v>
      </c>
      <c r="H2552">
        <v>0.49890373773230318</v>
      </c>
      <c r="I2552" t="str">
        <f>VLOOKUP($B2552&amp;$E2552,'Employee List'!$A:$E,5,0)</f>
        <v>E-1145</v>
      </c>
    </row>
    <row r="2553" spans="1:9" x14ac:dyDescent="0.35">
      <c r="A2553" t="s">
        <v>1257</v>
      </c>
      <c r="B2553" t="s">
        <v>70</v>
      </c>
      <c r="C2553" t="s">
        <v>353</v>
      </c>
      <c r="D2553" t="s">
        <v>1272</v>
      </c>
      <c r="E2553" t="s">
        <v>30</v>
      </c>
      <c r="F2553">
        <v>22000</v>
      </c>
      <c r="G2553">
        <v>5502</v>
      </c>
      <c r="H2553">
        <v>0.25009090909090909</v>
      </c>
      <c r="I2553" t="str">
        <f>VLOOKUP($B2553&amp;$E2553,'Employee List'!$A:$E,5,0)</f>
        <v>E-1145</v>
      </c>
    </row>
    <row r="2554" spans="1:9" x14ac:dyDescent="0.35">
      <c r="A2554" t="s">
        <v>1257</v>
      </c>
      <c r="B2554" t="s">
        <v>70</v>
      </c>
      <c r="C2554" t="s">
        <v>353</v>
      </c>
      <c r="D2554" t="s">
        <v>1272</v>
      </c>
      <c r="E2554" t="s">
        <v>31</v>
      </c>
      <c r="F2554">
        <v>21744</v>
      </c>
      <c r="G2554">
        <v>12086</v>
      </c>
      <c r="H2554">
        <v>0.55583149374540108</v>
      </c>
      <c r="I2554" t="str">
        <f>VLOOKUP($B2554&amp;$E2554,'Employee List'!$A:$E,5,0)</f>
        <v>E-1145</v>
      </c>
    </row>
    <row r="2555" spans="1:9" x14ac:dyDescent="0.35">
      <c r="A2555" t="s">
        <v>1257</v>
      </c>
      <c r="B2555" t="s">
        <v>70</v>
      </c>
      <c r="C2555" t="s">
        <v>353</v>
      </c>
      <c r="D2555" t="s">
        <v>1259</v>
      </c>
      <c r="E2555" t="s">
        <v>29</v>
      </c>
      <c r="F2555">
        <v>19988</v>
      </c>
      <c r="G2555">
        <v>19112</v>
      </c>
      <c r="H2555">
        <v>0.95617370422253356</v>
      </c>
      <c r="I2555" t="str">
        <f>VLOOKUP($B2555&amp;$E2555,'Employee List'!$A:$E,5,0)</f>
        <v>E-1145</v>
      </c>
    </row>
    <row r="2556" spans="1:9" x14ac:dyDescent="0.35">
      <c r="A2556" t="s">
        <v>1257</v>
      </c>
      <c r="B2556" t="s">
        <v>70</v>
      </c>
      <c r="C2556" t="s">
        <v>353</v>
      </c>
      <c r="D2556" t="s">
        <v>1259</v>
      </c>
      <c r="E2556" t="s">
        <v>30</v>
      </c>
      <c r="F2556">
        <v>21289</v>
      </c>
      <c r="G2556">
        <v>18554</v>
      </c>
      <c r="H2556">
        <v>0.87152989806942549</v>
      </c>
      <c r="I2556" t="str">
        <f>VLOOKUP($B2556&amp;$E2556,'Employee List'!$A:$E,5,0)</f>
        <v>E-1145</v>
      </c>
    </row>
    <row r="2557" spans="1:9" x14ac:dyDescent="0.35">
      <c r="A2557" t="s">
        <v>1257</v>
      </c>
      <c r="B2557" t="s">
        <v>70</v>
      </c>
      <c r="C2557" t="s">
        <v>353</v>
      </c>
      <c r="D2557" t="s">
        <v>1259</v>
      </c>
      <c r="E2557" t="s">
        <v>31</v>
      </c>
      <c r="F2557">
        <v>20282</v>
      </c>
      <c r="G2557">
        <v>29001</v>
      </c>
      <c r="H2557">
        <v>1.4298885711468297</v>
      </c>
      <c r="I2557" t="str">
        <f>VLOOKUP($B2557&amp;$E2557,'Employee List'!$A:$E,5,0)</f>
        <v>E-1145</v>
      </c>
    </row>
    <row r="2558" spans="1:9" x14ac:dyDescent="0.35">
      <c r="A2558" t="s">
        <v>1257</v>
      </c>
      <c r="B2558" t="s">
        <v>70</v>
      </c>
      <c r="C2558" t="s">
        <v>353</v>
      </c>
      <c r="D2558" t="s">
        <v>1273</v>
      </c>
      <c r="E2558" t="s">
        <v>29</v>
      </c>
      <c r="F2558">
        <v>5145</v>
      </c>
      <c r="G2558">
        <v>7216</v>
      </c>
      <c r="H2558">
        <v>1.4025267249757045</v>
      </c>
      <c r="I2558" t="str">
        <f>VLOOKUP($B2558&amp;$E2558,'Employee List'!$A:$E,5,0)</f>
        <v>E-1145</v>
      </c>
    </row>
    <row r="2559" spans="1:9" x14ac:dyDescent="0.35">
      <c r="A2559" t="s">
        <v>1257</v>
      </c>
      <c r="B2559" t="s">
        <v>70</v>
      </c>
      <c r="C2559" t="s">
        <v>353</v>
      </c>
      <c r="D2559" t="s">
        <v>1273</v>
      </c>
      <c r="E2559" t="s">
        <v>30</v>
      </c>
      <c r="F2559">
        <v>7219</v>
      </c>
      <c r="G2559">
        <v>5530</v>
      </c>
      <c r="H2559">
        <v>0.76603407674193102</v>
      </c>
      <c r="I2559" t="str">
        <f>VLOOKUP($B2559&amp;$E2559,'Employee List'!$A:$E,5,0)</f>
        <v>E-1145</v>
      </c>
    </row>
    <row r="2560" spans="1:9" x14ac:dyDescent="0.35">
      <c r="A2560" t="s">
        <v>1257</v>
      </c>
      <c r="B2560" t="s">
        <v>70</v>
      </c>
      <c r="C2560" t="s">
        <v>353</v>
      </c>
      <c r="D2560" t="s">
        <v>1273</v>
      </c>
      <c r="E2560" t="s">
        <v>31</v>
      </c>
      <c r="F2560">
        <v>8437</v>
      </c>
      <c r="G2560">
        <v>6781</v>
      </c>
      <c r="H2560">
        <v>0.80372170202678672</v>
      </c>
      <c r="I2560" t="str">
        <f>VLOOKUP($B2560&amp;$E2560,'Employee List'!$A:$E,5,0)</f>
        <v>E-1145</v>
      </c>
    </row>
    <row r="2561" spans="1:9" x14ac:dyDescent="0.35">
      <c r="A2561" t="s">
        <v>1257</v>
      </c>
      <c r="B2561" t="s">
        <v>70</v>
      </c>
      <c r="C2561" t="s">
        <v>353</v>
      </c>
      <c r="D2561" t="s">
        <v>1275</v>
      </c>
      <c r="E2561" t="s">
        <v>29</v>
      </c>
      <c r="F2561">
        <v>1886</v>
      </c>
      <c r="G2561">
        <v>5564</v>
      </c>
      <c r="H2561">
        <v>2.9501590668080593</v>
      </c>
      <c r="I2561" t="str">
        <f>VLOOKUP($B2561&amp;$E2561,'Employee List'!$A:$E,5,0)</f>
        <v>E-1145</v>
      </c>
    </row>
    <row r="2562" spans="1:9" x14ac:dyDescent="0.35">
      <c r="A2562" t="s">
        <v>1257</v>
      </c>
      <c r="B2562" t="s">
        <v>70</v>
      </c>
      <c r="C2562" t="s">
        <v>353</v>
      </c>
      <c r="D2562" t="s">
        <v>1275</v>
      </c>
      <c r="E2562" t="s">
        <v>30</v>
      </c>
      <c r="F2562">
        <v>3132</v>
      </c>
      <c r="G2562">
        <v>2679</v>
      </c>
      <c r="H2562">
        <v>0.8553639846743295</v>
      </c>
      <c r="I2562" t="str">
        <f>VLOOKUP($B2562&amp;$E2562,'Employee List'!$A:$E,5,0)</f>
        <v>E-1145</v>
      </c>
    </row>
    <row r="2563" spans="1:9" x14ac:dyDescent="0.35">
      <c r="A2563" t="s">
        <v>1257</v>
      </c>
      <c r="B2563" t="s">
        <v>70</v>
      </c>
      <c r="C2563" t="s">
        <v>353</v>
      </c>
      <c r="D2563" t="s">
        <v>1275</v>
      </c>
      <c r="E2563" t="s">
        <v>31</v>
      </c>
      <c r="F2563">
        <v>3467</v>
      </c>
      <c r="G2563">
        <v>4493</v>
      </c>
      <c r="H2563">
        <v>1.2959330833573695</v>
      </c>
      <c r="I2563" t="str">
        <f>VLOOKUP($B2563&amp;$E2563,'Employee List'!$A:$E,5,0)</f>
        <v>E-1145</v>
      </c>
    </row>
    <row r="2564" spans="1:9" x14ac:dyDescent="0.35">
      <c r="A2564" t="s">
        <v>1257</v>
      </c>
      <c r="B2564" t="s">
        <v>70</v>
      </c>
      <c r="C2564" t="s">
        <v>353</v>
      </c>
      <c r="D2564" t="s">
        <v>1276</v>
      </c>
      <c r="E2564" t="s">
        <v>29</v>
      </c>
      <c r="F2564">
        <v>12941</v>
      </c>
      <c r="G2564">
        <v>4895</v>
      </c>
      <c r="H2564">
        <v>0.37825515802488213</v>
      </c>
      <c r="I2564" t="str">
        <f>VLOOKUP($B2564&amp;$E2564,'Employee List'!$A:$E,5,0)</f>
        <v>E-1145</v>
      </c>
    </row>
    <row r="2565" spans="1:9" x14ac:dyDescent="0.35">
      <c r="A2565" t="s">
        <v>1257</v>
      </c>
      <c r="B2565" t="s">
        <v>70</v>
      </c>
      <c r="C2565" t="s">
        <v>353</v>
      </c>
      <c r="D2565" t="s">
        <v>1276</v>
      </c>
      <c r="E2565" t="s">
        <v>30</v>
      </c>
      <c r="F2565">
        <v>11664</v>
      </c>
      <c r="G2565">
        <v>6614</v>
      </c>
      <c r="H2565">
        <v>0.5670438957475995</v>
      </c>
      <c r="I2565" t="str">
        <f>VLOOKUP($B2565&amp;$E2565,'Employee List'!$A:$E,5,0)</f>
        <v>E-1145</v>
      </c>
    </row>
    <row r="2566" spans="1:9" x14ac:dyDescent="0.35">
      <c r="A2566" t="s">
        <v>1257</v>
      </c>
      <c r="B2566" t="s">
        <v>70</v>
      </c>
      <c r="C2566" t="s">
        <v>353</v>
      </c>
      <c r="D2566" t="s">
        <v>1276</v>
      </c>
      <c r="E2566" t="s">
        <v>31</v>
      </c>
      <c r="F2566">
        <v>13055</v>
      </c>
      <c r="G2566">
        <v>5997</v>
      </c>
      <c r="H2566">
        <v>0.45936422826503254</v>
      </c>
      <c r="I2566" t="str">
        <f>VLOOKUP($B2566&amp;$E2566,'Employee List'!$A:$E,5,0)</f>
        <v>E-1145</v>
      </c>
    </row>
    <row r="2567" spans="1:9" x14ac:dyDescent="0.35">
      <c r="A2567" t="s">
        <v>1257</v>
      </c>
      <c r="B2567" t="s">
        <v>70</v>
      </c>
      <c r="C2567" t="s">
        <v>353</v>
      </c>
      <c r="D2567" t="s">
        <v>1277</v>
      </c>
      <c r="E2567" t="s">
        <v>29</v>
      </c>
      <c r="F2567">
        <v>8013</v>
      </c>
      <c r="G2567">
        <v>6760</v>
      </c>
      <c r="H2567">
        <v>0.84362910270809932</v>
      </c>
      <c r="I2567" t="str">
        <f>VLOOKUP($B2567&amp;$E2567,'Employee List'!$A:$E,5,0)</f>
        <v>E-1145</v>
      </c>
    </row>
    <row r="2568" spans="1:9" x14ac:dyDescent="0.35">
      <c r="A2568" t="s">
        <v>1257</v>
      </c>
      <c r="B2568" t="s">
        <v>70</v>
      </c>
      <c r="C2568" t="s">
        <v>353</v>
      </c>
      <c r="D2568" t="s">
        <v>1277</v>
      </c>
      <c r="E2568" t="s">
        <v>30</v>
      </c>
      <c r="F2568">
        <v>7932</v>
      </c>
      <c r="G2568">
        <v>4440</v>
      </c>
      <c r="H2568">
        <v>0.55975794251134647</v>
      </c>
      <c r="I2568" t="str">
        <f>VLOOKUP($B2568&amp;$E2568,'Employee List'!$A:$E,5,0)</f>
        <v>E-1145</v>
      </c>
    </row>
    <row r="2569" spans="1:9" x14ac:dyDescent="0.35">
      <c r="A2569" t="s">
        <v>1257</v>
      </c>
      <c r="B2569" t="s">
        <v>70</v>
      </c>
      <c r="C2569" t="s">
        <v>353</v>
      </c>
      <c r="D2569" t="s">
        <v>1277</v>
      </c>
      <c r="E2569" t="s">
        <v>31</v>
      </c>
      <c r="F2569">
        <v>8599</v>
      </c>
      <c r="G2569">
        <v>4240</v>
      </c>
      <c r="H2569">
        <v>0.49308059076636818</v>
      </c>
      <c r="I2569" t="str">
        <f>VLOOKUP($B2569&amp;$E2569,'Employee List'!$A:$E,5,0)</f>
        <v>E-1145</v>
      </c>
    </row>
    <row r="2570" spans="1:9" x14ac:dyDescent="0.35">
      <c r="A2570" t="s">
        <v>1257</v>
      </c>
      <c r="B2570" t="s">
        <v>70</v>
      </c>
      <c r="C2570" t="s">
        <v>353</v>
      </c>
      <c r="D2570" t="s">
        <v>1278</v>
      </c>
      <c r="E2570" t="s">
        <v>29</v>
      </c>
      <c r="F2570">
        <v>49247</v>
      </c>
      <c r="G2570">
        <v>51012</v>
      </c>
      <c r="H2570">
        <v>1.0358397465835483</v>
      </c>
      <c r="I2570" t="str">
        <f>VLOOKUP($B2570&amp;$E2570,'Employee List'!$A:$E,5,0)</f>
        <v>E-1145</v>
      </c>
    </row>
    <row r="2571" spans="1:9" x14ac:dyDescent="0.35">
      <c r="A2571" t="s">
        <v>1257</v>
      </c>
      <c r="B2571" t="s">
        <v>70</v>
      </c>
      <c r="C2571" t="s">
        <v>353</v>
      </c>
      <c r="D2571" t="s">
        <v>1278</v>
      </c>
      <c r="E2571" t="s">
        <v>30</v>
      </c>
      <c r="F2571">
        <v>48837</v>
      </c>
      <c r="G2571">
        <v>43257</v>
      </c>
      <c r="H2571">
        <v>0.88574236746728918</v>
      </c>
      <c r="I2571" t="str">
        <f>VLOOKUP($B2571&amp;$E2571,'Employee List'!$A:$E,5,0)</f>
        <v>E-1145</v>
      </c>
    </row>
    <row r="2572" spans="1:9" x14ac:dyDescent="0.35">
      <c r="A2572" t="s">
        <v>1257</v>
      </c>
      <c r="B2572" t="s">
        <v>70</v>
      </c>
      <c r="C2572" t="s">
        <v>353</v>
      </c>
      <c r="D2572" t="s">
        <v>1278</v>
      </c>
      <c r="E2572" t="s">
        <v>31</v>
      </c>
      <c r="F2572">
        <v>46951</v>
      </c>
      <c r="G2572">
        <v>35156</v>
      </c>
      <c r="H2572">
        <v>0.74878064364976249</v>
      </c>
      <c r="I2572" t="str">
        <f>VLOOKUP($B2572&amp;$E2572,'Employee List'!$A:$E,5,0)</f>
        <v>E-1145</v>
      </c>
    </row>
    <row r="2573" spans="1:9" x14ac:dyDescent="0.35">
      <c r="A2573" t="s">
        <v>1257</v>
      </c>
      <c r="B2573" t="s">
        <v>70</v>
      </c>
      <c r="C2573" t="s">
        <v>353</v>
      </c>
      <c r="D2573" t="s">
        <v>1279</v>
      </c>
      <c r="E2573" t="s">
        <v>29</v>
      </c>
      <c r="F2573">
        <v>3518</v>
      </c>
      <c r="G2573">
        <v>4273</v>
      </c>
      <c r="H2573">
        <v>1.2146105741898807</v>
      </c>
      <c r="I2573" t="str">
        <f>VLOOKUP($B2573&amp;$E2573,'Employee List'!$A:$E,5,0)</f>
        <v>E-1145</v>
      </c>
    </row>
    <row r="2574" spans="1:9" x14ac:dyDescent="0.35">
      <c r="A2574" t="s">
        <v>1257</v>
      </c>
      <c r="B2574" t="s">
        <v>70</v>
      </c>
      <c r="C2574" t="s">
        <v>353</v>
      </c>
      <c r="D2574" t="s">
        <v>1279</v>
      </c>
      <c r="E2574" t="s">
        <v>30</v>
      </c>
      <c r="F2574">
        <v>4487</v>
      </c>
      <c r="G2574">
        <v>5628</v>
      </c>
      <c r="H2574">
        <v>1.2542901716068642</v>
      </c>
      <c r="I2574" t="str">
        <f>VLOOKUP($B2574&amp;$E2574,'Employee List'!$A:$E,5,0)</f>
        <v>E-1145</v>
      </c>
    </row>
    <row r="2575" spans="1:9" x14ac:dyDescent="0.35">
      <c r="A2575" t="s">
        <v>1257</v>
      </c>
      <c r="B2575" t="s">
        <v>70</v>
      </c>
      <c r="C2575" t="s">
        <v>353</v>
      </c>
      <c r="D2575" t="s">
        <v>1279</v>
      </c>
      <c r="E2575" t="s">
        <v>31</v>
      </c>
      <c r="F2575">
        <v>2774</v>
      </c>
      <c r="G2575">
        <v>3067</v>
      </c>
      <c r="H2575">
        <v>1.1056236481614996</v>
      </c>
      <c r="I2575" t="str">
        <f>VLOOKUP($B2575&amp;$E2575,'Employee List'!$A:$E,5,0)</f>
        <v>E-1145</v>
      </c>
    </row>
    <row r="2576" spans="1:9" x14ac:dyDescent="0.35">
      <c r="A2576" t="s">
        <v>1257</v>
      </c>
      <c r="B2576" t="s">
        <v>70</v>
      </c>
      <c r="C2576" t="s">
        <v>353</v>
      </c>
      <c r="D2576" t="s">
        <v>1280</v>
      </c>
      <c r="E2576" t="s">
        <v>29</v>
      </c>
      <c r="F2576">
        <v>3625</v>
      </c>
      <c r="G2576">
        <v>3239</v>
      </c>
      <c r="H2576">
        <v>0.89351724137931032</v>
      </c>
      <c r="I2576" t="str">
        <f>VLOOKUP($B2576&amp;$E2576,'Employee List'!$A:$E,5,0)</f>
        <v>E-1145</v>
      </c>
    </row>
    <row r="2577" spans="1:9" x14ac:dyDescent="0.35">
      <c r="A2577" t="s">
        <v>1257</v>
      </c>
      <c r="B2577" t="s">
        <v>70</v>
      </c>
      <c r="C2577" t="s">
        <v>353</v>
      </c>
      <c r="D2577" t="s">
        <v>1280</v>
      </c>
      <c r="E2577" t="s">
        <v>30</v>
      </c>
      <c r="F2577">
        <v>2497</v>
      </c>
      <c r="G2577">
        <v>3320</v>
      </c>
      <c r="H2577">
        <v>1.3295955146175411</v>
      </c>
      <c r="I2577" t="str">
        <f>VLOOKUP($B2577&amp;$E2577,'Employee List'!$A:$E,5,0)</f>
        <v>E-1145</v>
      </c>
    </row>
    <row r="2578" spans="1:9" x14ac:dyDescent="0.35">
      <c r="A2578" t="s">
        <v>1257</v>
      </c>
      <c r="B2578" t="s">
        <v>70</v>
      </c>
      <c r="C2578" t="s">
        <v>353</v>
      </c>
      <c r="D2578" t="s">
        <v>1280</v>
      </c>
      <c r="E2578" t="s">
        <v>31</v>
      </c>
      <c r="F2578">
        <v>2803</v>
      </c>
      <c r="G2578">
        <v>4543</v>
      </c>
      <c r="H2578">
        <v>1.6207634677131644</v>
      </c>
      <c r="I2578" t="str">
        <f>VLOOKUP($B2578&amp;$E2578,'Employee List'!$A:$E,5,0)</f>
        <v>E-1145</v>
      </c>
    </row>
    <row r="2579" spans="1:9" x14ac:dyDescent="0.35">
      <c r="A2579" t="s">
        <v>1257</v>
      </c>
      <c r="B2579" t="s">
        <v>70</v>
      </c>
      <c r="C2579" t="s">
        <v>353</v>
      </c>
      <c r="D2579" t="s">
        <v>1262</v>
      </c>
      <c r="E2579" t="s">
        <v>29</v>
      </c>
      <c r="F2579">
        <v>19722</v>
      </c>
      <c r="G2579">
        <v>20607</v>
      </c>
      <c r="H2579">
        <v>1.0448737450562824</v>
      </c>
      <c r="I2579" t="str">
        <f>VLOOKUP($B2579&amp;$E2579,'Employee List'!$A:$E,5,0)</f>
        <v>E-1145</v>
      </c>
    </row>
    <row r="2580" spans="1:9" x14ac:dyDescent="0.35">
      <c r="A2580" t="s">
        <v>1257</v>
      </c>
      <c r="B2580" t="s">
        <v>70</v>
      </c>
      <c r="C2580" t="s">
        <v>353</v>
      </c>
      <c r="D2580" t="s">
        <v>1262</v>
      </c>
      <c r="E2580" t="s">
        <v>30</v>
      </c>
      <c r="F2580">
        <v>20142</v>
      </c>
      <c r="G2580">
        <v>14734</v>
      </c>
      <c r="H2580">
        <v>0.73150630523284677</v>
      </c>
      <c r="I2580" t="str">
        <f>VLOOKUP($B2580&amp;$E2580,'Employee List'!$A:$E,5,0)</f>
        <v>E-1145</v>
      </c>
    </row>
    <row r="2581" spans="1:9" x14ac:dyDescent="0.35">
      <c r="A2581" t="s">
        <v>1257</v>
      </c>
      <c r="B2581" t="s">
        <v>70</v>
      </c>
      <c r="C2581" t="s">
        <v>353</v>
      </c>
      <c r="D2581" t="s">
        <v>1262</v>
      </c>
      <c r="E2581" t="s">
        <v>31</v>
      </c>
      <c r="F2581">
        <v>23003</v>
      </c>
      <c r="G2581">
        <v>17321</v>
      </c>
      <c r="H2581">
        <v>0.7529887405990523</v>
      </c>
      <c r="I2581" t="str">
        <f>VLOOKUP($B2581&amp;$E2581,'Employee List'!$A:$E,5,0)</f>
        <v>E-1145</v>
      </c>
    </row>
    <row r="2582" spans="1:9" x14ac:dyDescent="0.35">
      <c r="A2582" t="s">
        <v>1257</v>
      </c>
      <c r="B2582" t="s">
        <v>70</v>
      </c>
      <c r="C2582" t="s">
        <v>353</v>
      </c>
      <c r="D2582" t="s">
        <v>1281</v>
      </c>
      <c r="E2582" t="s">
        <v>29</v>
      </c>
      <c r="F2582">
        <v>9387</v>
      </c>
      <c r="G2582">
        <v>5089</v>
      </c>
      <c r="H2582">
        <v>0.54213273676360929</v>
      </c>
      <c r="I2582" t="str">
        <f>VLOOKUP($B2582&amp;$E2582,'Employee List'!$A:$E,5,0)</f>
        <v>E-1145</v>
      </c>
    </row>
    <row r="2583" spans="1:9" x14ac:dyDescent="0.35">
      <c r="A2583" t="s">
        <v>1257</v>
      </c>
      <c r="B2583" t="s">
        <v>70</v>
      </c>
      <c r="C2583" t="s">
        <v>353</v>
      </c>
      <c r="D2583" t="s">
        <v>1281</v>
      </c>
      <c r="E2583" t="s">
        <v>30</v>
      </c>
      <c r="F2583">
        <v>8403</v>
      </c>
      <c r="G2583">
        <v>4945</v>
      </c>
      <c r="H2583">
        <v>0.58848030465310008</v>
      </c>
      <c r="I2583" t="str">
        <f>VLOOKUP($B2583&amp;$E2583,'Employee List'!$A:$E,5,0)</f>
        <v>E-1145</v>
      </c>
    </row>
    <row r="2584" spans="1:9" x14ac:dyDescent="0.35">
      <c r="A2584" t="s">
        <v>1257</v>
      </c>
      <c r="B2584" t="s">
        <v>70</v>
      </c>
      <c r="C2584" t="s">
        <v>353</v>
      </c>
      <c r="D2584" t="s">
        <v>1281</v>
      </c>
      <c r="E2584" t="s">
        <v>31</v>
      </c>
      <c r="F2584">
        <v>8890</v>
      </c>
      <c r="G2584">
        <v>4392</v>
      </c>
      <c r="H2584">
        <v>0.49403824521934758</v>
      </c>
      <c r="I2584" t="str">
        <f>VLOOKUP($B2584&amp;$E2584,'Employee List'!$A:$E,5,0)</f>
        <v>E-1145</v>
      </c>
    </row>
    <row r="2585" spans="1:9" x14ac:dyDescent="0.35">
      <c r="A2585" t="s">
        <v>1257</v>
      </c>
      <c r="B2585" t="s">
        <v>71</v>
      </c>
      <c r="C2585" t="s">
        <v>353</v>
      </c>
      <c r="D2585" t="s">
        <v>1274</v>
      </c>
      <c r="E2585" t="s">
        <v>29</v>
      </c>
      <c r="F2585">
        <v>25702</v>
      </c>
      <c r="G2585">
        <v>22694</v>
      </c>
      <c r="H2585">
        <v>0.88296630612403704</v>
      </c>
      <c r="I2585" t="str">
        <f>VLOOKUP($B2585&amp;$E2585,'Employee List'!$A:$E,5,0)</f>
        <v>E-1146</v>
      </c>
    </row>
    <row r="2586" spans="1:9" x14ac:dyDescent="0.35">
      <c r="A2586" t="s">
        <v>1257</v>
      </c>
      <c r="B2586" t="s">
        <v>71</v>
      </c>
      <c r="C2586" t="s">
        <v>353</v>
      </c>
      <c r="D2586" t="s">
        <v>1274</v>
      </c>
      <c r="E2586" t="s">
        <v>30</v>
      </c>
      <c r="F2586">
        <v>24319</v>
      </c>
      <c r="G2586">
        <v>18518</v>
      </c>
      <c r="H2586">
        <v>0.76146223117726886</v>
      </c>
      <c r="I2586" t="str">
        <f>VLOOKUP($B2586&amp;$E2586,'Employee List'!$A:$E,5,0)</f>
        <v>E-1146</v>
      </c>
    </row>
    <row r="2587" spans="1:9" x14ac:dyDescent="0.35">
      <c r="A2587" t="s">
        <v>1257</v>
      </c>
      <c r="B2587" t="s">
        <v>71</v>
      </c>
      <c r="C2587" t="s">
        <v>353</v>
      </c>
      <c r="D2587" t="s">
        <v>1274</v>
      </c>
      <c r="E2587" t="s">
        <v>31</v>
      </c>
      <c r="F2587">
        <v>24020</v>
      </c>
      <c r="G2587">
        <v>23466</v>
      </c>
      <c r="H2587">
        <v>0.97693588676103249</v>
      </c>
      <c r="I2587" t="str">
        <f>VLOOKUP($B2587&amp;$E2587,'Employee List'!$A:$E,5,0)</f>
        <v>E-1146</v>
      </c>
    </row>
    <row r="2588" spans="1:9" x14ac:dyDescent="0.35">
      <c r="A2588" t="s">
        <v>1257</v>
      </c>
      <c r="B2588" t="s">
        <v>71</v>
      </c>
      <c r="C2588" t="s">
        <v>353</v>
      </c>
      <c r="D2588" t="s">
        <v>1263</v>
      </c>
      <c r="E2588" t="s">
        <v>29</v>
      </c>
      <c r="F2588">
        <v>14194</v>
      </c>
      <c r="G2588">
        <v>2318</v>
      </c>
      <c r="H2588">
        <v>0.16330844018599408</v>
      </c>
      <c r="I2588" t="str">
        <f>VLOOKUP($B2588&amp;$E2588,'Employee List'!$A:$E,5,0)</f>
        <v>E-1146</v>
      </c>
    </row>
    <row r="2589" spans="1:9" x14ac:dyDescent="0.35">
      <c r="A2589" t="s">
        <v>1257</v>
      </c>
      <c r="B2589" t="s">
        <v>71</v>
      </c>
      <c r="C2589" t="s">
        <v>353</v>
      </c>
      <c r="D2589" t="s">
        <v>1263</v>
      </c>
      <c r="E2589" t="s">
        <v>30</v>
      </c>
      <c r="F2589">
        <v>14521</v>
      </c>
      <c r="G2589">
        <v>1759</v>
      </c>
      <c r="H2589">
        <v>0.12113490806418291</v>
      </c>
      <c r="I2589" t="str">
        <f>VLOOKUP($B2589&amp;$E2589,'Employee List'!$A:$E,5,0)</f>
        <v>E-1146</v>
      </c>
    </row>
    <row r="2590" spans="1:9" x14ac:dyDescent="0.35">
      <c r="A2590" t="s">
        <v>1257</v>
      </c>
      <c r="B2590" t="s">
        <v>71</v>
      </c>
      <c r="C2590" t="s">
        <v>353</v>
      </c>
      <c r="D2590" t="s">
        <v>1263</v>
      </c>
      <c r="E2590" t="s">
        <v>31</v>
      </c>
      <c r="F2590">
        <v>13590</v>
      </c>
      <c r="G2590">
        <v>27773</v>
      </c>
      <c r="H2590">
        <v>2.0436350257542308</v>
      </c>
      <c r="I2590" t="str">
        <f>VLOOKUP($B2590&amp;$E2590,'Employee List'!$A:$E,5,0)</f>
        <v>E-1146</v>
      </c>
    </row>
    <row r="2591" spans="1:9" x14ac:dyDescent="0.35">
      <c r="A2591" t="s">
        <v>1257</v>
      </c>
      <c r="B2591" t="s">
        <v>71</v>
      </c>
      <c r="C2591" t="s">
        <v>353</v>
      </c>
      <c r="D2591" t="s">
        <v>1264</v>
      </c>
      <c r="E2591" t="s">
        <v>29</v>
      </c>
      <c r="F2591">
        <v>3766</v>
      </c>
      <c r="G2591">
        <v>3515</v>
      </c>
      <c r="H2591">
        <v>0.93335103558151888</v>
      </c>
      <c r="I2591" t="str">
        <f>VLOOKUP($B2591&amp;$E2591,'Employee List'!$A:$E,5,0)</f>
        <v>E-1146</v>
      </c>
    </row>
    <row r="2592" spans="1:9" x14ac:dyDescent="0.35">
      <c r="A2592" t="s">
        <v>1257</v>
      </c>
      <c r="B2592" t="s">
        <v>71</v>
      </c>
      <c r="C2592" t="s">
        <v>353</v>
      </c>
      <c r="D2592" t="s">
        <v>1264</v>
      </c>
      <c r="E2592" t="s">
        <v>30</v>
      </c>
      <c r="F2592">
        <v>1759</v>
      </c>
      <c r="G2592">
        <v>2490</v>
      </c>
      <c r="H2592">
        <v>1.4155770324047754</v>
      </c>
      <c r="I2592" t="str">
        <f>VLOOKUP($B2592&amp;$E2592,'Employee List'!$A:$E,5,0)</f>
        <v>E-1146</v>
      </c>
    </row>
    <row r="2593" spans="1:9" x14ac:dyDescent="0.35">
      <c r="A2593" t="s">
        <v>1257</v>
      </c>
      <c r="B2593" t="s">
        <v>71</v>
      </c>
      <c r="C2593" t="s">
        <v>353</v>
      </c>
      <c r="D2593" t="s">
        <v>1264</v>
      </c>
      <c r="E2593" t="s">
        <v>31</v>
      </c>
      <c r="F2593">
        <v>3370</v>
      </c>
      <c r="G2593">
        <v>1077</v>
      </c>
      <c r="H2593">
        <v>0.3195845697329377</v>
      </c>
      <c r="I2593" t="str">
        <f>VLOOKUP($B2593&amp;$E2593,'Employee List'!$A:$E,5,0)</f>
        <v>E-1146</v>
      </c>
    </row>
    <row r="2594" spans="1:9" x14ac:dyDescent="0.35">
      <c r="A2594" t="s">
        <v>1257</v>
      </c>
      <c r="B2594" t="s">
        <v>71</v>
      </c>
      <c r="C2594" t="s">
        <v>353</v>
      </c>
      <c r="D2594" t="s">
        <v>1265</v>
      </c>
      <c r="E2594" t="s">
        <v>29</v>
      </c>
      <c r="F2594">
        <v>5783</v>
      </c>
      <c r="G2594">
        <v>7215</v>
      </c>
      <c r="H2594">
        <v>1.2476223413453225</v>
      </c>
      <c r="I2594" t="str">
        <f>VLOOKUP($B2594&amp;$E2594,'Employee List'!$A:$E,5,0)</f>
        <v>E-1146</v>
      </c>
    </row>
    <row r="2595" spans="1:9" x14ac:dyDescent="0.35">
      <c r="A2595" t="s">
        <v>1257</v>
      </c>
      <c r="B2595" t="s">
        <v>71</v>
      </c>
      <c r="C2595" t="s">
        <v>353</v>
      </c>
      <c r="D2595" t="s">
        <v>1265</v>
      </c>
      <c r="E2595" t="s">
        <v>30</v>
      </c>
      <c r="F2595">
        <v>5820</v>
      </c>
      <c r="G2595">
        <v>7442</v>
      </c>
      <c r="H2595">
        <v>1.2786941580756013</v>
      </c>
      <c r="I2595" t="str">
        <f>VLOOKUP($B2595&amp;$E2595,'Employee List'!$A:$E,5,0)</f>
        <v>E-1146</v>
      </c>
    </row>
    <row r="2596" spans="1:9" x14ac:dyDescent="0.35">
      <c r="A2596" t="s">
        <v>1257</v>
      </c>
      <c r="B2596" t="s">
        <v>71</v>
      </c>
      <c r="C2596" t="s">
        <v>353</v>
      </c>
      <c r="D2596" t="s">
        <v>1265</v>
      </c>
      <c r="E2596" t="s">
        <v>31</v>
      </c>
      <c r="F2596">
        <v>5493</v>
      </c>
      <c r="G2596">
        <v>5464</v>
      </c>
      <c r="H2596">
        <v>0.99472055343164023</v>
      </c>
      <c r="I2596" t="str">
        <f>VLOOKUP($B2596&amp;$E2596,'Employee List'!$A:$E,5,0)</f>
        <v>E-1146</v>
      </c>
    </row>
    <row r="2597" spans="1:9" x14ac:dyDescent="0.35">
      <c r="A2597" t="s">
        <v>1257</v>
      </c>
      <c r="B2597" t="s">
        <v>71</v>
      </c>
      <c r="C2597" t="s">
        <v>353</v>
      </c>
      <c r="D2597" t="s">
        <v>1260</v>
      </c>
      <c r="E2597" t="s">
        <v>29</v>
      </c>
      <c r="F2597">
        <v>101318</v>
      </c>
      <c r="G2597">
        <v>74594</v>
      </c>
      <c r="H2597">
        <v>0.73623640419273972</v>
      </c>
      <c r="I2597" t="str">
        <f>VLOOKUP($B2597&amp;$E2597,'Employee List'!$A:$E,5,0)</f>
        <v>E-1146</v>
      </c>
    </row>
    <row r="2598" spans="1:9" x14ac:dyDescent="0.35">
      <c r="A2598" t="s">
        <v>1257</v>
      </c>
      <c r="B2598" t="s">
        <v>71</v>
      </c>
      <c r="C2598" t="s">
        <v>353</v>
      </c>
      <c r="D2598" t="s">
        <v>1260</v>
      </c>
      <c r="E2598" t="s">
        <v>30</v>
      </c>
      <c r="F2598">
        <v>102378</v>
      </c>
      <c r="G2598">
        <v>104762</v>
      </c>
      <c r="H2598">
        <v>1.0232862529058977</v>
      </c>
      <c r="I2598" t="str">
        <f>VLOOKUP($B2598&amp;$E2598,'Employee List'!$A:$E,5,0)</f>
        <v>E-1146</v>
      </c>
    </row>
    <row r="2599" spans="1:9" x14ac:dyDescent="0.35">
      <c r="A2599" t="s">
        <v>1257</v>
      </c>
      <c r="B2599" t="s">
        <v>71</v>
      </c>
      <c r="C2599" t="s">
        <v>353</v>
      </c>
      <c r="D2599" t="s">
        <v>1260</v>
      </c>
      <c r="E2599" t="s">
        <v>31</v>
      </c>
      <c r="F2599">
        <v>116352</v>
      </c>
      <c r="G2599">
        <v>208966</v>
      </c>
      <c r="H2599">
        <v>1.7959811606160616</v>
      </c>
      <c r="I2599" t="str">
        <f>VLOOKUP($B2599&amp;$E2599,'Employee List'!$A:$E,5,0)</f>
        <v>E-1146</v>
      </c>
    </row>
    <row r="2600" spans="1:9" x14ac:dyDescent="0.35">
      <c r="A2600" t="s">
        <v>1257</v>
      </c>
      <c r="B2600" t="s">
        <v>71</v>
      </c>
      <c r="C2600" t="s">
        <v>353</v>
      </c>
      <c r="D2600" t="s">
        <v>1261</v>
      </c>
      <c r="E2600" t="s">
        <v>29</v>
      </c>
      <c r="F2600">
        <v>78108</v>
      </c>
      <c r="G2600">
        <v>115993</v>
      </c>
      <c r="H2600">
        <v>1.4850335432990218</v>
      </c>
      <c r="I2600" t="str">
        <f>VLOOKUP($B2600&amp;$E2600,'Employee List'!$A:$E,5,0)</f>
        <v>E-1146</v>
      </c>
    </row>
    <row r="2601" spans="1:9" x14ac:dyDescent="0.35">
      <c r="A2601" t="s">
        <v>1257</v>
      </c>
      <c r="B2601" t="s">
        <v>71</v>
      </c>
      <c r="C2601" t="s">
        <v>353</v>
      </c>
      <c r="D2601" t="s">
        <v>1261</v>
      </c>
      <c r="E2601" t="s">
        <v>30</v>
      </c>
      <c r="F2601">
        <v>81049</v>
      </c>
      <c r="G2601">
        <v>115312</v>
      </c>
      <c r="H2601">
        <v>1.4227442658145073</v>
      </c>
      <c r="I2601" t="str">
        <f>VLOOKUP($B2601&amp;$E2601,'Employee List'!$A:$E,5,0)</f>
        <v>E-1146</v>
      </c>
    </row>
    <row r="2602" spans="1:9" x14ac:dyDescent="0.35">
      <c r="A2602" t="s">
        <v>1257</v>
      </c>
      <c r="B2602" t="s">
        <v>71</v>
      </c>
      <c r="C2602" t="s">
        <v>353</v>
      </c>
      <c r="D2602" t="s">
        <v>1261</v>
      </c>
      <c r="E2602" t="s">
        <v>31</v>
      </c>
      <c r="F2602">
        <v>82235</v>
      </c>
      <c r="G2602">
        <v>114962</v>
      </c>
      <c r="H2602">
        <v>1.397969234510853</v>
      </c>
      <c r="I2602" t="str">
        <f>VLOOKUP($B2602&amp;$E2602,'Employee List'!$A:$E,5,0)</f>
        <v>E-1146</v>
      </c>
    </row>
    <row r="2603" spans="1:9" x14ac:dyDescent="0.35">
      <c r="A2603" t="s">
        <v>1257</v>
      </c>
      <c r="B2603" t="s">
        <v>71</v>
      </c>
      <c r="C2603" t="s">
        <v>353</v>
      </c>
      <c r="D2603" t="s">
        <v>1266</v>
      </c>
      <c r="E2603" t="s">
        <v>29</v>
      </c>
      <c r="F2603">
        <v>143593</v>
      </c>
      <c r="G2603">
        <v>126967</v>
      </c>
      <c r="H2603">
        <v>0.88421441156602343</v>
      </c>
      <c r="I2603" t="str">
        <f>VLOOKUP($B2603&amp;$E2603,'Employee List'!$A:$E,5,0)</f>
        <v>E-1146</v>
      </c>
    </row>
    <row r="2604" spans="1:9" x14ac:dyDescent="0.35">
      <c r="A2604" t="s">
        <v>1257</v>
      </c>
      <c r="B2604" t="s">
        <v>71</v>
      </c>
      <c r="C2604" t="s">
        <v>353</v>
      </c>
      <c r="D2604" t="s">
        <v>1266</v>
      </c>
      <c r="E2604" t="s">
        <v>30</v>
      </c>
      <c r="F2604">
        <v>151717</v>
      </c>
      <c r="G2604">
        <v>153446</v>
      </c>
      <c r="H2604">
        <v>1.0113962179584357</v>
      </c>
      <c r="I2604" t="str">
        <f>VLOOKUP($B2604&amp;$E2604,'Employee List'!$A:$E,5,0)</f>
        <v>E-1146</v>
      </c>
    </row>
    <row r="2605" spans="1:9" x14ac:dyDescent="0.35">
      <c r="A2605" t="s">
        <v>1257</v>
      </c>
      <c r="B2605" t="s">
        <v>71</v>
      </c>
      <c r="C2605" t="s">
        <v>353</v>
      </c>
      <c r="D2605" t="s">
        <v>1266</v>
      </c>
      <c r="E2605" t="s">
        <v>31</v>
      </c>
      <c r="F2605">
        <v>153900</v>
      </c>
      <c r="G2605">
        <v>155467</v>
      </c>
      <c r="H2605">
        <v>1.0101819363222873</v>
      </c>
      <c r="I2605" t="str">
        <f>VLOOKUP($B2605&amp;$E2605,'Employee List'!$A:$E,5,0)</f>
        <v>E-1146</v>
      </c>
    </row>
    <row r="2606" spans="1:9" x14ac:dyDescent="0.35">
      <c r="A2606" t="s">
        <v>1257</v>
      </c>
      <c r="B2606" t="s">
        <v>71</v>
      </c>
      <c r="C2606" t="s">
        <v>353</v>
      </c>
      <c r="D2606" t="s">
        <v>1267</v>
      </c>
      <c r="E2606" t="s">
        <v>29</v>
      </c>
      <c r="F2606">
        <v>47413</v>
      </c>
      <c r="G2606">
        <v>39112</v>
      </c>
      <c r="H2606">
        <v>0.82492143504945903</v>
      </c>
      <c r="I2606" t="str">
        <f>VLOOKUP($B2606&amp;$E2606,'Employee List'!$A:$E,5,0)</f>
        <v>E-1146</v>
      </c>
    </row>
    <row r="2607" spans="1:9" x14ac:dyDescent="0.35">
      <c r="A2607" t="s">
        <v>1257</v>
      </c>
      <c r="B2607" t="s">
        <v>71</v>
      </c>
      <c r="C2607" t="s">
        <v>353</v>
      </c>
      <c r="D2607" t="s">
        <v>1267</v>
      </c>
      <c r="E2607" t="s">
        <v>30</v>
      </c>
      <c r="F2607">
        <v>50308</v>
      </c>
      <c r="G2607">
        <v>57285</v>
      </c>
      <c r="H2607">
        <v>1.1386856961119505</v>
      </c>
      <c r="I2607" t="str">
        <f>VLOOKUP($B2607&amp;$E2607,'Employee List'!$A:$E,5,0)</f>
        <v>E-1146</v>
      </c>
    </row>
    <row r="2608" spans="1:9" x14ac:dyDescent="0.35">
      <c r="A2608" t="s">
        <v>1257</v>
      </c>
      <c r="B2608" t="s">
        <v>71</v>
      </c>
      <c r="C2608" t="s">
        <v>353</v>
      </c>
      <c r="D2608" t="s">
        <v>1267</v>
      </c>
      <c r="E2608" t="s">
        <v>31</v>
      </c>
      <c r="F2608">
        <v>50204</v>
      </c>
      <c r="G2608">
        <v>60179</v>
      </c>
      <c r="H2608">
        <v>1.1986893474623537</v>
      </c>
      <c r="I2608" t="str">
        <f>VLOOKUP($B2608&amp;$E2608,'Employee List'!$A:$E,5,0)</f>
        <v>E-1146</v>
      </c>
    </row>
    <row r="2609" spans="1:9" x14ac:dyDescent="0.35">
      <c r="A2609" t="s">
        <v>1257</v>
      </c>
      <c r="B2609" t="s">
        <v>71</v>
      </c>
      <c r="C2609" t="s">
        <v>353</v>
      </c>
      <c r="D2609" t="s">
        <v>1268</v>
      </c>
      <c r="E2609" t="s">
        <v>29</v>
      </c>
      <c r="F2609">
        <v>11814</v>
      </c>
      <c r="G2609">
        <v>10183</v>
      </c>
      <c r="H2609">
        <v>0.86194345691552399</v>
      </c>
      <c r="I2609" t="str">
        <f>VLOOKUP($B2609&amp;$E2609,'Employee List'!$A:$E,5,0)</f>
        <v>E-1146</v>
      </c>
    </row>
    <row r="2610" spans="1:9" x14ac:dyDescent="0.35">
      <c r="A2610" t="s">
        <v>1257</v>
      </c>
      <c r="B2610" t="s">
        <v>71</v>
      </c>
      <c r="C2610" t="s">
        <v>353</v>
      </c>
      <c r="D2610" t="s">
        <v>1268</v>
      </c>
      <c r="E2610" t="s">
        <v>30</v>
      </c>
      <c r="F2610">
        <v>12956</v>
      </c>
      <c r="G2610">
        <v>8555</v>
      </c>
      <c r="H2610">
        <v>0.6603118246372337</v>
      </c>
      <c r="I2610" t="str">
        <f>VLOOKUP($B2610&amp;$E2610,'Employee List'!$A:$E,5,0)</f>
        <v>E-1146</v>
      </c>
    </row>
    <row r="2611" spans="1:9" x14ac:dyDescent="0.35">
      <c r="A2611" t="s">
        <v>1257</v>
      </c>
      <c r="B2611" t="s">
        <v>71</v>
      </c>
      <c r="C2611" t="s">
        <v>353</v>
      </c>
      <c r="D2611" t="s">
        <v>1268</v>
      </c>
      <c r="E2611" t="s">
        <v>31</v>
      </c>
      <c r="F2611">
        <v>12130</v>
      </c>
      <c r="G2611">
        <v>12219</v>
      </c>
      <c r="H2611">
        <v>1.0073371805441056</v>
      </c>
      <c r="I2611" t="str">
        <f>VLOOKUP($B2611&amp;$E2611,'Employee List'!$A:$E,5,0)</f>
        <v>E-1146</v>
      </c>
    </row>
    <row r="2612" spans="1:9" x14ac:dyDescent="0.35">
      <c r="A2612" t="s">
        <v>1257</v>
      </c>
      <c r="B2612" t="s">
        <v>71</v>
      </c>
      <c r="C2612" t="s">
        <v>353</v>
      </c>
      <c r="D2612" t="s">
        <v>1269</v>
      </c>
      <c r="E2612" t="s">
        <v>29</v>
      </c>
      <c r="F2612">
        <v>9147</v>
      </c>
      <c r="G2612">
        <v>7911</v>
      </c>
      <c r="H2612">
        <v>0.86487372909150539</v>
      </c>
      <c r="I2612" t="str">
        <f>VLOOKUP($B2612&amp;$E2612,'Employee List'!$A:$E,5,0)</f>
        <v>E-1146</v>
      </c>
    </row>
    <row r="2613" spans="1:9" x14ac:dyDescent="0.35">
      <c r="A2613" t="s">
        <v>1257</v>
      </c>
      <c r="B2613" t="s">
        <v>71</v>
      </c>
      <c r="C2613" t="s">
        <v>353</v>
      </c>
      <c r="D2613" t="s">
        <v>1269</v>
      </c>
      <c r="E2613" t="s">
        <v>30</v>
      </c>
      <c r="F2613">
        <v>12998</v>
      </c>
      <c r="G2613">
        <v>6728</v>
      </c>
      <c r="H2613">
        <v>0.51761809509155254</v>
      </c>
      <c r="I2613" t="str">
        <f>VLOOKUP($B2613&amp;$E2613,'Employee List'!$A:$E,5,0)</f>
        <v>E-1146</v>
      </c>
    </row>
    <row r="2614" spans="1:9" x14ac:dyDescent="0.35">
      <c r="A2614" t="s">
        <v>1257</v>
      </c>
      <c r="B2614" t="s">
        <v>71</v>
      </c>
      <c r="C2614" t="s">
        <v>353</v>
      </c>
      <c r="D2614" t="s">
        <v>1269</v>
      </c>
      <c r="E2614" t="s">
        <v>31</v>
      </c>
      <c r="F2614">
        <v>10395</v>
      </c>
      <c r="G2614">
        <v>6078</v>
      </c>
      <c r="H2614">
        <v>0.58470418470418473</v>
      </c>
      <c r="I2614" t="str">
        <f>VLOOKUP($B2614&amp;$E2614,'Employee List'!$A:$E,5,0)</f>
        <v>E-1146</v>
      </c>
    </row>
    <row r="2615" spans="1:9" x14ac:dyDescent="0.35">
      <c r="A2615" t="s">
        <v>1257</v>
      </c>
      <c r="B2615" t="s">
        <v>71</v>
      </c>
      <c r="C2615" t="s">
        <v>353</v>
      </c>
      <c r="D2615" t="s">
        <v>1270</v>
      </c>
      <c r="E2615" t="s">
        <v>29</v>
      </c>
      <c r="F2615">
        <v>7395</v>
      </c>
      <c r="G2615">
        <v>7132</v>
      </c>
      <c r="H2615">
        <v>0.9644354293441515</v>
      </c>
      <c r="I2615" t="str">
        <f>VLOOKUP($B2615&amp;$E2615,'Employee List'!$A:$E,5,0)</f>
        <v>E-1146</v>
      </c>
    </row>
    <row r="2616" spans="1:9" x14ac:dyDescent="0.35">
      <c r="A2616" t="s">
        <v>1257</v>
      </c>
      <c r="B2616" t="s">
        <v>71</v>
      </c>
      <c r="C2616" t="s">
        <v>353</v>
      </c>
      <c r="D2616" t="s">
        <v>1270</v>
      </c>
      <c r="E2616" t="s">
        <v>30</v>
      </c>
      <c r="F2616">
        <v>7914</v>
      </c>
      <c r="G2616">
        <v>9215</v>
      </c>
      <c r="H2616">
        <v>1.1643922163254992</v>
      </c>
      <c r="I2616" t="str">
        <f>VLOOKUP($B2616&amp;$E2616,'Employee List'!$A:$E,5,0)</f>
        <v>E-1146</v>
      </c>
    </row>
    <row r="2617" spans="1:9" x14ac:dyDescent="0.35">
      <c r="A2617" t="s">
        <v>1257</v>
      </c>
      <c r="B2617" t="s">
        <v>71</v>
      </c>
      <c r="C2617" t="s">
        <v>353</v>
      </c>
      <c r="D2617" t="s">
        <v>1270</v>
      </c>
      <c r="E2617" t="s">
        <v>31</v>
      </c>
      <c r="F2617">
        <v>8514</v>
      </c>
      <c r="G2617">
        <v>5986</v>
      </c>
      <c r="H2617">
        <v>0.70307728447263329</v>
      </c>
      <c r="I2617" t="str">
        <f>VLOOKUP($B2617&amp;$E2617,'Employee List'!$A:$E,5,0)</f>
        <v>E-1146</v>
      </c>
    </row>
    <row r="2618" spans="1:9" x14ac:dyDescent="0.35">
      <c r="A2618" t="s">
        <v>1257</v>
      </c>
      <c r="B2618" t="s">
        <v>71</v>
      </c>
      <c r="C2618" t="s">
        <v>353</v>
      </c>
      <c r="D2618" t="s">
        <v>1271</v>
      </c>
      <c r="E2618" t="s">
        <v>29</v>
      </c>
      <c r="F2618">
        <v>23965</v>
      </c>
      <c r="G2618">
        <v>30214</v>
      </c>
      <c r="H2618">
        <v>1.2607552680993115</v>
      </c>
      <c r="I2618" t="str">
        <f>VLOOKUP($B2618&amp;$E2618,'Employee List'!$A:$E,5,0)</f>
        <v>E-1146</v>
      </c>
    </row>
    <row r="2619" spans="1:9" x14ac:dyDescent="0.35">
      <c r="A2619" t="s">
        <v>1257</v>
      </c>
      <c r="B2619" t="s">
        <v>71</v>
      </c>
      <c r="C2619" t="s">
        <v>353</v>
      </c>
      <c r="D2619" t="s">
        <v>1271</v>
      </c>
      <c r="E2619" t="s">
        <v>30</v>
      </c>
      <c r="F2619">
        <v>24097</v>
      </c>
      <c r="G2619">
        <v>21159</v>
      </c>
      <c r="H2619">
        <v>0.87807610905921896</v>
      </c>
      <c r="I2619" t="str">
        <f>VLOOKUP($B2619&amp;$E2619,'Employee List'!$A:$E,5,0)</f>
        <v>E-1146</v>
      </c>
    </row>
    <row r="2620" spans="1:9" x14ac:dyDescent="0.35">
      <c r="A2620" t="s">
        <v>1257</v>
      </c>
      <c r="B2620" t="s">
        <v>71</v>
      </c>
      <c r="C2620" t="s">
        <v>353</v>
      </c>
      <c r="D2620" t="s">
        <v>1271</v>
      </c>
      <c r="E2620" t="s">
        <v>31</v>
      </c>
      <c r="F2620">
        <v>25300</v>
      </c>
      <c r="G2620">
        <v>23625</v>
      </c>
      <c r="H2620">
        <v>0.9337944664031621</v>
      </c>
      <c r="I2620" t="str">
        <f>VLOOKUP($B2620&amp;$E2620,'Employee List'!$A:$E,5,0)</f>
        <v>E-1146</v>
      </c>
    </row>
    <row r="2621" spans="1:9" x14ac:dyDescent="0.35">
      <c r="A2621" t="s">
        <v>1257</v>
      </c>
      <c r="B2621" t="s">
        <v>71</v>
      </c>
      <c r="C2621" t="s">
        <v>353</v>
      </c>
      <c r="D2621" t="s">
        <v>1258</v>
      </c>
      <c r="E2621" t="s">
        <v>29</v>
      </c>
      <c r="F2621">
        <v>254921</v>
      </c>
      <c r="G2621">
        <v>238407</v>
      </c>
      <c r="H2621">
        <v>0.93521914632376302</v>
      </c>
      <c r="I2621" t="str">
        <f>VLOOKUP($B2621&amp;$E2621,'Employee List'!$A:$E,5,0)</f>
        <v>E-1146</v>
      </c>
    </row>
    <row r="2622" spans="1:9" x14ac:dyDescent="0.35">
      <c r="A2622" t="s">
        <v>1257</v>
      </c>
      <c r="B2622" t="s">
        <v>71</v>
      </c>
      <c r="C2622" t="s">
        <v>353</v>
      </c>
      <c r="D2622" t="s">
        <v>1258</v>
      </c>
      <c r="E2622" t="s">
        <v>30</v>
      </c>
      <c r="F2622">
        <v>247230</v>
      </c>
      <c r="G2622">
        <v>221438</v>
      </c>
      <c r="H2622">
        <v>0.89567609108926916</v>
      </c>
      <c r="I2622" t="str">
        <f>VLOOKUP($B2622&amp;$E2622,'Employee List'!$A:$E,5,0)</f>
        <v>E-1146</v>
      </c>
    </row>
    <row r="2623" spans="1:9" x14ac:dyDescent="0.35">
      <c r="A2623" t="s">
        <v>1257</v>
      </c>
      <c r="B2623" t="s">
        <v>71</v>
      </c>
      <c r="C2623" t="s">
        <v>353</v>
      </c>
      <c r="D2623" t="s">
        <v>1258</v>
      </c>
      <c r="E2623" t="s">
        <v>31</v>
      </c>
      <c r="F2623">
        <v>236776</v>
      </c>
      <c r="G2623">
        <v>223571</v>
      </c>
      <c r="H2623">
        <v>0.94422998952596549</v>
      </c>
      <c r="I2623" t="str">
        <f>VLOOKUP($B2623&amp;$E2623,'Employee List'!$A:$E,5,0)</f>
        <v>E-1146</v>
      </c>
    </row>
    <row r="2624" spans="1:9" x14ac:dyDescent="0.35">
      <c r="A2624" t="s">
        <v>1257</v>
      </c>
      <c r="B2624" t="s">
        <v>71</v>
      </c>
      <c r="C2624" t="s">
        <v>353</v>
      </c>
      <c r="D2624" t="s">
        <v>1272</v>
      </c>
      <c r="E2624" t="s">
        <v>29</v>
      </c>
      <c r="F2624">
        <v>18163</v>
      </c>
      <c r="G2624">
        <v>6941</v>
      </c>
      <c r="H2624">
        <v>0.382150525794197</v>
      </c>
      <c r="I2624" t="str">
        <f>VLOOKUP($B2624&amp;$E2624,'Employee List'!$A:$E,5,0)</f>
        <v>E-1146</v>
      </c>
    </row>
    <row r="2625" spans="1:9" x14ac:dyDescent="0.35">
      <c r="A2625" t="s">
        <v>1257</v>
      </c>
      <c r="B2625" t="s">
        <v>71</v>
      </c>
      <c r="C2625" t="s">
        <v>353</v>
      </c>
      <c r="D2625" t="s">
        <v>1272</v>
      </c>
      <c r="E2625" t="s">
        <v>30</v>
      </c>
      <c r="F2625">
        <v>17849</v>
      </c>
      <c r="G2625">
        <v>11514</v>
      </c>
      <c r="H2625">
        <v>0.64507815563897142</v>
      </c>
      <c r="I2625" t="str">
        <f>VLOOKUP($B2625&amp;$E2625,'Employee List'!$A:$E,5,0)</f>
        <v>E-1146</v>
      </c>
    </row>
    <row r="2626" spans="1:9" x14ac:dyDescent="0.35">
      <c r="A2626" t="s">
        <v>1257</v>
      </c>
      <c r="B2626" t="s">
        <v>71</v>
      </c>
      <c r="C2626" t="s">
        <v>353</v>
      </c>
      <c r="D2626" t="s">
        <v>1272</v>
      </c>
      <c r="E2626" t="s">
        <v>31</v>
      </c>
      <c r="F2626">
        <v>17389</v>
      </c>
      <c r="G2626">
        <v>18982</v>
      </c>
      <c r="H2626">
        <v>1.0916096382770717</v>
      </c>
      <c r="I2626" t="str">
        <f>VLOOKUP($B2626&amp;$E2626,'Employee List'!$A:$E,5,0)</f>
        <v>E-1146</v>
      </c>
    </row>
    <row r="2627" spans="1:9" x14ac:dyDescent="0.35">
      <c r="A2627" t="s">
        <v>1257</v>
      </c>
      <c r="B2627" t="s">
        <v>71</v>
      </c>
      <c r="C2627" t="s">
        <v>353</v>
      </c>
      <c r="D2627" t="s">
        <v>1259</v>
      </c>
      <c r="E2627" t="s">
        <v>29</v>
      </c>
      <c r="F2627">
        <v>57390</v>
      </c>
      <c r="G2627">
        <v>47918</v>
      </c>
      <c r="H2627">
        <v>0.83495382470813728</v>
      </c>
      <c r="I2627" t="str">
        <f>VLOOKUP($B2627&amp;$E2627,'Employee List'!$A:$E,5,0)</f>
        <v>E-1146</v>
      </c>
    </row>
    <row r="2628" spans="1:9" x14ac:dyDescent="0.35">
      <c r="A2628" t="s">
        <v>1257</v>
      </c>
      <c r="B2628" t="s">
        <v>71</v>
      </c>
      <c r="C2628" t="s">
        <v>353</v>
      </c>
      <c r="D2628" t="s">
        <v>1259</v>
      </c>
      <c r="E2628" t="s">
        <v>30</v>
      </c>
      <c r="F2628">
        <v>56309</v>
      </c>
      <c r="G2628">
        <v>60125</v>
      </c>
      <c r="H2628">
        <v>1.0677689179349661</v>
      </c>
      <c r="I2628" t="str">
        <f>VLOOKUP($B2628&amp;$E2628,'Employee List'!$A:$E,5,0)</f>
        <v>E-1146</v>
      </c>
    </row>
    <row r="2629" spans="1:9" x14ac:dyDescent="0.35">
      <c r="A2629" t="s">
        <v>1257</v>
      </c>
      <c r="B2629" t="s">
        <v>71</v>
      </c>
      <c r="C2629" t="s">
        <v>353</v>
      </c>
      <c r="D2629" t="s">
        <v>1259</v>
      </c>
      <c r="E2629" t="s">
        <v>31</v>
      </c>
      <c r="F2629">
        <v>58083</v>
      </c>
      <c r="G2629">
        <v>63113</v>
      </c>
      <c r="H2629">
        <v>1.0866002100442471</v>
      </c>
      <c r="I2629" t="str">
        <f>VLOOKUP($B2629&amp;$E2629,'Employee List'!$A:$E,5,0)</f>
        <v>E-1146</v>
      </c>
    </row>
    <row r="2630" spans="1:9" x14ac:dyDescent="0.35">
      <c r="A2630" t="s">
        <v>1257</v>
      </c>
      <c r="B2630" t="s">
        <v>71</v>
      </c>
      <c r="C2630" t="s">
        <v>353</v>
      </c>
      <c r="D2630" t="s">
        <v>1273</v>
      </c>
      <c r="E2630" t="s">
        <v>29</v>
      </c>
      <c r="F2630">
        <v>5466</v>
      </c>
      <c r="G2630">
        <v>4854</v>
      </c>
      <c r="H2630">
        <v>0.88803512623490666</v>
      </c>
      <c r="I2630" t="str">
        <f>VLOOKUP($B2630&amp;$E2630,'Employee List'!$A:$E,5,0)</f>
        <v>E-1146</v>
      </c>
    </row>
    <row r="2631" spans="1:9" x14ac:dyDescent="0.35">
      <c r="A2631" t="s">
        <v>1257</v>
      </c>
      <c r="B2631" t="s">
        <v>71</v>
      </c>
      <c r="C2631" t="s">
        <v>353</v>
      </c>
      <c r="D2631" t="s">
        <v>1273</v>
      </c>
      <c r="E2631" t="s">
        <v>30</v>
      </c>
      <c r="F2631">
        <v>7152</v>
      </c>
      <c r="G2631">
        <v>9574</v>
      </c>
      <c r="H2631">
        <v>1.3386465324384786</v>
      </c>
      <c r="I2631" t="str">
        <f>VLOOKUP($B2631&amp;$E2631,'Employee List'!$A:$E,5,0)</f>
        <v>E-1146</v>
      </c>
    </row>
    <row r="2632" spans="1:9" x14ac:dyDescent="0.35">
      <c r="A2632" t="s">
        <v>1257</v>
      </c>
      <c r="B2632" t="s">
        <v>71</v>
      </c>
      <c r="C2632" t="s">
        <v>353</v>
      </c>
      <c r="D2632" t="s">
        <v>1273</v>
      </c>
      <c r="E2632" t="s">
        <v>31</v>
      </c>
      <c r="F2632">
        <v>7029</v>
      </c>
      <c r="G2632">
        <v>7849</v>
      </c>
      <c r="H2632">
        <v>1.1166595532792716</v>
      </c>
      <c r="I2632" t="str">
        <f>VLOOKUP($B2632&amp;$E2632,'Employee List'!$A:$E,5,0)</f>
        <v>E-1146</v>
      </c>
    </row>
    <row r="2633" spans="1:9" x14ac:dyDescent="0.35">
      <c r="A2633" t="s">
        <v>1257</v>
      </c>
      <c r="B2633" t="s">
        <v>71</v>
      </c>
      <c r="C2633" t="s">
        <v>353</v>
      </c>
      <c r="D2633" t="s">
        <v>1275</v>
      </c>
      <c r="E2633" t="s">
        <v>29</v>
      </c>
      <c r="F2633">
        <v>3102</v>
      </c>
      <c r="G2633">
        <v>1247</v>
      </c>
      <c r="H2633">
        <v>0.40199871050934882</v>
      </c>
      <c r="I2633" t="str">
        <f>VLOOKUP($B2633&amp;$E2633,'Employee List'!$A:$E,5,0)</f>
        <v>E-1146</v>
      </c>
    </row>
    <row r="2634" spans="1:9" x14ac:dyDescent="0.35">
      <c r="A2634" t="s">
        <v>1257</v>
      </c>
      <c r="B2634" t="s">
        <v>71</v>
      </c>
      <c r="C2634" t="s">
        <v>353</v>
      </c>
      <c r="D2634" t="s">
        <v>1275</v>
      </c>
      <c r="E2634" t="s">
        <v>30</v>
      </c>
      <c r="F2634">
        <v>1606</v>
      </c>
      <c r="G2634">
        <v>2885</v>
      </c>
      <c r="H2634">
        <v>1.7963885429638855</v>
      </c>
      <c r="I2634" t="str">
        <f>VLOOKUP($B2634&amp;$E2634,'Employee List'!$A:$E,5,0)</f>
        <v>E-1146</v>
      </c>
    </row>
    <row r="2635" spans="1:9" x14ac:dyDescent="0.35">
      <c r="A2635" t="s">
        <v>1257</v>
      </c>
      <c r="B2635" t="s">
        <v>71</v>
      </c>
      <c r="C2635" t="s">
        <v>353</v>
      </c>
      <c r="D2635" t="s">
        <v>1275</v>
      </c>
      <c r="E2635" t="s">
        <v>31</v>
      </c>
      <c r="F2635">
        <v>3830</v>
      </c>
      <c r="G2635">
        <v>3404</v>
      </c>
      <c r="H2635">
        <v>0.88877284595300265</v>
      </c>
      <c r="I2635" t="str">
        <f>VLOOKUP($B2635&amp;$E2635,'Employee List'!$A:$E,5,0)</f>
        <v>E-1146</v>
      </c>
    </row>
    <row r="2636" spans="1:9" x14ac:dyDescent="0.35">
      <c r="A2636" t="s">
        <v>1257</v>
      </c>
      <c r="B2636" t="s">
        <v>71</v>
      </c>
      <c r="C2636" t="s">
        <v>353</v>
      </c>
      <c r="D2636" t="s">
        <v>1276</v>
      </c>
      <c r="E2636" t="s">
        <v>29</v>
      </c>
      <c r="F2636">
        <v>4705</v>
      </c>
      <c r="G2636">
        <v>5890</v>
      </c>
      <c r="H2636">
        <v>1.2518597236981934</v>
      </c>
      <c r="I2636" t="str">
        <f>VLOOKUP($B2636&amp;$E2636,'Employee List'!$A:$E,5,0)</f>
        <v>E-1146</v>
      </c>
    </row>
    <row r="2637" spans="1:9" x14ac:dyDescent="0.35">
      <c r="A2637" t="s">
        <v>1257</v>
      </c>
      <c r="B2637" t="s">
        <v>71</v>
      </c>
      <c r="C2637" t="s">
        <v>353</v>
      </c>
      <c r="D2637" t="s">
        <v>1276</v>
      </c>
      <c r="E2637" t="s">
        <v>30</v>
      </c>
      <c r="F2637">
        <v>3657</v>
      </c>
      <c r="G2637">
        <v>5010</v>
      </c>
      <c r="H2637">
        <v>1.3699753896636588</v>
      </c>
      <c r="I2637" t="str">
        <f>VLOOKUP($B2637&amp;$E2637,'Employee List'!$A:$E,5,0)</f>
        <v>E-1146</v>
      </c>
    </row>
    <row r="2638" spans="1:9" x14ac:dyDescent="0.35">
      <c r="A2638" t="s">
        <v>1257</v>
      </c>
      <c r="B2638" t="s">
        <v>71</v>
      </c>
      <c r="C2638" t="s">
        <v>353</v>
      </c>
      <c r="D2638" t="s">
        <v>1276</v>
      </c>
      <c r="E2638" t="s">
        <v>31</v>
      </c>
      <c r="F2638">
        <v>5290</v>
      </c>
      <c r="G2638">
        <v>2055</v>
      </c>
      <c r="H2638">
        <v>0.388468809073724</v>
      </c>
      <c r="I2638" t="str">
        <f>VLOOKUP($B2638&amp;$E2638,'Employee List'!$A:$E,5,0)</f>
        <v>E-1146</v>
      </c>
    </row>
    <row r="2639" spans="1:9" x14ac:dyDescent="0.35">
      <c r="A2639" t="s">
        <v>1257</v>
      </c>
      <c r="B2639" t="s">
        <v>71</v>
      </c>
      <c r="C2639" t="s">
        <v>353</v>
      </c>
      <c r="D2639" t="s">
        <v>1277</v>
      </c>
      <c r="E2639" t="s">
        <v>29</v>
      </c>
      <c r="F2639">
        <v>10540</v>
      </c>
      <c r="G2639">
        <v>13076</v>
      </c>
      <c r="H2639">
        <v>1.2406072106261861</v>
      </c>
      <c r="I2639" t="str">
        <f>VLOOKUP($B2639&amp;$E2639,'Employee List'!$A:$E,5,0)</f>
        <v>E-1146</v>
      </c>
    </row>
    <row r="2640" spans="1:9" x14ac:dyDescent="0.35">
      <c r="A2640" t="s">
        <v>1257</v>
      </c>
      <c r="B2640" t="s">
        <v>71</v>
      </c>
      <c r="C2640" t="s">
        <v>353</v>
      </c>
      <c r="D2640" t="s">
        <v>1277</v>
      </c>
      <c r="E2640" t="s">
        <v>30</v>
      </c>
      <c r="F2640">
        <v>8699</v>
      </c>
      <c r="G2640">
        <v>16411</v>
      </c>
      <c r="H2640">
        <v>1.8865386826071961</v>
      </c>
      <c r="I2640" t="str">
        <f>VLOOKUP($B2640&amp;$E2640,'Employee List'!$A:$E,5,0)</f>
        <v>E-1146</v>
      </c>
    </row>
    <row r="2641" spans="1:9" x14ac:dyDescent="0.35">
      <c r="A2641" t="s">
        <v>1257</v>
      </c>
      <c r="B2641" t="s">
        <v>71</v>
      </c>
      <c r="C2641" t="s">
        <v>353</v>
      </c>
      <c r="D2641" t="s">
        <v>1277</v>
      </c>
      <c r="E2641" t="s">
        <v>31</v>
      </c>
      <c r="F2641">
        <v>7750</v>
      </c>
      <c r="G2641">
        <v>16054</v>
      </c>
      <c r="H2641">
        <v>2.0714838709677421</v>
      </c>
      <c r="I2641" t="str">
        <f>VLOOKUP($B2641&amp;$E2641,'Employee List'!$A:$E,5,0)</f>
        <v>E-1146</v>
      </c>
    </row>
    <row r="2642" spans="1:9" x14ac:dyDescent="0.35">
      <c r="A2642" t="s">
        <v>1257</v>
      </c>
      <c r="B2642" t="s">
        <v>71</v>
      </c>
      <c r="C2642" t="s">
        <v>353</v>
      </c>
      <c r="D2642" t="s">
        <v>1278</v>
      </c>
      <c r="E2642" t="s">
        <v>29</v>
      </c>
      <c r="F2642">
        <v>55999</v>
      </c>
      <c r="G2642">
        <v>47996</v>
      </c>
      <c r="H2642">
        <v>0.8570867336916731</v>
      </c>
      <c r="I2642" t="str">
        <f>VLOOKUP($B2642&amp;$E2642,'Employee List'!$A:$E,5,0)</f>
        <v>E-1146</v>
      </c>
    </row>
    <row r="2643" spans="1:9" x14ac:dyDescent="0.35">
      <c r="A2643" t="s">
        <v>1257</v>
      </c>
      <c r="B2643" t="s">
        <v>71</v>
      </c>
      <c r="C2643" t="s">
        <v>353</v>
      </c>
      <c r="D2643" t="s">
        <v>1278</v>
      </c>
      <c r="E2643" t="s">
        <v>30</v>
      </c>
      <c r="F2643">
        <v>54386</v>
      </c>
      <c r="G2643">
        <v>46486</v>
      </c>
      <c r="H2643">
        <v>0.8547420291986908</v>
      </c>
      <c r="I2643" t="str">
        <f>VLOOKUP($B2643&amp;$E2643,'Employee List'!$A:$E,5,0)</f>
        <v>E-1146</v>
      </c>
    </row>
    <row r="2644" spans="1:9" x14ac:dyDescent="0.35">
      <c r="A2644" t="s">
        <v>1257</v>
      </c>
      <c r="B2644" t="s">
        <v>71</v>
      </c>
      <c r="C2644" t="s">
        <v>353</v>
      </c>
      <c r="D2644" t="s">
        <v>1278</v>
      </c>
      <c r="E2644" t="s">
        <v>31</v>
      </c>
      <c r="F2644">
        <v>53208</v>
      </c>
      <c r="G2644">
        <v>40276</v>
      </c>
      <c r="H2644">
        <v>0.75695384152758982</v>
      </c>
      <c r="I2644" t="str">
        <f>VLOOKUP($B2644&amp;$E2644,'Employee List'!$A:$E,5,0)</f>
        <v>E-1146</v>
      </c>
    </row>
    <row r="2645" spans="1:9" x14ac:dyDescent="0.35">
      <c r="A2645" t="s">
        <v>1257</v>
      </c>
      <c r="B2645" t="s">
        <v>71</v>
      </c>
      <c r="C2645" t="s">
        <v>353</v>
      </c>
      <c r="D2645" t="s">
        <v>1279</v>
      </c>
      <c r="E2645" t="s">
        <v>29</v>
      </c>
      <c r="F2645">
        <v>3722</v>
      </c>
      <c r="G2645">
        <v>4995</v>
      </c>
      <c r="H2645">
        <v>1.3420204191295002</v>
      </c>
      <c r="I2645" t="str">
        <f>VLOOKUP($B2645&amp;$E2645,'Employee List'!$A:$E,5,0)</f>
        <v>E-1146</v>
      </c>
    </row>
    <row r="2646" spans="1:9" x14ac:dyDescent="0.35">
      <c r="A2646" t="s">
        <v>1257</v>
      </c>
      <c r="B2646" t="s">
        <v>71</v>
      </c>
      <c r="C2646" t="s">
        <v>353</v>
      </c>
      <c r="D2646" t="s">
        <v>1279</v>
      </c>
      <c r="E2646" t="s">
        <v>30</v>
      </c>
      <c r="F2646">
        <v>1024</v>
      </c>
      <c r="G2646">
        <v>1621</v>
      </c>
      <c r="H2646">
        <v>1.5830078125</v>
      </c>
      <c r="I2646" t="str">
        <f>VLOOKUP($B2646&amp;$E2646,'Employee List'!$A:$E,5,0)</f>
        <v>E-1146</v>
      </c>
    </row>
    <row r="2647" spans="1:9" x14ac:dyDescent="0.35">
      <c r="A2647" t="s">
        <v>1257</v>
      </c>
      <c r="B2647" t="s">
        <v>71</v>
      </c>
      <c r="C2647" t="s">
        <v>353</v>
      </c>
      <c r="D2647" t="s">
        <v>1279</v>
      </c>
      <c r="E2647" t="s">
        <v>31</v>
      </c>
      <c r="F2647">
        <v>2764</v>
      </c>
      <c r="G2647">
        <v>4442</v>
      </c>
      <c r="H2647">
        <v>1.6070911722141823</v>
      </c>
      <c r="I2647" t="str">
        <f>VLOOKUP($B2647&amp;$E2647,'Employee List'!$A:$E,5,0)</f>
        <v>E-1146</v>
      </c>
    </row>
    <row r="2648" spans="1:9" x14ac:dyDescent="0.35">
      <c r="A2648" t="s">
        <v>1257</v>
      </c>
      <c r="B2648" t="s">
        <v>71</v>
      </c>
      <c r="C2648" t="s">
        <v>353</v>
      </c>
      <c r="D2648" t="s">
        <v>1280</v>
      </c>
      <c r="E2648" t="s">
        <v>29</v>
      </c>
      <c r="F2648">
        <v>4413</v>
      </c>
      <c r="G2648">
        <v>5032</v>
      </c>
      <c r="H2648">
        <v>1.1402673917969635</v>
      </c>
      <c r="I2648" t="str">
        <f>VLOOKUP($B2648&amp;$E2648,'Employee List'!$A:$E,5,0)</f>
        <v>E-1146</v>
      </c>
    </row>
    <row r="2649" spans="1:9" x14ac:dyDescent="0.35">
      <c r="A2649" t="s">
        <v>1257</v>
      </c>
      <c r="B2649" t="s">
        <v>71</v>
      </c>
      <c r="C2649" t="s">
        <v>353</v>
      </c>
      <c r="D2649" t="s">
        <v>1280</v>
      </c>
      <c r="E2649" t="s">
        <v>30</v>
      </c>
      <c r="F2649">
        <v>3339</v>
      </c>
      <c r="G2649">
        <v>3363</v>
      </c>
      <c r="H2649">
        <v>1.0071877807726863</v>
      </c>
      <c r="I2649" t="str">
        <f>VLOOKUP($B2649&amp;$E2649,'Employee List'!$A:$E,5,0)</f>
        <v>E-1146</v>
      </c>
    </row>
    <row r="2650" spans="1:9" x14ac:dyDescent="0.35">
      <c r="A2650" t="s">
        <v>1257</v>
      </c>
      <c r="B2650" t="s">
        <v>71</v>
      </c>
      <c r="C2650" t="s">
        <v>353</v>
      </c>
      <c r="D2650" t="s">
        <v>1280</v>
      </c>
      <c r="E2650" t="s">
        <v>31</v>
      </c>
      <c r="F2650">
        <v>4170</v>
      </c>
      <c r="G2650">
        <v>4902</v>
      </c>
      <c r="H2650">
        <v>1.1755395683453238</v>
      </c>
      <c r="I2650" t="str">
        <f>VLOOKUP($B2650&amp;$E2650,'Employee List'!$A:$E,5,0)</f>
        <v>E-1146</v>
      </c>
    </row>
    <row r="2651" spans="1:9" x14ac:dyDescent="0.35">
      <c r="A2651" t="s">
        <v>1257</v>
      </c>
      <c r="B2651" t="s">
        <v>71</v>
      </c>
      <c r="C2651" t="s">
        <v>353</v>
      </c>
      <c r="D2651" t="s">
        <v>1262</v>
      </c>
      <c r="E2651" t="s">
        <v>29</v>
      </c>
      <c r="F2651">
        <v>35956</v>
      </c>
      <c r="G2651">
        <v>32283</v>
      </c>
      <c r="H2651">
        <v>0.89784736900656359</v>
      </c>
      <c r="I2651" t="str">
        <f>VLOOKUP($B2651&amp;$E2651,'Employee List'!$A:$E,5,0)</f>
        <v>E-1146</v>
      </c>
    </row>
    <row r="2652" spans="1:9" x14ac:dyDescent="0.35">
      <c r="A2652" t="s">
        <v>1257</v>
      </c>
      <c r="B2652" t="s">
        <v>71</v>
      </c>
      <c r="C2652" t="s">
        <v>353</v>
      </c>
      <c r="D2652" t="s">
        <v>1262</v>
      </c>
      <c r="E2652" t="s">
        <v>30</v>
      </c>
      <c r="F2652">
        <v>36317</v>
      </c>
      <c r="G2652">
        <v>25138</v>
      </c>
      <c r="H2652">
        <v>0.6921827243439711</v>
      </c>
      <c r="I2652" t="str">
        <f>VLOOKUP($B2652&amp;$E2652,'Employee List'!$A:$E,5,0)</f>
        <v>E-1146</v>
      </c>
    </row>
    <row r="2653" spans="1:9" x14ac:dyDescent="0.35">
      <c r="A2653" t="s">
        <v>1257</v>
      </c>
      <c r="B2653" t="s">
        <v>71</v>
      </c>
      <c r="C2653" t="s">
        <v>353</v>
      </c>
      <c r="D2653" t="s">
        <v>1262</v>
      </c>
      <c r="E2653" t="s">
        <v>31</v>
      </c>
      <c r="F2653">
        <v>36484</v>
      </c>
      <c r="G2653">
        <v>37271</v>
      </c>
      <c r="H2653">
        <v>1.021571099660125</v>
      </c>
      <c r="I2653" t="str">
        <f>VLOOKUP($B2653&amp;$E2653,'Employee List'!$A:$E,5,0)</f>
        <v>E-1146</v>
      </c>
    </row>
    <row r="2654" spans="1:9" x14ac:dyDescent="0.35">
      <c r="A2654" t="s">
        <v>1257</v>
      </c>
      <c r="B2654" t="s">
        <v>71</v>
      </c>
      <c r="C2654" t="s">
        <v>353</v>
      </c>
      <c r="D2654" t="s">
        <v>1282</v>
      </c>
      <c r="E2654" t="s">
        <v>30</v>
      </c>
      <c r="F2654">
        <v>6930</v>
      </c>
      <c r="G2654">
        <v>5159</v>
      </c>
      <c r="H2654">
        <v>0.74444444444444446</v>
      </c>
      <c r="I2654" t="str">
        <f>VLOOKUP($B2654&amp;$E2654,'Employee List'!$A:$E,5,0)</f>
        <v>E-1146</v>
      </c>
    </row>
    <row r="2655" spans="1:9" x14ac:dyDescent="0.35">
      <c r="A2655" t="s">
        <v>1257</v>
      </c>
      <c r="B2655" t="s">
        <v>71</v>
      </c>
      <c r="C2655" t="s">
        <v>353</v>
      </c>
      <c r="D2655" t="s">
        <v>1282</v>
      </c>
      <c r="E2655" t="s">
        <v>31</v>
      </c>
      <c r="F2655">
        <v>6103</v>
      </c>
      <c r="G2655">
        <v>2777</v>
      </c>
      <c r="H2655">
        <v>0.4550221202687203</v>
      </c>
      <c r="I2655" t="str">
        <f>VLOOKUP($B2655&amp;$E2655,'Employee List'!$A:$E,5,0)</f>
        <v>E-1146</v>
      </c>
    </row>
    <row r="2656" spans="1:9" x14ac:dyDescent="0.35">
      <c r="A2656" t="s">
        <v>1257</v>
      </c>
      <c r="B2656" t="s">
        <v>71</v>
      </c>
      <c r="C2656" t="s">
        <v>353</v>
      </c>
      <c r="D2656" t="s">
        <v>1281</v>
      </c>
      <c r="E2656" t="s">
        <v>29</v>
      </c>
      <c r="F2656">
        <v>2932</v>
      </c>
      <c r="G2656">
        <v>4747</v>
      </c>
      <c r="H2656">
        <v>1.6190313778990451</v>
      </c>
      <c r="I2656" t="str">
        <f>VLOOKUP($B2656&amp;$E2656,'Employee List'!$A:$E,5,0)</f>
        <v>E-1146</v>
      </c>
    </row>
    <row r="2657" spans="1:9" x14ac:dyDescent="0.35">
      <c r="A2657" t="s">
        <v>1257</v>
      </c>
      <c r="B2657" t="s">
        <v>71</v>
      </c>
      <c r="C2657" t="s">
        <v>353</v>
      </c>
      <c r="D2657" t="s">
        <v>1281</v>
      </c>
      <c r="E2657" t="s">
        <v>30</v>
      </c>
      <c r="F2657">
        <v>1111</v>
      </c>
      <c r="G2657">
        <v>2049</v>
      </c>
      <c r="H2657">
        <v>1.8442844284428443</v>
      </c>
      <c r="I2657" t="str">
        <f>VLOOKUP($B2657&amp;$E2657,'Employee List'!$A:$E,5,0)</f>
        <v>E-1146</v>
      </c>
    </row>
    <row r="2658" spans="1:9" x14ac:dyDescent="0.35">
      <c r="A2658" t="s">
        <v>1257</v>
      </c>
      <c r="B2658" t="s">
        <v>71</v>
      </c>
      <c r="C2658" t="s">
        <v>353</v>
      </c>
      <c r="D2658" t="s">
        <v>1281</v>
      </c>
      <c r="E2658" t="s">
        <v>31</v>
      </c>
      <c r="F2658">
        <v>1870</v>
      </c>
      <c r="G2658">
        <v>1745</v>
      </c>
      <c r="H2658">
        <v>0.9331550802139037</v>
      </c>
      <c r="I2658" t="str">
        <f>VLOOKUP($B2658&amp;$E2658,'Employee List'!$A:$E,5,0)</f>
        <v>E-1146</v>
      </c>
    </row>
    <row r="2659" spans="1:9" x14ac:dyDescent="0.35">
      <c r="A2659" t="s">
        <v>1257</v>
      </c>
      <c r="B2659" t="s">
        <v>72</v>
      </c>
      <c r="C2659" t="s">
        <v>353</v>
      </c>
      <c r="D2659" t="s">
        <v>1274</v>
      </c>
      <c r="E2659" t="s">
        <v>29</v>
      </c>
      <c r="F2659">
        <v>17983</v>
      </c>
      <c r="G2659">
        <v>19747</v>
      </c>
      <c r="H2659">
        <v>1.098092643051771</v>
      </c>
      <c r="I2659" t="str">
        <f>VLOOKUP($B2659&amp;$E2659,'Employee List'!$A:$E,5,0)</f>
        <v>E-1147</v>
      </c>
    </row>
    <row r="2660" spans="1:9" x14ac:dyDescent="0.35">
      <c r="A2660" t="s">
        <v>1257</v>
      </c>
      <c r="B2660" t="s">
        <v>72</v>
      </c>
      <c r="C2660" t="s">
        <v>353</v>
      </c>
      <c r="D2660" t="s">
        <v>1274</v>
      </c>
      <c r="E2660" t="s">
        <v>30</v>
      </c>
      <c r="F2660">
        <v>16119</v>
      </c>
      <c r="G2660">
        <v>17061</v>
      </c>
      <c r="H2660">
        <v>1.0584403498976362</v>
      </c>
      <c r="I2660" t="str">
        <f>VLOOKUP($B2660&amp;$E2660,'Employee List'!$A:$E,5,0)</f>
        <v>E-1147</v>
      </c>
    </row>
    <row r="2661" spans="1:9" x14ac:dyDescent="0.35">
      <c r="A2661" t="s">
        <v>1257</v>
      </c>
      <c r="B2661" t="s">
        <v>72</v>
      </c>
      <c r="C2661" t="s">
        <v>353</v>
      </c>
      <c r="D2661" t="s">
        <v>1274</v>
      </c>
      <c r="E2661" t="s">
        <v>31</v>
      </c>
      <c r="F2661">
        <v>17605</v>
      </c>
      <c r="G2661">
        <v>21185</v>
      </c>
      <c r="H2661">
        <v>1.2033513206475432</v>
      </c>
      <c r="I2661" t="str">
        <f>VLOOKUP($B2661&amp;$E2661,'Employee List'!$A:$E,5,0)</f>
        <v>E-1147</v>
      </c>
    </row>
    <row r="2662" spans="1:9" x14ac:dyDescent="0.35">
      <c r="A2662" t="s">
        <v>1257</v>
      </c>
      <c r="B2662" t="s">
        <v>72</v>
      </c>
      <c r="C2662" t="s">
        <v>353</v>
      </c>
      <c r="D2662" t="s">
        <v>1263</v>
      </c>
      <c r="E2662" t="s">
        <v>29</v>
      </c>
      <c r="F2662">
        <v>2669</v>
      </c>
      <c r="G2662">
        <v>3053</v>
      </c>
      <c r="H2662">
        <v>1.1438741101536156</v>
      </c>
      <c r="I2662" t="str">
        <f>VLOOKUP($B2662&amp;$E2662,'Employee List'!$A:$E,5,0)</f>
        <v>E-1147</v>
      </c>
    </row>
    <row r="2663" spans="1:9" x14ac:dyDescent="0.35">
      <c r="A2663" t="s">
        <v>1257</v>
      </c>
      <c r="B2663" t="s">
        <v>72</v>
      </c>
      <c r="C2663" t="s">
        <v>353</v>
      </c>
      <c r="D2663" t="s">
        <v>1263</v>
      </c>
      <c r="E2663" t="s">
        <v>30</v>
      </c>
      <c r="F2663">
        <v>3920</v>
      </c>
      <c r="G2663">
        <v>2739</v>
      </c>
      <c r="H2663">
        <v>0.69872448979591839</v>
      </c>
      <c r="I2663" t="str">
        <f>VLOOKUP($B2663&amp;$E2663,'Employee List'!$A:$E,5,0)</f>
        <v>E-1147</v>
      </c>
    </row>
    <row r="2664" spans="1:9" x14ac:dyDescent="0.35">
      <c r="A2664" t="s">
        <v>1257</v>
      </c>
      <c r="B2664" t="s">
        <v>72</v>
      </c>
      <c r="C2664" t="s">
        <v>353</v>
      </c>
      <c r="D2664" t="s">
        <v>1263</v>
      </c>
      <c r="E2664" t="s">
        <v>31</v>
      </c>
      <c r="F2664">
        <v>1673</v>
      </c>
      <c r="G2664">
        <v>3469</v>
      </c>
      <c r="H2664">
        <v>2.0735206216377766</v>
      </c>
      <c r="I2664" t="str">
        <f>VLOOKUP($B2664&amp;$E2664,'Employee List'!$A:$E,5,0)</f>
        <v>E-1147</v>
      </c>
    </row>
    <row r="2665" spans="1:9" x14ac:dyDescent="0.35">
      <c r="A2665" t="s">
        <v>1257</v>
      </c>
      <c r="B2665" t="s">
        <v>72</v>
      </c>
      <c r="C2665" t="s">
        <v>353</v>
      </c>
      <c r="D2665" t="s">
        <v>1264</v>
      </c>
      <c r="E2665" t="s">
        <v>29</v>
      </c>
      <c r="F2665">
        <v>1603</v>
      </c>
      <c r="G2665">
        <v>4311</v>
      </c>
      <c r="H2665">
        <v>2.6893325015595759</v>
      </c>
      <c r="I2665" t="str">
        <f>VLOOKUP($B2665&amp;$E2665,'Employee List'!$A:$E,5,0)</f>
        <v>E-1147</v>
      </c>
    </row>
    <row r="2666" spans="1:9" x14ac:dyDescent="0.35">
      <c r="A2666" t="s">
        <v>1257</v>
      </c>
      <c r="B2666" t="s">
        <v>72</v>
      </c>
      <c r="C2666" t="s">
        <v>353</v>
      </c>
      <c r="D2666" t="s">
        <v>1264</v>
      </c>
      <c r="E2666" t="s">
        <v>30</v>
      </c>
      <c r="F2666">
        <v>2411</v>
      </c>
      <c r="G2666">
        <v>4527</v>
      </c>
      <c r="H2666">
        <v>1.8776441310659477</v>
      </c>
      <c r="I2666" t="str">
        <f>VLOOKUP($B2666&amp;$E2666,'Employee List'!$A:$E,5,0)</f>
        <v>E-1147</v>
      </c>
    </row>
    <row r="2667" spans="1:9" x14ac:dyDescent="0.35">
      <c r="A2667" t="s">
        <v>1257</v>
      </c>
      <c r="B2667" t="s">
        <v>72</v>
      </c>
      <c r="C2667" t="s">
        <v>353</v>
      </c>
      <c r="D2667" t="s">
        <v>1264</v>
      </c>
      <c r="E2667" t="s">
        <v>31</v>
      </c>
      <c r="F2667">
        <v>2377</v>
      </c>
      <c r="G2667">
        <v>5094</v>
      </c>
      <c r="H2667">
        <v>2.1430374421539757</v>
      </c>
      <c r="I2667" t="str">
        <f>VLOOKUP($B2667&amp;$E2667,'Employee List'!$A:$E,5,0)</f>
        <v>E-1147</v>
      </c>
    </row>
    <row r="2668" spans="1:9" x14ac:dyDescent="0.35">
      <c r="A2668" t="s">
        <v>1257</v>
      </c>
      <c r="B2668" t="s">
        <v>72</v>
      </c>
      <c r="C2668" t="s">
        <v>353</v>
      </c>
      <c r="D2668" t="s">
        <v>1265</v>
      </c>
      <c r="E2668" t="s">
        <v>29</v>
      </c>
      <c r="F2668">
        <v>5292</v>
      </c>
      <c r="G2668">
        <v>3025</v>
      </c>
      <c r="H2668">
        <v>0.57161753590325015</v>
      </c>
      <c r="I2668" t="str">
        <f>VLOOKUP($B2668&amp;$E2668,'Employee List'!$A:$E,5,0)</f>
        <v>E-1147</v>
      </c>
    </row>
    <row r="2669" spans="1:9" x14ac:dyDescent="0.35">
      <c r="A2669" t="s">
        <v>1257</v>
      </c>
      <c r="B2669" t="s">
        <v>72</v>
      </c>
      <c r="C2669" t="s">
        <v>353</v>
      </c>
      <c r="D2669" t="s">
        <v>1265</v>
      </c>
      <c r="E2669" t="s">
        <v>30</v>
      </c>
      <c r="F2669">
        <v>4550</v>
      </c>
      <c r="G2669">
        <v>21833</v>
      </c>
      <c r="H2669">
        <v>4.7984615384615381</v>
      </c>
      <c r="I2669" t="str">
        <f>VLOOKUP($B2669&amp;$E2669,'Employee List'!$A:$E,5,0)</f>
        <v>E-1147</v>
      </c>
    </row>
    <row r="2670" spans="1:9" x14ac:dyDescent="0.35">
      <c r="A2670" t="s">
        <v>1257</v>
      </c>
      <c r="B2670" t="s">
        <v>72</v>
      </c>
      <c r="C2670" t="s">
        <v>353</v>
      </c>
      <c r="D2670" t="s">
        <v>1265</v>
      </c>
      <c r="E2670" t="s">
        <v>31</v>
      </c>
      <c r="F2670">
        <v>7164</v>
      </c>
      <c r="G2670">
        <v>20725</v>
      </c>
      <c r="H2670">
        <v>2.892936906756002</v>
      </c>
      <c r="I2670" t="str">
        <f>VLOOKUP($B2670&amp;$E2670,'Employee List'!$A:$E,5,0)</f>
        <v>E-1147</v>
      </c>
    </row>
    <row r="2671" spans="1:9" x14ac:dyDescent="0.35">
      <c r="A2671" t="s">
        <v>1257</v>
      </c>
      <c r="B2671" t="s">
        <v>72</v>
      </c>
      <c r="C2671" t="s">
        <v>353</v>
      </c>
      <c r="D2671" t="s">
        <v>1260</v>
      </c>
      <c r="E2671" t="s">
        <v>29</v>
      </c>
      <c r="F2671">
        <v>82317</v>
      </c>
      <c r="G2671">
        <v>47621</v>
      </c>
      <c r="H2671">
        <v>0.5785074771918316</v>
      </c>
      <c r="I2671" t="str">
        <f>VLOOKUP($B2671&amp;$E2671,'Employee List'!$A:$E,5,0)</f>
        <v>E-1147</v>
      </c>
    </row>
    <row r="2672" spans="1:9" x14ac:dyDescent="0.35">
      <c r="A2672" t="s">
        <v>1257</v>
      </c>
      <c r="B2672" t="s">
        <v>72</v>
      </c>
      <c r="C2672" t="s">
        <v>353</v>
      </c>
      <c r="D2672" t="s">
        <v>1260</v>
      </c>
      <c r="E2672" t="s">
        <v>30</v>
      </c>
      <c r="F2672">
        <v>83621</v>
      </c>
      <c r="G2672">
        <v>68693</v>
      </c>
      <c r="H2672">
        <v>0.82148025017639115</v>
      </c>
      <c r="I2672" t="str">
        <f>VLOOKUP($B2672&amp;$E2672,'Employee List'!$A:$E,5,0)</f>
        <v>E-1147</v>
      </c>
    </row>
    <row r="2673" spans="1:9" x14ac:dyDescent="0.35">
      <c r="A2673" t="s">
        <v>1257</v>
      </c>
      <c r="B2673" t="s">
        <v>72</v>
      </c>
      <c r="C2673" t="s">
        <v>353</v>
      </c>
      <c r="D2673" t="s">
        <v>1260</v>
      </c>
      <c r="E2673" t="s">
        <v>31</v>
      </c>
      <c r="F2673">
        <v>94180</v>
      </c>
      <c r="G2673">
        <v>122436</v>
      </c>
      <c r="H2673">
        <v>1.3000212359311956</v>
      </c>
      <c r="I2673" t="str">
        <f>VLOOKUP($B2673&amp;$E2673,'Employee List'!$A:$E,5,0)</f>
        <v>E-1147</v>
      </c>
    </row>
    <row r="2674" spans="1:9" x14ac:dyDescent="0.35">
      <c r="A2674" t="s">
        <v>1257</v>
      </c>
      <c r="B2674" t="s">
        <v>72</v>
      </c>
      <c r="C2674" t="s">
        <v>353</v>
      </c>
      <c r="D2674" t="s">
        <v>1261</v>
      </c>
      <c r="E2674" t="s">
        <v>29</v>
      </c>
      <c r="F2674">
        <v>56399</v>
      </c>
      <c r="G2674">
        <v>53251</v>
      </c>
      <c r="H2674">
        <v>0.94418340750722529</v>
      </c>
      <c r="I2674" t="str">
        <f>VLOOKUP($B2674&amp;$E2674,'Employee List'!$A:$E,5,0)</f>
        <v>E-1147</v>
      </c>
    </row>
    <row r="2675" spans="1:9" x14ac:dyDescent="0.35">
      <c r="A2675" t="s">
        <v>1257</v>
      </c>
      <c r="B2675" t="s">
        <v>72</v>
      </c>
      <c r="C2675" t="s">
        <v>353</v>
      </c>
      <c r="D2675" t="s">
        <v>1261</v>
      </c>
      <c r="E2675" t="s">
        <v>30</v>
      </c>
      <c r="F2675">
        <v>55743</v>
      </c>
      <c r="G2675">
        <v>63511</v>
      </c>
      <c r="H2675">
        <v>1.1393538202106095</v>
      </c>
      <c r="I2675" t="str">
        <f>VLOOKUP($B2675&amp;$E2675,'Employee List'!$A:$E,5,0)</f>
        <v>E-1147</v>
      </c>
    </row>
    <row r="2676" spans="1:9" x14ac:dyDescent="0.35">
      <c r="A2676" t="s">
        <v>1257</v>
      </c>
      <c r="B2676" t="s">
        <v>72</v>
      </c>
      <c r="C2676" t="s">
        <v>353</v>
      </c>
      <c r="D2676" t="s">
        <v>1261</v>
      </c>
      <c r="E2676" t="s">
        <v>31</v>
      </c>
      <c r="F2676">
        <v>56799</v>
      </c>
      <c r="G2676">
        <v>47841</v>
      </c>
      <c r="H2676">
        <v>0.84228595573865739</v>
      </c>
      <c r="I2676" t="str">
        <f>VLOOKUP($B2676&amp;$E2676,'Employee List'!$A:$E,5,0)</f>
        <v>E-1147</v>
      </c>
    </row>
    <row r="2677" spans="1:9" x14ac:dyDescent="0.35">
      <c r="A2677" t="s">
        <v>1257</v>
      </c>
      <c r="B2677" t="s">
        <v>72</v>
      </c>
      <c r="C2677" t="s">
        <v>353</v>
      </c>
      <c r="D2677" t="s">
        <v>1266</v>
      </c>
      <c r="E2677" t="s">
        <v>29</v>
      </c>
      <c r="F2677">
        <v>73063</v>
      </c>
      <c r="G2677">
        <v>77444</v>
      </c>
      <c r="H2677">
        <v>1.0599619506453335</v>
      </c>
      <c r="I2677" t="str">
        <f>VLOOKUP($B2677&amp;$E2677,'Employee List'!$A:$E,5,0)</f>
        <v>E-1147</v>
      </c>
    </row>
    <row r="2678" spans="1:9" x14ac:dyDescent="0.35">
      <c r="A2678" t="s">
        <v>1257</v>
      </c>
      <c r="B2678" t="s">
        <v>72</v>
      </c>
      <c r="C2678" t="s">
        <v>353</v>
      </c>
      <c r="D2678" t="s">
        <v>1266</v>
      </c>
      <c r="E2678" t="s">
        <v>30</v>
      </c>
      <c r="F2678">
        <v>78181</v>
      </c>
      <c r="G2678">
        <v>79751</v>
      </c>
      <c r="H2678">
        <v>1.0200816055051738</v>
      </c>
      <c r="I2678" t="str">
        <f>VLOOKUP($B2678&amp;$E2678,'Employee List'!$A:$E,5,0)</f>
        <v>E-1147</v>
      </c>
    </row>
    <row r="2679" spans="1:9" x14ac:dyDescent="0.35">
      <c r="A2679" t="s">
        <v>1257</v>
      </c>
      <c r="B2679" t="s">
        <v>72</v>
      </c>
      <c r="C2679" t="s">
        <v>353</v>
      </c>
      <c r="D2679" t="s">
        <v>1266</v>
      </c>
      <c r="E2679" t="s">
        <v>31</v>
      </c>
      <c r="F2679">
        <v>78939</v>
      </c>
      <c r="G2679">
        <v>69165</v>
      </c>
      <c r="H2679">
        <v>0.87618287538479078</v>
      </c>
      <c r="I2679" t="str">
        <f>VLOOKUP($B2679&amp;$E2679,'Employee List'!$A:$E,5,0)</f>
        <v>E-1147</v>
      </c>
    </row>
    <row r="2680" spans="1:9" x14ac:dyDescent="0.35">
      <c r="A2680" t="s">
        <v>1257</v>
      </c>
      <c r="B2680" t="s">
        <v>72</v>
      </c>
      <c r="C2680" t="s">
        <v>353</v>
      </c>
      <c r="D2680" t="s">
        <v>1267</v>
      </c>
      <c r="E2680" t="s">
        <v>29</v>
      </c>
      <c r="F2680">
        <v>52830</v>
      </c>
      <c r="G2680">
        <v>61657</v>
      </c>
      <c r="H2680">
        <v>1.1670830967253454</v>
      </c>
      <c r="I2680" t="str">
        <f>VLOOKUP($B2680&amp;$E2680,'Employee List'!$A:$E,5,0)</f>
        <v>E-1147</v>
      </c>
    </row>
    <row r="2681" spans="1:9" x14ac:dyDescent="0.35">
      <c r="A2681" t="s">
        <v>1257</v>
      </c>
      <c r="B2681" t="s">
        <v>72</v>
      </c>
      <c r="C2681" t="s">
        <v>353</v>
      </c>
      <c r="D2681" t="s">
        <v>1267</v>
      </c>
      <c r="E2681" t="s">
        <v>30</v>
      </c>
      <c r="F2681">
        <v>55007</v>
      </c>
      <c r="G2681">
        <v>64177</v>
      </c>
      <c r="H2681">
        <v>1.1667060555929245</v>
      </c>
      <c r="I2681" t="str">
        <f>VLOOKUP($B2681&amp;$E2681,'Employee List'!$A:$E,5,0)</f>
        <v>E-1147</v>
      </c>
    </row>
    <row r="2682" spans="1:9" x14ac:dyDescent="0.35">
      <c r="A2682" t="s">
        <v>1257</v>
      </c>
      <c r="B2682" t="s">
        <v>72</v>
      </c>
      <c r="C2682" t="s">
        <v>353</v>
      </c>
      <c r="D2682" t="s">
        <v>1267</v>
      </c>
      <c r="E2682" t="s">
        <v>31</v>
      </c>
      <c r="F2682">
        <v>55818</v>
      </c>
      <c r="G2682">
        <v>63136</v>
      </c>
      <c r="H2682">
        <v>1.1311046615787022</v>
      </c>
      <c r="I2682" t="str">
        <f>VLOOKUP($B2682&amp;$E2682,'Employee List'!$A:$E,5,0)</f>
        <v>E-1147</v>
      </c>
    </row>
    <row r="2683" spans="1:9" x14ac:dyDescent="0.35">
      <c r="A2683" t="s">
        <v>1257</v>
      </c>
      <c r="B2683" t="s">
        <v>72</v>
      </c>
      <c r="C2683" t="s">
        <v>353</v>
      </c>
      <c r="D2683" t="s">
        <v>1268</v>
      </c>
      <c r="E2683" t="s">
        <v>29</v>
      </c>
      <c r="F2683">
        <v>14432</v>
      </c>
      <c r="G2683">
        <v>3294</v>
      </c>
      <c r="H2683">
        <v>0.22824279379157428</v>
      </c>
      <c r="I2683" t="str">
        <f>VLOOKUP($B2683&amp;$E2683,'Employee List'!$A:$E,5,0)</f>
        <v>E-1147</v>
      </c>
    </row>
    <row r="2684" spans="1:9" x14ac:dyDescent="0.35">
      <c r="A2684" t="s">
        <v>1257</v>
      </c>
      <c r="B2684" t="s">
        <v>72</v>
      </c>
      <c r="C2684" t="s">
        <v>353</v>
      </c>
      <c r="D2684" t="s">
        <v>1268</v>
      </c>
      <c r="E2684" t="s">
        <v>30</v>
      </c>
      <c r="F2684">
        <v>13285</v>
      </c>
      <c r="G2684">
        <v>8161</v>
      </c>
      <c r="H2684">
        <v>0.6143018441851712</v>
      </c>
      <c r="I2684" t="str">
        <f>VLOOKUP($B2684&amp;$E2684,'Employee List'!$A:$E,5,0)</f>
        <v>E-1147</v>
      </c>
    </row>
    <row r="2685" spans="1:9" x14ac:dyDescent="0.35">
      <c r="A2685" t="s">
        <v>1257</v>
      </c>
      <c r="B2685" t="s">
        <v>72</v>
      </c>
      <c r="C2685" t="s">
        <v>353</v>
      </c>
      <c r="D2685" t="s">
        <v>1268</v>
      </c>
      <c r="E2685" t="s">
        <v>31</v>
      </c>
      <c r="F2685">
        <v>12297</v>
      </c>
      <c r="G2685">
        <v>7738</v>
      </c>
      <c r="H2685">
        <v>0.6292591689029845</v>
      </c>
      <c r="I2685" t="str">
        <f>VLOOKUP($B2685&amp;$E2685,'Employee List'!$A:$E,5,0)</f>
        <v>E-1147</v>
      </c>
    </row>
    <row r="2686" spans="1:9" x14ac:dyDescent="0.35">
      <c r="A2686" t="s">
        <v>1257</v>
      </c>
      <c r="B2686" t="s">
        <v>72</v>
      </c>
      <c r="C2686" t="s">
        <v>353</v>
      </c>
      <c r="D2686" t="s">
        <v>1269</v>
      </c>
      <c r="E2686" t="s">
        <v>29</v>
      </c>
      <c r="F2686">
        <v>13133</v>
      </c>
      <c r="G2686">
        <v>5550</v>
      </c>
      <c r="H2686">
        <v>0.42259955836442548</v>
      </c>
      <c r="I2686" t="str">
        <f>VLOOKUP($B2686&amp;$E2686,'Employee List'!$A:$E,5,0)</f>
        <v>E-1147</v>
      </c>
    </row>
    <row r="2687" spans="1:9" x14ac:dyDescent="0.35">
      <c r="A2687" t="s">
        <v>1257</v>
      </c>
      <c r="B2687" t="s">
        <v>72</v>
      </c>
      <c r="C2687" t="s">
        <v>353</v>
      </c>
      <c r="D2687" t="s">
        <v>1269</v>
      </c>
      <c r="E2687" t="s">
        <v>30</v>
      </c>
      <c r="F2687">
        <v>10873</v>
      </c>
      <c r="G2687">
        <v>14828</v>
      </c>
      <c r="H2687">
        <v>1.3637450565621263</v>
      </c>
      <c r="I2687" t="str">
        <f>VLOOKUP($B2687&amp;$E2687,'Employee List'!$A:$E,5,0)</f>
        <v>E-1147</v>
      </c>
    </row>
    <row r="2688" spans="1:9" x14ac:dyDescent="0.35">
      <c r="A2688" t="s">
        <v>1257</v>
      </c>
      <c r="B2688" t="s">
        <v>72</v>
      </c>
      <c r="C2688" t="s">
        <v>353</v>
      </c>
      <c r="D2688" t="s">
        <v>1269</v>
      </c>
      <c r="E2688" t="s">
        <v>31</v>
      </c>
      <c r="F2688">
        <v>8998</v>
      </c>
      <c r="G2688">
        <v>7561</v>
      </c>
      <c r="H2688">
        <v>0.84029784396532559</v>
      </c>
      <c r="I2688" t="str">
        <f>VLOOKUP($B2688&amp;$E2688,'Employee List'!$A:$E,5,0)</f>
        <v>E-1147</v>
      </c>
    </row>
    <row r="2689" spans="1:9" x14ac:dyDescent="0.35">
      <c r="A2689" t="s">
        <v>1257</v>
      </c>
      <c r="B2689" t="s">
        <v>72</v>
      </c>
      <c r="C2689" t="s">
        <v>353</v>
      </c>
      <c r="D2689" t="s">
        <v>1270</v>
      </c>
      <c r="E2689" t="s">
        <v>29</v>
      </c>
      <c r="F2689">
        <v>10359</v>
      </c>
      <c r="G2689">
        <v>2904</v>
      </c>
      <c r="H2689">
        <v>0.28033593976252535</v>
      </c>
      <c r="I2689" t="str">
        <f>VLOOKUP($B2689&amp;$E2689,'Employee List'!$A:$E,5,0)</f>
        <v>E-1147</v>
      </c>
    </row>
    <row r="2690" spans="1:9" x14ac:dyDescent="0.35">
      <c r="A2690" t="s">
        <v>1257</v>
      </c>
      <c r="B2690" t="s">
        <v>72</v>
      </c>
      <c r="C2690" t="s">
        <v>353</v>
      </c>
      <c r="D2690" t="s">
        <v>1270</v>
      </c>
      <c r="E2690" t="s">
        <v>30</v>
      </c>
      <c r="F2690">
        <v>14241</v>
      </c>
      <c r="G2690">
        <v>5655</v>
      </c>
      <c r="H2690">
        <v>0.39709290077943965</v>
      </c>
      <c r="I2690" t="str">
        <f>VLOOKUP($B2690&amp;$E2690,'Employee List'!$A:$E,5,0)</f>
        <v>E-1147</v>
      </c>
    </row>
    <row r="2691" spans="1:9" x14ac:dyDescent="0.35">
      <c r="A2691" t="s">
        <v>1257</v>
      </c>
      <c r="B2691" t="s">
        <v>72</v>
      </c>
      <c r="C2691" t="s">
        <v>353</v>
      </c>
      <c r="D2691" t="s">
        <v>1270</v>
      </c>
      <c r="E2691" t="s">
        <v>31</v>
      </c>
      <c r="F2691">
        <v>12545</v>
      </c>
      <c r="G2691">
        <v>6221</v>
      </c>
      <c r="H2691">
        <v>0.4958947787963332</v>
      </c>
      <c r="I2691" t="str">
        <f>VLOOKUP($B2691&amp;$E2691,'Employee List'!$A:$E,5,0)</f>
        <v>E-1147</v>
      </c>
    </row>
    <row r="2692" spans="1:9" x14ac:dyDescent="0.35">
      <c r="A2692" t="s">
        <v>1257</v>
      </c>
      <c r="B2692" t="s">
        <v>72</v>
      </c>
      <c r="C2692" t="s">
        <v>353</v>
      </c>
      <c r="D2692" t="s">
        <v>1271</v>
      </c>
      <c r="E2692" t="s">
        <v>29</v>
      </c>
      <c r="F2692">
        <v>22019</v>
      </c>
      <c r="G2692">
        <v>19387</v>
      </c>
      <c r="H2692">
        <v>0.88046686952177666</v>
      </c>
      <c r="I2692" t="str">
        <f>VLOOKUP($B2692&amp;$E2692,'Employee List'!$A:$E,5,0)</f>
        <v>E-1147</v>
      </c>
    </row>
    <row r="2693" spans="1:9" x14ac:dyDescent="0.35">
      <c r="A2693" t="s">
        <v>1257</v>
      </c>
      <c r="B2693" t="s">
        <v>72</v>
      </c>
      <c r="C2693" t="s">
        <v>353</v>
      </c>
      <c r="D2693" t="s">
        <v>1271</v>
      </c>
      <c r="E2693" t="s">
        <v>30</v>
      </c>
      <c r="F2693">
        <v>22349</v>
      </c>
      <c r="G2693">
        <v>23831</v>
      </c>
      <c r="H2693">
        <v>1.0663116917982907</v>
      </c>
      <c r="I2693" t="str">
        <f>VLOOKUP($B2693&amp;$E2693,'Employee List'!$A:$E,5,0)</f>
        <v>E-1147</v>
      </c>
    </row>
    <row r="2694" spans="1:9" x14ac:dyDescent="0.35">
      <c r="A2694" t="s">
        <v>1257</v>
      </c>
      <c r="B2694" t="s">
        <v>72</v>
      </c>
      <c r="C2694" t="s">
        <v>353</v>
      </c>
      <c r="D2694" t="s">
        <v>1271</v>
      </c>
      <c r="E2694" t="s">
        <v>31</v>
      </c>
      <c r="F2694">
        <v>24701</v>
      </c>
      <c r="G2694">
        <v>12861</v>
      </c>
      <c r="H2694">
        <v>0.52066717946641838</v>
      </c>
      <c r="I2694" t="str">
        <f>VLOOKUP($B2694&amp;$E2694,'Employee List'!$A:$E,5,0)</f>
        <v>E-1147</v>
      </c>
    </row>
    <row r="2695" spans="1:9" x14ac:dyDescent="0.35">
      <c r="A2695" t="s">
        <v>1257</v>
      </c>
      <c r="B2695" t="s">
        <v>72</v>
      </c>
      <c r="C2695" t="s">
        <v>353</v>
      </c>
      <c r="D2695" t="s">
        <v>1258</v>
      </c>
      <c r="E2695" t="s">
        <v>29</v>
      </c>
      <c r="F2695">
        <v>183390</v>
      </c>
      <c r="G2695">
        <v>133463</v>
      </c>
      <c r="H2695">
        <v>0.72775505752767322</v>
      </c>
      <c r="I2695" t="str">
        <f>VLOOKUP($B2695&amp;$E2695,'Employee List'!$A:$E,5,0)</f>
        <v>E-1147</v>
      </c>
    </row>
    <row r="2696" spans="1:9" x14ac:dyDescent="0.35">
      <c r="A2696" t="s">
        <v>1257</v>
      </c>
      <c r="B2696" t="s">
        <v>72</v>
      </c>
      <c r="C2696" t="s">
        <v>353</v>
      </c>
      <c r="D2696" t="s">
        <v>1258</v>
      </c>
      <c r="E2696" t="s">
        <v>30</v>
      </c>
      <c r="F2696">
        <v>176988</v>
      </c>
      <c r="G2696">
        <v>123720</v>
      </c>
      <c r="H2696">
        <v>0.69903044274188075</v>
      </c>
      <c r="I2696" t="str">
        <f>VLOOKUP($B2696&amp;$E2696,'Employee List'!$A:$E,5,0)</f>
        <v>E-1147</v>
      </c>
    </row>
    <row r="2697" spans="1:9" x14ac:dyDescent="0.35">
      <c r="A2697" t="s">
        <v>1257</v>
      </c>
      <c r="B2697" t="s">
        <v>72</v>
      </c>
      <c r="C2697" t="s">
        <v>353</v>
      </c>
      <c r="D2697" t="s">
        <v>1258</v>
      </c>
      <c r="E2697" t="s">
        <v>31</v>
      </c>
      <c r="F2697">
        <v>167110</v>
      </c>
      <c r="G2697">
        <v>98399</v>
      </c>
      <c r="H2697">
        <v>0.58882771826940339</v>
      </c>
      <c r="I2697" t="str">
        <f>VLOOKUP($B2697&amp;$E2697,'Employee List'!$A:$E,5,0)</f>
        <v>E-1147</v>
      </c>
    </row>
    <row r="2698" spans="1:9" x14ac:dyDescent="0.35">
      <c r="A2698" t="s">
        <v>1257</v>
      </c>
      <c r="B2698" t="s">
        <v>72</v>
      </c>
      <c r="C2698" t="s">
        <v>353</v>
      </c>
      <c r="D2698" t="s">
        <v>1272</v>
      </c>
      <c r="E2698" t="s">
        <v>29</v>
      </c>
      <c r="F2698">
        <v>24057</v>
      </c>
      <c r="G2698">
        <v>24209</v>
      </c>
      <c r="H2698">
        <v>1.0063183273059817</v>
      </c>
      <c r="I2698" t="str">
        <f>VLOOKUP($B2698&amp;$E2698,'Employee List'!$A:$E,5,0)</f>
        <v>E-1147</v>
      </c>
    </row>
    <row r="2699" spans="1:9" x14ac:dyDescent="0.35">
      <c r="A2699" t="s">
        <v>1257</v>
      </c>
      <c r="B2699" t="s">
        <v>72</v>
      </c>
      <c r="C2699" t="s">
        <v>353</v>
      </c>
      <c r="D2699" t="s">
        <v>1272</v>
      </c>
      <c r="E2699" t="s">
        <v>30</v>
      </c>
      <c r="F2699">
        <v>24466</v>
      </c>
      <c r="G2699">
        <v>33542</v>
      </c>
      <c r="H2699">
        <v>1.3709637864791957</v>
      </c>
      <c r="I2699" t="str">
        <f>VLOOKUP($B2699&amp;$E2699,'Employee List'!$A:$E,5,0)</f>
        <v>E-1147</v>
      </c>
    </row>
    <row r="2700" spans="1:9" x14ac:dyDescent="0.35">
      <c r="A2700" t="s">
        <v>1257</v>
      </c>
      <c r="B2700" t="s">
        <v>72</v>
      </c>
      <c r="C2700" t="s">
        <v>353</v>
      </c>
      <c r="D2700" t="s">
        <v>1272</v>
      </c>
      <c r="E2700" t="s">
        <v>31</v>
      </c>
      <c r="F2700">
        <v>28466</v>
      </c>
      <c r="G2700">
        <v>23696</v>
      </c>
      <c r="H2700">
        <v>0.83243167287290099</v>
      </c>
      <c r="I2700" t="str">
        <f>VLOOKUP($B2700&amp;$E2700,'Employee List'!$A:$E,5,0)</f>
        <v>E-1147</v>
      </c>
    </row>
    <row r="2701" spans="1:9" x14ac:dyDescent="0.35">
      <c r="A2701" t="s">
        <v>1257</v>
      </c>
      <c r="B2701" t="s">
        <v>72</v>
      </c>
      <c r="C2701" t="s">
        <v>353</v>
      </c>
      <c r="D2701" t="s">
        <v>1259</v>
      </c>
      <c r="E2701" t="s">
        <v>29</v>
      </c>
      <c r="F2701">
        <v>59023</v>
      </c>
      <c r="G2701">
        <v>33674</v>
      </c>
      <c r="H2701">
        <v>0.57052335530217035</v>
      </c>
      <c r="I2701" t="str">
        <f>VLOOKUP($B2701&amp;$E2701,'Employee List'!$A:$E,5,0)</f>
        <v>E-1147</v>
      </c>
    </row>
    <row r="2702" spans="1:9" x14ac:dyDescent="0.35">
      <c r="A2702" t="s">
        <v>1257</v>
      </c>
      <c r="B2702" t="s">
        <v>72</v>
      </c>
      <c r="C2702" t="s">
        <v>353</v>
      </c>
      <c r="D2702" t="s">
        <v>1259</v>
      </c>
      <c r="E2702" t="s">
        <v>30</v>
      </c>
      <c r="F2702">
        <v>62338</v>
      </c>
      <c r="G2702">
        <v>42254</v>
      </c>
      <c r="H2702">
        <v>0.67782091180339443</v>
      </c>
      <c r="I2702" t="str">
        <f>VLOOKUP($B2702&amp;$E2702,'Employee List'!$A:$E,5,0)</f>
        <v>E-1147</v>
      </c>
    </row>
    <row r="2703" spans="1:9" x14ac:dyDescent="0.35">
      <c r="A2703" t="s">
        <v>1257</v>
      </c>
      <c r="B2703" t="s">
        <v>72</v>
      </c>
      <c r="C2703" t="s">
        <v>353</v>
      </c>
      <c r="D2703" t="s">
        <v>1259</v>
      </c>
      <c r="E2703" t="s">
        <v>31</v>
      </c>
      <c r="F2703">
        <v>64231</v>
      </c>
      <c r="G2703">
        <v>43261</v>
      </c>
      <c r="H2703">
        <v>0.67352213105821179</v>
      </c>
      <c r="I2703" t="str">
        <f>VLOOKUP($B2703&amp;$E2703,'Employee List'!$A:$E,5,0)</f>
        <v>E-1147</v>
      </c>
    </row>
    <row r="2704" spans="1:9" x14ac:dyDescent="0.35">
      <c r="A2704" t="s">
        <v>1257</v>
      </c>
      <c r="B2704" t="s">
        <v>72</v>
      </c>
      <c r="C2704" t="s">
        <v>353</v>
      </c>
      <c r="D2704" t="s">
        <v>1273</v>
      </c>
      <c r="E2704" t="s">
        <v>29</v>
      </c>
      <c r="F2704">
        <v>17669</v>
      </c>
      <c r="G2704">
        <v>7002</v>
      </c>
      <c r="H2704">
        <v>0.39628728281170411</v>
      </c>
      <c r="I2704" t="str">
        <f>VLOOKUP($B2704&amp;$E2704,'Employee List'!$A:$E,5,0)</f>
        <v>E-1147</v>
      </c>
    </row>
    <row r="2705" spans="1:9" x14ac:dyDescent="0.35">
      <c r="A2705" t="s">
        <v>1257</v>
      </c>
      <c r="B2705" t="s">
        <v>72</v>
      </c>
      <c r="C2705" t="s">
        <v>353</v>
      </c>
      <c r="D2705" t="s">
        <v>1273</v>
      </c>
      <c r="E2705" t="s">
        <v>30</v>
      </c>
      <c r="F2705">
        <v>16387</v>
      </c>
      <c r="G2705">
        <v>12287</v>
      </c>
      <c r="H2705">
        <v>0.74980167205711845</v>
      </c>
      <c r="I2705" t="str">
        <f>VLOOKUP($B2705&amp;$E2705,'Employee List'!$A:$E,5,0)</f>
        <v>E-1147</v>
      </c>
    </row>
    <row r="2706" spans="1:9" x14ac:dyDescent="0.35">
      <c r="A2706" t="s">
        <v>1257</v>
      </c>
      <c r="B2706" t="s">
        <v>72</v>
      </c>
      <c r="C2706" t="s">
        <v>353</v>
      </c>
      <c r="D2706" t="s">
        <v>1273</v>
      </c>
      <c r="E2706" t="s">
        <v>31</v>
      </c>
      <c r="F2706">
        <v>18688</v>
      </c>
      <c r="G2706">
        <v>6329</v>
      </c>
      <c r="H2706">
        <v>0.33866652397260272</v>
      </c>
      <c r="I2706" t="str">
        <f>VLOOKUP($B2706&amp;$E2706,'Employee List'!$A:$E,5,0)</f>
        <v>E-1147</v>
      </c>
    </row>
    <row r="2707" spans="1:9" x14ac:dyDescent="0.35">
      <c r="A2707" t="s">
        <v>1257</v>
      </c>
      <c r="B2707" t="s">
        <v>72</v>
      </c>
      <c r="C2707" t="s">
        <v>353</v>
      </c>
      <c r="D2707" t="s">
        <v>1275</v>
      </c>
      <c r="E2707" t="s">
        <v>29</v>
      </c>
      <c r="F2707">
        <v>3253</v>
      </c>
      <c r="G2707">
        <v>4699</v>
      </c>
      <c r="H2707">
        <v>1.4445127574546572</v>
      </c>
      <c r="I2707" t="str">
        <f>VLOOKUP($B2707&amp;$E2707,'Employee List'!$A:$E,5,0)</f>
        <v>E-1147</v>
      </c>
    </row>
    <row r="2708" spans="1:9" x14ac:dyDescent="0.35">
      <c r="A2708" t="s">
        <v>1257</v>
      </c>
      <c r="B2708" t="s">
        <v>72</v>
      </c>
      <c r="C2708" t="s">
        <v>353</v>
      </c>
      <c r="D2708" t="s">
        <v>1275</v>
      </c>
      <c r="E2708" t="s">
        <v>30</v>
      </c>
      <c r="F2708">
        <v>2971</v>
      </c>
      <c r="G2708">
        <v>5102</v>
      </c>
      <c r="H2708">
        <v>1.717266913497139</v>
      </c>
      <c r="I2708" t="str">
        <f>VLOOKUP($B2708&amp;$E2708,'Employee List'!$A:$E,5,0)</f>
        <v>E-1147</v>
      </c>
    </row>
    <row r="2709" spans="1:9" x14ac:dyDescent="0.35">
      <c r="A2709" t="s">
        <v>1257</v>
      </c>
      <c r="B2709" t="s">
        <v>72</v>
      </c>
      <c r="C2709" t="s">
        <v>353</v>
      </c>
      <c r="D2709" t="s">
        <v>1275</v>
      </c>
      <c r="E2709" t="s">
        <v>31</v>
      </c>
      <c r="F2709">
        <v>4677</v>
      </c>
      <c r="G2709">
        <v>5744</v>
      </c>
      <c r="H2709">
        <v>1.2281376951036989</v>
      </c>
      <c r="I2709" t="str">
        <f>VLOOKUP($B2709&amp;$E2709,'Employee List'!$A:$E,5,0)</f>
        <v>E-1147</v>
      </c>
    </row>
    <row r="2710" spans="1:9" x14ac:dyDescent="0.35">
      <c r="A2710" t="s">
        <v>1257</v>
      </c>
      <c r="B2710" t="s">
        <v>72</v>
      </c>
      <c r="C2710" t="s">
        <v>353</v>
      </c>
      <c r="D2710" t="s">
        <v>1276</v>
      </c>
      <c r="E2710" t="s">
        <v>29</v>
      </c>
      <c r="F2710">
        <v>3570</v>
      </c>
      <c r="G2710">
        <v>2574</v>
      </c>
      <c r="H2710">
        <v>0.72100840336134453</v>
      </c>
      <c r="I2710" t="str">
        <f>VLOOKUP($B2710&amp;$E2710,'Employee List'!$A:$E,5,0)</f>
        <v>E-1147</v>
      </c>
    </row>
    <row r="2711" spans="1:9" x14ac:dyDescent="0.35">
      <c r="A2711" t="s">
        <v>1257</v>
      </c>
      <c r="B2711" t="s">
        <v>72</v>
      </c>
      <c r="C2711" t="s">
        <v>353</v>
      </c>
      <c r="D2711" t="s">
        <v>1276</v>
      </c>
      <c r="E2711" t="s">
        <v>30</v>
      </c>
      <c r="F2711">
        <v>4051</v>
      </c>
      <c r="G2711">
        <v>4030</v>
      </c>
      <c r="H2711">
        <v>0.99481609479140953</v>
      </c>
      <c r="I2711" t="str">
        <f>VLOOKUP($B2711&amp;$E2711,'Employee List'!$A:$E,5,0)</f>
        <v>E-1147</v>
      </c>
    </row>
    <row r="2712" spans="1:9" x14ac:dyDescent="0.35">
      <c r="A2712" t="s">
        <v>1257</v>
      </c>
      <c r="B2712" t="s">
        <v>72</v>
      </c>
      <c r="C2712" t="s">
        <v>353</v>
      </c>
      <c r="D2712" t="s">
        <v>1276</v>
      </c>
      <c r="E2712" t="s">
        <v>31</v>
      </c>
      <c r="F2712">
        <v>2754</v>
      </c>
      <c r="G2712">
        <v>3672</v>
      </c>
      <c r="H2712">
        <v>1.3333333333333333</v>
      </c>
      <c r="I2712" t="str">
        <f>VLOOKUP($B2712&amp;$E2712,'Employee List'!$A:$E,5,0)</f>
        <v>E-1147</v>
      </c>
    </row>
    <row r="2713" spans="1:9" x14ac:dyDescent="0.35">
      <c r="A2713" t="s">
        <v>1257</v>
      </c>
      <c r="B2713" t="s">
        <v>72</v>
      </c>
      <c r="C2713" t="s">
        <v>353</v>
      </c>
      <c r="D2713" t="s">
        <v>1277</v>
      </c>
      <c r="E2713" t="s">
        <v>29</v>
      </c>
      <c r="F2713">
        <v>8357</v>
      </c>
      <c r="G2713">
        <v>10095</v>
      </c>
      <c r="H2713">
        <v>1.2079693669977265</v>
      </c>
      <c r="I2713" t="str">
        <f>VLOOKUP($B2713&amp;$E2713,'Employee List'!$A:$E,5,0)</f>
        <v>E-1147</v>
      </c>
    </row>
    <row r="2714" spans="1:9" x14ac:dyDescent="0.35">
      <c r="A2714" t="s">
        <v>1257</v>
      </c>
      <c r="B2714" t="s">
        <v>72</v>
      </c>
      <c r="C2714" t="s">
        <v>353</v>
      </c>
      <c r="D2714" t="s">
        <v>1277</v>
      </c>
      <c r="E2714" t="s">
        <v>30</v>
      </c>
      <c r="F2714">
        <v>8569</v>
      </c>
      <c r="G2714">
        <v>15311</v>
      </c>
      <c r="H2714">
        <v>1.7867895903839421</v>
      </c>
      <c r="I2714" t="str">
        <f>VLOOKUP($B2714&amp;$E2714,'Employee List'!$A:$E,5,0)</f>
        <v>E-1147</v>
      </c>
    </row>
    <row r="2715" spans="1:9" x14ac:dyDescent="0.35">
      <c r="A2715" t="s">
        <v>1257</v>
      </c>
      <c r="B2715" t="s">
        <v>72</v>
      </c>
      <c r="C2715" t="s">
        <v>353</v>
      </c>
      <c r="D2715" t="s">
        <v>1277</v>
      </c>
      <c r="E2715" t="s">
        <v>31</v>
      </c>
      <c r="F2715">
        <v>8847</v>
      </c>
      <c r="G2715">
        <v>10331</v>
      </c>
      <c r="H2715">
        <v>1.1677404769978523</v>
      </c>
      <c r="I2715" t="str">
        <f>VLOOKUP($B2715&amp;$E2715,'Employee List'!$A:$E,5,0)</f>
        <v>E-1147</v>
      </c>
    </row>
    <row r="2716" spans="1:9" x14ac:dyDescent="0.35">
      <c r="A2716" t="s">
        <v>1257</v>
      </c>
      <c r="B2716" t="s">
        <v>72</v>
      </c>
      <c r="C2716" t="s">
        <v>353</v>
      </c>
      <c r="D2716" t="s">
        <v>1278</v>
      </c>
      <c r="E2716" t="s">
        <v>29</v>
      </c>
      <c r="F2716">
        <v>18879</v>
      </c>
      <c r="G2716">
        <v>16871</v>
      </c>
      <c r="H2716">
        <v>0.89363843423910161</v>
      </c>
      <c r="I2716" t="str">
        <f>VLOOKUP($B2716&amp;$E2716,'Employee List'!$A:$E,5,0)</f>
        <v>E-1147</v>
      </c>
    </row>
    <row r="2717" spans="1:9" x14ac:dyDescent="0.35">
      <c r="A2717" t="s">
        <v>1257</v>
      </c>
      <c r="B2717" t="s">
        <v>72</v>
      </c>
      <c r="C2717" t="s">
        <v>353</v>
      </c>
      <c r="D2717" t="s">
        <v>1278</v>
      </c>
      <c r="E2717" t="s">
        <v>30</v>
      </c>
      <c r="F2717">
        <v>20646</v>
      </c>
      <c r="G2717">
        <v>12943</v>
      </c>
      <c r="H2717">
        <v>0.62690109464303012</v>
      </c>
      <c r="I2717" t="str">
        <f>VLOOKUP($B2717&amp;$E2717,'Employee List'!$A:$E,5,0)</f>
        <v>E-1147</v>
      </c>
    </row>
    <row r="2718" spans="1:9" x14ac:dyDescent="0.35">
      <c r="A2718" t="s">
        <v>1257</v>
      </c>
      <c r="B2718" t="s">
        <v>72</v>
      </c>
      <c r="C2718" t="s">
        <v>353</v>
      </c>
      <c r="D2718" t="s">
        <v>1278</v>
      </c>
      <c r="E2718" t="s">
        <v>31</v>
      </c>
      <c r="F2718">
        <v>19169</v>
      </c>
      <c r="G2718">
        <v>12683</v>
      </c>
      <c r="H2718">
        <v>0.66164119150712086</v>
      </c>
      <c r="I2718" t="str">
        <f>VLOOKUP($B2718&amp;$E2718,'Employee List'!$A:$E,5,0)</f>
        <v>E-1147</v>
      </c>
    </row>
    <row r="2719" spans="1:9" x14ac:dyDescent="0.35">
      <c r="A2719" t="s">
        <v>1257</v>
      </c>
      <c r="B2719" t="s">
        <v>72</v>
      </c>
      <c r="C2719" t="s">
        <v>353</v>
      </c>
      <c r="D2719" t="s">
        <v>1279</v>
      </c>
      <c r="E2719" t="s">
        <v>29</v>
      </c>
      <c r="F2719">
        <v>3608</v>
      </c>
      <c r="G2719">
        <v>1049</v>
      </c>
      <c r="H2719">
        <v>0.29074279379157431</v>
      </c>
      <c r="I2719" t="str">
        <f>VLOOKUP($B2719&amp;$E2719,'Employee List'!$A:$E,5,0)</f>
        <v>E-1147</v>
      </c>
    </row>
    <row r="2720" spans="1:9" x14ac:dyDescent="0.35">
      <c r="A2720" t="s">
        <v>1257</v>
      </c>
      <c r="B2720" t="s">
        <v>72</v>
      </c>
      <c r="C2720" t="s">
        <v>353</v>
      </c>
      <c r="D2720" t="s">
        <v>1279</v>
      </c>
      <c r="E2720" t="s">
        <v>30</v>
      </c>
      <c r="F2720">
        <v>1356</v>
      </c>
      <c r="G2720">
        <v>4682</v>
      </c>
      <c r="H2720">
        <v>3.4528023598820057</v>
      </c>
      <c r="I2720" t="str">
        <f>VLOOKUP($B2720&amp;$E2720,'Employee List'!$A:$E,5,0)</f>
        <v>E-1147</v>
      </c>
    </row>
    <row r="2721" spans="1:9" x14ac:dyDescent="0.35">
      <c r="A2721" t="s">
        <v>1257</v>
      </c>
      <c r="B2721" t="s">
        <v>72</v>
      </c>
      <c r="C2721" t="s">
        <v>353</v>
      </c>
      <c r="D2721" t="s">
        <v>1279</v>
      </c>
      <c r="E2721" t="s">
        <v>31</v>
      </c>
      <c r="F2721">
        <v>1676</v>
      </c>
      <c r="G2721">
        <v>3765</v>
      </c>
      <c r="H2721">
        <v>2.246420047732697</v>
      </c>
      <c r="I2721" t="str">
        <f>VLOOKUP($B2721&amp;$E2721,'Employee List'!$A:$E,5,0)</f>
        <v>E-1147</v>
      </c>
    </row>
    <row r="2722" spans="1:9" x14ac:dyDescent="0.35">
      <c r="A2722" t="s">
        <v>1257</v>
      </c>
      <c r="B2722" t="s">
        <v>72</v>
      </c>
      <c r="C2722" t="s">
        <v>353</v>
      </c>
      <c r="D2722" t="s">
        <v>1280</v>
      </c>
      <c r="E2722" t="s">
        <v>29</v>
      </c>
      <c r="F2722">
        <v>4548</v>
      </c>
      <c r="G2722">
        <v>2375</v>
      </c>
      <c r="H2722">
        <v>0.522207563764292</v>
      </c>
      <c r="I2722" t="str">
        <f>VLOOKUP($B2722&amp;$E2722,'Employee List'!$A:$E,5,0)</f>
        <v>E-1147</v>
      </c>
    </row>
    <row r="2723" spans="1:9" x14ac:dyDescent="0.35">
      <c r="A2723" t="s">
        <v>1257</v>
      </c>
      <c r="B2723" t="s">
        <v>72</v>
      </c>
      <c r="C2723" t="s">
        <v>353</v>
      </c>
      <c r="D2723" t="s">
        <v>1280</v>
      </c>
      <c r="E2723" t="s">
        <v>30</v>
      </c>
      <c r="F2723">
        <v>1689</v>
      </c>
      <c r="G2723">
        <v>5190</v>
      </c>
      <c r="H2723">
        <v>3.0728241563055061</v>
      </c>
      <c r="I2723" t="str">
        <f>VLOOKUP($B2723&amp;$E2723,'Employee List'!$A:$E,5,0)</f>
        <v>E-1147</v>
      </c>
    </row>
    <row r="2724" spans="1:9" x14ac:dyDescent="0.35">
      <c r="A2724" t="s">
        <v>1257</v>
      </c>
      <c r="B2724" t="s">
        <v>72</v>
      </c>
      <c r="C2724" t="s">
        <v>353</v>
      </c>
      <c r="D2724" t="s">
        <v>1280</v>
      </c>
      <c r="E2724" t="s">
        <v>31</v>
      </c>
      <c r="F2724">
        <v>4129</v>
      </c>
      <c r="G2724">
        <v>2131</v>
      </c>
      <c r="H2724">
        <v>0.51610559457495764</v>
      </c>
      <c r="I2724" t="str">
        <f>VLOOKUP($B2724&amp;$E2724,'Employee List'!$A:$E,5,0)</f>
        <v>E-1147</v>
      </c>
    </row>
    <row r="2725" spans="1:9" x14ac:dyDescent="0.35">
      <c r="A2725" t="s">
        <v>1257</v>
      </c>
      <c r="B2725" t="s">
        <v>72</v>
      </c>
      <c r="C2725" t="s">
        <v>353</v>
      </c>
      <c r="D2725" t="s">
        <v>1262</v>
      </c>
      <c r="E2725" t="s">
        <v>29</v>
      </c>
      <c r="F2725">
        <v>35004</v>
      </c>
      <c r="G2725">
        <v>27473</v>
      </c>
      <c r="H2725">
        <v>0.78485315963889846</v>
      </c>
      <c r="I2725" t="str">
        <f>VLOOKUP($B2725&amp;$E2725,'Employee List'!$A:$E,5,0)</f>
        <v>E-1147</v>
      </c>
    </row>
    <row r="2726" spans="1:9" x14ac:dyDescent="0.35">
      <c r="A2726" t="s">
        <v>1257</v>
      </c>
      <c r="B2726" t="s">
        <v>72</v>
      </c>
      <c r="C2726" t="s">
        <v>353</v>
      </c>
      <c r="D2726" t="s">
        <v>1262</v>
      </c>
      <c r="E2726" t="s">
        <v>30</v>
      </c>
      <c r="F2726">
        <v>35262</v>
      </c>
      <c r="G2726">
        <v>28467</v>
      </c>
      <c r="H2726">
        <v>0.80729964267483412</v>
      </c>
      <c r="I2726" t="str">
        <f>VLOOKUP($B2726&amp;$E2726,'Employee List'!$A:$E,5,0)</f>
        <v>E-1147</v>
      </c>
    </row>
    <row r="2727" spans="1:9" x14ac:dyDescent="0.35">
      <c r="A2727" t="s">
        <v>1257</v>
      </c>
      <c r="B2727" t="s">
        <v>72</v>
      </c>
      <c r="C2727" t="s">
        <v>353</v>
      </c>
      <c r="D2727" t="s">
        <v>1262</v>
      </c>
      <c r="E2727" t="s">
        <v>31</v>
      </c>
      <c r="F2727">
        <v>36625</v>
      </c>
      <c r="G2727">
        <v>21557</v>
      </c>
      <c r="H2727">
        <v>0.58858703071672358</v>
      </c>
      <c r="I2727" t="str">
        <f>VLOOKUP($B2727&amp;$E2727,'Employee List'!$A:$E,5,0)</f>
        <v>E-1147</v>
      </c>
    </row>
    <row r="2728" spans="1:9" x14ac:dyDescent="0.35">
      <c r="A2728" t="s">
        <v>1257</v>
      </c>
      <c r="B2728" t="s">
        <v>72</v>
      </c>
      <c r="C2728" t="s">
        <v>353</v>
      </c>
      <c r="D2728" t="s">
        <v>1282</v>
      </c>
      <c r="E2728" t="s">
        <v>30</v>
      </c>
      <c r="F2728">
        <v>6750</v>
      </c>
      <c r="G2728">
        <v>2296</v>
      </c>
      <c r="H2728">
        <v>0.34014814814814814</v>
      </c>
      <c r="I2728" t="str">
        <f>VLOOKUP($B2728&amp;$E2728,'Employee List'!$A:$E,5,0)</f>
        <v>E-1147</v>
      </c>
    </row>
    <row r="2729" spans="1:9" x14ac:dyDescent="0.35">
      <c r="A2729" t="s">
        <v>1257</v>
      </c>
      <c r="B2729" t="s">
        <v>72</v>
      </c>
      <c r="C2729" t="s">
        <v>353</v>
      </c>
      <c r="D2729" t="s">
        <v>1282</v>
      </c>
      <c r="E2729" t="s">
        <v>31</v>
      </c>
      <c r="F2729">
        <v>5450</v>
      </c>
      <c r="G2729">
        <v>1582</v>
      </c>
      <c r="H2729">
        <v>0.29027522935779815</v>
      </c>
      <c r="I2729" t="str">
        <f>VLOOKUP($B2729&amp;$E2729,'Employee List'!$A:$E,5,0)</f>
        <v>E-1147</v>
      </c>
    </row>
    <row r="2730" spans="1:9" x14ac:dyDescent="0.35">
      <c r="A2730" t="s">
        <v>1257</v>
      </c>
      <c r="B2730" t="s">
        <v>72</v>
      </c>
      <c r="C2730" t="s">
        <v>353</v>
      </c>
      <c r="D2730" t="s">
        <v>1281</v>
      </c>
      <c r="E2730" t="s">
        <v>29</v>
      </c>
      <c r="F2730">
        <v>4063</v>
      </c>
      <c r="G2730">
        <v>6020</v>
      </c>
      <c r="H2730">
        <v>1.481663795225203</v>
      </c>
      <c r="I2730" t="str">
        <f>VLOOKUP($B2730&amp;$E2730,'Employee List'!$A:$E,5,0)</f>
        <v>E-1147</v>
      </c>
    </row>
    <row r="2731" spans="1:9" x14ac:dyDescent="0.35">
      <c r="A2731" t="s">
        <v>1257</v>
      </c>
      <c r="B2731" t="s">
        <v>72</v>
      </c>
      <c r="C2731" t="s">
        <v>353</v>
      </c>
      <c r="D2731" t="s">
        <v>1281</v>
      </c>
      <c r="E2731" t="s">
        <v>30</v>
      </c>
      <c r="F2731">
        <v>5292</v>
      </c>
      <c r="G2731">
        <v>8619</v>
      </c>
      <c r="H2731">
        <v>1.6286848072562359</v>
      </c>
      <c r="I2731" t="str">
        <f>VLOOKUP($B2731&amp;$E2731,'Employee List'!$A:$E,5,0)</f>
        <v>E-1147</v>
      </c>
    </row>
    <row r="2732" spans="1:9" x14ac:dyDescent="0.35">
      <c r="A2732" t="s">
        <v>1257</v>
      </c>
      <c r="B2732" t="s">
        <v>72</v>
      </c>
      <c r="C2732" t="s">
        <v>353</v>
      </c>
      <c r="D2732" t="s">
        <v>1281</v>
      </c>
      <c r="E2732" t="s">
        <v>31</v>
      </c>
      <c r="F2732">
        <v>5172</v>
      </c>
      <c r="G2732">
        <v>5791</v>
      </c>
      <c r="H2732">
        <v>1.1196829079659707</v>
      </c>
      <c r="I2732" t="str">
        <f>VLOOKUP($B2732&amp;$E2732,'Employee List'!$A:$E,5,0)</f>
        <v>E-1147</v>
      </c>
    </row>
    <row r="2733" spans="1:9" x14ac:dyDescent="0.35">
      <c r="A2733" t="s">
        <v>1257</v>
      </c>
      <c r="B2733" t="s">
        <v>73</v>
      </c>
      <c r="C2733" t="s">
        <v>353</v>
      </c>
      <c r="D2733" t="s">
        <v>1274</v>
      </c>
      <c r="E2733" t="s">
        <v>29</v>
      </c>
      <c r="F2733">
        <v>15423</v>
      </c>
      <c r="G2733">
        <v>8954</v>
      </c>
      <c r="H2733">
        <v>0.58056149905984566</v>
      </c>
      <c r="I2733" t="str">
        <f>VLOOKUP($B2733&amp;$E2733,'Employee List'!$A:$E,5,0)</f>
        <v>E-1148</v>
      </c>
    </row>
    <row r="2734" spans="1:9" x14ac:dyDescent="0.35">
      <c r="A2734" t="s">
        <v>1257</v>
      </c>
      <c r="B2734" t="s">
        <v>73</v>
      </c>
      <c r="C2734" t="s">
        <v>353</v>
      </c>
      <c r="D2734" t="s">
        <v>1274</v>
      </c>
      <c r="E2734" t="s">
        <v>30</v>
      </c>
      <c r="F2734">
        <v>15507</v>
      </c>
      <c r="G2734">
        <v>19817</v>
      </c>
      <c r="H2734">
        <v>1.2779389952924485</v>
      </c>
      <c r="I2734" t="str">
        <f>VLOOKUP($B2734&amp;$E2734,'Employee List'!$A:$E,5,0)</f>
        <v>E-1148</v>
      </c>
    </row>
    <row r="2735" spans="1:9" x14ac:dyDescent="0.35">
      <c r="A2735" t="s">
        <v>1257</v>
      </c>
      <c r="B2735" t="s">
        <v>73</v>
      </c>
      <c r="C2735" t="s">
        <v>353</v>
      </c>
      <c r="D2735" t="s">
        <v>1274</v>
      </c>
      <c r="E2735" t="s">
        <v>31</v>
      </c>
      <c r="F2735">
        <v>16253</v>
      </c>
      <c r="G2735">
        <v>12658</v>
      </c>
      <c r="H2735">
        <v>0.77881006583399992</v>
      </c>
      <c r="I2735" t="str">
        <f>VLOOKUP($B2735&amp;$E2735,'Employee List'!$A:$E,5,0)</f>
        <v>E-1148</v>
      </c>
    </row>
    <row r="2736" spans="1:9" x14ac:dyDescent="0.35">
      <c r="A2736" t="s">
        <v>1257</v>
      </c>
      <c r="B2736" t="s">
        <v>73</v>
      </c>
      <c r="C2736" t="s">
        <v>353</v>
      </c>
      <c r="D2736" t="s">
        <v>1263</v>
      </c>
      <c r="E2736" t="s">
        <v>29</v>
      </c>
      <c r="F2736">
        <v>3547</v>
      </c>
      <c r="G2736">
        <v>2412</v>
      </c>
      <c r="H2736">
        <v>0.68001127713560761</v>
      </c>
      <c r="I2736" t="str">
        <f>VLOOKUP($B2736&amp;$E2736,'Employee List'!$A:$E,5,0)</f>
        <v>E-1148</v>
      </c>
    </row>
    <row r="2737" spans="1:9" x14ac:dyDescent="0.35">
      <c r="A2737" t="s">
        <v>1257</v>
      </c>
      <c r="B2737" t="s">
        <v>73</v>
      </c>
      <c r="C2737" t="s">
        <v>353</v>
      </c>
      <c r="D2737" t="s">
        <v>1263</v>
      </c>
      <c r="E2737" t="s">
        <v>30</v>
      </c>
      <c r="F2737">
        <v>3075</v>
      </c>
      <c r="G2737">
        <v>2866</v>
      </c>
      <c r="H2737">
        <v>0.93203252032520323</v>
      </c>
      <c r="I2737" t="str">
        <f>VLOOKUP($B2737&amp;$E2737,'Employee List'!$A:$E,5,0)</f>
        <v>E-1148</v>
      </c>
    </row>
    <row r="2738" spans="1:9" x14ac:dyDescent="0.35">
      <c r="A2738" t="s">
        <v>1257</v>
      </c>
      <c r="B2738" t="s">
        <v>73</v>
      </c>
      <c r="C2738" t="s">
        <v>353</v>
      </c>
      <c r="D2738" t="s">
        <v>1263</v>
      </c>
      <c r="E2738" t="s">
        <v>31</v>
      </c>
      <c r="F2738">
        <v>2881</v>
      </c>
      <c r="G2738">
        <v>1993</v>
      </c>
      <c r="H2738">
        <v>0.69177368969107944</v>
      </c>
      <c r="I2738" t="str">
        <f>VLOOKUP($B2738&amp;$E2738,'Employee List'!$A:$E,5,0)</f>
        <v>E-1148</v>
      </c>
    </row>
    <row r="2739" spans="1:9" x14ac:dyDescent="0.35">
      <c r="A2739" t="s">
        <v>1257</v>
      </c>
      <c r="B2739" t="s">
        <v>73</v>
      </c>
      <c r="C2739" t="s">
        <v>353</v>
      </c>
      <c r="D2739" t="s">
        <v>1264</v>
      </c>
      <c r="E2739" t="s">
        <v>29</v>
      </c>
      <c r="F2739">
        <v>22315</v>
      </c>
      <c r="G2739">
        <v>2811</v>
      </c>
      <c r="H2739">
        <v>0.12596907909477931</v>
      </c>
      <c r="I2739" t="str">
        <f>VLOOKUP($B2739&amp;$E2739,'Employee List'!$A:$E,5,0)</f>
        <v>E-1148</v>
      </c>
    </row>
    <row r="2740" spans="1:9" x14ac:dyDescent="0.35">
      <c r="A2740" t="s">
        <v>1257</v>
      </c>
      <c r="B2740" t="s">
        <v>73</v>
      </c>
      <c r="C2740" t="s">
        <v>353</v>
      </c>
      <c r="D2740" t="s">
        <v>1264</v>
      </c>
      <c r="E2740" t="s">
        <v>30</v>
      </c>
      <c r="F2740">
        <v>21349</v>
      </c>
      <c r="G2740">
        <v>1660</v>
      </c>
      <c r="H2740">
        <v>7.7755398379315194E-2</v>
      </c>
      <c r="I2740" t="str">
        <f>VLOOKUP($B2740&amp;$E2740,'Employee List'!$A:$E,5,0)</f>
        <v>E-1148</v>
      </c>
    </row>
    <row r="2741" spans="1:9" x14ac:dyDescent="0.35">
      <c r="A2741" t="s">
        <v>1257</v>
      </c>
      <c r="B2741" t="s">
        <v>73</v>
      </c>
      <c r="C2741" t="s">
        <v>353</v>
      </c>
      <c r="D2741" t="s">
        <v>1264</v>
      </c>
      <c r="E2741" t="s">
        <v>31</v>
      </c>
      <c r="F2741">
        <v>22389</v>
      </c>
      <c r="G2741">
        <v>5288</v>
      </c>
      <c r="H2741">
        <v>0.23618741346196792</v>
      </c>
      <c r="I2741" t="str">
        <f>VLOOKUP($B2741&amp;$E2741,'Employee List'!$A:$E,5,0)</f>
        <v>E-1148</v>
      </c>
    </row>
    <row r="2742" spans="1:9" x14ac:dyDescent="0.35">
      <c r="A2742" t="s">
        <v>1257</v>
      </c>
      <c r="B2742" t="s">
        <v>73</v>
      </c>
      <c r="C2742" t="s">
        <v>353</v>
      </c>
      <c r="D2742" t="s">
        <v>1265</v>
      </c>
      <c r="E2742" t="s">
        <v>29</v>
      </c>
      <c r="F2742">
        <v>5237</v>
      </c>
      <c r="G2742">
        <v>5444</v>
      </c>
      <c r="H2742">
        <v>1.0395264464388008</v>
      </c>
      <c r="I2742" t="str">
        <f>VLOOKUP($B2742&amp;$E2742,'Employee List'!$A:$E,5,0)</f>
        <v>E-1148</v>
      </c>
    </row>
    <row r="2743" spans="1:9" x14ac:dyDescent="0.35">
      <c r="A2743" t="s">
        <v>1257</v>
      </c>
      <c r="B2743" t="s">
        <v>73</v>
      </c>
      <c r="C2743" t="s">
        <v>353</v>
      </c>
      <c r="D2743" t="s">
        <v>1265</v>
      </c>
      <c r="E2743" t="s">
        <v>30</v>
      </c>
      <c r="F2743">
        <v>4343</v>
      </c>
      <c r="G2743">
        <v>7708</v>
      </c>
      <c r="H2743">
        <v>1.7748100391434491</v>
      </c>
      <c r="I2743" t="str">
        <f>VLOOKUP($B2743&amp;$E2743,'Employee List'!$A:$E,5,0)</f>
        <v>E-1148</v>
      </c>
    </row>
    <row r="2744" spans="1:9" x14ac:dyDescent="0.35">
      <c r="A2744" t="s">
        <v>1257</v>
      </c>
      <c r="B2744" t="s">
        <v>73</v>
      </c>
      <c r="C2744" t="s">
        <v>353</v>
      </c>
      <c r="D2744" t="s">
        <v>1265</v>
      </c>
      <c r="E2744" t="s">
        <v>31</v>
      </c>
      <c r="F2744">
        <v>2264</v>
      </c>
      <c r="G2744">
        <v>9032</v>
      </c>
      <c r="H2744">
        <v>3.989399293286219</v>
      </c>
      <c r="I2744" t="str">
        <f>VLOOKUP($B2744&amp;$E2744,'Employee List'!$A:$E,5,0)</f>
        <v>E-1148</v>
      </c>
    </row>
    <row r="2745" spans="1:9" x14ac:dyDescent="0.35">
      <c r="A2745" t="s">
        <v>1257</v>
      </c>
      <c r="B2745" t="s">
        <v>73</v>
      </c>
      <c r="C2745" t="s">
        <v>353</v>
      </c>
      <c r="D2745" t="s">
        <v>1260</v>
      </c>
      <c r="E2745" t="s">
        <v>29</v>
      </c>
      <c r="F2745">
        <v>75134</v>
      </c>
      <c r="G2745">
        <v>29617</v>
      </c>
      <c r="H2745">
        <v>0.3941890488992999</v>
      </c>
      <c r="I2745" t="str">
        <f>VLOOKUP($B2745&amp;$E2745,'Employee List'!$A:$E,5,0)</f>
        <v>E-1148</v>
      </c>
    </row>
    <row r="2746" spans="1:9" x14ac:dyDescent="0.35">
      <c r="A2746" t="s">
        <v>1257</v>
      </c>
      <c r="B2746" t="s">
        <v>73</v>
      </c>
      <c r="C2746" t="s">
        <v>353</v>
      </c>
      <c r="D2746" t="s">
        <v>1260</v>
      </c>
      <c r="E2746" t="s">
        <v>30</v>
      </c>
      <c r="F2746">
        <v>73582</v>
      </c>
      <c r="G2746">
        <v>66435</v>
      </c>
      <c r="H2746">
        <v>0.90287026718490937</v>
      </c>
      <c r="I2746" t="str">
        <f>VLOOKUP($B2746&amp;$E2746,'Employee List'!$A:$E,5,0)</f>
        <v>E-1148</v>
      </c>
    </row>
    <row r="2747" spans="1:9" x14ac:dyDescent="0.35">
      <c r="A2747" t="s">
        <v>1257</v>
      </c>
      <c r="B2747" t="s">
        <v>73</v>
      </c>
      <c r="C2747" t="s">
        <v>353</v>
      </c>
      <c r="D2747" t="s">
        <v>1260</v>
      </c>
      <c r="E2747" t="s">
        <v>31</v>
      </c>
      <c r="F2747">
        <v>83930</v>
      </c>
      <c r="G2747">
        <v>96345</v>
      </c>
      <c r="H2747">
        <v>1.1479208864529966</v>
      </c>
      <c r="I2747" t="str">
        <f>VLOOKUP($B2747&amp;$E2747,'Employee List'!$A:$E,5,0)</f>
        <v>E-1148</v>
      </c>
    </row>
    <row r="2748" spans="1:9" x14ac:dyDescent="0.35">
      <c r="A2748" t="s">
        <v>1257</v>
      </c>
      <c r="B2748" t="s">
        <v>73</v>
      </c>
      <c r="C2748" t="s">
        <v>353</v>
      </c>
      <c r="D2748" t="s">
        <v>1261</v>
      </c>
      <c r="E2748" t="s">
        <v>29</v>
      </c>
      <c r="F2748">
        <v>87724</v>
      </c>
      <c r="G2748">
        <v>77053</v>
      </c>
      <c r="H2748">
        <v>0.87835712005836486</v>
      </c>
      <c r="I2748" t="str">
        <f>VLOOKUP($B2748&amp;$E2748,'Employee List'!$A:$E,5,0)</f>
        <v>E-1148</v>
      </c>
    </row>
    <row r="2749" spans="1:9" x14ac:dyDescent="0.35">
      <c r="A2749" t="s">
        <v>1257</v>
      </c>
      <c r="B2749" t="s">
        <v>73</v>
      </c>
      <c r="C2749" t="s">
        <v>353</v>
      </c>
      <c r="D2749" t="s">
        <v>1261</v>
      </c>
      <c r="E2749" t="s">
        <v>30</v>
      </c>
      <c r="F2749">
        <v>87414</v>
      </c>
      <c r="G2749">
        <v>109952</v>
      </c>
      <c r="H2749">
        <v>1.2578305534582561</v>
      </c>
      <c r="I2749" t="str">
        <f>VLOOKUP($B2749&amp;$E2749,'Employee List'!$A:$E,5,0)</f>
        <v>E-1148</v>
      </c>
    </row>
    <row r="2750" spans="1:9" x14ac:dyDescent="0.35">
      <c r="A2750" t="s">
        <v>1257</v>
      </c>
      <c r="B2750" t="s">
        <v>73</v>
      </c>
      <c r="C2750" t="s">
        <v>353</v>
      </c>
      <c r="D2750" t="s">
        <v>1261</v>
      </c>
      <c r="E2750" t="s">
        <v>31</v>
      </c>
      <c r="F2750">
        <v>90865</v>
      </c>
      <c r="G2750">
        <v>86075</v>
      </c>
      <c r="H2750">
        <v>0.94728443294998077</v>
      </c>
      <c r="I2750" t="str">
        <f>VLOOKUP($B2750&amp;$E2750,'Employee List'!$A:$E,5,0)</f>
        <v>E-1148</v>
      </c>
    </row>
    <row r="2751" spans="1:9" x14ac:dyDescent="0.35">
      <c r="A2751" t="s">
        <v>1257</v>
      </c>
      <c r="B2751" t="s">
        <v>73</v>
      </c>
      <c r="C2751" t="s">
        <v>353</v>
      </c>
      <c r="D2751" t="s">
        <v>1266</v>
      </c>
      <c r="E2751" t="s">
        <v>29</v>
      </c>
      <c r="F2751">
        <v>128226</v>
      </c>
      <c r="G2751">
        <v>106657</v>
      </c>
      <c r="H2751">
        <v>0.83178918472072749</v>
      </c>
      <c r="I2751" t="str">
        <f>VLOOKUP($B2751&amp;$E2751,'Employee List'!$A:$E,5,0)</f>
        <v>E-1148</v>
      </c>
    </row>
    <row r="2752" spans="1:9" x14ac:dyDescent="0.35">
      <c r="A2752" t="s">
        <v>1257</v>
      </c>
      <c r="B2752" t="s">
        <v>73</v>
      </c>
      <c r="C2752" t="s">
        <v>353</v>
      </c>
      <c r="D2752" t="s">
        <v>1266</v>
      </c>
      <c r="E2752" t="s">
        <v>30</v>
      </c>
      <c r="F2752">
        <v>134693</v>
      </c>
      <c r="G2752">
        <v>189049</v>
      </c>
      <c r="H2752">
        <v>1.403554750432465</v>
      </c>
      <c r="I2752" t="str">
        <f>VLOOKUP($B2752&amp;$E2752,'Employee List'!$A:$E,5,0)</f>
        <v>E-1148</v>
      </c>
    </row>
    <row r="2753" spans="1:9" x14ac:dyDescent="0.35">
      <c r="A2753" t="s">
        <v>1257</v>
      </c>
      <c r="B2753" t="s">
        <v>73</v>
      </c>
      <c r="C2753" t="s">
        <v>353</v>
      </c>
      <c r="D2753" t="s">
        <v>1266</v>
      </c>
      <c r="E2753" t="s">
        <v>31</v>
      </c>
      <c r="F2753">
        <v>135197</v>
      </c>
      <c r="G2753">
        <v>119789</v>
      </c>
      <c r="H2753">
        <v>0.88603297410445503</v>
      </c>
      <c r="I2753" t="str">
        <f>VLOOKUP($B2753&amp;$E2753,'Employee List'!$A:$E,5,0)</f>
        <v>E-1148</v>
      </c>
    </row>
    <row r="2754" spans="1:9" x14ac:dyDescent="0.35">
      <c r="A2754" t="s">
        <v>1257</v>
      </c>
      <c r="B2754" t="s">
        <v>73</v>
      </c>
      <c r="C2754" t="s">
        <v>353</v>
      </c>
      <c r="D2754" t="s">
        <v>1267</v>
      </c>
      <c r="E2754" t="s">
        <v>29</v>
      </c>
      <c r="F2754">
        <v>55391</v>
      </c>
      <c r="G2754">
        <v>44131</v>
      </c>
      <c r="H2754">
        <v>0.79671787835568952</v>
      </c>
      <c r="I2754" t="str">
        <f>VLOOKUP($B2754&amp;$E2754,'Employee List'!$A:$E,5,0)</f>
        <v>E-1148</v>
      </c>
    </row>
    <row r="2755" spans="1:9" x14ac:dyDescent="0.35">
      <c r="A2755" t="s">
        <v>1257</v>
      </c>
      <c r="B2755" t="s">
        <v>73</v>
      </c>
      <c r="C2755" t="s">
        <v>353</v>
      </c>
      <c r="D2755" t="s">
        <v>1267</v>
      </c>
      <c r="E2755" t="s">
        <v>30</v>
      </c>
      <c r="F2755">
        <v>58393</v>
      </c>
      <c r="G2755">
        <v>72811</v>
      </c>
      <c r="H2755">
        <v>1.2469131573990033</v>
      </c>
      <c r="I2755" t="str">
        <f>VLOOKUP($B2755&amp;$E2755,'Employee List'!$A:$E,5,0)</f>
        <v>E-1148</v>
      </c>
    </row>
    <row r="2756" spans="1:9" x14ac:dyDescent="0.35">
      <c r="A2756" t="s">
        <v>1257</v>
      </c>
      <c r="B2756" t="s">
        <v>73</v>
      </c>
      <c r="C2756" t="s">
        <v>353</v>
      </c>
      <c r="D2756" t="s">
        <v>1267</v>
      </c>
      <c r="E2756" t="s">
        <v>31</v>
      </c>
      <c r="F2756">
        <v>56755</v>
      </c>
      <c r="G2756">
        <v>66104</v>
      </c>
      <c r="H2756">
        <v>1.1647255748392211</v>
      </c>
      <c r="I2756" t="str">
        <f>VLOOKUP($B2756&amp;$E2756,'Employee List'!$A:$E,5,0)</f>
        <v>E-1148</v>
      </c>
    </row>
    <row r="2757" spans="1:9" x14ac:dyDescent="0.35">
      <c r="A2757" t="s">
        <v>1257</v>
      </c>
      <c r="B2757" t="s">
        <v>73</v>
      </c>
      <c r="C2757" t="s">
        <v>353</v>
      </c>
      <c r="D2757" t="s">
        <v>1268</v>
      </c>
      <c r="E2757" t="s">
        <v>29</v>
      </c>
      <c r="F2757">
        <v>14930</v>
      </c>
      <c r="G2757">
        <v>2886</v>
      </c>
      <c r="H2757">
        <v>0.19330207635632954</v>
      </c>
      <c r="I2757" t="str">
        <f>VLOOKUP($B2757&amp;$E2757,'Employee List'!$A:$E,5,0)</f>
        <v>E-1148</v>
      </c>
    </row>
    <row r="2758" spans="1:9" x14ac:dyDescent="0.35">
      <c r="A2758" t="s">
        <v>1257</v>
      </c>
      <c r="B2758" t="s">
        <v>73</v>
      </c>
      <c r="C2758" t="s">
        <v>353</v>
      </c>
      <c r="D2758" t="s">
        <v>1268</v>
      </c>
      <c r="E2758" t="s">
        <v>30</v>
      </c>
      <c r="F2758">
        <v>12590</v>
      </c>
      <c r="G2758">
        <v>10207</v>
      </c>
      <c r="H2758">
        <v>0.81072279586973783</v>
      </c>
      <c r="I2758" t="str">
        <f>VLOOKUP($B2758&amp;$E2758,'Employee List'!$A:$E,5,0)</f>
        <v>E-1148</v>
      </c>
    </row>
    <row r="2759" spans="1:9" x14ac:dyDescent="0.35">
      <c r="A2759" t="s">
        <v>1257</v>
      </c>
      <c r="B2759" t="s">
        <v>73</v>
      </c>
      <c r="C2759" t="s">
        <v>353</v>
      </c>
      <c r="D2759" t="s">
        <v>1268</v>
      </c>
      <c r="E2759" t="s">
        <v>31</v>
      </c>
      <c r="F2759">
        <v>10609</v>
      </c>
      <c r="G2759">
        <v>8597</v>
      </c>
      <c r="H2759">
        <v>0.8103497030822886</v>
      </c>
      <c r="I2759" t="str">
        <f>VLOOKUP($B2759&amp;$E2759,'Employee List'!$A:$E,5,0)</f>
        <v>E-1148</v>
      </c>
    </row>
    <row r="2760" spans="1:9" x14ac:dyDescent="0.35">
      <c r="A2760" t="s">
        <v>1257</v>
      </c>
      <c r="B2760" t="s">
        <v>73</v>
      </c>
      <c r="C2760" t="s">
        <v>353</v>
      </c>
      <c r="D2760" t="s">
        <v>1269</v>
      </c>
      <c r="E2760" t="s">
        <v>29</v>
      </c>
      <c r="F2760">
        <v>7456</v>
      </c>
      <c r="G2760">
        <v>7713</v>
      </c>
      <c r="H2760">
        <v>1.0344688841201717</v>
      </c>
      <c r="I2760" t="str">
        <f>VLOOKUP($B2760&amp;$E2760,'Employee List'!$A:$E,5,0)</f>
        <v>E-1148</v>
      </c>
    </row>
    <row r="2761" spans="1:9" x14ac:dyDescent="0.35">
      <c r="A2761" t="s">
        <v>1257</v>
      </c>
      <c r="B2761" t="s">
        <v>73</v>
      </c>
      <c r="C2761" t="s">
        <v>353</v>
      </c>
      <c r="D2761" t="s">
        <v>1269</v>
      </c>
      <c r="E2761" t="s">
        <v>30</v>
      </c>
      <c r="F2761">
        <v>9972</v>
      </c>
      <c r="G2761">
        <v>16573</v>
      </c>
      <c r="H2761">
        <v>1.6619534697152025</v>
      </c>
      <c r="I2761" t="str">
        <f>VLOOKUP($B2761&amp;$E2761,'Employee List'!$A:$E,5,0)</f>
        <v>E-1148</v>
      </c>
    </row>
    <row r="2762" spans="1:9" x14ac:dyDescent="0.35">
      <c r="A2762" t="s">
        <v>1257</v>
      </c>
      <c r="B2762" t="s">
        <v>73</v>
      </c>
      <c r="C2762" t="s">
        <v>353</v>
      </c>
      <c r="D2762" t="s">
        <v>1269</v>
      </c>
      <c r="E2762" t="s">
        <v>31</v>
      </c>
      <c r="F2762">
        <v>6958</v>
      </c>
      <c r="G2762">
        <v>17749</v>
      </c>
      <c r="H2762">
        <v>2.5508766887036503</v>
      </c>
      <c r="I2762" t="str">
        <f>VLOOKUP($B2762&amp;$E2762,'Employee List'!$A:$E,5,0)</f>
        <v>E-1148</v>
      </c>
    </row>
    <row r="2763" spans="1:9" x14ac:dyDescent="0.35">
      <c r="A2763" t="s">
        <v>1257</v>
      </c>
      <c r="B2763" t="s">
        <v>73</v>
      </c>
      <c r="C2763" t="s">
        <v>353</v>
      </c>
      <c r="D2763" t="s">
        <v>1270</v>
      </c>
      <c r="E2763" t="s">
        <v>29</v>
      </c>
      <c r="F2763">
        <v>10054</v>
      </c>
      <c r="G2763">
        <v>10803</v>
      </c>
      <c r="H2763">
        <v>1.0744977123532922</v>
      </c>
      <c r="I2763" t="str">
        <f>VLOOKUP($B2763&amp;$E2763,'Employee List'!$A:$E,5,0)</f>
        <v>E-1148</v>
      </c>
    </row>
    <row r="2764" spans="1:9" x14ac:dyDescent="0.35">
      <c r="A2764" t="s">
        <v>1257</v>
      </c>
      <c r="B2764" t="s">
        <v>73</v>
      </c>
      <c r="C2764" t="s">
        <v>353</v>
      </c>
      <c r="D2764" t="s">
        <v>1270</v>
      </c>
      <c r="E2764" t="s">
        <v>30</v>
      </c>
      <c r="F2764">
        <v>12157</v>
      </c>
      <c r="G2764">
        <v>12935</v>
      </c>
      <c r="H2764">
        <v>1.0639960516574813</v>
      </c>
      <c r="I2764" t="str">
        <f>VLOOKUP($B2764&amp;$E2764,'Employee List'!$A:$E,5,0)</f>
        <v>E-1148</v>
      </c>
    </row>
    <row r="2765" spans="1:9" x14ac:dyDescent="0.35">
      <c r="A2765" t="s">
        <v>1257</v>
      </c>
      <c r="B2765" t="s">
        <v>73</v>
      </c>
      <c r="C2765" t="s">
        <v>353</v>
      </c>
      <c r="D2765" t="s">
        <v>1270</v>
      </c>
      <c r="E2765" t="s">
        <v>31</v>
      </c>
      <c r="F2765">
        <v>12057</v>
      </c>
      <c r="G2765">
        <v>12160</v>
      </c>
      <c r="H2765">
        <v>1.0085427552459152</v>
      </c>
      <c r="I2765" t="str">
        <f>VLOOKUP($B2765&amp;$E2765,'Employee List'!$A:$E,5,0)</f>
        <v>E-1148</v>
      </c>
    </row>
    <row r="2766" spans="1:9" x14ac:dyDescent="0.35">
      <c r="A2766" t="s">
        <v>1257</v>
      </c>
      <c r="B2766" t="s">
        <v>73</v>
      </c>
      <c r="C2766" t="s">
        <v>353</v>
      </c>
      <c r="D2766" t="s">
        <v>1271</v>
      </c>
      <c r="E2766" t="s">
        <v>29</v>
      </c>
      <c r="F2766">
        <v>20177</v>
      </c>
      <c r="G2766">
        <v>7250</v>
      </c>
      <c r="H2766">
        <v>0.35932001784209744</v>
      </c>
      <c r="I2766" t="str">
        <f>VLOOKUP($B2766&amp;$E2766,'Employee List'!$A:$E,5,0)</f>
        <v>E-1148</v>
      </c>
    </row>
    <row r="2767" spans="1:9" x14ac:dyDescent="0.35">
      <c r="A2767" t="s">
        <v>1257</v>
      </c>
      <c r="B2767" t="s">
        <v>73</v>
      </c>
      <c r="C2767" t="s">
        <v>353</v>
      </c>
      <c r="D2767" t="s">
        <v>1271</v>
      </c>
      <c r="E2767" t="s">
        <v>30</v>
      </c>
      <c r="F2767">
        <v>22421</v>
      </c>
      <c r="G2767">
        <v>10604</v>
      </c>
      <c r="H2767">
        <v>0.47294946701752821</v>
      </c>
      <c r="I2767" t="str">
        <f>VLOOKUP($B2767&amp;$E2767,'Employee List'!$A:$E,5,0)</f>
        <v>E-1148</v>
      </c>
    </row>
    <row r="2768" spans="1:9" x14ac:dyDescent="0.35">
      <c r="A2768" t="s">
        <v>1257</v>
      </c>
      <c r="B2768" t="s">
        <v>73</v>
      </c>
      <c r="C2768" t="s">
        <v>353</v>
      </c>
      <c r="D2768" t="s">
        <v>1271</v>
      </c>
      <c r="E2768" t="s">
        <v>31</v>
      </c>
      <c r="F2768">
        <v>21919</v>
      </c>
      <c r="G2768">
        <v>9987</v>
      </c>
      <c r="H2768">
        <v>0.45563210000456228</v>
      </c>
      <c r="I2768" t="str">
        <f>VLOOKUP($B2768&amp;$E2768,'Employee List'!$A:$E,5,0)</f>
        <v>E-1148</v>
      </c>
    </row>
    <row r="2769" spans="1:9" x14ac:dyDescent="0.35">
      <c r="A2769" t="s">
        <v>1257</v>
      </c>
      <c r="B2769" t="s">
        <v>73</v>
      </c>
      <c r="C2769" t="s">
        <v>353</v>
      </c>
      <c r="D2769" t="s">
        <v>1258</v>
      </c>
      <c r="E2769" t="s">
        <v>29</v>
      </c>
      <c r="F2769">
        <v>202645</v>
      </c>
      <c r="G2769">
        <v>122755</v>
      </c>
      <c r="H2769">
        <v>0.60576377408769033</v>
      </c>
      <c r="I2769" t="str">
        <f>VLOOKUP($B2769&amp;$E2769,'Employee List'!$A:$E,5,0)</f>
        <v>E-1148</v>
      </c>
    </row>
    <row r="2770" spans="1:9" x14ac:dyDescent="0.35">
      <c r="A2770" t="s">
        <v>1257</v>
      </c>
      <c r="B2770" t="s">
        <v>73</v>
      </c>
      <c r="C2770" t="s">
        <v>353</v>
      </c>
      <c r="D2770" t="s">
        <v>1258</v>
      </c>
      <c r="E2770" t="s">
        <v>30</v>
      </c>
      <c r="F2770">
        <v>199198</v>
      </c>
      <c r="G2770">
        <v>188327</v>
      </c>
      <c r="H2770">
        <v>0.94542615889717774</v>
      </c>
      <c r="I2770" t="str">
        <f>VLOOKUP($B2770&amp;$E2770,'Employee List'!$A:$E,5,0)</f>
        <v>E-1148</v>
      </c>
    </row>
    <row r="2771" spans="1:9" x14ac:dyDescent="0.35">
      <c r="A2771" t="s">
        <v>1257</v>
      </c>
      <c r="B2771" t="s">
        <v>73</v>
      </c>
      <c r="C2771" t="s">
        <v>353</v>
      </c>
      <c r="D2771" t="s">
        <v>1258</v>
      </c>
      <c r="E2771" t="s">
        <v>31</v>
      </c>
      <c r="F2771">
        <v>190054</v>
      </c>
      <c r="G2771">
        <v>109513</v>
      </c>
      <c r="H2771">
        <v>0.57622044261104743</v>
      </c>
      <c r="I2771" t="str">
        <f>VLOOKUP($B2771&amp;$E2771,'Employee List'!$A:$E,5,0)</f>
        <v>E-1148</v>
      </c>
    </row>
    <row r="2772" spans="1:9" x14ac:dyDescent="0.35">
      <c r="A2772" t="s">
        <v>1257</v>
      </c>
      <c r="B2772" t="s">
        <v>73</v>
      </c>
      <c r="C2772" t="s">
        <v>353</v>
      </c>
      <c r="D2772" t="s">
        <v>1272</v>
      </c>
      <c r="E2772" t="s">
        <v>29</v>
      </c>
      <c r="F2772">
        <v>17597</v>
      </c>
      <c r="G2772">
        <v>5035</v>
      </c>
      <c r="H2772">
        <v>0.28612831732681709</v>
      </c>
      <c r="I2772" t="str">
        <f>VLOOKUP($B2772&amp;$E2772,'Employee List'!$A:$E,5,0)</f>
        <v>E-1148</v>
      </c>
    </row>
    <row r="2773" spans="1:9" x14ac:dyDescent="0.35">
      <c r="A2773" t="s">
        <v>1257</v>
      </c>
      <c r="B2773" t="s">
        <v>73</v>
      </c>
      <c r="C2773" t="s">
        <v>353</v>
      </c>
      <c r="D2773" t="s">
        <v>1272</v>
      </c>
      <c r="E2773" t="s">
        <v>30</v>
      </c>
      <c r="F2773">
        <v>18319</v>
      </c>
      <c r="G2773">
        <v>5814</v>
      </c>
      <c r="H2773">
        <v>0.31737540258747748</v>
      </c>
      <c r="I2773" t="str">
        <f>VLOOKUP($B2773&amp;$E2773,'Employee List'!$A:$E,5,0)</f>
        <v>E-1148</v>
      </c>
    </row>
    <row r="2774" spans="1:9" x14ac:dyDescent="0.35">
      <c r="A2774" t="s">
        <v>1257</v>
      </c>
      <c r="B2774" t="s">
        <v>73</v>
      </c>
      <c r="C2774" t="s">
        <v>353</v>
      </c>
      <c r="D2774" t="s">
        <v>1272</v>
      </c>
      <c r="E2774" t="s">
        <v>31</v>
      </c>
      <c r="F2774">
        <v>18482</v>
      </c>
      <c r="G2774">
        <v>15599</v>
      </c>
      <c r="H2774">
        <v>0.84401038848609455</v>
      </c>
      <c r="I2774" t="str">
        <f>VLOOKUP($B2774&amp;$E2774,'Employee List'!$A:$E,5,0)</f>
        <v>E-1148</v>
      </c>
    </row>
    <row r="2775" spans="1:9" x14ac:dyDescent="0.35">
      <c r="A2775" t="s">
        <v>1257</v>
      </c>
      <c r="B2775" t="s">
        <v>73</v>
      </c>
      <c r="C2775" t="s">
        <v>353</v>
      </c>
      <c r="D2775" t="s">
        <v>1259</v>
      </c>
      <c r="E2775" t="s">
        <v>29</v>
      </c>
      <c r="F2775">
        <v>24449</v>
      </c>
      <c r="G2775">
        <v>10806</v>
      </c>
      <c r="H2775">
        <v>0.44198126712748986</v>
      </c>
      <c r="I2775" t="str">
        <f>VLOOKUP($B2775&amp;$E2775,'Employee List'!$A:$E,5,0)</f>
        <v>E-1148</v>
      </c>
    </row>
    <row r="2776" spans="1:9" x14ac:dyDescent="0.35">
      <c r="A2776" t="s">
        <v>1257</v>
      </c>
      <c r="B2776" t="s">
        <v>73</v>
      </c>
      <c r="C2776" t="s">
        <v>353</v>
      </c>
      <c r="D2776" t="s">
        <v>1259</v>
      </c>
      <c r="E2776" t="s">
        <v>30</v>
      </c>
      <c r="F2776">
        <v>24312</v>
      </c>
      <c r="G2776">
        <v>25847</v>
      </c>
      <c r="H2776">
        <v>1.0631375452451464</v>
      </c>
      <c r="I2776" t="str">
        <f>VLOOKUP($B2776&amp;$E2776,'Employee List'!$A:$E,5,0)</f>
        <v>E-1148</v>
      </c>
    </row>
    <row r="2777" spans="1:9" x14ac:dyDescent="0.35">
      <c r="A2777" t="s">
        <v>1257</v>
      </c>
      <c r="B2777" t="s">
        <v>73</v>
      </c>
      <c r="C2777" t="s">
        <v>353</v>
      </c>
      <c r="D2777" t="s">
        <v>1259</v>
      </c>
      <c r="E2777" t="s">
        <v>31</v>
      </c>
      <c r="F2777">
        <v>25022</v>
      </c>
      <c r="G2777">
        <v>15224</v>
      </c>
      <c r="H2777">
        <v>0.60842458636399965</v>
      </c>
      <c r="I2777" t="str">
        <f>VLOOKUP($B2777&amp;$E2777,'Employee List'!$A:$E,5,0)</f>
        <v>E-1148</v>
      </c>
    </row>
    <row r="2778" spans="1:9" x14ac:dyDescent="0.35">
      <c r="A2778" t="s">
        <v>1257</v>
      </c>
      <c r="B2778" t="s">
        <v>73</v>
      </c>
      <c r="C2778" t="s">
        <v>353</v>
      </c>
      <c r="D2778" t="s">
        <v>1273</v>
      </c>
      <c r="E2778" t="s">
        <v>29</v>
      </c>
      <c r="F2778">
        <v>7395</v>
      </c>
      <c r="G2778">
        <v>2823</v>
      </c>
      <c r="H2778">
        <v>0.38174442190669372</v>
      </c>
      <c r="I2778" t="str">
        <f>VLOOKUP($B2778&amp;$E2778,'Employee List'!$A:$E,5,0)</f>
        <v>E-1148</v>
      </c>
    </row>
    <row r="2779" spans="1:9" x14ac:dyDescent="0.35">
      <c r="A2779" t="s">
        <v>1257</v>
      </c>
      <c r="B2779" t="s">
        <v>73</v>
      </c>
      <c r="C2779" t="s">
        <v>353</v>
      </c>
      <c r="D2779" t="s">
        <v>1273</v>
      </c>
      <c r="E2779" t="s">
        <v>30</v>
      </c>
      <c r="F2779">
        <v>5250</v>
      </c>
      <c r="G2779">
        <v>5587</v>
      </c>
      <c r="H2779">
        <v>1.0641904761904761</v>
      </c>
      <c r="I2779" t="str">
        <f>VLOOKUP($B2779&amp;$E2779,'Employee List'!$A:$E,5,0)</f>
        <v>E-1148</v>
      </c>
    </row>
    <row r="2780" spans="1:9" x14ac:dyDescent="0.35">
      <c r="A2780" t="s">
        <v>1257</v>
      </c>
      <c r="B2780" t="s">
        <v>73</v>
      </c>
      <c r="C2780" t="s">
        <v>353</v>
      </c>
      <c r="D2780" t="s">
        <v>1273</v>
      </c>
      <c r="E2780" t="s">
        <v>31</v>
      </c>
      <c r="F2780">
        <v>5895</v>
      </c>
      <c r="G2780">
        <v>5257</v>
      </c>
      <c r="H2780">
        <v>0.89177268871925364</v>
      </c>
      <c r="I2780" t="str">
        <f>VLOOKUP($B2780&amp;$E2780,'Employee List'!$A:$E,5,0)</f>
        <v>E-1148</v>
      </c>
    </row>
    <row r="2781" spans="1:9" x14ac:dyDescent="0.35">
      <c r="A2781" t="s">
        <v>1257</v>
      </c>
      <c r="B2781" t="s">
        <v>73</v>
      </c>
      <c r="C2781" t="s">
        <v>353</v>
      </c>
      <c r="D2781" t="s">
        <v>1275</v>
      </c>
      <c r="E2781" t="s">
        <v>29</v>
      </c>
      <c r="F2781">
        <v>3889</v>
      </c>
      <c r="G2781">
        <v>4289</v>
      </c>
      <c r="H2781">
        <v>1.1028542041655953</v>
      </c>
      <c r="I2781" t="str">
        <f>VLOOKUP($B2781&amp;$E2781,'Employee List'!$A:$E,5,0)</f>
        <v>E-1148</v>
      </c>
    </row>
    <row r="2782" spans="1:9" x14ac:dyDescent="0.35">
      <c r="A2782" t="s">
        <v>1257</v>
      </c>
      <c r="B2782" t="s">
        <v>73</v>
      </c>
      <c r="C2782" t="s">
        <v>353</v>
      </c>
      <c r="D2782" t="s">
        <v>1275</v>
      </c>
      <c r="E2782" t="s">
        <v>30</v>
      </c>
      <c r="F2782">
        <v>1714</v>
      </c>
      <c r="G2782">
        <v>1132</v>
      </c>
      <c r="H2782">
        <v>0.66044340723453909</v>
      </c>
      <c r="I2782" t="str">
        <f>VLOOKUP($B2782&amp;$E2782,'Employee List'!$A:$E,5,0)</f>
        <v>E-1148</v>
      </c>
    </row>
    <row r="2783" spans="1:9" x14ac:dyDescent="0.35">
      <c r="A2783" t="s">
        <v>1257</v>
      </c>
      <c r="B2783" t="s">
        <v>73</v>
      </c>
      <c r="C2783" t="s">
        <v>353</v>
      </c>
      <c r="D2783" t="s">
        <v>1275</v>
      </c>
      <c r="E2783" t="s">
        <v>31</v>
      </c>
      <c r="F2783">
        <v>1741</v>
      </c>
      <c r="G2783">
        <v>5941</v>
      </c>
      <c r="H2783">
        <v>3.4124066628374496</v>
      </c>
      <c r="I2783" t="str">
        <f>VLOOKUP($B2783&amp;$E2783,'Employee List'!$A:$E,5,0)</f>
        <v>E-1148</v>
      </c>
    </row>
    <row r="2784" spans="1:9" x14ac:dyDescent="0.35">
      <c r="A2784" t="s">
        <v>1257</v>
      </c>
      <c r="B2784" t="s">
        <v>73</v>
      </c>
      <c r="C2784" t="s">
        <v>353</v>
      </c>
      <c r="D2784" t="s">
        <v>1276</v>
      </c>
      <c r="E2784" t="s">
        <v>29</v>
      </c>
      <c r="F2784">
        <v>3135</v>
      </c>
      <c r="G2784">
        <v>4965</v>
      </c>
      <c r="H2784">
        <v>1.5837320574162679</v>
      </c>
      <c r="I2784" t="str">
        <f>VLOOKUP($B2784&amp;$E2784,'Employee List'!$A:$E,5,0)</f>
        <v>E-1148</v>
      </c>
    </row>
    <row r="2785" spans="1:9" x14ac:dyDescent="0.35">
      <c r="A2785" t="s">
        <v>1257</v>
      </c>
      <c r="B2785" t="s">
        <v>73</v>
      </c>
      <c r="C2785" t="s">
        <v>353</v>
      </c>
      <c r="D2785" t="s">
        <v>1276</v>
      </c>
      <c r="E2785" t="s">
        <v>30</v>
      </c>
      <c r="F2785">
        <v>3160</v>
      </c>
      <c r="G2785">
        <v>2403</v>
      </c>
      <c r="H2785">
        <v>0.76044303797468349</v>
      </c>
      <c r="I2785" t="str">
        <f>VLOOKUP($B2785&amp;$E2785,'Employee List'!$A:$E,5,0)</f>
        <v>E-1148</v>
      </c>
    </row>
    <row r="2786" spans="1:9" x14ac:dyDescent="0.35">
      <c r="A2786" t="s">
        <v>1257</v>
      </c>
      <c r="B2786" t="s">
        <v>73</v>
      </c>
      <c r="C2786" t="s">
        <v>353</v>
      </c>
      <c r="D2786" t="s">
        <v>1276</v>
      </c>
      <c r="E2786" t="s">
        <v>31</v>
      </c>
      <c r="F2786">
        <v>5098</v>
      </c>
      <c r="G2786">
        <v>6899</v>
      </c>
      <c r="H2786">
        <v>1.353275794429188</v>
      </c>
      <c r="I2786" t="str">
        <f>VLOOKUP($B2786&amp;$E2786,'Employee List'!$A:$E,5,0)</f>
        <v>E-1148</v>
      </c>
    </row>
    <row r="2787" spans="1:9" x14ac:dyDescent="0.35">
      <c r="A2787" t="s">
        <v>1257</v>
      </c>
      <c r="B2787" t="s">
        <v>73</v>
      </c>
      <c r="C2787" t="s">
        <v>353</v>
      </c>
      <c r="D2787" t="s">
        <v>1277</v>
      </c>
      <c r="E2787" t="s">
        <v>29</v>
      </c>
      <c r="F2787">
        <v>9107</v>
      </c>
      <c r="G2787">
        <v>3895</v>
      </c>
      <c r="H2787">
        <v>0.42769298341934775</v>
      </c>
      <c r="I2787" t="str">
        <f>VLOOKUP($B2787&amp;$E2787,'Employee List'!$A:$E,5,0)</f>
        <v>E-1148</v>
      </c>
    </row>
    <row r="2788" spans="1:9" x14ac:dyDescent="0.35">
      <c r="A2788" t="s">
        <v>1257</v>
      </c>
      <c r="B2788" t="s">
        <v>73</v>
      </c>
      <c r="C2788" t="s">
        <v>353</v>
      </c>
      <c r="D2788" t="s">
        <v>1277</v>
      </c>
      <c r="E2788" t="s">
        <v>30</v>
      </c>
      <c r="F2788">
        <v>10979</v>
      </c>
      <c r="G2788">
        <v>5779</v>
      </c>
      <c r="H2788">
        <v>0.52636852172328996</v>
      </c>
      <c r="I2788" t="str">
        <f>VLOOKUP($B2788&amp;$E2788,'Employee List'!$A:$E,5,0)</f>
        <v>E-1148</v>
      </c>
    </row>
    <row r="2789" spans="1:9" x14ac:dyDescent="0.35">
      <c r="A2789" t="s">
        <v>1257</v>
      </c>
      <c r="B2789" t="s">
        <v>73</v>
      </c>
      <c r="C2789" t="s">
        <v>353</v>
      </c>
      <c r="D2789" t="s">
        <v>1277</v>
      </c>
      <c r="E2789" t="s">
        <v>31</v>
      </c>
      <c r="F2789">
        <v>8248</v>
      </c>
      <c r="G2789">
        <v>5590</v>
      </c>
      <c r="H2789">
        <v>0.67774005819592631</v>
      </c>
      <c r="I2789" t="str">
        <f>VLOOKUP($B2789&amp;$E2789,'Employee List'!$A:$E,5,0)</f>
        <v>E-1148</v>
      </c>
    </row>
    <row r="2790" spans="1:9" x14ac:dyDescent="0.35">
      <c r="A2790" t="s">
        <v>1257</v>
      </c>
      <c r="B2790" t="s">
        <v>73</v>
      </c>
      <c r="C2790" t="s">
        <v>353</v>
      </c>
      <c r="D2790" t="s">
        <v>1278</v>
      </c>
      <c r="E2790" t="s">
        <v>29</v>
      </c>
      <c r="F2790">
        <v>36336</v>
      </c>
      <c r="G2790">
        <v>19899</v>
      </c>
      <c r="H2790">
        <v>0.54763870541611626</v>
      </c>
      <c r="I2790" t="str">
        <f>VLOOKUP($B2790&amp;$E2790,'Employee List'!$A:$E,5,0)</f>
        <v>E-1148</v>
      </c>
    </row>
    <row r="2791" spans="1:9" x14ac:dyDescent="0.35">
      <c r="A2791" t="s">
        <v>1257</v>
      </c>
      <c r="B2791" t="s">
        <v>73</v>
      </c>
      <c r="C2791" t="s">
        <v>353</v>
      </c>
      <c r="D2791" t="s">
        <v>1278</v>
      </c>
      <c r="E2791" t="s">
        <v>30</v>
      </c>
      <c r="F2791">
        <v>35526</v>
      </c>
      <c r="G2791">
        <v>29280</v>
      </c>
      <c r="H2791">
        <v>0.82418510386758992</v>
      </c>
      <c r="I2791" t="str">
        <f>VLOOKUP($B2791&amp;$E2791,'Employee List'!$A:$E,5,0)</f>
        <v>E-1148</v>
      </c>
    </row>
    <row r="2792" spans="1:9" x14ac:dyDescent="0.35">
      <c r="A2792" t="s">
        <v>1257</v>
      </c>
      <c r="B2792" t="s">
        <v>73</v>
      </c>
      <c r="C2792" t="s">
        <v>353</v>
      </c>
      <c r="D2792" t="s">
        <v>1278</v>
      </c>
      <c r="E2792" t="s">
        <v>31</v>
      </c>
      <c r="F2792">
        <v>33710</v>
      </c>
      <c r="G2792">
        <v>30201</v>
      </c>
      <c r="H2792">
        <v>0.89590625927024625</v>
      </c>
      <c r="I2792" t="str">
        <f>VLOOKUP($B2792&amp;$E2792,'Employee List'!$A:$E,5,0)</f>
        <v>E-1148</v>
      </c>
    </row>
    <row r="2793" spans="1:9" x14ac:dyDescent="0.35">
      <c r="A2793" t="s">
        <v>1257</v>
      </c>
      <c r="B2793" t="s">
        <v>73</v>
      </c>
      <c r="C2793" t="s">
        <v>353</v>
      </c>
      <c r="D2793" t="s">
        <v>1279</v>
      </c>
      <c r="E2793" t="s">
        <v>29</v>
      </c>
      <c r="F2793">
        <v>3312</v>
      </c>
      <c r="G2793">
        <v>2913</v>
      </c>
      <c r="H2793">
        <v>0.87952898550724634</v>
      </c>
      <c r="I2793" t="str">
        <f>VLOOKUP($B2793&amp;$E2793,'Employee List'!$A:$E,5,0)</f>
        <v>E-1148</v>
      </c>
    </row>
    <row r="2794" spans="1:9" x14ac:dyDescent="0.35">
      <c r="A2794" t="s">
        <v>1257</v>
      </c>
      <c r="B2794" t="s">
        <v>73</v>
      </c>
      <c r="C2794" t="s">
        <v>353</v>
      </c>
      <c r="D2794" t="s">
        <v>1279</v>
      </c>
      <c r="E2794" t="s">
        <v>30</v>
      </c>
      <c r="F2794">
        <v>4935</v>
      </c>
      <c r="G2794">
        <v>5708</v>
      </c>
      <c r="H2794">
        <v>1.1566362715298886</v>
      </c>
      <c r="I2794" t="str">
        <f>VLOOKUP($B2794&amp;$E2794,'Employee List'!$A:$E,5,0)</f>
        <v>E-1148</v>
      </c>
    </row>
    <row r="2795" spans="1:9" x14ac:dyDescent="0.35">
      <c r="A2795" t="s">
        <v>1257</v>
      </c>
      <c r="B2795" t="s">
        <v>73</v>
      </c>
      <c r="C2795" t="s">
        <v>353</v>
      </c>
      <c r="D2795" t="s">
        <v>1279</v>
      </c>
      <c r="E2795" t="s">
        <v>31</v>
      </c>
      <c r="F2795">
        <v>2860</v>
      </c>
      <c r="G2795">
        <v>3275</v>
      </c>
      <c r="H2795">
        <v>1.1451048951048952</v>
      </c>
      <c r="I2795" t="str">
        <f>VLOOKUP($B2795&amp;$E2795,'Employee List'!$A:$E,5,0)</f>
        <v>E-1148</v>
      </c>
    </row>
    <row r="2796" spans="1:9" x14ac:dyDescent="0.35">
      <c r="A2796" t="s">
        <v>1257</v>
      </c>
      <c r="B2796" t="s">
        <v>73</v>
      </c>
      <c r="C2796" t="s">
        <v>353</v>
      </c>
      <c r="D2796" t="s">
        <v>1280</v>
      </c>
      <c r="E2796" t="s">
        <v>29</v>
      </c>
      <c r="F2796">
        <v>2460</v>
      </c>
      <c r="G2796">
        <v>1636</v>
      </c>
      <c r="H2796">
        <v>0.66504065040650406</v>
      </c>
      <c r="I2796" t="str">
        <f>VLOOKUP($B2796&amp;$E2796,'Employee List'!$A:$E,5,0)</f>
        <v>E-1148</v>
      </c>
    </row>
    <row r="2797" spans="1:9" x14ac:dyDescent="0.35">
      <c r="A2797" t="s">
        <v>1257</v>
      </c>
      <c r="B2797" t="s">
        <v>73</v>
      </c>
      <c r="C2797" t="s">
        <v>353</v>
      </c>
      <c r="D2797" t="s">
        <v>1280</v>
      </c>
      <c r="E2797" t="s">
        <v>30</v>
      </c>
      <c r="F2797">
        <v>3644</v>
      </c>
      <c r="G2797">
        <v>1297</v>
      </c>
      <c r="H2797">
        <v>0.35592755214050492</v>
      </c>
      <c r="I2797" t="str">
        <f>VLOOKUP($B2797&amp;$E2797,'Employee List'!$A:$E,5,0)</f>
        <v>E-1148</v>
      </c>
    </row>
    <row r="2798" spans="1:9" x14ac:dyDescent="0.35">
      <c r="A2798" t="s">
        <v>1257</v>
      </c>
      <c r="B2798" t="s">
        <v>73</v>
      </c>
      <c r="C2798" t="s">
        <v>353</v>
      </c>
      <c r="D2798" t="s">
        <v>1280</v>
      </c>
      <c r="E2798" t="s">
        <v>31</v>
      </c>
      <c r="F2798">
        <v>2183</v>
      </c>
      <c r="G2798">
        <v>1543</v>
      </c>
      <c r="H2798">
        <v>0.70682546953733394</v>
      </c>
      <c r="I2798" t="str">
        <f>VLOOKUP($B2798&amp;$E2798,'Employee List'!$A:$E,5,0)</f>
        <v>E-1148</v>
      </c>
    </row>
    <row r="2799" spans="1:9" x14ac:dyDescent="0.35">
      <c r="A2799" t="s">
        <v>1257</v>
      </c>
      <c r="B2799" t="s">
        <v>73</v>
      </c>
      <c r="C2799" t="s">
        <v>353</v>
      </c>
      <c r="D2799" t="s">
        <v>1262</v>
      </c>
      <c r="E2799" t="s">
        <v>29</v>
      </c>
      <c r="F2799">
        <v>21777</v>
      </c>
      <c r="G2799">
        <v>13643</v>
      </c>
      <c r="H2799">
        <v>0.62648666023786559</v>
      </c>
      <c r="I2799" t="str">
        <f>VLOOKUP($B2799&amp;$E2799,'Employee List'!$A:$E,5,0)</f>
        <v>E-1148</v>
      </c>
    </row>
    <row r="2800" spans="1:9" x14ac:dyDescent="0.35">
      <c r="A2800" t="s">
        <v>1257</v>
      </c>
      <c r="B2800" t="s">
        <v>73</v>
      </c>
      <c r="C2800" t="s">
        <v>353</v>
      </c>
      <c r="D2800" t="s">
        <v>1262</v>
      </c>
      <c r="E2800" t="s">
        <v>30</v>
      </c>
      <c r="F2800">
        <v>19930</v>
      </c>
      <c r="G2800">
        <v>16272</v>
      </c>
      <c r="H2800">
        <v>0.81645760160561964</v>
      </c>
      <c r="I2800" t="str">
        <f>VLOOKUP($B2800&amp;$E2800,'Employee List'!$A:$E,5,0)</f>
        <v>E-1148</v>
      </c>
    </row>
    <row r="2801" spans="1:9" x14ac:dyDescent="0.35">
      <c r="A2801" t="s">
        <v>1257</v>
      </c>
      <c r="B2801" t="s">
        <v>73</v>
      </c>
      <c r="C2801" t="s">
        <v>353</v>
      </c>
      <c r="D2801" t="s">
        <v>1262</v>
      </c>
      <c r="E2801" t="s">
        <v>31</v>
      </c>
      <c r="F2801">
        <v>22813</v>
      </c>
      <c r="G2801">
        <v>15779</v>
      </c>
      <c r="H2801">
        <v>0.69166703195546397</v>
      </c>
      <c r="I2801" t="str">
        <f>VLOOKUP($B2801&amp;$E2801,'Employee List'!$A:$E,5,0)</f>
        <v>E-1148</v>
      </c>
    </row>
    <row r="2802" spans="1:9" x14ac:dyDescent="0.35">
      <c r="A2802" t="s">
        <v>1257</v>
      </c>
      <c r="B2802" t="s">
        <v>73</v>
      </c>
      <c r="C2802" t="s">
        <v>353</v>
      </c>
      <c r="D2802" t="s">
        <v>1282</v>
      </c>
      <c r="E2802" t="s">
        <v>30</v>
      </c>
      <c r="F2802">
        <v>7104</v>
      </c>
      <c r="G2802">
        <v>4925</v>
      </c>
      <c r="H2802">
        <v>0.69327139639639634</v>
      </c>
      <c r="I2802" t="str">
        <f>VLOOKUP($B2802&amp;$E2802,'Employee List'!$A:$E,5,0)</f>
        <v>E-1148</v>
      </c>
    </row>
    <row r="2803" spans="1:9" x14ac:dyDescent="0.35">
      <c r="A2803" t="s">
        <v>1257</v>
      </c>
      <c r="B2803" t="s">
        <v>73</v>
      </c>
      <c r="C2803" t="s">
        <v>353</v>
      </c>
      <c r="D2803" t="s">
        <v>1282</v>
      </c>
      <c r="E2803" t="s">
        <v>31</v>
      </c>
      <c r="F2803">
        <v>7189</v>
      </c>
      <c r="G2803">
        <v>4316</v>
      </c>
      <c r="H2803">
        <v>0.60036166365280286</v>
      </c>
      <c r="I2803" t="str">
        <f>VLOOKUP($B2803&amp;$E2803,'Employee List'!$A:$E,5,0)</f>
        <v>E-1148</v>
      </c>
    </row>
    <row r="2804" spans="1:9" x14ac:dyDescent="0.35">
      <c r="A2804" t="s">
        <v>1257</v>
      </c>
      <c r="B2804" t="s">
        <v>73</v>
      </c>
      <c r="C2804" t="s">
        <v>353</v>
      </c>
      <c r="D2804" t="s">
        <v>1281</v>
      </c>
      <c r="E2804" t="s">
        <v>29</v>
      </c>
      <c r="F2804">
        <v>3573</v>
      </c>
      <c r="G2804">
        <v>5395</v>
      </c>
      <c r="H2804">
        <v>1.5099356283235377</v>
      </c>
      <c r="I2804" t="str">
        <f>VLOOKUP($B2804&amp;$E2804,'Employee List'!$A:$E,5,0)</f>
        <v>E-1148</v>
      </c>
    </row>
    <row r="2805" spans="1:9" x14ac:dyDescent="0.35">
      <c r="A2805" t="s">
        <v>1257</v>
      </c>
      <c r="B2805" t="s">
        <v>73</v>
      </c>
      <c r="C2805" t="s">
        <v>353</v>
      </c>
      <c r="D2805" t="s">
        <v>1281</v>
      </c>
      <c r="E2805" t="s">
        <v>30</v>
      </c>
      <c r="F2805">
        <v>4385</v>
      </c>
      <c r="G2805">
        <v>6105</v>
      </c>
      <c r="H2805">
        <v>1.3922462941847207</v>
      </c>
      <c r="I2805" t="str">
        <f>VLOOKUP($B2805&amp;$E2805,'Employee List'!$A:$E,5,0)</f>
        <v>E-1148</v>
      </c>
    </row>
    <row r="2806" spans="1:9" x14ac:dyDescent="0.35">
      <c r="A2806" t="s">
        <v>1257</v>
      </c>
      <c r="B2806" t="s">
        <v>73</v>
      </c>
      <c r="C2806" t="s">
        <v>353</v>
      </c>
      <c r="D2806" t="s">
        <v>1281</v>
      </c>
      <c r="E2806" t="s">
        <v>31</v>
      </c>
      <c r="F2806">
        <v>3019</v>
      </c>
      <c r="G2806">
        <v>3590</v>
      </c>
      <c r="H2806">
        <v>1.1891354753229546</v>
      </c>
      <c r="I2806" t="str">
        <f>VLOOKUP($B2806&amp;$E2806,'Employee List'!$A:$E,5,0)</f>
        <v>E-1148</v>
      </c>
    </row>
    <row r="2807" spans="1:9" x14ac:dyDescent="0.35">
      <c r="A2807" t="s">
        <v>1257</v>
      </c>
      <c r="B2807" t="s">
        <v>74</v>
      </c>
      <c r="C2807" t="s">
        <v>353</v>
      </c>
      <c r="D2807" t="s">
        <v>1274</v>
      </c>
      <c r="E2807" t="s">
        <v>29</v>
      </c>
      <c r="F2807">
        <v>7749</v>
      </c>
      <c r="G2807">
        <v>5600</v>
      </c>
      <c r="H2807">
        <v>0.72267389340560073</v>
      </c>
      <c r="I2807" t="str">
        <f>VLOOKUP($B2807&amp;$E2807,'Employee List'!$A:$E,5,0)</f>
        <v>E-1149</v>
      </c>
    </row>
    <row r="2808" spans="1:9" x14ac:dyDescent="0.35">
      <c r="A2808" t="s">
        <v>1257</v>
      </c>
      <c r="B2808" t="s">
        <v>74</v>
      </c>
      <c r="C2808" t="s">
        <v>353</v>
      </c>
      <c r="D2808" t="s">
        <v>1274</v>
      </c>
      <c r="E2808" t="s">
        <v>30</v>
      </c>
      <c r="F2808">
        <v>7868</v>
      </c>
      <c r="G2808">
        <v>5922</v>
      </c>
      <c r="H2808">
        <v>0.75266903914590744</v>
      </c>
      <c r="I2808" t="str">
        <f>VLOOKUP($B2808&amp;$E2808,'Employee List'!$A:$E,5,0)</f>
        <v>E-1149</v>
      </c>
    </row>
    <row r="2809" spans="1:9" x14ac:dyDescent="0.35">
      <c r="A2809" t="s">
        <v>1257</v>
      </c>
      <c r="B2809" t="s">
        <v>74</v>
      </c>
      <c r="C2809" t="s">
        <v>353</v>
      </c>
      <c r="D2809" t="s">
        <v>1274</v>
      </c>
      <c r="E2809" t="s">
        <v>31</v>
      </c>
      <c r="F2809">
        <v>8674</v>
      </c>
      <c r="G2809">
        <v>7147</v>
      </c>
      <c r="H2809">
        <v>0.82395665206363844</v>
      </c>
      <c r="I2809" t="str">
        <f>VLOOKUP($B2809&amp;$E2809,'Employee List'!$A:$E,5,0)</f>
        <v>E-1149</v>
      </c>
    </row>
    <row r="2810" spans="1:9" x14ac:dyDescent="0.35">
      <c r="A2810" t="s">
        <v>1257</v>
      </c>
      <c r="B2810" t="s">
        <v>74</v>
      </c>
      <c r="C2810" t="s">
        <v>353</v>
      </c>
      <c r="D2810" t="s">
        <v>1263</v>
      </c>
      <c r="E2810" t="s">
        <v>29</v>
      </c>
      <c r="F2810">
        <v>1441</v>
      </c>
      <c r="G2810">
        <v>4811</v>
      </c>
      <c r="H2810">
        <v>3.3386537126995144</v>
      </c>
      <c r="I2810" t="str">
        <f>VLOOKUP($B2810&amp;$E2810,'Employee List'!$A:$E,5,0)</f>
        <v>E-1149</v>
      </c>
    </row>
    <row r="2811" spans="1:9" x14ac:dyDescent="0.35">
      <c r="A2811" t="s">
        <v>1257</v>
      </c>
      <c r="B2811" t="s">
        <v>74</v>
      </c>
      <c r="C2811" t="s">
        <v>353</v>
      </c>
      <c r="D2811" t="s">
        <v>1263</v>
      </c>
      <c r="E2811" t="s">
        <v>30</v>
      </c>
      <c r="F2811">
        <v>4446</v>
      </c>
      <c r="G2811">
        <v>1447</v>
      </c>
      <c r="H2811">
        <v>0.32546108861898337</v>
      </c>
      <c r="I2811" t="str">
        <f>VLOOKUP($B2811&amp;$E2811,'Employee List'!$A:$E,5,0)</f>
        <v>E-1149</v>
      </c>
    </row>
    <row r="2812" spans="1:9" x14ac:dyDescent="0.35">
      <c r="A2812" t="s">
        <v>1257</v>
      </c>
      <c r="B2812" t="s">
        <v>74</v>
      </c>
      <c r="C2812" t="s">
        <v>353</v>
      </c>
      <c r="D2812" t="s">
        <v>1263</v>
      </c>
      <c r="E2812" t="s">
        <v>31</v>
      </c>
      <c r="F2812">
        <v>1428</v>
      </c>
      <c r="G2812">
        <v>5338</v>
      </c>
      <c r="H2812">
        <v>3.7380952380952381</v>
      </c>
      <c r="I2812" t="str">
        <f>VLOOKUP($B2812&amp;$E2812,'Employee List'!$A:$E,5,0)</f>
        <v>E-1149</v>
      </c>
    </row>
    <row r="2813" spans="1:9" x14ac:dyDescent="0.35">
      <c r="A2813" t="s">
        <v>1257</v>
      </c>
      <c r="B2813" t="s">
        <v>74</v>
      </c>
      <c r="C2813" t="s">
        <v>353</v>
      </c>
      <c r="D2813" t="s">
        <v>1264</v>
      </c>
      <c r="E2813" t="s">
        <v>29</v>
      </c>
      <c r="F2813">
        <v>2877</v>
      </c>
      <c r="G2813">
        <v>1151</v>
      </c>
      <c r="H2813">
        <v>0.40006951685783804</v>
      </c>
      <c r="I2813" t="str">
        <f>VLOOKUP($B2813&amp;$E2813,'Employee List'!$A:$E,5,0)</f>
        <v>E-1149</v>
      </c>
    </row>
    <row r="2814" spans="1:9" x14ac:dyDescent="0.35">
      <c r="A2814" t="s">
        <v>1257</v>
      </c>
      <c r="B2814" t="s">
        <v>74</v>
      </c>
      <c r="C2814" t="s">
        <v>353</v>
      </c>
      <c r="D2814" t="s">
        <v>1264</v>
      </c>
      <c r="E2814" t="s">
        <v>30</v>
      </c>
      <c r="F2814">
        <v>4680</v>
      </c>
      <c r="G2814">
        <v>1224</v>
      </c>
      <c r="H2814">
        <v>0.26153846153846155</v>
      </c>
      <c r="I2814" t="str">
        <f>VLOOKUP($B2814&amp;$E2814,'Employee List'!$A:$E,5,0)</f>
        <v>E-1149</v>
      </c>
    </row>
    <row r="2815" spans="1:9" x14ac:dyDescent="0.35">
      <c r="A2815" t="s">
        <v>1257</v>
      </c>
      <c r="B2815" t="s">
        <v>74</v>
      </c>
      <c r="C2815" t="s">
        <v>353</v>
      </c>
      <c r="D2815" t="s">
        <v>1264</v>
      </c>
      <c r="E2815" t="s">
        <v>31</v>
      </c>
      <c r="F2815">
        <v>1260</v>
      </c>
      <c r="G2815">
        <v>3475</v>
      </c>
      <c r="H2815">
        <v>2.7579365079365079</v>
      </c>
      <c r="I2815" t="str">
        <f>VLOOKUP($B2815&amp;$E2815,'Employee List'!$A:$E,5,0)</f>
        <v>E-1149</v>
      </c>
    </row>
    <row r="2816" spans="1:9" x14ac:dyDescent="0.35">
      <c r="A2816" t="s">
        <v>1257</v>
      </c>
      <c r="B2816" t="s">
        <v>74</v>
      </c>
      <c r="C2816" t="s">
        <v>353</v>
      </c>
      <c r="D2816" t="s">
        <v>1265</v>
      </c>
      <c r="E2816" t="s">
        <v>29</v>
      </c>
      <c r="F2816">
        <v>3255</v>
      </c>
      <c r="G2816">
        <v>4829</v>
      </c>
      <c r="H2816">
        <v>1.4835637480798771</v>
      </c>
      <c r="I2816" t="str">
        <f>VLOOKUP($B2816&amp;$E2816,'Employee List'!$A:$E,5,0)</f>
        <v>E-1149</v>
      </c>
    </row>
    <row r="2817" spans="1:9" x14ac:dyDescent="0.35">
      <c r="A2817" t="s">
        <v>1257</v>
      </c>
      <c r="B2817" t="s">
        <v>74</v>
      </c>
      <c r="C2817" t="s">
        <v>353</v>
      </c>
      <c r="D2817" t="s">
        <v>1265</v>
      </c>
      <c r="E2817" t="s">
        <v>30</v>
      </c>
      <c r="F2817">
        <v>5412</v>
      </c>
      <c r="G2817">
        <v>6509</v>
      </c>
      <c r="H2817">
        <v>1.2026977087952697</v>
      </c>
      <c r="I2817" t="str">
        <f>VLOOKUP($B2817&amp;$E2817,'Employee List'!$A:$E,5,0)</f>
        <v>E-1149</v>
      </c>
    </row>
    <row r="2818" spans="1:9" x14ac:dyDescent="0.35">
      <c r="A2818" t="s">
        <v>1257</v>
      </c>
      <c r="B2818" t="s">
        <v>74</v>
      </c>
      <c r="C2818" t="s">
        <v>353</v>
      </c>
      <c r="D2818" t="s">
        <v>1265</v>
      </c>
      <c r="E2818" t="s">
        <v>31</v>
      </c>
      <c r="F2818">
        <v>4402</v>
      </c>
      <c r="G2818">
        <v>5672</v>
      </c>
      <c r="H2818">
        <v>1.2885052248977737</v>
      </c>
      <c r="I2818" t="str">
        <f>VLOOKUP($B2818&amp;$E2818,'Employee List'!$A:$E,5,0)</f>
        <v>E-1149</v>
      </c>
    </row>
    <row r="2819" spans="1:9" x14ac:dyDescent="0.35">
      <c r="A2819" t="s">
        <v>1257</v>
      </c>
      <c r="B2819" t="s">
        <v>74</v>
      </c>
      <c r="C2819" t="s">
        <v>353</v>
      </c>
      <c r="D2819" t="s">
        <v>1260</v>
      </c>
      <c r="E2819" t="s">
        <v>29</v>
      </c>
      <c r="F2819">
        <v>45507</v>
      </c>
      <c r="G2819">
        <v>22926</v>
      </c>
      <c r="H2819">
        <v>0.50379062561803678</v>
      </c>
      <c r="I2819" t="str">
        <f>VLOOKUP($B2819&amp;$E2819,'Employee List'!$A:$E,5,0)</f>
        <v>E-1149</v>
      </c>
    </row>
    <row r="2820" spans="1:9" x14ac:dyDescent="0.35">
      <c r="A2820" t="s">
        <v>1257</v>
      </c>
      <c r="B2820" t="s">
        <v>74</v>
      </c>
      <c r="C2820" t="s">
        <v>353</v>
      </c>
      <c r="D2820" t="s">
        <v>1260</v>
      </c>
      <c r="E2820" t="s">
        <v>30</v>
      </c>
      <c r="F2820">
        <v>47061</v>
      </c>
      <c r="G2820">
        <v>23087</v>
      </c>
      <c r="H2820">
        <v>0.49057606085718536</v>
      </c>
      <c r="I2820" t="str">
        <f>VLOOKUP($B2820&amp;$E2820,'Employee List'!$A:$E,5,0)</f>
        <v>E-1149</v>
      </c>
    </row>
    <row r="2821" spans="1:9" x14ac:dyDescent="0.35">
      <c r="A2821" t="s">
        <v>1257</v>
      </c>
      <c r="B2821" t="s">
        <v>74</v>
      </c>
      <c r="C2821" t="s">
        <v>353</v>
      </c>
      <c r="D2821" t="s">
        <v>1260</v>
      </c>
      <c r="E2821" t="s">
        <v>31</v>
      </c>
      <c r="F2821">
        <v>51452</v>
      </c>
      <c r="G2821">
        <v>23768</v>
      </c>
      <c r="H2821">
        <v>0.46194511389256004</v>
      </c>
      <c r="I2821" t="str">
        <f>VLOOKUP($B2821&amp;$E2821,'Employee List'!$A:$E,5,0)</f>
        <v>E-1149</v>
      </c>
    </row>
    <row r="2822" spans="1:9" x14ac:dyDescent="0.35">
      <c r="A2822" t="s">
        <v>1257</v>
      </c>
      <c r="B2822" t="s">
        <v>74</v>
      </c>
      <c r="C2822" t="s">
        <v>353</v>
      </c>
      <c r="D2822" t="s">
        <v>1261</v>
      </c>
      <c r="E2822" t="s">
        <v>29</v>
      </c>
      <c r="F2822">
        <v>40129</v>
      </c>
      <c r="G2822">
        <v>23330</v>
      </c>
      <c r="H2822">
        <v>0.58137506541403972</v>
      </c>
      <c r="I2822" t="str">
        <f>VLOOKUP($B2822&amp;$E2822,'Employee List'!$A:$E,5,0)</f>
        <v>E-1149</v>
      </c>
    </row>
    <row r="2823" spans="1:9" x14ac:dyDescent="0.35">
      <c r="A2823" t="s">
        <v>1257</v>
      </c>
      <c r="B2823" t="s">
        <v>74</v>
      </c>
      <c r="C2823" t="s">
        <v>353</v>
      </c>
      <c r="D2823" t="s">
        <v>1261</v>
      </c>
      <c r="E2823" t="s">
        <v>30</v>
      </c>
      <c r="F2823">
        <v>41998</v>
      </c>
      <c r="G2823">
        <v>9801</v>
      </c>
      <c r="H2823">
        <v>0.23336825563122054</v>
      </c>
      <c r="I2823" t="str">
        <f>VLOOKUP($B2823&amp;$E2823,'Employee List'!$A:$E,5,0)</f>
        <v>E-1149</v>
      </c>
    </row>
    <row r="2824" spans="1:9" x14ac:dyDescent="0.35">
      <c r="A2824" t="s">
        <v>1257</v>
      </c>
      <c r="B2824" t="s">
        <v>74</v>
      </c>
      <c r="C2824" t="s">
        <v>353</v>
      </c>
      <c r="D2824" t="s">
        <v>1261</v>
      </c>
      <c r="E2824" t="s">
        <v>31</v>
      </c>
      <c r="F2824">
        <v>45052</v>
      </c>
      <c r="G2824">
        <v>9670</v>
      </c>
      <c r="H2824">
        <v>0.21464085945130071</v>
      </c>
      <c r="I2824" t="str">
        <f>VLOOKUP($B2824&amp;$E2824,'Employee List'!$A:$E,5,0)</f>
        <v>E-1149</v>
      </c>
    </row>
    <row r="2825" spans="1:9" x14ac:dyDescent="0.35">
      <c r="A2825" t="s">
        <v>1257</v>
      </c>
      <c r="B2825" t="s">
        <v>74</v>
      </c>
      <c r="C2825" t="s">
        <v>353</v>
      </c>
      <c r="D2825" t="s">
        <v>1266</v>
      </c>
      <c r="E2825" t="s">
        <v>29</v>
      </c>
      <c r="F2825">
        <v>33467</v>
      </c>
      <c r="G2825">
        <v>21630</v>
      </c>
      <c r="H2825">
        <v>0.64630830370215431</v>
      </c>
      <c r="I2825" t="str">
        <f>VLOOKUP($B2825&amp;$E2825,'Employee List'!$A:$E,5,0)</f>
        <v>E-1149</v>
      </c>
    </row>
    <row r="2826" spans="1:9" x14ac:dyDescent="0.35">
      <c r="A2826" t="s">
        <v>1257</v>
      </c>
      <c r="B2826" t="s">
        <v>74</v>
      </c>
      <c r="C2826" t="s">
        <v>353</v>
      </c>
      <c r="D2826" t="s">
        <v>1266</v>
      </c>
      <c r="E2826" t="s">
        <v>30</v>
      </c>
      <c r="F2826">
        <v>32242</v>
      </c>
      <c r="G2826">
        <v>25587</v>
      </c>
      <c r="H2826">
        <v>0.79359220892004223</v>
      </c>
      <c r="I2826" t="str">
        <f>VLOOKUP($B2826&amp;$E2826,'Employee List'!$A:$E,5,0)</f>
        <v>E-1149</v>
      </c>
    </row>
    <row r="2827" spans="1:9" x14ac:dyDescent="0.35">
      <c r="A2827" t="s">
        <v>1257</v>
      </c>
      <c r="B2827" t="s">
        <v>74</v>
      </c>
      <c r="C2827" t="s">
        <v>353</v>
      </c>
      <c r="D2827" t="s">
        <v>1266</v>
      </c>
      <c r="E2827" t="s">
        <v>31</v>
      </c>
      <c r="F2827">
        <v>32964</v>
      </c>
      <c r="G2827">
        <v>16778</v>
      </c>
      <c r="H2827">
        <v>0.50897949278000243</v>
      </c>
      <c r="I2827" t="str">
        <f>VLOOKUP($B2827&amp;$E2827,'Employee List'!$A:$E,5,0)</f>
        <v>E-1149</v>
      </c>
    </row>
    <row r="2828" spans="1:9" x14ac:dyDescent="0.35">
      <c r="A2828" t="s">
        <v>1257</v>
      </c>
      <c r="B2828" t="s">
        <v>74</v>
      </c>
      <c r="C2828" t="s">
        <v>353</v>
      </c>
      <c r="D2828" t="s">
        <v>1267</v>
      </c>
      <c r="E2828" t="s">
        <v>29</v>
      </c>
      <c r="F2828">
        <v>28513</v>
      </c>
      <c r="G2828">
        <v>23201</v>
      </c>
      <c r="H2828">
        <v>0.81369901448462101</v>
      </c>
      <c r="I2828" t="str">
        <f>VLOOKUP($B2828&amp;$E2828,'Employee List'!$A:$E,5,0)</f>
        <v>E-1149</v>
      </c>
    </row>
    <row r="2829" spans="1:9" x14ac:dyDescent="0.35">
      <c r="A2829" t="s">
        <v>1257</v>
      </c>
      <c r="B2829" t="s">
        <v>74</v>
      </c>
      <c r="C2829" t="s">
        <v>353</v>
      </c>
      <c r="D2829" t="s">
        <v>1267</v>
      </c>
      <c r="E2829" t="s">
        <v>30</v>
      </c>
      <c r="F2829">
        <v>29489</v>
      </c>
      <c r="G2829">
        <v>16563</v>
      </c>
      <c r="H2829">
        <v>0.56166706229441488</v>
      </c>
      <c r="I2829" t="str">
        <f>VLOOKUP($B2829&amp;$E2829,'Employee List'!$A:$E,5,0)</f>
        <v>E-1149</v>
      </c>
    </row>
    <row r="2830" spans="1:9" x14ac:dyDescent="0.35">
      <c r="A2830" t="s">
        <v>1257</v>
      </c>
      <c r="B2830" t="s">
        <v>74</v>
      </c>
      <c r="C2830" t="s">
        <v>353</v>
      </c>
      <c r="D2830" t="s">
        <v>1267</v>
      </c>
      <c r="E2830" t="s">
        <v>31</v>
      </c>
      <c r="F2830">
        <v>28072</v>
      </c>
      <c r="G2830">
        <v>22489</v>
      </c>
      <c r="H2830">
        <v>0.80111855229410089</v>
      </c>
      <c r="I2830" t="str">
        <f>VLOOKUP($B2830&amp;$E2830,'Employee List'!$A:$E,5,0)</f>
        <v>E-1149</v>
      </c>
    </row>
    <row r="2831" spans="1:9" x14ac:dyDescent="0.35">
      <c r="A2831" t="s">
        <v>1257</v>
      </c>
      <c r="B2831" t="s">
        <v>74</v>
      </c>
      <c r="C2831" t="s">
        <v>353</v>
      </c>
      <c r="D2831" t="s">
        <v>1268</v>
      </c>
      <c r="E2831" t="s">
        <v>29</v>
      </c>
      <c r="F2831">
        <v>11955</v>
      </c>
      <c r="G2831">
        <v>4242</v>
      </c>
      <c r="H2831">
        <v>0.35483061480552069</v>
      </c>
      <c r="I2831" t="str">
        <f>VLOOKUP($B2831&amp;$E2831,'Employee List'!$A:$E,5,0)</f>
        <v>E-1149</v>
      </c>
    </row>
    <row r="2832" spans="1:9" x14ac:dyDescent="0.35">
      <c r="A2832" t="s">
        <v>1257</v>
      </c>
      <c r="B2832" t="s">
        <v>74</v>
      </c>
      <c r="C2832" t="s">
        <v>353</v>
      </c>
      <c r="D2832" t="s">
        <v>1268</v>
      </c>
      <c r="E2832" t="s">
        <v>30</v>
      </c>
      <c r="F2832">
        <v>12234</v>
      </c>
      <c r="G2832">
        <v>6405</v>
      </c>
      <c r="H2832">
        <v>0.52354095144678769</v>
      </c>
      <c r="I2832" t="str">
        <f>VLOOKUP($B2832&amp;$E2832,'Employee List'!$A:$E,5,0)</f>
        <v>E-1149</v>
      </c>
    </row>
    <row r="2833" spans="1:9" x14ac:dyDescent="0.35">
      <c r="A2833" t="s">
        <v>1257</v>
      </c>
      <c r="B2833" t="s">
        <v>74</v>
      </c>
      <c r="C2833" t="s">
        <v>353</v>
      </c>
      <c r="D2833" t="s">
        <v>1268</v>
      </c>
      <c r="E2833" t="s">
        <v>31</v>
      </c>
      <c r="F2833">
        <v>11358</v>
      </c>
      <c r="G2833">
        <v>5881</v>
      </c>
      <c r="H2833">
        <v>0.51778482127135061</v>
      </c>
      <c r="I2833" t="str">
        <f>VLOOKUP($B2833&amp;$E2833,'Employee List'!$A:$E,5,0)</f>
        <v>E-1149</v>
      </c>
    </row>
    <row r="2834" spans="1:9" x14ac:dyDescent="0.35">
      <c r="A2834" t="s">
        <v>1257</v>
      </c>
      <c r="B2834" t="s">
        <v>74</v>
      </c>
      <c r="C2834" t="s">
        <v>353</v>
      </c>
      <c r="D2834" t="s">
        <v>1269</v>
      </c>
      <c r="E2834" t="s">
        <v>29</v>
      </c>
      <c r="F2834">
        <v>4374</v>
      </c>
      <c r="G2834">
        <v>1099</v>
      </c>
      <c r="H2834">
        <v>0.25125743026977593</v>
      </c>
      <c r="I2834" t="str">
        <f>VLOOKUP($B2834&amp;$E2834,'Employee List'!$A:$E,5,0)</f>
        <v>E-1149</v>
      </c>
    </row>
    <row r="2835" spans="1:9" x14ac:dyDescent="0.35">
      <c r="A2835" t="s">
        <v>1257</v>
      </c>
      <c r="B2835" t="s">
        <v>74</v>
      </c>
      <c r="C2835" t="s">
        <v>353</v>
      </c>
      <c r="D2835" t="s">
        <v>1269</v>
      </c>
      <c r="E2835" t="s">
        <v>30</v>
      </c>
      <c r="F2835">
        <v>1570</v>
      </c>
      <c r="G2835">
        <v>4023</v>
      </c>
      <c r="H2835">
        <v>2.5624203821656053</v>
      </c>
      <c r="I2835" t="str">
        <f>VLOOKUP($B2835&amp;$E2835,'Employee List'!$A:$E,5,0)</f>
        <v>E-1149</v>
      </c>
    </row>
    <row r="2836" spans="1:9" x14ac:dyDescent="0.35">
      <c r="A2836" t="s">
        <v>1257</v>
      </c>
      <c r="B2836" t="s">
        <v>74</v>
      </c>
      <c r="C2836" t="s">
        <v>353</v>
      </c>
      <c r="D2836" t="s">
        <v>1269</v>
      </c>
      <c r="E2836" t="s">
        <v>31</v>
      </c>
      <c r="F2836">
        <v>3266</v>
      </c>
      <c r="G2836">
        <v>4860</v>
      </c>
      <c r="H2836">
        <v>1.4880587875076545</v>
      </c>
      <c r="I2836" t="str">
        <f>VLOOKUP($B2836&amp;$E2836,'Employee List'!$A:$E,5,0)</f>
        <v>E-1149</v>
      </c>
    </row>
    <row r="2837" spans="1:9" x14ac:dyDescent="0.35">
      <c r="A2837" t="s">
        <v>1257</v>
      </c>
      <c r="B2837" t="s">
        <v>74</v>
      </c>
      <c r="C2837" t="s">
        <v>353</v>
      </c>
      <c r="D2837" t="s">
        <v>1270</v>
      </c>
      <c r="E2837" t="s">
        <v>29</v>
      </c>
      <c r="F2837">
        <v>4055</v>
      </c>
      <c r="G2837">
        <v>3757</v>
      </c>
      <c r="H2837">
        <v>0.92651048088779286</v>
      </c>
      <c r="I2837" t="str">
        <f>VLOOKUP($B2837&amp;$E2837,'Employee List'!$A:$E,5,0)</f>
        <v>E-1149</v>
      </c>
    </row>
    <row r="2838" spans="1:9" x14ac:dyDescent="0.35">
      <c r="A2838" t="s">
        <v>1257</v>
      </c>
      <c r="B2838" t="s">
        <v>74</v>
      </c>
      <c r="C2838" t="s">
        <v>353</v>
      </c>
      <c r="D2838" t="s">
        <v>1270</v>
      </c>
      <c r="E2838" t="s">
        <v>30</v>
      </c>
      <c r="F2838">
        <v>4762</v>
      </c>
      <c r="G2838">
        <v>5324</v>
      </c>
      <c r="H2838">
        <v>1.118017639647207</v>
      </c>
      <c r="I2838" t="str">
        <f>VLOOKUP($B2838&amp;$E2838,'Employee List'!$A:$E,5,0)</f>
        <v>E-1149</v>
      </c>
    </row>
    <row r="2839" spans="1:9" x14ac:dyDescent="0.35">
      <c r="A2839" t="s">
        <v>1257</v>
      </c>
      <c r="B2839" t="s">
        <v>74</v>
      </c>
      <c r="C2839" t="s">
        <v>353</v>
      </c>
      <c r="D2839" t="s">
        <v>1270</v>
      </c>
      <c r="E2839" t="s">
        <v>31</v>
      </c>
      <c r="F2839">
        <v>5112</v>
      </c>
      <c r="G2839">
        <v>1474</v>
      </c>
      <c r="H2839">
        <v>0.28834115805946792</v>
      </c>
      <c r="I2839" t="str">
        <f>VLOOKUP($B2839&amp;$E2839,'Employee List'!$A:$E,5,0)</f>
        <v>E-1149</v>
      </c>
    </row>
    <row r="2840" spans="1:9" x14ac:dyDescent="0.35">
      <c r="A2840" t="s">
        <v>1257</v>
      </c>
      <c r="B2840" t="s">
        <v>74</v>
      </c>
      <c r="C2840" t="s">
        <v>353</v>
      </c>
      <c r="D2840" t="s">
        <v>1271</v>
      </c>
      <c r="E2840" t="s">
        <v>29</v>
      </c>
      <c r="F2840">
        <v>6992</v>
      </c>
      <c r="G2840">
        <v>2418</v>
      </c>
      <c r="H2840">
        <v>0.3458237986270023</v>
      </c>
      <c r="I2840" t="str">
        <f>VLOOKUP($B2840&amp;$E2840,'Employee List'!$A:$E,5,0)</f>
        <v>E-1149</v>
      </c>
    </row>
    <row r="2841" spans="1:9" x14ac:dyDescent="0.35">
      <c r="A2841" t="s">
        <v>1257</v>
      </c>
      <c r="B2841" t="s">
        <v>74</v>
      </c>
      <c r="C2841" t="s">
        <v>353</v>
      </c>
      <c r="D2841" t="s">
        <v>1271</v>
      </c>
      <c r="E2841" t="s">
        <v>30</v>
      </c>
      <c r="F2841">
        <v>5321</v>
      </c>
      <c r="G2841">
        <v>5862</v>
      </c>
      <c r="H2841">
        <v>1.1016726179289607</v>
      </c>
      <c r="I2841" t="str">
        <f>VLOOKUP($B2841&amp;$E2841,'Employee List'!$A:$E,5,0)</f>
        <v>E-1149</v>
      </c>
    </row>
    <row r="2842" spans="1:9" x14ac:dyDescent="0.35">
      <c r="A2842" t="s">
        <v>1257</v>
      </c>
      <c r="B2842" t="s">
        <v>74</v>
      </c>
      <c r="C2842" t="s">
        <v>353</v>
      </c>
      <c r="D2842" t="s">
        <v>1271</v>
      </c>
      <c r="E2842" t="s">
        <v>31</v>
      </c>
      <c r="F2842">
        <v>7150</v>
      </c>
      <c r="G2842">
        <v>5554</v>
      </c>
      <c r="H2842">
        <v>0.77678321678321682</v>
      </c>
      <c r="I2842" t="str">
        <f>VLOOKUP($B2842&amp;$E2842,'Employee List'!$A:$E,5,0)</f>
        <v>E-1149</v>
      </c>
    </row>
    <row r="2843" spans="1:9" x14ac:dyDescent="0.35">
      <c r="A2843" t="s">
        <v>1257</v>
      </c>
      <c r="B2843" t="s">
        <v>74</v>
      </c>
      <c r="C2843" t="s">
        <v>353</v>
      </c>
      <c r="D2843" t="s">
        <v>1258</v>
      </c>
      <c r="E2843" t="s">
        <v>29</v>
      </c>
      <c r="F2843">
        <v>102865</v>
      </c>
      <c r="G2843">
        <v>50931</v>
      </c>
      <c r="H2843">
        <v>0.49512467797598797</v>
      </c>
      <c r="I2843" t="str">
        <f>VLOOKUP($B2843&amp;$E2843,'Employee List'!$A:$E,5,0)</f>
        <v>E-1149</v>
      </c>
    </row>
    <row r="2844" spans="1:9" x14ac:dyDescent="0.35">
      <c r="A2844" t="s">
        <v>1257</v>
      </c>
      <c r="B2844" t="s">
        <v>74</v>
      </c>
      <c r="C2844" t="s">
        <v>353</v>
      </c>
      <c r="D2844" t="s">
        <v>1258</v>
      </c>
      <c r="E2844" t="s">
        <v>30</v>
      </c>
      <c r="F2844">
        <v>103614</v>
      </c>
      <c r="G2844">
        <v>61029</v>
      </c>
      <c r="H2844">
        <v>0.58900341652672417</v>
      </c>
      <c r="I2844" t="str">
        <f>VLOOKUP($B2844&amp;$E2844,'Employee List'!$A:$E,5,0)</f>
        <v>E-1149</v>
      </c>
    </row>
    <row r="2845" spans="1:9" x14ac:dyDescent="0.35">
      <c r="A2845" t="s">
        <v>1257</v>
      </c>
      <c r="B2845" t="s">
        <v>74</v>
      </c>
      <c r="C2845" t="s">
        <v>353</v>
      </c>
      <c r="D2845" t="s">
        <v>1258</v>
      </c>
      <c r="E2845" t="s">
        <v>31</v>
      </c>
      <c r="F2845">
        <v>96843</v>
      </c>
      <c r="G2845">
        <v>40835</v>
      </c>
      <c r="H2845">
        <v>0.42166186508059439</v>
      </c>
      <c r="I2845" t="str">
        <f>VLOOKUP($B2845&amp;$E2845,'Employee List'!$A:$E,5,0)</f>
        <v>E-1149</v>
      </c>
    </row>
    <row r="2846" spans="1:9" x14ac:dyDescent="0.35">
      <c r="A2846" t="s">
        <v>1257</v>
      </c>
      <c r="B2846" t="s">
        <v>74</v>
      </c>
      <c r="C2846" t="s">
        <v>353</v>
      </c>
      <c r="D2846" t="s">
        <v>1272</v>
      </c>
      <c r="E2846" t="s">
        <v>29</v>
      </c>
      <c r="F2846">
        <v>8733</v>
      </c>
      <c r="G2846">
        <v>3693</v>
      </c>
      <c r="H2846">
        <v>0.42287873582961183</v>
      </c>
      <c r="I2846" t="str">
        <f>VLOOKUP($B2846&amp;$E2846,'Employee List'!$A:$E,5,0)</f>
        <v>E-1149</v>
      </c>
    </row>
    <row r="2847" spans="1:9" x14ac:dyDescent="0.35">
      <c r="A2847" t="s">
        <v>1257</v>
      </c>
      <c r="B2847" t="s">
        <v>74</v>
      </c>
      <c r="C2847" t="s">
        <v>353</v>
      </c>
      <c r="D2847" t="s">
        <v>1272</v>
      </c>
      <c r="E2847" t="s">
        <v>30</v>
      </c>
      <c r="F2847">
        <v>8888</v>
      </c>
      <c r="G2847">
        <v>4883</v>
      </c>
      <c r="H2847">
        <v>0.54939243924392445</v>
      </c>
      <c r="I2847" t="str">
        <f>VLOOKUP($B2847&amp;$E2847,'Employee List'!$A:$E,5,0)</f>
        <v>E-1149</v>
      </c>
    </row>
    <row r="2848" spans="1:9" x14ac:dyDescent="0.35">
      <c r="A2848" t="s">
        <v>1257</v>
      </c>
      <c r="B2848" t="s">
        <v>74</v>
      </c>
      <c r="C2848" t="s">
        <v>353</v>
      </c>
      <c r="D2848" t="s">
        <v>1272</v>
      </c>
      <c r="E2848" t="s">
        <v>31</v>
      </c>
      <c r="F2848">
        <v>11976</v>
      </c>
      <c r="G2848">
        <v>4589</v>
      </c>
      <c r="H2848">
        <v>0.38318303273213095</v>
      </c>
      <c r="I2848" t="str">
        <f>VLOOKUP($B2848&amp;$E2848,'Employee List'!$A:$E,5,0)</f>
        <v>E-1149</v>
      </c>
    </row>
    <row r="2849" spans="1:9" x14ac:dyDescent="0.35">
      <c r="A2849" t="s">
        <v>1257</v>
      </c>
      <c r="B2849" t="s">
        <v>74</v>
      </c>
      <c r="C2849" t="s">
        <v>353</v>
      </c>
      <c r="D2849" t="s">
        <v>1259</v>
      </c>
      <c r="E2849" t="s">
        <v>29</v>
      </c>
      <c r="F2849">
        <v>9937</v>
      </c>
      <c r="G2849">
        <v>4885</v>
      </c>
      <c r="H2849">
        <v>0.49159706148737042</v>
      </c>
      <c r="I2849" t="str">
        <f>VLOOKUP($B2849&amp;$E2849,'Employee List'!$A:$E,5,0)</f>
        <v>E-1149</v>
      </c>
    </row>
    <row r="2850" spans="1:9" x14ac:dyDescent="0.35">
      <c r="A2850" t="s">
        <v>1257</v>
      </c>
      <c r="B2850" t="s">
        <v>74</v>
      </c>
      <c r="C2850" t="s">
        <v>353</v>
      </c>
      <c r="D2850" t="s">
        <v>1259</v>
      </c>
      <c r="E2850" t="s">
        <v>30</v>
      </c>
      <c r="F2850">
        <v>10503</v>
      </c>
      <c r="G2850">
        <v>6296</v>
      </c>
      <c r="H2850">
        <v>0.59944777682566885</v>
      </c>
      <c r="I2850" t="str">
        <f>VLOOKUP($B2850&amp;$E2850,'Employee List'!$A:$E,5,0)</f>
        <v>E-1149</v>
      </c>
    </row>
    <row r="2851" spans="1:9" x14ac:dyDescent="0.35">
      <c r="A2851" t="s">
        <v>1257</v>
      </c>
      <c r="B2851" t="s">
        <v>74</v>
      </c>
      <c r="C2851" t="s">
        <v>353</v>
      </c>
      <c r="D2851" t="s">
        <v>1259</v>
      </c>
      <c r="E2851" t="s">
        <v>31</v>
      </c>
      <c r="F2851">
        <v>13219</v>
      </c>
      <c r="G2851">
        <v>7461</v>
      </c>
      <c r="H2851">
        <v>0.56441485740222408</v>
      </c>
      <c r="I2851" t="str">
        <f>VLOOKUP($B2851&amp;$E2851,'Employee List'!$A:$E,5,0)</f>
        <v>E-1149</v>
      </c>
    </row>
    <row r="2852" spans="1:9" x14ac:dyDescent="0.35">
      <c r="A2852" t="s">
        <v>1257</v>
      </c>
      <c r="B2852" t="s">
        <v>74</v>
      </c>
      <c r="C2852" t="s">
        <v>353</v>
      </c>
      <c r="D2852" t="s">
        <v>1273</v>
      </c>
      <c r="E2852" t="s">
        <v>29</v>
      </c>
      <c r="F2852">
        <v>4274</v>
      </c>
      <c r="G2852">
        <v>5104</v>
      </c>
      <c r="H2852">
        <v>1.1941974730931213</v>
      </c>
      <c r="I2852" t="str">
        <f>VLOOKUP($B2852&amp;$E2852,'Employee List'!$A:$E,5,0)</f>
        <v>E-1149</v>
      </c>
    </row>
    <row r="2853" spans="1:9" x14ac:dyDescent="0.35">
      <c r="A2853" t="s">
        <v>1257</v>
      </c>
      <c r="B2853" t="s">
        <v>74</v>
      </c>
      <c r="C2853" t="s">
        <v>353</v>
      </c>
      <c r="D2853" t="s">
        <v>1273</v>
      </c>
      <c r="E2853" t="s">
        <v>30</v>
      </c>
      <c r="F2853">
        <v>3066</v>
      </c>
      <c r="G2853">
        <v>4091</v>
      </c>
      <c r="H2853">
        <v>1.3343118069145465</v>
      </c>
      <c r="I2853" t="str">
        <f>VLOOKUP($B2853&amp;$E2853,'Employee List'!$A:$E,5,0)</f>
        <v>E-1149</v>
      </c>
    </row>
    <row r="2854" spans="1:9" x14ac:dyDescent="0.35">
      <c r="A2854" t="s">
        <v>1257</v>
      </c>
      <c r="B2854" t="s">
        <v>74</v>
      </c>
      <c r="C2854" t="s">
        <v>353</v>
      </c>
      <c r="D2854" t="s">
        <v>1273</v>
      </c>
      <c r="E2854" t="s">
        <v>31</v>
      </c>
      <c r="F2854">
        <v>3687</v>
      </c>
      <c r="G2854">
        <v>5572</v>
      </c>
      <c r="H2854">
        <v>1.511255763493355</v>
      </c>
      <c r="I2854" t="str">
        <f>VLOOKUP($B2854&amp;$E2854,'Employee List'!$A:$E,5,0)</f>
        <v>E-1149</v>
      </c>
    </row>
    <row r="2855" spans="1:9" x14ac:dyDescent="0.35">
      <c r="A2855" t="s">
        <v>1257</v>
      </c>
      <c r="B2855" t="s">
        <v>74</v>
      </c>
      <c r="C2855" t="s">
        <v>353</v>
      </c>
      <c r="D2855" t="s">
        <v>1275</v>
      </c>
      <c r="E2855" t="s">
        <v>29</v>
      </c>
      <c r="F2855">
        <v>2485</v>
      </c>
      <c r="G2855">
        <v>2390</v>
      </c>
      <c r="H2855">
        <v>0.9617706237424547</v>
      </c>
      <c r="I2855" t="str">
        <f>VLOOKUP($B2855&amp;$E2855,'Employee List'!$A:$E,5,0)</f>
        <v>E-1149</v>
      </c>
    </row>
    <row r="2856" spans="1:9" x14ac:dyDescent="0.35">
      <c r="A2856" t="s">
        <v>1257</v>
      </c>
      <c r="B2856" t="s">
        <v>74</v>
      </c>
      <c r="C2856" t="s">
        <v>353</v>
      </c>
      <c r="D2856" t="s">
        <v>1275</v>
      </c>
      <c r="E2856" t="s">
        <v>30</v>
      </c>
      <c r="F2856">
        <v>4577</v>
      </c>
      <c r="G2856">
        <v>4395</v>
      </c>
      <c r="H2856">
        <v>0.96023596242079967</v>
      </c>
      <c r="I2856" t="str">
        <f>VLOOKUP($B2856&amp;$E2856,'Employee List'!$A:$E,5,0)</f>
        <v>E-1149</v>
      </c>
    </row>
    <row r="2857" spans="1:9" x14ac:dyDescent="0.35">
      <c r="A2857" t="s">
        <v>1257</v>
      </c>
      <c r="B2857" t="s">
        <v>74</v>
      </c>
      <c r="C2857" t="s">
        <v>353</v>
      </c>
      <c r="D2857" t="s">
        <v>1275</v>
      </c>
      <c r="E2857" t="s">
        <v>31</v>
      </c>
      <c r="F2857">
        <v>2173</v>
      </c>
      <c r="G2857">
        <v>5445</v>
      </c>
      <c r="H2857">
        <v>2.505752416014726</v>
      </c>
      <c r="I2857" t="str">
        <f>VLOOKUP($B2857&amp;$E2857,'Employee List'!$A:$E,5,0)</f>
        <v>E-1149</v>
      </c>
    </row>
    <row r="2858" spans="1:9" x14ac:dyDescent="0.35">
      <c r="A2858" t="s">
        <v>1257</v>
      </c>
      <c r="B2858" t="s">
        <v>74</v>
      </c>
      <c r="C2858" t="s">
        <v>353</v>
      </c>
      <c r="D2858" t="s">
        <v>1276</v>
      </c>
      <c r="E2858" t="s">
        <v>29</v>
      </c>
      <c r="F2858">
        <v>2409</v>
      </c>
      <c r="G2858">
        <v>1705</v>
      </c>
      <c r="H2858">
        <v>0.70776255707762559</v>
      </c>
      <c r="I2858" t="str">
        <f>VLOOKUP($B2858&amp;$E2858,'Employee List'!$A:$E,5,0)</f>
        <v>E-1149</v>
      </c>
    </row>
    <row r="2859" spans="1:9" x14ac:dyDescent="0.35">
      <c r="A2859" t="s">
        <v>1257</v>
      </c>
      <c r="B2859" t="s">
        <v>74</v>
      </c>
      <c r="C2859" t="s">
        <v>353</v>
      </c>
      <c r="D2859" t="s">
        <v>1276</v>
      </c>
      <c r="E2859" t="s">
        <v>30</v>
      </c>
      <c r="F2859">
        <v>2330</v>
      </c>
      <c r="G2859">
        <v>5955</v>
      </c>
      <c r="H2859">
        <v>2.555793991416309</v>
      </c>
      <c r="I2859" t="str">
        <f>VLOOKUP($B2859&amp;$E2859,'Employee List'!$A:$E,5,0)</f>
        <v>E-1149</v>
      </c>
    </row>
    <row r="2860" spans="1:9" x14ac:dyDescent="0.35">
      <c r="A2860" t="s">
        <v>1257</v>
      </c>
      <c r="B2860" t="s">
        <v>74</v>
      </c>
      <c r="C2860" t="s">
        <v>353</v>
      </c>
      <c r="D2860" t="s">
        <v>1276</v>
      </c>
      <c r="E2860" t="s">
        <v>31</v>
      </c>
      <c r="F2860">
        <v>1959</v>
      </c>
      <c r="G2860">
        <v>1487</v>
      </c>
      <c r="H2860">
        <v>0.75906074527820322</v>
      </c>
      <c r="I2860" t="str">
        <f>VLOOKUP($B2860&amp;$E2860,'Employee List'!$A:$E,5,0)</f>
        <v>E-1149</v>
      </c>
    </row>
    <row r="2861" spans="1:9" x14ac:dyDescent="0.35">
      <c r="A2861" t="s">
        <v>1257</v>
      </c>
      <c r="B2861" t="s">
        <v>74</v>
      </c>
      <c r="C2861" t="s">
        <v>353</v>
      </c>
      <c r="D2861" t="s">
        <v>1277</v>
      </c>
      <c r="E2861" t="s">
        <v>29</v>
      </c>
      <c r="F2861">
        <v>5874</v>
      </c>
      <c r="G2861">
        <v>4773</v>
      </c>
      <c r="H2861">
        <v>0.81256384065372833</v>
      </c>
      <c r="I2861" t="str">
        <f>VLOOKUP($B2861&amp;$E2861,'Employee List'!$A:$E,5,0)</f>
        <v>E-1149</v>
      </c>
    </row>
    <row r="2862" spans="1:9" x14ac:dyDescent="0.35">
      <c r="A2862" t="s">
        <v>1257</v>
      </c>
      <c r="B2862" t="s">
        <v>74</v>
      </c>
      <c r="C2862" t="s">
        <v>353</v>
      </c>
      <c r="D2862" t="s">
        <v>1277</v>
      </c>
      <c r="E2862" t="s">
        <v>30</v>
      </c>
      <c r="F2862">
        <v>5465</v>
      </c>
      <c r="G2862">
        <v>2211</v>
      </c>
      <c r="H2862">
        <v>0.40457456541628545</v>
      </c>
      <c r="I2862" t="str">
        <f>VLOOKUP($B2862&amp;$E2862,'Employee List'!$A:$E,5,0)</f>
        <v>E-1149</v>
      </c>
    </row>
    <row r="2863" spans="1:9" x14ac:dyDescent="0.35">
      <c r="A2863" t="s">
        <v>1257</v>
      </c>
      <c r="B2863" t="s">
        <v>74</v>
      </c>
      <c r="C2863" t="s">
        <v>353</v>
      </c>
      <c r="D2863" t="s">
        <v>1277</v>
      </c>
      <c r="E2863" t="s">
        <v>31</v>
      </c>
      <c r="F2863">
        <v>5332</v>
      </c>
      <c r="G2863">
        <v>2819</v>
      </c>
      <c r="H2863">
        <v>0.52869467366841716</v>
      </c>
      <c r="I2863" t="str">
        <f>VLOOKUP($B2863&amp;$E2863,'Employee List'!$A:$E,5,0)</f>
        <v>E-1149</v>
      </c>
    </row>
    <row r="2864" spans="1:9" x14ac:dyDescent="0.35">
      <c r="A2864" t="s">
        <v>1257</v>
      </c>
      <c r="B2864" t="s">
        <v>74</v>
      </c>
      <c r="C2864" t="s">
        <v>353</v>
      </c>
      <c r="D2864" t="s">
        <v>1278</v>
      </c>
      <c r="E2864" t="s">
        <v>29</v>
      </c>
      <c r="F2864">
        <v>9208</v>
      </c>
      <c r="G2864">
        <v>10524</v>
      </c>
      <c r="H2864">
        <v>1.1429192006950477</v>
      </c>
      <c r="I2864" t="str">
        <f>VLOOKUP($B2864&amp;$E2864,'Employee List'!$A:$E,5,0)</f>
        <v>E-1149</v>
      </c>
    </row>
    <row r="2865" spans="1:9" x14ac:dyDescent="0.35">
      <c r="A2865" t="s">
        <v>1257</v>
      </c>
      <c r="B2865" t="s">
        <v>74</v>
      </c>
      <c r="C2865" t="s">
        <v>353</v>
      </c>
      <c r="D2865" t="s">
        <v>1278</v>
      </c>
      <c r="E2865" t="s">
        <v>30</v>
      </c>
      <c r="F2865">
        <v>10693</v>
      </c>
      <c r="G2865">
        <v>6496</v>
      </c>
      <c r="H2865">
        <v>0.60750023379781171</v>
      </c>
      <c r="I2865" t="str">
        <f>VLOOKUP($B2865&amp;$E2865,'Employee List'!$A:$E,5,0)</f>
        <v>E-1149</v>
      </c>
    </row>
    <row r="2866" spans="1:9" x14ac:dyDescent="0.35">
      <c r="A2866" t="s">
        <v>1257</v>
      </c>
      <c r="B2866" t="s">
        <v>74</v>
      </c>
      <c r="C2866" t="s">
        <v>353</v>
      </c>
      <c r="D2866" t="s">
        <v>1278</v>
      </c>
      <c r="E2866" t="s">
        <v>31</v>
      </c>
      <c r="F2866">
        <v>9958</v>
      </c>
      <c r="G2866">
        <v>12574</v>
      </c>
      <c r="H2866">
        <v>1.2627033540871662</v>
      </c>
      <c r="I2866" t="str">
        <f>VLOOKUP($B2866&amp;$E2866,'Employee List'!$A:$E,5,0)</f>
        <v>E-1149</v>
      </c>
    </row>
    <row r="2867" spans="1:9" x14ac:dyDescent="0.35">
      <c r="A2867" t="s">
        <v>1257</v>
      </c>
      <c r="B2867" t="s">
        <v>74</v>
      </c>
      <c r="C2867" t="s">
        <v>353</v>
      </c>
      <c r="D2867" t="s">
        <v>1279</v>
      </c>
      <c r="E2867" t="s">
        <v>29</v>
      </c>
      <c r="F2867">
        <v>2092</v>
      </c>
      <c r="G2867">
        <v>2221</v>
      </c>
      <c r="H2867">
        <v>1.0616634799235181</v>
      </c>
      <c r="I2867" t="str">
        <f>VLOOKUP($B2867&amp;$E2867,'Employee List'!$A:$E,5,0)</f>
        <v>E-1149</v>
      </c>
    </row>
    <row r="2868" spans="1:9" x14ac:dyDescent="0.35">
      <c r="A2868" t="s">
        <v>1257</v>
      </c>
      <c r="B2868" t="s">
        <v>74</v>
      </c>
      <c r="C2868" t="s">
        <v>353</v>
      </c>
      <c r="D2868" t="s">
        <v>1279</v>
      </c>
      <c r="E2868" t="s">
        <v>30</v>
      </c>
      <c r="F2868">
        <v>2889</v>
      </c>
      <c r="G2868">
        <v>3809</v>
      </c>
      <c r="H2868">
        <v>1.3184492904119072</v>
      </c>
      <c r="I2868" t="str">
        <f>VLOOKUP($B2868&amp;$E2868,'Employee List'!$A:$E,5,0)</f>
        <v>E-1149</v>
      </c>
    </row>
    <row r="2869" spans="1:9" x14ac:dyDescent="0.35">
      <c r="A2869" t="s">
        <v>1257</v>
      </c>
      <c r="B2869" t="s">
        <v>74</v>
      </c>
      <c r="C2869" t="s">
        <v>353</v>
      </c>
      <c r="D2869" t="s">
        <v>1279</v>
      </c>
      <c r="E2869" t="s">
        <v>31</v>
      </c>
      <c r="F2869">
        <v>2655</v>
      </c>
      <c r="G2869">
        <v>2005</v>
      </c>
      <c r="H2869">
        <v>0.7551789077212806</v>
      </c>
      <c r="I2869" t="str">
        <f>VLOOKUP($B2869&amp;$E2869,'Employee List'!$A:$E,5,0)</f>
        <v>E-1149</v>
      </c>
    </row>
    <row r="2870" spans="1:9" x14ac:dyDescent="0.35">
      <c r="A2870" t="s">
        <v>1257</v>
      </c>
      <c r="B2870" t="s">
        <v>74</v>
      </c>
      <c r="C2870" t="s">
        <v>353</v>
      </c>
      <c r="D2870" t="s">
        <v>1280</v>
      </c>
      <c r="E2870" t="s">
        <v>29</v>
      </c>
      <c r="F2870">
        <v>4133</v>
      </c>
      <c r="G2870">
        <v>3637</v>
      </c>
      <c r="H2870">
        <v>0.87999032180014514</v>
      </c>
      <c r="I2870" t="str">
        <f>VLOOKUP($B2870&amp;$E2870,'Employee List'!$A:$E,5,0)</f>
        <v>E-1149</v>
      </c>
    </row>
    <row r="2871" spans="1:9" x14ac:dyDescent="0.35">
      <c r="A2871" t="s">
        <v>1257</v>
      </c>
      <c r="B2871" t="s">
        <v>74</v>
      </c>
      <c r="C2871" t="s">
        <v>353</v>
      </c>
      <c r="D2871" t="s">
        <v>1280</v>
      </c>
      <c r="E2871" t="s">
        <v>30</v>
      </c>
      <c r="F2871">
        <v>1434</v>
      </c>
      <c r="G2871">
        <v>4961</v>
      </c>
      <c r="H2871">
        <v>3.4595536959553694</v>
      </c>
      <c r="I2871" t="str">
        <f>VLOOKUP($B2871&amp;$E2871,'Employee List'!$A:$E,5,0)</f>
        <v>E-1149</v>
      </c>
    </row>
    <row r="2872" spans="1:9" x14ac:dyDescent="0.35">
      <c r="A2872" t="s">
        <v>1257</v>
      </c>
      <c r="B2872" t="s">
        <v>74</v>
      </c>
      <c r="C2872" t="s">
        <v>353</v>
      </c>
      <c r="D2872" t="s">
        <v>1280</v>
      </c>
      <c r="E2872" t="s">
        <v>31</v>
      </c>
      <c r="F2872">
        <v>3141</v>
      </c>
      <c r="G2872">
        <v>2246</v>
      </c>
      <c r="H2872">
        <v>0.71505889843998727</v>
      </c>
      <c r="I2872" t="str">
        <f>VLOOKUP($B2872&amp;$E2872,'Employee List'!$A:$E,5,0)</f>
        <v>E-1149</v>
      </c>
    </row>
    <row r="2873" spans="1:9" x14ac:dyDescent="0.35">
      <c r="A2873" t="s">
        <v>1257</v>
      </c>
      <c r="B2873" t="s">
        <v>74</v>
      </c>
      <c r="C2873" t="s">
        <v>353</v>
      </c>
      <c r="D2873" t="s">
        <v>1262</v>
      </c>
      <c r="E2873" t="s">
        <v>29</v>
      </c>
      <c r="F2873">
        <v>8906</v>
      </c>
      <c r="G2873">
        <v>7707</v>
      </c>
      <c r="H2873">
        <v>0.86537165955535589</v>
      </c>
      <c r="I2873" t="str">
        <f>VLOOKUP($B2873&amp;$E2873,'Employee List'!$A:$E,5,0)</f>
        <v>E-1149</v>
      </c>
    </row>
    <row r="2874" spans="1:9" x14ac:dyDescent="0.35">
      <c r="A2874" t="s">
        <v>1257</v>
      </c>
      <c r="B2874" t="s">
        <v>74</v>
      </c>
      <c r="C2874" t="s">
        <v>353</v>
      </c>
      <c r="D2874" t="s">
        <v>1262</v>
      </c>
      <c r="E2874" t="s">
        <v>30</v>
      </c>
      <c r="F2874">
        <v>6450</v>
      </c>
      <c r="G2874">
        <v>8235</v>
      </c>
      <c r="H2874">
        <v>1.2767441860465116</v>
      </c>
      <c r="I2874" t="str">
        <f>VLOOKUP($B2874&amp;$E2874,'Employee List'!$A:$E,5,0)</f>
        <v>E-1149</v>
      </c>
    </row>
    <row r="2875" spans="1:9" x14ac:dyDescent="0.35">
      <c r="A2875" t="s">
        <v>1257</v>
      </c>
      <c r="B2875" t="s">
        <v>74</v>
      </c>
      <c r="C2875" t="s">
        <v>353</v>
      </c>
      <c r="D2875" t="s">
        <v>1262</v>
      </c>
      <c r="E2875" t="s">
        <v>31</v>
      </c>
      <c r="F2875">
        <v>9819</v>
      </c>
      <c r="G2875">
        <v>4634</v>
      </c>
      <c r="H2875">
        <v>0.4719421529687341</v>
      </c>
      <c r="I2875" t="str">
        <f>VLOOKUP($B2875&amp;$E2875,'Employee List'!$A:$E,5,0)</f>
        <v>E-1149</v>
      </c>
    </row>
    <row r="2876" spans="1:9" x14ac:dyDescent="0.35">
      <c r="A2876" t="s">
        <v>1257</v>
      </c>
      <c r="B2876" t="s">
        <v>74</v>
      </c>
      <c r="C2876" t="s">
        <v>353</v>
      </c>
      <c r="D2876" t="s">
        <v>1281</v>
      </c>
      <c r="E2876" t="s">
        <v>29</v>
      </c>
      <c r="F2876">
        <v>1586</v>
      </c>
      <c r="G2876">
        <v>5274</v>
      </c>
      <c r="H2876">
        <v>3.3253467843631777</v>
      </c>
      <c r="I2876" t="str">
        <f>VLOOKUP($B2876&amp;$E2876,'Employee List'!$A:$E,5,0)</f>
        <v>E-1149</v>
      </c>
    </row>
    <row r="2877" spans="1:9" x14ac:dyDescent="0.35">
      <c r="A2877" t="s">
        <v>1257</v>
      </c>
      <c r="B2877" t="s">
        <v>74</v>
      </c>
      <c r="C2877" t="s">
        <v>353</v>
      </c>
      <c r="D2877" t="s">
        <v>1281</v>
      </c>
      <c r="E2877" t="s">
        <v>30</v>
      </c>
      <c r="F2877">
        <v>3825</v>
      </c>
      <c r="G2877">
        <v>5699</v>
      </c>
      <c r="H2877">
        <v>1.4899346405228757</v>
      </c>
      <c r="I2877" t="str">
        <f>VLOOKUP($B2877&amp;$E2877,'Employee List'!$A:$E,5,0)</f>
        <v>E-1149</v>
      </c>
    </row>
    <row r="2878" spans="1:9" x14ac:dyDescent="0.35">
      <c r="A2878" t="s">
        <v>1257</v>
      </c>
      <c r="B2878" t="s">
        <v>74</v>
      </c>
      <c r="C2878" t="s">
        <v>353</v>
      </c>
      <c r="D2878" t="s">
        <v>1281</v>
      </c>
      <c r="E2878" t="s">
        <v>31</v>
      </c>
      <c r="F2878">
        <v>3842</v>
      </c>
      <c r="G2878">
        <v>1651</v>
      </c>
      <c r="H2878">
        <v>0.42972410203019262</v>
      </c>
      <c r="I2878" t="str">
        <f>VLOOKUP($B2878&amp;$E2878,'Employee List'!$A:$E,5,0)</f>
        <v>E-1149</v>
      </c>
    </row>
    <row r="2879" spans="1:9" x14ac:dyDescent="0.35">
      <c r="A2879" t="s">
        <v>1257</v>
      </c>
      <c r="B2879" t="s">
        <v>75</v>
      </c>
      <c r="C2879" t="s">
        <v>354</v>
      </c>
      <c r="D2879" t="s">
        <v>1274</v>
      </c>
      <c r="E2879" t="s">
        <v>29</v>
      </c>
      <c r="F2879">
        <v>22866</v>
      </c>
      <c r="G2879">
        <v>18019</v>
      </c>
      <c r="H2879">
        <v>0.78802588996763756</v>
      </c>
      <c r="I2879" t="str">
        <f>VLOOKUP($B2879&amp;$E2879,'Employee List'!$A:$E,5,0)</f>
        <v>E-1150</v>
      </c>
    </row>
    <row r="2880" spans="1:9" x14ac:dyDescent="0.35">
      <c r="A2880" t="s">
        <v>1257</v>
      </c>
      <c r="B2880" t="s">
        <v>75</v>
      </c>
      <c r="C2880" t="s">
        <v>354</v>
      </c>
      <c r="D2880" t="s">
        <v>1274</v>
      </c>
      <c r="E2880" t="s">
        <v>30</v>
      </c>
      <c r="F2880">
        <v>21681</v>
      </c>
      <c r="G2880">
        <v>17026</v>
      </c>
      <c r="H2880">
        <v>0.78529588118629212</v>
      </c>
      <c r="I2880" t="str">
        <f>VLOOKUP($B2880&amp;$E2880,'Employee List'!$A:$E,5,0)</f>
        <v>E-1150</v>
      </c>
    </row>
    <row r="2881" spans="1:9" x14ac:dyDescent="0.35">
      <c r="A2881" t="s">
        <v>1257</v>
      </c>
      <c r="B2881" t="s">
        <v>75</v>
      </c>
      <c r="C2881" t="s">
        <v>354</v>
      </c>
      <c r="D2881" t="s">
        <v>1274</v>
      </c>
      <c r="E2881" t="s">
        <v>31</v>
      </c>
      <c r="F2881">
        <v>23990</v>
      </c>
      <c r="G2881">
        <v>14241</v>
      </c>
      <c r="H2881">
        <v>0.59362234264276781</v>
      </c>
      <c r="I2881" t="str">
        <f>VLOOKUP($B2881&amp;$E2881,'Employee List'!$A:$E,5,0)</f>
        <v>E-1150</v>
      </c>
    </row>
    <row r="2882" spans="1:9" x14ac:dyDescent="0.35">
      <c r="A2882" t="s">
        <v>1257</v>
      </c>
      <c r="B2882" t="s">
        <v>75</v>
      </c>
      <c r="C2882" t="s">
        <v>354</v>
      </c>
      <c r="D2882" t="s">
        <v>1263</v>
      </c>
      <c r="E2882" t="s">
        <v>29</v>
      </c>
      <c r="F2882">
        <v>25096</v>
      </c>
      <c r="G2882">
        <v>5704</v>
      </c>
      <c r="H2882">
        <v>0.22728721708638827</v>
      </c>
      <c r="I2882" t="str">
        <f>VLOOKUP($B2882&amp;$E2882,'Employee List'!$A:$E,5,0)</f>
        <v>E-1150</v>
      </c>
    </row>
    <row r="2883" spans="1:9" x14ac:dyDescent="0.35">
      <c r="A2883" t="s">
        <v>1257</v>
      </c>
      <c r="B2883" t="s">
        <v>75</v>
      </c>
      <c r="C2883" t="s">
        <v>354</v>
      </c>
      <c r="D2883" t="s">
        <v>1263</v>
      </c>
      <c r="E2883" t="s">
        <v>30</v>
      </c>
      <c r="F2883">
        <v>25297</v>
      </c>
      <c r="G2883">
        <v>1252</v>
      </c>
      <c r="H2883">
        <v>4.949203462861209E-2</v>
      </c>
      <c r="I2883" t="str">
        <f>VLOOKUP($B2883&amp;$E2883,'Employee List'!$A:$E,5,0)</f>
        <v>E-1150</v>
      </c>
    </row>
    <row r="2884" spans="1:9" x14ac:dyDescent="0.35">
      <c r="A2884" t="s">
        <v>1257</v>
      </c>
      <c r="B2884" t="s">
        <v>75</v>
      </c>
      <c r="C2884" t="s">
        <v>354</v>
      </c>
      <c r="D2884" t="s">
        <v>1263</v>
      </c>
      <c r="E2884" t="s">
        <v>31</v>
      </c>
      <c r="F2884">
        <v>24546</v>
      </c>
      <c r="G2884">
        <v>3116</v>
      </c>
      <c r="H2884">
        <v>0.12694532714087836</v>
      </c>
      <c r="I2884" t="str">
        <f>VLOOKUP($B2884&amp;$E2884,'Employee List'!$A:$E,5,0)</f>
        <v>E-1150</v>
      </c>
    </row>
    <row r="2885" spans="1:9" x14ac:dyDescent="0.35">
      <c r="A2885" t="s">
        <v>1257</v>
      </c>
      <c r="B2885" t="s">
        <v>75</v>
      </c>
      <c r="C2885" t="s">
        <v>354</v>
      </c>
      <c r="D2885" t="s">
        <v>1264</v>
      </c>
      <c r="E2885" t="s">
        <v>29</v>
      </c>
      <c r="F2885">
        <v>3151</v>
      </c>
      <c r="G2885">
        <v>4159</v>
      </c>
      <c r="H2885">
        <v>1.3198984449381148</v>
      </c>
      <c r="I2885" t="str">
        <f>VLOOKUP($B2885&amp;$E2885,'Employee List'!$A:$E,5,0)</f>
        <v>E-1150</v>
      </c>
    </row>
    <row r="2886" spans="1:9" x14ac:dyDescent="0.35">
      <c r="A2886" t="s">
        <v>1257</v>
      </c>
      <c r="B2886" t="s">
        <v>75</v>
      </c>
      <c r="C2886" t="s">
        <v>354</v>
      </c>
      <c r="D2886" t="s">
        <v>1264</v>
      </c>
      <c r="E2886" t="s">
        <v>30</v>
      </c>
      <c r="F2886">
        <v>4081</v>
      </c>
      <c r="G2886">
        <v>1621</v>
      </c>
      <c r="H2886">
        <v>0.39720656701788776</v>
      </c>
      <c r="I2886" t="str">
        <f>VLOOKUP($B2886&amp;$E2886,'Employee List'!$A:$E,5,0)</f>
        <v>E-1150</v>
      </c>
    </row>
    <row r="2887" spans="1:9" x14ac:dyDescent="0.35">
      <c r="A2887" t="s">
        <v>1257</v>
      </c>
      <c r="B2887" t="s">
        <v>75</v>
      </c>
      <c r="C2887" t="s">
        <v>354</v>
      </c>
      <c r="D2887" t="s">
        <v>1264</v>
      </c>
      <c r="E2887" t="s">
        <v>31</v>
      </c>
      <c r="F2887">
        <v>2096</v>
      </c>
      <c r="G2887">
        <v>2351</v>
      </c>
      <c r="H2887">
        <v>1.1216603053435115</v>
      </c>
      <c r="I2887" t="str">
        <f>VLOOKUP($B2887&amp;$E2887,'Employee List'!$A:$E,5,0)</f>
        <v>E-1150</v>
      </c>
    </row>
    <row r="2888" spans="1:9" x14ac:dyDescent="0.35">
      <c r="A2888" t="s">
        <v>1257</v>
      </c>
      <c r="B2888" t="s">
        <v>75</v>
      </c>
      <c r="C2888" t="s">
        <v>354</v>
      </c>
      <c r="D2888" t="s">
        <v>1265</v>
      </c>
      <c r="E2888" t="s">
        <v>29</v>
      </c>
      <c r="F2888">
        <v>10095</v>
      </c>
      <c r="G2888">
        <v>11172</v>
      </c>
      <c r="H2888">
        <v>1.1066864784546806</v>
      </c>
      <c r="I2888" t="str">
        <f>VLOOKUP($B2888&amp;$E2888,'Employee List'!$A:$E,5,0)</f>
        <v>E-1150</v>
      </c>
    </row>
    <row r="2889" spans="1:9" x14ac:dyDescent="0.35">
      <c r="A2889" t="s">
        <v>1257</v>
      </c>
      <c r="B2889" t="s">
        <v>75</v>
      </c>
      <c r="C2889" t="s">
        <v>354</v>
      </c>
      <c r="D2889" t="s">
        <v>1265</v>
      </c>
      <c r="E2889" t="s">
        <v>30</v>
      </c>
      <c r="F2889">
        <v>8734</v>
      </c>
      <c r="G2889">
        <v>14659</v>
      </c>
      <c r="H2889">
        <v>1.6783833295168307</v>
      </c>
      <c r="I2889" t="str">
        <f>VLOOKUP($B2889&amp;$E2889,'Employee List'!$A:$E,5,0)</f>
        <v>E-1150</v>
      </c>
    </row>
    <row r="2890" spans="1:9" x14ac:dyDescent="0.35">
      <c r="A2890" t="s">
        <v>1257</v>
      </c>
      <c r="B2890" t="s">
        <v>75</v>
      </c>
      <c r="C2890" t="s">
        <v>354</v>
      </c>
      <c r="D2890" t="s">
        <v>1265</v>
      </c>
      <c r="E2890" t="s">
        <v>31</v>
      </c>
      <c r="F2890">
        <v>7250</v>
      </c>
      <c r="G2890">
        <v>10398</v>
      </c>
      <c r="H2890">
        <v>1.4342068965517241</v>
      </c>
      <c r="I2890" t="str">
        <f>VLOOKUP($B2890&amp;$E2890,'Employee List'!$A:$E,5,0)</f>
        <v>E-1150</v>
      </c>
    </row>
    <row r="2891" spans="1:9" x14ac:dyDescent="0.35">
      <c r="A2891" t="s">
        <v>1257</v>
      </c>
      <c r="B2891" t="s">
        <v>75</v>
      </c>
      <c r="C2891" t="s">
        <v>354</v>
      </c>
      <c r="D2891" t="s">
        <v>1260</v>
      </c>
      <c r="E2891" t="s">
        <v>29</v>
      </c>
      <c r="F2891">
        <v>118462</v>
      </c>
      <c r="G2891">
        <v>105266</v>
      </c>
      <c r="H2891">
        <v>0.88860562880923843</v>
      </c>
      <c r="I2891" t="str">
        <f>VLOOKUP($B2891&amp;$E2891,'Employee List'!$A:$E,5,0)</f>
        <v>E-1150</v>
      </c>
    </row>
    <row r="2892" spans="1:9" x14ac:dyDescent="0.35">
      <c r="A2892" t="s">
        <v>1257</v>
      </c>
      <c r="B2892" t="s">
        <v>75</v>
      </c>
      <c r="C2892" t="s">
        <v>354</v>
      </c>
      <c r="D2892" t="s">
        <v>1260</v>
      </c>
      <c r="E2892" t="s">
        <v>30</v>
      </c>
      <c r="F2892">
        <v>120474</v>
      </c>
      <c r="G2892">
        <v>167589</v>
      </c>
      <c r="H2892">
        <v>1.3910802330793366</v>
      </c>
      <c r="I2892" t="str">
        <f>VLOOKUP($B2892&amp;$E2892,'Employee List'!$A:$E,5,0)</f>
        <v>E-1150</v>
      </c>
    </row>
    <row r="2893" spans="1:9" x14ac:dyDescent="0.35">
      <c r="A2893" t="s">
        <v>1257</v>
      </c>
      <c r="B2893" t="s">
        <v>75</v>
      </c>
      <c r="C2893" t="s">
        <v>354</v>
      </c>
      <c r="D2893" t="s">
        <v>1260</v>
      </c>
      <c r="E2893" t="s">
        <v>31</v>
      </c>
      <c r="F2893">
        <v>139605</v>
      </c>
      <c r="G2893">
        <v>188903</v>
      </c>
      <c r="H2893">
        <v>1.3531248880770745</v>
      </c>
      <c r="I2893" t="str">
        <f>VLOOKUP($B2893&amp;$E2893,'Employee List'!$A:$E,5,0)</f>
        <v>E-1150</v>
      </c>
    </row>
    <row r="2894" spans="1:9" x14ac:dyDescent="0.35">
      <c r="A2894" t="s">
        <v>1257</v>
      </c>
      <c r="B2894" t="s">
        <v>75</v>
      </c>
      <c r="C2894" t="s">
        <v>354</v>
      </c>
      <c r="D2894" t="s">
        <v>1261</v>
      </c>
      <c r="E2894" t="s">
        <v>29</v>
      </c>
      <c r="F2894">
        <v>110642</v>
      </c>
      <c r="G2894">
        <v>101159</v>
      </c>
      <c r="H2894">
        <v>0.91429113718117894</v>
      </c>
      <c r="I2894" t="str">
        <f>VLOOKUP($B2894&amp;$E2894,'Employee List'!$A:$E,5,0)</f>
        <v>E-1150</v>
      </c>
    </row>
    <row r="2895" spans="1:9" x14ac:dyDescent="0.35">
      <c r="A2895" t="s">
        <v>1257</v>
      </c>
      <c r="B2895" t="s">
        <v>75</v>
      </c>
      <c r="C2895" t="s">
        <v>354</v>
      </c>
      <c r="D2895" t="s">
        <v>1261</v>
      </c>
      <c r="E2895" t="s">
        <v>30</v>
      </c>
      <c r="F2895">
        <v>112073</v>
      </c>
      <c r="G2895">
        <v>97938</v>
      </c>
      <c r="H2895">
        <v>0.87387684812577515</v>
      </c>
      <c r="I2895" t="str">
        <f>VLOOKUP($B2895&amp;$E2895,'Employee List'!$A:$E,5,0)</f>
        <v>E-1150</v>
      </c>
    </row>
    <row r="2896" spans="1:9" x14ac:dyDescent="0.35">
      <c r="A2896" t="s">
        <v>1257</v>
      </c>
      <c r="B2896" t="s">
        <v>75</v>
      </c>
      <c r="C2896" t="s">
        <v>354</v>
      </c>
      <c r="D2896" t="s">
        <v>1261</v>
      </c>
      <c r="E2896" t="s">
        <v>31</v>
      </c>
      <c r="F2896">
        <v>116611</v>
      </c>
      <c r="G2896">
        <v>73160</v>
      </c>
      <c r="H2896">
        <v>0.62738506658891524</v>
      </c>
      <c r="I2896" t="str">
        <f>VLOOKUP($B2896&amp;$E2896,'Employee List'!$A:$E,5,0)</f>
        <v>E-1150</v>
      </c>
    </row>
    <row r="2897" spans="1:9" x14ac:dyDescent="0.35">
      <c r="A2897" t="s">
        <v>1257</v>
      </c>
      <c r="B2897" t="s">
        <v>75</v>
      </c>
      <c r="C2897" t="s">
        <v>354</v>
      </c>
      <c r="D2897" t="s">
        <v>1266</v>
      </c>
      <c r="E2897" t="s">
        <v>29</v>
      </c>
      <c r="F2897">
        <v>86193</v>
      </c>
      <c r="G2897">
        <v>99017</v>
      </c>
      <c r="H2897">
        <v>1.1487823837202558</v>
      </c>
      <c r="I2897" t="str">
        <f>VLOOKUP($B2897&amp;$E2897,'Employee List'!$A:$E,5,0)</f>
        <v>E-1150</v>
      </c>
    </row>
    <row r="2898" spans="1:9" x14ac:dyDescent="0.35">
      <c r="A2898" t="s">
        <v>1257</v>
      </c>
      <c r="B2898" t="s">
        <v>75</v>
      </c>
      <c r="C2898" t="s">
        <v>354</v>
      </c>
      <c r="D2898" t="s">
        <v>1266</v>
      </c>
      <c r="E2898" t="s">
        <v>30</v>
      </c>
      <c r="F2898">
        <v>88425</v>
      </c>
      <c r="G2898">
        <v>92109</v>
      </c>
      <c r="H2898">
        <v>1.0416624257845633</v>
      </c>
      <c r="I2898" t="str">
        <f>VLOOKUP($B2898&amp;$E2898,'Employee List'!$A:$E,5,0)</f>
        <v>E-1150</v>
      </c>
    </row>
    <row r="2899" spans="1:9" x14ac:dyDescent="0.35">
      <c r="A2899" t="s">
        <v>1257</v>
      </c>
      <c r="B2899" t="s">
        <v>75</v>
      </c>
      <c r="C2899" t="s">
        <v>354</v>
      </c>
      <c r="D2899" t="s">
        <v>1266</v>
      </c>
      <c r="E2899" t="s">
        <v>31</v>
      </c>
      <c r="F2899">
        <v>88049</v>
      </c>
      <c r="G2899">
        <v>91197</v>
      </c>
      <c r="H2899">
        <v>1.0357528194528047</v>
      </c>
      <c r="I2899" t="str">
        <f>VLOOKUP($B2899&amp;$E2899,'Employee List'!$A:$E,5,0)</f>
        <v>E-1150</v>
      </c>
    </row>
    <row r="2900" spans="1:9" x14ac:dyDescent="0.35">
      <c r="A2900" t="s">
        <v>1257</v>
      </c>
      <c r="B2900" t="s">
        <v>75</v>
      </c>
      <c r="C2900" t="s">
        <v>354</v>
      </c>
      <c r="D2900" t="s">
        <v>1267</v>
      </c>
      <c r="E2900" t="s">
        <v>29</v>
      </c>
      <c r="F2900">
        <v>36762</v>
      </c>
      <c r="G2900">
        <v>23937</v>
      </c>
      <c r="H2900">
        <v>0.65113432348620859</v>
      </c>
      <c r="I2900" t="str">
        <f>VLOOKUP($B2900&amp;$E2900,'Employee List'!$A:$E,5,0)</f>
        <v>E-1150</v>
      </c>
    </row>
    <row r="2901" spans="1:9" x14ac:dyDescent="0.35">
      <c r="A2901" t="s">
        <v>1257</v>
      </c>
      <c r="B2901" t="s">
        <v>75</v>
      </c>
      <c r="C2901" t="s">
        <v>354</v>
      </c>
      <c r="D2901" t="s">
        <v>1267</v>
      </c>
      <c r="E2901" t="s">
        <v>30</v>
      </c>
      <c r="F2901">
        <v>37645</v>
      </c>
      <c r="G2901">
        <v>24388</v>
      </c>
      <c r="H2901">
        <v>0.64784167884181165</v>
      </c>
      <c r="I2901" t="str">
        <f>VLOOKUP($B2901&amp;$E2901,'Employee List'!$A:$E,5,0)</f>
        <v>E-1150</v>
      </c>
    </row>
    <row r="2902" spans="1:9" x14ac:dyDescent="0.35">
      <c r="A2902" t="s">
        <v>1257</v>
      </c>
      <c r="B2902" t="s">
        <v>75</v>
      </c>
      <c r="C2902" t="s">
        <v>354</v>
      </c>
      <c r="D2902" t="s">
        <v>1267</v>
      </c>
      <c r="E2902" t="s">
        <v>31</v>
      </c>
      <c r="F2902">
        <v>37522</v>
      </c>
      <c r="G2902">
        <v>33697</v>
      </c>
      <c r="H2902">
        <v>0.89805980491445014</v>
      </c>
      <c r="I2902" t="str">
        <f>VLOOKUP($B2902&amp;$E2902,'Employee List'!$A:$E,5,0)</f>
        <v>E-1150</v>
      </c>
    </row>
    <row r="2903" spans="1:9" x14ac:dyDescent="0.35">
      <c r="A2903" t="s">
        <v>1257</v>
      </c>
      <c r="B2903" t="s">
        <v>75</v>
      </c>
      <c r="C2903" t="s">
        <v>354</v>
      </c>
      <c r="D2903" t="s">
        <v>1268</v>
      </c>
      <c r="E2903" t="s">
        <v>29</v>
      </c>
      <c r="F2903">
        <v>13625</v>
      </c>
      <c r="G2903">
        <v>11512</v>
      </c>
      <c r="H2903">
        <v>0.8449174311926605</v>
      </c>
      <c r="I2903" t="str">
        <f>VLOOKUP($B2903&amp;$E2903,'Employee List'!$A:$E,5,0)</f>
        <v>E-1150</v>
      </c>
    </row>
    <row r="2904" spans="1:9" x14ac:dyDescent="0.35">
      <c r="A2904" t="s">
        <v>1257</v>
      </c>
      <c r="B2904" t="s">
        <v>75</v>
      </c>
      <c r="C2904" t="s">
        <v>354</v>
      </c>
      <c r="D2904" t="s">
        <v>1268</v>
      </c>
      <c r="E2904" t="s">
        <v>30</v>
      </c>
      <c r="F2904">
        <v>14315</v>
      </c>
      <c r="G2904">
        <v>5289</v>
      </c>
      <c r="H2904">
        <v>0.36947258120852255</v>
      </c>
      <c r="I2904" t="str">
        <f>VLOOKUP($B2904&amp;$E2904,'Employee List'!$A:$E,5,0)</f>
        <v>E-1150</v>
      </c>
    </row>
    <row r="2905" spans="1:9" x14ac:dyDescent="0.35">
      <c r="A2905" t="s">
        <v>1257</v>
      </c>
      <c r="B2905" t="s">
        <v>75</v>
      </c>
      <c r="C2905" t="s">
        <v>354</v>
      </c>
      <c r="D2905" t="s">
        <v>1268</v>
      </c>
      <c r="E2905" t="s">
        <v>31</v>
      </c>
      <c r="F2905">
        <v>11703</v>
      </c>
      <c r="G2905">
        <v>10339</v>
      </c>
      <c r="H2905">
        <v>0.88344868837050328</v>
      </c>
      <c r="I2905" t="str">
        <f>VLOOKUP($B2905&amp;$E2905,'Employee List'!$A:$E,5,0)</f>
        <v>E-1150</v>
      </c>
    </row>
    <row r="2906" spans="1:9" x14ac:dyDescent="0.35">
      <c r="A2906" t="s">
        <v>1257</v>
      </c>
      <c r="B2906" t="s">
        <v>75</v>
      </c>
      <c r="C2906" t="s">
        <v>354</v>
      </c>
      <c r="D2906" t="s">
        <v>1269</v>
      </c>
      <c r="E2906" t="s">
        <v>29</v>
      </c>
      <c r="F2906">
        <v>9794</v>
      </c>
      <c r="G2906">
        <v>33358</v>
      </c>
      <c r="H2906">
        <v>3.4059628343884012</v>
      </c>
      <c r="I2906" t="str">
        <f>VLOOKUP($B2906&amp;$E2906,'Employee List'!$A:$E,5,0)</f>
        <v>E-1150</v>
      </c>
    </row>
    <row r="2907" spans="1:9" x14ac:dyDescent="0.35">
      <c r="A2907" t="s">
        <v>1257</v>
      </c>
      <c r="B2907" t="s">
        <v>75</v>
      </c>
      <c r="C2907" t="s">
        <v>354</v>
      </c>
      <c r="D2907" t="s">
        <v>1269</v>
      </c>
      <c r="E2907" t="s">
        <v>30</v>
      </c>
      <c r="F2907">
        <v>10238</v>
      </c>
      <c r="G2907">
        <v>22033</v>
      </c>
      <c r="H2907">
        <v>2.1520804844696229</v>
      </c>
      <c r="I2907" t="str">
        <f>VLOOKUP($B2907&amp;$E2907,'Employee List'!$A:$E,5,0)</f>
        <v>E-1150</v>
      </c>
    </row>
    <row r="2908" spans="1:9" x14ac:dyDescent="0.35">
      <c r="A2908" t="s">
        <v>1257</v>
      </c>
      <c r="B2908" t="s">
        <v>75</v>
      </c>
      <c r="C2908" t="s">
        <v>354</v>
      </c>
      <c r="D2908" t="s">
        <v>1269</v>
      </c>
      <c r="E2908" t="s">
        <v>31</v>
      </c>
      <c r="F2908">
        <v>10397</v>
      </c>
      <c r="G2908">
        <v>20144</v>
      </c>
      <c r="H2908">
        <v>1.9374819659517168</v>
      </c>
      <c r="I2908" t="str">
        <f>VLOOKUP($B2908&amp;$E2908,'Employee List'!$A:$E,5,0)</f>
        <v>E-1150</v>
      </c>
    </row>
    <row r="2909" spans="1:9" x14ac:dyDescent="0.35">
      <c r="A2909" t="s">
        <v>1257</v>
      </c>
      <c r="B2909" t="s">
        <v>75</v>
      </c>
      <c r="C2909" t="s">
        <v>354</v>
      </c>
      <c r="D2909" t="s">
        <v>1270</v>
      </c>
      <c r="E2909" t="s">
        <v>29</v>
      </c>
      <c r="F2909">
        <v>8870</v>
      </c>
      <c r="G2909">
        <v>4935</v>
      </c>
      <c r="H2909">
        <v>0.556369785794814</v>
      </c>
      <c r="I2909" t="str">
        <f>VLOOKUP($B2909&amp;$E2909,'Employee List'!$A:$E,5,0)</f>
        <v>E-1150</v>
      </c>
    </row>
    <row r="2910" spans="1:9" x14ac:dyDescent="0.35">
      <c r="A2910" t="s">
        <v>1257</v>
      </c>
      <c r="B2910" t="s">
        <v>75</v>
      </c>
      <c r="C2910" t="s">
        <v>354</v>
      </c>
      <c r="D2910" t="s">
        <v>1270</v>
      </c>
      <c r="E2910" t="s">
        <v>30</v>
      </c>
      <c r="F2910">
        <v>8696</v>
      </c>
      <c r="G2910">
        <v>7847</v>
      </c>
      <c r="H2910">
        <v>0.90236890524379021</v>
      </c>
      <c r="I2910" t="str">
        <f>VLOOKUP($B2910&amp;$E2910,'Employee List'!$A:$E,5,0)</f>
        <v>E-1150</v>
      </c>
    </row>
    <row r="2911" spans="1:9" x14ac:dyDescent="0.35">
      <c r="A2911" t="s">
        <v>1257</v>
      </c>
      <c r="B2911" t="s">
        <v>75</v>
      </c>
      <c r="C2911" t="s">
        <v>354</v>
      </c>
      <c r="D2911" t="s">
        <v>1270</v>
      </c>
      <c r="E2911" t="s">
        <v>31</v>
      </c>
      <c r="F2911">
        <v>9943</v>
      </c>
      <c r="G2911">
        <v>6335</v>
      </c>
      <c r="H2911">
        <v>0.63713165040732178</v>
      </c>
      <c r="I2911" t="str">
        <f>VLOOKUP($B2911&amp;$E2911,'Employee List'!$A:$E,5,0)</f>
        <v>E-1150</v>
      </c>
    </row>
    <row r="2912" spans="1:9" x14ac:dyDescent="0.35">
      <c r="A2912" t="s">
        <v>1257</v>
      </c>
      <c r="B2912" t="s">
        <v>75</v>
      </c>
      <c r="C2912" t="s">
        <v>354</v>
      </c>
      <c r="D2912" t="s">
        <v>1271</v>
      </c>
      <c r="E2912" t="s">
        <v>29</v>
      </c>
      <c r="F2912">
        <v>12455</v>
      </c>
      <c r="G2912">
        <v>16732</v>
      </c>
      <c r="H2912">
        <v>1.3433962264150943</v>
      </c>
      <c r="I2912" t="str">
        <f>VLOOKUP($B2912&amp;$E2912,'Employee List'!$A:$E,5,0)</f>
        <v>E-1150</v>
      </c>
    </row>
    <row r="2913" spans="1:9" x14ac:dyDescent="0.35">
      <c r="A2913" t="s">
        <v>1257</v>
      </c>
      <c r="B2913" t="s">
        <v>75</v>
      </c>
      <c r="C2913" t="s">
        <v>354</v>
      </c>
      <c r="D2913" t="s">
        <v>1271</v>
      </c>
      <c r="E2913" t="s">
        <v>30</v>
      </c>
      <c r="F2913">
        <v>11843</v>
      </c>
      <c r="G2913">
        <v>13747</v>
      </c>
      <c r="H2913">
        <v>1.1607700751498775</v>
      </c>
      <c r="I2913" t="str">
        <f>VLOOKUP($B2913&amp;$E2913,'Employee List'!$A:$E,5,0)</f>
        <v>E-1150</v>
      </c>
    </row>
    <row r="2914" spans="1:9" x14ac:dyDescent="0.35">
      <c r="A2914" t="s">
        <v>1257</v>
      </c>
      <c r="B2914" t="s">
        <v>75</v>
      </c>
      <c r="C2914" t="s">
        <v>354</v>
      </c>
      <c r="D2914" t="s">
        <v>1271</v>
      </c>
      <c r="E2914" t="s">
        <v>31</v>
      </c>
      <c r="F2914">
        <v>11859</v>
      </c>
      <c r="G2914">
        <v>13248</v>
      </c>
      <c r="H2914">
        <v>1.1171262332405767</v>
      </c>
      <c r="I2914" t="str">
        <f>VLOOKUP($B2914&amp;$E2914,'Employee List'!$A:$E,5,0)</f>
        <v>E-1150</v>
      </c>
    </row>
    <row r="2915" spans="1:9" x14ac:dyDescent="0.35">
      <c r="A2915" t="s">
        <v>1257</v>
      </c>
      <c r="B2915" t="s">
        <v>75</v>
      </c>
      <c r="C2915" t="s">
        <v>354</v>
      </c>
      <c r="D2915" t="s">
        <v>1258</v>
      </c>
      <c r="E2915" t="s">
        <v>29</v>
      </c>
      <c r="F2915">
        <v>207661</v>
      </c>
      <c r="G2915">
        <v>188689</v>
      </c>
      <c r="H2915">
        <v>0.90863956159317349</v>
      </c>
      <c r="I2915" t="str">
        <f>VLOOKUP($B2915&amp;$E2915,'Employee List'!$A:$E,5,0)</f>
        <v>E-1150</v>
      </c>
    </row>
    <row r="2916" spans="1:9" x14ac:dyDescent="0.35">
      <c r="A2916" t="s">
        <v>1257</v>
      </c>
      <c r="B2916" t="s">
        <v>75</v>
      </c>
      <c r="C2916" t="s">
        <v>354</v>
      </c>
      <c r="D2916" t="s">
        <v>1258</v>
      </c>
      <c r="E2916" t="s">
        <v>30</v>
      </c>
      <c r="F2916">
        <v>202974</v>
      </c>
      <c r="G2916">
        <v>142196</v>
      </c>
      <c r="H2916">
        <v>0.7005626336378058</v>
      </c>
      <c r="I2916" t="str">
        <f>VLOOKUP($B2916&amp;$E2916,'Employee List'!$A:$E,5,0)</f>
        <v>E-1150</v>
      </c>
    </row>
    <row r="2917" spans="1:9" x14ac:dyDescent="0.35">
      <c r="A2917" t="s">
        <v>1257</v>
      </c>
      <c r="B2917" t="s">
        <v>75</v>
      </c>
      <c r="C2917" t="s">
        <v>354</v>
      </c>
      <c r="D2917" t="s">
        <v>1258</v>
      </c>
      <c r="E2917" t="s">
        <v>31</v>
      </c>
      <c r="F2917">
        <v>190223</v>
      </c>
      <c r="G2917">
        <v>118422</v>
      </c>
      <c r="H2917">
        <v>0.62254301530309164</v>
      </c>
      <c r="I2917" t="str">
        <f>VLOOKUP($B2917&amp;$E2917,'Employee List'!$A:$E,5,0)</f>
        <v>E-1150</v>
      </c>
    </row>
    <row r="2918" spans="1:9" x14ac:dyDescent="0.35">
      <c r="A2918" t="s">
        <v>1257</v>
      </c>
      <c r="B2918" t="s">
        <v>75</v>
      </c>
      <c r="C2918" t="s">
        <v>354</v>
      </c>
      <c r="D2918" t="s">
        <v>1272</v>
      </c>
      <c r="E2918" t="s">
        <v>29</v>
      </c>
      <c r="F2918">
        <v>14964</v>
      </c>
      <c r="G2918">
        <v>9750</v>
      </c>
      <c r="H2918">
        <v>0.65156375300721736</v>
      </c>
      <c r="I2918" t="str">
        <f>VLOOKUP($B2918&amp;$E2918,'Employee List'!$A:$E,5,0)</f>
        <v>E-1150</v>
      </c>
    </row>
    <row r="2919" spans="1:9" x14ac:dyDescent="0.35">
      <c r="A2919" t="s">
        <v>1257</v>
      </c>
      <c r="B2919" t="s">
        <v>75</v>
      </c>
      <c r="C2919" t="s">
        <v>354</v>
      </c>
      <c r="D2919" t="s">
        <v>1272</v>
      </c>
      <c r="E2919" t="s">
        <v>30</v>
      </c>
      <c r="F2919">
        <v>15717</v>
      </c>
      <c r="G2919">
        <v>9625</v>
      </c>
      <c r="H2919">
        <v>0.61239422281605904</v>
      </c>
      <c r="I2919" t="str">
        <f>VLOOKUP($B2919&amp;$E2919,'Employee List'!$A:$E,5,0)</f>
        <v>E-1150</v>
      </c>
    </row>
    <row r="2920" spans="1:9" x14ac:dyDescent="0.35">
      <c r="A2920" t="s">
        <v>1257</v>
      </c>
      <c r="B2920" t="s">
        <v>75</v>
      </c>
      <c r="C2920" t="s">
        <v>354</v>
      </c>
      <c r="D2920" t="s">
        <v>1272</v>
      </c>
      <c r="E2920" t="s">
        <v>31</v>
      </c>
      <c r="F2920">
        <v>19022</v>
      </c>
      <c r="G2920">
        <v>9100</v>
      </c>
      <c r="H2920">
        <v>0.47839343917569133</v>
      </c>
      <c r="I2920" t="str">
        <f>VLOOKUP($B2920&amp;$E2920,'Employee List'!$A:$E,5,0)</f>
        <v>E-1150</v>
      </c>
    </row>
    <row r="2921" spans="1:9" x14ac:dyDescent="0.35">
      <c r="A2921" t="s">
        <v>1257</v>
      </c>
      <c r="B2921" t="s">
        <v>75</v>
      </c>
      <c r="C2921" t="s">
        <v>354</v>
      </c>
      <c r="D2921" t="s">
        <v>1259</v>
      </c>
      <c r="E2921" t="s">
        <v>29</v>
      </c>
      <c r="F2921">
        <v>46798</v>
      </c>
      <c r="G2921">
        <v>44686</v>
      </c>
      <c r="H2921">
        <v>0.95486986623359971</v>
      </c>
      <c r="I2921" t="str">
        <f>VLOOKUP($B2921&amp;$E2921,'Employee List'!$A:$E,5,0)</f>
        <v>E-1150</v>
      </c>
    </row>
    <row r="2922" spans="1:9" x14ac:dyDescent="0.35">
      <c r="A2922" t="s">
        <v>1257</v>
      </c>
      <c r="B2922" t="s">
        <v>75</v>
      </c>
      <c r="C2922" t="s">
        <v>354</v>
      </c>
      <c r="D2922" t="s">
        <v>1259</v>
      </c>
      <c r="E2922" t="s">
        <v>30</v>
      </c>
      <c r="F2922">
        <v>48161</v>
      </c>
      <c r="G2922">
        <v>35887</v>
      </c>
      <c r="H2922">
        <v>0.74514648782209669</v>
      </c>
      <c r="I2922" t="str">
        <f>VLOOKUP($B2922&amp;$E2922,'Employee List'!$A:$E,5,0)</f>
        <v>E-1150</v>
      </c>
    </row>
    <row r="2923" spans="1:9" x14ac:dyDescent="0.35">
      <c r="A2923" t="s">
        <v>1257</v>
      </c>
      <c r="B2923" t="s">
        <v>75</v>
      </c>
      <c r="C2923" t="s">
        <v>354</v>
      </c>
      <c r="D2923" t="s">
        <v>1259</v>
      </c>
      <c r="E2923" t="s">
        <v>31</v>
      </c>
      <c r="F2923">
        <v>46408</v>
      </c>
      <c r="G2923">
        <v>37628</v>
      </c>
      <c r="H2923">
        <v>0.81080848129632821</v>
      </c>
      <c r="I2923" t="str">
        <f>VLOOKUP($B2923&amp;$E2923,'Employee List'!$A:$E,5,0)</f>
        <v>E-1150</v>
      </c>
    </row>
    <row r="2924" spans="1:9" x14ac:dyDescent="0.35">
      <c r="A2924" t="s">
        <v>1257</v>
      </c>
      <c r="B2924" t="s">
        <v>75</v>
      </c>
      <c r="C2924" t="s">
        <v>354</v>
      </c>
      <c r="D2924" t="s">
        <v>1273</v>
      </c>
      <c r="E2924" t="s">
        <v>29</v>
      </c>
      <c r="F2924">
        <v>11915</v>
      </c>
      <c r="G2924">
        <v>10840</v>
      </c>
      <c r="H2924">
        <v>0.90977759127150648</v>
      </c>
      <c r="I2924" t="str">
        <f>VLOOKUP($B2924&amp;$E2924,'Employee List'!$A:$E,5,0)</f>
        <v>E-1150</v>
      </c>
    </row>
    <row r="2925" spans="1:9" x14ac:dyDescent="0.35">
      <c r="A2925" t="s">
        <v>1257</v>
      </c>
      <c r="B2925" t="s">
        <v>75</v>
      </c>
      <c r="C2925" t="s">
        <v>354</v>
      </c>
      <c r="D2925" t="s">
        <v>1273</v>
      </c>
      <c r="E2925" t="s">
        <v>30</v>
      </c>
      <c r="F2925">
        <v>11400</v>
      </c>
      <c r="G2925">
        <v>7255</v>
      </c>
      <c r="H2925">
        <v>0.63640350877192986</v>
      </c>
      <c r="I2925" t="str">
        <f>VLOOKUP($B2925&amp;$E2925,'Employee List'!$A:$E,5,0)</f>
        <v>E-1150</v>
      </c>
    </row>
    <row r="2926" spans="1:9" x14ac:dyDescent="0.35">
      <c r="A2926" t="s">
        <v>1257</v>
      </c>
      <c r="B2926" t="s">
        <v>75</v>
      </c>
      <c r="C2926" t="s">
        <v>354</v>
      </c>
      <c r="D2926" t="s">
        <v>1273</v>
      </c>
      <c r="E2926" t="s">
        <v>31</v>
      </c>
      <c r="F2926">
        <v>13437</v>
      </c>
      <c r="G2926">
        <v>7720</v>
      </c>
      <c r="H2926">
        <v>0.57453300587928857</v>
      </c>
      <c r="I2926" t="str">
        <f>VLOOKUP($B2926&amp;$E2926,'Employee List'!$A:$E,5,0)</f>
        <v>E-1150</v>
      </c>
    </row>
    <row r="2927" spans="1:9" x14ac:dyDescent="0.35">
      <c r="A2927" t="s">
        <v>1257</v>
      </c>
      <c r="B2927" t="s">
        <v>75</v>
      </c>
      <c r="C2927" t="s">
        <v>354</v>
      </c>
      <c r="D2927" t="s">
        <v>1275</v>
      </c>
      <c r="E2927" t="s">
        <v>29</v>
      </c>
      <c r="F2927">
        <v>1905</v>
      </c>
      <c r="G2927">
        <v>7559</v>
      </c>
      <c r="H2927">
        <v>3.9679790026246717</v>
      </c>
      <c r="I2927" t="str">
        <f>VLOOKUP($B2927&amp;$E2927,'Employee List'!$A:$E,5,0)</f>
        <v>E-1150</v>
      </c>
    </row>
    <row r="2928" spans="1:9" x14ac:dyDescent="0.35">
      <c r="A2928" t="s">
        <v>1257</v>
      </c>
      <c r="B2928" t="s">
        <v>75</v>
      </c>
      <c r="C2928" t="s">
        <v>354</v>
      </c>
      <c r="D2928" t="s">
        <v>1275</v>
      </c>
      <c r="E2928" t="s">
        <v>30</v>
      </c>
      <c r="F2928">
        <v>4471</v>
      </c>
      <c r="G2928">
        <v>11554</v>
      </c>
      <c r="H2928">
        <v>2.5842093491388951</v>
      </c>
      <c r="I2928" t="str">
        <f>VLOOKUP($B2928&amp;$E2928,'Employee List'!$A:$E,5,0)</f>
        <v>E-1150</v>
      </c>
    </row>
    <row r="2929" spans="1:9" x14ac:dyDescent="0.35">
      <c r="A2929" t="s">
        <v>1257</v>
      </c>
      <c r="B2929" t="s">
        <v>75</v>
      </c>
      <c r="C2929" t="s">
        <v>354</v>
      </c>
      <c r="D2929" t="s">
        <v>1275</v>
      </c>
      <c r="E2929" t="s">
        <v>31</v>
      </c>
      <c r="F2929">
        <v>4665</v>
      </c>
      <c r="G2929">
        <v>12438</v>
      </c>
      <c r="H2929">
        <v>2.6662379421221867</v>
      </c>
      <c r="I2929" t="str">
        <f>VLOOKUP($B2929&amp;$E2929,'Employee List'!$A:$E,5,0)</f>
        <v>E-1150</v>
      </c>
    </row>
    <row r="2930" spans="1:9" x14ac:dyDescent="0.35">
      <c r="A2930" t="s">
        <v>1257</v>
      </c>
      <c r="B2930" t="s">
        <v>75</v>
      </c>
      <c r="C2930" t="s">
        <v>354</v>
      </c>
      <c r="D2930" t="s">
        <v>1276</v>
      </c>
      <c r="E2930" t="s">
        <v>29</v>
      </c>
      <c r="F2930">
        <v>6917</v>
      </c>
      <c r="G2930">
        <v>2879</v>
      </c>
      <c r="H2930">
        <v>0.41622090501662573</v>
      </c>
      <c r="I2930" t="str">
        <f>VLOOKUP($B2930&amp;$E2930,'Employee List'!$A:$E,5,0)</f>
        <v>E-1150</v>
      </c>
    </row>
    <row r="2931" spans="1:9" x14ac:dyDescent="0.35">
      <c r="A2931" t="s">
        <v>1257</v>
      </c>
      <c r="B2931" t="s">
        <v>75</v>
      </c>
      <c r="C2931" t="s">
        <v>354</v>
      </c>
      <c r="D2931" t="s">
        <v>1276</v>
      </c>
      <c r="E2931" t="s">
        <v>30</v>
      </c>
      <c r="F2931">
        <v>5887</v>
      </c>
      <c r="G2931">
        <v>3483</v>
      </c>
      <c r="H2931">
        <v>0.59164260234414812</v>
      </c>
      <c r="I2931" t="str">
        <f>VLOOKUP($B2931&amp;$E2931,'Employee List'!$A:$E,5,0)</f>
        <v>E-1150</v>
      </c>
    </row>
    <row r="2932" spans="1:9" x14ac:dyDescent="0.35">
      <c r="A2932" t="s">
        <v>1257</v>
      </c>
      <c r="B2932" t="s">
        <v>75</v>
      </c>
      <c r="C2932" t="s">
        <v>354</v>
      </c>
      <c r="D2932" t="s">
        <v>1276</v>
      </c>
      <c r="E2932" t="s">
        <v>31</v>
      </c>
      <c r="F2932">
        <v>4944</v>
      </c>
      <c r="G2932">
        <v>5816</v>
      </c>
      <c r="H2932">
        <v>1.1763754045307444</v>
      </c>
      <c r="I2932" t="str">
        <f>VLOOKUP($B2932&amp;$E2932,'Employee List'!$A:$E,5,0)</f>
        <v>E-1150</v>
      </c>
    </row>
    <row r="2933" spans="1:9" x14ac:dyDescent="0.35">
      <c r="A2933" t="s">
        <v>1257</v>
      </c>
      <c r="B2933" t="s">
        <v>75</v>
      </c>
      <c r="C2933" t="s">
        <v>354</v>
      </c>
      <c r="D2933" t="s">
        <v>1277</v>
      </c>
      <c r="E2933" t="s">
        <v>29</v>
      </c>
      <c r="F2933">
        <v>10130</v>
      </c>
      <c r="G2933">
        <v>7394</v>
      </c>
      <c r="H2933">
        <v>0.72991115498519255</v>
      </c>
      <c r="I2933" t="str">
        <f>VLOOKUP($B2933&amp;$E2933,'Employee List'!$A:$E,5,0)</f>
        <v>E-1150</v>
      </c>
    </row>
    <row r="2934" spans="1:9" x14ac:dyDescent="0.35">
      <c r="A2934" t="s">
        <v>1257</v>
      </c>
      <c r="B2934" t="s">
        <v>75</v>
      </c>
      <c r="C2934" t="s">
        <v>354</v>
      </c>
      <c r="D2934" t="s">
        <v>1277</v>
      </c>
      <c r="E2934" t="s">
        <v>30</v>
      </c>
      <c r="F2934">
        <v>11248</v>
      </c>
      <c r="G2934">
        <v>5127</v>
      </c>
      <c r="H2934">
        <v>0.45581436699857752</v>
      </c>
      <c r="I2934" t="str">
        <f>VLOOKUP($B2934&amp;$E2934,'Employee List'!$A:$E,5,0)</f>
        <v>E-1150</v>
      </c>
    </row>
    <row r="2935" spans="1:9" x14ac:dyDescent="0.35">
      <c r="A2935" t="s">
        <v>1257</v>
      </c>
      <c r="B2935" t="s">
        <v>75</v>
      </c>
      <c r="C2935" t="s">
        <v>354</v>
      </c>
      <c r="D2935" t="s">
        <v>1277</v>
      </c>
      <c r="E2935" t="s">
        <v>31</v>
      </c>
      <c r="F2935">
        <v>11599</v>
      </c>
      <c r="G2935">
        <v>5189</v>
      </c>
      <c r="H2935">
        <v>0.44736615225450471</v>
      </c>
      <c r="I2935" t="str">
        <f>VLOOKUP($B2935&amp;$E2935,'Employee List'!$A:$E,5,0)</f>
        <v>E-1150</v>
      </c>
    </row>
    <row r="2936" spans="1:9" x14ac:dyDescent="0.35">
      <c r="A2936" t="s">
        <v>1257</v>
      </c>
      <c r="B2936" t="s">
        <v>75</v>
      </c>
      <c r="C2936" t="s">
        <v>354</v>
      </c>
      <c r="D2936" t="s">
        <v>1278</v>
      </c>
      <c r="E2936" t="s">
        <v>29</v>
      </c>
      <c r="F2936">
        <v>28924</v>
      </c>
      <c r="G2936">
        <v>22767</v>
      </c>
      <c r="H2936">
        <v>0.7871317936661596</v>
      </c>
      <c r="I2936" t="str">
        <f>VLOOKUP($B2936&amp;$E2936,'Employee List'!$A:$E,5,0)</f>
        <v>E-1150</v>
      </c>
    </row>
    <row r="2937" spans="1:9" x14ac:dyDescent="0.35">
      <c r="A2937" t="s">
        <v>1257</v>
      </c>
      <c r="B2937" t="s">
        <v>75</v>
      </c>
      <c r="C2937" t="s">
        <v>354</v>
      </c>
      <c r="D2937" t="s">
        <v>1278</v>
      </c>
      <c r="E2937" t="s">
        <v>30</v>
      </c>
      <c r="F2937">
        <v>26166</v>
      </c>
      <c r="G2937">
        <v>21628</v>
      </c>
      <c r="H2937">
        <v>0.82656882977910262</v>
      </c>
      <c r="I2937" t="str">
        <f>VLOOKUP($B2937&amp;$E2937,'Employee List'!$A:$E,5,0)</f>
        <v>E-1150</v>
      </c>
    </row>
    <row r="2938" spans="1:9" x14ac:dyDescent="0.35">
      <c r="A2938" t="s">
        <v>1257</v>
      </c>
      <c r="B2938" t="s">
        <v>75</v>
      </c>
      <c r="C2938" t="s">
        <v>354</v>
      </c>
      <c r="D2938" t="s">
        <v>1278</v>
      </c>
      <c r="E2938" t="s">
        <v>31</v>
      </c>
      <c r="F2938">
        <v>28495</v>
      </c>
      <c r="G2938">
        <v>13954</v>
      </c>
      <c r="H2938">
        <v>0.48969994735918582</v>
      </c>
      <c r="I2938" t="str">
        <f>VLOOKUP($B2938&amp;$E2938,'Employee List'!$A:$E,5,0)</f>
        <v>E-1150</v>
      </c>
    </row>
    <row r="2939" spans="1:9" x14ac:dyDescent="0.35">
      <c r="A2939" t="s">
        <v>1257</v>
      </c>
      <c r="B2939" t="s">
        <v>75</v>
      </c>
      <c r="C2939" t="s">
        <v>354</v>
      </c>
      <c r="D2939" t="s">
        <v>1279</v>
      </c>
      <c r="E2939" t="s">
        <v>29</v>
      </c>
      <c r="F2939">
        <v>3700</v>
      </c>
      <c r="G2939">
        <v>5968</v>
      </c>
      <c r="H2939">
        <v>1.6129729729729729</v>
      </c>
      <c r="I2939" t="str">
        <f>VLOOKUP($B2939&amp;$E2939,'Employee List'!$A:$E,5,0)</f>
        <v>E-1150</v>
      </c>
    </row>
    <row r="2940" spans="1:9" x14ac:dyDescent="0.35">
      <c r="A2940" t="s">
        <v>1257</v>
      </c>
      <c r="B2940" t="s">
        <v>75</v>
      </c>
      <c r="C2940" t="s">
        <v>354</v>
      </c>
      <c r="D2940" t="s">
        <v>1279</v>
      </c>
      <c r="E2940" t="s">
        <v>30</v>
      </c>
      <c r="F2940">
        <v>5077</v>
      </c>
      <c r="G2940">
        <v>4928</v>
      </c>
      <c r="H2940">
        <v>0.9706519598187906</v>
      </c>
      <c r="I2940" t="str">
        <f>VLOOKUP($B2940&amp;$E2940,'Employee List'!$A:$E,5,0)</f>
        <v>E-1150</v>
      </c>
    </row>
    <row r="2941" spans="1:9" x14ac:dyDescent="0.35">
      <c r="A2941" t="s">
        <v>1257</v>
      </c>
      <c r="B2941" t="s">
        <v>75</v>
      </c>
      <c r="C2941" t="s">
        <v>354</v>
      </c>
      <c r="D2941" t="s">
        <v>1279</v>
      </c>
      <c r="E2941" t="s">
        <v>31</v>
      </c>
      <c r="F2941">
        <v>5624</v>
      </c>
      <c r="G2941">
        <v>3197</v>
      </c>
      <c r="H2941">
        <v>0.56845661450924612</v>
      </c>
      <c r="I2941" t="str">
        <f>VLOOKUP($B2941&amp;$E2941,'Employee List'!$A:$E,5,0)</f>
        <v>E-1150</v>
      </c>
    </row>
    <row r="2942" spans="1:9" x14ac:dyDescent="0.35">
      <c r="A2942" t="s">
        <v>1257</v>
      </c>
      <c r="B2942" t="s">
        <v>75</v>
      </c>
      <c r="C2942" t="s">
        <v>354</v>
      </c>
      <c r="D2942" t="s">
        <v>1280</v>
      </c>
      <c r="E2942" t="s">
        <v>29</v>
      </c>
      <c r="F2942">
        <v>1655</v>
      </c>
      <c r="G2942">
        <v>4035</v>
      </c>
      <c r="H2942">
        <v>2.4380664652567976</v>
      </c>
      <c r="I2942" t="str">
        <f>VLOOKUP($B2942&amp;$E2942,'Employee List'!$A:$E,5,0)</f>
        <v>E-1150</v>
      </c>
    </row>
    <row r="2943" spans="1:9" x14ac:dyDescent="0.35">
      <c r="A2943" t="s">
        <v>1257</v>
      </c>
      <c r="B2943" t="s">
        <v>75</v>
      </c>
      <c r="C2943" t="s">
        <v>354</v>
      </c>
      <c r="D2943" t="s">
        <v>1280</v>
      </c>
      <c r="E2943" t="s">
        <v>30</v>
      </c>
      <c r="F2943">
        <v>3718</v>
      </c>
      <c r="G2943">
        <v>4590</v>
      </c>
      <c r="H2943">
        <v>1.2345346960731576</v>
      </c>
      <c r="I2943" t="str">
        <f>VLOOKUP($B2943&amp;$E2943,'Employee List'!$A:$E,5,0)</f>
        <v>E-1150</v>
      </c>
    </row>
    <row r="2944" spans="1:9" x14ac:dyDescent="0.35">
      <c r="A2944" t="s">
        <v>1257</v>
      </c>
      <c r="B2944" t="s">
        <v>75</v>
      </c>
      <c r="C2944" t="s">
        <v>354</v>
      </c>
      <c r="D2944" t="s">
        <v>1280</v>
      </c>
      <c r="E2944" t="s">
        <v>31</v>
      </c>
      <c r="F2944">
        <v>4128</v>
      </c>
      <c r="G2944">
        <v>4733</v>
      </c>
      <c r="H2944">
        <v>1.1465600775193798</v>
      </c>
      <c r="I2944" t="str">
        <f>VLOOKUP($B2944&amp;$E2944,'Employee List'!$A:$E,5,0)</f>
        <v>E-1150</v>
      </c>
    </row>
    <row r="2945" spans="1:9" x14ac:dyDescent="0.35">
      <c r="A2945" t="s">
        <v>1257</v>
      </c>
      <c r="B2945" t="s">
        <v>75</v>
      </c>
      <c r="C2945" t="s">
        <v>354</v>
      </c>
      <c r="D2945" t="s">
        <v>1262</v>
      </c>
      <c r="E2945" t="s">
        <v>29</v>
      </c>
      <c r="F2945">
        <v>52068</v>
      </c>
      <c r="G2945">
        <v>44053</v>
      </c>
      <c r="H2945">
        <v>0.84606668203118995</v>
      </c>
      <c r="I2945" t="str">
        <f>VLOOKUP($B2945&amp;$E2945,'Employee List'!$A:$E,5,0)</f>
        <v>E-1150</v>
      </c>
    </row>
    <row r="2946" spans="1:9" x14ac:dyDescent="0.35">
      <c r="A2946" t="s">
        <v>1257</v>
      </c>
      <c r="B2946" t="s">
        <v>75</v>
      </c>
      <c r="C2946" t="s">
        <v>354</v>
      </c>
      <c r="D2946" t="s">
        <v>1262</v>
      </c>
      <c r="E2946" t="s">
        <v>30</v>
      </c>
      <c r="F2946">
        <v>49908</v>
      </c>
      <c r="G2946">
        <v>40514</v>
      </c>
      <c r="H2946">
        <v>0.81177366354091529</v>
      </c>
      <c r="I2946" t="str">
        <f>VLOOKUP($B2946&amp;$E2946,'Employee List'!$A:$E,5,0)</f>
        <v>E-1150</v>
      </c>
    </row>
    <row r="2947" spans="1:9" x14ac:dyDescent="0.35">
      <c r="A2947" t="s">
        <v>1257</v>
      </c>
      <c r="B2947" t="s">
        <v>75</v>
      </c>
      <c r="C2947" t="s">
        <v>354</v>
      </c>
      <c r="D2947" t="s">
        <v>1262</v>
      </c>
      <c r="E2947" t="s">
        <v>31</v>
      </c>
      <c r="F2947">
        <v>55899</v>
      </c>
      <c r="G2947">
        <v>40801</v>
      </c>
      <c r="H2947">
        <v>0.72990572282151733</v>
      </c>
      <c r="I2947" t="str">
        <f>VLOOKUP($B2947&amp;$E2947,'Employee List'!$A:$E,5,0)</f>
        <v>E-1150</v>
      </c>
    </row>
    <row r="2948" spans="1:9" x14ac:dyDescent="0.35">
      <c r="A2948" t="s">
        <v>1257</v>
      </c>
      <c r="B2948" t="s">
        <v>75</v>
      </c>
      <c r="C2948" t="s">
        <v>354</v>
      </c>
      <c r="D2948" t="s">
        <v>1281</v>
      </c>
      <c r="E2948" t="s">
        <v>29</v>
      </c>
      <c r="F2948">
        <v>2402</v>
      </c>
      <c r="G2948">
        <v>5204</v>
      </c>
      <c r="H2948">
        <v>2.1665278934221481</v>
      </c>
      <c r="I2948" t="str">
        <f>VLOOKUP($B2948&amp;$E2948,'Employee List'!$A:$E,5,0)</f>
        <v>E-1150</v>
      </c>
    </row>
    <row r="2949" spans="1:9" x14ac:dyDescent="0.35">
      <c r="A2949" t="s">
        <v>1257</v>
      </c>
      <c r="B2949" t="s">
        <v>75</v>
      </c>
      <c r="C2949" t="s">
        <v>354</v>
      </c>
      <c r="D2949" t="s">
        <v>1281</v>
      </c>
      <c r="E2949" t="s">
        <v>30</v>
      </c>
      <c r="F2949">
        <v>3200</v>
      </c>
      <c r="G2949">
        <v>1655</v>
      </c>
      <c r="H2949">
        <v>0.51718750000000002</v>
      </c>
      <c r="I2949" t="str">
        <f>VLOOKUP($B2949&amp;$E2949,'Employee List'!$A:$E,5,0)</f>
        <v>E-1150</v>
      </c>
    </row>
    <row r="2950" spans="1:9" x14ac:dyDescent="0.35">
      <c r="A2950" t="s">
        <v>1257</v>
      </c>
      <c r="B2950" t="s">
        <v>75</v>
      </c>
      <c r="C2950" t="s">
        <v>354</v>
      </c>
      <c r="D2950" t="s">
        <v>1281</v>
      </c>
      <c r="E2950" t="s">
        <v>31</v>
      </c>
      <c r="F2950">
        <v>4469</v>
      </c>
      <c r="G2950">
        <v>3728</v>
      </c>
      <c r="H2950">
        <v>0.83419109420451998</v>
      </c>
      <c r="I2950" t="str">
        <f>VLOOKUP($B2950&amp;$E2950,'Employee List'!$A:$E,5,0)</f>
        <v>E-1150</v>
      </c>
    </row>
    <row r="2951" spans="1:9" x14ac:dyDescent="0.35">
      <c r="A2951" t="s">
        <v>1257</v>
      </c>
      <c r="B2951" t="s">
        <v>76</v>
      </c>
      <c r="C2951" t="s">
        <v>354</v>
      </c>
      <c r="D2951" t="s">
        <v>1274</v>
      </c>
      <c r="E2951" t="s">
        <v>29</v>
      </c>
      <c r="F2951">
        <v>20177</v>
      </c>
      <c r="G2951">
        <v>20606</v>
      </c>
      <c r="H2951">
        <v>1.0212618327798979</v>
      </c>
      <c r="I2951" t="str">
        <f>VLOOKUP($B2951&amp;$E2951,'Employee List'!$A:$E,5,0)</f>
        <v>E-1151</v>
      </c>
    </row>
    <row r="2952" spans="1:9" x14ac:dyDescent="0.35">
      <c r="A2952" t="s">
        <v>1257</v>
      </c>
      <c r="B2952" t="s">
        <v>76</v>
      </c>
      <c r="C2952" t="s">
        <v>354</v>
      </c>
      <c r="D2952" t="s">
        <v>1274</v>
      </c>
      <c r="E2952" t="s">
        <v>30</v>
      </c>
      <c r="F2952">
        <v>22762</v>
      </c>
      <c r="G2952">
        <v>22714</v>
      </c>
      <c r="H2952">
        <v>0.99789122221245941</v>
      </c>
      <c r="I2952" t="str">
        <f>VLOOKUP($B2952&amp;$E2952,'Employee List'!$A:$E,5,0)</f>
        <v>E-1151</v>
      </c>
    </row>
    <row r="2953" spans="1:9" x14ac:dyDescent="0.35">
      <c r="A2953" t="s">
        <v>1257</v>
      </c>
      <c r="B2953" t="s">
        <v>76</v>
      </c>
      <c r="C2953" t="s">
        <v>354</v>
      </c>
      <c r="D2953" t="s">
        <v>1274</v>
      </c>
      <c r="E2953" t="s">
        <v>31</v>
      </c>
      <c r="F2953">
        <v>20530</v>
      </c>
      <c r="G2953">
        <v>20160</v>
      </c>
      <c r="H2953">
        <v>0.98197759376522165</v>
      </c>
      <c r="I2953" t="str">
        <f>VLOOKUP($B2953&amp;$E2953,'Employee List'!$A:$E,5,0)</f>
        <v>E-1151</v>
      </c>
    </row>
    <row r="2954" spans="1:9" x14ac:dyDescent="0.35">
      <c r="A2954" t="s">
        <v>1257</v>
      </c>
      <c r="B2954" t="s">
        <v>76</v>
      </c>
      <c r="C2954" t="s">
        <v>354</v>
      </c>
      <c r="D2954" t="s">
        <v>1263</v>
      </c>
      <c r="E2954" t="s">
        <v>29</v>
      </c>
      <c r="F2954">
        <v>3282</v>
      </c>
      <c r="G2954">
        <v>1170</v>
      </c>
      <c r="H2954">
        <v>0.35648994515539306</v>
      </c>
      <c r="I2954" t="str">
        <f>VLOOKUP($B2954&amp;$E2954,'Employee List'!$A:$E,5,0)</f>
        <v>E-1151</v>
      </c>
    </row>
    <row r="2955" spans="1:9" x14ac:dyDescent="0.35">
      <c r="A2955" t="s">
        <v>1257</v>
      </c>
      <c r="B2955" t="s">
        <v>76</v>
      </c>
      <c r="C2955" t="s">
        <v>354</v>
      </c>
      <c r="D2955" t="s">
        <v>1263</v>
      </c>
      <c r="E2955" t="s">
        <v>30</v>
      </c>
      <c r="F2955">
        <v>4580</v>
      </c>
      <c r="G2955">
        <v>5913</v>
      </c>
      <c r="H2955">
        <v>1.2910480349344977</v>
      </c>
      <c r="I2955" t="str">
        <f>VLOOKUP($B2955&amp;$E2955,'Employee List'!$A:$E,5,0)</f>
        <v>E-1151</v>
      </c>
    </row>
    <row r="2956" spans="1:9" x14ac:dyDescent="0.35">
      <c r="A2956" t="s">
        <v>1257</v>
      </c>
      <c r="B2956" t="s">
        <v>76</v>
      </c>
      <c r="C2956" t="s">
        <v>354</v>
      </c>
      <c r="D2956" t="s">
        <v>1263</v>
      </c>
      <c r="E2956" t="s">
        <v>31</v>
      </c>
      <c r="F2956">
        <v>2886</v>
      </c>
      <c r="G2956">
        <v>8654</v>
      </c>
      <c r="H2956">
        <v>2.9986139986139988</v>
      </c>
      <c r="I2956" t="str">
        <f>VLOOKUP($B2956&amp;$E2956,'Employee List'!$A:$E,5,0)</f>
        <v>E-1151</v>
      </c>
    </row>
    <row r="2957" spans="1:9" x14ac:dyDescent="0.35">
      <c r="A2957" t="s">
        <v>1257</v>
      </c>
      <c r="B2957" t="s">
        <v>76</v>
      </c>
      <c r="C2957" t="s">
        <v>354</v>
      </c>
      <c r="D2957" t="s">
        <v>1264</v>
      </c>
      <c r="E2957" t="s">
        <v>29</v>
      </c>
      <c r="F2957">
        <v>98041</v>
      </c>
      <c r="G2957">
        <v>3934</v>
      </c>
      <c r="H2957">
        <v>4.0126069705531356E-2</v>
      </c>
      <c r="I2957" t="str">
        <f>VLOOKUP($B2957&amp;$E2957,'Employee List'!$A:$E,5,0)</f>
        <v>E-1151</v>
      </c>
    </row>
    <row r="2958" spans="1:9" x14ac:dyDescent="0.35">
      <c r="A2958" t="s">
        <v>1257</v>
      </c>
      <c r="B2958" t="s">
        <v>76</v>
      </c>
      <c r="C2958" t="s">
        <v>354</v>
      </c>
      <c r="D2958" t="s">
        <v>1264</v>
      </c>
      <c r="E2958" t="s">
        <v>30</v>
      </c>
      <c r="F2958">
        <v>96623</v>
      </c>
      <c r="G2958">
        <v>3908</v>
      </c>
      <c r="H2958">
        <v>4.0445856576591492E-2</v>
      </c>
      <c r="I2958" t="str">
        <f>VLOOKUP($B2958&amp;$E2958,'Employee List'!$A:$E,5,0)</f>
        <v>E-1151</v>
      </c>
    </row>
    <row r="2959" spans="1:9" x14ac:dyDescent="0.35">
      <c r="A2959" t="s">
        <v>1257</v>
      </c>
      <c r="B2959" t="s">
        <v>76</v>
      </c>
      <c r="C2959" t="s">
        <v>354</v>
      </c>
      <c r="D2959" t="s">
        <v>1264</v>
      </c>
      <c r="E2959" t="s">
        <v>31</v>
      </c>
      <c r="F2959">
        <v>96157</v>
      </c>
      <c r="G2959">
        <v>4422</v>
      </c>
      <c r="H2959">
        <v>4.5987291616834965E-2</v>
      </c>
      <c r="I2959" t="str">
        <f>VLOOKUP($B2959&amp;$E2959,'Employee List'!$A:$E,5,0)</f>
        <v>E-1151</v>
      </c>
    </row>
    <row r="2960" spans="1:9" x14ac:dyDescent="0.35">
      <c r="A2960" t="s">
        <v>1257</v>
      </c>
      <c r="B2960" t="s">
        <v>76</v>
      </c>
      <c r="C2960" t="s">
        <v>354</v>
      </c>
      <c r="D2960" t="s">
        <v>1265</v>
      </c>
      <c r="E2960" t="s">
        <v>29</v>
      </c>
      <c r="F2960">
        <v>31661</v>
      </c>
      <c r="G2960">
        <v>21881</v>
      </c>
      <c r="H2960">
        <v>0.69110261836328601</v>
      </c>
      <c r="I2960" t="str">
        <f>VLOOKUP($B2960&amp;$E2960,'Employee List'!$A:$E,5,0)</f>
        <v>E-1151</v>
      </c>
    </row>
    <row r="2961" spans="1:9" x14ac:dyDescent="0.35">
      <c r="A2961" t="s">
        <v>1257</v>
      </c>
      <c r="B2961" t="s">
        <v>76</v>
      </c>
      <c r="C2961" t="s">
        <v>354</v>
      </c>
      <c r="D2961" t="s">
        <v>1265</v>
      </c>
      <c r="E2961" t="s">
        <v>30</v>
      </c>
      <c r="F2961">
        <v>32016</v>
      </c>
      <c r="G2961">
        <v>35506</v>
      </c>
      <c r="H2961">
        <v>1.109007996001999</v>
      </c>
      <c r="I2961" t="str">
        <f>VLOOKUP($B2961&amp;$E2961,'Employee List'!$A:$E,5,0)</f>
        <v>E-1151</v>
      </c>
    </row>
    <row r="2962" spans="1:9" x14ac:dyDescent="0.35">
      <c r="A2962" t="s">
        <v>1257</v>
      </c>
      <c r="B2962" t="s">
        <v>76</v>
      </c>
      <c r="C2962" t="s">
        <v>354</v>
      </c>
      <c r="D2962" t="s">
        <v>1265</v>
      </c>
      <c r="E2962" t="s">
        <v>31</v>
      </c>
      <c r="F2962">
        <v>32396</v>
      </c>
      <c r="G2962">
        <v>14233</v>
      </c>
      <c r="H2962">
        <v>0.43934436350166689</v>
      </c>
      <c r="I2962" t="str">
        <f>VLOOKUP($B2962&amp;$E2962,'Employee List'!$A:$E,5,0)</f>
        <v>E-1151</v>
      </c>
    </row>
    <row r="2963" spans="1:9" x14ac:dyDescent="0.35">
      <c r="A2963" t="s">
        <v>1257</v>
      </c>
      <c r="B2963" t="s">
        <v>76</v>
      </c>
      <c r="C2963" t="s">
        <v>354</v>
      </c>
      <c r="D2963" t="s">
        <v>1260</v>
      </c>
      <c r="E2963" t="s">
        <v>29</v>
      </c>
      <c r="F2963">
        <v>131202</v>
      </c>
      <c r="G2963">
        <v>107772</v>
      </c>
      <c r="H2963">
        <v>0.8214204051767503</v>
      </c>
      <c r="I2963" t="str">
        <f>VLOOKUP($B2963&amp;$E2963,'Employee List'!$A:$E,5,0)</f>
        <v>E-1151</v>
      </c>
    </row>
    <row r="2964" spans="1:9" x14ac:dyDescent="0.35">
      <c r="A2964" t="s">
        <v>1257</v>
      </c>
      <c r="B2964" t="s">
        <v>76</v>
      </c>
      <c r="C2964" t="s">
        <v>354</v>
      </c>
      <c r="D2964" t="s">
        <v>1260</v>
      </c>
      <c r="E2964" t="s">
        <v>30</v>
      </c>
      <c r="F2964">
        <v>131268</v>
      </c>
      <c r="G2964">
        <v>167478</v>
      </c>
      <c r="H2964">
        <v>1.2758478837188043</v>
      </c>
      <c r="I2964" t="str">
        <f>VLOOKUP($B2964&amp;$E2964,'Employee List'!$A:$E,5,0)</f>
        <v>E-1151</v>
      </c>
    </row>
    <row r="2965" spans="1:9" x14ac:dyDescent="0.35">
      <c r="A2965" t="s">
        <v>1257</v>
      </c>
      <c r="B2965" t="s">
        <v>76</v>
      </c>
      <c r="C2965" t="s">
        <v>354</v>
      </c>
      <c r="D2965" t="s">
        <v>1260</v>
      </c>
      <c r="E2965" t="s">
        <v>31</v>
      </c>
      <c r="F2965">
        <v>151192</v>
      </c>
      <c r="G2965">
        <v>177665</v>
      </c>
      <c r="H2965">
        <v>1.1750952431345574</v>
      </c>
      <c r="I2965" t="str">
        <f>VLOOKUP($B2965&amp;$E2965,'Employee List'!$A:$E,5,0)</f>
        <v>E-1151</v>
      </c>
    </row>
    <row r="2966" spans="1:9" x14ac:dyDescent="0.35">
      <c r="A2966" t="s">
        <v>1257</v>
      </c>
      <c r="B2966" t="s">
        <v>76</v>
      </c>
      <c r="C2966" t="s">
        <v>354</v>
      </c>
      <c r="D2966" t="s">
        <v>1261</v>
      </c>
      <c r="E2966" t="s">
        <v>29</v>
      </c>
      <c r="F2966">
        <v>120050</v>
      </c>
      <c r="G2966">
        <v>103478</v>
      </c>
      <c r="H2966">
        <v>0.86195751770095796</v>
      </c>
      <c r="I2966" t="str">
        <f>VLOOKUP($B2966&amp;$E2966,'Employee List'!$A:$E,5,0)</f>
        <v>E-1151</v>
      </c>
    </row>
    <row r="2967" spans="1:9" x14ac:dyDescent="0.35">
      <c r="A2967" t="s">
        <v>1257</v>
      </c>
      <c r="B2967" t="s">
        <v>76</v>
      </c>
      <c r="C2967" t="s">
        <v>354</v>
      </c>
      <c r="D2967" t="s">
        <v>1261</v>
      </c>
      <c r="E2967" t="s">
        <v>30</v>
      </c>
      <c r="F2967">
        <v>123335</v>
      </c>
      <c r="G2967">
        <v>65821</v>
      </c>
      <c r="H2967">
        <v>0.53367657193821705</v>
      </c>
      <c r="I2967" t="str">
        <f>VLOOKUP($B2967&amp;$E2967,'Employee List'!$A:$E,5,0)</f>
        <v>E-1151</v>
      </c>
    </row>
    <row r="2968" spans="1:9" x14ac:dyDescent="0.35">
      <c r="A2968" t="s">
        <v>1257</v>
      </c>
      <c r="B2968" t="s">
        <v>76</v>
      </c>
      <c r="C2968" t="s">
        <v>354</v>
      </c>
      <c r="D2968" t="s">
        <v>1261</v>
      </c>
      <c r="E2968" t="s">
        <v>31</v>
      </c>
      <c r="F2968">
        <v>123220</v>
      </c>
      <c r="G2968">
        <v>69125</v>
      </c>
      <c r="H2968">
        <v>0.56098847589677003</v>
      </c>
      <c r="I2968" t="str">
        <f>VLOOKUP($B2968&amp;$E2968,'Employee List'!$A:$E,5,0)</f>
        <v>E-1151</v>
      </c>
    </row>
    <row r="2969" spans="1:9" x14ac:dyDescent="0.35">
      <c r="A2969" t="s">
        <v>1257</v>
      </c>
      <c r="B2969" t="s">
        <v>76</v>
      </c>
      <c r="C2969" t="s">
        <v>354</v>
      </c>
      <c r="D2969" t="s">
        <v>1266</v>
      </c>
      <c r="E2969" t="s">
        <v>29</v>
      </c>
      <c r="F2969">
        <v>68319</v>
      </c>
      <c r="G2969">
        <v>124227</v>
      </c>
      <c r="H2969">
        <v>1.8183375049400605</v>
      </c>
      <c r="I2969" t="str">
        <f>VLOOKUP($B2969&amp;$E2969,'Employee List'!$A:$E,5,0)</f>
        <v>E-1151</v>
      </c>
    </row>
    <row r="2970" spans="1:9" x14ac:dyDescent="0.35">
      <c r="A2970" t="s">
        <v>1257</v>
      </c>
      <c r="B2970" t="s">
        <v>76</v>
      </c>
      <c r="C2970" t="s">
        <v>354</v>
      </c>
      <c r="D2970" t="s">
        <v>1266</v>
      </c>
      <c r="E2970" t="s">
        <v>30</v>
      </c>
      <c r="F2970">
        <v>71939</v>
      </c>
      <c r="G2970">
        <v>118679</v>
      </c>
      <c r="H2970">
        <v>1.6497171214501174</v>
      </c>
      <c r="I2970" t="str">
        <f>VLOOKUP($B2970&amp;$E2970,'Employee List'!$A:$E,5,0)</f>
        <v>E-1151</v>
      </c>
    </row>
    <row r="2971" spans="1:9" x14ac:dyDescent="0.35">
      <c r="A2971" t="s">
        <v>1257</v>
      </c>
      <c r="B2971" t="s">
        <v>76</v>
      </c>
      <c r="C2971" t="s">
        <v>354</v>
      </c>
      <c r="D2971" t="s">
        <v>1266</v>
      </c>
      <c r="E2971" t="s">
        <v>31</v>
      </c>
      <c r="F2971">
        <v>71794</v>
      </c>
      <c r="G2971">
        <v>69204</v>
      </c>
      <c r="H2971">
        <v>0.96392456194110931</v>
      </c>
      <c r="I2971" t="str">
        <f>VLOOKUP($B2971&amp;$E2971,'Employee List'!$A:$E,5,0)</f>
        <v>E-1151</v>
      </c>
    </row>
    <row r="2972" spans="1:9" x14ac:dyDescent="0.35">
      <c r="A2972" t="s">
        <v>1257</v>
      </c>
      <c r="B2972" t="s">
        <v>76</v>
      </c>
      <c r="C2972" t="s">
        <v>354</v>
      </c>
      <c r="D2972" t="s">
        <v>1267</v>
      </c>
      <c r="E2972" t="s">
        <v>29</v>
      </c>
      <c r="F2972">
        <v>26700</v>
      </c>
      <c r="G2972">
        <v>18898</v>
      </c>
      <c r="H2972">
        <v>0.70779026217228469</v>
      </c>
      <c r="I2972" t="str">
        <f>VLOOKUP($B2972&amp;$E2972,'Employee List'!$A:$E,5,0)</f>
        <v>E-1151</v>
      </c>
    </row>
    <row r="2973" spans="1:9" x14ac:dyDescent="0.35">
      <c r="A2973" t="s">
        <v>1257</v>
      </c>
      <c r="B2973" t="s">
        <v>76</v>
      </c>
      <c r="C2973" t="s">
        <v>354</v>
      </c>
      <c r="D2973" t="s">
        <v>1267</v>
      </c>
      <c r="E2973" t="s">
        <v>30</v>
      </c>
      <c r="F2973">
        <v>30283</v>
      </c>
      <c r="G2973">
        <v>20647</v>
      </c>
      <c r="H2973">
        <v>0.68180167090446786</v>
      </c>
      <c r="I2973" t="str">
        <f>VLOOKUP($B2973&amp;$E2973,'Employee List'!$A:$E,5,0)</f>
        <v>E-1151</v>
      </c>
    </row>
    <row r="2974" spans="1:9" x14ac:dyDescent="0.35">
      <c r="A2974" t="s">
        <v>1257</v>
      </c>
      <c r="B2974" t="s">
        <v>76</v>
      </c>
      <c r="C2974" t="s">
        <v>354</v>
      </c>
      <c r="D2974" t="s">
        <v>1267</v>
      </c>
      <c r="E2974" t="s">
        <v>31</v>
      </c>
      <c r="F2974">
        <v>29348</v>
      </c>
      <c r="G2974">
        <v>21678</v>
      </c>
      <c r="H2974">
        <v>0.738653400572441</v>
      </c>
      <c r="I2974" t="str">
        <f>VLOOKUP($B2974&amp;$E2974,'Employee List'!$A:$E,5,0)</f>
        <v>E-1151</v>
      </c>
    </row>
    <row r="2975" spans="1:9" x14ac:dyDescent="0.35">
      <c r="A2975" t="s">
        <v>1257</v>
      </c>
      <c r="B2975" t="s">
        <v>76</v>
      </c>
      <c r="C2975" t="s">
        <v>354</v>
      </c>
      <c r="D2975" t="s">
        <v>1268</v>
      </c>
      <c r="E2975" t="s">
        <v>29</v>
      </c>
      <c r="F2975">
        <v>13462</v>
      </c>
      <c r="G2975">
        <v>12958</v>
      </c>
      <c r="H2975">
        <v>0.96256128361313331</v>
      </c>
      <c r="I2975" t="str">
        <f>VLOOKUP($B2975&amp;$E2975,'Employee List'!$A:$E,5,0)</f>
        <v>E-1151</v>
      </c>
    </row>
    <row r="2976" spans="1:9" x14ac:dyDescent="0.35">
      <c r="A2976" t="s">
        <v>1257</v>
      </c>
      <c r="B2976" t="s">
        <v>76</v>
      </c>
      <c r="C2976" t="s">
        <v>354</v>
      </c>
      <c r="D2976" t="s">
        <v>1268</v>
      </c>
      <c r="E2976" t="s">
        <v>30</v>
      </c>
      <c r="F2976">
        <v>10859</v>
      </c>
      <c r="G2976">
        <v>5943</v>
      </c>
      <c r="H2976">
        <v>0.54728796390091172</v>
      </c>
      <c r="I2976" t="str">
        <f>VLOOKUP($B2976&amp;$E2976,'Employee List'!$A:$E,5,0)</f>
        <v>E-1151</v>
      </c>
    </row>
    <row r="2977" spans="1:9" x14ac:dyDescent="0.35">
      <c r="A2977" t="s">
        <v>1257</v>
      </c>
      <c r="B2977" t="s">
        <v>76</v>
      </c>
      <c r="C2977" t="s">
        <v>354</v>
      </c>
      <c r="D2977" t="s">
        <v>1268</v>
      </c>
      <c r="E2977" t="s">
        <v>31</v>
      </c>
      <c r="F2977">
        <v>10826</v>
      </c>
      <c r="G2977">
        <v>9313</v>
      </c>
      <c r="H2977">
        <v>0.86024385738038056</v>
      </c>
      <c r="I2977" t="str">
        <f>VLOOKUP($B2977&amp;$E2977,'Employee List'!$A:$E,5,0)</f>
        <v>E-1151</v>
      </c>
    </row>
    <row r="2978" spans="1:9" x14ac:dyDescent="0.35">
      <c r="A2978" t="s">
        <v>1257</v>
      </c>
      <c r="B2978" t="s">
        <v>76</v>
      </c>
      <c r="C2978" t="s">
        <v>354</v>
      </c>
      <c r="D2978" t="s">
        <v>1269</v>
      </c>
      <c r="E2978" t="s">
        <v>29</v>
      </c>
      <c r="F2978">
        <v>10899</v>
      </c>
      <c r="G2978">
        <v>23410</v>
      </c>
      <c r="H2978">
        <v>2.1479034773832462</v>
      </c>
      <c r="I2978" t="str">
        <f>VLOOKUP($B2978&amp;$E2978,'Employee List'!$A:$E,5,0)</f>
        <v>E-1151</v>
      </c>
    </row>
    <row r="2979" spans="1:9" x14ac:dyDescent="0.35">
      <c r="A2979" t="s">
        <v>1257</v>
      </c>
      <c r="B2979" t="s">
        <v>76</v>
      </c>
      <c r="C2979" t="s">
        <v>354</v>
      </c>
      <c r="D2979" t="s">
        <v>1269</v>
      </c>
      <c r="E2979" t="s">
        <v>30</v>
      </c>
      <c r="F2979">
        <v>11747</v>
      </c>
      <c r="G2979">
        <v>26319</v>
      </c>
      <c r="H2979">
        <v>2.2404869328339152</v>
      </c>
      <c r="I2979" t="str">
        <f>VLOOKUP($B2979&amp;$E2979,'Employee List'!$A:$E,5,0)</f>
        <v>E-1151</v>
      </c>
    </row>
    <row r="2980" spans="1:9" x14ac:dyDescent="0.35">
      <c r="A2980" t="s">
        <v>1257</v>
      </c>
      <c r="B2980" t="s">
        <v>76</v>
      </c>
      <c r="C2980" t="s">
        <v>354</v>
      </c>
      <c r="D2980" t="s">
        <v>1269</v>
      </c>
      <c r="E2980" t="s">
        <v>31</v>
      </c>
      <c r="F2980">
        <v>10960</v>
      </c>
      <c r="G2980">
        <v>7226</v>
      </c>
      <c r="H2980">
        <v>0.65930656934306564</v>
      </c>
      <c r="I2980" t="str">
        <f>VLOOKUP($B2980&amp;$E2980,'Employee List'!$A:$E,5,0)</f>
        <v>E-1151</v>
      </c>
    </row>
    <row r="2981" spans="1:9" x14ac:dyDescent="0.35">
      <c r="A2981" t="s">
        <v>1257</v>
      </c>
      <c r="B2981" t="s">
        <v>76</v>
      </c>
      <c r="C2981" t="s">
        <v>354</v>
      </c>
      <c r="D2981" t="s">
        <v>1270</v>
      </c>
      <c r="E2981" t="s">
        <v>29</v>
      </c>
      <c r="F2981">
        <v>5687</v>
      </c>
      <c r="G2981">
        <v>7928</v>
      </c>
      <c r="H2981">
        <v>1.3940566203622295</v>
      </c>
      <c r="I2981" t="str">
        <f>VLOOKUP($B2981&amp;$E2981,'Employee List'!$A:$E,5,0)</f>
        <v>E-1151</v>
      </c>
    </row>
    <row r="2982" spans="1:9" x14ac:dyDescent="0.35">
      <c r="A2982" t="s">
        <v>1257</v>
      </c>
      <c r="B2982" t="s">
        <v>76</v>
      </c>
      <c r="C2982" t="s">
        <v>354</v>
      </c>
      <c r="D2982" t="s">
        <v>1270</v>
      </c>
      <c r="E2982" t="s">
        <v>30</v>
      </c>
      <c r="F2982">
        <v>6466</v>
      </c>
      <c r="G2982">
        <v>5415</v>
      </c>
      <c r="H2982">
        <v>0.83745746984225178</v>
      </c>
      <c r="I2982" t="str">
        <f>VLOOKUP($B2982&amp;$E2982,'Employee List'!$A:$E,5,0)</f>
        <v>E-1151</v>
      </c>
    </row>
    <row r="2983" spans="1:9" x14ac:dyDescent="0.35">
      <c r="A2983" t="s">
        <v>1257</v>
      </c>
      <c r="B2983" t="s">
        <v>76</v>
      </c>
      <c r="C2983" t="s">
        <v>354</v>
      </c>
      <c r="D2983" t="s">
        <v>1270</v>
      </c>
      <c r="E2983" t="s">
        <v>31</v>
      </c>
      <c r="F2983">
        <v>2825</v>
      </c>
      <c r="G2983">
        <v>3431</v>
      </c>
      <c r="H2983">
        <v>1.2145132743362832</v>
      </c>
      <c r="I2983" t="str">
        <f>VLOOKUP($B2983&amp;$E2983,'Employee List'!$A:$E,5,0)</f>
        <v>E-1151</v>
      </c>
    </row>
    <row r="2984" spans="1:9" x14ac:dyDescent="0.35">
      <c r="A2984" t="s">
        <v>1257</v>
      </c>
      <c r="B2984" t="s">
        <v>76</v>
      </c>
      <c r="C2984" t="s">
        <v>354</v>
      </c>
      <c r="D2984" t="s">
        <v>1271</v>
      </c>
      <c r="E2984" t="s">
        <v>29</v>
      </c>
      <c r="F2984">
        <v>11801</v>
      </c>
      <c r="G2984">
        <v>24664</v>
      </c>
      <c r="H2984">
        <v>2.0899923735276671</v>
      </c>
      <c r="I2984" t="str">
        <f>VLOOKUP($B2984&amp;$E2984,'Employee List'!$A:$E,5,0)</f>
        <v>E-1151</v>
      </c>
    </row>
    <row r="2985" spans="1:9" x14ac:dyDescent="0.35">
      <c r="A2985" t="s">
        <v>1257</v>
      </c>
      <c r="B2985" t="s">
        <v>76</v>
      </c>
      <c r="C2985" t="s">
        <v>354</v>
      </c>
      <c r="D2985" t="s">
        <v>1271</v>
      </c>
      <c r="E2985" t="s">
        <v>30</v>
      </c>
      <c r="F2985">
        <v>14244</v>
      </c>
      <c r="G2985">
        <v>21654</v>
      </c>
      <c r="H2985">
        <v>1.5202190395956192</v>
      </c>
      <c r="I2985" t="str">
        <f>VLOOKUP($B2985&amp;$E2985,'Employee List'!$A:$E,5,0)</f>
        <v>E-1151</v>
      </c>
    </row>
    <row r="2986" spans="1:9" x14ac:dyDescent="0.35">
      <c r="A2986" t="s">
        <v>1257</v>
      </c>
      <c r="B2986" t="s">
        <v>76</v>
      </c>
      <c r="C2986" t="s">
        <v>354</v>
      </c>
      <c r="D2986" t="s">
        <v>1271</v>
      </c>
      <c r="E2986" t="s">
        <v>31</v>
      </c>
      <c r="F2986">
        <v>13874</v>
      </c>
      <c r="G2986">
        <v>20092</v>
      </c>
      <c r="H2986">
        <v>1.4481764451491999</v>
      </c>
      <c r="I2986" t="str">
        <f>VLOOKUP($B2986&amp;$E2986,'Employee List'!$A:$E,5,0)</f>
        <v>E-1151</v>
      </c>
    </row>
    <row r="2987" spans="1:9" x14ac:dyDescent="0.35">
      <c r="A2987" t="s">
        <v>1257</v>
      </c>
      <c r="B2987" t="s">
        <v>76</v>
      </c>
      <c r="C2987" t="s">
        <v>354</v>
      </c>
      <c r="D2987" t="s">
        <v>1258</v>
      </c>
      <c r="E2987" t="s">
        <v>29</v>
      </c>
      <c r="F2987">
        <v>135393</v>
      </c>
      <c r="G2987">
        <v>208462</v>
      </c>
      <c r="H2987">
        <v>1.5396807811334412</v>
      </c>
      <c r="I2987" t="str">
        <f>VLOOKUP($B2987&amp;$E2987,'Employee List'!$A:$E,5,0)</f>
        <v>E-1151</v>
      </c>
    </row>
    <row r="2988" spans="1:9" x14ac:dyDescent="0.35">
      <c r="A2988" t="s">
        <v>1257</v>
      </c>
      <c r="B2988" t="s">
        <v>76</v>
      </c>
      <c r="C2988" t="s">
        <v>354</v>
      </c>
      <c r="D2988" t="s">
        <v>1258</v>
      </c>
      <c r="E2988" t="s">
        <v>30</v>
      </c>
      <c r="F2988">
        <v>130019</v>
      </c>
      <c r="G2988">
        <v>198863</v>
      </c>
      <c r="H2988">
        <v>1.5294918434997962</v>
      </c>
      <c r="I2988" t="str">
        <f>VLOOKUP($B2988&amp;$E2988,'Employee List'!$A:$E,5,0)</f>
        <v>E-1151</v>
      </c>
    </row>
    <row r="2989" spans="1:9" x14ac:dyDescent="0.35">
      <c r="A2989" t="s">
        <v>1257</v>
      </c>
      <c r="B2989" t="s">
        <v>76</v>
      </c>
      <c r="C2989" t="s">
        <v>354</v>
      </c>
      <c r="D2989" t="s">
        <v>1258</v>
      </c>
      <c r="E2989" t="s">
        <v>31</v>
      </c>
      <c r="F2989">
        <v>121623</v>
      </c>
      <c r="G2989">
        <v>132125</v>
      </c>
      <c r="H2989">
        <v>1.086348799158054</v>
      </c>
      <c r="I2989" t="str">
        <f>VLOOKUP($B2989&amp;$E2989,'Employee List'!$A:$E,5,0)</f>
        <v>E-1151</v>
      </c>
    </row>
    <row r="2990" spans="1:9" x14ac:dyDescent="0.35">
      <c r="A2990" t="s">
        <v>1257</v>
      </c>
      <c r="B2990" t="s">
        <v>76</v>
      </c>
      <c r="C2990" t="s">
        <v>354</v>
      </c>
      <c r="D2990" t="s">
        <v>1272</v>
      </c>
      <c r="E2990" t="s">
        <v>29</v>
      </c>
      <c r="F2990">
        <v>12531</v>
      </c>
      <c r="G2990">
        <v>10017</v>
      </c>
      <c r="H2990">
        <v>0.79937754369164471</v>
      </c>
      <c r="I2990" t="str">
        <f>VLOOKUP($B2990&amp;$E2990,'Employee List'!$A:$E,5,0)</f>
        <v>E-1151</v>
      </c>
    </row>
    <row r="2991" spans="1:9" x14ac:dyDescent="0.35">
      <c r="A2991" t="s">
        <v>1257</v>
      </c>
      <c r="B2991" t="s">
        <v>76</v>
      </c>
      <c r="C2991" t="s">
        <v>354</v>
      </c>
      <c r="D2991" t="s">
        <v>1272</v>
      </c>
      <c r="E2991" t="s">
        <v>30</v>
      </c>
      <c r="F2991">
        <v>12763</v>
      </c>
      <c r="G2991">
        <v>15347</v>
      </c>
      <c r="H2991">
        <v>1.202460236621484</v>
      </c>
      <c r="I2991" t="str">
        <f>VLOOKUP($B2991&amp;$E2991,'Employee List'!$A:$E,5,0)</f>
        <v>E-1151</v>
      </c>
    </row>
    <row r="2992" spans="1:9" x14ac:dyDescent="0.35">
      <c r="A2992" t="s">
        <v>1257</v>
      </c>
      <c r="B2992" t="s">
        <v>76</v>
      </c>
      <c r="C2992" t="s">
        <v>354</v>
      </c>
      <c r="D2992" t="s">
        <v>1272</v>
      </c>
      <c r="E2992" t="s">
        <v>31</v>
      </c>
      <c r="F2992">
        <v>15628</v>
      </c>
      <c r="G2992">
        <v>10094</v>
      </c>
      <c r="H2992">
        <v>0.64589198873816223</v>
      </c>
      <c r="I2992" t="str">
        <f>VLOOKUP($B2992&amp;$E2992,'Employee List'!$A:$E,5,0)</f>
        <v>E-1151</v>
      </c>
    </row>
    <row r="2993" spans="1:9" x14ac:dyDescent="0.35">
      <c r="A2993" t="s">
        <v>1257</v>
      </c>
      <c r="B2993" t="s">
        <v>76</v>
      </c>
      <c r="C2993" t="s">
        <v>354</v>
      </c>
      <c r="D2993" t="s">
        <v>1259</v>
      </c>
      <c r="E2993" t="s">
        <v>29</v>
      </c>
      <c r="F2993">
        <v>25332</v>
      </c>
      <c r="G2993">
        <v>20974</v>
      </c>
      <c r="H2993">
        <v>0.82796462971735352</v>
      </c>
      <c r="I2993" t="str">
        <f>VLOOKUP($B2993&amp;$E2993,'Employee List'!$A:$E,5,0)</f>
        <v>E-1151</v>
      </c>
    </row>
    <row r="2994" spans="1:9" x14ac:dyDescent="0.35">
      <c r="A2994" t="s">
        <v>1257</v>
      </c>
      <c r="B2994" t="s">
        <v>76</v>
      </c>
      <c r="C2994" t="s">
        <v>354</v>
      </c>
      <c r="D2994" t="s">
        <v>1259</v>
      </c>
      <c r="E2994" t="s">
        <v>30</v>
      </c>
      <c r="F2994">
        <v>25391</v>
      </c>
      <c r="G2994">
        <v>18267</v>
      </c>
      <c r="H2994">
        <v>0.71942814383049114</v>
      </c>
      <c r="I2994" t="str">
        <f>VLOOKUP($B2994&amp;$E2994,'Employee List'!$A:$E,5,0)</f>
        <v>E-1151</v>
      </c>
    </row>
    <row r="2995" spans="1:9" x14ac:dyDescent="0.35">
      <c r="A2995" t="s">
        <v>1257</v>
      </c>
      <c r="B2995" t="s">
        <v>76</v>
      </c>
      <c r="C2995" t="s">
        <v>354</v>
      </c>
      <c r="D2995" t="s">
        <v>1259</v>
      </c>
      <c r="E2995" t="s">
        <v>31</v>
      </c>
      <c r="F2995">
        <v>25416</v>
      </c>
      <c r="G2995">
        <v>20974</v>
      </c>
      <c r="H2995">
        <v>0.82522820270695629</v>
      </c>
      <c r="I2995" t="str">
        <f>VLOOKUP($B2995&amp;$E2995,'Employee List'!$A:$E,5,0)</f>
        <v>E-1151</v>
      </c>
    </row>
    <row r="2996" spans="1:9" x14ac:dyDescent="0.35">
      <c r="A2996" t="s">
        <v>1257</v>
      </c>
      <c r="B2996" t="s">
        <v>76</v>
      </c>
      <c r="C2996" t="s">
        <v>354</v>
      </c>
      <c r="D2996" t="s">
        <v>1273</v>
      </c>
      <c r="E2996" t="s">
        <v>29</v>
      </c>
      <c r="F2996">
        <v>5359</v>
      </c>
      <c r="G2996">
        <v>7153</v>
      </c>
      <c r="H2996">
        <v>1.3347639484978542</v>
      </c>
      <c r="I2996" t="str">
        <f>VLOOKUP($B2996&amp;$E2996,'Employee List'!$A:$E,5,0)</f>
        <v>E-1151</v>
      </c>
    </row>
    <row r="2997" spans="1:9" x14ac:dyDescent="0.35">
      <c r="A2997" t="s">
        <v>1257</v>
      </c>
      <c r="B2997" t="s">
        <v>76</v>
      </c>
      <c r="C2997" t="s">
        <v>354</v>
      </c>
      <c r="D2997" t="s">
        <v>1273</v>
      </c>
      <c r="E2997" t="s">
        <v>30</v>
      </c>
      <c r="F2997">
        <v>7072</v>
      </c>
      <c r="G2997">
        <v>4286</v>
      </c>
      <c r="H2997">
        <v>0.60605203619909498</v>
      </c>
      <c r="I2997" t="str">
        <f>VLOOKUP($B2997&amp;$E2997,'Employee List'!$A:$E,5,0)</f>
        <v>E-1151</v>
      </c>
    </row>
    <row r="2998" spans="1:9" x14ac:dyDescent="0.35">
      <c r="A2998" t="s">
        <v>1257</v>
      </c>
      <c r="B2998" t="s">
        <v>76</v>
      </c>
      <c r="C2998" t="s">
        <v>354</v>
      </c>
      <c r="D2998" t="s">
        <v>1273</v>
      </c>
      <c r="E2998" t="s">
        <v>31</v>
      </c>
      <c r="F2998">
        <v>7160</v>
      </c>
      <c r="G2998">
        <v>6077</v>
      </c>
      <c r="H2998">
        <v>0.84874301675977659</v>
      </c>
      <c r="I2998" t="str">
        <f>VLOOKUP($B2998&amp;$E2998,'Employee List'!$A:$E,5,0)</f>
        <v>E-1151</v>
      </c>
    </row>
    <row r="2999" spans="1:9" x14ac:dyDescent="0.35">
      <c r="A2999" t="s">
        <v>1257</v>
      </c>
      <c r="B2999" t="s">
        <v>76</v>
      </c>
      <c r="C2999" t="s">
        <v>354</v>
      </c>
      <c r="D2999" t="s">
        <v>1275</v>
      </c>
      <c r="E2999" t="s">
        <v>29</v>
      </c>
      <c r="F2999">
        <v>5852</v>
      </c>
      <c r="G2999">
        <v>5547</v>
      </c>
      <c r="H2999">
        <v>0.94788106630211888</v>
      </c>
      <c r="I2999" t="str">
        <f>VLOOKUP($B2999&amp;$E2999,'Employee List'!$A:$E,5,0)</f>
        <v>E-1151</v>
      </c>
    </row>
    <row r="3000" spans="1:9" x14ac:dyDescent="0.35">
      <c r="A3000" t="s">
        <v>1257</v>
      </c>
      <c r="B3000" t="s">
        <v>76</v>
      </c>
      <c r="C3000" t="s">
        <v>354</v>
      </c>
      <c r="D3000" t="s">
        <v>1275</v>
      </c>
      <c r="E3000" t="s">
        <v>30</v>
      </c>
      <c r="F3000">
        <v>5100</v>
      </c>
      <c r="G3000">
        <v>7797</v>
      </c>
      <c r="H3000">
        <v>1.5288235294117647</v>
      </c>
      <c r="I3000" t="str">
        <f>VLOOKUP($B3000&amp;$E3000,'Employee List'!$A:$E,5,0)</f>
        <v>E-1151</v>
      </c>
    </row>
    <row r="3001" spans="1:9" x14ac:dyDescent="0.35">
      <c r="A3001" t="s">
        <v>1257</v>
      </c>
      <c r="B3001" t="s">
        <v>76</v>
      </c>
      <c r="C3001" t="s">
        <v>354</v>
      </c>
      <c r="D3001" t="s">
        <v>1275</v>
      </c>
      <c r="E3001" t="s">
        <v>31</v>
      </c>
      <c r="F3001">
        <v>6573</v>
      </c>
      <c r="G3001">
        <v>5695</v>
      </c>
      <c r="H3001">
        <v>0.86642324661493986</v>
      </c>
      <c r="I3001" t="str">
        <f>VLOOKUP($B3001&amp;$E3001,'Employee List'!$A:$E,5,0)</f>
        <v>E-1151</v>
      </c>
    </row>
    <row r="3002" spans="1:9" x14ac:dyDescent="0.35">
      <c r="A3002" t="s">
        <v>1257</v>
      </c>
      <c r="B3002" t="s">
        <v>76</v>
      </c>
      <c r="C3002" t="s">
        <v>354</v>
      </c>
      <c r="D3002" t="s">
        <v>1276</v>
      </c>
      <c r="E3002" t="s">
        <v>29</v>
      </c>
      <c r="F3002">
        <v>2432</v>
      </c>
      <c r="G3002">
        <v>3767</v>
      </c>
      <c r="H3002">
        <v>1.5489309210526316</v>
      </c>
      <c r="I3002" t="str">
        <f>VLOOKUP($B3002&amp;$E3002,'Employee List'!$A:$E,5,0)</f>
        <v>E-1151</v>
      </c>
    </row>
    <row r="3003" spans="1:9" x14ac:dyDescent="0.35">
      <c r="A3003" t="s">
        <v>1257</v>
      </c>
      <c r="B3003" t="s">
        <v>76</v>
      </c>
      <c r="C3003" t="s">
        <v>354</v>
      </c>
      <c r="D3003" t="s">
        <v>1276</v>
      </c>
      <c r="E3003" t="s">
        <v>30</v>
      </c>
      <c r="F3003">
        <v>3336</v>
      </c>
      <c r="G3003">
        <v>2984</v>
      </c>
      <c r="H3003">
        <v>0.89448441247002397</v>
      </c>
      <c r="I3003" t="str">
        <f>VLOOKUP($B3003&amp;$E3003,'Employee List'!$A:$E,5,0)</f>
        <v>E-1151</v>
      </c>
    </row>
    <row r="3004" spans="1:9" x14ac:dyDescent="0.35">
      <c r="A3004" t="s">
        <v>1257</v>
      </c>
      <c r="B3004" t="s">
        <v>76</v>
      </c>
      <c r="C3004" t="s">
        <v>354</v>
      </c>
      <c r="D3004" t="s">
        <v>1276</v>
      </c>
      <c r="E3004" t="s">
        <v>31</v>
      </c>
      <c r="F3004">
        <v>5025</v>
      </c>
      <c r="G3004">
        <v>4149</v>
      </c>
      <c r="H3004">
        <v>0.8256716417910448</v>
      </c>
      <c r="I3004" t="str">
        <f>VLOOKUP($B3004&amp;$E3004,'Employee List'!$A:$E,5,0)</f>
        <v>E-1151</v>
      </c>
    </row>
    <row r="3005" spans="1:9" x14ac:dyDescent="0.35">
      <c r="A3005" t="s">
        <v>1257</v>
      </c>
      <c r="B3005" t="s">
        <v>76</v>
      </c>
      <c r="C3005" t="s">
        <v>354</v>
      </c>
      <c r="D3005" t="s">
        <v>1277</v>
      </c>
      <c r="E3005" t="s">
        <v>29</v>
      </c>
      <c r="F3005">
        <v>6707</v>
      </c>
      <c r="G3005">
        <v>9852</v>
      </c>
      <c r="H3005">
        <v>1.4689130758908604</v>
      </c>
      <c r="I3005" t="str">
        <f>VLOOKUP($B3005&amp;$E3005,'Employee List'!$A:$E,5,0)</f>
        <v>E-1151</v>
      </c>
    </row>
    <row r="3006" spans="1:9" x14ac:dyDescent="0.35">
      <c r="A3006" t="s">
        <v>1257</v>
      </c>
      <c r="B3006" t="s">
        <v>76</v>
      </c>
      <c r="C3006" t="s">
        <v>354</v>
      </c>
      <c r="D3006" t="s">
        <v>1277</v>
      </c>
      <c r="E3006" t="s">
        <v>30</v>
      </c>
      <c r="F3006">
        <v>7696</v>
      </c>
      <c r="G3006">
        <v>8019</v>
      </c>
      <c r="H3006">
        <v>1.0419698544698546</v>
      </c>
      <c r="I3006" t="str">
        <f>VLOOKUP($B3006&amp;$E3006,'Employee List'!$A:$E,5,0)</f>
        <v>E-1151</v>
      </c>
    </row>
    <row r="3007" spans="1:9" x14ac:dyDescent="0.35">
      <c r="A3007" t="s">
        <v>1257</v>
      </c>
      <c r="B3007" t="s">
        <v>76</v>
      </c>
      <c r="C3007" t="s">
        <v>354</v>
      </c>
      <c r="D3007" t="s">
        <v>1277</v>
      </c>
      <c r="E3007" t="s">
        <v>31</v>
      </c>
      <c r="F3007">
        <v>8925</v>
      </c>
      <c r="G3007">
        <v>6994</v>
      </c>
      <c r="H3007">
        <v>0.78364145658263307</v>
      </c>
      <c r="I3007" t="str">
        <f>VLOOKUP($B3007&amp;$E3007,'Employee List'!$A:$E,5,0)</f>
        <v>E-1151</v>
      </c>
    </row>
    <row r="3008" spans="1:9" x14ac:dyDescent="0.35">
      <c r="A3008" t="s">
        <v>1257</v>
      </c>
      <c r="B3008" t="s">
        <v>76</v>
      </c>
      <c r="C3008" t="s">
        <v>354</v>
      </c>
      <c r="D3008" t="s">
        <v>1278</v>
      </c>
      <c r="E3008" t="s">
        <v>29</v>
      </c>
      <c r="F3008">
        <v>40726</v>
      </c>
      <c r="G3008">
        <v>55487</v>
      </c>
      <c r="H3008">
        <v>1.3624465943132151</v>
      </c>
      <c r="I3008" t="str">
        <f>VLOOKUP($B3008&amp;$E3008,'Employee List'!$A:$E,5,0)</f>
        <v>E-1151</v>
      </c>
    </row>
    <row r="3009" spans="1:9" x14ac:dyDescent="0.35">
      <c r="A3009" t="s">
        <v>1257</v>
      </c>
      <c r="B3009" t="s">
        <v>76</v>
      </c>
      <c r="C3009" t="s">
        <v>354</v>
      </c>
      <c r="D3009" t="s">
        <v>1278</v>
      </c>
      <c r="E3009" t="s">
        <v>30</v>
      </c>
      <c r="F3009">
        <v>39716</v>
      </c>
      <c r="G3009">
        <v>35885</v>
      </c>
      <c r="H3009">
        <v>0.90354013495820329</v>
      </c>
      <c r="I3009" t="str">
        <f>VLOOKUP($B3009&amp;$E3009,'Employee List'!$A:$E,5,0)</f>
        <v>E-1151</v>
      </c>
    </row>
    <row r="3010" spans="1:9" x14ac:dyDescent="0.35">
      <c r="A3010" t="s">
        <v>1257</v>
      </c>
      <c r="B3010" t="s">
        <v>76</v>
      </c>
      <c r="C3010" t="s">
        <v>354</v>
      </c>
      <c r="D3010" t="s">
        <v>1278</v>
      </c>
      <c r="E3010" t="s">
        <v>31</v>
      </c>
      <c r="F3010">
        <v>37153</v>
      </c>
      <c r="G3010">
        <v>44314</v>
      </c>
      <c r="H3010">
        <v>1.1927435200387586</v>
      </c>
      <c r="I3010" t="str">
        <f>VLOOKUP($B3010&amp;$E3010,'Employee List'!$A:$E,5,0)</f>
        <v>E-1151</v>
      </c>
    </row>
    <row r="3011" spans="1:9" x14ac:dyDescent="0.35">
      <c r="A3011" t="s">
        <v>1257</v>
      </c>
      <c r="B3011" t="s">
        <v>76</v>
      </c>
      <c r="C3011" t="s">
        <v>354</v>
      </c>
      <c r="D3011" t="s">
        <v>1279</v>
      </c>
      <c r="E3011" t="s">
        <v>29</v>
      </c>
      <c r="F3011">
        <v>1611</v>
      </c>
      <c r="G3011">
        <v>2985</v>
      </c>
      <c r="H3011">
        <v>1.8528864059590318</v>
      </c>
      <c r="I3011" t="str">
        <f>VLOOKUP($B3011&amp;$E3011,'Employee List'!$A:$E,5,0)</f>
        <v>E-1151</v>
      </c>
    </row>
    <row r="3012" spans="1:9" x14ac:dyDescent="0.35">
      <c r="A3012" t="s">
        <v>1257</v>
      </c>
      <c r="B3012" t="s">
        <v>76</v>
      </c>
      <c r="C3012" t="s">
        <v>354</v>
      </c>
      <c r="D3012" t="s">
        <v>1279</v>
      </c>
      <c r="E3012" t="s">
        <v>30</v>
      </c>
      <c r="F3012">
        <v>3663</v>
      </c>
      <c r="G3012">
        <v>3821</v>
      </c>
      <c r="H3012">
        <v>1.0431340431340432</v>
      </c>
      <c r="I3012" t="str">
        <f>VLOOKUP($B3012&amp;$E3012,'Employee List'!$A:$E,5,0)</f>
        <v>E-1151</v>
      </c>
    </row>
    <row r="3013" spans="1:9" x14ac:dyDescent="0.35">
      <c r="A3013" t="s">
        <v>1257</v>
      </c>
      <c r="B3013" t="s">
        <v>76</v>
      </c>
      <c r="C3013" t="s">
        <v>354</v>
      </c>
      <c r="D3013" t="s">
        <v>1279</v>
      </c>
      <c r="E3013" t="s">
        <v>31</v>
      </c>
      <c r="F3013">
        <v>4137</v>
      </c>
      <c r="G3013">
        <v>1883</v>
      </c>
      <c r="H3013">
        <v>0.45516074450084604</v>
      </c>
      <c r="I3013" t="str">
        <f>VLOOKUP($B3013&amp;$E3013,'Employee List'!$A:$E,5,0)</f>
        <v>E-1151</v>
      </c>
    </row>
    <row r="3014" spans="1:9" x14ac:dyDescent="0.35">
      <c r="A3014" t="s">
        <v>1257</v>
      </c>
      <c r="B3014" t="s">
        <v>76</v>
      </c>
      <c r="C3014" t="s">
        <v>354</v>
      </c>
      <c r="D3014" t="s">
        <v>1280</v>
      </c>
      <c r="E3014" t="s">
        <v>29</v>
      </c>
      <c r="F3014">
        <v>4833</v>
      </c>
      <c r="G3014">
        <v>2786</v>
      </c>
      <c r="H3014">
        <v>0.57645354852058761</v>
      </c>
      <c r="I3014" t="str">
        <f>VLOOKUP($B3014&amp;$E3014,'Employee List'!$A:$E,5,0)</f>
        <v>E-1151</v>
      </c>
    </row>
    <row r="3015" spans="1:9" x14ac:dyDescent="0.35">
      <c r="A3015" t="s">
        <v>1257</v>
      </c>
      <c r="B3015" t="s">
        <v>76</v>
      </c>
      <c r="C3015" t="s">
        <v>354</v>
      </c>
      <c r="D3015" t="s">
        <v>1280</v>
      </c>
      <c r="E3015" t="s">
        <v>30</v>
      </c>
      <c r="F3015">
        <v>4684</v>
      </c>
      <c r="G3015">
        <v>2687</v>
      </c>
      <c r="H3015">
        <v>0.57365499573014522</v>
      </c>
      <c r="I3015" t="str">
        <f>VLOOKUP($B3015&amp;$E3015,'Employee List'!$A:$E,5,0)</f>
        <v>E-1151</v>
      </c>
    </row>
    <row r="3016" spans="1:9" x14ac:dyDescent="0.35">
      <c r="A3016" t="s">
        <v>1257</v>
      </c>
      <c r="B3016" t="s">
        <v>76</v>
      </c>
      <c r="C3016" t="s">
        <v>354</v>
      </c>
      <c r="D3016" t="s">
        <v>1280</v>
      </c>
      <c r="E3016" t="s">
        <v>31</v>
      </c>
      <c r="F3016">
        <v>3135</v>
      </c>
      <c r="G3016">
        <v>5223</v>
      </c>
      <c r="H3016">
        <v>1.6660287081339713</v>
      </c>
      <c r="I3016" t="str">
        <f>VLOOKUP($B3016&amp;$E3016,'Employee List'!$A:$E,5,0)</f>
        <v>E-1151</v>
      </c>
    </row>
    <row r="3017" spans="1:9" x14ac:dyDescent="0.35">
      <c r="A3017" t="s">
        <v>1257</v>
      </c>
      <c r="B3017" t="s">
        <v>76</v>
      </c>
      <c r="C3017" t="s">
        <v>354</v>
      </c>
      <c r="D3017" t="s">
        <v>1262</v>
      </c>
      <c r="E3017" t="s">
        <v>29</v>
      </c>
      <c r="F3017">
        <v>15800</v>
      </c>
      <c r="G3017">
        <v>15783</v>
      </c>
      <c r="H3017">
        <v>0.99892405063291134</v>
      </c>
      <c r="I3017" t="str">
        <f>VLOOKUP($B3017&amp;$E3017,'Employee List'!$A:$E,5,0)</f>
        <v>E-1151</v>
      </c>
    </row>
    <row r="3018" spans="1:9" x14ac:dyDescent="0.35">
      <c r="A3018" t="s">
        <v>1257</v>
      </c>
      <c r="B3018" t="s">
        <v>76</v>
      </c>
      <c r="C3018" t="s">
        <v>354</v>
      </c>
      <c r="D3018" t="s">
        <v>1262</v>
      </c>
      <c r="E3018" t="s">
        <v>30</v>
      </c>
      <c r="F3018">
        <v>17465</v>
      </c>
      <c r="G3018">
        <v>19178</v>
      </c>
      <c r="H3018">
        <v>1.0980818780417978</v>
      </c>
      <c r="I3018" t="str">
        <f>VLOOKUP($B3018&amp;$E3018,'Employee List'!$A:$E,5,0)</f>
        <v>E-1151</v>
      </c>
    </row>
    <row r="3019" spans="1:9" x14ac:dyDescent="0.35">
      <c r="A3019" t="s">
        <v>1257</v>
      </c>
      <c r="B3019" t="s">
        <v>76</v>
      </c>
      <c r="C3019" t="s">
        <v>354</v>
      </c>
      <c r="D3019" t="s">
        <v>1262</v>
      </c>
      <c r="E3019" t="s">
        <v>31</v>
      </c>
      <c r="F3019">
        <v>16788</v>
      </c>
      <c r="G3019">
        <v>10032</v>
      </c>
      <c r="H3019">
        <v>0.59756969263759829</v>
      </c>
      <c r="I3019" t="str">
        <f>VLOOKUP($B3019&amp;$E3019,'Employee List'!$A:$E,5,0)</f>
        <v>E-1151</v>
      </c>
    </row>
    <row r="3020" spans="1:9" x14ac:dyDescent="0.35">
      <c r="A3020" t="s">
        <v>1257</v>
      </c>
      <c r="B3020" t="s">
        <v>76</v>
      </c>
      <c r="C3020" t="s">
        <v>354</v>
      </c>
      <c r="D3020" t="s">
        <v>1282</v>
      </c>
      <c r="E3020" t="s">
        <v>29</v>
      </c>
      <c r="F3020">
        <v>2421</v>
      </c>
      <c r="G3020">
        <v>6701</v>
      </c>
      <c r="H3020">
        <v>2.7678645187938868</v>
      </c>
      <c r="I3020" t="str">
        <f>VLOOKUP($B3020&amp;$E3020,'Employee List'!$A:$E,5,0)</f>
        <v>E-1151</v>
      </c>
    </row>
    <row r="3021" spans="1:9" x14ac:dyDescent="0.35">
      <c r="A3021" t="s">
        <v>1257</v>
      </c>
      <c r="B3021" t="s">
        <v>76</v>
      </c>
      <c r="C3021" t="s">
        <v>354</v>
      </c>
      <c r="D3021" t="s">
        <v>1282</v>
      </c>
      <c r="E3021" t="s">
        <v>30</v>
      </c>
      <c r="F3021">
        <v>8527</v>
      </c>
      <c r="G3021">
        <v>5959</v>
      </c>
      <c r="H3021">
        <v>0.69883898205699546</v>
      </c>
      <c r="I3021" t="str">
        <f>VLOOKUP($B3021&amp;$E3021,'Employee List'!$A:$E,5,0)</f>
        <v>E-1151</v>
      </c>
    </row>
    <row r="3022" spans="1:9" x14ac:dyDescent="0.35">
      <c r="A3022" t="s">
        <v>1257</v>
      </c>
      <c r="B3022" t="s">
        <v>76</v>
      </c>
      <c r="C3022" t="s">
        <v>354</v>
      </c>
      <c r="D3022" t="s">
        <v>1282</v>
      </c>
      <c r="E3022" t="s">
        <v>31</v>
      </c>
      <c r="F3022">
        <v>8860</v>
      </c>
      <c r="G3022">
        <v>5092</v>
      </c>
      <c r="H3022">
        <v>0.57471783295711065</v>
      </c>
      <c r="I3022" t="str">
        <f>VLOOKUP($B3022&amp;$E3022,'Employee List'!$A:$E,5,0)</f>
        <v>E-1151</v>
      </c>
    </row>
    <row r="3023" spans="1:9" x14ac:dyDescent="0.35">
      <c r="A3023" t="s">
        <v>1257</v>
      </c>
      <c r="B3023" t="s">
        <v>76</v>
      </c>
      <c r="C3023" t="s">
        <v>354</v>
      </c>
      <c r="D3023" t="s">
        <v>1281</v>
      </c>
      <c r="E3023" t="s">
        <v>29</v>
      </c>
      <c r="F3023">
        <v>3071</v>
      </c>
      <c r="G3023">
        <v>2518</v>
      </c>
      <c r="H3023">
        <v>0.81992836209703679</v>
      </c>
      <c r="I3023" t="str">
        <f>VLOOKUP($B3023&amp;$E3023,'Employee List'!$A:$E,5,0)</f>
        <v>E-1151</v>
      </c>
    </row>
    <row r="3024" spans="1:9" x14ac:dyDescent="0.35">
      <c r="A3024" t="s">
        <v>1257</v>
      </c>
      <c r="B3024" t="s">
        <v>76</v>
      </c>
      <c r="C3024" t="s">
        <v>354</v>
      </c>
      <c r="D3024" t="s">
        <v>1281</v>
      </c>
      <c r="E3024" t="s">
        <v>30</v>
      </c>
      <c r="F3024">
        <v>1796</v>
      </c>
      <c r="G3024">
        <v>5474</v>
      </c>
      <c r="H3024">
        <v>3.0478841870824054</v>
      </c>
      <c r="I3024" t="str">
        <f>VLOOKUP($B3024&amp;$E3024,'Employee List'!$A:$E,5,0)</f>
        <v>E-1151</v>
      </c>
    </row>
    <row r="3025" spans="1:9" x14ac:dyDescent="0.35">
      <c r="A3025" t="s">
        <v>1257</v>
      </c>
      <c r="B3025" t="s">
        <v>76</v>
      </c>
      <c r="C3025" t="s">
        <v>354</v>
      </c>
      <c r="D3025" t="s">
        <v>1281</v>
      </c>
      <c r="E3025" t="s">
        <v>31</v>
      </c>
      <c r="F3025">
        <v>4502</v>
      </c>
      <c r="G3025">
        <v>6895</v>
      </c>
      <c r="H3025">
        <v>1.5315415370946246</v>
      </c>
      <c r="I3025" t="str">
        <f>VLOOKUP($B3025&amp;$E3025,'Employee List'!$A:$E,5,0)</f>
        <v>E-1151</v>
      </c>
    </row>
    <row r="3026" spans="1:9" x14ac:dyDescent="0.35">
      <c r="A3026" t="s">
        <v>1257</v>
      </c>
      <c r="B3026" t="s">
        <v>77</v>
      </c>
      <c r="C3026" t="s">
        <v>354</v>
      </c>
      <c r="D3026" t="s">
        <v>1274</v>
      </c>
      <c r="E3026" t="s">
        <v>29</v>
      </c>
      <c r="F3026">
        <v>21896</v>
      </c>
      <c r="G3026">
        <v>8138</v>
      </c>
      <c r="H3026">
        <v>0.37166605772743883</v>
      </c>
      <c r="I3026" t="str">
        <f>VLOOKUP($B3026&amp;$E3026,'Employee List'!$A:$E,5,0)</f>
        <v>E-1152</v>
      </c>
    </row>
    <row r="3027" spans="1:9" x14ac:dyDescent="0.35">
      <c r="A3027" t="s">
        <v>1257</v>
      </c>
      <c r="B3027" t="s">
        <v>77</v>
      </c>
      <c r="C3027" t="s">
        <v>354</v>
      </c>
      <c r="D3027" t="s">
        <v>1274</v>
      </c>
      <c r="E3027" t="s">
        <v>30</v>
      </c>
      <c r="F3027">
        <v>25683</v>
      </c>
      <c r="G3027">
        <v>11713</v>
      </c>
      <c r="H3027">
        <v>0.45606042907759997</v>
      </c>
      <c r="I3027" t="str">
        <f>VLOOKUP($B3027&amp;$E3027,'Employee List'!$A:$E,5,0)</f>
        <v>E-1152</v>
      </c>
    </row>
    <row r="3028" spans="1:9" x14ac:dyDescent="0.35">
      <c r="A3028" t="s">
        <v>1257</v>
      </c>
      <c r="B3028" t="s">
        <v>77</v>
      </c>
      <c r="C3028" t="s">
        <v>354</v>
      </c>
      <c r="D3028" t="s">
        <v>1274</v>
      </c>
      <c r="E3028" t="s">
        <v>31</v>
      </c>
      <c r="F3028">
        <v>23112</v>
      </c>
      <c r="G3028">
        <v>6915</v>
      </c>
      <c r="H3028">
        <v>0.29919522326064379</v>
      </c>
      <c r="I3028" t="str">
        <f>VLOOKUP($B3028&amp;$E3028,'Employee List'!$A:$E,5,0)</f>
        <v>E-1152</v>
      </c>
    </row>
    <row r="3029" spans="1:9" x14ac:dyDescent="0.35">
      <c r="A3029" t="s">
        <v>1257</v>
      </c>
      <c r="B3029" t="s">
        <v>77</v>
      </c>
      <c r="C3029" t="s">
        <v>354</v>
      </c>
      <c r="D3029" t="s">
        <v>1263</v>
      </c>
      <c r="E3029" t="s">
        <v>29</v>
      </c>
      <c r="F3029">
        <v>1749</v>
      </c>
      <c r="G3029">
        <v>2986</v>
      </c>
      <c r="H3029">
        <v>1.7072612921669525</v>
      </c>
      <c r="I3029" t="str">
        <f>VLOOKUP($B3029&amp;$E3029,'Employee List'!$A:$E,5,0)</f>
        <v>E-1152</v>
      </c>
    </row>
    <row r="3030" spans="1:9" x14ac:dyDescent="0.35">
      <c r="A3030" t="s">
        <v>1257</v>
      </c>
      <c r="B3030" t="s">
        <v>77</v>
      </c>
      <c r="C3030" t="s">
        <v>354</v>
      </c>
      <c r="D3030" t="s">
        <v>1263</v>
      </c>
      <c r="E3030" t="s">
        <v>30</v>
      </c>
      <c r="F3030">
        <v>2017</v>
      </c>
      <c r="G3030">
        <v>2712</v>
      </c>
      <c r="H3030">
        <v>1.3445711452652453</v>
      </c>
      <c r="I3030" t="str">
        <f>VLOOKUP($B3030&amp;$E3030,'Employee List'!$A:$E,5,0)</f>
        <v>E-1152</v>
      </c>
    </row>
    <row r="3031" spans="1:9" x14ac:dyDescent="0.35">
      <c r="A3031" t="s">
        <v>1257</v>
      </c>
      <c r="B3031" t="s">
        <v>77</v>
      </c>
      <c r="C3031" t="s">
        <v>354</v>
      </c>
      <c r="D3031" t="s">
        <v>1263</v>
      </c>
      <c r="E3031" t="s">
        <v>31</v>
      </c>
      <c r="F3031">
        <v>2560</v>
      </c>
      <c r="G3031">
        <v>2301</v>
      </c>
      <c r="H3031">
        <v>0.89882812499999998</v>
      </c>
      <c r="I3031" t="str">
        <f>VLOOKUP($B3031&amp;$E3031,'Employee List'!$A:$E,5,0)</f>
        <v>E-1152</v>
      </c>
    </row>
    <row r="3032" spans="1:9" x14ac:dyDescent="0.35">
      <c r="A3032" t="s">
        <v>1257</v>
      </c>
      <c r="B3032" t="s">
        <v>77</v>
      </c>
      <c r="C3032" t="s">
        <v>354</v>
      </c>
      <c r="D3032" t="s">
        <v>1264</v>
      </c>
      <c r="E3032" t="s">
        <v>29</v>
      </c>
      <c r="F3032">
        <v>3287</v>
      </c>
      <c r="G3032">
        <v>5399</v>
      </c>
      <c r="H3032">
        <v>1.6425311834499543</v>
      </c>
      <c r="I3032" t="str">
        <f>VLOOKUP($B3032&amp;$E3032,'Employee List'!$A:$E,5,0)</f>
        <v>E-1152</v>
      </c>
    </row>
    <row r="3033" spans="1:9" x14ac:dyDescent="0.35">
      <c r="A3033" t="s">
        <v>1257</v>
      </c>
      <c r="B3033" t="s">
        <v>77</v>
      </c>
      <c r="C3033" t="s">
        <v>354</v>
      </c>
      <c r="D3033" t="s">
        <v>1264</v>
      </c>
      <c r="E3033" t="s">
        <v>30</v>
      </c>
      <c r="F3033">
        <v>4010</v>
      </c>
      <c r="G3033">
        <v>3555</v>
      </c>
      <c r="H3033">
        <v>0.88653366583541149</v>
      </c>
      <c r="I3033" t="str">
        <f>VLOOKUP($B3033&amp;$E3033,'Employee List'!$A:$E,5,0)</f>
        <v>E-1152</v>
      </c>
    </row>
    <row r="3034" spans="1:9" x14ac:dyDescent="0.35">
      <c r="A3034" t="s">
        <v>1257</v>
      </c>
      <c r="B3034" t="s">
        <v>77</v>
      </c>
      <c r="C3034" t="s">
        <v>354</v>
      </c>
      <c r="D3034" t="s">
        <v>1264</v>
      </c>
      <c r="E3034" t="s">
        <v>31</v>
      </c>
      <c r="F3034">
        <v>1339</v>
      </c>
      <c r="G3034">
        <v>3396</v>
      </c>
      <c r="H3034">
        <v>2.5362210604929052</v>
      </c>
      <c r="I3034" t="str">
        <f>VLOOKUP($B3034&amp;$E3034,'Employee List'!$A:$E,5,0)</f>
        <v>E-1152</v>
      </c>
    </row>
    <row r="3035" spans="1:9" x14ac:dyDescent="0.35">
      <c r="A3035" t="s">
        <v>1257</v>
      </c>
      <c r="B3035" t="s">
        <v>77</v>
      </c>
      <c r="C3035" t="s">
        <v>354</v>
      </c>
      <c r="D3035" t="s">
        <v>1265</v>
      </c>
      <c r="E3035" t="s">
        <v>29</v>
      </c>
      <c r="F3035">
        <v>26179</v>
      </c>
      <c r="G3035">
        <v>13902</v>
      </c>
      <c r="H3035">
        <v>0.53103632682684598</v>
      </c>
      <c r="I3035" t="str">
        <f>VLOOKUP($B3035&amp;$E3035,'Employee List'!$A:$E,5,0)</f>
        <v>E-1152</v>
      </c>
    </row>
    <row r="3036" spans="1:9" x14ac:dyDescent="0.35">
      <c r="A3036" t="s">
        <v>1257</v>
      </c>
      <c r="B3036" t="s">
        <v>77</v>
      </c>
      <c r="C3036" t="s">
        <v>354</v>
      </c>
      <c r="D3036" t="s">
        <v>1265</v>
      </c>
      <c r="E3036" t="s">
        <v>30</v>
      </c>
      <c r="F3036">
        <v>27622</v>
      </c>
      <c r="G3036">
        <v>23239</v>
      </c>
      <c r="H3036">
        <v>0.8413221345304468</v>
      </c>
      <c r="I3036" t="str">
        <f>VLOOKUP($B3036&amp;$E3036,'Employee List'!$A:$E,5,0)</f>
        <v>E-1152</v>
      </c>
    </row>
    <row r="3037" spans="1:9" x14ac:dyDescent="0.35">
      <c r="A3037" t="s">
        <v>1257</v>
      </c>
      <c r="B3037" t="s">
        <v>77</v>
      </c>
      <c r="C3037" t="s">
        <v>354</v>
      </c>
      <c r="D3037" t="s">
        <v>1265</v>
      </c>
      <c r="E3037" t="s">
        <v>31</v>
      </c>
      <c r="F3037">
        <v>26693</v>
      </c>
      <c r="G3037">
        <v>9955</v>
      </c>
      <c r="H3037">
        <v>0.37294421758513469</v>
      </c>
      <c r="I3037" t="str">
        <f>VLOOKUP($B3037&amp;$E3037,'Employee List'!$A:$E,5,0)</f>
        <v>E-1152</v>
      </c>
    </row>
    <row r="3038" spans="1:9" x14ac:dyDescent="0.35">
      <c r="A3038" t="s">
        <v>1257</v>
      </c>
      <c r="B3038" t="s">
        <v>77</v>
      </c>
      <c r="C3038" t="s">
        <v>354</v>
      </c>
      <c r="D3038" t="s">
        <v>1260</v>
      </c>
      <c r="E3038" t="s">
        <v>29</v>
      </c>
      <c r="F3038">
        <v>144644</v>
      </c>
      <c r="G3038">
        <v>47696</v>
      </c>
      <c r="H3038">
        <v>0.32974751804430186</v>
      </c>
      <c r="I3038" t="str">
        <f>VLOOKUP($B3038&amp;$E3038,'Employee List'!$A:$E,5,0)</f>
        <v>E-1152</v>
      </c>
    </row>
    <row r="3039" spans="1:9" x14ac:dyDescent="0.35">
      <c r="A3039" t="s">
        <v>1257</v>
      </c>
      <c r="B3039" t="s">
        <v>77</v>
      </c>
      <c r="C3039" t="s">
        <v>354</v>
      </c>
      <c r="D3039" t="s">
        <v>1260</v>
      </c>
      <c r="E3039" t="s">
        <v>30</v>
      </c>
      <c r="F3039">
        <v>147637</v>
      </c>
      <c r="G3039">
        <v>58866</v>
      </c>
      <c r="H3039">
        <v>0.39872118777813148</v>
      </c>
      <c r="I3039" t="str">
        <f>VLOOKUP($B3039&amp;$E3039,'Employee List'!$A:$E,5,0)</f>
        <v>E-1152</v>
      </c>
    </row>
    <row r="3040" spans="1:9" x14ac:dyDescent="0.35">
      <c r="A3040" t="s">
        <v>1257</v>
      </c>
      <c r="B3040" t="s">
        <v>77</v>
      </c>
      <c r="C3040" t="s">
        <v>354</v>
      </c>
      <c r="D3040" t="s">
        <v>1260</v>
      </c>
      <c r="E3040" t="s">
        <v>31</v>
      </c>
      <c r="F3040">
        <v>166346</v>
      </c>
      <c r="G3040">
        <v>71635</v>
      </c>
      <c r="H3040">
        <v>0.43063854856744377</v>
      </c>
      <c r="I3040" t="str">
        <f>VLOOKUP($B3040&amp;$E3040,'Employee List'!$A:$E,5,0)</f>
        <v>E-1152</v>
      </c>
    </row>
    <row r="3041" spans="1:9" x14ac:dyDescent="0.35">
      <c r="A3041" t="s">
        <v>1257</v>
      </c>
      <c r="B3041" t="s">
        <v>77</v>
      </c>
      <c r="C3041" t="s">
        <v>354</v>
      </c>
      <c r="D3041" t="s">
        <v>1261</v>
      </c>
      <c r="E3041" t="s">
        <v>29</v>
      </c>
      <c r="F3041">
        <v>86894</v>
      </c>
      <c r="G3041">
        <v>61384</v>
      </c>
      <c r="H3041">
        <v>0.70642391879761546</v>
      </c>
      <c r="I3041" t="str">
        <f>VLOOKUP($B3041&amp;$E3041,'Employee List'!$A:$E,5,0)</f>
        <v>E-1152</v>
      </c>
    </row>
    <row r="3042" spans="1:9" x14ac:dyDescent="0.35">
      <c r="A3042" t="s">
        <v>1257</v>
      </c>
      <c r="B3042" t="s">
        <v>77</v>
      </c>
      <c r="C3042" t="s">
        <v>354</v>
      </c>
      <c r="D3042" t="s">
        <v>1261</v>
      </c>
      <c r="E3042" t="s">
        <v>30</v>
      </c>
      <c r="F3042">
        <v>88234</v>
      </c>
      <c r="G3042">
        <v>50164</v>
      </c>
      <c r="H3042">
        <v>0.56853367182718684</v>
      </c>
      <c r="I3042" t="str">
        <f>VLOOKUP($B3042&amp;$E3042,'Employee List'!$A:$E,5,0)</f>
        <v>E-1152</v>
      </c>
    </row>
    <row r="3043" spans="1:9" x14ac:dyDescent="0.35">
      <c r="A3043" t="s">
        <v>1257</v>
      </c>
      <c r="B3043" t="s">
        <v>77</v>
      </c>
      <c r="C3043" t="s">
        <v>354</v>
      </c>
      <c r="D3043" t="s">
        <v>1261</v>
      </c>
      <c r="E3043" t="s">
        <v>31</v>
      </c>
      <c r="F3043">
        <v>91255</v>
      </c>
      <c r="G3043">
        <v>46548</v>
      </c>
      <c r="H3043">
        <v>0.51008711851405397</v>
      </c>
      <c r="I3043" t="str">
        <f>VLOOKUP($B3043&amp;$E3043,'Employee List'!$A:$E,5,0)</f>
        <v>E-1152</v>
      </c>
    </row>
    <row r="3044" spans="1:9" x14ac:dyDescent="0.35">
      <c r="A3044" t="s">
        <v>1257</v>
      </c>
      <c r="B3044" t="s">
        <v>77</v>
      </c>
      <c r="C3044" t="s">
        <v>354</v>
      </c>
      <c r="D3044" t="s">
        <v>1266</v>
      </c>
      <c r="E3044" t="s">
        <v>29</v>
      </c>
      <c r="F3044">
        <v>68404</v>
      </c>
      <c r="G3044">
        <v>19963</v>
      </c>
      <c r="H3044">
        <v>0.29183965849950294</v>
      </c>
      <c r="I3044" t="str">
        <f>VLOOKUP($B3044&amp;$E3044,'Employee List'!$A:$E,5,0)</f>
        <v>E-1152</v>
      </c>
    </row>
    <row r="3045" spans="1:9" x14ac:dyDescent="0.35">
      <c r="A3045" t="s">
        <v>1257</v>
      </c>
      <c r="B3045" t="s">
        <v>77</v>
      </c>
      <c r="C3045" t="s">
        <v>354</v>
      </c>
      <c r="D3045" t="s">
        <v>1266</v>
      </c>
      <c r="E3045" t="s">
        <v>30</v>
      </c>
      <c r="F3045">
        <v>72982</v>
      </c>
      <c r="G3045">
        <v>29953</v>
      </c>
      <c r="H3045">
        <v>0.41041626702474582</v>
      </c>
      <c r="I3045" t="str">
        <f>VLOOKUP($B3045&amp;$E3045,'Employee List'!$A:$E,5,0)</f>
        <v>E-1152</v>
      </c>
    </row>
    <row r="3046" spans="1:9" x14ac:dyDescent="0.35">
      <c r="A3046" t="s">
        <v>1257</v>
      </c>
      <c r="B3046" t="s">
        <v>77</v>
      </c>
      <c r="C3046" t="s">
        <v>354</v>
      </c>
      <c r="D3046" t="s">
        <v>1266</v>
      </c>
      <c r="E3046" t="s">
        <v>31</v>
      </c>
      <c r="F3046">
        <v>70792</v>
      </c>
      <c r="G3046">
        <v>27881</v>
      </c>
      <c r="H3046">
        <v>0.39384393716804161</v>
      </c>
      <c r="I3046" t="str">
        <f>VLOOKUP($B3046&amp;$E3046,'Employee List'!$A:$E,5,0)</f>
        <v>E-1152</v>
      </c>
    </row>
    <row r="3047" spans="1:9" x14ac:dyDescent="0.35">
      <c r="A3047" t="s">
        <v>1257</v>
      </c>
      <c r="B3047" t="s">
        <v>77</v>
      </c>
      <c r="C3047" t="s">
        <v>354</v>
      </c>
      <c r="D3047" t="s">
        <v>1267</v>
      </c>
      <c r="E3047" t="s">
        <v>29</v>
      </c>
      <c r="F3047">
        <v>31340</v>
      </c>
      <c r="G3047">
        <v>14369</v>
      </c>
      <c r="H3047">
        <v>0.45848755583918316</v>
      </c>
      <c r="I3047" t="str">
        <f>VLOOKUP($B3047&amp;$E3047,'Employee List'!$A:$E,5,0)</f>
        <v>E-1152</v>
      </c>
    </row>
    <row r="3048" spans="1:9" x14ac:dyDescent="0.35">
      <c r="A3048" t="s">
        <v>1257</v>
      </c>
      <c r="B3048" t="s">
        <v>77</v>
      </c>
      <c r="C3048" t="s">
        <v>354</v>
      </c>
      <c r="D3048" t="s">
        <v>1267</v>
      </c>
      <c r="E3048" t="s">
        <v>30</v>
      </c>
      <c r="F3048">
        <v>30471</v>
      </c>
      <c r="G3048">
        <v>6931</v>
      </c>
      <c r="H3048">
        <v>0.2274621771520462</v>
      </c>
      <c r="I3048" t="str">
        <f>VLOOKUP($B3048&amp;$E3048,'Employee List'!$A:$E,5,0)</f>
        <v>E-1152</v>
      </c>
    </row>
    <row r="3049" spans="1:9" x14ac:dyDescent="0.35">
      <c r="A3049" t="s">
        <v>1257</v>
      </c>
      <c r="B3049" t="s">
        <v>77</v>
      </c>
      <c r="C3049" t="s">
        <v>354</v>
      </c>
      <c r="D3049" t="s">
        <v>1267</v>
      </c>
      <c r="E3049" t="s">
        <v>31</v>
      </c>
      <c r="F3049">
        <v>28862</v>
      </c>
      <c r="G3049">
        <v>14221</v>
      </c>
      <c r="H3049">
        <v>0.49272399695100827</v>
      </c>
      <c r="I3049" t="str">
        <f>VLOOKUP($B3049&amp;$E3049,'Employee List'!$A:$E,5,0)</f>
        <v>E-1152</v>
      </c>
    </row>
    <row r="3050" spans="1:9" x14ac:dyDescent="0.35">
      <c r="A3050" t="s">
        <v>1257</v>
      </c>
      <c r="B3050" t="s">
        <v>77</v>
      </c>
      <c r="C3050" t="s">
        <v>354</v>
      </c>
      <c r="D3050" t="s">
        <v>1268</v>
      </c>
      <c r="E3050" t="s">
        <v>29</v>
      </c>
      <c r="F3050">
        <v>17130</v>
      </c>
      <c r="G3050">
        <v>4242</v>
      </c>
      <c r="H3050">
        <v>0.24763572679509632</v>
      </c>
      <c r="I3050" t="str">
        <f>VLOOKUP($B3050&amp;$E3050,'Employee List'!$A:$E,5,0)</f>
        <v>E-1152</v>
      </c>
    </row>
    <row r="3051" spans="1:9" x14ac:dyDescent="0.35">
      <c r="A3051" t="s">
        <v>1257</v>
      </c>
      <c r="B3051" t="s">
        <v>77</v>
      </c>
      <c r="C3051" t="s">
        <v>354</v>
      </c>
      <c r="D3051" t="s">
        <v>1268</v>
      </c>
      <c r="E3051" t="s">
        <v>30</v>
      </c>
      <c r="F3051">
        <v>13950</v>
      </c>
      <c r="G3051">
        <v>3997</v>
      </c>
      <c r="H3051">
        <v>0.28652329749103944</v>
      </c>
      <c r="I3051" t="str">
        <f>VLOOKUP($B3051&amp;$E3051,'Employee List'!$A:$E,5,0)</f>
        <v>E-1152</v>
      </c>
    </row>
    <row r="3052" spans="1:9" x14ac:dyDescent="0.35">
      <c r="A3052" t="s">
        <v>1257</v>
      </c>
      <c r="B3052" t="s">
        <v>77</v>
      </c>
      <c r="C3052" t="s">
        <v>354</v>
      </c>
      <c r="D3052" t="s">
        <v>1268</v>
      </c>
      <c r="E3052" t="s">
        <v>31</v>
      </c>
      <c r="F3052">
        <v>13146</v>
      </c>
      <c r="G3052">
        <v>6471</v>
      </c>
      <c r="H3052">
        <v>0.49224098585120951</v>
      </c>
      <c r="I3052" t="str">
        <f>VLOOKUP($B3052&amp;$E3052,'Employee List'!$A:$E,5,0)</f>
        <v>E-1152</v>
      </c>
    </row>
    <row r="3053" spans="1:9" x14ac:dyDescent="0.35">
      <c r="A3053" t="s">
        <v>1257</v>
      </c>
      <c r="B3053" t="s">
        <v>77</v>
      </c>
      <c r="C3053" t="s">
        <v>354</v>
      </c>
      <c r="D3053" t="s">
        <v>1269</v>
      </c>
      <c r="E3053" t="s">
        <v>29</v>
      </c>
      <c r="F3053">
        <v>13757</v>
      </c>
      <c r="G3053">
        <v>17712</v>
      </c>
      <c r="H3053">
        <v>1.2874900050883187</v>
      </c>
      <c r="I3053" t="str">
        <f>VLOOKUP($B3053&amp;$E3053,'Employee List'!$A:$E,5,0)</f>
        <v>E-1152</v>
      </c>
    </row>
    <row r="3054" spans="1:9" x14ac:dyDescent="0.35">
      <c r="A3054" t="s">
        <v>1257</v>
      </c>
      <c r="B3054" t="s">
        <v>77</v>
      </c>
      <c r="C3054" t="s">
        <v>354</v>
      </c>
      <c r="D3054" t="s">
        <v>1269</v>
      </c>
      <c r="E3054" t="s">
        <v>30</v>
      </c>
      <c r="F3054">
        <v>11662</v>
      </c>
      <c r="G3054">
        <v>16746</v>
      </c>
      <c r="H3054">
        <v>1.4359458068941862</v>
      </c>
      <c r="I3054" t="str">
        <f>VLOOKUP($B3054&amp;$E3054,'Employee List'!$A:$E,5,0)</f>
        <v>E-1152</v>
      </c>
    </row>
    <row r="3055" spans="1:9" x14ac:dyDescent="0.35">
      <c r="A3055" t="s">
        <v>1257</v>
      </c>
      <c r="B3055" t="s">
        <v>77</v>
      </c>
      <c r="C3055" t="s">
        <v>354</v>
      </c>
      <c r="D3055" t="s">
        <v>1269</v>
      </c>
      <c r="E3055" t="s">
        <v>31</v>
      </c>
      <c r="F3055">
        <v>9500</v>
      </c>
      <c r="G3055">
        <v>9164</v>
      </c>
      <c r="H3055">
        <v>0.9646315789473684</v>
      </c>
      <c r="I3055" t="str">
        <f>VLOOKUP($B3055&amp;$E3055,'Employee List'!$A:$E,5,0)</f>
        <v>E-1152</v>
      </c>
    </row>
    <row r="3056" spans="1:9" x14ac:dyDescent="0.35">
      <c r="A3056" t="s">
        <v>1257</v>
      </c>
      <c r="B3056" t="s">
        <v>77</v>
      </c>
      <c r="C3056" t="s">
        <v>354</v>
      </c>
      <c r="D3056" t="s">
        <v>1270</v>
      </c>
      <c r="E3056" t="s">
        <v>29</v>
      </c>
      <c r="F3056">
        <v>5053</v>
      </c>
      <c r="G3056">
        <v>5385</v>
      </c>
      <c r="H3056">
        <v>1.0657035424500296</v>
      </c>
      <c r="I3056" t="str">
        <f>VLOOKUP($B3056&amp;$E3056,'Employee List'!$A:$E,5,0)</f>
        <v>E-1152</v>
      </c>
    </row>
    <row r="3057" spans="1:9" x14ac:dyDescent="0.35">
      <c r="A3057" t="s">
        <v>1257</v>
      </c>
      <c r="B3057" t="s">
        <v>77</v>
      </c>
      <c r="C3057" t="s">
        <v>354</v>
      </c>
      <c r="D3057" t="s">
        <v>1270</v>
      </c>
      <c r="E3057" t="s">
        <v>30</v>
      </c>
      <c r="F3057">
        <v>5451</v>
      </c>
      <c r="G3057">
        <v>4471</v>
      </c>
      <c r="H3057">
        <v>0.82021647404146025</v>
      </c>
      <c r="I3057" t="str">
        <f>VLOOKUP($B3057&amp;$E3057,'Employee List'!$A:$E,5,0)</f>
        <v>E-1152</v>
      </c>
    </row>
    <row r="3058" spans="1:9" x14ac:dyDescent="0.35">
      <c r="A3058" t="s">
        <v>1257</v>
      </c>
      <c r="B3058" t="s">
        <v>77</v>
      </c>
      <c r="C3058" t="s">
        <v>354</v>
      </c>
      <c r="D3058" t="s">
        <v>1270</v>
      </c>
      <c r="E3058" t="s">
        <v>31</v>
      </c>
      <c r="F3058">
        <v>8936</v>
      </c>
      <c r="G3058">
        <v>2333</v>
      </c>
      <c r="H3058">
        <v>0.26107878245299909</v>
      </c>
      <c r="I3058" t="str">
        <f>VLOOKUP($B3058&amp;$E3058,'Employee List'!$A:$E,5,0)</f>
        <v>E-1152</v>
      </c>
    </row>
    <row r="3059" spans="1:9" x14ac:dyDescent="0.35">
      <c r="A3059" t="s">
        <v>1257</v>
      </c>
      <c r="B3059" t="s">
        <v>77</v>
      </c>
      <c r="C3059" t="s">
        <v>354</v>
      </c>
      <c r="D3059" t="s">
        <v>1271</v>
      </c>
      <c r="E3059" t="s">
        <v>29</v>
      </c>
      <c r="F3059">
        <v>21658</v>
      </c>
      <c r="G3059">
        <v>6479</v>
      </c>
      <c r="H3059">
        <v>0.29915042940253023</v>
      </c>
      <c r="I3059" t="str">
        <f>VLOOKUP($B3059&amp;$E3059,'Employee List'!$A:$E,5,0)</f>
        <v>E-1152</v>
      </c>
    </row>
    <row r="3060" spans="1:9" x14ac:dyDescent="0.35">
      <c r="A3060" t="s">
        <v>1257</v>
      </c>
      <c r="B3060" t="s">
        <v>77</v>
      </c>
      <c r="C3060" t="s">
        <v>354</v>
      </c>
      <c r="D3060" t="s">
        <v>1271</v>
      </c>
      <c r="E3060" t="s">
        <v>30</v>
      </c>
      <c r="F3060">
        <v>22991</v>
      </c>
      <c r="G3060">
        <v>4669</v>
      </c>
      <c r="H3060">
        <v>0.20307946587795225</v>
      </c>
      <c r="I3060" t="str">
        <f>VLOOKUP($B3060&amp;$E3060,'Employee List'!$A:$E,5,0)</f>
        <v>E-1152</v>
      </c>
    </row>
    <row r="3061" spans="1:9" x14ac:dyDescent="0.35">
      <c r="A3061" t="s">
        <v>1257</v>
      </c>
      <c r="B3061" t="s">
        <v>77</v>
      </c>
      <c r="C3061" t="s">
        <v>354</v>
      </c>
      <c r="D3061" t="s">
        <v>1271</v>
      </c>
      <c r="E3061" t="s">
        <v>31</v>
      </c>
      <c r="F3061">
        <v>20428</v>
      </c>
      <c r="G3061">
        <v>7795</v>
      </c>
      <c r="H3061">
        <v>0.38158410025455258</v>
      </c>
      <c r="I3061" t="str">
        <f>VLOOKUP($B3061&amp;$E3061,'Employee List'!$A:$E,5,0)</f>
        <v>E-1152</v>
      </c>
    </row>
    <row r="3062" spans="1:9" x14ac:dyDescent="0.35">
      <c r="A3062" t="s">
        <v>1257</v>
      </c>
      <c r="B3062" t="s">
        <v>77</v>
      </c>
      <c r="C3062" t="s">
        <v>354</v>
      </c>
      <c r="D3062" t="s">
        <v>1258</v>
      </c>
      <c r="E3062" t="s">
        <v>29</v>
      </c>
      <c r="F3062">
        <v>135491</v>
      </c>
      <c r="G3062">
        <v>52306</v>
      </c>
      <c r="H3062">
        <v>0.38604778177148297</v>
      </c>
      <c r="I3062" t="str">
        <f>VLOOKUP($B3062&amp;$E3062,'Employee List'!$A:$E,5,0)</f>
        <v>E-1152</v>
      </c>
    </row>
    <row r="3063" spans="1:9" x14ac:dyDescent="0.35">
      <c r="A3063" t="s">
        <v>1257</v>
      </c>
      <c r="B3063" t="s">
        <v>77</v>
      </c>
      <c r="C3063" t="s">
        <v>354</v>
      </c>
      <c r="D3063" t="s">
        <v>1258</v>
      </c>
      <c r="E3063" t="s">
        <v>30</v>
      </c>
      <c r="F3063">
        <v>130471</v>
      </c>
      <c r="G3063">
        <v>46588</v>
      </c>
      <c r="H3063">
        <v>0.35707551869764165</v>
      </c>
      <c r="I3063" t="str">
        <f>VLOOKUP($B3063&amp;$E3063,'Employee List'!$A:$E,5,0)</f>
        <v>E-1152</v>
      </c>
    </row>
    <row r="3064" spans="1:9" x14ac:dyDescent="0.35">
      <c r="A3064" t="s">
        <v>1257</v>
      </c>
      <c r="B3064" t="s">
        <v>77</v>
      </c>
      <c r="C3064" t="s">
        <v>354</v>
      </c>
      <c r="D3064" t="s">
        <v>1258</v>
      </c>
      <c r="E3064" t="s">
        <v>31</v>
      </c>
      <c r="F3064">
        <v>122304</v>
      </c>
      <c r="G3064">
        <v>30853</v>
      </c>
      <c r="H3064">
        <v>0.25226484824699108</v>
      </c>
      <c r="I3064" t="str">
        <f>VLOOKUP($B3064&amp;$E3064,'Employee List'!$A:$E,5,0)</f>
        <v>E-1152</v>
      </c>
    </row>
    <row r="3065" spans="1:9" x14ac:dyDescent="0.35">
      <c r="A3065" t="s">
        <v>1257</v>
      </c>
      <c r="B3065" t="s">
        <v>77</v>
      </c>
      <c r="C3065" t="s">
        <v>354</v>
      </c>
      <c r="D3065" t="s">
        <v>1272</v>
      </c>
      <c r="E3065" t="s">
        <v>29</v>
      </c>
      <c r="F3065">
        <v>13452</v>
      </c>
      <c r="G3065">
        <v>4640</v>
      </c>
      <c r="H3065">
        <v>0.34493012191495687</v>
      </c>
      <c r="I3065" t="str">
        <f>VLOOKUP($B3065&amp;$E3065,'Employee List'!$A:$E,5,0)</f>
        <v>E-1152</v>
      </c>
    </row>
    <row r="3066" spans="1:9" x14ac:dyDescent="0.35">
      <c r="A3066" t="s">
        <v>1257</v>
      </c>
      <c r="B3066" t="s">
        <v>77</v>
      </c>
      <c r="C3066" t="s">
        <v>354</v>
      </c>
      <c r="D3066" t="s">
        <v>1272</v>
      </c>
      <c r="E3066" t="s">
        <v>30</v>
      </c>
      <c r="F3066">
        <v>12377</v>
      </c>
      <c r="G3066">
        <v>9317</v>
      </c>
      <c r="H3066">
        <v>0.75276722953866038</v>
      </c>
      <c r="I3066" t="str">
        <f>VLOOKUP($B3066&amp;$E3066,'Employee List'!$A:$E,5,0)</f>
        <v>E-1152</v>
      </c>
    </row>
    <row r="3067" spans="1:9" x14ac:dyDescent="0.35">
      <c r="A3067" t="s">
        <v>1257</v>
      </c>
      <c r="B3067" t="s">
        <v>77</v>
      </c>
      <c r="C3067" t="s">
        <v>354</v>
      </c>
      <c r="D3067" t="s">
        <v>1272</v>
      </c>
      <c r="E3067" t="s">
        <v>31</v>
      </c>
      <c r="F3067">
        <v>12853</v>
      </c>
      <c r="G3067">
        <v>6766</v>
      </c>
      <c r="H3067">
        <v>0.52641406675484326</v>
      </c>
      <c r="I3067" t="str">
        <f>VLOOKUP($B3067&amp;$E3067,'Employee List'!$A:$E,5,0)</f>
        <v>E-1152</v>
      </c>
    </row>
    <row r="3068" spans="1:9" x14ac:dyDescent="0.35">
      <c r="A3068" t="s">
        <v>1257</v>
      </c>
      <c r="B3068" t="s">
        <v>77</v>
      </c>
      <c r="C3068" t="s">
        <v>354</v>
      </c>
      <c r="D3068" t="s">
        <v>1259</v>
      </c>
      <c r="E3068" t="s">
        <v>29</v>
      </c>
      <c r="F3068">
        <v>22556</v>
      </c>
      <c r="G3068">
        <v>17854</v>
      </c>
      <c r="H3068">
        <v>0.79154105337825853</v>
      </c>
      <c r="I3068" t="str">
        <f>VLOOKUP($B3068&amp;$E3068,'Employee List'!$A:$E,5,0)</f>
        <v>E-1152</v>
      </c>
    </row>
    <row r="3069" spans="1:9" x14ac:dyDescent="0.35">
      <c r="A3069" t="s">
        <v>1257</v>
      </c>
      <c r="B3069" t="s">
        <v>77</v>
      </c>
      <c r="C3069" t="s">
        <v>354</v>
      </c>
      <c r="D3069" t="s">
        <v>1259</v>
      </c>
      <c r="E3069" t="s">
        <v>30</v>
      </c>
      <c r="F3069">
        <v>24732</v>
      </c>
      <c r="G3069">
        <v>13141</v>
      </c>
      <c r="H3069">
        <v>0.53133592107391237</v>
      </c>
      <c r="I3069" t="str">
        <f>VLOOKUP($B3069&amp;$E3069,'Employee List'!$A:$E,5,0)</f>
        <v>E-1152</v>
      </c>
    </row>
    <row r="3070" spans="1:9" x14ac:dyDescent="0.35">
      <c r="A3070" t="s">
        <v>1257</v>
      </c>
      <c r="B3070" t="s">
        <v>77</v>
      </c>
      <c r="C3070" t="s">
        <v>354</v>
      </c>
      <c r="D3070" t="s">
        <v>1259</v>
      </c>
      <c r="E3070" t="s">
        <v>31</v>
      </c>
      <c r="F3070">
        <v>24053</v>
      </c>
      <c r="G3070">
        <v>13216</v>
      </c>
      <c r="H3070">
        <v>0.54945329064981496</v>
      </c>
      <c r="I3070" t="str">
        <f>VLOOKUP($B3070&amp;$E3070,'Employee List'!$A:$E,5,0)</f>
        <v>E-1152</v>
      </c>
    </row>
    <row r="3071" spans="1:9" x14ac:dyDescent="0.35">
      <c r="A3071" t="s">
        <v>1257</v>
      </c>
      <c r="B3071" t="s">
        <v>77</v>
      </c>
      <c r="C3071" t="s">
        <v>354</v>
      </c>
      <c r="D3071" t="s">
        <v>1273</v>
      </c>
      <c r="E3071" t="s">
        <v>29</v>
      </c>
      <c r="F3071">
        <v>8431</v>
      </c>
      <c r="G3071">
        <v>4029</v>
      </c>
      <c r="H3071">
        <v>0.47787925512987783</v>
      </c>
      <c r="I3071" t="str">
        <f>VLOOKUP($B3071&amp;$E3071,'Employee List'!$A:$E,5,0)</f>
        <v>E-1152</v>
      </c>
    </row>
    <row r="3072" spans="1:9" x14ac:dyDescent="0.35">
      <c r="A3072" t="s">
        <v>1257</v>
      </c>
      <c r="B3072" t="s">
        <v>77</v>
      </c>
      <c r="C3072" t="s">
        <v>354</v>
      </c>
      <c r="D3072" t="s">
        <v>1273</v>
      </c>
      <c r="E3072" t="s">
        <v>30</v>
      </c>
      <c r="F3072">
        <v>8425</v>
      </c>
      <c r="G3072">
        <v>4136</v>
      </c>
      <c r="H3072">
        <v>0.49091988130563796</v>
      </c>
      <c r="I3072" t="str">
        <f>VLOOKUP($B3072&amp;$E3072,'Employee List'!$A:$E,5,0)</f>
        <v>E-1152</v>
      </c>
    </row>
    <row r="3073" spans="1:9" x14ac:dyDescent="0.35">
      <c r="A3073" t="s">
        <v>1257</v>
      </c>
      <c r="B3073" t="s">
        <v>77</v>
      </c>
      <c r="C3073" t="s">
        <v>354</v>
      </c>
      <c r="D3073" t="s">
        <v>1273</v>
      </c>
      <c r="E3073" t="s">
        <v>31</v>
      </c>
      <c r="F3073">
        <v>8230</v>
      </c>
      <c r="G3073">
        <v>7322</v>
      </c>
      <c r="H3073">
        <v>0.8896719319562576</v>
      </c>
      <c r="I3073" t="str">
        <f>VLOOKUP($B3073&amp;$E3073,'Employee List'!$A:$E,5,0)</f>
        <v>E-1152</v>
      </c>
    </row>
    <row r="3074" spans="1:9" x14ac:dyDescent="0.35">
      <c r="A3074" t="s">
        <v>1257</v>
      </c>
      <c r="B3074" t="s">
        <v>77</v>
      </c>
      <c r="C3074" t="s">
        <v>354</v>
      </c>
      <c r="D3074" t="s">
        <v>1275</v>
      </c>
      <c r="E3074" t="s">
        <v>29</v>
      </c>
      <c r="F3074">
        <v>7991</v>
      </c>
      <c r="G3074">
        <v>6723</v>
      </c>
      <c r="H3074">
        <v>0.84132148667250661</v>
      </c>
      <c r="I3074" t="str">
        <f>VLOOKUP($B3074&amp;$E3074,'Employee List'!$A:$E,5,0)</f>
        <v>E-1152</v>
      </c>
    </row>
    <row r="3075" spans="1:9" x14ac:dyDescent="0.35">
      <c r="A3075" t="s">
        <v>1257</v>
      </c>
      <c r="B3075" t="s">
        <v>77</v>
      </c>
      <c r="C3075" t="s">
        <v>354</v>
      </c>
      <c r="D3075" t="s">
        <v>1275</v>
      </c>
      <c r="E3075" t="s">
        <v>30</v>
      </c>
      <c r="F3075">
        <v>7553</v>
      </c>
      <c r="G3075">
        <v>1583</v>
      </c>
      <c r="H3075">
        <v>0.20958559512776381</v>
      </c>
      <c r="I3075" t="str">
        <f>VLOOKUP($B3075&amp;$E3075,'Employee List'!$A:$E,5,0)</f>
        <v>E-1152</v>
      </c>
    </row>
    <row r="3076" spans="1:9" x14ac:dyDescent="0.35">
      <c r="A3076" t="s">
        <v>1257</v>
      </c>
      <c r="B3076" t="s">
        <v>77</v>
      </c>
      <c r="C3076" t="s">
        <v>354</v>
      </c>
      <c r="D3076" t="s">
        <v>1275</v>
      </c>
      <c r="E3076" t="s">
        <v>31</v>
      </c>
      <c r="F3076">
        <v>6524</v>
      </c>
      <c r="G3076">
        <v>4089</v>
      </c>
      <c r="H3076">
        <v>0.62676272225628449</v>
      </c>
      <c r="I3076" t="str">
        <f>VLOOKUP($B3076&amp;$E3076,'Employee List'!$A:$E,5,0)</f>
        <v>E-1152</v>
      </c>
    </row>
    <row r="3077" spans="1:9" x14ac:dyDescent="0.35">
      <c r="A3077" t="s">
        <v>1257</v>
      </c>
      <c r="B3077" t="s">
        <v>77</v>
      </c>
      <c r="C3077" t="s">
        <v>354</v>
      </c>
      <c r="D3077" t="s">
        <v>1276</v>
      </c>
      <c r="E3077" t="s">
        <v>29</v>
      </c>
      <c r="F3077">
        <v>3210</v>
      </c>
      <c r="G3077">
        <v>6799</v>
      </c>
      <c r="H3077">
        <v>2.1180685358255453</v>
      </c>
      <c r="I3077" t="str">
        <f>VLOOKUP($B3077&amp;$E3077,'Employee List'!$A:$E,5,0)</f>
        <v>E-1152</v>
      </c>
    </row>
    <row r="3078" spans="1:9" x14ac:dyDescent="0.35">
      <c r="A3078" t="s">
        <v>1257</v>
      </c>
      <c r="B3078" t="s">
        <v>77</v>
      </c>
      <c r="C3078" t="s">
        <v>354</v>
      </c>
      <c r="D3078" t="s">
        <v>1276</v>
      </c>
      <c r="E3078" t="s">
        <v>30</v>
      </c>
      <c r="F3078">
        <v>5848</v>
      </c>
      <c r="G3078">
        <v>6455</v>
      </c>
      <c r="H3078">
        <v>1.1037961696306429</v>
      </c>
      <c r="I3078" t="str">
        <f>VLOOKUP($B3078&amp;$E3078,'Employee List'!$A:$E,5,0)</f>
        <v>E-1152</v>
      </c>
    </row>
    <row r="3079" spans="1:9" x14ac:dyDescent="0.35">
      <c r="A3079" t="s">
        <v>1257</v>
      </c>
      <c r="B3079" t="s">
        <v>77</v>
      </c>
      <c r="C3079" t="s">
        <v>354</v>
      </c>
      <c r="D3079" t="s">
        <v>1276</v>
      </c>
      <c r="E3079" t="s">
        <v>31</v>
      </c>
      <c r="F3079">
        <v>4548</v>
      </c>
      <c r="G3079">
        <v>7364</v>
      </c>
      <c r="H3079">
        <v>1.6191732629727353</v>
      </c>
      <c r="I3079" t="str">
        <f>VLOOKUP($B3079&amp;$E3079,'Employee List'!$A:$E,5,0)</f>
        <v>E-1152</v>
      </c>
    </row>
    <row r="3080" spans="1:9" x14ac:dyDescent="0.35">
      <c r="A3080" t="s">
        <v>1257</v>
      </c>
      <c r="B3080" t="s">
        <v>77</v>
      </c>
      <c r="C3080" t="s">
        <v>354</v>
      </c>
      <c r="D3080" t="s">
        <v>1277</v>
      </c>
      <c r="E3080" t="s">
        <v>29</v>
      </c>
      <c r="F3080">
        <v>9901</v>
      </c>
      <c r="G3080">
        <v>3707</v>
      </c>
      <c r="H3080">
        <v>0.3744066255933744</v>
      </c>
      <c r="I3080" t="str">
        <f>VLOOKUP($B3080&amp;$E3080,'Employee List'!$A:$E,5,0)</f>
        <v>E-1152</v>
      </c>
    </row>
    <row r="3081" spans="1:9" x14ac:dyDescent="0.35">
      <c r="A3081" t="s">
        <v>1257</v>
      </c>
      <c r="B3081" t="s">
        <v>77</v>
      </c>
      <c r="C3081" t="s">
        <v>354</v>
      </c>
      <c r="D3081" t="s">
        <v>1277</v>
      </c>
      <c r="E3081" t="s">
        <v>30</v>
      </c>
      <c r="F3081">
        <v>8638</v>
      </c>
      <c r="G3081">
        <v>6166</v>
      </c>
      <c r="H3081">
        <v>0.71382264413058583</v>
      </c>
      <c r="I3081" t="str">
        <f>VLOOKUP($B3081&amp;$E3081,'Employee List'!$A:$E,5,0)</f>
        <v>E-1152</v>
      </c>
    </row>
    <row r="3082" spans="1:9" x14ac:dyDescent="0.35">
      <c r="A3082" t="s">
        <v>1257</v>
      </c>
      <c r="B3082" t="s">
        <v>77</v>
      </c>
      <c r="C3082" t="s">
        <v>354</v>
      </c>
      <c r="D3082" t="s">
        <v>1277</v>
      </c>
      <c r="E3082" t="s">
        <v>31</v>
      </c>
      <c r="F3082">
        <v>8811</v>
      </c>
      <c r="G3082">
        <v>4539</v>
      </c>
      <c r="H3082">
        <v>0.51515151515151514</v>
      </c>
      <c r="I3082" t="str">
        <f>VLOOKUP($B3082&amp;$E3082,'Employee List'!$A:$E,5,0)</f>
        <v>E-1152</v>
      </c>
    </row>
    <row r="3083" spans="1:9" x14ac:dyDescent="0.35">
      <c r="A3083" t="s">
        <v>1257</v>
      </c>
      <c r="B3083" t="s">
        <v>77</v>
      </c>
      <c r="C3083" t="s">
        <v>354</v>
      </c>
      <c r="D3083" t="s">
        <v>1278</v>
      </c>
      <c r="E3083" t="s">
        <v>29</v>
      </c>
      <c r="F3083">
        <v>53148</v>
      </c>
      <c r="G3083">
        <v>19152</v>
      </c>
      <c r="H3083">
        <v>0.36035222397832467</v>
      </c>
      <c r="I3083" t="str">
        <f>VLOOKUP($B3083&amp;$E3083,'Employee List'!$A:$E,5,0)</f>
        <v>E-1152</v>
      </c>
    </row>
    <row r="3084" spans="1:9" x14ac:dyDescent="0.35">
      <c r="A3084" t="s">
        <v>1257</v>
      </c>
      <c r="B3084" t="s">
        <v>77</v>
      </c>
      <c r="C3084" t="s">
        <v>354</v>
      </c>
      <c r="D3084" t="s">
        <v>1278</v>
      </c>
      <c r="E3084" t="s">
        <v>30</v>
      </c>
      <c r="F3084">
        <v>52008</v>
      </c>
      <c r="G3084">
        <v>22983</v>
      </c>
      <c r="H3084">
        <v>0.44191278264882328</v>
      </c>
      <c r="I3084" t="str">
        <f>VLOOKUP($B3084&amp;$E3084,'Employee List'!$A:$E,5,0)</f>
        <v>E-1152</v>
      </c>
    </row>
    <row r="3085" spans="1:9" x14ac:dyDescent="0.35">
      <c r="A3085" t="s">
        <v>1257</v>
      </c>
      <c r="B3085" t="s">
        <v>77</v>
      </c>
      <c r="C3085" t="s">
        <v>354</v>
      </c>
      <c r="D3085" t="s">
        <v>1278</v>
      </c>
      <c r="E3085" t="s">
        <v>31</v>
      </c>
      <c r="F3085">
        <v>47582</v>
      </c>
      <c r="G3085">
        <v>18636</v>
      </c>
      <c r="H3085">
        <v>0.39166071203396241</v>
      </c>
      <c r="I3085" t="str">
        <f>VLOOKUP($B3085&amp;$E3085,'Employee List'!$A:$E,5,0)</f>
        <v>E-1152</v>
      </c>
    </row>
    <row r="3086" spans="1:9" x14ac:dyDescent="0.35">
      <c r="A3086" t="s">
        <v>1257</v>
      </c>
      <c r="B3086" t="s">
        <v>77</v>
      </c>
      <c r="C3086" t="s">
        <v>354</v>
      </c>
      <c r="D3086" t="s">
        <v>1279</v>
      </c>
      <c r="E3086" t="s">
        <v>29</v>
      </c>
      <c r="F3086">
        <v>3687</v>
      </c>
      <c r="G3086">
        <v>5829</v>
      </c>
      <c r="H3086">
        <v>1.5809601301871441</v>
      </c>
      <c r="I3086" t="str">
        <f>VLOOKUP($B3086&amp;$E3086,'Employee List'!$A:$E,5,0)</f>
        <v>E-1152</v>
      </c>
    </row>
    <row r="3087" spans="1:9" x14ac:dyDescent="0.35">
      <c r="A3087" t="s">
        <v>1257</v>
      </c>
      <c r="B3087" t="s">
        <v>77</v>
      </c>
      <c r="C3087" t="s">
        <v>354</v>
      </c>
      <c r="D3087" t="s">
        <v>1279</v>
      </c>
      <c r="E3087" t="s">
        <v>30</v>
      </c>
      <c r="F3087">
        <v>4695</v>
      </c>
      <c r="G3087">
        <v>2196</v>
      </c>
      <c r="H3087">
        <v>0.46773162939297125</v>
      </c>
      <c r="I3087" t="str">
        <f>VLOOKUP($B3087&amp;$E3087,'Employee List'!$A:$E,5,0)</f>
        <v>E-1152</v>
      </c>
    </row>
    <row r="3088" spans="1:9" x14ac:dyDescent="0.35">
      <c r="A3088" t="s">
        <v>1257</v>
      </c>
      <c r="B3088" t="s">
        <v>77</v>
      </c>
      <c r="C3088" t="s">
        <v>354</v>
      </c>
      <c r="D3088" t="s">
        <v>1279</v>
      </c>
      <c r="E3088" t="s">
        <v>31</v>
      </c>
      <c r="F3088">
        <v>3827</v>
      </c>
      <c r="G3088">
        <v>3915</v>
      </c>
      <c r="H3088">
        <v>1.0229945126731121</v>
      </c>
      <c r="I3088" t="str">
        <f>VLOOKUP($B3088&amp;$E3088,'Employee List'!$A:$E,5,0)</f>
        <v>E-1152</v>
      </c>
    </row>
    <row r="3089" spans="1:9" x14ac:dyDescent="0.35">
      <c r="A3089" t="s">
        <v>1257</v>
      </c>
      <c r="B3089" t="s">
        <v>77</v>
      </c>
      <c r="C3089" t="s">
        <v>354</v>
      </c>
      <c r="D3089" t="s">
        <v>1280</v>
      </c>
      <c r="E3089" t="s">
        <v>29</v>
      </c>
      <c r="F3089">
        <v>3977</v>
      </c>
      <c r="G3089">
        <v>4713</v>
      </c>
      <c r="H3089">
        <v>1.185064118682424</v>
      </c>
      <c r="I3089" t="str">
        <f>VLOOKUP($B3089&amp;$E3089,'Employee List'!$A:$E,5,0)</f>
        <v>E-1152</v>
      </c>
    </row>
    <row r="3090" spans="1:9" x14ac:dyDescent="0.35">
      <c r="A3090" t="s">
        <v>1257</v>
      </c>
      <c r="B3090" t="s">
        <v>77</v>
      </c>
      <c r="C3090" t="s">
        <v>354</v>
      </c>
      <c r="D3090" t="s">
        <v>1280</v>
      </c>
      <c r="E3090" t="s">
        <v>30</v>
      </c>
      <c r="F3090">
        <v>2477</v>
      </c>
      <c r="G3090">
        <v>5416</v>
      </c>
      <c r="H3090">
        <v>2.1865159467097297</v>
      </c>
      <c r="I3090" t="str">
        <f>VLOOKUP($B3090&amp;$E3090,'Employee List'!$A:$E,5,0)</f>
        <v>E-1152</v>
      </c>
    </row>
    <row r="3091" spans="1:9" x14ac:dyDescent="0.35">
      <c r="A3091" t="s">
        <v>1257</v>
      </c>
      <c r="B3091" t="s">
        <v>77</v>
      </c>
      <c r="C3091" t="s">
        <v>354</v>
      </c>
      <c r="D3091" t="s">
        <v>1280</v>
      </c>
      <c r="E3091" t="s">
        <v>31</v>
      </c>
      <c r="F3091">
        <v>1046</v>
      </c>
      <c r="G3091">
        <v>5094</v>
      </c>
      <c r="H3091">
        <v>4.8699808795411093</v>
      </c>
      <c r="I3091" t="str">
        <f>VLOOKUP($B3091&amp;$E3091,'Employee List'!$A:$E,5,0)</f>
        <v>E-1152</v>
      </c>
    </row>
    <row r="3092" spans="1:9" x14ac:dyDescent="0.35">
      <c r="A3092" t="s">
        <v>1257</v>
      </c>
      <c r="B3092" t="s">
        <v>77</v>
      </c>
      <c r="C3092" t="s">
        <v>354</v>
      </c>
      <c r="D3092" t="s">
        <v>1262</v>
      </c>
      <c r="E3092" t="s">
        <v>29</v>
      </c>
      <c r="F3092">
        <v>16781</v>
      </c>
      <c r="G3092">
        <v>10587</v>
      </c>
      <c r="H3092">
        <v>0.63089208032894339</v>
      </c>
      <c r="I3092" t="str">
        <f>VLOOKUP($B3092&amp;$E3092,'Employee List'!$A:$E,5,0)</f>
        <v>E-1152</v>
      </c>
    </row>
    <row r="3093" spans="1:9" x14ac:dyDescent="0.35">
      <c r="A3093" t="s">
        <v>1257</v>
      </c>
      <c r="B3093" t="s">
        <v>77</v>
      </c>
      <c r="C3093" t="s">
        <v>354</v>
      </c>
      <c r="D3093" t="s">
        <v>1262</v>
      </c>
      <c r="E3093" t="s">
        <v>30</v>
      </c>
      <c r="F3093">
        <v>15568</v>
      </c>
      <c r="G3093">
        <v>13917</v>
      </c>
      <c r="H3093">
        <v>0.89394912641315516</v>
      </c>
      <c r="I3093" t="str">
        <f>VLOOKUP($B3093&amp;$E3093,'Employee List'!$A:$E,5,0)</f>
        <v>E-1152</v>
      </c>
    </row>
    <row r="3094" spans="1:9" x14ac:dyDescent="0.35">
      <c r="A3094" t="s">
        <v>1257</v>
      </c>
      <c r="B3094" t="s">
        <v>77</v>
      </c>
      <c r="C3094" t="s">
        <v>354</v>
      </c>
      <c r="D3094" t="s">
        <v>1262</v>
      </c>
      <c r="E3094" t="s">
        <v>31</v>
      </c>
      <c r="F3094">
        <v>15608</v>
      </c>
      <c r="G3094">
        <v>15046</v>
      </c>
      <c r="H3094">
        <v>0.9639928241927217</v>
      </c>
      <c r="I3094" t="str">
        <f>VLOOKUP($B3094&amp;$E3094,'Employee List'!$A:$E,5,0)</f>
        <v>E-1152</v>
      </c>
    </row>
    <row r="3095" spans="1:9" x14ac:dyDescent="0.35">
      <c r="A3095" t="s">
        <v>1257</v>
      </c>
      <c r="B3095" t="s">
        <v>77</v>
      </c>
      <c r="C3095" t="s">
        <v>354</v>
      </c>
      <c r="D3095" t="s">
        <v>1282</v>
      </c>
      <c r="E3095" t="s">
        <v>30</v>
      </c>
      <c r="F3095">
        <v>3693</v>
      </c>
      <c r="G3095">
        <v>3824</v>
      </c>
      <c r="H3095">
        <v>1.0354725155699973</v>
      </c>
      <c r="I3095" t="str">
        <f>VLOOKUP($B3095&amp;$E3095,'Employee List'!$A:$E,5,0)</f>
        <v>E-1152</v>
      </c>
    </row>
    <row r="3096" spans="1:9" x14ac:dyDescent="0.35">
      <c r="A3096" t="s">
        <v>1257</v>
      </c>
      <c r="B3096" t="s">
        <v>77</v>
      </c>
      <c r="C3096" t="s">
        <v>354</v>
      </c>
      <c r="D3096" t="s">
        <v>1282</v>
      </c>
      <c r="E3096" t="s">
        <v>31</v>
      </c>
      <c r="F3096">
        <v>3479</v>
      </c>
      <c r="G3096">
        <v>5328</v>
      </c>
      <c r="H3096">
        <v>1.5314745616556482</v>
      </c>
      <c r="I3096" t="str">
        <f>VLOOKUP($B3096&amp;$E3096,'Employee List'!$A:$E,5,0)</f>
        <v>E-1152</v>
      </c>
    </row>
    <row r="3097" spans="1:9" x14ac:dyDescent="0.35">
      <c r="A3097" t="s">
        <v>1257</v>
      </c>
      <c r="B3097" t="s">
        <v>77</v>
      </c>
      <c r="C3097" t="s">
        <v>354</v>
      </c>
      <c r="D3097" t="s">
        <v>1281</v>
      </c>
      <c r="E3097" t="s">
        <v>29</v>
      </c>
      <c r="F3097">
        <v>5060</v>
      </c>
      <c r="G3097">
        <v>4596</v>
      </c>
      <c r="H3097">
        <v>0.90830039525691697</v>
      </c>
      <c r="I3097" t="str">
        <f>VLOOKUP($B3097&amp;$E3097,'Employee List'!$A:$E,5,0)</f>
        <v>E-1152</v>
      </c>
    </row>
    <row r="3098" spans="1:9" x14ac:dyDescent="0.35">
      <c r="A3098" t="s">
        <v>1257</v>
      </c>
      <c r="B3098" t="s">
        <v>77</v>
      </c>
      <c r="C3098" t="s">
        <v>354</v>
      </c>
      <c r="D3098" t="s">
        <v>1281</v>
      </c>
      <c r="E3098" t="s">
        <v>30</v>
      </c>
      <c r="F3098">
        <v>2785</v>
      </c>
      <c r="G3098">
        <v>2112</v>
      </c>
      <c r="H3098">
        <v>0.75834829443447038</v>
      </c>
      <c r="I3098" t="str">
        <f>VLOOKUP($B3098&amp;$E3098,'Employee List'!$A:$E,5,0)</f>
        <v>E-1152</v>
      </c>
    </row>
    <row r="3099" spans="1:9" x14ac:dyDescent="0.35">
      <c r="A3099" t="s">
        <v>1257</v>
      </c>
      <c r="B3099" t="s">
        <v>77</v>
      </c>
      <c r="C3099" t="s">
        <v>354</v>
      </c>
      <c r="D3099" t="s">
        <v>1281</v>
      </c>
      <c r="E3099" t="s">
        <v>31</v>
      </c>
      <c r="F3099">
        <v>2735</v>
      </c>
      <c r="G3099">
        <v>3271</v>
      </c>
      <c r="H3099">
        <v>1.1959780621572211</v>
      </c>
      <c r="I3099" t="str">
        <f>VLOOKUP($B3099&amp;$E3099,'Employee List'!$A:$E,5,0)</f>
        <v>E-1152</v>
      </c>
    </row>
    <row r="3100" spans="1:9" x14ac:dyDescent="0.35">
      <c r="A3100" t="s">
        <v>1257</v>
      </c>
      <c r="B3100" t="s">
        <v>78</v>
      </c>
      <c r="C3100" t="s">
        <v>354</v>
      </c>
      <c r="D3100" t="s">
        <v>1274</v>
      </c>
      <c r="E3100" t="s">
        <v>29</v>
      </c>
      <c r="F3100">
        <v>16271</v>
      </c>
      <c r="G3100">
        <v>12755</v>
      </c>
      <c r="H3100">
        <v>0.78391002396902465</v>
      </c>
      <c r="I3100" t="str">
        <f>VLOOKUP($B3100&amp;$E3100,'Employee List'!$A:$E,5,0)</f>
        <v>E-1153</v>
      </c>
    </row>
    <row r="3101" spans="1:9" x14ac:dyDescent="0.35">
      <c r="A3101" t="s">
        <v>1257</v>
      </c>
      <c r="B3101" t="s">
        <v>78</v>
      </c>
      <c r="C3101" t="s">
        <v>354</v>
      </c>
      <c r="D3101" t="s">
        <v>1274</v>
      </c>
      <c r="E3101" t="s">
        <v>30</v>
      </c>
      <c r="F3101">
        <v>17047</v>
      </c>
      <c r="G3101">
        <v>11368</v>
      </c>
      <c r="H3101">
        <v>0.66686220449345923</v>
      </c>
      <c r="I3101" t="str">
        <f>VLOOKUP($B3101&amp;$E3101,'Employee List'!$A:$E,5,0)</f>
        <v>E-1153</v>
      </c>
    </row>
    <row r="3102" spans="1:9" x14ac:dyDescent="0.35">
      <c r="A3102" t="s">
        <v>1257</v>
      </c>
      <c r="B3102" t="s">
        <v>78</v>
      </c>
      <c r="C3102" t="s">
        <v>354</v>
      </c>
      <c r="D3102" t="s">
        <v>1274</v>
      </c>
      <c r="E3102" t="s">
        <v>31</v>
      </c>
      <c r="F3102">
        <v>18193</v>
      </c>
      <c r="G3102">
        <v>11815</v>
      </c>
      <c r="H3102">
        <v>0.64942560325399878</v>
      </c>
      <c r="I3102" t="str">
        <f>VLOOKUP($B3102&amp;$E3102,'Employee List'!$A:$E,5,0)</f>
        <v>E-1153</v>
      </c>
    </row>
    <row r="3103" spans="1:9" x14ac:dyDescent="0.35">
      <c r="A3103" t="s">
        <v>1257</v>
      </c>
      <c r="B3103" t="s">
        <v>78</v>
      </c>
      <c r="C3103" t="s">
        <v>354</v>
      </c>
      <c r="D3103" t="s">
        <v>1263</v>
      </c>
      <c r="E3103" t="s">
        <v>29</v>
      </c>
      <c r="F3103">
        <v>1471</v>
      </c>
      <c r="G3103">
        <v>4523</v>
      </c>
      <c r="H3103">
        <v>3.0747790618626785</v>
      </c>
      <c r="I3103" t="str">
        <f>VLOOKUP($B3103&amp;$E3103,'Employee List'!$A:$E,5,0)</f>
        <v>E-1153</v>
      </c>
    </row>
    <row r="3104" spans="1:9" x14ac:dyDescent="0.35">
      <c r="A3104" t="s">
        <v>1257</v>
      </c>
      <c r="B3104" t="s">
        <v>78</v>
      </c>
      <c r="C3104" t="s">
        <v>354</v>
      </c>
      <c r="D3104" t="s">
        <v>1263</v>
      </c>
      <c r="E3104" t="s">
        <v>30</v>
      </c>
      <c r="F3104">
        <v>4724</v>
      </c>
      <c r="G3104">
        <v>3330</v>
      </c>
      <c r="H3104">
        <v>0.70491109229466553</v>
      </c>
      <c r="I3104" t="str">
        <f>VLOOKUP($B3104&amp;$E3104,'Employee List'!$A:$E,5,0)</f>
        <v>E-1153</v>
      </c>
    </row>
    <row r="3105" spans="1:9" x14ac:dyDescent="0.35">
      <c r="A3105" t="s">
        <v>1257</v>
      </c>
      <c r="B3105" t="s">
        <v>78</v>
      </c>
      <c r="C3105" t="s">
        <v>354</v>
      </c>
      <c r="D3105" t="s">
        <v>1263</v>
      </c>
      <c r="E3105" t="s">
        <v>31</v>
      </c>
      <c r="F3105">
        <v>3902</v>
      </c>
      <c r="G3105">
        <v>4854</v>
      </c>
      <c r="H3105">
        <v>1.2439774474628396</v>
      </c>
      <c r="I3105" t="str">
        <f>VLOOKUP($B3105&amp;$E3105,'Employee List'!$A:$E,5,0)</f>
        <v>E-1153</v>
      </c>
    </row>
    <row r="3106" spans="1:9" x14ac:dyDescent="0.35">
      <c r="A3106" t="s">
        <v>1257</v>
      </c>
      <c r="B3106" t="s">
        <v>78</v>
      </c>
      <c r="C3106" t="s">
        <v>354</v>
      </c>
      <c r="D3106" t="s">
        <v>1264</v>
      </c>
      <c r="E3106" t="s">
        <v>29</v>
      </c>
      <c r="F3106">
        <v>2373</v>
      </c>
      <c r="G3106">
        <v>3175</v>
      </c>
      <c r="H3106">
        <v>1.3379688158449221</v>
      </c>
      <c r="I3106" t="str">
        <f>VLOOKUP($B3106&amp;$E3106,'Employee List'!$A:$E,5,0)</f>
        <v>E-1153</v>
      </c>
    </row>
    <row r="3107" spans="1:9" x14ac:dyDescent="0.35">
      <c r="A3107" t="s">
        <v>1257</v>
      </c>
      <c r="B3107" t="s">
        <v>78</v>
      </c>
      <c r="C3107" t="s">
        <v>354</v>
      </c>
      <c r="D3107" t="s">
        <v>1264</v>
      </c>
      <c r="E3107" t="s">
        <v>30</v>
      </c>
      <c r="F3107">
        <v>1876</v>
      </c>
      <c r="G3107">
        <v>3589</v>
      </c>
      <c r="H3107">
        <v>1.9131130063965884</v>
      </c>
      <c r="I3107" t="str">
        <f>VLOOKUP($B3107&amp;$E3107,'Employee List'!$A:$E,5,0)</f>
        <v>E-1153</v>
      </c>
    </row>
    <row r="3108" spans="1:9" x14ac:dyDescent="0.35">
      <c r="A3108" t="s">
        <v>1257</v>
      </c>
      <c r="B3108" t="s">
        <v>78</v>
      </c>
      <c r="C3108" t="s">
        <v>354</v>
      </c>
      <c r="D3108" t="s">
        <v>1264</v>
      </c>
      <c r="E3108" t="s">
        <v>31</v>
      </c>
      <c r="F3108">
        <v>3955</v>
      </c>
      <c r="G3108">
        <v>1392</v>
      </c>
      <c r="H3108">
        <v>0.35195954487989889</v>
      </c>
      <c r="I3108" t="str">
        <f>VLOOKUP($B3108&amp;$E3108,'Employee List'!$A:$E,5,0)</f>
        <v>E-1153</v>
      </c>
    </row>
    <row r="3109" spans="1:9" x14ac:dyDescent="0.35">
      <c r="A3109" t="s">
        <v>1257</v>
      </c>
      <c r="B3109" t="s">
        <v>78</v>
      </c>
      <c r="C3109" t="s">
        <v>354</v>
      </c>
      <c r="D3109" t="s">
        <v>1265</v>
      </c>
      <c r="E3109" t="s">
        <v>29</v>
      </c>
      <c r="F3109">
        <v>11807</v>
      </c>
      <c r="G3109">
        <v>23185</v>
      </c>
      <c r="H3109">
        <v>1.9636656220885915</v>
      </c>
      <c r="I3109" t="str">
        <f>VLOOKUP($B3109&amp;$E3109,'Employee List'!$A:$E,5,0)</f>
        <v>E-1153</v>
      </c>
    </row>
    <row r="3110" spans="1:9" x14ac:dyDescent="0.35">
      <c r="A3110" t="s">
        <v>1257</v>
      </c>
      <c r="B3110" t="s">
        <v>78</v>
      </c>
      <c r="C3110" t="s">
        <v>354</v>
      </c>
      <c r="D3110" t="s">
        <v>1265</v>
      </c>
      <c r="E3110" t="s">
        <v>30</v>
      </c>
      <c r="F3110">
        <v>10121</v>
      </c>
      <c r="G3110">
        <v>20817</v>
      </c>
      <c r="H3110">
        <v>2.0568125679280702</v>
      </c>
      <c r="I3110" t="str">
        <f>VLOOKUP($B3110&amp;$E3110,'Employee List'!$A:$E,5,0)</f>
        <v>E-1153</v>
      </c>
    </row>
    <row r="3111" spans="1:9" x14ac:dyDescent="0.35">
      <c r="A3111" t="s">
        <v>1257</v>
      </c>
      <c r="B3111" t="s">
        <v>78</v>
      </c>
      <c r="C3111" t="s">
        <v>354</v>
      </c>
      <c r="D3111" t="s">
        <v>1265</v>
      </c>
      <c r="E3111" t="s">
        <v>31</v>
      </c>
      <c r="F3111">
        <v>9718</v>
      </c>
      <c r="G3111">
        <v>8434</v>
      </c>
      <c r="H3111">
        <v>0.86787404815805724</v>
      </c>
      <c r="I3111" t="str">
        <f>VLOOKUP($B3111&amp;$E3111,'Employee List'!$A:$E,5,0)</f>
        <v>E-1153</v>
      </c>
    </row>
    <row r="3112" spans="1:9" x14ac:dyDescent="0.35">
      <c r="A3112" t="s">
        <v>1257</v>
      </c>
      <c r="B3112" t="s">
        <v>78</v>
      </c>
      <c r="C3112" t="s">
        <v>354</v>
      </c>
      <c r="D3112" t="s">
        <v>1260</v>
      </c>
      <c r="E3112" t="s">
        <v>29</v>
      </c>
      <c r="F3112">
        <v>134679</v>
      </c>
      <c r="G3112">
        <v>201098</v>
      </c>
      <c r="H3112">
        <v>1.4931652299170621</v>
      </c>
      <c r="I3112" t="str">
        <f>VLOOKUP($B3112&amp;$E3112,'Employee List'!$A:$E,5,0)</f>
        <v>E-1153</v>
      </c>
    </row>
    <row r="3113" spans="1:9" x14ac:dyDescent="0.35">
      <c r="A3113" t="s">
        <v>1257</v>
      </c>
      <c r="B3113" t="s">
        <v>78</v>
      </c>
      <c r="C3113" t="s">
        <v>354</v>
      </c>
      <c r="D3113" t="s">
        <v>1260</v>
      </c>
      <c r="E3113" t="s">
        <v>30</v>
      </c>
      <c r="F3113">
        <v>133470</v>
      </c>
      <c r="G3113">
        <v>131835</v>
      </c>
      <c r="H3113">
        <v>0.98775005619240275</v>
      </c>
      <c r="I3113" t="str">
        <f>VLOOKUP($B3113&amp;$E3113,'Employee List'!$A:$E,5,0)</f>
        <v>E-1153</v>
      </c>
    </row>
    <row r="3114" spans="1:9" x14ac:dyDescent="0.35">
      <c r="A3114" t="s">
        <v>1257</v>
      </c>
      <c r="B3114" t="s">
        <v>78</v>
      </c>
      <c r="C3114" t="s">
        <v>354</v>
      </c>
      <c r="D3114" t="s">
        <v>1260</v>
      </c>
      <c r="E3114" t="s">
        <v>31</v>
      </c>
      <c r="F3114">
        <v>153457</v>
      </c>
      <c r="G3114">
        <v>216975</v>
      </c>
      <c r="H3114">
        <v>1.4139139954514945</v>
      </c>
      <c r="I3114" t="str">
        <f>VLOOKUP($B3114&amp;$E3114,'Employee List'!$A:$E,5,0)</f>
        <v>E-1153</v>
      </c>
    </row>
    <row r="3115" spans="1:9" x14ac:dyDescent="0.35">
      <c r="A3115" t="s">
        <v>1257</v>
      </c>
      <c r="B3115" t="s">
        <v>78</v>
      </c>
      <c r="C3115" t="s">
        <v>354</v>
      </c>
      <c r="D3115" t="s">
        <v>1261</v>
      </c>
      <c r="E3115" t="s">
        <v>29</v>
      </c>
      <c r="F3115">
        <v>70958</v>
      </c>
      <c r="G3115">
        <v>66582</v>
      </c>
      <c r="H3115">
        <v>0.93832971617012884</v>
      </c>
      <c r="I3115" t="str">
        <f>VLOOKUP($B3115&amp;$E3115,'Employee List'!$A:$E,5,0)</f>
        <v>E-1153</v>
      </c>
    </row>
    <row r="3116" spans="1:9" x14ac:dyDescent="0.35">
      <c r="A3116" t="s">
        <v>1257</v>
      </c>
      <c r="B3116" t="s">
        <v>78</v>
      </c>
      <c r="C3116" t="s">
        <v>354</v>
      </c>
      <c r="D3116" t="s">
        <v>1261</v>
      </c>
      <c r="E3116" t="s">
        <v>30</v>
      </c>
      <c r="F3116">
        <v>70058</v>
      </c>
      <c r="G3116">
        <v>54784</v>
      </c>
      <c r="H3116">
        <v>0.78198064460875272</v>
      </c>
      <c r="I3116" t="str">
        <f>VLOOKUP($B3116&amp;$E3116,'Employee List'!$A:$E,5,0)</f>
        <v>E-1153</v>
      </c>
    </row>
    <row r="3117" spans="1:9" x14ac:dyDescent="0.35">
      <c r="A3117" t="s">
        <v>1257</v>
      </c>
      <c r="B3117" t="s">
        <v>78</v>
      </c>
      <c r="C3117" t="s">
        <v>354</v>
      </c>
      <c r="D3117" t="s">
        <v>1261</v>
      </c>
      <c r="E3117" t="s">
        <v>31</v>
      </c>
      <c r="F3117">
        <v>69957</v>
      </c>
      <c r="G3117">
        <v>31017</v>
      </c>
      <c r="H3117">
        <v>0.44337235730520175</v>
      </c>
      <c r="I3117" t="str">
        <f>VLOOKUP($B3117&amp;$E3117,'Employee List'!$A:$E,5,0)</f>
        <v>E-1153</v>
      </c>
    </row>
    <row r="3118" spans="1:9" x14ac:dyDescent="0.35">
      <c r="A3118" t="s">
        <v>1257</v>
      </c>
      <c r="B3118" t="s">
        <v>78</v>
      </c>
      <c r="C3118" t="s">
        <v>354</v>
      </c>
      <c r="D3118" t="s">
        <v>1266</v>
      </c>
      <c r="E3118" t="s">
        <v>29</v>
      </c>
      <c r="F3118">
        <v>68283</v>
      </c>
      <c r="G3118">
        <v>58758</v>
      </c>
      <c r="H3118">
        <v>0.86050700760072052</v>
      </c>
      <c r="I3118" t="str">
        <f>VLOOKUP($B3118&amp;$E3118,'Employee List'!$A:$E,5,0)</f>
        <v>E-1153</v>
      </c>
    </row>
    <row r="3119" spans="1:9" x14ac:dyDescent="0.35">
      <c r="A3119" t="s">
        <v>1257</v>
      </c>
      <c r="B3119" t="s">
        <v>78</v>
      </c>
      <c r="C3119" t="s">
        <v>354</v>
      </c>
      <c r="D3119" t="s">
        <v>1266</v>
      </c>
      <c r="E3119" t="s">
        <v>30</v>
      </c>
      <c r="F3119">
        <v>71342</v>
      </c>
      <c r="G3119">
        <v>44643</v>
      </c>
      <c r="H3119">
        <v>0.62576042163101675</v>
      </c>
      <c r="I3119" t="str">
        <f>VLOOKUP($B3119&amp;$E3119,'Employee List'!$A:$E,5,0)</f>
        <v>E-1153</v>
      </c>
    </row>
    <row r="3120" spans="1:9" x14ac:dyDescent="0.35">
      <c r="A3120" t="s">
        <v>1257</v>
      </c>
      <c r="B3120" t="s">
        <v>78</v>
      </c>
      <c r="C3120" t="s">
        <v>354</v>
      </c>
      <c r="D3120" t="s">
        <v>1266</v>
      </c>
      <c r="E3120" t="s">
        <v>31</v>
      </c>
      <c r="F3120">
        <v>68271</v>
      </c>
      <c r="G3120">
        <v>31123</v>
      </c>
      <c r="H3120">
        <v>0.455874382973737</v>
      </c>
      <c r="I3120" t="str">
        <f>VLOOKUP($B3120&amp;$E3120,'Employee List'!$A:$E,5,0)</f>
        <v>E-1153</v>
      </c>
    </row>
    <row r="3121" spans="1:9" x14ac:dyDescent="0.35">
      <c r="A3121" t="s">
        <v>1257</v>
      </c>
      <c r="B3121" t="s">
        <v>78</v>
      </c>
      <c r="C3121" t="s">
        <v>354</v>
      </c>
      <c r="D3121" t="s">
        <v>1267</v>
      </c>
      <c r="E3121" t="s">
        <v>29</v>
      </c>
      <c r="F3121">
        <v>42522</v>
      </c>
      <c r="G3121">
        <v>26000</v>
      </c>
      <c r="H3121">
        <v>0.61144819152438734</v>
      </c>
      <c r="I3121" t="str">
        <f>VLOOKUP($B3121&amp;$E3121,'Employee List'!$A:$E,5,0)</f>
        <v>E-1153</v>
      </c>
    </row>
    <row r="3122" spans="1:9" x14ac:dyDescent="0.35">
      <c r="A3122" t="s">
        <v>1257</v>
      </c>
      <c r="B3122" t="s">
        <v>78</v>
      </c>
      <c r="C3122" t="s">
        <v>354</v>
      </c>
      <c r="D3122" t="s">
        <v>1267</v>
      </c>
      <c r="E3122" t="s">
        <v>30</v>
      </c>
      <c r="F3122">
        <v>42620</v>
      </c>
      <c r="G3122">
        <v>17494</v>
      </c>
      <c r="H3122">
        <v>0.41046457062412012</v>
      </c>
      <c r="I3122" t="str">
        <f>VLOOKUP($B3122&amp;$E3122,'Employee List'!$A:$E,5,0)</f>
        <v>E-1153</v>
      </c>
    </row>
    <row r="3123" spans="1:9" x14ac:dyDescent="0.35">
      <c r="A3123" t="s">
        <v>1257</v>
      </c>
      <c r="B3123" t="s">
        <v>78</v>
      </c>
      <c r="C3123" t="s">
        <v>354</v>
      </c>
      <c r="D3123" t="s">
        <v>1267</v>
      </c>
      <c r="E3123" t="s">
        <v>31</v>
      </c>
      <c r="F3123">
        <v>40663</v>
      </c>
      <c r="G3123">
        <v>27134</v>
      </c>
      <c r="H3123">
        <v>0.66728967365910041</v>
      </c>
      <c r="I3123" t="str">
        <f>VLOOKUP($B3123&amp;$E3123,'Employee List'!$A:$E,5,0)</f>
        <v>E-1153</v>
      </c>
    </row>
    <row r="3124" spans="1:9" x14ac:dyDescent="0.35">
      <c r="A3124" t="s">
        <v>1257</v>
      </c>
      <c r="B3124" t="s">
        <v>78</v>
      </c>
      <c r="C3124" t="s">
        <v>354</v>
      </c>
      <c r="D3124" t="s">
        <v>1268</v>
      </c>
      <c r="E3124" t="s">
        <v>29</v>
      </c>
      <c r="F3124">
        <v>15259</v>
      </c>
      <c r="G3124">
        <v>9540</v>
      </c>
      <c r="H3124">
        <v>0.62520479716888389</v>
      </c>
      <c r="I3124" t="str">
        <f>VLOOKUP($B3124&amp;$E3124,'Employee List'!$A:$E,5,0)</f>
        <v>E-1153</v>
      </c>
    </row>
    <row r="3125" spans="1:9" x14ac:dyDescent="0.35">
      <c r="A3125" t="s">
        <v>1257</v>
      </c>
      <c r="B3125" t="s">
        <v>78</v>
      </c>
      <c r="C3125" t="s">
        <v>354</v>
      </c>
      <c r="D3125" t="s">
        <v>1268</v>
      </c>
      <c r="E3125" t="s">
        <v>30</v>
      </c>
      <c r="F3125">
        <v>14655</v>
      </c>
      <c r="G3125">
        <v>7018</v>
      </c>
      <c r="H3125">
        <v>0.47888092801091775</v>
      </c>
      <c r="I3125" t="str">
        <f>VLOOKUP($B3125&amp;$E3125,'Employee List'!$A:$E,5,0)</f>
        <v>E-1153</v>
      </c>
    </row>
    <row r="3126" spans="1:9" x14ac:dyDescent="0.35">
      <c r="A3126" t="s">
        <v>1257</v>
      </c>
      <c r="B3126" t="s">
        <v>78</v>
      </c>
      <c r="C3126" t="s">
        <v>354</v>
      </c>
      <c r="D3126" t="s">
        <v>1268</v>
      </c>
      <c r="E3126" t="s">
        <v>31</v>
      </c>
      <c r="F3126">
        <v>14036</v>
      </c>
      <c r="G3126">
        <v>7860</v>
      </c>
      <c r="H3126">
        <v>0.5599886007409518</v>
      </c>
      <c r="I3126" t="str">
        <f>VLOOKUP($B3126&amp;$E3126,'Employee List'!$A:$E,5,0)</f>
        <v>E-1153</v>
      </c>
    </row>
    <row r="3127" spans="1:9" x14ac:dyDescent="0.35">
      <c r="A3127" t="s">
        <v>1257</v>
      </c>
      <c r="B3127" t="s">
        <v>78</v>
      </c>
      <c r="C3127" t="s">
        <v>354</v>
      </c>
      <c r="D3127" t="s">
        <v>1269</v>
      </c>
      <c r="E3127" t="s">
        <v>29</v>
      </c>
      <c r="F3127">
        <v>4906</v>
      </c>
      <c r="G3127">
        <v>38926</v>
      </c>
      <c r="H3127">
        <v>7.934366082348145</v>
      </c>
      <c r="I3127" t="str">
        <f>VLOOKUP($B3127&amp;$E3127,'Employee List'!$A:$E,5,0)</f>
        <v>E-1153</v>
      </c>
    </row>
    <row r="3128" spans="1:9" x14ac:dyDescent="0.35">
      <c r="A3128" t="s">
        <v>1257</v>
      </c>
      <c r="B3128" t="s">
        <v>78</v>
      </c>
      <c r="C3128" t="s">
        <v>354</v>
      </c>
      <c r="D3128" t="s">
        <v>1269</v>
      </c>
      <c r="E3128" t="s">
        <v>30</v>
      </c>
      <c r="F3128">
        <v>5075</v>
      </c>
      <c r="G3128">
        <v>43422</v>
      </c>
      <c r="H3128">
        <v>8.556059113300492</v>
      </c>
      <c r="I3128" t="str">
        <f>VLOOKUP($B3128&amp;$E3128,'Employee List'!$A:$E,5,0)</f>
        <v>E-1153</v>
      </c>
    </row>
    <row r="3129" spans="1:9" x14ac:dyDescent="0.35">
      <c r="A3129" t="s">
        <v>1257</v>
      </c>
      <c r="B3129" t="s">
        <v>78</v>
      </c>
      <c r="C3129" t="s">
        <v>354</v>
      </c>
      <c r="D3129" t="s">
        <v>1269</v>
      </c>
      <c r="E3129" t="s">
        <v>31</v>
      </c>
      <c r="F3129">
        <v>5604</v>
      </c>
      <c r="G3129">
        <v>20791</v>
      </c>
      <c r="H3129">
        <v>3.7100285510349749</v>
      </c>
      <c r="I3129" t="str">
        <f>VLOOKUP($B3129&amp;$E3129,'Employee List'!$A:$E,5,0)</f>
        <v>E-1153</v>
      </c>
    </row>
    <row r="3130" spans="1:9" x14ac:dyDescent="0.35">
      <c r="A3130" t="s">
        <v>1257</v>
      </c>
      <c r="B3130" t="s">
        <v>78</v>
      </c>
      <c r="C3130" t="s">
        <v>354</v>
      </c>
      <c r="D3130" t="s">
        <v>1270</v>
      </c>
      <c r="E3130" t="s">
        <v>29</v>
      </c>
      <c r="F3130">
        <v>9645</v>
      </c>
      <c r="G3130">
        <v>6302</v>
      </c>
      <c r="H3130">
        <v>0.65339554173146708</v>
      </c>
      <c r="I3130" t="str">
        <f>VLOOKUP($B3130&amp;$E3130,'Employee List'!$A:$E,5,0)</f>
        <v>E-1153</v>
      </c>
    </row>
    <row r="3131" spans="1:9" x14ac:dyDescent="0.35">
      <c r="A3131" t="s">
        <v>1257</v>
      </c>
      <c r="B3131" t="s">
        <v>78</v>
      </c>
      <c r="C3131" t="s">
        <v>354</v>
      </c>
      <c r="D3131" t="s">
        <v>1270</v>
      </c>
      <c r="E3131" t="s">
        <v>30</v>
      </c>
      <c r="F3131">
        <v>9881</v>
      </c>
      <c r="G3131">
        <v>6683</v>
      </c>
      <c r="H3131">
        <v>0.67634854771784236</v>
      </c>
      <c r="I3131" t="str">
        <f>VLOOKUP($B3131&amp;$E3131,'Employee List'!$A:$E,5,0)</f>
        <v>E-1153</v>
      </c>
    </row>
    <row r="3132" spans="1:9" x14ac:dyDescent="0.35">
      <c r="A3132" t="s">
        <v>1257</v>
      </c>
      <c r="B3132" t="s">
        <v>78</v>
      </c>
      <c r="C3132" t="s">
        <v>354</v>
      </c>
      <c r="D3132" t="s">
        <v>1270</v>
      </c>
      <c r="E3132" t="s">
        <v>31</v>
      </c>
      <c r="F3132">
        <v>8839</v>
      </c>
      <c r="G3132">
        <v>6464</v>
      </c>
      <c r="H3132">
        <v>0.73130444620432178</v>
      </c>
      <c r="I3132" t="str">
        <f>VLOOKUP($B3132&amp;$E3132,'Employee List'!$A:$E,5,0)</f>
        <v>E-1153</v>
      </c>
    </row>
    <row r="3133" spans="1:9" x14ac:dyDescent="0.35">
      <c r="A3133" t="s">
        <v>1257</v>
      </c>
      <c r="B3133" t="s">
        <v>78</v>
      </c>
      <c r="C3133" t="s">
        <v>354</v>
      </c>
      <c r="D3133" t="s">
        <v>1271</v>
      </c>
      <c r="E3133" t="s">
        <v>29</v>
      </c>
      <c r="F3133">
        <v>18539</v>
      </c>
      <c r="G3133">
        <v>21030</v>
      </c>
      <c r="H3133">
        <v>1.1343653918765846</v>
      </c>
      <c r="I3133" t="str">
        <f>VLOOKUP($B3133&amp;$E3133,'Employee List'!$A:$E,5,0)</f>
        <v>E-1153</v>
      </c>
    </row>
    <row r="3134" spans="1:9" x14ac:dyDescent="0.35">
      <c r="A3134" t="s">
        <v>1257</v>
      </c>
      <c r="B3134" t="s">
        <v>78</v>
      </c>
      <c r="C3134" t="s">
        <v>354</v>
      </c>
      <c r="D3134" t="s">
        <v>1271</v>
      </c>
      <c r="E3134" t="s">
        <v>30</v>
      </c>
      <c r="F3134">
        <v>22025</v>
      </c>
      <c r="G3134">
        <v>16913</v>
      </c>
      <c r="H3134">
        <v>0.76790011350737797</v>
      </c>
      <c r="I3134" t="str">
        <f>VLOOKUP($B3134&amp;$E3134,'Employee List'!$A:$E,5,0)</f>
        <v>E-1153</v>
      </c>
    </row>
    <row r="3135" spans="1:9" x14ac:dyDescent="0.35">
      <c r="A3135" t="s">
        <v>1257</v>
      </c>
      <c r="B3135" t="s">
        <v>78</v>
      </c>
      <c r="C3135" t="s">
        <v>354</v>
      </c>
      <c r="D3135" t="s">
        <v>1271</v>
      </c>
      <c r="E3135" t="s">
        <v>31</v>
      </c>
      <c r="F3135">
        <v>20445</v>
      </c>
      <c r="G3135">
        <v>20202</v>
      </c>
      <c r="H3135">
        <v>0.9881144534115921</v>
      </c>
      <c r="I3135" t="str">
        <f>VLOOKUP($B3135&amp;$E3135,'Employee List'!$A:$E,5,0)</f>
        <v>E-1153</v>
      </c>
    </row>
    <row r="3136" spans="1:9" x14ac:dyDescent="0.35">
      <c r="A3136" t="s">
        <v>1257</v>
      </c>
      <c r="B3136" t="s">
        <v>78</v>
      </c>
      <c r="C3136" t="s">
        <v>354</v>
      </c>
      <c r="D3136" t="s">
        <v>1258</v>
      </c>
      <c r="E3136" t="s">
        <v>29</v>
      </c>
      <c r="F3136">
        <v>214986</v>
      </c>
      <c r="G3136">
        <v>179099</v>
      </c>
      <c r="H3136">
        <v>0.83307285125543062</v>
      </c>
      <c r="I3136" t="str">
        <f>VLOOKUP($B3136&amp;$E3136,'Employee List'!$A:$E,5,0)</f>
        <v>E-1153</v>
      </c>
    </row>
    <row r="3137" spans="1:9" x14ac:dyDescent="0.35">
      <c r="A3137" t="s">
        <v>1257</v>
      </c>
      <c r="B3137" t="s">
        <v>78</v>
      </c>
      <c r="C3137" t="s">
        <v>354</v>
      </c>
      <c r="D3137" t="s">
        <v>1258</v>
      </c>
      <c r="E3137" t="s">
        <v>30</v>
      </c>
      <c r="F3137">
        <v>209886</v>
      </c>
      <c r="G3137">
        <v>105801</v>
      </c>
      <c r="H3137">
        <v>0.50408793344958691</v>
      </c>
      <c r="I3137" t="str">
        <f>VLOOKUP($B3137&amp;$E3137,'Employee List'!$A:$E,5,0)</f>
        <v>E-1153</v>
      </c>
    </row>
    <row r="3138" spans="1:9" x14ac:dyDescent="0.35">
      <c r="A3138" t="s">
        <v>1257</v>
      </c>
      <c r="B3138" t="s">
        <v>78</v>
      </c>
      <c r="C3138" t="s">
        <v>354</v>
      </c>
      <c r="D3138" t="s">
        <v>1258</v>
      </c>
      <c r="E3138" t="s">
        <v>31</v>
      </c>
      <c r="F3138">
        <v>198706</v>
      </c>
      <c r="G3138">
        <v>87242</v>
      </c>
      <c r="H3138">
        <v>0.43905065775567925</v>
      </c>
      <c r="I3138" t="str">
        <f>VLOOKUP($B3138&amp;$E3138,'Employee List'!$A:$E,5,0)</f>
        <v>E-1153</v>
      </c>
    </row>
    <row r="3139" spans="1:9" x14ac:dyDescent="0.35">
      <c r="A3139" t="s">
        <v>1257</v>
      </c>
      <c r="B3139" t="s">
        <v>78</v>
      </c>
      <c r="C3139" t="s">
        <v>354</v>
      </c>
      <c r="D3139" t="s">
        <v>1272</v>
      </c>
      <c r="E3139" t="s">
        <v>29</v>
      </c>
      <c r="F3139">
        <v>17404</v>
      </c>
      <c r="G3139">
        <v>13111</v>
      </c>
      <c r="H3139">
        <v>0.75333256722592512</v>
      </c>
      <c r="I3139" t="str">
        <f>VLOOKUP($B3139&amp;$E3139,'Employee List'!$A:$E,5,0)</f>
        <v>E-1153</v>
      </c>
    </row>
    <row r="3140" spans="1:9" x14ac:dyDescent="0.35">
      <c r="A3140" t="s">
        <v>1257</v>
      </c>
      <c r="B3140" t="s">
        <v>78</v>
      </c>
      <c r="C3140" t="s">
        <v>354</v>
      </c>
      <c r="D3140" t="s">
        <v>1272</v>
      </c>
      <c r="E3140" t="s">
        <v>30</v>
      </c>
      <c r="F3140">
        <v>16488</v>
      </c>
      <c r="G3140">
        <v>15199</v>
      </c>
      <c r="H3140">
        <v>0.92182193110140709</v>
      </c>
      <c r="I3140" t="str">
        <f>VLOOKUP($B3140&amp;$E3140,'Employee List'!$A:$E,5,0)</f>
        <v>E-1153</v>
      </c>
    </row>
    <row r="3141" spans="1:9" x14ac:dyDescent="0.35">
      <c r="A3141" t="s">
        <v>1257</v>
      </c>
      <c r="B3141" t="s">
        <v>78</v>
      </c>
      <c r="C3141" t="s">
        <v>354</v>
      </c>
      <c r="D3141" t="s">
        <v>1272</v>
      </c>
      <c r="E3141" t="s">
        <v>31</v>
      </c>
      <c r="F3141">
        <v>17319</v>
      </c>
      <c r="G3141">
        <v>12044</v>
      </c>
      <c r="H3141">
        <v>0.6954212136959409</v>
      </c>
      <c r="I3141" t="str">
        <f>VLOOKUP($B3141&amp;$E3141,'Employee List'!$A:$E,5,0)</f>
        <v>E-1153</v>
      </c>
    </row>
    <row r="3142" spans="1:9" x14ac:dyDescent="0.35">
      <c r="A3142" t="s">
        <v>1257</v>
      </c>
      <c r="B3142" t="s">
        <v>78</v>
      </c>
      <c r="C3142" t="s">
        <v>354</v>
      </c>
      <c r="D3142" t="s">
        <v>1259</v>
      </c>
      <c r="E3142" t="s">
        <v>29</v>
      </c>
      <c r="F3142">
        <v>24784</v>
      </c>
      <c r="G3142">
        <v>22487</v>
      </c>
      <c r="H3142">
        <v>0.90731923821820526</v>
      </c>
      <c r="I3142" t="str">
        <f>VLOOKUP($B3142&amp;$E3142,'Employee List'!$A:$E,5,0)</f>
        <v>E-1153</v>
      </c>
    </row>
    <row r="3143" spans="1:9" x14ac:dyDescent="0.35">
      <c r="A3143" t="s">
        <v>1257</v>
      </c>
      <c r="B3143" t="s">
        <v>78</v>
      </c>
      <c r="C3143" t="s">
        <v>354</v>
      </c>
      <c r="D3143" t="s">
        <v>1259</v>
      </c>
      <c r="E3143" t="s">
        <v>30</v>
      </c>
      <c r="F3143">
        <v>24821</v>
      </c>
      <c r="G3143">
        <v>18326</v>
      </c>
      <c r="H3143">
        <v>0.73832641714677083</v>
      </c>
      <c r="I3143" t="str">
        <f>VLOOKUP($B3143&amp;$E3143,'Employee List'!$A:$E,5,0)</f>
        <v>E-1153</v>
      </c>
    </row>
    <row r="3144" spans="1:9" x14ac:dyDescent="0.35">
      <c r="A3144" t="s">
        <v>1257</v>
      </c>
      <c r="B3144" t="s">
        <v>78</v>
      </c>
      <c r="C3144" t="s">
        <v>354</v>
      </c>
      <c r="D3144" t="s">
        <v>1259</v>
      </c>
      <c r="E3144" t="s">
        <v>31</v>
      </c>
      <c r="F3144">
        <v>28509</v>
      </c>
      <c r="G3144">
        <v>19180</v>
      </c>
      <c r="H3144">
        <v>0.672770002455365</v>
      </c>
      <c r="I3144" t="str">
        <f>VLOOKUP($B3144&amp;$E3144,'Employee List'!$A:$E,5,0)</f>
        <v>E-1153</v>
      </c>
    </row>
    <row r="3145" spans="1:9" x14ac:dyDescent="0.35">
      <c r="A3145" t="s">
        <v>1257</v>
      </c>
      <c r="B3145" t="s">
        <v>78</v>
      </c>
      <c r="C3145" t="s">
        <v>354</v>
      </c>
      <c r="D3145" t="s">
        <v>1273</v>
      </c>
      <c r="E3145" t="s">
        <v>29</v>
      </c>
      <c r="F3145">
        <v>6222</v>
      </c>
      <c r="G3145">
        <v>4522</v>
      </c>
      <c r="H3145">
        <v>0.72677595628415304</v>
      </c>
      <c r="I3145" t="str">
        <f>VLOOKUP($B3145&amp;$E3145,'Employee List'!$A:$E,5,0)</f>
        <v>E-1153</v>
      </c>
    </row>
    <row r="3146" spans="1:9" x14ac:dyDescent="0.35">
      <c r="A3146" t="s">
        <v>1257</v>
      </c>
      <c r="B3146" t="s">
        <v>78</v>
      </c>
      <c r="C3146" t="s">
        <v>354</v>
      </c>
      <c r="D3146" t="s">
        <v>1273</v>
      </c>
      <c r="E3146" t="s">
        <v>30</v>
      </c>
      <c r="F3146">
        <v>5741</v>
      </c>
      <c r="G3146">
        <v>4994</v>
      </c>
      <c r="H3146">
        <v>0.86988329559310229</v>
      </c>
      <c r="I3146" t="str">
        <f>VLOOKUP($B3146&amp;$E3146,'Employee List'!$A:$E,5,0)</f>
        <v>E-1153</v>
      </c>
    </row>
    <row r="3147" spans="1:9" x14ac:dyDescent="0.35">
      <c r="A3147" t="s">
        <v>1257</v>
      </c>
      <c r="B3147" t="s">
        <v>78</v>
      </c>
      <c r="C3147" t="s">
        <v>354</v>
      </c>
      <c r="D3147" t="s">
        <v>1273</v>
      </c>
      <c r="E3147" t="s">
        <v>31</v>
      </c>
      <c r="F3147">
        <v>9834</v>
      </c>
      <c r="G3147">
        <v>4785</v>
      </c>
      <c r="H3147">
        <v>0.48657718120805371</v>
      </c>
      <c r="I3147" t="str">
        <f>VLOOKUP($B3147&amp;$E3147,'Employee List'!$A:$E,5,0)</f>
        <v>E-1153</v>
      </c>
    </row>
    <row r="3148" spans="1:9" x14ac:dyDescent="0.35">
      <c r="A3148" t="s">
        <v>1257</v>
      </c>
      <c r="B3148" t="s">
        <v>78</v>
      </c>
      <c r="C3148" t="s">
        <v>354</v>
      </c>
      <c r="D3148" t="s">
        <v>1275</v>
      </c>
      <c r="E3148" t="s">
        <v>29</v>
      </c>
      <c r="F3148">
        <v>1561</v>
      </c>
      <c r="G3148">
        <v>2242</v>
      </c>
      <c r="H3148">
        <v>1.4362588084561179</v>
      </c>
      <c r="I3148" t="str">
        <f>VLOOKUP($B3148&amp;$E3148,'Employee List'!$A:$E,5,0)</f>
        <v>E-1153</v>
      </c>
    </row>
    <row r="3149" spans="1:9" x14ac:dyDescent="0.35">
      <c r="A3149" t="s">
        <v>1257</v>
      </c>
      <c r="B3149" t="s">
        <v>78</v>
      </c>
      <c r="C3149" t="s">
        <v>354</v>
      </c>
      <c r="D3149" t="s">
        <v>1275</v>
      </c>
      <c r="E3149" t="s">
        <v>30</v>
      </c>
      <c r="F3149">
        <v>3082</v>
      </c>
      <c r="G3149">
        <v>2341</v>
      </c>
      <c r="H3149">
        <v>0.75957170668397145</v>
      </c>
      <c r="I3149" t="str">
        <f>VLOOKUP($B3149&amp;$E3149,'Employee List'!$A:$E,5,0)</f>
        <v>E-1153</v>
      </c>
    </row>
    <row r="3150" spans="1:9" x14ac:dyDescent="0.35">
      <c r="A3150" t="s">
        <v>1257</v>
      </c>
      <c r="B3150" t="s">
        <v>78</v>
      </c>
      <c r="C3150" t="s">
        <v>354</v>
      </c>
      <c r="D3150" t="s">
        <v>1275</v>
      </c>
      <c r="E3150" t="s">
        <v>31</v>
      </c>
      <c r="F3150">
        <v>3307</v>
      </c>
      <c r="G3150">
        <v>4031</v>
      </c>
      <c r="H3150">
        <v>1.2189295433928031</v>
      </c>
      <c r="I3150" t="str">
        <f>VLOOKUP($B3150&amp;$E3150,'Employee List'!$A:$E,5,0)</f>
        <v>E-1153</v>
      </c>
    </row>
    <row r="3151" spans="1:9" x14ac:dyDescent="0.35">
      <c r="A3151" t="s">
        <v>1257</v>
      </c>
      <c r="B3151" t="s">
        <v>78</v>
      </c>
      <c r="C3151" t="s">
        <v>354</v>
      </c>
      <c r="D3151" t="s">
        <v>1276</v>
      </c>
      <c r="E3151" t="s">
        <v>29</v>
      </c>
      <c r="F3151">
        <v>4749</v>
      </c>
      <c r="G3151">
        <v>4950</v>
      </c>
      <c r="H3151">
        <v>1.0423246999368287</v>
      </c>
      <c r="I3151" t="str">
        <f>VLOOKUP($B3151&amp;$E3151,'Employee List'!$A:$E,5,0)</f>
        <v>E-1153</v>
      </c>
    </row>
    <row r="3152" spans="1:9" x14ac:dyDescent="0.35">
      <c r="A3152" t="s">
        <v>1257</v>
      </c>
      <c r="B3152" t="s">
        <v>78</v>
      </c>
      <c r="C3152" t="s">
        <v>354</v>
      </c>
      <c r="D3152" t="s">
        <v>1276</v>
      </c>
      <c r="E3152" t="s">
        <v>30</v>
      </c>
      <c r="F3152">
        <v>2095</v>
      </c>
      <c r="G3152">
        <v>6078</v>
      </c>
      <c r="H3152">
        <v>2.9011933174224342</v>
      </c>
      <c r="I3152" t="str">
        <f>VLOOKUP($B3152&amp;$E3152,'Employee List'!$A:$E,5,0)</f>
        <v>E-1153</v>
      </c>
    </row>
    <row r="3153" spans="1:9" x14ac:dyDescent="0.35">
      <c r="A3153" t="s">
        <v>1257</v>
      </c>
      <c r="B3153" t="s">
        <v>78</v>
      </c>
      <c r="C3153" t="s">
        <v>354</v>
      </c>
      <c r="D3153" t="s">
        <v>1276</v>
      </c>
      <c r="E3153" t="s">
        <v>31</v>
      </c>
      <c r="F3153">
        <v>4535</v>
      </c>
      <c r="G3153">
        <v>3930</v>
      </c>
      <c r="H3153">
        <v>0.86659316427783906</v>
      </c>
      <c r="I3153" t="str">
        <f>VLOOKUP($B3153&amp;$E3153,'Employee List'!$A:$E,5,0)</f>
        <v>E-1153</v>
      </c>
    </row>
    <row r="3154" spans="1:9" x14ac:dyDescent="0.35">
      <c r="A3154" t="s">
        <v>1257</v>
      </c>
      <c r="B3154" t="s">
        <v>78</v>
      </c>
      <c r="C3154" t="s">
        <v>354</v>
      </c>
      <c r="D3154" t="s">
        <v>1277</v>
      </c>
      <c r="E3154" t="s">
        <v>29</v>
      </c>
      <c r="F3154">
        <v>7245</v>
      </c>
      <c r="G3154">
        <v>7121</v>
      </c>
      <c r="H3154">
        <v>0.98288474810213944</v>
      </c>
      <c r="I3154" t="str">
        <f>VLOOKUP($B3154&amp;$E3154,'Employee List'!$A:$E,5,0)</f>
        <v>E-1153</v>
      </c>
    </row>
    <row r="3155" spans="1:9" x14ac:dyDescent="0.35">
      <c r="A3155" t="s">
        <v>1257</v>
      </c>
      <c r="B3155" t="s">
        <v>78</v>
      </c>
      <c r="C3155" t="s">
        <v>354</v>
      </c>
      <c r="D3155" t="s">
        <v>1277</v>
      </c>
      <c r="E3155" t="s">
        <v>30</v>
      </c>
      <c r="F3155">
        <v>9938</v>
      </c>
      <c r="G3155">
        <v>8626</v>
      </c>
      <c r="H3155">
        <v>0.86798148520829144</v>
      </c>
      <c r="I3155" t="str">
        <f>VLOOKUP($B3155&amp;$E3155,'Employee List'!$A:$E,5,0)</f>
        <v>E-1153</v>
      </c>
    </row>
    <row r="3156" spans="1:9" x14ac:dyDescent="0.35">
      <c r="A3156" t="s">
        <v>1257</v>
      </c>
      <c r="B3156" t="s">
        <v>78</v>
      </c>
      <c r="C3156" t="s">
        <v>354</v>
      </c>
      <c r="D3156" t="s">
        <v>1277</v>
      </c>
      <c r="E3156" t="s">
        <v>31</v>
      </c>
      <c r="F3156">
        <v>10180</v>
      </c>
      <c r="G3156">
        <v>3770</v>
      </c>
      <c r="H3156">
        <v>0.37033398821218072</v>
      </c>
      <c r="I3156" t="str">
        <f>VLOOKUP($B3156&amp;$E3156,'Employee List'!$A:$E,5,0)</f>
        <v>E-1153</v>
      </c>
    </row>
    <row r="3157" spans="1:9" x14ac:dyDescent="0.35">
      <c r="A3157" t="s">
        <v>1257</v>
      </c>
      <c r="B3157" t="s">
        <v>78</v>
      </c>
      <c r="C3157" t="s">
        <v>354</v>
      </c>
      <c r="D3157" t="s">
        <v>1278</v>
      </c>
      <c r="E3157" t="s">
        <v>29</v>
      </c>
      <c r="F3157">
        <v>36546</v>
      </c>
      <c r="G3157">
        <v>31681</v>
      </c>
      <c r="H3157">
        <v>0.86688009631697038</v>
      </c>
      <c r="I3157" t="str">
        <f>VLOOKUP($B3157&amp;$E3157,'Employee List'!$A:$E,5,0)</f>
        <v>E-1153</v>
      </c>
    </row>
    <row r="3158" spans="1:9" x14ac:dyDescent="0.35">
      <c r="A3158" t="s">
        <v>1257</v>
      </c>
      <c r="B3158" t="s">
        <v>78</v>
      </c>
      <c r="C3158" t="s">
        <v>354</v>
      </c>
      <c r="D3158" t="s">
        <v>1278</v>
      </c>
      <c r="E3158" t="s">
        <v>30</v>
      </c>
      <c r="F3158">
        <v>34818</v>
      </c>
      <c r="G3158">
        <v>29527</v>
      </c>
      <c r="H3158">
        <v>0.84803837095755075</v>
      </c>
      <c r="I3158" t="str">
        <f>VLOOKUP($B3158&amp;$E3158,'Employee List'!$A:$E,5,0)</f>
        <v>E-1153</v>
      </c>
    </row>
    <row r="3159" spans="1:9" x14ac:dyDescent="0.35">
      <c r="A3159" t="s">
        <v>1257</v>
      </c>
      <c r="B3159" t="s">
        <v>78</v>
      </c>
      <c r="C3159" t="s">
        <v>354</v>
      </c>
      <c r="D3159" t="s">
        <v>1278</v>
      </c>
      <c r="E3159" t="s">
        <v>31</v>
      </c>
      <c r="F3159">
        <v>33048</v>
      </c>
      <c r="G3159">
        <v>20011</v>
      </c>
      <c r="H3159">
        <v>0.60551319293149364</v>
      </c>
      <c r="I3159" t="str">
        <f>VLOOKUP($B3159&amp;$E3159,'Employee List'!$A:$E,5,0)</f>
        <v>E-1153</v>
      </c>
    </row>
    <row r="3160" spans="1:9" x14ac:dyDescent="0.35">
      <c r="A3160" t="s">
        <v>1257</v>
      </c>
      <c r="B3160" t="s">
        <v>78</v>
      </c>
      <c r="C3160" t="s">
        <v>354</v>
      </c>
      <c r="D3160" t="s">
        <v>1279</v>
      </c>
      <c r="E3160" t="s">
        <v>29</v>
      </c>
      <c r="F3160">
        <v>2588</v>
      </c>
      <c r="G3160">
        <v>3782</v>
      </c>
      <c r="H3160">
        <v>1.4613601236476044</v>
      </c>
      <c r="I3160" t="str">
        <f>VLOOKUP($B3160&amp;$E3160,'Employee List'!$A:$E,5,0)</f>
        <v>E-1153</v>
      </c>
    </row>
    <row r="3161" spans="1:9" x14ac:dyDescent="0.35">
      <c r="A3161" t="s">
        <v>1257</v>
      </c>
      <c r="B3161" t="s">
        <v>78</v>
      </c>
      <c r="C3161" t="s">
        <v>354</v>
      </c>
      <c r="D3161" t="s">
        <v>1279</v>
      </c>
      <c r="E3161" t="s">
        <v>30</v>
      </c>
      <c r="F3161">
        <v>3013</v>
      </c>
      <c r="G3161">
        <v>3990</v>
      </c>
      <c r="H3161">
        <v>1.3242615333554597</v>
      </c>
      <c r="I3161" t="str">
        <f>VLOOKUP($B3161&amp;$E3161,'Employee List'!$A:$E,5,0)</f>
        <v>E-1153</v>
      </c>
    </row>
    <row r="3162" spans="1:9" x14ac:dyDescent="0.35">
      <c r="A3162" t="s">
        <v>1257</v>
      </c>
      <c r="B3162" t="s">
        <v>78</v>
      </c>
      <c r="C3162" t="s">
        <v>354</v>
      </c>
      <c r="D3162" t="s">
        <v>1279</v>
      </c>
      <c r="E3162" t="s">
        <v>31</v>
      </c>
      <c r="F3162">
        <v>4232</v>
      </c>
      <c r="G3162">
        <v>2224</v>
      </c>
      <c r="H3162">
        <v>0.52551984877126656</v>
      </c>
      <c r="I3162" t="str">
        <f>VLOOKUP($B3162&amp;$E3162,'Employee List'!$A:$E,5,0)</f>
        <v>E-1153</v>
      </c>
    </row>
    <row r="3163" spans="1:9" x14ac:dyDescent="0.35">
      <c r="A3163" t="s">
        <v>1257</v>
      </c>
      <c r="B3163" t="s">
        <v>78</v>
      </c>
      <c r="C3163" t="s">
        <v>354</v>
      </c>
      <c r="D3163" t="s">
        <v>1280</v>
      </c>
      <c r="E3163" t="s">
        <v>29</v>
      </c>
      <c r="F3163">
        <v>4557</v>
      </c>
      <c r="G3163">
        <v>4230</v>
      </c>
      <c r="H3163">
        <v>0.92824226464779458</v>
      </c>
      <c r="I3163" t="str">
        <f>VLOOKUP($B3163&amp;$E3163,'Employee List'!$A:$E,5,0)</f>
        <v>E-1153</v>
      </c>
    </row>
    <row r="3164" spans="1:9" x14ac:dyDescent="0.35">
      <c r="A3164" t="s">
        <v>1257</v>
      </c>
      <c r="B3164" t="s">
        <v>78</v>
      </c>
      <c r="C3164" t="s">
        <v>354</v>
      </c>
      <c r="D3164" t="s">
        <v>1280</v>
      </c>
      <c r="E3164" t="s">
        <v>30</v>
      </c>
      <c r="F3164">
        <v>3251</v>
      </c>
      <c r="G3164">
        <v>5873</v>
      </c>
      <c r="H3164">
        <v>1.8065210704398647</v>
      </c>
      <c r="I3164" t="str">
        <f>VLOOKUP($B3164&amp;$E3164,'Employee List'!$A:$E,5,0)</f>
        <v>E-1153</v>
      </c>
    </row>
    <row r="3165" spans="1:9" x14ac:dyDescent="0.35">
      <c r="A3165" t="s">
        <v>1257</v>
      </c>
      <c r="B3165" t="s">
        <v>78</v>
      </c>
      <c r="C3165" t="s">
        <v>354</v>
      </c>
      <c r="D3165" t="s">
        <v>1280</v>
      </c>
      <c r="E3165" t="s">
        <v>31</v>
      </c>
      <c r="F3165">
        <v>1949</v>
      </c>
      <c r="G3165">
        <v>4460</v>
      </c>
      <c r="H3165">
        <v>2.2883530015392508</v>
      </c>
      <c r="I3165" t="str">
        <f>VLOOKUP($B3165&amp;$E3165,'Employee List'!$A:$E,5,0)</f>
        <v>E-1153</v>
      </c>
    </row>
    <row r="3166" spans="1:9" x14ac:dyDescent="0.35">
      <c r="A3166" t="s">
        <v>1257</v>
      </c>
      <c r="B3166" t="s">
        <v>78</v>
      </c>
      <c r="C3166" t="s">
        <v>354</v>
      </c>
      <c r="D3166" t="s">
        <v>1262</v>
      </c>
      <c r="E3166" t="s">
        <v>29</v>
      </c>
      <c r="F3166">
        <v>26911</v>
      </c>
      <c r="G3166">
        <v>20202</v>
      </c>
      <c r="H3166">
        <v>0.7506967411095834</v>
      </c>
      <c r="I3166" t="str">
        <f>VLOOKUP($B3166&amp;$E3166,'Employee List'!$A:$E,5,0)</f>
        <v>E-1153</v>
      </c>
    </row>
    <row r="3167" spans="1:9" x14ac:dyDescent="0.35">
      <c r="A3167" t="s">
        <v>1257</v>
      </c>
      <c r="B3167" t="s">
        <v>78</v>
      </c>
      <c r="C3167" t="s">
        <v>354</v>
      </c>
      <c r="D3167" t="s">
        <v>1262</v>
      </c>
      <c r="E3167" t="s">
        <v>30</v>
      </c>
      <c r="F3167">
        <v>27577</v>
      </c>
      <c r="G3167">
        <v>18931</v>
      </c>
      <c r="H3167">
        <v>0.68647786198643801</v>
      </c>
      <c r="I3167" t="str">
        <f>VLOOKUP($B3167&amp;$E3167,'Employee List'!$A:$E,5,0)</f>
        <v>E-1153</v>
      </c>
    </row>
    <row r="3168" spans="1:9" x14ac:dyDescent="0.35">
      <c r="A3168" t="s">
        <v>1257</v>
      </c>
      <c r="B3168" t="s">
        <v>78</v>
      </c>
      <c r="C3168" t="s">
        <v>354</v>
      </c>
      <c r="D3168" t="s">
        <v>1262</v>
      </c>
      <c r="E3168" t="s">
        <v>31</v>
      </c>
      <c r="F3168">
        <v>28824</v>
      </c>
      <c r="G3168">
        <v>17692</v>
      </c>
      <c r="H3168">
        <v>0.61379406050513463</v>
      </c>
      <c r="I3168" t="str">
        <f>VLOOKUP($B3168&amp;$E3168,'Employee List'!$A:$E,5,0)</f>
        <v>E-1153</v>
      </c>
    </row>
    <row r="3169" spans="1:9" x14ac:dyDescent="0.35">
      <c r="A3169" t="s">
        <v>1257</v>
      </c>
      <c r="B3169" t="s">
        <v>78</v>
      </c>
      <c r="C3169" t="s">
        <v>354</v>
      </c>
      <c r="D3169" t="s">
        <v>1281</v>
      </c>
      <c r="E3169" t="s">
        <v>29</v>
      </c>
      <c r="F3169">
        <v>4410</v>
      </c>
      <c r="G3169">
        <v>2680</v>
      </c>
      <c r="H3169">
        <v>0.60770975056689347</v>
      </c>
      <c r="I3169" t="str">
        <f>VLOOKUP($B3169&amp;$E3169,'Employee List'!$A:$E,5,0)</f>
        <v>E-1153</v>
      </c>
    </row>
    <row r="3170" spans="1:9" x14ac:dyDescent="0.35">
      <c r="A3170" t="s">
        <v>1257</v>
      </c>
      <c r="B3170" t="s">
        <v>78</v>
      </c>
      <c r="C3170" t="s">
        <v>354</v>
      </c>
      <c r="D3170" t="s">
        <v>1281</v>
      </c>
      <c r="E3170" t="s">
        <v>30</v>
      </c>
      <c r="F3170">
        <v>6911</v>
      </c>
      <c r="G3170">
        <v>7078</v>
      </c>
      <c r="H3170">
        <v>1.0241643756330487</v>
      </c>
      <c r="I3170" t="str">
        <f>VLOOKUP($B3170&amp;$E3170,'Employee List'!$A:$E,5,0)</f>
        <v>E-1153</v>
      </c>
    </row>
    <row r="3171" spans="1:9" x14ac:dyDescent="0.35">
      <c r="A3171" t="s">
        <v>1257</v>
      </c>
      <c r="B3171" t="s">
        <v>78</v>
      </c>
      <c r="C3171" t="s">
        <v>354</v>
      </c>
      <c r="D3171" t="s">
        <v>1281</v>
      </c>
      <c r="E3171" t="s">
        <v>31</v>
      </c>
      <c r="F3171">
        <v>5469</v>
      </c>
      <c r="G3171">
        <v>3591</v>
      </c>
      <c r="H3171">
        <v>0.65660998354360944</v>
      </c>
      <c r="I3171" t="str">
        <f>VLOOKUP($B3171&amp;$E3171,'Employee List'!$A:$E,5,0)</f>
        <v>E-1153</v>
      </c>
    </row>
    <row r="3172" spans="1:9" x14ac:dyDescent="0.35">
      <c r="A3172" t="s">
        <v>1257</v>
      </c>
      <c r="B3172" t="s">
        <v>79</v>
      </c>
      <c r="C3172" t="s">
        <v>354</v>
      </c>
      <c r="D3172" t="s">
        <v>1274</v>
      </c>
      <c r="E3172" t="s">
        <v>29</v>
      </c>
      <c r="F3172">
        <v>35700</v>
      </c>
      <c r="G3172">
        <v>37642</v>
      </c>
      <c r="H3172">
        <v>1.0543977591036415</v>
      </c>
      <c r="I3172" t="str">
        <f>VLOOKUP($B3172&amp;$E3172,'Employee List'!$A:$E,5,0)</f>
        <v>E-1154</v>
      </c>
    </row>
    <row r="3173" spans="1:9" x14ac:dyDescent="0.35">
      <c r="A3173" t="s">
        <v>1257</v>
      </c>
      <c r="B3173" t="s">
        <v>79</v>
      </c>
      <c r="C3173" t="s">
        <v>354</v>
      </c>
      <c r="D3173" t="s">
        <v>1274</v>
      </c>
      <c r="E3173" t="s">
        <v>30</v>
      </c>
      <c r="F3173">
        <v>36598</v>
      </c>
      <c r="G3173">
        <v>19328</v>
      </c>
      <c r="H3173">
        <v>0.52811629050767805</v>
      </c>
      <c r="I3173" t="str">
        <f>VLOOKUP($B3173&amp;$E3173,'Employee List'!$A:$E,5,0)</f>
        <v>E-1154</v>
      </c>
    </row>
    <row r="3174" spans="1:9" x14ac:dyDescent="0.35">
      <c r="A3174" t="s">
        <v>1257</v>
      </c>
      <c r="B3174" t="s">
        <v>79</v>
      </c>
      <c r="C3174" t="s">
        <v>354</v>
      </c>
      <c r="D3174" t="s">
        <v>1274</v>
      </c>
      <c r="E3174" t="s">
        <v>31</v>
      </c>
      <c r="F3174">
        <v>35343</v>
      </c>
      <c r="G3174">
        <v>28157</v>
      </c>
      <c r="H3174">
        <v>0.79667826726650259</v>
      </c>
      <c r="I3174" t="str">
        <f>VLOOKUP($B3174&amp;$E3174,'Employee List'!$A:$E,5,0)</f>
        <v>E-1154</v>
      </c>
    </row>
    <row r="3175" spans="1:9" x14ac:dyDescent="0.35">
      <c r="A3175" t="s">
        <v>1257</v>
      </c>
      <c r="B3175" t="s">
        <v>79</v>
      </c>
      <c r="C3175" t="s">
        <v>354</v>
      </c>
      <c r="D3175" t="s">
        <v>1263</v>
      </c>
      <c r="E3175" t="s">
        <v>29</v>
      </c>
      <c r="F3175">
        <v>13134</v>
      </c>
      <c r="G3175">
        <v>14908</v>
      </c>
      <c r="H3175">
        <v>1.1350692858230547</v>
      </c>
      <c r="I3175" t="str">
        <f>VLOOKUP($B3175&amp;$E3175,'Employee List'!$A:$E,5,0)</f>
        <v>E-1154</v>
      </c>
    </row>
    <row r="3176" spans="1:9" x14ac:dyDescent="0.35">
      <c r="A3176" t="s">
        <v>1257</v>
      </c>
      <c r="B3176" t="s">
        <v>79</v>
      </c>
      <c r="C3176" t="s">
        <v>354</v>
      </c>
      <c r="D3176" t="s">
        <v>1263</v>
      </c>
      <c r="E3176" t="s">
        <v>30</v>
      </c>
      <c r="F3176">
        <v>13003</v>
      </c>
      <c r="G3176">
        <v>5530</v>
      </c>
      <c r="H3176">
        <v>0.42528647235253403</v>
      </c>
      <c r="I3176" t="str">
        <f>VLOOKUP($B3176&amp;$E3176,'Employee List'!$A:$E,5,0)</f>
        <v>E-1154</v>
      </c>
    </row>
    <row r="3177" spans="1:9" x14ac:dyDescent="0.35">
      <c r="A3177" t="s">
        <v>1257</v>
      </c>
      <c r="B3177" t="s">
        <v>79</v>
      </c>
      <c r="C3177" t="s">
        <v>354</v>
      </c>
      <c r="D3177" t="s">
        <v>1263</v>
      </c>
      <c r="E3177" t="s">
        <v>31</v>
      </c>
      <c r="F3177">
        <v>11677</v>
      </c>
      <c r="G3177">
        <v>5591</v>
      </c>
      <c r="H3177">
        <v>0.47880448745396936</v>
      </c>
      <c r="I3177" t="str">
        <f>VLOOKUP($B3177&amp;$E3177,'Employee List'!$A:$E,5,0)</f>
        <v>E-1154</v>
      </c>
    </row>
    <row r="3178" spans="1:9" x14ac:dyDescent="0.35">
      <c r="A3178" t="s">
        <v>1257</v>
      </c>
      <c r="B3178" t="s">
        <v>79</v>
      </c>
      <c r="C3178" t="s">
        <v>354</v>
      </c>
      <c r="D3178" t="s">
        <v>1264</v>
      </c>
      <c r="E3178" t="s">
        <v>29</v>
      </c>
      <c r="F3178">
        <v>3874</v>
      </c>
      <c r="G3178">
        <v>5698</v>
      </c>
      <c r="H3178">
        <v>1.4708311822405782</v>
      </c>
      <c r="I3178" t="str">
        <f>VLOOKUP($B3178&amp;$E3178,'Employee List'!$A:$E,5,0)</f>
        <v>E-1154</v>
      </c>
    </row>
    <row r="3179" spans="1:9" x14ac:dyDescent="0.35">
      <c r="A3179" t="s">
        <v>1257</v>
      </c>
      <c r="B3179" t="s">
        <v>79</v>
      </c>
      <c r="C3179" t="s">
        <v>354</v>
      </c>
      <c r="D3179" t="s">
        <v>1264</v>
      </c>
      <c r="E3179" t="s">
        <v>30</v>
      </c>
      <c r="F3179">
        <v>2973</v>
      </c>
      <c r="G3179">
        <v>3935</v>
      </c>
      <c r="H3179">
        <v>1.3235788765556677</v>
      </c>
      <c r="I3179" t="str">
        <f>VLOOKUP($B3179&amp;$E3179,'Employee List'!$A:$E,5,0)</f>
        <v>E-1154</v>
      </c>
    </row>
    <row r="3180" spans="1:9" x14ac:dyDescent="0.35">
      <c r="A3180" t="s">
        <v>1257</v>
      </c>
      <c r="B3180" t="s">
        <v>79</v>
      </c>
      <c r="C3180" t="s">
        <v>354</v>
      </c>
      <c r="D3180" t="s">
        <v>1264</v>
      </c>
      <c r="E3180" t="s">
        <v>31</v>
      </c>
      <c r="F3180">
        <v>2273</v>
      </c>
      <c r="G3180">
        <v>3532</v>
      </c>
      <c r="H3180">
        <v>1.5538935327760668</v>
      </c>
      <c r="I3180" t="str">
        <f>VLOOKUP($B3180&amp;$E3180,'Employee List'!$A:$E,5,0)</f>
        <v>E-1154</v>
      </c>
    </row>
    <row r="3181" spans="1:9" x14ac:dyDescent="0.35">
      <c r="A3181" t="s">
        <v>1257</v>
      </c>
      <c r="B3181" t="s">
        <v>79</v>
      </c>
      <c r="C3181" t="s">
        <v>354</v>
      </c>
      <c r="D3181" t="s">
        <v>1265</v>
      </c>
      <c r="E3181" t="s">
        <v>29</v>
      </c>
      <c r="F3181">
        <v>23003</v>
      </c>
      <c r="G3181">
        <v>31771</v>
      </c>
      <c r="H3181">
        <v>1.3811676737816807</v>
      </c>
      <c r="I3181" t="str">
        <f>VLOOKUP($B3181&amp;$E3181,'Employee List'!$A:$E,5,0)</f>
        <v>E-1154</v>
      </c>
    </row>
    <row r="3182" spans="1:9" x14ac:dyDescent="0.35">
      <c r="A3182" t="s">
        <v>1257</v>
      </c>
      <c r="B3182" t="s">
        <v>79</v>
      </c>
      <c r="C3182" t="s">
        <v>354</v>
      </c>
      <c r="D3182" t="s">
        <v>1265</v>
      </c>
      <c r="E3182" t="s">
        <v>30</v>
      </c>
      <c r="F3182">
        <v>22302</v>
      </c>
      <c r="G3182">
        <v>40312</v>
      </c>
      <c r="H3182">
        <v>1.807550892296655</v>
      </c>
      <c r="I3182" t="str">
        <f>VLOOKUP($B3182&amp;$E3182,'Employee List'!$A:$E,5,0)</f>
        <v>E-1154</v>
      </c>
    </row>
    <row r="3183" spans="1:9" x14ac:dyDescent="0.35">
      <c r="A3183" t="s">
        <v>1257</v>
      </c>
      <c r="B3183" t="s">
        <v>79</v>
      </c>
      <c r="C3183" t="s">
        <v>354</v>
      </c>
      <c r="D3183" t="s">
        <v>1265</v>
      </c>
      <c r="E3183" t="s">
        <v>31</v>
      </c>
      <c r="F3183">
        <v>22458</v>
      </c>
      <c r="G3183">
        <v>24930</v>
      </c>
      <c r="H3183">
        <v>1.1100721346513491</v>
      </c>
      <c r="I3183" t="str">
        <f>VLOOKUP($B3183&amp;$E3183,'Employee List'!$A:$E,5,0)</f>
        <v>E-1154</v>
      </c>
    </row>
    <row r="3184" spans="1:9" x14ac:dyDescent="0.35">
      <c r="A3184" t="s">
        <v>1257</v>
      </c>
      <c r="B3184" t="s">
        <v>79</v>
      </c>
      <c r="C3184" t="s">
        <v>354</v>
      </c>
      <c r="D3184" t="s">
        <v>1260</v>
      </c>
      <c r="E3184" t="s">
        <v>29</v>
      </c>
      <c r="F3184">
        <v>116102</v>
      </c>
      <c r="G3184">
        <v>98640</v>
      </c>
      <c r="H3184">
        <v>0.84959776748031901</v>
      </c>
      <c r="I3184" t="str">
        <f>VLOOKUP($B3184&amp;$E3184,'Employee List'!$A:$E,5,0)</f>
        <v>E-1154</v>
      </c>
    </row>
    <row r="3185" spans="1:9" x14ac:dyDescent="0.35">
      <c r="A3185" t="s">
        <v>1257</v>
      </c>
      <c r="B3185" t="s">
        <v>79</v>
      </c>
      <c r="C3185" t="s">
        <v>354</v>
      </c>
      <c r="D3185" t="s">
        <v>1260</v>
      </c>
      <c r="E3185" t="s">
        <v>30</v>
      </c>
      <c r="F3185">
        <v>117863</v>
      </c>
      <c r="G3185">
        <v>194874</v>
      </c>
      <c r="H3185">
        <v>1.6533941949551598</v>
      </c>
      <c r="I3185" t="str">
        <f>VLOOKUP($B3185&amp;$E3185,'Employee List'!$A:$E,5,0)</f>
        <v>E-1154</v>
      </c>
    </row>
    <row r="3186" spans="1:9" x14ac:dyDescent="0.35">
      <c r="A3186" t="s">
        <v>1257</v>
      </c>
      <c r="B3186" t="s">
        <v>79</v>
      </c>
      <c r="C3186" t="s">
        <v>354</v>
      </c>
      <c r="D3186" t="s">
        <v>1260</v>
      </c>
      <c r="E3186" t="s">
        <v>31</v>
      </c>
      <c r="F3186">
        <v>133416</v>
      </c>
      <c r="G3186">
        <v>212869</v>
      </c>
      <c r="H3186">
        <v>1.595528272471068</v>
      </c>
      <c r="I3186" t="str">
        <f>VLOOKUP($B3186&amp;$E3186,'Employee List'!$A:$E,5,0)</f>
        <v>E-1154</v>
      </c>
    </row>
    <row r="3187" spans="1:9" x14ac:dyDescent="0.35">
      <c r="A3187" t="s">
        <v>1257</v>
      </c>
      <c r="B3187" t="s">
        <v>79</v>
      </c>
      <c r="C3187" t="s">
        <v>354</v>
      </c>
      <c r="D3187" t="s">
        <v>1261</v>
      </c>
      <c r="E3187" t="s">
        <v>29</v>
      </c>
      <c r="F3187">
        <v>105815</v>
      </c>
      <c r="G3187">
        <v>134331</v>
      </c>
      <c r="H3187">
        <v>1.2694892028540377</v>
      </c>
      <c r="I3187" t="str">
        <f>VLOOKUP($B3187&amp;$E3187,'Employee List'!$A:$E,5,0)</f>
        <v>E-1154</v>
      </c>
    </row>
    <row r="3188" spans="1:9" x14ac:dyDescent="0.35">
      <c r="A3188" t="s">
        <v>1257</v>
      </c>
      <c r="B3188" t="s">
        <v>79</v>
      </c>
      <c r="C3188" t="s">
        <v>354</v>
      </c>
      <c r="D3188" t="s">
        <v>1261</v>
      </c>
      <c r="E3188" t="s">
        <v>30</v>
      </c>
      <c r="F3188">
        <v>109405</v>
      </c>
      <c r="G3188">
        <v>121920</v>
      </c>
      <c r="H3188">
        <v>1.1143914811937297</v>
      </c>
      <c r="I3188" t="str">
        <f>VLOOKUP($B3188&amp;$E3188,'Employee List'!$A:$E,5,0)</f>
        <v>E-1154</v>
      </c>
    </row>
    <row r="3189" spans="1:9" x14ac:dyDescent="0.35">
      <c r="A3189" t="s">
        <v>1257</v>
      </c>
      <c r="B3189" t="s">
        <v>79</v>
      </c>
      <c r="C3189" t="s">
        <v>354</v>
      </c>
      <c r="D3189" t="s">
        <v>1261</v>
      </c>
      <c r="E3189" t="s">
        <v>31</v>
      </c>
      <c r="F3189">
        <v>113165</v>
      </c>
      <c r="G3189">
        <v>100543</v>
      </c>
      <c r="H3189">
        <v>0.88846374762514913</v>
      </c>
      <c r="I3189" t="str">
        <f>VLOOKUP($B3189&amp;$E3189,'Employee List'!$A:$E,5,0)</f>
        <v>E-1154</v>
      </c>
    </row>
    <row r="3190" spans="1:9" x14ac:dyDescent="0.35">
      <c r="A3190" t="s">
        <v>1257</v>
      </c>
      <c r="B3190" t="s">
        <v>79</v>
      </c>
      <c r="C3190" t="s">
        <v>354</v>
      </c>
      <c r="D3190" t="s">
        <v>1266</v>
      </c>
      <c r="E3190" t="s">
        <v>29</v>
      </c>
      <c r="F3190">
        <v>75083</v>
      </c>
      <c r="G3190">
        <v>103283</v>
      </c>
      <c r="H3190">
        <v>1.375584353315664</v>
      </c>
      <c r="I3190" t="str">
        <f>VLOOKUP($B3190&amp;$E3190,'Employee List'!$A:$E,5,0)</f>
        <v>E-1154</v>
      </c>
    </row>
    <row r="3191" spans="1:9" x14ac:dyDescent="0.35">
      <c r="A3191" t="s">
        <v>1257</v>
      </c>
      <c r="B3191" t="s">
        <v>79</v>
      </c>
      <c r="C3191" t="s">
        <v>354</v>
      </c>
      <c r="D3191" t="s">
        <v>1266</v>
      </c>
      <c r="E3191" t="s">
        <v>30</v>
      </c>
      <c r="F3191">
        <v>78497</v>
      </c>
      <c r="G3191">
        <v>85605</v>
      </c>
      <c r="H3191">
        <v>1.0905512312572454</v>
      </c>
      <c r="I3191" t="str">
        <f>VLOOKUP($B3191&amp;$E3191,'Employee List'!$A:$E,5,0)</f>
        <v>E-1154</v>
      </c>
    </row>
    <row r="3192" spans="1:9" x14ac:dyDescent="0.35">
      <c r="A3192" t="s">
        <v>1257</v>
      </c>
      <c r="B3192" t="s">
        <v>79</v>
      </c>
      <c r="C3192" t="s">
        <v>354</v>
      </c>
      <c r="D3192" t="s">
        <v>1266</v>
      </c>
      <c r="E3192" t="s">
        <v>31</v>
      </c>
      <c r="F3192">
        <v>76465</v>
      </c>
      <c r="G3192">
        <v>77146</v>
      </c>
      <c r="H3192">
        <v>1.0089060354410515</v>
      </c>
      <c r="I3192" t="str">
        <f>VLOOKUP($B3192&amp;$E3192,'Employee List'!$A:$E,5,0)</f>
        <v>E-1154</v>
      </c>
    </row>
    <row r="3193" spans="1:9" x14ac:dyDescent="0.35">
      <c r="A3193" t="s">
        <v>1257</v>
      </c>
      <c r="B3193" t="s">
        <v>79</v>
      </c>
      <c r="C3193" t="s">
        <v>354</v>
      </c>
      <c r="D3193" t="s">
        <v>1267</v>
      </c>
      <c r="E3193" t="s">
        <v>29</v>
      </c>
      <c r="F3193">
        <v>53525</v>
      </c>
      <c r="G3193">
        <v>38280</v>
      </c>
      <c r="H3193">
        <v>0.71517982251284451</v>
      </c>
      <c r="I3193" t="str">
        <f>VLOOKUP($B3193&amp;$E3193,'Employee List'!$A:$E,5,0)</f>
        <v>E-1154</v>
      </c>
    </row>
    <row r="3194" spans="1:9" x14ac:dyDescent="0.35">
      <c r="A3194" t="s">
        <v>1257</v>
      </c>
      <c r="B3194" t="s">
        <v>79</v>
      </c>
      <c r="C3194" t="s">
        <v>354</v>
      </c>
      <c r="D3194" t="s">
        <v>1267</v>
      </c>
      <c r="E3194" t="s">
        <v>30</v>
      </c>
      <c r="F3194">
        <v>53786</v>
      </c>
      <c r="G3194">
        <v>30939</v>
      </c>
      <c r="H3194">
        <v>0.57522403599449667</v>
      </c>
      <c r="I3194" t="str">
        <f>VLOOKUP($B3194&amp;$E3194,'Employee List'!$A:$E,5,0)</f>
        <v>E-1154</v>
      </c>
    </row>
    <row r="3195" spans="1:9" x14ac:dyDescent="0.35">
      <c r="A3195" t="s">
        <v>1257</v>
      </c>
      <c r="B3195" t="s">
        <v>79</v>
      </c>
      <c r="C3195" t="s">
        <v>354</v>
      </c>
      <c r="D3195" t="s">
        <v>1267</v>
      </c>
      <c r="E3195" t="s">
        <v>31</v>
      </c>
      <c r="F3195">
        <v>52427</v>
      </c>
      <c r="G3195">
        <v>38378</v>
      </c>
      <c r="H3195">
        <v>0.73202739046674425</v>
      </c>
      <c r="I3195" t="str">
        <f>VLOOKUP($B3195&amp;$E3195,'Employee List'!$A:$E,5,0)</f>
        <v>E-1154</v>
      </c>
    </row>
    <row r="3196" spans="1:9" x14ac:dyDescent="0.35">
      <c r="A3196" t="s">
        <v>1257</v>
      </c>
      <c r="B3196" t="s">
        <v>79</v>
      </c>
      <c r="C3196" t="s">
        <v>354</v>
      </c>
      <c r="D3196" t="s">
        <v>1268</v>
      </c>
      <c r="E3196" t="s">
        <v>29</v>
      </c>
      <c r="F3196">
        <v>15787</v>
      </c>
      <c r="G3196">
        <v>17417</v>
      </c>
      <c r="H3196">
        <v>1.1032495090897574</v>
      </c>
      <c r="I3196" t="str">
        <f>VLOOKUP($B3196&amp;$E3196,'Employee List'!$A:$E,5,0)</f>
        <v>E-1154</v>
      </c>
    </row>
    <row r="3197" spans="1:9" x14ac:dyDescent="0.35">
      <c r="A3197" t="s">
        <v>1257</v>
      </c>
      <c r="B3197" t="s">
        <v>79</v>
      </c>
      <c r="C3197" t="s">
        <v>354</v>
      </c>
      <c r="D3197" t="s">
        <v>1268</v>
      </c>
      <c r="E3197" t="s">
        <v>30</v>
      </c>
      <c r="F3197">
        <v>14157</v>
      </c>
      <c r="G3197">
        <v>13227</v>
      </c>
      <c r="H3197">
        <v>0.93430811612629794</v>
      </c>
      <c r="I3197" t="str">
        <f>VLOOKUP($B3197&amp;$E3197,'Employee List'!$A:$E,5,0)</f>
        <v>E-1154</v>
      </c>
    </row>
    <row r="3198" spans="1:9" x14ac:dyDescent="0.35">
      <c r="A3198" t="s">
        <v>1257</v>
      </c>
      <c r="B3198" t="s">
        <v>79</v>
      </c>
      <c r="C3198" t="s">
        <v>354</v>
      </c>
      <c r="D3198" t="s">
        <v>1268</v>
      </c>
      <c r="E3198" t="s">
        <v>31</v>
      </c>
      <c r="F3198">
        <v>14617</v>
      </c>
      <c r="G3198">
        <v>7536</v>
      </c>
      <c r="H3198">
        <v>0.51556406923445308</v>
      </c>
      <c r="I3198" t="str">
        <f>VLOOKUP($B3198&amp;$E3198,'Employee List'!$A:$E,5,0)</f>
        <v>E-1154</v>
      </c>
    </row>
    <row r="3199" spans="1:9" x14ac:dyDescent="0.35">
      <c r="A3199" t="s">
        <v>1257</v>
      </c>
      <c r="B3199" t="s">
        <v>79</v>
      </c>
      <c r="C3199" t="s">
        <v>354</v>
      </c>
      <c r="D3199" t="s">
        <v>1269</v>
      </c>
      <c r="E3199" t="s">
        <v>29</v>
      </c>
      <c r="F3199">
        <v>7292</v>
      </c>
      <c r="G3199">
        <v>21624</v>
      </c>
      <c r="H3199">
        <v>2.9654415798134943</v>
      </c>
      <c r="I3199" t="str">
        <f>VLOOKUP($B3199&amp;$E3199,'Employee List'!$A:$E,5,0)</f>
        <v>E-1154</v>
      </c>
    </row>
    <row r="3200" spans="1:9" x14ac:dyDescent="0.35">
      <c r="A3200" t="s">
        <v>1257</v>
      </c>
      <c r="B3200" t="s">
        <v>79</v>
      </c>
      <c r="C3200" t="s">
        <v>354</v>
      </c>
      <c r="D3200" t="s">
        <v>1269</v>
      </c>
      <c r="E3200" t="s">
        <v>30</v>
      </c>
      <c r="F3200">
        <v>4544</v>
      </c>
      <c r="G3200">
        <v>16097</v>
      </c>
      <c r="H3200">
        <v>3.542473591549296</v>
      </c>
      <c r="I3200" t="str">
        <f>VLOOKUP($B3200&amp;$E3200,'Employee List'!$A:$E,5,0)</f>
        <v>E-1154</v>
      </c>
    </row>
    <row r="3201" spans="1:9" x14ac:dyDescent="0.35">
      <c r="A3201" t="s">
        <v>1257</v>
      </c>
      <c r="B3201" t="s">
        <v>79</v>
      </c>
      <c r="C3201" t="s">
        <v>354</v>
      </c>
      <c r="D3201" t="s">
        <v>1269</v>
      </c>
      <c r="E3201" t="s">
        <v>31</v>
      </c>
      <c r="F3201">
        <v>6650</v>
      </c>
      <c r="G3201">
        <v>8616</v>
      </c>
      <c r="H3201">
        <v>1.2956390977443608</v>
      </c>
      <c r="I3201" t="str">
        <f>VLOOKUP($B3201&amp;$E3201,'Employee List'!$A:$E,5,0)</f>
        <v>E-1154</v>
      </c>
    </row>
    <row r="3202" spans="1:9" x14ac:dyDescent="0.35">
      <c r="A3202" t="s">
        <v>1257</v>
      </c>
      <c r="B3202" t="s">
        <v>79</v>
      </c>
      <c r="C3202" t="s">
        <v>354</v>
      </c>
      <c r="D3202" t="s">
        <v>1270</v>
      </c>
      <c r="E3202" t="s">
        <v>29</v>
      </c>
      <c r="F3202">
        <v>9680</v>
      </c>
      <c r="G3202">
        <v>15322</v>
      </c>
      <c r="H3202">
        <v>1.5828512396694214</v>
      </c>
      <c r="I3202" t="str">
        <f>VLOOKUP($B3202&amp;$E3202,'Employee List'!$A:$E,5,0)</f>
        <v>E-1154</v>
      </c>
    </row>
    <row r="3203" spans="1:9" x14ac:dyDescent="0.35">
      <c r="A3203" t="s">
        <v>1257</v>
      </c>
      <c r="B3203" t="s">
        <v>79</v>
      </c>
      <c r="C3203" t="s">
        <v>354</v>
      </c>
      <c r="D3203" t="s">
        <v>1270</v>
      </c>
      <c r="E3203" t="s">
        <v>30</v>
      </c>
      <c r="F3203">
        <v>14093</v>
      </c>
      <c r="G3203">
        <v>11708</v>
      </c>
      <c r="H3203">
        <v>0.83076704747037533</v>
      </c>
      <c r="I3203" t="str">
        <f>VLOOKUP($B3203&amp;$E3203,'Employee List'!$A:$E,5,0)</f>
        <v>E-1154</v>
      </c>
    </row>
    <row r="3204" spans="1:9" x14ac:dyDescent="0.35">
      <c r="A3204" t="s">
        <v>1257</v>
      </c>
      <c r="B3204" t="s">
        <v>79</v>
      </c>
      <c r="C3204" t="s">
        <v>354</v>
      </c>
      <c r="D3204" t="s">
        <v>1270</v>
      </c>
      <c r="E3204" t="s">
        <v>31</v>
      </c>
      <c r="F3204">
        <v>13337</v>
      </c>
      <c r="G3204">
        <v>10626</v>
      </c>
      <c r="H3204">
        <v>0.79673089900277427</v>
      </c>
      <c r="I3204" t="str">
        <f>VLOOKUP($B3204&amp;$E3204,'Employee List'!$A:$E,5,0)</f>
        <v>E-1154</v>
      </c>
    </row>
    <row r="3205" spans="1:9" x14ac:dyDescent="0.35">
      <c r="A3205" t="s">
        <v>1257</v>
      </c>
      <c r="B3205" t="s">
        <v>79</v>
      </c>
      <c r="C3205" t="s">
        <v>354</v>
      </c>
      <c r="D3205" t="s">
        <v>1271</v>
      </c>
      <c r="E3205" t="s">
        <v>29</v>
      </c>
      <c r="F3205">
        <v>24376</v>
      </c>
      <c r="G3205">
        <v>32450</v>
      </c>
      <c r="H3205">
        <v>1.3312274368231047</v>
      </c>
      <c r="I3205" t="str">
        <f>VLOOKUP($B3205&amp;$E3205,'Employee List'!$A:$E,5,0)</f>
        <v>E-1154</v>
      </c>
    </row>
    <row r="3206" spans="1:9" x14ac:dyDescent="0.35">
      <c r="A3206" t="s">
        <v>1257</v>
      </c>
      <c r="B3206" t="s">
        <v>79</v>
      </c>
      <c r="C3206" t="s">
        <v>354</v>
      </c>
      <c r="D3206" t="s">
        <v>1271</v>
      </c>
      <c r="E3206" t="s">
        <v>30</v>
      </c>
      <c r="F3206">
        <v>28367</v>
      </c>
      <c r="G3206">
        <v>22835</v>
      </c>
      <c r="H3206">
        <v>0.80498466528007895</v>
      </c>
      <c r="I3206" t="str">
        <f>VLOOKUP($B3206&amp;$E3206,'Employee List'!$A:$E,5,0)</f>
        <v>E-1154</v>
      </c>
    </row>
    <row r="3207" spans="1:9" x14ac:dyDescent="0.35">
      <c r="A3207" t="s">
        <v>1257</v>
      </c>
      <c r="B3207" t="s">
        <v>79</v>
      </c>
      <c r="C3207" t="s">
        <v>354</v>
      </c>
      <c r="D3207" t="s">
        <v>1271</v>
      </c>
      <c r="E3207" t="s">
        <v>31</v>
      </c>
      <c r="F3207">
        <v>27513</v>
      </c>
      <c r="G3207">
        <v>34812</v>
      </c>
      <c r="H3207">
        <v>1.2652927706902191</v>
      </c>
      <c r="I3207" t="str">
        <f>VLOOKUP($B3207&amp;$E3207,'Employee List'!$A:$E,5,0)</f>
        <v>E-1154</v>
      </c>
    </row>
    <row r="3208" spans="1:9" x14ac:dyDescent="0.35">
      <c r="A3208" t="s">
        <v>1257</v>
      </c>
      <c r="B3208" t="s">
        <v>79</v>
      </c>
      <c r="C3208" t="s">
        <v>354</v>
      </c>
      <c r="D3208" t="s">
        <v>1258</v>
      </c>
      <c r="E3208" t="s">
        <v>29</v>
      </c>
      <c r="F3208">
        <v>353424</v>
      </c>
      <c r="G3208">
        <v>297415</v>
      </c>
      <c r="H3208">
        <v>0.84152462764271807</v>
      </c>
      <c r="I3208" t="str">
        <f>VLOOKUP($B3208&amp;$E3208,'Employee List'!$A:$E,5,0)</f>
        <v>E-1154</v>
      </c>
    </row>
    <row r="3209" spans="1:9" x14ac:dyDescent="0.35">
      <c r="A3209" t="s">
        <v>1257</v>
      </c>
      <c r="B3209" t="s">
        <v>79</v>
      </c>
      <c r="C3209" t="s">
        <v>354</v>
      </c>
      <c r="D3209" t="s">
        <v>1258</v>
      </c>
      <c r="E3209" t="s">
        <v>30</v>
      </c>
      <c r="F3209">
        <v>344057</v>
      </c>
      <c r="G3209">
        <v>304750</v>
      </c>
      <c r="H3209">
        <v>0.88575439534728262</v>
      </c>
      <c r="I3209" t="str">
        <f>VLOOKUP($B3209&amp;$E3209,'Employee List'!$A:$E,5,0)</f>
        <v>E-1154</v>
      </c>
    </row>
    <row r="3210" spans="1:9" x14ac:dyDescent="0.35">
      <c r="A3210" t="s">
        <v>1257</v>
      </c>
      <c r="B3210" t="s">
        <v>79</v>
      </c>
      <c r="C3210" t="s">
        <v>354</v>
      </c>
      <c r="D3210" t="s">
        <v>1258</v>
      </c>
      <c r="E3210" t="s">
        <v>31</v>
      </c>
      <c r="F3210">
        <v>332173</v>
      </c>
      <c r="G3210">
        <v>277588</v>
      </c>
      <c r="H3210">
        <v>0.83567297763514792</v>
      </c>
      <c r="I3210" t="str">
        <f>VLOOKUP($B3210&amp;$E3210,'Employee List'!$A:$E,5,0)</f>
        <v>E-1154</v>
      </c>
    </row>
    <row r="3211" spans="1:9" x14ac:dyDescent="0.35">
      <c r="A3211" t="s">
        <v>1257</v>
      </c>
      <c r="B3211" t="s">
        <v>79</v>
      </c>
      <c r="C3211" t="s">
        <v>354</v>
      </c>
      <c r="D3211" t="s">
        <v>1272</v>
      </c>
      <c r="E3211" t="s">
        <v>29</v>
      </c>
      <c r="F3211">
        <v>21711</v>
      </c>
      <c r="G3211">
        <v>13496</v>
      </c>
      <c r="H3211">
        <v>0.62162037676753723</v>
      </c>
      <c r="I3211" t="str">
        <f>VLOOKUP($B3211&amp;$E3211,'Employee List'!$A:$E,5,0)</f>
        <v>E-1154</v>
      </c>
    </row>
    <row r="3212" spans="1:9" x14ac:dyDescent="0.35">
      <c r="A3212" t="s">
        <v>1257</v>
      </c>
      <c r="B3212" t="s">
        <v>79</v>
      </c>
      <c r="C3212" t="s">
        <v>354</v>
      </c>
      <c r="D3212" t="s">
        <v>1272</v>
      </c>
      <c r="E3212" t="s">
        <v>30</v>
      </c>
      <c r="F3212">
        <v>23261</v>
      </c>
      <c r="G3212">
        <v>24592</v>
      </c>
      <c r="H3212">
        <v>1.0572202398865054</v>
      </c>
      <c r="I3212" t="str">
        <f>VLOOKUP($B3212&amp;$E3212,'Employee List'!$A:$E,5,0)</f>
        <v>E-1154</v>
      </c>
    </row>
    <row r="3213" spans="1:9" x14ac:dyDescent="0.35">
      <c r="A3213" t="s">
        <v>1257</v>
      </c>
      <c r="B3213" t="s">
        <v>79</v>
      </c>
      <c r="C3213" t="s">
        <v>354</v>
      </c>
      <c r="D3213" t="s">
        <v>1272</v>
      </c>
      <c r="E3213" t="s">
        <v>31</v>
      </c>
      <c r="F3213">
        <v>24781</v>
      </c>
      <c r="G3213">
        <v>14004</v>
      </c>
      <c r="H3213">
        <v>0.56511036681328441</v>
      </c>
      <c r="I3213" t="str">
        <f>VLOOKUP($B3213&amp;$E3213,'Employee List'!$A:$E,5,0)</f>
        <v>E-1154</v>
      </c>
    </row>
    <row r="3214" spans="1:9" x14ac:dyDescent="0.35">
      <c r="A3214" t="s">
        <v>1257</v>
      </c>
      <c r="B3214" t="s">
        <v>79</v>
      </c>
      <c r="C3214" t="s">
        <v>354</v>
      </c>
      <c r="D3214" t="s">
        <v>1259</v>
      </c>
      <c r="E3214" t="s">
        <v>29</v>
      </c>
      <c r="F3214">
        <v>39212</v>
      </c>
      <c r="G3214">
        <v>36995</v>
      </c>
      <c r="H3214">
        <v>0.94346118535142298</v>
      </c>
      <c r="I3214" t="str">
        <f>VLOOKUP($B3214&amp;$E3214,'Employee List'!$A:$E,5,0)</f>
        <v>E-1154</v>
      </c>
    </row>
    <row r="3215" spans="1:9" x14ac:dyDescent="0.35">
      <c r="A3215" t="s">
        <v>1257</v>
      </c>
      <c r="B3215" t="s">
        <v>79</v>
      </c>
      <c r="C3215" t="s">
        <v>354</v>
      </c>
      <c r="D3215" t="s">
        <v>1259</v>
      </c>
      <c r="E3215" t="s">
        <v>30</v>
      </c>
      <c r="F3215">
        <v>41476</v>
      </c>
      <c r="G3215">
        <v>35072</v>
      </c>
      <c r="H3215">
        <v>0.84559745394927188</v>
      </c>
      <c r="I3215" t="str">
        <f>VLOOKUP($B3215&amp;$E3215,'Employee List'!$A:$E,5,0)</f>
        <v>E-1154</v>
      </c>
    </row>
    <row r="3216" spans="1:9" x14ac:dyDescent="0.35">
      <c r="A3216" t="s">
        <v>1257</v>
      </c>
      <c r="B3216" t="s">
        <v>79</v>
      </c>
      <c r="C3216" t="s">
        <v>354</v>
      </c>
      <c r="D3216" t="s">
        <v>1259</v>
      </c>
      <c r="E3216" t="s">
        <v>31</v>
      </c>
      <c r="F3216">
        <v>42900</v>
      </c>
      <c r="G3216">
        <v>42770</v>
      </c>
      <c r="H3216">
        <v>0.99696969696969695</v>
      </c>
      <c r="I3216" t="str">
        <f>VLOOKUP($B3216&amp;$E3216,'Employee List'!$A:$E,5,0)</f>
        <v>E-1154</v>
      </c>
    </row>
    <row r="3217" spans="1:9" x14ac:dyDescent="0.35">
      <c r="A3217" t="s">
        <v>1257</v>
      </c>
      <c r="B3217" t="s">
        <v>79</v>
      </c>
      <c r="C3217" t="s">
        <v>354</v>
      </c>
      <c r="D3217" t="s">
        <v>1273</v>
      </c>
      <c r="E3217" t="s">
        <v>29</v>
      </c>
      <c r="F3217">
        <v>6275</v>
      </c>
      <c r="G3217">
        <v>8694</v>
      </c>
      <c r="H3217">
        <v>1.3854980079681274</v>
      </c>
      <c r="I3217" t="str">
        <f>VLOOKUP($B3217&amp;$E3217,'Employee List'!$A:$E,5,0)</f>
        <v>E-1154</v>
      </c>
    </row>
    <row r="3218" spans="1:9" x14ac:dyDescent="0.35">
      <c r="A3218" t="s">
        <v>1257</v>
      </c>
      <c r="B3218" t="s">
        <v>79</v>
      </c>
      <c r="C3218" t="s">
        <v>354</v>
      </c>
      <c r="D3218" t="s">
        <v>1273</v>
      </c>
      <c r="E3218" t="s">
        <v>30</v>
      </c>
      <c r="F3218">
        <v>7524</v>
      </c>
      <c r="G3218">
        <v>5579</v>
      </c>
      <c r="H3218">
        <v>0.74149388623072832</v>
      </c>
      <c r="I3218" t="str">
        <f>VLOOKUP($B3218&amp;$E3218,'Employee List'!$A:$E,5,0)</f>
        <v>E-1154</v>
      </c>
    </row>
    <row r="3219" spans="1:9" x14ac:dyDescent="0.35">
      <c r="A3219" t="s">
        <v>1257</v>
      </c>
      <c r="B3219" t="s">
        <v>79</v>
      </c>
      <c r="C3219" t="s">
        <v>354</v>
      </c>
      <c r="D3219" t="s">
        <v>1273</v>
      </c>
      <c r="E3219" t="s">
        <v>31</v>
      </c>
      <c r="F3219">
        <v>6671</v>
      </c>
      <c r="G3219">
        <v>6677</v>
      </c>
      <c r="H3219">
        <v>1.000899415380003</v>
      </c>
      <c r="I3219" t="str">
        <f>VLOOKUP($B3219&amp;$E3219,'Employee List'!$A:$E,5,0)</f>
        <v>E-1154</v>
      </c>
    </row>
    <row r="3220" spans="1:9" x14ac:dyDescent="0.35">
      <c r="A3220" t="s">
        <v>1257</v>
      </c>
      <c r="B3220" t="s">
        <v>79</v>
      </c>
      <c r="C3220" t="s">
        <v>354</v>
      </c>
      <c r="D3220" t="s">
        <v>1275</v>
      </c>
      <c r="E3220" t="s">
        <v>29</v>
      </c>
      <c r="F3220">
        <v>4378</v>
      </c>
      <c r="G3220">
        <v>3752</v>
      </c>
      <c r="H3220">
        <v>0.85701233439926905</v>
      </c>
      <c r="I3220" t="str">
        <f>VLOOKUP($B3220&amp;$E3220,'Employee List'!$A:$E,5,0)</f>
        <v>E-1154</v>
      </c>
    </row>
    <row r="3221" spans="1:9" x14ac:dyDescent="0.35">
      <c r="A3221" t="s">
        <v>1257</v>
      </c>
      <c r="B3221" t="s">
        <v>79</v>
      </c>
      <c r="C3221" t="s">
        <v>354</v>
      </c>
      <c r="D3221" t="s">
        <v>1275</v>
      </c>
      <c r="E3221" t="s">
        <v>30</v>
      </c>
      <c r="F3221">
        <v>7002</v>
      </c>
      <c r="G3221">
        <v>3830</v>
      </c>
      <c r="H3221">
        <v>0.54698657526421024</v>
      </c>
      <c r="I3221" t="str">
        <f>VLOOKUP($B3221&amp;$E3221,'Employee List'!$A:$E,5,0)</f>
        <v>E-1154</v>
      </c>
    </row>
    <row r="3222" spans="1:9" x14ac:dyDescent="0.35">
      <c r="A3222" t="s">
        <v>1257</v>
      </c>
      <c r="B3222" t="s">
        <v>79</v>
      </c>
      <c r="C3222" t="s">
        <v>354</v>
      </c>
      <c r="D3222" t="s">
        <v>1275</v>
      </c>
      <c r="E3222" t="s">
        <v>31</v>
      </c>
      <c r="F3222">
        <v>7914</v>
      </c>
      <c r="G3222">
        <v>7362</v>
      </c>
      <c r="H3222">
        <v>0.93025018953752847</v>
      </c>
      <c r="I3222" t="str">
        <f>VLOOKUP($B3222&amp;$E3222,'Employee List'!$A:$E,5,0)</f>
        <v>E-1154</v>
      </c>
    </row>
    <row r="3223" spans="1:9" x14ac:dyDescent="0.35">
      <c r="A3223" t="s">
        <v>1257</v>
      </c>
      <c r="B3223" t="s">
        <v>79</v>
      </c>
      <c r="C3223" t="s">
        <v>354</v>
      </c>
      <c r="D3223" t="s">
        <v>1276</v>
      </c>
      <c r="E3223" t="s">
        <v>29</v>
      </c>
      <c r="F3223">
        <v>2914</v>
      </c>
      <c r="G3223">
        <v>10861</v>
      </c>
      <c r="H3223">
        <v>3.7271791352093344</v>
      </c>
      <c r="I3223" t="str">
        <f>VLOOKUP($B3223&amp;$E3223,'Employee List'!$A:$E,5,0)</f>
        <v>E-1154</v>
      </c>
    </row>
    <row r="3224" spans="1:9" x14ac:dyDescent="0.35">
      <c r="A3224" t="s">
        <v>1257</v>
      </c>
      <c r="B3224" t="s">
        <v>79</v>
      </c>
      <c r="C3224" t="s">
        <v>354</v>
      </c>
      <c r="D3224" t="s">
        <v>1276</v>
      </c>
      <c r="E3224" t="s">
        <v>30</v>
      </c>
      <c r="F3224">
        <v>4087</v>
      </c>
      <c r="G3224">
        <v>4706</v>
      </c>
      <c r="H3224">
        <v>1.1514558355762172</v>
      </c>
      <c r="I3224" t="str">
        <f>VLOOKUP($B3224&amp;$E3224,'Employee List'!$A:$E,5,0)</f>
        <v>E-1154</v>
      </c>
    </row>
    <row r="3225" spans="1:9" x14ac:dyDescent="0.35">
      <c r="A3225" t="s">
        <v>1257</v>
      </c>
      <c r="B3225" t="s">
        <v>79</v>
      </c>
      <c r="C3225" t="s">
        <v>354</v>
      </c>
      <c r="D3225" t="s">
        <v>1276</v>
      </c>
      <c r="E3225" t="s">
        <v>31</v>
      </c>
      <c r="F3225">
        <v>6411</v>
      </c>
      <c r="G3225">
        <v>2249</v>
      </c>
      <c r="H3225">
        <v>0.35080330681640931</v>
      </c>
      <c r="I3225" t="str">
        <f>VLOOKUP($B3225&amp;$E3225,'Employee List'!$A:$E,5,0)</f>
        <v>E-1154</v>
      </c>
    </row>
    <row r="3226" spans="1:9" x14ac:dyDescent="0.35">
      <c r="A3226" t="s">
        <v>1257</v>
      </c>
      <c r="B3226" t="s">
        <v>79</v>
      </c>
      <c r="C3226" t="s">
        <v>354</v>
      </c>
      <c r="D3226" t="s">
        <v>1277</v>
      </c>
      <c r="E3226" t="s">
        <v>29</v>
      </c>
      <c r="F3226">
        <v>11564</v>
      </c>
      <c r="G3226">
        <v>14641</v>
      </c>
      <c r="H3226">
        <v>1.2660843998616396</v>
      </c>
      <c r="I3226" t="str">
        <f>VLOOKUP($B3226&amp;$E3226,'Employee List'!$A:$E,5,0)</f>
        <v>E-1154</v>
      </c>
    </row>
    <row r="3227" spans="1:9" x14ac:dyDescent="0.35">
      <c r="A3227" t="s">
        <v>1257</v>
      </c>
      <c r="B3227" t="s">
        <v>79</v>
      </c>
      <c r="C3227" t="s">
        <v>354</v>
      </c>
      <c r="D3227" t="s">
        <v>1277</v>
      </c>
      <c r="E3227" t="s">
        <v>30</v>
      </c>
      <c r="F3227">
        <v>13423</v>
      </c>
      <c r="G3227">
        <v>7373</v>
      </c>
      <c r="H3227">
        <v>0.54928108470535653</v>
      </c>
      <c r="I3227" t="str">
        <f>VLOOKUP($B3227&amp;$E3227,'Employee List'!$A:$E,5,0)</f>
        <v>E-1154</v>
      </c>
    </row>
    <row r="3228" spans="1:9" x14ac:dyDescent="0.35">
      <c r="A3228" t="s">
        <v>1257</v>
      </c>
      <c r="B3228" t="s">
        <v>79</v>
      </c>
      <c r="C3228" t="s">
        <v>354</v>
      </c>
      <c r="D3228" t="s">
        <v>1277</v>
      </c>
      <c r="E3228" t="s">
        <v>31</v>
      </c>
      <c r="F3228">
        <v>10834</v>
      </c>
      <c r="G3228">
        <v>11318</v>
      </c>
      <c r="H3228">
        <v>1.0446741738969909</v>
      </c>
      <c r="I3228" t="str">
        <f>VLOOKUP($B3228&amp;$E3228,'Employee List'!$A:$E,5,0)</f>
        <v>E-1154</v>
      </c>
    </row>
    <row r="3229" spans="1:9" x14ac:dyDescent="0.35">
      <c r="A3229" t="s">
        <v>1257</v>
      </c>
      <c r="B3229" t="s">
        <v>79</v>
      </c>
      <c r="C3229" t="s">
        <v>354</v>
      </c>
      <c r="D3229" t="s">
        <v>1278</v>
      </c>
      <c r="E3229" t="s">
        <v>29</v>
      </c>
      <c r="F3229">
        <v>63433</v>
      </c>
      <c r="G3229">
        <v>57408</v>
      </c>
      <c r="H3229">
        <v>0.90501789289486545</v>
      </c>
      <c r="I3229" t="str">
        <f>VLOOKUP($B3229&amp;$E3229,'Employee List'!$A:$E,5,0)</f>
        <v>E-1154</v>
      </c>
    </row>
    <row r="3230" spans="1:9" x14ac:dyDescent="0.35">
      <c r="A3230" t="s">
        <v>1257</v>
      </c>
      <c r="B3230" t="s">
        <v>79</v>
      </c>
      <c r="C3230" t="s">
        <v>354</v>
      </c>
      <c r="D3230" t="s">
        <v>1278</v>
      </c>
      <c r="E3230" t="s">
        <v>30</v>
      </c>
      <c r="F3230">
        <v>62435</v>
      </c>
      <c r="G3230">
        <v>48077</v>
      </c>
      <c r="H3230">
        <v>0.77003283414751345</v>
      </c>
      <c r="I3230" t="str">
        <f>VLOOKUP($B3230&amp;$E3230,'Employee List'!$A:$E,5,0)</f>
        <v>E-1154</v>
      </c>
    </row>
    <row r="3231" spans="1:9" x14ac:dyDescent="0.35">
      <c r="A3231" t="s">
        <v>1257</v>
      </c>
      <c r="B3231" t="s">
        <v>79</v>
      </c>
      <c r="C3231" t="s">
        <v>354</v>
      </c>
      <c r="D3231" t="s">
        <v>1278</v>
      </c>
      <c r="E3231" t="s">
        <v>31</v>
      </c>
      <c r="F3231">
        <v>62770</v>
      </c>
      <c r="G3231">
        <v>32157</v>
      </c>
      <c r="H3231">
        <v>0.51229886888641074</v>
      </c>
      <c r="I3231" t="str">
        <f>VLOOKUP($B3231&amp;$E3231,'Employee List'!$A:$E,5,0)</f>
        <v>E-1154</v>
      </c>
    </row>
    <row r="3232" spans="1:9" x14ac:dyDescent="0.35">
      <c r="A3232" t="s">
        <v>1257</v>
      </c>
      <c r="B3232" t="s">
        <v>79</v>
      </c>
      <c r="C3232" t="s">
        <v>354</v>
      </c>
      <c r="D3232" t="s">
        <v>1279</v>
      </c>
      <c r="E3232" t="s">
        <v>29</v>
      </c>
      <c r="F3232">
        <v>3541</v>
      </c>
      <c r="G3232">
        <v>4549</v>
      </c>
      <c r="H3232">
        <v>1.2846653487715334</v>
      </c>
      <c r="I3232" t="str">
        <f>VLOOKUP($B3232&amp;$E3232,'Employee List'!$A:$E,5,0)</f>
        <v>E-1154</v>
      </c>
    </row>
    <row r="3233" spans="1:9" x14ac:dyDescent="0.35">
      <c r="A3233" t="s">
        <v>1257</v>
      </c>
      <c r="B3233" t="s">
        <v>79</v>
      </c>
      <c r="C3233" t="s">
        <v>354</v>
      </c>
      <c r="D3233" t="s">
        <v>1279</v>
      </c>
      <c r="E3233" t="s">
        <v>30</v>
      </c>
      <c r="F3233">
        <v>3955</v>
      </c>
      <c r="G3233">
        <v>3973</v>
      </c>
      <c r="H3233">
        <v>1.004551201011378</v>
      </c>
      <c r="I3233" t="str">
        <f>VLOOKUP($B3233&amp;$E3233,'Employee List'!$A:$E,5,0)</f>
        <v>E-1154</v>
      </c>
    </row>
    <row r="3234" spans="1:9" x14ac:dyDescent="0.35">
      <c r="A3234" t="s">
        <v>1257</v>
      </c>
      <c r="B3234" t="s">
        <v>79</v>
      </c>
      <c r="C3234" t="s">
        <v>354</v>
      </c>
      <c r="D3234" t="s">
        <v>1279</v>
      </c>
      <c r="E3234" t="s">
        <v>31</v>
      </c>
      <c r="F3234">
        <v>4442</v>
      </c>
      <c r="G3234">
        <v>2306</v>
      </c>
      <c r="H3234">
        <v>0.51913552453849621</v>
      </c>
      <c r="I3234" t="str">
        <f>VLOOKUP($B3234&amp;$E3234,'Employee List'!$A:$E,5,0)</f>
        <v>E-1154</v>
      </c>
    </row>
    <row r="3235" spans="1:9" x14ac:dyDescent="0.35">
      <c r="A3235" t="s">
        <v>1257</v>
      </c>
      <c r="B3235" t="s">
        <v>79</v>
      </c>
      <c r="C3235" t="s">
        <v>354</v>
      </c>
      <c r="D3235" t="s">
        <v>1280</v>
      </c>
      <c r="E3235" t="s">
        <v>29</v>
      </c>
      <c r="F3235">
        <v>12944</v>
      </c>
      <c r="G3235">
        <v>5341</v>
      </c>
      <c r="H3235">
        <v>0.41262360939431397</v>
      </c>
      <c r="I3235" t="str">
        <f>VLOOKUP($B3235&amp;$E3235,'Employee List'!$A:$E,5,0)</f>
        <v>E-1154</v>
      </c>
    </row>
    <row r="3236" spans="1:9" x14ac:dyDescent="0.35">
      <c r="A3236" t="s">
        <v>1257</v>
      </c>
      <c r="B3236" t="s">
        <v>79</v>
      </c>
      <c r="C3236" t="s">
        <v>354</v>
      </c>
      <c r="D3236" t="s">
        <v>1280</v>
      </c>
      <c r="E3236" t="s">
        <v>30</v>
      </c>
      <c r="F3236">
        <v>11620</v>
      </c>
      <c r="G3236">
        <v>5490</v>
      </c>
      <c r="H3236">
        <v>0.47246127366609292</v>
      </c>
      <c r="I3236" t="str">
        <f>VLOOKUP($B3236&amp;$E3236,'Employee List'!$A:$E,5,0)</f>
        <v>E-1154</v>
      </c>
    </row>
    <row r="3237" spans="1:9" x14ac:dyDescent="0.35">
      <c r="A3237" t="s">
        <v>1257</v>
      </c>
      <c r="B3237" t="s">
        <v>79</v>
      </c>
      <c r="C3237" t="s">
        <v>354</v>
      </c>
      <c r="D3237" t="s">
        <v>1280</v>
      </c>
      <c r="E3237" t="s">
        <v>31</v>
      </c>
      <c r="F3237">
        <v>13060</v>
      </c>
      <c r="G3237">
        <v>5726</v>
      </c>
      <c r="H3237">
        <v>0.43843797856049005</v>
      </c>
      <c r="I3237" t="str">
        <f>VLOOKUP($B3237&amp;$E3237,'Employee List'!$A:$E,5,0)</f>
        <v>E-1154</v>
      </c>
    </row>
    <row r="3238" spans="1:9" x14ac:dyDescent="0.35">
      <c r="A3238" t="s">
        <v>1257</v>
      </c>
      <c r="B3238" t="s">
        <v>79</v>
      </c>
      <c r="C3238" t="s">
        <v>354</v>
      </c>
      <c r="D3238" t="s">
        <v>1262</v>
      </c>
      <c r="E3238" t="s">
        <v>29</v>
      </c>
      <c r="F3238">
        <v>32583</v>
      </c>
      <c r="G3238">
        <v>46768</v>
      </c>
      <c r="H3238">
        <v>1.435349722247798</v>
      </c>
      <c r="I3238" t="str">
        <f>VLOOKUP($B3238&amp;$E3238,'Employee List'!$A:$E,5,0)</f>
        <v>E-1154</v>
      </c>
    </row>
    <row r="3239" spans="1:9" x14ac:dyDescent="0.35">
      <c r="A3239" t="s">
        <v>1257</v>
      </c>
      <c r="B3239" t="s">
        <v>79</v>
      </c>
      <c r="C3239" t="s">
        <v>354</v>
      </c>
      <c r="D3239" t="s">
        <v>1262</v>
      </c>
      <c r="E3239" t="s">
        <v>30</v>
      </c>
      <c r="F3239">
        <v>33725</v>
      </c>
      <c r="G3239">
        <v>40015</v>
      </c>
      <c r="H3239">
        <v>1.1865085248332097</v>
      </c>
      <c r="I3239" t="str">
        <f>VLOOKUP($B3239&amp;$E3239,'Employee List'!$A:$E,5,0)</f>
        <v>E-1154</v>
      </c>
    </row>
    <row r="3240" spans="1:9" x14ac:dyDescent="0.35">
      <c r="A3240" t="s">
        <v>1257</v>
      </c>
      <c r="B3240" t="s">
        <v>79</v>
      </c>
      <c r="C3240" t="s">
        <v>354</v>
      </c>
      <c r="D3240" t="s">
        <v>1262</v>
      </c>
      <c r="E3240" t="s">
        <v>31</v>
      </c>
      <c r="F3240">
        <v>37767</v>
      </c>
      <c r="G3240">
        <v>41760</v>
      </c>
      <c r="H3240">
        <v>1.1057272221780921</v>
      </c>
      <c r="I3240" t="str">
        <f>VLOOKUP($B3240&amp;$E3240,'Employee List'!$A:$E,5,0)</f>
        <v>E-1154</v>
      </c>
    </row>
    <row r="3241" spans="1:9" x14ac:dyDescent="0.35">
      <c r="A3241" t="s">
        <v>1257</v>
      </c>
      <c r="B3241" t="s">
        <v>79</v>
      </c>
      <c r="C3241" t="s">
        <v>354</v>
      </c>
      <c r="D3241" t="s">
        <v>1282</v>
      </c>
      <c r="E3241" t="s">
        <v>29</v>
      </c>
      <c r="F3241">
        <v>2809</v>
      </c>
      <c r="G3241">
        <v>13673</v>
      </c>
      <c r="H3241">
        <v>4.8675685297258813</v>
      </c>
      <c r="I3241" t="str">
        <f>VLOOKUP($B3241&amp;$E3241,'Employee List'!$A:$E,5,0)</f>
        <v>E-1154</v>
      </c>
    </row>
    <row r="3242" spans="1:9" x14ac:dyDescent="0.35">
      <c r="A3242" t="s">
        <v>1257</v>
      </c>
      <c r="B3242" t="s">
        <v>79</v>
      </c>
      <c r="C3242" t="s">
        <v>354</v>
      </c>
      <c r="D3242" t="s">
        <v>1282</v>
      </c>
      <c r="E3242" t="s">
        <v>30</v>
      </c>
      <c r="F3242">
        <v>3433</v>
      </c>
      <c r="G3242">
        <v>8275</v>
      </c>
      <c r="H3242">
        <v>2.4104281969123216</v>
      </c>
      <c r="I3242" t="str">
        <f>VLOOKUP($B3242&amp;$E3242,'Employee List'!$A:$E,5,0)</f>
        <v>E-1154</v>
      </c>
    </row>
    <row r="3243" spans="1:9" x14ac:dyDescent="0.35">
      <c r="A3243" t="s">
        <v>1257</v>
      </c>
      <c r="B3243" t="s">
        <v>79</v>
      </c>
      <c r="C3243" t="s">
        <v>354</v>
      </c>
      <c r="D3243" t="s">
        <v>1281</v>
      </c>
      <c r="E3243" t="s">
        <v>29</v>
      </c>
      <c r="F3243">
        <v>3415</v>
      </c>
      <c r="G3243">
        <v>3838</v>
      </c>
      <c r="H3243">
        <v>1.1238653001464129</v>
      </c>
      <c r="I3243" t="str">
        <f>VLOOKUP($B3243&amp;$E3243,'Employee List'!$A:$E,5,0)</f>
        <v>E-1154</v>
      </c>
    </row>
    <row r="3244" spans="1:9" x14ac:dyDescent="0.35">
      <c r="A3244" t="s">
        <v>1257</v>
      </c>
      <c r="B3244" t="s">
        <v>79</v>
      </c>
      <c r="C3244" t="s">
        <v>354</v>
      </c>
      <c r="D3244" t="s">
        <v>1281</v>
      </c>
      <c r="E3244" t="s">
        <v>30</v>
      </c>
      <c r="F3244">
        <v>4016</v>
      </c>
      <c r="G3244">
        <v>1703</v>
      </c>
      <c r="H3244">
        <v>0.42405378486055778</v>
      </c>
      <c r="I3244" t="str">
        <f>VLOOKUP($B3244&amp;$E3244,'Employee List'!$A:$E,5,0)</f>
        <v>E-1154</v>
      </c>
    </row>
    <row r="3245" spans="1:9" x14ac:dyDescent="0.35">
      <c r="A3245" t="s">
        <v>1257</v>
      </c>
      <c r="B3245" t="s">
        <v>79</v>
      </c>
      <c r="C3245" t="s">
        <v>354</v>
      </c>
      <c r="D3245" t="s">
        <v>1281</v>
      </c>
      <c r="E3245" t="s">
        <v>31</v>
      </c>
      <c r="F3245">
        <v>4920</v>
      </c>
      <c r="G3245">
        <v>6361</v>
      </c>
      <c r="H3245">
        <v>1.2928861788617887</v>
      </c>
      <c r="I3245" t="str">
        <f>VLOOKUP($B3245&amp;$E3245,'Employee List'!$A:$E,5,0)</f>
        <v>E-1154</v>
      </c>
    </row>
    <row r="3246" spans="1:9" x14ac:dyDescent="0.35">
      <c r="A3246" t="s">
        <v>1257</v>
      </c>
      <c r="B3246" t="s">
        <v>80</v>
      </c>
      <c r="C3246" t="s">
        <v>354</v>
      </c>
      <c r="D3246" t="s">
        <v>1274</v>
      </c>
      <c r="E3246" t="s">
        <v>29</v>
      </c>
      <c r="F3246">
        <v>15834</v>
      </c>
      <c r="G3246">
        <v>14755</v>
      </c>
      <c r="H3246">
        <v>0.93185550082101809</v>
      </c>
      <c r="I3246" t="str">
        <f>VLOOKUP($B3246&amp;$E3246,'Employee List'!$A:$E,5,0)</f>
        <v>E-1155</v>
      </c>
    </row>
    <row r="3247" spans="1:9" x14ac:dyDescent="0.35">
      <c r="A3247" t="s">
        <v>1257</v>
      </c>
      <c r="B3247" t="s">
        <v>80</v>
      </c>
      <c r="C3247" t="s">
        <v>354</v>
      </c>
      <c r="D3247" t="s">
        <v>1274</v>
      </c>
      <c r="E3247" t="s">
        <v>30</v>
      </c>
      <c r="F3247">
        <v>17729</v>
      </c>
      <c r="G3247">
        <v>15442</v>
      </c>
      <c r="H3247">
        <v>0.87100231259518301</v>
      </c>
      <c r="I3247" t="str">
        <f>VLOOKUP($B3247&amp;$E3247,'Employee List'!$A:$E,5,0)</f>
        <v>E-1155</v>
      </c>
    </row>
    <row r="3248" spans="1:9" x14ac:dyDescent="0.35">
      <c r="A3248" t="s">
        <v>1257</v>
      </c>
      <c r="B3248" t="s">
        <v>80</v>
      </c>
      <c r="C3248" t="s">
        <v>354</v>
      </c>
      <c r="D3248" t="s">
        <v>1274</v>
      </c>
      <c r="E3248" t="s">
        <v>31</v>
      </c>
      <c r="F3248">
        <v>18056</v>
      </c>
      <c r="G3248">
        <v>10470</v>
      </c>
      <c r="H3248">
        <v>0.57986264953478073</v>
      </c>
      <c r="I3248" t="str">
        <f>VLOOKUP($B3248&amp;$E3248,'Employee List'!$A:$E,5,0)</f>
        <v>E-1155</v>
      </c>
    </row>
    <row r="3249" spans="1:9" x14ac:dyDescent="0.35">
      <c r="A3249" t="s">
        <v>1257</v>
      </c>
      <c r="B3249" t="s">
        <v>80</v>
      </c>
      <c r="C3249" t="s">
        <v>354</v>
      </c>
      <c r="D3249" t="s">
        <v>1263</v>
      </c>
      <c r="E3249" t="s">
        <v>29</v>
      </c>
      <c r="F3249">
        <v>34284</v>
      </c>
      <c r="G3249">
        <v>1712</v>
      </c>
      <c r="H3249">
        <v>4.9935830124839577E-2</v>
      </c>
      <c r="I3249" t="str">
        <f>VLOOKUP($B3249&amp;$E3249,'Employee List'!$A:$E,5,0)</f>
        <v>E-1155</v>
      </c>
    </row>
    <row r="3250" spans="1:9" x14ac:dyDescent="0.35">
      <c r="A3250" t="s">
        <v>1257</v>
      </c>
      <c r="B3250" t="s">
        <v>80</v>
      </c>
      <c r="C3250" t="s">
        <v>354</v>
      </c>
      <c r="D3250" t="s">
        <v>1263</v>
      </c>
      <c r="E3250" t="s">
        <v>30</v>
      </c>
      <c r="F3250">
        <v>35290</v>
      </c>
      <c r="G3250">
        <v>1105</v>
      </c>
      <c r="H3250">
        <v>3.131198639841315E-2</v>
      </c>
      <c r="I3250" t="str">
        <f>VLOOKUP($B3250&amp;$E3250,'Employee List'!$A:$E,5,0)</f>
        <v>E-1155</v>
      </c>
    </row>
    <row r="3251" spans="1:9" x14ac:dyDescent="0.35">
      <c r="A3251" t="s">
        <v>1257</v>
      </c>
      <c r="B3251" t="s">
        <v>80</v>
      </c>
      <c r="C3251" t="s">
        <v>354</v>
      </c>
      <c r="D3251" t="s">
        <v>1263</v>
      </c>
      <c r="E3251" t="s">
        <v>31</v>
      </c>
      <c r="F3251">
        <v>37002</v>
      </c>
      <c r="G3251">
        <v>4664</v>
      </c>
      <c r="H3251">
        <v>0.12604724068969245</v>
      </c>
      <c r="I3251" t="str">
        <f>VLOOKUP($B3251&amp;$E3251,'Employee List'!$A:$E,5,0)</f>
        <v>E-1155</v>
      </c>
    </row>
    <row r="3252" spans="1:9" x14ac:dyDescent="0.35">
      <c r="A3252" t="s">
        <v>1257</v>
      </c>
      <c r="B3252" t="s">
        <v>80</v>
      </c>
      <c r="C3252" t="s">
        <v>354</v>
      </c>
      <c r="D3252" t="s">
        <v>1264</v>
      </c>
      <c r="E3252" t="s">
        <v>29</v>
      </c>
      <c r="F3252">
        <v>3990</v>
      </c>
      <c r="G3252">
        <v>16611</v>
      </c>
      <c r="H3252">
        <v>4.1631578947368419</v>
      </c>
      <c r="I3252" t="str">
        <f>VLOOKUP($B3252&amp;$E3252,'Employee List'!$A:$E,5,0)</f>
        <v>E-1155</v>
      </c>
    </row>
    <row r="3253" spans="1:9" x14ac:dyDescent="0.35">
      <c r="A3253" t="s">
        <v>1257</v>
      </c>
      <c r="B3253" t="s">
        <v>80</v>
      </c>
      <c r="C3253" t="s">
        <v>354</v>
      </c>
      <c r="D3253" t="s">
        <v>1264</v>
      </c>
      <c r="E3253" t="s">
        <v>30</v>
      </c>
      <c r="F3253">
        <v>2330</v>
      </c>
      <c r="G3253">
        <v>24409</v>
      </c>
      <c r="H3253">
        <v>10.475965665236052</v>
      </c>
      <c r="I3253" t="str">
        <f>VLOOKUP($B3253&amp;$E3253,'Employee List'!$A:$E,5,0)</f>
        <v>E-1155</v>
      </c>
    </row>
    <row r="3254" spans="1:9" x14ac:dyDescent="0.35">
      <c r="A3254" t="s">
        <v>1257</v>
      </c>
      <c r="B3254" t="s">
        <v>80</v>
      </c>
      <c r="C3254" t="s">
        <v>354</v>
      </c>
      <c r="D3254" t="s">
        <v>1264</v>
      </c>
      <c r="E3254" t="s">
        <v>31</v>
      </c>
      <c r="F3254">
        <v>4104</v>
      </c>
      <c r="G3254">
        <v>1434</v>
      </c>
      <c r="H3254">
        <v>0.34941520467836257</v>
      </c>
      <c r="I3254" t="str">
        <f>VLOOKUP($B3254&amp;$E3254,'Employee List'!$A:$E,5,0)</f>
        <v>E-1155</v>
      </c>
    </row>
    <row r="3255" spans="1:9" x14ac:dyDescent="0.35">
      <c r="A3255" t="s">
        <v>1257</v>
      </c>
      <c r="B3255" t="s">
        <v>80</v>
      </c>
      <c r="C3255" t="s">
        <v>354</v>
      </c>
      <c r="D3255" t="s">
        <v>1265</v>
      </c>
      <c r="E3255" t="s">
        <v>29</v>
      </c>
      <c r="F3255">
        <v>9941</v>
      </c>
      <c r="G3255">
        <v>19400</v>
      </c>
      <c r="H3255">
        <v>1.9515139321999799</v>
      </c>
      <c r="I3255" t="str">
        <f>VLOOKUP($B3255&amp;$E3255,'Employee List'!$A:$E,5,0)</f>
        <v>E-1155</v>
      </c>
    </row>
    <row r="3256" spans="1:9" x14ac:dyDescent="0.35">
      <c r="A3256" t="s">
        <v>1257</v>
      </c>
      <c r="B3256" t="s">
        <v>80</v>
      </c>
      <c r="C3256" t="s">
        <v>354</v>
      </c>
      <c r="D3256" t="s">
        <v>1265</v>
      </c>
      <c r="E3256" t="s">
        <v>30</v>
      </c>
      <c r="F3256">
        <v>6432</v>
      </c>
      <c r="G3256">
        <v>23648</v>
      </c>
      <c r="H3256">
        <v>3.6766169154228856</v>
      </c>
      <c r="I3256" t="str">
        <f>VLOOKUP($B3256&amp;$E3256,'Employee List'!$A:$E,5,0)</f>
        <v>E-1155</v>
      </c>
    </row>
    <row r="3257" spans="1:9" x14ac:dyDescent="0.35">
      <c r="A3257" t="s">
        <v>1257</v>
      </c>
      <c r="B3257" t="s">
        <v>80</v>
      </c>
      <c r="C3257" t="s">
        <v>354</v>
      </c>
      <c r="D3257" t="s">
        <v>1265</v>
      </c>
      <c r="E3257" t="s">
        <v>31</v>
      </c>
      <c r="F3257">
        <v>7540</v>
      </c>
      <c r="G3257">
        <v>14511</v>
      </c>
      <c r="H3257">
        <v>1.9245358090185676</v>
      </c>
      <c r="I3257" t="str">
        <f>VLOOKUP($B3257&amp;$E3257,'Employee List'!$A:$E,5,0)</f>
        <v>E-1155</v>
      </c>
    </row>
    <row r="3258" spans="1:9" x14ac:dyDescent="0.35">
      <c r="A3258" t="s">
        <v>1257</v>
      </c>
      <c r="B3258" t="s">
        <v>80</v>
      </c>
      <c r="C3258" t="s">
        <v>354</v>
      </c>
      <c r="D3258" t="s">
        <v>1260</v>
      </c>
      <c r="E3258" t="s">
        <v>29</v>
      </c>
      <c r="F3258">
        <v>127823</v>
      </c>
      <c r="G3258">
        <v>84472</v>
      </c>
      <c r="H3258">
        <v>0.66085133348458414</v>
      </c>
      <c r="I3258" t="str">
        <f>VLOOKUP($B3258&amp;$E3258,'Employee List'!$A:$E,5,0)</f>
        <v>E-1155</v>
      </c>
    </row>
    <row r="3259" spans="1:9" x14ac:dyDescent="0.35">
      <c r="A3259" t="s">
        <v>1257</v>
      </c>
      <c r="B3259" t="s">
        <v>80</v>
      </c>
      <c r="C3259" t="s">
        <v>354</v>
      </c>
      <c r="D3259" t="s">
        <v>1260</v>
      </c>
      <c r="E3259" t="s">
        <v>30</v>
      </c>
      <c r="F3259">
        <v>127178</v>
      </c>
      <c r="G3259">
        <v>114692</v>
      </c>
      <c r="H3259">
        <v>0.90182264228089759</v>
      </c>
      <c r="I3259" t="str">
        <f>VLOOKUP($B3259&amp;$E3259,'Employee List'!$A:$E,5,0)</f>
        <v>E-1155</v>
      </c>
    </row>
    <row r="3260" spans="1:9" x14ac:dyDescent="0.35">
      <c r="A3260" t="s">
        <v>1257</v>
      </c>
      <c r="B3260" t="s">
        <v>80</v>
      </c>
      <c r="C3260" t="s">
        <v>354</v>
      </c>
      <c r="D3260" t="s">
        <v>1260</v>
      </c>
      <c r="E3260" t="s">
        <v>31</v>
      </c>
      <c r="F3260">
        <v>144833</v>
      </c>
      <c r="G3260">
        <v>139247</v>
      </c>
      <c r="H3260">
        <v>0.96143144172944006</v>
      </c>
      <c r="I3260" t="str">
        <f>VLOOKUP($B3260&amp;$E3260,'Employee List'!$A:$E,5,0)</f>
        <v>E-1155</v>
      </c>
    </row>
    <row r="3261" spans="1:9" x14ac:dyDescent="0.35">
      <c r="A3261" t="s">
        <v>1257</v>
      </c>
      <c r="B3261" t="s">
        <v>80</v>
      </c>
      <c r="C3261" t="s">
        <v>354</v>
      </c>
      <c r="D3261" t="s">
        <v>1261</v>
      </c>
      <c r="E3261" t="s">
        <v>29</v>
      </c>
      <c r="F3261">
        <v>118708</v>
      </c>
      <c r="G3261">
        <v>28095</v>
      </c>
      <c r="H3261">
        <v>0.23667318125147421</v>
      </c>
      <c r="I3261" t="str">
        <f>VLOOKUP($B3261&amp;$E3261,'Employee List'!$A:$E,5,0)</f>
        <v>E-1155</v>
      </c>
    </row>
    <row r="3262" spans="1:9" x14ac:dyDescent="0.35">
      <c r="A3262" t="s">
        <v>1257</v>
      </c>
      <c r="B3262" t="s">
        <v>80</v>
      </c>
      <c r="C3262" t="s">
        <v>354</v>
      </c>
      <c r="D3262" t="s">
        <v>1261</v>
      </c>
      <c r="E3262" t="s">
        <v>30</v>
      </c>
      <c r="F3262">
        <v>124072</v>
      </c>
      <c r="G3262">
        <v>24914</v>
      </c>
      <c r="H3262">
        <v>0.20080275968792313</v>
      </c>
      <c r="I3262" t="str">
        <f>VLOOKUP($B3262&amp;$E3262,'Employee List'!$A:$E,5,0)</f>
        <v>E-1155</v>
      </c>
    </row>
    <row r="3263" spans="1:9" x14ac:dyDescent="0.35">
      <c r="A3263" t="s">
        <v>1257</v>
      </c>
      <c r="B3263" t="s">
        <v>80</v>
      </c>
      <c r="C3263" t="s">
        <v>354</v>
      </c>
      <c r="D3263" t="s">
        <v>1261</v>
      </c>
      <c r="E3263" t="s">
        <v>31</v>
      </c>
      <c r="F3263">
        <v>120954</v>
      </c>
      <c r="G3263">
        <v>29943</v>
      </c>
      <c r="H3263">
        <v>0.24755692246639219</v>
      </c>
      <c r="I3263" t="str">
        <f>VLOOKUP($B3263&amp;$E3263,'Employee List'!$A:$E,5,0)</f>
        <v>E-1155</v>
      </c>
    </row>
    <row r="3264" spans="1:9" x14ac:dyDescent="0.35">
      <c r="A3264" t="s">
        <v>1257</v>
      </c>
      <c r="B3264" t="s">
        <v>80</v>
      </c>
      <c r="C3264" t="s">
        <v>354</v>
      </c>
      <c r="D3264" t="s">
        <v>1266</v>
      </c>
      <c r="E3264" t="s">
        <v>29</v>
      </c>
      <c r="F3264">
        <v>54170</v>
      </c>
      <c r="G3264">
        <v>35178</v>
      </c>
      <c r="H3264">
        <v>0.64940003692080484</v>
      </c>
      <c r="I3264" t="str">
        <f>VLOOKUP($B3264&amp;$E3264,'Employee List'!$A:$E,5,0)</f>
        <v>E-1155</v>
      </c>
    </row>
    <row r="3265" spans="1:9" x14ac:dyDescent="0.35">
      <c r="A3265" t="s">
        <v>1257</v>
      </c>
      <c r="B3265" t="s">
        <v>80</v>
      </c>
      <c r="C3265" t="s">
        <v>354</v>
      </c>
      <c r="D3265" t="s">
        <v>1266</v>
      </c>
      <c r="E3265" t="s">
        <v>30</v>
      </c>
      <c r="F3265">
        <v>55760</v>
      </c>
      <c r="G3265">
        <v>33183</v>
      </c>
      <c r="H3265">
        <v>0.59510401721664274</v>
      </c>
      <c r="I3265" t="str">
        <f>VLOOKUP($B3265&amp;$E3265,'Employee List'!$A:$E,5,0)</f>
        <v>E-1155</v>
      </c>
    </row>
    <row r="3266" spans="1:9" x14ac:dyDescent="0.35">
      <c r="A3266" t="s">
        <v>1257</v>
      </c>
      <c r="B3266" t="s">
        <v>80</v>
      </c>
      <c r="C3266" t="s">
        <v>354</v>
      </c>
      <c r="D3266" t="s">
        <v>1266</v>
      </c>
      <c r="E3266" t="s">
        <v>31</v>
      </c>
      <c r="F3266">
        <v>55365</v>
      </c>
      <c r="G3266">
        <v>36233</v>
      </c>
      <c r="H3266">
        <v>0.65443872482615373</v>
      </c>
      <c r="I3266" t="str">
        <f>VLOOKUP($B3266&amp;$E3266,'Employee List'!$A:$E,5,0)</f>
        <v>E-1155</v>
      </c>
    </row>
    <row r="3267" spans="1:9" x14ac:dyDescent="0.35">
      <c r="A3267" t="s">
        <v>1257</v>
      </c>
      <c r="B3267" t="s">
        <v>80</v>
      </c>
      <c r="C3267" t="s">
        <v>354</v>
      </c>
      <c r="D3267" t="s">
        <v>1267</v>
      </c>
      <c r="E3267" t="s">
        <v>29</v>
      </c>
      <c r="F3267">
        <v>23834</v>
      </c>
      <c r="G3267">
        <v>10816</v>
      </c>
      <c r="H3267">
        <v>0.45380548795837877</v>
      </c>
      <c r="I3267" t="str">
        <f>VLOOKUP($B3267&amp;$E3267,'Employee List'!$A:$E,5,0)</f>
        <v>E-1155</v>
      </c>
    </row>
    <row r="3268" spans="1:9" x14ac:dyDescent="0.35">
      <c r="A3268" t="s">
        <v>1257</v>
      </c>
      <c r="B3268" t="s">
        <v>80</v>
      </c>
      <c r="C3268" t="s">
        <v>354</v>
      </c>
      <c r="D3268" t="s">
        <v>1267</v>
      </c>
      <c r="E3268" t="s">
        <v>30</v>
      </c>
      <c r="F3268">
        <v>21132</v>
      </c>
      <c r="G3268">
        <v>12576</v>
      </c>
      <c r="H3268">
        <v>0.59511641113003977</v>
      </c>
      <c r="I3268" t="str">
        <f>VLOOKUP($B3268&amp;$E3268,'Employee List'!$A:$E,5,0)</f>
        <v>E-1155</v>
      </c>
    </row>
    <row r="3269" spans="1:9" x14ac:dyDescent="0.35">
      <c r="A3269" t="s">
        <v>1257</v>
      </c>
      <c r="B3269" t="s">
        <v>80</v>
      </c>
      <c r="C3269" t="s">
        <v>354</v>
      </c>
      <c r="D3269" t="s">
        <v>1267</v>
      </c>
      <c r="E3269" t="s">
        <v>31</v>
      </c>
      <c r="F3269">
        <v>20854</v>
      </c>
      <c r="G3269">
        <v>14479</v>
      </c>
      <c r="H3269">
        <v>0.6943032511748346</v>
      </c>
      <c r="I3269" t="str">
        <f>VLOOKUP($B3269&amp;$E3269,'Employee List'!$A:$E,5,0)</f>
        <v>E-1155</v>
      </c>
    </row>
    <row r="3270" spans="1:9" x14ac:dyDescent="0.35">
      <c r="A3270" t="s">
        <v>1257</v>
      </c>
      <c r="B3270" t="s">
        <v>80</v>
      </c>
      <c r="C3270" t="s">
        <v>354</v>
      </c>
      <c r="D3270" t="s">
        <v>1268</v>
      </c>
      <c r="E3270" t="s">
        <v>29</v>
      </c>
      <c r="F3270">
        <v>16754</v>
      </c>
      <c r="G3270">
        <v>7179</v>
      </c>
      <c r="H3270">
        <v>0.42849468783574074</v>
      </c>
      <c r="I3270" t="str">
        <f>VLOOKUP($B3270&amp;$E3270,'Employee List'!$A:$E,5,0)</f>
        <v>E-1155</v>
      </c>
    </row>
    <row r="3271" spans="1:9" x14ac:dyDescent="0.35">
      <c r="A3271" t="s">
        <v>1257</v>
      </c>
      <c r="B3271" t="s">
        <v>80</v>
      </c>
      <c r="C3271" t="s">
        <v>354</v>
      </c>
      <c r="D3271" t="s">
        <v>1268</v>
      </c>
      <c r="E3271" t="s">
        <v>30</v>
      </c>
      <c r="F3271">
        <v>12116</v>
      </c>
      <c r="G3271">
        <v>2854</v>
      </c>
      <c r="H3271">
        <v>0.23555628920435787</v>
      </c>
      <c r="I3271" t="str">
        <f>VLOOKUP($B3271&amp;$E3271,'Employee List'!$A:$E,5,0)</f>
        <v>E-1155</v>
      </c>
    </row>
    <row r="3272" spans="1:9" x14ac:dyDescent="0.35">
      <c r="A3272" t="s">
        <v>1257</v>
      </c>
      <c r="B3272" t="s">
        <v>80</v>
      </c>
      <c r="C3272" t="s">
        <v>354</v>
      </c>
      <c r="D3272" t="s">
        <v>1268</v>
      </c>
      <c r="E3272" t="s">
        <v>31</v>
      </c>
      <c r="F3272">
        <v>13207</v>
      </c>
      <c r="G3272">
        <v>6760</v>
      </c>
      <c r="H3272">
        <v>0.51184977663360343</v>
      </c>
      <c r="I3272" t="str">
        <f>VLOOKUP($B3272&amp;$E3272,'Employee List'!$A:$E,5,0)</f>
        <v>E-1155</v>
      </c>
    </row>
    <row r="3273" spans="1:9" x14ac:dyDescent="0.35">
      <c r="A3273" t="s">
        <v>1257</v>
      </c>
      <c r="B3273" t="s">
        <v>80</v>
      </c>
      <c r="C3273" t="s">
        <v>354</v>
      </c>
      <c r="D3273" t="s">
        <v>1269</v>
      </c>
      <c r="E3273" t="s">
        <v>29</v>
      </c>
      <c r="F3273">
        <v>7131</v>
      </c>
      <c r="G3273">
        <v>19783</v>
      </c>
      <c r="H3273">
        <v>2.7742252138549994</v>
      </c>
      <c r="I3273" t="str">
        <f>VLOOKUP($B3273&amp;$E3273,'Employee List'!$A:$E,5,0)</f>
        <v>E-1155</v>
      </c>
    </row>
    <row r="3274" spans="1:9" x14ac:dyDescent="0.35">
      <c r="A3274" t="s">
        <v>1257</v>
      </c>
      <c r="B3274" t="s">
        <v>80</v>
      </c>
      <c r="C3274" t="s">
        <v>354</v>
      </c>
      <c r="D3274" t="s">
        <v>1269</v>
      </c>
      <c r="E3274" t="s">
        <v>30</v>
      </c>
      <c r="F3274">
        <v>6830</v>
      </c>
      <c r="G3274">
        <v>15993</v>
      </c>
      <c r="H3274">
        <v>2.3415812591508054</v>
      </c>
      <c r="I3274" t="str">
        <f>VLOOKUP($B3274&amp;$E3274,'Employee List'!$A:$E,5,0)</f>
        <v>E-1155</v>
      </c>
    </row>
    <row r="3275" spans="1:9" x14ac:dyDescent="0.35">
      <c r="A3275" t="s">
        <v>1257</v>
      </c>
      <c r="B3275" t="s">
        <v>80</v>
      </c>
      <c r="C3275" t="s">
        <v>354</v>
      </c>
      <c r="D3275" t="s">
        <v>1269</v>
      </c>
      <c r="E3275" t="s">
        <v>31</v>
      </c>
      <c r="F3275">
        <v>7998</v>
      </c>
      <c r="G3275">
        <v>7328</v>
      </c>
      <c r="H3275">
        <v>0.91622905726431603</v>
      </c>
      <c r="I3275" t="str">
        <f>VLOOKUP($B3275&amp;$E3275,'Employee List'!$A:$E,5,0)</f>
        <v>E-1155</v>
      </c>
    </row>
    <row r="3276" spans="1:9" x14ac:dyDescent="0.35">
      <c r="A3276" t="s">
        <v>1257</v>
      </c>
      <c r="B3276" t="s">
        <v>80</v>
      </c>
      <c r="C3276" t="s">
        <v>354</v>
      </c>
      <c r="D3276" t="s">
        <v>1270</v>
      </c>
      <c r="E3276" t="s">
        <v>29</v>
      </c>
      <c r="F3276">
        <v>7003</v>
      </c>
      <c r="G3276">
        <v>5126</v>
      </c>
      <c r="H3276">
        <v>0.7319720119948594</v>
      </c>
      <c r="I3276" t="str">
        <f>VLOOKUP($B3276&amp;$E3276,'Employee List'!$A:$E,5,0)</f>
        <v>E-1155</v>
      </c>
    </row>
    <row r="3277" spans="1:9" x14ac:dyDescent="0.35">
      <c r="A3277" t="s">
        <v>1257</v>
      </c>
      <c r="B3277" t="s">
        <v>80</v>
      </c>
      <c r="C3277" t="s">
        <v>354</v>
      </c>
      <c r="D3277" t="s">
        <v>1270</v>
      </c>
      <c r="E3277" t="s">
        <v>30</v>
      </c>
      <c r="F3277">
        <v>9570</v>
      </c>
      <c r="G3277">
        <v>7159</v>
      </c>
      <c r="H3277">
        <v>0.7480668756530825</v>
      </c>
      <c r="I3277" t="str">
        <f>VLOOKUP($B3277&amp;$E3277,'Employee List'!$A:$E,5,0)</f>
        <v>E-1155</v>
      </c>
    </row>
    <row r="3278" spans="1:9" x14ac:dyDescent="0.35">
      <c r="A3278" t="s">
        <v>1257</v>
      </c>
      <c r="B3278" t="s">
        <v>80</v>
      </c>
      <c r="C3278" t="s">
        <v>354</v>
      </c>
      <c r="D3278" t="s">
        <v>1270</v>
      </c>
      <c r="E3278" t="s">
        <v>31</v>
      </c>
      <c r="F3278">
        <v>8909</v>
      </c>
      <c r="G3278">
        <v>1844</v>
      </c>
      <c r="H3278">
        <v>0.2069817038949377</v>
      </c>
      <c r="I3278" t="str">
        <f>VLOOKUP($B3278&amp;$E3278,'Employee List'!$A:$E,5,0)</f>
        <v>E-1155</v>
      </c>
    </row>
    <row r="3279" spans="1:9" x14ac:dyDescent="0.35">
      <c r="A3279" t="s">
        <v>1257</v>
      </c>
      <c r="B3279" t="s">
        <v>80</v>
      </c>
      <c r="C3279" t="s">
        <v>354</v>
      </c>
      <c r="D3279" t="s">
        <v>1271</v>
      </c>
      <c r="E3279" t="s">
        <v>29</v>
      </c>
      <c r="F3279">
        <v>22476</v>
      </c>
      <c r="G3279">
        <v>21656</v>
      </c>
      <c r="H3279">
        <v>0.96351663997152515</v>
      </c>
      <c r="I3279" t="str">
        <f>VLOOKUP($B3279&amp;$E3279,'Employee List'!$A:$E,5,0)</f>
        <v>E-1155</v>
      </c>
    </row>
    <row r="3280" spans="1:9" x14ac:dyDescent="0.35">
      <c r="A3280" t="s">
        <v>1257</v>
      </c>
      <c r="B3280" t="s">
        <v>80</v>
      </c>
      <c r="C3280" t="s">
        <v>354</v>
      </c>
      <c r="D3280" t="s">
        <v>1271</v>
      </c>
      <c r="E3280" t="s">
        <v>30</v>
      </c>
      <c r="F3280">
        <v>20322</v>
      </c>
      <c r="G3280">
        <v>26469</v>
      </c>
      <c r="H3280">
        <v>1.3024800708591675</v>
      </c>
      <c r="I3280" t="str">
        <f>VLOOKUP($B3280&amp;$E3280,'Employee List'!$A:$E,5,0)</f>
        <v>E-1155</v>
      </c>
    </row>
    <row r="3281" spans="1:9" x14ac:dyDescent="0.35">
      <c r="A3281" t="s">
        <v>1257</v>
      </c>
      <c r="B3281" t="s">
        <v>80</v>
      </c>
      <c r="C3281" t="s">
        <v>354</v>
      </c>
      <c r="D3281" t="s">
        <v>1271</v>
      </c>
      <c r="E3281" t="s">
        <v>31</v>
      </c>
      <c r="F3281">
        <v>21275</v>
      </c>
      <c r="G3281">
        <v>31352</v>
      </c>
      <c r="H3281">
        <v>1.4736545240893066</v>
      </c>
      <c r="I3281" t="str">
        <f>VLOOKUP($B3281&amp;$E3281,'Employee List'!$A:$E,5,0)</f>
        <v>E-1155</v>
      </c>
    </row>
    <row r="3282" spans="1:9" x14ac:dyDescent="0.35">
      <c r="A3282" t="s">
        <v>1257</v>
      </c>
      <c r="B3282" t="s">
        <v>80</v>
      </c>
      <c r="C3282" t="s">
        <v>354</v>
      </c>
      <c r="D3282" t="s">
        <v>1258</v>
      </c>
      <c r="E3282" t="s">
        <v>29</v>
      </c>
      <c r="F3282">
        <v>129685</v>
      </c>
      <c r="G3282">
        <v>94038</v>
      </c>
      <c r="H3282">
        <v>0.72512626749431319</v>
      </c>
      <c r="I3282" t="str">
        <f>VLOOKUP($B3282&amp;$E3282,'Employee List'!$A:$E,5,0)</f>
        <v>E-1155</v>
      </c>
    </row>
    <row r="3283" spans="1:9" x14ac:dyDescent="0.35">
      <c r="A3283" t="s">
        <v>1257</v>
      </c>
      <c r="B3283" t="s">
        <v>80</v>
      </c>
      <c r="C3283" t="s">
        <v>354</v>
      </c>
      <c r="D3283" t="s">
        <v>1258</v>
      </c>
      <c r="E3283" t="s">
        <v>30</v>
      </c>
      <c r="F3283">
        <v>125483</v>
      </c>
      <c r="G3283">
        <v>75183</v>
      </c>
      <c r="H3283">
        <v>0.599148888694086</v>
      </c>
      <c r="I3283" t="str">
        <f>VLOOKUP($B3283&amp;$E3283,'Employee List'!$A:$E,5,0)</f>
        <v>E-1155</v>
      </c>
    </row>
    <row r="3284" spans="1:9" x14ac:dyDescent="0.35">
      <c r="A3284" t="s">
        <v>1257</v>
      </c>
      <c r="B3284" t="s">
        <v>80</v>
      </c>
      <c r="C3284" t="s">
        <v>354</v>
      </c>
      <c r="D3284" t="s">
        <v>1258</v>
      </c>
      <c r="E3284" t="s">
        <v>31</v>
      </c>
      <c r="F3284">
        <v>120695</v>
      </c>
      <c r="G3284">
        <v>73463</v>
      </c>
      <c r="H3284">
        <v>0.60866647334189483</v>
      </c>
      <c r="I3284" t="str">
        <f>VLOOKUP($B3284&amp;$E3284,'Employee List'!$A:$E,5,0)</f>
        <v>E-1155</v>
      </c>
    </row>
    <row r="3285" spans="1:9" x14ac:dyDescent="0.35">
      <c r="A3285" t="s">
        <v>1257</v>
      </c>
      <c r="B3285" t="s">
        <v>80</v>
      </c>
      <c r="C3285" t="s">
        <v>354</v>
      </c>
      <c r="D3285" t="s">
        <v>1272</v>
      </c>
      <c r="E3285" t="s">
        <v>29</v>
      </c>
      <c r="F3285">
        <v>24340</v>
      </c>
      <c r="G3285">
        <v>15838</v>
      </c>
      <c r="H3285">
        <v>0.65069843878389477</v>
      </c>
      <c r="I3285" t="str">
        <f>VLOOKUP($B3285&amp;$E3285,'Employee List'!$A:$E,5,0)</f>
        <v>E-1155</v>
      </c>
    </row>
    <row r="3286" spans="1:9" x14ac:dyDescent="0.35">
      <c r="A3286" t="s">
        <v>1257</v>
      </c>
      <c r="B3286" t="s">
        <v>80</v>
      </c>
      <c r="C3286" t="s">
        <v>354</v>
      </c>
      <c r="D3286" t="s">
        <v>1272</v>
      </c>
      <c r="E3286" t="s">
        <v>30</v>
      </c>
      <c r="F3286">
        <v>28123</v>
      </c>
      <c r="G3286">
        <v>9303</v>
      </c>
      <c r="H3286">
        <v>0.33079685666536285</v>
      </c>
      <c r="I3286" t="str">
        <f>VLOOKUP($B3286&amp;$E3286,'Employee List'!$A:$E,5,0)</f>
        <v>E-1155</v>
      </c>
    </row>
    <row r="3287" spans="1:9" x14ac:dyDescent="0.35">
      <c r="A3287" t="s">
        <v>1257</v>
      </c>
      <c r="B3287" t="s">
        <v>80</v>
      </c>
      <c r="C3287" t="s">
        <v>354</v>
      </c>
      <c r="D3287" t="s">
        <v>1272</v>
      </c>
      <c r="E3287" t="s">
        <v>31</v>
      </c>
      <c r="F3287">
        <v>28234</v>
      </c>
      <c r="G3287">
        <v>14502</v>
      </c>
      <c r="H3287">
        <v>0.51363604165190901</v>
      </c>
      <c r="I3287" t="str">
        <f>VLOOKUP($B3287&amp;$E3287,'Employee List'!$A:$E,5,0)</f>
        <v>E-1155</v>
      </c>
    </row>
    <row r="3288" spans="1:9" x14ac:dyDescent="0.35">
      <c r="A3288" t="s">
        <v>1257</v>
      </c>
      <c r="B3288" t="s">
        <v>80</v>
      </c>
      <c r="C3288" t="s">
        <v>354</v>
      </c>
      <c r="D3288" t="s">
        <v>1259</v>
      </c>
      <c r="E3288" t="s">
        <v>29</v>
      </c>
      <c r="F3288">
        <v>39049</v>
      </c>
      <c r="G3288">
        <v>25083</v>
      </c>
      <c r="H3288">
        <v>0.64234679505237013</v>
      </c>
      <c r="I3288" t="str">
        <f>VLOOKUP($B3288&amp;$E3288,'Employee List'!$A:$E,5,0)</f>
        <v>E-1155</v>
      </c>
    </row>
    <row r="3289" spans="1:9" x14ac:dyDescent="0.35">
      <c r="A3289" t="s">
        <v>1257</v>
      </c>
      <c r="B3289" t="s">
        <v>80</v>
      </c>
      <c r="C3289" t="s">
        <v>354</v>
      </c>
      <c r="D3289" t="s">
        <v>1259</v>
      </c>
      <c r="E3289" t="s">
        <v>30</v>
      </c>
      <c r="F3289">
        <v>40148</v>
      </c>
      <c r="G3289">
        <v>24523</v>
      </c>
      <c r="H3289">
        <v>0.61081498455713856</v>
      </c>
      <c r="I3289" t="str">
        <f>VLOOKUP($B3289&amp;$E3289,'Employee List'!$A:$E,5,0)</f>
        <v>E-1155</v>
      </c>
    </row>
    <row r="3290" spans="1:9" x14ac:dyDescent="0.35">
      <c r="A3290" t="s">
        <v>1257</v>
      </c>
      <c r="B3290" t="s">
        <v>80</v>
      </c>
      <c r="C3290" t="s">
        <v>354</v>
      </c>
      <c r="D3290" t="s">
        <v>1259</v>
      </c>
      <c r="E3290" t="s">
        <v>31</v>
      </c>
      <c r="F3290">
        <v>38224</v>
      </c>
      <c r="G3290">
        <v>26267</v>
      </c>
      <c r="H3290">
        <v>0.68718606111343661</v>
      </c>
      <c r="I3290" t="str">
        <f>VLOOKUP($B3290&amp;$E3290,'Employee List'!$A:$E,5,0)</f>
        <v>E-1155</v>
      </c>
    </row>
    <row r="3291" spans="1:9" x14ac:dyDescent="0.35">
      <c r="A3291" t="s">
        <v>1257</v>
      </c>
      <c r="B3291" t="s">
        <v>80</v>
      </c>
      <c r="C3291" t="s">
        <v>354</v>
      </c>
      <c r="D3291" t="s">
        <v>1273</v>
      </c>
      <c r="E3291" t="s">
        <v>29</v>
      </c>
      <c r="F3291">
        <v>23149</v>
      </c>
      <c r="G3291">
        <v>10264</v>
      </c>
      <c r="H3291">
        <v>0.44338848330381442</v>
      </c>
      <c r="I3291" t="str">
        <f>VLOOKUP($B3291&amp;$E3291,'Employee List'!$A:$E,5,0)</f>
        <v>E-1155</v>
      </c>
    </row>
    <row r="3292" spans="1:9" x14ac:dyDescent="0.35">
      <c r="A3292" t="s">
        <v>1257</v>
      </c>
      <c r="B3292" t="s">
        <v>80</v>
      </c>
      <c r="C3292" t="s">
        <v>354</v>
      </c>
      <c r="D3292" t="s">
        <v>1273</v>
      </c>
      <c r="E3292" t="s">
        <v>30</v>
      </c>
      <c r="F3292">
        <v>22565</v>
      </c>
      <c r="G3292">
        <v>10817</v>
      </c>
      <c r="H3292">
        <v>0.47937070684688676</v>
      </c>
      <c r="I3292" t="str">
        <f>VLOOKUP($B3292&amp;$E3292,'Employee List'!$A:$E,5,0)</f>
        <v>E-1155</v>
      </c>
    </row>
    <row r="3293" spans="1:9" x14ac:dyDescent="0.35">
      <c r="A3293" t="s">
        <v>1257</v>
      </c>
      <c r="B3293" t="s">
        <v>80</v>
      </c>
      <c r="C3293" t="s">
        <v>354</v>
      </c>
      <c r="D3293" t="s">
        <v>1273</v>
      </c>
      <c r="E3293" t="s">
        <v>31</v>
      </c>
      <c r="F3293">
        <v>24668</v>
      </c>
      <c r="G3293">
        <v>7646</v>
      </c>
      <c r="H3293">
        <v>0.30995621858277933</v>
      </c>
      <c r="I3293" t="str">
        <f>VLOOKUP($B3293&amp;$E3293,'Employee List'!$A:$E,5,0)</f>
        <v>E-1155</v>
      </c>
    </row>
    <row r="3294" spans="1:9" x14ac:dyDescent="0.35">
      <c r="A3294" t="s">
        <v>1257</v>
      </c>
      <c r="B3294" t="s">
        <v>80</v>
      </c>
      <c r="C3294" t="s">
        <v>354</v>
      </c>
      <c r="D3294" t="s">
        <v>1275</v>
      </c>
      <c r="E3294" t="s">
        <v>29</v>
      </c>
      <c r="F3294">
        <v>6665</v>
      </c>
      <c r="G3294">
        <v>7041</v>
      </c>
      <c r="H3294">
        <v>1.0564141035258814</v>
      </c>
      <c r="I3294" t="str">
        <f>VLOOKUP($B3294&amp;$E3294,'Employee List'!$A:$E,5,0)</f>
        <v>E-1155</v>
      </c>
    </row>
    <row r="3295" spans="1:9" x14ac:dyDescent="0.35">
      <c r="A3295" t="s">
        <v>1257</v>
      </c>
      <c r="B3295" t="s">
        <v>80</v>
      </c>
      <c r="C3295" t="s">
        <v>354</v>
      </c>
      <c r="D3295" t="s">
        <v>1275</v>
      </c>
      <c r="E3295" t="s">
        <v>30</v>
      </c>
      <c r="F3295">
        <v>9726</v>
      </c>
      <c r="G3295">
        <v>4573</v>
      </c>
      <c r="H3295">
        <v>0.47018301460004114</v>
      </c>
      <c r="I3295" t="str">
        <f>VLOOKUP($B3295&amp;$E3295,'Employee List'!$A:$E,5,0)</f>
        <v>E-1155</v>
      </c>
    </row>
    <row r="3296" spans="1:9" x14ac:dyDescent="0.35">
      <c r="A3296" t="s">
        <v>1257</v>
      </c>
      <c r="B3296" t="s">
        <v>80</v>
      </c>
      <c r="C3296" t="s">
        <v>354</v>
      </c>
      <c r="D3296" t="s">
        <v>1275</v>
      </c>
      <c r="E3296" t="s">
        <v>31</v>
      </c>
      <c r="F3296">
        <v>6292</v>
      </c>
      <c r="G3296">
        <v>10487</v>
      </c>
      <c r="H3296">
        <v>1.6667196439923713</v>
      </c>
      <c r="I3296" t="str">
        <f>VLOOKUP($B3296&amp;$E3296,'Employee List'!$A:$E,5,0)</f>
        <v>E-1155</v>
      </c>
    </row>
    <row r="3297" spans="1:9" x14ac:dyDescent="0.35">
      <c r="A3297" t="s">
        <v>1257</v>
      </c>
      <c r="B3297" t="s">
        <v>80</v>
      </c>
      <c r="C3297" t="s">
        <v>354</v>
      </c>
      <c r="D3297" t="s">
        <v>1276</v>
      </c>
      <c r="E3297" t="s">
        <v>29</v>
      </c>
      <c r="F3297">
        <v>6393</v>
      </c>
      <c r="G3297">
        <v>7072</v>
      </c>
      <c r="H3297">
        <v>1.1062099170968247</v>
      </c>
      <c r="I3297" t="str">
        <f>VLOOKUP($B3297&amp;$E3297,'Employee List'!$A:$E,5,0)</f>
        <v>E-1155</v>
      </c>
    </row>
    <row r="3298" spans="1:9" x14ac:dyDescent="0.35">
      <c r="A3298" t="s">
        <v>1257</v>
      </c>
      <c r="B3298" t="s">
        <v>80</v>
      </c>
      <c r="C3298" t="s">
        <v>354</v>
      </c>
      <c r="D3298" t="s">
        <v>1276</v>
      </c>
      <c r="E3298" t="s">
        <v>30</v>
      </c>
      <c r="F3298">
        <v>6905</v>
      </c>
      <c r="G3298">
        <v>4832</v>
      </c>
      <c r="H3298">
        <v>0.69978276611151335</v>
      </c>
      <c r="I3298" t="str">
        <f>VLOOKUP($B3298&amp;$E3298,'Employee List'!$A:$E,5,0)</f>
        <v>E-1155</v>
      </c>
    </row>
    <row r="3299" spans="1:9" x14ac:dyDescent="0.35">
      <c r="A3299" t="s">
        <v>1257</v>
      </c>
      <c r="B3299" t="s">
        <v>80</v>
      </c>
      <c r="C3299" t="s">
        <v>354</v>
      </c>
      <c r="D3299" t="s">
        <v>1276</v>
      </c>
      <c r="E3299" t="s">
        <v>31</v>
      </c>
      <c r="F3299">
        <v>4686</v>
      </c>
      <c r="G3299">
        <v>6756</v>
      </c>
      <c r="H3299">
        <v>1.441741357234315</v>
      </c>
      <c r="I3299" t="str">
        <f>VLOOKUP($B3299&amp;$E3299,'Employee List'!$A:$E,5,0)</f>
        <v>E-1155</v>
      </c>
    </row>
    <row r="3300" spans="1:9" x14ac:dyDescent="0.35">
      <c r="A3300" t="s">
        <v>1257</v>
      </c>
      <c r="B3300" t="s">
        <v>80</v>
      </c>
      <c r="C3300" t="s">
        <v>354</v>
      </c>
      <c r="D3300" t="s">
        <v>1277</v>
      </c>
      <c r="E3300" t="s">
        <v>29</v>
      </c>
      <c r="F3300">
        <v>10216</v>
      </c>
      <c r="G3300">
        <v>7833</v>
      </c>
      <c r="H3300">
        <v>0.76673844949099457</v>
      </c>
      <c r="I3300" t="str">
        <f>VLOOKUP($B3300&amp;$E3300,'Employee List'!$A:$E,5,0)</f>
        <v>E-1155</v>
      </c>
    </row>
    <row r="3301" spans="1:9" x14ac:dyDescent="0.35">
      <c r="A3301" t="s">
        <v>1257</v>
      </c>
      <c r="B3301" t="s">
        <v>80</v>
      </c>
      <c r="C3301" t="s">
        <v>354</v>
      </c>
      <c r="D3301" t="s">
        <v>1277</v>
      </c>
      <c r="E3301" t="s">
        <v>30</v>
      </c>
      <c r="F3301">
        <v>11830</v>
      </c>
      <c r="G3301">
        <v>10792</v>
      </c>
      <c r="H3301">
        <v>0.91225697379543536</v>
      </c>
      <c r="I3301" t="str">
        <f>VLOOKUP($B3301&amp;$E3301,'Employee List'!$A:$E,5,0)</f>
        <v>E-1155</v>
      </c>
    </row>
    <row r="3302" spans="1:9" x14ac:dyDescent="0.35">
      <c r="A3302" t="s">
        <v>1257</v>
      </c>
      <c r="B3302" t="s">
        <v>80</v>
      </c>
      <c r="C3302" t="s">
        <v>354</v>
      </c>
      <c r="D3302" t="s">
        <v>1277</v>
      </c>
      <c r="E3302" t="s">
        <v>31</v>
      </c>
      <c r="F3302">
        <v>8659</v>
      </c>
      <c r="G3302">
        <v>8765</v>
      </c>
      <c r="H3302">
        <v>1.0122415983369903</v>
      </c>
      <c r="I3302" t="str">
        <f>VLOOKUP($B3302&amp;$E3302,'Employee List'!$A:$E,5,0)</f>
        <v>E-1155</v>
      </c>
    </row>
    <row r="3303" spans="1:9" x14ac:dyDescent="0.35">
      <c r="A3303" t="s">
        <v>1257</v>
      </c>
      <c r="B3303" t="s">
        <v>80</v>
      </c>
      <c r="C3303" t="s">
        <v>354</v>
      </c>
      <c r="D3303" t="s">
        <v>1278</v>
      </c>
      <c r="E3303" t="s">
        <v>29</v>
      </c>
      <c r="F3303">
        <v>26303</v>
      </c>
      <c r="G3303">
        <v>21004</v>
      </c>
      <c r="H3303">
        <v>0.79854009048397523</v>
      </c>
      <c r="I3303" t="str">
        <f>VLOOKUP($B3303&amp;$E3303,'Employee List'!$A:$E,5,0)</f>
        <v>E-1155</v>
      </c>
    </row>
    <row r="3304" spans="1:9" x14ac:dyDescent="0.35">
      <c r="A3304" t="s">
        <v>1257</v>
      </c>
      <c r="B3304" t="s">
        <v>80</v>
      </c>
      <c r="C3304" t="s">
        <v>354</v>
      </c>
      <c r="D3304" t="s">
        <v>1278</v>
      </c>
      <c r="E3304" t="s">
        <v>30</v>
      </c>
      <c r="F3304">
        <v>26419</v>
      </c>
      <c r="G3304">
        <v>17320</v>
      </c>
      <c r="H3304">
        <v>0.6555887808016958</v>
      </c>
      <c r="I3304" t="str">
        <f>VLOOKUP($B3304&amp;$E3304,'Employee List'!$A:$E,5,0)</f>
        <v>E-1155</v>
      </c>
    </row>
    <row r="3305" spans="1:9" x14ac:dyDescent="0.35">
      <c r="A3305" t="s">
        <v>1257</v>
      </c>
      <c r="B3305" t="s">
        <v>80</v>
      </c>
      <c r="C3305" t="s">
        <v>354</v>
      </c>
      <c r="D3305" t="s">
        <v>1278</v>
      </c>
      <c r="E3305" t="s">
        <v>31</v>
      </c>
      <c r="F3305">
        <v>26979</v>
      </c>
      <c r="G3305">
        <v>15368</v>
      </c>
      <c r="H3305">
        <v>0.56962822936357904</v>
      </c>
      <c r="I3305" t="str">
        <f>VLOOKUP($B3305&amp;$E3305,'Employee List'!$A:$E,5,0)</f>
        <v>E-1155</v>
      </c>
    </row>
    <row r="3306" spans="1:9" x14ac:dyDescent="0.35">
      <c r="A3306" t="s">
        <v>1257</v>
      </c>
      <c r="B3306" t="s">
        <v>80</v>
      </c>
      <c r="C3306" t="s">
        <v>354</v>
      </c>
      <c r="D3306" t="s">
        <v>1279</v>
      </c>
      <c r="E3306" t="s">
        <v>29</v>
      </c>
      <c r="F3306">
        <v>3347</v>
      </c>
      <c r="G3306">
        <v>4438</v>
      </c>
      <c r="H3306">
        <v>1.3259635494472661</v>
      </c>
      <c r="I3306" t="str">
        <f>VLOOKUP($B3306&amp;$E3306,'Employee List'!$A:$E,5,0)</f>
        <v>E-1155</v>
      </c>
    </row>
    <row r="3307" spans="1:9" x14ac:dyDescent="0.35">
      <c r="A3307" t="s">
        <v>1257</v>
      </c>
      <c r="B3307" t="s">
        <v>80</v>
      </c>
      <c r="C3307" t="s">
        <v>354</v>
      </c>
      <c r="D3307" t="s">
        <v>1279</v>
      </c>
      <c r="E3307" t="s">
        <v>30</v>
      </c>
      <c r="F3307">
        <v>3124</v>
      </c>
      <c r="G3307">
        <v>4085</v>
      </c>
      <c r="H3307">
        <v>1.3076184379001281</v>
      </c>
      <c r="I3307" t="str">
        <f>VLOOKUP($B3307&amp;$E3307,'Employee List'!$A:$E,5,0)</f>
        <v>E-1155</v>
      </c>
    </row>
    <row r="3308" spans="1:9" x14ac:dyDescent="0.35">
      <c r="A3308" t="s">
        <v>1257</v>
      </c>
      <c r="B3308" t="s">
        <v>80</v>
      </c>
      <c r="C3308" t="s">
        <v>354</v>
      </c>
      <c r="D3308" t="s">
        <v>1279</v>
      </c>
      <c r="E3308" t="s">
        <v>31</v>
      </c>
      <c r="F3308">
        <v>1985</v>
      </c>
      <c r="G3308">
        <v>2742</v>
      </c>
      <c r="H3308">
        <v>1.3813602015113351</v>
      </c>
      <c r="I3308" t="str">
        <f>VLOOKUP($B3308&amp;$E3308,'Employee List'!$A:$E,5,0)</f>
        <v>E-1155</v>
      </c>
    </row>
    <row r="3309" spans="1:9" x14ac:dyDescent="0.35">
      <c r="A3309" t="s">
        <v>1257</v>
      </c>
      <c r="B3309" t="s">
        <v>80</v>
      </c>
      <c r="C3309" t="s">
        <v>354</v>
      </c>
      <c r="D3309" t="s">
        <v>1280</v>
      </c>
      <c r="E3309" t="s">
        <v>29</v>
      </c>
      <c r="F3309">
        <v>1350</v>
      </c>
      <c r="G3309">
        <v>2100</v>
      </c>
      <c r="H3309">
        <v>1.5555555555555556</v>
      </c>
      <c r="I3309" t="str">
        <f>VLOOKUP($B3309&amp;$E3309,'Employee List'!$A:$E,5,0)</f>
        <v>E-1155</v>
      </c>
    </row>
    <row r="3310" spans="1:9" x14ac:dyDescent="0.35">
      <c r="A3310" t="s">
        <v>1257</v>
      </c>
      <c r="B3310" t="s">
        <v>80</v>
      </c>
      <c r="C3310" t="s">
        <v>354</v>
      </c>
      <c r="D3310" t="s">
        <v>1280</v>
      </c>
      <c r="E3310" t="s">
        <v>30</v>
      </c>
      <c r="F3310">
        <v>2699</v>
      </c>
      <c r="G3310">
        <v>3866</v>
      </c>
      <c r="H3310">
        <v>1.4323823638384587</v>
      </c>
      <c r="I3310" t="str">
        <f>VLOOKUP($B3310&amp;$E3310,'Employee List'!$A:$E,5,0)</f>
        <v>E-1155</v>
      </c>
    </row>
    <row r="3311" spans="1:9" x14ac:dyDescent="0.35">
      <c r="A3311" t="s">
        <v>1257</v>
      </c>
      <c r="B3311" t="s">
        <v>80</v>
      </c>
      <c r="C3311" t="s">
        <v>354</v>
      </c>
      <c r="D3311" t="s">
        <v>1280</v>
      </c>
      <c r="E3311" t="s">
        <v>31</v>
      </c>
      <c r="F3311">
        <v>3382</v>
      </c>
      <c r="G3311">
        <v>5090</v>
      </c>
      <c r="H3311">
        <v>1.5050266114725015</v>
      </c>
      <c r="I3311" t="str">
        <f>VLOOKUP($B3311&amp;$E3311,'Employee List'!$A:$E,5,0)</f>
        <v>E-1155</v>
      </c>
    </row>
    <row r="3312" spans="1:9" x14ac:dyDescent="0.35">
      <c r="A3312" t="s">
        <v>1257</v>
      </c>
      <c r="B3312" t="s">
        <v>80</v>
      </c>
      <c r="C3312" t="s">
        <v>354</v>
      </c>
      <c r="D3312" t="s">
        <v>1262</v>
      </c>
      <c r="E3312" t="s">
        <v>29</v>
      </c>
      <c r="F3312">
        <v>36375</v>
      </c>
      <c r="G3312">
        <v>18718</v>
      </c>
      <c r="H3312">
        <v>0.51458419243986253</v>
      </c>
      <c r="I3312" t="str">
        <f>VLOOKUP($B3312&amp;$E3312,'Employee List'!$A:$E,5,0)</f>
        <v>E-1155</v>
      </c>
    </row>
    <row r="3313" spans="1:9" x14ac:dyDescent="0.35">
      <c r="A3313" t="s">
        <v>1257</v>
      </c>
      <c r="B3313" t="s">
        <v>80</v>
      </c>
      <c r="C3313" t="s">
        <v>354</v>
      </c>
      <c r="D3313" t="s">
        <v>1262</v>
      </c>
      <c r="E3313" t="s">
        <v>30</v>
      </c>
      <c r="F3313">
        <v>38883</v>
      </c>
      <c r="G3313">
        <v>19360</v>
      </c>
      <c r="H3313">
        <v>0.49790396831520201</v>
      </c>
      <c r="I3313" t="str">
        <f>VLOOKUP($B3313&amp;$E3313,'Employee List'!$A:$E,5,0)</f>
        <v>E-1155</v>
      </c>
    </row>
    <row r="3314" spans="1:9" x14ac:dyDescent="0.35">
      <c r="A3314" t="s">
        <v>1257</v>
      </c>
      <c r="B3314" t="s">
        <v>80</v>
      </c>
      <c r="C3314" t="s">
        <v>354</v>
      </c>
      <c r="D3314" t="s">
        <v>1262</v>
      </c>
      <c r="E3314" t="s">
        <v>31</v>
      </c>
      <c r="F3314">
        <v>41834</v>
      </c>
      <c r="G3314">
        <v>20709</v>
      </c>
      <c r="H3314">
        <v>0.49502796768178992</v>
      </c>
      <c r="I3314" t="str">
        <f>VLOOKUP($B3314&amp;$E3314,'Employee List'!$A:$E,5,0)</f>
        <v>E-1155</v>
      </c>
    </row>
    <row r="3315" spans="1:9" x14ac:dyDescent="0.35">
      <c r="A3315" t="s">
        <v>1257</v>
      </c>
      <c r="B3315" t="s">
        <v>80</v>
      </c>
      <c r="C3315" t="s">
        <v>354</v>
      </c>
      <c r="D3315" t="s">
        <v>1282</v>
      </c>
      <c r="E3315" t="s">
        <v>30</v>
      </c>
      <c r="F3315">
        <v>2654</v>
      </c>
      <c r="G3315">
        <v>4329</v>
      </c>
      <c r="H3315">
        <v>1.6311228334589298</v>
      </c>
      <c r="I3315" t="str">
        <f>VLOOKUP($B3315&amp;$E3315,'Employee List'!$A:$E,5,0)</f>
        <v>E-1155</v>
      </c>
    </row>
    <row r="3316" spans="1:9" x14ac:dyDescent="0.35">
      <c r="A3316" t="s">
        <v>1257</v>
      </c>
      <c r="B3316" t="s">
        <v>80</v>
      </c>
      <c r="C3316" t="s">
        <v>354</v>
      </c>
      <c r="D3316" t="s">
        <v>1282</v>
      </c>
      <c r="E3316" t="s">
        <v>31</v>
      </c>
      <c r="F3316">
        <v>4012</v>
      </c>
      <c r="G3316">
        <v>6031</v>
      </c>
      <c r="H3316">
        <v>1.5032402791625126</v>
      </c>
      <c r="I3316" t="str">
        <f>VLOOKUP($B3316&amp;$E3316,'Employee List'!$A:$E,5,0)</f>
        <v>E-1155</v>
      </c>
    </row>
    <row r="3317" spans="1:9" x14ac:dyDescent="0.35">
      <c r="A3317" t="s">
        <v>1257</v>
      </c>
      <c r="B3317" t="s">
        <v>80</v>
      </c>
      <c r="C3317" t="s">
        <v>354</v>
      </c>
      <c r="D3317" t="s">
        <v>1281</v>
      </c>
      <c r="E3317" t="s">
        <v>29</v>
      </c>
      <c r="F3317">
        <v>4051</v>
      </c>
      <c r="G3317">
        <v>4884</v>
      </c>
      <c r="H3317">
        <v>1.2056282399407554</v>
      </c>
      <c r="I3317" t="str">
        <f>VLOOKUP($B3317&amp;$E3317,'Employee List'!$A:$E,5,0)</f>
        <v>E-1155</v>
      </c>
    </row>
    <row r="3318" spans="1:9" x14ac:dyDescent="0.35">
      <c r="A3318" t="s">
        <v>1257</v>
      </c>
      <c r="B3318" t="s">
        <v>80</v>
      </c>
      <c r="C3318" t="s">
        <v>354</v>
      </c>
      <c r="D3318" t="s">
        <v>1281</v>
      </c>
      <c r="E3318" t="s">
        <v>30</v>
      </c>
      <c r="F3318">
        <v>4414</v>
      </c>
      <c r="G3318">
        <v>4820</v>
      </c>
      <c r="H3318">
        <v>1.0919800634345265</v>
      </c>
      <c r="I3318" t="str">
        <f>VLOOKUP($B3318&amp;$E3318,'Employee List'!$A:$E,5,0)</f>
        <v>E-1155</v>
      </c>
    </row>
    <row r="3319" spans="1:9" x14ac:dyDescent="0.35">
      <c r="A3319" t="s">
        <v>1257</v>
      </c>
      <c r="B3319" t="s">
        <v>80</v>
      </c>
      <c r="C3319" t="s">
        <v>354</v>
      </c>
      <c r="D3319" t="s">
        <v>1281</v>
      </c>
      <c r="E3319" t="s">
        <v>31</v>
      </c>
      <c r="F3319">
        <v>3965</v>
      </c>
      <c r="G3319">
        <v>1148</v>
      </c>
      <c r="H3319">
        <v>0.28953341740226984</v>
      </c>
      <c r="I3319" t="str">
        <f>VLOOKUP($B3319&amp;$E3319,'Employee List'!$A:$E,5,0)</f>
        <v>E-1155</v>
      </c>
    </row>
    <row r="3320" spans="1:9" x14ac:dyDescent="0.35">
      <c r="A3320" t="s">
        <v>1257</v>
      </c>
      <c r="B3320" t="s">
        <v>81</v>
      </c>
      <c r="C3320" t="s">
        <v>355</v>
      </c>
      <c r="D3320" t="s">
        <v>1274</v>
      </c>
      <c r="E3320" t="s">
        <v>29</v>
      </c>
      <c r="F3320">
        <v>76034</v>
      </c>
      <c r="G3320">
        <v>106397</v>
      </c>
      <c r="H3320">
        <v>1.3993345082463109</v>
      </c>
      <c r="I3320" t="str">
        <f>VLOOKUP($B3320&amp;$E3320,'Employee List'!$A:$E,5,0)</f>
        <v>E-1156</v>
      </c>
    </row>
    <row r="3321" spans="1:9" x14ac:dyDescent="0.35">
      <c r="A3321" t="s">
        <v>1257</v>
      </c>
      <c r="B3321" t="s">
        <v>81</v>
      </c>
      <c r="C3321" t="s">
        <v>355</v>
      </c>
      <c r="D3321" t="s">
        <v>1274</v>
      </c>
      <c r="E3321" t="s">
        <v>30</v>
      </c>
      <c r="F3321">
        <v>78150</v>
      </c>
      <c r="G3321">
        <v>102805</v>
      </c>
      <c r="H3321">
        <v>1.3154830454254638</v>
      </c>
      <c r="I3321" t="str">
        <f>VLOOKUP($B3321&amp;$E3321,'Employee List'!$A:$E,5,0)</f>
        <v>E-1156</v>
      </c>
    </row>
    <row r="3322" spans="1:9" x14ac:dyDescent="0.35">
      <c r="A3322" t="s">
        <v>1257</v>
      </c>
      <c r="B3322" t="s">
        <v>81</v>
      </c>
      <c r="C3322" t="s">
        <v>355</v>
      </c>
      <c r="D3322" t="s">
        <v>1274</v>
      </c>
      <c r="E3322" t="s">
        <v>31</v>
      </c>
      <c r="F3322">
        <v>77796</v>
      </c>
      <c r="G3322">
        <v>100300</v>
      </c>
      <c r="H3322">
        <v>1.289269371175896</v>
      </c>
      <c r="I3322" t="str">
        <f>VLOOKUP($B3322&amp;$E3322,'Employee List'!$A:$E,5,0)</f>
        <v>E-1156</v>
      </c>
    </row>
    <row r="3323" spans="1:9" x14ac:dyDescent="0.35">
      <c r="A3323" t="s">
        <v>1257</v>
      </c>
      <c r="B3323" t="s">
        <v>81</v>
      </c>
      <c r="C3323" t="s">
        <v>355</v>
      </c>
      <c r="D3323" t="s">
        <v>1263</v>
      </c>
      <c r="E3323" t="s">
        <v>29</v>
      </c>
      <c r="F3323">
        <v>1297</v>
      </c>
      <c r="G3323">
        <v>3140</v>
      </c>
      <c r="H3323">
        <v>2.420971472629144</v>
      </c>
      <c r="I3323" t="str">
        <f>VLOOKUP($B3323&amp;$E3323,'Employee List'!$A:$E,5,0)</f>
        <v>E-1156</v>
      </c>
    </row>
    <row r="3324" spans="1:9" x14ac:dyDescent="0.35">
      <c r="A3324" t="s">
        <v>1257</v>
      </c>
      <c r="B3324" t="s">
        <v>81</v>
      </c>
      <c r="C3324" t="s">
        <v>355</v>
      </c>
      <c r="D3324" t="s">
        <v>1263</v>
      </c>
      <c r="E3324" t="s">
        <v>30</v>
      </c>
      <c r="F3324">
        <v>4718</v>
      </c>
      <c r="G3324">
        <v>1085</v>
      </c>
      <c r="H3324">
        <v>0.22997032640949555</v>
      </c>
      <c r="I3324" t="str">
        <f>VLOOKUP($B3324&amp;$E3324,'Employee List'!$A:$E,5,0)</f>
        <v>E-1156</v>
      </c>
    </row>
    <row r="3325" spans="1:9" x14ac:dyDescent="0.35">
      <c r="A3325" t="s">
        <v>1257</v>
      </c>
      <c r="B3325" t="s">
        <v>81</v>
      </c>
      <c r="C3325" t="s">
        <v>355</v>
      </c>
      <c r="D3325" t="s">
        <v>1263</v>
      </c>
      <c r="E3325" t="s">
        <v>31</v>
      </c>
      <c r="F3325">
        <v>2541</v>
      </c>
      <c r="G3325">
        <v>2186</v>
      </c>
      <c r="H3325">
        <v>0.86029122392758761</v>
      </c>
      <c r="I3325" t="str">
        <f>VLOOKUP($B3325&amp;$E3325,'Employee List'!$A:$E,5,0)</f>
        <v>E-1156</v>
      </c>
    </row>
    <row r="3326" spans="1:9" x14ac:dyDescent="0.35">
      <c r="A3326" t="s">
        <v>1257</v>
      </c>
      <c r="B3326" t="s">
        <v>81</v>
      </c>
      <c r="C3326" t="s">
        <v>355</v>
      </c>
      <c r="D3326" t="s">
        <v>1264</v>
      </c>
      <c r="E3326" t="s">
        <v>29</v>
      </c>
      <c r="F3326">
        <v>8241</v>
      </c>
      <c r="G3326">
        <v>3067</v>
      </c>
      <c r="H3326">
        <v>0.37216357238199249</v>
      </c>
      <c r="I3326" t="str">
        <f>VLOOKUP($B3326&amp;$E3326,'Employee List'!$A:$E,5,0)</f>
        <v>E-1156</v>
      </c>
    </row>
    <row r="3327" spans="1:9" x14ac:dyDescent="0.35">
      <c r="A3327" t="s">
        <v>1257</v>
      </c>
      <c r="B3327" t="s">
        <v>81</v>
      </c>
      <c r="C3327" t="s">
        <v>355</v>
      </c>
      <c r="D3327" t="s">
        <v>1264</v>
      </c>
      <c r="E3327" t="s">
        <v>30</v>
      </c>
      <c r="F3327">
        <v>6231</v>
      </c>
      <c r="G3327">
        <v>2345</v>
      </c>
      <c r="H3327">
        <v>0.37634408602150538</v>
      </c>
      <c r="I3327" t="str">
        <f>VLOOKUP($B3327&amp;$E3327,'Employee List'!$A:$E,5,0)</f>
        <v>E-1156</v>
      </c>
    </row>
    <row r="3328" spans="1:9" x14ac:dyDescent="0.35">
      <c r="A3328" t="s">
        <v>1257</v>
      </c>
      <c r="B3328" t="s">
        <v>81</v>
      </c>
      <c r="C3328" t="s">
        <v>355</v>
      </c>
      <c r="D3328" t="s">
        <v>1264</v>
      </c>
      <c r="E3328" t="s">
        <v>31</v>
      </c>
      <c r="F3328">
        <v>7985</v>
      </c>
      <c r="G3328">
        <v>3179</v>
      </c>
      <c r="H3328">
        <v>0.3981214777708203</v>
      </c>
      <c r="I3328" t="str">
        <f>VLOOKUP($B3328&amp;$E3328,'Employee List'!$A:$E,5,0)</f>
        <v>E-1156</v>
      </c>
    </row>
    <row r="3329" spans="1:9" x14ac:dyDescent="0.35">
      <c r="A3329" t="s">
        <v>1257</v>
      </c>
      <c r="B3329" t="s">
        <v>81</v>
      </c>
      <c r="C3329" t="s">
        <v>355</v>
      </c>
      <c r="D3329" t="s">
        <v>1265</v>
      </c>
      <c r="E3329" t="s">
        <v>29</v>
      </c>
      <c r="F3329">
        <v>33447</v>
      </c>
      <c r="G3329">
        <v>25067</v>
      </c>
      <c r="H3329">
        <v>0.74945436063025084</v>
      </c>
      <c r="I3329" t="str">
        <f>VLOOKUP($B3329&amp;$E3329,'Employee List'!$A:$E,5,0)</f>
        <v>E-1156</v>
      </c>
    </row>
    <row r="3330" spans="1:9" x14ac:dyDescent="0.35">
      <c r="A3330" t="s">
        <v>1257</v>
      </c>
      <c r="B3330" t="s">
        <v>81</v>
      </c>
      <c r="C3330" t="s">
        <v>355</v>
      </c>
      <c r="D3330" t="s">
        <v>1265</v>
      </c>
      <c r="E3330" t="s">
        <v>30</v>
      </c>
      <c r="F3330">
        <v>33403</v>
      </c>
      <c r="G3330">
        <v>20743</v>
      </c>
      <c r="H3330">
        <v>0.62099212645570756</v>
      </c>
      <c r="I3330" t="str">
        <f>VLOOKUP($B3330&amp;$E3330,'Employee List'!$A:$E,5,0)</f>
        <v>E-1156</v>
      </c>
    </row>
    <row r="3331" spans="1:9" x14ac:dyDescent="0.35">
      <c r="A3331" t="s">
        <v>1257</v>
      </c>
      <c r="B3331" t="s">
        <v>81</v>
      </c>
      <c r="C3331" t="s">
        <v>355</v>
      </c>
      <c r="D3331" t="s">
        <v>1265</v>
      </c>
      <c r="E3331" t="s">
        <v>31</v>
      </c>
      <c r="F3331">
        <v>36751</v>
      </c>
      <c r="G3331">
        <v>15840</v>
      </c>
      <c r="H3331">
        <v>0.43100868003591741</v>
      </c>
      <c r="I3331" t="str">
        <f>VLOOKUP($B3331&amp;$E3331,'Employee List'!$A:$E,5,0)</f>
        <v>E-1156</v>
      </c>
    </row>
    <row r="3332" spans="1:9" x14ac:dyDescent="0.35">
      <c r="A3332" t="s">
        <v>1257</v>
      </c>
      <c r="B3332" t="s">
        <v>81</v>
      </c>
      <c r="C3332" t="s">
        <v>355</v>
      </c>
      <c r="D3332" t="s">
        <v>1260</v>
      </c>
      <c r="E3332" t="s">
        <v>29</v>
      </c>
      <c r="F3332">
        <v>98682</v>
      </c>
      <c r="G3332">
        <v>110954</v>
      </c>
      <c r="H3332">
        <v>1.1243590523094384</v>
      </c>
      <c r="I3332" t="str">
        <f>VLOOKUP($B3332&amp;$E3332,'Employee List'!$A:$E,5,0)</f>
        <v>E-1156</v>
      </c>
    </row>
    <row r="3333" spans="1:9" x14ac:dyDescent="0.35">
      <c r="A3333" t="s">
        <v>1257</v>
      </c>
      <c r="B3333" t="s">
        <v>81</v>
      </c>
      <c r="C3333" t="s">
        <v>355</v>
      </c>
      <c r="D3333" t="s">
        <v>1260</v>
      </c>
      <c r="E3333" t="s">
        <v>30</v>
      </c>
      <c r="F3333">
        <v>100512</v>
      </c>
      <c r="G3333">
        <v>177927</v>
      </c>
      <c r="H3333">
        <v>1.7702065425023878</v>
      </c>
      <c r="I3333" t="str">
        <f>VLOOKUP($B3333&amp;$E3333,'Employee List'!$A:$E,5,0)</f>
        <v>E-1156</v>
      </c>
    </row>
    <row r="3334" spans="1:9" x14ac:dyDescent="0.35">
      <c r="A3334" t="s">
        <v>1257</v>
      </c>
      <c r="B3334" t="s">
        <v>81</v>
      </c>
      <c r="C3334" t="s">
        <v>355</v>
      </c>
      <c r="D3334" t="s">
        <v>1260</v>
      </c>
      <c r="E3334" t="s">
        <v>31</v>
      </c>
      <c r="F3334">
        <v>114371</v>
      </c>
      <c r="G3334">
        <v>271048</v>
      </c>
      <c r="H3334">
        <v>2.3699014610347029</v>
      </c>
      <c r="I3334" t="str">
        <f>VLOOKUP($B3334&amp;$E3334,'Employee List'!$A:$E,5,0)</f>
        <v>E-1156</v>
      </c>
    </row>
    <row r="3335" spans="1:9" x14ac:dyDescent="0.35">
      <c r="A3335" t="s">
        <v>1257</v>
      </c>
      <c r="B3335" t="s">
        <v>81</v>
      </c>
      <c r="C3335" t="s">
        <v>355</v>
      </c>
      <c r="D3335" t="s">
        <v>1261</v>
      </c>
      <c r="E3335" t="s">
        <v>29</v>
      </c>
      <c r="F3335">
        <v>72118</v>
      </c>
      <c r="G3335">
        <v>46839</v>
      </c>
      <c r="H3335">
        <v>0.64947724562522535</v>
      </c>
      <c r="I3335" t="str">
        <f>VLOOKUP($B3335&amp;$E3335,'Employee List'!$A:$E,5,0)</f>
        <v>E-1156</v>
      </c>
    </row>
    <row r="3336" spans="1:9" x14ac:dyDescent="0.35">
      <c r="A3336" t="s">
        <v>1257</v>
      </c>
      <c r="B3336" t="s">
        <v>81</v>
      </c>
      <c r="C3336" t="s">
        <v>355</v>
      </c>
      <c r="D3336" t="s">
        <v>1261</v>
      </c>
      <c r="E3336" t="s">
        <v>30</v>
      </c>
      <c r="F3336">
        <v>71305</v>
      </c>
      <c r="G3336">
        <v>36778</v>
      </c>
      <c r="H3336">
        <v>0.51578430685085197</v>
      </c>
      <c r="I3336" t="str">
        <f>VLOOKUP($B3336&amp;$E3336,'Employee List'!$A:$E,5,0)</f>
        <v>E-1156</v>
      </c>
    </row>
    <row r="3337" spans="1:9" x14ac:dyDescent="0.35">
      <c r="A3337" t="s">
        <v>1257</v>
      </c>
      <c r="B3337" t="s">
        <v>81</v>
      </c>
      <c r="C3337" t="s">
        <v>355</v>
      </c>
      <c r="D3337" t="s">
        <v>1261</v>
      </c>
      <c r="E3337" t="s">
        <v>31</v>
      </c>
      <c r="F3337">
        <v>76452</v>
      </c>
      <c r="G3337">
        <v>40358</v>
      </c>
      <c r="H3337">
        <v>0.52788677863234446</v>
      </c>
      <c r="I3337" t="str">
        <f>VLOOKUP($B3337&amp;$E3337,'Employee List'!$A:$E,5,0)</f>
        <v>E-1156</v>
      </c>
    </row>
    <row r="3338" spans="1:9" x14ac:dyDescent="0.35">
      <c r="A3338" t="s">
        <v>1257</v>
      </c>
      <c r="B3338" t="s">
        <v>81</v>
      </c>
      <c r="C3338" t="s">
        <v>355</v>
      </c>
      <c r="D3338" t="s">
        <v>1266</v>
      </c>
      <c r="E3338" t="s">
        <v>29</v>
      </c>
      <c r="F3338">
        <v>28072</v>
      </c>
      <c r="G3338">
        <v>27317</v>
      </c>
      <c r="H3338">
        <v>0.97310487318324312</v>
      </c>
      <c r="I3338" t="str">
        <f>VLOOKUP($B3338&amp;$E3338,'Employee List'!$A:$E,5,0)</f>
        <v>E-1156</v>
      </c>
    </row>
    <row r="3339" spans="1:9" x14ac:dyDescent="0.35">
      <c r="A3339" t="s">
        <v>1257</v>
      </c>
      <c r="B3339" t="s">
        <v>81</v>
      </c>
      <c r="C3339" t="s">
        <v>355</v>
      </c>
      <c r="D3339" t="s">
        <v>1266</v>
      </c>
      <c r="E3339" t="s">
        <v>30</v>
      </c>
      <c r="F3339">
        <v>29560</v>
      </c>
      <c r="G3339">
        <v>29064</v>
      </c>
      <c r="H3339">
        <v>0.98322056833558868</v>
      </c>
      <c r="I3339" t="str">
        <f>VLOOKUP($B3339&amp;$E3339,'Employee List'!$A:$E,5,0)</f>
        <v>E-1156</v>
      </c>
    </row>
    <row r="3340" spans="1:9" x14ac:dyDescent="0.35">
      <c r="A3340" t="s">
        <v>1257</v>
      </c>
      <c r="B3340" t="s">
        <v>81</v>
      </c>
      <c r="C3340" t="s">
        <v>355</v>
      </c>
      <c r="D3340" t="s">
        <v>1266</v>
      </c>
      <c r="E3340" t="s">
        <v>31</v>
      </c>
      <c r="F3340">
        <v>27524</v>
      </c>
      <c r="G3340">
        <v>34294</v>
      </c>
      <c r="H3340">
        <v>1.2459671559366372</v>
      </c>
      <c r="I3340" t="str">
        <f>VLOOKUP($B3340&amp;$E3340,'Employee List'!$A:$E,5,0)</f>
        <v>E-1156</v>
      </c>
    </row>
    <row r="3341" spans="1:9" x14ac:dyDescent="0.35">
      <c r="A3341" t="s">
        <v>1257</v>
      </c>
      <c r="B3341" t="s">
        <v>81</v>
      </c>
      <c r="C3341" t="s">
        <v>355</v>
      </c>
      <c r="D3341" t="s">
        <v>1267</v>
      </c>
      <c r="E3341" t="s">
        <v>29</v>
      </c>
      <c r="F3341">
        <v>113146</v>
      </c>
      <c r="G3341">
        <v>108163</v>
      </c>
      <c r="H3341">
        <v>0.95595955667898114</v>
      </c>
      <c r="I3341" t="str">
        <f>VLOOKUP($B3341&amp;$E3341,'Employee List'!$A:$E,5,0)</f>
        <v>E-1156</v>
      </c>
    </row>
    <row r="3342" spans="1:9" x14ac:dyDescent="0.35">
      <c r="A3342" t="s">
        <v>1257</v>
      </c>
      <c r="B3342" t="s">
        <v>81</v>
      </c>
      <c r="C3342" t="s">
        <v>355</v>
      </c>
      <c r="D3342" t="s">
        <v>1267</v>
      </c>
      <c r="E3342" t="s">
        <v>30</v>
      </c>
      <c r="F3342">
        <v>115136</v>
      </c>
      <c r="G3342">
        <v>113067</v>
      </c>
      <c r="H3342">
        <v>0.98202994719288494</v>
      </c>
      <c r="I3342" t="str">
        <f>VLOOKUP($B3342&amp;$E3342,'Employee List'!$A:$E,5,0)</f>
        <v>E-1156</v>
      </c>
    </row>
    <row r="3343" spans="1:9" x14ac:dyDescent="0.35">
      <c r="A3343" t="s">
        <v>1257</v>
      </c>
      <c r="B3343" t="s">
        <v>81</v>
      </c>
      <c r="C3343" t="s">
        <v>355</v>
      </c>
      <c r="D3343" t="s">
        <v>1267</v>
      </c>
      <c r="E3343" t="s">
        <v>31</v>
      </c>
      <c r="F3343">
        <v>118258</v>
      </c>
      <c r="G3343">
        <v>132079</v>
      </c>
      <c r="H3343">
        <v>1.1168715858546567</v>
      </c>
      <c r="I3343" t="str">
        <f>VLOOKUP($B3343&amp;$E3343,'Employee List'!$A:$E,5,0)</f>
        <v>E-1156</v>
      </c>
    </row>
    <row r="3344" spans="1:9" x14ac:dyDescent="0.35">
      <c r="A3344" t="s">
        <v>1257</v>
      </c>
      <c r="B3344" t="s">
        <v>81</v>
      </c>
      <c r="C3344" t="s">
        <v>355</v>
      </c>
      <c r="D3344" t="s">
        <v>1268</v>
      </c>
      <c r="E3344" t="s">
        <v>29</v>
      </c>
      <c r="F3344">
        <v>15387</v>
      </c>
      <c r="G3344">
        <v>3964</v>
      </c>
      <c r="H3344">
        <v>0.25762006888932215</v>
      </c>
      <c r="I3344" t="str">
        <f>VLOOKUP($B3344&amp;$E3344,'Employee List'!$A:$E,5,0)</f>
        <v>E-1156</v>
      </c>
    </row>
    <row r="3345" spans="1:9" x14ac:dyDescent="0.35">
      <c r="A3345" t="s">
        <v>1257</v>
      </c>
      <c r="B3345" t="s">
        <v>81</v>
      </c>
      <c r="C3345" t="s">
        <v>355</v>
      </c>
      <c r="D3345" t="s">
        <v>1268</v>
      </c>
      <c r="E3345" t="s">
        <v>30</v>
      </c>
      <c r="F3345">
        <v>12802</v>
      </c>
      <c r="G3345">
        <v>13802</v>
      </c>
      <c r="H3345">
        <v>1.0781127948758007</v>
      </c>
      <c r="I3345" t="str">
        <f>VLOOKUP($B3345&amp;$E3345,'Employee List'!$A:$E,5,0)</f>
        <v>E-1156</v>
      </c>
    </row>
    <row r="3346" spans="1:9" x14ac:dyDescent="0.35">
      <c r="A3346" t="s">
        <v>1257</v>
      </c>
      <c r="B3346" t="s">
        <v>81</v>
      </c>
      <c r="C3346" t="s">
        <v>355</v>
      </c>
      <c r="D3346" t="s">
        <v>1268</v>
      </c>
      <c r="E3346" t="s">
        <v>31</v>
      </c>
      <c r="F3346">
        <v>14415</v>
      </c>
      <c r="G3346">
        <v>12035</v>
      </c>
      <c r="H3346">
        <v>0.8348942074228235</v>
      </c>
      <c r="I3346" t="str">
        <f>VLOOKUP($B3346&amp;$E3346,'Employee List'!$A:$E,5,0)</f>
        <v>E-1156</v>
      </c>
    </row>
    <row r="3347" spans="1:9" x14ac:dyDescent="0.35">
      <c r="A3347" t="s">
        <v>1257</v>
      </c>
      <c r="B3347" t="s">
        <v>81</v>
      </c>
      <c r="C3347" t="s">
        <v>355</v>
      </c>
      <c r="D3347" t="s">
        <v>1269</v>
      </c>
      <c r="E3347" t="s">
        <v>29</v>
      </c>
      <c r="F3347">
        <v>30070</v>
      </c>
      <c r="G3347">
        <v>14409</v>
      </c>
      <c r="H3347">
        <v>0.47918190887928169</v>
      </c>
      <c r="I3347" t="str">
        <f>VLOOKUP($B3347&amp;$E3347,'Employee List'!$A:$E,5,0)</f>
        <v>E-1156</v>
      </c>
    </row>
    <row r="3348" spans="1:9" x14ac:dyDescent="0.35">
      <c r="A3348" t="s">
        <v>1257</v>
      </c>
      <c r="B3348" t="s">
        <v>81</v>
      </c>
      <c r="C3348" t="s">
        <v>355</v>
      </c>
      <c r="D3348" t="s">
        <v>1269</v>
      </c>
      <c r="E3348" t="s">
        <v>30</v>
      </c>
      <c r="F3348">
        <v>31712</v>
      </c>
      <c r="G3348">
        <v>18805</v>
      </c>
      <c r="H3348">
        <v>0.59299318869828455</v>
      </c>
      <c r="I3348" t="str">
        <f>VLOOKUP($B3348&amp;$E3348,'Employee List'!$A:$E,5,0)</f>
        <v>E-1156</v>
      </c>
    </row>
    <row r="3349" spans="1:9" x14ac:dyDescent="0.35">
      <c r="A3349" t="s">
        <v>1257</v>
      </c>
      <c r="B3349" t="s">
        <v>81</v>
      </c>
      <c r="C3349" t="s">
        <v>355</v>
      </c>
      <c r="D3349" t="s">
        <v>1269</v>
      </c>
      <c r="E3349" t="s">
        <v>31</v>
      </c>
      <c r="F3349">
        <v>27230</v>
      </c>
      <c r="G3349">
        <v>10831</v>
      </c>
      <c r="H3349">
        <v>0.39775982372383401</v>
      </c>
      <c r="I3349" t="str">
        <f>VLOOKUP($B3349&amp;$E3349,'Employee List'!$A:$E,5,0)</f>
        <v>E-1156</v>
      </c>
    </row>
    <row r="3350" spans="1:9" x14ac:dyDescent="0.35">
      <c r="A3350" t="s">
        <v>1257</v>
      </c>
      <c r="B3350" t="s">
        <v>81</v>
      </c>
      <c r="C3350" t="s">
        <v>355</v>
      </c>
      <c r="D3350" t="s">
        <v>1270</v>
      </c>
      <c r="E3350" t="s">
        <v>29</v>
      </c>
      <c r="F3350">
        <v>6060</v>
      </c>
      <c r="G3350">
        <v>6937</v>
      </c>
      <c r="H3350">
        <v>1.1447194719471947</v>
      </c>
      <c r="I3350" t="str">
        <f>VLOOKUP($B3350&amp;$E3350,'Employee List'!$A:$E,5,0)</f>
        <v>E-1156</v>
      </c>
    </row>
    <row r="3351" spans="1:9" x14ac:dyDescent="0.35">
      <c r="A3351" t="s">
        <v>1257</v>
      </c>
      <c r="B3351" t="s">
        <v>81</v>
      </c>
      <c r="C3351" t="s">
        <v>355</v>
      </c>
      <c r="D3351" t="s">
        <v>1270</v>
      </c>
      <c r="E3351" t="s">
        <v>30</v>
      </c>
      <c r="F3351">
        <v>8010</v>
      </c>
      <c r="G3351">
        <v>4513</v>
      </c>
      <c r="H3351">
        <v>0.56342072409488142</v>
      </c>
      <c r="I3351" t="str">
        <f>VLOOKUP($B3351&amp;$E3351,'Employee List'!$A:$E,5,0)</f>
        <v>E-1156</v>
      </c>
    </row>
    <row r="3352" spans="1:9" x14ac:dyDescent="0.35">
      <c r="A3352" t="s">
        <v>1257</v>
      </c>
      <c r="B3352" t="s">
        <v>81</v>
      </c>
      <c r="C3352" t="s">
        <v>355</v>
      </c>
      <c r="D3352" t="s">
        <v>1270</v>
      </c>
      <c r="E3352" t="s">
        <v>31</v>
      </c>
      <c r="F3352">
        <v>6855</v>
      </c>
      <c r="G3352">
        <v>6652</v>
      </c>
      <c r="H3352">
        <v>0.97038657913931436</v>
      </c>
      <c r="I3352" t="str">
        <f>VLOOKUP($B3352&amp;$E3352,'Employee List'!$A:$E,5,0)</f>
        <v>E-1156</v>
      </c>
    </row>
    <row r="3353" spans="1:9" x14ac:dyDescent="0.35">
      <c r="A3353" t="s">
        <v>1257</v>
      </c>
      <c r="B3353" t="s">
        <v>81</v>
      </c>
      <c r="C3353" t="s">
        <v>355</v>
      </c>
      <c r="D3353" t="s">
        <v>1271</v>
      </c>
      <c r="E3353" t="s">
        <v>29</v>
      </c>
      <c r="F3353">
        <v>54380</v>
      </c>
      <c r="G3353">
        <v>89262</v>
      </c>
      <c r="H3353">
        <v>1.641449062155204</v>
      </c>
      <c r="I3353" t="str">
        <f>VLOOKUP($B3353&amp;$E3353,'Employee List'!$A:$E,5,0)</f>
        <v>E-1156</v>
      </c>
    </row>
    <row r="3354" spans="1:9" x14ac:dyDescent="0.35">
      <c r="A3354" t="s">
        <v>1257</v>
      </c>
      <c r="B3354" t="s">
        <v>81</v>
      </c>
      <c r="C3354" t="s">
        <v>355</v>
      </c>
      <c r="D3354" t="s">
        <v>1271</v>
      </c>
      <c r="E3354" t="s">
        <v>30</v>
      </c>
      <c r="F3354">
        <v>55171</v>
      </c>
      <c r="G3354">
        <v>109815</v>
      </c>
      <c r="H3354">
        <v>1.9904478802269308</v>
      </c>
      <c r="I3354" t="str">
        <f>VLOOKUP($B3354&amp;$E3354,'Employee List'!$A:$E,5,0)</f>
        <v>E-1156</v>
      </c>
    </row>
    <row r="3355" spans="1:9" x14ac:dyDescent="0.35">
      <c r="A3355" t="s">
        <v>1257</v>
      </c>
      <c r="B3355" t="s">
        <v>81</v>
      </c>
      <c r="C3355" t="s">
        <v>355</v>
      </c>
      <c r="D3355" t="s">
        <v>1271</v>
      </c>
      <c r="E3355" t="s">
        <v>31</v>
      </c>
      <c r="F3355">
        <v>54118</v>
      </c>
      <c r="G3355">
        <v>90721</v>
      </c>
      <c r="H3355">
        <v>1.6763553715954027</v>
      </c>
      <c r="I3355" t="str">
        <f>VLOOKUP($B3355&amp;$E3355,'Employee List'!$A:$E,5,0)</f>
        <v>E-1156</v>
      </c>
    </row>
    <row r="3356" spans="1:9" x14ac:dyDescent="0.35">
      <c r="A3356" t="s">
        <v>1257</v>
      </c>
      <c r="B3356" t="s">
        <v>81</v>
      </c>
      <c r="C3356" t="s">
        <v>355</v>
      </c>
      <c r="D3356" t="s">
        <v>1258</v>
      </c>
      <c r="E3356" t="s">
        <v>29</v>
      </c>
      <c r="F3356">
        <v>292851</v>
      </c>
      <c r="G3356">
        <v>360017</v>
      </c>
      <c r="H3356">
        <v>1.2293521278739017</v>
      </c>
      <c r="I3356" t="str">
        <f>VLOOKUP($B3356&amp;$E3356,'Employee List'!$A:$E,5,0)</f>
        <v>E-1156</v>
      </c>
    </row>
    <row r="3357" spans="1:9" x14ac:dyDescent="0.35">
      <c r="A3357" t="s">
        <v>1257</v>
      </c>
      <c r="B3357" t="s">
        <v>81</v>
      </c>
      <c r="C3357" t="s">
        <v>355</v>
      </c>
      <c r="D3357" t="s">
        <v>1258</v>
      </c>
      <c r="E3357" t="s">
        <v>30</v>
      </c>
      <c r="F3357">
        <v>287287</v>
      </c>
      <c r="G3357">
        <v>281352</v>
      </c>
      <c r="H3357">
        <v>0.97934121627501414</v>
      </c>
      <c r="I3357" t="str">
        <f>VLOOKUP($B3357&amp;$E3357,'Employee List'!$A:$E,5,0)</f>
        <v>E-1156</v>
      </c>
    </row>
    <row r="3358" spans="1:9" x14ac:dyDescent="0.35">
      <c r="A3358" t="s">
        <v>1257</v>
      </c>
      <c r="B3358" t="s">
        <v>81</v>
      </c>
      <c r="C3358" t="s">
        <v>355</v>
      </c>
      <c r="D3358" t="s">
        <v>1258</v>
      </c>
      <c r="E3358" t="s">
        <v>31</v>
      </c>
      <c r="F3358">
        <v>279800</v>
      </c>
      <c r="G3358">
        <v>287678</v>
      </c>
      <c r="H3358">
        <v>1.028155825589707</v>
      </c>
      <c r="I3358" t="str">
        <f>VLOOKUP($B3358&amp;$E3358,'Employee List'!$A:$E,5,0)</f>
        <v>E-1156</v>
      </c>
    </row>
    <row r="3359" spans="1:9" x14ac:dyDescent="0.35">
      <c r="A3359" t="s">
        <v>1257</v>
      </c>
      <c r="B3359" t="s">
        <v>81</v>
      </c>
      <c r="C3359" t="s">
        <v>355</v>
      </c>
      <c r="D3359" t="s">
        <v>1272</v>
      </c>
      <c r="E3359" t="s">
        <v>29</v>
      </c>
      <c r="F3359">
        <v>18068</v>
      </c>
      <c r="G3359">
        <v>6711</v>
      </c>
      <c r="H3359">
        <v>0.37143015275625413</v>
      </c>
      <c r="I3359" t="str">
        <f>VLOOKUP($B3359&amp;$E3359,'Employee List'!$A:$E,5,0)</f>
        <v>E-1156</v>
      </c>
    </row>
    <row r="3360" spans="1:9" x14ac:dyDescent="0.35">
      <c r="A3360" t="s">
        <v>1257</v>
      </c>
      <c r="B3360" t="s">
        <v>81</v>
      </c>
      <c r="C3360" t="s">
        <v>355</v>
      </c>
      <c r="D3360" t="s">
        <v>1272</v>
      </c>
      <c r="E3360" t="s">
        <v>30</v>
      </c>
      <c r="F3360">
        <v>10674</v>
      </c>
      <c r="G3360">
        <v>6371</v>
      </c>
      <c r="H3360">
        <v>0.59687090125538689</v>
      </c>
      <c r="I3360" t="str">
        <f>VLOOKUP($B3360&amp;$E3360,'Employee List'!$A:$E,5,0)</f>
        <v>E-1156</v>
      </c>
    </row>
    <row r="3361" spans="1:9" x14ac:dyDescent="0.35">
      <c r="A3361" t="s">
        <v>1257</v>
      </c>
      <c r="B3361" t="s">
        <v>81</v>
      </c>
      <c r="C3361" t="s">
        <v>355</v>
      </c>
      <c r="D3361" t="s">
        <v>1272</v>
      </c>
      <c r="E3361" t="s">
        <v>31</v>
      </c>
      <c r="F3361">
        <v>6679</v>
      </c>
      <c r="G3361">
        <v>7514</v>
      </c>
      <c r="H3361">
        <v>1.1250187153765534</v>
      </c>
      <c r="I3361" t="str">
        <f>VLOOKUP($B3361&amp;$E3361,'Employee List'!$A:$E,5,0)</f>
        <v>E-1156</v>
      </c>
    </row>
    <row r="3362" spans="1:9" x14ac:dyDescent="0.35">
      <c r="A3362" t="s">
        <v>1257</v>
      </c>
      <c r="B3362" t="s">
        <v>81</v>
      </c>
      <c r="C3362" t="s">
        <v>355</v>
      </c>
      <c r="D3362" t="s">
        <v>1259</v>
      </c>
      <c r="E3362" t="s">
        <v>29</v>
      </c>
      <c r="F3362">
        <v>28959</v>
      </c>
      <c r="G3362">
        <v>50179</v>
      </c>
      <c r="H3362">
        <v>1.7327601091197899</v>
      </c>
      <c r="I3362" t="str">
        <f>VLOOKUP($B3362&amp;$E3362,'Employee List'!$A:$E,5,0)</f>
        <v>E-1156</v>
      </c>
    </row>
    <row r="3363" spans="1:9" x14ac:dyDescent="0.35">
      <c r="A3363" t="s">
        <v>1257</v>
      </c>
      <c r="B3363" t="s">
        <v>81</v>
      </c>
      <c r="C3363" t="s">
        <v>355</v>
      </c>
      <c r="D3363" t="s">
        <v>1259</v>
      </c>
      <c r="E3363" t="s">
        <v>30</v>
      </c>
      <c r="F3363">
        <v>31003</v>
      </c>
      <c r="G3363">
        <v>35827</v>
      </c>
      <c r="H3363">
        <v>1.1555978453698028</v>
      </c>
      <c r="I3363" t="str">
        <f>VLOOKUP($B3363&amp;$E3363,'Employee List'!$A:$E,5,0)</f>
        <v>E-1156</v>
      </c>
    </row>
    <row r="3364" spans="1:9" x14ac:dyDescent="0.35">
      <c r="A3364" t="s">
        <v>1257</v>
      </c>
      <c r="B3364" t="s">
        <v>81</v>
      </c>
      <c r="C3364" t="s">
        <v>355</v>
      </c>
      <c r="D3364" t="s">
        <v>1259</v>
      </c>
      <c r="E3364" t="s">
        <v>31</v>
      </c>
      <c r="F3364">
        <v>31481</v>
      </c>
      <c r="G3364">
        <v>40347</v>
      </c>
      <c r="H3364">
        <v>1.2816301896381945</v>
      </c>
      <c r="I3364" t="str">
        <f>VLOOKUP($B3364&amp;$E3364,'Employee List'!$A:$E,5,0)</f>
        <v>E-1156</v>
      </c>
    </row>
    <row r="3365" spans="1:9" x14ac:dyDescent="0.35">
      <c r="A3365" t="s">
        <v>1257</v>
      </c>
      <c r="B3365" t="s">
        <v>81</v>
      </c>
      <c r="C3365" t="s">
        <v>355</v>
      </c>
      <c r="D3365" t="s">
        <v>1273</v>
      </c>
      <c r="E3365" t="s">
        <v>29</v>
      </c>
      <c r="F3365">
        <v>7357</v>
      </c>
      <c r="G3365">
        <v>5851</v>
      </c>
      <c r="H3365">
        <v>0.79529699605817594</v>
      </c>
      <c r="I3365" t="str">
        <f>VLOOKUP($B3365&amp;$E3365,'Employee List'!$A:$E,5,0)</f>
        <v>E-1156</v>
      </c>
    </row>
    <row r="3366" spans="1:9" x14ac:dyDescent="0.35">
      <c r="A3366" t="s">
        <v>1257</v>
      </c>
      <c r="B3366" t="s">
        <v>81</v>
      </c>
      <c r="C3366" t="s">
        <v>355</v>
      </c>
      <c r="D3366" t="s">
        <v>1273</v>
      </c>
      <c r="E3366" t="s">
        <v>30</v>
      </c>
      <c r="F3366">
        <v>7117</v>
      </c>
      <c r="G3366">
        <v>6141</v>
      </c>
      <c r="H3366">
        <v>0.86286356610931569</v>
      </c>
      <c r="I3366" t="str">
        <f>VLOOKUP($B3366&amp;$E3366,'Employee List'!$A:$E,5,0)</f>
        <v>E-1156</v>
      </c>
    </row>
    <row r="3367" spans="1:9" x14ac:dyDescent="0.35">
      <c r="A3367" t="s">
        <v>1257</v>
      </c>
      <c r="B3367" t="s">
        <v>81</v>
      </c>
      <c r="C3367" t="s">
        <v>355</v>
      </c>
      <c r="D3367" t="s">
        <v>1273</v>
      </c>
      <c r="E3367" t="s">
        <v>31</v>
      </c>
      <c r="F3367">
        <v>9184</v>
      </c>
      <c r="G3367">
        <v>4773</v>
      </c>
      <c r="H3367">
        <v>0.5197081881533101</v>
      </c>
      <c r="I3367" t="str">
        <f>VLOOKUP($B3367&amp;$E3367,'Employee List'!$A:$E,5,0)</f>
        <v>E-1156</v>
      </c>
    </row>
    <row r="3368" spans="1:9" x14ac:dyDescent="0.35">
      <c r="A3368" t="s">
        <v>1257</v>
      </c>
      <c r="B3368" t="s">
        <v>81</v>
      </c>
      <c r="C3368" t="s">
        <v>355</v>
      </c>
      <c r="D3368" t="s">
        <v>1275</v>
      </c>
      <c r="E3368" t="s">
        <v>29</v>
      </c>
      <c r="F3368">
        <v>1651</v>
      </c>
      <c r="G3368">
        <v>3052</v>
      </c>
      <c r="H3368">
        <v>1.8485766202301634</v>
      </c>
      <c r="I3368" t="str">
        <f>VLOOKUP($B3368&amp;$E3368,'Employee List'!$A:$E,5,0)</f>
        <v>E-1156</v>
      </c>
    </row>
    <row r="3369" spans="1:9" x14ac:dyDescent="0.35">
      <c r="A3369" t="s">
        <v>1257</v>
      </c>
      <c r="B3369" t="s">
        <v>81</v>
      </c>
      <c r="C3369" t="s">
        <v>355</v>
      </c>
      <c r="D3369" t="s">
        <v>1275</v>
      </c>
      <c r="E3369" t="s">
        <v>30</v>
      </c>
      <c r="F3369">
        <v>1847</v>
      </c>
      <c r="G3369">
        <v>5230</v>
      </c>
      <c r="H3369">
        <v>2.8316188413643748</v>
      </c>
      <c r="I3369" t="str">
        <f>VLOOKUP($B3369&amp;$E3369,'Employee List'!$A:$E,5,0)</f>
        <v>E-1156</v>
      </c>
    </row>
    <row r="3370" spans="1:9" x14ac:dyDescent="0.35">
      <c r="A3370" t="s">
        <v>1257</v>
      </c>
      <c r="B3370" t="s">
        <v>81</v>
      </c>
      <c r="C3370" t="s">
        <v>355</v>
      </c>
      <c r="D3370" t="s">
        <v>1275</v>
      </c>
      <c r="E3370" t="s">
        <v>31</v>
      </c>
      <c r="F3370">
        <v>3953</v>
      </c>
      <c r="G3370">
        <v>3709</v>
      </c>
      <c r="H3370">
        <v>0.93827472805464207</v>
      </c>
      <c r="I3370" t="str">
        <f>VLOOKUP($B3370&amp;$E3370,'Employee List'!$A:$E,5,0)</f>
        <v>E-1156</v>
      </c>
    </row>
    <row r="3371" spans="1:9" x14ac:dyDescent="0.35">
      <c r="A3371" t="s">
        <v>1257</v>
      </c>
      <c r="B3371" t="s">
        <v>81</v>
      </c>
      <c r="C3371" t="s">
        <v>355</v>
      </c>
      <c r="D3371" t="s">
        <v>1276</v>
      </c>
      <c r="E3371" t="s">
        <v>29</v>
      </c>
      <c r="F3371">
        <v>4252</v>
      </c>
      <c r="G3371">
        <v>5854</v>
      </c>
      <c r="H3371">
        <v>1.376763875823142</v>
      </c>
      <c r="I3371" t="str">
        <f>VLOOKUP($B3371&amp;$E3371,'Employee List'!$A:$E,5,0)</f>
        <v>E-1156</v>
      </c>
    </row>
    <row r="3372" spans="1:9" x14ac:dyDescent="0.35">
      <c r="A3372" t="s">
        <v>1257</v>
      </c>
      <c r="B3372" t="s">
        <v>81</v>
      </c>
      <c r="C3372" t="s">
        <v>355</v>
      </c>
      <c r="D3372" t="s">
        <v>1276</v>
      </c>
      <c r="E3372" t="s">
        <v>30</v>
      </c>
      <c r="F3372">
        <v>2123</v>
      </c>
      <c r="G3372">
        <v>4821</v>
      </c>
      <c r="H3372">
        <v>2.2708431464908148</v>
      </c>
      <c r="I3372" t="str">
        <f>VLOOKUP($B3372&amp;$E3372,'Employee List'!$A:$E,5,0)</f>
        <v>E-1156</v>
      </c>
    </row>
    <row r="3373" spans="1:9" x14ac:dyDescent="0.35">
      <c r="A3373" t="s">
        <v>1257</v>
      </c>
      <c r="B3373" t="s">
        <v>81</v>
      </c>
      <c r="C3373" t="s">
        <v>355</v>
      </c>
      <c r="D3373" t="s">
        <v>1276</v>
      </c>
      <c r="E3373" t="s">
        <v>31</v>
      </c>
      <c r="F3373">
        <v>4301</v>
      </c>
      <c r="G3373">
        <v>4837</v>
      </c>
      <c r="H3373">
        <v>1.1246221808881656</v>
      </c>
      <c r="I3373" t="str">
        <f>VLOOKUP($B3373&amp;$E3373,'Employee List'!$A:$E,5,0)</f>
        <v>E-1156</v>
      </c>
    </row>
    <row r="3374" spans="1:9" x14ac:dyDescent="0.35">
      <c r="A3374" t="s">
        <v>1257</v>
      </c>
      <c r="B3374" t="s">
        <v>81</v>
      </c>
      <c r="C3374" t="s">
        <v>355</v>
      </c>
      <c r="D3374" t="s">
        <v>1277</v>
      </c>
      <c r="E3374" t="s">
        <v>29</v>
      </c>
      <c r="F3374">
        <v>9774</v>
      </c>
      <c r="G3374">
        <v>6766</v>
      </c>
      <c r="H3374">
        <v>0.69224473091876404</v>
      </c>
      <c r="I3374" t="str">
        <f>VLOOKUP($B3374&amp;$E3374,'Employee List'!$A:$E,5,0)</f>
        <v>E-1156</v>
      </c>
    </row>
    <row r="3375" spans="1:9" x14ac:dyDescent="0.35">
      <c r="A3375" t="s">
        <v>1257</v>
      </c>
      <c r="B3375" t="s">
        <v>81</v>
      </c>
      <c r="C3375" t="s">
        <v>355</v>
      </c>
      <c r="D3375" t="s">
        <v>1277</v>
      </c>
      <c r="E3375" t="s">
        <v>30</v>
      </c>
      <c r="F3375">
        <v>11870</v>
      </c>
      <c r="G3375">
        <v>2339</v>
      </c>
      <c r="H3375">
        <v>0.19705139005897221</v>
      </c>
      <c r="I3375" t="str">
        <f>VLOOKUP($B3375&amp;$E3375,'Employee List'!$A:$E,5,0)</f>
        <v>E-1156</v>
      </c>
    </row>
    <row r="3376" spans="1:9" x14ac:dyDescent="0.35">
      <c r="A3376" t="s">
        <v>1257</v>
      </c>
      <c r="B3376" t="s">
        <v>81</v>
      </c>
      <c r="C3376" t="s">
        <v>355</v>
      </c>
      <c r="D3376" t="s">
        <v>1277</v>
      </c>
      <c r="E3376" t="s">
        <v>31</v>
      </c>
      <c r="F3376">
        <v>9004</v>
      </c>
      <c r="G3376">
        <v>2844</v>
      </c>
      <c r="H3376">
        <v>0.31585961794757883</v>
      </c>
      <c r="I3376" t="str">
        <f>VLOOKUP($B3376&amp;$E3376,'Employee List'!$A:$E,5,0)</f>
        <v>E-1156</v>
      </c>
    </row>
    <row r="3377" spans="1:9" x14ac:dyDescent="0.35">
      <c r="A3377" t="s">
        <v>1257</v>
      </c>
      <c r="B3377" t="s">
        <v>81</v>
      </c>
      <c r="C3377" t="s">
        <v>355</v>
      </c>
      <c r="D3377" t="s">
        <v>1278</v>
      </c>
      <c r="E3377" t="s">
        <v>29</v>
      </c>
      <c r="F3377">
        <v>7132</v>
      </c>
      <c r="G3377">
        <v>12919</v>
      </c>
      <c r="H3377">
        <v>1.8114133482893999</v>
      </c>
      <c r="I3377" t="str">
        <f>VLOOKUP($B3377&amp;$E3377,'Employee List'!$A:$E,5,0)</f>
        <v>E-1156</v>
      </c>
    </row>
    <row r="3378" spans="1:9" x14ac:dyDescent="0.35">
      <c r="A3378" t="s">
        <v>1257</v>
      </c>
      <c r="B3378" t="s">
        <v>81</v>
      </c>
      <c r="C3378" t="s">
        <v>355</v>
      </c>
      <c r="D3378" t="s">
        <v>1278</v>
      </c>
      <c r="E3378" t="s">
        <v>30</v>
      </c>
      <c r="F3378">
        <v>9019</v>
      </c>
      <c r="G3378">
        <v>11685</v>
      </c>
      <c r="H3378">
        <v>1.2955981816165871</v>
      </c>
      <c r="I3378" t="str">
        <f>VLOOKUP($B3378&amp;$E3378,'Employee List'!$A:$E,5,0)</f>
        <v>E-1156</v>
      </c>
    </row>
    <row r="3379" spans="1:9" x14ac:dyDescent="0.35">
      <c r="A3379" t="s">
        <v>1257</v>
      </c>
      <c r="B3379" t="s">
        <v>81</v>
      </c>
      <c r="C3379" t="s">
        <v>355</v>
      </c>
      <c r="D3379" t="s">
        <v>1278</v>
      </c>
      <c r="E3379" t="s">
        <v>31</v>
      </c>
      <c r="F3379">
        <v>5392</v>
      </c>
      <c r="G3379">
        <v>10972</v>
      </c>
      <c r="H3379">
        <v>2.03486646884273</v>
      </c>
      <c r="I3379" t="str">
        <f>VLOOKUP($B3379&amp;$E3379,'Employee List'!$A:$E,5,0)</f>
        <v>E-1156</v>
      </c>
    </row>
    <row r="3380" spans="1:9" x14ac:dyDescent="0.35">
      <c r="A3380" t="s">
        <v>1257</v>
      </c>
      <c r="B3380" t="s">
        <v>81</v>
      </c>
      <c r="C3380" t="s">
        <v>355</v>
      </c>
      <c r="D3380" t="s">
        <v>1279</v>
      </c>
      <c r="E3380" t="s">
        <v>29</v>
      </c>
      <c r="F3380">
        <v>3048</v>
      </c>
      <c r="G3380">
        <v>4892</v>
      </c>
      <c r="H3380">
        <v>1.6049868766404201</v>
      </c>
      <c r="I3380" t="str">
        <f>VLOOKUP($B3380&amp;$E3380,'Employee List'!$A:$E,5,0)</f>
        <v>E-1156</v>
      </c>
    </row>
    <row r="3381" spans="1:9" x14ac:dyDescent="0.35">
      <c r="A3381" t="s">
        <v>1257</v>
      </c>
      <c r="B3381" t="s">
        <v>81</v>
      </c>
      <c r="C3381" t="s">
        <v>355</v>
      </c>
      <c r="D3381" t="s">
        <v>1279</v>
      </c>
      <c r="E3381" t="s">
        <v>30</v>
      </c>
      <c r="F3381">
        <v>2686</v>
      </c>
      <c r="G3381">
        <v>3683</v>
      </c>
      <c r="H3381">
        <v>1.3711839166046165</v>
      </c>
      <c r="I3381" t="str">
        <f>VLOOKUP($B3381&amp;$E3381,'Employee List'!$A:$E,5,0)</f>
        <v>E-1156</v>
      </c>
    </row>
    <row r="3382" spans="1:9" x14ac:dyDescent="0.35">
      <c r="A3382" t="s">
        <v>1257</v>
      </c>
      <c r="B3382" t="s">
        <v>81</v>
      </c>
      <c r="C3382" t="s">
        <v>355</v>
      </c>
      <c r="D3382" t="s">
        <v>1279</v>
      </c>
      <c r="E3382" t="s">
        <v>31</v>
      </c>
      <c r="F3382">
        <v>1397</v>
      </c>
      <c r="G3382">
        <v>5492</v>
      </c>
      <c r="H3382">
        <v>3.9312813171080889</v>
      </c>
      <c r="I3382" t="str">
        <f>VLOOKUP($B3382&amp;$E3382,'Employee List'!$A:$E,5,0)</f>
        <v>E-1156</v>
      </c>
    </row>
    <row r="3383" spans="1:9" x14ac:dyDescent="0.35">
      <c r="A3383" t="s">
        <v>1257</v>
      </c>
      <c r="B3383" t="s">
        <v>81</v>
      </c>
      <c r="C3383" t="s">
        <v>355</v>
      </c>
      <c r="D3383" t="s">
        <v>1280</v>
      </c>
      <c r="E3383" t="s">
        <v>29</v>
      </c>
      <c r="F3383">
        <v>3264</v>
      </c>
      <c r="G3383">
        <v>5613</v>
      </c>
      <c r="H3383">
        <v>1.7196691176470589</v>
      </c>
      <c r="I3383" t="str">
        <f>VLOOKUP($B3383&amp;$E3383,'Employee List'!$A:$E,5,0)</f>
        <v>E-1156</v>
      </c>
    </row>
    <row r="3384" spans="1:9" x14ac:dyDescent="0.35">
      <c r="A3384" t="s">
        <v>1257</v>
      </c>
      <c r="B3384" t="s">
        <v>81</v>
      </c>
      <c r="C3384" t="s">
        <v>355</v>
      </c>
      <c r="D3384" t="s">
        <v>1280</v>
      </c>
      <c r="E3384" t="s">
        <v>30</v>
      </c>
      <c r="F3384">
        <v>4452</v>
      </c>
      <c r="G3384">
        <v>5999</v>
      </c>
      <c r="H3384">
        <v>1.3474842767295598</v>
      </c>
      <c r="I3384" t="str">
        <f>VLOOKUP($B3384&amp;$E3384,'Employee List'!$A:$E,5,0)</f>
        <v>E-1156</v>
      </c>
    </row>
    <row r="3385" spans="1:9" x14ac:dyDescent="0.35">
      <c r="A3385" t="s">
        <v>1257</v>
      </c>
      <c r="B3385" t="s">
        <v>81</v>
      </c>
      <c r="C3385" t="s">
        <v>355</v>
      </c>
      <c r="D3385" t="s">
        <v>1280</v>
      </c>
      <c r="E3385" t="s">
        <v>31</v>
      </c>
      <c r="F3385">
        <v>3285</v>
      </c>
      <c r="G3385">
        <v>1752</v>
      </c>
      <c r="H3385">
        <v>0.53333333333333333</v>
      </c>
      <c r="I3385" t="str">
        <f>VLOOKUP($B3385&amp;$E3385,'Employee List'!$A:$E,5,0)</f>
        <v>E-1156</v>
      </c>
    </row>
    <row r="3386" spans="1:9" x14ac:dyDescent="0.35">
      <c r="A3386" t="s">
        <v>1257</v>
      </c>
      <c r="B3386" t="s">
        <v>81</v>
      </c>
      <c r="C3386" t="s">
        <v>355</v>
      </c>
      <c r="D3386" t="s">
        <v>1262</v>
      </c>
      <c r="E3386" t="s">
        <v>29</v>
      </c>
      <c r="F3386">
        <v>14348</v>
      </c>
      <c r="G3386">
        <v>12964</v>
      </c>
      <c r="H3386">
        <v>0.90354056314468911</v>
      </c>
      <c r="I3386" t="str">
        <f>VLOOKUP($B3386&amp;$E3386,'Employee List'!$A:$E,5,0)</f>
        <v>E-1156</v>
      </c>
    </row>
    <row r="3387" spans="1:9" x14ac:dyDescent="0.35">
      <c r="A3387" t="s">
        <v>1257</v>
      </c>
      <c r="B3387" t="s">
        <v>81</v>
      </c>
      <c r="C3387" t="s">
        <v>355</v>
      </c>
      <c r="D3387" t="s">
        <v>1262</v>
      </c>
      <c r="E3387" t="s">
        <v>30</v>
      </c>
      <c r="F3387">
        <v>18151</v>
      </c>
      <c r="G3387">
        <v>16460</v>
      </c>
      <c r="H3387">
        <v>0.90683708886562719</v>
      </c>
      <c r="I3387" t="str">
        <f>VLOOKUP($B3387&amp;$E3387,'Employee List'!$A:$E,5,0)</f>
        <v>E-1156</v>
      </c>
    </row>
    <row r="3388" spans="1:9" x14ac:dyDescent="0.35">
      <c r="A3388" t="s">
        <v>1257</v>
      </c>
      <c r="B3388" t="s">
        <v>81</v>
      </c>
      <c r="C3388" t="s">
        <v>355</v>
      </c>
      <c r="D3388" t="s">
        <v>1262</v>
      </c>
      <c r="E3388" t="s">
        <v>31</v>
      </c>
      <c r="F3388">
        <v>17625</v>
      </c>
      <c r="G3388">
        <v>16591</v>
      </c>
      <c r="H3388">
        <v>0.94133333333333336</v>
      </c>
      <c r="I3388" t="str">
        <f>VLOOKUP($B3388&amp;$E3388,'Employee List'!$A:$E,5,0)</f>
        <v>E-1156</v>
      </c>
    </row>
    <row r="3389" spans="1:9" x14ac:dyDescent="0.35">
      <c r="A3389" t="s">
        <v>1257</v>
      </c>
      <c r="B3389" t="s">
        <v>81</v>
      </c>
      <c r="C3389" t="s">
        <v>355</v>
      </c>
      <c r="D3389" t="s">
        <v>1281</v>
      </c>
      <c r="E3389" t="s">
        <v>29</v>
      </c>
      <c r="F3389">
        <v>6850</v>
      </c>
      <c r="G3389">
        <v>3572</v>
      </c>
      <c r="H3389">
        <v>0.52145985401459849</v>
      </c>
      <c r="I3389" t="str">
        <f>VLOOKUP($B3389&amp;$E3389,'Employee List'!$A:$E,5,0)</f>
        <v>E-1156</v>
      </c>
    </row>
    <row r="3390" spans="1:9" x14ac:dyDescent="0.35">
      <c r="A3390" t="s">
        <v>1257</v>
      </c>
      <c r="B3390" t="s">
        <v>81</v>
      </c>
      <c r="C3390" t="s">
        <v>355</v>
      </c>
      <c r="D3390" t="s">
        <v>1281</v>
      </c>
      <c r="E3390" t="s">
        <v>30</v>
      </c>
      <c r="F3390">
        <v>5850</v>
      </c>
      <c r="G3390">
        <v>4905</v>
      </c>
      <c r="H3390">
        <v>0.83846153846153848</v>
      </c>
      <c r="I3390" t="str">
        <f>VLOOKUP($B3390&amp;$E3390,'Employee List'!$A:$E,5,0)</f>
        <v>E-1156</v>
      </c>
    </row>
    <row r="3391" spans="1:9" x14ac:dyDescent="0.35">
      <c r="A3391" t="s">
        <v>1257</v>
      </c>
      <c r="B3391" t="s">
        <v>81</v>
      </c>
      <c r="C3391" t="s">
        <v>355</v>
      </c>
      <c r="D3391" t="s">
        <v>1281</v>
      </c>
      <c r="E3391" t="s">
        <v>31</v>
      </c>
      <c r="F3391">
        <v>6413</v>
      </c>
      <c r="G3391">
        <v>5978</v>
      </c>
      <c r="H3391">
        <v>0.93216903165445186</v>
      </c>
      <c r="I3391" t="str">
        <f>VLOOKUP($B3391&amp;$E3391,'Employee List'!$A:$E,5,0)</f>
        <v>E-1156</v>
      </c>
    </row>
    <row r="3392" spans="1:9" x14ac:dyDescent="0.35">
      <c r="A3392" t="s">
        <v>1257</v>
      </c>
      <c r="B3392" t="s">
        <v>82</v>
      </c>
      <c r="C3392" t="s">
        <v>355</v>
      </c>
      <c r="D3392" t="s">
        <v>1274</v>
      </c>
      <c r="E3392" t="s">
        <v>29</v>
      </c>
      <c r="F3392">
        <v>36802</v>
      </c>
      <c r="G3392">
        <v>48856</v>
      </c>
      <c r="H3392">
        <v>1.3275365469267975</v>
      </c>
      <c r="I3392" t="str">
        <f>VLOOKUP($B3392&amp;$E3392,'Employee List'!$A:$E,5,0)</f>
        <v>E-1157</v>
      </c>
    </row>
    <row r="3393" spans="1:9" x14ac:dyDescent="0.35">
      <c r="A3393" t="s">
        <v>1257</v>
      </c>
      <c r="B3393" t="s">
        <v>82</v>
      </c>
      <c r="C3393" t="s">
        <v>355</v>
      </c>
      <c r="D3393" t="s">
        <v>1274</v>
      </c>
      <c r="E3393" t="s">
        <v>30</v>
      </c>
      <c r="F3393">
        <v>39407</v>
      </c>
      <c r="G3393">
        <v>42875</v>
      </c>
      <c r="H3393">
        <v>1.0880046692212044</v>
      </c>
      <c r="I3393" t="str">
        <f>VLOOKUP($B3393&amp;$E3393,'Employee List'!$A:$E,5,0)</f>
        <v>E-1157</v>
      </c>
    </row>
    <row r="3394" spans="1:9" x14ac:dyDescent="0.35">
      <c r="A3394" t="s">
        <v>1257</v>
      </c>
      <c r="B3394" t="s">
        <v>82</v>
      </c>
      <c r="C3394" t="s">
        <v>355</v>
      </c>
      <c r="D3394" t="s">
        <v>1274</v>
      </c>
      <c r="E3394" t="s">
        <v>31</v>
      </c>
      <c r="F3394">
        <v>40870</v>
      </c>
      <c r="G3394">
        <v>44476</v>
      </c>
      <c r="H3394">
        <v>1.0882309762662099</v>
      </c>
      <c r="I3394" t="str">
        <f>VLOOKUP($B3394&amp;$E3394,'Employee List'!$A:$E,5,0)</f>
        <v>E-1157</v>
      </c>
    </row>
    <row r="3395" spans="1:9" x14ac:dyDescent="0.35">
      <c r="A3395" t="s">
        <v>1257</v>
      </c>
      <c r="B3395" t="s">
        <v>82</v>
      </c>
      <c r="C3395" t="s">
        <v>355</v>
      </c>
      <c r="D3395" t="s">
        <v>1263</v>
      </c>
      <c r="E3395" t="s">
        <v>29</v>
      </c>
      <c r="F3395">
        <v>4394</v>
      </c>
      <c r="G3395">
        <v>16908</v>
      </c>
      <c r="H3395">
        <v>3.8479745106964041</v>
      </c>
      <c r="I3395" t="str">
        <f>VLOOKUP($B3395&amp;$E3395,'Employee List'!$A:$E,5,0)</f>
        <v>E-1157</v>
      </c>
    </row>
    <row r="3396" spans="1:9" x14ac:dyDescent="0.35">
      <c r="A3396" t="s">
        <v>1257</v>
      </c>
      <c r="B3396" t="s">
        <v>82</v>
      </c>
      <c r="C3396" t="s">
        <v>355</v>
      </c>
      <c r="D3396" t="s">
        <v>1263</v>
      </c>
      <c r="E3396" t="s">
        <v>30</v>
      </c>
      <c r="F3396">
        <v>3538</v>
      </c>
      <c r="G3396">
        <v>40314</v>
      </c>
      <c r="H3396">
        <v>11.394573205200679</v>
      </c>
      <c r="I3396" t="str">
        <f>VLOOKUP($B3396&amp;$E3396,'Employee List'!$A:$E,5,0)</f>
        <v>E-1157</v>
      </c>
    </row>
    <row r="3397" spans="1:9" x14ac:dyDescent="0.35">
      <c r="A3397" t="s">
        <v>1257</v>
      </c>
      <c r="B3397" t="s">
        <v>82</v>
      </c>
      <c r="C3397" t="s">
        <v>355</v>
      </c>
      <c r="D3397" t="s">
        <v>1263</v>
      </c>
      <c r="E3397" t="s">
        <v>31</v>
      </c>
      <c r="F3397">
        <v>3995</v>
      </c>
      <c r="G3397">
        <v>22549</v>
      </c>
      <c r="H3397">
        <v>5.6443053817271593</v>
      </c>
      <c r="I3397" t="str">
        <f>VLOOKUP($B3397&amp;$E3397,'Employee List'!$A:$E,5,0)</f>
        <v>E-1157</v>
      </c>
    </row>
    <row r="3398" spans="1:9" x14ac:dyDescent="0.35">
      <c r="A3398" t="s">
        <v>1257</v>
      </c>
      <c r="B3398" t="s">
        <v>82</v>
      </c>
      <c r="C3398" t="s">
        <v>355</v>
      </c>
      <c r="D3398" t="s">
        <v>1264</v>
      </c>
      <c r="E3398" t="s">
        <v>29</v>
      </c>
      <c r="F3398">
        <v>1877</v>
      </c>
      <c r="G3398">
        <v>4395</v>
      </c>
      <c r="H3398">
        <v>2.3415023974427278</v>
      </c>
      <c r="I3398" t="str">
        <f>VLOOKUP($B3398&amp;$E3398,'Employee List'!$A:$E,5,0)</f>
        <v>E-1157</v>
      </c>
    </row>
    <row r="3399" spans="1:9" x14ac:dyDescent="0.35">
      <c r="A3399" t="s">
        <v>1257</v>
      </c>
      <c r="B3399" t="s">
        <v>82</v>
      </c>
      <c r="C3399" t="s">
        <v>355</v>
      </c>
      <c r="D3399" t="s">
        <v>1264</v>
      </c>
      <c r="E3399" t="s">
        <v>30</v>
      </c>
      <c r="F3399">
        <v>4565</v>
      </c>
      <c r="G3399">
        <v>3334</v>
      </c>
      <c r="H3399">
        <v>0.7303395399780942</v>
      </c>
      <c r="I3399" t="str">
        <f>VLOOKUP($B3399&amp;$E3399,'Employee List'!$A:$E,5,0)</f>
        <v>E-1157</v>
      </c>
    </row>
    <row r="3400" spans="1:9" x14ac:dyDescent="0.35">
      <c r="A3400" t="s">
        <v>1257</v>
      </c>
      <c r="B3400" t="s">
        <v>82</v>
      </c>
      <c r="C3400" t="s">
        <v>355</v>
      </c>
      <c r="D3400" t="s">
        <v>1264</v>
      </c>
      <c r="E3400" t="s">
        <v>31</v>
      </c>
      <c r="F3400">
        <v>1165</v>
      </c>
      <c r="G3400">
        <v>9174</v>
      </c>
      <c r="H3400">
        <v>7.8746781115879827</v>
      </c>
      <c r="I3400" t="str">
        <f>VLOOKUP($B3400&amp;$E3400,'Employee List'!$A:$E,5,0)</f>
        <v>E-1157</v>
      </c>
    </row>
    <row r="3401" spans="1:9" x14ac:dyDescent="0.35">
      <c r="A3401" t="s">
        <v>1257</v>
      </c>
      <c r="B3401" t="s">
        <v>82</v>
      </c>
      <c r="C3401" t="s">
        <v>355</v>
      </c>
      <c r="D3401" t="s">
        <v>1265</v>
      </c>
      <c r="E3401" t="s">
        <v>29</v>
      </c>
      <c r="F3401">
        <v>16140</v>
      </c>
      <c r="G3401">
        <v>13160</v>
      </c>
      <c r="H3401">
        <v>0.81536555142503098</v>
      </c>
      <c r="I3401" t="str">
        <f>VLOOKUP($B3401&amp;$E3401,'Employee List'!$A:$E,5,0)</f>
        <v>E-1157</v>
      </c>
    </row>
    <row r="3402" spans="1:9" x14ac:dyDescent="0.35">
      <c r="A3402" t="s">
        <v>1257</v>
      </c>
      <c r="B3402" t="s">
        <v>82</v>
      </c>
      <c r="C3402" t="s">
        <v>355</v>
      </c>
      <c r="D3402" t="s">
        <v>1265</v>
      </c>
      <c r="E3402" t="s">
        <v>30</v>
      </c>
      <c r="F3402">
        <v>15124</v>
      </c>
      <c r="G3402">
        <v>9350</v>
      </c>
      <c r="H3402">
        <v>0.61822269240941552</v>
      </c>
      <c r="I3402" t="str">
        <f>VLOOKUP($B3402&amp;$E3402,'Employee List'!$A:$E,5,0)</f>
        <v>E-1157</v>
      </c>
    </row>
    <row r="3403" spans="1:9" x14ac:dyDescent="0.35">
      <c r="A3403" t="s">
        <v>1257</v>
      </c>
      <c r="B3403" t="s">
        <v>82</v>
      </c>
      <c r="C3403" t="s">
        <v>355</v>
      </c>
      <c r="D3403" t="s">
        <v>1265</v>
      </c>
      <c r="E3403" t="s">
        <v>31</v>
      </c>
      <c r="F3403">
        <v>17414</v>
      </c>
      <c r="G3403">
        <v>8044</v>
      </c>
      <c r="H3403">
        <v>0.4619271850235443</v>
      </c>
      <c r="I3403" t="str">
        <f>VLOOKUP($B3403&amp;$E3403,'Employee List'!$A:$E,5,0)</f>
        <v>E-1157</v>
      </c>
    </row>
    <row r="3404" spans="1:9" x14ac:dyDescent="0.35">
      <c r="A3404" t="s">
        <v>1257</v>
      </c>
      <c r="B3404" t="s">
        <v>82</v>
      </c>
      <c r="C3404" t="s">
        <v>355</v>
      </c>
      <c r="D3404" t="s">
        <v>1260</v>
      </c>
      <c r="E3404" t="s">
        <v>29</v>
      </c>
      <c r="F3404">
        <v>127781</v>
      </c>
      <c r="G3404">
        <v>128856</v>
      </c>
      <c r="H3404">
        <v>1.0084128313286014</v>
      </c>
      <c r="I3404" t="str">
        <f>VLOOKUP($B3404&amp;$E3404,'Employee List'!$A:$E,5,0)</f>
        <v>E-1157</v>
      </c>
    </row>
    <row r="3405" spans="1:9" x14ac:dyDescent="0.35">
      <c r="A3405" t="s">
        <v>1257</v>
      </c>
      <c r="B3405" t="s">
        <v>82</v>
      </c>
      <c r="C3405" t="s">
        <v>355</v>
      </c>
      <c r="D3405" t="s">
        <v>1260</v>
      </c>
      <c r="E3405" t="s">
        <v>30</v>
      </c>
      <c r="F3405">
        <v>127711</v>
      </c>
      <c r="G3405">
        <v>195158</v>
      </c>
      <c r="H3405">
        <v>1.528122088152156</v>
      </c>
      <c r="I3405" t="str">
        <f>VLOOKUP($B3405&amp;$E3405,'Employee List'!$A:$E,5,0)</f>
        <v>E-1157</v>
      </c>
    </row>
    <row r="3406" spans="1:9" x14ac:dyDescent="0.35">
      <c r="A3406" t="s">
        <v>1257</v>
      </c>
      <c r="B3406" t="s">
        <v>82</v>
      </c>
      <c r="C3406" t="s">
        <v>355</v>
      </c>
      <c r="D3406" t="s">
        <v>1260</v>
      </c>
      <c r="E3406" t="s">
        <v>31</v>
      </c>
      <c r="F3406">
        <v>149770</v>
      </c>
      <c r="G3406">
        <v>252410</v>
      </c>
      <c r="H3406">
        <v>1.6853174868131133</v>
      </c>
      <c r="I3406" t="str">
        <f>VLOOKUP($B3406&amp;$E3406,'Employee List'!$A:$E,5,0)</f>
        <v>E-1157</v>
      </c>
    </row>
    <row r="3407" spans="1:9" x14ac:dyDescent="0.35">
      <c r="A3407" t="s">
        <v>1257</v>
      </c>
      <c r="B3407" t="s">
        <v>82</v>
      </c>
      <c r="C3407" t="s">
        <v>355</v>
      </c>
      <c r="D3407" t="s">
        <v>1261</v>
      </c>
      <c r="E3407" t="s">
        <v>29</v>
      </c>
      <c r="F3407">
        <v>125991</v>
      </c>
      <c r="G3407">
        <v>127176</v>
      </c>
      <c r="H3407">
        <v>1.0094054337214562</v>
      </c>
      <c r="I3407" t="str">
        <f>VLOOKUP($B3407&amp;$E3407,'Employee List'!$A:$E,5,0)</f>
        <v>E-1157</v>
      </c>
    </row>
    <row r="3408" spans="1:9" x14ac:dyDescent="0.35">
      <c r="A3408" t="s">
        <v>1257</v>
      </c>
      <c r="B3408" t="s">
        <v>82</v>
      </c>
      <c r="C3408" t="s">
        <v>355</v>
      </c>
      <c r="D3408" t="s">
        <v>1261</v>
      </c>
      <c r="E3408" t="s">
        <v>30</v>
      </c>
      <c r="F3408">
        <v>127287</v>
      </c>
      <c r="G3408">
        <v>121362</v>
      </c>
      <c r="H3408">
        <v>0.95345164863654575</v>
      </c>
      <c r="I3408" t="str">
        <f>VLOOKUP($B3408&amp;$E3408,'Employee List'!$A:$E,5,0)</f>
        <v>E-1157</v>
      </c>
    </row>
    <row r="3409" spans="1:9" x14ac:dyDescent="0.35">
      <c r="A3409" t="s">
        <v>1257</v>
      </c>
      <c r="B3409" t="s">
        <v>82</v>
      </c>
      <c r="C3409" t="s">
        <v>355</v>
      </c>
      <c r="D3409" t="s">
        <v>1261</v>
      </c>
      <c r="E3409" t="s">
        <v>31</v>
      </c>
      <c r="F3409">
        <v>129219</v>
      </c>
      <c r="G3409">
        <v>133210</v>
      </c>
      <c r="H3409">
        <v>1.0308855508864796</v>
      </c>
      <c r="I3409" t="str">
        <f>VLOOKUP($B3409&amp;$E3409,'Employee List'!$A:$E,5,0)</f>
        <v>E-1157</v>
      </c>
    </row>
    <row r="3410" spans="1:9" x14ac:dyDescent="0.35">
      <c r="A3410" t="s">
        <v>1257</v>
      </c>
      <c r="B3410" t="s">
        <v>82</v>
      </c>
      <c r="C3410" t="s">
        <v>355</v>
      </c>
      <c r="D3410" t="s">
        <v>1266</v>
      </c>
      <c r="E3410" t="s">
        <v>29</v>
      </c>
      <c r="F3410">
        <v>24704</v>
      </c>
      <c r="G3410">
        <v>35861</v>
      </c>
      <c r="H3410">
        <v>1.4516272668393781</v>
      </c>
      <c r="I3410" t="str">
        <f>VLOOKUP($B3410&amp;$E3410,'Employee List'!$A:$E,5,0)</f>
        <v>E-1157</v>
      </c>
    </row>
    <row r="3411" spans="1:9" x14ac:dyDescent="0.35">
      <c r="A3411" t="s">
        <v>1257</v>
      </c>
      <c r="B3411" t="s">
        <v>82</v>
      </c>
      <c r="C3411" t="s">
        <v>355</v>
      </c>
      <c r="D3411" t="s">
        <v>1266</v>
      </c>
      <c r="E3411" t="s">
        <v>30</v>
      </c>
      <c r="F3411">
        <v>25857</v>
      </c>
      <c r="G3411">
        <v>37668</v>
      </c>
      <c r="H3411">
        <v>1.4567815291797193</v>
      </c>
      <c r="I3411" t="str">
        <f>VLOOKUP($B3411&amp;$E3411,'Employee List'!$A:$E,5,0)</f>
        <v>E-1157</v>
      </c>
    </row>
    <row r="3412" spans="1:9" x14ac:dyDescent="0.35">
      <c r="A3412" t="s">
        <v>1257</v>
      </c>
      <c r="B3412" t="s">
        <v>82</v>
      </c>
      <c r="C3412" t="s">
        <v>355</v>
      </c>
      <c r="D3412" t="s">
        <v>1266</v>
      </c>
      <c r="E3412" t="s">
        <v>31</v>
      </c>
      <c r="F3412">
        <v>27654</v>
      </c>
      <c r="G3412">
        <v>28634</v>
      </c>
      <c r="H3412">
        <v>1.0354379113328993</v>
      </c>
      <c r="I3412" t="str">
        <f>VLOOKUP($B3412&amp;$E3412,'Employee List'!$A:$E,5,0)</f>
        <v>E-1157</v>
      </c>
    </row>
    <row r="3413" spans="1:9" x14ac:dyDescent="0.35">
      <c r="A3413" t="s">
        <v>1257</v>
      </c>
      <c r="B3413" t="s">
        <v>82</v>
      </c>
      <c r="C3413" t="s">
        <v>355</v>
      </c>
      <c r="D3413" t="s">
        <v>1267</v>
      </c>
      <c r="E3413" t="s">
        <v>29</v>
      </c>
      <c r="F3413">
        <v>94300</v>
      </c>
      <c r="G3413">
        <v>75610</v>
      </c>
      <c r="H3413">
        <v>0.80180275715800631</v>
      </c>
      <c r="I3413" t="str">
        <f>VLOOKUP($B3413&amp;$E3413,'Employee List'!$A:$E,5,0)</f>
        <v>E-1157</v>
      </c>
    </row>
    <row r="3414" spans="1:9" x14ac:dyDescent="0.35">
      <c r="A3414" t="s">
        <v>1257</v>
      </c>
      <c r="B3414" t="s">
        <v>82</v>
      </c>
      <c r="C3414" t="s">
        <v>355</v>
      </c>
      <c r="D3414" t="s">
        <v>1267</v>
      </c>
      <c r="E3414" t="s">
        <v>30</v>
      </c>
      <c r="F3414">
        <v>96841</v>
      </c>
      <c r="G3414">
        <v>76769</v>
      </c>
      <c r="H3414">
        <v>0.79273241705475983</v>
      </c>
      <c r="I3414" t="str">
        <f>VLOOKUP($B3414&amp;$E3414,'Employee List'!$A:$E,5,0)</f>
        <v>E-1157</v>
      </c>
    </row>
    <row r="3415" spans="1:9" x14ac:dyDescent="0.35">
      <c r="A3415" t="s">
        <v>1257</v>
      </c>
      <c r="B3415" t="s">
        <v>82</v>
      </c>
      <c r="C3415" t="s">
        <v>355</v>
      </c>
      <c r="D3415" t="s">
        <v>1267</v>
      </c>
      <c r="E3415" t="s">
        <v>31</v>
      </c>
      <c r="F3415">
        <v>96857</v>
      </c>
      <c r="G3415">
        <v>70077</v>
      </c>
      <c r="H3415">
        <v>0.72350991668129305</v>
      </c>
      <c r="I3415" t="str">
        <f>VLOOKUP($B3415&amp;$E3415,'Employee List'!$A:$E,5,0)</f>
        <v>E-1157</v>
      </c>
    </row>
    <row r="3416" spans="1:9" x14ac:dyDescent="0.35">
      <c r="A3416" t="s">
        <v>1257</v>
      </c>
      <c r="B3416" t="s">
        <v>82</v>
      </c>
      <c r="C3416" t="s">
        <v>355</v>
      </c>
      <c r="D3416" t="s">
        <v>1268</v>
      </c>
      <c r="E3416" t="s">
        <v>29</v>
      </c>
      <c r="F3416">
        <v>14418</v>
      </c>
      <c r="G3416">
        <v>11912</v>
      </c>
      <c r="H3416">
        <v>0.82618948536551529</v>
      </c>
      <c r="I3416" t="str">
        <f>VLOOKUP($B3416&amp;$E3416,'Employee List'!$A:$E,5,0)</f>
        <v>E-1157</v>
      </c>
    </row>
    <row r="3417" spans="1:9" x14ac:dyDescent="0.35">
      <c r="A3417" t="s">
        <v>1257</v>
      </c>
      <c r="B3417" t="s">
        <v>82</v>
      </c>
      <c r="C3417" t="s">
        <v>355</v>
      </c>
      <c r="D3417" t="s">
        <v>1268</v>
      </c>
      <c r="E3417" t="s">
        <v>30</v>
      </c>
      <c r="F3417">
        <v>10705</v>
      </c>
      <c r="G3417">
        <v>2985</v>
      </c>
      <c r="H3417">
        <v>0.27884166277440448</v>
      </c>
      <c r="I3417" t="str">
        <f>VLOOKUP($B3417&amp;$E3417,'Employee List'!$A:$E,5,0)</f>
        <v>E-1157</v>
      </c>
    </row>
    <row r="3418" spans="1:9" x14ac:dyDescent="0.35">
      <c r="A3418" t="s">
        <v>1257</v>
      </c>
      <c r="B3418" t="s">
        <v>82</v>
      </c>
      <c r="C3418" t="s">
        <v>355</v>
      </c>
      <c r="D3418" t="s">
        <v>1268</v>
      </c>
      <c r="E3418" t="s">
        <v>31</v>
      </c>
      <c r="F3418">
        <v>11825</v>
      </c>
      <c r="G3418">
        <v>8791</v>
      </c>
      <c r="H3418">
        <v>0.74342494714587737</v>
      </c>
      <c r="I3418" t="str">
        <f>VLOOKUP($B3418&amp;$E3418,'Employee List'!$A:$E,5,0)</f>
        <v>E-1157</v>
      </c>
    </row>
    <row r="3419" spans="1:9" x14ac:dyDescent="0.35">
      <c r="A3419" t="s">
        <v>1257</v>
      </c>
      <c r="B3419" t="s">
        <v>82</v>
      </c>
      <c r="C3419" t="s">
        <v>355</v>
      </c>
      <c r="D3419" t="s">
        <v>1269</v>
      </c>
      <c r="E3419" t="s">
        <v>29</v>
      </c>
      <c r="F3419">
        <v>46057</v>
      </c>
      <c r="G3419">
        <v>57814</v>
      </c>
      <c r="H3419">
        <v>1.2552706428990164</v>
      </c>
      <c r="I3419" t="str">
        <f>VLOOKUP($B3419&amp;$E3419,'Employee List'!$A:$E,5,0)</f>
        <v>E-1157</v>
      </c>
    </row>
    <row r="3420" spans="1:9" x14ac:dyDescent="0.35">
      <c r="A3420" t="s">
        <v>1257</v>
      </c>
      <c r="B3420" t="s">
        <v>82</v>
      </c>
      <c r="C3420" t="s">
        <v>355</v>
      </c>
      <c r="D3420" t="s">
        <v>1269</v>
      </c>
      <c r="E3420" t="s">
        <v>30</v>
      </c>
      <c r="F3420">
        <v>50512</v>
      </c>
      <c r="G3420">
        <v>68952</v>
      </c>
      <c r="H3420">
        <v>1.3650617675007919</v>
      </c>
      <c r="I3420" t="str">
        <f>VLOOKUP($B3420&amp;$E3420,'Employee List'!$A:$E,5,0)</f>
        <v>E-1157</v>
      </c>
    </row>
    <row r="3421" spans="1:9" x14ac:dyDescent="0.35">
      <c r="A3421" t="s">
        <v>1257</v>
      </c>
      <c r="B3421" t="s">
        <v>82</v>
      </c>
      <c r="C3421" t="s">
        <v>355</v>
      </c>
      <c r="D3421" t="s">
        <v>1269</v>
      </c>
      <c r="E3421" t="s">
        <v>31</v>
      </c>
      <c r="F3421">
        <v>41036</v>
      </c>
      <c r="G3421">
        <v>33591</v>
      </c>
      <c r="H3421">
        <v>0.81857393508139198</v>
      </c>
      <c r="I3421" t="str">
        <f>VLOOKUP($B3421&amp;$E3421,'Employee List'!$A:$E,5,0)</f>
        <v>E-1157</v>
      </c>
    </row>
    <row r="3422" spans="1:9" x14ac:dyDescent="0.35">
      <c r="A3422" t="s">
        <v>1257</v>
      </c>
      <c r="B3422" t="s">
        <v>82</v>
      </c>
      <c r="C3422" t="s">
        <v>355</v>
      </c>
      <c r="D3422" t="s">
        <v>1270</v>
      </c>
      <c r="E3422" t="s">
        <v>29</v>
      </c>
      <c r="F3422">
        <v>7225</v>
      </c>
      <c r="G3422">
        <v>6473</v>
      </c>
      <c r="H3422">
        <v>0.89591695501730106</v>
      </c>
      <c r="I3422" t="str">
        <f>VLOOKUP($B3422&amp;$E3422,'Employee List'!$A:$E,5,0)</f>
        <v>E-1157</v>
      </c>
    </row>
    <row r="3423" spans="1:9" x14ac:dyDescent="0.35">
      <c r="A3423" t="s">
        <v>1257</v>
      </c>
      <c r="B3423" t="s">
        <v>82</v>
      </c>
      <c r="C3423" t="s">
        <v>355</v>
      </c>
      <c r="D3423" t="s">
        <v>1270</v>
      </c>
      <c r="E3423" t="s">
        <v>30</v>
      </c>
      <c r="F3423">
        <v>5231</v>
      </c>
      <c r="G3423">
        <v>8438</v>
      </c>
      <c r="H3423">
        <v>1.6130758937105716</v>
      </c>
      <c r="I3423" t="str">
        <f>VLOOKUP($B3423&amp;$E3423,'Employee List'!$A:$E,5,0)</f>
        <v>E-1157</v>
      </c>
    </row>
    <row r="3424" spans="1:9" x14ac:dyDescent="0.35">
      <c r="A3424" t="s">
        <v>1257</v>
      </c>
      <c r="B3424" t="s">
        <v>82</v>
      </c>
      <c r="C3424" t="s">
        <v>355</v>
      </c>
      <c r="D3424" t="s">
        <v>1270</v>
      </c>
      <c r="E3424" t="s">
        <v>31</v>
      </c>
      <c r="F3424">
        <v>5885</v>
      </c>
      <c r="G3424">
        <v>5581</v>
      </c>
      <c r="H3424">
        <v>0.94834324553950722</v>
      </c>
      <c r="I3424" t="str">
        <f>VLOOKUP($B3424&amp;$E3424,'Employee List'!$A:$E,5,0)</f>
        <v>E-1157</v>
      </c>
    </row>
    <row r="3425" spans="1:9" x14ac:dyDescent="0.35">
      <c r="A3425" t="s">
        <v>1257</v>
      </c>
      <c r="B3425" t="s">
        <v>82</v>
      </c>
      <c r="C3425" t="s">
        <v>355</v>
      </c>
      <c r="D3425" t="s">
        <v>1271</v>
      </c>
      <c r="E3425" t="s">
        <v>29</v>
      </c>
      <c r="F3425">
        <v>14136</v>
      </c>
      <c r="G3425">
        <v>33400</v>
      </c>
      <c r="H3425">
        <v>2.3627617430673458</v>
      </c>
      <c r="I3425" t="str">
        <f>VLOOKUP($B3425&amp;$E3425,'Employee List'!$A:$E,5,0)</f>
        <v>E-1157</v>
      </c>
    </row>
    <row r="3426" spans="1:9" x14ac:dyDescent="0.35">
      <c r="A3426" t="s">
        <v>1257</v>
      </c>
      <c r="B3426" t="s">
        <v>82</v>
      </c>
      <c r="C3426" t="s">
        <v>355</v>
      </c>
      <c r="D3426" t="s">
        <v>1271</v>
      </c>
      <c r="E3426" t="s">
        <v>30</v>
      </c>
      <c r="F3426">
        <v>14098</v>
      </c>
      <c r="G3426">
        <v>25460</v>
      </c>
      <c r="H3426">
        <v>1.8059299191374663</v>
      </c>
      <c r="I3426" t="str">
        <f>VLOOKUP($B3426&amp;$E3426,'Employee List'!$A:$E,5,0)</f>
        <v>E-1157</v>
      </c>
    </row>
    <row r="3427" spans="1:9" x14ac:dyDescent="0.35">
      <c r="A3427" t="s">
        <v>1257</v>
      </c>
      <c r="B3427" t="s">
        <v>82</v>
      </c>
      <c r="C3427" t="s">
        <v>355</v>
      </c>
      <c r="D3427" t="s">
        <v>1271</v>
      </c>
      <c r="E3427" t="s">
        <v>31</v>
      </c>
      <c r="F3427">
        <v>14032</v>
      </c>
      <c r="G3427">
        <v>20640</v>
      </c>
      <c r="H3427">
        <v>1.4709236031927024</v>
      </c>
      <c r="I3427" t="str">
        <f>VLOOKUP($B3427&amp;$E3427,'Employee List'!$A:$E,5,0)</f>
        <v>E-1157</v>
      </c>
    </row>
    <row r="3428" spans="1:9" x14ac:dyDescent="0.35">
      <c r="A3428" t="s">
        <v>1257</v>
      </c>
      <c r="B3428" t="s">
        <v>82</v>
      </c>
      <c r="C3428" t="s">
        <v>355</v>
      </c>
      <c r="D3428" t="s">
        <v>1258</v>
      </c>
      <c r="E3428" t="s">
        <v>29</v>
      </c>
      <c r="F3428">
        <v>215512</v>
      </c>
      <c r="G3428">
        <v>256853</v>
      </c>
      <c r="H3428">
        <v>1.1918269052303352</v>
      </c>
      <c r="I3428" t="str">
        <f>VLOOKUP($B3428&amp;$E3428,'Employee List'!$A:$E,5,0)</f>
        <v>E-1157</v>
      </c>
    </row>
    <row r="3429" spans="1:9" x14ac:dyDescent="0.35">
      <c r="A3429" t="s">
        <v>1257</v>
      </c>
      <c r="B3429" t="s">
        <v>82</v>
      </c>
      <c r="C3429" t="s">
        <v>355</v>
      </c>
      <c r="D3429" t="s">
        <v>1258</v>
      </c>
      <c r="E3429" t="s">
        <v>30</v>
      </c>
      <c r="F3429">
        <v>211005</v>
      </c>
      <c r="G3429">
        <v>185581</v>
      </c>
      <c r="H3429">
        <v>0.87950996421885741</v>
      </c>
      <c r="I3429" t="str">
        <f>VLOOKUP($B3429&amp;$E3429,'Employee List'!$A:$E,5,0)</f>
        <v>E-1157</v>
      </c>
    </row>
    <row r="3430" spans="1:9" x14ac:dyDescent="0.35">
      <c r="A3430" t="s">
        <v>1257</v>
      </c>
      <c r="B3430" t="s">
        <v>82</v>
      </c>
      <c r="C3430" t="s">
        <v>355</v>
      </c>
      <c r="D3430" t="s">
        <v>1258</v>
      </c>
      <c r="E3430" t="s">
        <v>31</v>
      </c>
      <c r="F3430">
        <v>201465</v>
      </c>
      <c r="G3430">
        <v>147580</v>
      </c>
      <c r="H3430">
        <v>0.73253418707964157</v>
      </c>
      <c r="I3430" t="str">
        <f>VLOOKUP($B3430&amp;$E3430,'Employee List'!$A:$E,5,0)</f>
        <v>E-1157</v>
      </c>
    </row>
    <row r="3431" spans="1:9" x14ac:dyDescent="0.35">
      <c r="A3431" t="s">
        <v>1257</v>
      </c>
      <c r="B3431" t="s">
        <v>82</v>
      </c>
      <c r="C3431" t="s">
        <v>355</v>
      </c>
      <c r="D3431" t="s">
        <v>1272</v>
      </c>
      <c r="E3431" t="s">
        <v>29</v>
      </c>
      <c r="F3431">
        <v>17930</v>
      </c>
      <c r="G3431">
        <v>20684</v>
      </c>
      <c r="H3431">
        <v>1.1535973229224763</v>
      </c>
      <c r="I3431" t="str">
        <f>VLOOKUP($B3431&amp;$E3431,'Employee List'!$A:$E,5,0)</f>
        <v>E-1157</v>
      </c>
    </row>
    <row r="3432" spans="1:9" x14ac:dyDescent="0.35">
      <c r="A3432" t="s">
        <v>1257</v>
      </c>
      <c r="B3432" t="s">
        <v>82</v>
      </c>
      <c r="C3432" t="s">
        <v>355</v>
      </c>
      <c r="D3432" t="s">
        <v>1272</v>
      </c>
      <c r="E3432" t="s">
        <v>30</v>
      </c>
      <c r="F3432">
        <v>21677</v>
      </c>
      <c r="G3432">
        <v>24233</v>
      </c>
      <c r="H3432">
        <v>1.1179129953406837</v>
      </c>
      <c r="I3432" t="str">
        <f>VLOOKUP($B3432&amp;$E3432,'Employee List'!$A:$E,5,0)</f>
        <v>E-1157</v>
      </c>
    </row>
    <row r="3433" spans="1:9" x14ac:dyDescent="0.35">
      <c r="A3433" t="s">
        <v>1257</v>
      </c>
      <c r="B3433" t="s">
        <v>82</v>
      </c>
      <c r="C3433" t="s">
        <v>355</v>
      </c>
      <c r="D3433" t="s">
        <v>1272</v>
      </c>
      <c r="E3433" t="s">
        <v>31</v>
      </c>
      <c r="F3433">
        <v>21323</v>
      </c>
      <c r="G3433">
        <v>27890</v>
      </c>
      <c r="H3433">
        <v>1.3079773015054166</v>
      </c>
      <c r="I3433" t="str">
        <f>VLOOKUP($B3433&amp;$E3433,'Employee List'!$A:$E,5,0)</f>
        <v>E-1157</v>
      </c>
    </row>
    <row r="3434" spans="1:9" x14ac:dyDescent="0.35">
      <c r="A3434" t="s">
        <v>1257</v>
      </c>
      <c r="B3434" t="s">
        <v>82</v>
      </c>
      <c r="C3434" t="s">
        <v>355</v>
      </c>
      <c r="D3434" t="s">
        <v>1259</v>
      </c>
      <c r="E3434" t="s">
        <v>29</v>
      </c>
      <c r="F3434">
        <v>51787</v>
      </c>
      <c r="G3434">
        <v>47644</v>
      </c>
      <c r="H3434">
        <v>0.91999922760538355</v>
      </c>
      <c r="I3434" t="str">
        <f>VLOOKUP($B3434&amp;$E3434,'Employee List'!$A:$E,5,0)</f>
        <v>E-1157</v>
      </c>
    </row>
    <row r="3435" spans="1:9" x14ac:dyDescent="0.35">
      <c r="A3435" t="s">
        <v>1257</v>
      </c>
      <c r="B3435" t="s">
        <v>82</v>
      </c>
      <c r="C3435" t="s">
        <v>355</v>
      </c>
      <c r="D3435" t="s">
        <v>1259</v>
      </c>
      <c r="E3435" t="s">
        <v>30</v>
      </c>
      <c r="F3435">
        <v>50968</v>
      </c>
      <c r="G3435">
        <v>49489</v>
      </c>
      <c r="H3435">
        <v>0.97098179249725314</v>
      </c>
      <c r="I3435" t="str">
        <f>VLOOKUP($B3435&amp;$E3435,'Employee List'!$A:$E,5,0)</f>
        <v>E-1157</v>
      </c>
    </row>
    <row r="3436" spans="1:9" x14ac:dyDescent="0.35">
      <c r="A3436" t="s">
        <v>1257</v>
      </c>
      <c r="B3436" t="s">
        <v>82</v>
      </c>
      <c r="C3436" t="s">
        <v>355</v>
      </c>
      <c r="D3436" t="s">
        <v>1259</v>
      </c>
      <c r="E3436" t="s">
        <v>31</v>
      </c>
      <c r="F3436">
        <v>53398</v>
      </c>
      <c r="G3436">
        <v>41767</v>
      </c>
      <c r="H3436">
        <v>0.78218285329038539</v>
      </c>
      <c r="I3436" t="str">
        <f>VLOOKUP($B3436&amp;$E3436,'Employee List'!$A:$E,5,0)</f>
        <v>E-1157</v>
      </c>
    </row>
    <row r="3437" spans="1:9" x14ac:dyDescent="0.35">
      <c r="A3437" t="s">
        <v>1257</v>
      </c>
      <c r="B3437" t="s">
        <v>82</v>
      </c>
      <c r="C3437" t="s">
        <v>355</v>
      </c>
      <c r="D3437" t="s">
        <v>1273</v>
      </c>
      <c r="E3437" t="s">
        <v>29</v>
      </c>
      <c r="F3437">
        <v>16293</v>
      </c>
      <c r="G3437">
        <v>10964</v>
      </c>
      <c r="H3437">
        <v>0.67292702387528391</v>
      </c>
      <c r="I3437" t="str">
        <f>VLOOKUP($B3437&amp;$E3437,'Employee List'!$A:$E,5,0)</f>
        <v>E-1157</v>
      </c>
    </row>
    <row r="3438" spans="1:9" x14ac:dyDescent="0.35">
      <c r="A3438" t="s">
        <v>1257</v>
      </c>
      <c r="B3438" t="s">
        <v>82</v>
      </c>
      <c r="C3438" t="s">
        <v>355</v>
      </c>
      <c r="D3438" t="s">
        <v>1273</v>
      </c>
      <c r="E3438" t="s">
        <v>30</v>
      </c>
      <c r="F3438">
        <v>13567</v>
      </c>
      <c r="G3438">
        <v>8787</v>
      </c>
      <c r="H3438">
        <v>0.64767450431193341</v>
      </c>
      <c r="I3438" t="str">
        <f>VLOOKUP($B3438&amp;$E3438,'Employee List'!$A:$E,5,0)</f>
        <v>E-1157</v>
      </c>
    </row>
    <row r="3439" spans="1:9" x14ac:dyDescent="0.35">
      <c r="A3439" t="s">
        <v>1257</v>
      </c>
      <c r="B3439" t="s">
        <v>82</v>
      </c>
      <c r="C3439" t="s">
        <v>355</v>
      </c>
      <c r="D3439" t="s">
        <v>1273</v>
      </c>
      <c r="E3439" t="s">
        <v>31</v>
      </c>
      <c r="F3439">
        <v>17438</v>
      </c>
      <c r="G3439">
        <v>9867</v>
      </c>
      <c r="H3439">
        <v>0.56583323775662342</v>
      </c>
      <c r="I3439" t="str">
        <f>VLOOKUP($B3439&amp;$E3439,'Employee List'!$A:$E,5,0)</f>
        <v>E-1157</v>
      </c>
    </row>
    <row r="3440" spans="1:9" x14ac:dyDescent="0.35">
      <c r="A3440" t="s">
        <v>1257</v>
      </c>
      <c r="B3440" t="s">
        <v>82</v>
      </c>
      <c r="C3440" t="s">
        <v>355</v>
      </c>
      <c r="D3440" t="s">
        <v>1275</v>
      </c>
      <c r="E3440" t="s">
        <v>29</v>
      </c>
      <c r="F3440">
        <v>9549</v>
      </c>
      <c r="G3440">
        <v>6795</v>
      </c>
      <c r="H3440">
        <v>0.71159283694627706</v>
      </c>
      <c r="I3440" t="str">
        <f>VLOOKUP($B3440&amp;$E3440,'Employee List'!$A:$E,5,0)</f>
        <v>E-1157</v>
      </c>
    </row>
    <row r="3441" spans="1:9" x14ac:dyDescent="0.35">
      <c r="A3441" t="s">
        <v>1257</v>
      </c>
      <c r="B3441" t="s">
        <v>82</v>
      </c>
      <c r="C3441" t="s">
        <v>355</v>
      </c>
      <c r="D3441" t="s">
        <v>1275</v>
      </c>
      <c r="E3441" t="s">
        <v>30</v>
      </c>
      <c r="F3441">
        <v>9340</v>
      </c>
      <c r="G3441">
        <v>3597</v>
      </c>
      <c r="H3441">
        <v>0.38511777301927197</v>
      </c>
      <c r="I3441" t="str">
        <f>VLOOKUP($B3441&amp;$E3441,'Employee List'!$A:$E,5,0)</f>
        <v>E-1157</v>
      </c>
    </row>
    <row r="3442" spans="1:9" x14ac:dyDescent="0.35">
      <c r="A3442" t="s">
        <v>1257</v>
      </c>
      <c r="B3442" t="s">
        <v>82</v>
      </c>
      <c r="C3442" t="s">
        <v>355</v>
      </c>
      <c r="D3442" t="s">
        <v>1275</v>
      </c>
      <c r="E3442" t="s">
        <v>31</v>
      </c>
      <c r="F3442">
        <v>6364</v>
      </c>
      <c r="G3442">
        <v>3403</v>
      </c>
      <c r="H3442">
        <v>0.53472658705216847</v>
      </c>
      <c r="I3442" t="str">
        <f>VLOOKUP($B3442&amp;$E3442,'Employee List'!$A:$E,5,0)</f>
        <v>E-1157</v>
      </c>
    </row>
    <row r="3443" spans="1:9" x14ac:dyDescent="0.35">
      <c r="A3443" t="s">
        <v>1257</v>
      </c>
      <c r="B3443" t="s">
        <v>82</v>
      </c>
      <c r="C3443" t="s">
        <v>355</v>
      </c>
      <c r="D3443" t="s">
        <v>1276</v>
      </c>
      <c r="E3443" t="s">
        <v>29</v>
      </c>
      <c r="F3443">
        <v>8975</v>
      </c>
      <c r="G3443">
        <v>5705</v>
      </c>
      <c r="H3443">
        <v>0.63565459610027852</v>
      </c>
      <c r="I3443" t="str">
        <f>VLOOKUP($B3443&amp;$E3443,'Employee List'!$A:$E,5,0)</f>
        <v>E-1157</v>
      </c>
    </row>
    <row r="3444" spans="1:9" x14ac:dyDescent="0.35">
      <c r="A3444" t="s">
        <v>1257</v>
      </c>
      <c r="B3444" t="s">
        <v>82</v>
      </c>
      <c r="C3444" t="s">
        <v>355</v>
      </c>
      <c r="D3444" t="s">
        <v>1276</v>
      </c>
      <c r="E3444" t="s">
        <v>30</v>
      </c>
      <c r="F3444">
        <v>7004</v>
      </c>
      <c r="G3444">
        <v>6379</v>
      </c>
      <c r="H3444">
        <v>0.91076527698458021</v>
      </c>
      <c r="I3444" t="str">
        <f>VLOOKUP($B3444&amp;$E3444,'Employee List'!$A:$E,5,0)</f>
        <v>E-1157</v>
      </c>
    </row>
    <row r="3445" spans="1:9" x14ac:dyDescent="0.35">
      <c r="A3445" t="s">
        <v>1257</v>
      </c>
      <c r="B3445" t="s">
        <v>82</v>
      </c>
      <c r="C3445" t="s">
        <v>355</v>
      </c>
      <c r="D3445" t="s">
        <v>1276</v>
      </c>
      <c r="E3445" t="s">
        <v>31</v>
      </c>
      <c r="F3445">
        <v>7738</v>
      </c>
      <c r="G3445">
        <v>5509</v>
      </c>
      <c r="H3445">
        <v>0.71194107004393903</v>
      </c>
      <c r="I3445" t="str">
        <f>VLOOKUP($B3445&amp;$E3445,'Employee List'!$A:$E,5,0)</f>
        <v>E-1157</v>
      </c>
    </row>
    <row r="3446" spans="1:9" x14ac:dyDescent="0.35">
      <c r="A3446" t="s">
        <v>1257</v>
      </c>
      <c r="B3446" t="s">
        <v>82</v>
      </c>
      <c r="C3446" t="s">
        <v>355</v>
      </c>
      <c r="D3446" t="s">
        <v>1277</v>
      </c>
      <c r="E3446" t="s">
        <v>29</v>
      </c>
      <c r="F3446">
        <v>8610</v>
      </c>
      <c r="G3446">
        <v>6535</v>
      </c>
      <c r="H3446">
        <v>0.75900116144018581</v>
      </c>
      <c r="I3446" t="str">
        <f>VLOOKUP($B3446&amp;$E3446,'Employee List'!$A:$E,5,0)</f>
        <v>E-1157</v>
      </c>
    </row>
    <row r="3447" spans="1:9" x14ac:dyDescent="0.35">
      <c r="A3447" t="s">
        <v>1257</v>
      </c>
      <c r="B3447" t="s">
        <v>82</v>
      </c>
      <c r="C3447" t="s">
        <v>355</v>
      </c>
      <c r="D3447" t="s">
        <v>1277</v>
      </c>
      <c r="E3447" t="s">
        <v>30</v>
      </c>
      <c r="F3447">
        <v>8029</v>
      </c>
      <c r="G3447">
        <v>10814</v>
      </c>
      <c r="H3447">
        <v>1.3468676049321211</v>
      </c>
      <c r="I3447" t="str">
        <f>VLOOKUP($B3447&amp;$E3447,'Employee List'!$A:$E,5,0)</f>
        <v>E-1157</v>
      </c>
    </row>
    <row r="3448" spans="1:9" x14ac:dyDescent="0.35">
      <c r="A3448" t="s">
        <v>1257</v>
      </c>
      <c r="B3448" t="s">
        <v>82</v>
      </c>
      <c r="C3448" t="s">
        <v>355</v>
      </c>
      <c r="D3448" t="s">
        <v>1277</v>
      </c>
      <c r="E3448" t="s">
        <v>31</v>
      </c>
      <c r="F3448">
        <v>9078</v>
      </c>
      <c r="G3448">
        <v>5000</v>
      </c>
      <c r="H3448">
        <v>0.55078211059704785</v>
      </c>
      <c r="I3448" t="str">
        <f>VLOOKUP($B3448&amp;$E3448,'Employee List'!$A:$E,5,0)</f>
        <v>E-1157</v>
      </c>
    </row>
    <row r="3449" spans="1:9" x14ac:dyDescent="0.35">
      <c r="A3449" t="s">
        <v>1257</v>
      </c>
      <c r="B3449" t="s">
        <v>82</v>
      </c>
      <c r="C3449" t="s">
        <v>355</v>
      </c>
      <c r="D3449" t="s">
        <v>1278</v>
      </c>
      <c r="E3449" t="s">
        <v>29</v>
      </c>
      <c r="F3449">
        <v>12391</v>
      </c>
      <c r="G3449">
        <v>13477</v>
      </c>
      <c r="H3449">
        <v>1.0876442579291421</v>
      </c>
      <c r="I3449" t="str">
        <f>VLOOKUP($B3449&amp;$E3449,'Employee List'!$A:$E,5,0)</f>
        <v>E-1157</v>
      </c>
    </row>
    <row r="3450" spans="1:9" x14ac:dyDescent="0.35">
      <c r="A3450" t="s">
        <v>1257</v>
      </c>
      <c r="B3450" t="s">
        <v>82</v>
      </c>
      <c r="C3450" t="s">
        <v>355</v>
      </c>
      <c r="D3450" t="s">
        <v>1278</v>
      </c>
      <c r="E3450" t="s">
        <v>30</v>
      </c>
      <c r="F3450">
        <v>12740</v>
      </c>
      <c r="G3450">
        <v>8940</v>
      </c>
      <c r="H3450">
        <v>0.70172684458398749</v>
      </c>
      <c r="I3450" t="str">
        <f>VLOOKUP($B3450&amp;$E3450,'Employee List'!$A:$E,5,0)</f>
        <v>E-1157</v>
      </c>
    </row>
    <row r="3451" spans="1:9" x14ac:dyDescent="0.35">
      <c r="A3451" t="s">
        <v>1257</v>
      </c>
      <c r="B3451" t="s">
        <v>82</v>
      </c>
      <c r="C3451" t="s">
        <v>355</v>
      </c>
      <c r="D3451" t="s">
        <v>1278</v>
      </c>
      <c r="E3451" t="s">
        <v>31</v>
      </c>
      <c r="F3451">
        <v>13513</v>
      </c>
      <c r="G3451">
        <v>9297</v>
      </c>
      <c r="H3451">
        <v>0.68800414415747801</v>
      </c>
      <c r="I3451" t="str">
        <f>VLOOKUP($B3451&amp;$E3451,'Employee List'!$A:$E,5,0)</f>
        <v>E-1157</v>
      </c>
    </row>
    <row r="3452" spans="1:9" x14ac:dyDescent="0.35">
      <c r="A3452" t="s">
        <v>1257</v>
      </c>
      <c r="B3452" t="s">
        <v>82</v>
      </c>
      <c r="C3452" t="s">
        <v>355</v>
      </c>
      <c r="D3452" t="s">
        <v>1279</v>
      </c>
      <c r="E3452" t="s">
        <v>29</v>
      </c>
      <c r="F3452">
        <v>4811</v>
      </c>
      <c r="G3452">
        <v>3142</v>
      </c>
      <c r="H3452">
        <v>0.65308667636665974</v>
      </c>
      <c r="I3452" t="str">
        <f>VLOOKUP($B3452&amp;$E3452,'Employee List'!$A:$E,5,0)</f>
        <v>E-1157</v>
      </c>
    </row>
    <row r="3453" spans="1:9" x14ac:dyDescent="0.35">
      <c r="A3453" t="s">
        <v>1257</v>
      </c>
      <c r="B3453" t="s">
        <v>82</v>
      </c>
      <c r="C3453" t="s">
        <v>355</v>
      </c>
      <c r="D3453" t="s">
        <v>1279</v>
      </c>
      <c r="E3453" t="s">
        <v>30</v>
      </c>
      <c r="F3453">
        <v>4177</v>
      </c>
      <c r="G3453">
        <v>2654</v>
      </c>
      <c r="H3453">
        <v>0.63538424706727314</v>
      </c>
      <c r="I3453" t="str">
        <f>VLOOKUP($B3453&amp;$E3453,'Employee List'!$A:$E,5,0)</f>
        <v>E-1157</v>
      </c>
    </row>
    <row r="3454" spans="1:9" x14ac:dyDescent="0.35">
      <c r="A3454" t="s">
        <v>1257</v>
      </c>
      <c r="B3454" t="s">
        <v>82</v>
      </c>
      <c r="C3454" t="s">
        <v>355</v>
      </c>
      <c r="D3454" t="s">
        <v>1279</v>
      </c>
      <c r="E3454" t="s">
        <v>31</v>
      </c>
      <c r="F3454">
        <v>4448</v>
      </c>
      <c r="G3454">
        <v>1932</v>
      </c>
      <c r="H3454">
        <v>0.43435251798561153</v>
      </c>
      <c r="I3454" t="str">
        <f>VLOOKUP($B3454&amp;$E3454,'Employee List'!$A:$E,5,0)</f>
        <v>E-1157</v>
      </c>
    </row>
    <row r="3455" spans="1:9" x14ac:dyDescent="0.35">
      <c r="A3455" t="s">
        <v>1257</v>
      </c>
      <c r="B3455" t="s">
        <v>82</v>
      </c>
      <c r="C3455" t="s">
        <v>355</v>
      </c>
      <c r="D3455" t="s">
        <v>1280</v>
      </c>
      <c r="E3455" t="s">
        <v>29</v>
      </c>
      <c r="F3455">
        <v>2975</v>
      </c>
      <c r="G3455">
        <v>1507</v>
      </c>
      <c r="H3455">
        <v>0.50655462184873945</v>
      </c>
      <c r="I3455" t="str">
        <f>VLOOKUP($B3455&amp;$E3455,'Employee List'!$A:$E,5,0)</f>
        <v>E-1157</v>
      </c>
    </row>
    <row r="3456" spans="1:9" x14ac:dyDescent="0.35">
      <c r="A3456" t="s">
        <v>1257</v>
      </c>
      <c r="B3456" t="s">
        <v>82</v>
      </c>
      <c r="C3456" t="s">
        <v>355</v>
      </c>
      <c r="D3456" t="s">
        <v>1280</v>
      </c>
      <c r="E3456" t="s">
        <v>30</v>
      </c>
      <c r="F3456">
        <v>4135</v>
      </c>
      <c r="G3456">
        <v>5859</v>
      </c>
      <c r="H3456">
        <v>1.4169286577992746</v>
      </c>
      <c r="I3456" t="str">
        <f>VLOOKUP($B3456&amp;$E3456,'Employee List'!$A:$E,5,0)</f>
        <v>E-1157</v>
      </c>
    </row>
    <row r="3457" spans="1:9" x14ac:dyDescent="0.35">
      <c r="A3457" t="s">
        <v>1257</v>
      </c>
      <c r="B3457" t="s">
        <v>82</v>
      </c>
      <c r="C3457" t="s">
        <v>355</v>
      </c>
      <c r="D3457" t="s">
        <v>1280</v>
      </c>
      <c r="E3457" t="s">
        <v>31</v>
      </c>
      <c r="F3457">
        <v>1344</v>
      </c>
      <c r="G3457">
        <v>5025</v>
      </c>
      <c r="H3457">
        <v>3.7388392857142856</v>
      </c>
      <c r="I3457" t="str">
        <f>VLOOKUP($B3457&amp;$E3457,'Employee List'!$A:$E,5,0)</f>
        <v>E-1157</v>
      </c>
    </row>
    <row r="3458" spans="1:9" x14ac:dyDescent="0.35">
      <c r="A3458" t="s">
        <v>1257</v>
      </c>
      <c r="B3458" t="s">
        <v>82</v>
      </c>
      <c r="C3458" t="s">
        <v>355</v>
      </c>
      <c r="D3458" t="s">
        <v>1262</v>
      </c>
      <c r="E3458" t="s">
        <v>29</v>
      </c>
      <c r="F3458">
        <v>26423</v>
      </c>
      <c r="G3458">
        <v>26862</v>
      </c>
      <c r="H3458">
        <v>1.0166143132876659</v>
      </c>
      <c r="I3458" t="str">
        <f>VLOOKUP($B3458&amp;$E3458,'Employee List'!$A:$E,5,0)</f>
        <v>E-1157</v>
      </c>
    </row>
    <row r="3459" spans="1:9" x14ac:dyDescent="0.35">
      <c r="A3459" t="s">
        <v>1257</v>
      </c>
      <c r="B3459" t="s">
        <v>82</v>
      </c>
      <c r="C3459" t="s">
        <v>355</v>
      </c>
      <c r="D3459" t="s">
        <v>1262</v>
      </c>
      <c r="E3459" t="s">
        <v>30</v>
      </c>
      <c r="F3459">
        <v>25291</v>
      </c>
      <c r="G3459">
        <v>23317</v>
      </c>
      <c r="H3459">
        <v>0.92194851923609189</v>
      </c>
      <c r="I3459" t="str">
        <f>VLOOKUP($B3459&amp;$E3459,'Employee List'!$A:$E,5,0)</f>
        <v>E-1157</v>
      </c>
    </row>
    <row r="3460" spans="1:9" x14ac:dyDescent="0.35">
      <c r="A3460" t="s">
        <v>1257</v>
      </c>
      <c r="B3460" t="s">
        <v>82</v>
      </c>
      <c r="C3460" t="s">
        <v>355</v>
      </c>
      <c r="D3460" t="s">
        <v>1262</v>
      </c>
      <c r="E3460" t="s">
        <v>31</v>
      </c>
      <c r="F3460">
        <v>29113</v>
      </c>
      <c r="G3460">
        <v>33435</v>
      </c>
      <c r="H3460">
        <v>1.1484560162126884</v>
      </c>
      <c r="I3460" t="str">
        <f>VLOOKUP($B3460&amp;$E3460,'Employee List'!$A:$E,5,0)</f>
        <v>E-1157</v>
      </c>
    </row>
    <row r="3461" spans="1:9" x14ac:dyDescent="0.35">
      <c r="A3461" t="s">
        <v>1257</v>
      </c>
      <c r="B3461" t="s">
        <v>82</v>
      </c>
      <c r="C3461" t="s">
        <v>355</v>
      </c>
      <c r="D3461" t="s">
        <v>1282</v>
      </c>
      <c r="E3461" t="s">
        <v>29</v>
      </c>
      <c r="F3461">
        <v>1129</v>
      </c>
      <c r="G3461">
        <v>2910</v>
      </c>
      <c r="H3461">
        <v>2.5775022143489812</v>
      </c>
      <c r="I3461" t="str">
        <f>VLOOKUP($B3461&amp;$E3461,'Employee List'!$A:$E,5,0)</f>
        <v>E-1157</v>
      </c>
    </row>
    <row r="3462" spans="1:9" x14ac:dyDescent="0.35">
      <c r="A3462" t="s">
        <v>1257</v>
      </c>
      <c r="B3462" t="s">
        <v>82</v>
      </c>
      <c r="C3462" t="s">
        <v>355</v>
      </c>
      <c r="D3462" t="s">
        <v>1282</v>
      </c>
      <c r="E3462" t="s">
        <v>30</v>
      </c>
      <c r="F3462">
        <v>8347</v>
      </c>
      <c r="G3462">
        <v>3573</v>
      </c>
      <c r="H3462">
        <v>0.42805798490475622</v>
      </c>
      <c r="I3462" t="str">
        <f>VLOOKUP($B3462&amp;$E3462,'Employee List'!$A:$E,5,0)</f>
        <v>E-1157</v>
      </c>
    </row>
    <row r="3463" spans="1:9" x14ac:dyDescent="0.35">
      <c r="A3463" t="s">
        <v>1257</v>
      </c>
      <c r="B3463" t="s">
        <v>82</v>
      </c>
      <c r="C3463" t="s">
        <v>355</v>
      </c>
      <c r="D3463" t="s">
        <v>1282</v>
      </c>
      <c r="E3463" t="s">
        <v>31</v>
      </c>
      <c r="F3463">
        <v>4598</v>
      </c>
      <c r="G3463">
        <v>5669</v>
      </c>
      <c r="H3463">
        <v>1.2329273597216182</v>
      </c>
      <c r="I3463" t="str">
        <f>VLOOKUP($B3463&amp;$E3463,'Employee List'!$A:$E,5,0)</f>
        <v>E-1157</v>
      </c>
    </row>
    <row r="3464" spans="1:9" x14ac:dyDescent="0.35">
      <c r="A3464" t="s">
        <v>1257</v>
      </c>
      <c r="B3464" t="s">
        <v>82</v>
      </c>
      <c r="C3464" t="s">
        <v>355</v>
      </c>
      <c r="D3464" t="s">
        <v>1281</v>
      </c>
      <c r="E3464" t="s">
        <v>29</v>
      </c>
      <c r="F3464">
        <v>10368</v>
      </c>
      <c r="G3464">
        <v>6715</v>
      </c>
      <c r="H3464">
        <v>0.64766589506172845</v>
      </c>
      <c r="I3464" t="str">
        <f>VLOOKUP($B3464&amp;$E3464,'Employee List'!$A:$E,5,0)</f>
        <v>E-1157</v>
      </c>
    </row>
    <row r="3465" spans="1:9" x14ac:dyDescent="0.35">
      <c r="A3465" t="s">
        <v>1257</v>
      </c>
      <c r="B3465" t="s">
        <v>82</v>
      </c>
      <c r="C3465" t="s">
        <v>355</v>
      </c>
      <c r="D3465" t="s">
        <v>1281</v>
      </c>
      <c r="E3465" t="s">
        <v>30</v>
      </c>
      <c r="F3465">
        <v>8047</v>
      </c>
      <c r="G3465">
        <v>7226</v>
      </c>
      <c r="H3465">
        <v>0.89797440039766374</v>
      </c>
      <c r="I3465" t="str">
        <f>VLOOKUP($B3465&amp;$E3465,'Employee List'!$A:$E,5,0)</f>
        <v>E-1157</v>
      </c>
    </row>
    <row r="3466" spans="1:9" x14ac:dyDescent="0.35">
      <c r="A3466" t="s">
        <v>1257</v>
      </c>
      <c r="B3466" t="s">
        <v>82</v>
      </c>
      <c r="C3466" t="s">
        <v>355</v>
      </c>
      <c r="D3466" t="s">
        <v>1281</v>
      </c>
      <c r="E3466" t="s">
        <v>31</v>
      </c>
      <c r="F3466">
        <v>8375</v>
      </c>
      <c r="G3466">
        <v>6130</v>
      </c>
      <c r="H3466">
        <v>0.73194029850746267</v>
      </c>
      <c r="I3466" t="str">
        <f>VLOOKUP($B3466&amp;$E3466,'Employee List'!$A:$E,5,0)</f>
        <v>E-1157</v>
      </c>
    </row>
    <row r="3467" spans="1:9" x14ac:dyDescent="0.35">
      <c r="A3467" t="s">
        <v>1257</v>
      </c>
      <c r="B3467" t="s">
        <v>83</v>
      </c>
      <c r="C3467" t="s">
        <v>355</v>
      </c>
      <c r="D3467" t="s">
        <v>1274</v>
      </c>
      <c r="E3467" t="s">
        <v>29</v>
      </c>
      <c r="F3467">
        <v>41027</v>
      </c>
      <c r="G3467">
        <v>49114</v>
      </c>
      <c r="H3467">
        <v>1.1971140955955835</v>
      </c>
      <c r="I3467" t="str">
        <f>VLOOKUP($B3467&amp;$E3467,'Employee List'!$A:$E,5,0)</f>
        <v>E-1158</v>
      </c>
    </row>
    <row r="3468" spans="1:9" x14ac:dyDescent="0.35">
      <c r="A3468" t="s">
        <v>1257</v>
      </c>
      <c r="B3468" t="s">
        <v>83</v>
      </c>
      <c r="C3468" t="s">
        <v>355</v>
      </c>
      <c r="D3468" t="s">
        <v>1274</v>
      </c>
      <c r="E3468" t="s">
        <v>30</v>
      </c>
      <c r="F3468">
        <v>38477</v>
      </c>
      <c r="G3468">
        <v>53317</v>
      </c>
      <c r="H3468">
        <v>1.3856849546482315</v>
      </c>
      <c r="I3468" t="str">
        <f>VLOOKUP($B3468&amp;$E3468,'Employee List'!$A:$E,5,0)</f>
        <v>E-1158</v>
      </c>
    </row>
    <row r="3469" spans="1:9" x14ac:dyDescent="0.35">
      <c r="A3469" t="s">
        <v>1257</v>
      </c>
      <c r="B3469" t="s">
        <v>83</v>
      </c>
      <c r="C3469" t="s">
        <v>355</v>
      </c>
      <c r="D3469" t="s">
        <v>1274</v>
      </c>
      <c r="E3469" t="s">
        <v>31</v>
      </c>
      <c r="F3469">
        <v>39996</v>
      </c>
      <c r="G3469">
        <v>42403</v>
      </c>
      <c r="H3469">
        <v>1.0601810181018101</v>
      </c>
      <c r="I3469" t="str">
        <f>VLOOKUP($B3469&amp;$E3469,'Employee List'!$A:$E,5,0)</f>
        <v>E-1158</v>
      </c>
    </row>
    <row r="3470" spans="1:9" x14ac:dyDescent="0.35">
      <c r="A3470" t="s">
        <v>1257</v>
      </c>
      <c r="B3470" t="s">
        <v>83</v>
      </c>
      <c r="C3470" t="s">
        <v>355</v>
      </c>
      <c r="D3470" t="s">
        <v>1263</v>
      </c>
      <c r="E3470" t="s">
        <v>29</v>
      </c>
      <c r="F3470">
        <v>4648</v>
      </c>
      <c r="G3470">
        <v>7340</v>
      </c>
      <c r="H3470">
        <v>1.5791738382099827</v>
      </c>
      <c r="I3470" t="str">
        <f>VLOOKUP($B3470&amp;$E3470,'Employee List'!$A:$E,5,0)</f>
        <v>E-1158</v>
      </c>
    </row>
    <row r="3471" spans="1:9" x14ac:dyDescent="0.35">
      <c r="A3471" t="s">
        <v>1257</v>
      </c>
      <c r="B3471" t="s">
        <v>83</v>
      </c>
      <c r="C3471" t="s">
        <v>355</v>
      </c>
      <c r="D3471" t="s">
        <v>1263</v>
      </c>
      <c r="E3471" t="s">
        <v>30</v>
      </c>
      <c r="F3471">
        <v>3257</v>
      </c>
      <c r="G3471">
        <v>4386</v>
      </c>
      <c r="H3471">
        <v>1.3466380104390543</v>
      </c>
      <c r="I3471" t="str">
        <f>VLOOKUP($B3471&amp;$E3471,'Employee List'!$A:$E,5,0)</f>
        <v>E-1158</v>
      </c>
    </row>
    <row r="3472" spans="1:9" x14ac:dyDescent="0.35">
      <c r="A3472" t="s">
        <v>1257</v>
      </c>
      <c r="B3472" t="s">
        <v>83</v>
      </c>
      <c r="C3472" t="s">
        <v>355</v>
      </c>
      <c r="D3472" t="s">
        <v>1263</v>
      </c>
      <c r="E3472" t="s">
        <v>31</v>
      </c>
      <c r="F3472">
        <v>3781</v>
      </c>
      <c r="G3472">
        <v>11123</v>
      </c>
      <c r="H3472">
        <v>2.9418143348320549</v>
      </c>
      <c r="I3472" t="str">
        <f>VLOOKUP($B3472&amp;$E3472,'Employee List'!$A:$E,5,0)</f>
        <v>E-1158</v>
      </c>
    </row>
    <row r="3473" spans="1:9" x14ac:dyDescent="0.35">
      <c r="A3473" t="s">
        <v>1257</v>
      </c>
      <c r="B3473" t="s">
        <v>83</v>
      </c>
      <c r="C3473" t="s">
        <v>355</v>
      </c>
      <c r="D3473" t="s">
        <v>1264</v>
      </c>
      <c r="E3473" t="s">
        <v>29</v>
      </c>
      <c r="F3473">
        <v>2581</v>
      </c>
      <c r="G3473">
        <v>5790</v>
      </c>
      <c r="H3473">
        <v>2.2433165439752032</v>
      </c>
      <c r="I3473" t="str">
        <f>VLOOKUP($B3473&amp;$E3473,'Employee List'!$A:$E,5,0)</f>
        <v>E-1158</v>
      </c>
    </row>
    <row r="3474" spans="1:9" x14ac:dyDescent="0.35">
      <c r="A3474" t="s">
        <v>1257</v>
      </c>
      <c r="B3474" t="s">
        <v>83</v>
      </c>
      <c r="C3474" t="s">
        <v>355</v>
      </c>
      <c r="D3474" t="s">
        <v>1264</v>
      </c>
      <c r="E3474" t="s">
        <v>30</v>
      </c>
      <c r="F3474">
        <v>3104</v>
      </c>
      <c r="G3474">
        <v>3272</v>
      </c>
      <c r="H3474">
        <v>1.0541237113402062</v>
      </c>
      <c r="I3474" t="str">
        <f>VLOOKUP($B3474&amp;$E3474,'Employee List'!$A:$E,5,0)</f>
        <v>E-1158</v>
      </c>
    </row>
    <row r="3475" spans="1:9" x14ac:dyDescent="0.35">
      <c r="A3475" t="s">
        <v>1257</v>
      </c>
      <c r="B3475" t="s">
        <v>83</v>
      </c>
      <c r="C3475" t="s">
        <v>355</v>
      </c>
      <c r="D3475" t="s">
        <v>1264</v>
      </c>
      <c r="E3475" t="s">
        <v>31</v>
      </c>
      <c r="F3475">
        <v>2889</v>
      </c>
      <c r="G3475">
        <v>4715</v>
      </c>
      <c r="H3475">
        <v>1.6320526133610245</v>
      </c>
      <c r="I3475" t="str">
        <f>VLOOKUP($B3475&amp;$E3475,'Employee List'!$A:$E,5,0)</f>
        <v>E-1158</v>
      </c>
    </row>
    <row r="3476" spans="1:9" x14ac:dyDescent="0.35">
      <c r="A3476" t="s">
        <v>1257</v>
      </c>
      <c r="B3476" t="s">
        <v>83</v>
      </c>
      <c r="C3476" t="s">
        <v>355</v>
      </c>
      <c r="D3476" t="s">
        <v>1265</v>
      </c>
      <c r="E3476" t="s">
        <v>29</v>
      </c>
      <c r="F3476">
        <v>12258</v>
      </c>
      <c r="G3476">
        <v>10416</v>
      </c>
      <c r="H3476">
        <v>0.84973078805677926</v>
      </c>
      <c r="I3476" t="str">
        <f>VLOOKUP($B3476&amp;$E3476,'Employee List'!$A:$E,5,0)</f>
        <v>E-1158</v>
      </c>
    </row>
    <row r="3477" spans="1:9" x14ac:dyDescent="0.35">
      <c r="A3477" t="s">
        <v>1257</v>
      </c>
      <c r="B3477" t="s">
        <v>83</v>
      </c>
      <c r="C3477" t="s">
        <v>355</v>
      </c>
      <c r="D3477" t="s">
        <v>1265</v>
      </c>
      <c r="E3477" t="s">
        <v>30</v>
      </c>
      <c r="F3477">
        <v>9679</v>
      </c>
      <c r="G3477">
        <v>16970</v>
      </c>
      <c r="H3477">
        <v>1.7532802975513999</v>
      </c>
      <c r="I3477" t="str">
        <f>VLOOKUP($B3477&amp;$E3477,'Employee List'!$A:$E,5,0)</f>
        <v>E-1158</v>
      </c>
    </row>
    <row r="3478" spans="1:9" x14ac:dyDescent="0.35">
      <c r="A3478" t="s">
        <v>1257</v>
      </c>
      <c r="B3478" t="s">
        <v>83</v>
      </c>
      <c r="C3478" t="s">
        <v>355</v>
      </c>
      <c r="D3478" t="s">
        <v>1265</v>
      </c>
      <c r="E3478" t="s">
        <v>31</v>
      </c>
      <c r="F3478">
        <v>12212</v>
      </c>
      <c r="G3478">
        <v>15458</v>
      </c>
      <c r="H3478">
        <v>1.26580412708811</v>
      </c>
      <c r="I3478" t="str">
        <f>VLOOKUP($B3478&amp;$E3478,'Employee List'!$A:$E,5,0)</f>
        <v>E-1158</v>
      </c>
    </row>
    <row r="3479" spans="1:9" x14ac:dyDescent="0.35">
      <c r="A3479" t="s">
        <v>1257</v>
      </c>
      <c r="B3479" t="s">
        <v>83</v>
      </c>
      <c r="C3479" t="s">
        <v>355</v>
      </c>
      <c r="D3479" t="s">
        <v>1260</v>
      </c>
      <c r="E3479" t="s">
        <v>29</v>
      </c>
      <c r="F3479">
        <v>117522</v>
      </c>
      <c r="G3479">
        <v>158825</v>
      </c>
      <c r="H3479">
        <v>1.3514490903830771</v>
      </c>
      <c r="I3479" t="str">
        <f>VLOOKUP($B3479&amp;$E3479,'Employee List'!$A:$E,5,0)</f>
        <v>E-1158</v>
      </c>
    </row>
    <row r="3480" spans="1:9" x14ac:dyDescent="0.35">
      <c r="A3480" t="s">
        <v>1257</v>
      </c>
      <c r="B3480" t="s">
        <v>83</v>
      </c>
      <c r="C3480" t="s">
        <v>355</v>
      </c>
      <c r="D3480" t="s">
        <v>1260</v>
      </c>
      <c r="E3480" t="s">
        <v>30</v>
      </c>
      <c r="F3480">
        <v>118233</v>
      </c>
      <c r="G3480">
        <v>211537</v>
      </c>
      <c r="H3480">
        <v>1.7891536203936296</v>
      </c>
      <c r="I3480" t="str">
        <f>VLOOKUP($B3480&amp;$E3480,'Employee List'!$A:$E,5,0)</f>
        <v>E-1158</v>
      </c>
    </row>
    <row r="3481" spans="1:9" x14ac:dyDescent="0.35">
      <c r="A3481" t="s">
        <v>1257</v>
      </c>
      <c r="B3481" t="s">
        <v>83</v>
      </c>
      <c r="C3481" t="s">
        <v>355</v>
      </c>
      <c r="D3481" t="s">
        <v>1260</v>
      </c>
      <c r="E3481" t="s">
        <v>31</v>
      </c>
      <c r="F3481">
        <v>137102</v>
      </c>
      <c r="G3481">
        <v>246214</v>
      </c>
      <c r="H3481">
        <v>1.7958454289507082</v>
      </c>
      <c r="I3481" t="str">
        <f>VLOOKUP($B3481&amp;$E3481,'Employee List'!$A:$E,5,0)</f>
        <v>E-1158</v>
      </c>
    </row>
    <row r="3482" spans="1:9" x14ac:dyDescent="0.35">
      <c r="A3482" t="s">
        <v>1257</v>
      </c>
      <c r="B3482" t="s">
        <v>83</v>
      </c>
      <c r="C3482" t="s">
        <v>355</v>
      </c>
      <c r="D3482" t="s">
        <v>1261</v>
      </c>
      <c r="E3482" t="s">
        <v>29</v>
      </c>
      <c r="F3482">
        <v>90807</v>
      </c>
      <c r="G3482">
        <v>110111</v>
      </c>
      <c r="H3482">
        <v>1.2125827304062462</v>
      </c>
      <c r="I3482" t="str">
        <f>VLOOKUP($B3482&amp;$E3482,'Employee List'!$A:$E,5,0)</f>
        <v>E-1158</v>
      </c>
    </row>
    <row r="3483" spans="1:9" x14ac:dyDescent="0.35">
      <c r="A3483" t="s">
        <v>1257</v>
      </c>
      <c r="B3483" t="s">
        <v>83</v>
      </c>
      <c r="C3483" t="s">
        <v>355</v>
      </c>
      <c r="D3483" t="s">
        <v>1261</v>
      </c>
      <c r="E3483" t="s">
        <v>30</v>
      </c>
      <c r="F3483">
        <v>94168</v>
      </c>
      <c r="G3483">
        <v>96347</v>
      </c>
      <c r="H3483">
        <v>1.0231394953699771</v>
      </c>
      <c r="I3483" t="str">
        <f>VLOOKUP($B3483&amp;$E3483,'Employee List'!$A:$E,5,0)</f>
        <v>E-1158</v>
      </c>
    </row>
    <row r="3484" spans="1:9" x14ac:dyDescent="0.35">
      <c r="A3484" t="s">
        <v>1257</v>
      </c>
      <c r="B3484" t="s">
        <v>83</v>
      </c>
      <c r="C3484" t="s">
        <v>355</v>
      </c>
      <c r="D3484" t="s">
        <v>1261</v>
      </c>
      <c r="E3484" t="s">
        <v>31</v>
      </c>
      <c r="F3484">
        <v>93090</v>
      </c>
      <c r="G3484">
        <v>91186</v>
      </c>
      <c r="H3484">
        <v>0.97954667526050054</v>
      </c>
      <c r="I3484" t="str">
        <f>VLOOKUP($B3484&amp;$E3484,'Employee List'!$A:$E,5,0)</f>
        <v>E-1158</v>
      </c>
    </row>
    <row r="3485" spans="1:9" x14ac:dyDescent="0.35">
      <c r="A3485" t="s">
        <v>1257</v>
      </c>
      <c r="B3485" t="s">
        <v>83</v>
      </c>
      <c r="C3485" t="s">
        <v>355</v>
      </c>
      <c r="D3485" t="s">
        <v>1266</v>
      </c>
      <c r="E3485" t="s">
        <v>29</v>
      </c>
      <c r="F3485">
        <v>26593</v>
      </c>
      <c r="G3485">
        <v>33895</v>
      </c>
      <c r="H3485">
        <v>1.2745835370210206</v>
      </c>
      <c r="I3485" t="str">
        <f>VLOOKUP($B3485&amp;$E3485,'Employee List'!$A:$E,5,0)</f>
        <v>E-1158</v>
      </c>
    </row>
    <row r="3486" spans="1:9" x14ac:dyDescent="0.35">
      <c r="A3486" t="s">
        <v>1257</v>
      </c>
      <c r="B3486" t="s">
        <v>83</v>
      </c>
      <c r="C3486" t="s">
        <v>355</v>
      </c>
      <c r="D3486" t="s">
        <v>1266</v>
      </c>
      <c r="E3486" t="s">
        <v>30</v>
      </c>
      <c r="F3486">
        <v>29074</v>
      </c>
      <c r="G3486">
        <v>35608</v>
      </c>
      <c r="H3486">
        <v>1.2247368783105179</v>
      </c>
      <c r="I3486" t="str">
        <f>VLOOKUP($B3486&amp;$E3486,'Employee List'!$A:$E,5,0)</f>
        <v>E-1158</v>
      </c>
    </row>
    <row r="3487" spans="1:9" x14ac:dyDescent="0.35">
      <c r="A3487" t="s">
        <v>1257</v>
      </c>
      <c r="B3487" t="s">
        <v>83</v>
      </c>
      <c r="C3487" t="s">
        <v>355</v>
      </c>
      <c r="D3487" t="s">
        <v>1266</v>
      </c>
      <c r="E3487" t="s">
        <v>31</v>
      </c>
      <c r="F3487">
        <v>27962</v>
      </c>
      <c r="G3487">
        <v>28759</v>
      </c>
      <c r="H3487">
        <v>1.0285029683141407</v>
      </c>
      <c r="I3487" t="str">
        <f>VLOOKUP($B3487&amp;$E3487,'Employee List'!$A:$E,5,0)</f>
        <v>E-1158</v>
      </c>
    </row>
    <row r="3488" spans="1:9" x14ac:dyDescent="0.35">
      <c r="A3488" t="s">
        <v>1257</v>
      </c>
      <c r="B3488" t="s">
        <v>83</v>
      </c>
      <c r="C3488" t="s">
        <v>355</v>
      </c>
      <c r="D3488" t="s">
        <v>1267</v>
      </c>
      <c r="E3488" t="s">
        <v>29</v>
      </c>
      <c r="F3488">
        <v>60549</v>
      </c>
      <c r="G3488">
        <v>46766</v>
      </c>
      <c r="H3488">
        <v>0.7723661827610695</v>
      </c>
      <c r="I3488" t="str">
        <f>VLOOKUP($B3488&amp;$E3488,'Employee List'!$A:$E,5,0)</f>
        <v>E-1158</v>
      </c>
    </row>
    <row r="3489" spans="1:9" x14ac:dyDescent="0.35">
      <c r="A3489" t="s">
        <v>1257</v>
      </c>
      <c r="B3489" t="s">
        <v>83</v>
      </c>
      <c r="C3489" t="s">
        <v>355</v>
      </c>
      <c r="D3489" t="s">
        <v>1267</v>
      </c>
      <c r="E3489" t="s">
        <v>30</v>
      </c>
      <c r="F3489">
        <v>61628</v>
      </c>
      <c r="G3489">
        <v>50510</v>
      </c>
      <c r="H3489">
        <v>0.81959498929058217</v>
      </c>
      <c r="I3489" t="str">
        <f>VLOOKUP($B3489&amp;$E3489,'Employee List'!$A:$E,5,0)</f>
        <v>E-1158</v>
      </c>
    </row>
    <row r="3490" spans="1:9" x14ac:dyDescent="0.35">
      <c r="A3490" t="s">
        <v>1257</v>
      </c>
      <c r="B3490" t="s">
        <v>83</v>
      </c>
      <c r="C3490" t="s">
        <v>355</v>
      </c>
      <c r="D3490" t="s">
        <v>1267</v>
      </c>
      <c r="E3490" t="s">
        <v>31</v>
      </c>
      <c r="F3490">
        <v>59129</v>
      </c>
      <c r="G3490">
        <v>54446</v>
      </c>
      <c r="H3490">
        <v>0.92080028412454129</v>
      </c>
      <c r="I3490" t="str">
        <f>VLOOKUP($B3490&amp;$E3490,'Employee List'!$A:$E,5,0)</f>
        <v>E-1158</v>
      </c>
    </row>
    <row r="3491" spans="1:9" x14ac:dyDescent="0.35">
      <c r="A3491" t="s">
        <v>1257</v>
      </c>
      <c r="B3491" t="s">
        <v>83</v>
      </c>
      <c r="C3491" t="s">
        <v>355</v>
      </c>
      <c r="D3491" t="s">
        <v>1268</v>
      </c>
      <c r="E3491" t="s">
        <v>29</v>
      </c>
      <c r="F3491">
        <v>13102</v>
      </c>
      <c r="G3491">
        <v>10206</v>
      </c>
      <c r="H3491">
        <v>0.77896504350480844</v>
      </c>
      <c r="I3491" t="str">
        <f>VLOOKUP($B3491&amp;$E3491,'Employee List'!$A:$E,5,0)</f>
        <v>E-1158</v>
      </c>
    </row>
    <row r="3492" spans="1:9" x14ac:dyDescent="0.35">
      <c r="A3492" t="s">
        <v>1257</v>
      </c>
      <c r="B3492" t="s">
        <v>83</v>
      </c>
      <c r="C3492" t="s">
        <v>355</v>
      </c>
      <c r="D3492" t="s">
        <v>1268</v>
      </c>
      <c r="E3492" t="s">
        <v>30</v>
      </c>
      <c r="F3492">
        <v>11233</v>
      </c>
      <c r="G3492">
        <v>7675</v>
      </c>
      <c r="H3492">
        <v>0.68325469598504407</v>
      </c>
      <c r="I3492" t="str">
        <f>VLOOKUP($B3492&amp;$E3492,'Employee List'!$A:$E,5,0)</f>
        <v>E-1158</v>
      </c>
    </row>
    <row r="3493" spans="1:9" x14ac:dyDescent="0.35">
      <c r="A3493" t="s">
        <v>1257</v>
      </c>
      <c r="B3493" t="s">
        <v>83</v>
      </c>
      <c r="C3493" t="s">
        <v>355</v>
      </c>
      <c r="D3493" t="s">
        <v>1268</v>
      </c>
      <c r="E3493" t="s">
        <v>31</v>
      </c>
      <c r="F3493">
        <v>13061</v>
      </c>
      <c r="G3493">
        <v>10633</v>
      </c>
      <c r="H3493">
        <v>0.81410305489625601</v>
      </c>
      <c r="I3493" t="str">
        <f>VLOOKUP($B3493&amp;$E3493,'Employee List'!$A:$E,5,0)</f>
        <v>E-1158</v>
      </c>
    </row>
    <row r="3494" spans="1:9" x14ac:dyDescent="0.35">
      <c r="A3494" t="s">
        <v>1257</v>
      </c>
      <c r="B3494" t="s">
        <v>83</v>
      </c>
      <c r="C3494" t="s">
        <v>355</v>
      </c>
      <c r="D3494" t="s">
        <v>1269</v>
      </c>
      <c r="E3494" t="s">
        <v>29</v>
      </c>
      <c r="F3494">
        <v>23751</v>
      </c>
      <c r="G3494">
        <v>44211</v>
      </c>
      <c r="H3494">
        <v>1.8614374131615512</v>
      </c>
      <c r="I3494" t="str">
        <f>VLOOKUP($B3494&amp;$E3494,'Employee List'!$A:$E,5,0)</f>
        <v>E-1158</v>
      </c>
    </row>
    <row r="3495" spans="1:9" x14ac:dyDescent="0.35">
      <c r="A3495" t="s">
        <v>1257</v>
      </c>
      <c r="B3495" t="s">
        <v>83</v>
      </c>
      <c r="C3495" t="s">
        <v>355</v>
      </c>
      <c r="D3495" t="s">
        <v>1269</v>
      </c>
      <c r="E3495" t="s">
        <v>30</v>
      </c>
      <c r="F3495">
        <v>23894</v>
      </c>
      <c r="G3495">
        <v>35527</v>
      </c>
      <c r="H3495">
        <v>1.486858625596384</v>
      </c>
      <c r="I3495" t="str">
        <f>VLOOKUP($B3495&amp;$E3495,'Employee List'!$A:$E,5,0)</f>
        <v>E-1158</v>
      </c>
    </row>
    <row r="3496" spans="1:9" x14ac:dyDescent="0.35">
      <c r="A3496" t="s">
        <v>1257</v>
      </c>
      <c r="B3496" t="s">
        <v>83</v>
      </c>
      <c r="C3496" t="s">
        <v>355</v>
      </c>
      <c r="D3496" t="s">
        <v>1269</v>
      </c>
      <c r="E3496" t="s">
        <v>31</v>
      </c>
      <c r="F3496">
        <v>18816</v>
      </c>
      <c r="G3496">
        <v>16715</v>
      </c>
      <c r="H3496">
        <v>0.88833971088435371</v>
      </c>
      <c r="I3496" t="str">
        <f>VLOOKUP($B3496&amp;$E3496,'Employee List'!$A:$E,5,0)</f>
        <v>E-1158</v>
      </c>
    </row>
    <row r="3497" spans="1:9" x14ac:dyDescent="0.35">
      <c r="A3497" t="s">
        <v>1257</v>
      </c>
      <c r="B3497" t="s">
        <v>83</v>
      </c>
      <c r="C3497" t="s">
        <v>355</v>
      </c>
      <c r="D3497" t="s">
        <v>1270</v>
      </c>
      <c r="E3497" t="s">
        <v>29</v>
      </c>
      <c r="F3497">
        <v>7943</v>
      </c>
      <c r="G3497">
        <v>5155</v>
      </c>
      <c r="H3497">
        <v>0.64899911872088634</v>
      </c>
      <c r="I3497" t="str">
        <f>VLOOKUP($B3497&amp;$E3497,'Employee List'!$A:$E,5,0)</f>
        <v>E-1158</v>
      </c>
    </row>
    <row r="3498" spans="1:9" x14ac:dyDescent="0.35">
      <c r="A3498" t="s">
        <v>1257</v>
      </c>
      <c r="B3498" t="s">
        <v>83</v>
      </c>
      <c r="C3498" t="s">
        <v>355</v>
      </c>
      <c r="D3498" t="s">
        <v>1270</v>
      </c>
      <c r="E3498" t="s">
        <v>30</v>
      </c>
      <c r="F3498">
        <v>8439</v>
      </c>
      <c r="G3498">
        <v>5627</v>
      </c>
      <c r="H3498">
        <v>0.66678516411897149</v>
      </c>
      <c r="I3498" t="str">
        <f>VLOOKUP($B3498&amp;$E3498,'Employee List'!$A:$E,5,0)</f>
        <v>E-1158</v>
      </c>
    </row>
    <row r="3499" spans="1:9" x14ac:dyDescent="0.35">
      <c r="A3499" t="s">
        <v>1257</v>
      </c>
      <c r="B3499" t="s">
        <v>83</v>
      </c>
      <c r="C3499" t="s">
        <v>355</v>
      </c>
      <c r="D3499" t="s">
        <v>1270</v>
      </c>
      <c r="E3499" t="s">
        <v>31</v>
      </c>
      <c r="F3499">
        <v>5980</v>
      </c>
      <c r="G3499">
        <v>4603</v>
      </c>
      <c r="H3499">
        <v>0.76973244147157194</v>
      </c>
      <c r="I3499" t="str">
        <f>VLOOKUP($B3499&amp;$E3499,'Employee List'!$A:$E,5,0)</f>
        <v>E-1158</v>
      </c>
    </row>
    <row r="3500" spans="1:9" x14ac:dyDescent="0.35">
      <c r="A3500" t="s">
        <v>1257</v>
      </c>
      <c r="B3500" t="s">
        <v>83</v>
      </c>
      <c r="C3500" t="s">
        <v>355</v>
      </c>
      <c r="D3500" t="s">
        <v>1271</v>
      </c>
      <c r="E3500" t="s">
        <v>29</v>
      </c>
      <c r="F3500">
        <v>11078</v>
      </c>
      <c r="G3500">
        <v>11188</v>
      </c>
      <c r="H3500">
        <v>1.0099295901787326</v>
      </c>
      <c r="I3500" t="str">
        <f>VLOOKUP($B3500&amp;$E3500,'Employee List'!$A:$E,5,0)</f>
        <v>E-1158</v>
      </c>
    </row>
    <row r="3501" spans="1:9" x14ac:dyDescent="0.35">
      <c r="A3501" t="s">
        <v>1257</v>
      </c>
      <c r="B3501" t="s">
        <v>83</v>
      </c>
      <c r="C3501" t="s">
        <v>355</v>
      </c>
      <c r="D3501" t="s">
        <v>1271</v>
      </c>
      <c r="E3501" t="s">
        <v>30</v>
      </c>
      <c r="F3501">
        <v>8609</v>
      </c>
      <c r="G3501">
        <v>15829</v>
      </c>
      <c r="H3501">
        <v>1.8386572191892205</v>
      </c>
      <c r="I3501" t="str">
        <f>VLOOKUP($B3501&amp;$E3501,'Employee List'!$A:$E,5,0)</f>
        <v>E-1158</v>
      </c>
    </row>
    <row r="3502" spans="1:9" x14ac:dyDescent="0.35">
      <c r="A3502" t="s">
        <v>1257</v>
      </c>
      <c r="B3502" t="s">
        <v>83</v>
      </c>
      <c r="C3502" t="s">
        <v>355</v>
      </c>
      <c r="D3502" t="s">
        <v>1271</v>
      </c>
      <c r="E3502" t="s">
        <v>31</v>
      </c>
      <c r="F3502">
        <v>8533</v>
      </c>
      <c r="G3502">
        <v>12369</v>
      </c>
      <c r="H3502">
        <v>1.4495488105004102</v>
      </c>
      <c r="I3502" t="str">
        <f>VLOOKUP($B3502&amp;$E3502,'Employee List'!$A:$E,5,0)</f>
        <v>E-1158</v>
      </c>
    </row>
    <row r="3503" spans="1:9" x14ac:dyDescent="0.35">
      <c r="A3503" t="s">
        <v>1257</v>
      </c>
      <c r="B3503" t="s">
        <v>83</v>
      </c>
      <c r="C3503" t="s">
        <v>355</v>
      </c>
      <c r="D3503" t="s">
        <v>1258</v>
      </c>
      <c r="E3503" t="s">
        <v>29</v>
      </c>
      <c r="F3503">
        <v>192915</v>
      </c>
      <c r="G3503">
        <v>163725</v>
      </c>
      <c r="H3503">
        <v>0.84868983749319649</v>
      </c>
      <c r="I3503" t="str">
        <f>VLOOKUP($B3503&amp;$E3503,'Employee List'!$A:$E,5,0)</f>
        <v>E-1158</v>
      </c>
    </row>
    <row r="3504" spans="1:9" x14ac:dyDescent="0.35">
      <c r="A3504" t="s">
        <v>1257</v>
      </c>
      <c r="B3504" t="s">
        <v>83</v>
      </c>
      <c r="C3504" t="s">
        <v>355</v>
      </c>
      <c r="D3504" t="s">
        <v>1258</v>
      </c>
      <c r="E3504" t="s">
        <v>30</v>
      </c>
      <c r="F3504">
        <v>188656</v>
      </c>
      <c r="G3504">
        <v>152503</v>
      </c>
      <c r="H3504">
        <v>0.80836549062844543</v>
      </c>
      <c r="I3504" t="str">
        <f>VLOOKUP($B3504&amp;$E3504,'Employee List'!$A:$E,5,0)</f>
        <v>E-1158</v>
      </c>
    </row>
    <row r="3505" spans="1:9" x14ac:dyDescent="0.35">
      <c r="A3505" t="s">
        <v>1257</v>
      </c>
      <c r="B3505" t="s">
        <v>83</v>
      </c>
      <c r="C3505" t="s">
        <v>355</v>
      </c>
      <c r="D3505" t="s">
        <v>1258</v>
      </c>
      <c r="E3505" t="s">
        <v>31</v>
      </c>
      <c r="F3505">
        <v>181393</v>
      </c>
      <c r="G3505">
        <v>126629</v>
      </c>
      <c r="H3505">
        <v>0.69809198811420503</v>
      </c>
      <c r="I3505" t="str">
        <f>VLOOKUP($B3505&amp;$E3505,'Employee List'!$A:$E,5,0)</f>
        <v>E-1158</v>
      </c>
    </row>
    <row r="3506" spans="1:9" x14ac:dyDescent="0.35">
      <c r="A3506" t="s">
        <v>1257</v>
      </c>
      <c r="B3506" t="s">
        <v>83</v>
      </c>
      <c r="C3506" t="s">
        <v>355</v>
      </c>
      <c r="D3506" t="s">
        <v>1272</v>
      </c>
      <c r="E3506" t="s">
        <v>29</v>
      </c>
      <c r="F3506">
        <v>14390</v>
      </c>
      <c r="G3506">
        <v>11518</v>
      </c>
      <c r="H3506">
        <v>0.80041695621959696</v>
      </c>
      <c r="I3506" t="str">
        <f>VLOOKUP($B3506&amp;$E3506,'Employee List'!$A:$E,5,0)</f>
        <v>E-1158</v>
      </c>
    </row>
    <row r="3507" spans="1:9" x14ac:dyDescent="0.35">
      <c r="A3507" t="s">
        <v>1257</v>
      </c>
      <c r="B3507" t="s">
        <v>83</v>
      </c>
      <c r="C3507" t="s">
        <v>355</v>
      </c>
      <c r="D3507" t="s">
        <v>1272</v>
      </c>
      <c r="E3507" t="s">
        <v>30</v>
      </c>
      <c r="F3507">
        <v>16319</v>
      </c>
      <c r="G3507">
        <v>9788</v>
      </c>
      <c r="H3507">
        <v>0.59979165390036149</v>
      </c>
      <c r="I3507" t="str">
        <f>VLOOKUP($B3507&amp;$E3507,'Employee List'!$A:$E,5,0)</f>
        <v>E-1158</v>
      </c>
    </row>
    <row r="3508" spans="1:9" x14ac:dyDescent="0.35">
      <c r="A3508" t="s">
        <v>1257</v>
      </c>
      <c r="B3508" t="s">
        <v>83</v>
      </c>
      <c r="C3508" t="s">
        <v>355</v>
      </c>
      <c r="D3508" t="s">
        <v>1272</v>
      </c>
      <c r="E3508" t="s">
        <v>31</v>
      </c>
      <c r="F3508">
        <v>19058</v>
      </c>
      <c r="G3508">
        <v>11472</v>
      </c>
      <c r="H3508">
        <v>0.60195193619477383</v>
      </c>
      <c r="I3508" t="str">
        <f>VLOOKUP($B3508&amp;$E3508,'Employee List'!$A:$E,5,0)</f>
        <v>E-1158</v>
      </c>
    </row>
    <row r="3509" spans="1:9" x14ac:dyDescent="0.35">
      <c r="A3509" t="s">
        <v>1257</v>
      </c>
      <c r="B3509" t="s">
        <v>83</v>
      </c>
      <c r="C3509" t="s">
        <v>355</v>
      </c>
      <c r="D3509" t="s">
        <v>1259</v>
      </c>
      <c r="E3509" t="s">
        <v>29</v>
      </c>
      <c r="F3509">
        <v>35040</v>
      </c>
      <c r="G3509">
        <v>44752</v>
      </c>
      <c r="H3509">
        <v>1.2771689497716896</v>
      </c>
      <c r="I3509" t="str">
        <f>VLOOKUP($B3509&amp;$E3509,'Employee List'!$A:$E,5,0)</f>
        <v>E-1158</v>
      </c>
    </row>
    <row r="3510" spans="1:9" x14ac:dyDescent="0.35">
      <c r="A3510" t="s">
        <v>1257</v>
      </c>
      <c r="B3510" t="s">
        <v>83</v>
      </c>
      <c r="C3510" t="s">
        <v>355</v>
      </c>
      <c r="D3510" t="s">
        <v>1259</v>
      </c>
      <c r="E3510" t="s">
        <v>30</v>
      </c>
      <c r="F3510">
        <v>34375</v>
      </c>
      <c r="G3510">
        <v>44255</v>
      </c>
      <c r="H3510">
        <v>1.2874181818181818</v>
      </c>
      <c r="I3510" t="str">
        <f>VLOOKUP($B3510&amp;$E3510,'Employee List'!$A:$E,5,0)</f>
        <v>E-1158</v>
      </c>
    </row>
    <row r="3511" spans="1:9" x14ac:dyDescent="0.35">
      <c r="A3511" t="s">
        <v>1257</v>
      </c>
      <c r="B3511" t="s">
        <v>83</v>
      </c>
      <c r="C3511" t="s">
        <v>355</v>
      </c>
      <c r="D3511" t="s">
        <v>1259</v>
      </c>
      <c r="E3511" t="s">
        <v>31</v>
      </c>
      <c r="F3511">
        <v>33683</v>
      </c>
      <c r="G3511">
        <v>42752</v>
      </c>
      <c r="H3511">
        <v>1.2692456135142356</v>
      </c>
      <c r="I3511" t="str">
        <f>VLOOKUP($B3511&amp;$E3511,'Employee List'!$A:$E,5,0)</f>
        <v>E-1158</v>
      </c>
    </row>
    <row r="3512" spans="1:9" x14ac:dyDescent="0.35">
      <c r="A3512" t="s">
        <v>1257</v>
      </c>
      <c r="B3512" t="s">
        <v>83</v>
      </c>
      <c r="C3512" t="s">
        <v>355</v>
      </c>
      <c r="D3512" t="s">
        <v>1273</v>
      </c>
      <c r="E3512" t="s">
        <v>29</v>
      </c>
      <c r="F3512">
        <v>15016</v>
      </c>
      <c r="G3512">
        <v>7637</v>
      </c>
      <c r="H3512">
        <v>0.50859083644112946</v>
      </c>
      <c r="I3512" t="str">
        <f>VLOOKUP($B3512&amp;$E3512,'Employee List'!$A:$E,5,0)</f>
        <v>E-1158</v>
      </c>
    </row>
    <row r="3513" spans="1:9" x14ac:dyDescent="0.35">
      <c r="A3513" t="s">
        <v>1257</v>
      </c>
      <c r="B3513" t="s">
        <v>83</v>
      </c>
      <c r="C3513" t="s">
        <v>355</v>
      </c>
      <c r="D3513" t="s">
        <v>1273</v>
      </c>
      <c r="E3513" t="s">
        <v>30</v>
      </c>
      <c r="F3513">
        <v>14794</v>
      </c>
      <c r="G3513">
        <v>11015</v>
      </c>
      <c r="H3513">
        <v>0.74455860483979996</v>
      </c>
      <c r="I3513" t="str">
        <f>VLOOKUP($B3513&amp;$E3513,'Employee List'!$A:$E,5,0)</f>
        <v>E-1158</v>
      </c>
    </row>
    <row r="3514" spans="1:9" x14ac:dyDescent="0.35">
      <c r="A3514" t="s">
        <v>1257</v>
      </c>
      <c r="B3514" t="s">
        <v>83</v>
      </c>
      <c r="C3514" t="s">
        <v>355</v>
      </c>
      <c r="D3514" t="s">
        <v>1273</v>
      </c>
      <c r="E3514" t="s">
        <v>31</v>
      </c>
      <c r="F3514">
        <v>13775</v>
      </c>
      <c r="G3514">
        <v>8920</v>
      </c>
      <c r="H3514">
        <v>0.64754990925589839</v>
      </c>
      <c r="I3514" t="str">
        <f>VLOOKUP($B3514&amp;$E3514,'Employee List'!$A:$E,5,0)</f>
        <v>E-1158</v>
      </c>
    </row>
    <row r="3515" spans="1:9" x14ac:dyDescent="0.35">
      <c r="A3515" t="s">
        <v>1257</v>
      </c>
      <c r="B3515" t="s">
        <v>83</v>
      </c>
      <c r="C3515" t="s">
        <v>355</v>
      </c>
      <c r="D3515" t="s">
        <v>1275</v>
      </c>
      <c r="E3515" t="s">
        <v>29</v>
      </c>
      <c r="F3515">
        <v>7231</v>
      </c>
      <c r="G3515">
        <v>5194</v>
      </c>
      <c r="H3515">
        <v>0.718296224588577</v>
      </c>
      <c r="I3515" t="str">
        <f>VLOOKUP($B3515&amp;$E3515,'Employee List'!$A:$E,5,0)</f>
        <v>E-1158</v>
      </c>
    </row>
    <row r="3516" spans="1:9" x14ac:dyDescent="0.35">
      <c r="A3516" t="s">
        <v>1257</v>
      </c>
      <c r="B3516" t="s">
        <v>83</v>
      </c>
      <c r="C3516" t="s">
        <v>355</v>
      </c>
      <c r="D3516" t="s">
        <v>1275</v>
      </c>
      <c r="E3516" t="s">
        <v>30</v>
      </c>
      <c r="F3516">
        <v>4950</v>
      </c>
      <c r="G3516">
        <v>2167</v>
      </c>
      <c r="H3516">
        <v>0.43777777777777777</v>
      </c>
      <c r="I3516" t="str">
        <f>VLOOKUP($B3516&amp;$E3516,'Employee List'!$A:$E,5,0)</f>
        <v>E-1158</v>
      </c>
    </row>
    <row r="3517" spans="1:9" x14ac:dyDescent="0.35">
      <c r="A3517" t="s">
        <v>1257</v>
      </c>
      <c r="B3517" t="s">
        <v>83</v>
      </c>
      <c r="C3517" t="s">
        <v>355</v>
      </c>
      <c r="D3517" t="s">
        <v>1275</v>
      </c>
      <c r="E3517" t="s">
        <v>31</v>
      </c>
      <c r="F3517">
        <v>5141</v>
      </c>
      <c r="G3517">
        <v>5031</v>
      </c>
      <c r="H3517">
        <v>0.97860338455553397</v>
      </c>
      <c r="I3517" t="str">
        <f>VLOOKUP($B3517&amp;$E3517,'Employee List'!$A:$E,5,0)</f>
        <v>E-1158</v>
      </c>
    </row>
    <row r="3518" spans="1:9" x14ac:dyDescent="0.35">
      <c r="A3518" t="s">
        <v>1257</v>
      </c>
      <c r="B3518" t="s">
        <v>83</v>
      </c>
      <c r="C3518" t="s">
        <v>355</v>
      </c>
      <c r="D3518" t="s">
        <v>1276</v>
      </c>
      <c r="E3518" t="s">
        <v>29</v>
      </c>
      <c r="F3518">
        <v>5890</v>
      </c>
      <c r="G3518">
        <v>6788</v>
      </c>
      <c r="H3518">
        <v>1.1524617996604414</v>
      </c>
      <c r="I3518" t="str">
        <f>VLOOKUP($B3518&amp;$E3518,'Employee List'!$A:$E,5,0)</f>
        <v>E-1158</v>
      </c>
    </row>
    <row r="3519" spans="1:9" x14ac:dyDescent="0.35">
      <c r="A3519" t="s">
        <v>1257</v>
      </c>
      <c r="B3519" t="s">
        <v>83</v>
      </c>
      <c r="C3519" t="s">
        <v>355</v>
      </c>
      <c r="D3519" t="s">
        <v>1276</v>
      </c>
      <c r="E3519" t="s">
        <v>30</v>
      </c>
      <c r="F3519">
        <v>3857</v>
      </c>
      <c r="G3519">
        <v>7594</v>
      </c>
      <c r="H3519">
        <v>1.9688877365828363</v>
      </c>
      <c r="I3519" t="str">
        <f>VLOOKUP($B3519&amp;$E3519,'Employee List'!$A:$E,5,0)</f>
        <v>E-1158</v>
      </c>
    </row>
    <row r="3520" spans="1:9" x14ac:dyDescent="0.35">
      <c r="A3520" t="s">
        <v>1257</v>
      </c>
      <c r="B3520" t="s">
        <v>83</v>
      </c>
      <c r="C3520" t="s">
        <v>355</v>
      </c>
      <c r="D3520" t="s">
        <v>1276</v>
      </c>
      <c r="E3520" t="s">
        <v>31</v>
      </c>
      <c r="F3520">
        <v>3496</v>
      </c>
      <c r="G3520">
        <v>3092</v>
      </c>
      <c r="H3520">
        <v>0.88443935926773454</v>
      </c>
      <c r="I3520" t="str">
        <f>VLOOKUP($B3520&amp;$E3520,'Employee List'!$A:$E,5,0)</f>
        <v>E-1158</v>
      </c>
    </row>
    <row r="3521" spans="1:9" x14ac:dyDescent="0.35">
      <c r="A3521" t="s">
        <v>1257</v>
      </c>
      <c r="B3521" t="s">
        <v>83</v>
      </c>
      <c r="C3521" t="s">
        <v>355</v>
      </c>
      <c r="D3521" t="s">
        <v>1277</v>
      </c>
      <c r="E3521" t="s">
        <v>29</v>
      </c>
      <c r="F3521">
        <v>8208</v>
      </c>
      <c r="G3521">
        <v>8251</v>
      </c>
      <c r="H3521">
        <v>1.0052387914230019</v>
      </c>
      <c r="I3521" t="str">
        <f>VLOOKUP($B3521&amp;$E3521,'Employee List'!$A:$E,5,0)</f>
        <v>E-1158</v>
      </c>
    </row>
    <row r="3522" spans="1:9" x14ac:dyDescent="0.35">
      <c r="A3522" t="s">
        <v>1257</v>
      </c>
      <c r="B3522" t="s">
        <v>83</v>
      </c>
      <c r="C3522" t="s">
        <v>355</v>
      </c>
      <c r="D3522" t="s">
        <v>1277</v>
      </c>
      <c r="E3522" t="s">
        <v>30</v>
      </c>
      <c r="F3522">
        <v>10974</v>
      </c>
      <c r="G3522">
        <v>7449</v>
      </c>
      <c r="H3522">
        <v>0.67878622197922367</v>
      </c>
      <c r="I3522" t="str">
        <f>VLOOKUP($B3522&amp;$E3522,'Employee List'!$A:$E,5,0)</f>
        <v>E-1158</v>
      </c>
    </row>
    <row r="3523" spans="1:9" x14ac:dyDescent="0.35">
      <c r="A3523" t="s">
        <v>1257</v>
      </c>
      <c r="B3523" t="s">
        <v>83</v>
      </c>
      <c r="C3523" t="s">
        <v>355</v>
      </c>
      <c r="D3523" t="s">
        <v>1277</v>
      </c>
      <c r="E3523" t="s">
        <v>31</v>
      </c>
      <c r="F3523">
        <v>8791</v>
      </c>
      <c r="G3523">
        <v>9664</v>
      </c>
      <c r="H3523">
        <v>1.0993061085200773</v>
      </c>
      <c r="I3523" t="str">
        <f>VLOOKUP($B3523&amp;$E3523,'Employee List'!$A:$E,5,0)</f>
        <v>E-1158</v>
      </c>
    </row>
    <row r="3524" spans="1:9" x14ac:dyDescent="0.35">
      <c r="A3524" t="s">
        <v>1257</v>
      </c>
      <c r="B3524" t="s">
        <v>83</v>
      </c>
      <c r="C3524" t="s">
        <v>355</v>
      </c>
      <c r="D3524" t="s">
        <v>1278</v>
      </c>
      <c r="E3524" t="s">
        <v>29</v>
      </c>
      <c r="F3524">
        <v>7306</v>
      </c>
      <c r="G3524">
        <v>7540</v>
      </c>
      <c r="H3524">
        <v>1.0320284697508897</v>
      </c>
      <c r="I3524" t="str">
        <f>VLOOKUP($B3524&amp;$E3524,'Employee List'!$A:$E,5,0)</f>
        <v>E-1158</v>
      </c>
    </row>
    <row r="3525" spans="1:9" x14ac:dyDescent="0.35">
      <c r="A3525" t="s">
        <v>1257</v>
      </c>
      <c r="B3525" t="s">
        <v>83</v>
      </c>
      <c r="C3525" t="s">
        <v>355</v>
      </c>
      <c r="D3525" t="s">
        <v>1278</v>
      </c>
      <c r="E3525" t="s">
        <v>30</v>
      </c>
      <c r="F3525">
        <v>7920</v>
      </c>
      <c r="G3525">
        <v>7245</v>
      </c>
      <c r="H3525">
        <v>0.91477272727272729</v>
      </c>
      <c r="I3525" t="str">
        <f>VLOOKUP($B3525&amp;$E3525,'Employee List'!$A:$E,5,0)</f>
        <v>E-1158</v>
      </c>
    </row>
    <row r="3526" spans="1:9" x14ac:dyDescent="0.35">
      <c r="A3526" t="s">
        <v>1257</v>
      </c>
      <c r="B3526" t="s">
        <v>83</v>
      </c>
      <c r="C3526" t="s">
        <v>355</v>
      </c>
      <c r="D3526" t="s">
        <v>1278</v>
      </c>
      <c r="E3526" t="s">
        <v>31</v>
      </c>
      <c r="F3526">
        <v>9913</v>
      </c>
      <c r="G3526">
        <v>9651</v>
      </c>
      <c r="H3526">
        <v>0.97357005951780495</v>
      </c>
      <c r="I3526" t="str">
        <f>VLOOKUP($B3526&amp;$E3526,'Employee List'!$A:$E,5,0)</f>
        <v>E-1158</v>
      </c>
    </row>
    <row r="3527" spans="1:9" x14ac:dyDescent="0.35">
      <c r="A3527" t="s">
        <v>1257</v>
      </c>
      <c r="B3527" t="s">
        <v>83</v>
      </c>
      <c r="C3527" t="s">
        <v>355</v>
      </c>
      <c r="D3527" t="s">
        <v>1279</v>
      </c>
      <c r="E3527" t="s">
        <v>29</v>
      </c>
      <c r="F3527">
        <v>3220</v>
      </c>
      <c r="G3527">
        <v>3074</v>
      </c>
      <c r="H3527">
        <v>0.95465838509316769</v>
      </c>
      <c r="I3527" t="str">
        <f>VLOOKUP($B3527&amp;$E3527,'Employee List'!$A:$E,5,0)</f>
        <v>E-1158</v>
      </c>
    </row>
    <row r="3528" spans="1:9" x14ac:dyDescent="0.35">
      <c r="A3528" t="s">
        <v>1257</v>
      </c>
      <c r="B3528" t="s">
        <v>83</v>
      </c>
      <c r="C3528" t="s">
        <v>355</v>
      </c>
      <c r="D3528" t="s">
        <v>1279</v>
      </c>
      <c r="E3528" t="s">
        <v>30</v>
      </c>
      <c r="F3528">
        <v>3655</v>
      </c>
      <c r="G3528">
        <v>5662</v>
      </c>
      <c r="H3528">
        <v>1.5491108071135431</v>
      </c>
      <c r="I3528" t="str">
        <f>VLOOKUP($B3528&amp;$E3528,'Employee List'!$A:$E,5,0)</f>
        <v>E-1158</v>
      </c>
    </row>
    <row r="3529" spans="1:9" x14ac:dyDescent="0.35">
      <c r="A3529" t="s">
        <v>1257</v>
      </c>
      <c r="B3529" t="s">
        <v>83</v>
      </c>
      <c r="C3529" t="s">
        <v>355</v>
      </c>
      <c r="D3529" t="s">
        <v>1279</v>
      </c>
      <c r="E3529" t="s">
        <v>31</v>
      </c>
      <c r="F3529">
        <v>2161</v>
      </c>
      <c r="G3529">
        <v>5952</v>
      </c>
      <c r="H3529">
        <v>2.7542804257288291</v>
      </c>
      <c r="I3529" t="str">
        <f>VLOOKUP($B3529&amp;$E3529,'Employee List'!$A:$E,5,0)</f>
        <v>E-1158</v>
      </c>
    </row>
    <row r="3530" spans="1:9" x14ac:dyDescent="0.35">
      <c r="A3530" t="s">
        <v>1257</v>
      </c>
      <c r="B3530" t="s">
        <v>83</v>
      </c>
      <c r="C3530" t="s">
        <v>355</v>
      </c>
      <c r="D3530" t="s">
        <v>1280</v>
      </c>
      <c r="E3530" t="s">
        <v>29</v>
      </c>
      <c r="F3530">
        <v>3653</v>
      </c>
      <c r="G3530">
        <v>3345</v>
      </c>
      <c r="H3530">
        <v>0.91568573774979467</v>
      </c>
      <c r="I3530" t="str">
        <f>VLOOKUP($B3530&amp;$E3530,'Employee List'!$A:$E,5,0)</f>
        <v>E-1158</v>
      </c>
    </row>
    <row r="3531" spans="1:9" x14ac:dyDescent="0.35">
      <c r="A3531" t="s">
        <v>1257</v>
      </c>
      <c r="B3531" t="s">
        <v>83</v>
      </c>
      <c r="C3531" t="s">
        <v>355</v>
      </c>
      <c r="D3531" t="s">
        <v>1280</v>
      </c>
      <c r="E3531" t="s">
        <v>30</v>
      </c>
      <c r="F3531">
        <v>2347</v>
      </c>
      <c r="G3531">
        <v>4389</v>
      </c>
      <c r="H3531">
        <v>1.8700468683425651</v>
      </c>
      <c r="I3531" t="str">
        <f>VLOOKUP($B3531&amp;$E3531,'Employee List'!$A:$E,5,0)</f>
        <v>E-1158</v>
      </c>
    </row>
    <row r="3532" spans="1:9" x14ac:dyDescent="0.35">
      <c r="A3532" t="s">
        <v>1257</v>
      </c>
      <c r="B3532" t="s">
        <v>83</v>
      </c>
      <c r="C3532" t="s">
        <v>355</v>
      </c>
      <c r="D3532" t="s">
        <v>1280</v>
      </c>
      <c r="E3532" t="s">
        <v>31</v>
      </c>
      <c r="F3532">
        <v>1175</v>
      </c>
      <c r="G3532">
        <v>5956</v>
      </c>
      <c r="H3532">
        <v>5.0689361702127655</v>
      </c>
      <c r="I3532" t="str">
        <f>VLOOKUP($B3532&amp;$E3532,'Employee List'!$A:$E,5,0)</f>
        <v>E-1158</v>
      </c>
    </row>
    <row r="3533" spans="1:9" x14ac:dyDescent="0.35">
      <c r="A3533" t="s">
        <v>1257</v>
      </c>
      <c r="B3533" t="s">
        <v>83</v>
      </c>
      <c r="C3533" t="s">
        <v>355</v>
      </c>
      <c r="D3533" t="s">
        <v>1262</v>
      </c>
      <c r="E3533" t="s">
        <v>29</v>
      </c>
      <c r="F3533">
        <v>20777</v>
      </c>
      <c r="G3533">
        <v>22102</v>
      </c>
      <c r="H3533">
        <v>1.0637724406795976</v>
      </c>
      <c r="I3533" t="str">
        <f>VLOOKUP($B3533&amp;$E3533,'Employee List'!$A:$E,5,0)</f>
        <v>E-1158</v>
      </c>
    </row>
    <row r="3534" spans="1:9" x14ac:dyDescent="0.35">
      <c r="A3534" t="s">
        <v>1257</v>
      </c>
      <c r="B3534" t="s">
        <v>83</v>
      </c>
      <c r="C3534" t="s">
        <v>355</v>
      </c>
      <c r="D3534" t="s">
        <v>1262</v>
      </c>
      <c r="E3534" t="s">
        <v>30</v>
      </c>
      <c r="F3534">
        <v>20018</v>
      </c>
      <c r="G3534">
        <v>19305</v>
      </c>
      <c r="H3534">
        <v>0.96438205614946548</v>
      </c>
      <c r="I3534" t="str">
        <f>VLOOKUP($B3534&amp;$E3534,'Employee List'!$A:$E,5,0)</f>
        <v>E-1158</v>
      </c>
    </row>
    <row r="3535" spans="1:9" x14ac:dyDescent="0.35">
      <c r="A3535" t="s">
        <v>1257</v>
      </c>
      <c r="B3535" t="s">
        <v>83</v>
      </c>
      <c r="C3535" t="s">
        <v>355</v>
      </c>
      <c r="D3535" t="s">
        <v>1262</v>
      </c>
      <c r="E3535" t="s">
        <v>31</v>
      </c>
      <c r="F3535">
        <v>20612</v>
      </c>
      <c r="G3535">
        <v>19352</v>
      </c>
      <c r="H3535">
        <v>0.93887056083834664</v>
      </c>
      <c r="I3535" t="str">
        <f>VLOOKUP($B3535&amp;$E3535,'Employee List'!$A:$E,5,0)</f>
        <v>E-1158</v>
      </c>
    </row>
    <row r="3536" spans="1:9" x14ac:dyDescent="0.35">
      <c r="A3536" t="s">
        <v>1257</v>
      </c>
      <c r="B3536" t="s">
        <v>83</v>
      </c>
      <c r="C3536" t="s">
        <v>355</v>
      </c>
      <c r="D3536" t="s">
        <v>1282</v>
      </c>
      <c r="E3536" t="s">
        <v>30</v>
      </c>
      <c r="F3536">
        <v>5918</v>
      </c>
      <c r="G3536">
        <v>4411</v>
      </c>
      <c r="H3536">
        <v>0.74535315985130113</v>
      </c>
      <c r="I3536" t="str">
        <f>VLOOKUP($B3536&amp;$E3536,'Employee List'!$A:$E,5,0)</f>
        <v>E-1158</v>
      </c>
    </row>
    <row r="3537" spans="1:9" x14ac:dyDescent="0.35">
      <c r="A3537" t="s">
        <v>1257</v>
      </c>
      <c r="B3537" t="s">
        <v>83</v>
      </c>
      <c r="C3537" t="s">
        <v>355</v>
      </c>
      <c r="D3537" t="s">
        <v>1282</v>
      </c>
      <c r="E3537" t="s">
        <v>31</v>
      </c>
      <c r="F3537">
        <v>8180</v>
      </c>
      <c r="G3537">
        <v>2609</v>
      </c>
      <c r="H3537">
        <v>0.31894865525672372</v>
      </c>
      <c r="I3537" t="str">
        <f>VLOOKUP($B3537&amp;$E3537,'Employee List'!$A:$E,5,0)</f>
        <v>E-1158</v>
      </c>
    </row>
    <row r="3538" spans="1:9" x14ac:dyDescent="0.35">
      <c r="A3538" t="s">
        <v>1257</v>
      </c>
      <c r="B3538" t="s">
        <v>83</v>
      </c>
      <c r="C3538" t="s">
        <v>355</v>
      </c>
      <c r="D3538" t="s">
        <v>1281</v>
      </c>
      <c r="E3538" t="s">
        <v>29</v>
      </c>
      <c r="F3538">
        <v>5959</v>
      </c>
      <c r="G3538">
        <v>5980</v>
      </c>
      <c r="H3538">
        <v>1.0035240812216815</v>
      </c>
      <c r="I3538" t="str">
        <f>VLOOKUP($B3538&amp;$E3538,'Employee List'!$A:$E,5,0)</f>
        <v>E-1158</v>
      </c>
    </row>
    <row r="3539" spans="1:9" x14ac:dyDescent="0.35">
      <c r="A3539" t="s">
        <v>1257</v>
      </c>
      <c r="B3539" t="s">
        <v>83</v>
      </c>
      <c r="C3539" t="s">
        <v>355</v>
      </c>
      <c r="D3539" t="s">
        <v>1281</v>
      </c>
      <c r="E3539" t="s">
        <v>30</v>
      </c>
      <c r="F3539">
        <v>3753</v>
      </c>
      <c r="G3539">
        <v>5560</v>
      </c>
      <c r="H3539">
        <v>1.4814814814814814</v>
      </c>
      <c r="I3539" t="str">
        <f>VLOOKUP($B3539&amp;$E3539,'Employee List'!$A:$E,5,0)</f>
        <v>E-1158</v>
      </c>
    </row>
    <row r="3540" spans="1:9" x14ac:dyDescent="0.35">
      <c r="A3540" t="s">
        <v>1257</v>
      </c>
      <c r="B3540" t="s">
        <v>83</v>
      </c>
      <c r="C3540" t="s">
        <v>355</v>
      </c>
      <c r="D3540" t="s">
        <v>1281</v>
      </c>
      <c r="E3540" t="s">
        <v>31</v>
      </c>
      <c r="F3540">
        <v>5065</v>
      </c>
      <c r="G3540">
        <v>5206</v>
      </c>
      <c r="H3540">
        <v>1.0278381046396841</v>
      </c>
      <c r="I3540" t="str">
        <f>VLOOKUP($B3540&amp;$E3540,'Employee List'!$A:$E,5,0)</f>
        <v>E-1158</v>
      </c>
    </row>
    <row r="3541" spans="1:9" x14ac:dyDescent="0.35">
      <c r="A3541" t="s">
        <v>1257</v>
      </c>
      <c r="B3541" t="s">
        <v>84</v>
      </c>
      <c r="C3541" t="s">
        <v>355</v>
      </c>
      <c r="D3541" t="s">
        <v>1274</v>
      </c>
      <c r="E3541" t="s">
        <v>29</v>
      </c>
      <c r="F3541">
        <v>42893</v>
      </c>
      <c r="G3541">
        <v>42266</v>
      </c>
      <c r="H3541">
        <v>0.98538223020073201</v>
      </c>
      <c r="I3541" t="str">
        <f>VLOOKUP($B3541&amp;$E3541,'Employee List'!$A:$E,5,0)</f>
        <v>E-1159</v>
      </c>
    </row>
    <row r="3542" spans="1:9" x14ac:dyDescent="0.35">
      <c r="A3542" t="s">
        <v>1257</v>
      </c>
      <c r="B3542" t="s">
        <v>84</v>
      </c>
      <c r="C3542" t="s">
        <v>355</v>
      </c>
      <c r="D3542" t="s">
        <v>1274</v>
      </c>
      <c r="E3542" t="s">
        <v>30</v>
      </c>
      <c r="F3542">
        <v>44382</v>
      </c>
      <c r="G3542">
        <v>49616</v>
      </c>
      <c r="H3542">
        <v>1.1179306926231356</v>
      </c>
      <c r="I3542" t="str">
        <f>VLOOKUP($B3542&amp;$E3542,'Employee List'!$A:$E,5,0)</f>
        <v>E-1159</v>
      </c>
    </row>
    <row r="3543" spans="1:9" x14ac:dyDescent="0.35">
      <c r="A3543" t="s">
        <v>1257</v>
      </c>
      <c r="B3543" t="s">
        <v>84</v>
      </c>
      <c r="C3543" t="s">
        <v>355</v>
      </c>
      <c r="D3543" t="s">
        <v>1274</v>
      </c>
      <c r="E3543" t="s">
        <v>31</v>
      </c>
      <c r="F3543">
        <v>42962</v>
      </c>
      <c r="G3543">
        <v>49172</v>
      </c>
      <c r="H3543">
        <v>1.144546343280108</v>
      </c>
      <c r="I3543" t="str">
        <f>VLOOKUP($B3543&amp;$E3543,'Employee List'!$A:$E,5,0)</f>
        <v>E-1159</v>
      </c>
    </row>
    <row r="3544" spans="1:9" x14ac:dyDescent="0.35">
      <c r="A3544" t="s">
        <v>1257</v>
      </c>
      <c r="B3544" t="s">
        <v>84</v>
      </c>
      <c r="C3544" t="s">
        <v>355</v>
      </c>
      <c r="D3544" t="s">
        <v>1263</v>
      </c>
      <c r="E3544" t="s">
        <v>29</v>
      </c>
      <c r="F3544">
        <v>4273</v>
      </c>
      <c r="G3544">
        <v>1379</v>
      </c>
      <c r="H3544">
        <v>0.32272408144161013</v>
      </c>
      <c r="I3544" t="str">
        <f>VLOOKUP($B3544&amp;$E3544,'Employee List'!$A:$E,5,0)</f>
        <v>E-1159</v>
      </c>
    </row>
    <row r="3545" spans="1:9" x14ac:dyDescent="0.35">
      <c r="A3545" t="s">
        <v>1257</v>
      </c>
      <c r="B3545" t="s">
        <v>84</v>
      </c>
      <c r="C3545" t="s">
        <v>355</v>
      </c>
      <c r="D3545" t="s">
        <v>1263</v>
      </c>
      <c r="E3545" t="s">
        <v>30</v>
      </c>
      <c r="F3545">
        <v>1863</v>
      </c>
      <c r="G3545">
        <v>1143</v>
      </c>
      <c r="H3545">
        <v>0.61352657004830913</v>
      </c>
      <c r="I3545" t="str">
        <f>VLOOKUP($B3545&amp;$E3545,'Employee List'!$A:$E,5,0)</f>
        <v>E-1159</v>
      </c>
    </row>
    <row r="3546" spans="1:9" x14ac:dyDescent="0.35">
      <c r="A3546" t="s">
        <v>1257</v>
      </c>
      <c r="B3546" t="s">
        <v>84</v>
      </c>
      <c r="C3546" t="s">
        <v>355</v>
      </c>
      <c r="D3546" t="s">
        <v>1263</v>
      </c>
      <c r="E3546" t="s">
        <v>31</v>
      </c>
      <c r="F3546">
        <v>2608</v>
      </c>
      <c r="G3546">
        <v>11397</v>
      </c>
      <c r="H3546">
        <v>4.3700153374233128</v>
      </c>
      <c r="I3546" t="str">
        <f>VLOOKUP($B3546&amp;$E3546,'Employee List'!$A:$E,5,0)</f>
        <v>E-1159</v>
      </c>
    </row>
    <row r="3547" spans="1:9" x14ac:dyDescent="0.35">
      <c r="A3547" t="s">
        <v>1257</v>
      </c>
      <c r="B3547" t="s">
        <v>84</v>
      </c>
      <c r="C3547" t="s">
        <v>355</v>
      </c>
      <c r="D3547" t="s">
        <v>1264</v>
      </c>
      <c r="E3547" t="s">
        <v>29</v>
      </c>
      <c r="F3547">
        <v>1614</v>
      </c>
      <c r="G3547">
        <v>2715</v>
      </c>
      <c r="H3547">
        <v>1.6821561338289963</v>
      </c>
      <c r="I3547" t="str">
        <f>VLOOKUP($B3547&amp;$E3547,'Employee List'!$A:$E,5,0)</f>
        <v>E-1159</v>
      </c>
    </row>
    <row r="3548" spans="1:9" x14ac:dyDescent="0.35">
      <c r="A3548" t="s">
        <v>1257</v>
      </c>
      <c r="B3548" t="s">
        <v>84</v>
      </c>
      <c r="C3548" t="s">
        <v>355</v>
      </c>
      <c r="D3548" t="s">
        <v>1264</v>
      </c>
      <c r="E3548" t="s">
        <v>30</v>
      </c>
      <c r="F3548">
        <v>3307</v>
      </c>
      <c r="G3548">
        <v>4228</v>
      </c>
      <c r="H3548">
        <v>1.2785001511944361</v>
      </c>
      <c r="I3548" t="str">
        <f>VLOOKUP($B3548&amp;$E3548,'Employee List'!$A:$E,5,0)</f>
        <v>E-1159</v>
      </c>
    </row>
    <row r="3549" spans="1:9" x14ac:dyDescent="0.35">
      <c r="A3549" t="s">
        <v>1257</v>
      </c>
      <c r="B3549" t="s">
        <v>84</v>
      </c>
      <c r="C3549" t="s">
        <v>355</v>
      </c>
      <c r="D3549" t="s">
        <v>1264</v>
      </c>
      <c r="E3549" t="s">
        <v>31</v>
      </c>
      <c r="F3549">
        <v>2886</v>
      </c>
      <c r="G3549">
        <v>8448</v>
      </c>
      <c r="H3549">
        <v>2.9272349272349274</v>
      </c>
      <c r="I3549" t="str">
        <f>VLOOKUP($B3549&amp;$E3549,'Employee List'!$A:$E,5,0)</f>
        <v>E-1159</v>
      </c>
    </row>
    <row r="3550" spans="1:9" x14ac:dyDescent="0.35">
      <c r="A3550" t="s">
        <v>1257</v>
      </c>
      <c r="B3550" t="s">
        <v>84</v>
      </c>
      <c r="C3550" t="s">
        <v>355</v>
      </c>
      <c r="D3550" t="s">
        <v>1265</v>
      </c>
      <c r="E3550" t="s">
        <v>29</v>
      </c>
      <c r="F3550">
        <v>18958</v>
      </c>
      <c r="G3550">
        <v>12870</v>
      </c>
      <c r="H3550">
        <v>0.67886907901677396</v>
      </c>
      <c r="I3550" t="str">
        <f>VLOOKUP($B3550&amp;$E3550,'Employee List'!$A:$E,5,0)</f>
        <v>E-1159</v>
      </c>
    </row>
    <row r="3551" spans="1:9" x14ac:dyDescent="0.35">
      <c r="A3551" t="s">
        <v>1257</v>
      </c>
      <c r="B3551" t="s">
        <v>84</v>
      </c>
      <c r="C3551" t="s">
        <v>355</v>
      </c>
      <c r="D3551" t="s">
        <v>1265</v>
      </c>
      <c r="E3551" t="s">
        <v>30</v>
      </c>
      <c r="F3551">
        <v>21006</v>
      </c>
      <c r="G3551">
        <v>11959</v>
      </c>
      <c r="H3551">
        <v>0.56931352946777114</v>
      </c>
      <c r="I3551" t="str">
        <f>VLOOKUP($B3551&amp;$E3551,'Employee List'!$A:$E,5,0)</f>
        <v>E-1159</v>
      </c>
    </row>
    <row r="3552" spans="1:9" x14ac:dyDescent="0.35">
      <c r="A3552" t="s">
        <v>1257</v>
      </c>
      <c r="B3552" t="s">
        <v>84</v>
      </c>
      <c r="C3552" t="s">
        <v>355</v>
      </c>
      <c r="D3552" t="s">
        <v>1265</v>
      </c>
      <c r="E3552" t="s">
        <v>31</v>
      </c>
      <c r="F3552">
        <v>20717</v>
      </c>
      <c r="G3552">
        <v>7856</v>
      </c>
      <c r="H3552">
        <v>0.37920548341941401</v>
      </c>
      <c r="I3552" t="str">
        <f>VLOOKUP($B3552&amp;$E3552,'Employee List'!$A:$E,5,0)</f>
        <v>E-1159</v>
      </c>
    </row>
    <row r="3553" spans="1:9" x14ac:dyDescent="0.35">
      <c r="A3553" t="s">
        <v>1257</v>
      </c>
      <c r="B3553" t="s">
        <v>84</v>
      </c>
      <c r="C3553" t="s">
        <v>355</v>
      </c>
      <c r="D3553" t="s">
        <v>1260</v>
      </c>
      <c r="E3553" t="s">
        <v>29</v>
      </c>
      <c r="F3553">
        <v>123550</v>
      </c>
      <c r="G3553">
        <v>90119</v>
      </c>
      <c r="H3553">
        <v>0.72941319303925534</v>
      </c>
      <c r="I3553" t="str">
        <f>VLOOKUP($B3553&amp;$E3553,'Employee List'!$A:$E,5,0)</f>
        <v>E-1159</v>
      </c>
    </row>
    <row r="3554" spans="1:9" x14ac:dyDescent="0.35">
      <c r="A3554" t="s">
        <v>1257</v>
      </c>
      <c r="B3554" t="s">
        <v>84</v>
      </c>
      <c r="C3554" t="s">
        <v>355</v>
      </c>
      <c r="D3554" t="s">
        <v>1260</v>
      </c>
      <c r="E3554" t="s">
        <v>30</v>
      </c>
      <c r="F3554">
        <v>126432</v>
      </c>
      <c r="G3554">
        <v>200104</v>
      </c>
      <c r="H3554">
        <v>1.582700582131106</v>
      </c>
      <c r="I3554" t="str">
        <f>VLOOKUP($B3554&amp;$E3554,'Employee List'!$A:$E,5,0)</f>
        <v>E-1159</v>
      </c>
    </row>
    <row r="3555" spans="1:9" x14ac:dyDescent="0.35">
      <c r="A3555" t="s">
        <v>1257</v>
      </c>
      <c r="B3555" t="s">
        <v>84</v>
      </c>
      <c r="C3555" t="s">
        <v>355</v>
      </c>
      <c r="D3555" t="s">
        <v>1260</v>
      </c>
      <c r="E3555" t="s">
        <v>31</v>
      </c>
      <c r="F3555">
        <v>145849</v>
      </c>
      <c r="G3555">
        <v>245174</v>
      </c>
      <c r="H3555">
        <v>1.6810125540799046</v>
      </c>
      <c r="I3555" t="str">
        <f>VLOOKUP($B3555&amp;$E3555,'Employee List'!$A:$E,5,0)</f>
        <v>E-1159</v>
      </c>
    </row>
    <row r="3556" spans="1:9" x14ac:dyDescent="0.35">
      <c r="A3556" t="s">
        <v>1257</v>
      </c>
      <c r="B3556" t="s">
        <v>84</v>
      </c>
      <c r="C3556" t="s">
        <v>355</v>
      </c>
      <c r="D3556" t="s">
        <v>1261</v>
      </c>
      <c r="E3556" t="s">
        <v>29</v>
      </c>
      <c r="F3556">
        <v>130765</v>
      </c>
      <c r="G3556">
        <v>198377</v>
      </c>
      <c r="H3556">
        <v>1.5170496692540052</v>
      </c>
      <c r="I3556" t="str">
        <f>VLOOKUP($B3556&amp;$E3556,'Employee List'!$A:$E,5,0)</f>
        <v>E-1159</v>
      </c>
    </row>
    <row r="3557" spans="1:9" x14ac:dyDescent="0.35">
      <c r="A3557" t="s">
        <v>1257</v>
      </c>
      <c r="B3557" t="s">
        <v>84</v>
      </c>
      <c r="C3557" t="s">
        <v>355</v>
      </c>
      <c r="D3557" t="s">
        <v>1261</v>
      </c>
      <c r="E3557" t="s">
        <v>30</v>
      </c>
      <c r="F3557">
        <v>134150</v>
      </c>
      <c r="G3557">
        <v>133156</v>
      </c>
      <c r="H3557">
        <v>0.99259038389862098</v>
      </c>
      <c r="I3557" t="str">
        <f>VLOOKUP($B3557&amp;$E3557,'Employee List'!$A:$E,5,0)</f>
        <v>E-1159</v>
      </c>
    </row>
    <row r="3558" spans="1:9" x14ac:dyDescent="0.35">
      <c r="A3558" t="s">
        <v>1257</v>
      </c>
      <c r="B3558" t="s">
        <v>84</v>
      </c>
      <c r="C3558" t="s">
        <v>355</v>
      </c>
      <c r="D3558" t="s">
        <v>1261</v>
      </c>
      <c r="E3558" t="s">
        <v>31</v>
      </c>
      <c r="F3558">
        <v>138219</v>
      </c>
      <c r="G3558">
        <v>79385</v>
      </c>
      <c r="H3558">
        <v>0.57434216714055231</v>
      </c>
      <c r="I3558" t="str">
        <f>VLOOKUP($B3558&amp;$E3558,'Employee List'!$A:$E,5,0)</f>
        <v>E-1159</v>
      </c>
    </row>
    <row r="3559" spans="1:9" x14ac:dyDescent="0.35">
      <c r="A3559" t="s">
        <v>1257</v>
      </c>
      <c r="B3559" t="s">
        <v>84</v>
      </c>
      <c r="C3559" t="s">
        <v>355</v>
      </c>
      <c r="D3559" t="s">
        <v>1266</v>
      </c>
      <c r="E3559" t="s">
        <v>29</v>
      </c>
      <c r="F3559">
        <v>35265</v>
      </c>
      <c r="G3559">
        <v>27029</v>
      </c>
      <c r="H3559">
        <v>0.76645399120941449</v>
      </c>
      <c r="I3559" t="str">
        <f>VLOOKUP($B3559&amp;$E3559,'Employee List'!$A:$E,5,0)</f>
        <v>E-1159</v>
      </c>
    </row>
    <row r="3560" spans="1:9" x14ac:dyDescent="0.35">
      <c r="A3560" t="s">
        <v>1257</v>
      </c>
      <c r="B3560" t="s">
        <v>84</v>
      </c>
      <c r="C3560" t="s">
        <v>355</v>
      </c>
      <c r="D3560" t="s">
        <v>1266</v>
      </c>
      <c r="E3560" t="s">
        <v>30</v>
      </c>
      <c r="F3560">
        <v>36246</v>
      </c>
      <c r="G3560">
        <v>36836</v>
      </c>
      <c r="H3560">
        <v>1.0162776582243558</v>
      </c>
      <c r="I3560" t="str">
        <f>VLOOKUP($B3560&amp;$E3560,'Employee List'!$A:$E,5,0)</f>
        <v>E-1159</v>
      </c>
    </row>
    <row r="3561" spans="1:9" x14ac:dyDescent="0.35">
      <c r="A3561" t="s">
        <v>1257</v>
      </c>
      <c r="B3561" t="s">
        <v>84</v>
      </c>
      <c r="C3561" t="s">
        <v>355</v>
      </c>
      <c r="D3561" t="s">
        <v>1266</v>
      </c>
      <c r="E3561" t="s">
        <v>31</v>
      </c>
      <c r="F3561">
        <v>35711</v>
      </c>
      <c r="G3561">
        <v>26791</v>
      </c>
      <c r="H3561">
        <v>0.7502170199658369</v>
      </c>
      <c r="I3561" t="str">
        <f>VLOOKUP($B3561&amp;$E3561,'Employee List'!$A:$E,5,0)</f>
        <v>E-1159</v>
      </c>
    </row>
    <row r="3562" spans="1:9" x14ac:dyDescent="0.35">
      <c r="A3562" t="s">
        <v>1257</v>
      </c>
      <c r="B3562" t="s">
        <v>84</v>
      </c>
      <c r="C3562" t="s">
        <v>355</v>
      </c>
      <c r="D3562" t="s">
        <v>1267</v>
      </c>
      <c r="E3562" t="s">
        <v>29</v>
      </c>
      <c r="F3562">
        <v>73685</v>
      </c>
      <c r="G3562">
        <v>68623</v>
      </c>
      <c r="H3562">
        <v>0.93130216461966475</v>
      </c>
      <c r="I3562" t="str">
        <f>VLOOKUP($B3562&amp;$E3562,'Employee List'!$A:$E,5,0)</f>
        <v>E-1159</v>
      </c>
    </row>
    <row r="3563" spans="1:9" x14ac:dyDescent="0.35">
      <c r="A3563" t="s">
        <v>1257</v>
      </c>
      <c r="B3563" t="s">
        <v>84</v>
      </c>
      <c r="C3563" t="s">
        <v>355</v>
      </c>
      <c r="D3563" t="s">
        <v>1267</v>
      </c>
      <c r="E3563" t="s">
        <v>30</v>
      </c>
      <c r="F3563">
        <v>74550</v>
      </c>
      <c r="G3563">
        <v>54005</v>
      </c>
      <c r="H3563">
        <v>0.7244131455399061</v>
      </c>
      <c r="I3563" t="str">
        <f>VLOOKUP($B3563&amp;$E3563,'Employee List'!$A:$E,5,0)</f>
        <v>E-1159</v>
      </c>
    </row>
    <row r="3564" spans="1:9" x14ac:dyDescent="0.35">
      <c r="A3564" t="s">
        <v>1257</v>
      </c>
      <c r="B3564" t="s">
        <v>84</v>
      </c>
      <c r="C3564" t="s">
        <v>355</v>
      </c>
      <c r="D3564" t="s">
        <v>1267</v>
      </c>
      <c r="E3564" t="s">
        <v>31</v>
      </c>
      <c r="F3564">
        <v>76113</v>
      </c>
      <c r="G3564">
        <v>88902</v>
      </c>
      <c r="H3564">
        <v>1.168026486933901</v>
      </c>
      <c r="I3564" t="str">
        <f>VLOOKUP($B3564&amp;$E3564,'Employee List'!$A:$E,5,0)</f>
        <v>E-1159</v>
      </c>
    </row>
    <row r="3565" spans="1:9" x14ac:dyDescent="0.35">
      <c r="A3565" t="s">
        <v>1257</v>
      </c>
      <c r="B3565" t="s">
        <v>84</v>
      </c>
      <c r="C3565" t="s">
        <v>355</v>
      </c>
      <c r="D3565" t="s">
        <v>1268</v>
      </c>
      <c r="E3565" t="s">
        <v>29</v>
      </c>
      <c r="F3565">
        <v>16422</v>
      </c>
      <c r="G3565">
        <v>9895</v>
      </c>
      <c r="H3565">
        <v>0.60254536597247599</v>
      </c>
      <c r="I3565" t="str">
        <f>VLOOKUP($B3565&amp;$E3565,'Employee List'!$A:$E,5,0)</f>
        <v>E-1159</v>
      </c>
    </row>
    <row r="3566" spans="1:9" x14ac:dyDescent="0.35">
      <c r="A3566" t="s">
        <v>1257</v>
      </c>
      <c r="B3566" t="s">
        <v>84</v>
      </c>
      <c r="C3566" t="s">
        <v>355</v>
      </c>
      <c r="D3566" t="s">
        <v>1268</v>
      </c>
      <c r="E3566" t="s">
        <v>30</v>
      </c>
      <c r="F3566">
        <v>15662</v>
      </c>
      <c r="G3566">
        <v>6849</v>
      </c>
      <c r="H3566">
        <v>0.4373004724811646</v>
      </c>
      <c r="I3566" t="str">
        <f>VLOOKUP($B3566&amp;$E3566,'Employee List'!$A:$E,5,0)</f>
        <v>E-1159</v>
      </c>
    </row>
    <row r="3567" spans="1:9" x14ac:dyDescent="0.35">
      <c r="A3567" t="s">
        <v>1257</v>
      </c>
      <c r="B3567" t="s">
        <v>84</v>
      </c>
      <c r="C3567" t="s">
        <v>355</v>
      </c>
      <c r="D3567" t="s">
        <v>1268</v>
      </c>
      <c r="E3567" t="s">
        <v>31</v>
      </c>
      <c r="F3567">
        <v>12345</v>
      </c>
      <c r="G3567">
        <v>16306</v>
      </c>
      <c r="H3567">
        <v>1.3208586472255974</v>
      </c>
      <c r="I3567" t="str">
        <f>VLOOKUP($B3567&amp;$E3567,'Employee List'!$A:$E,5,0)</f>
        <v>E-1159</v>
      </c>
    </row>
    <row r="3568" spans="1:9" x14ac:dyDescent="0.35">
      <c r="A3568" t="s">
        <v>1257</v>
      </c>
      <c r="B3568" t="s">
        <v>84</v>
      </c>
      <c r="C3568" t="s">
        <v>355</v>
      </c>
      <c r="D3568" t="s">
        <v>1269</v>
      </c>
      <c r="E3568" t="s">
        <v>29</v>
      </c>
      <c r="F3568">
        <v>49766</v>
      </c>
      <c r="G3568">
        <v>64093</v>
      </c>
      <c r="H3568">
        <v>1.2878873126230761</v>
      </c>
      <c r="I3568" t="str">
        <f>VLOOKUP($B3568&amp;$E3568,'Employee List'!$A:$E,5,0)</f>
        <v>E-1159</v>
      </c>
    </row>
    <row r="3569" spans="1:9" x14ac:dyDescent="0.35">
      <c r="A3569" t="s">
        <v>1257</v>
      </c>
      <c r="B3569" t="s">
        <v>84</v>
      </c>
      <c r="C3569" t="s">
        <v>355</v>
      </c>
      <c r="D3569" t="s">
        <v>1269</v>
      </c>
      <c r="E3569" t="s">
        <v>30</v>
      </c>
      <c r="F3569">
        <v>50362</v>
      </c>
      <c r="G3569">
        <v>34433</v>
      </c>
      <c r="H3569">
        <v>0.68370994003415275</v>
      </c>
      <c r="I3569" t="str">
        <f>VLOOKUP($B3569&amp;$E3569,'Employee List'!$A:$E,5,0)</f>
        <v>E-1159</v>
      </c>
    </row>
    <row r="3570" spans="1:9" x14ac:dyDescent="0.35">
      <c r="A3570" t="s">
        <v>1257</v>
      </c>
      <c r="B3570" t="s">
        <v>84</v>
      </c>
      <c r="C3570" t="s">
        <v>355</v>
      </c>
      <c r="D3570" t="s">
        <v>1269</v>
      </c>
      <c r="E3570" t="s">
        <v>31</v>
      </c>
      <c r="F3570">
        <v>41468</v>
      </c>
      <c r="G3570">
        <v>16896</v>
      </c>
      <c r="H3570">
        <v>0.40744670589370119</v>
      </c>
      <c r="I3570" t="str">
        <f>VLOOKUP($B3570&amp;$E3570,'Employee List'!$A:$E,5,0)</f>
        <v>E-1159</v>
      </c>
    </row>
    <row r="3571" spans="1:9" x14ac:dyDescent="0.35">
      <c r="A3571" t="s">
        <v>1257</v>
      </c>
      <c r="B3571" t="s">
        <v>84</v>
      </c>
      <c r="C3571" t="s">
        <v>355</v>
      </c>
      <c r="D3571" t="s">
        <v>1270</v>
      </c>
      <c r="E3571" t="s">
        <v>29</v>
      </c>
      <c r="F3571">
        <v>9628</v>
      </c>
      <c r="G3571">
        <v>6401</v>
      </c>
      <c r="H3571">
        <v>0.66483174075612794</v>
      </c>
      <c r="I3571" t="str">
        <f>VLOOKUP($B3571&amp;$E3571,'Employee List'!$A:$E,5,0)</f>
        <v>E-1159</v>
      </c>
    </row>
    <row r="3572" spans="1:9" x14ac:dyDescent="0.35">
      <c r="A3572" t="s">
        <v>1257</v>
      </c>
      <c r="B3572" t="s">
        <v>84</v>
      </c>
      <c r="C3572" t="s">
        <v>355</v>
      </c>
      <c r="D3572" t="s">
        <v>1270</v>
      </c>
      <c r="E3572" t="s">
        <v>30</v>
      </c>
      <c r="F3572">
        <v>7858</v>
      </c>
      <c r="G3572">
        <v>5774</v>
      </c>
      <c r="H3572">
        <v>0.73479256808348181</v>
      </c>
      <c r="I3572" t="str">
        <f>VLOOKUP($B3572&amp;$E3572,'Employee List'!$A:$E,5,0)</f>
        <v>E-1159</v>
      </c>
    </row>
    <row r="3573" spans="1:9" x14ac:dyDescent="0.35">
      <c r="A3573" t="s">
        <v>1257</v>
      </c>
      <c r="B3573" t="s">
        <v>84</v>
      </c>
      <c r="C3573" t="s">
        <v>355</v>
      </c>
      <c r="D3573" t="s">
        <v>1270</v>
      </c>
      <c r="E3573" t="s">
        <v>31</v>
      </c>
      <c r="F3573">
        <v>8300</v>
      </c>
      <c r="G3573">
        <v>7074</v>
      </c>
      <c r="H3573">
        <v>0.85228915662650606</v>
      </c>
      <c r="I3573" t="str">
        <f>VLOOKUP($B3573&amp;$E3573,'Employee List'!$A:$E,5,0)</f>
        <v>E-1159</v>
      </c>
    </row>
    <row r="3574" spans="1:9" x14ac:dyDescent="0.35">
      <c r="A3574" t="s">
        <v>1257</v>
      </c>
      <c r="B3574" t="s">
        <v>84</v>
      </c>
      <c r="C3574" t="s">
        <v>355</v>
      </c>
      <c r="D3574" t="s">
        <v>1271</v>
      </c>
      <c r="E3574" t="s">
        <v>29</v>
      </c>
      <c r="F3574">
        <v>16809</v>
      </c>
      <c r="G3574">
        <v>16084</v>
      </c>
      <c r="H3574">
        <v>0.95686834433934198</v>
      </c>
      <c r="I3574" t="str">
        <f>VLOOKUP($B3574&amp;$E3574,'Employee List'!$A:$E,5,0)</f>
        <v>E-1159</v>
      </c>
    </row>
    <row r="3575" spans="1:9" x14ac:dyDescent="0.35">
      <c r="A3575" t="s">
        <v>1257</v>
      </c>
      <c r="B3575" t="s">
        <v>84</v>
      </c>
      <c r="C3575" t="s">
        <v>355</v>
      </c>
      <c r="D3575" t="s">
        <v>1271</v>
      </c>
      <c r="E3575" t="s">
        <v>30</v>
      </c>
      <c r="F3575">
        <v>15744</v>
      </c>
      <c r="G3575">
        <v>30409</v>
      </c>
      <c r="H3575">
        <v>1.9314659552845528</v>
      </c>
      <c r="I3575" t="str">
        <f>VLOOKUP($B3575&amp;$E3575,'Employee List'!$A:$E,5,0)</f>
        <v>E-1159</v>
      </c>
    </row>
    <row r="3576" spans="1:9" x14ac:dyDescent="0.35">
      <c r="A3576" t="s">
        <v>1257</v>
      </c>
      <c r="B3576" t="s">
        <v>84</v>
      </c>
      <c r="C3576" t="s">
        <v>355</v>
      </c>
      <c r="D3576" t="s">
        <v>1271</v>
      </c>
      <c r="E3576" t="s">
        <v>31</v>
      </c>
      <c r="F3576">
        <v>15293</v>
      </c>
      <c r="G3576">
        <v>29469</v>
      </c>
      <c r="H3576">
        <v>1.9269600470803636</v>
      </c>
      <c r="I3576" t="str">
        <f>VLOOKUP($B3576&amp;$E3576,'Employee List'!$A:$E,5,0)</f>
        <v>E-1159</v>
      </c>
    </row>
    <row r="3577" spans="1:9" x14ac:dyDescent="0.35">
      <c r="A3577" t="s">
        <v>1257</v>
      </c>
      <c r="B3577" t="s">
        <v>84</v>
      </c>
      <c r="C3577" t="s">
        <v>355</v>
      </c>
      <c r="D3577" t="s">
        <v>1258</v>
      </c>
      <c r="E3577" t="s">
        <v>29</v>
      </c>
      <c r="F3577">
        <v>186420</v>
      </c>
      <c r="G3577">
        <v>201082</v>
      </c>
      <c r="H3577">
        <v>1.0786503594034975</v>
      </c>
      <c r="I3577" t="str">
        <f>VLOOKUP($B3577&amp;$E3577,'Employee List'!$A:$E,5,0)</f>
        <v>E-1159</v>
      </c>
    </row>
    <row r="3578" spans="1:9" x14ac:dyDescent="0.35">
      <c r="A3578" t="s">
        <v>1257</v>
      </c>
      <c r="B3578" t="s">
        <v>84</v>
      </c>
      <c r="C3578" t="s">
        <v>355</v>
      </c>
      <c r="D3578" t="s">
        <v>1258</v>
      </c>
      <c r="E3578" t="s">
        <v>30</v>
      </c>
      <c r="F3578">
        <v>184571</v>
      </c>
      <c r="G3578">
        <v>162359</v>
      </c>
      <c r="H3578">
        <v>0.87965606731284984</v>
      </c>
      <c r="I3578" t="str">
        <f>VLOOKUP($B3578&amp;$E3578,'Employee List'!$A:$E,5,0)</f>
        <v>E-1159</v>
      </c>
    </row>
    <row r="3579" spans="1:9" x14ac:dyDescent="0.35">
      <c r="A3579" t="s">
        <v>1257</v>
      </c>
      <c r="B3579" t="s">
        <v>84</v>
      </c>
      <c r="C3579" t="s">
        <v>355</v>
      </c>
      <c r="D3579" t="s">
        <v>1258</v>
      </c>
      <c r="E3579" t="s">
        <v>31</v>
      </c>
      <c r="F3579">
        <v>174107</v>
      </c>
      <c r="G3579">
        <v>144518</v>
      </c>
      <c r="H3579">
        <v>0.83005278363305324</v>
      </c>
      <c r="I3579" t="str">
        <f>VLOOKUP($B3579&amp;$E3579,'Employee List'!$A:$E,5,0)</f>
        <v>E-1159</v>
      </c>
    </row>
    <row r="3580" spans="1:9" x14ac:dyDescent="0.35">
      <c r="A3580" t="s">
        <v>1257</v>
      </c>
      <c r="B3580" t="s">
        <v>84</v>
      </c>
      <c r="C3580" t="s">
        <v>355</v>
      </c>
      <c r="D3580" t="s">
        <v>1272</v>
      </c>
      <c r="E3580" t="s">
        <v>29</v>
      </c>
      <c r="F3580">
        <v>18171</v>
      </c>
      <c r="G3580">
        <v>9350</v>
      </c>
      <c r="H3580">
        <v>0.51455616091574485</v>
      </c>
      <c r="I3580" t="str">
        <f>VLOOKUP($B3580&amp;$E3580,'Employee List'!$A:$E,5,0)</f>
        <v>E-1159</v>
      </c>
    </row>
    <row r="3581" spans="1:9" x14ac:dyDescent="0.35">
      <c r="A3581" t="s">
        <v>1257</v>
      </c>
      <c r="B3581" t="s">
        <v>84</v>
      </c>
      <c r="C3581" t="s">
        <v>355</v>
      </c>
      <c r="D3581" t="s">
        <v>1272</v>
      </c>
      <c r="E3581" t="s">
        <v>30</v>
      </c>
      <c r="F3581">
        <v>19667</v>
      </c>
      <c r="G3581">
        <v>13430</v>
      </c>
      <c r="H3581">
        <v>0.68286978186810388</v>
      </c>
      <c r="I3581" t="str">
        <f>VLOOKUP($B3581&amp;$E3581,'Employee List'!$A:$E,5,0)</f>
        <v>E-1159</v>
      </c>
    </row>
    <row r="3582" spans="1:9" x14ac:dyDescent="0.35">
      <c r="A3582" t="s">
        <v>1257</v>
      </c>
      <c r="B3582" t="s">
        <v>84</v>
      </c>
      <c r="C3582" t="s">
        <v>355</v>
      </c>
      <c r="D3582" t="s">
        <v>1272</v>
      </c>
      <c r="E3582" t="s">
        <v>31</v>
      </c>
      <c r="F3582">
        <v>20510</v>
      </c>
      <c r="G3582">
        <v>16351</v>
      </c>
      <c r="H3582">
        <v>0.79722086786933199</v>
      </c>
      <c r="I3582" t="str">
        <f>VLOOKUP($B3582&amp;$E3582,'Employee List'!$A:$E,5,0)</f>
        <v>E-1159</v>
      </c>
    </row>
    <row r="3583" spans="1:9" x14ac:dyDescent="0.35">
      <c r="A3583" t="s">
        <v>1257</v>
      </c>
      <c r="B3583" t="s">
        <v>84</v>
      </c>
      <c r="C3583" t="s">
        <v>355</v>
      </c>
      <c r="D3583" t="s">
        <v>1259</v>
      </c>
      <c r="E3583" t="s">
        <v>29</v>
      </c>
      <c r="F3583">
        <v>38507</v>
      </c>
      <c r="G3583">
        <v>35301</v>
      </c>
      <c r="H3583">
        <v>0.9167424104708235</v>
      </c>
      <c r="I3583" t="str">
        <f>VLOOKUP($B3583&amp;$E3583,'Employee List'!$A:$E,5,0)</f>
        <v>E-1159</v>
      </c>
    </row>
    <row r="3584" spans="1:9" x14ac:dyDescent="0.35">
      <c r="A3584" t="s">
        <v>1257</v>
      </c>
      <c r="B3584" t="s">
        <v>84</v>
      </c>
      <c r="C3584" t="s">
        <v>355</v>
      </c>
      <c r="D3584" t="s">
        <v>1259</v>
      </c>
      <c r="E3584" t="s">
        <v>30</v>
      </c>
      <c r="F3584">
        <v>41637</v>
      </c>
      <c r="G3584">
        <v>52035</v>
      </c>
      <c r="H3584">
        <v>1.2497298076230277</v>
      </c>
      <c r="I3584" t="str">
        <f>VLOOKUP($B3584&amp;$E3584,'Employee List'!$A:$E,5,0)</f>
        <v>E-1159</v>
      </c>
    </row>
    <row r="3585" spans="1:9" x14ac:dyDescent="0.35">
      <c r="A3585" t="s">
        <v>1257</v>
      </c>
      <c r="B3585" t="s">
        <v>84</v>
      </c>
      <c r="C3585" t="s">
        <v>355</v>
      </c>
      <c r="D3585" t="s">
        <v>1259</v>
      </c>
      <c r="E3585" t="s">
        <v>31</v>
      </c>
      <c r="F3585">
        <v>42239</v>
      </c>
      <c r="G3585">
        <v>42705</v>
      </c>
      <c r="H3585">
        <v>1.0110324581547858</v>
      </c>
      <c r="I3585" t="str">
        <f>VLOOKUP($B3585&amp;$E3585,'Employee List'!$A:$E,5,0)</f>
        <v>E-1159</v>
      </c>
    </row>
    <row r="3586" spans="1:9" x14ac:dyDescent="0.35">
      <c r="A3586" t="s">
        <v>1257</v>
      </c>
      <c r="B3586" t="s">
        <v>84</v>
      </c>
      <c r="C3586" t="s">
        <v>355</v>
      </c>
      <c r="D3586" t="s">
        <v>1273</v>
      </c>
      <c r="E3586" t="s">
        <v>29</v>
      </c>
      <c r="F3586">
        <v>11079</v>
      </c>
      <c r="G3586">
        <v>6838</v>
      </c>
      <c r="H3586">
        <v>0.61720371874717939</v>
      </c>
      <c r="I3586" t="str">
        <f>VLOOKUP($B3586&amp;$E3586,'Employee List'!$A:$E,5,0)</f>
        <v>E-1159</v>
      </c>
    </row>
    <row r="3587" spans="1:9" x14ac:dyDescent="0.35">
      <c r="A3587" t="s">
        <v>1257</v>
      </c>
      <c r="B3587" t="s">
        <v>84</v>
      </c>
      <c r="C3587" t="s">
        <v>355</v>
      </c>
      <c r="D3587" t="s">
        <v>1273</v>
      </c>
      <c r="E3587" t="s">
        <v>30</v>
      </c>
      <c r="F3587">
        <v>11439</v>
      </c>
      <c r="G3587">
        <v>9553</v>
      </c>
      <c r="H3587">
        <v>0.83512544802867383</v>
      </c>
      <c r="I3587" t="str">
        <f>VLOOKUP($B3587&amp;$E3587,'Employee List'!$A:$E,5,0)</f>
        <v>E-1159</v>
      </c>
    </row>
    <row r="3588" spans="1:9" x14ac:dyDescent="0.35">
      <c r="A3588" t="s">
        <v>1257</v>
      </c>
      <c r="B3588" t="s">
        <v>84</v>
      </c>
      <c r="C3588" t="s">
        <v>355</v>
      </c>
      <c r="D3588" t="s">
        <v>1273</v>
      </c>
      <c r="E3588" t="s">
        <v>31</v>
      </c>
      <c r="F3588">
        <v>13049</v>
      </c>
      <c r="G3588">
        <v>14149</v>
      </c>
      <c r="H3588">
        <v>1.0842976473292973</v>
      </c>
      <c r="I3588" t="str">
        <f>VLOOKUP($B3588&amp;$E3588,'Employee List'!$A:$E,5,0)</f>
        <v>E-1159</v>
      </c>
    </row>
    <row r="3589" spans="1:9" x14ac:dyDescent="0.35">
      <c r="A3589" t="s">
        <v>1257</v>
      </c>
      <c r="B3589" t="s">
        <v>84</v>
      </c>
      <c r="C3589" t="s">
        <v>355</v>
      </c>
      <c r="D3589" t="s">
        <v>1275</v>
      </c>
      <c r="E3589" t="s">
        <v>29</v>
      </c>
      <c r="F3589">
        <v>3756</v>
      </c>
      <c r="G3589">
        <v>1967</v>
      </c>
      <c r="H3589">
        <v>0.52369542066027686</v>
      </c>
      <c r="I3589" t="str">
        <f>VLOOKUP($B3589&amp;$E3589,'Employee List'!$A:$E,5,0)</f>
        <v>E-1159</v>
      </c>
    </row>
    <row r="3590" spans="1:9" x14ac:dyDescent="0.35">
      <c r="A3590" t="s">
        <v>1257</v>
      </c>
      <c r="B3590" t="s">
        <v>84</v>
      </c>
      <c r="C3590" t="s">
        <v>355</v>
      </c>
      <c r="D3590" t="s">
        <v>1275</v>
      </c>
      <c r="E3590" t="s">
        <v>30</v>
      </c>
      <c r="F3590">
        <v>3345</v>
      </c>
      <c r="G3590">
        <v>2177</v>
      </c>
      <c r="H3590">
        <v>0.65082212257100147</v>
      </c>
      <c r="I3590" t="str">
        <f>VLOOKUP($B3590&amp;$E3590,'Employee List'!$A:$E,5,0)</f>
        <v>E-1159</v>
      </c>
    </row>
    <row r="3591" spans="1:9" x14ac:dyDescent="0.35">
      <c r="A3591" t="s">
        <v>1257</v>
      </c>
      <c r="B3591" t="s">
        <v>84</v>
      </c>
      <c r="C3591" t="s">
        <v>355</v>
      </c>
      <c r="D3591" t="s">
        <v>1275</v>
      </c>
      <c r="E3591" t="s">
        <v>31</v>
      </c>
      <c r="F3591">
        <v>4791</v>
      </c>
      <c r="G3591">
        <v>1378</v>
      </c>
      <c r="H3591">
        <v>0.287622625756627</v>
      </c>
      <c r="I3591" t="str">
        <f>VLOOKUP($B3591&amp;$E3591,'Employee List'!$A:$E,5,0)</f>
        <v>E-1159</v>
      </c>
    </row>
    <row r="3592" spans="1:9" x14ac:dyDescent="0.35">
      <c r="A3592" t="s">
        <v>1257</v>
      </c>
      <c r="B3592" t="s">
        <v>84</v>
      </c>
      <c r="C3592" t="s">
        <v>355</v>
      </c>
      <c r="D3592" t="s">
        <v>1276</v>
      </c>
      <c r="E3592" t="s">
        <v>29</v>
      </c>
      <c r="F3592">
        <v>4110</v>
      </c>
      <c r="G3592">
        <v>5307</v>
      </c>
      <c r="H3592">
        <v>1.2912408759124088</v>
      </c>
      <c r="I3592" t="str">
        <f>VLOOKUP($B3592&amp;$E3592,'Employee List'!$A:$E,5,0)</f>
        <v>E-1159</v>
      </c>
    </row>
    <row r="3593" spans="1:9" x14ac:dyDescent="0.35">
      <c r="A3593" t="s">
        <v>1257</v>
      </c>
      <c r="B3593" t="s">
        <v>84</v>
      </c>
      <c r="C3593" t="s">
        <v>355</v>
      </c>
      <c r="D3593" t="s">
        <v>1276</v>
      </c>
      <c r="E3593" t="s">
        <v>30</v>
      </c>
      <c r="F3593">
        <v>4481</v>
      </c>
      <c r="G3593">
        <v>5881</v>
      </c>
      <c r="H3593">
        <v>1.3124302611024325</v>
      </c>
      <c r="I3593" t="str">
        <f>VLOOKUP($B3593&amp;$E3593,'Employee List'!$A:$E,5,0)</f>
        <v>E-1159</v>
      </c>
    </row>
    <row r="3594" spans="1:9" x14ac:dyDescent="0.35">
      <c r="A3594" t="s">
        <v>1257</v>
      </c>
      <c r="B3594" t="s">
        <v>84</v>
      </c>
      <c r="C3594" t="s">
        <v>355</v>
      </c>
      <c r="D3594" t="s">
        <v>1276</v>
      </c>
      <c r="E3594" t="s">
        <v>31</v>
      </c>
      <c r="F3594">
        <v>4596</v>
      </c>
      <c r="G3594">
        <v>1097</v>
      </c>
      <c r="H3594">
        <v>0.23868581375108791</v>
      </c>
      <c r="I3594" t="str">
        <f>VLOOKUP($B3594&amp;$E3594,'Employee List'!$A:$E,5,0)</f>
        <v>E-1159</v>
      </c>
    </row>
    <row r="3595" spans="1:9" x14ac:dyDescent="0.35">
      <c r="A3595" t="s">
        <v>1257</v>
      </c>
      <c r="B3595" t="s">
        <v>84</v>
      </c>
      <c r="C3595" t="s">
        <v>355</v>
      </c>
      <c r="D3595" t="s">
        <v>1277</v>
      </c>
      <c r="E3595" t="s">
        <v>29</v>
      </c>
      <c r="F3595">
        <v>8603</v>
      </c>
      <c r="G3595">
        <v>7639</v>
      </c>
      <c r="H3595">
        <v>0.88794606532604903</v>
      </c>
      <c r="I3595" t="str">
        <f>VLOOKUP($B3595&amp;$E3595,'Employee List'!$A:$E,5,0)</f>
        <v>E-1159</v>
      </c>
    </row>
    <row r="3596" spans="1:9" x14ac:dyDescent="0.35">
      <c r="A3596" t="s">
        <v>1257</v>
      </c>
      <c r="B3596" t="s">
        <v>84</v>
      </c>
      <c r="C3596" t="s">
        <v>355</v>
      </c>
      <c r="D3596" t="s">
        <v>1277</v>
      </c>
      <c r="E3596" t="s">
        <v>30</v>
      </c>
      <c r="F3596">
        <v>9084</v>
      </c>
      <c r="G3596">
        <v>7508</v>
      </c>
      <c r="H3596">
        <v>0.82650814619110524</v>
      </c>
      <c r="I3596" t="str">
        <f>VLOOKUP($B3596&amp;$E3596,'Employee List'!$A:$E,5,0)</f>
        <v>E-1159</v>
      </c>
    </row>
    <row r="3597" spans="1:9" x14ac:dyDescent="0.35">
      <c r="A3597" t="s">
        <v>1257</v>
      </c>
      <c r="B3597" t="s">
        <v>84</v>
      </c>
      <c r="C3597" t="s">
        <v>355</v>
      </c>
      <c r="D3597" t="s">
        <v>1277</v>
      </c>
      <c r="E3597" t="s">
        <v>31</v>
      </c>
      <c r="F3597">
        <v>10075</v>
      </c>
      <c r="G3597">
        <v>6398</v>
      </c>
      <c r="H3597">
        <v>0.63503722084367242</v>
      </c>
      <c r="I3597" t="str">
        <f>VLOOKUP($B3597&amp;$E3597,'Employee List'!$A:$E,5,0)</f>
        <v>E-1159</v>
      </c>
    </row>
    <row r="3598" spans="1:9" x14ac:dyDescent="0.35">
      <c r="A3598" t="s">
        <v>1257</v>
      </c>
      <c r="B3598" t="s">
        <v>84</v>
      </c>
      <c r="C3598" t="s">
        <v>355</v>
      </c>
      <c r="D3598" t="s">
        <v>1278</v>
      </c>
      <c r="E3598" t="s">
        <v>29</v>
      </c>
      <c r="F3598">
        <v>8662</v>
      </c>
      <c r="G3598">
        <v>10554</v>
      </c>
      <c r="H3598">
        <v>1.2184253059339645</v>
      </c>
      <c r="I3598" t="str">
        <f>VLOOKUP($B3598&amp;$E3598,'Employee List'!$A:$E,5,0)</f>
        <v>E-1159</v>
      </c>
    </row>
    <row r="3599" spans="1:9" x14ac:dyDescent="0.35">
      <c r="A3599" t="s">
        <v>1257</v>
      </c>
      <c r="B3599" t="s">
        <v>84</v>
      </c>
      <c r="C3599" t="s">
        <v>355</v>
      </c>
      <c r="D3599" t="s">
        <v>1278</v>
      </c>
      <c r="E3599" t="s">
        <v>30</v>
      </c>
      <c r="F3599">
        <v>7851</v>
      </c>
      <c r="G3599">
        <v>10176</v>
      </c>
      <c r="H3599">
        <v>1.2961406190294229</v>
      </c>
      <c r="I3599" t="str">
        <f>VLOOKUP($B3599&amp;$E3599,'Employee List'!$A:$E,5,0)</f>
        <v>E-1159</v>
      </c>
    </row>
    <row r="3600" spans="1:9" x14ac:dyDescent="0.35">
      <c r="A3600" t="s">
        <v>1257</v>
      </c>
      <c r="B3600" t="s">
        <v>84</v>
      </c>
      <c r="C3600" t="s">
        <v>355</v>
      </c>
      <c r="D3600" t="s">
        <v>1278</v>
      </c>
      <c r="E3600" t="s">
        <v>31</v>
      </c>
      <c r="F3600">
        <v>7794</v>
      </c>
      <c r="G3600">
        <v>13125</v>
      </c>
      <c r="H3600">
        <v>1.6839876828329485</v>
      </c>
      <c r="I3600" t="str">
        <f>VLOOKUP($B3600&amp;$E3600,'Employee List'!$A:$E,5,0)</f>
        <v>E-1159</v>
      </c>
    </row>
    <row r="3601" spans="1:9" x14ac:dyDescent="0.35">
      <c r="A3601" t="s">
        <v>1257</v>
      </c>
      <c r="B3601" t="s">
        <v>84</v>
      </c>
      <c r="C3601" t="s">
        <v>355</v>
      </c>
      <c r="D3601" t="s">
        <v>1279</v>
      </c>
      <c r="E3601" t="s">
        <v>29</v>
      </c>
      <c r="F3601">
        <v>2774</v>
      </c>
      <c r="G3601">
        <v>5623</v>
      </c>
      <c r="H3601">
        <v>2.0270367700072098</v>
      </c>
      <c r="I3601" t="str">
        <f>VLOOKUP($B3601&amp;$E3601,'Employee List'!$A:$E,5,0)</f>
        <v>E-1159</v>
      </c>
    </row>
    <row r="3602" spans="1:9" x14ac:dyDescent="0.35">
      <c r="A3602" t="s">
        <v>1257</v>
      </c>
      <c r="B3602" t="s">
        <v>84</v>
      </c>
      <c r="C3602" t="s">
        <v>355</v>
      </c>
      <c r="D3602" t="s">
        <v>1279</v>
      </c>
      <c r="E3602" t="s">
        <v>30</v>
      </c>
      <c r="F3602">
        <v>2813</v>
      </c>
      <c r="G3602">
        <v>6969</v>
      </c>
      <c r="H3602">
        <v>2.4774262353359404</v>
      </c>
      <c r="I3602" t="str">
        <f>VLOOKUP($B3602&amp;$E3602,'Employee List'!$A:$E,5,0)</f>
        <v>E-1159</v>
      </c>
    </row>
    <row r="3603" spans="1:9" x14ac:dyDescent="0.35">
      <c r="A3603" t="s">
        <v>1257</v>
      </c>
      <c r="B3603" t="s">
        <v>84</v>
      </c>
      <c r="C3603" t="s">
        <v>355</v>
      </c>
      <c r="D3603" t="s">
        <v>1279</v>
      </c>
      <c r="E3603" t="s">
        <v>31</v>
      </c>
      <c r="F3603">
        <v>4519</v>
      </c>
      <c r="G3603">
        <v>3519</v>
      </c>
      <c r="H3603">
        <v>0.77871210444788674</v>
      </c>
      <c r="I3603" t="str">
        <f>VLOOKUP($B3603&amp;$E3603,'Employee List'!$A:$E,5,0)</f>
        <v>E-1159</v>
      </c>
    </row>
    <row r="3604" spans="1:9" x14ac:dyDescent="0.35">
      <c r="A3604" t="s">
        <v>1257</v>
      </c>
      <c r="B3604" t="s">
        <v>84</v>
      </c>
      <c r="C3604" t="s">
        <v>355</v>
      </c>
      <c r="D3604" t="s">
        <v>1280</v>
      </c>
      <c r="E3604" t="s">
        <v>29</v>
      </c>
      <c r="F3604">
        <v>1030</v>
      </c>
      <c r="G3604">
        <v>3732</v>
      </c>
      <c r="H3604">
        <v>3.6233009708737862</v>
      </c>
      <c r="I3604" t="str">
        <f>VLOOKUP($B3604&amp;$E3604,'Employee List'!$A:$E,5,0)</f>
        <v>E-1159</v>
      </c>
    </row>
    <row r="3605" spans="1:9" x14ac:dyDescent="0.35">
      <c r="A3605" t="s">
        <v>1257</v>
      </c>
      <c r="B3605" t="s">
        <v>84</v>
      </c>
      <c r="C3605" t="s">
        <v>355</v>
      </c>
      <c r="D3605" t="s">
        <v>1280</v>
      </c>
      <c r="E3605" t="s">
        <v>30</v>
      </c>
      <c r="F3605">
        <v>4774</v>
      </c>
      <c r="G3605">
        <v>2218</v>
      </c>
      <c r="H3605">
        <v>0.46459991621281943</v>
      </c>
      <c r="I3605" t="str">
        <f>VLOOKUP($B3605&amp;$E3605,'Employee List'!$A:$E,5,0)</f>
        <v>E-1159</v>
      </c>
    </row>
    <row r="3606" spans="1:9" x14ac:dyDescent="0.35">
      <c r="A3606" t="s">
        <v>1257</v>
      </c>
      <c r="B3606" t="s">
        <v>84</v>
      </c>
      <c r="C3606" t="s">
        <v>355</v>
      </c>
      <c r="D3606" t="s">
        <v>1280</v>
      </c>
      <c r="E3606" t="s">
        <v>31</v>
      </c>
      <c r="F3606">
        <v>2069</v>
      </c>
      <c r="G3606">
        <v>3542</v>
      </c>
      <c r="H3606">
        <v>1.7119381343644273</v>
      </c>
      <c r="I3606" t="str">
        <f>VLOOKUP($B3606&amp;$E3606,'Employee List'!$A:$E,5,0)</f>
        <v>E-1159</v>
      </c>
    </row>
    <row r="3607" spans="1:9" x14ac:dyDescent="0.35">
      <c r="A3607" t="s">
        <v>1257</v>
      </c>
      <c r="B3607" t="s">
        <v>84</v>
      </c>
      <c r="C3607" t="s">
        <v>355</v>
      </c>
      <c r="D3607" t="s">
        <v>1262</v>
      </c>
      <c r="E3607" t="s">
        <v>29</v>
      </c>
      <c r="F3607">
        <v>9986</v>
      </c>
      <c r="G3607">
        <v>15009</v>
      </c>
      <c r="H3607">
        <v>1.5030042058882436</v>
      </c>
      <c r="I3607" t="str">
        <f>VLOOKUP($B3607&amp;$E3607,'Employee List'!$A:$E,5,0)</f>
        <v>E-1159</v>
      </c>
    </row>
    <row r="3608" spans="1:9" x14ac:dyDescent="0.35">
      <c r="A3608" t="s">
        <v>1257</v>
      </c>
      <c r="B3608" t="s">
        <v>84</v>
      </c>
      <c r="C3608" t="s">
        <v>355</v>
      </c>
      <c r="D3608" t="s">
        <v>1262</v>
      </c>
      <c r="E3608" t="s">
        <v>30</v>
      </c>
      <c r="F3608">
        <v>9678</v>
      </c>
      <c r="G3608">
        <v>13327</v>
      </c>
      <c r="H3608">
        <v>1.3770407108906799</v>
      </c>
      <c r="I3608" t="str">
        <f>VLOOKUP($B3608&amp;$E3608,'Employee List'!$A:$E,5,0)</f>
        <v>E-1159</v>
      </c>
    </row>
    <row r="3609" spans="1:9" x14ac:dyDescent="0.35">
      <c r="A3609" t="s">
        <v>1257</v>
      </c>
      <c r="B3609" t="s">
        <v>84</v>
      </c>
      <c r="C3609" t="s">
        <v>355</v>
      </c>
      <c r="D3609" t="s">
        <v>1262</v>
      </c>
      <c r="E3609" t="s">
        <v>31</v>
      </c>
      <c r="F3609">
        <v>8218</v>
      </c>
      <c r="G3609">
        <v>14295</v>
      </c>
      <c r="H3609">
        <v>1.7394743246532003</v>
      </c>
      <c r="I3609" t="str">
        <f>VLOOKUP($B3609&amp;$E3609,'Employee List'!$A:$E,5,0)</f>
        <v>E-1159</v>
      </c>
    </row>
    <row r="3610" spans="1:9" x14ac:dyDescent="0.35">
      <c r="A3610" t="s">
        <v>1257</v>
      </c>
      <c r="B3610" t="s">
        <v>84</v>
      </c>
      <c r="C3610" t="s">
        <v>355</v>
      </c>
      <c r="D3610" t="s">
        <v>1282</v>
      </c>
      <c r="E3610" t="s">
        <v>29</v>
      </c>
      <c r="F3610">
        <v>2174</v>
      </c>
      <c r="G3610">
        <v>7065</v>
      </c>
      <c r="H3610">
        <v>3.249770009199632</v>
      </c>
      <c r="I3610" t="str">
        <f>VLOOKUP($B3610&amp;$E3610,'Employee List'!$A:$E,5,0)</f>
        <v>E-1159</v>
      </c>
    </row>
    <row r="3611" spans="1:9" x14ac:dyDescent="0.35">
      <c r="A3611" t="s">
        <v>1257</v>
      </c>
      <c r="B3611" t="s">
        <v>84</v>
      </c>
      <c r="C3611" t="s">
        <v>355</v>
      </c>
      <c r="D3611" t="s">
        <v>1282</v>
      </c>
      <c r="E3611" t="s">
        <v>30</v>
      </c>
      <c r="F3611">
        <v>4986</v>
      </c>
      <c r="G3611">
        <v>1782</v>
      </c>
      <c r="H3611">
        <v>0.35740072202166068</v>
      </c>
      <c r="I3611" t="str">
        <f>VLOOKUP($B3611&amp;$E3611,'Employee List'!$A:$E,5,0)</f>
        <v>E-1159</v>
      </c>
    </row>
    <row r="3612" spans="1:9" x14ac:dyDescent="0.35">
      <c r="A3612" t="s">
        <v>1257</v>
      </c>
      <c r="B3612" t="s">
        <v>84</v>
      </c>
      <c r="C3612" t="s">
        <v>355</v>
      </c>
      <c r="D3612" t="s">
        <v>1282</v>
      </c>
      <c r="E3612" t="s">
        <v>31</v>
      </c>
      <c r="F3612">
        <v>6023</v>
      </c>
      <c r="G3612">
        <v>1938</v>
      </c>
      <c r="H3612">
        <v>0.32176656151419558</v>
      </c>
      <c r="I3612" t="str">
        <f>VLOOKUP($B3612&amp;$E3612,'Employee List'!$A:$E,5,0)</f>
        <v>E-1159</v>
      </c>
    </row>
    <row r="3613" spans="1:9" x14ac:dyDescent="0.35">
      <c r="A3613" t="s">
        <v>1257</v>
      </c>
      <c r="B3613" t="s">
        <v>84</v>
      </c>
      <c r="C3613" t="s">
        <v>355</v>
      </c>
      <c r="D3613" t="s">
        <v>1281</v>
      </c>
      <c r="E3613" t="s">
        <v>29</v>
      </c>
      <c r="F3613">
        <v>5852</v>
      </c>
      <c r="G3613">
        <v>10058</v>
      </c>
      <c r="H3613">
        <v>1.7187286397812713</v>
      </c>
      <c r="I3613" t="str">
        <f>VLOOKUP($B3613&amp;$E3613,'Employee List'!$A:$E,5,0)</f>
        <v>E-1159</v>
      </c>
    </row>
    <row r="3614" spans="1:9" x14ac:dyDescent="0.35">
      <c r="A3614" t="s">
        <v>1257</v>
      </c>
      <c r="B3614" t="s">
        <v>84</v>
      </c>
      <c r="C3614" t="s">
        <v>355</v>
      </c>
      <c r="D3614" t="s">
        <v>1281</v>
      </c>
      <c r="E3614" t="s">
        <v>30</v>
      </c>
      <c r="F3614">
        <v>9342</v>
      </c>
      <c r="G3614">
        <v>7375</v>
      </c>
      <c r="H3614">
        <v>0.78944551487904091</v>
      </c>
      <c r="I3614" t="str">
        <f>VLOOKUP($B3614&amp;$E3614,'Employee List'!$A:$E,5,0)</f>
        <v>E-1159</v>
      </c>
    </row>
    <row r="3615" spans="1:9" x14ac:dyDescent="0.35">
      <c r="A3615" t="s">
        <v>1257</v>
      </c>
      <c r="B3615" t="s">
        <v>84</v>
      </c>
      <c r="C3615" t="s">
        <v>355</v>
      </c>
      <c r="D3615" t="s">
        <v>1281</v>
      </c>
      <c r="E3615" t="s">
        <v>31</v>
      </c>
      <c r="F3615">
        <v>6945</v>
      </c>
      <c r="G3615">
        <v>8514</v>
      </c>
      <c r="H3615">
        <v>1.2259179265658748</v>
      </c>
      <c r="I3615" t="str">
        <f>VLOOKUP($B3615&amp;$E3615,'Employee List'!$A:$E,5,0)</f>
        <v>E-1159</v>
      </c>
    </row>
    <row r="3616" spans="1:9" x14ac:dyDescent="0.35">
      <c r="A3616" t="s">
        <v>1257</v>
      </c>
      <c r="B3616" t="s">
        <v>85</v>
      </c>
      <c r="C3616" t="s">
        <v>355</v>
      </c>
      <c r="D3616" t="s">
        <v>1274</v>
      </c>
      <c r="E3616" t="s">
        <v>29</v>
      </c>
      <c r="F3616">
        <v>18362</v>
      </c>
      <c r="G3616">
        <v>28051</v>
      </c>
      <c r="H3616">
        <v>1.5276658316087572</v>
      </c>
      <c r="I3616" t="str">
        <f>VLOOKUP($B3616&amp;$E3616,'Employee List'!$A:$E,5,0)</f>
        <v>E-1160</v>
      </c>
    </row>
    <row r="3617" spans="1:9" x14ac:dyDescent="0.35">
      <c r="A3617" t="s">
        <v>1257</v>
      </c>
      <c r="B3617" t="s">
        <v>85</v>
      </c>
      <c r="C3617" t="s">
        <v>355</v>
      </c>
      <c r="D3617" t="s">
        <v>1274</v>
      </c>
      <c r="E3617" t="s">
        <v>30</v>
      </c>
      <c r="F3617">
        <v>18572</v>
      </c>
      <c r="G3617">
        <v>28947</v>
      </c>
      <c r="H3617">
        <v>1.5586366573336206</v>
      </c>
      <c r="I3617" t="str">
        <f>VLOOKUP($B3617&amp;$E3617,'Employee List'!$A:$E,5,0)</f>
        <v>E-1160</v>
      </c>
    </row>
    <row r="3618" spans="1:9" x14ac:dyDescent="0.35">
      <c r="A3618" t="s">
        <v>1257</v>
      </c>
      <c r="B3618" t="s">
        <v>85</v>
      </c>
      <c r="C3618" t="s">
        <v>355</v>
      </c>
      <c r="D3618" t="s">
        <v>1274</v>
      </c>
      <c r="E3618" t="s">
        <v>31</v>
      </c>
      <c r="F3618">
        <v>15304</v>
      </c>
      <c r="G3618">
        <v>28685</v>
      </c>
      <c r="H3618">
        <v>1.8743465760585467</v>
      </c>
      <c r="I3618" t="str">
        <f>VLOOKUP($B3618&amp;$E3618,'Employee List'!$A:$E,5,0)</f>
        <v>E-1160</v>
      </c>
    </row>
    <row r="3619" spans="1:9" x14ac:dyDescent="0.35">
      <c r="A3619" t="s">
        <v>1257</v>
      </c>
      <c r="B3619" t="s">
        <v>85</v>
      </c>
      <c r="C3619" t="s">
        <v>355</v>
      </c>
      <c r="D3619" t="s">
        <v>1263</v>
      </c>
      <c r="E3619" t="s">
        <v>29</v>
      </c>
      <c r="F3619">
        <v>2958</v>
      </c>
      <c r="G3619">
        <v>3098</v>
      </c>
      <c r="H3619">
        <v>1.0473292765382014</v>
      </c>
      <c r="I3619" t="str">
        <f>VLOOKUP($B3619&amp;$E3619,'Employee List'!$A:$E,5,0)</f>
        <v>E-1160</v>
      </c>
    </row>
    <row r="3620" spans="1:9" x14ac:dyDescent="0.35">
      <c r="A3620" t="s">
        <v>1257</v>
      </c>
      <c r="B3620" t="s">
        <v>85</v>
      </c>
      <c r="C3620" t="s">
        <v>355</v>
      </c>
      <c r="D3620" t="s">
        <v>1263</v>
      </c>
      <c r="E3620" t="s">
        <v>30</v>
      </c>
      <c r="F3620">
        <v>2633</v>
      </c>
      <c r="G3620">
        <v>1897</v>
      </c>
      <c r="H3620">
        <v>0.72047094568932779</v>
      </c>
      <c r="I3620" t="str">
        <f>VLOOKUP($B3620&amp;$E3620,'Employee List'!$A:$E,5,0)</f>
        <v>E-1160</v>
      </c>
    </row>
    <row r="3621" spans="1:9" x14ac:dyDescent="0.35">
      <c r="A3621" t="s">
        <v>1257</v>
      </c>
      <c r="B3621" t="s">
        <v>85</v>
      </c>
      <c r="C3621" t="s">
        <v>355</v>
      </c>
      <c r="D3621" t="s">
        <v>1263</v>
      </c>
      <c r="E3621" t="s">
        <v>31</v>
      </c>
      <c r="F3621">
        <v>4861</v>
      </c>
      <c r="G3621">
        <v>1463</v>
      </c>
      <c r="H3621">
        <v>0.30096687924295412</v>
      </c>
      <c r="I3621" t="str">
        <f>VLOOKUP($B3621&amp;$E3621,'Employee List'!$A:$E,5,0)</f>
        <v>E-1160</v>
      </c>
    </row>
    <row r="3622" spans="1:9" x14ac:dyDescent="0.35">
      <c r="A3622" t="s">
        <v>1257</v>
      </c>
      <c r="B3622" t="s">
        <v>85</v>
      </c>
      <c r="C3622" t="s">
        <v>355</v>
      </c>
      <c r="D3622" t="s">
        <v>1264</v>
      </c>
      <c r="E3622" t="s">
        <v>29</v>
      </c>
      <c r="F3622">
        <v>1350</v>
      </c>
      <c r="G3622">
        <v>4456</v>
      </c>
      <c r="H3622">
        <v>3.3007407407407405</v>
      </c>
      <c r="I3622" t="str">
        <f>VLOOKUP($B3622&amp;$E3622,'Employee List'!$A:$E,5,0)</f>
        <v>E-1160</v>
      </c>
    </row>
    <row r="3623" spans="1:9" x14ac:dyDescent="0.35">
      <c r="A3623" t="s">
        <v>1257</v>
      </c>
      <c r="B3623" t="s">
        <v>85</v>
      </c>
      <c r="C3623" t="s">
        <v>355</v>
      </c>
      <c r="D3623" t="s">
        <v>1264</v>
      </c>
      <c r="E3623" t="s">
        <v>30</v>
      </c>
      <c r="F3623">
        <v>1085</v>
      </c>
      <c r="G3623">
        <v>1340</v>
      </c>
      <c r="H3623">
        <v>1.2350230414746544</v>
      </c>
      <c r="I3623" t="str">
        <f>VLOOKUP($B3623&amp;$E3623,'Employee List'!$A:$E,5,0)</f>
        <v>E-1160</v>
      </c>
    </row>
    <row r="3624" spans="1:9" x14ac:dyDescent="0.35">
      <c r="A3624" t="s">
        <v>1257</v>
      </c>
      <c r="B3624" t="s">
        <v>85</v>
      </c>
      <c r="C3624" t="s">
        <v>355</v>
      </c>
      <c r="D3624" t="s">
        <v>1264</v>
      </c>
      <c r="E3624" t="s">
        <v>31</v>
      </c>
      <c r="F3624">
        <v>2603</v>
      </c>
      <c r="G3624">
        <v>3152</v>
      </c>
      <c r="H3624">
        <v>1.2109104878985786</v>
      </c>
      <c r="I3624" t="str">
        <f>VLOOKUP($B3624&amp;$E3624,'Employee List'!$A:$E,5,0)</f>
        <v>E-1160</v>
      </c>
    </row>
    <row r="3625" spans="1:9" x14ac:dyDescent="0.35">
      <c r="A3625" t="s">
        <v>1257</v>
      </c>
      <c r="B3625" t="s">
        <v>85</v>
      </c>
      <c r="C3625" t="s">
        <v>355</v>
      </c>
      <c r="D3625" t="s">
        <v>1265</v>
      </c>
      <c r="E3625" t="s">
        <v>29</v>
      </c>
      <c r="F3625">
        <v>12466</v>
      </c>
      <c r="G3625">
        <v>7257</v>
      </c>
      <c r="H3625">
        <v>0.58214343012995351</v>
      </c>
      <c r="I3625" t="str">
        <f>VLOOKUP($B3625&amp;$E3625,'Employee List'!$A:$E,5,0)</f>
        <v>E-1160</v>
      </c>
    </row>
    <row r="3626" spans="1:9" x14ac:dyDescent="0.35">
      <c r="A3626" t="s">
        <v>1257</v>
      </c>
      <c r="B3626" t="s">
        <v>85</v>
      </c>
      <c r="C3626" t="s">
        <v>355</v>
      </c>
      <c r="D3626" t="s">
        <v>1265</v>
      </c>
      <c r="E3626" t="s">
        <v>30</v>
      </c>
      <c r="F3626">
        <v>9809</v>
      </c>
      <c r="G3626">
        <v>3893</v>
      </c>
      <c r="H3626">
        <v>0.39688041594454071</v>
      </c>
      <c r="I3626" t="str">
        <f>VLOOKUP($B3626&amp;$E3626,'Employee List'!$A:$E,5,0)</f>
        <v>E-1160</v>
      </c>
    </row>
    <row r="3627" spans="1:9" x14ac:dyDescent="0.35">
      <c r="A3627" t="s">
        <v>1257</v>
      </c>
      <c r="B3627" t="s">
        <v>85</v>
      </c>
      <c r="C3627" t="s">
        <v>355</v>
      </c>
      <c r="D3627" t="s">
        <v>1265</v>
      </c>
      <c r="E3627" t="s">
        <v>31</v>
      </c>
      <c r="F3627">
        <v>10161</v>
      </c>
      <c r="G3627">
        <v>3551</v>
      </c>
      <c r="H3627">
        <v>0.34947347701997833</v>
      </c>
      <c r="I3627" t="str">
        <f>VLOOKUP($B3627&amp;$E3627,'Employee List'!$A:$E,5,0)</f>
        <v>E-1160</v>
      </c>
    </row>
    <row r="3628" spans="1:9" x14ac:dyDescent="0.35">
      <c r="A3628" t="s">
        <v>1257</v>
      </c>
      <c r="B3628" t="s">
        <v>85</v>
      </c>
      <c r="C3628" t="s">
        <v>355</v>
      </c>
      <c r="D3628" t="s">
        <v>1260</v>
      </c>
      <c r="E3628" t="s">
        <v>29</v>
      </c>
      <c r="F3628">
        <v>57551</v>
      </c>
      <c r="G3628">
        <v>71805</v>
      </c>
      <c r="H3628">
        <v>1.2476759743531824</v>
      </c>
      <c r="I3628" t="str">
        <f>VLOOKUP($B3628&amp;$E3628,'Employee List'!$A:$E,5,0)</f>
        <v>E-1160</v>
      </c>
    </row>
    <row r="3629" spans="1:9" x14ac:dyDescent="0.35">
      <c r="A3629" t="s">
        <v>1257</v>
      </c>
      <c r="B3629" t="s">
        <v>85</v>
      </c>
      <c r="C3629" t="s">
        <v>355</v>
      </c>
      <c r="D3629" t="s">
        <v>1260</v>
      </c>
      <c r="E3629" t="s">
        <v>30</v>
      </c>
      <c r="F3629">
        <v>55059</v>
      </c>
      <c r="G3629">
        <v>99882</v>
      </c>
      <c r="H3629">
        <v>1.8140903394540402</v>
      </c>
      <c r="I3629" t="str">
        <f>VLOOKUP($B3629&amp;$E3629,'Employee List'!$A:$E,5,0)</f>
        <v>E-1160</v>
      </c>
    </row>
    <row r="3630" spans="1:9" x14ac:dyDescent="0.35">
      <c r="A3630" t="s">
        <v>1257</v>
      </c>
      <c r="B3630" t="s">
        <v>85</v>
      </c>
      <c r="C3630" t="s">
        <v>355</v>
      </c>
      <c r="D3630" t="s">
        <v>1260</v>
      </c>
      <c r="E3630" t="s">
        <v>31</v>
      </c>
      <c r="F3630">
        <v>62754</v>
      </c>
      <c r="G3630">
        <v>97967</v>
      </c>
      <c r="H3630">
        <v>1.5611275775249387</v>
      </c>
      <c r="I3630" t="str">
        <f>VLOOKUP($B3630&amp;$E3630,'Employee List'!$A:$E,5,0)</f>
        <v>E-1160</v>
      </c>
    </row>
    <row r="3631" spans="1:9" x14ac:dyDescent="0.35">
      <c r="A3631" t="s">
        <v>1257</v>
      </c>
      <c r="B3631" t="s">
        <v>85</v>
      </c>
      <c r="C3631" t="s">
        <v>355</v>
      </c>
      <c r="D3631" t="s">
        <v>1261</v>
      </c>
      <c r="E3631" t="s">
        <v>29</v>
      </c>
      <c r="F3631">
        <v>68096</v>
      </c>
      <c r="G3631">
        <v>72747</v>
      </c>
      <c r="H3631">
        <v>1.0683006343984962</v>
      </c>
      <c r="I3631" t="str">
        <f>VLOOKUP($B3631&amp;$E3631,'Employee List'!$A:$E,5,0)</f>
        <v>E-1160</v>
      </c>
    </row>
    <row r="3632" spans="1:9" x14ac:dyDescent="0.35">
      <c r="A3632" t="s">
        <v>1257</v>
      </c>
      <c r="B3632" t="s">
        <v>85</v>
      </c>
      <c r="C3632" t="s">
        <v>355</v>
      </c>
      <c r="D3632" t="s">
        <v>1261</v>
      </c>
      <c r="E3632" t="s">
        <v>30</v>
      </c>
      <c r="F3632">
        <v>67574</v>
      </c>
      <c r="G3632">
        <v>64688</v>
      </c>
      <c r="H3632">
        <v>0.95729126587148905</v>
      </c>
      <c r="I3632" t="str">
        <f>VLOOKUP($B3632&amp;$E3632,'Employee List'!$A:$E,5,0)</f>
        <v>E-1160</v>
      </c>
    </row>
    <row r="3633" spans="1:9" x14ac:dyDescent="0.35">
      <c r="A3633" t="s">
        <v>1257</v>
      </c>
      <c r="B3633" t="s">
        <v>85</v>
      </c>
      <c r="C3633" t="s">
        <v>355</v>
      </c>
      <c r="D3633" t="s">
        <v>1261</v>
      </c>
      <c r="E3633" t="s">
        <v>31</v>
      </c>
      <c r="F3633">
        <v>71718</v>
      </c>
      <c r="G3633">
        <v>53021</v>
      </c>
      <c r="H3633">
        <v>0.73929836303299035</v>
      </c>
      <c r="I3633" t="str">
        <f>VLOOKUP($B3633&amp;$E3633,'Employee List'!$A:$E,5,0)</f>
        <v>E-1160</v>
      </c>
    </row>
    <row r="3634" spans="1:9" x14ac:dyDescent="0.35">
      <c r="A3634" t="s">
        <v>1257</v>
      </c>
      <c r="B3634" t="s">
        <v>85</v>
      </c>
      <c r="C3634" t="s">
        <v>355</v>
      </c>
      <c r="D3634" t="s">
        <v>1266</v>
      </c>
      <c r="E3634" t="s">
        <v>29</v>
      </c>
      <c r="F3634">
        <v>13264</v>
      </c>
      <c r="G3634">
        <v>10718</v>
      </c>
      <c r="H3634">
        <v>0.80805186972255727</v>
      </c>
      <c r="I3634" t="str">
        <f>VLOOKUP($B3634&amp;$E3634,'Employee List'!$A:$E,5,0)</f>
        <v>E-1160</v>
      </c>
    </row>
    <row r="3635" spans="1:9" x14ac:dyDescent="0.35">
      <c r="A3635" t="s">
        <v>1257</v>
      </c>
      <c r="B3635" t="s">
        <v>85</v>
      </c>
      <c r="C3635" t="s">
        <v>355</v>
      </c>
      <c r="D3635" t="s">
        <v>1266</v>
      </c>
      <c r="E3635" t="s">
        <v>30</v>
      </c>
      <c r="F3635">
        <v>11226</v>
      </c>
      <c r="G3635">
        <v>12770</v>
      </c>
      <c r="H3635">
        <v>1.1375378585426688</v>
      </c>
      <c r="I3635" t="str">
        <f>VLOOKUP($B3635&amp;$E3635,'Employee List'!$A:$E,5,0)</f>
        <v>E-1160</v>
      </c>
    </row>
    <row r="3636" spans="1:9" x14ac:dyDescent="0.35">
      <c r="A3636" t="s">
        <v>1257</v>
      </c>
      <c r="B3636" t="s">
        <v>85</v>
      </c>
      <c r="C3636" t="s">
        <v>355</v>
      </c>
      <c r="D3636" t="s">
        <v>1266</v>
      </c>
      <c r="E3636" t="s">
        <v>31</v>
      </c>
      <c r="F3636">
        <v>12913</v>
      </c>
      <c r="G3636">
        <v>8498</v>
      </c>
      <c r="H3636">
        <v>0.65809649190738018</v>
      </c>
      <c r="I3636" t="str">
        <f>VLOOKUP($B3636&amp;$E3636,'Employee List'!$A:$E,5,0)</f>
        <v>E-1160</v>
      </c>
    </row>
    <row r="3637" spans="1:9" x14ac:dyDescent="0.35">
      <c r="A3637" t="s">
        <v>1257</v>
      </c>
      <c r="B3637" t="s">
        <v>85</v>
      </c>
      <c r="C3637" t="s">
        <v>355</v>
      </c>
      <c r="D3637" t="s">
        <v>1267</v>
      </c>
      <c r="E3637" t="s">
        <v>29</v>
      </c>
      <c r="F3637">
        <v>33897</v>
      </c>
      <c r="G3637">
        <v>39424</v>
      </c>
      <c r="H3637">
        <v>1.163052777531935</v>
      </c>
      <c r="I3637" t="str">
        <f>VLOOKUP($B3637&amp;$E3637,'Employee List'!$A:$E,5,0)</f>
        <v>E-1160</v>
      </c>
    </row>
    <row r="3638" spans="1:9" x14ac:dyDescent="0.35">
      <c r="A3638" t="s">
        <v>1257</v>
      </c>
      <c r="B3638" t="s">
        <v>85</v>
      </c>
      <c r="C3638" t="s">
        <v>355</v>
      </c>
      <c r="D3638" t="s">
        <v>1267</v>
      </c>
      <c r="E3638" t="s">
        <v>30</v>
      </c>
      <c r="F3638">
        <v>31859</v>
      </c>
      <c r="G3638">
        <v>41560</v>
      </c>
      <c r="H3638">
        <v>1.3044979440660409</v>
      </c>
      <c r="I3638" t="str">
        <f>VLOOKUP($B3638&amp;$E3638,'Employee List'!$A:$E,5,0)</f>
        <v>E-1160</v>
      </c>
    </row>
    <row r="3639" spans="1:9" x14ac:dyDescent="0.35">
      <c r="A3639" t="s">
        <v>1257</v>
      </c>
      <c r="B3639" t="s">
        <v>85</v>
      </c>
      <c r="C3639" t="s">
        <v>355</v>
      </c>
      <c r="D3639" t="s">
        <v>1267</v>
      </c>
      <c r="E3639" t="s">
        <v>31</v>
      </c>
      <c r="F3639">
        <v>33588</v>
      </c>
      <c r="G3639">
        <v>48552</v>
      </c>
      <c r="H3639">
        <v>1.4455162558056449</v>
      </c>
      <c r="I3639" t="str">
        <f>VLOOKUP($B3639&amp;$E3639,'Employee List'!$A:$E,5,0)</f>
        <v>E-1160</v>
      </c>
    </row>
    <row r="3640" spans="1:9" x14ac:dyDescent="0.35">
      <c r="A3640" t="s">
        <v>1257</v>
      </c>
      <c r="B3640" t="s">
        <v>85</v>
      </c>
      <c r="C3640" t="s">
        <v>355</v>
      </c>
      <c r="D3640" t="s">
        <v>1268</v>
      </c>
      <c r="E3640" t="s">
        <v>29</v>
      </c>
      <c r="F3640">
        <v>11621</v>
      </c>
      <c r="G3640">
        <v>11680</v>
      </c>
      <c r="H3640">
        <v>1.0050770157473539</v>
      </c>
      <c r="I3640" t="str">
        <f>VLOOKUP($B3640&amp;$E3640,'Employee List'!$A:$E,5,0)</f>
        <v>E-1160</v>
      </c>
    </row>
    <row r="3641" spans="1:9" x14ac:dyDescent="0.35">
      <c r="A3641" t="s">
        <v>1257</v>
      </c>
      <c r="B3641" t="s">
        <v>85</v>
      </c>
      <c r="C3641" t="s">
        <v>355</v>
      </c>
      <c r="D3641" t="s">
        <v>1268</v>
      </c>
      <c r="E3641" t="s">
        <v>30</v>
      </c>
      <c r="F3641">
        <v>11648</v>
      </c>
      <c r="G3641">
        <v>8292</v>
      </c>
      <c r="H3641">
        <v>0.71188186813186816</v>
      </c>
      <c r="I3641" t="str">
        <f>VLOOKUP($B3641&amp;$E3641,'Employee List'!$A:$E,5,0)</f>
        <v>E-1160</v>
      </c>
    </row>
    <row r="3642" spans="1:9" x14ac:dyDescent="0.35">
      <c r="A3642" t="s">
        <v>1257</v>
      </c>
      <c r="B3642" t="s">
        <v>85</v>
      </c>
      <c r="C3642" t="s">
        <v>355</v>
      </c>
      <c r="D3642" t="s">
        <v>1268</v>
      </c>
      <c r="E3642" t="s">
        <v>31</v>
      </c>
      <c r="F3642">
        <v>13314</v>
      </c>
      <c r="G3642">
        <v>5048</v>
      </c>
      <c r="H3642">
        <v>0.37914976716238546</v>
      </c>
      <c r="I3642" t="str">
        <f>VLOOKUP($B3642&amp;$E3642,'Employee List'!$A:$E,5,0)</f>
        <v>E-1160</v>
      </c>
    </row>
    <row r="3643" spans="1:9" x14ac:dyDescent="0.35">
      <c r="A3643" t="s">
        <v>1257</v>
      </c>
      <c r="B3643" t="s">
        <v>85</v>
      </c>
      <c r="C3643" t="s">
        <v>355</v>
      </c>
      <c r="D3643" t="s">
        <v>1269</v>
      </c>
      <c r="E3643" t="s">
        <v>29</v>
      </c>
      <c r="F3643">
        <v>34015</v>
      </c>
      <c r="G3643">
        <v>20450</v>
      </c>
      <c r="H3643">
        <v>0.60120535058062619</v>
      </c>
      <c r="I3643" t="str">
        <f>VLOOKUP($B3643&amp;$E3643,'Employee List'!$A:$E,5,0)</f>
        <v>E-1160</v>
      </c>
    </row>
    <row r="3644" spans="1:9" x14ac:dyDescent="0.35">
      <c r="A3644" t="s">
        <v>1257</v>
      </c>
      <c r="B3644" t="s">
        <v>85</v>
      </c>
      <c r="C3644" t="s">
        <v>355</v>
      </c>
      <c r="D3644" t="s">
        <v>1269</v>
      </c>
      <c r="E3644" t="s">
        <v>30</v>
      </c>
      <c r="F3644">
        <v>31506</v>
      </c>
      <c r="G3644">
        <v>8921</v>
      </c>
      <c r="H3644">
        <v>0.28315241541293723</v>
      </c>
      <c r="I3644" t="str">
        <f>VLOOKUP($B3644&amp;$E3644,'Employee List'!$A:$E,5,0)</f>
        <v>E-1160</v>
      </c>
    </row>
    <row r="3645" spans="1:9" x14ac:dyDescent="0.35">
      <c r="A3645" t="s">
        <v>1257</v>
      </c>
      <c r="B3645" t="s">
        <v>85</v>
      </c>
      <c r="C3645" t="s">
        <v>355</v>
      </c>
      <c r="D3645" t="s">
        <v>1269</v>
      </c>
      <c r="E3645" t="s">
        <v>31</v>
      </c>
      <c r="F3645">
        <v>27458</v>
      </c>
      <c r="G3645">
        <v>9028</v>
      </c>
      <c r="H3645">
        <v>0.32879306577318085</v>
      </c>
      <c r="I3645" t="str">
        <f>VLOOKUP($B3645&amp;$E3645,'Employee List'!$A:$E,5,0)</f>
        <v>E-1160</v>
      </c>
    </row>
    <row r="3646" spans="1:9" x14ac:dyDescent="0.35">
      <c r="A3646" t="s">
        <v>1257</v>
      </c>
      <c r="B3646" t="s">
        <v>85</v>
      </c>
      <c r="C3646" t="s">
        <v>355</v>
      </c>
      <c r="D3646" t="s">
        <v>1270</v>
      </c>
      <c r="E3646" t="s">
        <v>29</v>
      </c>
      <c r="F3646">
        <v>2889</v>
      </c>
      <c r="G3646">
        <v>3885</v>
      </c>
      <c r="H3646">
        <v>1.3447559709241952</v>
      </c>
      <c r="I3646" t="str">
        <f>VLOOKUP($B3646&amp;$E3646,'Employee List'!$A:$E,5,0)</f>
        <v>E-1160</v>
      </c>
    </row>
    <row r="3647" spans="1:9" x14ac:dyDescent="0.35">
      <c r="A3647" t="s">
        <v>1257</v>
      </c>
      <c r="B3647" t="s">
        <v>85</v>
      </c>
      <c r="C3647" t="s">
        <v>355</v>
      </c>
      <c r="D3647" t="s">
        <v>1270</v>
      </c>
      <c r="E3647" t="s">
        <v>30</v>
      </c>
      <c r="F3647">
        <v>4275</v>
      </c>
      <c r="G3647">
        <v>3462</v>
      </c>
      <c r="H3647">
        <v>0.80982456140350878</v>
      </c>
      <c r="I3647" t="str">
        <f>VLOOKUP($B3647&amp;$E3647,'Employee List'!$A:$E,5,0)</f>
        <v>E-1160</v>
      </c>
    </row>
    <row r="3648" spans="1:9" x14ac:dyDescent="0.35">
      <c r="A3648" t="s">
        <v>1257</v>
      </c>
      <c r="B3648" t="s">
        <v>85</v>
      </c>
      <c r="C3648" t="s">
        <v>355</v>
      </c>
      <c r="D3648" t="s">
        <v>1270</v>
      </c>
      <c r="E3648" t="s">
        <v>31</v>
      </c>
      <c r="F3648">
        <v>2067</v>
      </c>
      <c r="G3648">
        <v>4178</v>
      </c>
      <c r="H3648">
        <v>2.0212868892114173</v>
      </c>
      <c r="I3648" t="str">
        <f>VLOOKUP($B3648&amp;$E3648,'Employee List'!$A:$E,5,0)</f>
        <v>E-1160</v>
      </c>
    </row>
    <row r="3649" spans="1:9" x14ac:dyDescent="0.35">
      <c r="A3649" t="s">
        <v>1257</v>
      </c>
      <c r="B3649" t="s">
        <v>85</v>
      </c>
      <c r="C3649" t="s">
        <v>355</v>
      </c>
      <c r="D3649" t="s">
        <v>1271</v>
      </c>
      <c r="E3649" t="s">
        <v>29</v>
      </c>
      <c r="F3649">
        <v>14256</v>
      </c>
      <c r="G3649">
        <v>37994</v>
      </c>
      <c r="H3649">
        <v>2.6651234567901234</v>
      </c>
      <c r="I3649" t="str">
        <f>VLOOKUP($B3649&amp;$E3649,'Employee List'!$A:$E,5,0)</f>
        <v>E-1160</v>
      </c>
    </row>
    <row r="3650" spans="1:9" x14ac:dyDescent="0.35">
      <c r="A3650" t="s">
        <v>1257</v>
      </c>
      <c r="B3650" t="s">
        <v>85</v>
      </c>
      <c r="C3650" t="s">
        <v>355</v>
      </c>
      <c r="D3650" t="s">
        <v>1271</v>
      </c>
      <c r="E3650" t="s">
        <v>30</v>
      </c>
      <c r="F3650">
        <v>13850</v>
      </c>
      <c r="G3650">
        <v>43066</v>
      </c>
      <c r="H3650">
        <v>3.1094584837545125</v>
      </c>
      <c r="I3650" t="str">
        <f>VLOOKUP($B3650&amp;$E3650,'Employee List'!$A:$E,5,0)</f>
        <v>E-1160</v>
      </c>
    </row>
    <row r="3651" spans="1:9" x14ac:dyDescent="0.35">
      <c r="A3651" t="s">
        <v>1257</v>
      </c>
      <c r="B3651" t="s">
        <v>85</v>
      </c>
      <c r="C3651" t="s">
        <v>355</v>
      </c>
      <c r="D3651" t="s">
        <v>1271</v>
      </c>
      <c r="E3651" t="s">
        <v>31</v>
      </c>
      <c r="F3651">
        <v>14537</v>
      </c>
      <c r="G3651">
        <v>46837</v>
      </c>
      <c r="H3651">
        <v>3.2219164889592076</v>
      </c>
      <c r="I3651" t="str">
        <f>VLOOKUP($B3651&amp;$E3651,'Employee List'!$A:$E,5,0)</f>
        <v>E-1160</v>
      </c>
    </row>
    <row r="3652" spans="1:9" x14ac:dyDescent="0.35">
      <c r="A3652" t="s">
        <v>1257</v>
      </c>
      <c r="B3652" t="s">
        <v>85</v>
      </c>
      <c r="C3652" t="s">
        <v>355</v>
      </c>
      <c r="D3652" t="s">
        <v>1258</v>
      </c>
      <c r="E3652" t="s">
        <v>29</v>
      </c>
      <c r="F3652">
        <v>88214</v>
      </c>
      <c r="G3652">
        <v>77057</v>
      </c>
      <c r="H3652">
        <v>0.87352347699911581</v>
      </c>
      <c r="I3652" t="str">
        <f>VLOOKUP($B3652&amp;$E3652,'Employee List'!$A:$E,5,0)</f>
        <v>E-1160</v>
      </c>
    </row>
    <row r="3653" spans="1:9" x14ac:dyDescent="0.35">
      <c r="A3653" t="s">
        <v>1257</v>
      </c>
      <c r="B3653" t="s">
        <v>85</v>
      </c>
      <c r="C3653" t="s">
        <v>355</v>
      </c>
      <c r="D3653" t="s">
        <v>1258</v>
      </c>
      <c r="E3653" t="s">
        <v>30</v>
      </c>
      <c r="F3653">
        <v>88271</v>
      </c>
      <c r="G3653">
        <v>74913</v>
      </c>
      <c r="H3653">
        <v>0.84867057130881041</v>
      </c>
      <c r="I3653" t="str">
        <f>VLOOKUP($B3653&amp;$E3653,'Employee List'!$A:$E,5,0)</f>
        <v>E-1160</v>
      </c>
    </row>
    <row r="3654" spans="1:9" x14ac:dyDescent="0.35">
      <c r="A3654" t="s">
        <v>1257</v>
      </c>
      <c r="B3654" t="s">
        <v>85</v>
      </c>
      <c r="C3654" t="s">
        <v>355</v>
      </c>
      <c r="D3654" t="s">
        <v>1258</v>
      </c>
      <c r="E3654" t="s">
        <v>31</v>
      </c>
      <c r="F3654">
        <v>88271</v>
      </c>
      <c r="G3654">
        <v>66552</v>
      </c>
      <c r="H3654">
        <v>0.75395090120198027</v>
      </c>
      <c r="I3654" t="str">
        <f>VLOOKUP($B3654&amp;$E3654,'Employee List'!$A:$E,5,0)</f>
        <v>E-1160</v>
      </c>
    </row>
    <row r="3655" spans="1:9" x14ac:dyDescent="0.35">
      <c r="A3655" t="s">
        <v>1257</v>
      </c>
      <c r="B3655" t="s">
        <v>85</v>
      </c>
      <c r="C3655" t="s">
        <v>355</v>
      </c>
      <c r="D3655" t="s">
        <v>1272</v>
      </c>
      <c r="E3655" t="s">
        <v>29</v>
      </c>
      <c r="F3655">
        <v>11544</v>
      </c>
      <c r="G3655">
        <v>3270</v>
      </c>
      <c r="H3655">
        <v>0.28326403326403327</v>
      </c>
      <c r="I3655" t="str">
        <f>VLOOKUP($B3655&amp;$E3655,'Employee List'!$A:$E,5,0)</f>
        <v>E-1160</v>
      </c>
    </row>
    <row r="3656" spans="1:9" x14ac:dyDescent="0.35">
      <c r="A3656" t="s">
        <v>1257</v>
      </c>
      <c r="B3656" t="s">
        <v>85</v>
      </c>
      <c r="C3656" t="s">
        <v>355</v>
      </c>
      <c r="D3656" t="s">
        <v>1272</v>
      </c>
      <c r="E3656" t="s">
        <v>30</v>
      </c>
      <c r="F3656">
        <v>13068</v>
      </c>
      <c r="G3656">
        <v>6652</v>
      </c>
      <c r="H3656">
        <v>0.50902969084787264</v>
      </c>
      <c r="I3656" t="str">
        <f>VLOOKUP($B3656&amp;$E3656,'Employee List'!$A:$E,5,0)</f>
        <v>E-1160</v>
      </c>
    </row>
    <row r="3657" spans="1:9" x14ac:dyDescent="0.35">
      <c r="A3657" t="s">
        <v>1257</v>
      </c>
      <c r="B3657" t="s">
        <v>85</v>
      </c>
      <c r="C3657" t="s">
        <v>355</v>
      </c>
      <c r="D3657" t="s">
        <v>1272</v>
      </c>
      <c r="E3657" t="s">
        <v>31</v>
      </c>
      <c r="F3657">
        <v>12662</v>
      </c>
      <c r="G3657">
        <v>6384</v>
      </c>
      <c r="H3657">
        <v>0.50418575264571153</v>
      </c>
      <c r="I3657" t="str">
        <f>VLOOKUP($B3657&amp;$E3657,'Employee List'!$A:$E,5,0)</f>
        <v>E-1160</v>
      </c>
    </row>
    <row r="3658" spans="1:9" x14ac:dyDescent="0.35">
      <c r="A3658" t="s">
        <v>1257</v>
      </c>
      <c r="B3658" t="s">
        <v>85</v>
      </c>
      <c r="C3658" t="s">
        <v>355</v>
      </c>
      <c r="D3658" t="s">
        <v>1259</v>
      </c>
      <c r="E3658" t="s">
        <v>29</v>
      </c>
      <c r="F3658">
        <v>34190</v>
      </c>
      <c r="G3658">
        <v>33764</v>
      </c>
      <c r="H3658">
        <v>0.98754021643755485</v>
      </c>
      <c r="I3658" t="str">
        <f>VLOOKUP($B3658&amp;$E3658,'Employee List'!$A:$E,5,0)</f>
        <v>E-1160</v>
      </c>
    </row>
    <row r="3659" spans="1:9" x14ac:dyDescent="0.35">
      <c r="A3659" t="s">
        <v>1257</v>
      </c>
      <c r="B3659" t="s">
        <v>85</v>
      </c>
      <c r="C3659" t="s">
        <v>355</v>
      </c>
      <c r="D3659" t="s">
        <v>1259</v>
      </c>
      <c r="E3659" t="s">
        <v>30</v>
      </c>
      <c r="F3659">
        <v>34976</v>
      </c>
      <c r="G3659">
        <v>39694</v>
      </c>
      <c r="H3659">
        <v>1.1348924977127173</v>
      </c>
      <c r="I3659" t="str">
        <f>VLOOKUP($B3659&amp;$E3659,'Employee List'!$A:$E,5,0)</f>
        <v>E-1160</v>
      </c>
    </row>
    <row r="3660" spans="1:9" x14ac:dyDescent="0.35">
      <c r="A3660" t="s">
        <v>1257</v>
      </c>
      <c r="B3660" t="s">
        <v>85</v>
      </c>
      <c r="C3660" t="s">
        <v>355</v>
      </c>
      <c r="D3660" t="s">
        <v>1259</v>
      </c>
      <c r="E3660" t="s">
        <v>31</v>
      </c>
      <c r="F3660">
        <v>33264</v>
      </c>
      <c r="G3660">
        <v>44169</v>
      </c>
      <c r="H3660">
        <v>1.3278318903318904</v>
      </c>
      <c r="I3660" t="str">
        <f>VLOOKUP($B3660&amp;$E3660,'Employee List'!$A:$E,5,0)</f>
        <v>E-1160</v>
      </c>
    </row>
    <row r="3661" spans="1:9" x14ac:dyDescent="0.35">
      <c r="A3661" t="s">
        <v>1257</v>
      </c>
      <c r="B3661" t="s">
        <v>85</v>
      </c>
      <c r="C3661" t="s">
        <v>355</v>
      </c>
      <c r="D3661" t="s">
        <v>1273</v>
      </c>
      <c r="E3661" t="s">
        <v>29</v>
      </c>
      <c r="F3661">
        <v>7854</v>
      </c>
      <c r="G3661">
        <v>6635</v>
      </c>
      <c r="H3661">
        <v>0.84479246243952122</v>
      </c>
      <c r="I3661" t="str">
        <f>VLOOKUP($B3661&amp;$E3661,'Employee List'!$A:$E,5,0)</f>
        <v>E-1160</v>
      </c>
    </row>
    <row r="3662" spans="1:9" x14ac:dyDescent="0.35">
      <c r="A3662" t="s">
        <v>1257</v>
      </c>
      <c r="B3662" t="s">
        <v>85</v>
      </c>
      <c r="C3662" t="s">
        <v>355</v>
      </c>
      <c r="D3662" t="s">
        <v>1273</v>
      </c>
      <c r="E3662" t="s">
        <v>30</v>
      </c>
      <c r="F3662">
        <v>8801</v>
      </c>
      <c r="G3662">
        <v>7235</v>
      </c>
      <c r="H3662">
        <v>0.82206567435518696</v>
      </c>
      <c r="I3662" t="str">
        <f>VLOOKUP($B3662&amp;$E3662,'Employee List'!$A:$E,5,0)</f>
        <v>E-1160</v>
      </c>
    </row>
    <row r="3663" spans="1:9" x14ac:dyDescent="0.35">
      <c r="A3663" t="s">
        <v>1257</v>
      </c>
      <c r="B3663" t="s">
        <v>85</v>
      </c>
      <c r="C3663" t="s">
        <v>355</v>
      </c>
      <c r="D3663" t="s">
        <v>1273</v>
      </c>
      <c r="E3663" t="s">
        <v>31</v>
      </c>
      <c r="F3663">
        <v>8045</v>
      </c>
      <c r="G3663">
        <v>9076</v>
      </c>
      <c r="H3663">
        <v>1.1281541330018645</v>
      </c>
      <c r="I3663" t="str">
        <f>VLOOKUP($B3663&amp;$E3663,'Employee List'!$A:$E,5,0)</f>
        <v>E-1160</v>
      </c>
    </row>
    <row r="3664" spans="1:9" x14ac:dyDescent="0.35">
      <c r="A3664" t="s">
        <v>1257</v>
      </c>
      <c r="B3664" t="s">
        <v>85</v>
      </c>
      <c r="C3664" t="s">
        <v>355</v>
      </c>
      <c r="D3664" t="s">
        <v>1275</v>
      </c>
      <c r="E3664" t="s">
        <v>29</v>
      </c>
      <c r="F3664">
        <v>4757</v>
      </c>
      <c r="G3664">
        <v>4052</v>
      </c>
      <c r="H3664">
        <v>0.85179735127181</v>
      </c>
      <c r="I3664" t="str">
        <f>VLOOKUP($B3664&amp;$E3664,'Employee List'!$A:$E,5,0)</f>
        <v>E-1160</v>
      </c>
    </row>
    <row r="3665" spans="1:9" x14ac:dyDescent="0.35">
      <c r="A3665" t="s">
        <v>1257</v>
      </c>
      <c r="B3665" t="s">
        <v>85</v>
      </c>
      <c r="C3665" t="s">
        <v>355</v>
      </c>
      <c r="D3665" t="s">
        <v>1275</v>
      </c>
      <c r="E3665" t="s">
        <v>30</v>
      </c>
      <c r="F3665">
        <v>3182</v>
      </c>
      <c r="G3665">
        <v>3692</v>
      </c>
      <c r="H3665">
        <v>1.1602765556253929</v>
      </c>
      <c r="I3665" t="str">
        <f>VLOOKUP($B3665&amp;$E3665,'Employee List'!$A:$E,5,0)</f>
        <v>E-1160</v>
      </c>
    </row>
    <row r="3666" spans="1:9" x14ac:dyDescent="0.35">
      <c r="A3666" t="s">
        <v>1257</v>
      </c>
      <c r="B3666" t="s">
        <v>85</v>
      </c>
      <c r="C3666" t="s">
        <v>355</v>
      </c>
      <c r="D3666" t="s">
        <v>1275</v>
      </c>
      <c r="E3666" t="s">
        <v>31</v>
      </c>
      <c r="F3666">
        <v>2809</v>
      </c>
      <c r="G3666">
        <v>4707</v>
      </c>
      <c r="H3666">
        <v>1.675685297258811</v>
      </c>
      <c r="I3666" t="str">
        <f>VLOOKUP($B3666&amp;$E3666,'Employee List'!$A:$E,5,0)</f>
        <v>E-1160</v>
      </c>
    </row>
    <row r="3667" spans="1:9" x14ac:dyDescent="0.35">
      <c r="A3667" t="s">
        <v>1257</v>
      </c>
      <c r="B3667" t="s">
        <v>85</v>
      </c>
      <c r="C3667" t="s">
        <v>355</v>
      </c>
      <c r="D3667" t="s">
        <v>1276</v>
      </c>
      <c r="E3667" t="s">
        <v>29</v>
      </c>
      <c r="F3667">
        <v>3927</v>
      </c>
      <c r="G3667">
        <v>3536</v>
      </c>
      <c r="H3667">
        <v>0.90043290043290047</v>
      </c>
      <c r="I3667" t="str">
        <f>VLOOKUP($B3667&amp;$E3667,'Employee List'!$A:$E,5,0)</f>
        <v>E-1160</v>
      </c>
    </row>
    <row r="3668" spans="1:9" x14ac:dyDescent="0.35">
      <c r="A3668" t="s">
        <v>1257</v>
      </c>
      <c r="B3668" t="s">
        <v>85</v>
      </c>
      <c r="C3668" t="s">
        <v>355</v>
      </c>
      <c r="D3668" t="s">
        <v>1276</v>
      </c>
      <c r="E3668" t="s">
        <v>30</v>
      </c>
      <c r="F3668">
        <v>2918</v>
      </c>
      <c r="G3668">
        <v>2196</v>
      </c>
      <c r="H3668">
        <v>0.75257025359835505</v>
      </c>
      <c r="I3668" t="str">
        <f>VLOOKUP($B3668&amp;$E3668,'Employee List'!$A:$E,5,0)</f>
        <v>E-1160</v>
      </c>
    </row>
    <row r="3669" spans="1:9" x14ac:dyDescent="0.35">
      <c r="A3669" t="s">
        <v>1257</v>
      </c>
      <c r="B3669" t="s">
        <v>85</v>
      </c>
      <c r="C3669" t="s">
        <v>355</v>
      </c>
      <c r="D3669" t="s">
        <v>1276</v>
      </c>
      <c r="E3669" t="s">
        <v>31</v>
      </c>
      <c r="F3669">
        <v>2703</v>
      </c>
      <c r="G3669">
        <v>1903</v>
      </c>
      <c r="H3669">
        <v>0.70403255641879392</v>
      </c>
      <c r="I3669" t="str">
        <f>VLOOKUP($B3669&amp;$E3669,'Employee List'!$A:$E,5,0)</f>
        <v>E-1160</v>
      </c>
    </row>
    <row r="3670" spans="1:9" x14ac:dyDescent="0.35">
      <c r="A3670" t="s">
        <v>1257</v>
      </c>
      <c r="B3670" t="s">
        <v>85</v>
      </c>
      <c r="C3670" t="s">
        <v>355</v>
      </c>
      <c r="D3670" t="s">
        <v>1277</v>
      </c>
      <c r="E3670" t="s">
        <v>29</v>
      </c>
      <c r="F3670">
        <v>5569</v>
      </c>
      <c r="G3670">
        <v>2996</v>
      </c>
      <c r="H3670">
        <v>0.53797809301490396</v>
      </c>
      <c r="I3670" t="str">
        <f>VLOOKUP($B3670&amp;$E3670,'Employee List'!$A:$E,5,0)</f>
        <v>E-1160</v>
      </c>
    </row>
    <row r="3671" spans="1:9" x14ac:dyDescent="0.35">
      <c r="A3671" t="s">
        <v>1257</v>
      </c>
      <c r="B3671" t="s">
        <v>85</v>
      </c>
      <c r="C3671" t="s">
        <v>355</v>
      </c>
      <c r="D3671" t="s">
        <v>1277</v>
      </c>
      <c r="E3671" t="s">
        <v>30</v>
      </c>
      <c r="F3671">
        <v>5423</v>
      </c>
      <c r="G3671">
        <v>2203</v>
      </c>
      <c r="H3671">
        <v>0.406232712520745</v>
      </c>
      <c r="I3671" t="str">
        <f>VLOOKUP($B3671&amp;$E3671,'Employee List'!$A:$E,5,0)</f>
        <v>E-1160</v>
      </c>
    </row>
    <row r="3672" spans="1:9" x14ac:dyDescent="0.35">
      <c r="A3672" t="s">
        <v>1257</v>
      </c>
      <c r="B3672" t="s">
        <v>85</v>
      </c>
      <c r="C3672" t="s">
        <v>355</v>
      </c>
      <c r="D3672" t="s">
        <v>1277</v>
      </c>
      <c r="E3672" t="s">
        <v>31</v>
      </c>
      <c r="F3672">
        <v>5245</v>
      </c>
      <c r="G3672">
        <v>1716</v>
      </c>
      <c r="H3672">
        <v>0.32716873212583414</v>
      </c>
      <c r="I3672" t="str">
        <f>VLOOKUP($B3672&amp;$E3672,'Employee List'!$A:$E,5,0)</f>
        <v>E-1160</v>
      </c>
    </row>
    <row r="3673" spans="1:9" x14ac:dyDescent="0.35">
      <c r="A3673" t="s">
        <v>1257</v>
      </c>
      <c r="B3673" t="s">
        <v>85</v>
      </c>
      <c r="C3673" t="s">
        <v>355</v>
      </c>
      <c r="D3673" t="s">
        <v>1278</v>
      </c>
      <c r="E3673" t="s">
        <v>29</v>
      </c>
      <c r="F3673">
        <v>2691</v>
      </c>
      <c r="G3673">
        <v>5361</v>
      </c>
      <c r="H3673">
        <v>1.9921962095875139</v>
      </c>
      <c r="I3673" t="str">
        <f>VLOOKUP($B3673&amp;$E3673,'Employee List'!$A:$E,5,0)</f>
        <v>E-1160</v>
      </c>
    </row>
    <row r="3674" spans="1:9" x14ac:dyDescent="0.35">
      <c r="A3674" t="s">
        <v>1257</v>
      </c>
      <c r="B3674" t="s">
        <v>85</v>
      </c>
      <c r="C3674" t="s">
        <v>355</v>
      </c>
      <c r="D3674" t="s">
        <v>1278</v>
      </c>
      <c r="E3674" t="s">
        <v>30</v>
      </c>
      <c r="F3674">
        <v>4856</v>
      </c>
      <c r="G3674">
        <v>5273</v>
      </c>
      <c r="H3674">
        <v>1.0858731466227347</v>
      </c>
      <c r="I3674" t="str">
        <f>VLOOKUP($B3674&amp;$E3674,'Employee List'!$A:$E,5,0)</f>
        <v>E-1160</v>
      </c>
    </row>
    <row r="3675" spans="1:9" x14ac:dyDescent="0.35">
      <c r="A3675" t="s">
        <v>1257</v>
      </c>
      <c r="B3675" t="s">
        <v>85</v>
      </c>
      <c r="C3675" t="s">
        <v>355</v>
      </c>
      <c r="D3675" t="s">
        <v>1278</v>
      </c>
      <c r="E3675" t="s">
        <v>31</v>
      </c>
      <c r="F3675">
        <v>3295</v>
      </c>
      <c r="G3675">
        <v>4705</v>
      </c>
      <c r="H3675">
        <v>1.4279210925644916</v>
      </c>
      <c r="I3675" t="str">
        <f>VLOOKUP($B3675&amp;$E3675,'Employee List'!$A:$E,5,0)</f>
        <v>E-1160</v>
      </c>
    </row>
    <row r="3676" spans="1:9" x14ac:dyDescent="0.35">
      <c r="A3676" t="s">
        <v>1257</v>
      </c>
      <c r="B3676" t="s">
        <v>85</v>
      </c>
      <c r="C3676" t="s">
        <v>355</v>
      </c>
      <c r="D3676" t="s">
        <v>1279</v>
      </c>
      <c r="E3676" t="s">
        <v>29</v>
      </c>
      <c r="F3676">
        <v>4422</v>
      </c>
      <c r="G3676">
        <v>3125</v>
      </c>
      <c r="H3676">
        <v>0.70669380370872903</v>
      </c>
      <c r="I3676" t="str">
        <f>VLOOKUP($B3676&amp;$E3676,'Employee List'!$A:$E,5,0)</f>
        <v>E-1160</v>
      </c>
    </row>
    <row r="3677" spans="1:9" x14ac:dyDescent="0.35">
      <c r="A3677" t="s">
        <v>1257</v>
      </c>
      <c r="B3677" t="s">
        <v>85</v>
      </c>
      <c r="C3677" t="s">
        <v>355</v>
      </c>
      <c r="D3677" t="s">
        <v>1279</v>
      </c>
      <c r="E3677" t="s">
        <v>30</v>
      </c>
      <c r="F3677">
        <v>1613</v>
      </c>
      <c r="G3677">
        <v>5833</v>
      </c>
      <c r="H3677">
        <v>3.6162430254184748</v>
      </c>
      <c r="I3677" t="str">
        <f>VLOOKUP($B3677&amp;$E3677,'Employee List'!$A:$E,5,0)</f>
        <v>E-1160</v>
      </c>
    </row>
    <row r="3678" spans="1:9" x14ac:dyDescent="0.35">
      <c r="A3678" t="s">
        <v>1257</v>
      </c>
      <c r="B3678" t="s">
        <v>85</v>
      </c>
      <c r="C3678" t="s">
        <v>355</v>
      </c>
      <c r="D3678" t="s">
        <v>1279</v>
      </c>
      <c r="E3678" t="s">
        <v>31</v>
      </c>
      <c r="F3678">
        <v>4009</v>
      </c>
      <c r="G3678">
        <v>5846</v>
      </c>
      <c r="H3678">
        <v>1.4582190072337242</v>
      </c>
      <c r="I3678" t="str">
        <f>VLOOKUP($B3678&amp;$E3678,'Employee List'!$A:$E,5,0)</f>
        <v>E-1160</v>
      </c>
    </row>
    <row r="3679" spans="1:9" x14ac:dyDescent="0.35">
      <c r="A3679" t="s">
        <v>1257</v>
      </c>
      <c r="B3679" t="s">
        <v>85</v>
      </c>
      <c r="C3679" t="s">
        <v>355</v>
      </c>
      <c r="D3679" t="s">
        <v>1280</v>
      </c>
      <c r="E3679" t="s">
        <v>29</v>
      </c>
      <c r="F3679">
        <v>3128</v>
      </c>
      <c r="G3679">
        <v>1327</v>
      </c>
      <c r="H3679">
        <v>0.42423273657289001</v>
      </c>
      <c r="I3679" t="str">
        <f>VLOOKUP($B3679&amp;$E3679,'Employee List'!$A:$E,5,0)</f>
        <v>E-1160</v>
      </c>
    </row>
    <row r="3680" spans="1:9" x14ac:dyDescent="0.35">
      <c r="A3680" t="s">
        <v>1257</v>
      </c>
      <c r="B3680" t="s">
        <v>85</v>
      </c>
      <c r="C3680" t="s">
        <v>355</v>
      </c>
      <c r="D3680" t="s">
        <v>1280</v>
      </c>
      <c r="E3680" t="s">
        <v>30</v>
      </c>
      <c r="F3680">
        <v>3533</v>
      </c>
      <c r="G3680">
        <v>3566</v>
      </c>
      <c r="H3680">
        <v>1.0093405038211152</v>
      </c>
      <c r="I3680" t="str">
        <f>VLOOKUP($B3680&amp;$E3680,'Employee List'!$A:$E,5,0)</f>
        <v>E-1160</v>
      </c>
    </row>
    <row r="3681" spans="1:9" x14ac:dyDescent="0.35">
      <c r="A3681" t="s">
        <v>1257</v>
      </c>
      <c r="B3681" t="s">
        <v>85</v>
      </c>
      <c r="C3681" t="s">
        <v>355</v>
      </c>
      <c r="D3681" t="s">
        <v>1280</v>
      </c>
      <c r="E3681" t="s">
        <v>31</v>
      </c>
      <c r="F3681">
        <v>2064</v>
      </c>
      <c r="G3681">
        <v>5143</v>
      </c>
      <c r="H3681">
        <v>2.491763565891473</v>
      </c>
      <c r="I3681" t="str">
        <f>VLOOKUP($B3681&amp;$E3681,'Employee List'!$A:$E,5,0)</f>
        <v>E-1160</v>
      </c>
    </row>
    <row r="3682" spans="1:9" x14ac:dyDescent="0.35">
      <c r="A3682" t="s">
        <v>1257</v>
      </c>
      <c r="B3682" t="s">
        <v>85</v>
      </c>
      <c r="C3682" t="s">
        <v>355</v>
      </c>
      <c r="D3682" t="s">
        <v>1262</v>
      </c>
      <c r="E3682" t="s">
        <v>29</v>
      </c>
      <c r="F3682">
        <v>9193</v>
      </c>
      <c r="G3682">
        <v>9951</v>
      </c>
      <c r="H3682">
        <v>1.0824540411182422</v>
      </c>
      <c r="I3682" t="str">
        <f>VLOOKUP($B3682&amp;$E3682,'Employee List'!$A:$E,5,0)</f>
        <v>E-1160</v>
      </c>
    </row>
    <row r="3683" spans="1:9" x14ac:dyDescent="0.35">
      <c r="A3683" t="s">
        <v>1257</v>
      </c>
      <c r="B3683" t="s">
        <v>85</v>
      </c>
      <c r="C3683" t="s">
        <v>355</v>
      </c>
      <c r="D3683" t="s">
        <v>1262</v>
      </c>
      <c r="E3683" t="s">
        <v>30</v>
      </c>
      <c r="F3683">
        <v>6574</v>
      </c>
      <c r="G3683">
        <v>7641</v>
      </c>
      <c r="H3683">
        <v>1.1623060541527228</v>
      </c>
      <c r="I3683" t="str">
        <f>VLOOKUP($B3683&amp;$E3683,'Employee List'!$A:$E,5,0)</f>
        <v>E-1160</v>
      </c>
    </row>
    <row r="3684" spans="1:9" x14ac:dyDescent="0.35">
      <c r="A3684" t="s">
        <v>1257</v>
      </c>
      <c r="B3684" t="s">
        <v>85</v>
      </c>
      <c r="C3684" t="s">
        <v>355</v>
      </c>
      <c r="D3684" t="s">
        <v>1262</v>
      </c>
      <c r="E3684" t="s">
        <v>31</v>
      </c>
      <c r="F3684">
        <v>7836</v>
      </c>
      <c r="G3684">
        <v>10290</v>
      </c>
      <c r="H3684">
        <v>1.3131699846860643</v>
      </c>
      <c r="I3684" t="str">
        <f>VLOOKUP($B3684&amp;$E3684,'Employee List'!$A:$E,5,0)</f>
        <v>E-1160</v>
      </c>
    </row>
    <row r="3685" spans="1:9" x14ac:dyDescent="0.35">
      <c r="A3685" t="s">
        <v>1257</v>
      </c>
      <c r="B3685" t="s">
        <v>85</v>
      </c>
      <c r="C3685" t="s">
        <v>355</v>
      </c>
      <c r="D3685" t="s">
        <v>1281</v>
      </c>
      <c r="E3685" t="s">
        <v>29</v>
      </c>
      <c r="F3685">
        <v>4747</v>
      </c>
      <c r="G3685">
        <v>4324</v>
      </c>
      <c r="H3685">
        <v>0.91089108910891092</v>
      </c>
      <c r="I3685" t="str">
        <f>VLOOKUP($B3685&amp;$E3685,'Employee List'!$A:$E,5,0)</f>
        <v>E-1160</v>
      </c>
    </row>
    <row r="3686" spans="1:9" x14ac:dyDescent="0.35">
      <c r="A3686" t="s">
        <v>1257</v>
      </c>
      <c r="B3686" t="s">
        <v>85</v>
      </c>
      <c r="C3686" t="s">
        <v>355</v>
      </c>
      <c r="D3686" t="s">
        <v>1281</v>
      </c>
      <c r="E3686" t="s">
        <v>30</v>
      </c>
      <c r="F3686">
        <v>2040</v>
      </c>
      <c r="G3686">
        <v>1925</v>
      </c>
      <c r="H3686">
        <v>0.94362745098039214</v>
      </c>
      <c r="I3686" t="str">
        <f>VLOOKUP($B3686&amp;$E3686,'Employee List'!$A:$E,5,0)</f>
        <v>E-1160</v>
      </c>
    </row>
    <row r="3687" spans="1:9" x14ac:dyDescent="0.35">
      <c r="A3687" t="s">
        <v>1257</v>
      </c>
      <c r="B3687" t="s">
        <v>85</v>
      </c>
      <c r="C3687" t="s">
        <v>355</v>
      </c>
      <c r="D3687" t="s">
        <v>1281</v>
      </c>
      <c r="E3687" t="s">
        <v>31</v>
      </c>
      <c r="F3687">
        <v>5713</v>
      </c>
      <c r="G3687">
        <v>2102</v>
      </c>
      <c r="H3687">
        <v>0.36793278487659725</v>
      </c>
      <c r="I3687" t="str">
        <f>VLOOKUP($B3687&amp;$E3687,'Employee List'!$A:$E,5,0)</f>
        <v>E-1160</v>
      </c>
    </row>
    <row r="3688" spans="1:9" x14ac:dyDescent="0.35">
      <c r="A3688" t="s">
        <v>1257</v>
      </c>
      <c r="B3688" t="s">
        <v>86</v>
      </c>
      <c r="C3688" t="s">
        <v>355</v>
      </c>
      <c r="D3688" t="s">
        <v>1274</v>
      </c>
      <c r="E3688" t="s">
        <v>29</v>
      </c>
      <c r="F3688">
        <v>24922</v>
      </c>
      <c r="G3688">
        <v>35248</v>
      </c>
      <c r="H3688">
        <v>1.4143327180804108</v>
      </c>
      <c r="I3688" t="str">
        <f>VLOOKUP($B3688&amp;$E3688,'Employee List'!$A:$E,5,0)</f>
        <v>E-1161</v>
      </c>
    </row>
    <row r="3689" spans="1:9" x14ac:dyDescent="0.35">
      <c r="A3689" t="s">
        <v>1257</v>
      </c>
      <c r="B3689" t="s">
        <v>86</v>
      </c>
      <c r="C3689" t="s">
        <v>355</v>
      </c>
      <c r="D3689" t="s">
        <v>1274</v>
      </c>
      <c r="E3689" t="s">
        <v>30</v>
      </c>
      <c r="F3689">
        <v>27928</v>
      </c>
      <c r="G3689">
        <v>34829</v>
      </c>
      <c r="H3689">
        <v>1.247099684904039</v>
      </c>
      <c r="I3689" t="str">
        <f>VLOOKUP($B3689&amp;$E3689,'Employee List'!$A:$E,5,0)</f>
        <v>E-1161</v>
      </c>
    </row>
    <row r="3690" spans="1:9" x14ac:dyDescent="0.35">
      <c r="A3690" t="s">
        <v>1257</v>
      </c>
      <c r="B3690" t="s">
        <v>86</v>
      </c>
      <c r="C3690" t="s">
        <v>355</v>
      </c>
      <c r="D3690" t="s">
        <v>1274</v>
      </c>
      <c r="E3690" t="s">
        <v>31</v>
      </c>
      <c r="F3690">
        <v>28990</v>
      </c>
      <c r="G3690">
        <v>31209</v>
      </c>
      <c r="H3690">
        <v>1.0765436357364608</v>
      </c>
      <c r="I3690" t="str">
        <f>VLOOKUP($B3690&amp;$E3690,'Employee List'!$A:$E,5,0)</f>
        <v>E-1161</v>
      </c>
    </row>
    <row r="3691" spans="1:9" x14ac:dyDescent="0.35">
      <c r="A3691" t="s">
        <v>1257</v>
      </c>
      <c r="B3691" t="s">
        <v>86</v>
      </c>
      <c r="C3691" t="s">
        <v>355</v>
      </c>
      <c r="D3691" t="s">
        <v>1263</v>
      </c>
      <c r="E3691" t="s">
        <v>29</v>
      </c>
      <c r="F3691">
        <v>4839</v>
      </c>
      <c r="G3691">
        <v>4091</v>
      </c>
      <c r="H3691">
        <v>0.84542260797685476</v>
      </c>
      <c r="I3691" t="str">
        <f>VLOOKUP($B3691&amp;$E3691,'Employee List'!$A:$E,5,0)</f>
        <v>E-1161</v>
      </c>
    </row>
    <row r="3692" spans="1:9" x14ac:dyDescent="0.35">
      <c r="A3692" t="s">
        <v>1257</v>
      </c>
      <c r="B3692" t="s">
        <v>86</v>
      </c>
      <c r="C3692" t="s">
        <v>355</v>
      </c>
      <c r="D3692" t="s">
        <v>1263</v>
      </c>
      <c r="E3692" t="s">
        <v>30</v>
      </c>
      <c r="F3692">
        <v>3900</v>
      </c>
      <c r="G3692">
        <v>4680</v>
      </c>
      <c r="H3692">
        <v>1.2</v>
      </c>
      <c r="I3692" t="str">
        <f>VLOOKUP($B3692&amp;$E3692,'Employee List'!$A:$E,5,0)</f>
        <v>E-1161</v>
      </c>
    </row>
    <row r="3693" spans="1:9" x14ac:dyDescent="0.35">
      <c r="A3693" t="s">
        <v>1257</v>
      </c>
      <c r="B3693" t="s">
        <v>86</v>
      </c>
      <c r="C3693" t="s">
        <v>355</v>
      </c>
      <c r="D3693" t="s">
        <v>1263</v>
      </c>
      <c r="E3693" t="s">
        <v>31</v>
      </c>
      <c r="F3693">
        <v>4697</v>
      </c>
      <c r="G3693">
        <v>5076</v>
      </c>
      <c r="H3693">
        <v>1.0806898020012774</v>
      </c>
      <c r="I3693" t="str">
        <f>VLOOKUP($B3693&amp;$E3693,'Employee List'!$A:$E,5,0)</f>
        <v>E-1161</v>
      </c>
    </row>
    <row r="3694" spans="1:9" x14ac:dyDescent="0.35">
      <c r="A3694" t="s">
        <v>1257</v>
      </c>
      <c r="B3694" t="s">
        <v>86</v>
      </c>
      <c r="C3694" t="s">
        <v>355</v>
      </c>
      <c r="D3694" t="s">
        <v>1264</v>
      </c>
      <c r="E3694" t="s">
        <v>29</v>
      </c>
      <c r="F3694">
        <v>9905</v>
      </c>
      <c r="G3694">
        <v>1673</v>
      </c>
      <c r="H3694">
        <v>0.16890459363957597</v>
      </c>
      <c r="I3694" t="str">
        <f>VLOOKUP($B3694&amp;$E3694,'Employee List'!$A:$E,5,0)</f>
        <v>E-1161</v>
      </c>
    </row>
    <row r="3695" spans="1:9" x14ac:dyDescent="0.35">
      <c r="A3695" t="s">
        <v>1257</v>
      </c>
      <c r="B3695" t="s">
        <v>86</v>
      </c>
      <c r="C3695" t="s">
        <v>355</v>
      </c>
      <c r="D3695" t="s">
        <v>1264</v>
      </c>
      <c r="E3695" t="s">
        <v>30</v>
      </c>
      <c r="F3695">
        <v>10414</v>
      </c>
      <c r="G3695">
        <v>5571</v>
      </c>
      <c r="H3695">
        <v>0.53495294795467641</v>
      </c>
      <c r="I3695" t="str">
        <f>VLOOKUP($B3695&amp;$E3695,'Employee List'!$A:$E,5,0)</f>
        <v>E-1161</v>
      </c>
    </row>
    <row r="3696" spans="1:9" x14ac:dyDescent="0.35">
      <c r="A3696" t="s">
        <v>1257</v>
      </c>
      <c r="B3696" t="s">
        <v>86</v>
      </c>
      <c r="C3696" t="s">
        <v>355</v>
      </c>
      <c r="D3696" t="s">
        <v>1264</v>
      </c>
      <c r="E3696" t="s">
        <v>31</v>
      </c>
      <c r="F3696">
        <v>8837</v>
      </c>
      <c r="G3696">
        <v>1615</v>
      </c>
      <c r="H3696">
        <v>0.18275432839198824</v>
      </c>
      <c r="I3696" t="str">
        <f>VLOOKUP($B3696&amp;$E3696,'Employee List'!$A:$E,5,0)</f>
        <v>E-1161</v>
      </c>
    </row>
    <row r="3697" spans="1:9" x14ac:dyDescent="0.35">
      <c r="A3697" t="s">
        <v>1257</v>
      </c>
      <c r="B3697" t="s">
        <v>86</v>
      </c>
      <c r="C3697" t="s">
        <v>355</v>
      </c>
      <c r="D3697" t="s">
        <v>1265</v>
      </c>
      <c r="E3697" t="s">
        <v>29</v>
      </c>
      <c r="F3697">
        <v>10924</v>
      </c>
      <c r="G3697">
        <v>24820</v>
      </c>
      <c r="H3697">
        <v>2.2720615159282316</v>
      </c>
      <c r="I3697" t="str">
        <f>VLOOKUP($B3697&amp;$E3697,'Employee List'!$A:$E,5,0)</f>
        <v>E-1161</v>
      </c>
    </row>
    <row r="3698" spans="1:9" x14ac:dyDescent="0.35">
      <c r="A3698" t="s">
        <v>1257</v>
      </c>
      <c r="B3698" t="s">
        <v>86</v>
      </c>
      <c r="C3698" t="s">
        <v>355</v>
      </c>
      <c r="D3698" t="s">
        <v>1265</v>
      </c>
      <c r="E3698" t="s">
        <v>30</v>
      </c>
      <c r="F3698">
        <v>11623</v>
      </c>
      <c r="G3698">
        <v>18542</v>
      </c>
      <c r="H3698">
        <v>1.5952852103587714</v>
      </c>
      <c r="I3698" t="str">
        <f>VLOOKUP($B3698&amp;$E3698,'Employee List'!$A:$E,5,0)</f>
        <v>E-1161</v>
      </c>
    </row>
    <row r="3699" spans="1:9" x14ac:dyDescent="0.35">
      <c r="A3699" t="s">
        <v>1257</v>
      </c>
      <c r="B3699" t="s">
        <v>86</v>
      </c>
      <c r="C3699" t="s">
        <v>355</v>
      </c>
      <c r="D3699" t="s">
        <v>1265</v>
      </c>
      <c r="E3699" t="s">
        <v>31</v>
      </c>
      <c r="F3699">
        <v>13748</v>
      </c>
      <c r="G3699">
        <v>20065</v>
      </c>
      <c r="H3699">
        <v>1.4594850160023276</v>
      </c>
      <c r="I3699" t="str">
        <f>VLOOKUP($B3699&amp;$E3699,'Employee List'!$A:$E,5,0)</f>
        <v>E-1161</v>
      </c>
    </row>
    <row r="3700" spans="1:9" x14ac:dyDescent="0.35">
      <c r="A3700" t="s">
        <v>1257</v>
      </c>
      <c r="B3700" t="s">
        <v>86</v>
      </c>
      <c r="C3700" t="s">
        <v>355</v>
      </c>
      <c r="D3700" t="s">
        <v>1260</v>
      </c>
      <c r="E3700" t="s">
        <v>29</v>
      </c>
      <c r="F3700">
        <v>71089</v>
      </c>
      <c r="G3700">
        <v>168310</v>
      </c>
      <c r="H3700">
        <v>2.3675955492410923</v>
      </c>
      <c r="I3700" t="str">
        <f>VLOOKUP($B3700&amp;$E3700,'Employee List'!$A:$E,5,0)</f>
        <v>E-1161</v>
      </c>
    </row>
    <row r="3701" spans="1:9" x14ac:dyDescent="0.35">
      <c r="A3701" t="s">
        <v>1257</v>
      </c>
      <c r="B3701" t="s">
        <v>86</v>
      </c>
      <c r="C3701" t="s">
        <v>355</v>
      </c>
      <c r="D3701" t="s">
        <v>1260</v>
      </c>
      <c r="E3701" t="s">
        <v>30</v>
      </c>
      <c r="F3701">
        <v>74463</v>
      </c>
      <c r="G3701">
        <v>199049</v>
      </c>
      <c r="H3701">
        <v>2.673126250621114</v>
      </c>
      <c r="I3701" t="str">
        <f>VLOOKUP($B3701&amp;$E3701,'Employee List'!$A:$E,5,0)</f>
        <v>E-1161</v>
      </c>
    </row>
    <row r="3702" spans="1:9" x14ac:dyDescent="0.35">
      <c r="A3702" t="s">
        <v>1257</v>
      </c>
      <c r="B3702" t="s">
        <v>86</v>
      </c>
      <c r="C3702" t="s">
        <v>355</v>
      </c>
      <c r="D3702" t="s">
        <v>1260</v>
      </c>
      <c r="E3702" t="s">
        <v>31</v>
      </c>
      <c r="F3702">
        <v>84003</v>
      </c>
      <c r="G3702">
        <v>204510</v>
      </c>
      <c r="H3702">
        <v>2.4345559087175457</v>
      </c>
      <c r="I3702" t="str">
        <f>VLOOKUP($B3702&amp;$E3702,'Employee List'!$A:$E,5,0)</f>
        <v>E-1161</v>
      </c>
    </row>
    <row r="3703" spans="1:9" x14ac:dyDescent="0.35">
      <c r="A3703" t="s">
        <v>1257</v>
      </c>
      <c r="B3703" t="s">
        <v>86</v>
      </c>
      <c r="C3703" t="s">
        <v>355</v>
      </c>
      <c r="D3703" t="s">
        <v>1261</v>
      </c>
      <c r="E3703" t="s">
        <v>29</v>
      </c>
      <c r="F3703">
        <v>112860</v>
      </c>
      <c r="G3703">
        <v>129498</v>
      </c>
      <c r="H3703">
        <v>1.1474215842636895</v>
      </c>
      <c r="I3703" t="str">
        <f>VLOOKUP($B3703&amp;$E3703,'Employee List'!$A:$E,5,0)</f>
        <v>E-1161</v>
      </c>
    </row>
    <row r="3704" spans="1:9" x14ac:dyDescent="0.35">
      <c r="A3704" t="s">
        <v>1257</v>
      </c>
      <c r="B3704" t="s">
        <v>86</v>
      </c>
      <c r="C3704" t="s">
        <v>355</v>
      </c>
      <c r="D3704" t="s">
        <v>1261</v>
      </c>
      <c r="E3704" t="s">
        <v>30</v>
      </c>
      <c r="F3704">
        <v>119203</v>
      </c>
      <c r="G3704">
        <v>114861</v>
      </c>
      <c r="H3704">
        <v>0.96357474224641992</v>
      </c>
      <c r="I3704" t="str">
        <f>VLOOKUP($B3704&amp;$E3704,'Employee List'!$A:$E,5,0)</f>
        <v>E-1161</v>
      </c>
    </row>
    <row r="3705" spans="1:9" x14ac:dyDescent="0.35">
      <c r="A3705" t="s">
        <v>1257</v>
      </c>
      <c r="B3705" t="s">
        <v>86</v>
      </c>
      <c r="C3705" t="s">
        <v>355</v>
      </c>
      <c r="D3705" t="s">
        <v>1261</v>
      </c>
      <c r="E3705" t="s">
        <v>31</v>
      </c>
      <c r="F3705">
        <v>121033</v>
      </c>
      <c r="G3705">
        <v>103478</v>
      </c>
      <c r="H3705">
        <v>0.85495691257756146</v>
      </c>
      <c r="I3705" t="str">
        <f>VLOOKUP($B3705&amp;$E3705,'Employee List'!$A:$E,5,0)</f>
        <v>E-1161</v>
      </c>
    </row>
    <row r="3706" spans="1:9" x14ac:dyDescent="0.35">
      <c r="A3706" t="s">
        <v>1257</v>
      </c>
      <c r="B3706" t="s">
        <v>86</v>
      </c>
      <c r="C3706" t="s">
        <v>355</v>
      </c>
      <c r="D3706" t="s">
        <v>1266</v>
      </c>
      <c r="E3706" t="s">
        <v>29</v>
      </c>
      <c r="F3706">
        <v>103075</v>
      </c>
      <c r="G3706">
        <v>100708</v>
      </c>
      <c r="H3706">
        <v>0.97703613873393158</v>
      </c>
      <c r="I3706" t="str">
        <f>VLOOKUP($B3706&amp;$E3706,'Employee List'!$A:$E,5,0)</f>
        <v>E-1161</v>
      </c>
    </row>
    <row r="3707" spans="1:9" x14ac:dyDescent="0.35">
      <c r="A3707" t="s">
        <v>1257</v>
      </c>
      <c r="B3707" t="s">
        <v>86</v>
      </c>
      <c r="C3707" t="s">
        <v>355</v>
      </c>
      <c r="D3707" t="s">
        <v>1266</v>
      </c>
      <c r="E3707" t="s">
        <v>30</v>
      </c>
      <c r="F3707">
        <v>106507</v>
      </c>
      <c r="G3707">
        <v>105881</v>
      </c>
      <c r="H3707">
        <v>0.9941224520454055</v>
      </c>
      <c r="I3707" t="str">
        <f>VLOOKUP($B3707&amp;$E3707,'Employee List'!$A:$E,5,0)</f>
        <v>E-1161</v>
      </c>
    </row>
    <row r="3708" spans="1:9" x14ac:dyDescent="0.35">
      <c r="A3708" t="s">
        <v>1257</v>
      </c>
      <c r="B3708" t="s">
        <v>86</v>
      </c>
      <c r="C3708" t="s">
        <v>355</v>
      </c>
      <c r="D3708" t="s">
        <v>1266</v>
      </c>
      <c r="E3708" t="s">
        <v>31</v>
      </c>
      <c r="F3708">
        <v>107355</v>
      </c>
      <c r="G3708">
        <v>113689</v>
      </c>
      <c r="H3708">
        <v>1.0590005123189419</v>
      </c>
      <c r="I3708" t="str">
        <f>VLOOKUP($B3708&amp;$E3708,'Employee List'!$A:$E,5,0)</f>
        <v>E-1161</v>
      </c>
    </row>
    <row r="3709" spans="1:9" x14ac:dyDescent="0.35">
      <c r="A3709" t="s">
        <v>1257</v>
      </c>
      <c r="B3709" t="s">
        <v>86</v>
      </c>
      <c r="C3709" t="s">
        <v>355</v>
      </c>
      <c r="D3709" t="s">
        <v>1267</v>
      </c>
      <c r="E3709" t="s">
        <v>29</v>
      </c>
      <c r="F3709">
        <v>43061</v>
      </c>
      <c r="G3709">
        <v>48390</v>
      </c>
      <c r="H3709">
        <v>1.1237546736025639</v>
      </c>
      <c r="I3709" t="str">
        <f>VLOOKUP($B3709&amp;$E3709,'Employee List'!$A:$E,5,0)</f>
        <v>E-1161</v>
      </c>
    </row>
    <row r="3710" spans="1:9" x14ac:dyDescent="0.35">
      <c r="A3710" t="s">
        <v>1257</v>
      </c>
      <c r="B3710" t="s">
        <v>86</v>
      </c>
      <c r="C3710" t="s">
        <v>355</v>
      </c>
      <c r="D3710" t="s">
        <v>1267</v>
      </c>
      <c r="E3710" t="s">
        <v>30</v>
      </c>
      <c r="F3710">
        <v>40213</v>
      </c>
      <c r="G3710">
        <v>48373</v>
      </c>
      <c r="H3710">
        <v>1.2029194539079402</v>
      </c>
      <c r="I3710" t="str">
        <f>VLOOKUP($B3710&amp;$E3710,'Employee List'!$A:$E,5,0)</f>
        <v>E-1161</v>
      </c>
    </row>
    <row r="3711" spans="1:9" x14ac:dyDescent="0.35">
      <c r="A3711" t="s">
        <v>1257</v>
      </c>
      <c r="B3711" t="s">
        <v>86</v>
      </c>
      <c r="C3711" t="s">
        <v>355</v>
      </c>
      <c r="D3711" t="s">
        <v>1267</v>
      </c>
      <c r="E3711" t="s">
        <v>31</v>
      </c>
      <c r="F3711">
        <v>39707</v>
      </c>
      <c r="G3711">
        <v>64430</v>
      </c>
      <c r="H3711">
        <v>1.6226358072883875</v>
      </c>
      <c r="I3711" t="str">
        <f>VLOOKUP($B3711&amp;$E3711,'Employee List'!$A:$E,5,0)</f>
        <v>E-1161</v>
      </c>
    </row>
    <row r="3712" spans="1:9" x14ac:dyDescent="0.35">
      <c r="A3712" t="s">
        <v>1257</v>
      </c>
      <c r="B3712" t="s">
        <v>86</v>
      </c>
      <c r="C3712" t="s">
        <v>355</v>
      </c>
      <c r="D3712" t="s">
        <v>1268</v>
      </c>
      <c r="E3712" t="s">
        <v>29</v>
      </c>
      <c r="F3712">
        <v>14185</v>
      </c>
      <c r="G3712">
        <v>4039</v>
      </c>
      <c r="H3712">
        <v>0.28473739866055692</v>
      </c>
      <c r="I3712" t="str">
        <f>VLOOKUP($B3712&amp;$E3712,'Employee List'!$A:$E,5,0)</f>
        <v>E-1161</v>
      </c>
    </row>
    <row r="3713" spans="1:9" x14ac:dyDescent="0.35">
      <c r="A3713" t="s">
        <v>1257</v>
      </c>
      <c r="B3713" t="s">
        <v>86</v>
      </c>
      <c r="C3713" t="s">
        <v>355</v>
      </c>
      <c r="D3713" t="s">
        <v>1268</v>
      </c>
      <c r="E3713" t="s">
        <v>30</v>
      </c>
      <c r="F3713">
        <v>11981</v>
      </c>
      <c r="G3713">
        <v>8859</v>
      </c>
      <c r="H3713">
        <v>0.73942074952007342</v>
      </c>
      <c r="I3713" t="str">
        <f>VLOOKUP($B3713&amp;$E3713,'Employee List'!$A:$E,5,0)</f>
        <v>E-1161</v>
      </c>
    </row>
    <row r="3714" spans="1:9" x14ac:dyDescent="0.35">
      <c r="A3714" t="s">
        <v>1257</v>
      </c>
      <c r="B3714" t="s">
        <v>86</v>
      </c>
      <c r="C3714" t="s">
        <v>355</v>
      </c>
      <c r="D3714" t="s">
        <v>1268</v>
      </c>
      <c r="E3714" t="s">
        <v>31</v>
      </c>
      <c r="F3714">
        <v>11552</v>
      </c>
      <c r="G3714">
        <v>12954</v>
      </c>
      <c r="H3714">
        <v>1.1213642659279779</v>
      </c>
      <c r="I3714" t="str">
        <f>VLOOKUP($B3714&amp;$E3714,'Employee List'!$A:$E,5,0)</f>
        <v>E-1161</v>
      </c>
    </row>
    <row r="3715" spans="1:9" x14ac:dyDescent="0.35">
      <c r="A3715" t="s">
        <v>1257</v>
      </c>
      <c r="B3715" t="s">
        <v>86</v>
      </c>
      <c r="C3715" t="s">
        <v>355</v>
      </c>
      <c r="D3715" t="s">
        <v>1269</v>
      </c>
      <c r="E3715" t="s">
        <v>29</v>
      </c>
      <c r="F3715">
        <v>28669</v>
      </c>
      <c r="G3715">
        <v>69517</v>
      </c>
      <c r="H3715">
        <v>2.4248142593044753</v>
      </c>
      <c r="I3715" t="str">
        <f>VLOOKUP($B3715&amp;$E3715,'Employee List'!$A:$E,5,0)</f>
        <v>E-1161</v>
      </c>
    </row>
    <row r="3716" spans="1:9" x14ac:dyDescent="0.35">
      <c r="A3716" t="s">
        <v>1257</v>
      </c>
      <c r="B3716" t="s">
        <v>86</v>
      </c>
      <c r="C3716" t="s">
        <v>355</v>
      </c>
      <c r="D3716" t="s">
        <v>1269</v>
      </c>
      <c r="E3716" t="s">
        <v>30</v>
      </c>
      <c r="F3716">
        <v>29176</v>
      </c>
      <c r="G3716">
        <v>45743</v>
      </c>
      <c r="H3716">
        <v>1.5678297230600493</v>
      </c>
      <c r="I3716" t="str">
        <f>VLOOKUP($B3716&amp;$E3716,'Employee List'!$A:$E,5,0)</f>
        <v>E-1161</v>
      </c>
    </row>
    <row r="3717" spans="1:9" x14ac:dyDescent="0.35">
      <c r="A3717" t="s">
        <v>1257</v>
      </c>
      <c r="B3717" t="s">
        <v>86</v>
      </c>
      <c r="C3717" t="s">
        <v>355</v>
      </c>
      <c r="D3717" t="s">
        <v>1269</v>
      </c>
      <c r="E3717" t="s">
        <v>31</v>
      </c>
      <c r="F3717">
        <v>22576</v>
      </c>
      <c r="G3717">
        <v>37562</v>
      </c>
      <c r="H3717">
        <v>1.6638022678951099</v>
      </c>
      <c r="I3717" t="str">
        <f>VLOOKUP($B3717&amp;$E3717,'Employee List'!$A:$E,5,0)</f>
        <v>E-1161</v>
      </c>
    </row>
    <row r="3718" spans="1:9" x14ac:dyDescent="0.35">
      <c r="A3718" t="s">
        <v>1257</v>
      </c>
      <c r="B3718" t="s">
        <v>86</v>
      </c>
      <c r="C3718" t="s">
        <v>355</v>
      </c>
      <c r="D3718" t="s">
        <v>1270</v>
      </c>
      <c r="E3718" t="s">
        <v>29</v>
      </c>
      <c r="F3718">
        <v>4447</v>
      </c>
      <c r="G3718">
        <v>5494</v>
      </c>
      <c r="H3718">
        <v>1.235439622217225</v>
      </c>
      <c r="I3718" t="str">
        <f>VLOOKUP($B3718&amp;$E3718,'Employee List'!$A:$E,5,0)</f>
        <v>E-1161</v>
      </c>
    </row>
    <row r="3719" spans="1:9" x14ac:dyDescent="0.35">
      <c r="A3719" t="s">
        <v>1257</v>
      </c>
      <c r="B3719" t="s">
        <v>86</v>
      </c>
      <c r="C3719" t="s">
        <v>355</v>
      </c>
      <c r="D3719" t="s">
        <v>1270</v>
      </c>
      <c r="E3719" t="s">
        <v>30</v>
      </c>
      <c r="F3719">
        <v>7676</v>
      </c>
      <c r="G3719">
        <v>3488</v>
      </c>
      <c r="H3719">
        <v>0.45440333507034913</v>
      </c>
      <c r="I3719" t="str">
        <f>VLOOKUP($B3719&amp;$E3719,'Employee List'!$A:$E,5,0)</f>
        <v>E-1161</v>
      </c>
    </row>
    <row r="3720" spans="1:9" x14ac:dyDescent="0.35">
      <c r="A3720" t="s">
        <v>1257</v>
      </c>
      <c r="B3720" t="s">
        <v>86</v>
      </c>
      <c r="C3720" t="s">
        <v>355</v>
      </c>
      <c r="D3720" t="s">
        <v>1270</v>
      </c>
      <c r="E3720" t="s">
        <v>31</v>
      </c>
      <c r="F3720">
        <v>7304</v>
      </c>
      <c r="G3720">
        <v>4759</v>
      </c>
      <c r="H3720">
        <v>0.65156078860898137</v>
      </c>
      <c r="I3720" t="str">
        <f>VLOOKUP($B3720&amp;$E3720,'Employee List'!$A:$E,5,0)</f>
        <v>E-1161</v>
      </c>
    </row>
    <row r="3721" spans="1:9" x14ac:dyDescent="0.35">
      <c r="A3721" t="s">
        <v>1257</v>
      </c>
      <c r="B3721" t="s">
        <v>86</v>
      </c>
      <c r="C3721" t="s">
        <v>355</v>
      </c>
      <c r="D3721" t="s">
        <v>1271</v>
      </c>
      <c r="E3721" t="s">
        <v>29</v>
      </c>
      <c r="F3721">
        <v>12643</v>
      </c>
      <c r="G3721">
        <v>10606</v>
      </c>
      <c r="H3721">
        <v>0.83888317646128296</v>
      </c>
      <c r="I3721" t="str">
        <f>VLOOKUP($B3721&amp;$E3721,'Employee List'!$A:$E,5,0)</f>
        <v>E-1161</v>
      </c>
    </row>
    <row r="3722" spans="1:9" x14ac:dyDescent="0.35">
      <c r="A3722" t="s">
        <v>1257</v>
      </c>
      <c r="B3722" t="s">
        <v>86</v>
      </c>
      <c r="C3722" t="s">
        <v>355</v>
      </c>
      <c r="D3722" t="s">
        <v>1271</v>
      </c>
      <c r="E3722" t="s">
        <v>30</v>
      </c>
      <c r="F3722">
        <v>10636</v>
      </c>
      <c r="G3722">
        <v>19565</v>
      </c>
      <c r="H3722">
        <v>1.8395073335840542</v>
      </c>
      <c r="I3722" t="str">
        <f>VLOOKUP($B3722&amp;$E3722,'Employee List'!$A:$E,5,0)</f>
        <v>E-1161</v>
      </c>
    </row>
    <row r="3723" spans="1:9" x14ac:dyDescent="0.35">
      <c r="A3723" t="s">
        <v>1257</v>
      </c>
      <c r="B3723" t="s">
        <v>86</v>
      </c>
      <c r="C3723" t="s">
        <v>355</v>
      </c>
      <c r="D3723" t="s">
        <v>1271</v>
      </c>
      <c r="E3723" t="s">
        <v>31</v>
      </c>
      <c r="F3723">
        <v>11078</v>
      </c>
      <c r="G3723">
        <v>18339</v>
      </c>
      <c r="H3723">
        <v>1.6554432207979779</v>
      </c>
      <c r="I3723" t="str">
        <f>VLOOKUP($B3723&amp;$E3723,'Employee List'!$A:$E,5,0)</f>
        <v>E-1161</v>
      </c>
    </row>
    <row r="3724" spans="1:9" x14ac:dyDescent="0.35">
      <c r="A3724" t="s">
        <v>1257</v>
      </c>
      <c r="B3724" t="s">
        <v>86</v>
      </c>
      <c r="C3724" t="s">
        <v>355</v>
      </c>
      <c r="D3724" t="s">
        <v>1258</v>
      </c>
      <c r="E3724" t="s">
        <v>29</v>
      </c>
      <c r="F3724">
        <v>183564</v>
      </c>
      <c r="G3724">
        <v>156244</v>
      </c>
      <c r="H3724">
        <v>0.85116907454620727</v>
      </c>
      <c r="I3724" t="str">
        <f>VLOOKUP($B3724&amp;$E3724,'Employee List'!$A:$E,5,0)</f>
        <v>E-1161</v>
      </c>
    </row>
    <row r="3725" spans="1:9" x14ac:dyDescent="0.35">
      <c r="A3725" t="s">
        <v>1257</v>
      </c>
      <c r="B3725" t="s">
        <v>86</v>
      </c>
      <c r="C3725" t="s">
        <v>355</v>
      </c>
      <c r="D3725" t="s">
        <v>1258</v>
      </c>
      <c r="E3725" t="s">
        <v>30</v>
      </c>
      <c r="F3725">
        <v>178864</v>
      </c>
      <c r="G3725">
        <v>136826</v>
      </c>
      <c r="H3725">
        <v>0.76497226943375973</v>
      </c>
      <c r="I3725" t="str">
        <f>VLOOKUP($B3725&amp;$E3725,'Employee List'!$A:$E,5,0)</f>
        <v>E-1161</v>
      </c>
    </row>
    <row r="3726" spans="1:9" x14ac:dyDescent="0.35">
      <c r="A3726" t="s">
        <v>1257</v>
      </c>
      <c r="B3726" t="s">
        <v>86</v>
      </c>
      <c r="C3726" t="s">
        <v>355</v>
      </c>
      <c r="D3726" t="s">
        <v>1258</v>
      </c>
      <c r="E3726" t="s">
        <v>31</v>
      </c>
      <c r="F3726">
        <v>170952</v>
      </c>
      <c r="G3726">
        <v>156425</v>
      </c>
      <c r="H3726">
        <v>0.91502293041321536</v>
      </c>
      <c r="I3726" t="str">
        <f>VLOOKUP($B3726&amp;$E3726,'Employee List'!$A:$E,5,0)</f>
        <v>E-1161</v>
      </c>
    </row>
    <row r="3727" spans="1:9" x14ac:dyDescent="0.35">
      <c r="A3727" t="s">
        <v>1257</v>
      </c>
      <c r="B3727" t="s">
        <v>86</v>
      </c>
      <c r="C3727" t="s">
        <v>355</v>
      </c>
      <c r="D3727" t="s">
        <v>1272</v>
      </c>
      <c r="E3727" t="s">
        <v>29</v>
      </c>
      <c r="F3727">
        <v>17993</v>
      </c>
      <c r="G3727">
        <v>7338</v>
      </c>
      <c r="H3727">
        <v>0.40782526538098152</v>
      </c>
      <c r="I3727" t="str">
        <f>VLOOKUP($B3727&amp;$E3727,'Employee List'!$A:$E,5,0)</f>
        <v>E-1161</v>
      </c>
    </row>
    <row r="3728" spans="1:9" x14ac:dyDescent="0.35">
      <c r="A3728" t="s">
        <v>1257</v>
      </c>
      <c r="B3728" t="s">
        <v>86</v>
      </c>
      <c r="C3728" t="s">
        <v>355</v>
      </c>
      <c r="D3728" t="s">
        <v>1272</v>
      </c>
      <c r="E3728" t="s">
        <v>30</v>
      </c>
      <c r="F3728">
        <v>20526</v>
      </c>
      <c r="G3728">
        <v>10379</v>
      </c>
      <c r="H3728">
        <v>0.5056513689954204</v>
      </c>
      <c r="I3728" t="str">
        <f>VLOOKUP($B3728&amp;$E3728,'Employee List'!$A:$E,5,0)</f>
        <v>E-1161</v>
      </c>
    </row>
    <row r="3729" spans="1:9" x14ac:dyDescent="0.35">
      <c r="A3729" t="s">
        <v>1257</v>
      </c>
      <c r="B3729" t="s">
        <v>86</v>
      </c>
      <c r="C3729" t="s">
        <v>355</v>
      </c>
      <c r="D3729" t="s">
        <v>1272</v>
      </c>
      <c r="E3729" t="s">
        <v>31</v>
      </c>
      <c r="F3729">
        <v>22121</v>
      </c>
      <c r="G3729">
        <v>13675</v>
      </c>
      <c r="H3729">
        <v>0.61819085936440488</v>
      </c>
      <c r="I3729" t="str">
        <f>VLOOKUP($B3729&amp;$E3729,'Employee List'!$A:$E,5,0)</f>
        <v>E-1161</v>
      </c>
    </row>
    <row r="3730" spans="1:9" x14ac:dyDescent="0.35">
      <c r="A3730" t="s">
        <v>1257</v>
      </c>
      <c r="B3730" t="s">
        <v>86</v>
      </c>
      <c r="C3730" t="s">
        <v>355</v>
      </c>
      <c r="D3730" t="s">
        <v>1259</v>
      </c>
      <c r="E3730" t="s">
        <v>29</v>
      </c>
      <c r="F3730">
        <v>56481</v>
      </c>
      <c r="G3730">
        <v>48270</v>
      </c>
      <c r="H3730">
        <v>0.85462367875922873</v>
      </c>
      <c r="I3730" t="str">
        <f>VLOOKUP($B3730&amp;$E3730,'Employee List'!$A:$E,5,0)</f>
        <v>E-1161</v>
      </c>
    </row>
    <row r="3731" spans="1:9" x14ac:dyDescent="0.35">
      <c r="A3731" t="s">
        <v>1257</v>
      </c>
      <c r="B3731" t="s">
        <v>86</v>
      </c>
      <c r="C3731" t="s">
        <v>355</v>
      </c>
      <c r="D3731" t="s">
        <v>1259</v>
      </c>
      <c r="E3731" t="s">
        <v>30</v>
      </c>
      <c r="F3731">
        <v>56953</v>
      </c>
      <c r="G3731">
        <v>53744</v>
      </c>
      <c r="H3731">
        <v>0.94365529471669618</v>
      </c>
      <c r="I3731" t="str">
        <f>VLOOKUP($B3731&amp;$E3731,'Employee List'!$A:$E,5,0)</f>
        <v>E-1161</v>
      </c>
    </row>
    <row r="3732" spans="1:9" x14ac:dyDescent="0.35">
      <c r="A3732" t="s">
        <v>1257</v>
      </c>
      <c r="B3732" t="s">
        <v>86</v>
      </c>
      <c r="C3732" t="s">
        <v>355</v>
      </c>
      <c r="D3732" t="s">
        <v>1259</v>
      </c>
      <c r="E3732" t="s">
        <v>31</v>
      </c>
      <c r="F3732">
        <v>56842</v>
      </c>
      <c r="G3732">
        <v>56746</v>
      </c>
      <c r="H3732">
        <v>0.99831110798353329</v>
      </c>
      <c r="I3732" t="str">
        <f>VLOOKUP($B3732&amp;$E3732,'Employee List'!$A:$E,5,0)</f>
        <v>E-1161</v>
      </c>
    </row>
    <row r="3733" spans="1:9" x14ac:dyDescent="0.35">
      <c r="A3733" t="s">
        <v>1257</v>
      </c>
      <c r="B3733" t="s">
        <v>86</v>
      </c>
      <c r="C3733" t="s">
        <v>355</v>
      </c>
      <c r="D3733" t="s">
        <v>1273</v>
      </c>
      <c r="E3733" t="s">
        <v>29</v>
      </c>
      <c r="F3733">
        <v>22120</v>
      </c>
      <c r="G3733">
        <v>20650</v>
      </c>
      <c r="H3733">
        <v>0.93354430379746833</v>
      </c>
      <c r="I3733" t="str">
        <f>VLOOKUP($B3733&amp;$E3733,'Employee List'!$A:$E,5,0)</f>
        <v>E-1161</v>
      </c>
    </row>
    <row r="3734" spans="1:9" x14ac:dyDescent="0.35">
      <c r="A3734" t="s">
        <v>1257</v>
      </c>
      <c r="B3734" t="s">
        <v>86</v>
      </c>
      <c r="C3734" t="s">
        <v>355</v>
      </c>
      <c r="D3734" t="s">
        <v>1273</v>
      </c>
      <c r="E3734" t="s">
        <v>30</v>
      </c>
      <c r="F3734">
        <v>22923</v>
      </c>
      <c r="G3734">
        <v>19054</v>
      </c>
      <c r="H3734">
        <v>0.83121755442132361</v>
      </c>
      <c r="I3734" t="str">
        <f>VLOOKUP($B3734&amp;$E3734,'Employee List'!$A:$E,5,0)</f>
        <v>E-1161</v>
      </c>
    </row>
    <row r="3735" spans="1:9" x14ac:dyDescent="0.35">
      <c r="A3735" t="s">
        <v>1257</v>
      </c>
      <c r="B3735" t="s">
        <v>86</v>
      </c>
      <c r="C3735" t="s">
        <v>355</v>
      </c>
      <c r="D3735" t="s">
        <v>1273</v>
      </c>
      <c r="E3735" t="s">
        <v>31</v>
      </c>
      <c r="F3735">
        <v>22997</v>
      </c>
      <c r="G3735">
        <v>9297</v>
      </c>
      <c r="H3735">
        <v>0.40427012218985087</v>
      </c>
      <c r="I3735" t="str">
        <f>VLOOKUP($B3735&amp;$E3735,'Employee List'!$A:$E,5,0)</f>
        <v>E-1161</v>
      </c>
    </row>
    <row r="3736" spans="1:9" x14ac:dyDescent="0.35">
      <c r="A3736" t="s">
        <v>1257</v>
      </c>
      <c r="B3736" t="s">
        <v>86</v>
      </c>
      <c r="C3736" t="s">
        <v>355</v>
      </c>
      <c r="D3736" t="s">
        <v>1275</v>
      </c>
      <c r="E3736" t="s">
        <v>29</v>
      </c>
      <c r="F3736">
        <v>2875</v>
      </c>
      <c r="G3736">
        <v>3282</v>
      </c>
      <c r="H3736">
        <v>1.1415652173913045</v>
      </c>
      <c r="I3736" t="str">
        <f>VLOOKUP($B3736&amp;$E3736,'Employee List'!$A:$E,5,0)</f>
        <v>E-1161</v>
      </c>
    </row>
    <row r="3737" spans="1:9" x14ac:dyDescent="0.35">
      <c r="A3737" t="s">
        <v>1257</v>
      </c>
      <c r="B3737" t="s">
        <v>86</v>
      </c>
      <c r="C3737" t="s">
        <v>355</v>
      </c>
      <c r="D3737" t="s">
        <v>1275</v>
      </c>
      <c r="E3737" t="s">
        <v>30</v>
      </c>
      <c r="F3737">
        <v>3127</v>
      </c>
      <c r="G3737">
        <v>5485</v>
      </c>
      <c r="H3737">
        <v>1.754077390470099</v>
      </c>
      <c r="I3737" t="str">
        <f>VLOOKUP($B3737&amp;$E3737,'Employee List'!$A:$E,5,0)</f>
        <v>E-1161</v>
      </c>
    </row>
    <row r="3738" spans="1:9" x14ac:dyDescent="0.35">
      <c r="A3738" t="s">
        <v>1257</v>
      </c>
      <c r="B3738" t="s">
        <v>86</v>
      </c>
      <c r="C3738" t="s">
        <v>355</v>
      </c>
      <c r="D3738" t="s">
        <v>1275</v>
      </c>
      <c r="E3738" t="s">
        <v>31</v>
      </c>
      <c r="F3738">
        <v>1389</v>
      </c>
      <c r="G3738">
        <v>2319</v>
      </c>
      <c r="H3738">
        <v>1.6695464362850971</v>
      </c>
      <c r="I3738" t="str">
        <f>VLOOKUP($B3738&amp;$E3738,'Employee List'!$A:$E,5,0)</f>
        <v>E-1161</v>
      </c>
    </row>
    <row r="3739" spans="1:9" x14ac:dyDescent="0.35">
      <c r="A3739" t="s">
        <v>1257</v>
      </c>
      <c r="B3739" t="s">
        <v>86</v>
      </c>
      <c r="C3739" t="s">
        <v>355</v>
      </c>
      <c r="D3739" t="s">
        <v>1276</v>
      </c>
      <c r="E3739" t="s">
        <v>29</v>
      </c>
      <c r="F3739">
        <v>8889</v>
      </c>
      <c r="G3739">
        <v>6958</v>
      </c>
      <c r="H3739">
        <v>0.78276521543480704</v>
      </c>
      <c r="I3739" t="str">
        <f>VLOOKUP($B3739&amp;$E3739,'Employee List'!$A:$E,5,0)</f>
        <v>E-1161</v>
      </c>
    </row>
    <row r="3740" spans="1:9" x14ac:dyDescent="0.35">
      <c r="A3740" t="s">
        <v>1257</v>
      </c>
      <c r="B3740" t="s">
        <v>86</v>
      </c>
      <c r="C3740" t="s">
        <v>355</v>
      </c>
      <c r="D3740" t="s">
        <v>1276</v>
      </c>
      <c r="E3740" t="s">
        <v>30</v>
      </c>
      <c r="F3740">
        <v>10144</v>
      </c>
      <c r="G3740">
        <v>7448</v>
      </c>
      <c r="H3740">
        <v>0.73422712933753942</v>
      </c>
      <c r="I3740" t="str">
        <f>VLOOKUP($B3740&amp;$E3740,'Employee List'!$A:$E,5,0)</f>
        <v>E-1161</v>
      </c>
    </row>
    <row r="3741" spans="1:9" x14ac:dyDescent="0.35">
      <c r="A3741" t="s">
        <v>1257</v>
      </c>
      <c r="B3741" t="s">
        <v>86</v>
      </c>
      <c r="C3741" t="s">
        <v>355</v>
      </c>
      <c r="D3741" t="s">
        <v>1276</v>
      </c>
      <c r="E3741" t="s">
        <v>31</v>
      </c>
      <c r="F3741">
        <v>9880</v>
      </c>
      <c r="G3741">
        <v>3727</v>
      </c>
      <c r="H3741">
        <v>0.37722672064777329</v>
      </c>
      <c r="I3741" t="str">
        <f>VLOOKUP($B3741&amp;$E3741,'Employee List'!$A:$E,5,0)</f>
        <v>E-1161</v>
      </c>
    </row>
    <row r="3742" spans="1:9" x14ac:dyDescent="0.35">
      <c r="A3742" t="s">
        <v>1257</v>
      </c>
      <c r="B3742" t="s">
        <v>86</v>
      </c>
      <c r="C3742" t="s">
        <v>355</v>
      </c>
      <c r="D3742" t="s">
        <v>1277</v>
      </c>
      <c r="E3742" t="s">
        <v>29</v>
      </c>
      <c r="F3742">
        <v>12331</v>
      </c>
      <c r="G3742">
        <v>4820</v>
      </c>
      <c r="H3742">
        <v>0.39088476198199662</v>
      </c>
      <c r="I3742" t="str">
        <f>VLOOKUP($B3742&amp;$E3742,'Employee List'!$A:$E,5,0)</f>
        <v>E-1161</v>
      </c>
    </row>
    <row r="3743" spans="1:9" x14ac:dyDescent="0.35">
      <c r="A3743" t="s">
        <v>1257</v>
      </c>
      <c r="B3743" t="s">
        <v>86</v>
      </c>
      <c r="C3743" t="s">
        <v>355</v>
      </c>
      <c r="D3743" t="s">
        <v>1277</v>
      </c>
      <c r="E3743" t="s">
        <v>30</v>
      </c>
      <c r="F3743">
        <v>12405</v>
      </c>
      <c r="G3743">
        <v>3238</v>
      </c>
      <c r="H3743">
        <v>0.26102378073357518</v>
      </c>
      <c r="I3743" t="str">
        <f>VLOOKUP($B3743&amp;$E3743,'Employee List'!$A:$E,5,0)</f>
        <v>E-1161</v>
      </c>
    </row>
    <row r="3744" spans="1:9" x14ac:dyDescent="0.35">
      <c r="A3744" t="s">
        <v>1257</v>
      </c>
      <c r="B3744" t="s">
        <v>86</v>
      </c>
      <c r="C3744" t="s">
        <v>355</v>
      </c>
      <c r="D3744" t="s">
        <v>1277</v>
      </c>
      <c r="E3744" t="s">
        <v>31</v>
      </c>
      <c r="F3744">
        <v>12265</v>
      </c>
      <c r="G3744">
        <v>3752</v>
      </c>
      <c r="H3744">
        <v>0.30591112922951486</v>
      </c>
      <c r="I3744" t="str">
        <f>VLOOKUP($B3744&amp;$E3744,'Employee List'!$A:$E,5,0)</f>
        <v>E-1161</v>
      </c>
    </row>
    <row r="3745" spans="1:9" x14ac:dyDescent="0.35">
      <c r="A3745" t="s">
        <v>1257</v>
      </c>
      <c r="B3745" t="s">
        <v>86</v>
      </c>
      <c r="C3745" t="s">
        <v>355</v>
      </c>
      <c r="D3745" t="s">
        <v>1278</v>
      </c>
      <c r="E3745" t="s">
        <v>29</v>
      </c>
      <c r="F3745">
        <v>14493</v>
      </c>
      <c r="G3745">
        <v>11484</v>
      </c>
      <c r="H3745">
        <v>0.7923825294969985</v>
      </c>
      <c r="I3745" t="str">
        <f>VLOOKUP($B3745&amp;$E3745,'Employee List'!$A:$E,5,0)</f>
        <v>E-1161</v>
      </c>
    </row>
    <row r="3746" spans="1:9" x14ac:dyDescent="0.35">
      <c r="A3746" t="s">
        <v>1257</v>
      </c>
      <c r="B3746" t="s">
        <v>86</v>
      </c>
      <c r="C3746" t="s">
        <v>355</v>
      </c>
      <c r="D3746" t="s">
        <v>1278</v>
      </c>
      <c r="E3746" t="s">
        <v>30</v>
      </c>
      <c r="F3746">
        <v>13432</v>
      </c>
      <c r="G3746">
        <v>6131</v>
      </c>
      <c r="H3746">
        <v>0.45644729005360335</v>
      </c>
      <c r="I3746" t="str">
        <f>VLOOKUP($B3746&amp;$E3746,'Employee List'!$A:$E,5,0)</f>
        <v>E-1161</v>
      </c>
    </row>
    <row r="3747" spans="1:9" x14ac:dyDescent="0.35">
      <c r="A3747" t="s">
        <v>1257</v>
      </c>
      <c r="B3747" t="s">
        <v>86</v>
      </c>
      <c r="C3747" t="s">
        <v>355</v>
      </c>
      <c r="D3747" t="s">
        <v>1278</v>
      </c>
      <c r="E3747" t="s">
        <v>31</v>
      </c>
      <c r="F3747">
        <v>14542</v>
      </c>
      <c r="G3747">
        <v>8130</v>
      </c>
      <c r="H3747">
        <v>0.55907027919130792</v>
      </c>
      <c r="I3747" t="str">
        <f>VLOOKUP($B3747&amp;$E3747,'Employee List'!$A:$E,5,0)</f>
        <v>E-1161</v>
      </c>
    </row>
    <row r="3748" spans="1:9" x14ac:dyDescent="0.35">
      <c r="A3748" t="s">
        <v>1257</v>
      </c>
      <c r="B3748" t="s">
        <v>86</v>
      </c>
      <c r="C3748" t="s">
        <v>355</v>
      </c>
      <c r="D3748" t="s">
        <v>1279</v>
      </c>
      <c r="E3748" t="s">
        <v>29</v>
      </c>
      <c r="F3748">
        <v>1746</v>
      </c>
      <c r="G3748">
        <v>2454</v>
      </c>
      <c r="H3748">
        <v>1.4054982817869415</v>
      </c>
      <c r="I3748" t="str">
        <f>VLOOKUP($B3748&amp;$E3748,'Employee List'!$A:$E,5,0)</f>
        <v>E-1161</v>
      </c>
    </row>
    <row r="3749" spans="1:9" x14ac:dyDescent="0.35">
      <c r="A3749" t="s">
        <v>1257</v>
      </c>
      <c r="B3749" t="s">
        <v>86</v>
      </c>
      <c r="C3749" t="s">
        <v>355</v>
      </c>
      <c r="D3749" t="s">
        <v>1279</v>
      </c>
      <c r="E3749" t="s">
        <v>30</v>
      </c>
      <c r="F3749">
        <v>1671</v>
      </c>
      <c r="G3749">
        <v>5975</v>
      </c>
      <c r="H3749">
        <v>3.5757031717534411</v>
      </c>
      <c r="I3749" t="str">
        <f>VLOOKUP($B3749&amp;$E3749,'Employee List'!$A:$E,5,0)</f>
        <v>E-1161</v>
      </c>
    </row>
    <row r="3750" spans="1:9" x14ac:dyDescent="0.35">
      <c r="A3750" t="s">
        <v>1257</v>
      </c>
      <c r="B3750" t="s">
        <v>86</v>
      </c>
      <c r="C3750" t="s">
        <v>355</v>
      </c>
      <c r="D3750" t="s">
        <v>1279</v>
      </c>
      <c r="E3750" t="s">
        <v>31</v>
      </c>
      <c r="F3750">
        <v>2040</v>
      </c>
      <c r="G3750">
        <v>3783</v>
      </c>
      <c r="H3750">
        <v>1.8544117647058824</v>
      </c>
      <c r="I3750" t="str">
        <f>VLOOKUP($B3750&amp;$E3750,'Employee List'!$A:$E,5,0)</f>
        <v>E-1161</v>
      </c>
    </row>
    <row r="3751" spans="1:9" x14ac:dyDescent="0.35">
      <c r="A3751" t="s">
        <v>1257</v>
      </c>
      <c r="B3751" t="s">
        <v>86</v>
      </c>
      <c r="C3751" t="s">
        <v>355</v>
      </c>
      <c r="D3751" t="s">
        <v>1280</v>
      </c>
      <c r="E3751" t="s">
        <v>29</v>
      </c>
      <c r="F3751">
        <v>4757</v>
      </c>
      <c r="G3751">
        <v>5627</v>
      </c>
      <c r="H3751">
        <v>1.1828883750262771</v>
      </c>
      <c r="I3751" t="str">
        <f>VLOOKUP($B3751&amp;$E3751,'Employee List'!$A:$E,5,0)</f>
        <v>E-1161</v>
      </c>
    </row>
    <row r="3752" spans="1:9" x14ac:dyDescent="0.35">
      <c r="A3752" t="s">
        <v>1257</v>
      </c>
      <c r="B3752" t="s">
        <v>86</v>
      </c>
      <c r="C3752" t="s">
        <v>355</v>
      </c>
      <c r="D3752" t="s">
        <v>1280</v>
      </c>
      <c r="E3752" t="s">
        <v>30</v>
      </c>
      <c r="F3752">
        <v>4053</v>
      </c>
      <c r="G3752">
        <v>4946</v>
      </c>
      <c r="H3752">
        <v>1.2203306192943499</v>
      </c>
      <c r="I3752" t="str">
        <f>VLOOKUP($B3752&amp;$E3752,'Employee List'!$A:$E,5,0)</f>
        <v>E-1161</v>
      </c>
    </row>
    <row r="3753" spans="1:9" x14ac:dyDescent="0.35">
      <c r="A3753" t="s">
        <v>1257</v>
      </c>
      <c r="B3753" t="s">
        <v>86</v>
      </c>
      <c r="C3753" t="s">
        <v>355</v>
      </c>
      <c r="D3753" t="s">
        <v>1280</v>
      </c>
      <c r="E3753" t="s">
        <v>31</v>
      </c>
      <c r="F3753">
        <v>1826</v>
      </c>
      <c r="G3753">
        <v>3402</v>
      </c>
      <c r="H3753">
        <v>1.8630887185104053</v>
      </c>
      <c r="I3753" t="str">
        <f>VLOOKUP($B3753&amp;$E3753,'Employee List'!$A:$E,5,0)</f>
        <v>E-1161</v>
      </c>
    </row>
    <row r="3754" spans="1:9" x14ac:dyDescent="0.35">
      <c r="A3754" t="s">
        <v>1257</v>
      </c>
      <c r="B3754" t="s">
        <v>86</v>
      </c>
      <c r="C3754" t="s">
        <v>355</v>
      </c>
      <c r="D3754" t="s">
        <v>1262</v>
      </c>
      <c r="E3754" t="s">
        <v>29</v>
      </c>
      <c r="F3754">
        <v>25667</v>
      </c>
      <c r="G3754">
        <v>15190</v>
      </c>
      <c r="H3754">
        <v>0.59181049596758484</v>
      </c>
      <c r="I3754" t="str">
        <f>VLOOKUP($B3754&amp;$E3754,'Employee List'!$A:$E,5,0)</f>
        <v>E-1161</v>
      </c>
    </row>
    <row r="3755" spans="1:9" x14ac:dyDescent="0.35">
      <c r="A3755" t="s">
        <v>1257</v>
      </c>
      <c r="B3755" t="s">
        <v>86</v>
      </c>
      <c r="C3755" t="s">
        <v>355</v>
      </c>
      <c r="D3755" t="s">
        <v>1262</v>
      </c>
      <c r="E3755" t="s">
        <v>30</v>
      </c>
      <c r="F3755">
        <v>26712</v>
      </c>
      <c r="G3755">
        <v>23542</v>
      </c>
      <c r="H3755">
        <v>0.88132674453429172</v>
      </c>
      <c r="I3755" t="str">
        <f>VLOOKUP($B3755&amp;$E3755,'Employee List'!$A:$E,5,0)</f>
        <v>E-1161</v>
      </c>
    </row>
    <row r="3756" spans="1:9" x14ac:dyDescent="0.35">
      <c r="A3756" t="s">
        <v>1257</v>
      </c>
      <c r="B3756" t="s">
        <v>86</v>
      </c>
      <c r="C3756" t="s">
        <v>355</v>
      </c>
      <c r="D3756" t="s">
        <v>1262</v>
      </c>
      <c r="E3756" t="s">
        <v>31</v>
      </c>
      <c r="F3756">
        <v>28255</v>
      </c>
      <c r="G3756">
        <v>30685</v>
      </c>
      <c r="H3756">
        <v>1.0860024774376216</v>
      </c>
      <c r="I3756" t="str">
        <f>VLOOKUP($B3756&amp;$E3756,'Employee List'!$A:$E,5,0)</f>
        <v>E-1161</v>
      </c>
    </row>
    <row r="3757" spans="1:9" x14ac:dyDescent="0.35">
      <c r="A3757" t="s">
        <v>1257</v>
      </c>
      <c r="B3757" t="s">
        <v>86</v>
      </c>
      <c r="C3757" t="s">
        <v>355</v>
      </c>
      <c r="D3757" t="s">
        <v>1281</v>
      </c>
      <c r="E3757" t="s">
        <v>29</v>
      </c>
      <c r="F3757">
        <v>10206</v>
      </c>
      <c r="G3757">
        <v>2760</v>
      </c>
      <c r="H3757">
        <v>0.27042915931804823</v>
      </c>
      <c r="I3757" t="str">
        <f>VLOOKUP($B3757&amp;$E3757,'Employee List'!$A:$E,5,0)</f>
        <v>E-1161</v>
      </c>
    </row>
    <row r="3758" spans="1:9" x14ac:dyDescent="0.35">
      <c r="A3758" t="s">
        <v>1257</v>
      </c>
      <c r="B3758" t="s">
        <v>86</v>
      </c>
      <c r="C3758" t="s">
        <v>355</v>
      </c>
      <c r="D3758" t="s">
        <v>1281</v>
      </c>
      <c r="E3758" t="s">
        <v>30</v>
      </c>
      <c r="F3758">
        <v>11522</v>
      </c>
      <c r="G3758">
        <v>8190</v>
      </c>
      <c r="H3758">
        <v>0.71081409477521262</v>
      </c>
      <c r="I3758" t="str">
        <f>VLOOKUP($B3758&amp;$E3758,'Employee List'!$A:$E,5,0)</f>
        <v>E-1161</v>
      </c>
    </row>
    <row r="3759" spans="1:9" x14ac:dyDescent="0.35">
      <c r="A3759" t="s">
        <v>1257</v>
      </c>
      <c r="B3759" t="s">
        <v>86</v>
      </c>
      <c r="C3759" t="s">
        <v>355</v>
      </c>
      <c r="D3759" t="s">
        <v>1281</v>
      </c>
      <c r="E3759" t="s">
        <v>31</v>
      </c>
      <c r="F3759">
        <v>11925</v>
      </c>
      <c r="G3759">
        <v>3847</v>
      </c>
      <c r="H3759">
        <v>0.32259958071278827</v>
      </c>
      <c r="I3759" t="str">
        <f>VLOOKUP($B3759&amp;$E3759,'Employee List'!$A:$E,5,0)</f>
        <v>E-1161</v>
      </c>
    </row>
    <row r="3760" spans="1:9" x14ac:dyDescent="0.35">
      <c r="A3760" t="s">
        <v>1257</v>
      </c>
      <c r="B3760" t="s">
        <v>87</v>
      </c>
      <c r="C3760" t="s">
        <v>356</v>
      </c>
      <c r="D3760" t="s">
        <v>1274</v>
      </c>
      <c r="E3760" t="s">
        <v>29</v>
      </c>
      <c r="F3760">
        <v>33344</v>
      </c>
      <c r="G3760">
        <v>41600</v>
      </c>
      <c r="H3760">
        <v>1.2476007677543186</v>
      </c>
      <c r="I3760" t="str">
        <f>VLOOKUP($B3760&amp;$E3760,'Employee List'!$A:$E,5,0)</f>
        <v>E-1162</v>
      </c>
    </row>
    <row r="3761" spans="1:9" x14ac:dyDescent="0.35">
      <c r="A3761" t="s">
        <v>1257</v>
      </c>
      <c r="B3761" t="s">
        <v>87</v>
      </c>
      <c r="C3761" t="s">
        <v>356</v>
      </c>
      <c r="D3761" t="s">
        <v>1274</v>
      </c>
      <c r="E3761" t="s">
        <v>30</v>
      </c>
      <c r="F3761">
        <v>35882</v>
      </c>
      <c r="G3761">
        <v>47276</v>
      </c>
      <c r="H3761">
        <v>1.3175408282704419</v>
      </c>
      <c r="I3761" t="str">
        <f>VLOOKUP($B3761&amp;$E3761,'Employee List'!$A:$E,5,0)</f>
        <v>E-1162</v>
      </c>
    </row>
    <row r="3762" spans="1:9" x14ac:dyDescent="0.35">
      <c r="A3762" t="s">
        <v>1257</v>
      </c>
      <c r="B3762" t="s">
        <v>87</v>
      </c>
      <c r="C3762" t="s">
        <v>356</v>
      </c>
      <c r="D3762" t="s">
        <v>1274</v>
      </c>
      <c r="E3762" t="s">
        <v>31</v>
      </c>
      <c r="F3762">
        <v>32850</v>
      </c>
      <c r="G3762">
        <v>41282</v>
      </c>
      <c r="H3762">
        <v>1.2566818873668189</v>
      </c>
      <c r="I3762" t="str">
        <f>VLOOKUP($B3762&amp;$E3762,'Employee List'!$A:$E,5,0)</f>
        <v>E-1162</v>
      </c>
    </row>
    <row r="3763" spans="1:9" x14ac:dyDescent="0.35">
      <c r="A3763" t="s">
        <v>1257</v>
      </c>
      <c r="B3763" t="s">
        <v>87</v>
      </c>
      <c r="C3763" t="s">
        <v>356</v>
      </c>
      <c r="D3763" t="s">
        <v>1263</v>
      </c>
      <c r="E3763" t="s">
        <v>29</v>
      </c>
      <c r="F3763">
        <v>1739</v>
      </c>
      <c r="G3763">
        <v>5143</v>
      </c>
      <c r="H3763">
        <v>2.9574468085106385</v>
      </c>
      <c r="I3763" t="str">
        <f>VLOOKUP($B3763&amp;$E3763,'Employee List'!$A:$E,5,0)</f>
        <v>E-1162</v>
      </c>
    </row>
    <row r="3764" spans="1:9" x14ac:dyDescent="0.35">
      <c r="A3764" t="s">
        <v>1257</v>
      </c>
      <c r="B3764" t="s">
        <v>87</v>
      </c>
      <c r="C3764" t="s">
        <v>356</v>
      </c>
      <c r="D3764" t="s">
        <v>1263</v>
      </c>
      <c r="E3764" t="s">
        <v>30</v>
      </c>
      <c r="F3764">
        <v>2931</v>
      </c>
      <c r="G3764">
        <v>1653</v>
      </c>
      <c r="H3764">
        <v>0.563971340839304</v>
      </c>
      <c r="I3764" t="str">
        <f>VLOOKUP($B3764&amp;$E3764,'Employee List'!$A:$E,5,0)</f>
        <v>E-1162</v>
      </c>
    </row>
    <row r="3765" spans="1:9" x14ac:dyDescent="0.35">
      <c r="A3765" t="s">
        <v>1257</v>
      </c>
      <c r="B3765" t="s">
        <v>87</v>
      </c>
      <c r="C3765" t="s">
        <v>356</v>
      </c>
      <c r="D3765" t="s">
        <v>1263</v>
      </c>
      <c r="E3765" t="s">
        <v>31</v>
      </c>
      <c r="F3765">
        <v>2156</v>
      </c>
      <c r="G3765">
        <v>10857</v>
      </c>
      <c r="H3765">
        <v>5.0357142857142856</v>
      </c>
      <c r="I3765" t="str">
        <f>VLOOKUP($B3765&amp;$E3765,'Employee List'!$A:$E,5,0)</f>
        <v>E-1162</v>
      </c>
    </row>
    <row r="3766" spans="1:9" x14ac:dyDescent="0.35">
      <c r="A3766" t="s">
        <v>1257</v>
      </c>
      <c r="B3766" t="s">
        <v>87</v>
      </c>
      <c r="C3766" t="s">
        <v>356</v>
      </c>
      <c r="D3766" t="s">
        <v>1264</v>
      </c>
      <c r="E3766" t="s">
        <v>29</v>
      </c>
      <c r="F3766">
        <v>1520</v>
      </c>
      <c r="G3766">
        <v>5682</v>
      </c>
      <c r="H3766">
        <v>3.7381578947368421</v>
      </c>
      <c r="I3766" t="str">
        <f>VLOOKUP($B3766&amp;$E3766,'Employee List'!$A:$E,5,0)</f>
        <v>E-1162</v>
      </c>
    </row>
    <row r="3767" spans="1:9" x14ac:dyDescent="0.35">
      <c r="A3767" t="s">
        <v>1257</v>
      </c>
      <c r="B3767" t="s">
        <v>87</v>
      </c>
      <c r="C3767" t="s">
        <v>356</v>
      </c>
      <c r="D3767" t="s">
        <v>1264</v>
      </c>
      <c r="E3767" t="s">
        <v>30</v>
      </c>
      <c r="F3767">
        <v>2486</v>
      </c>
      <c r="G3767">
        <v>2525</v>
      </c>
      <c r="H3767">
        <v>1.0156878519710377</v>
      </c>
      <c r="I3767" t="str">
        <f>VLOOKUP($B3767&amp;$E3767,'Employee List'!$A:$E,5,0)</f>
        <v>E-1162</v>
      </c>
    </row>
    <row r="3768" spans="1:9" x14ac:dyDescent="0.35">
      <c r="A3768" t="s">
        <v>1257</v>
      </c>
      <c r="B3768" t="s">
        <v>87</v>
      </c>
      <c r="C3768" t="s">
        <v>356</v>
      </c>
      <c r="D3768" t="s">
        <v>1264</v>
      </c>
      <c r="E3768" t="s">
        <v>31</v>
      </c>
      <c r="F3768">
        <v>2424</v>
      </c>
      <c r="G3768">
        <v>2333</v>
      </c>
      <c r="H3768">
        <v>0.96245874587458746</v>
      </c>
      <c r="I3768" t="str">
        <f>VLOOKUP($B3768&amp;$E3768,'Employee List'!$A:$E,5,0)</f>
        <v>E-1162</v>
      </c>
    </row>
    <row r="3769" spans="1:9" x14ac:dyDescent="0.35">
      <c r="A3769" t="s">
        <v>1257</v>
      </c>
      <c r="B3769" t="s">
        <v>87</v>
      </c>
      <c r="C3769" t="s">
        <v>356</v>
      </c>
      <c r="D3769" t="s">
        <v>1265</v>
      </c>
      <c r="E3769" t="s">
        <v>29</v>
      </c>
      <c r="F3769">
        <v>5942</v>
      </c>
      <c r="G3769">
        <v>4935</v>
      </c>
      <c r="H3769">
        <v>0.83052844160215411</v>
      </c>
      <c r="I3769" t="str">
        <f>VLOOKUP($B3769&amp;$E3769,'Employee List'!$A:$E,5,0)</f>
        <v>E-1162</v>
      </c>
    </row>
    <row r="3770" spans="1:9" x14ac:dyDescent="0.35">
      <c r="A3770" t="s">
        <v>1257</v>
      </c>
      <c r="B3770" t="s">
        <v>87</v>
      </c>
      <c r="C3770" t="s">
        <v>356</v>
      </c>
      <c r="D3770" t="s">
        <v>1265</v>
      </c>
      <c r="E3770" t="s">
        <v>30</v>
      </c>
      <c r="F3770">
        <v>5235</v>
      </c>
      <c r="G3770">
        <v>5459</v>
      </c>
      <c r="H3770">
        <v>1.0427889207258836</v>
      </c>
      <c r="I3770" t="str">
        <f>VLOOKUP($B3770&amp;$E3770,'Employee List'!$A:$E,5,0)</f>
        <v>E-1162</v>
      </c>
    </row>
    <row r="3771" spans="1:9" x14ac:dyDescent="0.35">
      <c r="A3771" t="s">
        <v>1257</v>
      </c>
      <c r="B3771" t="s">
        <v>87</v>
      </c>
      <c r="C3771" t="s">
        <v>356</v>
      </c>
      <c r="D3771" t="s">
        <v>1265</v>
      </c>
      <c r="E3771" t="s">
        <v>31</v>
      </c>
      <c r="F3771">
        <v>4497</v>
      </c>
      <c r="G3771">
        <v>5757</v>
      </c>
      <c r="H3771">
        <v>1.2801867911941294</v>
      </c>
      <c r="I3771" t="str">
        <f>VLOOKUP($B3771&amp;$E3771,'Employee List'!$A:$E,5,0)</f>
        <v>E-1162</v>
      </c>
    </row>
    <row r="3772" spans="1:9" x14ac:dyDescent="0.35">
      <c r="A3772" t="s">
        <v>1257</v>
      </c>
      <c r="B3772" t="s">
        <v>87</v>
      </c>
      <c r="C3772" t="s">
        <v>356</v>
      </c>
      <c r="D3772" t="s">
        <v>1260</v>
      </c>
      <c r="E3772" t="s">
        <v>29</v>
      </c>
      <c r="F3772">
        <v>49336</v>
      </c>
      <c r="G3772">
        <v>34799</v>
      </c>
      <c r="H3772">
        <v>0.70534700826982322</v>
      </c>
      <c r="I3772" t="str">
        <f>VLOOKUP($B3772&amp;$E3772,'Employee List'!$A:$E,5,0)</f>
        <v>E-1162</v>
      </c>
    </row>
    <row r="3773" spans="1:9" x14ac:dyDescent="0.35">
      <c r="A3773" t="s">
        <v>1257</v>
      </c>
      <c r="B3773" t="s">
        <v>87</v>
      </c>
      <c r="C3773" t="s">
        <v>356</v>
      </c>
      <c r="D3773" t="s">
        <v>1260</v>
      </c>
      <c r="E3773" t="s">
        <v>30</v>
      </c>
      <c r="F3773">
        <v>47710</v>
      </c>
      <c r="G3773">
        <v>56245</v>
      </c>
      <c r="H3773">
        <v>1.1788933137706981</v>
      </c>
      <c r="I3773" t="str">
        <f>VLOOKUP($B3773&amp;$E3773,'Employee List'!$A:$E,5,0)</f>
        <v>E-1162</v>
      </c>
    </row>
    <row r="3774" spans="1:9" x14ac:dyDescent="0.35">
      <c r="A3774" t="s">
        <v>1257</v>
      </c>
      <c r="B3774" t="s">
        <v>87</v>
      </c>
      <c r="C3774" t="s">
        <v>356</v>
      </c>
      <c r="D3774" t="s">
        <v>1260</v>
      </c>
      <c r="E3774" t="s">
        <v>31</v>
      </c>
      <c r="F3774">
        <v>54604</v>
      </c>
      <c r="G3774">
        <v>69310</v>
      </c>
      <c r="H3774">
        <v>1.2693209288696798</v>
      </c>
      <c r="I3774" t="str">
        <f>VLOOKUP($B3774&amp;$E3774,'Employee List'!$A:$E,5,0)</f>
        <v>E-1162</v>
      </c>
    </row>
    <row r="3775" spans="1:9" x14ac:dyDescent="0.35">
      <c r="A3775" t="s">
        <v>1257</v>
      </c>
      <c r="B3775" t="s">
        <v>87</v>
      </c>
      <c r="C3775" t="s">
        <v>356</v>
      </c>
      <c r="D3775" t="s">
        <v>1261</v>
      </c>
      <c r="E3775" t="s">
        <v>29</v>
      </c>
      <c r="F3775">
        <v>30844</v>
      </c>
      <c r="G3775">
        <v>33865</v>
      </c>
      <c r="H3775">
        <v>1.0979444948774477</v>
      </c>
      <c r="I3775" t="str">
        <f>VLOOKUP($B3775&amp;$E3775,'Employee List'!$A:$E,5,0)</f>
        <v>E-1162</v>
      </c>
    </row>
    <row r="3776" spans="1:9" x14ac:dyDescent="0.35">
      <c r="A3776" t="s">
        <v>1257</v>
      </c>
      <c r="B3776" t="s">
        <v>87</v>
      </c>
      <c r="C3776" t="s">
        <v>356</v>
      </c>
      <c r="D3776" t="s">
        <v>1261</v>
      </c>
      <c r="E3776" t="s">
        <v>30</v>
      </c>
      <c r="F3776">
        <v>32275</v>
      </c>
      <c r="G3776">
        <v>27997</v>
      </c>
      <c r="H3776">
        <v>0.86745158791634391</v>
      </c>
      <c r="I3776" t="str">
        <f>VLOOKUP($B3776&amp;$E3776,'Employee List'!$A:$E,5,0)</f>
        <v>E-1162</v>
      </c>
    </row>
    <row r="3777" spans="1:9" x14ac:dyDescent="0.35">
      <c r="A3777" t="s">
        <v>1257</v>
      </c>
      <c r="B3777" t="s">
        <v>87</v>
      </c>
      <c r="C3777" t="s">
        <v>356</v>
      </c>
      <c r="D3777" t="s">
        <v>1261</v>
      </c>
      <c r="E3777" t="s">
        <v>31</v>
      </c>
      <c r="F3777">
        <v>32208</v>
      </c>
      <c r="G3777">
        <v>35615</v>
      </c>
      <c r="H3777">
        <v>1.105781172379533</v>
      </c>
      <c r="I3777" t="str">
        <f>VLOOKUP($B3777&amp;$E3777,'Employee List'!$A:$E,5,0)</f>
        <v>E-1162</v>
      </c>
    </row>
    <row r="3778" spans="1:9" x14ac:dyDescent="0.35">
      <c r="A3778" t="s">
        <v>1257</v>
      </c>
      <c r="B3778" t="s">
        <v>87</v>
      </c>
      <c r="C3778" t="s">
        <v>356</v>
      </c>
      <c r="D3778" t="s">
        <v>1266</v>
      </c>
      <c r="E3778" t="s">
        <v>29</v>
      </c>
      <c r="F3778">
        <v>28325</v>
      </c>
      <c r="G3778">
        <v>40330</v>
      </c>
      <c r="H3778">
        <v>1.4238305383936452</v>
      </c>
      <c r="I3778" t="str">
        <f>VLOOKUP($B3778&amp;$E3778,'Employee List'!$A:$E,5,0)</f>
        <v>E-1162</v>
      </c>
    </row>
    <row r="3779" spans="1:9" x14ac:dyDescent="0.35">
      <c r="A3779" t="s">
        <v>1257</v>
      </c>
      <c r="B3779" t="s">
        <v>87</v>
      </c>
      <c r="C3779" t="s">
        <v>356</v>
      </c>
      <c r="D3779" t="s">
        <v>1266</v>
      </c>
      <c r="E3779" t="s">
        <v>30</v>
      </c>
      <c r="F3779">
        <v>31386</v>
      </c>
      <c r="G3779">
        <v>37995</v>
      </c>
      <c r="H3779">
        <v>1.2105715924297458</v>
      </c>
      <c r="I3779" t="str">
        <f>VLOOKUP($B3779&amp;$E3779,'Employee List'!$A:$E,5,0)</f>
        <v>E-1162</v>
      </c>
    </row>
    <row r="3780" spans="1:9" x14ac:dyDescent="0.35">
      <c r="A3780" t="s">
        <v>1257</v>
      </c>
      <c r="B3780" t="s">
        <v>87</v>
      </c>
      <c r="C3780" t="s">
        <v>356</v>
      </c>
      <c r="D3780" t="s">
        <v>1266</v>
      </c>
      <c r="E3780" t="s">
        <v>31</v>
      </c>
      <c r="F3780">
        <v>31302</v>
      </c>
      <c r="G3780">
        <v>29659</v>
      </c>
      <c r="H3780">
        <v>0.94751134112836244</v>
      </c>
      <c r="I3780" t="str">
        <f>VLOOKUP($B3780&amp;$E3780,'Employee List'!$A:$E,5,0)</f>
        <v>E-1162</v>
      </c>
    </row>
    <row r="3781" spans="1:9" x14ac:dyDescent="0.35">
      <c r="A3781" t="s">
        <v>1257</v>
      </c>
      <c r="B3781" t="s">
        <v>87</v>
      </c>
      <c r="C3781" t="s">
        <v>356</v>
      </c>
      <c r="D3781" t="s">
        <v>1267</v>
      </c>
      <c r="E3781" t="s">
        <v>29</v>
      </c>
      <c r="F3781">
        <v>68332</v>
      </c>
      <c r="G3781">
        <v>50363</v>
      </c>
      <c r="H3781">
        <v>0.73703389334426039</v>
      </c>
      <c r="I3781" t="str">
        <f>VLOOKUP($B3781&amp;$E3781,'Employee List'!$A:$E,5,0)</f>
        <v>E-1162</v>
      </c>
    </row>
    <row r="3782" spans="1:9" x14ac:dyDescent="0.35">
      <c r="A3782" t="s">
        <v>1257</v>
      </c>
      <c r="B3782" t="s">
        <v>87</v>
      </c>
      <c r="C3782" t="s">
        <v>356</v>
      </c>
      <c r="D3782" t="s">
        <v>1267</v>
      </c>
      <c r="E3782" t="s">
        <v>30</v>
      </c>
      <c r="F3782">
        <v>69568</v>
      </c>
      <c r="G3782">
        <v>49705</v>
      </c>
      <c r="H3782">
        <v>0.71448079576816925</v>
      </c>
      <c r="I3782" t="str">
        <f>VLOOKUP($B3782&amp;$E3782,'Employee List'!$A:$E,5,0)</f>
        <v>E-1162</v>
      </c>
    </row>
    <row r="3783" spans="1:9" x14ac:dyDescent="0.35">
      <c r="A3783" t="s">
        <v>1257</v>
      </c>
      <c r="B3783" t="s">
        <v>87</v>
      </c>
      <c r="C3783" t="s">
        <v>356</v>
      </c>
      <c r="D3783" t="s">
        <v>1267</v>
      </c>
      <c r="E3783" t="s">
        <v>31</v>
      </c>
      <c r="F3783">
        <v>68946</v>
      </c>
      <c r="G3783">
        <v>45994</v>
      </c>
      <c r="H3783">
        <v>0.66710178980651524</v>
      </c>
      <c r="I3783" t="str">
        <f>VLOOKUP($B3783&amp;$E3783,'Employee List'!$A:$E,5,0)</f>
        <v>E-1162</v>
      </c>
    </row>
    <row r="3784" spans="1:9" x14ac:dyDescent="0.35">
      <c r="A3784" t="s">
        <v>1257</v>
      </c>
      <c r="B3784" t="s">
        <v>87</v>
      </c>
      <c r="C3784" t="s">
        <v>356</v>
      </c>
      <c r="D3784" t="s">
        <v>1268</v>
      </c>
      <c r="E3784" t="s">
        <v>29</v>
      </c>
      <c r="F3784">
        <v>12350</v>
      </c>
      <c r="G3784">
        <v>9821</v>
      </c>
      <c r="H3784">
        <v>0.79522267206477737</v>
      </c>
      <c r="I3784" t="str">
        <f>VLOOKUP($B3784&amp;$E3784,'Employee List'!$A:$E,5,0)</f>
        <v>E-1162</v>
      </c>
    </row>
    <row r="3785" spans="1:9" x14ac:dyDescent="0.35">
      <c r="A3785" t="s">
        <v>1257</v>
      </c>
      <c r="B3785" t="s">
        <v>87</v>
      </c>
      <c r="C3785" t="s">
        <v>356</v>
      </c>
      <c r="D3785" t="s">
        <v>1268</v>
      </c>
      <c r="E3785" t="s">
        <v>30</v>
      </c>
      <c r="F3785">
        <v>12256</v>
      </c>
      <c r="G3785">
        <v>10693</v>
      </c>
      <c r="H3785">
        <v>0.87247062663185382</v>
      </c>
      <c r="I3785" t="str">
        <f>VLOOKUP($B3785&amp;$E3785,'Employee List'!$A:$E,5,0)</f>
        <v>E-1162</v>
      </c>
    </row>
    <row r="3786" spans="1:9" x14ac:dyDescent="0.35">
      <c r="A3786" t="s">
        <v>1257</v>
      </c>
      <c r="B3786" t="s">
        <v>87</v>
      </c>
      <c r="C3786" t="s">
        <v>356</v>
      </c>
      <c r="D3786" t="s">
        <v>1268</v>
      </c>
      <c r="E3786" t="s">
        <v>31</v>
      </c>
      <c r="F3786">
        <v>14605</v>
      </c>
      <c r="G3786">
        <v>10148</v>
      </c>
      <c r="H3786">
        <v>0.69483053748716195</v>
      </c>
      <c r="I3786" t="str">
        <f>VLOOKUP($B3786&amp;$E3786,'Employee List'!$A:$E,5,0)</f>
        <v>E-1162</v>
      </c>
    </row>
    <row r="3787" spans="1:9" x14ac:dyDescent="0.35">
      <c r="A3787" t="s">
        <v>1257</v>
      </c>
      <c r="B3787" t="s">
        <v>87</v>
      </c>
      <c r="C3787" t="s">
        <v>356</v>
      </c>
      <c r="D3787" t="s">
        <v>1269</v>
      </c>
      <c r="E3787" t="s">
        <v>29</v>
      </c>
      <c r="F3787">
        <v>2123</v>
      </c>
      <c r="G3787">
        <v>4025</v>
      </c>
      <c r="H3787">
        <v>1.8959020254357042</v>
      </c>
      <c r="I3787" t="str">
        <f>VLOOKUP($B3787&amp;$E3787,'Employee List'!$A:$E,5,0)</f>
        <v>E-1162</v>
      </c>
    </row>
    <row r="3788" spans="1:9" x14ac:dyDescent="0.35">
      <c r="A3788" t="s">
        <v>1257</v>
      </c>
      <c r="B3788" t="s">
        <v>87</v>
      </c>
      <c r="C3788" t="s">
        <v>356</v>
      </c>
      <c r="D3788" t="s">
        <v>1269</v>
      </c>
      <c r="E3788" t="s">
        <v>30</v>
      </c>
      <c r="F3788">
        <v>4809</v>
      </c>
      <c r="G3788">
        <v>5776</v>
      </c>
      <c r="H3788">
        <v>1.2010813058847993</v>
      </c>
      <c r="I3788" t="str">
        <f>VLOOKUP($B3788&amp;$E3788,'Employee List'!$A:$E,5,0)</f>
        <v>E-1162</v>
      </c>
    </row>
    <row r="3789" spans="1:9" x14ac:dyDescent="0.35">
      <c r="A3789" t="s">
        <v>1257</v>
      </c>
      <c r="B3789" t="s">
        <v>87</v>
      </c>
      <c r="C3789" t="s">
        <v>356</v>
      </c>
      <c r="D3789" t="s">
        <v>1269</v>
      </c>
      <c r="E3789" t="s">
        <v>31</v>
      </c>
      <c r="F3789">
        <v>2848</v>
      </c>
      <c r="G3789">
        <v>6888</v>
      </c>
      <c r="H3789">
        <v>2.4185393258426968</v>
      </c>
      <c r="I3789" t="str">
        <f>VLOOKUP($B3789&amp;$E3789,'Employee List'!$A:$E,5,0)</f>
        <v>E-1162</v>
      </c>
    </row>
    <row r="3790" spans="1:9" x14ac:dyDescent="0.35">
      <c r="A3790" t="s">
        <v>1257</v>
      </c>
      <c r="B3790" t="s">
        <v>87</v>
      </c>
      <c r="C3790" t="s">
        <v>356</v>
      </c>
      <c r="D3790" t="s">
        <v>1270</v>
      </c>
      <c r="E3790" t="s">
        <v>29</v>
      </c>
      <c r="F3790">
        <v>5498</v>
      </c>
      <c r="G3790">
        <v>5563</v>
      </c>
      <c r="H3790">
        <v>1.0118224809021463</v>
      </c>
      <c r="I3790" t="str">
        <f>VLOOKUP($B3790&amp;$E3790,'Employee List'!$A:$E,5,0)</f>
        <v>E-1162</v>
      </c>
    </row>
    <row r="3791" spans="1:9" x14ac:dyDescent="0.35">
      <c r="A3791" t="s">
        <v>1257</v>
      </c>
      <c r="B3791" t="s">
        <v>87</v>
      </c>
      <c r="C3791" t="s">
        <v>356</v>
      </c>
      <c r="D3791" t="s">
        <v>1270</v>
      </c>
      <c r="E3791" t="s">
        <v>30</v>
      </c>
      <c r="F3791">
        <v>4055</v>
      </c>
      <c r="G3791">
        <v>5953</v>
      </c>
      <c r="H3791">
        <v>1.4680641183723797</v>
      </c>
      <c r="I3791" t="str">
        <f>VLOOKUP($B3791&amp;$E3791,'Employee List'!$A:$E,5,0)</f>
        <v>E-1162</v>
      </c>
    </row>
    <row r="3792" spans="1:9" x14ac:dyDescent="0.35">
      <c r="A3792" t="s">
        <v>1257</v>
      </c>
      <c r="B3792" t="s">
        <v>87</v>
      </c>
      <c r="C3792" t="s">
        <v>356</v>
      </c>
      <c r="D3792" t="s">
        <v>1270</v>
      </c>
      <c r="E3792" t="s">
        <v>31</v>
      </c>
      <c r="F3792">
        <v>5843</v>
      </c>
      <c r="G3792">
        <v>6757</v>
      </c>
      <c r="H3792">
        <v>1.1564264932397741</v>
      </c>
      <c r="I3792" t="str">
        <f>VLOOKUP($B3792&amp;$E3792,'Employee List'!$A:$E,5,0)</f>
        <v>E-1162</v>
      </c>
    </row>
    <row r="3793" spans="1:9" x14ac:dyDescent="0.35">
      <c r="A3793" t="s">
        <v>1257</v>
      </c>
      <c r="B3793" t="s">
        <v>87</v>
      </c>
      <c r="C3793" t="s">
        <v>356</v>
      </c>
      <c r="D3793" t="s">
        <v>1271</v>
      </c>
      <c r="E3793" t="s">
        <v>29</v>
      </c>
      <c r="F3793">
        <v>12463</v>
      </c>
      <c r="G3793">
        <v>24687</v>
      </c>
      <c r="H3793">
        <v>1.9808232367808714</v>
      </c>
      <c r="I3793" t="str">
        <f>VLOOKUP($B3793&amp;$E3793,'Employee List'!$A:$E,5,0)</f>
        <v>E-1162</v>
      </c>
    </row>
    <row r="3794" spans="1:9" x14ac:dyDescent="0.35">
      <c r="A3794" t="s">
        <v>1257</v>
      </c>
      <c r="B3794" t="s">
        <v>87</v>
      </c>
      <c r="C3794" t="s">
        <v>356</v>
      </c>
      <c r="D3794" t="s">
        <v>1271</v>
      </c>
      <c r="E3794" t="s">
        <v>30</v>
      </c>
      <c r="F3794">
        <v>15135</v>
      </c>
      <c r="G3794">
        <v>28319</v>
      </c>
      <c r="H3794">
        <v>1.8710934919061777</v>
      </c>
      <c r="I3794" t="str">
        <f>VLOOKUP($B3794&amp;$E3794,'Employee List'!$A:$E,5,0)</f>
        <v>E-1162</v>
      </c>
    </row>
    <row r="3795" spans="1:9" x14ac:dyDescent="0.35">
      <c r="A3795" t="s">
        <v>1257</v>
      </c>
      <c r="B3795" t="s">
        <v>87</v>
      </c>
      <c r="C3795" t="s">
        <v>356</v>
      </c>
      <c r="D3795" t="s">
        <v>1271</v>
      </c>
      <c r="E3795" t="s">
        <v>31</v>
      </c>
      <c r="F3795">
        <v>14962</v>
      </c>
      <c r="G3795">
        <v>23816</v>
      </c>
      <c r="H3795">
        <v>1.5917658067103329</v>
      </c>
      <c r="I3795" t="str">
        <f>VLOOKUP($B3795&amp;$E3795,'Employee List'!$A:$E,5,0)</f>
        <v>E-1162</v>
      </c>
    </row>
    <row r="3796" spans="1:9" x14ac:dyDescent="0.35">
      <c r="A3796" t="s">
        <v>1257</v>
      </c>
      <c r="B3796" t="s">
        <v>87</v>
      </c>
      <c r="C3796" t="s">
        <v>356</v>
      </c>
      <c r="D3796" t="s">
        <v>1258</v>
      </c>
      <c r="E3796" t="s">
        <v>29</v>
      </c>
      <c r="F3796">
        <v>123599</v>
      </c>
      <c r="G3796">
        <v>148393</v>
      </c>
      <c r="H3796">
        <v>1.200600328481622</v>
      </c>
      <c r="I3796" t="str">
        <f>VLOOKUP($B3796&amp;$E3796,'Employee List'!$A:$E,5,0)</f>
        <v>E-1162</v>
      </c>
    </row>
    <row r="3797" spans="1:9" x14ac:dyDescent="0.35">
      <c r="A3797" t="s">
        <v>1257</v>
      </c>
      <c r="B3797" t="s">
        <v>87</v>
      </c>
      <c r="C3797" t="s">
        <v>356</v>
      </c>
      <c r="D3797" t="s">
        <v>1258</v>
      </c>
      <c r="E3797" t="s">
        <v>30</v>
      </c>
      <c r="F3797">
        <v>122038</v>
      </c>
      <c r="G3797">
        <v>142464</v>
      </c>
      <c r="H3797">
        <v>1.1673740965928645</v>
      </c>
      <c r="I3797" t="str">
        <f>VLOOKUP($B3797&amp;$E3797,'Employee List'!$A:$E,5,0)</f>
        <v>E-1162</v>
      </c>
    </row>
    <row r="3798" spans="1:9" x14ac:dyDescent="0.35">
      <c r="A3798" t="s">
        <v>1257</v>
      </c>
      <c r="B3798" t="s">
        <v>87</v>
      </c>
      <c r="C3798" t="s">
        <v>356</v>
      </c>
      <c r="D3798" t="s">
        <v>1258</v>
      </c>
      <c r="E3798" t="s">
        <v>31</v>
      </c>
      <c r="F3798">
        <v>115702</v>
      </c>
      <c r="G3798">
        <v>143566</v>
      </c>
      <c r="H3798">
        <v>1.2408255691345007</v>
      </c>
      <c r="I3798" t="str">
        <f>VLOOKUP($B3798&amp;$E3798,'Employee List'!$A:$E,5,0)</f>
        <v>E-1162</v>
      </c>
    </row>
    <row r="3799" spans="1:9" x14ac:dyDescent="0.35">
      <c r="A3799" t="s">
        <v>1257</v>
      </c>
      <c r="B3799" t="s">
        <v>87</v>
      </c>
      <c r="C3799" t="s">
        <v>356</v>
      </c>
      <c r="D3799" t="s">
        <v>1272</v>
      </c>
      <c r="E3799" t="s">
        <v>29</v>
      </c>
      <c r="F3799">
        <v>11453</v>
      </c>
      <c r="G3799">
        <v>5391</v>
      </c>
      <c r="H3799">
        <v>0.47070636514450365</v>
      </c>
      <c r="I3799" t="str">
        <f>VLOOKUP($B3799&amp;$E3799,'Employee List'!$A:$E,5,0)</f>
        <v>E-1162</v>
      </c>
    </row>
    <row r="3800" spans="1:9" x14ac:dyDescent="0.35">
      <c r="A3800" t="s">
        <v>1257</v>
      </c>
      <c r="B3800" t="s">
        <v>87</v>
      </c>
      <c r="C3800" t="s">
        <v>356</v>
      </c>
      <c r="D3800" t="s">
        <v>1272</v>
      </c>
      <c r="E3800" t="s">
        <v>30</v>
      </c>
      <c r="F3800">
        <v>8119</v>
      </c>
      <c r="G3800">
        <v>10184</v>
      </c>
      <c r="H3800">
        <v>1.2543416676930657</v>
      </c>
      <c r="I3800" t="str">
        <f>VLOOKUP($B3800&amp;$E3800,'Employee List'!$A:$E,5,0)</f>
        <v>E-1162</v>
      </c>
    </row>
    <row r="3801" spans="1:9" x14ac:dyDescent="0.35">
      <c r="A3801" t="s">
        <v>1257</v>
      </c>
      <c r="B3801" t="s">
        <v>87</v>
      </c>
      <c r="C3801" t="s">
        <v>356</v>
      </c>
      <c r="D3801" t="s">
        <v>1272</v>
      </c>
      <c r="E3801" t="s">
        <v>31</v>
      </c>
      <c r="F3801">
        <v>10957</v>
      </c>
      <c r="G3801">
        <v>8282</v>
      </c>
      <c r="H3801">
        <v>0.75586383134069546</v>
      </c>
      <c r="I3801" t="str">
        <f>VLOOKUP($B3801&amp;$E3801,'Employee List'!$A:$E,5,0)</f>
        <v>E-1162</v>
      </c>
    </row>
    <row r="3802" spans="1:9" x14ac:dyDescent="0.35">
      <c r="A3802" t="s">
        <v>1257</v>
      </c>
      <c r="B3802" t="s">
        <v>87</v>
      </c>
      <c r="C3802" t="s">
        <v>356</v>
      </c>
      <c r="D3802" t="s">
        <v>1259</v>
      </c>
      <c r="E3802" t="s">
        <v>29</v>
      </c>
      <c r="F3802">
        <v>12466</v>
      </c>
      <c r="G3802">
        <v>7123</v>
      </c>
      <c r="H3802">
        <v>0.57139419220279164</v>
      </c>
      <c r="I3802" t="str">
        <f>VLOOKUP($B3802&amp;$E3802,'Employee List'!$A:$E,5,0)</f>
        <v>E-1162</v>
      </c>
    </row>
    <row r="3803" spans="1:9" x14ac:dyDescent="0.35">
      <c r="A3803" t="s">
        <v>1257</v>
      </c>
      <c r="B3803" t="s">
        <v>87</v>
      </c>
      <c r="C3803" t="s">
        <v>356</v>
      </c>
      <c r="D3803" t="s">
        <v>1259</v>
      </c>
      <c r="E3803" t="s">
        <v>30</v>
      </c>
      <c r="F3803">
        <v>14555</v>
      </c>
      <c r="G3803">
        <v>14258</v>
      </c>
      <c r="H3803">
        <v>0.97959464101683269</v>
      </c>
      <c r="I3803" t="str">
        <f>VLOOKUP($B3803&amp;$E3803,'Employee List'!$A:$E,5,0)</f>
        <v>E-1162</v>
      </c>
    </row>
    <row r="3804" spans="1:9" x14ac:dyDescent="0.35">
      <c r="A3804" t="s">
        <v>1257</v>
      </c>
      <c r="B3804" t="s">
        <v>87</v>
      </c>
      <c r="C3804" t="s">
        <v>356</v>
      </c>
      <c r="D3804" t="s">
        <v>1259</v>
      </c>
      <c r="E3804" t="s">
        <v>31</v>
      </c>
      <c r="F3804">
        <v>12470</v>
      </c>
      <c r="G3804">
        <v>8648</v>
      </c>
      <c r="H3804">
        <v>0.69350441058540502</v>
      </c>
      <c r="I3804" t="str">
        <f>VLOOKUP($B3804&amp;$E3804,'Employee List'!$A:$E,5,0)</f>
        <v>E-1162</v>
      </c>
    </row>
    <row r="3805" spans="1:9" x14ac:dyDescent="0.35">
      <c r="A3805" t="s">
        <v>1257</v>
      </c>
      <c r="B3805" t="s">
        <v>87</v>
      </c>
      <c r="C3805" t="s">
        <v>356</v>
      </c>
      <c r="D3805" t="s">
        <v>1273</v>
      </c>
      <c r="E3805" t="s">
        <v>29</v>
      </c>
      <c r="F3805">
        <v>6487</v>
      </c>
      <c r="G3805">
        <v>2339</v>
      </c>
      <c r="H3805">
        <v>0.36056728842299984</v>
      </c>
      <c r="I3805" t="str">
        <f>VLOOKUP($B3805&amp;$E3805,'Employee List'!$A:$E,5,0)</f>
        <v>E-1162</v>
      </c>
    </row>
    <row r="3806" spans="1:9" x14ac:dyDescent="0.35">
      <c r="A3806" t="s">
        <v>1257</v>
      </c>
      <c r="B3806" t="s">
        <v>87</v>
      </c>
      <c r="C3806" t="s">
        <v>356</v>
      </c>
      <c r="D3806" t="s">
        <v>1273</v>
      </c>
      <c r="E3806" t="s">
        <v>30</v>
      </c>
      <c r="F3806">
        <v>6121</v>
      </c>
      <c r="G3806">
        <v>5067</v>
      </c>
      <c r="H3806">
        <v>0.82780591406632908</v>
      </c>
      <c r="I3806" t="str">
        <f>VLOOKUP($B3806&amp;$E3806,'Employee List'!$A:$E,5,0)</f>
        <v>E-1162</v>
      </c>
    </row>
    <row r="3807" spans="1:9" x14ac:dyDescent="0.35">
      <c r="A3807" t="s">
        <v>1257</v>
      </c>
      <c r="B3807" t="s">
        <v>87</v>
      </c>
      <c r="C3807" t="s">
        <v>356</v>
      </c>
      <c r="D3807" t="s">
        <v>1273</v>
      </c>
      <c r="E3807" t="s">
        <v>31</v>
      </c>
      <c r="F3807">
        <v>7672</v>
      </c>
      <c r="G3807">
        <v>7073</v>
      </c>
      <c r="H3807">
        <v>0.92192387904066742</v>
      </c>
      <c r="I3807" t="str">
        <f>VLOOKUP($B3807&amp;$E3807,'Employee List'!$A:$E,5,0)</f>
        <v>E-1162</v>
      </c>
    </row>
    <row r="3808" spans="1:9" x14ac:dyDescent="0.35">
      <c r="A3808" t="s">
        <v>1257</v>
      </c>
      <c r="B3808" t="s">
        <v>87</v>
      </c>
      <c r="C3808" t="s">
        <v>356</v>
      </c>
      <c r="D3808" t="s">
        <v>1275</v>
      </c>
      <c r="E3808" t="s">
        <v>29</v>
      </c>
      <c r="F3808">
        <v>3690</v>
      </c>
      <c r="G3808">
        <v>2758</v>
      </c>
      <c r="H3808">
        <v>0.74742547425474259</v>
      </c>
      <c r="I3808" t="str">
        <f>VLOOKUP($B3808&amp;$E3808,'Employee List'!$A:$E,5,0)</f>
        <v>E-1162</v>
      </c>
    </row>
    <row r="3809" spans="1:9" x14ac:dyDescent="0.35">
      <c r="A3809" t="s">
        <v>1257</v>
      </c>
      <c r="B3809" t="s">
        <v>87</v>
      </c>
      <c r="C3809" t="s">
        <v>356</v>
      </c>
      <c r="D3809" t="s">
        <v>1275</v>
      </c>
      <c r="E3809" t="s">
        <v>30</v>
      </c>
      <c r="F3809">
        <v>2074</v>
      </c>
      <c r="G3809">
        <v>2305</v>
      </c>
      <c r="H3809">
        <v>1.1113789778206364</v>
      </c>
      <c r="I3809" t="str">
        <f>VLOOKUP($B3809&amp;$E3809,'Employee List'!$A:$E,5,0)</f>
        <v>E-1162</v>
      </c>
    </row>
    <row r="3810" spans="1:9" x14ac:dyDescent="0.35">
      <c r="A3810" t="s">
        <v>1257</v>
      </c>
      <c r="B3810" t="s">
        <v>87</v>
      </c>
      <c r="C3810" t="s">
        <v>356</v>
      </c>
      <c r="D3810" t="s">
        <v>1275</v>
      </c>
      <c r="E3810" t="s">
        <v>31</v>
      </c>
      <c r="F3810">
        <v>3759</v>
      </c>
      <c r="G3810">
        <v>4678</v>
      </c>
      <c r="H3810">
        <v>1.2444799148709764</v>
      </c>
      <c r="I3810" t="str">
        <f>VLOOKUP($B3810&amp;$E3810,'Employee List'!$A:$E,5,0)</f>
        <v>E-1162</v>
      </c>
    </row>
    <row r="3811" spans="1:9" x14ac:dyDescent="0.35">
      <c r="A3811" t="s">
        <v>1257</v>
      </c>
      <c r="B3811" t="s">
        <v>87</v>
      </c>
      <c r="C3811" t="s">
        <v>356</v>
      </c>
      <c r="D3811" t="s">
        <v>1276</v>
      </c>
      <c r="E3811" t="s">
        <v>29</v>
      </c>
      <c r="F3811">
        <v>3568</v>
      </c>
      <c r="G3811">
        <v>5577</v>
      </c>
      <c r="H3811">
        <v>1.5630605381165918</v>
      </c>
      <c r="I3811" t="str">
        <f>VLOOKUP($B3811&amp;$E3811,'Employee List'!$A:$E,5,0)</f>
        <v>E-1162</v>
      </c>
    </row>
    <row r="3812" spans="1:9" x14ac:dyDescent="0.35">
      <c r="A3812" t="s">
        <v>1257</v>
      </c>
      <c r="B3812" t="s">
        <v>87</v>
      </c>
      <c r="C3812" t="s">
        <v>356</v>
      </c>
      <c r="D3812" t="s">
        <v>1276</v>
      </c>
      <c r="E3812" t="s">
        <v>30</v>
      </c>
      <c r="F3812">
        <v>2970</v>
      </c>
      <c r="G3812">
        <v>4381</v>
      </c>
      <c r="H3812">
        <v>1.475084175084175</v>
      </c>
      <c r="I3812" t="str">
        <f>VLOOKUP($B3812&amp;$E3812,'Employee List'!$A:$E,5,0)</f>
        <v>E-1162</v>
      </c>
    </row>
    <row r="3813" spans="1:9" x14ac:dyDescent="0.35">
      <c r="A3813" t="s">
        <v>1257</v>
      </c>
      <c r="B3813" t="s">
        <v>87</v>
      </c>
      <c r="C3813" t="s">
        <v>356</v>
      </c>
      <c r="D3813" t="s">
        <v>1276</v>
      </c>
      <c r="E3813" t="s">
        <v>31</v>
      </c>
      <c r="F3813">
        <v>3603</v>
      </c>
      <c r="G3813">
        <v>1348</v>
      </c>
      <c r="H3813">
        <v>0.37413266722175964</v>
      </c>
      <c r="I3813" t="str">
        <f>VLOOKUP($B3813&amp;$E3813,'Employee List'!$A:$E,5,0)</f>
        <v>E-1162</v>
      </c>
    </row>
    <row r="3814" spans="1:9" x14ac:dyDescent="0.35">
      <c r="A3814" t="s">
        <v>1257</v>
      </c>
      <c r="B3814" t="s">
        <v>87</v>
      </c>
      <c r="C3814" t="s">
        <v>356</v>
      </c>
      <c r="D3814" t="s">
        <v>1277</v>
      </c>
      <c r="E3814" t="s">
        <v>29</v>
      </c>
      <c r="F3814">
        <v>4779</v>
      </c>
      <c r="G3814">
        <v>8168</v>
      </c>
      <c r="H3814">
        <v>1.7091441724210086</v>
      </c>
      <c r="I3814" t="str">
        <f>VLOOKUP($B3814&amp;$E3814,'Employee List'!$A:$E,5,0)</f>
        <v>E-1162</v>
      </c>
    </row>
    <row r="3815" spans="1:9" x14ac:dyDescent="0.35">
      <c r="A3815" t="s">
        <v>1257</v>
      </c>
      <c r="B3815" t="s">
        <v>87</v>
      </c>
      <c r="C3815" t="s">
        <v>356</v>
      </c>
      <c r="D3815" t="s">
        <v>1277</v>
      </c>
      <c r="E3815" t="s">
        <v>30</v>
      </c>
      <c r="F3815">
        <v>7200</v>
      </c>
      <c r="G3815">
        <v>4252</v>
      </c>
      <c r="H3815">
        <v>0.5905555555555555</v>
      </c>
      <c r="I3815" t="str">
        <f>VLOOKUP($B3815&amp;$E3815,'Employee List'!$A:$E,5,0)</f>
        <v>E-1162</v>
      </c>
    </row>
    <row r="3816" spans="1:9" x14ac:dyDescent="0.35">
      <c r="A3816" t="s">
        <v>1257</v>
      </c>
      <c r="B3816" t="s">
        <v>87</v>
      </c>
      <c r="C3816" t="s">
        <v>356</v>
      </c>
      <c r="D3816" t="s">
        <v>1277</v>
      </c>
      <c r="E3816" t="s">
        <v>31</v>
      </c>
      <c r="F3816">
        <v>7907</v>
      </c>
      <c r="G3816">
        <v>6839</v>
      </c>
      <c r="H3816">
        <v>0.86492980902997341</v>
      </c>
      <c r="I3816" t="str">
        <f>VLOOKUP($B3816&amp;$E3816,'Employee List'!$A:$E,5,0)</f>
        <v>E-1162</v>
      </c>
    </row>
    <row r="3817" spans="1:9" x14ac:dyDescent="0.35">
      <c r="A3817" t="s">
        <v>1257</v>
      </c>
      <c r="B3817" t="s">
        <v>87</v>
      </c>
      <c r="C3817" t="s">
        <v>356</v>
      </c>
      <c r="D3817" t="s">
        <v>1278</v>
      </c>
      <c r="E3817" t="s">
        <v>29</v>
      </c>
      <c r="F3817">
        <v>5441</v>
      </c>
      <c r="G3817">
        <v>7316</v>
      </c>
      <c r="H3817">
        <v>1.3446057709979784</v>
      </c>
      <c r="I3817" t="str">
        <f>VLOOKUP($B3817&amp;$E3817,'Employee List'!$A:$E,5,0)</f>
        <v>E-1162</v>
      </c>
    </row>
    <row r="3818" spans="1:9" x14ac:dyDescent="0.35">
      <c r="A3818" t="s">
        <v>1257</v>
      </c>
      <c r="B3818" t="s">
        <v>87</v>
      </c>
      <c r="C3818" t="s">
        <v>356</v>
      </c>
      <c r="D3818" t="s">
        <v>1278</v>
      </c>
      <c r="E3818" t="s">
        <v>30</v>
      </c>
      <c r="F3818">
        <v>5922</v>
      </c>
      <c r="G3818">
        <v>6988</v>
      </c>
      <c r="H3818">
        <v>1.1800067544748396</v>
      </c>
      <c r="I3818" t="str">
        <f>VLOOKUP($B3818&amp;$E3818,'Employee List'!$A:$E,5,0)</f>
        <v>E-1162</v>
      </c>
    </row>
    <row r="3819" spans="1:9" x14ac:dyDescent="0.35">
      <c r="A3819" t="s">
        <v>1257</v>
      </c>
      <c r="B3819" t="s">
        <v>87</v>
      </c>
      <c r="C3819" t="s">
        <v>356</v>
      </c>
      <c r="D3819" t="s">
        <v>1278</v>
      </c>
      <c r="E3819" t="s">
        <v>31</v>
      </c>
      <c r="F3819">
        <v>6169</v>
      </c>
      <c r="G3819">
        <v>4714</v>
      </c>
      <c r="H3819">
        <v>0.76414329713081541</v>
      </c>
      <c r="I3819" t="str">
        <f>VLOOKUP($B3819&amp;$E3819,'Employee List'!$A:$E,5,0)</f>
        <v>E-1162</v>
      </c>
    </row>
    <row r="3820" spans="1:9" x14ac:dyDescent="0.35">
      <c r="A3820" t="s">
        <v>1257</v>
      </c>
      <c r="B3820" t="s">
        <v>87</v>
      </c>
      <c r="C3820" t="s">
        <v>356</v>
      </c>
      <c r="D3820" t="s">
        <v>1279</v>
      </c>
      <c r="E3820" t="s">
        <v>29</v>
      </c>
      <c r="F3820">
        <v>2264</v>
      </c>
      <c r="G3820">
        <v>3502</v>
      </c>
      <c r="H3820">
        <v>1.5468197879858658</v>
      </c>
      <c r="I3820" t="str">
        <f>VLOOKUP($B3820&amp;$E3820,'Employee List'!$A:$E,5,0)</f>
        <v>E-1162</v>
      </c>
    </row>
    <row r="3821" spans="1:9" x14ac:dyDescent="0.35">
      <c r="A3821" t="s">
        <v>1257</v>
      </c>
      <c r="B3821" t="s">
        <v>87</v>
      </c>
      <c r="C3821" t="s">
        <v>356</v>
      </c>
      <c r="D3821" t="s">
        <v>1279</v>
      </c>
      <c r="E3821" t="s">
        <v>30</v>
      </c>
      <c r="F3821">
        <v>2819</v>
      </c>
      <c r="G3821">
        <v>1441</v>
      </c>
      <c r="H3821">
        <v>0.51117417523944664</v>
      </c>
      <c r="I3821" t="str">
        <f>VLOOKUP($B3821&amp;$E3821,'Employee List'!$A:$E,5,0)</f>
        <v>E-1162</v>
      </c>
    </row>
    <row r="3822" spans="1:9" x14ac:dyDescent="0.35">
      <c r="A3822" t="s">
        <v>1257</v>
      </c>
      <c r="B3822" t="s">
        <v>87</v>
      </c>
      <c r="C3822" t="s">
        <v>356</v>
      </c>
      <c r="D3822" t="s">
        <v>1279</v>
      </c>
      <c r="E3822" t="s">
        <v>31</v>
      </c>
      <c r="F3822">
        <v>4050</v>
      </c>
      <c r="G3822">
        <v>3123</v>
      </c>
      <c r="H3822">
        <v>0.77111111111111108</v>
      </c>
      <c r="I3822" t="str">
        <f>VLOOKUP($B3822&amp;$E3822,'Employee List'!$A:$E,5,0)</f>
        <v>E-1162</v>
      </c>
    </row>
    <row r="3823" spans="1:9" x14ac:dyDescent="0.35">
      <c r="A3823" t="s">
        <v>1257</v>
      </c>
      <c r="B3823" t="s">
        <v>87</v>
      </c>
      <c r="C3823" t="s">
        <v>356</v>
      </c>
      <c r="D3823" t="s">
        <v>1280</v>
      </c>
      <c r="E3823" t="s">
        <v>29</v>
      </c>
      <c r="F3823">
        <v>4920</v>
      </c>
      <c r="G3823">
        <v>2517</v>
      </c>
      <c r="H3823">
        <v>0.51158536585365855</v>
      </c>
      <c r="I3823" t="str">
        <f>VLOOKUP($B3823&amp;$E3823,'Employee List'!$A:$E,5,0)</f>
        <v>E-1162</v>
      </c>
    </row>
    <row r="3824" spans="1:9" x14ac:dyDescent="0.35">
      <c r="A3824" t="s">
        <v>1257</v>
      </c>
      <c r="B3824" t="s">
        <v>87</v>
      </c>
      <c r="C3824" t="s">
        <v>356</v>
      </c>
      <c r="D3824" t="s">
        <v>1280</v>
      </c>
      <c r="E3824" t="s">
        <v>30</v>
      </c>
      <c r="F3824">
        <v>1377</v>
      </c>
      <c r="G3824">
        <v>4827</v>
      </c>
      <c r="H3824">
        <v>3.505446623093682</v>
      </c>
      <c r="I3824" t="str">
        <f>VLOOKUP($B3824&amp;$E3824,'Employee List'!$A:$E,5,0)</f>
        <v>E-1162</v>
      </c>
    </row>
    <row r="3825" spans="1:9" x14ac:dyDescent="0.35">
      <c r="A3825" t="s">
        <v>1257</v>
      </c>
      <c r="B3825" t="s">
        <v>87</v>
      </c>
      <c r="C3825" t="s">
        <v>356</v>
      </c>
      <c r="D3825" t="s">
        <v>1280</v>
      </c>
      <c r="E3825" t="s">
        <v>31</v>
      </c>
      <c r="F3825">
        <v>3043</v>
      </c>
      <c r="G3825">
        <v>3275</v>
      </c>
      <c r="H3825">
        <v>1.0762405520867564</v>
      </c>
      <c r="I3825" t="str">
        <f>VLOOKUP($B3825&amp;$E3825,'Employee List'!$A:$E,5,0)</f>
        <v>E-1162</v>
      </c>
    </row>
    <row r="3826" spans="1:9" x14ac:dyDescent="0.35">
      <c r="A3826" t="s">
        <v>1257</v>
      </c>
      <c r="B3826" t="s">
        <v>87</v>
      </c>
      <c r="C3826" t="s">
        <v>356</v>
      </c>
      <c r="D3826" t="s">
        <v>1262</v>
      </c>
      <c r="E3826" t="s">
        <v>29</v>
      </c>
      <c r="F3826">
        <v>8885</v>
      </c>
      <c r="G3826">
        <v>10793</v>
      </c>
      <c r="H3826">
        <v>1.2147439504783342</v>
      </c>
      <c r="I3826" t="str">
        <f>VLOOKUP($B3826&amp;$E3826,'Employee List'!$A:$E,5,0)</f>
        <v>E-1162</v>
      </c>
    </row>
    <row r="3827" spans="1:9" x14ac:dyDescent="0.35">
      <c r="A3827" t="s">
        <v>1257</v>
      </c>
      <c r="B3827" t="s">
        <v>87</v>
      </c>
      <c r="C3827" t="s">
        <v>356</v>
      </c>
      <c r="D3827" t="s">
        <v>1262</v>
      </c>
      <c r="E3827" t="s">
        <v>30</v>
      </c>
      <c r="F3827">
        <v>9664</v>
      </c>
      <c r="G3827">
        <v>10792</v>
      </c>
      <c r="H3827">
        <v>1.1167218543046358</v>
      </c>
      <c r="I3827" t="str">
        <f>VLOOKUP($B3827&amp;$E3827,'Employee List'!$A:$E,5,0)</f>
        <v>E-1162</v>
      </c>
    </row>
    <row r="3828" spans="1:9" x14ac:dyDescent="0.35">
      <c r="A3828" t="s">
        <v>1257</v>
      </c>
      <c r="B3828" t="s">
        <v>87</v>
      </c>
      <c r="C3828" t="s">
        <v>356</v>
      </c>
      <c r="D3828" t="s">
        <v>1262</v>
      </c>
      <c r="E3828" t="s">
        <v>31</v>
      </c>
      <c r="F3828">
        <v>8856</v>
      </c>
      <c r="G3828">
        <v>4279</v>
      </c>
      <c r="H3828">
        <v>0.48317524841915088</v>
      </c>
      <c r="I3828" t="str">
        <f>VLOOKUP($B3828&amp;$E3828,'Employee List'!$A:$E,5,0)</f>
        <v>E-1162</v>
      </c>
    </row>
    <row r="3829" spans="1:9" x14ac:dyDescent="0.35">
      <c r="A3829" t="s">
        <v>1257</v>
      </c>
      <c r="B3829" t="s">
        <v>87</v>
      </c>
      <c r="C3829" t="s">
        <v>356</v>
      </c>
      <c r="D3829" t="s">
        <v>1282</v>
      </c>
      <c r="E3829" t="s">
        <v>30</v>
      </c>
      <c r="F3829">
        <v>4366</v>
      </c>
      <c r="G3829">
        <v>2869</v>
      </c>
      <c r="H3829">
        <v>0.6571232249198351</v>
      </c>
      <c r="I3829" t="str">
        <f>VLOOKUP($B3829&amp;$E3829,'Employee List'!$A:$E,5,0)</f>
        <v>E-1162</v>
      </c>
    </row>
    <row r="3830" spans="1:9" x14ac:dyDescent="0.35">
      <c r="A3830" t="s">
        <v>1257</v>
      </c>
      <c r="B3830" t="s">
        <v>87</v>
      </c>
      <c r="C3830" t="s">
        <v>356</v>
      </c>
      <c r="D3830" t="s">
        <v>1281</v>
      </c>
      <c r="E3830" t="s">
        <v>29</v>
      </c>
      <c r="F3830">
        <v>2280</v>
      </c>
      <c r="G3830">
        <v>4911</v>
      </c>
      <c r="H3830">
        <v>2.1539473684210528</v>
      </c>
      <c r="I3830" t="str">
        <f>VLOOKUP($B3830&amp;$E3830,'Employee List'!$A:$E,5,0)</f>
        <v>E-1162</v>
      </c>
    </row>
    <row r="3831" spans="1:9" x14ac:dyDescent="0.35">
      <c r="A3831" t="s">
        <v>1257</v>
      </c>
      <c r="B3831" t="s">
        <v>87</v>
      </c>
      <c r="C3831" t="s">
        <v>356</v>
      </c>
      <c r="D3831" t="s">
        <v>1281</v>
      </c>
      <c r="E3831" t="s">
        <v>30</v>
      </c>
      <c r="F3831">
        <v>1336</v>
      </c>
      <c r="G3831">
        <v>4679</v>
      </c>
      <c r="H3831">
        <v>3.5022455089820359</v>
      </c>
      <c r="I3831" t="str">
        <f>VLOOKUP($B3831&amp;$E3831,'Employee List'!$A:$E,5,0)</f>
        <v>E-1162</v>
      </c>
    </row>
    <row r="3832" spans="1:9" x14ac:dyDescent="0.35">
      <c r="A3832" t="s">
        <v>1257</v>
      </c>
      <c r="B3832" t="s">
        <v>87</v>
      </c>
      <c r="C3832" t="s">
        <v>356</v>
      </c>
      <c r="D3832" t="s">
        <v>1281</v>
      </c>
      <c r="E3832" t="s">
        <v>31</v>
      </c>
      <c r="F3832">
        <v>2473</v>
      </c>
      <c r="G3832">
        <v>2923</v>
      </c>
      <c r="H3832">
        <v>1.1819652244237768</v>
      </c>
      <c r="I3832" t="str">
        <f>VLOOKUP($B3832&amp;$E3832,'Employee List'!$A:$E,5,0)</f>
        <v>E-1162</v>
      </c>
    </row>
    <row r="3833" spans="1:9" x14ac:dyDescent="0.35">
      <c r="A3833" t="s">
        <v>1257</v>
      </c>
      <c r="B3833" t="s">
        <v>88</v>
      </c>
      <c r="C3833" t="s">
        <v>356</v>
      </c>
      <c r="D3833" t="s">
        <v>1274</v>
      </c>
      <c r="E3833" t="s">
        <v>29</v>
      </c>
      <c r="F3833">
        <v>36650</v>
      </c>
      <c r="G3833">
        <v>57914</v>
      </c>
      <c r="H3833">
        <v>1.5801909959072307</v>
      </c>
      <c r="I3833" t="str">
        <f>VLOOKUP($B3833&amp;$E3833,'Employee List'!$A:$E,5,0)</f>
        <v>E-1163</v>
      </c>
    </row>
    <row r="3834" spans="1:9" x14ac:dyDescent="0.35">
      <c r="A3834" t="s">
        <v>1257</v>
      </c>
      <c r="B3834" t="s">
        <v>88</v>
      </c>
      <c r="C3834" t="s">
        <v>356</v>
      </c>
      <c r="D3834" t="s">
        <v>1274</v>
      </c>
      <c r="E3834" t="s">
        <v>30</v>
      </c>
      <c r="F3834">
        <v>36948</v>
      </c>
      <c r="G3834">
        <v>48634</v>
      </c>
      <c r="H3834">
        <v>1.3162823427519756</v>
      </c>
      <c r="I3834" t="str">
        <f>VLOOKUP($B3834&amp;$E3834,'Employee List'!$A:$E,5,0)</f>
        <v>E-1163</v>
      </c>
    </row>
    <row r="3835" spans="1:9" x14ac:dyDescent="0.35">
      <c r="A3835" t="s">
        <v>1257</v>
      </c>
      <c r="B3835" t="s">
        <v>88</v>
      </c>
      <c r="C3835" t="s">
        <v>356</v>
      </c>
      <c r="D3835" t="s">
        <v>1274</v>
      </c>
      <c r="E3835" t="s">
        <v>31</v>
      </c>
      <c r="F3835">
        <v>37352</v>
      </c>
      <c r="G3835">
        <v>49134</v>
      </c>
      <c r="H3835">
        <v>1.3154315699293211</v>
      </c>
      <c r="I3835" t="str">
        <f>VLOOKUP($B3835&amp;$E3835,'Employee List'!$A:$E,5,0)</f>
        <v>E-1163</v>
      </c>
    </row>
    <row r="3836" spans="1:9" x14ac:dyDescent="0.35">
      <c r="A3836" t="s">
        <v>1257</v>
      </c>
      <c r="B3836" t="s">
        <v>88</v>
      </c>
      <c r="C3836" t="s">
        <v>356</v>
      </c>
      <c r="D3836" t="s">
        <v>1263</v>
      </c>
      <c r="E3836" t="s">
        <v>29</v>
      </c>
      <c r="F3836">
        <v>7954</v>
      </c>
      <c r="G3836">
        <v>13090</v>
      </c>
      <c r="H3836">
        <v>1.6457128488810662</v>
      </c>
      <c r="I3836" t="str">
        <f>VLOOKUP($B3836&amp;$E3836,'Employee List'!$A:$E,5,0)</f>
        <v>E-1163</v>
      </c>
    </row>
    <row r="3837" spans="1:9" x14ac:dyDescent="0.35">
      <c r="A3837" t="s">
        <v>1257</v>
      </c>
      <c r="B3837" t="s">
        <v>88</v>
      </c>
      <c r="C3837" t="s">
        <v>356</v>
      </c>
      <c r="D3837" t="s">
        <v>1263</v>
      </c>
      <c r="E3837" t="s">
        <v>30</v>
      </c>
      <c r="F3837">
        <v>5830</v>
      </c>
      <c r="G3837">
        <v>12431</v>
      </c>
      <c r="H3837">
        <v>2.1322469982847343</v>
      </c>
      <c r="I3837" t="str">
        <f>VLOOKUP($B3837&amp;$E3837,'Employee List'!$A:$E,5,0)</f>
        <v>E-1163</v>
      </c>
    </row>
    <row r="3838" spans="1:9" x14ac:dyDescent="0.35">
      <c r="A3838" t="s">
        <v>1257</v>
      </c>
      <c r="B3838" t="s">
        <v>88</v>
      </c>
      <c r="C3838" t="s">
        <v>356</v>
      </c>
      <c r="D3838" t="s">
        <v>1263</v>
      </c>
      <c r="E3838" t="s">
        <v>31</v>
      </c>
      <c r="F3838">
        <v>7063</v>
      </c>
      <c r="G3838">
        <v>37670</v>
      </c>
      <c r="H3838">
        <v>5.3334277219311907</v>
      </c>
      <c r="I3838" t="str">
        <f>VLOOKUP($B3838&amp;$E3838,'Employee List'!$A:$E,5,0)</f>
        <v>E-1163</v>
      </c>
    </row>
    <row r="3839" spans="1:9" x14ac:dyDescent="0.35">
      <c r="A3839" t="s">
        <v>1257</v>
      </c>
      <c r="B3839" t="s">
        <v>88</v>
      </c>
      <c r="C3839" t="s">
        <v>356</v>
      </c>
      <c r="D3839" t="s">
        <v>1264</v>
      </c>
      <c r="E3839" t="s">
        <v>29</v>
      </c>
      <c r="F3839">
        <v>2399</v>
      </c>
      <c r="G3839">
        <v>1780</v>
      </c>
      <c r="H3839">
        <v>0.74197582325969158</v>
      </c>
      <c r="I3839" t="str">
        <f>VLOOKUP($B3839&amp;$E3839,'Employee List'!$A:$E,5,0)</f>
        <v>E-1163</v>
      </c>
    </row>
    <row r="3840" spans="1:9" x14ac:dyDescent="0.35">
      <c r="A3840" t="s">
        <v>1257</v>
      </c>
      <c r="B3840" t="s">
        <v>88</v>
      </c>
      <c r="C3840" t="s">
        <v>356</v>
      </c>
      <c r="D3840" t="s">
        <v>1264</v>
      </c>
      <c r="E3840" t="s">
        <v>30</v>
      </c>
      <c r="F3840">
        <v>2405</v>
      </c>
      <c r="G3840">
        <v>4397</v>
      </c>
      <c r="H3840">
        <v>1.8282744282744283</v>
      </c>
      <c r="I3840" t="str">
        <f>VLOOKUP($B3840&amp;$E3840,'Employee List'!$A:$E,5,0)</f>
        <v>E-1163</v>
      </c>
    </row>
    <row r="3841" spans="1:9" x14ac:dyDescent="0.35">
      <c r="A3841" t="s">
        <v>1257</v>
      </c>
      <c r="B3841" t="s">
        <v>88</v>
      </c>
      <c r="C3841" t="s">
        <v>356</v>
      </c>
      <c r="D3841" t="s">
        <v>1264</v>
      </c>
      <c r="E3841" t="s">
        <v>31</v>
      </c>
      <c r="F3841">
        <v>3950</v>
      </c>
      <c r="G3841">
        <v>3518</v>
      </c>
      <c r="H3841">
        <v>0.89063291139240508</v>
      </c>
      <c r="I3841" t="str">
        <f>VLOOKUP($B3841&amp;$E3841,'Employee List'!$A:$E,5,0)</f>
        <v>E-1163</v>
      </c>
    </row>
    <row r="3842" spans="1:9" x14ac:dyDescent="0.35">
      <c r="A3842" t="s">
        <v>1257</v>
      </c>
      <c r="B3842" t="s">
        <v>88</v>
      </c>
      <c r="C3842" t="s">
        <v>356</v>
      </c>
      <c r="D3842" t="s">
        <v>1265</v>
      </c>
      <c r="E3842" t="s">
        <v>29</v>
      </c>
      <c r="F3842">
        <v>23384</v>
      </c>
      <c r="G3842">
        <v>19740</v>
      </c>
      <c r="H3842">
        <v>0.8441669517618885</v>
      </c>
      <c r="I3842" t="str">
        <f>VLOOKUP($B3842&amp;$E3842,'Employee List'!$A:$E,5,0)</f>
        <v>E-1163</v>
      </c>
    </row>
    <row r="3843" spans="1:9" x14ac:dyDescent="0.35">
      <c r="A3843" t="s">
        <v>1257</v>
      </c>
      <c r="B3843" t="s">
        <v>88</v>
      </c>
      <c r="C3843" t="s">
        <v>356</v>
      </c>
      <c r="D3843" t="s">
        <v>1265</v>
      </c>
      <c r="E3843" t="s">
        <v>30</v>
      </c>
      <c r="F3843">
        <v>22327</v>
      </c>
      <c r="G3843">
        <v>25178</v>
      </c>
      <c r="H3843">
        <v>1.1276929278452099</v>
      </c>
      <c r="I3843" t="str">
        <f>VLOOKUP($B3843&amp;$E3843,'Employee List'!$A:$E,5,0)</f>
        <v>E-1163</v>
      </c>
    </row>
    <row r="3844" spans="1:9" x14ac:dyDescent="0.35">
      <c r="A3844" t="s">
        <v>1257</v>
      </c>
      <c r="B3844" t="s">
        <v>88</v>
      </c>
      <c r="C3844" t="s">
        <v>356</v>
      </c>
      <c r="D3844" t="s">
        <v>1265</v>
      </c>
      <c r="E3844" t="s">
        <v>31</v>
      </c>
      <c r="F3844">
        <v>23658</v>
      </c>
      <c r="G3844">
        <v>20178</v>
      </c>
      <c r="H3844">
        <v>0.85290388029419228</v>
      </c>
      <c r="I3844" t="str">
        <f>VLOOKUP($B3844&amp;$E3844,'Employee List'!$A:$E,5,0)</f>
        <v>E-1163</v>
      </c>
    </row>
    <row r="3845" spans="1:9" x14ac:dyDescent="0.35">
      <c r="A3845" t="s">
        <v>1257</v>
      </c>
      <c r="B3845" t="s">
        <v>88</v>
      </c>
      <c r="C3845" t="s">
        <v>356</v>
      </c>
      <c r="D3845" t="s">
        <v>1260</v>
      </c>
      <c r="E3845" t="s">
        <v>29</v>
      </c>
      <c r="F3845">
        <v>85141</v>
      </c>
      <c r="G3845">
        <v>49962</v>
      </c>
      <c r="H3845">
        <v>0.58681481307478178</v>
      </c>
      <c r="I3845" t="str">
        <f>VLOOKUP($B3845&amp;$E3845,'Employee List'!$A:$E,5,0)</f>
        <v>E-1163</v>
      </c>
    </row>
    <row r="3846" spans="1:9" x14ac:dyDescent="0.35">
      <c r="A3846" t="s">
        <v>1257</v>
      </c>
      <c r="B3846" t="s">
        <v>88</v>
      </c>
      <c r="C3846" t="s">
        <v>356</v>
      </c>
      <c r="D3846" t="s">
        <v>1260</v>
      </c>
      <c r="E3846" t="s">
        <v>30</v>
      </c>
      <c r="F3846">
        <v>85584</v>
      </c>
      <c r="G3846">
        <v>59825</v>
      </c>
      <c r="H3846">
        <v>0.6990208450177603</v>
      </c>
      <c r="I3846" t="str">
        <f>VLOOKUP($B3846&amp;$E3846,'Employee List'!$A:$E,5,0)</f>
        <v>E-1163</v>
      </c>
    </row>
    <row r="3847" spans="1:9" x14ac:dyDescent="0.35">
      <c r="A3847" t="s">
        <v>1257</v>
      </c>
      <c r="B3847" t="s">
        <v>88</v>
      </c>
      <c r="C3847" t="s">
        <v>356</v>
      </c>
      <c r="D3847" t="s">
        <v>1260</v>
      </c>
      <c r="E3847" t="s">
        <v>31</v>
      </c>
      <c r="F3847">
        <v>98901</v>
      </c>
      <c r="G3847">
        <v>113040</v>
      </c>
      <c r="H3847">
        <v>1.142961142961143</v>
      </c>
      <c r="I3847" t="str">
        <f>VLOOKUP($B3847&amp;$E3847,'Employee List'!$A:$E,5,0)</f>
        <v>E-1163</v>
      </c>
    </row>
    <row r="3848" spans="1:9" x14ac:dyDescent="0.35">
      <c r="A3848" t="s">
        <v>1257</v>
      </c>
      <c r="B3848" t="s">
        <v>88</v>
      </c>
      <c r="C3848" t="s">
        <v>356</v>
      </c>
      <c r="D3848" t="s">
        <v>1261</v>
      </c>
      <c r="E3848" t="s">
        <v>29</v>
      </c>
      <c r="F3848">
        <v>60392</v>
      </c>
      <c r="G3848">
        <v>70066</v>
      </c>
      <c r="H3848">
        <v>1.1601867797059213</v>
      </c>
      <c r="I3848" t="str">
        <f>VLOOKUP($B3848&amp;$E3848,'Employee List'!$A:$E,5,0)</f>
        <v>E-1163</v>
      </c>
    </row>
    <row r="3849" spans="1:9" x14ac:dyDescent="0.35">
      <c r="A3849" t="s">
        <v>1257</v>
      </c>
      <c r="B3849" t="s">
        <v>88</v>
      </c>
      <c r="C3849" t="s">
        <v>356</v>
      </c>
      <c r="D3849" t="s">
        <v>1261</v>
      </c>
      <c r="E3849" t="s">
        <v>30</v>
      </c>
      <c r="F3849">
        <v>60097</v>
      </c>
      <c r="G3849">
        <v>49192</v>
      </c>
      <c r="H3849">
        <v>0.81854335490956287</v>
      </c>
      <c r="I3849" t="str">
        <f>VLOOKUP($B3849&amp;$E3849,'Employee List'!$A:$E,5,0)</f>
        <v>E-1163</v>
      </c>
    </row>
    <row r="3850" spans="1:9" x14ac:dyDescent="0.35">
      <c r="A3850" t="s">
        <v>1257</v>
      </c>
      <c r="B3850" t="s">
        <v>88</v>
      </c>
      <c r="C3850" t="s">
        <v>356</v>
      </c>
      <c r="D3850" t="s">
        <v>1261</v>
      </c>
      <c r="E3850" t="s">
        <v>31</v>
      </c>
      <c r="F3850">
        <v>63168</v>
      </c>
      <c r="G3850">
        <v>66758</v>
      </c>
      <c r="H3850">
        <v>1.0568325734549138</v>
      </c>
      <c r="I3850" t="str">
        <f>VLOOKUP($B3850&amp;$E3850,'Employee List'!$A:$E,5,0)</f>
        <v>E-1163</v>
      </c>
    </row>
    <row r="3851" spans="1:9" x14ac:dyDescent="0.35">
      <c r="A3851" t="s">
        <v>1257</v>
      </c>
      <c r="B3851" t="s">
        <v>88</v>
      </c>
      <c r="C3851" t="s">
        <v>356</v>
      </c>
      <c r="D3851" t="s">
        <v>1266</v>
      </c>
      <c r="E3851" t="s">
        <v>29</v>
      </c>
      <c r="F3851">
        <v>34776</v>
      </c>
      <c r="G3851">
        <v>29999</v>
      </c>
      <c r="H3851">
        <v>0.86263515067862895</v>
      </c>
      <c r="I3851" t="str">
        <f>VLOOKUP($B3851&amp;$E3851,'Employee List'!$A:$E,5,0)</f>
        <v>E-1163</v>
      </c>
    </row>
    <row r="3852" spans="1:9" x14ac:dyDescent="0.35">
      <c r="A3852" t="s">
        <v>1257</v>
      </c>
      <c r="B3852" t="s">
        <v>88</v>
      </c>
      <c r="C3852" t="s">
        <v>356</v>
      </c>
      <c r="D3852" t="s">
        <v>1266</v>
      </c>
      <c r="E3852" t="s">
        <v>30</v>
      </c>
      <c r="F3852">
        <v>37997</v>
      </c>
      <c r="G3852">
        <v>27213</v>
      </c>
      <c r="H3852">
        <v>0.71618812011474586</v>
      </c>
      <c r="I3852" t="str">
        <f>VLOOKUP($B3852&amp;$E3852,'Employee List'!$A:$E,5,0)</f>
        <v>E-1163</v>
      </c>
    </row>
    <row r="3853" spans="1:9" x14ac:dyDescent="0.35">
      <c r="A3853" t="s">
        <v>1257</v>
      </c>
      <c r="B3853" t="s">
        <v>88</v>
      </c>
      <c r="C3853" t="s">
        <v>356</v>
      </c>
      <c r="D3853" t="s">
        <v>1266</v>
      </c>
      <c r="E3853" t="s">
        <v>31</v>
      </c>
      <c r="F3853">
        <v>38526</v>
      </c>
      <c r="G3853">
        <v>31896</v>
      </c>
      <c r="H3853">
        <v>0.82790842547889731</v>
      </c>
      <c r="I3853" t="str">
        <f>VLOOKUP($B3853&amp;$E3853,'Employee List'!$A:$E,5,0)</f>
        <v>E-1163</v>
      </c>
    </row>
    <row r="3854" spans="1:9" x14ac:dyDescent="0.35">
      <c r="A3854" t="s">
        <v>1257</v>
      </c>
      <c r="B3854" t="s">
        <v>88</v>
      </c>
      <c r="C3854" t="s">
        <v>356</v>
      </c>
      <c r="D3854" t="s">
        <v>1267</v>
      </c>
      <c r="E3854" t="s">
        <v>29</v>
      </c>
      <c r="F3854">
        <v>62551</v>
      </c>
      <c r="G3854">
        <v>48011</v>
      </c>
      <c r="H3854">
        <v>0.76754967946155939</v>
      </c>
      <c r="I3854" t="str">
        <f>VLOOKUP($B3854&amp;$E3854,'Employee List'!$A:$E,5,0)</f>
        <v>E-1163</v>
      </c>
    </row>
    <row r="3855" spans="1:9" x14ac:dyDescent="0.35">
      <c r="A3855" t="s">
        <v>1257</v>
      </c>
      <c r="B3855" t="s">
        <v>88</v>
      </c>
      <c r="C3855" t="s">
        <v>356</v>
      </c>
      <c r="D3855" t="s">
        <v>1267</v>
      </c>
      <c r="E3855" t="s">
        <v>30</v>
      </c>
      <c r="F3855">
        <v>63596</v>
      </c>
      <c r="G3855">
        <v>50939</v>
      </c>
      <c r="H3855">
        <v>0.80097804893389524</v>
      </c>
      <c r="I3855" t="str">
        <f>VLOOKUP($B3855&amp;$E3855,'Employee List'!$A:$E,5,0)</f>
        <v>E-1163</v>
      </c>
    </row>
    <row r="3856" spans="1:9" x14ac:dyDescent="0.35">
      <c r="A3856" t="s">
        <v>1257</v>
      </c>
      <c r="B3856" t="s">
        <v>88</v>
      </c>
      <c r="C3856" t="s">
        <v>356</v>
      </c>
      <c r="D3856" t="s">
        <v>1267</v>
      </c>
      <c r="E3856" t="s">
        <v>31</v>
      </c>
      <c r="F3856">
        <v>62237</v>
      </c>
      <c r="G3856">
        <v>43507</v>
      </c>
      <c r="H3856">
        <v>0.69905361762295737</v>
      </c>
      <c r="I3856" t="str">
        <f>VLOOKUP($B3856&amp;$E3856,'Employee List'!$A:$E,5,0)</f>
        <v>E-1163</v>
      </c>
    </row>
    <row r="3857" spans="1:9" x14ac:dyDescent="0.35">
      <c r="A3857" t="s">
        <v>1257</v>
      </c>
      <c r="B3857" t="s">
        <v>88</v>
      </c>
      <c r="C3857" t="s">
        <v>356</v>
      </c>
      <c r="D3857" t="s">
        <v>1268</v>
      </c>
      <c r="E3857" t="s">
        <v>29</v>
      </c>
      <c r="F3857">
        <v>12206</v>
      </c>
      <c r="G3857">
        <v>7412</v>
      </c>
      <c r="H3857">
        <v>0.60724233983286913</v>
      </c>
      <c r="I3857" t="str">
        <f>VLOOKUP($B3857&amp;$E3857,'Employee List'!$A:$E,5,0)</f>
        <v>E-1163</v>
      </c>
    </row>
    <row r="3858" spans="1:9" x14ac:dyDescent="0.35">
      <c r="A3858" t="s">
        <v>1257</v>
      </c>
      <c r="B3858" t="s">
        <v>88</v>
      </c>
      <c r="C3858" t="s">
        <v>356</v>
      </c>
      <c r="D3858" t="s">
        <v>1268</v>
      </c>
      <c r="E3858" t="s">
        <v>30</v>
      </c>
      <c r="F3858">
        <v>12345</v>
      </c>
      <c r="G3858">
        <v>3563</v>
      </c>
      <c r="H3858">
        <v>0.28861887403807207</v>
      </c>
      <c r="I3858" t="str">
        <f>VLOOKUP($B3858&amp;$E3858,'Employee List'!$A:$E,5,0)</f>
        <v>E-1163</v>
      </c>
    </row>
    <row r="3859" spans="1:9" x14ac:dyDescent="0.35">
      <c r="A3859" t="s">
        <v>1257</v>
      </c>
      <c r="B3859" t="s">
        <v>88</v>
      </c>
      <c r="C3859" t="s">
        <v>356</v>
      </c>
      <c r="D3859" t="s">
        <v>1268</v>
      </c>
      <c r="E3859" t="s">
        <v>31</v>
      </c>
      <c r="F3859">
        <v>13637</v>
      </c>
      <c r="G3859">
        <v>6855</v>
      </c>
      <c r="H3859">
        <v>0.50267654176138443</v>
      </c>
      <c r="I3859" t="str">
        <f>VLOOKUP($B3859&amp;$E3859,'Employee List'!$A:$E,5,0)</f>
        <v>E-1163</v>
      </c>
    </row>
    <row r="3860" spans="1:9" x14ac:dyDescent="0.35">
      <c r="A3860" t="s">
        <v>1257</v>
      </c>
      <c r="B3860" t="s">
        <v>88</v>
      </c>
      <c r="C3860" t="s">
        <v>356</v>
      </c>
      <c r="D3860" t="s">
        <v>1269</v>
      </c>
      <c r="E3860" t="s">
        <v>29</v>
      </c>
      <c r="F3860">
        <v>8377</v>
      </c>
      <c r="G3860">
        <v>13285</v>
      </c>
      <c r="H3860">
        <v>1.5858899367315269</v>
      </c>
      <c r="I3860" t="str">
        <f>VLOOKUP($B3860&amp;$E3860,'Employee List'!$A:$E,5,0)</f>
        <v>E-1163</v>
      </c>
    </row>
    <row r="3861" spans="1:9" x14ac:dyDescent="0.35">
      <c r="A3861" t="s">
        <v>1257</v>
      </c>
      <c r="B3861" t="s">
        <v>88</v>
      </c>
      <c r="C3861" t="s">
        <v>356</v>
      </c>
      <c r="D3861" t="s">
        <v>1269</v>
      </c>
      <c r="E3861" t="s">
        <v>30</v>
      </c>
      <c r="F3861">
        <v>9735</v>
      </c>
      <c r="G3861">
        <v>15806</v>
      </c>
      <c r="H3861">
        <v>1.6236260914227016</v>
      </c>
      <c r="I3861" t="str">
        <f>VLOOKUP($B3861&amp;$E3861,'Employee List'!$A:$E,5,0)</f>
        <v>E-1163</v>
      </c>
    </row>
    <row r="3862" spans="1:9" x14ac:dyDescent="0.35">
      <c r="A3862" t="s">
        <v>1257</v>
      </c>
      <c r="B3862" t="s">
        <v>88</v>
      </c>
      <c r="C3862" t="s">
        <v>356</v>
      </c>
      <c r="D3862" t="s">
        <v>1269</v>
      </c>
      <c r="E3862" t="s">
        <v>31</v>
      </c>
      <c r="F3862">
        <v>9461</v>
      </c>
      <c r="G3862">
        <v>11602</v>
      </c>
      <c r="H3862">
        <v>1.2262974315611457</v>
      </c>
      <c r="I3862" t="str">
        <f>VLOOKUP($B3862&amp;$E3862,'Employee List'!$A:$E,5,0)</f>
        <v>E-1163</v>
      </c>
    </row>
    <row r="3863" spans="1:9" x14ac:dyDescent="0.35">
      <c r="A3863" t="s">
        <v>1257</v>
      </c>
      <c r="B3863" t="s">
        <v>88</v>
      </c>
      <c r="C3863" t="s">
        <v>356</v>
      </c>
      <c r="D3863" t="s">
        <v>1270</v>
      </c>
      <c r="E3863" t="s">
        <v>29</v>
      </c>
      <c r="F3863">
        <v>8738</v>
      </c>
      <c r="G3863">
        <v>10748</v>
      </c>
      <c r="H3863">
        <v>1.2300297550926986</v>
      </c>
      <c r="I3863" t="str">
        <f>VLOOKUP($B3863&amp;$E3863,'Employee List'!$A:$E,5,0)</f>
        <v>E-1163</v>
      </c>
    </row>
    <row r="3864" spans="1:9" x14ac:dyDescent="0.35">
      <c r="A3864" t="s">
        <v>1257</v>
      </c>
      <c r="B3864" t="s">
        <v>88</v>
      </c>
      <c r="C3864" t="s">
        <v>356</v>
      </c>
      <c r="D3864" t="s">
        <v>1270</v>
      </c>
      <c r="E3864" t="s">
        <v>30</v>
      </c>
      <c r="F3864">
        <v>11935</v>
      </c>
      <c r="G3864">
        <v>11757</v>
      </c>
      <c r="H3864">
        <v>0.9850858818600754</v>
      </c>
      <c r="I3864" t="str">
        <f>VLOOKUP($B3864&amp;$E3864,'Employee List'!$A:$E,5,0)</f>
        <v>E-1163</v>
      </c>
    </row>
    <row r="3865" spans="1:9" x14ac:dyDescent="0.35">
      <c r="A3865" t="s">
        <v>1257</v>
      </c>
      <c r="B3865" t="s">
        <v>88</v>
      </c>
      <c r="C3865" t="s">
        <v>356</v>
      </c>
      <c r="D3865" t="s">
        <v>1270</v>
      </c>
      <c r="E3865" t="s">
        <v>31</v>
      </c>
      <c r="F3865">
        <v>11001</v>
      </c>
      <c r="G3865">
        <v>11124</v>
      </c>
      <c r="H3865">
        <v>1.0111808017452959</v>
      </c>
      <c r="I3865" t="str">
        <f>VLOOKUP($B3865&amp;$E3865,'Employee List'!$A:$E,5,0)</f>
        <v>E-1163</v>
      </c>
    </row>
    <row r="3866" spans="1:9" x14ac:dyDescent="0.35">
      <c r="A3866" t="s">
        <v>1257</v>
      </c>
      <c r="B3866" t="s">
        <v>88</v>
      </c>
      <c r="C3866" t="s">
        <v>356</v>
      </c>
      <c r="D3866" t="s">
        <v>1271</v>
      </c>
      <c r="E3866" t="s">
        <v>29</v>
      </c>
      <c r="F3866">
        <v>10353</v>
      </c>
      <c r="G3866">
        <v>16341</v>
      </c>
      <c r="H3866">
        <v>1.5783830773688785</v>
      </c>
      <c r="I3866" t="str">
        <f>VLOOKUP($B3866&amp;$E3866,'Employee List'!$A:$E,5,0)</f>
        <v>E-1163</v>
      </c>
    </row>
    <row r="3867" spans="1:9" x14ac:dyDescent="0.35">
      <c r="A3867" t="s">
        <v>1257</v>
      </c>
      <c r="B3867" t="s">
        <v>88</v>
      </c>
      <c r="C3867" t="s">
        <v>356</v>
      </c>
      <c r="D3867" t="s">
        <v>1271</v>
      </c>
      <c r="E3867" t="s">
        <v>30</v>
      </c>
      <c r="F3867">
        <v>10500</v>
      </c>
      <c r="G3867">
        <v>15548</v>
      </c>
      <c r="H3867">
        <v>1.4807619047619047</v>
      </c>
      <c r="I3867" t="str">
        <f>VLOOKUP($B3867&amp;$E3867,'Employee List'!$A:$E,5,0)</f>
        <v>E-1163</v>
      </c>
    </row>
    <row r="3868" spans="1:9" x14ac:dyDescent="0.35">
      <c r="A3868" t="s">
        <v>1257</v>
      </c>
      <c r="B3868" t="s">
        <v>88</v>
      </c>
      <c r="C3868" t="s">
        <v>356</v>
      </c>
      <c r="D3868" t="s">
        <v>1271</v>
      </c>
      <c r="E3868" t="s">
        <v>31</v>
      </c>
      <c r="F3868">
        <v>11389</v>
      </c>
      <c r="G3868">
        <v>11726</v>
      </c>
      <c r="H3868">
        <v>1.029589955219949</v>
      </c>
      <c r="I3868" t="str">
        <f>VLOOKUP($B3868&amp;$E3868,'Employee List'!$A:$E,5,0)</f>
        <v>E-1163</v>
      </c>
    </row>
    <row r="3869" spans="1:9" x14ac:dyDescent="0.35">
      <c r="A3869" t="s">
        <v>1257</v>
      </c>
      <c r="B3869" t="s">
        <v>88</v>
      </c>
      <c r="C3869" t="s">
        <v>356</v>
      </c>
      <c r="D3869" t="s">
        <v>1258</v>
      </c>
      <c r="E3869" t="s">
        <v>29</v>
      </c>
      <c r="F3869">
        <v>154350</v>
      </c>
      <c r="G3869">
        <v>182723</v>
      </c>
      <c r="H3869">
        <v>1.1838224813735019</v>
      </c>
      <c r="I3869" t="str">
        <f>VLOOKUP($B3869&amp;$E3869,'Employee List'!$A:$E,5,0)</f>
        <v>E-1163</v>
      </c>
    </row>
    <row r="3870" spans="1:9" x14ac:dyDescent="0.35">
      <c r="A3870" t="s">
        <v>1257</v>
      </c>
      <c r="B3870" t="s">
        <v>88</v>
      </c>
      <c r="C3870" t="s">
        <v>356</v>
      </c>
      <c r="D3870" t="s">
        <v>1258</v>
      </c>
      <c r="E3870" t="s">
        <v>30</v>
      </c>
      <c r="F3870">
        <v>151904</v>
      </c>
      <c r="G3870">
        <v>158625</v>
      </c>
      <c r="H3870">
        <v>1.0442450495049505</v>
      </c>
      <c r="I3870" t="str">
        <f>VLOOKUP($B3870&amp;$E3870,'Employee List'!$A:$E,5,0)</f>
        <v>E-1163</v>
      </c>
    </row>
    <row r="3871" spans="1:9" x14ac:dyDescent="0.35">
      <c r="A3871" t="s">
        <v>1257</v>
      </c>
      <c r="B3871" t="s">
        <v>88</v>
      </c>
      <c r="C3871" t="s">
        <v>356</v>
      </c>
      <c r="D3871" t="s">
        <v>1258</v>
      </c>
      <c r="E3871" t="s">
        <v>31</v>
      </c>
      <c r="F3871">
        <v>145387</v>
      </c>
      <c r="G3871">
        <v>144868</v>
      </c>
      <c r="H3871">
        <v>0.99643021728215042</v>
      </c>
      <c r="I3871" t="str">
        <f>VLOOKUP($B3871&amp;$E3871,'Employee List'!$A:$E,5,0)</f>
        <v>E-1163</v>
      </c>
    </row>
    <row r="3872" spans="1:9" x14ac:dyDescent="0.35">
      <c r="A3872" t="s">
        <v>1257</v>
      </c>
      <c r="B3872" t="s">
        <v>88</v>
      </c>
      <c r="C3872" t="s">
        <v>356</v>
      </c>
      <c r="D3872" t="s">
        <v>1272</v>
      </c>
      <c r="E3872" t="s">
        <v>29</v>
      </c>
      <c r="F3872">
        <v>17720</v>
      </c>
      <c r="G3872">
        <v>6975</v>
      </c>
      <c r="H3872">
        <v>0.39362302483069977</v>
      </c>
      <c r="I3872" t="str">
        <f>VLOOKUP($B3872&amp;$E3872,'Employee List'!$A:$E,5,0)</f>
        <v>E-1163</v>
      </c>
    </row>
    <row r="3873" spans="1:9" x14ac:dyDescent="0.35">
      <c r="A3873" t="s">
        <v>1257</v>
      </c>
      <c r="B3873" t="s">
        <v>88</v>
      </c>
      <c r="C3873" t="s">
        <v>356</v>
      </c>
      <c r="D3873" t="s">
        <v>1272</v>
      </c>
      <c r="E3873" t="s">
        <v>30</v>
      </c>
      <c r="F3873">
        <v>16046</v>
      </c>
      <c r="G3873">
        <v>13118</v>
      </c>
      <c r="H3873">
        <v>0.81752461672691012</v>
      </c>
      <c r="I3873" t="str">
        <f>VLOOKUP($B3873&amp;$E3873,'Employee List'!$A:$E,5,0)</f>
        <v>E-1163</v>
      </c>
    </row>
    <row r="3874" spans="1:9" x14ac:dyDescent="0.35">
      <c r="A3874" t="s">
        <v>1257</v>
      </c>
      <c r="B3874" t="s">
        <v>88</v>
      </c>
      <c r="C3874" t="s">
        <v>356</v>
      </c>
      <c r="D3874" t="s">
        <v>1272</v>
      </c>
      <c r="E3874" t="s">
        <v>31</v>
      </c>
      <c r="F3874">
        <v>17980</v>
      </c>
      <c r="G3874">
        <v>25126</v>
      </c>
      <c r="H3874">
        <v>1.3974416017797553</v>
      </c>
      <c r="I3874" t="str">
        <f>VLOOKUP($B3874&amp;$E3874,'Employee List'!$A:$E,5,0)</f>
        <v>E-1163</v>
      </c>
    </row>
    <row r="3875" spans="1:9" x14ac:dyDescent="0.35">
      <c r="A3875" t="s">
        <v>1257</v>
      </c>
      <c r="B3875" t="s">
        <v>88</v>
      </c>
      <c r="C3875" t="s">
        <v>356</v>
      </c>
      <c r="D3875" t="s">
        <v>1259</v>
      </c>
      <c r="E3875" t="s">
        <v>29</v>
      </c>
      <c r="F3875">
        <v>18729</v>
      </c>
      <c r="G3875">
        <v>19090</v>
      </c>
      <c r="H3875">
        <v>1.019274921245128</v>
      </c>
      <c r="I3875" t="str">
        <f>VLOOKUP($B3875&amp;$E3875,'Employee List'!$A:$E,5,0)</f>
        <v>E-1163</v>
      </c>
    </row>
    <row r="3876" spans="1:9" x14ac:dyDescent="0.35">
      <c r="A3876" t="s">
        <v>1257</v>
      </c>
      <c r="B3876" t="s">
        <v>88</v>
      </c>
      <c r="C3876" t="s">
        <v>356</v>
      </c>
      <c r="D3876" t="s">
        <v>1259</v>
      </c>
      <c r="E3876" t="s">
        <v>30</v>
      </c>
      <c r="F3876">
        <v>19538</v>
      </c>
      <c r="G3876">
        <v>22740</v>
      </c>
      <c r="H3876">
        <v>1.1638857610809705</v>
      </c>
      <c r="I3876" t="str">
        <f>VLOOKUP($B3876&amp;$E3876,'Employee List'!$A:$E,5,0)</f>
        <v>E-1163</v>
      </c>
    </row>
    <row r="3877" spans="1:9" x14ac:dyDescent="0.35">
      <c r="A3877" t="s">
        <v>1257</v>
      </c>
      <c r="B3877" t="s">
        <v>88</v>
      </c>
      <c r="C3877" t="s">
        <v>356</v>
      </c>
      <c r="D3877" t="s">
        <v>1259</v>
      </c>
      <c r="E3877" t="s">
        <v>31</v>
      </c>
      <c r="F3877">
        <v>19034</v>
      </c>
      <c r="G3877">
        <v>29878</v>
      </c>
      <c r="H3877">
        <v>1.5697173479037512</v>
      </c>
      <c r="I3877" t="str">
        <f>VLOOKUP($B3877&amp;$E3877,'Employee List'!$A:$E,5,0)</f>
        <v>E-1163</v>
      </c>
    </row>
    <row r="3878" spans="1:9" x14ac:dyDescent="0.35">
      <c r="A3878" t="s">
        <v>1257</v>
      </c>
      <c r="B3878" t="s">
        <v>88</v>
      </c>
      <c r="C3878" t="s">
        <v>356</v>
      </c>
      <c r="D3878" t="s">
        <v>1273</v>
      </c>
      <c r="E3878" t="s">
        <v>29</v>
      </c>
      <c r="F3878">
        <v>12877</v>
      </c>
      <c r="G3878">
        <v>9240</v>
      </c>
      <c r="H3878">
        <v>0.71755843752426807</v>
      </c>
      <c r="I3878" t="str">
        <f>VLOOKUP($B3878&amp;$E3878,'Employee List'!$A:$E,5,0)</f>
        <v>E-1163</v>
      </c>
    </row>
    <row r="3879" spans="1:9" x14ac:dyDescent="0.35">
      <c r="A3879" t="s">
        <v>1257</v>
      </c>
      <c r="B3879" t="s">
        <v>88</v>
      </c>
      <c r="C3879" t="s">
        <v>356</v>
      </c>
      <c r="D3879" t="s">
        <v>1273</v>
      </c>
      <c r="E3879" t="s">
        <v>30</v>
      </c>
      <c r="F3879">
        <v>10205</v>
      </c>
      <c r="G3879">
        <v>7082</v>
      </c>
      <c r="H3879">
        <v>0.69397354238118569</v>
      </c>
      <c r="I3879" t="str">
        <f>VLOOKUP($B3879&amp;$E3879,'Employee List'!$A:$E,5,0)</f>
        <v>E-1163</v>
      </c>
    </row>
    <row r="3880" spans="1:9" x14ac:dyDescent="0.35">
      <c r="A3880" t="s">
        <v>1257</v>
      </c>
      <c r="B3880" t="s">
        <v>88</v>
      </c>
      <c r="C3880" t="s">
        <v>356</v>
      </c>
      <c r="D3880" t="s">
        <v>1273</v>
      </c>
      <c r="E3880" t="s">
        <v>31</v>
      </c>
      <c r="F3880">
        <v>13805</v>
      </c>
      <c r="G3880">
        <v>9071</v>
      </c>
      <c r="H3880">
        <v>0.65708076783773994</v>
      </c>
      <c r="I3880" t="str">
        <f>VLOOKUP($B3880&amp;$E3880,'Employee List'!$A:$E,5,0)</f>
        <v>E-1163</v>
      </c>
    </row>
    <row r="3881" spans="1:9" x14ac:dyDescent="0.35">
      <c r="A3881" t="s">
        <v>1257</v>
      </c>
      <c r="B3881" t="s">
        <v>88</v>
      </c>
      <c r="C3881" t="s">
        <v>356</v>
      </c>
      <c r="D3881" t="s">
        <v>1275</v>
      </c>
      <c r="E3881" t="s">
        <v>29</v>
      </c>
      <c r="F3881">
        <v>4903</v>
      </c>
      <c r="G3881">
        <v>10699</v>
      </c>
      <c r="H3881">
        <v>2.182133387721803</v>
      </c>
      <c r="I3881" t="str">
        <f>VLOOKUP($B3881&amp;$E3881,'Employee List'!$A:$E,5,0)</f>
        <v>E-1163</v>
      </c>
    </row>
    <row r="3882" spans="1:9" x14ac:dyDescent="0.35">
      <c r="A3882" t="s">
        <v>1257</v>
      </c>
      <c r="B3882" t="s">
        <v>88</v>
      </c>
      <c r="C3882" t="s">
        <v>356</v>
      </c>
      <c r="D3882" t="s">
        <v>1275</v>
      </c>
      <c r="E3882" t="s">
        <v>30</v>
      </c>
      <c r="F3882">
        <v>1049</v>
      </c>
      <c r="G3882">
        <v>7575</v>
      </c>
      <c r="H3882">
        <v>7.221163012392755</v>
      </c>
      <c r="I3882" t="str">
        <f>VLOOKUP($B3882&amp;$E3882,'Employee List'!$A:$E,5,0)</f>
        <v>E-1163</v>
      </c>
    </row>
    <row r="3883" spans="1:9" x14ac:dyDescent="0.35">
      <c r="A3883" t="s">
        <v>1257</v>
      </c>
      <c r="B3883" t="s">
        <v>88</v>
      </c>
      <c r="C3883" t="s">
        <v>356</v>
      </c>
      <c r="D3883" t="s">
        <v>1275</v>
      </c>
      <c r="E3883" t="s">
        <v>31</v>
      </c>
      <c r="F3883">
        <v>2645</v>
      </c>
      <c r="G3883">
        <v>2967</v>
      </c>
      <c r="H3883">
        <v>1.1217391304347826</v>
      </c>
      <c r="I3883" t="str">
        <f>VLOOKUP($B3883&amp;$E3883,'Employee List'!$A:$E,5,0)</f>
        <v>E-1163</v>
      </c>
    </row>
    <row r="3884" spans="1:9" x14ac:dyDescent="0.35">
      <c r="A3884" t="s">
        <v>1257</v>
      </c>
      <c r="B3884" t="s">
        <v>88</v>
      </c>
      <c r="C3884" t="s">
        <v>356</v>
      </c>
      <c r="D3884" t="s">
        <v>1276</v>
      </c>
      <c r="E3884" t="s">
        <v>29</v>
      </c>
      <c r="F3884">
        <v>2657</v>
      </c>
      <c r="G3884">
        <v>4334</v>
      </c>
      <c r="H3884">
        <v>1.6311629657508468</v>
      </c>
      <c r="I3884" t="str">
        <f>VLOOKUP($B3884&amp;$E3884,'Employee List'!$A:$E,5,0)</f>
        <v>E-1163</v>
      </c>
    </row>
    <row r="3885" spans="1:9" x14ac:dyDescent="0.35">
      <c r="A3885" t="s">
        <v>1257</v>
      </c>
      <c r="B3885" t="s">
        <v>88</v>
      </c>
      <c r="C3885" t="s">
        <v>356</v>
      </c>
      <c r="D3885" t="s">
        <v>1276</v>
      </c>
      <c r="E3885" t="s">
        <v>30</v>
      </c>
      <c r="F3885">
        <v>5682</v>
      </c>
      <c r="G3885">
        <v>4178</v>
      </c>
      <c r="H3885">
        <v>0.73530447025695178</v>
      </c>
      <c r="I3885" t="str">
        <f>VLOOKUP($B3885&amp;$E3885,'Employee List'!$A:$E,5,0)</f>
        <v>E-1163</v>
      </c>
    </row>
    <row r="3886" spans="1:9" x14ac:dyDescent="0.35">
      <c r="A3886" t="s">
        <v>1257</v>
      </c>
      <c r="B3886" t="s">
        <v>88</v>
      </c>
      <c r="C3886" t="s">
        <v>356</v>
      </c>
      <c r="D3886" t="s">
        <v>1276</v>
      </c>
      <c r="E3886" t="s">
        <v>31</v>
      </c>
      <c r="F3886">
        <v>5299</v>
      </c>
      <c r="G3886">
        <v>2136</v>
      </c>
      <c r="H3886">
        <v>0.40309492357048499</v>
      </c>
      <c r="I3886" t="str">
        <f>VLOOKUP($B3886&amp;$E3886,'Employee List'!$A:$E,5,0)</f>
        <v>E-1163</v>
      </c>
    </row>
    <row r="3887" spans="1:9" x14ac:dyDescent="0.35">
      <c r="A3887" t="s">
        <v>1257</v>
      </c>
      <c r="B3887" t="s">
        <v>88</v>
      </c>
      <c r="C3887" t="s">
        <v>356</v>
      </c>
      <c r="D3887" t="s">
        <v>1277</v>
      </c>
      <c r="E3887" t="s">
        <v>29</v>
      </c>
      <c r="F3887">
        <v>6816</v>
      </c>
      <c r="G3887">
        <v>13481</v>
      </c>
      <c r="H3887">
        <v>1.9778462441314555</v>
      </c>
      <c r="I3887" t="str">
        <f>VLOOKUP($B3887&amp;$E3887,'Employee List'!$A:$E,5,0)</f>
        <v>E-1163</v>
      </c>
    </row>
    <row r="3888" spans="1:9" x14ac:dyDescent="0.35">
      <c r="A3888" t="s">
        <v>1257</v>
      </c>
      <c r="B3888" t="s">
        <v>88</v>
      </c>
      <c r="C3888" t="s">
        <v>356</v>
      </c>
      <c r="D3888" t="s">
        <v>1277</v>
      </c>
      <c r="E3888" t="s">
        <v>30</v>
      </c>
      <c r="F3888">
        <v>9229</v>
      </c>
      <c r="G3888">
        <v>8862</v>
      </c>
      <c r="H3888">
        <v>0.96023404485859787</v>
      </c>
      <c r="I3888" t="str">
        <f>VLOOKUP($B3888&amp;$E3888,'Employee List'!$A:$E,5,0)</f>
        <v>E-1163</v>
      </c>
    </row>
    <row r="3889" spans="1:9" x14ac:dyDescent="0.35">
      <c r="A3889" t="s">
        <v>1257</v>
      </c>
      <c r="B3889" t="s">
        <v>88</v>
      </c>
      <c r="C3889" t="s">
        <v>356</v>
      </c>
      <c r="D3889" t="s">
        <v>1277</v>
      </c>
      <c r="E3889" t="s">
        <v>31</v>
      </c>
      <c r="F3889">
        <v>8033</v>
      </c>
      <c r="G3889">
        <v>11393</v>
      </c>
      <c r="H3889">
        <v>1.4182746172040335</v>
      </c>
      <c r="I3889" t="str">
        <f>VLOOKUP($B3889&amp;$E3889,'Employee List'!$A:$E,5,0)</f>
        <v>E-1163</v>
      </c>
    </row>
    <row r="3890" spans="1:9" x14ac:dyDescent="0.35">
      <c r="A3890" t="s">
        <v>1257</v>
      </c>
      <c r="B3890" t="s">
        <v>88</v>
      </c>
      <c r="C3890" t="s">
        <v>356</v>
      </c>
      <c r="D3890" t="s">
        <v>1278</v>
      </c>
      <c r="E3890" t="s">
        <v>29</v>
      </c>
      <c r="F3890">
        <v>12550</v>
      </c>
      <c r="G3890">
        <v>12633</v>
      </c>
      <c r="H3890">
        <v>1.0066135458167331</v>
      </c>
      <c r="I3890" t="str">
        <f>VLOOKUP($B3890&amp;$E3890,'Employee List'!$A:$E,5,0)</f>
        <v>E-1163</v>
      </c>
    </row>
    <row r="3891" spans="1:9" x14ac:dyDescent="0.35">
      <c r="A3891" t="s">
        <v>1257</v>
      </c>
      <c r="B3891" t="s">
        <v>88</v>
      </c>
      <c r="C3891" t="s">
        <v>356</v>
      </c>
      <c r="D3891" t="s">
        <v>1278</v>
      </c>
      <c r="E3891" t="s">
        <v>30</v>
      </c>
      <c r="F3891">
        <v>12774</v>
      </c>
      <c r="G3891">
        <v>12426</v>
      </c>
      <c r="H3891">
        <v>0.97275716298731796</v>
      </c>
      <c r="I3891" t="str">
        <f>VLOOKUP($B3891&amp;$E3891,'Employee List'!$A:$E,5,0)</f>
        <v>E-1163</v>
      </c>
    </row>
    <row r="3892" spans="1:9" x14ac:dyDescent="0.35">
      <c r="A3892" t="s">
        <v>1257</v>
      </c>
      <c r="B3892" t="s">
        <v>88</v>
      </c>
      <c r="C3892" t="s">
        <v>356</v>
      </c>
      <c r="D3892" t="s">
        <v>1278</v>
      </c>
      <c r="E3892" t="s">
        <v>31</v>
      </c>
      <c r="F3892">
        <v>12962</v>
      </c>
      <c r="G3892">
        <v>10908</v>
      </c>
      <c r="H3892">
        <v>0.84153679987656227</v>
      </c>
      <c r="I3892" t="str">
        <f>VLOOKUP($B3892&amp;$E3892,'Employee List'!$A:$E,5,0)</f>
        <v>E-1163</v>
      </c>
    </row>
    <row r="3893" spans="1:9" x14ac:dyDescent="0.35">
      <c r="A3893" t="s">
        <v>1257</v>
      </c>
      <c r="B3893" t="s">
        <v>88</v>
      </c>
      <c r="C3893" t="s">
        <v>356</v>
      </c>
      <c r="D3893" t="s">
        <v>1279</v>
      </c>
      <c r="E3893" t="s">
        <v>29</v>
      </c>
      <c r="F3893">
        <v>2643</v>
      </c>
      <c r="G3893">
        <v>2948</v>
      </c>
      <c r="H3893">
        <v>1.1153991676125614</v>
      </c>
      <c r="I3893" t="str">
        <f>VLOOKUP($B3893&amp;$E3893,'Employee List'!$A:$E,5,0)</f>
        <v>E-1163</v>
      </c>
    </row>
    <row r="3894" spans="1:9" x14ac:dyDescent="0.35">
      <c r="A3894" t="s">
        <v>1257</v>
      </c>
      <c r="B3894" t="s">
        <v>88</v>
      </c>
      <c r="C3894" t="s">
        <v>356</v>
      </c>
      <c r="D3894" t="s">
        <v>1279</v>
      </c>
      <c r="E3894" t="s">
        <v>30</v>
      </c>
      <c r="F3894">
        <v>1272</v>
      </c>
      <c r="G3894">
        <v>2296</v>
      </c>
      <c r="H3894">
        <v>1.8050314465408805</v>
      </c>
      <c r="I3894" t="str">
        <f>VLOOKUP($B3894&amp;$E3894,'Employee List'!$A:$E,5,0)</f>
        <v>E-1163</v>
      </c>
    </row>
    <row r="3895" spans="1:9" x14ac:dyDescent="0.35">
      <c r="A3895" t="s">
        <v>1257</v>
      </c>
      <c r="B3895" t="s">
        <v>88</v>
      </c>
      <c r="C3895" t="s">
        <v>356</v>
      </c>
      <c r="D3895" t="s">
        <v>1279</v>
      </c>
      <c r="E3895" t="s">
        <v>31</v>
      </c>
      <c r="F3895">
        <v>1757</v>
      </c>
      <c r="G3895">
        <v>3191</v>
      </c>
      <c r="H3895">
        <v>1.8161639157655094</v>
      </c>
      <c r="I3895" t="str">
        <f>VLOOKUP($B3895&amp;$E3895,'Employee List'!$A:$E,5,0)</f>
        <v>E-1163</v>
      </c>
    </row>
    <row r="3896" spans="1:9" x14ac:dyDescent="0.35">
      <c r="A3896" t="s">
        <v>1257</v>
      </c>
      <c r="B3896" t="s">
        <v>88</v>
      </c>
      <c r="C3896" t="s">
        <v>356</v>
      </c>
      <c r="D3896" t="s">
        <v>1280</v>
      </c>
      <c r="E3896" t="s">
        <v>29</v>
      </c>
      <c r="F3896">
        <v>5186</v>
      </c>
      <c r="G3896">
        <v>3908</v>
      </c>
      <c r="H3896">
        <v>0.75356729656768218</v>
      </c>
      <c r="I3896" t="str">
        <f>VLOOKUP($B3896&amp;$E3896,'Employee List'!$A:$E,5,0)</f>
        <v>E-1163</v>
      </c>
    </row>
    <row r="3897" spans="1:9" x14ac:dyDescent="0.35">
      <c r="A3897" t="s">
        <v>1257</v>
      </c>
      <c r="B3897" t="s">
        <v>88</v>
      </c>
      <c r="C3897" t="s">
        <v>356</v>
      </c>
      <c r="D3897" t="s">
        <v>1280</v>
      </c>
      <c r="E3897" t="s">
        <v>30</v>
      </c>
      <c r="F3897">
        <v>5062</v>
      </c>
      <c r="G3897">
        <v>3717</v>
      </c>
      <c r="H3897">
        <v>0.7342947451600158</v>
      </c>
      <c r="I3897" t="str">
        <f>VLOOKUP($B3897&amp;$E3897,'Employee List'!$A:$E,5,0)</f>
        <v>E-1163</v>
      </c>
    </row>
    <row r="3898" spans="1:9" x14ac:dyDescent="0.35">
      <c r="A3898" t="s">
        <v>1257</v>
      </c>
      <c r="B3898" t="s">
        <v>88</v>
      </c>
      <c r="C3898" t="s">
        <v>356</v>
      </c>
      <c r="D3898" t="s">
        <v>1280</v>
      </c>
      <c r="E3898" t="s">
        <v>31</v>
      </c>
      <c r="F3898">
        <v>4166</v>
      </c>
      <c r="G3898">
        <v>4605</v>
      </c>
      <c r="H3898">
        <v>1.1053768602976477</v>
      </c>
      <c r="I3898" t="str">
        <f>VLOOKUP($B3898&amp;$E3898,'Employee List'!$A:$E,5,0)</f>
        <v>E-1163</v>
      </c>
    </row>
    <row r="3899" spans="1:9" x14ac:dyDescent="0.35">
      <c r="A3899" t="s">
        <v>1257</v>
      </c>
      <c r="B3899" t="s">
        <v>88</v>
      </c>
      <c r="C3899" t="s">
        <v>356</v>
      </c>
      <c r="D3899" t="s">
        <v>1262</v>
      </c>
      <c r="E3899" t="s">
        <v>29</v>
      </c>
      <c r="F3899">
        <v>22466</v>
      </c>
      <c r="G3899">
        <v>35831</v>
      </c>
      <c r="H3899">
        <v>1.594898958426066</v>
      </c>
      <c r="I3899" t="str">
        <f>VLOOKUP($B3899&amp;$E3899,'Employee List'!$A:$E,5,0)</f>
        <v>E-1163</v>
      </c>
    </row>
    <row r="3900" spans="1:9" x14ac:dyDescent="0.35">
      <c r="A3900" t="s">
        <v>1257</v>
      </c>
      <c r="B3900" t="s">
        <v>88</v>
      </c>
      <c r="C3900" t="s">
        <v>356</v>
      </c>
      <c r="D3900" t="s">
        <v>1262</v>
      </c>
      <c r="E3900" t="s">
        <v>30</v>
      </c>
      <c r="F3900">
        <v>20197</v>
      </c>
      <c r="G3900">
        <v>32523</v>
      </c>
      <c r="H3900">
        <v>1.6102886567311978</v>
      </c>
      <c r="I3900" t="str">
        <f>VLOOKUP($B3900&amp;$E3900,'Employee List'!$A:$E,5,0)</f>
        <v>E-1163</v>
      </c>
    </row>
    <row r="3901" spans="1:9" x14ac:dyDescent="0.35">
      <c r="A3901" t="s">
        <v>1257</v>
      </c>
      <c r="B3901" t="s">
        <v>88</v>
      </c>
      <c r="C3901" t="s">
        <v>356</v>
      </c>
      <c r="D3901" t="s">
        <v>1262</v>
      </c>
      <c r="E3901" t="s">
        <v>31</v>
      </c>
      <c r="F3901">
        <v>22466</v>
      </c>
      <c r="G3901">
        <v>43540</v>
      </c>
      <c r="H3901">
        <v>1.9380397044422684</v>
      </c>
      <c r="I3901" t="str">
        <f>VLOOKUP($B3901&amp;$E3901,'Employee List'!$A:$E,5,0)</f>
        <v>E-1163</v>
      </c>
    </row>
    <row r="3902" spans="1:9" x14ac:dyDescent="0.35">
      <c r="A3902" t="s">
        <v>1257</v>
      </c>
      <c r="B3902" t="s">
        <v>88</v>
      </c>
      <c r="C3902" t="s">
        <v>356</v>
      </c>
      <c r="D3902" t="s">
        <v>1282</v>
      </c>
      <c r="E3902" t="s">
        <v>30</v>
      </c>
      <c r="F3902">
        <v>4852</v>
      </c>
      <c r="G3902">
        <v>1724</v>
      </c>
      <c r="H3902">
        <v>0.35531739488870567</v>
      </c>
      <c r="I3902" t="str">
        <f>VLOOKUP($B3902&amp;$E3902,'Employee List'!$A:$E,5,0)</f>
        <v>E-1163</v>
      </c>
    </row>
    <row r="3903" spans="1:9" x14ac:dyDescent="0.35">
      <c r="A3903" t="s">
        <v>1257</v>
      </c>
      <c r="B3903" t="s">
        <v>88</v>
      </c>
      <c r="C3903" t="s">
        <v>356</v>
      </c>
      <c r="D3903" t="s">
        <v>1282</v>
      </c>
      <c r="E3903" t="s">
        <v>31</v>
      </c>
      <c r="F3903">
        <v>5992</v>
      </c>
      <c r="G3903">
        <v>5259</v>
      </c>
      <c r="H3903">
        <v>0.87767022696929242</v>
      </c>
      <c r="I3903" t="str">
        <f>VLOOKUP($B3903&amp;$E3903,'Employee List'!$A:$E,5,0)</f>
        <v>E-1163</v>
      </c>
    </row>
    <row r="3904" spans="1:9" x14ac:dyDescent="0.35">
      <c r="A3904" t="s">
        <v>1257</v>
      </c>
      <c r="B3904" t="s">
        <v>88</v>
      </c>
      <c r="C3904" t="s">
        <v>356</v>
      </c>
      <c r="D3904" t="s">
        <v>1281</v>
      </c>
      <c r="E3904" t="s">
        <v>29</v>
      </c>
      <c r="F3904">
        <v>7294</v>
      </c>
      <c r="G3904">
        <v>19060</v>
      </c>
      <c r="H3904">
        <v>2.6131066630106936</v>
      </c>
      <c r="I3904" t="str">
        <f>VLOOKUP($B3904&amp;$E3904,'Employee List'!$A:$E,5,0)</f>
        <v>E-1163</v>
      </c>
    </row>
    <row r="3905" spans="1:9" x14ac:dyDescent="0.35">
      <c r="A3905" t="s">
        <v>1257</v>
      </c>
      <c r="B3905" t="s">
        <v>88</v>
      </c>
      <c r="C3905" t="s">
        <v>356</v>
      </c>
      <c r="D3905" t="s">
        <v>1281</v>
      </c>
      <c r="E3905" t="s">
        <v>30</v>
      </c>
      <c r="F3905">
        <v>8259</v>
      </c>
      <c r="G3905">
        <v>5898</v>
      </c>
      <c r="H3905">
        <v>0.71413003995641122</v>
      </c>
      <c r="I3905" t="str">
        <f>VLOOKUP($B3905&amp;$E3905,'Employee List'!$A:$E,5,0)</f>
        <v>E-1163</v>
      </c>
    </row>
    <row r="3906" spans="1:9" x14ac:dyDescent="0.35">
      <c r="A3906" t="s">
        <v>1257</v>
      </c>
      <c r="B3906" t="s">
        <v>88</v>
      </c>
      <c r="C3906" t="s">
        <v>356</v>
      </c>
      <c r="D3906" t="s">
        <v>1281</v>
      </c>
      <c r="E3906" t="s">
        <v>31</v>
      </c>
      <c r="F3906">
        <v>8435</v>
      </c>
      <c r="G3906">
        <v>4170</v>
      </c>
      <c r="H3906">
        <v>0.49436870183758153</v>
      </c>
      <c r="I3906" t="str">
        <f>VLOOKUP($B3906&amp;$E3906,'Employee List'!$A:$E,5,0)</f>
        <v>E-1163</v>
      </c>
    </row>
    <row r="3907" spans="1:9" x14ac:dyDescent="0.35">
      <c r="A3907" t="s">
        <v>1257</v>
      </c>
      <c r="B3907" t="s">
        <v>89</v>
      </c>
      <c r="C3907" t="s">
        <v>356</v>
      </c>
      <c r="D3907" t="s">
        <v>1274</v>
      </c>
      <c r="E3907" t="s">
        <v>29</v>
      </c>
      <c r="F3907">
        <v>29953</v>
      </c>
      <c r="G3907">
        <v>44190</v>
      </c>
      <c r="H3907">
        <v>1.4753113210696758</v>
      </c>
      <c r="I3907" t="str">
        <f>VLOOKUP($B3907&amp;$E3907,'Employee List'!$A:$E,5,0)</f>
        <v>E-1164</v>
      </c>
    </row>
    <row r="3908" spans="1:9" x14ac:dyDescent="0.35">
      <c r="A3908" t="s">
        <v>1257</v>
      </c>
      <c r="B3908" t="s">
        <v>89</v>
      </c>
      <c r="C3908" t="s">
        <v>356</v>
      </c>
      <c r="D3908" t="s">
        <v>1274</v>
      </c>
      <c r="E3908" t="s">
        <v>30</v>
      </c>
      <c r="F3908">
        <v>29652</v>
      </c>
      <c r="G3908">
        <v>45507</v>
      </c>
      <c r="H3908">
        <v>1.5347025495750708</v>
      </c>
      <c r="I3908" t="str">
        <f>VLOOKUP($B3908&amp;$E3908,'Employee List'!$A:$E,5,0)</f>
        <v>E-1164</v>
      </c>
    </row>
    <row r="3909" spans="1:9" x14ac:dyDescent="0.35">
      <c r="A3909" t="s">
        <v>1257</v>
      </c>
      <c r="B3909" t="s">
        <v>89</v>
      </c>
      <c r="C3909" t="s">
        <v>356</v>
      </c>
      <c r="D3909" t="s">
        <v>1274</v>
      </c>
      <c r="E3909" t="s">
        <v>31</v>
      </c>
      <c r="F3909">
        <v>30846</v>
      </c>
      <c r="G3909">
        <v>50696</v>
      </c>
      <c r="H3909">
        <v>1.6435194190494715</v>
      </c>
      <c r="I3909" t="str">
        <f>VLOOKUP($B3909&amp;$E3909,'Employee List'!$A:$E,5,0)</f>
        <v>E-1164</v>
      </c>
    </row>
    <row r="3910" spans="1:9" x14ac:dyDescent="0.35">
      <c r="A3910" t="s">
        <v>1257</v>
      </c>
      <c r="B3910" t="s">
        <v>89</v>
      </c>
      <c r="C3910" t="s">
        <v>356</v>
      </c>
      <c r="D3910" t="s">
        <v>1263</v>
      </c>
      <c r="E3910" t="s">
        <v>29</v>
      </c>
      <c r="F3910">
        <v>12773</v>
      </c>
      <c r="G3910">
        <v>7091</v>
      </c>
      <c r="H3910">
        <v>0.55515540593439283</v>
      </c>
      <c r="I3910" t="str">
        <f>VLOOKUP($B3910&amp;$E3910,'Employee List'!$A:$E,5,0)</f>
        <v>E-1164</v>
      </c>
    </row>
    <row r="3911" spans="1:9" x14ac:dyDescent="0.35">
      <c r="A3911" t="s">
        <v>1257</v>
      </c>
      <c r="B3911" t="s">
        <v>89</v>
      </c>
      <c r="C3911" t="s">
        <v>356</v>
      </c>
      <c r="D3911" t="s">
        <v>1263</v>
      </c>
      <c r="E3911" t="s">
        <v>30</v>
      </c>
      <c r="F3911">
        <v>13172</v>
      </c>
      <c r="G3911">
        <v>23183</v>
      </c>
      <c r="H3911">
        <v>1.7600212572122684</v>
      </c>
      <c r="I3911" t="str">
        <f>VLOOKUP($B3911&amp;$E3911,'Employee List'!$A:$E,5,0)</f>
        <v>E-1164</v>
      </c>
    </row>
    <row r="3912" spans="1:9" x14ac:dyDescent="0.35">
      <c r="A3912" t="s">
        <v>1257</v>
      </c>
      <c r="B3912" t="s">
        <v>89</v>
      </c>
      <c r="C3912" t="s">
        <v>356</v>
      </c>
      <c r="D3912" t="s">
        <v>1263</v>
      </c>
      <c r="E3912" t="s">
        <v>31</v>
      </c>
      <c r="F3912">
        <v>12889</v>
      </c>
      <c r="G3912">
        <v>14019</v>
      </c>
      <c r="H3912">
        <v>1.0876716580029482</v>
      </c>
      <c r="I3912" t="str">
        <f>VLOOKUP($B3912&amp;$E3912,'Employee List'!$A:$E,5,0)</f>
        <v>E-1164</v>
      </c>
    </row>
    <row r="3913" spans="1:9" x14ac:dyDescent="0.35">
      <c r="A3913" t="s">
        <v>1257</v>
      </c>
      <c r="B3913" t="s">
        <v>89</v>
      </c>
      <c r="C3913" t="s">
        <v>356</v>
      </c>
      <c r="D3913" t="s">
        <v>1264</v>
      </c>
      <c r="E3913" t="s">
        <v>29</v>
      </c>
      <c r="F3913">
        <v>16349</v>
      </c>
      <c r="G3913">
        <v>3210</v>
      </c>
      <c r="H3913">
        <v>0.19634228393173894</v>
      </c>
      <c r="I3913" t="str">
        <f>VLOOKUP($B3913&amp;$E3913,'Employee List'!$A:$E,5,0)</f>
        <v>E-1164</v>
      </c>
    </row>
    <row r="3914" spans="1:9" x14ac:dyDescent="0.35">
      <c r="A3914" t="s">
        <v>1257</v>
      </c>
      <c r="B3914" t="s">
        <v>89</v>
      </c>
      <c r="C3914" t="s">
        <v>356</v>
      </c>
      <c r="D3914" t="s">
        <v>1264</v>
      </c>
      <c r="E3914" t="s">
        <v>30</v>
      </c>
      <c r="F3914">
        <v>18419</v>
      </c>
      <c r="G3914">
        <v>1398</v>
      </c>
      <c r="H3914">
        <v>7.5899885987295732E-2</v>
      </c>
      <c r="I3914" t="str">
        <f>VLOOKUP($B3914&amp;$E3914,'Employee List'!$A:$E,5,0)</f>
        <v>E-1164</v>
      </c>
    </row>
    <row r="3915" spans="1:9" x14ac:dyDescent="0.35">
      <c r="A3915" t="s">
        <v>1257</v>
      </c>
      <c r="B3915" t="s">
        <v>89</v>
      </c>
      <c r="C3915" t="s">
        <v>356</v>
      </c>
      <c r="D3915" t="s">
        <v>1264</v>
      </c>
      <c r="E3915" t="s">
        <v>31</v>
      </c>
      <c r="F3915">
        <v>17521</v>
      </c>
      <c r="G3915">
        <v>4082</v>
      </c>
      <c r="H3915">
        <v>0.23297756977341477</v>
      </c>
      <c r="I3915" t="str">
        <f>VLOOKUP($B3915&amp;$E3915,'Employee List'!$A:$E,5,0)</f>
        <v>E-1164</v>
      </c>
    </row>
    <row r="3916" spans="1:9" x14ac:dyDescent="0.35">
      <c r="A3916" t="s">
        <v>1257</v>
      </c>
      <c r="B3916" t="s">
        <v>89</v>
      </c>
      <c r="C3916" t="s">
        <v>356</v>
      </c>
      <c r="D3916" t="s">
        <v>1265</v>
      </c>
      <c r="E3916" t="s">
        <v>29</v>
      </c>
      <c r="F3916">
        <v>8536</v>
      </c>
      <c r="G3916">
        <v>9714</v>
      </c>
      <c r="H3916">
        <v>1.1380037488284911</v>
      </c>
      <c r="I3916" t="str">
        <f>VLOOKUP($B3916&amp;$E3916,'Employee List'!$A:$E,5,0)</f>
        <v>E-1164</v>
      </c>
    </row>
    <row r="3917" spans="1:9" x14ac:dyDescent="0.35">
      <c r="A3917" t="s">
        <v>1257</v>
      </c>
      <c r="B3917" t="s">
        <v>89</v>
      </c>
      <c r="C3917" t="s">
        <v>356</v>
      </c>
      <c r="D3917" t="s">
        <v>1265</v>
      </c>
      <c r="E3917" t="s">
        <v>30</v>
      </c>
      <c r="F3917">
        <v>6963</v>
      </c>
      <c r="G3917">
        <v>11132</v>
      </c>
      <c r="H3917">
        <v>1.5987361769352291</v>
      </c>
      <c r="I3917" t="str">
        <f>VLOOKUP($B3917&amp;$E3917,'Employee List'!$A:$E,5,0)</f>
        <v>E-1164</v>
      </c>
    </row>
    <row r="3918" spans="1:9" x14ac:dyDescent="0.35">
      <c r="A3918" t="s">
        <v>1257</v>
      </c>
      <c r="B3918" t="s">
        <v>89</v>
      </c>
      <c r="C3918" t="s">
        <v>356</v>
      </c>
      <c r="D3918" t="s">
        <v>1265</v>
      </c>
      <c r="E3918" t="s">
        <v>31</v>
      </c>
      <c r="F3918">
        <v>7050</v>
      </c>
      <c r="G3918">
        <v>6650</v>
      </c>
      <c r="H3918">
        <v>0.94326241134751776</v>
      </c>
      <c r="I3918" t="str">
        <f>VLOOKUP($B3918&amp;$E3918,'Employee List'!$A:$E,5,0)</f>
        <v>E-1164</v>
      </c>
    </row>
    <row r="3919" spans="1:9" x14ac:dyDescent="0.35">
      <c r="A3919" t="s">
        <v>1257</v>
      </c>
      <c r="B3919" t="s">
        <v>89</v>
      </c>
      <c r="C3919" t="s">
        <v>356</v>
      </c>
      <c r="D3919" t="s">
        <v>1260</v>
      </c>
      <c r="E3919" t="s">
        <v>29</v>
      </c>
      <c r="F3919">
        <v>80198</v>
      </c>
      <c r="G3919">
        <v>89197</v>
      </c>
      <c r="H3919">
        <v>1.1122097807925384</v>
      </c>
      <c r="I3919" t="str">
        <f>VLOOKUP($B3919&amp;$E3919,'Employee List'!$A:$E,5,0)</f>
        <v>E-1164</v>
      </c>
    </row>
    <row r="3920" spans="1:9" x14ac:dyDescent="0.35">
      <c r="A3920" t="s">
        <v>1257</v>
      </c>
      <c r="B3920" t="s">
        <v>89</v>
      </c>
      <c r="C3920" t="s">
        <v>356</v>
      </c>
      <c r="D3920" t="s">
        <v>1260</v>
      </c>
      <c r="E3920" t="s">
        <v>30</v>
      </c>
      <c r="F3920">
        <v>81591</v>
      </c>
      <c r="G3920">
        <v>80877</v>
      </c>
      <c r="H3920">
        <v>0.99124903482001692</v>
      </c>
      <c r="I3920" t="str">
        <f>VLOOKUP($B3920&amp;$E3920,'Employee List'!$A:$E,5,0)</f>
        <v>E-1164</v>
      </c>
    </row>
    <row r="3921" spans="1:9" x14ac:dyDescent="0.35">
      <c r="A3921" t="s">
        <v>1257</v>
      </c>
      <c r="B3921" t="s">
        <v>89</v>
      </c>
      <c r="C3921" t="s">
        <v>356</v>
      </c>
      <c r="D3921" t="s">
        <v>1260</v>
      </c>
      <c r="E3921" t="s">
        <v>31</v>
      </c>
      <c r="F3921">
        <v>91765</v>
      </c>
      <c r="G3921">
        <v>94078</v>
      </c>
      <c r="H3921">
        <v>1.0252056884433063</v>
      </c>
      <c r="I3921" t="str">
        <f>VLOOKUP($B3921&amp;$E3921,'Employee List'!$A:$E,5,0)</f>
        <v>E-1164</v>
      </c>
    </row>
    <row r="3922" spans="1:9" x14ac:dyDescent="0.35">
      <c r="A3922" t="s">
        <v>1257</v>
      </c>
      <c r="B3922" t="s">
        <v>89</v>
      </c>
      <c r="C3922" t="s">
        <v>356</v>
      </c>
      <c r="D3922" t="s">
        <v>1261</v>
      </c>
      <c r="E3922" t="s">
        <v>29</v>
      </c>
      <c r="F3922">
        <v>51851</v>
      </c>
      <c r="G3922">
        <v>68985</v>
      </c>
      <c r="H3922">
        <v>1.3304468573412278</v>
      </c>
      <c r="I3922" t="str">
        <f>VLOOKUP($B3922&amp;$E3922,'Employee List'!$A:$E,5,0)</f>
        <v>E-1164</v>
      </c>
    </row>
    <row r="3923" spans="1:9" x14ac:dyDescent="0.35">
      <c r="A3923" t="s">
        <v>1257</v>
      </c>
      <c r="B3923" t="s">
        <v>89</v>
      </c>
      <c r="C3923" t="s">
        <v>356</v>
      </c>
      <c r="D3923" t="s">
        <v>1261</v>
      </c>
      <c r="E3923" t="s">
        <v>30</v>
      </c>
      <c r="F3923">
        <v>51580</v>
      </c>
      <c r="G3923">
        <v>61398</v>
      </c>
      <c r="H3923">
        <v>1.1903450949980612</v>
      </c>
      <c r="I3923" t="str">
        <f>VLOOKUP($B3923&amp;$E3923,'Employee List'!$A:$E,5,0)</f>
        <v>E-1164</v>
      </c>
    </row>
    <row r="3924" spans="1:9" x14ac:dyDescent="0.35">
      <c r="A3924" t="s">
        <v>1257</v>
      </c>
      <c r="B3924" t="s">
        <v>89</v>
      </c>
      <c r="C3924" t="s">
        <v>356</v>
      </c>
      <c r="D3924" t="s">
        <v>1261</v>
      </c>
      <c r="E3924" t="s">
        <v>31</v>
      </c>
      <c r="F3924">
        <v>54142</v>
      </c>
      <c r="G3924">
        <v>56381</v>
      </c>
      <c r="H3924">
        <v>1.0413542166894463</v>
      </c>
      <c r="I3924" t="str">
        <f>VLOOKUP($B3924&amp;$E3924,'Employee List'!$A:$E,5,0)</f>
        <v>E-1164</v>
      </c>
    </row>
    <row r="3925" spans="1:9" x14ac:dyDescent="0.35">
      <c r="A3925" t="s">
        <v>1257</v>
      </c>
      <c r="B3925" t="s">
        <v>89</v>
      </c>
      <c r="C3925" t="s">
        <v>356</v>
      </c>
      <c r="D3925" t="s">
        <v>1266</v>
      </c>
      <c r="E3925" t="s">
        <v>29</v>
      </c>
      <c r="F3925">
        <v>38042</v>
      </c>
      <c r="G3925">
        <v>27682</v>
      </c>
      <c r="H3925">
        <v>0.72766941801167129</v>
      </c>
      <c r="I3925" t="str">
        <f>VLOOKUP($B3925&amp;$E3925,'Employee List'!$A:$E,5,0)</f>
        <v>E-1164</v>
      </c>
    </row>
    <row r="3926" spans="1:9" x14ac:dyDescent="0.35">
      <c r="A3926" t="s">
        <v>1257</v>
      </c>
      <c r="B3926" t="s">
        <v>89</v>
      </c>
      <c r="C3926" t="s">
        <v>356</v>
      </c>
      <c r="D3926" t="s">
        <v>1266</v>
      </c>
      <c r="E3926" t="s">
        <v>30</v>
      </c>
      <c r="F3926">
        <v>41569</v>
      </c>
      <c r="G3926">
        <v>25605</v>
      </c>
      <c r="H3926">
        <v>0.61596381919218646</v>
      </c>
      <c r="I3926" t="str">
        <f>VLOOKUP($B3926&amp;$E3926,'Employee List'!$A:$E,5,0)</f>
        <v>E-1164</v>
      </c>
    </row>
    <row r="3927" spans="1:9" x14ac:dyDescent="0.35">
      <c r="A3927" t="s">
        <v>1257</v>
      </c>
      <c r="B3927" t="s">
        <v>89</v>
      </c>
      <c r="C3927" t="s">
        <v>356</v>
      </c>
      <c r="D3927" t="s">
        <v>1266</v>
      </c>
      <c r="E3927" t="s">
        <v>31</v>
      </c>
      <c r="F3927">
        <v>39498</v>
      </c>
      <c r="G3927">
        <v>25688</v>
      </c>
      <c r="H3927">
        <v>0.65036204364777961</v>
      </c>
      <c r="I3927" t="str">
        <f>VLOOKUP($B3927&amp;$E3927,'Employee List'!$A:$E,5,0)</f>
        <v>E-1164</v>
      </c>
    </row>
    <row r="3928" spans="1:9" x14ac:dyDescent="0.35">
      <c r="A3928" t="s">
        <v>1257</v>
      </c>
      <c r="B3928" t="s">
        <v>89</v>
      </c>
      <c r="C3928" t="s">
        <v>356</v>
      </c>
      <c r="D3928" t="s">
        <v>1267</v>
      </c>
      <c r="E3928" t="s">
        <v>29</v>
      </c>
      <c r="F3928">
        <v>49162</v>
      </c>
      <c r="G3928">
        <v>42495</v>
      </c>
      <c r="H3928">
        <v>0.86438712826980191</v>
      </c>
      <c r="I3928" t="str">
        <f>VLOOKUP($B3928&amp;$E3928,'Employee List'!$A:$E,5,0)</f>
        <v>E-1164</v>
      </c>
    </row>
    <row r="3929" spans="1:9" x14ac:dyDescent="0.35">
      <c r="A3929" t="s">
        <v>1257</v>
      </c>
      <c r="B3929" t="s">
        <v>89</v>
      </c>
      <c r="C3929" t="s">
        <v>356</v>
      </c>
      <c r="D3929" t="s">
        <v>1267</v>
      </c>
      <c r="E3929" t="s">
        <v>30</v>
      </c>
      <c r="F3929">
        <v>49897</v>
      </c>
      <c r="G3929">
        <v>44339</v>
      </c>
      <c r="H3929">
        <v>0.88861053770767784</v>
      </c>
      <c r="I3929" t="str">
        <f>VLOOKUP($B3929&amp;$E3929,'Employee List'!$A:$E,5,0)</f>
        <v>E-1164</v>
      </c>
    </row>
    <row r="3930" spans="1:9" x14ac:dyDescent="0.35">
      <c r="A3930" t="s">
        <v>1257</v>
      </c>
      <c r="B3930" t="s">
        <v>89</v>
      </c>
      <c r="C3930" t="s">
        <v>356</v>
      </c>
      <c r="D3930" t="s">
        <v>1267</v>
      </c>
      <c r="E3930" t="s">
        <v>31</v>
      </c>
      <c r="F3930">
        <v>50267</v>
      </c>
      <c r="G3930">
        <v>60824</v>
      </c>
      <c r="H3930">
        <v>1.2100185012035729</v>
      </c>
      <c r="I3930" t="str">
        <f>VLOOKUP($B3930&amp;$E3930,'Employee List'!$A:$E,5,0)</f>
        <v>E-1164</v>
      </c>
    </row>
    <row r="3931" spans="1:9" x14ac:dyDescent="0.35">
      <c r="A3931" t="s">
        <v>1257</v>
      </c>
      <c r="B3931" t="s">
        <v>89</v>
      </c>
      <c r="C3931" t="s">
        <v>356</v>
      </c>
      <c r="D3931" t="s">
        <v>1268</v>
      </c>
      <c r="E3931" t="s">
        <v>29</v>
      </c>
      <c r="F3931">
        <v>13610</v>
      </c>
      <c r="G3931">
        <v>2584</v>
      </c>
      <c r="H3931">
        <v>0.18986039676708302</v>
      </c>
      <c r="I3931" t="str">
        <f>VLOOKUP($B3931&amp;$E3931,'Employee List'!$A:$E,5,0)</f>
        <v>E-1164</v>
      </c>
    </row>
    <row r="3932" spans="1:9" x14ac:dyDescent="0.35">
      <c r="A3932" t="s">
        <v>1257</v>
      </c>
      <c r="B3932" t="s">
        <v>89</v>
      </c>
      <c r="C3932" t="s">
        <v>356</v>
      </c>
      <c r="D3932" t="s">
        <v>1268</v>
      </c>
      <c r="E3932" t="s">
        <v>30</v>
      </c>
      <c r="F3932">
        <v>13154</v>
      </c>
      <c r="G3932">
        <v>7587</v>
      </c>
      <c r="H3932">
        <v>0.57678272768739547</v>
      </c>
      <c r="I3932" t="str">
        <f>VLOOKUP($B3932&amp;$E3932,'Employee List'!$A:$E,5,0)</f>
        <v>E-1164</v>
      </c>
    </row>
    <row r="3933" spans="1:9" x14ac:dyDescent="0.35">
      <c r="A3933" t="s">
        <v>1257</v>
      </c>
      <c r="B3933" t="s">
        <v>89</v>
      </c>
      <c r="C3933" t="s">
        <v>356</v>
      </c>
      <c r="D3933" t="s">
        <v>1268</v>
      </c>
      <c r="E3933" t="s">
        <v>31</v>
      </c>
      <c r="F3933">
        <v>13923</v>
      </c>
      <c r="G3933">
        <v>10153</v>
      </c>
      <c r="H3933">
        <v>0.72922502334267036</v>
      </c>
      <c r="I3933" t="str">
        <f>VLOOKUP($B3933&amp;$E3933,'Employee List'!$A:$E,5,0)</f>
        <v>E-1164</v>
      </c>
    </row>
    <row r="3934" spans="1:9" x14ac:dyDescent="0.35">
      <c r="A3934" t="s">
        <v>1257</v>
      </c>
      <c r="B3934" t="s">
        <v>89</v>
      </c>
      <c r="C3934" t="s">
        <v>356</v>
      </c>
      <c r="D3934" t="s">
        <v>1269</v>
      </c>
      <c r="E3934" t="s">
        <v>29</v>
      </c>
      <c r="F3934">
        <v>5720</v>
      </c>
      <c r="G3934">
        <v>5431</v>
      </c>
      <c r="H3934">
        <v>0.94947552447552452</v>
      </c>
      <c r="I3934" t="str">
        <f>VLOOKUP($B3934&amp;$E3934,'Employee List'!$A:$E,5,0)</f>
        <v>E-1164</v>
      </c>
    </row>
    <row r="3935" spans="1:9" x14ac:dyDescent="0.35">
      <c r="A3935" t="s">
        <v>1257</v>
      </c>
      <c r="B3935" t="s">
        <v>89</v>
      </c>
      <c r="C3935" t="s">
        <v>356</v>
      </c>
      <c r="D3935" t="s">
        <v>1269</v>
      </c>
      <c r="E3935" t="s">
        <v>30</v>
      </c>
      <c r="F3935">
        <v>5470</v>
      </c>
      <c r="G3935">
        <v>16958</v>
      </c>
      <c r="H3935">
        <v>3.1001828153564901</v>
      </c>
      <c r="I3935" t="str">
        <f>VLOOKUP($B3935&amp;$E3935,'Employee List'!$A:$E,5,0)</f>
        <v>E-1164</v>
      </c>
    </row>
    <row r="3936" spans="1:9" x14ac:dyDescent="0.35">
      <c r="A3936" t="s">
        <v>1257</v>
      </c>
      <c r="B3936" t="s">
        <v>89</v>
      </c>
      <c r="C3936" t="s">
        <v>356</v>
      </c>
      <c r="D3936" t="s">
        <v>1269</v>
      </c>
      <c r="E3936" t="s">
        <v>31</v>
      </c>
      <c r="F3936">
        <v>4493</v>
      </c>
      <c r="G3936">
        <v>10508</v>
      </c>
      <c r="H3936">
        <v>2.338749165368351</v>
      </c>
      <c r="I3936" t="str">
        <f>VLOOKUP($B3936&amp;$E3936,'Employee List'!$A:$E,5,0)</f>
        <v>E-1164</v>
      </c>
    </row>
    <row r="3937" spans="1:9" x14ac:dyDescent="0.35">
      <c r="A3937" t="s">
        <v>1257</v>
      </c>
      <c r="B3937" t="s">
        <v>89</v>
      </c>
      <c r="C3937" t="s">
        <v>356</v>
      </c>
      <c r="D3937" t="s">
        <v>1270</v>
      </c>
      <c r="E3937" t="s">
        <v>29</v>
      </c>
      <c r="F3937">
        <v>7974</v>
      </c>
      <c r="G3937">
        <v>6640</v>
      </c>
      <c r="H3937">
        <v>0.83270629546024577</v>
      </c>
      <c r="I3937" t="str">
        <f>VLOOKUP($B3937&amp;$E3937,'Employee List'!$A:$E,5,0)</f>
        <v>E-1164</v>
      </c>
    </row>
    <row r="3938" spans="1:9" x14ac:dyDescent="0.35">
      <c r="A3938" t="s">
        <v>1257</v>
      </c>
      <c r="B3938" t="s">
        <v>89</v>
      </c>
      <c r="C3938" t="s">
        <v>356</v>
      </c>
      <c r="D3938" t="s">
        <v>1270</v>
      </c>
      <c r="E3938" t="s">
        <v>30</v>
      </c>
      <c r="F3938">
        <v>5757</v>
      </c>
      <c r="G3938">
        <v>6586</v>
      </c>
      <c r="H3938">
        <v>1.1439986103873545</v>
      </c>
      <c r="I3938" t="str">
        <f>VLOOKUP($B3938&amp;$E3938,'Employee List'!$A:$E,5,0)</f>
        <v>E-1164</v>
      </c>
    </row>
    <row r="3939" spans="1:9" x14ac:dyDescent="0.35">
      <c r="A3939" t="s">
        <v>1257</v>
      </c>
      <c r="B3939" t="s">
        <v>89</v>
      </c>
      <c r="C3939" t="s">
        <v>356</v>
      </c>
      <c r="D3939" t="s">
        <v>1270</v>
      </c>
      <c r="E3939" t="s">
        <v>31</v>
      </c>
      <c r="F3939">
        <v>5560</v>
      </c>
      <c r="G3939">
        <v>9717</v>
      </c>
      <c r="H3939">
        <v>1.7476618705035971</v>
      </c>
      <c r="I3939" t="str">
        <f>VLOOKUP($B3939&amp;$E3939,'Employee List'!$A:$E,5,0)</f>
        <v>E-1164</v>
      </c>
    </row>
    <row r="3940" spans="1:9" x14ac:dyDescent="0.35">
      <c r="A3940" t="s">
        <v>1257</v>
      </c>
      <c r="B3940" t="s">
        <v>89</v>
      </c>
      <c r="C3940" t="s">
        <v>356</v>
      </c>
      <c r="D3940" t="s">
        <v>1271</v>
      </c>
      <c r="E3940" t="s">
        <v>29</v>
      </c>
      <c r="F3940">
        <v>7871</v>
      </c>
      <c r="G3940">
        <v>13047</v>
      </c>
      <c r="H3940">
        <v>1.657603862279253</v>
      </c>
      <c r="I3940" t="str">
        <f>VLOOKUP($B3940&amp;$E3940,'Employee List'!$A:$E,5,0)</f>
        <v>E-1164</v>
      </c>
    </row>
    <row r="3941" spans="1:9" x14ac:dyDescent="0.35">
      <c r="A3941" t="s">
        <v>1257</v>
      </c>
      <c r="B3941" t="s">
        <v>89</v>
      </c>
      <c r="C3941" t="s">
        <v>356</v>
      </c>
      <c r="D3941" t="s">
        <v>1271</v>
      </c>
      <c r="E3941" t="s">
        <v>30</v>
      </c>
      <c r="F3941">
        <v>9559</v>
      </c>
      <c r="G3941">
        <v>15704</v>
      </c>
      <c r="H3941">
        <v>1.6428496704676221</v>
      </c>
      <c r="I3941" t="str">
        <f>VLOOKUP($B3941&amp;$E3941,'Employee List'!$A:$E,5,0)</f>
        <v>E-1164</v>
      </c>
    </row>
    <row r="3942" spans="1:9" x14ac:dyDescent="0.35">
      <c r="A3942" t="s">
        <v>1257</v>
      </c>
      <c r="B3942" t="s">
        <v>89</v>
      </c>
      <c r="C3942" t="s">
        <v>356</v>
      </c>
      <c r="D3942" t="s">
        <v>1271</v>
      </c>
      <c r="E3942" t="s">
        <v>31</v>
      </c>
      <c r="F3942">
        <v>8429</v>
      </c>
      <c r="G3942">
        <v>13078</v>
      </c>
      <c r="H3942">
        <v>1.5515482263613714</v>
      </c>
      <c r="I3942" t="str">
        <f>VLOOKUP($B3942&amp;$E3942,'Employee List'!$A:$E,5,0)</f>
        <v>E-1164</v>
      </c>
    </row>
    <row r="3943" spans="1:9" x14ac:dyDescent="0.35">
      <c r="A3943" t="s">
        <v>1257</v>
      </c>
      <c r="B3943" t="s">
        <v>89</v>
      </c>
      <c r="C3943" t="s">
        <v>356</v>
      </c>
      <c r="D3943" t="s">
        <v>1258</v>
      </c>
      <c r="E3943" t="s">
        <v>29</v>
      </c>
      <c r="F3943">
        <v>137112</v>
      </c>
      <c r="G3943">
        <v>163757</v>
      </c>
      <c r="H3943">
        <v>1.1943301826244239</v>
      </c>
      <c r="I3943" t="str">
        <f>VLOOKUP($B3943&amp;$E3943,'Employee List'!$A:$E,5,0)</f>
        <v>E-1164</v>
      </c>
    </row>
    <row r="3944" spans="1:9" x14ac:dyDescent="0.35">
      <c r="A3944" t="s">
        <v>1257</v>
      </c>
      <c r="B3944" t="s">
        <v>89</v>
      </c>
      <c r="C3944" t="s">
        <v>356</v>
      </c>
      <c r="D3944" t="s">
        <v>1258</v>
      </c>
      <c r="E3944" t="s">
        <v>30</v>
      </c>
      <c r="F3944">
        <v>133663</v>
      </c>
      <c r="G3944">
        <v>148035</v>
      </c>
      <c r="H3944">
        <v>1.1075241465476608</v>
      </c>
      <c r="I3944" t="str">
        <f>VLOOKUP($B3944&amp;$E3944,'Employee List'!$A:$E,5,0)</f>
        <v>E-1164</v>
      </c>
    </row>
    <row r="3945" spans="1:9" x14ac:dyDescent="0.35">
      <c r="A3945" t="s">
        <v>1257</v>
      </c>
      <c r="B3945" t="s">
        <v>89</v>
      </c>
      <c r="C3945" t="s">
        <v>356</v>
      </c>
      <c r="D3945" t="s">
        <v>1258</v>
      </c>
      <c r="E3945" t="s">
        <v>31</v>
      </c>
      <c r="F3945">
        <v>126389</v>
      </c>
      <c r="G3945">
        <v>131661</v>
      </c>
      <c r="H3945">
        <v>1.041712490802206</v>
      </c>
      <c r="I3945" t="str">
        <f>VLOOKUP($B3945&amp;$E3945,'Employee List'!$A:$E,5,0)</f>
        <v>E-1164</v>
      </c>
    </row>
    <row r="3946" spans="1:9" x14ac:dyDescent="0.35">
      <c r="A3946" t="s">
        <v>1257</v>
      </c>
      <c r="B3946" t="s">
        <v>89</v>
      </c>
      <c r="C3946" t="s">
        <v>356</v>
      </c>
      <c r="D3946" t="s">
        <v>1272</v>
      </c>
      <c r="E3946" t="s">
        <v>29</v>
      </c>
      <c r="F3946">
        <v>13760</v>
      </c>
      <c r="G3946">
        <v>14653</v>
      </c>
      <c r="H3946">
        <v>1.0648982558139535</v>
      </c>
      <c r="I3946" t="str">
        <f>VLOOKUP($B3946&amp;$E3946,'Employee List'!$A:$E,5,0)</f>
        <v>E-1164</v>
      </c>
    </row>
    <row r="3947" spans="1:9" x14ac:dyDescent="0.35">
      <c r="A3947" t="s">
        <v>1257</v>
      </c>
      <c r="B3947" t="s">
        <v>89</v>
      </c>
      <c r="C3947" t="s">
        <v>356</v>
      </c>
      <c r="D3947" t="s">
        <v>1272</v>
      </c>
      <c r="E3947" t="s">
        <v>30</v>
      </c>
      <c r="F3947">
        <v>13890</v>
      </c>
      <c r="G3947">
        <v>15409</v>
      </c>
      <c r="H3947">
        <v>1.1093592512598993</v>
      </c>
      <c r="I3947" t="str">
        <f>VLOOKUP($B3947&amp;$E3947,'Employee List'!$A:$E,5,0)</f>
        <v>E-1164</v>
      </c>
    </row>
    <row r="3948" spans="1:9" x14ac:dyDescent="0.35">
      <c r="A3948" t="s">
        <v>1257</v>
      </c>
      <c r="B3948" t="s">
        <v>89</v>
      </c>
      <c r="C3948" t="s">
        <v>356</v>
      </c>
      <c r="D3948" t="s">
        <v>1272</v>
      </c>
      <c r="E3948" t="s">
        <v>31</v>
      </c>
      <c r="F3948">
        <v>14040</v>
      </c>
      <c r="G3948">
        <v>14308</v>
      </c>
      <c r="H3948">
        <v>1.0190883190883191</v>
      </c>
      <c r="I3948" t="str">
        <f>VLOOKUP($B3948&amp;$E3948,'Employee List'!$A:$E,5,0)</f>
        <v>E-1164</v>
      </c>
    </row>
    <row r="3949" spans="1:9" x14ac:dyDescent="0.35">
      <c r="A3949" t="s">
        <v>1257</v>
      </c>
      <c r="B3949" t="s">
        <v>89</v>
      </c>
      <c r="C3949" t="s">
        <v>356</v>
      </c>
      <c r="D3949" t="s">
        <v>1259</v>
      </c>
      <c r="E3949" t="s">
        <v>29</v>
      </c>
      <c r="F3949">
        <v>13219</v>
      </c>
      <c r="G3949">
        <v>11216</v>
      </c>
      <c r="H3949">
        <v>0.84847567894697029</v>
      </c>
      <c r="I3949" t="str">
        <f>VLOOKUP($B3949&amp;$E3949,'Employee List'!$A:$E,5,0)</f>
        <v>E-1164</v>
      </c>
    </row>
    <row r="3950" spans="1:9" x14ac:dyDescent="0.35">
      <c r="A3950" t="s">
        <v>1257</v>
      </c>
      <c r="B3950" t="s">
        <v>89</v>
      </c>
      <c r="C3950" t="s">
        <v>356</v>
      </c>
      <c r="D3950" t="s">
        <v>1259</v>
      </c>
      <c r="E3950" t="s">
        <v>30</v>
      </c>
      <c r="F3950">
        <v>14178</v>
      </c>
      <c r="G3950">
        <v>15321</v>
      </c>
      <c r="H3950">
        <v>1.080617858654253</v>
      </c>
      <c r="I3950" t="str">
        <f>VLOOKUP($B3950&amp;$E3950,'Employee List'!$A:$E,5,0)</f>
        <v>E-1164</v>
      </c>
    </row>
    <row r="3951" spans="1:9" x14ac:dyDescent="0.35">
      <c r="A3951" t="s">
        <v>1257</v>
      </c>
      <c r="B3951" t="s">
        <v>89</v>
      </c>
      <c r="C3951" t="s">
        <v>356</v>
      </c>
      <c r="D3951" t="s">
        <v>1259</v>
      </c>
      <c r="E3951" t="s">
        <v>31</v>
      </c>
      <c r="F3951">
        <v>15567</v>
      </c>
      <c r="G3951">
        <v>14722</v>
      </c>
      <c r="H3951">
        <v>0.94571850709834904</v>
      </c>
      <c r="I3951" t="str">
        <f>VLOOKUP($B3951&amp;$E3951,'Employee List'!$A:$E,5,0)</f>
        <v>E-1164</v>
      </c>
    </row>
    <row r="3952" spans="1:9" x14ac:dyDescent="0.35">
      <c r="A3952" t="s">
        <v>1257</v>
      </c>
      <c r="B3952" t="s">
        <v>89</v>
      </c>
      <c r="C3952" t="s">
        <v>356</v>
      </c>
      <c r="D3952" t="s">
        <v>1273</v>
      </c>
      <c r="E3952" t="s">
        <v>29</v>
      </c>
      <c r="F3952">
        <v>8284</v>
      </c>
      <c r="G3952">
        <v>7168</v>
      </c>
      <c r="H3952">
        <v>0.86528247223563493</v>
      </c>
      <c r="I3952" t="str">
        <f>VLOOKUP($B3952&amp;$E3952,'Employee List'!$A:$E,5,0)</f>
        <v>E-1164</v>
      </c>
    </row>
    <row r="3953" spans="1:9" x14ac:dyDescent="0.35">
      <c r="A3953" t="s">
        <v>1257</v>
      </c>
      <c r="B3953" t="s">
        <v>89</v>
      </c>
      <c r="C3953" t="s">
        <v>356</v>
      </c>
      <c r="D3953" t="s">
        <v>1273</v>
      </c>
      <c r="E3953" t="s">
        <v>30</v>
      </c>
      <c r="F3953">
        <v>9378</v>
      </c>
      <c r="G3953">
        <v>6214</v>
      </c>
      <c r="H3953">
        <v>0.66261462998507148</v>
      </c>
      <c r="I3953" t="str">
        <f>VLOOKUP($B3953&amp;$E3953,'Employee List'!$A:$E,5,0)</f>
        <v>E-1164</v>
      </c>
    </row>
    <row r="3954" spans="1:9" x14ac:dyDescent="0.35">
      <c r="A3954" t="s">
        <v>1257</v>
      </c>
      <c r="B3954" t="s">
        <v>89</v>
      </c>
      <c r="C3954" t="s">
        <v>356</v>
      </c>
      <c r="D3954" t="s">
        <v>1273</v>
      </c>
      <c r="E3954" t="s">
        <v>31</v>
      </c>
      <c r="F3954">
        <v>9101</v>
      </c>
      <c r="G3954">
        <v>5189</v>
      </c>
      <c r="H3954">
        <v>0.57015712559059439</v>
      </c>
      <c r="I3954" t="str">
        <f>VLOOKUP($B3954&amp;$E3954,'Employee List'!$A:$E,5,0)</f>
        <v>E-1164</v>
      </c>
    </row>
    <row r="3955" spans="1:9" x14ac:dyDescent="0.35">
      <c r="A3955" t="s">
        <v>1257</v>
      </c>
      <c r="B3955" t="s">
        <v>89</v>
      </c>
      <c r="C3955" t="s">
        <v>356</v>
      </c>
      <c r="D3955" t="s">
        <v>1275</v>
      </c>
      <c r="E3955" t="s">
        <v>29</v>
      </c>
      <c r="F3955">
        <v>3840</v>
      </c>
      <c r="G3955">
        <v>5520</v>
      </c>
      <c r="H3955">
        <v>1.4375</v>
      </c>
      <c r="I3955" t="str">
        <f>VLOOKUP($B3955&amp;$E3955,'Employee List'!$A:$E,5,0)</f>
        <v>E-1164</v>
      </c>
    </row>
    <row r="3956" spans="1:9" x14ac:dyDescent="0.35">
      <c r="A3956" t="s">
        <v>1257</v>
      </c>
      <c r="B3956" t="s">
        <v>89</v>
      </c>
      <c r="C3956" t="s">
        <v>356</v>
      </c>
      <c r="D3956" t="s">
        <v>1275</v>
      </c>
      <c r="E3956" t="s">
        <v>30</v>
      </c>
      <c r="F3956">
        <v>4247</v>
      </c>
      <c r="G3956">
        <v>3717</v>
      </c>
      <c r="H3956">
        <v>0.87520602778431833</v>
      </c>
      <c r="I3956" t="str">
        <f>VLOOKUP($B3956&amp;$E3956,'Employee List'!$A:$E,5,0)</f>
        <v>E-1164</v>
      </c>
    </row>
    <row r="3957" spans="1:9" x14ac:dyDescent="0.35">
      <c r="A3957" t="s">
        <v>1257</v>
      </c>
      <c r="B3957" t="s">
        <v>89</v>
      </c>
      <c r="C3957" t="s">
        <v>356</v>
      </c>
      <c r="D3957" t="s">
        <v>1275</v>
      </c>
      <c r="E3957" t="s">
        <v>31</v>
      </c>
      <c r="F3957">
        <v>1335</v>
      </c>
      <c r="G3957">
        <v>3764</v>
      </c>
      <c r="H3957">
        <v>2.8194756554307117</v>
      </c>
      <c r="I3957" t="str">
        <f>VLOOKUP($B3957&amp;$E3957,'Employee List'!$A:$E,5,0)</f>
        <v>E-1164</v>
      </c>
    </row>
    <row r="3958" spans="1:9" x14ac:dyDescent="0.35">
      <c r="A3958" t="s">
        <v>1257</v>
      </c>
      <c r="B3958" t="s">
        <v>89</v>
      </c>
      <c r="C3958" t="s">
        <v>356</v>
      </c>
      <c r="D3958" t="s">
        <v>1276</v>
      </c>
      <c r="E3958" t="s">
        <v>29</v>
      </c>
      <c r="F3958">
        <v>3861</v>
      </c>
      <c r="G3958">
        <v>2755</v>
      </c>
      <c r="H3958">
        <v>0.7135457135457135</v>
      </c>
      <c r="I3958" t="str">
        <f>VLOOKUP($B3958&amp;$E3958,'Employee List'!$A:$E,5,0)</f>
        <v>E-1164</v>
      </c>
    </row>
    <row r="3959" spans="1:9" x14ac:dyDescent="0.35">
      <c r="A3959" t="s">
        <v>1257</v>
      </c>
      <c r="B3959" t="s">
        <v>89</v>
      </c>
      <c r="C3959" t="s">
        <v>356</v>
      </c>
      <c r="D3959" t="s">
        <v>1276</v>
      </c>
      <c r="E3959" t="s">
        <v>30</v>
      </c>
      <c r="F3959">
        <v>7419</v>
      </c>
      <c r="G3959">
        <v>3014</v>
      </c>
      <c r="H3959">
        <v>0.40625421215797275</v>
      </c>
      <c r="I3959" t="str">
        <f>VLOOKUP($B3959&amp;$E3959,'Employee List'!$A:$E,5,0)</f>
        <v>E-1164</v>
      </c>
    </row>
    <row r="3960" spans="1:9" x14ac:dyDescent="0.35">
      <c r="A3960" t="s">
        <v>1257</v>
      </c>
      <c r="B3960" t="s">
        <v>89</v>
      </c>
      <c r="C3960" t="s">
        <v>356</v>
      </c>
      <c r="D3960" t="s">
        <v>1276</v>
      </c>
      <c r="E3960" t="s">
        <v>31</v>
      </c>
      <c r="F3960">
        <v>3765</v>
      </c>
      <c r="G3960">
        <v>6617</v>
      </c>
      <c r="H3960">
        <v>1.7575033200531209</v>
      </c>
      <c r="I3960" t="str">
        <f>VLOOKUP($B3960&amp;$E3960,'Employee List'!$A:$E,5,0)</f>
        <v>E-1164</v>
      </c>
    </row>
    <row r="3961" spans="1:9" x14ac:dyDescent="0.35">
      <c r="A3961" t="s">
        <v>1257</v>
      </c>
      <c r="B3961" t="s">
        <v>89</v>
      </c>
      <c r="C3961" t="s">
        <v>356</v>
      </c>
      <c r="D3961" t="s">
        <v>1277</v>
      </c>
      <c r="E3961" t="s">
        <v>29</v>
      </c>
      <c r="F3961">
        <v>8388</v>
      </c>
      <c r="G3961">
        <v>8715</v>
      </c>
      <c r="H3961">
        <v>1.0389842632331903</v>
      </c>
      <c r="I3961" t="str">
        <f>VLOOKUP($B3961&amp;$E3961,'Employee List'!$A:$E,5,0)</f>
        <v>E-1164</v>
      </c>
    </row>
    <row r="3962" spans="1:9" x14ac:dyDescent="0.35">
      <c r="A3962" t="s">
        <v>1257</v>
      </c>
      <c r="B3962" t="s">
        <v>89</v>
      </c>
      <c r="C3962" t="s">
        <v>356</v>
      </c>
      <c r="D3962" t="s">
        <v>1277</v>
      </c>
      <c r="E3962" t="s">
        <v>30</v>
      </c>
      <c r="F3962">
        <v>7540</v>
      </c>
      <c r="G3962">
        <v>8272</v>
      </c>
      <c r="H3962">
        <v>1.097082228116711</v>
      </c>
      <c r="I3962" t="str">
        <f>VLOOKUP($B3962&amp;$E3962,'Employee List'!$A:$E,5,0)</f>
        <v>E-1164</v>
      </c>
    </row>
    <row r="3963" spans="1:9" x14ac:dyDescent="0.35">
      <c r="A3963" t="s">
        <v>1257</v>
      </c>
      <c r="B3963" t="s">
        <v>89</v>
      </c>
      <c r="C3963" t="s">
        <v>356</v>
      </c>
      <c r="D3963" t="s">
        <v>1277</v>
      </c>
      <c r="E3963" t="s">
        <v>31</v>
      </c>
      <c r="F3963">
        <v>6346</v>
      </c>
      <c r="G3963">
        <v>9194</v>
      </c>
      <c r="H3963">
        <v>1.4487866372518121</v>
      </c>
      <c r="I3963" t="str">
        <f>VLOOKUP($B3963&amp;$E3963,'Employee List'!$A:$E,5,0)</f>
        <v>E-1164</v>
      </c>
    </row>
    <row r="3964" spans="1:9" x14ac:dyDescent="0.35">
      <c r="A3964" t="s">
        <v>1257</v>
      </c>
      <c r="B3964" t="s">
        <v>89</v>
      </c>
      <c r="C3964" t="s">
        <v>356</v>
      </c>
      <c r="D3964" t="s">
        <v>1278</v>
      </c>
      <c r="E3964" t="s">
        <v>29</v>
      </c>
      <c r="F3964">
        <v>6435</v>
      </c>
      <c r="G3964">
        <v>6262</v>
      </c>
      <c r="H3964">
        <v>0.97311577311577313</v>
      </c>
      <c r="I3964" t="str">
        <f>VLOOKUP($B3964&amp;$E3964,'Employee List'!$A:$E,5,0)</f>
        <v>E-1164</v>
      </c>
    </row>
    <row r="3965" spans="1:9" x14ac:dyDescent="0.35">
      <c r="A3965" t="s">
        <v>1257</v>
      </c>
      <c r="B3965" t="s">
        <v>89</v>
      </c>
      <c r="C3965" t="s">
        <v>356</v>
      </c>
      <c r="D3965" t="s">
        <v>1278</v>
      </c>
      <c r="E3965" t="s">
        <v>30</v>
      </c>
      <c r="F3965">
        <v>8109</v>
      </c>
      <c r="G3965">
        <v>9676</v>
      </c>
      <c r="H3965">
        <v>1.1932420767048959</v>
      </c>
      <c r="I3965" t="str">
        <f>VLOOKUP($B3965&amp;$E3965,'Employee List'!$A:$E,5,0)</f>
        <v>E-1164</v>
      </c>
    </row>
    <row r="3966" spans="1:9" x14ac:dyDescent="0.35">
      <c r="A3966" t="s">
        <v>1257</v>
      </c>
      <c r="B3966" t="s">
        <v>89</v>
      </c>
      <c r="C3966" t="s">
        <v>356</v>
      </c>
      <c r="D3966" t="s">
        <v>1278</v>
      </c>
      <c r="E3966" t="s">
        <v>31</v>
      </c>
      <c r="F3966">
        <v>4370</v>
      </c>
      <c r="G3966">
        <v>9056</v>
      </c>
      <c r="H3966">
        <v>2.0723112128146455</v>
      </c>
      <c r="I3966" t="str">
        <f>VLOOKUP($B3966&amp;$E3966,'Employee List'!$A:$E,5,0)</f>
        <v>E-1164</v>
      </c>
    </row>
    <row r="3967" spans="1:9" x14ac:dyDescent="0.35">
      <c r="A3967" t="s">
        <v>1257</v>
      </c>
      <c r="B3967" t="s">
        <v>89</v>
      </c>
      <c r="C3967" t="s">
        <v>356</v>
      </c>
      <c r="D3967" t="s">
        <v>1279</v>
      </c>
      <c r="E3967" t="s">
        <v>29</v>
      </c>
      <c r="F3967">
        <v>2009</v>
      </c>
      <c r="G3967">
        <v>1407</v>
      </c>
      <c r="H3967">
        <v>0.70034843205574915</v>
      </c>
      <c r="I3967" t="str">
        <f>VLOOKUP($B3967&amp;$E3967,'Employee List'!$A:$E,5,0)</f>
        <v>E-1164</v>
      </c>
    </row>
    <row r="3968" spans="1:9" x14ac:dyDescent="0.35">
      <c r="A3968" t="s">
        <v>1257</v>
      </c>
      <c r="B3968" t="s">
        <v>89</v>
      </c>
      <c r="C3968" t="s">
        <v>356</v>
      </c>
      <c r="D3968" t="s">
        <v>1279</v>
      </c>
      <c r="E3968" t="s">
        <v>30</v>
      </c>
      <c r="F3968">
        <v>1408</v>
      </c>
      <c r="G3968">
        <v>3104</v>
      </c>
      <c r="H3968">
        <v>2.2045454545454546</v>
      </c>
      <c r="I3968" t="str">
        <f>VLOOKUP($B3968&amp;$E3968,'Employee List'!$A:$E,5,0)</f>
        <v>E-1164</v>
      </c>
    </row>
    <row r="3969" spans="1:9" x14ac:dyDescent="0.35">
      <c r="A3969" t="s">
        <v>1257</v>
      </c>
      <c r="B3969" t="s">
        <v>89</v>
      </c>
      <c r="C3969" t="s">
        <v>356</v>
      </c>
      <c r="D3969" t="s">
        <v>1279</v>
      </c>
      <c r="E3969" t="s">
        <v>31</v>
      </c>
      <c r="F3969">
        <v>1597</v>
      </c>
      <c r="G3969">
        <v>2439</v>
      </c>
      <c r="H3969">
        <v>1.5272385723231059</v>
      </c>
      <c r="I3969" t="str">
        <f>VLOOKUP($B3969&amp;$E3969,'Employee List'!$A:$E,5,0)</f>
        <v>E-1164</v>
      </c>
    </row>
    <row r="3970" spans="1:9" x14ac:dyDescent="0.35">
      <c r="A3970" t="s">
        <v>1257</v>
      </c>
      <c r="B3970" t="s">
        <v>89</v>
      </c>
      <c r="C3970" t="s">
        <v>356</v>
      </c>
      <c r="D3970" t="s">
        <v>1280</v>
      </c>
      <c r="E3970" t="s">
        <v>29</v>
      </c>
      <c r="F3970">
        <v>3195</v>
      </c>
      <c r="G3970">
        <v>1387</v>
      </c>
      <c r="H3970">
        <v>0.43411580594679189</v>
      </c>
      <c r="I3970" t="str">
        <f>VLOOKUP($B3970&amp;$E3970,'Employee List'!$A:$E,5,0)</f>
        <v>E-1164</v>
      </c>
    </row>
    <row r="3971" spans="1:9" x14ac:dyDescent="0.35">
      <c r="A3971" t="s">
        <v>1257</v>
      </c>
      <c r="B3971" t="s">
        <v>89</v>
      </c>
      <c r="C3971" t="s">
        <v>356</v>
      </c>
      <c r="D3971" t="s">
        <v>1280</v>
      </c>
      <c r="E3971" t="s">
        <v>30</v>
      </c>
      <c r="F3971">
        <v>4555</v>
      </c>
      <c r="G3971">
        <v>1211</v>
      </c>
      <c r="H3971">
        <v>0.26586169045005487</v>
      </c>
      <c r="I3971" t="str">
        <f>VLOOKUP($B3971&amp;$E3971,'Employee List'!$A:$E,5,0)</f>
        <v>E-1164</v>
      </c>
    </row>
    <row r="3972" spans="1:9" x14ac:dyDescent="0.35">
      <c r="A3972" t="s">
        <v>1257</v>
      </c>
      <c r="B3972" t="s">
        <v>89</v>
      </c>
      <c r="C3972" t="s">
        <v>356</v>
      </c>
      <c r="D3972" t="s">
        <v>1280</v>
      </c>
      <c r="E3972" t="s">
        <v>31</v>
      </c>
      <c r="F3972">
        <v>3028</v>
      </c>
      <c r="G3972">
        <v>2401</v>
      </c>
      <c r="H3972">
        <v>0.7929326287978864</v>
      </c>
      <c r="I3972" t="str">
        <f>VLOOKUP($B3972&amp;$E3972,'Employee List'!$A:$E,5,0)</f>
        <v>E-1164</v>
      </c>
    </row>
    <row r="3973" spans="1:9" x14ac:dyDescent="0.35">
      <c r="A3973" t="s">
        <v>1257</v>
      </c>
      <c r="B3973" t="s">
        <v>89</v>
      </c>
      <c r="C3973" t="s">
        <v>356</v>
      </c>
      <c r="D3973" t="s">
        <v>1262</v>
      </c>
      <c r="E3973" t="s">
        <v>29</v>
      </c>
      <c r="F3973">
        <v>24968</v>
      </c>
      <c r="G3973">
        <v>26339</v>
      </c>
      <c r="H3973">
        <v>1.0549102851650112</v>
      </c>
      <c r="I3973" t="str">
        <f>VLOOKUP($B3973&amp;$E3973,'Employee List'!$A:$E,5,0)</f>
        <v>E-1164</v>
      </c>
    </row>
    <row r="3974" spans="1:9" x14ac:dyDescent="0.35">
      <c r="A3974" t="s">
        <v>1257</v>
      </c>
      <c r="B3974" t="s">
        <v>89</v>
      </c>
      <c r="C3974" t="s">
        <v>356</v>
      </c>
      <c r="D3974" t="s">
        <v>1262</v>
      </c>
      <c r="E3974" t="s">
        <v>30</v>
      </c>
      <c r="F3974">
        <v>24158</v>
      </c>
      <c r="G3974">
        <v>34622</v>
      </c>
      <c r="H3974">
        <v>1.4331484394403511</v>
      </c>
      <c r="I3974" t="str">
        <f>VLOOKUP($B3974&amp;$E3974,'Employee List'!$A:$E,5,0)</f>
        <v>E-1164</v>
      </c>
    </row>
    <row r="3975" spans="1:9" x14ac:dyDescent="0.35">
      <c r="A3975" t="s">
        <v>1257</v>
      </c>
      <c r="B3975" t="s">
        <v>89</v>
      </c>
      <c r="C3975" t="s">
        <v>356</v>
      </c>
      <c r="D3975" t="s">
        <v>1262</v>
      </c>
      <c r="E3975" t="s">
        <v>31</v>
      </c>
      <c r="F3975">
        <v>26820</v>
      </c>
      <c r="G3975">
        <v>30759</v>
      </c>
      <c r="H3975">
        <v>1.1468680089485459</v>
      </c>
      <c r="I3975" t="str">
        <f>VLOOKUP($B3975&amp;$E3975,'Employee List'!$A:$E,5,0)</f>
        <v>E-1164</v>
      </c>
    </row>
    <row r="3976" spans="1:9" x14ac:dyDescent="0.35">
      <c r="A3976" t="s">
        <v>1257</v>
      </c>
      <c r="B3976" t="s">
        <v>89</v>
      </c>
      <c r="C3976" t="s">
        <v>356</v>
      </c>
      <c r="D3976" t="s">
        <v>1281</v>
      </c>
      <c r="E3976" t="s">
        <v>29</v>
      </c>
      <c r="F3976">
        <v>5155</v>
      </c>
      <c r="G3976">
        <v>3688</v>
      </c>
      <c r="H3976">
        <v>0.71542192046556741</v>
      </c>
      <c r="I3976" t="str">
        <f>VLOOKUP($B3976&amp;$E3976,'Employee List'!$A:$E,5,0)</f>
        <v>E-1164</v>
      </c>
    </row>
    <row r="3977" spans="1:9" x14ac:dyDescent="0.35">
      <c r="A3977" t="s">
        <v>1257</v>
      </c>
      <c r="B3977" t="s">
        <v>89</v>
      </c>
      <c r="C3977" t="s">
        <v>356</v>
      </c>
      <c r="D3977" t="s">
        <v>1281</v>
      </c>
      <c r="E3977" t="s">
        <v>30</v>
      </c>
      <c r="F3977">
        <v>6485</v>
      </c>
      <c r="G3977">
        <v>4344</v>
      </c>
      <c r="H3977">
        <v>0.66985350809560529</v>
      </c>
      <c r="I3977" t="str">
        <f>VLOOKUP($B3977&amp;$E3977,'Employee List'!$A:$E,5,0)</f>
        <v>E-1164</v>
      </c>
    </row>
    <row r="3978" spans="1:9" x14ac:dyDescent="0.35">
      <c r="A3978" t="s">
        <v>1257</v>
      </c>
      <c r="B3978" t="s">
        <v>89</v>
      </c>
      <c r="C3978" t="s">
        <v>356</v>
      </c>
      <c r="D3978" t="s">
        <v>1281</v>
      </c>
      <c r="E3978" t="s">
        <v>31</v>
      </c>
      <c r="F3978">
        <v>6930</v>
      </c>
      <c r="G3978">
        <v>3597</v>
      </c>
      <c r="H3978">
        <v>0.51904761904761909</v>
      </c>
      <c r="I3978" t="str">
        <f>VLOOKUP($B3978&amp;$E3978,'Employee List'!$A:$E,5,0)</f>
        <v>E-1164</v>
      </c>
    </row>
    <row r="3979" spans="1:9" x14ac:dyDescent="0.35">
      <c r="A3979" t="s">
        <v>1257</v>
      </c>
      <c r="B3979" t="s">
        <v>90</v>
      </c>
      <c r="C3979" t="s">
        <v>356</v>
      </c>
      <c r="D3979" t="s">
        <v>1274</v>
      </c>
      <c r="E3979" t="s">
        <v>29</v>
      </c>
      <c r="F3979">
        <v>2811</v>
      </c>
      <c r="G3979">
        <v>4678</v>
      </c>
      <c r="H3979">
        <v>1.6641764496620419</v>
      </c>
      <c r="I3979" t="str">
        <f>VLOOKUP($B3979&amp;$E3979,'Employee List'!$A:$E,5,0)</f>
        <v>E-1165</v>
      </c>
    </row>
    <row r="3980" spans="1:9" x14ac:dyDescent="0.35">
      <c r="A3980" t="s">
        <v>1257</v>
      </c>
      <c r="B3980" t="s">
        <v>90</v>
      </c>
      <c r="C3980" t="s">
        <v>356</v>
      </c>
      <c r="D3980" t="s">
        <v>1274</v>
      </c>
      <c r="E3980" t="s">
        <v>30</v>
      </c>
      <c r="F3980">
        <v>4440</v>
      </c>
      <c r="G3980">
        <v>1364</v>
      </c>
      <c r="H3980">
        <v>0.30720720720720723</v>
      </c>
      <c r="I3980" t="str">
        <f>VLOOKUP($B3980&amp;$E3980,'Employee List'!$A:$E,5,0)</f>
        <v>E-1165</v>
      </c>
    </row>
    <row r="3981" spans="1:9" x14ac:dyDescent="0.35">
      <c r="A3981" t="s">
        <v>1257</v>
      </c>
      <c r="B3981" t="s">
        <v>90</v>
      </c>
      <c r="C3981" t="s">
        <v>356</v>
      </c>
      <c r="D3981" t="s">
        <v>1263</v>
      </c>
      <c r="E3981" t="s">
        <v>29</v>
      </c>
      <c r="F3981">
        <v>4725</v>
      </c>
      <c r="G3981">
        <v>3591</v>
      </c>
      <c r="H3981">
        <v>0.76</v>
      </c>
      <c r="I3981" t="str">
        <f>VLOOKUP($B3981&amp;$E3981,'Employee List'!$A:$E,5,0)</f>
        <v>E-1165</v>
      </c>
    </row>
    <row r="3982" spans="1:9" x14ac:dyDescent="0.35">
      <c r="A3982" t="s">
        <v>1257</v>
      </c>
      <c r="B3982" t="s">
        <v>90</v>
      </c>
      <c r="C3982" t="s">
        <v>356</v>
      </c>
      <c r="D3982" t="s">
        <v>1263</v>
      </c>
      <c r="E3982" t="s">
        <v>30</v>
      </c>
      <c r="F3982">
        <v>3173</v>
      </c>
      <c r="G3982">
        <v>4680</v>
      </c>
      <c r="H3982">
        <v>1.4749448471478097</v>
      </c>
      <c r="I3982" t="str">
        <f>VLOOKUP($B3982&amp;$E3982,'Employee List'!$A:$E,5,0)</f>
        <v>E-1165</v>
      </c>
    </row>
    <row r="3983" spans="1:9" x14ac:dyDescent="0.35">
      <c r="A3983" t="s">
        <v>1257</v>
      </c>
      <c r="B3983" t="s">
        <v>90</v>
      </c>
      <c r="C3983" t="s">
        <v>356</v>
      </c>
      <c r="D3983" t="s">
        <v>1264</v>
      </c>
      <c r="E3983" t="s">
        <v>30</v>
      </c>
      <c r="F3983">
        <v>1339</v>
      </c>
      <c r="G3983">
        <v>1364</v>
      </c>
      <c r="H3983">
        <v>1.0186706497386109</v>
      </c>
      <c r="I3983" t="str">
        <f>VLOOKUP($B3983&amp;$E3983,'Employee List'!$A:$E,5,0)</f>
        <v>E-1165</v>
      </c>
    </row>
    <row r="3984" spans="1:9" x14ac:dyDescent="0.35">
      <c r="A3984" t="s">
        <v>1257</v>
      </c>
      <c r="B3984" t="s">
        <v>90</v>
      </c>
      <c r="C3984" t="s">
        <v>356</v>
      </c>
      <c r="D3984" t="s">
        <v>1260</v>
      </c>
      <c r="E3984" t="s">
        <v>29</v>
      </c>
      <c r="F3984">
        <v>1346</v>
      </c>
      <c r="G3984">
        <v>1112</v>
      </c>
      <c r="H3984">
        <v>0.82615156017830604</v>
      </c>
      <c r="I3984" t="str">
        <f>VLOOKUP($B3984&amp;$E3984,'Employee List'!$A:$E,5,0)</f>
        <v>E-1165</v>
      </c>
    </row>
    <row r="3985" spans="1:9" x14ac:dyDescent="0.35">
      <c r="A3985" t="s">
        <v>1257</v>
      </c>
      <c r="B3985" t="s">
        <v>90</v>
      </c>
      <c r="C3985" t="s">
        <v>356</v>
      </c>
      <c r="D3985" t="s">
        <v>1260</v>
      </c>
      <c r="E3985" t="s">
        <v>30</v>
      </c>
      <c r="F3985">
        <v>4857</v>
      </c>
      <c r="G3985">
        <v>1307</v>
      </c>
      <c r="H3985">
        <v>0.26909614988676139</v>
      </c>
      <c r="I3985" t="str">
        <f>VLOOKUP($B3985&amp;$E3985,'Employee List'!$A:$E,5,0)</f>
        <v>E-1165</v>
      </c>
    </row>
    <row r="3986" spans="1:9" x14ac:dyDescent="0.35">
      <c r="A3986" t="s">
        <v>1257</v>
      </c>
      <c r="B3986" t="s">
        <v>90</v>
      </c>
      <c r="C3986" t="s">
        <v>356</v>
      </c>
      <c r="D3986" t="s">
        <v>1261</v>
      </c>
      <c r="E3986" t="s">
        <v>29</v>
      </c>
      <c r="F3986">
        <v>4516</v>
      </c>
      <c r="G3986">
        <v>3539</v>
      </c>
      <c r="H3986">
        <v>0.78365810451727191</v>
      </c>
      <c r="I3986" t="str">
        <f>VLOOKUP($B3986&amp;$E3986,'Employee List'!$A:$E,5,0)</f>
        <v>E-1165</v>
      </c>
    </row>
    <row r="3987" spans="1:9" x14ac:dyDescent="0.35">
      <c r="A3987" t="s">
        <v>1257</v>
      </c>
      <c r="B3987" t="s">
        <v>90</v>
      </c>
      <c r="C3987" t="s">
        <v>356</v>
      </c>
      <c r="D3987" t="s">
        <v>1261</v>
      </c>
      <c r="E3987" t="s">
        <v>30</v>
      </c>
      <c r="F3987">
        <v>2104</v>
      </c>
      <c r="G3987">
        <v>2640</v>
      </c>
      <c r="H3987">
        <v>1.2547528517110267</v>
      </c>
      <c r="I3987" t="str">
        <f>VLOOKUP($B3987&amp;$E3987,'Employee List'!$A:$E,5,0)</f>
        <v>E-1165</v>
      </c>
    </row>
    <row r="3988" spans="1:9" x14ac:dyDescent="0.35">
      <c r="A3988" t="s">
        <v>1257</v>
      </c>
      <c r="B3988" t="s">
        <v>90</v>
      </c>
      <c r="C3988" t="s">
        <v>356</v>
      </c>
      <c r="D3988" t="s">
        <v>1266</v>
      </c>
      <c r="E3988" t="s">
        <v>29</v>
      </c>
      <c r="F3988">
        <v>3226</v>
      </c>
      <c r="G3988">
        <v>2840</v>
      </c>
      <c r="H3988">
        <v>0.88034717916924987</v>
      </c>
      <c r="I3988" t="str">
        <f>VLOOKUP($B3988&amp;$E3988,'Employee List'!$A:$E,5,0)</f>
        <v>E-1165</v>
      </c>
    </row>
    <row r="3989" spans="1:9" x14ac:dyDescent="0.35">
      <c r="A3989" t="s">
        <v>1257</v>
      </c>
      <c r="B3989" t="s">
        <v>90</v>
      </c>
      <c r="C3989" t="s">
        <v>356</v>
      </c>
      <c r="D3989" t="s">
        <v>1266</v>
      </c>
      <c r="E3989" t="s">
        <v>30</v>
      </c>
      <c r="F3989">
        <v>3787</v>
      </c>
      <c r="G3989">
        <v>3648</v>
      </c>
      <c r="H3989">
        <v>0.9632954845524162</v>
      </c>
      <c r="I3989" t="str">
        <f>VLOOKUP($B3989&amp;$E3989,'Employee List'!$A:$E,5,0)</f>
        <v>E-1165</v>
      </c>
    </row>
    <row r="3990" spans="1:9" x14ac:dyDescent="0.35">
      <c r="A3990" t="s">
        <v>1257</v>
      </c>
      <c r="B3990" t="s">
        <v>90</v>
      </c>
      <c r="C3990" t="s">
        <v>356</v>
      </c>
      <c r="D3990" t="s">
        <v>1267</v>
      </c>
      <c r="E3990" t="s">
        <v>29</v>
      </c>
      <c r="F3990">
        <v>2834</v>
      </c>
      <c r="G3990">
        <v>3612</v>
      </c>
      <c r="H3990">
        <v>1.2745236414961185</v>
      </c>
      <c r="I3990" t="str">
        <f>VLOOKUP($B3990&amp;$E3990,'Employee List'!$A:$E,5,0)</f>
        <v>E-1165</v>
      </c>
    </row>
    <row r="3991" spans="1:9" x14ac:dyDescent="0.35">
      <c r="A3991" t="s">
        <v>1257</v>
      </c>
      <c r="B3991" t="s">
        <v>90</v>
      </c>
      <c r="C3991" t="s">
        <v>356</v>
      </c>
      <c r="D3991" t="s">
        <v>1267</v>
      </c>
      <c r="E3991" t="s">
        <v>30</v>
      </c>
      <c r="F3991">
        <v>1078</v>
      </c>
      <c r="G3991">
        <v>1135</v>
      </c>
      <c r="H3991">
        <v>1.0528756957328387</v>
      </c>
      <c r="I3991" t="str">
        <f>VLOOKUP($B3991&amp;$E3991,'Employee List'!$A:$E,5,0)</f>
        <v>E-1165</v>
      </c>
    </row>
    <row r="3992" spans="1:9" x14ac:dyDescent="0.35">
      <c r="A3992" t="s">
        <v>1257</v>
      </c>
      <c r="B3992" t="s">
        <v>90</v>
      </c>
      <c r="C3992" t="s">
        <v>356</v>
      </c>
      <c r="D3992" t="s">
        <v>1269</v>
      </c>
      <c r="E3992" t="s">
        <v>29</v>
      </c>
      <c r="F3992">
        <v>2617</v>
      </c>
      <c r="G3992">
        <v>1267</v>
      </c>
      <c r="H3992">
        <v>0.48414214749713413</v>
      </c>
      <c r="I3992" t="str">
        <f>VLOOKUP($B3992&amp;$E3992,'Employee List'!$A:$E,5,0)</f>
        <v>E-1165</v>
      </c>
    </row>
    <row r="3993" spans="1:9" x14ac:dyDescent="0.35">
      <c r="A3993" t="s">
        <v>1257</v>
      </c>
      <c r="B3993" t="s">
        <v>90</v>
      </c>
      <c r="C3993" t="s">
        <v>356</v>
      </c>
      <c r="D3993" t="s">
        <v>1271</v>
      </c>
      <c r="E3993" t="s">
        <v>29</v>
      </c>
      <c r="F3993">
        <v>1411</v>
      </c>
      <c r="G3993">
        <v>5712</v>
      </c>
      <c r="H3993">
        <v>4.0481927710843371</v>
      </c>
      <c r="I3993" t="str">
        <f>VLOOKUP($B3993&amp;$E3993,'Employee List'!$A:$E,5,0)</f>
        <v>E-1165</v>
      </c>
    </row>
    <row r="3994" spans="1:9" x14ac:dyDescent="0.35">
      <c r="A3994" t="s">
        <v>1257</v>
      </c>
      <c r="B3994" t="s">
        <v>90</v>
      </c>
      <c r="C3994" t="s">
        <v>356</v>
      </c>
      <c r="D3994" t="s">
        <v>1271</v>
      </c>
      <c r="E3994" t="s">
        <v>30</v>
      </c>
      <c r="F3994">
        <v>4594</v>
      </c>
      <c r="G3994">
        <v>4323</v>
      </c>
      <c r="H3994">
        <v>0.94101001306051368</v>
      </c>
      <c r="I3994" t="str">
        <f>VLOOKUP($B3994&amp;$E3994,'Employee List'!$A:$E,5,0)</f>
        <v>E-1165</v>
      </c>
    </row>
    <row r="3995" spans="1:9" x14ac:dyDescent="0.35">
      <c r="A3995" t="s">
        <v>1257</v>
      </c>
      <c r="B3995" t="s">
        <v>90</v>
      </c>
      <c r="C3995" t="s">
        <v>356</v>
      </c>
      <c r="D3995" t="s">
        <v>1258</v>
      </c>
      <c r="E3995" t="s">
        <v>29</v>
      </c>
      <c r="F3995">
        <v>2827</v>
      </c>
      <c r="G3995">
        <v>3673</v>
      </c>
      <c r="H3995">
        <v>1.2992571630703926</v>
      </c>
      <c r="I3995" t="str">
        <f>VLOOKUP($B3995&amp;$E3995,'Employee List'!$A:$E,5,0)</f>
        <v>E-1165</v>
      </c>
    </row>
    <row r="3996" spans="1:9" x14ac:dyDescent="0.35">
      <c r="A3996" t="s">
        <v>1257</v>
      </c>
      <c r="B3996" t="s">
        <v>90</v>
      </c>
      <c r="C3996" t="s">
        <v>356</v>
      </c>
      <c r="D3996" t="s">
        <v>1258</v>
      </c>
      <c r="E3996" t="s">
        <v>30</v>
      </c>
      <c r="F3996">
        <v>2565</v>
      </c>
      <c r="G3996">
        <v>3808</v>
      </c>
      <c r="H3996">
        <v>1.4846003898635478</v>
      </c>
      <c r="I3996" t="str">
        <f>VLOOKUP($B3996&amp;$E3996,'Employee List'!$A:$E,5,0)</f>
        <v>E-1165</v>
      </c>
    </row>
    <row r="3997" spans="1:9" x14ac:dyDescent="0.35">
      <c r="A3997" t="s">
        <v>1257</v>
      </c>
      <c r="B3997" t="s">
        <v>90</v>
      </c>
      <c r="C3997" t="s">
        <v>356</v>
      </c>
      <c r="D3997" t="s">
        <v>1272</v>
      </c>
      <c r="E3997" t="s">
        <v>29</v>
      </c>
      <c r="F3997">
        <v>1133</v>
      </c>
      <c r="G3997">
        <v>1874</v>
      </c>
      <c r="H3997">
        <v>1.6540158870255957</v>
      </c>
      <c r="I3997" t="str">
        <f>VLOOKUP($B3997&amp;$E3997,'Employee List'!$A:$E,5,0)</f>
        <v>E-1165</v>
      </c>
    </row>
    <row r="3998" spans="1:9" x14ac:dyDescent="0.35">
      <c r="A3998" t="s">
        <v>1257</v>
      </c>
      <c r="B3998" t="s">
        <v>90</v>
      </c>
      <c r="C3998" t="s">
        <v>356</v>
      </c>
      <c r="D3998" t="s">
        <v>1272</v>
      </c>
      <c r="E3998" t="s">
        <v>30</v>
      </c>
      <c r="F3998">
        <v>4679</v>
      </c>
      <c r="G3998">
        <v>3035</v>
      </c>
      <c r="H3998">
        <v>0.64864287240863427</v>
      </c>
      <c r="I3998" t="str">
        <f>VLOOKUP($B3998&amp;$E3998,'Employee List'!$A:$E,5,0)</f>
        <v>E-1165</v>
      </c>
    </row>
    <row r="3999" spans="1:9" x14ac:dyDescent="0.35">
      <c r="A3999" t="s">
        <v>1257</v>
      </c>
      <c r="B3999" t="s">
        <v>90</v>
      </c>
      <c r="C3999" t="s">
        <v>356</v>
      </c>
      <c r="D3999" t="s">
        <v>1259</v>
      </c>
      <c r="E3999" t="s">
        <v>29</v>
      </c>
      <c r="F3999">
        <v>2335</v>
      </c>
      <c r="G3999">
        <v>4910</v>
      </c>
      <c r="H3999">
        <v>2.1027837259100641</v>
      </c>
      <c r="I3999" t="str">
        <f>VLOOKUP($B3999&amp;$E3999,'Employee List'!$A:$E,5,0)</f>
        <v>E-1165</v>
      </c>
    </row>
    <row r="4000" spans="1:9" x14ac:dyDescent="0.35">
      <c r="A4000" t="s">
        <v>1257</v>
      </c>
      <c r="B4000" t="s">
        <v>90</v>
      </c>
      <c r="C4000" t="s">
        <v>356</v>
      </c>
      <c r="D4000" t="s">
        <v>1259</v>
      </c>
      <c r="E4000" t="s">
        <v>30</v>
      </c>
      <c r="F4000">
        <v>4188</v>
      </c>
      <c r="G4000">
        <v>2030</v>
      </c>
      <c r="H4000">
        <v>0.48471824259789875</v>
      </c>
      <c r="I4000" t="str">
        <f>VLOOKUP($B4000&amp;$E4000,'Employee List'!$A:$E,5,0)</f>
        <v>E-1165</v>
      </c>
    </row>
    <row r="4001" spans="1:9" x14ac:dyDescent="0.35">
      <c r="A4001" t="s">
        <v>1257</v>
      </c>
      <c r="B4001" t="s">
        <v>90</v>
      </c>
      <c r="C4001" t="s">
        <v>356</v>
      </c>
      <c r="D4001" t="s">
        <v>1273</v>
      </c>
      <c r="E4001" t="s">
        <v>29</v>
      </c>
      <c r="F4001">
        <v>4993</v>
      </c>
      <c r="G4001">
        <v>1479</v>
      </c>
      <c r="H4001">
        <v>0.29621470058081312</v>
      </c>
      <c r="I4001" t="str">
        <f>VLOOKUP($B4001&amp;$E4001,'Employee List'!$A:$E,5,0)</f>
        <v>E-1165</v>
      </c>
    </row>
    <row r="4002" spans="1:9" x14ac:dyDescent="0.35">
      <c r="A4002" t="s">
        <v>1257</v>
      </c>
      <c r="B4002" t="s">
        <v>90</v>
      </c>
      <c r="C4002" t="s">
        <v>356</v>
      </c>
      <c r="D4002" t="s">
        <v>1273</v>
      </c>
      <c r="E4002" t="s">
        <v>30</v>
      </c>
      <c r="F4002">
        <v>2549</v>
      </c>
      <c r="G4002">
        <v>2625</v>
      </c>
      <c r="H4002">
        <v>1.0298156139662613</v>
      </c>
      <c r="I4002" t="str">
        <f>VLOOKUP($B4002&amp;$E4002,'Employee List'!$A:$E,5,0)</f>
        <v>E-1165</v>
      </c>
    </row>
    <row r="4003" spans="1:9" x14ac:dyDescent="0.35">
      <c r="A4003" t="s">
        <v>1257</v>
      </c>
      <c r="B4003" t="s">
        <v>90</v>
      </c>
      <c r="C4003" t="s">
        <v>356</v>
      </c>
      <c r="D4003" t="s">
        <v>1275</v>
      </c>
      <c r="E4003" t="s">
        <v>29</v>
      </c>
      <c r="F4003">
        <v>1208</v>
      </c>
      <c r="G4003">
        <v>3730</v>
      </c>
      <c r="H4003">
        <v>3.0877483443708611</v>
      </c>
      <c r="I4003" t="str">
        <f>VLOOKUP($B4003&amp;$E4003,'Employee List'!$A:$E,5,0)</f>
        <v>E-1165</v>
      </c>
    </row>
    <row r="4004" spans="1:9" x14ac:dyDescent="0.35">
      <c r="A4004" t="s">
        <v>1257</v>
      </c>
      <c r="B4004" t="s">
        <v>90</v>
      </c>
      <c r="C4004" t="s">
        <v>356</v>
      </c>
      <c r="D4004" t="s">
        <v>1275</v>
      </c>
      <c r="E4004" t="s">
        <v>30</v>
      </c>
      <c r="F4004">
        <v>1496</v>
      </c>
      <c r="G4004">
        <v>4340</v>
      </c>
      <c r="H4004">
        <v>2.9010695187165774</v>
      </c>
      <c r="I4004" t="str">
        <f>VLOOKUP($B4004&amp;$E4004,'Employee List'!$A:$E,5,0)</f>
        <v>E-1165</v>
      </c>
    </row>
    <row r="4005" spans="1:9" x14ac:dyDescent="0.35">
      <c r="A4005" t="s">
        <v>1257</v>
      </c>
      <c r="B4005" t="s">
        <v>90</v>
      </c>
      <c r="C4005" t="s">
        <v>356</v>
      </c>
      <c r="D4005" t="s">
        <v>1277</v>
      </c>
      <c r="E4005" t="s">
        <v>29</v>
      </c>
      <c r="F4005">
        <v>2042</v>
      </c>
      <c r="G4005">
        <v>2966</v>
      </c>
      <c r="H4005">
        <v>1.4524975514201763</v>
      </c>
      <c r="I4005" t="str">
        <f>VLOOKUP($B4005&amp;$E4005,'Employee List'!$A:$E,5,0)</f>
        <v>E-1165</v>
      </c>
    </row>
    <row r="4006" spans="1:9" x14ac:dyDescent="0.35">
      <c r="A4006" t="s">
        <v>1257</v>
      </c>
      <c r="B4006" t="s">
        <v>90</v>
      </c>
      <c r="C4006" t="s">
        <v>356</v>
      </c>
      <c r="D4006" t="s">
        <v>1277</v>
      </c>
      <c r="E4006" t="s">
        <v>30</v>
      </c>
      <c r="F4006">
        <v>2168</v>
      </c>
      <c r="G4006">
        <v>5547</v>
      </c>
      <c r="H4006">
        <v>2.5585793357933579</v>
      </c>
      <c r="I4006" t="str">
        <f>VLOOKUP($B4006&amp;$E4006,'Employee List'!$A:$E,5,0)</f>
        <v>E-1165</v>
      </c>
    </row>
    <row r="4007" spans="1:9" x14ac:dyDescent="0.35">
      <c r="A4007" t="s">
        <v>1257</v>
      </c>
      <c r="B4007" t="s">
        <v>90</v>
      </c>
      <c r="C4007" t="s">
        <v>356</v>
      </c>
      <c r="D4007" t="s">
        <v>1278</v>
      </c>
      <c r="E4007" t="s">
        <v>29</v>
      </c>
      <c r="F4007">
        <v>4407</v>
      </c>
      <c r="G4007">
        <v>2317</v>
      </c>
      <c r="H4007">
        <v>0.5257544815066939</v>
      </c>
      <c r="I4007" t="str">
        <f>VLOOKUP($B4007&amp;$E4007,'Employee List'!$A:$E,5,0)</f>
        <v>E-1165</v>
      </c>
    </row>
    <row r="4008" spans="1:9" x14ac:dyDescent="0.35">
      <c r="A4008" t="s">
        <v>1257</v>
      </c>
      <c r="B4008" t="s">
        <v>90</v>
      </c>
      <c r="C4008" t="s">
        <v>356</v>
      </c>
      <c r="D4008" t="s">
        <v>1278</v>
      </c>
      <c r="E4008" t="s">
        <v>30</v>
      </c>
      <c r="F4008">
        <v>1160</v>
      </c>
      <c r="G4008">
        <v>2932</v>
      </c>
      <c r="H4008">
        <v>2.5275862068965518</v>
      </c>
      <c r="I4008" t="str">
        <f>VLOOKUP($B4008&amp;$E4008,'Employee List'!$A:$E,5,0)</f>
        <v>E-1165</v>
      </c>
    </row>
    <row r="4009" spans="1:9" x14ac:dyDescent="0.35">
      <c r="A4009" t="s">
        <v>1257</v>
      </c>
      <c r="B4009" t="s">
        <v>90</v>
      </c>
      <c r="C4009" t="s">
        <v>356</v>
      </c>
      <c r="D4009" t="s">
        <v>1279</v>
      </c>
      <c r="E4009" t="s">
        <v>30</v>
      </c>
      <c r="F4009">
        <v>1791</v>
      </c>
      <c r="G4009">
        <v>3857</v>
      </c>
      <c r="H4009">
        <v>2.1535455053042991</v>
      </c>
      <c r="I4009" t="str">
        <f>VLOOKUP($B4009&amp;$E4009,'Employee List'!$A:$E,5,0)</f>
        <v>E-1165</v>
      </c>
    </row>
    <row r="4010" spans="1:9" x14ac:dyDescent="0.35">
      <c r="A4010" t="s">
        <v>1257</v>
      </c>
      <c r="B4010" t="s">
        <v>90</v>
      </c>
      <c r="C4010" t="s">
        <v>356</v>
      </c>
      <c r="D4010" t="s">
        <v>1262</v>
      </c>
      <c r="E4010" t="s">
        <v>29</v>
      </c>
      <c r="F4010">
        <v>1703</v>
      </c>
      <c r="G4010">
        <v>4859</v>
      </c>
      <c r="H4010">
        <v>2.8532002348796244</v>
      </c>
      <c r="I4010" t="str">
        <f>VLOOKUP($B4010&amp;$E4010,'Employee List'!$A:$E,5,0)</f>
        <v>E-1165</v>
      </c>
    </row>
    <row r="4011" spans="1:9" x14ac:dyDescent="0.35">
      <c r="A4011" t="s">
        <v>1257</v>
      </c>
      <c r="B4011" t="s">
        <v>90</v>
      </c>
      <c r="C4011" t="s">
        <v>356</v>
      </c>
      <c r="D4011" t="s">
        <v>1262</v>
      </c>
      <c r="E4011" t="s">
        <v>30</v>
      </c>
      <c r="F4011">
        <v>1597</v>
      </c>
      <c r="G4011">
        <v>3710</v>
      </c>
      <c r="H4011">
        <v>2.3231058234189104</v>
      </c>
      <c r="I4011" t="str">
        <f>VLOOKUP($B4011&amp;$E4011,'Employee List'!$A:$E,5,0)</f>
        <v>E-1165</v>
      </c>
    </row>
    <row r="4012" spans="1:9" x14ac:dyDescent="0.35">
      <c r="A4012" t="s">
        <v>1257</v>
      </c>
      <c r="B4012" t="s">
        <v>90</v>
      </c>
      <c r="C4012" t="s">
        <v>356</v>
      </c>
      <c r="D4012" t="s">
        <v>1281</v>
      </c>
      <c r="E4012" t="s">
        <v>29</v>
      </c>
      <c r="F4012">
        <v>2511</v>
      </c>
      <c r="G4012">
        <v>5448</v>
      </c>
      <c r="H4012">
        <v>2.1696535244922344</v>
      </c>
      <c r="I4012" t="str">
        <f>VLOOKUP($B4012&amp;$E4012,'Employee List'!$A:$E,5,0)</f>
        <v>E-1165</v>
      </c>
    </row>
    <row r="4013" spans="1:9" x14ac:dyDescent="0.35">
      <c r="A4013" t="s">
        <v>1257</v>
      </c>
      <c r="B4013" t="s">
        <v>90</v>
      </c>
      <c r="C4013" t="s">
        <v>356</v>
      </c>
      <c r="D4013" t="s">
        <v>1281</v>
      </c>
      <c r="E4013" t="s">
        <v>30</v>
      </c>
      <c r="F4013">
        <v>1504</v>
      </c>
      <c r="G4013">
        <v>4410</v>
      </c>
      <c r="H4013">
        <v>2.9321808510638299</v>
      </c>
      <c r="I4013" t="str">
        <f>VLOOKUP($B4013&amp;$E4013,'Employee List'!$A:$E,5,0)</f>
        <v>E-1165</v>
      </c>
    </row>
    <row r="4014" spans="1:9" x14ac:dyDescent="0.35">
      <c r="A4014" t="s">
        <v>1257</v>
      </c>
      <c r="B4014" t="s">
        <v>91</v>
      </c>
      <c r="C4014" t="s">
        <v>356</v>
      </c>
      <c r="D4014" t="s">
        <v>1274</v>
      </c>
      <c r="E4014" t="s">
        <v>29</v>
      </c>
      <c r="F4014">
        <v>4919</v>
      </c>
      <c r="G4014">
        <v>1961</v>
      </c>
      <c r="H4014">
        <v>0.39865826387477127</v>
      </c>
      <c r="I4014" t="str">
        <f>VLOOKUP($B4014&amp;$E4014,'Employee List'!$A:$E,5,0)</f>
        <v>E-1166</v>
      </c>
    </row>
    <row r="4015" spans="1:9" x14ac:dyDescent="0.35">
      <c r="A4015" t="s">
        <v>1257</v>
      </c>
      <c r="B4015" t="s">
        <v>91</v>
      </c>
      <c r="C4015" t="s">
        <v>356</v>
      </c>
      <c r="D4015" t="s">
        <v>1274</v>
      </c>
      <c r="E4015" t="s">
        <v>30</v>
      </c>
      <c r="F4015">
        <v>2728</v>
      </c>
      <c r="G4015">
        <v>3584</v>
      </c>
      <c r="H4015">
        <v>1.313782991202346</v>
      </c>
      <c r="I4015" t="str">
        <f>VLOOKUP($B4015&amp;$E4015,'Employee List'!$A:$E,5,0)</f>
        <v>E-1166</v>
      </c>
    </row>
    <row r="4016" spans="1:9" x14ac:dyDescent="0.35">
      <c r="A4016" t="s">
        <v>1257</v>
      </c>
      <c r="B4016" t="s">
        <v>91</v>
      </c>
      <c r="C4016" t="s">
        <v>356</v>
      </c>
      <c r="D4016" t="s">
        <v>1263</v>
      </c>
      <c r="E4016" t="s">
        <v>29</v>
      </c>
      <c r="F4016">
        <v>4007</v>
      </c>
      <c r="G4016">
        <v>4563</v>
      </c>
      <c r="H4016">
        <v>1.1387571749438483</v>
      </c>
      <c r="I4016" t="str">
        <f>VLOOKUP($B4016&amp;$E4016,'Employee List'!$A:$E,5,0)</f>
        <v>E-1166</v>
      </c>
    </row>
    <row r="4017" spans="1:9" x14ac:dyDescent="0.35">
      <c r="A4017" t="s">
        <v>1257</v>
      </c>
      <c r="B4017" t="s">
        <v>91</v>
      </c>
      <c r="C4017" t="s">
        <v>356</v>
      </c>
      <c r="D4017" t="s">
        <v>1263</v>
      </c>
      <c r="E4017" t="s">
        <v>30</v>
      </c>
      <c r="F4017">
        <v>3307</v>
      </c>
      <c r="G4017">
        <v>4399</v>
      </c>
      <c r="H4017">
        <v>1.3302086483217417</v>
      </c>
      <c r="I4017" t="str">
        <f>VLOOKUP($B4017&amp;$E4017,'Employee List'!$A:$E,5,0)</f>
        <v>E-1166</v>
      </c>
    </row>
    <row r="4018" spans="1:9" x14ac:dyDescent="0.35">
      <c r="A4018" t="s">
        <v>1257</v>
      </c>
      <c r="B4018" t="s">
        <v>91</v>
      </c>
      <c r="C4018" t="s">
        <v>356</v>
      </c>
      <c r="D4018" t="s">
        <v>1264</v>
      </c>
      <c r="E4018" t="s">
        <v>30</v>
      </c>
      <c r="F4018">
        <v>3832</v>
      </c>
      <c r="G4018">
        <v>4785</v>
      </c>
      <c r="H4018">
        <v>1.2486951983298538</v>
      </c>
      <c r="I4018" t="str">
        <f>VLOOKUP($B4018&amp;$E4018,'Employee List'!$A:$E,5,0)</f>
        <v>E-1166</v>
      </c>
    </row>
    <row r="4019" spans="1:9" x14ac:dyDescent="0.35">
      <c r="A4019" t="s">
        <v>1257</v>
      </c>
      <c r="B4019" t="s">
        <v>91</v>
      </c>
      <c r="C4019" t="s">
        <v>356</v>
      </c>
      <c r="D4019" t="s">
        <v>1260</v>
      </c>
      <c r="E4019" t="s">
        <v>29</v>
      </c>
      <c r="F4019">
        <v>3973</v>
      </c>
      <c r="G4019">
        <v>5123</v>
      </c>
      <c r="H4019">
        <v>1.2894538132393658</v>
      </c>
      <c r="I4019" t="str">
        <f>VLOOKUP($B4019&amp;$E4019,'Employee List'!$A:$E,5,0)</f>
        <v>E-1166</v>
      </c>
    </row>
    <row r="4020" spans="1:9" x14ac:dyDescent="0.35">
      <c r="A4020" t="s">
        <v>1257</v>
      </c>
      <c r="B4020" t="s">
        <v>91</v>
      </c>
      <c r="C4020" t="s">
        <v>356</v>
      </c>
      <c r="D4020" t="s">
        <v>1260</v>
      </c>
      <c r="E4020" t="s">
        <v>30</v>
      </c>
      <c r="F4020">
        <v>2183</v>
      </c>
      <c r="G4020">
        <v>5498</v>
      </c>
      <c r="H4020">
        <v>2.5185524507558408</v>
      </c>
      <c r="I4020" t="str">
        <f>VLOOKUP($B4020&amp;$E4020,'Employee List'!$A:$E,5,0)</f>
        <v>E-1166</v>
      </c>
    </row>
    <row r="4021" spans="1:9" x14ac:dyDescent="0.35">
      <c r="A4021" t="s">
        <v>1257</v>
      </c>
      <c r="B4021" t="s">
        <v>91</v>
      </c>
      <c r="C4021" t="s">
        <v>356</v>
      </c>
      <c r="D4021" t="s">
        <v>1261</v>
      </c>
      <c r="E4021" t="s">
        <v>29</v>
      </c>
      <c r="F4021">
        <v>1096</v>
      </c>
      <c r="G4021">
        <v>5523</v>
      </c>
      <c r="H4021">
        <v>5.039233576642336</v>
      </c>
      <c r="I4021" t="str">
        <f>VLOOKUP($B4021&amp;$E4021,'Employee List'!$A:$E,5,0)</f>
        <v>E-1166</v>
      </c>
    </row>
    <row r="4022" spans="1:9" x14ac:dyDescent="0.35">
      <c r="A4022" t="s">
        <v>1257</v>
      </c>
      <c r="B4022" t="s">
        <v>91</v>
      </c>
      <c r="C4022" t="s">
        <v>356</v>
      </c>
      <c r="D4022" t="s">
        <v>1261</v>
      </c>
      <c r="E4022" t="s">
        <v>30</v>
      </c>
      <c r="F4022">
        <v>4448</v>
      </c>
      <c r="G4022">
        <v>1200</v>
      </c>
      <c r="H4022">
        <v>0.26978417266187049</v>
      </c>
      <c r="I4022" t="str">
        <f>VLOOKUP($B4022&amp;$E4022,'Employee List'!$A:$E,5,0)</f>
        <v>E-1166</v>
      </c>
    </row>
    <row r="4023" spans="1:9" x14ac:dyDescent="0.35">
      <c r="A4023" t="s">
        <v>1257</v>
      </c>
      <c r="B4023" t="s">
        <v>91</v>
      </c>
      <c r="C4023" t="s">
        <v>356</v>
      </c>
      <c r="D4023" t="s">
        <v>1266</v>
      </c>
      <c r="E4023" t="s">
        <v>29</v>
      </c>
      <c r="F4023">
        <v>4840</v>
      </c>
      <c r="G4023">
        <v>2439</v>
      </c>
      <c r="H4023">
        <v>0.50392561983471074</v>
      </c>
      <c r="I4023" t="str">
        <f>VLOOKUP($B4023&amp;$E4023,'Employee List'!$A:$E,5,0)</f>
        <v>E-1166</v>
      </c>
    </row>
    <row r="4024" spans="1:9" x14ac:dyDescent="0.35">
      <c r="A4024" t="s">
        <v>1257</v>
      </c>
      <c r="B4024" t="s">
        <v>91</v>
      </c>
      <c r="C4024" t="s">
        <v>356</v>
      </c>
      <c r="D4024" t="s">
        <v>1266</v>
      </c>
      <c r="E4024" t="s">
        <v>30</v>
      </c>
      <c r="F4024">
        <v>2348</v>
      </c>
      <c r="G4024">
        <v>5659</v>
      </c>
      <c r="H4024">
        <v>2.410136286201022</v>
      </c>
      <c r="I4024" t="str">
        <f>VLOOKUP($B4024&amp;$E4024,'Employee List'!$A:$E,5,0)</f>
        <v>E-1166</v>
      </c>
    </row>
    <row r="4025" spans="1:9" x14ac:dyDescent="0.35">
      <c r="A4025" t="s">
        <v>1257</v>
      </c>
      <c r="B4025" t="s">
        <v>91</v>
      </c>
      <c r="C4025" t="s">
        <v>356</v>
      </c>
      <c r="D4025" t="s">
        <v>1267</v>
      </c>
      <c r="E4025" t="s">
        <v>29</v>
      </c>
      <c r="F4025">
        <v>3120</v>
      </c>
      <c r="G4025">
        <v>2504</v>
      </c>
      <c r="H4025">
        <v>0.8025641025641026</v>
      </c>
      <c r="I4025" t="str">
        <f>VLOOKUP($B4025&amp;$E4025,'Employee List'!$A:$E,5,0)</f>
        <v>E-1166</v>
      </c>
    </row>
    <row r="4026" spans="1:9" x14ac:dyDescent="0.35">
      <c r="A4026" t="s">
        <v>1257</v>
      </c>
      <c r="B4026" t="s">
        <v>91</v>
      </c>
      <c r="C4026" t="s">
        <v>356</v>
      </c>
      <c r="D4026" t="s">
        <v>1267</v>
      </c>
      <c r="E4026" t="s">
        <v>30</v>
      </c>
      <c r="F4026">
        <v>1522</v>
      </c>
      <c r="G4026">
        <v>2496</v>
      </c>
      <c r="H4026">
        <v>1.6399474375821288</v>
      </c>
      <c r="I4026" t="str">
        <f>VLOOKUP($B4026&amp;$E4026,'Employee List'!$A:$E,5,0)</f>
        <v>E-1166</v>
      </c>
    </row>
    <row r="4027" spans="1:9" x14ac:dyDescent="0.35">
      <c r="A4027" t="s">
        <v>1257</v>
      </c>
      <c r="B4027" t="s">
        <v>91</v>
      </c>
      <c r="C4027" t="s">
        <v>356</v>
      </c>
      <c r="D4027" t="s">
        <v>1271</v>
      </c>
      <c r="E4027" t="s">
        <v>29</v>
      </c>
      <c r="F4027">
        <v>1761</v>
      </c>
      <c r="G4027">
        <v>5893</v>
      </c>
      <c r="H4027">
        <v>3.3463940942646224</v>
      </c>
      <c r="I4027" t="str">
        <f>VLOOKUP($B4027&amp;$E4027,'Employee List'!$A:$E,5,0)</f>
        <v>E-1166</v>
      </c>
    </row>
    <row r="4028" spans="1:9" x14ac:dyDescent="0.35">
      <c r="A4028" t="s">
        <v>1257</v>
      </c>
      <c r="B4028" t="s">
        <v>91</v>
      </c>
      <c r="C4028" t="s">
        <v>356</v>
      </c>
      <c r="D4028" t="s">
        <v>1271</v>
      </c>
      <c r="E4028" t="s">
        <v>30</v>
      </c>
      <c r="F4028">
        <v>2273</v>
      </c>
      <c r="G4028">
        <v>3224</v>
      </c>
      <c r="H4028">
        <v>1.4183897932248131</v>
      </c>
      <c r="I4028" t="str">
        <f>VLOOKUP($B4028&amp;$E4028,'Employee List'!$A:$E,5,0)</f>
        <v>E-1166</v>
      </c>
    </row>
    <row r="4029" spans="1:9" x14ac:dyDescent="0.35">
      <c r="A4029" t="s">
        <v>1257</v>
      </c>
      <c r="B4029" t="s">
        <v>91</v>
      </c>
      <c r="C4029" t="s">
        <v>356</v>
      </c>
      <c r="D4029" t="s">
        <v>1258</v>
      </c>
      <c r="E4029" t="s">
        <v>29</v>
      </c>
      <c r="F4029">
        <v>2726</v>
      </c>
      <c r="G4029">
        <v>2312</v>
      </c>
      <c r="H4029">
        <v>0.8481291269258987</v>
      </c>
      <c r="I4029" t="str">
        <f>VLOOKUP($B4029&amp;$E4029,'Employee List'!$A:$E,5,0)</f>
        <v>E-1166</v>
      </c>
    </row>
    <row r="4030" spans="1:9" x14ac:dyDescent="0.35">
      <c r="A4030" t="s">
        <v>1257</v>
      </c>
      <c r="B4030" t="s">
        <v>91</v>
      </c>
      <c r="C4030" t="s">
        <v>356</v>
      </c>
      <c r="D4030" t="s">
        <v>1258</v>
      </c>
      <c r="E4030" t="s">
        <v>30</v>
      </c>
      <c r="F4030">
        <v>4379</v>
      </c>
      <c r="G4030">
        <v>5746</v>
      </c>
      <c r="H4030">
        <v>1.3121717287051837</v>
      </c>
      <c r="I4030" t="str">
        <f>VLOOKUP($B4030&amp;$E4030,'Employee List'!$A:$E,5,0)</f>
        <v>E-1166</v>
      </c>
    </row>
    <row r="4031" spans="1:9" x14ac:dyDescent="0.35">
      <c r="A4031" t="s">
        <v>1257</v>
      </c>
      <c r="B4031" t="s">
        <v>91</v>
      </c>
      <c r="C4031" t="s">
        <v>356</v>
      </c>
      <c r="D4031" t="s">
        <v>1272</v>
      </c>
      <c r="E4031" t="s">
        <v>29</v>
      </c>
      <c r="F4031">
        <v>4355</v>
      </c>
      <c r="G4031">
        <v>1414</v>
      </c>
      <c r="H4031">
        <v>0.32468427095292768</v>
      </c>
      <c r="I4031" t="str">
        <f>VLOOKUP($B4031&amp;$E4031,'Employee List'!$A:$E,5,0)</f>
        <v>E-1166</v>
      </c>
    </row>
    <row r="4032" spans="1:9" x14ac:dyDescent="0.35">
      <c r="A4032" t="s">
        <v>1257</v>
      </c>
      <c r="B4032" t="s">
        <v>91</v>
      </c>
      <c r="C4032" t="s">
        <v>356</v>
      </c>
      <c r="D4032" t="s">
        <v>1272</v>
      </c>
      <c r="E4032" t="s">
        <v>30</v>
      </c>
      <c r="F4032">
        <v>2303</v>
      </c>
      <c r="G4032">
        <v>4046</v>
      </c>
      <c r="H4032">
        <v>1.756838905775076</v>
      </c>
      <c r="I4032" t="str">
        <f>VLOOKUP($B4032&amp;$E4032,'Employee List'!$A:$E,5,0)</f>
        <v>E-1166</v>
      </c>
    </row>
    <row r="4033" spans="1:9" x14ac:dyDescent="0.35">
      <c r="A4033" t="s">
        <v>1257</v>
      </c>
      <c r="B4033" t="s">
        <v>91</v>
      </c>
      <c r="C4033" t="s">
        <v>356</v>
      </c>
      <c r="D4033" t="s">
        <v>1259</v>
      </c>
      <c r="E4033" t="s">
        <v>29</v>
      </c>
      <c r="F4033">
        <v>3416</v>
      </c>
      <c r="G4033">
        <v>5391</v>
      </c>
      <c r="H4033">
        <v>1.5781615925058547</v>
      </c>
      <c r="I4033" t="str">
        <f>VLOOKUP($B4033&amp;$E4033,'Employee List'!$A:$E,5,0)</f>
        <v>E-1166</v>
      </c>
    </row>
    <row r="4034" spans="1:9" x14ac:dyDescent="0.35">
      <c r="A4034" t="s">
        <v>1257</v>
      </c>
      <c r="B4034" t="s">
        <v>91</v>
      </c>
      <c r="C4034" t="s">
        <v>356</v>
      </c>
      <c r="D4034" t="s">
        <v>1259</v>
      </c>
      <c r="E4034" t="s">
        <v>30</v>
      </c>
      <c r="F4034">
        <v>3513</v>
      </c>
      <c r="G4034">
        <v>1761</v>
      </c>
      <c r="H4034">
        <v>0.50128095644748083</v>
      </c>
      <c r="I4034" t="str">
        <f>VLOOKUP($B4034&amp;$E4034,'Employee List'!$A:$E,5,0)</f>
        <v>E-1166</v>
      </c>
    </row>
    <row r="4035" spans="1:9" x14ac:dyDescent="0.35">
      <c r="A4035" t="s">
        <v>1257</v>
      </c>
      <c r="B4035" t="s">
        <v>91</v>
      </c>
      <c r="C4035" t="s">
        <v>356</v>
      </c>
      <c r="D4035" t="s">
        <v>1273</v>
      </c>
      <c r="E4035" t="s">
        <v>29</v>
      </c>
      <c r="F4035">
        <v>1972</v>
      </c>
      <c r="G4035">
        <v>4966</v>
      </c>
      <c r="H4035">
        <v>2.5182555780933065</v>
      </c>
      <c r="I4035" t="str">
        <f>VLOOKUP($B4035&amp;$E4035,'Employee List'!$A:$E,5,0)</f>
        <v>E-1166</v>
      </c>
    </row>
    <row r="4036" spans="1:9" x14ac:dyDescent="0.35">
      <c r="A4036" t="s">
        <v>1257</v>
      </c>
      <c r="B4036" t="s">
        <v>91</v>
      </c>
      <c r="C4036" t="s">
        <v>356</v>
      </c>
      <c r="D4036" t="s">
        <v>1273</v>
      </c>
      <c r="E4036" t="s">
        <v>30</v>
      </c>
      <c r="F4036">
        <v>2031</v>
      </c>
      <c r="G4036">
        <v>2733</v>
      </c>
      <c r="H4036">
        <v>1.345642540620384</v>
      </c>
      <c r="I4036" t="str">
        <f>VLOOKUP($B4036&amp;$E4036,'Employee List'!$A:$E,5,0)</f>
        <v>E-1166</v>
      </c>
    </row>
    <row r="4037" spans="1:9" x14ac:dyDescent="0.35">
      <c r="A4037" t="s">
        <v>1257</v>
      </c>
      <c r="B4037" t="s">
        <v>91</v>
      </c>
      <c r="C4037" t="s">
        <v>356</v>
      </c>
      <c r="D4037" t="s">
        <v>1275</v>
      </c>
      <c r="E4037" t="s">
        <v>29</v>
      </c>
      <c r="F4037">
        <v>2299</v>
      </c>
      <c r="G4037">
        <v>5843</v>
      </c>
      <c r="H4037">
        <v>2.5415397999130058</v>
      </c>
      <c r="I4037" t="str">
        <f>VLOOKUP($B4037&amp;$E4037,'Employee List'!$A:$E,5,0)</f>
        <v>E-1166</v>
      </c>
    </row>
    <row r="4038" spans="1:9" x14ac:dyDescent="0.35">
      <c r="A4038" t="s">
        <v>1257</v>
      </c>
      <c r="B4038" t="s">
        <v>91</v>
      </c>
      <c r="C4038" t="s">
        <v>356</v>
      </c>
      <c r="D4038" t="s">
        <v>1275</v>
      </c>
      <c r="E4038" t="s">
        <v>30</v>
      </c>
      <c r="F4038">
        <v>1042</v>
      </c>
      <c r="G4038">
        <v>3925</v>
      </c>
      <c r="H4038">
        <v>3.7667946257197698</v>
      </c>
      <c r="I4038" t="str">
        <f>VLOOKUP($B4038&amp;$E4038,'Employee List'!$A:$E,5,0)</f>
        <v>E-1166</v>
      </c>
    </row>
    <row r="4039" spans="1:9" x14ac:dyDescent="0.35">
      <c r="A4039" t="s">
        <v>1257</v>
      </c>
      <c r="B4039" t="s">
        <v>91</v>
      </c>
      <c r="C4039" t="s">
        <v>356</v>
      </c>
      <c r="D4039" t="s">
        <v>1276</v>
      </c>
      <c r="E4039" t="s">
        <v>30</v>
      </c>
      <c r="F4039">
        <v>3356</v>
      </c>
      <c r="G4039">
        <v>1480</v>
      </c>
      <c r="H4039">
        <v>0.44100119189511322</v>
      </c>
      <c r="I4039" t="str">
        <f>VLOOKUP($B4039&amp;$E4039,'Employee List'!$A:$E,5,0)</f>
        <v>E-1166</v>
      </c>
    </row>
    <row r="4040" spans="1:9" x14ac:dyDescent="0.35">
      <c r="A4040" t="s">
        <v>1257</v>
      </c>
      <c r="B4040" t="s">
        <v>91</v>
      </c>
      <c r="C4040" t="s">
        <v>356</v>
      </c>
      <c r="D4040" t="s">
        <v>1277</v>
      </c>
      <c r="E4040" t="s">
        <v>29</v>
      </c>
      <c r="F4040">
        <v>4938</v>
      </c>
      <c r="G4040">
        <v>2022</v>
      </c>
      <c r="H4040">
        <v>0.40947752126366949</v>
      </c>
      <c r="I4040" t="str">
        <f>VLOOKUP($B4040&amp;$E4040,'Employee List'!$A:$E,5,0)</f>
        <v>E-1166</v>
      </c>
    </row>
    <row r="4041" spans="1:9" x14ac:dyDescent="0.35">
      <c r="A4041" t="s">
        <v>1257</v>
      </c>
      <c r="B4041" t="s">
        <v>91</v>
      </c>
      <c r="C4041" t="s">
        <v>356</v>
      </c>
      <c r="D4041" t="s">
        <v>1277</v>
      </c>
      <c r="E4041" t="s">
        <v>30</v>
      </c>
      <c r="F4041">
        <v>4043</v>
      </c>
      <c r="G4041">
        <v>1876</v>
      </c>
      <c r="H4041">
        <v>0.46401187237200098</v>
      </c>
      <c r="I4041" t="str">
        <f>VLOOKUP($B4041&amp;$E4041,'Employee List'!$A:$E,5,0)</f>
        <v>E-1166</v>
      </c>
    </row>
    <row r="4042" spans="1:9" x14ac:dyDescent="0.35">
      <c r="A4042" t="s">
        <v>1257</v>
      </c>
      <c r="B4042" t="s">
        <v>91</v>
      </c>
      <c r="C4042" t="s">
        <v>356</v>
      </c>
      <c r="D4042" t="s">
        <v>1278</v>
      </c>
      <c r="E4042" t="s">
        <v>29</v>
      </c>
      <c r="F4042">
        <v>4357</v>
      </c>
      <c r="G4042">
        <v>4342</v>
      </c>
      <c r="H4042">
        <v>0.99655726417259582</v>
      </c>
      <c r="I4042" t="str">
        <f>VLOOKUP($B4042&amp;$E4042,'Employee List'!$A:$E,5,0)</f>
        <v>E-1166</v>
      </c>
    </row>
    <row r="4043" spans="1:9" x14ac:dyDescent="0.35">
      <c r="A4043" t="s">
        <v>1257</v>
      </c>
      <c r="B4043" t="s">
        <v>91</v>
      </c>
      <c r="C4043" t="s">
        <v>356</v>
      </c>
      <c r="D4043" t="s">
        <v>1278</v>
      </c>
      <c r="E4043" t="s">
        <v>30</v>
      </c>
      <c r="F4043">
        <v>4327</v>
      </c>
      <c r="G4043">
        <v>4834</v>
      </c>
      <c r="H4043">
        <v>1.1171712502888838</v>
      </c>
      <c r="I4043" t="str">
        <f>VLOOKUP($B4043&amp;$E4043,'Employee List'!$A:$E,5,0)</f>
        <v>E-1166</v>
      </c>
    </row>
    <row r="4044" spans="1:9" x14ac:dyDescent="0.35">
      <c r="A4044" t="s">
        <v>1257</v>
      </c>
      <c r="B4044" t="s">
        <v>91</v>
      </c>
      <c r="C4044" t="s">
        <v>356</v>
      </c>
      <c r="D4044" t="s">
        <v>1262</v>
      </c>
      <c r="E4044" t="s">
        <v>29</v>
      </c>
      <c r="F4044">
        <v>1532</v>
      </c>
      <c r="G4044">
        <v>2709</v>
      </c>
      <c r="H4044">
        <v>1.7682767624020888</v>
      </c>
      <c r="I4044" t="str">
        <f>VLOOKUP($B4044&amp;$E4044,'Employee List'!$A:$E,5,0)</f>
        <v>E-1166</v>
      </c>
    </row>
    <row r="4045" spans="1:9" x14ac:dyDescent="0.35">
      <c r="A4045" t="s">
        <v>1257</v>
      </c>
      <c r="B4045" t="s">
        <v>91</v>
      </c>
      <c r="C4045" t="s">
        <v>356</v>
      </c>
      <c r="D4045" t="s">
        <v>1262</v>
      </c>
      <c r="E4045" t="s">
        <v>30</v>
      </c>
      <c r="F4045">
        <v>1821</v>
      </c>
      <c r="G4045">
        <v>4205</v>
      </c>
      <c r="H4045">
        <v>2.3091707852828116</v>
      </c>
      <c r="I4045" t="str">
        <f>VLOOKUP($B4045&amp;$E4045,'Employee List'!$A:$E,5,0)</f>
        <v>E-1166</v>
      </c>
    </row>
    <row r="4046" spans="1:9" x14ac:dyDescent="0.35">
      <c r="A4046" t="s">
        <v>1257</v>
      </c>
      <c r="B4046" t="s">
        <v>91</v>
      </c>
      <c r="C4046" t="s">
        <v>356</v>
      </c>
      <c r="D4046" t="s">
        <v>1281</v>
      </c>
      <c r="E4046" t="s">
        <v>29</v>
      </c>
      <c r="F4046">
        <v>3902</v>
      </c>
      <c r="G4046">
        <v>3250</v>
      </c>
      <c r="H4046">
        <v>0.83290620194771914</v>
      </c>
      <c r="I4046" t="str">
        <f>VLOOKUP($B4046&amp;$E4046,'Employee List'!$A:$E,5,0)</f>
        <v>E-1166</v>
      </c>
    </row>
    <row r="4047" spans="1:9" x14ac:dyDescent="0.35">
      <c r="A4047" t="s">
        <v>1257</v>
      </c>
      <c r="B4047" t="s">
        <v>91</v>
      </c>
      <c r="C4047" t="s">
        <v>356</v>
      </c>
      <c r="D4047" t="s">
        <v>1281</v>
      </c>
      <c r="E4047" t="s">
        <v>30</v>
      </c>
      <c r="F4047">
        <v>3253</v>
      </c>
      <c r="G4047">
        <v>3882</v>
      </c>
      <c r="H4047">
        <v>1.1933599754073163</v>
      </c>
      <c r="I4047" t="str">
        <f>VLOOKUP($B4047&amp;$E4047,'Employee List'!$A:$E,5,0)</f>
        <v>E-1166</v>
      </c>
    </row>
    <row r="4048" spans="1:9" x14ac:dyDescent="0.35">
      <c r="A4048" t="s">
        <v>1257</v>
      </c>
      <c r="B4048" t="s">
        <v>92</v>
      </c>
      <c r="C4048" t="s">
        <v>356</v>
      </c>
      <c r="D4048" t="s">
        <v>1274</v>
      </c>
      <c r="E4048" t="s">
        <v>29</v>
      </c>
      <c r="F4048">
        <v>19521</v>
      </c>
      <c r="G4048">
        <v>15920</v>
      </c>
      <c r="H4048">
        <v>0.81553199118897601</v>
      </c>
      <c r="I4048" t="str">
        <f>VLOOKUP($B4048&amp;$E4048,'Employee List'!$A:$E,5,0)</f>
        <v>E-1167</v>
      </c>
    </row>
    <row r="4049" spans="1:9" x14ac:dyDescent="0.35">
      <c r="A4049" t="s">
        <v>1257</v>
      </c>
      <c r="B4049" t="s">
        <v>92</v>
      </c>
      <c r="C4049" t="s">
        <v>356</v>
      </c>
      <c r="D4049" t="s">
        <v>1274</v>
      </c>
      <c r="E4049" t="s">
        <v>30</v>
      </c>
      <c r="F4049">
        <v>19795</v>
      </c>
      <c r="G4049">
        <v>21346</v>
      </c>
      <c r="H4049">
        <v>1.0783531194746148</v>
      </c>
      <c r="I4049" t="str">
        <f>VLOOKUP($B4049&amp;$E4049,'Employee List'!$A:$E,5,0)</f>
        <v>E-1167</v>
      </c>
    </row>
    <row r="4050" spans="1:9" x14ac:dyDescent="0.35">
      <c r="A4050" t="s">
        <v>1257</v>
      </c>
      <c r="B4050" t="s">
        <v>92</v>
      </c>
      <c r="C4050" t="s">
        <v>356</v>
      </c>
      <c r="D4050" t="s">
        <v>1274</v>
      </c>
      <c r="E4050" t="s">
        <v>31</v>
      </c>
      <c r="F4050">
        <v>20705</v>
      </c>
      <c r="G4050">
        <v>12077</v>
      </c>
      <c r="H4050">
        <v>0.58328906061337837</v>
      </c>
      <c r="I4050" t="str">
        <f>VLOOKUP($B4050&amp;$E4050,'Employee List'!$A:$E,5,0)</f>
        <v>E-1167</v>
      </c>
    </row>
    <row r="4051" spans="1:9" x14ac:dyDescent="0.35">
      <c r="A4051" t="s">
        <v>1257</v>
      </c>
      <c r="B4051" t="s">
        <v>92</v>
      </c>
      <c r="C4051" t="s">
        <v>356</v>
      </c>
      <c r="D4051" t="s">
        <v>1263</v>
      </c>
      <c r="E4051" t="s">
        <v>29</v>
      </c>
      <c r="F4051">
        <v>163111</v>
      </c>
      <c r="G4051">
        <v>114730</v>
      </c>
      <c r="H4051">
        <v>0.70338603772890851</v>
      </c>
      <c r="I4051" t="str">
        <f>VLOOKUP($B4051&amp;$E4051,'Employee List'!$A:$E,5,0)</f>
        <v>E-1167</v>
      </c>
    </row>
    <row r="4052" spans="1:9" x14ac:dyDescent="0.35">
      <c r="A4052" t="s">
        <v>1257</v>
      </c>
      <c r="B4052" t="s">
        <v>92</v>
      </c>
      <c r="C4052" t="s">
        <v>356</v>
      </c>
      <c r="D4052" t="s">
        <v>1263</v>
      </c>
      <c r="E4052" t="s">
        <v>30</v>
      </c>
      <c r="F4052">
        <v>164783</v>
      </c>
      <c r="G4052">
        <v>80765</v>
      </c>
      <c r="H4052">
        <v>0.49012944296438349</v>
      </c>
      <c r="I4052" t="str">
        <f>VLOOKUP($B4052&amp;$E4052,'Employee List'!$A:$E,5,0)</f>
        <v>E-1167</v>
      </c>
    </row>
    <row r="4053" spans="1:9" x14ac:dyDescent="0.35">
      <c r="A4053" t="s">
        <v>1257</v>
      </c>
      <c r="B4053" t="s">
        <v>92</v>
      </c>
      <c r="C4053" t="s">
        <v>356</v>
      </c>
      <c r="D4053" t="s">
        <v>1263</v>
      </c>
      <c r="E4053" t="s">
        <v>31</v>
      </c>
      <c r="F4053">
        <v>169550</v>
      </c>
      <c r="G4053">
        <v>105310</v>
      </c>
      <c r="H4053">
        <v>0.62111471542317898</v>
      </c>
      <c r="I4053" t="str">
        <f>VLOOKUP($B4053&amp;$E4053,'Employee List'!$A:$E,5,0)</f>
        <v>E-1167</v>
      </c>
    </row>
    <row r="4054" spans="1:9" x14ac:dyDescent="0.35">
      <c r="A4054" t="s">
        <v>1257</v>
      </c>
      <c r="B4054" t="s">
        <v>92</v>
      </c>
      <c r="C4054" t="s">
        <v>356</v>
      </c>
      <c r="D4054" t="s">
        <v>1264</v>
      </c>
      <c r="E4054" t="s">
        <v>29</v>
      </c>
      <c r="F4054">
        <v>42056</v>
      </c>
      <c r="G4054">
        <v>3815</v>
      </c>
      <c r="H4054">
        <v>9.0712383488681755E-2</v>
      </c>
      <c r="I4054" t="str">
        <f>VLOOKUP($B4054&amp;$E4054,'Employee List'!$A:$E,5,0)</f>
        <v>E-1167</v>
      </c>
    </row>
    <row r="4055" spans="1:9" x14ac:dyDescent="0.35">
      <c r="A4055" t="s">
        <v>1257</v>
      </c>
      <c r="B4055" t="s">
        <v>92</v>
      </c>
      <c r="C4055" t="s">
        <v>356</v>
      </c>
      <c r="D4055" t="s">
        <v>1264</v>
      </c>
      <c r="E4055" t="s">
        <v>30</v>
      </c>
      <c r="F4055">
        <v>42733</v>
      </c>
      <c r="G4055">
        <v>5619</v>
      </c>
      <c r="H4055">
        <v>0.13149088526431563</v>
      </c>
      <c r="I4055" t="str">
        <f>VLOOKUP($B4055&amp;$E4055,'Employee List'!$A:$E,5,0)</f>
        <v>E-1167</v>
      </c>
    </row>
    <row r="4056" spans="1:9" x14ac:dyDescent="0.35">
      <c r="A4056" t="s">
        <v>1257</v>
      </c>
      <c r="B4056" t="s">
        <v>92</v>
      </c>
      <c r="C4056" t="s">
        <v>356</v>
      </c>
      <c r="D4056" t="s">
        <v>1264</v>
      </c>
      <c r="E4056" t="s">
        <v>31</v>
      </c>
      <c r="F4056">
        <v>40404</v>
      </c>
      <c r="G4056">
        <v>3793</v>
      </c>
      <c r="H4056">
        <v>9.3876843876843877E-2</v>
      </c>
      <c r="I4056" t="str">
        <f>VLOOKUP($B4056&amp;$E4056,'Employee List'!$A:$E,5,0)</f>
        <v>E-1167</v>
      </c>
    </row>
    <row r="4057" spans="1:9" x14ac:dyDescent="0.35">
      <c r="A4057" t="s">
        <v>1257</v>
      </c>
      <c r="B4057" t="s">
        <v>92</v>
      </c>
      <c r="C4057" t="s">
        <v>356</v>
      </c>
      <c r="D4057" t="s">
        <v>1265</v>
      </c>
      <c r="E4057" t="s">
        <v>29</v>
      </c>
      <c r="F4057">
        <v>2752</v>
      </c>
      <c r="G4057">
        <v>3231</v>
      </c>
      <c r="H4057">
        <v>1.1740552325581395</v>
      </c>
      <c r="I4057" t="str">
        <f>VLOOKUP($B4057&amp;$E4057,'Employee List'!$A:$E,5,0)</f>
        <v>E-1167</v>
      </c>
    </row>
    <row r="4058" spans="1:9" x14ac:dyDescent="0.35">
      <c r="A4058" t="s">
        <v>1257</v>
      </c>
      <c r="B4058" t="s">
        <v>92</v>
      </c>
      <c r="C4058" t="s">
        <v>356</v>
      </c>
      <c r="D4058" t="s">
        <v>1265</v>
      </c>
      <c r="E4058" t="s">
        <v>30</v>
      </c>
      <c r="F4058">
        <v>4143</v>
      </c>
      <c r="G4058">
        <v>6850</v>
      </c>
      <c r="H4058">
        <v>1.6533912623702631</v>
      </c>
      <c r="I4058" t="str">
        <f>VLOOKUP($B4058&amp;$E4058,'Employee List'!$A:$E,5,0)</f>
        <v>E-1167</v>
      </c>
    </row>
    <row r="4059" spans="1:9" x14ac:dyDescent="0.35">
      <c r="A4059" t="s">
        <v>1257</v>
      </c>
      <c r="B4059" t="s">
        <v>92</v>
      </c>
      <c r="C4059" t="s">
        <v>356</v>
      </c>
      <c r="D4059" t="s">
        <v>1265</v>
      </c>
      <c r="E4059" t="s">
        <v>31</v>
      </c>
      <c r="F4059">
        <v>1813</v>
      </c>
      <c r="G4059">
        <v>2348</v>
      </c>
      <c r="H4059">
        <v>1.2950910093767236</v>
      </c>
      <c r="I4059" t="str">
        <f>VLOOKUP($B4059&amp;$E4059,'Employee List'!$A:$E,5,0)</f>
        <v>E-1167</v>
      </c>
    </row>
    <row r="4060" spans="1:9" x14ac:dyDescent="0.35">
      <c r="A4060" t="s">
        <v>1257</v>
      </c>
      <c r="B4060" t="s">
        <v>92</v>
      </c>
      <c r="C4060" t="s">
        <v>356</v>
      </c>
      <c r="D4060" t="s">
        <v>1260</v>
      </c>
      <c r="E4060" t="s">
        <v>29</v>
      </c>
      <c r="F4060">
        <v>50892</v>
      </c>
      <c r="G4060">
        <v>32269</v>
      </c>
      <c r="H4060">
        <v>0.63406822290340326</v>
      </c>
      <c r="I4060" t="str">
        <f>VLOOKUP($B4060&amp;$E4060,'Employee List'!$A:$E,5,0)</f>
        <v>E-1167</v>
      </c>
    </row>
    <row r="4061" spans="1:9" x14ac:dyDescent="0.35">
      <c r="A4061" t="s">
        <v>1257</v>
      </c>
      <c r="B4061" t="s">
        <v>92</v>
      </c>
      <c r="C4061" t="s">
        <v>356</v>
      </c>
      <c r="D4061" t="s">
        <v>1260</v>
      </c>
      <c r="E4061" t="s">
        <v>30</v>
      </c>
      <c r="F4061">
        <v>50721</v>
      </c>
      <c r="G4061">
        <v>22163</v>
      </c>
      <c r="H4061">
        <v>0.4369590504919067</v>
      </c>
      <c r="I4061" t="str">
        <f>VLOOKUP($B4061&amp;$E4061,'Employee List'!$A:$E,5,0)</f>
        <v>E-1167</v>
      </c>
    </row>
    <row r="4062" spans="1:9" x14ac:dyDescent="0.35">
      <c r="A4062" t="s">
        <v>1257</v>
      </c>
      <c r="B4062" t="s">
        <v>92</v>
      </c>
      <c r="C4062" t="s">
        <v>356</v>
      </c>
      <c r="D4062" t="s">
        <v>1260</v>
      </c>
      <c r="E4062" t="s">
        <v>31</v>
      </c>
      <c r="F4062">
        <v>60209</v>
      </c>
      <c r="G4062">
        <v>37403</v>
      </c>
      <c r="H4062">
        <v>0.62121941902373401</v>
      </c>
      <c r="I4062" t="str">
        <f>VLOOKUP($B4062&amp;$E4062,'Employee List'!$A:$E,5,0)</f>
        <v>E-1167</v>
      </c>
    </row>
    <row r="4063" spans="1:9" x14ac:dyDescent="0.35">
      <c r="A4063" t="s">
        <v>1257</v>
      </c>
      <c r="B4063" t="s">
        <v>92</v>
      </c>
      <c r="C4063" t="s">
        <v>356</v>
      </c>
      <c r="D4063" t="s">
        <v>1261</v>
      </c>
      <c r="E4063" t="s">
        <v>29</v>
      </c>
      <c r="F4063">
        <v>53865</v>
      </c>
      <c r="G4063">
        <v>45668</v>
      </c>
      <c r="H4063">
        <v>0.84782326185834955</v>
      </c>
      <c r="I4063" t="str">
        <f>VLOOKUP($B4063&amp;$E4063,'Employee List'!$A:$E,5,0)</f>
        <v>E-1167</v>
      </c>
    </row>
    <row r="4064" spans="1:9" x14ac:dyDescent="0.35">
      <c r="A4064" t="s">
        <v>1257</v>
      </c>
      <c r="B4064" t="s">
        <v>92</v>
      </c>
      <c r="C4064" t="s">
        <v>356</v>
      </c>
      <c r="D4064" t="s">
        <v>1261</v>
      </c>
      <c r="E4064" t="s">
        <v>30</v>
      </c>
      <c r="F4064">
        <v>55993</v>
      </c>
      <c r="G4064">
        <v>26266</v>
      </c>
      <c r="H4064">
        <v>0.46909435107959924</v>
      </c>
      <c r="I4064" t="str">
        <f>VLOOKUP($B4064&amp;$E4064,'Employee List'!$A:$E,5,0)</f>
        <v>E-1167</v>
      </c>
    </row>
    <row r="4065" spans="1:9" x14ac:dyDescent="0.35">
      <c r="A4065" t="s">
        <v>1257</v>
      </c>
      <c r="B4065" t="s">
        <v>92</v>
      </c>
      <c r="C4065" t="s">
        <v>356</v>
      </c>
      <c r="D4065" t="s">
        <v>1261</v>
      </c>
      <c r="E4065" t="s">
        <v>31</v>
      </c>
      <c r="F4065">
        <v>54341</v>
      </c>
      <c r="G4065">
        <v>27881</v>
      </c>
      <c r="H4065">
        <v>0.51307484220018029</v>
      </c>
      <c r="I4065" t="str">
        <f>VLOOKUP($B4065&amp;$E4065,'Employee List'!$A:$E,5,0)</f>
        <v>E-1167</v>
      </c>
    </row>
    <row r="4066" spans="1:9" x14ac:dyDescent="0.35">
      <c r="A4066" t="s">
        <v>1257</v>
      </c>
      <c r="B4066" t="s">
        <v>92</v>
      </c>
      <c r="C4066" t="s">
        <v>356</v>
      </c>
      <c r="D4066" t="s">
        <v>1266</v>
      </c>
      <c r="E4066" t="s">
        <v>29</v>
      </c>
      <c r="F4066">
        <v>21549</v>
      </c>
      <c r="G4066">
        <v>14268</v>
      </c>
      <c r="H4066">
        <v>0.66211889182792705</v>
      </c>
      <c r="I4066" t="str">
        <f>VLOOKUP($B4066&amp;$E4066,'Employee List'!$A:$E,5,0)</f>
        <v>E-1167</v>
      </c>
    </row>
    <row r="4067" spans="1:9" x14ac:dyDescent="0.35">
      <c r="A4067" t="s">
        <v>1257</v>
      </c>
      <c r="B4067" t="s">
        <v>92</v>
      </c>
      <c r="C4067" t="s">
        <v>356</v>
      </c>
      <c r="D4067" t="s">
        <v>1266</v>
      </c>
      <c r="E4067" t="s">
        <v>30</v>
      </c>
      <c r="F4067">
        <v>23064</v>
      </c>
      <c r="G4067">
        <v>12684</v>
      </c>
      <c r="H4067">
        <v>0.54994797086368363</v>
      </c>
      <c r="I4067" t="str">
        <f>VLOOKUP($B4067&amp;$E4067,'Employee List'!$A:$E,5,0)</f>
        <v>E-1167</v>
      </c>
    </row>
    <row r="4068" spans="1:9" x14ac:dyDescent="0.35">
      <c r="A4068" t="s">
        <v>1257</v>
      </c>
      <c r="B4068" t="s">
        <v>92</v>
      </c>
      <c r="C4068" t="s">
        <v>356</v>
      </c>
      <c r="D4068" t="s">
        <v>1266</v>
      </c>
      <c r="E4068" t="s">
        <v>31</v>
      </c>
      <c r="F4068">
        <v>23647</v>
      </c>
      <c r="G4068">
        <v>10005</v>
      </c>
      <c r="H4068">
        <v>0.42309806740812789</v>
      </c>
      <c r="I4068" t="str">
        <f>VLOOKUP($B4068&amp;$E4068,'Employee List'!$A:$E,5,0)</f>
        <v>E-1167</v>
      </c>
    </row>
    <row r="4069" spans="1:9" x14ac:dyDescent="0.35">
      <c r="A4069" t="s">
        <v>1257</v>
      </c>
      <c r="B4069" t="s">
        <v>92</v>
      </c>
      <c r="C4069" t="s">
        <v>356</v>
      </c>
      <c r="D4069" t="s">
        <v>1267</v>
      </c>
      <c r="E4069" t="s">
        <v>29</v>
      </c>
      <c r="F4069">
        <v>37568</v>
      </c>
      <c r="G4069">
        <v>13072</v>
      </c>
      <c r="H4069">
        <v>0.34795570698466782</v>
      </c>
      <c r="I4069" t="str">
        <f>VLOOKUP($B4069&amp;$E4069,'Employee List'!$A:$E,5,0)</f>
        <v>E-1167</v>
      </c>
    </row>
    <row r="4070" spans="1:9" x14ac:dyDescent="0.35">
      <c r="A4070" t="s">
        <v>1257</v>
      </c>
      <c r="B4070" t="s">
        <v>92</v>
      </c>
      <c r="C4070" t="s">
        <v>356</v>
      </c>
      <c r="D4070" t="s">
        <v>1267</v>
      </c>
      <c r="E4070" t="s">
        <v>30</v>
      </c>
      <c r="F4070">
        <v>38924</v>
      </c>
      <c r="G4070">
        <v>14913</v>
      </c>
      <c r="H4070">
        <v>0.38313123008940497</v>
      </c>
      <c r="I4070" t="str">
        <f>VLOOKUP($B4070&amp;$E4070,'Employee List'!$A:$E,5,0)</f>
        <v>E-1167</v>
      </c>
    </row>
    <row r="4071" spans="1:9" x14ac:dyDescent="0.35">
      <c r="A4071" t="s">
        <v>1257</v>
      </c>
      <c r="B4071" t="s">
        <v>92</v>
      </c>
      <c r="C4071" t="s">
        <v>356</v>
      </c>
      <c r="D4071" t="s">
        <v>1267</v>
      </c>
      <c r="E4071" t="s">
        <v>31</v>
      </c>
      <c r="F4071">
        <v>39112</v>
      </c>
      <c r="G4071">
        <v>11931</v>
      </c>
      <c r="H4071">
        <v>0.3050470443853549</v>
      </c>
      <c r="I4071" t="str">
        <f>VLOOKUP($B4071&amp;$E4071,'Employee List'!$A:$E,5,0)</f>
        <v>E-1167</v>
      </c>
    </row>
    <row r="4072" spans="1:9" x14ac:dyDescent="0.35">
      <c r="A4072" t="s">
        <v>1257</v>
      </c>
      <c r="B4072" t="s">
        <v>92</v>
      </c>
      <c r="C4072" t="s">
        <v>356</v>
      </c>
      <c r="D4072" t="s">
        <v>1268</v>
      </c>
      <c r="E4072" t="s">
        <v>29</v>
      </c>
      <c r="F4072">
        <v>14502</v>
      </c>
      <c r="G4072">
        <v>4374</v>
      </c>
      <c r="H4072">
        <v>0.30161357054199422</v>
      </c>
      <c r="I4072" t="str">
        <f>VLOOKUP($B4072&amp;$E4072,'Employee List'!$A:$E,5,0)</f>
        <v>E-1167</v>
      </c>
    </row>
    <row r="4073" spans="1:9" x14ac:dyDescent="0.35">
      <c r="A4073" t="s">
        <v>1257</v>
      </c>
      <c r="B4073" t="s">
        <v>92</v>
      </c>
      <c r="C4073" t="s">
        <v>356</v>
      </c>
      <c r="D4073" t="s">
        <v>1268</v>
      </c>
      <c r="E4073" t="s">
        <v>30</v>
      </c>
      <c r="F4073">
        <v>13384</v>
      </c>
      <c r="G4073">
        <v>3369</v>
      </c>
      <c r="H4073">
        <v>0.25171846981470414</v>
      </c>
      <c r="I4073" t="str">
        <f>VLOOKUP($B4073&amp;$E4073,'Employee List'!$A:$E,5,0)</f>
        <v>E-1167</v>
      </c>
    </row>
    <row r="4074" spans="1:9" x14ac:dyDescent="0.35">
      <c r="A4074" t="s">
        <v>1257</v>
      </c>
      <c r="B4074" t="s">
        <v>92</v>
      </c>
      <c r="C4074" t="s">
        <v>356</v>
      </c>
      <c r="D4074" t="s">
        <v>1268</v>
      </c>
      <c r="E4074" t="s">
        <v>31</v>
      </c>
      <c r="F4074">
        <v>10292</v>
      </c>
      <c r="G4074">
        <v>5313</v>
      </c>
      <c r="H4074">
        <v>0.51622619510299261</v>
      </c>
      <c r="I4074" t="str">
        <f>VLOOKUP($B4074&amp;$E4074,'Employee List'!$A:$E,5,0)</f>
        <v>E-1167</v>
      </c>
    </row>
    <row r="4075" spans="1:9" x14ac:dyDescent="0.35">
      <c r="A4075" t="s">
        <v>1257</v>
      </c>
      <c r="B4075" t="s">
        <v>92</v>
      </c>
      <c r="C4075" t="s">
        <v>356</v>
      </c>
      <c r="D4075" t="s">
        <v>1269</v>
      </c>
      <c r="E4075" t="s">
        <v>29</v>
      </c>
      <c r="F4075">
        <v>2935</v>
      </c>
      <c r="G4075">
        <v>3526</v>
      </c>
      <c r="H4075">
        <v>1.2013628620102215</v>
      </c>
      <c r="I4075" t="str">
        <f>VLOOKUP($B4075&amp;$E4075,'Employee List'!$A:$E,5,0)</f>
        <v>E-1167</v>
      </c>
    </row>
    <row r="4076" spans="1:9" x14ac:dyDescent="0.35">
      <c r="A4076" t="s">
        <v>1257</v>
      </c>
      <c r="B4076" t="s">
        <v>92</v>
      </c>
      <c r="C4076" t="s">
        <v>356</v>
      </c>
      <c r="D4076" t="s">
        <v>1269</v>
      </c>
      <c r="E4076" t="s">
        <v>30</v>
      </c>
      <c r="F4076">
        <v>4221</v>
      </c>
      <c r="G4076">
        <v>6220</v>
      </c>
      <c r="H4076">
        <v>1.4735844586590856</v>
      </c>
      <c r="I4076" t="str">
        <f>VLOOKUP($B4076&amp;$E4076,'Employee List'!$A:$E,5,0)</f>
        <v>E-1167</v>
      </c>
    </row>
    <row r="4077" spans="1:9" x14ac:dyDescent="0.35">
      <c r="A4077" t="s">
        <v>1257</v>
      </c>
      <c r="B4077" t="s">
        <v>92</v>
      </c>
      <c r="C4077" t="s">
        <v>356</v>
      </c>
      <c r="D4077" t="s">
        <v>1269</v>
      </c>
      <c r="E4077" t="s">
        <v>31</v>
      </c>
      <c r="F4077">
        <v>3883</v>
      </c>
      <c r="G4077">
        <v>1185</v>
      </c>
      <c r="H4077">
        <v>0.30517640999227402</v>
      </c>
      <c r="I4077" t="str">
        <f>VLOOKUP($B4077&amp;$E4077,'Employee List'!$A:$E,5,0)</f>
        <v>E-1167</v>
      </c>
    </row>
    <row r="4078" spans="1:9" x14ac:dyDescent="0.35">
      <c r="A4078" t="s">
        <v>1257</v>
      </c>
      <c r="B4078" t="s">
        <v>92</v>
      </c>
      <c r="C4078" t="s">
        <v>356</v>
      </c>
      <c r="D4078" t="s">
        <v>1270</v>
      </c>
      <c r="E4078" t="s">
        <v>29</v>
      </c>
      <c r="F4078">
        <v>3374</v>
      </c>
      <c r="G4078">
        <v>6360</v>
      </c>
      <c r="H4078">
        <v>1.8850029638411381</v>
      </c>
      <c r="I4078" t="str">
        <f>VLOOKUP($B4078&amp;$E4078,'Employee List'!$A:$E,5,0)</f>
        <v>E-1167</v>
      </c>
    </row>
    <row r="4079" spans="1:9" x14ac:dyDescent="0.35">
      <c r="A4079" t="s">
        <v>1257</v>
      </c>
      <c r="B4079" t="s">
        <v>92</v>
      </c>
      <c r="C4079" t="s">
        <v>356</v>
      </c>
      <c r="D4079" t="s">
        <v>1270</v>
      </c>
      <c r="E4079" t="s">
        <v>30</v>
      </c>
      <c r="F4079">
        <v>6603</v>
      </c>
      <c r="G4079">
        <v>4550</v>
      </c>
      <c r="H4079">
        <v>0.6890807208844465</v>
      </c>
      <c r="I4079" t="str">
        <f>VLOOKUP($B4079&amp;$E4079,'Employee List'!$A:$E,5,0)</f>
        <v>E-1167</v>
      </c>
    </row>
    <row r="4080" spans="1:9" x14ac:dyDescent="0.35">
      <c r="A4080" t="s">
        <v>1257</v>
      </c>
      <c r="B4080" t="s">
        <v>92</v>
      </c>
      <c r="C4080" t="s">
        <v>356</v>
      </c>
      <c r="D4080" t="s">
        <v>1270</v>
      </c>
      <c r="E4080" t="s">
        <v>31</v>
      </c>
      <c r="F4080">
        <v>5992</v>
      </c>
      <c r="G4080">
        <v>1858</v>
      </c>
      <c r="H4080">
        <v>0.31008010680907877</v>
      </c>
      <c r="I4080" t="str">
        <f>VLOOKUP($B4080&amp;$E4080,'Employee List'!$A:$E,5,0)</f>
        <v>E-1167</v>
      </c>
    </row>
    <row r="4081" spans="1:9" x14ac:dyDescent="0.35">
      <c r="A4081" t="s">
        <v>1257</v>
      </c>
      <c r="B4081" t="s">
        <v>92</v>
      </c>
      <c r="C4081" t="s">
        <v>356</v>
      </c>
      <c r="D4081" t="s">
        <v>1271</v>
      </c>
      <c r="E4081" t="s">
        <v>29</v>
      </c>
      <c r="F4081">
        <v>4927</v>
      </c>
      <c r="G4081">
        <v>8117</v>
      </c>
      <c r="H4081">
        <v>1.6474528110412014</v>
      </c>
      <c r="I4081" t="str">
        <f>VLOOKUP($B4081&amp;$E4081,'Employee List'!$A:$E,5,0)</f>
        <v>E-1167</v>
      </c>
    </row>
    <row r="4082" spans="1:9" x14ac:dyDescent="0.35">
      <c r="A4082" t="s">
        <v>1257</v>
      </c>
      <c r="B4082" t="s">
        <v>92</v>
      </c>
      <c r="C4082" t="s">
        <v>356</v>
      </c>
      <c r="D4082" t="s">
        <v>1271</v>
      </c>
      <c r="E4082" t="s">
        <v>30</v>
      </c>
      <c r="F4082">
        <v>8089</v>
      </c>
      <c r="G4082">
        <v>4845</v>
      </c>
      <c r="H4082">
        <v>0.59896155272592411</v>
      </c>
      <c r="I4082" t="str">
        <f>VLOOKUP($B4082&amp;$E4082,'Employee List'!$A:$E,5,0)</f>
        <v>E-1167</v>
      </c>
    </row>
    <row r="4083" spans="1:9" x14ac:dyDescent="0.35">
      <c r="A4083" t="s">
        <v>1257</v>
      </c>
      <c r="B4083" t="s">
        <v>92</v>
      </c>
      <c r="C4083" t="s">
        <v>356</v>
      </c>
      <c r="D4083" t="s">
        <v>1271</v>
      </c>
      <c r="E4083" t="s">
        <v>31</v>
      </c>
      <c r="F4083">
        <v>5163</v>
      </c>
      <c r="G4083">
        <v>5202</v>
      </c>
      <c r="H4083">
        <v>1.0075537478210344</v>
      </c>
      <c r="I4083" t="str">
        <f>VLOOKUP($B4083&amp;$E4083,'Employee List'!$A:$E,5,0)</f>
        <v>E-1167</v>
      </c>
    </row>
    <row r="4084" spans="1:9" x14ac:dyDescent="0.35">
      <c r="A4084" t="s">
        <v>1257</v>
      </c>
      <c r="B4084" t="s">
        <v>92</v>
      </c>
      <c r="C4084" t="s">
        <v>356</v>
      </c>
      <c r="D4084" t="s">
        <v>1258</v>
      </c>
      <c r="E4084" t="s">
        <v>29</v>
      </c>
      <c r="F4084">
        <v>106846</v>
      </c>
      <c r="G4084">
        <v>75299</v>
      </c>
      <c r="H4084">
        <v>0.70474327536828707</v>
      </c>
      <c r="I4084" t="str">
        <f>VLOOKUP($B4084&amp;$E4084,'Employee List'!$A:$E,5,0)</f>
        <v>E-1167</v>
      </c>
    </row>
    <row r="4085" spans="1:9" x14ac:dyDescent="0.35">
      <c r="A4085" t="s">
        <v>1257</v>
      </c>
      <c r="B4085" t="s">
        <v>92</v>
      </c>
      <c r="C4085" t="s">
        <v>356</v>
      </c>
      <c r="D4085" t="s">
        <v>1258</v>
      </c>
      <c r="E4085" t="s">
        <v>30</v>
      </c>
      <c r="F4085">
        <v>105394</v>
      </c>
      <c r="G4085">
        <v>51174</v>
      </c>
      <c r="H4085">
        <v>0.48554946201871074</v>
      </c>
      <c r="I4085" t="str">
        <f>VLOOKUP($B4085&amp;$E4085,'Employee List'!$A:$E,5,0)</f>
        <v>E-1167</v>
      </c>
    </row>
    <row r="4086" spans="1:9" x14ac:dyDescent="0.35">
      <c r="A4086" t="s">
        <v>1257</v>
      </c>
      <c r="B4086" t="s">
        <v>92</v>
      </c>
      <c r="C4086" t="s">
        <v>356</v>
      </c>
      <c r="D4086" t="s">
        <v>1258</v>
      </c>
      <c r="E4086" t="s">
        <v>31</v>
      </c>
      <c r="F4086">
        <v>100324</v>
      </c>
      <c r="G4086">
        <v>41703</v>
      </c>
      <c r="H4086">
        <v>0.41568318647581837</v>
      </c>
      <c r="I4086" t="str">
        <f>VLOOKUP($B4086&amp;$E4086,'Employee List'!$A:$E,5,0)</f>
        <v>E-1167</v>
      </c>
    </row>
    <row r="4087" spans="1:9" x14ac:dyDescent="0.35">
      <c r="A4087" t="s">
        <v>1257</v>
      </c>
      <c r="B4087" t="s">
        <v>92</v>
      </c>
      <c r="C4087" t="s">
        <v>356</v>
      </c>
      <c r="D4087" t="s">
        <v>1272</v>
      </c>
      <c r="E4087" t="s">
        <v>29</v>
      </c>
      <c r="F4087">
        <v>11404</v>
      </c>
      <c r="G4087">
        <v>4668</v>
      </c>
      <c r="H4087">
        <v>0.40933005962820063</v>
      </c>
      <c r="I4087" t="str">
        <f>VLOOKUP($B4087&amp;$E4087,'Employee List'!$A:$E,5,0)</f>
        <v>E-1167</v>
      </c>
    </row>
    <row r="4088" spans="1:9" x14ac:dyDescent="0.35">
      <c r="A4088" t="s">
        <v>1257</v>
      </c>
      <c r="B4088" t="s">
        <v>92</v>
      </c>
      <c r="C4088" t="s">
        <v>356</v>
      </c>
      <c r="D4088" t="s">
        <v>1272</v>
      </c>
      <c r="E4088" t="s">
        <v>30</v>
      </c>
      <c r="F4088">
        <v>9855</v>
      </c>
      <c r="G4088">
        <v>7760</v>
      </c>
      <c r="H4088">
        <v>0.78741755454084217</v>
      </c>
      <c r="I4088" t="str">
        <f>VLOOKUP($B4088&amp;$E4088,'Employee List'!$A:$E,5,0)</f>
        <v>E-1167</v>
      </c>
    </row>
    <row r="4089" spans="1:9" x14ac:dyDescent="0.35">
      <c r="A4089" t="s">
        <v>1257</v>
      </c>
      <c r="B4089" t="s">
        <v>92</v>
      </c>
      <c r="C4089" t="s">
        <v>356</v>
      </c>
      <c r="D4089" t="s">
        <v>1272</v>
      </c>
      <c r="E4089" t="s">
        <v>31</v>
      </c>
      <c r="F4089">
        <v>12655</v>
      </c>
      <c r="G4089">
        <v>4405</v>
      </c>
      <c r="H4089">
        <v>0.34808376135914659</v>
      </c>
      <c r="I4089" t="str">
        <f>VLOOKUP($B4089&amp;$E4089,'Employee List'!$A:$E,5,0)</f>
        <v>E-1167</v>
      </c>
    </row>
    <row r="4090" spans="1:9" x14ac:dyDescent="0.35">
      <c r="A4090" t="s">
        <v>1257</v>
      </c>
      <c r="B4090" t="s">
        <v>92</v>
      </c>
      <c r="C4090" t="s">
        <v>356</v>
      </c>
      <c r="D4090" t="s">
        <v>1259</v>
      </c>
      <c r="E4090" t="s">
        <v>29</v>
      </c>
      <c r="F4090">
        <v>9285</v>
      </c>
      <c r="G4090">
        <v>8698</v>
      </c>
      <c r="H4090">
        <v>0.93677975228863763</v>
      </c>
      <c r="I4090" t="str">
        <f>VLOOKUP($B4090&amp;$E4090,'Employee List'!$A:$E,5,0)</f>
        <v>E-1167</v>
      </c>
    </row>
    <row r="4091" spans="1:9" x14ac:dyDescent="0.35">
      <c r="A4091" t="s">
        <v>1257</v>
      </c>
      <c r="B4091" t="s">
        <v>92</v>
      </c>
      <c r="C4091" t="s">
        <v>356</v>
      </c>
      <c r="D4091" t="s">
        <v>1259</v>
      </c>
      <c r="E4091" t="s">
        <v>30</v>
      </c>
      <c r="F4091">
        <v>8658</v>
      </c>
      <c r="G4091">
        <v>6264</v>
      </c>
      <c r="H4091">
        <v>0.72349272349272353</v>
      </c>
      <c r="I4091" t="str">
        <f>VLOOKUP($B4091&amp;$E4091,'Employee List'!$A:$E,5,0)</f>
        <v>E-1167</v>
      </c>
    </row>
    <row r="4092" spans="1:9" x14ac:dyDescent="0.35">
      <c r="A4092" t="s">
        <v>1257</v>
      </c>
      <c r="B4092" t="s">
        <v>92</v>
      </c>
      <c r="C4092" t="s">
        <v>356</v>
      </c>
      <c r="D4092" t="s">
        <v>1259</v>
      </c>
      <c r="E4092" t="s">
        <v>31</v>
      </c>
      <c r="F4092">
        <v>9753</v>
      </c>
      <c r="G4092">
        <v>10165</v>
      </c>
      <c r="H4092">
        <v>1.0422434122833999</v>
      </c>
      <c r="I4092" t="str">
        <f>VLOOKUP($B4092&amp;$E4092,'Employee List'!$A:$E,5,0)</f>
        <v>E-1167</v>
      </c>
    </row>
    <row r="4093" spans="1:9" x14ac:dyDescent="0.35">
      <c r="A4093" t="s">
        <v>1257</v>
      </c>
      <c r="B4093" t="s">
        <v>92</v>
      </c>
      <c r="C4093" t="s">
        <v>356</v>
      </c>
      <c r="D4093" t="s">
        <v>1273</v>
      </c>
      <c r="E4093" t="s">
        <v>29</v>
      </c>
      <c r="F4093">
        <v>3677</v>
      </c>
      <c r="G4093">
        <v>2771</v>
      </c>
      <c r="H4093">
        <v>0.75360348109872177</v>
      </c>
      <c r="I4093" t="str">
        <f>VLOOKUP($B4093&amp;$E4093,'Employee List'!$A:$E,5,0)</f>
        <v>E-1167</v>
      </c>
    </row>
    <row r="4094" spans="1:9" x14ac:dyDescent="0.35">
      <c r="A4094" t="s">
        <v>1257</v>
      </c>
      <c r="B4094" t="s">
        <v>92</v>
      </c>
      <c r="C4094" t="s">
        <v>356</v>
      </c>
      <c r="D4094" t="s">
        <v>1273</v>
      </c>
      <c r="E4094" t="s">
        <v>30</v>
      </c>
      <c r="F4094">
        <v>6164</v>
      </c>
      <c r="G4094">
        <v>4993</v>
      </c>
      <c r="H4094">
        <v>0.81002595717066839</v>
      </c>
      <c r="I4094" t="str">
        <f>VLOOKUP($B4094&amp;$E4094,'Employee List'!$A:$E,5,0)</f>
        <v>E-1167</v>
      </c>
    </row>
    <row r="4095" spans="1:9" x14ac:dyDescent="0.35">
      <c r="A4095" t="s">
        <v>1257</v>
      </c>
      <c r="B4095" t="s">
        <v>92</v>
      </c>
      <c r="C4095" t="s">
        <v>356</v>
      </c>
      <c r="D4095" t="s">
        <v>1273</v>
      </c>
      <c r="E4095" t="s">
        <v>31</v>
      </c>
      <c r="F4095">
        <v>5209</v>
      </c>
      <c r="G4095">
        <v>7663</v>
      </c>
      <c r="H4095">
        <v>1.4711076982146285</v>
      </c>
      <c r="I4095" t="str">
        <f>VLOOKUP($B4095&amp;$E4095,'Employee List'!$A:$E,5,0)</f>
        <v>E-1167</v>
      </c>
    </row>
    <row r="4096" spans="1:9" x14ac:dyDescent="0.35">
      <c r="A4096" t="s">
        <v>1257</v>
      </c>
      <c r="B4096" t="s">
        <v>92</v>
      </c>
      <c r="C4096" t="s">
        <v>356</v>
      </c>
      <c r="D4096" t="s">
        <v>1275</v>
      </c>
      <c r="E4096" t="s">
        <v>29</v>
      </c>
      <c r="F4096">
        <v>6986</v>
      </c>
      <c r="G4096">
        <v>6288</v>
      </c>
      <c r="H4096">
        <v>0.90008588605782991</v>
      </c>
      <c r="I4096" t="str">
        <f>VLOOKUP($B4096&amp;$E4096,'Employee List'!$A:$E,5,0)</f>
        <v>E-1167</v>
      </c>
    </row>
    <row r="4097" spans="1:9" x14ac:dyDescent="0.35">
      <c r="A4097" t="s">
        <v>1257</v>
      </c>
      <c r="B4097" t="s">
        <v>92</v>
      </c>
      <c r="C4097" t="s">
        <v>356</v>
      </c>
      <c r="D4097" t="s">
        <v>1275</v>
      </c>
      <c r="E4097" t="s">
        <v>30</v>
      </c>
      <c r="F4097">
        <v>4862</v>
      </c>
      <c r="G4097">
        <v>2458</v>
      </c>
      <c r="H4097">
        <v>0.50555327025915264</v>
      </c>
      <c r="I4097" t="str">
        <f>VLOOKUP($B4097&amp;$E4097,'Employee List'!$A:$E,5,0)</f>
        <v>E-1167</v>
      </c>
    </row>
    <row r="4098" spans="1:9" x14ac:dyDescent="0.35">
      <c r="A4098" t="s">
        <v>1257</v>
      </c>
      <c r="B4098" t="s">
        <v>92</v>
      </c>
      <c r="C4098" t="s">
        <v>356</v>
      </c>
      <c r="D4098" t="s">
        <v>1275</v>
      </c>
      <c r="E4098" t="s">
        <v>31</v>
      </c>
      <c r="F4098">
        <v>6861</v>
      </c>
      <c r="G4098">
        <v>4187</v>
      </c>
      <c r="H4098">
        <v>0.61026089491327795</v>
      </c>
      <c r="I4098" t="str">
        <f>VLOOKUP($B4098&amp;$E4098,'Employee List'!$A:$E,5,0)</f>
        <v>E-1167</v>
      </c>
    </row>
    <row r="4099" spans="1:9" x14ac:dyDescent="0.35">
      <c r="A4099" t="s">
        <v>1257</v>
      </c>
      <c r="B4099" t="s">
        <v>92</v>
      </c>
      <c r="C4099" t="s">
        <v>356</v>
      </c>
      <c r="D4099" t="s">
        <v>1276</v>
      </c>
      <c r="E4099" t="s">
        <v>29</v>
      </c>
      <c r="F4099">
        <v>3247</v>
      </c>
      <c r="G4099">
        <v>3536</v>
      </c>
      <c r="H4099">
        <v>1.0890052356020943</v>
      </c>
      <c r="I4099" t="str">
        <f>VLOOKUP($B4099&amp;$E4099,'Employee List'!$A:$E,5,0)</f>
        <v>E-1167</v>
      </c>
    </row>
    <row r="4100" spans="1:9" x14ac:dyDescent="0.35">
      <c r="A4100" t="s">
        <v>1257</v>
      </c>
      <c r="B4100" t="s">
        <v>92</v>
      </c>
      <c r="C4100" t="s">
        <v>356</v>
      </c>
      <c r="D4100" t="s">
        <v>1276</v>
      </c>
      <c r="E4100" t="s">
        <v>30</v>
      </c>
      <c r="F4100">
        <v>3011</v>
      </c>
      <c r="G4100">
        <v>4636</v>
      </c>
      <c r="H4100">
        <v>1.5396878113583528</v>
      </c>
      <c r="I4100" t="str">
        <f>VLOOKUP($B4100&amp;$E4100,'Employee List'!$A:$E,5,0)</f>
        <v>E-1167</v>
      </c>
    </row>
    <row r="4101" spans="1:9" x14ac:dyDescent="0.35">
      <c r="A4101" t="s">
        <v>1257</v>
      </c>
      <c r="B4101" t="s">
        <v>92</v>
      </c>
      <c r="C4101" t="s">
        <v>356</v>
      </c>
      <c r="D4101" t="s">
        <v>1276</v>
      </c>
      <c r="E4101" t="s">
        <v>31</v>
      </c>
      <c r="F4101">
        <v>2397</v>
      </c>
      <c r="G4101">
        <v>3338</v>
      </c>
      <c r="H4101">
        <v>1.3925740508969546</v>
      </c>
      <c r="I4101" t="str">
        <f>VLOOKUP($B4101&amp;$E4101,'Employee List'!$A:$E,5,0)</f>
        <v>E-1167</v>
      </c>
    </row>
    <row r="4102" spans="1:9" x14ac:dyDescent="0.35">
      <c r="A4102" t="s">
        <v>1257</v>
      </c>
      <c r="B4102" t="s">
        <v>92</v>
      </c>
      <c r="C4102" t="s">
        <v>356</v>
      </c>
      <c r="D4102" t="s">
        <v>1277</v>
      </c>
      <c r="E4102" t="s">
        <v>29</v>
      </c>
      <c r="F4102">
        <v>6674</v>
      </c>
      <c r="G4102">
        <v>6630</v>
      </c>
      <c r="H4102">
        <v>0.99340725202277491</v>
      </c>
      <c r="I4102" t="str">
        <f>VLOOKUP($B4102&amp;$E4102,'Employee List'!$A:$E,5,0)</f>
        <v>E-1167</v>
      </c>
    </row>
    <row r="4103" spans="1:9" x14ac:dyDescent="0.35">
      <c r="A4103" t="s">
        <v>1257</v>
      </c>
      <c r="B4103" t="s">
        <v>92</v>
      </c>
      <c r="C4103" t="s">
        <v>356</v>
      </c>
      <c r="D4103" t="s">
        <v>1277</v>
      </c>
      <c r="E4103" t="s">
        <v>30</v>
      </c>
      <c r="F4103">
        <v>8586</v>
      </c>
      <c r="G4103">
        <v>7386</v>
      </c>
      <c r="H4103">
        <v>0.86023759608665273</v>
      </c>
      <c r="I4103" t="str">
        <f>VLOOKUP($B4103&amp;$E4103,'Employee List'!$A:$E,5,0)</f>
        <v>E-1167</v>
      </c>
    </row>
    <row r="4104" spans="1:9" x14ac:dyDescent="0.35">
      <c r="A4104" t="s">
        <v>1257</v>
      </c>
      <c r="B4104" t="s">
        <v>92</v>
      </c>
      <c r="C4104" t="s">
        <v>356</v>
      </c>
      <c r="D4104" t="s">
        <v>1277</v>
      </c>
      <c r="E4104" t="s">
        <v>31</v>
      </c>
      <c r="F4104">
        <v>8563</v>
      </c>
      <c r="G4104">
        <v>3336</v>
      </c>
      <c r="H4104">
        <v>0.38958309003853792</v>
      </c>
      <c r="I4104" t="str">
        <f>VLOOKUP($B4104&amp;$E4104,'Employee List'!$A:$E,5,0)</f>
        <v>E-1167</v>
      </c>
    </row>
    <row r="4105" spans="1:9" x14ac:dyDescent="0.35">
      <c r="A4105" t="s">
        <v>1257</v>
      </c>
      <c r="B4105" t="s">
        <v>92</v>
      </c>
      <c r="C4105" t="s">
        <v>356</v>
      </c>
      <c r="D4105" t="s">
        <v>1278</v>
      </c>
      <c r="E4105" t="s">
        <v>29</v>
      </c>
      <c r="F4105">
        <v>4382</v>
      </c>
      <c r="G4105">
        <v>4077</v>
      </c>
      <c r="H4105">
        <v>0.93039707895937929</v>
      </c>
      <c r="I4105" t="str">
        <f>VLOOKUP($B4105&amp;$E4105,'Employee List'!$A:$E,5,0)</f>
        <v>E-1167</v>
      </c>
    </row>
    <row r="4106" spans="1:9" x14ac:dyDescent="0.35">
      <c r="A4106" t="s">
        <v>1257</v>
      </c>
      <c r="B4106" t="s">
        <v>92</v>
      </c>
      <c r="C4106" t="s">
        <v>356</v>
      </c>
      <c r="D4106" t="s">
        <v>1278</v>
      </c>
      <c r="E4106" t="s">
        <v>30</v>
      </c>
      <c r="F4106">
        <v>6035</v>
      </c>
      <c r="G4106">
        <v>4701</v>
      </c>
      <c r="H4106">
        <v>0.77895608947804473</v>
      </c>
      <c r="I4106" t="str">
        <f>VLOOKUP($B4106&amp;$E4106,'Employee List'!$A:$E,5,0)</f>
        <v>E-1167</v>
      </c>
    </row>
    <row r="4107" spans="1:9" x14ac:dyDescent="0.35">
      <c r="A4107" t="s">
        <v>1257</v>
      </c>
      <c r="B4107" t="s">
        <v>92</v>
      </c>
      <c r="C4107" t="s">
        <v>356</v>
      </c>
      <c r="D4107" t="s">
        <v>1278</v>
      </c>
      <c r="E4107" t="s">
        <v>31</v>
      </c>
      <c r="F4107">
        <v>3835</v>
      </c>
      <c r="G4107">
        <v>6008</v>
      </c>
      <c r="H4107">
        <v>1.5666232073011734</v>
      </c>
      <c r="I4107" t="str">
        <f>VLOOKUP($B4107&amp;$E4107,'Employee List'!$A:$E,5,0)</f>
        <v>E-1167</v>
      </c>
    </row>
    <row r="4108" spans="1:9" x14ac:dyDescent="0.35">
      <c r="A4108" t="s">
        <v>1257</v>
      </c>
      <c r="B4108" t="s">
        <v>92</v>
      </c>
      <c r="C4108" t="s">
        <v>356</v>
      </c>
      <c r="D4108" t="s">
        <v>1279</v>
      </c>
      <c r="E4108" t="s">
        <v>29</v>
      </c>
      <c r="F4108">
        <v>1148</v>
      </c>
      <c r="G4108">
        <v>3882</v>
      </c>
      <c r="H4108">
        <v>3.3815331010452963</v>
      </c>
      <c r="I4108" t="str">
        <f>VLOOKUP($B4108&amp;$E4108,'Employee List'!$A:$E,5,0)</f>
        <v>E-1167</v>
      </c>
    </row>
    <row r="4109" spans="1:9" x14ac:dyDescent="0.35">
      <c r="A4109" t="s">
        <v>1257</v>
      </c>
      <c r="B4109" t="s">
        <v>92</v>
      </c>
      <c r="C4109" t="s">
        <v>356</v>
      </c>
      <c r="D4109" t="s">
        <v>1279</v>
      </c>
      <c r="E4109" t="s">
        <v>30</v>
      </c>
      <c r="F4109">
        <v>2724</v>
      </c>
      <c r="G4109">
        <v>4906</v>
      </c>
      <c r="H4109">
        <v>1.8010279001468428</v>
      </c>
      <c r="I4109" t="str">
        <f>VLOOKUP($B4109&amp;$E4109,'Employee List'!$A:$E,5,0)</f>
        <v>E-1167</v>
      </c>
    </row>
    <row r="4110" spans="1:9" x14ac:dyDescent="0.35">
      <c r="A4110" t="s">
        <v>1257</v>
      </c>
      <c r="B4110" t="s">
        <v>92</v>
      </c>
      <c r="C4110" t="s">
        <v>356</v>
      </c>
      <c r="D4110" t="s">
        <v>1279</v>
      </c>
      <c r="E4110" t="s">
        <v>31</v>
      </c>
      <c r="F4110">
        <v>2202</v>
      </c>
      <c r="G4110">
        <v>1195</v>
      </c>
      <c r="H4110">
        <v>0.54268846503178925</v>
      </c>
      <c r="I4110" t="str">
        <f>VLOOKUP($B4110&amp;$E4110,'Employee List'!$A:$E,5,0)</f>
        <v>E-1167</v>
      </c>
    </row>
    <row r="4111" spans="1:9" x14ac:dyDescent="0.35">
      <c r="A4111" t="s">
        <v>1257</v>
      </c>
      <c r="B4111" t="s">
        <v>92</v>
      </c>
      <c r="C4111" t="s">
        <v>356</v>
      </c>
      <c r="D4111" t="s">
        <v>1280</v>
      </c>
      <c r="E4111" t="s">
        <v>29</v>
      </c>
      <c r="F4111">
        <v>7815</v>
      </c>
      <c r="G4111">
        <v>5486</v>
      </c>
      <c r="H4111">
        <v>0.70198336532309658</v>
      </c>
      <c r="I4111" t="str">
        <f>VLOOKUP($B4111&amp;$E4111,'Employee List'!$A:$E,5,0)</f>
        <v>E-1167</v>
      </c>
    </row>
    <row r="4112" spans="1:9" x14ac:dyDescent="0.35">
      <c r="A4112" t="s">
        <v>1257</v>
      </c>
      <c r="B4112" t="s">
        <v>92</v>
      </c>
      <c r="C4112" t="s">
        <v>356</v>
      </c>
      <c r="D4112" t="s">
        <v>1280</v>
      </c>
      <c r="E4112" t="s">
        <v>30</v>
      </c>
      <c r="F4112">
        <v>5730</v>
      </c>
      <c r="G4112">
        <v>4013</v>
      </c>
      <c r="H4112">
        <v>0.70034904013961607</v>
      </c>
      <c r="I4112" t="str">
        <f>VLOOKUP($B4112&amp;$E4112,'Employee List'!$A:$E,5,0)</f>
        <v>E-1167</v>
      </c>
    </row>
    <row r="4113" spans="1:9" x14ac:dyDescent="0.35">
      <c r="A4113" t="s">
        <v>1257</v>
      </c>
      <c r="B4113" t="s">
        <v>92</v>
      </c>
      <c r="C4113" t="s">
        <v>356</v>
      </c>
      <c r="D4113" t="s">
        <v>1280</v>
      </c>
      <c r="E4113" t="s">
        <v>31</v>
      </c>
      <c r="F4113">
        <v>5515</v>
      </c>
      <c r="G4113">
        <v>3261</v>
      </c>
      <c r="H4113">
        <v>0.59129646418857662</v>
      </c>
      <c r="I4113" t="str">
        <f>VLOOKUP($B4113&amp;$E4113,'Employee List'!$A:$E,5,0)</f>
        <v>E-1167</v>
      </c>
    </row>
    <row r="4114" spans="1:9" x14ac:dyDescent="0.35">
      <c r="A4114" t="s">
        <v>1257</v>
      </c>
      <c r="B4114" t="s">
        <v>92</v>
      </c>
      <c r="C4114" t="s">
        <v>356</v>
      </c>
      <c r="D4114" t="s">
        <v>1262</v>
      </c>
      <c r="E4114" t="s">
        <v>29</v>
      </c>
      <c r="F4114">
        <v>15067</v>
      </c>
      <c r="G4114">
        <v>19151</v>
      </c>
      <c r="H4114">
        <v>1.2710559500895997</v>
      </c>
      <c r="I4114" t="str">
        <f>VLOOKUP($B4114&amp;$E4114,'Employee List'!$A:$E,5,0)</f>
        <v>E-1167</v>
      </c>
    </row>
    <row r="4115" spans="1:9" x14ac:dyDescent="0.35">
      <c r="A4115" t="s">
        <v>1257</v>
      </c>
      <c r="B4115" t="s">
        <v>92</v>
      </c>
      <c r="C4115" t="s">
        <v>356</v>
      </c>
      <c r="D4115" t="s">
        <v>1262</v>
      </c>
      <c r="E4115" t="s">
        <v>30</v>
      </c>
      <c r="F4115">
        <v>16407</v>
      </c>
      <c r="G4115">
        <v>14537</v>
      </c>
      <c r="H4115">
        <v>0.88602425793868467</v>
      </c>
      <c r="I4115" t="str">
        <f>VLOOKUP($B4115&amp;$E4115,'Employee List'!$A:$E,5,0)</f>
        <v>E-1167</v>
      </c>
    </row>
    <row r="4116" spans="1:9" x14ac:dyDescent="0.35">
      <c r="A4116" t="s">
        <v>1257</v>
      </c>
      <c r="B4116" t="s">
        <v>92</v>
      </c>
      <c r="C4116" t="s">
        <v>356</v>
      </c>
      <c r="D4116" t="s">
        <v>1262</v>
      </c>
      <c r="E4116" t="s">
        <v>31</v>
      </c>
      <c r="F4116">
        <v>15741</v>
      </c>
      <c r="G4116">
        <v>14485</v>
      </c>
      <c r="H4116">
        <v>0.92020837303856173</v>
      </c>
      <c r="I4116" t="str">
        <f>VLOOKUP($B4116&amp;$E4116,'Employee List'!$A:$E,5,0)</f>
        <v>E-1167</v>
      </c>
    </row>
    <row r="4117" spans="1:9" x14ac:dyDescent="0.35">
      <c r="A4117" t="s">
        <v>1257</v>
      </c>
      <c r="B4117" t="s">
        <v>92</v>
      </c>
      <c r="C4117" t="s">
        <v>356</v>
      </c>
      <c r="D4117" t="s">
        <v>1282</v>
      </c>
      <c r="E4117" t="s">
        <v>29</v>
      </c>
      <c r="F4117">
        <v>1644</v>
      </c>
      <c r="G4117">
        <v>5275</v>
      </c>
      <c r="H4117">
        <v>3.2086374695863746</v>
      </c>
      <c r="I4117" t="str">
        <f>VLOOKUP($B4117&amp;$E4117,'Employee List'!$A:$E,5,0)</f>
        <v>E-1167</v>
      </c>
    </row>
    <row r="4118" spans="1:9" x14ac:dyDescent="0.35">
      <c r="A4118" t="s">
        <v>1257</v>
      </c>
      <c r="B4118" t="s">
        <v>92</v>
      </c>
      <c r="C4118" t="s">
        <v>356</v>
      </c>
      <c r="D4118" t="s">
        <v>1282</v>
      </c>
      <c r="E4118" t="s">
        <v>30</v>
      </c>
      <c r="F4118">
        <v>8568</v>
      </c>
      <c r="G4118">
        <v>4380</v>
      </c>
      <c r="H4118">
        <v>0.51120448179271705</v>
      </c>
      <c r="I4118" t="str">
        <f>VLOOKUP($B4118&amp;$E4118,'Employee List'!$A:$E,5,0)</f>
        <v>E-1167</v>
      </c>
    </row>
    <row r="4119" spans="1:9" x14ac:dyDescent="0.35">
      <c r="A4119" t="s">
        <v>1257</v>
      </c>
      <c r="B4119" t="s">
        <v>92</v>
      </c>
      <c r="C4119" t="s">
        <v>356</v>
      </c>
      <c r="D4119" t="s">
        <v>1282</v>
      </c>
      <c r="E4119" t="s">
        <v>31</v>
      </c>
      <c r="F4119">
        <v>6276</v>
      </c>
      <c r="G4119">
        <v>3747</v>
      </c>
      <c r="H4119">
        <v>0.59703632887189295</v>
      </c>
      <c r="I4119" t="str">
        <f>VLOOKUP($B4119&amp;$E4119,'Employee List'!$A:$E,5,0)</f>
        <v>E-1167</v>
      </c>
    </row>
    <row r="4120" spans="1:9" x14ac:dyDescent="0.35">
      <c r="A4120" t="s">
        <v>1257</v>
      </c>
      <c r="B4120" t="s">
        <v>92</v>
      </c>
      <c r="C4120" t="s">
        <v>356</v>
      </c>
      <c r="D4120" t="s">
        <v>1281</v>
      </c>
      <c r="E4120" t="s">
        <v>29</v>
      </c>
      <c r="F4120">
        <v>4599</v>
      </c>
      <c r="G4120">
        <v>2143</v>
      </c>
      <c r="H4120">
        <v>0.46597086323113718</v>
      </c>
      <c r="I4120" t="str">
        <f>VLOOKUP($B4120&amp;$E4120,'Employee List'!$A:$E,5,0)</f>
        <v>E-1167</v>
      </c>
    </row>
    <row r="4121" spans="1:9" x14ac:dyDescent="0.35">
      <c r="A4121" t="s">
        <v>1257</v>
      </c>
      <c r="B4121" t="s">
        <v>92</v>
      </c>
      <c r="C4121" t="s">
        <v>356</v>
      </c>
      <c r="D4121" t="s">
        <v>1281</v>
      </c>
      <c r="E4121" t="s">
        <v>30</v>
      </c>
      <c r="F4121">
        <v>1699</v>
      </c>
      <c r="G4121">
        <v>1961</v>
      </c>
      <c r="H4121">
        <v>1.1542083578575633</v>
      </c>
      <c r="I4121" t="str">
        <f>VLOOKUP($B4121&amp;$E4121,'Employee List'!$A:$E,5,0)</f>
        <v>E-1167</v>
      </c>
    </row>
    <row r="4122" spans="1:9" x14ac:dyDescent="0.35">
      <c r="A4122" t="s">
        <v>1257</v>
      </c>
      <c r="B4122" t="s">
        <v>92</v>
      </c>
      <c r="C4122" t="s">
        <v>356</v>
      </c>
      <c r="D4122" t="s">
        <v>1281</v>
      </c>
      <c r="E4122" t="s">
        <v>31</v>
      </c>
      <c r="F4122">
        <v>3341</v>
      </c>
      <c r="G4122">
        <v>3461</v>
      </c>
      <c r="H4122">
        <v>1.0359173900029932</v>
      </c>
      <c r="I4122" t="str">
        <f>VLOOKUP($B4122&amp;$E4122,'Employee List'!$A:$E,5,0)</f>
        <v>E-1167</v>
      </c>
    </row>
    <row r="4123" spans="1:9" x14ac:dyDescent="0.35">
      <c r="A4123" t="s">
        <v>1257</v>
      </c>
      <c r="B4123" t="s">
        <v>93</v>
      </c>
      <c r="C4123" t="s">
        <v>356</v>
      </c>
      <c r="D4123" t="s">
        <v>1274</v>
      </c>
      <c r="E4123" t="s">
        <v>29</v>
      </c>
      <c r="F4123">
        <v>38079</v>
      </c>
      <c r="G4123">
        <v>23079</v>
      </c>
      <c r="H4123">
        <v>0.60608209249192468</v>
      </c>
      <c r="I4123" t="str">
        <f>VLOOKUP($B4123&amp;$E4123,'Employee List'!$A:$E,5,0)</f>
        <v>E-1168</v>
      </c>
    </row>
    <row r="4124" spans="1:9" x14ac:dyDescent="0.35">
      <c r="A4124" t="s">
        <v>1257</v>
      </c>
      <c r="B4124" t="s">
        <v>93</v>
      </c>
      <c r="C4124" t="s">
        <v>356</v>
      </c>
      <c r="D4124" t="s">
        <v>1274</v>
      </c>
      <c r="E4124" t="s">
        <v>30</v>
      </c>
      <c r="F4124">
        <v>38328</v>
      </c>
      <c r="G4124">
        <v>17069</v>
      </c>
      <c r="H4124">
        <v>0.44534022124817368</v>
      </c>
      <c r="I4124" t="str">
        <f>VLOOKUP($B4124&amp;$E4124,'Employee List'!$A:$E,5,0)</f>
        <v>E-1168</v>
      </c>
    </row>
    <row r="4125" spans="1:9" x14ac:dyDescent="0.35">
      <c r="A4125" t="s">
        <v>1257</v>
      </c>
      <c r="B4125" t="s">
        <v>93</v>
      </c>
      <c r="C4125" t="s">
        <v>356</v>
      </c>
      <c r="D4125" t="s">
        <v>1274</v>
      </c>
      <c r="E4125" t="s">
        <v>31</v>
      </c>
      <c r="F4125">
        <v>37203</v>
      </c>
      <c r="G4125">
        <v>15956</v>
      </c>
      <c r="H4125">
        <v>0.428890143268016</v>
      </c>
      <c r="I4125" t="str">
        <f>VLOOKUP($B4125&amp;$E4125,'Employee List'!$A:$E,5,0)</f>
        <v>E-1168</v>
      </c>
    </row>
    <row r="4126" spans="1:9" x14ac:dyDescent="0.35">
      <c r="A4126" t="s">
        <v>1257</v>
      </c>
      <c r="B4126" t="s">
        <v>93</v>
      </c>
      <c r="C4126" t="s">
        <v>356</v>
      </c>
      <c r="D4126" t="s">
        <v>1263</v>
      </c>
      <c r="E4126" t="s">
        <v>29</v>
      </c>
      <c r="F4126">
        <v>161637</v>
      </c>
      <c r="G4126">
        <v>124081</v>
      </c>
      <c r="H4126">
        <v>0.76765220834338677</v>
      </c>
      <c r="I4126" t="str">
        <f>VLOOKUP($B4126&amp;$E4126,'Employee List'!$A:$E,5,0)</f>
        <v>E-1168</v>
      </c>
    </row>
    <row r="4127" spans="1:9" x14ac:dyDescent="0.35">
      <c r="A4127" t="s">
        <v>1257</v>
      </c>
      <c r="B4127" t="s">
        <v>93</v>
      </c>
      <c r="C4127" t="s">
        <v>356</v>
      </c>
      <c r="D4127" t="s">
        <v>1263</v>
      </c>
      <c r="E4127" t="s">
        <v>30</v>
      </c>
      <c r="F4127">
        <v>163696</v>
      </c>
      <c r="G4127">
        <v>178934</v>
      </c>
      <c r="H4127">
        <v>1.0930871860033233</v>
      </c>
      <c r="I4127" t="str">
        <f>VLOOKUP($B4127&amp;$E4127,'Employee List'!$A:$E,5,0)</f>
        <v>E-1168</v>
      </c>
    </row>
    <row r="4128" spans="1:9" x14ac:dyDescent="0.35">
      <c r="A4128" t="s">
        <v>1257</v>
      </c>
      <c r="B4128" t="s">
        <v>93</v>
      </c>
      <c r="C4128" t="s">
        <v>356</v>
      </c>
      <c r="D4128" t="s">
        <v>1263</v>
      </c>
      <c r="E4128" t="s">
        <v>31</v>
      </c>
      <c r="F4128">
        <v>165694</v>
      </c>
      <c r="G4128">
        <v>114911</v>
      </c>
      <c r="H4128">
        <v>0.69351334387485364</v>
      </c>
      <c r="I4128" t="str">
        <f>VLOOKUP($B4128&amp;$E4128,'Employee List'!$A:$E,5,0)</f>
        <v>E-1168</v>
      </c>
    </row>
    <row r="4129" spans="1:9" x14ac:dyDescent="0.35">
      <c r="A4129" t="s">
        <v>1257</v>
      </c>
      <c r="B4129" t="s">
        <v>93</v>
      </c>
      <c r="C4129" t="s">
        <v>356</v>
      </c>
      <c r="D4129" t="s">
        <v>1264</v>
      </c>
      <c r="E4129" t="s">
        <v>29</v>
      </c>
      <c r="F4129">
        <v>43934</v>
      </c>
      <c r="G4129">
        <v>21044</v>
      </c>
      <c r="H4129">
        <v>0.47899121409386808</v>
      </c>
      <c r="I4129" t="str">
        <f>VLOOKUP($B4129&amp;$E4129,'Employee List'!$A:$E,5,0)</f>
        <v>E-1168</v>
      </c>
    </row>
    <row r="4130" spans="1:9" x14ac:dyDescent="0.35">
      <c r="A4130" t="s">
        <v>1257</v>
      </c>
      <c r="B4130" t="s">
        <v>93</v>
      </c>
      <c r="C4130" t="s">
        <v>356</v>
      </c>
      <c r="D4130" t="s">
        <v>1264</v>
      </c>
      <c r="E4130" t="s">
        <v>30</v>
      </c>
      <c r="F4130">
        <v>41905</v>
      </c>
      <c r="G4130">
        <v>21888</v>
      </c>
      <c r="H4130">
        <v>0.52232430497553994</v>
      </c>
      <c r="I4130" t="str">
        <f>VLOOKUP($B4130&amp;$E4130,'Employee List'!$A:$E,5,0)</f>
        <v>E-1168</v>
      </c>
    </row>
    <row r="4131" spans="1:9" x14ac:dyDescent="0.35">
      <c r="A4131" t="s">
        <v>1257</v>
      </c>
      <c r="B4131" t="s">
        <v>93</v>
      </c>
      <c r="C4131" t="s">
        <v>356</v>
      </c>
      <c r="D4131" t="s">
        <v>1264</v>
      </c>
      <c r="E4131" t="s">
        <v>31</v>
      </c>
      <c r="F4131">
        <v>42263</v>
      </c>
      <c r="G4131">
        <v>62345</v>
      </c>
      <c r="H4131">
        <v>1.4751674041123441</v>
      </c>
      <c r="I4131" t="str">
        <f>VLOOKUP($B4131&amp;$E4131,'Employee List'!$A:$E,5,0)</f>
        <v>E-1168</v>
      </c>
    </row>
    <row r="4132" spans="1:9" x14ac:dyDescent="0.35">
      <c r="A4132" t="s">
        <v>1257</v>
      </c>
      <c r="B4132" t="s">
        <v>93</v>
      </c>
      <c r="C4132" t="s">
        <v>356</v>
      </c>
      <c r="D4132" t="s">
        <v>1265</v>
      </c>
      <c r="E4132" t="s">
        <v>29</v>
      </c>
      <c r="F4132">
        <v>5822</v>
      </c>
      <c r="G4132">
        <v>5596</v>
      </c>
      <c r="H4132">
        <v>0.9611817244933013</v>
      </c>
      <c r="I4132" t="str">
        <f>VLOOKUP($B4132&amp;$E4132,'Employee List'!$A:$E,5,0)</f>
        <v>E-1168</v>
      </c>
    </row>
    <row r="4133" spans="1:9" x14ac:dyDescent="0.35">
      <c r="A4133" t="s">
        <v>1257</v>
      </c>
      <c r="B4133" t="s">
        <v>93</v>
      </c>
      <c r="C4133" t="s">
        <v>356</v>
      </c>
      <c r="D4133" t="s">
        <v>1265</v>
      </c>
      <c r="E4133" t="s">
        <v>30</v>
      </c>
      <c r="F4133">
        <v>4706</v>
      </c>
      <c r="G4133">
        <v>4684</v>
      </c>
      <c r="H4133">
        <v>0.99532511687207825</v>
      </c>
      <c r="I4133" t="str">
        <f>VLOOKUP($B4133&amp;$E4133,'Employee List'!$A:$E,5,0)</f>
        <v>E-1168</v>
      </c>
    </row>
    <row r="4134" spans="1:9" x14ac:dyDescent="0.35">
      <c r="A4134" t="s">
        <v>1257</v>
      </c>
      <c r="B4134" t="s">
        <v>93</v>
      </c>
      <c r="C4134" t="s">
        <v>356</v>
      </c>
      <c r="D4134" t="s">
        <v>1265</v>
      </c>
      <c r="E4134" t="s">
        <v>31</v>
      </c>
      <c r="F4134">
        <v>5015</v>
      </c>
      <c r="G4134">
        <v>2640</v>
      </c>
      <c r="H4134">
        <v>0.52642073778664011</v>
      </c>
      <c r="I4134" t="str">
        <f>VLOOKUP($B4134&amp;$E4134,'Employee List'!$A:$E,5,0)</f>
        <v>E-1168</v>
      </c>
    </row>
    <row r="4135" spans="1:9" x14ac:dyDescent="0.35">
      <c r="A4135" t="s">
        <v>1257</v>
      </c>
      <c r="B4135" t="s">
        <v>93</v>
      </c>
      <c r="C4135" t="s">
        <v>356</v>
      </c>
      <c r="D4135" t="s">
        <v>1260</v>
      </c>
      <c r="E4135" t="s">
        <v>29</v>
      </c>
      <c r="F4135">
        <v>48172</v>
      </c>
      <c r="G4135">
        <v>30779</v>
      </c>
      <c r="H4135">
        <v>0.63893963298181511</v>
      </c>
      <c r="I4135" t="str">
        <f>VLOOKUP($B4135&amp;$E4135,'Employee List'!$A:$E,5,0)</f>
        <v>E-1168</v>
      </c>
    </row>
    <row r="4136" spans="1:9" x14ac:dyDescent="0.35">
      <c r="A4136" t="s">
        <v>1257</v>
      </c>
      <c r="B4136" t="s">
        <v>93</v>
      </c>
      <c r="C4136" t="s">
        <v>356</v>
      </c>
      <c r="D4136" t="s">
        <v>1260</v>
      </c>
      <c r="E4136" t="s">
        <v>30</v>
      </c>
      <c r="F4136">
        <v>44758</v>
      </c>
      <c r="G4136">
        <v>28444</v>
      </c>
      <c r="H4136">
        <v>0.63550650163099331</v>
      </c>
      <c r="I4136" t="str">
        <f>VLOOKUP($B4136&amp;$E4136,'Employee List'!$A:$E,5,0)</f>
        <v>E-1168</v>
      </c>
    </row>
    <row r="4137" spans="1:9" x14ac:dyDescent="0.35">
      <c r="A4137" t="s">
        <v>1257</v>
      </c>
      <c r="B4137" t="s">
        <v>93</v>
      </c>
      <c r="C4137" t="s">
        <v>356</v>
      </c>
      <c r="D4137" t="s">
        <v>1260</v>
      </c>
      <c r="E4137" t="s">
        <v>31</v>
      </c>
      <c r="F4137">
        <v>51836</v>
      </c>
      <c r="G4137">
        <v>44730</v>
      </c>
      <c r="H4137">
        <v>0.86291380507755233</v>
      </c>
      <c r="I4137" t="str">
        <f>VLOOKUP($B4137&amp;$E4137,'Employee List'!$A:$E,5,0)</f>
        <v>E-1168</v>
      </c>
    </row>
    <row r="4138" spans="1:9" x14ac:dyDescent="0.35">
      <c r="A4138" t="s">
        <v>1257</v>
      </c>
      <c r="B4138" t="s">
        <v>93</v>
      </c>
      <c r="C4138" t="s">
        <v>356</v>
      </c>
      <c r="D4138" t="s">
        <v>1261</v>
      </c>
      <c r="E4138" t="s">
        <v>29</v>
      </c>
      <c r="F4138">
        <v>53094</v>
      </c>
      <c r="G4138">
        <v>47907</v>
      </c>
      <c r="H4138">
        <v>0.90230534523674988</v>
      </c>
      <c r="I4138" t="str">
        <f>VLOOKUP($B4138&amp;$E4138,'Employee List'!$A:$E,5,0)</f>
        <v>E-1168</v>
      </c>
    </row>
    <row r="4139" spans="1:9" x14ac:dyDescent="0.35">
      <c r="A4139" t="s">
        <v>1257</v>
      </c>
      <c r="B4139" t="s">
        <v>93</v>
      </c>
      <c r="C4139" t="s">
        <v>356</v>
      </c>
      <c r="D4139" t="s">
        <v>1261</v>
      </c>
      <c r="E4139" t="s">
        <v>30</v>
      </c>
      <c r="F4139">
        <v>56722</v>
      </c>
      <c r="G4139">
        <v>29425</v>
      </c>
      <c r="H4139">
        <v>0.51875815380275736</v>
      </c>
      <c r="I4139" t="str">
        <f>VLOOKUP($B4139&amp;$E4139,'Employee List'!$A:$E,5,0)</f>
        <v>E-1168</v>
      </c>
    </row>
    <row r="4140" spans="1:9" x14ac:dyDescent="0.35">
      <c r="A4140" t="s">
        <v>1257</v>
      </c>
      <c r="B4140" t="s">
        <v>93</v>
      </c>
      <c r="C4140" t="s">
        <v>356</v>
      </c>
      <c r="D4140" t="s">
        <v>1261</v>
      </c>
      <c r="E4140" t="s">
        <v>31</v>
      </c>
      <c r="F4140">
        <v>55806</v>
      </c>
      <c r="G4140">
        <v>32190</v>
      </c>
      <c r="H4140">
        <v>0.57681969680679501</v>
      </c>
      <c r="I4140" t="str">
        <f>VLOOKUP($B4140&amp;$E4140,'Employee List'!$A:$E,5,0)</f>
        <v>E-1168</v>
      </c>
    </row>
    <row r="4141" spans="1:9" x14ac:dyDescent="0.35">
      <c r="A4141" t="s">
        <v>1257</v>
      </c>
      <c r="B4141" t="s">
        <v>93</v>
      </c>
      <c r="C4141" t="s">
        <v>356</v>
      </c>
      <c r="D4141" t="s">
        <v>1266</v>
      </c>
      <c r="E4141" t="s">
        <v>29</v>
      </c>
      <c r="F4141">
        <v>18565</v>
      </c>
      <c r="G4141">
        <v>14854</v>
      </c>
      <c r="H4141">
        <v>0.80010772959870724</v>
      </c>
      <c r="I4141" t="str">
        <f>VLOOKUP($B4141&amp;$E4141,'Employee List'!$A:$E,5,0)</f>
        <v>E-1168</v>
      </c>
    </row>
    <row r="4142" spans="1:9" x14ac:dyDescent="0.35">
      <c r="A4142" t="s">
        <v>1257</v>
      </c>
      <c r="B4142" t="s">
        <v>93</v>
      </c>
      <c r="C4142" t="s">
        <v>356</v>
      </c>
      <c r="D4142" t="s">
        <v>1266</v>
      </c>
      <c r="E4142" t="s">
        <v>30</v>
      </c>
      <c r="F4142">
        <v>20632</v>
      </c>
      <c r="G4142">
        <v>14417</v>
      </c>
      <c r="H4142">
        <v>0.69876890267545555</v>
      </c>
      <c r="I4142" t="str">
        <f>VLOOKUP($B4142&amp;$E4142,'Employee List'!$A:$E,5,0)</f>
        <v>E-1168</v>
      </c>
    </row>
    <row r="4143" spans="1:9" x14ac:dyDescent="0.35">
      <c r="A4143" t="s">
        <v>1257</v>
      </c>
      <c r="B4143" t="s">
        <v>93</v>
      </c>
      <c r="C4143" t="s">
        <v>356</v>
      </c>
      <c r="D4143" t="s">
        <v>1266</v>
      </c>
      <c r="E4143" t="s">
        <v>31</v>
      </c>
      <c r="F4143">
        <v>20173</v>
      </c>
      <c r="G4143">
        <v>9191</v>
      </c>
      <c r="H4143">
        <v>0.45560898230307839</v>
      </c>
      <c r="I4143" t="str">
        <f>VLOOKUP($B4143&amp;$E4143,'Employee List'!$A:$E,5,0)</f>
        <v>E-1168</v>
      </c>
    </row>
    <row r="4144" spans="1:9" x14ac:dyDescent="0.35">
      <c r="A4144" t="s">
        <v>1257</v>
      </c>
      <c r="B4144" t="s">
        <v>93</v>
      </c>
      <c r="C4144" t="s">
        <v>356</v>
      </c>
      <c r="D4144" t="s">
        <v>1267</v>
      </c>
      <c r="E4144" t="s">
        <v>29</v>
      </c>
      <c r="F4144">
        <v>24794</v>
      </c>
      <c r="G4144">
        <v>21221</v>
      </c>
      <c r="H4144">
        <v>0.85589255465031866</v>
      </c>
      <c r="I4144" t="str">
        <f>VLOOKUP($B4144&amp;$E4144,'Employee List'!$A:$E,5,0)</f>
        <v>E-1168</v>
      </c>
    </row>
    <row r="4145" spans="1:9" x14ac:dyDescent="0.35">
      <c r="A4145" t="s">
        <v>1257</v>
      </c>
      <c r="B4145" t="s">
        <v>93</v>
      </c>
      <c r="C4145" t="s">
        <v>356</v>
      </c>
      <c r="D4145" t="s">
        <v>1267</v>
      </c>
      <c r="E4145" t="s">
        <v>30</v>
      </c>
      <c r="F4145">
        <v>25551</v>
      </c>
      <c r="G4145">
        <v>15400</v>
      </c>
      <c r="H4145">
        <v>0.60271613635474153</v>
      </c>
      <c r="I4145" t="str">
        <f>VLOOKUP($B4145&amp;$E4145,'Employee List'!$A:$E,5,0)</f>
        <v>E-1168</v>
      </c>
    </row>
    <row r="4146" spans="1:9" x14ac:dyDescent="0.35">
      <c r="A4146" t="s">
        <v>1257</v>
      </c>
      <c r="B4146" t="s">
        <v>93</v>
      </c>
      <c r="C4146" t="s">
        <v>356</v>
      </c>
      <c r="D4146" t="s">
        <v>1267</v>
      </c>
      <c r="E4146" t="s">
        <v>31</v>
      </c>
      <c r="F4146">
        <v>24080</v>
      </c>
      <c r="G4146">
        <v>17766</v>
      </c>
      <c r="H4146">
        <v>0.73779069767441863</v>
      </c>
      <c r="I4146" t="str">
        <f>VLOOKUP($B4146&amp;$E4146,'Employee List'!$A:$E,5,0)</f>
        <v>E-1168</v>
      </c>
    </row>
    <row r="4147" spans="1:9" x14ac:dyDescent="0.35">
      <c r="A4147" t="s">
        <v>1257</v>
      </c>
      <c r="B4147" t="s">
        <v>93</v>
      </c>
      <c r="C4147" t="s">
        <v>356</v>
      </c>
      <c r="D4147" t="s">
        <v>1268</v>
      </c>
      <c r="E4147" t="s">
        <v>29</v>
      </c>
      <c r="F4147">
        <v>15005</v>
      </c>
      <c r="G4147">
        <v>6768</v>
      </c>
      <c r="H4147">
        <v>0.45104965011662779</v>
      </c>
      <c r="I4147" t="str">
        <f>VLOOKUP($B4147&amp;$E4147,'Employee List'!$A:$E,5,0)</f>
        <v>E-1168</v>
      </c>
    </row>
    <row r="4148" spans="1:9" x14ac:dyDescent="0.35">
      <c r="A4148" t="s">
        <v>1257</v>
      </c>
      <c r="B4148" t="s">
        <v>93</v>
      </c>
      <c r="C4148" t="s">
        <v>356</v>
      </c>
      <c r="D4148" t="s">
        <v>1268</v>
      </c>
      <c r="E4148" t="s">
        <v>30</v>
      </c>
      <c r="F4148">
        <v>10589</v>
      </c>
      <c r="G4148">
        <v>3497</v>
      </c>
      <c r="H4148">
        <v>0.33024837095098686</v>
      </c>
      <c r="I4148" t="str">
        <f>VLOOKUP($B4148&amp;$E4148,'Employee List'!$A:$E,5,0)</f>
        <v>E-1168</v>
      </c>
    </row>
    <row r="4149" spans="1:9" x14ac:dyDescent="0.35">
      <c r="A4149" t="s">
        <v>1257</v>
      </c>
      <c r="B4149" t="s">
        <v>93</v>
      </c>
      <c r="C4149" t="s">
        <v>356</v>
      </c>
      <c r="D4149" t="s">
        <v>1268</v>
      </c>
      <c r="E4149" t="s">
        <v>31</v>
      </c>
      <c r="F4149">
        <v>11444</v>
      </c>
      <c r="G4149">
        <v>10733</v>
      </c>
      <c r="H4149">
        <v>0.93787137364557849</v>
      </c>
      <c r="I4149" t="str">
        <f>VLOOKUP($B4149&amp;$E4149,'Employee List'!$A:$E,5,0)</f>
        <v>E-1168</v>
      </c>
    </row>
    <row r="4150" spans="1:9" x14ac:dyDescent="0.35">
      <c r="A4150" t="s">
        <v>1257</v>
      </c>
      <c r="B4150" t="s">
        <v>93</v>
      </c>
      <c r="C4150" t="s">
        <v>356</v>
      </c>
      <c r="D4150" t="s">
        <v>1269</v>
      </c>
      <c r="E4150" t="s">
        <v>29</v>
      </c>
      <c r="F4150">
        <v>1142</v>
      </c>
      <c r="G4150">
        <v>5372</v>
      </c>
      <c r="H4150">
        <v>4.7040280210157617</v>
      </c>
      <c r="I4150" t="str">
        <f>VLOOKUP($B4150&amp;$E4150,'Employee List'!$A:$E,5,0)</f>
        <v>E-1168</v>
      </c>
    </row>
    <row r="4151" spans="1:9" x14ac:dyDescent="0.35">
      <c r="A4151" t="s">
        <v>1257</v>
      </c>
      <c r="B4151" t="s">
        <v>93</v>
      </c>
      <c r="C4151" t="s">
        <v>356</v>
      </c>
      <c r="D4151" t="s">
        <v>1269</v>
      </c>
      <c r="E4151" t="s">
        <v>30</v>
      </c>
      <c r="F4151">
        <v>1792</v>
      </c>
      <c r="G4151">
        <v>2718</v>
      </c>
      <c r="H4151">
        <v>1.5167410714285714</v>
      </c>
      <c r="I4151" t="str">
        <f>VLOOKUP($B4151&amp;$E4151,'Employee List'!$A:$E,5,0)</f>
        <v>E-1168</v>
      </c>
    </row>
    <row r="4152" spans="1:9" x14ac:dyDescent="0.35">
      <c r="A4152" t="s">
        <v>1257</v>
      </c>
      <c r="B4152" t="s">
        <v>93</v>
      </c>
      <c r="C4152" t="s">
        <v>356</v>
      </c>
      <c r="D4152" t="s">
        <v>1269</v>
      </c>
      <c r="E4152" t="s">
        <v>31</v>
      </c>
      <c r="F4152">
        <v>1506</v>
      </c>
      <c r="G4152">
        <v>5121</v>
      </c>
      <c r="H4152">
        <v>3.4003984063745021</v>
      </c>
      <c r="I4152" t="str">
        <f>VLOOKUP($B4152&amp;$E4152,'Employee List'!$A:$E,5,0)</f>
        <v>E-1168</v>
      </c>
    </row>
    <row r="4153" spans="1:9" x14ac:dyDescent="0.35">
      <c r="A4153" t="s">
        <v>1257</v>
      </c>
      <c r="B4153" t="s">
        <v>93</v>
      </c>
      <c r="C4153" t="s">
        <v>356</v>
      </c>
      <c r="D4153" t="s">
        <v>1270</v>
      </c>
      <c r="E4153" t="s">
        <v>29</v>
      </c>
      <c r="F4153">
        <v>4300</v>
      </c>
      <c r="G4153">
        <v>4060</v>
      </c>
      <c r="H4153">
        <v>0.94418604651162785</v>
      </c>
      <c r="I4153" t="str">
        <f>VLOOKUP($B4153&amp;$E4153,'Employee List'!$A:$E,5,0)</f>
        <v>E-1168</v>
      </c>
    </row>
    <row r="4154" spans="1:9" x14ac:dyDescent="0.35">
      <c r="A4154" t="s">
        <v>1257</v>
      </c>
      <c r="B4154" t="s">
        <v>93</v>
      </c>
      <c r="C4154" t="s">
        <v>356</v>
      </c>
      <c r="D4154" t="s">
        <v>1270</v>
      </c>
      <c r="E4154" t="s">
        <v>30</v>
      </c>
      <c r="F4154">
        <v>4239</v>
      </c>
      <c r="G4154">
        <v>6594</v>
      </c>
      <c r="H4154">
        <v>1.5555555555555556</v>
      </c>
      <c r="I4154" t="str">
        <f>VLOOKUP($B4154&amp;$E4154,'Employee List'!$A:$E,5,0)</f>
        <v>E-1168</v>
      </c>
    </row>
    <row r="4155" spans="1:9" x14ac:dyDescent="0.35">
      <c r="A4155" t="s">
        <v>1257</v>
      </c>
      <c r="B4155" t="s">
        <v>93</v>
      </c>
      <c r="C4155" t="s">
        <v>356</v>
      </c>
      <c r="D4155" t="s">
        <v>1270</v>
      </c>
      <c r="E4155" t="s">
        <v>31</v>
      </c>
      <c r="F4155">
        <v>4488</v>
      </c>
      <c r="G4155">
        <v>5537</v>
      </c>
      <c r="H4155">
        <v>1.2337344028520498</v>
      </c>
      <c r="I4155" t="str">
        <f>VLOOKUP($B4155&amp;$E4155,'Employee List'!$A:$E,5,0)</f>
        <v>E-1168</v>
      </c>
    </row>
    <row r="4156" spans="1:9" x14ac:dyDescent="0.35">
      <c r="A4156" t="s">
        <v>1257</v>
      </c>
      <c r="B4156" t="s">
        <v>93</v>
      </c>
      <c r="C4156" t="s">
        <v>356</v>
      </c>
      <c r="D4156" t="s">
        <v>1271</v>
      </c>
      <c r="E4156" t="s">
        <v>29</v>
      </c>
      <c r="F4156">
        <v>6986</v>
      </c>
      <c r="G4156">
        <v>9792</v>
      </c>
      <c r="H4156">
        <v>1.4016604637847123</v>
      </c>
      <c r="I4156" t="str">
        <f>VLOOKUP($B4156&amp;$E4156,'Employee List'!$A:$E,5,0)</f>
        <v>E-1168</v>
      </c>
    </row>
    <row r="4157" spans="1:9" x14ac:dyDescent="0.35">
      <c r="A4157" t="s">
        <v>1257</v>
      </c>
      <c r="B4157" t="s">
        <v>93</v>
      </c>
      <c r="C4157" t="s">
        <v>356</v>
      </c>
      <c r="D4157" t="s">
        <v>1271</v>
      </c>
      <c r="E4157" t="s">
        <v>30</v>
      </c>
      <c r="F4157">
        <v>7497</v>
      </c>
      <c r="G4157">
        <v>6335</v>
      </c>
      <c r="H4157">
        <v>0.84500466853408029</v>
      </c>
      <c r="I4157" t="str">
        <f>VLOOKUP($B4157&amp;$E4157,'Employee List'!$A:$E,5,0)</f>
        <v>E-1168</v>
      </c>
    </row>
    <row r="4158" spans="1:9" x14ac:dyDescent="0.35">
      <c r="A4158" t="s">
        <v>1257</v>
      </c>
      <c r="B4158" t="s">
        <v>93</v>
      </c>
      <c r="C4158" t="s">
        <v>356</v>
      </c>
      <c r="D4158" t="s">
        <v>1271</v>
      </c>
      <c r="E4158" t="s">
        <v>31</v>
      </c>
      <c r="F4158">
        <v>7794</v>
      </c>
      <c r="G4158">
        <v>11885</v>
      </c>
      <c r="H4158">
        <v>1.5248909417500642</v>
      </c>
      <c r="I4158" t="str">
        <f>VLOOKUP($B4158&amp;$E4158,'Employee List'!$A:$E,5,0)</f>
        <v>E-1168</v>
      </c>
    </row>
    <row r="4159" spans="1:9" x14ac:dyDescent="0.35">
      <c r="A4159" t="s">
        <v>1257</v>
      </c>
      <c r="B4159" t="s">
        <v>93</v>
      </c>
      <c r="C4159" t="s">
        <v>356</v>
      </c>
      <c r="D4159" t="s">
        <v>1258</v>
      </c>
      <c r="E4159" t="s">
        <v>29</v>
      </c>
      <c r="F4159">
        <v>80993</v>
      </c>
      <c r="G4159">
        <v>73188</v>
      </c>
      <c r="H4159">
        <v>0.90363364735224028</v>
      </c>
      <c r="I4159" t="str">
        <f>VLOOKUP($B4159&amp;$E4159,'Employee List'!$A:$E,5,0)</f>
        <v>E-1168</v>
      </c>
    </row>
    <row r="4160" spans="1:9" x14ac:dyDescent="0.35">
      <c r="A4160" t="s">
        <v>1257</v>
      </c>
      <c r="B4160" t="s">
        <v>93</v>
      </c>
      <c r="C4160" t="s">
        <v>356</v>
      </c>
      <c r="D4160" t="s">
        <v>1258</v>
      </c>
      <c r="E4160" t="s">
        <v>30</v>
      </c>
      <c r="F4160">
        <v>80020</v>
      </c>
      <c r="G4160">
        <v>57183</v>
      </c>
      <c r="H4160">
        <v>0.714608847788053</v>
      </c>
      <c r="I4160" t="str">
        <f>VLOOKUP($B4160&amp;$E4160,'Employee List'!$A:$E,5,0)</f>
        <v>E-1168</v>
      </c>
    </row>
    <row r="4161" spans="1:9" x14ac:dyDescent="0.35">
      <c r="A4161" t="s">
        <v>1257</v>
      </c>
      <c r="B4161" t="s">
        <v>93</v>
      </c>
      <c r="C4161" t="s">
        <v>356</v>
      </c>
      <c r="D4161" t="s">
        <v>1258</v>
      </c>
      <c r="E4161" t="s">
        <v>31</v>
      </c>
      <c r="F4161">
        <v>75276</v>
      </c>
      <c r="G4161">
        <v>51414</v>
      </c>
      <c r="H4161">
        <v>0.68300653594771243</v>
      </c>
      <c r="I4161" t="str">
        <f>VLOOKUP($B4161&amp;$E4161,'Employee List'!$A:$E,5,0)</f>
        <v>E-1168</v>
      </c>
    </row>
    <row r="4162" spans="1:9" x14ac:dyDescent="0.35">
      <c r="A4162" t="s">
        <v>1257</v>
      </c>
      <c r="B4162" t="s">
        <v>93</v>
      </c>
      <c r="C4162" t="s">
        <v>356</v>
      </c>
      <c r="D4162" t="s">
        <v>1272</v>
      </c>
      <c r="E4162" t="s">
        <v>29</v>
      </c>
      <c r="F4162">
        <v>9661</v>
      </c>
      <c r="G4162">
        <v>5052</v>
      </c>
      <c r="H4162">
        <v>0.52292723320567225</v>
      </c>
      <c r="I4162" t="str">
        <f>VLOOKUP($B4162&amp;$E4162,'Employee List'!$A:$E,5,0)</f>
        <v>E-1168</v>
      </c>
    </row>
    <row r="4163" spans="1:9" x14ac:dyDescent="0.35">
      <c r="A4163" t="s">
        <v>1257</v>
      </c>
      <c r="B4163" t="s">
        <v>93</v>
      </c>
      <c r="C4163" t="s">
        <v>356</v>
      </c>
      <c r="D4163" t="s">
        <v>1272</v>
      </c>
      <c r="E4163" t="s">
        <v>30</v>
      </c>
      <c r="F4163">
        <v>8645</v>
      </c>
      <c r="G4163">
        <v>8133</v>
      </c>
      <c r="H4163">
        <v>0.94077501445922496</v>
      </c>
      <c r="I4163" t="str">
        <f>VLOOKUP($B4163&amp;$E4163,'Employee List'!$A:$E,5,0)</f>
        <v>E-1168</v>
      </c>
    </row>
    <row r="4164" spans="1:9" x14ac:dyDescent="0.35">
      <c r="A4164" t="s">
        <v>1257</v>
      </c>
      <c r="B4164" t="s">
        <v>93</v>
      </c>
      <c r="C4164" t="s">
        <v>356</v>
      </c>
      <c r="D4164" t="s">
        <v>1272</v>
      </c>
      <c r="E4164" t="s">
        <v>31</v>
      </c>
      <c r="F4164">
        <v>9712</v>
      </c>
      <c r="G4164">
        <v>5625</v>
      </c>
      <c r="H4164">
        <v>0.57918039538714994</v>
      </c>
      <c r="I4164" t="str">
        <f>VLOOKUP($B4164&amp;$E4164,'Employee List'!$A:$E,5,0)</f>
        <v>E-1168</v>
      </c>
    </row>
    <row r="4165" spans="1:9" x14ac:dyDescent="0.35">
      <c r="A4165" t="s">
        <v>1257</v>
      </c>
      <c r="B4165" t="s">
        <v>93</v>
      </c>
      <c r="C4165" t="s">
        <v>356</v>
      </c>
      <c r="D4165" t="s">
        <v>1259</v>
      </c>
      <c r="E4165" t="s">
        <v>29</v>
      </c>
      <c r="F4165">
        <v>11807</v>
      </c>
      <c r="G4165">
        <v>9367</v>
      </c>
      <c r="H4165">
        <v>0.79334293215888885</v>
      </c>
      <c r="I4165" t="str">
        <f>VLOOKUP($B4165&amp;$E4165,'Employee List'!$A:$E,5,0)</f>
        <v>E-1168</v>
      </c>
    </row>
    <row r="4166" spans="1:9" x14ac:dyDescent="0.35">
      <c r="A4166" t="s">
        <v>1257</v>
      </c>
      <c r="B4166" t="s">
        <v>93</v>
      </c>
      <c r="C4166" t="s">
        <v>356</v>
      </c>
      <c r="D4166" t="s">
        <v>1259</v>
      </c>
      <c r="E4166" t="s">
        <v>30</v>
      </c>
      <c r="F4166">
        <v>11808</v>
      </c>
      <c r="G4166">
        <v>9175</v>
      </c>
      <c r="H4166">
        <v>0.7770155826558266</v>
      </c>
      <c r="I4166" t="str">
        <f>VLOOKUP($B4166&amp;$E4166,'Employee List'!$A:$E,5,0)</f>
        <v>E-1168</v>
      </c>
    </row>
    <row r="4167" spans="1:9" x14ac:dyDescent="0.35">
      <c r="A4167" t="s">
        <v>1257</v>
      </c>
      <c r="B4167" t="s">
        <v>93</v>
      </c>
      <c r="C4167" t="s">
        <v>356</v>
      </c>
      <c r="D4167" t="s">
        <v>1259</v>
      </c>
      <c r="E4167" t="s">
        <v>31</v>
      </c>
      <c r="F4167">
        <v>11024</v>
      </c>
      <c r="G4167">
        <v>7722</v>
      </c>
      <c r="H4167">
        <v>0.70047169811320753</v>
      </c>
      <c r="I4167" t="str">
        <f>VLOOKUP($B4167&amp;$E4167,'Employee List'!$A:$E,5,0)</f>
        <v>E-1168</v>
      </c>
    </row>
    <row r="4168" spans="1:9" x14ac:dyDescent="0.35">
      <c r="A4168" t="s">
        <v>1257</v>
      </c>
      <c r="B4168" t="s">
        <v>93</v>
      </c>
      <c r="C4168" t="s">
        <v>356</v>
      </c>
      <c r="D4168" t="s">
        <v>1273</v>
      </c>
      <c r="E4168" t="s">
        <v>29</v>
      </c>
      <c r="F4168">
        <v>6716</v>
      </c>
      <c r="G4168">
        <v>6922</v>
      </c>
      <c r="H4168">
        <v>1.0306730196545564</v>
      </c>
      <c r="I4168" t="str">
        <f>VLOOKUP($B4168&amp;$E4168,'Employee List'!$A:$E,5,0)</f>
        <v>E-1168</v>
      </c>
    </row>
    <row r="4169" spans="1:9" x14ac:dyDescent="0.35">
      <c r="A4169" t="s">
        <v>1257</v>
      </c>
      <c r="B4169" t="s">
        <v>93</v>
      </c>
      <c r="C4169" t="s">
        <v>356</v>
      </c>
      <c r="D4169" t="s">
        <v>1273</v>
      </c>
      <c r="E4169" t="s">
        <v>30</v>
      </c>
      <c r="F4169">
        <v>6565</v>
      </c>
      <c r="G4169">
        <v>5319</v>
      </c>
      <c r="H4169">
        <v>0.81020563594821016</v>
      </c>
      <c r="I4169" t="str">
        <f>VLOOKUP($B4169&amp;$E4169,'Employee List'!$A:$E,5,0)</f>
        <v>E-1168</v>
      </c>
    </row>
    <row r="4170" spans="1:9" x14ac:dyDescent="0.35">
      <c r="A4170" t="s">
        <v>1257</v>
      </c>
      <c r="B4170" t="s">
        <v>93</v>
      </c>
      <c r="C4170" t="s">
        <v>356</v>
      </c>
      <c r="D4170" t="s">
        <v>1273</v>
      </c>
      <c r="E4170" t="s">
        <v>31</v>
      </c>
      <c r="F4170">
        <v>7460</v>
      </c>
      <c r="G4170">
        <v>6265</v>
      </c>
      <c r="H4170">
        <v>0.83981233243967823</v>
      </c>
      <c r="I4170" t="str">
        <f>VLOOKUP($B4170&amp;$E4170,'Employee List'!$A:$E,5,0)</f>
        <v>E-1168</v>
      </c>
    </row>
    <row r="4171" spans="1:9" x14ac:dyDescent="0.35">
      <c r="A4171" t="s">
        <v>1257</v>
      </c>
      <c r="B4171" t="s">
        <v>93</v>
      </c>
      <c r="C4171" t="s">
        <v>356</v>
      </c>
      <c r="D4171" t="s">
        <v>1275</v>
      </c>
      <c r="E4171" t="s">
        <v>29</v>
      </c>
      <c r="F4171">
        <v>5109</v>
      </c>
      <c r="G4171">
        <v>3587</v>
      </c>
      <c r="H4171">
        <v>0.70209434331571741</v>
      </c>
      <c r="I4171" t="str">
        <f>VLOOKUP($B4171&amp;$E4171,'Employee List'!$A:$E,5,0)</f>
        <v>E-1168</v>
      </c>
    </row>
    <row r="4172" spans="1:9" x14ac:dyDescent="0.35">
      <c r="A4172" t="s">
        <v>1257</v>
      </c>
      <c r="B4172" t="s">
        <v>93</v>
      </c>
      <c r="C4172" t="s">
        <v>356</v>
      </c>
      <c r="D4172" t="s">
        <v>1275</v>
      </c>
      <c r="E4172" t="s">
        <v>30</v>
      </c>
      <c r="F4172">
        <v>6930</v>
      </c>
      <c r="G4172">
        <v>3262</v>
      </c>
      <c r="H4172">
        <v>0.47070707070707068</v>
      </c>
      <c r="I4172" t="str">
        <f>VLOOKUP($B4172&amp;$E4172,'Employee List'!$A:$E,5,0)</f>
        <v>E-1168</v>
      </c>
    </row>
    <row r="4173" spans="1:9" x14ac:dyDescent="0.35">
      <c r="A4173" t="s">
        <v>1257</v>
      </c>
      <c r="B4173" t="s">
        <v>93</v>
      </c>
      <c r="C4173" t="s">
        <v>356</v>
      </c>
      <c r="D4173" t="s">
        <v>1275</v>
      </c>
      <c r="E4173" t="s">
        <v>31</v>
      </c>
      <c r="F4173">
        <v>5218</v>
      </c>
      <c r="G4173">
        <v>6691</v>
      </c>
      <c r="H4173">
        <v>1.282292065925642</v>
      </c>
      <c r="I4173" t="str">
        <f>VLOOKUP($B4173&amp;$E4173,'Employee List'!$A:$E,5,0)</f>
        <v>E-1168</v>
      </c>
    </row>
    <row r="4174" spans="1:9" x14ac:dyDescent="0.35">
      <c r="A4174" t="s">
        <v>1257</v>
      </c>
      <c r="B4174" t="s">
        <v>93</v>
      </c>
      <c r="C4174" t="s">
        <v>356</v>
      </c>
      <c r="D4174" t="s">
        <v>1276</v>
      </c>
      <c r="E4174" t="s">
        <v>29</v>
      </c>
      <c r="F4174">
        <v>4212</v>
      </c>
      <c r="G4174">
        <v>5504</v>
      </c>
      <c r="H4174">
        <v>1.3067426400759734</v>
      </c>
      <c r="I4174" t="str">
        <f>VLOOKUP($B4174&amp;$E4174,'Employee List'!$A:$E,5,0)</f>
        <v>E-1168</v>
      </c>
    </row>
    <row r="4175" spans="1:9" x14ac:dyDescent="0.35">
      <c r="A4175" t="s">
        <v>1257</v>
      </c>
      <c r="B4175" t="s">
        <v>93</v>
      </c>
      <c r="C4175" t="s">
        <v>356</v>
      </c>
      <c r="D4175" t="s">
        <v>1276</v>
      </c>
      <c r="E4175" t="s">
        <v>30</v>
      </c>
      <c r="F4175">
        <v>2665</v>
      </c>
      <c r="G4175">
        <v>3828</v>
      </c>
      <c r="H4175">
        <v>1.4363977485928705</v>
      </c>
      <c r="I4175" t="str">
        <f>VLOOKUP($B4175&amp;$E4175,'Employee List'!$A:$E,5,0)</f>
        <v>E-1168</v>
      </c>
    </row>
    <row r="4176" spans="1:9" x14ac:dyDescent="0.35">
      <c r="A4176" t="s">
        <v>1257</v>
      </c>
      <c r="B4176" t="s">
        <v>93</v>
      </c>
      <c r="C4176" t="s">
        <v>356</v>
      </c>
      <c r="D4176" t="s">
        <v>1276</v>
      </c>
      <c r="E4176" t="s">
        <v>31</v>
      </c>
      <c r="F4176">
        <v>2375</v>
      </c>
      <c r="G4176">
        <v>4654</v>
      </c>
      <c r="H4176">
        <v>1.9595789473684211</v>
      </c>
      <c r="I4176" t="str">
        <f>VLOOKUP($B4176&amp;$E4176,'Employee List'!$A:$E,5,0)</f>
        <v>E-1168</v>
      </c>
    </row>
    <row r="4177" spans="1:9" x14ac:dyDescent="0.35">
      <c r="A4177" t="s">
        <v>1257</v>
      </c>
      <c r="B4177" t="s">
        <v>93</v>
      </c>
      <c r="C4177" t="s">
        <v>356</v>
      </c>
      <c r="D4177" t="s">
        <v>1277</v>
      </c>
      <c r="E4177" t="s">
        <v>29</v>
      </c>
      <c r="F4177">
        <v>6597</v>
      </c>
      <c r="G4177">
        <v>4004</v>
      </c>
      <c r="H4177">
        <v>0.60694254964377747</v>
      </c>
      <c r="I4177" t="str">
        <f>VLOOKUP($B4177&amp;$E4177,'Employee List'!$A:$E,5,0)</f>
        <v>E-1168</v>
      </c>
    </row>
    <row r="4178" spans="1:9" x14ac:dyDescent="0.35">
      <c r="A4178" t="s">
        <v>1257</v>
      </c>
      <c r="B4178" t="s">
        <v>93</v>
      </c>
      <c r="C4178" t="s">
        <v>356</v>
      </c>
      <c r="D4178" t="s">
        <v>1277</v>
      </c>
      <c r="E4178" t="s">
        <v>30</v>
      </c>
      <c r="F4178">
        <v>6644</v>
      </c>
      <c r="G4178">
        <v>3756</v>
      </c>
      <c r="H4178">
        <v>0.56532209512341958</v>
      </c>
      <c r="I4178" t="str">
        <f>VLOOKUP($B4178&amp;$E4178,'Employee List'!$A:$E,5,0)</f>
        <v>E-1168</v>
      </c>
    </row>
    <row r="4179" spans="1:9" x14ac:dyDescent="0.35">
      <c r="A4179" t="s">
        <v>1257</v>
      </c>
      <c r="B4179" t="s">
        <v>93</v>
      </c>
      <c r="C4179" t="s">
        <v>356</v>
      </c>
      <c r="D4179" t="s">
        <v>1277</v>
      </c>
      <c r="E4179" t="s">
        <v>31</v>
      </c>
      <c r="F4179">
        <v>8127</v>
      </c>
      <c r="G4179">
        <v>4503</v>
      </c>
      <c r="H4179">
        <v>0.55407899593946108</v>
      </c>
      <c r="I4179" t="str">
        <f>VLOOKUP($B4179&amp;$E4179,'Employee List'!$A:$E,5,0)</f>
        <v>E-1168</v>
      </c>
    </row>
    <row r="4180" spans="1:9" x14ac:dyDescent="0.35">
      <c r="A4180" t="s">
        <v>1257</v>
      </c>
      <c r="B4180" t="s">
        <v>93</v>
      </c>
      <c r="C4180" t="s">
        <v>356</v>
      </c>
      <c r="D4180" t="s">
        <v>1278</v>
      </c>
      <c r="E4180" t="s">
        <v>29</v>
      </c>
      <c r="F4180">
        <v>5318</v>
      </c>
      <c r="G4180">
        <v>5095</v>
      </c>
      <c r="H4180">
        <v>0.95806694245957125</v>
      </c>
      <c r="I4180" t="str">
        <f>VLOOKUP($B4180&amp;$E4180,'Employee List'!$A:$E,5,0)</f>
        <v>E-1168</v>
      </c>
    </row>
    <row r="4181" spans="1:9" x14ac:dyDescent="0.35">
      <c r="A4181" t="s">
        <v>1257</v>
      </c>
      <c r="B4181" t="s">
        <v>93</v>
      </c>
      <c r="C4181" t="s">
        <v>356</v>
      </c>
      <c r="D4181" t="s">
        <v>1278</v>
      </c>
      <c r="E4181" t="s">
        <v>30</v>
      </c>
      <c r="F4181">
        <v>5178</v>
      </c>
      <c r="G4181">
        <v>4594</v>
      </c>
      <c r="H4181">
        <v>0.88721514098107379</v>
      </c>
      <c r="I4181" t="str">
        <f>VLOOKUP($B4181&amp;$E4181,'Employee List'!$A:$E,5,0)</f>
        <v>E-1168</v>
      </c>
    </row>
    <row r="4182" spans="1:9" x14ac:dyDescent="0.35">
      <c r="A4182" t="s">
        <v>1257</v>
      </c>
      <c r="B4182" t="s">
        <v>93</v>
      </c>
      <c r="C4182" t="s">
        <v>356</v>
      </c>
      <c r="D4182" t="s">
        <v>1278</v>
      </c>
      <c r="E4182" t="s">
        <v>31</v>
      </c>
      <c r="F4182">
        <v>4100</v>
      </c>
      <c r="G4182">
        <v>2409</v>
      </c>
      <c r="H4182">
        <v>0.58756097560975606</v>
      </c>
      <c r="I4182" t="str">
        <f>VLOOKUP($B4182&amp;$E4182,'Employee List'!$A:$E,5,0)</f>
        <v>E-1168</v>
      </c>
    </row>
    <row r="4183" spans="1:9" x14ac:dyDescent="0.35">
      <c r="A4183" t="s">
        <v>1257</v>
      </c>
      <c r="B4183" t="s">
        <v>93</v>
      </c>
      <c r="C4183" t="s">
        <v>356</v>
      </c>
      <c r="D4183" t="s">
        <v>1279</v>
      </c>
      <c r="E4183" t="s">
        <v>29</v>
      </c>
      <c r="F4183">
        <v>2493</v>
      </c>
      <c r="G4183">
        <v>1113</v>
      </c>
      <c r="H4183">
        <v>0.44645006016847172</v>
      </c>
      <c r="I4183" t="str">
        <f>VLOOKUP($B4183&amp;$E4183,'Employee List'!$A:$E,5,0)</f>
        <v>E-1168</v>
      </c>
    </row>
    <row r="4184" spans="1:9" x14ac:dyDescent="0.35">
      <c r="A4184" t="s">
        <v>1257</v>
      </c>
      <c r="B4184" t="s">
        <v>93</v>
      </c>
      <c r="C4184" t="s">
        <v>356</v>
      </c>
      <c r="D4184" t="s">
        <v>1279</v>
      </c>
      <c r="E4184" t="s">
        <v>30</v>
      </c>
      <c r="F4184">
        <v>5380</v>
      </c>
      <c r="G4184">
        <v>4154</v>
      </c>
      <c r="H4184">
        <v>0.7721189591078067</v>
      </c>
      <c r="I4184" t="str">
        <f>VLOOKUP($B4184&amp;$E4184,'Employee List'!$A:$E,5,0)</f>
        <v>E-1168</v>
      </c>
    </row>
    <row r="4185" spans="1:9" x14ac:dyDescent="0.35">
      <c r="A4185" t="s">
        <v>1257</v>
      </c>
      <c r="B4185" t="s">
        <v>93</v>
      </c>
      <c r="C4185" t="s">
        <v>356</v>
      </c>
      <c r="D4185" t="s">
        <v>1279</v>
      </c>
      <c r="E4185" t="s">
        <v>31</v>
      </c>
      <c r="F4185">
        <v>3248</v>
      </c>
      <c r="G4185">
        <v>2502</v>
      </c>
      <c r="H4185">
        <v>0.77032019704433496</v>
      </c>
      <c r="I4185" t="str">
        <f>VLOOKUP($B4185&amp;$E4185,'Employee List'!$A:$E,5,0)</f>
        <v>E-1168</v>
      </c>
    </row>
    <row r="4186" spans="1:9" x14ac:dyDescent="0.35">
      <c r="A4186" t="s">
        <v>1257</v>
      </c>
      <c r="B4186" t="s">
        <v>93</v>
      </c>
      <c r="C4186" t="s">
        <v>356</v>
      </c>
      <c r="D4186" t="s">
        <v>1280</v>
      </c>
      <c r="E4186" t="s">
        <v>29</v>
      </c>
      <c r="F4186">
        <v>4450</v>
      </c>
      <c r="G4186">
        <v>4122</v>
      </c>
      <c r="H4186">
        <v>0.92629213483146067</v>
      </c>
      <c r="I4186" t="str">
        <f>VLOOKUP($B4186&amp;$E4186,'Employee List'!$A:$E,5,0)</f>
        <v>E-1168</v>
      </c>
    </row>
    <row r="4187" spans="1:9" x14ac:dyDescent="0.35">
      <c r="A4187" t="s">
        <v>1257</v>
      </c>
      <c r="B4187" t="s">
        <v>93</v>
      </c>
      <c r="C4187" t="s">
        <v>356</v>
      </c>
      <c r="D4187" t="s">
        <v>1280</v>
      </c>
      <c r="E4187" t="s">
        <v>30</v>
      </c>
      <c r="F4187">
        <v>2671</v>
      </c>
      <c r="G4187">
        <v>2732</v>
      </c>
      <c r="H4187">
        <v>1.0228378884312992</v>
      </c>
      <c r="I4187" t="str">
        <f>VLOOKUP($B4187&amp;$E4187,'Employee List'!$A:$E,5,0)</f>
        <v>E-1168</v>
      </c>
    </row>
    <row r="4188" spans="1:9" x14ac:dyDescent="0.35">
      <c r="A4188" t="s">
        <v>1257</v>
      </c>
      <c r="B4188" t="s">
        <v>93</v>
      </c>
      <c r="C4188" t="s">
        <v>356</v>
      </c>
      <c r="D4188" t="s">
        <v>1280</v>
      </c>
      <c r="E4188" t="s">
        <v>31</v>
      </c>
      <c r="F4188">
        <v>4288</v>
      </c>
      <c r="G4188">
        <v>5550</v>
      </c>
      <c r="H4188">
        <v>1.2943097014925373</v>
      </c>
      <c r="I4188" t="str">
        <f>VLOOKUP($B4188&amp;$E4188,'Employee List'!$A:$E,5,0)</f>
        <v>E-1168</v>
      </c>
    </row>
    <row r="4189" spans="1:9" x14ac:dyDescent="0.35">
      <c r="A4189" t="s">
        <v>1257</v>
      </c>
      <c r="B4189" t="s">
        <v>93</v>
      </c>
      <c r="C4189" t="s">
        <v>356</v>
      </c>
      <c r="D4189" t="s">
        <v>1262</v>
      </c>
      <c r="E4189" t="s">
        <v>29</v>
      </c>
      <c r="F4189">
        <v>17900</v>
      </c>
      <c r="G4189">
        <v>21706</v>
      </c>
      <c r="H4189">
        <v>1.2126256983240224</v>
      </c>
      <c r="I4189" t="str">
        <f>VLOOKUP($B4189&amp;$E4189,'Employee List'!$A:$E,5,0)</f>
        <v>E-1168</v>
      </c>
    </row>
    <row r="4190" spans="1:9" x14ac:dyDescent="0.35">
      <c r="A4190" t="s">
        <v>1257</v>
      </c>
      <c r="B4190" t="s">
        <v>93</v>
      </c>
      <c r="C4190" t="s">
        <v>356</v>
      </c>
      <c r="D4190" t="s">
        <v>1262</v>
      </c>
      <c r="E4190" t="s">
        <v>30</v>
      </c>
      <c r="F4190">
        <v>19643</v>
      </c>
      <c r="G4190">
        <v>16996</v>
      </c>
      <c r="H4190">
        <v>0.86524461640278982</v>
      </c>
      <c r="I4190" t="str">
        <f>VLOOKUP($B4190&amp;$E4190,'Employee List'!$A:$E,5,0)</f>
        <v>E-1168</v>
      </c>
    </row>
    <row r="4191" spans="1:9" x14ac:dyDescent="0.35">
      <c r="A4191" t="s">
        <v>1257</v>
      </c>
      <c r="B4191" t="s">
        <v>93</v>
      </c>
      <c r="C4191" t="s">
        <v>356</v>
      </c>
      <c r="D4191" t="s">
        <v>1262</v>
      </c>
      <c r="E4191" t="s">
        <v>31</v>
      </c>
      <c r="F4191">
        <v>17980</v>
      </c>
      <c r="G4191">
        <v>17393</v>
      </c>
      <c r="H4191">
        <v>0.96735261401557282</v>
      </c>
      <c r="I4191" t="str">
        <f>VLOOKUP($B4191&amp;$E4191,'Employee List'!$A:$E,5,0)</f>
        <v>E-1168</v>
      </c>
    </row>
    <row r="4192" spans="1:9" x14ac:dyDescent="0.35">
      <c r="A4192" t="s">
        <v>1257</v>
      </c>
      <c r="B4192" t="s">
        <v>93</v>
      </c>
      <c r="C4192" t="s">
        <v>356</v>
      </c>
      <c r="D4192" t="s">
        <v>1282</v>
      </c>
      <c r="E4192" t="s">
        <v>29</v>
      </c>
      <c r="F4192">
        <v>2690</v>
      </c>
      <c r="G4192">
        <v>5005</v>
      </c>
      <c r="H4192">
        <v>1.8605947955390334</v>
      </c>
      <c r="I4192" t="str">
        <f>VLOOKUP($B4192&amp;$E4192,'Employee List'!$A:$E,5,0)</f>
        <v>E-1168</v>
      </c>
    </row>
    <row r="4193" spans="1:9" x14ac:dyDescent="0.35">
      <c r="A4193" t="s">
        <v>1257</v>
      </c>
      <c r="B4193" t="s">
        <v>93</v>
      </c>
      <c r="C4193" t="s">
        <v>356</v>
      </c>
      <c r="D4193" t="s">
        <v>1282</v>
      </c>
      <c r="E4193" t="s">
        <v>30</v>
      </c>
      <c r="F4193">
        <v>13573</v>
      </c>
      <c r="G4193">
        <v>1490</v>
      </c>
      <c r="H4193">
        <v>0.10977676269063583</v>
      </c>
      <c r="I4193" t="str">
        <f>VLOOKUP($B4193&amp;$E4193,'Employee List'!$A:$E,5,0)</f>
        <v>E-1168</v>
      </c>
    </row>
    <row r="4194" spans="1:9" x14ac:dyDescent="0.35">
      <c r="A4194" t="s">
        <v>1257</v>
      </c>
      <c r="B4194" t="s">
        <v>93</v>
      </c>
      <c r="C4194" t="s">
        <v>356</v>
      </c>
      <c r="D4194" t="s">
        <v>1282</v>
      </c>
      <c r="E4194" t="s">
        <v>31</v>
      </c>
      <c r="F4194">
        <v>11334</v>
      </c>
      <c r="G4194">
        <v>1917</v>
      </c>
      <c r="H4194">
        <v>0.16913710958178932</v>
      </c>
      <c r="I4194" t="str">
        <f>VLOOKUP($B4194&amp;$E4194,'Employee List'!$A:$E,5,0)</f>
        <v>E-1168</v>
      </c>
    </row>
    <row r="4195" spans="1:9" x14ac:dyDescent="0.35">
      <c r="A4195" t="s">
        <v>1257</v>
      </c>
      <c r="B4195" t="s">
        <v>93</v>
      </c>
      <c r="C4195" t="s">
        <v>356</v>
      </c>
      <c r="D4195" t="s">
        <v>1281</v>
      </c>
      <c r="E4195" t="s">
        <v>29</v>
      </c>
      <c r="F4195">
        <v>5009</v>
      </c>
      <c r="G4195">
        <v>1741</v>
      </c>
      <c r="H4195">
        <v>0.34757436614094628</v>
      </c>
      <c r="I4195" t="str">
        <f>VLOOKUP($B4195&amp;$E4195,'Employee List'!$A:$E,5,0)</f>
        <v>E-1168</v>
      </c>
    </row>
    <row r="4196" spans="1:9" x14ac:dyDescent="0.35">
      <c r="A4196" t="s">
        <v>1257</v>
      </c>
      <c r="B4196" t="s">
        <v>93</v>
      </c>
      <c r="C4196" t="s">
        <v>356</v>
      </c>
      <c r="D4196" t="s">
        <v>1281</v>
      </c>
      <c r="E4196" t="s">
        <v>30</v>
      </c>
      <c r="F4196">
        <v>1922</v>
      </c>
      <c r="G4196">
        <v>2498</v>
      </c>
      <c r="H4196">
        <v>1.299687825182102</v>
      </c>
      <c r="I4196" t="str">
        <f>VLOOKUP($B4196&amp;$E4196,'Employee List'!$A:$E,5,0)</f>
        <v>E-1168</v>
      </c>
    </row>
    <row r="4197" spans="1:9" x14ac:dyDescent="0.35">
      <c r="A4197" t="s">
        <v>1257</v>
      </c>
      <c r="B4197" t="s">
        <v>93</v>
      </c>
      <c r="C4197" t="s">
        <v>356</v>
      </c>
      <c r="D4197" t="s">
        <v>1281</v>
      </c>
      <c r="E4197" t="s">
        <v>31</v>
      </c>
      <c r="F4197">
        <v>3122</v>
      </c>
      <c r="G4197">
        <v>4666</v>
      </c>
      <c r="H4197">
        <v>1.4945547725816783</v>
      </c>
      <c r="I4197" t="str">
        <f>VLOOKUP($B4197&amp;$E4197,'Employee List'!$A:$E,5,0)</f>
        <v>E-1168</v>
      </c>
    </row>
    <row r="4198" spans="1:9" x14ac:dyDescent="0.35">
      <c r="A4198" t="s">
        <v>1257</v>
      </c>
      <c r="B4198" t="s">
        <v>94</v>
      </c>
      <c r="C4198" t="s">
        <v>357</v>
      </c>
      <c r="D4198" t="s">
        <v>1274</v>
      </c>
      <c r="E4198" t="s">
        <v>29</v>
      </c>
      <c r="F4198">
        <v>19411</v>
      </c>
      <c r="G4198">
        <v>21615</v>
      </c>
      <c r="H4198">
        <v>1.1135438668796043</v>
      </c>
      <c r="I4198" t="str">
        <f>VLOOKUP($B4198&amp;$E4198,'Employee List'!$A:$E,5,0)</f>
        <v>E-1169</v>
      </c>
    </row>
    <row r="4199" spans="1:9" x14ac:dyDescent="0.35">
      <c r="A4199" t="s">
        <v>1257</v>
      </c>
      <c r="B4199" t="s">
        <v>94</v>
      </c>
      <c r="C4199" t="s">
        <v>357</v>
      </c>
      <c r="D4199" t="s">
        <v>1274</v>
      </c>
      <c r="E4199" t="s">
        <v>30</v>
      </c>
      <c r="F4199">
        <v>19385</v>
      </c>
      <c r="G4199">
        <v>26046</v>
      </c>
      <c r="H4199">
        <v>1.3436161980913077</v>
      </c>
      <c r="I4199" t="str">
        <f>VLOOKUP($B4199&amp;$E4199,'Employee List'!$A:$E,5,0)</f>
        <v>E-1169</v>
      </c>
    </row>
    <row r="4200" spans="1:9" x14ac:dyDescent="0.35">
      <c r="A4200" t="s">
        <v>1257</v>
      </c>
      <c r="B4200" t="s">
        <v>94</v>
      </c>
      <c r="C4200" t="s">
        <v>357</v>
      </c>
      <c r="D4200" t="s">
        <v>1274</v>
      </c>
      <c r="E4200" t="s">
        <v>31</v>
      </c>
      <c r="F4200">
        <v>19172</v>
      </c>
      <c r="G4200">
        <v>21094</v>
      </c>
      <c r="H4200">
        <v>1.1002503651157938</v>
      </c>
      <c r="I4200" t="str">
        <f>VLOOKUP($B4200&amp;$E4200,'Employee List'!$A:$E,5,0)</f>
        <v>E-1169</v>
      </c>
    </row>
    <row r="4201" spans="1:9" x14ac:dyDescent="0.35">
      <c r="A4201" t="s">
        <v>1257</v>
      </c>
      <c r="B4201" t="s">
        <v>94</v>
      </c>
      <c r="C4201" t="s">
        <v>357</v>
      </c>
      <c r="D4201" t="s">
        <v>1263</v>
      </c>
      <c r="E4201" t="s">
        <v>29</v>
      </c>
      <c r="F4201">
        <v>207447</v>
      </c>
      <c r="G4201">
        <v>305268</v>
      </c>
      <c r="H4201">
        <v>1.4715469493412776</v>
      </c>
      <c r="I4201" t="str">
        <f>VLOOKUP($B4201&amp;$E4201,'Employee List'!$A:$E,5,0)</f>
        <v>E-1169</v>
      </c>
    </row>
    <row r="4202" spans="1:9" x14ac:dyDescent="0.35">
      <c r="A4202" t="s">
        <v>1257</v>
      </c>
      <c r="B4202" t="s">
        <v>94</v>
      </c>
      <c r="C4202" t="s">
        <v>357</v>
      </c>
      <c r="D4202" t="s">
        <v>1263</v>
      </c>
      <c r="E4202" t="s">
        <v>30</v>
      </c>
      <c r="F4202">
        <v>211859</v>
      </c>
      <c r="G4202">
        <v>250329</v>
      </c>
      <c r="H4202">
        <v>1.1815830339990276</v>
      </c>
      <c r="I4202" t="str">
        <f>VLOOKUP($B4202&amp;$E4202,'Employee List'!$A:$E,5,0)</f>
        <v>E-1169</v>
      </c>
    </row>
    <row r="4203" spans="1:9" x14ac:dyDescent="0.35">
      <c r="A4203" t="s">
        <v>1257</v>
      </c>
      <c r="B4203" t="s">
        <v>94</v>
      </c>
      <c r="C4203" t="s">
        <v>357</v>
      </c>
      <c r="D4203" t="s">
        <v>1263</v>
      </c>
      <c r="E4203" t="s">
        <v>31</v>
      </c>
      <c r="F4203">
        <v>216694</v>
      </c>
      <c r="G4203">
        <v>554226</v>
      </c>
      <c r="H4203">
        <v>2.5576434972818816</v>
      </c>
      <c r="I4203" t="str">
        <f>VLOOKUP($B4203&amp;$E4203,'Employee List'!$A:$E,5,0)</f>
        <v>E-1169</v>
      </c>
    </row>
    <row r="4204" spans="1:9" x14ac:dyDescent="0.35">
      <c r="A4204" t="s">
        <v>1257</v>
      </c>
      <c r="B4204" t="s">
        <v>94</v>
      </c>
      <c r="C4204" t="s">
        <v>357</v>
      </c>
      <c r="D4204" t="s">
        <v>1264</v>
      </c>
      <c r="E4204" t="s">
        <v>29</v>
      </c>
      <c r="F4204">
        <v>258078</v>
      </c>
      <c r="G4204">
        <v>7361</v>
      </c>
      <c r="H4204">
        <v>2.8522384705399143E-2</v>
      </c>
      <c r="I4204" t="str">
        <f>VLOOKUP($B4204&amp;$E4204,'Employee List'!$A:$E,5,0)</f>
        <v>E-1169</v>
      </c>
    </row>
    <row r="4205" spans="1:9" x14ac:dyDescent="0.35">
      <c r="A4205" t="s">
        <v>1257</v>
      </c>
      <c r="B4205" t="s">
        <v>94</v>
      </c>
      <c r="C4205" t="s">
        <v>357</v>
      </c>
      <c r="D4205" t="s">
        <v>1264</v>
      </c>
      <c r="E4205" t="s">
        <v>30</v>
      </c>
      <c r="F4205">
        <v>257064</v>
      </c>
      <c r="G4205">
        <v>49246</v>
      </c>
      <c r="H4205">
        <v>0.19157097065322254</v>
      </c>
      <c r="I4205" t="str">
        <f>VLOOKUP($B4205&amp;$E4205,'Employee List'!$A:$E,5,0)</f>
        <v>E-1169</v>
      </c>
    </row>
    <row r="4206" spans="1:9" x14ac:dyDescent="0.35">
      <c r="A4206" t="s">
        <v>1257</v>
      </c>
      <c r="B4206" t="s">
        <v>94</v>
      </c>
      <c r="C4206" t="s">
        <v>357</v>
      </c>
      <c r="D4206" t="s">
        <v>1264</v>
      </c>
      <c r="E4206" t="s">
        <v>31</v>
      </c>
      <c r="F4206">
        <v>254398</v>
      </c>
      <c r="G4206">
        <v>101090</v>
      </c>
      <c r="H4206">
        <v>0.39736947617512719</v>
      </c>
      <c r="I4206" t="str">
        <f>VLOOKUP($B4206&amp;$E4206,'Employee List'!$A:$E,5,0)</f>
        <v>E-1169</v>
      </c>
    </row>
    <row r="4207" spans="1:9" x14ac:dyDescent="0.35">
      <c r="A4207" t="s">
        <v>1257</v>
      </c>
      <c r="B4207" t="s">
        <v>94</v>
      </c>
      <c r="C4207" t="s">
        <v>357</v>
      </c>
      <c r="D4207" t="s">
        <v>1265</v>
      </c>
      <c r="E4207" t="s">
        <v>29</v>
      </c>
      <c r="F4207">
        <v>4697</v>
      </c>
      <c r="G4207">
        <v>2217</v>
      </c>
      <c r="H4207">
        <v>0.47200340642963595</v>
      </c>
      <c r="I4207" t="str">
        <f>VLOOKUP($B4207&amp;$E4207,'Employee List'!$A:$E,5,0)</f>
        <v>E-1169</v>
      </c>
    </row>
    <row r="4208" spans="1:9" x14ac:dyDescent="0.35">
      <c r="A4208" t="s">
        <v>1257</v>
      </c>
      <c r="B4208" t="s">
        <v>94</v>
      </c>
      <c r="C4208" t="s">
        <v>357</v>
      </c>
      <c r="D4208" t="s">
        <v>1265</v>
      </c>
      <c r="E4208" t="s">
        <v>30</v>
      </c>
      <c r="F4208">
        <v>4977</v>
      </c>
      <c r="G4208">
        <v>4366</v>
      </c>
      <c r="H4208">
        <v>0.87723528229857339</v>
      </c>
      <c r="I4208" t="str">
        <f>VLOOKUP($B4208&amp;$E4208,'Employee List'!$A:$E,5,0)</f>
        <v>E-1169</v>
      </c>
    </row>
    <row r="4209" spans="1:9" x14ac:dyDescent="0.35">
      <c r="A4209" t="s">
        <v>1257</v>
      </c>
      <c r="B4209" t="s">
        <v>94</v>
      </c>
      <c r="C4209" t="s">
        <v>357</v>
      </c>
      <c r="D4209" t="s">
        <v>1265</v>
      </c>
      <c r="E4209" t="s">
        <v>31</v>
      </c>
      <c r="F4209">
        <v>5732</v>
      </c>
      <c r="G4209">
        <v>5966</v>
      </c>
      <c r="H4209">
        <v>1.0408234473133287</v>
      </c>
      <c r="I4209" t="str">
        <f>VLOOKUP($B4209&amp;$E4209,'Employee List'!$A:$E,5,0)</f>
        <v>E-1169</v>
      </c>
    </row>
    <row r="4210" spans="1:9" x14ac:dyDescent="0.35">
      <c r="A4210" t="s">
        <v>1257</v>
      </c>
      <c r="B4210" t="s">
        <v>94</v>
      </c>
      <c r="C4210" t="s">
        <v>357</v>
      </c>
      <c r="D4210" t="s">
        <v>1260</v>
      </c>
      <c r="E4210" t="s">
        <v>29</v>
      </c>
      <c r="F4210">
        <v>78270</v>
      </c>
      <c r="G4210">
        <v>79351</v>
      </c>
      <c r="H4210">
        <v>1.0138111664750225</v>
      </c>
      <c r="I4210" t="str">
        <f>VLOOKUP($B4210&amp;$E4210,'Employee List'!$A:$E,5,0)</f>
        <v>E-1169</v>
      </c>
    </row>
    <row r="4211" spans="1:9" x14ac:dyDescent="0.35">
      <c r="A4211" t="s">
        <v>1257</v>
      </c>
      <c r="B4211" t="s">
        <v>94</v>
      </c>
      <c r="C4211" t="s">
        <v>357</v>
      </c>
      <c r="D4211" t="s">
        <v>1260</v>
      </c>
      <c r="E4211" t="s">
        <v>30</v>
      </c>
      <c r="F4211">
        <v>77286</v>
      </c>
      <c r="G4211">
        <v>82615</v>
      </c>
      <c r="H4211">
        <v>1.0689516859457082</v>
      </c>
      <c r="I4211" t="str">
        <f>VLOOKUP($B4211&amp;$E4211,'Employee List'!$A:$E,5,0)</f>
        <v>E-1169</v>
      </c>
    </row>
    <row r="4212" spans="1:9" x14ac:dyDescent="0.35">
      <c r="A4212" t="s">
        <v>1257</v>
      </c>
      <c r="B4212" t="s">
        <v>94</v>
      </c>
      <c r="C4212" t="s">
        <v>357</v>
      </c>
      <c r="D4212" t="s">
        <v>1260</v>
      </c>
      <c r="E4212" t="s">
        <v>31</v>
      </c>
      <c r="F4212">
        <v>85613</v>
      </c>
      <c r="G4212">
        <v>116347</v>
      </c>
      <c r="H4212">
        <v>1.3589875369394835</v>
      </c>
      <c r="I4212" t="str">
        <f>VLOOKUP($B4212&amp;$E4212,'Employee List'!$A:$E,5,0)</f>
        <v>E-1169</v>
      </c>
    </row>
    <row r="4213" spans="1:9" x14ac:dyDescent="0.35">
      <c r="A4213" t="s">
        <v>1257</v>
      </c>
      <c r="B4213" t="s">
        <v>94</v>
      </c>
      <c r="C4213" t="s">
        <v>357</v>
      </c>
      <c r="D4213" t="s">
        <v>1261</v>
      </c>
      <c r="E4213" t="s">
        <v>29</v>
      </c>
      <c r="F4213">
        <v>94400</v>
      </c>
      <c r="G4213">
        <v>162804</v>
      </c>
      <c r="H4213">
        <v>1.7246186440677966</v>
      </c>
      <c r="I4213" t="str">
        <f>VLOOKUP($B4213&amp;$E4213,'Employee List'!$A:$E,5,0)</f>
        <v>E-1169</v>
      </c>
    </row>
    <row r="4214" spans="1:9" x14ac:dyDescent="0.35">
      <c r="A4214" t="s">
        <v>1257</v>
      </c>
      <c r="B4214" t="s">
        <v>94</v>
      </c>
      <c r="C4214" t="s">
        <v>357</v>
      </c>
      <c r="D4214" t="s">
        <v>1261</v>
      </c>
      <c r="E4214" t="s">
        <v>30</v>
      </c>
      <c r="F4214">
        <v>99448</v>
      </c>
      <c r="G4214">
        <v>101593</v>
      </c>
      <c r="H4214">
        <v>1.0215690612179229</v>
      </c>
      <c r="I4214" t="str">
        <f>VLOOKUP($B4214&amp;$E4214,'Employee List'!$A:$E,5,0)</f>
        <v>E-1169</v>
      </c>
    </row>
    <row r="4215" spans="1:9" x14ac:dyDescent="0.35">
      <c r="A4215" t="s">
        <v>1257</v>
      </c>
      <c r="B4215" t="s">
        <v>94</v>
      </c>
      <c r="C4215" t="s">
        <v>357</v>
      </c>
      <c r="D4215" t="s">
        <v>1261</v>
      </c>
      <c r="E4215" t="s">
        <v>31</v>
      </c>
      <c r="F4215">
        <v>97675</v>
      </c>
      <c r="G4215">
        <v>151052</v>
      </c>
      <c r="H4215">
        <v>1.546475556693115</v>
      </c>
      <c r="I4215" t="str">
        <f>VLOOKUP($B4215&amp;$E4215,'Employee List'!$A:$E,5,0)</f>
        <v>E-1169</v>
      </c>
    </row>
    <row r="4216" spans="1:9" x14ac:dyDescent="0.35">
      <c r="A4216" t="s">
        <v>1257</v>
      </c>
      <c r="B4216" t="s">
        <v>94</v>
      </c>
      <c r="C4216" t="s">
        <v>357</v>
      </c>
      <c r="D4216" t="s">
        <v>1266</v>
      </c>
      <c r="E4216" t="s">
        <v>29</v>
      </c>
      <c r="F4216">
        <v>20461</v>
      </c>
      <c r="G4216">
        <v>18536</v>
      </c>
      <c r="H4216">
        <v>0.90591857680465271</v>
      </c>
      <c r="I4216" t="str">
        <f>VLOOKUP($B4216&amp;$E4216,'Employee List'!$A:$E,5,0)</f>
        <v>E-1169</v>
      </c>
    </row>
    <row r="4217" spans="1:9" x14ac:dyDescent="0.35">
      <c r="A4217" t="s">
        <v>1257</v>
      </c>
      <c r="B4217" t="s">
        <v>94</v>
      </c>
      <c r="C4217" t="s">
        <v>357</v>
      </c>
      <c r="D4217" t="s">
        <v>1266</v>
      </c>
      <c r="E4217" t="s">
        <v>30</v>
      </c>
      <c r="F4217">
        <v>20382</v>
      </c>
      <c r="G4217">
        <v>19801</v>
      </c>
      <c r="H4217">
        <v>0.97149445589245409</v>
      </c>
      <c r="I4217" t="str">
        <f>VLOOKUP($B4217&amp;$E4217,'Employee List'!$A:$E,5,0)</f>
        <v>E-1169</v>
      </c>
    </row>
    <row r="4218" spans="1:9" x14ac:dyDescent="0.35">
      <c r="A4218" t="s">
        <v>1257</v>
      </c>
      <c r="B4218" t="s">
        <v>94</v>
      </c>
      <c r="C4218" t="s">
        <v>357</v>
      </c>
      <c r="D4218" t="s">
        <v>1266</v>
      </c>
      <c r="E4218" t="s">
        <v>31</v>
      </c>
      <c r="F4218">
        <v>18013</v>
      </c>
      <c r="G4218">
        <v>14734</v>
      </c>
      <c r="H4218">
        <v>0.8179648031976906</v>
      </c>
      <c r="I4218" t="str">
        <f>VLOOKUP($B4218&amp;$E4218,'Employee List'!$A:$E,5,0)</f>
        <v>E-1169</v>
      </c>
    </row>
    <row r="4219" spans="1:9" x14ac:dyDescent="0.35">
      <c r="A4219" t="s">
        <v>1257</v>
      </c>
      <c r="B4219" t="s">
        <v>94</v>
      </c>
      <c r="C4219" t="s">
        <v>357</v>
      </c>
      <c r="D4219" t="s">
        <v>1267</v>
      </c>
      <c r="E4219" t="s">
        <v>29</v>
      </c>
      <c r="F4219">
        <v>31466</v>
      </c>
      <c r="G4219">
        <v>46483</v>
      </c>
      <c r="H4219">
        <v>1.4772452806203522</v>
      </c>
      <c r="I4219" t="str">
        <f>VLOOKUP($B4219&amp;$E4219,'Employee List'!$A:$E,5,0)</f>
        <v>E-1169</v>
      </c>
    </row>
    <row r="4220" spans="1:9" x14ac:dyDescent="0.35">
      <c r="A4220" t="s">
        <v>1257</v>
      </c>
      <c r="B4220" t="s">
        <v>94</v>
      </c>
      <c r="C4220" t="s">
        <v>357</v>
      </c>
      <c r="D4220" t="s">
        <v>1267</v>
      </c>
      <c r="E4220" t="s">
        <v>30</v>
      </c>
      <c r="F4220">
        <v>31849</v>
      </c>
      <c r="G4220">
        <v>21836</v>
      </c>
      <c r="H4220">
        <v>0.68561022324091814</v>
      </c>
      <c r="I4220" t="str">
        <f>VLOOKUP($B4220&amp;$E4220,'Employee List'!$A:$E,5,0)</f>
        <v>E-1169</v>
      </c>
    </row>
    <row r="4221" spans="1:9" x14ac:dyDescent="0.35">
      <c r="A4221" t="s">
        <v>1257</v>
      </c>
      <c r="B4221" t="s">
        <v>94</v>
      </c>
      <c r="C4221" t="s">
        <v>357</v>
      </c>
      <c r="D4221" t="s">
        <v>1267</v>
      </c>
      <c r="E4221" t="s">
        <v>31</v>
      </c>
      <c r="F4221">
        <v>30031</v>
      </c>
      <c r="G4221">
        <v>26782</v>
      </c>
      <c r="H4221">
        <v>0.89181179447903836</v>
      </c>
      <c r="I4221" t="str">
        <f>VLOOKUP($B4221&amp;$E4221,'Employee List'!$A:$E,5,0)</f>
        <v>E-1169</v>
      </c>
    </row>
    <row r="4222" spans="1:9" x14ac:dyDescent="0.35">
      <c r="A4222" t="s">
        <v>1257</v>
      </c>
      <c r="B4222" t="s">
        <v>94</v>
      </c>
      <c r="C4222" t="s">
        <v>357</v>
      </c>
      <c r="D4222" t="s">
        <v>1268</v>
      </c>
      <c r="E4222" t="s">
        <v>29</v>
      </c>
      <c r="F4222">
        <v>15243</v>
      </c>
      <c r="G4222">
        <v>8996</v>
      </c>
      <c r="H4222">
        <v>0.5901725382142623</v>
      </c>
      <c r="I4222" t="str">
        <f>VLOOKUP($B4222&amp;$E4222,'Employee List'!$A:$E,5,0)</f>
        <v>E-1169</v>
      </c>
    </row>
    <row r="4223" spans="1:9" x14ac:dyDescent="0.35">
      <c r="A4223" t="s">
        <v>1257</v>
      </c>
      <c r="B4223" t="s">
        <v>94</v>
      </c>
      <c r="C4223" t="s">
        <v>357</v>
      </c>
      <c r="D4223" t="s">
        <v>1268</v>
      </c>
      <c r="E4223" t="s">
        <v>30</v>
      </c>
      <c r="F4223">
        <v>12860</v>
      </c>
      <c r="G4223">
        <v>4064</v>
      </c>
      <c r="H4223">
        <v>0.31601866251944011</v>
      </c>
      <c r="I4223" t="str">
        <f>VLOOKUP($B4223&amp;$E4223,'Employee List'!$A:$E,5,0)</f>
        <v>E-1169</v>
      </c>
    </row>
    <row r="4224" spans="1:9" x14ac:dyDescent="0.35">
      <c r="A4224" t="s">
        <v>1257</v>
      </c>
      <c r="B4224" t="s">
        <v>94</v>
      </c>
      <c r="C4224" t="s">
        <v>357</v>
      </c>
      <c r="D4224" t="s">
        <v>1268</v>
      </c>
      <c r="E4224" t="s">
        <v>31</v>
      </c>
      <c r="F4224">
        <v>10725</v>
      </c>
      <c r="G4224">
        <v>6456</v>
      </c>
      <c r="H4224">
        <v>0.60195804195804192</v>
      </c>
      <c r="I4224" t="str">
        <f>VLOOKUP($B4224&amp;$E4224,'Employee List'!$A:$E,5,0)</f>
        <v>E-1169</v>
      </c>
    </row>
    <row r="4225" spans="1:9" x14ac:dyDescent="0.35">
      <c r="A4225" t="s">
        <v>1257</v>
      </c>
      <c r="B4225" t="s">
        <v>94</v>
      </c>
      <c r="C4225" t="s">
        <v>357</v>
      </c>
      <c r="D4225" t="s">
        <v>1269</v>
      </c>
      <c r="E4225" t="s">
        <v>29</v>
      </c>
      <c r="F4225">
        <v>8070</v>
      </c>
      <c r="G4225">
        <v>10315</v>
      </c>
      <c r="H4225">
        <v>1.2781908302354399</v>
      </c>
      <c r="I4225" t="str">
        <f>VLOOKUP($B4225&amp;$E4225,'Employee List'!$A:$E,5,0)</f>
        <v>E-1169</v>
      </c>
    </row>
    <row r="4226" spans="1:9" x14ac:dyDescent="0.35">
      <c r="A4226" t="s">
        <v>1257</v>
      </c>
      <c r="B4226" t="s">
        <v>94</v>
      </c>
      <c r="C4226" t="s">
        <v>357</v>
      </c>
      <c r="D4226" t="s">
        <v>1269</v>
      </c>
      <c r="E4226" t="s">
        <v>30</v>
      </c>
      <c r="F4226">
        <v>5687</v>
      </c>
      <c r="G4226">
        <v>7236</v>
      </c>
      <c r="H4226">
        <v>1.2723755934587655</v>
      </c>
      <c r="I4226" t="str">
        <f>VLOOKUP($B4226&amp;$E4226,'Employee List'!$A:$E,5,0)</f>
        <v>E-1169</v>
      </c>
    </row>
    <row r="4227" spans="1:9" x14ac:dyDescent="0.35">
      <c r="A4227" t="s">
        <v>1257</v>
      </c>
      <c r="B4227" t="s">
        <v>94</v>
      </c>
      <c r="C4227" t="s">
        <v>357</v>
      </c>
      <c r="D4227" t="s">
        <v>1269</v>
      </c>
      <c r="E4227" t="s">
        <v>31</v>
      </c>
      <c r="F4227">
        <v>5654</v>
      </c>
      <c r="G4227">
        <v>5588</v>
      </c>
      <c r="H4227">
        <v>0.98832684824902728</v>
      </c>
      <c r="I4227" t="str">
        <f>VLOOKUP($B4227&amp;$E4227,'Employee List'!$A:$E,5,0)</f>
        <v>E-1169</v>
      </c>
    </row>
    <row r="4228" spans="1:9" x14ac:dyDescent="0.35">
      <c r="A4228" t="s">
        <v>1257</v>
      </c>
      <c r="B4228" t="s">
        <v>94</v>
      </c>
      <c r="C4228" t="s">
        <v>357</v>
      </c>
      <c r="D4228" t="s">
        <v>1270</v>
      </c>
      <c r="E4228" t="s">
        <v>29</v>
      </c>
      <c r="F4228">
        <v>3887</v>
      </c>
      <c r="G4228">
        <v>3635</v>
      </c>
      <c r="H4228">
        <v>0.93516851041934657</v>
      </c>
      <c r="I4228" t="str">
        <f>VLOOKUP($B4228&amp;$E4228,'Employee List'!$A:$E,5,0)</f>
        <v>E-1169</v>
      </c>
    </row>
    <row r="4229" spans="1:9" x14ac:dyDescent="0.35">
      <c r="A4229" t="s">
        <v>1257</v>
      </c>
      <c r="B4229" t="s">
        <v>94</v>
      </c>
      <c r="C4229" t="s">
        <v>357</v>
      </c>
      <c r="D4229" t="s">
        <v>1270</v>
      </c>
      <c r="E4229" t="s">
        <v>30</v>
      </c>
      <c r="F4229">
        <v>4100</v>
      </c>
      <c r="G4229">
        <v>2970</v>
      </c>
      <c r="H4229">
        <v>0.724390243902439</v>
      </c>
      <c r="I4229" t="str">
        <f>VLOOKUP($B4229&amp;$E4229,'Employee List'!$A:$E,5,0)</f>
        <v>E-1169</v>
      </c>
    </row>
    <row r="4230" spans="1:9" x14ac:dyDescent="0.35">
      <c r="A4230" t="s">
        <v>1257</v>
      </c>
      <c r="B4230" t="s">
        <v>94</v>
      </c>
      <c r="C4230" t="s">
        <v>357</v>
      </c>
      <c r="D4230" t="s">
        <v>1270</v>
      </c>
      <c r="E4230" t="s">
        <v>31</v>
      </c>
      <c r="F4230">
        <v>4003</v>
      </c>
      <c r="G4230">
        <v>3086</v>
      </c>
      <c r="H4230">
        <v>0.77092180864351734</v>
      </c>
      <c r="I4230" t="str">
        <f>VLOOKUP($B4230&amp;$E4230,'Employee List'!$A:$E,5,0)</f>
        <v>E-1169</v>
      </c>
    </row>
    <row r="4231" spans="1:9" x14ac:dyDescent="0.35">
      <c r="A4231" t="s">
        <v>1257</v>
      </c>
      <c r="B4231" t="s">
        <v>94</v>
      </c>
      <c r="C4231" t="s">
        <v>357</v>
      </c>
      <c r="D4231" t="s">
        <v>1271</v>
      </c>
      <c r="E4231" t="s">
        <v>29</v>
      </c>
      <c r="F4231">
        <v>7562</v>
      </c>
      <c r="G4231">
        <v>14576</v>
      </c>
      <c r="H4231">
        <v>1.9275323988362867</v>
      </c>
      <c r="I4231" t="str">
        <f>VLOOKUP($B4231&amp;$E4231,'Employee List'!$A:$E,5,0)</f>
        <v>E-1169</v>
      </c>
    </row>
    <row r="4232" spans="1:9" x14ac:dyDescent="0.35">
      <c r="A4232" t="s">
        <v>1257</v>
      </c>
      <c r="B4232" t="s">
        <v>94</v>
      </c>
      <c r="C4232" t="s">
        <v>357</v>
      </c>
      <c r="D4232" t="s">
        <v>1271</v>
      </c>
      <c r="E4232" t="s">
        <v>30</v>
      </c>
      <c r="F4232">
        <v>7894</v>
      </c>
      <c r="G4232">
        <v>7765</v>
      </c>
      <c r="H4232">
        <v>0.98365847479098045</v>
      </c>
      <c r="I4232" t="str">
        <f>VLOOKUP($B4232&amp;$E4232,'Employee List'!$A:$E,5,0)</f>
        <v>E-1169</v>
      </c>
    </row>
    <row r="4233" spans="1:9" x14ac:dyDescent="0.35">
      <c r="A4233" t="s">
        <v>1257</v>
      </c>
      <c r="B4233" t="s">
        <v>94</v>
      </c>
      <c r="C4233" t="s">
        <v>357</v>
      </c>
      <c r="D4233" t="s">
        <v>1271</v>
      </c>
      <c r="E4233" t="s">
        <v>31</v>
      </c>
      <c r="F4233">
        <v>6977</v>
      </c>
      <c r="G4233">
        <v>9412</v>
      </c>
      <c r="H4233">
        <v>1.3490038698581053</v>
      </c>
      <c r="I4233" t="str">
        <f>VLOOKUP($B4233&amp;$E4233,'Employee List'!$A:$E,5,0)</f>
        <v>E-1169</v>
      </c>
    </row>
    <row r="4234" spans="1:9" x14ac:dyDescent="0.35">
      <c r="A4234" t="s">
        <v>1257</v>
      </c>
      <c r="B4234" t="s">
        <v>94</v>
      </c>
      <c r="C4234" t="s">
        <v>357</v>
      </c>
      <c r="D4234" t="s">
        <v>1258</v>
      </c>
      <c r="E4234" t="s">
        <v>29</v>
      </c>
      <c r="F4234">
        <v>90208</v>
      </c>
      <c r="G4234">
        <v>81820</v>
      </c>
      <c r="H4234">
        <v>0.90701489890031928</v>
      </c>
      <c r="I4234" t="str">
        <f>VLOOKUP($B4234&amp;$E4234,'Employee List'!$A:$E,5,0)</f>
        <v>E-1169</v>
      </c>
    </row>
    <row r="4235" spans="1:9" x14ac:dyDescent="0.35">
      <c r="A4235" t="s">
        <v>1257</v>
      </c>
      <c r="B4235" t="s">
        <v>94</v>
      </c>
      <c r="C4235" t="s">
        <v>357</v>
      </c>
      <c r="D4235" t="s">
        <v>1258</v>
      </c>
      <c r="E4235" t="s">
        <v>30</v>
      </c>
      <c r="F4235">
        <v>89464</v>
      </c>
      <c r="G4235">
        <v>68264</v>
      </c>
      <c r="H4235">
        <v>0.76303317535545023</v>
      </c>
      <c r="I4235" t="str">
        <f>VLOOKUP($B4235&amp;$E4235,'Employee List'!$A:$E,5,0)</f>
        <v>E-1169</v>
      </c>
    </row>
    <row r="4236" spans="1:9" x14ac:dyDescent="0.35">
      <c r="A4236" t="s">
        <v>1257</v>
      </c>
      <c r="B4236" t="s">
        <v>94</v>
      </c>
      <c r="C4236" t="s">
        <v>357</v>
      </c>
      <c r="D4236" t="s">
        <v>1258</v>
      </c>
      <c r="E4236" t="s">
        <v>31</v>
      </c>
      <c r="F4236">
        <v>89118</v>
      </c>
      <c r="G4236">
        <v>50498</v>
      </c>
      <c r="H4236">
        <v>0.56664198029578761</v>
      </c>
      <c r="I4236" t="str">
        <f>VLOOKUP($B4236&amp;$E4236,'Employee List'!$A:$E,5,0)</f>
        <v>E-1169</v>
      </c>
    </row>
    <row r="4237" spans="1:9" x14ac:dyDescent="0.35">
      <c r="A4237" t="s">
        <v>1257</v>
      </c>
      <c r="B4237" t="s">
        <v>94</v>
      </c>
      <c r="C4237" t="s">
        <v>357</v>
      </c>
      <c r="D4237" t="s">
        <v>1272</v>
      </c>
      <c r="E4237" t="s">
        <v>29</v>
      </c>
      <c r="F4237">
        <v>9559</v>
      </c>
      <c r="G4237">
        <v>5581</v>
      </c>
      <c r="H4237">
        <v>0.58384768281200961</v>
      </c>
      <c r="I4237" t="str">
        <f>VLOOKUP($B4237&amp;$E4237,'Employee List'!$A:$E,5,0)</f>
        <v>E-1169</v>
      </c>
    </row>
    <row r="4238" spans="1:9" x14ac:dyDescent="0.35">
      <c r="A4238" t="s">
        <v>1257</v>
      </c>
      <c r="B4238" t="s">
        <v>94</v>
      </c>
      <c r="C4238" t="s">
        <v>357</v>
      </c>
      <c r="D4238" t="s">
        <v>1272</v>
      </c>
      <c r="E4238" t="s">
        <v>30</v>
      </c>
      <c r="F4238">
        <v>13116</v>
      </c>
      <c r="G4238">
        <v>5430</v>
      </c>
      <c r="H4238">
        <v>0.4139981701738335</v>
      </c>
      <c r="I4238" t="str">
        <f>VLOOKUP($B4238&amp;$E4238,'Employee List'!$A:$E,5,0)</f>
        <v>E-1169</v>
      </c>
    </row>
    <row r="4239" spans="1:9" x14ac:dyDescent="0.35">
      <c r="A4239" t="s">
        <v>1257</v>
      </c>
      <c r="B4239" t="s">
        <v>94</v>
      </c>
      <c r="C4239" t="s">
        <v>357</v>
      </c>
      <c r="D4239" t="s">
        <v>1272</v>
      </c>
      <c r="E4239" t="s">
        <v>31</v>
      </c>
      <c r="F4239">
        <v>12811</v>
      </c>
      <c r="G4239">
        <v>6886</v>
      </c>
      <c r="H4239">
        <v>0.53750683006791034</v>
      </c>
      <c r="I4239" t="str">
        <f>VLOOKUP($B4239&amp;$E4239,'Employee List'!$A:$E,5,0)</f>
        <v>E-1169</v>
      </c>
    </row>
    <row r="4240" spans="1:9" x14ac:dyDescent="0.35">
      <c r="A4240" t="s">
        <v>1257</v>
      </c>
      <c r="B4240" t="s">
        <v>94</v>
      </c>
      <c r="C4240" t="s">
        <v>357</v>
      </c>
      <c r="D4240" t="s">
        <v>1259</v>
      </c>
      <c r="E4240" t="s">
        <v>29</v>
      </c>
      <c r="F4240">
        <v>11807</v>
      </c>
      <c r="G4240">
        <v>12353</v>
      </c>
      <c r="H4240">
        <v>1.046243753705429</v>
      </c>
      <c r="I4240" t="str">
        <f>VLOOKUP($B4240&amp;$E4240,'Employee List'!$A:$E,5,0)</f>
        <v>E-1169</v>
      </c>
    </row>
    <row r="4241" spans="1:9" x14ac:dyDescent="0.35">
      <c r="A4241" t="s">
        <v>1257</v>
      </c>
      <c r="B4241" t="s">
        <v>94</v>
      </c>
      <c r="C4241" t="s">
        <v>357</v>
      </c>
      <c r="D4241" t="s">
        <v>1259</v>
      </c>
      <c r="E4241" t="s">
        <v>30</v>
      </c>
      <c r="F4241">
        <v>10532</v>
      </c>
      <c r="G4241">
        <v>10821</v>
      </c>
      <c r="H4241">
        <v>1.0274401823015571</v>
      </c>
      <c r="I4241" t="str">
        <f>VLOOKUP($B4241&amp;$E4241,'Employee List'!$A:$E,5,0)</f>
        <v>E-1169</v>
      </c>
    </row>
    <row r="4242" spans="1:9" x14ac:dyDescent="0.35">
      <c r="A4242" t="s">
        <v>1257</v>
      </c>
      <c r="B4242" t="s">
        <v>94</v>
      </c>
      <c r="C4242" t="s">
        <v>357</v>
      </c>
      <c r="D4242" t="s">
        <v>1259</v>
      </c>
      <c r="E4242" t="s">
        <v>31</v>
      </c>
      <c r="F4242">
        <v>12684</v>
      </c>
      <c r="G4242">
        <v>12627</v>
      </c>
      <c r="H4242">
        <v>0.99550614947965943</v>
      </c>
      <c r="I4242" t="str">
        <f>VLOOKUP($B4242&amp;$E4242,'Employee List'!$A:$E,5,0)</f>
        <v>E-1169</v>
      </c>
    </row>
    <row r="4243" spans="1:9" x14ac:dyDescent="0.35">
      <c r="A4243" t="s">
        <v>1257</v>
      </c>
      <c r="B4243" t="s">
        <v>94</v>
      </c>
      <c r="C4243" t="s">
        <v>357</v>
      </c>
      <c r="D4243" t="s">
        <v>1273</v>
      </c>
      <c r="E4243" t="s">
        <v>29</v>
      </c>
      <c r="F4243">
        <v>6764</v>
      </c>
      <c r="G4243">
        <v>4125</v>
      </c>
      <c r="H4243">
        <v>0.60984624482554706</v>
      </c>
      <c r="I4243" t="str">
        <f>VLOOKUP($B4243&amp;$E4243,'Employee List'!$A:$E,5,0)</f>
        <v>E-1169</v>
      </c>
    </row>
    <row r="4244" spans="1:9" x14ac:dyDescent="0.35">
      <c r="A4244" t="s">
        <v>1257</v>
      </c>
      <c r="B4244" t="s">
        <v>94</v>
      </c>
      <c r="C4244" t="s">
        <v>357</v>
      </c>
      <c r="D4244" t="s">
        <v>1273</v>
      </c>
      <c r="E4244" t="s">
        <v>30</v>
      </c>
      <c r="F4244">
        <v>7256</v>
      </c>
      <c r="G4244">
        <v>2849</v>
      </c>
      <c r="H4244">
        <v>0.39264057331863284</v>
      </c>
      <c r="I4244" t="str">
        <f>VLOOKUP($B4244&amp;$E4244,'Employee List'!$A:$E,5,0)</f>
        <v>E-1169</v>
      </c>
    </row>
    <row r="4245" spans="1:9" x14ac:dyDescent="0.35">
      <c r="A4245" t="s">
        <v>1257</v>
      </c>
      <c r="B4245" t="s">
        <v>94</v>
      </c>
      <c r="C4245" t="s">
        <v>357</v>
      </c>
      <c r="D4245" t="s">
        <v>1273</v>
      </c>
      <c r="E4245" t="s">
        <v>31</v>
      </c>
      <c r="F4245">
        <v>7772</v>
      </c>
      <c r="G4245">
        <v>4620</v>
      </c>
      <c r="H4245">
        <v>0.59444158517756052</v>
      </c>
      <c r="I4245" t="str">
        <f>VLOOKUP($B4245&amp;$E4245,'Employee List'!$A:$E,5,0)</f>
        <v>E-1169</v>
      </c>
    </row>
    <row r="4246" spans="1:9" x14ac:dyDescent="0.35">
      <c r="A4246" t="s">
        <v>1257</v>
      </c>
      <c r="B4246" t="s">
        <v>94</v>
      </c>
      <c r="C4246" t="s">
        <v>357</v>
      </c>
      <c r="D4246" t="s">
        <v>1275</v>
      </c>
      <c r="E4246" t="s">
        <v>29</v>
      </c>
      <c r="F4246">
        <v>6354</v>
      </c>
      <c r="G4246">
        <v>6272</v>
      </c>
      <c r="H4246">
        <v>0.98709474346868109</v>
      </c>
      <c r="I4246" t="str">
        <f>VLOOKUP($B4246&amp;$E4246,'Employee List'!$A:$E,5,0)</f>
        <v>E-1169</v>
      </c>
    </row>
    <row r="4247" spans="1:9" x14ac:dyDescent="0.35">
      <c r="A4247" t="s">
        <v>1257</v>
      </c>
      <c r="B4247" t="s">
        <v>94</v>
      </c>
      <c r="C4247" t="s">
        <v>357</v>
      </c>
      <c r="D4247" t="s">
        <v>1275</v>
      </c>
      <c r="E4247" t="s">
        <v>30</v>
      </c>
      <c r="F4247">
        <v>5149</v>
      </c>
      <c r="G4247">
        <v>5942</v>
      </c>
      <c r="H4247">
        <v>1.1540104874732957</v>
      </c>
      <c r="I4247" t="str">
        <f>VLOOKUP($B4247&amp;$E4247,'Employee List'!$A:$E,5,0)</f>
        <v>E-1169</v>
      </c>
    </row>
    <row r="4248" spans="1:9" x14ac:dyDescent="0.35">
      <c r="A4248" t="s">
        <v>1257</v>
      </c>
      <c r="B4248" t="s">
        <v>94</v>
      </c>
      <c r="C4248" t="s">
        <v>357</v>
      </c>
      <c r="D4248" t="s">
        <v>1275</v>
      </c>
      <c r="E4248" t="s">
        <v>31</v>
      </c>
      <c r="F4248">
        <v>7388</v>
      </c>
      <c r="G4248">
        <v>4052</v>
      </c>
      <c r="H4248">
        <v>0.54845695722793719</v>
      </c>
      <c r="I4248" t="str">
        <f>VLOOKUP($B4248&amp;$E4248,'Employee List'!$A:$E,5,0)</f>
        <v>E-1169</v>
      </c>
    </row>
    <row r="4249" spans="1:9" x14ac:dyDescent="0.35">
      <c r="A4249" t="s">
        <v>1257</v>
      </c>
      <c r="B4249" t="s">
        <v>94</v>
      </c>
      <c r="C4249" t="s">
        <v>357</v>
      </c>
      <c r="D4249" t="s">
        <v>1276</v>
      </c>
      <c r="E4249" t="s">
        <v>29</v>
      </c>
      <c r="F4249">
        <v>1845</v>
      </c>
      <c r="G4249">
        <v>5707</v>
      </c>
      <c r="H4249">
        <v>3.0932249322493224</v>
      </c>
      <c r="I4249" t="str">
        <f>VLOOKUP($B4249&amp;$E4249,'Employee List'!$A:$E,5,0)</f>
        <v>E-1169</v>
      </c>
    </row>
    <row r="4250" spans="1:9" x14ac:dyDescent="0.35">
      <c r="A4250" t="s">
        <v>1257</v>
      </c>
      <c r="B4250" t="s">
        <v>94</v>
      </c>
      <c r="C4250" t="s">
        <v>357</v>
      </c>
      <c r="D4250" t="s">
        <v>1276</v>
      </c>
      <c r="E4250" t="s">
        <v>30</v>
      </c>
      <c r="F4250">
        <v>3302</v>
      </c>
      <c r="G4250">
        <v>3640</v>
      </c>
      <c r="H4250">
        <v>1.1023622047244095</v>
      </c>
      <c r="I4250" t="str">
        <f>VLOOKUP($B4250&amp;$E4250,'Employee List'!$A:$E,5,0)</f>
        <v>E-1169</v>
      </c>
    </row>
    <row r="4251" spans="1:9" x14ac:dyDescent="0.35">
      <c r="A4251" t="s">
        <v>1257</v>
      </c>
      <c r="B4251" t="s">
        <v>94</v>
      </c>
      <c r="C4251" t="s">
        <v>357</v>
      </c>
      <c r="D4251" t="s">
        <v>1276</v>
      </c>
      <c r="E4251" t="s">
        <v>31</v>
      </c>
      <c r="F4251">
        <v>3257</v>
      </c>
      <c r="G4251">
        <v>3705</v>
      </c>
      <c r="H4251">
        <v>1.1375498925391465</v>
      </c>
      <c r="I4251" t="str">
        <f>VLOOKUP($B4251&amp;$E4251,'Employee List'!$A:$E,5,0)</f>
        <v>E-1169</v>
      </c>
    </row>
    <row r="4252" spans="1:9" x14ac:dyDescent="0.35">
      <c r="A4252" t="s">
        <v>1257</v>
      </c>
      <c r="B4252" t="s">
        <v>94</v>
      </c>
      <c r="C4252" t="s">
        <v>357</v>
      </c>
      <c r="D4252" t="s">
        <v>1277</v>
      </c>
      <c r="E4252" t="s">
        <v>29</v>
      </c>
      <c r="F4252">
        <v>8120</v>
      </c>
      <c r="G4252">
        <v>8324</v>
      </c>
      <c r="H4252">
        <v>1.0251231527093596</v>
      </c>
      <c r="I4252" t="str">
        <f>VLOOKUP($B4252&amp;$E4252,'Employee List'!$A:$E,5,0)</f>
        <v>E-1169</v>
      </c>
    </row>
    <row r="4253" spans="1:9" x14ac:dyDescent="0.35">
      <c r="A4253" t="s">
        <v>1257</v>
      </c>
      <c r="B4253" t="s">
        <v>94</v>
      </c>
      <c r="C4253" t="s">
        <v>357</v>
      </c>
      <c r="D4253" t="s">
        <v>1277</v>
      </c>
      <c r="E4253" t="s">
        <v>30</v>
      </c>
      <c r="F4253">
        <v>8274</v>
      </c>
      <c r="G4253">
        <v>7268</v>
      </c>
      <c r="H4253">
        <v>0.87841430988639113</v>
      </c>
      <c r="I4253" t="str">
        <f>VLOOKUP($B4253&amp;$E4253,'Employee List'!$A:$E,5,0)</f>
        <v>E-1169</v>
      </c>
    </row>
    <row r="4254" spans="1:9" x14ac:dyDescent="0.35">
      <c r="A4254" t="s">
        <v>1257</v>
      </c>
      <c r="B4254" t="s">
        <v>94</v>
      </c>
      <c r="C4254" t="s">
        <v>357</v>
      </c>
      <c r="D4254" t="s">
        <v>1277</v>
      </c>
      <c r="E4254" t="s">
        <v>31</v>
      </c>
      <c r="F4254">
        <v>9488</v>
      </c>
      <c r="G4254">
        <v>6641</v>
      </c>
      <c r="H4254">
        <v>0.69993676222596968</v>
      </c>
      <c r="I4254" t="str">
        <f>VLOOKUP($B4254&amp;$E4254,'Employee List'!$A:$E,5,0)</f>
        <v>E-1169</v>
      </c>
    </row>
    <row r="4255" spans="1:9" x14ac:dyDescent="0.35">
      <c r="A4255" t="s">
        <v>1257</v>
      </c>
      <c r="B4255" t="s">
        <v>94</v>
      </c>
      <c r="C4255" t="s">
        <v>357</v>
      </c>
      <c r="D4255" t="s">
        <v>1278</v>
      </c>
      <c r="E4255" t="s">
        <v>29</v>
      </c>
      <c r="F4255">
        <v>7759</v>
      </c>
      <c r="G4255">
        <v>5507</v>
      </c>
      <c r="H4255">
        <v>0.70975641190875116</v>
      </c>
      <c r="I4255" t="str">
        <f>VLOOKUP($B4255&amp;$E4255,'Employee List'!$A:$E,5,0)</f>
        <v>E-1169</v>
      </c>
    </row>
    <row r="4256" spans="1:9" x14ac:dyDescent="0.35">
      <c r="A4256" t="s">
        <v>1257</v>
      </c>
      <c r="B4256" t="s">
        <v>94</v>
      </c>
      <c r="C4256" t="s">
        <v>357</v>
      </c>
      <c r="D4256" t="s">
        <v>1278</v>
      </c>
      <c r="E4256" t="s">
        <v>30</v>
      </c>
      <c r="F4256">
        <v>4361</v>
      </c>
      <c r="G4256">
        <v>3250</v>
      </c>
      <c r="H4256">
        <v>0.74524191699151576</v>
      </c>
      <c r="I4256" t="str">
        <f>VLOOKUP($B4256&amp;$E4256,'Employee List'!$A:$E,5,0)</f>
        <v>E-1169</v>
      </c>
    </row>
    <row r="4257" spans="1:9" x14ac:dyDescent="0.35">
      <c r="A4257" t="s">
        <v>1257</v>
      </c>
      <c r="B4257" t="s">
        <v>94</v>
      </c>
      <c r="C4257" t="s">
        <v>357</v>
      </c>
      <c r="D4257" t="s">
        <v>1278</v>
      </c>
      <c r="E4257" t="s">
        <v>31</v>
      </c>
      <c r="F4257">
        <v>3781</v>
      </c>
      <c r="G4257">
        <v>3566</v>
      </c>
      <c r="H4257">
        <v>0.94313673631314465</v>
      </c>
      <c r="I4257" t="str">
        <f>VLOOKUP($B4257&amp;$E4257,'Employee List'!$A:$E,5,0)</f>
        <v>E-1169</v>
      </c>
    </row>
    <row r="4258" spans="1:9" x14ac:dyDescent="0.35">
      <c r="A4258" t="s">
        <v>1257</v>
      </c>
      <c r="B4258" t="s">
        <v>94</v>
      </c>
      <c r="C4258" t="s">
        <v>357</v>
      </c>
      <c r="D4258" t="s">
        <v>1279</v>
      </c>
      <c r="E4258" t="s">
        <v>29</v>
      </c>
      <c r="F4258">
        <v>32745</v>
      </c>
      <c r="G4258">
        <v>18417</v>
      </c>
      <c r="H4258">
        <v>0.56243701328447093</v>
      </c>
      <c r="I4258" t="str">
        <f>VLOOKUP($B4258&amp;$E4258,'Employee List'!$A:$E,5,0)</f>
        <v>E-1169</v>
      </c>
    </row>
    <row r="4259" spans="1:9" x14ac:dyDescent="0.35">
      <c r="A4259" t="s">
        <v>1257</v>
      </c>
      <c r="B4259" t="s">
        <v>94</v>
      </c>
      <c r="C4259" t="s">
        <v>357</v>
      </c>
      <c r="D4259" t="s">
        <v>1279</v>
      </c>
      <c r="E4259" t="s">
        <v>30</v>
      </c>
      <c r="F4259">
        <v>31391</v>
      </c>
      <c r="G4259">
        <v>1547</v>
      </c>
      <c r="H4259">
        <v>4.9281641234748812E-2</v>
      </c>
      <c r="I4259" t="str">
        <f>VLOOKUP($B4259&amp;$E4259,'Employee List'!$A:$E,5,0)</f>
        <v>E-1169</v>
      </c>
    </row>
    <row r="4260" spans="1:9" x14ac:dyDescent="0.35">
      <c r="A4260" t="s">
        <v>1257</v>
      </c>
      <c r="B4260" t="s">
        <v>94</v>
      </c>
      <c r="C4260" t="s">
        <v>357</v>
      </c>
      <c r="D4260" t="s">
        <v>1279</v>
      </c>
      <c r="E4260" t="s">
        <v>31</v>
      </c>
      <c r="F4260">
        <v>32696</v>
      </c>
      <c r="G4260">
        <v>9562</v>
      </c>
      <c r="H4260">
        <v>0.29245167604599953</v>
      </c>
      <c r="I4260" t="str">
        <f>VLOOKUP($B4260&amp;$E4260,'Employee List'!$A:$E,5,0)</f>
        <v>E-1169</v>
      </c>
    </row>
    <row r="4261" spans="1:9" x14ac:dyDescent="0.35">
      <c r="A4261" t="s">
        <v>1257</v>
      </c>
      <c r="B4261" t="s">
        <v>94</v>
      </c>
      <c r="C4261" t="s">
        <v>357</v>
      </c>
      <c r="D4261" t="s">
        <v>1280</v>
      </c>
      <c r="E4261" t="s">
        <v>29</v>
      </c>
      <c r="F4261">
        <v>58977</v>
      </c>
      <c r="G4261">
        <v>56725</v>
      </c>
      <c r="H4261">
        <v>0.96181562303948998</v>
      </c>
      <c r="I4261" t="str">
        <f>VLOOKUP($B4261&amp;$E4261,'Employee List'!$A:$E,5,0)</f>
        <v>E-1169</v>
      </c>
    </row>
    <row r="4262" spans="1:9" x14ac:dyDescent="0.35">
      <c r="A4262" t="s">
        <v>1257</v>
      </c>
      <c r="B4262" t="s">
        <v>94</v>
      </c>
      <c r="C4262" t="s">
        <v>357</v>
      </c>
      <c r="D4262" t="s">
        <v>1280</v>
      </c>
      <c r="E4262" t="s">
        <v>30</v>
      </c>
      <c r="F4262">
        <v>59660</v>
      </c>
      <c r="G4262">
        <v>16529</v>
      </c>
      <c r="H4262">
        <v>0.27705330204492123</v>
      </c>
      <c r="I4262" t="str">
        <f>VLOOKUP($B4262&amp;$E4262,'Employee List'!$A:$E,5,0)</f>
        <v>E-1169</v>
      </c>
    </row>
    <row r="4263" spans="1:9" x14ac:dyDescent="0.35">
      <c r="A4263" t="s">
        <v>1257</v>
      </c>
      <c r="B4263" t="s">
        <v>94</v>
      </c>
      <c r="C4263" t="s">
        <v>357</v>
      </c>
      <c r="D4263" t="s">
        <v>1280</v>
      </c>
      <c r="E4263" t="s">
        <v>31</v>
      </c>
      <c r="F4263">
        <v>57243</v>
      </c>
      <c r="G4263">
        <v>5380</v>
      </c>
      <c r="H4263">
        <v>9.3985290777911706E-2</v>
      </c>
      <c r="I4263" t="str">
        <f>VLOOKUP($B4263&amp;$E4263,'Employee List'!$A:$E,5,0)</f>
        <v>E-1169</v>
      </c>
    </row>
    <row r="4264" spans="1:9" x14ac:dyDescent="0.35">
      <c r="A4264" t="s">
        <v>1257</v>
      </c>
      <c r="B4264" t="s">
        <v>94</v>
      </c>
      <c r="C4264" t="s">
        <v>357</v>
      </c>
      <c r="D4264" t="s">
        <v>1262</v>
      </c>
      <c r="E4264" t="s">
        <v>29</v>
      </c>
      <c r="F4264">
        <v>20500</v>
      </c>
      <c r="G4264">
        <v>42061</v>
      </c>
      <c r="H4264">
        <v>2.0517560975609754</v>
      </c>
      <c r="I4264" t="str">
        <f>VLOOKUP($B4264&amp;$E4264,'Employee List'!$A:$E,5,0)</f>
        <v>E-1169</v>
      </c>
    </row>
    <row r="4265" spans="1:9" x14ac:dyDescent="0.35">
      <c r="A4265" t="s">
        <v>1257</v>
      </c>
      <c r="B4265" t="s">
        <v>94</v>
      </c>
      <c r="C4265" t="s">
        <v>357</v>
      </c>
      <c r="D4265" t="s">
        <v>1262</v>
      </c>
      <c r="E4265" t="s">
        <v>30</v>
      </c>
      <c r="F4265">
        <v>23274</v>
      </c>
      <c r="G4265">
        <v>25923</v>
      </c>
      <c r="H4265">
        <v>1.1138179943284352</v>
      </c>
      <c r="I4265" t="str">
        <f>VLOOKUP($B4265&amp;$E4265,'Employee List'!$A:$E,5,0)</f>
        <v>E-1169</v>
      </c>
    </row>
    <row r="4266" spans="1:9" x14ac:dyDescent="0.35">
      <c r="A4266" t="s">
        <v>1257</v>
      </c>
      <c r="B4266" t="s">
        <v>94</v>
      </c>
      <c r="C4266" t="s">
        <v>357</v>
      </c>
      <c r="D4266" t="s">
        <v>1262</v>
      </c>
      <c r="E4266" t="s">
        <v>31</v>
      </c>
      <c r="F4266">
        <v>25472</v>
      </c>
      <c r="G4266">
        <v>26075</v>
      </c>
      <c r="H4266">
        <v>1.0236730527638191</v>
      </c>
      <c r="I4266" t="str">
        <f>VLOOKUP($B4266&amp;$E4266,'Employee List'!$A:$E,5,0)</f>
        <v>E-1169</v>
      </c>
    </row>
    <row r="4267" spans="1:9" x14ac:dyDescent="0.35">
      <c r="A4267" t="s">
        <v>1257</v>
      </c>
      <c r="B4267" t="s">
        <v>94</v>
      </c>
      <c r="C4267" t="s">
        <v>357</v>
      </c>
      <c r="D4267" t="s">
        <v>1282</v>
      </c>
      <c r="E4267" t="s">
        <v>30</v>
      </c>
      <c r="F4267">
        <v>7114</v>
      </c>
      <c r="G4267">
        <v>5071</v>
      </c>
      <c r="H4267">
        <v>0.71281979195951639</v>
      </c>
      <c r="I4267" t="str">
        <f>VLOOKUP($B4267&amp;$E4267,'Employee List'!$A:$E,5,0)</f>
        <v>E-1169</v>
      </c>
    </row>
    <row r="4268" spans="1:9" x14ac:dyDescent="0.35">
      <c r="A4268" t="s">
        <v>1257</v>
      </c>
      <c r="B4268" t="s">
        <v>94</v>
      </c>
      <c r="C4268" t="s">
        <v>357</v>
      </c>
      <c r="D4268" t="s">
        <v>1282</v>
      </c>
      <c r="E4268" t="s">
        <v>31</v>
      </c>
      <c r="F4268">
        <v>8876</v>
      </c>
      <c r="G4268">
        <v>5143</v>
      </c>
      <c r="H4268">
        <v>0.5794276701216764</v>
      </c>
      <c r="I4268" t="str">
        <f>VLOOKUP($B4268&amp;$E4268,'Employee List'!$A:$E,5,0)</f>
        <v>E-1169</v>
      </c>
    </row>
    <row r="4269" spans="1:9" x14ac:dyDescent="0.35">
      <c r="A4269" t="s">
        <v>1257</v>
      </c>
      <c r="B4269" t="s">
        <v>94</v>
      </c>
      <c r="C4269" t="s">
        <v>357</v>
      </c>
      <c r="D4269" t="s">
        <v>1281</v>
      </c>
      <c r="E4269" t="s">
        <v>29</v>
      </c>
      <c r="F4269">
        <v>2827</v>
      </c>
      <c r="G4269">
        <v>4030</v>
      </c>
      <c r="H4269">
        <v>1.4255394411036435</v>
      </c>
      <c r="I4269" t="str">
        <f>VLOOKUP($B4269&amp;$E4269,'Employee List'!$A:$E,5,0)</f>
        <v>E-1169</v>
      </c>
    </row>
    <row r="4270" spans="1:9" x14ac:dyDescent="0.35">
      <c r="A4270" t="s">
        <v>1257</v>
      </c>
      <c r="B4270" t="s">
        <v>94</v>
      </c>
      <c r="C4270" t="s">
        <v>357</v>
      </c>
      <c r="D4270" t="s">
        <v>1281</v>
      </c>
      <c r="E4270" t="s">
        <v>30</v>
      </c>
      <c r="F4270">
        <v>2260</v>
      </c>
      <c r="G4270">
        <v>3922</v>
      </c>
      <c r="H4270">
        <v>1.7353982300884956</v>
      </c>
      <c r="I4270" t="str">
        <f>VLOOKUP($B4270&amp;$E4270,'Employee List'!$A:$E,5,0)</f>
        <v>E-1169</v>
      </c>
    </row>
    <row r="4271" spans="1:9" x14ac:dyDescent="0.35">
      <c r="A4271" t="s">
        <v>1257</v>
      </c>
      <c r="B4271" t="s">
        <v>94</v>
      </c>
      <c r="C4271" t="s">
        <v>357</v>
      </c>
      <c r="D4271" t="s">
        <v>1281</v>
      </c>
      <c r="E4271" t="s">
        <v>31</v>
      </c>
      <c r="F4271">
        <v>4942</v>
      </c>
      <c r="G4271">
        <v>2333</v>
      </c>
      <c r="H4271">
        <v>0.47207608255766897</v>
      </c>
      <c r="I4271" t="str">
        <f>VLOOKUP($B4271&amp;$E4271,'Employee List'!$A:$E,5,0)</f>
        <v>E-1169</v>
      </c>
    </row>
    <row r="4272" spans="1:9" x14ac:dyDescent="0.35">
      <c r="A4272" t="s">
        <v>1257</v>
      </c>
      <c r="B4272" t="s">
        <v>95</v>
      </c>
      <c r="C4272" t="s">
        <v>357</v>
      </c>
      <c r="D4272" t="s">
        <v>1274</v>
      </c>
      <c r="E4272" t="s">
        <v>29</v>
      </c>
      <c r="F4272">
        <v>27937</v>
      </c>
      <c r="G4272">
        <v>36127</v>
      </c>
      <c r="H4272">
        <v>1.2931596091205211</v>
      </c>
      <c r="I4272" t="str">
        <f>VLOOKUP($B4272&amp;$E4272,'Employee List'!$A:$E,5,0)</f>
        <v>E-1170</v>
      </c>
    </row>
    <row r="4273" spans="1:9" x14ac:dyDescent="0.35">
      <c r="A4273" t="s">
        <v>1257</v>
      </c>
      <c r="B4273" t="s">
        <v>95</v>
      </c>
      <c r="C4273" t="s">
        <v>357</v>
      </c>
      <c r="D4273" t="s">
        <v>1274</v>
      </c>
      <c r="E4273" t="s">
        <v>30</v>
      </c>
      <c r="F4273">
        <v>30927</v>
      </c>
      <c r="G4273">
        <v>22303</v>
      </c>
      <c r="H4273">
        <v>0.72114980437805154</v>
      </c>
      <c r="I4273" t="str">
        <f>VLOOKUP($B4273&amp;$E4273,'Employee List'!$A:$E,5,0)</f>
        <v>E-1170</v>
      </c>
    </row>
    <row r="4274" spans="1:9" x14ac:dyDescent="0.35">
      <c r="A4274" t="s">
        <v>1257</v>
      </c>
      <c r="B4274" t="s">
        <v>95</v>
      </c>
      <c r="C4274" t="s">
        <v>357</v>
      </c>
      <c r="D4274" t="s">
        <v>1274</v>
      </c>
      <c r="E4274" t="s">
        <v>31</v>
      </c>
      <c r="F4274">
        <v>30455</v>
      </c>
      <c r="G4274">
        <v>22341</v>
      </c>
      <c r="H4274">
        <v>0.73357412575931702</v>
      </c>
      <c r="I4274" t="str">
        <f>VLOOKUP($B4274&amp;$E4274,'Employee List'!$A:$E,5,0)</f>
        <v>E-1170</v>
      </c>
    </row>
    <row r="4275" spans="1:9" x14ac:dyDescent="0.35">
      <c r="A4275" t="s">
        <v>1257</v>
      </c>
      <c r="B4275" t="s">
        <v>95</v>
      </c>
      <c r="C4275" t="s">
        <v>357</v>
      </c>
      <c r="D4275" t="s">
        <v>1263</v>
      </c>
      <c r="E4275" t="s">
        <v>29</v>
      </c>
      <c r="F4275">
        <v>75890</v>
      </c>
      <c r="G4275">
        <v>142704</v>
      </c>
      <c r="H4275">
        <v>1.880405850573198</v>
      </c>
      <c r="I4275" t="str">
        <f>VLOOKUP($B4275&amp;$E4275,'Employee List'!$A:$E,5,0)</f>
        <v>E-1170</v>
      </c>
    </row>
    <row r="4276" spans="1:9" x14ac:dyDescent="0.35">
      <c r="A4276" t="s">
        <v>1257</v>
      </c>
      <c r="B4276" t="s">
        <v>95</v>
      </c>
      <c r="C4276" t="s">
        <v>357</v>
      </c>
      <c r="D4276" t="s">
        <v>1263</v>
      </c>
      <c r="E4276" t="s">
        <v>30</v>
      </c>
      <c r="F4276">
        <v>78042</v>
      </c>
      <c r="G4276">
        <v>63345</v>
      </c>
      <c r="H4276">
        <v>0.81167832705466292</v>
      </c>
      <c r="I4276" t="str">
        <f>VLOOKUP($B4276&amp;$E4276,'Employee List'!$A:$E,5,0)</f>
        <v>E-1170</v>
      </c>
    </row>
    <row r="4277" spans="1:9" x14ac:dyDescent="0.35">
      <c r="A4277" t="s">
        <v>1257</v>
      </c>
      <c r="B4277" t="s">
        <v>95</v>
      </c>
      <c r="C4277" t="s">
        <v>357</v>
      </c>
      <c r="D4277" t="s">
        <v>1263</v>
      </c>
      <c r="E4277" t="s">
        <v>31</v>
      </c>
      <c r="F4277">
        <v>79034</v>
      </c>
      <c r="G4277">
        <v>122386</v>
      </c>
      <c r="H4277">
        <v>1.5485234203001239</v>
      </c>
      <c r="I4277" t="str">
        <f>VLOOKUP($B4277&amp;$E4277,'Employee List'!$A:$E,5,0)</f>
        <v>E-1170</v>
      </c>
    </row>
    <row r="4278" spans="1:9" x14ac:dyDescent="0.35">
      <c r="A4278" t="s">
        <v>1257</v>
      </c>
      <c r="B4278" t="s">
        <v>95</v>
      </c>
      <c r="C4278" t="s">
        <v>357</v>
      </c>
      <c r="D4278" t="s">
        <v>1264</v>
      </c>
      <c r="E4278" t="s">
        <v>29</v>
      </c>
      <c r="F4278">
        <v>44123</v>
      </c>
      <c r="G4278">
        <v>2844</v>
      </c>
      <c r="H4278">
        <v>6.4456179316909543E-2</v>
      </c>
      <c r="I4278" t="str">
        <f>VLOOKUP($B4278&amp;$E4278,'Employee List'!$A:$E,5,0)</f>
        <v>E-1170</v>
      </c>
    </row>
    <row r="4279" spans="1:9" x14ac:dyDescent="0.35">
      <c r="A4279" t="s">
        <v>1257</v>
      </c>
      <c r="B4279" t="s">
        <v>95</v>
      </c>
      <c r="C4279" t="s">
        <v>357</v>
      </c>
      <c r="D4279" t="s">
        <v>1264</v>
      </c>
      <c r="E4279" t="s">
        <v>30</v>
      </c>
      <c r="F4279">
        <v>45051</v>
      </c>
      <c r="G4279">
        <v>5963</v>
      </c>
      <c r="H4279">
        <v>0.1323611018623338</v>
      </c>
      <c r="I4279" t="str">
        <f>VLOOKUP($B4279&amp;$E4279,'Employee List'!$A:$E,5,0)</f>
        <v>E-1170</v>
      </c>
    </row>
    <row r="4280" spans="1:9" x14ac:dyDescent="0.35">
      <c r="A4280" t="s">
        <v>1257</v>
      </c>
      <c r="B4280" t="s">
        <v>95</v>
      </c>
      <c r="C4280" t="s">
        <v>357</v>
      </c>
      <c r="D4280" t="s">
        <v>1264</v>
      </c>
      <c r="E4280" t="s">
        <v>31</v>
      </c>
      <c r="F4280">
        <v>45053</v>
      </c>
      <c r="G4280">
        <v>29141</v>
      </c>
      <c r="H4280">
        <v>0.646815972299292</v>
      </c>
      <c r="I4280" t="str">
        <f>VLOOKUP($B4280&amp;$E4280,'Employee List'!$A:$E,5,0)</f>
        <v>E-1170</v>
      </c>
    </row>
    <row r="4281" spans="1:9" x14ac:dyDescent="0.35">
      <c r="A4281" t="s">
        <v>1257</v>
      </c>
      <c r="B4281" t="s">
        <v>95</v>
      </c>
      <c r="C4281" t="s">
        <v>357</v>
      </c>
      <c r="D4281" t="s">
        <v>1265</v>
      </c>
      <c r="E4281" t="s">
        <v>29</v>
      </c>
      <c r="F4281">
        <v>14232</v>
      </c>
      <c r="G4281">
        <v>15509</v>
      </c>
      <c r="H4281">
        <v>1.0897273749297358</v>
      </c>
      <c r="I4281" t="str">
        <f>VLOOKUP($B4281&amp;$E4281,'Employee List'!$A:$E,5,0)</f>
        <v>E-1170</v>
      </c>
    </row>
    <row r="4282" spans="1:9" x14ac:dyDescent="0.35">
      <c r="A4282" t="s">
        <v>1257</v>
      </c>
      <c r="B4282" t="s">
        <v>95</v>
      </c>
      <c r="C4282" t="s">
        <v>357</v>
      </c>
      <c r="D4282" t="s">
        <v>1265</v>
      </c>
      <c r="E4282" t="s">
        <v>30</v>
      </c>
      <c r="F4282">
        <v>15327</v>
      </c>
      <c r="G4282">
        <v>17118</v>
      </c>
      <c r="H4282">
        <v>1.1168526130358192</v>
      </c>
      <c r="I4282" t="str">
        <f>VLOOKUP($B4282&amp;$E4282,'Employee List'!$A:$E,5,0)</f>
        <v>E-1170</v>
      </c>
    </row>
    <row r="4283" spans="1:9" x14ac:dyDescent="0.35">
      <c r="A4283" t="s">
        <v>1257</v>
      </c>
      <c r="B4283" t="s">
        <v>95</v>
      </c>
      <c r="C4283" t="s">
        <v>357</v>
      </c>
      <c r="D4283" t="s">
        <v>1265</v>
      </c>
      <c r="E4283" t="s">
        <v>31</v>
      </c>
      <c r="F4283">
        <v>16223</v>
      </c>
      <c r="G4283">
        <v>12983</v>
      </c>
      <c r="H4283">
        <v>0.8002835480490661</v>
      </c>
      <c r="I4283" t="str">
        <f>VLOOKUP($B4283&amp;$E4283,'Employee List'!$A:$E,5,0)</f>
        <v>E-1170</v>
      </c>
    </row>
    <row r="4284" spans="1:9" x14ac:dyDescent="0.35">
      <c r="A4284" t="s">
        <v>1257</v>
      </c>
      <c r="B4284" t="s">
        <v>95</v>
      </c>
      <c r="C4284" t="s">
        <v>357</v>
      </c>
      <c r="D4284" t="s">
        <v>1260</v>
      </c>
      <c r="E4284" t="s">
        <v>29</v>
      </c>
      <c r="F4284">
        <v>84291</v>
      </c>
      <c r="G4284">
        <v>54193</v>
      </c>
      <c r="H4284">
        <v>0.6429274774293815</v>
      </c>
      <c r="I4284" t="str">
        <f>VLOOKUP($B4284&amp;$E4284,'Employee List'!$A:$E,5,0)</f>
        <v>E-1170</v>
      </c>
    </row>
    <row r="4285" spans="1:9" x14ac:dyDescent="0.35">
      <c r="A4285" t="s">
        <v>1257</v>
      </c>
      <c r="B4285" t="s">
        <v>95</v>
      </c>
      <c r="C4285" t="s">
        <v>357</v>
      </c>
      <c r="D4285" t="s">
        <v>1260</v>
      </c>
      <c r="E4285" t="s">
        <v>30</v>
      </c>
      <c r="F4285">
        <v>82349</v>
      </c>
      <c r="G4285">
        <v>46747</v>
      </c>
      <c r="H4285">
        <v>0.56766930988840181</v>
      </c>
      <c r="I4285" t="str">
        <f>VLOOKUP($B4285&amp;$E4285,'Employee List'!$A:$E,5,0)</f>
        <v>E-1170</v>
      </c>
    </row>
    <row r="4286" spans="1:9" x14ac:dyDescent="0.35">
      <c r="A4286" t="s">
        <v>1257</v>
      </c>
      <c r="B4286" t="s">
        <v>95</v>
      </c>
      <c r="C4286" t="s">
        <v>357</v>
      </c>
      <c r="D4286" t="s">
        <v>1260</v>
      </c>
      <c r="E4286" t="s">
        <v>31</v>
      </c>
      <c r="F4286">
        <v>95454</v>
      </c>
      <c r="G4286">
        <v>68503</v>
      </c>
      <c r="H4286">
        <v>0.71765457707377378</v>
      </c>
      <c r="I4286" t="str">
        <f>VLOOKUP($B4286&amp;$E4286,'Employee List'!$A:$E,5,0)</f>
        <v>E-1170</v>
      </c>
    </row>
    <row r="4287" spans="1:9" x14ac:dyDescent="0.35">
      <c r="A4287" t="s">
        <v>1257</v>
      </c>
      <c r="B4287" t="s">
        <v>95</v>
      </c>
      <c r="C4287" t="s">
        <v>357</v>
      </c>
      <c r="D4287" t="s">
        <v>1261</v>
      </c>
      <c r="E4287" t="s">
        <v>29</v>
      </c>
      <c r="F4287">
        <v>86763</v>
      </c>
      <c r="G4287">
        <v>105168</v>
      </c>
      <c r="H4287">
        <v>1.2121295944123647</v>
      </c>
      <c r="I4287" t="str">
        <f>VLOOKUP($B4287&amp;$E4287,'Employee List'!$A:$E,5,0)</f>
        <v>E-1170</v>
      </c>
    </row>
    <row r="4288" spans="1:9" x14ac:dyDescent="0.35">
      <c r="A4288" t="s">
        <v>1257</v>
      </c>
      <c r="B4288" t="s">
        <v>95</v>
      </c>
      <c r="C4288" t="s">
        <v>357</v>
      </c>
      <c r="D4288" t="s">
        <v>1261</v>
      </c>
      <c r="E4288" t="s">
        <v>30</v>
      </c>
      <c r="F4288">
        <v>87647</v>
      </c>
      <c r="G4288">
        <v>92213</v>
      </c>
      <c r="H4288">
        <v>1.0520953369767363</v>
      </c>
      <c r="I4288" t="str">
        <f>VLOOKUP($B4288&amp;$E4288,'Employee List'!$A:$E,5,0)</f>
        <v>E-1170</v>
      </c>
    </row>
    <row r="4289" spans="1:9" x14ac:dyDescent="0.35">
      <c r="A4289" t="s">
        <v>1257</v>
      </c>
      <c r="B4289" t="s">
        <v>95</v>
      </c>
      <c r="C4289" t="s">
        <v>357</v>
      </c>
      <c r="D4289" t="s">
        <v>1261</v>
      </c>
      <c r="E4289" t="s">
        <v>31</v>
      </c>
      <c r="F4289">
        <v>92225</v>
      </c>
      <c r="G4289">
        <v>93800</v>
      </c>
      <c r="H4289">
        <v>1.0170777988614801</v>
      </c>
      <c r="I4289" t="str">
        <f>VLOOKUP($B4289&amp;$E4289,'Employee List'!$A:$E,5,0)</f>
        <v>E-1170</v>
      </c>
    </row>
    <row r="4290" spans="1:9" x14ac:dyDescent="0.35">
      <c r="A4290" t="s">
        <v>1257</v>
      </c>
      <c r="B4290" t="s">
        <v>95</v>
      </c>
      <c r="C4290" t="s">
        <v>357</v>
      </c>
      <c r="D4290" t="s">
        <v>1266</v>
      </c>
      <c r="E4290" t="s">
        <v>29</v>
      </c>
      <c r="F4290">
        <v>40737</v>
      </c>
      <c r="G4290">
        <v>24927</v>
      </c>
      <c r="H4290">
        <v>0.6119007290669416</v>
      </c>
      <c r="I4290" t="str">
        <f>VLOOKUP($B4290&amp;$E4290,'Employee List'!$A:$E,5,0)</f>
        <v>E-1170</v>
      </c>
    </row>
    <row r="4291" spans="1:9" x14ac:dyDescent="0.35">
      <c r="A4291" t="s">
        <v>1257</v>
      </c>
      <c r="B4291" t="s">
        <v>95</v>
      </c>
      <c r="C4291" t="s">
        <v>357</v>
      </c>
      <c r="D4291" t="s">
        <v>1266</v>
      </c>
      <c r="E4291" t="s">
        <v>30</v>
      </c>
      <c r="F4291">
        <v>44918</v>
      </c>
      <c r="G4291">
        <v>22059</v>
      </c>
      <c r="H4291">
        <v>0.49109488401086426</v>
      </c>
      <c r="I4291" t="str">
        <f>VLOOKUP($B4291&amp;$E4291,'Employee List'!$A:$E,5,0)</f>
        <v>E-1170</v>
      </c>
    </row>
    <row r="4292" spans="1:9" x14ac:dyDescent="0.35">
      <c r="A4292" t="s">
        <v>1257</v>
      </c>
      <c r="B4292" t="s">
        <v>95</v>
      </c>
      <c r="C4292" t="s">
        <v>357</v>
      </c>
      <c r="D4292" t="s">
        <v>1266</v>
      </c>
      <c r="E4292" t="s">
        <v>31</v>
      </c>
      <c r="F4292">
        <v>44677</v>
      </c>
      <c r="G4292">
        <v>17807</v>
      </c>
      <c r="H4292">
        <v>0.39857197215569534</v>
      </c>
      <c r="I4292" t="str">
        <f>VLOOKUP($B4292&amp;$E4292,'Employee List'!$A:$E,5,0)</f>
        <v>E-1170</v>
      </c>
    </row>
    <row r="4293" spans="1:9" x14ac:dyDescent="0.35">
      <c r="A4293" t="s">
        <v>1257</v>
      </c>
      <c r="B4293" t="s">
        <v>95</v>
      </c>
      <c r="C4293" t="s">
        <v>357</v>
      </c>
      <c r="D4293" t="s">
        <v>1267</v>
      </c>
      <c r="E4293" t="s">
        <v>29</v>
      </c>
      <c r="F4293">
        <v>53435</v>
      </c>
      <c r="G4293">
        <v>80211</v>
      </c>
      <c r="H4293">
        <v>1.5010947880602601</v>
      </c>
      <c r="I4293" t="str">
        <f>VLOOKUP($B4293&amp;$E4293,'Employee List'!$A:$E,5,0)</f>
        <v>E-1170</v>
      </c>
    </row>
    <row r="4294" spans="1:9" x14ac:dyDescent="0.35">
      <c r="A4294" t="s">
        <v>1257</v>
      </c>
      <c r="B4294" t="s">
        <v>95</v>
      </c>
      <c r="C4294" t="s">
        <v>357</v>
      </c>
      <c r="D4294" t="s">
        <v>1267</v>
      </c>
      <c r="E4294" t="s">
        <v>30</v>
      </c>
      <c r="F4294">
        <v>55791</v>
      </c>
      <c r="G4294">
        <v>37459</v>
      </c>
      <c r="H4294">
        <v>0.67141653671739165</v>
      </c>
      <c r="I4294" t="str">
        <f>VLOOKUP($B4294&amp;$E4294,'Employee List'!$A:$E,5,0)</f>
        <v>E-1170</v>
      </c>
    </row>
    <row r="4295" spans="1:9" x14ac:dyDescent="0.35">
      <c r="A4295" t="s">
        <v>1257</v>
      </c>
      <c r="B4295" t="s">
        <v>95</v>
      </c>
      <c r="C4295" t="s">
        <v>357</v>
      </c>
      <c r="D4295" t="s">
        <v>1267</v>
      </c>
      <c r="E4295" t="s">
        <v>31</v>
      </c>
      <c r="F4295">
        <v>55351</v>
      </c>
      <c r="G4295">
        <v>29558</v>
      </c>
      <c r="H4295">
        <v>0.53401022565084644</v>
      </c>
      <c r="I4295" t="str">
        <f>VLOOKUP($B4295&amp;$E4295,'Employee List'!$A:$E,5,0)</f>
        <v>E-1170</v>
      </c>
    </row>
    <row r="4296" spans="1:9" x14ac:dyDescent="0.35">
      <c r="A4296" t="s">
        <v>1257</v>
      </c>
      <c r="B4296" t="s">
        <v>95</v>
      </c>
      <c r="C4296" t="s">
        <v>357</v>
      </c>
      <c r="D4296" t="s">
        <v>1268</v>
      </c>
      <c r="E4296" t="s">
        <v>29</v>
      </c>
      <c r="F4296">
        <v>14358</v>
      </c>
      <c r="G4296">
        <v>10311</v>
      </c>
      <c r="H4296">
        <v>0.71813623067279564</v>
      </c>
      <c r="I4296" t="str">
        <f>VLOOKUP($B4296&amp;$E4296,'Employee List'!$A:$E,5,0)</f>
        <v>E-1170</v>
      </c>
    </row>
    <row r="4297" spans="1:9" x14ac:dyDescent="0.35">
      <c r="A4297" t="s">
        <v>1257</v>
      </c>
      <c r="B4297" t="s">
        <v>95</v>
      </c>
      <c r="C4297" t="s">
        <v>357</v>
      </c>
      <c r="D4297" t="s">
        <v>1268</v>
      </c>
      <c r="E4297" t="s">
        <v>30</v>
      </c>
      <c r="F4297">
        <v>11062</v>
      </c>
      <c r="G4297">
        <v>9784</v>
      </c>
      <c r="H4297">
        <v>0.88446935454709819</v>
      </c>
      <c r="I4297" t="str">
        <f>VLOOKUP($B4297&amp;$E4297,'Employee List'!$A:$E,5,0)</f>
        <v>E-1170</v>
      </c>
    </row>
    <row r="4298" spans="1:9" x14ac:dyDescent="0.35">
      <c r="A4298" t="s">
        <v>1257</v>
      </c>
      <c r="B4298" t="s">
        <v>95</v>
      </c>
      <c r="C4298" t="s">
        <v>357</v>
      </c>
      <c r="D4298" t="s">
        <v>1268</v>
      </c>
      <c r="E4298" t="s">
        <v>31</v>
      </c>
      <c r="F4298">
        <v>10466</v>
      </c>
      <c r="G4298">
        <v>14885</v>
      </c>
      <c r="H4298">
        <v>1.4222243454997134</v>
      </c>
      <c r="I4298" t="str">
        <f>VLOOKUP($B4298&amp;$E4298,'Employee List'!$A:$E,5,0)</f>
        <v>E-1170</v>
      </c>
    </row>
    <row r="4299" spans="1:9" x14ac:dyDescent="0.35">
      <c r="A4299" t="s">
        <v>1257</v>
      </c>
      <c r="B4299" t="s">
        <v>95</v>
      </c>
      <c r="C4299" t="s">
        <v>357</v>
      </c>
      <c r="D4299" t="s">
        <v>1269</v>
      </c>
      <c r="E4299" t="s">
        <v>29</v>
      </c>
      <c r="F4299">
        <v>7208</v>
      </c>
      <c r="G4299">
        <v>22891</v>
      </c>
      <c r="H4299">
        <v>3.1757769145394006</v>
      </c>
      <c r="I4299" t="str">
        <f>VLOOKUP($B4299&amp;$E4299,'Employee List'!$A:$E,5,0)</f>
        <v>E-1170</v>
      </c>
    </row>
    <row r="4300" spans="1:9" x14ac:dyDescent="0.35">
      <c r="A4300" t="s">
        <v>1257</v>
      </c>
      <c r="B4300" t="s">
        <v>95</v>
      </c>
      <c r="C4300" t="s">
        <v>357</v>
      </c>
      <c r="D4300" t="s">
        <v>1269</v>
      </c>
      <c r="E4300" t="s">
        <v>30</v>
      </c>
      <c r="F4300">
        <v>5927</v>
      </c>
      <c r="G4300">
        <v>22844</v>
      </c>
      <c r="H4300">
        <v>3.8542264214611102</v>
      </c>
      <c r="I4300" t="str">
        <f>VLOOKUP($B4300&amp;$E4300,'Employee List'!$A:$E,5,0)</f>
        <v>E-1170</v>
      </c>
    </row>
    <row r="4301" spans="1:9" x14ac:dyDescent="0.35">
      <c r="A4301" t="s">
        <v>1257</v>
      </c>
      <c r="B4301" t="s">
        <v>95</v>
      </c>
      <c r="C4301" t="s">
        <v>357</v>
      </c>
      <c r="D4301" t="s">
        <v>1269</v>
      </c>
      <c r="E4301" t="s">
        <v>31</v>
      </c>
      <c r="F4301">
        <v>5446</v>
      </c>
      <c r="G4301">
        <v>7622</v>
      </c>
      <c r="H4301">
        <v>1.3995593095850165</v>
      </c>
      <c r="I4301" t="str">
        <f>VLOOKUP($B4301&amp;$E4301,'Employee List'!$A:$E,5,0)</f>
        <v>E-1170</v>
      </c>
    </row>
    <row r="4302" spans="1:9" x14ac:dyDescent="0.35">
      <c r="A4302" t="s">
        <v>1257</v>
      </c>
      <c r="B4302" t="s">
        <v>95</v>
      </c>
      <c r="C4302" t="s">
        <v>357</v>
      </c>
      <c r="D4302" t="s">
        <v>1270</v>
      </c>
      <c r="E4302" t="s">
        <v>29</v>
      </c>
      <c r="F4302">
        <v>6997</v>
      </c>
      <c r="G4302">
        <v>7475</v>
      </c>
      <c r="H4302">
        <v>1.0683149921394883</v>
      </c>
      <c r="I4302" t="str">
        <f>VLOOKUP($B4302&amp;$E4302,'Employee List'!$A:$E,5,0)</f>
        <v>E-1170</v>
      </c>
    </row>
    <row r="4303" spans="1:9" x14ac:dyDescent="0.35">
      <c r="A4303" t="s">
        <v>1257</v>
      </c>
      <c r="B4303" t="s">
        <v>95</v>
      </c>
      <c r="C4303" t="s">
        <v>357</v>
      </c>
      <c r="D4303" t="s">
        <v>1270</v>
      </c>
      <c r="E4303" t="s">
        <v>30</v>
      </c>
      <c r="F4303">
        <v>10096</v>
      </c>
      <c r="G4303">
        <v>8150</v>
      </c>
      <c r="H4303">
        <v>0.80725039619651351</v>
      </c>
      <c r="I4303" t="str">
        <f>VLOOKUP($B4303&amp;$E4303,'Employee List'!$A:$E,5,0)</f>
        <v>E-1170</v>
      </c>
    </row>
    <row r="4304" spans="1:9" x14ac:dyDescent="0.35">
      <c r="A4304" t="s">
        <v>1257</v>
      </c>
      <c r="B4304" t="s">
        <v>95</v>
      </c>
      <c r="C4304" t="s">
        <v>357</v>
      </c>
      <c r="D4304" t="s">
        <v>1270</v>
      </c>
      <c r="E4304" t="s">
        <v>31</v>
      </c>
      <c r="F4304">
        <v>8161</v>
      </c>
      <c r="G4304">
        <v>5625</v>
      </c>
      <c r="H4304">
        <v>0.689253767920598</v>
      </c>
      <c r="I4304" t="str">
        <f>VLOOKUP($B4304&amp;$E4304,'Employee List'!$A:$E,5,0)</f>
        <v>E-1170</v>
      </c>
    </row>
    <row r="4305" spans="1:9" x14ac:dyDescent="0.35">
      <c r="A4305" t="s">
        <v>1257</v>
      </c>
      <c r="B4305" t="s">
        <v>95</v>
      </c>
      <c r="C4305" t="s">
        <v>357</v>
      </c>
      <c r="D4305" t="s">
        <v>1271</v>
      </c>
      <c r="E4305" t="s">
        <v>29</v>
      </c>
      <c r="F4305">
        <v>8630</v>
      </c>
      <c r="G4305">
        <v>11640</v>
      </c>
      <c r="H4305">
        <v>1.3487833140208574</v>
      </c>
      <c r="I4305" t="str">
        <f>VLOOKUP($B4305&amp;$E4305,'Employee List'!$A:$E,5,0)</f>
        <v>E-1170</v>
      </c>
    </row>
    <row r="4306" spans="1:9" x14ac:dyDescent="0.35">
      <c r="A4306" t="s">
        <v>1257</v>
      </c>
      <c r="B4306" t="s">
        <v>95</v>
      </c>
      <c r="C4306" t="s">
        <v>357</v>
      </c>
      <c r="D4306" t="s">
        <v>1271</v>
      </c>
      <c r="E4306" t="s">
        <v>30</v>
      </c>
      <c r="F4306">
        <v>10243</v>
      </c>
      <c r="G4306">
        <v>10357</v>
      </c>
      <c r="H4306">
        <v>1.011129551889095</v>
      </c>
      <c r="I4306" t="str">
        <f>VLOOKUP($B4306&amp;$E4306,'Employee List'!$A:$E,5,0)</f>
        <v>E-1170</v>
      </c>
    </row>
    <row r="4307" spans="1:9" x14ac:dyDescent="0.35">
      <c r="A4307" t="s">
        <v>1257</v>
      </c>
      <c r="B4307" t="s">
        <v>95</v>
      </c>
      <c r="C4307" t="s">
        <v>357</v>
      </c>
      <c r="D4307" t="s">
        <v>1271</v>
      </c>
      <c r="E4307" t="s">
        <v>31</v>
      </c>
      <c r="F4307">
        <v>8177</v>
      </c>
      <c r="G4307">
        <v>8399</v>
      </c>
      <c r="H4307">
        <v>1.0271493212669682</v>
      </c>
      <c r="I4307" t="str">
        <f>VLOOKUP($B4307&amp;$E4307,'Employee List'!$A:$E,5,0)</f>
        <v>E-1170</v>
      </c>
    </row>
    <row r="4308" spans="1:9" x14ac:dyDescent="0.35">
      <c r="A4308" t="s">
        <v>1257</v>
      </c>
      <c r="B4308" t="s">
        <v>95</v>
      </c>
      <c r="C4308" t="s">
        <v>357</v>
      </c>
      <c r="D4308" t="s">
        <v>1258</v>
      </c>
      <c r="E4308" t="s">
        <v>29</v>
      </c>
      <c r="F4308">
        <v>165511</v>
      </c>
      <c r="G4308">
        <v>136162</v>
      </c>
      <c r="H4308">
        <v>0.82267643842403226</v>
      </c>
      <c r="I4308" t="str">
        <f>VLOOKUP($B4308&amp;$E4308,'Employee List'!$A:$E,5,0)</f>
        <v>E-1170</v>
      </c>
    </row>
    <row r="4309" spans="1:9" x14ac:dyDescent="0.35">
      <c r="A4309" t="s">
        <v>1257</v>
      </c>
      <c r="B4309" t="s">
        <v>95</v>
      </c>
      <c r="C4309" t="s">
        <v>357</v>
      </c>
      <c r="D4309" t="s">
        <v>1258</v>
      </c>
      <c r="E4309" t="s">
        <v>30</v>
      </c>
      <c r="F4309">
        <v>161209</v>
      </c>
      <c r="G4309">
        <v>97610</v>
      </c>
      <c r="H4309">
        <v>0.60548728668994911</v>
      </c>
      <c r="I4309" t="str">
        <f>VLOOKUP($B4309&amp;$E4309,'Employee List'!$A:$E,5,0)</f>
        <v>E-1170</v>
      </c>
    </row>
    <row r="4310" spans="1:9" x14ac:dyDescent="0.35">
      <c r="A4310" t="s">
        <v>1257</v>
      </c>
      <c r="B4310" t="s">
        <v>95</v>
      </c>
      <c r="C4310" t="s">
        <v>357</v>
      </c>
      <c r="D4310" t="s">
        <v>1258</v>
      </c>
      <c r="E4310" t="s">
        <v>31</v>
      </c>
      <c r="F4310">
        <v>154659</v>
      </c>
      <c r="G4310">
        <v>82008</v>
      </c>
      <c r="H4310">
        <v>0.53025042189591298</v>
      </c>
      <c r="I4310" t="str">
        <f>VLOOKUP($B4310&amp;$E4310,'Employee List'!$A:$E,5,0)</f>
        <v>E-1170</v>
      </c>
    </row>
    <row r="4311" spans="1:9" x14ac:dyDescent="0.35">
      <c r="A4311" t="s">
        <v>1257</v>
      </c>
      <c r="B4311" t="s">
        <v>95</v>
      </c>
      <c r="C4311" t="s">
        <v>357</v>
      </c>
      <c r="D4311" t="s">
        <v>1272</v>
      </c>
      <c r="E4311" t="s">
        <v>29</v>
      </c>
      <c r="F4311">
        <v>12830</v>
      </c>
      <c r="G4311">
        <v>4775</v>
      </c>
      <c r="H4311">
        <v>0.3721745908028059</v>
      </c>
      <c r="I4311" t="str">
        <f>VLOOKUP($B4311&amp;$E4311,'Employee List'!$A:$E,5,0)</f>
        <v>E-1170</v>
      </c>
    </row>
    <row r="4312" spans="1:9" x14ac:dyDescent="0.35">
      <c r="A4312" t="s">
        <v>1257</v>
      </c>
      <c r="B4312" t="s">
        <v>95</v>
      </c>
      <c r="C4312" t="s">
        <v>357</v>
      </c>
      <c r="D4312" t="s">
        <v>1272</v>
      </c>
      <c r="E4312" t="s">
        <v>30</v>
      </c>
      <c r="F4312">
        <v>12723</v>
      </c>
      <c r="G4312">
        <v>10921</v>
      </c>
      <c r="H4312">
        <v>0.85836673740470015</v>
      </c>
      <c r="I4312" t="str">
        <f>VLOOKUP($B4312&amp;$E4312,'Employee List'!$A:$E,5,0)</f>
        <v>E-1170</v>
      </c>
    </row>
    <row r="4313" spans="1:9" x14ac:dyDescent="0.35">
      <c r="A4313" t="s">
        <v>1257</v>
      </c>
      <c r="B4313" t="s">
        <v>95</v>
      </c>
      <c r="C4313" t="s">
        <v>357</v>
      </c>
      <c r="D4313" t="s">
        <v>1272</v>
      </c>
      <c r="E4313" t="s">
        <v>31</v>
      </c>
      <c r="F4313">
        <v>9587</v>
      </c>
      <c r="G4313">
        <v>10578</v>
      </c>
      <c r="H4313">
        <v>1.10336914571816</v>
      </c>
      <c r="I4313" t="str">
        <f>VLOOKUP($B4313&amp;$E4313,'Employee List'!$A:$E,5,0)</f>
        <v>E-1170</v>
      </c>
    </row>
    <row r="4314" spans="1:9" x14ac:dyDescent="0.35">
      <c r="A4314" t="s">
        <v>1257</v>
      </c>
      <c r="B4314" t="s">
        <v>95</v>
      </c>
      <c r="C4314" t="s">
        <v>357</v>
      </c>
      <c r="D4314" t="s">
        <v>1259</v>
      </c>
      <c r="E4314" t="s">
        <v>29</v>
      </c>
      <c r="F4314">
        <v>17063</v>
      </c>
      <c r="G4314">
        <v>15558</v>
      </c>
      <c r="H4314">
        <v>0.9117974564847916</v>
      </c>
      <c r="I4314" t="str">
        <f>VLOOKUP($B4314&amp;$E4314,'Employee List'!$A:$E,5,0)</f>
        <v>E-1170</v>
      </c>
    </row>
    <row r="4315" spans="1:9" x14ac:dyDescent="0.35">
      <c r="A4315" t="s">
        <v>1257</v>
      </c>
      <c r="B4315" t="s">
        <v>95</v>
      </c>
      <c r="C4315" t="s">
        <v>357</v>
      </c>
      <c r="D4315" t="s">
        <v>1259</v>
      </c>
      <c r="E4315" t="s">
        <v>30</v>
      </c>
      <c r="F4315">
        <v>17218</v>
      </c>
      <c r="G4315">
        <v>13358</v>
      </c>
      <c r="H4315">
        <v>0.77581600650482052</v>
      </c>
      <c r="I4315" t="str">
        <f>VLOOKUP($B4315&amp;$E4315,'Employee List'!$A:$E,5,0)</f>
        <v>E-1170</v>
      </c>
    </row>
    <row r="4316" spans="1:9" x14ac:dyDescent="0.35">
      <c r="A4316" t="s">
        <v>1257</v>
      </c>
      <c r="B4316" t="s">
        <v>95</v>
      </c>
      <c r="C4316" t="s">
        <v>357</v>
      </c>
      <c r="D4316" t="s">
        <v>1259</v>
      </c>
      <c r="E4316" t="s">
        <v>31</v>
      </c>
      <c r="F4316">
        <v>15683</v>
      </c>
      <c r="G4316">
        <v>13792</v>
      </c>
      <c r="H4316">
        <v>0.87942357967225659</v>
      </c>
      <c r="I4316" t="str">
        <f>VLOOKUP($B4316&amp;$E4316,'Employee List'!$A:$E,5,0)</f>
        <v>E-1170</v>
      </c>
    </row>
    <row r="4317" spans="1:9" x14ac:dyDescent="0.35">
      <c r="A4317" t="s">
        <v>1257</v>
      </c>
      <c r="B4317" t="s">
        <v>95</v>
      </c>
      <c r="C4317" t="s">
        <v>357</v>
      </c>
      <c r="D4317" t="s">
        <v>1273</v>
      </c>
      <c r="E4317" t="s">
        <v>29</v>
      </c>
      <c r="F4317">
        <v>9703</v>
      </c>
      <c r="G4317">
        <v>5905</v>
      </c>
      <c r="H4317">
        <v>0.60857466762856849</v>
      </c>
      <c r="I4317" t="str">
        <f>VLOOKUP($B4317&amp;$E4317,'Employee List'!$A:$E,5,0)</f>
        <v>E-1170</v>
      </c>
    </row>
    <row r="4318" spans="1:9" x14ac:dyDescent="0.35">
      <c r="A4318" t="s">
        <v>1257</v>
      </c>
      <c r="B4318" t="s">
        <v>95</v>
      </c>
      <c r="C4318" t="s">
        <v>357</v>
      </c>
      <c r="D4318" t="s">
        <v>1273</v>
      </c>
      <c r="E4318" t="s">
        <v>30</v>
      </c>
      <c r="F4318">
        <v>7062</v>
      </c>
      <c r="G4318">
        <v>9066</v>
      </c>
      <c r="H4318">
        <v>1.2837723024638912</v>
      </c>
      <c r="I4318" t="str">
        <f>VLOOKUP($B4318&amp;$E4318,'Employee List'!$A:$E,5,0)</f>
        <v>E-1170</v>
      </c>
    </row>
    <row r="4319" spans="1:9" x14ac:dyDescent="0.35">
      <c r="A4319" t="s">
        <v>1257</v>
      </c>
      <c r="B4319" t="s">
        <v>95</v>
      </c>
      <c r="C4319" t="s">
        <v>357</v>
      </c>
      <c r="D4319" t="s">
        <v>1273</v>
      </c>
      <c r="E4319" t="s">
        <v>31</v>
      </c>
      <c r="F4319">
        <v>9515</v>
      </c>
      <c r="G4319">
        <v>8749</v>
      </c>
      <c r="H4319">
        <v>0.91949553336836576</v>
      </c>
      <c r="I4319" t="str">
        <f>VLOOKUP($B4319&amp;$E4319,'Employee List'!$A:$E,5,0)</f>
        <v>E-1170</v>
      </c>
    </row>
    <row r="4320" spans="1:9" x14ac:dyDescent="0.35">
      <c r="A4320" t="s">
        <v>1257</v>
      </c>
      <c r="B4320" t="s">
        <v>95</v>
      </c>
      <c r="C4320" t="s">
        <v>357</v>
      </c>
      <c r="D4320" t="s">
        <v>1275</v>
      </c>
      <c r="E4320" t="s">
        <v>29</v>
      </c>
      <c r="F4320">
        <v>12979</v>
      </c>
      <c r="G4320">
        <v>13337</v>
      </c>
      <c r="H4320">
        <v>1.0275830187225519</v>
      </c>
      <c r="I4320" t="str">
        <f>VLOOKUP($B4320&amp;$E4320,'Employee List'!$A:$E,5,0)</f>
        <v>E-1170</v>
      </c>
    </row>
    <row r="4321" spans="1:9" x14ac:dyDescent="0.35">
      <c r="A4321" t="s">
        <v>1257</v>
      </c>
      <c r="B4321" t="s">
        <v>95</v>
      </c>
      <c r="C4321" t="s">
        <v>357</v>
      </c>
      <c r="D4321" t="s">
        <v>1275</v>
      </c>
      <c r="E4321" t="s">
        <v>30</v>
      </c>
      <c r="F4321">
        <v>14209</v>
      </c>
      <c r="G4321">
        <v>8988</v>
      </c>
      <c r="H4321">
        <v>0.6325568301780562</v>
      </c>
      <c r="I4321" t="str">
        <f>VLOOKUP($B4321&amp;$E4321,'Employee List'!$A:$E,5,0)</f>
        <v>E-1170</v>
      </c>
    </row>
    <row r="4322" spans="1:9" x14ac:dyDescent="0.35">
      <c r="A4322" t="s">
        <v>1257</v>
      </c>
      <c r="B4322" t="s">
        <v>95</v>
      </c>
      <c r="C4322" t="s">
        <v>357</v>
      </c>
      <c r="D4322" t="s">
        <v>1275</v>
      </c>
      <c r="E4322" t="s">
        <v>31</v>
      </c>
      <c r="F4322">
        <v>13439</v>
      </c>
      <c r="G4322">
        <v>9109</v>
      </c>
      <c r="H4322">
        <v>0.67780340799166605</v>
      </c>
      <c r="I4322" t="str">
        <f>VLOOKUP($B4322&amp;$E4322,'Employee List'!$A:$E,5,0)</f>
        <v>E-1170</v>
      </c>
    </row>
    <row r="4323" spans="1:9" x14ac:dyDescent="0.35">
      <c r="A4323" t="s">
        <v>1257</v>
      </c>
      <c r="B4323" t="s">
        <v>95</v>
      </c>
      <c r="C4323" t="s">
        <v>357</v>
      </c>
      <c r="D4323" t="s">
        <v>1276</v>
      </c>
      <c r="E4323" t="s">
        <v>29</v>
      </c>
      <c r="F4323">
        <v>4597</v>
      </c>
      <c r="G4323">
        <v>6783</v>
      </c>
      <c r="H4323">
        <v>1.4755275179464868</v>
      </c>
      <c r="I4323" t="str">
        <f>VLOOKUP($B4323&amp;$E4323,'Employee List'!$A:$E,5,0)</f>
        <v>E-1170</v>
      </c>
    </row>
    <row r="4324" spans="1:9" x14ac:dyDescent="0.35">
      <c r="A4324" t="s">
        <v>1257</v>
      </c>
      <c r="B4324" t="s">
        <v>95</v>
      </c>
      <c r="C4324" t="s">
        <v>357</v>
      </c>
      <c r="D4324" t="s">
        <v>1276</v>
      </c>
      <c r="E4324" t="s">
        <v>30</v>
      </c>
      <c r="F4324">
        <v>7903</v>
      </c>
      <c r="G4324">
        <v>2538</v>
      </c>
      <c r="H4324">
        <v>0.32114386941667722</v>
      </c>
      <c r="I4324" t="str">
        <f>VLOOKUP($B4324&amp;$E4324,'Employee List'!$A:$E,5,0)</f>
        <v>E-1170</v>
      </c>
    </row>
    <row r="4325" spans="1:9" x14ac:dyDescent="0.35">
      <c r="A4325" t="s">
        <v>1257</v>
      </c>
      <c r="B4325" t="s">
        <v>95</v>
      </c>
      <c r="C4325" t="s">
        <v>357</v>
      </c>
      <c r="D4325" t="s">
        <v>1276</v>
      </c>
      <c r="E4325" t="s">
        <v>31</v>
      </c>
      <c r="F4325">
        <v>6601</v>
      </c>
      <c r="G4325">
        <v>3342</v>
      </c>
      <c r="H4325">
        <v>0.50628692622329952</v>
      </c>
      <c r="I4325" t="str">
        <f>VLOOKUP($B4325&amp;$E4325,'Employee List'!$A:$E,5,0)</f>
        <v>E-1170</v>
      </c>
    </row>
    <row r="4326" spans="1:9" x14ac:dyDescent="0.35">
      <c r="A4326" t="s">
        <v>1257</v>
      </c>
      <c r="B4326" t="s">
        <v>95</v>
      </c>
      <c r="C4326" t="s">
        <v>357</v>
      </c>
      <c r="D4326" t="s">
        <v>1277</v>
      </c>
      <c r="E4326" t="s">
        <v>29</v>
      </c>
      <c r="F4326">
        <v>8865</v>
      </c>
      <c r="G4326">
        <v>6107</v>
      </c>
      <c r="H4326">
        <v>0.68888888888888888</v>
      </c>
      <c r="I4326" t="str">
        <f>VLOOKUP($B4326&amp;$E4326,'Employee List'!$A:$E,5,0)</f>
        <v>E-1170</v>
      </c>
    </row>
    <row r="4327" spans="1:9" x14ac:dyDescent="0.35">
      <c r="A4327" t="s">
        <v>1257</v>
      </c>
      <c r="B4327" t="s">
        <v>95</v>
      </c>
      <c r="C4327" t="s">
        <v>357</v>
      </c>
      <c r="D4327" t="s">
        <v>1277</v>
      </c>
      <c r="E4327" t="s">
        <v>30</v>
      </c>
      <c r="F4327">
        <v>9669</v>
      </c>
      <c r="G4327">
        <v>8976</v>
      </c>
      <c r="H4327">
        <v>0.92832764505119458</v>
      </c>
      <c r="I4327" t="str">
        <f>VLOOKUP($B4327&amp;$E4327,'Employee List'!$A:$E,5,0)</f>
        <v>E-1170</v>
      </c>
    </row>
    <row r="4328" spans="1:9" x14ac:dyDescent="0.35">
      <c r="A4328" t="s">
        <v>1257</v>
      </c>
      <c r="B4328" t="s">
        <v>95</v>
      </c>
      <c r="C4328" t="s">
        <v>357</v>
      </c>
      <c r="D4328" t="s">
        <v>1277</v>
      </c>
      <c r="E4328" t="s">
        <v>31</v>
      </c>
      <c r="F4328">
        <v>8431</v>
      </c>
      <c r="G4328">
        <v>7866</v>
      </c>
      <c r="H4328">
        <v>0.93298541098327603</v>
      </c>
      <c r="I4328" t="str">
        <f>VLOOKUP($B4328&amp;$E4328,'Employee List'!$A:$E,5,0)</f>
        <v>E-1170</v>
      </c>
    </row>
    <row r="4329" spans="1:9" x14ac:dyDescent="0.35">
      <c r="A4329" t="s">
        <v>1257</v>
      </c>
      <c r="B4329" t="s">
        <v>95</v>
      </c>
      <c r="C4329" t="s">
        <v>357</v>
      </c>
      <c r="D4329" t="s">
        <v>1278</v>
      </c>
      <c r="E4329" t="s">
        <v>29</v>
      </c>
      <c r="F4329">
        <v>9719</v>
      </c>
      <c r="G4329">
        <v>10578</v>
      </c>
      <c r="H4329">
        <v>1.0883835785574647</v>
      </c>
      <c r="I4329" t="str">
        <f>VLOOKUP($B4329&amp;$E4329,'Employee List'!$A:$E,5,0)</f>
        <v>E-1170</v>
      </c>
    </row>
    <row r="4330" spans="1:9" x14ac:dyDescent="0.35">
      <c r="A4330" t="s">
        <v>1257</v>
      </c>
      <c r="B4330" t="s">
        <v>95</v>
      </c>
      <c r="C4330" t="s">
        <v>357</v>
      </c>
      <c r="D4330" t="s">
        <v>1278</v>
      </c>
      <c r="E4330" t="s">
        <v>30</v>
      </c>
      <c r="F4330">
        <v>10237</v>
      </c>
      <c r="G4330">
        <v>5820</v>
      </c>
      <c r="H4330">
        <v>0.56852593533261697</v>
      </c>
      <c r="I4330" t="str">
        <f>VLOOKUP($B4330&amp;$E4330,'Employee List'!$A:$E,5,0)</f>
        <v>E-1170</v>
      </c>
    </row>
    <row r="4331" spans="1:9" x14ac:dyDescent="0.35">
      <c r="A4331" t="s">
        <v>1257</v>
      </c>
      <c r="B4331" t="s">
        <v>95</v>
      </c>
      <c r="C4331" t="s">
        <v>357</v>
      </c>
      <c r="D4331" t="s">
        <v>1278</v>
      </c>
      <c r="E4331" t="s">
        <v>31</v>
      </c>
      <c r="F4331">
        <v>11057</v>
      </c>
      <c r="G4331">
        <v>6039</v>
      </c>
      <c r="H4331">
        <v>0.54616984715564798</v>
      </c>
      <c r="I4331" t="str">
        <f>VLOOKUP($B4331&amp;$E4331,'Employee List'!$A:$E,5,0)</f>
        <v>E-1170</v>
      </c>
    </row>
    <row r="4332" spans="1:9" x14ac:dyDescent="0.35">
      <c r="A4332" t="s">
        <v>1257</v>
      </c>
      <c r="B4332" t="s">
        <v>95</v>
      </c>
      <c r="C4332" t="s">
        <v>357</v>
      </c>
      <c r="D4332" t="s">
        <v>1279</v>
      </c>
      <c r="E4332" t="s">
        <v>29</v>
      </c>
      <c r="F4332">
        <v>17306</v>
      </c>
      <c r="G4332">
        <v>10513</v>
      </c>
      <c r="H4332">
        <v>0.60747717554605341</v>
      </c>
      <c r="I4332" t="str">
        <f>VLOOKUP($B4332&amp;$E4332,'Employee List'!$A:$E,5,0)</f>
        <v>E-1170</v>
      </c>
    </row>
    <row r="4333" spans="1:9" x14ac:dyDescent="0.35">
      <c r="A4333" t="s">
        <v>1257</v>
      </c>
      <c r="B4333" t="s">
        <v>95</v>
      </c>
      <c r="C4333" t="s">
        <v>357</v>
      </c>
      <c r="D4333" t="s">
        <v>1279</v>
      </c>
      <c r="E4333" t="s">
        <v>30</v>
      </c>
      <c r="F4333">
        <v>17908</v>
      </c>
      <c r="G4333">
        <v>5591</v>
      </c>
      <c r="H4333">
        <v>0.31220683493410767</v>
      </c>
      <c r="I4333" t="str">
        <f>VLOOKUP($B4333&amp;$E4333,'Employee List'!$A:$E,5,0)</f>
        <v>E-1170</v>
      </c>
    </row>
    <row r="4334" spans="1:9" x14ac:dyDescent="0.35">
      <c r="A4334" t="s">
        <v>1257</v>
      </c>
      <c r="B4334" t="s">
        <v>95</v>
      </c>
      <c r="C4334" t="s">
        <v>357</v>
      </c>
      <c r="D4334" t="s">
        <v>1279</v>
      </c>
      <c r="E4334" t="s">
        <v>31</v>
      </c>
      <c r="F4334">
        <v>18540</v>
      </c>
      <c r="G4334">
        <v>6112</v>
      </c>
      <c r="H4334">
        <v>0.32966558791801509</v>
      </c>
      <c r="I4334" t="str">
        <f>VLOOKUP($B4334&amp;$E4334,'Employee List'!$A:$E,5,0)</f>
        <v>E-1170</v>
      </c>
    </row>
    <row r="4335" spans="1:9" x14ac:dyDescent="0.35">
      <c r="A4335" t="s">
        <v>1257</v>
      </c>
      <c r="B4335" t="s">
        <v>95</v>
      </c>
      <c r="C4335" t="s">
        <v>357</v>
      </c>
      <c r="D4335" t="s">
        <v>1280</v>
      </c>
      <c r="E4335" t="s">
        <v>29</v>
      </c>
      <c r="F4335">
        <v>7698</v>
      </c>
      <c r="G4335">
        <v>18998</v>
      </c>
      <c r="H4335">
        <v>2.4679137438295662</v>
      </c>
      <c r="I4335" t="str">
        <f>VLOOKUP($B4335&amp;$E4335,'Employee List'!$A:$E,5,0)</f>
        <v>E-1170</v>
      </c>
    </row>
    <row r="4336" spans="1:9" x14ac:dyDescent="0.35">
      <c r="A4336" t="s">
        <v>1257</v>
      </c>
      <c r="B4336" t="s">
        <v>95</v>
      </c>
      <c r="C4336" t="s">
        <v>357</v>
      </c>
      <c r="D4336" t="s">
        <v>1280</v>
      </c>
      <c r="E4336" t="s">
        <v>30</v>
      </c>
      <c r="F4336">
        <v>8635</v>
      </c>
      <c r="G4336">
        <v>7927</v>
      </c>
      <c r="H4336">
        <v>0.91800810654313836</v>
      </c>
      <c r="I4336" t="str">
        <f>VLOOKUP($B4336&amp;$E4336,'Employee List'!$A:$E,5,0)</f>
        <v>E-1170</v>
      </c>
    </row>
    <row r="4337" spans="1:9" x14ac:dyDescent="0.35">
      <c r="A4337" t="s">
        <v>1257</v>
      </c>
      <c r="B4337" t="s">
        <v>95</v>
      </c>
      <c r="C4337" t="s">
        <v>357</v>
      </c>
      <c r="D4337" t="s">
        <v>1280</v>
      </c>
      <c r="E4337" t="s">
        <v>31</v>
      </c>
      <c r="F4337">
        <v>7267</v>
      </c>
      <c r="G4337">
        <v>5100</v>
      </c>
      <c r="H4337">
        <v>0.70180266960231186</v>
      </c>
      <c r="I4337" t="str">
        <f>VLOOKUP($B4337&amp;$E4337,'Employee List'!$A:$E,5,0)</f>
        <v>E-1170</v>
      </c>
    </row>
    <row r="4338" spans="1:9" x14ac:dyDescent="0.35">
      <c r="A4338" t="s">
        <v>1257</v>
      </c>
      <c r="B4338" t="s">
        <v>95</v>
      </c>
      <c r="C4338" t="s">
        <v>357</v>
      </c>
      <c r="D4338" t="s">
        <v>1262</v>
      </c>
      <c r="E4338" t="s">
        <v>29</v>
      </c>
      <c r="F4338">
        <v>18029</v>
      </c>
      <c r="G4338">
        <v>23322</v>
      </c>
      <c r="H4338">
        <v>1.2935825614288092</v>
      </c>
      <c r="I4338" t="str">
        <f>VLOOKUP($B4338&amp;$E4338,'Employee List'!$A:$E,5,0)</f>
        <v>E-1170</v>
      </c>
    </row>
    <row r="4339" spans="1:9" x14ac:dyDescent="0.35">
      <c r="A4339" t="s">
        <v>1257</v>
      </c>
      <c r="B4339" t="s">
        <v>95</v>
      </c>
      <c r="C4339" t="s">
        <v>357</v>
      </c>
      <c r="D4339" t="s">
        <v>1262</v>
      </c>
      <c r="E4339" t="s">
        <v>30</v>
      </c>
      <c r="F4339">
        <v>21109</v>
      </c>
      <c r="G4339">
        <v>19055</v>
      </c>
      <c r="H4339">
        <v>0.90269553271116587</v>
      </c>
      <c r="I4339" t="str">
        <f>VLOOKUP($B4339&amp;$E4339,'Employee List'!$A:$E,5,0)</f>
        <v>E-1170</v>
      </c>
    </row>
    <row r="4340" spans="1:9" x14ac:dyDescent="0.35">
      <c r="A4340" t="s">
        <v>1257</v>
      </c>
      <c r="B4340" t="s">
        <v>95</v>
      </c>
      <c r="C4340" t="s">
        <v>357</v>
      </c>
      <c r="D4340" t="s">
        <v>1262</v>
      </c>
      <c r="E4340" t="s">
        <v>31</v>
      </c>
      <c r="F4340">
        <v>22411</v>
      </c>
      <c r="G4340">
        <v>21707</v>
      </c>
      <c r="H4340">
        <v>0.96858685466958194</v>
      </c>
      <c r="I4340" t="str">
        <f>VLOOKUP($B4340&amp;$E4340,'Employee List'!$A:$E,5,0)</f>
        <v>E-1170</v>
      </c>
    </row>
    <row r="4341" spans="1:9" x14ac:dyDescent="0.35">
      <c r="A4341" t="s">
        <v>1257</v>
      </c>
      <c r="B4341" t="s">
        <v>95</v>
      </c>
      <c r="C4341" t="s">
        <v>357</v>
      </c>
      <c r="D4341" t="s">
        <v>1282</v>
      </c>
      <c r="E4341" t="s">
        <v>30</v>
      </c>
      <c r="F4341">
        <v>6418</v>
      </c>
      <c r="G4341">
        <v>5628</v>
      </c>
      <c r="H4341">
        <v>0.8769086942972889</v>
      </c>
      <c r="I4341" t="str">
        <f>VLOOKUP($B4341&amp;$E4341,'Employee List'!$A:$E,5,0)</f>
        <v>E-1170</v>
      </c>
    </row>
    <row r="4342" spans="1:9" x14ac:dyDescent="0.35">
      <c r="A4342" t="s">
        <v>1257</v>
      </c>
      <c r="B4342" t="s">
        <v>95</v>
      </c>
      <c r="C4342" t="s">
        <v>357</v>
      </c>
      <c r="D4342" t="s">
        <v>1282</v>
      </c>
      <c r="E4342" t="s">
        <v>31</v>
      </c>
      <c r="F4342">
        <v>9321</v>
      </c>
      <c r="G4342">
        <v>5783</v>
      </c>
      <c r="H4342">
        <v>0.62042699281193003</v>
      </c>
      <c r="I4342" t="str">
        <f>VLOOKUP($B4342&amp;$E4342,'Employee List'!$A:$E,5,0)</f>
        <v>E-1170</v>
      </c>
    </row>
    <row r="4343" spans="1:9" x14ac:dyDescent="0.35">
      <c r="A4343" t="s">
        <v>1257</v>
      </c>
      <c r="B4343" t="s">
        <v>95</v>
      </c>
      <c r="C4343" t="s">
        <v>357</v>
      </c>
      <c r="D4343" t="s">
        <v>1281</v>
      </c>
      <c r="E4343" t="s">
        <v>29</v>
      </c>
      <c r="F4343">
        <v>5545</v>
      </c>
      <c r="G4343">
        <v>6172</v>
      </c>
      <c r="H4343">
        <v>1.1130748422001804</v>
      </c>
      <c r="I4343" t="str">
        <f>VLOOKUP($B4343&amp;$E4343,'Employee List'!$A:$E,5,0)</f>
        <v>E-1170</v>
      </c>
    </row>
    <row r="4344" spans="1:9" x14ac:dyDescent="0.35">
      <c r="A4344" t="s">
        <v>1257</v>
      </c>
      <c r="B4344" t="s">
        <v>95</v>
      </c>
      <c r="C4344" t="s">
        <v>357</v>
      </c>
      <c r="D4344" t="s">
        <v>1281</v>
      </c>
      <c r="E4344" t="s">
        <v>30</v>
      </c>
      <c r="F4344">
        <v>6024</v>
      </c>
      <c r="G4344">
        <v>4544</v>
      </c>
      <c r="H4344">
        <v>0.75431606905710491</v>
      </c>
      <c r="I4344" t="str">
        <f>VLOOKUP($B4344&amp;$E4344,'Employee List'!$A:$E,5,0)</f>
        <v>E-1170</v>
      </c>
    </row>
    <row r="4345" spans="1:9" x14ac:dyDescent="0.35">
      <c r="A4345" t="s">
        <v>1257</v>
      </c>
      <c r="B4345" t="s">
        <v>95</v>
      </c>
      <c r="C4345" t="s">
        <v>357</v>
      </c>
      <c r="D4345" t="s">
        <v>1281</v>
      </c>
      <c r="E4345" t="s">
        <v>31</v>
      </c>
      <c r="F4345">
        <v>5932</v>
      </c>
      <c r="G4345">
        <v>6075</v>
      </c>
      <c r="H4345">
        <v>1.0241065407956844</v>
      </c>
      <c r="I4345" t="str">
        <f>VLOOKUP($B4345&amp;$E4345,'Employee List'!$A:$E,5,0)</f>
        <v>E-1170</v>
      </c>
    </row>
    <row r="4346" spans="1:9" x14ac:dyDescent="0.35">
      <c r="A4346" t="s">
        <v>1257</v>
      </c>
      <c r="B4346" t="s">
        <v>96</v>
      </c>
      <c r="C4346" t="s">
        <v>357</v>
      </c>
      <c r="D4346" t="s">
        <v>1274</v>
      </c>
      <c r="E4346" t="s">
        <v>29</v>
      </c>
      <c r="F4346">
        <v>30047</v>
      </c>
      <c r="G4346">
        <v>26349</v>
      </c>
      <c r="H4346">
        <v>0.87692614903318133</v>
      </c>
      <c r="I4346" t="str">
        <f>VLOOKUP($B4346&amp;$E4346,'Employee List'!$A:$E,5,0)</f>
        <v>E-1171</v>
      </c>
    </row>
    <row r="4347" spans="1:9" x14ac:dyDescent="0.35">
      <c r="A4347" t="s">
        <v>1257</v>
      </c>
      <c r="B4347" t="s">
        <v>96</v>
      </c>
      <c r="C4347" t="s">
        <v>357</v>
      </c>
      <c r="D4347" t="s">
        <v>1274</v>
      </c>
      <c r="E4347" t="s">
        <v>30</v>
      </c>
      <c r="F4347">
        <v>29248</v>
      </c>
      <c r="G4347">
        <v>19487</v>
      </c>
      <c r="H4347">
        <v>0.66626777899343548</v>
      </c>
      <c r="I4347" t="str">
        <f>VLOOKUP($B4347&amp;$E4347,'Employee List'!$A:$E,5,0)</f>
        <v>E-1171</v>
      </c>
    </row>
    <row r="4348" spans="1:9" x14ac:dyDescent="0.35">
      <c r="A4348" t="s">
        <v>1257</v>
      </c>
      <c r="B4348" t="s">
        <v>96</v>
      </c>
      <c r="C4348" t="s">
        <v>357</v>
      </c>
      <c r="D4348" t="s">
        <v>1274</v>
      </c>
      <c r="E4348" t="s">
        <v>31</v>
      </c>
      <c r="F4348">
        <v>31285</v>
      </c>
      <c r="G4348">
        <v>20880</v>
      </c>
      <c r="H4348">
        <v>0.66741249800223745</v>
      </c>
      <c r="I4348" t="str">
        <f>VLOOKUP($B4348&amp;$E4348,'Employee List'!$A:$E,5,0)</f>
        <v>E-1171</v>
      </c>
    </row>
    <row r="4349" spans="1:9" x14ac:dyDescent="0.35">
      <c r="A4349" t="s">
        <v>1257</v>
      </c>
      <c r="B4349" t="s">
        <v>96</v>
      </c>
      <c r="C4349" t="s">
        <v>357</v>
      </c>
      <c r="D4349" t="s">
        <v>1263</v>
      </c>
      <c r="E4349" t="s">
        <v>29</v>
      </c>
      <c r="F4349">
        <v>74021</v>
      </c>
      <c r="G4349">
        <v>146779</v>
      </c>
      <c r="H4349">
        <v>1.9829372745572202</v>
      </c>
      <c r="I4349" t="str">
        <f>VLOOKUP($B4349&amp;$E4349,'Employee List'!$A:$E,5,0)</f>
        <v>E-1171</v>
      </c>
    </row>
    <row r="4350" spans="1:9" x14ac:dyDescent="0.35">
      <c r="A4350" t="s">
        <v>1257</v>
      </c>
      <c r="B4350" t="s">
        <v>96</v>
      </c>
      <c r="C4350" t="s">
        <v>357</v>
      </c>
      <c r="D4350" t="s">
        <v>1263</v>
      </c>
      <c r="E4350" t="s">
        <v>30</v>
      </c>
      <c r="F4350">
        <v>74688</v>
      </c>
      <c r="G4350">
        <v>20127</v>
      </c>
      <c r="H4350">
        <v>0.26948104113110538</v>
      </c>
      <c r="I4350" t="str">
        <f>VLOOKUP($B4350&amp;$E4350,'Employee List'!$A:$E,5,0)</f>
        <v>E-1171</v>
      </c>
    </row>
    <row r="4351" spans="1:9" x14ac:dyDescent="0.35">
      <c r="A4351" t="s">
        <v>1257</v>
      </c>
      <c r="B4351" t="s">
        <v>96</v>
      </c>
      <c r="C4351" t="s">
        <v>357</v>
      </c>
      <c r="D4351" t="s">
        <v>1263</v>
      </c>
      <c r="E4351" t="s">
        <v>31</v>
      </c>
      <c r="F4351">
        <v>75991</v>
      </c>
      <c r="G4351">
        <v>139464</v>
      </c>
      <c r="H4351">
        <v>1.8352699661802057</v>
      </c>
      <c r="I4351" t="str">
        <f>VLOOKUP($B4351&amp;$E4351,'Employee List'!$A:$E,5,0)</f>
        <v>E-1171</v>
      </c>
    </row>
    <row r="4352" spans="1:9" x14ac:dyDescent="0.35">
      <c r="A4352" t="s">
        <v>1257</v>
      </c>
      <c r="B4352" t="s">
        <v>96</v>
      </c>
      <c r="C4352" t="s">
        <v>357</v>
      </c>
      <c r="D4352" t="s">
        <v>1264</v>
      </c>
      <c r="E4352" t="s">
        <v>29</v>
      </c>
      <c r="F4352">
        <v>46573</v>
      </c>
      <c r="G4352">
        <v>11342</v>
      </c>
      <c r="H4352">
        <v>0.24353165997466344</v>
      </c>
      <c r="I4352" t="str">
        <f>VLOOKUP($B4352&amp;$E4352,'Employee List'!$A:$E,5,0)</f>
        <v>E-1171</v>
      </c>
    </row>
    <row r="4353" spans="1:9" x14ac:dyDescent="0.35">
      <c r="A4353" t="s">
        <v>1257</v>
      </c>
      <c r="B4353" t="s">
        <v>96</v>
      </c>
      <c r="C4353" t="s">
        <v>357</v>
      </c>
      <c r="D4353" t="s">
        <v>1264</v>
      </c>
      <c r="E4353" t="s">
        <v>30</v>
      </c>
      <c r="F4353">
        <v>47008</v>
      </c>
      <c r="G4353">
        <v>5965</v>
      </c>
      <c r="H4353">
        <v>0.12689329475833899</v>
      </c>
      <c r="I4353" t="str">
        <f>VLOOKUP($B4353&amp;$E4353,'Employee List'!$A:$E,5,0)</f>
        <v>E-1171</v>
      </c>
    </row>
    <row r="4354" spans="1:9" x14ac:dyDescent="0.35">
      <c r="A4354" t="s">
        <v>1257</v>
      </c>
      <c r="B4354" t="s">
        <v>96</v>
      </c>
      <c r="C4354" t="s">
        <v>357</v>
      </c>
      <c r="D4354" t="s">
        <v>1264</v>
      </c>
      <c r="E4354" t="s">
        <v>31</v>
      </c>
      <c r="F4354">
        <v>46792</v>
      </c>
      <c r="G4354">
        <v>3736</v>
      </c>
      <c r="H4354">
        <v>7.9842708155240208E-2</v>
      </c>
      <c r="I4354" t="str">
        <f>VLOOKUP($B4354&amp;$E4354,'Employee List'!$A:$E,5,0)</f>
        <v>E-1171</v>
      </c>
    </row>
    <row r="4355" spans="1:9" x14ac:dyDescent="0.35">
      <c r="A4355" t="s">
        <v>1257</v>
      </c>
      <c r="B4355" t="s">
        <v>96</v>
      </c>
      <c r="C4355" t="s">
        <v>357</v>
      </c>
      <c r="D4355" t="s">
        <v>1265</v>
      </c>
      <c r="E4355" t="s">
        <v>29</v>
      </c>
      <c r="F4355">
        <v>7959</v>
      </c>
      <c r="G4355">
        <v>9341</v>
      </c>
      <c r="H4355">
        <v>1.1736399045106169</v>
      </c>
      <c r="I4355" t="str">
        <f>VLOOKUP($B4355&amp;$E4355,'Employee List'!$A:$E,5,0)</f>
        <v>E-1171</v>
      </c>
    </row>
    <row r="4356" spans="1:9" x14ac:dyDescent="0.35">
      <c r="A4356" t="s">
        <v>1257</v>
      </c>
      <c r="B4356" t="s">
        <v>96</v>
      </c>
      <c r="C4356" t="s">
        <v>357</v>
      </c>
      <c r="D4356" t="s">
        <v>1265</v>
      </c>
      <c r="E4356" t="s">
        <v>30</v>
      </c>
      <c r="F4356">
        <v>10034</v>
      </c>
      <c r="G4356">
        <v>6486</v>
      </c>
      <c r="H4356">
        <v>0.64640223240980665</v>
      </c>
      <c r="I4356" t="str">
        <f>VLOOKUP($B4356&amp;$E4356,'Employee List'!$A:$E,5,0)</f>
        <v>E-1171</v>
      </c>
    </row>
    <row r="4357" spans="1:9" x14ac:dyDescent="0.35">
      <c r="A4357" t="s">
        <v>1257</v>
      </c>
      <c r="B4357" t="s">
        <v>96</v>
      </c>
      <c r="C4357" t="s">
        <v>357</v>
      </c>
      <c r="D4357" t="s">
        <v>1265</v>
      </c>
      <c r="E4357" t="s">
        <v>31</v>
      </c>
      <c r="F4357">
        <v>8038</v>
      </c>
      <c r="G4357">
        <v>5928</v>
      </c>
      <c r="H4357">
        <v>0.73749688977357553</v>
      </c>
      <c r="I4357" t="str">
        <f>VLOOKUP($B4357&amp;$E4357,'Employee List'!$A:$E,5,0)</f>
        <v>E-1171</v>
      </c>
    </row>
    <row r="4358" spans="1:9" x14ac:dyDescent="0.35">
      <c r="A4358" t="s">
        <v>1257</v>
      </c>
      <c r="B4358" t="s">
        <v>96</v>
      </c>
      <c r="C4358" t="s">
        <v>357</v>
      </c>
      <c r="D4358" t="s">
        <v>1260</v>
      </c>
      <c r="E4358" t="s">
        <v>29</v>
      </c>
      <c r="F4358">
        <v>81355</v>
      </c>
      <c r="G4358">
        <v>42397</v>
      </c>
      <c r="H4358">
        <v>0.52113576301395115</v>
      </c>
      <c r="I4358" t="str">
        <f>VLOOKUP($B4358&amp;$E4358,'Employee List'!$A:$E,5,0)</f>
        <v>E-1171</v>
      </c>
    </row>
    <row r="4359" spans="1:9" x14ac:dyDescent="0.35">
      <c r="A4359" t="s">
        <v>1257</v>
      </c>
      <c r="B4359" t="s">
        <v>96</v>
      </c>
      <c r="C4359" t="s">
        <v>357</v>
      </c>
      <c r="D4359" t="s">
        <v>1260</v>
      </c>
      <c r="E4359" t="s">
        <v>30</v>
      </c>
      <c r="F4359">
        <v>79160</v>
      </c>
      <c r="G4359">
        <v>45593</v>
      </c>
      <c r="H4359">
        <v>0.57596008084891359</v>
      </c>
      <c r="I4359" t="str">
        <f>VLOOKUP($B4359&amp;$E4359,'Employee List'!$A:$E,5,0)</f>
        <v>E-1171</v>
      </c>
    </row>
    <row r="4360" spans="1:9" x14ac:dyDescent="0.35">
      <c r="A4360" t="s">
        <v>1257</v>
      </c>
      <c r="B4360" t="s">
        <v>96</v>
      </c>
      <c r="C4360" t="s">
        <v>357</v>
      </c>
      <c r="D4360" t="s">
        <v>1260</v>
      </c>
      <c r="E4360" t="s">
        <v>31</v>
      </c>
      <c r="F4360">
        <v>92871</v>
      </c>
      <c r="G4360">
        <v>60522</v>
      </c>
      <c r="H4360">
        <v>0.65167813418612919</v>
      </c>
      <c r="I4360" t="str">
        <f>VLOOKUP($B4360&amp;$E4360,'Employee List'!$A:$E,5,0)</f>
        <v>E-1171</v>
      </c>
    </row>
    <row r="4361" spans="1:9" x14ac:dyDescent="0.35">
      <c r="A4361" t="s">
        <v>1257</v>
      </c>
      <c r="B4361" t="s">
        <v>96</v>
      </c>
      <c r="C4361" t="s">
        <v>357</v>
      </c>
      <c r="D4361" t="s">
        <v>1261</v>
      </c>
      <c r="E4361" t="s">
        <v>29</v>
      </c>
      <c r="F4361">
        <v>74774</v>
      </c>
      <c r="G4361">
        <v>92146</v>
      </c>
      <c r="H4361">
        <v>1.2323267445903656</v>
      </c>
      <c r="I4361" t="str">
        <f>VLOOKUP($B4361&amp;$E4361,'Employee List'!$A:$E,5,0)</f>
        <v>E-1171</v>
      </c>
    </row>
    <row r="4362" spans="1:9" x14ac:dyDescent="0.35">
      <c r="A4362" t="s">
        <v>1257</v>
      </c>
      <c r="B4362" t="s">
        <v>96</v>
      </c>
      <c r="C4362" t="s">
        <v>357</v>
      </c>
      <c r="D4362" t="s">
        <v>1261</v>
      </c>
      <c r="E4362" t="s">
        <v>30</v>
      </c>
      <c r="F4362">
        <v>73739</v>
      </c>
      <c r="G4362">
        <v>79780</v>
      </c>
      <c r="H4362">
        <v>1.0819240835921291</v>
      </c>
      <c r="I4362" t="str">
        <f>VLOOKUP($B4362&amp;$E4362,'Employee List'!$A:$E,5,0)</f>
        <v>E-1171</v>
      </c>
    </row>
    <row r="4363" spans="1:9" x14ac:dyDescent="0.35">
      <c r="A4363" t="s">
        <v>1257</v>
      </c>
      <c r="B4363" t="s">
        <v>96</v>
      </c>
      <c r="C4363" t="s">
        <v>357</v>
      </c>
      <c r="D4363" t="s">
        <v>1261</v>
      </c>
      <c r="E4363" t="s">
        <v>31</v>
      </c>
      <c r="F4363">
        <v>74042</v>
      </c>
      <c r="G4363">
        <v>83284</v>
      </c>
      <c r="H4363">
        <v>1.1248210475135734</v>
      </c>
      <c r="I4363" t="str">
        <f>VLOOKUP($B4363&amp;$E4363,'Employee List'!$A:$E,5,0)</f>
        <v>E-1171</v>
      </c>
    </row>
    <row r="4364" spans="1:9" x14ac:dyDescent="0.35">
      <c r="A4364" t="s">
        <v>1257</v>
      </c>
      <c r="B4364" t="s">
        <v>96</v>
      </c>
      <c r="C4364" t="s">
        <v>357</v>
      </c>
      <c r="D4364" t="s">
        <v>1266</v>
      </c>
      <c r="E4364" t="s">
        <v>29</v>
      </c>
      <c r="F4364">
        <v>25938</v>
      </c>
      <c r="G4364">
        <v>20261</v>
      </c>
      <c r="H4364">
        <v>0.78113192998689185</v>
      </c>
      <c r="I4364" t="str">
        <f>VLOOKUP($B4364&amp;$E4364,'Employee List'!$A:$E,5,0)</f>
        <v>E-1171</v>
      </c>
    </row>
    <row r="4365" spans="1:9" x14ac:dyDescent="0.35">
      <c r="A4365" t="s">
        <v>1257</v>
      </c>
      <c r="B4365" t="s">
        <v>96</v>
      </c>
      <c r="C4365" t="s">
        <v>357</v>
      </c>
      <c r="D4365" t="s">
        <v>1266</v>
      </c>
      <c r="E4365" t="s">
        <v>30</v>
      </c>
      <c r="F4365">
        <v>28525</v>
      </c>
      <c r="G4365">
        <v>16988</v>
      </c>
      <c r="H4365">
        <v>0.59554776511831731</v>
      </c>
      <c r="I4365" t="str">
        <f>VLOOKUP($B4365&amp;$E4365,'Employee List'!$A:$E,5,0)</f>
        <v>E-1171</v>
      </c>
    </row>
    <row r="4366" spans="1:9" x14ac:dyDescent="0.35">
      <c r="A4366" t="s">
        <v>1257</v>
      </c>
      <c r="B4366" t="s">
        <v>96</v>
      </c>
      <c r="C4366" t="s">
        <v>357</v>
      </c>
      <c r="D4366" t="s">
        <v>1266</v>
      </c>
      <c r="E4366" t="s">
        <v>31</v>
      </c>
      <c r="F4366">
        <v>29275</v>
      </c>
      <c r="G4366">
        <v>12435</v>
      </c>
      <c r="H4366">
        <v>0.42476515798462855</v>
      </c>
      <c r="I4366" t="str">
        <f>VLOOKUP($B4366&amp;$E4366,'Employee List'!$A:$E,5,0)</f>
        <v>E-1171</v>
      </c>
    </row>
    <row r="4367" spans="1:9" x14ac:dyDescent="0.35">
      <c r="A4367" t="s">
        <v>1257</v>
      </c>
      <c r="B4367" t="s">
        <v>96</v>
      </c>
      <c r="C4367" t="s">
        <v>357</v>
      </c>
      <c r="D4367" t="s">
        <v>1267</v>
      </c>
      <c r="E4367" t="s">
        <v>29</v>
      </c>
      <c r="F4367">
        <v>42347</v>
      </c>
      <c r="G4367">
        <v>29977</v>
      </c>
      <c r="H4367">
        <v>0.70788957895482563</v>
      </c>
      <c r="I4367" t="str">
        <f>VLOOKUP($B4367&amp;$E4367,'Employee List'!$A:$E,5,0)</f>
        <v>E-1171</v>
      </c>
    </row>
    <row r="4368" spans="1:9" x14ac:dyDescent="0.35">
      <c r="A4368" t="s">
        <v>1257</v>
      </c>
      <c r="B4368" t="s">
        <v>96</v>
      </c>
      <c r="C4368" t="s">
        <v>357</v>
      </c>
      <c r="D4368" t="s">
        <v>1267</v>
      </c>
      <c r="E4368" t="s">
        <v>30</v>
      </c>
      <c r="F4368">
        <v>43671</v>
      </c>
      <c r="G4368">
        <v>19885</v>
      </c>
      <c r="H4368">
        <v>0.45533649332508985</v>
      </c>
      <c r="I4368" t="str">
        <f>VLOOKUP($B4368&amp;$E4368,'Employee List'!$A:$E,5,0)</f>
        <v>E-1171</v>
      </c>
    </row>
    <row r="4369" spans="1:9" x14ac:dyDescent="0.35">
      <c r="A4369" t="s">
        <v>1257</v>
      </c>
      <c r="B4369" t="s">
        <v>96</v>
      </c>
      <c r="C4369" t="s">
        <v>357</v>
      </c>
      <c r="D4369" t="s">
        <v>1267</v>
      </c>
      <c r="E4369" t="s">
        <v>31</v>
      </c>
      <c r="F4369">
        <v>43152</v>
      </c>
      <c r="G4369">
        <v>25553</v>
      </c>
      <c r="H4369">
        <v>0.59216258806080835</v>
      </c>
      <c r="I4369" t="str">
        <f>VLOOKUP($B4369&amp;$E4369,'Employee List'!$A:$E,5,0)</f>
        <v>E-1171</v>
      </c>
    </row>
    <row r="4370" spans="1:9" x14ac:dyDescent="0.35">
      <c r="A4370" t="s">
        <v>1257</v>
      </c>
      <c r="B4370" t="s">
        <v>96</v>
      </c>
      <c r="C4370" t="s">
        <v>357</v>
      </c>
      <c r="D4370" t="s">
        <v>1268</v>
      </c>
      <c r="E4370" t="s">
        <v>29</v>
      </c>
      <c r="F4370">
        <v>15406</v>
      </c>
      <c r="G4370">
        <v>7925</v>
      </c>
      <c r="H4370">
        <v>0.51440997014150336</v>
      </c>
      <c r="I4370" t="str">
        <f>VLOOKUP($B4370&amp;$E4370,'Employee List'!$A:$E,5,0)</f>
        <v>E-1171</v>
      </c>
    </row>
    <row r="4371" spans="1:9" x14ac:dyDescent="0.35">
      <c r="A4371" t="s">
        <v>1257</v>
      </c>
      <c r="B4371" t="s">
        <v>96</v>
      </c>
      <c r="C4371" t="s">
        <v>357</v>
      </c>
      <c r="D4371" t="s">
        <v>1268</v>
      </c>
      <c r="E4371" t="s">
        <v>30</v>
      </c>
      <c r="F4371">
        <v>11078</v>
      </c>
      <c r="G4371">
        <v>2665</v>
      </c>
      <c r="H4371">
        <v>0.24056688933020401</v>
      </c>
      <c r="I4371" t="str">
        <f>VLOOKUP($B4371&amp;$E4371,'Employee List'!$A:$E,5,0)</f>
        <v>E-1171</v>
      </c>
    </row>
    <row r="4372" spans="1:9" x14ac:dyDescent="0.35">
      <c r="A4372" t="s">
        <v>1257</v>
      </c>
      <c r="B4372" t="s">
        <v>96</v>
      </c>
      <c r="C4372" t="s">
        <v>357</v>
      </c>
      <c r="D4372" t="s">
        <v>1268</v>
      </c>
      <c r="E4372" t="s">
        <v>31</v>
      </c>
      <c r="F4372">
        <v>11808</v>
      </c>
      <c r="G4372">
        <v>7130</v>
      </c>
      <c r="H4372">
        <v>0.60382791327913277</v>
      </c>
      <c r="I4372" t="str">
        <f>VLOOKUP($B4372&amp;$E4372,'Employee List'!$A:$E,5,0)</f>
        <v>E-1171</v>
      </c>
    </row>
    <row r="4373" spans="1:9" x14ac:dyDescent="0.35">
      <c r="A4373" t="s">
        <v>1257</v>
      </c>
      <c r="B4373" t="s">
        <v>96</v>
      </c>
      <c r="C4373" t="s">
        <v>357</v>
      </c>
      <c r="D4373" t="s">
        <v>1269</v>
      </c>
      <c r="E4373" t="s">
        <v>29</v>
      </c>
      <c r="F4373">
        <v>9783</v>
      </c>
      <c r="G4373">
        <v>15041</v>
      </c>
      <c r="H4373">
        <v>1.5374629459266074</v>
      </c>
      <c r="I4373" t="str">
        <f>VLOOKUP($B4373&amp;$E4373,'Employee List'!$A:$E,5,0)</f>
        <v>E-1171</v>
      </c>
    </row>
    <row r="4374" spans="1:9" x14ac:dyDescent="0.35">
      <c r="A4374" t="s">
        <v>1257</v>
      </c>
      <c r="B4374" t="s">
        <v>96</v>
      </c>
      <c r="C4374" t="s">
        <v>357</v>
      </c>
      <c r="D4374" t="s">
        <v>1269</v>
      </c>
      <c r="E4374" t="s">
        <v>30</v>
      </c>
      <c r="F4374">
        <v>9866</v>
      </c>
      <c r="G4374">
        <v>10784</v>
      </c>
      <c r="H4374">
        <v>1.0930468274883438</v>
      </c>
      <c r="I4374" t="str">
        <f>VLOOKUP($B4374&amp;$E4374,'Employee List'!$A:$E,5,0)</f>
        <v>E-1171</v>
      </c>
    </row>
    <row r="4375" spans="1:9" x14ac:dyDescent="0.35">
      <c r="A4375" t="s">
        <v>1257</v>
      </c>
      <c r="B4375" t="s">
        <v>96</v>
      </c>
      <c r="C4375" t="s">
        <v>357</v>
      </c>
      <c r="D4375" t="s">
        <v>1269</v>
      </c>
      <c r="E4375" t="s">
        <v>31</v>
      </c>
      <c r="F4375">
        <v>6328</v>
      </c>
      <c r="G4375">
        <v>3700</v>
      </c>
      <c r="H4375">
        <v>0.58470290771175726</v>
      </c>
      <c r="I4375" t="str">
        <f>VLOOKUP($B4375&amp;$E4375,'Employee List'!$A:$E,5,0)</f>
        <v>E-1171</v>
      </c>
    </row>
    <row r="4376" spans="1:9" x14ac:dyDescent="0.35">
      <c r="A4376" t="s">
        <v>1257</v>
      </c>
      <c r="B4376" t="s">
        <v>96</v>
      </c>
      <c r="C4376" t="s">
        <v>357</v>
      </c>
      <c r="D4376" t="s">
        <v>1270</v>
      </c>
      <c r="E4376" t="s">
        <v>29</v>
      </c>
      <c r="F4376">
        <v>5494</v>
      </c>
      <c r="G4376">
        <v>4784</v>
      </c>
      <c r="H4376">
        <v>0.87076811066618132</v>
      </c>
      <c r="I4376" t="str">
        <f>VLOOKUP($B4376&amp;$E4376,'Employee List'!$A:$E,5,0)</f>
        <v>E-1171</v>
      </c>
    </row>
    <row r="4377" spans="1:9" x14ac:dyDescent="0.35">
      <c r="A4377" t="s">
        <v>1257</v>
      </c>
      <c r="B4377" t="s">
        <v>96</v>
      </c>
      <c r="C4377" t="s">
        <v>357</v>
      </c>
      <c r="D4377" t="s">
        <v>1270</v>
      </c>
      <c r="E4377" t="s">
        <v>30</v>
      </c>
      <c r="F4377">
        <v>5016</v>
      </c>
      <c r="G4377">
        <v>2531</v>
      </c>
      <c r="H4377">
        <v>0.50458532695374803</v>
      </c>
      <c r="I4377" t="str">
        <f>VLOOKUP($B4377&amp;$E4377,'Employee List'!$A:$E,5,0)</f>
        <v>E-1171</v>
      </c>
    </row>
    <row r="4378" spans="1:9" x14ac:dyDescent="0.35">
      <c r="A4378" t="s">
        <v>1257</v>
      </c>
      <c r="B4378" t="s">
        <v>96</v>
      </c>
      <c r="C4378" t="s">
        <v>357</v>
      </c>
      <c r="D4378" t="s">
        <v>1270</v>
      </c>
      <c r="E4378" t="s">
        <v>31</v>
      </c>
      <c r="F4378">
        <v>7470</v>
      </c>
      <c r="G4378">
        <v>2373</v>
      </c>
      <c r="H4378">
        <v>0.31767068273092369</v>
      </c>
      <c r="I4378" t="str">
        <f>VLOOKUP($B4378&amp;$E4378,'Employee List'!$A:$E,5,0)</f>
        <v>E-1171</v>
      </c>
    </row>
    <row r="4379" spans="1:9" x14ac:dyDescent="0.35">
      <c r="A4379" t="s">
        <v>1257</v>
      </c>
      <c r="B4379" t="s">
        <v>96</v>
      </c>
      <c r="C4379" t="s">
        <v>357</v>
      </c>
      <c r="D4379" t="s">
        <v>1271</v>
      </c>
      <c r="E4379" t="s">
        <v>29</v>
      </c>
      <c r="F4379">
        <v>9848</v>
      </c>
      <c r="G4379">
        <v>16844</v>
      </c>
      <c r="H4379">
        <v>1.7103980503655565</v>
      </c>
      <c r="I4379" t="str">
        <f>VLOOKUP($B4379&amp;$E4379,'Employee List'!$A:$E,5,0)</f>
        <v>E-1171</v>
      </c>
    </row>
    <row r="4380" spans="1:9" x14ac:dyDescent="0.35">
      <c r="A4380" t="s">
        <v>1257</v>
      </c>
      <c r="B4380" t="s">
        <v>96</v>
      </c>
      <c r="C4380" t="s">
        <v>357</v>
      </c>
      <c r="D4380" t="s">
        <v>1271</v>
      </c>
      <c r="E4380" t="s">
        <v>30</v>
      </c>
      <c r="F4380">
        <v>11720</v>
      </c>
      <c r="G4380">
        <v>12178</v>
      </c>
      <c r="H4380">
        <v>1.0390784982935153</v>
      </c>
      <c r="I4380" t="str">
        <f>VLOOKUP($B4380&amp;$E4380,'Employee List'!$A:$E,5,0)</f>
        <v>E-1171</v>
      </c>
    </row>
    <row r="4381" spans="1:9" x14ac:dyDescent="0.35">
      <c r="A4381" t="s">
        <v>1257</v>
      </c>
      <c r="B4381" t="s">
        <v>96</v>
      </c>
      <c r="C4381" t="s">
        <v>357</v>
      </c>
      <c r="D4381" t="s">
        <v>1271</v>
      </c>
      <c r="E4381" t="s">
        <v>31</v>
      </c>
      <c r="F4381">
        <v>9245</v>
      </c>
      <c r="G4381">
        <v>12558</v>
      </c>
      <c r="H4381">
        <v>1.3583558680367767</v>
      </c>
      <c r="I4381" t="str">
        <f>VLOOKUP($B4381&amp;$E4381,'Employee List'!$A:$E,5,0)</f>
        <v>E-1171</v>
      </c>
    </row>
    <row r="4382" spans="1:9" x14ac:dyDescent="0.35">
      <c r="A4382" t="s">
        <v>1257</v>
      </c>
      <c r="B4382" t="s">
        <v>96</v>
      </c>
      <c r="C4382" t="s">
        <v>357</v>
      </c>
      <c r="D4382" t="s">
        <v>1258</v>
      </c>
      <c r="E4382" t="s">
        <v>29</v>
      </c>
      <c r="F4382">
        <v>129017</v>
      </c>
      <c r="G4382">
        <v>95903</v>
      </c>
      <c r="H4382">
        <v>0.7433361494996783</v>
      </c>
      <c r="I4382" t="str">
        <f>VLOOKUP($B4382&amp;$E4382,'Employee List'!$A:$E,5,0)</f>
        <v>E-1171</v>
      </c>
    </row>
    <row r="4383" spans="1:9" x14ac:dyDescent="0.35">
      <c r="A4383" t="s">
        <v>1257</v>
      </c>
      <c r="B4383" t="s">
        <v>96</v>
      </c>
      <c r="C4383" t="s">
        <v>357</v>
      </c>
      <c r="D4383" t="s">
        <v>1258</v>
      </c>
      <c r="E4383" t="s">
        <v>30</v>
      </c>
      <c r="F4383">
        <v>128159</v>
      </c>
      <c r="G4383">
        <v>74651</v>
      </c>
      <c r="H4383">
        <v>0.58248737895894942</v>
      </c>
      <c r="I4383" t="str">
        <f>VLOOKUP($B4383&amp;$E4383,'Employee List'!$A:$E,5,0)</f>
        <v>E-1171</v>
      </c>
    </row>
    <row r="4384" spans="1:9" x14ac:dyDescent="0.35">
      <c r="A4384" t="s">
        <v>1257</v>
      </c>
      <c r="B4384" t="s">
        <v>96</v>
      </c>
      <c r="C4384" t="s">
        <v>357</v>
      </c>
      <c r="D4384" t="s">
        <v>1258</v>
      </c>
      <c r="E4384" t="s">
        <v>31</v>
      </c>
      <c r="F4384">
        <v>118323</v>
      </c>
      <c r="G4384">
        <v>65276</v>
      </c>
      <c r="H4384">
        <v>0.55167634356802986</v>
      </c>
      <c r="I4384" t="str">
        <f>VLOOKUP($B4384&amp;$E4384,'Employee List'!$A:$E,5,0)</f>
        <v>E-1171</v>
      </c>
    </row>
    <row r="4385" spans="1:9" x14ac:dyDescent="0.35">
      <c r="A4385" t="s">
        <v>1257</v>
      </c>
      <c r="B4385" t="s">
        <v>96</v>
      </c>
      <c r="C4385" t="s">
        <v>357</v>
      </c>
      <c r="D4385" t="s">
        <v>1272</v>
      </c>
      <c r="E4385" t="s">
        <v>29</v>
      </c>
      <c r="F4385">
        <v>11800</v>
      </c>
      <c r="G4385">
        <v>11180</v>
      </c>
      <c r="H4385">
        <v>0.94745762711864412</v>
      </c>
      <c r="I4385" t="str">
        <f>VLOOKUP($B4385&amp;$E4385,'Employee List'!$A:$E,5,0)</f>
        <v>E-1171</v>
      </c>
    </row>
    <row r="4386" spans="1:9" x14ac:dyDescent="0.35">
      <c r="A4386" t="s">
        <v>1257</v>
      </c>
      <c r="B4386" t="s">
        <v>96</v>
      </c>
      <c r="C4386" t="s">
        <v>357</v>
      </c>
      <c r="D4386" t="s">
        <v>1272</v>
      </c>
      <c r="E4386" t="s">
        <v>30</v>
      </c>
      <c r="F4386">
        <v>15773</v>
      </c>
      <c r="G4386">
        <v>7848</v>
      </c>
      <c r="H4386">
        <v>0.49755912001521585</v>
      </c>
      <c r="I4386" t="str">
        <f>VLOOKUP($B4386&amp;$E4386,'Employee List'!$A:$E,5,0)</f>
        <v>E-1171</v>
      </c>
    </row>
    <row r="4387" spans="1:9" x14ac:dyDescent="0.35">
      <c r="A4387" t="s">
        <v>1257</v>
      </c>
      <c r="B4387" t="s">
        <v>96</v>
      </c>
      <c r="C4387" t="s">
        <v>357</v>
      </c>
      <c r="D4387" t="s">
        <v>1272</v>
      </c>
      <c r="E4387" t="s">
        <v>31</v>
      </c>
      <c r="F4387">
        <v>13443</v>
      </c>
      <c r="G4387">
        <v>9811</v>
      </c>
      <c r="H4387">
        <v>0.72982221230380129</v>
      </c>
      <c r="I4387" t="str">
        <f>VLOOKUP($B4387&amp;$E4387,'Employee List'!$A:$E,5,0)</f>
        <v>E-1171</v>
      </c>
    </row>
    <row r="4388" spans="1:9" x14ac:dyDescent="0.35">
      <c r="A4388" t="s">
        <v>1257</v>
      </c>
      <c r="B4388" t="s">
        <v>96</v>
      </c>
      <c r="C4388" t="s">
        <v>357</v>
      </c>
      <c r="D4388" t="s">
        <v>1259</v>
      </c>
      <c r="E4388" t="s">
        <v>29</v>
      </c>
      <c r="F4388">
        <v>15678</v>
      </c>
      <c r="G4388">
        <v>27169</v>
      </c>
      <c r="H4388">
        <v>1.7329378747289195</v>
      </c>
      <c r="I4388" t="str">
        <f>VLOOKUP($B4388&amp;$E4388,'Employee List'!$A:$E,5,0)</f>
        <v>E-1171</v>
      </c>
    </row>
    <row r="4389" spans="1:9" x14ac:dyDescent="0.35">
      <c r="A4389" t="s">
        <v>1257</v>
      </c>
      <c r="B4389" t="s">
        <v>96</v>
      </c>
      <c r="C4389" t="s">
        <v>357</v>
      </c>
      <c r="D4389" t="s">
        <v>1259</v>
      </c>
      <c r="E4389" t="s">
        <v>30</v>
      </c>
      <c r="F4389">
        <v>16428</v>
      </c>
      <c r="G4389">
        <v>16467</v>
      </c>
      <c r="H4389">
        <v>1.0023739956172388</v>
      </c>
      <c r="I4389" t="str">
        <f>VLOOKUP($B4389&amp;$E4389,'Employee List'!$A:$E,5,0)</f>
        <v>E-1171</v>
      </c>
    </row>
    <row r="4390" spans="1:9" x14ac:dyDescent="0.35">
      <c r="A4390" t="s">
        <v>1257</v>
      </c>
      <c r="B4390" t="s">
        <v>96</v>
      </c>
      <c r="C4390" t="s">
        <v>357</v>
      </c>
      <c r="D4390" t="s">
        <v>1259</v>
      </c>
      <c r="E4390" t="s">
        <v>31</v>
      </c>
      <c r="F4390">
        <v>18782</v>
      </c>
      <c r="G4390">
        <v>27693</v>
      </c>
      <c r="H4390">
        <v>1.4744436162283037</v>
      </c>
      <c r="I4390" t="str">
        <f>VLOOKUP($B4390&amp;$E4390,'Employee List'!$A:$E,5,0)</f>
        <v>E-1171</v>
      </c>
    </row>
    <row r="4391" spans="1:9" x14ac:dyDescent="0.35">
      <c r="A4391" t="s">
        <v>1257</v>
      </c>
      <c r="B4391" t="s">
        <v>96</v>
      </c>
      <c r="C4391" t="s">
        <v>357</v>
      </c>
      <c r="D4391" t="s">
        <v>1273</v>
      </c>
      <c r="E4391" t="s">
        <v>29</v>
      </c>
      <c r="F4391">
        <v>7305</v>
      </c>
      <c r="G4391">
        <v>6690</v>
      </c>
      <c r="H4391">
        <v>0.91581108829568791</v>
      </c>
      <c r="I4391" t="str">
        <f>VLOOKUP($B4391&amp;$E4391,'Employee List'!$A:$E,5,0)</f>
        <v>E-1171</v>
      </c>
    </row>
    <row r="4392" spans="1:9" x14ac:dyDescent="0.35">
      <c r="A4392" t="s">
        <v>1257</v>
      </c>
      <c r="B4392" t="s">
        <v>96</v>
      </c>
      <c r="C4392" t="s">
        <v>357</v>
      </c>
      <c r="D4392" t="s">
        <v>1273</v>
      </c>
      <c r="E4392" t="s">
        <v>30</v>
      </c>
      <c r="F4392">
        <v>5652</v>
      </c>
      <c r="G4392">
        <v>7522</v>
      </c>
      <c r="H4392">
        <v>1.3308563340410473</v>
      </c>
      <c r="I4392" t="str">
        <f>VLOOKUP($B4392&amp;$E4392,'Employee List'!$A:$E,5,0)</f>
        <v>E-1171</v>
      </c>
    </row>
    <row r="4393" spans="1:9" x14ac:dyDescent="0.35">
      <c r="A4393" t="s">
        <v>1257</v>
      </c>
      <c r="B4393" t="s">
        <v>96</v>
      </c>
      <c r="C4393" t="s">
        <v>357</v>
      </c>
      <c r="D4393" t="s">
        <v>1273</v>
      </c>
      <c r="E4393" t="s">
        <v>31</v>
      </c>
      <c r="F4393">
        <v>6327</v>
      </c>
      <c r="G4393">
        <v>6683</v>
      </c>
      <c r="H4393">
        <v>1.0562667931088985</v>
      </c>
      <c r="I4393" t="str">
        <f>VLOOKUP($B4393&amp;$E4393,'Employee List'!$A:$E,5,0)</f>
        <v>E-1171</v>
      </c>
    </row>
    <row r="4394" spans="1:9" x14ac:dyDescent="0.35">
      <c r="A4394" t="s">
        <v>1257</v>
      </c>
      <c r="B4394" t="s">
        <v>96</v>
      </c>
      <c r="C4394" t="s">
        <v>357</v>
      </c>
      <c r="D4394" t="s">
        <v>1275</v>
      </c>
      <c r="E4394" t="s">
        <v>29</v>
      </c>
      <c r="F4394">
        <v>12955</v>
      </c>
      <c r="G4394">
        <v>8014</v>
      </c>
      <c r="H4394">
        <v>0.61860285604013898</v>
      </c>
      <c r="I4394" t="str">
        <f>VLOOKUP($B4394&amp;$E4394,'Employee List'!$A:$E,5,0)</f>
        <v>E-1171</v>
      </c>
    </row>
    <row r="4395" spans="1:9" x14ac:dyDescent="0.35">
      <c r="A4395" t="s">
        <v>1257</v>
      </c>
      <c r="B4395" t="s">
        <v>96</v>
      </c>
      <c r="C4395" t="s">
        <v>357</v>
      </c>
      <c r="D4395" t="s">
        <v>1275</v>
      </c>
      <c r="E4395" t="s">
        <v>30</v>
      </c>
      <c r="F4395">
        <v>10276</v>
      </c>
      <c r="G4395">
        <v>8642</v>
      </c>
      <c r="H4395">
        <v>0.8409887115609187</v>
      </c>
      <c r="I4395" t="str">
        <f>VLOOKUP($B4395&amp;$E4395,'Employee List'!$A:$E,5,0)</f>
        <v>E-1171</v>
      </c>
    </row>
    <row r="4396" spans="1:9" x14ac:dyDescent="0.35">
      <c r="A4396" t="s">
        <v>1257</v>
      </c>
      <c r="B4396" t="s">
        <v>96</v>
      </c>
      <c r="C4396" t="s">
        <v>357</v>
      </c>
      <c r="D4396" t="s">
        <v>1275</v>
      </c>
      <c r="E4396" t="s">
        <v>31</v>
      </c>
      <c r="F4396">
        <v>13052</v>
      </c>
      <c r="G4396">
        <v>4528</v>
      </c>
      <c r="H4396">
        <v>0.34692001225865765</v>
      </c>
      <c r="I4396" t="str">
        <f>VLOOKUP($B4396&amp;$E4396,'Employee List'!$A:$E,5,0)</f>
        <v>E-1171</v>
      </c>
    </row>
    <row r="4397" spans="1:9" x14ac:dyDescent="0.35">
      <c r="A4397" t="s">
        <v>1257</v>
      </c>
      <c r="B4397" t="s">
        <v>96</v>
      </c>
      <c r="C4397" t="s">
        <v>357</v>
      </c>
      <c r="D4397" t="s">
        <v>1276</v>
      </c>
      <c r="E4397" t="s">
        <v>29</v>
      </c>
      <c r="F4397">
        <v>5893</v>
      </c>
      <c r="G4397">
        <v>4155</v>
      </c>
      <c r="H4397">
        <v>0.70507381639232991</v>
      </c>
      <c r="I4397" t="str">
        <f>VLOOKUP($B4397&amp;$E4397,'Employee List'!$A:$E,5,0)</f>
        <v>E-1171</v>
      </c>
    </row>
    <row r="4398" spans="1:9" x14ac:dyDescent="0.35">
      <c r="A4398" t="s">
        <v>1257</v>
      </c>
      <c r="B4398" t="s">
        <v>96</v>
      </c>
      <c r="C4398" t="s">
        <v>357</v>
      </c>
      <c r="D4398" t="s">
        <v>1276</v>
      </c>
      <c r="E4398" t="s">
        <v>30</v>
      </c>
      <c r="F4398">
        <v>5472</v>
      </c>
      <c r="G4398">
        <v>4543</v>
      </c>
      <c r="H4398">
        <v>0.83022660818713445</v>
      </c>
      <c r="I4398" t="str">
        <f>VLOOKUP($B4398&amp;$E4398,'Employee List'!$A:$E,5,0)</f>
        <v>E-1171</v>
      </c>
    </row>
    <row r="4399" spans="1:9" x14ac:dyDescent="0.35">
      <c r="A4399" t="s">
        <v>1257</v>
      </c>
      <c r="B4399" t="s">
        <v>96</v>
      </c>
      <c r="C4399" t="s">
        <v>357</v>
      </c>
      <c r="D4399" t="s">
        <v>1276</v>
      </c>
      <c r="E4399" t="s">
        <v>31</v>
      </c>
      <c r="F4399">
        <v>6845</v>
      </c>
      <c r="G4399">
        <v>5260</v>
      </c>
      <c r="H4399">
        <v>0.76844411979547111</v>
      </c>
      <c r="I4399" t="str">
        <f>VLOOKUP($B4399&amp;$E4399,'Employee List'!$A:$E,5,0)</f>
        <v>E-1171</v>
      </c>
    </row>
    <row r="4400" spans="1:9" x14ac:dyDescent="0.35">
      <c r="A4400" t="s">
        <v>1257</v>
      </c>
      <c r="B4400" t="s">
        <v>96</v>
      </c>
      <c r="C4400" t="s">
        <v>357</v>
      </c>
      <c r="D4400" t="s">
        <v>1277</v>
      </c>
      <c r="E4400" t="s">
        <v>29</v>
      </c>
      <c r="F4400">
        <v>9345</v>
      </c>
      <c r="G4400">
        <v>8538</v>
      </c>
      <c r="H4400">
        <v>0.91364365971107542</v>
      </c>
      <c r="I4400" t="str">
        <f>VLOOKUP($B4400&amp;$E4400,'Employee List'!$A:$E,5,0)</f>
        <v>E-1171</v>
      </c>
    </row>
    <row r="4401" spans="1:9" x14ac:dyDescent="0.35">
      <c r="A4401" t="s">
        <v>1257</v>
      </c>
      <c r="B4401" t="s">
        <v>96</v>
      </c>
      <c r="C4401" t="s">
        <v>357</v>
      </c>
      <c r="D4401" t="s">
        <v>1277</v>
      </c>
      <c r="E4401" t="s">
        <v>30</v>
      </c>
      <c r="F4401">
        <v>9135</v>
      </c>
      <c r="G4401">
        <v>6698</v>
      </c>
      <c r="H4401">
        <v>0.73322386425834707</v>
      </c>
      <c r="I4401" t="str">
        <f>VLOOKUP($B4401&amp;$E4401,'Employee List'!$A:$E,5,0)</f>
        <v>E-1171</v>
      </c>
    </row>
    <row r="4402" spans="1:9" x14ac:dyDescent="0.35">
      <c r="A4402" t="s">
        <v>1257</v>
      </c>
      <c r="B4402" t="s">
        <v>96</v>
      </c>
      <c r="C4402" t="s">
        <v>357</v>
      </c>
      <c r="D4402" t="s">
        <v>1277</v>
      </c>
      <c r="E4402" t="s">
        <v>31</v>
      </c>
      <c r="F4402">
        <v>6750</v>
      </c>
      <c r="G4402">
        <v>3094</v>
      </c>
      <c r="H4402">
        <v>0.45837037037037037</v>
      </c>
      <c r="I4402" t="str">
        <f>VLOOKUP($B4402&amp;$E4402,'Employee List'!$A:$E,5,0)</f>
        <v>E-1171</v>
      </c>
    </row>
    <row r="4403" spans="1:9" x14ac:dyDescent="0.35">
      <c r="A4403" t="s">
        <v>1257</v>
      </c>
      <c r="B4403" t="s">
        <v>96</v>
      </c>
      <c r="C4403" t="s">
        <v>357</v>
      </c>
      <c r="D4403" t="s">
        <v>1278</v>
      </c>
      <c r="E4403" t="s">
        <v>29</v>
      </c>
      <c r="F4403">
        <v>9482</v>
      </c>
      <c r="G4403">
        <v>10432</v>
      </c>
      <c r="H4403">
        <v>1.1001898333684876</v>
      </c>
      <c r="I4403" t="str">
        <f>VLOOKUP($B4403&amp;$E4403,'Employee List'!$A:$E,5,0)</f>
        <v>E-1171</v>
      </c>
    </row>
    <row r="4404" spans="1:9" x14ac:dyDescent="0.35">
      <c r="A4404" t="s">
        <v>1257</v>
      </c>
      <c r="B4404" t="s">
        <v>96</v>
      </c>
      <c r="C4404" t="s">
        <v>357</v>
      </c>
      <c r="D4404" t="s">
        <v>1278</v>
      </c>
      <c r="E4404" t="s">
        <v>30</v>
      </c>
      <c r="F4404">
        <v>7853</v>
      </c>
      <c r="G4404">
        <v>7779</v>
      </c>
      <c r="H4404">
        <v>0.99057684961161341</v>
      </c>
      <c r="I4404" t="str">
        <f>VLOOKUP($B4404&amp;$E4404,'Employee List'!$A:$E,5,0)</f>
        <v>E-1171</v>
      </c>
    </row>
    <row r="4405" spans="1:9" x14ac:dyDescent="0.35">
      <c r="A4405" t="s">
        <v>1257</v>
      </c>
      <c r="B4405" t="s">
        <v>96</v>
      </c>
      <c r="C4405" t="s">
        <v>357</v>
      </c>
      <c r="D4405" t="s">
        <v>1278</v>
      </c>
      <c r="E4405" t="s">
        <v>31</v>
      </c>
      <c r="F4405">
        <v>7657</v>
      </c>
      <c r="G4405">
        <v>4603</v>
      </c>
      <c r="H4405">
        <v>0.60114927517304428</v>
      </c>
      <c r="I4405" t="str">
        <f>VLOOKUP($B4405&amp;$E4405,'Employee List'!$A:$E,5,0)</f>
        <v>E-1171</v>
      </c>
    </row>
    <row r="4406" spans="1:9" x14ac:dyDescent="0.35">
      <c r="A4406" t="s">
        <v>1257</v>
      </c>
      <c r="B4406" t="s">
        <v>96</v>
      </c>
      <c r="C4406" t="s">
        <v>357</v>
      </c>
      <c r="D4406" t="s">
        <v>1279</v>
      </c>
      <c r="E4406" t="s">
        <v>29</v>
      </c>
      <c r="F4406">
        <v>16869</v>
      </c>
      <c r="G4406">
        <v>10839</v>
      </c>
      <c r="H4406">
        <v>0.64253956962475545</v>
      </c>
      <c r="I4406" t="str">
        <f>VLOOKUP($B4406&amp;$E4406,'Employee List'!$A:$E,5,0)</f>
        <v>E-1171</v>
      </c>
    </row>
    <row r="4407" spans="1:9" x14ac:dyDescent="0.35">
      <c r="A4407" t="s">
        <v>1257</v>
      </c>
      <c r="B4407" t="s">
        <v>96</v>
      </c>
      <c r="C4407" t="s">
        <v>357</v>
      </c>
      <c r="D4407" t="s">
        <v>1279</v>
      </c>
      <c r="E4407" t="s">
        <v>30</v>
      </c>
      <c r="F4407">
        <v>15472</v>
      </c>
      <c r="G4407">
        <v>5638</v>
      </c>
      <c r="H4407">
        <v>0.36440020682523266</v>
      </c>
      <c r="I4407" t="str">
        <f>VLOOKUP($B4407&amp;$E4407,'Employee List'!$A:$E,5,0)</f>
        <v>E-1171</v>
      </c>
    </row>
    <row r="4408" spans="1:9" x14ac:dyDescent="0.35">
      <c r="A4408" t="s">
        <v>1257</v>
      </c>
      <c r="B4408" t="s">
        <v>96</v>
      </c>
      <c r="C4408" t="s">
        <v>357</v>
      </c>
      <c r="D4408" t="s">
        <v>1279</v>
      </c>
      <c r="E4408" t="s">
        <v>31</v>
      </c>
      <c r="F4408">
        <v>16852</v>
      </c>
      <c r="G4408">
        <v>6534</v>
      </c>
      <c r="H4408">
        <v>0.3877284595300261</v>
      </c>
      <c r="I4408" t="str">
        <f>VLOOKUP($B4408&amp;$E4408,'Employee List'!$A:$E,5,0)</f>
        <v>E-1171</v>
      </c>
    </row>
    <row r="4409" spans="1:9" x14ac:dyDescent="0.35">
      <c r="A4409" t="s">
        <v>1257</v>
      </c>
      <c r="B4409" t="s">
        <v>96</v>
      </c>
      <c r="C4409" t="s">
        <v>357</v>
      </c>
      <c r="D4409" t="s">
        <v>1280</v>
      </c>
      <c r="E4409" t="s">
        <v>29</v>
      </c>
      <c r="F4409">
        <v>7561</v>
      </c>
      <c r="G4409">
        <v>15442</v>
      </c>
      <c r="H4409">
        <v>2.0423224441211478</v>
      </c>
      <c r="I4409" t="str">
        <f>VLOOKUP($B4409&amp;$E4409,'Employee List'!$A:$E,5,0)</f>
        <v>E-1171</v>
      </c>
    </row>
    <row r="4410" spans="1:9" x14ac:dyDescent="0.35">
      <c r="A4410" t="s">
        <v>1257</v>
      </c>
      <c r="B4410" t="s">
        <v>96</v>
      </c>
      <c r="C4410" t="s">
        <v>357</v>
      </c>
      <c r="D4410" t="s">
        <v>1280</v>
      </c>
      <c r="E4410" t="s">
        <v>30</v>
      </c>
      <c r="F4410">
        <v>7376</v>
      </c>
      <c r="G4410">
        <v>5638</v>
      </c>
      <c r="H4410">
        <v>0.76437093275488066</v>
      </c>
      <c r="I4410" t="str">
        <f>VLOOKUP($B4410&amp;$E4410,'Employee List'!$A:$E,5,0)</f>
        <v>E-1171</v>
      </c>
    </row>
    <row r="4411" spans="1:9" x14ac:dyDescent="0.35">
      <c r="A4411" t="s">
        <v>1257</v>
      </c>
      <c r="B4411" t="s">
        <v>96</v>
      </c>
      <c r="C4411" t="s">
        <v>357</v>
      </c>
      <c r="D4411" t="s">
        <v>1280</v>
      </c>
      <c r="E4411" t="s">
        <v>31</v>
      </c>
      <c r="F4411">
        <v>6862</v>
      </c>
      <c r="G4411">
        <v>4196</v>
      </c>
      <c r="H4411">
        <v>0.61148353249781406</v>
      </c>
      <c r="I4411" t="str">
        <f>VLOOKUP($B4411&amp;$E4411,'Employee List'!$A:$E,5,0)</f>
        <v>E-1171</v>
      </c>
    </row>
    <row r="4412" spans="1:9" x14ac:dyDescent="0.35">
      <c r="A4412" t="s">
        <v>1257</v>
      </c>
      <c r="B4412" t="s">
        <v>96</v>
      </c>
      <c r="C4412" t="s">
        <v>357</v>
      </c>
      <c r="D4412" t="s">
        <v>1262</v>
      </c>
      <c r="E4412" t="s">
        <v>29</v>
      </c>
      <c r="F4412">
        <v>25706</v>
      </c>
      <c r="G4412">
        <v>25830</v>
      </c>
      <c r="H4412">
        <v>1.0048237765502217</v>
      </c>
      <c r="I4412" t="str">
        <f>VLOOKUP($B4412&amp;$E4412,'Employee List'!$A:$E,5,0)</f>
        <v>E-1171</v>
      </c>
    </row>
    <row r="4413" spans="1:9" x14ac:dyDescent="0.35">
      <c r="A4413" t="s">
        <v>1257</v>
      </c>
      <c r="B4413" t="s">
        <v>96</v>
      </c>
      <c r="C4413" t="s">
        <v>357</v>
      </c>
      <c r="D4413" t="s">
        <v>1262</v>
      </c>
      <c r="E4413" t="s">
        <v>30</v>
      </c>
      <c r="F4413">
        <v>26963</v>
      </c>
      <c r="G4413">
        <v>23578</v>
      </c>
      <c r="H4413">
        <v>0.87445759003078294</v>
      </c>
      <c r="I4413" t="str">
        <f>VLOOKUP($B4413&amp;$E4413,'Employee List'!$A:$E,5,0)</f>
        <v>E-1171</v>
      </c>
    </row>
    <row r="4414" spans="1:9" x14ac:dyDescent="0.35">
      <c r="A4414" t="s">
        <v>1257</v>
      </c>
      <c r="B4414" t="s">
        <v>96</v>
      </c>
      <c r="C4414" t="s">
        <v>357</v>
      </c>
      <c r="D4414" t="s">
        <v>1262</v>
      </c>
      <c r="E4414" t="s">
        <v>31</v>
      </c>
      <c r="F4414">
        <v>25856</v>
      </c>
      <c r="G4414">
        <v>25321</v>
      </c>
      <c r="H4414">
        <v>0.9793084777227723</v>
      </c>
      <c r="I4414" t="str">
        <f>VLOOKUP($B4414&amp;$E4414,'Employee List'!$A:$E,5,0)</f>
        <v>E-1171</v>
      </c>
    </row>
    <row r="4415" spans="1:9" x14ac:dyDescent="0.35">
      <c r="A4415" t="s">
        <v>1257</v>
      </c>
      <c r="B4415" t="s">
        <v>96</v>
      </c>
      <c r="C4415" t="s">
        <v>357</v>
      </c>
      <c r="D4415" t="s">
        <v>1282</v>
      </c>
      <c r="E4415" t="s">
        <v>30</v>
      </c>
      <c r="F4415">
        <v>6292</v>
      </c>
      <c r="G4415">
        <v>5318</v>
      </c>
      <c r="H4415">
        <v>0.84520025429116341</v>
      </c>
      <c r="I4415" t="str">
        <f>VLOOKUP($B4415&amp;$E4415,'Employee List'!$A:$E,5,0)</f>
        <v>E-1171</v>
      </c>
    </row>
    <row r="4416" spans="1:9" x14ac:dyDescent="0.35">
      <c r="A4416" t="s">
        <v>1257</v>
      </c>
      <c r="B4416" t="s">
        <v>96</v>
      </c>
      <c r="C4416" t="s">
        <v>357</v>
      </c>
      <c r="D4416" t="s">
        <v>1282</v>
      </c>
      <c r="E4416" t="s">
        <v>31</v>
      </c>
      <c r="F4416">
        <v>4112</v>
      </c>
      <c r="G4416">
        <v>3775</v>
      </c>
      <c r="H4416">
        <v>0.91804474708171202</v>
      </c>
      <c r="I4416" t="str">
        <f>VLOOKUP($B4416&amp;$E4416,'Employee List'!$A:$E,5,0)</f>
        <v>E-1171</v>
      </c>
    </row>
    <row r="4417" spans="1:9" x14ac:dyDescent="0.35">
      <c r="A4417" t="s">
        <v>1257</v>
      </c>
      <c r="B4417" t="s">
        <v>96</v>
      </c>
      <c r="C4417" t="s">
        <v>357</v>
      </c>
      <c r="D4417" t="s">
        <v>1281</v>
      </c>
      <c r="E4417" t="s">
        <v>29</v>
      </c>
      <c r="F4417">
        <v>3090</v>
      </c>
      <c r="G4417">
        <v>4018</v>
      </c>
      <c r="H4417">
        <v>1.3003236245954692</v>
      </c>
      <c r="I4417" t="str">
        <f>VLOOKUP($B4417&amp;$E4417,'Employee List'!$A:$E,5,0)</f>
        <v>E-1171</v>
      </c>
    </row>
    <row r="4418" spans="1:9" x14ac:dyDescent="0.35">
      <c r="A4418" t="s">
        <v>1257</v>
      </c>
      <c r="B4418" t="s">
        <v>96</v>
      </c>
      <c r="C4418" t="s">
        <v>357</v>
      </c>
      <c r="D4418" t="s">
        <v>1281</v>
      </c>
      <c r="E4418" t="s">
        <v>30</v>
      </c>
      <c r="F4418">
        <v>4922</v>
      </c>
      <c r="G4418">
        <v>3287</v>
      </c>
      <c r="H4418">
        <v>0.66781796017878914</v>
      </c>
      <c r="I4418" t="str">
        <f>VLOOKUP($B4418&amp;$E4418,'Employee List'!$A:$E,5,0)</f>
        <v>E-1171</v>
      </c>
    </row>
    <row r="4419" spans="1:9" x14ac:dyDescent="0.35">
      <c r="A4419" t="s">
        <v>1257</v>
      </c>
      <c r="B4419" t="s">
        <v>96</v>
      </c>
      <c r="C4419" t="s">
        <v>357</v>
      </c>
      <c r="D4419" t="s">
        <v>1281</v>
      </c>
      <c r="E4419" t="s">
        <v>31</v>
      </c>
      <c r="F4419">
        <v>4099</v>
      </c>
      <c r="G4419">
        <v>3495</v>
      </c>
      <c r="H4419">
        <v>0.85264698707001707</v>
      </c>
      <c r="I4419" t="str">
        <f>VLOOKUP($B4419&amp;$E4419,'Employee List'!$A:$E,5,0)</f>
        <v>E-1171</v>
      </c>
    </row>
    <row r="4420" spans="1:9" x14ac:dyDescent="0.35">
      <c r="A4420" t="s">
        <v>1257</v>
      </c>
      <c r="B4420" t="s">
        <v>97</v>
      </c>
      <c r="C4420" t="s">
        <v>357</v>
      </c>
      <c r="D4420" t="s">
        <v>1274</v>
      </c>
      <c r="E4420" t="s">
        <v>29</v>
      </c>
      <c r="F4420">
        <v>17289</v>
      </c>
      <c r="G4420">
        <v>17392</v>
      </c>
      <c r="H4420">
        <v>1.0059575452599918</v>
      </c>
      <c r="I4420" t="str">
        <f>VLOOKUP($B4420&amp;$E4420,'Employee List'!$A:$E,5,0)</f>
        <v>E-1172</v>
      </c>
    </row>
    <row r="4421" spans="1:9" x14ac:dyDescent="0.35">
      <c r="A4421" t="s">
        <v>1257</v>
      </c>
      <c r="B4421" t="s">
        <v>97</v>
      </c>
      <c r="C4421" t="s">
        <v>357</v>
      </c>
      <c r="D4421" t="s">
        <v>1274</v>
      </c>
      <c r="E4421" t="s">
        <v>30</v>
      </c>
      <c r="F4421">
        <v>17011</v>
      </c>
      <c r="G4421">
        <v>14648</v>
      </c>
      <c r="H4421">
        <v>0.86108988301687139</v>
      </c>
      <c r="I4421" t="str">
        <f>VLOOKUP($B4421&amp;$E4421,'Employee List'!$A:$E,5,0)</f>
        <v>E-1172</v>
      </c>
    </row>
    <row r="4422" spans="1:9" x14ac:dyDescent="0.35">
      <c r="A4422" t="s">
        <v>1257</v>
      </c>
      <c r="B4422" t="s">
        <v>97</v>
      </c>
      <c r="C4422" t="s">
        <v>357</v>
      </c>
      <c r="D4422" t="s">
        <v>1274</v>
      </c>
      <c r="E4422" t="s">
        <v>31</v>
      </c>
      <c r="F4422">
        <v>14635</v>
      </c>
      <c r="G4422">
        <v>11033</v>
      </c>
      <c r="H4422">
        <v>0.75387769046805608</v>
      </c>
      <c r="I4422" t="str">
        <f>VLOOKUP($B4422&amp;$E4422,'Employee List'!$A:$E,5,0)</f>
        <v>E-1172</v>
      </c>
    </row>
    <row r="4423" spans="1:9" x14ac:dyDescent="0.35">
      <c r="A4423" t="s">
        <v>1257</v>
      </c>
      <c r="B4423" t="s">
        <v>97</v>
      </c>
      <c r="C4423" t="s">
        <v>357</v>
      </c>
      <c r="D4423" t="s">
        <v>1263</v>
      </c>
      <c r="E4423" t="s">
        <v>29</v>
      </c>
      <c r="F4423">
        <v>27065</v>
      </c>
      <c r="G4423">
        <v>82434</v>
      </c>
      <c r="H4423">
        <v>3.0457786809532608</v>
      </c>
      <c r="I4423" t="str">
        <f>VLOOKUP($B4423&amp;$E4423,'Employee List'!$A:$E,5,0)</f>
        <v>E-1172</v>
      </c>
    </row>
    <row r="4424" spans="1:9" x14ac:dyDescent="0.35">
      <c r="A4424" t="s">
        <v>1257</v>
      </c>
      <c r="B4424" t="s">
        <v>97</v>
      </c>
      <c r="C4424" t="s">
        <v>357</v>
      </c>
      <c r="D4424" t="s">
        <v>1263</v>
      </c>
      <c r="E4424" t="s">
        <v>30</v>
      </c>
      <c r="F4424">
        <v>27940</v>
      </c>
      <c r="G4424">
        <v>79211</v>
      </c>
      <c r="H4424">
        <v>2.8350393700787402</v>
      </c>
      <c r="I4424" t="str">
        <f>VLOOKUP($B4424&amp;$E4424,'Employee List'!$A:$E,5,0)</f>
        <v>E-1172</v>
      </c>
    </row>
    <row r="4425" spans="1:9" x14ac:dyDescent="0.35">
      <c r="A4425" t="s">
        <v>1257</v>
      </c>
      <c r="B4425" t="s">
        <v>97</v>
      </c>
      <c r="C4425" t="s">
        <v>357</v>
      </c>
      <c r="D4425" t="s">
        <v>1263</v>
      </c>
      <c r="E4425" t="s">
        <v>31</v>
      </c>
      <c r="F4425">
        <v>26292</v>
      </c>
      <c r="G4425">
        <v>55345</v>
      </c>
      <c r="H4425">
        <v>2.1050129316902479</v>
      </c>
      <c r="I4425" t="str">
        <f>VLOOKUP($B4425&amp;$E4425,'Employee List'!$A:$E,5,0)</f>
        <v>E-1172</v>
      </c>
    </row>
    <row r="4426" spans="1:9" x14ac:dyDescent="0.35">
      <c r="A4426" t="s">
        <v>1257</v>
      </c>
      <c r="B4426" t="s">
        <v>97</v>
      </c>
      <c r="C4426" t="s">
        <v>357</v>
      </c>
      <c r="D4426" t="s">
        <v>1264</v>
      </c>
      <c r="E4426" t="s">
        <v>29</v>
      </c>
      <c r="F4426">
        <v>10370</v>
      </c>
      <c r="G4426">
        <v>35128</v>
      </c>
      <c r="H4426">
        <v>3.3874638379942139</v>
      </c>
      <c r="I4426" t="str">
        <f>VLOOKUP($B4426&amp;$E4426,'Employee List'!$A:$E,5,0)</f>
        <v>E-1172</v>
      </c>
    </row>
    <row r="4427" spans="1:9" x14ac:dyDescent="0.35">
      <c r="A4427" t="s">
        <v>1257</v>
      </c>
      <c r="B4427" t="s">
        <v>97</v>
      </c>
      <c r="C4427" t="s">
        <v>357</v>
      </c>
      <c r="D4427" t="s">
        <v>1264</v>
      </c>
      <c r="E4427" t="s">
        <v>30</v>
      </c>
      <c r="F4427">
        <v>13884</v>
      </c>
      <c r="G4427">
        <v>77403</v>
      </c>
      <c r="H4427">
        <v>5.5749783923941223</v>
      </c>
      <c r="I4427" t="str">
        <f>VLOOKUP($B4427&amp;$E4427,'Employee List'!$A:$E,5,0)</f>
        <v>E-1172</v>
      </c>
    </row>
    <row r="4428" spans="1:9" x14ac:dyDescent="0.35">
      <c r="A4428" t="s">
        <v>1257</v>
      </c>
      <c r="B4428" t="s">
        <v>97</v>
      </c>
      <c r="C4428" t="s">
        <v>357</v>
      </c>
      <c r="D4428" t="s">
        <v>1264</v>
      </c>
      <c r="E4428" t="s">
        <v>31</v>
      </c>
      <c r="F4428">
        <v>13082</v>
      </c>
      <c r="G4428">
        <v>2686</v>
      </c>
      <c r="H4428">
        <v>0.20532028741782601</v>
      </c>
      <c r="I4428" t="str">
        <f>VLOOKUP($B4428&amp;$E4428,'Employee List'!$A:$E,5,0)</f>
        <v>E-1172</v>
      </c>
    </row>
    <row r="4429" spans="1:9" x14ac:dyDescent="0.35">
      <c r="A4429" t="s">
        <v>1257</v>
      </c>
      <c r="B4429" t="s">
        <v>97</v>
      </c>
      <c r="C4429" t="s">
        <v>357</v>
      </c>
      <c r="D4429" t="s">
        <v>1265</v>
      </c>
      <c r="E4429" t="s">
        <v>29</v>
      </c>
      <c r="F4429">
        <v>4285</v>
      </c>
      <c r="G4429">
        <v>7159</v>
      </c>
      <c r="H4429">
        <v>1.6707117852975495</v>
      </c>
      <c r="I4429" t="str">
        <f>VLOOKUP($B4429&amp;$E4429,'Employee List'!$A:$E,5,0)</f>
        <v>E-1172</v>
      </c>
    </row>
    <row r="4430" spans="1:9" x14ac:dyDescent="0.35">
      <c r="A4430" t="s">
        <v>1257</v>
      </c>
      <c r="B4430" t="s">
        <v>97</v>
      </c>
      <c r="C4430" t="s">
        <v>357</v>
      </c>
      <c r="D4430" t="s">
        <v>1265</v>
      </c>
      <c r="E4430" t="s">
        <v>30</v>
      </c>
      <c r="F4430">
        <v>3430</v>
      </c>
      <c r="G4430">
        <v>8261</v>
      </c>
      <c r="H4430">
        <v>2.4084548104956269</v>
      </c>
      <c r="I4430" t="str">
        <f>VLOOKUP($B4430&amp;$E4430,'Employee List'!$A:$E,5,0)</f>
        <v>E-1172</v>
      </c>
    </row>
    <row r="4431" spans="1:9" x14ac:dyDescent="0.35">
      <c r="A4431" t="s">
        <v>1257</v>
      </c>
      <c r="B4431" t="s">
        <v>97</v>
      </c>
      <c r="C4431" t="s">
        <v>357</v>
      </c>
      <c r="D4431" t="s">
        <v>1265</v>
      </c>
      <c r="E4431" t="s">
        <v>31</v>
      </c>
      <c r="F4431">
        <v>5866</v>
      </c>
      <c r="G4431">
        <v>3083</v>
      </c>
      <c r="H4431">
        <v>0.52557108762359361</v>
      </c>
      <c r="I4431" t="str">
        <f>VLOOKUP($B4431&amp;$E4431,'Employee List'!$A:$E,5,0)</f>
        <v>E-1172</v>
      </c>
    </row>
    <row r="4432" spans="1:9" x14ac:dyDescent="0.35">
      <c r="A4432" t="s">
        <v>1257</v>
      </c>
      <c r="B4432" t="s">
        <v>97</v>
      </c>
      <c r="C4432" t="s">
        <v>357</v>
      </c>
      <c r="D4432" t="s">
        <v>1260</v>
      </c>
      <c r="E4432" t="s">
        <v>29</v>
      </c>
      <c r="F4432">
        <v>62033</v>
      </c>
      <c r="G4432">
        <v>25066</v>
      </c>
      <c r="H4432">
        <v>0.40407525027001756</v>
      </c>
      <c r="I4432" t="str">
        <f>VLOOKUP($B4432&amp;$E4432,'Employee List'!$A:$E,5,0)</f>
        <v>E-1172</v>
      </c>
    </row>
    <row r="4433" spans="1:9" x14ac:dyDescent="0.35">
      <c r="A4433" t="s">
        <v>1257</v>
      </c>
      <c r="B4433" t="s">
        <v>97</v>
      </c>
      <c r="C4433" t="s">
        <v>357</v>
      </c>
      <c r="D4433" t="s">
        <v>1260</v>
      </c>
      <c r="E4433" t="s">
        <v>30</v>
      </c>
      <c r="F4433">
        <v>62977</v>
      </c>
      <c r="G4433">
        <v>26134</v>
      </c>
      <c r="H4433">
        <v>0.41497689632723056</v>
      </c>
      <c r="I4433" t="str">
        <f>VLOOKUP($B4433&amp;$E4433,'Employee List'!$A:$E,5,0)</f>
        <v>E-1172</v>
      </c>
    </row>
    <row r="4434" spans="1:9" x14ac:dyDescent="0.35">
      <c r="A4434" t="s">
        <v>1257</v>
      </c>
      <c r="B4434" t="s">
        <v>97</v>
      </c>
      <c r="C4434" t="s">
        <v>357</v>
      </c>
      <c r="D4434" t="s">
        <v>1260</v>
      </c>
      <c r="E4434" t="s">
        <v>31</v>
      </c>
      <c r="F4434">
        <v>74179</v>
      </c>
      <c r="G4434">
        <v>47243</v>
      </c>
      <c r="H4434">
        <v>0.63687836180050961</v>
      </c>
      <c r="I4434" t="str">
        <f>VLOOKUP($B4434&amp;$E4434,'Employee List'!$A:$E,5,0)</f>
        <v>E-1172</v>
      </c>
    </row>
    <row r="4435" spans="1:9" x14ac:dyDescent="0.35">
      <c r="A4435" t="s">
        <v>1257</v>
      </c>
      <c r="B4435" t="s">
        <v>97</v>
      </c>
      <c r="C4435" t="s">
        <v>357</v>
      </c>
      <c r="D4435" t="s">
        <v>1261</v>
      </c>
      <c r="E4435" t="s">
        <v>29</v>
      </c>
      <c r="F4435">
        <v>40009</v>
      </c>
      <c r="G4435">
        <v>25893</v>
      </c>
      <c r="H4435">
        <v>0.64717938463845637</v>
      </c>
      <c r="I4435" t="str">
        <f>VLOOKUP($B4435&amp;$E4435,'Employee List'!$A:$E,5,0)</f>
        <v>E-1172</v>
      </c>
    </row>
    <row r="4436" spans="1:9" x14ac:dyDescent="0.35">
      <c r="A4436" t="s">
        <v>1257</v>
      </c>
      <c r="B4436" t="s">
        <v>97</v>
      </c>
      <c r="C4436" t="s">
        <v>357</v>
      </c>
      <c r="D4436" t="s">
        <v>1261</v>
      </c>
      <c r="E4436" t="s">
        <v>30</v>
      </c>
      <c r="F4436">
        <v>38453</v>
      </c>
      <c r="G4436">
        <v>27588</v>
      </c>
      <c r="H4436">
        <v>0.71744727329467139</v>
      </c>
      <c r="I4436" t="str">
        <f>VLOOKUP($B4436&amp;$E4436,'Employee List'!$A:$E,5,0)</f>
        <v>E-1172</v>
      </c>
    </row>
    <row r="4437" spans="1:9" x14ac:dyDescent="0.35">
      <c r="A4437" t="s">
        <v>1257</v>
      </c>
      <c r="B4437" t="s">
        <v>97</v>
      </c>
      <c r="C4437" t="s">
        <v>357</v>
      </c>
      <c r="D4437" t="s">
        <v>1261</v>
      </c>
      <c r="E4437" t="s">
        <v>31</v>
      </c>
      <c r="F4437">
        <v>39135</v>
      </c>
      <c r="G4437">
        <v>21512</v>
      </c>
      <c r="H4437">
        <v>0.54968698096333202</v>
      </c>
      <c r="I4437" t="str">
        <f>VLOOKUP($B4437&amp;$E4437,'Employee List'!$A:$E,5,0)</f>
        <v>E-1172</v>
      </c>
    </row>
    <row r="4438" spans="1:9" x14ac:dyDescent="0.35">
      <c r="A4438" t="s">
        <v>1257</v>
      </c>
      <c r="B4438" t="s">
        <v>97</v>
      </c>
      <c r="C4438" t="s">
        <v>357</v>
      </c>
      <c r="D4438" t="s">
        <v>1266</v>
      </c>
      <c r="E4438" t="s">
        <v>29</v>
      </c>
      <c r="F4438">
        <v>18937</v>
      </c>
      <c r="G4438">
        <v>11658</v>
      </c>
      <c r="H4438">
        <v>0.61562021439509951</v>
      </c>
      <c r="I4438" t="str">
        <f>VLOOKUP($B4438&amp;$E4438,'Employee List'!$A:$E,5,0)</f>
        <v>E-1172</v>
      </c>
    </row>
    <row r="4439" spans="1:9" x14ac:dyDescent="0.35">
      <c r="A4439" t="s">
        <v>1257</v>
      </c>
      <c r="B4439" t="s">
        <v>97</v>
      </c>
      <c r="C4439" t="s">
        <v>357</v>
      </c>
      <c r="D4439" t="s">
        <v>1266</v>
      </c>
      <c r="E4439" t="s">
        <v>30</v>
      </c>
      <c r="F4439">
        <v>19266</v>
      </c>
      <c r="G4439">
        <v>11583</v>
      </c>
      <c r="H4439">
        <v>0.60121457489878538</v>
      </c>
      <c r="I4439" t="str">
        <f>VLOOKUP($B4439&amp;$E4439,'Employee List'!$A:$E,5,0)</f>
        <v>E-1172</v>
      </c>
    </row>
    <row r="4440" spans="1:9" x14ac:dyDescent="0.35">
      <c r="A4440" t="s">
        <v>1257</v>
      </c>
      <c r="B4440" t="s">
        <v>97</v>
      </c>
      <c r="C4440" t="s">
        <v>357</v>
      </c>
      <c r="D4440" t="s">
        <v>1266</v>
      </c>
      <c r="E4440" t="s">
        <v>31</v>
      </c>
      <c r="F4440">
        <v>21155</v>
      </c>
      <c r="G4440">
        <v>8701</v>
      </c>
      <c r="H4440">
        <v>0.4112975655873316</v>
      </c>
      <c r="I4440" t="str">
        <f>VLOOKUP($B4440&amp;$E4440,'Employee List'!$A:$E,5,0)</f>
        <v>E-1172</v>
      </c>
    </row>
    <row r="4441" spans="1:9" x14ac:dyDescent="0.35">
      <c r="A4441" t="s">
        <v>1257</v>
      </c>
      <c r="B4441" t="s">
        <v>97</v>
      </c>
      <c r="C4441" t="s">
        <v>357</v>
      </c>
      <c r="D4441" t="s">
        <v>1267</v>
      </c>
      <c r="E4441" t="s">
        <v>29</v>
      </c>
      <c r="F4441">
        <v>27043</v>
      </c>
      <c r="G4441">
        <v>14301</v>
      </c>
      <c r="H4441">
        <v>0.52882446474133782</v>
      </c>
      <c r="I4441" t="str">
        <f>VLOOKUP($B4441&amp;$E4441,'Employee List'!$A:$E,5,0)</f>
        <v>E-1172</v>
      </c>
    </row>
    <row r="4442" spans="1:9" x14ac:dyDescent="0.35">
      <c r="A4442" t="s">
        <v>1257</v>
      </c>
      <c r="B4442" t="s">
        <v>97</v>
      </c>
      <c r="C4442" t="s">
        <v>357</v>
      </c>
      <c r="D4442" t="s">
        <v>1267</v>
      </c>
      <c r="E4442" t="s">
        <v>30</v>
      </c>
      <c r="F4442">
        <v>28236</v>
      </c>
      <c r="G4442">
        <v>15170</v>
      </c>
      <c r="H4442">
        <v>0.53725740189828586</v>
      </c>
      <c r="I4442" t="str">
        <f>VLOOKUP($B4442&amp;$E4442,'Employee List'!$A:$E,5,0)</f>
        <v>E-1172</v>
      </c>
    </row>
    <row r="4443" spans="1:9" x14ac:dyDescent="0.35">
      <c r="A4443" t="s">
        <v>1257</v>
      </c>
      <c r="B4443" t="s">
        <v>97</v>
      </c>
      <c r="C4443" t="s">
        <v>357</v>
      </c>
      <c r="D4443" t="s">
        <v>1267</v>
      </c>
      <c r="E4443" t="s">
        <v>31</v>
      </c>
      <c r="F4443">
        <v>28913</v>
      </c>
      <c r="G4443">
        <v>11871</v>
      </c>
      <c r="H4443">
        <v>0.41057655725798081</v>
      </c>
      <c r="I4443" t="str">
        <f>VLOOKUP($B4443&amp;$E4443,'Employee List'!$A:$E,5,0)</f>
        <v>E-1172</v>
      </c>
    </row>
    <row r="4444" spans="1:9" x14ac:dyDescent="0.35">
      <c r="A4444" t="s">
        <v>1257</v>
      </c>
      <c r="B4444" t="s">
        <v>97</v>
      </c>
      <c r="C4444" t="s">
        <v>357</v>
      </c>
      <c r="D4444" t="s">
        <v>1268</v>
      </c>
      <c r="E4444" t="s">
        <v>29</v>
      </c>
      <c r="F4444">
        <v>12122</v>
      </c>
      <c r="G4444">
        <v>6870</v>
      </c>
      <c r="H4444">
        <v>0.56673816201946869</v>
      </c>
      <c r="I4444" t="str">
        <f>VLOOKUP($B4444&amp;$E4444,'Employee List'!$A:$E,5,0)</f>
        <v>E-1172</v>
      </c>
    </row>
    <row r="4445" spans="1:9" x14ac:dyDescent="0.35">
      <c r="A4445" t="s">
        <v>1257</v>
      </c>
      <c r="B4445" t="s">
        <v>97</v>
      </c>
      <c r="C4445" t="s">
        <v>357</v>
      </c>
      <c r="D4445" t="s">
        <v>1268</v>
      </c>
      <c r="E4445" t="s">
        <v>30</v>
      </c>
      <c r="F4445">
        <v>13456</v>
      </c>
      <c r="G4445">
        <v>7203</v>
      </c>
      <c r="H4445">
        <v>0.53530023781212843</v>
      </c>
      <c r="I4445" t="str">
        <f>VLOOKUP($B4445&amp;$E4445,'Employee List'!$A:$E,5,0)</f>
        <v>E-1172</v>
      </c>
    </row>
    <row r="4446" spans="1:9" x14ac:dyDescent="0.35">
      <c r="A4446" t="s">
        <v>1257</v>
      </c>
      <c r="B4446" t="s">
        <v>97</v>
      </c>
      <c r="C4446" t="s">
        <v>357</v>
      </c>
      <c r="D4446" t="s">
        <v>1268</v>
      </c>
      <c r="E4446" t="s">
        <v>31</v>
      </c>
      <c r="F4446">
        <v>11285</v>
      </c>
      <c r="G4446">
        <v>9004</v>
      </c>
      <c r="H4446">
        <v>0.79787328311918471</v>
      </c>
      <c r="I4446" t="str">
        <f>VLOOKUP($B4446&amp;$E4446,'Employee List'!$A:$E,5,0)</f>
        <v>E-1172</v>
      </c>
    </row>
    <row r="4447" spans="1:9" x14ac:dyDescent="0.35">
      <c r="A4447" t="s">
        <v>1257</v>
      </c>
      <c r="B4447" t="s">
        <v>97</v>
      </c>
      <c r="C4447" t="s">
        <v>357</v>
      </c>
      <c r="D4447" t="s">
        <v>1269</v>
      </c>
      <c r="E4447" t="s">
        <v>29</v>
      </c>
      <c r="F4447">
        <v>14563</v>
      </c>
      <c r="G4447">
        <v>20872</v>
      </c>
      <c r="H4447">
        <v>1.4332211769552976</v>
      </c>
      <c r="I4447" t="str">
        <f>VLOOKUP($B4447&amp;$E4447,'Employee List'!$A:$E,5,0)</f>
        <v>E-1172</v>
      </c>
    </row>
    <row r="4448" spans="1:9" x14ac:dyDescent="0.35">
      <c r="A4448" t="s">
        <v>1257</v>
      </c>
      <c r="B4448" t="s">
        <v>97</v>
      </c>
      <c r="C4448" t="s">
        <v>357</v>
      </c>
      <c r="D4448" t="s">
        <v>1269</v>
      </c>
      <c r="E4448" t="s">
        <v>30</v>
      </c>
      <c r="F4448">
        <v>12502</v>
      </c>
      <c r="G4448">
        <v>15583</v>
      </c>
      <c r="H4448">
        <v>1.2464405695088785</v>
      </c>
      <c r="I4448" t="str">
        <f>VLOOKUP($B4448&amp;$E4448,'Employee List'!$A:$E,5,0)</f>
        <v>E-1172</v>
      </c>
    </row>
    <row r="4449" spans="1:9" x14ac:dyDescent="0.35">
      <c r="A4449" t="s">
        <v>1257</v>
      </c>
      <c r="B4449" t="s">
        <v>97</v>
      </c>
      <c r="C4449" t="s">
        <v>357</v>
      </c>
      <c r="D4449" t="s">
        <v>1269</v>
      </c>
      <c r="E4449" t="s">
        <v>31</v>
      </c>
      <c r="F4449">
        <v>9819</v>
      </c>
      <c r="G4449">
        <v>6990</v>
      </c>
      <c r="H4449">
        <v>0.71188512068438736</v>
      </c>
      <c r="I4449" t="str">
        <f>VLOOKUP($B4449&amp;$E4449,'Employee List'!$A:$E,5,0)</f>
        <v>E-1172</v>
      </c>
    </row>
    <row r="4450" spans="1:9" x14ac:dyDescent="0.35">
      <c r="A4450" t="s">
        <v>1257</v>
      </c>
      <c r="B4450" t="s">
        <v>97</v>
      </c>
      <c r="C4450" t="s">
        <v>357</v>
      </c>
      <c r="D4450" t="s">
        <v>1270</v>
      </c>
      <c r="E4450" t="s">
        <v>29</v>
      </c>
      <c r="F4450">
        <v>8453</v>
      </c>
      <c r="G4450">
        <v>6324</v>
      </c>
      <c r="H4450">
        <v>0.74813675618123743</v>
      </c>
      <c r="I4450" t="str">
        <f>VLOOKUP($B4450&amp;$E4450,'Employee List'!$A:$E,5,0)</f>
        <v>E-1172</v>
      </c>
    </row>
    <row r="4451" spans="1:9" x14ac:dyDescent="0.35">
      <c r="A4451" t="s">
        <v>1257</v>
      </c>
      <c r="B4451" t="s">
        <v>97</v>
      </c>
      <c r="C4451" t="s">
        <v>357</v>
      </c>
      <c r="D4451" t="s">
        <v>1270</v>
      </c>
      <c r="E4451" t="s">
        <v>30</v>
      </c>
      <c r="F4451">
        <v>6496</v>
      </c>
      <c r="G4451">
        <v>6008</v>
      </c>
      <c r="H4451">
        <v>0.92487684729064035</v>
      </c>
      <c r="I4451" t="str">
        <f>VLOOKUP($B4451&amp;$E4451,'Employee List'!$A:$E,5,0)</f>
        <v>E-1172</v>
      </c>
    </row>
    <row r="4452" spans="1:9" x14ac:dyDescent="0.35">
      <c r="A4452" t="s">
        <v>1257</v>
      </c>
      <c r="B4452" t="s">
        <v>97</v>
      </c>
      <c r="C4452" t="s">
        <v>357</v>
      </c>
      <c r="D4452" t="s">
        <v>1270</v>
      </c>
      <c r="E4452" t="s">
        <v>31</v>
      </c>
      <c r="F4452">
        <v>6340</v>
      </c>
      <c r="G4452">
        <v>3184</v>
      </c>
      <c r="H4452">
        <v>0.50220820189274451</v>
      </c>
      <c r="I4452" t="str">
        <f>VLOOKUP($B4452&amp;$E4452,'Employee List'!$A:$E,5,0)</f>
        <v>E-1172</v>
      </c>
    </row>
    <row r="4453" spans="1:9" x14ac:dyDescent="0.35">
      <c r="A4453" t="s">
        <v>1257</v>
      </c>
      <c r="B4453" t="s">
        <v>97</v>
      </c>
      <c r="C4453" t="s">
        <v>357</v>
      </c>
      <c r="D4453" t="s">
        <v>1271</v>
      </c>
      <c r="E4453" t="s">
        <v>29</v>
      </c>
      <c r="F4453">
        <v>4385</v>
      </c>
      <c r="G4453">
        <v>6878</v>
      </c>
      <c r="H4453">
        <v>1.5685290763968074</v>
      </c>
      <c r="I4453" t="str">
        <f>VLOOKUP($B4453&amp;$E4453,'Employee List'!$A:$E,5,0)</f>
        <v>E-1172</v>
      </c>
    </row>
    <row r="4454" spans="1:9" x14ac:dyDescent="0.35">
      <c r="A4454" t="s">
        <v>1257</v>
      </c>
      <c r="B4454" t="s">
        <v>97</v>
      </c>
      <c r="C4454" t="s">
        <v>357</v>
      </c>
      <c r="D4454" t="s">
        <v>1271</v>
      </c>
      <c r="E4454" t="s">
        <v>30</v>
      </c>
      <c r="F4454">
        <v>6319</v>
      </c>
      <c r="G4454">
        <v>9887</v>
      </c>
      <c r="H4454">
        <v>1.5646463047950625</v>
      </c>
      <c r="I4454" t="str">
        <f>VLOOKUP($B4454&amp;$E4454,'Employee List'!$A:$E,5,0)</f>
        <v>E-1172</v>
      </c>
    </row>
    <row r="4455" spans="1:9" x14ac:dyDescent="0.35">
      <c r="A4455" t="s">
        <v>1257</v>
      </c>
      <c r="B4455" t="s">
        <v>97</v>
      </c>
      <c r="C4455" t="s">
        <v>357</v>
      </c>
      <c r="D4455" t="s">
        <v>1271</v>
      </c>
      <c r="E4455" t="s">
        <v>31</v>
      </c>
      <c r="F4455">
        <v>5929</v>
      </c>
      <c r="G4455">
        <v>16211</v>
      </c>
      <c r="H4455">
        <v>2.7341878900320458</v>
      </c>
      <c r="I4455" t="str">
        <f>VLOOKUP($B4455&amp;$E4455,'Employee List'!$A:$E,5,0)</f>
        <v>E-1172</v>
      </c>
    </row>
    <row r="4456" spans="1:9" x14ac:dyDescent="0.35">
      <c r="A4456" t="s">
        <v>1257</v>
      </c>
      <c r="B4456" t="s">
        <v>97</v>
      </c>
      <c r="C4456" t="s">
        <v>357</v>
      </c>
      <c r="D4456" t="s">
        <v>1258</v>
      </c>
      <c r="E4456" t="s">
        <v>29</v>
      </c>
      <c r="F4456">
        <v>99609</v>
      </c>
      <c r="G4456">
        <v>51427</v>
      </c>
      <c r="H4456">
        <v>0.51628868877310286</v>
      </c>
      <c r="I4456" t="str">
        <f>VLOOKUP($B4456&amp;$E4456,'Employee List'!$A:$E,5,0)</f>
        <v>E-1172</v>
      </c>
    </row>
    <row r="4457" spans="1:9" x14ac:dyDescent="0.35">
      <c r="A4457" t="s">
        <v>1257</v>
      </c>
      <c r="B4457" t="s">
        <v>97</v>
      </c>
      <c r="C4457" t="s">
        <v>357</v>
      </c>
      <c r="D4457" t="s">
        <v>1258</v>
      </c>
      <c r="E4457" t="s">
        <v>30</v>
      </c>
      <c r="F4457">
        <v>97820</v>
      </c>
      <c r="G4457">
        <v>43643</v>
      </c>
      <c r="H4457">
        <v>0.44615620527499489</v>
      </c>
      <c r="I4457" t="str">
        <f>VLOOKUP($B4457&amp;$E4457,'Employee List'!$A:$E,5,0)</f>
        <v>E-1172</v>
      </c>
    </row>
    <row r="4458" spans="1:9" x14ac:dyDescent="0.35">
      <c r="A4458" t="s">
        <v>1257</v>
      </c>
      <c r="B4458" t="s">
        <v>97</v>
      </c>
      <c r="C4458" t="s">
        <v>357</v>
      </c>
      <c r="D4458" t="s">
        <v>1258</v>
      </c>
      <c r="E4458" t="s">
        <v>31</v>
      </c>
      <c r="F4458">
        <v>95727</v>
      </c>
      <c r="G4458">
        <v>38864</v>
      </c>
      <c r="H4458">
        <v>0.40598786131394488</v>
      </c>
      <c r="I4458" t="str">
        <f>VLOOKUP($B4458&amp;$E4458,'Employee List'!$A:$E,5,0)</f>
        <v>E-1172</v>
      </c>
    </row>
    <row r="4459" spans="1:9" x14ac:dyDescent="0.35">
      <c r="A4459" t="s">
        <v>1257</v>
      </c>
      <c r="B4459" t="s">
        <v>97</v>
      </c>
      <c r="C4459" t="s">
        <v>357</v>
      </c>
      <c r="D4459" t="s">
        <v>1272</v>
      </c>
      <c r="E4459" t="s">
        <v>29</v>
      </c>
      <c r="F4459">
        <v>12570</v>
      </c>
      <c r="G4459">
        <v>7112</v>
      </c>
      <c r="H4459">
        <v>0.56579156722354818</v>
      </c>
      <c r="I4459" t="str">
        <f>VLOOKUP($B4459&amp;$E4459,'Employee List'!$A:$E,5,0)</f>
        <v>E-1172</v>
      </c>
    </row>
    <row r="4460" spans="1:9" x14ac:dyDescent="0.35">
      <c r="A4460" t="s">
        <v>1257</v>
      </c>
      <c r="B4460" t="s">
        <v>97</v>
      </c>
      <c r="C4460" t="s">
        <v>357</v>
      </c>
      <c r="D4460" t="s">
        <v>1272</v>
      </c>
      <c r="E4460" t="s">
        <v>30</v>
      </c>
      <c r="F4460">
        <v>14966</v>
      </c>
      <c r="G4460">
        <v>8233</v>
      </c>
      <c r="H4460">
        <v>0.55011359080582656</v>
      </c>
      <c r="I4460" t="str">
        <f>VLOOKUP($B4460&amp;$E4460,'Employee List'!$A:$E,5,0)</f>
        <v>E-1172</v>
      </c>
    </row>
    <row r="4461" spans="1:9" x14ac:dyDescent="0.35">
      <c r="A4461" t="s">
        <v>1257</v>
      </c>
      <c r="B4461" t="s">
        <v>97</v>
      </c>
      <c r="C4461" t="s">
        <v>357</v>
      </c>
      <c r="D4461" t="s">
        <v>1272</v>
      </c>
      <c r="E4461" t="s">
        <v>31</v>
      </c>
      <c r="F4461">
        <v>14026</v>
      </c>
      <c r="G4461">
        <v>8333</v>
      </c>
      <c r="H4461">
        <v>0.59411093683159844</v>
      </c>
      <c r="I4461" t="str">
        <f>VLOOKUP($B4461&amp;$E4461,'Employee List'!$A:$E,5,0)</f>
        <v>E-1172</v>
      </c>
    </row>
    <row r="4462" spans="1:9" x14ac:dyDescent="0.35">
      <c r="A4462" t="s">
        <v>1257</v>
      </c>
      <c r="B4462" t="s">
        <v>97</v>
      </c>
      <c r="C4462" t="s">
        <v>357</v>
      </c>
      <c r="D4462" t="s">
        <v>1259</v>
      </c>
      <c r="E4462" t="s">
        <v>29</v>
      </c>
      <c r="F4462">
        <v>11737</v>
      </c>
      <c r="G4462">
        <v>9105</v>
      </c>
      <c r="H4462">
        <v>0.77575189571440739</v>
      </c>
      <c r="I4462" t="str">
        <f>VLOOKUP($B4462&amp;$E4462,'Employee List'!$A:$E,5,0)</f>
        <v>E-1172</v>
      </c>
    </row>
    <row r="4463" spans="1:9" x14ac:dyDescent="0.35">
      <c r="A4463" t="s">
        <v>1257</v>
      </c>
      <c r="B4463" t="s">
        <v>97</v>
      </c>
      <c r="C4463" t="s">
        <v>357</v>
      </c>
      <c r="D4463" t="s">
        <v>1259</v>
      </c>
      <c r="E4463" t="s">
        <v>30</v>
      </c>
      <c r="F4463">
        <v>8942</v>
      </c>
      <c r="G4463">
        <v>6173</v>
      </c>
      <c r="H4463">
        <v>0.69033773205099536</v>
      </c>
      <c r="I4463" t="str">
        <f>VLOOKUP($B4463&amp;$E4463,'Employee List'!$A:$E,5,0)</f>
        <v>E-1172</v>
      </c>
    </row>
    <row r="4464" spans="1:9" x14ac:dyDescent="0.35">
      <c r="A4464" t="s">
        <v>1257</v>
      </c>
      <c r="B4464" t="s">
        <v>97</v>
      </c>
      <c r="C4464" t="s">
        <v>357</v>
      </c>
      <c r="D4464" t="s">
        <v>1259</v>
      </c>
      <c r="E4464" t="s">
        <v>31</v>
      </c>
      <c r="F4464">
        <v>10058</v>
      </c>
      <c r="G4464">
        <v>7260</v>
      </c>
      <c r="H4464">
        <v>0.72181348180552796</v>
      </c>
      <c r="I4464" t="str">
        <f>VLOOKUP($B4464&amp;$E4464,'Employee List'!$A:$E,5,0)</f>
        <v>E-1172</v>
      </c>
    </row>
    <row r="4465" spans="1:9" x14ac:dyDescent="0.35">
      <c r="A4465" t="s">
        <v>1257</v>
      </c>
      <c r="B4465" t="s">
        <v>97</v>
      </c>
      <c r="C4465" t="s">
        <v>357</v>
      </c>
      <c r="D4465" t="s">
        <v>1273</v>
      </c>
      <c r="E4465" t="s">
        <v>29</v>
      </c>
      <c r="F4465">
        <v>11164</v>
      </c>
      <c r="G4465">
        <v>11567</v>
      </c>
      <c r="H4465">
        <v>1.0360981726979577</v>
      </c>
      <c r="I4465" t="str">
        <f>VLOOKUP($B4465&amp;$E4465,'Employee List'!$A:$E,5,0)</f>
        <v>E-1172</v>
      </c>
    </row>
    <row r="4466" spans="1:9" x14ac:dyDescent="0.35">
      <c r="A4466" t="s">
        <v>1257</v>
      </c>
      <c r="B4466" t="s">
        <v>97</v>
      </c>
      <c r="C4466" t="s">
        <v>357</v>
      </c>
      <c r="D4466" t="s">
        <v>1273</v>
      </c>
      <c r="E4466" t="s">
        <v>30</v>
      </c>
      <c r="F4466">
        <v>10845</v>
      </c>
      <c r="G4466">
        <v>7037</v>
      </c>
      <c r="H4466">
        <v>0.6488704472106962</v>
      </c>
      <c r="I4466" t="str">
        <f>VLOOKUP($B4466&amp;$E4466,'Employee List'!$A:$E,5,0)</f>
        <v>E-1172</v>
      </c>
    </row>
    <row r="4467" spans="1:9" x14ac:dyDescent="0.35">
      <c r="A4467" t="s">
        <v>1257</v>
      </c>
      <c r="B4467" t="s">
        <v>97</v>
      </c>
      <c r="C4467" t="s">
        <v>357</v>
      </c>
      <c r="D4467" t="s">
        <v>1273</v>
      </c>
      <c r="E4467" t="s">
        <v>31</v>
      </c>
      <c r="F4467">
        <v>13826</v>
      </c>
      <c r="G4467">
        <v>8490</v>
      </c>
      <c r="H4467">
        <v>0.61406046578909301</v>
      </c>
      <c r="I4467" t="str">
        <f>VLOOKUP($B4467&amp;$E4467,'Employee List'!$A:$E,5,0)</f>
        <v>E-1172</v>
      </c>
    </row>
    <row r="4468" spans="1:9" x14ac:dyDescent="0.35">
      <c r="A4468" t="s">
        <v>1257</v>
      </c>
      <c r="B4468" t="s">
        <v>97</v>
      </c>
      <c r="C4468" t="s">
        <v>357</v>
      </c>
      <c r="D4468" t="s">
        <v>1275</v>
      </c>
      <c r="E4468" t="s">
        <v>29</v>
      </c>
      <c r="F4468">
        <v>2994</v>
      </c>
      <c r="G4468">
        <v>2767</v>
      </c>
      <c r="H4468">
        <v>0.92418169672678696</v>
      </c>
      <c r="I4468" t="str">
        <f>VLOOKUP($B4468&amp;$E4468,'Employee List'!$A:$E,5,0)</f>
        <v>E-1172</v>
      </c>
    </row>
    <row r="4469" spans="1:9" x14ac:dyDescent="0.35">
      <c r="A4469" t="s">
        <v>1257</v>
      </c>
      <c r="B4469" t="s">
        <v>97</v>
      </c>
      <c r="C4469" t="s">
        <v>357</v>
      </c>
      <c r="D4469" t="s">
        <v>1275</v>
      </c>
      <c r="E4469" t="s">
        <v>30</v>
      </c>
      <c r="F4469">
        <v>3503</v>
      </c>
      <c r="G4469">
        <v>3496</v>
      </c>
      <c r="H4469">
        <v>0.99800171281758487</v>
      </c>
      <c r="I4469" t="str">
        <f>VLOOKUP($B4469&amp;$E4469,'Employee List'!$A:$E,5,0)</f>
        <v>E-1172</v>
      </c>
    </row>
    <row r="4470" spans="1:9" x14ac:dyDescent="0.35">
      <c r="A4470" t="s">
        <v>1257</v>
      </c>
      <c r="B4470" t="s">
        <v>97</v>
      </c>
      <c r="C4470" t="s">
        <v>357</v>
      </c>
      <c r="D4470" t="s">
        <v>1275</v>
      </c>
      <c r="E4470" t="s">
        <v>31</v>
      </c>
      <c r="F4470">
        <v>1578</v>
      </c>
      <c r="G4470">
        <v>5309</v>
      </c>
      <c r="H4470">
        <v>3.3643852978453741</v>
      </c>
      <c r="I4470" t="str">
        <f>VLOOKUP($B4470&amp;$E4470,'Employee List'!$A:$E,5,0)</f>
        <v>E-1172</v>
      </c>
    </row>
    <row r="4471" spans="1:9" x14ac:dyDescent="0.35">
      <c r="A4471" t="s">
        <v>1257</v>
      </c>
      <c r="B4471" t="s">
        <v>97</v>
      </c>
      <c r="C4471" t="s">
        <v>357</v>
      </c>
      <c r="D4471" t="s">
        <v>1276</v>
      </c>
      <c r="E4471" t="s">
        <v>29</v>
      </c>
      <c r="F4471">
        <v>3456</v>
      </c>
      <c r="G4471">
        <v>3496</v>
      </c>
      <c r="H4471">
        <v>1.0115740740740742</v>
      </c>
      <c r="I4471" t="str">
        <f>VLOOKUP($B4471&amp;$E4471,'Employee List'!$A:$E,5,0)</f>
        <v>E-1172</v>
      </c>
    </row>
    <row r="4472" spans="1:9" x14ac:dyDescent="0.35">
      <c r="A4472" t="s">
        <v>1257</v>
      </c>
      <c r="B4472" t="s">
        <v>97</v>
      </c>
      <c r="C4472" t="s">
        <v>357</v>
      </c>
      <c r="D4472" t="s">
        <v>1276</v>
      </c>
      <c r="E4472" t="s">
        <v>30</v>
      </c>
      <c r="F4472">
        <v>3987</v>
      </c>
      <c r="G4472">
        <v>1964</v>
      </c>
      <c r="H4472">
        <v>0.49260095309756707</v>
      </c>
      <c r="I4472" t="str">
        <f>VLOOKUP($B4472&amp;$E4472,'Employee List'!$A:$E,5,0)</f>
        <v>E-1172</v>
      </c>
    </row>
    <row r="4473" spans="1:9" x14ac:dyDescent="0.35">
      <c r="A4473" t="s">
        <v>1257</v>
      </c>
      <c r="B4473" t="s">
        <v>97</v>
      </c>
      <c r="C4473" t="s">
        <v>357</v>
      </c>
      <c r="D4473" t="s">
        <v>1276</v>
      </c>
      <c r="E4473" t="s">
        <v>31</v>
      </c>
      <c r="F4473">
        <v>3860</v>
      </c>
      <c r="G4473">
        <v>3948</v>
      </c>
      <c r="H4473">
        <v>1.0227979274611398</v>
      </c>
      <c r="I4473" t="str">
        <f>VLOOKUP($B4473&amp;$E4473,'Employee List'!$A:$E,5,0)</f>
        <v>E-1172</v>
      </c>
    </row>
    <row r="4474" spans="1:9" x14ac:dyDescent="0.35">
      <c r="A4474" t="s">
        <v>1257</v>
      </c>
      <c r="B4474" t="s">
        <v>97</v>
      </c>
      <c r="C4474" t="s">
        <v>357</v>
      </c>
      <c r="D4474" t="s">
        <v>1277</v>
      </c>
      <c r="E4474" t="s">
        <v>29</v>
      </c>
      <c r="F4474">
        <v>7779</v>
      </c>
      <c r="G4474">
        <v>2387</v>
      </c>
      <c r="H4474">
        <v>0.30685178043450317</v>
      </c>
      <c r="I4474" t="str">
        <f>VLOOKUP($B4474&amp;$E4474,'Employee List'!$A:$E,5,0)</f>
        <v>E-1172</v>
      </c>
    </row>
    <row r="4475" spans="1:9" x14ac:dyDescent="0.35">
      <c r="A4475" t="s">
        <v>1257</v>
      </c>
      <c r="B4475" t="s">
        <v>97</v>
      </c>
      <c r="C4475" t="s">
        <v>357</v>
      </c>
      <c r="D4475" t="s">
        <v>1277</v>
      </c>
      <c r="E4475" t="s">
        <v>30</v>
      </c>
      <c r="F4475">
        <v>6846</v>
      </c>
      <c r="G4475">
        <v>3445</v>
      </c>
      <c r="H4475">
        <v>0.5032135553607946</v>
      </c>
      <c r="I4475" t="str">
        <f>VLOOKUP($B4475&amp;$E4475,'Employee List'!$A:$E,5,0)</f>
        <v>E-1172</v>
      </c>
    </row>
    <row r="4476" spans="1:9" x14ac:dyDescent="0.35">
      <c r="A4476" t="s">
        <v>1257</v>
      </c>
      <c r="B4476" t="s">
        <v>97</v>
      </c>
      <c r="C4476" t="s">
        <v>357</v>
      </c>
      <c r="D4476" t="s">
        <v>1277</v>
      </c>
      <c r="E4476" t="s">
        <v>31</v>
      </c>
      <c r="F4476">
        <v>6017</v>
      </c>
      <c r="G4476">
        <v>2937</v>
      </c>
      <c r="H4476">
        <v>0.48811700182815354</v>
      </c>
      <c r="I4476" t="str">
        <f>VLOOKUP($B4476&amp;$E4476,'Employee List'!$A:$E,5,0)</f>
        <v>E-1172</v>
      </c>
    </row>
    <row r="4477" spans="1:9" x14ac:dyDescent="0.35">
      <c r="A4477" t="s">
        <v>1257</v>
      </c>
      <c r="B4477" t="s">
        <v>97</v>
      </c>
      <c r="C4477" t="s">
        <v>357</v>
      </c>
      <c r="D4477" t="s">
        <v>1278</v>
      </c>
      <c r="E4477" t="s">
        <v>29</v>
      </c>
      <c r="F4477">
        <v>4368</v>
      </c>
      <c r="G4477">
        <v>7557</v>
      </c>
      <c r="H4477">
        <v>1.7300824175824177</v>
      </c>
      <c r="I4477" t="str">
        <f>VLOOKUP($B4477&amp;$E4477,'Employee List'!$A:$E,5,0)</f>
        <v>E-1172</v>
      </c>
    </row>
    <row r="4478" spans="1:9" x14ac:dyDescent="0.35">
      <c r="A4478" t="s">
        <v>1257</v>
      </c>
      <c r="B4478" t="s">
        <v>97</v>
      </c>
      <c r="C4478" t="s">
        <v>357</v>
      </c>
      <c r="D4478" t="s">
        <v>1278</v>
      </c>
      <c r="E4478" t="s">
        <v>30</v>
      </c>
      <c r="F4478">
        <v>6228</v>
      </c>
      <c r="G4478">
        <v>5268</v>
      </c>
      <c r="H4478">
        <v>0.84585741811175341</v>
      </c>
      <c r="I4478" t="str">
        <f>VLOOKUP($B4478&amp;$E4478,'Employee List'!$A:$E,5,0)</f>
        <v>E-1172</v>
      </c>
    </row>
    <row r="4479" spans="1:9" x14ac:dyDescent="0.35">
      <c r="A4479" t="s">
        <v>1257</v>
      </c>
      <c r="B4479" t="s">
        <v>97</v>
      </c>
      <c r="C4479" t="s">
        <v>357</v>
      </c>
      <c r="D4479" t="s">
        <v>1278</v>
      </c>
      <c r="E4479" t="s">
        <v>31</v>
      </c>
      <c r="F4479">
        <v>6790</v>
      </c>
      <c r="G4479">
        <v>6170</v>
      </c>
      <c r="H4479">
        <v>0.90868924889543445</v>
      </c>
      <c r="I4479" t="str">
        <f>VLOOKUP($B4479&amp;$E4479,'Employee List'!$A:$E,5,0)</f>
        <v>E-1172</v>
      </c>
    </row>
    <row r="4480" spans="1:9" x14ac:dyDescent="0.35">
      <c r="A4480" t="s">
        <v>1257</v>
      </c>
      <c r="B4480" t="s">
        <v>97</v>
      </c>
      <c r="C4480" t="s">
        <v>357</v>
      </c>
      <c r="D4480" t="s">
        <v>1279</v>
      </c>
      <c r="E4480" t="s">
        <v>29</v>
      </c>
      <c r="F4480">
        <v>1495</v>
      </c>
      <c r="G4480">
        <v>4236</v>
      </c>
      <c r="H4480">
        <v>2.8334448160535115</v>
      </c>
      <c r="I4480" t="str">
        <f>VLOOKUP($B4480&amp;$E4480,'Employee List'!$A:$E,5,0)</f>
        <v>E-1172</v>
      </c>
    </row>
    <row r="4481" spans="1:9" x14ac:dyDescent="0.35">
      <c r="A4481" t="s">
        <v>1257</v>
      </c>
      <c r="B4481" t="s">
        <v>97</v>
      </c>
      <c r="C4481" t="s">
        <v>357</v>
      </c>
      <c r="D4481" t="s">
        <v>1279</v>
      </c>
      <c r="E4481" t="s">
        <v>30</v>
      </c>
      <c r="F4481">
        <v>2699</v>
      </c>
      <c r="G4481">
        <v>5496</v>
      </c>
      <c r="H4481">
        <v>2.0363097443497593</v>
      </c>
      <c r="I4481" t="str">
        <f>VLOOKUP($B4481&amp;$E4481,'Employee List'!$A:$E,5,0)</f>
        <v>E-1172</v>
      </c>
    </row>
    <row r="4482" spans="1:9" x14ac:dyDescent="0.35">
      <c r="A4482" t="s">
        <v>1257</v>
      </c>
      <c r="B4482" t="s">
        <v>97</v>
      </c>
      <c r="C4482" t="s">
        <v>357</v>
      </c>
      <c r="D4482" t="s">
        <v>1279</v>
      </c>
      <c r="E4482" t="s">
        <v>31</v>
      </c>
      <c r="F4482">
        <v>3040</v>
      </c>
      <c r="G4482">
        <v>2179</v>
      </c>
      <c r="H4482">
        <v>0.71677631578947365</v>
      </c>
      <c r="I4482" t="str">
        <f>VLOOKUP($B4482&amp;$E4482,'Employee List'!$A:$E,5,0)</f>
        <v>E-1172</v>
      </c>
    </row>
    <row r="4483" spans="1:9" x14ac:dyDescent="0.35">
      <c r="A4483" t="s">
        <v>1257</v>
      </c>
      <c r="B4483" t="s">
        <v>97</v>
      </c>
      <c r="C4483" t="s">
        <v>357</v>
      </c>
      <c r="D4483" t="s">
        <v>1280</v>
      </c>
      <c r="E4483" t="s">
        <v>29</v>
      </c>
      <c r="F4483">
        <v>5170</v>
      </c>
      <c r="G4483">
        <v>5276</v>
      </c>
      <c r="H4483">
        <v>1.0205029013539653</v>
      </c>
      <c r="I4483" t="str">
        <f>VLOOKUP($B4483&amp;$E4483,'Employee List'!$A:$E,5,0)</f>
        <v>E-1172</v>
      </c>
    </row>
    <row r="4484" spans="1:9" x14ac:dyDescent="0.35">
      <c r="A4484" t="s">
        <v>1257</v>
      </c>
      <c r="B4484" t="s">
        <v>97</v>
      </c>
      <c r="C4484" t="s">
        <v>357</v>
      </c>
      <c r="D4484" t="s">
        <v>1280</v>
      </c>
      <c r="E4484" t="s">
        <v>30</v>
      </c>
      <c r="F4484">
        <v>4525</v>
      </c>
      <c r="G4484">
        <v>34183</v>
      </c>
      <c r="H4484">
        <v>7.5542541436464088</v>
      </c>
      <c r="I4484" t="str">
        <f>VLOOKUP($B4484&amp;$E4484,'Employee List'!$A:$E,5,0)</f>
        <v>E-1172</v>
      </c>
    </row>
    <row r="4485" spans="1:9" x14ac:dyDescent="0.35">
      <c r="A4485" t="s">
        <v>1257</v>
      </c>
      <c r="B4485" t="s">
        <v>97</v>
      </c>
      <c r="C4485" t="s">
        <v>357</v>
      </c>
      <c r="D4485" t="s">
        <v>1280</v>
      </c>
      <c r="E4485" t="s">
        <v>31</v>
      </c>
      <c r="F4485">
        <v>4701</v>
      </c>
      <c r="G4485">
        <v>1130</v>
      </c>
      <c r="H4485">
        <v>0.24037438842799405</v>
      </c>
      <c r="I4485" t="str">
        <f>VLOOKUP($B4485&amp;$E4485,'Employee List'!$A:$E,5,0)</f>
        <v>E-1172</v>
      </c>
    </row>
    <row r="4486" spans="1:9" x14ac:dyDescent="0.35">
      <c r="A4486" t="s">
        <v>1257</v>
      </c>
      <c r="B4486" t="s">
        <v>97</v>
      </c>
      <c r="C4486" t="s">
        <v>357</v>
      </c>
      <c r="D4486" t="s">
        <v>1262</v>
      </c>
      <c r="E4486" t="s">
        <v>29</v>
      </c>
      <c r="F4486">
        <v>14785</v>
      </c>
      <c r="G4486">
        <v>12203</v>
      </c>
      <c r="H4486">
        <v>0.82536354413256674</v>
      </c>
      <c r="I4486" t="str">
        <f>VLOOKUP($B4486&amp;$E4486,'Employee List'!$A:$E,5,0)</f>
        <v>E-1172</v>
      </c>
    </row>
    <row r="4487" spans="1:9" x14ac:dyDescent="0.35">
      <c r="A4487" t="s">
        <v>1257</v>
      </c>
      <c r="B4487" t="s">
        <v>97</v>
      </c>
      <c r="C4487" t="s">
        <v>357</v>
      </c>
      <c r="D4487" t="s">
        <v>1262</v>
      </c>
      <c r="E4487" t="s">
        <v>30</v>
      </c>
      <c r="F4487">
        <v>13998</v>
      </c>
      <c r="G4487">
        <v>15687</v>
      </c>
      <c r="H4487">
        <v>1.1206600942991856</v>
      </c>
      <c r="I4487" t="str">
        <f>VLOOKUP($B4487&amp;$E4487,'Employee List'!$A:$E,5,0)</f>
        <v>E-1172</v>
      </c>
    </row>
    <row r="4488" spans="1:9" x14ac:dyDescent="0.35">
      <c r="A4488" t="s">
        <v>1257</v>
      </c>
      <c r="B4488" t="s">
        <v>97</v>
      </c>
      <c r="C4488" t="s">
        <v>357</v>
      </c>
      <c r="D4488" t="s">
        <v>1262</v>
      </c>
      <c r="E4488" t="s">
        <v>31</v>
      </c>
      <c r="F4488">
        <v>15468</v>
      </c>
      <c r="G4488">
        <v>11486</v>
      </c>
      <c r="H4488">
        <v>0.7425652960951642</v>
      </c>
      <c r="I4488" t="str">
        <f>VLOOKUP($B4488&amp;$E4488,'Employee List'!$A:$E,5,0)</f>
        <v>E-1172</v>
      </c>
    </row>
    <row r="4489" spans="1:9" x14ac:dyDescent="0.35">
      <c r="A4489" t="s">
        <v>1257</v>
      </c>
      <c r="B4489" t="s">
        <v>97</v>
      </c>
      <c r="C4489" t="s">
        <v>357</v>
      </c>
      <c r="D4489" t="s">
        <v>1282</v>
      </c>
      <c r="E4489" t="s">
        <v>29</v>
      </c>
      <c r="F4489">
        <v>4553</v>
      </c>
      <c r="G4489">
        <v>2238</v>
      </c>
      <c r="H4489">
        <v>0.49154403689874809</v>
      </c>
      <c r="I4489" t="str">
        <f>VLOOKUP($B4489&amp;$E4489,'Employee List'!$A:$E,5,0)</f>
        <v>E-1172</v>
      </c>
    </row>
    <row r="4490" spans="1:9" x14ac:dyDescent="0.35">
      <c r="A4490" t="s">
        <v>1257</v>
      </c>
      <c r="B4490" t="s">
        <v>97</v>
      </c>
      <c r="C4490" t="s">
        <v>357</v>
      </c>
      <c r="D4490" t="s">
        <v>1282</v>
      </c>
      <c r="E4490" t="s">
        <v>30</v>
      </c>
      <c r="F4490">
        <v>7623</v>
      </c>
      <c r="G4490">
        <v>1597</v>
      </c>
      <c r="H4490">
        <v>0.20949757313393677</v>
      </c>
      <c r="I4490" t="str">
        <f>VLOOKUP($B4490&amp;$E4490,'Employee List'!$A:$E,5,0)</f>
        <v>E-1172</v>
      </c>
    </row>
    <row r="4491" spans="1:9" x14ac:dyDescent="0.35">
      <c r="A4491" t="s">
        <v>1257</v>
      </c>
      <c r="B4491" t="s">
        <v>97</v>
      </c>
      <c r="C4491" t="s">
        <v>357</v>
      </c>
      <c r="D4491" t="s">
        <v>1282</v>
      </c>
      <c r="E4491" t="s">
        <v>31</v>
      </c>
      <c r="F4491">
        <v>8753</v>
      </c>
      <c r="G4491">
        <v>5409</v>
      </c>
      <c r="H4491">
        <v>0.61795955672340908</v>
      </c>
      <c r="I4491" t="str">
        <f>VLOOKUP($B4491&amp;$E4491,'Employee List'!$A:$E,5,0)</f>
        <v>E-1172</v>
      </c>
    </row>
    <row r="4492" spans="1:9" x14ac:dyDescent="0.35">
      <c r="A4492" t="s">
        <v>1257</v>
      </c>
      <c r="B4492" t="s">
        <v>97</v>
      </c>
      <c r="C4492" t="s">
        <v>357</v>
      </c>
      <c r="D4492" t="s">
        <v>1281</v>
      </c>
      <c r="E4492" t="s">
        <v>29</v>
      </c>
      <c r="F4492">
        <v>4181</v>
      </c>
      <c r="G4492">
        <v>4400</v>
      </c>
      <c r="H4492">
        <v>1.0523798134417603</v>
      </c>
      <c r="I4492" t="str">
        <f>VLOOKUP($B4492&amp;$E4492,'Employee List'!$A:$E,5,0)</f>
        <v>E-1172</v>
      </c>
    </row>
    <row r="4493" spans="1:9" x14ac:dyDescent="0.35">
      <c r="A4493" t="s">
        <v>1257</v>
      </c>
      <c r="B4493" t="s">
        <v>97</v>
      </c>
      <c r="C4493" t="s">
        <v>357</v>
      </c>
      <c r="D4493" t="s">
        <v>1281</v>
      </c>
      <c r="E4493" t="s">
        <v>30</v>
      </c>
      <c r="F4493">
        <v>3653</v>
      </c>
      <c r="G4493">
        <v>2437</v>
      </c>
      <c r="H4493">
        <v>0.66712291267451407</v>
      </c>
      <c r="I4493" t="str">
        <f>VLOOKUP($B4493&amp;$E4493,'Employee List'!$A:$E,5,0)</f>
        <v>E-1172</v>
      </c>
    </row>
    <row r="4494" spans="1:9" x14ac:dyDescent="0.35">
      <c r="A4494" t="s">
        <v>1257</v>
      </c>
      <c r="B4494" t="s">
        <v>97</v>
      </c>
      <c r="C4494" t="s">
        <v>357</v>
      </c>
      <c r="D4494" t="s">
        <v>1281</v>
      </c>
      <c r="E4494" t="s">
        <v>31</v>
      </c>
      <c r="F4494">
        <v>4391</v>
      </c>
      <c r="G4494">
        <v>4504</v>
      </c>
      <c r="H4494">
        <v>1.0257344568435436</v>
      </c>
      <c r="I4494" t="str">
        <f>VLOOKUP($B4494&amp;$E4494,'Employee List'!$A:$E,5,0)</f>
        <v>E-1172</v>
      </c>
    </row>
    <row r="4495" spans="1:9" x14ac:dyDescent="0.35">
      <c r="A4495" t="s">
        <v>1257</v>
      </c>
      <c r="B4495" t="s">
        <v>98</v>
      </c>
      <c r="C4495" t="s">
        <v>357</v>
      </c>
      <c r="D4495" t="s">
        <v>1274</v>
      </c>
      <c r="E4495" t="s">
        <v>29</v>
      </c>
      <c r="F4495">
        <v>39466</v>
      </c>
      <c r="G4495">
        <v>57290</v>
      </c>
      <c r="H4495">
        <v>1.4516292504940962</v>
      </c>
      <c r="I4495" t="str">
        <f>VLOOKUP($B4495&amp;$E4495,'Employee List'!$A:$E,5,0)</f>
        <v>E-1173</v>
      </c>
    </row>
    <row r="4496" spans="1:9" x14ac:dyDescent="0.35">
      <c r="A4496" t="s">
        <v>1257</v>
      </c>
      <c r="B4496" t="s">
        <v>98</v>
      </c>
      <c r="C4496" t="s">
        <v>357</v>
      </c>
      <c r="D4496" t="s">
        <v>1274</v>
      </c>
      <c r="E4496" t="s">
        <v>30</v>
      </c>
      <c r="F4496">
        <v>40927</v>
      </c>
      <c r="G4496">
        <v>50620</v>
      </c>
      <c r="H4496">
        <v>1.2368363183228674</v>
      </c>
      <c r="I4496" t="str">
        <f>VLOOKUP($B4496&amp;$E4496,'Employee List'!$A:$E,5,0)</f>
        <v>E-1173</v>
      </c>
    </row>
    <row r="4497" spans="1:9" x14ac:dyDescent="0.35">
      <c r="A4497" t="s">
        <v>1257</v>
      </c>
      <c r="B4497" t="s">
        <v>98</v>
      </c>
      <c r="C4497" t="s">
        <v>357</v>
      </c>
      <c r="D4497" t="s">
        <v>1274</v>
      </c>
      <c r="E4497" t="s">
        <v>31</v>
      </c>
      <c r="F4497">
        <v>41289</v>
      </c>
      <c r="G4497">
        <v>50328</v>
      </c>
      <c r="H4497">
        <v>1.2189202935406525</v>
      </c>
      <c r="I4497" t="str">
        <f>VLOOKUP($B4497&amp;$E4497,'Employee List'!$A:$E,5,0)</f>
        <v>E-1173</v>
      </c>
    </row>
    <row r="4498" spans="1:9" x14ac:dyDescent="0.35">
      <c r="A4498" t="s">
        <v>1257</v>
      </c>
      <c r="B4498" t="s">
        <v>98</v>
      </c>
      <c r="C4498" t="s">
        <v>357</v>
      </c>
      <c r="D4498" t="s">
        <v>1263</v>
      </c>
      <c r="E4498" t="s">
        <v>29</v>
      </c>
      <c r="F4498">
        <v>68601</v>
      </c>
      <c r="G4498">
        <v>91880</v>
      </c>
      <c r="H4498">
        <v>1.3393390766898441</v>
      </c>
      <c r="I4498" t="str">
        <f>VLOOKUP($B4498&amp;$E4498,'Employee List'!$A:$E,5,0)</f>
        <v>E-1173</v>
      </c>
    </row>
    <row r="4499" spans="1:9" x14ac:dyDescent="0.35">
      <c r="A4499" t="s">
        <v>1257</v>
      </c>
      <c r="B4499" t="s">
        <v>98</v>
      </c>
      <c r="C4499" t="s">
        <v>357</v>
      </c>
      <c r="D4499" t="s">
        <v>1263</v>
      </c>
      <c r="E4499" t="s">
        <v>30</v>
      </c>
      <c r="F4499">
        <v>72773</v>
      </c>
      <c r="G4499">
        <v>89635</v>
      </c>
      <c r="H4499">
        <v>1.2317068143404835</v>
      </c>
      <c r="I4499" t="str">
        <f>VLOOKUP($B4499&amp;$E4499,'Employee List'!$A:$E,5,0)</f>
        <v>E-1173</v>
      </c>
    </row>
    <row r="4500" spans="1:9" x14ac:dyDescent="0.35">
      <c r="A4500" t="s">
        <v>1257</v>
      </c>
      <c r="B4500" t="s">
        <v>98</v>
      </c>
      <c r="C4500" t="s">
        <v>357</v>
      </c>
      <c r="D4500" t="s">
        <v>1263</v>
      </c>
      <c r="E4500" t="s">
        <v>31</v>
      </c>
      <c r="F4500">
        <v>71125</v>
      </c>
      <c r="G4500">
        <v>35634</v>
      </c>
      <c r="H4500">
        <v>0.50100527240773285</v>
      </c>
      <c r="I4500" t="str">
        <f>VLOOKUP($B4500&amp;$E4500,'Employee List'!$A:$E,5,0)</f>
        <v>E-1173</v>
      </c>
    </row>
    <row r="4501" spans="1:9" x14ac:dyDescent="0.35">
      <c r="A4501" t="s">
        <v>1257</v>
      </c>
      <c r="B4501" t="s">
        <v>98</v>
      </c>
      <c r="C4501" t="s">
        <v>357</v>
      </c>
      <c r="D4501" t="s">
        <v>1264</v>
      </c>
      <c r="E4501" t="s">
        <v>29</v>
      </c>
      <c r="F4501">
        <v>3570</v>
      </c>
      <c r="G4501">
        <v>3035</v>
      </c>
      <c r="H4501">
        <v>0.85014005602240894</v>
      </c>
      <c r="I4501" t="str">
        <f>VLOOKUP($B4501&amp;$E4501,'Employee List'!$A:$E,5,0)</f>
        <v>E-1173</v>
      </c>
    </row>
    <row r="4502" spans="1:9" x14ac:dyDescent="0.35">
      <c r="A4502" t="s">
        <v>1257</v>
      </c>
      <c r="B4502" t="s">
        <v>98</v>
      </c>
      <c r="C4502" t="s">
        <v>357</v>
      </c>
      <c r="D4502" t="s">
        <v>1264</v>
      </c>
      <c r="E4502" t="s">
        <v>30</v>
      </c>
      <c r="F4502">
        <v>2471</v>
      </c>
      <c r="G4502">
        <v>12632</v>
      </c>
      <c r="H4502">
        <v>5.11210036422501</v>
      </c>
      <c r="I4502" t="str">
        <f>VLOOKUP($B4502&amp;$E4502,'Employee List'!$A:$E,5,0)</f>
        <v>E-1173</v>
      </c>
    </row>
    <row r="4503" spans="1:9" x14ac:dyDescent="0.35">
      <c r="A4503" t="s">
        <v>1257</v>
      </c>
      <c r="B4503" t="s">
        <v>98</v>
      </c>
      <c r="C4503" t="s">
        <v>357</v>
      </c>
      <c r="D4503" t="s">
        <v>1264</v>
      </c>
      <c r="E4503" t="s">
        <v>31</v>
      </c>
      <c r="F4503">
        <v>4823</v>
      </c>
      <c r="G4503">
        <v>3323</v>
      </c>
      <c r="H4503">
        <v>0.68899025502799083</v>
      </c>
      <c r="I4503" t="str">
        <f>VLOOKUP($B4503&amp;$E4503,'Employee List'!$A:$E,5,0)</f>
        <v>E-1173</v>
      </c>
    </row>
    <row r="4504" spans="1:9" x14ac:dyDescent="0.35">
      <c r="A4504" t="s">
        <v>1257</v>
      </c>
      <c r="B4504" t="s">
        <v>98</v>
      </c>
      <c r="C4504" t="s">
        <v>357</v>
      </c>
      <c r="D4504" t="s">
        <v>1265</v>
      </c>
      <c r="E4504" t="s">
        <v>29</v>
      </c>
      <c r="F4504">
        <v>4420</v>
      </c>
      <c r="G4504">
        <v>2652</v>
      </c>
      <c r="H4504">
        <v>0.6</v>
      </c>
      <c r="I4504" t="str">
        <f>VLOOKUP($B4504&amp;$E4504,'Employee List'!$A:$E,5,0)</f>
        <v>E-1173</v>
      </c>
    </row>
    <row r="4505" spans="1:9" x14ac:dyDescent="0.35">
      <c r="A4505" t="s">
        <v>1257</v>
      </c>
      <c r="B4505" t="s">
        <v>98</v>
      </c>
      <c r="C4505" t="s">
        <v>357</v>
      </c>
      <c r="D4505" t="s">
        <v>1265</v>
      </c>
      <c r="E4505" t="s">
        <v>30</v>
      </c>
      <c r="F4505">
        <v>2600</v>
      </c>
      <c r="G4505">
        <v>6487</v>
      </c>
      <c r="H4505">
        <v>2.4950000000000001</v>
      </c>
      <c r="I4505" t="str">
        <f>VLOOKUP($B4505&amp;$E4505,'Employee List'!$A:$E,5,0)</f>
        <v>E-1173</v>
      </c>
    </row>
    <row r="4506" spans="1:9" x14ac:dyDescent="0.35">
      <c r="A4506" t="s">
        <v>1257</v>
      </c>
      <c r="B4506" t="s">
        <v>98</v>
      </c>
      <c r="C4506" t="s">
        <v>357</v>
      </c>
      <c r="D4506" t="s">
        <v>1265</v>
      </c>
      <c r="E4506" t="s">
        <v>31</v>
      </c>
      <c r="F4506">
        <v>2412</v>
      </c>
      <c r="G4506">
        <v>7096</v>
      </c>
      <c r="H4506">
        <v>2.9419568822553899</v>
      </c>
      <c r="I4506" t="str">
        <f>VLOOKUP($B4506&amp;$E4506,'Employee List'!$A:$E,5,0)</f>
        <v>E-1173</v>
      </c>
    </row>
    <row r="4507" spans="1:9" x14ac:dyDescent="0.35">
      <c r="A4507" t="s">
        <v>1257</v>
      </c>
      <c r="B4507" t="s">
        <v>98</v>
      </c>
      <c r="C4507" t="s">
        <v>357</v>
      </c>
      <c r="D4507" t="s">
        <v>1260</v>
      </c>
      <c r="E4507" t="s">
        <v>29</v>
      </c>
      <c r="F4507">
        <v>88938</v>
      </c>
      <c r="G4507">
        <v>71518</v>
      </c>
      <c r="H4507">
        <v>0.80413321639794011</v>
      </c>
      <c r="I4507" t="str">
        <f>VLOOKUP($B4507&amp;$E4507,'Employee List'!$A:$E,5,0)</f>
        <v>E-1173</v>
      </c>
    </row>
    <row r="4508" spans="1:9" x14ac:dyDescent="0.35">
      <c r="A4508" t="s">
        <v>1257</v>
      </c>
      <c r="B4508" t="s">
        <v>98</v>
      </c>
      <c r="C4508" t="s">
        <v>357</v>
      </c>
      <c r="D4508" t="s">
        <v>1260</v>
      </c>
      <c r="E4508" t="s">
        <v>30</v>
      </c>
      <c r="F4508">
        <v>89609</v>
      </c>
      <c r="G4508">
        <v>56692</v>
      </c>
      <c r="H4508">
        <v>0.63265966588177525</v>
      </c>
      <c r="I4508" t="str">
        <f>VLOOKUP($B4508&amp;$E4508,'Employee List'!$A:$E,5,0)</f>
        <v>E-1173</v>
      </c>
    </row>
    <row r="4509" spans="1:9" x14ac:dyDescent="0.35">
      <c r="A4509" t="s">
        <v>1257</v>
      </c>
      <c r="B4509" t="s">
        <v>98</v>
      </c>
      <c r="C4509" t="s">
        <v>357</v>
      </c>
      <c r="D4509" t="s">
        <v>1260</v>
      </c>
      <c r="E4509" t="s">
        <v>31</v>
      </c>
      <c r="F4509">
        <v>101367</v>
      </c>
      <c r="G4509">
        <v>115855</v>
      </c>
      <c r="H4509">
        <v>1.1429261988615624</v>
      </c>
      <c r="I4509" t="str">
        <f>VLOOKUP($B4509&amp;$E4509,'Employee List'!$A:$E,5,0)</f>
        <v>E-1173</v>
      </c>
    </row>
    <row r="4510" spans="1:9" x14ac:dyDescent="0.35">
      <c r="A4510" t="s">
        <v>1257</v>
      </c>
      <c r="B4510" t="s">
        <v>98</v>
      </c>
      <c r="C4510" t="s">
        <v>357</v>
      </c>
      <c r="D4510" t="s">
        <v>1261</v>
      </c>
      <c r="E4510" t="s">
        <v>29</v>
      </c>
      <c r="F4510">
        <v>123645</v>
      </c>
      <c r="G4510">
        <v>326963</v>
      </c>
      <c r="H4510">
        <v>2.6443689595212101</v>
      </c>
      <c r="I4510" t="str">
        <f>VLOOKUP($B4510&amp;$E4510,'Employee List'!$A:$E,5,0)</f>
        <v>E-1173</v>
      </c>
    </row>
    <row r="4511" spans="1:9" x14ac:dyDescent="0.35">
      <c r="A4511" t="s">
        <v>1257</v>
      </c>
      <c r="B4511" t="s">
        <v>98</v>
      </c>
      <c r="C4511" t="s">
        <v>357</v>
      </c>
      <c r="D4511" t="s">
        <v>1261</v>
      </c>
      <c r="E4511" t="s">
        <v>30</v>
      </c>
      <c r="F4511">
        <v>127857</v>
      </c>
      <c r="G4511">
        <v>281970</v>
      </c>
      <c r="H4511">
        <v>2.2053544193904129</v>
      </c>
      <c r="I4511" t="str">
        <f>VLOOKUP($B4511&amp;$E4511,'Employee List'!$A:$E,5,0)</f>
        <v>E-1173</v>
      </c>
    </row>
    <row r="4512" spans="1:9" x14ac:dyDescent="0.35">
      <c r="A4512" t="s">
        <v>1257</v>
      </c>
      <c r="B4512" t="s">
        <v>98</v>
      </c>
      <c r="C4512" t="s">
        <v>357</v>
      </c>
      <c r="D4512" t="s">
        <v>1261</v>
      </c>
      <c r="E4512" t="s">
        <v>31</v>
      </c>
      <c r="F4512">
        <v>128028</v>
      </c>
      <c r="G4512">
        <v>163876</v>
      </c>
      <c r="H4512">
        <v>1.2800012497266222</v>
      </c>
      <c r="I4512" t="str">
        <f>VLOOKUP($B4512&amp;$E4512,'Employee List'!$A:$E,5,0)</f>
        <v>E-1173</v>
      </c>
    </row>
    <row r="4513" spans="1:9" x14ac:dyDescent="0.35">
      <c r="A4513" t="s">
        <v>1257</v>
      </c>
      <c r="B4513" t="s">
        <v>98</v>
      </c>
      <c r="C4513" t="s">
        <v>357</v>
      </c>
      <c r="D4513" t="s">
        <v>1266</v>
      </c>
      <c r="E4513" t="s">
        <v>29</v>
      </c>
      <c r="F4513">
        <v>36103</v>
      </c>
      <c r="G4513">
        <v>30451</v>
      </c>
      <c r="H4513">
        <v>0.84344791291582422</v>
      </c>
      <c r="I4513" t="str">
        <f>VLOOKUP($B4513&amp;$E4513,'Employee List'!$A:$E,5,0)</f>
        <v>E-1173</v>
      </c>
    </row>
    <row r="4514" spans="1:9" x14ac:dyDescent="0.35">
      <c r="A4514" t="s">
        <v>1257</v>
      </c>
      <c r="B4514" t="s">
        <v>98</v>
      </c>
      <c r="C4514" t="s">
        <v>357</v>
      </c>
      <c r="D4514" t="s">
        <v>1266</v>
      </c>
      <c r="E4514" t="s">
        <v>30</v>
      </c>
      <c r="F4514">
        <v>41115</v>
      </c>
      <c r="G4514">
        <v>25290</v>
      </c>
      <c r="H4514">
        <v>0.61510397665085736</v>
      </c>
      <c r="I4514" t="str">
        <f>VLOOKUP($B4514&amp;$E4514,'Employee List'!$A:$E,5,0)</f>
        <v>E-1173</v>
      </c>
    </row>
    <row r="4515" spans="1:9" x14ac:dyDescent="0.35">
      <c r="A4515" t="s">
        <v>1257</v>
      </c>
      <c r="B4515" t="s">
        <v>98</v>
      </c>
      <c r="C4515" t="s">
        <v>357</v>
      </c>
      <c r="D4515" t="s">
        <v>1266</v>
      </c>
      <c r="E4515" t="s">
        <v>31</v>
      </c>
      <c r="F4515">
        <v>38731</v>
      </c>
      <c r="G4515">
        <v>21503</v>
      </c>
      <c r="H4515">
        <v>0.55518835041697867</v>
      </c>
      <c r="I4515" t="str">
        <f>VLOOKUP($B4515&amp;$E4515,'Employee List'!$A:$E,5,0)</f>
        <v>E-1173</v>
      </c>
    </row>
    <row r="4516" spans="1:9" x14ac:dyDescent="0.35">
      <c r="A4516" t="s">
        <v>1257</v>
      </c>
      <c r="B4516" t="s">
        <v>98</v>
      </c>
      <c r="C4516" t="s">
        <v>357</v>
      </c>
      <c r="D4516" t="s">
        <v>1267</v>
      </c>
      <c r="E4516" t="s">
        <v>29</v>
      </c>
      <c r="F4516">
        <v>76094</v>
      </c>
      <c r="G4516">
        <v>61332</v>
      </c>
      <c r="H4516">
        <v>0.80600310142718212</v>
      </c>
      <c r="I4516" t="str">
        <f>VLOOKUP($B4516&amp;$E4516,'Employee List'!$A:$E,5,0)</f>
        <v>E-1173</v>
      </c>
    </row>
    <row r="4517" spans="1:9" x14ac:dyDescent="0.35">
      <c r="A4517" t="s">
        <v>1257</v>
      </c>
      <c r="B4517" t="s">
        <v>98</v>
      </c>
      <c r="C4517" t="s">
        <v>357</v>
      </c>
      <c r="D4517" t="s">
        <v>1267</v>
      </c>
      <c r="E4517" t="s">
        <v>30</v>
      </c>
      <c r="F4517">
        <v>77928</v>
      </c>
      <c r="G4517">
        <v>58127</v>
      </c>
      <c r="H4517">
        <v>0.74590647777435581</v>
      </c>
      <c r="I4517" t="str">
        <f>VLOOKUP($B4517&amp;$E4517,'Employee List'!$A:$E,5,0)</f>
        <v>E-1173</v>
      </c>
    </row>
    <row r="4518" spans="1:9" x14ac:dyDescent="0.35">
      <c r="A4518" t="s">
        <v>1257</v>
      </c>
      <c r="B4518" t="s">
        <v>98</v>
      </c>
      <c r="C4518" t="s">
        <v>357</v>
      </c>
      <c r="D4518" t="s">
        <v>1267</v>
      </c>
      <c r="E4518" t="s">
        <v>31</v>
      </c>
      <c r="F4518">
        <v>78128</v>
      </c>
      <c r="G4518">
        <v>55832</v>
      </c>
      <c r="H4518">
        <v>0.71462215850911326</v>
      </c>
      <c r="I4518" t="str">
        <f>VLOOKUP($B4518&amp;$E4518,'Employee List'!$A:$E,5,0)</f>
        <v>E-1173</v>
      </c>
    </row>
    <row r="4519" spans="1:9" x14ac:dyDescent="0.35">
      <c r="A4519" t="s">
        <v>1257</v>
      </c>
      <c r="B4519" t="s">
        <v>98</v>
      </c>
      <c r="C4519" t="s">
        <v>357</v>
      </c>
      <c r="D4519" t="s">
        <v>1268</v>
      </c>
      <c r="E4519" t="s">
        <v>29</v>
      </c>
      <c r="F4519">
        <v>12058</v>
      </c>
      <c r="G4519">
        <v>7144</v>
      </c>
      <c r="H4519">
        <v>0.59246972964007294</v>
      </c>
      <c r="I4519" t="str">
        <f>VLOOKUP($B4519&amp;$E4519,'Employee List'!$A:$E,5,0)</f>
        <v>E-1173</v>
      </c>
    </row>
    <row r="4520" spans="1:9" x14ac:dyDescent="0.35">
      <c r="A4520" t="s">
        <v>1257</v>
      </c>
      <c r="B4520" t="s">
        <v>98</v>
      </c>
      <c r="C4520" t="s">
        <v>357</v>
      </c>
      <c r="D4520" t="s">
        <v>1268</v>
      </c>
      <c r="E4520" t="s">
        <v>30</v>
      </c>
      <c r="F4520">
        <v>11211</v>
      </c>
      <c r="G4520">
        <v>4181</v>
      </c>
      <c r="H4520">
        <v>0.37293729372937295</v>
      </c>
      <c r="I4520" t="str">
        <f>VLOOKUP($B4520&amp;$E4520,'Employee List'!$A:$E,5,0)</f>
        <v>E-1173</v>
      </c>
    </row>
    <row r="4521" spans="1:9" x14ac:dyDescent="0.35">
      <c r="A4521" t="s">
        <v>1257</v>
      </c>
      <c r="B4521" t="s">
        <v>98</v>
      </c>
      <c r="C4521" t="s">
        <v>357</v>
      </c>
      <c r="D4521" t="s">
        <v>1268</v>
      </c>
      <c r="E4521" t="s">
        <v>31</v>
      </c>
      <c r="F4521">
        <v>13737</v>
      </c>
      <c r="G4521">
        <v>4408</v>
      </c>
      <c r="H4521">
        <v>0.32088520055325037</v>
      </c>
      <c r="I4521" t="str">
        <f>VLOOKUP($B4521&amp;$E4521,'Employee List'!$A:$E,5,0)</f>
        <v>E-1173</v>
      </c>
    </row>
    <row r="4522" spans="1:9" x14ac:dyDescent="0.35">
      <c r="A4522" t="s">
        <v>1257</v>
      </c>
      <c r="B4522" t="s">
        <v>98</v>
      </c>
      <c r="C4522" t="s">
        <v>357</v>
      </c>
      <c r="D4522" t="s">
        <v>1269</v>
      </c>
      <c r="E4522" t="s">
        <v>29</v>
      </c>
      <c r="F4522">
        <v>15467</v>
      </c>
      <c r="G4522">
        <v>11098</v>
      </c>
      <c r="H4522">
        <v>0.71752763949052822</v>
      </c>
      <c r="I4522" t="str">
        <f>VLOOKUP($B4522&amp;$E4522,'Employee List'!$A:$E,5,0)</f>
        <v>E-1173</v>
      </c>
    </row>
    <row r="4523" spans="1:9" x14ac:dyDescent="0.35">
      <c r="A4523" t="s">
        <v>1257</v>
      </c>
      <c r="B4523" t="s">
        <v>98</v>
      </c>
      <c r="C4523" t="s">
        <v>357</v>
      </c>
      <c r="D4523" t="s">
        <v>1269</v>
      </c>
      <c r="E4523" t="s">
        <v>30</v>
      </c>
      <c r="F4523">
        <v>12631</v>
      </c>
      <c r="G4523">
        <v>6399</v>
      </c>
      <c r="H4523">
        <v>0.50661071965798432</v>
      </c>
      <c r="I4523" t="str">
        <f>VLOOKUP($B4523&amp;$E4523,'Employee List'!$A:$E,5,0)</f>
        <v>E-1173</v>
      </c>
    </row>
    <row r="4524" spans="1:9" x14ac:dyDescent="0.35">
      <c r="A4524" t="s">
        <v>1257</v>
      </c>
      <c r="B4524" t="s">
        <v>98</v>
      </c>
      <c r="C4524" t="s">
        <v>357</v>
      </c>
      <c r="D4524" t="s">
        <v>1269</v>
      </c>
      <c r="E4524" t="s">
        <v>31</v>
      </c>
      <c r="F4524">
        <v>10400</v>
      </c>
      <c r="G4524">
        <v>15001</v>
      </c>
      <c r="H4524">
        <v>1.4424038461538462</v>
      </c>
      <c r="I4524" t="str">
        <f>VLOOKUP($B4524&amp;$E4524,'Employee List'!$A:$E,5,0)</f>
        <v>E-1173</v>
      </c>
    </row>
    <row r="4525" spans="1:9" x14ac:dyDescent="0.35">
      <c r="A4525" t="s">
        <v>1257</v>
      </c>
      <c r="B4525" t="s">
        <v>98</v>
      </c>
      <c r="C4525" t="s">
        <v>357</v>
      </c>
      <c r="D4525" t="s">
        <v>1270</v>
      </c>
      <c r="E4525" t="s">
        <v>29</v>
      </c>
      <c r="F4525">
        <v>5215</v>
      </c>
      <c r="G4525">
        <v>4856</v>
      </c>
      <c r="H4525">
        <v>0.93116011505273255</v>
      </c>
      <c r="I4525" t="str">
        <f>VLOOKUP($B4525&amp;$E4525,'Employee List'!$A:$E,5,0)</f>
        <v>E-1173</v>
      </c>
    </row>
    <row r="4526" spans="1:9" x14ac:dyDescent="0.35">
      <c r="A4526" t="s">
        <v>1257</v>
      </c>
      <c r="B4526" t="s">
        <v>98</v>
      </c>
      <c r="C4526" t="s">
        <v>357</v>
      </c>
      <c r="D4526" t="s">
        <v>1270</v>
      </c>
      <c r="E4526" t="s">
        <v>30</v>
      </c>
      <c r="F4526">
        <v>7054</v>
      </c>
      <c r="G4526">
        <v>3508</v>
      </c>
      <c r="H4526">
        <v>0.49730649277005956</v>
      </c>
      <c r="I4526" t="str">
        <f>VLOOKUP($B4526&amp;$E4526,'Employee List'!$A:$E,5,0)</f>
        <v>E-1173</v>
      </c>
    </row>
    <row r="4527" spans="1:9" x14ac:dyDescent="0.35">
      <c r="A4527" t="s">
        <v>1257</v>
      </c>
      <c r="B4527" t="s">
        <v>98</v>
      </c>
      <c r="C4527" t="s">
        <v>357</v>
      </c>
      <c r="D4527" t="s">
        <v>1270</v>
      </c>
      <c r="E4527" t="s">
        <v>31</v>
      </c>
      <c r="F4527">
        <v>6806</v>
      </c>
      <c r="G4527">
        <v>9054</v>
      </c>
      <c r="H4527">
        <v>1.330296796943873</v>
      </c>
      <c r="I4527" t="str">
        <f>VLOOKUP($B4527&amp;$E4527,'Employee List'!$A:$E,5,0)</f>
        <v>E-1173</v>
      </c>
    </row>
    <row r="4528" spans="1:9" x14ac:dyDescent="0.35">
      <c r="A4528" t="s">
        <v>1257</v>
      </c>
      <c r="B4528" t="s">
        <v>98</v>
      </c>
      <c r="C4528" t="s">
        <v>357</v>
      </c>
      <c r="D4528" t="s">
        <v>1271</v>
      </c>
      <c r="E4528" t="s">
        <v>29</v>
      </c>
      <c r="F4528">
        <v>12305</v>
      </c>
      <c r="G4528">
        <v>15386</v>
      </c>
      <c r="H4528">
        <v>1.2503860219423</v>
      </c>
      <c r="I4528" t="str">
        <f>VLOOKUP($B4528&amp;$E4528,'Employee List'!$A:$E,5,0)</f>
        <v>E-1173</v>
      </c>
    </row>
    <row r="4529" spans="1:9" x14ac:dyDescent="0.35">
      <c r="A4529" t="s">
        <v>1257</v>
      </c>
      <c r="B4529" t="s">
        <v>98</v>
      </c>
      <c r="C4529" t="s">
        <v>357</v>
      </c>
      <c r="D4529" t="s">
        <v>1271</v>
      </c>
      <c r="E4529" t="s">
        <v>30</v>
      </c>
      <c r="F4529">
        <v>11319</v>
      </c>
      <c r="G4529">
        <v>18196</v>
      </c>
      <c r="H4529">
        <v>1.6075625055216891</v>
      </c>
      <c r="I4529" t="str">
        <f>VLOOKUP($B4529&amp;$E4529,'Employee List'!$A:$E,5,0)</f>
        <v>E-1173</v>
      </c>
    </row>
    <row r="4530" spans="1:9" x14ac:dyDescent="0.35">
      <c r="A4530" t="s">
        <v>1257</v>
      </c>
      <c r="B4530" t="s">
        <v>98</v>
      </c>
      <c r="C4530" t="s">
        <v>357</v>
      </c>
      <c r="D4530" t="s">
        <v>1271</v>
      </c>
      <c r="E4530" t="s">
        <v>31</v>
      </c>
      <c r="F4530">
        <v>12827</v>
      </c>
      <c r="G4530">
        <v>19168</v>
      </c>
      <c r="H4530">
        <v>1.4943478599828486</v>
      </c>
      <c r="I4530" t="str">
        <f>VLOOKUP($B4530&amp;$E4530,'Employee List'!$A:$E,5,0)</f>
        <v>E-1173</v>
      </c>
    </row>
    <row r="4531" spans="1:9" x14ac:dyDescent="0.35">
      <c r="A4531" t="s">
        <v>1257</v>
      </c>
      <c r="B4531" t="s">
        <v>98</v>
      </c>
      <c r="C4531" t="s">
        <v>357</v>
      </c>
      <c r="D4531" t="s">
        <v>1258</v>
      </c>
      <c r="E4531" t="s">
        <v>29</v>
      </c>
      <c r="F4531">
        <v>210991</v>
      </c>
      <c r="G4531">
        <v>213588</v>
      </c>
      <c r="H4531">
        <v>1.0123085818826396</v>
      </c>
      <c r="I4531" t="str">
        <f>VLOOKUP($B4531&amp;$E4531,'Employee List'!$A:$E,5,0)</f>
        <v>E-1173</v>
      </c>
    </row>
    <row r="4532" spans="1:9" x14ac:dyDescent="0.35">
      <c r="A4532" t="s">
        <v>1257</v>
      </c>
      <c r="B4532" t="s">
        <v>98</v>
      </c>
      <c r="C4532" t="s">
        <v>357</v>
      </c>
      <c r="D4532" t="s">
        <v>1258</v>
      </c>
      <c r="E4532" t="s">
        <v>30</v>
      </c>
      <c r="F4532">
        <v>205796</v>
      </c>
      <c r="G4532">
        <v>188899</v>
      </c>
      <c r="H4532">
        <v>0.91789441971661256</v>
      </c>
      <c r="I4532" t="str">
        <f>VLOOKUP($B4532&amp;$E4532,'Employee List'!$A:$E,5,0)</f>
        <v>E-1173</v>
      </c>
    </row>
    <row r="4533" spans="1:9" x14ac:dyDescent="0.35">
      <c r="A4533" t="s">
        <v>1257</v>
      </c>
      <c r="B4533" t="s">
        <v>98</v>
      </c>
      <c r="C4533" t="s">
        <v>357</v>
      </c>
      <c r="D4533" t="s">
        <v>1258</v>
      </c>
      <c r="E4533" t="s">
        <v>31</v>
      </c>
      <c r="F4533">
        <v>197483</v>
      </c>
      <c r="G4533">
        <v>163226</v>
      </c>
      <c r="H4533">
        <v>0.82653190401199095</v>
      </c>
      <c r="I4533" t="str">
        <f>VLOOKUP($B4533&amp;$E4533,'Employee List'!$A:$E,5,0)</f>
        <v>E-1173</v>
      </c>
    </row>
    <row r="4534" spans="1:9" x14ac:dyDescent="0.35">
      <c r="A4534" t="s">
        <v>1257</v>
      </c>
      <c r="B4534" t="s">
        <v>98</v>
      </c>
      <c r="C4534" t="s">
        <v>357</v>
      </c>
      <c r="D4534" t="s">
        <v>1272</v>
      </c>
      <c r="E4534" t="s">
        <v>29</v>
      </c>
      <c r="F4534">
        <v>11865</v>
      </c>
      <c r="G4534">
        <v>5864</v>
      </c>
      <c r="H4534">
        <v>0.49422671723556677</v>
      </c>
      <c r="I4534" t="str">
        <f>VLOOKUP($B4534&amp;$E4534,'Employee List'!$A:$E,5,0)</f>
        <v>E-1173</v>
      </c>
    </row>
    <row r="4535" spans="1:9" x14ac:dyDescent="0.35">
      <c r="A4535" t="s">
        <v>1257</v>
      </c>
      <c r="B4535" t="s">
        <v>98</v>
      </c>
      <c r="C4535" t="s">
        <v>357</v>
      </c>
      <c r="D4535" t="s">
        <v>1272</v>
      </c>
      <c r="E4535" t="s">
        <v>30</v>
      </c>
      <c r="F4535">
        <v>13781</v>
      </c>
      <c r="G4535">
        <v>6027</v>
      </c>
      <c r="H4535">
        <v>0.43734126696175896</v>
      </c>
      <c r="I4535" t="str">
        <f>VLOOKUP($B4535&amp;$E4535,'Employee List'!$A:$E,5,0)</f>
        <v>E-1173</v>
      </c>
    </row>
    <row r="4536" spans="1:9" x14ac:dyDescent="0.35">
      <c r="A4536" t="s">
        <v>1257</v>
      </c>
      <c r="B4536" t="s">
        <v>98</v>
      </c>
      <c r="C4536" t="s">
        <v>357</v>
      </c>
      <c r="D4536" t="s">
        <v>1272</v>
      </c>
      <c r="E4536" t="s">
        <v>31</v>
      </c>
      <c r="F4536">
        <v>14647</v>
      </c>
      <c r="G4536">
        <v>6092</v>
      </c>
      <c r="H4536">
        <v>0.41592134908172324</v>
      </c>
      <c r="I4536" t="str">
        <f>VLOOKUP($B4536&amp;$E4536,'Employee List'!$A:$E,5,0)</f>
        <v>E-1173</v>
      </c>
    </row>
    <row r="4537" spans="1:9" x14ac:dyDescent="0.35">
      <c r="A4537" t="s">
        <v>1257</v>
      </c>
      <c r="B4537" t="s">
        <v>98</v>
      </c>
      <c r="C4537" t="s">
        <v>357</v>
      </c>
      <c r="D4537" t="s">
        <v>1259</v>
      </c>
      <c r="E4537" t="s">
        <v>29</v>
      </c>
      <c r="F4537">
        <v>13090</v>
      </c>
      <c r="G4537">
        <v>21537</v>
      </c>
      <c r="H4537">
        <v>1.645301757066463</v>
      </c>
      <c r="I4537" t="str">
        <f>VLOOKUP($B4537&amp;$E4537,'Employee List'!$A:$E,5,0)</f>
        <v>E-1173</v>
      </c>
    </row>
    <row r="4538" spans="1:9" x14ac:dyDescent="0.35">
      <c r="A4538" t="s">
        <v>1257</v>
      </c>
      <c r="B4538" t="s">
        <v>98</v>
      </c>
      <c r="C4538" t="s">
        <v>357</v>
      </c>
      <c r="D4538" t="s">
        <v>1259</v>
      </c>
      <c r="E4538" t="s">
        <v>30</v>
      </c>
      <c r="F4538">
        <v>14203</v>
      </c>
      <c r="G4538">
        <v>19154</v>
      </c>
      <c r="H4538">
        <v>1.3485883264099134</v>
      </c>
      <c r="I4538" t="str">
        <f>VLOOKUP($B4538&amp;$E4538,'Employee List'!$A:$E,5,0)</f>
        <v>E-1173</v>
      </c>
    </row>
    <row r="4539" spans="1:9" x14ac:dyDescent="0.35">
      <c r="A4539" t="s">
        <v>1257</v>
      </c>
      <c r="B4539" t="s">
        <v>98</v>
      </c>
      <c r="C4539" t="s">
        <v>357</v>
      </c>
      <c r="D4539" t="s">
        <v>1259</v>
      </c>
      <c r="E4539" t="s">
        <v>31</v>
      </c>
      <c r="F4539">
        <v>11945</v>
      </c>
      <c r="G4539">
        <v>18984</v>
      </c>
      <c r="H4539">
        <v>1.5892842193386354</v>
      </c>
      <c r="I4539" t="str">
        <f>VLOOKUP($B4539&amp;$E4539,'Employee List'!$A:$E,5,0)</f>
        <v>E-1173</v>
      </c>
    </row>
    <row r="4540" spans="1:9" x14ac:dyDescent="0.35">
      <c r="A4540" t="s">
        <v>1257</v>
      </c>
      <c r="B4540" t="s">
        <v>98</v>
      </c>
      <c r="C4540" t="s">
        <v>357</v>
      </c>
      <c r="D4540" t="s">
        <v>1273</v>
      </c>
      <c r="E4540" t="s">
        <v>29</v>
      </c>
      <c r="F4540">
        <v>9714</v>
      </c>
      <c r="G4540">
        <v>9198</v>
      </c>
      <c r="H4540">
        <v>0.94688079061148855</v>
      </c>
      <c r="I4540" t="str">
        <f>VLOOKUP($B4540&amp;$E4540,'Employee List'!$A:$E,5,0)</f>
        <v>E-1173</v>
      </c>
    </row>
    <row r="4541" spans="1:9" x14ac:dyDescent="0.35">
      <c r="A4541" t="s">
        <v>1257</v>
      </c>
      <c r="B4541" t="s">
        <v>98</v>
      </c>
      <c r="C4541" t="s">
        <v>357</v>
      </c>
      <c r="D4541" t="s">
        <v>1273</v>
      </c>
      <c r="E4541" t="s">
        <v>30</v>
      </c>
      <c r="F4541">
        <v>8735</v>
      </c>
      <c r="G4541">
        <v>5437</v>
      </c>
      <c r="H4541">
        <v>0.62243846594161423</v>
      </c>
      <c r="I4541" t="str">
        <f>VLOOKUP($B4541&amp;$E4541,'Employee List'!$A:$E,5,0)</f>
        <v>E-1173</v>
      </c>
    </row>
    <row r="4542" spans="1:9" x14ac:dyDescent="0.35">
      <c r="A4542" t="s">
        <v>1257</v>
      </c>
      <c r="B4542" t="s">
        <v>98</v>
      </c>
      <c r="C4542" t="s">
        <v>357</v>
      </c>
      <c r="D4542" t="s">
        <v>1273</v>
      </c>
      <c r="E4542" t="s">
        <v>31</v>
      </c>
      <c r="F4542">
        <v>10086</v>
      </c>
      <c r="G4542">
        <v>7998</v>
      </c>
      <c r="H4542">
        <v>0.79298036882807854</v>
      </c>
      <c r="I4542" t="str">
        <f>VLOOKUP($B4542&amp;$E4542,'Employee List'!$A:$E,5,0)</f>
        <v>E-1173</v>
      </c>
    </row>
    <row r="4543" spans="1:9" x14ac:dyDescent="0.35">
      <c r="A4543" t="s">
        <v>1257</v>
      </c>
      <c r="B4543" t="s">
        <v>98</v>
      </c>
      <c r="C4543" t="s">
        <v>357</v>
      </c>
      <c r="D4543" t="s">
        <v>1275</v>
      </c>
      <c r="E4543" t="s">
        <v>29</v>
      </c>
      <c r="F4543">
        <v>7827</v>
      </c>
      <c r="G4543">
        <v>5223</v>
      </c>
      <c r="H4543">
        <v>0.66730548102721354</v>
      </c>
      <c r="I4543" t="str">
        <f>VLOOKUP($B4543&amp;$E4543,'Employee List'!$A:$E,5,0)</f>
        <v>E-1173</v>
      </c>
    </row>
    <row r="4544" spans="1:9" x14ac:dyDescent="0.35">
      <c r="A4544" t="s">
        <v>1257</v>
      </c>
      <c r="B4544" t="s">
        <v>98</v>
      </c>
      <c r="C4544" t="s">
        <v>357</v>
      </c>
      <c r="D4544" t="s">
        <v>1275</v>
      </c>
      <c r="E4544" t="s">
        <v>30</v>
      </c>
      <c r="F4544">
        <v>6538</v>
      </c>
      <c r="G4544">
        <v>4792</v>
      </c>
      <c r="H4544">
        <v>0.73294585500152953</v>
      </c>
      <c r="I4544" t="str">
        <f>VLOOKUP($B4544&amp;$E4544,'Employee List'!$A:$E,5,0)</f>
        <v>E-1173</v>
      </c>
    </row>
    <row r="4545" spans="1:9" x14ac:dyDescent="0.35">
      <c r="A4545" t="s">
        <v>1257</v>
      </c>
      <c r="B4545" t="s">
        <v>98</v>
      </c>
      <c r="C4545" t="s">
        <v>357</v>
      </c>
      <c r="D4545" t="s">
        <v>1275</v>
      </c>
      <c r="E4545" t="s">
        <v>31</v>
      </c>
      <c r="F4545">
        <v>6873</v>
      </c>
      <c r="G4545">
        <v>5099</v>
      </c>
      <c r="H4545">
        <v>0.74188854939618798</v>
      </c>
      <c r="I4545" t="str">
        <f>VLOOKUP($B4545&amp;$E4545,'Employee List'!$A:$E,5,0)</f>
        <v>E-1173</v>
      </c>
    </row>
    <row r="4546" spans="1:9" x14ac:dyDescent="0.35">
      <c r="A4546" t="s">
        <v>1257</v>
      </c>
      <c r="B4546" t="s">
        <v>98</v>
      </c>
      <c r="C4546" t="s">
        <v>357</v>
      </c>
      <c r="D4546" t="s">
        <v>1276</v>
      </c>
      <c r="E4546" t="s">
        <v>29</v>
      </c>
      <c r="F4546">
        <v>4740</v>
      </c>
      <c r="G4546">
        <v>4598</v>
      </c>
      <c r="H4546">
        <v>0.97004219409282699</v>
      </c>
      <c r="I4546" t="str">
        <f>VLOOKUP($B4546&amp;$E4546,'Employee List'!$A:$E,5,0)</f>
        <v>E-1173</v>
      </c>
    </row>
    <row r="4547" spans="1:9" x14ac:dyDescent="0.35">
      <c r="A4547" t="s">
        <v>1257</v>
      </c>
      <c r="B4547" t="s">
        <v>98</v>
      </c>
      <c r="C4547" t="s">
        <v>357</v>
      </c>
      <c r="D4547" t="s">
        <v>1276</v>
      </c>
      <c r="E4547" t="s">
        <v>30</v>
      </c>
      <c r="F4547">
        <v>2879</v>
      </c>
      <c r="G4547">
        <v>3511</v>
      </c>
      <c r="H4547">
        <v>1.2195206668982286</v>
      </c>
      <c r="I4547" t="str">
        <f>VLOOKUP($B4547&amp;$E4547,'Employee List'!$A:$E,5,0)</f>
        <v>E-1173</v>
      </c>
    </row>
    <row r="4548" spans="1:9" x14ac:dyDescent="0.35">
      <c r="A4548" t="s">
        <v>1257</v>
      </c>
      <c r="B4548" t="s">
        <v>98</v>
      </c>
      <c r="C4548" t="s">
        <v>357</v>
      </c>
      <c r="D4548" t="s">
        <v>1276</v>
      </c>
      <c r="E4548" t="s">
        <v>31</v>
      </c>
      <c r="F4548">
        <v>4715</v>
      </c>
      <c r="G4548">
        <v>3532</v>
      </c>
      <c r="H4548">
        <v>0.74909862142099681</v>
      </c>
      <c r="I4548" t="str">
        <f>VLOOKUP($B4548&amp;$E4548,'Employee List'!$A:$E,5,0)</f>
        <v>E-1173</v>
      </c>
    </row>
    <row r="4549" spans="1:9" x14ac:dyDescent="0.35">
      <c r="A4549" t="s">
        <v>1257</v>
      </c>
      <c r="B4549" t="s">
        <v>98</v>
      </c>
      <c r="C4549" t="s">
        <v>357</v>
      </c>
      <c r="D4549" t="s">
        <v>1277</v>
      </c>
      <c r="E4549" t="s">
        <v>29</v>
      </c>
      <c r="F4549">
        <v>9689</v>
      </c>
      <c r="G4549">
        <v>6812</v>
      </c>
      <c r="H4549">
        <v>0.70306533181958919</v>
      </c>
      <c r="I4549" t="str">
        <f>VLOOKUP($B4549&amp;$E4549,'Employee List'!$A:$E,5,0)</f>
        <v>E-1173</v>
      </c>
    </row>
    <row r="4550" spans="1:9" x14ac:dyDescent="0.35">
      <c r="A4550" t="s">
        <v>1257</v>
      </c>
      <c r="B4550" t="s">
        <v>98</v>
      </c>
      <c r="C4550" t="s">
        <v>357</v>
      </c>
      <c r="D4550" t="s">
        <v>1277</v>
      </c>
      <c r="E4550" t="s">
        <v>30</v>
      </c>
      <c r="F4550">
        <v>9868</v>
      </c>
      <c r="G4550">
        <v>6334</v>
      </c>
      <c r="H4550">
        <v>0.64187271990271588</v>
      </c>
      <c r="I4550" t="str">
        <f>VLOOKUP($B4550&amp;$E4550,'Employee List'!$A:$E,5,0)</f>
        <v>E-1173</v>
      </c>
    </row>
    <row r="4551" spans="1:9" x14ac:dyDescent="0.35">
      <c r="A4551" t="s">
        <v>1257</v>
      </c>
      <c r="B4551" t="s">
        <v>98</v>
      </c>
      <c r="C4551" t="s">
        <v>357</v>
      </c>
      <c r="D4551" t="s">
        <v>1277</v>
      </c>
      <c r="E4551" t="s">
        <v>31</v>
      </c>
      <c r="F4551">
        <v>10042</v>
      </c>
      <c r="G4551">
        <v>10186</v>
      </c>
      <c r="H4551">
        <v>1.014339772953595</v>
      </c>
      <c r="I4551" t="str">
        <f>VLOOKUP($B4551&amp;$E4551,'Employee List'!$A:$E,5,0)</f>
        <v>E-1173</v>
      </c>
    </row>
    <row r="4552" spans="1:9" x14ac:dyDescent="0.35">
      <c r="A4552" t="s">
        <v>1257</v>
      </c>
      <c r="B4552" t="s">
        <v>98</v>
      </c>
      <c r="C4552" t="s">
        <v>357</v>
      </c>
      <c r="D4552" t="s">
        <v>1278</v>
      </c>
      <c r="E4552" t="s">
        <v>29</v>
      </c>
      <c r="F4552">
        <v>9291</v>
      </c>
      <c r="G4552">
        <v>8238</v>
      </c>
      <c r="H4552">
        <v>0.88666451404585078</v>
      </c>
      <c r="I4552" t="str">
        <f>VLOOKUP($B4552&amp;$E4552,'Employee List'!$A:$E,5,0)</f>
        <v>E-1173</v>
      </c>
    </row>
    <row r="4553" spans="1:9" x14ac:dyDescent="0.35">
      <c r="A4553" t="s">
        <v>1257</v>
      </c>
      <c r="B4553" t="s">
        <v>98</v>
      </c>
      <c r="C4553" t="s">
        <v>357</v>
      </c>
      <c r="D4553" t="s">
        <v>1278</v>
      </c>
      <c r="E4553" t="s">
        <v>30</v>
      </c>
      <c r="F4553">
        <v>9770</v>
      </c>
      <c r="G4553">
        <v>6180</v>
      </c>
      <c r="H4553">
        <v>0.63254861821903785</v>
      </c>
      <c r="I4553" t="str">
        <f>VLOOKUP($B4553&amp;$E4553,'Employee List'!$A:$E,5,0)</f>
        <v>E-1173</v>
      </c>
    </row>
    <row r="4554" spans="1:9" x14ac:dyDescent="0.35">
      <c r="A4554" t="s">
        <v>1257</v>
      </c>
      <c r="B4554" t="s">
        <v>98</v>
      </c>
      <c r="C4554" t="s">
        <v>357</v>
      </c>
      <c r="D4554" t="s">
        <v>1278</v>
      </c>
      <c r="E4554" t="s">
        <v>31</v>
      </c>
      <c r="F4554">
        <v>9190</v>
      </c>
      <c r="G4554">
        <v>2957</v>
      </c>
      <c r="H4554">
        <v>0.32176278563656147</v>
      </c>
      <c r="I4554" t="str">
        <f>VLOOKUP($B4554&amp;$E4554,'Employee List'!$A:$E,5,0)</f>
        <v>E-1173</v>
      </c>
    </row>
    <row r="4555" spans="1:9" x14ac:dyDescent="0.35">
      <c r="A4555" t="s">
        <v>1257</v>
      </c>
      <c r="B4555" t="s">
        <v>98</v>
      </c>
      <c r="C4555" t="s">
        <v>357</v>
      </c>
      <c r="D4555" t="s">
        <v>1279</v>
      </c>
      <c r="E4555" t="s">
        <v>29</v>
      </c>
      <c r="F4555">
        <v>1916</v>
      </c>
      <c r="G4555">
        <v>3689</v>
      </c>
      <c r="H4555">
        <v>1.9253653444676408</v>
      </c>
      <c r="I4555" t="str">
        <f>VLOOKUP($B4555&amp;$E4555,'Employee List'!$A:$E,5,0)</f>
        <v>E-1173</v>
      </c>
    </row>
    <row r="4556" spans="1:9" x14ac:dyDescent="0.35">
      <c r="A4556" t="s">
        <v>1257</v>
      </c>
      <c r="B4556" t="s">
        <v>98</v>
      </c>
      <c r="C4556" t="s">
        <v>357</v>
      </c>
      <c r="D4556" t="s">
        <v>1279</v>
      </c>
      <c r="E4556" t="s">
        <v>30</v>
      </c>
      <c r="F4556">
        <v>2810</v>
      </c>
      <c r="G4556">
        <v>3782</v>
      </c>
      <c r="H4556">
        <v>1.3459074733096086</v>
      </c>
      <c r="I4556" t="str">
        <f>VLOOKUP($B4556&amp;$E4556,'Employee List'!$A:$E,5,0)</f>
        <v>E-1173</v>
      </c>
    </row>
    <row r="4557" spans="1:9" x14ac:dyDescent="0.35">
      <c r="A4557" t="s">
        <v>1257</v>
      </c>
      <c r="B4557" t="s">
        <v>98</v>
      </c>
      <c r="C4557" t="s">
        <v>357</v>
      </c>
      <c r="D4557" t="s">
        <v>1279</v>
      </c>
      <c r="E4557" t="s">
        <v>31</v>
      </c>
      <c r="F4557">
        <v>3608</v>
      </c>
      <c r="G4557">
        <v>3064</v>
      </c>
      <c r="H4557">
        <v>0.84922394678492241</v>
      </c>
      <c r="I4557" t="str">
        <f>VLOOKUP($B4557&amp;$E4557,'Employee List'!$A:$E,5,0)</f>
        <v>E-1173</v>
      </c>
    </row>
    <row r="4558" spans="1:9" x14ac:dyDescent="0.35">
      <c r="A4558" t="s">
        <v>1257</v>
      </c>
      <c r="B4558" t="s">
        <v>98</v>
      </c>
      <c r="C4558" t="s">
        <v>357</v>
      </c>
      <c r="D4558" t="s">
        <v>1280</v>
      </c>
      <c r="E4558" t="s">
        <v>29</v>
      </c>
      <c r="F4558">
        <v>3472</v>
      </c>
      <c r="G4558">
        <v>1477</v>
      </c>
      <c r="H4558">
        <v>0.42540322580645162</v>
      </c>
      <c r="I4558" t="str">
        <f>VLOOKUP($B4558&amp;$E4558,'Employee List'!$A:$E,5,0)</f>
        <v>E-1173</v>
      </c>
    </row>
    <row r="4559" spans="1:9" x14ac:dyDescent="0.35">
      <c r="A4559" t="s">
        <v>1257</v>
      </c>
      <c r="B4559" t="s">
        <v>98</v>
      </c>
      <c r="C4559" t="s">
        <v>357</v>
      </c>
      <c r="D4559" t="s">
        <v>1280</v>
      </c>
      <c r="E4559" t="s">
        <v>30</v>
      </c>
      <c r="F4559">
        <v>5423</v>
      </c>
      <c r="G4559">
        <v>5964</v>
      </c>
      <c r="H4559">
        <v>1.0997602802876636</v>
      </c>
      <c r="I4559" t="str">
        <f>VLOOKUP($B4559&amp;$E4559,'Employee List'!$A:$E,5,0)</f>
        <v>E-1173</v>
      </c>
    </row>
    <row r="4560" spans="1:9" x14ac:dyDescent="0.35">
      <c r="A4560" t="s">
        <v>1257</v>
      </c>
      <c r="B4560" t="s">
        <v>98</v>
      </c>
      <c r="C4560" t="s">
        <v>357</v>
      </c>
      <c r="D4560" t="s">
        <v>1280</v>
      </c>
      <c r="E4560" t="s">
        <v>31</v>
      </c>
      <c r="F4560">
        <v>5697</v>
      </c>
      <c r="G4560">
        <v>5139</v>
      </c>
      <c r="H4560">
        <v>0.90205371248025279</v>
      </c>
      <c r="I4560" t="str">
        <f>VLOOKUP($B4560&amp;$E4560,'Employee List'!$A:$E,5,0)</f>
        <v>E-1173</v>
      </c>
    </row>
    <row r="4561" spans="1:9" x14ac:dyDescent="0.35">
      <c r="A4561" t="s">
        <v>1257</v>
      </c>
      <c r="B4561" t="s">
        <v>98</v>
      </c>
      <c r="C4561" t="s">
        <v>357</v>
      </c>
      <c r="D4561" t="s">
        <v>1262</v>
      </c>
      <c r="E4561" t="s">
        <v>29</v>
      </c>
      <c r="F4561">
        <v>33766</v>
      </c>
      <c r="G4561">
        <v>33926</v>
      </c>
      <c r="H4561">
        <v>1.0047384943434223</v>
      </c>
      <c r="I4561" t="str">
        <f>VLOOKUP($B4561&amp;$E4561,'Employee List'!$A:$E,5,0)</f>
        <v>E-1173</v>
      </c>
    </row>
    <row r="4562" spans="1:9" x14ac:dyDescent="0.35">
      <c r="A4562" t="s">
        <v>1257</v>
      </c>
      <c r="B4562" t="s">
        <v>98</v>
      </c>
      <c r="C4562" t="s">
        <v>357</v>
      </c>
      <c r="D4562" t="s">
        <v>1262</v>
      </c>
      <c r="E4562" t="s">
        <v>30</v>
      </c>
      <c r="F4562">
        <v>35842</v>
      </c>
      <c r="G4562">
        <v>40300</v>
      </c>
      <c r="H4562">
        <v>1.1243792199096032</v>
      </c>
      <c r="I4562" t="str">
        <f>VLOOKUP($B4562&amp;$E4562,'Employee List'!$A:$E,5,0)</f>
        <v>E-1173</v>
      </c>
    </row>
    <row r="4563" spans="1:9" x14ac:dyDescent="0.35">
      <c r="A4563" t="s">
        <v>1257</v>
      </c>
      <c r="B4563" t="s">
        <v>98</v>
      </c>
      <c r="C4563" t="s">
        <v>357</v>
      </c>
      <c r="D4563" t="s">
        <v>1262</v>
      </c>
      <c r="E4563" t="s">
        <v>31</v>
      </c>
      <c r="F4563">
        <v>37860</v>
      </c>
      <c r="G4563">
        <v>36746</v>
      </c>
      <c r="H4563">
        <v>0.97057580559957735</v>
      </c>
      <c r="I4563" t="str">
        <f>VLOOKUP($B4563&amp;$E4563,'Employee List'!$A:$E,5,0)</f>
        <v>E-1173</v>
      </c>
    </row>
    <row r="4564" spans="1:9" x14ac:dyDescent="0.35">
      <c r="A4564" t="s">
        <v>1257</v>
      </c>
      <c r="B4564" t="s">
        <v>98</v>
      </c>
      <c r="C4564" t="s">
        <v>357</v>
      </c>
      <c r="D4564" t="s">
        <v>1282</v>
      </c>
      <c r="E4564" t="s">
        <v>29</v>
      </c>
      <c r="F4564">
        <v>2628</v>
      </c>
      <c r="G4564">
        <v>7090</v>
      </c>
      <c r="H4564">
        <v>2.6978691019786911</v>
      </c>
      <c r="I4564" t="str">
        <f>VLOOKUP($B4564&amp;$E4564,'Employee List'!$A:$E,5,0)</f>
        <v>E-1173</v>
      </c>
    </row>
    <row r="4565" spans="1:9" x14ac:dyDescent="0.35">
      <c r="A4565" t="s">
        <v>1257</v>
      </c>
      <c r="B4565" t="s">
        <v>98</v>
      </c>
      <c r="C4565" t="s">
        <v>357</v>
      </c>
      <c r="D4565" t="s">
        <v>1282</v>
      </c>
      <c r="E4565" t="s">
        <v>30</v>
      </c>
      <c r="F4565">
        <v>2585</v>
      </c>
      <c r="G4565">
        <v>5959</v>
      </c>
      <c r="H4565">
        <v>2.3052224371373309</v>
      </c>
      <c r="I4565" t="str">
        <f>VLOOKUP($B4565&amp;$E4565,'Employee List'!$A:$E,5,0)</f>
        <v>E-1173</v>
      </c>
    </row>
    <row r="4566" spans="1:9" x14ac:dyDescent="0.35">
      <c r="A4566" t="s">
        <v>1257</v>
      </c>
      <c r="B4566" t="s">
        <v>98</v>
      </c>
      <c r="C4566" t="s">
        <v>357</v>
      </c>
      <c r="D4566" t="s">
        <v>1282</v>
      </c>
      <c r="E4566" t="s">
        <v>31</v>
      </c>
      <c r="F4566">
        <v>4041</v>
      </c>
      <c r="G4566">
        <v>2758</v>
      </c>
      <c r="H4566">
        <v>0.68250433061123483</v>
      </c>
      <c r="I4566" t="str">
        <f>VLOOKUP($B4566&amp;$E4566,'Employee List'!$A:$E,5,0)</f>
        <v>E-1173</v>
      </c>
    </row>
    <row r="4567" spans="1:9" x14ac:dyDescent="0.35">
      <c r="A4567" t="s">
        <v>1257</v>
      </c>
      <c r="B4567" t="s">
        <v>98</v>
      </c>
      <c r="C4567" t="s">
        <v>357</v>
      </c>
      <c r="D4567" t="s">
        <v>1281</v>
      </c>
      <c r="E4567" t="s">
        <v>29</v>
      </c>
      <c r="F4567">
        <v>4269</v>
      </c>
      <c r="G4567">
        <v>5214</v>
      </c>
      <c r="H4567">
        <v>1.2213633169360505</v>
      </c>
      <c r="I4567" t="str">
        <f>VLOOKUP($B4567&amp;$E4567,'Employee List'!$A:$E,5,0)</f>
        <v>E-1173</v>
      </c>
    </row>
    <row r="4568" spans="1:9" x14ac:dyDescent="0.35">
      <c r="A4568" t="s">
        <v>1257</v>
      </c>
      <c r="B4568" t="s">
        <v>98</v>
      </c>
      <c r="C4568" t="s">
        <v>357</v>
      </c>
      <c r="D4568" t="s">
        <v>1281</v>
      </c>
      <c r="E4568" t="s">
        <v>30</v>
      </c>
      <c r="F4568">
        <v>4427</v>
      </c>
      <c r="G4568">
        <v>1281</v>
      </c>
      <c r="H4568">
        <v>0.28936074090806413</v>
      </c>
      <c r="I4568" t="str">
        <f>VLOOKUP($B4568&amp;$E4568,'Employee List'!$A:$E,5,0)</f>
        <v>E-1173</v>
      </c>
    </row>
    <row r="4569" spans="1:9" x14ac:dyDescent="0.35">
      <c r="A4569" t="s">
        <v>1257</v>
      </c>
      <c r="B4569" t="s">
        <v>98</v>
      </c>
      <c r="C4569" t="s">
        <v>357</v>
      </c>
      <c r="D4569" t="s">
        <v>1281</v>
      </c>
      <c r="E4569" t="s">
        <v>31</v>
      </c>
      <c r="F4569">
        <v>3613</v>
      </c>
      <c r="G4569">
        <v>3657</v>
      </c>
      <c r="H4569">
        <v>1.0121782452255743</v>
      </c>
      <c r="I4569" t="str">
        <f>VLOOKUP($B4569&amp;$E4569,'Employee List'!$A:$E,5,0)</f>
        <v>E-1173</v>
      </c>
    </row>
    <row r="4570" spans="1:9" x14ac:dyDescent="0.35">
      <c r="A4570" t="s">
        <v>1257</v>
      </c>
      <c r="B4570" t="s">
        <v>99</v>
      </c>
      <c r="C4570" t="s">
        <v>357</v>
      </c>
      <c r="D4570" t="s">
        <v>1274</v>
      </c>
      <c r="E4570" t="s">
        <v>29</v>
      </c>
      <c r="F4570">
        <v>33101</v>
      </c>
      <c r="G4570">
        <v>47377</v>
      </c>
      <c r="H4570">
        <v>1.4312860638651401</v>
      </c>
      <c r="I4570" t="str">
        <f>VLOOKUP($B4570&amp;$E4570,'Employee List'!$A:$E,5,0)</f>
        <v>E-1174</v>
      </c>
    </row>
    <row r="4571" spans="1:9" x14ac:dyDescent="0.35">
      <c r="A4571" t="s">
        <v>1257</v>
      </c>
      <c r="B4571" t="s">
        <v>99</v>
      </c>
      <c r="C4571" t="s">
        <v>357</v>
      </c>
      <c r="D4571" t="s">
        <v>1274</v>
      </c>
      <c r="E4571" t="s">
        <v>30</v>
      </c>
      <c r="F4571">
        <v>36099</v>
      </c>
      <c r="G4571">
        <v>42279</v>
      </c>
      <c r="H4571">
        <v>1.1711958780021607</v>
      </c>
      <c r="I4571" t="str">
        <f>VLOOKUP($B4571&amp;$E4571,'Employee List'!$A:$E,5,0)</f>
        <v>E-1174</v>
      </c>
    </row>
    <row r="4572" spans="1:9" x14ac:dyDescent="0.35">
      <c r="A4572" t="s">
        <v>1257</v>
      </c>
      <c r="B4572" t="s">
        <v>99</v>
      </c>
      <c r="C4572" t="s">
        <v>357</v>
      </c>
      <c r="D4572" t="s">
        <v>1274</v>
      </c>
      <c r="E4572" t="s">
        <v>31</v>
      </c>
      <c r="F4572">
        <v>36729</v>
      </c>
      <c r="G4572">
        <v>54588</v>
      </c>
      <c r="H4572">
        <v>1.4862370334068447</v>
      </c>
      <c r="I4572" t="str">
        <f>VLOOKUP($B4572&amp;$E4572,'Employee List'!$A:$E,5,0)</f>
        <v>E-1174</v>
      </c>
    </row>
    <row r="4573" spans="1:9" x14ac:dyDescent="0.35">
      <c r="A4573" t="s">
        <v>1257</v>
      </c>
      <c r="B4573" t="s">
        <v>99</v>
      </c>
      <c r="C4573" t="s">
        <v>357</v>
      </c>
      <c r="D4573" t="s">
        <v>1263</v>
      </c>
      <c r="E4573" t="s">
        <v>29</v>
      </c>
      <c r="F4573">
        <v>3110</v>
      </c>
      <c r="G4573">
        <v>26474</v>
      </c>
      <c r="H4573">
        <v>8.5125401929260445</v>
      </c>
      <c r="I4573" t="str">
        <f>VLOOKUP($B4573&amp;$E4573,'Employee List'!$A:$E,5,0)</f>
        <v>E-1174</v>
      </c>
    </row>
    <row r="4574" spans="1:9" x14ac:dyDescent="0.35">
      <c r="A4574" t="s">
        <v>1257</v>
      </c>
      <c r="B4574" t="s">
        <v>99</v>
      </c>
      <c r="C4574" t="s">
        <v>357</v>
      </c>
      <c r="D4574" t="s">
        <v>1263</v>
      </c>
      <c r="E4574" t="s">
        <v>30</v>
      </c>
      <c r="F4574">
        <v>2465</v>
      </c>
      <c r="G4574">
        <v>2069</v>
      </c>
      <c r="H4574">
        <v>0.83935091277890461</v>
      </c>
      <c r="I4574" t="str">
        <f>VLOOKUP($B4574&amp;$E4574,'Employee List'!$A:$E,5,0)</f>
        <v>E-1174</v>
      </c>
    </row>
    <row r="4575" spans="1:9" x14ac:dyDescent="0.35">
      <c r="A4575" t="s">
        <v>1257</v>
      </c>
      <c r="B4575" t="s">
        <v>99</v>
      </c>
      <c r="C4575" t="s">
        <v>357</v>
      </c>
      <c r="D4575" t="s">
        <v>1263</v>
      </c>
      <c r="E4575" t="s">
        <v>31</v>
      </c>
      <c r="F4575">
        <v>4340</v>
      </c>
      <c r="G4575">
        <v>28957</v>
      </c>
      <c r="H4575">
        <v>6.6721198156682027</v>
      </c>
      <c r="I4575" t="str">
        <f>VLOOKUP($B4575&amp;$E4575,'Employee List'!$A:$E,5,0)</f>
        <v>E-1174</v>
      </c>
    </row>
    <row r="4576" spans="1:9" x14ac:dyDescent="0.35">
      <c r="A4576" t="s">
        <v>1257</v>
      </c>
      <c r="B4576" t="s">
        <v>99</v>
      </c>
      <c r="C4576" t="s">
        <v>357</v>
      </c>
      <c r="D4576" t="s">
        <v>1264</v>
      </c>
      <c r="E4576" t="s">
        <v>29</v>
      </c>
      <c r="F4576">
        <v>9273</v>
      </c>
      <c r="G4576">
        <v>2628</v>
      </c>
      <c r="H4576">
        <v>0.28340342931090262</v>
      </c>
      <c r="I4576" t="str">
        <f>VLOOKUP($B4576&amp;$E4576,'Employee List'!$A:$E,5,0)</f>
        <v>E-1174</v>
      </c>
    </row>
    <row r="4577" spans="1:9" x14ac:dyDescent="0.35">
      <c r="A4577" t="s">
        <v>1257</v>
      </c>
      <c r="B4577" t="s">
        <v>99</v>
      </c>
      <c r="C4577" t="s">
        <v>357</v>
      </c>
      <c r="D4577" t="s">
        <v>1264</v>
      </c>
      <c r="E4577" t="s">
        <v>30</v>
      </c>
      <c r="F4577">
        <v>10682</v>
      </c>
      <c r="G4577">
        <v>27722</v>
      </c>
      <c r="H4577">
        <v>2.5952068900954877</v>
      </c>
      <c r="I4577" t="str">
        <f>VLOOKUP($B4577&amp;$E4577,'Employee List'!$A:$E,5,0)</f>
        <v>E-1174</v>
      </c>
    </row>
    <row r="4578" spans="1:9" x14ac:dyDescent="0.35">
      <c r="A4578" t="s">
        <v>1257</v>
      </c>
      <c r="B4578" t="s">
        <v>99</v>
      </c>
      <c r="C4578" t="s">
        <v>357</v>
      </c>
      <c r="D4578" t="s">
        <v>1264</v>
      </c>
      <c r="E4578" t="s">
        <v>31</v>
      </c>
      <c r="F4578">
        <v>9813</v>
      </c>
      <c r="G4578">
        <v>4130</v>
      </c>
      <c r="H4578">
        <v>0.42087027412615918</v>
      </c>
      <c r="I4578" t="str">
        <f>VLOOKUP($B4578&amp;$E4578,'Employee List'!$A:$E,5,0)</f>
        <v>E-1174</v>
      </c>
    </row>
    <row r="4579" spans="1:9" x14ac:dyDescent="0.35">
      <c r="A4579" t="s">
        <v>1257</v>
      </c>
      <c r="B4579" t="s">
        <v>99</v>
      </c>
      <c r="C4579" t="s">
        <v>357</v>
      </c>
      <c r="D4579" t="s">
        <v>1265</v>
      </c>
      <c r="E4579" t="s">
        <v>29</v>
      </c>
      <c r="F4579">
        <v>16341</v>
      </c>
      <c r="G4579">
        <v>18928</v>
      </c>
      <c r="H4579">
        <v>1.1583134447096262</v>
      </c>
      <c r="I4579" t="str">
        <f>VLOOKUP($B4579&amp;$E4579,'Employee List'!$A:$E,5,0)</f>
        <v>E-1174</v>
      </c>
    </row>
    <row r="4580" spans="1:9" x14ac:dyDescent="0.35">
      <c r="A4580" t="s">
        <v>1257</v>
      </c>
      <c r="B4580" t="s">
        <v>99</v>
      </c>
      <c r="C4580" t="s">
        <v>357</v>
      </c>
      <c r="D4580" t="s">
        <v>1265</v>
      </c>
      <c r="E4580" t="s">
        <v>30</v>
      </c>
      <c r="F4580">
        <v>16569</v>
      </c>
      <c r="G4580">
        <v>5780</v>
      </c>
      <c r="H4580">
        <v>0.34884422717122338</v>
      </c>
      <c r="I4580" t="str">
        <f>VLOOKUP($B4580&amp;$E4580,'Employee List'!$A:$E,5,0)</f>
        <v>E-1174</v>
      </c>
    </row>
    <row r="4581" spans="1:9" x14ac:dyDescent="0.35">
      <c r="A4581" t="s">
        <v>1257</v>
      </c>
      <c r="B4581" t="s">
        <v>99</v>
      </c>
      <c r="C4581" t="s">
        <v>357</v>
      </c>
      <c r="D4581" t="s">
        <v>1265</v>
      </c>
      <c r="E4581" t="s">
        <v>31</v>
      </c>
      <c r="F4581">
        <v>18906</v>
      </c>
      <c r="G4581">
        <v>9152</v>
      </c>
      <c r="H4581">
        <v>0.48407912831905214</v>
      </c>
      <c r="I4581" t="str">
        <f>VLOOKUP($B4581&amp;$E4581,'Employee List'!$A:$E,5,0)</f>
        <v>E-1174</v>
      </c>
    </row>
    <row r="4582" spans="1:9" x14ac:dyDescent="0.35">
      <c r="A4582" t="s">
        <v>1257</v>
      </c>
      <c r="B4582" t="s">
        <v>99</v>
      </c>
      <c r="C4582" t="s">
        <v>357</v>
      </c>
      <c r="D4582" t="s">
        <v>1260</v>
      </c>
      <c r="E4582" t="s">
        <v>29</v>
      </c>
      <c r="F4582">
        <v>73760</v>
      </c>
      <c r="G4582">
        <v>57031</v>
      </c>
      <c r="H4582">
        <v>0.77319685466377441</v>
      </c>
      <c r="I4582" t="str">
        <f>VLOOKUP($B4582&amp;$E4582,'Employee List'!$A:$E,5,0)</f>
        <v>E-1174</v>
      </c>
    </row>
    <row r="4583" spans="1:9" x14ac:dyDescent="0.35">
      <c r="A4583" t="s">
        <v>1257</v>
      </c>
      <c r="B4583" t="s">
        <v>99</v>
      </c>
      <c r="C4583" t="s">
        <v>357</v>
      </c>
      <c r="D4583" t="s">
        <v>1260</v>
      </c>
      <c r="E4583" t="s">
        <v>30</v>
      </c>
      <c r="F4583">
        <v>72335</v>
      </c>
      <c r="G4583">
        <v>69914</v>
      </c>
      <c r="H4583">
        <v>0.96653072509850002</v>
      </c>
      <c r="I4583" t="str">
        <f>VLOOKUP($B4583&amp;$E4583,'Employee List'!$A:$E,5,0)</f>
        <v>E-1174</v>
      </c>
    </row>
    <row r="4584" spans="1:9" x14ac:dyDescent="0.35">
      <c r="A4584" t="s">
        <v>1257</v>
      </c>
      <c r="B4584" t="s">
        <v>99</v>
      </c>
      <c r="C4584" t="s">
        <v>357</v>
      </c>
      <c r="D4584" t="s">
        <v>1260</v>
      </c>
      <c r="E4584" t="s">
        <v>31</v>
      </c>
      <c r="F4584">
        <v>87347</v>
      </c>
      <c r="G4584">
        <v>119638</v>
      </c>
      <c r="H4584">
        <v>1.3696864231169932</v>
      </c>
      <c r="I4584" t="str">
        <f>VLOOKUP($B4584&amp;$E4584,'Employee List'!$A:$E,5,0)</f>
        <v>E-1174</v>
      </c>
    </row>
    <row r="4585" spans="1:9" x14ac:dyDescent="0.35">
      <c r="A4585" t="s">
        <v>1257</v>
      </c>
      <c r="B4585" t="s">
        <v>99</v>
      </c>
      <c r="C4585" t="s">
        <v>357</v>
      </c>
      <c r="D4585" t="s">
        <v>1261</v>
      </c>
      <c r="E4585" t="s">
        <v>29</v>
      </c>
      <c r="F4585">
        <v>98642</v>
      </c>
      <c r="G4585">
        <v>129848</v>
      </c>
      <c r="H4585">
        <v>1.3163561160560411</v>
      </c>
      <c r="I4585" t="str">
        <f>VLOOKUP($B4585&amp;$E4585,'Employee List'!$A:$E,5,0)</f>
        <v>E-1174</v>
      </c>
    </row>
    <row r="4586" spans="1:9" x14ac:dyDescent="0.35">
      <c r="A4586" t="s">
        <v>1257</v>
      </c>
      <c r="B4586" t="s">
        <v>99</v>
      </c>
      <c r="C4586" t="s">
        <v>357</v>
      </c>
      <c r="D4586" t="s">
        <v>1261</v>
      </c>
      <c r="E4586" t="s">
        <v>30</v>
      </c>
      <c r="F4586">
        <v>101981</v>
      </c>
      <c r="G4586">
        <v>136646</v>
      </c>
      <c r="H4586">
        <v>1.3399162589109737</v>
      </c>
      <c r="I4586" t="str">
        <f>VLOOKUP($B4586&amp;$E4586,'Employee List'!$A:$E,5,0)</f>
        <v>E-1174</v>
      </c>
    </row>
    <row r="4587" spans="1:9" x14ac:dyDescent="0.35">
      <c r="A4587" t="s">
        <v>1257</v>
      </c>
      <c r="B4587" t="s">
        <v>99</v>
      </c>
      <c r="C4587" t="s">
        <v>357</v>
      </c>
      <c r="D4587" t="s">
        <v>1261</v>
      </c>
      <c r="E4587" t="s">
        <v>31</v>
      </c>
      <c r="F4587">
        <v>109103</v>
      </c>
      <c r="G4587">
        <v>111201</v>
      </c>
      <c r="H4587">
        <v>1.0192295353931606</v>
      </c>
      <c r="I4587" t="str">
        <f>VLOOKUP($B4587&amp;$E4587,'Employee List'!$A:$E,5,0)</f>
        <v>E-1174</v>
      </c>
    </row>
    <row r="4588" spans="1:9" x14ac:dyDescent="0.35">
      <c r="A4588" t="s">
        <v>1257</v>
      </c>
      <c r="B4588" t="s">
        <v>99</v>
      </c>
      <c r="C4588" t="s">
        <v>357</v>
      </c>
      <c r="D4588" t="s">
        <v>1266</v>
      </c>
      <c r="E4588" t="s">
        <v>29</v>
      </c>
      <c r="F4588">
        <v>43649</v>
      </c>
      <c r="G4588">
        <v>37675</v>
      </c>
      <c r="H4588">
        <v>0.86313546702100852</v>
      </c>
      <c r="I4588" t="str">
        <f>VLOOKUP($B4588&amp;$E4588,'Employee List'!$A:$E,5,0)</f>
        <v>E-1174</v>
      </c>
    </row>
    <row r="4589" spans="1:9" x14ac:dyDescent="0.35">
      <c r="A4589" t="s">
        <v>1257</v>
      </c>
      <c r="B4589" t="s">
        <v>99</v>
      </c>
      <c r="C4589" t="s">
        <v>357</v>
      </c>
      <c r="D4589" t="s">
        <v>1266</v>
      </c>
      <c r="E4589" t="s">
        <v>30</v>
      </c>
      <c r="F4589">
        <v>47703</v>
      </c>
      <c r="G4589">
        <v>40514</v>
      </c>
      <c r="H4589">
        <v>0.84929668993564345</v>
      </c>
      <c r="I4589" t="str">
        <f>VLOOKUP($B4589&amp;$E4589,'Employee List'!$A:$E,5,0)</f>
        <v>E-1174</v>
      </c>
    </row>
    <row r="4590" spans="1:9" x14ac:dyDescent="0.35">
      <c r="A4590" t="s">
        <v>1257</v>
      </c>
      <c r="B4590" t="s">
        <v>99</v>
      </c>
      <c r="C4590" t="s">
        <v>357</v>
      </c>
      <c r="D4590" t="s">
        <v>1266</v>
      </c>
      <c r="E4590" t="s">
        <v>31</v>
      </c>
      <c r="F4590">
        <v>45929</v>
      </c>
      <c r="G4590">
        <v>38671</v>
      </c>
      <c r="H4590">
        <v>0.84197348080733303</v>
      </c>
      <c r="I4590" t="str">
        <f>VLOOKUP($B4590&amp;$E4590,'Employee List'!$A:$E,5,0)</f>
        <v>E-1174</v>
      </c>
    </row>
    <row r="4591" spans="1:9" x14ac:dyDescent="0.35">
      <c r="A4591" t="s">
        <v>1257</v>
      </c>
      <c r="B4591" t="s">
        <v>99</v>
      </c>
      <c r="C4591" t="s">
        <v>357</v>
      </c>
      <c r="D4591" t="s">
        <v>1267</v>
      </c>
      <c r="E4591" t="s">
        <v>29</v>
      </c>
      <c r="F4591">
        <v>48087</v>
      </c>
      <c r="G4591">
        <v>42920</v>
      </c>
      <c r="H4591">
        <v>0.89254892174600209</v>
      </c>
      <c r="I4591" t="str">
        <f>VLOOKUP($B4591&amp;$E4591,'Employee List'!$A:$E,5,0)</f>
        <v>E-1174</v>
      </c>
    </row>
    <row r="4592" spans="1:9" x14ac:dyDescent="0.35">
      <c r="A4592" t="s">
        <v>1257</v>
      </c>
      <c r="B4592" t="s">
        <v>99</v>
      </c>
      <c r="C4592" t="s">
        <v>357</v>
      </c>
      <c r="D4592" t="s">
        <v>1267</v>
      </c>
      <c r="E4592" t="s">
        <v>30</v>
      </c>
      <c r="F4592">
        <v>46066</v>
      </c>
      <c r="G4592">
        <v>34099</v>
      </c>
      <c r="H4592">
        <v>0.74022055311943735</v>
      </c>
      <c r="I4592" t="str">
        <f>VLOOKUP($B4592&amp;$E4592,'Employee List'!$A:$E,5,0)</f>
        <v>E-1174</v>
      </c>
    </row>
    <row r="4593" spans="1:9" x14ac:dyDescent="0.35">
      <c r="A4593" t="s">
        <v>1257</v>
      </c>
      <c r="B4593" t="s">
        <v>99</v>
      </c>
      <c r="C4593" t="s">
        <v>357</v>
      </c>
      <c r="D4593" t="s">
        <v>1267</v>
      </c>
      <c r="E4593" t="s">
        <v>31</v>
      </c>
      <c r="F4593">
        <v>50688</v>
      </c>
      <c r="G4593">
        <v>53076</v>
      </c>
      <c r="H4593">
        <v>1.0471117424242424</v>
      </c>
      <c r="I4593" t="str">
        <f>VLOOKUP($B4593&amp;$E4593,'Employee List'!$A:$E,5,0)</f>
        <v>E-1174</v>
      </c>
    </row>
    <row r="4594" spans="1:9" x14ac:dyDescent="0.35">
      <c r="A4594" t="s">
        <v>1257</v>
      </c>
      <c r="B4594" t="s">
        <v>99</v>
      </c>
      <c r="C4594" t="s">
        <v>357</v>
      </c>
      <c r="D4594" t="s">
        <v>1268</v>
      </c>
      <c r="E4594" t="s">
        <v>29</v>
      </c>
      <c r="F4594">
        <v>17497</v>
      </c>
      <c r="G4594">
        <v>39722</v>
      </c>
      <c r="H4594">
        <v>2.2702177516145623</v>
      </c>
      <c r="I4594" t="str">
        <f>VLOOKUP($B4594&amp;$E4594,'Employee List'!$A:$E,5,0)</f>
        <v>E-1174</v>
      </c>
    </row>
    <row r="4595" spans="1:9" x14ac:dyDescent="0.35">
      <c r="A4595" t="s">
        <v>1257</v>
      </c>
      <c r="B4595" t="s">
        <v>99</v>
      </c>
      <c r="C4595" t="s">
        <v>357</v>
      </c>
      <c r="D4595" t="s">
        <v>1268</v>
      </c>
      <c r="E4595" t="s">
        <v>30</v>
      </c>
      <c r="F4595">
        <v>13513</v>
      </c>
      <c r="G4595">
        <v>38130</v>
      </c>
      <c r="H4595">
        <v>2.8217272256345742</v>
      </c>
      <c r="I4595" t="str">
        <f>VLOOKUP($B4595&amp;$E4595,'Employee List'!$A:$E,5,0)</f>
        <v>E-1174</v>
      </c>
    </row>
    <row r="4596" spans="1:9" x14ac:dyDescent="0.35">
      <c r="A4596" t="s">
        <v>1257</v>
      </c>
      <c r="B4596" t="s">
        <v>99</v>
      </c>
      <c r="C4596" t="s">
        <v>357</v>
      </c>
      <c r="D4596" t="s">
        <v>1268</v>
      </c>
      <c r="E4596" t="s">
        <v>31</v>
      </c>
      <c r="F4596">
        <v>15139</v>
      </c>
      <c r="G4596">
        <v>31267</v>
      </c>
      <c r="H4596">
        <v>2.0653279608956998</v>
      </c>
      <c r="I4596" t="str">
        <f>VLOOKUP($B4596&amp;$E4596,'Employee List'!$A:$E,5,0)</f>
        <v>E-1174</v>
      </c>
    </row>
    <row r="4597" spans="1:9" x14ac:dyDescent="0.35">
      <c r="A4597" t="s">
        <v>1257</v>
      </c>
      <c r="B4597" t="s">
        <v>99</v>
      </c>
      <c r="C4597" t="s">
        <v>357</v>
      </c>
      <c r="D4597" t="s">
        <v>1269</v>
      </c>
      <c r="E4597" t="s">
        <v>29</v>
      </c>
      <c r="F4597">
        <v>135895</v>
      </c>
      <c r="G4597">
        <v>109808</v>
      </c>
      <c r="H4597">
        <v>0.80803561573273486</v>
      </c>
      <c r="I4597" t="str">
        <f>VLOOKUP($B4597&amp;$E4597,'Employee List'!$A:$E,5,0)</f>
        <v>E-1174</v>
      </c>
    </row>
    <row r="4598" spans="1:9" x14ac:dyDescent="0.35">
      <c r="A4598" t="s">
        <v>1257</v>
      </c>
      <c r="B4598" t="s">
        <v>99</v>
      </c>
      <c r="C4598" t="s">
        <v>357</v>
      </c>
      <c r="D4598" t="s">
        <v>1269</v>
      </c>
      <c r="E4598" t="s">
        <v>30</v>
      </c>
      <c r="F4598">
        <v>135882</v>
      </c>
      <c r="G4598">
        <v>94643</v>
      </c>
      <c r="H4598">
        <v>0.69650873552052517</v>
      </c>
      <c r="I4598" t="str">
        <f>VLOOKUP($B4598&amp;$E4598,'Employee List'!$A:$E,5,0)</f>
        <v>E-1174</v>
      </c>
    </row>
    <row r="4599" spans="1:9" x14ac:dyDescent="0.35">
      <c r="A4599" t="s">
        <v>1257</v>
      </c>
      <c r="B4599" t="s">
        <v>99</v>
      </c>
      <c r="C4599" t="s">
        <v>357</v>
      </c>
      <c r="D4599" t="s">
        <v>1269</v>
      </c>
      <c r="E4599" t="s">
        <v>31</v>
      </c>
      <c r="F4599">
        <v>115634</v>
      </c>
      <c r="G4599">
        <v>51347</v>
      </c>
      <c r="H4599">
        <v>0.44404759845720115</v>
      </c>
      <c r="I4599" t="str">
        <f>VLOOKUP($B4599&amp;$E4599,'Employee List'!$A:$E,5,0)</f>
        <v>E-1174</v>
      </c>
    </row>
    <row r="4600" spans="1:9" x14ac:dyDescent="0.35">
      <c r="A4600" t="s">
        <v>1257</v>
      </c>
      <c r="B4600" t="s">
        <v>99</v>
      </c>
      <c r="C4600" t="s">
        <v>357</v>
      </c>
      <c r="D4600" t="s">
        <v>1270</v>
      </c>
      <c r="E4600" t="s">
        <v>29</v>
      </c>
      <c r="F4600">
        <v>8579</v>
      </c>
      <c r="G4600">
        <v>4802</v>
      </c>
      <c r="H4600">
        <v>0.55973889730737847</v>
      </c>
      <c r="I4600" t="str">
        <f>VLOOKUP($B4600&amp;$E4600,'Employee List'!$A:$E,5,0)</f>
        <v>E-1174</v>
      </c>
    </row>
    <row r="4601" spans="1:9" x14ac:dyDescent="0.35">
      <c r="A4601" t="s">
        <v>1257</v>
      </c>
      <c r="B4601" t="s">
        <v>99</v>
      </c>
      <c r="C4601" t="s">
        <v>357</v>
      </c>
      <c r="D4601" t="s">
        <v>1270</v>
      </c>
      <c r="E4601" t="s">
        <v>30</v>
      </c>
      <c r="F4601">
        <v>11365</v>
      </c>
      <c r="G4601">
        <v>9221</v>
      </c>
      <c r="H4601">
        <v>0.81135063792344919</v>
      </c>
      <c r="I4601" t="str">
        <f>VLOOKUP($B4601&amp;$E4601,'Employee List'!$A:$E,5,0)</f>
        <v>E-1174</v>
      </c>
    </row>
    <row r="4602" spans="1:9" x14ac:dyDescent="0.35">
      <c r="A4602" t="s">
        <v>1257</v>
      </c>
      <c r="B4602" t="s">
        <v>99</v>
      </c>
      <c r="C4602" t="s">
        <v>357</v>
      </c>
      <c r="D4602" t="s">
        <v>1270</v>
      </c>
      <c r="E4602" t="s">
        <v>31</v>
      </c>
      <c r="F4602">
        <v>10910</v>
      </c>
      <c r="G4602">
        <v>11139</v>
      </c>
      <c r="H4602">
        <v>1.0209899175068744</v>
      </c>
      <c r="I4602" t="str">
        <f>VLOOKUP($B4602&amp;$E4602,'Employee List'!$A:$E,5,0)</f>
        <v>E-1174</v>
      </c>
    </row>
    <row r="4603" spans="1:9" x14ac:dyDescent="0.35">
      <c r="A4603" t="s">
        <v>1257</v>
      </c>
      <c r="B4603" t="s">
        <v>99</v>
      </c>
      <c r="C4603" t="s">
        <v>357</v>
      </c>
      <c r="D4603" t="s">
        <v>1271</v>
      </c>
      <c r="E4603" t="s">
        <v>29</v>
      </c>
      <c r="F4603">
        <v>18273</v>
      </c>
      <c r="G4603">
        <v>21336</v>
      </c>
      <c r="H4603">
        <v>1.1676243638154655</v>
      </c>
      <c r="I4603" t="str">
        <f>VLOOKUP($B4603&amp;$E4603,'Employee List'!$A:$E,5,0)</f>
        <v>E-1174</v>
      </c>
    </row>
    <row r="4604" spans="1:9" x14ac:dyDescent="0.35">
      <c r="A4604" t="s">
        <v>1257</v>
      </c>
      <c r="B4604" t="s">
        <v>99</v>
      </c>
      <c r="C4604" t="s">
        <v>357</v>
      </c>
      <c r="D4604" t="s">
        <v>1271</v>
      </c>
      <c r="E4604" t="s">
        <v>30</v>
      </c>
      <c r="F4604">
        <v>17956</v>
      </c>
      <c r="G4604">
        <v>24226</v>
      </c>
      <c r="H4604">
        <v>1.3491869013143238</v>
      </c>
      <c r="I4604" t="str">
        <f>VLOOKUP($B4604&amp;$E4604,'Employee List'!$A:$E,5,0)</f>
        <v>E-1174</v>
      </c>
    </row>
    <row r="4605" spans="1:9" x14ac:dyDescent="0.35">
      <c r="A4605" t="s">
        <v>1257</v>
      </c>
      <c r="B4605" t="s">
        <v>99</v>
      </c>
      <c r="C4605" t="s">
        <v>357</v>
      </c>
      <c r="D4605" t="s">
        <v>1271</v>
      </c>
      <c r="E4605" t="s">
        <v>31</v>
      </c>
      <c r="F4605">
        <v>18112</v>
      </c>
      <c r="G4605">
        <v>35900</v>
      </c>
      <c r="H4605">
        <v>1.9821113074204948</v>
      </c>
      <c r="I4605" t="str">
        <f>VLOOKUP($B4605&amp;$E4605,'Employee List'!$A:$E,5,0)</f>
        <v>E-1174</v>
      </c>
    </row>
    <row r="4606" spans="1:9" x14ac:dyDescent="0.35">
      <c r="A4606" t="s">
        <v>1257</v>
      </c>
      <c r="B4606" t="s">
        <v>99</v>
      </c>
      <c r="C4606" t="s">
        <v>357</v>
      </c>
      <c r="D4606" t="s">
        <v>1258</v>
      </c>
      <c r="E4606" t="s">
        <v>29</v>
      </c>
      <c r="F4606">
        <v>106365</v>
      </c>
      <c r="G4606">
        <v>101524</v>
      </c>
      <c r="H4606">
        <v>0.9544869082875006</v>
      </c>
      <c r="I4606" t="str">
        <f>VLOOKUP($B4606&amp;$E4606,'Employee List'!$A:$E,5,0)</f>
        <v>E-1174</v>
      </c>
    </row>
    <row r="4607" spans="1:9" x14ac:dyDescent="0.35">
      <c r="A4607" t="s">
        <v>1257</v>
      </c>
      <c r="B4607" t="s">
        <v>99</v>
      </c>
      <c r="C4607" t="s">
        <v>357</v>
      </c>
      <c r="D4607" t="s">
        <v>1258</v>
      </c>
      <c r="E4607" t="s">
        <v>30</v>
      </c>
      <c r="F4607">
        <v>105527</v>
      </c>
      <c r="G4607">
        <v>108664</v>
      </c>
      <c r="H4607">
        <v>1.0297269893013163</v>
      </c>
      <c r="I4607" t="str">
        <f>VLOOKUP($B4607&amp;$E4607,'Employee List'!$A:$E,5,0)</f>
        <v>E-1174</v>
      </c>
    </row>
    <row r="4608" spans="1:9" x14ac:dyDescent="0.35">
      <c r="A4608" t="s">
        <v>1257</v>
      </c>
      <c r="B4608" t="s">
        <v>99</v>
      </c>
      <c r="C4608" t="s">
        <v>357</v>
      </c>
      <c r="D4608" t="s">
        <v>1258</v>
      </c>
      <c r="E4608" t="s">
        <v>31</v>
      </c>
      <c r="F4608">
        <v>102557</v>
      </c>
      <c r="G4608">
        <v>111569</v>
      </c>
      <c r="H4608">
        <v>1.0878730852111509</v>
      </c>
      <c r="I4608" t="str">
        <f>VLOOKUP($B4608&amp;$E4608,'Employee List'!$A:$E,5,0)</f>
        <v>E-1174</v>
      </c>
    </row>
    <row r="4609" spans="1:9" x14ac:dyDescent="0.35">
      <c r="A4609" t="s">
        <v>1257</v>
      </c>
      <c r="B4609" t="s">
        <v>99</v>
      </c>
      <c r="C4609" t="s">
        <v>357</v>
      </c>
      <c r="D4609" t="s">
        <v>1272</v>
      </c>
      <c r="E4609" t="s">
        <v>29</v>
      </c>
      <c r="F4609">
        <v>21293</v>
      </c>
      <c r="G4609">
        <v>18121</v>
      </c>
      <c r="H4609">
        <v>0.8510308552106326</v>
      </c>
      <c r="I4609" t="str">
        <f>VLOOKUP($B4609&amp;$E4609,'Employee List'!$A:$E,5,0)</f>
        <v>E-1174</v>
      </c>
    </row>
    <row r="4610" spans="1:9" x14ac:dyDescent="0.35">
      <c r="A4610" t="s">
        <v>1257</v>
      </c>
      <c r="B4610" t="s">
        <v>99</v>
      </c>
      <c r="C4610" t="s">
        <v>357</v>
      </c>
      <c r="D4610" t="s">
        <v>1272</v>
      </c>
      <c r="E4610" t="s">
        <v>30</v>
      </c>
      <c r="F4610">
        <v>21026</v>
      </c>
      <c r="G4610">
        <v>17863</v>
      </c>
      <c r="H4610">
        <v>0.84956720251117668</v>
      </c>
      <c r="I4610" t="str">
        <f>VLOOKUP($B4610&amp;$E4610,'Employee List'!$A:$E,5,0)</f>
        <v>E-1174</v>
      </c>
    </row>
    <row r="4611" spans="1:9" x14ac:dyDescent="0.35">
      <c r="A4611" t="s">
        <v>1257</v>
      </c>
      <c r="B4611" t="s">
        <v>99</v>
      </c>
      <c r="C4611" t="s">
        <v>357</v>
      </c>
      <c r="D4611" t="s">
        <v>1272</v>
      </c>
      <c r="E4611" t="s">
        <v>31</v>
      </c>
      <c r="F4611">
        <v>24286</v>
      </c>
      <c r="G4611">
        <v>19877</v>
      </c>
      <c r="H4611">
        <v>0.81845507699909414</v>
      </c>
      <c r="I4611" t="str">
        <f>VLOOKUP($B4611&amp;$E4611,'Employee List'!$A:$E,5,0)</f>
        <v>E-1174</v>
      </c>
    </row>
    <row r="4612" spans="1:9" x14ac:dyDescent="0.35">
      <c r="A4612" t="s">
        <v>1257</v>
      </c>
      <c r="B4612" t="s">
        <v>99</v>
      </c>
      <c r="C4612" t="s">
        <v>357</v>
      </c>
      <c r="D4612" t="s">
        <v>1259</v>
      </c>
      <c r="E4612" t="s">
        <v>29</v>
      </c>
      <c r="F4612">
        <v>9898</v>
      </c>
      <c r="G4612">
        <v>13521</v>
      </c>
      <c r="H4612">
        <v>1.3660335421297232</v>
      </c>
      <c r="I4612" t="str">
        <f>VLOOKUP($B4612&amp;$E4612,'Employee List'!$A:$E,5,0)</f>
        <v>E-1174</v>
      </c>
    </row>
    <row r="4613" spans="1:9" x14ac:dyDescent="0.35">
      <c r="A4613" t="s">
        <v>1257</v>
      </c>
      <c r="B4613" t="s">
        <v>99</v>
      </c>
      <c r="C4613" t="s">
        <v>357</v>
      </c>
      <c r="D4613" t="s">
        <v>1259</v>
      </c>
      <c r="E4613" t="s">
        <v>30</v>
      </c>
      <c r="F4613">
        <v>9954</v>
      </c>
      <c r="G4613">
        <v>16767</v>
      </c>
      <c r="H4613">
        <v>1.6844484629294756</v>
      </c>
      <c r="I4613" t="str">
        <f>VLOOKUP($B4613&amp;$E4613,'Employee List'!$A:$E,5,0)</f>
        <v>E-1174</v>
      </c>
    </row>
    <row r="4614" spans="1:9" x14ac:dyDescent="0.35">
      <c r="A4614" t="s">
        <v>1257</v>
      </c>
      <c r="B4614" t="s">
        <v>99</v>
      </c>
      <c r="C4614" t="s">
        <v>357</v>
      </c>
      <c r="D4614" t="s">
        <v>1259</v>
      </c>
      <c r="E4614" t="s">
        <v>31</v>
      </c>
      <c r="F4614">
        <v>9941</v>
      </c>
      <c r="G4614">
        <v>14603</v>
      </c>
      <c r="H4614">
        <v>1.4689669047379539</v>
      </c>
      <c r="I4614" t="str">
        <f>VLOOKUP($B4614&amp;$E4614,'Employee List'!$A:$E,5,0)</f>
        <v>E-1174</v>
      </c>
    </row>
    <row r="4615" spans="1:9" x14ac:dyDescent="0.35">
      <c r="A4615" t="s">
        <v>1257</v>
      </c>
      <c r="B4615" t="s">
        <v>99</v>
      </c>
      <c r="C4615" t="s">
        <v>357</v>
      </c>
      <c r="D4615" t="s">
        <v>1273</v>
      </c>
      <c r="E4615" t="s">
        <v>29</v>
      </c>
      <c r="F4615">
        <v>13989</v>
      </c>
      <c r="G4615">
        <v>9115</v>
      </c>
      <c r="H4615">
        <v>0.65158338694688689</v>
      </c>
      <c r="I4615" t="str">
        <f>VLOOKUP($B4615&amp;$E4615,'Employee List'!$A:$E,5,0)</f>
        <v>E-1174</v>
      </c>
    </row>
    <row r="4616" spans="1:9" x14ac:dyDescent="0.35">
      <c r="A4616" t="s">
        <v>1257</v>
      </c>
      <c r="B4616" t="s">
        <v>99</v>
      </c>
      <c r="C4616" t="s">
        <v>357</v>
      </c>
      <c r="D4616" t="s">
        <v>1273</v>
      </c>
      <c r="E4616" t="s">
        <v>30</v>
      </c>
      <c r="F4616">
        <v>13728</v>
      </c>
      <c r="G4616">
        <v>9301</v>
      </c>
      <c r="H4616">
        <v>0.67752039627039629</v>
      </c>
      <c r="I4616" t="str">
        <f>VLOOKUP($B4616&amp;$E4616,'Employee List'!$A:$E,5,0)</f>
        <v>E-1174</v>
      </c>
    </row>
    <row r="4617" spans="1:9" x14ac:dyDescent="0.35">
      <c r="A4617" t="s">
        <v>1257</v>
      </c>
      <c r="B4617" t="s">
        <v>99</v>
      </c>
      <c r="C4617" t="s">
        <v>357</v>
      </c>
      <c r="D4617" t="s">
        <v>1273</v>
      </c>
      <c r="E4617" t="s">
        <v>31</v>
      </c>
      <c r="F4617">
        <v>14574</v>
      </c>
      <c r="G4617">
        <v>12474</v>
      </c>
      <c r="H4617">
        <v>0.85590778097982712</v>
      </c>
      <c r="I4617" t="str">
        <f>VLOOKUP($B4617&amp;$E4617,'Employee List'!$A:$E,5,0)</f>
        <v>E-1174</v>
      </c>
    </row>
    <row r="4618" spans="1:9" x14ac:dyDescent="0.35">
      <c r="A4618" t="s">
        <v>1257</v>
      </c>
      <c r="B4618" t="s">
        <v>99</v>
      </c>
      <c r="C4618" t="s">
        <v>357</v>
      </c>
      <c r="D4618" t="s">
        <v>1275</v>
      </c>
      <c r="E4618" t="s">
        <v>29</v>
      </c>
      <c r="F4618">
        <v>2973</v>
      </c>
      <c r="G4618">
        <v>3525</v>
      </c>
      <c r="H4618">
        <v>1.1856710393541876</v>
      </c>
      <c r="I4618" t="str">
        <f>VLOOKUP($B4618&amp;$E4618,'Employee List'!$A:$E,5,0)</f>
        <v>E-1174</v>
      </c>
    </row>
    <row r="4619" spans="1:9" x14ac:dyDescent="0.35">
      <c r="A4619" t="s">
        <v>1257</v>
      </c>
      <c r="B4619" t="s">
        <v>99</v>
      </c>
      <c r="C4619" t="s">
        <v>357</v>
      </c>
      <c r="D4619" t="s">
        <v>1275</v>
      </c>
      <c r="E4619" t="s">
        <v>30</v>
      </c>
      <c r="F4619">
        <v>4652</v>
      </c>
      <c r="G4619">
        <v>1742</v>
      </c>
      <c r="H4619">
        <v>0.37446259673258814</v>
      </c>
      <c r="I4619" t="str">
        <f>VLOOKUP($B4619&amp;$E4619,'Employee List'!$A:$E,5,0)</f>
        <v>E-1174</v>
      </c>
    </row>
    <row r="4620" spans="1:9" x14ac:dyDescent="0.35">
      <c r="A4620" t="s">
        <v>1257</v>
      </c>
      <c r="B4620" t="s">
        <v>99</v>
      </c>
      <c r="C4620" t="s">
        <v>357</v>
      </c>
      <c r="D4620" t="s">
        <v>1275</v>
      </c>
      <c r="E4620" t="s">
        <v>31</v>
      </c>
      <c r="F4620">
        <v>1463</v>
      </c>
      <c r="G4620">
        <v>2971</v>
      </c>
      <c r="H4620">
        <v>2.0307587149692412</v>
      </c>
      <c r="I4620" t="str">
        <f>VLOOKUP($B4620&amp;$E4620,'Employee List'!$A:$E,5,0)</f>
        <v>E-1174</v>
      </c>
    </row>
    <row r="4621" spans="1:9" x14ac:dyDescent="0.35">
      <c r="A4621" t="s">
        <v>1257</v>
      </c>
      <c r="B4621" t="s">
        <v>99</v>
      </c>
      <c r="C4621" t="s">
        <v>357</v>
      </c>
      <c r="D4621" t="s">
        <v>1276</v>
      </c>
      <c r="E4621" t="s">
        <v>29</v>
      </c>
      <c r="F4621">
        <v>9444</v>
      </c>
      <c r="G4621">
        <v>7215</v>
      </c>
      <c r="H4621">
        <v>0.76397712833545106</v>
      </c>
      <c r="I4621" t="str">
        <f>VLOOKUP($B4621&amp;$E4621,'Employee List'!$A:$E,5,0)</f>
        <v>E-1174</v>
      </c>
    </row>
    <row r="4622" spans="1:9" x14ac:dyDescent="0.35">
      <c r="A4622" t="s">
        <v>1257</v>
      </c>
      <c r="B4622" t="s">
        <v>99</v>
      </c>
      <c r="C4622" t="s">
        <v>357</v>
      </c>
      <c r="D4622" t="s">
        <v>1276</v>
      </c>
      <c r="E4622" t="s">
        <v>30</v>
      </c>
      <c r="F4622">
        <v>9466</v>
      </c>
      <c r="G4622">
        <v>8613</v>
      </c>
      <c r="H4622">
        <v>0.90988802028311855</v>
      </c>
      <c r="I4622" t="str">
        <f>VLOOKUP($B4622&amp;$E4622,'Employee List'!$A:$E,5,0)</f>
        <v>E-1174</v>
      </c>
    </row>
    <row r="4623" spans="1:9" x14ac:dyDescent="0.35">
      <c r="A4623" t="s">
        <v>1257</v>
      </c>
      <c r="B4623" t="s">
        <v>99</v>
      </c>
      <c r="C4623" t="s">
        <v>357</v>
      </c>
      <c r="D4623" t="s">
        <v>1276</v>
      </c>
      <c r="E4623" t="s">
        <v>31</v>
      </c>
      <c r="F4623">
        <v>8498</v>
      </c>
      <c r="G4623">
        <v>5719</v>
      </c>
      <c r="H4623">
        <v>0.67298187808896215</v>
      </c>
      <c r="I4623" t="str">
        <f>VLOOKUP($B4623&amp;$E4623,'Employee List'!$A:$E,5,0)</f>
        <v>E-1174</v>
      </c>
    </row>
    <row r="4624" spans="1:9" x14ac:dyDescent="0.35">
      <c r="A4624" t="s">
        <v>1257</v>
      </c>
      <c r="B4624" t="s">
        <v>99</v>
      </c>
      <c r="C4624" t="s">
        <v>357</v>
      </c>
      <c r="D4624" t="s">
        <v>1277</v>
      </c>
      <c r="E4624" t="s">
        <v>29</v>
      </c>
      <c r="F4624">
        <v>10222</v>
      </c>
      <c r="G4624">
        <v>8722</v>
      </c>
      <c r="H4624">
        <v>0.85325767951477205</v>
      </c>
      <c r="I4624" t="str">
        <f>VLOOKUP($B4624&amp;$E4624,'Employee List'!$A:$E,5,0)</f>
        <v>E-1174</v>
      </c>
    </row>
    <row r="4625" spans="1:9" x14ac:dyDescent="0.35">
      <c r="A4625" t="s">
        <v>1257</v>
      </c>
      <c r="B4625" t="s">
        <v>99</v>
      </c>
      <c r="C4625" t="s">
        <v>357</v>
      </c>
      <c r="D4625" t="s">
        <v>1277</v>
      </c>
      <c r="E4625" t="s">
        <v>30</v>
      </c>
      <c r="F4625">
        <v>10674</v>
      </c>
      <c r="G4625">
        <v>7457</v>
      </c>
      <c r="H4625">
        <v>0.69861345325088997</v>
      </c>
      <c r="I4625" t="str">
        <f>VLOOKUP($B4625&amp;$E4625,'Employee List'!$A:$E,5,0)</f>
        <v>E-1174</v>
      </c>
    </row>
    <row r="4626" spans="1:9" x14ac:dyDescent="0.35">
      <c r="A4626" t="s">
        <v>1257</v>
      </c>
      <c r="B4626" t="s">
        <v>99</v>
      </c>
      <c r="C4626" t="s">
        <v>357</v>
      </c>
      <c r="D4626" t="s">
        <v>1277</v>
      </c>
      <c r="E4626" t="s">
        <v>31</v>
      </c>
      <c r="F4626">
        <v>10072</v>
      </c>
      <c r="G4626">
        <v>7835</v>
      </c>
      <c r="H4626">
        <v>0.7778991262907069</v>
      </c>
      <c r="I4626" t="str">
        <f>VLOOKUP($B4626&amp;$E4626,'Employee List'!$A:$E,5,0)</f>
        <v>E-1174</v>
      </c>
    </row>
    <row r="4627" spans="1:9" x14ac:dyDescent="0.35">
      <c r="A4627" t="s">
        <v>1257</v>
      </c>
      <c r="B4627" t="s">
        <v>99</v>
      </c>
      <c r="C4627" t="s">
        <v>357</v>
      </c>
      <c r="D4627" t="s">
        <v>1278</v>
      </c>
      <c r="E4627" t="s">
        <v>29</v>
      </c>
      <c r="F4627">
        <v>36137</v>
      </c>
      <c r="G4627">
        <v>27422</v>
      </c>
      <c r="H4627">
        <v>0.75883443562000163</v>
      </c>
      <c r="I4627" t="str">
        <f>VLOOKUP($B4627&amp;$E4627,'Employee List'!$A:$E,5,0)</f>
        <v>E-1174</v>
      </c>
    </row>
    <row r="4628" spans="1:9" x14ac:dyDescent="0.35">
      <c r="A4628" t="s">
        <v>1257</v>
      </c>
      <c r="B4628" t="s">
        <v>99</v>
      </c>
      <c r="C4628" t="s">
        <v>357</v>
      </c>
      <c r="D4628" t="s">
        <v>1278</v>
      </c>
      <c r="E4628" t="s">
        <v>30</v>
      </c>
      <c r="F4628">
        <v>36753</v>
      </c>
      <c r="G4628">
        <v>32120</v>
      </c>
      <c r="H4628">
        <v>0.87394226321660817</v>
      </c>
      <c r="I4628" t="str">
        <f>VLOOKUP($B4628&amp;$E4628,'Employee List'!$A:$E,5,0)</f>
        <v>E-1174</v>
      </c>
    </row>
    <row r="4629" spans="1:9" x14ac:dyDescent="0.35">
      <c r="A4629" t="s">
        <v>1257</v>
      </c>
      <c r="B4629" t="s">
        <v>99</v>
      </c>
      <c r="C4629" t="s">
        <v>357</v>
      </c>
      <c r="D4629" t="s">
        <v>1278</v>
      </c>
      <c r="E4629" t="s">
        <v>31</v>
      </c>
      <c r="F4629">
        <v>34903</v>
      </c>
      <c r="G4629">
        <v>34731</v>
      </c>
      <c r="H4629">
        <v>0.99507205684325128</v>
      </c>
      <c r="I4629" t="str">
        <f>VLOOKUP($B4629&amp;$E4629,'Employee List'!$A:$E,5,0)</f>
        <v>E-1174</v>
      </c>
    </row>
    <row r="4630" spans="1:9" x14ac:dyDescent="0.35">
      <c r="A4630" t="s">
        <v>1257</v>
      </c>
      <c r="B4630" t="s">
        <v>99</v>
      </c>
      <c r="C4630" t="s">
        <v>357</v>
      </c>
      <c r="D4630" t="s">
        <v>1279</v>
      </c>
      <c r="E4630" t="s">
        <v>29</v>
      </c>
      <c r="F4630">
        <v>8968</v>
      </c>
      <c r="G4630">
        <v>3264</v>
      </c>
      <c r="H4630">
        <v>0.36396074933095451</v>
      </c>
      <c r="I4630" t="str">
        <f>VLOOKUP($B4630&amp;$E4630,'Employee List'!$A:$E,5,0)</f>
        <v>E-1174</v>
      </c>
    </row>
    <row r="4631" spans="1:9" x14ac:dyDescent="0.35">
      <c r="A4631" t="s">
        <v>1257</v>
      </c>
      <c r="B4631" t="s">
        <v>99</v>
      </c>
      <c r="C4631" t="s">
        <v>357</v>
      </c>
      <c r="D4631" t="s">
        <v>1279</v>
      </c>
      <c r="E4631" t="s">
        <v>30</v>
      </c>
      <c r="F4631">
        <v>8095</v>
      </c>
      <c r="G4631">
        <v>5447</v>
      </c>
      <c r="H4631">
        <v>0.67288449660284122</v>
      </c>
      <c r="I4631" t="str">
        <f>VLOOKUP($B4631&amp;$E4631,'Employee List'!$A:$E,5,0)</f>
        <v>E-1174</v>
      </c>
    </row>
    <row r="4632" spans="1:9" x14ac:dyDescent="0.35">
      <c r="A4632" t="s">
        <v>1257</v>
      </c>
      <c r="B4632" t="s">
        <v>99</v>
      </c>
      <c r="C4632" t="s">
        <v>357</v>
      </c>
      <c r="D4632" t="s">
        <v>1279</v>
      </c>
      <c r="E4632" t="s">
        <v>31</v>
      </c>
      <c r="F4632">
        <v>8342</v>
      </c>
      <c r="G4632">
        <v>1457</v>
      </c>
      <c r="H4632">
        <v>0.1746583553104771</v>
      </c>
      <c r="I4632" t="str">
        <f>VLOOKUP($B4632&amp;$E4632,'Employee List'!$A:$E,5,0)</f>
        <v>E-1174</v>
      </c>
    </row>
    <row r="4633" spans="1:9" x14ac:dyDescent="0.35">
      <c r="A4633" t="s">
        <v>1257</v>
      </c>
      <c r="B4633" t="s">
        <v>99</v>
      </c>
      <c r="C4633" t="s">
        <v>357</v>
      </c>
      <c r="D4633" t="s">
        <v>1280</v>
      </c>
      <c r="E4633" t="s">
        <v>29</v>
      </c>
      <c r="F4633">
        <v>4033</v>
      </c>
      <c r="G4633">
        <v>3128</v>
      </c>
      <c r="H4633">
        <v>0.7756012893627573</v>
      </c>
      <c r="I4633" t="str">
        <f>VLOOKUP($B4633&amp;$E4633,'Employee List'!$A:$E,5,0)</f>
        <v>E-1174</v>
      </c>
    </row>
    <row r="4634" spans="1:9" x14ac:dyDescent="0.35">
      <c r="A4634" t="s">
        <v>1257</v>
      </c>
      <c r="B4634" t="s">
        <v>99</v>
      </c>
      <c r="C4634" t="s">
        <v>357</v>
      </c>
      <c r="D4634" t="s">
        <v>1280</v>
      </c>
      <c r="E4634" t="s">
        <v>30</v>
      </c>
      <c r="F4634">
        <v>2508</v>
      </c>
      <c r="G4634">
        <v>5300</v>
      </c>
      <c r="H4634">
        <v>2.1132376395534291</v>
      </c>
      <c r="I4634" t="str">
        <f>VLOOKUP($B4634&amp;$E4634,'Employee List'!$A:$E,5,0)</f>
        <v>E-1174</v>
      </c>
    </row>
    <row r="4635" spans="1:9" x14ac:dyDescent="0.35">
      <c r="A4635" t="s">
        <v>1257</v>
      </c>
      <c r="B4635" t="s">
        <v>99</v>
      </c>
      <c r="C4635" t="s">
        <v>357</v>
      </c>
      <c r="D4635" t="s">
        <v>1280</v>
      </c>
      <c r="E4635" t="s">
        <v>31</v>
      </c>
      <c r="F4635">
        <v>4079</v>
      </c>
      <c r="G4635">
        <v>1268</v>
      </c>
      <c r="H4635">
        <v>0.31086050502574158</v>
      </c>
      <c r="I4635" t="str">
        <f>VLOOKUP($B4635&amp;$E4635,'Employee List'!$A:$E,5,0)</f>
        <v>E-1174</v>
      </c>
    </row>
    <row r="4636" spans="1:9" x14ac:dyDescent="0.35">
      <c r="A4636" t="s">
        <v>1257</v>
      </c>
      <c r="B4636" t="s">
        <v>99</v>
      </c>
      <c r="C4636" t="s">
        <v>357</v>
      </c>
      <c r="D4636" t="s">
        <v>1262</v>
      </c>
      <c r="E4636" t="s">
        <v>29</v>
      </c>
      <c r="F4636">
        <v>39639</v>
      </c>
      <c r="G4636">
        <v>42913</v>
      </c>
      <c r="H4636">
        <v>1.0825954236988824</v>
      </c>
      <c r="I4636" t="str">
        <f>VLOOKUP($B4636&amp;$E4636,'Employee List'!$A:$E,5,0)</f>
        <v>E-1174</v>
      </c>
    </row>
    <row r="4637" spans="1:9" x14ac:dyDescent="0.35">
      <c r="A4637" t="s">
        <v>1257</v>
      </c>
      <c r="B4637" t="s">
        <v>99</v>
      </c>
      <c r="C4637" t="s">
        <v>357</v>
      </c>
      <c r="D4637" t="s">
        <v>1262</v>
      </c>
      <c r="E4637" t="s">
        <v>30</v>
      </c>
      <c r="F4637">
        <v>38319</v>
      </c>
      <c r="G4637">
        <v>48503</v>
      </c>
      <c r="H4637">
        <v>1.265768939690493</v>
      </c>
      <c r="I4637" t="str">
        <f>VLOOKUP($B4637&amp;$E4637,'Employee List'!$A:$E,5,0)</f>
        <v>E-1174</v>
      </c>
    </row>
    <row r="4638" spans="1:9" x14ac:dyDescent="0.35">
      <c r="A4638" t="s">
        <v>1257</v>
      </c>
      <c r="B4638" t="s">
        <v>99</v>
      </c>
      <c r="C4638" t="s">
        <v>357</v>
      </c>
      <c r="D4638" t="s">
        <v>1262</v>
      </c>
      <c r="E4638" t="s">
        <v>31</v>
      </c>
      <c r="F4638">
        <v>39872</v>
      </c>
      <c r="G4638">
        <v>33884</v>
      </c>
      <c r="H4638">
        <v>0.8498194221508828</v>
      </c>
      <c r="I4638" t="str">
        <f>VLOOKUP($B4638&amp;$E4638,'Employee List'!$A:$E,5,0)</f>
        <v>E-1174</v>
      </c>
    </row>
    <row r="4639" spans="1:9" x14ac:dyDescent="0.35">
      <c r="A4639" t="s">
        <v>1257</v>
      </c>
      <c r="B4639" t="s">
        <v>99</v>
      </c>
      <c r="C4639" t="s">
        <v>357</v>
      </c>
      <c r="D4639" t="s">
        <v>1282</v>
      </c>
      <c r="E4639" t="s">
        <v>31</v>
      </c>
      <c r="F4639">
        <v>1595</v>
      </c>
      <c r="G4639">
        <v>6021</v>
      </c>
      <c r="H4639">
        <v>3.774921630094044</v>
      </c>
      <c r="I4639" t="str">
        <f>VLOOKUP($B4639&amp;$E4639,'Employee List'!$A:$E,5,0)</f>
        <v>E-1174</v>
      </c>
    </row>
    <row r="4640" spans="1:9" x14ac:dyDescent="0.35">
      <c r="A4640" t="s">
        <v>1257</v>
      </c>
      <c r="B4640" t="s">
        <v>99</v>
      </c>
      <c r="C4640" t="s">
        <v>357</v>
      </c>
      <c r="D4640" t="s">
        <v>1281</v>
      </c>
      <c r="E4640" t="s">
        <v>29</v>
      </c>
      <c r="F4640">
        <v>4670</v>
      </c>
      <c r="G4640">
        <v>4897</v>
      </c>
      <c r="H4640">
        <v>1.0486081370449678</v>
      </c>
      <c r="I4640" t="str">
        <f>VLOOKUP($B4640&amp;$E4640,'Employee List'!$A:$E,5,0)</f>
        <v>E-1174</v>
      </c>
    </row>
    <row r="4641" spans="1:9" x14ac:dyDescent="0.35">
      <c r="A4641" t="s">
        <v>1257</v>
      </c>
      <c r="B4641" t="s">
        <v>99</v>
      </c>
      <c r="C4641" t="s">
        <v>357</v>
      </c>
      <c r="D4641" t="s">
        <v>1281</v>
      </c>
      <c r="E4641" t="s">
        <v>30</v>
      </c>
      <c r="F4641">
        <v>5121</v>
      </c>
      <c r="G4641">
        <v>9509</v>
      </c>
      <c r="H4641">
        <v>1.856863893770748</v>
      </c>
      <c r="I4641" t="str">
        <f>VLOOKUP($B4641&amp;$E4641,'Employee List'!$A:$E,5,0)</f>
        <v>E-1174</v>
      </c>
    </row>
    <row r="4642" spans="1:9" x14ac:dyDescent="0.35">
      <c r="A4642" t="s">
        <v>1257</v>
      </c>
      <c r="B4642" t="s">
        <v>99</v>
      </c>
      <c r="C4642" t="s">
        <v>357</v>
      </c>
      <c r="D4642" t="s">
        <v>1281</v>
      </c>
      <c r="E4642" t="s">
        <v>31</v>
      </c>
      <c r="F4642">
        <v>5270</v>
      </c>
      <c r="G4642">
        <v>4714</v>
      </c>
      <c r="H4642">
        <v>0.89449715370018978</v>
      </c>
      <c r="I4642" t="str">
        <f>VLOOKUP($B4642&amp;$E4642,'Employee List'!$A:$E,5,0)</f>
        <v>E-1174</v>
      </c>
    </row>
    <row r="4643" spans="1:9" x14ac:dyDescent="0.35">
      <c r="A4643" t="s">
        <v>1257</v>
      </c>
      <c r="B4643" t="s">
        <v>100</v>
      </c>
      <c r="C4643" t="s">
        <v>358</v>
      </c>
      <c r="D4643" t="s">
        <v>1274</v>
      </c>
      <c r="E4643" t="s">
        <v>29</v>
      </c>
      <c r="F4643">
        <v>13852</v>
      </c>
      <c r="G4643">
        <v>9939</v>
      </c>
      <c r="H4643">
        <v>0.71751371643084028</v>
      </c>
      <c r="I4643" t="str">
        <f>VLOOKUP($B4643&amp;$E4643,'Employee List'!$A:$E,5,0)</f>
        <v>E-1175</v>
      </c>
    </row>
    <row r="4644" spans="1:9" x14ac:dyDescent="0.35">
      <c r="A4644" t="s">
        <v>1257</v>
      </c>
      <c r="B4644" t="s">
        <v>100</v>
      </c>
      <c r="C4644" t="s">
        <v>358</v>
      </c>
      <c r="D4644" t="s">
        <v>1274</v>
      </c>
      <c r="E4644" t="s">
        <v>30</v>
      </c>
      <c r="F4644">
        <v>11526</v>
      </c>
      <c r="G4644">
        <v>8622</v>
      </c>
      <c r="H4644">
        <v>0.74804789172306085</v>
      </c>
      <c r="I4644" t="str">
        <f>VLOOKUP($B4644&amp;$E4644,'Employee List'!$A:$E,5,0)</f>
        <v>E-1175</v>
      </c>
    </row>
    <row r="4645" spans="1:9" x14ac:dyDescent="0.35">
      <c r="A4645" t="s">
        <v>1257</v>
      </c>
      <c r="B4645" t="s">
        <v>100</v>
      </c>
      <c r="C4645" t="s">
        <v>358</v>
      </c>
      <c r="D4645" t="s">
        <v>1274</v>
      </c>
      <c r="E4645" t="s">
        <v>31</v>
      </c>
      <c r="F4645">
        <v>10594</v>
      </c>
      <c r="G4645">
        <v>9806</v>
      </c>
      <c r="H4645">
        <v>0.92561827449499712</v>
      </c>
      <c r="I4645" t="str">
        <f>VLOOKUP($B4645&amp;$E4645,'Employee List'!$A:$E,5,0)</f>
        <v>E-1175</v>
      </c>
    </row>
    <row r="4646" spans="1:9" x14ac:dyDescent="0.35">
      <c r="A4646" t="s">
        <v>1257</v>
      </c>
      <c r="B4646" t="s">
        <v>100</v>
      </c>
      <c r="C4646" t="s">
        <v>358</v>
      </c>
      <c r="D4646" t="s">
        <v>1263</v>
      </c>
      <c r="E4646" t="s">
        <v>29</v>
      </c>
      <c r="F4646">
        <v>41271</v>
      </c>
      <c r="G4646">
        <v>90966</v>
      </c>
      <c r="H4646">
        <v>2.2041142690993678</v>
      </c>
      <c r="I4646" t="str">
        <f>VLOOKUP($B4646&amp;$E4646,'Employee List'!$A:$E,5,0)</f>
        <v>E-1175</v>
      </c>
    </row>
    <row r="4647" spans="1:9" x14ac:dyDescent="0.35">
      <c r="A4647" t="s">
        <v>1257</v>
      </c>
      <c r="B4647" t="s">
        <v>100</v>
      </c>
      <c r="C4647" t="s">
        <v>358</v>
      </c>
      <c r="D4647" t="s">
        <v>1263</v>
      </c>
      <c r="E4647" t="s">
        <v>30</v>
      </c>
      <c r="F4647">
        <v>42616</v>
      </c>
      <c r="G4647">
        <v>56335</v>
      </c>
      <c r="H4647">
        <v>1.3219213440961142</v>
      </c>
      <c r="I4647" t="str">
        <f>VLOOKUP($B4647&amp;$E4647,'Employee List'!$A:$E,5,0)</f>
        <v>E-1175</v>
      </c>
    </row>
    <row r="4648" spans="1:9" x14ac:dyDescent="0.35">
      <c r="A4648" t="s">
        <v>1257</v>
      </c>
      <c r="B4648" t="s">
        <v>100</v>
      </c>
      <c r="C4648" t="s">
        <v>358</v>
      </c>
      <c r="D4648" t="s">
        <v>1263</v>
      </c>
      <c r="E4648" t="s">
        <v>31</v>
      </c>
      <c r="F4648">
        <v>39272</v>
      </c>
      <c r="G4648">
        <v>64915</v>
      </c>
      <c r="H4648">
        <v>1.652958851089835</v>
      </c>
      <c r="I4648" t="str">
        <f>VLOOKUP($B4648&amp;$E4648,'Employee List'!$A:$E,5,0)</f>
        <v>E-1175</v>
      </c>
    </row>
    <row r="4649" spans="1:9" x14ac:dyDescent="0.35">
      <c r="A4649" t="s">
        <v>1257</v>
      </c>
      <c r="B4649" t="s">
        <v>100</v>
      </c>
      <c r="C4649" t="s">
        <v>358</v>
      </c>
      <c r="D4649" t="s">
        <v>1264</v>
      </c>
      <c r="E4649" t="s">
        <v>29</v>
      </c>
      <c r="F4649">
        <v>52258</v>
      </c>
      <c r="G4649">
        <v>63102</v>
      </c>
      <c r="H4649">
        <v>1.2075088981591335</v>
      </c>
      <c r="I4649" t="str">
        <f>VLOOKUP($B4649&amp;$E4649,'Employee List'!$A:$E,5,0)</f>
        <v>E-1175</v>
      </c>
    </row>
    <row r="4650" spans="1:9" x14ac:dyDescent="0.35">
      <c r="A4650" t="s">
        <v>1257</v>
      </c>
      <c r="B4650" t="s">
        <v>100</v>
      </c>
      <c r="C4650" t="s">
        <v>358</v>
      </c>
      <c r="D4650" t="s">
        <v>1264</v>
      </c>
      <c r="E4650" t="s">
        <v>30</v>
      </c>
      <c r="F4650">
        <v>54181</v>
      </c>
      <c r="G4650">
        <v>36631</v>
      </c>
      <c r="H4650">
        <v>0.67608571270371531</v>
      </c>
      <c r="I4650" t="str">
        <f>VLOOKUP($B4650&amp;$E4650,'Employee List'!$A:$E,5,0)</f>
        <v>E-1175</v>
      </c>
    </row>
    <row r="4651" spans="1:9" x14ac:dyDescent="0.35">
      <c r="A4651" t="s">
        <v>1257</v>
      </c>
      <c r="B4651" t="s">
        <v>100</v>
      </c>
      <c r="C4651" t="s">
        <v>358</v>
      </c>
      <c r="D4651" t="s">
        <v>1264</v>
      </c>
      <c r="E4651" t="s">
        <v>31</v>
      </c>
      <c r="F4651">
        <v>47881</v>
      </c>
      <c r="G4651">
        <v>3186</v>
      </c>
      <c r="H4651">
        <v>6.6539963659906859E-2</v>
      </c>
      <c r="I4651" t="str">
        <f>VLOOKUP($B4651&amp;$E4651,'Employee List'!$A:$E,5,0)</f>
        <v>E-1175</v>
      </c>
    </row>
    <row r="4652" spans="1:9" x14ac:dyDescent="0.35">
      <c r="A4652" t="s">
        <v>1257</v>
      </c>
      <c r="B4652" t="s">
        <v>100</v>
      </c>
      <c r="C4652" t="s">
        <v>358</v>
      </c>
      <c r="D4652" t="s">
        <v>1265</v>
      </c>
      <c r="E4652" t="s">
        <v>29</v>
      </c>
      <c r="F4652">
        <v>3617</v>
      </c>
      <c r="G4652">
        <v>4750</v>
      </c>
      <c r="H4652">
        <v>1.3132430190765827</v>
      </c>
      <c r="I4652" t="str">
        <f>VLOOKUP($B4652&amp;$E4652,'Employee List'!$A:$E,5,0)</f>
        <v>E-1175</v>
      </c>
    </row>
    <row r="4653" spans="1:9" x14ac:dyDescent="0.35">
      <c r="A4653" t="s">
        <v>1257</v>
      </c>
      <c r="B4653" t="s">
        <v>100</v>
      </c>
      <c r="C4653" t="s">
        <v>358</v>
      </c>
      <c r="D4653" t="s">
        <v>1265</v>
      </c>
      <c r="E4653" t="s">
        <v>30</v>
      </c>
      <c r="F4653">
        <v>4311</v>
      </c>
      <c r="G4653">
        <v>3406</v>
      </c>
      <c r="H4653">
        <v>0.79007190906982139</v>
      </c>
      <c r="I4653" t="str">
        <f>VLOOKUP($B4653&amp;$E4653,'Employee List'!$A:$E,5,0)</f>
        <v>E-1175</v>
      </c>
    </row>
    <row r="4654" spans="1:9" x14ac:dyDescent="0.35">
      <c r="A4654" t="s">
        <v>1257</v>
      </c>
      <c r="B4654" t="s">
        <v>100</v>
      </c>
      <c r="C4654" t="s">
        <v>358</v>
      </c>
      <c r="D4654" t="s">
        <v>1265</v>
      </c>
      <c r="E4654" t="s">
        <v>31</v>
      </c>
      <c r="F4654">
        <v>1656</v>
      </c>
      <c r="G4654">
        <v>4118</v>
      </c>
      <c r="H4654">
        <v>2.4867149758454108</v>
      </c>
      <c r="I4654" t="str">
        <f>VLOOKUP($B4654&amp;$E4654,'Employee List'!$A:$E,5,0)</f>
        <v>E-1175</v>
      </c>
    </row>
    <row r="4655" spans="1:9" x14ac:dyDescent="0.35">
      <c r="A4655" t="s">
        <v>1257</v>
      </c>
      <c r="B4655" t="s">
        <v>100</v>
      </c>
      <c r="C4655" t="s">
        <v>358</v>
      </c>
      <c r="D4655" t="s">
        <v>1260</v>
      </c>
      <c r="E4655" t="s">
        <v>29</v>
      </c>
      <c r="F4655">
        <v>51456</v>
      </c>
      <c r="G4655">
        <v>15687</v>
      </c>
      <c r="H4655">
        <v>0.3048624067164179</v>
      </c>
      <c r="I4655" t="str">
        <f>VLOOKUP($B4655&amp;$E4655,'Employee List'!$A:$E,5,0)</f>
        <v>E-1175</v>
      </c>
    </row>
    <row r="4656" spans="1:9" x14ac:dyDescent="0.35">
      <c r="A4656" t="s">
        <v>1257</v>
      </c>
      <c r="B4656" t="s">
        <v>100</v>
      </c>
      <c r="C4656" t="s">
        <v>358</v>
      </c>
      <c r="D4656" t="s">
        <v>1260</v>
      </c>
      <c r="E4656" t="s">
        <v>30</v>
      </c>
      <c r="F4656">
        <v>68850</v>
      </c>
      <c r="G4656">
        <v>15163</v>
      </c>
      <c r="H4656">
        <v>0.22023238925199709</v>
      </c>
      <c r="I4656" t="str">
        <f>VLOOKUP($B4656&amp;$E4656,'Employee List'!$A:$E,5,0)</f>
        <v>E-1175</v>
      </c>
    </row>
    <row r="4657" spans="1:9" x14ac:dyDescent="0.35">
      <c r="A4657" t="s">
        <v>1257</v>
      </c>
      <c r="B4657" t="s">
        <v>100</v>
      </c>
      <c r="C4657" t="s">
        <v>358</v>
      </c>
      <c r="D4657" t="s">
        <v>1260</v>
      </c>
      <c r="E4657" t="s">
        <v>31</v>
      </c>
      <c r="F4657">
        <v>90168</v>
      </c>
      <c r="G4657">
        <v>33169</v>
      </c>
      <c r="H4657">
        <v>0.36785777659480079</v>
      </c>
      <c r="I4657" t="str">
        <f>VLOOKUP($B4657&amp;$E4657,'Employee List'!$A:$E,5,0)</f>
        <v>E-1175</v>
      </c>
    </row>
    <row r="4658" spans="1:9" x14ac:dyDescent="0.35">
      <c r="A4658" t="s">
        <v>1257</v>
      </c>
      <c r="B4658" t="s">
        <v>100</v>
      </c>
      <c r="C4658" t="s">
        <v>358</v>
      </c>
      <c r="D4658" t="s">
        <v>1261</v>
      </c>
      <c r="E4658" t="s">
        <v>29</v>
      </c>
      <c r="F4658">
        <v>33306</v>
      </c>
      <c r="G4658">
        <v>14011</v>
      </c>
      <c r="H4658">
        <v>0.4206749534618387</v>
      </c>
      <c r="I4658" t="str">
        <f>VLOOKUP($B4658&amp;$E4658,'Employee List'!$A:$E,5,0)</f>
        <v>E-1175</v>
      </c>
    </row>
    <row r="4659" spans="1:9" x14ac:dyDescent="0.35">
      <c r="A4659" t="s">
        <v>1257</v>
      </c>
      <c r="B4659" t="s">
        <v>100</v>
      </c>
      <c r="C4659" t="s">
        <v>358</v>
      </c>
      <c r="D4659" t="s">
        <v>1261</v>
      </c>
      <c r="E4659" t="s">
        <v>30</v>
      </c>
      <c r="F4659">
        <v>30797</v>
      </c>
      <c r="G4659">
        <v>21808</v>
      </c>
      <c r="H4659">
        <v>0.70812092086891576</v>
      </c>
      <c r="I4659" t="str">
        <f>VLOOKUP($B4659&amp;$E4659,'Employee List'!$A:$E,5,0)</f>
        <v>E-1175</v>
      </c>
    </row>
    <row r="4660" spans="1:9" x14ac:dyDescent="0.35">
      <c r="A4660" t="s">
        <v>1257</v>
      </c>
      <c r="B4660" t="s">
        <v>100</v>
      </c>
      <c r="C4660" t="s">
        <v>358</v>
      </c>
      <c r="D4660" t="s">
        <v>1261</v>
      </c>
      <c r="E4660" t="s">
        <v>31</v>
      </c>
      <c r="F4660">
        <v>33580</v>
      </c>
      <c r="G4660">
        <v>20595</v>
      </c>
      <c r="H4660">
        <v>0.61331149493746273</v>
      </c>
      <c r="I4660" t="str">
        <f>VLOOKUP($B4660&amp;$E4660,'Employee List'!$A:$E,5,0)</f>
        <v>E-1175</v>
      </c>
    </row>
    <row r="4661" spans="1:9" x14ac:dyDescent="0.35">
      <c r="A4661" t="s">
        <v>1257</v>
      </c>
      <c r="B4661" t="s">
        <v>100</v>
      </c>
      <c r="C4661" t="s">
        <v>358</v>
      </c>
      <c r="D4661" t="s">
        <v>1266</v>
      </c>
      <c r="E4661" t="s">
        <v>29</v>
      </c>
      <c r="F4661">
        <v>12727</v>
      </c>
      <c r="G4661">
        <v>4248</v>
      </c>
      <c r="H4661">
        <v>0.33377858096959223</v>
      </c>
      <c r="I4661" t="str">
        <f>VLOOKUP($B4661&amp;$E4661,'Employee List'!$A:$E,5,0)</f>
        <v>E-1175</v>
      </c>
    </row>
    <row r="4662" spans="1:9" x14ac:dyDescent="0.35">
      <c r="A4662" t="s">
        <v>1257</v>
      </c>
      <c r="B4662" t="s">
        <v>100</v>
      </c>
      <c r="C4662" t="s">
        <v>358</v>
      </c>
      <c r="D4662" t="s">
        <v>1266</v>
      </c>
      <c r="E4662" t="s">
        <v>30</v>
      </c>
      <c r="F4662">
        <v>15727</v>
      </c>
      <c r="G4662">
        <v>6923</v>
      </c>
      <c r="H4662">
        <v>0.44019838494309149</v>
      </c>
      <c r="I4662" t="str">
        <f>VLOOKUP($B4662&amp;$E4662,'Employee List'!$A:$E,5,0)</f>
        <v>E-1175</v>
      </c>
    </row>
    <row r="4663" spans="1:9" x14ac:dyDescent="0.35">
      <c r="A4663" t="s">
        <v>1257</v>
      </c>
      <c r="B4663" t="s">
        <v>100</v>
      </c>
      <c r="C4663" t="s">
        <v>358</v>
      </c>
      <c r="D4663" t="s">
        <v>1266</v>
      </c>
      <c r="E4663" t="s">
        <v>31</v>
      </c>
      <c r="F4663">
        <v>14642</v>
      </c>
      <c r="G4663">
        <v>7315</v>
      </c>
      <c r="H4663">
        <v>0.49959021991531211</v>
      </c>
      <c r="I4663" t="str">
        <f>VLOOKUP($B4663&amp;$E4663,'Employee List'!$A:$E,5,0)</f>
        <v>E-1175</v>
      </c>
    </row>
    <row r="4664" spans="1:9" x14ac:dyDescent="0.35">
      <c r="A4664" t="s">
        <v>1257</v>
      </c>
      <c r="B4664" t="s">
        <v>100</v>
      </c>
      <c r="C4664" t="s">
        <v>358</v>
      </c>
      <c r="D4664" t="s">
        <v>1267</v>
      </c>
      <c r="E4664" t="s">
        <v>29</v>
      </c>
      <c r="F4664">
        <v>23624</v>
      </c>
      <c r="G4664">
        <v>8501</v>
      </c>
      <c r="H4664">
        <v>0.35984591940399596</v>
      </c>
      <c r="I4664" t="str">
        <f>VLOOKUP($B4664&amp;$E4664,'Employee List'!$A:$E,5,0)</f>
        <v>E-1175</v>
      </c>
    </row>
    <row r="4665" spans="1:9" x14ac:dyDescent="0.35">
      <c r="A4665" t="s">
        <v>1257</v>
      </c>
      <c r="B4665" t="s">
        <v>100</v>
      </c>
      <c r="C4665" t="s">
        <v>358</v>
      </c>
      <c r="D4665" t="s">
        <v>1267</v>
      </c>
      <c r="E4665" t="s">
        <v>30</v>
      </c>
      <c r="F4665">
        <v>23304</v>
      </c>
      <c r="G4665">
        <v>5800</v>
      </c>
      <c r="H4665">
        <v>0.24888431170614486</v>
      </c>
      <c r="I4665" t="str">
        <f>VLOOKUP($B4665&amp;$E4665,'Employee List'!$A:$E,5,0)</f>
        <v>E-1175</v>
      </c>
    </row>
    <row r="4666" spans="1:9" x14ac:dyDescent="0.35">
      <c r="A4666" t="s">
        <v>1257</v>
      </c>
      <c r="B4666" t="s">
        <v>100</v>
      </c>
      <c r="C4666" t="s">
        <v>358</v>
      </c>
      <c r="D4666" t="s">
        <v>1267</v>
      </c>
      <c r="E4666" t="s">
        <v>31</v>
      </c>
      <c r="F4666">
        <v>25320</v>
      </c>
      <c r="G4666">
        <v>9017</v>
      </c>
      <c r="H4666">
        <v>0.35612164296998422</v>
      </c>
      <c r="I4666" t="str">
        <f>VLOOKUP($B4666&amp;$E4666,'Employee List'!$A:$E,5,0)</f>
        <v>E-1175</v>
      </c>
    </row>
    <row r="4667" spans="1:9" x14ac:dyDescent="0.35">
      <c r="A4667" t="s">
        <v>1257</v>
      </c>
      <c r="B4667" t="s">
        <v>100</v>
      </c>
      <c r="C4667" t="s">
        <v>358</v>
      </c>
      <c r="D4667" t="s">
        <v>1268</v>
      </c>
      <c r="E4667" t="s">
        <v>29</v>
      </c>
      <c r="F4667">
        <v>13847</v>
      </c>
      <c r="G4667">
        <v>2017</v>
      </c>
      <c r="H4667">
        <v>0.14566332057485376</v>
      </c>
      <c r="I4667" t="str">
        <f>VLOOKUP($B4667&amp;$E4667,'Employee List'!$A:$E,5,0)</f>
        <v>E-1175</v>
      </c>
    </row>
    <row r="4668" spans="1:9" x14ac:dyDescent="0.35">
      <c r="A4668" t="s">
        <v>1257</v>
      </c>
      <c r="B4668" t="s">
        <v>100</v>
      </c>
      <c r="C4668" t="s">
        <v>358</v>
      </c>
      <c r="D4668" t="s">
        <v>1268</v>
      </c>
      <c r="E4668" t="s">
        <v>30</v>
      </c>
      <c r="F4668">
        <v>13140</v>
      </c>
      <c r="G4668">
        <v>5915</v>
      </c>
      <c r="H4668">
        <v>0.45015220700152209</v>
      </c>
      <c r="I4668" t="str">
        <f>VLOOKUP($B4668&amp;$E4668,'Employee List'!$A:$E,5,0)</f>
        <v>E-1175</v>
      </c>
    </row>
    <row r="4669" spans="1:9" x14ac:dyDescent="0.35">
      <c r="A4669" t="s">
        <v>1257</v>
      </c>
      <c r="B4669" t="s">
        <v>100</v>
      </c>
      <c r="C4669" t="s">
        <v>358</v>
      </c>
      <c r="D4669" t="s">
        <v>1268</v>
      </c>
      <c r="E4669" t="s">
        <v>31</v>
      </c>
      <c r="F4669">
        <v>10205</v>
      </c>
      <c r="G4669">
        <v>2762</v>
      </c>
      <c r="H4669">
        <v>0.27065164135227832</v>
      </c>
      <c r="I4669" t="str">
        <f>VLOOKUP($B4669&amp;$E4669,'Employee List'!$A:$E,5,0)</f>
        <v>E-1175</v>
      </c>
    </row>
    <row r="4670" spans="1:9" x14ac:dyDescent="0.35">
      <c r="A4670" t="s">
        <v>1257</v>
      </c>
      <c r="B4670" t="s">
        <v>100</v>
      </c>
      <c r="C4670" t="s">
        <v>358</v>
      </c>
      <c r="D4670" t="s">
        <v>1269</v>
      </c>
      <c r="E4670" t="s">
        <v>29</v>
      </c>
      <c r="F4670">
        <v>2583</v>
      </c>
      <c r="G4670">
        <v>5127</v>
      </c>
      <c r="H4670">
        <v>1.9849012775842043</v>
      </c>
      <c r="I4670" t="str">
        <f>VLOOKUP($B4670&amp;$E4670,'Employee List'!$A:$E,5,0)</f>
        <v>E-1175</v>
      </c>
    </row>
    <row r="4671" spans="1:9" x14ac:dyDescent="0.35">
      <c r="A4671" t="s">
        <v>1257</v>
      </c>
      <c r="B4671" t="s">
        <v>100</v>
      </c>
      <c r="C4671" t="s">
        <v>358</v>
      </c>
      <c r="D4671" t="s">
        <v>1269</v>
      </c>
      <c r="E4671" t="s">
        <v>30</v>
      </c>
      <c r="F4671">
        <v>2314</v>
      </c>
      <c r="G4671">
        <v>6299</v>
      </c>
      <c r="H4671">
        <v>2.7221261884183234</v>
      </c>
      <c r="I4671" t="str">
        <f>VLOOKUP($B4671&amp;$E4671,'Employee List'!$A:$E,5,0)</f>
        <v>E-1175</v>
      </c>
    </row>
    <row r="4672" spans="1:9" x14ac:dyDescent="0.35">
      <c r="A4672" t="s">
        <v>1257</v>
      </c>
      <c r="B4672" t="s">
        <v>100</v>
      </c>
      <c r="C4672" t="s">
        <v>358</v>
      </c>
      <c r="D4672" t="s">
        <v>1269</v>
      </c>
      <c r="E4672" t="s">
        <v>31</v>
      </c>
      <c r="F4672">
        <v>2419</v>
      </c>
      <c r="G4672">
        <v>6304</v>
      </c>
      <c r="H4672">
        <v>2.6060355518809426</v>
      </c>
      <c r="I4672" t="str">
        <f>VLOOKUP($B4672&amp;$E4672,'Employee List'!$A:$E,5,0)</f>
        <v>E-1175</v>
      </c>
    </row>
    <row r="4673" spans="1:9" x14ac:dyDescent="0.35">
      <c r="A4673" t="s">
        <v>1257</v>
      </c>
      <c r="B4673" t="s">
        <v>100</v>
      </c>
      <c r="C4673" t="s">
        <v>358</v>
      </c>
      <c r="D4673" t="s">
        <v>1270</v>
      </c>
      <c r="E4673" t="s">
        <v>29</v>
      </c>
      <c r="F4673">
        <v>5366</v>
      </c>
      <c r="G4673">
        <v>5327</v>
      </c>
      <c r="H4673">
        <v>0.99273201639955277</v>
      </c>
      <c r="I4673" t="str">
        <f>VLOOKUP($B4673&amp;$E4673,'Employee List'!$A:$E,5,0)</f>
        <v>E-1175</v>
      </c>
    </row>
    <row r="4674" spans="1:9" x14ac:dyDescent="0.35">
      <c r="A4674" t="s">
        <v>1257</v>
      </c>
      <c r="B4674" t="s">
        <v>100</v>
      </c>
      <c r="C4674" t="s">
        <v>358</v>
      </c>
      <c r="D4674" t="s">
        <v>1270</v>
      </c>
      <c r="E4674" t="s">
        <v>30</v>
      </c>
      <c r="F4674">
        <v>6898</v>
      </c>
      <c r="G4674">
        <v>1366</v>
      </c>
      <c r="H4674">
        <v>0.19802841403305305</v>
      </c>
      <c r="I4674" t="str">
        <f>VLOOKUP($B4674&amp;$E4674,'Employee List'!$A:$E,5,0)</f>
        <v>E-1175</v>
      </c>
    </row>
    <row r="4675" spans="1:9" x14ac:dyDescent="0.35">
      <c r="A4675" t="s">
        <v>1257</v>
      </c>
      <c r="B4675" t="s">
        <v>100</v>
      </c>
      <c r="C4675" t="s">
        <v>358</v>
      </c>
      <c r="D4675" t="s">
        <v>1270</v>
      </c>
      <c r="E4675" t="s">
        <v>31</v>
      </c>
      <c r="F4675">
        <v>7272</v>
      </c>
      <c r="G4675">
        <v>5630</v>
      </c>
      <c r="H4675">
        <v>0.77420242024202424</v>
      </c>
      <c r="I4675" t="str">
        <f>VLOOKUP($B4675&amp;$E4675,'Employee List'!$A:$E,5,0)</f>
        <v>E-1175</v>
      </c>
    </row>
    <row r="4676" spans="1:9" x14ac:dyDescent="0.35">
      <c r="A4676" t="s">
        <v>1257</v>
      </c>
      <c r="B4676" t="s">
        <v>100</v>
      </c>
      <c r="C4676" t="s">
        <v>358</v>
      </c>
      <c r="D4676" t="s">
        <v>1271</v>
      </c>
      <c r="E4676" t="s">
        <v>29</v>
      </c>
      <c r="F4676">
        <v>5730</v>
      </c>
      <c r="G4676">
        <v>7501</v>
      </c>
      <c r="H4676">
        <v>1.3090750436300174</v>
      </c>
      <c r="I4676" t="str">
        <f>VLOOKUP($B4676&amp;$E4676,'Employee List'!$A:$E,5,0)</f>
        <v>E-1175</v>
      </c>
    </row>
    <row r="4677" spans="1:9" x14ac:dyDescent="0.35">
      <c r="A4677" t="s">
        <v>1257</v>
      </c>
      <c r="B4677" t="s">
        <v>100</v>
      </c>
      <c r="C4677" t="s">
        <v>358</v>
      </c>
      <c r="D4677" t="s">
        <v>1271</v>
      </c>
      <c r="E4677" t="s">
        <v>30</v>
      </c>
      <c r="F4677">
        <v>2928</v>
      </c>
      <c r="G4677">
        <v>5157</v>
      </c>
      <c r="H4677">
        <v>1.7612704918032787</v>
      </c>
      <c r="I4677" t="str">
        <f>VLOOKUP($B4677&amp;$E4677,'Employee List'!$A:$E,5,0)</f>
        <v>E-1175</v>
      </c>
    </row>
    <row r="4678" spans="1:9" x14ac:dyDescent="0.35">
      <c r="A4678" t="s">
        <v>1257</v>
      </c>
      <c r="B4678" t="s">
        <v>100</v>
      </c>
      <c r="C4678" t="s">
        <v>358</v>
      </c>
      <c r="D4678" t="s">
        <v>1271</v>
      </c>
      <c r="E4678" t="s">
        <v>31</v>
      </c>
      <c r="F4678">
        <v>5671</v>
      </c>
      <c r="G4678">
        <v>7037</v>
      </c>
      <c r="H4678">
        <v>1.2408746252865457</v>
      </c>
      <c r="I4678" t="str">
        <f>VLOOKUP($B4678&amp;$E4678,'Employee List'!$A:$E,5,0)</f>
        <v>E-1175</v>
      </c>
    </row>
    <row r="4679" spans="1:9" x14ac:dyDescent="0.35">
      <c r="A4679" t="s">
        <v>1257</v>
      </c>
      <c r="B4679" t="s">
        <v>100</v>
      </c>
      <c r="C4679" t="s">
        <v>358</v>
      </c>
      <c r="D4679" t="s">
        <v>1258</v>
      </c>
      <c r="E4679" t="s">
        <v>29</v>
      </c>
      <c r="F4679">
        <v>86858</v>
      </c>
      <c r="G4679">
        <v>34436</v>
      </c>
      <c r="H4679">
        <v>0.39646319279743952</v>
      </c>
      <c r="I4679" t="str">
        <f>VLOOKUP($B4679&amp;$E4679,'Employee List'!$A:$E,5,0)</f>
        <v>E-1175</v>
      </c>
    </row>
    <row r="4680" spans="1:9" x14ac:dyDescent="0.35">
      <c r="A4680" t="s">
        <v>1257</v>
      </c>
      <c r="B4680" t="s">
        <v>100</v>
      </c>
      <c r="C4680" t="s">
        <v>358</v>
      </c>
      <c r="D4680" t="s">
        <v>1258</v>
      </c>
      <c r="E4680" t="s">
        <v>30</v>
      </c>
      <c r="F4680">
        <v>88879</v>
      </c>
      <c r="G4680">
        <v>25954</v>
      </c>
      <c r="H4680">
        <v>0.29201498666726672</v>
      </c>
      <c r="I4680" t="str">
        <f>VLOOKUP($B4680&amp;$E4680,'Employee List'!$A:$E,5,0)</f>
        <v>E-1175</v>
      </c>
    </row>
    <row r="4681" spans="1:9" x14ac:dyDescent="0.35">
      <c r="A4681" t="s">
        <v>1257</v>
      </c>
      <c r="B4681" t="s">
        <v>100</v>
      </c>
      <c r="C4681" t="s">
        <v>358</v>
      </c>
      <c r="D4681" t="s">
        <v>1258</v>
      </c>
      <c r="E4681" t="s">
        <v>31</v>
      </c>
      <c r="F4681">
        <v>82440</v>
      </c>
      <c r="G4681">
        <v>28540</v>
      </c>
      <c r="H4681">
        <v>0.34619116933527416</v>
      </c>
      <c r="I4681" t="str">
        <f>VLOOKUP($B4681&amp;$E4681,'Employee List'!$A:$E,5,0)</f>
        <v>E-1175</v>
      </c>
    </row>
    <row r="4682" spans="1:9" x14ac:dyDescent="0.35">
      <c r="A4682" t="s">
        <v>1257</v>
      </c>
      <c r="B4682" t="s">
        <v>100</v>
      </c>
      <c r="C4682" t="s">
        <v>358</v>
      </c>
      <c r="D4682" t="s">
        <v>1272</v>
      </c>
      <c r="E4682" t="s">
        <v>29</v>
      </c>
      <c r="F4682">
        <v>8566</v>
      </c>
      <c r="G4682">
        <v>2942</v>
      </c>
      <c r="H4682">
        <v>0.34345085220639737</v>
      </c>
      <c r="I4682" t="str">
        <f>VLOOKUP($B4682&amp;$E4682,'Employee List'!$A:$E,5,0)</f>
        <v>E-1175</v>
      </c>
    </row>
    <row r="4683" spans="1:9" x14ac:dyDescent="0.35">
      <c r="A4683" t="s">
        <v>1257</v>
      </c>
      <c r="B4683" t="s">
        <v>100</v>
      </c>
      <c r="C4683" t="s">
        <v>358</v>
      </c>
      <c r="D4683" t="s">
        <v>1272</v>
      </c>
      <c r="E4683" t="s">
        <v>30</v>
      </c>
      <c r="F4683">
        <v>12465</v>
      </c>
      <c r="G4683">
        <v>3644</v>
      </c>
      <c r="H4683">
        <v>0.29233854793421582</v>
      </c>
      <c r="I4683" t="str">
        <f>VLOOKUP($B4683&amp;$E4683,'Employee List'!$A:$E,5,0)</f>
        <v>E-1175</v>
      </c>
    </row>
    <row r="4684" spans="1:9" x14ac:dyDescent="0.35">
      <c r="A4684" t="s">
        <v>1257</v>
      </c>
      <c r="B4684" t="s">
        <v>100</v>
      </c>
      <c r="C4684" t="s">
        <v>358</v>
      </c>
      <c r="D4684" t="s">
        <v>1272</v>
      </c>
      <c r="E4684" t="s">
        <v>31</v>
      </c>
      <c r="F4684">
        <v>9894</v>
      </c>
      <c r="G4684">
        <v>5320</v>
      </c>
      <c r="H4684">
        <v>0.53769961592884574</v>
      </c>
      <c r="I4684" t="str">
        <f>VLOOKUP($B4684&amp;$E4684,'Employee List'!$A:$E,5,0)</f>
        <v>E-1175</v>
      </c>
    </row>
    <row r="4685" spans="1:9" x14ac:dyDescent="0.35">
      <c r="A4685" t="s">
        <v>1257</v>
      </c>
      <c r="B4685" t="s">
        <v>100</v>
      </c>
      <c r="C4685" t="s">
        <v>358</v>
      </c>
      <c r="D4685" t="s">
        <v>1259</v>
      </c>
      <c r="E4685" t="s">
        <v>29</v>
      </c>
      <c r="F4685">
        <v>9433</v>
      </c>
      <c r="G4685">
        <v>4530</v>
      </c>
      <c r="H4685">
        <v>0.48022898335630232</v>
      </c>
      <c r="I4685" t="str">
        <f>VLOOKUP($B4685&amp;$E4685,'Employee List'!$A:$E,5,0)</f>
        <v>E-1175</v>
      </c>
    </row>
    <row r="4686" spans="1:9" x14ac:dyDescent="0.35">
      <c r="A4686" t="s">
        <v>1257</v>
      </c>
      <c r="B4686" t="s">
        <v>100</v>
      </c>
      <c r="C4686" t="s">
        <v>358</v>
      </c>
      <c r="D4686" t="s">
        <v>1259</v>
      </c>
      <c r="E4686" t="s">
        <v>30</v>
      </c>
      <c r="F4686">
        <v>9352</v>
      </c>
      <c r="G4686">
        <v>6348</v>
      </c>
      <c r="H4686">
        <v>0.67878528656971771</v>
      </c>
      <c r="I4686" t="str">
        <f>VLOOKUP($B4686&amp;$E4686,'Employee List'!$A:$E,5,0)</f>
        <v>E-1175</v>
      </c>
    </row>
    <row r="4687" spans="1:9" x14ac:dyDescent="0.35">
      <c r="A4687" t="s">
        <v>1257</v>
      </c>
      <c r="B4687" t="s">
        <v>100</v>
      </c>
      <c r="C4687" t="s">
        <v>358</v>
      </c>
      <c r="D4687" t="s">
        <v>1259</v>
      </c>
      <c r="E4687" t="s">
        <v>31</v>
      </c>
      <c r="F4687">
        <v>6980</v>
      </c>
      <c r="G4687">
        <v>7630</v>
      </c>
      <c r="H4687">
        <v>1.0931232091690544</v>
      </c>
      <c r="I4687" t="str">
        <f>VLOOKUP($B4687&amp;$E4687,'Employee List'!$A:$E,5,0)</f>
        <v>E-1175</v>
      </c>
    </row>
    <row r="4688" spans="1:9" x14ac:dyDescent="0.35">
      <c r="A4688" t="s">
        <v>1257</v>
      </c>
      <c r="B4688" t="s">
        <v>100</v>
      </c>
      <c r="C4688" t="s">
        <v>358</v>
      </c>
      <c r="D4688" t="s">
        <v>1273</v>
      </c>
      <c r="E4688" t="s">
        <v>29</v>
      </c>
      <c r="F4688">
        <v>4747</v>
      </c>
      <c r="G4688">
        <v>3717</v>
      </c>
      <c r="H4688">
        <v>0.78302085527701704</v>
      </c>
      <c r="I4688" t="str">
        <f>VLOOKUP($B4688&amp;$E4688,'Employee List'!$A:$E,5,0)</f>
        <v>E-1175</v>
      </c>
    </row>
    <row r="4689" spans="1:9" x14ac:dyDescent="0.35">
      <c r="A4689" t="s">
        <v>1257</v>
      </c>
      <c r="B4689" t="s">
        <v>100</v>
      </c>
      <c r="C4689" t="s">
        <v>358</v>
      </c>
      <c r="D4689" t="s">
        <v>1273</v>
      </c>
      <c r="E4689" t="s">
        <v>30</v>
      </c>
      <c r="F4689">
        <v>4544</v>
      </c>
      <c r="G4689">
        <v>5173</v>
      </c>
      <c r="H4689">
        <v>1.138424295774648</v>
      </c>
      <c r="I4689" t="str">
        <f>VLOOKUP($B4689&amp;$E4689,'Employee List'!$A:$E,5,0)</f>
        <v>E-1175</v>
      </c>
    </row>
    <row r="4690" spans="1:9" x14ac:dyDescent="0.35">
      <c r="A4690" t="s">
        <v>1257</v>
      </c>
      <c r="B4690" t="s">
        <v>100</v>
      </c>
      <c r="C4690" t="s">
        <v>358</v>
      </c>
      <c r="D4690" t="s">
        <v>1273</v>
      </c>
      <c r="E4690" t="s">
        <v>31</v>
      </c>
      <c r="F4690">
        <v>3071</v>
      </c>
      <c r="G4690">
        <v>4081</v>
      </c>
      <c r="H4690">
        <v>1.3288830999674373</v>
      </c>
      <c r="I4690" t="str">
        <f>VLOOKUP($B4690&amp;$E4690,'Employee List'!$A:$E,5,0)</f>
        <v>E-1175</v>
      </c>
    </row>
    <row r="4691" spans="1:9" x14ac:dyDescent="0.35">
      <c r="A4691" t="s">
        <v>1257</v>
      </c>
      <c r="B4691" t="s">
        <v>100</v>
      </c>
      <c r="C4691" t="s">
        <v>358</v>
      </c>
      <c r="D4691" t="s">
        <v>1275</v>
      </c>
      <c r="E4691" t="s">
        <v>29</v>
      </c>
      <c r="F4691">
        <v>6756</v>
      </c>
      <c r="G4691">
        <v>8465</v>
      </c>
      <c r="H4691">
        <v>1.2529603315571345</v>
      </c>
      <c r="I4691" t="str">
        <f>VLOOKUP($B4691&amp;$E4691,'Employee List'!$A:$E,5,0)</f>
        <v>E-1175</v>
      </c>
    </row>
    <row r="4692" spans="1:9" x14ac:dyDescent="0.35">
      <c r="A4692" t="s">
        <v>1257</v>
      </c>
      <c r="B4692" t="s">
        <v>100</v>
      </c>
      <c r="C4692" t="s">
        <v>358</v>
      </c>
      <c r="D4692" t="s">
        <v>1275</v>
      </c>
      <c r="E4692" t="s">
        <v>30</v>
      </c>
      <c r="F4692">
        <v>6836</v>
      </c>
      <c r="G4692">
        <v>10934</v>
      </c>
      <c r="H4692">
        <v>1.5994733762434172</v>
      </c>
      <c r="I4692" t="str">
        <f>VLOOKUP($B4692&amp;$E4692,'Employee List'!$A:$E,5,0)</f>
        <v>E-1175</v>
      </c>
    </row>
    <row r="4693" spans="1:9" x14ac:dyDescent="0.35">
      <c r="A4693" t="s">
        <v>1257</v>
      </c>
      <c r="B4693" t="s">
        <v>100</v>
      </c>
      <c r="C4693" t="s">
        <v>358</v>
      </c>
      <c r="D4693" t="s">
        <v>1275</v>
      </c>
      <c r="E4693" t="s">
        <v>31</v>
      </c>
      <c r="F4693">
        <v>7638</v>
      </c>
      <c r="G4693">
        <v>8191</v>
      </c>
      <c r="H4693">
        <v>1.0724011521340666</v>
      </c>
      <c r="I4693" t="str">
        <f>VLOOKUP($B4693&amp;$E4693,'Employee List'!$A:$E,5,0)</f>
        <v>E-1175</v>
      </c>
    </row>
    <row r="4694" spans="1:9" x14ac:dyDescent="0.35">
      <c r="A4694" t="s">
        <v>1257</v>
      </c>
      <c r="B4694" t="s">
        <v>100</v>
      </c>
      <c r="C4694" t="s">
        <v>358</v>
      </c>
      <c r="D4694" t="s">
        <v>1276</v>
      </c>
      <c r="E4694" t="s">
        <v>29</v>
      </c>
      <c r="F4694">
        <v>2576</v>
      </c>
      <c r="G4694">
        <v>3787</v>
      </c>
      <c r="H4694">
        <v>1.4701086956521738</v>
      </c>
      <c r="I4694" t="str">
        <f>VLOOKUP($B4694&amp;$E4694,'Employee List'!$A:$E,5,0)</f>
        <v>E-1175</v>
      </c>
    </row>
    <row r="4695" spans="1:9" x14ac:dyDescent="0.35">
      <c r="A4695" t="s">
        <v>1257</v>
      </c>
      <c r="B4695" t="s">
        <v>100</v>
      </c>
      <c r="C4695" t="s">
        <v>358</v>
      </c>
      <c r="D4695" t="s">
        <v>1276</v>
      </c>
      <c r="E4695" t="s">
        <v>30</v>
      </c>
      <c r="F4695">
        <v>1009</v>
      </c>
      <c r="G4695">
        <v>5016</v>
      </c>
      <c r="H4695">
        <v>4.9712586719524285</v>
      </c>
      <c r="I4695" t="str">
        <f>VLOOKUP($B4695&amp;$E4695,'Employee List'!$A:$E,5,0)</f>
        <v>E-1175</v>
      </c>
    </row>
    <row r="4696" spans="1:9" x14ac:dyDescent="0.35">
      <c r="A4696" t="s">
        <v>1257</v>
      </c>
      <c r="B4696" t="s">
        <v>100</v>
      </c>
      <c r="C4696" t="s">
        <v>358</v>
      </c>
      <c r="D4696" t="s">
        <v>1276</v>
      </c>
      <c r="E4696" t="s">
        <v>31</v>
      </c>
      <c r="F4696">
        <v>2410</v>
      </c>
      <c r="G4696">
        <v>5773</v>
      </c>
      <c r="H4696">
        <v>2.3954356846473028</v>
      </c>
      <c r="I4696" t="str">
        <f>VLOOKUP($B4696&amp;$E4696,'Employee List'!$A:$E,5,0)</f>
        <v>E-1175</v>
      </c>
    </row>
    <row r="4697" spans="1:9" x14ac:dyDescent="0.35">
      <c r="A4697" t="s">
        <v>1257</v>
      </c>
      <c r="B4697" t="s">
        <v>100</v>
      </c>
      <c r="C4697" t="s">
        <v>358</v>
      </c>
      <c r="D4697" t="s">
        <v>1277</v>
      </c>
      <c r="E4697" t="s">
        <v>29</v>
      </c>
      <c r="F4697">
        <v>5994</v>
      </c>
      <c r="G4697">
        <v>6502</v>
      </c>
      <c r="H4697">
        <v>1.0847514180847515</v>
      </c>
      <c r="I4697" t="str">
        <f>VLOOKUP($B4697&amp;$E4697,'Employee List'!$A:$E,5,0)</f>
        <v>E-1175</v>
      </c>
    </row>
    <row r="4698" spans="1:9" x14ac:dyDescent="0.35">
      <c r="A4698" t="s">
        <v>1257</v>
      </c>
      <c r="B4698" t="s">
        <v>100</v>
      </c>
      <c r="C4698" t="s">
        <v>358</v>
      </c>
      <c r="D4698" t="s">
        <v>1277</v>
      </c>
      <c r="E4698" t="s">
        <v>30</v>
      </c>
      <c r="F4698">
        <v>6921</v>
      </c>
      <c r="G4698">
        <v>2117</v>
      </c>
      <c r="H4698">
        <v>0.30588065308481432</v>
      </c>
      <c r="I4698" t="str">
        <f>VLOOKUP($B4698&amp;$E4698,'Employee List'!$A:$E,5,0)</f>
        <v>E-1175</v>
      </c>
    </row>
    <row r="4699" spans="1:9" x14ac:dyDescent="0.35">
      <c r="A4699" t="s">
        <v>1257</v>
      </c>
      <c r="B4699" t="s">
        <v>100</v>
      </c>
      <c r="C4699" t="s">
        <v>358</v>
      </c>
      <c r="D4699" t="s">
        <v>1277</v>
      </c>
      <c r="E4699" t="s">
        <v>31</v>
      </c>
      <c r="F4699">
        <v>5745</v>
      </c>
      <c r="G4699">
        <v>6501</v>
      </c>
      <c r="H4699">
        <v>1.1315926892950392</v>
      </c>
      <c r="I4699" t="str">
        <f>VLOOKUP($B4699&amp;$E4699,'Employee List'!$A:$E,5,0)</f>
        <v>E-1175</v>
      </c>
    </row>
    <row r="4700" spans="1:9" x14ac:dyDescent="0.35">
      <c r="A4700" t="s">
        <v>1257</v>
      </c>
      <c r="B4700" t="s">
        <v>100</v>
      </c>
      <c r="C4700" t="s">
        <v>358</v>
      </c>
      <c r="D4700" t="s">
        <v>1278</v>
      </c>
      <c r="E4700" t="s">
        <v>29</v>
      </c>
      <c r="F4700">
        <v>4958</v>
      </c>
      <c r="G4700">
        <v>5532</v>
      </c>
      <c r="H4700">
        <v>1.1157724889068172</v>
      </c>
      <c r="I4700" t="str">
        <f>VLOOKUP($B4700&amp;$E4700,'Employee List'!$A:$E,5,0)</f>
        <v>E-1175</v>
      </c>
    </row>
    <row r="4701" spans="1:9" x14ac:dyDescent="0.35">
      <c r="A4701" t="s">
        <v>1257</v>
      </c>
      <c r="B4701" t="s">
        <v>100</v>
      </c>
      <c r="C4701" t="s">
        <v>358</v>
      </c>
      <c r="D4701" t="s">
        <v>1278</v>
      </c>
      <c r="E4701" t="s">
        <v>30</v>
      </c>
      <c r="F4701">
        <v>5831</v>
      </c>
      <c r="G4701">
        <v>2665</v>
      </c>
      <c r="H4701">
        <v>0.45703995884067911</v>
      </c>
      <c r="I4701" t="str">
        <f>VLOOKUP($B4701&amp;$E4701,'Employee List'!$A:$E,5,0)</f>
        <v>E-1175</v>
      </c>
    </row>
    <row r="4702" spans="1:9" x14ac:dyDescent="0.35">
      <c r="A4702" t="s">
        <v>1257</v>
      </c>
      <c r="B4702" t="s">
        <v>100</v>
      </c>
      <c r="C4702" t="s">
        <v>358</v>
      </c>
      <c r="D4702" t="s">
        <v>1278</v>
      </c>
      <c r="E4702" t="s">
        <v>31</v>
      </c>
      <c r="F4702">
        <v>3392</v>
      </c>
      <c r="G4702">
        <v>2775</v>
      </c>
      <c r="H4702">
        <v>0.81810141509433965</v>
      </c>
      <c r="I4702" t="str">
        <f>VLOOKUP($B4702&amp;$E4702,'Employee List'!$A:$E,5,0)</f>
        <v>E-1175</v>
      </c>
    </row>
    <row r="4703" spans="1:9" x14ac:dyDescent="0.35">
      <c r="A4703" t="s">
        <v>1257</v>
      </c>
      <c r="B4703" t="s">
        <v>100</v>
      </c>
      <c r="C4703" t="s">
        <v>358</v>
      </c>
      <c r="D4703" t="s">
        <v>1279</v>
      </c>
      <c r="E4703" t="s">
        <v>29</v>
      </c>
      <c r="F4703">
        <v>1595</v>
      </c>
      <c r="G4703">
        <v>1954</v>
      </c>
      <c r="H4703">
        <v>1.2250783699059562</v>
      </c>
      <c r="I4703" t="str">
        <f>VLOOKUP($B4703&amp;$E4703,'Employee List'!$A:$E,5,0)</f>
        <v>E-1175</v>
      </c>
    </row>
    <row r="4704" spans="1:9" x14ac:dyDescent="0.35">
      <c r="A4704" t="s">
        <v>1257</v>
      </c>
      <c r="B4704" t="s">
        <v>100</v>
      </c>
      <c r="C4704" t="s">
        <v>358</v>
      </c>
      <c r="D4704" t="s">
        <v>1279</v>
      </c>
      <c r="E4704" t="s">
        <v>30</v>
      </c>
      <c r="F4704">
        <v>4309</v>
      </c>
      <c r="G4704">
        <v>4620</v>
      </c>
      <c r="H4704">
        <v>1.0721745184497564</v>
      </c>
      <c r="I4704" t="str">
        <f>VLOOKUP($B4704&amp;$E4704,'Employee List'!$A:$E,5,0)</f>
        <v>E-1175</v>
      </c>
    </row>
    <row r="4705" spans="1:9" x14ac:dyDescent="0.35">
      <c r="A4705" t="s">
        <v>1257</v>
      </c>
      <c r="B4705" t="s">
        <v>100</v>
      </c>
      <c r="C4705" t="s">
        <v>358</v>
      </c>
      <c r="D4705" t="s">
        <v>1279</v>
      </c>
      <c r="E4705" t="s">
        <v>31</v>
      </c>
      <c r="F4705">
        <v>3431</v>
      </c>
      <c r="G4705">
        <v>3710</v>
      </c>
      <c r="H4705">
        <v>1.0813174001748762</v>
      </c>
      <c r="I4705" t="str">
        <f>VLOOKUP($B4705&amp;$E4705,'Employee List'!$A:$E,5,0)</f>
        <v>E-1175</v>
      </c>
    </row>
    <row r="4706" spans="1:9" x14ac:dyDescent="0.35">
      <c r="A4706" t="s">
        <v>1257</v>
      </c>
      <c r="B4706" t="s">
        <v>100</v>
      </c>
      <c r="C4706" t="s">
        <v>358</v>
      </c>
      <c r="D4706" t="s">
        <v>1280</v>
      </c>
      <c r="E4706" t="s">
        <v>29</v>
      </c>
      <c r="F4706">
        <v>4774</v>
      </c>
      <c r="G4706">
        <v>13331</v>
      </c>
      <c r="H4706">
        <v>2.7924172601591954</v>
      </c>
      <c r="I4706" t="str">
        <f>VLOOKUP($B4706&amp;$E4706,'Employee List'!$A:$E,5,0)</f>
        <v>E-1175</v>
      </c>
    </row>
    <row r="4707" spans="1:9" x14ac:dyDescent="0.35">
      <c r="A4707" t="s">
        <v>1257</v>
      </c>
      <c r="B4707" t="s">
        <v>100</v>
      </c>
      <c r="C4707" t="s">
        <v>358</v>
      </c>
      <c r="D4707" t="s">
        <v>1280</v>
      </c>
      <c r="E4707" t="s">
        <v>30</v>
      </c>
      <c r="F4707">
        <v>5624</v>
      </c>
      <c r="G4707">
        <v>8546</v>
      </c>
      <c r="H4707">
        <v>1.5195590327169275</v>
      </c>
      <c r="I4707" t="str">
        <f>VLOOKUP($B4707&amp;$E4707,'Employee List'!$A:$E,5,0)</f>
        <v>E-1175</v>
      </c>
    </row>
    <row r="4708" spans="1:9" x14ac:dyDescent="0.35">
      <c r="A4708" t="s">
        <v>1257</v>
      </c>
      <c r="B4708" t="s">
        <v>100</v>
      </c>
      <c r="C4708" t="s">
        <v>358</v>
      </c>
      <c r="D4708" t="s">
        <v>1280</v>
      </c>
      <c r="E4708" t="s">
        <v>31</v>
      </c>
      <c r="F4708">
        <v>7397</v>
      </c>
      <c r="G4708">
        <v>14307</v>
      </c>
      <c r="H4708">
        <v>1.9341624983101258</v>
      </c>
      <c r="I4708" t="str">
        <f>VLOOKUP($B4708&amp;$E4708,'Employee List'!$A:$E,5,0)</f>
        <v>E-1175</v>
      </c>
    </row>
    <row r="4709" spans="1:9" x14ac:dyDescent="0.35">
      <c r="A4709" t="s">
        <v>1257</v>
      </c>
      <c r="B4709" t="s">
        <v>100</v>
      </c>
      <c r="C4709" t="s">
        <v>358</v>
      </c>
      <c r="D4709" t="s">
        <v>1262</v>
      </c>
      <c r="E4709" t="s">
        <v>29</v>
      </c>
      <c r="F4709">
        <v>12557</v>
      </c>
      <c r="G4709">
        <v>13887</v>
      </c>
      <c r="H4709">
        <v>1.1059170183961138</v>
      </c>
      <c r="I4709" t="str">
        <f>VLOOKUP($B4709&amp;$E4709,'Employee List'!$A:$E,5,0)</f>
        <v>E-1175</v>
      </c>
    </row>
    <row r="4710" spans="1:9" x14ac:dyDescent="0.35">
      <c r="A4710" t="s">
        <v>1257</v>
      </c>
      <c r="B4710" t="s">
        <v>100</v>
      </c>
      <c r="C4710" t="s">
        <v>358</v>
      </c>
      <c r="D4710" t="s">
        <v>1262</v>
      </c>
      <c r="E4710" t="s">
        <v>30</v>
      </c>
      <c r="F4710">
        <v>13405</v>
      </c>
      <c r="G4710">
        <v>9244</v>
      </c>
      <c r="H4710">
        <v>0.68959343528534134</v>
      </c>
      <c r="I4710" t="str">
        <f>VLOOKUP($B4710&amp;$E4710,'Employee List'!$A:$E,5,0)</f>
        <v>E-1175</v>
      </c>
    </row>
    <row r="4711" spans="1:9" x14ac:dyDescent="0.35">
      <c r="A4711" t="s">
        <v>1257</v>
      </c>
      <c r="B4711" t="s">
        <v>100</v>
      </c>
      <c r="C4711" t="s">
        <v>358</v>
      </c>
      <c r="D4711" t="s">
        <v>1262</v>
      </c>
      <c r="E4711" t="s">
        <v>31</v>
      </c>
      <c r="F4711">
        <v>11832</v>
      </c>
      <c r="G4711">
        <v>12728</v>
      </c>
      <c r="H4711">
        <v>1.0757268424611224</v>
      </c>
      <c r="I4711" t="str">
        <f>VLOOKUP($B4711&amp;$E4711,'Employee List'!$A:$E,5,0)</f>
        <v>E-1175</v>
      </c>
    </row>
    <row r="4712" spans="1:9" x14ac:dyDescent="0.35">
      <c r="A4712" t="s">
        <v>1257</v>
      </c>
      <c r="B4712" t="s">
        <v>100</v>
      </c>
      <c r="C4712" t="s">
        <v>358</v>
      </c>
      <c r="D4712" t="s">
        <v>1282</v>
      </c>
      <c r="E4712" t="s">
        <v>30</v>
      </c>
      <c r="F4712">
        <v>1557</v>
      </c>
      <c r="G4712">
        <v>6793</v>
      </c>
      <c r="H4712">
        <v>4.3628773281952471</v>
      </c>
      <c r="I4712" t="str">
        <f>VLOOKUP($B4712&amp;$E4712,'Employee List'!$A:$E,5,0)</f>
        <v>E-1175</v>
      </c>
    </row>
    <row r="4713" spans="1:9" x14ac:dyDescent="0.35">
      <c r="A4713" t="s">
        <v>1257</v>
      </c>
      <c r="B4713" t="s">
        <v>100</v>
      </c>
      <c r="C4713" t="s">
        <v>358</v>
      </c>
      <c r="D4713" t="s">
        <v>1281</v>
      </c>
      <c r="E4713" t="s">
        <v>29</v>
      </c>
      <c r="F4713">
        <v>4817</v>
      </c>
      <c r="G4713">
        <v>4740</v>
      </c>
      <c r="H4713">
        <v>0.98401494706248704</v>
      </c>
      <c r="I4713" t="str">
        <f>VLOOKUP($B4713&amp;$E4713,'Employee List'!$A:$E,5,0)</f>
        <v>E-1175</v>
      </c>
    </row>
    <row r="4714" spans="1:9" x14ac:dyDescent="0.35">
      <c r="A4714" t="s">
        <v>1257</v>
      </c>
      <c r="B4714" t="s">
        <v>100</v>
      </c>
      <c r="C4714" t="s">
        <v>358</v>
      </c>
      <c r="D4714" t="s">
        <v>1281</v>
      </c>
      <c r="E4714" t="s">
        <v>30</v>
      </c>
      <c r="F4714">
        <v>2104</v>
      </c>
      <c r="G4714">
        <v>4260</v>
      </c>
      <c r="H4714">
        <v>2.0247148288973382</v>
      </c>
      <c r="I4714" t="str">
        <f>VLOOKUP($B4714&amp;$E4714,'Employee List'!$A:$E,5,0)</f>
        <v>E-1175</v>
      </c>
    </row>
    <row r="4715" spans="1:9" x14ac:dyDescent="0.35">
      <c r="A4715" t="s">
        <v>1257</v>
      </c>
      <c r="B4715" t="s">
        <v>100</v>
      </c>
      <c r="C4715" t="s">
        <v>358</v>
      </c>
      <c r="D4715" t="s">
        <v>1281</v>
      </c>
      <c r="E4715" t="s">
        <v>31</v>
      </c>
      <c r="F4715">
        <v>1456</v>
      </c>
      <c r="G4715">
        <v>4229</v>
      </c>
      <c r="H4715">
        <v>2.9045329670329672</v>
      </c>
      <c r="I4715" t="str">
        <f>VLOOKUP($B4715&amp;$E4715,'Employee List'!$A:$E,5,0)</f>
        <v>E-1175</v>
      </c>
    </row>
    <row r="4716" spans="1:9" x14ac:dyDescent="0.35">
      <c r="A4716" t="s">
        <v>1257</v>
      </c>
      <c r="B4716" t="s">
        <v>101</v>
      </c>
      <c r="C4716" t="s">
        <v>358</v>
      </c>
      <c r="D4716" t="s">
        <v>1274</v>
      </c>
      <c r="E4716" t="s">
        <v>29</v>
      </c>
      <c r="F4716">
        <v>19990</v>
      </c>
      <c r="G4716">
        <v>26355</v>
      </c>
      <c r="H4716">
        <v>1.318409204602301</v>
      </c>
      <c r="I4716" t="str">
        <f>VLOOKUP($B4716&amp;$E4716,'Employee List'!$A:$E,5,0)</f>
        <v>E-1176</v>
      </c>
    </row>
    <row r="4717" spans="1:9" x14ac:dyDescent="0.35">
      <c r="A4717" t="s">
        <v>1257</v>
      </c>
      <c r="B4717" t="s">
        <v>101</v>
      </c>
      <c r="C4717" t="s">
        <v>358</v>
      </c>
      <c r="D4717" t="s">
        <v>1274</v>
      </c>
      <c r="E4717" t="s">
        <v>30</v>
      </c>
      <c r="F4717">
        <v>17984</v>
      </c>
      <c r="G4717">
        <v>23259</v>
      </c>
      <c r="H4717">
        <v>1.2933162811387899</v>
      </c>
      <c r="I4717" t="str">
        <f>VLOOKUP($B4717&amp;$E4717,'Employee List'!$A:$E,5,0)</f>
        <v>E-1176</v>
      </c>
    </row>
    <row r="4718" spans="1:9" x14ac:dyDescent="0.35">
      <c r="A4718" t="s">
        <v>1257</v>
      </c>
      <c r="B4718" t="s">
        <v>101</v>
      </c>
      <c r="C4718" t="s">
        <v>358</v>
      </c>
      <c r="D4718" t="s">
        <v>1274</v>
      </c>
      <c r="E4718" t="s">
        <v>31</v>
      </c>
      <c r="F4718">
        <v>19295</v>
      </c>
      <c r="G4718">
        <v>20750</v>
      </c>
      <c r="H4718">
        <v>1.0754081368230111</v>
      </c>
      <c r="I4718" t="str">
        <f>VLOOKUP($B4718&amp;$E4718,'Employee List'!$A:$E,5,0)</f>
        <v>E-1176</v>
      </c>
    </row>
    <row r="4719" spans="1:9" x14ac:dyDescent="0.35">
      <c r="A4719" t="s">
        <v>1257</v>
      </c>
      <c r="B4719" t="s">
        <v>101</v>
      </c>
      <c r="C4719" t="s">
        <v>358</v>
      </c>
      <c r="D4719" t="s">
        <v>1263</v>
      </c>
      <c r="E4719" t="s">
        <v>29</v>
      </c>
      <c r="F4719">
        <v>143500</v>
      </c>
      <c r="G4719">
        <v>297611</v>
      </c>
      <c r="H4719">
        <v>2.0739442508710799</v>
      </c>
      <c r="I4719" t="str">
        <f>VLOOKUP($B4719&amp;$E4719,'Employee List'!$A:$E,5,0)</f>
        <v>E-1176</v>
      </c>
    </row>
    <row r="4720" spans="1:9" x14ac:dyDescent="0.35">
      <c r="A4720" t="s">
        <v>1257</v>
      </c>
      <c r="B4720" t="s">
        <v>101</v>
      </c>
      <c r="C4720" t="s">
        <v>358</v>
      </c>
      <c r="D4720" t="s">
        <v>1263</v>
      </c>
      <c r="E4720" t="s">
        <v>30</v>
      </c>
      <c r="F4720">
        <v>145073</v>
      </c>
      <c r="G4720">
        <v>231135</v>
      </c>
      <c r="H4720">
        <v>1.5932323726675537</v>
      </c>
      <c r="I4720" t="str">
        <f>VLOOKUP($B4720&amp;$E4720,'Employee List'!$A:$E,5,0)</f>
        <v>E-1176</v>
      </c>
    </row>
    <row r="4721" spans="1:9" x14ac:dyDescent="0.35">
      <c r="A4721" t="s">
        <v>1257</v>
      </c>
      <c r="B4721" t="s">
        <v>101</v>
      </c>
      <c r="C4721" t="s">
        <v>358</v>
      </c>
      <c r="D4721" t="s">
        <v>1263</v>
      </c>
      <c r="E4721" t="s">
        <v>31</v>
      </c>
      <c r="F4721">
        <v>146047</v>
      </c>
      <c r="G4721">
        <v>290625</v>
      </c>
      <c r="H4721">
        <v>1.9899415941443508</v>
      </c>
      <c r="I4721" t="str">
        <f>VLOOKUP($B4721&amp;$E4721,'Employee List'!$A:$E,5,0)</f>
        <v>E-1176</v>
      </c>
    </row>
    <row r="4722" spans="1:9" x14ac:dyDescent="0.35">
      <c r="A4722" t="s">
        <v>1257</v>
      </c>
      <c r="B4722" t="s">
        <v>101</v>
      </c>
      <c r="C4722" t="s">
        <v>358</v>
      </c>
      <c r="D4722" t="s">
        <v>1264</v>
      </c>
      <c r="E4722" t="s">
        <v>29</v>
      </c>
      <c r="F4722">
        <v>102283</v>
      </c>
      <c r="G4722">
        <v>95062</v>
      </c>
      <c r="H4722">
        <v>0.92940175786787638</v>
      </c>
      <c r="I4722" t="str">
        <f>VLOOKUP($B4722&amp;$E4722,'Employee List'!$A:$E,5,0)</f>
        <v>E-1176</v>
      </c>
    </row>
    <row r="4723" spans="1:9" x14ac:dyDescent="0.35">
      <c r="A4723" t="s">
        <v>1257</v>
      </c>
      <c r="B4723" t="s">
        <v>101</v>
      </c>
      <c r="C4723" t="s">
        <v>358</v>
      </c>
      <c r="D4723" t="s">
        <v>1264</v>
      </c>
      <c r="E4723" t="s">
        <v>30</v>
      </c>
      <c r="F4723">
        <v>100397</v>
      </c>
      <c r="G4723">
        <v>111339</v>
      </c>
      <c r="H4723">
        <v>1.1089873203382572</v>
      </c>
      <c r="I4723" t="str">
        <f>VLOOKUP($B4723&amp;$E4723,'Employee List'!$A:$E,5,0)</f>
        <v>E-1176</v>
      </c>
    </row>
    <row r="4724" spans="1:9" x14ac:dyDescent="0.35">
      <c r="A4724" t="s">
        <v>1257</v>
      </c>
      <c r="B4724" t="s">
        <v>101</v>
      </c>
      <c r="C4724" t="s">
        <v>358</v>
      </c>
      <c r="D4724" t="s">
        <v>1264</v>
      </c>
      <c r="E4724" t="s">
        <v>31</v>
      </c>
      <c r="F4724">
        <v>102161</v>
      </c>
      <c r="G4724">
        <v>51577</v>
      </c>
      <c r="H4724">
        <v>0.50485997592036103</v>
      </c>
      <c r="I4724" t="str">
        <f>VLOOKUP($B4724&amp;$E4724,'Employee List'!$A:$E,5,0)</f>
        <v>E-1176</v>
      </c>
    </row>
    <row r="4725" spans="1:9" x14ac:dyDescent="0.35">
      <c r="A4725" t="s">
        <v>1257</v>
      </c>
      <c r="B4725" t="s">
        <v>101</v>
      </c>
      <c r="C4725" t="s">
        <v>358</v>
      </c>
      <c r="D4725" t="s">
        <v>1265</v>
      </c>
      <c r="E4725" t="s">
        <v>29</v>
      </c>
      <c r="F4725">
        <v>6033</v>
      </c>
      <c r="G4725">
        <v>8445</v>
      </c>
      <c r="H4725">
        <v>1.3998010939830929</v>
      </c>
      <c r="I4725" t="str">
        <f>VLOOKUP($B4725&amp;$E4725,'Employee List'!$A:$E,5,0)</f>
        <v>E-1176</v>
      </c>
    </row>
    <row r="4726" spans="1:9" x14ac:dyDescent="0.35">
      <c r="A4726" t="s">
        <v>1257</v>
      </c>
      <c r="B4726" t="s">
        <v>101</v>
      </c>
      <c r="C4726" t="s">
        <v>358</v>
      </c>
      <c r="D4726" t="s">
        <v>1265</v>
      </c>
      <c r="E4726" t="s">
        <v>30</v>
      </c>
      <c r="F4726">
        <v>5590</v>
      </c>
      <c r="G4726">
        <v>3665</v>
      </c>
      <c r="H4726">
        <v>0.65563506261180682</v>
      </c>
      <c r="I4726" t="str">
        <f>VLOOKUP($B4726&amp;$E4726,'Employee List'!$A:$E,5,0)</f>
        <v>E-1176</v>
      </c>
    </row>
    <row r="4727" spans="1:9" x14ac:dyDescent="0.35">
      <c r="A4727" t="s">
        <v>1257</v>
      </c>
      <c r="B4727" t="s">
        <v>101</v>
      </c>
      <c r="C4727" t="s">
        <v>358</v>
      </c>
      <c r="D4727" t="s">
        <v>1265</v>
      </c>
      <c r="E4727" t="s">
        <v>31</v>
      </c>
      <c r="F4727">
        <v>4892</v>
      </c>
      <c r="G4727">
        <v>4010</v>
      </c>
      <c r="H4727">
        <v>0.8197056418642682</v>
      </c>
      <c r="I4727" t="str">
        <f>VLOOKUP($B4727&amp;$E4727,'Employee List'!$A:$E,5,0)</f>
        <v>E-1176</v>
      </c>
    </row>
    <row r="4728" spans="1:9" x14ac:dyDescent="0.35">
      <c r="A4728" t="s">
        <v>1257</v>
      </c>
      <c r="B4728" t="s">
        <v>101</v>
      </c>
      <c r="C4728" t="s">
        <v>358</v>
      </c>
      <c r="D4728" t="s">
        <v>1260</v>
      </c>
      <c r="E4728" t="s">
        <v>29</v>
      </c>
      <c r="F4728">
        <v>59717</v>
      </c>
      <c r="G4728">
        <v>42503</v>
      </c>
      <c r="H4728">
        <v>0.71174037543748014</v>
      </c>
      <c r="I4728" t="str">
        <f>VLOOKUP($B4728&amp;$E4728,'Employee List'!$A:$E,5,0)</f>
        <v>E-1176</v>
      </c>
    </row>
    <row r="4729" spans="1:9" x14ac:dyDescent="0.35">
      <c r="A4729" t="s">
        <v>1257</v>
      </c>
      <c r="B4729" t="s">
        <v>101</v>
      </c>
      <c r="C4729" t="s">
        <v>358</v>
      </c>
      <c r="D4729" t="s">
        <v>1260</v>
      </c>
      <c r="E4729" t="s">
        <v>30</v>
      </c>
      <c r="F4729">
        <v>58091</v>
      </c>
      <c r="G4729">
        <v>36785</v>
      </c>
      <c r="H4729">
        <v>0.63323062092234594</v>
      </c>
      <c r="I4729" t="str">
        <f>VLOOKUP($B4729&amp;$E4729,'Employee List'!$A:$E,5,0)</f>
        <v>E-1176</v>
      </c>
    </row>
    <row r="4730" spans="1:9" x14ac:dyDescent="0.35">
      <c r="A4730" t="s">
        <v>1257</v>
      </c>
      <c r="B4730" t="s">
        <v>101</v>
      </c>
      <c r="C4730" t="s">
        <v>358</v>
      </c>
      <c r="D4730" t="s">
        <v>1260</v>
      </c>
      <c r="E4730" t="s">
        <v>31</v>
      </c>
      <c r="F4730">
        <v>66989</v>
      </c>
      <c r="G4730">
        <v>48234</v>
      </c>
      <c r="H4730">
        <v>0.72002866142202449</v>
      </c>
      <c r="I4730" t="str">
        <f>VLOOKUP($B4730&amp;$E4730,'Employee List'!$A:$E,5,0)</f>
        <v>E-1176</v>
      </c>
    </row>
    <row r="4731" spans="1:9" x14ac:dyDescent="0.35">
      <c r="A4731" t="s">
        <v>1257</v>
      </c>
      <c r="B4731" t="s">
        <v>101</v>
      </c>
      <c r="C4731" t="s">
        <v>358</v>
      </c>
      <c r="D4731" t="s">
        <v>1261</v>
      </c>
      <c r="E4731" t="s">
        <v>29</v>
      </c>
      <c r="F4731">
        <v>86107</v>
      </c>
      <c r="G4731">
        <v>81556</v>
      </c>
      <c r="H4731">
        <v>0.94714715412219685</v>
      </c>
      <c r="I4731" t="str">
        <f>VLOOKUP($B4731&amp;$E4731,'Employee List'!$A:$E,5,0)</f>
        <v>E-1176</v>
      </c>
    </row>
    <row r="4732" spans="1:9" x14ac:dyDescent="0.35">
      <c r="A4732" t="s">
        <v>1257</v>
      </c>
      <c r="B4732" t="s">
        <v>101</v>
      </c>
      <c r="C4732" t="s">
        <v>358</v>
      </c>
      <c r="D4732" t="s">
        <v>1261</v>
      </c>
      <c r="E4732" t="s">
        <v>30</v>
      </c>
      <c r="F4732">
        <v>88990</v>
      </c>
      <c r="G4732">
        <v>66783</v>
      </c>
      <c r="H4732">
        <v>0.75045510731542875</v>
      </c>
      <c r="I4732" t="str">
        <f>VLOOKUP($B4732&amp;$E4732,'Employee List'!$A:$E,5,0)</f>
        <v>E-1176</v>
      </c>
    </row>
    <row r="4733" spans="1:9" x14ac:dyDescent="0.35">
      <c r="A4733" t="s">
        <v>1257</v>
      </c>
      <c r="B4733" t="s">
        <v>101</v>
      </c>
      <c r="C4733" t="s">
        <v>358</v>
      </c>
      <c r="D4733" t="s">
        <v>1261</v>
      </c>
      <c r="E4733" t="s">
        <v>31</v>
      </c>
      <c r="F4733">
        <v>90474</v>
      </c>
      <c r="G4733">
        <v>58894</v>
      </c>
      <c r="H4733">
        <v>0.65094944403917143</v>
      </c>
      <c r="I4733" t="str">
        <f>VLOOKUP($B4733&amp;$E4733,'Employee List'!$A:$E,5,0)</f>
        <v>E-1176</v>
      </c>
    </row>
    <row r="4734" spans="1:9" x14ac:dyDescent="0.35">
      <c r="A4734" t="s">
        <v>1257</v>
      </c>
      <c r="B4734" t="s">
        <v>101</v>
      </c>
      <c r="C4734" t="s">
        <v>358</v>
      </c>
      <c r="D4734" t="s">
        <v>1266</v>
      </c>
      <c r="E4734" t="s">
        <v>29</v>
      </c>
      <c r="F4734">
        <v>23494</v>
      </c>
      <c r="G4734">
        <v>15006</v>
      </c>
      <c r="H4734">
        <v>0.63871626798331493</v>
      </c>
      <c r="I4734" t="str">
        <f>VLOOKUP($B4734&amp;$E4734,'Employee List'!$A:$E,5,0)</f>
        <v>E-1176</v>
      </c>
    </row>
    <row r="4735" spans="1:9" x14ac:dyDescent="0.35">
      <c r="A4735" t="s">
        <v>1257</v>
      </c>
      <c r="B4735" t="s">
        <v>101</v>
      </c>
      <c r="C4735" t="s">
        <v>358</v>
      </c>
      <c r="D4735" t="s">
        <v>1266</v>
      </c>
      <c r="E4735" t="s">
        <v>30</v>
      </c>
      <c r="F4735">
        <v>22719</v>
      </c>
      <c r="G4735">
        <v>11442</v>
      </c>
      <c r="H4735">
        <v>0.50363132180113557</v>
      </c>
      <c r="I4735" t="str">
        <f>VLOOKUP($B4735&amp;$E4735,'Employee List'!$A:$E,5,0)</f>
        <v>E-1176</v>
      </c>
    </row>
    <row r="4736" spans="1:9" x14ac:dyDescent="0.35">
      <c r="A4736" t="s">
        <v>1257</v>
      </c>
      <c r="B4736" t="s">
        <v>101</v>
      </c>
      <c r="C4736" t="s">
        <v>358</v>
      </c>
      <c r="D4736" t="s">
        <v>1266</v>
      </c>
      <c r="E4736" t="s">
        <v>31</v>
      </c>
      <c r="F4736">
        <v>23784</v>
      </c>
      <c r="G4736">
        <v>10328</v>
      </c>
      <c r="H4736">
        <v>0.43424150689539187</v>
      </c>
      <c r="I4736" t="str">
        <f>VLOOKUP($B4736&amp;$E4736,'Employee List'!$A:$E,5,0)</f>
        <v>E-1176</v>
      </c>
    </row>
    <row r="4737" spans="1:9" x14ac:dyDescent="0.35">
      <c r="A4737" t="s">
        <v>1257</v>
      </c>
      <c r="B4737" t="s">
        <v>101</v>
      </c>
      <c r="C4737" t="s">
        <v>358</v>
      </c>
      <c r="D4737" t="s">
        <v>1267</v>
      </c>
      <c r="E4737" t="s">
        <v>29</v>
      </c>
      <c r="F4737">
        <v>33405</v>
      </c>
      <c r="G4737">
        <v>17413</v>
      </c>
      <c r="H4737">
        <v>0.52126927106720555</v>
      </c>
      <c r="I4737" t="str">
        <f>VLOOKUP($B4737&amp;$E4737,'Employee List'!$A:$E,5,0)</f>
        <v>E-1176</v>
      </c>
    </row>
    <row r="4738" spans="1:9" x14ac:dyDescent="0.35">
      <c r="A4738" t="s">
        <v>1257</v>
      </c>
      <c r="B4738" t="s">
        <v>101</v>
      </c>
      <c r="C4738" t="s">
        <v>358</v>
      </c>
      <c r="D4738" t="s">
        <v>1267</v>
      </c>
      <c r="E4738" t="s">
        <v>30</v>
      </c>
      <c r="F4738">
        <v>34229</v>
      </c>
      <c r="G4738">
        <v>17941</v>
      </c>
      <c r="H4738">
        <v>0.52414619182564492</v>
      </c>
      <c r="I4738" t="str">
        <f>VLOOKUP($B4738&amp;$E4738,'Employee List'!$A:$E,5,0)</f>
        <v>E-1176</v>
      </c>
    </row>
    <row r="4739" spans="1:9" x14ac:dyDescent="0.35">
      <c r="A4739" t="s">
        <v>1257</v>
      </c>
      <c r="B4739" t="s">
        <v>101</v>
      </c>
      <c r="C4739" t="s">
        <v>358</v>
      </c>
      <c r="D4739" t="s">
        <v>1267</v>
      </c>
      <c r="E4739" t="s">
        <v>31</v>
      </c>
      <c r="F4739">
        <v>36433</v>
      </c>
      <c r="G4739">
        <v>18948</v>
      </c>
      <c r="H4739">
        <v>0.52007795130788026</v>
      </c>
      <c r="I4739" t="str">
        <f>VLOOKUP($B4739&amp;$E4739,'Employee List'!$A:$E,5,0)</f>
        <v>E-1176</v>
      </c>
    </row>
    <row r="4740" spans="1:9" x14ac:dyDescent="0.35">
      <c r="A4740" t="s">
        <v>1257</v>
      </c>
      <c r="B4740" t="s">
        <v>101</v>
      </c>
      <c r="C4740" t="s">
        <v>358</v>
      </c>
      <c r="D4740" t="s">
        <v>1268</v>
      </c>
      <c r="E4740" t="s">
        <v>29</v>
      </c>
      <c r="F4740">
        <v>13464</v>
      </c>
      <c r="G4740">
        <v>5306</v>
      </c>
      <c r="H4740">
        <v>0.39408793820558524</v>
      </c>
      <c r="I4740" t="str">
        <f>VLOOKUP($B4740&amp;$E4740,'Employee List'!$A:$E,5,0)</f>
        <v>E-1176</v>
      </c>
    </row>
    <row r="4741" spans="1:9" x14ac:dyDescent="0.35">
      <c r="A4741" t="s">
        <v>1257</v>
      </c>
      <c r="B4741" t="s">
        <v>101</v>
      </c>
      <c r="C4741" t="s">
        <v>358</v>
      </c>
      <c r="D4741" t="s">
        <v>1268</v>
      </c>
      <c r="E4741" t="s">
        <v>30</v>
      </c>
      <c r="F4741">
        <v>11929</v>
      </c>
      <c r="G4741">
        <v>5876</v>
      </c>
      <c r="H4741">
        <v>0.49258110487048368</v>
      </c>
      <c r="I4741" t="str">
        <f>VLOOKUP($B4741&amp;$E4741,'Employee List'!$A:$E,5,0)</f>
        <v>E-1176</v>
      </c>
    </row>
    <row r="4742" spans="1:9" x14ac:dyDescent="0.35">
      <c r="A4742" t="s">
        <v>1257</v>
      </c>
      <c r="B4742" t="s">
        <v>101</v>
      </c>
      <c r="C4742" t="s">
        <v>358</v>
      </c>
      <c r="D4742" t="s">
        <v>1268</v>
      </c>
      <c r="E4742" t="s">
        <v>31</v>
      </c>
      <c r="F4742">
        <v>14631</v>
      </c>
      <c r="G4742">
        <v>3416</v>
      </c>
      <c r="H4742">
        <v>0.23347686419246805</v>
      </c>
      <c r="I4742" t="str">
        <f>VLOOKUP($B4742&amp;$E4742,'Employee List'!$A:$E,5,0)</f>
        <v>E-1176</v>
      </c>
    </row>
    <row r="4743" spans="1:9" x14ac:dyDescent="0.35">
      <c r="A4743" t="s">
        <v>1257</v>
      </c>
      <c r="B4743" t="s">
        <v>101</v>
      </c>
      <c r="C4743" t="s">
        <v>358</v>
      </c>
      <c r="D4743" t="s">
        <v>1269</v>
      </c>
      <c r="E4743" t="s">
        <v>29</v>
      </c>
      <c r="F4743">
        <v>8183</v>
      </c>
      <c r="G4743">
        <v>2695</v>
      </c>
      <c r="H4743">
        <v>0.32934131736526945</v>
      </c>
      <c r="I4743" t="str">
        <f>VLOOKUP($B4743&amp;$E4743,'Employee List'!$A:$E,5,0)</f>
        <v>E-1176</v>
      </c>
    </row>
    <row r="4744" spans="1:9" x14ac:dyDescent="0.35">
      <c r="A4744" t="s">
        <v>1257</v>
      </c>
      <c r="B4744" t="s">
        <v>101</v>
      </c>
      <c r="C4744" t="s">
        <v>358</v>
      </c>
      <c r="D4744" t="s">
        <v>1269</v>
      </c>
      <c r="E4744" t="s">
        <v>30</v>
      </c>
      <c r="F4744">
        <v>6259</v>
      </c>
      <c r="G4744">
        <v>5469</v>
      </c>
      <c r="H4744">
        <v>0.87378175427384563</v>
      </c>
      <c r="I4744" t="str">
        <f>VLOOKUP($B4744&amp;$E4744,'Employee List'!$A:$E,5,0)</f>
        <v>E-1176</v>
      </c>
    </row>
    <row r="4745" spans="1:9" x14ac:dyDescent="0.35">
      <c r="A4745" t="s">
        <v>1257</v>
      </c>
      <c r="B4745" t="s">
        <v>101</v>
      </c>
      <c r="C4745" t="s">
        <v>358</v>
      </c>
      <c r="D4745" t="s">
        <v>1269</v>
      </c>
      <c r="E4745" t="s">
        <v>31</v>
      </c>
      <c r="F4745">
        <v>7097</v>
      </c>
      <c r="G4745">
        <v>5002</v>
      </c>
      <c r="H4745">
        <v>0.70480484711850078</v>
      </c>
      <c r="I4745" t="str">
        <f>VLOOKUP($B4745&amp;$E4745,'Employee List'!$A:$E,5,0)</f>
        <v>E-1176</v>
      </c>
    </row>
    <row r="4746" spans="1:9" x14ac:dyDescent="0.35">
      <c r="A4746" t="s">
        <v>1257</v>
      </c>
      <c r="B4746" t="s">
        <v>101</v>
      </c>
      <c r="C4746" t="s">
        <v>358</v>
      </c>
      <c r="D4746" t="s">
        <v>1270</v>
      </c>
      <c r="E4746" t="s">
        <v>29</v>
      </c>
      <c r="F4746">
        <v>5971</v>
      </c>
      <c r="G4746">
        <v>6827</v>
      </c>
      <c r="H4746">
        <v>1.1433595712610953</v>
      </c>
      <c r="I4746" t="str">
        <f>VLOOKUP($B4746&amp;$E4746,'Employee List'!$A:$E,5,0)</f>
        <v>E-1176</v>
      </c>
    </row>
    <row r="4747" spans="1:9" x14ac:dyDescent="0.35">
      <c r="A4747" t="s">
        <v>1257</v>
      </c>
      <c r="B4747" t="s">
        <v>101</v>
      </c>
      <c r="C4747" t="s">
        <v>358</v>
      </c>
      <c r="D4747" t="s">
        <v>1270</v>
      </c>
      <c r="E4747" t="s">
        <v>30</v>
      </c>
      <c r="F4747">
        <v>6020</v>
      </c>
      <c r="G4747">
        <v>6894</v>
      </c>
      <c r="H4747">
        <v>1.1451827242524917</v>
      </c>
      <c r="I4747" t="str">
        <f>VLOOKUP($B4747&amp;$E4747,'Employee List'!$A:$E,5,0)</f>
        <v>E-1176</v>
      </c>
    </row>
    <row r="4748" spans="1:9" x14ac:dyDescent="0.35">
      <c r="A4748" t="s">
        <v>1257</v>
      </c>
      <c r="B4748" t="s">
        <v>101</v>
      </c>
      <c r="C4748" t="s">
        <v>358</v>
      </c>
      <c r="D4748" t="s">
        <v>1270</v>
      </c>
      <c r="E4748" t="s">
        <v>31</v>
      </c>
      <c r="F4748">
        <v>7004</v>
      </c>
      <c r="G4748">
        <v>6199</v>
      </c>
      <c r="H4748">
        <v>0.88506567675613934</v>
      </c>
      <c r="I4748" t="str">
        <f>VLOOKUP($B4748&amp;$E4748,'Employee List'!$A:$E,5,0)</f>
        <v>E-1176</v>
      </c>
    </row>
    <row r="4749" spans="1:9" x14ac:dyDescent="0.35">
      <c r="A4749" t="s">
        <v>1257</v>
      </c>
      <c r="B4749" t="s">
        <v>101</v>
      </c>
      <c r="C4749" t="s">
        <v>358</v>
      </c>
      <c r="D4749" t="s">
        <v>1271</v>
      </c>
      <c r="E4749" t="s">
        <v>29</v>
      </c>
      <c r="F4749">
        <v>6722</v>
      </c>
      <c r="G4749">
        <v>13531</v>
      </c>
      <c r="H4749">
        <v>2.0129425766141029</v>
      </c>
      <c r="I4749" t="str">
        <f>VLOOKUP($B4749&amp;$E4749,'Employee List'!$A:$E,5,0)</f>
        <v>E-1176</v>
      </c>
    </row>
    <row r="4750" spans="1:9" x14ac:dyDescent="0.35">
      <c r="A4750" t="s">
        <v>1257</v>
      </c>
      <c r="B4750" t="s">
        <v>101</v>
      </c>
      <c r="C4750" t="s">
        <v>358</v>
      </c>
      <c r="D4750" t="s">
        <v>1271</v>
      </c>
      <c r="E4750" t="s">
        <v>30</v>
      </c>
      <c r="F4750">
        <v>9754</v>
      </c>
      <c r="G4750">
        <v>11303</v>
      </c>
      <c r="H4750">
        <v>1.1588066434283371</v>
      </c>
      <c r="I4750" t="str">
        <f>VLOOKUP($B4750&amp;$E4750,'Employee List'!$A:$E,5,0)</f>
        <v>E-1176</v>
      </c>
    </row>
    <row r="4751" spans="1:9" x14ac:dyDescent="0.35">
      <c r="A4751" t="s">
        <v>1257</v>
      </c>
      <c r="B4751" t="s">
        <v>101</v>
      </c>
      <c r="C4751" t="s">
        <v>358</v>
      </c>
      <c r="D4751" t="s">
        <v>1271</v>
      </c>
      <c r="E4751" t="s">
        <v>31</v>
      </c>
      <c r="F4751">
        <v>9507</v>
      </c>
      <c r="G4751">
        <v>11629</v>
      </c>
      <c r="H4751">
        <v>1.2232039549805407</v>
      </c>
      <c r="I4751" t="str">
        <f>VLOOKUP($B4751&amp;$E4751,'Employee List'!$A:$E,5,0)</f>
        <v>E-1176</v>
      </c>
    </row>
    <row r="4752" spans="1:9" x14ac:dyDescent="0.35">
      <c r="A4752" t="s">
        <v>1257</v>
      </c>
      <c r="B4752" t="s">
        <v>101</v>
      </c>
      <c r="C4752" t="s">
        <v>358</v>
      </c>
      <c r="D4752" t="s">
        <v>1258</v>
      </c>
      <c r="E4752" t="s">
        <v>29</v>
      </c>
      <c r="F4752">
        <v>106770</v>
      </c>
      <c r="G4752">
        <v>98121</v>
      </c>
      <c r="H4752">
        <v>0.91899409946614219</v>
      </c>
      <c r="I4752" t="str">
        <f>VLOOKUP($B4752&amp;$E4752,'Employee List'!$A:$E,5,0)</f>
        <v>E-1176</v>
      </c>
    </row>
    <row r="4753" spans="1:9" x14ac:dyDescent="0.35">
      <c r="A4753" t="s">
        <v>1257</v>
      </c>
      <c r="B4753" t="s">
        <v>101</v>
      </c>
      <c r="C4753" t="s">
        <v>358</v>
      </c>
      <c r="D4753" t="s">
        <v>1258</v>
      </c>
      <c r="E4753" t="s">
        <v>30</v>
      </c>
      <c r="F4753">
        <v>104484</v>
      </c>
      <c r="G4753">
        <v>86795</v>
      </c>
      <c r="H4753">
        <v>0.83070135140308565</v>
      </c>
      <c r="I4753" t="str">
        <f>VLOOKUP($B4753&amp;$E4753,'Employee List'!$A:$E,5,0)</f>
        <v>E-1176</v>
      </c>
    </row>
    <row r="4754" spans="1:9" x14ac:dyDescent="0.35">
      <c r="A4754" t="s">
        <v>1257</v>
      </c>
      <c r="B4754" t="s">
        <v>101</v>
      </c>
      <c r="C4754" t="s">
        <v>358</v>
      </c>
      <c r="D4754" t="s">
        <v>1258</v>
      </c>
      <c r="E4754" t="s">
        <v>31</v>
      </c>
      <c r="F4754">
        <v>100795</v>
      </c>
      <c r="G4754">
        <v>63052</v>
      </c>
      <c r="H4754">
        <v>0.62554690212808173</v>
      </c>
      <c r="I4754" t="str">
        <f>VLOOKUP($B4754&amp;$E4754,'Employee List'!$A:$E,5,0)</f>
        <v>E-1176</v>
      </c>
    </row>
    <row r="4755" spans="1:9" x14ac:dyDescent="0.35">
      <c r="A4755" t="s">
        <v>1257</v>
      </c>
      <c r="B4755" t="s">
        <v>101</v>
      </c>
      <c r="C4755" t="s">
        <v>358</v>
      </c>
      <c r="D4755" t="s">
        <v>1272</v>
      </c>
      <c r="E4755" t="s">
        <v>29</v>
      </c>
      <c r="F4755">
        <v>12006</v>
      </c>
      <c r="G4755">
        <v>7791</v>
      </c>
      <c r="H4755">
        <v>0.64892553723138435</v>
      </c>
      <c r="I4755" t="str">
        <f>VLOOKUP($B4755&amp;$E4755,'Employee List'!$A:$E,5,0)</f>
        <v>E-1176</v>
      </c>
    </row>
    <row r="4756" spans="1:9" x14ac:dyDescent="0.35">
      <c r="A4756" t="s">
        <v>1257</v>
      </c>
      <c r="B4756" t="s">
        <v>101</v>
      </c>
      <c r="C4756" t="s">
        <v>358</v>
      </c>
      <c r="D4756" t="s">
        <v>1272</v>
      </c>
      <c r="E4756" t="s">
        <v>30</v>
      </c>
      <c r="F4756">
        <v>11095</v>
      </c>
      <c r="G4756">
        <v>4336</v>
      </c>
      <c r="H4756">
        <v>0.39080666967102301</v>
      </c>
      <c r="I4756" t="str">
        <f>VLOOKUP($B4756&amp;$E4756,'Employee List'!$A:$E,5,0)</f>
        <v>E-1176</v>
      </c>
    </row>
    <row r="4757" spans="1:9" x14ac:dyDescent="0.35">
      <c r="A4757" t="s">
        <v>1257</v>
      </c>
      <c r="B4757" t="s">
        <v>101</v>
      </c>
      <c r="C4757" t="s">
        <v>358</v>
      </c>
      <c r="D4757" t="s">
        <v>1272</v>
      </c>
      <c r="E4757" t="s">
        <v>31</v>
      </c>
      <c r="F4757">
        <v>11728</v>
      </c>
      <c r="G4757">
        <v>8667</v>
      </c>
      <c r="H4757">
        <v>0.73900068212824011</v>
      </c>
      <c r="I4757" t="str">
        <f>VLOOKUP($B4757&amp;$E4757,'Employee List'!$A:$E,5,0)</f>
        <v>E-1176</v>
      </c>
    </row>
    <row r="4758" spans="1:9" x14ac:dyDescent="0.35">
      <c r="A4758" t="s">
        <v>1257</v>
      </c>
      <c r="B4758" t="s">
        <v>101</v>
      </c>
      <c r="C4758" t="s">
        <v>358</v>
      </c>
      <c r="D4758" t="s">
        <v>1259</v>
      </c>
      <c r="E4758" t="s">
        <v>29</v>
      </c>
      <c r="F4758">
        <v>15487</v>
      </c>
      <c r="G4758">
        <v>15334</v>
      </c>
      <c r="H4758">
        <v>0.99012074643249182</v>
      </c>
      <c r="I4758" t="str">
        <f>VLOOKUP($B4758&amp;$E4758,'Employee List'!$A:$E,5,0)</f>
        <v>E-1176</v>
      </c>
    </row>
    <row r="4759" spans="1:9" x14ac:dyDescent="0.35">
      <c r="A4759" t="s">
        <v>1257</v>
      </c>
      <c r="B4759" t="s">
        <v>101</v>
      </c>
      <c r="C4759" t="s">
        <v>358</v>
      </c>
      <c r="D4759" t="s">
        <v>1259</v>
      </c>
      <c r="E4759" t="s">
        <v>30</v>
      </c>
      <c r="F4759">
        <v>15626</v>
      </c>
      <c r="G4759">
        <v>13565</v>
      </c>
      <c r="H4759">
        <v>0.86810444131575581</v>
      </c>
      <c r="I4759" t="str">
        <f>VLOOKUP($B4759&amp;$E4759,'Employee List'!$A:$E,5,0)</f>
        <v>E-1176</v>
      </c>
    </row>
    <row r="4760" spans="1:9" x14ac:dyDescent="0.35">
      <c r="A4760" t="s">
        <v>1257</v>
      </c>
      <c r="B4760" t="s">
        <v>101</v>
      </c>
      <c r="C4760" t="s">
        <v>358</v>
      </c>
      <c r="D4760" t="s">
        <v>1259</v>
      </c>
      <c r="E4760" t="s">
        <v>31</v>
      </c>
      <c r="F4760">
        <v>15992</v>
      </c>
      <c r="G4760">
        <v>21433</v>
      </c>
      <c r="H4760">
        <v>1.3402326163081542</v>
      </c>
      <c r="I4760" t="str">
        <f>VLOOKUP($B4760&amp;$E4760,'Employee List'!$A:$E,5,0)</f>
        <v>E-1176</v>
      </c>
    </row>
    <row r="4761" spans="1:9" x14ac:dyDescent="0.35">
      <c r="A4761" t="s">
        <v>1257</v>
      </c>
      <c r="B4761" t="s">
        <v>101</v>
      </c>
      <c r="C4761" t="s">
        <v>358</v>
      </c>
      <c r="D4761" t="s">
        <v>1273</v>
      </c>
      <c r="E4761" t="s">
        <v>29</v>
      </c>
      <c r="F4761">
        <v>7132</v>
      </c>
      <c r="G4761">
        <v>8939</v>
      </c>
      <c r="H4761">
        <v>1.2533651149747616</v>
      </c>
      <c r="I4761" t="str">
        <f>VLOOKUP($B4761&amp;$E4761,'Employee List'!$A:$E,5,0)</f>
        <v>E-1176</v>
      </c>
    </row>
    <row r="4762" spans="1:9" x14ac:dyDescent="0.35">
      <c r="A4762" t="s">
        <v>1257</v>
      </c>
      <c r="B4762" t="s">
        <v>101</v>
      </c>
      <c r="C4762" t="s">
        <v>358</v>
      </c>
      <c r="D4762" t="s">
        <v>1273</v>
      </c>
      <c r="E4762" t="s">
        <v>30</v>
      </c>
      <c r="F4762">
        <v>7199</v>
      </c>
      <c r="G4762">
        <v>7253</v>
      </c>
      <c r="H4762">
        <v>1.0075010418113628</v>
      </c>
      <c r="I4762" t="str">
        <f>VLOOKUP($B4762&amp;$E4762,'Employee List'!$A:$E,5,0)</f>
        <v>E-1176</v>
      </c>
    </row>
    <row r="4763" spans="1:9" x14ac:dyDescent="0.35">
      <c r="A4763" t="s">
        <v>1257</v>
      </c>
      <c r="B4763" t="s">
        <v>101</v>
      </c>
      <c r="C4763" t="s">
        <v>358</v>
      </c>
      <c r="D4763" t="s">
        <v>1273</v>
      </c>
      <c r="E4763" t="s">
        <v>31</v>
      </c>
      <c r="F4763">
        <v>8119</v>
      </c>
      <c r="G4763">
        <v>5533</v>
      </c>
      <c r="H4763">
        <v>0.68148786796403493</v>
      </c>
      <c r="I4763" t="str">
        <f>VLOOKUP($B4763&amp;$E4763,'Employee List'!$A:$E,5,0)</f>
        <v>E-1176</v>
      </c>
    </row>
    <row r="4764" spans="1:9" x14ac:dyDescent="0.35">
      <c r="A4764" t="s">
        <v>1257</v>
      </c>
      <c r="B4764" t="s">
        <v>101</v>
      </c>
      <c r="C4764" t="s">
        <v>358</v>
      </c>
      <c r="D4764" t="s">
        <v>1275</v>
      </c>
      <c r="E4764" t="s">
        <v>29</v>
      </c>
      <c r="F4764">
        <v>10701</v>
      </c>
      <c r="G4764">
        <v>3364</v>
      </c>
      <c r="H4764">
        <v>0.3143631436314363</v>
      </c>
      <c r="I4764" t="str">
        <f>VLOOKUP($B4764&amp;$E4764,'Employee List'!$A:$E,5,0)</f>
        <v>E-1176</v>
      </c>
    </row>
    <row r="4765" spans="1:9" x14ac:dyDescent="0.35">
      <c r="A4765" t="s">
        <v>1257</v>
      </c>
      <c r="B4765" t="s">
        <v>101</v>
      </c>
      <c r="C4765" t="s">
        <v>358</v>
      </c>
      <c r="D4765" t="s">
        <v>1275</v>
      </c>
      <c r="E4765" t="s">
        <v>30</v>
      </c>
      <c r="F4765">
        <v>12205</v>
      </c>
      <c r="G4765">
        <v>3635</v>
      </c>
      <c r="H4765">
        <v>0.29782875870544856</v>
      </c>
      <c r="I4765" t="str">
        <f>VLOOKUP($B4765&amp;$E4765,'Employee List'!$A:$E,5,0)</f>
        <v>E-1176</v>
      </c>
    </row>
    <row r="4766" spans="1:9" x14ac:dyDescent="0.35">
      <c r="A4766" t="s">
        <v>1257</v>
      </c>
      <c r="B4766" t="s">
        <v>101</v>
      </c>
      <c r="C4766" t="s">
        <v>358</v>
      </c>
      <c r="D4766" t="s">
        <v>1275</v>
      </c>
      <c r="E4766" t="s">
        <v>31</v>
      </c>
      <c r="F4766">
        <v>11883</v>
      </c>
      <c r="G4766">
        <v>3394</v>
      </c>
      <c r="H4766">
        <v>0.28561810990490616</v>
      </c>
      <c r="I4766" t="str">
        <f>VLOOKUP($B4766&amp;$E4766,'Employee List'!$A:$E,5,0)</f>
        <v>E-1176</v>
      </c>
    </row>
    <row r="4767" spans="1:9" x14ac:dyDescent="0.35">
      <c r="A4767" t="s">
        <v>1257</v>
      </c>
      <c r="B4767" t="s">
        <v>101</v>
      </c>
      <c r="C4767" t="s">
        <v>358</v>
      </c>
      <c r="D4767" t="s">
        <v>1276</v>
      </c>
      <c r="E4767" t="s">
        <v>29</v>
      </c>
      <c r="F4767">
        <v>5825</v>
      </c>
      <c r="G4767">
        <v>1567</v>
      </c>
      <c r="H4767">
        <v>0.26901287553648068</v>
      </c>
      <c r="I4767" t="str">
        <f>VLOOKUP($B4767&amp;$E4767,'Employee List'!$A:$E,5,0)</f>
        <v>E-1176</v>
      </c>
    </row>
    <row r="4768" spans="1:9" x14ac:dyDescent="0.35">
      <c r="A4768" t="s">
        <v>1257</v>
      </c>
      <c r="B4768" t="s">
        <v>101</v>
      </c>
      <c r="C4768" t="s">
        <v>358</v>
      </c>
      <c r="D4768" t="s">
        <v>1276</v>
      </c>
      <c r="E4768" t="s">
        <v>30</v>
      </c>
      <c r="F4768">
        <v>3624</v>
      </c>
      <c r="G4768">
        <v>2835</v>
      </c>
      <c r="H4768">
        <v>0.7822847682119205</v>
      </c>
      <c r="I4768" t="str">
        <f>VLOOKUP($B4768&amp;$E4768,'Employee List'!$A:$E,5,0)</f>
        <v>E-1176</v>
      </c>
    </row>
    <row r="4769" spans="1:9" x14ac:dyDescent="0.35">
      <c r="A4769" t="s">
        <v>1257</v>
      </c>
      <c r="B4769" t="s">
        <v>101</v>
      </c>
      <c r="C4769" t="s">
        <v>358</v>
      </c>
      <c r="D4769" t="s">
        <v>1276</v>
      </c>
      <c r="E4769" t="s">
        <v>31</v>
      </c>
      <c r="F4769">
        <v>3101</v>
      </c>
      <c r="G4769">
        <v>5545</v>
      </c>
      <c r="H4769">
        <v>1.7881328603676234</v>
      </c>
      <c r="I4769" t="str">
        <f>VLOOKUP($B4769&amp;$E4769,'Employee List'!$A:$E,5,0)</f>
        <v>E-1176</v>
      </c>
    </row>
    <row r="4770" spans="1:9" x14ac:dyDescent="0.35">
      <c r="A4770" t="s">
        <v>1257</v>
      </c>
      <c r="B4770" t="s">
        <v>101</v>
      </c>
      <c r="C4770" t="s">
        <v>358</v>
      </c>
      <c r="D4770" t="s">
        <v>1277</v>
      </c>
      <c r="E4770" t="s">
        <v>29</v>
      </c>
      <c r="F4770">
        <v>8809</v>
      </c>
      <c r="G4770">
        <v>4996</v>
      </c>
      <c r="H4770">
        <v>0.56714723578158699</v>
      </c>
      <c r="I4770" t="str">
        <f>VLOOKUP($B4770&amp;$E4770,'Employee List'!$A:$E,5,0)</f>
        <v>E-1176</v>
      </c>
    </row>
    <row r="4771" spans="1:9" x14ac:dyDescent="0.35">
      <c r="A4771" t="s">
        <v>1257</v>
      </c>
      <c r="B4771" t="s">
        <v>101</v>
      </c>
      <c r="C4771" t="s">
        <v>358</v>
      </c>
      <c r="D4771" t="s">
        <v>1277</v>
      </c>
      <c r="E4771" t="s">
        <v>30</v>
      </c>
      <c r="F4771">
        <v>6796</v>
      </c>
      <c r="G4771">
        <v>5537</v>
      </c>
      <c r="H4771">
        <v>0.81474396703943497</v>
      </c>
      <c r="I4771" t="str">
        <f>VLOOKUP($B4771&amp;$E4771,'Employee List'!$A:$E,5,0)</f>
        <v>E-1176</v>
      </c>
    </row>
    <row r="4772" spans="1:9" x14ac:dyDescent="0.35">
      <c r="A4772" t="s">
        <v>1257</v>
      </c>
      <c r="B4772" t="s">
        <v>101</v>
      </c>
      <c r="C4772" t="s">
        <v>358</v>
      </c>
      <c r="D4772" t="s">
        <v>1277</v>
      </c>
      <c r="E4772" t="s">
        <v>31</v>
      </c>
      <c r="F4772">
        <v>7394</v>
      </c>
      <c r="G4772">
        <v>3543</v>
      </c>
      <c r="H4772">
        <v>0.47917230186637816</v>
      </c>
      <c r="I4772" t="str">
        <f>VLOOKUP($B4772&amp;$E4772,'Employee List'!$A:$E,5,0)</f>
        <v>E-1176</v>
      </c>
    </row>
    <row r="4773" spans="1:9" x14ac:dyDescent="0.35">
      <c r="A4773" t="s">
        <v>1257</v>
      </c>
      <c r="B4773" t="s">
        <v>101</v>
      </c>
      <c r="C4773" t="s">
        <v>358</v>
      </c>
      <c r="D4773" t="s">
        <v>1278</v>
      </c>
      <c r="E4773" t="s">
        <v>29</v>
      </c>
      <c r="F4773">
        <v>8081</v>
      </c>
      <c r="G4773">
        <v>5240</v>
      </c>
      <c r="H4773">
        <v>0.64843459967825767</v>
      </c>
      <c r="I4773" t="str">
        <f>VLOOKUP($B4773&amp;$E4773,'Employee List'!$A:$E,5,0)</f>
        <v>E-1176</v>
      </c>
    </row>
    <row r="4774" spans="1:9" x14ac:dyDescent="0.35">
      <c r="A4774" t="s">
        <v>1257</v>
      </c>
      <c r="B4774" t="s">
        <v>101</v>
      </c>
      <c r="C4774" t="s">
        <v>358</v>
      </c>
      <c r="D4774" t="s">
        <v>1278</v>
      </c>
      <c r="E4774" t="s">
        <v>30</v>
      </c>
      <c r="F4774">
        <v>7122</v>
      </c>
      <c r="G4774">
        <v>6548</v>
      </c>
      <c r="H4774">
        <v>0.91940466161190681</v>
      </c>
      <c r="I4774" t="str">
        <f>VLOOKUP($B4774&amp;$E4774,'Employee List'!$A:$E,5,0)</f>
        <v>E-1176</v>
      </c>
    </row>
    <row r="4775" spans="1:9" x14ac:dyDescent="0.35">
      <c r="A4775" t="s">
        <v>1257</v>
      </c>
      <c r="B4775" t="s">
        <v>101</v>
      </c>
      <c r="C4775" t="s">
        <v>358</v>
      </c>
      <c r="D4775" t="s">
        <v>1278</v>
      </c>
      <c r="E4775" t="s">
        <v>31</v>
      </c>
      <c r="F4775">
        <v>5950</v>
      </c>
      <c r="G4775">
        <v>5494</v>
      </c>
      <c r="H4775">
        <v>0.92336134453781515</v>
      </c>
      <c r="I4775" t="str">
        <f>VLOOKUP($B4775&amp;$E4775,'Employee List'!$A:$E,5,0)</f>
        <v>E-1176</v>
      </c>
    </row>
    <row r="4776" spans="1:9" x14ac:dyDescent="0.35">
      <c r="A4776" t="s">
        <v>1257</v>
      </c>
      <c r="B4776" t="s">
        <v>101</v>
      </c>
      <c r="C4776" t="s">
        <v>358</v>
      </c>
      <c r="D4776" t="s">
        <v>1279</v>
      </c>
      <c r="E4776" t="s">
        <v>29</v>
      </c>
      <c r="F4776">
        <v>3523</v>
      </c>
      <c r="G4776">
        <v>1756</v>
      </c>
      <c r="H4776">
        <v>0.4984388305421516</v>
      </c>
      <c r="I4776" t="str">
        <f>VLOOKUP($B4776&amp;$E4776,'Employee List'!$A:$E,5,0)</f>
        <v>E-1176</v>
      </c>
    </row>
    <row r="4777" spans="1:9" x14ac:dyDescent="0.35">
      <c r="A4777" t="s">
        <v>1257</v>
      </c>
      <c r="B4777" t="s">
        <v>101</v>
      </c>
      <c r="C4777" t="s">
        <v>358</v>
      </c>
      <c r="D4777" t="s">
        <v>1279</v>
      </c>
      <c r="E4777" t="s">
        <v>30</v>
      </c>
      <c r="F4777">
        <v>5310</v>
      </c>
      <c r="G4777">
        <v>1362</v>
      </c>
      <c r="H4777">
        <v>0.25649717514124293</v>
      </c>
      <c r="I4777" t="str">
        <f>VLOOKUP($B4777&amp;$E4777,'Employee List'!$A:$E,5,0)</f>
        <v>E-1176</v>
      </c>
    </row>
    <row r="4778" spans="1:9" x14ac:dyDescent="0.35">
      <c r="A4778" t="s">
        <v>1257</v>
      </c>
      <c r="B4778" t="s">
        <v>101</v>
      </c>
      <c r="C4778" t="s">
        <v>358</v>
      </c>
      <c r="D4778" t="s">
        <v>1279</v>
      </c>
      <c r="E4778" t="s">
        <v>31</v>
      </c>
      <c r="F4778">
        <v>5710</v>
      </c>
      <c r="G4778">
        <v>4813</v>
      </c>
      <c r="H4778">
        <v>0.842907180385289</v>
      </c>
      <c r="I4778" t="str">
        <f>VLOOKUP($B4778&amp;$E4778,'Employee List'!$A:$E,5,0)</f>
        <v>E-1176</v>
      </c>
    </row>
    <row r="4779" spans="1:9" x14ac:dyDescent="0.35">
      <c r="A4779" t="s">
        <v>1257</v>
      </c>
      <c r="B4779" t="s">
        <v>101</v>
      </c>
      <c r="C4779" t="s">
        <v>358</v>
      </c>
      <c r="D4779" t="s">
        <v>1280</v>
      </c>
      <c r="E4779" t="s">
        <v>29</v>
      </c>
      <c r="F4779">
        <v>6012</v>
      </c>
      <c r="G4779">
        <v>13537</v>
      </c>
      <c r="H4779">
        <v>2.2516633399866932</v>
      </c>
      <c r="I4779" t="str">
        <f>VLOOKUP($B4779&amp;$E4779,'Employee List'!$A:$E,5,0)</f>
        <v>E-1176</v>
      </c>
    </row>
    <row r="4780" spans="1:9" x14ac:dyDescent="0.35">
      <c r="A4780" t="s">
        <v>1257</v>
      </c>
      <c r="B4780" t="s">
        <v>101</v>
      </c>
      <c r="C4780" t="s">
        <v>358</v>
      </c>
      <c r="D4780" t="s">
        <v>1280</v>
      </c>
      <c r="E4780" t="s">
        <v>30</v>
      </c>
      <c r="F4780">
        <v>6234</v>
      </c>
      <c r="G4780">
        <v>7538</v>
      </c>
      <c r="H4780">
        <v>1.2091754892524864</v>
      </c>
      <c r="I4780" t="str">
        <f>VLOOKUP($B4780&amp;$E4780,'Employee List'!$A:$E,5,0)</f>
        <v>E-1176</v>
      </c>
    </row>
    <row r="4781" spans="1:9" x14ac:dyDescent="0.35">
      <c r="A4781" t="s">
        <v>1257</v>
      </c>
      <c r="B4781" t="s">
        <v>101</v>
      </c>
      <c r="C4781" t="s">
        <v>358</v>
      </c>
      <c r="D4781" t="s">
        <v>1280</v>
      </c>
      <c r="E4781" t="s">
        <v>31</v>
      </c>
      <c r="F4781">
        <v>2885</v>
      </c>
      <c r="G4781">
        <v>1943</v>
      </c>
      <c r="H4781">
        <v>0.67348353552859619</v>
      </c>
      <c r="I4781" t="str">
        <f>VLOOKUP($B4781&amp;$E4781,'Employee List'!$A:$E,5,0)</f>
        <v>E-1176</v>
      </c>
    </row>
    <row r="4782" spans="1:9" x14ac:dyDescent="0.35">
      <c r="A4782" t="s">
        <v>1257</v>
      </c>
      <c r="B4782" t="s">
        <v>101</v>
      </c>
      <c r="C4782" t="s">
        <v>358</v>
      </c>
      <c r="D4782" t="s">
        <v>1262</v>
      </c>
      <c r="E4782" t="s">
        <v>29</v>
      </c>
      <c r="F4782">
        <v>22889</v>
      </c>
      <c r="G4782">
        <v>26241</v>
      </c>
      <c r="H4782">
        <v>1.1464458910393638</v>
      </c>
      <c r="I4782" t="str">
        <f>VLOOKUP($B4782&amp;$E4782,'Employee List'!$A:$E,5,0)</f>
        <v>E-1176</v>
      </c>
    </row>
    <row r="4783" spans="1:9" x14ac:dyDescent="0.35">
      <c r="A4783" t="s">
        <v>1257</v>
      </c>
      <c r="B4783" t="s">
        <v>101</v>
      </c>
      <c r="C4783" t="s">
        <v>358</v>
      </c>
      <c r="D4783" t="s">
        <v>1262</v>
      </c>
      <c r="E4783" t="s">
        <v>30</v>
      </c>
      <c r="F4783">
        <v>25219</v>
      </c>
      <c r="G4783">
        <v>27071</v>
      </c>
      <c r="H4783">
        <v>1.0734366945556921</v>
      </c>
      <c r="I4783" t="str">
        <f>VLOOKUP($B4783&amp;$E4783,'Employee List'!$A:$E,5,0)</f>
        <v>E-1176</v>
      </c>
    </row>
    <row r="4784" spans="1:9" x14ac:dyDescent="0.35">
      <c r="A4784" t="s">
        <v>1257</v>
      </c>
      <c r="B4784" t="s">
        <v>101</v>
      </c>
      <c r="C4784" t="s">
        <v>358</v>
      </c>
      <c r="D4784" t="s">
        <v>1262</v>
      </c>
      <c r="E4784" t="s">
        <v>31</v>
      </c>
      <c r="F4784">
        <v>27173</v>
      </c>
      <c r="G4784">
        <v>37207</v>
      </c>
      <c r="H4784">
        <v>1.3692636072572038</v>
      </c>
      <c r="I4784" t="str">
        <f>VLOOKUP($B4784&amp;$E4784,'Employee List'!$A:$E,5,0)</f>
        <v>E-1176</v>
      </c>
    </row>
    <row r="4785" spans="1:9" x14ac:dyDescent="0.35">
      <c r="A4785" t="s">
        <v>1257</v>
      </c>
      <c r="B4785" t="s">
        <v>101</v>
      </c>
      <c r="C4785" t="s">
        <v>358</v>
      </c>
      <c r="D4785" t="s">
        <v>1282</v>
      </c>
      <c r="E4785" t="s">
        <v>29</v>
      </c>
      <c r="F4785">
        <v>2695</v>
      </c>
      <c r="G4785">
        <v>5027</v>
      </c>
      <c r="H4785">
        <v>1.8653061224489795</v>
      </c>
      <c r="I4785" t="str">
        <f>VLOOKUP($B4785&amp;$E4785,'Employee List'!$A:$E,5,0)</f>
        <v>E-1176</v>
      </c>
    </row>
    <row r="4786" spans="1:9" x14ac:dyDescent="0.35">
      <c r="A4786" t="s">
        <v>1257</v>
      </c>
      <c r="B4786" t="s">
        <v>101</v>
      </c>
      <c r="C4786" t="s">
        <v>358</v>
      </c>
      <c r="D4786" t="s">
        <v>1282</v>
      </c>
      <c r="E4786" t="s">
        <v>30</v>
      </c>
      <c r="F4786">
        <v>6557</v>
      </c>
      <c r="G4786">
        <v>2191</v>
      </c>
      <c r="H4786">
        <v>0.33414671343602259</v>
      </c>
      <c r="I4786" t="str">
        <f>VLOOKUP($B4786&amp;$E4786,'Employee List'!$A:$E,5,0)</f>
        <v>E-1176</v>
      </c>
    </row>
    <row r="4787" spans="1:9" x14ac:dyDescent="0.35">
      <c r="A4787" t="s">
        <v>1257</v>
      </c>
      <c r="B4787" t="s">
        <v>101</v>
      </c>
      <c r="C4787" t="s">
        <v>358</v>
      </c>
      <c r="D4787" t="s">
        <v>1282</v>
      </c>
      <c r="E4787" t="s">
        <v>31</v>
      </c>
      <c r="F4787">
        <v>9235</v>
      </c>
      <c r="G4787">
        <v>4570</v>
      </c>
      <c r="H4787">
        <v>0.49485652409312397</v>
      </c>
      <c r="I4787" t="str">
        <f>VLOOKUP($B4787&amp;$E4787,'Employee List'!$A:$E,5,0)</f>
        <v>E-1176</v>
      </c>
    </row>
    <row r="4788" spans="1:9" x14ac:dyDescent="0.35">
      <c r="A4788" t="s">
        <v>1257</v>
      </c>
      <c r="B4788" t="s">
        <v>101</v>
      </c>
      <c r="C4788" t="s">
        <v>358</v>
      </c>
      <c r="D4788" t="s">
        <v>1281</v>
      </c>
      <c r="E4788" t="s">
        <v>29</v>
      </c>
      <c r="F4788">
        <v>5003</v>
      </c>
      <c r="G4788">
        <v>1084</v>
      </c>
      <c r="H4788">
        <v>0.21666999800119929</v>
      </c>
      <c r="I4788" t="str">
        <f>VLOOKUP($B4788&amp;$E4788,'Employee List'!$A:$E,5,0)</f>
        <v>E-1176</v>
      </c>
    </row>
    <row r="4789" spans="1:9" x14ac:dyDescent="0.35">
      <c r="A4789" t="s">
        <v>1257</v>
      </c>
      <c r="B4789" t="s">
        <v>101</v>
      </c>
      <c r="C4789" t="s">
        <v>358</v>
      </c>
      <c r="D4789" t="s">
        <v>1281</v>
      </c>
      <c r="E4789" t="s">
        <v>30</v>
      </c>
      <c r="F4789">
        <v>4864</v>
      </c>
      <c r="G4789">
        <v>4038</v>
      </c>
      <c r="H4789">
        <v>0.83018092105263153</v>
      </c>
      <c r="I4789" t="str">
        <f>VLOOKUP($B4789&amp;$E4789,'Employee List'!$A:$E,5,0)</f>
        <v>E-1176</v>
      </c>
    </row>
    <row r="4790" spans="1:9" x14ac:dyDescent="0.35">
      <c r="A4790" t="s">
        <v>1257</v>
      </c>
      <c r="B4790" t="s">
        <v>101</v>
      </c>
      <c r="C4790" t="s">
        <v>358</v>
      </c>
      <c r="D4790" t="s">
        <v>1281</v>
      </c>
      <c r="E4790" t="s">
        <v>31</v>
      </c>
      <c r="F4790">
        <v>3416</v>
      </c>
      <c r="G4790">
        <v>4778</v>
      </c>
      <c r="H4790">
        <v>1.3987119437939111</v>
      </c>
      <c r="I4790" t="str">
        <f>VLOOKUP($B4790&amp;$E4790,'Employee List'!$A:$E,5,0)</f>
        <v>E-1176</v>
      </c>
    </row>
    <row r="4791" spans="1:9" x14ac:dyDescent="0.35">
      <c r="A4791" t="s">
        <v>1257</v>
      </c>
      <c r="B4791" t="s">
        <v>102</v>
      </c>
      <c r="C4791" t="s">
        <v>358</v>
      </c>
      <c r="D4791" t="s">
        <v>1274</v>
      </c>
      <c r="E4791" t="s">
        <v>29</v>
      </c>
      <c r="F4791">
        <v>28853</v>
      </c>
      <c r="G4791">
        <v>33192</v>
      </c>
      <c r="H4791">
        <v>1.1503829757737496</v>
      </c>
      <c r="I4791" t="str">
        <f>VLOOKUP($B4791&amp;$E4791,'Employee List'!$A:$E,5,0)</f>
        <v>E-1177</v>
      </c>
    </row>
    <row r="4792" spans="1:9" x14ac:dyDescent="0.35">
      <c r="A4792" t="s">
        <v>1257</v>
      </c>
      <c r="B4792" t="s">
        <v>102</v>
      </c>
      <c r="C4792" t="s">
        <v>358</v>
      </c>
      <c r="D4792" t="s">
        <v>1274</v>
      </c>
      <c r="E4792" t="s">
        <v>30</v>
      </c>
      <c r="F4792">
        <v>31104</v>
      </c>
      <c r="G4792">
        <v>23034</v>
      </c>
      <c r="H4792">
        <v>0.74054783950617287</v>
      </c>
      <c r="I4792" t="str">
        <f>VLOOKUP($B4792&amp;$E4792,'Employee List'!$A:$E,5,0)</f>
        <v>E-1177</v>
      </c>
    </row>
    <row r="4793" spans="1:9" x14ac:dyDescent="0.35">
      <c r="A4793" t="s">
        <v>1257</v>
      </c>
      <c r="B4793" t="s">
        <v>102</v>
      </c>
      <c r="C4793" t="s">
        <v>358</v>
      </c>
      <c r="D4793" t="s">
        <v>1274</v>
      </c>
      <c r="E4793" t="s">
        <v>31</v>
      </c>
      <c r="F4793">
        <v>31572</v>
      </c>
      <c r="G4793">
        <v>23922</v>
      </c>
      <c r="H4793">
        <v>0.75769669327251998</v>
      </c>
      <c r="I4793" t="str">
        <f>VLOOKUP($B4793&amp;$E4793,'Employee List'!$A:$E,5,0)</f>
        <v>E-1177</v>
      </c>
    </row>
    <row r="4794" spans="1:9" x14ac:dyDescent="0.35">
      <c r="A4794" t="s">
        <v>1257</v>
      </c>
      <c r="B4794" t="s">
        <v>102</v>
      </c>
      <c r="C4794" t="s">
        <v>358</v>
      </c>
      <c r="D4794" t="s">
        <v>1263</v>
      </c>
      <c r="E4794" t="s">
        <v>29</v>
      </c>
      <c r="F4794">
        <v>46673</v>
      </c>
      <c r="G4794">
        <v>173469</v>
      </c>
      <c r="H4794">
        <v>3.716688449424721</v>
      </c>
      <c r="I4794" t="str">
        <f>VLOOKUP($B4794&amp;$E4794,'Employee List'!$A:$E,5,0)</f>
        <v>E-1177</v>
      </c>
    </row>
    <row r="4795" spans="1:9" x14ac:dyDescent="0.35">
      <c r="A4795" t="s">
        <v>1257</v>
      </c>
      <c r="B4795" t="s">
        <v>102</v>
      </c>
      <c r="C4795" t="s">
        <v>358</v>
      </c>
      <c r="D4795" t="s">
        <v>1263</v>
      </c>
      <c r="E4795" t="s">
        <v>30</v>
      </c>
      <c r="F4795">
        <v>48001</v>
      </c>
      <c r="G4795">
        <v>67620</v>
      </c>
      <c r="H4795">
        <v>1.4087206516530906</v>
      </c>
      <c r="I4795" t="str">
        <f>VLOOKUP($B4795&amp;$E4795,'Employee List'!$A:$E,5,0)</f>
        <v>E-1177</v>
      </c>
    </row>
    <row r="4796" spans="1:9" x14ac:dyDescent="0.35">
      <c r="A4796" t="s">
        <v>1257</v>
      </c>
      <c r="B4796" t="s">
        <v>102</v>
      </c>
      <c r="C4796" t="s">
        <v>358</v>
      </c>
      <c r="D4796" t="s">
        <v>1263</v>
      </c>
      <c r="E4796" t="s">
        <v>31</v>
      </c>
      <c r="F4796">
        <v>48389</v>
      </c>
      <c r="G4796">
        <v>65180</v>
      </c>
      <c r="H4796">
        <v>1.3470003513195148</v>
      </c>
      <c r="I4796" t="str">
        <f>VLOOKUP($B4796&amp;$E4796,'Employee List'!$A:$E,5,0)</f>
        <v>E-1177</v>
      </c>
    </row>
    <row r="4797" spans="1:9" x14ac:dyDescent="0.35">
      <c r="A4797" t="s">
        <v>1257</v>
      </c>
      <c r="B4797" t="s">
        <v>102</v>
      </c>
      <c r="C4797" t="s">
        <v>358</v>
      </c>
      <c r="D4797" t="s">
        <v>1264</v>
      </c>
      <c r="E4797" t="s">
        <v>29</v>
      </c>
      <c r="F4797">
        <v>21763</v>
      </c>
      <c r="G4797">
        <v>26323</v>
      </c>
      <c r="H4797">
        <v>1.209529936130129</v>
      </c>
      <c r="I4797" t="str">
        <f>VLOOKUP($B4797&amp;$E4797,'Employee List'!$A:$E,5,0)</f>
        <v>E-1177</v>
      </c>
    </row>
    <row r="4798" spans="1:9" x14ac:dyDescent="0.35">
      <c r="A4798" t="s">
        <v>1257</v>
      </c>
      <c r="B4798" t="s">
        <v>102</v>
      </c>
      <c r="C4798" t="s">
        <v>358</v>
      </c>
      <c r="D4798" t="s">
        <v>1264</v>
      </c>
      <c r="E4798" t="s">
        <v>30</v>
      </c>
      <c r="F4798">
        <v>18315</v>
      </c>
      <c r="G4798">
        <v>2787</v>
      </c>
      <c r="H4798">
        <v>0.15217035217035216</v>
      </c>
      <c r="I4798" t="str">
        <f>VLOOKUP($B4798&amp;$E4798,'Employee List'!$A:$E,5,0)</f>
        <v>E-1177</v>
      </c>
    </row>
    <row r="4799" spans="1:9" x14ac:dyDescent="0.35">
      <c r="A4799" t="s">
        <v>1257</v>
      </c>
      <c r="B4799" t="s">
        <v>102</v>
      </c>
      <c r="C4799" t="s">
        <v>358</v>
      </c>
      <c r="D4799" t="s">
        <v>1264</v>
      </c>
      <c r="E4799" t="s">
        <v>31</v>
      </c>
      <c r="F4799">
        <v>20228</v>
      </c>
      <c r="G4799">
        <v>2194</v>
      </c>
      <c r="H4799">
        <v>0.10846351591852878</v>
      </c>
      <c r="I4799" t="str">
        <f>VLOOKUP($B4799&amp;$E4799,'Employee List'!$A:$E,5,0)</f>
        <v>E-1177</v>
      </c>
    </row>
    <row r="4800" spans="1:9" x14ac:dyDescent="0.35">
      <c r="A4800" t="s">
        <v>1257</v>
      </c>
      <c r="B4800" t="s">
        <v>102</v>
      </c>
      <c r="C4800" t="s">
        <v>358</v>
      </c>
      <c r="D4800" t="s">
        <v>1265</v>
      </c>
      <c r="E4800" t="s">
        <v>29</v>
      </c>
      <c r="F4800">
        <v>13096</v>
      </c>
      <c r="G4800">
        <v>9797</v>
      </c>
      <c r="H4800">
        <v>0.74809102015882711</v>
      </c>
      <c r="I4800" t="str">
        <f>VLOOKUP($B4800&amp;$E4800,'Employee List'!$A:$E,5,0)</f>
        <v>E-1177</v>
      </c>
    </row>
    <row r="4801" spans="1:9" x14ac:dyDescent="0.35">
      <c r="A4801" t="s">
        <v>1257</v>
      </c>
      <c r="B4801" t="s">
        <v>102</v>
      </c>
      <c r="C4801" t="s">
        <v>358</v>
      </c>
      <c r="D4801" t="s">
        <v>1265</v>
      </c>
      <c r="E4801" t="s">
        <v>30</v>
      </c>
      <c r="F4801">
        <v>12620</v>
      </c>
      <c r="G4801">
        <v>9096</v>
      </c>
      <c r="H4801">
        <v>0.72076069730586367</v>
      </c>
      <c r="I4801" t="str">
        <f>VLOOKUP($B4801&amp;$E4801,'Employee List'!$A:$E,5,0)</f>
        <v>E-1177</v>
      </c>
    </row>
    <row r="4802" spans="1:9" x14ac:dyDescent="0.35">
      <c r="A4802" t="s">
        <v>1257</v>
      </c>
      <c r="B4802" t="s">
        <v>102</v>
      </c>
      <c r="C4802" t="s">
        <v>358</v>
      </c>
      <c r="D4802" t="s">
        <v>1265</v>
      </c>
      <c r="E4802" t="s">
        <v>31</v>
      </c>
      <c r="F4802">
        <v>12252</v>
      </c>
      <c r="G4802">
        <v>8063</v>
      </c>
      <c r="H4802">
        <v>0.65809663728370882</v>
      </c>
      <c r="I4802" t="str">
        <f>VLOOKUP($B4802&amp;$E4802,'Employee List'!$A:$E,5,0)</f>
        <v>E-1177</v>
      </c>
    </row>
    <row r="4803" spans="1:9" x14ac:dyDescent="0.35">
      <c r="A4803" t="s">
        <v>1257</v>
      </c>
      <c r="B4803" t="s">
        <v>102</v>
      </c>
      <c r="C4803" t="s">
        <v>358</v>
      </c>
      <c r="D4803" t="s">
        <v>1260</v>
      </c>
      <c r="E4803" t="s">
        <v>29</v>
      </c>
      <c r="F4803">
        <v>64192</v>
      </c>
      <c r="G4803">
        <v>27325</v>
      </c>
      <c r="H4803">
        <v>0.42567609670987039</v>
      </c>
      <c r="I4803" t="str">
        <f>VLOOKUP($B4803&amp;$E4803,'Employee List'!$A:$E,5,0)</f>
        <v>E-1177</v>
      </c>
    </row>
    <row r="4804" spans="1:9" x14ac:dyDescent="0.35">
      <c r="A4804" t="s">
        <v>1257</v>
      </c>
      <c r="B4804" t="s">
        <v>102</v>
      </c>
      <c r="C4804" t="s">
        <v>358</v>
      </c>
      <c r="D4804" t="s">
        <v>1260</v>
      </c>
      <c r="E4804" t="s">
        <v>30</v>
      </c>
      <c r="F4804">
        <v>64300</v>
      </c>
      <c r="G4804">
        <v>31383</v>
      </c>
      <c r="H4804">
        <v>0.48807153965785383</v>
      </c>
      <c r="I4804" t="str">
        <f>VLOOKUP($B4804&amp;$E4804,'Employee List'!$A:$E,5,0)</f>
        <v>E-1177</v>
      </c>
    </row>
    <row r="4805" spans="1:9" x14ac:dyDescent="0.35">
      <c r="A4805" t="s">
        <v>1257</v>
      </c>
      <c r="B4805" t="s">
        <v>102</v>
      </c>
      <c r="C4805" t="s">
        <v>358</v>
      </c>
      <c r="D4805" t="s">
        <v>1260</v>
      </c>
      <c r="E4805" t="s">
        <v>31</v>
      </c>
      <c r="F4805">
        <v>73294</v>
      </c>
      <c r="G4805">
        <v>40761</v>
      </c>
      <c r="H4805">
        <v>0.55613010614784297</v>
      </c>
      <c r="I4805" t="str">
        <f>VLOOKUP($B4805&amp;$E4805,'Employee List'!$A:$E,5,0)</f>
        <v>E-1177</v>
      </c>
    </row>
    <row r="4806" spans="1:9" x14ac:dyDescent="0.35">
      <c r="A4806" t="s">
        <v>1257</v>
      </c>
      <c r="B4806" t="s">
        <v>102</v>
      </c>
      <c r="C4806" t="s">
        <v>358</v>
      </c>
      <c r="D4806" t="s">
        <v>1261</v>
      </c>
      <c r="E4806" t="s">
        <v>29</v>
      </c>
      <c r="F4806">
        <v>61463</v>
      </c>
      <c r="G4806">
        <v>57264</v>
      </c>
      <c r="H4806">
        <v>0.93168247563574835</v>
      </c>
      <c r="I4806" t="str">
        <f>VLOOKUP($B4806&amp;$E4806,'Employee List'!$A:$E,5,0)</f>
        <v>E-1177</v>
      </c>
    </row>
    <row r="4807" spans="1:9" x14ac:dyDescent="0.35">
      <c r="A4807" t="s">
        <v>1257</v>
      </c>
      <c r="B4807" t="s">
        <v>102</v>
      </c>
      <c r="C4807" t="s">
        <v>358</v>
      </c>
      <c r="D4807" t="s">
        <v>1261</v>
      </c>
      <c r="E4807" t="s">
        <v>30</v>
      </c>
      <c r="F4807">
        <v>66231</v>
      </c>
      <c r="G4807">
        <v>50622</v>
      </c>
      <c r="H4807">
        <v>0.76432486297957147</v>
      </c>
      <c r="I4807" t="str">
        <f>VLOOKUP($B4807&amp;$E4807,'Employee List'!$A:$E,5,0)</f>
        <v>E-1177</v>
      </c>
    </row>
    <row r="4808" spans="1:9" x14ac:dyDescent="0.35">
      <c r="A4808" t="s">
        <v>1257</v>
      </c>
      <c r="B4808" t="s">
        <v>102</v>
      </c>
      <c r="C4808" t="s">
        <v>358</v>
      </c>
      <c r="D4808" t="s">
        <v>1261</v>
      </c>
      <c r="E4808" t="s">
        <v>31</v>
      </c>
      <c r="F4808">
        <v>65641</v>
      </c>
      <c r="G4808">
        <v>50719</v>
      </c>
      <c r="H4808">
        <v>0.77267256745022161</v>
      </c>
      <c r="I4808" t="str">
        <f>VLOOKUP($B4808&amp;$E4808,'Employee List'!$A:$E,5,0)</f>
        <v>E-1177</v>
      </c>
    </row>
    <row r="4809" spans="1:9" x14ac:dyDescent="0.35">
      <c r="A4809" t="s">
        <v>1257</v>
      </c>
      <c r="B4809" t="s">
        <v>102</v>
      </c>
      <c r="C4809" t="s">
        <v>358</v>
      </c>
      <c r="D4809" t="s">
        <v>1266</v>
      </c>
      <c r="E4809" t="s">
        <v>29</v>
      </c>
      <c r="F4809">
        <v>29724</v>
      </c>
      <c r="G4809">
        <v>20014</v>
      </c>
      <c r="H4809">
        <v>0.67332795047772842</v>
      </c>
      <c r="I4809" t="str">
        <f>VLOOKUP($B4809&amp;$E4809,'Employee List'!$A:$E,5,0)</f>
        <v>E-1177</v>
      </c>
    </row>
    <row r="4810" spans="1:9" x14ac:dyDescent="0.35">
      <c r="A4810" t="s">
        <v>1257</v>
      </c>
      <c r="B4810" t="s">
        <v>102</v>
      </c>
      <c r="C4810" t="s">
        <v>358</v>
      </c>
      <c r="D4810" t="s">
        <v>1266</v>
      </c>
      <c r="E4810" t="s">
        <v>30</v>
      </c>
      <c r="F4810">
        <v>28169</v>
      </c>
      <c r="G4810">
        <v>14123</v>
      </c>
      <c r="H4810">
        <v>0.50136675068337533</v>
      </c>
      <c r="I4810" t="str">
        <f>VLOOKUP($B4810&amp;$E4810,'Employee List'!$A:$E,5,0)</f>
        <v>E-1177</v>
      </c>
    </row>
    <row r="4811" spans="1:9" x14ac:dyDescent="0.35">
      <c r="A4811" t="s">
        <v>1257</v>
      </c>
      <c r="B4811" t="s">
        <v>102</v>
      </c>
      <c r="C4811" t="s">
        <v>358</v>
      </c>
      <c r="D4811" t="s">
        <v>1266</v>
      </c>
      <c r="E4811" t="s">
        <v>31</v>
      </c>
      <c r="F4811">
        <v>30098</v>
      </c>
      <c r="G4811">
        <v>11559</v>
      </c>
      <c r="H4811">
        <v>0.38404545152501829</v>
      </c>
      <c r="I4811" t="str">
        <f>VLOOKUP($B4811&amp;$E4811,'Employee List'!$A:$E,5,0)</f>
        <v>E-1177</v>
      </c>
    </row>
    <row r="4812" spans="1:9" x14ac:dyDescent="0.35">
      <c r="A4812" t="s">
        <v>1257</v>
      </c>
      <c r="B4812" t="s">
        <v>102</v>
      </c>
      <c r="C4812" t="s">
        <v>358</v>
      </c>
      <c r="D4812" t="s">
        <v>1267</v>
      </c>
      <c r="E4812" t="s">
        <v>29</v>
      </c>
      <c r="F4812">
        <v>39620</v>
      </c>
      <c r="G4812">
        <v>21603</v>
      </c>
      <c r="H4812">
        <v>0.54525492175668855</v>
      </c>
      <c r="I4812" t="str">
        <f>VLOOKUP($B4812&amp;$E4812,'Employee List'!$A:$E,5,0)</f>
        <v>E-1177</v>
      </c>
    </row>
    <row r="4813" spans="1:9" x14ac:dyDescent="0.35">
      <c r="A4813" t="s">
        <v>1257</v>
      </c>
      <c r="B4813" t="s">
        <v>102</v>
      </c>
      <c r="C4813" t="s">
        <v>358</v>
      </c>
      <c r="D4813" t="s">
        <v>1267</v>
      </c>
      <c r="E4813" t="s">
        <v>30</v>
      </c>
      <c r="F4813">
        <v>42223</v>
      </c>
      <c r="G4813">
        <v>19082</v>
      </c>
      <c r="H4813">
        <v>0.45193378016720742</v>
      </c>
      <c r="I4813" t="str">
        <f>VLOOKUP($B4813&amp;$E4813,'Employee List'!$A:$E,5,0)</f>
        <v>E-1177</v>
      </c>
    </row>
    <row r="4814" spans="1:9" x14ac:dyDescent="0.35">
      <c r="A4814" t="s">
        <v>1257</v>
      </c>
      <c r="B4814" t="s">
        <v>102</v>
      </c>
      <c r="C4814" t="s">
        <v>358</v>
      </c>
      <c r="D4814" t="s">
        <v>1267</v>
      </c>
      <c r="E4814" t="s">
        <v>31</v>
      </c>
      <c r="F4814">
        <v>40484</v>
      </c>
      <c r="G4814">
        <v>17621</v>
      </c>
      <c r="H4814">
        <v>0.43525837367849024</v>
      </c>
      <c r="I4814" t="str">
        <f>VLOOKUP($B4814&amp;$E4814,'Employee List'!$A:$E,5,0)</f>
        <v>E-1177</v>
      </c>
    </row>
    <row r="4815" spans="1:9" x14ac:dyDescent="0.35">
      <c r="A4815" t="s">
        <v>1257</v>
      </c>
      <c r="B4815" t="s">
        <v>102</v>
      </c>
      <c r="C4815" t="s">
        <v>358</v>
      </c>
      <c r="D4815" t="s">
        <v>1268</v>
      </c>
      <c r="E4815" t="s">
        <v>29</v>
      </c>
      <c r="F4815">
        <v>14042</v>
      </c>
      <c r="G4815">
        <v>7090</v>
      </c>
      <c r="H4815">
        <v>0.50491382993875511</v>
      </c>
      <c r="I4815" t="str">
        <f>VLOOKUP($B4815&amp;$E4815,'Employee List'!$A:$E,5,0)</f>
        <v>E-1177</v>
      </c>
    </row>
    <row r="4816" spans="1:9" x14ac:dyDescent="0.35">
      <c r="A4816" t="s">
        <v>1257</v>
      </c>
      <c r="B4816" t="s">
        <v>102</v>
      </c>
      <c r="C4816" t="s">
        <v>358</v>
      </c>
      <c r="D4816" t="s">
        <v>1268</v>
      </c>
      <c r="E4816" t="s">
        <v>30</v>
      </c>
      <c r="F4816">
        <v>12941</v>
      </c>
      <c r="G4816">
        <v>4767</v>
      </c>
      <c r="H4816">
        <v>0.36836411405610076</v>
      </c>
      <c r="I4816" t="str">
        <f>VLOOKUP($B4816&amp;$E4816,'Employee List'!$A:$E,5,0)</f>
        <v>E-1177</v>
      </c>
    </row>
    <row r="4817" spans="1:9" x14ac:dyDescent="0.35">
      <c r="A4817" t="s">
        <v>1257</v>
      </c>
      <c r="B4817" t="s">
        <v>102</v>
      </c>
      <c r="C4817" t="s">
        <v>358</v>
      </c>
      <c r="D4817" t="s">
        <v>1268</v>
      </c>
      <c r="E4817" t="s">
        <v>31</v>
      </c>
      <c r="F4817">
        <v>12283</v>
      </c>
      <c r="G4817">
        <v>6529</v>
      </c>
      <c r="H4817">
        <v>0.5315476675079378</v>
      </c>
      <c r="I4817" t="str">
        <f>VLOOKUP($B4817&amp;$E4817,'Employee List'!$A:$E,5,0)</f>
        <v>E-1177</v>
      </c>
    </row>
    <row r="4818" spans="1:9" x14ac:dyDescent="0.35">
      <c r="A4818" t="s">
        <v>1257</v>
      </c>
      <c r="B4818" t="s">
        <v>102</v>
      </c>
      <c r="C4818" t="s">
        <v>358</v>
      </c>
      <c r="D4818" t="s">
        <v>1269</v>
      </c>
      <c r="E4818" t="s">
        <v>29</v>
      </c>
      <c r="F4818">
        <v>9799</v>
      </c>
      <c r="G4818">
        <v>18726</v>
      </c>
      <c r="H4818">
        <v>1.9110113276864986</v>
      </c>
      <c r="I4818" t="str">
        <f>VLOOKUP($B4818&amp;$E4818,'Employee List'!$A:$E,5,0)</f>
        <v>E-1177</v>
      </c>
    </row>
    <row r="4819" spans="1:9" x14ac:dyDescent="0.35">
      <c r="A4819" t="s">
        <v>1257</v>
      </c>
      <c r="B4819" t="s">
        <v>102</v>
      </c>
      <c r="C4819" t="s">
        <v>358</v>
      </c>
      <c r="D4819" t="s">
        <v>1269</v>
      </c>
      <c r="E4819" t="s">
        <v>30</v>
      </c>
      <c r="F4819">
        <v>9285</v>
      </c>
      <c r="G4819">
        <v>9900</v>
      </c>
      <c r="H4819">
        <v>1.0662358642972536</v>
      </c>
      <c r="I4819" t="str">
        <f>VLOOKUP($B4819&amp;$E4819,'Employee List'!$A:$E,5,0)</f>
        <v>E-1177</v>
      </c>
    </row>
    <row r="4820" spans="1:9" x14ac:dyDescent="0.35">
      <c r="A4820" t="s">
        <v>1257</v>
      </c>
      <c r="B4820" t="s">
        <v>102</v>
      </c>
      <c r="C4820" t="s">
        <v>358</v>
      </c>
      <c r="D4820" t="s">
        <v>1269</v>
      </c>
      <c r="E4820" t="s">
        <v>31</v>
      </c>
      <c r="F4820">
        <v>8495</v>
      </c>
      <c r="G4820">
        <v>8772</v>
      </c>
      <c r="H4820">
        <v>1.0326074161271337</v>
      </c>
      <c r="I4820" t="str">
        <f>VLOOKUP($B4820&amp;$E4820,'Employee List'!$A:$E,5,0)</f>
        <v>E-1177</v>
      </c>
    </row>
    <row r="4821" spans="1:9" x14ac:dyDescent="0.35">
      <c r="A4821" t="s">
        <v>1257</v>
      </c>
      <c r="B4821" t="s">
        <v>102</v>
      </c>
      <c r="C4821" t="s">
        <v>358</v>
      </c>
      <c r="D4821" t="s">
        <v>1270</v>
      </c>
      <c r="E4821" t="s">
        <v>29</v>
      </c>
      <c r="F4821">
        <v>7957</v>
      </c>
      <c r="G4821">
        <v>5209</v>
      </c>
      <c r="H4821">
        <v>0.65464370994093246</v>
      </c>
      <c r="I4821" t="str">
        <f>VLOOKUP($B4821&amp;$E4821,'Employee List'!$A:$E,5,0)</f>
        <v>E-1177</v>
      </c>
    </row>
    <row r="4822" spans="1:9" x14ac:dyDescent="0.35">
      <c r="A4822" t="s">
        <v>1257</v>
      </c>
      <c r="B4822" t="s">
        <v>102</v>
      </c>
      <c r="C4822" t="s">
        <v>358</v>
      </c>
      <c r="D4822" t="s">
        <v>1270</v>
      </c>
      <c r="E4822" t="s">
        <v>30</v>
      </c>
      <c r="F4822">
        <v>7976</v>
      </c>
      <c r="G4822">
        <v>7796</v>
      </c>
      <c r="H4822">
        <v>0.97743229689067201</v>
      </c>
      <c r="I4822" t="str">
        <f>VLOOKUP($B4822&amp;$E4822,'Employee List'!$A:$E,5,0)</f>
        <v>E-1177</v>
      </c>
    </row>
    <row r="4823" spans="1:9" x14ac:dyDescent="0.35">
      <c r="A4823" t="s">
        <v>1257</v>
      </c>
      <c r="B4823" t="s">
        <v>102</v>
      </c>
      <c r="C4823" t="s">
        <v>358</v>
      </c>
      <c r="D4823" t="s">
        <v>1270</v>
      </c>
      <c r="E4823" t="s">
        <v>31</v>
      </c>
      <c r="F4823">
        <v>5429</v>
      </c>
      <c r="G4823">
        <v>3431</v>
      </c>
      <c r="H4823">
        <v>0.63197642291398048</v>
      </c>
      <c r="I4823" t="str">
        <f>VLOOKUP($B4823&amp;$E4823,'Employee List'!$A:$E,5,0)</f>
        <v>E-1177</v>
      </c>
    </row>
    <row r="4824" spans="1:9" x14ac:dyDescent="0.35">
      <c r="A4824" t="s">
        <v>1257</v>
      </c>
      <c r="B4824" t="s">
        <v>102</v>
      </c>
      <c r="C4824" t="s">
        <v>358</v>
      </c>
      <c r="D4824" t="s">
        <v>1271</v>
      </c>
      <c r="E4824" t="s">
        <v>29</v>
      </c>
      <c r="F4824">
        <v>7986</v>
      </c>
      <c r="G4824">
        <v>5902</v>
      </c>
      <c r="H4824">
        <v>0.73904332582018528</v>
      </c>
      <c r="I4824" t="str">
        <f>VLOOKUP($B4824&amp;$E4824,'Employee List'!$A:$E,5,0)</f>
        <v>E-1177</v>
      </c>
    </row>
    <row r="4825" spans="1:9" x14ac:dyDescent="0.35">
      <c r="A4825" t="s">
        <v>1257</v>
      </c>
      <c r="B4825" t="s">
        <v>102</v>
      </c>
      <c r="C4825" t="s">
        <v>358</v>
      </c>
      <c r="D4825" t="s">
        <v>1271</v>
      </c>
      <c r="E4825" t="s">
        <v>30</v>
      </c>
      <c r="F4825">
        <v>9512</v>
      </c>
      <c r="G4825">
        <v>4494</v>
      </c>
      <c r="H4825">
        <v>0.47245584524810763</v>
      </c>
      <c r="I4825" t="str">
        <f>VLOOKUP($B4825&amp;$E4825,'Employee List'!$A:$E,5,0)</f>
        <v>E-1177</v>
      </c>
    </row>
    <row r="4826" spans="1:9" x14ac:dyDescent="0.35">
      <c r="A4826" t="s">
        <v>1257</v>
      </c>
      <c r="B4826" t="s">
        <v>102</v>
      </c>
      <c r="C4826" t="s">
        <v>358</v>
      </c>
      <c r="D4826" t="s">
        <v>1271</v>
      </c>
      <c r="E4826" t="s">
        <v>31</v>
      </c>
      <c r="F4826">
        <v>8467</v>
      </c>
      <c r="G4826">
        <v>8623</v>
      </c>
      <c r="H4826">
        <v>1.0184244714775008</v>
      </c>
      <c r="I4826" t="str">
        <f>VLOOKUP($B4826&amp;$E4826,'Employee List'!$A:$E,5,0)</f>
        <v>E-1177</v>
      </c>
    </row>
    <row r="4827" spans="1:9" x14ac:dyDescent="0.35">
      <c r="A4827" t="s">
        <v>1257</v>
      </c>
      <c r="B4827" t="s">
        <v>102</v>
      </c>
      <c r="C4827" t="s">
        <v>358</v>
      </c>
      <c r="D4827" t="s">
        <v>1258</v>
      </c>
      <c r="E4827" t="s">
        <v>29</v>
      </c>
      <c r="F4827">
        <v>123134</v>
      </c>
      <c r="G4827">
        <v>100086</v>
      </c>
      <c r="H4827">
        <v>0.81282180388844671</v>
      </c>
      <c r="I4827" t="str">
        <f>VLOOKUP($B4827&amp;$E4827,'Employee List'!$A:$E,5,0)</f>
        <v>E-1177</v>
      </c>
    </row>
    <row r="4828" spans="1:9" x14ac:dyDescent="0.35">
      <c r="A4828" t="s">
        <v>1257</v>
      </c>
      <c r="B4828" t="s">
        <v>102</v>
      </c>
      <c r="C4828" t="s">
        <v>358</v>
      </c>
      <c r="D4828" t="s">
        <v>1258</v>
      </c>
      <c r="E4828" t="s">
        <v>30</v>
      </c>
      <c r="F4828">
        <v>122200</v>
      </c>
      <c r="G4828">
        <v>76499</v>
      </c>
      <c r="H4828">
        <v>0.62601472995090013</v>
      </c>
      <c r="I4828" t="str">
        <f>VLOOKUP($B4828&amp;$E4828,'Employee List'!$A:$E,5,0)</f>
        <v>E-1177</v>
      </c>
    </row>
    <row r="4829" spans="1:9" x14ac:dyDescent="0.35">
      <c r="A4829" t="s">
        <v>1257</v>
      </c>
      <c r="B4829" t="s">
        <v>102</v>
      </c>
      <c r="C4829" t="s">
        <v>358</v>
      </c>
      <c r="D4829" t="s">
        <v>1258</v>
      </c>
      <c r="E4829" t="s">
        <v>31</v>
      </c>
      <c r="F4829">
        <v>115053</v>
      </c>
      <c r="G4829">
        <v>62684</v>
      </c>
      <c r="H4829">
        <v>0.54482716661017094</v>
      </c>
      <c r="I4829" t="str">
        <f>VLOOKUP($B4829&amp;$E4829,'Employee List'!$A:$E,5,0)</f>
        <v>E-1177</v>
      </c>
    </row>
    <row r="4830" spans="1:9" x14ac:dyDescent="0.35">
      <c r="A4830" t="s">
        <v>1257</v>
      </c>
      <c r="B4830" t="s">
        <v>102</v>
      </c>
      <c r="C4830" t="s">
        <v>358</v>
      </c>
      <c r="D4830" t="s">
        <v>1272</v>
      </c>
      <c r="E4830" t="s">
        <v>29</v>
      </c>
      <c r="F4830">
        <v>11262</v>
      </c>
      <c r="G4830">
        <v>7991</v>
      </c>
      <c r="H4830">
        <v>0.70955425324098742</v>
      </c>
      <c r="I4830" t="str">
        <f>VLOOKUP($B4830&amp;$E4830,'Employee List'!$A:$E,5,0)</f>
        <v>E-1177</v>
      </c>
    </row>
    <row r="4831" spans="1:9" x14ac:dyDescent="0.35">
      <c r="A4831" t="s">
        <v>1257</v>
      </c>
      <c r="B4831" t="s">
        <v>102</v>
      </c>
      <c r="C4831" t="s">
        <v>358</v>
      </c>
      <c r="D4831" t="s">
        <v>1272</v>
      </c>
      <c r="E4831" t="s">
        <v>30</v>
      </c>
      <c r="F4831">
        <v>12120</v>
      </c>
      <c r="G4831">
        <v>6905</v>
      </c>
      <c r="H4831">
        <v>0.56971947194719474</v>
      </c>
      <c r="I4831" t="str">
        <f>VLOOKUP($B4831&amp;$E4831,'Employee List'!$A:$E,5,0)</f>
        <v>E-1177</v>
      </c>
    </row>
    <row r="4832" spans="1:9" x14ac:dyDescent="0.35">
      <c r="A4832" t="s">
        <v>1257</v>
      </c>
      <c r="B4832" t="s">
        <v>102</v>
      </c>
      <c r="C4832" t="s">
        <v>358</v>
      </c>
      <c r="D4832" t="s">
        <v>1272</v>
      </c>
      <c r="E4832" t="s">
        <v>31</v>
      </c>
      <c r="F4832">
        <v>14533</v>
      </c>
      <c r="G4832">
        <v>7170</v>
      </c>
      <c r="H4832">
        <v>0.49335993944815248</v>
      </c>
      <c r="I4832" t="str">
        <f>VLOOKUP($B4832&amp;$E4832,'Employee List'!$A:$E,5,0)</f>
        <v>E-1177</v>
      </c>
    </row>
    <row r="4833" spans="1:9" x14ac:dyDescent="0.35">
      <c r="A4833" t="s">
        <v>1257</v>
      </c>
      <c r="B4833" t="s">
        <v>102</v>
      </c>
      <c r="C4833" t="s">
        <v>358</v>
      </c>
      <c r="D4833" t="s">
        <v>1259</v>
      </c>
      <c r="E4833" t="s">
        <v>29</v>
      </c>
      <c r="F4833">
        <v>14722</v>
      </c>
      <c r="G4833">
        <v>14465</v>
      </c>
      <c r="H4833">
        <v>0.98254313272653171</v>
      </c>
      <c r="I4833" t="str">
        <f>VLOOKUP($B4833&amp;$E4833,'Employee List'!$A:$E,5,0)</f>
        <v>E-1177</v>
      </c>
    </row>
    <row r="4834" spans="1:9" x14ac:dyDescent="0.35">
      <c r="A4834" t="s">
        <v>1257</v>
      </c>
      <c r="B4834" t="s">
        <v>102</v>
      </c>
      <c r="C4834" t="s">
        <v>358</v>
      </c>
      <c r="D4834" t="s">
        <v>1259</v>
      </c>
      <c r="E4834" t="s">
        <v>30</v>
      </c>
      <c r="F4834">
        <v>14529</v>
      </c>
      <c r="G4834">
        <v>12143</v>
      </c>
      <c r="H4834">
        <v>0.83577672241723444</v>
      </c>
      <c r="I4834" t="str">
        <f>VLOOKUP($B4834&amp;$E4834,'Employee List'!$A:$E,5,0)</f>
        <v>E-1177</v>
      </c>
    </row>
    <row r="4835" spans="1:9" x14ac:dyDescent="0.35">
      <c r="A4835" t="s">
        <v>1257</v>
      </c>
      <c r="B4835" t="s">
        <v>102</v>
      </c>
      <c r="C4835" t="s">
        <v>358</v>
      </c>
      <c r="D4835" t="s">
        <v>1259</v>
      </c>
      <c r="E4835" t="s">
        <v>31</v>
      </c>
      <c r="F4835">
        <v>12896</v>
      </c>
      <c r="G4835">
        <v>17694</v>
      </c>
      <c r="H4835">
        <v>1.3720533498759304</v>
      </c>
      <c r="I4835" t="str">
        <f>VLOOKUP($B4835&amp;$E4835,'Employee List'!$A:$E,5,0)</f>
        <v>E-1177</v>
      </c>
    </row>
    <row r="4836" spans="1:9" x14ac:dyDescent="0.35">
      <c r="A4836" t="s">
        <v>1257</v>
      </c>
      <c r="B4836" t="s">
        <v>102</v>
      </c>
      <c r="C4836" t="s">
        <v>358</v>
      </c>
      <c r="D4836" t="s">
        <v>1273</v>
      </c>
      <c r="E4836" t="s">
        <v>29</v>
      </c>
      <c r="F4836">
        <v>6445</v>
      </c>
      <c r="G4836">
        <v>2985</v>
      </c>
      <c r="H4836">
        <v>0.46314972847168345</v>
      </c>
      <c r="I4836" t="str">
        <f>VLOOKUP($B4836&amp;$E4836,'Employee List'!$A:$E,5,0)</f>
        <v>E-1177</v>
      </c>
    </row>
    <row r="4837" spans="1:9" x14ac:dyDescent="0.35">
      <c r="A4837" t="s">
        <v>1257</v>
      </c>
      <c r="B4837" t="s">
        <v>102</v>
      </c>
      <c r="C4837" t="s">
        <v>358</v>
      </c>
      <c r="D4837" t="s">
        <v>1273</v>
      </c>
      <c r="E4837" t="s">
        <v>30</v>
      </c>
      <c r="F4837">
        <v>7137</v>
      </c>
      <c r="G4837">
        <v>6012</v>
      </c>
      <c r="H4837">
        <v>0.84237074401008827</v>
      </c>
      <c r="I4837" t="str">
        <f>VLOOKUP($B4837&amp;$E4837,'Employee List'!$A:$E,5,0)</f>
        <v>E-1177</v>
      </c>
    </row>
    <row r="4838" spans="1:9" x14ac:dyDescent="0.35">
      <c r="A4838" t="s">
        <v>1257</v>
      </c>
      <c r="B4838" t="s">
        <v>102</v>
      </c>
      <c r="C4838" t="s">
        <v>358</v>
      </c>
      <c r="D4838" t="s">
        <v>1273</v>
      </c>
      <c r="E4838" t="s">
        <v>31</v>
      </c>
      <c r="F4838">
        <v>8525</v>
      </c>
      <c r="G4838">
        <v>6630</v>
      </c>
      <c r="H4838">
        <v>0.77771260997067448</v>
      </c>
      <c r="I4838" t="str">
        <f>VLOOKUP($B4838&amp;$E4838,'Employee List'!$A:$E,5,0)</f>
        <v>E-1177</v>
      </c>
    </row>
    <row r="4839" spans="1:9" x14ac:dyDescent="0.35">
      <c r="A4839" t="s">
        <v>1257</v>
      </c>
      <c r="B4839" t="s">
        <v>102</v>
      </c>
      <c r="C4839" t="s">
        <v>358</v>
      </c>
      <c r="D4839" t="s">
        <v>1275</v>
      </c>
      <c r="E4839" t="s">
        <v>29</v>
      </c>
      <c r="F4839">
        <v>1757</v>
      </c>
      <c r="G4839">
        <v>1983</v>
      </c>
      <c r="H4839">
        <v>1.128628343767786</v>
      </c>
      <c r="I4839" t="str">
        <f>VLOOKUP($B4839&amp;$E4839,'Employee List'!$A:$E,5,0)</f>
        <v>E-1177</v>
      </c>
    </row>
    <row r="4840" spans="1:9" x14ac:dyDescent="0.35">
      <c r="A4840" t="s">
        <v>1257</v>
      </c>
      <c r="B4840" t="s">
        <v>102</v>
      </c>
      <c r="C4840" t="s">
        <v>358</v>
      </c>
      <c r="D4840" t="s">
        <v>1275</v>
      </c>
      <c r="E4840" t="s">
        <v>30</v>
      </c>
      <c r="F4840">
        <v>4862</v>
      </c>
      <c r="G4840">
        <v>1337</v>
      </c>
      <c r="H4840">
        <v>0.27498971616618678</v>
      </c>
      <c r="I4840" t="str">
        <f>VLOOKUP($B4840&amp;$E4840,'Employee List'!$A:$E,5,0)</f>
        <v>E-1177</v>
      </c>
    </row>
    <row r="4841" spans="1:9" x14ac:dyDescent="0.35">
      <c r="A4841" t="s">
        <v>1257</v>
      </c>
      <c r="B4841" t="s">
        <v>102</v>
      </c>
      <c r="C4841" t="s">
        <v>358</v>
      </c>
      <c r="D4841" t="s">
        <v>1275</v>
      </c>
      <c r="E4841" t="s">
        <v>31</v>
      </c>
      <c r="F4841">
        <v>1535</v>
      </c>
      <c r="G4841">
        <v>2625</v>
      </c>
      <c r="H4841">
        <v>1.7100977198697069</v>
      </c>
      <c r="I4841" t="str">
        <f>VLOOKUP($B4841&amp;$E4841,'Employee List'!$A:$E,5,0)</f>
        <v>E-1177</v>
      </c>
    </row>
    <row r="4842" spans="1:9" x14ac:dyDescent="0.35">
      <c r="A4842" t="s">
        <v>1257</v>
      </c>
      <c r="B4842" t="s">
        <v>102</v>
      </c>
      <c r="C4842" t="s">
        <v>358</v>
      </c>
      <c r="D4842" t="s">
        <v>1276</v>
      </c>
      <c r="E4842" t="s">
        <v>29</v>
      </c>
      <c r="F4842">
        <v>3741</v>
      </c>
      <c r="G4842">
        <v>5577</v>
      </c>
      <c r="H4842">
        <v>1.4907778668805132</v>
      </c>
      <c r="I4842" t="str">
        <f>VLOOKUP($B4842&amp;$E4842,'Employee List'!$A:$E,5,0)</f>
        <v>E-1177</v>
      </c>
    </row>
    <row r="4843" spans="1:9" x14ac:dyDescent="0.35">
      <c r="A4843" t="s">
        <v>1257</v>
      </c>
      <c r="B4843" t="s">
        <v>102</v>
      </c>
      <c r="C4843" t="s">
        <v>358</v>
      </c>
      <c r="D4843" t="s">
        <v>1276</v>
      </c>
      <c r="E4843" t="s">
        <v>30</v>
      </c>
      <c r="F4843">
        <v>4402</v>
      </c>
      <c r="G4843">
        <v>5484</v>
      </c>
      <c r="H4843">
        <v>1.2457973648341663</v>
      </c>
      <c r="I4843" t="str">
        <f>VLOOKUP($B4843&amp;$E4843,'Employee List'!$A:$E,5,0)</f>
        <v>E-1177</v>
      </c>
    </row>
    <row r="4844" spans="1:9" x14ac:dyDescent="0.35">
      <c r="A4844" t="s">
        <v>1257</v>
      </c>
      <c r="B4844" t="s">
        <v>102</v>
      </c>
      <c r="C4844" t="s">
        <v>358</v>
      </c>
      <c r="D4844" t="s">
        <v>1276</v>
      </c>
      <c r="E4844" t="s">
        <v>31</v>
      </c>
      <c r="F4844">
        <v>5918</v>
      </c>
      <c r="G4844">
        <v>1504</v>
      </c>
      <c r="H4844">
        <v>0.25413991213247716</v>
      </c>
      <c r="I4844" t="str">
        <f>VLOOKUP($B4844&amp;$E4844,'Employee List'!$A:$E,5,0)</f>
        <v>E-1177</v>
      </c>
    </row>
    <row r="4845" spans="1:9" x14ac:dyDescent="0.35">
      <c r="A4845" t="s">
        <v>1257</v>
      </c>
      <c r="B4845" t="s">
        <v>102</v>
      </c>
      <c r="C4845" t="s">
        <v>358</v>
      </c>
      <c r="D4845" t="s">
        <v>1277</v>
      </c>
      <c r="E4845" t="s">
        <v>29</v>
      </c>
      <c r="F4845">
        <v>5290</v>
      </c>
      <c r="G4845">
        <v>8928</v>
      </c>
      <c r="H4845">
        <v>1.6877126654064272</v>
      </c>
      <c r="I4845" t="str">
        <f>VLOOKUP($B4845&amp;$E4845,'Employee List'!$A:$E,5,0)</f>
        <v>E-1177</v>
      </c>
    </row>
    <row r="4846" spans="1:9" x14ac:dyDescent="0.35">
      <c r="A4846" t="s">
        <v>1257</v>
      </c>
      <c r="B4846" t="s">
        <v>102</v>
      </c>
      <c r="C4846" t="s">
        <v>358</v>
      </c>
      <c r="D4846" t="s">
        <v>1277</v>
      </c>
      <c r="E4846" t="s">
        <v>30</v>
      </c>
      <c r="F4846">
        <v>8070</v>
      </c>
      <c r="G4846">
        <v>4399</v>
      </c>
      <c r="H4846">
        <v>0.54510532837670389</v>
      </c>
      <c r="I4846" t="str">
        <f>VLOOKUP($B4846&amp;$E4846,'Employee List'!$A:$E,5,0)</f>
        <v>E-1177</v>
      </c>
    </row>
    <row r="4847" spans="1:9" x14ac:dyDescent="0.35">
      <c r="A4847" t="s">
        <v>1257</v>
      </c>
      <c r="B4847" t="s">
        <v>102</v>
      </c>
      <c r="C4847" t="s">
        <v>358</v>
      </c>
      <c r="D4847" t="s">
        <v>1277</v>
      </c>
      <c r="E4847" t="s">
        <v>31</v>
      </c>
      <c r="F4847">
        <v>6111</v>
      </c>
      <c r="G4847">
        <v>4300</v>
      </c>
      <c r="H4847">
        <v>0.70364915725740473</v>
      </c>
      <c r="I4847" t="str">
        <f>VLOOKUP($B4847&amp;$E4847,'Employee List'!$A:$E,5,0)</f>
        <v>E-1177</v>
      </c>
    </row>
    <row r="4848" spans="1:9" x14ac:dyDescent="0.35">
      <c r="A4848" t="s">
        <v>1257</v>
      </c>
      <c r="B4848" t="s">
        <v>102</v>
      </c>
      <c r="C4848" t="s">
        <v>358</v>
      </c>
      <c r="D4848" t="s">
        <v>1278</v>
      </c>
      <c r="E4848" t="s">
        <v>29</v>
      </c>
      <c r="F4848">
        <v>4557</v>
      </c>
      <c r="G4848">
        <v>2176</v>
      </c>
      <c r="H4848">
        <v>0.47750713188501209</v>
      </c>
      <c r="I4848" t="str">
        <f>VLOOKUP($B4848&amp;$E4848,'Employee List'!$A:$E,5,0)</f>
        <v>E-1177</v>
      </c>
    </row>
    <row r="4849" spans="1:9" x14ac:dyDescent="0.35">
      <c r="A4849" t="s">
        <v>1257</v>
      </c>
      <c r="B4849" t="s">
        <v>102</v>
      </c>
      <c r="C4849" t="s">
        <v>358</v>
      </c>
      <c r="D4849" t="s">
        <v>1278</v>
      </c>
      <c r="E4849" t="s">
        <v>30</v>
      </c>
      <c r="F4849">
        <v>7522</v>
      </c>
      <c r="G4849">
        <v>4449</v>
      </c>
      <c r="H4849">
        <v>0.59146503589470889</v>
      </c>
      <c r="I4849" t="str">
        <f>VLOOKUP($B4849&amp;$E4849,'Employee List'!$A:$E,5,0)</f>
        <v>E-1177</v>
      </c>
    </row>
    <row r="4850" spans="1:9" x14ac:dyDescent="0.35">
      <c r="A4850" t="s">
        <v>1257</v>
      </c>
      <c r="B4850" t="s">
        <v>102</v>
      </c>
      <c r="C4850" t="s">
        <v>358</v>
      </c>
      <c r="D4850" t="s">
        <v>1278</v>
      </c>
      <c r="E4850" t="s">
        <v>31</v>
      </c>
      <c r="F4850">
        <v>4243</v>
      </c>
      <c r="G4850">
        <v>4380</v>
      </c>
      <c r="H4850">
        <v>1.0322884751355172</v>
      </c>
      <c r="I4850" t="str">
        <f>VLOOKUP($B4850&amp;$E4850,'Employee List'!$A:$E,5,0)</f>
        <v>E-1177</v>
      </c>
    </row>
    <row r="4851" spans="1:9" x14ac:dyDescent="0.35">
      <c r="A4851" t="s">
        <v>1257</v>
      </c>
      <c r="B4851" t="s">
        <v>102</v>
      </c>
      <c r="C4851" t="s">
        <v>358</v>
      </c>
      <c r="D4851" t="s">
        <v>1279</v>
      </c>
      <c r="E4851" t="s">
        <v>29</v>
      </c>
      <c r="F4851">
        <v>1740</v>
      </c>
      <c r="G4851">
        <v>4906</v>
      </c>
      <c r="H4851">
        <v>2.8195402298850576</v>
      </c>
      <c r="I4851" t="str">
        <f>VLOOKUP($B4851&amp;$E4851,'Employee List'!$A:$E,5,0)</f>
        <v>E-1177</v>
      </c>
    </row>
    <row r="4852" spans="1:9" x14ac:dyDescent="0.35">
      <c r="A4852" t="s">
        <v>1257</v>
      </c>
      <c r="B4852" t="s">
        <v>102</v>
      </c>
      <c r="C4852" t="s">
        <v>358</v>
      </c>
      <c r="D4852" t="s">
        <v>1279</v>
      </c>
      <c r="E4852" t="s">
        <v>30</v>
      </c>
      <c r="F4852">
        <v>3777</v>
      </c>
      <c r="G4852">
        <v>2488</v>
      </c>
      <c r="H4852">
        <v>0.65872385491130525</v>
      </c>
      <c r="I4852" t="str">
        <f>VLOOKUP($B4852&amp;$E4852,'Employee List'!$A:$E,5,0)</f>
        <v>E-1177</v>
      </c>
    </row>
    <row r="4853" spans="1:9" x14ac:dyDescent="0.35">
      <c r="A4853" t="s">
        <v>1257</v>
      </c>
      <c r="B4853" t="s">
        <v>102</v>
      </c>
      <c r="C4853" t="s">
        <v>358</v>
      </c>
      <c r="D4853" t="s">
        <v>1279</v>
      </c>
      <c r="E4853" t="s">
        <v>31</v>
      </c>
      <c r="F4853">
        <v>1085</v>
      </c>
      <c r="G4853">
        <v>3315</v>
      </c>
      <c r="H4853">
        <v>3.0552995391705071</v>
      </c>
      <c r="I4853" t="str">
        <f>VLOOKUP($B4853&amp;$E4853,'Employee List'!$A:$E,5,0)</f>
        <v>E-1177</v>
      </c>
    </row>
    <row r="4854" spans="1:9" x14ac:dyDescent="0.35">
      <c r="A4854" t="s">
        <v>1257</v>
      </c>
      <c r="B4854" t="s">
        <v>102</v>
      </c>
      <c r="C4854" t="s">
        <v>358</v>
      </c>
      <c r="D4854" t="s">
        <v>1280</v>
      </c>
      <c r="E4854" t="s">
        <v>29</v>
      </c>
      <c r="F4854">
        <v>4506</v>
      </c>
      <c r="G4854">
        <v>1243</v>
      </c>
      <c r="H4854">
        <v>0.27585441633377716</v>
      </c>
      <c r="I4854" t="str">
        <f>VLOOKUP($B4854&amp;$E4854,'Employee List'!$A:$E,5,0)</f>
        <v>E-1177</v>
      </c>
    </row>
    <row r="4855" spans="1:9" x14ac:dyDescent="0.35">
      <c r="A4855" t="s">
        <v>1257</v>
      </c>
      <c r="B4855" t="s">
        <v>102</v>
      </c>
      <c r="C4855" t="s">
        <v>358</v>
      </c>
      <c r="D4855" t="s">
        <v>1280</v>
      </c>
      <c r="E4855" t="s">
        <v>30</v>
      </c>
      <c r="F4855">
        <v>6962</v>
      </c>
      <c r="G4855">
        <v>8961</v>
      </c>
      <c r="H4855">
        <v>1.2871301350186728</v>
      </c>
      <c r="I4855" t="str">
        <f>VLOOKUP($B4855&amp;$E4855,'Employee List'!$A:$E,5,0)</f>
        <v>E-1177</v>
      </c>
    </row>
    <row r="4856" spans="1:9" x14ac:dyDescent="0.35">
      <c r="A4856" t="s">
        <v>1257</v>
      </c>
      <c r="B4856" t="s">
        <v>102</v>
      </c>
      <c r="C4856" t="s">
        <v>358</v>
      </c>
      <c r="D4856" t="s">
        <v>1280</v>
      </c>
      <c r="E4856" t="s">
        <v>31</v>
      </c>
      <c r="F4856">
        <v>4099</v>
      </c>
      <c r="G4856">
        <v>2543</v>
      </c>
      <c r="H4856">
        <v>0.62039521834593803</v>
      </c>
      <c r="I4856" t="str">
        <f>VLOOKUP($B4856&amp;$E4856,'Employee List'!$A:$E,5,0)</f>
        <v>E-1177</v>
      </c>
    </row>
    <row r="4857" spans="1:9" x14ac:dyDescent="0.35">
      <c r="A4857" t="s">
        <v>1257</v>
      </c>
      <c r="B4857" t="s">
        <v>102</v>
      </c>
      <c r="C4857" t="s">
        <v>358</v>
      </c>
      <c r="D4857" t="s">
        <v>1262</v>
      </c>
      <c r="E4857" t="s">
        <v>29</v>
      </c>
      <c r="F4857">
        <v>19978</v>
      </c>
      <c r="G4857">
        <v>25990</v>
      </c>
      <c r="H4857">
        <v>1.3009310241265393</v>
      </c>
      <c r="I4857" t="str">
        <f>VLOOKUP($B4857&amp;$E4857,'Employee List'!$A:$E,5,0)</f>
        <v>E-1177</v>
      </c>
    </row>
    <row r="4858" spans="1:9" x14ac:dyDescent="0.35">
      <c r="A4858" t="s">
        <v>1257</v>
      </c>
      <c r="B4858" t="s">
        <v>102</v>
      </c>
      <c r="C4858" t="s">
        <v>358</v>
      </c>
      <c r="D4858" t="s">
        <v>1262</v>
      </c>
      <c r="E4858" t="s">
        <v>30</v>
      </c>
      <c r="F4858">
        <v>20285</v>
      </c>
      <c r="G4858">
        <v>19111</v>
      </c>
      <c r="H4858">
        <v>0.9421247227015036</v>
      </c>
      <c r="I4858" t="str">
        <f>VLOOKUP($B4858&amp;$E4858,'Employee List'!$A:$E,5,0)</f>
        <v>E-1177</v>
      </c>
    </row>
    <row r="4859" spans="1:9" x14ac:dyDescent="0.35">
      <c r="A4859" t="s">
        <v>1257</v>
      </c>
      <c r="B4859" t="s">
        <v>102</v>
      </c>
      <c r="C4859" t="s">
        <v>358</v>
      </c>
      <c r="D4859" t="s">
        <v>1262</v>
      </c>
      <c r="E4859" t="s">
        <v>31</v>
      </c>
      <c r="F4859">
        <v>21126</v>
      </c>
      <c r="G4859">
        <v>14651</v>
      </c>
      <c r="H4859">
        <v>0.69350563286944999</v>
      </c>
      <c r="I4859" t="str">
        <f>VLOOKUP($B4859&amp;$E4859,'Employee List'!$A:$E,5,0)</f>
        <v>E-1177</v>
      </c>
    </row>
    <row r="4860" spans="1:9" x14ac:dyDescent="0.35">
      <c r="A4860" t="s">
        <v>1257</v>
      </c>
      <c r="B4860" t="s">
        <v>102</v>
      </c>
      <c r="C4860" t="s">
        <v>358</v>
      </c>
      <c r="D4860" t="s">
        <v>1281</v>
      </c>
      <c r="E4860" t="s">
        <v>29</v>
      </c>
      <c r="F4860">
        <v>8058</v>
      </c>
      <c r="G4860">
        <v>8869</v>
      </c>
      <c r="H4860">
        <v>1.1006453214197072</v>
      </c>
      <c r="I4860" t="str">
        <f>VLOOKUP($B4860&amp;$E4860,'Employee List'!$A:$E,5,0)</f>
        <v>E-1177</v>
      </c>
    </row>
    <row r="4861" spans="1:9" x14ac:dyDescent="0.35">
      <c r="A4861" t="s">
        <v>1257</v>
      </c>
      <c r="B4861" t="s">
        <v>102</v>
      </c>
      <c r="C4861" t="s">
        <v>358</v>
      </c>
      <c r="D4861" t="s">
        <v>1281</v>
      </c>
      <c r="E4861" t="s">
        <v>30</v>
      </c>
      <c r="F4861">
        <v>4421</v>
      </c>
      <c r="G4861">
        <v>7648</v>
      </c>
      <c r="H4861">
        <v>1.7299253562542412</v>
      </c>
      <c r="I4861" t="str">
        <f>VLOOKUP($B4861&amp;$E4861,'Employee List'!$A:$E,5,0)</f>
        <v>E-1177</v>
      </c>
    </row>
    <row r="4862" spans="1:9" x14ac:dyDescent="0.35">
      <c r="A4862" t="s">
        <v>1257</v>
      </c>
      <c r="B4862" t="s">
        <v>102</v>
      </c>
      <c r="C4862" t="s">
        <v>358</v>
      </c>
      <c r="D4862" t="s">
        <v>1281</v>
      </c>
      <c r="E4862" t="s">
        <v>31</v>
      </c>
      <c r="F4862">
        <v>7008</v>
      </c>
      <c r="G4862">
        <v>8061</v>
      </c>
      <c r="H4862">
        <v>1.1502568493150684</v>
      </c>
      <c r="I4862" t="str">
        <f>VLOOKUP($B4862&amp;$E4862,'Employee List'!$A:$E,5,0)</f>
        <v>E-1177</v>
      </c>
    </row>
    <row r="4863" spans="1:9" x14ac:dyDescent="0.35">
      <c r="A4863" t="s">
        <v>1257</v>
      </c>
      <c r="B4863" t="s">
        <v>103</v>
      </c>
      <c r="C4863" t="s">
        <v>358</v>
      </c>
      <c r="D4863" t="s">
        <v>1274</v>
      </c>
      <c r="E4863" t="s">
        <v>29</v>
      </c>
      <c r="F4863">
        <v>31496</v>
      </c>
      <c r="G4863">
        <v>63355</v>
      </c>
      <c r="H4863">
        <v>2.011525273050546</v>
      </c>
      <c r="I4863" t="str">
        <f>VLOOKUP($B4863&amp;$E4863,'Employee List'!$A:$E,5,0)</f>
        <v>E-1178</v>
      </c>
    </row>
    <row r="4864" spans="1:9" x14ac:dyDescent="0.35">
      <c r="A4864" t="s">
        <v>1257</v>
      </c>
      <c r="B4864" t="s">
        <v>103</v>
      </c>
      <c r="C4864" t="s">
        <v>358</v>
      </c>
      <c r="D4864" t="s">
        <v>1274</v>
      </c>
      <c r="E4864" t="s">
        <v>30</v>
      </c>
      <c r="F4864">
        <v>34628</v>
      </c>
      <c r="G4864">
        <v>61112</v>
      </c>
      <c r="H4864">
        <v>1.7648146009010051</v>
      </c>
      <c r="I4864" t="str">
        <f>VLOOKUP($B4864&amp;$E4864,'Employee List'!$A:$E,5,0)</f>
        <v>E-1178</v>
      </c>
    </row>
    <row r="4865" spans="1:9" x14ac:dyDescent="0.35">
      <c r="A4865" t="s">
        <v>1257</v>
      </c>
      <c r="B4865" t="s">
        <v>103</v>
      </c>
      <c r="C4865" t="s">
        <v>358</v>
      </c>
      <c r="D4865" t="s">
        <v>1274</v>
      </c>
      <c r="E4865" t="s">
        <v>31</v>
      </c>
      <c r="F4865">
        <v>33883</v>
      </c>
      <c r="G4865">
        <v>54083</v>
      </c>
      <c r="H4865">
        <v>1.5961691703804268</v>
      </c>
      <c r="I4865" t="str">
        <f>VLOOKUP($B4865&amp;$E4865,'Employee List'!$A:$E,5,0)</f>
        <v>E-1178</v>
      </c>
    </row>
    <row r="4866" spans="1:9" x14ac:dyDescent="0.35">
      <c r="A4866" t="s">
        <v>1257</v>
      </c>
      <c r="B4866" t="s">
        <v>103</v>
      </c>
      <c r="C4866" t="s">
        <v>358</v>
      </c>
      <c r="D4866" t="s">
        <v>1263</v>
      </c>
      <c r="E4866" t="s">
        <v>29</v>
      </c>
      <c r="F4866">
        <v>6072</v>
      </c>
      <c r="G4866">
        <v>1995</v>
      </c>
      <c r="H4866">
        <v>0.32855731225296442</v>
      </c>
      <c r="I4866" t="str">
        <f>VLOOKUP($B4866&amp;$E4866,'Employee List'!$A:$E,5,0)</f>
        <v>E-1178</v>
      </c>
    </row>
    <row r="4867" spans="1:9" x14ac:dyDescent="0.35">
      <c r="A4867" t="s">
        <v>1257</v>
      </c>
      <c r="B4867" t="s">
        <v>103</v>
      </c>
      <c r="C4867" t="s">
        <v>358</v>
      </c>
      <c r="D4867" t="s">
        <v>1263</v>
      </c>
      <c r="E4867" t="s">
        <v>30</v>
      </c>
      <c r="F4867">
        <v>5014</v>
      </c>
      <c r="G4867">
        <v>5478</v>
      </c>
      <c r="H4867">
        <v>1.0925408855205425</v>
      </c>
      <c r="I4867" t="str">
        <f>VLOOKUP($B4867&amp;$E4867,'Employee List'!$A:$E,5,0)</f>
        <v>E-1178</v>
      </c>
    </row>
    <row r="4868" spans="1:9" x14ac:dyDescent="0.35">
      <c r="A4868" t="s">
        <v>1257</v>
      </c>
      <c r="B4868" t="s">
        <v>103</v>
      </c>
      <c r="C4868" t="s">
        <v>358</v>
      </c>
      <c r="D4868" t="s">
        <v>1263</v>
      </c>
      <c r="E4868" t="s">
        <v>31</v>
      </c>
      <c r="F4868">
        <v>6742</v>
      </c>
      <c r="G4868">
        <v>3540</v>
      </c>
      <c r="H4868">
        <v>0.52506674577276768</v>
      </c>
      <c r="I4868" t="str">
        <f>VLOOKUP($B4868&amp;$E4868,'Employee List'!$A:$E,5,0)</f>
        <v>E-1178</v>
      </c>
    </row>
    <row r="4869" spans="1:9" x14ac:dyDescent="0.35">
      <c r="A4869" t="s">
        <v>1257</v>
      </c>
      <c r="B4869" t="s">
        <v>103</v>
      </c>
      <c r="C4869" t="s">
        <v>358</v>
      </c>
      <c r="D4869" t="s">
        <v>1264</v>
      </c>
      <c r="E4869" t="s">
        <v>29</v>
      </c>
      <c r="F4869">
        <v>4596</v>
      </c>
      <c r="G4869">
        <v>4090</v>
      </c>
      <c r="H4869">
        <v>0.88990426457789384</v>
      </c>
      <c r="I4869" t="str">
        <f>VLOOKUP($B4869&amp;$E4869,'Employee List'!$A:$E,5,0)</f>
        <v>E-1178</v>
      </c>
    </row>
    <row r="4870" spans="1:9" x14ac:dyDescent="0.35">
      <c r="A4870" t="s">
        <v>1257</v>
      </c>
      <c r="B4870" t="s">
        <v>103</v>
      </c>
      <c r="C4870" t="s">
        <v>358</v>
      </c>
      <c r="D4870" t="s">
        <v>1264</v>
      </c>
      <c r="E4870" t="s">
        <v>30</v>
      </c>
      <c r="F4870">
        <v>1606</v>
      </c>
      <c r="G4870">
        <v>5377</v>
      </c>
      <c r="H4870">
        <v>3.3480697384806972</v>
      </c>
      <c r="I4870" t="str">
        <f>VLOOKUP($B4870&amp;$E4870,'Employee List'!$A:$E,5,0)</f>
        <v>E-1178</v>
      </c>
    </row>
    <row r="4871" spans="1:9" x14ac:dyDescent="0.35">
      <c r="A4871" t="s">
        <v>1257</v>
      </c>
      <c r="B4871" t="s">
        <v>103</v>
      </c>
      <c r="C4871" t="s">
        <v>358</v>
      </c>
      <c r="D4871" t="s">
        <v>1264</v>
      </c>
      <c r="E4871" t="s">
        <v>31</v>
      </c>
      <c r="F4871">
        <v>4445</v>
      </c>
      <c r="G4871">
        <v>1929</v>
      </c>
      <c r="H4871">
        <v>0.43397075365579302</v>
      </c>
      <c r="I4871" t="str">
        <f>VLOOKUP($B4871&amp;$E4871,'Employee List'!$A:$E,5,0)</f>
        <v>E-1178</v>
      </c>
    </row>
    <row r="4872" spans="1:9" x14ac:dyDescent="0.35">
      <c r="A4872" t="s">
        <v>1257</v>
      </c>
      <c r="B4872" t="s">
        <v>103</v>
      </c>
      <c r="C4872" t="s">
        <v>358</v>
      </c>
      <c r="D4872" t="s">
        <v>1265</v>
      </c>
      <c r="E4872" t="s">
        <v>29</v>
      </c>
      <c r="F4872">
        <v>23705</v>
      </c>
      <c r="G4872">
        <v>30139</v>
      </c>
      <c r="H4872">
        <v>1.2714195317443577</v>
      </c>
      <c r="I4872" t="str">
        <f>VLOOKUP($B4872&amp;$E4872,'Employee List'!$A:$E,5,0)</f>
        <v>E-1178</v>
      </c>
    </row>
    <row r="4873" spans="1:9" x14ac:dyDescent="0.35">
      <c r="A4873" t="s">
        <v>1257</v>
      </c>
      <c r="B4873" t="s">
        <v>103</v>
      </c>
      <c r="C4873" t="s">
        <v>358</v>
      </c>
      <c r="D4873" t="s">
        <v>1265</v>
      </c>
      <c r="E4873" t="s">
        <v>30</v>
      </c>
      <c r="F4873">
        <v>24097</v>
      </c>
      <c r="G4873">
        <v>16441</v>
      </c>
      <c r="H4873">
        <v>0.68228410175540521</v>
      </c>
      <c r="I4873" t="str">
        <f>VLOOKUP($B4873&amp;$E4873,'Employee List'!$A:$E,5,0)</f>
        <v>E-1178</v>
      </c>
    </row>
    <row r="4874" spans="1:9" x14ac:dyDescent="0.35">
      <c r="A4874" t="s">
        <v>1257</v>
      </c>
      <c r="B4874" t="s">
        <v>103</v>
      </c>
      <c r="C4874" t="s">
        <v>358</v>
      </c>
      <c r="D4874" t="s">
        <v>1265</v>
      </c>
      <c r="E4874" t="s">
        <v>31</v>
      </c>
      <c r="F4874">
        <v>26632</v>
      </c>
      <c r="G4874">
        <v>12100</v>
      </c>
      <c r="H4874">
        <v>0.45434064283568637</v>
      </c>
      <c r="I4874" t="str">
        <f>VLOOKUP($B4874&amp;$E4874,'Employee List'!$A:$E,5,0)</f>
        <v>E-1178</v>
      </c>
    </row>
    <row r="4875" spans="1:9" x14ac:dyDescent="0.35">
      <c r="A4875" t="s">
        <v>1257</v>
      </c>
      <c r="B4875" t="s">
        <v>103</v>
      </c>
      <c r="C4875" t="s">
        <v>358</v>
      </c>
      <c r="D4875" t="s">
        <v>1260</v>
      </c>
      <c r="E4875" t="s">
        <v>29</v>
      </c>
      <c r="F4875">
        <v>88368</v>
      </c>
      <c r="G4875">
        <v>87273</v>
      </c>
      <c r="H4875">
        <v>0.98760863661053777</v>
      </c>
      <c r="I4875" t="str">
        <f>VLOOKUP($B4875&amp;$E4875,'Employee List'!$A:$E,5,0)</f>
        <v>E-1178</v>
      </c>
    </row>
    <row r="4876" spans="1:9" x14ac:dyDescent="0.35">
      <c r="A4876" t="s">
        <v>1257</v>
      </c>
      <c r="B4876" t="s">
        <v>103</v>
      </c>
      <c r="C4876" t="s">
        <v>358</v>
      </c>
      <c r="D4876" t="s">
        <v>1260</v>
      </c>
      <c r="E4876" t="s">
        <v>30</v>
      </c>
      <c r="F4876">
        <v>91812</v>
      </c>
      <c r="G4876">
        <v>102450</v>
      </c>
      <c r="H4876">
        <v>1.1158672069010587</v>
      </c>
      <c r="I4876" t="str">
        <f>VLOOKUP($B4876&amp;$E4876,'Employee List'!$A:$E,5,0)</f>
        <v>E-1178</v>
      </c>
    </row>
    <row r="4877" spans="1:9" x14ac:dyDescent="0.35">
      <c r="A4877" t="s">
        <v>1257</v>
      </c>
      <c r="B4877" t="s">
        <v>103</v>
      </c>
      <c r="C4877" t="s">
        <v>358</v>
      </c>
      <c r="D4877" t="s">
        <v>1260</v>
      </c>
      <c r="E4877" t="s">
        <v>31</v>
      </c>
      <c r="F4877">
        <v>103837</v>
      </c>
      <c r="G4877">
        <v>157160</v>
      </c>
      <c r="H4877">
        <v>1.5135260071072931</v>
      </c>
      <c r="I4877" t="str">
        <f>VLOOKUP($B4877&amp;$E4877,'Employee List'!$A:$E,5,0)</f>
        <v>E-1178</v>
      </c>
    </row>
    <row r="4878" spans="1:9" x14ac:dyDescent="0.35">
      <c r="A4878" t="s">
        <v>1257</v>
      </c>
      <c r="B4878" t="s">
        <v>103</v>
      </c>
      <c r="C4878" t="s">
        <v>358</v>
      </c>
      <c r="D4878" t="s">
        <v>1261</v>
      </c>
      <c r="E4878" t="s">
        <v>29</v>
      </c>
      <c r="F4878">
        <v>75203</v>
      </c>
      <c r="G4878">
        <v>83026</v>
      </c>
      <c r="H4878">
        <v>1.1040251053814343</v>
      </c>
      <c r="I4878" t="str">
        <f>VLOOKUP($B4878&amp;$E4878,'Employee List'!$A:$E,5,0)</f>
        <v>E-1178</v>
      </c>
    </row>
    <row r="4879" spans="1:9" x14ac:dyDescent="0.35">
      <c r="A4879" t="s">
        <v>1257</v>
      </c>
      <c r="B4879" t="s">
        <v>103</v>
      </c>
      <c r="C4879" t="s">
        <v>358</v>
      </c>
      <c r="D4879" t="s">
        <v>1261</v>
      </c>
      <c r="E4879" t="s">
        <v>30</v>
      </c>
      <c r="F4879">
        <v>75840</v>
      </c>
      <c r="G4879">
        <v>81020</v>
      </c>
      <c r="H4879">
        <v>1.068301687763713</v>
      </c>
      <c r="I4879" t="str">
        <f>VLOOKUP($B4879&amp;$E4879,'Employee List'!$A:$E,5,0)</f>
        <v>E-1178</v>
      </c>
    </row>
    <row r="4880" spans="1:9" x14ac:dyDescent="0.35">
      <c r="A4880" t="s">
        <v>1257</v>
      </c>
      <c r="B4880" t="s">
        <v>103</v>
      </c>
      <c r="C4880" t="s">
        <v>358</v>
      </c>
      <c r="D4880" t="s">
        <v>1261</v>
      </c>
      <c r="E4880" t="s">
        <v>31</v>
      </c>
      <c r="F4880">
        <v>75468</v>
      </c>
      <c r="G4880">
        <v>84852</v>
      </c>
      <c r="H4880">
        <v>1.1243440928605501</v>
      </c>
      <c r="I4880" t="str">
        <f>VLOOKUP($B4880&amp;$E4880,'Employee List'!$A:$E,5,0)</f>
        <v>E-1178</v>
      </c>
    </row>
    <row r="4881" spans="1:9" x14ac:dyDescent="0.35">
      <c r="A4881" t="s">
        <v>1257</v>
      </c>
      <c r="B4881" t="s">
        <v>103</v>
      </c>
      <c r="C4881" t="s">
        <v>358</v>
      </c>
      <c r="D4881" t="s">
        <v>1266</v>
      </c>
      <c r="E4881" t="s">
        <v>29</v>
      </c>
      <c r="F4881">
        <v>70524</v>
      </c>
      <c r="G4881">
        <v>67011</v>
      </c>
      <c r="H4881">
        <v>0.95018717032499578</v>
      </c>
      <c r="I4881" t="str">
        <f>VLOOKUP($B4881&amp;$E4881,'Employee List'!$A:$E,5,0)</f>
        <v>E-1178</v>
      </c>
    </row>
    <row r="4882" spans="1:9" x14ac:dyDescent="0.35">
      <c r="A4882" t="s">
        <v>1257</v>
      </c>
      <c r="B4882" t="s">
        <v>103</v>
      </c>
      <c r="C4882" t="s">
        <v>358</v>
      </c>
      <c r="D4882" t="s">
        <v>1266</v>
      </c>
      <c r="E4882" t="s">
        <v>30</v>
      </c>
      <c r="F4882">
        <v>75003</v>
      </c>
      <c r="G4882">
        <v>75387</v>
      </c>
      <c r="H4882">
        <v>1.0051197952081916</v>
      </c>
      <c r="I4882" t="str">
        <f>VLOOKUP($B4882&amp;$E4882,'Employee List'!$A:$E,5,0)</f>
        <v>E-1178</v>
      </c>
    </row>
    <row r="4883" spans="1:9" x14ac:dyDescent="0.35">
      <c r="A4883" t="s">
        <v>1257</v>
      </c>
      <c r="B4883" t="s">
        <v>103</v>
      </c>
      <c r="C4883" t="s">
        <v>358</v>
      </c>
      <c r="D4883" t="s">
        <v>1266</v>
      </c>
      <c r="E4883" t="s">
        <v>31</v>
      </c>
      <c r="F4883">
        <v>74905</v>
      </c>
      <c r="G4883">
        <v>46459</v>
      </c>
      <c r="H4883">
        <v>0.62023896936119083</v>
      </c>
      <c r="I4883" t="str">
        <f>VLOOKUP($B4883&amp;$E4883,'Employee List'!$A:$E,5,0)</f>
        <v>E-1178</v>
      </c>
    </row>
    <row r="4884" spans="1:9" x14ac:dyDescent="0.35">
      <c r="A4884" t="s">
        <v>1257</v>
      </c>
      <c r="B4884" t="s">
        <v>103</v>
      </c>
      <c r="C4884" t="s">
        <v>358</v>
      </c>
      <c r="D4884" t="s">
        <v>1267</v>
      </c>
      <c r="E4884" t="s">
        <v>29</v>
      </c>
      <c r="F4884">
        <v>59109</v>
      </c>
      <c r="G4884">
        <v>76762</v>
      </c>
      <c r="H4884">
        <v>1.2986516435737367</v>
      </c>
      <c r="I4884" t="str">
        <f>VLOOKUP($B4884&amp;$E4884,'Employee List'!$A:$E,5,0)</f>
        <v>E-1178</v>
      </c>
    </row>
    <row r="4885" spans="1:9" x14ac:dyDescent="0.35">
      <c r="A4885" t="s">
        <v>1257</v>
      </c>
      <c r="B4885" t="s">
        <v>103</v>
      </c>
      <c r="C4885" t="s">
        <v>358</v>
      </c>
      <c r="D4885" t="s">
        <v>1267</v>
      </c>
      <c r="E4885" t="s">
        <v>30</v>
      </c>
      <c r="F4885">
        <v>57949</v>
      </c>
      <c r="G4885">
        <v>52336</v>
      </c>
      <c r="H4885">
        <v>0.90313896702272689</v>
      </c>
      <c r="I4885" t="str">
        <f>VLOOKUP($B4885&amp;$E4885,'Employee List'!$A:$E,5,0)</f>
        <v>E-1178</v>
      </c>
    </row>
    <row r="4886" spans="1:9" x14ac:dyDescent="0.35">
      <c r="A4886" t="s">
        <v>1257</v>
      </c>
      <c r="B4886" t="s">
        <v>103</v>
      </c>
      <c r="C4886" t="s">
        <v>358</v>
      </c>
      <c r="D4886" t="s">
        <v>1267</v>
      </c>
      <c r="E4886" t="s">
        <v>31</v>
      </c>
      <c r="F4886">
        <v>58724</v>
      </c>
      <c r="G4886">
        <v>61034</v>
      </c>
      <c r="H4886">
        <v>1.0393365574552142</v>
      </c>
      <c r="I4886" t="str">
        <f>VLOOKUP($B4886&amp;$E4886,'Employee List'!$A:$E,5,0)</f>
        <v>E-1178</v>
      </c>
    </row>
    <row r="4887" spans="1:9" x14ac:dyDescent="0.35">
      <c r="A4887" t="s">
        <v>1257</v>
      </c>
      <c r="B4887" t="s">
        <v>103</v>
      </c>
      <c r="C4887" t="s">
        <v>358</v>
      </c>
      <c r="D4887" t="s">
        <v>1268</v>
      </c>
      <c r="E4887" t="s">
        <v>29</v>
      </c>
      <c r="F4887">
        <v>16759</v>
      </c>
      <c r="G4887">
        <v>6415</v>
      </c>
      <c r="H4887">
        <v>0.38277940211229788</v>
      </c>
      <c r="I4887" t="str">
        <f>VLOOKUP($B4887&amp;$E4887,'Employee List'!$A:$E,5,0)</f>
        <v>E-1178</v>
      </c>
    </row>
    <row r="4888" spans="1:9" x14ac:dyDescent="0.35">
      <c r="A4888" t="s">
        <v>1257</v>
      </c>
      <c r="B4888" t="s">
        <v>103</v>
      </c>
      <c r="C4888" t="s">
        <v>358</v>
      </c>
      <c r="D4888" t="s">
        <v>1268</v>
      </c>
      <c r="E4888" t="s">
        <v>30</v>
      </c>
      <c r="F4888">
        <v>13701</v>
      </c>
      <c r="G4888">
        <v>5727</v>
      </c>
      <c r="H4888">
        <v>0.4179986862272827</v>
      </c>
      <c r="I4888" t="str">
        <f>VLOOKUP($B4888&amp;$E4888,'Employee List'!$A:$E,5,0)</f>
        <v>E-1178</v>
      </c>
    </row>
    <row r="4889" spans="1:9" x14ac:dyDescent="0.35">
      <c r="A4889" t="s">
        <v>1257</v>
      </c>
      <c r="B4889" t="s">
        <v>103</v>
      </c>
      <c r="C4889" t="s">
        <v>358</v>
      </c>
      <c r="D4889" t="s">
        <v>1268</v>
      </c>
      <c r="E4889" t="s">
        <v>31</v>
      </c>
      <c r="F4889">
        <v>14441</v>
      </c>
      <c r="G4889">
        <v>11008</v>
      </c>
      <c r="H4889">
        <v>0.76227408074233083</v>
      </c>
      <c r="I4889" t="str">
        <f>VLOOKUP($B4889&amp;$E4889,'Employee List'!$A:$E,5,0)</f>
        <v>E-1178</v>
      </c>
    </row>
    <row r="4890" spans="1:9" x14ac:dyDescent="0.35">
      <c r="A4890" t="s">
        <v>1257</v>
      </c>
      <c r="B4890" t="s">
        <v>103</v>
      </c>
      <c r="C4890" t="s">
        <v>358</v>
      </c>
      <c r="D4890" t="s">
        <v>1269</v>
      </c>
      <c r="E4890" t="s">
        <v>29</v>
      </c>
      <c r="F4890">
        <v>24362</v>
      </c>
      <c r="G4890">
        <v>14984</v>
      </c>
      <c r="H4890">
        <v>0.6150562351202693</v>
      </c>
      <c r="I4890" t="str">
        <f>VLOOKUP($B4890&amp;$E4890,'Employee List'!$A:$E,5,0)</f>
        <v>E-1178</v>
      </c>
    </row>
    <row r="4891" spans="1:9" x14ac:dyDescent="0.35">
      <c r="A4891" t="s">
        <v>1257</v>
      </c>
      <c r="B4891" t="s">
        <v>103</v>
      </c>
      <c r="C4891" t="s">
        <v>358</v>
      </c>
      <c r="D4891" t="s">
        <v>1269</v>
      </c>
      <c r="E4891" t="s">
        <v>30</v>
      </c>
      <c r="F4891">
        <v>22430</v>
      </c>
      <c r="G4891">
        <v>12125</v>
      </c>
      <c r="H4891">
        <v>0.54057066428889877</v>
      </c>
      <c r="I4891" t="str">
        <f>VLOOKUP($B4891&amp;$E4891,'Employee List'!$A:$E,5,0)</f>
        <v>E-1178</v>
      </c>
    </row>
    <row r="4892" spans="1:9" x14ac:dyDescent="0.35">
      <c r="A4892" t="s">
        <v>1257</v>
      </c>
      <c r="B4892" t="s">
        <v>103</v>
      </c>
      <c r="C4892" t="s">
        <v>358</v>
      </c>
      <c r="D4892" t="s">
        <v>1269</v>
      </c>
      <c r="E4892" t="s">
        <v>31</v>
      </c>
      <c r="F4892">
        <v>20844</v>
      </c>
      <c r="G4892">
        <v>6896</v>
      </c>
      <c r="H4892">
        <v>0.33083861063135672</v>
      </c>
      <c r="I4892" t="str">
        <f>VLOOKUP($B4892&amp;$E4892,'Employee List'!$A:$E,5,0)</f>
        <v>E-1178</v>
      </c>
    </row>
    <row r="4893" spans="1:9" x14ac:dyDescent="0.35">
      <c r="A4893" t="s">
        <v>1257</v>
      </c>
      <c r="B4893" t="s">
        <v>103</v>
      </c>
      <c r="C4893" t="s">
        <v>358</v>
      </c>
      <c r="D4893" t="s">
        <v>1270</v>
      </c>
      <c r="E4893" t="s">
        <v>29</v>
      </c>
      <c r="F4893">
        <v>10871</v>
      </c>
      <c r="G4893">
        <v>14982</v>
      </c>
      <c r="H4893">
        <v>1.3781620826050962</v>
      </c>
      <c r="I4893" t="str">
        <f>VLOOKUP($B4893&amp;$E4893,'Employee List'!$A:$E,5,0)</f>
        <v>E-1178</v>
      </c>
    </row>
    <row r="4894" spans="1:9" x14ac:dyDescent="0.35">
      <c r="A4894" t="s">
        <v>1257</v>
      </c>
      <c r="B4894" t="s">
        <v>103</v>
      </c>
      <c r="C4894" t="s">
        <v>358</v>
      </c>
      <c r="D4894" t="s">
        <v>1270</v>
      </c>
      <c r="E4894" t="s">
        <v>30</v>
      </c>
      <c r="F4894">
        <v>11969</v>
      </c>
      <c r="G4894">
        <v>9336</v>
      </c>
      <c r="H4894">
        <v>0.78001503885036338</v>
      </c>
      <c r="I4894" t="str">
        <f>VLOOKUP($B4894&amp;$E4894,'Employee List'!$A:$E,5,0)</f>
        <v>E-1178</v>
      </c>
    </row>
    <row r="4895" spans="1:9" x14ac:dyDescent="0.35">
      <c r="A4895" t="s">
        <v>1257</v>
      </c>
      <c r="B4895" t="s">
        <v>103</v>
      </c>
      <c r="C4895" t="s">
        <v>358</v>
      </c>
      <c r="D4895" t="s">
        <v>1270</v>
      </c>
      <c r="E4895" t="s">
        <v>31</v>
      </c>
      <c r="F4895">
        <v>9454</v>
      </c>
      <c r="G4895">
        <v>10819</v>
      </c>
      <c r="H4895">
        <v>1.1443833298074888</v>
      </c>
      <c r="I4895" t="str">
        <f>VLOOKUP($B4895&amp;$E4895,'Employee List'!$A:$E,5,0)</f>
        <v>E-1178</v>
      </c>
    </row>
    <row r="4896" spans="1:9" x14ac:dyDescent="0.35">
      <c r="A4896" t="s">
        <v>1257</v>
      </c>
      <c r="B4896" t="s">
        <v>103</v>
      </c>
      <c r="C4896" t="s">
        <v>358</v>
      </c>
      <c r="D4896" t="s">
        <v>1271</v>
      </c>
      <c r="E4896" t="s">
        <v>29</v>
      </c>
      <c r="F4896">
        <v>19723</v>
      </c>
      <c r="G4896">
        <v>22298</v>
      </c>
      <c r="H4896">
        <v>1.1305582315063631</v>
      </c>
      <c r="I4896" t="str">
        <f>VLOOKUP($B4896&amp;$E4896,'Employee List'!$A:$E,5,0)</f>
        <v>E-1178</v>
      </c>
    </row>
    <row r="4897" spans="1:9" x14ac:dyDescent="0.35">
      <c r="A4897" t="s">
        <v>1257</v>
      </c>
      <c r="B4897" t="s">
        <v>103</v>
      </c>
      <c r="C4897" t="s">
        <v>358</v>
      </c>
      <c r="D4897" t="s">
        <v>1271</v>
      </c>
      <c r="E4897" t="s">
        <v>30</v>
      </c>
      <c r="F4897">
        <v>19205</v>
      </c>
      <c r="G4897">
        <v>24866</v>
      </c>
      <c r="H4897">
        <v>1.2947669877636032</v>
      </c>
      <c r="I4897" t="str">
        <f>VLOOKUP($B4897&amp;$E4897,'Employee List'!$A:$E,5,0)</f>
        <v>E-1178</v>
      </c>
    </row>
    <row r="4898" spans="1:9" x14ac:dyDescent="0.35">
      <c r="A4898" t="s">
        <v>1257</v>
      </c>
      <c r="B4898" t="s">
        <v>103</v>
      </c>
      <c r="C4898" t="s">
        <v>358</v>
      </c>
      <c r="D4898" t="s">
        <v>1271</v>
      </c>
      <c r="E4898" t="s">
        <v>31</v>
      </c>
      <c r="F4898">
        <v>18196</v>
      </c>
      <c r="G4898">
        <v>37448</v>
      </c>
      <c r="H4898">
        <v>2.0580347329083315</v>
      </c>
      <c r="I4898" t="str">
        <f>VLOOKUP($B4898&amp;$E4898,'Employee List'!$A:$E,5,0)</f>
        <v>E-1178</v>
      </c>
    </row>
    <row r="4899" spans="1:9" x14ac:dyDescent="0.35">
      <c r="A4899" t="s">
        <v>1257</v>
      </c>
      <c r="B4899" t="s">
        <v>103</v>
      </c>
      <c r="C4899" t="s">
        <v>358</v>
      </c>
      <c r="D4899" t="s">
        <v>1258</v>
      </c>
      <c r="E4899" t="s">
        <v>29</v>
      </c>
      <c r="F4899">
        <v>159860</v>
      </c>
      <c r="G4899">
        <v>187983</v>
      </c>
      <c r="H4899">
        <v>1.1759226823470537</v>
      </c>
      <c r="I4899" t="str">
        <f>VLOOKUP($B4899&amp;$E4899,'Employee List'!$A:$E,5,0)</f>
        <v>E-1178</v>
      </c>
    </row>
    <row r="4900" spans="1:9" x14ac:dyDescent="0.35">
      <c r="A4900" t="s">
        <v>1257</v>
      </c>
      <c r="B4900" t="s">
        <v>103</v>
      </c>
      <c r="C4900" t="s">
        <v>358</v>
      </c>
      <c r="D4900" t="s">
        <v>1258</v>
      </c>
      <c r="E4900" t="s">
        <v>30</v>
      </c>
      <c r="F4900">
        <v>157408</v>
      </c>
      <c r="G4900">
        <v>173218</v>
      </c>
      <c r="H4900">
        <v>1.1004396218743646</v>
      </c>
      <c r="I4900" t="str">
        <f>VLOOKUP($B4900&amp;$E4900,'Employee List'!$A:$E,5,0)</f>
        <v>E-1178</v>
      </c>
    </row>
    <row r="4901" spans="1:9" x14ac:dyDescent="0.35">
      <c r="A4901" t="s">
        <v>1257</v>
      </c>
      <c r="B4901" t="s">
        <v>103</v>
      </c>
      <c r="C4901" t="s">
        <v>358</v>
      </c>
      <c r="D4901" t="s">
        <v>1258</v>
      </c>
      <c r="E4901" t="s">
        <v>31</v>
      </c>
      <c r="F4901">
        <v>149894</v>
      </c>
      <c r="G4901">
        <v>127809</v>
      </c>
      <c r="H4901">
        <v>0.85266254820072851</v>
      </c>
      <c r="I4901" t="str">
        <f>VLOOKUP($B4901&amp;$E4901,'Employee List'!$A:$E,5,0)</f>
        <v>E-1178</v>
      </c>
    </row>
    <row r="4902" spans="1:9" x14ac:dyDescent="0.35">
      <c r="A4902" t="s">
        <v>1257</v>
      </c>
      <c r="B4902" t="s">
        <v>103</v>
      </c>
      <c r="C4902" t="s">
        <v>358</v>
      </c>
      <c r="D4902" t="s">
        <v>1272</v>
      </c>
      <c r="E4902" t="s">
        <v>29</v>
      </c>
      <c r="F4902">
        <v>22051</v>
      </c>
      <c r="G4902">
        <v>12035</v>
      </c>
      <c r="H4902">
        <v>0.54578023672395815</v>
      </c>
      <c r="I4902" t="str">
        <f>VLOOKUP($B4902&amp;$E4902,'Employee List'!$A:$E,5,0)</f>
        <v>E-1178</v>
      </c>
    </row>
    <row r="4903" spans="1:9" x14ac:dyDescent="0.35">
      <c r="A4903" t="s">
        <v>1257</v>
      </c>
      <c r="B4903" t="s">
        <v>103</v>
      </c>
      <c r="C4903" t="s">
        <v>358</v>
      </c>
      <c r="D4903" t="s">
        <v>1272</v>
      </c>
      <c r="E4903" t="s">
        <v>30</v>
      </c>
      <c r="F4903">
        <v>20563</v>
      </c>
      <c r="G4903">
        <v>18890</v>
      </c>
      <c r="H4903">
        <v>0.91864027622428635</v>
      </c>
      <c r="I4903" t="str">
        <f>VLOOKUP($B4903&amp;$E4903,'Employee List'!$A:$E,5,0)</f>
        <v>E-1178</v>
      </c>
    </row>
    <row r="4904" spans="1:9" x14ac:dyDescent="0.35">
      <c r="A4904" t="s">
        <v>1257</v>
      </c>
      <c r="B4904" t="s">
        <v>103</v>
      </c>
      <c r="C4904" t="s">
        <v>358</v>
      </c>
      <c r="D4904" t="s">
        <v>1272</v>
      </c>
      <c r="E4904" t="s">
        <v>31</v>
      </c>
      <c r="F4904">
        <v>22001</v>
      </c>
      <c r="G4904">
        <v>29513</v>
      </c>
      <c r="H4904">
        <v>1.3414390254988409</v>
      </c>
      <c r="I4904" t="str">
        <f>VLOOKUP($B4904&amp;$E4904,'Employee List'!$A:$E,5,0)</f>
        <v>E-1178</v>
      </c>
    </row>
    <row r="4905" spans="1:9" x14ac:dyDescent="0.35">
      <c r="A4905" t="s">
        <v>1257</v>
      </c>
      <c r="B4905" t="s">
        <v>103</v>
      </c>
      <c r="C4905" t="s">
        <v>358</v>
      </c>
      <c r="D4905" t="s">
        <v>1259</v>
      </c>
      <c r="E4905" t="s">
        <v>29</v>
      </c>
      <c r="F4905">
        <v>30773</v>
      </c>
      <c r="G4905">
        <v>39291</v>
      </c>
      <c r="H4905">
        <v>1.2768010918662465</v>
      </c>
      <c r="I4905" t="str">
        <f>VLOOKUP($B4905&amp;$E4905,'Employee List'!$A:$E,5,0)</f>
        <v>E-1178</v>
      </c>
    </row>
    <row r="4906" spans="1:9" x14ac:dyDescent="0.35">
      <c r="A4906" t="s">
        <v>1257</v>
      </c>
      <c r="B4906" t="s">
        <v>103</v>
      </c>
      <c r="C4906" t="s">
        <v>358</v>
      </c>
      <c r="D4906" t="s">
        <v>1259</v>
      </c>
      <c r="E4906" t="s">
        <v>30</v>
      </c>
      <c r="F4906">
        <v>32652</v>
      </c>
      <c r="G4906">
        <v>30516</v>
      </c>
      <c r="H4906">
        <v>0.93458287394340311</v>
      </c>
      <c r="I4906" t="str">
        <f>VLOOKUP($B4906&amp;$E4906,'Employee List'!$A:$E,5,0)</f>
        <v>E-1178</v>
      </c>
    </row>
    <row r="4907" spans="1:9" x14ac:dyDescent="0.35">
      <c r="A4907" t="s">
        <v>1257</v>
      </c>
      <c r="B4907" t="s">
        <v>103</v>
      </c>
      <c r="C4907" t="s">
        <v>358</v>
      </c>
      <c r="D4907" t="s">
        <v>1259</v>
      </c>
      <c r="E4907" t="s">
        <v>31</v>
      </c>
      <c r="F4907">
        <v>34803</v>
      </c>
      <c r="G4907">
        <v>41886</v>
      </c>
      <c r="H4907">
        <v>1.2035169381949833</v>
      </c>
      <c r="I4907" t="str">
        <f>VLOOKUP($B4907&amp;$E4907,'Employee List'!$A:$E,5,0)</f>
        <v>E-1178</v>
      </c>
    </row>
    <row r="4908" spans="1:9" x14ac:dyDescent="0.35">
      <c r="A4908" t="s">
        <v>1257</v>
      </c>
      <c r="B4908" t="s">
        <v>103</v>
      </c>
      <c r="C4908" t="s">
        <v>358</v>
      </c>
      <c r="D4908" t="s">
        <v>1273</v>
      </c>
      <c r="E4908" t="s">
        <v>29</v>
      </c>
      <c r="F4908">
        <v>10089</v>
      </c>
      <c r="G4908">
        <v>7654</v>
      </c>
      <c r="H4908">
        <v>0.75864803251065516</v>
      </c>
      <c r="I4908" t="str">
        <f>VLOOKUP($B4908&amp;$E4908,'Employee List'!$A:$E,5,0)</f>
        <v>E-1178</v>
      </c>
    </row>
    <row r="4909" spans="1:9" x14ac:dyDescent="0.35">
      <c r="A4909" t="s">
        <v>1257</v>
      </c>
      <c r="B4909" t="s">
        <v>103</v>
      </c>
      <c r="C4909" t="s">
        <v>358</v>
      </c>
      <c r="D4909" t="s">
        <v>1273</v>
      </c>
      <c r="E4909" t="s">
        <v>30</v>
      </c>
      <c r="F4909">
        <v>8472</v>
      </c>
      <c r="G4909">
        <v>4561</v>
      </c>
      <c r="H4909">
        <v>0.53836166194523138</v>
      </c>
      <c r="I4909" t="str">
        <f>VLOOKUP($B4909&amp;$E4909,'Employee List'!$A:$E,5,0)</f>
        <v>E-1178</v>
      </c>
    </row>
    <row r="4910" spans="1:9" x14ac:dyDescent="0.35">
      <c r="A4910" t="s">
        <v>1257</v>
      </c>
      <c r="B4910" t="s">
        <v>103</v>
      </c>
      <c r="C4910" t="s">
        <v>358</v>
      </c>
      <c r="D4910" t="s">
        <v>1273</v>
      </c>
      <c r="E4910" t="s">
        <v>31</v>
      </c>
      <c r="F4910">
        <v>7340</v>
      </c>
      <c r="G4910">
        <v>5487</v>
      </c>
      <c r="H4910">
        <v>0.74754768392370574</v>
      </c>
      <c r="I4910" t="str">
        <f>VLOOKUP($B4910&amp;$E4910,'Employee List'!$A:$E,5,0)</f>
        <v>E-1178</v>
      </c>
    </row>
    <row r="4911" spans="1:9" x14ac:dyDescent="0.35">
      <c r="A4911" t="s">
        <v>1257</v>
      </c>
      <c r="B4911" t="s">
        <v>103</v>
      </c>
      <c r="C4911" t="s">
        <v>358</v>
      </c>
      <c r="D4911" t="s">
        <v>1275</v>
      </c>
      <c r="E4911" t="s">
        <v>29</v>
      </c>
      <c r="F4911">
        <v>1558</v>
      </c>
      <c r="G4911">
        <v>7339</v>
      </c>
      <c r="H4911">
        <v>4.7105263157894735</v>
      </c>
      <c r="I4911" t="str">
        <f>VLOOKUP($B4911&amp;$E4911,'Employee List'!$A:$E,5,0)</f>
        <v>E-1178</v>
      </c>
    </row>
    <row r="4912" spans="1:9" x14ac:dyDescent="0.35">
      <c r="A4912" t="s">
        <v>1257</v>
      </c>
      <c r="B4912" t="s">
        <v>103</v>
      </c>
      <c r="C4912" t="s">
        <v>358</v>
      </c>
      <c r="D4912" t="s">
        <v>1275</v>
      </c>
      <c r="E4912" t="s">
        <v>30</v>
      </c>
      <c r="F4912">
        <v>2609</v>
      </c>
      <c r="G4912">
        <v>3752</v>
      </c>
      <c r="H4912">
        <v>1.4380988884630126</v>
      </c>
      <c r="I4912" t="str">
        <f>VLOOKUP($B4912&amp;$E4912,'Employee List'!$A:$E,5,0)</f>
        <v>E-1178</v>
      </c>
    </row>
    <row r="4913" spans="1:9" x14ac:dyDescent="0.35">
      <c r="A4913" t="s">
        <v>1257</v>
      </c>
      <c r="B4913" t="s">
        <v>103</v>
      </c>
      <c r="C4913" t="s">
        <v>358</v>
      </c>
      <c r="D4913" t="s">
        <v>1275</v>
      </c>
      <c r="E4913" t="s">
        <v>31</v>
      </c>
      <c r="F4913">
        <v>3886</v>
      </c>
      <c r="G4913">
        <v>3546</v>
      </c>
      <c r="H4913">
        <v>0.91250643335048898</v>
      </c>
      <c r="I4913" t="str">
        <f>VLOOKUP($B4913&amp;$E4913,'Employee List'!$A:$E,5,0)</f>
        <v>E-1178</v>
      </c>
    </row>
    <row r="4914" spans="1:9" x14ac:dyDescent="0.35">
      <c r="A4914" t="s">
        <v>1257</v>
      </c>
      <c r="B4914" t="s">
        <v>103</v>
      </c>
      <c r="C4914" t="s">
        <v>358</v>
      </c>
      <c r="D4914" t="s">
        <v>1276</v>
      </c>
      <c r="E4914" t="s">
        <v>29</v>
      </c>
      <c r="F4914">
        <v>6352</v>
      </c>
      <c r="G4914">
        <v>2908</v>
      </c>
      <c r="H4914">
        <v>0.45780856423173805</v>
      </c>
      <c r="I4914" t="str">
        <f>VLOOKUP($B4914&amp;$E4914,'Employee List'!$A:$E,5,0)</f>
        <v>E-1178</v>
      </c>
    </row>
    <row r="4915" spans="1:9" x14ac:dyDescent="0.35">
      <c r="A4915" t="s">
        <v>1257</v>
      </c>
      <c r="B4915" t="s">
        <v>103</v>
      </c>
      <c r="C4915" t="s">
        <v>358</v>
      </c>
      <c r="D4915" t="s">
        <v>1276</v>
      </c>
      <c r="E4915" t="s">
        <v>30</v>
      </c>
      <c r="F4915">
        <v>4990</v>
      </c>
      <c r="G4915">
        <v>6689</v>
      </c>
      <c r="H4915">
        <v>1.3404809619238478</v>
      </c>
      <c r="I4915" t="str">
        <f>VLOOKUP($B4915&amp;$E4915,'Employee List'!$A:$E,5,0)</f>
        <v>E-1178</v>
      </c>
    </row>
    <row r="4916" spans="1:9" x14ac:dyDescent="0.35">
      <c r="A4916" t="s">
        <v>1257</v>
      </c>
      <c r="B4916" t="s">
        <v>103</v>
      </c>
      <c r="C4916" t="s">
        <v>358</v>
      </c>
      <c r="D4916" t="s">
        <v>1276</v>
      </c>
      <c r="E4916" t="s">
        <v>31</v>
      </c>
      <c r="F4916">
        <v>3856</v>
      </c>
      <c r="G4916">
        <v>5702</v>
      </c>
      <c r="H4916">
        <v>1.478734439834025</v>
      </c>
      <c r="I4916" t="str">
        <f>VLOOKUP($B4916&amp;$E4916,'Employee List'!$A:$E,5,0)</f>
        <v>E-1178</v>
      </c>
    </row>
    <row r="4917" spans="1:9" x14ac:dyDescent="0.35">
      <c r="A4917" t="s">
        <v>1257</v>
      </c>
      <c r="B4917" t="s">
        <v>103</v>
      </c>
      <c r="C4917" t="s">
        <v>358</v>
      </c>
      <c r="D4917" t="s">
        <v>1277</v>
      </c>
      <c r="E4917" t="s">
        <v>29</v>
      </c>
      <c r="F4917">
        <v>6366</v>
      </c>
      <c r="G4917">
        <v>13426</v>
      </c>
      <c r="H4917">
        <v>2.1090166509582153</v>
      </c>
      <c r="I4917" t="str">
        <f>VLOOKUP($B4917&amp;$E4917,'Employee List'!$A:$E,5,0)</f>
        <v>E-1178</v>
      </c>
    </row>
    <row r="4918" spans="1:9" x14ac:dyDescent="0.35">
      <c r="A4918" t="s">
        <v>1257</v>
      </c>
      <c r="B4918" t="s">
        <v>103</v>
      </c>
      <c r="C4918" t="s">
        <v>358</v>
      </c>
      <c r="D4918" t="s">
        <v>1277</v>
      </c>
      <c r="E4918" t="s">
        <v>30</v>
      </c>
      <c r="F4918">
        <v>7638</v>
      </c>
      <c r="G4918">
        <v>10439</v>
      </c>
      <c r="H4918">
        <v>1.3667190363969626</v>
      </c>
      <c r="I4918" t="str">
        <f>VLOOKUP($B4918&amp;$E4918,'Employee List'!$A:$E,5,0)</f>
        <v>E-1178</v>
      </c>
    </row>
    <row r="4919" spans="1:9" x14ac:dyDescent="0.35">
      <c r="A4919" t="s">
        <v>1257</v>
      </c>
      <c r="B4919" t="s">
        <v>103</v>
      </c>
      <c r="C4919" t="s">
        <v>358</v>
      </c>
      <c r="D4919" t="s">
        <v>1277</v>
      </c>
      <c r="E4919" t="s">
        <v>31</v>
      </c>
      <c r="F4919">
        <v>7749</v>
      </c>
      <c r="G4919">
        <v>12783</v>
      </c>
      <c r="H4919">
        <v>1.6496322106078203</v>
      </c>
      <c r="I4919" t="str">
        <f>VLOOKUP($B4919&amp;$E4919,'Employee List'!$A:$E,5,0)</f>
        <v>E-1178</v>
      </c>
    </row>
    <row r="4920" spans="1:9" x14ac:dyDescent="0.35">
      <c r="A4920" t="s">
        <v>1257</v>
      </c>
      <c r="B4920" t="s">
        <v>103</v>
      </c>
      <c r="C4920" t="s">
        <v>358</v>
      </c>
      <c r="D4920" t="s">
        <v>1278</v>
      </c>
      <c r="E4920" t="s">
        <v>29</v>
      </c>
      <c r="F4920">
        <v>27514</v>
      </c>
      <c r="G4920">
        <v>18401</v>
      </c>
      <c r="H4920">
        <v>0.66878679944755393</v>
      </c>
      <c r="I4920" t="str">
        <f>VLOOKUP($B4920&amp;$E4920,'Employee List'!$A:$E,5,0)</f>
        <v>E-1178</v>
      </c>
    </row>
    <row r="4921" spans="1:9" x14ac:dyDescent="0.35">
      <c r="A4921" t="s">
        <v>1257</v>
      </c>
      <c r="B4921" t="s">
        <v>103</v>
      </c>
      <c r="C4921" t="s">
        <v>358</v>
      </c>
      <c r="D4921" t="s">
        <v>1278</v>
      </c>
      <c r="E4921" t="s">
        <v>30</v>
      </c>
      <c r="F4921">
        <v>26590</v>
      </c>
      <c r="G4921">
        <v>12676</v>
      </c>
      <c r="H4921">
        <v>0.47672057164347498</v>
      </c>
      <c r="I4921" t="str">
        <f>VLOOKUP($B4921&amp;$E4921,'Employee List'!$A:$E,5,0)</f>
        <v>E-1178</v>
      </c>
    </row>
    <row r="4922" spans="1:9" x14ac:dyDescent="0.35">
      <c r="A4922" t="s">
        <v>1257</v>
      </c>
      <c r="B4922" t="s">
        <v>103</v>
      </c>
      <c r="C4922" t="s">
        <v>358</v>
      </c>
      <c r="D4922" t="s">
        <v>1278</v>
      </c>
      <c r="E4922" t="s">
        <v>31</v>
      </c>
      <c r="F4922">
        <v>24840</v>
      </c>
      <c r="G4922">
        <v>11811</v>
      </c>
      <c r="H4922">
        <v>0.47548309178743964</v>
      </c>
      <c r="I4922" t="str">
        <f>VLOOKUP($B4922&amp;$E4922,'Employee List'!$A:$E,5,0)</f>
        <v>E-1178</v>
      </c>
    </row>
    <row r="4923" spans="1:9" x14ac:dyDescent="0.35">
      <c r="A4923" t="s">
        <v>1257</v>
      </c>
      <c r="B4923" t="s">
        <v>103</v>
      </c>
      <c r="C4923" t="s">
        <v>358</v>
      </c>
      <c r="D4923" t="s">
        <v>1279</v>
      </c>
      <c r="E4923" t="s">
        <v>29</v>
      </c>
      <c r="F4923">
        <v>4647</v>
      </c>
      <c r="G4923">
        <v>1627</v>
      </c>
      <c r="H4923">
        <v>0.35011835592855606</v>
      </c>
      <c r="I4923" t="str">
        <f>VLOOKUP($B4923&amp;$E4923,'Employee List'!$A:$E,5,0)</f>
        <v>E-1178</v>
      </c>
    </row>
    <row r="4924" spans="1:9" x14ac:dyDescent="0.35">
      <c r="A4924" t="s">
        <v>1257</v>
      </c>
      <c r="B4924" t="s">
        <v>103</v>
      </c>
      <c r="C4924" t="s">
        <v>358</v>
      </c>
      <c r="D4924" t="s">
        <v>1279</v>
      </c>
      <c r="E4924" t="s">
        <v>30</v>
      </c>
      <c r="F4924">
        <v>3491</v>
      </c>
      <c r="G4924">
        <v>4243</v>
      </c>
      <c r="H4924">
        <v>1.2154110570037238</v>
      </c>
      <c r="I4924" t="str">
        <f>VLOOKUP($B4924&amp;$E4924,'Employee List'!$A:$E,5,0)</f>
        <v>E-1178</v>
      </c>
    </row>
    <row r="4925" spans="1:9" x14ac:dyDescent="0.35">
      <c r="A4925" t="s">
        <v>1257</v>
      </c>
      <c r="B4925" t="s">
        <v>103</v>
      </c>
      <c r="C4925" t="s">
        <v>358</v>
      </c>
      <c r="D4925" t="s">
        <v>1279</v>
      </c>
      <c r="E4925" t="s">
        <v>31</v>
      </c>
      <c r="F4925">
        <v>6034</v>
      </c>
      <c r="G4925">
        <v>2637</v>
      </c>
      <c r="H4925">
        <v>0.43702353331123633</v>
      </c>
      <c r="I4925" t="str">
        <f>VLOOKUP($B4925&amp;$E4925,'Employee List'!$A:$E,5,0)</f>
        <v>E-1178</v>
      </c>
    </row>
    <row r="4926" spans="1:9" x14ac:dyDescent="0.35">
      <c r="A4926" t="s">
        <v>1257</v>
      </c>
      <c r="B4926" t="s">
        <v>103</v>
      </c>
      <c r="C4926" t="s">
        <v>358</v>
      </c>
      <c r="D4926" t="s">
        <v>1280</v>
      </c>
      <c r="E4926" t="s">
        <v>29</v>
      </c>
      <c r="F4926">
        <v>1765</v>
      </c>
      <c r="G4926">
        <v>1109</v>
      </c>
      <c r="H4926">
        <v>0.62832861189801703</v>
      </c>
      <c r="I4926" t="str">
        <f>VLOOKUP($B4926&amp;$E4926,'Employee List'!$A:$E,5,0)</f>
        <v>E-1178</v>
      </c>
    </row>
    <row r="4927" spans="1:9" x14ac:dyDescent="0.35">
      <c r="A4927" t="s">
        <v>1257</v>
      </c>
      <c r="B4927" t="s">
        <v>103</v>
      </c>
      <c r="C4927" t="s">
        <v>358</v>
      </c>
      <c r="D4927" t="s">
        <v>1280</v>
      </c>
      <c r="E4927" t="s">
        <v>30</v>
      </c>
      <c r="F4927">
        <v>4091</v>
      </c>
      <c r="G4927">
        <v>4778</v>
      </c>
      <c r="H4927">
        <v>1.1679296015644096</v>
      </c>
      <c r="I4927" t="str">
        <f>VLOOKUP($B4927&amp;$E4927,'Employee List'!$A:$E,5,0)</f>
        <v>E-1178</v>
      </c>
    </row>
    <row r="4928" spans="1:9" x14ac:dyDescent="0.35">
      <c r="A4928" t="s">
        <v>1257</v>
      </c>
      <c r="B4928" t="s">
        <v>103</v>
      </c>
      <c r="C4928" t="s">
        <v>358</v>
      </c>
      <c r="D4928" t="s">
        <v>1280</v>
      </c>
      <c r="E4928" t="s">
        <v>31</v>
      </c>
      <c r="F4928">
        <v>4575</v>
      </c>
      <c r="G4928">
        <v>1246</v>
      </c>
      <c r="H4928">
        <v>0.27234972677595626</v>
      </c>
      <c r="I4928" t="str">
        <f>VLOOKUP($B4928&amp;$E4928,'Employee List'!$A:$E,5,0)</f>
        <v>E-1178</v>
      </c>
    </row>
    <row r="4929" spans="1:9" x14ac:dyDescent="0.35">
      <c r="A4929" t="s">
        <v>1257</v>
      </c>
      <c r="B4929" t="s">
        <v>103</v>
      </c>
      <c r="C4929" t="s">
        <v>358</v>
      </c>
      <c r="D4929" t="s">
        <v>1262</v>
      </c>
      <c r="E4929" t="s">
        <v>29</v>
      </c>
      <c r="F4929">
        <v>23050</v>
      </c>
      <c r="G4929">
        <v>27946</v>
      </c>
      <c r="H4929">
        <v>1.2124078091106292</v>
      </c>
      <c r="I4929" t="str">
        <f>VLOOKUP($B4929&amp;$E4929,'Employee List'!$A:$E,5,0)</f>
        <v>E-1178</v>
      </c>
    </row>
    <row r="4930" spans="1:9" x14ac:dyDescent="0.35">
      <c r="A4930" t="s">
        <v>1257</v>
      </c>
      <c r="B4930" t="s">
        <v>103</v>
      </c>
      <c r="C4930" t="s">
        <v>358</v>
      </c>
      <c r="D4930" t="s">
        <v>1262</v>
      </c>
      <c r="E4930" t="s">
        <v>30</v>
      </c>
      <c r="F4930">
        <v>21888</v>
      </c>
      <c r="G4930">
        <v>20614</v>
      </c>
      <c r="H4930">
        <v>0.94179459064327486</v>
      </c>
      <c r="I4930" t="str">
        <f>VLOOKUP($B4930&amp;$E4930,'Employee List'!$A:$E,5,0)</f>
        <v>E-1178</v>
      </c>
    </row>
    <row r="4931" spans="1:9" x14ac:dyDescent="0.35">
      <c r="A4931" t="s">
        <v>1257</v>
      </c>
      <c r="B4931" t="s">
        <v>103</v>
      </c>
      <c r="C4931" t="s">
        <v>358</v>
      </c>
      <c r="D4931" t="s">
        <v>1262</v>
      </c>
      <c r="E4931" t="s">
        <v>31</v>
      </c>
      <c r="F4931">
        <v>26164</v>
      </c>
      <c r="G4931">
        <v>26090</v>
      </c>
      <c r="H4931">
        <v>0.99717168628650055</v>
      </c>
      <c r="I4931" t="str">
        <f>VLOOKUP($B4931&amp;$E4931,'Employee List'!$A:$E,5,0)</f>
        <v>E-1178</v>
      </c>
    </row>
    <row r="4932" spans="1:9" x14ac:dyDescent="0.35">
      <c r="A4932" t="s">
        <v>1257</v>
      </c>
      <c r="B4932" t="s">
        <v>103</v>
      </c>
      <c r="C4932" t="s">
        <v>358</v>
      </c>
      <c r="D4932" t="s">
        <v>1281</v>
      </c>
      <c r="E4932" t="s">
        <v>29</v>
      </c>
      <c r="F4932">
        <v>5345</v>
      </c>
      <c r="G4932">
        <v>5176</v>
      </c>
      <c r="H4932">
        <v>0.96838166510757717</v>
      </c>
      <c r="I4932" t="str">
        <f>VLOOKUP($B4932&amp;$E4932,'Employee List'!$A:$E,5,0)</f>
        <v>E-1178</v>
      </c>
    </row>
    <row r="4933" spans="1:9" x14ac:dyDescent="0.35">
      <c r="A4933" t="s">
        <v>1257</v>
      </c>
      <c r="B4933" t="s">
        <v>103</v>
      </c>
      <c r="C4933" t="s">
        <v>358</v>
      </c>
      <c r="D4933" t="s">
        <v>1281</v>
      </c>
      <c r="E4933" t="s">
        <v>30</v>
      </c>
      <c r="F4933">
        <v>5274</v>
      </c>
      <c r="G4933">
        <v>11996</v>
      </c>
      <c r="H4933">
        <v>2.2745544178991279</v>
      </c>
      <c r="I4933" t="str">
        <f>VLOOKUP($B4933&amp;$E4933,'Employee List'!$A:$E,5,0)</f>
        <v>E-1178</v>
      </c>
    </row>
    <row r="4934" spans="1:9" x14ac:dyDescent="0.35">
      <c r="A4934" t="s">
        <v>1257</v>
      </c>
      <c r="B4934" t="s">
        <v>103</v>
      </c>
      <c r="C4934" t="s">
        <v>358</v>
      </c>
      <c r="D4934" t="s">
        <v>1281</v>
      </c>
      <c r="E4934" t="s">
        <v>31</v>
      </c>
      <c r="F4934">
        <v>6785</v>
      </c>
      <c r="G4934">
        <v>4446</v>
      </c>
      <c r="H4934">
        <v>0.65526897568165066</v>
      </c>
      <c r="I4934" t="str">
        <f>VLOOKUP($B4934&amp;$E4934,'Employee List'!$A:$E,5,0)</f>
        <v>E-1178</v>
      </c>
    </row>
    <row r="4935" spans="1:9" x14ac:dyDescent="0.35">
      <c r="A4935" t="s">
        <v>1257</v>
      </c>
      <c r="B4935" t="s">
        <v>104</v>
      </c>
      <c r="C4935" t="s">
        <v>358</v>
      </c>
      <c r="D4935" t="s">
        <v>1274</v>
      </c>
      <c r="E4935" t="s">
        <v>29</v>
      </c>
      <c r="F4935">
        <v>14414</v>
      </c>
      <c r="G4935">
        <v>12544</v>
      </c>
      <c r="H4935">
        <v>0.87026502011932838</v>
      </c>
      <c r="I4935" t="str">
        <f>VLOOKUP($B4935&amp;$E4935,'Employee List'!$A:$E,5,0)</f>
        <v>E-1179</v>
      </c>
    </row>
    <row r="4936" spans="1:9" x14ac:dyDescent="0.35">
      <c r="A4936" t="s">
        <v>1257</v>
      </c>
      <c r="B4936" t="s">
        <v>104</v>
      </c>
      <c r="C4936" t="s">
        <v>358</v>
      </c>
      <c r="D4936" t="s">
        <v>1274</v>
      </c>
      <c r="E4936" t="s">
        <v>30</v>
      </c>
      <c r="F4936">
        <v>15098</v>
      </c>
      <c r="G4936">
        <v>13365</v>
      </c>
      <c r="H4936">
        <v>0.88521658497814282</v>
      </c>
      <c r="I4936" t="str">
        <f>VLOOKUP($B4936&amp;$E4936,'Employee List'!$A:$E,5,0)</f>
        <v>E-1179</v>
      </c>
    </row>
    <row r="4937" spans="1:9" x14ac:dyDescent="0.35">
      <c r="A4937" t="s">
        <v>1257</v>
      </c>
      <c r="B4937" t="s">
        <v>104</v>
      </c>
      <c r="C4937" t="s">
        <v>358</v>
      </c>
      <c r="D4937" t="s">
        <v>1274</v>
      </c>
      <c r="E4937" t="s">
        <v>31</v>
      </c>
      <c r="F4937">
        <v>12459</v>
      </c>
      <c r="G4937">
        <v>13892</v>
      </c>
      <c r="H4937">
        <v>1.1150172566016534</v>
      </c>
      <c r="I4937" t="str">
        <f>VLOOKUP($B4937&amp;$E4937,'Employee List'!$A:$E,5,0)</f>
        <v>E-1179</v>
      </c>
    </row>
    <row r="4938" spans="1:9" x14ac:dyDescent="0.35">
      <c r="A4938" t="s">
        <v>1257</v>
      </c>
      <c r="B4938" t="s">
        <v>104</v>
      </c>
      <c r="C4938" t="s">
        <v>358</v>
      </c>
      <c r="D4938" t="s">
        <v>1263</v>
      </c>
      <c r="E4938" t="s">
        <v>29</v>
      </c>
      <c r="F4938">
        <v>3639</v>
      </c>
      <c r="G4938">
        <v>3400</v>
      </c>
      <c r="H4938">
        <v>0.93432261610332512</v>
      </c>
      <c r="I4938" t="str">
        <f>VLOOKUP($B4938&amp;$E4938,'Employee List'!$A:$E,5,0)</f>
        <v>E-1179</v>
      </c>
    </row>
    <row r="4939" spans="1:9" x14ac:dyDescent="0.35">
      <c r="A4939" t="s">
        <v>1257</v>
      </c>
      <c r="B4939" t="s">
        <v>104</v>
      </c>
      <c r="C4939" t="s">
        <v>358</v>
      </c>
      <c r="D4939" t="s">
        <v>1263</v>
      </c>
      <c r="E4939" t="s">
        <v>30</v>
      </c>
      <c r="F4939">
        <v>3224</v>
      </c>
      <c r="G4939">
        <v>3978</v>
      </c>
      <c r="H4939">
        <v>1.2338709677419355</v>
      </c>
      <c r="I4939" t="str">
        <f>VLOOKUP($B4939&amp;$E4939,'Employee List'!$A:$E,5,0)</f>
        <v>E-1179</v>
      </c>
    </row>
    <row r="4940" spans="1:9" x14ac:dyDescent="0.35">
      <c r="A4940" t="s">
        <v>1257</v>
      </c>
      <c r="B4940" t="s">
        <v>104</v>
      </c>
      <c r="C4940" t="s">
        <v>358</v>
      </c>
      <c r="D4940" t="s">
        <v>1263</v>
      </c>
      <c r="E4940" t="s">
        <v>31</v>
      </c>
      <c r="F4940">
        <v>4917</v>
      </c>
      <c r="G4940">
        <v>5597</v>
      </c>
      <c r="H4940">
        <v>1.1382957087655075</v>
      </c>
      <c r="I4940" t="str">
        <f>VLOOKUP($B4940&amp;$E4940,'Employee List'!$A:$E,5,0)</f>
        <v>E-1179</v>
      </c>
    </row>
    <row r="4941" spans="1:9" x14ac:dyDescent="0.35">
      <c r="A4941" t="s">
        <v>1257</v>
      </c>
      <c r="B4941" t="s">
        <v>104</v>
      </c>
      <c r="C4941" t="s">
        <v>358</v>
      </c>
      <c r="D4941" t="s">
        <v>1264</v>
      </c>
      <c r="E4941" t="s">
        <v>29</v>
      </c>
      <c r="F4941">
        <v>2641</v>
      </c>
      <c r="G4941">
        <v>5182</v>
      </c>
      <c r="H4941">
        <v>1.9621355547141235</v>
      </c>
      <c r="I4941" t="str">
        <f>VLOOKUP($B4941&amp;$E4941,'Employee List'!$A:$E,5,0)</f>
        <v>E-1179</v>
      </c>
    </row>
    <row r="4942" spans="1:9" x14ac:dyDescent="0.35">
      <c r="A4942" t="s">
        <v>1257</v>
      </c>
      <c r="B4942" t="s">
        <v>104</v>
      </c>
      <c r="C4942" t="s">
        <v>358</v>
      </c>
      <c r="D4942" t="s">
        <v>1264</v>
      </c>
      <c r="E4942" t="s">
        <v>30</v>
      </c>
      <c r="F4942">
        <v>1046</v>
      </c>
      <c r="G4942">
        <v>3878</v>
      </c>
      <c r="H4942">
        <v>3.7074569789674952</v>
      </c>
      <c r="I4942" t="str">
        <f>VLOOKUP($B4942&amp;$E4942,'Employee List'!$A:$E,5,0)</f>
        <v>E-1179</v>
      </c>
    </row>
    <row r="4943" spans="1:9" x14ac:dyDescent="0.35">
      <c r="A4943" t="s">
        <v>1257</v>
      </c>
      <c r="B4943" t="s">
        <v>104</v>
      </c>
      <c r="C4943" t="s">
        <v>358</v>
      </c>
      <c r="D4943" t="s">
        <v>1264</v>
      </c>
      <c r="E4943" t="s">
        <v>31</v>
      </c>
      <c r="F4943">
        <v>3913</v>
      </c>
      <c r="G4943">
        <v>3952</v>
      </c>
      <c r="H4943">
        <v>1.0099667774086378</v>
      </c>
      <c r="I4943" t="str">
        <f>VLOOKUP($B4943&amp;$E4943,'Employee List'!$A:$E,5,0)</f>
        <v>E-1179</v>
      </c>
    </row>
    <row r="4944" spans="1:9" x14ac:dyDescent="0.35">
      <c r="A4944" t="s">
        <v>1257</v>
      </c>
      <c r="B4944" t="s">
        <v>104</v>
      </c>
      <c r="C4944" t="s">
        <v>358</v>
      </c>
      <c r="D4944" t="s">
        <v>1265</v>
      </c>
      <c r="E4944" t="s">
        <v>29</v>
      </c>
      <c r="F4944">
        <v>17366</v>
      </c>
      <c r="G4944">
        <v>23546</v>
      </c>
      <c r="H4944">
        <v>1.355867787631003</v>
      </c>
      <c r="I4944" t="str">
        <f>VLOOKUP($B4944&amp;$E4944,'Employee List'!$A:$E,5,0)</f>
        <v>E-1179</v>
      </c>
    </row>
    <row r="4945" spans="1:9" x14ac:dyDescent="0.35">
      <c r="A4945" t="s">
        <v>1257</v>
      </c>
      <c r="B4945" t="s">
        <v>104</v>
      </c>
      <c r="C4945" t="s">
        <v>358</v>
      </c>
      <c r="D4945" t="s">
        <v>1265</v>
      </c>
      <c r="E4945" t="s">
        <v>30</v>
      </c>
      <c r="F4945">
        <v>17844</v>
      </c>
      <c r="G4945">
        <v>36731</v>
      </c>
      <c r="H4945">
        <v>2.0584510199506836</v>
      </c>
      <c r="I4945" t="str">
        <f>VLOOKUP($B4945&amp;$E4945,'Employee List'!$A:$E,5,0)</f>
        <v>E-1179</v>
      </c>
    </row>
    <row r="4946" spans="1:9" x14ac:dyDescent="0.35">
      <c r="A4946" t="s">
        <v>1257</v>
      </c>
      <c r="B4946" t="s">
        <v>104</v>
      </c>
      <c r="C4946" t="s">
        <v>358</v>
      </c>
      <c r="D4946" t="s">
        <v>1265</v>
      </c>
      <c r="E4946" t="s">
        <v>31</v>
      </c>
      <c r="F4946">
        <v>18664</v>
      </c>
      <c r="G4946">
        <v>15050</v>
      </c>
      <c r="H4946">
        <v>0.80636519502786108</v>
      </c>
      <c r="I4946" t="str">
        <f>VLOOKUP($B4946&amp;$E4946,'Employee List'!$A:$E,5,0)</f>
        <v>E-1179</v>
      </c>
    </row>
    <row r="4947" spans="1:9" x14ac:dyDescent="0.35">
      <c r="A4947" t="s">
        <v>1257</v>
      </c>
      <c r="B4947" t="s">
        <v>104</v>
      </c>
      <c r="C4947" t="s">
        <v>358</v>
      </c>
      <c r="D4947" t="s">
        <v>1260</v>
      </c>
      <c r="E4947" t="s">
        <v>29</v>
      </c>
      <c r="F4947">
        <v>105129</v>
      </c>
      <c r="G4947">
        <v>73296</v>
      </c>
      <c r="H4947">
        <v>0.69720058214193992</v>
      </c>
      <c r="I4947" t="str">
        <f>VLOOKUP($B4947&amp;$E4947,'Employee List'!$A:$E,5,0)</f>
        <v>E-1179</v>
      </c>
    </row>
    <row r="4948" spans="1:9" x14ac:dyDescent="0.35">
      <c r="A4948" t="s">
        <v>1257</v>
      </c>
      <c r="B4948" t="s">
        <v>104</v>
      </c>
      <c r="C4948" t="s">
        <v>358</v>
      </c>
      <c r="D4948" t="s">
        <v>1260</v>
      </c>
      <c r="E4948" t="s">
        <v>30</v>
      </c>
      <c r="F4948">
        <v>89311</v>
      </c>
      <c r="G4948">
        <v>159548</v>
      </c>
      <c r="H4948">
        <v>1.7864316825475026</v>
      </c>
      <c r="I4948" t="str">
        <f>VLOOKUP($B4948&amp;$E4948,'Employee List'!$A:$E,5,0)</f>
        <v>E-1179</v>
      </c>
    </row>
    <row r="4949" spans="1:9" x14ac:dyDescent="0.35">
      <c r="A4949" t="s">
        <v>1257</v>
      </c>
      <c r="B4949" t="s">
        <v>104</v>
      </c>
      <c r="C4949" t="s">
        <v>358</v>
      </c>
      <c r="D4949" t="s">
        <v>1260</v>
      </c>
      <c r="E4949" t="s">
        <v>31</v>
      </c>
      <c r="F4949">
        <v>95649</v>
      </c>
      <c r="G4949">
        <v>179070</v>
      </c>
      <c r="H4949">
        <v>1.8721575761377536</v>
      </c>
      <c r="I4949" t="str">
        <f>VLOOKUP($B4949&amp;$E4949,'Employee List'!$A:$E,5,0)</f>
        <v>E-1179</v>
      </c>
    </row>
    <row r="4950" spans="1:9" x14ac:dyDescent="0.35">
      <c r="A4950" t="s">
        <v>1257</v>
      </c>
      <c r="B4950" t="s">
        <v>104</v>
      </c>
      <c r="C4950" t="s">
        <v>358</v>
      </c>
      <c r="D4950" t="s">
        <v>1261</v>
      </c>
      <c r="E4950" t="s">
        <v>29</v>
      </c>
      <c r="F4950">
        <v>60742</v>
      </c>
      <c r="G4950">
        <v>71744</v>
      </c>
      <c r="H4950">
        <v>1.1811267327384676</v>
      </c>
      <c r="I4950" t="str">
        <f>VLOOKUP($B4950&amp;$E4950,'Employee List'!$A:$E,5,0)</f>
        <v>E-1179</v>
      </c>
    </row>
    <row r="4951" spans="1:9" x14ac:dyDescent="0.35">
      <c r="A4951" t="s">
        <v>1257</v>
      </c>
      <c r="B4951" t="s">
        <v>104</v>
      </c>
      <c r="C4951" t="s">
        <v>358</v>
      </c>
      <c r="D4951" t="s">
        <v>1261</v>
      </c>
      <c r="E4951" t="s">
        <v>30</v>
      </c>
      <c r="F4951">
        <v>59471</v>
      </c>
      <c r="G4951">
        <v>57073</v>
      </c>
      <c r="H4951">
        <v>0.95967782616737574</v>
      </c>
      <c r="I4951" t="str">
        <f>VLOOKUP($B4951&amp;$E4951,'Employee List'!$A:$E,5,0)</f>
        <v>E-1179</v>
      </c>
    </row>
    <row r="4952" spans="1:9" x14ac:dyDescent="0.35">
      <c r="A4952" t="s">
        <v>1257</v>
      </c>
      <c r="B4952" t="s">
        <v>104</v>
      </c>
      <c r="C4952" t="s">
        <v>358</v>
      </c>
      <c r="D4952" t="s">
        <v>1261</v>
      </c>
      <c r="E4952" t="s">
        <v>31</v>
      </c>
      <c r="F4952">
        <v>65820</v>
      </c>
      <c r="G4952">
        <v>37307</v>
      </c>
      <c r="H4952">
        <v>0.5668034032209055</v>
      </c>
      <c r="I4952" t="str">
        <f>VLOOKUP($B4952&amp;$E4952,'Employee List'!$A:$E,5,0)</f>
        <v>E-1179</v>
      </c>
    </row>
    <row r="4953" spans="1:9" x14ac:dyDescent="0.35">
      <c r="A4953" t="s">
        <v>1257</v>
      </c>
      <c r="B4953" t="s">
        <v>104</v>
      </c>
      <c r="C4953" t="s">
        <v>358</v>
      </c>
      <c r="D4953" t="s">
        <v>1266</v>
      </c>
      <c r="E4953" t="s">
        <v>29</v>
      </c>
      <c r="F4953">
        <v>31949</v>
      </c>
      <c r="G4953">
        <v>12372</v>
      </c>
      <c r="H4953">
        <v>0.38724216720398136</v>
      </c>
      <c r="I4953" t="str">
        <f>VLOOKUP($B4953&amp;$E4953,'Employee List'!$A:$E,5,0)</f>
        <v>E-1179</v>
      </c>
    </row>
    <row r="4954" spans="1:9" x14ac:dyDescent="0.35">
      <c r="A4954" t="s">
        <v>1257</v>
      </c>
      <c r="B4954" t="s">
        <v>104</v>
      </c>
      <c r="C4954" t="s">
        <v>358</v>
      </c>
      <c r="D4954" t="s">
        <v>1266</v>
      </c>
      <c r="E4954" t="s">
        <v>30</v>
      </c>
      <c r="F4954">
        <v>34402</v>
      </c>
      <c r="G4954">
        <v>12711</v>
      </c>
      <c r="H4954">
        <v>0.36948433230626126</v>
      </c>
      <c r="I4954" t="str">
        <f>VLOOKUP($B4954&amp;$E4954,'Employee List'!$A:$E,5,0)</f>
        <v>E-1179</v>
      </c>
    </row>
    <row r="4955" spans="1:9" x14ac:dyDescent="0.35">
      <c r="A4955" t="s">
        <v>1257</v>
      </c>
      <c r="B4955" t="s">
        <v>104</v>
      </c>
      <c r="C4955" t="s">
        <v>358</v>
      </c>
      <c r="D4955" t="s">
        <v>1266</v>
      </c>
      <c r="E4955" t="s">
        <v>31</v>
      </c>
      <c r="F4955">
        <v>37356</v>
      </c>
      <c r="G4955">
        <v>15129</v>
      </c>
      <c r="H4955">
        <v>0.4049951814969483</v>
      </c>
      <c r="I4955" t="str">
        <f>VLOOKUP($B4955&amp;$E4955,'Employee List'!$A:$E,5,0)</f>
        <v>E-1179</v>
      </c>
    </row>
    <row r="4956" spans="1:9" x14ac:dyDescent="0.35">
      <c r="A4956" t="s">
        <v>1257</v>
      </c>
      <c r="B4956" t="s">
        <v>104</v>
      </c>
      <c r="C4956" t="s">
        <v>358</v>
      </c>
      <c r="D4956" t="s">
        <v>1267</v>
      </c>
      <c r="E4956" t="s">
        <v>29</v>
      </c>
      <c r="F4956">
        <v>27822</v>
      </c>
      <c r="G4956">
        <v>21583</v>
      </c>
      <c r="H4956">
        <v>0.77575300122205448</v>
      </c>
      <c r="I4956" t="str">
        <f>VLOOKUP($B4956&amp;$E4956,'Employee List'!$A:$E,5,0)</f>
        <v>E-1179</v>
      </c>
    </row>
    <row r="4957" spans="1:9" x14ac:dyDescent="0.35">
      <c r="A4957" t="s">
        <v>1257</v>
      </c>
      <c r="B4957" t="s">
        <v>104</v>
      </c>
      <c r="C4957" t="s">
        <v>358</v>
      </c>
      <c r="D4957" t="s">
        <v>1267</v>
      </c>
      <c r="E4957" t="s">
        <v>30</v>
      </c>
      <c r="F4957">
        <v>27337</v>
      </c>
      <c r="G4957">
        <v>21075</v>
      </c>
      <c r="H4957">
        <v>0.77093316750192042</v>
      </c>
      <c r="I4957" t="str">
        <f>VLOOKUP($B4957&amp;$E4957,'Employee List'!$A:$E,5,0)</f>
        <v>E-1179</v>
      </c>
    </row>
    <row r="4958" spans="1:9" x14ac:dyDescent="0.35">
      <c r="A4958" t="s">
        <v>1257</v>
      </c>
      <c r="B4958" t="s">
        <v>104</v>
      </c>
      <c r="C4958" t="s">
        <v>358</v>
      </c>
      <c r="D4958" t="s">
        <v>1267</v>
      </c>
      <c r="E4958" t="s">
        <v>31</v>
      </c>
      <c r="F4958">
        <v>30385</v>
      </c>
      <c r="G4958">
        <v>12595</v>
      </c>
      <c r="H4958">
        <v>0.41451374033240085</v>
      </c>
      <c r="I4958" t="str">
        <f>VLOOKUP($B4958&amp;$E4958,'Employee List'!$A:$E,5,0)</f>
        <v>E-1179</v>
      </c>
    </row>
    <row r="4959" spans="1:9" x14ac:dyDescent="0.35">
      <c r="A4959" t="s">
        <v>1257</v>
      </c>
      <c r="B4959" t="s">
        <v>104</v>
      </c>
      <c r="C4959" t="s">
        <v>358</v>
      </c>
      <c r="D4959" t="s">
        <v>1268</v>
      </c>
      <c r="E4959" t="s">
        <v>29</v>
      </c>
      <c r="F4959">
        <v>12605</v>
      </c>
      <c r="G4959">
        <v>8188</v>
      </c>
      <c r="H4959">
        <v>0.64958349861166209</v>
      </c>
      <c r="I4959" t="str">
        <f>VLOOKUP($B4959&amp;$E4959,'Employee List'!$A:$E,5,0)</f>
        <v>E-1179</v>
      </c>
    </row>
    <row r="4960" spans="1:9" x14ac:dyDescent="0.35">
      <c r="A4960" t="s">
        <v>1257</v>
      </c>
      <c r="B4960" t="s">
        <v>104</v>
      </c>
      <c r="C4960" t="s">
        <v>358</v>
      </c>
      <c r="D4960" t="s">
        <v>1268</v>
      </c>
      <c r="E4960" t="s">
        <v>30</v>
      </c>
      <c r="F4960">
        <v>13636</v>
      </c>
      <c r="G4960">
        <v>8336</v>
      </c>
      <c r="H4960">
        <v>0.61132296861249635</v>
      </c>
      <c r="I4960" t="str">
        <f>VLOOKUP($B4960&amp;$E4960,'Employee List'!$A:$E,5,0)</f>
        <v>E-1179</v>
      </c>
    </row>
    <row r="4961" spans="1:9" x14ac:dyDescent="0.35">
      <c r="A4961" t="s">
        <v>1257</v>
      </c>
      <c r="B4961" t="s">
        <v>104</v>
      </c>
      <c r="C4961" t="s">
        <v>358</v>
      </c>
      <c r="D4961" t="s">
        <v>1268</v>
      </c>
      <c r="E4961" t="s">
        <v>31</v>
      </c>
      <c r="F4961">
        <v>14299</v>
      </c>
      <c r="G4961">
        <v>8762</v>
      </c>
      <c r="H4961">
        <v>0.61277012378488005</v>
      </c>
      <c r="I4961" t="str">
        <f>VLOOKUP($B4961&amp;$E4961,'Employee List'!$A:$E,5,0)</f>
        <v>E-1179</v>
      </c>
    </row>
    <row r="4962" spans="1:9" x14ac:dyDescent="0.35">
      <c r="A4962" t="s">
        <v>1257</v>
      </c>
      <c r="B4962" t="s">
        <v>104</v>
      </c>
      <c r="C4962" t="s">
        <v>358</v>
      </c>
      <c r="D4962" t="s">
        <v>1269</v>
      </c>
      <c r="E4962" t="s">
        <v>29</v>
      </c>
      <c r="F4962">
        <v>28297</v>
      </c>
      <c r="G4962">
        <v>19614</v>
      </c>
      <c r="H4962">
        <v>0.69314768350001765</v>
      </c>
      <c r="I4962" t="str">
        <f>VLOOKUP($B4962&amp;$E4962,'Employee List'!$A:$E,5,0)</f>
        <v>E-1179</v>
      </c>
    </row>
    <row r="4963" spans="1:9" x14ac:dyDescent="0.35">
      <c r="A4963" t="s">
        <v>1257</v>
      </c>
      <c r="B4963" t="s">
        <v>104</v>
      </c>
      <c r="C4963" t="s">
        <v>358</v>
      </c>
      <c r="D4963" t="s">
        <v>1269</v>
      </c>
      <c r="E4963" t="s">
        <v>30</v>
      </c>
      <c r="F4963">
        <v>28098</v>
      </c>
      <c r="G4963">
        <v>26798</v>
      </c>
      <c r="H4963">
        <v>0.9537333618051107</v>
      </c>
      <c r="I4963" t="str">
        <f>VLOOKUP($B4963&amp;$E4963,'Employee List'!$A:$E,5,0)</f>
        <v>E-1179</v>
      </c>
    </row>
    <row r="4964" spans="1:9" x14ac:dyDescent="0.35">
      <c r="A4964" t="s">
        <v>1257</v>
      </c>
      <c r="B4964" t="s">
        <v>104</v>
      </c>
      <c r="C4964" t="s">
        <v>358</v>
      </c>
      <c r="D4964" t="s">
        <v>1269</v>
      </c>
      <c r="E4964" t="s">
        <v>31</v>
      </c>
      <c r="F4964">
        <v>25751</v>
      </c>
      <c r="G4964">
        <v>5595</v>
      </c>
      <c r="H4964">
        <v>0.21727311560716089</v>
      </c>
      <c r="I4964" t="str">
        <f>VLOOKUP($B4964&amp;$E4964,'Employee List'!$A:$E,5,0)</f>
        <v>E-1179</v>
      </c>
    </row>
    <row r="4965" spans="1:9" x14ac:dyDescent="0.35">
      <c r="A4965" t="s">
        <v>1257</v>
      </c>
      <c r="B4965" t="s">
        <v>104</v>
      </c>
      <c r="C4965" t="s">
        <v>358</v>
      </c>
      <c r="D4965" t="s">
        <v>1270</v>
      </c>
      <c r="E4965" t="s">
        <v>29</v>
      </c>
      <c r="F4965">
        <v>8710</v>
      </c>
      <c r="G4965">
        <v>6580</v>
      </c>
      <c r="H4965">
        <v>0.75545350172215842</v>
      </c>
      <c r="I4965" t="str">
        <f>VLOOKUP($B4965&amp;$E4965,'Employee List'!$A:$E,5,0)</f>
        <v>E-1179</v>
      </c>
    </row>
    <row r="4966" spans="1:9" x14ac:dyDescent="0.35">
      <c r="A4966" t="s">
        <v>1257</v>
      </c>
      <c r="B4966" t="s">
        <v>104</v>
      </c>
      <c r="C4966" t="s">
        <v>358</v>
      </c>
      <c r="D4966" t="s">
        <v>1270</v>
      </c>
      <c r="E4966" t="s">
        <v>30</v>
      </c>
      <c r="F4966">
        <v>10104</v>
      </c>
      <c r="G4966">
        <v>3103</v>
      </c>
      <c r="H4966">
        <v>0.30710609659540777</v>
      </c>
      <c r="I4966" t="str">
        <f>VLOOKUP($B4966&amp;$E4966,'Employee List'!$A:$E,5,0)</f>
        <v>E-1179</v>
      </c>
    </row>
    <row r="4967" spans="1:9" x14ac:dyDescent="0.35">
      <c r="A4967" t="s">
        <v>1257</v>
      </c>
      <c r="B4967" t="s">
        <v>104</v>
      </c>
      <c r="C4967" t="s">
        <v>358</v>
      </c>
      <c r="D4967" t="s">
        <v>1270</v>
      </c>
      <c r="E4967" t="s">
        <v>31</v>
      </c>
      <c r="F4967">
        <v>8770</v>
      </c>
      <c r="G4967">
        <v>6130</v>
      </c>
      <c r="H4967">
        <v>0.69897377423033069</v>
      </c>
      <c r="I4967" t="str">
        <f>VLOOKUP($B4967&amp;$E4967,'Employee List'!$A:$E,5,0)</f>
        <v>E-1179</v>
      </c>
    </row>
    <row r="4968" spans="1:9" x14ac:dyDescent="0.35">
      <c r="A4968" t="s">
        <v>1257</v>
      </c>
      <c r="B4968" t="s">
        <v>104</v>
      </c>
      <c r="C4968" t="s">
        <v>358</v>
      </c>
      <c r="D4968" t="s">
        <v>1271</v>
      </c>
      <c r="E4968" t="s">
        <v>29</v>
      </c>
      <c r="F4968">
        <v>9602</v>
      </c>
      <c r="G4968">
        <v>5558</v>
      </c>
      <c r="H4968">
        <v>0.57883774213705474</v>
      </c>
      <c r="I4968" t="str">
        <f>VLOOKUP($B4968&amp;$E4968,'Employee List'!$A:$E,5,0)</f>
        <v>E-1179</v>
      </c>
    </row>
    <row r="4969" spans="1:9" x14ac:dyDescent="0.35">
      <c r="A4969" t="s">
        <v>1257</v>
      </c>
      <c r="B4969" t="s">
        <v>104</v>
      </c>
      <c r="C4969" t="s">
        <v>358</v>
      </c>
      <c r="D4969" t="s">
        <v>1271</v>
      </c>
      <c r="E4969" t="s">
        <v>30</v>
      </c>
      <c r="F4969">
        <v>8385</v>
      </c>
      <c r="G4969">
        <v>9210</v>
      </c>
      <c r="H4969">
        <v>1.0983899821109124</v>
      </c>
      <c r="I4969" t="str">
        <f>VLOOKUP($B4969&amp;$E4969,'Employee List'!$A:$E,5,0)</f>
        <v>E-1179</v>
      </c>
    </row>
    <row r="4970" spans="1:9" x14ac:dyDescent="0.35">
      <c r="A4970" t="s">
        <v>1257</v>
      </c>
      <c r="B4970" t="s">
        <v>104</v>
      </c>
      <c r="C4970" t="s">
        <v>358</v>
      </c>
      <c r="D4970" t="s">
        <v>1271</v>
      </c>
      <c r="E4970" t="s">
        <v>31</v>
      </c>
      <c r="F4970">
        <v>10326</v>
      </c>
      <c r="G4970">
        <v>13797</v>
      </c>
      <c r="H4970">
        <v>1.3361417780360256</v>
      </c>
      <c r="I4970" t="str">
        <f>VLOOKUP($B4970&amp;$E4970,'Employee List'!$A:$E,5,0)</f>
        <v>E-1179</v>
      </c>
    </row>
    <row r="4971" spans="1:9" x14ac:dyDescent="0.35">
      <c r="A4971" t="s">
        <v>1257</v>
      </c>
      <c r="B4971" t="s">
        <v>104</v>
      </c>
      <c r="C4971" t="s">
        <v>358</v>
      </c>
      <c r="D4971" t="s">
        <v>1258</v>
      </c>
      <c r="E4971" t="s">
        <v>29</v>
      </c>
      <c r="F4971">
        <v>139748</v>
      </c>
      <c r="G4971">
        <v>112077</v>
      </c>
      <c r="H4971">
        <v>0.80199358845922664</v>
      </c>
      <c r="I4971" t="str">
        <f>VLOOKUP($B4971&amp;$E4971,'Employee List'!$A:$E,5,0)</f>
        <v>E-1179</v>
      </c>
    </row>
    <row r="4972" spans="1:9" x14ac:dyDescent="0.35">
      <c r="A4972" t="s">
        <v>1257</v>
      </c>
      <c r="B4972" t="s">
        <v>104</v>
      </c>
      <c r="C4972" t="s">
        <v>358</v>
      </c>
      <c r="D4972" t="s">
        <v>1258</v>
      </c>
      <c r="E4972" t="s">
        <v>30</v>
      </c>
      <c r="F4972">
        <v>118660</v>
      </c>
      <c r="G4972">
        <v>98855</v>
      </c>
      <c r="H4972">
        <v>0.83309455587392545</v>
      </c>
      <c r="I4972" t="str">
        <f>VLOOKUP($B4972&amp;$E4972,'Employee List'!$A:$E,5,0)</f>
        <v>E-1179</v>
      </c>
    </row>
    <row r="4973" spans="1:9" x14ac:dyDescent="0.35">
      <c r="A4973" t="s">
        <v>1257</v>
      </c>
      <c r="B4973" t="s">
        <v>104</v>
      </c>
      <c r="C4973" t="s">
        <v>358</v>
      </c>
      <c r="D4973" t="s">
        <v>1258</v>
      </c>
      <c r="E4973" t="s">
        <v>31</v>
      </c>
      <c r="F4973">
        <v>101683</v>
      </c>
      <c r="G4973">
        <v>62581</v>
      </c>
      <c r="H4973">
        <v>0.61545194378608026</v>
      </c>
      <c r="I4973" t="str">
        <f>VLOOKUP($B4973&amp;$E4973,'Employee List'!$A:$E,5,0)</f>
        <v>E-1179</v>
      </c>
    </row>
    <row r="4974" spans="1:9" x14ac:dyDescent="0.35">
      <c r="A4974" t="s">
        <v>1257</v>
      </c>
      <c r="B4974" t="s">
        <v>104</v>
      </c>
      <c r="C4974" t="s">
        <v>358</v>
      </c>
      <c r="D4974" t="s">
        <v>1272</v>
      </c>
      <c r="E4974" t="s">
        <v>29</v>
      </c>
      <c r="F4974">
        <v>12591</v>
      </c>
      <c r="G4974">
        <v>9304</v>
      </c>
      <c r="H4974">
        <v>0.73894051306488762</v>
      </c>
      <c r="I4974" t="str">
        <f>VLOOKUP($B4974&amp;$E4974,'Employee List'!$A:$E,5,0)</f>
        <v>E-1179</v>
      </c>
    </row>
    <row r="4975" spans="1:9" x14ac:dyDescent="0.35">
      <c r="A4975" t="s">
        <v>1257</v>
      </c>
      <c r="B4975" t="s">
        <v>104</v>
      </c>
      <c r="C4975" t="s">
        <v>358</v>
      </c>
      <c r="D4975" t="s">
        <v>1272</v>
      </c>
      <c r="E4975" t="s">
        <v>30</v>
      </c>
      <c r="F4975">
        <v>10843</v>
      </c>
      <c r="G4975">
        <v>7611</v>
      </c>
      <c r="H4975">
        <v>0.70192751083648441</v>
      </c>
      <c r="I4975" t="str">
        <f>VLOOKUP($B4975&amp;$E4975,'Employee List'!$A:$E,5,0)</f>
        <v>E-1179</v>
      </c>
    </row>
    <row r="4976" spans="1:9" x14ac:dyDescent="0.35">
      <c r="A4976" t="s">
        <v>1257</v>
      </c>
      <c r="B4976" t="s">
        <v>104</v>
      </c>
      <c r="C4976" t="s">
        <v>358</v>
      </c>
      <c r="D4976" t="s">
        <v>1272</v>
      </c>
      <c r="E4976" t="s">
        <v>31</v>
      </c>
      <c r="F4976">
        <v>15006</v>
      </c>
      <c r="G4976">
        <v>10912</v>
      </c>
      <c r="H4976">
        <v>0.72717579634812746</v>
      </c>
      <c r="I4976" t="str">
        <f>VLOOKUP($B4976&amp;$E4976,'Employee List'!$A:$E,5,0)</f>
        <v>E-1179</v>
      </c>
    </row>
    <row r="4977" spans="1:9" x14ac:dyDescent="0.35">
      <c r="A4977" t="s">
        <v>1257</v>
      </c>
      <c r="B4977" t="s">
        <v>104</v>
      </c>
      <c r="C4977" t="s">
        <v>358</v>
      </c>
      <c r="D4977" t="s">
        <v>1259</v>
      </c>
      <c r="E4977" t="s">
        <v>29</v>
      </c>
      <c r="F4977">
        <v>12489</v>
      </c>
      <c r="G4977">
        <v>11667</v>
      </c>
      <c r="H4977">
        <v>0.9341820802306029</v>
      </c>
      <c r="I4977" t="str">
        <f>VLOOKUP($B4977&amp;$E4977,'Employee List'!$A:$E,5,0)</f>
        <v>E-1179</v>
      </c>
    </row>
    <row r="4978" spans="1:9" x14ac:dyDescent="0.35">
      <c r="A4978" t="s">
        <v>1257</v>
      </c>
      <c r="B4978" t="s">
        <v>104</v>
      </c>
      <c r="C4978" t="s">
        <v>358</v>
      </c>
      <c r="D4978" t="s">
        <v>1259</v>
      </c>
      <c r="E4978" t="s">
        <v>30</v>
      </c>
      <c r="F4978">
        <v>13519</v>
      </c>
      <c r="G4978">
        <v>12510</v>
      </c>
      <c r="H4978">
        <v>0.92536430209335008</v>
      </c>
      <c r="I4978" t="str">
        <f>VLOOKUP($B4978&amp;$E4978,'Employee List'!$A:$E,5,0)</f>
        <v>E-1179</v>
      </c>
    </row>
    <row r="4979" spans="1:9" x14ac:dyDescent="0.35">
      <c r="A4979" t="s">
        <v>1257</v>
      </c>
      <c r="B4979" t="s">
        <v>104</v>
      </c>
      <c r="C4979" t="s">
        <v>358</v>
      </c>
      <c r="D4979" t="s">
        <v>1259</v>
      </c>
      <c r="E4979" t="s">
        <v>31</v>
      </c>
      <c r="F4979">
        <v>13961</v>
      </c>
      <c r="G4979">
        <v>16113</v>
      </c>
      <c r="H4979">
        <v>1.1541436859823795</v>
      </c>
      <c r="I4979" t="str">
        <f>VLOOKUP($B4979&amp;$E4979,'Employee List'!$A:$E,5,0)</f>
        <v>E-1179</v>
      </c>
    </row>
    <row r="4980" spans="1:9" x14ac:dyDescent="0.35">
      <c r="A4980" t="s">
        <v>1257</v>
      </c>
      <c r="B4980" t="s">
        <v>104</v>
      </c>
      <c r="C4980" t="s">
        <v>358</v>
      </c>
      <c r="D4980" t="s">
        <v>1273</v>
      </c>
      <c r="E4980" t="s">
        <v>29</v>
      </c>
      <c r="F4980">
        <v>3269</v>
      </c>
      <c r="G4980">
        <v>3513</v>
      </c>
      <c r="H4980">
        <v>1.0746405628632609</v>
      </c>
      <c r="I4980" t="str">
        <f>VLOOKUP($B4980&amp;$E4980,'Employee List'!$A:$E,5,0)</f>
        <v>E-1179</v>
      </c>
    </row>
    <row r="4981" spans="1:9" x14ac:dyDescent="0.35">
      <c r="A4981" t="s">
        <v>1257</v>
      </c>
      <c r="B4981" t="s">
        <v>104</v>
      </c>
      <c r="C4981" t="s">
        <v>358</v>
      </c>
      <c r="D4981" t="s">
        <v>1273</v>
      </c>
      <c r="E4981" t="s">
        <v>30</v>
      </c>
      <c r="F4981">
        <v>3778</v>
      </c>
      <c r="G4981">
        <v>5066</v>
      </c>
      <c r="H4981">
        <v>1.3409211222869244</v>
      </c>
      <c r="I4981" t="str">
        <f>VLOOKUP($B4981&amp;$E4981,'Employee List'!$A:$E,5,0)</f>
        <v>E-1179</v>
      </c>
    </row>
    <row r="4982" spans="1:9" x14ac:dyDescent="0.35">
      <c r="A4982" t="s">
        <v>1257</v>
      </c>
      <c r="B4982" t="s">
        <v>104</v>
      </c>
      <c r="C4982" t="s">
        <v>358</v>
      </c>
      <c r="D4982" t="s">
        <v>1273</v>
      </c>
      <c r="E4982" t="s">
        <v>31</v>
      </c>
      <c r="F4982">
        <v>7367</v>
      </c>
      <c r="G4982">
        <v>5524</v>
      </c>
      <c r="H4982">
        <v>0.74983032441970954</v>
      </c>
      <c r="I4982" t="str">
        <f>VLOOKUP($B4982&amp;$E4982,'Employee List'!$A:$E,5,0)</f>
        <v>E-1179</v>
      </c>
    </row>
    <row r="4983" spans="1:9" x14ac:dyDescent="0.35">
      <c r="A4983" t="s">
        <v>1257</v>
      </c>
      <c r="B4983" t="s">
        <v>104</v>
      </c>
      <c r="C4983" t="s">
        <v>358</v>
      </c>
      <c r="D4983" t="s">
        <v>1275</v>
      </c>
      <c r="E4983" t="s">
        <v>29</v>
      </c>
      <c r="F4983">
        <v>4743</v>
      </c>
      <c r="G4983">
        <v>2796</v>
      </c>
      <c r="H4983">
        <v>0.58950031625553445</v>
      </c>
      <c r="I4983" t="str">
        <f>VLOOKUP($B4983&amp;$E4983,'Employee List'!$A:$E,5,0)</f>
        <v>E-1179</v>
      </c>
    </row>
    <row r="4984" spans="1:9" x14ac:dyDescent="0.35">
      <c r="A4984" t="s">
        <v>1257</v>
      </c>
      <c r="B4984" t="s">
        <v>104</v>
      </c>
      <c r="C4984" t="s">
        <v>358</v>
      </c>
      <c r="D4984" t="s">
        <v>1275</v>
      </c>
      <c r="E4984" t="s">
        <v>30</v>
      </c>
      <c r="F4984">
        <v>4998</v>
      </c>
      <c r="G4984">
        <v>2508</v>
      </c>
      <c r="H4984">
        <v>0.50180072028811529</v>
      </c>
      <c r="I4984" t="str">
        <f>VLOOKUP($B4984&amp;$E4984,'Employee List'!$A:$E,5,0)</f>
        <v>E-1179</v>
      </c>
    </row>
    <row r="4985" spans="1:9" x14ac:dyDescent="0.35">
      <c r="A4985" t="s">
        <v>1257</v>
      </c>
      <c r="B4985" t="s">
        <v>104</v>
      </c>
      <c r="C4985" t="s">
        <v>358</v>
      </c>
      <c r="D4985" t="s">
        <v>1275</v>
      </c>
      <c r="E4985" t="s">
        <v>31</v>
      </c>
      <c r="F4985">
        <v>4970</v>
      </c>
      <c r="G4985">
        <v>1430</v>
      </c>
      <c r="H4985">
        <v>0.28772635814889336</v>
      </c>
      <c r="I4985" t="str">
        <f>VLOOKUP($B4985&amp;$E4985,'Employee List'!$A:$E,5,0)</f>
        <v>E-1179</v>
      </c>
    </row>
    <row r="4986" spans="1:9" x14ac:dyDescent="0.35">
      <c r="A4986" t="s">
        <v>1257</v>
      </c>
      <c r="B4986" t="s">
        <v>104</v>
      </c>
      <c r="C4986" t="s">
        <v>358</v>
      </c>
      <c r="D4986" t="s">
        <v>1276</v>
      </c>
      <c r="E4986" t="s">
        <v>29</v>
      </c>
      <c r="F4986">
        <v>17040</v>
      </c>
      <c r="G4986">
        <v>6803</v>
      </c>
      <c r="H4986">
        <v>0.39923708920187795</v>
      </c>
      <c r="I4986" t="str">
        <f>VLOOKUP($B4986&amp;$E4986,'Employee List'!$A:$E,5,0)</f>
        <v>E-1179</v>
      </c>
    </row>
    <row r="4987" spans="1:9" x14ac:dyDescent="0.35">
      <c r="A4987" t="s">
        <v>1257</v>
      </c>
      <c r="B4987" t="s">
        <v>104</v>
      </c>
      <c r="C4987" t="s">
        <v>358</v>
      </c>
      <c r="D4987" t="s">
        <v>1276</v>
      </c>
      <c r="E4987" t="s">
        <v>30</v>
      </c>
      <c r="F4987">
        <v>16282</v>
      </c>
      <c r="G4987">
        <v>9008</v>
      </c>
      <c r="H4987">
        <v>0.55324898661098143</v>
      </c>
      <c r="I4987" t="str">
        <f>VLOOKUP($B4987&amp;$E4987,'Employee List'!$A:$E,5,0)</f>
        <v>E-1179</v>
      </c>
    </row>
    <row r="4988" spans="1:9" x14ac:dyDescent="0.35">
      <c r="A4988" t="s">
        <v>1257</v>
      </c>
      <c r="B4988" t="s">
        <v>104</v>
      </c>
      <c r="C4988" t="s">
        <v>358</v>
      </c>
      <c r="D4988" t="s">
        <v>1276</v>
      </c>
      <c r="E4988" t="s">
        <v>31</v>
      </c>
      <c r="F4988">
        <v>16096</v>
      </c>
      <c r="G4988">
        <v>8418</v>
      </c>
      <c r="H4988">
        <v>0.52298707753479123</v>
      </c>
      <c r="I4988" t="str">
        <f>VLOOKUP($B4988&amp;$E4988,'Employee List'!$A:$E,5,0)</f>
        <v>E-1179</v>
      </c>
    </row>
    <row r="4989" spans="1:9" x14ac:dyDescent="0.35">
      <c r="A4989" t="s">
        <v>1257</v>
      </c>
      <c r="B4989" t="s">
        <v>104</v>
      </c>
      <c r="C4989" t="s">
        <v>358</v>
      </c>
      <c r="D4989" t="s">
        <v>1277</v>
      </c>
      <c r="E4989" t="s">
        <v>29</v>
      </c>
      <c r="F4989">
        <v>8270</v>
      </c>
      <c r="G4989">
        <v>10504</v>
      </c>
      <c r="H4989">
        <v>1.2701330108827087</v>
      </c>
      <c r="I4989" t="str">
        <f>VLOOKUP($B4989&amp;$E4989,'Employee List'!$A:$E,5,0)</f>
        <v>E-1179</v>
      </c>
    </row>
    <row r="4990" spans="1:9" x14ac:dyDescent="0.35">
      <c r="A4990" t="s">
        <v>1257</v>
      </c>
      <c r="B4990" t="s">
        <v>104</v>
      </c>
      <c r="C4990" t="s">
        <v>358</v>
      </c>
      <c r="D4990" t="s">
        <v>1277</v>
      </c>
      <c r="E4990" t="s">
        <v>30</v>
      </c>
      <c r="F4990">
        <v>6563</v>
      </c>
      <c r="G4990">
        <v>10594</v>
      </c>
      <c r="H4990">
        <v>1.6142008227944538</v>
      </c>
      <c r="I4990" t="str">
        <f>VLOOKUP($B4990&amp;$E4990,'Employee List'!$A:$E,5,0)</f>
        <v>E-1179</v>
      </c>
    </row>
    <row r="4991" spans="1:9" x14ac:dyDescent="0.35">
      <c r="A4991" t="s">
        <v>1257</v>
      </c>
      <c r="B4991" t="s">
        <v>104</v>
      </c>
      <c r="C4991" t="s">
        <v>358</v>
      </c>
      <c r="D4991" t="s">
        <v>1277</v>
      </c>
      <c r="E4991" t="s">
        <v>31</v>
      </c>
      <c r="F4991">
        <v>6450</v>
      </c>
      <c r="G4991">
        <v>8968</v>
      </c>
      <c r="H4991">
        <v>1.3903875968992248</v>
      </c>
      <c r="I4991" t="str">
        <f>VLOOKUP($B4991&amp;$E4991,'Employee List'!$A:$E,5,0)</f>
        <v>E-1179</v>
      </c>
    </row>
    <row r="4992" spans="1:9" x14ac:dyDescent="0.35">
      <c r="A4992" t="s">
        <v>1257</v>
      </c>
      <c r="B4992" t="s">
        <v>104</v>
      </c>
      <c r="C4992" t="s">
        <v>358</v>
      </c>
      <c r="D4992" t="s">
        <v>1278</v>
      </c>
      <c r="E4992" t="s">
        <v>29</v>
      </c>
      <c r="F4992">
        <v>13144</v>
      </c>
      <c r="G4992">
        <v>6435</v>
      </c>
      <c r="H4992">
        <v>0.48957699330492999</v>
      </c>
      <c r="I4992" t="str">
        <f>VLOOKUP($B4992&amp;$E4992,'Employee List'!$A:$E,5,0)</f>
        <v>E-1179</v>
      </c>
    </row>
    <row r="4993" spans="1:9" x14ac:dyDescent="0.35">
      <c r="A4993" t="s">
        <v>1257</v>
      </c>
      <c r="B4993" t="s">
        <v>104</v>
      </c>
      <c r="C4993" t="s">
        <v>358</v>
      </c>
      <c r="D4993" t="s">
        <v>1278</v>
      </c>
      <c r="E4993" t="s">
        <v>30</v>
      </c>
      <c r="F4993">
        <v>14023</v>
      </c>
      <c r="G4993">
        <v>13265</v>
      </c>
      <c r="H4993">
        <v>0.94594594594594594</v>
      </c>
      <c r="I4993" t="str">
        <f>VLOOKUP($B4993&amp;$E4993,'Employee List'!$A:$E,5,0)</f>
        <v>E-1179</v>
      </c>
    </row>
    <row r="4994" spans="1:9" x14ac:dyDescent="0.35">
      <c r="A4994" t="s">
        <v>1257</v>
      </c>
      <c r="B4994" t="s">
        <v>104</v>
      </c>
      <c r="C4994" t="s">
        <v>358</v>
      </c>
      <c r="D4994" t="s">
        <v>1278</v>
      </c>
      <c r="E4994" t="s">
        <v>31</v>
      </c>
      <c r="F4994">
        <v>12950</v>
      </c>
      <c r="G4994">
        <v>11739</v>
      </c>
      <c r="H4994">
        <v>0.90648648648648644</v>
      </c>
      <c r="I4994" t="str">
        <f>VLOOKUP($B4994&amp;$E4994,'Employee List'!$A:$E,5,0)</f>
        <v>E-1179</v>
      </c>
    </row>
    <row r="4995" spans="1:9" x14ac:dyDescent="0.35">
      <c r="A4995" t="s">
        <v>1257</v>
      </c>
      <c r="B4995" t="s">
        <v>104</v>
      </c>
      <c r="C4995" t="s">
        <v>358</v>
      </c>
      <c r="D4995" t="s">
        <v>1279</v>
      </c>
      <c r="E4995" t="s">
        <v>29</v>
      </c>
      <c r="F4995">
        <v>1607</v>
      </c>
      <c r="G4995">
        <v>3659</v>
      </c>
      <c r="H4995">
        <v>2.2769135034225263</v>
      </c>
      <c r="I4995" t="str">
        <f>VLOOKUP($B4995&amp;$E4995,'Employee List'!$A:$E,5,0)</f>
        <v>E-1179</v>
      </c>
    </row>
    <row r="4996" spans="1:9" x14ac:dyDescent="0.35">
      <c r="A4996" t="s">
        <v>1257</v>
      </c>
      <c r="B4996" t="s">
        <v>104</v>
      </c>
      <c r="C4996" t="s">
        <v>358</v>
      </c>
      <c r="D4996" t="s">
        <v>1279</v>
      </c>
      <c r="E4996" t="s">
        <v>30</v>
      </c>
      <c r="F4996">
        <v>2241</v>
      </c>
      <c r="G4996">
        <v>5922</v>
      </c>
      <c r="H4996">
        <v>2.642570281124498</v>
      </c>
      <c r="I4996" t="str">
        <f>VLOOKUP($B4996&amp;$E4996,'Employee List'!$A:$E,5,0)</f>
        <v>E-1179</v>
      </c>
    </row>
    <row r="4997" spans="1:9" x14ac:dyDescent="0.35">
      <c r="A4997" t="s">
        <v>1257</v>
      </c>
      <c r="B4997" t="s">
        <v>104</v>
      </c>
      <c r="C4997" t="s">
        <v>358</v>
      </c>
      <c r="D4997" t="s">
        <v>1279</v>
      </c>
      <c r="E4997" t="s">
        <v>31</v>
      </c>
      <c r="F4997">
        <v>3441</v>
      </c>
      <c r="G4997">
        <v>1248</v>
      </c>
      <c r="H4997">
        <v>0.36268526591107236</v>
      </c>
      <c r="I4997" t="str">
        <f>VLOOKUP($B4997&amp;$E4997,'Employee List'!$A:$E,5,0)</f>
        <v>E-1179</v>
      </c>
    </row>
    <row r="4998" spans="1:9" x14ac:dyDescent="0.35">
      <c r="A4998" t="s">
        <v>1257</v>
      </c>
      <c r="B4998" t="s">
        <v>104</v>
      </c>
      <c r="C4998" t="s">
        <v>358</v>
      </c>
      <c r="D4998" t="s">
        <v>1280</v>
      </c>
      <c r="E4998" t="s">
        <v>29</v>
      </c>
      <c r="F4998">
        <v>3376</v>
      </c>
      <c r="G4998">
        <v>5374</v>
      </c>
      <c r="H4998">
        <v>1.591824644549763</v>
      </c>
      <c r="I4998" t="str">
        <f>VLOOKUP($B4998&amp;$E4998,'Employee List'!$A:$E,5,0)</f>
        <v>E-1179</v>
      </c>
    </row>
    <row r="4999" spans="1:9" x14ac:dyDescent="0.35">
      <c r="A4999" t="s">
        <v>1257</v>
      </c>
      <c r="B4999" t="s">
        <v>104</v>
      </c>
      <c r="C4999" t="s">
        <v>358</v>
      </c>
      <c r="D4999" t="s">
        <v>1280</v>
      </c>
      <c r="E4999" t="s">
        <v>30</v>
      </c>
      <c r="F4999">
        <v>2851</v>
      </c>
      <c r="G4999">
        <v>4898</v>
      </c>
      <c r="H4999">
        <v>1.7179936864258154</v>
      </c>
      <c r="I4999" t="str">
        <f>VLOOKUP($B4999&amp;$E4999,'Employee List'!$A:$E,5,0)</f>
        <v>E-1179</v>
      </c>
    </row>
    <row r="5000" spans="1:9" x14ac:dyDescent="0.35">
      <c r="A5000" t="s">
        <v>1257</v>
      </c>
      <c r="B5000" t="s">
        <v>104</v>
      </c>
      <c r="C5000" t="s">
        <v>358</v>
      </c>
      <c r="D5000" t="s">
        <v>1280</v>
      </c>
      <c r="E5000" t="s">
        <v>31</v>
      </c>
      <c r="F5000">
        <v>2586</v>
      </c>
      <c r="G5000">
        <v>2552</v>
      </c>
      <c r="H5000">
        <v>0.98685228151585458</v>
      </c>
      <c r="I5000" t="str">
        <f>VLOOKUP($B5000&amp;$E5000,'Employee List'!$A:$E,5,0)</f>
        <v>E-1179</v>
      </c>
    </row>
    <row r="5001" spans="1:9" x14ac:dyDescent="0.35">
      <c r="A5001" t="s">
        <v>1257</v>
      </c>
      <c r="B5001" t="s">
        <v>104</v>
      </c>
      <c r="C5001" t="s">
        <v>358</v>
      </c>
      <c r="D5001" t="s">
        <v>1262</v>
      </c>
      <c r="E5001" t="s">
        <v>29</v>
      </c>
      <c r="F5001">
        <v>11342</v>
      </c>
      <c r="G5001">
        <v>14267</v>
      </c>
      <c r="H5001">
        <v>1.2578910245106683</v>
      </c>
      <c r="I5001" t="str">
        <f>VLOOKUP($B5001&amp;$E5001,'Employee List'!$A:$E,5,0)</f>
        <v>E-1179</v>
      </c>
    </row>
    <row r="5002" spans="1:9" x14ac:dyDescent="0.35">
      <c r="A5002" t="s">
        <v>1257</v>
      </c>
      <c r="B5002" t="s">
        <v>104</v>
      </c>
      <c r="C5002" t="s">
        <v>358</v>
      </c>
      <c r="D5002" t="s">
        <v>1262</v>
      </c>
      <c r="E5002" t="s">
        <v>30</v>
      </c>
      <c r="F5002">
        <v>8336</v>
      </c>
      <c r="G5002">
        <v>13720</v>
      </c>
      <c r="H5002">
        <v>1.6458733205374281</v>
      </c>
      <c r="I5002" t="str">
        <f>VLOOKUP($B5002&amp;$E5002,'Employee List'!$A:$E,5,0)</f>
        <v>E-1179</v>
      </c>
    </row>
    <row r="5003" spans="1:9" x14ac:dyDescent="0.35">
      <c r="A5003" t="s">
        <v>1257</v>
      </c>
      <c r="B5003" t="s">
        <v>104</v>
      </c>
      <c r="C5003" t="s">
        <v>358</v>
      </c>
      <c r="D5003" t="s">
        <v>1262</v>
      </c>
      <c r="E5003" t="s">
        <v>31</v>
      </c>
      <c r="F5003">
        <v>11235</v>
      </c>
      <c r="G5003">
        <v>11707</v>
      </c>
      <c r="H5003">
        <v>1.0420115709835336</v>
      </c>
      <c r="I5003" t="str">
        <f>VLOOKUP($B5003&amp;$E5003,'Employee List'!$A:$E,5,0)</f>
        <v>E-1179</v>
      </c>
    </row>
    <row r="5004" spans="1:9" x14ac:dyDescent="0.35">
      <c r="A5004" t="s">
        <v>1257</v>
      </c>
      <c r="B5004" t="s">
        <v>104</v>
      </c>
      <c r="C5004" t="s">
        <v>358</v>
      </c>
      <c r="D5004" t="s">
        <v>1281</v>
      </c>
      <c r="E5004" t="s">
        <v>29</v>
      </c>
      <c r="F5004">
        <v>13552</v>
      </c>
      <c r="G5004">
        <v>6880</v>
      </c>
      <c r="H5004">
        <v>0.50767414403778044</v>
      </c>
      <c r="I5004" t="str">
        <f>VLOOKUP($B5004&amp;$E5004,'Employee List'!$A:$E,5,0)</f>
        <v>E-1179</v>
      </c>
    </row>
    <row r="5005" spans="1:9" x14ac:dyDescent="0.35">
      <c r="A5005" t="s">
        <v>1257</v>
      </c>
      <c r="B5005" t="s">
        <v>104</v>
      </c>
      <c r="C5005" t="s">
        <v>358</v>
      </c>
      <c r="D5005" t="s">
        <v>1281</v>
      </c>
      <c r="E5005" t="s">
        <v>30</v>
      </c>
      <c r="F5005">
        <v>14753</v>
      </c>
      <c r="G5005">
        <v>8487</v>
      </c>
      <c r="H5005">
        <v>0.57527282586592554</v>
      </c>
      <c r="I5005" t="str">
        <f>VLOOKUP($B5005&amp;$E5005,'Employee List'!$A:$E,5,0)</f>
        <v>E-1179</v>
      </c>
    </row>
    <row r="5006" spans="1:9" x14ac:dyDescent="0.35">
      <c r="A5006" t="s">
        <v>1257</v>
      </c>
      <c r="B5006" t="s">
        <v>104</v>
      </c>
      <c r="C5006" t="s">
        <v>358</v>
      </c>
      <c r="D5006" t="s">
        <v>1281</v>
      </c>
      <c r="E5006" t="s">
        <v>31</v>
      </c>
      <c r="F5006">
        <v>12815</v>
      </c>
      <c r="G5006">
        <v>7192</v>
      </c>
      <c r="H5006">
        <v>0.56121732344908315</v>
      </c>
      <c r="I5006" t="str">
        <f>VLOOKUP($B5006&amp;$E5006,'Employee List'!$A:$E,5,0)</f>
        <v>E-1179</v>
      </c>
    </row>
    <row r="5007" spans="1:9" x14ac:dyDescent="0.35">
      <c r="A5007" t="s">
        <v>1257</v>
      </c>
      <c r="B5007" t="s">
        <v>105</v>
      </c>
      <c r="C5007" t="s">
        <v>358</v>
      </c>
      <c r="D5007" t="s">
        <v>1274</v>
      </c>
      <c r="E5007" t="s">
        <v>29</v>
      </c>
      <c r="F5007">
        <v>27015</v>
      </c>
      <c r="G5007">
        <v>37994</v>
      </c>
      <c r="H5007">
        <v>1.4064038497131224</v>
      </c>
      <c r="I5007" t="str">
        <f>VLOOKUP($B5007&amp;$E5007,'Employee List'!$A:$E,5,0)</f>
        <v>E-1180</v>
      </c>
    </row>
    <row r="5008" spans="1:9" x14ac:dyDescent="0.35">
      <c r="A5008" t="s">
        <v>1257</v>
      </c>
      <c r="B5008" t="s">
        <v>105</v>
      </c>
      <c r="C5008" t="s">
        <v>358</v>
      </c>
      <c r="D5008" t="s">
        <v>1274</v>
      </c>
      <c r="E5008" t="s">
        <v>30</v>
      </c>
      <c r="F5008">
        <v>28664</v>
      </c>
      <c r="G5008">
        <v>33061</v>
      </c>
      <c r="H5008">
        <v>1.1533979905107452</v>
      </c>
      <c r="I5008" t="str">
        <f>VLOOKUP($B5008&amp;$E5008,'Employee List'!$A:$E,5,0)</f>
        <v>E-1180</v>
      </c>
    </row>
    <row r="5009" spans="1:9" x14ac:dyDescent="0.35">
      <c r="A5009" t="s">
        <v>1257</v>
      </c>
      <c r="B5009" t="s">
        <v>105</v>
      </c>
      <c r="C5009" t="s">
        <v>358</v>
      </c>
      <c r="D5009" t="s">
        <v>1274</v>
      </c>
      <c r="E5009" t="s">
        <v>31</v>
      </c>
      <c r="F5009">
        <v>25396</v>
      </c>
      <c r="G5009">
        <v>28250</v>
      </c>
      <c r="H5009">
        <v>1.1123799023468264</v>
      </c>
      <c r="I5009" t="str">
        <f>VLOOKUP($B5009&amp;$E5009,'Employee List'!$A:$E,5,0)</f>
        <v>E-1180</v>
      </c>
    </row>
    <row r="5010" spans="1:9" x14ac:dyDescent="0.35">
      <c r="A5010" t="s">
        <v>1257</v>
      </c>
      <c r="B5010" t="s">
        <v>105</v>
      </c>
      <c r="C5010" t="s">
        <v>358</v>
      </c>
      <c r="D5010" t="s">
        <v>1263</v>
      </c>
      <c r="E5010" t="s">
        <v>29</v>
      </c>
      <c r="F5010">
        <v>43799</v>
      </c>
      <c r="G5010">
        <v>209257</v>
      </c>
      <c r="H5010">
        <v>4.7776661567615699</v>
      </c>
      <c r="I5010" t="str">
        <f>VLOOKUP($B5010&amp;$E5010,'Employee List'!$A:$E,5,0)</f>
        <v>E-1180</v>
      </c>
    </row>
    <row r="5011" spans="1:9" x14ac:dyDescent="0.35">
      <c r="A5011" t="s">
        <v>1257</v>
      </c>
      <c r="B5011" t="s">
        <v>105</v>
      </c>
      <c r="C5011" t="s">
        <v>358</v>
      </c>
      <c r="D5011" t="s">
        <v>1263</v>
      </c>
      <c r="E5011" t="s">
        <v>30</v>
      </c>
      <c r="F5011">
        <v>46576</v>
      </c>
      <c r="G5011">
        <v>72201</v>
      </c>
      <c r="H5011">
        <v>1.5501760563380282</v>
      </c>
      <c r="I5011" t="str">
        <f>VLOOKUP($B5011&amp;$E5011,'Employee List'!$A:$E,5,0)</f>
        <v>E-1180</v>
      </c>
    </row>
    <row r="5012" spans="1:9" x14ac:dyDescent="0.35">
      <c r="A5012" t="s">
        <v>1257</v>
      </c>
      <c r="B5012" t="s">
        <v>105</v>
      </c>
      <c r="C5012" t="s">
        <v>358</v>
      </c>
      <c r="D5012" t="s">
        <v>1263</v>
      </c>
      <c r="E5012" t="s">
        <v>31</v>
      </c>
      <c r="F5012">
        <v>44428</v>
      </c>
      <c r="G5012">
        <v>190456</v>
      </c>
      <c r="H5012">
        <v>4.2868461330692353</v>
      </c>
      <c r="I5012" t="str">
        <f>VLOOKUP($B5012&amp;$E5012,'Employee List'!$A:$E,5,0)</f>
        <v>E-1180</v>
      </c>
    </row>
    <row r="5013" spans="1:9" x14ac:dyDescent="0.35">
      <c r="A5013" t="s">
        <v>1257</v>
      </c>
      <c r="B5013" t="s">
        <v>105</v>
      </c>
      <c r="C5013" t="s">
        <v>358</v>
      </c>
      <c r="D5013" t="s">
        <v>1264</v>
      </c>
      <c r="E5013" t="s">
        <v>29</v>
      </c>
      <c r="F5013">
        <v>4572</v>
      </c>
      <c r="G5013">
        <v>2051</v>
      </c>
      <c r="H5013">
        <v>0.44860017497812771</v>
      </c>
      <c r="I5013" t="str">
        <f>VLOOKUP($B5013&amp;$E5013,'Employee List'!$A:$E,5,0)</f>
        <v>E-1180</v>
      </c>
    </row>
    <row r="5014" spans="1:9" x14ac:dyDescent="0.35">
      <c r="A5014" t="s">
        <v>1257</v>
      </c>
      <c r="B5014" t="s">
        <v>105</v>
      </c>
      <c r="C5014" t="s">
        <v>358</v>
      </c>
      <c r="D5014" t="s">
        <v>1264</v>
      </c>
      <c r="E5014" t="s">
        <v>30</v>
      </c>
      <c r="F5014">
        <v>2194</v>
      </c>
      <c r="G5014">
        <v>6006</v>
      </c>
      <c r="H5014">
        <v>2.7374658158614404</v>
      </c>
      <c r="I5014" t="str">
        <f>VLOOKUP($B5014&amp;$E5014,'Employee List'!$A:$E,5,0)</f>
        <v>E-1180</v>
      </c>
    </row>
    <row r="5015" spans="1:9" x14ac:dyDescent="0.35">
      <c r="A5015" t="s">
        <v>1257</v>
      </c>
      <c r="B5015" t="s">
        <v>105</v>
      </c>
      <c r="C5015" t="s">
        <v>358</v>
      </c>
      <c r="D5015" t="s">
        <v>1264</v>
      </c>
      <c r="E5015" t="s">
        <v>31</v>
      </c>
      <c r="F5015">
        <v>2214</v>
      </c>
      <c r="G5015">
        <v>2464</v>
      </c>
      <c r="H5015">
        <v>1.112917795844625</v>
      </c>
      <c r="I5015" t="str">
        <f>VLOOKUP($B5015&amp;$E5015,'Employee List'!$A:$E,5,0)</f>
        <v>E-1180</v>
      </c>
    </row>
    <row r="5016" spans="1:9" x14ac:dyDescent="0.35">
      <c r="A5016" t="s">
        <v>1257</v>
      </c>
      <c r="B5016" t="s">
        <v>105</v>
      </c>
      <c r="C5016" t="s">
        <v>358</v>
      </c>
      <c r="D5016" t="s">
        <v>1265</v>
      </c>
      <c r="E5016" t="s">
        <v>29</v>
      </c>
      <c r="F5016">
        <v>4717</v>
      </c>
      <c r="G5016">
        <v>5967</v>
      </c>
      <c r="H5016">
        <v>1.2649989400042401</v>
      </c>
      <c r="I5016" t="str">
        <f>VLOOKUP($B5016&amp;$E5016,'Employee List'!$A:$E,5,0)</f>
        <v>E-1180</v>
      </c>
    </row>
    <row r="5017" spans="1:9" x14ac:dyDescent="0.35">
      <c r="A5017" t="s">
        <v>1257</v>
      </c>
      <c r="B5017" t="s">
        <v>105</v>
      </c>
      <c r="C5017" t="s">
        <v>358</v>
      </c>
      <c r="D5017" t="s">
        <v>1265</v>
      </c>
      <c r="E5017" t="s">
        <v>30</v>
      </c>
      <c r="F5017">
        <v>6102</v>
      </c>
      <c r="G5017">
        <v>4390</v>
      </c>
      <c r="H5017">
        <v>0.71943625040970172</v>
      </c>
      <c r="I5017" t="str">
        <f>VLOOKUP($B5017&amp;$E5017,'Employee List'!$A:$E,5,0)</f>
        <v>E-1180</v>
      </c>
    </row>
    <row r="5018" spans="1:9" x14ac:dyDescent="0.35">
      <c r="A5018" t="s">
        <v>1257</v>
      </c>
      <c r="B5018" t="s">
        <v>105</v>
      </c>
      <c r="C5018" t="s">
        <v>358</v>
      </c>
      <c r="D5018" t="s">
        <v>1265</v>
      </c>
      <c r="E5018" t="s">
        <v>31</v>
      </c>
      <c r="F5018">
        <v>5565</v>
      </c>
      <c r="G5018">
        <v>6292</v>
      </c>
      <c r="H5018">
        <v>1.130637915543576</v>
      </c>
      <c r="I5018" t="str">
        <f>VLOOKUP($B5018&amp;$E5018,'Employee List'!$A:$E,5,0)</f>
        <v>E-1180</v>
      </c>
    </row>
    <row r="5019" spans="1:9" x14ac:dyDescent="0.35">
      <c r="A5019" t="s">
        <v>1257</v>
      </c>
      <c r="B5019" t="s">
        <v>105</v>
      </c>
      <c r="C5019" t="s">
        <v>358</v>
      </c>
      <c r="D5019" t="s">
        <v>1260</v>
      </c>
      <c r="E5019" t="s">
        <v>29</v>
      </c>
      <c r="F5019">
        <v>79679</v>
      </c>
      <c r="G5019">
        <v>66101</v>
      </c>
      <c r="H5019">
        <v>0.82959123482975439</v>
      </c>
      <c r="I5019" t="str">
        <f>VLOOKUP($B5019&amp;$E5019,'Employee List'!$A:$E,5,0)</f>
        <v>E-1180</v>
      </c>
    </row>
    <row r="5020" spans="1:9" x14ac:dyDescent="0.35">
      <c r="A5020" t="s">
        <v>1257</v>
      </c>
      <c r="B5020" t="s">
        <v>105</v>
      </c>
      <c r="C5020" t="s">
        <v>358</v>
      </c>
      <c r="D5020" t="s">
        <v>1260</v>
      </c>
      <c r="E5020" t="s">
        <v>30</v>
      </c>
      <c r="F5020">
        <v>79251</v>
      </c>
      <c r="G5020">
        <v>72642</v>
      </c>
      <c r="H5020">
        <v>0.91660673051444141</v>
      </c>
      <c r="I5020" t="str">
        <f>VLOOKUP($B5020&amp;$E5020,'Employee List'!$A:$E,5,0)</f>
        <v>E-1180</v>
      </c>
    </row>
    <row r="5021" spans="1:9" x14ac:dyDescent="0.35">
      <c r="A5021" t="s">
        <v>1257</v>
      </c>
      <c r="B5021" t="s">
        <v>105</v>
      </c>
      <c r="C5021" t="s">
        <v>358</v>
      </c>
      <c r="D5021" t="s">
        <v>1260</v>
      </c>
      <c r="E5021" t="s">
        <v>31</v>
      </c>
      <c r="F5021">
        <v>87059</v>
      </c>
      <c r="G5021">
        <v>114214</v>
      </c>
      <c r="H5021">
        <v>1.3119149082805914</v>
      </c>
      <c r="I5021" t="str">
        <f>VLOOKUP($B5021&amp;$E5021,'Employee List'!$A:$E,5,0)</f>
        <v>E-1180</v>
      </c>
    </row>
    <row r="5022" spans="1:9" x14ac:dyDescent="0.35">
      <c r="A5022" t="s">
        <v>1257</v>
      </c>
      <c r="B5022" t="s">
        <v>105</v>
      </c>
      <c r="C5022" t="s">
        <v>358</v>
      </c>
      <c r="D5022" t="s">
        <v>1261</v>
      </c>
      <c r="E5022" t="s">
        <v>29</v>
      </c>
      <c r="F5022">
        <v>52392</v>
      </c>
      <c r="G5022">
        <v>89413</v>
      </c>
      <c r="H5022">
        <v>1.7066155138189036</v>
      </c>
      <c r="I5022" t="str">
        <f>VLOOKUP($B5022&amp;$E5022,'Employee List'!$A:$E,5,0)</f>
        <v>E-1180</v>
      </c>
    </row>
    <row r="5023" spans="1:9" x14ac:dyDescent="0.35">
      <c r="A5023" t="s">
        <v>1257</v>
      </c>
      <c r="B5023" t="s">
        <v>105</v>
      </c>
      <c r="C5023" t="s">
        <v>358</v>
      </c>
      <c r="D5023" t="s">
        <v>1261</v>
      </c>
      <c r="E5023" t="s">
        <v>30</v>
      </c>
      <c r="F5023">
        <v>53344</v>
      </c>
      <c r="G5023">
        <v>64367</v>
      </c>
      <c r="H5023">
        <v>1.2066399220155968</v>
      </c>
      <c r="I5023" t="str">
        <f>VLOOKUP($B5023&amp;$E5023,'Employee List'!$A:$E,5,0)</f>
        <v>E-1180</v>
      </c>
    </row>
    <row r="5024" spans="1:9" x14ac:dyDescent="0.35">
      <c r="A5024" t="s">
        <v>1257</v>
      </c>
      <c r="B5024" t="s">
        <v>105</v>
      </c>
      <c r="C5024" t="s">
        <v>358</v>
      </c>
      <c r="D5024" t="s">
        <v>1261</v>
      </c>
      <c r="E5024" t="s">
        <v>31</v>
      </c>
      <c r="F5024">
        <v>53473</v>
      </c>
      <c r="G5024">
        <v>53215</v>
      </c>
      <c r="H5024">
        <v>0.99517513511491784</v>
      </c>
      <c r="I5024" t="str">
        <f>VLOOKUP($B5024&amp;$E5024,'Employee List'!$A:$E,5,0)</f>
        <v>E-1180</v>
      </c>
    </row>
    <row r="5025" spans="1:9" x14ac:dyDescent="0.35">
      <c r="A5025" t="s">
        <v>1257</v>
      </c>
      <c r="B5025" t="s">
        <v>105</v>
      </c>
      <c r="C5025" t="s">
        <v>358</v>
      </c>
      <c r="D5025" t="s">
        <v>1266</v>
      </c>
      <c r="E5025" t="s">
        <v>29</v>
      </c>
      <c r="F5025">
        <v>29101</v>
      </c>
      <c r="G5025">
        <v>24769</v>
      </c>
      <c r="H5025">
        <v>0.85113913611216108</v>
      </c>
      <c r="I5025" t="str">
        <f>VLOOKUP($B5025&amp;$E5025,'Employee List'!$A:$E,5,0)</f>
        <v>E-1180</v>
      </c>
    </row>
    <row r="5026" spans="1:9" x14ac:dyDescent="0.35">
      <c r="A5026" t="s">
        <v>1257</v>
      </c>
      <c r="B5026" t="s">
        <v>105</v>
      </c>
      <c r="C5026" t="s">
        <v>358</v>
      </c>
      <c r="D5026" t="s">
        <v>1266</v>
      </c>
      <c r="E5026" t="s">
        <v>30</v>
      </c>
      <c r="F5026">
        <v>28723</v>
      </c>
      <c r="G5026">
        <v>19896</v>
      </c>
      <c r="H5026">
        <v>0.69268530445984056</v>
      </c>
      <c r="I5026" t="str">
        <f>VLOOKUP($B5026&amp;$E5026,'Employee List'!$A:$E,5,0)</f>
        <v>E-1180</v>
      </c>
    </row>
    <row r="5027" spans="1:9" x14ac:dyDescent="0.35">
      <c r="A5027" t="s">
        <v>1257</v>
      </c>
      <c r="B5027" t="s">
        <v>105</v>
      </c>
      <c r="C5027" t="s">
        <v>358</v>
      </c>
      <c r="D5027" t="s">
        <v>1266</v>
      </c>
      <c r="E5027" t="s">
        <v>31</v>
      </c>
      <c r="F5027">
        <v>29328</v>
      </c>
      <c r="G5027">
        <v>16969</v>
      </c>
      <c r="H5027">
        <v>0.57859383524277141</v>
      </c>
      <c r="I5027" t="str">
        <f>VLOOKUP($B5027&amp;$E5027,'Employee List'!$A:$E,5,0)</f>
        <v>E-1180</v>
      </c>
    </row>
    <row r="5028" spans="1:9" x14ac:dyDescent="0.35">
      <c r="A5028" t="s">
        <v>1257</v>
      </c>
      <c r="B5028" t="s">
        <v>105</v>
      </c>
      <c r="C5028" t="s">
        <v>358</v>
      </c>
      <c r="D5028" t="s">
        <v>1267</v>
      </c>
      <c r="E5028" t="s">
        <v>29</v>
      </c>
      <c r="F5028">
        <v>43626</v>
      </c>
      <c r="G5028">
        <v>51967</v>
      </c>
      <c r="H5028">
        <v>1.1911933250813735</v>
      </c>
      <c r="I5028" t="str">
        <f>VLOOKUP($B5028&amp;$E5028,'Employee List'!$A:$E,5,0)</f>
        <v>E-1180</v>
      </c>
    </row>
    <row r="5029" spans="1:9" x14ac:dyDescent="0.35">
      <c r="A5029" t="s">
        <v>1257</v>
      </c>
      <c r="B5029" t="s">
        <v>105</v>
      </c>
      <c r="C5029" t="s">
        <v>358</v>
      </c>
      <c r="D5029" t="s">
        <v>1267</v>
      </c>
      <c r="E5029" t="s">
        <v>30</v>
      </c>
      <c r="F5029">
        <v>44828</v>
      </c>
      <c r="G5029">
        <v>35204</v>
      </c>
      <c r="H5029">
        <v>0.78531275095922193</v>
      </c>
      <c r="I5029" t="str">
        <f>VLOOKUP($B5029&amp;$E5029,'Employee List'!$A:$E,5,0)</f>
        <v>E-1180</v>
      </c>
    </row>
    <row r="5030" spans="1:9" x14ac:dyDescent="0.35">
      <c r="A5030" t="s">
        <v>1257</v>
      </c>
      <c r="B5030" t="s">
        <v>105</v>
      </c>
      <c r="C5030" t="s">
        <v>358</v>
      </c>
      <c r="D5030" t="s">
        <v>1267</v>
      </c>
      <c r="E5030" t="s">
        <v>31</v>
      </c>
      <c r="F5030">
        <v>44912</v>
      </c>
      <c r="G5030">
        <v>44527</v>
      </c>
      <c r="H5030">
        <v>0.99142768079800503</v>
      </c>
      <c r="I5030" t="str">
        <f>VLOOKUP($B5030&amp;$E5030,'Employee List'!$A:$E,5,0)</f>
        <v>E-1180</v>
      </c>
    </row>
    <row r="5031" spans="1:9" x14ac:dyDescent="0.35">
      <c r="A5031" t="s">
        <v>1257</v>
      </c>
      <c r="B5031" t="s">
        <v>105</v>
      </c>
      <c r="C5031" t="s">
        <v>358</v>
      </c>
      <c r="D5031" t="s">
        <v>1268</v>
      </c>
      <c r="E5031" t="s">
        <v>29</v>
      </c>
      <c r="F5031">
        <v>14395</v>
      </c>
      <c r="G5031">
        <v>9308</v>
      </c>
      <c r="H5031">
        <v>0.64661340743313656</v>
      </c>
      <c r="I5031" t="str">
        <f>VLOOKUP($B5031&amp;$E5031,'Employee List'!$A:$E,5,0)</f>
        <v>E-1180</v>
      </c>
    </row>
    <row r="5032" spans="1:9" x14ac:dyDescent="0.35">
      <c r="A5032" t="s">
        <v>1257</v>
      </c>
      <c r="B5032" t="s">
        <v>105</v>
      </c>
      <c r="C5032" t="s">
        <v>358</v>
      </c>
      <c r="D5032" t="s">
        <v>1268</v>
      </c>
      <c r="E5032" t="s">
        <v>30</v>
      </c>
      <c r="F5032">
        <v>10647</v>
      </c>
      <c r="G5032">
        <v>4854</v>
      </c>
      <c r="H5032">
        <v>0.45590307128768665</v>
      </c>
      <c r="I5032" t="str">
        <f>VLOOKUP($B5032&amp;$E5032,'Employee List'!$A:$E,5,0)</f>
        <v>E-1180</v>
      </c>
    </row>
    <row r="5033" spans="1:9" x14ac:dyDescent="0.35">
      <c r="A5033" t="s">
        <v>1257</v>
      </c>
      <c r="B5033" t="s">
        <v>105</v>
      </c>
      <c r="C5033" t="s">
        <v>358</v>
      </c>
      <c r="D5033" t="s">
        <v>1268</v>
      </c>
      <c r="E5033" t="s">
        <v>31</v>
      </c>
      <c r="F5033">
        <v>13163</v>
      </c>
      <c r="G5033">
        <v>6251</v>
      </c>
      <c r="H5033">
        <v>0.47489174200410239</v>
      </c>
      <c r="I5033" t="str">
        <f>VLOOKUP($B5033&amp;$E5033,'Employee List'!$A:$E,5,0)</f>
        <v>E-1180</v>
      </c>
    </row>
    <row r="5034" spans="1:9" x14ac:dyDescent="0.35">
      <c r="A5034" t="s">
        <v>1257</v>
      </c>
      <c r="B5034" t="s">
        <v>105</v>
      </c>
      <c r="C5034" t="s">
        <v>358</v>
      </c>
      <c r="D5034" t="s">
        <v>1269</v>
      </c>
      <c r="E5034" t="s">
        <v>29</v>
      </c>
      <c r="F5034">
        <v>9907</v>
      </c>
      <c r="G5034">
        <v>12565</v>
      </c>
      <c r="H5034">
        <v>1.2682951448470778</v>
      </c>
      <c r="I5034" t="str">
        <f>VLOOKUP($B5034&amp;$E5034,'Employee List'!$A:$E,5,0)</f>
        <v>E-1180</v>
      </c>
    </row>
    <row r="5035" spans="1:9" x14ac:dyDescent="0.35">
      <c r="A5035" t="s">
        <v>1257</v>
      </c>
      <c r="B5035" t="s">
        <v>105</v>
      </c>
      <c r="C5035" t="s">
        <v>358</v>
      </c>
      <c r="D5035" t="s">
        <v>1269</v>
      </c>
      <c r="E5035" t="s">
        <v>30</v>
      </c>
      <c r="F5035">
        <v>8975</v>
      </c>
      <c r="G5035">
        <v>12376</v>
      </c>
      <c r="H5035">
        <v>1.3789415041782729</v>
      </c>
      <c r="I5035" t="str">
        <f>VLOOKUP($B5035&amp;$E5035,'Employee List'!$A:$E,5,0)</f>
        <v>E-1180</v>
      </c>
    </row>
    <row r="5036" spans="1:9" x14ac:dyDescent="0.35">
      <c r="A5036" t="s">
        <v>1257</v>
      </c>
      <c r="B5036" t="s">
        <v>105</v>
      </c>
      <c r="C5036" t="s">
        <v>358</v>
      </c>
      <c r="D5036" t="s">
        <v>1269</v>
      </c>
      <c r="E5036" t="s">
        <v>31</v>
      </c>
      <c r="F5036">
        <v>7359</v>
      </c>
      <c r="G5036">
        <v>4557</v>
      </c>
      <c r="H5036">
        <v>0.61924174480228289</v>
      </c>
      <c r="I5036" t="str">
        <f>VLOOKUP($B5036&amp;$E5036,'Employee List'!$A:$E,5,0)</f>
        <v>E-1180</v>
      </c>
    </row>
    <row r="5037" spans="1:9" x14ac:dyDescent="0.35">
      <c r="A5037" t="s">
        <v>1257</v>
      </c>
      <c r="B5037" t="s">
        <v>105</v>
      </c>
      <c r="C5037" t="s">
        <v>358</v>
      </c>
      <c r="D5037" t="s">
        <v>1270</v>
      </c>
      <c r="E5037" t="s">
        <v>29</v>
      </c>
      <c r="F5037">
        <v>4993</v>
      </c>
      <c r="G5037">
        <v>10076</v>
      </c>
      <c r="H5037">
        <v>2.0180252353294614</v>
      </c>
      <c r="I5037" t="str">
        <f>VLOOKUP($B5037&amp;$E5037,'Employee List'!$A:$E,5,0)</f>
        <v>E-1180</v>
      </c>
    </row>
    <row r="5038" spans="1:9" x14ac:dyDescent="0.35">
      <c r="A5038" t="s">
        <v>1257</v>
      </c>
      <c r="B5038" t="s">
        <v>105</v>
      </c>
      <c r="C5038" t="s">
        <v>358</v>
      </c>
      <c r="D5038" t="s">
        <v>1270</v>
      </c>
      <c r="E5038" t="s">
        <v>30</v>
      </c>
      <c r="F5038">
        <v>4820</v>
      </c>
      <c r="G5038">
        <v>4645</v>
      </c>
      <c r="H5038">
        <v>0.9636929460580913</v>
      </c>
      <c r="I5038" t="str">
        <f>VLOOKUP($B5038&amp;$E5038,'Employee List'!$A:$E,5,0)</f>
        <v>E-1180</v>
      </c>
    </row>
    <row r="5039" spans="1:9" x14ac:dyDescent="0.35">
      <c r="A5039" t="s">
        <v>1257</v>
      </c>
      <c r="B5039" t="s">
        <v>105</v>
      </c>
      <c r="C5039" t="s">
        <v>358</v>
      </c>
      <c r="D5039" t="s">
        <v>1270</v>
      </c>
      <c r="E5039" t="s">
        <v>31</v>
      </c>
      <c r="F5039">
        <v>4970</v>
      </c>
      <c r="G5039">
        <v>2975</v>
      </c>
      <c r="H5039">
        <v>0.59859154929577463</v>
      </c>
      <c r="I5039" t="str">
        <f>VLOOKUP($B5039&amp;$E5039,'Employee List'!$A:$E,5,0)</f>
        <v>E-1180</v>
      </c>
    </row>
    <row r="5040" spans="1:9" x14ac:dyDescent="0.35">
      <c r="A5040" t="s">
        <v>1257</v>
      </c>
      <c r="B5040" t="s">
        <v>105</v>
      </c>
      <c r="C5040" t="s">
        <v>358</v>
      </c>
      <c r="D5040" t="s">
        <v>1271</v>
      </c>
      <c r="E5040" t="s">
        <v>29</v>
      </c>
      <c r="F5040">
        <v>7694</v>
      </c>
      <c r="G5040">
        <v>9764</v>
      </c>
      <c r="H5040">
        <v>1.2690408110215752</v>
      </c>
      <c r="I5040" t="str">
        <f>VLOOKUP($B5040&amp;$E5040,'Employee List'!$A:$E,5,0)</f>
        <v>E-1180</v>
      </c>
    </row>
    <row r="5041" spans="1:9" x14ac:dyDescent="0.35">
      <c r="A5041" t="s">
        <v>1257</v>
      </c>
      <c r="B5041" t="s">
        <v>105</v>
      </c>
      <c r="C5041" t="s">
        <v>358</v>
      </c>
      <c r="D5041" t="s">
        <v>1271</v>
      </c>
      <c r="E5041" t="s">
        <v>30</v>
      </c>
      <c r="F5041">
        <v>9025</v>
      </c>
      <c r="G5041">
        <v>16462</v>
      </c>
      <c r="H5041">
        <v>1.8240443213296398</v>
      </c>
      <c r="I5041" t="str">
        <f>VLOOKUP($B5041&amp;$E5041,'Employee List'!$A:$E,5,0)</f>
        <v>E-1180</v>
      </c>
    </row>
    <row r="5042" spans="1:9" x14ac:dyDescent="0.35">
      <c r="A5042" t="s">
        <v>1257</v>
      </c>
      <c r="B5042" t="s">
        <v>105</v>
      </c>
      <c r="C5042" t="s">
        <v>358</v>
      </c>
      <c r="D5042" t="s">
        <v>1271</v>
      </c>
      <c r="E5042" t="s">
        <v>31</v>
      </c>
      <c r="F5042">
        <v>6825</v>
      </c>
      <c r="G5042">
        <v>14301</v>
      </c>
      <c r="H5042">
        <v>2.0953846153846154</v>
      </c>
      <c r="I5042" t="str">
        <f>VLOOKUP($B5042&amp;$E5042,'Employee List'!$A:$E,5,0)</f>
        <v>E-1180</v>
      </c>
    </row>
    <row r="5043" spans="1:9" x14ac:dyDescent="0.35">
      <c r="A5043" t="s">
        <v>1257</v>
      </c>
      <c r="B5043" t="s">
        <v>105</v>
      </c>
      <c r="C5043" t="s">
        <v>358</v>
      </c>
      <c r="D5043" t="s">
        <v>1258</v>
      </c>
      <c r="E5043" t="s">
        <v>29</v>
      </c>
      <c r="F5043">
        <v>166015</v>
      </c>
      <c r="G5043">
        <v>154517</v>
      </c>
      <c r="H5043">
        <v>0.93074119808451039</v>
      </c>
      <c r="I5043" t="str">
        <f>VLOOKUP($B5043&amp;$E5043,'Employee List'!$A:$E,5,0)</f>
        <v>E-1180</v>
      </c>
    </row>
    <row r="5044" spans="1:9" x14ac:dyDescent="0.35">
      <c r="A5044" t="s">
        <v>1257</v>
      </c>
      <c r="B5044" t="s">
        <v>105</v>
      </c>
      <c r="C5044" t="s">
        <v>358</v>
      </c>
      <c r="D5044" t="s">
        <v>1258</v>
      </c>
      <c r="E5044" t="s">
        <v>30</v>
      </c>
      <c r="F5044">
        <v>174510</v>
      </c>
      <c r="G5044">
        <v>130186</v>
      </c>
      <c r="H5044">
        <v>0.74600882470918572</v>
      </c>
      <c r="I5044" t="str">
        <f>VLOOKUP($B5044&amp;$E5044,'Employee List'!$A:$E,5,0)</f>
        <v>E-1180</v>
      </c>
    </row>
    <row r="5045" spans="1:9" x14ac:dyDescent="0.35">
      <c r="A5045" t="s">
        <v>1257</v>
      </c>
      <c r="B5045" t="s">
        <v>105</v>
      </c>
      <c r="C5045" t="s">
        <v>358</v>
      </c>
      <c r="D5045" t="s">
        <v>1258</v>
      </c>
      <c r="E5045" t="s">
        <v>31</v>
      </c>
      <c r="F5045">
        <v>178975</v>
      </c>
      <c r="G5045">
        <v>99940</v>
      </c>
      <c r="H5045">
        <v>0.55840201145411372</v>
      </c>
      <c r="I5045" t="str">
        <f>VLOOKUP($B5045&amp;$E5045,'Employee List'!$A:$E,5,0)</f>
        <v>E-1180</v>
      </c>
    </row>
    <row r="5046" spans="1:9" x14ac:dyDescent="0.35">
      <c r="A5046" t="s">
        <v>1257</v>
      </c>
      <c r="B5046" t="s">
        <v>105</v>
      </c>
      <c r="C5046" t="s">
        <v>358</v>
      </c>
      <c r="D5046" t="s">
        <v>1272</v>
      </c>
      <c r="E5046" t="s">
        <v>29</v>
      </c>
      <c r="F5046">
        <v>12114</v>
      </c>
      <c r="G5046">
        <v>10458</v>
      </c>
      <c r="H5046">
        <v>0.86329866270430911</v>
      </c>
      <c r="I5046" t="str">
        <f>VLOOKUP($B5046&amp;$E5046,'Employee List'!$A:$E,5,0)</f>
        <v>E-1180</v>
      </c>
    </row>
    <row r="5047" spans="1:9" x14ac:dyDescent="0.35">
      <c r="A5047" t="s">
        <v>1257</v>
      </c>
      <c r="B5047" t="s">
        <v>105</v>
      </c>
      <c r="C5047" t="s">
        <v>358</v>
      </c>
      <c r="D5047" t="s">
        <v>1272</v>
      </c>
      <c r="E5047" t="s">
        <v>30</v>
      </c>
      <c r="F5047">
        <v>12516</v>
      </c>
      <c r="G5047">
        <v>6665</v>
      </c>
      <c r="H5047">
        <v>0.53251837647810807</v>
      </c>
      <c r="I5047" t="str">
        <f>VLOOKUP($B5047&amp;$E5047,'Employee List'!$A:$E,5,0)</f>
        <v>E-1180</v>
      </c>
    </row>
    <row r="5048" spans="1:9" x14ac:dyDescent="0.35">
      <c r="A5048" t="s">
        <v>1257</v>
      </c>
      <c r="B5048" t="s">
        <v>105</v>
      </c>
      <c r="C5048" t="s">
        <v>358</v>
      </c>
      <c r="D5048" t="s">
        <v>1272</v>
      </c>
      <c r="E5048" t="s">
        <v>31</v>
      </c>
      <c r="F5048">
        <v>13554</v>
      </c>
      <c r="G5048">
        <v>9615</v>
      </c>
      <c r="H5048">
        <v>0.70938468348826911</v>
      </c>
      <c r="I5048" t="str">
        <f>VLOOKUP($B5048&amp;$E5048,'Employee List'!$A:$E,5,0)</f>
        <v>E-1180</v>
      </c>
    </row>
    <row r="5049" spans="1:9" x14ac:dyDescent="0.35">
      <c r="A5049" t="s">
        <v>1257</v>
      </c>
      <c r="B5049" t="s">
        <v>105</v>
      </c>
      <c r="C5049" t="s">
        <v>358</v>
      </c>
      <c r="D5049" t="s">
        <v>1259</v>
      </c>
      <c r="E5049" t="s">
        <v>29</v>
      </c>
      <c r="F5049">
        <v>12134</v>
      </c>
      <c r="G5049">
        <v>13234</v>
      </c>
      <c r="H5049">
        <v>1.0906543596505687</v>
      </c>
      <c r="I5049" t="str">
        <f>VLOOKUP($B5049&amp;$E5049,'Employee List'!$A:$E,5,0)</f>
        <v>E-1180</v>
      </c>
    </row>
    <row r="5050" spans="1:9" x14ac:dyDescent="0.35">
      <c r="A5050" t="s">
        <v>1257</v>
      </c>
      <c r="B5050" t="s">
        <v>105</v>
      </c>
      <c r="C5050" t="s">
        <v>358</v>
      </c>
      <c r="D5050" t="s">
        <v>1259</v>
      </c>
      <c r="E5050" t="s">
        <v>30</v>
      </c>
      <c r="F5050">
        <v>13972</v>
      </c>
      <c r="G5050">
        <v>18090</v>
      </c>
      <c r="H5050">
        <v>1.2947323217864299</v>
      </c>
      <c r="I5050" t="str">
        <f>VLOOKUP($B5050&amp;$E5050,'Employee List'!$A:$E,5,0)</f>
        <v>E-1180</v>
      </c>
    </row>
    <row r="5051" spans="1:9" x14ac:dyDescent="0.35">
      <c r="A5051" t="s">
        <v>1257</v>
      </c>
      <c r="B5051" t="s">
        <v>105</v>
      </c>
      <c r="C5051" t="s">
        <v>358</v>
      </c>
      <c r="D5051" t="s">
        <v>1259</v>
      </c>
      <c r="E5051" t="s">
        <v>31</v>
      </c>
      <c r="F5051">
        <v>11698</v>
      </c>
      <c r="G5051">
        <v>15768</v>
      </c>
      <c r="H5051">
        <v>1.3479227218327918</v>
      </c>
      <c r="I5051" t="str">
        <f>VLOOKUP($B5051&amp;$E5051,'Employee List'!$A:$E,5,0)</f>
        <v>E-1180</v>
      </c>
    </row>
    <row r="5052" spans="1:9" x14ac:dyDescent="0.35">
      <c r="A5052" t="s">
        <v>1257</v>
      </c>
      <c r="B5052" t="s">
        <v>105</v>
      </c>
      <c r="C5052" t="s">
        <v>358</v>
      </c>
      <c r="D5052" t="s">
        <v>1273</v>
      </c>
      <c r="E5052" t="s">
        <v>29</v>
      </c>
      <c r="F5052">
        <v>6778</v>
      </c>
      <c r="G5052">
        <v>4750</v>
      </c>
      <c r="H5052">
        <v>0.70079669519032162</v>
      </c>
      <c r="I5052" t="str">
        <f>VLOOKUP($B5052&amp;$E5052,'Employee List'!$A:$E,5,0)</f>
        <v>E-1180</v>
      </c>
    </row>
    <row r="5053" spans="1:9" x14ac:dyDescent="0.35">
      <c r="A5053" t="s">
        <v>1257</v>
      </c>
      <c r="B5053" t="s">
        <v>105</v>
      </c>
      <c r="C5053" t="s">
        <v>358</v>
      </c>
      <c r="D5053" t="s">
        <v>1273</v>
      </c>
      <c r="E5053" t="s">
        <v>30</v>
      </c>
      <c r="F5053">
        <v>5686</v>
      </c>
      <c r="G5053">
        <v>4089</v>
      </c>
      <c r="H5053">
        <v>0.71913471684839958</v>
      </c>
      <c r="I5053" t="str">
        <f>VLOOKUP($B5053&amp;$E5053,'Employee List'!$A:$E,5,0)</f>
        <v>E-1180</v>
      </c>
    </row>
    <row r="5054" spans="1:9" x14ac:dyDescent="0.35">
      <c r="A5054" t="s">
        <v>1257</v>
      </c>
      <c r="B5054" t="s">
        <v>105</v>
      </c>
      <c r="C5054" t="s">
        <v>358</v>
      </c>
      <c r="D5054" t="s">
        <v>1273</v>
      </c>
      <c r="E5054" t="s">
        <v>31</v>
      </c>
      <c r="F5054">
        <v>8423</v>
      </c>
      <c r="G5054">
        <v>3886</v>
      </c>
      <c r="H5054">
        <v>0.46135581146859789</v>
      </c>
      <c r="I5054" t="str">
        <f>VLOOKUP($B5054&amp;$E5054,'Employee List'!$A:$E,5,0)</f>
        <v>E-1180</v>
      </c>
    </row>
    <row r="5055" spans="1:9" x14ac:dyDescent="0.35">
      <c r="A5055" t="s">
        <v>1257</v>
      </c>
      <c r="B5055" t="s">
        <v>105</v>
      </c>
      <c r="C5055" t="s">
        <v>358</v>
      </c>
      <c r="D5055" t="s">
        <v>1275</v>
      </c>
      <c r="E5055" t="s">
        <v>29</v>
      </c>
      <c r="F5055">
        <v>4554</v>
      </c>
      <c r="G5055">
        <v>1709</v>
      </c>
      <c r="H5055">
        <v>0.37527448397013613</v>
      </c>
      <c r="I5055" t="str">
        <f>VLOOKUP($B5055&amp;$E5055,'Employee List'!$A:$E,5,0)</f>
        <v>E-1180</v>
      </c>
    </row>
    <row r="5056" spans="1:9" x14ac:dyDescent="0.35">
      <c r="A5056" t="s">
        <v>1257</v>
      </c>
      <c r="B5056" t="s">
        <v>105</v>
      </c>
      <c r="C5056" t="s">
        <v>358</v>
      </c>
      <c r="D5056" t="s">
        <v>1275</v>
      </c>
      <c r="E5056" t="s">
        <v>30</v>
      </c>
      <c r="F5056">
        <v>1588</v>
      </c>
      <c r="G5056">
        <v>3823</v>
      </c>
      <c r="H5056">
        <v>2.4074307304785894</v>
      </c>
      <c r="I5056" t="str">
        <f>VLOOKUP($B5056&amp;$E5056,'Employee List'!$A:$E,5,0)</f>
        <v>E-1180</v>
      </c>
    </row>
    <row r="5057" spans="1:9" x14ac:dyDescent="0.35">
      <c r="A5057" t="s">
        <v>1257</v>
      </c>
      <c r="B5057" t="s">
        <v>105</v>
      </c>
      <c r="C5057" t="s">
        <v>358</v>
      </c>
      <c r="D5057" t="s">
        <v>1275</v>
      </c>
      <c r="E5057" t="s">
        <v>31</v>
      </c>
      <c r="F5057">
        <v>3761</v>
      </c>
      <c r="G5057">
        <v>4457</v>
      </c>
      <c r="H5057">
        <v>1.1850571656474342</v>
      </c>
      <c r="I5057" t="str">
        <f>VLOOKUP($B5057&amp;$E5057,'Employee List'!$A:$E,5,0)</f>
        <v>E-1180</v>
      </c>
    </row>
    <row r="5058" spans="1:9" x14ac:dyDescent="0.35">
      <c r="A5058" t="s">
        <v>1257</v>
      </c>
      <c r="B5058" t="s">
        <v>105</v>
      </c>
      <c r="C5058" t="s">
        <v>358</v>
      </c>
      <c r="D5058" t="s">
        <v>1276</v>
      </c>
      <c r="E5058" t="s">
        <v>29</v>
      </c>
      <c r="F5058">
        <v>1332</v>
      </c>
      <c r="G5058">
        <v>4691</v>
      </c>
      <c r="H5058">
        <v>3.5217717717717716</v>
      </c>
      <c r="I5058" t="str">
        <f>VLOOKUP($B5058&amp;$E5058,'Employee List'!$A:$E,5,0)</f>
        <v>E-1180</v>
      </c>
    </row>
    <row r="5059" spans="1:9" x14ac:dyDescent="0.35">
      <c r="A5059" t="s">
        <v>1257</v>
      </c>
      <c r="B5059" t="s">
        <v>105</v>
      </c>
      <c r="C5059" t="s">
        <v>358</v>
      </c>
      <c r="D5059" t="s">
        <v>1276</v>
      </c>
      <c r="E5059" t="s">
        <v>30</v>
      </c>
      <c r="F5059">
        <v>2413</v>
      </c>
      <c r="G5059">
        <v>4042</v>
      </c>
      <c r="H5059">
        <v>1.675093244923332</v>
      </c>
      <c r="I5059" t="str">
        <f>VLOOKUP($B5059&amp;$E5059,'Employee List'!$A:$E,5,0)</f>
        <v>E-1180</v>
      </c>
    </row>
    <row r="5060" spans="1:9" x14ac:dyDescent="0.35">
      <c r="A5060" t="s">
        <v>1257</v>
      </c>
      <c r="B5060" t="s">
        <v>105</v>
      </c>
      <c r="C5060" t="s">
        <v>358</v>
      </c>
      <c r="D5060" t="s">
        <v>1276</v>
      </c>
      <c r="E5060" t="s">
        <v>31</v>
      </c>
      <c r="F5060">
        <v>3911</v>
      </c>
      <c r="G5060">
        <v>3459</v>
      </c>
      <c r="H5060">
        <v>0.8844285349015597</v>
      </c>
      <c r="I5060" t="str">
        <f>VLOOKUP($B5060&amp;$E5060,'Employee List'!$A:$E,5,0)</f>
        <v>E-1180</v>
      </c>
    </row>
    <row r="5061" spans="1:9" x14ac:dyDescent="0.35">
      <c r="A5061" t="s">
        <v>1257</v>
      </c>
      <c r="B5061" t="s">
        <v>105</v>
      </c>
      <c r="C5061" t="s">
        <v>358</v>
      </c>
      <c r="D5061" t="s">
        <v>1277</v>
      </c>
      <c r="E5061" t="s">
        <v>29</v>
      </c>
      <c r="F5061">
        <v>7994</v>
      </c>
      <c r="G5061">
        <v>8793</v>
      </c>
      <c r="H5061">
        <v>1.0999499624718538</v>
      </c>
      <c r="I5061" t="str">
        <f>VLOOKUP($B5061&amp;$E5061,'Employee List'!$A:$E,5,0)</f>
        <v>E-1180</v>
      </c>
    </row>
    <row r="5062" spans="1:9" x14ac:dyDescent="0.35">
      <c r="A5062" t="s">
        <v>1257</v>
      </c>
      <c r="B5062" t="s">
        <v>105</v>
      </c>
      <c r="C5062" t="s">
        <v>358</v>
      </c>
      <c r="D5062" t="s">
        <v>1277</v>
      </c>
      <c r="E5062" t="s">
        <v>30</v>
      </c>
      <c r="F5062">
        <v>8181</v>
      </c>
      <c r="G5062">
        <v>8923</v>
      </c>
      <c r="H5062">
        <v>1.0906979586847574</v>
      </c>
      <c r="I5062" t="str">
        <f>VLOOKUP($B5062&amp;$E5062,'Employee List'!$A:$E,5,0)</f>
        <v>E-1180</v>
      </c>
    </row>
    <row r="5063" spans="1:9" x14ac:dyDescent="0.35">
      <c r="A5063" t="s">
        <v>1257</v>
      </c>
      <c r="B5063" t="s">
        <v>105</v>
      </c>
      <c r="C5063" t="s">
        <v>358</v>
      </c>
      <c r="D5063" t="s">
        <v>1277</v>
      </c>
      <c r="E5063" t="s">
        <v>31</v>
      </c>
      <c r="F5063">
        <v>8633</v>
      </c>
      <c r="G5063">
        <v>6691</v>
      </c>
      <c r="H5063">
        <v>0.77504922969998846</v>
      </c>
      <c r="I5063" t="str">
        <f>VLOOKUP($B5063&amp;$E5063,'Employee List'!$A:$E,5,0)</f>
        <v>E-1180</v>
      </c>
    </row>
    <row r="5064" spans="1:9" x14ac:dyDescent="0.35">
      <c r="A5064" t="s">
        <v>1257</v>
      </c>
      <c r="B5064" t="s">
        <v>105</v>
      </c>
      <c r="C5064" t="s">
        <v>358</v>
      </c>
      <c r="D5064" t="s">
        <v>1278</v>
      </c>
      <c r="E5064" t="s">
        <v>29</v>
      </c>
      <c r="F5064">
        <v>8182</v>
      </c>
      <c r="G5064">
        <v>6638</v>
      </c>
      <c r="H5064">
        <v>0.81129308237594722</v>
      </c>
      <c r="I5064" t="str">
        <f>VLOOKUP($B5064&amp;$E5064,'Employee List'!$A:$E,5,0)</f>
        <v>E-1180</v>
      </c>
    </row>
    <row r="5065" spans="1:9" x14ac:dyDescent="0.35">
      <c r="A5065" t="s">
        <v>1257</v>
      </c>
      <c r="B5065" t="s">
        <v>105</v>
      </c>
      <c r="C5065" t="s">
        <v>358</v>
      </c>
      <c r="D5065" t="s">
        <v>1278</v>
      </c>
      <c r="E5065" t="s">
        <v>30</v>
      </c>
      <c r="F5065">
        <v>7986</v>
      </c>
      <c r="G5065">
        <v>6466</v>
      </c>
      <c r="H5065">
        <v>0.80966691710493366</v>
      </c>
      <c r="I5065" t="str">
        <f>VLOOKUP($B5065&amp;$E5065,'Employee List'!$A:$E,5,0)</f>
        <v>E-1180</v>
      </c>
    </row>
    <row r="5066" spans="1:9" x14ac:dyDescent="0.35">
      <c r="A5066" t="s">
        <v>1257</v>
      </c>
      <c r="B5066" t="s">
        <v>105</v>
      </c>
      <c r="C5066" t="s">
        <v>358</v>
      </c>
      <c r="D5066" t="s">
        <v>1278</v>
      </c>
      <c r="E5066" t="s">
        <v>31</v>
      </c>
      <c r="F5066">
        <v>5521</v>
      </c>
      <c r="G5066">
        <v>6632</v>
      </c>
      <c r="H5066">
        <v>1.2012316609309908</v>
      </c>
      <c r="I5066" t="str">
        <f>VLOOKUP($B5066&amp;$E5066,'Employee List'!$A:$E,5,0)</f>
        <v>E-1180</v>
      </c>
    </row>
    <row r="5067" spans="1:9" x14ac:dyDescent="0.35">
      <c r="A5067" t="s">
        <v>1257</v>
      </c>
      <c r="B5067" t="s">
        <v>105</v>
      </c>
      <c r="C5067" t="s">
        <v>358</v>
      </c>
      <c r="D5067" t="s">
        <v>1279</v>
      </c>
      <c r="E5067" t="s">
        <v>29</v>
      </c>
      <c r="F5067">
        <v>3440</v>
      </c>
      <c r="G5067">
        <v>4104</v>
      </c>
      <c r="H5067">
        <v>1.1930232558139535</v>
      </c>
      <c r="I5067" t="str">
        <f>VLOOKUP($B5067&amp;$E5067,'Employee List'!$A:$E,5,0)</f>
        <v>E-1180</v>
      </c>
    </row>
    <row r="5068" spans="1:9" x14ac:dyDescent="0.35">
      <c r="A5068" t="s">
        <v>1257</v>
      </c>
      <c r="B5068" t="s">
        <v>105</v>
      </c>
      <c r="C5068" t="s">
        <v>358</v>
      </c>
      <c r="D5068" t="s">
        <v>1279</v>
      </c>
      <c r="E5068" t="s">
        <v>30</v>
      </c>
      <c r="F5068">
        <v>1301</v>
      </c>
      <c r="G5068">
        <v>5280</v>
      </c>
      <c r="H5068">
        <v>4.0584166026133746</v>
      </c>
      <c r="I5068" t="str">
        <f>VLOOKUP($B5068&amp;$E5068,'Employee List'!$A:$E,5,0)</f>
        <v>E-1180</v>
      </c>
    </row>
    <row r="5069" spans="1:9" x14ac:dyDescent="0.35">
      <c r="A5069" t="s">
        <v>1257</v>
      </c>
      <c r="B5069" t="s">
        <v>105</v>
      </c>
      <c r="C5069" t="s">
        <v>358</v>
      </c>
      <c r="D5069" t="s">
        <v>1279</v>
      </c>
      <c r="E5069" t="s">
        <v>31</v>
      </c>
      <c r="F5069">
        <v>3254</v>
      </c>
      <c r="G5069">
        <v>1647</v>
      </c>
      <c r="H5069">
        <v>0.50614628149969265</v>
      </c>
      <c r="I5069" t="str">
        <f>VLOOKUP($B5069&amp;$E5069,'Employee List'!$A:$E,5,0)</f>
        <v>E-1180</v>
      </c>
    </row>
    <row r="5070" spans="1:9" x14ac:dyDescent="0.35">
      <c r="A5070" t="s">
        <v>1257</v>
      </c>
      <c r="B5070" t="s">
        <v>105</v>
      </c>
      <c r="C5070" t="s">
        <v>358</v>
      </c>
      <c r="D5070" t="s">
        <v>1280</v>
      </c>
      <c r="E5070" t="s">
        <v>29</v>
      </c>
      <c r="F5070">
        <v>34336</v>
      </c>
      <c r="G5070">
        <v>15460</v>
      </c>
      <c r="H5070">
        <v>0.45025629077353213</v>
      </c>
      <c r="I5070" t="str">
        <f>VLOOKUP($B5070&amp;$E5070,'Employee List'!$A:$E,5,0)</f>
        <v>E-1180</v>
      </c>
    </row>
    <row r="5071" spans="1:9" x14ac:dyDescent="0.35">
      <c r="A5071" t="s">
        <v>1257</v>
      </c>
      <c r="B5071" t="s">
        <v>105</v>
      </c>
      <c r="C5071" t="s">
        <v>358</v>
      </c>
      <c r="D5071" t="s">
        <v>1280</v>
      </c>
      <c r="E5071" t="s">
        <v>30</v>
      </c>
      <c r="F5071">
        <v>35307</v>
      </c>
      <c r="G5071">
        <v>8235</v>
      </c>
      <c r="H5071">
        <v>0.23323986744838135</v>
      </c>
      <c r="I5071" t="str">
        <f>VLOOKUP($B5071&amp;$E5071,'Employee List'!$A:$E,5,0)</f>
        <v>E-1180</v>
      </c>
    </row>
    <row r="5072" spans="1:9" x14ac:dyDescent="0.35">
      <c r="A5072" t="s">
        <v>1257</v>
      </c>
      <c r="B5072" t="s">
        <v>105</v>
      </c>
      <c r="C5072" t="s">
        <v>358</v>
      </c>
      <c r="D5072" t="s">
        <v>1280</v>
      </c>
      <c r="E5072" t="s">
        <v>31</v>
      </c>
      <c r="F5072">
        <v>32749</v>
      </c>
      <c r="G5072">
        <v>2198</v>
      </c>
      <c r="H5072">
        <v>6.7116553177196253E-2</v>
      </c>
      <c r="I5072" t="str">
        <f>VLOOKUP($B5072&amp;$E5072,'Employee List'!$A:$E,5,0)</f>
        <v>E-1180</v>
      </c>
    </row>
    <row r="5073" spans="1:9" x14ac:dyDescent="0.35">
      <c r="A5073" t="s">
        <v>1257</v>
      </c>
      <c r="B5073" t="s">
        <v>105</v>
      </c>
      <c r="C5073" t="s">
        <v>358</v>
      </c>
      <c r="D5073" t="s">
        <v>1262</v>
      </c>
      <c r="E5073" t="s">
        <v>29</v>
      </c>
      <c r="F5073">
        <v>17909</v>
      </c>
      <c r="G5073">
        <v>17804</v>
      </c>
      <c r="H5073">
        <v>0.99413702607627452</v>
      </c>
      <c r="I5073" t="str">
        <f>VLOOKUP($B5073&amp;$E5073,'Employee List'!$A:$E,5,0)</f>
        <v>E-1180</v>
      </c>
    </row>
    <row r="5074" spans="1:9" x14ac:dyDescent="0.35">
      <c r="A5074" t="s">
        <v>1257</v>
      </c>
      <c r="B5074" t="s">
        <v>105</v>
      </c>
      <c r="C5074" t="s">
        <v>358</v>
      </c>
      <c r="D5074" t="s">
        <v>1262</v>
      </c>
      <c r="E5074" t="s">
        <v>30</v>
      </c>
      <c r="F5074">
        <v>15599</v>
      </c>
      <c r="G5074">
        <v>21519</v>
      </c>
      <c r="H5074">
        <v>1.3795115071478941</v>
      </c>
      <c r="I5074" t="str">
        <f>VLOOKUP($B5074&amp;$E5074,'Employee List'!$A:$E,5,0)</f>
        <v>E-1180</v>
      </c>
    </row>
    <row r="5075" spans="1:9" x14ac:dyDescent="0.35">
      <c r="A5075" t="s">
        <v>1257</v>
      </c>
      <c r="B5075" t="s">
        <v>105</v>
      </c>
      <c r="C5075" t="s">
        <v>358</v>
      </c>
      <c r="D5075" t="s">
        <v>1262</v>
      </c>
      <c r="E5075" t="s">
        <v>31</v>
      </c>
      <c r="F5075">
        <v>16234</v>
      </c>
      <c r="G5075">
        <v>15458</v>
      </c>
      <c r="H5075">
        <v>0.95219908833312805</v>
      </c>
      <c r="I5075" t="str">
        <f>VLOOKUP($B5075&amp;$E5075,'Employee List'!$A:$E,5,0)</f>
        <v>E-1180</v>
      </c>
    </row>
    <row r="5076" spans="1:9" x14ac:dyDescent="0.35">
      <c r="A5076" t="s">
        <v>1257</v>
      </c>
      <c r="B5076" t="s">
        <v>105</v>
      </c>
      <c r="C5076" t="s">
        <v>358</v>
      </c>
      <c r="D5076" t="s">
        <v>1282</v>
      </c>
      <c r="E5076" t="s">
        <v>29</v>
      </c>
      <c r="F5076">
        <v>4545</v>
      </c>
      <c r="G5076">
        <v>4103</v>
      </c>
      <c r="H5076">
        <v>0.90275027502750271</v>
      </c>
      <c r="I5076" t="str">
        <f>VLOOKUP($B5076&amp;$E5076,'Employee List'!$A:$E,5,0)</f>
        <v>E-1180</v>
      </c>
    </row>
    <row r="5077" spans="1:9" x14ac:dyDescent="0.35">
      <c r="A5077" t="s">
        <v>1257</v>
      </c>
      <c r="B5077" t="s">
        <v>105</v>
      </c>
      <c r="C5077" t="s">
        <v>358</v>
      </c>
      <c r="D5077" t="s">
        <v>1282</v>
      </c>
      <c r="E5077" t="s">
        <v>30</v>
      </c>
      <c r="F5077">
        <v>9619</v>
      </c>
      <c r="G5077">
        <v>4417</v>
      </c>
      <c r="H5077">
        <v>0.45919534255120076</v>
      </c>
      <c r="I5077" t="str">
        <f>VLOOKUP($B5077&amp;$E5077,'Employee List'!$A:$E,5,0)</f>
        <v>E-1180</v>
      </c>
    </row>
    <row r="5078" spans="1:9" x14ac:dyDescent="0.35">
      <c r="A5078" t="s">
        <v>1257</v>
      </c>
      <c r="B5078" t="s">
        <v>105</v>
      </c>
      <c r="C5078" t="s">
        <v>358</v>
      </c>
      <c r="D5078" t="s">
        <v>1282</v>
      </c>
      <c r="E5078" t="s">
        <v>31</v>
      </c>
      <c r="F5078">
        <v>9190</v>
      </c>
      <c r="G5078">
        <v>3210</v>
      </c>
      <c r="H5078">
        <v>0.34929270946681173</v>
      </c>
      <c r="I5078" t="str">
        <f>VLOOKUP($B5078&amp;$E5078,'Employee List'!$A:$E,5,0)</f>
        <v>E-1180</v>
      </c>
    </row>
    <row r="5079" spans="1:9" x14ac:dyDescent="0.35">
      <c r="A5079" t="s">
        <v>1257</v>
      </c>
      <c r="B5079" t="s">
        <v>105</v>
      </c>
      <c r="C5079" t="s">
        <v>358</v>
      </c>
      <c r="D5079" t="s">
        <v>1281</v>
      </c>
      <c r="E5079" t="s">
        <v>29</v>
      </c>
      <c r="F5079">
        <v>3299</v>
      </c>
      <c r="G5079">
        <v>1315</v>
      </c>
      <c r="H5079">
        <v>0.39860563807214305</v>
      </c>
      <c r="I5079" t="str">
        <f>VLOOKUP($B5079&amp;$E5079,'Employee List'!$A:$E,5,0)</f>
        <v>E-1180</v>
      </c>
    </row>
    <row r="5080" spans="1:9" x14ac:dyDescent="0.35">
      <c r="A5080" t="s">
        <v>1257</v>
      </c>
      <c r="B5080" t="s">
        <v>105</v>
      </c>
      <c r="C5080" t="s">
        <v>358</v>
      </c>
      <c r="D5080" t="s">
        <v>1281</v>
      </c>
      <c r="E5080" t="s">
        <v>30</v>
      </c>
      <c r="F5080">
        <v>1697</v>
      </c>
      <c r="G5080">
        <v>5047</v>
      </c>
      <c r="H5080">
        <v>2.9740718915733648</v>
      </c>
      <c r="I5080" t="str">
        <f>VLOOKUP($B5080&amp;$E5080,'Employee List'!$A:$E,5,0)</f>
        <v>E-1180</v>
      </c>
    </row>
    <row r="5081" spans="1:9" x14ac:dyDescent="0.35">
      <c r="A5081" t="s">
        <v>1257</v>
      </c>
      <c r="B5081" t="s">
        <v>105</v>
      </c>
      <c r="C5081" t="s">
        <v>358</v>
      </c>
      <c r="D5081" t="s">
        <v>1281</v>
      </c>
      <c r="E5081" t="s">
        <v>31</v>
      </c>
      <c r="F5081">
        <v>4486</v>
      </c>
      <c r="G5081">
        <v>4949</v>
      </c>
      <c r="H5081">
        <v>1.1032099866250558</v>
      </c>
      <c r="I5081" t="str">
        <f>VLOOKUP($B5081&amp;$E5081,'Employee List'!$A:$E,5,0)</f>
        <v>E-1180</v>
      </c>
    </row>
    <row r="5082" spans="1:9" x14ac:dyDescent="0.35">
      <c r="A5082" t="s">
        <v>1257</v>
      </c>
      <c r="B5082" t="s">
        <v>106</v>
      </c>
      <c r="C5082" t="s">
        <v>359</v>
      </c>
      <c r="D5082" t="s">
        <v>1274</v>
      </c>
      <c r="E5082" t="s">
        <v>29</v>
      </c>
      <c r="F5082">
        <v>32043</v>
      </c>
      <c r="G5082">
        <v>47680</v>
      </c>
      <c r="H5082">
        <v>1.4880004993290266</v>
      </c>
      <c r="I5082" t="str">
        <f>VLOOKUP($B5082&amp;$E5082,'Employee List'!$A:$E,5,0)</f>
        <v>E-1181</v>
      </c>
    </row>
    <row r="5083" spans="1:9" x14ac:dyDescent="0.35">
      <c r="A5083" t="s">
        <v>1257</v>
      </c>
      <c r="B5083" t="s">
        <v>106</v>
      </c>
      <c r="C5083" t="s">
        <v>359</v>
      </c>
      <c r="D5083" t="s">
        <v>1274</v>
      </c>
      <c r="E5083" t="s">
        <v>30</v>
      </c>
      <c r="F5083">
        <v>31623</v>
      </c>
      <c r="G5083">
        <v>39577</v>
      </c>
      <c r="H5083">
        <v>1.2515257881921387</v>
      </c>
      <c r="I5083" t="str">
        <f>VLOOKUP($B5083&amp;$E5083,'Employee List'!$A:$E,5,0)</f>
        <v>E-1181</v>
      </c>
    </row>
    <row r="5084" spans="1:9" x14ac:dyDescent="0.35">
      <c r="A5084" t="s">
        <v>1257</v>
      </c>
      <c r="B5084" t="s">
        <v>106</v>
      </c>
      <c r="C5084" t="s">
        <v>359</v>
      </c>
      <c r="D5084" t="s">
        <v>1274</v>
      </c>
      <c r="E5084" t="s">
        <v>31</v>
      </c>
      <c r="F5084">
        <v>30333</v>
      </c>
      <c r="G5084">
        <v>38694</v>
      </c>
      <c r="H5084">
        <v>1.2756403916526555</v>
      </c>
      <c r="I5084" t="str">
        <f>VLOOKUP($B5084&amp;$E5084,'Employee List'!$A:$E,5,0)</f>
        <v>E-1181</v>
      </c>
    </row>
    <row r="5085" spans="1:9" x14ac:dyDescent="0.35">
      <c r="A5085" t="s">
        <v>1257</v>
      </c>
      <c r="B5085" t="s">
        <v>106</v>
      </c>
      <c r="C5085" t="s">
        <v>359</v>
      </c>
      <c r="D5085" t="s">
        <v>1263</v>
      </c>
      <c r="E5085" t="s">
        <v>29</v>
      </c>
      <c r="F5085">
        <v>45860</v>
      </c>
      <c r="G5085">
        <v>76408</v>
      </c>
      <c r="H5085">
        <v>1.66611426079372</v>
      </c>
      <c r="I5085" t="str">
        <f>VLOOKUP($B5085&amp;$E5085,'Employee List'!$A:$E,5,0)</f>
        <v>E-1181</v>
      </c>
    </row>
    <row r="5086" spans="1:9" x14ac:dyDescent="0.35">
      <c r="A5086" t="s">
        <v>1257</v>
      </c>
      <c r="B5086" t="s">
        <v>106</v>
      </c>
      <c r="C5086" t="s">
        <v>359</v>
      </c>
      <c r="D5086" t="s">
        <v>1263</v>
      </c>
      <c r="E5086" t="s">
        <v>30</v>
      </c>
      <c r="F5086">
        <v>47227</v>
      </c>
      <c r="G5086">
        <v>61959</v>
      </c>
      <c r="H5086">
        <v>1.3119402036970378</v>
      </c>
      <c r="I5086" t="str">
        <f>VLOOKUP($B5086&amp;$E5086,'Employee List'!$A:$E,5,0)</f>
        <v>E-1181</v>
      </c>
    </row>
    <row r="5087" spans="1:9" x14ac:dyDescent="0.35">
      <c r="A5087" t="s">
        <v>1257</v>
      </c>
      <c r="B5087" t="s">
        <v>106</v>
      </c>
      <c r="C5087" t="s">
        <v>359</v>
      </c>
      <c r="D5087" t="s">
        <v>1263</v>
      </c>
      <c r="E5087" t="s">
        <v>31</v>
      </c>
      <c r="F5087">
        <v>47256</v>
      </c>
      <c r="G5087">
        <v>145352</v>
      </c>
      <c r="H5087">
        <v>3.0758422210936178</v>
      </c>
      <c r="I5087" t="str">
        <f>VLOOKUP($B5087&amp;$E5087,'Employee List'!$A:$E,5,0)</f>
        <v>E-1181</v>
      </c>
    </row>
    <row r="5088" spans="1:9" x14ac:dyDescent="0.35">
      <c r="A5088" t="s">
        <v>1257</v>
      </c>
      <c r="B5088" t="s">
        <v>106</v>
      </c>
      <c r="C5088" t="s">
        <v>359</v>
      </c>
      <c r="D5088" t="s">
        <v>1264</v>
      </c>
      <c r="E5088" t="s">
        <v>29</v>
      </c>
      <c r="F5088">
        <v>77284</v>
      </c>
      <c r="G5088">
        <v>151509</v>
      </c>
      <c r="H5088">
        <v>1.9604187153874022</v>
      </c>
      <c r="I5088" t="str">
        <f>VLOOKUP($B5088&amp;$E5088,'Employee List'!$A:$E,5,0)</f>
        <v>E-1181</v>
      </c>
    </row>
    <row r="5089" spans="1:9" x14ac:dyDescent="0.35">
      <c r="A5089" t="s">
        <v>1257</v>
      </c>
      <c r="B5089" t="s">
        <v>106</v>
      </c>
      <c r="C5089" t="s">
        <v>359</v>
      </c>
      <c r="D5089" t="s">
        <v>1264</v>
      </c>
      <c r="E5089" t="s">
        <v>30</v>
      </c>
      <c r="F5089">
        <v>76720</v>
      </c>
      <c r="G5089">
        <v>95949</v>
      </c>
      <c r="H5089">
        <v>1.250638686131387</v>
      </c>
      <c r="I5089" t="str">
        <f>VLOOKUP($B5089&amp;$E5089,'Employee List'!$A:$E,5,0)</f>
        <v>E-1181</v>
      </c>
    </row>
    <row r="5090" spans="1:9" x14ac:dyDescent="0.35">
      <c r="A5090" t="s">
        <v>1257</v>
      </c>
      <c r="B5090" t="s">
        <v>106</v>
      </c>
      <c r="C5090" t="s">
        <v>359</v>
      </c>
      <c r="D5090" t="s">
        <v>1264</v>
      </c>
      <c r="E5090" t="s">
        <v>31</v>
      </c>
      <c r="F5090">
        <v>77997</v>
      </c>
      <c r="G5090">
        <v>59365</v>
      </c>
      <c r="H5090">
        <v>0.76111901739810506</v>
      </c>
      <c r="I5090" t="str">
        <f>VLOOKUP($B5090&amp;$E5090,'Employee List'!$A:$E,5,0)</f>
        <v>E-1181</v>
      </c>
    </row>
    <row r="5091" spans="1:9" x14ac:dyDescent="0.35">
      <c r="A5091" t="s">
        <v>1257</v>
      </c>
      <c r="B5091" t="s">
        <v>106</v>
      </c>
      <c r="C5091" t="s">
        <v>359</v>
      </c>
      <c r="D5091" t="s">
        <v>1265</v>
      </c>
      <c r="E5091" t="s">
        <v>29</v>
      </c>
      <c r="F5091">
        <v>16535</v>
      </c>
      <c r="G5091">
        <v>5956</v>
      </c>
      <c r="H5091">
        <v>0.36020562443302084</v>
      </c>
      <c r="I5091" t="str">
        <f>VLOOKUP($B5091&amp;$E5091,'Employee List'!$A:$E,5,0)</f>
        <v>E-1181</v>
      </c>
    </row>
    <row r="5092" spans="1:9" x14ac:dyDescent="0.35">
      <c r="A5092" t="s">
        <v>1257</v>
      </c>
      <c r="B5092" t="s">
        <v>106</v>
      </c>
      <c r="C5092" t="s">
        <v>359</v>
      </c>
      <c r="D5092" t="s">
        <v>1265</v>
      </c>
      <c r="E5092" t="s">
        <v>30</v>
      </c>
      <c r="F5092">
        <v>15403</v>
      </c>
      <c r="G5092">
        <v>5535</v>
      </c>
      <c r="H5092">
        <v>0.35934558202947475</v>
      </c>
      <c r="I5092" t="str">
        <f>VLOOKUP($B5092&amp;$E5092,'Employee List'!$A:$E,5,0)</f>
        <v>E-1181</v>
      </c>
    </row>
    <row r="5093" spans="1:9" x14ac:dyDescent="0.35">
      <c r="A5093" t="s">
        <v>1257</v>
      </c>
      <c r="B5093" t="s">
        <v>106</v>
      </c>
      <c r="C5093" t="s">
        <v>359</v>
      </c>
      <c r="D5093" t="s">
        <v>1265</v>
      </c>
      <c r="E5093" t="s">
        <v>31</v>
      </c>
      <c r="F5093">
        <v>16047</v>
      </c>
      <c r="G5093">
        <v>3569</v>
      </c>
      <c r="H5093">
        <v>0.22240917305415342</v>
      </c>
      <c r="I5093" t="str">
        <f>VLOOKUP($B5093&amp;$E5093,'Employee List'!$A:$E,5,0)</f>
        <v>E-1181</v>
      </c>
    </row>
    <row r="5094" spans="1:9" x14ac:dyDescent="0.35">
      <c r="A5094" t="s">
        <v>1257</v>
      </c>
      <c r="B5094" t="s">
        <v>106</v>
      </c>
      <c r="C5094" t="s">
        <v>359</v>
      </c>
      <c r="D5094" t="s">
        <v>1260</v>
      </c>
      <c r="E5094" t="s">
        <v>29</v>
      </c>
      <c r="F5094">
        <v>100688</v>
      </c>
      <c r="G5094">
        <v>127672</v>
      </c>
      <c r="H5094">
        <v>1.2679961862386779</v>
      </c>
      <c r="I5094" t="str">
        <f>VLOOKUP($B5094&amp;$E5094,'Employee List'!$A:$E,5,0)</f>
        <v>E-1181</v>
      </c>
    </row>
    <row r="5095" spans="1:9" x14ac:dyDescent="0.35">
      <c r="A5095" t="s">
        <v>1257</v>
      </c>
      <c r="B5095" t="s">
        <v>106</v>
      </c>
      <c r="C5095" t="s">
        <v>359</v>
      </c>
      <c r="D5095" t="s">
        <v>1260</v>
      </c>
      <c r="E5095" t="s">
        <v>30</v>
      </c>
      <c r="F5095">
        <v>102340</v>
      </c>
      <c r="G5095">
        <v>125994</v>
      </c>
      <c r="H5095">
        <v>1.2311315223763923</v>
      </c>
      <c r="I5095" t="str">
        <f>VLOOKUP($B5095&amp;$E5095,'Employee List'!$A:$E,5,0)</f>
        <v>E-1181</v>
      </c>
    </row>
    <row r="5096" spans="1:9" x14ac:dyDescent="0.35">
      <c r="A5096" t="s">
        <v>1257</v>
      </c>
      <c r="B5096" t="s">
        <v>106</v>
      </c>
      <c r="C5096" t="s">
        <v>359</v>
      </c>
      <c r="D5096" t="s">
        <v>1260</v>
      </c>
      <c r="E5096" t="s">
        <v>31</v>
      </c>
      <c r="F5096">
        <v>119529</v>
      </c>
      <c r="G5096">
        <v>160383</v>
      </c>
      <c r="H5096">
        <v>1.3417915317621665</v>
      </c>
      <c r="I5096" t="str">
        <f>VLOOKUP($B5096&amp;$E5096,'Employee List'!$A:$E,5,0)</f>
        <v>E-1181</v>
      </c>
    </row>
    <row r="5097" spans="1:9" x14ac:dyDescent="0.35">
      <c r="A5097" t="s">
        <v>1257</v>
      </c>
      <c r="B5097" t="s">
        <v>106</v>
      </c>
      <c r="C5097" t="s">
        <v>359</v>
      </c>
      <c r="D5097" t="s">
        <v>1261</v>
      </c>
      <c r="E5097" t="s">
        <v>29</v>
      </c>
      <c r="F5097">
        <v>137270</v>
      </c>
      <c r="G5097">
        <v>201878</v>
      </c>
      <c r="H5097">
        <v>1.470663655569316</v>
      </c>
      <c r="I5097" t="str">
        <f>VLOOKUP($B5097&amp;$E5097,'Employee List'!$A:$E,5,0)</f>
        <v>E-1181</v>
      </c>
    </row>
    <row r="5098" spans="1:9" x14ac:dyDescent="0.35">
      <c r="A5098" t="s">
        <v>1257</v>
      </c>
      <c r="B5098" t="s">
        <v>106</v>
      </c>
      <c r="C5098" t="s">
        <v>359</v>
      </c>
      <c r="D5098" t="s">
        <v>1261</v>
      </c>
      <c r="E5098" t="s">
        <v>30</v>
      </c>
      <c r="F5098">
        <v>142086</v>
      </c>
      <c r="G5098">
        <v>178962</v>
      </c>
      <c r="H5098">
        <v>1.2595329589122082</v>
      </c>
      <c r="I5098" t="str">
        <f>VLOOKUP($B5098&amp;$E5098,'Employee List'!$A:$E,5,0)</f>
        <v>E-1181</v>
      </c>
    </row>
    <row r="5099" spans="1:9" x14ac:dyDescent="0.35">
      <c r="A5099" t="s">
        <v>1257</v>
      </c>
      <c r="B5099" t="s">
        <v>106</v>
      </c>
      <c r="C5099" t="s">
        <v>359</v>
      </c>
      <c r="D5099" t="s">
        <v>1261</v>
      </c>
      <c r="E5099" t="s">
        <v>31</v>
      </c>
      <c r="F5099">
        <v>143291</v>
      </c>
      <c r="G5099">
        <v>169447</v>
      </c>
      <c r="H5099">
        <v>1.1825376332079474</v>
      </c>
      <c r="I5099" t="str">
        <f>VLOOKUP($B5099&amp;$E5099,'Employee List'!$A:$E,5,0)</f>
        <v>E-1181</v>
      </c>
    </row>
    <row r="5100" spans="1:9" x14ac:dyDescent="0.35">
      <c r="A5100" t="s">
        <v>1257</v>
      </c>
      <c r="B5100" t="s">
        <v>106</v>
      </c>
      <c r="C5100" t="s">
        <v>359</v>
      </c>
      <c r="D5100" t="s">
        <v>1266</v>
      </c>
      <c r="E5100" t="s">
        <v>29</v>
      </c>
      <c r="F5100">
        <v>34072</v>
      </c>
      <c r="G5100">
        <v>36911</v>
      </c>
      <c r="H5100">
        <v>1.0833235501291383</v>
      </c>
      <c r="I5100" t="str">
        <f>VLOOKUP($B5100&amp;$E5100,'Employee List'!$A:$E,5,0)</f>
        <v>E-1181</v>
      </c>
    </row>
    <row r="5101" spans="1:9" x14ac:dyDescent="0.35">
      <c r="A5101" t="s">
        <v>1257</v>
      </c>
      <c r="B5101" t="s">
        <v>106</v>
      </c>
      <c r="C5101" t="s">
        <v>359</v>
      </c>
      <c r="D5101" t="s">
        <v>1266</v>
      </c>
      <c r="E5101" t="s">
        <v>30</v>
      </c>
      <c r="F5101">
        <v>35927</v>
      </c>
      <c r="G5101">
        <v>37590</v>
      </c>
      <c r="H5101">
        <v>1.0462883068444346</v>
      </c>
      <c r="I5101" t="str">
        <f>VLOOKUP($B5101&amp;$E5101,'Employee List'!$A:$E,5,0)</f>
        <v>E-1181</v>
      </c>
    </row>
    <row r="5102" spans="1:9" x14ac:dyDescent="0.35">
      <c r="A5102" t="s">
        <v>1257</v>
      </c>
      <c r="B5102" t="s">
        <v>106</v>
      </c>
      <c r="C5102" t="s">
        <v>359</v>
      </c>
      <c r="D5102" t="s">
        <v>1266</v>
      </c>
      <c r="E5102" t="s">
        <v>31</v>
      </c>
      <c r="F5102">
        <v>35524</v>
      </c>
      <c r="G5102">
        <v>37777</v>
      </c>
      <c r="H5102">
        <v>1.0634219119468529</v>
      </c>
      <c r="I5102" t="str">
        <f>VLOOKUP($B5102&amp;$E5102,'Employee List'!$A:$E,5,0)</f>
        <v>E-1181</v>
      </c>
    </row>
    <row r="5103" spans="1:9" x14ac:dyDescent="0.35">
      <c r="A5103" t="s">
        <v>1257</v>
      </c>
      <c r="B5103" t="s">
        <v>106</v>
      </c>
      <c r="C5103" t="s">
        <v>359</v>
      </c>
      <c r="D5103" t="s">
        <v>1267</v>
      </c>
      <c r="E5103" t="s">
        <v>29</v>
      </c>
      <c r="F5103">
        <v>53297</v>
      </c>
      <c r="G5103">
        <v>47232</v>
      </c>
      <c r="H5103">
        <v>0.88620372628853405</v>
      </c>
      <c r="I5103" t="str">
        <f>VLOOKUP($B5103&amp;$E5103,'Employee List'!$A:$E,5,0)</f>
        <v>E-1181</v>
      </c>
    </row>
    <row r="5104" spans="1:9" x14ac:dyDescent="0.35">
      <c r="A5104" t="s">
        <v>1257</v>
      </c>
      <c r="B5104" t="s">
        <v>106</v>
      </c>
      <c r="C5104" t="s">
        <v>359</v>
      </c>
      <c r="D5104" t="s">
        <v>1267</v>
      </c>
      <c r="E5104" t="s">
        <v>30</v>
      </c>
      <c r="F5104">
        <v>56596</v>
      </c>
      <c r="G5104">
        <v>42859</v>
      </c>
      <c r="H5104">
        <v>0.75727966640751998</v>
      </c>
      <c r="I5104" t="str">
        <f>VLOOKUP($B5104&amp;$E5104,'Employee List'!$A:$E,5,0)</f>
        <v>E-1181</v>
      </c>
    </row>
    <row r="5105" spans="1:9" x14ac:dyDescent="0.35">
      <c r="A5105" t="s">
        <v>1257</v>
      </c>
      <c r="B5105" t="s">
        <v>106</v>
      </c>
      <c r="C5105" t="s">
        <v>359</v>
      </c>
      <c r="D5105" t="s">
        <v>1267</v>
      </c>
      <c r="E5105" t="s">
        <v>31</v>
      </c>
      <c r="F5105">
        <v>55066</v>
      </c>
      <c r="G5105">
        <v>43460</v>
      </c>
      <c r="H5105">
        <v>0.78923473649802056</v>
      </c>
      <c r="I5105" t="str">
        <f>VLOOKUP($B5105&amp;$E5105,'Employee List'!$A:$E,5,0)</f>
        <v>E-1181</v>
      </c>
    </row>
    <row r="5106" spans="1:9" x14ac:dyDescent="0.35">
      <c r="A5106" t="s">
        <v>1257</v>
      </c>
      <c r="B5106" t="s">
        <v>106</v>
      </c>
      <c r="C5106" t="s">
        <v>359</v>
      </c>
      <c r="D5106" t="s">
        <v>1268</v>
      </c>
      <c r="E5106" t="s">
        <v>29</v>
      </c>
      <c r="F5106">
        <v>15921</v>
      </c>
      <c r="G5106">
        <v>6329</v>
      </c>
      <c r="H5106">
        <v>0.39752528107530932</v>
      </c>
      <c r="I5106" t="str">
        <f>VLOOKUP($B5106&amp;$E5106,'Employee List'!$A:$E,5,0)</f>
        <v>E-1181</v>
      </c>
    </row>
    <row r="5107" spans="1:9" x14ac:dyDescent="0.35">
      <c r="A5107" t="s">
        <v>1257</v>
      </c>
      <c r="B5107" t="s">
        <v>106</v>
      </c>
      <c r="C5107" t="s">
        <v>359</v>
      </c>
      <c r="D5107" t="s">
        <v>1268</v>
      </c>
      <c r="E5107" t="s">
        <v>30</v>
      </c>
      <c r="F5107">
        <v>14830</v>
      </c>
      <c r="G5107">
        <v>15755</v>
      </c>
      <c r="H5107">
        <v>1.0623735670937289</v>
      </c>
      <c r="I5107" t="str">
        <f>VLOOKUP($B5107&amp;$E5107,'Employee List'!$A:$E,5,0)</f>
        <v>E-1181</v>
      </c>
    </row>
    <row r="5108" spans="1:9" x14ac:dyDescent="0.35">
      <c r="A5108" t="s">
        <v>1257</v>
      </c>
      <c r="B5108" t="s">
        <v>106</v>
      </c>
      <c r="C5108" t="s">
        <v>359</v>
      </c>
      <c r="D5108" t="s">
        <v>1268</v>
      </c>
      <c r="E5108" t="s">
        <v>31</v>
      </c>
      <c r="F5108">
        <v>13178</v>
      </c>
      <c r="G5108">
        <v>6234</v>
      </c>
      <c r="H5108">
        <v>0.47306116254363334</v>
      </c>
      <c r="I5108" t="str">
        <f>VLOOKUP($B5108&amp;$E5108,'Employee List'!$A:$E,5,0)</f>
        <v>E-1181</v>
      </c>
    </row>
    <row r="5109" spans="1:9" x14ac:dyDescent="0.35">
      <c r="A5109" t="s">
        <v>1257</v>
      </c>
      <c r="B5109" t="s">
        <v>106</v>
      </c>
      <c r="C5109" t="s">
        <v>359</v>
      </c>
      <c r="D5109" t="s">
        <v>1269</v>
      </c>
      <c r="E5109" t="s">
        <v>29</v>
      </c>
      <c r="F5109">
        <v>13555</v>
      </c>
      <c r="G5109">
        <v>18385</v>
      </c>
      <c r="H5109">
        <v>1.3563260789376614</v>
      </c>
      <c r="I5109" t="str">
        <f>VLOOKUP($B5109&amp;$E5109,'Employee List'!$A:$E,5,0)</f>
        <v>E-1181</v>
      </c>
    </row>
    <row r="5110" spans="1:9" x14ac:dyDescent="0.35">
      <c r="A5110" t="s">
        <v>1257</v>
      </c>
      <c r="B5110" t="s">
        <v>106</v>
      </c>
      <c r="C5110" t="s">
        <v>359</v>
      </c>
      <c r="D5110" t="s">
        <v>1269</v>
      </c>
      <c r="E5110" t="s">
        <v>30</v>
      </c>
      <c r="F5110">
        <v>9948</v>
      </c>
      <c r="G5110">
        <v>12099</v>
      </c>
      <c r="H5110">
        <v>1.2162243667068757</v>
      </c>
      <c r="I5110" t="str">
        <f>VLOOKUP($B5110&amp;$E5110,'Employee List'!$A:$E,5,0)</f>
        <v>E-1181</v>
      </c>
    </row>
    <row r="5111" spans="1:9" x14ac:dyDescent="0.35">
      <c r="A5111" t="s">
        <v>1257</v>
      </c>
      <c r="B5111" t="s">
        <v>106</v>
      </c>
      <c r="C5111" t="s">
        <v>359</v>
      </c>
      <c r="D5111" t="s">
        <v>1269</v>
      </c>
      <c r="E5111" t="s">
        <v>31</v>
      </c>
      <c r="F5111">
        <v>9644</v>
      </c>
      <c r="G5111">
        <v>7817</v>
      </c>
      <c r="H5111">
        <v>0.81055578598092082</v>
      </c>
      <c r="I5111" t="str">
        <f>VLOOKUP($B5111&amp;$E5111,'Employee List'!$A:$E,5,0)</f>
        <v>E-1181</v>
      </c>
    </row>
    <row r="5112" spans="1:9" x14ac:dyDescent="0.35">
      <c r="A5112" t="s">
        <v>1257</v>
      </c>
      <c r="B5112" t="s">
        <v>106</v>
      </c>
      <c r="C5112" t="s">
        <v>359</v>
      </c>
      <c r="D5112" t="s">
        <v>1270</v>
      </c>
      <c r="E5112" t="s">
        <v>29</v>
      </c>
      <c r="F5112">
        <v>7122</v>
      </c>
      <c r="G5112">
        <v>6607</v>
      </c>
      <c r="H5112">
        <v>0.92768885144622293</v>
      </c>
      <c r="I5112" t="str">
        <f>VLOOKUP($B5112&amp;$E5112,'Employee List'!$A:$E,5,0)</f>
        <v>E-1181</v>
      </c>
    </row>
    <row r="5113" spans="1:9" x14ac:dyDescent="0.35">
      <c r="A5113" t="s">
        <v>1257</v>
      </c>
      <c r="B5113" t="s">
        <v>106</v>
      </c>
      <c r="C5113" t="s">
        <v>359</v>
      </c>
      <c r="D5113" t="s">
        <v>1270</v>
      </c>
      <c r="E5113" t="s">
        <v>30</v>
      </c>
      <c r="F5113">
        <v>9631</v>
      </c>
      <c r="G5113">
        <v>7977</v>
      </c>
      <c r="H5113">
        <v>0.82826290104869693</v>
      </c>
      <c r="I5113" t="str">
        <f>VLOOKUP($B5113&amp;$E5113,'Employee List'!$A:$E,5,0)</f>
        <v>E-1181</v>
      </c>
    </row>
    <row r="5114" spans="1:9" x14ac:dyDescent="0.35">
      <c r="A5114" t="s">
        <v>1257</v>
      </c>
      <c r="B5114" t="s">
        <v>106</v>
      </c>
      <c r="C5114" t="s">
        <v>359</v>
      </c>
      <c r="D5114" t="s">
        <v>1270</v>
      </c>
      <c r="E5114" t="s">
        <v>31</v>
      </c>
      <c r="F5114">
        <v>8681</v>
      </c>
      <c r="G5114">
        <v>4506</v>
      </c>
      <c r="H5114">
        <v>0.51906462389125674</v>
      </c>
      <c r="I5114" t="str">
        <f>VLOOKUP($B5114&amp;$E5114,'Employee List'!$A:$E,5,0)</f>
        <v>E-1181</v>
      </c>
    </row>
    <row r="5115" spans="1:9" x14ac:dyDescent="0.35">
      <c r="A5115" t="s">
        <v>1257</v>
      </c>
      <c r="B5115" t="s">
        <v>106</v>
      </c>
      <c r="C5115" t="s">
        <v>359</v>
      </c>
      <c r="D5115" t="s">
        <v>1271</v>
      </c>
      <c r="E5115" t="s">
        <v>29</v>
      </c>
      <c r="F5115">
        <v>9964</v>
      </c>
      <c r="G5115">
        <v>12266</v>
      </c>
      <c r="H5115">
        <v>1.2310317141710156</v>
      </c>
      <c r="I5115" t="str">
        <f>VLOOKUP($B5115&amp;$E5115,'Employee List'!$A:$E,5,0)</f>
        <v>E-1181</v>
      </c>
    </row>
    <row r="5116" spans="1:9" x14ac:dyDescent="0.35">
      <c r="A5116" t="s">
        <v>1257</v>
      </c>
      <c r="B5116" t="s">
        <v>106</v>
      </c>
      <c r="C5116" t="s">
        <v>359</v>
      </c>
      <c r="D5116" t="s">
        <v>1271</v>
      </c>
      <c r="E5116" t="s">
        <v>30</v>
      </c>
      <c r="F5116">
        <v>10856</v>
      </c>
      <c r="G5116">
        <v>13095</v>
      </c>
      <c r="H5116">
        <v>1.2062453942520266</v>
      </c>
      <c r="I5116" t="str">
        <f>VLOOKUP($B5116&amp;$E5116,'Employee List'!$A:$E,5,0)</f>
        <v>E-1181</v>
      </c>
    </row>
    <row r="5117" spans="1:9" x14ac:dyDescent="0.35">
      <c r="A5117" t="s">
        <v>1257</v>
      </c>
      <c r="B5117" t="s">
        <v>106</v>
      </c>
      <c r="C5117" t="s">
        <v>359</v>
      </c>
      <c r="D5117" t="s">
        <v>1271</v>
      </c>
      <c r="E5117" t="s">
        <v>31</v>
      </c>
      <c r="F5117">
        <v>8229</v>
      </c>
      <c r="G5117">
        <v>24655</v>
      </c>
      <c r="H5117">
        <v>2.9961113136468587</v>
      </c>
      <c r="I5117" t="str">
        <f>VLOOKUP($B5117&amp;$E5117,'Employee List'!$A:$E,5,0)</f>
        <v>E-1181</v>
      </c>
    </row>
    <row r="5118" spans="1:9" x14ac:dyDescent="0.35">
      <c r="A5118" t="s">
        <v>1257</v>
      </c>
      <c r="B5118" t="s">
        <v>106</v>
      </c>
      <c r="C5118" t="s">
        <v>359</v>
      </c>
      <c r="D5118" t="s">
        <v>1258</v>
      </c>
      <c r="E5118" t="s">
        <v>29</v>
      </c>
      <c r="F5118">
        <v>146384</v>
      </c>
      <c r="G5118">
        <v>220219</v>
      </c>
      <c r="H5118">
        <v>1.504392556563559</v>
      </c>
      <c r="I5118" t="str">
        <f>VLOOKUP($B5118&amp;$E5118,'Employee List'!$A:$E,5,0)</f>
        <v>E-1181</v>
      </c>
    </row>
    <row r="5119" spans="1:9" x14ac:dyDescent="0.35">
      <c r="A5119" t="s">
        <v>1257</v>
      </c>
      <c r="B5119" t="s">
        <v>106</v>
      </c>
      <c r="C5119" t="s">
        <v>359</v>
      </c>
      <c r="D5119" t="s">
        <v>1258</v>
      </c>
      <c r="E5119" t="s">
        <v>30</v>
      </c>
      <c r="F5119">
        <v>146082</v>
      </c>
      <c r="G5119">
        <v>183795</v>
      </c>
      <c r="H5119">
        <v>1.2581632233950795</v>
      </c>
      <c r="I5119" t="str">
        <f>VLOOKUP($B5119&amp;$E5119,'Employee List'!$A:$E,5,0)</f>
        <v>E-1181</v>
      </c>
    </row>
    <row r="5120" spans="1:9" x14ac:dyDescent="0.35">
      <c r="A5120" t="s">
        <v>1257</v>
      </c>
      <c r="B5120" t="s">
        <v>106</v>
      </c>
      <c r="C5120" t="s">
        <v>359</v>
      </c>
      <c r="D5120" t="s">
        <v>1258</v>
      </c>
      <c r="E5120" t="s">
        <v>31</v>
      </c>
      <c r="F5120">
        <v>137325</v>
      </c>
      <c r="G5120">
        <v>152231</v>
      </c>
      <c r="H5120">
        <v>1.108545421445476</v>
      </c>
      <c r="I5120" t="str">
        <f>VLOOKUP($B5120&amp;$E5120,'Employee List'!$A:$E,5,0)</f>
        <v>E-1181</v>
      </c>
    </row>
    <row r="5121" spans="1:9" x14ac:dyDescent="0.35">
      <c r="A5121" t="s">
        <v>1257</v>
      </c>
      <c r="B5121" t="s">
        <v>106</v>
      </c>
      <c r="C5121" t="s">
        <v>359</v>
      </c>
      <c r="D5121" t="s">
        <v>1272</v>
      </c>
      <c r="E5121" t="s">
        <v>29</v>
      </c>
      <c r="F5121">
        <v>22213</v>
      </c>
      <c r="G5121">
        <v>11756</v>
      </c>
      <c r="H5121">
        <v>0.52923963444829603</v>
      </c>
      <c r="I5121" t="str">
        <f>VLOOKUP($B5121&amp;$E5121,'Employee List'!$A:$E,5,0)</f>
        <v>E-1181</v>
      </c>
    </row>
    <row r="5122" spans="1:9" x14ac:dyDescent="0.35">
      <c r="A5122" t="s">
        <v>1257</v>
      </c>
      <c r="B5122" t="s">
        <v>106</v>
      </c>
      <c r="C5122" t="s">
        <v>359</v>
      </c>
      <c r="D5122" t="s">
        <v>1272</v>
      </c>
      <c r="E5122" t="s">
        <v>30</v>
      </c>
      <c r="F5122">
        <v>21969</v>
      </c>
      <c r="G5122">
        <v>14612</v>
      </c>
      <c r="H5122">
        <v>0.66511903136237427</v>
      </c>
      <c r="I5122" t="str">
        <f>VLOOKUP($B5122&amp;$E5122,'Employee List'!$A:$E,5,0)</f>
        <v>E-1181</v>
      </c>
    </row>
    <row r="5123" spans="1:9" x14ac:dyDescent="0.35">
      <c r="A5123" t="s">
        <v>1257</v>
      </c>
      <c r="B5123" t="s">
        <v>106</v>
      </c>
      <c r="C5123" t="s">
        <v>359</v>
      </c>
      <c r="D5123" t="s">
        <v>1272</v>
      </c>
      <c r="E5123" t="s">
        <v>31</v>
      </c>
      <c r="F5123">
        <v>20569</v>
      </c>
      <c r="G5123">
        <v>13541</v>
      </c>
      <c r="H5123">
        <v>0.65832077398026156</v>
      </c>
      <c r="I5123" t="str">
        <f>VLOOKUP($B5123&amp;$E5123,'Employee List'!$A:$E,5,0)</f>
        <v>E-1181</v>
      </c>
    </row>
    <row r="5124" spans="1:9" x14ac:dyDescent="0.35">
      <c r="A5124" t="s">
        <v>1257</v>
      </c>
      <c r="B5124" t="s">
        <v>106</v>
      </c>
      <c r="C5124" t="s">
        <v>359</v>
      </c>
      <c r="D5124" t="s">
        <v>1259</v>
      </c>
      <c r="E5124" t="s">
        <v>29</v>
      </c>
      <c r="F5124">
        <v>27822</v>
      </c>
      <c r="G5124">
        <v>23695</v>
      </c>
      <c r="H5124">
        <v>0.85166415067212997</v>
      </c>
      <c r="I5124" t="str">
        <f>VLOOKUP($B5124&amp;$E5124,'Employee List'!$A:$E,5,0)</f>
        <v>E-1181</v>
      </c>
    </row>
    <row r="5125" spans="1:9" x14ac:dyDescent="0.35">
      <c r="A5125" t="s">
        <v>1257</v>
      </c>
      <c r="B5125" t="s">
        <v>106</v>
      </c>
      <c r="C5125" t="s">
        <v>359</v>
      </c>
      <c r="D5125" t="s">
        <v>1259</v>
      </c>
      <c r="E5125" t="s">
        <v>30</v>
      </c>
      <c r="F5125">
        <v>27996</v>
      </c>
      <c r="G5125">
        <v>18579</v>
      </c>
      <c r="H5125">
        <v>0.66363051864552081</v>
      </c>
      <c r="I5125" t="str">
        <f>VLOOKUP($B5125&amp;$E5125,'Employee List'!$A:$E,5,0)</f>
        <v>E-1181</v>
      </c>
    </row>
    <row r="5126" spans="1:9" x14ac:dyDescent="0.35">
      <c r="A5126" t="s">
        <v>1257</v>
      </c>
      <c r="B5126" t="s">
        <v>106</v>
      </c>
      <c r="C5126" t="s">
        <v>359</v>
      </c>
      <c r="D5126" t="s">
        <v>1259</v>
      </c>
      <c r="E5126" t="s">
        <v>31</v>
      </c>
      <c r="F5126">
        <v>25257</v>
      </c>
      <c r="G5126">
        <v>21043</v>
      </c>
      <c r="H5126">
        <v>0.83315516490477892</v>
      </c>
      <c r="I5126" t="str">
        <f>VLOOKUP($B5126&amp;$E5126,'Employee List'!$A:$E,5,0)</f>
        <v>E-1181</v>
      </c>
    </row>
    <row r="5127" spans="1:9" x14ac:dyDescent="0.35">
      <c r="A5127" t="s">
        <v>1257</v>
      </c>
      <c r="B5127" t="s">
        <v>106</v>
      </c>
      <c r="C5127" t="s">
        <v>359</v>
      </c>
      <c r="D5127" t="s">
        <v>1273</v>
      </c>
      <c r="E5127" t="s">
        <v>29</v>
      </c>
      <c r="F5127">
        <v>7006</v>
      </c>
      <c r="G5127">
        <v>5534</v>
      </c>
      <c r="H5127">
        <v>0.78989437624892944</v>
      </c>
      <c r="I5127" t="str">
        <f>VLOOKUP($B5127&amp;$E5127,'Employee List'!$A:$E,5,0)</f>
        <v>E-1181</v>
      </c>
    </row>
    <row r="5128" spans="1:9" x14ac:dyDescent="0.35">
      <c r="A5128" t="s">
        <v>1257</v>
      </c>
      <c r="B5128" t="s">
        <v>106</v>
      </c>
      <c r="C5128" t="s">
        <v>359</v>
      </c>
      <c r="D5128" t="s">
        <v>1273</v>
      </c>
      <c r="E5128" t="s">
        <v>30</v>
      </c>
      <c r="F5128">
        <v>9470</v>
      </c>
      <c r="G5128">
        <v>4381</v>
      </c>
      <c r="H5128">
        <v>0.46261879619852164</v>
      </c>
      <c r="I5128" t="str">
        <f>VLOOKUP($B5128&amp;$E5128,'Employee List'!$A:$E,5,0)</f>
        <v>E-1181</v>
      </c>
    </row>
    <row r="5129" spans="1:9" x14ac:dyDescent="0.35">
      <c r="A5129" t="s">
        <v>1257</v>
      </c>
      <c r="B5129" t="s">
        <v>106</v>
      </c>
      <c r="C5129" t="s">
        <v>359</v>
      </c>
      <c r="D5129" t="s">
        <v>1273</v>
      </c>
      <c r="E5129" t="s">
        <v>31</v>
      </c>
      <c r="F5129">
        <v>7313</v>
      </c>
      <c r="G5129">
        <v>8595</v>
      </c>
      <c r="H5129">
        <v>1.1753042527006701</v>
      </c>
      <c r="I5129" t="str">
        <f>VLOOKUP($B5129&amp;$E5129,'Employee List'!$A:$E,5,0)</f>
        <v>E-1181</v>
      </c>
    </row>
    <row r="5130" spans="1:9" x14ac:dyDescent="0.35">
      <c r="A5130" t="s">
        <v>1257</v>
      </c>
      <c r="B5130" t="s">
        <v>106</v>
      </c>
      <c r="C5130" t="s">
        <v>359</v>
      </c>
      <c r="D5130" t="s">
        <v>1275</v>
      </c>
      <c r="E5130" t="s">
        <v>29</v>
      </c>
      <c r="F5130">
        <v>1166</v>
      </c>
      <c r="G5130">
        <v>4530</v>
      </c>
      <c r="H5130">
        <v>3.8850771869639793</v>
      </c>
      <c r="I5130" t="str">
        <f>VLOOKUP($B5130&amp;$E5130,'Employee List'!$A:$E,5,0)</f>
        <v>E-1181</v>
      </c>
    </row>
    <row r="5131" spans="1:9" x14ac:dyDescent="0.35">
      <c r="A5131" t="s">
        <v>1257</v>
      </c>
      <c r="B5131" t="s">
        <v>106</v>
      </c>
      <c r="C5131" t="s">
        <v>359</v>
      </c>
      <c r="D5131" t="s">
        <v>1275</v>
      </c>
      <c r="E5131" t="s">
        <v>30</v>
      </c>
      <c r="F5131">
        <v>3727</v>
      </c>
      <c r="G5131">
        <v>5180</v>
      </c>
      <c r="H5131">
        <v>1.3898577944727664</v>
      </c>
      <c r="I5131" t="str">
        <f>VLOOKUP($B5131&amp;$E5131,'Employee List'!$A:$E,5,0)</f>
        <v>E-1181</v>
      </c>
    </row>
    <row r="5132" spans="1:9" x14ac:dyDescent="0.35">
      <c r="A5132" t="s">
        <v>1257</v>
      </c>
      <c r="B5132" t="s">
        <v>106</v>
      </c>
      <c r="C5132" t="s">
        <v>359</v>
      </c>
      <c r="D5132" t="s">
        <v>1275</v>
      </c>
      <c r="E5132" t="s">
        <v>31</v>
      </c>
      <c r="F5132">
        <v>4781</v>
      </c>
      <c r="G5132">
        <v>4546</v>
      </c>
      <c r="H5132">
        <v>0.95084710311650278</v>
      </c>
      <c r="I5132" t="str">
        <f>VLOOKUP($B5132&amp;$E5132,'Employee List'!$A:$E,5,0)</f>
        <v>E-1181</v>
      </c>
    </row>
    <row r="5133" spans="1:9" x14ac:dyDescent="0.35">
      <c r="A5133" t="s">
        <v>1257</v>
      </c>
      <c r="B5133" t="s">
        <v>106</v>
      </c>
      <c r="C5133" t="s">
        <v>359</v>
      </c>
      <c r="D5133" t="s">
        <v>1276</v>
      </c>
      <c r="E5133" t="s">
        <v>29</v>
      </c>
      <c r="F5133">
        <v>5585</v>
      </c>
      <c r="G5133">
        <v>7404</v>
      </c>
      <c r="H5133">
        <v>1.3256938227394808</v>
      </c>
      <c r="I5133" t="str">
        <f>VLOOKUP($B5133&amp;$E5133,'Employee List'!$A:$E,5,0)</f>
        <v>E-1181</v>
      </c>
    </row>
    <row r="5134" spans="1:9" x14ac:dyDescent="0.35">
      <c r="A5134" t="s">
        <v>1257</v>
      </c>
      <c r="B5134" t="s">
        <v>106</v>
      </c>
      <c r="C5134" t="s">
        <v>359</v>
      </c>
      <c r="D5134" t="s">
        <v>1276</v>
      </c>
      <c r="E5134" t="s">
        <v>30</v>
      </c>
      <c r="F5134">
        <v>7430</v>
      </c>
      <c r="G5134">
        <v>4323</v>
      </c>
      <c r="H5134">
        <v>0.58183041722745621</v>
      </c>
      <c r="I5134" t="str">
        <f>VLOOKUP($B5134&amp;$E5134,'Employee List'!$A:$E,5,0)</f>
        <v>E-1181</v>
      </c>
    </row>
    <row r="5135" spans="1:9" x14ac:dyDescent="0.35">
      <c r="A5135" t="s">
        <v>1257</v>
      </c>
      <c r="B5135" t="s">
        <v>106</v>
      </c>
      <c r="C5135" t="s">
        <v>359</v>
      </c>
      <c r="D5135" t="s">
        <v>1276</v>
      </c>
      <c r="E5135" t="s">
        <v>31</v>
      </c>
      <c r="F5135">
        <v>6526</v>
      </c>
      <c r="G5135">
        <v>4789</v>
      </c>
      <c r="H5135">
        <v>0.73383389518847686</v>
      </c>
      <c r="I5135" t="str">
        <f>VLOOKUP($B5135&amp;$E5135,'Employee List'!$A:$E,5,0)</f>
        <v>E-1181</v>
      </c>
    </row>
    <row r="5136" spans="1:9" x14ac:dyDescent="0.35">
      <c r="A5136" t="s">
        <v>1257</v>
      </c>
      <c r="B5136" t="s">
        <v>106</v>
      </c>
      <c r="C5136" t="s">
        <v>359</v>
      </c>
      <c r="D5136" t="s">
        <v>1277</v>
      </c>
      <c r="E5136" t="s">
        <v>29</v>
      </c>
      <c r="F5136">
        <v>11564</v>
      </c>
      <c r="G5136">
        <v>9414</v>
      </c>
      <c r="H5136">
        <v>0.81407817364233825</v>
      </c>
      <c r="I5136" t="str">
        <f>VLOOKUP($B5136&amp;$E5136,'Employee List'!$A:$E,5,0)</f>
        <v>E-1181</v>
      </c>
    </row>
    <row r="5137" spans="1:9" x14ac:dyDescent="0.35">
      <c r="A5137" t="s">
        <v>1257</v>
      </c>
      <c r="B5137" t="s">
        <v>106</v>
      </c>
      <c r="C5137" t="s">
        <v>359</v>
      </c>
      <c r="D5137" t="s">
        <v>1277</v>
      </c>
      <c r="E5137" t="s">
        <v>30</v>
      </c>
      <c r="F5137">
        <v>9326</v>
      </c>
      <c r="G5137">
        <v>7041</v>
      </c>
      <c r="H5137">
        <v>0.75498606047608841</v>
      </c>
      <c r="I5137" t="str">
        <f>VLOOKUP($B5137&amp;$E5137,'Employee List'!$A:$E,5,0)</f>
        <v>E-1181</v>
      </c>
    </row>
    <row r="5138" spans="1:9" x14ac:dyDescent="0.35">
      <c r="A5138" t="s">
        <v>1257</v>
      </c>
      <c r="B5138" t="s">
        <v>106</v>
      </c>
      <c r="C5138" t="s">
        <v>359</v>
      </c>
      <c r="D5138" t="s">
        <v>1277</v>
      </c>
      <c r="E5138" t="s">
        <v>31</v>
      </c>
      <c r="F5138">
        <v>10909</v>
      </c>
      <c r="G5138">
        <v>9212</v>
      </c>
      <c r="H5138">
        <v>0.8444403703364195</v>
      </c>
      <c r="I5138" t="str">
        <f>VLOOKUP($B5138&amp;$E5138,'Employee List'!$A:$E,5,0)</f>
        <v>E-1181</v>
      </c>
    </row>
    <row r="5139" spans="1:9" x14ac:dyDescent="0.35">
      <c r="A5139" t="s">
        <v>1257</v>
      </c>
      <c r="B5139" t="s">
        <v>106</v>
      </c>
      <c r="C5139" t="s">
        <v>359</v>
      </c>
      <c r="D5139" t="s">
        <v>1278</v>
      </c>
      <c r="E5139" t="s">
        <v>29</v>
      </c>
      <c r="F5139">
        <v>11542</v>
      </c>
      <c r="G5139">
        <v>8783</v>
      </c>
      <c r="H5139">
        <v>0.76095997227516898</v>
      </c>
      <c r="I5139" t="str">
        <f>VLOOKUP($B5139&amp;$E5139,'Employee List'!$A:$E,5,0)</f>
        <v>E-1181</v>
      </c>
    </row>
    <row r="5140" spans="1:9" x14ac:dyDescent="0.35">
      <c r="A5140" t="s">
        <v>1257</v>
      </c>
      <c r="B5140" t="s">
        <v>106</v>
      </c>
      <c r="C5140" t="s">
        <v>359</v>
      </c>
      <c r="D5140" t="s">
        <v>1278</v>
      </c>
      <c r="E5140" t="s">
        <v>30</v>
      </c>
      <c r="F5140">
        <v>11035</v>
      </c>
      <c r="G5140">
        <v>8537</v>
      </c>
      <c r="H5140">
        <v>0.77362936112369729</v>
      </c>
      <c r="I5140" t="str">
        <f>VLOOKUP($B5140&amp;$E5140,'Employee List'!$A:$E,5,0)</f>
        <v>E-1181</v>
      </c>
    </row>
    <row r="5141" spans="1:9" x14ac:dyDescent="0.35">
      <c r="A5141" t="s">
        <v>1257</v>
      </c>
      <c r="B5141" t="s">
        <v>106</v>
      </c>
      <c r="C5141" t="s">
        <v>359</v>
      </c>
      <c r="D5141" t="s">
        <v>1278</v>
      </c>
      <c r="E5141" t="s">
        <v>31</v>
      </c>
      <c r="F5141">
        <v>10227</v>
      </c>
      <c r="G5141">
        <v>8014</v>
      </c>
      <c r="H5141">
        <v>0.78361200743130932</v>
      </c>
      <c r="I5141" t="str">
        <f>VLOOKUP($B5141&amp;$E5141,'Employee List'!$A:$E,5,0)</f>
        <v>E-1181</v>
      </c>
    </row>
    <row r="5142" spans="1:9" x14ac:dyDescent="0.35">
      <c r="A5142" t="s">
        <v>1257</v>
      </c>
      <c r="B5142" t="s">
        <v>106</v>
      </c>
      <c r="C5142" t="s">
        <v>359</v>
      </c>
      <c r="D5142" t="s">
        <v>1279</v>
      </c>
      <c r="E5142" t="s">
        <v>29</v>
      </c>
      <c r="F5142">
        <v>2804</v>
      </c>
      <c r="G5142">
        <v>5223</v>
      </c>
      <c r="H5142">
        <v>1.8626961483594864</v>
      </c>
      <c r="I5142" t="str">
        <f>VLOOKUP($B5142&amp;$E5142,'Employee List'!$A:$E,5,0)</f>
        <v>E-1181</v>
      </c>
    </row>
    <row r="5143" spans="1:9" x14ac:dyDescent="0.35">
      <c r="A5143" t="s">
        <v>1257</v>
      </c>
      <c r="B5143" t="s">
        <v>106</v>
      </c>
      <c r="C5143" t="s">
        <v>359</v>
      </c>
      <c r="D5143" t="s">
        <v>1279</v>
      </c>
      <c r="E5143" t="s">
        <v>30</v>
      </c>
      <c r="F5143">
        <v>5834</v>
      </c>
      <c r="G5143">
        <v>2437</v>
      </c>
      <c r="H5143">
        <v>0.41772368872128901</v>
      </c>
      <c r="I5143" t="str">
        <f>VLOOKUP($B5143&amp;$E5143,'Employee List'!$A:$E,5,0)</f>
        <v>E-1181</v>
      </c>
    </row>
    <row r="5144" spans="1:9" x14ac:dyDescent="0.35">
      <c r="A5144" t="s">
        <v>1257</v>
      </c>
      <c r="B5144" t="s">
        <v>106</v>
      </c>
      <c r="C5144" t="s">
        <v>359</v>
      </c>
      <c r="D5144" t="s">
        <v>1279</v>
      </c>
      <c r="E5144" t="s">
        <v>31</v>
      </c>
      <c r="F5144">
        <v>4210</v>
      </c>
      <c r="G5144">
        <v>4145</v>
      </c>
      <c r="H5144">
        <v>0.98456057007125886</v>
      </c>
      <c r="I5144" t="str">
        <f>VLOOKUP($B5144&amp;$E5144,'Employee List'!$A:$E,5,0)</f>
        <v>E-1181</v>
      </c>
    </row>
    <row r="5145" spans="1:9" x14ac:dyDescent="0.35">
      <c r="A5145" t="s">
        <v>1257</v>
      </c>
      <c r="B5145" t="s">
        <v>106</v>
      </c>
      <c r="C5145" t="s">
        <v>359</v>
      </c>
      <c r="D5145" t="s">
        <v>1280</v>
      </c>
      <c r="E5145" t="s">
        <v>29</v>
      </c>
      <c r="F5145">
        <v>28863</v>
      </c>
      <c r="G5145">
        <v>9278</v>
      </c>
      <c r="H5145">
        <v>0.32144960676298373</v>
      </c>
      <c r="I5145" t="str">
        <f>VLOOKUP($B5145&amp;$E5145,'Employee List'!$A:$E,5,0)</f>
        <v>E-1181</v>
      </c>
    </row>
    <row r="5146" spans="1:9" x14ac:dyDescent="0.35">
      <c r="A5146" t="s">
        <v>1257</v>
      </c>
      <c r="B5146" t="s">
        <v>106</v>
      </c>
      <c r="C5146" t="s">
        <v>359</v>
      </c>
      <c r="D5146" t="s">
        <v>1280</v>
      </c>
      <c r="E5146" t="s">
        <v>30</v>
      </c>
      <c r="F5146">
        <v>30911</v>
      </c>
      <c r="G5146">
        <v>10044</v>
      </c>
      <c r="H5146">
        <v>0.32493287179321279</v>
      </c>
      <c r="I5146" t="str">
        <f>VLOOKUP($B5146&amp;$E5146,'Employee List'!$A:$E,5,0)</f>
        <v>E-1181</v>
      </c>
    </row>
    <row r="5147" spans="1:9" x14ac:dyDescent="0.35">
      <c r="A5147" t="s">
        <v>1257</v>
      </c>
      <c r="B5147" t="s">
        <v>106</v>
      </c>
      <c r="C5147" t="s">
        <v>359</v>
      </c>
      <c r="D5147" t="s">
        <v>1280</v>
      </c>
      <c r="E5147" t="s">
        <v>31</v>
      </c>
      <c r="F5147">
        <v>28409</v>
      </c>
      <c r="G5147">
        <v>6593</v>
      </c>
      <c r="H5147">
        <v>0.23207434263789645</v>
      </c>
      <c r="I5147" t="str">
        <f>VLOOKUP($B5147&amp;$E5147,'Employee List'!$A:$E,5,0)</f>
        <v>E-1181</v>
      </c>
    </row>
    <row r="5148" spans="1:9" x14ac:dyDescent="0.35">
      <c r="A5148" t="s">
        <v>1257</v>
      </c>
      <c r="B5148" t="s">
        <v>106</v>
      </c>
      <c r="C5148" t="s">
        <v>359</v>
      </c>
      <c r="D5148" t="s">
        <v>1262</v>
      </c>
      <c r="E5148" t="s">
        <v>29</v>
      </c>
      <c r="F5148">
        <v>24820</v>
      </c>
      <c r="G5148">
        <v>56886</v>
      </c>
      <c r="H5148">
        <v>2.2919419822723608</v>
      </c>
      <c r="I5148" t="str">
        <f>VLOOKUP($B5148&amp;$E5148,'Employee List'!$A:$E,5,0)</f>
        <v>E-1181</v>
      </c>
    </row>
    <row r="5149" spans="1:9" x14ac:dyDescent="0.35">
      <c r="A5149" t="s">
        <v>1257</v>
      </c>
      <c r="B5149" t="s">
        <v>106</v>
      </c>
      <c r="C5149" t="s">
        <v>359</v>
      </c>
      <c r="D5149" t="s">
        <v>1262</v>
      </c>
      <c r="E5149" t="s">
        <v>30</v>
      </c>
      <c r="F5149">
        <v>23356</v>
      </c>
      <c r="G5149">
        <v>54120</v>
      </c>
      <c r="H5149">
        <v>2.3171775989039221</v>
      </c>
      <c r="I5149" t="str">
        <f>VLOOKUP($B5149&amp;$E5149,'Employee List'!$A:$E,5,0)</f>
        <v>E-1181</v>
      </c>
    </row>
    <row r="5150" spans="1:9" x14ac:dyDescent="0.35">
      <c r="A5150" t="s">
        <v>1257</v>
      </c>
      <c r="B5150" t="s">
        <v>106</v>
      </c>
      <c r="C5150" t="s">
        <v>359</v>
      </c>
      <c r="D5150" t="s">
        <v>1262</v>
      </c>
      <c r="E5150" t="s">
        <v>31</v>
      </c>
      <c r="F5150">
        <v>25523</v>
      </c>
      <c r="G5150">
        <v>41012</v>
      </c>
      <c r="H5150">
        <v>1.6068643968185559</v>
      </c>
      <c r="I5150" t="str">
        <f>VLOOKUP($B5150&amp;$E5150,'Employee List'!$A:$E,5,0)</f>
        <v>E-1181</v>
      </c>
    </row>
    <row r="5151" spans="1:9" x14ac:dyDescent="0.35">
      <c r="A5151" t="s">
        <v>1257</v>
      </c>
      <c r="B5151" t="s">
        <v>106</v>
      </c>
      <c r="C5151" t="s">
        <v>359</v>
      </c>
      <c r="D5151" t="s">
        <v>1282</v>
      </c>
      <c r="E5151" t="s">
        <v>30</v>
      </c>
      <c r="F5151">
        <v>6737</v>
      </c>
      <c r="G5151">
        <v>7496</v>
      </c>
      <c r="H5151">
        <v>1.1126614219979218</v>
      </c>
      <c r="I5151" t="str">
        <f>VLOOKUP($B5151&amp;$E5151,'Employee List'!$A:$E,5,0)</f>
        <v>E-1181</v>
      </c>
    </row>
    <row r="5152" spans="1:9" x14ac:dyDescent="0.35">
      <c r="A5152" t="s">
        <v>1257</v>
      </c>
      <c r="B5152" t="s">
        <v>106</v>
      </c>
      <c r="C5152" t="s">
        <v>359</v>
      </c>
      <c r="D5152" t="s">
        <v>1282</v>
      </c>
      <c r="E5152" t="s">
        <v>31</v>
      </c>
      <c r="F5152">
        <v>4180</v>
      </c>
      <c r="G5152">
        <v>3888</v>
      </c>
      <c r="H5152">
        <v>0.93014354066985649</v>
      </c>
      <c r="I5152" t="str">
        <f>VLOOKUP($B5152&amp;$E5152,'Employee List'!$A:$E,5,0)</f>
        <v>E-1181</v>
      </c>
    </row>
    <row r="5153" spans="1:9" x14ac:dyDescent="0.35">
      <c r="A5153" t="s">
        <v>1257</v>
      </c>
      <c r="B5153" t="s">
        <v>106</v>
      </c>
      <c r="C5153" t="s">
        <v>359</v>
      </c>
      <c r="D5153" t="s">
        <v>1281</v>
      </c>
      <c r="E5153" t="s">
        <v>29</v>
      </c>
      <c r="F5153">
        <v>3755</v>
      </c>
      <c r="G5153">
        <v>3598</v>
      </c>
      <c r="H5153">
        <v>0.95818908122503332</v>
      </c>
      <c r="I5153" t="str">
        <f>VLOOKUP($B5153&amp;$E5153,'Employee List'!$A:$E,5,0)</f>
        <v>E-1181</v>
      </c>
    </row>
    <row r="5154" spans="1:9" x14ac:dyDescent="0.35">
      <c r="A5154" t="s">
        <v>1257</v>
      </c>
      <c r="B5154" t="s">
        <v>106</v>
      </c>
      <c r="C5154" t="s">
        <v>359</v>
      </c>
      <c r="D5154" t="s">
        <v>1281</v>
      </c>
      <c r="E5154" t="s">
        <v>30</v>
      </c>
      <c r="F5154">
        <v>6170</v>
      </c>
      <c r="G5154">
        <v>1989</v>
      </c>
      <c r="H5154">
        <v>0.32236628849270665</v>
      </c>
      <c r="I5154" t="str">
        <f>VLOOKUP($B5154&amp;$E5154,'Employee List'!$A:$E,5,0)</f>
        <v>E-1181</v>
      </c>
    </row>
    <row r="5155" spans="1:9" x14ac:dyDescent="0.35">
      <c r="A5155" t="s">
        <v>1257</v>
      </c>
      <c r="B5155" t="s">
        <v>106</v>
      </c>
      <c r="C5155" t="s">
        <v>359</v>
      </c>
      <c r="D5155" t="s">
        <v>1281</v>
      </c>
      <c r="E5155" t="s">
        <v>31</v>
      </c>
      <c r="F5155">
        <v>5790</v>
      </c>
      <c r="G5155">
        <v>6107</v>
      </c>
      <c r="H5155">
        <v>1.0547495682210708</v>
      </c>
      <c r="I5155" t="str">
        <f>VLOOKUP($B5155&amp;$E5155,'Employee List'!$A:$E,5,0)</f>
        <v>E-1181</v>
      </c>
    </row>
    <row r="5156" spans="1:9" x14ac:dyDescent="0.35">
      <c r="A5156" t="s">
        <v>1257</v>
      </c>
      <c r="B5156" t="s">
        <v>107</v>
      </c>
      <c r="C5156" t="s">
        <v>359</v>
      </c>
      <c r="D5156" t="s">
        <v>1274</v>
      </c>
      <c r="E5156" t="s">
        <v>29</v>
      </c>
      <c r="F5156">
        <v>30227</v>
      </c>
      <c r="G5156">
        <v>36415</v>
      </c>
      <c r="H5156">
        <v>1.2047176365501042</v>
      </c>
      <c r="I5156" t="str">
        <f>VLOOKUP($B5156&amp;$E5156,'Employee List'!$A:$E,5,0)</f>
        <v>E-1182</v>
      </c>
    </row>
    <row r="5157" spans="1:9" x14ac:dyDescent="0.35">
      <c r="A5157" t="s">
        <v>1257</v>
      </c>
      <c r="B5157" t="s">
        <v>107</v>
      </c>
      <c r="C5157" t="s">
        <v>359</v>
      </c>
      <c r="D5157" t="s">
        <v>1274</v>
      </c>
      <c r="E5157" t="s">
        <v>30</v>
      </c>
      <c r="F5157">
        <v>31308</v>
      </c>
      <c r="G5157">
        <v>41057</v>
      </c>
      <c r="H5157">
        <v>1.31139006004855</v>
      </c>
      <c r="I5157" t="str">
        <f>VLOOKUP($B5157&amp;$E5157,'Employee List'!$A:$E,5,0)</f>
        <v>E-1182</v>
      </c>
    </row>
    <row r="5158" spans="1:9" x14ac:dyDescent="0.35">
      <c r="A5158" t="s">
        <v>1257</v>
      </c>
      <c r="B5158" t="s">
        <v>107</v>
      </c>
      <c r="C5158" t="s">
        <v>359</v>
      </c>
      <c r="D5158" t="s">
        <v>1274</v>
      </c>
      <c r="E5158" t="s">
        <v>31</v>
      </c>
      <c r="F5158">
        <v>30375</v>
      </c>
      <c r="G5158">
        <v>29953</v>
      </c>
      <c r="H5158">
        <v>0.98610699588477368</v>
      </c>
      <c r="I5158" t="str">
        <f>VLOOKUP($B5158&amp;$E5158,'Employee List'!$A:$E,5,0)</f>
        <v>E-1182</v>
      </c>
    </row>
    <row r="5159" spans="1:9" x14ac:dyDescent="0.35">
      <c r="A5159" t="s">
        <v>1257</v>
      </c>
      <c r="B5159" t="s">
        <v>107</v>
      </c>
      <c r="C5159" t="s">
        <v>359</v>
      </c>
      <c r="D5159" t="s">
        <v>1263</v>
      </c>
      <c r="E5159" t="s">
        <v>29</v>
      </c>
      <c r="F5159">
        <v>88415</v>
      </c>
      <c r="G5159">
        <v>67723</v>
      </c>
      <c r="H5159">
        <v>0.76596731323870382</v>
      </c>
      <c r="I5159" t="str">
        <f>VLOOKUP($B5159&amp;$E5159,'Employee List'!$A:$E,5,0)</f>
        <v>E-1182</v>
      </c>
    </row>
    <row r="5160" spans="1:9" x14ac:dyDescent="0.35">
      <c r="A5160" t="s">
        <v>1257</v>
      </c>
      <c r="B5160" t="s">
        <v>107</v>
      </c>
      <c r="C5160" t="s">
        <v>359</v>
      </c>
      <c r="D5160" t="s">
        <v>1263</v>
      </c>
      <c r="E5160" t="s">
        <v>30</v>
      </c>
      <c r="F5160">
        <v>91810</v>
      </c>
      <c r="G5160">
        <v>61177</v>
      </c>
      <c r="H5160">
        <v>0.66634353556257486</v>
      </c>
      <c r="I5160" t="str">
        <f>VLOOKUP($B5160&amp;$E5160,'Employee List'!$A:$E,5,0)</f>
        <v>E-1182</v>
      </c>
    </row>
    <row r="5161" spans="1:9" x14ac:dyDescent="0.35">
      <c r="A5161" t="s">
        <v>1257</v>
      </c>
      <c r="B5161" t="s">
        <v>107</v>
      </c>
      <c r="C5161" t="s">
        <v>359</v>
      </c>
      <c r="D5161" t="s">
        <v>1263</v>
      </c>
      <c r="E5161" t="s">
        <v>31</v>
      </c>
      <c r="F5161">
        <v>90217</v>
      </c>
      <c r="G5161">
        <v>159305</v>
      </c>
      <c r="H5161">
        <v>1.7657980203287629</v>
      </c>
      <c r="I5161" t="str">
        <f>VLOOKUP($B5161&amp;$E5161,'Employee List'!$A:$E,5,0)</f>
        <v>E-1182</v>
      </c>
    </row>
    <row r="5162" spans="1:9" x14ac:dyDescent="0.35">
      <c r="A5162" t="s">
        <v>1257</v>
      </c>
      <c r="B5162" t="s">
        <v>107</v>
      </c>
      <c r="C5162" t="s">
        <v>359</v>
      </c>
      <c r="D5162" t="s">
        <v>1264</v>
      </c>
      <c r="E5162" t="s">
        <v>29</v>
      </c>
      <c r="F5162">
        <v>74518</v>
      </c>
      <c r="G5162">
        <v>114494</v>
      </c>
      <c r="H5162">
        <v>1.536460989291178</v>
      </c>
      <c r="I5162" t="str">
        <f>VLOOKUP($B5162&amp;$E5162,'Employee List'!$A:$E,5,0)</f>
        <v>E-1182</v>
      </c>
    </row>
    <row r="5163" spans="1:9" x14ac:dyDescent="0.35">
      <c r="A5163" t="s">
        <v>1257</v>
      </c>
      <c r="B5163" t="s">
        <v>107</v>
      </c>
      <c r="C5163" t="s">
        <v>359</v>
      </c>
      <c r="D5163" t="s">
        <v>1264</v>
      </c>
      <c r="E5163" t="s">
        <v>30</v>
      </c>
      <c r="F5163">
        <v>73931</v>
      </c>
      <c r="G5163">
        <v>54263</v>
      </c>
      <c r="H5163">
        <v>0.73396815950007444</v>
      </c>
      <c r="I5163" t="str">
        <f>VLOOKUP($B5163&amp;$E5163,'Employee List'!$A:$E,5,0)</f>
        <v>E-1182</v>
      </c>
    </row>
    <row r="5164" spans="1:9" x14ac:dyDescent="0.35">
      <c r="A5164" t="s">
        <v>1257</v>
      </c>
      <c r="B5164" t="s">
        <v>107</v>
      </c>
      <c r="C5164" t="s">
        <v>359</v>
      </c>
      <c r="D5164" t="s">
        <v>1264</v>
      </c>
      <c r="E5164" t="s">
        <v>31</v>
      </c>
      <c r="F5164">
        <v>72054</v>
      </c>
      <c r="G5164">
        <v>59111</v>
      </c>
      <c r="H5164">
        <v>0.82037083298637137</v>
      </c>
      <c r="I5164" t="str">
        <f>VLOOKUP($B5164&amp;$E5164,'Employee List'!$A:$E,5,0)</f>
        <v>E-1182</v>
      </c>
    </row>
    <row r="5165" spans="1:9" x14ac:dyDescent="0.35">
      <c r="A5165" t="s">
        <v>1257</v>
      </c>
      <c r="B5165" t="s">
        <v>107</v>
      </c>
      <c r="C5165" t="s">
        <v>359</v>
      </c>
      <c r="D5165" t="s">
        <v>1265</v>
      </c>
      <c r="E5165" t="s">
        <v>29</v>
      </c>
      <c r="F5165">
        <v>6648</v>
      </c>
      <c r="G5165">
        <v>6743</v>
      </c>
      <c r="H5165">
        <v>1.0142900120336944</v>
      </c>
      <c r="I5165" t="str">
        <f>VLOOKUP($B5165&amp;$E5165,'Employee List'!$A:$E,5,0)</f>
        <v>E-1182</v>
      </c>
    </row>
    <row r="5166" spans="1:9" x14ac:dyDescent="0.35">
      <c r="A5166" t="s">
        <v>1257</v>
      </c>
      <c r="B5166" t="s">
        <v>107</v>
      </c>
      <c r="C5166" t="s">
        <v>359</v>
      </c>
      <c r="D5166" t="s">
        <v>1265</v>
      </c>
      <c r="E5166" t="s">
        <v>30</v>
      </c>
      <c r="F5166">
        <v>8396</v>
      </c>
      <c r="G5166">
        <v>3950</v>
      </c>
      <c r="H5166">
        <v>0.47046212482134347</v>
      </c>
      <c r="I5166" t="str">
        <f>VLOOKUP($B5166&amp;$E5166,'Employee List'!$A:$E,5,0)</f>
        <v>E-1182</v>
      </c>
    </row>
    <row r="5167" spans="1:9" x14ac:dyDescent="0.35">
      <c r="A5167" t="s">
        <v>1257</v>
      </c>
      <c r="B5167" t="s">
        <v>107</v>
      </c>
      <c r="C5167" t="s">
        <v>359</v>
      </c>
      <c r="D5167" t="s">
        <v>1265</v>
      </c>
      <c r="E5167" t="s">
        <v>31</v>
      </c>
      <c r="F5167">
        <v>4761</v>
      </c>
      <c r="G5167">
        <v>6986</v>
      </c>
      <c r="H5167">
        <v>1.4673387943709304</v>
      </c>
      <c r="I5167" t="str">
        <f>VLOOKUP($B5167&amp;$E5167,'Employee List'!$A:$E,5,0)</f>
        <v>E-1182</v>
      </c>
    </row>
    <row r="5168" spans="1:9" x14ac:dyDescent="0.35">
      <c r="A5168" t="s">
        <v>1257</v>
      </c>
      <c r="B5168" t="s">
        <v>107</v>
      </c>
      <c r="C5168" t="s">
        <v>359</v>
      </c>
      <c r="D5168" t="s">
        <v>1260</v>
      </c>
      <c r="E5168" t="s">
        <v>29</v>
      </c>
      <c r="F5168">
        <v>103509</v>
      </c>
      <c r="G5168">
        <v>185295</v>
      </c>
      <c r="H5168">
        <v>1.7901341912297482</v>
      </c>
      <c r="I5168" t="str">
        <f>VLOOKUP($B5168&amp;$E5168,'Employee List'!$A:$E,5,0)</f>
        <v>E-1182</v>
      </c>
    </row>
    <row r="5169" spans="1:9" x14ac:dyDescent="0.35">
      <c r="A5169" t="s">
        <v>1257</v>
      </c>
      <c r="B5169" t="s">
        <v>107</v>
      </c>
      <c r="C5169" t="s">
        <v>359</v>
      </c>
      <c r="D5169" t="s">
        <v>1260</v>
      </c>
      <c r="E5169" t="s">
        <v>30</v>
      </c>
      <c r="F5169">
        <v>106699</v>
      </c>
      <c r="G5169">
        <v>128715</v>
      </c>
      <c r="H5169">
        <v>1.2063374539592686</v>
      </c>
      <c r="I5169" t="str">
        <f>VLOOKUP($B5169&amp;$E5169,'Employee List'!$A:$E,5,0)</f>
        <v>E-1182</v>
      </c>
    </row>
    <row r="5170" spans="1:9" x14ac:dyDescent="0.35">
      <c r="A5170" t="s">
        <v>1257</v>
      </c>
      <c r="B5170" t="s">
        <v>107</v>
      </c>
      <c r="C5170" t="s">
        <v>359</v>
      </c>
      <c r="D5170" t="s">
        <v>1260</v>
      </c>
      <c r="E5170" t="s">
        <v>31</v>
      </c>
      <c r="F5170">
        <v>119261</v>
      </c>
      <c r="G5170">
        <v>167479</v>
      </c>
      <c r="H5170">
        <v>1.4043065209917744</v>
      </c>
      <c r="I5170" t="str">
        <f>VLOOKUP($B5170&amp;$E5170,'Employee List'!$A:$E,5,0)</f>
        <v>E-1182</v>
      </c>
    </row>
    <row r="5171" spans="1:9" x14ac:dyDescent="0.35">
      <c r="A5171" t="s">
        <v>1257</v>
      </c>
      <c r="B5171" t="s">
        <v>107</v>
      </c>
      <c r="C5171" t="s">
        <v>359</v>
      </c>
      <c r="D5171" t="s">
        <v>1261</v>
      </c>
      <c r="E5171" t="s">
        <v>29</v>
      </c>
      <c r="F5171">
        <v>132877</v>
      </c>
      <c r="G5171">
        <v>152082</v>
      </c>
      <c r="H5171">
        <v>1.1445321613221249</v>
      </c>
      <c r="I5171" t="str">
        <f>VLOOKUP($B5171&amp;$E5171,'Employee List'!$A:$E,5,0)</f>
        <v>E-1182</v>
      </c>
    </row>
    <row r="5172" spans="1:9" x14ac:dyDescent="0.35">
      <c r="A5172" t="s">
        <v>1257</v>
      </c>
      <c r="B5172" t="s">
        <v>107</v>
      </c>
      <c r="C5172" t="s">
        <v>359</v>
      </c>
      <c r="D5172" t="s">
        <v>1261</v>
      </c>
      <c r="E5172" t="s">
        <v>30</v>
      </c>
      <c r="F5172">
        <v>138155</v>
      </c>
      <c r="G5172">
        <v>158438</v>
      </c>
      <c r="H5172">
        <v>1.146813361803771</v>
      </c>
      <c r="I5172" t="str">
        <f>VLOOKUP($B5172&amp;$E5172,'Employee List'!$A:$E,5,0)</f>
        <v>E-1182</v>
      </c>
    </row>
    <row r="5173" spans="1:9" x14ac:dyDescent="0.35">
      <c r="A5173" t="s">
        <v>1257</v>
      </c>
      <c r="B5173" t="s">
        <v>107</v>
      </c>
      <c r="C5173" t="s">
        <v>359</v>
      </c>
      <c r="D5173" t="s">
        <v>1261</v>
      </c>
      <c r="E5173" t="s">
        <v>31</v>
      </c>
      <c r="F5173">
        <v>141863</v>
      </c>
      <c r="G5173">
        <v>152445</v>
      </c>
      <c r="H5173">
        <v>1.0745930933365289</v>
      </c>
      <c r="I5173" t="str">
        <f>VLOOKUP($B5173&amp;$E5173,'Employee List'!$A:$E,5,0)</f>
        <v>E-1182</v>
      </c>
    </row>
    <row r="5174" spans="1:9" x14ac:dyDescent="0.35">
      <c r="A5174" t="s">
        <v>1257</v>
      </c>
      <c r="B5174" t="s">
        <v>107</v>
      </c>
      <c r="C5174" t="s">
        <v>359</v>
      </c>
      <c r="D5174" t="s">
        <v>1266</v>
      </c>
      <c r="E5174" t="s">
        <v>29</v>
      </c>
      <c r="F5174">
        <v>34544</v>
      </c>
      <c r="G5174">
        <v>25819</v>
      </c>
      <c r="H5174">
        <v>0.74742357572950435</v>
      </c>
      <c r="I5174" t="str">
        <f>VLOOKUP($B5174&amp;$E5174,'Employee List'!$A:$E,5,0)</f>
        <v>E-1182</v>
      </c>
    </row>
    <row r="5175" spans="1:9" x14ac:dyDescent="0.35">
      <c r="A5175" t="s">
        <v>1257</v>
      </c>
      <c r="B5175" t="s">
        <v>107</v>
      </c>
      <c r="C5175" t="s">
        <v>359</v>
      </c>
      <c r="D5175" t="s">
        <v>1266</v>
      </c>
      <c r="E5175" t="s">
        <v>30</v>
      </c>
      <c r="F5175">
        <v>37740</v>
      </c>
      <c r="G5175">
        <v>27635</v>
      </c>
      <c r="H5175">
        <v>0.73224695283518815</v>
      </c>
      <c r="I5175" t="str">
        <f>VLOOKUP($B5175&amp;$E5175,'Employee List'!$A:$E,5,0)</f>
        <v>E-1182</v>
      </c>
    </row>
    <row r="5176" spans="1:9" x14ac:dyDescent="0.35">
      <c r="A5176" t="s">
        <v>1257</v>
      </c>
      <c r="B5176" t="s">
        <v>107</v>
      </c>
      <c r="C5176" t="s">
        <v>359</v>
      </c>
      <c r="D5176" t="s">
        <v>1266</v>
      </c>
      <c r="E5176" t="s">
        <v>31</v>
      </c>
      <c r="F5176">
        <v>33963</v>
      </c>
      <c r="G5176">
        <v>25723</v>
      </c>
      <c r="H5176">
        <v>0.75738303447869737</v>
      </c>
      <c r="I5176" t="str">
        <f>VLOOKUP($B5176&amp;$E5176,'Employee List'!$A:$E,5,0)</f>
        <v>E-1182</v>
      </c>
    </row>
    <row r="5177" spans="1:9" x14ac:dyDescent="0.35">
      <c r="A5177" t="s">
        <v>1257</v>
      </c>
      <c r="B5177" t="s">
        <v>107</v>
      </c>
      <c r="C5177" t="s">
        <v>359</v>
      </c>
      <c r="D5177" t="s">
        <v>1267</v>
      </c>
      <c r="E5177" t="s">
        <v>29</v>
      </c>
      <c r="F5177">
        <v>54423</v>
      </c>
      <c r="G5177">
        <v>38052</v>
      </c>
      <c r="H5177">
        <v>0.69918968083347111</v>
      </c>
      <c r="I5177" t="str">
        <f>VLOOKUP($B5177&amp;$E5177,'Employee List'!$A:$E,5,0)</f>
        <v>E-1182</v>
      </c>
    </row>
    <row r="5178" spans="1:9" x14ac:dyDescent="0.35">
      <c r="A5178" t="s">
        <v>1257</v>
      </c>
      <c r="B5178" t="s">
        <v>107</v>
      </c>
      <c r="C5178" t="s">
        <v>359</v>
      </c>
      <c r="D5178" t="s">
        <v>1267</v>
      </c>
      <c r="E5178" t="s">
        <v>30</v>
      </c>
      <c r="F5178">
        <v>56779</v>
      </c>
      <c r="G5178">
        <v>51262</v>
      </c>
      <c r="H5178">
        <v>0.90283379418446963</v>
      </c>
      <c r="I5178" t="str">
        <f>VLOOKUP($B5178&amp;$E5178,'Employee List'!$A:$E,5,0)</f>
        <v>E-1182</v>
      </c>
    </row>
    <row r="5179" spans="1:9" x14ac:dyDescent="0.35">
      <c r="A5179" t="s">
        <v>1257</v>
      </c>
      <c r="B5179" t="s">
        <v>107</v>
      </c>
      <c r="C5179" t="s">
        <v>359</v>
      </c>
      <c r="D5179" t="s">
        <v>1267</v>
      </c>
      <c r="E5179" t="s">
        <v>31</v>
      </c>
      <c r="F5179">
        <v>55502</v>
      </c>
      <c r="G5179">
        <v>39882</v>
      </c>
      <c r="H5179">
        <v>0.7185687002270188</v>
      </c>
      <c r="I5179" t="str">
        <f>VLOOKUP($B5179&amp;$E5179,'Employee List'!$A:$E,5,0)</f>
        <v>E-1182</v>
      </c>
    </row>
    <row r="5180" spans="1:9" x14ac:dyDescent="0.35">
      <c r="A5180" t="s">
        <v>1257</v>
      </c>
      <c r="B5180" t="s">
        <v>107</v>
      </c>
      <c r="C5180" t="s">
        <v>359</v>
      </c>
      <c r="D5180" t="s">
        <v>1268</v>
      </c>
      <c r="E5180" t="s">
        <v>29</v>
      </c>
      <c r="F5180">
        <v>12930</v>
      </c>
      <c r="G5180">
        <v>8512</v>
      </c>
      <c r="H5180">
        <v>0.65831399845320959</v>
      </c>
      <c r="I5180" t="str">
        <f>VLOOKUP($B5180&amp;$E5180,'Employee List'!$A:$E,5,0)</f>
        <v>E-1182</v>
      </c>
    </row>
    <row r="5181" spans="1:9" x14ac:dyDescent="0.35">
      <c r="A5181" t="s">
        <v>1257</v>
      </c>
      <c r="B5181" t="s">
        <v>107</v>
      </c>
      <c r="C5181" t="s">
        <v>359</v>
      </c>
      <c r="D5181" t="s">
        <v>1268</v>
      </c>
      <c r="E5181" t="s">
        <v>30</v>
      </c>
      <c r="F5181">
        <v>11808</v>
      </c>
      <c r="G5181">
        <v>4476</v>
      </c>
      <c r="H5181">
        <v>0.37906504065040653</v>
      </c>
      <c r="I5181" t="str">
        <f>VLOOKUP($B5181&amp;$E5181,'Employee List'!$A:$E,5,0)</f>
        <v>E-1182</v>
      </c>
    </row>
    <row r="5182" spans="1:9" x14ac:dyDescent="0.35">
      <c r="A5182" t="s">
        <v>1257</v>
      </c>
      <c r="B5182" t="s">
        <v>107</v>
      </c>
      <c r="C5182" t="s">
        <v>359</v>
      </c>
      <c r="D5182" t="s">
        <v>1268</v>
      </c>
      <c r="E5182" t="s">
        <v>31</v>
      </c>
      <c r="F5182">
        <v>12812</v>
      </c>
      <c r="G5182">
        <v>8004</v>
      </c>
      <c r="H5182">
        <v>0.62472681860755541</v>
      </c>
      <c r="I5182" t="str">
        <f>VLOOKUP($B5182&amp;$E5182,'Employee List'!$A:$E,5,0)</f>
        <v>E-1182</v>
      </c>
    </row>
    <row r="5183" spans="1:9" x14ac:dyDescent="0.35">
      <c r="A5183" t="s">
        <v>1257</v>
      </c>
      <c r="B5183" t="s">
        <v>107</v>
      </c>
      <c r="C5183" t="s">
        <v>359</v>
      </c>
      <c r="D5183" t="s">
        <v>1269</v>
      </c>
      <c r="E5183" t="s">
        <v>29</v>
      </c>
      <c r="F5183">
        <v>4253</v>
      </c>
      <c r="G5183">
        <v>11077</v>
      </c>
      <c r="H5183">
        <v>2.6045144603809076</v>
      </c>
      <c r="I5183" t="str">
        <f>VLOOKUP($B5183&amp;$E5183,'Employee List'!$A:$E,5,0)</f>
        <v>E-1182</v>
      </c>
    </row>
    <row r="5184" spans="1:9" x14ac:dyDescent="0.35">
      <c r="A5184" t="s">
        <v>1257</v>
      </c>
      <c r="B5184" t="s">
        <v>107</v>
      </c>
      <c r="C5184" t="s">
        <v>359</v>
      </c>
      <c r="D5184" t="s">
        <v>1269</v>
      </c>
      <c r="E5184" t="s">
        <v>30</v>
      </c>
      <c r="F5184">
        <v>6202</v>
      </c>
      <c r="G5184">
        <v>5929</v>
      </c>
      <c r="H5184">
        <v>0.95598194130925507</v>
      </c>
      <c r="I5184" t="str">
        <f>VLOOKUP($B5184&amp;$E5184,'Employee List'!$A:$E,5,0)</f>
        <v>E-1182</v>
      </c>
    </row>
    <row r="5185" spans="1:9" x14ac:dyDescent="0.35">
      <c r="A5185" t="s">
        <v>1257</v>
      </c>
      <c r="B5185" t="s">
        <v>107</v>
      </c>
      <c r="C5185" t="s">
        <v>359</v>
      </c>
      <c r="D5185" t="s">
        <v>1269</v>
      </c>
      <c r="E5185" t="s">
        <v>31</v>
      </c>
      <c r="F5185">
        <v>4670</v>
      </c>
      <c r="G5185">
        <v>3905</v>
      </c>
      <c r="H5185">
        <v>0.8361884368308351</v>
      </c>
      <c r="I5185" t="str">
        <f>VLOOKUP($B5185&amp;$E5185,'Employee List'!$A:$E,5,0)</f>
        <v>E-1182</v>
      </c>
    </row>
    <row r="5186" spans="1:9" x14ac:dyDescent="0.35">
      <c r="A5186" t="s">
        <v>1257</v>
      </c>
      <c r="B5186" t="s">
        <v>107</v>
      </c>
      <c r="C5186" t="s">
        <v>359</v>
      </c>
      <c r="D5186" t="s">
        <v>1270</v>
      </c>
      <c r="E5186" t="s">
        <v>29</v>
      </c>
      <c r="F5186">
        <v>5149</v>
      </c>
      <c r="G5186">
        <v>6177</v>
      </c>
      <c r="H5186">
        <v>1.1996504175568072</v>
      </c>
      <c r="I5186" t="str">
        <f>VLOOKUP($B5186&amp;$E5186,'Employee List'!$A:$E,5,0)</f>
        <v>E-1182</v>
      </c>
    </row>
    <row r="5187" spans="1:9" x14ac:dyDescent="0.35">
      <c r="A5187" t="s">
        <v>1257</v>
      </c>
      <c r="B5187" t="s">
        <v>107</v>
      </c>
      <c r="C5187" t="s">
        <v>359</v>
      </c>
      <c r="D5187" t="s">
        <v>1270</v>
      </c>
      <c r="E5187" t="s">
        <v>30</v>
      </c>
      <c r="F5187">
        <v>3900</v>
      </c>
      <c r="G5187">
        <v>6024</v>
      </c>
      <c r="H5187">
        <v>1.5446153846153847</v>
      </c>
      <c r="I5187" t="str">
        <f>VLOOKUP($B5187&amp;$E5187,'Employee List'!$A:$E,5,0)</f>
        <v>E-1182</v>
      </c>
    </row>
    <row r="5188" spans="1:9" x14ac:dyDescent="0.35">
      <c r="A5188" t="s">
        <v>1257</v>
      </c>
      <c r="B5188" t="s">
        <v>107</v>
      </c>
      <c r="C5188" t="s">
        <v>359</v>
      </c>
      <c r="D5188" t="s">
        <v>1270</v>
      </c>
      <c r="E5188" t="s">
        <v>31</v>
      </c>
      <c r="F5188">
        <v>2896</v>
      </c>
      <c r="G5188">
        <v>6982</v>
      </c>
      <c r="H5188">
        <v>2.4109116022099446</v>
      </c>
      <c r="I5188" t="str">
        <f>VLOOKUP($B5188&amp;$E5188,'Employee List'!$A:$E,5,0)</f>
        <v>E-1182</v>
      </c>
    </row>
    <row r="5189" spans="1:9" x14ac:dyDescent="0.35">
      <c r="A5189" t="s">
        <v>1257</v>
      </c>
      <c r="B5189" t="s">
        <v>107</v>
      </c>
      <c r="C5189" t="s">
        <v>359</v>
      </c>
      <c r="D5189" t="s">
        <v>1271</v>
      </c>
      <c r="E5189" t="s">
        <v>29</v>
      </c>
      <c r="F5189">
        <v>9935</v>
      </c>
      <c r="G5189">
        <v>14416</v>
      </c>
      <c r="H5189">
        <v>1.4510317060895823</v>
      </c>
      <c r="I5189" t="str">
        <f>VLOOKUP($B5189&amp;$E5189,'Employee List'!$A:$E,5,0)</f>
        <v>E-1182</v>
      </c>
    </row>
    <row r="5190" spans="1:9" x14ac:dyDescent="0.35">
      <c r="A5190" t="s">
        <v>1257</v>
      </c>
      <c r="B5190" t="s">
        <v>107</v>
      </c>
      <c r="C5190" t="s">
        <v>359</v>
      </c>
      <c r="D5190" t="s">
        <v>1271</v>
      </c>
      <c r="E5190" t="s">
        <v>30</v>
      </c>
      <c r="F5190">
        <v>7284</v>
      </c>
      <c r="G5190">
        <v>17148</v>
      </c>
      <c r="H5190">
        <v>2.3542009884678747</v>
      </c>
      <c r="I5190" t="str">
        <f>VLOOKUP($B5190&amp;$E5190,'Employee List'!$A:$E,5,0)</f>
        <v>E-1182</v>
      </c>
    </row>
    <row r="5191" spans="1:9" x14ac:dyDescent="0.35">
      <c r="A5191" t="s">
        <v>1257</v>
      </c>
      <c r="B5191" t="s">
        <v>107</v>
      </c>
      <c r="C5191" t="s">
        <v>359</v>
      </c>
      <c r="D5191" t="s">
        <v>1271</v>
      </c>
      <c r="E5191" t="s">
        <v>31</v>
      </c>
      <c r="F5191">
        <v>10326</v>
      </c>
      <c r="G5191">
        <v>18925</v>
      </c>
      <c r="H5191">
        <v>1.8327522758086383</v>
      </c>
      <c r="I5191" t="str">
        <f>VLOOKUP($B5191&amp;$E5191,'Employee List'!$A:$E,5,0)</f>
        <v>E-1182</v>
      </c>
    </row>
    <row r="5192" spans="1:9" x14ac:dyDescent="0.35">
      <c r="A5192" t="s">
        <v>1257</v>
      </c>
      <c r="B5192" t="s">
        <v>107</v>
      </c>
      <c r="C5192" t="s">
        <v>359</v>
      </c>
      <c r="D5192" t="s">
        <v>1258</v>
      </c>
      <c r="E5192" t="s">
        <v>29</v>
      </c>
      <c r="F5192">
        <v>148632</v>
      </c>
      <c r="G5192">
        <v>157231</v>
      </c>
      <c r="H5192">
        <v>1.0578542978631789</v>
      </c>
      <c r="I5192" t="str">
        <f>VLOOKUP($B5192&amp;$E5192,'Employee List'!$A:$E,5,0)</f>
        <v>E-1182</v>
      </c>
    </row>
    <row r="5193" spans="1:9" x14ac:dyDescent="0.35">
      <c r="A5193" t="s">
        <v>1257</v>
      </c>
      <c r="B5193" t="s">
        <v>107</v>
      </c>
      <c r="C5193" t="s">
        <v>359</v>
      </c>
      <c r="D5193" t="s">
        <v>1258</v>
      </c>
      <c r="E5193" t="s">
        <v>30</v>
      </c>
      <c r="F5193">
        <v>144011</v>
      </c>
      <c r="G5193">
        <v>169249</v>
      </c>
      <c r="H5193">
        <v>1.175250501697787</v>
      </c>
      <c r="I5193" t="str">
        <f>VLOOKUP($B5193&amp;$E5193,'Employee List'!$A:$E,5,0)</f>
        <v>E-1182</v>
      </c>
    </row>
    <row r="5194" spans="1:9" x14ac:dyDescent="0.35">
      <c r="A5194" t="s">
        <v>1257</v>
      </c>
      <c r="B5194" t="s">
        <v>107</v>
      </c>
      <c r="C5194" t="s">
        <v>359</v>
      </c>
      <c r="D5194" t="s">
        <v>1258</v>
      </c>
      <c r="E5194" t="s">
        <v>31</v>
      </c>
      <c r="F5194">
        <v>138416</v>
      </c>
      <c r="G5194">
        <v>131668</v>
      </c>
      <c r="H5194">
        <v>0.95124841058837128</v>
      </c>
      <c r="I5194" t="str">
        <f>VLOOKUP($B5194&amp;$E5194,'Employee List'!$A:$E,5,0)</f>
        <v>E-1182</v>
      </c>
    </row>
    <row r="5195" spans="1:9" x14ac:dyDescent="0.35">
      <c r="A5195" t="s">
        <v>1257</v>
      </c>
      <c r="B5195" t="s">
        <v>107</v>
      </c>
      <c r="C5195" t="s">
        <v>359</v>
      </c>
      <c r="D5195" t="s">
        <v>1272</v>
      </c>
      <c r="E5195" t="s">
        <v>29</v>
      </c>
      <c r="F5195">
        <v>12492</v>
      </c>
      <c r="G5195">
        <v>6890</v>
      </c>
      <c r="H5195">
        <v>0.55155299391610635</v>
      </c>
      <c r="I5195" t="str">
        <f>VLOOKUP($B5195&amp;$E5195,'Employee List'!$A:$E,5,0)</f>
        <v>E-1182</v>
      </c>
    </row>
    <row r="5196" spans="1:9" x14ac:dyDescent="0.35">
      <c r="A5196" t="s">
        <v>1257</v>
      </c>
      <c r="B5196" t="s">
        <v>107</v>
      </c>
      <c r="C5196" t="s">
        <v>359</v>
      </c>
      <c r="D5196" t="s">
        <v>1272</v>
      </c>
      <c r="E5196" t="s">
        <v>30</v>
      </c>
      <c r="F5196">
        <v>15103</v>
      </c>
      <c r="G5196">
        <v>7023</v>
      </c>
      <c r="H5196">
        <v>0.46500695226114019</v>
      </c>
      <c r="I5196" t="str">
        <f>VLOOKUP($B5196&amp;$E5196,'Employee List'!$A:$E,5,0)</f>
        <v>E-1182</v>
      </c>
    </row>
    <row r="5197" spans="1:9" x14ac:dyDescent="0.35">
      <c r="A5197" t="s">
        <v>1257</v>
      </c>
      <c r="B5197" t="s">
        <v>107</v>
      </c>
      <c r="C5197" t="s">
        <v>359</v>
      </c>
      <c r="D5197" t="s">
        <v>1272</v>
      </c>
      <c r="E5197" t="s">
        <v>31</v>
      </c>
      <c r="F5197">
        <v>14418</v>
      </c>
      <c r="G5197">
        <v>5560</v>
      </c>
      <c r="H5197">
        <v>0.38562907476765157</v>
      </c>
      <c r="I5197" t="str">
        <f>VLOOKUP($B5197&amp;$E5197,'Employee List'!$A:$E,5,0)</f>
        <v>E-1182</v>
      </c>
    </row>
    <row r="5198" spans="1:9" x14ac:dyDescent="0.35">
      <c r="A5198" t="s">
        <v>1257</v>
      </c>
      <c r="B5198" t="s">
        <v>107</v>
      </c>
      <c r="C5198" t="s">
        <v>359</v>
      </c>
      <c r="D5198" t="s">
        <v>1259</v>
      </c>
      <c r="E5198" t="s">
        <v>29</v>
      </c>
      <c r="F5198">
        <v>18009</v>
      </c>
      <c r="G5198">
        <v>14613</v>
      </c>
      <c r="H5198">
        <v>0.81142761952357156</v>
      </c>
      <c r="I5198" t="str">
        <f>VLOOKUP($B5198&amp;$E5198,'Employee List'!$A:$E,5,0)</f>
        <v>E-1182</v>
      </c>
    </row>
    <row r="5199" spans="1:9" x14ac:dyDescent="0.35">
      <c r="A5199" t="s">
        <v>1257</v>
      </c>
      <c r="B5199" t="s">
        <v>107</v>
      </c>
      <c r="C5199" t="s">
        <v>359</v>
      </c>
      <c r="D5199" t="s">
        <v>1259</v>
      </c>
      <c r="E5199" t="s">
        <v>30</v>
      </c>
      <c r="F5199">
        <v>18516</v>
      </c>
      <c r="G5199">
        <v>16744</v>
      </c>
      <c r="H5199">
        <v>0.90429898466191405</v>
      </c>
      <c r="I5199" t="str">
        <f>VLOOKUP($B5199&amp;$E5199,'Employee List'!$A:$E,5,0)</f>
        <v>E-1182</v>
      </c>
    </row>
    <row r="5200" spans="1:9" x14ac:dyDescent="0.35">
      <c r="A5200" t="s">
        <v>1257</v>
      </c>
      <c r="B5200" t="s">
        <v>107</v>
      </c>
      <c r="C5200" t="s">
        <v>359</v>
      </c>
      <c r="D5200" t="s">
        <v>1259</v>
      </c>
      <c r="E5200" t="s">
        <v>31</v>
      </c>
      <c r="F5200">
        <v>19732</v>
      </c>
      <c r="G5200">
        <v>12795</v>
      </c>
      <c r="H5200">
        <v>0.64843908372187309</v>
      </c>
      <c r="I5200" t="str">
        <f>VLOOKUP($B5200&amp;$E5200,'Employee List'!$A:$E,5,0)</f>
        <v>E-1182</v>
      </c>
    </row>
    <row r="5201" spans="1:9" x14ac:dyDescent="0.35">
      <c r="A5201" t="s">
        <v>1257</v>
      </c>
      <c r="B5201" t="s">
        <v>107</v>
      </c>
      <c r="C5201" t="s">
        <v>359</v>
      </c>
      <c r="D5201" t="s">
        <v>1273</v>
      </c>
      <c r="E5201" t="s">
        <v>29</v>
      </c>
      <c r="F5201">
        <v>5121</v>
      </c>
      <c r="G5201">
        <v>3601</v>
      </c>
      <c r="H5201">
        <v>0.70318297207576641</v>
      </c>
      <c r="I5201" t="str">
        <f>VLOOKUP($B5201&amp;$E5201,'Employee List'!$A:$E,5,0)</f>
        <v>E-1182</v>
      </c>
    </row>
    <row r="5202" spans="1:9" x14ac:dyDescent="0.35">
      <c r="A5202" t="s">
        <v>1257</v>
      </c>
      <c r="B5202" t="s">
        <v>107</v>
      </c>
      <c r="C5202" t="s">
        <v>359</v>
      </c>
      <c r="D5202" t="s">
        <v>1273</v>
      </c>
      <c r="E5202" t="s">
        <v>30</v>
      </c>
      <c r="F5202">
        <v>6905</v>
      </c>
      <c r="G5202">
        <v>4463</v>
      </c>
      <c r="H5202">
        <v>0.64634322954380885</v>
      </c>
      <c r="I5202" t="str">
        <f>VLOOKUP($B5202&amp;$E5202,'Employee List'!$A:$E,5,0)</f>
        <v>E-1182</v>
      </c>
    </row>
    <row r="5203" spans="1:9" x14ac:dyDescent="0.35">
      <c r="A5203" t="s">
        <v>1257</v>
      </c>
      <c r="B5203" t="s">
        <v>107</v>
      </c>
      <c r="C5203" t="s">
        <v>359</v>
      </c>
      <c r="D5203" t="s">
        <v>1273</v>
      </c>
      <c r="E5203" t="s">
        <v>31</v>
      </c>
      <c r="F5203">
        <v>7582</v>
      </c>
      <c r="G5203">
        <v>10030</v>
      </c>
      <c r="H5203">
        <v>1.3228699551569507</v>
      </c>
      <c r="I5203" t="str">
        <f>VLOOKUP($B5203&amp;$E5203,'Employee List'!$A:$E,5,0)</f>
        <v>E-1182</v>
      </c>
    </row>
    <row r="5204" spans="1:9" x14ac:dyDescent="0.35">
      <c r="A5204" t="s">
        <v>1257</v>
      </c>
      <c r="B5204" t="s">
        <v>107</v>
      </c>
      <c r="C5204" t="s">
        <v>359</v>
      </c>
      <c r="D5204" t="s">
        <v>1275</v>
      </c>
      <c r="E5204" t="s">
        <v>29</v>
      </c>
      <c r="F5204">
        <v>1214</v>
      </c>
      <c r="G5204">
        <v>2073</v>
      </c>
      <c r="H5204">
        <v>1.7075782537067545</v>
      </c>
      <c r="I5204" t="str">
        <f>VLOOKUP($B5204&amp;$E5204,'Employee List'!$A:$E,5,0)</f>
        <v>E-1182</v>
      </c>
    </row>
    <row r="5205" spans="1:9" x14ac:dyDescent="0.35">
      <c r="A5205" t="s">
        <v>1257</v>
      </c>
      <c r="B5205" t="s">
        <v>107</v>
      </c>
      <c r="C5205" t="s">
        <v>359</v>
      </c>
      <c r="D5205" t="s">
        <v>1275</v>
      </c>
      <c r="E5205" t="s">
        <v>30</v>
      </c>
      <c r="F5205">
        <v>2981</v>
      </c>
      <c r="G5205">
        <v>2053</v>
      </c>
      <c r="H5205">
        <v>0.68869506876886954</v>
      </c>
      <c r="I5205" t="str">
        <f>VLOOKUP($B5205&amp;$E5205,'Employee List'!$A:$E,5,0)</f>
        <v>E-1182</v>
      </c>
    </row>
    <row r="5206" spans="1:9" x14ac:dyDescent="0.35">
      <c r="A5206" t="s">
        <v>1257</v>
      </c>
      <c r="B5206" t="s">
        <v>107</v>
      </c>
      <c r="C5206" t="s">
        <v>359</v>
      </c>
      <c r="D5206" t="s">
        <v>1275</v>
      </c>
      <c r="E5206" t="s">
        <v>31</v>
      </c>
      <c r="F5206">
        <v>3923</v>
      </c>
      <c r="G5206">
        <v>2264</v>
      </c>
      <c r="H5206">
        <v>0.57710935508539385</v>
      </c>
      <c r="I5206" t="str">
        <f>VLOOKUP($B5206&amp;$E5206,'Employee List'!$A:$E,5,0)</f>
        <v>E-1182</v>
      </c>
    </row>
    <row r="5207" spans="1:9" x14ac:dyDescent="0.35">
      <c r="A5207" t="s">
        <v>1257</v>
      </c>
      <c r="B5207" t="s">
        <v>107</v>
      </c>
      <c r="C5207" t="s">
        <v>359</v>
      </c>
      <c r="D5207" t="s">
        <v>1276</v>
      </c>
      <c r="E5207" t="s">
        <v>29</v>
      </c>
      <c r="F5207">
        <v>3186</v>
      </c>
      <c r="G5207">
        <v>6566</v>
      </c>
      <c r="H5207">
        <v>2.0608913998744507</v>
      </c>
      <c r="I5207" t="str">
        <f>VLOOKUP($B5207&amp;$E5207,'Employee List'!$A:$E,5,0)</f>
        <v>E-1182</v>
      </c>
    </row>
    <row r="5208" spans="1:9" x14ac:dyDescent="0.35">
      <c r="A5208" t="s">
        <v>1257</v>
      </c>
      <c r="B5208" t="s">
        <v>107</v>
      </c>
      <c r="C5208" t="s">
        <v>359</v>
      </c>
      <c r="D5208" t="s">
        <v>1276</v>
      </c>
      <c r="E5208" t="s">
        <v>30</v>
      </c>
      <c r="F5208">
        <v>3083</v>
      </c>
      <c r="G5208">
        <v>6382</v>
      </c>
      <c r="H5208">
        <v>2.0700616282841389</v>
      </c>
      <c r="I5208" t="str">
        <f>VLOOKUP($B5208&amp;$E5208,'Employee List'!$A:$E,5,0)</f>
        <v>E-1182</v>
      </c>
    </row>
    <row r="5209" spans="1:9" x14ac:dyDescent="0.35">
      <c r="A5209" t="s">
        <v>1257</v>
      </c>
      <c r="B5209" t="s">
        <v>107</v>
      </c>
      <c r="C5209" t="s">
        <v>359</v>
      </c>
      <c r="D5209" t="s">
        <v>1276</v>
      </c>
      <c r="E5209" t="s">
        <v>31</v>
      </c>
      <c r="F5209">
        <v>5678</v>
      </c>
      <c r="G5209">
        <v>2544</v>
      </c>
      <c r="H5209">
        <v>0.44804508629799222</v>
      </c>
      <c r="I5209" t="str">
        <f>VLOOKUP($B5209&amp;$E5209,'Employee List'!$A:$E,5,0)</f>
        <v>E-1182</v>
      </c>
    </row>
    <row r="5210" spans="1:9" x14ac:dyDescent="0.35">
      <c r="A5210" t="s">
        <v>1257</v>
      </c>
      <c r="B5210" t="s">
        <v>107</v>
      </c>
      <c r="C5210" t="s">
        <v>359</v>
      </c>
      <c r="D5210" t="s">
        <v>1277</v>
      </c>
      <c r="E5210" t="s">
        <v>29</v>
      </c>
      <c r="F5210">
        <v>9210</v>
      </c>
      <c r="G5210">
        <v>7753</v>
      </c>
      <c r="H5210">
        <v>0.84180238870792612</v>
      </c>
      <c r="I5210" t="str">
        <f>VLOOKUP($B5210&amp;$E5210,'Employee List'!$A:$E,5,0)</f>
        <v>E-1182</v>
      </c>
    </row>
    <row r="5211" spans="1:9" x14ac:dyDescent="0.35">
      <c r="A5211" t="s">
        <v>1257</v>
      </c>
      <c r="B5211" t="s">
        <v>107</v>
      </c>
      <c r="C5211" t="s">
        <v>359</v>
      </c>
      <c r="D5211" t="s">
        <v>1277</v>
      </c>
      <c r="E5211" t="s">
        <v>30</v>
      </c>
      <c r="F5211">
        <v>10611</v>
      </c>
      <c r="G5211">
        <v>6291</v>
      </c>
      <c r="H5211">
        <v>0.59287531806615779</v>
      </c>
      <c r="I5211" t="str">
        <f>VLOOKUP($B5211&amp;$E5211,'Employee List'!$A:$E,5,0)</f>
        <v>E-1182</v>
      </c>
    </row>
    <row r="5212" spans="1:9" x14ac:dyDescent="0.35">
      <c r="A5212" t="s">
        <v>1257</v>
      </c>
      <c r="B5212" t="s">
        <v>107</v>
      </c>
      <c r="C5212" t="s">
        <v>359</v>
      </c>
      <c r="D5212" t="s">
        <v>1277</v>
      </c>
      <c r="E5212" t="s">
        <v>31</v>
      </c>
      <c r="F5212">
        <v>10959</v>
      </c>
      <c r="G5212">
        <v>4119</v>
      </c>
      <c r="H5212">
        <v>0.37585546126471392</v>
      </c>
      <c r="I5212" t="str">
        <f>VLOOKUP($B5212&amp;$E5212,'Employee List'!$A:$E,5,0)</f>
        <v>E-1182</v>
      </c>
    </row>
    <row r="5213" spans="1:9" x14ac:dyDescent="0.35">
      <c r="A5213" t="s">
        <v>1257</v>
      </c>
      <c r="B5213" t="s">
        <v>107</v>
      </c>
      <c r="C5213" t="s">
        <v>359</v>
      </c>
      <c r="D5213" t="s">
        <v>1278</v>
      </c>
      <c r="E5213" t="s">
        <v>29</v>
      </c>
      <c r="F5213">
        <v>4548</v>
      </c>
      <c r="G5213">
        <v>4899</v>
      </c>
      <c r="H5213">
        <v>1.0771767810026385</v>
      </c>
      <c r="I5213" t="str">
        <f>VLOOKUP($B5213&amp;$E5213,'Employee List'!$A:$E,5,0)</f>
        <v>E-1182</v>
      </c>
    </row>
    <row r="5214" spans="1:9" x14ac:dyDescent="0.35">
      <c r="A5214" t="s">
        <v>1257</v>
      </c>
      <c r="B5214" t="s">
        <v>107</v>
      </c>
      <c r="C5214" t="s">
        <v>359</v>
      </c>
      <c r="D5214" t="s">
        <v>1278</v>
      </c>
      <c r="E5214" t="s">
        <v>30</v>
      </c>
      <c r="F5214">
        <v>7613</v>
      </c>
      <c r="G5214">
        <v>7812</v>
      </c>
      <c r="H5214">
        <v>1.0261394982267174</v>
      </c>
      <c r="I5214" t="str">
        <f>VLOOKUP($B5214&amp;$E5214,'Employee List'!$A:$E,5,0)</f>
        <v>E-1182</v>
      </c>
    </row>
    <row r="5215" spans="1:9" x14ac:dyDescent="0.35">
      <c r="A5215" t="s">
        <v>1257</v>
      </c>
      <c r="B5215" t="s">
        <v>107</v>
      </c>
      <c r="C5215" t="s">
        <v>359</v>
      </c>
      <c r="D5215" t="s">
        <v>1278</v>
      </c>
      <c r="E5215" t="s">
        <v>31</v>
      </c>
      <c r="F5215">
        <v>6094</v>
      </c>
      <c r="G5215">
        <v>7343</v>
      </c>
      <c r="H5215">
        <v>1.2049556941253692</v>
      </c>
      <c r="I5215" t="str">
        <f>VLOOKUP($B5215&amp;$E5215,'Employee List'!$A:$E,5,0)</f>
        <v>E-1182</v>
      </c>
    </row>
    <row r="5216" spans="1:9" x14ac:dyDescent="0.35">
      <c r="A5216" t="s">
        <v>1257</v>
      </c>
      <c r="B5216" t="s">
        <v>107</v>
      </c>
      <c r="C5216" t="s">
        <v>359</v>
      </c>
      <c r="D5216" t="s">
        <v>1279</v>
      </c>
      <c r="E5216" t="s">
        <v>29</v>
      </c>
      <c r="F5216">
        <v>4490</v>
      </c>
      <c r="G5216">
        <v>3479</v>
      </c>
      <c r="H5216">
        <v>0.77483296213808461</v>
      </c>
      <c r="I5216" t="str">
        <f>VLOOKUP($B5216&amp;$E5216,'Employee List'!$A:$E,5,0)</f>
        <v>E-1182</v>
      </c>
    </row>
    <row r="5217" spans="1:9" x14ac:dyDescent="0.35">
      <c r="A5217" t="s">
        <v>1257</v>
      </c>
      <c r="B5217" t="s">
        <v>107</v>
      </c>
      <c r="C5217" t="s">
        <v>359</v>
      </c>
      <c r="D5217" t="s">
        <v>1279</v>
      </c>
      <c r="E5217" t="s">
        <v>30</v>
      </c>
      <c r="F5217">
        <v>1444</v>
      </c>
      <c r="G5217">
        <v>3563</v>
      </c>
      <c r="H5217">
        <v>2.4674515235457064</v>
      </c>
      <c r="I5217" t="str">
        <f>VLOOKUP($B5217&amp;$E5217,'Employee List'!$A:$E,5,0)</f>
        <v>E-1182</v>
      </c>
    </row>
    <row r="5218" spans="1:9" x14ac:dyDescent="0.35">
      <c r="A5218" t="s">
        <v>1257</v>
      </c>
      <c r="B5218" t="s">
        <v>107</v>
      </c>
      <c r="C5218" t="s">
        <v>359</v>
      </c>
      <c r="D5218" t="s">
        <v>1279</v>
      </c>
      <c r="E5218" t="s">
        <v>31</v>
      </c>
      <c r="F5218">
        <v>1185</v>
      </c>
      <c r="G5218">
        <v>4628</v>
      </c>
      <c r="H5218">
        <v>3.9054852320675106</v>
      </c>
      <c r="I5218" t="str">
        <f>VLOOKUP($B5218&amp;$E5218,'Employee List'!$A:$E,5,0)</f>
        <v>E-1182</v>
      </c>
    </row>
    <row r="5219" spans="1:9" x14ac:dyDescent="0.35">
      <c r="A5219" t="s">
        <v>1257</v>
      </c>
      <c r="B5219" t="s">
        <v>107</v>
      </c>
      <c r="C5219" t="s">
        <v>359</v>
      </c>
      <c r="D5219" t="s">
        <v>1280</v>
      </c>
      <c r="E5219" t="s">
        <v>29</v>
      </c>
      <c r="F5219">
        <v>39865</v>
      </c>
      <c r="G5219">
        <v>13331</v>
      </c>
      <c r="H5219">
        <v>0.33440361219114512</v>
      </c>
      <c r="I5219" t="str">
        <f>VLOOKUP($B5219&amp;$E5219,'Employee List'!$A:$E,5,0)</f>
        <v>E-1182</v>
      </c>
    </row>
    <row r="5220" spans="1:9" x14ac:dyDescent="0.35">
      <c r="A5220" t="s">
        <v>1257</v>
      </c>
      <c r="B5220" t="s">
        <v>107</v>
      </c>
      <c r="C5220" t="s">
        <v>359</v>
      </c>
      <c r="D5220" t="s">
        <v>1280</v>
      </c>
      <c r="E5220" t="s">
        <v>30</v>
      </c>
      <c r="F5220">
        <v>40426</v>
      </c>
      <c r="G5220">
        <v>7686</v>
      </c>
      <c r="H5220">
        <v>0.19012516697175086</v>
      </c>
      <c r="I5220" t="str">
        <f>VLOOKUP($B5220&amp;$E5220,'Employee List'!$A:$E,5,0)</f>
        <v>E-1182</v>
      </c>
    </row>
    <row r="5221" spans="1:9" x14ac:dyDescent="0.35">
      <c r="A5221" t="s">
        <v>1257</v>
      </c>
      <c r="B5221" t="s">
        <v>107</v>
      </c>
      <c r="C5221" t="s">
        <v>359</v>
      </c>
      <c r="D5221" t="s">
        <v>1280</v>
      </c>
      <c r="E5221" t="s">
        <v>31</v>
      </c>
      <c r="F5221">
        <v>40029</v>
      </c>
      <c r="G5221">
        <v>8722</v>
      </c>
      <c r="H5221">
        <v>0.21789202827949736</v>
      </c>
      <c r="I5221" t="str">
        <f>VLOOKUP($B5221&amp;$E5221,'Employee List'!$A:$E,5,0)</f>
        <v>E-1182</v>
      </c>
    </row>
    <row r="5222" spans="1:9" x14ac:dyDescent="0.35">
      <c r="A5222" t="s">
        <v>1257</v>
      </c>
      <c r="B5222" t="s">
        <v>107</v>
      </c>
      <c r="C5222" t="s">
        <v>359</v>
      </c>
      <c r="D5222" t="s">
        <v>1262</v>
      </c>
      <c r="E5222" t="s">
        <v>29</v>
      </c>
      <c r="F5222">
        <v>28852</v>
      </c>
      <c r="G5222">
        <v>62917</v>
      </c>
      <c r="H5222">
        <v>2.1806807153750172</v>
      </c>
      <c r="I5222" t="str">
        <f>VLOOKUP($B5222&amp;$E5222,'Employee List'!$A:$E,5,0)</f>
        <v>E-1182</v>
      </c>
    </row>
    <row r="5223" spans="1:9" x14ac:dyDescent="0.35">
      <c r="A5223" t="s">
        <v>1257</v>
      </c>
      <c r="B5223" t="s">
        <v>107</v>
      </c>
      <c r="C5223" t="s">
        <v>359</v>
      </c>
      <c r="D5223" t="s">
        <v>1262</v>
      </c>
      <c r="E5223" t="s">
        <v>30</v>
      </c>
      <c r="F5223">
        <v>29267</v>
      </c>
      <c r="G5223">
        <v>77097</v>
      </c>
      <c r="H5223">
        <v>2.6342638466532273</v>
      </c>
      <c r="I5223" t="str">
        <f>VLOOKUP($B5223&amp;$E5223,'Employee List'!$A:$E,5,0)</f>
        <v>E-1182</v>
      </c>
    </row>
    <row r="5224" spans="1:9" x14ac:dyDescent="0.35">
      <c r="A5224" t="s">
        <v>1257</v>
      </c>
      <c r="B5224" t="s">
        <v>107</v>
      </c>
      <c r="C5224" t="s">
        <v>359</v>
      </c>
      <c r="D5224" t="s">
        <v>1262</v>
      </c>
      <c r="E5224" t="s">
        <v>31</v>
      </c>
      <c r="F5224">
        <v>30576</v>
      </c>
      <c r="G5224">
        <v>54240</v>
      </c>
      <c r="H5224">
        <v>1.7739403453689169</v>
      </c>
      <c r="I5224" t="str">
        <f>VLOOKUP($B5224&amp;$E5224,'Employee List'!$A:$E,5,0)</f>
        <v>E-1182</v>
      </c>
    </row>
    <row r="5225" spans="1:9" x14ac:dyDescent="0.35">
      <c r="A5225" t="s">
        <v>1257</v>
      </c>
      <c r="B5225" t="s">
        <v>107</v>
      </c>
      <c r="C5225" t="s">
        <v>359</v>
      </c>
      <c r="D5225" t="s">
        <v>1282</v>
      </c>
      <c r="E5225" t="s">
        <v>30</v>
      </c>
      <c r="F5225">
        <v>15146</v>
      </c>
      <c r="G5225">
        <v>7158</v>
      </c>
      <c r="H5225">
        <v>0.47260002640961307</v>
      </c>
      <c r="I5225" t="str">
        <f>VLOOKUP($B5225&amp;$E5225,'Employee List'!$A:$E,5,0)</f>
        <v>E-1182</v>
      </c>
    </row>
    <row r="5226" spans="1:9" x14ac:dyDescent="0.35">
      <c r="A5226" t="s">
        <v>1257</v>
      </c>
      <c r="B5226" t="s">
        <v>107</v>
      </c>
      <c r="C5226" t="s">
        <v>359</v>
      </c>
      <c r="D5226" t="s">
        <v>1282</v>
      </c>
      <c r="E5226" t="s">
        <v>31</v>
      </c>
      <c r="F5226">
        <v>14958</v>
      </c>
      <c r="G5226">
        <v>5297</v>
      </c>
      <c r="H5226">
        <v>0.35412488300574946</v>
      </c>
      <c r="I5226" t="str">
        <f>VLOOKUP($B5226&amp;$E5226,'Employee List'!$A:$E,5,0)</f>
        <v>E-1182</v>
      </c>
    </row>
    <row r="5227" spans="1:9" x14ac:dyDescent="0.35">
      <c r="A5227" t="s">
        <v>1257</v>
      </c>
      <c r="B5227" t="s">
        <v>107</v>
      </c>
      <c r="C5227" t="s">
        <v>359</v>
      </c>
      <c r="D5227" t="s">
        <v>1281</v>
      </c>
      <c r="E5227" t="s">
        <v>29</v>
      </c>
      <c r="F5227">
        <v>3653</v>
      </c>
      <c r="G5227">
        <v>1583</v>
      </c>
      <c r="H5227">
        <v>0.43334245825349027</v>
      </c>
      <c r="I5227" t="str">
        <f>VLOOKUP($B5227&amp;$E5227,'Employee List'!$A:$E,5,0)</f>
        <v>E-1182</v>
      </c>
    </row>
    <row r="5228" spans="1:9" x14ac:dyDescent="0.35">
      <c r="A5228" t="s">
        <v>1257</v>
      </c>
      <c r="B5228" t="s">
        <v>107</v>
      </c>
      <c r="C5228" t="s">
        <v>359</v>
      </c>
      <c r="D5228" t="s">
        <v>1281</v>
      </c>
      <c r="E5228" t="s">
        <v>30</v>
      </c>
      <c r="F5228">
        <v>2981</v>
      </c>
      <c r="G5228">
        <v>2614</v>
      </c>
      <c r="H5228">
        <v>0.87688695068768874</v>
      </c>
      <c r="I5228" t="str">
        <f>VLOOKUP($B5228&amp;$E5228,'Employee List'!$A:$E,5,0)</f>
        <v>E-1182</v>
      </c>
    </row>
    <row r="5229" spans="1:9" x14ac:dyDescent="0.35">
      <c r="A5229" t="s">
        <v>1257</v>
      </c>
      <c r="B5229" t="s">
        <v>107</v>
      </c>
      <c r="C5229" t="s">
        <v>359</v>
      </c>
      <c r="D5229" t="s">
        <v>1281</v>
      </c>
      <c r="E5229" t="s">
        <v>31</v>
      </c>
      <c r="F5229">
        <v>3469</v>
      </c>
      <c r="G5229">
        <v>3175</v>
      </c>
      <c r="H5229">
        <v>0.91524935139809749</v>
      </c>
      <c r="I5229" t="str">
        <f>VLOOKUP($B5229&amp;$E5229,'Employee List'!$A:$E,5,0)</f>
        <v>E-1182</v>
      </c>
    </row>
    <row r="5230" spans="1:9" x14ac:dyDescent="0.35">
      <c r="A5230" t="s">
        <v>1257</v>
      </c>
      <c r="B5230" t="s">
        <v>108</v>
      </c>
      <c r="C5230" t="s">
        <v>359</v>
      </c>
      <c r="D5230" t="s">
        <v>1274</v>
      </c>
      <c r="E5230" t="s">
        <v>29</v>
      </c>
      <c r="F5230">
        <v>28202</v>
      </c>
      <c r="G5230">
        <v>28464</v>
      </c>
      <c r="H5230">
        <v>1.0092901212679952</v>
      </c>
      <c r="I5230" t="str">
        <f>VLOOKUP($B5230&amp;$E5230,'Employee List'!$A:$E,5,0)</f>
        <v>E-1183</v>
      </c>
    </row>
    <row r="5231" spans="1:9" x14ac:dyDescent="0.35">
      <c r="A5231" t="s">
        <v>1257</v>
      </c>
      <c r="B5231" t="s">
        <v>108</v>
      </c>
      <c r="C5231" t="s">
        <v>359</v>
      </c>
      <c r="D5231" t="s">
        <v>1274</v>
      </c>
      <c r="E5231" t="s">
        <v>30</v>
      </c>
      <c r="F5231">
        <v>28573</v>
      </c>
      <c r="G5231">
        <v>22562</v>
      </c>
      <c r="H5231">
        <v>0.7896265705386204</v>
      </c>
      <c r="I5231" t="str">
        <f>VLOOKUP($B5231&amp;$E5231,'Employee List'!$A:$E,5,0)</f>
        <v>E-1183</v>
      </c>
    </row>
    <row r="5232" spans="1:9" x14ac:dyDescent="0.35">
      <c r="A5232" t="s">
        <v>1257</v>
      </c>
      <c r="B5232" t="s">
        <v>108</v>
      </c>
      <c r="C5232" t="s">
        <v>359</v>
      </c>
      <c r="D5232" t="s">
        <v>1274</v>
      </c>
      <c r="E5232" t="s">
        <v>31</v>
      </c>
      <c r="F5232">
        <v>26197</v>
      </c>
      <c r="G5232">
        <v>20880</v>
      </c>
      <c r="H5232">
        <v>0.79703782875901819</v>
      </c>
      <c r="I5232" t="str">
        <f>VLOOKUP($B5232&amp;$E5232,'Employee List'!$A:$E,5,0)</f>
        <v>E-1183</v>
      </c>
    </row>
    <row r="5233" spans="1:9" x14ac:dyDescent="0.35">
      <c r="A5233" t="s">
        <v>1257</v>
      </c>
      <c r="B5233" t="s">
        <v>108</v>
      </c>
      <c r="C5233" t="s">
        <v>359</v>
      </c>
      <c r="D5233" t="s">
        <v>1263</v>
      </c>
      <c r="E5233" t="s">
        <v>29</v>
      </c>
      <c r="F5233">
        <v>8166</v>
      </c>
      <c r="G5233">
        <v>6834</v>
      </c>
      <c r="H5233">
        <v>0.83688464364437909</v>
      </c>
      <c r="I5233" t="str">
        <f>VLOOKUP($B5233&amp;$E5233,'Employee List'!$A:$E,5,0)</f>
        <v>E-1183</v>
      </c>
    </row>
    <row r="5234" spans="1:9" x14ac:dyDescent="0.35">
      <c r="A5234" t="s">
        <v>1257</v>
      </c>
      <c r="B5234" t="s">
        <v>108</v>
      </c>
      <c r="C5234" t="s">
        <v>359</v>
      </c>
      <c r="D5234" t="s">
        <v>1263</v>
      </c>
      <c r="E5234" t="s">
        <v>30</v>
      </c>
      <c r="F5234">
        <v>9364</v>
      </c>
      <c r="G5234">
        <v>4598</v>
      </c>
      <c r="H5234">
        <v>0.49102947458351132</v>
      </c>
      <c r="I5234" t="str">
        <f>VLOOKUP($B5234&amp;$E5234,'Employee List'!$A:$E,5,0)</f>
        <v>E-1183</v>
      </c>
    </row>
    <row r="5235" spans="1:9" x14ac:dyDescent="0.35">
      <c r="A5235" t="s">
        <v>1257</v>
      </c>
      <c r="B5235" t="s">
        <v>108</v>
      </c>
      <c r="C5235" t="s">
        <v>359</v>
      </c>
      <c r="D5235" t="s">
        <v>1263</v>
      </c>
      <c r="E5235" t="s">
        <v>31</v>
      </c>
      <c r="F5235">
        <v>7396</v>
      </c>
      <c r="G5235">
        <v>5259</v>
      </c>
      <c r="H5235">
        <v>0.71106003244997296</v>
      </c>
      <c r="I5235" t="str">
        <f>VLOOKUP($B5235&amp;$E5235,'Employee List'!$A:$E,5,0)</f>
        <v>E-1183</v>
      </c>
    </row>
    <row r="5236" spans="1:9" x14ac:dyDescent="0.35">
      <c r="A5236" t="s">
        <v>1257</v>
      </c>
      <c r="B5236" t="s">
        <v>108</v>
      </c>
      <c r="C5236" t="s">
        <v>359</v>
      </c>
      <c r="D5236" t="s">
        <v>1264</v>
      </c>
      <c r="E5236" t="s">
        <v>29</v>
      </c>
      <c r="F5236">
        <v>82142</v>
      </c>
      <c r="G5236">
        <v>3953</v>
      </c>
      <c r="H5236">
        <v>4.8123980424143557E-2</v>
      </c>
      <c r="I5236" t="str">
        <f>VLOOKUP($B5236&amp;$E5236,'Employee List'!$A:$E,5,0)</f>
        <v>E-1183</v>
      </c>
    </row>
    <row r="5237" spans="1:9" x14ac:dyDescent="0.35">
      <c r="A5237" t="s">
        <v>1257</v>
      </c>
      <c r="B5237" t="s">
        <v>108</v>
      </c>
      <c r="C5237" t="s">
        <v>359</v>
      </c>
      <c r="D5237" t="s">
        <v>1264</v>
      </c>
      <c r="E5237" t="s">
        <v>30</v>
      </c>
      <c r="F5237">
        <v>82689</v>
      </c>
      <c r="G5237">
        <v>148154</v>
      </c>
      <c r="H5237">
        <v>1.7917014354992804</v>
      </c>
      <c r="I5237" t="str">
        <f>VLOOKUP($B5237&amp;$E5237,'Employee List'!$A:$E,5,0)</f>
        <v>E-1183</v>
      </c>
    </row>
    <row r="5238" spans="1:9" x14ac:dyDescent="0.35">
      <c r="A5238" t="s">
        <v>1257</v>
      </c>
      <c r="B5238" t="s">
        <v>108</v>
      </c>
      <c r="C5238" t="s">
        <v>359</v>
      </c>
      <c r="D5238" t="s">
        <v>1264</v>
      </c>
      <c r="E5238" t="s">
        <v>31</v>
      </c>
      <c r="F5238">
        <v>80476</v>
      </c>
      <c r="G5238">
        <v>1824</v>
      </c>
      <c r="H5238">
        <v>2.2665142402703911E-2</v>
      </c>
      <c r="I5238" t="str">
        <f>VLOOKUP($B5238&amp;$E5238,'Employee List'!$A:$E,5,0)</f>
        <v>E-1183</v>
      </c>
    </row>
    <row r="5239" spans="1:9" x14ac:dyDescent="0.35">
      <c r="A5239" t="s">
        <v>1257</v>
      </c>
      <c r="B5239" t="s">
        <v>108</v>
      </c>
      <c r="C5239" t="s">
        <v>359</v>
      </c>
      <c r="D5239" t="s">
        <v>1265</v>
      </c>
      <c r="E5239" t="s">
        <v>29</v>
      </c>
      <c r="F5239">
        <v>3974</v>
      </c>
      <c r="G5239">
        <v>8025</v>
      </c>
      <c r="H5239">
        <v>2.0193759436336185</v>
      </c>
      <c r="I5239" t="str">
        <f>VLOOKUP($B5239&amp;$E5239,'Employee List'!$A:$E,5,0)</f>
        <v>E-1183</v>
      </c>
    </row>
    <row r="5240" spans="1:9" x14ac:dyDescent="0.35">
      <c r="A5240" t="s">
        <v>1257</v>
      </c>
      <c r="B5240" t="s">
        <v>108</v>
      </c>
      <c r="C5240" t="s">
        <v>359</v>
      </c>
      <c r="D5240" t="s">
        <v>1265</v>
      </c>
      <c r="E5240" t="s">
        <v>30</v>
      </c>
      <c r="F5240">
        <v>3690</v>
      </c>
      <c r="G5240">
        <v>7902</v>
      </c>
      <c r="H5240">
        <v>2.1414634146341465</v>
      </c>
      <c r="I5240" t="str">
        <f>VLOOKUP($B5240&amp;$E5240,'Employee List'!$A:$E,5,0)</f>
        <v>E-1183</v>
      </c>
    </row>
    <row r="5241" spans="1:9" x14ac:dyDescent="0.35">
      <c r="A5241" t="s">
        <v>1257</v>
      </c>
      <c r="B5241" t="s">
        <v>108</v>
      </c>
      <c r="C5241" t="s">
        <v>359</v>
      </c>
      <c r="D5241" t="s">
        <v>1265</v>
      </c>
      <c r="E5241" t="s">
        <v>31</v>
      </c>
      <c r="F5241">
        <v>5380</v>
      </c>
      <c r="G5241">
        <v>5779</v>
      </c>
      <c r="H5241">
        <v>1.0741635687732343</v>
      </c>
      <c r="I5241" t="str">
        <f>VLOOKUP($B5241&amp;$E5241,'Employee List'!$A:$E,5,0)</f>
        <v>E-1183</v>
      </c>
    </row>
    <row r="5242" spans="1:9" x14ac:dyDescent="0.35">
      <c r="A5242" t="s">
        <v>1257</v>
      </c>
      <c r="B5242" t="s">
        <v>108</v>
      </c>
      <c r="C5242" t="s">
        <v>359</v>
      </c>
      <c r="D5242" t="s">
        <v>1260</v>
      </c>
      <c r="E5242" t="s">
        <v>29</v>
      </c>
      <c r="F5242">
        <v>74950</v>
      </c>
      <c r="G5242">
        <v>41965</v>
      </c>
      <c r="H5242">
        <v>0.55990660440293527</v>
      </c>
      <c r="I5242" t="str">
        <f>VLOOKUP($B5242&amp;$E5242,'Employee List'!$A:$E,5,0)</f>
        <v>E-1183</v>
      </c>
    </row>
    <row r="5243" spans="1:9" x14ac:dyDescent="0.35">
      <c r="A5243" t="s">
        <v>1257</v>
      </c>
      <c r="B5243" t="s">
        <v>108</v>
      </c>
      <c r="C5243" t="s">
        <v>359</v>
      </c>
      <c r="D5243" t="s">
        <v>1260</v>
      </c>
      <c r="E5243" t="s">
        <v>30</v>
      </c>
      <c r="F5243">
        <v>76318</v>
      </c>
      <c r="G5243">
        <v>78941</v>
      </c>
      <c r="H5243">
        <v>1.0343693493016064</v>
      </c>
      <c r="I5243" t="str">
        <f>VLOOKUP($B5243&amp;$E5243,'Employee List'!$A:$E,5,0)</f>
        <v>E-1183</v>
      </c>
    </row>
    <row r="5244" spans="1:9" x14ac:dyDescent="0.35">
      <c r="A5244" t="s">
        <v>1257</v>
      </c>
      <c r="B5244" t="s">
        <v>108</v>
      </c>
      <c r="C5244" t="s">
        <v>359</v>
      </c>
      <c r="D5244" t="s">
        <v>1260</v>
      </c>
      <c r="E5244" t="s">
        <v>31</v>
      </c>
      <c r="F5244">
        <v>87411</v>
      </c>
      <c r="G5244">
        <v>87939</v>
      </c>
      <c r="H5244">
        <v>1.0060404296942032</v>
      </c>
      <c r="I5244" t="str">
        <f>VLOOKUP($B5244&amp;$E5244,'Employee List'!$A:$E,5,0)</f>
        <v>E-1183</v>
      </c>
    </row>
    <row r="5245" spans="1:9" x14ac:dyDescent="0.35">
      <c r="A5245" t="s">
        <v>1257</v>
      </c>
      <c r="B5245" t="s">
        <v>108</v>
      </c>
      <c r="C5245" t="s">
        <v>359</v>
      </c>
      <c r="D5245" t="s">
        <v>1261</v>
      </c>
      <c r="E5245" t="s">
        <v>29</v>
      </c>
      <c r="F5245">
        <v>73033</v>
      </c>
      <c r="G5245">
        <v>28759</v>
      </c>
      <c r="H5245">
        <v>0.39378089356866075</v>
      </c>
      <c r="I5245" t="str">
        <f>VLOOKUP($B5245&amp;$E5245,'Employee List'!$A:$E,5,0)</f>
        <v>E-1183</v>
      </c>
    </row>
    <row r="5246" spans="1:9" x14ac:dyDescent="0.35">
      <c r="A5246" t="s">
        <v>1257</v>
      </c>
      <c r="B5246" t="s">
        <v>108</v>
      </c>
      <c r="C5246" t="s">
        <v>359</v>
      </c>
      <c r="D5246" t="s">
        <v>1261</v>
      </c>
      <c r="E5246" t="s">
        <v>30</v>
      </c>
      <c r="F5246">
        <v>71853</v>
      </c>
      <c r="G5246">
        <v>162322</v>
      </c>
      <c r="H5246">
        <v>2.2590845197834466</v>
      </c>
      <c r="I5246" t="str">
        <f>VLOOKUP($B5246&amp;$E5246,'Employee List'!$A:$E,5,0)</f>
        <v>E-1183</v>
      </c>
    </row>
    <row r="5247" spans="1:9" x14ac:dyDescent="0.35">
      <c r="A5247" t="s">
        <v>1257</v>
      </c>
      <c r="B5247" t="s">
        <v>108</v>
      </c>
      <c r="C5247" t="s">
        <v>359</v>
      </c>
      <c r="D5247" t="s">
        <v>1261</v>
      </c>
      <c r="E5247" t="s">
        <v>31</v>
      </c>
      <c r="F5247">
        <v>73477</v>
      </c>
      <c r="G5247">
        <v>28700</v>
      </c>
      <c r="H5247">
        <v>0.39059841855274441</v>
      </c>
      <c r="I5247" t="str">
        <f>VLOOKUP($B5247&amp;$E5247,'Employee List'!$A:$E,5,0)</f>
        <v>E-1183</v>
      </c>
    </row>
    <row r="5248" spans="1:9" x14ac:dyDescent="0.35">
      <c r="A5248" t="s">
        <v>1257</v>
      </c>
      <c r="B5248" t="s">
        <v>108</v>
      </c>
      <c r="C5248" t="s">
        <v>359</v>
      </c>
      <c r="D5248" t="s">
        <v>1266</v>
      </c>
      <c r="E5248" t="s">
        <v>29</v>
      </c>
      <c r="F5248">
        <v>27544</v>
      </c>
      <c r="G5248">
        <v>21083</v>
      </c>
      <c r="H5248">
        <v>0.7654298576822538</v>
      </c>
      <c r="I5248" t="str">
        <f>VLOOKUP($B5248&amp;$E5248,'Employee List'!$A:$E,5,0)</f>
        <v>E-1183</v>
      </c>
    </row>
    <row r="5249" spans="1:9" x14ac:dyDescent="0.35">
      <c r="A5249" t="s">
        <v>1257</v>
      </c>
      <c r="B5249" t="s">
        <v>108</v>
      </c>
      <c r="C5249" t="s">
        <v>359</v>
      </c>
      <c r="D5249" t="s">
        <v>1266</v>
      </c>
      <c r="E5249" t="s">
        <v>30</v>
      </c>
      <c r="F5249">
        <v>28656</v>
      </c>
      <c r="G5249">
        <v>31966</v>
      </c>
      <c r="H5249">
        <v>1.1155080960357342</v>
      </c>
      <c r="I5249" t="str">
        <f>VLOOKUP($B5249&amp;$E5249,'Employee List'!$A:$E,5,0)</f>
        <v>E-1183</v>
      </c>
    </row>
    <row r="5250" spans="1:9" x14ac:dyDescent="0.35">
      <c r="A5250" t="s">
        <v>1257</v>
      </c>
      <c r="B5250" t="s">
        <v>108</v>
      </c>
      <c r="C5250" t="s">
        <v>359</v>
      </c>
      <c r="D5250" t="s">
        <v>1266</v>
      </c>
      <c r="E5250" t="s">
        <v>31</v>
      </c>
      <c r="F5250">
        <v>30072</v>
      </c>
      <c r="G5250">
        <v>26175</v>
      </c>
      <c r="H5250">
        <v>0.87041101356743811</v>
      </c>
      <c r="I5250" t="str">
        <f>VLOOKUP($B5250&amp;$E5250,'Employee List'!$A:$E,5,0)</f>
        <v>E-1183</v>
      </c>
    </row>
    <row r="5251" spans="1:9" x14ac:dyDescent="0.35">
      <c r="A5251" t="s">
        <v>1257</v>
      </c>
      <c r="B5251" t="s">
        <v>108</v>
      </c>
      <c r="C5251" t="s">
        <v>359</v>
      </c>
      <c r="D5251" t="s">
        <v>1267</v>
      </c>
      <c r="E5251" t="s">
        <v>29</v>
      </c>
      <c r="F5251">
        <v>63689</v>
      </c>
      <c r="G5251">
        <v>33293</v>
      </c>
      <c r="H5251">
        <v>0.52274333087346325</v>
      </c>
      <c r="I5251" t="str">
        <f>VLOOKUP($B5251&amp;$E5251,'Employee List'!$A:$E,5,0)</f>
        <v>E-1183</v>
      </c>
    </row>
    <row r="5252" spans="1:9" x14ac:dyDescent="0.35">
      <c r="A5252" t="s">
        <v>1257</v>
      </c>
      <c r="B5252" t="s">
        <v>108</v>
      </c>
      <c r="C5252" t="s">
        <v>359</v>
      </c>
      <c r="D5252" t="s">
        <v>1267</v>
      </c>
      <c r="E5252" t="s">
        <v>30</v>
      </c>
      <c r="F5252">
        <v>64125</v>
      </c>
      <c r="G5252">
        <v>38706</v>
      </c>
      <c r="H5252">
        <v>0.60360233918128658</v>
      </c>
      <c r="I5252" t="str">
        <f>VLOOKUP($B5252&amp;$E5252,'Employee List'!$A:$E,5,0)</f>
        <v>E-1183</v>
      </c>
    </row>
    <row r="5253" spans="1:9" x14ac:dyDescent="0.35">
      <c r="A5253" t="s">
        <v>1257</v>
      </c>
      <c r="B5253" t="s">
        <v>108</v>
      </c>
      <c r="C5253" t="s">
        <v>359</v>
      </c>
      <c r="D5253" t="s">
        <v>1267</v>
      </c>
      <c r="E5253" t="s">
        <v>31</v>
      </c>
      <c r="F5253">
        <v>61389</v>
      </c>
      <c r="G5253">
        <v>34373</v>
      </c>
      <c r="H5253">
        <v>0.55992115851374025</v>
      </c>
      <c r="I5253" t="str">
        <f>VLOOKUP($B5253&amp;$E5253,'Employee List'!$A:$E,5,0)</f>
        <v>E-1183</v>
      </c>
    </row>
    <row r="5254" spans="1:9" x14ac:dyDescent="0.35">
      <c r="A5254" t="s">
        <v>1257</v>
      </c>
      <c r="B5254" t="s">
        <v>108</v>
      </c>
      <c r="C5254" t="s">
        <v>359</v>
      </c>
      <c r="D5254" t="s">
        <v>1268</v>
      </c>
      <c r="E5254" t="s">
        <v>29</v>
      </c>
      <c r="F5254">
        <v>15191</v>
      </c>
      <c r="G5254">
        <v>8583</v>
      </c>
      <c r="H5254">
        <v>0.56500559541833983</v>
      </c>
      <c r="I5254" t="str">
        <f>VLOOKUP($B5254&amp;$E5254,'Employee List'!$A:$E,5,0)</f>
        <v>E-1183</v>
      </c>
    </row>
    <row r="5255" spans="1:9" x14ac:dyDescent="0.35">
      <c r="A5255" t="s">
        <v>1257</v>
      </c>
      <c r="B5255" t="s">
        <v>108</v>
      </c>
      <c r="C5255" t="s">
        <v>359</v>
      </c>
      <c r="D5255" t="s">
        <v>1268</v>
      </c>
      <c r="E5255" t="s">
        <v>30</v>
      </c>
      <c r="F5255">
        <v>12675</v>
      </c>
      <c r="G5255">
        <v>6326</v>
      </c>
      <c r="H5255">
        <v>0.49909270216962526</v>
      </c>
      <c r="I5255" t="str">
        <f>VLOOKUP($B5255&amp;$E5255,'Employee List'!$A:$E,5,0)</f>
        <v>E-1183</v>
      </c>
    </row>
    <row r="5256" spans="1:9" x14ac:dyDescent="0.35">
      <c r="A5256" t="s">
        <v>1257</v>
      </c>
      <c r="B5256" t="s">
        <v>108</v>
      </c>
      <c r="C5256" t="s">
        <v>359</v>
      </c>
      <c r="D5256" t="s">
        <v>1268</v>
      </c>
      <c r="E5256" t="s">
        <v>31</v>
      </c>
      <c r="F5256">
        <v>13093</v>
      </c>
      <c r="G5256">
        <v>6497</v>
      </c>
      <c r="H5256">
        <v>0.49621935385320398</v>
      </c>
      <c r="I5256" t="str">
        <f>VLOOKUP($B5256&amp;$E5256,'Employee List'!$A:$E,5,0)</f>
        <v>E-1183</v>
      </c>
    </row>
    <row r="5257" spans="1:9" x14ac:dyDescent="0.35">
      <c r="A5257" t="s">
        <v>1257</v>
      </c>
      <c r="B5257" t="s">
        <v>108</v>
      </c>
      <c r="C5257" t="s">
        <v>359</v>
      </c>
      <c r="D5257" t="s">
        <v>1269</v>
      </c>
      <c r="E5257" t="s">
        <v>29</v>
      </c>
      <c r="F5257">
        <v>6325</v>
      </c>
      <c r="G5257">
        <v>3977</v>
      </c>
      <c r="H5257">
        <v>0.62877470355731224</v>
      </c>
      <c r="I5257" t="str">
        <f>VLOOKUP($B5257&amp;$E5257,'Employee List'!$A:$E,5,0)</f>
        <v>E-1183</v>
      </c>
    </row>
    <row r="5258" spans="1:9" x14ac:dyDescent="0.35">
      <c r="A5258" t="s">
        <v>1257</v>
      </c>
      <c r="B5258" t="s">
        <v>108</v>
      </c>
      <c r="C5258" t="s">
        <v>359</v>
      </c>
      <c r="D5258" t="s">
        <v>1269</v>
      </c>
      <c r="E5258" t="s">
        <v>30</v>
      </c>
      <c r="F5258">
        <v>6881</v>
      </c>
      <c r="G5258">
        <v>7741</v>
      </c>
      <c r="H5258">
        <v>1.1249818340357507</v>
      </c>
      <c r="I5258" t="str">
        <f>VLOOKUP($B5258&amp;$E5258,'Employee List'!$A:$E,5,0)</f>
        <v>E-1183</v>
      </c>
    </row>
    <row r="5259" spans="1:9" x14ac:dyDescent="0.35">
      <c r="A5259" t="s">
        <v>1257</v>
      </c>
      <c r="B5259" t="s">
        <v>108</v>
      </c>
      <c r="C5259" t="s">
        <v>359</v>
      </c>
      <c r="D5259" t="s">
        <v>1269</v>
      </c>
      <c r="E5259" t="s">
        <v>31</v>
      </c>
      <c r="F5259">
        <v>6054</v>
      </c>
      <c r="G5259">
        <v>6517</v>
      </c>
      <c r="H5259">
        <v>1.0764783614139413</v>
      </c>
      <c r="I5259" t="str">
        <f>VLOOKUP($B5259&amp;$E5259,'Employee List'!$A:$E,5,0)</f>
        <v>E-1183</v>
      </c>
    </row>
    <row r="5260" spans="1:9" x14ac:dyDescent="0.35">
      <c r="A5260" t="s">
        <v>1257</v>
      </c>
      <c r="B5260" t="s">
        <v>108</v>
      </c>
      <c r="C5260" t="s">
        <v>359</v>
      </c>
      <c r="D5260" t="s">
        <v>1270</v>
      </c>
      <c r="E5260" t="s">
        <v>29</v>
      </c>
      <c r="F5260">
        <v>5785</v>
      </c>
      <c r="G5260">
        <v>5045</v>
      </c>
      <c r="H5260">
        <v>0.87208297320656869</v>
      </c>
      <c r="I5260" t="str">
        <f>VLOOKUP($B5260&amp;$E5260,'Employee List'!$A:$E,5,0)</f>
        <v>E-1183</v>
      </c>
    </row>
    <row r="5261" spans="1:9" x14ac:dyDescent="0.35">
      <c r="A5261" t="s">
        <v>1257</v>
      </c>
      <c r="B5261" t="s">
        <v>108</v>
      </c>
      <c r="C5261" t="s">
        <v>359</v>
      </c>
      <c r="D5261" t="s">
        <v>1270</v>
      </c>
      <c r="E5261" t="s">
        <v>30</v>
      </c>
      <c r="F5261">
        <v>5809</v>
      </c>
      <c r="G5261">
        <v>5429</v>
      </c>
      <c r="H5261">
        <v>0.93458426579445686</v>
      </c>
      <c r="I5261" t="str">
        <f>VLOOKUP($B5261&amp;$E5261,'Employee List'!$A:$E,5,0)</f>
        <v>E-1183</v>
      </c>
    </row>
    <row r="5262" spans="1:9" x14ac:dyDescent="0.35">
      <c r="A5262" t="s">
        <v>1257</v>
      </c>
      <c r="B5262" t="s">
        <v>108</v>
      </c>
      <c r="C5262" t="s">
        <v>359</v>
      </c>
      <c r="D5262" t="s">
        <v>1270</v>
      </c>
      <c r="E5262" t="s">
        <v>31</v>
      </c>
      <c r="F5262">
        <v>4998</v>
      </c>
      <c r="G5262">
        <v>6839</v>
      </c>
      <c r="H5262">
        <v>1.3683473389355743</v>
      </c>
      <c r="I5262" t="str">
        <f>VLOOKUP($B5262&amp;$E5262,'Employee List'!$A:$E,5,0)</f>
        <v>E-1183</v>
      </c>
    </row>
    <row r="5263" spans="1:9" x14ac:dyDescent="0.35">
      <c r="A5263" t="s">
        <v>1257</v>
      </c>
      <c r="B5263" t="s">
        <v>108</v>
      </c>
      <c r="C5263" t="s">
        <v>359</v>
      </c>
      <c r="D5263" t="s">
        <v>1271</v>
      </c>
      <c r="E5263" t="s">
        <v>29</v>
      </c>
      <c r="F5263">
        <v>6389</v>
      </c>
      <c r="G5263">
        <v>9251</v>
      </c>
      <c r="H5263">
        <v>1.4479574268273596</v>
      </c>
      <c r="I5263" t="str">
        <f>VLOOKUP($B5263&amp;$E5263,'Employee List'!$A:$E,5,0)</f>
        <v>E-1183</v>
      </c>
    </row>
    <row r="5264" spans="1:9" x14ac:dyDescent="0.35">
      <c r="A5264" t="s">
        <v>1257</v>
      </c>
      <c r="B5264" t="s">
        <v>108</v>
      </c>
      <c r="C5264" t="s">
        <v>359</v>
      </c>
      <c r="D5264" t="s">
        <v>1271</v>
      </c>
      <c r="E5264" t="s">
        <v>30</v>
      </c>
      <c r="F5264">
        <v>8012</v>
      </c>
      <c r="G5264">
        <v>9554</v>
      </c>
      <c r="H5264">
        <v>1.1924613080379431</v>
      </c>
      <c r="I5264" t="str">
        <f>VLOOKUP($B5264&amp;$E5264,'Employee List'!$A:$E,5,0)</f>
        <v>E-1183</v>
      </c>
    </row>
    <row r="5265" spans="1:9" x14ac:dyDescent="0.35">
      <c r="A5265" t="s">
        <v>1257</v>
      </c>
      <c r="B5265" t="s">
        <v>108</v>
      </c>
      <c r="C5265" t="s">
        <v>359</v>
      </c>
      <c r="D5265" t="s">
        <v>1271</v>
      </c>
      <c r="E5265" t="s">
        <v>31</v>
      </c>
      <c r="F5265">
        <v>8605</v>
      </c>
      <c r="G5265">
        <v>11104</v>
      </c>
      <c r="H5265">
        <v>1.2904125508425335</v>
      </c>
      <c r="I5265" t="str">
        <f>VLOOKUP($B5265&amp;$E5265,'Employee List'!$A:$E,5,0)</f>
        <v>E-1183</v>
      </c>
    </row>
    <row r="5266" spans="1:9" x14ac:dyDescent="0.35">
      <c r="A5266" t="s">
        <v>1257</v>
      </c>
      <c r="B5266" t="s">
        <v>108</v>
      </c>
      <c r="C5266" t="s">
        <v>359</v>
      </c>
      <c r="D5266" t="s">
        <v>1258</v>
      </c>
      <c r="E5266" t="s">
        <v>29</v>
      </c>
      <c r="F5266">
        <v>126634</v>
      </c>
      <c r="G5266">
        <v>129831</v>
      </c>
      <c r="H5266">
        <v>1.0252459844907371</v>
      </c>
      <c r="I5266" t="str">
        <f>VLOOKUP($B5266&amp;$E5266,'Employee List'!$A:$E,5,0)</f>
        <v>E-1183</v>
      </c>
    </row>
    <row r="5267" spans="1:9" x14ac:dyDescent="0.35">
      <c r="A5267" t="s">
        <v>1257</v>
      </c>
      <c r="B5267" t="s">
        <v>108</v>
      </c>
      <c r="C5267" t="s">
        <v>359</v>
      </c>
      <c r="D5267" t="s">
        <v>1258</v>
      </c>
      <c r="E5267" t="s">
        <v>30</v>
      </c>
      <c r="F5267">
        <v>123573</v>
      </c>
      <c r="G5267">
        <v>125861</v>
      </c>
      <c r="H5267">
        <v>1.018515371480825</v>
      </c>
      <c r="I5267" t="str">
        <f>VLOOKUP($B5267&amp;$E5267,'Employee List'!$A:$E,5,0)</f>
        <v>E-1183</v>
      </c>
    </row>
    <row r="5268" spans="1:9" x14ac:dyDescent="0.35">
      <c r="A5268" t="s">
        <v>1257</v>
      </c>
      <c r="B5268" t="s">
        <v>108</v>
      </c>
      <c r="C5268" t="s">
        <v>359</v>
      </c>
      <c r="D5268" t="s">
        <v>1258</v>
      </c>
      <c r="E5268" t="s">
        <v>31</v>
      </c>
      <c r="F5268">
        <v>118424</v>
      </c>
      <c r="G5268">
        <v>100446</v>
      </c>
      <c r="H5268">
        <v>0.84818955617104641</v>
      </c>
      <c r="I5268" t="str">
        <f>VLOOKUP($B5268&amp;$E5268,'Employee List'!$A:$E,5,0)</f>
        <v>E-1183</v>
      </c>
    </row>
    <row r="5269" spans="1:9" x14ac:dyDescent="0.35">
      <c r="A5269" t="s">
        <v>1257</v>
      </c>
      <c r="B5269" t="s">
        <v>108</v>
      </c>
      <c r="C5269" t="s">
        <v>359</v>
      </c>
      <c r="D5269" t="s">
        <v>1272</v>
      </c>
      <c r="E5269" t="s">
        <v>29</v>
      </c>
      <c r="F5269">
        <v>12178</v>
      </c>
      <c r="G5269">
        <v>4047</v>
      </c>
      <c r="H5269">
        <v>0.33232057809164067</v>
      </c>
      <c r="I5269" t="str">
        <f>VLOOKUP($B5269&amp;$E5269,'Employee List'!$A:$E,5,0)</f>
        <v>E-1183</v>
      </c>
    </row>
    <row r="5270" spans="1:9" x14ac:dyDescent="0.35">
      <c r="A5270" t="s">
        <v>1257</v>
      </c>
      <c r="B5270" t="s">
        <v>108</v>
      </c>
      <c r="C5270" t="s">
        <v>359</v>
      </c>
      <c r="D5270" t="s">
        <v>1272</v>
      </c>
      <c r="E5270" t="s">
        <v>30</v>
      </c>
      <c r="F5270">
        <v>12156</v>
      </c>
      <c r="G5270">
        <v>10444</v>
      </c>
      <c r="H5270">
        <v>0.85916419874958871</v>
      </c>
      <c r="I5270" t="str">
        <f>VLOOKUP($B5270&amp;$E5270,'Employee List'!$A:$E,5,0)</f>
        <v>E-1183</v>
      </c>
    </row>
    <row r="5271" spans="1:9" x14ac:dyDescent="0.35">
      <c r="A5271" t="s">
        <v>1257</v>
      </c>
      <c r="B5271" t="s">
        <v>108</v>
      </c>
      <c r="C5271" t="s">
        <v>359</v>
      </c>
      <c r="D5271" t="s">
        <v>1272</v>
      </c>
      <c r="E5271" t="s">
        <v>31</v>
      </c>
      <c r="F5271">
        <v>11830</v>
      </c>
      <c r="G5271">
        <v>11418</v>
      </c>
      <c r="H5271">
        <v>0.96517328825021131</v>
      </c>
      <c r="I5271" t="str">
        <f>VLOOKUP($B5271&amp;$E5271,'Employee List'!$A:$E,5,0)</f>
        <v>E-1183</v>
      </c>
    </row>
    <row r="5272" spans="1:9" x14ac:dyDescent="0.35">
      <c r="A5272" t="s">
        <v>1257</v>
      </c>
      <c r="B5272" t="s">
        <v>108</v>
      </c>
      <c r="C5272" t="s">
        <v>359</v>
      </c>
      <c r="D5272" t="s">
        <v>1259</v>
      </c>
      <c r="E5272" t="s">
        <v>29</v>
      </c>
      <c r="F5272">
        <v>19080</v>
      </c>
      <c r="G5272">
        <v>15996</v>
      </c>
      <c r="H5272">
        <v>0.83836477987421387</v>
      </c>
      <c r="I5272" t="str">
        <f>VLOOKUP($B5272&amp;$E5272,'Employee List'!$A:$E,5,0)</f>
        <v>E-1183</v>
      </c>
    </row>
    <row r="5273" spans="1:9" x14ac:dyDescent="0.35">
      <c r="A5273" t="s">
        <v>1257</v>
      </c>
      <c r="B5273" t="s">
        <v>108</v>
      </c>
      <c r="C5273" t="s">
        <v>359</v>
      </c>
      <c r="D5273" t="s">
        <v>1259</v>
      </c>
      <c r="E5273" t="s">
        <v>30</v>
      </c>
      <c r="F5273">
        <v>16494</v>
      </c>
      <c r="G5273">
        <v>19842</v>
      </c>
      <c r="H5273">
        <v>1.2029829028737722</v>
      </c>
      <c r="I5273" t="str">
        <f>VLOOKUP($B5273&amp;$E5273,'Employee List'!$A:$E,5,0)</f>
        <v>E-1183</v>
      </c>
    </row>
    <row r="5274" spans="1:9" x14ac:dyDescent="0.35">
      <c r="A5274" t="s">
        <v>1257</v>
      </c>
      <c r="B5274" t="s">
        <v>108</v>
      </c>
      <c r="C5274" t="s">
        <v>359</v>
      </c>
      <c r="D5274" t="s">
        <v>1259</v>
      </c>
      <c r="E5274" t="s">
        <v>31</v>
      </c>
      <c r="F5274">
        <v>16388</v>
      </c>
      <c r="G5274">
        <v>10432</v>
      </c>
      <c r="H5274">
        <v>0.63656333902855744</v>
      </c>
      <c r="I5274" t="str">
        <f>VLOOKUP($B5274&amp;$E5274,'Employee List'!$A:$E,5,0)</f>
        <v>E-1183</v>
      </c>
    </row>
    <row r="5275" spans="1:9" x14ac:dyDescent="0.35">
      <c r="A5275" t="s">
        <v>1257</v>
      </c>
      <c r="B5275" t="s">
        <v>108</v>
      </c>
      <c r="C5275" t="s">
        <v>359</v>
      </c>
      <c r="D5275" t="s">
        <v>1273</v>
      </c>
      <c r="E5275" t="s">
        <v>29</v>
      </c>
      <c r="F5275">
        <v>4808</v>
      </c>
      <c r="G5275">
        <v>4068</v>
      </c>
      <c r="H5275">
        <v>0.84608985024958405</v>
      </c>
      <c r="I5275" t="str">
        <f>VLOOKUP($B5275&amp;$E5275,'Employee List'!$A:$E,5,0)</f>
        <v>E-1183</v>
      </c>
    </row>
    <row r="5276" spans="1:9" x14ac:dyDescent="0.35">
      <c r="A5276" t="s">
        <v>1257</v>
      </c>
      <c r="B5276" t="s">
        <v>108</v>
      </c>
      <c r="C5276" t="s">
        <v>359</v>
      </c>
      <c r="D5276" t="s">
        <v>1273</v>
      </c>
      <c r="E5276" t="s">
        <v>30</v>
      </c>
      <c r="F5276">
        <v>5773</v>
      </c>
      <c r="G5276">
        <v>4844</v>
      </c>
      <c r="H5276">
        <v>0.83907846873376057</v>
      </c>
      <c r="I5276" t="str">
        <f>VLOOKUP($B5276&amp;$E5276,'Employee List'!$A:$E,5,0)</f>
        <v>E-1183</v>
      </c>
    </row>
    <row r="5277" spans="1:9" x14ac:dyDescent="0.35">
      <c r="A5277" t="s">
        <v>1257</v>
      </c>
      <c r="B5277" t="s">
        <v>108</v>
      </c>
      <c r="C5277" t="s">
        <v>359</v>
      </c>
      <c r="D5277" t="s">
        <v>1273</v>
      </c>
      <c r="E5277" t="s">
        <v>31</v>
      </c>
      <c r="F5277">
        <v>6435</v>
      </c>
      <c r="G5277">
        <v>7178</v>
      </c>
      <c r="H5277">
        <v>1.1154623154623156</v>
      </c>
      <c r="I5277" t="str">
        <f>VLOOKUP($B5277&amp;$E5277,'Employee List'!$A:$E,5,0)</f>
        <v>E-1183</v>
      </c>
    </row>
    <row r="5278" spans="1:9" x14ac:dyDescent="0.35">
      <c r="A5278" t="s">
        <v>1257</v>
      </c>
      <c r="B5278" t="s">
        <v>108</v>
      </c>
      <c r="C5278" t="s">
        <v>359</v>
      </c>
      <c r="D5278" t="s">
        <v>1275</v>
      </c>
      <c r="E5278" t="s">
        <v>29</v>
      </c>
      <c r="F5278">
        <v>4953</v>
      </c>
      <c r="G5278">
        <v>5416</v>
      </c>
      <c r="H5278">
        <v>1.0934786997779125</v>
      </c>
      <c r="I5278" t="str">
        <f>VLOOKUP($B5278&amp;$E5278,'Employee List'!$A:$E,5,0)</f>
        <v>E-1183</v>
      </c>
    </row>
    <row r="5279" spans="1:9" x14ac:dyDescent="0.35">
      <c r="A5279" t="s">
        <v>1257</v>
      </c>
      <c r="B5279" t="s">
        <v>108</v>
      </c>
      <c r="C5279" t="s">
        <v>359</v>
      </c>
      <c r="D5279" t="s">
        <v>1275</v>
      </c>
      <c r="E5279" t="s">
        <v>30</v>
      </c>
      <c r="F5279">
        <v>4281</v>
      </c>
      <c r="G5279">
        <v>3754</v>
      </c>
      <c r="H5279">
        <v>0.87689792104648445</v>
      </c>
      <c r="I5279" t="str">
        <f>VLOOKUP($B5279&amp;$E5279,'Employee List'!$A:$E,5,0)</f>
        <v>E-1183</v>
      </c>
    </row>
    <row r="5280" spans="1:9" x14ac:dyDescent="0.35">
      <c r="A5280" t="s">
        <v>1257</v>
      </c>
      <c r="B5280" t="s">
        <v>108</v>
      </c>
      <c r="C5280" t="s">
        <v>359</v>
      </c>
      <c r="D5280" t="s">
        <v>1275</v>
      </c>
      <c r="E5280" t="s">
        <v>31</v>
      </c>
      <c r="F5280">
        <v>4792</v>
      </c>
      <c r="G5280">
        <v>4952</v>
      </c>
      <c r="H5280">
        <v>1.0333889816360602</v>
      </c>
      <c r="I5280" t="str">
        <f>VLOOKUP($B5280&amp;$E5280,'Employee List'!$A:$E,5,0)</f>
        <v>E-1183</v>
      </c>
    </row>
    <row r="5281" spans="1:9" x14ac:dyDescent="0.35">
      <c r="A5281" t="s">
        <v>1257</v>
      </c>
      <c r="B5281" t="s">
        <v>108</v>
      </c>
      <c r="C5281" t="s">
        <v>359</v>
      </c>
      <c r="D5281" t="s">
        <v>1276</v>
      </c>
      <c r="E5281" t="s">
        <v>29</v>
      </c>
      <c r="F5281">
        <v>7818</v>
      </c>
      <c r="G5281">
        <v>4042</v>
      </c>
      <c r="H5281">
        <v>0.51701202353543108</v>
      </c>
      <c r="I5281" t="str">
        <f>VLOOKUP($B5281&amp;$E5281,'Employee List'!$A:$E,5,0)</f>
        <v>E-1183</v>
      </c>
    </row>
    <row r="5282" spans="1:9" x14ac:dyDescent="0.35">
      <c r="A5282" t="s">
        <v>1257</v>
      </c>
      <c r="B5282" t="s">
        <v>108</v>
      </c>
      <c r="C5282" t="s">
        <v>359</v>
      </c>
      <c r="D5282" t="s">
        <v>1276</v>
      </c>
      <c r="E5282" t="s">
        <v>30</v>
      </c>
      <c r="F5282">
        <v>7901</v>
      </c>
      <c r="G5282">
        <v>4022</v>
      </c>
      <c r="H5282">
        <v>0.50904948740665734</v>
      </c>
      <c r="I5282" t="str">
        <f>VLOOKUP($B5282&amp;$E5282,'Employee List'!$A:$E,5,0)</f>
        <v>E-1183</v>
      </c>
    </row>
    <row r="5283" spans="1:9" x14ac:dyDescent="0.35">
      <c r="A5283" t="s">
        <v>1257</v>
      </c>
      <c r="B5283" t="s">
        <v>108</v>
      </c>
      <c r="C5283" t="s">
        <v>359</v>
      </c>
      <c r="D5283" t="s">
        <v>1276</v>
      </c>
      <c r="E5283" t="s">
        <v>31</v>
      </c>
      <c r="F5283">
        <v>7514</v>
      </c>
      <c r="G5283">
        <v>3591</v>
      </c>
      <c r="H5283">
        <v>0.47790790524354537</v>
      </c>
      <c r="I5283" t="str">
        <f>VLOOKUP($B5283&amp;$E5283,'Employee List'!$A:$E,5,0)</f>
        <v>E-1183</v>
      </c>
    </row>
    <row r="5284" spans="1:9" x14ac:dyDescent="0.35">
      <c r="A5284" t="s">
        <v>1257</v>
      </c>
      <c r="B5284" t="s">
        <v>108</v>
      </c>
      <c r="C5284" t="s">
        <v>359</v>
      </c>
      <c r="D5284" t="s">
        <v>1277</v>
      </c>
      <c r="E5284" t="s">
        <v>29</v>
      </c>
      <c r="F5284">
        <v>7634</v>
      </c>
      <c r="G5284">
        <v>8555</v>
      </c>
      <c r="H5284">
        <v>1.1206444851977992</v>
      </c>
      <c r="I5284" t="str">
        <f>VLOOKUP($B5284&amp;$E5284,'Employee List'!$A:$E,5,0)</f>
        <v>E-1183</v>
      </c>
    </row>
    <row r="5285" spans="1:9" x14ac:dyDescent="0.35">
      <c r="A5285" t="s">
        <v>1257</v>
      </c>
      <c r="B5285" t="s">
        <v>108</v>
      </c>
      <c r="C5285" t="s">
        <v>359</v>
      </c>
      <c r="D5285" t="s">
        <v>1277</v>
      </c>
      <c r="E5285" t="s">
        <v>30</v>
      </c>
      <c r="F5285">
        <v>6753</v>
      </c>
      <c r="G5285">
        <v>4908</v>
      </c>
      <c r="H5285">
        <v>0.72678809418036427</v>
      </c>
      <c r="I5285" t="str">
        <f>VLOOKUP($B5285&amp;$E5285,'Employee List'!$A:$E,5,0)</f>
        <v>E-1183</v>
      </c>
    </row>
    <row r="5286" spans="1:9" x14ac:dyDescent="0.35">
      <c r="A5286" t="s">
        <v>1257</v>
      </c>
      <c r="B5286" t="s">
        <v>108</v>
      </c>
      <c r="C5286" t="s">
        <v>359</v>
      </c>
      <c r="D5286" t="s">
        <v>1277</v>
      </c>
      <c r="E5286" t="s">
        <v>31</v>
      </c>
      <c r="F5286">
        <v>6779</v>
      </c>
      <c r="G5286">
        <v>10547</v>
      </c>
      <c r="H5286">
        <v>1.5558341938338989</v>
      </c>
      <c r="I5286" t="str">
        <f>VLOOKUP($B5286&amp;$E5286,'Employee List'!$A:$E,5,0)</f>
        <v>E-1183</v>
      </c>
    </row>
    <row r="5287" spans="1:9" x14ac:dyDescent="0.35">
      <c r="A5287" t="s">
        <v>1257</v>
      </c>
      <c r="B5287" t="s">
        <v>108</v>
      </c>
      <c r="C5287" t="s">
        <v>359</v>
      </c>
      <c r="D5287" t="s">
        <v>1278</v>
      </c>
      <c r="E5287" t="s">
        <v>29</v>
      </c>
      <c r="F5287">
        <v>22446</v>
      </c>
      <c r="G5287">
        <v>5291</v>
      </c>
      <c r="H5287">
        <v>0.23572128664349995</v>
      </c>
      <c r="I5287" t="str">
        <f>VLOOKUP($B5287&amp;$E5287,'Employee List'!$A:$E,5,0)</f>
        <v>E-1183</v>
      </c>
    </row>
    <row r="5288" spans="1:9" x14ac:dyDescent="0.35">
      <c r="A5288" t="s">
        <v>1257</v>
      </c>
      <c r="B5288" t="s">
        <v>108</v>
      </c>
      <c r="C5288" t="s">
        <v>359</v>
      </c>
      <c r="D5288" t="s">
        <v>1278</v>
      </c>
      <c r="E5288" t="s">
        <v>30</v>
      </c>
      <c r="F5288">
        <v>22924</v>
      </c>
      <c r="G5288">
        <v>18956</v>
      </c>
      <c r="H5288">
        <v>0.82690629907520508</v>
      </c>
      <c r="I5288" t="str">
        <f>VLOOKUP($B5288&amp;$E5288,'Employee List'!$A:$E,5,0)</f>
        <v>E-1183</v>
      </c>
    </row>
    <row r="5289" spans="1:9" x14ac:dyDescent="0.35">
      <c r="A5289" t="s">
        <v>1257</v>
      </c>
      <c r="B5289" t="s">
        <v>108</v>
      </c>
      <c r="C5289" t="s">
        <v>359</v>
      </c>
      <c r="D5289" t="s">
        <v>1278</v>
      </c>
      <c r="E5289" t="s">
        <v>31</v>
      </c>
      <c r="F5289">
        <v>22982</v>
      </c>
      <c r="G5289">
        <v>8379</v>
      </c>
      <c r="H5289">
        <v>0.3645896788791228</v>
      </c>
      <c r="I5289" t="str">
        <f>VLOOKUP($B5289&amp;$E5289,'Employee List'!$A:$E,5,0)</f>
        <v>E-1183</v>
      </c>
    </row>
    <row r="5290" spans="1:9" x14ac:dyDescent="0.35">
      <c r="A5290" t="s">
        <v>1257</v>
      </c>
      <c r="B5290" t="s">
        <v>108</v>
      </c>
      <c r="C5290" t="s">
        <v>359</v>
      </c>
      <c r="D5290" t="s">
        <v>1279</v>
      </c>
      <c r="E5290" t="s">
        <v>29</v>
      </c>
      <c r="F5290">
        <v>2206</v>
      </c>
      <c r="G5290">
        <v>2984</v>
      </c>
      <c r="H5290">
        <v>1.3526745240253852</v>
      </c>
      <c r="I5290" t="str">
        <f>VLOOKUP($B5290&amp;$E5290,'Employee List'!$A:$E,5,0)</f>
        <v>E-1183</v>
      </c>
    </row>
    <row r="5291" spans="1:9" x14ac:dyDescent="0.35">
      <c r="A5291" t="s">
        <v>1257</v>
      </c>
      <c r="B5291" t="s">
        <v>108</v>
      </c>
      <c r="C5291" t="s">
        <v>359</v>
      </c>
      <c r="D5291" t="s">
        <v>1279</v>
      </c>
      <c r="E5291" t="s">
        <v>30</v>
      </c>
      <c r="F5291">
        <v>4103</v>
      </c>
      <c r="G5291">
        <v>5749</v>
      </c>
      <c r="H5291">
        <v>1.4011698757007067</v>
      </c>
      <c r="I5291" t="str">
        <f>VLOOKUP($B5291&amp;$E5291,'Employee List'!$A:$E,5,0)</f>
        <v>E-1183</v>
      </c>
    </row>
    <row r="5292" spans="1:9" x14ac:dyDescent="0.35">
      <c r="A5292" t="s">
        <v>1257</v>
      </c>
      <c r="B5292" t="s">
        <v>108</v>
      </c>
      <c r="C5292" t="s">
        <v>359</v>
      </c>
      <c r="D5292" t="s">
        <v>1279</v>
      </c>
      <c r="E5292" t="s">
        <v>31</v>
      </c>
      <c r="F5292">
        <v>1355</v>
      </c>
      <c r="G5292">
        <v>3405</v>
      </c>
      <c r="H5292">
        <v>2.5129151291512914</v>
      </c>
      <c r="I5292" t="str">
        <f>VLOOKUP($B5292&amp;$E5292,'Employee List'!$A:$E,5,0)</f>
        <v>E-1183</v>
      </c>
    </row>
    <row r="5293" spans="1:9" x14ac:dyDescent="0.35">
      <c r="A5293" t="s">
        <v>1257</v>
      </c>
      <c r="B5293" t="s">
        <v>108</v>
      </c>
      <c r="C5293" t="s">
        <v>359</v>
      </c>
      <c r="D5293" t="s">
        <v>1280</v>
      </c>
      <c r="E5293" t="s">
        <v>29</v>
      </c>
      <c r="F5293">
        <v>3454</v>
      </c>
      <c r="G5293">
        <v>5672</v>
      </c>
      <c r="H5293">
        <v>1.6421540243196293</v>
      </c>
      <c r="I5293" t="str">
        <f>VLOOKUP($B5293&amp;$E5293,'Employee List'!$A:$E,5,0)</f>
        <v>E-1183</v>
      </c>
    </row>
    <row r="5294" spans="1:9" x14ac:dyDescent="0.35">
      <c r="A5294" t="s">
        <v>1257</v>
      </c>
      <c r="B5294" t="s">
        <v>108</v>
      </c>
      <c r="C5294" t="s">
        <v>359</v>
      </c>
      <c r="D5294" t="s">
        <v>1280</v>
      </c>
      <c r="E5294" t="s">
        <v>30</v>
      </c>
      <c r="F5294">
        <v>4965</v>
      </c>
      <c r="G5294">
        <v>3826</v>
      </c>
      <c r="H5294">
        <v>0.77059415911379658</v>
      </c>
      <c r="I5294" t="str">
        <f>VLOOKUP($B5294&amp;$E5294,'Employee List'!$A:$E,5,0)</f>
        <v>E-1183</v>
      </c>
    </row>
    <row r="5295" spans="1:9" x14ac:dyDescent="0.35">
      <c r="A5295" t="s">
        <v>1257</v>
      </c>
      <c r="B5295" t="s">
        <v>108</v>
      </c>
      <c r="C5295" t="s">
        <v>359</v>
      </c>
      <c r="D5295" t="s">
        <v>1280</v>
      </c>
      <c r="E5295" t="s">
        <v>31</v>
      </c>
      <c r="F5295">
        <v>4746</v>
      </c>
      <c r="G5295">
        <v>1286</v>
      </c>
      <c r="H5295">
        <v>0.27096502317741256</v>
      </c>
      <c r="I5295" t="str">
        <f>VLOOKUP($B5295&amp;$E5295,'Employee List'!$A:$E,5,0)</f>
        <v>E-1183</v>
      </c>
    </row>
    <row r="5296" spans="1:9" x14ac:dyDescent="0.35">
      <c r="A5296" t="s">
        <v>1257</v>
      </c>
      <c r="B5296" t="s">
        <v>108</v>
      </c>
      <c r="C5296" t="s">
        <v>359</v>
      </c>
      <c r="D5296" t="s">
        <v>1262</v>
      </c>
      <c r="E5296" t="s">
        <v>29</v>
      </c>
      <c r="F5296">
        <v>17738</v>
      </c>
      <c r="G5296">
        <v>30373</v>
      </c>
      <c r="H5296">
        <v>1.712312549329124</v>
      </c>
      <c r="I5296" t="str">
        <f>VLOOKUP($B5296&amp;$E5296,'Employee List'!$A:$E,5,0)</f>
        <v>E-1183</v>
      </c>
    </row>
    <row r="5297" spans="1:9" x14ac:dyDescent="0.35">
      <c r="A5297" t="s">
        <v>1257</v>
      </c>
      <c r="B5297" t="s">
        <v>108</v>
      </c>
      <c r="C5297" t="s">
        <v>359</v>
      </c>
      <c r="D5297" t="s">
        <v>1262</v>
      </c>
      <c r="E5297" t="s">
        <v>30</v>
      </c>
      <c r="F5297">
        <v>19873</v>
      </c>
      <c r="G5297">
        <v>36629</v>
      </c>
      <c r="H5297">
        <v>1.8431540280782972</v>
      </c>
      <c r="I5297" t="str">
        <f>VLOOKUP($B5297&amp;$E5297,'Employee List'!$A:$E,5,0)</f>
        <v>E-1183</v>
      </c>
    </row>
    <row r="5298" spans="1:9" x14ac:dyDescent="0.35">
      <c r="A5298" t="s">
        <v>1257</v>
      </c>
      <c r="B5298" t="s">
        <v>108</v>
      </c>
      <c r="C5298" t="s">
        <v>359</v>
      </c>
      <c r="D5298" t="s">
        <v>1262</v>
      </c>
      <c r="E5298" t="s">
        <v>31</v>
      </c>
      <c r="F5298">
        <v>20143</v>
      </c>
      <c r="G5298">
        <v>31720</v>
      </c>
      <c r="H5298">
        <v>1.5747406046765626</v>
      </c>
      <c r="I5298" t="str">
        <f>VLOOKUP($B5298&amp;$E5298,'Employee List'!$A:$E,5,0)</f>
        <v>E-1183</v>
      </c>
    </row>
    <row r="5299" spans="1:9" x14ac:dyDescent="0.35">
      <c r="A5299" t="s">
        <v>1257</v>
      </c>
      <c r="B5299" t="s">
        <v>108</v>
      </c>
      <c r="C5299" t="s">
        <v>359</v>
      </c>
      <c r="D5299" t="s">
        <v>1282</v>
      </c>
      <c r="E5299" t="s">
        <v>29</v>
      </c>
      <c r="F5299">
        <v>4467</v>
      </c>
      <c r="G5299">
        <v>6955</v>
      </c>
      <c r="H5299">
        <v>1.5569733601970002</v>
      </c>
      <c r="I5299" t="str">
        <f>VLOOKUP($B5299&amp;$E5299,'Employee List'!$A:$E,5,0)</f>
        <v>E-1183</v>
      </c>
    </row>
    <row r="5300" spans="1:9" x14ac:dyDescent="0.35">
      <c r="A5300" t="s">
        <v>1257</v>
      </c>
      <c r="B5300" t="s">
        <v>108</v>
      </c>
      <c r="C5300" t="s">
        <v>359</v>
      </c>
      <c r="D5300" t="s">
        <v>1282</v>
      </c>
      <c r="E5300" t="s">
        <v>30</v>
      </c>
      <c r="F5300">
        <v>10993</v>
      </c>
      <c r="G5300">
        <v>1636</v>
      </c>
      <c r="H5300">
        <v>0.14882197762212318</v>
      </c>
      <c r="I5300" t="str">
        <f>VLOOKUP($B5300&amp;$E5300,'Employee List'!$A:$E,5,0)</f>
        <v>E-1183</v>
      </c>
    </row>
    <row r="5301" spans="1:9" x14ac:dyDescent="0.35">
      <c r="A5301" t="s">
        <v>1257</v>
      </c>
      <c r="B5301" t="s">
        <v>108</v>
      </c>
      <c r="C5301" t="s">
        <v>359</v>
      </c>
      <c r="D5301" t="s">
        <v>1282</v>
      </c>
      <c r="E5301" t="s">
        <v>31</v>
      </c>
      <c r="F5301">
        <v>14491</v>
      </c>
      <c r="G5301">
        <v>3700</v>
      </c>
      <c r="H5301">
        <v>0.25533089503829964</v>
      </c>
      <c r="I5301" t="str">
        <f>VLOOKUP($B5301&amp;$E5301,'Employee List'!$A:$E,5,0)</f>
        <v>E-1183</v>
      </c>
    </row>
    <row r="5302" spans="1:9" x14ac:dyDescent="0.35">
      <c r="A5302" t="s">
        <v>1257</v>
      </c>
      <c r="B5302" t="s">
        <v>108</v>
      </c>
      <c r="C5302" t="s">
        <v>359</v>
      </c>
      <c r="D5302" t="s">
        <v>1281</v>
      </c>
      <c r="E5302" t="s">
        <v>29</v>
      </c>
      <c r="F5302">
        <v>6669</v>
      </c>
      <c r="G5302">
        <v>2402</v>
      </c>
      <c r="H5302">
        <v>0.36017393912130752</v>
      </c>
      <c r="I5302" t="str">
        <f>VLOOKUP($B5302&amp;$E5302,'Employee List'!$A:$E,5,0)</f>
        <v>E-1183</v>
      </c>
    </row>
    <row r="5303" spans="1:9" x14ac:dyDescent="0.35">
      <c r="A5303" t="s">
        <v>1257</v>
      </c>
      <c r="B5303" t="s">
        <v>108</v>
      </c>
      <c r="C5303" t="s">
        <v>359</v>
      </c>
      <c r="D5303" t="s">
        <v>1281</v>
      </c>
      <c r="E5303" t="s">
        <v>30</v>
      </c>
      <c r="F5303">
        <v>8574</v>
      </c>
      <c r="G5303">
        <v>3069</v>
      </c>
      <c r="H5303">
        <v>0.35794261721483556</v>
      </c>
      <c r="I5303" t="str">
        <f>VLOOKUP($B5303&amp;$E5303,'Employee List'!$A:$E,5,0)</f>
        <v>E-1183</v>
      </c>
    </row>
    <row r="5304" spans="1:9" x14ac:dyDescent="0.35">
      <c r="A5304" t="s">
        <v>1257</v>
      </c>
      <c r="B5304" t="s">
        <v>108</v>
      </c>
      <c r="C5304" t="s">
        <v>359</v>
      </c>
      <c r="D5304" t="s">
        <v>1281</v>
      </c>
      <c r="E5304" t="s">
        <v>31</v>
      </c>
      <c r="F5304">
        <v>5999</v>
      </c>
      <c r="G5304">
        <v>4724</v>
      </c>
      <c r="H5304">
        <v>0.78746457742957154</v>
      </c>
      <c r="I5304" t="str">
        <f>VLOOKUP($B5304&amp;$E5304,'Employee List'!$A:$E,5,0)</f>
        <v>E-1183</v>
      </c>
    </row>
    <row r="5305" spans="1:9" x14ac:dyDescent="0.35">
      <c r="A5305" t="s">
        <v>1257</v>
      </c>
      <c r="B5305" t="s">
        <v>109</v>
      </c>
      <c r="C5305" t="s">
        <v>359</v>
      </c>
      <c r="D5305" t="s">
        <v>1274</v>
      </c>
      <c r="E5305" t="s">
        <v>29</v>
      </c>
      <c r="F5305">
        <v>23337</v>
      </c>
      <c r="G5305">
        <v>21337</v>
      </c>
      <c r="H5305">
        <v>0.91429918155718393</v>
      </c>
      <c r="I5305" t="str">
        <f>VLOOKUP($B5305&amp;$E5305,'Employee List'!$A:$E,5,0)</f>
        <v>E-1184</v>
      </c>
    </row>
    <row r="5306" spans="1:9" x14ac:dyDescent="0.35">
      <c r="A5306" t="s">
        <v>1257</v>
      </c>
      <c r="B5306" t="s">
        <v>109</v>
      </c>
      <c r="C5306" t="s">
        <v>359</v>
      </c>
      <c r="D5306" t="s">
        <v>1274</v>
      </c>
      <c r="E5306" t="s">
        <v>30</v>
      </c>
      <c r="F5306">
        <v>25218</v>
      </c>
      <c r="G5306">
        <v>22052</v>
      </c>
      <c r="H5306">
        <v>0.87445475454040766</v>
      </c>
      <c r="I5306" t="str">
        <f>VLOOKUP($B5306&amp;$E5306,'Employee List'!$A:$E,5,0)</f>
        <v>E-1184</v>
      </c>
    </row>
    <row r="5307" spans="1:9" x14ac:dyDescent="0.35">
      <c r="A5307" t="s">
        <v>1257</v>
      </c>
      <c r="B5307" t="s">
        <v>109</v>
      </c>
      <c r="C5307" t="s">
        <v>359</v>
      </c>
      <c r="D5307" t="s">
        <v>1274</v>
      </c>
      <c r="E5307" t="s">
        <v>31</v>
      </c>
      <c r="F5307">
        <v>24507</v>
      </c>
      <c r="G5307">
        <v>18771</v>
      </c>
      <c r="H5307">
        <v>0.76594442404211038</v>
      </c>
      <c r="I5307" t="str">
        <f>VLOOKUP($B5307&amp;$E5307,'Employee List'!$A:$E,5,0)</f>
        <v>E-1184</v>
      </c>
    </row>
    <row r="5308" spans="1:9" x14ac:dyDescent="0.35">
      <c r="A5308" t="s">
        <v>1257</v>
      </c>
      <c r="B5308" t="s">
        <v>109</v>
      </c>
      <c r="C5308" t="s">
        <v>359</v>
      </c>
      <c r="D5308" t="s">
        <v>1263</v>
      </c>
      <c r="E5308" t="s">
        <v>29</v>
      </c>
      <c r="F5308">
        <v>8258</v>
      </c>
      <c r="G5308">
        <v>7456</v>
      </c>
      <c r="H5308">
        <v>0.90288205376604502</v>
      </c>
      <c r="I5308" t="str">
        <f>VLOOKUP($B5308&amp;$E5308,'Employee List'!$A:$E,5,0)</f>
        <v>E-1184</v>
      </c>
    </row>
    <row r="5309" spans="1:9" x14ac:dyDescent="0.35">
      <c r="A5309" t="s">
        <v>1257</v>
      </c>
      <c r="B5309" t="s">
        <v>109</v>
      </c>
      <c r="C5309" t="s">
        <v>359</v>
      </c>
      <c r="D5309" t="s">
        <v>1263</v>
      </c>
      <c r="E5309" t="s">
        <v>30</v>
      </c>
      <c r="F5309">
        <v>7299</v>
      </c>
      <c r="G5309">
        <v>3930</v>
      </c>
      <c r="H5309">
        <v>0.53842992190711059</v>
      </c>
      <c r="I5309" t="str">
        <f>VLOOKUP($B5309&amp;$E5309,'Employee List'!$A:$E,5,0)</f>
        <v>E-1184</v>
      </c>
    </row>
    <row r="5310" spans="1:9" x14ac:dyDescent="0.35">
      <c r="A5310" t="s">
        <v>1257</v>
      </c>
      <c r="B5310" t="s">
        <v>109</v>
      </c>
      <c r="C5310" t="s">
        <v>359</v>
      </c>
      <c r="D5310" t="s">
        <v>1263</v>
      </c>
      <c r="E5310" t="s">
        <v>31</v>
      </c>
      <c r="F5310">
        <v>7256</v>
      </c>
      <c r="G5310">
        <v>4909</v>
      </c>
      <c r="H5310">
        <v>0.67654355016538037</v>
      </c>
      <c r="I5310" t="str">
        <f>VLOOKUP($B5310&amp;$E5310,'Employee List'!$A:$E,5,0)</f>
        <v>E-1184</v>
      </c>
    </row>
    <row r="5311" spans="1:9" x14ac:dyDescent="0.35">
      <c r="A5311" t="s">
        <v>1257</v>
      </c>
      <c r="B5311" t="s">
        <v>109</v>
      </c>
      <c r="C5311" t="s">
        <v>359</v>
      </c>
      <c r="D5311" t="s">
        <v>1264</v>
      </c>
      <c r="E5311" t="s">
        <v>29</v>
      </c>
      <c r="F5311">
        <v>27860</v>
      </c>
      <c r="G5311">
        <v>1676</v>
      </c>
      <c r="H5311">
        <v>6.0157932519741567E-2</v>
      </c>
      <c r="I5311" t="str">
        <f>VLOOKUP($B5311&amp;$E5311,'Employee List'!$A:$E,5,0)</f>
        <v>E-1184</v>
      </c>
    </row>
    <row r="5312" spans="1:9" x14ac:dyDescent="0.35">
      <c r="A5312" t="s">
        <v>1257</v>
      </c>
      <c r="B5312" t="s">
        <v>109</v>
      </c>
      <c r="C5312" t="s">
        <v>359</v>
      </c>
      <c r="D5312" t="s">
        <v>1264</v>
      </c>
      <c r="E5312" t="s">
        <v>30</v>
      </c>
      <c r="F5312">
        <v>31083</v>
      </c>
      <c r="G5312">
        <v>2513</v>
      </c>
      <c r="H5312">
        <v>8.0848051989833677E-2</v>
      </c>
      <c r="I5312" t="str">
        <f>VLOOKUP($B5312&amp;$E5312,'Employee List'!$A:$E,5,0)</f>
        <v>E-1184</v>
      </c>
    </row>
    <row r="5313" spans="1:9" x14ac:dyDescent="0.35">
      <c r="A5313" t="s">
        <v>1257</v>
      </c>
      <c r="B5313" t="s">
        <v>109</v>
      </c>
      <c r="C5313" t="s">
        <v>359</v>
      </c>
      <c r="D5313" t="s">
        <v>1264</v>
      </c>
      <c r="E5313" t="s">
        <v>31</v>
      </c>
      <c r="F5313">
        <v>28869</v>
      </c>
      <c r="G5313">
        <v>4830</v>
      </c>
      <c r="H5313">
        <v>0.16730749246596696</v>
      </c>
      <c r="I5313" t="str">
        <f>VLOOKUP($B5313&amp;$E5313,'Employee List'!$A:$E,5,0)</f>
        <v>E-1184</v>
      </c>
    </row>
    <row r="5314" spans="1:9" x14ac:dyDescent="0.35">
      <c r="A5314" t="s">
        <v>1257</v>
      </c>
      <c r="B5314" t="s">
        <v>109</v>
      </c>
      <c r="C5314" t="s">
        <v>359</v>
      </c>
      <c r="D5314" t="s">
        <v>1265</v>
      </c>
      <c r="E5314" t="s">
        <v>29</v>
      </c>
      <c r="F5314">
        <v>6606</v>
      </c>
      <c r="G5314">
        <v>12502</v>
      </c>
      <c r="H5314">
        <v>1.8925219497426582</v>
      </c>
      <c r="I5314" t="str">
        <f>VLOOKUP($B5314&amp;$E5314,'Employee List'!$A:$E,5,0)</f>
        <v>E-1184</v>
      </c>
    </row>
    <row r="5315" spans="1:9" x14ac:dyDescent="0.35">
      <c r="A5315" t="s">
        <v>1257</v>
      </c>
      <c r="B5315" t="s">
        <v>109</v>
      </c>
      <c r="C5315" t="s">
        <v>359</v>
      </c>
      <c r="D5315" t="s">
        <v>1265</v>
      </c>
      <c r="E5315" t="s">
        <v>30</v>
      </c>
      <c r="F5315">
        <v>6728</v>
      </c>
      <c r="G5315">
        <v>4967</v>
      </c>
      <c r="H5315">
        <v>0.73825802615933411</v>
      </c>
      <c r="I5315" t="str">
        <f>VLOOKUP($B5315&amp;$E5315,'Employee List'!$A:$E,5,0)</f>
        <v>E-1184</v>
      </c>
    </row>
    <row r="5316" spans="1:9" x14ac:dyDescent="0.35">
      <c r="A5316" t="s">
        <v>1257</v>
      </c>
      <c r="B5316" t="s">
        <v>109</v>
      </c>
      <c r="C5316" t="s">
        <v>359</v>
      </c>
      <c r="D5316" t="s">
        <v>1265</v>
      </c>
      <c r="E5316" t="s">
        <v>31</v>
      </c>
      <c r="F5316">
        <v>7868</v>
      </c>
      <c r="G5316">
        <v>5815</v>
      </c>
      <c r="H5316">
        <v>0.73906964921199791</v>
      </c>
      <c r="I5316" t="str">
        <f>VLOOKUP($B5316&amp;$E5316,'Employee List'!$A:$E,5,0)</f>
        <v>E-1184</v>
      </c>
    </row>
    <row r="5317" spans="1:9" x14ac:dyDescent="0.35">
      <c r="A5317" t="s">
        <v>1257</v>
      </c>
      <c r="B5317" t="s">
        <v>109</v>
      </c>
      <c r="C5317" t="s">
        <v>359</v>
      </c>
      <c r="D5317" t="s">
        <v>1260</v>
      </c>
      <c r="E5317" t="s">
        <v>29</v>
      </c>
      <c r="F5317">
        <v>81170</v>
      </c>
      <c r="G5317">
        <v>17313</v>
      </c>
      <c r="H5317">
        <v>0.21329308857952445</v>
      </c>
      <c r="I5317" t="str">
        <f>VLOOKUP($B5317&amp;$E5317,'Employee List'!$A:$E,5,0)</f>
        <v>E-1184</v>
      </c>
    </row>
    <row r="5318" spans="1:9" x14ac:dyDescent="0.35">
      <c r="A5318" t="s">
        <v>1257</v>
      </c>
      <c r="B5318" t="s">
        <v>109</v>
      </c>
      <c r="C5318" t="s">
        <v>359</v>
      </c>
      <c r="D5318" t="s">
        <v>1260</v>
      </c>
      <c r="E5318" t="s">
        <v>30</v>
      </c>
      <c r="F5318">
        <v>81493</v>
      </c>
      <c r="G5318">
        <v>24673</v>
      </c>
      <c r="H5318">
        <v>0.30276220043439311</v>
      </c>
      <c r="I5318" t="str">
        <f>VLOOKUP($B5318&amp;$E5318,'Employee List'!$A:$E,5,0)</f>
        <v>E-1184</v>
      </c>
    </row>
    <row r="5319" spans="1:9" x14ac:dyDescent="0.35">
      <c r="A5319" t="s">
        <v>1257</v>
      </c>
      <c r="B5319" t="s">
        <v>109</v>
      </c>
      <c r="C5319" t="s">
        <v>359</v>
      </c>
      <c r="D5319" t="s">
        <v>1260</v>
      </c>
      <c r="E5319" t="s">
        <v>31</v>
      </c>
      <c r="F5319">
        <v>97334</v>
      </c>
      <c r="G5319">
        <v>48469</v>
      </c>
      <c r="H5319">
        <v>0.49796576735775783</v>
      </c>
      <c r="I5319" t="str">
        <f>VLOOKUP($B5319&amp;$E5319,'Employee List'!$A:$E,5,0)</f>
        <v>E-1184</v>
      </c>
    </row>
    <row r="5320" spans="1:9" x14ac:dyDescent="0.35">
      <c r="A5320" t="s">
        <v>1257</v>
      </c>
      <c r="B5320" t="s">
        <v>109</v>
      </c>
      <c r="C5320" t="s">
        <v>359</v>
      </c>
      <c r="D5320" t="s">
        <v>1261</v>
      </c>
      <c r="E5320" t="s">
        <v>29</v>
      </c>
      <c r="F5320">
        <v>36697</v>
      </c>
      <c r="G5320">
        <v>20458</v>
      </c>
      <c r="H5320">
        <v>0.55748426301877541</v>
      </c>
      <c r="I5320" t="str">
        <f>VLOOKUP($B5320&amp;$E5320,'Employee List'!$A:$E,5,0)</f>
        <v>E-1184</v>
      </c>
    </row>
    <row r="5321" spans="1:9" x14ac:dyDescent="0.35">
      <c r="A5321" t="s">
        <v>1257</v>
      </c>
      <c r="B5321" t="s">
        <v>109</v>
      </c>
      <c r="C5321" t="s">
        <v>359</v>
      </c>
      <c r="D5321" t="s">
        <v>1261</v>
      </c>
      <c r="E5321" t="s">
        <v>30</v>
      </c>
      <c r="F5321">
        <v>35281</v>
      </c>
      <c r="G5321">
        <v>19228</v>
      </c>
      <c r="H5321">
        <v>0.54499589013916838</v>
      </c>
      <c r="I5321" t="str">
        <f>VLOOKUP($B5321&amp;$E5321,'Employee List'!$A:$E,5,0)</f>
        <v>E-1184</v>
      </c>
    </row>
    <row r="5322" spans="1:9" x14ac:dyDescent="0.35">
      <c r="A5322" t="s">
        <v>1257</v>
      </c>
      <c r="B5322" t="s">
        <v>109</v>
      </c>
      <c r="C5322" t="s">
        <v>359</v>
      </c>
      <c r="D5322" t="s">
        <v>1261</v>
      </c>
      <c r="E5322" t="s">
        <v>31</v>
      </c>
      <c r="F5322">
        <v>37044</v>
      </c>
      <c r="G5322">
        <v>24702</v>
      </c>
      <c r="H5322">
        <v>0.66682863621639132</v>
      </c>
      <c r="I5322" t="str">
        <f>VLOOKUP($B5322&amp;$E5322,'Employee List'!$A:$E,5,0)</f>
        <v>E-1184</v>
      </c>
    </row>
    <row r="5323" spans="1:9" x14ac:dyDescent="0.35">
      <c r="A5323" t="s">
        <v>1257</v>
      </c>
      <c r="B5323" t="s">
        <v>109</v>
      </c>
      <c r="C5323" t="s">
        <v>359</v>
      </c>
      <c r="D5323" t="s">
        <v>1266</v>
      </c>
      <c r="E5323" t="s">
        <v>29</v>
      </c>
      <c r="F5323">
        <v>33107</v>
      </c>
      <c r="G5323">
        <v>18435</v>
      </c>
      <c r="H5323">
        <v>0.5568308816866524</v>
      </c>
      <c r="I5323" t="str">
        <f>VLOOKUP($B5323&amp;$E5323,'Employee List'!$A:$E,5,0)</f>
        <v>E-1184</v>
      </c>
    </row>
    <row r="5324" spans="1:9" x14ac:dyDescent="0.35">
      <c r="A5324" t="s">
        <v>1257</v>
      </c>
      <c r="B5324" t="s">
        <v>109</v>
      </c>
      <c r="C5324" t="s">
        <v>359</v>
      </c>
      <c r="D5324" t="s">
        <v>1266</v>
      </c>
      <c r="E5324" t="s">
        <v>30</v>
      </c>
      <c r="F5324">
        <v>36252</v>
      </c>
      <c r="G5324">
        <v>12520</v>
      </c>
      <c r="H5324">
        <v>0.34536025598587666</v>
      </c>
      <c r="I5324" t="str">
        <f>VLOOKUP($B5324&amp;$E5324,'Employee List'!$A:$E,5,0)</f>
        <v>E-1184</v>
      </c>
    </row>
    <row r="5325" spans="1:9" x14ac:dyDescent="0.35">
      <c r="A5325" t="s">
        <v>1257</v>
      </c>
      <c r="B5325" t="s">
        <v>109</v>
      </c>
      <c r="C5325" t="s">
        <v>359</v>
      </c>
      <c r="D5325" t="s">
        <v>1266</v>
      </c>
      <c r="E5325" t="s">
        <v>31</v>
      </c>
      <c r="F5325">
        <v>34354</v>
      </c>
      <c r="G5325">
        <v>21599</v>
      </c>
      <c r="H5325">
        <v>0.62871863538452577</v>
      </c>
      <c r="I5325" t="str">
        <f>VLOOKUP($B5325&amp;$E5325,'Employee List'!$A:$E,5,0)</f>
        <v>E-1184</v>
      </c>
    </row>
    <row r="5326" spans="1:9" x14ac:dyDescent="0.35">
      <c r="A5326" t="s">
        <v>1257</v>
      </c>
      <c r="B5326" t="s">
        <v>109</v>
      </c>
      <c r="C5326" t="s">
        <v>359</v>
      </c>
      <c r="D5326" t="s">
        <v>1267</v>
      </c>
      <c r="E5326" t="s">
        <v>29</v>
      </c>
      <c r="F5326">
        <v>56454</v>
      </c>
      <c r="G5326">
        <v>15689</v>
      </c>
      <c r="H5326">
        <v>0.27790767704679914</v>
      </c>
      <c r="I5326" t="str">
        <f>VLOOKUP($B5326&amp;$E5326,'Employee List'!$A:$E,5,0)</f>
        <v>E-1184</v>
      </c>
    </row>
    <row r="5327" spans="1:9" x14ac:dyDescent="0.35">
      <c r="A5327" t="s">
        <v>1257</v>
      </c>
      <c r="B5327" t="s">
        <v>109</v>
      </c>
      <c r="C5327" t="s">
        <v>359</v>
      </c>
      <c r="D5327" t="s">
        <v>1267</v>
      </c>
      <c r="E5327" t="s">
        <v>30</v>
      </c>
      <c r="F5327">
        <v>54739</v>
      </c>
      <c r="G5327">
        <v>21699</v>
      </c>
      <c r="H5327">
        <v>0.39640841082226563</v>
      </c>
      <c r="I5327" t="str">
        <f>VLOOKUP($B5327&amp;$E5327,'Employee List'!$A:$E,5,0)</f>
        <v>E-1184</v>
      </c>
    </row>
    <row r="5328" spans="1:9" x14ac:dyDescent="0.35">
      <c r="A5328" t="s">
        <v>1257</v>
      </c>
      <c r="B5328" t="s">
        <v>109</v>
      </c>
      <c r="C5328" t="s">
        <v>359</v>
      </c>
      <c r="D5328" t="s">
        <v>1267</v>
      </c>
      <c r="E5328" t="s">
        <v>31</v>
      </c>
      <c r="F5328">
        <v>55027</v>
      </c>
      <c r="G5328">
        <v>19251</v>
      </c>
      <c r="H5328">
        <v>0.34984643902084434</v>
      </c>
      <c r="I5328" t="str">
        <f>VLOOKUP($B5328&amp;$E5328,'Employee List'!$A:$E,5,0)</f>
        <v>E-1184</v>
      </c>
    </row>
    <row r="5329" spans="1:9" x14ac:dyDescent="0.35">
      <c r="A5329" t="s">
        <v>1257</v>
      </c>
      <c r="B5329" t="s">
        <v>109</v>
      </c>
      <c r="C5329" t="s">
        <v>359</v>
      </c>
      <c r="D5329" t="s">
        <v>1268</v>
      </c>
      <c r="E5329" t="s">
        <v>29</v>
      </c>
      <c r="F5329">
        <v>14177</v>
      </c>
      <c r="G5329">
        <v>8469</v>
      </c>
      <c r="H5329">
        <v>0.5973760316004797</v>
      </c>
      <c r="I5329" t="str">
        <f>VLOOKUP($B5329&amp;$E5329,'Employee List'!$A:$E,5,0)</f>
        <v>E-1184</v>
      </c>
    </row>
    <row r="5330" spans="1:9" x14ac:dyDescent="0.35">
      <c r="A5330" t="s">
        <v>1257</v>
      </c>
      <c r="B5330" t="s">
        <v>109</v>
      </c>
      <c r="C5330" t="s">
        <v>359</v>
      </c>
      <c r="D5330" t="s">
        <v>1268</v>
      </c>
      <c r="E5330" t="s">
        <v>30</v>
      </c>
      <c r="F5330">
        <v>11430</v>
      </c>
      <c r="G5330">
        <v>4841</v>
      </c>
      <c r="H5330">
        <v>0.42353455818022745</v>
      </c>
      <c r="I5330" t="str">
        <f>VLOOKUP($B5330&amp;$E5330,'Employee List'!$A:$E,5,0)</f>
        <v>E-1184</v>
      </c>
    </row>
    <row r="5331" spans="1:9" x14ac:dyDescent="0.35">
      <c r="A5331" t="s">
        <v>1257</v>
      </c>
      <c r="B5331" t="s">
        <v>109</v>
      </c>
      <c r="C5331" t="s">
        <v>359</v>
      </c>
      <c r="D5331" t="s">
        <v>1268</v>
      </c>
      <c r="E5331" t="s">
        <v>31</v>
      </c>
      <c r="F5331">
        <v>11026</v>
      </c>
      <c r="G5331">
        <v>7549</v>
      </c>
      <c r="H5331">
        <v>0.68465445311082895</v>
      </c>
      <c r="I5331" t="str">
        <f>VLOOKUP($B5331&amp;$E5331,'Employee List'!$A:$E,5,0)</f>
        <v>E-1184</v>
      </c>
    </row>
    <row r="5332" spans="1:9" x14ac:dyDescent="0.35">
      <c r="A5332" t="s">
        <v>1257</v>
      </c>
      <c r="B5332" t="s">
        <v>109</v>
      </c>
      <c r="C5332" t="s">
        <v>359</v>
      </c>
      <c r="D5332" t="s">
        <v>1269</v>
      </c>
      <c r="E5332" t="s">
        <v>29</v>
      </c>
      <c r="F5332">
        <v>10079</v>
      </c>
      <c r="G5332">
        <v>4893</v>
      </c>
      <c r="H5332">
        <v>0.48546482785990674</v>
      </c>
      <c r="I5332" t="str">
        <f>VLOOKUP($B5332&amp;$E5332,'Employee List'!$A:$E,5,0)</f>
        <v>E-1184</v>
      </c>
    </row>
    <row r="5333" spans="1:9" x14ac:dyDescent="0.35">
      <c r="A5333" t="s">
        <v>1257</v>
      </c>
      <c r="B5333" t="s">
        <v>109</v>
      </c>
      <c r="C5333" t="s">
        <v>359</v>
      </c>
      <c r="D5333" t="s">
        <v>1269</v>
      </c>
      <c r="E5333" t="s">
        <v>30</v>
      </c>
      <c r="F5333">
        <v>13013</v>
      </c>
      <c r="G5333">
        <v>9955</v>
      </c>
      <c r="H5333">
        <v>0.76500422654268807</v>
      </c>
      <c r="I5333" t="str">
        <f>VLOOKUP($B5333&amp;$E5333,'Employee List'!$A:$E,5,0)</f>
        <v>E-1184</v>
      </c>
    </row>
    <row r="5334" spans="1:9" x14ac:dyDescent="0.35">
      <c r="A5334" t="s">
        <v>1257</v>
      </c>
      <c r="B5334" t="s">
        <v>109</v>
      </c>
      <c r="C5334" t="s">
        <v>359</v>
      </c>
      <c r="D5334" t="s">
        <v>1269</v>
      </c>
      <c r="E5334" t="s">
        <v>31</v>
      </c>
      <c r="F5334">
        <v>9870</v>
      </c>
      <c r="G5334">
        <v>5469</v>
      </c>
      <c r="H5334">
        <v>0.55410334346504564</v>
      </c>
      <c r="I5334" t="str">
        <f>VLOOKUP($B5334&amp;$E5334,'Employee List'!$A:$E,5,0)</f>
        <v>E-1184</v>
      </c>
    </row>
    <row r="5335" spans="1:9" x14ac:dyDescent="0.35">
      <c r="A5335" t="s">
        <v>1257</v>
      </c>
      <c r="B5335" t="s">
        <v>109</v>
      </c>
      <c r="C5335" t="s">
        <v>359</v>
      </c>
      <c r="D5335" t="s">
        <v>1270</v>
      </c>
      <c r="E5335" t="s">
        <v>29</v>
      </c>
      <c r="F5335">
        <v>5674</v>
      </c>
      <c r="G5335">
        <v>3918</v>
      </c>
      <c r="H5335">
        <v>0.69051815297849839</v>
      </c>
      <c r="I5335" t="str">
        <f>VLOOKUP($B5335&amp;$E5335,'Employee List'!$A:$E,5,0)</f>
        <v>E-1184</v>
      </c>
    </row>
    <row r="5336" spans="1:9" x14ac:dyDescent="0.35">
      <c r="A5336" t="s">
        <v>1257</v>
      </c>
      <c r="B5336" t="s">
        <v>109</v>
      </c>
      <c r="C5336" t="s">
        <v>359</v>
      </c>
      <c r="D5336" t="s">
        <v>1270</v>
      </c>
      <c r="E5336" t="s">
        <v>30</v>
      </c>
      <c r="F5336">
        <v>3452</v>
      </c>
      <c r="G5336">
        <v>5676</v>
      </c>
      <c r="H5336">
        <v>1.6442641946697567</v>
      </c>
      <c r="I5336" t="str">
        <f>VLOOKUP($B5336&amp;$E5336,'Employee List'!$A:$E,5,0)</f>
        <v>E-1184</v>
      </c>
    </row>
    <row r="5337" spans="1:9" x14ac:dyDescent="0.35">
      <c r="A5337" t="s">
        <v>1257</v>
      </c>
      <c r="B5337" t="s">
        <v>109</v>
      </c>
      <c r="C5337" t="s">
        <v>359</v>
      </c>
      <c r="D5337" t="s">
        <v>1270</v>
      </c>
      <c r="E5337" t="s">
        <v>31</v>
      </c>
      <c r="F5337">
        <v>3134</v>
      </c>
      <c r="G5337">
        <v>4326</v>
      </c>
      <c r="H5337">
        <v>1.3803446075303127</v>
      </c>
      <c r="I5337" t="str">
        <f>VLOOKUP($B5337&amp;$E5337,'Employee List'!$A:$E,5,0)</f>
        <v>E-1184</v>
      </c>
    </row>
    <row r="5338" spans="1:9" x14ac:dyDescent="0.35">
      <c r="A5338" t="s">
        <v>1257</v>
      </c>
      <c r="B5338" t="s">
        <v>109</v>
      </c>
      <c r="C5338" t="s">
        <v>359</v>
      </c>
      <c r="D5338" t="s">
        <v>1271</v>
      </c>
      <c r="E5338" t="s">
        <v>29</v>
      </c>
      <c r="F5338">
        <v>8157</v>
      </c>
      <c r="G5338">
        <v>10095</v>
      </c>
      <c r="H5338">
        <v>1.2375873482898125</v>
      </c>
      <c r="I5338" t="str">
        <f>VLOOKUP($B5338&amp;$E5338,'Employee List'!$A:$E,5,0)</f>
        <v>E-1184</v>
      </c>
    </row>
    <row r="5339" spans="1:9" x14ac:dyDescent="0.35">
      <c r="A5339" t="s">
        <v>1257</v>
      </c>
      <c r="B5339" t="s">
        <v>109</v>
      </c>
      <c r="C5339" t="s">
        <v>359</v>
      </c>
      <c r="D5339" t="s">
        <v>1271</v>
      </c>
      <c r="E5339" t="s">
        <v>30</v>
      </c>
      <c r="F5339">
        <v>9838</v>
      </c>
      <c r="G5339">
        <v>9659</v>
      </c>
      <c r="H5339">
        <v>0.98180524496848953</v>
      </c>
      <c r="I5339" t="str">
        <f>VLOOKUP($B5339&amp;$E5339,'Employee List'!$A:$E,5,0)</f>
        <v>E-1184</v>
      </c>
    </row>
    <row r="5340" spans="1:9" x14ac:dyDescent="0.35">
      <c r="A5340" t="s">
        <v>1257</v>
      </c>
      <c r="B5340" t="s">
        <v>109</v>
      </c>
      <c r="C5340" t="s">
        <v>359</v>
      </c>
      <c r="D5340" t="s">
        <v>1271</v>
      </c>
      <c r="E5340" t="s">
        <v>31</v>
      </c>
      <c r="F5340">
        <v>8128</v>
      </c>
      <c r="G5340">
        <v>8550</v>
      </c>
      <c r="H5340">
        <v>1.0519192913385826</v>
      </c>
      <c r="I5340" t="str">
        <f>VLOOKUP($B5340&amp;$E5340,'Employee List'!$A:$E,5,0)</f>
        <v>E-1184</v>
      </c>
    </row>
    <row r="5341" spans="1:9" x14ac:dyDescent="0.35">
      <c r="A5341" t="s">
        <v>1257</v>
      </c>
      <c r="B5341" t="s">
        <v>109</v>
      </c>
      <c r="C5341" t="s">
        <v>359</v>
      </c>
      <c r="D5341" t="s">
        <v>1258</v>
      </c>
      <c r="E5341" t="s">
        <v>29</v>
      </c>
      <c r="F5341">
        <v>150703</v>
      </c>
      <c r="G5341">
        <v>89693</v>
      </c>
      <c r="H5341">
        <v>0.59516399806241416</v>
      </c>
      <c r="I5341" t="str">
        <f>VLOOKUP($B5341&amp;$E5341,'Employee List'!$A:$E,5,0)</f>
        <v>E-1184</v>
      </c>
    </row>
    <row r="5342" spans="1:9" x14ac:dyDescent="0.35">
      <c r="A5342" t="s">
        <v>1257</v>
      </c>
      <c r="B5342" t="s">
        <v>109</v>
      </c>
      <c r="C5342" t="s">
        <v>359</v>
      </c>
      <c r="D5342" t="s">
        <v>1258</v>
      </c>
      <c r="E5342" t="s">
        <v>30</v>
      </c>
      <c r="F5342">
        <v>147476</v>
      </c>
      <c r="G5342">
        <v>77038</v>
      </c>
      <c r="H5342">
        <v>0.52237652228159159</v>
      </c>
      <c r="I5342" t="str">
        <f>VLOOKUP($B5342&amp;$E5342,'Employee List'!$A:$E,5,0)</f>
        <v>E-1184</v>
      </c>
    </row>
    <row r="5343" spans="1:9" x14ac:dyDescent="0.35">
      <c r="A5343" t="s">
        <v>1257</v>
      </c>
      <c r="B5343" t="s">
        <v>109</v>
      </c>
      <c r="C5343" t="s">
        <v>359</v>
      </c>
      <c r="D5343" t="s">
        <v>1258</v>
      </c>
      <c r="E5343" t="s">
        <v>31</v>
      </c>
      <c r="F5343">
        <v>142756</v>
      </c>
      <c r="G5343">
        <v>62669</v>
      </c>
      <c r="H5343">
        <v>0.43899380761579199</v>
      </c>
      <c r="I5343" t="str">
        <f>VLOOKUP($B5343&amp;$E5343,'Employee List'!$A:$E,5,0)</f>
        <v>E-1184</v>
      </c>
    </row>
    <row r="5344" spans="1:9" x14ac:dyDescent="0.35">
      <c r="A5344" t="s">
        <v>1257</v>
      </c>
      <c r="B5344" t="s">
        <v>109</v>
      </c>
      <c r="C5344" t="s">
        <v>359</v>
      </c>
      <c r="D5344" t="s">
        <v>1272</v>
      </c>
      <c r="E5344" t="s">
        <v>29</v>
      </c>
      <c r="F5344">
        <v>9442</v>
      </c>
      <c r="G5344">
        <v>3514</v>
      </c>
      <c r="H5344">
        <v>0.37216691378945138</v>
      </c>
      <c r="I5344" t="str">
        <f>VLOOKUP($B5344&amp;$E5344,'Employee List'!$A:$E,5,0)</f>
        <v>E-1184</v>
      </c>
    </row>
    <row r="5345" spans="1:9" x14ac:dyDescent="0.35">
      <c r="A5345" t="s">
        <v>1257</v>
      </c>
      <c r="B5345" t="s">
        <v>109</v>
      </c>
      <c r="C5345" t="s">
        <v>359</v>
      </c>
      <c r="D5345" t="s">
        <v>1272</v>
      </c>
      <c r="E5345" t="s">
        <v>30</v>
      </c>
      <c r="F5345">
        <v>13014</v>
      </c>
      <c r="G5345">
        <v>6644</v>
      </c>
      <c r="H5345">
        <v>0.51052712463500849</v>
      </c>
      <c r="I5345" t="str">
        <f>VLOOKUP($B5345&amp;$E5345,'Employee List'!$A:$E,5,0)</f>
        <v>E-1184</v>
      </c>
    </row>
    <row r="5346" spans="1:9" x14ac:dyDescent="0.35">
      <c r="A5346" t="s">
        <v>1257</v>
      </c>
      <c r="B5346" t="s">
        <v>109</v>
      </c>
      <c r="C5346" t="s">
        <v>359</v>
      </c>
      <c r="D5346" t="s">
        <v>1272</v>
      </c>
      <c r="E5346" t="s">
        <v>31</v>
      </c>
      <c r="F5346">
        <v>14020</v>
      </c>
      <c r="G5346">
        <v>6250</v>
      </c>
      <c r="H5346">
        <v>0.4457917261055635</v>
      </c>
      <c r="I5346" t="str">
        <f>VLOOKUP($B5346&amp;$E5346,'Employee List'!$A:$E,5,0)</f>
        <v>E-1184</v>
      </c>
    </row>
    <row r="5347" spans="1:9" x14ac:dyDescent="0.35">
      <c r="A5347" t="s">
        <v>1257</v>
      </c>
      <c r="B5347" t="s">
        <v>109</v>
      </c>
      <c r="C5347" t="s">
        <v>359</v>
      </c>
      <c r="D5347" t="s">
        <v>1259</v>
      </c>
      <c r="E5347" t="s">
        <v>29</v>
      </c>
      <c r="F5347">
        <v>13162</v>
      </c>
      <c r="G5347">
        <v>7380</v>
      </c>
      <c r="H5347">
        <v>0.5607050600212734</v>
      </c>
      <c r="I5347" t="str">
        <f>VLOOKUP($B5347&amp;$E5347,'Employee List'!$A:$E,5,0)</f>
        <v>E-1184</v>
      </c>
    </row>
    <row r="5348" spans="1:9" x14ac:dyDescent="0.35">
      <c r="A5348" t="s">
        <v>1257</v>
      </c>
      <c r="B5348" t="s">
        <v>109</v>
      </c>
      <c r="C5348" t="s">
        <v>359</v>
      </c>
      <c r="D5348" t="s">
        <v>1259</v>
      </c>
      <c r="E5348" t="s">
        <v>30</v>
      </c>
      <c r="F5348">
        <v>14864</v>
      </c>
      <c r="G5348">
        <v>6297</v>
      </c>
      <c r="H5348">
        <v>0.42364101184068892</v>
      </c>
      <c r="I5348" t="str">
        <f>VLOOKUP($B5348&amp;$E5348,'Employee List'!$A:$E,5,0)</f>
        <v>E-1184</v>
      </c>
    </row>
    <row r="5349" spans="1:9" x14ac:dyDescent="0.35">
      <c r="A5349" t="s">
        <v>1257</v>
      </c>
      <c r="B5349" t="s">
        <v>109</v>
      </c>
      <c r="C5349" t="s">
        <v>359</v>
      </c>
      <c r="D5349" t="s">
        <v>1259</v>
      </c>
      <c r="E5349" t="s">
        <v>31</v>
      </c>
      <c r="F5349">
        <v>13522</v>
      </c>
      <c r="G5349">
        <v>10630</v>
      </c>
      <c r="H5349">
        <v>0.7861263126756397</v>
      </c>
      <c r="I5349" t="str">
        <f>VLOOKUP($B5349&amp;$E5349,'Employee List'!$A:$E,5,0)</f>
        <v>E-1184</v>
      </c>
    </row>
    <row r="5350" spans="1:9" x14ac:dyDescent="0.35">
      <c r="A5350" t="s">
        <v>1257</v>
      </c>
      <c r="B5350" t="s">
        <v>109</v>
      </c>
      <c r="C5350" t="s">
        <v>359</v>
      </c>
      <c r="D5350" t="s">
        <v>1273</v>
      </c>
      <c r="E5350" t="s">
        <v>29</v>
      </c>
      <c r="F5350">
        <v>6513</v>
      </c>
      <c r="G5350">
        <v>6486</v>
      </c>
      <c r="H5350">
        <v>0.99585444495624131</v>
      </c>
      <c r="I5350" t="str">
        <f>VLOOKUP($B5350&amp;$E5350,'Employee List'!$A:$E,5,0)</f>
        <v>E-1184</v>
      </c>
    </row>
    <row r="5351" spans="1:9" x14ac:dyDescent="0.35">
      <c r="A5351" t="s">
        <v>1257</v>
      </c>
      <c r="B5351" t="s">
        <v>109</v>
      </c>
      <c r="C5351" t="s">
        <v>359</v>
      </c>
      <c r="D5351" t="s">
        <v>1273</v>
      </c>
      <c r="E5351" t="s">
        <v>30</v>
      </c>
      <c r="F5351">
        <v>5673</v>
      </c>
      <c r="G5351">
        <v>5586</v>
      </c>
      <c r="H5351">
        <v>0.9846641988365944</v>
      </c>
      <c r="I5351" t="str">
        <f>VLOOKUP($B5351&amp;$E5351,'Employee List'!$A:$E,5,0)</f>
        <v>E-1184</v>
      </c>
    </row>
    <row r="5352" spans="1:9" x14ac:dyDescent="0.35">
      <c r="A5352" t="s">
        <v>1257</v>
      </c>
      <c r="B5352" t="s">
        <v>109</v>
      </c>
      <c r="C5352" t="s">
        <v>359</v>
      </c>
      <c r="D5352" t="s">
        <v>1273</v>
      </c>
      <c r="E5352" t="s">
        <v>31</v>
      </c>
      <c r="F5352">
        <v>2932</v>
      </c>
      <c r="G5352">
        <v>2980</v>
      </c>
      <c r="H5352">
        <v>1.0163710777626194</v>
      </c>
      <c r="I5352" t="str">
        <f>VLOOKUP($B5352&amp;$E5352,'Employee List'!$A:$E,5,0)</f>
        <v>E-1184</v>
      </c>
    </row>
    <row r="5353" spans="1:9" x14ac:dyDescent="0.35">
      <c r="A5353" t="s">
        <v>1257</v>
      </c>
      <c r="B5353" t="s">
        <v>109</v>
      </c>
      <c r="C5353" t="s">
        <v>359</v>
      </c>
      <c r="D5353" t="s">
        <v>1275</v>
      </c>
      <c r="E5353" t="s">
        <v>29</v>
      </c>
      <c r="F5353">
        <v>2830</v>
      </c>
      <c r="G5353">
        <v>6296</v>
      </c>
      <c r="H5353">
        <v>2.2247349823321554</v>
      </c>
      <c r="I5353" t="str">
        <f>VLOOKUP($B5353&amp;$E5353,'Employee List'!$A:$E,5,0)</f>
        <v>E-1184</v>
      </c>
    </row>
    <row r="5354" spans="1:9" x14ac:dyDescent="0.35">
      <c r="A5354" t="s">
        <v>1257</v>
      </c>
      <c r="B5354" t="s">
        <v>109</v>
      </c>
      <c r="C5354" t="s">
        <v>359</v>
      </c>
      <c r="D5354" t="s">
        <v>1275</v>
      </c>
      <c r="E5354" t="s">
        <v>30</v>
      </c>
      <c r="F5354">
        <v>1427</v>
      </c>
      <c r="G5354">
        <v>3134</v>
      </c>
      <c r="H5354">
        <v>2.1962158374211631</v>
      </c>
      <c r="I5354" t="str">
        <f>VLOOKUP($B5354&amp;$E5354,'Employee List'!$A:$E,5,0)</f>
        <v>E-1184</v>
      </c>
    </row>
    <row r="5355" spans="1:9" x14ac:dyDescent="0.35">
      <c r="A5355" t="s">
        <v>1257</v>
      </c>
      <c r="B5355" t="s">
        <v>109</v>
      </c>
      <c r="C5355" t="s">
        <v>359</v>
      </c>
      <c r="D5355" t="s">
        <v>1275</v>
      </c>
      <c r="E5355" t="s">
        <v>31</v>
      </c>
      <c r="F5355">
        <v>4208</v>
      </c>
      <c r="G5355">
        <v>5052</v>
      </c>
      <c r="H5355">
        <v>1.2005703422053231</v>
      </c>
      <c r="I5355" t="str">
        <f>VLOOKUP($B5355&amp;$E5355,'Employee List'!$A:$E,5,0)</f>
        <v>E-1184</v>
      </c>
    </row>
    <row r="5356" spans="1:9" x14ac:dyDescent="0.35">
      <c r="A5356" t="s">
        <v>1257</v>
      </c>
      <c r="B5356" t="s">
        <v>109</v>
      </c>
      <c r="C5356" t="s">
        <v>359</v>
      </c>
      <c r="D5356" t="s">
        <v>1276</v>
      </c>
      <c r="E5356" t="s">
        <v>29</v>
      </c>
      <c r="F5356">
        <v>3966</v>
      </c>
      <c r="G5356">
        <v>3285</v>
      </c>
      <c r="H5356">
        <v>0.82829046898638425</v>
      </c>
      <c r="I5356" t="str">
        <f>VLOOKUP($B5356&amp;$E5356,'Employee List'!$A:$E,5,0)</f>
        <v>E-1184</v>
      </c>
    </row>
    <row r="5357" spans="1:9" x14ac:dyDescent="0.35">
      <c r="A5357" t="s">
        <v>1257</v>
      </c>
      <c r="B5357" t="s">
        <v>109</v>
      </c>
      <c r="C5357" t="s">
        <v>359</v>
      </c>
      <c r="D5357" t="s">
        <v>1276</v>
      </c>
      <c r="E5357" t="s">
        <v>30</v>
      </c>
      <c r="F5357">
        <v>5043</v>
      </c>
      <c r="G5357">
        <v>3369</v>
      </c>
      <c r="H5357">
        <v>0.66805472932778109</v>
      </c>
      <c r="I5357" t="str">
        <f>VLOOKUP($B5357&amp;$E5357,'Employee List'!$A:$E,5,0)</f>
        <v>E-1184</v>
      </c>
    </row>
    <row r="5358" spans="1:9" x14ac:dyDescent="0.35">
      <c r="A5358" t="s">
        <v>1257</v>
      </c>
      <c r="B5358" t="s">
        <v>109</v>
      </c>
      <c r="C5358" t="s">
        <v>359</v>
      </c>
      <c r="D5358" t="s">
        <v>1276</v>
      </c>
      <c r="E5358" t="s">
        <v>31</v>
      </c>
      <c r="F5358">
        <v>5762</v>
      </c>
      <c r="G5358">
        <v>6425</v>
      </c>
      <c r="H5358">
        <v>1.1150642138146476</v>
      </c>
      <c r="I5358" t="str">
        <f>VLOOKUP($B5358&amp;$E5358,'Employee List'!$A:$E,5,0)</f>
        <v>E-1184</v>
      </c>
    </row>
    <row r="5359" spans="1:9" x14ac:dyDescent="0.35">
      <c r="A5359" t="s">
        <v>1257</v>
      </c>
      <c r="B5359" t="s">
        <v>109</v>
      </c>
      <c r="C5359" t="s">
        <v>359</v>
      </c>
      <c r="D5359" t="s">
        <v>1277</v>
      </c>
      <c r="E5359" t="s">
        <v>29</v>
      </c>
      <c r="F5359">
        <v>8631</v>
      </c>
      <c r="G5359">
        <v>10855</v>
      </c>
      <c r="H5359">
        <v>1.2576758197196154</v>
      </c>
      <c r="I5359" t="str">
        <f>VLOOKUP($B5359&amp;$E5359,'Employee List'!$A:$E,5,0)</f>
        <v>E-1184</v>
      </c>
    </row>
    <row r="5360" spans="1:9" x14ac:dyDescent="0.35">
      <c r="A5360" t="s">
        <v>1257</v>
      </c>
      <c r="B5360" t="s">
        <v>109</v>
      </c>
      <c r="C5360" t="s">
        <v>359</v>
      </c>
      <c r="D5360" t="s">
        <v>1277</v>
      </c>
      <c r="E5360" t="s">
        <v>30</v>
      </c>
      <c r="F5360">
        <v>10411</v>
      </c>
      <c r="G5360">
        <v>7581</v>
      </c>
      <c r="H5360">
        <v>0.72817212563634615</v>
      </c>
      <c r="I5360" t="str">
        <f>VLOOKUP($B5360&amp;$E5360,'Employee List'!$A:$E,5,0)</f>
        <v>E-1184</v>
      </c>
    </row>
    <row r="5361" spans="1:9" x14ac:dyDescent="0.35">
      <c r="A5361" t="s">
        <v>1257</v>
      </c>
      <c r="B5361" t="s">
        <v>109</v>
      </c>
      <c r="C5361" t="s">
        <v>359</v>
      </c>
      <c r="D5361" t="s">
        <v>1277</v>
      </c>
      <c r="E5361" t="s">
        <v>31</v>
      </c>
      <c r="F5361">
        <v>10088</v>
      </c>
      <c r="G5361">
        <v>10274</v>
      </c>
      <c r="H5361">
        <v>1.0184377478191911</v>
      </c>
      <c r="I5361" t="str">
        <f>VLOOKUP($B5361&amp;$E5361,'Employee List'!$A:$E,5,0)</f>
        <v>E-1184</v>
      </c>
    </row>
    <row r="5362" spans="1:9" x14ac:dyDescent="0.35">
      <c r="A5362" t="s">
        <v>1257</v>
      </c>
      <c r="B5362" t="s">
        <v>109</v>
      </c>
      <c r="C5362" t="s">
        <v>359</v>
      </c>
      <c r="D5362" t="s">
        <v>1278</v>
      </c>
      <c r="E5362" t="s">
        <v>29</v>
      </c>
      <c r="F5362">
        <v>6039</v>
      </c>
      <c r="G5362">
        <v>4333</v>
      </c>
      <c r="H5362">
        <v>0.71750289783076671</v>
      </c>
      <c r="I5362" t="str">
        <f>VLOOKUP($B5362&amp;$E5362,'Employee List'!$A:$E,5,0)</f>
        <v>E-1184</v>
      </c>
    </row>
    <row r="5363" spans="1:9" x14ac:dyDescent="0.35">
      <c r="A5363" t="s">
        <v>1257</v>
      </c>
      <c r="B5363" t="s">
        <v>109</v>
      </c>
      <c r="C5363" t="s">
        <v>359</v>
      </c>
      <c r="D5363" t="s">
        <v>1278</v>
      </c>
      <c r="E5363" t="s">
        <v>30</v>
      </c>
      <c r="F5363">
        <v>8919</v>
      </c>
      <c r="G5363">
        <v>5136</v>
      </c>
      <c r="H5363">
        <v>0.575849310460814</v>
      </c>
      <c r="I5363" t="str">
        <f>VLOOKUP($B5363&amp;$E5363,'Employee List'!$A:$E,5,0)</f>
        <v>E-1184</v>
      </c>
    </row>
    <row r="5364" spans="1:9" x14ac:dyDescent="0.35">
      <c r="A5364" t="s">
        <v>1257</v>
      </c>
      <c r="B5364" t="s">
        <v>109</v>
      </c>
      <c r="C5364" t="s">
        <v>359</v>
      </c>
      <c r="D5364" t="s">
        <v>1278</v>
      </c>
      <c r="E5364" t="s">
        <v>31</v>
      </c>
      <c r="F5364">
        <v>9388</v>
      </c>
      <c r="G5364">
        <v>6853</v>
      </c>
      <c r="H5364">
        <v>0.72997443544951002</v>
      </c>
      <c r="I5364" t="str">
        <f>VLOOKUP($B5364&amp;$E5364,'Employee List'!$A:$E,5,0)</f>
        <v>E-1184</v>
      </c>
    </row>
    <row r="5365" spans="1:9" x14ac:dyDescent="0.35">
      <c r="A5365" t="s">
        <v>1257</v>
      </c>
      <c r="B5365" t="s">
        <v>109</v>
      </c>
      <c r="C5365" t="s">
        <v>359</v>
      </c>
      <c r="D5365" t="s">
        <v>1279</v>
      </c>
      <c r="E5365" t="s">
        <v>29</v>
      </c>
      <c r="F5365">
        <v>1525</v>
      </c>
      <c r="G5365">
        <v>5351</v>
      </c>
      <c r="H5365">
        <v>3.5088524590163934</v>
      </c>
      <c r="I5365" t="str">
        <f>VLOOKUP($B5365&amp;$E5365,'Employee List'!$A:$E,5,0)</f>
        <v>E-1184</v>
      </c>
    </row>
    <row r="5366" spans="1:9" x14ac:dyDescent="0.35">
      <c r="A5366" t="s">
        <v>1257</v>
      </c>
      <c r="B5366" t="s">
        <v>109</v>
      </c>
      <c r="C5366" t="s">
        <v>359</v>
      </c>
      <c r="D5366" t="s">
        <v>1279</v>
      </c>
      <c r="E5366" t="s">
        <v>30</v>
      </c>
      <c r="F5366">
        <v>1898</v>
      </c>
      <c r="G5366">
        <v>4889</v>
      </c>
      <c r="H5366">
        <v>2.5758693361433087</v>
      </c>
      <c r="I5366" t="str">
        <f>VLOOKUP($B5366&amp;$E5366,'Employee List'!$A:$E,5,0)</f>
        <v>E-1184</v>
      </c>
    </row>
    <row r="5367" spans="1:9" x14ac:dyDescent="0.35">
      <c r="A5367" t="s">
        <v>1257</v>
      </c>
      <c r="B5367" t="s">
        <v>109</v>
      </c>
      <c r="C5367" t="s">
        <v>359</v>
      </c>
      <c r="D5367" t="s">
        <v>1279</v>
      </c>
      <c r="E5367" t="s">
        <v>31</v>
      </c>
      <c r="F5367">
        <v>2077</v>
      </c>
      <c r="G5367">
        <v>3109</v>
      </c>
      <c r="H5367">
        <v>1.496870486278286</v>
      </c>
      <c r="I5367" t="str">
        <f>VLOOKUP($B5367&amp;$E5367,'Employee List'!$A:$E,5,0)</f>
        <v>E-1184</v>
      </c>
    </row>
    <row r="5368" spans="1:9" x14ac:dyDescent="0.35">
      <c r="A5368" t="s">
        <v>1257</v>
      </c>
      <c r="B5368" t="s">
        <v>109</v>
      </c>
      <c r="C5368" t="s">
        <v>359</v>
      </c>
      <c r="D5368" t="s">
        <v>1280</v>
      </c>
      <c r="E5368" t="s">
        <v>29</v>
      </c>
      <c r="F5368">
        <v>5865</v>
      </c>
      <c r="G5368">
        <v>2673</v>
      </c>
      <c r="H5368">
        <v>0.45575447570332484</v>
      </c>
      <c r="I5368" t="str">
        <f>VLOOKUP($B5368&amp;$E5368,'Employee List'!$A:$E,5,0)</f>
        <v>E-1184</v>
      </c>
    </row>
    <row r="5369" spans="1:9" x14ac:dyDescent="0.35">
      <c r="A5369" t="s">
        <v>1257</v>
      </c>
      <c r="B5369" t="s">
        <v>109</v>
      </c>
      <c r="C5369" t="s">
        <v>359</v>
      </c>
      <c r="D5369" t="s">
        <v>1280</v>
      </c>
      <c r="E5369" t="s">
        <v>30</v>
      </c>
      <c r="F5369">
        <v>5286</v>
      </c>
      <c r="G5369">
        <v>3799</v>
      </c>
      <c r="H5369">
        <v>0.71869088157396899</v>
      </c>
      <c r="I5369" t="str">
        <f>VLOOKUP($B5369&amp;$E5369,'Employee List'!$A:$E,5,0)</f>
        <v>E-1184</v>
      </c>
    </row>
    <row r="5370" spans="1:9" x14ac:dyDescent="0.35">
      <c r="A5370" t="s">
        <v>1257</v>
      </c>
      <c r="B5370" t="s">
        <v>109</v>
      </c>
      <c r="C5370" t="s">
        <v>359</v>
      </c>
      <c r="D5370" t="s">
        <v>1280</v>
      </c>
      <c r="E5370" t="s">
        <v>31</v>
      </c>
      <c r="F5370">
        <v>4711</v>
      </c>
      <c r="G5370">
        <v>3914</v>
      </c>
      <c r="H5370">
        <v>0.83082148163871794</v>
      </c>
      <c r="I5370" t="str">
        <f>VLOOKUP($B5370&amp;$E5370,'Employee List'!$A:$E,5,0)</f>
        <v>E-1184</v>
      </c>
    </row>
    <row r="5371" spans="1:9" x14ac:dyDescent="0.35">
      <c r="A5371" t="s">
        <v>1257</v>
      </c>
      <c r="B5371" t="s">
        <v>109</v>
      </c>
      <c r="C5371" t="s">
        <v>359</v>
      </c>
      <c r="D5371" t="s">
        <v>1262</v>
      </c>
      <c r="E5371" t="s">
        <v>29</v>
      </c>
      <c r="F5371">
        <v>38521</v>
      </c>
      <c r="G5371">
        <v>43781</v>
      </c>
      <c r="H5371">
        <v>1.1365488954076997</v>
      </c>
      <c r="I5371" t="str">
        <f>VLOOKUP($B5371&amp;$E5371,'Employee List'!$A:$E,5,0)</f>
        <v>E-1184</v>
      </c>
    </row>
    <row r="5372" spans="1:9" x14ac:dyDescent="0.35">
      <c r="A5372" t="s">
        <v>1257</v>
      </c>
      <c r="B5372" t="s">
        <v>109</v>
      </c>
      <c r="C5372" t="s">
        <v>359</v>
      </c>
      <c r="D5372" t="s">
        <v>1262</v>
      </c>
      <c r="E5372" t="s">
        <v>30</v>
      </c>
      <c r="F5372">
        <v>39734</v>
      </c>
      <c r="G5372">
        <v>18561</v>
      </c>
      <c r="H5372">
        <v>0.4671314239693965</v>
      </c>
      <c r="I5372" t="str">
        <f>VLOOKUP($B5372&amp;$E5372,'Employee List'!$A:$E,5,0)</f>
        <v>E-1184</v>
      </c>
    </row>
    <row r="5373" spans="1:9" x14ac:dyDescent="0.35">
      <c r="A5373" t="s">
        <v>1257</v>
      </c>
      <c r="B5373" t="s">
        <v>109</v>
      </c>
      <c r="C5373" t="s">
        <v>359</v>
      </c>
      <c r="D5373" t="s">
        <v>1262</v>
      </c>
      <c r="E5373" t="s">
        <v>31</v>
      </c>
      <c r="F5373">
        <v>41179</v>
      </c>
      <c r="G5373">
        <v>24141</v>
      </c>
      <c r="H5373">
        <v>0.58624541635299543</v>
      </c>
      <c r="I5373" t="str">
        <f>VLOOKUP($B5373&amp;$E5373,'Employee List'!$A:$E,5,0)</f>
        <v>E-1184</v>
      </c>
    </row>
    <row r="5374" spans="1:9" x14ac:dyDescent="0.35">
      <c r="A5374" t="s">
        <v>1257</v>
      </c>
      <c r="B5374" t="s">
        <v>109</v>
      </c>
      <c r="C5374" t="s">
        <v>359</v>
      </c>
      <c r="D5374" t="s">
        <v>1282</v>
      </c>
      <c r="E5374" t="s">
        <v>31</v>
      </c>
      <c r="F5374">
        <v>3733</v>
      </c>
      <c r="G5374">
        <v>3380</v>
      </c>
      <c r="H5374">
        <v>0.90543798553442267</v>
      </c>
      <c r="I5374" t="str">
        <f>VLOOKUP($B5374&amp;$E5374,'Employee List'!$A:$E,5,0)</f>
        <v>E-1184</v>
      </c>
    </row>
    <row r="5375" spans="1:9" x14ac:dyDescent="0.35">
      <c r="A5375" t="s">
        <v>1257</v>
      </c>
      <c r="B5375" t="s">
        <v>109</v>
      </c>
      <c r="C5375" t="s">
        <v>359</v>
      </c>
      <c r="D5375" t="s">
        <v>1281</v>
      </c>
      <c r="E5375" t="s">
        <v>29</v>
      </c>
      <c r="F5375">
        <v>4958</v>
      </c>
      <c r="G5375">
        <v>7254</v>
      </c>
      <c r="H5375">
        <v>1.463089955627269</v>
      </c>
      <c r="I5375" t="str">
        <f>VLOOKUP($B5375&amp;$E5375,'Employee List'!$A:$E,5,0)</f>
        <v>E-1184</v>
      </c>
    </row>
    <row r="5376" spans="1:9" x14ac:dyDescent="0.35">
      <c r="A5376" t="s">
        <v>1257</v>
      </c>
      <c r="B5376" t="s">
        <v>109</v>
      </c>
      <c r="C5376" t="s">
        <v>359</v>
      </c>
      <c r="D5376" t="s">
        <v>1281</v>
      </c>
      <c r="E5376" t="s">
        <v>30</v>
      </c>
      <c r="F5376">
        <v>5705</v>
      </c>
      <c r="G5376">
        <v>5880</v>
      </c>
      <c r="H5376">
        <v>1.0306748466257669</v>
      </c>
      <c r="I5376" t="str">
        <f>VLOOKUP($B5376&amp;$E5376,'Employee List'!$A:$E,5,0)</f>
        <v>E-1184</v>
      </c>
    </row>
    <row r="5377" spans="1:9" x14ac:dyDescent="0.35">
      <c r="A5377" t="s">
        <v>1257</v>
      </c>
      <c r="B5377" t="s">
        <v>109</v>
      </c>
      <c r="C5377" t="s">
        <v>359</v>
      </c>
      <c r="D5377" t="s">
        <v>1281</v>
      </c>
      <c r="E5377" t="s">
        <v>31</v>
      </c>
      <c r="F5377">
        <v>6671</v>
      </c>
      <c r="G5377">
        <v>9639</v>
      </c>
      <c r="H5377">
        <v>1.4449108079748163</v>
      </c>
      <c r="I5377" t="str">
        <f>VLOOKUP($B5377&amp;$E5377,'Employee List'!$A:$E,5,0)</f>
        <v>E-1184</v>
      </c>
    </row>
    <row r="5378" spans="1:9" x14ac:dyDescent="0.35">
      <c r="A5378" t="s">
        <v>1257</v>
      </c>
      <c r="B5378" t="s">
        <v>110</v>
      </c>
      <c r="C5378" t="s">
        <v>360</v>
      </c>
      <c r="D5378" t="s">
        <v>1274</v>
      </c>
      <c r="E5378" t="s">
        <v>29</v>
      </c>
      <c r="F5378">
        <v>13492</v>
      </c>
      <c r="G5378">
        <v>21713</v>
      </c>
      <c r="H5378">
        <v>1.6093240438778535</v>
      </c>
      <c r="I5378" t="str">
        <f>VLOOKUP($B5378&amp;$E5378,'Employee List'!$A:$E,5,0)</f>
        <v>E-1185</v>
      </c>
    </row>
    <row r="5379" spans="1:9" x14ac:dyDescent="0.35">
      <c r="A5379" t="s">
        <v>1257</v>
      </c>
      <c r="B5379" t="s">
        <v>110</v>
      </c>
      <c r="C5379" t="s">
        <v>360</v>
      </c>
      <c r="D5379" t="s">
        <v>1274</v>
      </c>
      <c r="E5379" t="s">
        <v>30</v>
      </c>
      <c r="F5379">
        <v>14983</v>
      </c>
      <c r="G5379">
        <v>16839</v>
      </c>
      <c r="H5379">
        <v>1.1238737235533605</v>
      </c>
      <c r="I5379" t="str">
        <f>VLOOKUP($B5379&amp;$E5379,'Employee List'!$A:$E,5,0)</f>
        <v>E-1185</v>
      </c>
    </row>
    <row r="5380" spans="1:9" x14ac:dyDescent="0.35">
      <c r="A5380" t="s">
        <v>1257</v>
      </c>
      <c r="B5380" t="s">
        <v>110</v>
      </c>
      <c r="C5380" t="s">
        <v>360</v>
      </c>
      <c r="D5380" t="s">
        <v>1274</v>
      </c>
      <c r="E5380" t="s">
        <v>31</v>
      </c>
      <c r="F5380">
        <v>16564</v>
      </c>
      <c r="G5380">
        <v>15012</v>
      </c>
      <c r="H5380">
        <v>0.9063028254044917</v>
      </c>
      <c r="I5380" t="str">
        <f>VLOOKUP($B5380&amp;$E5380,'Employee List'!$A:$E,5,0)</f>
        <v>E-1185</v>
      </c>
    </row>
    <row r="5381" spans="1:9" x14ac:dyDescent="0.35">
      <c r="A5381" t="s">
        <v>1257</v>
      </c>
      <c r="B5381" t="s">
        <v>110</v>
      </c>
      <c r="C5381" t="s">
        <v>360</v>
      </c>
      <c r="D5381" t="s">
        <v>1263</v>
      </c>
      <c r="E5381" t="s">
        <v>29</v>
      </c>
      <c r="F5381">
        <v>4010</v>
      </c>
      <c r="G5381">
        <v>1494</v>
      </c>
      <c r="H5381">
        <v>0.37256857855361597</v>
      </c>
      <c r="I5381" t="str">
        <f>VLOOKUP($B5381&amp;$E5381,'Employee List'!$A:$E,5,0)</f>
        <v>E-1185</v>
      </c>
    </row>
    <row r="5382" spans="1:9" x14ac:dyDescent="0.35">
      <c r="A5382" t="s">
        <v>1257</v>
      </c>
      <c r="B5382" t="s">
        <v>110</v>
      </c>
      <c r="C5382" t="s">
        <v>360</v>
      </c>
      <c r="D5382" t="s">
        <v>1263</v>
      </c>
      <c r="E5382" t="s">
        <v>30</v>
      </c>
      <c r="F5382">
        <v>4278</v>
      </c>
      <c r="G5382">
        <v>1818</v>
      </c>
      <c r="H5382">
        <v>0.42496493688639553</v>
      </c>
      <c r="I5382" t="str">
        <f>VLOOKUP($B5382&amp;$E5382,'Employee List'!$A:$E,5,0)</f>
        <v>E-1185</v>
      </c>
    </row>
    <row r="5383" spans="1:9" x14ac:dyDescent="0.35">
      <c r="A5383" t="s">
        <v>1257</v>
      </c>
      <c r="B5383" t="s">
        <v>110</v>
      </c>
      <c r="C5383" t="s">
        <v>360</v>
      </c>
      <c r="D5383" t="s">
        <v>1263</v>
      </c>
      <c r="E5383" t="s">
        <v>31</v>
      </c>
      <c r="F5383">
        <v>4518</v>
      </c>
      <c r="G5383">
        <v>4366</v>
      </c>
      <c r="H5383">
        <v>0.96635679504205396</v>
      </c>
      <c r="I5383" t="str">
        <f>VLOOKUP($B5383&amp;$E5383,'Employee List'!$A:$E,5,0)</f>
        <v>E-1185</v>
      </c>
    </row>
    <row r="5384" spans="1:9" x14ac:dyDescent="0.35">
      <c r="A5384" t="s">
        <v>1257</v>
      </c>
      <c r="B5384" t="s">
        <v>110</v>
      </c>
      <c r="C5384" t="s">
        <v>360</v>
      </c>
      <c r="D5384" t="s">
        <v>1264</v>
      </c>
      <c r="E5384" t="s">
        <v>29</v>
      </c>
      <c r="F5384">
        <v>2871</v>
      </c>
      <c r="G5384">
        <v>2568</v>
      </c>
      <c r="H5384">
        <v>0.89446185997910133</v>
      </c>
      <c r="I5384" t="str">
        <f>VLOOKUP($B5384&amp;$E5384,'Employee List'!$A:$E,5,0)</f>
        <v>E-1185</v>
      </c>
    </row>
    <row r="5385" spans="1:9" x14ac:dyDescent="0.35">
      <c r="A5385" t="s">
        <v>1257</v>
      </c>
      <c r="B5385" t="s">
        <v>110</v>
      </c>
      <c r="C5385" t="s">
        <v>360</v>
      </c>
      <c r="D5385" t="s">
        <v>1264</v>
      </c>
      <c r="E5385" t="s">
        <v>30</v>
      </c>
      <c r="F5385">
        <v>4233</v>
      </c>
      <c r="G5385">
        <v>4397</v>
      </c>
      <c r="H5385">
        <v>1.0387432081266241</v>
      </c>
      <c r="I5385" t="str">
        <f>VLOOKUP($B5385&amp;$E5385,'Employee List'!$A:$E,5,0)</f>
        <v>E-1185</v>
      </c>
    </row>
    <row r="5386" spans="1:9" x14ac:dyDescent="0.35">
      <c r="A5386" t="s">
        <v>1257</v>
      </c>
      <c r="B5386" t="s">
        <v>110</v>
      </c>
      <c r="C5386" t="s">
        <v>360</v>
      </c>
      <c r="D5386" t="s">
        <v>1264</v>
      </c>
      <c r="E5386" t="s">
        <v>31</v>
      </c>
      <c r="F5386">
        <v>2336</v>
      </c>
      <c r="G5386">
        <v>3907</v>
      </c>
      <c r="H5386">
        <v>1.6725171232876712</v>
      </c>
      <c r="I5386" t="str">
        <f>VLOOKUP($B5386&amp;$E5386,'Employee List'!$A:$E,5,0)</f>
        <v>E-1185</v>
      </c>
    </row>
    <row r="5387" spans="1:9" x14ac:dyDescent="0.35">
      <c r="A5387" t="s">
        <v>1257</v>
      </c>
      <c r="B5387" t="s">
        <v>110</v>
      </c>
      <c r="C5387" t="s">
        <v>360</v>
      </c>
      <c r="D5387" t="s">
        <v>1265</v>
      </c>
      <c r="E5387" t="s">
        <v>29</v>
      </c>
      <c r="F5387">
        <v>24533</v>
      </c>
      <c r="G5387">
        <v>38354</v>
      </c>
      <c r="H5387">
        <v>1.5633636326580524</v>
      </c>
      <c r="I5387" t="str">
        <f>VLOOKUP($B5387&amp;$E5387,'Employee List'!$A:$E,5,0)</f>
        <v>E-1185</v>
      </c>
    </row>
    <row r="5388" spans="1:9" x14ac:dyDescent="0.35">
      <c r="A5388" t="s">
        <v>1257</v>
      </c>
      <c r="B5388" t="s">
        <v>110</v>
      </c>
      <c r="C5388" t="s">
        <v>360</v>
      </c>
      <c r="D5388" t="s">
        <v>1265</v>
      </c>
      <c r="E5388" t="s">
        <v>30</v>
      </c>
      <c r="F5388">
        <v>23397</v>
      </c>
      <c r="G5388">
        <v>26791</v>
      </c>
      <c r="H5388">
        <v>1.145061332649485</v>
      </c>
      <c r="I5388" t="str">
        <f>VLOOKUP($B5388&amp;$E5388,'Employee List'!$A:$E,5,0)</f>
        <v>E-1185</v>
      </c>
    </row>
    <row r="5389" spans="1:9" x14ac:dyDescent="0.35">
      <c r="A5389" t="s">
        <v>1257</v>
      </c>
      <c r="B5389" t="s">
        <v>110</v>
      </c>
      <c r="C5389" t="s">
        <v>360</v>
      </c>
      <c r="D5389" t="s">
        <v>1265</v>
      </c>
      <c r="E5389" t="s">
        <v>31</v>
      </c>
      <c r="F5389">
        <v>25364</v>
      </c>
      <c r="G5389">
        <v>27127</v>
      </c>
      <c r="H5389">
        <v>1.0695079640435263</v>
      </c>
      <c r="I5389" t="str">
        <f>VLOOKUP($B5389&amp;$E5389,'Employee List'!$A:$E,5,0)</f>
        <v>E-1185</v>
      </c>
    </row>
    <row r="5390" spans="1:9" x14ac:dyDescent="0.35">
      <c r="A5390" t="s">
        <v>1257</v>
      </c>
      <c r="B5390" t="s">
        <v>110</v>
      </c>
      <c r="C5390" t="s">
        <v>360</v>
      </c>
      <c r="D5390" t="s">
        <v>1260</v>
      </c>
      <c r="E5390" t="s">
        <v>29</v>
      </c>
      <c r="F5390">
        <v>114086</v>
      </c>
      <c r="G5390">
        <v>113518</v>
      </c>
      <c r="H5390">
        <v>0.99502129972126285</v>
      </c>
      <c r="I5390" t="str">
        <f>VLOOKUP($B5390&amp;$E5390,'Employee List'!$A:$E,5,0)</f>
        <v>E-1185</v>
      </c>
    </row>
    <row r="5391" spans="1:9" x14ac:dyDescent="0.35">
      <c r="A5391" t="s">
        <v>1257</v>
      </c>
      <c r="B5391" t="s">
        <v>110</v>
      </c>
      <c r="C5391" t="s">
        <v>360</v>
      </c>
      <c r="D5391" t="s">
        <v>1260</v>
      </c>
      <c r="E5391" t="s">
        <v>30</v>
      </c>
      <c r="F5391">
        <v>111826</v>
      </c>
      <c r="G5391">
        <v>165119</v>
      </c>
      <c r="H5391">
        <v>1.4765707438341709</v>
      </c>
      <c r="I5391" t="str">
        <f>VLOOKUP($B5391&amp;$E5391,'Employee List'!$A:$E,5,0)</f>
        <v>E-1185</v>
      </c>
    </row>
    <row r="5392" spans="1:9" x14ac:dyDescent="0.35">
      <c r="A5392" t="s">
        <v>1257</v>
      </c>
      <c r="B5392" t="s">
        <v>110</v>
      </c>
      <c r="C5392" t="s">
        <v>360</v>
      </c>
      <c r="D5392" t="s">
        <v>1260</v>
      </c>
      <c r="E5392" t="s">
        <v>31</v>
      </c>
      <c r="F5392">
        <v>132104</v>
      </c>
      <c r="G5392">
        <v>315946</v>
      </c>
      <c r="H5392">
        <v>2.3916459758977777</v>
      </c>
      <c r="I5392" t="str">
        <f>VLOOKUP($B5392&amp;$E5392,'Employee List'!$A:$E,5,0)</f>
        <v>E-1185</v>
      </c>
    </row>
    <row r="5393" spans="1:9" x14ac:dyDescent="0.35">
      <c r="A5393" t="s">
        <v>1257</v>
      </c>
      <c r="B5393" t="s">
        <v>110</v>
      </c>
      <c r="C5393" t="s">
        <v>360</v>
      </c>
      <c r="D5393" t="s">
        <v>1261</v>
      </c>
      <c r="E5393" t="s">
        <v>29</v>
      </c>
      <c r="F5393">
        <v>71138</v>
      </c>
      <c r="G5393">
        <v>73380</v>
      </c>
      <c r="H5393">
        <v>1.0315162079338751</v>
      </c>
      <c r="I5393" t="str">
        <f>VLOOKUP($B5393&amp;$E5393,'Employee List'!$A:$E,5,0)</f>
        <v>E-1185</v>
      </c>
    </row>
    <row r="5394" spans="1:9" x14ac:dyDescent="0.35">
      <c r="A5394" t="s">
        <v>1257</v>
      </c>
      <c r="B5394" t="s">
        <v>110</v>
      </c>
      <c r="C5394" t="s">
        <v>360</v>
      </c>
      <c r="D5394" t="s">
        <v>1261</v>
      </c>
      <c r="E5394" t="s">
        <v>30</v>
      </c>
      <c r="F5394">
        <v>70486</v>
      </c>
      <c r="G5394">
        <v>77610</v>
      </c>
      <c r="H5394">
        <v>1.101069715971966</v>
      </c>
      <c r="I5394" t="str">
        <f>VLOOKUP($B5394&amp;$E5394,'Employee List'!$A:$E,5,0)</f>
        <v>E-1185</v>
      </c>
    </row>
    <row r="5395" spans="1:9" x14ac:dyDescent="0.35">
      <c r="A5395" t="s">
        <v>1257</v>
      </c>
      <c r="B5395" t="s">
        <v>110</v>
      </c>
      <c r="C5395" t="s">
        <v>360</v>
      </c>
      <c r="D5395" t="s">
        <v>1261</v>
      </c>
      <c r="E5395" t="s">
        <v>31</v>
      </c>
      <c r="F5395">
        <v>71747</v>
      </c>
      <c r="G5395">
        <v>75598</v>
      </c>
      <c r="H5395">
        <v>1.0536747181066803</v>
      </c>
      <c r="I5395" t="str">
        <f>VLOOKUP($B5395&amp;$E5395,'Employee List'!$A:$E,5,0)</f>
        <v>E-1185</v>
      </c>
    </row>
    <row r="5396" spans="1:9" x14ac:dyDescent="0.35">
      <c r="A5396" t="s">
        <v>1257</v>
      </c>
      <c r="B5396" t="s">
        <v>110</v>
      </c>
      <c r="C5396" t="s">
        <v>360</v>
      </c>
      <c r="D5396" t="s">
        <v>1266</v>
      </c>
      <c r="E5396" t="s">
        <v>29</v>
      </c>
      <c r="F5396">
        <v>40380</v>
      </c>
      <c r="G5396">
        <v>42853</v>
      </c>
      <c r="H5396">
        <v>1.0612431896978702</v>
      </c>
      <c r="I5396" t="str">
        <f>VLOOKUP($B5396&amp;$E5396,'Employee List'!$A:$E,5,0)</f>
        <v>E-1185</v>
      </c>
    </row>
    <row r="5397" spans="1:9" x14ac:dyDescent="0.35">
      <c r="A5397" t="s">
        <v>1257</v>
      </c>
      <c r="B5397" t="s">
        <v>110</v>
      </c>
      <c r="C5397" t="s">
        <v>360</v>
      </c>
      <c r="D5397" t="s">
        <v>1266</v>
      </c>
      <c r="E5397" t="s">
        <v>30</v>
      </c>
      <c r="F5397">
        <v>40552</v>
      </c>
      <c r="G5397">
        <v>46880</v>
      </c>
      <c r="H5397">
        <v>1.1560465575064116</v>
      </c>
      <c r="I5397" t="str">
        <f>VLOOKUP($B5397&amp;$E5397,'Employee List'!$A:$E,5,0)</f>
        <v>E-1185</v>
      </c>
    </row>
    <row r="5398" spans="1:9" x14ac:dyDescent="0.35">
      <c r="A5398" t="s">
        <v>1257</v>
      </c>
      <c r="B5398" t="s">
        <v>110</v>
      </c>
      <c r="C5398" t="s">
        <v>360</v>
      </c>
      <c r="D5398" t="s">
        <v>1266</v>
      </c>
      <c r="E5398" t="s">
        <v>31</v>
      </c>
      <c r="F5398">
        <v>42056</v>
      </c>
      <c r="G5398">
        <v>39016</v>
      </c>
      <c r="H5398">
        <v>0.92771542704964804</v>
      </c>
      <c r="I5398" t="str">
        <f>VLOOKUP($B5398&amp;$E5398,'Employee List'!$A:$E,5,0)</f>
        <v>E-1185</v>
      </c>
    </row>
    <row r="5399" spans="1:9" x14ac:dyDescent="0.35">
      <c r="A5399" t="s">
        <v>1257</v>
      </c>
      <c r="B5399" t="s">
        <v>110</v>
      </c>
      <c r="C5399" t="s">
        <v>360</v>
      </c>
      <c r="D5399" t="s">
        <v>1267</v>
      </c>
      <c r="E5399" t="s">
        <v>29</v>
      </c>
      <c r="F5399">
        <v>32244</v>
      </c>
      <c r="G5399">
        <v>30052</v>
      </c>
      <c r="H5399">
        <v>0.93201836000496219</v>
      </c>
      <c r="I5399" t="str">
        <f>VLOOKUP($B5399&amp;$E5399,'Employee List'!$A:$E,5,0)</f>
        <v>E-1185</v>
      </c>
    </row>
    <row r="5400" spans="1:9" x14ac:dyDescent="0.35">
      <c r="A5400" t="s">
        <v>1257</v>
      </c>
      <c r="B5400" t="s">
        <v>110</v>
      </c>
      <c r="C5400" t="s">
        <v>360</v>
      </c>
      <c r="D5400" t="s">
        <v>1267</v>
      </c>
      <c r="E5400" t="s">
        <v>30</v>
      </c>
      <c r="F5400">
        <v>34999</v>
      </c>
      <c r="G5400">
        <v>27621</v>
      </c>
      <c r="H5400">
        <v>0.78919397697077054</v>
      </c>
      <c r="I5400" t="str">
        <f>VLOOKUP($B5400&amp;$E5400,'Employee List'!$A:$E,5,0)</f>
        <v>E-1185</v>
      </c>
    </row>
    <row r="5401" spans="1:9" x14ac:dyDescent="0.35">
      <c r="A5401" t="s">
        <v>1257</v>
      </c>
      <c r="B5401" t="s">
        <v>110</v>
      </c>
      <c r="C5401" t="s">
        <v>360</v>
      </c>
      <c r="D5401" t="s">
        <v>1267</v>
      </c>
      <c r="E5401" t="s">
        <v>31</v>
      </c>
      <c r="F5401">
        <v>34213</v>
      </c>
      <c r="G5401">
        <v>38484</v>
      </c>
      <c r="H5401">
        <v>1.1248355888112707</v>
      </c>
      <c r="I5401" t="str">
        <f>VLOOKUP($B5401&amp;$E5401,'Employee List'!$A:$E,5,0)</f>
        <v>E-1185</v>
      </c>
    </row>
    <row r="5402" spans="1:9" x14ac:dyDescent="0.35">
      <c r="A5402" t="s">
        <v>1257</v>
      </c>
      <c r="B5402" t="s">
        <v>110</v>
      </c>
      <c r="C5402" t="s">
        <v>360</v>
      </c>
      <c r="D5402" t="s">
        <v>1268</v>
      </c>
      <c r="E5402" t="s">
        <v>29</v>
      </c>
      <c r="F5402">
        <v>14371</v>
      </c>
      <c r="G5402">
        <v>9310</v>
      </c>
      <c r="H5402">
        <v>0.64783244033122256</v>
      </c>
      <c r="I5402" t="str">
        <f>VLOOKUP($B5402&amp;$E5402,'Employee List'!$A:$E,5,0)</f>
        <v>E-1185</v>
      </c>
    </row>
    <row r="5403" spans="1:9" x14ac:dyDescent="0.35">
      <c r="A5403" t="s">
        <v>1257</v>
      </c>
      <c r="B5403" t="s">
        <v>110</v>
      </c>
      <c r="C5403" t="s">
        <v>360</v>
      </c>
      <c r="D5403" t="s">
        <v>1268</v>
      </c>
      <c r="E5403" t="s">
        <v>30</v>
      </c>
      <c r="F5403">
        <v>13366</v>
      </c>
      <c r="G5403">
        <v>6650</v>
      </c>
      <c r="H5403">
        <v>0.49753104893012118</v>
      </c>
      <c r="I5403" t="str">
        <f>VLOOKUP($B5403&amp;$E5403,'Employee List'!$A:$E,5,0)</f>
        <v>E-1185</v>
      </c>
    </row>
    <row r="5404" spans="1:9" x14ac:dyDescent="0.35">
      <c r="A5404" t="s">
        <v>1257</v>
      </c>
      <c r="B5404" t="s">
        <v>110</v>
      </c>
      <c r="C5404" t="s">
        <v>360</v>
      </c>
      <c r="D5404" t="s">
        <v>1268</v>
      </c>
      <c r="E5404" t="s">
        <v>31</v>
      </c>
      <c r="F5404">
        <v>13552</v>
      </c>
      <c r="G5404">
        <v>11790</v>
      </c>
      <c r="H5404">
        <v>0.86998229043683584</v>
      </c>
      <c r="I5404" t="str">
        <f>VLOOKUP($B5404&amp;$E5404,'Employee List'!$A:$E,5,0)</f>
        <v>E-1185</v>
      </c>
    </row>
    <row r="5405" spans="1:9" x14ac:dyDescent="0.35">
      <c r="A5405" t="s">
        <v>1257</v>
      </c>
      <c r="B5405" t="s">
        <v>110</v>
      </c>
      <c r="C5405" t="s">
        <v>360</v>
      </c>
      <c r="D5405" t="s">
        <v>1269</v>
      </c>
      <c r="E5405" t="s">
        <v>29</v>
      </c>
      <c r="F5405">
        <v>65631</v>
      </c>
      <c r="G5405">
        <v>53321</v>
      </c>
      <c r="H5405">
        <v>0.81243619630967079</v>
      </c>
      <c r="I5405" t="str">
        <f>VLOOKUP($B5405&amp;$E5405,'Employee List'!$A:$E,5,0)</f>
        <v>E-1185</v>
      </c>
    </row>
    <row r="5406" spans="1:9" x14ac:dyDescent="0.35">
      <c r="A5406" t="s">
        <v>1257</v>
      </c>
      <c r="B5406" t="s">
        <v>110</v>
      </c>
      <c r="C5406" t="s">
        <v>360</v>
      </c>
      <c r="D5406" t="s">
        <v>1269</v>
      </c>
      <c r="E5406" t="s">
        <v>30</v>
      </c>
      <c r="F5406">
        <v>69069</v>
      </c>
      <c r="G5406">
        <v>49363</v>
      </c>
      <c r="H5406">
        <v>0.71469110599545382</v>
      </c>
      <c r="I5406" t="str">
        <f>VLOOKUP($B5406&amp;$E5406,'Employee List'!$A:$E,5,0)</f>
        <v>E-1185</v>
      </c>
    </row>
    <row r="5407" spans="1:9" x14ac:dyDescent="0.35">
      <c r="A5407" t="s">
        <v>1257</v>
      </c>
      <c r="B5407" t="s">
        <v>110</v>
      </c>
      <c r="C5407" t="s">
        <v>360</v>
      </c>
      <c r="D5407" t="s">
        <v>1269</v>
      </c>
      <c r="E5407" t="s">
        <v>31</v>
      </c>
      <c r="F5407">
        <v>58197</v>
      </c>
      <c r="G5407">
        <v>17968</v>
      </c>
      <c r="H5407">
        <v>0.30874443699847071</v>
      </c>
      <c r="I5407" t="str">
        <f>VLOOKUP($B5407&amp;$E5407,'Employee List'!$A:$E,5,0)</f>
        <v>E-1185</v>
      </c>
    </row>
    <row r="5408" spans="1:9" x14ac:dyDescent="0.35">
      <c r="A5408" t="s">
        <v>1257</v>
      </c>
      <c r="B5408" t="s">
        <v>110</v>
      </c>
      <c r="C5408" t="s">
        <v>360</v>
      </c>
      <c r="D5408" t="s">
        <v>1270</v>
      </c>
      <c r="E5408" t="s">
        <v>29</v>
      </c>
      <c r="F5408">
        <v>3701</v>
      </c>
      <c r="G5408">
        <v>7009</v>
      </c>
      <c r="H5408">
        <v>1.8938124831126721</v>
      </c>
      <c r="I5408" t="str">
        <f>VLOOKUP($B5408&amp;$E5408,'Employee List'!$A:$E,5,0)</f>
        <v>E-1185</v>
      </c>
    </row>
    <row r="5409" spans="1:9" x14ac:dyDescent="0.35">
      <c r="A5409" t="s">
        <v>1257</v>
      </c>
      <c r="B5409" t="s">
        <v>110</v>
      </c>
      <c r="C5409" t="s">
        <v>360</v>
      </c>
      <c r="D5409" t="s">
        <v>1270</v>
      </c>
      <c r="E5409" t="s">
        <v>30</v>
      </c>
      <c r="F5409">
        <v>5860</v>
      </c>
      <c r="G5409">
        <v>9882</v>
      </c>
      <c r="H5409">
        <v>1.6863481228668942</v>
      </c>
      <c r="I5409" t="str">
        <f>VLOOKUP($B5409&amp;$E5409,'Employee List'!$A:$E,5,0)</f>
        <v>E-1185</v>
      </c>
    </row>
    <row r="5410" spans="1:9" x14ac:dyDescent="0.35">
      <c r="A5410" t="s">
        <v>1257</v>
      </c>
      <c r="B5410" t="s">
        <v>110</v>
      </c>
      <c r="C5410" t="s">
        <v>360</v>
      </c>
      <c r="D5410" t="s">
        <v>1270</v>
      </c>
      <c r="E5410" t="s">
        <v>31</v>
      </c>
      <c r="F5410">
        <v>6604</v>
      </c>
      <c r="G5410">
        <v>7846</v>
      </c>
      <c r="H5410">
        <v>1.1880678376741369</v>
      </c>
      <c r="I5410" t="str">
        <f>VLOOKUP($B5410&amp;$E5410,'Employee List'!$A:$E,5,0)</f>
        <v>E-1185</v>
      </c>
    </row>
    <row r="5411" spans="1:9" x14ac:dyDescent="0.35">
      <c r="A5411" t="s">
        <v>1257</v>
      </c>
      <c r="B5411" t="s">
        <v>110</v>
      </c>
      <c r="C5411" t="s">
        <v>360</v>
      </c>
      <c r="D5411" t="s">
        <v>1271</v>
      </c>
      <c r="E5411" t="s">
        <v>29</v>
      </c>
      <c r="F5411">
        <v>6435</v>
      </c>
      <c r="G5411">
        <v>18603</v>
      </c>
      <c r="H5411">
        <v>2.8909090909090911</v>
      </c>
      <c r="I5411" t="str">
        <f>VLOOKUP($B5411&amp;$E5411,'Employee List'!$A:$E,5,0)</f>
        <v>E-1185</v>
      </c>
    </row>
    <row r="5412" spans="1:9" x14ac:dyDescent="0.35">
      <c r="A5412" t="s">
        <v>1257</v>
      </c>
      <c r="B5412" t="s">
        <v>110</v>
      </c>
      <c r="C5412" t="s">
        <v>360</v>
      </c>
      <c r="D5412" t="s">
        <v>1271</v>
      </c>
      <c r="E5412" t="s">
        <v>30</v>
      </c>
      <c r="F5412">
        <v>7573</v>
      </c>
      <c r="G5412">
        <v>12098</v>
      </c>
      <c r="H5412">
        <v>1.5975174963686782</v>
      </c>
      <c r="I5412" t="str">
        <f>VLOOKUP($B5412&amp;$E5412,'Employee List'!$A:$E,5,0)</f>
        <v>E-1185</v>
      </c>
    </row>
    <row r="5413" spans="1:9" x14ac:dyDescent="0.35">
      <c r="A5413" t="s">
        <v>1257</v>
      </c>
      <c r="B5413" t="s">
        <v>110</v>
      </c>
      <c r="C5413" t="s">
        <v>360</v>
      </c>
      <c r="D5413" t="s">
        <v>1271</v>
      </c>
      <c r="E5413" t="s">
        <v>31</v>
      </c>
      <c r="F5413">
        <v>8524</v>
      </c>
      <c r="G5413">
        <v>15664</v>
      </c>
      <c r="H5413">
        <v>1.8376349131862975</v>
      </c>
      <c r="I5413" t="str">
        <f>VLOOKUP($B5413&amp;$E5413,'Employee List'!$A:$E,5,0)</f>
        <v>E-1185</v>
      </c>
    </row>
    <row r="5414" spans="1:9" x14ac:dyDescent="0.35">
      <c r="A5414" t="s">
        <v>1257</v>
      </c>
      <c r="B5414" t="s">
        <v>110</v>
      </c>
      <c r="C5414" t="s">
        <v>360</v>
      </c>
      <c r="D5414" t="s">
        <v>1258</v>
      </c>
      <c r="E5414" t="s">
        <v>29</v>
      </c>
      <c r="F5414">
        <v>165316</v>
      </c>
      <c r="G5414">
        <v>166888</v>
      </c>
      <c r="H5414">
        <v>1.00950906143386</v>
      </c>
      <c r="I5414" t="str">
        <f>VLOOKUP($B5414&amp;$E5414,'Employee List'!$A:$E,5,0)</f>
        <v>E-1185</v>
      </c>
    </row>
    <row r="5415" spans="1:9" x14ac:dyDescent="0.35">
      <c r="A5415" t="s">
        <v>1257</v>
      </c>
      <c r="B5415" t="s">
        <v>110</v>
      </c>
      <c r="C5415" t="s">
        <v>360</v>
      </c>
      <c r="D5415" t="s">
        <v>1258</v>
      </c>
      <c r="E5415" t="s">
        <v>30</v>
      </c>
      <c r="F5415">
        <v>161326</v>
      </c>
      <c r="G5415">
        <v>103328</v>
      </c>
      <c r="H5415">
        <v>0.64049192318659109</v>
      </c>
      <c r="I5415" t="str">
        <f>VLOOKUP($B5415&amp;$E5415,'Employee List'!$A:$E,5,0)</f>
        <v>E-1185</v>
      </c>
    </row>
    <row r="5416" spans="1:9" x14ac:dyDescent="0.35">
      <c r="A5416" t="s">
        <v>1257</v>
      </c>
      <c r="B5416" t="s">
        <v>110</v>
      </c>
      <c r="C5416" t="s">
        <v>360</v>
      </c>
      <c r="D5416" t="s">
        <v>1258</v>
      </c>
      <c r="E5416" t="s">
        <v>31</v>
      </c>
      <c r="F5416">
        <v>155293</v>
      </c>
      <c r="G5416">
        <v>100236</v>
      </c>
      <c r="H5416">
        <v>0.64546373629204146</v>
      </c>
      <c r="I5416" t="str">
        <f>VLOOKUP($B5416&amp;$E5416,'Employee List'!$A:$E,5,0)</f>
        <v>E-1185</v>
      </c>
    </row>
    <row r="5417" spans="1:9" x14ac:dyDescent="0.35">
      <c r="A5417" t="s">
        <v>1257</v>
      </c>
      <c r="B5417" t="s">
        <v>110</v>
      </c>
      <c r="C5417" t="s">
        <v>360</v>
      </c>
      <c r="D5417" t="s">
        <v>1272</v>
      </c>
      <c r="E5417" t="s">
        <v>29</v>
      </c>
      <c r="F5417">
        <v>18562</v>
      </c>
      <c r="G5417">
        <v>13254</v>
      </c>
      <c r="H5417">
        <v>0.7140394354056675</v>
      </c>
      <c r="I5417" t="str">
        <f>VLOOKUP($B5417&amp;$E5417,'Employee List'!$A:$E,5,0)</f>
        <v>E-1185</v>
      </c>
    </row>
    <row r="5418" spans="1:9" x14ac:dyDescent="0.35">
      <c r="A5418" t="s">
        <v>1257</v>
      </c>
      <c r="B5418" t="s">
        <v>110</v>
      </c>
      <c r="C5418" t="s">
        <v>360</v>
      </c>
      <c r="D5418" t="s">
        <v>1272</v>
      </c>
      <c r="E5418" t="s">
        <v>30</v>
      </c>
      <c r="F5418">
        <v>18454</v>
      </c>
      <c r="G5418">
        <v>18587</v>
      </c>
      <c r="H5418">
        <v>1.007207109569741</v>
      </c>
      <c r="I5418" t="str">
        <f>VLOOKUP($B5418&amp;$E5418,'Employee List'!$A:$E,5,0)</f>
        <v>E-1185</v>
      </c>
    </row>
    <row r="5419" spans="1:9" x14ac:dyDescent="0.35">
      <c r="A5419" t="s">
        <v>1257</v>
      </c>
      <c r="B5419" t="s">
        <v>110</v>
      </c>
      <c r="C5419" t="s">
        <v>360</v>
      </c>
      <c r="D5419" t="s">
        <v>1272</v>
      </c>
      <c r="E5419" t="s">
        <v>31</v>
      </c>
      <c r="F5419">
        <v>20460</v>
      </c>
      <c r="G5419">
        <v>15512</v>
      </c>
      <c r="H5419">
        <v>0.75816226783968721</v>
      </c>
      <c r="I5419" t="str">
        <f>VLOOKUP($B5419&amp;$E5419,'Employee List'!$A:$E,5,0)</f>
        <v>E-1185</v>
      </c>
    </row>
    <row r="5420" spans="1:9" x14ac:dyDescent="0.35">
      <c r="A5420" t="s">
        <v>1257</v>
      </c>
      <c r="B5420" t="s">
        <v>110</v>
      </c>
      <c r="C5420" t="s">
        <v>360</v>
      </c>
      <c r="D5420" t="s">
        <v>1259</v>
      </c>
      <c r="E5420" t="s">
        <v>29</v>
      </c>
      <c r="F5420">
        <v>46937</v>
      </c>
      <c r="G5420">
        <v>37419</v>
      </c>
      <c r="H5420">
        <v>0.79721754692460101</v>
      </c>
      <c r="I5420" t="str">
        <f>VLOOKUP($B5420&amp;$E5420,'Employee List'!$A:$E,5,0)</f>
        <v>E-1185</v>
      </c>
    </row>
    <row r="5421" spans="1:9" x14ac:dyDescent="0.35">
      <c r="A5421" t="s">
        <v>1257</v>
      </c>
      <c r="B5421" t="s">
        <v>110</v>
      </c>
      <c r="C5421" t="s">
        <v>360</v>
      </c>
      <c r="D5421" t="s">
        <v>1259</v>
      </c>
      <c r="E5421" t="s">
        <v>30</v>
      </c>
      <c r="F5421">
        <v>46963</v>
      </c>
      <c r="G5421">
        <v>35100</v>
      </c>
      <c r="H5421">
        <v>0.7473968869109725</v>
      </c>
      <c r="I5421" t="str">
        <f>VLOOKUP($B5421&amp;$E5421,'Employee List'!$A:$E,5,0)</f>
        <v>E-1185</v>
      </c>
    </row>
    <row r="5422" spans="1:9" x14ac:dyDescent="0.35">
      <c r="A5422" t="s">
        <v>1257</v>
      </c>
      <c r="B5422" t="s">
        <v>110</v>
      </c>
      <c r="C5422" t="s">
        <v>360</v>
      </c>
      <c r="D5422" t="s">
        <v>1259</v>
      </c>
      <c r="E5422" t="s">
        <v>31</v>
      </c>
      <c r="F5422">
        <v>48873</v>
      </c>
      <c r="G5422">
        <v>34226</v>
      </c>
      <c r="H5422">
        <v>0.70030487181061118</v>
      </c>
      <c r="I5422" t="str">
        <f>VLOOKUP($B5422&amp;$E5422,'Employee List'!$A:$E,5,0)</f>
        <v>E-1185</v>
      </c>
    </row>
    <row r="5423" spans="1:9" x14ac:dyDescent="0.35">
      <c r="A5423" t="s">
        <v>1257</v>
      </c>
      <c r="B5423" t="s">
        <v>110</v>
      </c>
      <c r="C5423" t="s">
        <v>360</v>
      </c>
      <c r="D5423" t="s">
        <v>1273</v>
      </c>
      <c r="E5423" t="s">
        <v>29</v>
      </c>
      <c r="F5423">
        <v>18700</v>
      </c>
      <c r="G5423">
        <v>10264</v>
      </c>
      <c r="H5423">
        <v>0.54887700534759354</v>
      </c>
      <c r="I5423" t="str">
        <f>VLOOKUP($B5423&amp;$E5423,'Employee List'!$A:$E,5,0)</f>
        <v>E-1185</v>
      </c>
    </row>
    <row r="5424" spans="1:9" x14ac:dyDescent="0.35">
      <c r="A5424" t="s">
        <v>1257</v>
      </c>
      <c r="B5424" t="s">
        <v>110</v>
      </c>
      <c r="C5424" t="s">
        <v>360</v>
      </c>
      <c r="D5424" t="s">
        <v>1273</v>
      </c>
      <c r="E5424" t="s">
        <v>30</v>
      </c>
      <c r="F5424">
        <v>21433</v>
      </c>
      <c r="G5424">
        <v>7749</v>
      </c>
      <c r="H5424">
        <v>0.36154528064200064</v>
      </c>
      <c r="I5424" t="str">
        <f>VLOOKUP($B5424&amp;$E5424,'Employee List'!$A:$E,5,0)</f>
        <v>E-1185</v>
      </c>
    </row>
    <row r="5425" spans="1:9" x14ac:dyDescent="0.35">
      <c r="A5425" t="s">
        <v>1257</v>
      </c>
      <c r="B5425" t="s">
        <v>110</v>
      </c>
      <c r="C5425" t="s">
        <v>360</v>
      </c>
      <c r="D5425" t="s">
        <v>1273</v>
      </c>
      <c r="E5425" t="s">
        <v>31</v>
      </c>
      <c r="F5425">
        <v>22406</v>
      </c>
      <c r="G5425">
        <v>10760</v>
      </c>
      <c r="H5425">
        <v>0.48022851022047663</v>
      </c>
      <c r="I5425" t="str">
        <f>VLOOKUP($B5425&amp;$E5425,'Employee List'!$A:$E,5,0)</f>
        <v>E-1185</v>
      </c>
    </row>
    <row r="5426" spans="1:9" x14ac:dyDescent="0.35">
      <c r="A5426" t="s">
        <v>1257</v>
      </c>
      <c r="B5426" t="s">
        <v>110</v>
      </c>
      <c r="C5426" t="s">
        <v>360</v>
      </c>
      <c r="D5426" t="s">
        <v>1275</v>
      </c>
      <c r="E5426" t="s">
        <v>29</v>
      </c>
      <c r="F5426">
        <v>6684</v>
      </c>
      <c r="G5426">
        <v>4906</v>
      </c>
      <c r="H5426">
        <v>0.7339916217833633</v>
      </c>
      <c r="I5426" t="str">
        <f>VLOOKUP($B5426&amp;$E5426,'Employee List'!$A:$E,5,0)</f>
        <v>E-1185</v>
      </c>
    </row>
    <row r="5427" spans="1:9" x14ac:dyDescent="0.35">
      <c r="A5427" t="s">
        <v>1257</v>
      </c>
      <c r="B5427" t="s">
        <v>110</v>
      </c>
      <c r="C5427" t="s">
        <v>360</v>
      </c>
      <c r="D5427" t="s">
        <v>1275</v>
      </c>
      <c r="E5427" t="s">
        <v>30</v>
      </c>
      <c r="F5427">
        <v>6786</v>
      </c>
      <c r="G5427">
        <v>5484</v>
      </c>
      <c r="H5427">
        <v>0.80813439434129086</v>
      </c>
      <c r="I5427" t="str">
        <f>VLOOKUP($B5427&amp;$E5427,'Employee List'!$A:$E,5,0)</f>
        <v>E-1185</v>
      </c>
    </row>
    <row r="5428" spans="1:9" x14ac:dyDescent="0.35">
      <c r="A5428" t="s">
        <v>1257</v>
      </c>
      <c r="B5428" t="s">
        <v>110</v>
      </c>
      <c r="C5428" t="s">
        <v>360</v>
      </c>
      <c r="D5428" t="s">
        <v>1275</v>
      </c>
      <c r="E5428" t="s">
        <v>31</v>
      </c>
      <c r="F5428">
        <v>7528</v>
      </c>
      <c r="G5428">
        <v>3685</v>
      </c>
      <c r="H5428">
        <v>0.48950584484590859</v>
      </c>
      <c r="I5428" t="str">
        <f>VLOOKUP($B5428&amp;$E5428,'Employee List'!$A:$E,5,0)</f>
        <v>E-1185</v>
      </c>
    </row>
    <row r="5429" spans="1:9" x14ac:dyDescent="0.35">
      <c r="A5429" t="s">
        <v>1257</v>
      </c>
      <c r="B5429" t="s">
        <v>110</v>
      </c>
      <c r="C5429" t="s">
        <v>360</v>
      </c>
      <c r="D5429" t="s">
        <v>1276</v>
      </c>
      <c r="E5429" t="s">
        <v>29</v>
      </c>
      <c r="F5429">
        <v>4840</v>
      </c>
      <c r="G5429">
        <v>5320</v>
      </c>
      <c r="H5429">
        <v>1.0991735537190082</v>
      </c>
      <c r="I5429" t="str">
        <f>VLOOKUP($B5429&amp;$E5429,'Employee List'!$A:$E,5,0)</f>
        <v>E-1185</v>
      </c>
    </row>
    <row r="5430" spans="1:9" x14ac:dyDescent="0.35">
      <c r="A5430" t="s">
        <v>1257</v>
      </c>
      <c r="B5430" t="s">
        <v>110</v>
      </c>
      <c r="C5430" t="s">
        <v>360</v>
      </c>
      <c r="D5430" t="s">
        <v>1276</v>
      </c>
      <c r="E5430" t="s">
        <v>30</v>
      </c>
      <c r="F5430">
        <v>2244</v>
      </c>
      <c r="G5430">
        <v>6236</v>
      </c>
      <c r="H5430">
        <v>2.7789661319073082</v>
      </c>
      <c r="I5430" t="str">
        <f>VLOOKUP($B5430&amp;$E5430,'Employee List'!$A:$E,5,0)</f>
        <v>E-1185</v>
      </c>
    </row>
    <row r="5431" spans="1:9" x14ac:dyDescent="0.35">
      <c r="A5431" t="s">
        <v>1257</v>
      </c>
      <c r="B5431" t="s">
        <v>110</v>
      </c>
      <c r="C5431" t="s">
        <v>360</v>
      </c>
      <c r="D5431" t="s">
        <v>1276</v>
      </c>
      <c r="E5431" t="s">
        <v>31</v>
      </c>
      <c r="F5431">
        <v>2703</v>
      </c>
      <c r="G5431">
        <v>2483</v>
      </c>
      <c r="H5431">
        <v>0.91860895301516832</v>
      </c>
      <c r="I5431" t="str">
        <f>VLOOKUP($B5431&amp;$E5431,'Employee List'!$A:$E,5,0)</f>
        <v>E-1185</v>
      </c>
    </row>
    <row r="5432" spans="1:9" x14ac:dyDescent="0.35">
      <c r="A5432" t="s">
        <v>1257</v>
      </c>
      <c r="B5432" t="s">
        <v>110</v>
      </c>
      <c r="C5432" t="s">
        <v>360</v>
      </c>
      <c r="D5432" t="s">
        <v>1277</v>
      </c>
      <c r="E5432" t="s">
        <v>29</v>
      </c>
      <c r="F5432">
        <v>11052</v>
      </c>
      <c r="G5432">
        <v>44017</v>
      </c>
      <c r="H5432">
        <v>3.9827180600796237</v>
      </c>
      <c r="I5432" t="str">
        <f>VLOOKUP($B5432&amp;$E5432,'Employee List'!$A:$E,5,0)</f>
        <v>E-1185</v>
      </c>
    </row>
    <row r="5433" spans="1:9" x14ac:dyDescent="0.35">
      <c r="A5433" t="s">
        <v>1257</v>
      </c>
      <c r="B5433" t="s">
        <v>110</v>
      </c>
      <c r="C5433" t="s">
        <v>360</v>
      </c>
      <c r="D5433" t="s">
        <v>1277</v>
      </c>
      <c r="E5433" t="s">
        <v>30</v>
      </c>
      <c r="F5433">
        <v>8446</v>
      </c>
      <c r="G5433">
        <v>50769</v>
      </c>
      <c r="H5433">
        <v>6.0110111295287707</v>
      </c>
      <c r="I5433" t="str">
        <f>VLOOKUP($B5433&amp;$E5433,'Employee List'!$A:$E,5,0)</f>
        <v>E-1185</v>
      </c>
    </row>
    <row r="5434" spans="1:9" x14ac:dyDescent="0.35">
      <c r="A5434" t="s">
        <v>1257</v>
      </c>
      <c r="B5434" t="s">
        <v>110</v>
      </c>
      <c r="C5434" t="s">
        <v>360</v>
      </c>
      <c r="D5434" t="s">
        <v>1277</v>
      </c>
      <c r="E5434" t="s">
        <v>31</v>
      </c>
      <c r="F5434">
        <v>8274</v>
      </c>
      <c r="G5434">
        <v>31429</v>
      </c>
      <c r="H5434">
        <v>3.798525501571187</v>
      </c>
      <c r="I5434" t="str">
        <f>VLOOKUP($B5434&amp;$E5434,'Employee List'!$A:$E,5,0)</f>
        <v>E-1185</v>
      </c>
    </row>
    <row r="5435" spans="1:9" x14ac:dyDescent="0.35">
      <c r="A5435" t="s">
        <v>1257</v>
      </c>
      <c r="B5435" t="s">
        <v>110</v>
      </c>
      <c r="C5435" t="s">
        <v>360</v>
      </c>
      <c r="D5435" t="s">
        <v>1278</v>
      </c>
      <c r="E5435" t="s">
        <v>29</v>
      </c>
      <c r="F5435">
        <v>36046</v>
      </c>
      <c r="G5435">
        <v>30374</v>
      </c>
      <c r="H5435">
        <v>0.84264550851689513</v>
      </c>
      <c r="I5435" t="str">
        <f>VLOOKUP($B5435&amp;$E5435,'Employee List'!$A:$E,5,0)</f>
        <v>E-1185</v>
      </c>
    </row>
    <row r="5436" spans="1:9" x14ac:dyDescent="0.35">
      <c r="A5436" t="s">
        <v>1257</v>
      </c>
      <c r="B5436" t="s">
        <v>110</v>
      </c>
      <c r="C5436" t="s">
        <v>360</v>
      </c>
      <c r="D5436" t="s">
        <v>1278</v>
      </c>
      <c r="E5436" t="s">
        <v>30</v>
      </c>
      <c r="F5436">
        <v>34274</v>
      </c>
      <c r="G5436">
        <v>26462</v>
      </c>
      <c r="H5436">
        <v>0.77207212464258623</v>
      </c>
      <c r="I5436" t="str">
        <f>VLOOKUP($B5436&amp;$E5436,'Employee List'!$A:$E,5,0)</f>
        <v>E-1185</v>
      </c>
    </row>
    <row r="5437" spans="1:9" x14ac:dyDescent="0.35">
      <c r="A5437" t="s">
        <v>1257</v>
      </c>
      <c r="B5437" t="s">
        <v>110</v>
      </c>
      <c r="C5437" t="s">
        <v>360</v>
      </c>
      <c r="D5437" t="s">
        <v>1278</v>
      </c>
      <c r="E5437" t="s">
        <v>31</v>
      </c>
      <c r="F5437">
        <v>33381</v>
      </c>
      <c r="G5437">
        <v>23696</v>
      </c>
      <c r="H5437">
        <v>0.70986489320272006</v>
      </c>
      <c r="I5437" t="str">
        <f>VLOOKUP($B5437&amp;$E5437,'Employee List'!$A:$E,5,0)</f>
        <v>E-1185</v>
      </c>
    </row>
    <row r="5438" spans="1:9" x14ac:dyDescent="0.35">
      <c r="A5438" t="s">
        <v>1257</v>
      </c>
      <c r="B5438" t="s">
        <v>110</v>
      </c>
      <c r="C5438" t="s">
        <v>360</v>
      </c>
      <c r="D5438" t="s">
        <v>1279</v>
      </c>
      <c r="E5438" t="s">
        <v>29</v>
      </c>
      <c r="F5438">
        <v>5126</v>
      </c>
      <c r="G5438">
        <v>4580</v>
      </c>
      <c r="H5438">
        <v>0.89348419820522829</v>
      </c>
      <c r="I5438" t="str">
        <f>VLOOKUP($B5438&amp;$E5438,'Employee List'!$A:$E,5,0)</f>
        <v>E-1185</v>
      </c>
    </row>
    <row r="5439" spans="1:9" x14ac:dyDescent="0.35">
      <c r="A5439" t="s">
        <v>1257</v>
      </c>
      <c r="B5439" t="s">
        <v>110</v>
      </c>
      <c r="C5439" t="s">
        <v>360</v>
      </c>
      <c r="D5439" t="s">
        <v>1279</v>
      </c>
      <c r="E5439" t="s">
        <v>30</v>
      </c>
      <c r="F5439">
        <v>1483</v>
      </c>
      <c r="G5439">
        <v>1519</v>
      </c>
      <c r="H5439">
        <v>1.0242751180040459</v>
      </c>
      <c r="I5439" t="str">
        <f>VLOOKUP($B5439&amp;$E5439,'Employee List'!$A:$E,5,0)</f>
        <v>E-1185</v>
      </c>
    </row>
    <row r="5440" spans="1:9" x14ac:dyDescent="0.35">
      <c r="A5440" t="s">
        <v>1257</v>
      </c>
      <c r="B5440" t="s">
        <v>110</v>
      </c>
      <c r="C5440" t="s">
        <v>360</v>
      </c>
      <c r="D5440" t="s">
        <v>1279</v>
      </c>
      <c r="E5440" t="s">
        <v>31</v>
      </c>
      <c r="F5440">
        <v>4680</v>
      </c>
      <c r="G5440">
        <v>5531</v>
      </c>
      <c r="H5440">
        <v>1.1818376068376069</v>
      </c>
      <c r="I5440" t="str">
        <f>VLOOKUP($B5440&amp;$E5440,'Employee List'!$A:$E,5,0)</f>
        <v>E-1185</v>
      </c>
    </row>
    <row r="5441" spans="1:9" x14ac:dyDescent="0.35">
      <c r="A5441" t="s">
        <v>1257</v>
      </c>
      <c r="B5441" t="s">
        <v>110</v>
      </c>
      <c r="C5441" t="s">
        <v>360</v>
      </c>
      <c r="D5441" t="s">
        <v>1280</v>
      </c>
      <c r="E5441" t="s">
        <v>29</v>
      </c>
      <c r="F5441">
        <v>3405</v>
      </c>
      <c r="G5441">
        <v>4369</v>
      </c>
      <c r="H5441">
        <v>1.2831130690161527</v>
      </c>
      <c r="I5441" t="str">
        <f>VLOOKUP($B5441&amp;$E5441,'Employee List'!$A:$E,5,0)</f>
        <v>E-1185</v>
      </c>
    </row>
    <row r="5442" spans="1:9" x14ac:dyDescent="0.35">
      <c r="A5442" t="s">
        <v>1257</v>
      </c>
      <c r="B5442" t="s">
        <v>110</v>
      </c>
      <c r="C5442" t="s">
        <v>360</v>
      </c>
      <c r="D5442" t="s">
        <v>1280</v>
      </c>
      <c r="E5442" t="s">
        <v>30</v>
      </c>
      <c r="F5442">
        <v>2729</v>
      </c>
      <c r="G5442">
        <v>2247</v>
      </c>
      <c r="H5442">
        <v>0.82337852693294244</v>
      </c>
      <c r="I5442" t="str">
        <f>VLOOKUP($B5442&amp;$E5442,'Employee List'!$A:$E,5,0)</f>
        <v>E-1185</v>
      </c>
    </row>
    <row r="5443" spans="1:9" x14ac:dyDescent="0.35">
      <c r="A5443" t="s">
        <v>1257</v>
      </c>
      <c r="B5443" t="s">
        <v>110</v>
      </c>
      <c r="C5443" t="s">
        <v>360</v>
      </c>
      <c r="D5443" t="s">
        <v>1280</v>
      </c>
      <c r="E5443" t="s">
        <v>31</v>
      </c>
      <c r="F5443">
        <v>2638</v>
      </c>
      <c r="G5443">
        <v>4687</v>
      </c>
      <c r="H5443">
        <v>1.7767247915087188</v>
      </c>
      <c r="I5443" t="str">
        <f>VLOOKUP($B5443&amp;$E5443,'Employee List'!$A:$E,5,0)</f>
        <v>E-1185</v>
      </c>
    </row>
    <row r="5444" spans="1:9" x14ac:dyDescent="0.35">
      <c r="A5444" t="s">
        <v>1257</v>
      </c>
      <c r="B5444" t="s">
        <v>110</v>
      </c>
      <c r="C5444" t="s">
        <v>360</v>
      </c>
      <c r="D5444" t="s">
        <v>1262</v>
      </c>
      <c r="E5444" t="s">
        <v>29</v>
      </c>
      <c r="F5444">
        <v>50295</v>
      </c>
      <c r="G5444">
        <v>44922</v>
      </c>
      <c r="H5444">
        <v>0.89317029525797798</v>
      </c>
      <c r="I5444" t="str">
        <f>VLOOKUP($B5444&amp;$E5444,'Employee List'!$A:$E,5,0)</f>
        <v>E-1185</v>
      </c>
    </row>
    <row r="5445" spans="1:9" x14ac:dyDescent="0.35">
      <c r="A5445" t="s">
        <v>1257</v>
      </c>
      <c r="B5445" t="s">
        <v>110</v>
      </c>
      <c r="C5445" t="s">
        <v>360</v>
      </c>
      <c r="D5445" t="s">
        <v>1262</v>
      </c>
      <c r="E5445" t="s">
        <v>30</v>
      </c>
      <c r="F5445">
        <v>48185</v>
      </c>
      <c r="G5445">
        <v>38738</v>
      </c>
      <c r="H5445">
        <v>0.80394313583065269</v>
      </c>
      <c r="I5445" t="str">
        <f>VLOOKUP($B5445&amp;$E5445,'Employee List'!$A:$E,5,0)</f>
        <v>E-1185</v>
      </c>
    </row>
    <row r="5446" spans="1:9" x14ac:dyDescent="0.35">
      <c r="A5446" t="s">
        <v>1257</v>
      </c>
      <c r="B5446" t="s">
        <v>110</v>
      </c>
      <c r="C5446" t="s">
        <v>360</v>
      </c>
      <c r="D5446" t="s">
        <v>1262</v>
      </c>
      <c r="E5446" t="s">
        <v>31</v>
      </c>
      <c r="F5446">
        <v>52730</v>
      </c>
      <c r="G5446">
        <v>39088</v>
      </c>
      <c r="H5446">
        <v>0.74128579556229846</v>
      </c>
      <c r="I5446" t="str">
        <f>VLOOKUP($B5446&amp;$E5446,'Employee List'!$A:$E,5,0)</f>
        <v>E-1185</v>
      </c>
    </row>
    <row r="5447" spans="1:9" x14ac:dyDescent="0.35">
      <c r="A5447" t="s">
        <v>1257</v>
      </c>
      <c r="B5447" t="s">
        <v>110</v>
      </c>
      <c r="C5447" t="s">
        <v>360</v>
      </c>
      <c r="D5447" t="s">
        <v>1281</v>
      </c>
      <c r="E5447" t="s">
        <v>29</v>
      </c>
      <c r="F5447">
        <v>4796</v>
      </c>
      <c r="G5447">
        <v>5435</v>
      </c>
      <c r="H5447">
        <v>1.1332360300250208</v>
      </c>
      <c r="I5447" t="str">
        <f>VLOOKUP($B5447&amp;$E5447,'Employee List'!$A:$E,5,0)</f>
        <v>E-1185</v>
      </c>
    </row>
    <row r="5448" spans="1:9" x14ac:dyDescent="0.35">
      <c r="A5448" t="s">
        <v>1257</v>
      </c>
      <c r="B5448" t="s">
        <v>110</v>
      </c>
      <c r="C5448" t="s">
        <v>360</v>
      </c>
      <c r="D5448" t="s">
        <v>1281</v>
      </c>
      <c r="E5448" t="s">
        <v>30</v>
      </c>
      <c r="F5448">
        <v>4398</v>
      </c>
      <c r="G5448">
        <v>4915</v>
      </c>
      <c r="H5448">
        <v>1.1175534333788086</v>
      </c>
      <c r="I5448" t="str">
        <f>VLOOKUP($B5448&amp;$E5448,'Employee List'!$A:$E,5,0)</f>
        <v>E-1185</v>
      </c>
    </row>
    <row r="5449" spans="1:9" x14ac:dyDescent="0.35">
      <c r="A5449" t="s">
        <v>1257</v>
      </c>
      <c r="B5449" t="s">
        <v>110</v>
      </c>
      <c r="C5449" t="s">
        <v>360</v>
      </c>
      <c r="D5449" t="s">
        <v>1281</v>
      </c>
      <c r="E5449" t="s">
        <v>31</v>
      </c>
      <c r="F5449">
        <v>3195</v>
      </c>
      <c r="G5449">
        <v>1845</v>
      </c>
      <c r="H5449">
        <v>0.57746478873239437</v>
      </c>
      <c r="I5449" t="str">
        <f>VLOOKUP($B5449&amp;$E5449,'Employee List'!$A:$E,5,0)</f>
        <v>E-1185</v>
      </c>
    </row>
    <row r="5450" spans="1:9" x14ac:dyDescent="0.35">
      <c r="A5450" t="s">
        <v>1257</v>
      </c>
      <c r="B5450" t="s">
        <v>111</v>
      </c>
      <c r="C5450" t="s">
        <v>360</v>
      </c>
      <c r="D5450" t="s">
        <v>1274</v>
      </c>
      <c r="E5450" t="s">
        <v>29</v>
      </c>
      <c r="F5450">
        <v>26540</v>
      </c>
      <c r="G5450">
        <v>22827</v>
      </c>
      <c r="H5450">
        <v>0.86009796533534288</v>
      </c>
      <c r="I5450" t="str">
        <f>VLOOKUP($B5450&amp;$E5450,'Employee List'!$A:$E,5,0)</f>
        <v>E-1186</v>
      </c>
    </row>
    <row r="5451" spans="1:9" x14ac:dyDescent="0.35">
      <c r="A5451" t="s">
        <v>1257</v>
      </c>
      <c r="B5451" t="s">
        <v>111</v>
      </c>
      <c r="C5451" t="s">
        <v>360</v>
      </c>
      <c r="D5451" t="s">
        <v>1274</v>
      </c>
      <c r="E5451" t="s">
        <v>30</v>
      </c>
      <c r="F5451">
        <v>25541</v>
      </c>
      <c r="G5451">
        <v>24028</v>
      </c>
      <c r="H5451">
        <v>0.94076191221956851</v>
      </c>
      <c r="I5451" t="str">
        <f>VLOOKUP($B5451&amp;$E5451,'Employee List'!$A:$E,5,0)</f>
        <v>E-1186</v>
      </c>
    </row>
    <row r="5452" spans="1:9" x14ac:dyDescent="0.35">
      <c r="A5452" t="s">
        <v>1257</v>
      </c>
      <c r="B5452" t="s">
        <v>111</v>
      </c>
      <c r="C5452" t="s">
        <v>360</v>
      </c>
      <c r="D5452" t="s">
        <v>1274</v>
      </c>
      <c r="E5452" t="s">
        <v>31</v>
      </c>
      <c r="F5452">
        <v>25767</v>
      </c>
      <c r="G5452">
        <v>24866</v>
      </c>
      <c r="H5452">
        <v>0.9650327938836496</v>
      </c>
      <c r="I5452" t="str">
        <f>VLOOKUP($B5452&amp;$E5452,'Employee List'!$A:$E,5,0)</f>
        <v>E-1186</v>
      </c>
    </row>
    <row r="5453" spans="1:9" x14ac:dyDescent="0.35">
      <c r="A5453" t="s">
        <v>1257</v>
      </c>
      <c r="B5453" t="s">
        <v>111</v>
      </c>
      <c r="C5453" t="s">
        <v>360</v>
      </c>
      <c r="D5453" t="s">
        <v>1263</v>
      </c>
      <c r="E5453" t="s">
        <v>29</v>
      </c>
      <c r="F5453">
        <v>234817</v>
      </c>
      <c r="G5453">
        <v>224702</v>
      </c>
      <c r="H5453">
        <v>0.95692390244317915</v>
      </c>
      <c r="I5453" t="str">
        <f>VLOOKUP($B5453&amp;$E5453,'Employee List'!$A:$E,5,0)</f>
        <v>E-1186</v>
      </c>
    </row>
    <row r="5454" spans="1:9" x14ac:dyDescent="0.35">
      <c r="A5454" t="s">
        <v>1257</v>
      </c>
      <c r="B5454" t="s">
        <v>111</v>
      </c>
      <c r="C5454" t="s">
        <v>360</v>
      </c>
      <c r="D5454" t="s">
        <v>1263</v>
      </c>
      <c r="E5454" t="s">
        <v>30</v>
      </c>
      <c r="F5454">
        <v>236445</v>
      </c>
      <c r="G5454">
        <v>235565</v>
      </c>
      <c r="H5454">
        <v>0.99627820423354263</v>
      </c>
      <c r="I5454" t="str">
        <f>VLOOKUP($B5454&amp;$E5454,'Employee List'!$A:$E,5,0)</f>
        <v>E-1186</v>
      </c>
    </row>
    <row r="5455" spans="1:9" x14ac:dyDescent="0.35">
      <c r="A5455" t="s">
        <v>1257</v>
      </c>
      <c r="B5455" t="s">
        <v>111</v>
      </c>
      <c r="C5455" t="s">
        <v>360</v>
      </c>
      <c r="D5455" t="s">
        <v>1263</v>
      </c>
      <c r="E5455" t="s">
        <v>31</v>
      </c>
      <c r="F5455">
        <v>243559</v>
      </c>
      <c r="G5455">
        <v>44962</v>
      </c>
      <c r="H5455">
        <v>0.18460414109107035</v>
      </c>
      <c r="I5455" t="str">
        <f>VLOOKUP($B5455&amp;$E5455,'Employee List'!$A:$E,5,0)</f>
        <v>E-1186</v>
      </c>
    </row>
    <row r="5456" spans="1:9" x14ac:dyDescent="0.35">
      <c r="A5456" t="s">
        <v>1257</v>
      </c>
      <c r="B5456" t="s">
        <v>111</v>
      </c>
      <c r="C5456" t="s">
        <v>360</v>
      </c>
      <c r="D5456" t="s">
        <v>1264</v>
      </c>
      <c r="E5456" t="s">
        <v>29</v>
      </c>
      <c r="F5456">
        <v>104022</v>
      </c>
      <c r="G5456">
        <v>81614</v>
      </c>
      <c r="H5456">
        <v>0.78458403030128243</v>
      </c>
      <c r="I5456" t="str">
        <f>VLOOKUP($B5456&amp;$E5456,'Employee List'!$A:$E,5,0)</f>
        <v>E-1186</v>
      </c>
    </row>
    <row r="5457" spans="1:9" x14ac:dyDescent="0.35">
      <c r="A5457" t="s">
        <v>1257</v>
      </c>
      <c r="B5457" t="s">
        <v>111</v>
      </c>
      <c r="C5457" t="s">
        <v>360</v>
      </c>
      <c r="D5457" t="s">
        <v>1264</v>
      </c>
      <c r="E5457" t="s">
        <v>30</v>
      </c>
      <c r="F5457">
        <v>104534</v>
      </c>
      <c r="G5457">
        <v>113537</v>
      </c>
      <c r="H5457">
        <v>1.0861250884879561</v>
      </c>
      <c r="I5457" t="str">
        <f>VLOOKUP($B5457&amp;$E5457,'Employee List'!$A:$E,5,0)</f>
        <v>E-1186</v>
      </c>
    </row>
    <row r="5458" spans="1:9" x14ac:dyDescent="0.35">
      <c r="A5458" t="s">
        <v>1257</v>
      </c>
      <c r="B5458" t="s">
        <v>111</v>
      </c>
      <c r="C5458" t="s">
        <v>360</v>
      </c>
      <c r="D5458" t="s">
        <v>1264</v>
      </c>
      <c r="E5458" t="s">
        <v>31</v>
      </c>
      <c r="F5458">
        <v>105524</v>
      </c>
      <c r="G5458">
        <v>21692</v>
      </c>
      <c r="H5458">
        <v>0.20556461089420416</v>
      </c>
      <c r="I5458" t="str">
        <f>VLOOKUP($B5458&amp;$E5458,'Employee List'!$A:$E,5,0)</f>
        <v>E-1186</v>
      </c>
    </row>
    <row r="5459" spans="1:9" x14ac:dyDescent="0.35">
      <c r="A5459" t="s">
        <v>1257</v>
      </c>
      <c r="B5459" t="s">
        <v>111</v>
      </c>
      <c r="C5459" t="s">
        <v>360</v>
      </c>
      <c r="D5459" t="s">
        <v>1265</v>
      </c>
      <c r="E5459" t="s">
        <v>29</v>
      </c>
      <c r="F5459">
        <v>5255</v>
      </c>
      <c r="G5459">
        <v>10939</v>
      </c>
      <c r="H5459">
        <v>2.0816365366317791</v>
      </c>
      <c r="I5459" t="str">
        <f>VLOOKUP($B5459&amp;$E5459,'Employee List'!$A:$E,5,0)</f>
        <v>E-1186</v>
      </c>
    </row>
    <row r="5460" spans="1:9" x14ac:dyDescent="0.35">
      <c r="A5460" t="s">
        <v>1257</v>
      </c>
      <c r="B5460" t="s">
        <v>111</v>
      </c>
      <c r="C5460" t="s">
        <v>360</v>
      </c>
      <c r="D5460" t="s">
        <v>1265</v>
      </c>
      <c r="E5460" t="s">
        <v>30</v>
      </c>
      <c r="F5460">
        <v>5873</v>
      </c>
      <c r="G5460">
        <v>14285</v>
      </c>
      <c r="H5460">
        <v>2.4323173846415802</v>
      </c>
      <c r="I5460" t="str">
        <f>VLOOKUP($B5460&amp;$E5460,'Employee List'!$A:$E,5,0)</f>
        <v>E-1186</v>
      </c>
    </row>
    <row r="5461" spans="1:9" x14ac:dyDescent="0.35">
      <c r="A5461" t="s">
        <v>1257</v>
      </c>
      <c r="B5461" t="s">
        <v>111</v>
      </c>
      <c r="C5461" t="s">
        <v>360</v>
      </c>
      <c r="D5461" t="s">
        <v>1265</v>
      </c>
      <c r="E5461" t="s">
        <v>31</v>
      </c>
      <c r="F5461">
        <v>6733</v>
      </c>
      <c r="G5461">
        <v>6801</v>
      </c>
      <c r="H5461">
        <v>1.0100995098767265</v>
      </c>
      <c r="I5461" t="str">
        <f>VLOOKUP($B5461&amp;$E5461,'Employee List'!$A:$E,5,0)</f>
        <v>E-1186</v>
      </c>
    </row>
    <row r="5462" spans="1:9" x14ac:dyDescent="0.35">
      <c r="A5462" t="s">
        <v>1257</v>
      </c>
      <c r="B5462" t="s">
        <v>111</v>
      </c>
      <c r="C5462" t="s">
        <v>360</v>
      </c>
      <c r="D5462" t="s">
        <v>1260</v>
      </c>
      <c r="E5462" t="s">
        <v>29</v>
      </c>
      <c r="F5462">
        <v>83962</v>
      </c>
      <c r="G5462">
        <v>60555</v>
      </c>
      <c r="H5462">
        <v>0.72121912293656654</v>
      </c>
      <c r="I5462" t="str">
        <f>VLOOKUP($B5462&amp;$E5462,'Employee List'!$A:$E,5,0)</f>
        <v>E-1186</v>
      </c>
    </row>
    <row r="5463" spans="1:9" x14ac:dyDescent="0.35">
      <c r="A5463" t="s">
        <v>1257</v>
      </c>
      <c r="B5463" t="s">
        <v>111</v>
      </c>
      <c r="C5463" t="s">
        <v>360</v>
      </c>
      <c r="D5463" t="s">
        <v>1260</v>
      </c>
      <c r="E5463" t="s">
        <v>30</v>
      </c>
      <c r="F5463">
        <v>83722</v>
      </c>
      <c r="G5463">
        <v>74107</v>
      </c>
      <c r="H5463">
        <v>0.88515563412245291</v>
      </c>
      <c r="I5463" t="str">
        <f>VLOOKUP($B5463&amp;$E5463,'Employee List'!$A:$E,5,0)</f>
        <v>E-1186</v>
      </c>
    </row>
    <row r="5464" spans="1:9" x14ac:dyDescent="0.35">
      <c r="A5464" t="s">
        <v>1257</v>
      </c>
      <c r="B5464" t="s">
        <v>111</v>
      </c>
      <c r="C5464" t="s">
        <v>360</v>
      </c>
      <c r="D5464" t="s">
        <v>1260</v>
      </c>
      <c r="E5464" t="s">
        <v>31</v>
      </c>
      <c r="F5464">
        <v>97241</v>
      </c>
      <c r="G5464">
        <v>175634</v>
      </c>
      <c r="H5464">
        <v>1.8061722935798685</v>
      </c>
      <c r="I5464" t="str">
        <f>VLOOKUP($B5464&amp;$E5464,'Employee List'!$A:$E,5,0)</f>
        <v>E-1186</v>
      </c>
    </row>
    <row r="5465" spans="1:9" x14ac:dyDescent="0.35">
      <c r="A5465" t="s">
        <v>1257</v>
      </c>
      <c r="B5465" t="s">
        <v>111</v>
      </c>
      <c r="C5465" t="s">
        <v>360</v>
      </c>
      <c r="D5465" t="s">
        <v>1261</v>
      </c>
      <c r="E5465" t="s">
        <v>29</v>
      </c>
      <c r="F5465">
        <v>140783</v>
      </c>
      <c r="G5465">
        <v>170349</v>
      </c>
      <c r="H5465">
        <v>1.2100111519146488</v>
      </c>
      <c r="I5465" t="str">
        <f>VLOOKUP($B5465&amp;$E5465,'Employee List'!$A:$E,5,0)</f>
        <v>E-1186</v>
      </c>
    </row>
    <row r="5466" spans="1:9" x14ac:dyDescent="0.35">
      <c r="A5466" t="s">
        <v>1257</v>
      </c>
      <c r="B5466" t="s">
        <v>111</v>
      </c>
      <c r="C5466" t="s">
        <v>360</v>
      </c>
      <c r="D5466" t="s">
        <v>1261</v>
      </c>
      <c r="E5466" t="s">
        <v>30</v>
      </c>
      <c r="F5466">
        <v>145810</v>
      </c>
      <c r="G5466">
        <v>190805</v>
      </c>
      <c r="H5466">
        <v>1.3085865166998147</v>
      </c>
      <c r="I5466" t="str">
        <f>VLOOKUP($B5466&amp;$E5466,'Employee List'!$A:$E,5,0)</f>
        <v>E-1186</v>
      </c>
    </row>
    <row r="5467" spans="1:9" x14ac:dyDescent="0.35">
      <c r="A5467" t="s">
        <v>1257</v>
      </c>
      <c r="B5467" t="s">
        <v>111</v>
      </c>
      <c r="C5467" t="s">
        <v>360</v>
      </c>
      <c r="D5467" t="s">
        <v>1261</v>
      </c>
      <c r="E5467" t="s">
        <v>31</v>
      </c>
      <c r="F5467">
        <v>149401</v>
      </c>
      <c r="G5467">
        <v>189441</v>
      </c>
      <c r="H5467">
        <v>1.2680035608864733</v>
      </c>
      <c r="I5467" t="str">
        <f>VLOOKUP($B5467&amp;$E5467,'Employee List'!$A:$E,5,0)</f>
        <v>E-1186</v>
      </c>
    </row>
    <row r="5468" spans="1:9" x14ac:dyDescent="0.35">
      <c r="A5468" t="s">
        <v>1257</v>
      </c>
      <c r="B5468" t="s">
        <v>111</v>
      </c>
      <c r="C5468" t="s">
        <v>360</v>
      </c>
      <c r="D5468" t="s">
        <v>1266</v>
      </c>
      <c r="E5468" t="s">
        <v>29</v>
      </c>
      <c r="F5468">
        <v>122705</v>
      </c>
      <c r="G5468">
        <v>156050</v>
      </c>
      <c r="H5468">
        <v>1.2717493174687258</v>
      </c>
      <c r="I5468" t="str">
        <f>VLOOKUP($B5468&amp;$E5468,'Employee List'!$A:$E,5,0)</f>
        <v>E-1186</v>
      </c>
    </row>
    <row r="5469" spans="1:9" x14ac:dyDescent="0.35">
      <c r="A5469" t="s">
        <v>1257</v>
      </c>
      <c r="B5469" t="s">
        <v>111</v>
      </c>
      <c r="C5469" t="s">
        <v>360</v>
      </c>
      <c r="D5469" t="s">
        <v>1266</v>
      </c>
      <c r="E5469" t="s">
        <v>30</v>
      </c>
      <c r="F5469">
        <v>128072</v>
      </c>
      <c r="G5469">
        <v>155225</v>
      </c>
      <c r="H5469">
        <v>1.2120135548753825</v>
      </c>
      <c r="I5469" t="str">
        <f>VLOOKUP($B5469&amp;$E5469,'Employee List'!$A:$E,5,0)</f>
        <v>E-1186</v>
      </c>
    </row>
    <row r="5470" spans="1:9" x14ac:dyDescent="0.35">
      <c r="A5470" t="s">
        <v>1257</v>
      </c>
      <c r="B5470" t="s">
        <v>111</v>
      </c>
      <c r="C5470" t="s">
        <v>360</v>
      </c>
      <c r="D5470" t="s">
        <v>1266</v>
      </c>
      <c r="E5470" t="s">
        <v>31</v>
      </c>
      <c r="F5470">
        <v>128442</v>
      </c>
      <c r="G5470">
        <v>167788</v>
      </c>
      <c r="H5470">
        <v>1.3063328194827237</v>
      </c>
      <c r="I5470" t="str">
        <f>VLOOKUP($B5470&amp;$E5470,'Employee List'!$A:$E,5,0)</f>
        <v>E-1186</v>
      </c>
    </row>
    <row r="5471" spans="1:9" x14ac:dyDescent="0.35">
      <c r="A5471" t="s">
        <v>1257</v>
      </c>
      <c r="B5471" t="s">
        <v>111</v>
      </c>
      <c r="C5471" t="s">
        <v>360</v>
      </c>
      <c r="D5471" t="s">
        <v>1267</v>
      </c>
      <c r="E5471" t="s">
        <v>29</v>
      </c>
      <c r="F5471">
        <v>59167</v>
      </c>
      <c r="G5471">
        <v>60077</v>
      </c>
      <c r="H5471">
        <v>1.0153801950411547</v>
      </c>
      <c r="I5471" t="str">
        <f>VLOOKUP($B5471&amp;$E5471,'Employee List'!$A:$E,5,0)</f>
        <v>E-1186</v>
      </c>
    </row>
    <row r="5472" spans="1:9" x14ac:dyDescent="0.35">
      <c r="A5472" t="s">
        <v>1257</v>
      </c>
      <c r="B5472" t="s">
        <v>111</v>
      </c>
      <c r="C5472" t="s">
        <v>360</v>
      </c>
      <c r="D5472" t="s">
        <v>1267</v>
      </c>
      <c r="E5472" t="s">
        <v>30</v>
      </c>
      <c r="F5472">
        <v>61042</v>
      </c>
      <c r="G5472">
        <v>53660</v>
      </c>
      <c r="H5472">
        <v>0.87906687198977751</v>
      </c>
      <c r="I5472" t="str">
        <f>VLOOKUP($B5472&amp;$E5472,'Employee List'!$A:$E,5,0)</f>
        <v>E-1186</v>
      </c>
    </row>
    <row r="5473" spans="1:9" x14ac:dyDescent="0.35">
      <c r="A5473" t="s">
        <v>1257</v>
      </c>
      <c r="B5473" t="s">
        <v>111</v>
      </c>
      <c r="C5473" t="s">
        <v>360</v>
      </c>
      <c r="D5473" t="s">
        <v>1267</v>
      </c>
      <c r="E5473" t="s">
        <v>31</v>
      </c>
      <c r="F5473">
        <v>60825</v>
      </c>
      <c r="G5473">
        <v>64255</v>
      </c>
      <c r="H5473">
        <v>1.0563912864775997</v>
      </c>
      <c r="I5473" t="str">
        <f>VLOOKUP($B5473&amp;$E5473,'Employee List'!$A:$E,5,0)</f>
        <v>E-1186</v>
      </c>
    </row>
    <row r="5474" spans="1:9" x14ac:dyDescent="0.35">
      <c r="A5474" t="s">
        <v>1257</v>
      </c>
      <c r="B5474" t="s">
        <v>111</v>
      </c>
      <c r="C5474" t="s">
        <v>360</v>
      </c>
      <c r="D5474" t="s">
        <v>1268</v>
      </c>
      <c r="E5474" t="s">
        <v>29</v>
      </c>
      <c r="F5474">
        <v>15656</v>
      </c>
      <c r="G5474">
        <v>4417</v>
      </c>
      <c r="H5474">
        <v>0.28212825753704651</v>
      </c>
      <c r="I5474" t="str">
        <f>VLOOKUP($B5474&amp;$E5474,'Employee List'!$A:$E,5,0)</f>
        <v>E-1186</v>
      </c>
    </row>
    <row r="5475" spans="1:9" x14ac:dyDescent="0.35">
      <c r="A5475" t="s">
        <v>1257</v>
      </c>
      <c r="B5475" t="s">
        <v>111</v>
      </c>
      <c r="C5475" t="s">
        <v>360</v>
      </c>
      <c r="D5475" t="s">
        <v>1268</v>
      </c>
      <c r="E5475" t="s">
        <v>30</v>
      </c>
      <c r="F5475">
        <v>11585</v>
      </c>
      <c r="G5475">
        <v>8675</v>
      </c>
      <c r="H5475">
        <v>0.7488131204143289</v>
      </c>
      <c r="I5475" t="str">
        <f>VLOOKUP($B5475&amp;$E5475,'Employee List'!$A:$E,5,0)</f>
        <v>E-1186</v>
      </c>
    </row>
    <row r="5476" spans="1:9" x14ac:dyDescent="0.35">
      <c r="A5476" t="s">
        <v>1257</v>
      </c>
      <c r="B5476" t="s">
        <v>111</v>
      </c>
      <c r="C5476" t="s">
        <v>360</v>
      </c>
      <c r="D5476" t="s">
        <v>1268</v>
      </c>
      <c r="E5476" t="s">
        <v>31</v>
      </c>
      <c r="F5476">
        <v>14338</v>
      </c>
      <c r="G5476">
        <v>10260</v>
      </c>
      <c r="H5476">
        <v>0.71558097363649042</v>
      </c>
      <c r="I5476" t="str">
        <f>VLOOKUP($B5476&amp;$E5476,'Employee List'!$A:$E,5,0)</f>
        <v>E-1186</v>
      </c>
    </row>
    <row r="5477" spans="1:9" x14ac:dyDescent="0.35">
      <c r="A5477" t="s">
        <v>1257</v>
      </c>
      <c r="B5477" t="s">
        <v>111</v>
      </c>
      <c r="C5477" t="s">
        <v>360</v>
      </c>
      <c r="D5477" t="s">
        <v>1269</v>
      </c>
      <c r="E5477" t="s">
        <v>29</v>
      </c>
      <c r="F5477">
        <v>20537</v>
      </c>
      <c r="G5477">
        <v>18123</v>
      </c>
      <c r="H5477">
        <v>0.88245605492525681</v>
      </c>
      <c r="I5477" t="str">
        <f>VLOOKUP($B5477&amp;$E5477,'Employee List'!$A:$E,5,0)</f>
        <v>E-1186</v>
      </c>
    </row>
    <row r="5478" spans="1:9" x14ac:dyDescent="0.35">
      <c r="A5478" t="s">
        <v>1257</v>
      </c>
      <c r="B5478" t="s">
        <v>111</v>
      </c>
      <c r="C5478" t="s">
        <v>360</v>
      </c>
      <c r="D5478" t="s">
        <v>1269</v>
      </c>
      <c r="E5478" t="s">
        <v>30</v>
      </c>
      <c r="F5478">
        <v>20786</v>
      </c>
      <c r="G5478">
        <v>15237</v>
      </c>
      <c r="H5478">
        <v>0.73304147022034061</v>
      </c>
      <c r="I5478" t="str">
        <f>VLOOKUP($B5478&amp;$E5478,'Employee List'!$A:$E,5,0)</f>
        <v>E-1186</v>
      </c>
    </row>
    <row r="5479" spans="1:9" x14ac:dyDescent="0.35">
      <c r="A5479" t="s">
        <v>1257</v>
      </c>
      <c r="B5479" t="s">
        <v>111</v>
      </c>
      <c r="C5479" t="s">
        <v>360</v>
      </c>
      <c r="D5479" t="s">
        <v>1269</v>
      </c>
      <c r="E5479" t="s">
        <v>31</v>
      </c>
      <c r="F5479">
        <v>16457</v>
      </c>
      <c r="G5479">
        <v>7051</v>
      </c>
      <c r="H5479">
        <v>0.428449899738713</v>
      </c>
      <c r="I5479" t="str">
        <f>VLOOKUP($B5479&amp;$E5479,'Employee List'!$A:$E,5,0)</f>
        <v>E-1186</v>
      </c>
    </row>
    <row r="5480" spans="1:9" x14ac:dyDescent="0.35">
      <c r="A5480" t="s">
        <v>1257</v>
      </c>
      <c r="B5480" t="s">
        <v>111</v>
      </c>
      <c r="C5480" t="s">
        <v>360</v>
      </c>
      <c r="D5480" t="s">
        <v>1270</v>
      </c>
      <c r="E5480" t="s">
        <v>29</v>
      </c>
      <c r="F5480">
        <v>3461</v>
      </c>
      <c r="G5480">
        <v>5582</v>
      </c>
      <c r="H5480">
        <v>1.6128286622363479</v>
      </c>
      <c r="I5480" t="str">
        <f>VLOOKUP($B5480&amp;$E5480,'Employee List'!$A:$E,5,0)</f>
        <v>E-1186</v>
      </c>
    </row>
    <row r="5481" spans="1:9" x14ac:dyDescent="0.35">
      <c r="A5481" t="s">
        <v>1257</v>
      </c>
      <c r="B5481" t="s">
        <v>111</v>
      </c>
      <c r="C5481" t="s">
        <v>360</v>
      </c>
      <c r="D5481" t="s">
        <v>1270</v>
      </c>
      <c r="E5481" t="s">
        <v>30</v>
      </c>
      <c r="F5481">
        <v>5199</v>
      </c>
      <c r="G5481">
        <v>3518</v>
      </c>
      <c r="H5481">
        <v>0.67666859011348335</v>
      </c>
      <c r="I5481" t="str">
        <f>VLOOKUP($B5481&amp;$E5481,'Employee List'!$A:$E,5,0)</f>
        <v>E-1186</v>
      </c>
    </row>
    <row r="5482" spans="1:9" x14ac:dyDescent="0.35">
      <c r="A5482" t="s">
        <v>1257</v>
      </c>
      <c r="B5482" t="s">
        <v>111</v>
      </c>
      <c r="C5482" t="s">
        <v>360</v>
      </c>
      <c r="D5482" t="s">
        <v>1270</v>
      </c>
      <c r="E5482" t="s">
        <v>31</v>
      </c>
      <c r="F5482">
        <v>2434</v>
      </c>
      <c r="G5482">
        <v>5703</v>
      </c>
      <c r="H5482">
        <v>2.3430566967953985</v>
      </c>
      <c r="I5482" t="str">
        <f>VLOOKUP($B5482&amp;$E5482,'Employee List'!$A:$E,5,0)</f>
        <v>E-1186</v>
      </c>
    </row>
    <row r="5483" spans="1:9" x14ac:dyDescent="0.35">
      <c r="A5483" t="s">
        <v>1257</v>
      </c>
      <c r="B5483" t="s">
        <v>111</v>
      </c>
      <c r="C5483" t="s">
        <v>360</v>
      </c>
      <c r="D5483" t="s">
        <v>1271</v>
      </c>
      <c r="E5483" t="s">
        <v>29</v>
      </c>
      <c r="F5483">
        <v>11909</v>
      </c>
      <c r="G5483">
        <v>14218</v>
      </c>
      <c r="H5483">
        <v>1.1938869762364599</v>
      </c>
      <c r="I5483" t="str">
        <f>VLOOKUP($B5483&amp;$E5483,'Employee List'!$A:$E,5,0)</f>
        <v>E-1186</v>
      </c>
    </row>
    <row r="5484" spans="1:9" x14ac:dyDescent="0.35">
      <c r="A5484" t="s">
        <v>1257</v>
      </c>
      <c r="B5484" t="s">
        <v>111</v>
      </c>
      <c r="C5484" t="s">
        <v>360</v>
      </c>
      <c r="D5484" t="s">
        <v>1271</v>
      </c>
      <c r="E5484" t="s">
        <v>30</v>
      </c>
      <c r="F5484">
        <v>10399</v>
      </c>
      <c r="G5484">
        <v>15386</v>
      </c>
      <c r="H5484">
        <v>1.479565342821425</v>
      </c>
      <c r="I5484" t="str">
        <f>VLOOKUP($B5484&amp;$E5484,'Employee List'!$A:$E,5,0)</f>
        <v>E-1186</v>
      </c>
    </row>
    <row r="5485" spans="1:9" x14ac:dyDescent="0.35">
      <c r="A5485" t="s">
        <v>1257</v>
      </c>
      <c r="B5485" t="s">
        <v>111</v>
      </c>
      <c r="C5485" t="s">
        <v>360</v>
      </c>
      <c r="D5485" t="s">
        <v>1271</v>
      </c>
      <c r="E5485" t="s">
        <v>31</v>
      </c>
      <c r="F5485">
        <v>9397</v>
      </c>
      <c r="G5485">
        <v>13111</v>
      </c>
      <c r="H5485">
        <v>1.395232521017346</v>
      </c>
      <c r="I5485" t="str">
        <f>VLOOKUP($B5485&amp;$E5485,'Employee List'!$A:$E,5,0)</f>
        <v>E-1186</v>
      </c>
    </row>
    <row r="5486" spans="1:9" x14ac:dyDescent="0.35">
      <c r="A5486" t="s">
        <v>1257</v>
      </c>
      <c r="B5486" t="s">
        <v>111</v>
      </c>
      <c r="C5486" t="s">
        <v>360</v>
      </c>
      <c r="D5486" t="s">
        <v>1258</v>
      </c>
      <c r="E5486" t="s">
        <v>29</v>
      </c>
      <c r="F5486">
        <v>239184</v>
      </c>
      <c r="G5486">
        <v>317642</v>
      </c>
      <c r="H5486">
        <v>1.3280236136196402</v>
      </c>
      <c r="I5486" t="str">
        <f>VLOOKUP($B5486&amp;$E5486,'Employee List'!$A:$E,5,0)</f>
        <v>E-1186</v>
      </c>
    </row>
    <row r="5487" spans="1:9" x14ac:dyDescent="0.35">
      <c r="A5487" t="s">
        <v>1257</v>
      </c>
      <c r="B5487" t="s">
        <v>111</v>
      </c>
      <c r="C5487" t="s">
        <v>360</v>
      </c>
      <c r="D5487" t="s">
        <v>1258</v>
      </c>
      <c r="E5487" t="s">
        <v>30</v>
      </c>
      <c r="F5487">
        <v>229345</v>
      </c>
      <c r="G5487">
        <v>272555</v>
      </c>
      <c r="H5487">
        <v>1.1884061130611088</v>
      </c>
      <c r="I5487" t="str">
        <f>VLOOKUP($B5487&amp;$E5487,'Employee List'!$A:$E,5,0)</f>
        <v>E-1186</v>
      </c>
    </row>
    <row r="5488" spans="1:9" x14ac:dyDescent="0.35">
      <c r="A5488" t="s">
        <v>1257</v>
      </c>
      <c r="B5488" t="s">
        <v>111</v>
      </c>
      <c r="C5488" t="s">
        <v>360</v>
      </c>
      <c r="D5488" t="s">
        <v>1258</v>
      </c>
      <c r="E5488" t="s">
        <v>31</v>
      </c>
      <c r="F5488">
        <v>220816</v>
      </c>
      <c r="G5488">
        <v>196868</v>
      </c>
      <c r="H5488">
        <v>0.89154771393377297</v>
      </c>
      <c r="I5488" t="str">
        <f>VLOOKUP($B5488&amp;$E5488,'Employee List'!$A:$E,5,0)</f>
        <v>E-1186</v>
      </c>
    </row>
    <row r="5489" spans="1:9" x14ac:dyDescent="0.35">
      <c r="A5489" t="s">
        <v>1257</v>
      </c>
      <c r="B5489" t="s">
        <v>111</v>
      </c>
      <c r="C5489" t="s">
        <v>360</v>
      </c>
      <c r="D5489" t="s">
        <v>1272</v>
      </c>
      <c r="E5489" t="s">
        <v>29</v>
      </c>
      <c r="F5489">
        <v>9504</v>
      </c>
      <c r="G5489">
        <v>12827</v>
      </c>
      <c r="H5489">
        <v>1.3496422558922558</v>
      </c>
      <c r="I5489" t="str">
        <f>VLOOKUP($B5489&amp;$E5489,'Employee List'!$A:$E,5,0)</f>
        <v>E-1186</v>
      </c>
    </row>
    <row r="5490" spans="1:9" x14ac:dyDescent="0.35">
      <c r="A5490" t="s">
        <v>1257</v>
      </c>
      <c r="B5490" t="s">
        <v>111</v>
      </c>
      <c r="C5490" t="s">
        <v>360</v>
      </c>
      <c r="D5490" t="s">
        <v>1272</v>
      </c>
      <c r="E5490" t="s">
        <v>30</v>
      </c>
      <c r="F5490">
        <v>12041</v>
      </c>
      <c r="G5490">
        <v>10447</v>
      </c>
      <c r="H5490">
        <v>0.86761896852420894</v>
      </c>
      <c r="I5490" t="str">
        <f>VLOOKUP($B5490&amp;$E5490,'Employee List'!$A:$E,5,0)</f>
        <v>E-1186</v>
      </c>
    </row>
    <row r="5491" spans="1:9" x14ac:dyDescent="0.35">
      <c r="A5491" t="s">
        <v>1257</v>
      </c>
      <c r="B5491" t="s">
        <v>111</v>
      </c>
      <c r="C5491" t="s">
        <v>360</v>
      </c>
      <c r="D5491" t="s">
        <v>1272</v>
      </c>
      <c r="E5491" t="s">
        <v>31</v>
      </c>
      <c r="F5491">
        <v>11234</v>
      </c>
      <c r="G5491">
        <v>8906</v>
      </c>
      <c r="H5491">
        <v>0.79277194231796333</v>
      </c>
      <c r="I5491" t="str">
        <f>VLOOKUP($B5491&amp;$E5491,'Employee List'!$A:$E,5,0)</f>
        <v>E-1186</v>
      </c>
    </row>
    <row r="5492" spans="1:9" x14ac:dyDescent="0.35">
      <c r="A5492" t="s">
        <v>1257</v>
      </c>
      <c r="B5492" t="s">
        <v>111</v>
      </c>
      <c r="C5492" t="s">
        <v>360</v>
      </c>
      <c r="D5492" t="s">
        <v>1259</v>
      </c>
      <c r="E5492" t="s">
        <v>29</v>
      </c>
      <c r="F5492">
        <v>49594</v>
      </c>
      <c r="G5492">
        <v>34208</v>
      </c>
      <c r="H5492">
        <v>0.68976085816832677</v>
      </c>
      <c r="I5492" t="str">
        <f>VLOOKUP($B5492&amp;$E5492,'Employee List'!$A:$E,5,0)</f>
        <v>E-1186</v>
      </c>
    </row>
    <row r="5493" spans="1:9" x14ac:dyDescent="0.35">
      <c r="A5493" t="s">
        <v>1257</v>
      </c>
      <c r="B5493" t="s">
        <v>111</v>
      </c>
      <c r="C5493" t="s">
        <v>360</v>
      </c>
      <c r="D5493" t="s">
        <v>1259</v>
      </c>
      <c r="E5493" t="s">
        <v>30</v>
      </c>
      <c r="F5493">
        <v>49918</v>
      </c>
      <c r="G5493">
        <v>27581</v>
      </c>
      <c r="H5493">
        <v>0.5525261428743139</v>
      </c>
      <c r="I5493" t="str">
        <f>VLOOKUP($B5493&amp;$E5493,'Employee List'!$A:$E,5,0)</f>
        <v>E-1186</v>
      </c>
    </row>
    <row r="5494" spans="1:9" x14ac:dyDescent="0.35">
      <c r="A5494" t="s">
        <v>1257</v>
      </c>
      <c r="B5494" t="s">
        <v>111</v>
      </c>
      <c r="C5494" t="s">
        <v>360</v>
      </c>
      <c r="D5494" t="s">
        <v>1259</v>
      </c>
      <c r="E5494" t="s">
        <v>31</v>
      </c>
      <c r="F5494">
        <v>52105</v>
      </c>
      <c r="G5494">
        <v>36698</v>
      </c>
      <c r="H5494">
        <v>0.70430860761923042</v>
      </c>
      <c r="I5494" t="str">
        <f>VLOOKUP($B5494&amp;$E5494,'Employee List'!$A:$E,5,0)</f>
        <v>E-1186</v>
      </c>
    </row>
    <row r="5495" spans="1:9" x14ac:dyDescent="0.35">
      <c r="A5495" t="s">
        <v>1257</v>
      </c>
      <c r="B5495" t="s">
        <v>111</v>
      </c>
      <c r="C5495" t="s">
        <v>360</v>
      </c>
      <c r="D5495" t="s">
        <v>1273</v>
      </c>
      <c r="E5495" t="s">
        <v>29</v>
      </c>
      <c r="F5495">
        <v>6944</v>
      </c>
      <c r="G5495">
        <v>4223</v>
      </c>
      <c r="H5495">
        <v>0.60815092165898621</v>
      </c>
      <c r="I5495" t="str">
        <f>VLOOKUP($B5495&amp;$E5495,'Employee List'!$A:$E,5,0)</f>
        <v>E-1186</v>
      </c>
    </row>
    <row r="5496" spans="1:9" x14ac:dyDescent="0.35">
      <c r="A5496" t="s">
        <v>1257</v>
      </c>
      <c r="B5496" t="s">
        <v>111</v>
      </c>
      <c r="C5496" t="s">
        <v>360</v>
      </c>
      <c r="D5496" t="s">
        <v>1273</v>
      </c>
      <c r="E5496" t="s">
        <v>30</v>
      </c>
      <c r="F5496">
        <v>8621</v>
      </c>
      <c r="G5496">
        <v>4872</v>
      </c>
      <c r="H5496">
        <v>0.56513165526041065</v>
      </c>
      <c r="I5496" t="str">
        <f>VLOOKUP($B5496&amp;$E5496,'Employee List'!$A:$E,5,0)</f>
        <v>E-1186</v>
      </c>
    </row>
    <row r="5497" spans="1:9" x14ac:dyDescent="0.35">
      <c r="A5497" t="s">
        <v>1257</v>
      </c>
      <c r="B5497" t="s">
        <v>111</v>
      </c>
      <c r="C5497" t="s">
        <v>360</v>
      </c>
      <c r="D5497" t="s">
        <v>1273</v>
      </c>
      <c r="E5497" t="s">
        <v>31</v>
      </c>
      <c r="F5497">
        <v>6406</v>
      </c>
      <c r="G5497">
        <v>5168</v>
      </c>
      <c r="H5497">
        <v>0.80674367780206058</v>
      </c>
      <c r="I5497" t="str">
        <f>VLOOKUP($B5497&amp;$E5497,'Employee List'!$A:$E,5,0)</f>
        <v>E-1186</v>
      </c>
    </row>
    <row r="5498" spans="1:9" x14ac:dyDescent="0.35">
      <c r="A5498" t="s">
        <v>1257</v>
      </c>
      <c r="B5498" t="s">
        <v>111</v>
      </c>
      <c r="C5498" t="s">
        <v>360</v>
      </c>
      <c r="D5498" t="s">
        <v>1275</v>
      </c>
      <c r="E5498" t="s">
        <v>29</v>
      </c>
      <c r="F5498">
        <v>4016</v>
      </c>
      <c r="G5498">
        <v>3302</v>
      </c>
      <c r="H5498">
        <v>0.8222111553784861</v>
      </c>
      <c r="I5498" t="str">
        <f>VLOOKUP($B5498&amp;$E5498,'Employee List'!$A:$E,5,0)</f>
        <v>E-1186</v>
      </c>
    </row>
    <row r="5499" spans="1:9" x14ac:dyDescent="0.35">
      <c r="A5499" t="s">
        <v>1257</v>
      </c>
      <c r="B5499" t="s">
        <v>111</v>
      </c>
      <c r="C5499" t="s">
        <v>360</v>
      </c>
      <c r="D5499" t="s">
        <v>1275</v>
      </c>
      <c r="E5499" t="s">
        <v>30</v>
      </c>
      <c r="F5499">
        <v>4610</v>
      </c>
      <c r="G5499">
        <v>3134</v>
      </c>
      <c r="H5499">
        <v>0.679826464208243</v>
      </c>
      <c r="I5499" t="str">
        <f>VLOOKUP($B5499&amp;$E5499,'Employee List'!$A:$E,5,0)</f>
        <v>E-1186</v>
      </c>
    </row>
    <row r="5500" spans="1:9" x14ac:dyDescent="0.35">
      <c r="A5500" t="s">
        <v>1257</v>
      </c>
      <c r="B5500" t="s">
        <v>111</v>
      </c>
      <c r="C5500" t="s">
        <v>360</v>
      </c>
      <c r="D5500" t="s">
        <v>1275</v>
      </c>
      <c r="E5500" t="s">
        <v>31</v>
      </c>
      <c r="F5500">
        <v>4027</v>
      </c>
      <c r="G5500">
        <v>5988</v>
      </c>
      <c r="H5500">
        <v>1.4869629997516762</v>
      </c>
      <c r="I5500" t="str">
        <f>VLOOKUP($B5500&amp;$E5500,'Employee List'!$A:$E,5,0)</f>
        <v>E-1186</v>
      </c>
    </row>
    <row r="5501" spans="1:9" x14ac:dyDescent="0.35">
      <c r="A5501" t="s">
        <v>1257</v>
      </c>
      <c r="B5501" t="s">
        <v>111</v>
      </c>
      <c r="C5501" t="s">
        <v>360</v>
      </c>
      <c r="D5501" t="s">
        <v>1276</v>
      </c>
      <c r="E5501" t="s">
        <v>29</v>
      </c>
      <c r="F5501">
        <v>1792</v>
      </c>
      <c r="G5501">
        <v>5229</v>
      </c>
      <c r="H5501">
        <v>2.91796875</v>
      </c>
      <c r="I5501" t="str">
        <f>VLOOKUP($B5501&amp;$E5501,'Employee List'!$A:$E,5,0)</f>
        <v>E-1186</v>
      </c>
    </row>
    <row r="5502" spans="1:9" x14ac:dyDescent="0.35">
      <c r="A5502" t="s">
        <v>1257</v>
      </c>
      <c r="B5502" t="s">
        <v>111</v>
      </c>
      <c r="C5502" t="s">
        <v>360</v>
      </c>
      <c r="D5502" t="s">
        <v>1276</v>
      </c>
      <c r="E5502" t="s">
        <v>30</v>
      </c>
      <c r="F5502">
        <v>3814</v>
      </c>
      <c r="G5502">
        <v>1440</v>
      </c>
      <c r="H5502">
        <v>0.37755637126376507</v>
      </c>
      <c r="I5502" t="str">
        <f>VLOOKUP($B5502&amp;$E5502,'Employee List'!$A:$E,5,0)</f>
        <v>E-1186</v>
      </c>
    </row>
    <row r="5503" spans="1:9" x14ac:dyDescent="0.35">
      <c r="A5503" t="s">
        <v>1257</v>
      </c>
      <c r="B5503" t="s">
        <v>111</v>
      </c>
      <c r="C5503" t="s">
        <v>360</v>
      </c>
      <c r="D5503" t="s">
        <v>1276</v>
      </c>
      <c r="E5503" t="s">
        <v>31</v>
      </c>
      <c r="F5503">
        <v>2009</v>
      </c>
      <c r="G5503">
        <v>1486</v>
      </c>
      <c r="H5503">
        <v>0.73967147834743652</v>
      </c>
      <c r="I5503" t="str">
        <f>VLOOKUP($B5503&amp;$E5503,'Employee List'!$A:$E,5,0)</f>
        <v>E-1186</v>
      </c>
    </row>
    <row r="5504" spans="1:9" x14ac:dyDescent="0.35">
      <c r="A5504" t="s">
        <v>1257</v>
      </c>
      <c r="B5504" t="s">
        <v>111</v>
      </c>
      <c r="C5504" t="s">
        <v>360</v>
      </c>
      <c r="D5504" t="s">
        <v>1277</v>
      </c>
      <c r="E5504" t="s">
        <v>29</v>
      </c>
      <c r="F5504">
        <v>11221</v>
      </c>
      <c r="G5504">
        <v>25041</v>
      </c>
      <c r="H5504">
        <v>2.2316192852686925</v>
      </c>
      <c r="I5504" t="str">
        <f>VLOOKUP($B5504&amp;$E5504,'Employee List'!$A:$E,5,0)</f>
        <v>E-1186</v>
      </c>
    </row>
    <row r="5505" spans="1:9" x14ac:dyDescent="0.35">
      <c r="A5505" t="s">
        <v>1257</v>
      </c>
      <c r="B5505" t="s">
        <v>111</v>
      </c>
      <c r="C5505" t="s">
        <v>360</v>
      </c>
      <c r="D5505" t="s">
        <v>1277</v>
      </c>
      <c r="E5505" t="s">
        <v>30</v>
      </c>
      <c r="F5505">
        <v>10977</v>
      </c>
      <c r="G5505">
        <v>25666</v>
      </c>
      <c r="H5505">
        <v>2.3381616106404302</v>
      </c>
      <c r="I5505" t="str">
        <f>VLOOKUP($B5505&amp;$E5505,'Employee List'!$A:$E,5,0)</f>
        <v>E-1186</v>
      </c>
    </row>
    <row r="5506" spans="1:9" x14ac:dyDescent="0.35">
      <c r="A5506" t="s">
        <v>1257</v>
      </c>
      <c r="B5506" t="s">
        <v>111</v>
      </c>
      <c r="C5506" t="s">
        <v>360</v>
      </c>
      <c r="D5506" t="s">
        <v>1277</v>
      </c>
      <c r="E5506" t="s">
        <v>31</v>
      </c>
      <c r="F5506">
        <v>10878</v>
      </c>
      <c r="G5506">
        <v>25290</v>
      </c>
      <c r="H5506">
        <v>2.3248758963044676</v>
      </c>
      <c r="I5506" t="str">
        <f>VLOOKUP($B5506&amp;$E5506,'Employee List'!$A:$E,5,0)</f>
        <v>E-1186</v>
      </c>
    </row>
    <row r="5507" spans="1:9" x14ac:dyDescent="0.35">
      <c r="A5507" t="s">
        <v>1257</v>
      </c>
      <c r="B5507" t="s">
        <v>111</v>
      </c>
      <c r="C5507" t="s">
        <v>360</v>
      </c>
      <c r="D5507" t="s">
        <v>1278</v>
      </c>
      <c r="E5507" t="s">
        <v>29</v>
      </c>
      <c r="F5507">
        <v>22936</v>
      </c>
      <c r="G5507">
        <v>20020</v>
      </c>
      <c r="H5507">
        <v>0.87286362050924315</v>
      </c>
      <c r="I5507" t="str">
        <f>VLOOKUP($B5507&amp;$E5507,'Employee List'!$A:$E,5,0)</f>
        <v>E-1186</v>
      </c>
    </row>
    <row r="5508" spans="1:9" x14ac:dyDescent="0.35">
      <c r="A5508" t="s">
        <v>1257</v>
      </c>
      <c r="B5508" t="s">
        <v>111</v>
      </c>
      <c r="C5508" t="s">
        <v>360</v>
      </c>
      <c r="D5508" t="s">
        <v>1278</v>
      </c>
      <c r="E5508" t="s">
        <v>30</v>
      </c>
      <c r="F5508">
        <v>23511</v>
      </c>
      <c r="G5508">
        <v>17346</v>
      </c>
      <c r="H5508">
        <v>0.73778231466122246</v>
      </c>
      <c r="I5508" t="str">
        <f>VLOOKUP($B5508&amp;$E5508,'Employee List'!$A:$E,5,0)</f>
        <v>E-1186</v>
      </c>
    </row>
    <row r="5509" spans="1:9" x14ac:dyDescent="0.35">
      <c r="A5509" t="s">
        <v>1257</v>
      </c>
      <c r="B5509" t="s">
        <v>111</v>
      </c>
      <c r="C5509" t="s">
        <v>360</v>
      </c>
      <c r="D5509" t="s">
        <v>1278</v>
      </c>
      <c r="E5509" t="s">
        <v>31</v>
      </c>
      <c r="F5509">
        <v>21005</v>
      </c>
      <c r="G5509">
        <v>16597</v>
      </c>
      <c r="H5509">
        <v>0.79014520352297068</v>
      </c>
      <c r="I5509" t="str">
        <f>VLOOKUP($B5509&amp;$E5509,'Employee List'!$A:$E,5,0)</f>
        <v>E-1186</v>
      </c>
    </row>
    <row r="5510" spans="1:9" x14ac:dyDescent="0.35">
      <c r="A5510" t="s">
        <v>1257</v>
      </c>
      <c r="B5510" t="s">
        <v>111</v>
      </c>
      <c r="C5510" t="s">
        <v>360</v>
      </c>
      <c r="D5510" t="s">
        <v>1279</v>
      </c>
      <c r="E5510" t="s">
        <v>29</v>
      </c>
      <c r="F5510">
        <v>2167</v>
      </c>
      <c r="G5510">
        <v>5970</v>
      </c>
      <c r="H5510">
        <v>2.754960775265344</v>
      </c>
      <c r="I5510" t="str">
        <f>VLOOKUP($B5510&amp;$E5510,'Employee List'!$A:$E,5,0)</f>
        <v>E-1186</v>
      </c>
    </row>
    <row r="5511" spans="1:9" x14ac:dyDescent="0.35">
      <c r="A5511" t="s">
        <v>1257</v>
      </c>
      <c r="B5511" t="s">
        <v>111</v>
      </c>
      <c r="C5511" t="s">
        <v>360</v>
      </c>
      <c r="D5511" t="s">
        <v>1279</v>
      </c>
      <c r="E5511" t="s">
        <v>30</v>
      </c>
      <c r="F5511">
        <v>4438</v>
      </c>
      <c r="G5511">
        <v>2297</v>
      </c>
      <c r="H5511">
        <v>0.51757548445245605</v>
      </c>
      <c r="I5511" t="str">
        <f>VLOOKUP($B5511&amp;$E5511,'Employee List'!$A:$E,5,0)</f>
        <v>E-1186</v>
      </c>
    </row>
    <row r="5512" spans="1:9" x14ac:dyDescent="0.35">
      <c r="A5512" t="s">
        <v>1257</v>
      </c>
      <c r="B5512" t="s">
        <v>111</v>
      </c>
      <c r="C5512" t="s">
        <v>360</v>
      </c>
      <c r="D5512" t="s">
        <v>1279</v>
      </c>
      <c r="E5512" t="s">
        <v>31</v>
      </c>
      <c r="F5512">
        <v>2985</v>
      </c>
      <c r="G5512">
        <v>1298</v>
      </c>
      <c r="H5512">
        <v>0.43484087102177554</v>
      </c>
      <c r="I5512" t="str">
        <f>VLOOKUP($B5512&amp;$E5512,'Employee List'!$A:$E,5,0)</f>
        <v>E-1186</v>
      </c>
    </row>
    <row r="5513" spans="1:9" x14ac:dyDescent="0.35">
      <c r="A5513" t="s">
        <v>1257</v>
      </c>
      <c r="B5513" t="s">
        <v>111</v>
      </c>
      <c r="C5513" t="s">
        <v>360</v>
      </c>
      <c r="D5513" t="s">
        <v>1280</v>
      </c>
      <c r="E5513" t="s">
        <v>29</v>
      </c>
      <c r="F5513">
        <v>40482</v>
      </c>
      <c r="G5513">
        <v>5062</v>
      </c>
      <c r="H5513">
        <v>0.12504322908947185</v>
      </c>
      <c r="I5513" t="str">
        <f>VLOOKUP($B5513&amp;$E5513,'Employee List'!$A:$E,5,0)</f>
        <v>E-1186</v>
      </c>
    </row>
    <row r="5514" spans="1:9" x14ac:dyDescent="0.35">
      <c r="A5514" t="s">
        <v>1257</v>
      </c>
      <c r="B5514" t="s">
        <v>111</v>
      </c>
      <c r="C5514" t="s">
        <v>360</v>
      </c>
      <c r="D5514" t="s">
        <v>1280</v>
      </c>
      <c r="E5514" t="s">
        <v>30</v>
      </c>
      <c r="F5514">
        <v>39508</v>
      </c>
      <c r="G5514">
        <v>2565</v>
      </c>
      <c r="H5514">
        <v>6.4923559785359922E-2</v>
      </c>
      <c r="I5514" t="str">
        <f>VLOOKUP($B5514&amp;$E5514,'Employee List'!$A:$E,5,0)</f>
        <v>E-1186</v>
      </c>
    </row>
    <row r="5515" spans="1:9" x14ac:dyDescent="0.35">
      <c r="A5515" t="s">
        <v>1257</v>
      </c>
      <c r="B5515" t="s">
        <v>111</v>
      </c>
      <c r="C5515" t="s">
        <v>360</v>
      </c>
      <c r="D5515" t="s">
        <v>1280</v>
      </c>
      <c r="E5515" t="s">
        <v>31</v>
      </c>
      <c r="F5515">
        <v>36750</v>
      </c>
      <c r="G5515">
        <v>4797</v>
      </c>
      <c r="H5515">
        <v>0.13053061224489795</v>
      </c>
      <c r="I5515" t="str">
        <f>VLOOKUP($B5515&amp;$E5515,'Employee List'!$A:$E,5,0)</f>
        <v>E-1186</v>
      </c>
    </row>
    <row r="5516" spans="1:9" x14ac:dyDescent="0.35">
      <c r="A5516" t="s">
        <v>1257</v>
      </c>
      <c r="B5516" t="s">
        <v>111</v>
      </c>
      <c r="C5516" t="s">
        <v>360</v>
      </c>
      <c r="D5516" t="s">
        <v>1262</v>
      </c>
      <c r="E5516" t="s">
        <v>29</v>
      </c>
      <c r="F5516">
        <v>43044</v>
      </c>
      <c r="G5516">
        <v>31485</v>
      </c>
      <c r="H5516">
        <v>0.73146083077780877</v>
      </c>
      <c r="I5516" t="str">
        <f>VLOOKUP($B5516&amp;$E5516,'Employee List'!$A:$E,5,0)</f>
        <v>E-1186</v>
      </c>
    </row>
    <row r="5517" spans="1:9" x14ac:dyDescent="0.35">
      <c r="A5517" t="s">
        <v>1257</v>
      </c>
      <c r="B5517" t="s">
        <v>111</v>
      </c>
      <c r="C5517" t="s">
        <v>360</v>
      </c>
      <c r="D5517" t="s">
        <v>1262</v>
      </c>
      <c r="E5517" t="s">
        <v>30</v>
      </c>
      <c r="F5517">
        <v>43051</v>
      </c>
      <c r="G5517">
        <v>34778</v>
      </c>
      <c r="H5517">
        <v>0.80783257067199365</v>
      </c>
      <c r="I5517" t="str">
        <f>VLOOKUP($B5517&amp;$E5517,'Employee List'!$A:$E,5,0)</f>
        <v>E-1186</v>
      </c>
    </row>
    <row r="5518" spans="1:9" x14ac:dyDescent="0.35">
      <c r="A5518" t="s">
        <v>1257</v>
      </c>
      <c r="B5518" t="s">
        <v>111</v>
      </c>
      <c r="C5518" t="s">
        <v>360</v>
      </c>
      <c r="D5518" t="s">
        <v>1262</v>
      </c>
      <c r="E5518" t="s">
        <v>31</v>
      </c>
      <c r="F5518">
        <v>44843</v>
      </c>
      <c r="G5518">
        <v>41604</v>
      </c>
      <c r="H5518">
        <v>0.92777022054724256</v>
      </c>
      <c r="I5518" t="str">
        <f>VLOOKUP($B5518&amp;$E5518,'Employee List'!$A:$E,5,0)</f>
        <v>E-1186</v>
      </c>
    </row>
    <row r="5519" spans="1:9" x14ac:dyDescent="0.35">
      <c r="A5519" t="s">
        <v>1257</v>
      </c>
      <c r="B5519" t="s">
        <v>111</v>
      </c>
      <c r="C5519" t="s">
        <v>360</v>
      </c>
      <c r="D5519" t="s">
        <v>1282</v>
      </c>
      <c r="E5519" t="s">
        <v>29</v>
      </c>
      <c r="F5519">
        <v>3952</v>
      </c>
      <c r="G5519">
        <v>6456</v>
      </c>
      <c r="H5519">
        <v>1.6336032388663968</v>
      </c>
      <c r="I5519" t="str">
        <f>VLOOKUP($B5519&amp;$E5519,'Employee List'!$A:$E,5,0)</f>
        <v>E-1186</v>
      </c>
    </row>
    <row r="5520" spans="1:9" x14ac:dyDescent="0.35">
      <c r="A5520" t="s">
        <v>1257</v>
      </c>
      <c r="B5520" t="s">
        <v>111</v>
      </c>
      <c r="C5520" t="s">
        <v>360</v>
      </c>
      <c r="D5520" t="s">
        <v>1282</v>
      </c>
      <c r="E5520" t="s">
        <v>30</v>
      </c>
      <c r="F5520">
        <v>11103</v>
      </c>
      <c r="G5520">
        <v>1768</v>
      </c>
      <c r="H5520">
        <v>0.15923624245699361</v>
      </c>
      <c r="I5520" t="str">
        <f>VLOOKUP($B5520&amp;$E5520,'Employee List'!$A:$E,5,0)</f>
        <v>E-1186</v>
      </c>
    </row>
    <row r="5521" spans="1:9" x14ac:dyDescent="0.35">
      <c r="A5521" t="s">
        <v>1257</v>
      </c>
      <c r="B5521" t="s">
        <v>111</v>
      </c>
      <c r="C5521" t="s">
        <v>360</v>
      </c>
      <c r="D5521" t="s">
        <v>1282</v>
      </c>
      <c r="E5521" t="s">
        <v>31</v>
      </c>
      <c r="F5521">
        <v>12371</v>
      </c>
      <c r="G5521">
        <v>1149</v>
      </c>
      <c r="H5521">
        <v>9.2878506183816989E-2</v>
      </c>
      <c r="I5521" t="str">
        <f>VLOOKUP($B5521&amp;$E5521,'Employee List'!$A:$E,5,0)</f>
        <v>E-1186</v>
      </c>
    </row>
    <row r="5522" spans="1:9" x14ac:dyDescent="0.35">
      <c r="A5522" t="s">
        <v>1257</v>
      </c>
      <c r="B5522" t="s">
        <v>111</v>
      </c>
      <c r="C5522" t="s">
        <v>360</v>
      </c>
      <c r="D5522" t="s">
        <v>1281</v>
      </c>
      <c r="E5522" t="s">
        <v>29</v>
      </c>
      <c r="F5522">
        <v>4726</v>
      </c>
      <c r="G5522">
        <v>5519</v>
      </c>
      <c r="H5522">
        <v>1.1677951756242064</v>
      </c>
      <c r="I5522" t="str">
        <f>VLOOKUP($B5522&amp;$E5522,'Employee List'!$A:$E,5,0)</f>
        <v>E-1186</v>
      </c>
    </row>
    <row r="5523" spans="1:9" x14ac:dyDescent="0.35">
      <c r="A5523" t="s">
        <v>1257</v>
      </c>
      <c r="B5523" t="s">
        <v>111</v>
      </c>
      <c r="C5523" t="s">
        <v>360</v>
      </c>
      <c r="D5523" t="s">
        <v>1281</v>
      </c>
      <c r="E5523" t="s">
        <v>30</v>
      </c>
      <c r="F5523">
        <v>1986</v>
      </c>
      <c r="G5523">
        <v>1670</v>
      </c>
      <c r="H5523">
        <v>0.8408862034239678</v>
      </c>
      <c r="I5523" t="str">
        <f>VLOOKUP($B5523&amp;$E5523,'Employee List'!$A:$E,5,0)</f>
        <v>E-1186</v>
      </c>
    </row>
    <row r="5524" spans="1:9" x14ac:dyDescent="0.35">
      <c r="A5524" t="s">
        <v>1257</v>
      </c>
      <c r="B5524" t="s">
        <v>111</v>
      </c>
      <c r="C5524" t="s">
        <v>360</v>
      </c>
      <c r="D5524" t="s">
        <v>1281</v>
      </c>
      <c r="E5524" t="s">
        <v>31</v>
      </c>
      <c r="F5524">
        <v>3510</v>
      </c>
      <c r="G5524">
        <v>5762</v>
      </c>
      <c r="H5524">
        <v>1.6415954415954417</v>
      </c>
      <c r="I5524" t="str">
        <f>VLOOKUP($B5524&amp;$E5524,'Employee List'!$A:$E,5,0)</f>
        <v>E-1186</v>
      </c>
    </row>
    <row r="5525" spans="1:9" x14ac:dyDescent="0.35">
      <c r="A5525" t="s">
        <v>1257</v>
      </c>
      <c r="B5525" t="s">
        <v>112</v>
      </c>
      <c r="C5525" t="s">
        <v>360</v>
      </c>
      <c r="D5525" t="s">
        <v>1274</v>
      </c>
      <c r="E5525" t="s">
        <v>29</v>
      </c>
      <c r="F5525">
        <v>38510</v>
      </c>
      <c r="G5525">
        <v>28240</v>
      </c>
      <c r="H5525">
        <v>0.73331602181251621</v>
      </c>
      <c r="I5525" t="str">
        <f>VLOOKUP($B5525&amp;$E5525,'Employee List'!$A:$E,5,0)</f>
        <v>E-1187</v>
      </c>
    </row>
    <row r="5526" spans="1:9" x14ac:dyDescent="0.35">
      <c r="A5526" t="s">
        <v>1257</v>
      </c>
      <c r="B5526" t="s">
        <v>112</v>
      </c>
      <c r="C5526" t="s">
        <v>360</v>
      </c>
      <c r="D5526" t="s">
        <v>1274</v>
      </c>
      <c r="E5526" t="s">
        <v>30</v>
      </c>
      <c r="F5526">
        <v>36084</v>
      </c>
      <c r="G5526">
        <v>24396</v>
      </c>
      <c r="H5526">
        <v>0.67608912537412702</v>
      </c>
      <c r="I5526" t="str">
        <f>VLOOKUP($B5526&amp;$E5526,'Employee List'!$A:$E,5,0)</f>
        <v>E-1187</v>
      </c>
    </row>
    <row r="5527" spans="1:9" x14ac:dyDescent="0.35">
      <c r="A5527" t="s">
        <v>1257</v>
      </c>
      <c r="B5527" t="s">
        <v>112</v>
      </c>
      <c r="C5527" t="s">
        <v>360</v>
      </c>
      <c r="D5527" t="s">
        <v>1274</v>
      </c>
      <c r="E5527" t="s">
        <v>31</v>
      </c>
      <c r="F5527">
        <v>38325</v>
      </c>
      <c r="G5527">
        <v>29514</v>
      </c>
      <c r="H5527">
        <v>0.77009784735812137</v>
      </c>
      <c r="I5527" t="str">
        <f>VLOOKUP($B5527&amp;$E5527,'Employee List'!$A:$E,5,0)</f>
        <v>E-1187</v>
      </c>
    </row>
    <row r="5528" spans="1:9" x14ac:dyDescent="0.35">
      <c r="A5528" t="s">
        <v>1257</v>
      </c>
      <c r="B5528" t="s">
        <v>112</v>
      </c>
      <c r="C5528" t="s">
        <v>360</v>
      </c>
      <c r="D5528" t="s">
        <v>1263</v>
      </c>
      <c r="E5528" t="s">
        <v>29</v>
      </c>
      <c r="F5528">
        <v>8897</v>
      </c>
      <c r="G5528">
        <v>5761</v>
      </c>
      <c r="H5528">
        <v>0.64752163650668759</v>
      </c>
      <c r="I5528" t="str">
        <f>VLOOKUP($B5528&amp;$E5528,'Employee List'!$A:$E,5,0)</f>
        <v>E-1187</v>
      </c>
    </row>
    <row r="5529" spans="1:9" x14ac:dyDescent="0.35">
      <c r="A5529" t="s">
        <v>1257</v>
      </c>
      <c r="B5529" t="s">
        <v>112</v>
      </c>
      <c r="C5529" t="s">
        <v>360</v>
      </c>
      <c r="D5529" t="s">
        <v>1263</v>
      </c>
      <c r="E5529" t="s">
        <v>30</v>
      </c>
      <c r="F5529">
        <v>8713</v>
      </c>
      <c r="G5529">
        <v>4457</v>
      </c>
      <c r="H5529">
        <v>0.51153448869505336</v>
      </c>
      <c r="I5529" t="str">
        <f>VLOOKUP($B5529&amp;$E5529,'Employee List'!$A:$E,5,0)</f>
        <v>E-1187</v>
      </c>
    </row>
    <row r="5530" spans="1:9" x14ac:dyDescent="0.35">
      <c r="A5530" t="s">
        <v>1257</v>
      </c>
      <c r="B5530" t="s">
        <v>112</v>
      </c>
      <c r="C5530" t="s">
        <v>360</v>
      </c>
      <c r="D5530" t="s">
        <v>1263</v>
      </c>
      <c r="E5530" t="s">
        <v>31</v>
      </c>
      <c r="F5530">
        <v>6780</v>
      </c>
      <c r="G5530">
        <v>1503</v>
      </c>
      <c r="H5530">
        <v>0.22168141592920354</v>
      </c>
      <c r="I5530" t="str">
        <f>VLOOKUP($B5530&amp;$E5530,'Employee List'!$A:$E,5,0)</f>
        <v>E-1187</v>
      </c>
    </row>
    <row r="5531" spans="1:9" x14ac:dyDescent="0.35">
      <c r="A5531" t="s">
        <v>1257</v>
      </c>
      <c r="B5531" t="s">
        <v>112</v>
      </c>
      <c r="C5531" t="s">
        <v>360</v>
      </c>
      <c r="D5531" t="s">
        <v>1264</v>
      </c>
      <c r="E5531" t="s">
        <v>29</v>
      </c>
      <c r="F5531">
        <v>3797</v>
      </c>
      <c r="G5531">
        <v>4409</v>
      </c>
      <c r="H5531">
        <v>1.1611798788517251</v>
      </c>
      <c r="I5531" t="str">
        <f>VLOOKUP($B5531&amp;$E5531,'Employee List'!$A:$E,5,0)</f>
        <v>E-1187</v>
      </c>
    </row>
    <row r="5532" spans="1:9" x14ac:dyDescent="0.35">
      <c r="A5532" t="s">
        <v>1257</v>
      </c>
      <c r="B5532" t="s">
        <v>112</v>
      </c>
      <c r="C5532" t="s">
        <v>360</v>
      </c>
      <c r="D5532" t="s">
        <v>1264</v>
      </c>
      <c r="E5532" t="s">
        <v>30</v>
      </c>
      <c r="F5532">
        <v>2463</v>
      </c>
      <c r="G5532">
        <v>5353</v>
      </c>
      <c r="H5532">
        <v>2.1733658140479091</v>
      </c>
      <c r="I5532" t="str">
        <f>VLOOKUP($B5532&amp;$E5532,'Employee List'!$A:$E,5,0)</f>
        <v>E-1187</v>
      </c>
    </row>
    <row r="5533" spans="1:9" x14ac:dyDescent="0.35">
      <c r="A5533" t="s">
        <v>1257</v>
      </c>
      <c r="B5533" t="s">
        <v>112</v>
      </c>
      <c r="C5533" t="s">
        <v>360</v>
      </c>
      <c r="D5533" t="s">
        <v>1264</v>
      </c>
      <c r="E5533" t="s">
        <v>31</v>
      </c>
      <c r="F5533">
        <v>3644</v>
      </c>
      <c r="G5533">
        <v>1661</v>
      </c>
      <c r="H5533">
        <v>0.45581778265642153</v>
      </c>
      <c r="I5533" t="str">
        <f>VLOOKUP($B5533&amp;$E5533,'Employee List'!$A:$E,5,0)</f>
        <v>E-1187</v>
      </c>
    </row>
    <row r="5534" spans="1:9" x14ac:dyDescent="0.35">
      <c r="A5534" t="s">
        <v>1257</v>
      </c>
      <c r="B5534" t="s">
        <v>112</v>
      </c>
      <c r="C5534" t="s">
        <v>360</v>
      </c>
      <c r="D5534" t="s">
        <v>1265</v>
      </c>
      <c r="E5534" t="s">
        <v>29</v>
      </c>
      <c r="F5534">
        <v>6766</v>
      </c>
      <c r="G5534">
        <v>9312</v>
      </c>
      <c r="H5534">
        <v>1.3762932308601832</v>
      </c>
      <c r="I5534" t="str">
        <f>VLOOKUP($B5534&amp;$E5534,'Employee List'!$A:$E,5,0)</f>
        <v>E-1187</v>
      </c>
    </row>
    <row r="5535" spans="1:9" x14ac:dyDescent="0.35">
      <c r="A5535" t="s">
        <v>1257</v>
      </c>
      <c r="B5535" t="s">
        <v>112</v>
      </c>
      <c r="C5535" t="s">
        <v>360</v>
      </c>
      <c r="D5535" t="s">
        <v>1265</v>
      </c>
      <c r="E5535" t="s">
        <v>30</v>
      </c>
      <c r="F5535">
        <v>6179</v>
      </c>
      <c r="G5535">
        <v>11176</v>
      </c>
      <c r="H5535">
        <v>1.8087069105033178</v>
      </c>
      <c r="I5535" t="str">
        <f>VLOOKUP($B5535&amp;$E5535,'Employee List'!$A:$E,5,0)</f>
        <v>E-1187</v>
      </c>
    </row>
    <row r="5536" spans="1:9" x14ac:dyDescent="0.35">
      <c r="A5536" t="s">
        <v>1257</v>
      </c>
      <c r="B5536" t="s">
        <v>112</v>
      </c>
      <c r="C5536" t="s">
        <v>360</v>
      </c>
      <c r="D5536" t="s">
        <v>1265</v>
      </c>
      <c r="E5536" t="s">
        <v>31</v>
      </c>
      <c r="F5536">
        <v>4586</v>
      </c>
      <c r="G5536">
        <v>9451</v>
      </c>
      <c r="H5536">
        <v>2.0608373310074137</v>
      </c>
      <c r="I5536" t="str">
        <f>VLOOKUP($B5536&amp;$E5536,'Employee List'!$A:$E,5,0)</f>
        <v>E-1187</v>
      </c>
    </row>
    <row r="5537" spans="1:9" x14ac:dyDescent="0.35">
      <c r="A5537" t="s">
        <v>1257</v>
      </c>
      <c r="B5537" t="s">
        <v>112</v>
      </c>
      <c r="C5537" t="s">
        <v>360</v>
      </c>
      <c r="D5537" t="s">
        <v>1260</v>
      </c>
      <c r="E5537" t="s">
        <v>29</v>
      </c>
      <c r="F5537">
        <v>118369</v>
      </c>
      <c r="G5537">
        <v>53792</v>
      </c>
      <c r="H5537">
        <v>0.4544433086365518</v>
      </c>
      <c r="I5537" t="str">
        <f>VLOOKUP($B5537&amp;$E5537,'Employee List'!$A:$E,5,0)</f>
        <v>E-1187</v>
      </c>
    </row>
    <row r="5538" spans="1:9" x14ac:dyDescent="0.35">
      <c r="A5538" t="s">
        <v>1257</v>
      </c>
      <c r="B5538" t="s">
        <v>112</v>
      </c>
      <c r="C5538" t="s">
        <v>360</v>
      </c>
      <c r="D5538" t="s">
        <v>1260</v>
      </c>
      <c r="E5538" t="s">
        <v>30</v>
      </c>
      <c r="F5538">
        <v>117639</v>
      </c>
      <c r="G5538">
        <v>90210</v>
      </c>
      <c r="H5538">
        <v>0.76683752837069341</v>
      </c>
      <c r="I5538" t="str">
        <f>VLOOKUP($B5538&amp;$E5538,'Employee List'!$A:$E,5,0)</f>
        <v>E-1187</v>
      </c>
    </row>
    <row r="5539" spans="1:9" x14ac:dyDescent="0.35">
      <c r="A5539" t="s">
        <v>1257</v>
      </c>
      <c r="B5539" t="s">
        <v>112</v>
      </c>
      <c r="C5539" t="s">
        <v>360</v>
      </c>
      <c r="D5539" t="s">
        <v>1260</v>
      </c>
      <c r="E5539" t="s">
        <v>31</v>
      </c>
      <c r="F5539">
        <v>135274</v>
      </c>
      <c r="G5539">
        <v>159815</v>
      </c>
      <c r="H5539">
        <v>1.1814169759155493</v>
      </c>
      <c r="I5539" t="str">
        <f>VLOOKUP($B5539&amp;$E5539,'Employee List'!$A:$E,5,0)</f>
        <v>E-1187</v>
      </c>
    </row>
    <row r="5540" spans="1:9" x14ac:dyDescent="0.35">
      <c r="A5540" t="s">
        <v>1257</v>
      </c>
      <c r="B5540" t="s">
        <v>112</v>
      </c>
      <c r="C5540" t="s">
        <v>360</v>
      </c>
      <c r="D5540" t="s">
        <v>1261</v>
      </c>
      <c r="E5540" t="s">
        <v>29</v>
      </c>
      <c r="F5540">
        <v>105550</v>
      </c>
      <c r="G5540">
        <v>109208</v>
      </c>
      <c r="H5540">
        <v>1.0346565608716247</v>
      </c>
      <c r="I5540" t="str">
        <f>VLOOKUP($B5540&amp;$E5540,'Employee List'!$A:$E,5,0)</f>
        <v>E-1187</v>
      </c>
    </row>
    <row r="5541" spans="1:9" x14ac:dyDescent="0.35">
      <c r="A5541" t="s">
        <v>1257</v>
      </c>
      <c r="B5541" t="s">
        <v>112</v>
      </c>
      <c r="C5541" t="s">
        <v>360</v>
      </c>
      <c r="D5541" t="s">
        <v>1261</v>
      </c>
      <c r="E5541" t="s">
        <v>30</v>
      </c>
      <c r="F5541">
        <v>106130</v>
      </c>
      <c r="G5541">
        <v>142337</v>
      </c>
      <c r="H5541">
        <v>1.3411570715160652</v>
      </c>
      <c r="I5541" t="str">
        <f>VLOOKUP($B5541&amp;$E5541,'Employee List'!$A:$E,5,0)</f>
        <v>E-1187</v>
      </c>
    </row>
    <row r="5542" spans="1:9" x14ac:dyDescent="0.35">
      <c r="A5542" t="s">
        <v>1257</v>
      </c>
      <c r="B5542" t="s">
        <v>112</v>
      </c>
      <c r="C5542" t="s">
        <v>360</v>
      </c>
      <c r="D5542" t="s">
        <v>1261</v>
      </c>
      <c r="E5542" t="s">
        <v>31</v>
      </c>
      <c r="F5542">
        <v>112621</v>
      </c>
      <c r="G5542">
        <v>117229</v>
      </c>
      <c r="H5542">
        <v>1.040915992576873</v>
      </c>
      <c r="I5542" t="str">
        <f>VLOOKUP($B5542&amp;$E5542,'Employee List'!$A:$E,5,0)</f>
        <v>E-1187</v>
      </c>
    </row>
    <row r="5543" spans="1:9" x14ac:dyDescent="0.35">
      <c r="A5543" t="s">
        <v>1257</v>
      </c>
      <c r="B5543" t="s">
        <v>112</v>
      </c>
      <c r="C5543" t="s">
        <v>360</v>
      </c>
      <c r="D5543" t="s">
        <v>1266</v>
      </c>
      <c r="E5543" t="s">
        <v>29</v>
      </c>
      <c r="F5543">
        <v>185720</v>
      </c>
      <c r="G5543">
        <v>183256</v>
      </c>
      <c r="H5543">
        <v>0.9867327159164333</v>
      </c>
      <c r="I5543" t="str">
        <f>VLOOKUP($B5543&amp;$E5543,'Employee List'!$A:$E,5,0)</f>
        <v>E-1187</v>
      </c>
    </row>
    <row r="5544" spans="1:9" x14ac:dyDescent="0.35">
      <c r="A5544" t="s">
        <v>1257</v>
      </c>
      <c r="B5544" t="s">
        <v>112</v>
      </c>
      <c r="C5544" t="s">
        <v>360</v>
      </c>
      <c r="D5544" t="s">
        <v>1266</v>
      </c>
      <c r="E5544" t="s">
        <v>30</v>
      </c>
      <c r="F5544">
        <v>193375</v>
      </c>
      <c r="G5544">
        <v>174349</v>
      </c>
      <c r="H5544">
        <v>0.90161085972850674</v>
      </c>
      <c r="I5544" t="str">
        <f>VLOOKUP($B5544&amp;$E5544,'Employee List'!$A:$E,5,0)</f>
        <v>E-1187</v>
      </c>
    </row>
    <row r="5545" spans="1:9" x14ac:dyDescent="0.35">
      <c r="A5545" t="s">
        <v>1257</v>
      </c>
      <c r="B5545" t="s">
        <v>112</v>
      </c>
      <c r="C5545" t="s">
        <v>360</v>
      </c>
      <c r="D5545" t="s">
        <v>1266</v>
      </c>
      <c r="E5545" t="s">
        <v>31</v>
      </c>
      <c r="F5545">
        <v>194002</v>
      </c>
      <c r="G5545">
        <v>184783</v>
      </c>
      <c r="H5545">
        <v>0.95247987134153256</v>
      </c>
      <c r="I5545" t="str">
        <f>VLOOKUP($B5545&amp;$E5545,'Employee List'!$A:$E,5,0)</f>
        <v>E-1187</v>
      </c>
    </row>
    <row r="5546" spans="1:9" x14ac:dyDescent="0.35">
      <c r="A5546" t="s">
        <v>1257</v>
      </c>
      <c r="B5546" t="s">
        <v>112</v>
      </c>
      <c r="C5546" t="s">
        <v>360</v>
      </c>
      <c r="D5546" t="s">
        <v>1267</v>
      </c>
      <c r="E5546" t="s">
        <v>29</v>
      </c>
      <c r="F5546">
        <v>103470</v>
      </c>
      <c r="G5546">
        <v>77489</v>
      </c>
      <c r="H5546">
        <v>0.7489030636899584</v>
      </c>
      <c r="I5546" t="str">
        <f>VLOOKUP($B5546&amp;$E5546,'Employee List'!$A:$E,5,0)</f>
        <v>E-1187</v>
      </c>
    </row>
    <row r="5547" spans="1:9" x14ac:dyDescent="0.35">
      <c r="A5547" t="s">
        <v>1257</v>
      </c>
      <c r="B5547" t="s">
        <v>112</v>
      </c>
      <c r="C5547" t="s">
        <v>360</v>
      </c>
      <c r="D5547" t="s">
        <v>1267</v>
      </c>
      <c r="E5547" t="s">
        <v>30</v>
      </c>
      <c r="F5547">
        <v>105248</v>
      </c>
      <c r="G5547">
        <v>70886</v>
      </c>
      <c r="H5547">
        <v>0.67351398601398604</v>
      </c>
      <c r="I5547" t="str">
        <f>VLOOKUP($B5547&amp;$E5547,'Employee List'!$A:$E,5,0)</f>
        <v>E-1187</v>
      </c>
    </row>
    <row r="5548" spans="1:9" x14ac:dyDescent="0.35">
      <c r="A5548" t="s">
        <v>1257</v>
      </c>
      <c r="B5548" t="s">
        <v>112</v>
      </c>
      <c r="C5548" t="s">
        <v>360</v>
      </c>
      <c r="D5548" t="s">
        <v>1267</v>
      </c>
      <c r="E5548" t="s">
        <v>31</v>
      </c>
      <c r="F5548">
        <v>105458</v>
      </c>
      <c r="G5548">
        <v>89833</v>
      </c>
      <c r="H5548">
        <v>0.85183675017542526</v>
      </c>
      <c r="I5548" t="str">
        <f>VLOOKUP($B5548&amp;$E5548,'Employee List'!$A:$E,5,0)</f>
        <v>E-1187</v>
      </c>
    </row>
    <row r="5549" spans="1:9" x14ac:dyDescent="0.35">
      <c r="A5549" t="s">
        <v>1257</v>
      </c>
      <c r="B5549" t="s">
        <v>112</v>
      </c>
      <c r="C5549" t="s">
        <v>360</v>
      </c>
      <c r="D5549" t="s">
        <v>1268</v>
      </c>
      <c r="E5549" t="s">
        <v>29</v>
      </c>
      <c r="F5549">
        <v>12651</v>
      </c>
      <c r="G5549">
        <v>10207</v>
      </c>
      <c r="H5549">
        <v>0.80681369061734254</v>
      </c>
      <c r="I5549" t="str">
        <f>VLOOKUP($B5549&amp;$E5549,'Employee List'!$A:$E,5,0)</f>
        <v>E-1187</v>
      </c>
    </row>
    <row r="5550" spans="1:9" x14ac:dyDescent="0.35">
      <c r="A5550" t="s">
        <v>1257</v>
      </c>
      <c r="B5550" t="s">
        <v>112</v>
      </c>
      <c r="C5550" t="s">
        <v>360</v>
      </c>
      <c r="D5550" t="s">
        <v>1268</v>
      </c>
      <c r="E5550" t="s">
        <v>30</v>
      </c>
      <c r="F5550">
        <v>13754</v>
      </c>
      <c r="G5550">
        <v>8063</v>
      </c>
      <c r="H5550">
        <v>0.58622946052057578</v>
      </c>
      <c r="I5550" t="str">
        <f>VLOOKUP($B5550&amp;$E5550,'Employee List'!$A:$E,5,0)</f>
        <v>E-1187</v>
      </c>
    </row>
    <row r="5551" spans="1:9" x14ac:dyDescent="0.35">
      <c r="A5551" t="s">
        <v>1257</v>
      </c>
      <c r="B5551" t="s">
        <v>112</v>
      </c>
      <c r="C5551" t="s">
        <v>360</v>
      </c>
      <c r="D5551" t="s">
        <v>1268</v>
      </c>
      <c r="E5551" t="s">
        <v>31</v>
      </c>
      <c r="F5551">
        <v>12645</v>
      </c>
      <c r="G5551">
        <v>7286</v>
      </c>
      <c r="H5551">
        <v>0.57619612495057337</v>
      </c>
      <c r="I5551" t="str">
        <f>VLOOKUP($B5551&amp;$E5551,'Employee List'!$A:$E,5,0)</f>
        <v>E-1187</v>
      </c>
    </row>
    <row r="5552" spans="1:9" x14ac:dyDescent="0.35">
      <c r="A5552" t="s">
        <v>1257</v>
      </c>
      <c r="B5552" t="s">
        <v>112</v>
      </c>
      <c r="C5552" t="s">
        <v>360</v>
      </c>
      <c r="D5552" t="s">
        <v>1269</v>
      </c>
      <c r="E5552" t="s">
        <v>29</v>
      </c>
      <c r="F5552">
        <v>7169</v>
      </c>
      <c r="G5552">
        <v>7108</v>
      </c>
      <c r="H5552">
        <v>0.99149114241874736</v>
      </c>
      <c r="I5552" t="str">
        <f>VLOOKUP($B5552&amp;$E5552,'Employee List'!$A:$E,5,0)</f>
        <v>E-1187</v>
      </c>
    </row>
    <row r="5553" spans="1:9" x14ac:dyDescent="0.35">
      <c r="A5553" t="s">
        <v>1257</v>
      </c>
      <c r="B5553" t="s">
        <v>112</v>
      </c>
      <c r="C5553" t="s">
        <v>360</v>
      </c>
      <c r="D5553" t="s">
        <v>1269</v>
      </c>
      <c r="E5553" t="s">
        <v>30</v>
      </c>
      <c r="F5553">
        <v>7491</v>
      </c>
      <c r="G5553">
        <v>6226</v>
      </c>
      <c r="H5553">
        <v>0.83113069016152719</v>
      </c>
      <c r="I5553" t="str">
        <f>VLOOKUP($B5553&amp;$E5553,'Employee List'!$A:$E,5,0)</f>
        <v>E-1187</v>
      </c>
    </row>
    <row r="5554" spans="1:9" x14ac:dyDescent="0.35">
      <c r="A5554" t="s">
        <v>1257</v>
      </c>
      <c r="B5554" t="s">
        <v>112</v>
      </c>
      <c r="C5554" t="s">
        <v>360</v>
      </c>
      <c r="D5554" t="s">
        <v>1269</v>
      </c>
      <c r="E5554" t="s">
        <v>31</v>
      </c>
      <c r="F5554">
        <v>6709</v>
      </c>
      <c r="G5554">
        <v>2114</v>
      </c>
      <c r="H5554">
        <v>0.31509912058428974</v>
      </c>
      <c r="I5554" t="str">
        <f>VLOOKUP($B5554&amp;$E5554,'Employee List'!$A:$E,5,0)</f>
        <v>E-1187</v>
      </c>
    </row>
    <row r="5555" spans="1:9" x14ac:dyDescent="0.35">
      <c r="A5555" t="s">
        <v>1257</v>
      </c>
      <c r="B5555" t="s">
        <v>112</v>
      </c>
      <c r="C5555" t="s">
        <v>360</v>
      </c>
      <c r="D5555" t="s">
        <v>1270</v>
      </c>
      <c r="E5555" t="s">
        <v>29</v>
      </c>
      <c r="F5555">
        <v>11062</v>
      </c>
      <c r="G5555">
        <v>25748</v>
      </c>
      <c r="H5555">
        <v>2.3276080274814679</v>
      </c>
      <c r="I5555" t="str">
        <f>VLOOKUP($B5555&amp;$E5555,'Employee List'!$A:$E,5,0)</f>
        <v>E-1187</v>
      </c>
    </row>
    <row r="5556" spans="1:9" x14ac:dyDescent="0.35">
      <c r="A5556" t="s">
        <v>1257</v>
      </c>
      <c r="B5556" t="s">
        <v>112</v>
      </c>
      <c r="C5556" t="s">
        <v>360</v>
      </c>
      <c r="D5556" t="s">
        <v>1270</v>
      </c>
      <c r="E5556" t="s">
        <v>30</v>
      </c>
      <c r="F5556">
        <v>12932</v>
      </c>
      <c r="G5556">
        <v>16007</v>
      </c>
      <c r="H5556">
        <v>1.2377822455923291</v>
      </c>
      <c r="I5556" t="str">
        <f>VLOOKUP($B5556&amp;$E5556,'Employee List'!$A:$E,5,0)</f>
        <v>E-1187</v>
      </c>
    </row>
    <row r="5557" spans="1:9" x14ac:dyDescent="0.35">
      <c r="A5557" t="s">
        <v>1257</v>
      </c>
      <c r="B5557" t="s">
        <v>112</v>
      </c>
      <c r="C5557" t="s">
        <v>360</v>
      </c>
      <c r="D5557" t="s">
        <v>1270</v>
      </c>
      <c r="E5557" t="s">
        <v>31</v>
      </c>
      <c r="F5557">
        <v>11524</v>
      </c>
      <c r="G5557">
        <v>8596</v>
      </c>
      <c r="H5557">
        <v>0.74592155501561963</v>
      </c>
      <c r="I5557" t="str">
        <f>VLOOKUP($B5557&amp;$E5557,'Employee List'!$A:$E,5,0)</f>
        <v>E-1187</v>
      </c>
    </row>
    <row r="5558" spans="1:9" x14ac:dyDescent="0.35">
      <c r="A5558" t="s">
        <v>1257</v>
      </c>
      <c r="B5558" t="s">
        <v>112</v>
      </c>
      <c r="C5558" t="s">
        <v>360</v>
      </c>
      <c r="D5558" t="s">
        <v>1271</v>
      </c>
      <c r="E5558" t="s">
        <v>29</v>
      </c>
      <c r="F5558">
        <v>38505</v>
      </c>
      <c r="G5558">
        <v>35652</v>
      </c>
      <c r="H5558">
        <v>0.92590572652902225</v>
      </c>
      <c r="I5558" t="str">
        <f>VLOOKUP($B5558&amp;$E5558,'Employee List'!$A:$E,5,0)</f>
        <v>E-1187</v>
      </c>
    </row>
    <row r="5559" spans="1:9" x14ac:dyDescent="0.35">
      <c r="A5559" t="s">
        <v>1257</v>
      </c>
      <c r="B5559" t="s">
        <v>112</v>
      </c>
      <c r="C5559" t="s">
        <v>360</v>
      </c>
      <c r="D5559" t="s">
        <v>1271</v>
      </c>
      <c r="E5559" t="s">
        <v>30</v>
      </c>
      <c r="F5559">
        <v>40215</v>
      </c>
      <c r="G5559">
        <v>37057</v>
      </c>
      <c r="H5559">
        <v>0.9214720875295288</v>
      </c>
      <c r="I5559" t="str">
        <f>VLOOKUP($B5559&amp;$E5559,'Employee List'!$A:$E,5,0)</f>
        <v>E-1187</v>
      </c>
    </row>
    <row r="5560" spans="1:9" x14ac:dyDescent="0.35">
      <c r="A5560" t="s">
        <v>1257</v>
      </c>
      <c r="B5560" t="s">
        <v>112</v>
      </c>
      <c r="C5560" t="s">
        <v>360</v>
      </c>
      <c r="D5560" t="s">
        <v>1271</v>
      </c>
      <c r="E5560" t="s">
        <v>31</v>
      </c>
      <c r="F5560">
        <v>37764</v>
      </c>
      <c r="G5560">
        <v>31503</v>
      </c>
      <c r="H5560">
        <v>0.83420718144264383</v>
      </c>
      <c r="I5560" t="str">
        <f>VLOOKUP($B5560&amp;$E5560,'Employee List'!$A:$E,5,0)</f>
        <v>E-1187</v>
      </c>
    </row>
    <row r="5561" spans="1:9" x14ac:dyDescent="0.35">
      <c r="A5561" t="s">
        <v>1257</v>
      </c>
      <c r="B5561" t="s">
        <v>112</v>
      </c>
      <c r="C5561" t="s">
        <v>360</v>
      </c>
      <c r="D5561" t="s">
        <v>1258</v>
      </c>
      <c r="E5561" t="s">
        <v>29</v>
      </c>
      <c r="F5561">
        <v>327738</v>
      </c>
      <c r="G5561">
        <v>378143</v>
      </c>
      <c r="H5561">
        <v>1.1537966302351268</v>
      </c>
      <c r="I5561" t="str">
        <f>VLOOKUP($B5561&amp;$E5561,'Employee List'!$A:$E,5,0)</f>
        <v>E-1187</v>
      </c>
    </row>
    <row r="5562" spans="1:9" x14ac:dyDescent="0.35">
      <c r="A5562" t="s">
        <v>1257</v>
      </c>
      <c r="B5562" t="s">
        <v>112</v>
      </c>
      <c r="C5562" t="s">
        <v>360</v>
      </c>
      <c r="D5562" t="s">
        <v>1258</v>
      </c>
      <c r="E5562" t="s">
        <v>30</v>
      </c>
      <c r="F5562">
        <v>318519</v>
      </c>
      <c r="G5562">
        <v>289115</v>
      </c>
      <c r="H5562">
        <v>0.90768525582461324</v>
      </c>
      <c r="I5562" t="str">
        <f>VLOOKUP($B5562&amp;$E5562,'Employee List'!$A:$E,5,0)</f>
        <v>E-1187</v>
      </c>
    </row>
    <row r="5563" spans="1:9" x14ac:dyDescent="0.35">
      <c r="A5563" t="s">
        <v>1257</v>
      </c>
      <c r="B5563" t="s">
        <v>112</v>
      </c>
      <c r="C5563" t="s">
        <v>360</v>
      </c>
      <c r="D5563" t="s">
        <v>1258</v>
      </c>
      <c r="E5563" t="s">
        <v>31</v>
      </c>
      <c r="F5563">
        <v>305275</v>
      </c>
      <c r="G5563">
        <v>219532</v>
      </c>
      <c r="H5563">
        <v>0.71912865449185159</v>
      </c>
      <c r="I5563" t="str">
        <f>VLOOKUP($B5563&amp;$E5563,'Employee List'!$A:$E,5,0)</f>
        <v>E-1187</v>
      </c>
    </row>
    <row r="5564" spans="1:9" x14ac:dyDescent="0.35">
      <c r="A5564" t="s">
        <v>1257</v>
      </c>
      <c r="B5564" t="s">
        <v>112</v>
      </c>
      <c r="C5564" t="s">
        <v>360</v>
      </c>
      <c r="D5564" t="s">
        <v>1272</v>
      </c>
      <c r="E5564" t="s">
        <v>29</v>
      </c>
      <c r="F5564">
        <v>22002</v>
      </c>
      <c r="G5564">
        <v>15639</v>
      </c>
      <c r="H5564">
        <v>0.71079901827106629</v>
      </c>
      <c r="I5564" t="str">
        <f>VLOOKUP($B5564&amp;$E5564,'Employee List'!$A:$E,5,0)</f>
        <v>E-1187</v>
      </c>
    </row>
    <row r="5565" spans="1:9" x14ac:dyDescent="0.35">
      <c r="A5565" t="s">
        <v>1257</v>
      </c>
      <c r="B5565" t="s">
        <v>112</v>
      </c>
      <c r="C5565" t="s">
        <v>360</v>
      </c>
      <c r="D5565" t="s">
        <v>1272</v>
      </c>
      <c r="E5565" t="s">
        <v>30</v>
      </c>
      <c r="F5565">
        <v>20549</v>
      </c>
      <c r="G5565">
        <v>18000</v>
      </c>
      <c r="H5565">
        <v>0.87595503430823884</v>
      </c>
      <c r="I5565" t="str">
        <f>VLOOKUP($B5565&amp;$E5565,'Employee List'!$A:$E,5,0)</f>
        <v>E-1187</v>
      </c>
    </row>
    <row r="5566" spans="1:9" x14ac:dyDescent="0.35">
      <c r="A5566" t="s">
        <v>1257</v>
      </c>
      <c r="B5566" t="s">
        <v>112</v>
      </c>
      <c r="C5566" t="s">
        <v>360</v>
      </c>
      <c r="D5566" t="s">
        <v>1272</v>
      </c>
      <c r="E5566" t="s">
        <v>31</v>
      </c>
      <c r="F5566">
        <v>25361</v>
      </c>
      <c r="G5566">
        <v>17181</v>
      </c>
      <c r="H5566">
        <v>0.67745751350498795</v>
      </c>
      <c r="I5566" t="str">
        <f>VLOOKUP($B5566&amp;$E5566,'Employee List'!$A:$E,5,0)</f>
        <v>E-1187</v>
      </c>
    </row>
    <row r="5567" spans="1:9" x14ac:dyDescent="0.35">
      <c r="A5567" t="s">
        <v>1257</v>
      </c>
      <c r="B5567" t="s">
        <v>112</v>
      </c>
      <c r="C5567" t="s">
        <v>360</v>
      </c>
      <c r="D5567" t="s">
        <v>1259</v>
      </c>
      <c r="E5567" t="s">
        <v>29</v>
      </c>
      <c r="F5567">
        <v>54514</v>
      </c>
      <c r="G5567">
        <v>39946</v>
      </c>
      <c r="H5567">
        <v>0.73276589499944966</v>
      </c>
      <c r="I5567" t="str">
        <f>VLOOKUP($B5567&amp;$E5567,'Employee List'!$A:$E,5,0)</f>
        <v>E-1187</v>
      </c>
    </row>
    <row r="5568" spans="1:9" x14ac:dyDescent="0.35">
      <c r="A5568" t="s">
        <v>1257</v>
      </c>
      <c r="B5568" t="s">
        <v>112</v>
      </c>
      <c r="C5568" t="s">
        <v>360</v>
      </c>
      <c r="D5568" t="s">
        <v>1259</v>
      </c>
      <c r="E5568" t="s">
        <v>30</v>
      </c>
      <c r="F5568">
        <v>57716</v>
      </c>
      <c r="G5568">
        <v>36985</v>
      </c>
      <c r="H5568">
        <v>0.6408101739552291</v>
      </c>
      <c r="I5568" t="str">
        <f>VLOOKUP($B5568&amp;$E5568,'Employee List'!$A:$E,5,0)</f>
        <v>E-1187</v>
      </c>
    </row>
    <row r="5569" spans="1:9" x14ac:dyDescent="0.35">
      <c r="A5569" t="s">
        <v>1257</v>
      </c>
      <c r="B5569" t="s">
        <v>112</v>
      </c>
      <c r="C5569" t="s">
        <v>360</v>
      </c>
      <c r="D5569" t="s">
        <v>1259</v>
      </c>
      <c r="E5569" t="s">
        <v>31</v>
      </c>
      <c r="F5569">
        <v>57719</v>
      </c>
      <c r="G5569">
        <v>32320</v>
      </c>
      <c r="H5569">
        <v>0.55995426116183578</v>
      </c>
      <c r="I5569" t="str">
        <f>VLOOKUP($B5569&amp;$E5569,'Employee List'!$A:$E,5,0)</f>
        <v>E-1187</v>
      </c>
    </row>
    <row r="5570" spans="1:9" x14ac:dyDescent="0.35">
      <c r="A5570" t="s">
        <v>1257</v>
      </c>
      <c r="B5570" t="s">
        <v>112</v>
      </c>
      <c r="C5570" t="s">
        <v>360</v>
      </c>
      <c r="D5570" t="s">
        <v>1273</v>
      </c>
      <c r="E5570" t="s">
        <v>29</v>
      </c>
      <c r="F5570">
        <v>11727</v>
      </c>
      <c r="G5570">
        <v>7856</v>
      </c>
      <c r="H5570">
        <v>0.66990705210198687</v>
      </c>
      <c r="I5570" t="str">
        <f>VLOOKUP($B5570&amp;$E5570,'Employee List'!$A:$E,5,0)</f>
        <v>E-1187</v>
      </c>
    </row>
    <row r="5571" spans="1:9" x14ac:dyDescent="0.35">
      <c r="A5571" t="s">
        <v>1257</v>
      </c>
      <c r="B5571" t="s">
        <v>112</v>
      </c>
      <c r="C5571" t="s">
        <v>360</v>
      </c>
      <c r="D5571" t="s">
        <v>1273</v>
      </c>
      <c r="E5571" t="s">
        <v>30</v>
      </c>
      <c r="F5571">
        <v>11114</v>
      </c>
      <c r="G5571">
        <v>6930</v>
      </c>
      <c r="H5571">
        <v>0.62353788015116074</v>
      </c>
      <c r="I5571" t="str">
        <f>VLOOKUP($B5571&amp;$E5571,'Employee List'!$A:$E,5,0)</f>
        <v>E-1187</v>
      </c>
    </row>
    <row r="5572" spans="1:9" x14ac:dyDescent="0.35">
      <c r="A5572" t="s">
        <v>1257</v>
      </c>
      <c r="B5572" t="s">
        <v>112</v>
      </c>
      <c r="C5572" t="s">
        <v>360</v>
      </c>
      <c r="D5572" t="s">
        <v>1273</v>
      </c>
      <c r="E5572" t="s">
        <v>31</v>
      </c>
      <c r="F5572">
        <v>10899</v>
      </c>
      <c r="G5572">
        <v>4650</v>
      </c>
      <c r="H5572">
        <v>0.4266446462978255</v>
      </c>
      <c r="I5572" t="str">
        <f>VLOOKUP($B5572&amp;$E5572,'Employee List'!$A:$E,5,0)</f>
        <v>E-1187</v>
      </c>
    </row>
    <row r="5573" spans="1:9" x14ac:dyDescent="0.35">
      <c r="A5573" t="s">
        <v>1257</v>
      </c>
      <c r="B5573" t="s">
        <v>112</v>
      </c>
      <c r="C5573" t="s">
        <v>360</v>
      </c>
      <c r="D5573" t="s">
        <v>1275</v>
      </c>
      <c r="E5573" t="s">
        <v>29</v>
      </c>
      <c r="F5573">
        <v>6015</v>
      </c>
      <c r="G5573">
        <v>6340</v>
      </c>
      <c r="H5573">
        <v>1.0540315876974231</v>
      </c>
      <c r="I5573" t="str">
        <f>VLOOKUP($B5573&amp;$E5573,'Employee List'!$A:$E,5,0)</f>
        <v>E-1187</v>
      </c>
    </row>
    <row r="5574" spans="1:9" x14ac:dyDescent="0.35">
      <c r="A5574" t="s">
        <v>1257</v>
      </c>
      <c r="B5574" t="s">
        <v>112</v>
      </c>
      <c r="C5574" t="s">
        <v>360</v>
      </c>
      <c r="D5574" t="s">
        <v>1275</v>
      </c>
      <c r="E5574" t="s">
        <v>30</v>
      </c>
      <c r="F5574">
        <v>5631</v>
      </c>
      <c r="G5574">
        <v>3627</v>
      </c>
      <c r="H5574">
        <v>0.6441129461907299</v>
      </c>
      <c r="I5574" t="str">
        <f>VLOOKUP($B5574&amp;$E5574,'Employee List'!$A:$E,5,0)</f>
        <v>E-1187</v>
      </c>
    </row>
    <row r="5575" spans="1:9" x14ac:dyDescent="0.35">
      <c r="A5575" t="s">
        <v>1257</v>
      </c>
      <c r="B5575" t="s">
        <v>112</v>
      </c>
      <c r="C5575" t="s">
        <v>360</v>
      </c>
      <c r="D5575" t="s">
        <v>1275</v>
      </c>
      <c r="E5575" t="s">
        <v>31</v>
      </c>
      <c r="F5575">
        <v>4561</v>
      </c>
      <c r="G5575">
        <v>2240</v>
      </c>
      <c r="H5575">
        <v>0.49112036834027628</v>
      </c>
      <c r="I5575" t="str">
        <f>VLOOKUP($B5575&amp;$E5575,'Employee List'!$A:$E,5,0)</f>
        <v>E-1187</v>
      </c>
    </row>
    <row r="5576" spans="1:9" x14ac:dyDescent="0.35">
      <c r="A5576" t="s">
        <v>1257</v>
      </c>
      <c r="B5576" t="s">
        <v>112</v>
      </c>
      <c r="C5576" t="s">
        <v>360</v>
      </c>
      <c r="D5576" t="s">
        <v>1276</v>
      </c>
      <c r="E5576" t="s">
        <v>29</v>
      </c>
      <c r="F5576">
        <v>5011</v>
      </c>
      <c r="G5576">
        <v>2341</v>
      </c>
      <c r="H5576">
        <v>0.46717222111355017</v>
      </c>
      <c r="I5576" t="str">
        <f>VLOOKUP($B5576&amp;$E5576,'Employee List'!$A:$E,5,0)</f>
        <v>E-1187</v>
      </c>
    </row>
    <row r="5577" spans="1:9" x14ac:dyDescent="0.35">
      <c r="A5577" t="s">
        <v>1257</v>
      </c>
      <c r="B5577" t="s">
        <v>112</v>
      </c>
      <c r="C5577" t="s">
        <v>360</v>
      </c>
      <c r="D5577" t="s">
        <v>1276</v>
      </c>
      <c r="E5577" t="s">
        <v>30</v>
      </c>
      <c r="F5577">
        <v>4617</v>
      </c>
      <c r="G5577">
        <v>2873</v>
      </c>
      <c r="H5577">
        <v>0.62226554039419535</v>
      </c>
      <c r="I5577" t="str">
        <f>VLOOKUP($B5577&amp;$E5577,'Employee List'!$A:$E,5,0)</f>
        <v>E-1187</v>
      </c>
    </row>
    <row r="5578" spans="1:9" x14ac:dyDescent="0.35">
      <c r="A5578" t="s">
        <v>1257</v>
      </c>
      <c r="B5578" t="s">
        <v>112</v>
      </c>
      <c r="C5578" t="s">
        <v>360</v>
      </c>
      <c r="D5578" t="s">
        <v>1276</v>
      </c>
      <c r="E5578" t="s">
        <v>31</v>
      </c>
      <c r="F5578">
        <v>3889</v>
      </c>
      <c r="G5578">
        <v>4613</v>
      </c>
      <c r="H5578">
        <v>1.1861661095397273</v>
      </c>
      <c r="I5578" t="str">
        <f>VLOOKUP($B5578&amp;$E5578,'Employee List'!$A:$E,5,0)</f>
        <v>E-1187</v>
      </c>
    </row>
    <row r="5579" spans="1:9" x14ac:dyDescent="0.35">
      <c r="A5579" t="s">
        <v>1257</v>
      </c>
      <c r="B5579" t="s">
        <v>112</v>
      </c>
      <c r="C5579" t="s">
        <v>360</v>
      </c>
      <c r="D5579" t="s">
        <v>1277</v>
      </c>
      <c r="E5579" t="s">
        <v>29</v>
      </c>
      <c r="F5579">
        <v>13195</v>
      </c>
      <c r="G5579">
        <v>24634</v>
      </c>
      <c r="H5579">
        <v>1.8669192876089429</v>
      </c>
      <c r="I5579" t="str">
        <f>VLOOKUP($B5579&amp;$E5579,'Employee List'!$A:$E,5,0)</f>
        <v>E-1187</v>
      </c>
    </row>
    <row r="5580" spans="1:9" x14ac:dyDescent="0.35">
      <c r="A5580" t="s">
        <v>1257</v>
      </c>
      <c r="B5580" t="s">
        <v>112</v>
      </c>
      <c r="C5580" t="s">
        <v>360</v>
      </c>
      <c r="D5580" t="s">
        <v>1277</v>
      </c>
      <c r="E5580" t="s">
        <v>30</v>
      </c>
      <c r="F5580">
        <v>15840</v>
      </c>
      <c r="G5580">
        <v>22255</v>
      </c>
      <c r="H5580">
        <v>1.4049873737373737</v>
      </c>
      <c r="I5580" t="str">
        <f>VLOOKUP($B5580&amp;$E5580,'Employee List'!$A:$E,5,0)</f>
        <v>E-1187</v>
      </c>
    </row>
    <row r="5581" spans="1:9" x14ac:dyDescent="0.35">
      <c r="A5581" t="s">
        <v>1257</v>
      </c>
      <c r="B5581" t="s">
        <v>112</v>
      </c>
      <c r="C5581" t="s">
        <v>360</v>
      </c>
      <c r="D5581" t="s">
        <v>1277</v>
      </c>
      <c r="E5581" t="s">
        <v>31</v>
      </c>
      <c r="F5581">
        <v>15677</v>
      </c>
      <c r="G5581">
        <v>21306</v>
      </c>
      <c r="H5581">
        <v>1.3590610448427634</v>
      </c>
      <c r="I5581" t="str">
        <f>VLOOKUP($B5581&amp;$E5581,'Employee List'!$A:$E,5,0)</f>
        <v>E-1187</v>
      </c>
    </row>
    <row r="5582" spans="1:9" x14ac:dyDescent="0.35">
      <c r="A5582" t="s">
        <v>1257</v>
      </c>
      <c r="B5582" t="s">
        <v>112</v>
      </c>
      <c r="C5582" t="s">
        <v>360</v>
      </c>
      <c r="D5582" t="s">
        <v>1278</v>
      </c>
      <c r="E5582" t="s">
        <v>29</v>
      </c>
      <c r="F5582">
        <v>42241</v>
      </c>
      <c r="G5582">
        <v>36969</v>
      </c>
      <c r="H5582">
        <v>0.87519234866598805</v>
      </c>
      <c r="I5582" t="str">
        <f>VLOOKUP($B5582&amp;$E5582,'Employee List'!$A:$E,5,0)</f>
        <v>E-1187</v>
      </c>
    </row>
    <row r="5583" spans="1:9" x14ac:dyDescent="0.35">
      <c r="A5583" t="s">
        <v>1257</v>
      </c>
      <c r="B5583" t="s">
        <v>112</v>
      </c>
      <c r="C5583" t="s">
        <v>360</v>
      </c>
      <c r="D5583" t="s">
        <v>1278</v>
      </c>
      <c r="E5583" t="s">
        <v>30</v>
      </c>
      <c r="F5583">
        <v>38666</v>
      </c>
      <c r="G5583">
        <v>31124</v>
      </c>
      <c r="H5583">
        <v>0.80494491284332492</v>
      </c>
      <c r="I5583" t="str">
        <f>VLOOKUP($B5583&amp;$E5583,'Employee List'!$A:$E,5,0)</f>
        <v>E-1187</v>
      </c>
    </row>
    <row r="5584" spans="1:9" x14ac:dyDescent="0.35">
      <c r="A5584" t="s">
        <v>1257</v>
      </c>
      <c r="B5584" t="s">
        <v>112</v>
      </c>
      <c r="C5584" t="s">
        <v>360</v>
      </c>
      <c r="D5584" t="s">
        <v>1278</v>
      </c>
      <c r="E5584" t="s">
        <v>31</v>
      </c>
      <c r="F5584">
        <v>40968</v>
      </c>
      <c r="G5584">
        <v>30575</v>
      </c>
      <c r="H5584">
        <v>0.74631419644600661</v>
      </c>
      <c r="I5584" t="str">
        <f>VLOOKUP($B5584&amp;$E5584,'Employee List'!$A:$E,5,0)</f>
        <v>E-1187</v>
      </c>
    </row>
    <row r="5585" spans="1:9" x14ac:dyDescent="0.35">
      <c r="A5585" t="s">
        <v>1257</v>
      </c>
      <c r="B5585" t="s">
        <v>112</v>
      </c>
      <c r="C5585" t="s">
        <v>360</v>
      </c>
      <c r="D5585" t="s">
        <v>1279</v>
      </c>
      <c r="E5585" t="s">
        <v>29</v>
      </c>
      <c r="F5585">
        <v>3626</v>
      </c>
      <c r="G5585">
        <v>3814</v>
      </c>
      <c r="H5585">
        <v>1.0518477661334804</v>
      </c>
      <c r="I5585" t="str">
        <f>VLOOKUP($B5585&amp;$E5585,'Employee List'!$A:$E,5,0)</f>
        <v>E-1187</v>
      </c>
    </row>
    <row r="5586" spans="1:9" x14ac:dyDescent="0.35">
      <c r="A5586" t="s">
        <v>1257</v>
      </c>
      <c r="B5586" t="s">
        <v>112</v>
      </c>
      <c r="C5586" t="s">
        <v>360</v>
      </c>
      <c r="D5586" t="s">
        <v>1279</v>
      </c>
      <c r="E5586" t="s">
        <v>30</v>
      </c>
      <c r="F5586">
        <v>3577</v>
      </c>
      <c r="G5586">
        <v>1741</v>
      </c>
      <c r="H5586">
        <v>0.4867207156835337</v>
      </c>
      <c r="I5586" t="str">
        <f>VLOOKUP($B5586&amp;$E5586,'Employee List'!$A:$E,5,0)</f>
        <v>E-1187</v>
      </c>
    </row>
    <row r="5587" spans="1:9" x14ac:dyDescent="0.35">
      <c r="A5587" t="s">
        <v>1257</v>
      </c>
      <c r="B5587" t="s">
        <v>112</v>
      </c>
      <c r="C5587" t="s">
        <v>360</v>
      </c>
      <c r="D5587" t="s">
        <v>1279</v>
      </c>
      <c r="E5587" t="s">
        <v>31</v>
      </c>
      <c r="F5587">
        <v>5360</v>
      </c>
      <c r="G5587">
        <v>5054</v>
      </c>
      <c r="H5587">
        <v>0.94291044776119404</v>
      </c>
      <c r="I5587" t="str">
        <f>VLOOKUP($B5587&amp;$E5587,'Employee List'!$A:$E,5,0)</f>
        <v>E-1187</v>
      </c>
    </row>
    <row r="5588" spans="1:9" x14ac:dyDescent="0.35">
      <c r="A5588" t="s">
        <v>1257</v>
      </c>
      <c r="B5588" t="s">
        <v>112</v>
      </c>
      <c r="C5588" t="s">
        <v>360</v>
      </c>
      <c r="D5588" t="s">
        <v>1280</v>
      </c>
      <c r="E5588" t="s">
        <v>29</v>
      </c>
      <c r="F5588">
        <v>4476</v>
      </c>
      <c r="G5588">
        <v>4127</v>
      </c>
      <c r="H5588">
        <v>0.9220285969615728</v>
      </c>
      <c r="I5588" t="str">
        <f>VLOOKUP($B5588&amp;$E5588,'Employee List'!$A:$E,5,0)</f>
        <v>E-1187</v>
      </c>
    </row>
    <row r="5589" spans="1:9" x14ac:dyDescent="0.35">
      <c r="A5589" t="s">
        <v>1257</v>
      </c>
      <c r="B5589" t="s">
        <v>112</v>
      </c>
      <c r="C5589" t="s">
        <v>360</v>
      </c>
      <c r="D5589" t="s">
        <v>1280</v>
      </c>
      <c r="E5589" t="s">
        <v>30</v>
      </c>
      <c r="F5589">
        <v>4347</v>
      </c>
      <c r="G5589">
        <v>2884</v>
      </c>
      <c r="H5589">
        <v>0.66344605475040253</v>
      </c>
      <c r="I5589" t="str">
        <f>VLOOKUP($B5589&amp;$E5589,'Employee List'!$A:$E,5,0)</f>
        <v>E-1187</v>
      </c>
    </row>
    <row r="5590" spans="1:9" x14ac:dyDescent="0.35">
      <c r="A5590" t="s">
        <v>1257</v>
      </c>
      <c r="B5590" t="s">
        <v>112</v>
      </c>
      <c r="C5590" t="s">
        <v>360</v>
      </c>
      <c r="D5590" t="s">
        <v>1280</v>
      </c>
      <c r="E5590" t="s">
        <v>31</v>
      </c>
      <c r="F5590">
        <v>4456</v>
      </c>
      <c r="G5590">
        <v>2142</v>
      </c>
      <c r="H5590">
        <v>0.48070017953321365</v>
      </c>
      <c r="I5590" t="str">
        <f>VLOOKUP($B5590&amp;$E5590,'Employee List'!$A:$E,5,0)</f>
        <v>E-1187</v>
      </c>
    </row>
    <row r="5591" spans="1:9" x14ac:dyDescent="0.35">
      <c r="A5591" t="s">
        <v>1257</v>
      </c>
      <c r="B5591" t="s">
        <v>112</v>
      </c>
      <c r="C5591" t="s">
        <v>360</v>
      </c>
      <c r="D5591" t="s">
        <v>1262</v>
      </c>
      <c r="E5591" t="s">
        <v>29</v>
      </c>
      <c r="F5591">
        <v>33202</v>
      </c>
      <c r="G5591">
        <v>29559</v>
      </c>
      <c r="H5591">
        <v>0.89027769411481239</v>
      </c>
      <c r="I5591" t="str">
        <f>VLOOKUP($B5591&amp;$E5591,'Employee List'!$A:$E,5,0)</f>
        <v>E-1187</v>
      </c>
    </row>
    <row r="5592" spans="1:9" x14ac:dyDescent="0.35">
      <c r="A5592" t="s">
        <v>1257</v>
      </c>
      <c r="B5592" t="s">
        <v>112</v>
      </c>
      <c r="C5592" t="s">
        <v>360</v>
      </c>
      <c r="D5592" t="s">
        <v>1262</v>
      </c>
      <c r="E5592" t="s">
        <v>30</v>
      </c>
      <c r="F5592">
        <v>36374</v>
      </c>
      <c r="G5592">
        <v>25886</v>
      </c>
      <c r="H5592">
        <v>0.71166217627976025</v>
      </c>
      <c r="I5592" t="str">
        <f>VLOOKUP($B5592&amp;$E5592,'Employee List'!$A:$E,5,0)</f>
        <v>E-1187</v>
      </c>
    </row>
    <row r="5593" spans="1:9" x14ac:dyDescent="0.35">
      <c r="A5593" t="s">
        <v>1257</v>
      </c>
      <c r="B5593" t="s">
        <v>112</v>
      </c>
      <c r="C5593" t="s">
        <v>360</v>
      </c>
      <c r="D5593" t="s">
        <v>1262</v>
      </c>
      <c r="E5593" t="s">
        <v>31</v>
      </c>
      <c r="F5593">
        <v>38340</v>
      </c>
      <c r="G5593">
        <v>24005</v>
      </c>
      <c r="H5593">
        <v>0.62610850286906627</v>
      </c>
      <c r="I5593" t="str">
        <f>VLOOKUP($B5593&amp;$E5593,'Employee List'!$A:$E,5,0)</f>
        <v>E-1187</v>
      </c>
    </row>
    <row r="5594" spans="1:9" x14ac:dyDescent="0.35">
      <c r="A5594" t="s">
        <v>1257</v>
      </c>
      <c r="B5594" t="s">
        <v>112</v>
      </c>
      <c r="C5594" t="s">
        <v>360</v>
      </c>
      <c r="D5594" t="s">
        <v>1282</v>
      </c>
      <c r="E5594" t="s">
        <v>29</v>
      </c>
      <c r="F5594">
        <v>1506</v>
      </c>
      <c r="G5594">
        <v>7359</v>
      </c>
      <c r="H5594">
        <v>4.8864541832669319</v>
      </c>
      <c r="I5594" t="str">
        <f>VLOOKUP($B5594&amp;$E5594,'Employee List'!$A:$E,5,0)</f>
        <v>E-1187</v>
      </c>
    </row>
    <row r="5595" spans="1:9" x14ac:dyDescent="0.35">
      <c r="A5595" t="s">
        <v>1257</v>
      </c>
      <c r="B5595" t="s">
        <v>112</v>
      </c>
      <c r="C5595" t="s">
        <v>360</v>
      </c>
      <c r="D5595" t="s">
        <v>1282</v>
      </c>
      <c r="E5595" t="s">
        <v>30</v>
      </c>
      <c r="F5595">
        <v>7225</v>
      </c>
      <c r="G5595">
        <v>6850</v>
      </c>
      <c r="H5595">
        <v>0.94809688581314877</v>
      </c>
      <c r="I5595" t="str">
        <f>VLOOKUP($B5595&amp;$E5595,'Employee List'!$A:$E,5,0)</f>
        <v>E-1187</v>
      </c>
    </row>
    <row r="5596" spans="1:9" x14ac:dyDescent="0.35">
      <c r="A5596" t="s">
        <v>1257</v>
      </c>
      <c r="B5596" t="s">
        <v>112</v>
      </c>
      <c r="C5596" t="s">
        <v>360</v>
      </c>
      <c r="D5596" t="s">
        <v>1282</v>
      </c>
      <c r="E5596" t="s">
        <v>31</v>
      </c>
      <c r="F5596">
        <v>7729</v>
      </c>
      <c r="G5596">
        <v>5707</v>
      </c>
      <c r="H5596">
        <v>0.73838788976581704</v>
      </c>
      <c r="I5596" t="str">
        <f>VLOOKUP($B5596&amp;$E5596,'Employee List'!$A:$E,5,0)</f>
        <v>E-1187</v>
      </c>
    </row>
    <row r="5597" spans="1:9" x14ac:dyDescent="0.35">
      <c r="A5597" t="s">
        <v>1257</v>
      </c>
      <c r="B5597" t="s">
        <v>112</v>
      </c>
      <c r="C5597" t="s">
        <v>360</v>
      </c>
      <c r="D5597" t="s">
        <v>1281</v>
      </c>
      <c r="E5597" t="s">
        <v>29</v>
      </c>
      <c r="F5597">
        <v>5333</v>
      </c>
      <c r="G5597">
        <v>2749</v>
      </c>
      <c r="H5597">
        <v>0.51546971685730358</v>
      </c>
      <c r="I5597" t="str">
        <f>VLOOKUP($B5597&amp;$E5597,'Employee List'!$A:$E,5,0)</f>
        <v>E-1187</v>
      </c>
    </row>
    <row r="5598" spans="1:9" x14ac:dyDescent="0.35">
      <c r="A5598" t="s">
        <v>1257</v>
      </c>
      <c r="B5598" t="s">
        <v>112</v>
      </c>
      <c r="C5598" t="s">
        <v>360</v>
      </c>
      <c r="D5598" t="s">
        <v>1281</v>
      </c>
      <c r="E5598" t="s">
        <v>30</v>
      </c>
      <c r="F5598">
        <v>4942</v>
      </c>
      <c r="G5598">
        <v>6152</v>
      </c>
      <c r="H5598">
        <v>1.244840145690004</v>
      </c>
      <c r="I5598" t="str">
        <f>VLOOKUP($B5598&amp;$E5598,'Employee List'!$A:$E,5,0)</f>
        <v>E-1187</v>
      </c>
    </row>
    <row r="5599" spans="1:9" x14ac:dyDescent="0.35">
      <c r="A5599" t="s">
        <v>1257</v>
      </c>
      <c r="B5599" t="s">
        <v>112</v>
      </c>
      <c r="C5599" t="s">
        <v>360</v>
      </c>
      <c r="D5599" t="s">
        <v>1281</v>
      </c>
      <c r="E5599" t="s">
        <v>31</v>
      </c>
      <c r="F5599">
        <v>2964</v>
      </c>
      <c r="G5599">
        <v>4979</v>
      </c>
      <c r="H5599">
        <v>1.6798245614035088</v>
      </c>
      <c r="I5599" t="str">
        <f>VLOOKUP($B5599&amp;$E5599,'Employee List'!$A:$E,5,0)</f>
        <v>E-1187</v>
      </c>
    </row>
    <row r="5600" spans="1:9" x14ac:dyDescent="0.35">
      <c r="A5600" t="s">
        <v>1257</v>
      </c>
      <c r="B5600" t="s">
        <v>113</v>
      </c>
      <c r="C5600" t="s">
        <v>360</v>
      </c>
      <c r="D5600" t="s">
        <v>1274</v>
      </c>
      <c r="E5600" t="s">
        <v>29</v>
      </c>
      <c r="F5600">
        <v>36948</v>
      </c>
      <c r="G5600">
        <v>30044</v>
      </c>
      <c r="H5600">
        <v>0.81314279527985278</v>
      </c>
      <c r="I5600" t="str">
        <f>VLOOKUP($B5600&amp;$E5600,'Employee List'!$A:$E,5,0)</f>
        <v>E-1188</v>
      </c>
    </row>
    <row r="5601" spans="1:9" x14ac:dyDescent="0.35">
      <c r="A5601" t="s">
        <v>1257</v>
      </c>
      <c r="B5601" t="s">
        <v>113</v>
      </c>
      <c r="C5601" t="s">
        <v>360</v>
      </c>
      <c r="D5601" t="s">
        <v>1274</v>
      </c>
      <c r="E5601" t="s">
        <v>30</v>
      </c>
      <c r="F5601">
        <v>39384</v>
      </c>
      <c r="G5601">
        <v>32765</v>
      </c>
      <c r="H5601">
        <v>0.83193682713792405</v>
      </c>
      <c r="I5601" t="str">
        <f>VLOOKUP($B5601&amp;$E5601,'Employee List'!$A:$E,5,0)</f>
        <v>E-1188</v>
      </c>
    </row>
    <row r="5602" spans="1:9" x14ac:dyDescent="0.35">
      <c r="A5602" t="s">
        <v>1257</v>
      </c>
      <c r="B5602" t="s">
        <v>113</v>
      </c>
      <c r="C5602" t="s">
        <v>360</v>
      </c>
      <c r="D5602" t="s">
        <v>1274</v>
      </c>
      <c r="E5602" t="s">
        <v>31</v>
      </c>
      <c r="F5602">
        <v>38277</v>
      </c>
      <c r="G5602">
        <v>34812</v>
      </c>
      <c r="H5602">
        <v>0.90947566423700921</v>
      </c>
      <c r="I5602" t="str">
        <f>VLOOKUP($B5602&amp;$E5602,'Employee List'!$A:$E,5,0)</f>
        <v>E-1188</v>
      </c>
    </row>
    <row r="5603" spans="1:9" x14ac:dyDescent="0.35">
      <c r="A5603" t="s">
        <v>1257</v>
      </c>
      <c r="B5603" t="s">
        <v>113</v>
      </c>
      <c r="C5603" t="s">
        <v>360</v>
      </c>
      <c r="D5603" t="s">
        <v>1263</v>
      </c>
      <c r="E5603" t="s">
        <v>29</v>
      </c>
      <c r="F5603">
        <v>13263</v>
      </c>
      <c r="G5603">
        <v>7089</v>
      </c>
      <c r="H5603">
        <v>0.53449445826736031</v>
      </c>
      <c r="I5603" t="str">
        <f>VLOOKUP($B5603&amp;$E5603,'Employee List'!$A:$E,5,0)</f>
        <v>E-1188</v>
      </c>
    </row>
    <row r="5604" spans="1:9" x14ac:dyDescent="0.35">
      <c r="A5604" t="s">
        <v>1257</v>
      </c>
      <c r="B5604" t="s">
        <v>113</v>
      </c>
      <c r="C5604" t="s">
        <v>360</v>
      </c>
      <c r="D5604" t="s">
        <v>1263</v>
      </c>
      <c r="E5604" t="s">
        <v>30</v>
      </c>
      <c r="F5604">
        <v>11991</v>
      </c>
      <c r="G5604">
        <v>5309</v>
      </c>
      <c r="H5604">
        <v>0.44274872821282629</v>
      </c>
      <c r="I5604" t="str">
        <f>VLOOKUP($B5604&amp;$E5604,'Employee List'!$A:$E,5,0)</f>
        <v>E-1188</v>
      </c>
    </row>
    <row r="5605" spans="1:9" x14ac:dyDescent="0.35">
      <c r="A5605" t="s">
        <v>1257</v>
      </c>
      <c r="B5605" t="s">
        <v>113</v>
      </c>
      <c r="C5605" t="s">
        <v>360</v>
      </c>
      <c r="D5605" t="s">
        <v>1263</v>
      </c>
      <c r="E5605" t="s">
        <v>31</v>
      </c>
      <c r="F5605">
        <v>12528</v>
      </c>
      <c r="G5605">
        <v>2072</v>
      </c>
      <c r="H5605">
        <v>0.16538952745849297</v>
      </c>
      <c r="I5605" t="str">
        <f>VLOOKUP($B5605&amp;$E5605,'Employee List'!$A:$E,5,0)</f>
        <v>E-1188</v>
      </c>
    </row>
    <row r="5606" spans="1:9" x14ac:dyDescent="0.35">
      <c r="A5606" t="s">
        <v>1257</v>
      </c>
      <c r="B5606" t="s">
        <v>113</v>
      </c>
      <c r="C5606" t="s">
        <v>360</v>
      </c>
      <c r="D5606" t="s">
        <v>1264</v>
      </c>
      <c r="E5606" t="s">
        <v>29</v>
      </c>
      <c r="F5606">
        <v>36398</v>
      </c>
      <c r="G5606">
        <v>47895</v>
      </c>
      <c r="H5606">
        <v>1.3158690037914171</v>
      </c>
      <c r="I5606" t="str">
        <f>VLOOKUP($B5606&amp;$E5606,'Employee List'!$A:$E,5,0)</f>
        <v>E-1188</v>
      </c>
    </row>
    <row r="5607" spans="1:9" x14ac:dyDescent="0.35">
      <c r="A5607" t="s">
        <v>1257</v>
      </c>
      <c r="B5607" t="s">
        <v>113</v>
      </c>
      <c r="C5607" t="s">
        <v>360</v>
      </c>
      <c r="D5607" t="s">
        <v>1264</v>
      </c>
      <c r="E5607" t="s">
        <v>30</v>
      </c>
      <c r="F5607">
        <v>36106</v>
      </c>
      <c r="G5607">
        <v>61943</v>
      </c>
      <c r="H5607">
        <v>1.7155874369910817</v>
      </c>
      <c r="I5607" t="str">
        <f>VLOOKUP($B5607&amp;$E5607,'Employee List'!$A:$E,5,0)</f>
        <v>E-1188</v>
      </c>
    </row>
    <row r="5608" spans="1:9" x14ac:dyDescent="0.35">
      <c r="A5608" t="s">
        <v>1257</v>
      </c>
      <c r="B5608" t="s">
        <v>113</v>
      </c>
      <c r="C5608" t="s">
        <v>360</v>
      </c>
      <c r="D5608" t="s">
        <v>1264</v>
      </c>
      <c r="E5608" t="s">
        <v>31</v>
      </c>
      <c r="F5608">
        <v>36956</v>
      </c>
      <c r="G5608">
        <v>77138</v>
      </c>
      <c r="H5608">
        <v>2.087292997077606</v>
      </c>
      <c r="I5608" t="str">
        <f>VLOOKUP($B5608&amp;$E5608,'Employee List'!$A:$E,5,0)</f>
        <v>E-1188</v>
      </c>
    </row>
    <row r="5609" spans="1:9" x14ac:dyDescent="0.35">
      <c r="A5609" t="s">
        <v>1257</v>
      </c>
      <c r="B5609" t="s">
        <v>113</v>
      </c>
      <c r="C5609" t="s">
        <v>360</v>
      </c>
      <c r="D5609" t="s">
        <v>1265</v>
      </c>
      <c r="E5609" t="s">
        <v>29</v>
      </c>
      <c r="F5609">
        <v>15993</v>
      </c>
      <c r="G5609">
        <v>22461</v>
      </c>
      <c r="H5609">
        <v>1.4044269367848434</v>
      </c>
      <c r="I5609" t="str">
        <f>VLOOKUP($B5609&amp;$E5609,'Employee List'!$A:$E,5,0)</f>
        <v>E-1188</v>
      </c>
    </row>
    <row r="5610" spans="1:9" x14ac:dyDescent="0.35">
      <c r="A5610" t="s">
        <v>1257</v>
      </c>
      <c r="B5610" t="s">
        <v>113</v>
      </c>
      <c r="C5610" t="s">
        <v>360</v>
      </c>
      <c r="D5610" t="s">
        <v>1265</v>
      </c>
      <c r="E5610" t="s">
        <v>30</v>
      </c>
      <c r="F5610">
        <v>16349</v>
      </c>
      <c r="G5610">
        <v>17418</v>
      </c>
      <c r="H5610">
        <v>1.0653862621567067</v>
      </c>
      <c r="I5610" t="str">
        <f>VLOOKUP($B5610&amp;$E5610,'Employee List'!$A:$E,5,0)</f>
        <v>E-1188</v>
      </c>
    </row>
    <row r="5611" spans="1:9" x14ac:dyDescent="0.35">
      <c r="A5611" t="s">
        <v>1257</v>
      </c>
      <c r="B5611" t="s">
        <v>113</v>
      </c>
      <c r="C5611" t="s">
        <v>360</v>
      </c>
      <c r="D5611" t="s">
        <v>1265</v>
      </c>
      <c r="E5611" t="s">
        <v>31</v>
      </c>
      <c r="F5611">
        <v>15117</v>
      </c>
      <c r="G5611">
        <v>8852</v>
      </c>
      <c r="H5611">
        <v>0.58556591916385525</v>
      </c>
      <c r="I5611" t="str">
        <f>VLOOKUP($B5611&amp;$E5611,'Employee List'!$A:$E,5,0)</f>
        <v>E-1188</v>
      </c>
    </row>
    <row r="5612" spans="1:9" x14ac:dyDescent="0.35">
      <c r="A5612" t="s">
        <v>1257</v>
      </c>
      <c r="B5612" t="s">
        <v>113</v>
      </c>
      <c r="C5612" t="s">
        <v>360</v>
      </c>
      <c r="D5612" t="s">
        <v>1260</v>
      </c>
      <c r="E5612" t="s">
        <v>29</v>
      </c>
      <c r="F5612">
        <v>164274</v>
      </c>
      <c r="G5612">
        <v>41884</v>
      </c>
      <c r="H5612">
        <v>0.25496426701730035</v>
      </c>
      <c r="I5612" t="str">
        <f>VLOOKUP($B5612&amp;$E5612,'Employee List'!$A:$E,5,0)</f>
        <v>E-1188</v>
      </c>
    </row>
    <row r="5613" spans="1:9" x14ac:dyDescent="0.35">
      <c r="A5613" t="s">
        <v>1257</v>
      </c>
      <c r="B5613" t="s">
        <v>113</v>
      </c>
      <c r="C5613" t="s">
        <v>360</v>
      </c>
      <c r="D5613" t="s">
        <v>1260</v>
      </c>
      <c r="E5613" t="s">
        <v>30</v>
      </c>
      <c r="F5613">
        <v>161776</v>
      </c>
      <c r="G5613">
        <v>106835</v>
      </c>
      <c r="H5613">
        <v>0.66038843833448724</v>
      </c>
      <c r="I5613" t="str">
        <f>VLOOKUP($B5613&amp;$E5613,'Employee List'!$A:$E,5,0)</f>
        <v>E-1188</v>
      </c>
    </row>
    <row r="5614" spans="1:9" x14ac:dyDescent="0.35">
      <c r="A5614" t="s">
        <v>1257</v>
      </c>
      <c r="B5614" t="s">
        <v>113</v>
      </c>
      <c r="C5614" t="s">
        <v>360</v>
      </c>
      <c r="D5614" t="s">
        <v>1260</v>
      </c>
      <c r="E5614" t="s">
        <v>31</v>
      </c>
      <c r="F5614">
        <v>189272</v>
      </c>
      <c r="G5614">
        <v>273595</v>
      </c>
      <c r="H5614">
        <v>1.4455122786254702</v>
      </c>
      <c r="I5614" t="str">
        <f>VLOOKUP($B5614&amp;$E5614,'Employee List'!$A:$E,5,0)</f>
        <v>E-1188</v>
      </c>
    </row>
    <row r="5615" spans="1:9" x14ac:dyDescent="0.35">
      <c r="A5615" t="s">
        <v>1257</v>
      </c>
      <c r="B5615" t="s">
        <v>113</v>
      </c>
      <c r="C5615" t="s">
        <v>360</v>
      </c>
      <c r="D5615" t="s">
        <v>1261</v>
      </c>
      <c r="E5615" t="s">
        <v>29</v>
      </c>
      <c r="F5615">
        <v>82396</v>
      </c>
      <c r="G5615">
        <v>100477</v>
      </c>
      <c r="H5615">
        <v>1.2194402640904898</v>
      </c>
      <c r="I5615" t="str">
        <f>VLOOKUP($B5615&amp;$E5615,'Employee List'!$A:$E,5,0)</f>
        <v>E-1188</v>
      </c>
    </row>
    <row r="5616" spans="1:9" x14ac:dyDescent="0.35">
      <c r="A5616" t="s">
        <v>1257</v>
      </c>
      <c r="B5616" t="s">
        <v>113</v>
      </c>
      <c r="C5616" t="s">
        <v>360</v>
      </c>
      <c r="D5616" t="s">
        <v>1261</v>
      </c>
      <c r="E5616" t="s">
        <v>30</v>
      </c>
      <c r="F5616">
        <v>86896</v>
      </c>
      <c r="G5616">
        <v>108765</v>
      </c>
      <c r="H5616">
        <v>1.2516686613883263</v>
      </c>
      <c r="I5616" t="str">
        <f>VLOOKUP($B5616&amp;$E5616,'Employee List'!$A:$E,5,0)</f>
        <v>E-1188</v>
      </c>
    </row>
    <row r="5617" spans="1:9" x14ac:dyDescent="0.35">
      <c r="A5617" t="s">
        <v>1257</v>
      </c>
      <c r="B5617" t="s">
        <v>113</v>
      </c>
      <c r="C5617" t="s">
        <v>360</v>
      </c>
      <c r="D5617" t="s">
        <v>1261</v>
      </c>
      <c r="E5617" t="s">
        <v>31</v>
      </c>
      <c r="F5617">
        <v>86145</v>
      </c>
      <c r="G5617">
        <v>84213</v>
      </c>
      <c r="H5617">
        <v>0.97757269719658713</v>
      </c>
      <c r="I5617" t="str">
        <f>VLOOKUP($B5617&amp;$E5617,'Employee List'!$A:$E,5,0)</f>
        <v>E-1188</v>
      </c>
    </row>
    <row r="5618" spans="1:9" x14ac:dyDescent="0.35">
      <c r="A5618" t="s">
        <v>1257</v>
      </c>
      <c r="B5618" t="s">
        <v>113</v>
      </c>
      <c r="C5618" t="s">
        <v>360</v>
      </c>
      <c r="D5618" t="s">
        <v>1266</v>
      </c>
      <c r="E5618" t="s">
        <v>29</v>
      </c>
      <c r="F5618">
        <v>174776</v>
      </c>
      <c r="G5618">
        <v>199763</v>
      </c>
      <c r="H5618">
        <v>1.1429658534352543</v>
      </c>
      <c r="I5618" t="str">
        <f>VLOOKUP($B5618&amp;$E5618,'Employee List'!$A:$E,5,0)</f>
        <v>E-1188</v>
      </c>
    </row>
    <row r="5619" spans="1:9" x14ac:dyDescent="0.35">
      <c r="A5619" t="s">
        <v>1257</v>
      </c>
      <c r="B5619" t="s">
        <v>113</v>
      </c>
      <c r="C5619" t="s">
        <v>360</v>
      </c>
      <c r="D5619" t="s">
        <v>1266</v>
      </c>
      <c r="E5619" t="s">
        <v>30</v>
      </c>
      <c r="F5619">
        <v>184225</v>
      </c>
      <c r="G5619">
        <v>203889</v>
      </c>
      <c r="H5619">
        <v>1.1067390419324197</v>
      </c>
      <c r="I5619" t="str">
        <f>VLOOKUP($B5619&amp;$E5619,'Employee List'!$A:$E,5,0)</f>
        <v>E-1188</v>
      </c>
    </row>
    <row r="5620" spans="1:9" x14ac:dyDescent="0.35">
      <c r="A5620" t="s">
        <v>1257</v>
      </c>
      <c r="B5620" t="s">
        <v>113</v>
      </c>
      <c r="C5620" t="s">
        <v>360</v>
      </c>
      <c r="D5620" t="s">
        <v>1266</v>
      </c>
      <c r="E5620" t="s">
        <v>31</v>
      </c>
      <c r="F5620">
        <v>183105</v>
      </c>
      <c r="G5620">
        <v>231701</v>
      </c>
      <c r="H5620">
        <v>1.26539963408973</v>
      </c>
      <c r="I5620" t="str">
        <f>VLOOKUP($B5620&amp;$E5620,'Employee List'!$A:$E,5,0)</f>
        <v>E-1188</v>
      </c>
    </row>
    <row r="5621" spans="1:9" x14ac:dyDescent="0.35">
      <c r="A5621" t="s">
        <v>1257</v>
      </c>
      <c r="B5621" t="s">
        <v>113</v>
      </c>
      <c r="C5621" t="s">
        <v>360</v>
      </c>
      <c r="D5621" t="s">
        <v>1267</v>
      </c>
      <c r="E5621" t="s">
        <v>29</v>
      </c>
      <c r="F5621">
        <v>84638</v>
      </c>
      <c r="G5621">
        <v>86819</v>
      </c>
      <c r="H5621">
        <v>1.0257685673101917</v>
      </c>
      <c r="I5621" t="str">
        <f>VLOOKUP($B5621&amp;$E5621,'Employee List'!$A:$E,5,0)</f>
        <v>E-1188</v>
      </c>
    </row>
    <row r="5622" spans="1:9" x14ac:dyDescent="0.35">
      <c r="A5622" t="s">
        <v>1257</v>
      </c>
      <c r="B5622" t="s">
        <v>113</v>
      </c>
      <c r="C5622" t="s">
        <v>360</v>
      </c>
      <c r="D5622" t="s">
        <v>1267</v>
      </c>
      <c r="E5622" t="s">
        <v>30</v>
      </c>
      <c r="F5622">
        <v>86930</v>
      </c>
      <c r="G5622">
        <v>79679</v>
      </c>
      <c r="H5622">
        <v>0.91658805935810417</v>
      </c>
      <c r="I5622" t="str">
        <f>VLOOKUP($B5622&amp;$E5622,'Employee List'!$A:$E,5,0)</f>
        <v>E-1188</v>
      </c>
    </row>
    <row r="5623" spans="1:9" x14ac:dyDescent="0.35">
      <c r="A5623" t="s">
        <v>1257</v>
      </c>
      <c r="B5623" t="s">
        <v>113</v>
      </c>
      <c r="C5623" t="s">
        <v>360</v>
      </c>
      <c r="D5623" t="s">
        <v>1267</v>
      </c>
      <c r="E5623" t="s">
        <v>31</v>
      </c>
      <c r="F5623">
        <v>83478</v>
      </c>
      <c r="G5623">
        <v>105695</v>
      </c>
      <c r="H5623">
        <v>1.2661419775270131</v>
      </c>
      <c r="I5623" t="str">
        <f>VLOOKUP($B5623&amp;$E5623,'Employee List'!$A:$E,5,0)</f>
        <v>E-1188</v>
      </c>
    </row>
    <row r="5624" spans="1:9" x14ac:dyDescent="0.35">
      <c r="A5624" t="s">
        <v>1257</v>
      </c>
      <c r="B5624" t="s">
        <v>113</v>
      </c>
      <c r="C5624" t="s">
        <v>360</v>
      </c>
      <c r="D5624" t="s">
        <v>1268</v>
      </c>
      <c r="E5624" t="s">
        <v>29</v>
      </c>
      <c r="F5624">
        <v>13427</v>
      </c>
      <c r="G5624">
        <v>4449</v>
      </c>
      <c r="H5624">
        <v>0.33134728532062263</v>
      </c>
      <c r="I5624" t="str">
        <f>VLOOKUP($B5624&amp;$E5624,'Employee List'!$A:$E,5,0)</f>
        <v>E-1188</v>
      </c>
    </row>
    <row r="5625" spans="1:9" x14ac:dyDescent="0.35">
      <c r="A5625" t="s">
        <v>1257</v>
      </c>
      <c r="B5625" t="s">
        <v>113</v>
      </c>
      <c r="C5625" t="s">
        <v>360</v>
      </c>
      <c r="D5625" t="s">
        <v>1268</v>
      </c>
      <c r="E5625" t="s">
        <v>30</v>
      </c>
      <c r="F5625">
        <v>13898</v>
      </c>
      <c r="G5625">
        <v>6098</v>
      </c>
      <c r="H5625">
        <v>0.43876816808173835</v>
      </c>
      <c r="I5625" t="str">
        <f>VLOOKUP($B5625&amp;$E5625,'Employee List'!$A:$E,5,0)</f>
        <v>E-1188</v>
      </c>
    </row>
    <row r="5626" spans="1:9" x14ac:dyDescent="0.35">
      <c r="A5626" t="s">
        <v>1257</v>
      </c>
      <c r="B5626" t="s">
        <v>113</v>
      </c>
      <c r="C5626" t="s">
        <v>360</v>
      </c>
      <c r="D5626" t="s">
        <v>1268</v>
      </c>
      <c r="E5626" t="s">
        <v>31</v>
      </c>
      <c r="F5626">
        <v>10405</v>
      </c>
      <c r="G5626">
        <v>6031</v>
      </c>
      <c r="H5626">
        <v>0.57962518020182607</v>
      </c>
      <c r="I5626" t="str">
        <f>VLOOKUP($B5626&amp;$E5626,'Employee List'!$A:$E,5,0)</f>
        <v>E-1188</v>
      </c>
    </row>
    <row r="5627" spans="1:9" x14ac:dyDescent="0.35">
      <c r="A5627" t="s">
        <v>1257</v>
      </c>
      <c r="B5627" t="s">
        <v>113</v>
      </c>
      <c r="C5627" t="s">
        <v>360</v>
      </c>
      <c r="D5627" t="s">
        <v>1269</v>
      </c>
      <c r="E5627" t="s">
        <v>29</v>
      </c>
      <c r="F5627">
        <v>16213</v>
      </c>
      <c r="G5627">
        <v>20054</v>
      </c>
      <c r="H5627">
        <v>1.2369086535496208</v>
      </c>
      <c r="I5627" t="str">
        <f>VLOOKUP($B5627&amp;$E5627,'Employee List'!$A:$E,5,0)</f>
        <v>E-1188</v>
      </c>
    </row>
    <row r="5628" spans="1:9" x14ac:dyDescent="0.35">
      <c r="A5628" t="s">
        <v>1257</v>
      </c>
      <c r="B5628" t="s">
        <v>113</v>
      </c>
      <c r="C5628" t="s">
        <v>360</v>
      </c>
      <c r="D5628" t="s">
        <v>1269</v>
      </c>
      <c r="E5628" t="s">
        <v>30</v>
      </c>
      <c r="F5628">
        <v>14301</v>
      </c>
      <c r="G5628">
        <v>14422</v>
      </c>
      <c r="H5628">
        <v>1.0084609467869379</v>
      </c>
      <c r="I5628" t="str">
        <f>VLOOKUP($B5628&amp;$E5628,'Employee List'!$A:$E,5,0)</f>
        <v>E-1188</v>
      </c>
    </row>
    <row r="5629" spans="1:9" x14ac:dyDescent="0.35">
      <c r="A5629" t="s">
        <v>1257</v>
      </c>
      <c r="B5629" t="s">
        <v>113</v>
      </c>
      <c r="C5629" t="s">
        <v>360</v>
      </c>
      <c r="D5629" t="s">
        <v>1269</v>
      </c>
      <c r="E5629" t="s">
        <v>31</v>
      </c>
      <c r="F5629">
        <v>13857</v>
      </c>
      <c r="G5629">
        <v>8276</v>
      </c>
      <c r="H5629">
        <v>0.59724327054918092</v>
      </c>
      <c r="I5629" t="str">
        <f>VLOOKUP($B5629&amp;$E5629,'Employee List'!$A:$E,5,0)</f>
        <v>E-1188</v>
      </c>
    </row>
    <row r="5630" spans="1:9" x14ac:dyDescent="0.35">
      <c r="A5630" t="s">
        <v>1257</v>
      </c>
      <c r="B5630" t="s">
        <v>113</v>
      </c>
      <c r="C5630" t="s">
        <v>360</v>
      </c>
      <c r="D5630" t="s">
        <v>1270</v>
      </c>
      <c r="E5630" t="s">
        <v>29</v>
      </c>
      <c r="F5630">
        <v>5071</v>
      </c>
      <c r="G5630">
        <v>8333</v>
      </c>
      <c r="H5630">
        <v>1.6432656280812463</v>
      </c>
      <c r="I5630" t="str">
        <f>VLOOKUP($B5630&amp;$E5630,'Employee List'!$A:$E,5,0)</f>
        <v>E-1188</v>
      </c>
    </row>
    <row r="5631" spans="1:9" x14ac:dyDescent="0.35">
      <c r="A5631" t="s">
        <v>1257</v>
      </c>
      <c r="B5631" t="s">
        <v>113</v>
      </c>
      <c r="C5631" t="s">
        <v>360</v>
      </c>
      <c r="D5631" t="s">
        <v>1270</v>
      </c>
      <c r="E5631" t="s">
        <v>30</v>
      </c>
      <c r="F5631">
        <v>4807</v>
      </c>
      <c r="G5631">
        <v>8906</v>
      </c>
      <c r="H5631">
        <v>1.852714790929894</v>
      </c>
      <c r="I5631" t="str">
        <f>VLOOKUP($B5631&amp;$E5631,'Employee List'!$A:$E,5,0)</f>
        <v>E-1188</v>
      </c>
    </row>
    <row r="5632" spans="1:9" x14ac:dyDescent="0.35">
      <c r="A5632" t="s">
        <v>1257</v>
      </c>
      <c r="B5632" t="s">
        <v>113</v>
      </c>
      <c r="C5632" t="s">
        <v>360</v>
      </c>
      <c r="D5632" t="s">
        <v>1270</v>
      </c>
      <c r="E5632" t="s">
        <v>31</v>
      </c>
      <c r="F5632">
        <v>6684</v>
      </c>
      <c r="G5632">
        <v>6029</v>
      </c>
      <c r="H5632">
        <v>0.90200478755236391</v>
      </c>
      <c r="I5632" t="str">
        <f>VLOOKUP($B5632&amp;$E5632,'Employee List'!$A:$E,5,0)</f>
        <v>E-1188</v>
      </c>
    </row>
    <row r="5633" spans="1:9" x14ac:dyDescent="0.35">
      <c r="A5633" t="s">
        <v>1257</v>
      </c>
      <c r="B5633" t="s">
        <v>113</v>
      </c>
      <c r="C5633" t="s">
        <v>360</v>
      </c>
      <c r="D5633" t="s">
        <v>1271</v>
      </c>
      <c r="E5633" t="s">
        <v>29</v>
      </c>
      <c r="F5633">
        <v>23064</v>
      </c>
      <c r="G5633">
        <v>24024</v>
      </c>
      <c r="H5633">
        <v>1.0416233090530698</v>
      </c>
      <c r="I5633" t="str">
        <f>VLOOKUP($B5633&amp;$E5633,'Employee List'!$A:$E,5,0)</f>
        <v>E-1188</v>
      </c>
    </row>
    <row r="5634" spans="1:9" x14ac:dyDescent="0.35">
      <c r="A5634" t="s">
        <v>1257</v>
      </c>
      <c r="B5634" t="s">
        <v>113</v>
      </c>
      <c r="C5634" t="s">
        <v>360</v>
      </c>
      <c r="D5634" t="s">
        <v>1271</v>
      </c>
      <c r="E5634" t="s">
        <v>30</v>
      </c>
      <c r="F5634">
        <v>23181</v>
      </c>
      <c r="G5634">
        <v>16947</v>
      </c>
      <c r="H5634">
        <v>0.73107286139510808</v>
      </c>
      <c r="I5634" t="str">
        <f>VLOOKUP($B5634&amp;$E5634,'Employee List'!$A:$E,5,0)</f>
        <v>E-1188</v>
      </c>
    </row>
    <row r="5635" spans="1:9" x14ac:dyDescent="0.35">
      <c r="A5635" t="s">
        <v>1257</v>
      </c>
      <c r="B5635" t="s">
        <v>113</v>
      </c>
      <c r="C5635" t="s">
        <v>360</v>
      </c>
      <c r="D5635" t="s">
        <v>1271</v>
      </c>
      <c r="E5635" t="s">
        <v>31</v>
      </c>
      <c r="F5635">
        <v>21082</v>
      </c>
      <c r="G5635">
        <v>16951</v>
      </c>
      <c r="H5635">
        <v>0.80405084906555357</v>
      </c>
      <c r="I5635" t="str">
        <f>VLOOKUP($B5635&amp;$E5635,'Employee List'!$A:$E,5,0)</f>
        <v>E-1188</v>
      </c>
    </row>
    <row r="5636" spans="1:9" x14ac:dyDescent="0.35">
      <c r="A5636" t="s">
        <v>1257</v>
      </c>
      <c r="B5636" t="s">
        <v>113</v>
      </c>
      <c r="C5636" t="s">
        <v>360</v>
      </c>
      <c r="D5636" t="s">
        <v>1258</v>
      </c>
      <c r="E5636" t="s">
        <v>29</v>
      </c>
      <c r="F5636">
        <v>298039</v>
      </c>
      <c r="G5636">
        <v>363608</v>
      </c>
      <c r="H5636">
        <v>1.2200014092115461</v>
      </c>
      <c r="I5636" t="str">
        <f>VLOOKUP($B5636&amp;$E5636,'Employee List'!$A:$E,5,0)</f>
        <v>E-1188</v>
      </c>
    </row>
    <row r="5637" spans="1:9" x14ac:dyDescent="0.35">
      <c r="A5637" t="s">
        <v>1257</v>
      </c>
      <c r="B5637" t="s">
        <v>113</v>
      </c>
      <c r="C5637" t="s">
        <v>360</v>
      </c>
      <c r="D5637" t="s">
        <v>1258</v>
      </c>
      <c r="E5637" t="s">
        <v>30</v>
      </c>
      <c r="F5637">
        <v>287856</v>
      </c>
      <c r="G5637">
        <v>313869</v>
      </c>
      <c r="H5637">
        <v>1.0903681007170252</v>
      </c>
      <c r="I5637" t="str">
        <f>VLOOKUP($B5637&amp;$E5637,'Employee List'!$A:$E,5,0)</f>
        <v>E-1188</v>
      </c>
    </row>
    <row r="5638" spans="1:9" x14ac:dyDescent="0.35">
      <c r="A5638" t="s">
        <v>1257</v>
      </c>
      <c r="B5638" t="s">
        <v>113</v>
      </c>
      <c r="C5638" t="s">
        <v>360</v>
      </c>
      <c r="D5638" t="s">
        <v>1258</v>
      </c>
      <c r="E5638" t="s">
        <v>31</v>
      </c>
      <c r="F5638">
        <v>273829</v>
      </c>
      <c r="G5638">
        <v>281096</v>
      </c>
      <c r="H5638">
        <v>1.0265384601338792</v>
      </c>
      <c r="I5638" t="str">
        <f>VLOOKUP($B5638&amp;$E5638,'Employee List'!$A:$E,5,0)</f>
        <v>E-1188</v>
      </c>
    </row>
    <row r="5639" spans="1:9" x14ac:dyDescent="0.35">
      <c r="A5639" t="s">
        <v>1257</v>
      </c>
      <c r="B5639" t="s">
        <v>113</v>
      </c>
      <c r="C5639" t="s">
        <v>360</v>
      </c>
      <c r="D5639" t="s">
        <v>1272</v>
      </c>
      <c r="E5639" t="s">
        <v>29</v>
      </c>
      <c r="F5639">
        <v>20161</v>
      </c>
      <c r="G5639">
        <v>9107</v>
      </c>
      <c r="H5639">
        <v>0.45171370467734734</v>
      </c>
      <c r="I5639" t="str">
        <f>VLOOKUP($B5639&amp;$E5639,'Employee List'!$A:$E,5,0)</f>
        <v>E-1188</v>
      </c>
    </row>
    <row r="5640" spans="1:9" x14ac:dyDescent="0.35">
      <c r="A5640" t="s">
        <v>1257</v>
      </c>
      <c r="B5640" t="s">
        <v>113</v>
      </c>
      <c r="C5640" t="s">
        <v>360</v>
      </c>
      <c r="D5640" t="s">
        <v>1272</v>
      </c>
      <c r="E5640" t="s">
        <v>30</v>
      </c>
      <c r="F5640">
        <v>21394</v>
      </c>
      <c r="G5640">
        <v>12971</v>
      </c>
      <c r="H5640">
        <v>0.60629148359353091</v>
      </c>
      <c r="I5640" t="str">
        <f>VLOOKUP($B5640&amp;$E5640,'Employee List'!$A:$E,5,0)</f>
        <v>E-1188</v>
      </c>
    </row>
    <row r="5641" spans="1:9" x14ac:dyDescent="0.35">
      <c r="A5641" t="s">
        <v>1257</v>
      </c>
      <c r="B5641" t="s">
        <v>113</v>
      </c>
      <c r="C5641" t="s">
        <v>360</v>
      </c>
      <c r="D5641" t="s">
        <v>1272</v>
      </c>
      <c r="E5641" t="s">
        <v>31</v>
      </c>
      <c r="F5641">
        <v>20780</v>
      </c>
      <c r="G5641">
        <v>15545</v>
      </c>
      <c r="H5641">
        <v>0.74807507218479308</v>
      </c>
      <c r="I5641" t="str">
        <f>VLOOKUP($B5641&amp;$E5641,'Employee List'!$A:$E,5,0)</f>
        <v>E-1188</v>
      </c>
    </row>
    <row r="5642" spans="1:9" x14ac:dyDescent="0.35">
      <c r="A5642" t="s">
        <v>1257</v>
      </c>
      <c r="B5642" t="s">
        <v>113</v>
      </c>
      <c r="C5642" t="s">
        <v>360</v>
      </c>
      <c r="D5642" t="s">
        <v>1259</v>
      </c>
      <c r="E5642" t="s">
        <v>29</v>
      </c>
      <c r="F5642">
        <v>45012</v>
      </c>
      <c r="G5642">
        <v>36858</v>
      </c>
      <c r="H5642">
        <v>0.81884830711810186</v>
      </c>
      <c r="I5642" t="str">
        <f>VLOOKUP($B5642&amp;$E5642,'Employee List'!$A:$E,5,0)</f>
        <v>E-1188</v>
      </c>
    </row>
    <row r="5643" spans="1:9" x14ac:dyDescent="0.35">
      <c r="A5643" t="s">
        <v>1257</v>
      </c>
      <c r="B5643" t="s">
        <v>113</v>
      </c>
      <c r="C5643" t="s">
        <v>360</v>
      </c>
      <c r="D5643" t="s">
        <v>1259</v>
      </c>
      <c r="E5643" t="s">
        <v>30</v>
      </c>
      <c r="F5643">
        <v>49800</v>
      </c>
      <c r="G5643">
        <v>23810</v>
      </c>
      <c r="H5643">
        <v>0.47811244979919681</v>
      </c>
      <c r="I5643" t="str">
        <f>VLOOKUP($B5643&amp;$E5643,'Employee List'!$A:$E,5,0)</f>
        <v>E-1188</v>
      </c>
    </row>
    <row r="5644" spans="1:9" x14ac:dyDescent="0.35">
      <c r="A5644" t="s">
        <v>1257</v>
      </c>
      <c r="B5644" t="s">
        <v>113</v>
      </c>
      <c r="C5644" t="s">
        <v>360</v>
      </c>
      <c r="D5644" t="s">
        <v>1259</v>
      </c>
      <c r="E5644" t="s">
        <v>31</v>
      </c>
      <c r="F5644">
        <v>49036</v>
      </c>
      <c r="G5644">
        <v>33123</v>
      </c>
      <c r="H5644">
        <v>0.67548331837833431</v>
      </c>
      <c r="I5644" t="str">
        <f>VLOOKUP($B5644&amp;$E5644,'Employee List'!$A:$E,5,0)</f>
        <v>E-1188</v>
      </c>
    </row>
    <row r="5645" spans="1:9" x14ac:dyDescent="0.35">
      <c r="A5645" t="s">
        <v>1257</v>
      </c>
      <c r="B5645" t="s">
        <v>113</v>
      </c>
      <c r="C5645" t="s">
        <v>360</v>
      </c>
      <c r="D5645" t="s">
        <v>1273</v>
      </c>
      <c r="E5645" t="s">
        <v>29</v>
      </c>
      <c r="F5645">
        <v>5724</v>
      </c>
      <c r="G5645">
        <v>7643</v>
      </c>
      <c r="H5645">
        <v>1.3352550663871419</v>
      </c>
      <c r="I5645" t="str">
        <f>VLOOKUP($B5645&amp;$E5645,'Employee List'!$A:$E,5,0)</f>
        <v>E-1188</v>
      </c>
    </row>
    <row r="5646" spans="1:9" x14ac:dyDescent="0.35">
      <c r="A5646" t="s">
        <v>1257</v>
      </c>
      <c r="B5646" t="s">
        <v>113</v>
      </c>
      <c r="C5646" t="s">
        <v>360</v>
      </c>
      <c r="D5646" t="s">
        <v>1273</v>
      </c>
      <c r="E5646" t="s">
        <v>30</v>
      </c>
      <c r="F5646">
        <v>8015</v>
      </c>
      <c r="G5646">
        <v>7549</v>
      </c>
      <c r="H5646">
        <v>0.94185901434809727</v>
      </c>
      <c r="I5646" t="str">
        <f>VLOOKUP($B5646&amp;$E5646,'Employee List'!$A:$E,5,0)</f>
        <v>E-1188</v>
      </c>
    </row>
    <row r="5647" spans="1:9" x14ac:dyDescent="0.35">
      <c r="A5647" t="s">
        <v>1257</v>
      </c>
      <c r="B5647" t="s">
        <v>113</v>
      </c>
      <c r="C5647" t="s">
        <v>360</v>
      </c>
      <c r="D5647" t="s">
        <v>1273</v>
      </c>
      <c r="E5647" t="s">
        <v>31</v>
      </c>
      <c r="F5647">
        <v>7684</v>
      </c>
      <c r="G5647">
        <v>7582</v>
      </c>
      <c r="H5647">
        <v>0.98672566371681414</v>
      </c>
      <c r="I5647" t="str">
        <f>VLOOKUP($B5647&amp;$E5647,'Employee List'!$A:$E,5,0)</f>
        <v>E-1188</v>
      </c>
    </row>
    <row r="5648" spans="1:9" x14ac:dyDescent="0.35">
      <c r="A5648" t="s">
        <v>1257</v>
      </c>
      <c r="B5648" t="s">
        <v>113</v>
      </c>
      <c r="C5648" t="s">
        <v>360</v>
      </c>
      <c r="D5648" t="s">
        <v>1275</v>
      </c>
      <c r="E5648" t="s">
        <v>29</v>
      </c>
      <c r="F5648">
        <v>11719</v>
      </c>
      <c r="G5648">
        <v>6655</v>
      </c>
      <c r="H5648">
        <v>0.56788121853400464</v>
      </c>
      <c r="I5648" t="str">
        <f>VLOOKUP($B5648&amp;$E5648,'Employee List'!$A:$E,5,0)</f>
        <v>E-1188</v>
      </c>
    </row>
    <row r="5649" spans="1:9" x14ac:dyDescent="0.35">
      <c r="A5649" t="s">
        <v>1257</v>
      </c>
      <c r="B5649" t="s">
        <v>113</v>
      </c>
      <c r="C5649" t="s">
        <v>360</v>
      </c>
      <c r="D5649" t="s">
        <v>1275</v>
      </c>
      <c r="E5649" t="s">
        <v>30</v>
      </c>
      <c r="F5649">
        <v>10964</v>
      </c>
      <c r="G5649">
        <v>6663</v>
      </c>
      <c r="H5649">
        <v>0.60771616198467715</v>
      </c>
      <c r="I5649" t="str">
        <f>VLOOKUP($B5649&amp;$E5649,'Employee List'!$A:$E,5,0)</f>
        <v>E-1188</v>
      </c>
    </row>
    <row r="5650" spans="1:9" x14ac:dyDescent="0.35">
      <c r="A5650" t="s">
        <v>1257</v>
      </c>
      <c r="B5650" t="s">
        <v>113</v>
      </c>
      <c r="C5650" t="s">
        <v>360</v>
      </c>
      <c r="D5650" t="s">
        <v>1275</v>
      </c>
      <c r="E5650" t="s">
        <v>31</v>
      </c>
      <c r="F5650">
        <v>9410</v>
      </c>
      <c r="G5650">
        <v>4054</v>
      </c>
      <c r="H5650">
        <v>0.4308182784272051</v>
      </c>
      <c r="I5650" t="str">
        <f>VLOOKUP($B5650&amp;$E5650,'Employee List'!$A:$E,5,0)</f>
        <v>E-1188</v>
      </c>
    </row>
    <row r="5651" spans="1:9" x14ac:dyDescent="0.35">
      <c r="A5651" t="s">
        <v>1257</v>
      </c>
      <c r="B5651" t="s">
        <v>113</v>
      </c>
      <c r="C5651" t="s">
        <v>360</v>
      </c>
      <c r="D5651" t="s">
        <v>1276</v>
      </c>
      <c r="E5651" t="s">
        <v>29</v>
      </c>
      <c r="F5651">
        <v>5338</v>
      </c>
      <c r="G5651">
        <v>4452</v>
      </c>
      <c r="H5651">
        <v>0.83402023229674038</v>
      </c>
      <c r="I5651" t="str">
        <f>VLOOKUP($B5651&amp;$E5651,'Employee List'!$A:$E,5,0)</f>
        <v>E-1188</v>
      </c>
    </row>
    <row r="5652" spans="1:9" x14ac:dyDescent="0.35">
      <c r="A5652" t="s">
        <v>1257</v>
      </c>
      <c r="B5652" t="s">
        <v>113</v>
      </c>
      <c r="C5652" t="s">
        <v>360</v>
      </c>
      <c r="D5652" t="s">
        <v>1276</v>
      </c>
      <c r="E5652" t="s">
        <v>30</v>
      </c>
      <c r="F5652">
        <v>5255</v>
      </c>
      <c r="G5652">
        <v>4172</v>
      </c>
      <c r="H5652">
        <v>0.79391056137012372</v>
      </c>
      <c r="I5652" t="str">
        <f>VLOOKUP($B5652&amp;$E5652,'Employee List'!$A:$E,5,0)</f>
        <v>E-1188</v>
      </c>
    </row>
    <row r="5653" spans="1:9" x14ac:dyDescent="0.35">
      <c r="A5653" t="s">
        <v>1257</v>
      </c>
      <c r="B5653" t="s">
        <v>113</v>
      </c>
      <c r="C5653" t="s">
        <v>360</v>
      </c>
      <c r="D5653" t="s">
        <v>1276</v>
      </c>
      <c r="E5653" t="s">
        <v>31</v>
      </c>
      <c r="F5653">
        <v>3859</v>
      </c>
      <c r="G5653">
        <v>3498</v>
      </c>
      <c r="H5653">
        <v>0.90645244882093812</v>
      </c>
      <c r="I5653" t="str">
        <f>VLOOKUP($B5653&amp;$E5653,'Employee List'!$A:$E,5,0)</f>
        <v>E-1188</v>
      </c>
    </row>
    <row r="5654" spans="1:9" x14ac:dyDescent="0.35">
      <c r="A5654" t="s">
        <v>1257</v>
      </c>
      <c r="B5654" t="s">
        <v>113</v>
      </c>
      <c r="C5654" t="s">
        <v>360</v>
      </c>
      <c r="D5654" t="s">
        <v>1277</v>
      </c>
      <c r="E5654" t="s">
        <v>29</v>
      </c>
      <c r="F5654">
        <v>15706</v>
      </c>
      <c r="G5654">
        <v>25656</v>
      </c>
      <c r="H5654">
        <v>1.633515853813829</v>
      </c>
      <c r="I5654" t="str">
        <f>VLOOKUP($B5654&amp;$E5654,'Employee List'!$A:$E,5,0)</f>
        <v>E-1188</v>
      </c>
    </row>
    <row r="5655" spans="1:9" x14ac:dyDescent="0.35">
      <c r="A5655" t="s">
        <v>1257</v>
      </c>
      <c r="B5655" t="s">
        <v>113</v>
      </c>
      <c r="C5655" t="s">
        <v>360</v>
      </c>
      <c r="D5655" t="s">
        <v>1277</v>
      </c>
      <c r="E5655" t="s">
        <v>30</v>
      </c>
      <c r="F5655">
        <v>14790</v>
      </c>
      <c r="G5655">
        <v>25171</v>
      </c>
      <c r="H5655">
        <v>1.7018931710615282</v>
      </c>
      <c r="I5655" t="str">
        <f>VLOOKUP($B5655&amp;$E5655,'Employee List'!$A:$E,5,0)</f>
        <v>E-1188</v>
      </c>
    </row>
    <row r="5656" spans="1:9" x14ac:dyDescent="0.35">
      <c r="A5656" t="s">
        <v>1257</v>
      </c>
      <c r="B5656" t="s">
        <v>113</v>
      </c>
      <c r="C5656" t="s">
        <v>360</v>
      </c>
      <c r="D5656" t="s">
        <v>1277</v>
      </c>
      <c r="E5656" t="s">
        <v>31</v>
      </c>
      <c r="F5656">
        <v>11874</v>
      </c>
      <c r="G5656">
        <v>22287</v>
      </c>
      <c r="H5656">
        <v>1.8769580596260738</v>
      </c>
      <c r="I5656" t="str">
        <f>VLOOKUP($B5656&amp;$E5656,'Employee List'!$A:$E,5,0)</f>
        <v>E-1188</v>
      </c>
    </row>
    <row r="5657" spans="1:9" x14ac:dyDescent="0.35">
      <c r="A5657" t="s">
        <v>1257</v>
      </c>
      <c r="B5657" t="s">
        <v>113</v>
      </c>
      <c r="C5657" t="s">
        <v>360</v>
      </c>
      <c r="D5657" t="s">
        <v>1278</v>
      </c>
      <c r="E5657" t="s">
        <v>29</v>
      </c>
      <c r="F5657">
        <v>25791</v>
      </c>
      <c r="G5657">
        <v>30786</v>
      </c>
      <c r="H5657">
        <v>1.1936722112364779</v>
      </c>
      <c r="I5657" t="str">
        <f>VLOOKUP($B5657&amp;$E5657,'Employee List'!$A:$E,5,0)</f>
        <v>E-1188</v>
      </c>
    </row>
    <row r="5658" spans="1:9" x14ac:dyDescent="0.35">
      <c r="A5658" t="s">
        <v>1257</v>
      </c>
      <c r="B5658" t="s">
        <v>113</v>
      </c>
      <c r="C5658" t="s">
        <v>360</v>
      </c>
      <c r="D5658" t="s">
        <v>1278</v>
      </c>
      <c r="E5658" t="s">
        <v>30</v>
      </c>
      <c r="F5658">
        <v>26322</v>
      </c>
      <c r="G5658">
        <v>22997</v>
      </c>
      <c r="H5658">
        <v>0.87367981156447083</v>
      </c>
      <c r="I5658" t="str">
        <f>VLOOKUP($B5658&amp;$E5658,'Employee List'!$A:$E,5,0)</f>
        <v>E-1188</v>
      </c>
    </row>
    <row r="5659" spans="1:9" x14ac:dyDescent="0.35">
      <c r="A5659" t="s">
        <v>1257</v>
      </c>
      <c r="B5659" t="s">
        <v>113</v>
      </c>
      <c r="C5659" t="s">
        <v>360</v>
      </c>
      <c r="D5659" t="s">
        <v>1278</v>
      </c>
      <c r="E5659" t="s">
        <v>31</v>
      </c>
      <c r="F5659">
        <v>24085</v>
      </c>
      <c r="G5659">
        <v>24223</v>
      </c>
      <c r="H5659">
        <v>1.0057297072866929</v>
      </c>
      <c r="I5659" t="str">
        <f>VLOOKUP($B5659&amp;$E5659,'Employee List'!$A:$E,5,0)</f>
        <v>E-1188</v>
      </c>
    </row>
    <row r="5660" spans="1:9" x14ac:dyDescent="0.35">
      <c r="A5660" t="s">
        <v>1257</v>
      </c>
      <c r="B5660" t="s">
        <v>113</v>
      </c>
      <c r="C5660" t="s">
        <v>360</v>
      </c>
      <c r="D5660" t="s">
        <v>1279</v>
      </c>
      <c r="E5660" t="s">
        <v>29</v>
      </c>
      <c r="F5660">
        <v>3480</v>
      </c>
      <c r="G5660">
        <v>2948</v>
      </c>
      <c r="H5660">
        <v>0.84712643678160915</v>
      </c>
      <c r="I5660" t="str">
        <f>VLOOKUP($B5660&amp;$E5660,'Employee List'!$A:$E,5,0)</f>
        <v>E-1188</v>
      </c>
    </row>
    <row r="5661" spans="1:9" x14ac:dyDescent="0.35">
      <c r="A5661" t="s">
        <v>1257</v>
      </c>
      <c r="B5661" t="s">
        <v>113</v>
      </c>
      <c r="C5661" t="s">
        <v>360</v>
      </c>
      <c r="D5661" t="s">
        <v>1279</v>
      </c>
      <c r="E5661" t="s">
        <v>30</v>
      </c>
      <c r="F5661">
        <v>3591</v>
      </c>
      <c r="G5661">
        <v>3331</v>
      </c>
      <c r="H5661">
        <v>0.92759676970203286</v>
      </c>
      <c r="I5661" t="str">
        <f>VLOOKUP($B5661&amp;$E5661,'Employee List'!$A:$E,5,0)</f>
        <v>E-1188</v>
      </c>
    </row>
    <row r="5662" spans="1:9" x14ac:dyDescent="0.35">
      <c r="A5662" t="s">
        <v>1257</v>
      </c>
      <c r="B5662" t="s">
        <v>113</v>
      </c>
      <c r="C5662" t="s">
        <v>360</v>
      </c>
      <c r="D5662" t="s">
        <v>1279</v>
      </c>
      <c r="E5662" t="s">
        <v>31</v>
      </c>
      <c r="F5662">
        <v>2860</v>
      </c>
      <c r="G5662">
        <v>1187</v>
      </c>
      <c r="H5662">
        <v>0.41503496503496501</v>
      </c>
      <c r="I5662" t="str">
        <f>VLOOKUP($B5662&amp;$E5662,'Employee List'!$A:$E,5,0)</f>
        <v>E-1188</v>
      </c>
    </row>
    <row r="5663" spans="1:9" x14ac:dyDescent="0.35">
      <c r="A5663" t="s">
        <v>1257</v>
      </c>
      <c r="B5663" t="s">
        <v>113</v>
      </c>
      <c r="C5663" t="s">
        <v>360</v>
      </c>
      <c r="D5663" t="s">
        <v>1280</v>
      </c>
      <c r="E5663" t="s">
        <v>29</v>
      </c>
      <c r="F5663">
        <v>10275</v>
      </c>
      <c r="G5663">
        <v>5339</v>
      </c>
      <c r="H5663">
        <v>0.519610705596107</v>
      </c>
      <c r="I5663" t="str">
        <f>VLOOKUP($B5663&amp;$E5663,'Employee List'!$A:$E,5,0)</f>
        <v>E-1188</v>
      </c>
    </row>
    <row r="5664" spans="1:9" x14ac:dyDescent="0.35">
      <c r="A5664" t="s">
        <v>1257</v>
      </c>
      <c r="B5664" t="s">
        <v>113</v>
      </c>
      <c r="C5664" t="s">
        <v>360</v>
      </c>
      <c r="D5664" t="s">
        <v>1280</v>
      </c>
      <c r="E5664" t="s">
        <v>30</v>
      </c>
      <c r="F5664">
        <v>11956</v>
      </c>
      <c r="G5664">
        <v>1002</v>
      </c>
      <c r="H5664">
        <v>8.3807293409166941E-2</v>
      </c>
      <c r="I5664" t="str">
        <f>VLOOKUP($B5664&amp;$E5664,'Employee List'!$A:$E,5,0)</f>
        <v>E-1188</v>
      </c>
    </row>
    <row r="5665" spans="1:9" x14ac:dyDescent="0.35">
      <c r="A5665" t="s">
        <v>1257</v>
      </c>
      <c r="B5665" t="s">
        <v>113</v>
      </c>
      <c r="C5665" t="s">
        <v>360</v>
      </c>
      <c r="D5665" t="s">
        <v>1280</v>
      </c>
      <c r="E5665" t="s">
        <v>31</v>
      </c>
      <c r="F5665">
        <v>11180</v>
      </c>
      <c r="G5665">
        <v>3753</v>
      </c>
      <c r="H5665">
        <v>0.33568872987477638</v>
      </c>
      <c r="I5665" t="str">
        <f>VLOOKUP($B5665&amp;$E5665,'Employee List'!$A:$E,5,0)</f>
        <v>E-1188</v>
      </c>
    </row>
    <row r="5666" spans="1:9" x14ac:dyDescent="0.35">
      <c r="A5666" t="s">
        <v>1257</v>
      </c>
      <c r="B5666" t="s">
        <v>113</v>
      </c>
      <c r="C5666" t="s">
        <v>360</v>
      </c>
      <c r="D5666" t="s">
        <v>1262</v>
      </c>
      <c r="E5666" t="s">
        <v>29</v>
      </c>
      <c r="F5666">
        <v>42007</v>
      </c>
      <c r="G5666">
        <v>34059</v>
      </c>
      <c r="H5666">
        <v>0.81079343918870661</v>
      </c>
      <c r="I5666" t="str">
        <f>VLOOKUP($B5666&amp;$E5666,'Employee List'!$A:$E,5,0)</f>
        <v>E-1188</v>
      </c>
    </row>
    <row r="5667" spans="1:9" x14ac:dyDescent="0.35">
      <c r="A5667" t="s">
        <v>1257</v>
      </c>
      <c r="B5667" t="s">
        <v>113</v>
      </c>
      <c r="C5667" t="s">
        <v>360</v>
      </c>
      <c r="D5667" t="s">
        <v>1262</v>
      </c>
      <c r="E5667" t="s">
        <v>30</v>
      </c>
      <c r="F5667">
        <v>41861</v>
      </c>
      <c r="G5667">
        <v>37438</v>
      </c>
      <c r="H5667">
        <v>0.89434079453429205</v>
      </c>
      <c r="I5667" t="str">
        <f>VLOOKUP($B5667&amp;$E5667,'Employee List'!$A:$E,5,0)</f>
        <v>E-1188</v>
      </c>
    </row>
    <row r="5668" spans="1:9" x14ac:dyDescent="0.35">
      <c r="A5668" t="s">
        <v>1257</v>
      </c>
      <c r="B5668" t="s">
        <v>113</v>
      </c>
      <c r="C5668" t="s">
        <v>360</v>
      </c>
      <c r="D5668" t="s">
        <v>1262</v>
      </c>
      <c r="E5668" t="s">
        <v>31</v>
      </c>
      <c r="F5668">
        <v>43072</v>
      </c>
      <c r="G5668">
        <v>37017</v>
      </c>
      <c r="H5668">
        <v>0.8594214338781575</v>
      </c>
      <c r="I5668" t="str">
        <f>VLOOKUP($B5668&amp;$E5668,'Employee List'!$A:$E,5,0)</f>
        <v>E-1188</v>
      </c>
    </row>
    <row r="5669" spans="1:9" x14ac:dyDescent="0.35">
      <c r="A5669" t="s">
        <v>1257</v>
      </c>
      <c r="B5669" t="s">
        <v>113</v>
      </c>
      <c r="C5669" t="s">
        <v>360</v>
      </c>
      <c r="D5669" t="s">
        <v>1282</v>
      </c>
      <c r="E5669" t="s">
        <v>29</v>
      </c>
      <c r="F5669">
        <v>2651</v>
      </c>
      <c r="G5669">
        <v>5603</v>
      </c>
      <c r="H5669">
        <v>2.1135420596001508</v>
      </c>
      <c r="I5669" t="str">
        <f>VLOOKUP($B5669&amp;$E5669,'Employee List'!$A:$E,5,0)</f>
        <v>E-1188</v>
      </c>
    </row>
    <row r="5670" spans="1:9" x14ac:dyDescent="0.35">
      <c r="A5670" t="s">
        <v>1257</v>
      </c>
      <c r="B5670" t="s">
        <v>113</v>
      </c>
      <c r="C5670" t="s">
        <v>360</v>
      </c>
      <c r="D5670" t="s">
        <v>1282</v>
      </c>
      <c r="E5670" t="s">
        <v>30</v>
      </c>
      <c r="F5670">
        <v>3641</v>
      </c>
      <c r="G5670">
        <v>7666</v>
      </c>
      <c r="H5670">
        <v>2.1054655314474044</v>
      </c>
      <c r="I5670" t="str">
        <f>VLOOKUP($B5670&amp;$E5670,'Employee List'!$A:$E,5,0)</f>
        <v>E-1188</v>
      </c>
    </row>
    <row r="5671" spans="1:9" x14ac:dyDescent="0.35">
      <c r="A5671" t="s">
        <v>1257</v>
      </c>
      <c r="B5671" t="s">
        <v>113</v>
      </c>
      <c r="C5671" t="s">
        <v>360</v>
      </c>
      <c r="D5671" t="s">
        <v>1281</v>
      </c>
      <c r="E5671" t="s">
        <v>29</v>
      </c>
      <c r="F5671">
        <v>6951</v>
      </c>
      <c r="G5671">
        <v>4328</v>
      </c>
      <c r="H5671">
        <v>0.62264422385268303</v>
      </c>
      <c r="I5671" t="str">
        <f>VLOOKUP($B5671&amp;$E5671,'Employee List'!$A:$E,5,0)</f>
        <v>E-1188</v>
      </c>
    </row>
    <row r="5672" spans="1:9" x14ac:dyDescent="0.35">
      <c r="A5672" t="s">
        <v>1257</v>
      </c>
      <c r="B5672" t="s">
        <v>113</v>
      </c>
      <c r="C5672" t="s">
        <v>360</v>
      </c>
      <c r="D5672" t="s">
        <v>1281</v>
      </c>
      <c r="E5672" t="s">
        <v>30</v>
      </c>
      <c r="F5672">
        <v>5983</v>
      </c>
      <c r="G5672">
        <v>5312</v>
      </c>
      <c r="H5672">
        <v>0.88784890523148918</v>
      </c>
      <c r="I5672" t="str">
        <f>VLOOKUP($B5672&amp;$E5672,'Employee List'!$A:$E,5,0)</f>
        <v>E-1188</v>
      </c>
    </row>
    <row r="5673" spans="1:9" x14ac:dyDescent="0.35">
      <c r="A5673" t="s">
        <v>1257</v>
      </c>
      <c r="B5673" t="s">
        <v>113</v>
      </c>
      <c r="C5673" t="s">
        <v>360</v>
      </c>
      <c r="D5673" t="s">
        <v>1281</v>
      </c>
      <c r="E5673" t="s">
        <v>31</v>
      </c>
      <c r="F5673">
        <v>6866</v>
      </c>
      <c r="G5673">
        <v>2684</v>
      </c>
      <c r="H5673">
        <v>0.39091173900378678</v>
      </c>
      <c r="I5673" t="str">
        <f>VLOOKUP($B5673&amp;$E5673,'Employee List'!$A:$E,5,0)</f>
        <v>E-1188</v>
      </c>
    </row>
    <row r="5674" spans="1:9" x14ac:dyDescent="0.35">
      <c r="A5674" t="s">
        <v>1257</v>
      </c>
      <c r="B5674" t="s">
        <v>114</v>
      </c>
      <c r="C5674" t="s">
        <v>360</v>
      </c>
      <c r="D5674" t="s">
        <v>1274</v>
      </c>
      <c r="E5674" t="s">
        <v>29</v>
      </c>
      <c r="F5674">
        <v>26138</v>
      </c>
      <c r="G5674">
        <v>19877</v>
      </c>
      <c r="H5674">
        <v>0.76046369270793479</v>
      </c>
      <c r="I5674" t="str">
        <f>VLOOKUP($B5674&amp;$E5674,'Employee List'!$A:$E,5,0)</f>
        <v>E-1189</v>
      </c>
    </row>
    <row r="5675" spans="1:9" x14ac:dyDescent="0.35">
      <c r="A5675" t="s">
        <v>1257</v>
      </c>
      <c r="B5675" t="s">
        <v>114</v>
      </c>
      <c r="C5675" t="s">
        <v>360</v>
      </c>
      <c r="D5675" t="s">
        <v>1274</v>
      </c>
      <c r="E5675" t="s">
        <v>30</v>
      </c>
      <c r="F5675">
        <v>29120</v>
      </c>
      <c r="G5675">
        <v>15726</v>
      </c>
      <c r="H5675">
        <v>0.54004120879120876</v>
      </c>
      <c r="I5675" t="str">
        <f>VLOOKUP($B5675&amp;$E5675,'Employee List'!$A:$E,5,0)</f>
        <v>E-1189</v>
      </c>
    </row>
    <row r="5676" spans="1:9" x14ac:dyDescent="0.35">
      <c r="A5676" t="s">
        <v>1257</v>
      </c>
      <c r="B5676" t="s">
        <v>114</v>
      </c>
      <c r="C5676" t="s">
        <v>360</v>
      </c>
      <c r="D5676" t="s">
        <v>1274</v>
      </c>
      <c r="E5676" t="s">
        <v>31</v>
      </c>
      <c r="F5676">
        <v>27209</v>
      </c>
      <c r="G5676">
        <v>22450</v>
      </c>
      <c r="H5676">
        <v>0.82509463780366787</v>
      </c>
      <c r="I5676" t="str">
        <f>VLOOKUP($B5676&amp;$E5676,'Employee List'!$A:$E,5,0)</f>
        <v>E-1189</v>
      </c>
    </row>
    <row r="5677" spans="1:9" x14ac:dyDescent="0.35">
      <c r="A5677" t="s">
        <v>1257</v>
      </c>
      <c r="B5677" t="s">
        <v>114</v>
      </c>
      <c r="C5677" t="s">
        <v>360</v>
      </c>
      <c r="D5677" t="s">
        <v>1263</v>
      </c>
      <c r="E5677" t="s">
        <v>29</v>
      </c>
      <c r="F5677">
        <v>6356</v>
      </c>
      <c r="G5677">
        <v>2792</v>
      </c>
      <c r="H5677">
        <v>0.43926998112020138</v>
      </c>
      <c r="I5677" t="str">
        <f>VLOOKUP($B5677&amp;$E5677,'Employee List'!$A:$E,5,0)</f>
        <v>E-1189</v>
      </c>
    </row>
    <row r="5678" spans="1:9" x14ac:dyDescent="0.35">
      <c r="A5678" t="s">
        <v>1257</v>
      </c>
      <c r="B5678" t="s">
        <v>114</v>
      </c>
      <c r="C5678" t="s">
        <v>360</v>
      </c>
      <c r="D5678" t="s">
        <v>1263</v>
      </c>
      <c r="E5678" t="s">
        <v>30</v>
      </c>
      <c r="F5678">
        <v>3778</v>
      </c>
      <c r="G5678">
        <v>5387</v>
      </c>
      <c r="H5678">
        <v>1.4258867125463208</v>
      </c>
      <c r="I5678" t="str">
        <f>VLOOKUP($B5678&amp;$E5678,'Employee List'!$A:$E,5,0)</f>
        <v>E-1189</v>
      </c>
    </row>
    <row r="5679" spans="1:9" x14ac:dyDescent="0.35">
      <c r="A5679" t="s">
        <v>1257</v>
      </c>
      <c r="B5679" t="s">
        <v>114</v>
      </c>
      <c r="C5679" t="s">
        <v>360</v>
      </c>
      <c r="D5679" t="s">
        <v>1263</v>
      </c>
      <c r="E5679" t="s">
        <v>31</v>
      </c>
      <c r="F5679">
        <v>3750</v>
      </c>
      <c r="G5679">
        <v>3933</v>
      </c>
      <c r="H5679">
        <v>1.0488</v>
      </c>
      <c r="I5679" t="str">
        <f>VLOOKUP($B5679&amp;$E5679,'Employee List'!$A:$E,5,0)</f>
        <v>E-1189</v>
      </c>
    </row>
    <row r="5680" spans="1:9" x14ac:dyDescent="0.35">
      <c r="A5680" t="s">
        <v>1257</v>
      </c>
      <c r="B5680" t="s">
        <v>114</v>
      </c>
      <c r="C5680" t="s">
        <v>360</v>
      </c>
      <c r="D5680" t="s">
        <v>1264</v>
      </c>
      <c r="E5680" t="s">
        <v>29</v>
      </c>
      <c r="F5680">
        <v>3645</v>
      </c>
      <c r="G5680">
        <v>3846</v>
      </c>
      <c r="H5680">
        <v>1.0551440329218107</v>
      </c>
      <c r="I5680" t="str">
        <f>VLOOKUP($B5680&amp;$E5680,'Employee List'!$A:$E,5,0)</f>
        <v>E-1189</v>
      </c>
    </row>
    <row r="5681" spans="1:9" x14ac:dyDescent="0.35">
      <c r="A5681" t="s">
        <v>1257</v>
      </c>
      <c r="B5681" t="s">
        <v>114</v>
      </c>
      <c r="C5681" t="s">
        <v>360</v>
      </c>
      <c r="D5681" t="s">
        <v>1264</v>
      </c>
      <c r="E5681" t="s">
        <v>30</v>
      </c>
      <c r="F5681">
        <v>1867</v>
      </c>
      <c r="G5681">
        <v>3316</v>
      </c>
      <c r="H5681">
        <v>1.776111408677022</v>
      </c>
      <c r="I5681" t="str">
        <f>VLOOKUP($B5681&amp;$E5681,'Employee List'!$A:$E,5,0)</f>
        <v>E-1189</v>
      </c>
    </row>
    <row r="5682" spans="1:9" x14ac:dyDescent="0.35">
      <c r="A5682" t="s">
        <v>1257</v>
      </c>
      <c r="B5682" t="s">
        <v>114</v>
      </c>
      <c r="C5682" t="s">
        <v>360</v>
      </c>
      <c r="D5682" t="s">
        <v>1264</v>
      </c>
      <c r="E5682" t="s">
        <v>31</v>
      </c>
      <c r="F5682">
        <v>2987</v>
      </c>
      <c r="G5682">
        <v>1125</v>
      </c>
      <c r="H5682">
        <v>0.37663207231335788</v>
      </c>
      <c r="I5682" t="str">
        <f>VLOOKUP($B5682&amp;$E5682,'Employee List'!$A:$E,5,0)</f>
        <v>E-1189</v>
      </c>
    </row>
    <row r="5683" spans="1:9" x14ac:dyDescent="0.35">
      <c r="A5683" t="s">
        <v>1257</v>
      </c>
      <c r="B5683" t="s">
        <v>114</v>
      </c>
      <c r="C5683" t="s">
        <v>360</v>
      </c>
      <c r="D5683" t="s">
        <v>1265</v>
      </c>
      <c r="E5683" t="s">
        <v>29</v>
      </c>
      <c r="F5683">
        <v>6044</v>
      </c>
      <c r="G5683">
        <v>10191</v>
      </c>
      <c r="H5683">
        <v>1.6861350099272006</v>
      </c>
      <c r="I5683" t="str">
        <f>VLOOKUP($B5683&amp;$E5683,'Employee List'!$A:$E,5,0)</f>
        <v>E-1189</v>
      </c>
    </row>
    <row r="5684" spans="1:9" x14ac:dyDescent="0.35">
      <c r="A5684" t="s">
        <v>1257</v>
      </c>
      <c r="B5684" t="s">
        <v>114</v>
      </c>
      <c r="C5684" t="s">
        <v>360</v>
      </c>
      <c r="D5684" t="s">
        <v>1265</v>
      </c>
      <c r="E5684" t="s">
        <v>30</v>
      </c>
      <c r="F5684">
        <v>6043</v>
      </c>
      <c r="G5684">
        <v>10907</v>
      </c>
      <c r="H5684">
        <v>1.8048982293562801</v>
      </c>
      <c r="I5684" t="str">
        <f>VLOOKUP($B5684&amp;$E5684,'Employee List'!$A:$E,5,0)</f>
        <v>E-1189</v>
      </c>
    </row>
    <row r="5685" spans="1:9" x14ac:dyDescent="0.35">
      <c r="A5685" t="s">
        <v>1257</v>
      </c>
      <c r="B5685" t="s">
        <v>114</v>
      </c>
      <c r="C5685" t="s">
        <v>360</v>
      </c>
      <c r="D5685" t="s">
        <v>1265</v>
      </c>
      <c r="E5685" t="s">
        <v>31</v>
      </c>
      <c r="F5685">
        <v>5188</v>
      </c>
      <c r="G5685">
        <v>6925</v>
      </c>
      <c r="H5685">
        <v>1.334811102544333</v>
      </c>
      <c r="I5685" t="str">
        <f>VLOOKUP($B5685&amp;$E5685,'Employee List'!$A:$E,5,0)</f>
        <v>E-1189</v>
      </c>
    </row>
    <row r="5686" spans="1:9" x14ac:dyDescent="0.35">
      <c r="A5686" t="s">
        <v>1257</v>
      </c>
      <c r="B5686" t="s">
        <v>114</v>
      </c>
      <c r="C5686" t="s">
        <v>360</v>
      </c>
      <c r="D5686" t="s">
        <v>1260</v>
      </c>
      <c r="E5686" t="s">
        <v>29</v>
      </c>
      <c r="F5686">
        <v>88855</v>
      </c>
      <c r="G5686">
        <v>12598</v>
      </c>
      <c r="H5686">
        <v>0.14178155421754543</v>
      </c>
      <c r="I5686" t="str">
        <f>VLOOKUP($B5686&amp;$E5686,'Employee List'!$A:$E,5,0)</f>
        <v>E-1189</v>
      </c>
    </row>
    <row r="5687" spans="1:9" x14ac:dyDescent="0.35">
      <c r="A5687" t="s">
        <v>1257</v>
      </c>
      <c r="B5687" t="s">
        <v>114</v>
      </c>
      <c r="C5687" t="s">
        <v>360</v>
      </c>
      <c r="D5687" t="s">
        <v>1260</v>
      </c>
      <c r="E5687" t="s">
        <v>30</v>
      </c>
      <c r="F5687">
        <v>89057</v>
      </c>
      <c r="G5687">
        <v>18902</v>
      </c>
      <c r="H5687">
        <v>0.212246089583076</v>
      </c>
      <c r="I5687" t="str">
        <f>VLOOKUP($B5687&amp;$E5687,'Employee List'!$A:$E,5,0)</f>
        <v>E-1189</v>
      </c>
    </row>
    <row r="5688" spans="1:9" x14ac:dyDescent="0.35">
      <c r="A5688" t="s">
        <v>1257</v>
      </c>
      <c r="B5688" t="s">
        <v>114</v>
      </c>
      <c r="C5688" t="s">
        <v>360</v>
      </c>
      <c r="D5688" t="s">
        <v>1260</v>
      </c>
      <c r="E5688" t="s">
        <v>31</v>
      </c>
      <c r="F5688">
        <v>105941</v>
      </c>
      <c r="G5688">
        <v>82647</v>
      </c>
      <c r="H5688">
        <v>0.78012289859450068</v>
      </c>
      <c r="I5688" t="str">
        <f>VLOOKUP($B5688&amp;$E5688,'Employee List'!$A:$E,5,0)</f>
        <v>E-1189</v>
      </c>
    </row>
    <row r="5689" spans="1:9" x14ac:dyDescent="0.35">
      <c r="A5689" t="s">
        <v>1257</v>
      </c>
      <c r="B5689" t="s">
        <v>114</v>
      </c>
      <c r="C5689" t="s">
        <v>360</v>
      </c>
      <c r="D5689" t="s">
        <v>1261</v>
      </c>
      <c r="E5689" t="s">
        <v>29</v>
      </c>
      <c r="F5689">
        <v>33414</v>
      </c>
      <c r="G5689">
        <v>11575</v>
      </c>
      <c r="H5689">
        <v>0.34641168372538456</v>
      </c>
      <c r="I5689" t="str">
        <f>VLOOKUP($B5689&amp;$E5689,'Employee List'!$A:$E,5,0)</f>
        <v>E-1189</v>
      </c>
    </row>
    <row r="5690" spans="1:9" x14ac:dyDescent="0.35">
      <c r="A5690" t="s">
        <v>1257</v>
      </c>
      <c r="B5690" t="s">
        <v>114</v>
      </c>
      <c r="C5690" t="s">
        <v>360</v>
      </c>
      <c r="D5690" t="s">
        <v>1261</v>
      </c>
      <c r="E5690" t="s">
        <v>30</v>
      </c>
      <c r="F5690">
        <v>35733</v>
      </c>
      <c r="G5690">
        <v>24187</v>
      </c>
      <c r="H5690">
        <v>0.67688131419136377</v>
      </c>
      <c r="I5690" t="str">
        <f>VLOOKUP($B5690&amp;$E5690,'Employee List'!$A:$E,5,0)</f>
        <v>E-1189</v>
      </c>
    </row>
    <row r="5691" spans="1:9" x14ac:dyDescent="0.35">
      <c r="A5691" t="s">
        <v>1257</v>
      </c>
      <c r="B5691" t="s">
        <v>114</v>
      </c>
      <c r="C5691" t="s">
        <v>360</v>
      </c>
      <c r="D5691" t="s">
        <v>1261</v>
      </c>
      <c r="E5691" t="s">
        <v>31</v>
      </c>
      <c r="F5691">
        <v>35237</v>
      </c>
      <c r="G5691">
        <v>43923</v>
      </c>
      <c r="H5691">
        <v>1.2465022561512047</v>
      </c>
      <c r="I5691" t="str">
        <f>VLOOKUP($B5691&amp;$E5691,'Employee List'!$A:$E,5,0)</f>
        <v>E-1189</v>
      </c>
    </row>
    <row r="5692" spans="1:9" x14ac:dyDescent="0.35">
      <c r="A5692" t="s">
        <v>1257</v>
      </c>
      <c r="B5692" t="s">
        <v>114</v>
      </c>
      <c r="C5692" t="s">
        <v>360</v>
      </c>
      <c r="D5692" t="s">
        <v>1266</v>
      </c>
      <c r="E5692" t="s">
        <v>29</v>
      </c>
      <c r="F5692">
        <v>145713</v>
      </c>
      <c r="G5692">
        <v>136719</v>
      </c>
      <c r="H5692">
        <v>0.93827592596405263</v>
      </c>
      <c r="I5692" t="str">
        <f>VLOOKUP($B5692&amp;$E5692,'Employee List'!$A:$E,5,0)</f>
        <v>E-1189</v>
      </c>
    </row>
    <row r="5693" spans="1:9" x14ac:dyDescent="0.35">
      <c r="A5693" t="s">
        <v>1257</v>
      </c>
      <c r="B5693" t="s">
        <v>114</v>
      </c>
      <c r="C5693" t="s">
        <v>360</v>
      </c>
      <c r="D5693" t="s">
        <v>1266</v>
      </c>
      <c r="E5693" t="s">
        <v>30</v>
      </c>
      <c r="F5693">
        <v>152033</v>
      </c>
      <c r="G5693">
        <v>136016</v>
      </c>
      <c r="H5693">
        <v>0.89464787250136479</v>
      </c>
      <c r="I5693" t="str">
        <f>VLOOKUP($B5693&amp;$E5693,'Employee List'!$A:$E,5,0)</f>
        <v>E-1189</v>
      </c>
    </row>
    <row r="5694" spans="1:9" x14ac:dyDescent="0.35">
      <c r="A5694" t="s">
        <v>1257</v>
      </c>
      <c r="B5694" t="s">
        <v>114</v>
      </c>
      <c r="C5694" t="s">
        <v>360</v>
      </c>
      <c r="D5694" t="s">
        <v>1266</v>
      </c>
      <c r="E5694" t="s">
        <v>31</v>
      </c>
      <c r="F5694">
        <v>152087</v>
      </c>
      <c r="G5694">
        <v>154385</v>
      </c>
      <c r="H5694">
        <v>1.0151097726958911</v>
      </c>
      <c r="I5694" t="str">
        <f>VLOOKUP($B5694&amp;$E5694,'Employee List'!$A:$E,5,0)</f>
        <v>E-1189</v>
      </c>
    </row>
    <row r="5695" spans="1:9" x14ac:dyDescent="0.35">
      <c r="A5695" t="s">
        <v>1257</v>
      </c>
      <c r="B5695" t="s">
        <v>114</v>
      </c>
      <c r="C5695" t="s">
        <v>360</v>
      </c>
      <c r="D5695" t="s">
        <v>1267</v>
      </c>
      <c r="E5695" t="s">
        <v>29</v>
      </c>
      <c r="F5695">
        <v>64386</v>
      </c>
      <c r="G5695">
        <v>46902</v>
      </c>
      <c r="H5695">
        <v>0.7284502842232784</v>
      </c>
      <c r="I5695" t="str">
        <f>VLOOKUP($B5695&amp;$E5695,'Employee List'!$A:$E,5,0)</f>
        <v>E-1189</v>
      </c>
    </row>
    <row r="5696" spans="1:9" x14ac:dyDescent="0.35">
      <c r="A5696" t="s">
        <v>1257</v>
      </c>
      <c r="B5696" t="s">
        <v>114</v>
      </c>
      <c r="C5696" t="s">
        <v>360</v>
      </c>
      <c r="D5696" t="s">
        <v>1267</v>
      </c>
      <c r="E5696" t="s">
        <v>30</v>
      </c>
      <c r="F5696">
        <v>66301</v>
      </c>
      <c r="G5696">
        <v>42468</v>
      </c>
      <c r="H5696">
        <v>0.64053332528921136</v>
      </c>
      <c r="I5696" t="str">
        <f>VLOOKUP($B5696&amp;$E5696,'Employee List'!$A:$E,5,0)</f>
        <v>E-1189</v>
      </c>
    </row>
    <row r="5697" spans="1:9" x14ac:dyDescent="0.35">
      <c r="A5697" t="s">
        <v>1257</v>
      </c>
      <c r="B5697" t="s">
        <v>114</v>
      </c>
      <c r="C5697" t="s">
        <v>360</v>
      </c>
      <c r="D5697" t="s">
        <v>1267</v>
      </c>
      <c r="E5697" t="s">
        <v>31</v>
      </c>
      <c r="F5697">
        <v>66549</v>
      </c>
      <c r="G5697">
        <v>59025</v>
      </c>
      <c r="H5697">
        <v>0.88694044989406307</v>
      </c>
      <c r="I5697" t="str">
        <f>VLOOKUP($B5697&amp;$E5697,'Employee List'!$A:$E,5,0)</f>
        <v>E-1189</v>
      </c>
    </row>
    <row r="5698" spans="1:9" x14ac:dyDescent="0.35">
      <c r="A5698" t="s">
        <v>1257</v>
      </c>
      <c r="B5698" t="s">
        <v>114</v>
      </c>
      <c r="C5698" t="s">
        <v>360</v>
      </c>
      <c r="D5698" t="s">
        <v>1268</v>
      </c>
      <c r="E5698" t="s">
        <v>29</v>
      </c>
      <c r="F5698">
        <v>11805</v>
      </c>
      <c r="G5698">
        <v>4042</v>
      </c>
      <c r="H5698">
        <v>0.3423972892842016</v>
      </c>
      <c r="I5698" t="str">
        <f>VLOOKUP($B5698&amp;$E5698,'Employee List'!$A:$E,5,0)</f>
        <v>E-1189</v>
      </c>
    </row>
    <row r="5699" spans="1:9" x14ac:dyDescent="0.35">
      <c r="A5699" t="s">
        <v>1257</v>
      </c>
      <c r="B5699" t="s">
        <v>114</v>
      </c>
      <c r="C5699" t="s">
        <v>360</v>
      </c>
      <c r="D5699" t="s">
        <v>1268</v>
      </c>
      <c r="E5699" t="s">
        <v>30</v>
      </c>
      <c r="F5699">
        <v>12783</v>
      </c>
      <c r="G5699">
        <v>2202</v>
      </c>
      <c r="H5699">
        <v>0.17226003285613706</v>
      </c>
      <c r="I5699" t="str">
        <f>VLOOKUP($B5699&amp;$E5699,'Employee List'!$A:$E,5,0)</f>
        <v>E-1189</v>
      </c>
    </row>
    <row r="5700" spans="1:9" x14ac:dyDescent="0.35">
      <c r="A5700" t="s">
        <v>1257</v>
      </c>
      <c r="B5700" t="s">
        <v>114</v>
      </c>
      <c r="C5700" t="s">
        <v>360</v>
      </c>
      <c r="D5700" t="s">
        <v>1268</v>
      </c>
      <c r="E5700" t="s">
        <v>31</v>
      </c>
      <c r="F5700">
        <v>10655</v>
      </c>
      <c r="G5700">
        <v>4530</v>
      </c>
      <c r="H5700">
        <v>0.42515251055842329</v>
      </c>
      <c r="I5700" t="str">
        <f>VLOOKUP($B5700&amp;$E5700,'Employee List'!$A:$E,5,0)</f>
        <v>E-1189</v>
      </c>
    </row>
    <row r="5701" spans="1:9" x14ac:dyDescent="0.35">
      <c r="A5701" t="s">
        <v>1257</v>
      </c>
      <c r="B5701" t="s">
        <v>114</v>
      </c>
      <c r="C5701" t="s">
        <v>360</v>
      </c>
      <c r="D5701" t="s">
        <v>1269</v>
      </c>
      <c r="E5701" t="s">
        <v>29</v>
      </c>
      <c r="F5701">
        <v>19284</v>
      </c>
      <c r="G5701">
        <v>24910</v>
      </c>
      <c r="H5701">
        <v>1.2917444513586394</v>
      </c>
      <c r="I5701" t="str">
        <f>VLOOKUP($B5701&amp;$E5701,'Employee List'!$A:$E,5,0)</f>
        <v>E-1189</v>
      </c>
    </row>
    <row r="5702" spans="1:9" x14ac:dyDescent="0.35">
      <c r="A5702" t="s">
        <v>1257</v>
      </c>
      <c r="B5702" t="s">
        <v>114</v>
      </c>
      <c r="C5702" t="s">
        <v>360</v>
      </c>
      <c r="D5702" t="s">
        <v>1269</v>
      </c>
      <c r="E5702" t="s">
        <v>30</v>
      </c>
      <c r="F5702">
        <v>19451</v>
      </c>
      <c r="G5702">
        <v>8199</v>
      </c>
      <c r="H5702">
        <v>0.42152074443473342</v>
      </c>
      <c r="I5702" t="str">
        <f>VLOOKUP($B5702&amp;$E5702,'Employee List'!$A:$E,5,0)</f>
        <v>E-1189</v>
      </c>
    </row>
    <row r="5703" spans="1:9" x14ac:dyDescent="0.35">
      <c r="A5703" t="s">
        <v>1257</v>
      </c>
      <c r="B5703" t="s">
        <v>114</v>
      </c>
      <c r="C5703" t="s">
        <v>360</v>
      </c>
      <c r="D5703" t="s">
        <v>1269</v>
      </c>
      <c r="E5703" t="s">
        <v>31</v>
      </c>
      <c r="F5703">
        <v>17909</v>
      </c>
      <c r="G5703">
        <v>6964</v>
      </c>
      <c r="H5703">
        <v>0.38885476576023231</v>
      </c>
      <c r="I5703" t="str">
        <f>VLOOKUP($B5703&amp;$E5703,'Employee List'!$A:$E,5,0)</f>
        <v>E-1189</v>
      </c>
    </row>
    <row r="5704" spans="1:9" x14ac:dyDescent="0.35">
      <c r="A5704" t="s">
        <v>1257</v>
      </c>
      <c r="B5704" t="s">
        <v>114</v>
      </c>
      <c r="C5704" t="s">
        <v>360</v>
      </c>
      <c r="D5704" t="s">
        <v>1270</v>
      </c>
      <c r="E5704" t="s">
        <v>29</v>
      </c>
      <c r="F5704">
        <v>6211</v>
      </c>
      <c r="G5704">
        <v>5227</v>
      </c>
      <c r="H5704">
        <v>0.8415714055707616</v>
      </c>
      <c r="I5704" t="str">
        <f>VLOOKUP($B5704&amp;$E5704,'Employee List'!$A:$E,5,0)</f>
        <v>E-1189</v>
      </c>
    </row>
    <row r="5705" spans="1:9" x14ac:dyDescent="0.35">
      <c r="A5705" t="s">
        <v>1257</v>
      </c>
      <c r="B5705" t="s">
        <v>114</v>
      </c>
      <c r="C5705" t="s">
        <v>360</v>
      </c>
      <c r="D5705" t="s">
        <v>1270</v>
      </c>
      <c r="E5705" t="s">
        <v>30</v>
      </c>
      <c r="F5705">
        <v>6529</v>
      </c>
      <c r="G5705">
        <v>4063</v>
      </c>
      <c r="H5705">
        <v>0.62230050543727988</v>
      </c>
      <c r="I5705" t="str">
        <f>VLOOKUP($B5705&amp;$E5705,'Employee List'!$A:$E,5,0)</f>
        <v>E-1189</v>
      </c>
    </row>
    <row r="5706" spans="1:9" x14ac:dyDescent="0.35">
      <c r="A5706" t="s">
        <v>1257</v>
      </c>
      <c r="B5706" t="s">
        <v>114</v>
      </c>
      <c r="C5706" t="s">
        <v>360</v>
      </c>
      <c r="D5706" t="s">
        <v>1270</v>
      </c>
      <c r="E5706" t="s">
        <v>31</v>
      </c>
      <c r="F5706">
        <v>7877</v>
      </c>
      <c r="G5706">
        <v>6485</v>
      </c>
      <c r="H5706">
        <v>0.82328297575218989</v>
      </c>
      <c r="I5706" t="str">
        <f>VLOOKUP($B5706&amp;$E5706,'Employee List'!$A:$E,5,0)</f>
        <v>E-1189</v>
      </c>
    </row>
    <row r="5707" spans="1:9" x14ac:dyDescent="0.35">
      <c r="A5707" t="s">
        <v>1257</v>
      </c>
      <c r="B5707" t="s">
        <v>114</v>
      </c>
      <c r="C5707" t="s">
        <v>360</v>
      </c>
      <c r="D5707" t="s">
        <v>1271</v>
      </c>
      <c r="E5707" t="s">
        <v>29</v>
      </c>
      <c r="F5707">
        <v>13397</v>
      </c>
      <c r="G5707">
        <v>13760</v>
      </c>
      <c r="H5707">
        <v>1.0270956184220348</v>
      </c>
      <c r="I5707" t="str">
        <f>VLOOKUP($B5707&amp;$E5707,'Employee List'!$A:$E,5,0)</f>
        <v>E-1189</v>
      </c>
    </row>
    <row r="5708" spans="1:9" x14ac:dyDescent="0.35">
      <c r="A5708" t="s">
        <v>1257</v>
      </c>
      <c r="B5708" t="s">
        <v>114</v>
      </c>
      <c r="C5708" t="s">
        <v>360</v>
      </c>
      <c r="D5708" t="s">
        <v>1271</v>
      </c>
      <c r="E5708" t="s">
        <v>30</v>
      </c>
      <c r="F5708">
        <v>10426</v>
      </c>
      <c r="G5708">
        <v>12717</v>
      </c>
      <c r="H5708">
        <v>1.2197391137540763</v>
      </c>
      <c r="I5708" t="str">
        <f>VLOOKUP($B5708&amp;$E5708,'Employee List'!$A:$E,5,0)</f>
        <v>E-1189</v>
      </c>
    </row>
    <row r="5709" spans="1:9" x14ac:dyDescent="0.35">
      <c r="A5709" t="s">
        <v>1257</v>
      </c>
      <c r="B5709" t="s">
        <v>114</v>
      </c>
      <c r="C5709" t="s">
        <v>360</v>
      </c>
      <c r="D5709" t="s">
        <v>1271</v>
      </c>
      <c r="E5709" t="s">
        <v>31</v>
      </c>
      <c r="F5709">
        <v>12726</v>
      </c>
      <c r="G5709">
        <v>9198</v>
      </c>
      <c r="H5709">
        <v>0.72277227722772275</v>
      </c>
      <c r="I5709" t="str">
        <f>VLOOKUP($B5709&amp;$E5709,'Employee List'!$A:$E,5,0)</f>
        <v>E-1189</v>
      </c>
    </row>
    <row r="5710" spans="1:9" x14ac:dyDescent="0.35">
      <c r="A5710" t="s">
        <v>1257</v>
      </c>
      <c r="B5710" t="s">
        <v>114</v>
      </c>
      <c r="C5710" t="s">
        <v>360</v>
      </c>
      <c r="D5710" t="s">
        <v>1258</v>
      </c>
      <c r="E5710" t="s">
        <v>29</v>
      </c>
      <c r="F5710">
        <v>227270</v>
      </c>
      <c r="G5710">
        <v>269783</v>
      </c>
      <c r="H5710">
        <v>1.1870594447133365</v>
      </c>
      <c r="I5710" t="str">
        <f>VLOOKUP($B5710&amp;$E5710,'Employee List'!$A:$E,5,0)</f>
        <v>E-1189</v>
      </c>
    </row>
    <row r="5711" spans="1:9" x14ac:dyDescent="0.35">
      <c r="A5711" t="s">
        <v>1257</v>
      </c>
      <c r="B5711" t="s">
        <v>114</v>
      </c>
      <c r="C5711" t="s">
        <v>360</v>
      </c>
      <c r="D5711" t="s">
        <v>1258</v>
      </c>
      <c r="E5711" t="s">
        <v>30</v>
      </c>
      <c r="F5711">
        <v>221358</v>
      </c>
      <c r="G5711">
        <v>229685</v>
      </c>
      <c r="H5711">
        <v>1.037617795607116</v>
      </c>
      <c r="I5711" t="str">
        <f>VLOOKUP($B5711&amp;$E5711,'Employee List'!$A:$E,5,0)</f>
        <v>E-1189</v>
      </c>
    </row>
    <row r="5712" spans="1:9" x14ac:dyDescent="0.35">
      <c r="A5712" t="s">
        <v>1257</v>
      </c>
      <c r="B5712" t="s">
        <v>114</v>
      </c>
      <c r="C5712" t="s">
        <v>360</v>
      </c>
      <c r="D5712" t="s">
        <v>1258</v>
      </c>
      <c r="E5712" t="s">
        <v>31</v>
      </c>
      <c r="F5712">
        <v>214084</v>
      </c>
      <c r="G5712">
        <v>161479</v>
      </c>
      <c r="H5712">
        <v>0.75427869434427608</v>
      </c>
      <c r="I5712" t="str">
        <f>VLOOKUP($B5712&amp;$E5712,'Employee List'!$A:$E,5,0)</f>
        <v>E-1189</v>
      </c>
    </row>
    <row r="5713" spans="1:9" x14ac:dyDescent="0.35">
      <c r="A5713" t="s">
        <v>1257</v>
      </c>
      <c r="B5713" t="s">
        <v>114</v>
      </c>
      <c r="C5713" t="s">
        <v>360</v>
      </c>
      <c r="D5713" t="s">
        <v>1272</v>
      </c>
      <c r="E5713" t="s">
        <v>29</v>
      </c>
      <c r="F5713">
        <v>12791</v>
      </c>
      <c r="G5713">
        <v>5608</v>
      </c>
      <c r="H5713">
        <v>0.43843327339535609</v>
      </c>
      <c r="I5713" t="str">
        <f>VLOOKUP($B5713&amp;$E5713,'Employee List'!$A:$E,5,0)</f>
        <v>E-1189</v>
      </c>
    </row>
    <row r="5714" spans="1:9" x14ac:dyDescent="0.35">
      <c r="A5714" t="s">
        <v>1257</v>
      </c>
      <c r="B5714" t="s">
        <v>114</v>
      </c>
      <c r="C5714" t="s">
        <v>360</v>
      </c>
      <c r="D5714" t="s">
        <v>1272</v>
      </c>
      <c r="E5714" t="s">
        <v>30</v>
      </c>
      <c r="F5714">
        <v>11432</v>
      </c>
      <c r="G5714">
        <v>6864</v>
      </c>
      <c r="H5714">
        <v>0.60041987403778863</v>
      </c>
      <c r="I5714" t="str">
        <f>VLOOKUP($B5714&amp;$E5714,'Employee List'!$A:$E,5,0)</f>
        <v>E-1189</v>
      </c>
    </row>
    <row r="5715" spans="1:9" x14ac:dyDescent="0.35">
      <c r="A5715" t="s">
        <v>1257</v>
      </c>
      <c r="B5715" t="s">
        <v>114</v>
      </c>
      <c r="C5715" t="s">
        <v>360</v>
      </c>
      <c r="D5715" t="s">
        <v>1272</v>
      </c>
      <c r="E5715" t="s">
        <v>31</v>
      </c>
      <c r="F5715">
        <v>13426</v>
      </c>
      <c r="G5715">
        <v>9710</v>
      </c>
      <c r="H5715">
        <v>0.72322359600774622</v>
      </c>
      <c r="I5715" t="str">
        <f>VLOOKUP($B5715&amp;$E5715,'Employee List'!$A:$E,5,0)</f>
        <v>E-1189</v>
      </c>
    </row>
    <row r="5716" spans="1:9" x14ac:dyDescent="0.35">
      <c r="A5716" t="s">
        <v>1257</v>
      </c>
      <c r="B5716" t="s">
        <v>114</v>
      </c>
      <c r="C5716" t="s">
        <v>360</v>
      </c>
      <c r="D5716" t="s">
        <v>1259</v>
      </c>
      <c r="E5716" t="s">
        <v>29</v>
      </c>
      <c r="F5716">
        <v>22209</v>
      </c>
      <c r="G5716">
        <v>11830</v>
      </c>
      <c r="H5716">
        <v>0.53266693682741229</v>
      </c>
      <c r="I5716" t="str">
        <f>VLOOKUP($B5716&amp;$E5716,'Employee List'!$A:$E,5,0)</f>
        <v>E-1189</v>
      </c>
    </row>
    <row r="5717" spans="1:9" x14ac:dyDescent="0.35">
      <c r="A5717" t="s">
        <v>1257</v>
      </c>
      <c r="B5717" t="s">
        <v>114</v>
      </c>
      <c r="C5717" t="s">
        <v>360</v>
      </c>
      <c r="D5717" t="s">
        <v>1259</v>
      </c>
      <c r="E5717" t="s">
        <v>30</v>
      </c>
      <c r="F5717">
        <v>23608</v>
      </c>
      <c r="G5717">
        <v>12825</v>
      </c>
      <c r="H5717">
        <v>0.5432480515079634</v>
      </c>
      <c r="I5717" t="str">
        <f>VLOOKUP($B5717&amp;$E5717,'Employee List'!$A:$E,5,0)</f>
        <v>E-1189</v>
      </c>
    </row>
    <row r="5718" spans="1:9" x14ac:dyDescent="0.35">
      <c r="A5718" t="s">
        <v>1257</v>
      </c>
      <c r="B5718" t="s">
        <v>114</v>
      </c>
      <c r="C5718" t="s">
        <v>360</v>
      </c>
      <c r="D5718" t="s">
        <v>1259</v>
      </c>
      <c r="E5718" t="s">
        <v>31</v>
      </c>
      <c r="F5718">
        <v>22502</v>
      </c>
      <c r="G5718">
        <v>16508</v>
      </c>
      <c r="H5718">
        <v>0.73362367789529814</v>
      </c>
      <c r="I5718" t="str">
        <f>VLOOKUP($B5718&amp;$E5718,'Employee List'!$A:$E,5,0)</f>
        <v>E-1189</v>
      </c>
    </row>
    <row r="5719" spans="1:9" x14ac:dyDescent="0.35">
      <c r="A5719" t="s">
        <v>1257</v>
      </c>
      <c r="B5719" t="s">
        <v>114</v>
      </c>
      <c r="C5719" t="s">
        <v>360</v>
      </c>
      <c r="D5719" t="s">
        <v>1273</v>
      </c>
      <c r="E5719" t="s">
        <v>29</v>
      </c>
      <c r="F5719">
        <v>4442</v>
      </c>
      <c r="G5719">
        <v>2469</v>
      </c>
      <c r="H5719">
        <v>0.55583070688878888</v>
      </c>
      <c r="I5719" t="str">
        <f>VLOOKUP($B5719&amp;$E5719,'Employee List'!$A:$E,5,0)</f>
        <v>E-1189</v>
      </c>
    </row>
    <row r="5720" spans="1:9" x14ac:dyDescent="0.35">
      <c r="A5720" t="s">
        <v>1257</v>
      </c>
      <c r="B5720" t="s">
        <v>114</v>
      </c>
      <c r="C5720" t="s">
        <v>360</v>
      </c>
      <c r="D5720" t="s">
        <v>1273</v>
      </c>
      <c r="E5720" t="s">
        <v>30</v>
      </c>
      <c r="F5720">
        <v>5975</v>
      </c>
      <c r="G5720">
        <v>3752</v>
      </c>
      <c r="H5720">
        <v>0.62794979079497903</v>
      </c>
      <c r="I5720" t="str">
        <f>VLOOKUP($B5720&amp;$E5720,'Employee List'!$A:$E,5,0)</f>
        <v>E-1189</v>
      </c>
    </row>
    <row r="5721" spans="1:9" x14ac:dyDescent="0.35">
      <c r="A5721" t="s">
        <v>1257</v>
      </c>
      <c r="B5721" t="s">
        <v>114</v>
      </c>
      <c r="C5721" t="s">
        <v>360</v>
      </c>
      <c r="D5721" t="s">
        <v>1273</v>
      </c>
      <c r="E5721" t="s">
        <v>31</v>
      </c>
      <c r="F5721">
        <v>4238</v>
      </c>
      <c r="G5721">
        <v>3319</v>
      </c>
      <c r="H5721">
        <v>0.78315243039169424</v>
      </c>
      <c r="I5721" t="str">
        <f>VLOOKUP($B5721&amp;$E5721,'Employee List'!$A:$E,5,0)</f>
        <v>E-1189</v>
      </c>
    </row>
    <row r="5722" spans="1:9" x14ac:dyDescent="0.35">
      <c r="A5722" t="s">
        <v>1257</v>
      </c>
      <c r="B5722" t="s">
        <v>114</v>
      </c>
      <c r="C5722" t="s">
        <v>360</v>
      </c>
      <c r="D5722" t="s">
        <v>1275</v>
      </c>
      <c r="E5722" t="s">
        <v>29</v>
      </c>
      <c r="F5722">
        <v>4299</v>
      </c>
      <c r="G5722">
        <v>1285</v>
      </c>
      <c r="H5722">
        <v>0.29890672249360317</v>
      </c>
      <c r="I5722" t="str">
        <f>VLOOKUP($B5722&amp;$E5722,'Employee List'!$A:$E,5,0)</f>
        <v>E-1189</v>
      </c>
    </row>
    <row r="5723" spans="1:9" x14ac:dyDescent="0.35">
      <c r="A5723" t="s">
        <v>1257</v>
      </c>
      <c r="B5723" t="s">
        <v>114</v>
      </c>
      <c r="C5723" t="s">
        <v>360</v>
      </c>
      <c r="D5723" t="s">
        <v>1275</v>
      </c>
      <c r="E5723" t="s">
        <v>30</v>
      </c>
      <c r="F5723">
        <v>2916</v>
      </c>
      <c r="G5723">
        <v>4571</v>
      </c>
      <c r="H5723">
        <v>1.5675582990397805</v>
      </c>
      <c r="I5723" t="str">
        <f>VLOOKUP($B5723&amp;$E5723,'Employee List'!$A:$E,5,0)</f>
        <v>E-1189</v>
      </c>
    </row>
    <row r="5724" spans="1:9" x14ac:dyDescent="0.35">
      <c r="A5724" t="s">
        <v>1257</v>
      </c>
      <c r="B5724" t="s">
        <v>114</v>
      </c>
      <c r="C5724" t="s">
        <v>360</v>
      </c>
      <c r="D5724" t="s">
        <v>1275</v>
      </c>
      <c r="E5724" t="s">
        <v>31</v>
      </c>
      <c r="F5724">
        <v>3971</v>
      </c>
      <c r="G5724">
        <v>2972</v>
      </c>
      <c r="H5724">
        <v>0.7484260891463107</v>
      </c>
      <c r="I5724" t="str">
        <f>VLOOKUP($B5724&amp;$E5724,'Employee List'!$A:$E,5,0)</f>
        <v>E-1189</v>
      </c>
    </row>
    <row r="5725" spans="1:9" x14ac:dyDescent="0.35">
      <c r="A5725" t="s">
        <v>1257</v>
      </c>
      <c r="B5725" t="s">
        <v>114</v>
      </c>
      <c r="C5725" t="s">
        <v>360</v>
      </c>
      <c r="D5725" t="s">
        <v>1276</v>
      </c>
      <c r="E5725" t="s">
        <v>29</v>
      </c>
      <c r="F5725">
        <v>4251</v>
      </c>
      <c r="G5725">
        <v>1916</v>
      </c>
      <c r="H5725">
        <v>0.45071747824041403</v>
      </c>
      <c r="I5725" t="str">
        <f>VLOOKUP($B5725&amp;$E5725,'Employee List'!$A:$E,5,0)</f>
        <v>E-1189</v>
      </c>
    </row>
    <row r="5726" spans="1:9" x14ac:dyDescent="0.35">
      <c r="A5726" t="s">
        <v>1257</v>
      </c>
      <c r="B5726" t="s">
        <v>114</v>
      </c>
      <c r="C5726" t="s">
        <v>360</v>
      </c>
      <c r="D5726" t="s">
        <v>1276</v>
      </c>
      <c r="E5726" t="s">
        <v>30</v>
      </c>
      <c r="F5726">
        <v>1591</v>
      </c>
      <c r="G5726">
        <v>3660</v>
      </c>
      <c r="H5726">
        <v>2.3004399748585795</v>
      </c>
      <c r="I5726" t="str">
        <f>VLOOKUP($B5726&amp;$E5726,'Employee List'!$A:$E,5,0)</f>
        <v>E-1189</v>
      </c>
    </row>
    <row r="5727" spans="1:9" x14ac:dyDescent="0.35">
      <c r="A5727" t="s">
        <v>1257</v>
      </c>
      <c r="B5727" t="s">
        <v>114</v>
      </c>
      <c r="C5727" t="s">
        <v>360</v>
      </c>
      <c r="D5727" t="s">
        <v>1276</v>
      </c>
      <c r="E5727" t="s">
        <v>31</v>
      </c>
      <c r="F5727">
        <v>1258</v>
      </c>
      <c r="G5727">
        <v>2810</v>
      </c>
      <c r="H5727">
        <v>2.2337042925278219</v>
      </c>
      <c r="I5727" t="str">
        <f>VLOOKUP($B5727&amp;$E5727,'Employee List'!$A:$E,5,0)</f>
        <v>E-1189</v>
      </c>
    </row>
    <row r="5728" spans="1:9" x14ac:dyDescent="0.35">
      <c r="A5728" t="s">
        <v>1257</v>
      </c>
      <c r="B5728" t="s">
        <v>114</v>
      </c>
      <c r="C5728" t="s">
        <v>360</v>
      </c>
      <c r="D5728" t="s">
        <v>1277</v>
      </c>
      <c r="E5728" t="s">
        <v>29</v>
      </c>
      <c r="F5728">
        <v>11356</v>
      </c>
      <c r="G5728">
        <v>10419</v>
      </c>
      <c r="H5728">
        <v>0.91748855230715043</v>
      </c>
      <c r="I5728" t="str">
        <f>VLOOKUP($B5728&amp;$E5728,'Employee List'!$A:$E,5,0)</f>
        <v>E-1189</v>
      </c>
    </row>
    <row r="5729" spans="1:9" x14ac:dyDescent="0.35">
      <c r="A5729" t="s">
        <v>1257</v>
      </c>
      <c r="B5729" t="s">
        <v>114</v>
      </c>
      <c r="C5729" t="s">
        <v>360</v>
      </c>
      <c r="D5729" t="s">
        <v>1277</v>
      </c>
      <c r="E5729" t="s">
        <v>30</v>
      </c>
      <c r="F5729">
        <v>10601</v>
      </c>
      <c r="G5729">
        <v>6421</v>
      </c>
      <c r="H5729">
        <v>0.60569757570040561</v>
      </c>
      <c r="I5729" t="str">
        <f>VLOOKUP($B5729&amp;$E5729,'Employee List'!$A:$E,5,0)</f>
        <v>E-1189</v>
      </c>
    </row>
    <row r="5730" spans="1:9" x14ac:dyDescent="0.35">
      <c r="A5730" t="s">
        <v>1257</v>
      </c>
      <c r="B5730" t="s">
        <v>114</v>
      </c>
      <c r="C5730" t="s">
        <v>360</v>
      </c>
      <c r="D5730" t="s">
        <v>1277</v>
      </c>
      <c r="E5730" t="s">
        <v>31</v>
      </c>
      <c r="F5730">
        <v>9131</v>
      </c>
      <c r="G5730">
        <v>11569</v>
      </c>
      <c r="H5730">
        <v>1.2670025188916876</v>
      </c>
      <c r="I5730" t="str">
        <f>VLOOKUP($B5730&amp;$E5730,'Employee List'!$A:$E,5,0)</f>
        <v>E-1189</v>
      </c>
    </row>
    <row r="5731" spans="1:9" x14ac:dyDescent="0.35">
      <c r="A5731" t="s">
        <v>1257</v>
      </c>
      <c r="B5731" t="s">
        <v>114</v>
      </c>
      <c r="C5731" t="s">
        <v>360</v>
      </c>
      <c r="D5731" t="s">
        <v>1278</v>
      </c>
      <c r="E5731" t="s">
        <v>29</v>
      </c>
      <c r="F5731">
        <v>24024</v>
      </c>
      <c r="G5731">
        <v>14476</v>
      </c>
      <c r="H5731">
        <v>0.60256410256410253</v>
      </c>
      <c r="I5731" t="str">
        <f>VLOOKUP($B5731&amp;$E5731,'Employee List'!$A:$E,5,0)</f>
        <v>E-1189</v>
      </c>
    </row>
    <row r="5732" spans="1:9" x14ac:dyDescent="0.35">
      <c r="A5732" t="s">
        <v>1257</v>
      </c>
      <c r="B5732" t="s">
        <v>114</v>
      </c>
      <c r="C5732" t="s">
        <v>360</v>
      </c>
      <c r="D5732" t="s">
        <v>1278</v>
      </c>
      <c r="E5732" t="s">
        <v>30</v>
      </c>
      <c r="F5732">
        <v>19998</v>
      </c>
      <c r="G5732">
        <v>14593</v>
      </c>
      <c r="H5732">
        <v>0.72972297229722971</v>
      </c>
      <c r="I5732" t="str">
        <f>VLOOKUP($B5732&amp;$E5732,'Employee List'!$A:$E,5,0)</f>
        <v>E-1189</v>
      </c>
    </row>
    <row r="5733" spans="1:9" x14ac:dyDescent="0.35">
      <c r="A5733" t="s">
        <v>1257</v>
      </c>
      <c r="B5733" t="s">
        <v>114</v>
      </c>
      <c r="C5733" t="s">
        <v>360</v>
      </c>
      <c r="D5733" t="s">
        <v>1278</v>
      </c>
      <c r="E5733" t="s">
        <v>31</v>
      </c>
      <c r="F5733">
        <v>20979</v>
      </c>
      <c r="G5733">
        <v>14450</v>
      </c>
      <c r="H5733">
        <v>0.68878402211735545</v>
      </c>
      <c r="I5733" t="str">
        <f>VLOOKUP($B5733&amp;$E5733,'Employee List'!$A:$E,5,0)</f>
        <v>E-1189</v>
      </c>
    </row>
    <row r="5734" spans="1:9" x14ac:dyDescent="0.35">
      <c r="A5734" t="s">
        <v>1257</v>
      </c>
      <c r="B5734" t="s">
        <v>114</v>
      </c>
      <c r="C5734" t="s">
        <v>360</v>
      </c>
      <c r="D5734" t="s">
        <v>1279</v>
      </c>
      <c r="E5734" t="s">
        <v>29</v>
      </c>
      <c r="F5734">
        <v>4464</v>
      </c>
      <c r="G5734">
        <v>1856</v>
      </c>
      <c r="H5734">
        <v>0.4157706093189964</v>
      </c>
      <c r="I5734" t="str">
        <f>VLOOKUP($B5734&amp;$E5734,'Employee List'!$A:$E,5,0)</f>
        <v>E-1189</v>
      </c>
    </row>
    <row r="5735" spans="1:9" x14ac:dyDescent="0.35">
      <c r="A5735" t="s">
        <v>1257</v>
      </c>
      <c r="B5735" t="s">
        <v>114</v>
      </c>
      <c r="C5735" t="s">
        <v>360</v>
      </c>
      <c r="D5735" t="s">
        <v>1279</v>
      </c>
      <c r="E5735" t="s">
        <v>30</v>
      </c>
      <c r="F5735">
        <v>2420</v>
      </c>
      <c r="G5735">
        <v>4856</v>
      </c>
      <c r="H5735">
        <v>2.0066115702479337</v>
      </c>
      <c r="I5735" t="str">
        <f>VLOOKUP($B5735&amp;$E5735,'Employee List'!$A:$E,5,0)</f>
        <v>E-1189</v>
      </c>
    </row>
    <row r="5736" spans="1:9" x14ac:dyDescent="0.35">
      <c r="A5736" t="s">
        <v>1257</v>
      </c>
      <c r="B5736" t="s">
        <v>114</v>
      </c>
      <c r="C5736" t="s">
        <v>360</v>
      </c>
      <c r="D5736" t="s">
        <v>1279</v>
      </c>
      <c r="E5736" t="s">
        <v>31</v>
      </c>
      <c r="F5736">
        <v>2469</v>
      </c>
      <c r="G5736">
        <v>5379</v>
      </c>
      <c r="H5736">
        <v>2.1786148238153098</v>
      </c>
      <c r="I5736" t="str">
        <f>VLOOKUP($B5736&amp;$E5736,'Employee List'!$A:$E,5,0)</f>
        <v>E-1189</v>
      </c>
    </row>
    <row r="5737" spans="1:9" x14ac:dyDescent="0.35">
      <c r="A5737" t="s">
        <v>1257</v>
      </c>
      <c r="B5737" t="s">
        <v>114</v>
      </c>
      <c r="C5737" t="s">
        <v>360</v>
      </c>
      <c r="D5737" t="s">
        <v>1280</v>
      </c>
      <c r="E5737" t="s">
        <v>29</v>
      </c>
      <c r="F5737">
        <v>4180</v>
      </c>
      <c r="G5737">
        <v>5901</v>
      </c>
      <c r="H5737">
        <v>1.4117224880382775</v>
      </c>
      <c r="I5737" t="str">
        <f>VLOOKUP($B5737&amp;$E5737,'Employee List'!$A:$E,5,0)</f>
        <v>E-1189</v>
      </c>
    </row>
    <row r="5738" spans="1:9" x14ac:dyDescent="0.35">
      <c r="A5738" t="s">
        <v>1257</v>
      </c>
      <c r="B5738" t="s">
        <v>114</v>
      </c>
      <c r="C5738" t="s">
        <v>360</v>
      </c>
      <c r="D5738" t="s">
        <v>1280</v>
      </c>
      <c r="E5738" t="s">
        <v>30</v>
      </c>
      <c r="F5738">
        <v>1205</v>
      </c>
      <c r="G5738">
        <v>4281</v>
      </c>
      <c r="H5738">
        <v>3.5526970954356845</v>
      </c>
      <c r="I5738" t="str">
        <f>VLOOKUP($B5738&amp;$E5738,'Employee List'!$A:$E,5,0)</f>
        <v>E-1189</v>
      </c>
    </row>
    <row r="5739" spans="1:9" x14ac:dyDescent="0.35">
      <c r="A5739" t="s">
        <v>1257</v>
      </c>
      <c r="B5739" t="s">
        <v>114</v>
      </c>
      <c r="C5739" t="s">
        <v>360</v>
      </c>
      <c r="D5739" t="s">
        <v>1280</v>
      </c>
      <c r="E5739" t="s">
        <v>31</v>
      </c>
      <c r="F5739">
        <v>3658</v>
      </c>
      <c r="G5739">
        <v>5134</v>
      </c>
      <c r="H5739">
        <v>1.4034991798797156</v>
      </c>
      <c r="I5739" t="str">
        <f>VLOOKUP($B5739&amp;$E5739,'Employee List'!$A:$E,5,0)</f>
        <v>E-1189</v>
      </c>
    </row>
    <row r="5740" spans="1:9" x14ac:dyDescent="0.35">
      <c r="A5740" t="s">
        <v>1257</v>
      </c>
      <c r="B5740" t="s">
        <v>114</v>
      </c>
      <c r="C5740" t="s">
        <v>360</v>
      </c>
      <c r="D5740" t="s">
        <v>1262</v>
      </c>
      <c r="E5740" t="s">
        <v>29</v>
      </c>
      <c r="F5740">
        <v>20127</v>
      </c>
      <c r="G5740">
        <v>8231</v>
      </c>
      <c r="H5740">
        <v>0.40895314751329059</v>
      </c>
      <c r="I5740" t="str">
        <f>VLOOKUP($B5740&amp;$E5740,'Employee List'!$A:$E,5,0)</f>
        <v>E-1189</v>
      </c>
    </row>
    <row r="5741" spans="1:9" x14ac:dyDescent="0.35">
      <c r="A5741" t="s">
        <v>1257</v>
      </c>
      <c r="B5741" t="s">
        <v>114</v>
      </c>
      <c r="C5741" t="s">
        <v>360</v>
      </c>
      <c r="D5741" t="s">
        <v>1262</v>
      </c>
      <c r="E5741" t="s">
        <v>30</v>
      </c>
      <c r="F5741">
        <v>18774</v>
      </c>
      <c r="G5741">
        <v>11223</v>
      </c>
      <c r="H5741">
        <v>0.59779482262703743</v>
      </c>
      <c r="I5741" t="str">
        <f>VLOOKUP($B5741&amp;$E5741,'Employee List'!$A:$E,5,0)</f>
        <v>E-1189</v>
      </c>
    </row>
    <row r="5742" spans="1:9" x14ac:dyDescent="0.35">
      <c r="A5742" t="s">
        <v>1257</v>
      </c>
      <c r="B5742" t="s">
        <v>114</v>
      </c>
      <c r="C5742" t="s">
        <v>360</v>
      </c>
      <c r="D5742" t="s">
        <v>1262</v>
      </c>
      <c r="E5742" t="s">
        <v>31</v>
      </c>
      <c r="F5742">
        <v>22141</v>
      </c>
      <c r="G5742">
        <v>17288</v>
      </c>
      <c r="H5742">
        <v>0.78081387471207264</v>
      </c>
      <c r="I5742" t="str">
        <f>VLOOKUP($B5742&amp;$E5742,'Employee List'!$A:$E,5,0)</f>
        <v>E-1189</v>
      </c>
    </row>
    <row r="5743" spans="1:9" x14ac:dyDescent="0.35">
      <c r="A5743" t="s">
        <v>1257</v>
      </c>
      <c r="B5743" t="s">
        <v>114</v>
      </c>
      <c r="C5743" t="s">
        <v>360</v>
      </c>
      <c r="D5743" t="s">
        <v>1282</v>
      </c>
      <c r="E5743" t="s">
        <v>29</v>
      </c>
      <c r="F5743">
        <v>2416</v>
      </c>
      <c r="G5743">
        <v>5810</v>
      </c>
      <c r="H5743">
        <v>2.4048013245033113</v>
      </c>
      <c r="I5743" t="str">
        <f>VLOOKUP($B5743&amp;$E5743,'Employee List'!$A:$E,5,0)</f>
        <v>E-1189</v>
      </c>
    </row>
    <row r="5744" spans="1:9" x14ac:dyDescent="0.35">
      <c r="A5744" t="s">
        <v>1257</v>
      </c>
      <c r="B5744" t="s">
        <v>114</v>
      </c>
      <c r="C5744" t="s">
        <v>360</v>
      </c>
      <c r="D5744" t="s">
        <v>1281</v>
      </c>
      <c r="E5744" t="s">
        <v>29</v>
      </c>
      <c r="F5744">
        <v>4742</v>
      </c>
      <c r="G5744">
        <v>5777</v>
      </c>
      <c r="H5744">
        <v>1.2182623365668495</v>
      </c>
      <c r="I5744" t="str">
        <f>VLOOKUP($B5744&amp;$E5744,'Employee List'!$A:$E,5,0)</f>
        <v>E-1189</v>
      </c>
    </row>
    <row r="5745" spans="1:9" x14ac:dyDescent="0.35">
      <c r="A5745" t="s">
        <v>1257</v>
      </c>
      <c r="B5745" t="s">
        <v>114</v>
      </c>
      <c r="C5745" t="s">
        <v>360</v>
      </c>
      <c r="D5745" t="s">
        <v>1281</v>
      </c>
      <c r="E5745" t="s">
        <v>30</v>
      </c>
      <c r="F5745">
        <v>4049</v>
      </c>
      <c r="G5745">
        <v>1357</v>
      </c>
      <c r="H5745">
        <v>0.33514448011854781</v>
      </c>
      <c r="I5745" t="str">
        <f>VLOOKUP($B5745&amp;$E5745,'Employee List'!$A:$E,5,0)</f>
        <v>E-1189</v>
      </c>
    </row>
    <row r="5746" spans="1:9" x14ac:dyDescent="0.35">
      <c r="A5746" t="s">
        <v>1257</v>
      </c>
      <c r="B5746" t="s">
        <v>114</v>
      </c>
      <c r="C5746" t="s">
        <v>360</v>
      </c>
      <c r="D5746" t="s">
        <v>1281</v>
      </c>
      <c r="E5746" t="s">
        <v>31</v>
      </c>
      <c r="F5746">
        <v>1959</v>
      </c>
      <c r="G5746">
        <v>3299</v>
      </c>
      <c r="H5746">
        <v>1.6840224604389995</v>
      </c>
      <c r="I5746" t="str">
        <f>VLOOKUP($B5746&amp;$E5746,'Employee List'!$A:$E,5,0)</f>
        <v>E-1189</v>
      </c>
    </row>
    <row r="5747" spans="1:9" x14ac:dyDescent="0.35">
      <c r="A5747" t="s">
        <v>1257</v>
      </c>
      <c r="B5747" t="s">
        <v>115</v>
      </c>
      <c r="C5747" t="s">
        <v>360</v>
      </c>
      <c r="D5747" t="s">
        <v>1274</v>
      </c>
      <c r="E5747" t="s">
        <v>29</v>
      </c>
      <c r="F5747">
        <v>12090</v>
      </c>
      <c r="G5747">
        <v>12533</v>
      </c>
      <c r="H5747">
        <v>1.0366418527708849</v>
      </c>
      <c r="I5747" t="str">
        <f>VLOOKUP($B5747&amp;$E5747,'Employee List'!$A:$E,5,0)</f>
        <v>E-1190</v>
      </c>
    </row>
    <row r="5748" spans="1:9" x14ac:dyDescent="0.35">
      <c r="A5748" t="s">
        <v>1257</v>
      </c>
      <c r="B5748" t="s">
        <v>115</v>
      </c>
      <c r="C5748" t="s">
        <v>360</v>
      </c>
      <c r="D5748" t="s">
        <v>1274</v>
      </c>
      <c r="E5748" t="s">
        <v>30</v>
      </c>
      <c r="F5748">
        <v>15341</v>
      </c>
      <c r="G5748">
        <v>16648</v>
      </c>
      <c r="H5748">
        <v>1.0851965321686983</v>
      </c>
      <c r="I5748" t="str">
        <f>VLOOKUP($B5748&amp;$E5748,'Employee List'!$A:$E,5,0)</f>
        <v>E-1190</v>
      </c>
    </row>
    <row r="5749" spans="1:9" x14ac:dyDescent="0.35">
      <c r="A5749" t="s">
        <v>1257</v>
      </c>
      <c r="B5749" t="s">
        <v>115</v>
      </c>
      <c r="C5749" t="s">
        <v>360</v>
      </c>
      <c r="D5749" t="s">
        <v>1274</v>
      </c>
      <c r="E5749" t="s">
        <v>31</v>
      </c>
      <c r="F5749">
        <v>14225</v>
      </c>
      <c r="G5749">
        <v>16886</v>
      </c>
      <c r="H5749">
        <v>1.1870650263620386</v>
      </c>
      <c r="I5749" t="str">
        <f>VLOOKUP($B5749&amp;$E5749,'Employee List'!$A:$E,5,0)</f>
        <v>E-1190</v>
      </c>
    </row>
    <row r="5750" spans="1:9" x14ac:dyDescent="0.35">
      <c r="A5750" t="s">
        <v>1257</v>
      </c>
      <c r="B5750" t="s">
        <v>115</v>
      </c>
      <c r="C5750" t="s">
        <v>360</v>
      </c>
      <c r="D5750" t="s">
        <v>1263</v>
      </c>
      <c r="E5750" t="s">
        <v>29</v>
      </c>
      <c r="F5750">
        <v>3357</v>
      </c>
      <c r="G5750">
        <v>5720</v>
      </c>
      <c r="H5750">
        <v>1.7039022937146262</v>
      </c>
      <c r="I5750" t="str">
        <f>VLOOKUP($B5750&amp;$E5750,'Employee List'!$A:$E,5,0)</f>
        <v>E-1190</v>
      </c>
    </row>
    <row r="5751" spans="1:9" x14ac:dyDescent="0.35">
      <c r="A5751" t="s">
        <v>1257</v>
      </c>
      <c r="B5751" t="s">
        <v>115</v>
      </c>
      <c r="C5751" t="s">
        <v>360</v>
      </c>
      <c r="D5751" t="s">
        <v>1263</v>
      </c>
      <c r="E5751" t="s">
        <v>30</v>
      </c>
      <c r="F5751">
        <v>2195</v>
      </c>
      <c r="G5751">
        <v>2618</v>
      </c>
      <c r="H5751">
        <v>1.1927107061503417</v>
      </c>
      <c r="I5751" t="str">
        <f>VLOOKUP($B5751&amp;$E5751,'Employee List'!$A:$E,5,0)</f>
        <v>E-1190</v>
      </c>
    </row>
    <row r="5752" spans="1:9" x14ac:dyDescent="0.35">
      <c r="A5752" t="s">
        <v>1257</v>
      </c>
      <c r="B5752" t="s">
        <v>115</v>
      </c>
      <c r="C5752" t="s">
        <v>360</v>
      </c>
      <c r="D5752" t="s">
        <v>1263</v>
      </c>
      <c r="E5752" t="s">
        <v>31</v>
      </c>
      <c r="F5752">
        <v>1309</v>
      </c>
      <c r="G5752">
        <v>3486</v>
      </c>
      <c r="H5752">
        <v>2.6631016042780749</v>
      </c>
      <c r="I5752" t="str">
        <f>VLOOKUP($B5752&amp;$E5752,'Employee List'!$A:$E,5,0)</f>
        <v>E-1190</v>
      </c>
    </row>
    <row r="5753" spans="1:9" x14ac:dyDescent="0.35">
      <c r="A5753" t="s">
        <v>1257</v>
      </c>
      <c r="B5753" t="s">
        <v>115</v>
      </c>
      <c r="C5753" t="s">
        <v>360</v>
      </c>
      <c r="D5753" t="s">
        <v>1264</v>
      </c>
      <c r="E5753" t="s">
        <v>29</v>
      </c>
      <c r="F5753">
        <v>2894</v>
      </c>
      <c r="G5753">
        <v>5154</v>
      </c>
      <c r="H5753">
        <v>1.7809260539046303</v>
      </c>
      <c r="I5753" t="str">
        <f>VLOOKUP($B5753&amp;$E5753,'Employee List'!$A:$E,5,0)</f>
        <v>E-1190</v>
      </c>
    </row>
    <row r="5754" spans="1:9" x14ac:dyDescent="0.35">
      <c r="A5754" t="s">
        <v>1257</v>
      </c>
      <c r="B5754" t="s">
        <v>115</v>
      </c>
      <c r="C5754" t="s">
        <v>360</v>
      </c>
      <c r="D5754" t="s">
        <v>1264</v>
      </c>
      <c r="E5754" t="s">
        <v>30</v>
      </c>
      <c r="F5754">
        <v>1245</v>
      </c>
      <c r="G5754">
        <v>3999</v>
      </c>
      <c r="H5754">
        <v>3.2120481927710842</v>
      </c>
      <c r="I5754" t="str">
        <f>VLOOKUP($B5754&amp;$E5754,'Employee List'!$A:$E,5,0)</f>
        <v>E-1190</v>
      </c>
    </row>
    <row r="5755" spans="1:9" x14ac:dyDescent="0.35">
      <c r="A5755" t="s">
        <v>1257</v>
      </c>
      <c r="B5755" t="s">
        <v>115</v>
      </c>
      <c r="C5755" t="s">
        <v>360</v>
      </c>
      <c r="D5755" t="s">
        <v>1264</v>
      </c>
      <c r="E5755" t="s">
        <v>31</v>
      </c>
      <c r="F5755">
        <v>3032</v>
      </c>
      <c r="G5755">
        <v>2550</v>
      </c>
      <c r="H5755">
        <v>0.84102902374670185</v>
      </c>
      <c r="I5755" t="str">
        <f>VLOOKUP($B5755&amp;$E5755,'Employee List'!$A:$E,5,0)</f>
        <v>E-1190</v>
      </c>
    </row>
    <row r="5756" spans="1:9" x14ac:dyDescent="0.35">
      <c r="A5756" t="s">
        <v>1257</v>
      </c>
      <c r="B5756" t="s">
        <v>115</v>
      </c>
      <c r="C5756" t="s">
        <v>360</v>
      </c>
      <c r="D5756" t="s">
        <v>1265</v>
      </c>
      <c r="E5756" t="s">
        <v>29</v>
      </c>
      <c r="F5756">
        <v>4391</v>
      </c>
      <c r="G5756">
        <v>11320</v>
      </c>
      <c r="H5756">
        <v>2.5780004554771123</v>
      </c>
      <c r="I5756" t="str">
        <f>VLOOKUP($B5756&amp;$E5756,'Employee List'!$A:$E,5,0)</f>
        <v>E-1190</v>
      </c>
    </row>
    <row r="5757" spans="1:9" x14ac:dyDescent="0.35">
      <c r="A5757" t="s">
        <v>1257</v>
      </c>
      <c r="B5757" t="s">
        <v>115</v>
      </c>
      <c r="C5757" t="s">
        <v>360</v>
      </c>
      <c r="D5757" t="s">
        <v>1265</v>
      </c>
      <c r="E5757" t="s">
        <v>30</v>
      </c>
      <c r="F5757">
        <v>3404</v>
      </c>
      <c r="G5757">
        <v>11194</v>
      </c>
      <c r="H5757">
        <v>3.2884841363102231</v>
      </c>
      <c r="I5757" t="str">
        <f>VLOOKUP($B5757&amp;$E5757,'Employee List'!$A:$E,5,0)</f>
        <v>E-1190</v>
      </c>
    </row>
    <row r="5758" spans="1:9" x14ac:dyDescent="0.35">
      <c r="A5758" t="s">
        <v>1257</v>
      </c>
      <c r="B5758" t="s">
        <v>115</v>
      </c>
      <c r="C5758" t="s">
        <v>360</v>
      </c>
      <c r="D5758" t="s">
        <v>1265</v>
      </c>
      <c r="E5758" t="s">
        <v>31</v>
      </c>
      <c r="F5758">
        <v>4391</v>
      </c>
      <c r="G5758">
        <v>7303</v>
      </c>
      <c r="H5758">
        <v>1.6631746754725576</v>
      </c>
      <c r="I5758" t="str">
        <f>VLOOKUP($B5758&amp;$E5758,'Employee List'!$A:$E,5,0)</f>
        <v>E-1190</v>
      </c>
    </row>
    <row r="5759" spans="1:9" x14ac:dyDescent="0.35">
      <c r="A5759" t="s">
        <v>1257</v>
      </c>
      <c r="B5759" t="s">
        <v>115</v>
      </c>
      <c r="C5759" t="s">
        <v>360</v>
      </c>
      <c r="D5759" t="s">
        <v>1260</v>
      </c>
      <c r="E5759" t="s">
        <v>29</v>
      </c>
      <c r="F5759">
        <v>108398</v>
      </c>
      <c r="G5759">
        <v>83095</v>
      </c>
      <c r="H5759">
        <v>0.76657318400708496</v>
      </c>
      <c r="I5759" t="str">
        <f>VLOOKUP($B5759&amp;$E5759,'Employee List'!$A:$E,5,0)</f>
        <v>E-1190</v>
      </c>
    </row>
    <row r="5760" spans="1:9" x14ac:dyDescent="0.35">
      <c r="A5760" t="s">
        <v>1257</v>
      </c>
      <c r="B5760" t="s">
        <v>115</v>
      </c>
      <c r="C5760" t="s">
        <v>360</v>
      </c>
      <c r="D5760" t="s">
        <v>1260</v>
      </c>
      <c r="E5760" t="s">
        <v>30</v>
      </c>
      <c r="F5760">
        <v>107893</v>
      </c>
      <c r="G5760">
        <v>129164</v>
      </c>
      <c r="H5760">
        <v>1.1971490272770244</v>
      </c>
      <c r="I5760" t="str">
        <f>VLOOKUP($B5760&amp;$E5760,'Employee List'!$A:$E,5,0)</f>
        <v>E-1190</v>
      </c>
    </row>
    <row r="5761" spans="1:9" x14ac:dyDescent="0.35">
      <c r="A5761" t="s">
        <v>1257</v>
      </c>
      <c r="B5761" t="s">
        <v>115</v>
      </c>
      <c r="C5761" t="s">
        <v>360</v>
      </c>
      <c r="D5761" t="s">
        <v>1260</v>
      </c>
      <c r="E5761" t="s">
        <v>31</v>
      </c>
      <c r="F5761">
        <v>125104</v>
      </c>
      <c r="G5761">
        <v>156419</v>
      </c>
      <c r="H5761">
        <v>1.2503117406317943</v>
      </c>
      <c r="I5761" t="str">
        <f>VLOOKUP($B5761&amp;$E5761,'Employee List'!$A:$E,5,0)</f>
        <v>E-1190</v>
      </c>
    </row>
    <row r="5762" spans="1:9" x14ac:dyDescent="0.35">
      <c r="A5762" t="s">
        <v>1257</v>
      </c>
      <c r="B5762" t="s">
        <v>115</v>
      </c>
      <c r="C5762" t="s">
        <v>360</v>
      </c>
      <c r="D5762" t="s">
        <v>1261</v>
      </c>
      <c r="E5762" t="s">
        <v>29</v>
      </c>
      <c r="F5762">
        <v>68600</v>
      </c>
      <c r="G5762">
        <v>44568</v>
      </c>
      <c r="H5762">
        <v>0.64967930029154519</v>
      </c>
      <c r="I5762" t="str">
        <f>VLOOKUP($B5762&amp;$E5762,'Employee List'!$A:$E,5,0)</f>
        <v>E-1190</v>
      </c>
    </row>
    <row r="5763" spans="1:9" x14ac:dyDescent="0.35">
      <c r="A5763" t="s">
        <v>1257</v>
      </c>
      <c r="B5763" t="s">
        <v>115</v>
      </c>
      <c r="C5763" t="s">
        <v>360</v>
      </c>
      <c r="D5763" t="s">
        <v>1261</v>
      </c>
      <c r="E5763" t="s">
        <v>30</v>
      </c>
      <c r="F5763">
        <v>71921</v>
      </c>
      <c r="G5763">
        <v>87794</v>
      </c>
      <c r="H5763">
        <v>1.2207004908163124</v>
      </c>
      <c r="I5763" t="str">
        <f>VLOOKUP($B5763&amp;$E5763,'Employee List'!$A:$E,5,0)</f>
        <v>E-1190</v>
      </c>
    </row>
    <row r="5764" spans="1:9" x14ac:dyDescent="0.35">
      <c r="A5764" t="s">
        <v>1257</v>
      </c>
      <c r="B5764" t="s">
        <v>115</v>
      </c>
      <c r="C5764" t="s">
        <v>360</v>
      </c>
      <c r="D5764" t="s">
        <v>1261</v>
      </c>
      <c r="E5764" t="s">
        <v>31</v>
      </c>
      <c r="F5764">
        <v>73000</v>
      </c>
      <c r="G5764">
        <v>71664</v>
      </c>
      <c r="H5764">
        <v>0.98169863013698633</v>
      </c>
      <c r="I5764" t="str">
        <f>VLOOKUP($B5764&amp;$E5764,'Employee List'!$A:$E,5,0)</f>
        <v>E-1190</v>
      </c>
    </row>
    <row r="5765" spans="1:9" x14ac:dyDescent="0.35">
      <c r="A5765" t="s">
        <v>1257</v>
      </c>
      <c r="B5765" t="s">
        <v>115</v>
      </c>
      <c r="C5765" t="s">
        <v>360</v>
      </c>
      <c r="D5765" t="s">
        <v>1266</v>
      </c>
      <c r="E5765" t="s">
        <v>29</v>
      </c>
      <c r="F5765">
        <v>93308</v>
      </c>
      <c r="G5765">
        <v>95353</v>
      </c>
      <c r="H5765">
        <v>1.0219166630942684</v>
      </c>
      <c r="I5765" t="str">
        <f>VLOOKUP($B5765&amp;$E5765,'Employee List'!$A:$E,5,0)</f>
        <v>E-1190</v>
      </c>
    </row>
    <row r="5766" spans="1:9" x14ac:dyDescent="0.35">
      <c r="A5766" t="s">
        <v>1257</v>
      </c>
      <c r="B5766" t="s">
        <v>115</v>
      </c>
      <c r="C5766" t="s">
        <v>360</v>
      </c>
      <c r="D5766" t="s">
        <v>1266</v>
      </c>
      <c r="E5766" t="s">
        <v>30</v>
      </c>
      <c r="F5766">
        <v>98710</v>
      </c>
      <c r="G5766">
        <v>87296</v>
      </c>
      <c r="H5766">
        <v>0.88436835173741257</v>
      </c>
      <c r="I5766" t="str">
        <f>VLOOKUP($B5766&amp;$E5766,'Employee List'!$A:$E,5,0)</f>
        <v>E-1190</v>
      </c>
    </row>
    <row r="5767" spans="1:9" x14ac:dyDescent="0.35">
      <c r="A5767" t="s">
        <v>1257</v>
      </c>
      <c r="B5767" t="s">
        <v>115</v>
      </c>
      <c r="C5767" t="s">
        <v>360</v>
      </c>
      <c r="D5767" t="s">
        <v>1266</v>
      </c>
      <c r="E5767" t="s">
        <v>31</v>
      </c>
      <c r="F5767">
        <v>97556</v>
      </c>
      <c r="G5767">
        <v>79821</v>
      </c>
      <c r="H5767">
        <v>0.81820697855590641</v>
      </c>
      <c r="I5767" t="str">
        <f>VLOOKUP($B5767&amp;$E5767,'Employee List'!$A:$E,5,0)</f>
        <v>E-1190</v>
      </c>
    </row>
    <row r="5768" spans="1:9" x14ac:dyDescent="0.35">
      <c r="A5768" t="s">
        <v>1257</v>
      </c>
      <c r="B5768" t="s">
        <v>115</v>
      </c>
      <c r="C5768" t="s">
        <v>360</v>
      </c>
      <c r="D5768" t="s">
        <v>1267</v>
      </c>
      <c r="E5768" t="s">
        <v>29</v>
      </c>
      <c r="F5768">
        <v>47431</v>
      </c>
      <c r="G5768">
        <v>46052</v>
      </c>
      <c r="H5768">
        <v>0.97092618751449478</v>
      </c>
      <c r="I5768" t="str">
        <f>VLOOKUP($B5768&amp;$E5768,'Employee List'!$A:$E,5,0)</f>
        <v>E-1190</v>
      </c>
    </row>
    <row r="5769" spans="1:9" x14ac:dyDescent="0.35">
      <c r="A5769" t="s">
        <v>1257</v>
      </c>
      <c r="B5769" t="s">
        <v>115</v>
      </c>
      <c r="C5769" t="s">
        <v>360</v>
      </c>
      <c r="D5769" t="s">
        <v>1267</v>
      </c>
      <c r="E5769" t="s">
        <v>30</v>
      </c>
      <c r="F5769">
        <v>49117</v>
      </c>
      <c r="G5769">
        <v>42590</v>
      </c>
      <c r="H5769">
        <v>0.86711321945558562</v>
      </c>
      <c r="I5769" t="str">
        <f>VLOOKUP($B5769&amp;$E5769,'Employee List'!$A:$E,5,0)</f>
        <v>E-1190</v>
      </c>
    </row>
    <row r="5770" spans="1:9" x14ac:dyDescent="0.35">
      <c r="A5770" t="s">
        <v>1257</v>
      </c>
      <c r="B5770" t="s">
        <v>115</v>
      </c>
      <c r="C5770" t="s">
        <v>360</v>
      </c>
      <c r="D5770" t="s">
        <v>1267</v>
      </c>
      <c r="E5770" t="s">
        <v>31</v>
      </c>
      <c r="F5770">
        <v>48581</v>
      </c>
      <c r="G5770">
        <v>56047</v>
      </c>
      <c r="H5770">
        <v>1.1536814804141537</v>
      </c>
      <c r="I5770" t="str">
        <f>VLOOKUP($B5770&amp;$E5770,'Employee List'!$A:$E,5,0)</f>
        <v>E-1190</v>
      </c>
    </row>
    <row r="5771" spans="1:9" x14ac:dyDescent="0.35">
      <c r="A5771" t="s">
        <v>1257</v>
      </c>
      <c r="B5771" t="s">
        <v>115</v>
      </c>
      <c r="C5771" t="s">
        <v>360</v>
      </c>
      <c r="D5771" t="s">
        <v>1268</v>
      </c>
      <c r="E5771" t="s">
        <v>29</v>
      </c>
      <c r="F5771">
        <v>14534</v>
      </c>
      <c r="G5771">
        <v>6993</v>
      </c>
      <c r="H5771">
        <v>0.48114765377734964</v>
      </c>
      <c r="I5771" t="str">
        <f>VLOOKUP($B5771&amp;$E5771,'Employee List'!$A:$E,5,0)</f>
        <v>E-1190</v>
      </c>
    </row>
    <row r="5772" spans="1:9" x14ac:dyDescent="0.35">
      <c r="A5772" t="s">
        <v>1257</v>
      </c>
      <c r="B5772" t="s">
        <v>115</v>
      </c>
      <c r="C5772" t="s">
        <v>360</v>
      </c>
      <c r="D5772" t="s">
        <v>1268</v>
      </c>
      <c r="E5772" t="s">
        <v>30</v>
      </c>
      <c r="F5772">
        <v>12487</v>
      </c>
      <c r="G5772">
        <v>7571</v>
      </c>
      <c r="H5772">
        <v>0.6063105629855049</v>
      </c>
      <c r="I5772" t="str">
        <f>VLOOKUP($B5772&amp;$E5772,'Employee List'!$A:$E,5,0)</f>
        <v>E-1190</v>
      </c>
    </row>
    <row r="5773" spans="1:9" x14ac:dyDescent="0.35">
      <c r="A5773" t="s">
        <v>1257</v>
      </c>
      <c r="B5773" t="s">
        <v>115</v>
      </c>
      <c r="C5773" t="s">
        <v>360</v>
      </c>
      <c r="D5773" t="s">
        <v>1268</v>
      </c>
      <c r="E5773" t="s">
        <v>31</v>
      </c>
      <c r="F5773">
        <v>14879</v>
      </c>
      <c r="G5773">
        <v>9434</v>
      </c>
      <c r="H5773">
        <v>0.63404798709590693</v>
      </c>
      <c r="I5773" t="str">
        <f>VLOOKUP($B5773&amp;$E5773,'Employee List'!$A:$E,5,0)</f>
        <v>E-1190</v>
      </c>
    </row>
    <row r="5774" spans="1:9" x14ac:dyDescent="0.35">
      <c r="A5774" t="s">
        <v>1257</v>
      </c>
      <c r="B5774" t="s">
        <v>115</v>
      </c>
      <c r="C5774" t="s">
        <v>360</v>
      </c>
      <c r="D5774" t="s">
        <v>1269</v>
      </c>
      <c r="E5774" t="s">
        <v>29</v>
      </c>
      <c r="F5774">
        <v>23372</v>
      </c>
      <c r="G5774">
        <v>34279</v>
      </c>
      <c r="H5774">
        <v>1.4666695190826631</v>
      </c>
      <c r="I5774" t="str">
        <f>VLOOKUP($B5774&amp;$E5774,'Employee List'!$A:$E,5,0)</f>
        <v>E-1190</v>
      </c>
    </row>
    <row r="5775" spans="1:9" x14ac:dyDescent="0.35">
      <c r="A5775" t="s">
        <v>1257</v>
      </c>
      <c r="B5775" t="s">
        <v>115</v>
      </c>
      <c r="C5775" t="s">
        <v>360</v>
      </c>
      <c r="D5775" t="s">
        <v>1269</v>
      </c>
      <c r="E5775" t="s">
        <v>30</v>
      </c>
      <c r="F5775">
        <v>24778</v>
      </c>
      <c r="G5775">
        <v>48328</v>
      </c>
      <c r="H5775">
        <v>1.9504399063685527</v>
      </c>
      <c r="I5775" t="str">
        <f>VLOOKUP($B5775&amp;$E5775,'Employee List'!$A:$E,5,0)</f>
        <v>E-1190</v>
      </c>
    </row>
    <row r="5776" spans="1:9" x14ac:dyDescent="0.35">
      <c r="A5776" t="s">
        <v>1257</v>
      </c>
      <c r="B5776" t="s">
        <v>115</v>
      </c>
      <c r="C5776" t="s">
        <v>360</v>
      </c>
      <c r="D5776" t="s">
        <v>1269</v>
      </c>
      <c r="E5776" t="s">
        <v>31</v>
      </c>
      <c r="F5776">
        <v>18685</v>
      </c>
      <c r="G5776">
        <v>6781</v>
      </c>
      <c r="H5776">
        <v>0.36291142627776291</v>
      </c>
      <c r="I5776" t="str">
        <f>VLOOKUP($B5776&amp;$E5776,'Employee List'!$A:$E,5,0)</f>
        <v>E-1190</v>
      </c>
    </row>
    <row r="5777" spans="1:9" x14ac:dyDescent="0.35">
      <c r="A5777" t="s">
        <v>1257</v>
      </c>
      <c r="B5777" t="s">
        <v>115</v>
      </c>
      <c r="C5777" t="s">
        <v>360</v>
      </c>
      <c r="D5777" t="s">
        <v>1270</v>
      </c>
      <c r="E5777" t="s">
        <v>29</v>
      </c>
      <c r="F5777">
        <v>6177</v>
      </c>
      <c r="G5777">
        <v>7330</v>
      </c>
      <c r="H5777">
        <v>1.1866601910312449</v>
      </c>
      <c r="I5777" t="str">
        <f>VLOOKUP($B5777&amp;$E5777,'Employee List'!$A:$E,5,0)</f>
        <v>E-1190</v>
      </c>
    </row>
    <row r="5778" spans="1:9" x14ac:dyDescent="0.35">
      <c r="A5778" t="s">
        <v>1257</v>
      </c>
      <c r="B5778" t="s">
        <v>115</v>
      </c>
      <c r="C5778" t="s">
        <v>360</v>
      </c>
      <c r="D5778" t="s">
        <v>1270</v>
      </c>
      <c r="E5778" t="s">
        <v>30</v>
      </c>
      <c r="F5778">
        <v>9316</v>
      </c>
      <c r="G5778">
        <v>5061</v>
      </c>
      <c r="H5778">
        <v>0.54325890940317734</v>
      </c>
      <c r="I5778" t="str">
        <f>VLOOKUP($B5778&amp;$E5778,'Employee List'!$A:$E,5,0)</f>
        <v>E-1190</v>
      </c>
    </row>
    <row r="5779" spans="1:9" x14ac:dyDescent="0.35">
      <c r="A5779" t="s">
        <v>1257</v>
      </c>
      <c r="B5779" t="s">
        <v>115</v>
      </c>
      <c r="C5779" t="s">
        <v>360</v>
      </c>
      <c r="D5779" t="s">
        <v>1270</v>
      </c>
      <c r="E5779" t="s">
        <v>31</v>
      </c>
      <c r="F5779">
        <v>5783</v>
      </c>
      <c r="G5779">
        <v>9041</v>
      </c>
      <c r="H5779">
        <v>1.563375410686495</v>
      </c>
      <c r="I5779" t="str">
        <f>VLOOKUP($B5779&amp;$E5779,'Employee List'!$A:$E,5,0)</f>
        <v>E-1190</v>
      </c>
    </row>
    <row r="5780" spans="1:9" x14ac:dyDescent="0.35">
      <c r="A5780" t="s">
        <v>1257</v>
      </c>
      <c r="B5780" t="s">
        <v>115</v>
      </c>
      <c r="C5780" t="s">
        <v>360</v>
      </c>
      <c r="D5780" t="s">
        <v>1271</v>
      </c>
      <c r="E5780" t="s">
        <v>29</v>
      </c>
      <c r="F5780">
        <v>12923</v>
      </c>
      <c r="G5780">
        <v>21904</v>
      </c>
      <c r="H5780">
        <v>1.6949624700147026</v>
      </c>
      <c r="I5780" t="str">
        <f>VLOOKUP($B5780&amp;$E5780,'Employee List'!$A:$E,5,0)</f>
        <v>E-1190</v>
      </c>
    </row>
    <row r="5781" spans="1:9" x14ac:dyDescent="0.35">
      <c r="A5781" t="s">
        <v>1257</v>
      </c>
      <c r="B5781" t="s">
        <v>115</v>
      </c>
      <c r="C5781" t="s">
        <v>360</v>
      </c>
      <c r="D5781" t="s">
        <v>1271</v>
      </c>
      <c r="E5781" t="s">
        <v>30</v>
      </c>
      <c r="F5781">
        <v>10449</v>
      </c>
      <c r="G5781">
        <v>22616</v>
      </c>
      <c r="H5781">
        <v>2.1644176476217818</v>
      </c>
      <c r="I5781" t="str">
        <f>VLOOKUP($B5781&amp;$E5781,'Employee List'!$A:$E,5,0)</f>
        <v>E-1190</v>
      </c>
    </row>
    <row r="5782" spans="1:9" x14ac:dyDescent="0.35">
      <c r="A5782" t="s">
        <v>1257</v>
      </c>
      <c r="B5782" t="s">
        <v>115</v>
      </c>
      <c r="C5782" t="s">
        <v>360</v>
      </c>
      <c r="D5782" t="s">
        <v>1271</v>
      </c>
      <c r="E5782" t="s">
        <v>31</v>
      </c>
      <c r="F5782">
        <v>11829</v>
      </c>
      <c r="G5782">
        <v>21929</v>
      </c>
      <c r="H5782">
        <v>1.8538337982923323</v>
      </c>
      <c r="I5782" t="str">
        <f>VLOOKUP($B5782&amp;$E5782,'Employee List'!$A:$E,5,0)</f>
        <v>E-1190</v>
      </c>
    </row>
    <row r="5783" spans="1:9" x14ac:dyDescent="0.35">
      <c r="A5783" t="s">
        <v>1257</v>
      </c>
      <c r="B5783" t="s">
        <v>115</v>
      </c>
      <c r="C5783" t="s">
        <v>360</v>
      </c>
      <c r="D5783" t="s">
        <v>1258</v>
      </c>
      <c r="E5783" t="s">
        <v>29</v>
      </c>
      <c r="F5783">
        <v>159224</v>
      </c>
      <c r="G5783">
        <v>133733</v>
      </c>
      <c r="H5783">
        <v>0.83990478822288095</v>
      </c>
      <c r="I5783" t="str">
        <f>VLOOKUP($B5783&amp;$E5783,'Employee List'!$A:$E,5,0)</f>
        <v>E-1190</v>
      </c>
    </row>
    <row r="5784" spans="1:9" x14ac:dyDescent="0.35">
      <c r="A5784" t="s">
        <v>1257</v>
      </c>
      <c r="B5784" t="s">
        <v>115</v>
      </c>
      <c r="C5784" t="s">
        <v>360</v>
      </c>
      <c r="D5784" t="s">
        <v>1258</v>
      </c>
      <c r="E5784" t="s">
        <v>30</v>
      </c>
      <c r="F5784">
        <v>156391</v>
      </c>
      <c r="G5784">
        <v>108439</v>
      </c>
      <c r="H5784">
        <v>0.69338389037732351</v>
      </c>
      <c r="I5784" t="str">
        <f>VLOOKUP($B5784&amp;$E5784,'Employee List'!$A:$E,5,0)</f>
        <v>E-1190</v>
      </c>
    </row>
    <row r="5785" spans="1:9" x14ac:dyDescent="0.35">
      <c r="A5785" t="s">
        <v>1257</v>
      </c>
      <c r="B5785" t="s">
        <v>115</v>
      </c>
      <c r="C5785" t="s">
        <v>360</v>
      </c>
      <c r="D5785" t="s">
        <v>1258</v>
      </c>
      <c r="E5785" t="s">
        <v>31</v>
      </c>
      <c r="F5785">
        <v>149185</v>
      </c>
      <c r="G5785">
        <v>89043</v>
      </c>
      <c r="H5785">
        <v>0.59686295539095757</v>
      </c>
      <c r="I5785" t="str">
        <f>VLOOKUP($B5785&amp;$E5785,'Employee List'!$A:$E,5,0)</f>
        <v>E-1190</v>
      </c>
    </row>
    <row r="5786" spans="1:9" x14ac:dyDescent="0.35">
      <c r="A5786" t="s">
        <v>1257</v>
      </c>
      <c r="B5786" t="s">
        <v>115</v>
      </c>
      <c r="C5786" t="s">
        <v>360</v>
      </c>
      <c r="D5786" t="s">
        <v>1272</v>
      </c>
      <c r="E5786" t="s">
        <v>29</v>
      </c>
      <c r="F5786">
        <v>19181</v>
      </c>
      <c r="G5786">
        <v>12964</v>
      </c>
      <c r="H5786">
        <v>0.67587717011626092</v>
      </c>
      <c r="I5786" t="str">
        <f>VLOOKUP($B5786&amp;$E5786,'Employee List'!$A:$E,5,0)</f>
        <v>E-1190</v>
      </c>
    </row>
    <row r="5787" spans="1:9" x14ac:dyDescent="0.35">
      <c r="A5787" t="s">
        <v>1257</v>
      </c>
      <c r="B5787" t="s">
        <v>115</v>
      </c>
      <c r="C5787" t="s">
        <v>360</v>
      </c>
      <c r="D5787" t="s">
        <v>1272</v>
      </c>
      <c r="E5787" t="s">
        <v>30</v>
      </c>
      <c r="F5787">
        <v>20573</v>
      </c>
      <c r="G5787">
        <v>13232</v>
      </c>
      <c r="H5787">
        <v>0.64317309094444175</v>
      </c>
      <c r="I5787" t="str">
        <f>VLOOKUP($B5787&amp;$E5787,'Employee List'!$A:$E,5,0)</f>
        <v>E-1190</v>
      </c>
    </row>
    <row r="5788" spans="1:9" x14ac:dyDescent="0.35">
      <c r="A5788" t="s">
        <v>1257</v>
      </c>
      <c r="B5788" t="s">
        <v>115</v>
      </c>
      <c r="C5788" t="s">
        <v>360</v>
      </c>
      <c r="D5788" t="s">
        <v>1272</v>
      </c>
      <c r="E5788" t="s">
        <v>31</v>
      </c>
      <c r="F5788">
        <v>20302</v>
      </c>
      <c r="G5788">
        <v>15227</v>
      </c>
      <c r="H5788">
        <v>0.75002462811545656</v>
      </c>
      <c r="I5788" t="str">
        <f>VLOOKUP($B5788&amp;$E5788,'Employee List'!$A:$E,5,0)</f>
        <v>E-1190</v>
      </c>
    </row>
    <row r="5789" spans="1:9" x14ac:dyDescent="0.35">
      <c r="A5789" t="s">
        <v>1257</v>
      </c>
      <c r="B5789" t="s">
        <v>115</v>
      </c>
      <c r="C5789" t="s">
        <v>360</v>
      </c>
      <c r="D5789" t="s">
        <v>1259</v>
      </c>
      <c r="E5789" t="s">
        <v>29</v>
      </c>
      <c r="F5789">
        <v>26139</v>
      </c>
      <c r="G5789">
        <v>25280</v>
      </c>
      <c r="H5789">
        <v>0.96713722789701217</v>
      </c>
      <c r="I5789" t="str">
        <f>VLOOKUP($B5789&amp;$E5789,'Employee List'!$A:$E,5,0)</f>
        <v>E-1190</v>
      </c>
    </row>
    <row r="5790" spans="1:9" x14ac:dyDescent="0.35">
      <c r="A5790" t="s">
        <v>1257</v>
      </c>
      <c r="B5790" t="s">
        <v>115</v>
      </c>
      <c r="C5790" t="s">
        <v>360</v>
      </c>
      <c r="D5790" t="s">
        <v>1259</v>
      </c>
      <c r="E5790" t="s">
        <v>30</v>
      </c>
      <c r="F5790">
        <v>27339</v>
      </c>
      <c r="G5790">
        <v>30100</v>
      </c>
      <c r="H5790">
        <v>1.1009912579099455</v>
      </c>
      <c r="I5790" t="str">
        <f>VLOOKUP($B5790&amp;$E5790,'Employee List'!$A:$E,5,0)</f>
        <v>E-1190</v>
      </c>
    </row>
    <row r="5791" spans="1:9" x14ac:dyDescent="0.35">
      <c r="A5791" t="s">
        <v>1257</v>
      </c>
      <c r="B5791" t="s">
        <v>115</v>
      </c>
      <c r="C5791" t="s">
        <v>360</v>
      </c>
      <c r="D5791" t="s">
        <v>1259</v>
      </c>
      <c r="E5791" t="s">
        <v>31</v>
      </c>
      <c r="F5791">
        <v>26660</v>
      </c>
      <c r="G5791">
        <v>24964</v>
      </c>
      <c r="H5791">
        <v>0.93638409602400596</v>
      </c>
      <c r="I5791" t="str">
        <f>VLOOKUP($B5791&amp;$E5791,'Employee List'!$A:$E,5,0)</f>
        <v>E-1190</v>
      </c>
    </row>
    <row r="5792" spans="1:9" x14ac:dyDescent="0.35">
      <c r="A5792" t="s">
        <v>1257</v>
      </c>
      <c r="B5792" t="s">
        <v>115</v>
      </c>
      <c r="C5792" t="s">
        <v>360</v>
      </c>
      <c r="D5792" t="s">
        <v>1273</v>
      </c>
      <c r="E5792" t="s">
        <v>29</v>
      </c>
      <c r="F5792">
        <v>6833</v>
      </c>
      <c r="G5792">
        <v>5198</v>
      </c>
      <c r="H5792">
        <v>0.7607200351236646</v>
      </c>
      <c r="I5792" t="str">
        <f>VLOOKUP($B5792&amp;$E5792,'Employee List'!$A:$E,5,0)</f>
        <v>E-1190</v>
      </c>
    </row>
    <row r="5793" spans="1:9" x14ac:dyDescent="0.35">
      <c r="A5793" t="s">
        <v>1257</v>
      </c>
      <c r="B5793" t="s">
        <v>115</v>
      </c>
      <c r="C5793" t="s">
        <v>360</v>
      </c>
      <c r="D5793" t="s">
        <v>1273</v>
      </c>
      <c r="E5793" t="s">
        <v>30</v>
      </c>
      <c r="F5793">
        <v>4707</v>
      </c>
      <c r="G5793">
        <v>6137</v>
      </c>
      <c r="H5793">
        <v>1.3038028468238794</v>
      </c>
      <c r="I5793" t="str">
        <f>VLOOKUP($B5793&amp;$E5793,'Employee List'!$A:$E,5,0)</f>
        <v>E-1190</v>
      </c>
    </row>
    <row r="5794" spans="1:9" x14ac:dyDescent="0.35">
      <c r="A5794" t="s">
        <v>1257</v>
      </c>
      <c r="B5794" t="s">
        <v>115</v>
      </c>
      <c r="C5794" t="s">
        <v>360</v>
      </c>
      <c r="D5794" t="s">
        <v>1273</v>
      </c>
      <c r="E5794" t="s">
        <v>31</v>
      </c>
      <c r="F5794">
        <v>6750</v>
      </c>
      <c r="G5794">
        <v>4911</v>
      </c>
      <c r="H5794">
        <v>0.72755555555555551</v>
      </c>
      <c r="I5794" t="str">
        <f>VLOOKUP($B5794&amp;$E5794,'Employee List'!$A:$E,5,0)</f>
        <v>E-1190</v>
      </c>
    </row>
    <row r="5795" spans="1:9" x14ac:dyDescent="0.35">
      <c r="A5795" t="s">
        <v>1257</v>
      </c>
      <c r="B5795" t="s">
        <v>115</v>
      </c>
      <c r="C5795" t="s">
        <v>360</v>
      </c>
      <c r="D5795" t="s">
        <v>1275</v>
      </c>
      <c r="E5795" t="s">
        <v>29</v>
      </c>
      <c r="F5795">
        <v>3713</v>
      </c>
      <c r="G5795">
        <v>9054</v>
      </c>
      <c r="H5795">
        <v>2.4384594667384865</v>
      </c>
      <c r="I5795" t="str">
        <f>VLOOKUP($B5795&amp;$E5795,'Employee List'!$A:$E,5,0)</f>
        <v>E-1190</v>
      </c>
    </row>
    <row r="5796" spans="1:9" x14ac:dyDescent="0.35">
      <c r="A5796" t="s">
        <v>1257</v>
      </c>
      <c r="B5796" t="s">
        <v>115</v>
      </c>
      <c r="C5796" t="s">
        <v>360</v>
      </c>
      <c r="D5796" t="s">
        <v>1275</v>
      </c>
      <c r="E5796" t="s">
        <v>30</v>
      </c>
      <c r="F5796">
        <v>3468</v>
      </c>
      <c r="G5796">
        <v>2546</v>
      </c>
      <c r="H5796">
        <v>0.73414071510957324</v>
      </c>
      <c r="I5796" t="str">
        <f>VLOOKUP($B5796&amp;$E5796,'Employee List'!$A:$E,5,0)</f>
        <v>E-1190</v>
      </c>
    </row>
    <row r="5797" spans="1:9" x14ac:dyDescent="0.35">
      <c r="A5797" t="s">
        <v>1257</v>
      </c>
      <c r="B5797" t="s">
        <v>115</v>
      </c>
      <c r="C5797" t="s">
        <v>360</v>
      </c>
      <c r="D5797" t="s">
        <v>1275</v>
      </c>
      <c r="E5797" t="s">
        <v>31</v>
      </c>
      <c r="F5797">
        <v>2436</v>
      </c>
      <c r="G5797">
        <v>1882</v>
      </c>
      <c r="H5797">
        <v>0.77257799671592775</v>
      </c>
      <c r="I5797" t="str">
        <f>VLOOKUP($B5797&amp;$E5797,'Employee List'!$A:$E,5,0)</f>
        <v>E-1190</v>
      </c>
    </row>
    <row r="5798" spans="1:9" x14ac:dyDescent="0.35">
      <c r="A5798" t="s">
        <v>1257</v>
      </c>
      <c r="B5798" t="s">
        <v>115</v>
      </c>
      <c r="C5798" t="s">
        <v>360</v>
      </c>
      <c r="D5798" t="s">
        <v>1276</v>
      </c>
      <c r="E5798" t="s">
        <v>29</v>
      </c>
      <c r="F5798">
        <v>3182</v>
      </c>
      <c r="G5798">
        <v>4265</v>
      </c>
      <c r="H5798">
        <v>1.3403519798868635</v>
      </c>
      <c r="I5798" t="str">
        <f>VLOOKUP($B5798&amp;$E5798,'Employee List'!$A:$E,5,0)</f>
        <v>E-1190</v>
      </c>
    </row>
    <row r="5799" spans="1:9" x14ac:dyDescent="0.35">
      <c r="A5799" t="s">
        <v>1257</v>
      </c>
      <c r="B5799" t="s">
        <v>115</v>
      </c>
      <c r="C5799" t="s">
        <v>360</v>
      </c>
      <c r="D5799" t="s">
        <v>1276</v>
      </c>
      <c r="E5799" t="s">
        <v>30</v>
      </c>
      <c r="F5799">
        <v>5295</v>
      </c>
      <c r="G5799">
        <v>2611</v>
      </c>
      <c r="H5799">
        <v>0.49310670443814919</v>
      </c>
      <c r="I5799" t="str">
        <f>VLOOKUP($B5799&amp;$E5799,'Employee List'!$A:$E,5,0)</f>
        <v>E-1190</v>
      </c>
    </row>
    <row r="5800" spans="1:9" x14ac:dyDescent="0.35">
      <c r="A5800" t="s">
        <v>1257</v>
      </c>
      <c r="B5800" t="s">
        <v>115</v>
      </c>
      <c r="C5800" t="s">
        <v>360</v>
      </c>
      <c r="D5800" t="s">
        <v>1276</v>
      </c>
      <c r="E5800" t="s">
        <v>31</v>
      </c>
      <c r="F5800">
        <v>4140</v>
      </c>
      <c r="G5800">
        <v>2632</v>
      </c>
      <c r="H5800">
        <v>0.63574879227053138</v>
      </c>
      <c r="I5800" t="str">
        <f>VLOOKUP($B5800&amp;$E5800,'Employee List'!$A:$E,5,0)</f>
        <v>E-1190</v>
      </c>
    </row>
    <row r="5801" spans="1:9" x14ac:dyDescent="0.35">
      <c r="A5801" t="s">
        <v>1257</v>
      </c>
      <c r="B5801" t="s">
        <v>115</v>
      </c>
      <c r="C5801" t="s">
        <v>360</v>
      </c>
      <c r="D5801" t="s">
        <v>1277</v>
      </c>
      <c r="E5801" t="s">
        <v>29</v>
      </c>
      <c r="F5801">
        <v>7713</v>
      </c>
      <c r="G5801">
        <v>9940</v>
      </c>
      <c r="H5801">
        <v>1.2887333074030858</v>
      </c>
      <c r="I5801" t="str">
        <f>VLOOKUP($B5801&amp;$E5801,'Employee List'!$A:$E,5,0)</f>
        <v>E-1190</v>
      </c>
    </row>
    <row r="5802" spans="1:9" x14ac:dyDescent="0.35">
      <c r="A5802" t="s">
        <v>1257</v>
      </c>
      <c r="B5802" t="s">
        <v>115</v>
      </c>
      <c r="C5802" t="s">
        <v>360</v>
      </c>
      <c r="D5802" t="s">
        <v>1277</v>
      </c>
      <c r="E5802" t="s">
        <v>30</v>
      </c>
      <c r="F5802">
        <v>5693</v>
      </c>
      <c r="G5802">
        <v>16421</v>
      </c>
      <c r="H5802">
        <v>2.8844194624978043</v>
      </c>
      <c r="I5802" t="str">
        <f>VLOOKUP($B5802&amp;$E5802,'Employee List'!$A:$E,5,0)</f>
        <v>E-1190</v>
      </c>
    </row>
    <row r="5803" spans="1:9" x14ac:dyDescent="0.35">
      <c r="A5803" t="s">
        <v>1257</v>
      </c>
      <c r="B5803" t="s">
        <v>115</v>
      </c>
      <c r="C5803" t="s">
        <v>360</v>
      </c>
      <c r="D5803" t="s">
        <v>1277</v>
      </c>
      <c r="E5803" t="s">
        <v>31</v>
      </c>
      <c r="F5803">
        <v>7230</v>
      </c>
      <c r="G5803">
        <v>12762</v>
      </c>
      <c r="H5803">
        <v>1.7651452282157676</v>
      </c>
      <c r="I5803" t="str">
        <f>VLOOKUP($B5803&amp;$E5803,'Employee List'!$A:$E,5,0)</f>
        <v>E-1190</v>
      </c>
    </row>
    <row r="5804" spans="1:9" x14ac:dyDescent="0.35">
      <c r="A5804" t="s">
        <v>1257</v>
      </c>
      <c r="B5804" t="s">
        <v>115</v>
      </c>
      <c r="C5804" t="s">
        <v>360</v>
      </c>
      <c r="D5804" t="s">
        <v>1278</v>
      </c>
      <c r="E5804" t="s">
        <v>29</v>
      </c>
      <c r="F5804">
        <v>26313</v>
      </c>
      <c r="G5804">
        <v>28299</v>
      </c>
      <c r="H5804">
        <v>1.0754760004560484</v>
      </c>
      <c r="I5804" t="str">
        <f>VLOOKUP($B5804&amp;$E5804,'Employee List'!$A:$E,5,0)</f>
        <v>E-1190</v>
      </c>
    </row>
    <row r="5805" spans="1:9" x14ac:dyDescent="0.35">
      <c r="A5805" t="s">
        <v>1257</v>
      </c>
      <c r="B5805" t="s">
        <v>115</v>
      </c>
      <c r="C5805" t="s">
        <v>360</v>
      </c>
      <c r="D5805" t="s">
        <v>1278</v>
      </c>
      <c r="E5805" t="s">
        <v>30</v>
      </c>
      <c r="F5805">
        <v>27477</v>
      </c>
      <c r="G5805">
        <v>21606</v>
      </c>
      <c r="H5805">
        <v>0.78633038541325473</v>
      </c>
      <c r="I5805" t="str">
        <f>VLOOKUP($B5805&amp;$E5805,'Employee List'!$A:$E,5,0)</f>
        <v>E-1190</v>
      </c>
    </row>
    <row r="5806" spans="1:9" x14ac:dyDescent="0.35">
      <c r="A5806" t="s">
        <v>1257</v>
      </c>
      <c r="B5806" t="s">
        <v>115</v>
      </c>
      <c r="C5806" t="s">
        <v>360</v>
      </c>
      <c r="D5806" t="s">
        <v>1278</v>
      </c>
      <c r="E5806" t="s">
        <v>31</v>
      </c>
      <c r="F5806">
        <v>28152</v>
      </c>
      <c r="G5806">
        <v>17301</v>
      </c>
      <c r="H5806">
        <v>0.61455669224211429</v>
      </c>
      <c r="I5806" t="str">
        <f>VLOOKUP($B5806&amp;$E5806,'Employee List'!$A:$E,5,0)</f>
        <v>E-1190</v>
      </c>
    </row>
    <row r="5807" spans="1:9" x14ac:dyDescent="0.35">
      <c r="A5807" t="s">
        <v>1257</v>
      </c>
      <c r="B5807" t="s">
        <v>115</v>
      </c>
      <c r="C5807" t="s">
        <v>360</v>
      </c>
      <c r="D5807" t="s">
        <v>1279</v>
      </c>
      <c r="E5807" t="s">
        <v>29</v>
      </c>
      <c r="F5807">
        <v>4887</v>
      </c>
      <c r="G5807">
        <v>3759</v>
      </c>
      <c r="H5807">
        <v>0.76918354818907309</v>
      </c>
      <c r="I5807" t="str">
        <f>VLOOKUP($B5807&amp;$E5807,'Employee List'!$A:$E,5,0)</f>
        <v>E-1190</v>
      </c>
    </row>
    <row r="5808" spans="1:9" x14ac:dyDescent="0.35">
      <c r="A5808" t="s">
        <v>1257</v>
      </c>
      <c r="B5808" t="s">
        <v>115</v>
      </c>
      <c r="C5808" t="s">
        <v>360</v>
      </c>
      <c r="D5808" t="s">
        <v>1279</v>
      </c>
      <c r="E5808" t="s">
        <v>30</v>
      </c>
      <c r="F5808">
        <v>4229</v>
      </c>
      <c r="G5808">
        <v>2330</v>
      </c>
      <c r="H5808">
        <v>0.55095767320879641</v>
      </c>
      <c r="I5808" t="str">
        <f>VLOOKUP($B5808&amp;$E5808,'Employee List'!$A:$E,5,0)</f>
        <v>E-1190</v>
      </c>
    </row>
    <row r="5809" spans="1:9" x14ac:dyDescent="0.35">
      <c r="A5809" t="s">
        <v>1257</v>
      </c>
      <c r="B5809" t="s">
        <v>115</v>
      </c>
      <c r="C5809" t="s">
        <v>360</v>
      </c>
      <c r="D5809" t="s">
        <v>1279</v>
      </c>
      <c r="E5809" t="s">
        <v>31</v>
      </c>
      <c r="F5809">
        <v>2571</v>
      </c>
      <c r="G5809">
        <v>3269</v>
      </c>
      <c r="H5809">
        <v>1.2714896927265655</v>
      </c>
      <c r="I5809" t="str">
        <f>VLOOKUP($B5809&amp;$E5809,'Employee List'!$A:$E,5,0)</f>
        <v>E-1190</v>
      </c>
    </row>
    <row r="5810" spans="1:9" x14ac:dyDescent="0.35">
      <c r="A5810" t="s">
        <v>1257</v>
      </c>
      <c r="B5810" t="s">
        <v>115</v>
      </c>
      <c r="C5810" t="s">
        <v>360</v>
      </c>
      <c r="D5810" t="s">
        <v>1280</v>
      </c>
      <c r="E5810" t="s">
        <v>29</v>
      </c>
      <c r="F5810">
        <v>3659</v>
      </c>
      <c r="G5810">
        <v>2341</v>
      </c>
      <c r="H5810">
        <v>0.63979229297622298</v>
      </c>
      <c r="I5810" t="str">
        <f>VLOOKUP($B5810&amp;$E5810,'Employee List'!$A:$E,5,0)</f>
        <v>E-1190</v>
      </c>
    </row>
    <row r="5811" spans="1:9" x14ac:dyDescent="0.35">
      <c r="A5811" t="s">
        <v>1257</v>
      </c>
      <c r="B5811" t="s">
        <v>115</v>
      </c>
      <c r="C5811" t="s">
        <v>360</v>
      </c>
      <c r="D5811" t="s">
        <v>1280</v>
      </c>
      <c r="E5811" t="s">
        <v>30</v>
      </c>
      <c r="F5811">
        <v>4677</v>
      </c>
      <c r="G5811">
        <v>5686</v>
      </c>
      <c r="H5811">
        <v>1.2157365832798803</v>
      </c>
      <c r="I5811" t="str">
        <f>VLOOKUP($B5811&amp;$E5811,'Employee List'!$A:$E,5,0)</f>
        <v>E-1190</v>
      </c>
    </row>
    <row r="5812" spans="1:9" x14ac:dyDescent="0.35">
      <c r="A5812" t="s">
        <v>1257</v>
      </c>
      <c r="B5812" t="s">
        <v>115</v>
      </c>
      <c r="C5812" t="s">
        <v>360</v>
      </c>
      <c r="D5812" t="s">
        <v>1280</v>
      </c>
      <c r="E5812" t="s">
        <v>31</v>
      </c>
      <c r="F5812">
        <v>2330</v>
      </c>
      <c r="G5812">
        <v>3289</v>
      </c>
      <c r="H5812">
        <v>1.4115879828326181</v>
      </c>
      <c r="I5812" t="str">
        <f>VLOOKUP($B5812&amp;$E5812,'Employee List'!$A:$E,5,0)</f>
        <v>E-1190</v>
      </c>
    </row>
    <row r="5813" spans="1:9" x14ac:dyDescent="0.35">
      <c r="A5813" t="s">
        <v>1257</v>
      </c>
      <c r="B5813" t="s">
        <v>115</v>
      </c>
      <c r="C5813" t="s">
        <v>360</v>
      </c>
      <c r="D5813" t="s">
        <v>1262</v>
      </c>
      <c r="E5813" t="s">
        <v>29</v>
      </c>
      <c r="F5813">
        <v>26269</v>
      </c>
      <c r="G5813">
        <v>16925</v>
      </c>
      <c r="H5813">
        <v>0.64429555750123724</v>
      </c>
      <c r="I5813" t="str">
        <f>VLOOKUP($B5813&amp;$E5813,'Employee List'!$A:$E,5,0)</f>
        <v>E-1190</v>
      </c>
    </row>
    <row r="5814" spans="1:9" x14ac:dyDescent="0.35">
      <c r="A5814" t="s">
        <v>1257</v>
      </c>
      <c r="B5814" t="s">
        <v>115</v>
      </c>
      <c r="C5814" t="s">
        <v>360</v>
      </c>
      <c r="D5814" t="s">
        <v>1262</v>
      </c>
      <c r="E5814" t="s">
        <v>30</v>
      </c>
      <c r="F5814">
        <v>25308</v>
      </c>
      <c r="G5814">
        <v>25760</v>
      </c>
      <c r="H5814">
        <v>1.0178599652283862</v>
      </c>
      <c r="I5814" t="str">
        <f>VLOOKUP($B5814&amp;$E5814,'Employee List'!$A:$E,5,0)</f>
        <v>E-1190</v>
      </c>
    </row>
    <row r="5815" spans="1:9" x14ac:dyDescent="0.35">
      <c r="A5815" t="s">
        <v>1257</v>
      </c>
      <c r="B5815" t="s">
        <v>115</v>
      </c>
      <c r="C5815" t="s">
        <v>360</v>
      </c>
      <c r="D5815" t="s">
        <v>1262</v>
      </c>
      <c r="E5815" t="s">
        <v>31</v>
      </c>
      <c r="F5815">
        <v>27643</v>
      </c>
      <c r="G5815">
        <v>16250</v>
      </c>
      <c r="H5815">
        <v>0.58785225916145134</v>
      </c>
      <c r="I5815" t="str">
        <f>VLOOKUP($B5815&amp;$E5815,'Employee List'!$A:$E,5,0)</f>
        <v>E-1190</v>
      </c>
    </row>
    <row r="5816" spans="1:9" x14ac:dyDescent="0.35">
      <c r="A5816" t="s">
        <v>1257</v>
      </c>
      <c r="B5816" t="s">
        <v>115</v>
      </c>
      <c r="C5816" t="s">
        <v>360</v>
      </c>
      <c r="D5816" t="s">
        <v>1281</v>
      </c>
      <c r="E5816" t="s">
        <v>29</v>
      </c>
      <c r="F5816">
        <v>5181</v>
      </c>
      <c r="G5816">
        <v>3327</v>
      </c>
      <c r="H5816">
        <v>0.64215402431962942</v>
      </c>
      <c r="I5816" t="str">
        <f>VLOOKUP($B5816&amp;$E5816,'Employee List'!$A:$E,5,0)</f>
        <v>E-1190</v>
      </c>
    </row>
    <row r="5817" spans="1:9" x14ac:dyDescent="0.35">
      <c r="A5817" t="s">
        <v>1257</v>
      </c>
      <c r="B5817" t="s">
        <v>115</v>
      </c>
      <c r="C5817" t="s">
        <v>360</v>
      </c>
      <c r="D5817" t="s">
        <v>1281</v>
      </c>
      <c r="E5817" t="s">
        <v>30</v>
      </c>
      <c r="F5817">
        <v>3530</v>
      </c>
      <c r="G5817">
        <v>4502</v>
      </c>
      <c r="H5817">
        <v>1.2753541076487251</v>
      </c>
      <c r="I5817" t="str">
        <f>VLOOKUP($B5817&amp;$E5817,'Employee List'!$A:$E,5,0)</f>
        <v>E-1190</v>
      </c>
    </row>
    <row r="5818" spans="1:9" x14ac:dyDescent="0.35">
      <c r="A5818" t="s">
        <v>1257</v>
      </c>
      <c r="B5818" t="s">
        <v>115</v>
      </c>
      <c r="C5818" t="s">
        <v>360</v>
      </c>
      <c r="D5818" t="s">
        <v>1281</v>
      </c>
      <c r="E5818" t="s">
        <v>31</v>
      </c>
      <c r="F5818">
        <v>4490</v>
      </c>
      <c r="G5818">
        <v>5449</v>
      </c>
      <c r="H5818">
        <v>1.21358574610245</v>
      </c>
      <c r="I5818" t="str">
        <f>VLOOKUP($B5818&amp;$E5818,'Employee List'!$A:$E,5,0)</f>
        <v>E-1190</v>
      </c>
    </row>
    <row r="5819" spans="1:9" x14ac:dyDescent="0.35">
      <c r="A5819" t="s">
        <v>1257</v>
      </c>
      <c r="B5819" t="s">
        <v>116</v>
      </c>
      <c r="C5819" t="s">
        <v>360</v>
      </c>
      <c r="D5819" t="s">
        <v>1274</v>
      </c>
      <c r="E5819" t="s">
        <v>29</v>
      </c>
      <c r="F5819">
        <v>11750</v>
      </c>
      <c r="G5819">
        <v>19805</v>
      </c>
      <c r="H5819">
        <v>1.685531914893617</v>
      </c>
      <c r="I5819" t="str">
        <f>VLOOKUP($B5819&amp;$E5819,'Employee List'!$A:$E,5,0)</f>
        <v>E-1191</v>
      </c>
    </row>
    <row r="5820" spans="1:9" x14ac:dyDescent="0.35">
      <c r="A5820" t="s">
        <v>1257</v>
      </c>
      <c r="B5820" t="s">
        <v>116</v>
      </c>
      <c r="C5820" t="s">
        <v>360</v>
      </c>
      <c r="D5820" t="s">
        <v>1274</v>
      </c>
      <c r="E5820" t="s">
        <v>30</v>
      </c>
      <c r="F5820">
        <v>12812</v>
      </c>
      <c r="G5820">
        <v>20572</v>
      </c>
      <c r="H5820">
        <v>1.6056821729628474</v>
      </c>
      <c r="I5820" t="str">
        <f>VLOOKUP($B5820&amp;$E5820,'Employee List'!$A:$E,5,0)</f>
        <v>E-1191</v>
      </c>
    </row>
    <row r="5821" spans="1:9" x14ac:dyDescent="0.35">
      <c r="A5821" t="s">
        <v>1257</v>
      </c>
      <c r="B5821" t="s">
        <v>116</v>
      </c>
      <c r="C5821" t="s">
        <v>360</v>
      </c>
      <c r="D5821" t="s">
        <v>1274</v>
      </c>
      <c r="E5821" t="s">
        <v>31</v>
      </c>
      <c r="F5821">
        <v>14819</v>
      </c>
      <c r="G5821">
        <v>23420</v>
      </c>
      <c r="H5821">
        <v>1.5804035360010797</v>
      </c>
      <c r="I5821" t="str">
        <f>VLOOKUP($B5821&amp;$E5821,'Employee List'!$A:$E,5,0)</f>
        <v>E-1191</v>
      </c>
    </row>
    <row r="5822" spans="1:9" x14ac:dyDescent="0.35">
      <c r="A5822" t="s">
        <v>1257</v>
      </c>
      <c r="B5822" t="s">
        <v>116</v>
      </c>
      <c r="C5822" t="s">
        <v>360</v>
      </c>
      <c r="D5822" t="s">
        <v>1263</v>
      </c>
      <c r="E5822" t="s">
        <v>29</v>
      </c>
      <c r="F5822">
        <v>2994</v>
      </c>
      <c r="G5822">
        <v>4982</v>
      </c>
      <c r="H5822">
        <v>1.6639946559786238</v>
      </c>
      <c r="I5822" t="str">
        <f>VLOOKUP($B5822&amp;$E5822,'Employee List'!$A:$E,5,0)</f>
        <v>E-1191</v>
      </c>
    </row>
    <row r="5823" spans="1:9" x14ac:dyDescent="0.35">
      <c r="A5823" t="s">
        <v>1257</v>
      </c>
      <c r="B5823" t="s">
        <v>116</v>
      </c>
      <c r="C5823" t="s">
        <v>360</v>
      </c>
      <c r="D5823" t="s">
        <v>1263</v>
      </c>
      <c r="E5823" t="s">
        <v>30</v>
      </c>
      <c r="F5823">
        <v>3436</v>
      </c>
      <c r="G5823">
        <v>4945</v>
      </c>
      <c r="H5823">
        <v>1.4391734575087312</v>
      </c>
      <c r="I5823" t="str">
        <f>VLOOKUP($B5823&amp;$E5823,'Employee List'!$A:$E,5,0)</f>
        <v>E-1191</v>
      </c>
    </row>
    <row r="5824" spans="1:9" x14ac:dyDescent="0.35">
      <c r="A5824" t="s">
        <v>1257</v>
      </c>
      <c r="B5824" t="s">
        <v>116</v>
      </c>
      <c r="C5824" t="s">
        <v>360</v>
      </c>
      <c r="D5824" t="s">
        <v>1263</v>
      </c>
      <c r="E5824" t="s">
        <v>31</v>
      </c>
      <c r="F5824">
        <v>3219</v>
      </c>
      <c r="G5824">
        <v>3088</v>
      </c>
      <c r="H5824">
        <v>0.95930413171792484</v>
      </c>
      <c r="I5824" t="str">
        <f>VLOOKUP($B5824&amp;$E5824,'Employee List'!$A:$E,5,0)</f>
        <v>E-1191</v>
      </c>
    </row>
    <row r="5825" spans="1:9" x14ac:dyDescent="0.35">
      <c r="A5825" t="s">
        <v>1257</v>
      </c>
      <c r="B5825" t="s">
        <v>116</v>
      </c>
      <c r="C5825" t="s">
        <v>360</v>
      </c>
      <c r="D5825" t="s">
        <v>1264</v>
      </c>
      <c r="E5825" t="s">
        <v>29</v>
      </c>
      <c r="F5825">
        <v>4038</v>
      </c>
      <c r="G5825">
        <v>3855</v>
      </c>
      <c r="H5825">
        <v>0.95468053491827642</v>
      </c>
      <c r="I5825" t="str">
        <f>VLOOKUP($B5825&amp;$E5825,'Employee List'!$A:$E,5,0)</f>
        <v>E-1191</v>
      </c>
    </row>
    <row r="5826" spans="1:9" x14ac:dyDescent="0.35">
      <c r="A5826" t="s">
        <v>1257</v>
      </c>
      <c r="B5826" t="s">
        <v>116</v>
      </c>
      <c r="C5826" t="s">
        <v>360</v>
      </c>
      <c r="D5826" t="s">
        <v>1264</v>
      </c>
      <c r="E5826" t="s">
        <v>30</v>
      </c>
      <c r="F5826">
        <v>4833</v>
      </c>
      <c r="G5826">
        <v>1551</v>
      </c>
      <c r="H5826">
        <v>0.32091868404717566</v>
      </c>
      <c r="I5826" t="str">
        <f>VLOOKUP($B5826&amp;$E5826,'Employee List'!$A:$E,5,0)</f>
        <v>E-1191</v>
      </c>
    </row>
    <row r="5827" spans="1:9" x14ac:dyDescent="0.35">
      <c r="A5827" t="s">
        <v>1257</v>
      </c>
      <c r="B5827" t="s">
        <v>116</v>
      </c>
      <c r="C5827" t="s">
        <v>360</v>
      </c>
      <c r="D5827" t="s">
        <v>1264</v>
      </c>
      <c r="E5827" t="s">
        <v>31</v>
      </c>
      <c r="F5827">
        <v>4802</v>
      </c>
      <c r="G5827">
        <v>5294</v>
      </c>
      <c r="H5827">
        <v>1.1024573094543939</v>
      </c>
      <c r="I5827" t="str">
        <f>VLOOKUP($B5827&amp;$E5827,'Employee List'!$A:$E,5,0)</f>
        <v>E-1191</v>
      </c>
    </row>
    <row r="5828" spans="1:9" x14ac:dyDescent="0.35">
      <c r="A5828" t="s">
        <v>1257</v>
      </c>
      <c r="B5828" t="s">
        <v>116</v>
      </c>
      <c r="C5828" t="s">
        <v>360</v>
      </c>
      <c r="D5828" t="s">
        <v>1265</v>
      </c>
      <c r="E5828" t="s">
        <v>29</v>
      </c>
      <c r="F5828">
        <v>6230</v>
      </c>
      <c r="G5828">
        <v>12491</v>
      </c>
      <c r="H5828">
        <v>2.004975922953451</v>
      </c>
      <c r="I5828" t="str">
        <f>VLOOKUP($B5828&amp;$E5828,'Employee List'!$A:$E,5,0)</f>
        <v>E-1191</v>
      </c>
    </row>
    <row r="5829" spans="1:9" x14ac:dyDescent="0.35">
      <c r="A5829" t="s">
        <v>1257</v>
      </c>
      <c r="B5829" t="s">
        <v>116</v>
      </c>
      <c r="C5829" t="s">
        <v>360</v>
      </c>
      <c r="D5829" t="s">
        <v>1265</v>
      </c>
      <c r="E5829" t="s">
        <v>30</v>
      </c>
      <c r="F5829">
        <v>4021</v>
      </c>
      <c r="G5829">
        <v>14744</v>
      </c>
      <c r="H5829">
        <v>3.6667495647848796</v>
      </c>
      <c r="I5829" t="str">
        <f>VLOOKUP($B5829&amp;$E5829,'Employee List'!$A:$E,5,0)</f>
        <v>E-1191</v>
      </c>
    </row>
    <row r="5830" spans="1:9" x14ac:dyDescent="0.35">
      <c r="A5830" t="s">
        <v>1257</v>
      </c>
      <c r="B5830" t="s">
        <v>116</v>
      </c>
      <c r="C5830" t="s">
        <v>360</v>
      </c>
      <c r="D5830" t="s">
        <v>1265</v>
      </c>
      <c r="E5830" t="s">
        <v>31</v>
      </c>
      <c r="F5830">
        <v>3979</v>
      </c>
      <c r="G5830">
        <v>14761</v>
      </c>
      <c r="H5830">
        <v>3.7097260618245791</v>
      </c>
      <c r="I5830" t="str">
        <f>VLOOKUP($B5830&amp;$E5830,'Employee List'!$A:$E,5,0)</f>
        <v>E-1191</v>
      </c>
    </row>
    <row r="5831" spans="1:9" x14ac:dyDescent="0.35">
      <c r="A5831" t="s">
        <v>1257</v>
      </c>
      <c r="B5831" t="s">
        <v>116</v>
      </c>
      <c r="C5831" t="s">
        <v>360</v>
      </c>
      <c r="D5831" t="s">
        <v>1260</v>
      </c>
      <c r="E5831" t="s">
        <v>29</v>
      </c>
      <c r="F5831">
        <v>73623</v>
      </c>
      <c r="G5831">
        <v>57197</v>
      </c>
      <c r="H5831">
        <v>0.77689037393205929</v>
      </c>
      <c r="I5831" t="str">
        <f>VLOOKUP($B5831&amp;$E5831,'Employee List'!$A:$E,5,0)</f>
        <v>E-1191</v>
      </c>
    </row>
    <row r="5832" spans="1:9" x14ac:dyDescent="0.35">
      <c r="A5832" t="s">
        <v>1257</v>
      </c>
      <c r="B5832" t="s">
        <v>116</v>
      </c>
      <c r="C5832" t="s">
        <v>360</v>
      </c>
      <c r="D5832" t="s">
        <v>1260</v>
      </c>
      <c r="E5832" t="s">
        <v>30</v>
      </c>
      <c r="F5832">
        <v>76045</v>
      </c>
      <c r="G5832">
        <v>86547</v>
      </c>
      <c r="H5832">
        <v>1.1381024393451247</v>
      </c>
      <c r="I5832" t="str">
        <f>VLOOKUP($B5832&amp;$E5832,'Employee List'!$A:$E,5,0)</f>
        <v>E-1191</v>
      </c>
    </row>
    <row r="5833" spans="1:9" x14ac:dyDescent="0.35">
      <c r="A5833" t="s">
        <v>1257</v>
      </c>
      <c r="B5833" t="s">
        <v>116</v>
      </c>
      <c r="C5833" t="s">
        <v>360</v>
      </c>
      <c r="D5833" t="s">
        <v>1260</v>
      </c>
      <c r="E5833" t="s">
        <v>31</v>
      </c>
      <c r="F5833">
        <v>86968</v>
      </c>
      <c r="G5833">
        <v>103748</v>
      </c>
      <c r="H5833">
        <v>1.1929445313218656</v>
      </c>
      <c r="I5833" t="str">
        <f>VLOOKUP($B5833&amp;$E5833,'Employee List'!$A:$E,5,0)</f>
        <v>E-1191</v>
      </c>
    </row>
    <row r="5834" spans="1:9" x14ac:dyDescent="0.35">
      <c r="A5834" t="s">
        <v>1257</v>
      </c>
      <c r="B5834" t="s">
        <v>116</v>
      </c>
      <c r="C5834" t="s">
        <v>360</v>
      </c>
      <c r="D5834" t="s">
        <v>1261</v>
      </c>
      <c r="E5834" t="s">
        <v>29</v>
      </c>
      <c r="F5834">
        <v>47413</v>
      </c>
      <c r="G5834">
        <v>59121</v>
      </c>
      <c r="H5834">
        <v>1.2469364942104486</v>
      </c>
      <c r="I5834" t="str">
        <f>VLOOKUP($B5834&amp;$E5834,'Employee List'!$A:$E,5,0)</f>
        <v>E-1191</v>
      </c>
    </row>
    <row r="5835" spans="1:9" x14ac:dyDescent="0.35">
      <c r="A5835" t="s">
        <v>1257</v>
      </c>
      <c r="B5835" t="s">
        <v>116</v>
      </c>
      <c r="C5835" t="s">
        <v>360</v>
      </c>
      <c r="D5835" t="s">
        <v>1261</v>
      </c>
      <c r="E5835" t="s">
        <v>30</v>
      </c>
      <c r="F5835">
        <v>52211</v>
      </c>
      <c r="G5835">
        <v>71242</v>
      </c>
      <c r="H5835">
        <v>1.3645017333512095</v>
      </c>
      <c r="I5835" t="str">
        <f>VLOOKUP($B5835&amp;$E5835,'Employee List'!$A:$E,5,0)</f>
        <v>E-1191</v>
      </c>
    </row>
    <row r="5836" spans="1:9" x14ac:dyDescent="0.35">
      <c r="A5836" t="s">
        <v>1257</v>
      </c>
      <c r="B5836" t="s">
        <v>116</v>
      </c>
      <c r="C5836" t="s">
        <v>360</v>
      </c>
      <c r="D5836" t="s">
        <v>1261</v>
      </c>
      <c r="E5836" t="s">
        <v>31</v>
      </c>
      <c r="F5836">
        <v>50969</v>
      </c>
      <c r="G5836">
        <v>62378</v>
      </c>
      <c r="H5836">
        <v>1.2238419431419099</v>
      </c>
      <c r="I5836" t="str">
        <f>VLOOKUP($B5836&amp;$E5836,'Employee List'!$A:$E,5,0)</f>
        <v>E-1191</v>
      </c>
    </row>
    <row r="5837" spans="1:9" x14ac:dyDescent="0.35">
      <c r="A5837" t="s">
        <v>1257</v>
      </c>
      <c r="B5837" t="s">
        <v>116</v>
      </c>
      <c r="C5837" t="s">
        <v>360</v>
      </c>
      <c r="D5837" t="s">
        <v>1266</v>
      </c>
      <c r="E5837" t="s">
        <v>29</v>
      </c>
      <c r="F5837">
        <v>70666</v>
      </c>
      <c r="G5837">
        <v>60370</v>
      </c>
      <c r="H5837">
        <v>0.85430051226898363</v>
      </c>
      <c r="I5837" t="str">
        <f>VLOOKUP($B5837&amp;$E5837,'Employee List'!$A:$E,5,0)</f>
        <v>E-1191</v>
      </c>
    </row>
    <row r="5838" spans="1:9" x14ac:dyDescent="0.35">
      <c r="A5838" t="s">
        <v>1257</v>
      </c>
      <c r="B5838" t="s">
        <v>116</v>
      </c>
      <c r="C5838" t="s">
        <v>360</v>
      </c>
      <c r="D5838" t="s">
        <v>1266</v>
      </c>
      <c r="E5838" t="s">
        <v>30</v>
      </c>
      <c r="F5838">
        <v>73912</v>
      </c>
      <c r="G5838">
        <v>59462</v>
      </c>
      <c r="H5838">
        <v>0.80449723996103473</v>
      </c>
      <c r="I5838" t="str">
        <f>VLOOKUP($B5838&amp;$E5838,'Employee List'!$A:$E,5,0)</f>
        <v>E-1191</v>
      </c>
    </row>
    <row r="5839" spans="1:9" x14ac:dyDescent="0.35">
      <c r="A5839" t="s">
        <v>1257</v>
      </c>
      <c r="B5839" t="s">
        <v>116</v>
      </c>
      <c r="C5839" t="s">
        <v>360</v>
      </c>
      <c r="D5839" t="s">
        <v>1266</v>
      </c>
      <c r="E5839" t="s">
        <v>31</v>
      </c>
      <c r="F5839">
        <v>73698</v>
      </c>
      <c r="G5839">
        <v>70204</v>
      </c>
      <c r="H5839">
        <v>0.9525903009579636</v>
      </c>
      <c r="I5839" t="str">
        <f>VLOOKUP($B5839&amp;$E5839,'Employee List'!$A:$E,5,0)</f>
        <v>E-1191</v>
      </c>
    </row>
    <row r="5840" spans="1:9" x14ac:dyDescent="0.35">
      <c r="A5840" t="s">
        <v>1257</v>
      </c>
      <c r="B5840" t="s">
        <v>116</v>
      </c>
      <c r="C5840" t="s">
        <v>360</v>
      </c>
      <c r="D5840" t="s">
        <v>1267</v>
      </c>
      <c r="E5840" t="s">
        <v>29</v>
      </c>
      <c r="F5840">
        <v>43166</v>
      </c>
      <c r="G5840">
        <v>41977</v>
      </c>
      <c r="H5840">
        <v>0.97245517305286566</v>
      </c>
      <c r="I5840" t="str">
        <f>VLOOKUP($B5840&amp;$E5840,'Employee List'!$A:$E,5,0)</f>
        <v>E-1191</v>
      </c>
    </row>
    <row r="5841" spans="1:9" x14ac:dyDescent="0.35">
      <c r="A5841" t="s">
        <v>1257</v>
      </c>
      <c r="B5841" t="s">
        <v>116</v>
      </c>
      <c r="C5841" t="s">
        <v>360</v>
      </c>
      <c r="D5841" t="s">
        <v>1267</v>
      </c>
      <c r="E5841" t="s">
        <v>30</v>
      </c>
      <c r="F5841">
        <v>42089</v>
      </c>
      <c r="G5841">
        <v>30865</v>
      </c>
      <c r="H5841">
        <v>0.73332699755280473</v>
      </c>
      <c r="I5841" t="str">
        <f>VLOOKUP($B5841&amp;$E5841,'Employee List'!$A:$E,5,0)</f>
        <v>E-1191</v>
      </c>
    </row>
    <row r="5842" spans="1:9" x14ac:dyDescent="0.35">
      <c r="A5842" t="s">
        <v>1257</v>
      </c>
      <c r="B5842" t="s">
        <v>116</v>
      </c>
      <c r="C5842" t="s">
        <v>360</v>
      </c>
      <c r="D5842" t="s">
        <v>1267</v>
      </c>
      <c r="E5842" t="s">
        <v>31</v>
      </c>
      <c r="F5842">
        <v>42623</v>
      </c>
      <c r="G5842">
        <v>55440</v>
      </c>
      <c r="H5842">
        <v>1.3007061914928559</v>
      </c>
      <c r="I5842" t="str">
        <f>VLOOKUP($B5842&amp;$E5842,'Employee List'!$A:$E,5,0)</f>
        <v>E-1191</v>
      </c>
    </row>
    <row r="5843" spans="1:9" x14ac:dyDescent="0.35">
      <c r="A5843" t="s">
        <v>1257</v>
      </c>
      <c r="B5843" t="s">
        <v>116</v>
      </c>
      <c r="C5843" t="s">
        <v>360</v>
      </c>
      <c r="D5843" t="s">
        <v>1268</v>
      </c>
      <c r="E5843" t="s">
        <v>29</v>
      </c>
      <c r="F5843">
        <v>14763</v>
      </c>
      <c r="G5843">
        <v>11937</v>
      </c>
      <c r="H5843">
        <v>0.80857549278601915</v>
      </c>
      <c r="I5843" t="str">
        <f>VLOOKUP($B5843&amp;$E5843,'Employee List'!$A:$E,5,0)</f>
        <v>E-1191</v>
      </c>
    </row>
    <row r="5844" spans="1:9" x14ac:dyDescent="0.35">
      <c r="A5844" t="s">
        <v>1257</v>
      </c>
      <c r="B5844" t="s">
        <v>116</v>
      </c>
      <c r="C5844" t="s">
        <v>360</v>
      </c>
      <c r="D5844" t="s">
        <v>1268</v>
      </c>
      <c r="E5844" t="s">
        <v>30</v>
      </c>
      <c r="F5844">
        <v>11019</v>
      </c>
      <c r="G5844">
        <v>8579</v>
      </c>
      <c r="H5844">
        <v>0.77856429803067428</v>
      </c>
      <c r="I5844" t="str">
        <f>VLOOKUP($B5844&amp;$E5844,'Employee List'!$A:$E,5,0)</f>
        <v>E-1191</v>
      </c>
    </row>
    <row r="5845" spans="1:9" x14ac:dyDescent="0.35">
      <c r="A5845" t="s">
        <v>1257</v>
      </c>
      <c r="B5845" t="s">
        <v>116</v>
      </c>
      <c r="C5845" t="s">
        <v>360</v>
      </c>
      <c r="D5845" t="s">
        <v>1268</v>
      </c>
      <c r="E5845" t="s">
        <v>31</v>
      </c>
      <c r="F5845">
        <v>10695</v>
      </c>
      <c r="G5845">
        <v>9727</v>
      </c>
      <c r="H5845">
        <v>0.90949041608228143</v>
      </c>
      <c r="I5845" t="str">
        <f>VLOOKUP($B5845&amp;$E5845,'Employee List'!$A:$E,5,0)</f>
        <v>E-1191</v>
      </c>
    </row>
    <row r="5846" spans="1:9" x14ac:dyDescent="0.35">
      <c r="A5846" t="s">
        <v>1257</v>
      </c>
      <c r="B5846" t="s">
        <v>116</v>
      </c>
      <c r="C5846" t="s">
        <v>360</v>
      </c>
      <c r="D5846" t="s">
        <v>1269</v>
      </c>
      <c r="E5846" t="s">
        <v>29</v>
      </c>
      <c r="F5846">
        <v>3352</v>
      </c>
      <c r="G5846">
        <v>6349</v>
      </c>
      <c r="H5846">
        <v>1.8940930787589498</v>
      </c>
      <c r="I5846" t="str">
        <f>VLOOKUP($B5846&amp;$E5846,'Employee List'!$A:$E,5,0)</f>
        <v>E-1191</v>
      </c>
    </row>
    <row r="5847" spans="1:9" x14ac:dyDescent="0.35">
      <c r="A5847" t="s">
        <v>1257</v>
      </c>
      <c r="B5847" t="s">
        <v>116</v>
      </c>
      <c r="C5847" t="s">
        <v>360</v>
      </c>
      <c r="D5847" t="s">
        <v>1269</v>
      </c>
      <c r="E5847" t="s">
        <v>30</v>
      </c>
      <c r="F5847">
        <v>3837</v>
      </c>
      <c r="G5847">
        <v>26800</v>
      </c>
      <c r="H5847">
        <v>6.9846234037008079</v>
      </c>
      <c r="I5847" t="str">
        <f>VLOOKUP($B5847&amp;$E5847,'Employee List'!$A:$E,5,0)</f>
        <v>E-1191</v>
      </c>
    </row>
    <row r="5848" spans="1:9" x14ac:dyDescent="0.35">
      <c r="A5848" t="s">
        <v>1257</v>
      </c>
      <c r="B5848" t="s">
        <v>116</v>
      </c>
      <c r="C5848" t="s">
        <v>360</v>
      </c>
      <c r="D5848" t="s">
        <v>1269</v>
      </c>
      <c r="E5848" t="s">
        <v>31</v>
      </c>
      <c r="F5848">
        <v>4878</v>
      </c>
      <c r="G5848">
        <v>10723</v>
      </c>
      <c r="H5848">
        <v>2.1982369823698238</v>
      </c>
      <c r="I5848" t="str">
        <f>VLOOKUP($B5848&amp;$E5848,'Employee List'!$A:$E,5,0)</f>
        <v>E-1191</v>
      </c>
    </row>
    <row r="5849" spans="1:9" x14ac:dyDescent="0.35">
      <c r="A5849" t="s">
        <v>1257</v>
      </c>
      <c r="B5849" t="s">
        <v>116</v>
      </c>
      <c r="C5849" t="s">
        <v>360</v>
      </c>
      <c r="D5849" t="s">
        <v>1270</v>
      </c>
      <c r="E5849" t="s">
        <v>29</v>
      </c>
      <c r="F5849">
        <v>3270</v>
      </c>
      <c r="G5849">
        <v>9543</v>
      </c>
      <c r="H5849">
        <v>2.9183486238532108</v>
      </c>
      <c r="I5849" t="str">
        <f>VLOOKUP($B5849&amp;$E5849,'Employee List'!$A:$E,5,0)</f>
        <v>E-1191</v>
      </c>
    </row>
    <row r="5850" spans="1:9" x14ac:dyDescent="0.35">
      <c r="A5850" t="s">
        <v>1257</v>
      </c>
      <c r="B5850" t="s">
        <v>116</v>
      </c>
      <c r="C5850" t="s">
        <v>360</v>
      </c>
      <c r="D5850" t="s">
        <v>1270</v>
      </c>
      <c r="E5850" t="s">
        <v>30</v>
      </c>
      <c r="F5850">
        <v>3453</v>
      </c>
      <c r="G5850">
        <v>9108</v>
      </c>
      <c r="H5850">
        <v>2.6377063423110338</v>
      </c>
      <c r="I5850" t="str">
        <f>VLOOKUP($B5850&amp;$E5850,'Employee List'!$A:$E,5,0)</f>
        <v>E-1191</v>
      </c>
    </row>
    <row r="5851" spans="1:9" x14ac:dyDescent="0.35">
      <c r="A5851" t="s">
        <v>1257</v>
      </c>
      <c r="B5851" t="s">
        <v>116</v>
      </c>
      <c r="C5851" t="s">
        <v>360</v>
      </c>
      <c r="D5851" t="s">
        <v>1270</v>
      </c>
      <c r="E5851" t="s">
        <v>31</v>
      </c>
      <c r="F5851">
        <v>5803</v>
      </c>
      <c r="G5851">
        <v>5831</v>
      </c>
      <c r="H5851">
        <v>1.0048250904704463</v>
      </c>
      <c r="I5851" t="str">
        <f>VLOOKUP($B5851&amp;$E5851,'Employee List'!$A:$E,5,0)</f>
        <v>E-1191</v>
      </c>
    </row>
    <row r="5852" spans="1:9" x14ac:dyDescent="0.35">
      <c r="A5852" t="s">
        <v>1257</v>
      </c>
      <c r="B5852" t="s">
        <v>116</v>
      </c>
      <c r="C5852" t="s">
        <v>360</v>
      </c>
      <c r="D5852" t="s">
        <v>1271</v>
      </c>
      <c r="E5852" t="s">
        <v>29</v>
      </c>
      <c r="F5852">
        <v>10866</v>
      </c>
      <c r="G5852">
        <v>18949</v>
      </c>
      <c r="H5852">
        <v>1.7438799926375852</v>
      </c>
      <c r="I5852" t="str">
        <f>VLOOKUP($B5852&amp;$E5852,'Employee List'!$A:$E,5,0)</f>
        <v>E-1191</v>
      </c>
    </row>
    <row r="5853" spans="1:9" x14ac:dyDescent="0.35">
      <c r="A5853" t="s">
        <v>1257</v>
      </c>
      <c r="B5853" t="s">
        <v>116</v>
      </c>
      <c r="C5853" t="s">
        <v>360</v>
      </c>
      <c r="D5853" t="s">
        <v>1271</v>
      </c>
      <c r="E5853" t="s">
        <v>30</v>
      </c>
      <c r="F5853">
        <v>8828</v>
      </c>
      <c r="G5853">
        <v>13152</v>
      </c>
      <c r="H5853">
        <v>1.4898051653828728</v>
      </c>
      <c r="I5853" t="str">
        <f>VLOOKUP($B5853&amp;$E5853,'Employee List'!$A:$E,5,0)</f>
        <v>E-1191</v>
      </c>
    </row>
    <row r="5854" spans="1:9" x14ac:dyDescent="0.35">
      <c r="A5854" t="s">
        <v>1257</v>
      </c>
      <c r="B5854" t="s">
        <v>116</v>
      </c>
      <c r="C5854" t="s">
        <v>360</v>
      </c>
      <c r="D5854" t="s">
        <v>1271</v>
      </c>
      <c r="E5854" t="s">
        <v>31</v>
      </c>
      <c r="F5854">
        <v>8034</v>
      </c>
      <c r="G5854">
        <v>11299</v>
      </c>
      <c r="H5854">
        <v>1.4063978093104306</v>
      </c>
      <c r="I5854" t="str">
        <f>VLOOKUP($B5854&amp;$E5854,'Employee List'!$A:$E,5,0)</f>
        <v>E-1191</v>
      </c>
    </row>
    <row r="5855" spans="1:9" x14ac:dyDescent="0.35">
      <c r="A5855" t="s">
        <v>1257</v>
      </c>
      <c r="B5855" t="s">
        <v>116</v>
      </c>
      <c r="C5855" t="s">
        <v>360</v>
      </c>
      <c r="D5855" t="s">
        <v>1258</v>
      </c>
      <c r="E5855" t="s">
        <v>29</v>
      </c>
      <c r="F5855">
        <v>160665</v>
      </c>
      <c r="G5855">
        <v>134299</v>
      </c>
      <c r="H5855">
        <v>0.83589456322161015</v>
      </c>
      <c r="I5855" t="str">
        <f>VLOOKUP($B5855&amp;$E5855,'Employee List'!$A:$E,5,0)</f>
        <v>E-1191</v>
      </c>
    </row>
    <row r="5856" spans="1:9" x14ac:dyDescent="0.35">
      <c r="A5856" t="s">
        <v>1257</v>
      </c>
      <c r="B5856" t="s">
        <v>116</v>
      </c>
      <c r="C5856" t="s">
        <v>360</v>
      </c>
      <c r="D5856" t="s">
        <v>1258</v>
      </c>
      <c r="E5856" t="s">
        <v>30</v>
      </c>
      <c r="F5856">
        <v>157311</v>
      </c>
      <c r="G5856">
        <v>80721</v>
      </c>
      <c r="H5856">
        <v>0.51313004176440302</v>
      </c>
      <c r="I5856" t="str">
        <f>VLOOKUP($B5856&amp;$E5856,'Employee List'!$A:$E,5,0)</f>
        <v>E-1191</v>
      </c>
    </row>
    <row r="5857" spans="1:9" x14ac:dyDescent="0.35">
      <c r="A5857" t="s">
        <v>1257</v>
      </c>
      <c r="B5857" t="s">
        <v>116</v>
      </c>
      <c r="C5857" t="s">
        <v>360</v>
      </c>
      <c r="D5857" t="s">
        <v>1258</v>
      </c>
      <c r="E5857" t="s">
        <v>31</v>
      </c>
      <c r="F5857">
        <v>149068</v>
      </c>
      <c r="G5857">
        <v>90393</v>
      </c>
      <c r="H5857">
        <v>0.6063876888399925</v>
      </c>
      <c r="I5857" t="str">
        <f>VLOOKUP($B5857&amp;$E5857,'Employee List'!$A:$E,5,0)</f>
        <v>E-1191</v>
      </c>
    </row>
    <row r="5858" spans="1:9" x14ac:dyDescent="0.35">
      <c r="A5858" t="s">
        <v>1257</v>
      </c>
      <c r="B5858" t="s">
        <v>116</v>
      </c>
      <c r="C5858" t="s">
        <v>360</v>
      </c>
      <c r="D5858" t="s">
        <v>1272</v>
      </c>
      <c r="E5858" t="s">
        <v>29</v>
      </c>
      <c r="F5858">
        <v>14106</v>
      </c>
      <c r="G5858">
        <v>13215</v>
      </c>
      <c r="H5858">
        <v>0.93683538919608678</v>
      </c>
      <c r="I5858" t="str">
        <f>VLOOKUP($B5858&amp;$E5858,'Employee List'!$A:$E,5,0)</f>
        <v>E-1191</v>
      </c>
    </row>
    <row r="5859" spans="1:9" x14ac:dyDescent="0.35">
      <c r="A5859" t="s">
        <v>1257</v>
      </c>
      <c r="B5859" t="s">
        <v>116</v>
      </c>
      <c r="C5859" t="s">
        <v>360</v>
      </c>
      <c r="D5859" t="s">
        <v>1272</v>
      </c>
      <c r="E5859" t="s">
        <v>30</v>
      </c>
      <c r="F5859">
        <v>14126</v>
      </c>
      <c r="G5859">
        <v>28660</v>
      </c>
      <c r="H5859">
        <v>2.028882910944358</v>
      </c>
      <c r="I5859" t="str">
        <f>VLOOKUP($B5859&amp;$E5859,'Employee List'!$A:$E,5,0)</f>
        <v>E-1191</v>
      </c>
    </row>
    <row r="5860" spans="1:9" x14ac:dyDescent="0.35">
      <c r="A5860" t="s">
        <v>1257</v>
      </c>
      <c r="B5860" t="s">
        <v>116</v>
      </c>
      <c r="C5860" t="s">
        <v>360</v>
      </c>
      <c r="D5860" t="s">
        <v>1272</v>
      </c>
      <c r="E5860" t="s">
        <v>31</v>
      </c>
      <c r="F5860">
        <v>17297</v>
      </c>
      <c r="G5860">
        <v>19970</v>
      </c>
      <c r="H5860">
        <v>1.1545354685783662</v>
      </c>
      <c r="I5860" t="str">
        <f>VLOOKUP($B5860&amp;$E5860,'Employee List'!$A:$E,5,0)</f>
        <v>E-1191</v>
      </c>
    </row>
    <row r="5861" spans="1:9" x14ac:dyDescent="0.35">
      <c r="A5861" t="s">
        <v>1257</v>
      </c>
      <c r="B5861" t="s">
        <v>116</v>
      </c>
      <c r="C5861" t="s">
        <v>360</v>
      </c>
      <c r="D5861" t="s">
        <v>1259</v>
      </c>
      <c r="E5861" t="s">
        <v>29</v>
      </c>
      <c r="F5861">
        <v>51229</v>
      </c>
      <c r="G5861">
        <v>63695</v>
      </c>
      <c r="H5861">
        <v>1.2433387339202404</v>
      </c>
      <c r="I5861" t="str">
        <f>VLOOKUP($B5861&amp;$E5861,'Employee List'!$A:$E,5,0)</f>
        <v>E-1191</v>
      </c>
    </row>
    <row r="5862" spans="1:9" x14ac:dyDescent="0.35">
      <c r="A5862" t="s">
        <v>1257</v>
      </c>
      <c r="B5862" t="s">
        <v>116</v>
      </c>
      <c r="C5862" t="s">
        <v>360</v>
      </c>
      <c r="D5862" t="s">
        <v>1259</v>
      </c>
      <c r="E5862" t="s">
        <v>30</v>
      </c>
      <c r="F5862">
        <v>53815</v>
      </c>
      <c r="G5862">
        <v>51048</v>
      </c>
      <c r="H5862">
        <v>0.94858310879866203</v>
      </c>
      <c r="I5862" t="str">
        <f>VLOOKUP($B5862&amp;$E5862,'Employee List'!$A:$E,5,0)</f>
        <v>E-1191</v>
      </c>
    </row>
    <row r="5863" spans="1:9" x14ac:dyDescent="0.35">
      <c r="A5863" t="s">
        <v>1257</v>
      </c>
      <c r="B5863" t="s">
        <v>116</v>
      </c>
      <c r="C5863" t="s">
        <v>360</v>
      </c>
      <c r="D5863" t="s">
        <v>1259</v>
      </c>
      <c r="E5863" t="s">
        <v>31</v>
      </c>
      <c r="F5863">
        <v>55093</v>
      </c>
      <c r="G5863">
        <v>50866</v>
      </c>
      <c r="H5863">
        <v>0.92327518922549145</v>
      </c>
      <c r="I5863" t="str">
        <f>VLOOKUP($B5863&amp;$E5863,'Employee List'!$A:$E,5,0)</f>
        <v>E-1191</v>
      </c>
    </row>
    <row r="5864" spans="1:9" x14ac:dyDescent="0.35">
      <c r="A5864" t="s">
        <v>1257</v>
      </c>
      <c r="B5864" t="s">
        <v>116</v>
      </c>
      <c r="C5864" t="s">
        <v>360</v>
      </c>
      <c r="D5864" t="s">
        <v>1273</v>
      </c>
      <c r="E5864" t="s">
        <v>29</v>
      </c>
      <c r="F5864">
        <v>3584</v>
      </c>
      <c r="G5864">
        <v>4640</v>
      </c>
      <c r="H5864">
        <v>1.2946428571428572</v>
      </c>
      <c r="I5864" t="str">
        <f>VLOOKUP($B5864&amp;$E5864,'Employee List'!$A:$E,5,0)</f>
        <v>E-1191</v>
      </c>
    </row>
    <row r="5865" spans="1:9" x14ac:dyDescent="0.35">
      <c r="A5865" t="s">
        <v>1257</v>
      </c>
      <c r="B5865" t="s">
        <v>116</v>
      </c>
      <c r="C5865" t="s">
        <v>360</v>
      </c>
      <c r="D5865" t="s">
        <v>1273</v>
      </c>
      <c r="E5865" t="s">
        <v>30</v>
      </c>
      <c r="F5865">
        <v>3903</v>
      </c>
      <c r="G5865">
        <v>4505</v>
      </c>
      <c r="H5865">
        <v>1.1542403279528568</v>
      </c>
      <c r="I5865" t="str">
        <f>VLOOKUP($B5865&amp;$E5865,'Employee List'!$A:$E,5,0)</f>
        <v>E-1191</v>
      </c>
    </row>
    <row r="5866" spans="1:9" x14ac:dyDescent="0.35">
      <c r="A5866" t="s">
        <v>1257</v>
      </c>
      <c r="B5866" t="s">
        <v>116</v>
      </c>
      <c r="C5866" t="s">
        <v>360</v>
      </c>
      <c r="D5866" t="s">
        <v>1273</v>
      </c>
      <c r="E5866" t="s">
        <v>31</v>
      </c>
      <c r="F5866">
        <v>4954</v>
      </c>
      <c r="G5866">
        <v>6074</v>
      </c>
      <c r="H5866">
        <v>1.2260799354057328</v>
      </c>
      <c r="I5866" t="str">
        <f>VLOOKUP($B5866&amp;$E5866,'Employee List'!$A:$E,5,0)</f>
        <v>E-1191</v>
      </c>
    </row>
    <row r="5867" spans="1:9" x14ac:dyDescent="0.35">
      <c r="A5867" t="s">
        <v>1257</v>
      </c>
      <c r="B5867" t="s">
        <v>116</v>
      </c>
      <c r="C5867" t="s">
        <v>360</v>
      </c>
      <c r="D5867" t="s">
        <v>1275</v>
      </c>
      <c r="E5867" t="s">
        <v>29</v>
      </c>
      <c r="F5867">
        <v>1939</v>
      </c>
      <c r="G5867">
        <v>4909</v>
      </c>
      <c r="H5867">
        <v>2.5317173800928314</v>
      </c>
      <c r="I5867" t="str">
        <f>VLOOKUP($B5867&amp;$E5867,'Employee List'!$A:$E,5,0)</f>
        <v>E-1191</v>
      </c>
    </row>
    <row r="5868" spans="1:9" x14ac:dyDescent="0.35">
      <c r="A5868" t="s">
        <v>1257</v>
      </c>
      <c r="B5868" t="s">
        <v>116</v>
      </c>
      <c r="C5868" t="s">
        <v>360</v>
      </c>
      <c r="D5868" t="s">
        <v>1275</v>
      </c>
      <c r="E5868" t="s">
        <v>30</v>
      </c>
      <c r="F5868">
        <v>4577</v>
      </c>
      <c r="G5868">
        <v>2793</v>
      </c>
      <c r="H5868">
        <v>0.61022503823465157</v>
      </c>
      <c r="I5868" t="str">
        <f>VLOOKUP($B5868&amp;$E5868,'Employee List'!$A:$E,5,0)</f>
        <v>E-1191</v>
      </c>
    </row>
    <row r="5869" spans="1:9" x14ac:dyDescent="0.35">
      <c r="A5869" t="s">
        <v>1257</v>
      </c>
      <c r="B5869" t="s">
        <v>116</v>
      </c>
      <c r="C5869" t="s">
        <v>360</v>
      </c>
      <c r="D5869" t="s">
        <v>1275</v>
      </c>
      <c r="E5869" t="s">
        <v>31</v>
      </c>
      <c r="F5869">
        <v>4712</v>
      </c>
      <c r="G5869">
        <v>3814</v>
      </c>
      <c r="H5869">
        <v>0.80942275042444822</v>
      </c>
      <c r="I5869" t="str">
        <f>VLOOKUP($B5869&amp;$E5869,'Employee List'!$A:$E,5,0)</f>
        <v>E-1191</v>
      </c>
    </row>
    <row r="5870" spans="1:9" x14ac:dyDescent="0.35">
      <c r="A5870" t="s">
        <v>1257</v>
      </c>
      <c r="B5870" t="s">
        <v>116</v>
      </c>
      <c r="C5870" t="s">
        <v>360</v>
      </c>
      <c r="D5870" t="s">
        <v>1276</v>
      </c>
      <c r="E5870" t="s">
        <v>29</v>
      </c>
      <c r="F5870">
        <v>4380</v>
      </c>
      <c r="G5870">
        <v>5433</v>
      </c>
      <c r="H5870">
        <v>1.2404109589041097</v>
      </c>
      <c r="I5870" t="str">
        <f>VLOOKUP($B5870&amp;$E5870,'Employee List'!$A:$E,5,0)</f>
        <v>E-1191</v>
      </c>
    </row>
    <row r="5871" spans="1:9" x14ac:dyDescent="0.35">
      <c r="A5871" t="s">
        <v>1257</v>
      </c>
      <c r="B5871" t="s">
        <v>116</v>
      </c>
      <c r="C5871" t="s">
        <v>360</v>
      </c>
      <c r="D5871" t="s">
        <v>1276</v>
      </c>
      <c r="E5871" t="s">
        <v>30</v>
      </c>
      <c r="F5871">
        <v>5000</v>
      </c>
      <c r="G5871">
        <v>6026</v>
      </c>
      <c r="H5871">
        <v>1.2052</v>
      </c>
      <c r="I5871" t="str">
        <f>VLOOKUP($B5871&amp;$E5871,'Employee List'!$A:$E,5,0)</f>
        <v>E-1191</v>
      </c>
    </row>
    <row r="5872" spans="1:9" x14ac:dyDescent="0.35">
      <c r="A5872" t="s">
        <v>1257</v>
      </c>
      <c r="B5872" t="s">
        <v>116</v>
      </c>
      <c r="C5872" t="s">
        <v>360</v>
      </c>
      <c r="D5872" t="s">
        <v>1276</v>
      </c>
      <c r="E5872" t="s">
        <v>31</v>
      </c>
      <c r="F5872">
        <v>3247</v>
      </c>
      <c r="G5872">
        <v>1889</v>
      </c>
      <c r="H5872">
        <v>0.58176778564829068</v>
      </c>
      <c r="I5872" t="str">
        <f>VLOOKUP($B5872&amp;$E5872,'Employee List'!$A:$E,5,0)</f>
        <v>E-1191</v>
      </c>
    </row>
    <row r="5873" spans="1:9" x14ac:dyDescent="0.35">
      <c r="A5873" t="s">
        <v>1257</v>
      </c>
      <c r="B5873" t="s">
        <v>116</v>
      </c>
      <c r="C5873" t="s">
        <v>360</v>
      </c>
      <c r="D5873" t="s">
        <v>1277</v>
      </c>
      <c r="E5873" t="s">
        <v>29</v>
      </c>
      <c r="F5873">
        <v>7277</v>
      </c>
      <c r="G5873">
        <v>18143</v>
      </c>
      <c r="H5873">
        <v>2.4931977463240345</v>
      </c>
      <c r="I5873" t="str">
        <f>VLOOKUP($B5873&amp;$E5873,'Employee List'!$A:$E,5,0)</f>
        <v>E-1191</v>
      </c>
    </row>
    <row r="5874" spans="1:9" x14ac:dyDescent="0.35">
      <c r="A5874" t="s">
        <v>1257</v>
      </c>
      <c r="B5874" t="s">
        <v>116</v>
      </c>
      <c r="C5874" t="s">
        <v>360</v>
      </c>
      <c r="D5874" t="s">
        <v>1277</v>
      </c>
      <c r="E5874" t="s">
        <v>30</v>
      </c>
      <c r="F5874">
        <v>8833</v>
      </c>
      <c r="G5874">
        <v>13554</v>
      </c>
      <c r="H5874">
        <v>1.5344729989810937</v>
      </c>
      <c r="I5874" t="str">
        <f>VLOOKUP($B5874&amp;$E5874,'Employee List'!$A:$E,5,0)</f>
        <v>E-1191</v>
      </c>
    </row>
    <row r="5875" spans="1:9" x14ac:dyDescent="0.35">
      <c r="A5875" t="s">
        <v>1257</v>
      </c>
      <c r="B5875" t="s">
        <v>116</v>
      </c>
      <c r="C5875" t="s">
        <v>360</v>
      </c>
      <c r="D5875" t="s">
        <v>1277</v>
      </c>
      <c r="E5875" t="s">
        <v>31</v>
      </c>
      <c r="F5875">
        <v>6616</v>
      </c>
      <c r="G5875">
        <v>12019</v>
      </c>
      <c r="H5875">
        <v>1.8166565900846432</v>
      </c>
      <c r="I5875" t="str">
        <f>VLOOKUP($B5875&amp;$E5875,'Employee List'!$A:$E,5,0)</f>
        <v>E-1191</v>
      </c>
    </row>
    <row r="5876" spans="1:9" x14ac:dyDescent="0.35">
      <c r="A5876" t="s">
        <v>1257</v>
      </c>
      <c r="B5876" t="s">
        <v>116</v>
      </c>
      <c r="C5876" t="s">
        <v>360</v>
      </c>
      <c r="D5876" t="s">
        <v>1278</v>
      </c>
      <c r="E5876" t="s">
        <v>29</v>
      </c>
      <c r="F5876">
        <v>22152</v>
      </c>
      <c r="G5876">
        <v>28632</v>
      </c>
      <c r="H5876">
        <v>1.2925243770314192</v>
      </c>
      <c r="I5876" t="str">
        <f>VLOOKUP($B5876&amp;$E5876,'Employee List'!$A:$E,5,0)</f>
        <v>E-1191</v>
      </c>
    </row>
    <row r="5877" spans="1:9" x14ac:dyDescent="0.35">
      <c r="A5877" t="s">
        <v>1257</v>
      </c>
      <c r="B5877" t="s">
        <v>116</v>
      </c>
      <c r="C5877" t="s">
        <v>360</v>
      </c>
      <c r="D5877" t="s">
        <v>1278</v>
      </c>
      <c r="E5877" t="s">
        <v>30</v>
      </c>
      <c r="F5877">
        <v>20169</v>
      </c>
      <c r="G5877">
        <v>26130</v>
      </c>
      <c r="H5877">
        <v>1.2955525806931429</v>
      </c>
      <c r="I5877" t="str">
        <f>VLOOKUP($B5877&amp;$E5877,'Employee List'!$A:$E,5,0)</f>
        <v>E-1191</v>
      </c>
    </row>
    <row r="5878" spans="1:9" x14ac:dyDescent="0.35">
      <c r="A5878" t="s">
        <v>1257</v>
      </c>
      <c r="B5878" t="s">
        <v>116</v>
      </c>
      <c r="C5878" t="s">
        <v>360</v>
      </c>
      <c r="D5878" t="s">
        <v>1278</v>
      </c>
      <c r="E5878" t="s">
        <v>31</v>
      </c>
      <c r="F5878">
        <v>21606</v>
      </c>
      <c r="G5878">
        <v>27063</v>
      </c>
      <c r="H5878">
        <v>1.2525687309080811</v>
      </c>
      <c r="I5878" t="str">
        <f>VLOOKUP($B5878&amp;$E5878,'Employee List'!$A:$E,5,0)</f>
        <v>E-1191</v>
      </c>
    </row>
    <row r="5879" spans="1:9" x14ac:dyDescent="0.35">
      <c r="A5879" t="s">
        <v>1257</v>
      </c>
      <c r="B5879" t="s">
        <v>116</v>
      </c>
      <c r="C5879" t="s">
        <v>360</v>
      </c>
      <c r="D5879" t="s">
        <v>1279</v>
      </c>
      <c r="E5879" t="s">
        <v>29</v>
      </c>
      <c r="F5879">
        <v>1994</v>
      </c>
      <c r="G5879">
        <v>3935</v>
      </c>
      <c r="H5879">
        <v>1.973420260782347</v>
      </c>
      <c r="I5879" t="str">
        <f>VLOOKUP($B5879&amp;$E5879,'Employee List'!$A:$E,5,0)</f>
        <v>E-1191</v>
      </c>
    </row>
    <row r="5880" spans="1:9" x14ac:dyDescent="0.35">
      <c r="A5880" t="s">
        <v>1257</v>
      </c>
      <c r="B5880" t="s">
        <v>116</v>
      </c>
      <c r="C5880" t="s">
        <v>360</v>
      </c>
      <c r="D5880" t="s">
        <v>1279</v>
      </c>
      <c r="E5880" t="s">
        <v>30</v>
      </c>
      <c r="F5880">
        <v>2876</v>
      </c>
      <c r="G5880">
        <v>5179</v>
      </c>
      <c r="H5880">
        <v>1.8007649513212796</v>
      </c>
      <c r="I5880" t="str">
        <f>VLOOKUP($B5880&amp;$E5880,'Employee List'!$A:$E,5,0)</f>
        <v>E-1191</v>
      </c>
    </row>
    <row r="5881" spans="1:9" x14ac:dyDescent="0.35">
      <c r="A5881" t="s">
        <v>1257</v>
      </c>
      <c r="B5881" t="s">
        <v>116</v>
      </c>
      <c r="C5881" t="s">
        <v>360</v>
      </c>
      <c r="D5881" t="s">
        <v>1279</v>
      </c>
      <c r="E5881" t="s">
        <v>31</v>
      </c>
      <c r="F5881">
        <v>3807</v>
      </c>
      <c r="G5881">
        <v>1137</v>
      </c>
      <c r="H5881">
        <v>0.29866036249014971</v>
      </c>
      <c r="I5881" t="str">
        <f>VLOOKUP($B5881&amp;$E5881,'Employee List'!$A:$E,5,0)</f>
        <v>E-1191</v>
      </c>
    </row>
    <row r="5882" spans="1:9" x14ac:dyDescent="0.35">
      <c r="A5882" t="s">
        <v>1257</v>
      </c>
      <c r="B5882" t="s">
        <v>116</v>
      </c>
      <c r="C5882" t="s">
        <v>360</v>
      </c>
      <c r="D5882" t="s">
        <v>1280</v>
      </c>
      <c r="E5882" t="s">
        <v>29</v>
      </c>
      <c r="F5882">
        <v>1933</v>
      </c>
      <c r="G5882">
        <v>3288</v>
      </c>
      <c r="H5882">
        <v>1.7009829280910502</v>
      </c>
      <c r="I5882" t="str">
        <f>VLOOKUP($B5882&amp;$E5882,'Employee List'!$A:$E,5,0)</f>
        <v>E-1191</v>
      </c>
    </row>
    <row r="5883" spans="1:9" x14ac:dyDescent="0.35">
      <c r="A5883" t="s">
        <v>1257</v>
      </c>
      <c r="B5883" t="s">
        <v>116</v>
      </c>
      <c r="C5883" t="s">
        <v>360</v>
      </c>
      <c r="D5883" t="s">
        <v>1280</v>
      </c>
      <c r="E5883" t="s">
        <v>30</v>
      </c>
      <c r="F5883">
        <v>2948</v>
      </c>
      <c r="G5883">
        <v>2711</v>
      </c>
      <c r="H5883">
        <v>0.91960651289009498</v>
      </c>
      <c r="I5883" t="str">
        <f>VLOOKUP($B5883&amp;$E5883,'Employee List'!$A:$E,5,0)</f>
        <v>E-1191</v>
      </c>
    </row>
    <row r="5884" spans="1:9" x14ac:dyDescent="0.35">
      <c r="A5884" t="s">
        <v>1257</v>
      </c>
      <c r="B5884" t="s">
        <v>116</v>
      </c>
      <c r="C5884" t="s">
        <v>360</v>
      </c>
      <c r="D5884" t="s">
        <v>1280</v>
      </c>
      <c r="E5884" t="s">
        <v>31</v>
      </c>
      <c r="F5884">
        <v>2558</v>
      </c>
      <c r="G5884">
        <v>2966</v>
      </c>
      <c r="H5884">
        <v>1.1594996090695857</v>
      </c>
      <c r="I5884" t="str">
        <f>VLOOKUP($B5884&amp;$E5884,'Employee List'!$A:$E,5,0)</f>
        <v>E-1191</v>
      </c>
    </row>
    <row r="5885" spans="1:9" x14ac:dyDescent="0.35">
      <c r="A5885" t="s">
        <v>1257</v>
      </c>
      <c r="B5885" t="s">
        <v>116</v>
      </c>
      <c r="C5885" t="s">
        <v>360</v>
      </c>
      <c r="D5885" t="s">
        <v>1262</v>
      </c>
      <c r="E5885" t="s">
        <v>29</v>
      </c>
      <c r="F5885">
        <v>15602</v>
      </c>
      <c r="G5885">
        <v>19028</v>
      </c>
      <c r="H5885">
        <v>1.2195872324061017</v>
      </c>
      <c r="I5885" t="str">
        <f>VLOOKUP($B5885&amp;$E5885,'Employee List'!$A:$E,5,0)</f>
        <v>E-1191</v>
      </c>
    </row>
    <row r="5886" spans="1:9" x14ac:dyDescent="0.35">
      <c r="A5886" t="s">
        <v>1257</v>
      </c>
      <c r="B5886" t="s">
        <v>116</v>
      </c>
      <c r="C5886" t="s">
        <v>360</v>
      </c>
      <c r="D5886" t="s">
        <v>1262</v>
      </c>
      <c r="E5886" t="s">
        <v>30</v>
      </c>
      <c r="F5886">
        <v>16441</v>
      </c>
      <c r="G5886">
        <v>30974</v>
      </c>
      <c r="H5886">
        <v>1.8839486649230581</v>
      </c>
      <c r="I5886" t="str">
        <f>VLOOKUP($B5886&amp;$E5886,'Employee List'!$A:$E,5,0)</f>
        <v>E-1191</v>
      </c>
    </row>
    <row r="5887" spans="1:9" x14ac:dyDescent="0.35">
      <c r="A5887" t="s">
        <v>1257</v>
      </c>
      <c r="B5887" t="s">
        <v>116</v>
      </c>
      <c r="C5887" t="s">
        <v>360</v>
      </c>
      <c r="D5887" t="s">
        <v>1262</v>
      </c>
      <c r="E5887" t="s">
        <v>31</v>
      </c>
      <c r="F5887">
        <v>17512</v>
      </c>
      <c r="G5887">
        <v>21804</v>
      </c>
      <c r="H5887">
        <v>1.2450890817724989</v>
      </c>
      <c r="I5887" t="str">
        <f>VLOOKUP($B5887&amp;$E5887,'Employee List'!$A:$E,5,0)</f>
        <v>E-1191</v>
      </c>
    </row>
    <row r="5888" spans="1:9" x14ac:dyDescent="0.35">
      <c r="A5888" t="s">
        <v>1257</v>
      </c>
      <c r="B5888" t="s">
        <v>116</v>
      </c>
      <c r="C5888" t="s">
        <v>360</v>
      </c>
      <c r="D5888" t="s">
        <v>1282</v>
      </c>
      <c r="E5888" t="s">
        <v>29</v>
      </c>
      <c r="F5888">
        <v>3092</v>
      </c>
      <c r="G5888">
        <v>4041</v>
      </c>
      <c r="H5888">
        <v>1.3069210866752912</v>
      </c>
      <c r="I5888" t="str">
        <f>VLOOKUP($B5888&amp;$E5888,'Employee List'!$A:$E,5,0)</f>
        <v>E-1191</v>
      </c>
    </row>
    <row r="5889" spans="1:9" x14ac:dyDescent="0.35">
      <c r="A5889" t="s">
        <v>1257</v>
      </c>
      <c r="B5889" t="s">
        <v>116</v>
      </c>
      <c r="C5889" t="s">
        <v>360</v>
      </c>
      <c r="D5889" t="s">
        <v>1282</v>
      </c>
      <c r="E5889" t="s">
        <v>30</v>
      </c>
      <c r="F5889">
        <v>12305</v>
      </c>
      <c r="G5889">
        <v>5658</v>
      </c>
      <c r="H5889">
        <v>0.45981308411214955</v>
      </c>
      <c r="I5889" t="str">
        <f>VLOOKUP($B5889&amp;$E5889,'Employee List'!$A:$E,5,0)</f>
        <v>E-1191</v>
      </c>
    </row>
    <row r="5890" spans="1:9" x14ac:dyDescent="0.35">
      <c r="A5890" t="s">
        <v>1257</v>
      </c>
      <c r="B5890" t="s">
        <v>116</v>
      </c>
      <c r="C5890" t="s">
        <v>360</v>
      </c>
      <c r="D5890" t="s">
        <v>1282</v>
      </c>
      <c r="E5890" t="s">
        <v>31</v>
      </c>
      <c r="F5890">
        <v>11894</v>
      </c>
      <c r="G5890">
        <v>3473</v>
      </c>
      <c r="H5890">
        <v>0.291995964351774</v>
      </c>
      <c r="I5890" t="str">
        <f>VLOOKUP($B5890&amp;$E5890,'Employee List'!$A:$E,5,0)</f>
        <v>E-1191</v>
      </c>
    </row>
    <row r="5891" spans="1:9" x14ac:dyDescent="0.35">
      <c r="A5891" t="s">
        <v>1257</v>
      </c>
      <c r="B5891" t="s">
        <v>116</v>
      </c>
      <c r="C5891" t="s">
        <v>360</v>
      </c>
      <c r="D5891" t="s">
        <v>1281</v>
      </c>
      <c r="E5891" t="s">
        <v>29</v>
      </c>
      <c r="F5891">
        <v>4757</v>
      </c>
      <c r="G5891">
        <v>4543</v>
      </c>
      <c r="H5891">
        <v>0.95501366407399624</v>
      </c>
      <c r="I5891" t="str">
        <f>VLOOKUP($B5891&amp;$E5891,'Employee List'!$A:$E,5,0)</f>
        <v>E-1191</v>
      </c>
    </row>
    <row r="5892" spans="1:9" x14ac:dyDescent="0.35">
      <c r="A5892" t="s">
        <v>1257</v>
      </c>
      <c r="B5892" t="s">
        <v>116</v>
      </c>
      <c r="C5892" t="s">
        <v>360</v>
      </c>
      <c r="D5892" t="s">
        <v>1281</v>
      </c>
      <c r="E5892" t="s">
        <v>30</v>
      </c>
      <c r="F5892">
        <v>4655</v>
      </c>
      <c r="G5892">
        <v>5986</v>
      </c>
      <c r="H5892">
        <v>1.2859291084854996</v>
      </c>
      <c r="I5892" t="str">
        <f>VLOOKUP($B5892&amp;$E5892,'Employee List'!$A:$E,5,0)</f>
        <v>E-1191</v>
      </c>
    </row>
    <row r="5893" spans="1:9" x14ac:dyDescent="0.35">
      <c r="A5893" t="s">
        <v>1257</v>
      </c>
      <c r="B5893" t="s">
        <v>116</v>
      </c>
      <c r="C5893" t="s">
        <v>360</v>
      </c>
      <c r="D5893" t="s">
        <v>1281</v>
      </c>
      <c r="E5893" t="s">
        <v>31</v>
      </c>
      <c r="F5893">
        <v>1151</v>
      </c>
      <c r="G5893">
        <v>1839</v>
      </c>
      <c r="H5893">
        <v>1.5977410947002606</v>
      </c>
      <c r="I5893" t="str">
        <f>VLOOKUP($B5893&amp;$E5893,'Employee List'!$A:$E,5,0)</f>
        <v>E-1191</v>
      </c>
    </row>
    <row r="5894" spans="1:9" x14ac:dyDescent="0.35">
      <c r="A5894" t="s">
        <v>1257</v>
      </c>
      <c r="B5894" t="s">
        <v>117</v>
      </c>
      <c r="C5894" t="s">
        <v>361</v>
      </c>
      <c r="D5894" t="s">
        <v>1274</v>
      </c>
      <c r="E5894" t="s">
        <v>29</v>
      </c>
      <c r="F5894">
        <v>12885</v>
      </c>
      <c r="G5894">
        <v>17616</v>
      </c>
      <c r="H5894">
        <v>1.3671711292200233</v>
      </c>
      <c r="I5894" t="str">
        <f>VLOOKUP($B5894&amp;$E5894,'Employee List'!$A:$E,5,0)</f>
        <v>E-1192</v>
      </c>
    </row>
    <row r="5895" spans="1:9" x14ac:dyDescent="0.35">
      <c r="A5895" t="s">
        <v>1257</v>
      </c>
      <c r="B5895" t="s">
        <v>117</v>
      </c>
      <c r="C5895" t="s">
        <v>361</v>
      </c>
      <c r="D5895" t="s">
        <v>1274</v>
      </c>
      <c r="E5895" t="s">
        <v>30</v>
      </c>
      <c r="F5895">
        <v>16244</v>
      </c>
      <c r="G5895">
        <v>13024</v>
      </c>
      <c r="H5895">
        <v>0.80177296232455064</v>
      </c>
      <c r="I5895" t="str">
        <f>VLOOKUP($B5895&amp;$E5895,'Employee List'!$A:$E,5,0)</f>
        <v>E-1192</v>
      </c>
    </row>
    <row r="5896" spans="1:9" x14ac:dyDescent="0.35">
      <c r="A5896" t="s">
        <v>1257</v>
      </c>
      <c r="B5896" t="s">
        <v>117</v>
      </c>
      <c r="C5896" t="s">
        <v>361</v>
      </c>
      <c r="D5896" t="s">
        <v>1274</v>
      </c>
      <c r="E5896" t="s">
        <v>31</v>
      </c>
      <c r="F5896">
        <v>15106</v>
      </c>
      <c r="G5896">
        <v>10056</v>
      </c>
      <c r="H5896">
        <v>0.66569575003309944</v>
      </c>
      <c r="I5896" t="str">
        <f>VLOOKUP($B5896&amp;$E5896,'Employee List'!$A:$E,5,0)</f>
        <v>E-1192</v>
      </c>
    </row>
    <row r="5897" spans="1:9" x14ac:dyDescent="0.35">
      <c r="A5897" t="s">
        <v>1257</v>
      </c>
      <c r="B5897" t="s">
        <v>117</v>
      </c>
      <c r="C5897" t="s">
        <v>361</v>
      </c>
      <c r="D5897" t="s">
        <v>1263</v>
      </c>
      <c r="E5897" t="s">
        <v>29</v>
      </c>
      <c r="F5897">
        <v>4314</v>
      </c>
      <c r="G5897">
        <v>4424</v>
      </c>
      <c r="H5897">
        <v>1.0254983773759851</v>
      </c>
      <c r="I5897" t="str">
        <f>VLOOKUP($B5897&amp;$E5897,'Employee List'!$A:$E,5,0)</f>
        <v>E-1192</v>
      </c>
    </row>
    <row r="5898" spans="1:9" x14ac:dyDescent="0.35">
      <c r="A5898" t="s">
        <v>1257</v>
      </c>
      <c r="B5898" t="s">
        <v>117</v>
      </c>
      <c r="C5898" t="s">
        <v>361</v>
      </c>
      <c r="D5898" t="s">
        <v>1263</v>
      </c>
      <c r="E5898" t="s">
        <v>30</v>
      </c>
      <c r="F5898">
        <v>1560</v>
      </c>
      <c r="G5898">
        <v>4793</v>
      </c>
      <c r="H5898">
        <v>3.0724358974358976</v>
      </c>
      <c r="I5898" t="str">
        <f>VLOOKUP($B5898&amp;$E5898,'Employee List'!$A:$E,5,0)</f>
        <v>E-1192</v>
      </c>
    </row>
    <row r="5899" spans="1:9" x14ac:dyDescent="0.35">
      <c r="A5899" t="s">
        <v>1257</v>
      </c>
      <c r="B5899" t="s">
        <v>117</v>
      </c>
      <c r="C5899" t="s">
        <v>361</v>
      </c>
      <c r="D5899" t="s">
        <v>1263</v>
      </c>
      <c r="E5899" t="s">
        <v>31</v>
      </c>
      <c r="F5899">
        <v>3304</v>
      </c>
      <c r="G5899">
        <v>5328</v>
      </c>
      <c r="H5899">
        <v>1.612590799031477</v>
      </c>
      <c r="I5899" t="str">
        <f>VLOOKUP($B5899&amp;$E5899,'Employee List'!$A:$E,5,0)</f>
        <v>E-1192</v>
      </c>
    </row>
    <row r="5900" spans="1:9" x14ac:dyDescent="0.35">
      <c r="A5900" t="s">
        <v>1257</v>
      </c>
      <c r="B5900" t="s">
        <v>117</v>
      </c>
      <c r="C5900" t="s">
        <v>361</v>
      </c>
      <c r="D5900" t="s">
        <v>1264</v>
      </c>
      <c r="E5900" t="s">
        <v>29</v>
      </c>
      <c r="F5900">
        <v>4088</v>
      </c>
      <c r="G5900">
        <v>1303</v>
      </c>
      <c r="H5900">
        <v>0.31873776908023482</v>
      </c>
      <c r="I5900" t="str">
        <f>VLOOKUP($B5900&amp;$E5900,'Employee List'!$A:$E,5,0)</f>
        <v>E-1192</v>
      </c>
    </row>
    <row r="5901" spans="1:9" x14ac:dyDescent="0.35">
      <c r="A5901" t="s">
        <v>1257</v>
      </c>
      <c r="B5901" t="s">
        <v>117</v>
      </c>
      <c r="C5901" t="s">
        <v>361</v>
      </c>
      <c r="D5901" t="s">
        <v>1264</v>
      </c>
      <c r="E5901" t="s">
        <v>30</v>
      </c>
      <c r="F5901">
        <v>3631</v>
      </c>
      <c r="G5901">
        <v>5939</v>
      </c>
      <c r="H5901">
        <v>1.6356375654089783</v>
      </c>
      <c r="I5901" t="str">
        <f>VLOOKUP($B5901&amp;$E5901,'Employee List'!$A:$E,5,0)</f>
        <v>E-1192</v>
      </c>
    </row>
    <row r="5902" spans="1:9" x14ac:dyDescent="0.35">
      <c r="A5902" t="s">
        <v>1257</v>
      </c>
      <c r="B5902" t="s">
        <v>117</v>
      </c>
      <c r="C5902" t="s">
        <v>361</v>
      </c>
      <c r="D5902" t="s">
        <v>1264</v>
      </c>
      <c r="E5902" t="s">
        <v>31</v>
      </c>
      <c r="F5902">
        <v>4204</v>
      </c>
      <c r="G5902">
        <v>1549</v>
      </c>
      <c r="H5902">
        <v>0.36845861084681258</v>
      </c>
      <c r="I5902" t="str">
        <f>VLOOKUP($B5902&amp;$E5902,'Employee List'!$A:$E,5,0)</f>
        <v>E-1192</v>
      </c>
    </row>
    <row r="5903" spans="1:9" x14ac:dyDescent="0.35">
      <c r="A5903" t="s">
        <v>1257</v>
      </c>
      <c r="B5903" t="s">
        <v>117</v>
      </c>
      <c r="C5903" t="s">
        <v>361</v>
      </c>
      <c r="D5903" t="s">
        <v>1265</v>
      </c>
      <c r="E5903" t="s">
        <v>29</v>
      </c>
      <c r="F5903">
        <v>27607</v>
      </c>
      <c r="G5903">
        <v>10754</v>
      </c>
      <c r="H5903">
        <v>0.38953888506538198</v>
      </c>
      <c r="I5903" t="str">
        <f>VLOOKUP($B5903&amp;$E5903,'Employee List'!$A:$E,5,0)</f>
        <v>E-1192</v>
      </c>
    </row>
    <row r="5904" spans="1:9" x14ac:dyDescent="0.35">
      <c r="A5904" t="s">
        <v>1257</v>
      </c>
      <c r="B5904" t="s">
        <v>117</v>
      </c>
      <c r="C5904" t="s">
        <v>361</v>
      </c>
      <c r="D5904" t="s">
        <v>1265</v>
      </c>
      <c r="E5904" t="s">
        <v>30</v>
      </c>
      <c r="F5904">
        <v>28264</v>
      </c>
      <c r="G5904">
        <v>15379</v>
      </c>
      <c r="H5904">
        <v>0.54411972827625243</v>
      </c>
      <c r="I5904" t="str">
        <f>VLOOKUP($B5904&amp;$E5904,'Employee List'!$A:$E,5,0)</f>
        <v>E-1192</v>
      </c>
    </row>
    <row r="5905" spans="1:9" x14ac:dyDescent="0.35">
      <c r="A5905" t="s">
        <v>1257</v>
      </c>
      <c r="B5905" t="s">
        <v>117</v>
      </c>
      <c r="C5905" t="s">
        <v>361</v>
      </c>
      <c r="D5905" t="s">
        <v>1265</v>
      </c>
      <c r="E5905" t="s">
        <v>31</v>
      </c>
      <c r="F5905">
        <v>26585</v>
      </c>
      <c r="G5905">
        <v>22787</v>
      </c>
      <c r="H5905">
        <v>0.85713748354335151</v>
      </c>
      <c r="I5905" t="str">
        <f>VLOOKUP($B5905&amp;$E5905,'Employee List'!$A:$E,5,0)</f>
        <v>E-1192</v>
      </c>
    </row>
    <row r="5906" spans="1:9" x14ac:dyDescent="0.35">
      <c r="A5906" t="s">
        <v>1257</v>
      </c>
      <c r="B5906" t="s">
        <v>117</v>
      </c>
      <c r="C5906" t="s">
        <v>361</v>
      </c>
      <c r="D5906" t="s">
        <v>1260</v>
      </c>
      <c r="E5906" t="s">
        <v>29</v>
      </c>
      <c r="F5906">
        <v>85249</v>
      </c>
      <c r="G5906">
        <v>67885</v>
      </c>
      <c r="H5906">
        <v>0.79631432626775678</v>
      </c>
      <c r="I5906" t="str">
        <f>VLOOKUP($B5906&amp;$E5906,'Employee List'!$A:$E,5,0)</f>
        <v>E-1192</v>
      </c>
    </row>
    <row r="5907" spans="1:9" x14ac:dyDescent="0.35">
      <c r="A5907" t="s">
        <v>1257</v>
      </c>
      <c r="B5907" t="s">
        <v>117</v>
      </c>
      <c r="C5907" t="s">
        <v>361</v>
      </c>
      <c r="D5907" t="s">
        <v>1260</v>
      </c>
      <c r="E5907" t="s">
        <v>30</v>
      </c>
      <c r="F5907">
        <v>82967</v>
      </c>
      <c r="G5907">
        <v>52083</v>
      </c>
      <c r="H5907">
        <v>0.62775561367772725</v>
      </c>
      <c r="I5907" t="str">
        <f>VLOOKUP($B5907&amp;$E5907,'Employee List'!$A:$E,5,0)</f>
        <v>E-1192</v>
      </c>
    </row>
    <row r="5908" spans="1:9" x14ac:dyDescent="0.35">
      <c r="A5908" t="s">
        <v>1257</v>
      </c>
      <c r="B5908" t="s">
        <v>117</v>
      </c>
      <c r="C5908" t="s">
        <v>361</v>
      </c>
      <c r="D5908" t="s">
        <v>1260</v>
      </c>
      <c r="E5908" t="s">
        <v>31</v>
      </c>
      <c r="F5908">
        <v>95696</v>
      </c>
      <c r="G5908">
        <v>142472</v>
      </c>
      <c r="H5908">
        <v>1.4887978598896505</v>
      </c>
      <c r="I5908" t="str">
        <f>VLOOKUP($B5908&amp;$E5908,'Employee List'!$A:$E,5,0)</f>
        <v>E-1192</v>
      </c>
    </row>
    <row r="5909" spans="1:9" x14ac:dyDescent="0.35">
      <c r="A5909" t="s">
        <v>1257</v>
      </c>
      <c r="B5909" t="s">
        <v>117</v>
      </c>
      <c r="C5909" t="s">
        <v>361</v>
      </c>
      <c r="D5909" t="s">
        <v>1261</v>
      </c>
      <c r="E5909" t="s">
        <v>29</v>
      </c>
      <c r="F5909">
        <v>42401</v>
      </c>
      <c r="G5909">
        <v>27444</v>
      </c>
      <c r="H5909">
        <v>0.64724888563948968</v>
      </c>
      <c r="I5909" t="str">
        <f>VLOOKUP($B5909&amp;$E5909,'Employee List'!$A:$E,5,0)</f>
        <v>E-1192</v>
      </c>
    </row>
    <row r="5910" spans="1:9" x14ac:dyDescent="0.35">
      <c r="A5910" t="s">
        <v>1257</v>
      </c>
      <c r="B5910" t="s">
        <v>117</v>
      </c>
      <c r="C5910" t="s">
        <v>361</v>
      </c>
      <c r="D5910" t="s">
        <v>1261</v>
      </c>
      <c r="E5910" t="s">
        <v>30</v>
      </c>
      <c r="F5910">
        <v>40993</v>
      </c>
      <c r="G5910">
        <v>44312</v>
      </c>
      <c r="H5910">
        <v>1.0809650428121875</v>
      </c>
      <c r="I5910" t="str">
        <f>VLOOKUP($B5910&amp;$E5910,'Employee List'!$A:$E,5,0)</f>
        <v>E-1192</v>
      </c>
    </row>
    <row r="5911" spans="1:9" x14ac:dyDescent="0.35">
      <c r="A5911" t="s">
        <v>1257</v>
      </c>
      <c r="B5911" t="s">
        <v>117</v>
      </c>
      <c r="C5911" t="s">
        <v>361</v>
      </c>
      <c r="D5911" t="s">
        <v>1261</v>
      </c>
      <c r="E5911" t="s">
        <v>31</v>
      </c>
      <c r="F5911">
        <v>42021</v>
      </c>
      <c r="G5911">
        <v>51293</v>
      </c>
      <c r="H5911">
        <v>1.2206515789724186</v>
      </c>
      <c r="I5911" t="str">
        <f>VLOOKUP($B5911&amp;$E5911,'Employee List'!$A:$E,5,0)</f>
        <v>E-1192</v>
      </c>
    </row>
    <row r="5912" spans="1:9" x14ac:dyDescent="0.35">
      <c r="A5912" t="s">
        <v>1257</v>
      </c>
      <c r="B5912" t="s">
        <v>117</v>
      </c>
      <c r="C5912" t="s">
        <v>361</v>
      </c>
      <c r="D5912" t="s">
        <v>1266</v>
      </c>
      <c r="E5912" t="s">
        <v>29</v>
      </c>
      <c r="F5912">
        <v>69071</v>
      </c>
      <c r="G5912">
        <v>53840</v>
      </c>
      <c r="H5912">
        <v>0.77948777345050746</v>
      </c>
      <c r="I5912" t="str">
        <f>VLOOKUP($B5912&amp;$E5912,'Employee List'!$A:$E,5,0)</f>
        <v>E-1192</v>
      </c>
    </row>
    <row r="5913" spans="1:9" x14ac:dyDescent="0.35">
      <c r="A5913" t="s">
        <v>1257</v>
      </c>
      <c r="B5913" t="s">
        <v>117</v>
      </c>
      <c r="C5913" t="s">
        <v>361</v>
      </c>
      <c r="D5913" t="s">
        <v>1266</v>
      </c>
      <c r="E5913" t="s">
        <v>30</v>
      </c>
      <c r="F5913">
        <v>70333</v>
      </c>
      <c r="G5913">
        <v>62783</v>
      </c>
      <c r="H5913">
        <v>0.89265351968492745</v>
      </c>
      <c r="I5913" t="str">
        <f>VLOOKUP($B5913&amp;$E5913,'Employee List'!$A:$E,5,0)</f>
        <v>E-1192</v>
      </c>
    </row>
    <row r="5914" spans="1:9" x14ac:dyDescent="0.35">
      <c r="A5914" t="s">
        <v>1257</v>
      </c>
      <c r="B5914" t="s">
        <v>117</v>
      </c>
      <c r="C5914" t="s">
        <v>361</v>
      </c>
      <c r="D5914" t="s">
        <v>1266</v>
      </c>
      <c r="E5914" t="s">
        <v>31</v>
      </c>
      <c r="F5914">
        <v>70506</v>
      </c>
      <c r="G5914">
        <v>53138</v>
      </c>
      <c r="H5914">
        <v>0.75366635463648479</v>
      </c>
      <c r="I5914" t="str">
        <f>VLOOKUP($B5914&amp;$E5914,'Employee List'!$A:$E,5,0)</f>
        <v>E-1192</v>
      </c>
    </row>
    <row r="5915" spans="1:9" x14ac:dyDescent="0.35">
      <c r="A5915" t="s">
        <v>1257</v>
      </c>
      <c r="B5915" t="s">
        <v>117</v>
      </c>
      <c r="C5915" t="s">
        <v>361</v>
      </c>
      <c r="D5915" t="s">
        <v>1267</v>
      </c>
      <c r="E5915" t="s">
        <v>29</v>
      </c>
      <c r="F5915">
        <v>50460</v>
      </c>
      <c r="G5915">
        <v>48024</v>
      </c>
      <c r="H5915">
        <v>0.9517241379310345</v>
      </c>
      <c r="I5915" t="str">
        <f>VLOOKUP($B5915&amp;$E5915,'Employee List'!$A:$E,5,0)</f>
        <v>E-1192</v>
      </c>
    </row>
    <row r="5916" spans="1:9" x14ac:dyDescent="0.35">
      <c r="A5916" t="s">
        <v>1257</v>
      </c>
      <c r="B5916" t="s">
        <v>117</v>
      </c>
      <c r="C5916" t="s">
        <v>361</v>
      </c>
      <c r="D5916" t="s">
        <v>1267</v>
      </c>
      <c r="E5916" t="s">
        <v>30</v>
      </c>
      <c r="F5916">
        <v>51132</v>
      </c>
      <c r="G5916">
        <v>49397</v>
      </c>
      <c r="H5916">
        <v>0.96606821559884226</v>
      </c>
      <c r="I5916" t="str">
        <f>VLOOKUP($B5916&amp;$E5916,'Employee List'!$A:$E,5,0)</f>
        <v>E-1192</v>
      </c>
    </row>
    <row r="5917" spans="1:9" x14ac:dyDescent="0.35">
      <c r="A5917" t="s">
        <v>1257</v>
      </c>
      <c r="B5917" t="s">
        <v>117</v>
      </c>
      <c r="C5917" t="s">
        <v>361</v>
      </c>
      <c r="D5917" t="s">
        <v>1267</v>
      </c>
      <c r="E5917" t="s">
        <v>31</v>
      </c>
      <c r="F5917">
        <v>50280</v>
      </c>
      <c r="G5917">
        <v>60821</v>
      </c>
      <c r="H5917">
        <v>1.209645982498011</v>
      </c>
      <c r="I5917" t="str">
        <f>VLOOKUP($B5917&amp;$E5917,'Employee List'!$A:$E,5,0)</f>
        <v>E-1192</v>
      </c>
    </row>
    <row r="5918" spans="1:9" x14ac:dyDescent="0.35">
      <c r="A5918" t="s">
        <v>1257</v>
      </c>
      <c r="B5918" t="s">
        <v>117</v>
      </c>
      <c r="C5918" t="s">
        <v>361</v>
      </c>
      <c r="D5918" t="s">
        <v>1268</v>
      </c>
      <c r="E5918" t="s">
        <v>29</v>
      </c>
      <c r="F5918">
        <v>13969</v>
      </c>
      <c r="G5918">
        <v>11100</v>
      </c>
      <c r="H5918">
        <v>0.79461665115613145</v>
      </c>
      <c r="I5918" t="str">
        <f>VLOOKUP($B5918&amp;$E5918,'Employee List'!$A:$E,5,0)</f>
        <v>E-1192</v>
      </c>
    </row>
    <row r="5919" spans="1:9" x14ac:dyDescent="0.35">
      <c r="A5919" t="s">
        <v>1257</v>
      </c>
      <c r="B5919" t="s">
        <v>117</v>
      </c>
      <c r="C5919" t="s">
        <v>361</v>
      </c>
      <c r="D5919" t="s">
        <v>1268</v>
      </c>
      <c r="E5919" t="s">
        <v>30</v>
      </c>
      <c r="F5919">
        <v>12363</v>
      </c>
      <c r="G5919">
        <v>9846</v>
      </c>
      <c r="H5919">
        <v>0.79640863867993206</v>
      </c>
      <c r="I5919" t="str">
        <f>VLOOKUP($B5919&amp;$E5919,'Employee List'!$A:$E,5,0)</f>
        <v>E-1192</v>
      </c>
    </row>
    <row r="5920" spans="1:9" x14ac:dyDescent="0.35">
      <c r="A5920" t="s">
        <v>1257</v>
      </c>
      <c r="B5920" t="s">
        <v>117</v>
      </c>
      <c r="C5920" t="s">
        <v>361</v>
      </c>
      <c r="D5920" t="s">
        <v>1268</v>
      </c>
      <c r="E5920" t="s">
        <v>31</v>
      </c>
      <c r="F5920">
        <v>12810</v>
      </c>
      <c r="G5920">
        <v>7976</v>
      </c>
      <c r="H5920">
        <v>0.62263856362217018</v>
      </c>
      <c r="I5920" t="str">
        <f>VLOOKUP($B5920&amp;$E5920,'Employee List'!$A:$E,5,0)</f>
        <v>E-1192</v>
      </c>
    </row>
    <row r="5921" spans="1:9" x14ac:dyDescent="0.35">
      <c r="A5921" t="s">
        <v>1257</v>
      </c>
      <c r="B5921" t="s">
        <v>117</v>
      </c>
      <c r="C5921" t="s">
        <v>361</v>
      </c>
      <c r="D5921" t="s">
        <v>1269</v>
      </c>
      <c r="E5921" t="s">
        <v>29</v>
      </c>
      <c r="F5921">
        <v>5102</v>
      </c>
      <c r="G5921">
        <v>4996</v>
      </c>
      <c r="H5921">
        <v>0.97922383379067035</v>
      </c>
      <c r="I5921" t="str">
        <f>VLOOKUP($B5921&amp;$E5921,'Employee List'!$A:$E,5,0)</f>
        <v>E-1192</v>
      </c>
    </row>
    <row r="5922" spans="1:9" x14ac:dyDescent="0.35">
      <c r="A5922" t="s">
        <v>1257</v>
      </c>
      <c r="B5922" t="s">
        <v>117</v>
      </c>
      <c r="C5922" t="s">
        <v>361</v>
      </c>
      <c r="D5922" t="s">
        <v>1269</v>
      </c>
      <c r="E5922" t="s">
        <v>30</v>
      </c>
      <c r="F5922">
        <v>6242</v>
      </c>
      <c r="G5922">
        <v>13219</v>
      </c>
      <c r="H5922">
        <v>2.117750720922781</v>
      </c>
      <c r="I5922" t="str">
        <f>VLOOKUP($B5922&amp;$E5922,'Employee List'!$A:$E,5,0)</f>
        <v>E-1192</v>
      </c>
    </row>
    <row r="5923" spans="1:9" x14ac:dyDescent="0.35">
      <c r="A5923" t="s">
        <v>1257</v>
      </c>
      <c r="B5923" t="s">
        <v>117</v>
      </c>
      <c r="C5923" t="s">
        <v>361</v>
      </c>
      <c r="D5923" t="s">
        <v>1269</v>
      </c>
      <c r="E5923" t="s">
        <v>31</v>
      </c>
      <c r="F5923">
        <v>2912</v>
      </c>
      <c r="G5923">
        <v>10351</v>
      </c>
      <c r="H5923">
        <v>3.5546016483516483</v>
      </c>
      <c r="I5923" t="str">
        <f>VLOOKUP($B5923&amp;$E5923,'Employee List'!$A:$E,5,0)</f>
        <v>E-1192</v>
      </c>
    </row>
    <row r="5924" spans="1:9" x14ac:dyDescent="0.35">
      <c r="A5924" t="s">
        <v>1257</v>
      </c>
      <c r="B5924" t="s">
        <v>117</v>
      </c>
      <c r="C5924" t="s">
        <v>361</v>
      </c>
      <c r="D5924" t="s">
        <v>1270</v>
      </c>
      <c r="E5924" t="s">
        <v>29</v>
      </c>
      <c r="F5924">
        <v>3866</v>
      </c>
      <c r="G5924">
        <v>9542</v>
      </c>
      <c r="H5924">
        <v>2.4681841696844282</v>
      </c>
      <c r="I5924" t="str">
        <f>VLOOKUP($B5924&amp;$E5924,'Employee List'!$A:$E,5,0)</f>
        <v>E-1192</v>
      </c>
    </row>
    <row r="5925" spans="1:9" x14ac:dyDescent="0.35">
      <c r="A5925" t="s">
        <v>1257</v>
      </c>
      <c r="B5925" t="s">
        <v>117</v>
      </c>
      <c r="C5925" t="s">
        <v>361</v>
      </c>
      <c r="D5925" t="s">
        <v>1270</v>
      </c>
      <c r="E5925" t="s">
        <v>30</v>
      </c>
      <c r="F5925">
        <v>5651</v>
      </c>
      <c r="G5925">
        <v>7860</v>
      </c>
      <c r="H5925">
        <v>1.3909042647319059</v>
      </c>
      <c r="I5925" t="str">
        <f>VLOOKUP($B5925&amp;$E5925,'Employee List'!$A:$E,5,0)</f>
        <v>E-1192</v>
      </c>
    </row>
    <row r="5926" spans="1:9" x14ac:dyDescent="0.35">
      <c r="A5926" t="s">
        <v>1257</v>
      </c>
      <c r="B5926" t="s">
        <v>117</v>
      </c>
      <c r="C5926" t="s">
        <v>361</v>
      </c>
      <c r="D5926" t="s">
        <v>1270</v>
      </c>
      <c r="E5926" t="s">
        <v>31</v>
      </c>
      <c r="F5926">
        <v>5901</v>
      </c>
      <c r="G5926">
        <v>4803</v>
      </c>
      <c r="H5926">
        <v>0.81392984239959332</v>
      </c>
      <c r="I5926" t="str">
        <f>VLOOKUP($B5926&amp;$E5926,'Employee List'!$A:$E,5,0)</f>
        <v>E-1192</v>
      </c>
    </row>
    <row r="5927" spans="1:9" x14ac:dyDescent="0.35">
      <c r="A5927" t="s">
        <v>1257</v>
      </c>
      <c r="B5927" t="s">
        <v>117</v>
      </c>
      <c r="C5927" t="s">
        <v>361</v>
      </c>
      <c r="D5927" t="s">
        <v>1271</v>
      </c>
      <c r="E5927" t="s">
        <v>29</v>
      </c>
      <c r="F5927">
        <v>4063</v>
      </c>
      <c r="G5927">
        <v>18345</v>
      </c>
      <c r="H5927">
        <v>4.5151365985724832</v>
      </c>
      <c r="I5927" t="str">
        <f>VLOOKUP($B5927&amp;$E5927,'Employee List'!$A:$E,5,0)</f>
        <v>E-1192</v>
      </c>
    </row>
    <row r="5928" spans="1:9" x14ac:dyDescent="0.35">
      <c r="A5928" t="s">
        <v>1257</v>
      </c>
      <c r="B5928" t="s">
        <v>117</v>
      </c>
      <c r="C5928" t="s">
        <v>361</v>
      </c>
      <c r="D5928" t="s">
        <v>1271</v>
      </c>
      <c r="E5928" t="s">
        <v>30</v>
      </c>
      <c r="F5928">
        <v>5842</v>
      </c>
      <c r="G5928">
        <v>13661</v>
      </c>
      <c r="H5928">
        <v>2.3384115029099624</v>
      </c>
      <c r="I5928" t="str">
        <f>VLOOKUP($B5928&amp;$E5928,'Employee List'!$A:$E,5,0)</f>
        <v>E-1192</v>
      </c>
    </row>
    <row r="5929" spans="1:9" x14ac:dyDescent="0.35">
      <c r="A5929" t="s">
        <v>1257</v>
      </c>
      <c r="B5929" t="s">
        <v>117</v>
      </c>
      <c r="C5929" t="s">
        <v>361</v>
      </c>
      <c r="D5929" t="s">
        <v>1271</v>
      </c>
      <c r="E5929" t="s">
        <v>31</v>
      </c>
      <c r="F5929">
        <v>4135</v>
      </c>
      <c r="G5929">
        <v>11964</v>
      </c>
      <c r="H5929">
        <v>2.8933494558645707</v>
      </c>
      <c r="I5929" t="str">
        <f>VLOOKUP($B5929&amp;$E5929,'Employee List'!$A:$E,5,0)</f>
        <v>E-1192</v>
      </c>
    </row>
    <row r="5930" spans="1:9" x14ac:dyDescent="0.35">
      <c r="A5930" t="s">
        <v>1257</v>
      </c>
      <c r="B5930" t="s">
        <v>117</v>
      </c>
      <c r="C5930" t="s">
        <v>361</v>
      </c>
      <c r="D5930" t="s">
        <v>1258</v>
      </c>
      <c r="E5930" t="s">
        <v>29</v>
      </c>
      <c r="F5930">
        <v>159042</v>
      </c>
      <c r="G5930">
        <v>90006</v>
      </c>
      <c r="H5930">
        <v>0.56592598181612408</v>
      </c>
      <c r="I5930" t="str">
        <f>VLOOKUP($B5930&amp;$E5930,'Employee List'!$A:$E,5,0)</f>
        <v>E-1192</v>
      </c>
    </row>
    <row r="5931" spans="1:9" x14ac:dyDescent="0.35">
      <c r="A5931" t="s">
        <v>1257</v>
      </c>
      <c r="B5931" t="s">
        <v>117</v>
      </c>
      <c r="C5931" t="s">
        <v>361</v>
      </c>
      <c r="D5931" t="s">
        <v>1258</v>
      </c>
      <c r="E5931" t="s">
        <v>30</v>
      </c>
      <c r="F5931">
        <v>155157</v>
      </c>
      <c r="G5931">
        <v>93178</v>
      </c>
      <c r="H5931">
        <v>0.60054009809418851</v>
      </c>
      <c r="I5931" t="str">
        <f>VLOOKUP($B5931&amp;$E5931,'Employee List'!$A:$E,5,0)</f>
        <v>E-1192</v>
      </c>
    </row>
    <row r="5932" spans="1:9" x14ac:dyDescent="0.35">
      <c r="A5932" t="s">
        <v>1257</v>
      </c>
      <c r="B5932" t="s">
        <v>117</v>
      </c>
      <c r="C5932" t="s">
        <v>361</v>
      </c>
      <c r="D5932" t="s">
        <v>1258</v>
      </c>
      <c r="E5932" t="s">
        <v>31</v>
      </c>
      <c r="F5932">
        <v>146124</v>
      </c>
      <c r="G5932">
        <v>56000</v>
      </c>
      <c r="H5932">
        <v>0.38323615559387919</v>
      </c>
      <c r="I5932" t="str">
        <f>VLOOKUP($B5932&amp;$E5932,'Employee List'!$A:$E,5,0)</f>
        <v>E-1192</v>
      </c>
    </row>
    <row r="5933" spans="1:9" x14ac:dyDescent="0.35">
      <c r="A5933" t="s">
        <v>1257</v>
      </c>
      <c r="B5933" t="s">
        <v>117</v>
      </c>
      <c r="C5933" t="s">
        <v>361</v>
      </c>
      <c r="D5933" t="s">
        <v>1272</v>
      </c>
      <c r="E5933" t="s">
        <v>29</v>
      </c>
      <c r="F5933">
        <v>17770</v>
      </c>
      <c r="G5933">
        <v>7225</v>
      </c>
      <c r="H5933">
        <v>0.40658413055711873</v>
      </c>
      <c r="I5933" t="str">
        <f>VLOOKUP($B5933&amp;$E5933,'Employee List'!$A:$E,5,0)</f>
        <v>E-1192</v>
      </c>
    </row>
    <row r="5934" spans="1:9" x14ac:dyDescent="0.35">
      <c r="A5934" t="s">
        <v>1257</v>
      </c>
      <c r="B5934" t="s">
        <v>117</v>
      </c>
      <c r="C5934" t="s">
        <v>361</v>
      </c>
      <c r="D5934" t="s">
        <v>1272</v>
      </c>
      <c r="E5934" t="s">
        <v>30</v>
      </c>
      <c r="F5934">
        <v>20760</v>
      </c>
      <c r="G5934">
        <v>14575</v>
      </c>
      <c r="H5934">
        <v>0.70207129094412335</v>
      </c>
      <c r="I5934" t="str">
        <f>VLOOKUP($B5934&amp;$E5934,'Employee List'!$A:$E,5,0)</f>
        <v>E-1192</v>
      </c>
    </row>
    <row r="5935" spans="1:9" x14ac:dyDescent="0.35">
      <c r="A5935" t="s">
        <v>1257</v>
      </c>
      <c r="B5935" t="s">
        <v>117</v>
      </c>
      <c r="C5935" t="s">
        <v>361</v>
      </c>
      <c r="D5935" t="s">
        <v>1272</v>
      </c>
      <c r="E5935" t="s">
        <v>31</v>
      </c>
      <c r="F5935">
        <v>19927</v>
      </c>
      <c r="G5935">
        <v>14978</v>
      </c>
      <c r="H5935">
        <v>0.7516434987705124</v>
      </c>
      <c r="I5935" t="str">
        <f>VLOOKUP($B5935&amp;$E5935,'Employee List'!$A:$E,5,0)</f>
        <v>E-1192</v>
      </c>
    </row>
    <row r="5936" spans="1:9" x14ac:dyDescent="0.35">
      <c r="A5936" t="s">
        <v>1257</v>
      </c>
      <c r="B5936" t="s">
        <v>117</v>
      </c>
      <c r="C5936" t="s">
        <v>361</v>
      </c>
      <c r="D5936" t="s">
        <v>1259</v>
      </c>
      <c r="E5936" t="s">
        <v>29</v>
      </c>
      <c r="F5936">
        <v>19483</v>
      </c>
      <c r="G5936">
        <v>12521</v>
      </c>
      <c r="H5936">
        <v>0.6426628342657702</v>
      </c>
      <c r="I5936" t="str">
        <f>VLOOKUP($B5936&amp;$E5936,'Employee List'!$A:$E,5,0)</f>
        <v>E-1192</v>
      </c>
    </row>
    <row r="5937" spans="1:9" x14ac:dyDescent="0.35">
      <c r="A5937" t="s">
        <v>1257</v>
      </c>
      <c r="B5937" t="s">
        <v>117</v>
      </c>
      <c r="C5937" t="s">
        <v>361</v>
      </c>
      <c r="D5937" t="s">
        <v>1259</v>
      </c>
      <c r="E5937" t="s">
        <v>30</v>
      </c>
      <c r="F5937">
        <v>22667</v>
      </c>
      <c r="G5937">
        <v>15199</v>
      </c>
      <c r="H5937">
        <v>0.67053425684916401</v>
      </c>
      <c r="I5937" t="str">
        <f>VLOOKUP($B5937&amp;$E5937,'Employee List'!$A:$E,5,0)</f>
        <v>E-1192</v>
      </c>
    </row>
    <row r="5938" spans="1:9" x14ac:dyDescent="0.35">
      <c r="A5938" t="s">
        <v>1257</v>
      </c>
      <c r="B5938" t="s">
        <v>117</v>
      </c>
      <c r="C5938" t="s">
        <v>361</v>
      </c>
      <c r="D5938" t="s">
        <v>1259</v>
      </c>
      <c r="E5938" t="s">
        <v>31</v>
      </c>
      <c r="F5938">
        <v>20494</v>
      </c>
      <c r="G5938">
        <v>12743</v>
      </c>
      <c r="H5938">
        <v>0.62179174392505121</v>
      </c>
      <c r="I5938" t="str">
        <f>VLOOKUP($B5938&amp;$E5938,'Employee List'!$A:$E,5,0)</f>
        <v>E-1192</v>
      </c>
    </row>
    <row r="5939" spans="1:9" x14ac:dyDescent="0.35">
      <c r="A5939" t="s">
        <v>1257</v>
      </c>
      <c r="B5939" t="s">
        <v>117</v>
      </c>
      <c r="C5939" t="s">
        <v>361</v>
      </c>
      <c r="D5939" t="s">
        <v>1273</v>
      </c>
      <c r="E5939" t="s">
        <v>29</v>
      </c>
      <c r="F5939">
        <v>4849</v>
      </c>
      <c r="G5939">
        <v>3226</v>
      </c>
      <c r="H5939">
        <v>0.66529181274489591</v>
      </c>
      <c r="I5939" t="str">
        <f>VLOOKUP($B5939&amp;$E5939,'Employee List'!$A:$E,5,0)</f>
        <v>E-1192</v>
      </c>
    </row>
    <row r="5940" spans="1:9" x14ac:dyDescent="0.35">
      <c r="A5940" t="s">
        <v>1257</v>
      </c>
      <c r="B5940" t="s">
        <v>117</v>
      </c>
      <c r="C5940" t="s">
        <v>361</v>
      </c>
      <c r="D5940" t="s">
        <v>1273</v>
      </c>
      <c r="E5940" t="s">
        <v>30</v>
      </c>
      <c r="F5940">
        <v>2378</v>
      </c>
      <c r="G5940">
        <v>6018</v>
      </c>
      <c r="H5940">
        <v>2.5306980656013458</v>
      </c>
      <c r="I5940" t="str">
        <f>VLOOKUP($B5940&amp;$E5940,'Employee List'!$A:$E,5,0)</f>
        <v>E-1192</v>
      </c>
    </row>
    <row r="5941" spans="1:9" x14ac:dyDescent="0.35">
      <c r="A5941" t="s">
        <v>1257</v>
      </c>
      <c r="B5941" t="s">
        <v>117</v>
      </c>
      <c r="C5941" t="s">
        <v>361</v>
      </c>
      <c r="D5941" t="s">
        <v>1273</v>
      </c>
      <c r="E5941" t="s">
        <v>31</v>
      </c>
      <c r="F5941">
        <v>6479</v>
      </c>
      <c r="G5941">
        <v>4528</v>
      </c>
      <c r="H5941">
        <v>0.69887328291402995</v>
      </c>
      <c r="I5941" t="str">
        <f>VLOOKUP($B5941&amp;$E5941,'Employee List'!$A:$E,5,0)</f>
        <v>E-1192</v>
      </c>
    </row>
    <row r="5942" spans="1:9" x14ac:dyDescent="0.35">
      <c r="A5942" t="s">
        <v>1257</v>
      </c>
      <c r="B5942" t="s">
        <v>117</v>
      </c>
      <c r="C5942" t="s">
        <v>361</v>
      </c>
      <c r="D5942" t="s">
        <v>1275</v>
      </c>
      <c r="E5942" t="s">
        <v>29</v>
      </c>
      <c r="F5942">
        <v>2318</v>
      </c>
      <c r="G5942">
        <v>2660</v>
      </c>
      <c r="H5942">
        <v>1.1475409836065573</v>
      </c>
      <c r="I5942" t="str">
        <f>VLOOKUP($B5942&amp;$E5942,'Employee List'!$A:$E,5,0)</f>
        <v>E-1192</v>
      </c>
    </row>
    <row r="5943" spans="1:9" x14ac:dyDescent="0.35">
      <c r="A5943" t="s">
        <v>1257</v>
      </c>
      <c r="B5943" t="s">
        <v>117</v>
      </c>
      <c r="C5943" t="s">
        <v>361</v>
      </c>
      <c r="D5943" t="s">
        <v>1275</v>
      </c>
      <c r="E5943" t="s">
        <v>30</v>
      </c>
      <c r="F5943">
        <v>3753</v>
      </c>
      <c r="G5943">
        <v>4706</v>
      </c>
      <c r="H5943">
        <v>1.2539301891819878</v>
      </c>
      <c r="I5943" t="str">
        <f>VLOOKUP($B5943&amp;$E5943,'Employee List'!$A:$E,5,0)</f>
        <v>E-1192</v>
      </c>
    </row>
    <row r="5944" spans="1:9" x14ac:dyDescent="0.35">
      <c r="A5944" t="s">
        <v>1257</v>
      </c>
      <c r="B5944" t="s">
        <v>117</v>
      </c>
      <c r="C5944" t="s">
        <v>361</v>
      </c>
      <c r="D5944" t="s">
        <v>1275</v>
      </c>
      <c r="E5944" t="s">
        <v>31</v>
      </c>
      <c r="F5944">
        <v>3455</v>
      </c>
      <c r="G5944">
        <v>5774</v>
      </c>
      <c r="H5944">
        <v>1.6712011577424024</v>
      </c>
      <c r="I5944" t="str">
        <f>VLOOKUP($B5944&amp;$E5944,'Employee List'!$A:$E,5,0)</f>
        <v>E-1192</v>
      </c>
    </row>
    <row r="5945" spans="1:9" x14ac:dyDescent="0.35">
      <c r="A5945" t="s">
        <v>1257</v>
      </c>
      <c r="B5945" t="s">
        <v>117</v>
      </c>
      <c r="C5945" t="s">
        <v>361</v>
      </c>
      <c r="D5945" t="s">
        <v>1276</v>
      </c>
      <c r="E5945" t="s">
        <v>29</v>
      </c>
      <c r="F5945">
        <v>3491</v>
      </c>
      <c r="G5945">
        <v>1347</v>
      </c>
      <c r="H5945">
        <v>0.38584932684044687</v>
      </c>
      <c r="I5945" t="str">
        <f>VLOOKUP($B5945&amp;$E5945,'Employee List'!$A:$E,5,0)</f>
        <v>E-1192</v>
      </c>
    </row>
    <row r="5946" spans="1:9" x14ac:dyDescent="0.35">
      <c r="A5946" t="s">
        <v>1257</v>
      </c>
      <c r="B5946" t="s">
        <v>117</v>
      </c>
      <c r="C5946" t="s">
        <v>361</v>
      </c>
      <c r="D5946" t="s">
        <v>1276</v>
      </c>
      <c r="E5946" t="s">
        <v>30</v>
      </c>
      <c r="F5946">
        <v>1395</v>
      </c>
      <c r="G5946">
        <v>2421</v>
      </c>
      <c r="H5946">
        <v>1.735483870967742</v>
      </c>
      <c r="I5946" t="str">
        <f>VLOOKUP($B5946&amp;$E5946,'Employee List'!$A:$E,5,0)</f>
        <v>E-1192</v>
      </c>
    </row>
    <row r="5947" spans="1:9" x14ac:dyDescent="0.35">
      <c r="A5947" t="s">
        <v>1257</v>
      </c>
      <c r="B5947" t="s">
        <v>117</v>
      </c>
      <c r="C5947" t="s">
        <v>361</v>
      </c>
      <c r="D5947" t="s">
        <v>1276</v>
      </c>
      <c r="E5947" t="s">
        <v>31</v>
      </c>
      <c r="F5947">
        <v>1399</v>
      </c>
      <c r="G5947">
        <v>2217</v>
      </c>
      <c r="H5947">
        <v>1.5847033595425304</v>
      </c>
      <c r="I5947" t="str">
        <f>VLOOKUP($B5947&amp;$E5947,'Employee List'!$A:$E,5,0)</f>
        <v>E-1192</v>
      </c>
    </row>
    <row r="5948" spans="1:9" x14ac:dyDescent="0.35">
      <c r="A5948" t="s">
        <v>1257</v>
      </c>
      <c r="B5948" t="s">
        <v>117</v>
      </c>
      <c r="C5948" t="s">
        <v>361</v>
      </c>
      <c r="D5948" t="s">
        <v>1277</v>
      </c>
      <c r="E5948" t="s">
        <v>29</v>
      </c>
      <c r="F5948">
        <v>8590</v>
      </c>
      <c r="G5948">
        <v>9223</v>
      </c>
      <c r="H5948">
        <v>1.0736903376018627</v>
      </c>
      <c r="I5948" t="str">
        <f>VLOOKUP($B5948&amp;$E5948,'Employee List'!$A:$E,5,0)</f>
        <v>E-1192</v>
      </c>
    </row>
    <row r="5949" spans="1:9" x14ac:dyDescent="0.35">
      <c r="A5949" t="s">
        <v>1257</v>
      </c>
      <c r="B5949" t="s">
        <v>117</v>
      </c>
      <c r="C5949" t="s">
        <v>361</v>
      </c>
      <c r="D5949" t="s">
        <v>1277</v>
      </c>
      <c r="E5949" t="s">
        <v>30</v>
      </c>
      <c r="F5949">
        <v>6170</v>
      </c>
      <c r="G5949">
        <v>8280</v>
      </c>
      <c r="H5949">
        <v>1.3419773095623988</v>
      </c>
      <c r="I5949" t="str">
        <f>VLOOKUP($B5949&amp;$E5949,'Employee List'!$A:$E,5,0)</f>
        <v>E-1192</v>
      </c>
    </row>
    <row r="5950" spans="1:9" x14ac:dyDescent="0.35">
      <c r="A5950" t="s">
        <v>1257</v>
      </c>
      <c r="B5950" t="s">
        <v>117</v>
      </c>
      <c r="C5950" t="s">
        <v>361</v>
      </c>
      <c r="D5950" t="s">
        <v>1277</v>
      </c>
      <c r="E5950" t="s">
        <v>31</v>
      </c>
      <c r="F5950">
        <v>5821</v>
      </c>
      <c r="G5950">
        <v>12999</v>
      </c>
      <c r="H5950">
        <v>2.2331214567943651</v>
      </c>
      <c r="I5950" t="str">
        <f>VLOOKUP($B5950&amp;$E5950,'Employee List'!$A:$E,5,0)</f>
        <v>E-1192</v>
      </c>
    </row>
    <row r="5951" spans="1:9" x14ac:dyDescent="0.35">
      <c r="A5951" t="s">
        <v>1257</v>
      </c>
      <c r="B5951" t="s">
        <v>117</v>
      </c>
      <c r="C5951" t="s">
        <v>361</v>
      </c>
      <c r="D5951" t="s">
        <v>1278</v>
      </c>
      <c r="E5951" t="s">
        <v>29</v>
      </c>
      <c r="F5951">
        <v>13518</v>
      </c>
      <c r="G5951">
        <v>18700</v>
      </c>
      <c r="H5951">
        <v>1.3833407308773487</v>
      </c>
      <c r="I5951" t="str">
        <f>VLOOKUP($B5951&amp;$E5951,'Employee List'!$A:$E,5,0)</f>
        <v>E-1192</v>
      </c>
    </row>
    <row r="5952" spans="1:9" x14ac:dyDescent="0.35">
      <c r="A5952" t="s">
        <v>1257</v>
      </c>
      <c r="B5952" t="s">
        <v>117</v>
      </c>
      <c r="C5952" t="s">
        <v>361</v>
      </c>
      <c r="D5952" t="s">
        <v>1278</v>
      </c>
      <c r="E5952" t="s">
        <v>30</v>
      </c>
      <c r="F5952">
        <v>13980</v>
      </c>
      <c r="G5952">
        <v>10292</v>
      </c>
      <c r="H5952">
        <v>0.73619456366237479</v>
      </c>
      <c r="I5952" t="str">
        <f>VLOOKUP($B5952&amp;$E5952,'Employee List'!$A:$E,5,0)</f>
        <v>E-1192</v>
      </c>
    </row>
    <row r="5953" spans="1:9" x14ac:dyDescent="0.35">
      <c r="A5953" t="s">
        <v>1257</v>
      </c>
      <c r="B5953" t="s">
        <v>117</v>
      </c>
      <c r="C5953" t="s">
        <v>361</v>
      </c>
      <c r="D5953" t="s">
        <v>1278</v>
      </c>
      <c r="E5953" t="s">
        <v>31</v>
      </c>
      <c r="F5953">
        <v>14999</v>
      </c>
      <c r="G5953">
        <v>14113</v>
      </c>
      <c r="H5953">
        <v>0.94092939529301955</v>
      </c>
      <c r="I5953" t="str">
        <f>VLOOKUP($B5953&amp;$E5953,'Employee List'!$A:$E,5,0)</f>
        <v>E-1192</v>
      </c>
    </row>
    <row r="5954" spans="1:9" x14ac:dyDescent="0.35">
      <c r="A5954" t="s">
        <v>1257</v>
      </c>
      <c r="B5954" t="s">
        <v>117</v>
      </c>
      <c r="C5954" t="s">
        <v>361</v>
      </c>
      <c r="D5954" t="s">
        <v>1279</v>
      </c>
      <c r="E5954" t="s">
        <v>29</v>
      </c>
      <c r="F5954">
        <v>1550</v>
      </c>
      <c r="G5954">
        <v>1526</v>
      </c>
      <c r="H5954">
        <v>0.98451612903225805</v>
      </c>
      <c r="I5954" t="str">
        <f>VLOOKUP($B5954&amp;$E5954,'Employee List'!$A:$E,5,0)</f>
        <v>E-1192</v>
      </c>
    </row>
    <row r="5955" spans="1:9" x14ac:dyDescent="0.35">
      <c r="A5955" t="s">
        <v>1257</v>
      </c>
      <c r="B5955" t="s">
        <v>117</v>
      </c>
      <c r="C5955" t="s">
        <v>361</v>
      </c>
      <c r="D5955" t="s">
        <v>1279</v>
      </c>
      <c r="E5955" t="s">
        <v>30</v>
      </c>
      <c r="F5955">
        <v>2164</v>
      </c>
      <c r="G5955">
        <v>1960</v>
      </c>
      <c r="H5955">
        <v>0.90573012939001851</v>
      </c>
      <c r="I5955" t="str">
        <f>VLOOKUP($B5955&amp;$E5955,'Employee List'!$A:$E,5,0)</f>
        <v>E-1192</v>
      </c>
    </row>
    <row r="5956" spans="1:9" x14ac:dyDescent="0.35">
      <c r="A5956" t="s">
        <v>1257</v>
      </c>
      <c r="B5956" t="s">
        <v>117</v>
      </c>
      <c r="C5956" t="s">
        <v>361</v>
      </c>
      <c r="D5956" t="s">
        <v>1279</v>
      </c>
      <c r="E5956" t="s">
        <v>31</v>
      </c>
      <c r="F5956">
        <v>2375</v>
      </c>
      <c r="G5956">
        <v>3478</v>
      </c>
      <c r="H5956">
        <v>1.4644210526315788</v>
      </c>
      <c r="I5956" t="str">
        <f>VLOOKUP($B5956&amp;$E5956,'Employee List'!$A:$E,5,0)</f>
        <v>E-1192</v>
      </c>
    </row>
    <row r="5957" spans="1:9" x14ac:dyDescent="0.35">
      <c r="A5957" t="s">
        <v>1257</v>
      </c>
      <c r="B5957" t="s">
        <v>117</v>
      </c>
      <c r="C5957" t="s">
        <v>361</v>
      </c>
      <c r="D5957" t="s">
        <v>1280</v>
      </c>
      <c r="E5957" t="s">
        <v>29</v>
      </c>
      <c r="F5957">
        <v>3710</v>
      </c>
      <c r="G5957">
        <v>4889</v>
      </c>
      <c r="H5957">
        <v>1.3177897574123989</v>
      </c>
      <c r="I5957" t="str">
        <f>VLOOKUP($B5957&amp;$E5957,'Employee List'!$A:$E,5,0)</f>
        <v>E-1192</v>
      </c>
    </row>
    <row r="5958" spans="1:9" x14ac:dyDescent="0.35">
      <c r="A5958" t="s">
        <v>1257</v>
      </c>
      <c r="B5958" t="s">
        <v>117</v>
      </c>
      <c r="C5958" t="s">
        <v>361</v>
      </c>
      <c r="D5958" t="s">
        <v>1280</v>
      </c>
      <c r="E5958" t="s">
        <v>30</v>
      </c>
      <c r="F5958">
        <v>2779</v>
      </c>
      <c r="G5958">
        <v>1098</v>
      </c>
      <c r="H5958">
        <v>0.39510615329255128</v>
      </c>
      <c r="I5958" t="str">
        <f>VLOOKUP($B5958&amp;$E5958,'Employee List'!$A:$E,5,0)</f>
        <v>E-1192</v>
      </c>
    </row>
    <row r="5959" spans="1:9" x14ac:dyDescent="0.35">
      <c r="A5959" t="s">
        <v>1257</v>
      </c>
      <c r="B5959" t="s">
        <v>117</v>
      </c>
      <c r="C5959" t="s">
        <v>361</v>
      </c>
      <c r="D5959" t="s">
        <v>1280</v>
      </c>
      <c r="E5959" t="s">
        <v>31</v>
      </c>
      <c r="F5959">
        <v>2652</v>
      </c>
      <c r="G5959">
        <v>2852</v>
      </c>
      <c r="H5959">
        <v>1.0754147812971342</v>
      </c>
      <c r="I5959" t="str">
        <f>VLOOKUP($B5959&amp;$E5959,'Employee List'!$A:$E,5,0)</f>
        <v>E-1192</v>
      </c>
    </row>
    <row r="5960" spans="1:9" x14ac:dyDescent="0.35">
      <c r="A5960" t="s">
        <v>1257</v>
      </c>
      <c r="B5960" t="s">
        <v>117</v>
      </c>
      <c r="C5960" t="s">
        <v>361</v>
      </c>
      <c r="D5960" t="s">
        <v>1262</v>
      </c>
      <c r="E5960" t="s">
        <v>29</v>
      </c>
      <c r="F5960">
        <v>10254</v>
      </c>
      <c r="G5960">
        <v>14778</v>
      </c>
      <c r="H5960">
        <v>1.441193680514921</v>
      </c>
      <c r="I5960" t="str">
        <f>VLOOKUP($B5960&amp;$E5960,'Employee List'!$A:$E,5,0)</f>
        <v>E-1192</v>
      </c>
    </row>
    <row r="5961" spans="1:9" x14ac:dyDescent="0.35">
      <c r="A5961" t="s">
        <v>1257</v>
      </c>
      <c r="B5961" t="s">
        <v>117</v>
      </c>
      <c r="C5961" t="s">
        <v>361</v>
      </c>
      <c r="D5961" t="s">
        <v>1262</v>
      </c>
      <c r="E5961" t="s">
        <v>30</v>
      </c>
      <c r="F5961">
        <v>9074</v>
      </c>
      <c r="G5961">
        <v>23428</v>
      </c>
      <c r="H5961">
        <v>2.5818823010800087</v>
      </c>
      <c r="I5961" t="str">
        <f>VLOOKUP($B5961&amp;$E5961,'Employee List'!$A:$E,5,0)</f>
        <v>E-1192</v>
      </c>
    </row>
    <row r="5962" spans="1:9" x14ac:dyDescent="0.35">
      <c r="A5962" t="s">
        <v>1257</v>
      </c>
      <c r="B5962" t="s">
        <v>117</v>
      </c>
      <c r="C5962" t="s">
        <v>361</v>
      </c>
      <c r="D5962" t="s">
        <v>1262</v>
      </c>
      <c r="E5962" t="s">
        <v>31</v>
      </c>
      <c r="F5962">
        <v>11570</v>
      </c>
      <c r="G5962">
        <v>15932</v>
      </c>
      <c r="H5962">
        <v>1.377009507346586</v>
      </c>
      <c r="I5962" t="str">
        <f>VLOOKUP($B5962&amp;$E5962,'Employee List'!$A:$E,5,0)</f>
        <v>E-1192</v>
      </c>
    </row>
    <row r="5963" spans="1:9" x14ac:dyDescent="0.35">
      <c r="A5963" t="s">
        <v>1257</v>
      </c>
      <c r="B5963" t="s">
        <v>117</v>
      </c>
      <c r="C5963" t="s">
        <v>361</v>
      </c>
      <c r="D5963" t="s">
        <v>1282</v>
      </c>
      <c r="E5963" t="s">
        <v>31</v>
      </c>
      <c r="F5963">
        <v>4764</v>
      </c>
      <c r="G5963">
        <v>6713</v>
      </c>
      <c r="H5963">
        <v>1.4091099916036944</v>
      </c>
      <c r="I5963" t="str">
        <f>VLOOKUP($B5963&amp;$E5963,'Employee List'!$A:$E,5,0)</f>
        <v>E-1192</v>
      </c>
    </row>
    <row r="5964" spans="1:9" x14ac:dyDescent="0.35">
      <c r="A5964" t="s">
        <v>1257</v>
      </c>
      <c r="B5964" t="s">
        <v>117</v>
      </c>
      <c r="C5964" t="s">
        <v>361</v>
      </c>
      <c r="D5964" t="s">
        <v>1281</v>
      </c>
      <c r="E5964" t="s">
        <v>29</v>
      </c>
      <c r="F5964">
        <v>1525</v>
      </c>
      <c r="G5964">
        <v>1496</v>
      </c>
      <c r="H5964">
        <v>0.98098360655737704</v>
      </c>
      <c r="I5964" t="str">
        <f>VLOOKUP($B5964&amp;$E5964,'Employee List'!$A:$E,5,0)</f>
        <v>E-1192</v>
      </c>
    </row>
    <row r="5965" spans="1:9" x14ac:dyDescent="0.35">
      <c r="A5965" t="s">
        <v>1257</v>
      </c>
      <c r="B5965" t="s">
        <v>117</v>
      </c>
      <c r="C5965" t="s">
        <v>361</v>
      </c>
      <c r="D5965" t="s">
        <v>1281</v>
      </c>
      <c r="E5965" t="s">
        <v>30</v>
      </c>
      <c r="F5965">
        <v>1559</v>
      </c>
      <c r="G5965">
        <v>4846</v>
      </c>
      <c r="H5965">
        <v>3.1084028223220015</v>
      </c>
      <c r="I5965" t="str">
        <f>VLOOKUP($B5965&amp;$E5965,'Employee List'!$A:$E,5,0)</f>
        <v>E-1192</v>
      </c>
    </row>
    <row r="5966" spans="1:9" x14ac:dyDescent="0.35">
      <c r="A5966" t="s">
        <v>1257</v>
      </c>
      <c r="B5966" t="s">
        <v>117</v>
      </c>
      <c r="C5966" t="s">
        <v>361</v>
      </c>
      <c r="D5966" t="s">
        <v>1281</v>
      </c>
      <c r="E5966" t="s">
        <v>31</v>
      </c>
      <c r="F5966">
        <v>4749</v>
      </c>
      <c r="G5966">
        <v>5863</v>
      </c>
      <c r="H5966">
        <v>1.2345757001473994</v>
      </c>
      <c r="I5966" t="str">
        <f>VLOOKUP($B5966&amp;$E5966,'Employee List'!$A:$E,5,0)</f>
        <v>E-1192</v>
      </c>
    </row>
    <row r="5967" spans="1:9" x14ac:dyDescent="0.35">
      <c r="A5967" t="s">
        <v>1257</v>
      </c>
      <c r="B5967" t="s">
        <v>118</v>
      </c>
      <c r="C5967" t="s">
        <v>361</v>
      </c>
      <c r="D5967" t="s">
        <v>1274</v>
      </c>
      <c r="E5967" t="s">
        <v>30</v>
      </c>
      <c r="F5967">
        <v>15766</v>
      </c>
      <c r="G5967">
        <v>7869</v>
      </c>
      <c r="H5967">
        <v>0.49911201319294685</v>
      </c>
      <c r="I5967" t="str">
        <f>VLOOKUP($B5967&amp;$E5967,'Employee List'!$A:$E,5,0)</f>
        <v>E-1193</v>
      </c>
    </row>
    <row r="5968" spans="1:9" x14ac:dyDescent="0.35">
      <c r="A5968" t="s">
        <v>1257</v>
      </c>
      <c r="B5968" t="s">
        <v>118</v>
      </c>
      <c r="C5968" t="s">
        <v>361</v>
      </c>
      <c r="D5968" t="s">
        <v>1274</v>
      </c>
      <c r="E5968" t="s">
        <v>31</v>
      </c>
      <c r="F5968">
        <v>13135</v>
      </c>
      <c r="G5968">
        <v>7799</v>
      </c>
      <c r="H5968">
        <v>0.59375713741910929</v>
      </c>
      <c r="I5968" t="str">
        <f>VLOOKUP($B5968&amp;$E5968,'Employee List'!$A:$E,5,0)</f>
        <v>E-1193</v>
      </c>
    </row>
    <row r="5969" spans="1:9" x14ac:dyDescent="0.35">
      <c r="A5969" t="s">
        <v>1257</v>
      </c>
      <c r="B5969" t="s">
        <v>118</v>
      </c>
      <c r="C5969" t="s">
        <v>361</v>
      </c>
      <c r="D5969" t="s">
        <v>1263</v>
      </c>
      <c r="E5969" t="s">
        <v>30</v>
      </c>
      <c r="F5969">
        <v>2647</v>
      </c>
      <c r="G5969">
        <v>3869</v>
      </c>
      <c r="H5969">
        <v>1.4616547034378542</v>
      </c>
      <c r="I5969" t="str">
        <f>VLOOKUP($B5969&amp;$E5969,'Employee List'!$A:$E,5,0)</f>
        <v>E-1193</v>
      </c>
    </row>
    <row r="5970" spans="1:9" x14ac:dyDescent="0.35">
      <c r="A5970" t="s">
        <v>1257</v>
      </c>
      <c r="B5970" t="s">
        <v>118</v>
      </c>
      <c r="C5970" t="s">
        <v>361</v>
      </c>
      <c r="D5970" t="s">
        <v>1263</v>
      </c>
      <c r="E5970" t="s">
        <v>31</v>
      </c>
      <c r="F5970">
        <v>2217</v>
      </c>
      <c r="G5970">
        <v>3506</v>
      </c>
      <c r="H5970">
        <v>1.5814163283716733</v>
      </c>
      <c r="I5970" t="str">
        <f>VLOOKUP($B5970&amp;$E5970,'Employee List'!$A:$E,5,0)</f>
        <v>E-1193</v>
      </c>
    </row>
    <row r="5971" spans="1:9" x14ac:dyDescent="0.35">
      <c r="A5971" t="s">
        <v>1257</v>
      </c>
      <c r="B5971" t="s">
        <v>118</v>
      </c>
      <c r="C5971" t="s">
        <v>361</v>
      </c>
      <c r="D5971" t="s">
        <v>1264</v>
      </c>
      <c r="E5971" t="s">
        <v>30</v>
      </c>
      <c r="F5971">
        <v>4288</v>
      </c>
      <c r="G5971">
        <v>4606</v>
      </c>
      <c r="H5971">
        <v>1.0741604477611941</v>
      </c>
      <c r="I5971" t="str">
        <f>VLOOKUP($B5971&amp;$E5971,'Employee List'!$A:$E,5,0)</f>
        <v>E-1193</v>
      </c>
    </row>
    <row r="5972" spans="1:9" x14ac:dyDescent="0.35">
      <c r="A5972" t="s">
        <v>1257</v>
      </c>
      <c r="B5972" t="s">
        <v>118</v>
      </c>
      <c r="C5972" t="s">
        <v>361</v>
      </c>
      <c r="D5972" t="s">
        <v>1264</v>
      </c>
      <c r="E5972" t="s">
        <v>31</v>
      </c>
      <c r="F5972">
        <v>2262</v>
      </c>
      <c r="G5972">
        <v>2723</v>
      </c>
      <c r="H5972">
        <v>1.2038019451812556</v>
      </c>
      <c r="I5972" t="str">
        <f>VLOOKUP($B5972&amp;$E5972,'Employee List'!$A:$E,5,0)</f>
        <v>E-1193</v>
      </c>
    </row>
    <row r="5973" spans="1:9" x14ac:dyDescent="0.35">
      <c r="A5973" t="s">
        <v>1257</v>
      </c>
      <c r="B5973" t="s">
        <v>118</v>
      </c>
      <c r="C5973" t="s">
        <v>361</v>
      </c>
      <c r="D5973" t="s">
        <v>1265</v>
      </c>
      <c r="E5973" t="s">
        <v>30</v>
      </c>
      <c r="F5973">
        <v>3542</v>
      </c>
      <c r="G5973">
        <v>7123</v>
      </c>
      <c r="H5973">
        <v>2.0110107284020327</v>
      </c>
      <c r="I5973" t="str">
        <f>VLOOKUP($B5973&amp;$E5973,'Employee List'!$A:$E,5,0)</f>
        <v>E-1193</v>
      </c>
    </row>
    <row r="5974" spans="1:9" x14ac:dyDescent="0.35">
      <c r="A5974" t="s">
        <v>1257</v>
      </c>
      <c r="B5974" t="s">
        <v>118</v>
      </c>
      <c r="C5974" t="s">
        <v>361</v>
      </c>
      <c r="D5974" t="s">
        <v>1265</v>
      </c>
      <c r="E5974" t="s">
        <v>31</v>
      </c>
      <c r="F5974">
        <v>6142</v>
      </c>
      <c r="G5974">
        <v>6644</v>
      </c>
      <c r="H5974">
        <v>1.081732334744383</v>
      </c>
      <c r="I5974" t="str">
        <f>VLOOKUP($B5974&amp;$E5974,'Employee List'!$A:$E,5,0)</f>
        <v>E-1193</v>
      </c>
    </row>
    <row r="5975" spans="1:9" x14ac:dyDescent="0.35">
      <c r="A5975" t="s">
        <v>1257</v>
      </c>
      <c r="B5975" t="s">
        <v>118</v>
      </c>
      <c r="C5975" t="s">
        <v>361</v>
      </c>
      <c r="D5975" t="s">
        <v>1260</v>
      </c>
      <c r="E5975" t="s">
        <v>30</v>
      </c>
      <c r="F5975">
        <v>110304</v>
      </c>
      <c r="G5975">
        <v>78513</v>
      </c>
      <c r="H5975">
        <v>0.71178742384682336</v>
      </c>
      <c r="I5975" t="str">
        <f>VLOOKUP($B5975&amp;$E5975,'Employee List'!$A:$E,5,0)</f>
        <v>E-1193</v>
      </c>
    </row>
    <row r="5976" spans="1:9" x14ac:dyDescent="0.35">
      <c r="A5976" t="s">
        <v>1257</v>
      </c>
      <c r="B5976" t="s">
        <v>118</v>
      </c>
      <c r="C5976" t="s">
        <v>361</v>
      </c>
      <c r="D5976" t="s">
        <v>1260</v>
      </c>
      <c r="E5976" t="s">
        <v>31</v>
      </c>
      <c r="F5976">
        <v>127071</v>
      </c>
      <c r="G5976">
        <v>177408</v>
      </c>
      <c r="H5976">
        <v>1.3961328705999008</v>
      </c>
      <c r="I5976" t="str">
        <f>VLOOKUP($B5976&amp;$E5976,'Employee List'!$A:$E,5,0)</f>
        <v>E-1193</v>
      </c>
    </row>
    <row r="5977" spans="1:9" x14ac:dyDescent="0.35">
      <c r="A5977" t="s">
        <v>1257</v>
      </c>
      <c r="B5977" t="s">
        <v>118</v>
      </c>
      <c r="C5977" t="s">
        <v>361</v>
      </c>
      <c r="D5977" t="s">
        <v>1261</v>
      </c>
      <c r="E5977" t="s">
        <v>30</v>
      </c>
      <c r="F5977">
        <v>101192</v>
      </c>
      <c r="G5977">
        <v>35970</v>
      </c>
      <c r="H5977">
        <v>0.3554628824412997</v>
      </c>
      <c r="I5977" t="str">
        <f>VLOOKUP($B5977&amp;$E5977,'Employee List'!$A:$E,5,0)</f>
        <v>E-1193</v>
      </c>
    </row>
    <row r="5978" spans="1:9" x14ac:dyDescent="0.35">
      <c r="A5978" t="s">
        <v>1257</v>
      </c>
      <c r="B5978" t="s">
        <v>118</v>
      </c>
      <c r="C5978" t="s">
        <v>361</v>
      </c>
      <c r="D5978" t="s">
        <v>1261</v>
      </c>
      <c r="E5978" t="s">
        <v>31</v>
      </c>
      <c r="F5978">
        <v>103468</v>
      </c>
      <c r="G5978">
        <v>51400</v>
      </c>
      <c r="H5978">
        <v>0.49677194881509257</v>
      </c>
      <c r="I5978" t="str">
        <f>VLOOKUP($B5978&amp;$E5978,'Employee List'!$A:$E,5,0)</f>
        <v>E-1193</v>
      </c>
    </row>
    <row r="5979" spans="1:9" x14ac:dyDescent="0.35">
      <c r="A5979" t="s">
        <v>1257</v>
      </c>
      <c r="B5979" t="s">
        <v>118</v>
      </c>
      <c r="C5979" t="s">
        <v>361</v>
      </c>
      <c r="D5979" t="s">
        <v>1266</v>
      </c>
      <c r="E5979" t="s">
        <v>30</v>
      </c>
      <c r="F5979">
        <v>123503</v>
      </c>
      <c r="G5979">
        <v>65881</v>
      </c>
      <c r="H5979">
        <v>0.53343643474247593</v>
      </c>
      <c r="I5979" t="str">
        <f>VLOOKUP($B5979&amp;$E5979,'Employee List'!$A:$E,5,0)</f>
        <v>E-1193</v>
      </c>
    </row>
    <row r="5980" spans="1:9" x14ac:dyDescent="0.35">
      <c r="A5980" t="s">
        <v>1257</v>
      </c>
      <c r="B5980" t="s">
        <v>118</v>
      </c>
      <c r="C5980" t="s">
        <v>361</v>
      </c>
      <c r="D5980" t="s">
        <v>1266</v>
      </c>
      <c r="E5980" t="s">
        <v>31</v>
      </c>
      <c r="F5980">
        <v>119891</v>
      </c>
      <c r="G5980">
        <v>77930</v>
      </c>
      <c r="H5980">
        <v>0.65000708977321064</v>
      </c>
      <c r="I5980" t="str">
        <f>VLOOKUP($B5980&amp;$E5980,'Employee List'!$A:$E,5,0)</f>
        <v>E-1193</v>
      </c>
    </row>
    <row r="5981" spans="1:9" x14ac:dyDescent="0.35">
      <c r="A5981" t="s">
        <v>1257</v>
      </c>
      <c r="B5981" t="s">
        <v>118</v>
      </c>
      <c r="C5981" t="s">
        <v>361</v>
      </c>
      <c r="D5981" t="s">
        <v>1267</v>
      </c>
      <c r="E5981" t="s">
        <v>30</v>
      </c>
      <c r="F5981">
        <v>43767</v>
      </c>
      <c r="G5981">
        <v>22717</v>
      </c>
      <c r="H5981">
        <v>0.51904402860602739</v>
      </c>
      <c r="I5981" t="str">
        <f>VLOOKUP($B5981&amp;$E5981,'Employee List'!$A:$E,5,0)</f>
        <v>E-1193</v>
      </c>
    </row>
    <row r="5982" spans="1:9" x14ac:dyDescent="0.35">
      <c r="A5982" t="s">
        <v>1257</v>
      </c>
      <c r="B5982" t="s">
        <v>118</v>
      </c>
      <c r="C5982" t="s">
        <v>361</v>
      </c>
      <c r="D5982" t="s">
        <v>1267</v>
      </c>
      <c r="E5982" t="s">
        <v>31</v>
      </c>
      <c r="F5982">
        <v>45580</v>
      </c>
      <c r="G5982">
        <v>39758</v>
      </c>
      <c r="H5982">
        <v>0.87226853883282141</v>
      </c>
      <c r="I5982" t="str">
        <f>VLOOKUP($B5982&amp;$E5982,'Employee List'!$A:$E,5,0)</f>
        <v>E-1193</v>
      </c>
    </row>
    <row r="5983" spans="1:9" x14ac:dyDescent="0.35">
      <c r="A5983" t="s">
        <v>1257</v>
      </c>
      <c r="B5983" t="s">
        <v>118</v>
      </c>
      <c r="C5983" t="s">
        <v>361</v>
      </c>
      <c r="D5983" t="s">
        <v>1268</v>
      </c>
      <c r="E5983" t="s">
        <v>30</v>
      </c>
      <c r="F5983">
        <v>11994</v>
      </c>
      <c r="G5983">
        <v>3504</v>
      </c>
      <c r="H5983">
        <v>0.29214607303651824</v>
      </c>
      <c r="I5983" t="str">
        <f>VLOOKUP($B5983&amp;$E5983,'Employee List'!$A:$E,5,0)</f>
        <v>E-1193</v>
      </c>
    </row>
    <row r="5984" spans="1:9" x14ac:dyDescent="0.35">
      <c r="A5984" t="s">
        <v>1257</v>
      </c>
      <c r="B5984" t="s">
        <v>118</v>
      </c>
      <c r="C5984" t="s">
        <v>361</v>
      </c>
      <c r="D5984" t="s">
        <v>1268</v>
      </c>
      <c r="E5984" t="s">
        <v>31</v>
      </c>
      <c r="F5984">
        <v>10924</v>
      </c>
      <c r="G5984">
        <v>6231</v>
      </c>
      <c r="H5984">
        <v>0.57039545953863058</v>
      </c>
      <c r="I5984" t="str">
        <f>VLOOKUP($B5984&amp;$E5984,'Employee List'!$A:$E,5,0)</f>
        <v>E-1193</v>
      </c>
    </row>
    <row r="5985" spans="1:9" x14ac:dyDescent="0.35">
      <c r="A5985" t="s">
        <v>1257</v>
      </c>
      <c r="B5985" t="s">
        <v>118</v>
      </c>
      <c r="C5985" t="s">
        <v>361</v>
      </c>
      <c r="D5985" t="s">
        <v>1269</v>
      </c>
      <c r="E5985" t="s">
        <v>30</v>
      </c>
      <c r="F5985">
        <v>31134</v>
      </c>
      <c r="G5985">
        <v>22200</v>
      </c>
      <c r="H5985">
        <v>0.71304682983233769</v>
      </c>
      <c r="I5985" t="str">
        <f>VLOOKUP($B5985&amp;$E5985,'Employee List'!$A:$E,5,0)</f>
        <v>E-1193</v>
      </c>
    </row>
    <row r="5986" spans="1:9" x14ac:dyDescent="0.35">
      <c r="A5986" t="s">
        <v>1257</v>
      </c>
      <c r="B5986" t="s">
        <v>118</v>
      </c>
      <c r="C5986" t="s">
        <v>361</v>
      </c>
      <c r="D5986" t="s">
        <v>1269</v>
      </c>
      <c r="E5986" t="s">
        <v>31</v>
      </c>
      <c r="F5986">
        <v>27883</v>
      </c>
      <c r="G5986">
        <v>11278</v>
      </c>
      <c r="H5986">
        <v>0.4044758454972564</v>
      </c>
      <c r="I5986" t="str">
        <f>VLOOKUP($B5986&amp;$E5986,'Employee List'!$A:$E,5,0)</f>
        <v>E-1193</v>
      </c>
    </row>
    <row r="5987" spans="1:9" x14ac:dyDescent="0.35">
      <c r="A5987" t="s">
        <v>1257</v>
      </c>
      <c r="B5987" t="s">
        <v>118</v>
      </c>
      <c r="C5987" t="s">
        <v>361</v>
      </c>
      <c r="D5987" t="s">
        <v>1270</v>
      </c>
      <c r="E5987" t="s">
        <v>30</v>
      </c>
      <c r="F5987">
        <v>11879</v>
      </c>
      <c r="G5987">
        <v>6893</v>
      </c>
      <c r="H5987">
        <v>0.58026769930128796</v>
      </c>
      <c r="I5987" t="str">
        <f>VLOOKUP($B5987&amp;$E5987,'Employee List'!$A:$E,5,0)</f>
        <v>E-1193</v>
      </c>
    </row>
    <row r="5988" spans="1:9" x14ac:dyDescent="0.35">
      <c r="A5988" t="s">
        <v>1257</v>
      </c>
      <c r="B5988" t="s">
        <v>118</v>
      </c>
      <c r="C5988" t="s">
        <v>361</v>
      </c>
      <c r="D5988" t="s">
        <v>1270</v>
      </c>
      <c r="E5988" t="s">
        <v>31</v>
      </c>
      <c r="F5988">
        <v>12956</v>
      </c>
      <c r="G5988">
        <v>2990</v>
      </c>
      <c r="H5988">
        <v>0.23078110527940723</v>
      </c>
      <c r="I5988" t="str">
        <f>VLOOKUP($B5988&amp;$E5988,'Employee List'!$A:$E,5,0)</f>
        <v>E-1193</v>
      </c>
    </row>
    <row r="5989" spans="1:9" x14ac:dyDescent="0.35">
      <c r="A5989" t="s">
        <v>1257</v>
      </c>
      <c r="B5989" t="s">
        <v>118</v>
      </c>
      <c r="C5989" t="s">
        <v>361</v>
      </c>
      <c r="D5989" t="s">
        <v>1271</v>
      </c>
      <c r="E5989" t="s">
        <v>30</v>
      </c>
      <c r="F5989">
        <v>7688</v>
      </c>
      <c r="G5989">
        <v>5841</v>
      </c>
      <c r="H5989">
        <v>0.75975546305931319</v>
      </c>
      <c r="I5989" t="str">
        <f>VLOOKUP($B5989&amp;$E5989,'Employee List'!$A:$E,5,0)</f>
        <v>E-1193</v>
      </c>
    </row>
    <row r="5990" spans="1:9" x14ac:dyDescent="0.35">
      <c r="A5990" t="s">
        <v>1257</v>
      </c>
      <c r="B5990" t="s">
        <v>118</v>
      </c>
      <c r="C5990" t="s">
        <v>361</v>
      </c>
      <c r="D5990" t="s">
        <v>1271</v>
      </c>
      <c r="E5990" t="s">
        <v>31</v>
      </c>
      <c r="F5990">
        <v>5944</v>
      </c>
      <c r="G5990">
        <v>7340</v>
      </c>
      <c r="H5990">
        <v>1.2348586810228803</v>
      </c>
      <c r="I5990" t="str">
        <f>VLOOKUP($B5990&amp;$E5990,'Employee List'!$A:$E,5,0)</f>
        <v>E-1193</v>
      </c>
    </row>
    <row r="5991" spans="1:9" x14ac:dyDescent="0.35">
      <c r="A5991" t="s">
        <v>1257</v>
      </c>
      <c r="B5991" t="s">
        <v>118</v>
      </c>
      <c r="C5991" t="s">
        <v>361</v>
      </c>
      <c r="D5991" t="s">
        <v>1258</v>
      </c>
      <c r="E5991" t="s">
        <v>30</v>
      </c>
      <c r="F5991">
        <v>162196</v>
      </c>
      <c r="G5991">
        <v>60915</v>
      </c>
      <c r="H5991">
        <v>0.37556413228439667</v>
      </c>
      <c r="I5991" t="str">
        <f>VLOOKUP($B5991&amp;$E5991,'Employee List'!$A:$E,5,0)</f>
        <v>E-1193</v>
      </c>
    </row>
    <row r="5992" spans="1:9" x14ac:dyDescent="0.35">
      <c r="A5992" t="s">
        <v>1257</v>
      </c>
      <c r="B5992" t="s">
        <v>118</v>
      </c>
      <c r="C5992" t="s">
        <v>361</v>
      </c>
      <c r="D5992" t="s">
        <v>1258</v>
      </c>
      <c r="E5992" t="s">
        <v>31</v>
      </c>
      <c r="F5992">
        <v>154720</v>
      </c>
      <c r="G5992">
        <v>59163</v>
      </c>
      <c r="H5992">
        <v>0.38238753877973114</v>
      </c>
      <c r="I5992" t="str">
        <f>VLOOKUP($B5992&amp;$E5992,'Employee List'!$A:$E,5,0)</f>
        <v>E-1193</v>
      </c>
    </row>
    <row r="5993" spans="1:9" x14ac:dyDescent="0.35">
      <c r="A5993" t="s">
        <v>1257</v>
      </c>
      <c r="B5993" t="s">
        <v>118</v>
      </c>
      <c r="C5993" t="s">
        <v>361</v>
      </c>
      <c r="D5993" t="s">
        <v>1272</v>
      </c>
      <c r="E5993" t="s">
        <v>30</v>
      </c>
      <c r="F5993">
        <v>21782</v>
      </c>
      <c r="G5993">
        <v>7432</v>
      </c>
      <c r="H5993">
        <v>0.34119915526581579</v>
      </c>
      <c r="I5993" t="str">
        <f>VLOOKUP($B5993&amp;$E5993,'Employee List'!$A:$E,5,0)</f>
        <v>E-1193</v>
      </c>
    </row>
    <row r="5994" spans="1:9" x14ac:dyDescent="0.35">
      <c r="A5994" t="s">
        <v>1257</v>
      </c>
      <c r="B5994" t="s">
        <v>118</v>
      </c>
      <c r="C5994" t="s">
        <v>361</v>
      </c>
      <c r="D5994" t="s">
        <v>1272</v>
      </c>
      <c r="E5994" t="s">
        <v>31</v>
      </c>
      <c r="F5994">
        <v>22881</v>
      </c>
      <c r="G5994">
        <v>7693</v>
      </c>
      <c r="H5994">
        <v>0.33621782264761157</v>
      </c>
      <c r="I5994" t="str">
        <f>VLOOKUP($B5994&amp;$E5994,'Employee List'!$A:$E,5,0)</f>
        <v>E-1193</v>
      </c>
    </row>
    <row r="5995" spans="1:9" x14ac:dyDescent="0.35">
      <c r="A5995" t="s">
        <v>1257</v>
      </c>
      <c r="B5995" t="s">
        <v>118</v>
      </c>
      <c r="C5995" t="s">
        <v>361</v>
      </c>
      <c r="D5995" t="s">
        <v>1259</v>
      </c>
      <c r="E5995" t="s">
        <v>30</v>
      </c>
      <c r="F5995">
        <v>39121</v>
      </c>
      <c r="G5995">
        <v>12110</v>
      </c>
      <c r="H5995">
        <v>0.30955241430433783</v>
      </c>
      <c r="I5995" t="str">
        <f>VLOOKUP($B5995&amp;$E5995,'Employee List'!$A:$E,5,0)</f>
        <v>E-1193</v>
      </c>
    </row>
    <row r="5996" spans="1:9" x14ac:dyDescent="0.35">
      <c r="A5996" t="s">
        <v>1257</v>
      </c>
      <c r="B5996" t="s">
        <v>118</v>
      </c>
      <c r="C5996" t="s">
        <v>361</v>
      </c>
      <c r="D5996" t="s">
        <v>1259</v>
      </c>
      <c r="E5996" t="s">
        <v>31</v>
      </c>
      <c r="F5996">
        <v>37746</v>
      </c>
      <c r="G5996">
        <v>13058</v>
      </c>
      <c r="H5996">
        <v>0.34594394107984949</v>
      </c>
      <c r="I5996" t="str">
        <f>VLOOKUP($B5996&amp;$E5996,'Employee List'!$A:$E,5,0)</f>
        <v>E-1193</v>
      </c>
    </row>
    <row r="5997" spans="1:9" x14ac:dyDescent="0.35">
      <c r="A5997" t="s">
        <v>1257</v>
      </c>
      <c r="B5997" t="s">
        <v>118</v>
      </c>
      <c r="C5997" t="s">
        <v>361</v>
      </c>
      <c r="D5997" t="s">
        <v>1273</v>
      </c>
      <c r="E5997" t="s">
        <v>30</v>
      </c>
      <c r="F5997">
        <v>13569</v>
      </c>
      <c r="G5997">
        <v>7512</v>
      </c>
      <c r="H5997">
        <v>0.55361485739553395</v>
      </c>
      <c r="I5997" t="str">
        <f>VLOOKUP($B5997&amp;$E5997,'Employee List'!$A:$E,5,0)</f>
        <v>E-1193</v>
      </c>
    </row>
    <row r="5998" spans="1:9" x14ac:dyDescent="0.35">
      <c r="A5998" t="s">
        <v>1257</v>
      </c>
      <c r="B5998" t="s">
        <v>118</v>
      </c>
      <c r="C5998" t="s">
        <v>361</v>
      </c>
      <c r="D5998" t="s">
        <v>1273</v>
      </c>
      <c r="E5998" t="s">
        <v>31</v>
      </c>
      <c r="F5998">
        <v>15087</v>
      </c>
      <c r="G5998">
        <v>8213</v>
      </c>
      <c r="H5998">
        <v>0.54437595280705242</v>
      </c>
      <c r="I5998" t="str">
        <f>VLOOKUP($B5998&amp;$E5998,'Employee List'!$A:$E,5,0)</f>
        <v>E-1193</v>
      </c>
    </row>
    <row r="5999" spans="1:9" x14ac:dyDescent="0.35">
      <c r="A5999" t="s">
        <v>1257</v>
      </c>
      <c r="B5999" t="s">
        <v>118</v>
      </c>
      <c r="C5999" t="s">
        <v>361</v>
      </c>
      <c r="D5999" t="s">
        <v>1275</v>
      </c>
      <c r="E5999" t="s">
        <v>30</v>
      </c>
      <c r="F5999">
        <v>2857</v>
      </c>
      <c r="G5999">
        <v>5270</v>
      </c>
      <c r="H5999">
        <v>1.8445922296114805</v>
      </c>
      <c r="I5999" t="str">
        <f>VLOOKUP($B5999&amp;$E5999,'Employee List'!$A:$E,5,0)</f>
        <v>E-1193</v>
      </c>
    </row>
    <row r="6000" spans="1:9" x14ac:dyDescent="0.35">
      <c r="A6000" t="s">
        <v>1257</v>
      </c>
      <c r="B6000" t="s">
        <v>118</v>
      </c>
      <c r="C6000" t="s">
        <v>361</v>
      </c>
      <c r="D6000" t="s">
        <v>1275</v>
      </c>
      <c r="E6000" t="s">
        <v>31</v>
      </c>
      <c r="F6000">
        <v>4322</v>
      </c>
      <c r="G6000">
        <v>1864</v>
      </c>
      <c r="H6000">
        <v>0.43128181397501159</v>
      </c>
      <c r="I6000" t="str">
        <f>VLOOKUP($B6000&amp;$E6000,'Employee List'!$A:$E,5,0)</f>
        <v>E-1193</v>
      </c>
    </row>
    <row r="6001" spans="1:9" x14ac:dyDescent="0.35">
      <c r="A6001" t="s">
        <v>1257</v>
      </c>
      <c r="B6001" t="s">
        <v>118</v>
      </c>
      <c r="C6001" t="s">
        <v>361</v>
      </c>
      <c r="D6001" t="s">
        <v>1276</v>
      </c>
      <c r="E6001" t="s">
        <v>30</v>
      </c>
      <c r="F6001">
        <v>3668</v>
      </c>
      <c r="G6001">
        <v>4768</v>
      </c>
      <c r="H6001">
        <v>1.2998909487459105</v>
      </c>
      <c r="I6001" t="str">
        <f>VLOOKUP($B6001&amp;$E6001,'Employee List'!$A:$E,5,0)</f>
        <v>E-1193</v>
      </c>
    </row>
    <row r="6002" spans="1:9" x14ac:dyDescent="0.35">
      <c r="A6002" t="s">
        <v>1257</v>
      </c>
      <c r="B6002" t="s">
        <v>118</v>
      </c>
      <c r="C6002" t="s">
        <v>361</v>
      </c>
      <c r="D6002" t="s">
        <v>1276</v>
      </c>
      <c r="E6002" t="s">
        <v>31</v>
      </c>
      <c r="F6002">
        <v>4658</v>
      </c>
      <c r="G6002">
        <v>5357</v>
      </c>
      <c r="H6002">
        <v>1.1500644053241735</v>
      </c>
      <c r="I6002" t="str">
        <f>VLOOKUP($B6002&amp;$E6002,'Employee List'!$A:$E,5,0)</f>
        <v>E-1193</v>
      </c>
    </row>
    <row r="6003" spans="1:9" x14ac:dyDescent="0.35">
      <c r="A6003" t="s">
        <v>1257</v>
      </c>
      <c r="B6003" t="s">
        <v>118</v>
      </c>
      <c r="C6003" t="s">
        <v>361</v>
      </c>
      <c r="D6003" t="s">
        <v>1277</v>
      </c>
      <c r="E6003" t="s">
        <v>30</v>
      </c>
      <c r="F6003">
        <v>11172</v>
      </c>
      <c r="G6003">
        <v>8823</v>
      </c>
      <c r="H6003">
        <v>0.78974221267454348</v>
      </c>
      <c r="I6003" t="str">
        <f>VLOOKUP($B6003&amp;$E6003,'Employee List'!$A:$E,5,0)</f>
        <v>E-1193</v>
      </c>
    </row>
    <row r="6004" spans="1:9" x14ac:dyDescent="0.35">
      <c r="A6004" t="s">
        <v>1257</v>
      </c>
      <c r="B6004" t="s">
        <v>118</v>
      </c>
      <c r="C6004" t="s">
        <v>361</v>
      </c>
      <c r="D6004" t="s">
        <v>1277</v>
      </c>
      <c r="E6004" t="s">
        <v>31</v>
      </c>
      <c r="F6004">
        <v>11508</v>
      </c>
      <c r="G6004">
        <v>8616</v>
      </c>
      <c r="H6004">
        <v>0.74869655891553699</v>
      </c>
      <c r="I6004" t="str">
        <f>VLOOKUP($B6004&amp;$E6004,'Employee List'!$A:$E,5,0)</f>
        <v>E-1193</v>
      </c>
    </row>
    <row r="6005" spans="1:9" x14ac:dyDescent="0.35">
      <c r="A6005" t="s">
        <v>1257</v>
      </c>
      <c r="B6005" t="s">
        <v>118</v>
      </c>
      <c r="C6005" t="s">
        <v>361</v>
      </c>
      <c r="D6005" t="s">
        <v>1278</v>
      </c>
      <c r="E6005" t="s">
        <v>30</v>
      </c>
      <c r="F6005">
        <v>10986</v>
      </c>
      <c r="G6005">
        <v>5351</v>
      </c>
      <c r="H6005">
        <v>0.48707445840160202</v>
      </c>
      <c r="I6005" t="str">
        <f>VLOOKUP($B6005&amp;$E6005,'Employee List'!$A:$E,5,0)</f>
        <v>E-1193</v>
      </c>
    </row>
    <row r="6006" spans="1:9" x14ac:dyDescent="0.35">
      <c r="A6006" t="s">
        <v>1257</v>
      </c>
      <c r="B6006" t="s">
        <v>118</v>
      </c>
      <c r="C6006" t="s">
        <v>361</v>
      </c>
      <c r="D6006" t="s">
        <v>1278</v>
      </c>
      <c r="E6006" t="s">
        <v>31</v>
      </c>
      <c r="F6006">
        <v>10846</v>
      </c>
      <c r="G6006">
        <v>10621</v>
      </c>
      <c r="H6006">
        <v>0.97925502489397009</v>
      </c>
      <c r="I6006" t="str">
        <f>VLOOKUP($B6006&amp;$E6006,'Employee List'!$A:$E,5,0)</f>
        <v>E-1193</v>
      </c>
    </row>
    <row r="6007" spans="1:9" x14ac:dyDescent="0.35">
      <c r="A6007" t="s">
        <v>1257</v>
      </c>
      <c r="B6007" t="s">
        <v>118</v>
      </c>
      <c r="C6007" t="s">
        <v>361</v>
      </c>
      <c r="D6007" t="s">
        <v>1279</v>
      </c>
      <c r="E6007" t="s">
        <v>30</v>
      </c>
      <c r="F6007">
        <v>4000</v>
      </c>
      <c r="G6007">
        <v>4834</v>
      </c>
      <c r="H6007">
        <v>1.2084999999999999</v>
      </c>
      <c r="I6007" t="str">
        <f>VLOOKUP($B6007&amp;$E6007,'Employee List'!$A:$E,5,0)</f>
        <v>E-1193</v>
      </c>
    </row>
    <row r="6008" spans="1:9" x14ac:dyDescent="0.35">
      <c r="A6008" t="s">
        <v>1257</v>
      </c>
      <c r="B6008" t="s">
        <v>118</v>
      </c>
      <c r="C6008" t="s">
        <v>361</v>
      </c>
      <c r="D6008" t="s">
        <v>1279</v>
      </c>
      <c r="E6008" t="s">
        <v>31</v>
      </c>
      <c r="F6008">
        <v>1151</v>
      </c>
      <c r="G6008">
        <v>3806</v>
      </c>
      <c r="H6008">
        <v>3.3066898349261513</v>
      </c>
      <c r="I6008" t="str">
        <f>VLOOKUP($B6008&amp;$E6008,'Employee List'!$A:$E,5,0)</f>
        <v>E-1193</v>
      </c>
    </row>
    <row r="6009" spans="1:9" x14ac:dyDescent="0.35">
      <c r="A6009" t="s">
        <v>1257</v>
      </c>
      <c r="B6009" t="s">
        <v>118</v>
      </c>
      <c r="C6009" t="s">
        <v>361</v>
      </c>
      <c r="D6009" t="s">
        <v>1280</v>
      </c>
      <c r="E6009" t="s">
        <v>30</v>
      </c>
      <c r="F6009">
        <v>4432</v>
      </c>
      <c r="G6009">
        <v>1416</v>
      </c>
      <c r="H6009">
        <v>0.31949458483754511</v>
      </c>
      <c r="I6009" t="str">
        <f>VLOOKUP($B6009&amp;$E6009,'Employee List'!$A:$E,5,0)</f>
        <v>E-1193</v>
      </c>
    </row>
    <row r="6010" spans="1:9" x14ac:dyDescent="0.35">
      <c r="A6010" t="s">
        <v>1257</v>
      </c>
      <c r="B6010" t="s">
        <v>118</v>
      </c>
      <c r="C6010" t="s">
        <v>361</v>
      </c>
      <c r="D6010" t="s">
        <v>1280</v>
      </c>
      <c r="E6010" t="s">
        <v>31</v>
      </c>
      <c r="F6010">
        <v>2018</v>
      </c>
      <c r="G6010">
        <v>1222</v>
      </c>
      <c r="H6010">
        <v>0.60555004955401392</v>
      </c>
      <c r="I6010" t="str">
        <f>VLOOKUP($B6010&amp;$E6010,'Employee List'!$A:$E,5,0)</f>
        <v>E-1193</v>
      </c>
    </row>
    <row r="6011" spans="1:9" x14ac:dyDescent="0.35">
      <c r="A6011" t="s">
        <v>1257</v>
      </c>
      <c r="B6011" t="s">
        <v>118</v>
      </c>
      <c r="C6011" t="s">
        <v>361</v>
      </c>
      <c r="D6011" t="s">
        <v>1262</v>
      </c>
      <c r="E6011" t="s">
        <v>30</v>
      </c>
      <c r="F6011">
        <v>25156</v>
      </c>
      <c r="G6011">
        <v>20298</v>
      </c>
      <c r="H6011">
        <v>0.80688503736683093</v>
      </c>
      <c r="I6011" t="str">
        <f>VLOOKUP($B6011&amp;$E6011,'Employee List'!$A:$E,5,0)</f>
        <v>E-1193</v>
      </c>
    </row>
    <row r="6012" spans="1:9" x14ac:dyDescent="0.35">
      <c r="A6012" t="s">
        <v>1257</v>
      </c>
      <c r="B6012" t="s">
        <v>118</v>
      </c>
      <c r="C6012" t="s">
        <v>361</v>
      </c>
      <c r="D6012" t="s">
        <v>1262</v>
      </c>
      <c r="E6012" t="s">
        <v>31</v>
      </c>
      <c r="F6012">
        <v>28043</v>
      </c>
      <c r="G6012">
        <v>30278</v>
      </c>
      <c r="H6012">
        <v>1.0796990336269301</v>
      </c>
      <c r="I6012" t="str">
        <f>VLOOKUP($B6012&amp;$E6012,'Employee List'!$A:$E,5,0)</f>
        <v>E-1193</v>
      </c>
    </row>
    <row r="6013" spans="1:9" x14ac:dyDescent="0.35">
      <c r="A6013" t="s">
        <v>1257</v>
      </c>
      <c r="B6013" t="s">
        <v>118</v>
      </c>
      <c r="C6013" t="s">
        <v>361</v>
      </c>
      <c r="D6013" t="s">
        <v>1281</v>
      </c>
      <c r="E6013" t="s">
        <v>30</v>
      </c>
      <c r="F6013">
        <v>4119</v>
      </c>
      <c r="G6013">
        <v>3912</v>
      </c>
      <c r="H6013">
        <v>0.94974508375819378</v>
      </c>
      <c r="I6013" t="str">
        <f>VLOOKUP($B6013&amp;$E6013,'Employee List'!$A:$E,5,0)</f>
        <v>E-1193</v>
      </c>
    </row>
    <row r="6014" spans="1:9" x14ac:dyDescent="0.35">
      <c r="A6014" t="s">
        <v>1257</v>
      </c>
      <c r="B6014" t="s">
        <v>118</v>
      </c>
      <c r="C6014" t="s">
        <v>361</v>
      </c>
      <c r="D6014" t="s">
        <v>1281</v>
      </c>
      <c r="E6014" t="s">
        <v>31</v>
      </c>
      <c r="F6014">
        <v>3841</v>
      </c>
      <c r="G6014">
        <v>4397</v>
      </c>
      <c r="H6014">
        <v>1.1447539703202292</v>
      </c>
      <c r="I6014" t="str">
        <f>VLOOKUP($B6014&amp;$E6014,'Employee List'!$A:$E,5,0)</f>
        <v>E-1193</v>
      </c>
    </row>
    <row r="6015" spans="1:9" x14ac:dyDescent="0.35">
      <c r="A6015" t="s">
        <v>1257</v>
      </c>
      <c r="B6015" t="s">
        <v>119</v>
      </c>
      <c r="C6015" t="s">
        <v>361</v>
      </c>
      <c r="D6015" t="s">
        <v>1274</v>
      </c>
      <c r="E6015" t="s">
        <v>29</v>
      </c>
      <c r="F6015">
        <v>15628</v>
      </c>
      <c r="G6015">
        <v>8936</v>
      </c>
      <c r="H6015">
        <v>0.57179421551062193</v>
      </c>
      <c r="I6015" t="str">
        <f>VLOOKUP($B6015&amp;$E6015,'Employee List'!$A:$E,5,0)</f>
        <v>E-1194</v>
      </c>
    </row>
    <row r="6016" spans="1:9" x14ac:dyDescent="0.35">
      <c r="A6016" t="s">
        <v>1257</v>
      </c>
      <c r="B6016" t="s">
        <v>119</v>
      </c>
      <c r="C6016" t="s">
        <v>361</v>
      </c>
      <c r="D6016" t="s">
        <v>1274</v>
      </c>
      <c r="E6016" t="s">
        <v>30</v>
      </c>
      <c r="F6016">
        <v>4625</v>
      </c>
      <c r="G6016">
        <v>5519</v>
      </c>
      <c r="H6016">
        <v>1.1932972972972973</v>
      </c>
      <c r="I6016" t="str">
        <f>VLOOKUP($B6016&amp;$E6016,'Employee List'!$A:$E,5,0)</f>
        <v>E-1194</v>
      </c>
    </row>
    <row r="6017" spans="1:9" x14ac:dyDescent="0.35">
      <c r="A6017" t="s">
        <v>1257</v>
      </c>
      <c r="B6017" t="s">
        <v>119</v>
      </c>
      <c r="C6017" t="s">
        <v>361</v>
      </c>
      <c r="D6017" t="s">
        <v>1263</v>
      </c>
      <c r="E6017" t="s">
        <v>29</v>
      </c>
      <c r="F6017">
        <v>1501</v>
      </c>
      <c r="G6017">
        <v>1176</v>
      </c>
      <c r="H6017">
        <v>0.78347768154563624</v>
      </c>
      <c r="I6017" t="str">
        <f>VLOOKUP($B6017&amp;$E6017,'Employee List'!$A:$E,5,0)</f>
        <v>E-1194</v>
      </c>
    </row>
    <row r="6018" spans="1:9" x14ac:dyDescent="0.35">
      <c r="A6018" t="s">
        <v>1257</v>
      </c>
      <c r="B6018" t="s">
        <v>119</v>
      </c>
      <c r="C6018" t="s">
        <v>361</v>
      </c>
      <c r="D6018" t="s">
        <v>1264</v>
      </c>
      <c r="E6018" t="s">
        <v>29</v>
      </c>
      <c r="F6018">
        <v>4655</v>
      </c>
      <c r="G6018">
        <v>4595</v>
      </c>
      <c r="H6018">
        <v>0.98711063372717511</v>
      </c>
      <c r="I6018" t="str">
        <f>VLOOKUP($B6018&amp;$E6018,'Employee List'!$A:$E,5,0)</f>
        <v>E-1194</v>
      </c>
    </row>
    <row r="6019" spans="1:9" x14ac:dyDescent="0.35">
      <c r="A6019" t="s">
        <v>1257</v>
      </c>
      <c r="B6019" t="s">
        <v>119</v>
      </c>
      <c r="C6019" t="s">
        <v>361</v>
      </c>
      <c r="D6019" t="s">
        <v>1265</v>
      </c>
      <c r="E6019" t="s">
        <v>29</v>
      </c>
      <c r="F6019">
        <v>3191</v>
      </c>
      <c r="G6019">
        <v>9785</v>
      </c>
      <c r="H6019">
        <v>3.066436853650893</v>
      </c>
      <c r="I6019" t="str">
        <f>VLOOKUP($B6019&amp;$E6019,'Employee List'!$A:$E,5,0)</f>
        <v>E-1194</v>
      </c>
    </row>
    <row r="6020" spans="1:9" x14ac:dyDescent="0.35">
      <c r="A6020" t="s">
        <v>1257</v>
      </c>
      <c r="B6020" t="s">
        <v>119</v>
      </c>
      <c r="C6020" t="s">
        <v>361</v>
      </c>
      <c r="D6020" t="s">
        <v>1260</v>
      </c>
      <c r="E6020" t="s">
        <v>29</v>
      </c>
      <c r="F6020">
        <v>111043</v>
      </c>
      <c r="G6020">
        <v>65417</v>
      </c>
      <c r="H6020">
        <v>0.58911412695982635</v>
      </c>
      <c r="I6020" t="str">
        <f>VLOOKUP($B6020&amp;$E6020,'Employee List'!$A:$E,5,0)</f>
        <v>E-1194</v>
      </c>
    </row>
    <row r="6021" spans="1:9" x14ac:dyDescent="0.35">
      <c r="A6021" t="s">
        <v>1257</v>
      </c>
      <c r="B6021" t="s">
        <v>119</v>
      </c>
      <c r="C6021" t="s">
        <v>361</v>
      </c>
      <c r="D6021" t="s">
        <v>1260</v>
      </c>
      <c r="E6021" t="s">
        <v>30</v>
      </c>
      <c r="F6021">
        <v>4952</v>
      </c>
      <c r="G6021">
        <v>5034</v>
      </c>
      <c r="H6021">
        <v>1.0165589660743135</v>
      </c>
      <c r="I6021" t="str">
        <f>VLOOKUP($B6021&amp;$E6021,'Employee List'!$A:$E,5,0)</f>
        <v>E-1194</v>
      </c>
    </row>
    <row r="6022" spans="1:9" x14ac:dyDescent="0.35">
      <c r="A6022" t="s">
        <v>1257</v>
      </c>
      <c r="B6022" t="s">
        <v>119</v>
      </c>
      <c r="C6022" t="s">
        <v>361</v>
      </c>
      <c r="D6022" t="s">
        <v>1261</v>
      </c>
      <c r="E6022" t="s">
        <v>29</v>
      </c>
      <c r="F6022">
        <v>100558</v>
      </c>
      <c r="G6022">
        <v>55088</v>
      </c>
      <c r="H6022">
        <v>0.54782314684062927</v>
      </c>
      <c r="I6022" t="str">
        <f>VLOOKUP($B6022&amp;$E6022,'Employee List'!$A:$E,5,0)</f>
        <v>E-1194</v>
      </c>
    </row>
    <row r="6023" spans="1:9" x14ac:dyDescent="0.35">
      <c r="A6023" t="s">
        <v>1257</v>
      </c>
      <c r="B6023" t="s">
        <v>119</v>
      </c>
      <c r="C6023" t="s">
        <v>361</v>
      </c>
      <c r="D6023" t="s">
        <v>1261</v>
      </c>
      <c r="E6023" t="s">
        <v>30</v>
      </c>
      <c r="F6023">
        <v>3177</v>
      </c>
      <c r="G6023">
        <v>5763</v>
      </c>
      <c r="H6023">
        <v>1.8139754485363551</v>
      </c>
      <c r="I6023" t="str">
        <f>VLOOKUP($B6023&amp;$E6023,'Employee List'!$A:$E,5,0)</f>
        <v>E-1194</v>
      </c>
    </row>
    <row r="6024" spans="1:9" x14ac:dyDescent="0.35">
      <c r="A6024" t="s">
        <v>1257</v>
      </c>
      <c r="B6024" t="s">
        <v>119</v>
      </c>
      <c r="C6024" t="s">
        <v>361</v>
      </c>
      <c r="D6024" t="s">
        <v>1266</v>
      </c>
      <c r="E6024" t="s">
        <v>29</v>
      </c>
      <c r="F6024">
        <v>117942</v>
      </c>
      <c r="G6024">
        <v>77583</v>
      </c>
      <c r="H6024">
        <v>0.65780637940682707</v>
      </c>
      <c r="I6024" t="str">
        <f>VLOOKUP($B6024&amp;$E6024,'Employee List'!$A:$E,5,0)</f>
        <v>E-1194</v>
      </c>
    </row>
    <row r="6025" spans="1:9" x14ac:dyDescent="0.35">
      <c r="A6025" t="s">
        <v>1257</v>
      </c>
      <c r="B6025" t="s">
        <v>119</v>
      </c>
      <c r="C6025" t="s">
        <v>361</v>
      </c>
      <c r="D6025" t="s">
        <v>1266</v>
      </c>
      <c r="E6025" t="s">
        <v>30</v>
      </c>
      <c r="F6025">
        <v>2618</v>
      </c>
      <c r="G6025">
        <v>5008</v>
      </c>
      <c r="H6025">
        <v>1.9129106187929716</v>
      </c>
      <c r="I6025" t="str">
        <f>VLOOKUP($B6025&amp;$E6025,'Employee List'!$A:$E,5,0)</f>
        <v>E-1194</v>
      </c>
    </row>
    <row r="6026" spans="1:9" x14ac:dyDescent="0.35">
      <c r="A6026" t="s">
        <v>1257</v>
      </c>
      <c r="B6026" t="s">
        <v>119</v>
      </c>
      <c r="C6026" t="s">
        <v>361</v>
      </c>
      <c r="D6026" t="s">
        <v>1267</v>
      </c>
      <c r="E6026" t="s">
        <v>29</v>
      </c>
      <c r="F6026">
        <v>45120</v>
      </c>
      <c r="G6026">
        <v>33683</v>
      </c>
      <c r="H6026">
        <v>0.74652039007092197</v>
      </c>
      <c r="I6026" t="str">
        <f>VLOOKUP($B6026&amp;$E6026,'Employee List'!$A:$E,5,0)</f>
        <v>E-1194</v>
      </c>
    </row>
    <row r="6027" spans="1:9" x14ac:dyDescent="0.35">
      <c r="A6027" t="s">
        <v>1257</v>
      </c>
      <c r="B6027" t="s">
        <v>119</v>
      </c>
      <c r="C6027" t="s">
        <v>361</v>
      </c>
      <c r="D6027" t="s">
        <v>1267</v>
      </c>
      <c r="E6027" t="s">
        <v>30</v>
      </c>
      <c r="F6027">
        <v>3982</v>
      </c>
      <c r="G6027">
        <v>2411</v>
      </c>
      <c r="H6027">
        <v>0.60547463586137618</v>
      </c>
      <c r="I6027" t="str">
        <f>VLOOKUP($B6027&amp;$E6027,'Employee List'!$A:$E,5,0)</f>
        <v>E-1194</v>
      </c>
    </row>
    <row r="6028" spans="1:9" x14ac:dyDescent="0.35">
      <c r="A6028" t="s">
        <v>1257</v>
      </c>
      <c r="B6028" t="s">
        <v>119</v>
      </c>
      <c r="C6028" t="s">
        <v>361</v>
      </c>
      <c r="D6028" t="s">
        <v>1268</v>
      </c>
      <c r="E6028" t="s">
        <v>29</v>
      </c>
      <c r="F6028">
        <v>14128</v>
      </c>
      <c r="G6028">
        <v>9175</v>
      </c>
      <c r="H6028">
        <v>0.64941959229898072</v>
      </c>
      <c r="I6028" t="str">
        <f>VLOOKUP($B6028&amp;$E6028,'Employee List'!$A:$E,5,0)</f>
        <v>E-1194</v>
      </c>
    </row>
    <row r="6029" spans="1:9" x14ac:dyDescent="0.35">
      <c r="A6029" t="s">
        <v>1257</v>
      </c>
      <c r="B6029" t="s">
        <v>119</v>
      </c>
      <c r="C6029" t="s">
        <v>361</v>
      </c>
      <c r="D6029" t="s">
        <v>1269</v>
      </c>
      <c r="E6029" t="s">
        <v>29</v>
      </c>
      <c r="F6029">
        <v>32621</v>
      </c>
      <c r="G6029">
        <v>36178</v>
      </c>
      <c r="H6029">
        <v>1.1090401888354127</v>
      </c>
      <c r="I6029" t="str">
        <f>VLOOKUP($B6029&amp;$E6029,'Employee List'!$A:$E,5,0)</f>
        <v>E-1194</v>
      </c>
    </row>
    <row r="6030" spans="1:9" x14ac:dyDescent="0.35">
      <c r="A6030" t="s">
        <v>1257</v>
      </c>
      <c r="B6030" t="s">
        <v>119</v>
      </c>
      <c r="C6030" t="s">
        <v>361</v>
      </c>
      <c r="D6030" t="s">
        <v>1269</v>
      </c>
      <c r="E6030" t="s">
        <v>30</v>
      </c>
      <c r="F6030">
        <v>1043</v>
      </c>
      <c r="G6030">
        <v>1560</v>
      </c>
      <c r="H6030">
        <v>1.49568552253116</v>
      </c>
      <c r="I6030" t="str">
        <f>VLOOKUP($B6030&amp;$E6030,'Employee List'!$A:$E,5,0)</f>
        <v>E-1194</v>
      </c>
    </row>
    <row r="6031" spans="1:9" x14ac:dyDescent="0.35">
      <c r="A6031" t="s">
        <v>1257</v>
      </c>
      <c r="B6031" t="s">
        <v>119</v>
      </c>
      <c r="C6031" t="s">
        <v>361</v>
      </c>
      <c r="D6031" t="s">
        <v>1270</v>
      </c>
      <c r="E6031" t="s">
        <v>29</v>
      </c>
      <c r="F6031">
        <v>10644</v>
      </c>
      <c r="G6031">
        <v>11882</v>
      </c>
      <c r="H6031">
        <v>1.1163096580232996</v>
      </c>
      <c r="I6031" t="str">
        <f>VLOOKUP($B6031&amp;$E6031,'Employee List'!$A:$E,5,0)</f>
        <v>E-1194</v>
      </c>
    </row>
    <row r="6032" spans="1:9" x14ac:dyDescent="0.35">
      <c r="A6032" t="s">
        <v>1257</v>
      </c>
      <c r="B6032" t="s">
        <v>119</v>
      </c>
      <c r="C6032" t="s">
        <v>361</v>
      </c>
      <c r="D6032" t="s">
        <v>1271</v>
      </c>
      <c r="E6032" t="s">
        <v>29</v>
      </c>
      <c r="F6032">
        <v>6372</v>
      </c>
      <c r="G6032">
        <v>6808</v>
      </c>
      <c r="H6032">
        <v>1.0684243565599498</v>
      </c>
      <c r="I6032" t="str">
        <f>VLOOKUP($B6032&amp;$E6032,'Employee List'!$A:$E,5,0)</f>
        <v>E-1194</v>
      </c>
    </row>
    <row r="6033" spans="1:9" x14ac:dyDescent="0.35">
      <c r="A6033" t="s">
        <v>1257</v>
      </c>
      <c r="B6033" t="s">
        <v>119</v>
      </c>
      <c r="C6033" t="s">
        <v>361</v>
      </c>
      <c r="D6033" t="s">
        <v>1271</v>
      </c>
      <c r="E6033" t="s">
        <v>30</v>
      </c>
      <c r="F6033">
        <v>4821</v>
      </c>
      <c r="G6033">
        <v>1233</v>
      </c>
      <c r="H6033">
        <v>0.25575606720597388</v>
      </c>
      <c r="I6033" t="str">
        <f>VLOOKUP($B6033&amp;$E6033,'Employee List'!$A:$E,5,0)</f>
        <v>E-1194</v>
      </c>
    </row>
    <row r="6034" spans="1:9" x14ac:dyDescent="0.35">
      <c r="A6034" t="s">
        <v>1257</v>
      </c>
      <c r="B6034" t="s">
        <v>119</v>
      </c>
      <c r="C6034" t="s">
        <v>361</v>
      </c>
      <c r="D6034" t="s">
        <v>1258</v>
      </c>
      <c r="E6034" t="s">
        <v>29</v>
      </c>
      <c r="F6034">
        <v>170623</v>
      </c>
      <c r="G6034">
        <v>81089</v>
      </c>
      <c r="H6034">
        <v>0.47525245717165915</v>
      </c>
      <c r="I6034" t="str">
        <f>VLOOKUP($B6034&amp;$E6034,'Employee List'!$A:$E,5,0)</f>
        <v>E-1194</v>
      </c>
    </row>
    <row r="6035" spans="1:9" x14ac:dyDescent="0.35">
      <c r="A6035" t="s">
        <v>1257</v>
      </c>
      <c r="B6035" t="s">
        <v>119</v>
      </c>
      <c r="C6035" t="s">
        <v>361</v>
      </c>
      <c r="D6035" t="s">
        <v>1258</v>
      </c>
      <c r="E6035" t="s">
        <v>30</v>
      </c>
      <c r="F6035">
        <v>2426</v>
      </c>
      <c r="G6035">
        <v>3610</v>
      </c>
      <c r="H6035">
        <v>1.4880461665292664</v>
      </c>
      <c r="I6035" t="str">
        <f>VLOOKUP($B6035&amp;$E6035,'Employee List'!$A:$E,5,0)</f>
        <v>E-1194</v>
      </c>
    </row>
    <row r="6036" spans="1:9" x14ac:dyDescent="0.35">
      <c r="A6036" t="s">
        <v>1257</v>
      </c>
      <c r="B6036" t="s">
        <v>119</v>
      </c>
      <c r="C6036" t="s">
        <v>361</v>
      </c>
      <c r="D6036" t="s">
        <v>1272</v>
      </c>
      <c r="E6036" t="s">
        <v>29</v>
      </c>
      <c r="F6036">
        <v>20021</v>
      </c>
      <c r="G6036">
        <v>8688</v>
      </c>
      <c r="H6036">
        <v>0.43394435842365514</v>
      </c>
      <c r="I6036" t="str">
        <f>VLOOKUP($B6036&amp;$E6036,'Employee List'!$A:$E,5,0)</f>
        <v>E-1194</v>
      </c>
    </row>
    <row r="6037" spans="1:9" x14ac:dyDescent="0.35">
      <c r="A6037" t="s">
        <v>1257</v>
      </c>
      <c r="B6037" t="s">
        <v>119</v>
      </c>
      <c r="C6037" t="s">
        <v>361</v>
      </c>
      <c r="D6037" t="s">
        <v>1272</v>
      </c>
      <c r="E6037" t="s">
        <v>30</v>
      </c>
      <c r="F6037">
        <v>1593</v>
      </c>
      <c r="G6037">
        <v>3639</v>
      </c>
      <c r="H6037">
        <v>2.2843691148775895</v>
      </c>
      <c r="I6037" t="str">
        <f>VLOOKUP($B6037&amp;$E6037,'Employee List'!$A:$E,5,0)</f>
        <v>E-1194</v>
      </c>
    </row>
    <row r="6038" spans="1:9" x14ac:dyDescent="0.35">
      <c r="A6038" t="s">
        <v>1257</v>
      </c>
      <c r="B6038" t="s">
        <v>119</v>
      </c>
      <c r="C6038" t="s">
        <v>361</v>
      </c>
      <c r="D6038" t="s">
        <v>1259</v>
      </c>
      <c r="E6038" t="s">
        <v>29</v>
      </c>
      <c r="F6038">
        <v>35225</v>
      </c>
      <c r="G6038">
        <v>9815</v>
      </c>
      <c r="H6038">
        <v>0.2786373314407381</v>
      </c>
      <c r="I6038" t="str">
        <f>VLOOKUP($B6038&amp;$E6038,'Employee List'!$A:$E,5,0)</f>
        <v>E-1194</v>
      </c>
    </row>
    <row r="6039" spans="1:9" x14ac:dyDescent="0.35">
      <c r="A6039" t="s">
        <v>1257</v>
      </c>
      <c r="B6039" t="s">
        <v>119</v>
      </c>
      <c r="C6039" t="s">
        <v>361</v>
      </c>
      <c r="D6039" t="s">
        <v>1259</v>
      </c>
      <c r="E6039" t="s">
        <v>30</v>
      </c>
      <c r="F6039">
        <v>3767</v>
      </c>
      <c r="G6039">
        <v>2770</v>
      </c>
      <c r="H6039">
        <v>0.73533315635784446</v>
      </c>
      <c r="I6039" t="str">
        <f>VLOOKUP($B6039&amp;$E6039,'Employee List'!$A:$E,5,0)</f>
        <v>E-1194</v>
      </c>
    </row>
    <row r="6040" spans="1:9" x14ac:dyDescent="0.35">
      <c r="A6040" t="s">
        <v>1257</v>
      </c>
      <c r="B6040" t="s">
        <v>119</v>
      </c>
      <c r="C6040" t="s">
        <v>361</v>
      </c>
      <c r="D6040" t="s">
        <v>1273</v>
      </c>
      <c r="E6040" t="s">
        <v>29</v>
      </c>
      <c r="F6040">
        <v>12750</v>
      </c>
      <c r="G6040">
        <v>8891</v>
      </c>
      <c r="H6040">
        <v>0.69733333333333336</v>
      </c>
      <c r="I6040" t="str">
        <f>VLOOKUP($B6040&amp;$E6040,'Employee List'!$A:$E,5,0)</f>
        <v>E-1194</v>
      </c>
    </row>
    <row r="6041" spans="1:9" x14ac:dyDescent="0.35">
      <c r="A6041" t="s">
        <v>1257</v>
      </c>
      <c r="B6041" t="s">
        <v>119</v>
      </c>
      <c r="C6041" t="s">
        <v>361</v>
      </c>
      <c r="D6041" t="s">
        <v>1273</v>
      </c>
      <c r="E6041" t="s">
        <v>30</v>
      </c>
      <c r="F6041">
        <v>2651</v>
      </c>
      <c r="G6041">
        <v>3658</v>
      </c>
      <c r="H6041">
        <v>1.3798566578649567</v>
      </c>
      <c r="I6041" t="str">
        <f>VLOOKUP($B6041&amp;$E6041,'Employee List'!$A:$E,5,0)</f>
        <v>E-1194</v>
      </c>
    </row>
    <row r="6042" spans="1:9" x14ac:dyDescent="0.35">
      <c r="A6042" t="s">
        <v>1257</v>
      </c>
      <c r="B6042" t="s">
        <v>119</v>
      </c>
      <c r="C6042" t="s">
        <v>361</v>
      </c>
      <c r="D6042" t="s">
        <v>1275</v>
      </c>
      <c r="E6042" t="s">
        <v>29</v>
      </c>
      <c r="F6042">
        <v>1643</v>
      </c>
      <c r="G6042">
        <v>1961</v>
      </c>
      <c r="H6042">
        <v>1.1935483870967742</v>
      </c>
      <c r="I6042" t="str">
        <f>VLOOKUP($B6042&amp;$E6042,'Employee List'!$A:$E,5,0)</f>
        <v>E-1194</v>
      </c>
    </row>
    <row r="6043" spans="1:9" x14ac:dyDescent="0.35">
      <c r="A6043" t="s">
        <v>1257</v>
      </c>
      <c r="B6043" t="s">
        <v>119</v>
      </c>
      <c r="C6043" t="s">
        <v>361</v>
      </c>
      <c r="D6043" t="s">
        <v>1276</v>
      </c>
      <c r="E6043" t="s">
        <v>29</v>
      </c>
      <c r="F6043">
        <v>2851</v>
      </c>
      <c r="G6043">
        <v>3949</v>
      </c>
      <c r="H6043">
        <v>1.3851280252542968</v>
      </c>
      <c r="I6043" t="str">
        <f>VLOOKUP($B6043&amp;$E6043,'Employee List'!$A:$E,5,0)</f>
        <v>E-1194</v>
      </c>
    </row>
    <row r="6044" spans="1:9" x14ac:dyDescent="0.35">
      <c r="A6044" t="s">
        <v>1257</v>
      </c>
      <c r="B6044" t="s">
        <v>119</v>
      </c>
      <c r="C6044" t="s">
        <v>361</v>
      </c>
      <c r="D6044" t="s">
        <v>1276</v>
      </c>
      <c r="E6044" t="s">
        <v>30</v>
      </c>
      <c r="F6044">
        <v>1195</v>
      </c>
      <c r="G6044">
        <v>2223</v>
      </c>
      <c r="H6044">
        <v>1.8602510460251045</v>
      </c>
      <c r="I6044" t="str">
        <f>VLOOKUP($B6044&amp;$E6044,'Employee List'!$A:$E,5,0)</f>
        <v>E-1194</v>
      </c>
    </row>
    <row r="6045" spans="1:9" x14ac:dyDescent="0.35">
      <c r="A6045" t="s">
        <v>1257</v>
      </c>
      <c r="B6045" t="s">
        <v>119</v>
      </c>
      <c r="C6045" t="s">
        <v>361</v>
      </c>
      <c r="D6045" t="s">
        <v>1277</v>
      </c>
      <c r="E6045" t="s">
        <v>29</v>
      </c>
      <c r="F6045">
        <v>9457</v>
      </c>
      <c r="G6045">
        <v>13888</v>
      </c>
      <c r="H6045">
        <v>1.4685418208734271</v>
      </c>
      <c r="I6045" t="str">
        <f>VLOOKUP($B6045&amp;$E6045,'Employee List'!$A:$E,5,0)</f>
        <v>E-1194</v>
      </c>
    </row>
    <row r="6046" spans="1:9" x14ac:dyDescent="0.35">
      <c r="A6046" t="s">
        <v>1257</v>
      </c>
      <c r="B6046" t="s">
        <v>119</v>
      </c>
      <c r="C6046" t="s">
        <v>361</v>
      </c>
      <c r="D6046" t="s">
        <v>1277</v>
      </c>
      <c r="E6046" t="s">
        <v>30</v>
      </c>
      <c r="F6046">
        <v>4596</v>
      </c>
      <c r="G6046">
        <v>4216</v>
      </c>
      <c r="H6046">
        <v>0.91731940818102697</v>
      </c>
      <c r="I6046" t="str">
        <f>VLOOKUP($B6046&amp;$E6046,'Employee List'!$A:$E,5,0)</f>
        <v>E-1194</v>
      </c>
    </row>
    <row r="6047" spans="1:9" x14ac:dyDescent="0.35">
      <c r="A6047" t="s">
        <v>1257</v>
      </c>
      <c r="B6047" t="s">
        <v>119</v>
      </c>
      <c r="C6047" t="s">
        <v>361</v>
      </c>
      <c r="D6047" t="s">
        <v>1278</v>
      </c>
      <c r="E6047" t="s">
        <v>29</v>
      </c>
      <c r="F6047">
        <v>8097</v>
      </c>
      <c r="G6047">
        <v>9519</v>
      </c>
      <c r="H6047">
        <v>1.1756206002223046</v>
      </c>
      <c r="I6047" t="str">
        <f>VLOOKUP($B6047&amp;$E6047,'Employee List'!$A:$E,5,0)</f>
        <v>E-1194</v>
      </c>
    </row>
    <row r="6048" spans="1:9" x14ac:dyDescent="0.35">
      <c r="A6048" t="s">
        <v>1257</v>
      </c>
      <c r="B6048" t="s">
        <v>119</v>
      </c>
      <c r="C6048" t="s">
        <v>361</v>
      </c>
      <c r="D6048" t="s">
        <v>1278</v>
      </c>
      <c r="E6048" t="s">
        <v>30</v>
      </c>
      <c r="F6048">
        <v>1495</v>
      </c>
      <c r="G6048">
        <v>4571</v>
      </c>
      <c r="H6048">
        <v>3.05752508361204</v>
      </c>
      <c r="I6048" t="str">
        <f>VLOOKUP($B6048&amp;$E6048,'Employee List'!$A:$E,5,0)</f>
        <v>E-1194</v>
      </c>
    </row>
    <row r="6049" spans="1:9" x14ac:dyDescent="0.35">
      <c r="A6049" t="s">
        <v>1257</v>
      </c>
      <c r="B6049" t="s">
        <v>119</v>
      </c>
      <c r="C6049" t="s">
        <v>361</v>
      </c>
      <c r="D6049" t="s">
        <v>1279</v>
      </c>
      <c r="E6049" t="s">
        <v>29</v>
      </c>
      <c r="F6049">
        <v>1587</v>
      </c>
      <c r="G6049">
        <v>3986</v>
      </c>
      <c r="H6049">
        <v>2.5116572148708256</v>
      </c>
      <c r="I6049" t="str">
        <f>VLOOKUP($B6049&amp;$E6049,'Employee List'!$A:$E,5,0)</f>
        <v>E-1194</v>
      </c>
    </row>
    <row r="6050" spans="1:9" x14ac:dyDescent="0.35">
      <c r="A6050" t="s">
        <v>1257</v>
      </c>
      <c r="B6050" t="s">
        <v>119</v>
      </c>
      <c r="C6050" t="s">
        <v>361</v>
      </c>
      <c r="D6050" t="s">
        <v>1280</v>
      </c>
      <c r="E6050" t="s">
        <v>29</v>
      </c>
      <c r="F6050">
        <v>3367</v>
      </c>
      <c r="G6050">
        <v>1393</v>
      </c>
      <c r="H6050">
        <v>0.41372141372141374</v>
      </c>
      <c r="I6050" t="str">
        <f>VLOOKUP($B6050&amp;$E6050,'Employee List'!$A:$E,5,0)</f>
        <v>E-1194</v>
      </c>
    </row>
    <row r="6051" spans="1:9" x14ac:dyDescent="0.35">
      <c r="A6051" t="s">
        <v>1257</v>
      </c>
      <c r="B6051" t="s">
        <v>119</v>
      </c>
      <c r="C6051" t="s">
        <v>361</v>
      </c>
      <c r="D6051" t="s">
        <v>1262</v>
      </c>
      <c r="E6051" t="s">
        <v>29</v>
      </c>
      <c r="F6051">
        <v>26037</v>
      </c>
      <c r="G6051">
        <v>27754</v>
      </c>
      <c r="H6051">
        <v>1.0659446172754157</v>
      </c>
      <c r="I6051" t="str">
        <f>VLOOKUP($B6051&amp;$E6051,'Employee List'!$A:$E,5,0)</f>
        <v>E-1194</v>
      </c>
    </row>
    <row r="6052" spans="1:9" x14ac:dyDescent="0.35">
      <c r="A6052" t="s">
        <v>1257</v>
      </c>
      <c r="B6052" t="s">
        <v>119</v>
      </c>
      <c r="C6052" t="s">
        <v>361</v>
      </c>
      <c r="D6052" t="s">
        <v>1262</v>
      </c>
      <c r="E6052" t="s">
        <v>30</v>
      </c>
      <c r="F6052">
        <v>1799</v>
      </c>
      <c r="G6052">
        <v>2028</v>
      </c>
      <c r="H6052">
        <v>1.1272929405225125</v>
      </c>
      <c r="I6052" t="str">
        <f>VLOOKUP($B6052&amp;$E6052,'Employee List'!$A:$E,5,0)</f>
        <v>E-1194</v>
      </c>
    </row>
    <row r="6053" spans="1:9" x14ac:dyDescent="0.35">
      <c r="A6053" t="s">
        <v>1257</v>
      </c>
      <c r="B6053" t="s">
        <v>119</v>
      </c>
      <c r="C6053" t="s">
        <v>361</v>
      </c>
      <c r="D6053" t="s">
        <v>1281</v>
      </c>
      <c r="E6053" t="s">
        <v>29</v>
      </c>
      <c r="F6053">
        <v>4574</v>
      </c>
      <c r="G6053">
        <v>3538</v>
      </c>
      <c r="H6053">
        <v>0.77350240489724531</v>
      </c>
      <c r="I6053" t="str">
        <f>VLOOKUP($B6053&amp;$E6053,'Employee List'!$A:$E,5,0)</f>
        <v>E-1194</v>
      </c>
    </row>
    <row r="6054" spans="1:9" x14ac:dyDescent="0.35">
      <c r="A6054" t="s">
        <v>1257</v>
      </c>
      <c r="B6054" t="s">
        <v>120</v>
      </c>
      <c r="C6054" t="s">
        <v>361</v>
      </c>
      <c r="D6054" t="s">
        <v>1274</v>
      </c>
      <c r="E6054" t="s">
        <v>29</v>
      </c>
      <c r="F6054">
        <v>25364</v>
      </c>
      <c r="G6054">
        <v>30096</v>
      </c>
      <c r="H6054">
        <v>1.1865636334962939</v>
      </c>
      <c r="I6054" t="str">
        <f>VLOOKUP($B6054&amp;$E6054,'Employee List'!$A:$E,5,0)</f>
        <v>E-1195</v>
      </c>
    </row>
    <row r="6055" spans="1:9" x14ac:dyDescent="0.35">
      <c r="A6055" t="s">
        <v>1257</v>
      </c>
      <c r="B6055" t="s">
        <v>120</v>
      </c>
      <c r="C6055" t="s">
        <v>361</v>
      </c>
      <c r="D6055" t="s">
        <v>1274</v>
      </c>
      <c r="E6055" t="s">
        <v>30</v>
      </c>
      <c r="F6055">
        <v>26559</v>
      </c>
      <c r="G6055">
        <v>23952</v>
      </c>
      <c r="H6055">
        <v>0.90184118377950973</v>
      </c>
      <c r="I6055" t="str">
        <f>VLOOKUP($B6055&amp;$E6055,'Employee List'!$A:$E,5,0)</f>
        <v>E-1195</v>
      </c>
    </row>
    <row r="6056" spans="1:9" x14ac:dyDescent="0.35">
      <c r="A6056" t="s">
        <v>1257</v>
      </c>
      <c r="B6056" t="s">
        <v>120</v>
      </c>
      <c r="C6056" t="s">
        <v>361</v>
      </c>
      <c r="D6056" t="s">
        <v>1274</v>
      </c>
      <c r="E6056" t="s">
        <v>31</v>
      </c>
      <c r="F6056">
        <v>26911</v>
      </c>
      <c r="G6056">
        <v>26201</v>
      </c>
      <c r="H6056">
        <v>0.97361673665044035</v>
      </c>
      <c r="I6056" t="str">
        <f>VLOOKUP($B6056&amp;$E6056,'Employee List'!$A:$E,5,0)</f>
        <v>E-1195</v>
      </c>
    </row>
    <row r="6057" spans="1:9" x14ac:dyDescent="0.35">
      <c r="A6057" t="s">
        <v>1257</v>
      </c>
      <c r="B6057" t="s">
        <v>120</v>
      </c>
      <c r="C6057" t="s">
        <v>361</v>
      </c>
      <c r="D6057" t="s">
        <v>1263</v>
      </c>
      <c r="E6057" t="s">
        <v>29</v>
      </c>
      <c r="F6057">
        <v>1701</v>
      </c>
      <c r="G6057">
        <v>2927</v>
      </c>
      <c r="H6057">
        <v>1.7207524985302762</v>
      </c>
      <c r="I6057" t="str">
        <f>VLOOKUP($B6057&amp;$E6057,'Employee List'!$A:$E,5,0)</f>
        <v>E-1195</v>
      </c>
    </row>
    <row r="6058" spans="1:9" x14ac:dyDescent="0.35">
      <c r="A6058" t="s">
        <v>1257</v>
      </c>
      <c r="B6058" t="s">
        <v>120</v>
      </c>
      <c r="C6058" t="s">
        <v>361</v>
      </c>
      <c r="D6058" t="s">
        <v>1263</v>
      </c>
      <c r="E6058" t="s">
        <v>30</v>
      </c>
      <c r="F6058">
        <v>2155</v>
      </c>
      <c r="G6058">
        <v>2491</v>
      </c>
      <c r="H6058">
        <v>1.1559164733178655</v>
      </c>
      <c r="I6058" t="str">
        <f>VLOOKUP($B6058&amp;$E6058,'Employee List'!$A:$E,5,0)</f>
        <v>E-1195</v>
      </c>
    </row>
    <row r="6059" spans="1:9" x14ac:dyDescent="0.35">
      <c r="A6059" t="s">
        <v>1257</v>
      </c>
      <c r="B6059" t="s">
        <v>120</v>
      </c>
      <c r="C6059" t="s">
        <v>361</v>
      </c>
      <c r="D6059" t="s">
        <v>1263</v>
      </c>
      <c r="E6059" t="s">
        <v>31</v>
      </c>
      <c r="F6059">
        <v>1686</v>
      </c>
      <c r="G6059">
        <v>1593</v>
      </c>
      <c r="H6059">
        <v>0.94483985765124556</v>
      </c>
      <c r="I6059" t="str">
        <f>VLOOKUP($B6059&amp;$E6059,'Employee List'!$A:$E,5,0)</f>
        <v>E-1195</v>
      </c>
    </row>
    <row r="6060" spans="1:9" x14ac:dyDescent="0.35">
      <c r="A6060" t="s">
        <v>1257</v>
      </c>
      <c r="B6060" t="s">
        <v>120</v>
      </c>
      <c r="C6060" t="s">
        <v>361</v>
      </c>
      <c r="D6060" t="s">
        <v>1264</v>
      </c>
      <c r="E6060" t="s">
        <v>29</v>
      </c>
      <c r="F6060">
        <v>45170</v>
      </c>
      <c r="G6060">
        <v>2906</v>
      </c>
      <c r="H6060">
        <v>6.4334735443878674E-2</v>
      </c>
      <c r="I6060" t="str">
        <f>VLOOKUP($B6060&amp;$E6060,'Employee List'!$A:$E,5,0)</f>
        <v>E-1195</v>
      </c>
    </row>
    <row r="6061" spans="1:9" x14ac:dyDescent="0.35">
      <c r="A6061" t="s">
        <v>1257</v>
      </c>
      <c r="B6061" t="s">
        <v>120</v>
      </c>
      <c r="C6061" t="s">
        <v>361</v>
      </c>
      <c r="D6061" t="s">
        <v>1264</v>
      </c>
      <c r="E6061" t="s">
        <v>30</v>
      </c>
      <c r="F6061">
        <v>45553</v>
      </c>
      <c r="G6061">
        <v>1088</v>
      </c>
      <c r="H6061">
        <v>2.3884266678374639E-2</v>
      </c>
      <c r="I6061" t="str">
        <f>VLOOKUP($B6061&amp;$E6061,'Employee List'!$A:$E,5,0)</f>
        <v>E-1195</v>
      </c>
    </row>
    <row r="6062" spans="1:9" x14ac:dyDescent="0.35">
      <c r="A6062" t="s">
        <v>1257</v>
      </c>
      <c r="B6062" t="s">
        <v>120</v>
      </c>
      <c r="C6062" t="s">
        <v>361</v>
      </c>
      <c r="D6062" t="s">
        <v>1264</v>
      </c>
      <c r="E6062" t="s">
        <v>31</v>
      </c>
      <c r="F6062">
        <v>42970</v>
      </c>
      <c r="G6062">
        <v>5294</v>
      </c>
      <c r="H6062">
        <v>0.1232022341168257</v>
      </c>
      <c r="I6062" t="str">
        <f>VLOOKUP($B6062&amp;$E6062,'Employee List'!$A:$E,5,0)</f>
        <v>E-1195</v>
      </c>
    </row>
    <row r="6063" spans="1:9" x14ac:dyDescent="0.35">
      <c r="A6063" t="s">
        <v>1257</v>
      </c>
      <c r="B6063" t="s">
        <v>120</v>
      </c>
      <c r="C6063" t="s">
        <v>361</v>
      </c>
      <c r="D6063" t="s">
        <v>1265</v>
      </c>
      <c r="E6063" t="s">
        <v>29</v>
      </c>
      <c r="F6063">
        <v>5849</v>
      </c>
      <c r="G6063">
        <v>27431</v>
      </c>
      <c r="H6063">
        <v>4.6898615147888529</v>
      </c>
      <c r="I6063" t="str">
        <f>VLOOKUP($B6063&amp;$E6063,'Employee List'!$A:$E,5,0)</f>
        <v>E-1195</v>
      </c>
    </row>
    <row r="6064" spans="1:9" x14ac:dyDescent="0.35">
      <c r="A6064" t="s">
        <v>1257</v>
      </c>
      <c r="B6064" t="s">
        <v>120</v>
      </c>
      <c r="C6064" t="s">
        <v>361</v>
      </c>
      <c r="D6064" t="s">
        <v>1265</v>
      </c>
      <c r="E6064" t="s">
        <v>30</v>
      </c>
      <c r="F6064">
        <v>3589</v>
      </c>
      <c r="G6064">
        <v>13587</v>
      </c>
      <c r="H6064">
        <v>3.7857341877960433</v>
      </c>
      <c r="I6064" t="str">
        <f>VLOOKUP($B6064&amp;$E6064,'Employee List'!$A:$E,5,0)</f>
        <v>E-1195</v>
      </c>
    </row>
    <row r="6065" spans="1:9" x14ac:dyDescent="0.35">
      <c r="A6065" t="s">
        <v>1257</v>
      </c>
      <c r="B6065" t="s">
        <v>120</v>
      </c>
      <c r="C6065" t="s">
        <v>361</v>
      </c>
      <c r="D6065" t="s">
        <v>1265</v>
      </c>
      <c r="E6065" t="s">
        <v>31</v>
      </c>
      <c r="F6065">
        <v>6179</v>
      </c>
      <c r="G6065">
        <v>38536</v>
      </c>
      <c r="H6065">
        <v>6.23660786535038</v>
      </c>
      <c r="I6065" t="str">
        <f>VLOOKUP($B6065&amp;$E6065,'Employee List'!$A:$E,5,0)</f>
        <v>E-1195</v>
      </c>
    </row>
    <row r="6066" spans="1:9" x14ac:dyDescent="0.35">
      <c r="A6066" t="s">
        <v>1257</v>
      </c>
      <c r="B6066" t="s">
        <v>120</v>
      </c>
      <c r="C6066" t="s">
        <v>361</v>
      </c>
      <c r="D6066" t="s">
        <v>1260</v>
      </c>
      <c r="E6066" t="s">
        <v>29</v>
      </c>
      <c r="F6066">
        <v>113175</v>
      </c>
      <c r="G6066">
        <v>130960</v>
      </c>
      <c r="H6066">
        <v>1.1571460128120168</v>
      </c>
      <c r="I6066" t="str">
        <f>VLOOKUP($B6066&amp;$E6066,'Employee List'!$A:$E,5,0)</f>
        <v>E-1195</v>
      </c>
    </row>
    <row r="6067" spans="1:9" x14ac:dyDescent="0.35">
      <c r="A6067" t="s">
        <v>1257</v>
      </c>
      <c r="B6067" t="s">
        <v>120</v>
      </c>
      <c r="C6067" t="s">
        <v>361</v>
      </c>
      <c r="D6067" t="s">
        <v>1260</v>
      </c>
      <c r="E6067" t="s">
        <v>30</v>
      </c>
      <c r="F6067">
        <v>112643</v>
      </c>
      <c r="G6067">
        <v>159265</v>
      </c>
      <c r="H6067">
        <v>1.413891675470291</v>
      </c>
      <c r="I6067" t="str">
        <f>VLOOKUP($B6067&amp;$E6067,'Employee List'!$A:$E,5,0)</f>
        <v>E-1195</v>
      </c>
    </row>
    <row r="6068" spans="1:9" x14ac:dyDescent="0.35">
      <c r="A6068" t="s">
        <v>1257</v>
      </c>
      <c r="B6068" t="s">
        <v>120</v>
      </c>
      <c r="C6068" t="s">
        <v>361</v>
      </c>
      <c r="D6068" t="s">
        <v>1260</v>
      </c>
      <c r="E6068" t="s">
        <v>31</v>
      </c>
      <c r="F6068">
        <v>130111</v>
      </c>
      <c r="G6068">
        <v>295635</v>
      </c>
      <c r="H6068">
        <v>2.2721752964776232</v>
      </c>
      <c r="I6068" t="str">
        <f>VLOOKUP($B6068&amp;$E6068,'Employee List'!$A:$E,5,0)</f>
        <v>E-1195</v>
      </c>
    </row>
    <row r="6069" spans="1:9" x14ac:dyDescent="0.35">
      <c r="A6069" t="s">
        <v>1257</v>
      </c>
      <c r="B6069" t="s">
        <v>120</v>
      </c>
      <c r="C6069" t="s">
        <v>361</v>
      </c>
      <c r="D6069" t="s">
        <v>1261</v>
      </c>
      <c r="E6069" t="s">
        <v>29</v>
      </c>
      <c r="F6069">
        <v>74927</v>
      </c>
      <c r="G6069">
        <v>50755</v>
      </c>
      <c r="H6069">
        <v>0.67739266219119942</v>
      </c>
      <c r="I6069" t="str">
        <f>VLOOKUP($B6069&amp;$E6069,'Employee List'!$A:$E,5,0)</f>
        <v>E-1195</v>
      </c>
    </row>
    <row r="6070" spans="1:9" x14ac:dyDescent="0.35">
      <c r="A6070" t="s">
        <v>1257</v>
      </c>
      <c r="B6070" t="s">
        <v>120</v>
      </c>
      <c r="C6070" t="s">
        <v>361</v>
      </c>
      <c r="D6070" t="s">
        <v>1261</v>
      </c>
      <c r="E6070" t="s">
        <v>30</v>
      </c>
      <c r="F6070">
        <v>79901</v>
      </c>
      <c r="G6070">
        <v>70367</v>
      </c>
      <c r="H6070">
        <v>0.88067733820603</v>
      </c>
      <c r="I6070" t="str">
        <f>VLOOKUP($B6070&amp;$E6070,'Employee List'!$A:$E,5,0)</f>
        <v>E-1195</v>
      </c>
    </row>
    <row r="6071" spans="1:9" x14ac:dyDescent="0.35">
      <c r="A6071" t="s">
        <v>1257</v>
      </c>
      <c r="B6071" t="s">
        <v>120</v>
      </c>
      <c r="C6071" t="s">
        <v>361</v>
      </c>
      <c r="D6071" t="s">
        <v>1261</v>
      </c>
      <c r="E6071" t="s">
        <v>31</v>
      </c>
      <c r="F6071">
        <v>80934</v>
      </c>
      <c r="G6071">
        <v>118012</v>
      </c>
      <c r="H6071">
        <v>1.4581263745768156</v>
      </c>
      <c r="I6071" t="str">
        <f>VLOOKUP($B6071&amp;$E6071,'Employee List'!$A:$E,5,0)</f>
        <v>E-1195</v>
      </c>
    </row>
    <row r="6072" spans="1:9" x14ac:dyDescent="0.35">
      <c r="A6072" t="s">
        <v>1257</v>
      </c>
      <c r="B6072" t="s">
        <v>120</v>
      </c>
      <c r="C6072" t="s">
        <v>361</v>
      </c>
      <c r="D6072" t="s">
        <v>1266</v>
      </c>
      <c r="E6072" t="s">
        <v>29</v>
      </c>
      <c r="F6072">
        <v>136845</v>
      </c>
      <c r="G6072">
        <v>173477</v>
      </c>
      <c r="H6072">
        <v>1.2676897219481895</v>
      </c>
      <c r="I6072" t="str">
        <f>VLOOKUP($B6072&amp;$E6072,'Employee List'!$A:$E,5,0)</f>
        <v>E-1195</v>
      </c>
    </row>
    <row r="6073" spans="1:9" x14ac:dyDescent="0.35">
      <c r="A6073" t="s">
        <v>1257</v>
      </c>
      <c r="B6073" t="s">
        <v>120</v>
      </c>
      <c r="C6073" t="s">
        <v>361</v>
      </c>
      <c r="D6073" t="s">
        <v>1266</v>
      </c>
      <c r="E6073" t="s">
        <v>30</v>
      </c>
      <c r="F6073">
        <v>142567</v>
      </c>
      <c r="G6073">
        <v>185971</v>
      </c>
      <c r="H6073">
        <v>1.3044463304972398</v>
      </c>
      <c r="I6073" t="str">
        <f>VLOOKUP($B6073&amp;$E6073,'Employee List'!$A:$E,5,0)</f>
        <v>E-1195</v>
      </c>
    </row>
    <row r="6074" spans="1:9" x14ac:dyDescent="0.35">
      <c r="A6074" t="s">
        <v>1257</v>
      </c>
      <c r="B6074" t="s">
        <v>120</v>
      </c>
      <c r="C6074" t="s">
        <v>361</v>
      </c>
      <c r="D6074" t="s">
        <v>1266</v>
      </c>
      <c r="E6074" t="s">
        <v>31</v>
      </c>
      <c r="F6074">
        <v>143040</v>
      </c>
      <c r="G6074">
        <v>166535</v>
      </c>
      <c r="H6074">
        <v>1.1642547539149888</v>
      </c>
      <c r="I6074" t="str">
        <f>VLOOKUP($B6074&amp;$E6074,'Employee List'!$A:$E,5,0)</f>
        <v>E-1195</v>
      </c>
    </row>
    <row r="6075" spans="1:9" x14ac:dyDescent="0.35">
      <c r="A6075" t="s">
        <v>1257</v>
      </c>
      <c r="B6075" t="s">
        <v>120</v>
      </c>
      <c r="C6075" t="s">
        <v>361</v>
      </c>
      <c r="D6075" t="s">
        <v>1267</v>
      </c>
      <c r="E6075" t="s">
        <v>29</v>
      </c>
      <c r="F6075">
        <v>66204</v>
      </c>
      <c r="G6075">
        <v>72997</v>
      </c>
      <c r="H6075">
        <v>1.1026070932269953</v>
      </c>
      <c r="I6075" t="str">
        <f>VLOOKUP($B6075&amp;$E6075,'Employee List'!$A:$E,5,0)</f>
        <v>E-1195</v>
      </c>
    </row>
    <row r="6076" spans="1:9" x14ac:dyDescent="0.35">
      <c r="A6076" t="s">
        <v>1257</v>
      </c>
      <c r="B6076" t="s">
        <v>120</v>
      </c>
      <c r="C6076" t="s">
        <v>361</v>
      </c>
      <c r="D6076" t="s">
        <v>1267</v>
      </c>
      <c r="E6076" t="s">
        <v>30</v>
      </c>
      <c r="F6076">
        <v>64521</v>
      </c>
      <c r="G6076">
        <v>72394</v>
      </c>
      <c r="H6076">
        <v>1.1220222873173076</v>
      </c>
      <c r="I6076" t="str">
        <f>VLOOKUP($B6076&amp;$E6076,'Employee List'!$A:$E,5,0)</f>
        <v>E-1195</v>
      </c>
    </row>
    <row r="6077" spans="1:9" x14ac:dyDescent="0.35">
      <c r="A6077" t="s">
        <v>1257</v>
      </c>
      <c r="B6077" t="s">
        <v>120</v>
      </c>
      <c r="C6077" t="s">
        <v>361</v>
      </c>
      <c r="D6077" t="s">
        <v>1267</v>
      </c>
      <c r="E6077" t="s">
        <v>31</v>
      </c>
      <c r="F6077">
        <v>65107</v>
      </c>
      <c r="G6077">
        <v>110607</v>
      </c>
      <c r="H6077">
        <v>1.6988495860660144</v>
      </c>
      <c r="I6077" t="str">
        <f>VLOOKUP($B6077&amp;$E6077,'Employee List'!$A:$E,5,0)</f>
        <v>E-1195</v>
      </c>
    </row>
    <row r="6078" spans="1:9" x14ac:dyDescent="0.35">
      <c r="A6078" t="s">
        <v>1257</v>
      </c>
      <c r="B6078" t="s">
        <v>120</v>
      </c>
      <c r="C6078" t="s">
        <v>361</v>
      </c>
      <c r="D6078" t="s">
        <v>1268</v>
      </c>
      <c r="E6078" t="s">
        <v>29</v>
      </c>
      <c r="F6078">
        <v>15179</v>
      </c>
      <c r="G6078">
        <v>5348</v>
      </c>
      <c r="H6078">
        <v>0.35232887541998814</v>
      </c>
      <c r="I6078" t="str">
        <f>VLOOKUP($B6078&amp;$E6078,'Employee List'!$A:$E,5,0)</f>
        <v>E-1195</v>
      </c>
    </row>
    <row r="6079" spans="1:9" x14ac:dyDescent="0.35">
      <c r="A6079" t="s">
        <v>1257</v>
      </c>
      <c r="B6079" t="s">
        <v>120</v>
      </c>
      <c r="C6079" t="s">
        <v>361</v>
      </c>
      <c r="D6079" t="s">
        <v>1268</v>
      </c>
      <c r="E6079" t="s">
        <v>30</v>
      </c>
      <c r="F6079">
        <v>13887</v>
      </c>
      <c r="G6079">
        <v>7717</v>
      </c>
      <c r="H6079">
        <v>0.55569957514221935</v>
      </c>
      <c r="I6079" t="str">
        <f>VLOOKUP($B6079&amp;$E6079,'Employee List'!$A:$E,5,0)</f>
        <v>E-1195</v>
      </c>
    </row>
    <row r="6080" spans="1:9" x14ac:dyDescent="0.35">
      <c r="A6080" t="s">
        <v>1257</v>
      </c>
      <c r="B6080" t="s">
        <v>120</v>
      </c>
      <c r="C6080" t="s">
        <v>361</v>
      </c>
      <c r="D6080" t="s">
        <v>1268</v>
      </c>
      <c r="E6080" t="s">
        <v>31</v>
      </c>
      <c r="F6080">
        <v>11814</v>
      </c>
      <c r="G6080">
        <v>8849</v>
      </c>
      <c r="H6080">
        <v>0.74902657863551714</v>
      </c>
      <c r="I6080" t="str">
        <f>VLOOKUP($B6080&amp;$E6080,'Employee List'!$A:$E,5,0)</f>
        <v>E-1195</v>
      </c>
    </row>
    <row r="6081" spans="1:9" x14ac:dyDescent="0.35">
      <c r="A6081" t="s">
        <v>1257</v>
      </c>
      <c r="B6081" t="s">
        <v>120</v>
      </c>
      <c r="C6081" t="s">
        <v>361</v>
      </c>
      <c r="D6081" t="s">
        <v>1269</v>
      </c>
      <c r="E6081" t="s">
        <v>29</v>
      </c>
      <c r="F6081">
        <v>32713</v>
      </c>
      <c r="G6081">
        <v>37293</v>
      </c>
      <c r="H6081">
        <v>1.1400055023996576</v>
      </c>
      <c r="I6081" t="str">
        <f>VLOOKUP($B6081&amp;$E6081,'Employee List'!$A:$E,5,0)</f>
        <v>E-1195</v>
      </c>
    </row>
    <row r="6082" spans="1:9" x14ac:dyDescent="0.35">
      <c r="A6082" t="s">
        <v>1257</v>
      </c>
      <c r="B6082" t="s">
        <v>120</v>
      </c>
      <c r="C6082" t="s">
        <v>361</v>
      </c>
      <c r="D6082" t="s">
        <v>1269</v>
      </c>
      <c r="E6082" t="s">
        <v>30</v>
      </c>
      <c r="F6082">
        <v>31579</v>
      </c>
      <c r="G6082">
        <v>14255</v>
      </c>
      <c r="H6082">
        <v>0.451407580987365</v>
      </c>
      <c r="I6082" t="str">
        <f>VLOOKUP($B6082&amp;$E6082,'Employee List'!$A:$E,5,0)</f>
        <v>E-1195</v>
      </c>
    </row>
    <row r="6083" spans="1:9" x14ac:dyDescent="0.35">
      <c r="A6083" t="s">
        <v>1257</v>
      </c>
      <c r="B6083" t="s">
        <v>120</v>
      </c>
      <c r="C6083" t="s">
        <v>361</v>
      </c>
      <c r="D6083" t="s">
        <v>1269</v>
      </c>
      <c r="E6083" t="s">
        <v>31</v>
      </c>
      <c r="F6083">
        <v>26304</v>
      </c>
      <c r="G6083">
        <v>3114</v>
      </c>
      <c r="H6083">
        <v>0.11838503649635036</v>
      </c>
      <c r="I6083" t="str">
        <f>VLOOKUP($B6083&amp;$E6083,'Employee List'!$A:$E,5,0)</f>
        <v>E-1195</v>
      </c>
    </row>
    <row r="6084" spans="1:9" x14ac:dyDescent="0.35">
      <c r="A6084" t="s">
        <v>1257</v>
      </c>
      <c r="B6084" t="s">
        <v>120</v>
      </c>
      <c r="C6084" t="s">
        <v>361</v>
      </c>
      <c r="D6084" t="s">
        <v>1270</v>
      </c>
      <c r="E6084" t="s">
        <v>29</v>
      </c>
      <c r="F6084">
        <v>6998</v>
      </c>
      <c r="G6084">
        <v>9436</v>
      </c>
      <c r="H6084">
        <v>1.3483852529294085</v>
      </c>
      <c r="I6084" t="str">
        <f>VLOOKUP($B6084&amp;$E6084,'Employee List'!$A:$E,5,0)</f>
        <v>E-1195</v>
      </c>
    </row>
    <row r="6085" spans="1:9" x14ac:dyDescent="0.35">
      <c r="A6085" t="s">
        <v>1257</v>
      </c>
      <c r="B6085" t="s">
        <v>120</v>
      </c>
      <c r="C6085" t="s">
        <v>361</v>
      </c>
      <c r="D6085" t="s">
        <v>1270</v>
      </c>
      <c r="E6085" t="s">
        <v>30</v>
      </c>
      <c r="F6085">
        <v>8122</v>
      </c>
      <c r="G6085">
        <v>5320</v>
      </c>
      <c r="H6085">
        <v>0.65501108101452843</v>
      </c>
      <c r="I6085" t="str">
        <f>VLOOKUP($B6085&amp;$E6085,'Employee List'!$A:$E,5,0)</f>
        <v>E-1195</v>
      </c>
    </row>
    <row r="6086" spans="1:9" x14ac:dyDescent="0.35">
      <c r="A6086" t="s">
        <v>1257</v>
      </c>
      <c r="B6086" t="s">
        <v>120</v>
      </c>
      <c r="C6086" t="s">
        <v>361</v>
      </c>
      <c r="D6086" t="s">
        <v>1270</v>
      </c>
      <c r="E6086" t="s">
        <v>31</v>
      </c>
      <c r="F6086">
        <v>9121</v>
      </c>
      <c r="G6086">
        <v>5245</v>
      </c>
      <c r="H6086">
        <v>0.57504659576800787</v>
      </c>
      <c r="I6086" t="str">
        <f>VLOOKUP($B6086&amp;$E6086,'Employee List'!$A:$E,5,0)</f>
        <v>E-1195</v>
      </c>
    </row>
    <row r="6087" spans="1:9" x14ac:dyDescent="0.35">
      <c r="A6087" t="s">
        <v>1257</v>
      </c>
      <c r="B6087" t="s">
        <v>120</v>
      </c>
      <c r="C6087" t="s">
        <v>361</v>
      </c>
      <c r="D6087" t="s">
        <v>1271</v>
      </c>
      <c r="E6087" t="s">
        <v>29</v>
      </c>
      <c r="F6087">
        <v>20954</v>
      </c>
      <c r="G6087">
        <v>29020</v>
      </c>
      <c r="H6087">
        <v>1.3849384365753556</v>
      </c>
      <c r="I6087" t="str">
        <f>VLOOKUP($B6087&amp;$E6087,'Employee List'!$A:$E,5,0)</f>
        <v>E-1195</v>
      </c>
    </row>
    <row r="6088" spans="1:9" x14ac:dyDescent="0.35">
      <c r="A6088" t="s">
        <v>1257</v>
      </c>
      <c r="B6088" t="s">
        <v>120</v>
      </c>
      <c r="C6088" t="s">
        <v>361</v>
      </c>
      <c r="D6088" t="s">
        <v>1271</v>
      </c>
      <c r="E6088" t="s">
        <v>30</v>
      </c>
      <c r="F6088">
        <v>22367</v>
      </c>
      <c r="G6088">
        <v>26364</v>
      </c>
      <c r="H6088">
        <v>1.1787007645191576</v>
      </c>
      <c r="I6088" t="str">
        <f>VLOOKUP($B6088&amp;$E6088,'Employee List'!$A:$E,5,0)</f>
        <v>E-1195</v>
      </c>
    </row>
    <row r="6089" spans="1:9" x14ac:dyDescent="0.35">
      <c r="A6089" t="s">
        <v>1257</v>
      </c>
      <c r="B6089" t="s">
        <v>120</v>
      </c>
      <c r="C6089" t="s">
        <v>361</v>
      </c>
      <c r="D6089" t="s">
        <v>1271</v>
      </c>
      <c r="E6089" t="s">
        <v>31</v>
      </c>
      <c r="F6089">
        <v>20279</v>
      </c>
      <c r="G6089">
        <v>25531</v>
      </c>
      <c r="H6089">
        <v>1.2589871295428769</v>
      </c>
      <c r="I6089" t="str">
        <f>VLOOKUP($B6089&amp;$E6089,'Employee List'!$A:$E,5,0)</f>
        <v>E-1195</v>
      </c>
    </row>
    <row r="6090" spans="1:9" x14ac:dyDescent="0.35">
      <c r="A6090" t="s">
        <v>1257</v>
      </c>
      <c r="B6090" t="s">
        <v>120</v>
      </c>
      <c r="C6090" t="s">
        <v>361</v>
      </c>
      <c r="D6090" t="s">
        <v>1258</v>
      </c>
      <c r="E6090" t="s">
        <v>29</v>
      </c>
      <c r="F6090">
        <v>234688</v>
      </c>
      <c r="G6090">
        <v>193700</v>
      </c>
      <c r="H6090">
        <v>0.82535110444505044</v>
      </c>
      <c r="I6090" t="str">
        <f>VLOOKUP($B6090&amp;$E6090,'Employee List'!$A:$E,5,0)</f>
        <v>E-1195</v>
      </c>
    </row>
    <row r="6091" spans="1:9" x14ac:dyDescent="0.35">
      <c r="A6091" t="s">
        <v>1257</v>
      </c>
      <c r="B6091" t="s">
        <v>120</v>
      </c>
      <c r="C6091" t="s">
        <v>361</v>
      </c>
      <c r="D6091" t="s">
        <v>1258</v>
      </c>
      <c r="E6091" t="s">
        <v>30</v>
      </c>
      <c r="F6091">
        <v>228563</v>
      </c>
      <c r="G6091">
        <v>143029</v>
      </c>
      <c r="H6091">
        <v>0.62577495045129794</v>
      </c>
      <c r="I6091" t="str">
        <f>VLOOKUP($B6091&amp;$E6091,'Employee List'!$A:$E,5,0)</f>
        <v>E-1195</v>
      </c>
    </row>
    <row r="6092" spans="1:9" x14ac:dyDescent="0.35">
      <c r="A6092" t="s">
        <v>1257</v>
      </c>
      <c r="B6092" t="s">
        <v>120</v>
      </c>
      <c r="C6092" t="s">
        <v>361</v>
      </c>
      <c r="D6092" t="s">
        <v>1258</v>
      </c>
      <c r="E6092" t="s">
        <v>31</v>
      </c>
      <c r="F6092">
        <v>217445</v>
      </c>
      <c r="G6092">
        <v>185965</v>
      </c>
      <c r="H6092">
        <v>0.85522775874359036</v>
      </c>
      <c r="I6092" t="str">
        <f>VLOOKUP($B6092&amp;$E6092,'Employee List'!$A:$E,5,0)</f>
        <v>E-1195</v>
      </c>
    </row>
    <row r="6093" spans="1:9" x14ac:dyDescent="0.35">
      <c r="A6093" t="s">
        <v>1257</v>
      </c>
      <c r="B6093" t="s">
        <v>120</v>
      </c>
      <c r="C6093" t="s">
        <v>361</v>
      </c>
      <c r="D6093" t="s">
        <v>1272</v>
      </c>
      <c r="E6093" t="s">
        <v>29</v>
      </c>
      <c r="F6093">
        <v>17919</v>
      </c>
      <c r="G6093">
        <v>15775</v>
      </c>
      <c r="H6093">
        <v>0.88035046598582511</v>
      </c>
      <c r="I6093" t="str">
        <f>VLOOKUP($B6093&amp;$E6093,'Employee List'!$A:$E,5,0)</f>
        <v>E-1195</v>
      </c>
    </row>
    <row r="6094" spans="1:9" x14ac:dyDescent="0.35">
      <c r="A6094" t="s">
        <v>1257</v>
      </c>
      <c r="B6094" t="s">
        <v>120</v>
      </c>
      <c r="C6094" t="s">
        <v>361</v>
      </c>
      <c r="D6094" t="s">
        <v>1272</v>
      </c>
      <c r="E6094" t="s">
        <v>30</v>
      </c>
      <c r="F6094">
        <v>17811</v>
      </c>
      <c r="G6094">
        <v>19483</v>
      </c>
      <c r="H6094">
        <v>1.0938745718937735</v>
      </c>
      <c r="I6094" t="str">
        <f>VLOOKUP($B6094&amp;$E6094,'Employee List'!$A:$E,5,0)</f>
        <v>E-1195</v>
      </c>
    </row>
    <row r="6095" spans="1:9" x14ac:dyDescent="0.35">
      <c r="A6095" t="s">
        <v>1257</v>
      </c>
      <c r="B6095" t="s">
        <v>120</v>
      </c>
      <c r="C6095" t="s">
        <v>361</v>
      </c>
      <c r="D6095" t="s">
        <v>1272</v>
      </c>
      <c r="E6095" t="s">
        <v>31</v>
      </c>
      <c r="F6095">
        <v>18142</v>
      </c>
      <c r="G6095">
        <v>25059</v>
      </c>
      <c r="H6095">
        <v>1.3812699812589571</v>
      </c>
      <c r="I6095" t="str">
        <f>VLOOKUP($B6095&amp;$E6095,'Employee List'!$A:$E,5,0)</f>
        <v>E-1195</v>
      </c>
    </row>
    <row r="6096" spans="1:9" x14ac:dyDescent="0.35">
      <c r="A6096" t="s">
        <v>1257</v>
      </c>
      <c r="B6096" t="s">
        <v>120</v>
      </c>
      <c r="C6096" t="s">
        <v>361</v>
      </c>
      <c r="D6096" t="s">
        <v>1259</v>
      </c>
      <c r="E6096" t="s">
        <v>29</v>
      </c>
      <c r="F6096">
        <v>66539</v>
      </c>
      <c r="G6096">
        <v>43650</v>
      </c>
      <c r="H6096">
        <v>0.65600625197252738</v>
      </c>
      <c r="I6096" t="str">
        <f>VLOOKUP($B6096&amp;$E6096,'Employee List'!$A:$E,5,0)</f>
        <v>E-1195</v>
      </c>
    </row>
    <row r="6097" spans="1:9" x14ac:dyDescent="0.35">
      <c r="A6097" t="s">
        <v>1257</v>
      </c>
      <c r="B6097" t="s">
        <v>120</v>
      </c>
      <c r="C6097" t="s">
        <v>361</v>
      </c>
      <c r="D6097" t="s">
        <v>1259</v>
      </c>
      <c r="E6097" t="s">
        <v>30</v>
      </c>
      <c r="F6097">
        <v>69844</v>
      </c>
      <c r="G6097">
        <v>39297</v>
      </c>
      <c r="H6097">
        <v>0.56263959681576081</v>
      </c>
      <c r="I6097" t="str">
        <f>VLOOKUP($B6097&amp;$E6097,'Employee List'!$A:$E,5,0)</f>
        <v>E-1195</v>
      </c>
    </row>
    <row r="6098" spans="1:9" x14ac:dyDescent="0.35">
      <c r="A6098" t="s">
        <v>1257</v>
      </c>
      <c r="B6098" t="s">
        <v>120</v>
      </c>
      <c r="C6098" t="s">
        <v>361</v>
      </c>
      <c r="D6098" t="s">
        <v>1259</v>
      </c>
      <c r="E6098" t="s">
        <v>31</v>
      </c>
      <c r="F6098">
        <v>72111</v>
      </c>
      <c r="G6098">
        <v>46269</v>
      </c>
      <c r="H6098">
        <v>0.64163581145733661</v>
      </c>
      <c r="I6098" t="str">
        <f>VLOOKUP($B6098&amp;$E6098,'Employee List'!$A:$E,5,0)</f>
        <v>E-1195</v>
      </c>
    </row>
    <row r="6099" spans="1:9" x14ac:dyDescent="0.35">
      <c r="A6099" t="s">
        <v>1257</v>
      </c>
      <c r="B6099" t="s">
        <v>120</v>
      </c>
      <c r="C6099" t="s">
        <v>361</v>
      </c>
      <c r="D6099" t="s">
        <v>1273</v>
      </c>
      <c r="E6099" t="s">
        <v>29</v>
      </c>
      <c r="F6099">
        <v>11351</v>
      </c>
      <c r="G6099">
        <v>15622</v>
      </c>
      <c r="H6099">
        <v>1.3762664082459695</v>
      </c>
      <c r="I6099" t="str">
        <f>VLOOKUP($B6099&amp;$E6099,'Employee List'!$A:$E,5,0)</f>
        <v>E-1195</v>
      </c>
    </row>
    <row r="6100" spans="1:9" x14ac:dyDescent="0.35">
      <c r="A6100" t="s">
        <v>1257</v>
      </c>
      <c r="B6100" t="s">
        <v>120</v>
      </c>
      <c r="C6100" t="s">
        <v>361</v>
      </c>
      <c r="D6100" t="s">
        <v>1273</v>
      </c>
      <c r="E6100" t="s">
        <v>30</v>
      </c>
      <c r="F6100">
        <v>10744</v>
      </c>
      <c r="G6100">
        <v>16921</v>
      </c>
      <c r="H6100">
        <v>1.5749255398361877</v>
      </c>
      <c r="I6100" t="str">
        <f>VLOOKUP($B6100&amp;$E6100,'Employee List'!$A:$E,5,0)</f>
        <v>E-1195</v>
      </c>
    </row>
    <row r="6101" spans="1:9" x14ac:dyDescent="0.35">
      <c r="A6101" t="s">
        <v>1257</v>
      </c>
      <c r="B6101" t="s">
        <v>120</v>
      </c>
      <c r="C6101" t="s">
        <v>361</v>
      </c>
      <c r="D6101" t="s">
        <v>1273</v>
      </c>
      <c r="E6101" t="s">
        <v>31</v>
      </c>
      <c r="F6101">
        <v>12800</v>
      </c>
      <c r="G6101">
        <v>8754</v>
      </c>
      <c r="H6101">
        <v>0.68390625000000005</v>
      </c>
      <c r="I6101" t="str">
        <f>VLOOKUP($B6101&amp;$E6101,'Employee List'!$A:$E,5,0)</f>
        <v>E-1195</v>
      </c>
    </row>
    <row r="6102" spans="1:9" x14ac:dyDescent="0.35">
      <c r="A6102" t="s">
        <v>1257</v>
      </c>
      <c r="B6102" t="s">
        <v>120</v>
      </c>
      <c r="C6102" t="s">
        <v>361</v>
      </c>
      <c r="D6102" t="s">
        <v>1275</v>
      </c>
      <c r="E6102" t="s">
        <v>29</v>
      </c>
      <c r="F6102">
        <v>3532</v>
      </c>
      <c r="G6102">
        <v>3734</v>
      </c>
      <c r="H6102">
        <v>1.0571913929784824</v>
      </c>
      <c r="I6102" t="str">
        <f>VLOOKUP($B6102&amp;$E6102,'Employee List'!$A:$E,5,0)</f>
        <v>E-1195</v>
      </c>
    </row>
    <row r="6103" spans="1:9" x14ac:dyDescent="0.35">
      <c r="A6103" t="s">
        <v>1257</v>
      </c>
      <c r="B6103" t="s">
        <v>120</v>
      </c>
      <c r="C6103" t="s">
        <v>361</v>
      </c>
      <c r="D6103" t="s">
        <v>1275</v>
      </c>
      <c r="E6103" t="s">
        <v>30</v>
      </c>
      <c r="F6103">
        <v>3935</v>
      </c>
      <c r="G6103">
        <v>4650</v>
      </c>
      <c r="H6103">
        <v>1.181702668360864</v>
      </c>
      <c r="I6103" t="str">
        <f>VLOOKUP($B6103&amp;$E6103,'Employee List'!$A:$E,5,0)</f>
        <v>E-1195</v>
      </c>
    </row>
    <row r="6104" spans="1:9" x14ac:dyDescent="0.35">
      <c r="A6104" t="s">
        <v>1257</v>
      </c>
      <c r="B6104" t="s">
        <v>120</v>
      </c>
      <c r="C6104" t="s">
        <v>361</v>
      </c>
      <c r="D6104" t="s">
        <v>1275</v>
      </c>
      <c r="E6104" t="s">
        <v>31</v>
      </c>
      <c r="F6104">
        <v>3144</v>
      </c>
      <c r="G6104">
        <v>3654</v>
      </c>
      <c r="H6104">
        <v>1.1622137404580153</v>
      </c>
      <c r="I6104" t="str">
        <f>VLOOKUP($B6104&amp;$E6104,'Employee List'!$A:$E,5,0)</f>
        <v>E-1195</v>
      </c>
    </row>
    <row r="6105" spans="1:9" x14ac:dyDescent="0.35">
      <c r="A6105" t="s">
        <v>1257</v>
      </c>
      <c r="B6105" t="s">
        <v>120</v>
      </c>
      <c r="C6105" t="s">
        <v>361</v>
      </c>
      <c r="D6105" t="s">
        <v>1276</v>
      </c>
      <c r="E6105" t="s">
        <v>29</v>
      </c>
      <c r="F6105">
        <v>2107</v>
      </c>
      <c r="G6105">
        <v>5468</v>
      </c>
      <c r="H6105">
        <v>2.5951589938300903</v>
      </c>
      <c r="I6105" t="str">
        <f>VLOOKUP($B6105&amp;$E6105,'Employee List'!$A:$E,5,0)</f>
        <v>E-1195</v>
      </c>
    </row>
    <row r="6106" spans="1:9" x14ac:dyDescent="0.35">
      <c r="A6106" t="s">
        <v>1257</v>
      </c>
      <c r="B6106" t="s">
        <v>120</v>
      </c>
      <c r="C6106" t="s">
        <v>361</v>
      </c>
      <c r="D6106" t="s">
        <v>1276</v>
      </c>
      <c r="E6106" t="s">
        <v>30</v>
      </c>
      <c r="F6106">
        <v>5403</v>
      </c>
      <c r="G6106">
        <v>1472</v>
      </c>
      <c r="H6106">
        <v>0.27244123635017581</v>
      </c>
      <c r="I6106" t="str">
        <f>VLOOKUP($B6106&amp;$E6106,'Employee List'!$A:$E,5,0)</f>
        <v>E-1195</v>
      </c>
    </row>
    <row r="6107" spans="1:9" x14ac:dyDescent="0.35">
      <c r="A6107" t="s">
        <v>1257</v>
      </c>
      <c r="B6107" t="s">
        <v>120</v>
      </c>
      <c r="C6107" t="s">
        <v>361</v>
      </c>
      <c r="D6107" t="s">
        <v>1276</v>
      </c>
      <c r="E6107" t="s">
        <v>31</v>
      </c>
      <c r="F6107">
        <v>3378</v>
      </c>
      <c r="G6107">
        <v>5545</v>
      </c>
      <c r="H6107">
        <v>1.6415038484310243</v>
      </c>
      <c r="I6107" t="str">
        <f>VLOOKUP($B6107&amp;$E6107,'Employee List'!$A:$E,5,0)</f>
        <v>E-1195</v>
      </c>
    </row>
    <row r="6108" spans="1:9" x14ac:dyDescent="0.35">
      <c r="A6108" t="s">
        <v>1257</v>
      </c>
      <c r="B6108" t="s">
        <v>120</v>
      </c>
      <c r="C6108" t="s">
        <v>361</v>
      </c>
      <c r="D6108" t="s">
        <v>1277</v>
      </c>
      <c r="E6108" t="s">
        <v>29</v>
      </c>
      <c r="F6108">
        <v>13325</v>
      </c>
      <c r="G6108">
        <v>18989</v>
      </c>
      <c r="H6108">
        <v>1.4250656660412757</v>
      </c>
      <c r="I6108" t="str">
        <f>VLOOKUP($B6108&amp;$E6108,'Employee List'!$A:$E,5,0)</f>
        <v>E-1195</v>
      </c>
    </row>
    <row r="6109" spans="1:9" x14ac:dyDescent="0.35">
      <c r="A6109" t="s">
        <v>1257</v>
      </c>
      <c r="B6109" t="s">
        <v>120</v>
      </c>
      <c r="C6109" t="s">
        <v>361</v>
      </c>
      <c r="D6109" t="s">
        <v>1277</v>
      </c>
      <c r="E6109" t="s">
        <v>30</v>
      </c>
      <c r="F6109">
        <v>10324</v>
      </c>
      <c r="G6109">
        <v>17887</v>
      </c>
      <c r="H6109">
        <v>1.7325648973266177</v>
      </c>
      <c r="I6109" t="str">
        <f>VLOOKUP($B6109&amp;$E6109,'Employee List'!$A:$E,5,0)</f>
        <v>E-1195</v>
      </c>
    </row>
    <row r="6110" spans="1:9" x14ac:dyDescent="0.35">
      <c r="A6110" t="s">
        <v>1257</v>
      </c>
      <c r="B6110" t="s">
        <v>120</v>
      </c>
      <c r="C6110" t="s">
        <v>361</v>
      </c>
      <c r="D6110" t="s">
        <v>1277</v>
      </c>
      <c r="E6110" t="s">
        <v>31</v>
      </c>
      <c r="F6110">
        <v>11495</v>
      </c>
      <c r="G6110">
        <v>18782</v>
      </c>
      <c r="H6110">
        <v>1.633927794693345</v>
      </c>
      <c r="I6110" t="str">
        <f>VLOOKUP($B6110&amp;$E6110,'Employee List'!$A:$E,5,0)</f>
        <v>E-1195</v>
      </c>
    </row>
    <row r="6111" spans="1:9" x14ac:dyDescent="0.35">
      <c r="A6111" t="s">
        <v>1257</v>
      </c>
      <c r="B6111" t="s">
        <v>120</v>
      </c>
      <c r="C6111" t="s">
        <v>361</v>
      </c>
      <c r="D6111" t="s">
        <v>1278</v>
      </c>
      <c r="E6111" t="s">
        <v>29</v>
      </c>
      <c r="F6111">
        <v>43396</v>
      </c>
      <c r="G6111">
        <v>37934</v>
      </c>
      <c r="H6111">
        <v>0.87413586505668728</v>
      </c>
      <c r="I6111" t="str">
        <f>VLOOKUP($B6111&amp;$E6111,'Employee List'!$A:$E,5,0)</f>
        <v>E-1195</v>
      </c>
    </row>
    <row r="6112" spans="1:9" x14ac:dyDescent="0.35">
      <c r="A6112" t="s">
        <v>1257</v>
      </c>
      <c r="B6112" t="s">
        <v>120</v>
      </c>
      <c r="C6112" t="s">
        <v>361</v>
      </c>
      <c r="D6112" t="s">
        <v>1278</v>
      </c>
      <c r="E6112" t="s">
        <v>30</v>
      </c>
      <c r="F6112">
        <v>40434</v>
      </c>
      <c r="G6112">
        <v>34702</v>
      </c>
      <c r="H6112">
        <v>0.85823811643666226</v>
      </c>
      <c r="I6112" t="str">
        <f>VLOOKUP($B6112&amp;$E6112,'Employee List'!$A:$E,5,0)</f>
        <v>E-1195</v>
      </c>
    </row>
    <row r="6113" spans="1:9" x14ac:dyDescent="0.35">
      <c r="A6113" t="s">
        <v>1257</v>
      </c>
      <c r="B6113" t="s">
        <v>120</v>
      </c>
      <c r="C6113" t="s">
        <v>361</v>
      </c>
      <c r="D6113" t="s">
        <v>1278</v>
      </c>
      <c r="E6113" t="s">
        <v>31</v>
      </c>
      <c r="F6113">
        <v>39178</v>
      </c>
      <c r="G6113">
        <v>30467</v>
      </c>
      <c r="H6113">
        <v>0.77765582724998727</v>
      </c>
      <c r="I6113" t="str">
        <f>VLOOKUP($B6113&amp;$E6113,'Employee List'!$A:$E,5,0)</f>
        <v>E-1195</v>
      </c>
    </row>
    <row r="6114" spans="1:9" x14ac:dyDescent="0.35">
      <c r="A6114" t="s">
        <v>1257</v>
      </c>
      <c r="B6114" t="s">
        <v>120</v>
      </c>
      <c r="C6114" t="s">
        <v>361</v>
      </c>
      <c r="D6114" t="s">
        <v>1279</v>
      </c>
      <c r="E6114" t="s">
        <v>29</v>
      </c>
      <c r="F6114">
        <v>4250</v>
      </c>
      <c r="G6114">
        <v>5133</v>
      </c>
      <c r="H6114">
        <v>1.2077647058823529</v>
      </c>
      <c r="I6114" t="str">
        <f>VLOOKUP($B6114&amp;$E6114,'Employee List'!$A:$E,5,0)</f>
        <v>E-1195</v>
      </c>
    </row>
    <row r="6115" spans="1:9" x14ac:dyDescent="0.35">
      <c r="A6115" t="s">
        <v>1257</v>
      </c>
      <c r="B6115" t="s">
        <v>120</v>
      </c>
      <c r="C6115" t="s">
        <v>361</v>
      </c>
      <c r="D6115" t="s">
        <v>1279</v>
      </c>
      <c r="E6115" t="s">
        <v>30</v>
      </c>
      <c r="F6115">
        <v>2689</v>
      </c>
      <c r="G6115">
        <v>4118</v>
      </c>
      <c r="H6115">
        <v>1.5314243213090368</v>
      </c>
      <c r="I6115" t="str">
        <f>VLOOKUP($B6115&amp;$E6115,'Employee List'!$A:$E,5,0)</f>
        <v>E-1195</v>
      </c>
    </row>
    <row r="6116" spans="1:9" x14ac:dyDescent="0.35">
      <c r="A6116" t="s">
        <v>1257</v>
      </c>
      <c r="B6116" t="s">
        <v>120</v>
      </c>
      <c r="C6116" t="s">
        <v>361</v>
      </c>
      <c r="D6116" t="s">
        <v>1279</v>
      </c>
      <c r="E6116" t="s">
        <v>31</v>
      </c>
      <c r="F6116">
        <v>4683</v>
      </c>
      <c r="G6116">
        <v>2270</v>
      </c>
      <c r="H6116">
        <v>0.4847320093956865</v>
      </c>
      <c r="I6116" t="str">
        <f>VLOOKUP($B6116&amp;$E6116,'Employee List'!$A:$E,5,0)</f>
        <v>E-1195</v>
      </c>
    </row>
    <row r="6117" spans="1:9" x14ac:dyDescent="0.35">
      <c r="A6117" t="s">
        <v>1257</v>
      </c>
      <c r="B6117" t="s">
        <v>120</v>
      </c>
      <c r="C6117" t="s">
        <v>361</v>
      </c>
      <c r="D6117" t="s">
        <v>1280</v>
      </c>
      <c r="E6117" t="s">
        <v>29</v>
      </c>
      <c r="F6117">
        <v>1120</v>
      </c>
      <c r="G6117">
        <v>1569</v>
      </c>
      <c r="H6117">
        <v>1.4008928571428572</v>
      </c>
      <c r="I6117" t="str">
        <f>VLOOKUP($B6117&amp;$E6117,'Employee List'!$A:$E,5,0)</f>
        <v>E-1195</v>
      </c>
    </row>
    <row r="6118" spans="1:9" x14ac:dyDescent="0.35">
      <c r="A6118" t="s">
        <v>1257</v>
      </c>
      <c r="B6118" t="s">
        <v>120</v>
      </c>
      <c r="C6118" t="s">
        <v>361</v>
      </c>
      <c r="D6118" t="s">
        <v>1280</v>
      </c>
      <c r="E6118" t="s">
        <v>30</v>
      </c>
      <c r="F6118">
        <v>3227</v>
      </c>
      <c r="G6118">
        <v>2641</v>
      </c>
      <c r="H6118">
        <v>0.81840718933994427</v>
      </c>
      <c r="I6118" t="str">
        <f>VLOOKUP($B6118&amp;$E6118,'Employee List'!$A:$E,5,0)</f>
        <v>E-1195</v>
      </c>
    </row>
    <row r="6119" spans="1:9" x14ac:dyDescent="0.35">
      <c r="A6119" t="s">
        <v>1257</v>
      </c>
      <c r="B6119" t="s">
        <v>120</v>
      </c>
      <c r="C6119" t="s">
        <v>361</v>
      </c>
      <c r="D6119" t="s">
        <v>1280</v>
      </c>
      <c r="E6119" t="s">
        <v>31</v>
      </c>
      <c r="F6119">
        <v>1303</v>
      </c>
      <c r="G6119">
        <v>4527</v>
      </c>
      <c r="H6119">
        <v>3.4742900997697621</v>
      </c>
      <c r="I6119" t="str">
        <f>VLOOKUP($B6119&amp;$E6119,'Employee List'!$A:$E,5,0)</f>
        <v>E-1195</v>
      </c>
    </row>
    <row r="6120" spans="1:9" x14ac:dyDescent="0.35">
      <c r="A6120" t="s">
        <v>1257</v>
      </c>
      <c r="B6120" t="s">
        <v>120</v>
      </c>
      <c r="C6120" t="s">
        <v>361</v>
      </c>
      <c r="D6120" t="s">
        <v>1262</v>
      </c>
      <c r="E6120" t="s">
        <v>29</v>
      </c>
      <c r="F6120">
        <v>31667</v>
      </c>
      <c r="G6120">
        <v>30082</v>
      </c>
      <c r="H6120">
        <v>0.94994789528531276</v>
      </c>
      <c r="I6120" t="str">
        <f>VLOOKUP($B6120&amp;$E6120,'Employee List'!$A:$E,5,0)</f>
        <v>E-1195</v>
      </c>
    </row>
    <row r="6121" spans="1:9" x14ac:dyDescent="0.35">
      <c r="A6121" t="s">
        <v>1257</v>
      </c>
      <c r="B6121" t="s">
        <v>120</v>
      </c>
      <c r="C6121" t="s">
        <v>361</v>
      </c>
      <c r="D6121" t="s">
        <v>1262</v>
      </c>
      <c r="E6121" t="s">
        <v>30</v>
      </c>
      <c r="F6121">
        <v>32209</v>
      </c>
      <c r="G6121">
        <v>19990</v>
      </c>
      <c r="H6121">
        <v>0.6206339842901053</v>
      </c>
      <c r="I6121" t="str">
        <f>VLOOKUP($B6121&amp;$E6121,'Employee List'!$A:$E,5,0)</f>
        <v>E-1195</v>
      </c>
    </row>
    <row r="6122" spans="1:9" x14ac:dyDescent="0.35">
      <c r="A6122" t="s">
        <v>1257</v>
      </c>
      <c r="B6122" t="s">
        <v>120</v>
      </c>
      <c r="C6122" t="s">
        <v>361</v>
      </c>
      <c r="D6122" t="s">
        <v>1262</v>
      </c>
      <c r="E6122" t="s">
        <v>31</v>
      </c>
      <c r="F6122">
        <v>34862</v>
      </c>
      <c r="G6122">
        <v>28196</v>
      </c>
      <c r="H6122">
        <v>0.80878893924617057</v>
      </c>
      <c r="I6122" t="str">
        <f>VLOOKUP($B6122&amp;$E6122,'Employee List'!$A:$E,5,0)</f>
        <v>E-1195</v>
      </c>
    </row>
    <row r="6123" spans="1:9" x14ac:dyDescent="0.35">
      <c r="A6123" t="s">
        <v>1257</v>
      </c>
      <c r="B6123" t="s">
        <v>120</v>
      </c>
      <c r="C6123" t="s">
        <v>361</v>
      </c>
      <c r="D6123" t="s">
        <v>1282</v>
      </c>
      <c r="E6123" t="s">
        <v>31</v>
      </c>
      <c r="F6123">
        <v>1039</v>
      </c>
      <c r="G6123">
        <v>4499</v>
      </c>
      <c r="H6123">
        <v>4.3301251203079882</v>
      </c>
      <c r="I6123" t="str">
        <f>VLOOKUP($B6123&amp;$E6123,'Employee List'!$A:$E,5,0)</f>
        <v>E-1195</v>
      </c>
    </row>
    <row r="6124" spans="1:9" x14ac:dyDescent="0.35">
      <c r="A6124" t="s">
        <v>1257</v>
      </c>
      <c r="B6124" t="s">
        <v>120</v>
      </c>
      <c r="C6124" t="s">
        <v>361</v>
      </c>
      <c r="D6124" t="s">
        <v>1281</v>
      </c>
      <c r="E6124" t="s">
        <v>29</v>
      </c>
      <c r="F6124">
        <v>3654</v>
      </c>
      <c r="G6124">
        <v>1626</v>
      </c>
      <c r="H6124">
        <v>0.44499178981937604</v>
      </c>
      <c r="I6124" t="str">
        <f>VLOOKUP($B6124&amp;$E6124,'Employee List'!$A:$E,5,0)</f>
        <v>E-1195</v>
      </c>
    </row>
    <row r="6125" spans="1:9" x14ac:dyDescent="0.35">
      <c r="A6125" t="s">
        <v>1257</v>
      </c>
      <c r="B6125" t="s">
        <v>120</v>
      </c>
      <c r="C6125" t="s">
        <v>361</v>
      </c>
      <c r="D6125" t="s">
        <v>1281</v>
      </c>
      <c r="E6125" t="s">
        <v>30</v>
      </c>
      <c r="F6125">
        <v>4642</v>
      </c>
      <c r="G6125">
        <v>2815</v>
      </c>
      <c r="H6125">
        <v>0.60641964670400694</v>
      </c>
      <c r="I6125" t="str">
        <f>VLOOKUP($B6125&amp;$E6125,'Employee List'!$A:$E,5,0)</f>
        <v>E-1195</v>
      </c>
    </row>
    <row r="6126" spans="1:9" x14ac:dyDescent="0.35">
      <c r="A6126" t="s">
        <v>1257</v>
      </c>
      <c r="B6126" t="s">
        <v>120</v>
      </c>
      <c r="C6126" t="s">
        <v>361</v>
      </c>
      <c r="D6126" t="s">
        <v>1281</v>
      </c>
      <c r="E6126" t="s">
        <v>31</v>
      </c>
      <c r="F6126">
        <v>5448</v>
      </c>
      <c r="G6126">
        <v>3266</v>
      </c>
      <c r="H6126">
        <v>0.59948604992657861</v>
      </c>
      <c r="I6126" t="str">
        <f>VLOOKUP($B6126&amp;$E6126,'Employee List'!$A:$E,5,0)</f>
        <v>E-1195</v>
      </c>
    </row>
    <row r="6127" spans="1:9" x14ac:dyDescent="0.35">
      <c r="A6127" t="s">
        <v>1257</v>
      </c>
      <c r="B6127" t="s">
        <v>121</v>
      </c>
      <c r="C6127" t="s">
        <v>361</v>
      </c>
      <c r="D6127" t="s">
        <v>1274</v>
      </c>
      <c r="E6127" t="s">
        <v>29</v>
      </c>
      <c r="F6127">
        <v>36669</v>
      </c>
      <c r="G6127">
        <v>28479</v>
      </c>
      <c r="H6127">
        <v>0.77665057678147753</v>
      </c>
      <c r="I6127" t="str">
        <f>VLOOKUP($B6127&amp;$E6127,'Employee List'!$A:$E,5,0)</f>
        <v>E-1196</v>
      </c>
    </row>
    <row r="6128" spans="1:9" x14ac:dyDescent="0.35">
      <c r="A6128" t="s">
        <v>1257</v>
      </c>
      <c r="B6128" t="s">
        <v>121</v>
      </c>
      <c r="C6128" t="s">
        <v>361</v>
      </c>
      <c r="D6128" t="s">
        <v>1274</v>
      </c>
      <c r="E6128" t="s">
        <v>30</v>
      </c>
      <c r="F6128">
        <v>35674</v>
      </c>
      <c r="G6128">
        <v>24697</v>
      </c>
      <c r="H6128">
        <v>0.69229691091551271</v>
      </c>
      <c r="I6128" t="str">
        <f>VLOOKUP($B6128&amp;$E6128,'Employee List'!$A:$E,5,0)</f>
        <v>E-1196</v>
      </c>
    </row>
    <row r="6129" spans="1:9" x14ac:dyDescent="0.35">
      <c r="A6129" t="s">
        <v>1257</v>
      </c>
      <c r="B6129" t="s">
        <v>121</v>
      </c>
      <c r="C6129" t="s">
        <v>361</v>
      </c>
      <c r="D6129" t="s">
        <v>1274</v>
      </c>
      <c r="E6129" t="s">
        <v>31</v>
      </c>
      <c r="F6129">
        <v>36636</v>
      </c>
      <c r="G6129">
        <v>28394</v>
      </c>
      <c r="H6129">
        <v>0.77503002511191177</v>
      </c>
      <c r="I6129" t="str">
        <f>VLOOKUP($B6129&amp;$E6129,'Employee List'!$A:$E,5,0)</f>
        <v>E-1196</v>
      </c>
    </row>
    <row r="6130" spans="1:9" x14ac:dyDescent="0.35">
      <c r="A6130" t="s">
        <v>1257</v>
      </c>
      <c r="B6130" t="s">
        <v>121</v>
      </c>
      <c r="C6130" t="s">
        <v>361</v>
      </c>
      <c r="D6130" t="s">
        <v>1263</v>
      </c>
      <c r="E6130" t="s">
        <v>29</v>
      </c>
      <c r="F6130">
        <v>11249</v>
      </c>
      <c r="G6130">
        <v>18516</v>
      </c>
      <c r="H6130">
        <v>1.6460129789314606</v>
      </c>
      <c r="I6130" t="str">
        <f>VLOOKUP($B6130&amp;$E6130,'Employee List'!$A:$E,5,0)</f>
        <v>E-1196</v>
      </c>
    </row>
    <row r="6131" spans="1:9" x14ac:dyDescent="0.35">
      <c r="A6131" t="s">
        <v>1257</v>
      </c>
      <c r="B6131" t="s">
        <v>121</v>
      </c>
      <c r="C6131" t="s">
        <v>361</v>
      </c>
      <c r="D6131" t="s">
        <v>1263</v>
      </c>
      <c r="E6131" t="s">
        <v>30</v>
      </c>
      <c r="F6131">
        <v>11500</v>
      </c>
      <c r="G6131">
        <v>12073</v>
      </c>
      <c r="H6131">
        <v>1.0498260869565217</v>
      </c>
      <c r="I6131" t="str">
        <f>VLOOKUP($B6131&amp;$E6131,'Employee List'!$A:$E,5,0)</f>
        <v>E-1196</v>
      </c>
    </row>
    <row r="6132" spans="1:9" x14ac:dyDescent="0.35">
      <c r="A6132" t="s">
        <v>1257</v>
      </c>
      <c r="B6132" t="s">
        <v>121</v>
      </c>
      <c r="C6132" t="s">
        <v>361</v>
      </c>
      <c r="D6132" t="s">
        <v>1263</v>
      </c>
      <c r="E6132" t="s">
        <v>31</v>
      </c>
      <c r="F6132">
        <v>9976</v>
      </c>
      <c r="G6132">
        <v>12016</v>
      </c>
      <c r="H6132">
        <v>1.2044907778668805</v>
      </c>
      <c r="I6132" t="str">
        <f>VLOOKUP($B6132&amp;$E6132,'Employee List'!$A:$E,5,0)</f>
        <v>E-1196</v>
      </c>
    </row>
    <row r="6133" spans="1:9" x14ac:dyDescent="0.35">
      <c r="A6133" t="s">
        <v>1257</v>
      </c>
      <c r="B6133" t="s">
        <v>121</v>
      </c>
      <c r="C6133" t="s">
        <v>361</v>
      </c>
      <c r="D6133" t="s">
        <v>1264</v>
      </c>
      <c r="E6133" t="s">
        <v>29</v>
      </c>
      <c r="F6133">
        <v>47824</v>
      </c>
      <c r="G6133">
        <v>5013</v>
      </c>
      <c r="H6133">
        <v>0.10482184677149549</v>
      </c>
      <c r="I6133" t="str">
        <f>VLOOKUP($B6133&amp;$E6133,'Employee List'!$A:$E,5,0)</f>
        <v>E-1196</v>
      </c>
    </row>
    <row r="6134" spans="1:9" x14ac:dyDescent="0.35">
      <c r="A6134" t="s">
        <v>1257</v>
      </c>
      <c r="B6134" t="s">
        <v>121</v>
      </c>
      <c r="C6134" t="s">
        <v>361</v>
      </c>
      <c r="D6134" t="s">
        <v>1264</v>
      </c>
      <c r="E6134" t="s">
        <v>30</v>
      </c>
      <c r="F6134">
        <v>47985</v>
      </c>
      <c r="G6134">
        <v>8149</v>
      </c>
      <c r="H6134">
        <v>0.16982390330311556</v>
      </c>
      <c r="I6134" t="str">
        <f>VLOOKUP($B6134&amp;$E6134,'Employee List'!$A:$E,5,0)</f>
        <v>E-1196</v>
      </c>
    </row>
    <row r="6135" spans="1:9" x14ac:dyDescent="0.35">
      <c r="A6135" t="s">
        <v>1257</v>
      </c>
      <c r="B6135" t="s">
        <v>121</v>
      </c>
      <c r="C6135" t="s">
        <v>361</v>
      </c>
      <c r="D6135" t="s">
        <v>1264</v>
      </c>
      <c r="E6135" t="s">
        <v>31</v>
      </c>
      <c r="F6135">
        <v>47188</v>
      </c>
      <c r="G6135">
        <v>8512</v>
      </c>
      <c r="H6135">
        <v>0.18038484360430618</v>
      </c>
      <c r="I6135" t="str">
        <f>VLOOKUP($B6135&amp;$E6135,'Employee List'!$A:$E,5,0)</f>
        <v>E-1196</v>
      </c>
    </row>
    <row r="6136" spans="1:9" x14ac:dyDescent="0.35">
      <c r="A6136" t="s">
        <v>1257</v>
      </c>
      <c r="B6136" t="s">
        <v>121</v>
      </c>
      <c r="C6136" t="s">
        <v>361</v>
      </c>
      <c r="D6136" t="s">
        <v>1265</v>
      </c>
      <c r="E6136" t="s">
        <v>29</v>
      </c>
      <c r="F6136">
        <v>12323</v>
      </c>
      <c r="G6136">
        <v>16876</v>
      </c>
      <c r="H6136">
        <v>1.3694717195488111</v>
      </c>
      <c r="I6136" t="str">
        <f>VLOOKUP($B6136&amp;$E6136,'Employee List'!$A:$E,5,0)</f>
        <v>E-1196</v>
      </c>
    </row>
    <row r="6137" spans="1:9" x14ac:dyDescent="0.35">
      <c r="A6137" t="s">
        <v>1257</v>
      </c>
      <c r="B6137" t="s">
        <v>121</v>
      </c>
      <c r="C6137" t="s">
        <v>361</v>
      </c>
      <c r="D6137" t="s">
        <v>1265</v>
      </c>
      <c r="E6137" t="s">
        <v>30</v>
      </c>
      <c r="F6137">
        <v>13487</v>
      </c>
      <c r="G6137">
        <v>22215</v>
      </c>
      <c r="H6137">
        <v>1.6471416919997035</v>
      </c>
      <c r="I6137" t="str">
        <f>VLOOKUP($B6137&amp;$E6137,'Employee List'!$A:$E,5,0)</f>
        <v>E-1196</v>
      </c>
    </row>
    <row r="6138" spans="1:9" x14ac:dyDescent="0.35">
      <c r="A6138" t="s">
        <v>1257</v>
      </c>
      <c r="B6138" t="s">
        <v>121</v>
      </c>
      <c r="C6138" t="s">
        <v>361</v>
      </c>
      <c r="D6138" t="s">
        <v>1265</v>
      </c>
      <c r="E6138" t="s">
        <v>31</v>
      </c>
      <c r="F6138">
        <v>13372</v>
      </c>
      <c r="G6138">
        <v>15452</v>
      </c>
      <c r="H6138">
        <v>1.1555489081663177</v>
      </c>
      <c r="I6138" t="str">
        <f>VLOOKUP($B6138&amp;$E6138,'Employee List'!$A:$E,5,0)</f>
        <v>E-1196</v>
      </c>
    </row>
    <row r="6139" spans="1:9" x14ac:dyDescent="0.35">
      <c r="A6139" t="s">
        <v>1257</v>
      </c>
      <c r="B6139" t="s">
        <v>121</v>
      </c>
      <c r="C6139" t="s">
        <v>361</v>
      </c>
      <c r="D6139" t="s">
        <v>1260</v>
      </c>
      <c r="E6139" t="s">
        <v>29</v>
      </c>
      <c r="F6139">
        <v>137664</v>
      </c>
      <c r="G6139">
        <v>75857</v>
      </c>
      <c r="H6139">
        <v>0.55103004416550438</v>
      </c>
      <c r="I6139" t="str">
        <f>VLOOKUP($B6139&amp;$E6139,'Employee List'!$A:$E,5,0)</f>
        <v>E-1196</v>
      </c>
    </row>
    <row r="6140" spans="1:9" x14ac:dyDescent="0.35">
      <c r="A6140" t="s">
        <v>1257</v>
      </c>
      <c r="B6140" t="s">
        <v>121</v>
      </c>
      <c r="C6140" t="s">
        <v>361</v>
      </c>
      <c r="D6140" t="s">
        <v>1260</v>
      </c>
      <c r="E6140" t="s">
        <v>30</v>
      </c>
      <c r="F6140">
        <v>138040</v>
      </c>
      <c r="G6140">
        <v>111622</v>
      </c>
      <c r="H6140">
        <v>0.80862068965517242</v>
      </c>
      <c r="I6140" t="str">
        <f>VLOOKUP($B6140&amp;$E6140,'Employee List'!$A:$E,5,0)</f>
        <v>E-1196</v>
      </c>
    </row>
    <row r="6141" spans="1:9" x14ac:dyDescent="0.35">
      <c r="A6141" t="s">
        <v>1257</v>
      </c>
      <c r="B6141" t="s">
        <v>121</v>
      </c>
      <c r="C6141" t="s">
        <v>361</v>
      </c>
      <c r="D6141" t="s">
        <v>1260</v>
      </c>
      <c r="E6141" t="s">
        <v>31</v>
      </c>
      <c r="F6141">
        <v>160865</v>
      </c>
      <c r="G6141">
        <v>250158</v>
      </c>
      <c r="H6141">
        <v>1.5550803468747085</v>
      </c>
      <c r="I6141" t="str">
        <f>VLOOKUP($B6141&amp;$E6141,'Employee List'!$A:$E,5,0)</f>
        <v>E-1196</v>
      </c>
    </row>
    <row r="6142" spans="1:9" x14ac:dyDescent="0.35">
      <c r="A6142" t="s">
        <v>1257</v>
      </c>
      <c r="B6142" t="s">
        <v>121</v>
      </c>
      <c r="C6142" t="s">
        <v>361</v>
      </c>
      <c r="D6142" t="s">
        <v>1261</v>
      </c>
      <c r="E6142" t="s">
        <v>29</v>
      </c>
      <c r="F6142">
        <v>106385</v>
      </c>
      <c r="G6142">
        <v>96578</v>
      </c>
      <c r="H6142">
        <v>0.90781595149692151</v>
      </c>
      <c r="I6142" t="str">
        <f>VLOOKUP($B6142&amp;$E6142,'Employee List'!$A:$E,5,0)</f>
        <v>E-1196</v>
      </c>
    </row>
    <row r="6143" spans="1:9" x14ac:dyDescent="0.35">
      <c r="A6143" t="s">
        <v>1257</v>
      </c>
      <c r="B6143" t="s">
        <v>121</v>
      </c>
      <c r="C6143" t="s">
        <v>361</v>
      </c>
      <c r="D6143" t="s">
        <v>1261</v>
      </c>
      <c r="E6143" t="s">
        <v>30</v>
      </c>
      <c r="F6143">
        <v>109183</v>
      </c>
      <c r="G6143">
        <v>140458</v>
      </c>
      <c r="H6143">
        <v>1.2864456920949232</v>
      </c>
      <c r="I6143" t="str">
        <f>VLOOKUP($B6143&amp;$E6143,'Employee List'!$A:$E,5,0)</f>
        <v>E-1196</v>
      </c>
    </row>
    <row r="6144" spans="1:9" x14ac:dyDescent="0.35">
      <c r="A6144" t="s">
        <v>1257</v>
      </c>
      <c r="B6144" t="s">
        <v>121</v>
      </c>
      <c r="C6144" t="s">
        <v>361</v>
      </c>
      <c r="D6144" t="s">
        <v>1261</v>
      </c>
      <c r="E6144" t="s">
        <v>31</v>
      </c>
      <c r="F6144">
        <v>112275</v>
      </c>
      <c r="G6144">
        <v>102926</v>
      </c>
      <c r="H6144">
        <v>0.91673124025829433</v>
      </c>
      <c r="I6144" t="str">
        <f>VLOOKUP($B6144&amp;$E6144,'Employee List'!$A:$E,5,0)</f>
        <v>E-1196</v>
      </c>
    </row>
    <row r="6145" spans="1:9" x14ac:dyDescent="0.35">
      <c r="A6145" t="s">
        <v>1257</v>
      </c>
      <c r="B6145" t="s">
        <v>121</v>
      </c>
      <c r="C6145" t="s">
        <v>361</v>
      </c>
      <c r="D6145" t="s">
        <v>1266</v>
      </c>
      <c r="E6145" t="s">
        <v>29</v>
      </c>
      <c r="F6145">
        <v>165988</v>
      </c>
      <c r="G6145">
        <v>160326</v>
      </c>
      <c r="H6145">
        <v>0.96588910041689757</v>
      </c>
      <c r="I6145" t="str">
        <f>VLOOKUP($B6145&amp;$E6145,'Employee List'!$A:$E,5,0)</f>
        <v>E-1196</v>
      </c>
    </row>
    <row r="6146" spans="1:9" x14ac:dyDescent="0.35">
      <c r="A6146" t="s">
        <v>1257</v>
      </c>
      <c r="B6146" t="s">
        <v>121</v>
      </c>
      <c r="C6146" t="s">
        <v>361</v>
      </c>
      <c r="D6146" t="s">
        <v>1266</v>
      </c>
      <c r="E6146" t="s">
        <v>30</v>
      </c>
      <c r="F6146">
        <v>174440</v>
      </c>
      <c r="G6146">
        <v>164877</v>
      </c>
      <c r="H6146">
        <v>0.94517885806007795</v>
      </c>
      <c r="I6146" t="str">
        <f>VLOOKUP($B6146&amp;$E6146,'Employee List'!$A:$E,5,0)</f>
        <v>E-1196</v>
      </c>
    </row>
    <row r="6147" spans="1:9" x14ac:dyDescent="0.35">
      <c r="A6147" t="s">
        <v>1257</v>
      </c>
      <c r="B6147" t="s">
        <v>121</v>
      </c>
      <c r="C6147" t="s">
        <v>361</v>
      </c>
      <c r="D6147" t="s">
        <v>1266</v>
      </c>
      <c r="E6147" t="s">
        <v>31</v>
      </c>
      <c r="F6147">
        <v>176483</v>
      </c>
      <c r="G6147">
        <v>176440</v>
      </c>
      <c r="H6147">
        <v>0.99975635047001699</v>
      </c>
      <c r="I6147" t="str">
        <f>VLOOKUP($B6147&amp;$E6147,'Employee List'!$A:$E,5,0)</f>
        <v>E-1196</v>
      </c>
    </row>
    <row r="6148" spans="1:9" x14ac:dyDescent="0.35">
      <c r="A6148" t="s">
        <v>1257</v>
      </c>
      <c r="B6148" t="s">
        <v>121</v>
      </c>
      <c r="C6148" t="s">
        <v>361</v>
      </c>
      <c r="D6148" t="s">
        <v>1267</v>
      </c>
      <c r="E6148" t="s">
        <v>29</v>
      </c>
      <c r="F6148">
        <v>83638</v>
      </c>
      <c r="G6148">
        <v>67361</v>
      </c>
      <c r="H6148">
        <v>0.80538750328797915</v>
      </c>
      <c r="I6148" t="str">
        <f>VLOOKUP($B6148&amp;$E6148,'Employee List'!$A:$E,5,0)</f>
        <v>E-1196</v>
      </c>
    </row>
    <row r="6149" spans="1:9" x14ac:dyDescent="0.35">
      <c r="A6149" t="s">
        <v>1257</v>
      </c>
      <c r="B6149" t="s">
        <v>121</v>
      </c>
      <c r="C6149" t="s">
        <v>361</v>
      </c>
      <c r="D6149" t="s">
        <v>1267</v>
      </c>
      <c r="E6149" t="s">
        <v>30</v>
      </c>
      <c r="F6149">
        <v>87807</v>
      </c>
      <c r="G6149">
        <v>62900</v>
      </c>
      <c r="H6149">
        <v>0.71634379946929061</v>
      </c>
      <c r="I6149" t="str">
        <f>VLOOKUP($B6149&amp;$E6149,'Employee List'!$A:$E,5,0)</f>
        <v>E-1196</v>
      </c>
    </row>
    <row r="6150" spans="1:9" x14ac:dyDescent="0.35">
      <c r="A6150" t="s">
        <v>1257</v>
      </c>
      <c r="B6150" t="s">
        <v>121</v>
      </c>
      <c r="C6150" t="s">
        <v>361</v>
      </c>
      <c r="D6150" t="s">
        <v>1267</v>
      </c>
      <c r="E6150" t="s">
        <v>31</v>
      </c>
      <c r="F6150">
        <v>88105</v>
      </c>
      <c r="G6150">
        <v>75030</v>
      </c>
      <c r="H6150">
        <v>0.85159752567958691</v>
      </c>
      <c r="I6150" t="str">
        <f>VLOOKUP($B6150&amp;$E6150,'Employee List'!$A:$E,5,0)</f>
        <v>E-1196</v>
      </c>
    </row>
    <row r="6151" spans="1:9" x14ac:dyDescent="0.35">
      <c r="A6151" t="s">
        <v>1257</v>
      </c>
      <c r="B6151" t="s">
        <v>121</v>
      </c>
      <c r="C6151" t="s">
        <v>361</v>
      </c>
      <c r="D6151" t="s">
        <v>1268</v>
      </c>
      <c r="E6151" t="s">
        <v>29</v>
      </c>
      <c r="F6151">
        <v>14413</v>
      </c>
      <c r="G6151">
        <v>9863</v>
      </c>
      <c r="H6151">
        <v>0.68431277319086936</v>
      </c>
      <c r="I6151" t="str">
        <f>VLOOKUP($B6151&amp;$E6151,'Employee List'!$A:$E,5,0)</f>
        <v>E-1196</v>
      </c>
    </row>
    <row r="6152" spans="1:9" x14ac:dyDescent="0.35">
      <c r="A6152" t="s">
        <v>1257</v>
      </c>
      <c r="B6152" t="s">
        <v>121</v>
      </c>
      <c r="C6152" t="s">
        <v>361</v>
      </c>
      <c r="D6152" t="s">
        <v>1268</v>
      </c>
      <c r="E6152" t="s">
        <v>30</v>
      </c>
      <c r="F6152">
        <v>12125</v>
      </c>
      <c r="G6152">
        <v>6425</v>
      </c>
      <c r="H6152">
        <v>0.52989690721649485</v>
      </c>
      <c r="I6152" t="str">
        <f>VLOOKUP($B6152&amp;$E6152,'Employee List'!$A:$E,5,0)</f>
        <v>E-1196</v>
      </c>
    </row>
    <row r="6153" spans="1:9" x14ac:dyDescent="0.35">
      <c r="A6153" t="s">
        <v>1257</v>
      </c>
      <c r="B6153" t="s">
        <v>121</v>
      </c>
      <c r="C6153" t="s">
        <v>361</v>
      </c>
      <c r="D6153" t="s">
        <v>1268</v>
      </c>
      <c r="E6153" t="s">
        <v>31</v>
      </c>
      <c r="F6153">
        <v>13169</v>
      </c>
      <c r="G6153">
        <v>9451</v>
      </c>
      <c r="H6153">
        <v>0.71767028627838103</v>
      </c>
      <c r="I6153" t="str">
        <f>VLOOKUP($B6153&amp;$E6153,'Employee List'!$A:$E,5,0)</f>
        <v>E-1196</v>
      </c>
    </row>
    <row r="6154" spans="1:9" x14ac:dyDescent="0.35">
      <c r="A6154" t="s">
        <v>1257</v>
      </c>
      <c r="B6154" t="s">
        <v>121</v>
      </c>
      <c r="C6154" t="s">
        <v>361</v>
      </c>
      <c r="D6154" t="s">
        <v>1269</v>
      </c>
      <c r="E6154" t="s">
        <v>29</v>
      </c>
      <c r="F6154">
        <v>47703</v>
      </c>
      <c r="G6154">
        <v>19948</v>
      </c>
      <c r="H6154">
        <v>0.41817076494140831</v>
      </c>
      <c r="I6154" t="str">
        <f>VLOOKUP($B6154&amp;$E6154,'Employee List'!$A:$E,5,0)</f>
        <v>E-1196</v>
      </c>
    </row>
    <row r="6155" spans="1:9" x14ac:dyDescent="0.35">
      <c r="A6155" t="s">
        <v>1257</v>
      </c>
      <c r="B6155" t="s">
        <v>121</v>
      </c>
      <c r="C6155" t="s">
        <v>361</v>
      </c>
      <c r="D6155" t="s">
        <v>1269</v>
      </c>
      <c r="E6155" t="s">
        <v>30</v>
      </c>
      <c r="F6155">
        <v>46686</v>
      </c>
      <c r="G6155">
        <v>22777</v>
      </c>
      <c r="H6155">
        <v>0.48787645118450929</v>
      </c>
      <c r="I6155" t="str">
        <f>VLOOKUP($B6155&amp;$E6155,'Employee List'!$A:$E,5,0)</f>
        <v>E-1196</v>
      </c>
    </row>
    <row r="6156" spans="1:9" x14ac:dyDescent="0.35">
      <c r="A6156" t="s">
        <v>1257</v>
      </c>
      <c r="B6156" t="s">
        <v>121</v>
      </c>
      <c r="C6156" t="s">
        <v>361</v>
      </c>
      <c r="D6156" t="s">
        <v>1269</v>
      </c>
      <c r="E6156" t="s">
        <v>31</v>
      </c>
      <c r="F6156">
        <v>39034</v>
      </c>
      <c r="G6156">
        <v>5301</v>
      </c>
      <c r="H6156">
        <v>0.13580468309678742</v>
      </c>
      <c r="I6156" t="str">
        <f>VLOOKUP($B6156&amp;$E6156,'Employee List'!$A:$E,5,0)</f>
        <v>E-1196</v>
      </c>
    </row>
    <row r="6157" spans="1:9" x14ac:dyDescent="0.35">
      <c r="A6157" t="s">
        <v>1257</v>
      </c>
      <c r="B6157" t="s">
        <v>121</v>
      </c>
      <c r="C6157" t="s">
        <v>361</v>
      </c>
      <c r="D6157" t="s">
        <v>1270</v>
      </c>
      <c r="E6157" t="s">
        <v>29</v>
      </c>
      <c r="F6157">
        <v>10255</v>
      </c>
      <c r="G6157">
        <v>9917</v>
      </c>
      <c r="H6157">
        <v>0.96704046806435884</v>
      </c>
      <c r="I6157" t="str">
        <f>VLOOKUP($B6157&amp;$E6157,'Employee List'!$A:$E,5,0)</f>
        <v>E-1196</v>
      </c>
    </row>
    <row r="6158" spans="1:9" x14ac:dyDescent="0.35">
      <c r="A6158" t="s">
        <v>1257</v>
      </c>
      <c r="B6158" t="s">
        <v>121</v>
      </c>
      <c r="C6158" t="s">
        <v>361</v>
      </c>
      <c r="D6158" t="s">
        <v>1270</v>
      </c>
      <c r="E6158" t="s">
        <v>30</v>
      </c>
      <c r="F6158">
        <v>8058</v>
      </c>
      <c r="G6158">
        <v>5068</v>
      </c>
      <c r="H6158">
        <v>0.6289401836684041</v>
      </c>
      <c r="I6158" t="str">
        <f>VLOOKUP($B6158&amp;$E6158,'Employee List'!$A:$E,5,0)</f>
        <v>E-1196</v>
      </c>
    </row>
    <row r="6159" spans="1:9" x14ac:dyDescent="0.35">
      <c r="A6159" t="s">
        <v>1257</v>
      </c>
      <c r="B6159" t="s">
        <v>121</v>
      </c>
      <c r="C6159" t="s">
        <v>361</v>
      </c>
      <c r="D6159" t="s">
        <v>1270</v>
      </c>
      <c r="E6159" t="s">
        <v>31</v>
      </c>
      <c r="F6159">
        <v>10951</v>
      </c>
      <c r="G6159">
        <v>6475</v>
      </c>
      <c r="H6159">
        <v>0.59127020363437133</v>
      </c>
      <c r="I6159" t="str">
        <f>VLOOKUP($B6159&amp;$E6159,'Employee List'!$A:$E,5,0)</f>
        <v>E-1196</v>
      </c>
    </row>
    <row r="6160" spans="1:9" x14ac:dyDescent="0.35">
      <c r="A6160" t="s">
        <v>1257</v>
      </c>
      <c r="B6160" t="s">
        <v>121</v>
      </c>
      <c r="C6160" t="s">
        <v>361</v>
      </c>
      <c r="D6160" t="s">
        <v>1271</v>
      </c>
      <c r="E6160" t="s">
        <v>29</v>
      </c>
      <c r="F6160">
        <v>13015</v>
      </c>
      <c r="G6160">
        <v>15299</v>
      </c>
      <c r="H6160">
        <v>1.1754898194391088</v>
      </c>
      <c r="I6160" t="str">
        <f>VLOOKUP($B6160&amp;$E6160,'Employee List'!$A:$E,5,0)</f>
        <v>E-1196</v>
      </c>
    </row>
    <row r="6161" spans="1:9" x14ac:dyDescent="0.35">
      <c r="A6161" t="s">
        <v>1257</v>
      </c>
      <c r="B6161" t="s">
        <v>121</v>
      </c>
      <c r="C6161" t="s">
        <v>361</v>
      </c>
      <c r="D6161" t="s">
        <v>1271</v>
      </c>
      <c r="E6161" t="s">
        <v>30</v>
      </c>
      <c r="F6161">
        <v>12472</v>
      </c>
      <c r="G6161">
        <v>16055</v>
      </c>
      <c r="H6161">
        <v>1.2872835150737651</v>
      </c>
      <c r="I6161" t="str">
        <f>VLOOKUP($B6161&amp;$E6161,'Employee List'!$A:$E,5,0)</f>
        <v>E-1196</v>
      </c>
    </row>
    <row r="6162" spans="1:9" x14ac:dyDescent="0.35">
      <c r="A6162" t="s">
        <v>1257</v>
      </c>
      <c r="B6162" t="s">
        <v>121</v>
      </c>
      <c r="C6162" t="s">
        <v>361</v>
      </c>
      <c r="D6162" t="s">
        <v>1271</v>
      </c>
      <c r="E6162" t="s">
        <v>31</v>
      </c>
      <c r="F6162">
        <v>12942</v>
      </c>
      <c r="G6162">
        <v>11507</v>
      </c>
      <c r="H6162">
        <v>0.88912069231957969</v>
      </c>
      <c r="I6162" t="str">
        <f>VLOOKUP($B6162&amp;$E6162,'Employee List'!$A:$E,5,0)</f>
        <v>E-1196</v>
      </c>
    </row>
    <row r="6163" spans="1:9" x14ac:dyDescent="0.35">
      <c r="A6163" t="s">
        <v>1257</v>
      </c>
      <c r="B6163" t="s">
        <v>121</v>
      </c>
      <c r="C6163" t="s">
        <v>361</v>
      </c>
      <c r="D6163" t="s">
        <v>1258</v>
      </c>
      <c r="E6163" t="s">
        <v>29</v>
      </c>
      <c r="F6163">
        <v>312602</v>
      </c>
      <c r="G6163">
        <v>328388</v>
      </c>
      <c r="H6163">
        <v>1.0504987172186999</v>
      </c>
      <c r="I6163" t="str">
        <f>VLOOKUP($B6163&amp;$E6163,'Employee List'!$A:$E,5,0)</f>
        <v>E-1196</v>
      </c>
    </row>
    <row r="6164" spans="1:9" x14ac:dyDescent="0.35">
      <c r="A6164" t="s">
        <v>1257</v>
      </c>
      <c r="B6164" t="s">
        <v>121</v>
      </c>
      <c r="C6164" t="s">
        <v>361</v>
      </c>
      <c r="D6164" t="s">
        <v>1258</v>
      </c>
      <c r="E6164" t="s">
        <v>30</v>
      </c>
      <c r="F6164">
        <v>301573</v>
      </c>
      <c r="G6164">
        <v>301067</v>
      </c>
      <c r="H6164">
        <v>0.99832213095999978</v>
      </c>
      <c r="I6164" t="str">
        <f>VLOOKUP($B6164&amp;$E6164,'Employee List'!$A:$E,5,0)</f>
        <v>E-1196</v>
      </c>
    </row>
    <row r="6165" spans="1:9" x14ac:dyDescent="0.35">
      <c r="A6165" t="s">
        <v>1257</v>
      </c>
      <c r="B6165" t="s">
        <v>121</v>
      </c>
      <c r="C6165" t="s">
        <v>361</v>
      </c>
      <c r="D6165" t="s">
        <v>1258</v>
      </c>
      <c r="E6165" t="s">
        <v>31</v>
      </c>
      <c r="F6165">
        <v>290235</v>
      </c>
      <c r="G6165">
        <v>232131</v>
      </c>
      <c r="H6165">
        <v>0.79980360742157219</v>
      </c>
      <c r="I6165" t="str">
        <f>VLOOKUP($B6165&amp;$E6165,'Employee List'!$A:$E,5,0)</f>
        <v>E-1196</v>
      </c>
    </row>
    <row r="6166" spans="1:9" x14ac:dyDescent="0.35">
      <c r="A6166" t="s">
        <v>1257</v>
      </c>
      <c r="B6166" t="s">
        <v>121</v>
      </c>
      <c r="C6166" t="s">
        <v>361</v>
      </c>
      <c r="D6166" t="s">
        <v>1272</v>
      </c>
      <c r="E6166" t="s">
        <v>29</v>
      </c>
      <c r="F6166">
        <v>12887</v>
      </c>
      <c r="G6166">
        <v>9055</v>
      </c>
      <c r="H6166">
        <v>0.70264607744238383</v>
      </c>
      <c r="I6166" t="str">
        <f>VLOOKUP($B6166&amp;$E6166,'Employee List'!$A:$E,5,0)</f>
        <v>E-1196</v>
      </c>
    </row>
    <row r="6167" spans="1:9" x14ac:dyDescent="0.35">
      <c r="A6167" t="s">
        <v>1257</v>
      </c>
      <c r="B6167" t="s">
        <v>121</v>
      </c>
      <c r="C6167" t="s">
        <v>361</v>
      </c>
      <c r="D6167" t="s">
        <v>1272</v>
      </c>
      <c r="E6167" t="s">
        <v>30</v>
      </c>
      <c r="F6167">
        <v>12038</v>
      </c>
      <c r="G6167">
        <v>9383</v>
      </c>
      <c r="H6167">
        <v>0.77944841335770065</v>
      </c>
      <c r="I6167" t="str">
        <f>VLOOKUP($B6167&amp;$E6167,'Employee List'!$A:$E,5,0)</f>
        <v>E-1196</v>
      </c>
    </row>
    <row r="6168" spans="1:9" x14ac:dyDescent="0.35">
      <c r="A6168" t="s">
        <v>1257</v>
      </c>
      <c r="B6168" t="s">
        <v>121</v>
      </c>
      <c r="C6168" t="s">
        <v>361</v>
      </c>
      <c r="D6168" t="s">
        <v>1272</v>
      </c>
      <c r="E6168" t="s">
        <v>31</v>
      </c>
      <c r="F6168">
        <v>11738</v>
      </c>
      <c r="G6168">
        <v>8835</v>
      </c>
      <c r="H6168">
        <v>0.75268359175327992</v>
      </c>
      <c r="I6168" t="str">
        <f>VLOOKUP($B6168&amp;$E6168,'Employee List'!$A:$E,5,0)</f>
        <v>E-1196</v>
      </c>
    </row>
    <row r="6169" spans="1:9" x14ac:dyDescent="0.35">
      <c r="A6169" t="s">
        <v>1257</v>
      </c>
      <c r="B6169" t="s">
        <v>121</v>
      </c>
      <c r="C6169" t="s">
        <v>361</v>
      </c>
      <c r="D6169" t="s">
        <v>1259</v>
      </c>
      <c r="E6169" t="s">
        <v>29</v>
      </c>
      <c r="F6169">
        <v>49954</v>
      </c>
      <c r="G6169">
        <v>28108</v>
      </c>
      <c r="H6169">
        <v>0.5626776634503744</v>
      </c>
      <c r="I6169" t="str">
        <f>VLOOKUP($B6169&amp;$E6169,'Employee List'!$A:$E,5,0)</f>
        <v>E-1196</v>
      </c>
    </row>
    <row r="6170" spans="1:9" x14ac:dyDescent="0.35">
      <c r="A6170" t="s">
        <v>1257</v>
      </c>
      <c r="B6170" t="s">
        <v>121</v>
      </c>
      <c r="C6170" t="s">
        <v>361</v>
      </c>
      <c r="D6170" t="s">
        <v>1259</v>
      </c>
      <c r="E6170" t="s">
        <v>30</v>
      </c>
      <c r="F6170">
        <v>48700</v>
      </c>
      <c r="G6170">
        <v>30034</v>
      </c>
      <c r="H6170">
        <v>0.61671457905544147</v>
      </c>
      <c r="I6170" t="str">
        <f>VLOOKUP($B6170&amp;$E6170,'Employee List'!$A:$E,5,0)</f>
        <v>E-1196</v>
      </c>
    </row>
    <row r="6171" spans="1:9" x14ac:dyDescent="0.35">
      <c r="A6171" t="s">
        <v>1257</v>
      </c>
      <c r="B6171" t="s">
        <v>121</v>
      </c>
      <c r="C6171" t="s">
        <v>361</v>
      </c>
      <c r="D6171" t="s">
        <v>1259</v>
      </c>
      <c r="E6171" t="s">
        <v>31</v>
      </c>
      <c r="F6171">
        <v>53691</v>
      </c>
      <c r="G6171">
        <v>30323</v>
      </c>
      <c r="H6171">
        <v>0.56476876943994336</v>
      </c>
      <c r="I6171" t="str">
        <f>VLOOKUP($B6171&amp;$E6171,'Employee List'!$A:$E,5,0)</f>
        <v>E-1196</v>
      </c>
    </row>
    <row r="6172" spans="1:9" x14ac:dyDescent="0.35">
      <c r="A6172" t="s">
        <v>1257</v>
      </c>
      <c r="B6172" t="s">
        <v>121</v>
      </c>
      <c r="C6172" t="s">
        <v>361</v>
      </c>
      <c r="D6172" t="s">
        <v>1273</v>
      </c>
      <c r="E6172" t="s">
        <v>29</v>
      </c>
      <c r="F6172">
        <v>8183</v>
      </c>
      <c r="G6172">
        <v>5676</v>
      </c>
      <c r="H6172">
        <v>0.69363314187950631</v>
      </c>
      <c r="I6172" t="str">
        <f>VLOOKUP($B6172&amp;$E6172,'Employee List'!$A:$E,5,0)</f>
        <v>E-1196</v>
      </c>
    </row>
    <row r="6173" spans="1:9" x14ac:dyDescent="0.35">
      <c r="A6173" t="s">
        <v>1257</v>
      </c>
      <c r="B6173" t="s">
        <v>121</v>
      </c>
      <c r="C6173" t="s">
        <v>361</v>
      </c>
      <c r="D6173" t="s">
        <v>1273</v>
      </c>
      <c r="E6173" t="s">
        <v>30</v>
      </c>
      <c r="F6173">
        <v>6842</v>
      </c>
      <c r="G6173">
        <v>5834</v>
      </c>
      <c r="H6173">
        <v>0.85267465653317742</v>
      </c>
      <c r="I6173" t="str">
        <f>VLOOKUP($B6173&amp;$E6173,'Employee List'!$A:$E,5,0)</f>
        <v>E-1196</v>
      </c>
    </row>
    <row r="6174" spans="1:9" x14ac:dyDescent="0.35">
      <c r="A6174" t="s">
        <v>1257</v>
      </c>
      <c r="B6174" t="s">
        <v>121</v>
      </c>
      <c r="C6174" t="s">
        <v>361</v>
      </c>
      <c r="D6174" t="s">
        <v>1273</v>
      </c>
      <c r="E6174" t="s">
        <v>31</v>
      </c>
      <c r="F6174">
        <v>8696</v>
      </c>
      <c r="G6174">
        <v>4165</v>
      </c>
      <c r="H6174">
        <v>0.47895584176632933</v>
      </c>
      <c r="I6174" t="str">
        <f>VLOOKUP($B6174&amp;$E6174,'Employee List'!$A:$E,5,0)</f>
        <v>E-1196</v>
      </c>
    </row>
    <row r="6175" spans="1:9" x14ac:dyDescent="0.35">
      <c r="A6175" t="s">
        <v>1257</v>
      </c>
      <c r="B6175" t="s">
        <v>121</v>
      </c>
      <c r="C6175" t="s">
        <v>361</v>
      </c>
      <c r="D6175" t="s">
        <v>1275</v>
      </c>
      <c r="E6175" t="s">
        <v>29</v>
      </c>
      <c r="F6175">
        <v>19563</v>
      </c>
      <c r="G6175">
        <v>9972</v>
      </c>
      <c r="H6175">
        <v>0.50973777028063183</v>
      </c>
      <c r="I6175" t="str">
        <f>VLOOKUP($B6175&amp;$E6175,'Employee List'!$A:$E,5,0)</f>
        <v>E-1196</v>
      </c>
    </row>
    <row r="6176" spans="1:9" x14ac:dyDescent="0.35">
      <c r="A6176" t="s">
        <v>1257</v>
      </c>
      <c r="B6176" t="s">
        <v>121</v>
      </c>
      <c r="C6176" t="s">
        <v>361</v>
      </c>
      <c r="D6176" t="s">
        <v>1275</v>
      </c>
      <c r="E6176" t="s">
        <v>30</v>
      </c>
      <c r="F6176">
        <v>20090</v>
      </c>
      <c r="G6176">
        <v>11139</v>
      </c>
      <c r="H6176">
        <v>0.55445495271279244</v>
      </c>
      <c r="I6176" t="str">
        <f>VLOOKUP($B6176&amp;$E6176,'Employee List'!$A:$E,5,0)</f>
        <v>E-1196</v>
      </c>
    </row>
    <row r="6177" spans="1:9" x14ac:dyDescent="0.35">
      <c r="A6177" t="s">
        <v>1257</v>
      </c>
      <c r="B6177" t="s">
        <v>121</v>
      </c>
      <c r="C6177" t="s">
        <v>361</v>
      </c>
      <c r="D6177" t="s">
        <v>1275</v>
      </c>
      <c r="E6177" t="s">
        <v>31</v>
      </c>
      <c r="F6177">
        <v>19643</v>
      </c>
      <c r="G6177">
        <v>6353</v>
      </c>
      <c r="H6177">
        <v>0.32342310237743727</v>
      </c>
      <c r="I6177" t="str">
        <f>VLOOKUP($B6177&amp;$E6177,'Employee List'!$A:$E,5,0)</f>
        <v>E-1196</v>
      </c>
    </row>
    <row r="6178" spans="1:9" x14ac:dyDescent="0.35">
      <c r="A6178" t="s">
        <v>1257</v>
      </c>
      <c r="B6178" t="s">
        <v>121</v>
      </c>
      <c r="C6178" t="s">
        <v>361</v>
      </c>
      <c r="D6178" t="s">
        <v>1276</v>
      </c>
      <c r="E6178" t="s">
        <v>29</v>
      </c>
      <c r="F6178">
        <v>3550</v>
      </c>
      <c r="G6178">
        <v>1968</v>
      </c>
      <c r="H6178">
        <v>0.55436619718309854</v>
      </c>
      <c r="I6178" t="str">
        <f>VLOOKUP($B6178&amp;$E6178,'Employee List'!$A:$E,5,0)</f>
        <v>E-1196</v>
      </c>
    </row>
    <row r="6179" spans="1:9" x14ac:dyDescent="0.35">
      <c r="A6179" t="s">
        <v>1257</v>
      </c>
      <c r="B6179" t="s">
        <v>121</v>
      </c>
      <c r="C6179" t="s">
        <v>361</v>
      </c>
      <c r="D6179" t="s">
        <v>1276</v>
      </c>
      <c r="E6179" t="s">
        <v>30</v>
      </c>
      <c r="F6179">
        <v>5656</v>
      </c>
      <c r="G6179">
        <v>5746</v>
      </c>
      <c r="H6179">
        <v>1.015912305516266</v>
      </c>
      <c r="I6179" t="str">
        <f>VLOOKUP($B6179&amp;$E6179,'Employee List'!$A:$E,5,0)</f>
        <v>E-1196</v>
      </c>
    </row>
    <row r="6180" spans="1:9" x14ac:dyDescent="0.35">
      <c r="A6180" t="s">
        <v>1257</v>
      </c>
      <c r="B6180" t="s">
        <v>121</v>
      </c>
      <c r="C6180" t="s">
        <v>361</v>
      </c>
      <c r="D6180" t="s">
        <v>1276</v>
      </c>
      <c r="E6180" t="s">
        <v>31</v>
      </c>
      <c r="F6180">
        <v>6692</v>
      </c>
      <c r="G6180">
        <v>5038</v>
      </c>
      <c r="H6180">
        <v>0.75283921099820683</v>
      </c>
      <c r="I6180" t="str">
        <f>VLOOKUP($B6180&amp;$E6180,'Employee List'!$A:$E,5,0)</f>
        <v>E-1196</v>
      </c>
    </row>
    <row r="6181" spans="1:9" x14ac:dyDescent="0.35">
      <c r="A6181" t="s">
        <v>1257</v>
      </c>
      <c r="B6181" t="s">
        <v>121</v>
      </c>
      <c r="C6181" t="s">
        <v>361</v>
      </c>
      <c r="D6181" t="s">
        <v>1277</v>
      </c>
      <c r="E6181" t="s">
        <v>29</v>
      </c>
      <c r="F6181">
        <v>17299</v>
      </c>
      <c r="G6181">
        <v>25789</v>
      </c>
      <c r="H6181">
        <v>1.4907798138620729</v>
      </c>
      <c r="I6181" t="str">
        <f>VLOOKUP($B6181&amp;$E6181,'Employee List'!$A:$E,5,0)</f>
        <v>E-1196</v>
      </c>
    </row>
    <row r="6182" spans="1:9" x14ac:dyDescent="0.35">
      <c r="A6182" t="s">
        <v>1257</v>
      </c>
      <c r="B6182" t="s">
        <v>121</v>
      </c>
      <c r="C6182" t="s">
        <v>361</v>
      </c>
      <c r="D6182" t="s">
        <v>1277</v>
      </c>
      <c r="E6182" t="s">
        <v>30</v>
      </c>
      <c r="F6182">
        <v>19194</v>
      </c>
      <c r="G6182">
        <v>20615</v>
      </c>
      <c r="H6182">
        <v>1.0740335521517141</v>
      </c>
      <c r="I6182" t="str">
        <f>VLOOKUP($B6182&amp;$E6182,'Employee List'!$A:$E,5,0)</f>
        <v>E-1196</v>
      </c>
    </row>
    <row r="6183" spans="1:9" x14ac:dyDescent="0.35">
      <c r="A6183" t="s">
        <v>1257</v>
      </c>
      <c r="B6183" t="s">
        <v>121</v>
      </c>
      <c r="C6183" t="s">
        <v>361</v>
      </c>
      <c r="D6183" t="s">
        <v>1277</v>
      </c>
      <c r="E6183" t="s">
        <v>31</v>
      </c>
      <c r="F6183">
        <v>17169</v>
      </c>
      <c r="G6183">
        <v>21057</v>
      </c>
      <c r="H6183">
        <v>1.226454656648611</v>
      </c>
      <c r="I6183" t="str">
        <f>VLOOKUP($B6183&amp;$E6183,'Employee List'!$A:$E,5,0)</f>
        <v>E-1196</v>
      </c>
    </row>
    <row r="6184" spans="1:9" x14ac:dyDescent="0.35">
      <c r="A6184" t="s">
        <v>1257</v>
      </c>
      <c r="B6184" t="s">
        <v>121</v>
      </c>
      <c r="C6184" t="s">
        <v>361</v>
      </c>
      <c r="D6184" t="s">
        <v>1278</v>
      </c>
      <c r="E6184" t="s">
        <v>29</v>
      </c>
      <c r="F6184">
        <v>25469</v>
      </c>
      <c r="G6184">
        <v>20044</v>
      </c>
      <c r="H6184">
        <v>0.78699595586791782</v>
      </c>
      <c r="I6184" t="str">
        <f>VLOOKUP($B6184&amp;$E6184,'Employee List'!$A:$E,5,0)</f>
        <v>E-1196</v>
      </c>
    </row>
    <row r="6185" spans="1:9" x14ac:dyDescent="0.35">
      <c r="A6185" t="s">
        <v>1257</v>
      </c>
      <c r="B6185" t="s">
        <v>121</v>
      </c>
      <c r="C6185" t="s">
        <v>361</v>
      </c>
      <c r="D6185" t="s">
        <v>1278</v>
      </c>
      <c r="E6185" t="s">
        <v>30</v>
      </c>
      <c r="F6185">
        <v>28685</v>
      </c>
      <c r="G6185">
        <v>18982</v>
      </c>
      <c r="H6185">
        <v>0.66173958514903264</v>
      </c>
      <c r="I6185" t="str">
        <f>VLOOKUP($B6185&amp;$E6185,'Employee List'!$A:$E,5,0)</f>
        <v>E-1196</v>
      </c>
    </row>
    <row r="6186" spans="1:9" x14ac:dyDescent="0.35">
      <c r="A6186" t="s">
        <v>1257</v>
      </c>
      <c r="B6186" t="s">
        <v>121</v>
      </c>
      <c r="C6186" t="s">
        <v>361</v>
      </c>
      <c r="D6186" t="s">
        <v>1278</v>
      </c>
      <c r="E6186" t="s">
        <v>31</v>
      </c>
      <c r="F6186">
        <v>24191</v>
      </c>
      <c r="G6186">
        <v>19049</v>
      </c>
      <c r="H6186">
        <v>0.78744161051630768</v>
      </c>
      <c r="I6186" t="str">
        <f>VLOOKUP($B6186&amp;$E6186,'Employee List'!$A:$E,5,0)</f>
        <v>E-1196</v>
      </c>
    </row>
    <row r="6187" spans="1:9" x14ac:dyDescent="0.35">
      <c r="A6187" t="s">
        <v>1257</v>
      </c>
      <c r="B6187" t="s">
        <v>121</v>
      </c>
      <c r="C6187" t="s">
        <v>361</v>
      </c>
      <c r="D6187" t="s">
        <v>1279</v>
      </c>
      <c r="E6187" t="s">
        <v>29</v>
      </c>
      <c r="F6187">
        <v>4691</v>
      </c>
      <c r="G6187">
        <v>4228</v>
      </c>
      <c r="H6187">
        <v>0.90130036239607758</v>
      </c>
      <c r="I6187" t="str">
        <f>VLOOKUP($B6187&amp;$E6187,'Employee List'!$A:$E,5,0)</f>
        <v>E-1196</v>
      </c>
    </row>
    <row r="6188" spans="1:9" x14ac:dyDescent="0.35">
      <c r="A6188" t="s">
        <v>1257</v>
      </c>
      <c r="B6188" t="s">
        <v>121</v>
      </c>
      <c r="C6188" t="s">
        <v>361</v>
      </c>
      <c r="D6188" t="s">
        <v>1279</v>
      </c>
      <c r="E6188" t="s">
        <v>30</v>
      </c>
      <c r="F6188">
        <v>3157</v>
      </c>
      <c r="G6188">
        <v>3940</v>
      </c>
      <c r="H6188">
        <v>1.2480202724105163</v>
      </c>
      <c r="I6188" t="str">
        <f>VLOOKUP($B6188&amp;$E6188,'Employee List'!$A:$E,5,0)</f>
        <v>E-1196</v>
      </c>
    </row>
    <row r="6189" spans="1:9" x14ac:dyDescent="0.35">
      <c r="A6189" t="s">
        <v>1257</v>
      </c>
      <c r="B6189" t="s">
        <v>121</v>
      </c>
      <c r="C6189" t="s">
        <v>361</v>
      </c>
      <c r="D6189" t="s">
        <v>1279</v>
      </c>
      <c r="E6189" t="s">
        <v>31</v>
      </c>
      <c r="F6189">
        <v>3379</v>
      </c>
      <c r="G6189">
        <v>5756</v>
      </c>
      <c r="H6189">
        <v>1.7034625628884286</v>
      </c>
      <c r="I6189" t="str">
        <f>VLOOKUP($B6189&amp;$E6189,'Employee List'!$A:$E,5,0)</f>
        <v>E-1196</v>
      </c>
    </row>
    <row r="6190" spans="1:9" x14ac:dyDescent="0.35">
      <c r="A6190" t="s">
        <v>1257</v>
      </c>
      <c r="B6190" t="s">
        <v>121</v>
      </c>
      <c r="C6190" t="s">
        <v>361</v>
      </c>
      <c r="D6190" t="s">
        <v>1280</v>
      </c>
      <c r="E6190" t="s">
        <v>29</v>
      </c>
      <c r="F6190">
        <v>10983</v>
      </c>
      <c r="G6190">
        <v>3403</v>
      </c>
      <c r="H6190">
        <v>0.30984248383865975</v>
      </c>
      <c r="I6190" t="str">
        <f>VLOOKUP($B6190&amp;$E6190,'Employee List'!$A:$E,5,0)</f>
        <v>E-1196</v>
      </c>
    </row>
    <row r="6191" spans="1:9" x14ac:dyDescent="0.35">
      <c r="A6191" t="s">
        <v>1257</v>
      </c>
      <c r="B6191" t="s">
        <v>121</v>
      </c>
      <c r="C6191" t="s">
        <v>361</v>
      </c>
      <c r="D6191" t="s">
        <v>1280</v>
      </c>
      <c r="E6191" t="s">
        <v>30</v>
      </c>
      <c r="F6191">
        <v>13870</v>
      </c>
      <c r="G6191">
        <v>4327</v>
      </c>
      <c r="H6191">
        <v>0.3119682768565249</v>
      </c>
      <c r="I6191" t="str">
        <f>VLOOKUP($B6191&amp;$E6191,'Employee List'!$A:$E,5,0)</f>
        <v>E-1196</v>
      </c>
    </row>
    <row r="6192" spans="1:9" x14ac:dyDescent="0.35">
      <c r="A6192" t="s">
        <v>1257</v>
      </c>
      <c r="B6192" t="s">
        <v>121</v>
      </c>
      <c r="C6192" t="s">
        <v>361</v>
      </c>
      <c r="D6192" t="s">
        <v>1280</v>
      </c>
      <c r="E6192" t="s">
        <v>31</v>
      </c>
      <c r="F6192">
        <v>13725</v>
      </c>
      <c r="G6192">
        <v>3879</v>
      </c>
      <c r="H6192">
        <v>0.28262295081967215</v>
      </c>
      <c r="I6192" t="str">
        <f>VLOOKUP($B6192&amp;$E6192,'Employee List'!$A:$E,5,0)</f>
        <v>E-1196</v>
      </c>
    </row>
    <row r="6193" spans="1:9" x14ac:dyDescent="0.35">
      <c r="A6193" t="s">
        <v>1257</v>
      </c>
      <c r="B6193" t="s">
        <v>121</v>
      </c>
      <c r="C6193" t="s">
        <v>361</v>
      </c>
      <c r="D6193" t="s">
        <v>1262</v>
      </c>
      <c r="E6193" t="s">
        <v>29</v>
      </c>
      <c r="F6193">
        <v>52215</v>
      </c>
      <c r="G6193">
        <v>45080</v>
      </c>
      <c r="H6193">
        <v>0.86335344249736667</v>
      </c>
      <c r="I6193" t="str">
        <f>VLOOKUP($B6193&amp;$E6193,'Employee List'!$A:$E,5,0)</f>
        <v>E-1196</v>
      </c>
    </row>
    <row r="6194" spans="1:9" x14ac:dyDescent="0.35">
      <c r="A6194" t="s">
        <v>1257</v>
      </c>
      <c r="B6194" t="s">
        <v>121</v>
      </c>
      <c r="C6194" t="s">
        <v>361</v>
      </c>
      <c r="D6194" t="s">
        <v>1262</v>
      </c>
      <c r="E6194" t="s">
        <v>30</v>
      </c>
      <c r="F6194">
        <v>51753</v>
      </c>
      <c r="G6194">
        <v>37033</v>
      </c>
      <c r="H6194">
        <v>0.71557204413270725</v>
      </c>
      <c r="I6194" t="str">
        <f>VLOOKUP($B6194&amp;$E6194,'Employee List'!$A:$E,5,0)</f>
        <v>E-1196</v>
      </c>
    </row>
    <row r="6195" spans="1:9" x14ac:dyDescent="0.35">
      <c r="A6195" t="s">
        <v>1257</v>
      </c>
      <c r="B6195" t="s">
        <v>121</v>
      </c>
      <c r="C6195" t="s">
        <v>361</v>
      </c>
      <c r="D6195" t="s">
        <v>1262</v>
      </c>
      <c r="E6195" t="s">
        <v>31</v>
      </c>
      <c r="F6195">
        <v>55130</v>
      </c>
      <c r="G6195">
        <v>35824</v>
      </c>
      <c r="H6195">
        <v>0.6498095410847089</v>
      </c>
      <c r="I6195" t="str">
        <f>VLOOKUP($B6195&amp;$E6195,'Employee List'!$A:$E,5,0)</f>
        <v>E-1196</v>
      </c>
    </row>
    <row r="6196" spans="1:9" x14ac:dyDescent="0.35">
      <c r="A6196" t="s">
        <v>1257</v>
      </c>
      <c r="B6196" t="s">
        <v>121</v>
      </c>
      <c r="C6196" t="s">
        <v>361</v>
      </c>
      <c r="D6196" t="s">
        <v>1282</v>
      </c>
      <c r="E6196" t="s">
        <v>29</v>
      </c>
      <c r="F6196">
        <v>4390</v>
      </c>
      <c r="G6196">
        <v>3120</v>
      </c>
      <c r="H6196">
        <v>0.71070615034168561</v>
      </c>
      <c r="I6196" t="str">
        <f>VLOOKUP($B6196&amp;$E6196,'Employee List'!$A:$E,5,0)</f>
        <v>E-1196</v>
      </c>
    </row>
    <row r="6197" spans="1:9" x14ac:dyDescent="0.35">
      <c r="A6197" t="s">
        <v>1257</v>
      </c>
      <c r="B6197" t="s">
        <v>121</v>
      </c>
      <c r="C6197" t="s">
        <v>361</v>
      </c>
      <c r="D6197" t="s">
        <v>1282</v>
      </c>
      <c r="E6197" t="s">
        <v>30</v>
      </c>
      <c r="F6197">
        <v>12952</v>
      </c>
      <c r="G6197">
        <v>2975</v>
      </c>
      <c r="H6197">
        <v>0.22969425571340332</v>
      </c>
      <c r="I6197" t="str">
        <f>VLOOKUP($B6197&amp;$E6197,'Employee List'!$A:$E,5,0)</f>
        <v>E-1196</v>
      </c>
    </row>
    <row r="6198" spans="1:9" x14ac:dyDescent="0.35">
      <c r="A6198" t="s">
        <v>1257</v>
      </c>
      <c r="B6198" t="s">
        <v>121</v>
      </c>
      <c r="C6198" t="s">
        <v>361</v>
      </c>
      <c r="D6198" t="s">
        <v>1282</v>
      </c>
      <c r="E6198" t="s">
        <v>31</v>
      </c>
      <c r="F6198">
        <v>12083</v>
      </c>
      <c r="G6198">
        <v>4198</v>
      </c>
      <c r="H6198">
        <v>0.34743027393859138</v>
      </c>
      <c r="I6198" t="str">
        <f>VLOOKUP($B6198&amp;$E6198,'Employee List'!$A:$E,5,0)</f>
        <v>E-1196</v>
      </c>
    </row>
    <row r="6199" spans="1:9" x14ac:dyDescent="0.35">
      <c r="A6199" t="s">
        <v>1257</v>
      </c>
      <c r="B6199" t="s">
        <v>121</v>
      </c>
      <c r="C6199" t="s">
        <v>361</v>
      </c>
      <c r="D6199" t="s">
        <v>1281</v>
      </c>
      <c r="E6199" t="s">
        <v>29</v>
      </c>
      <c r="F6199">
        <v>2340</v>
      </c>
      <c r="G6199">
        <v>1344</v>
      </c>
      <c r="H6199">
        <v>0.57435897435897432</v>
      </c>
      <c r="I6199" t="str">
        <f>VLOOKUP($B6199&amp;$E6199,'Employee List'!$A:$E,5,0)</f>
        <v>E-1196</v>
      </c>
    </row>
    <row r="6200" spans="1:9" x14ac:dyDescent="0.35">
      <c r="A6200" t="s">
        <v>1257</v>
      </c>
      <c r="B6200" t="s">
        <v>121</v>
      </c>
      <c r="C6200" t="s">
        <v>361</v>
      </c>
      <c r="D6200" t="s">
        <v>1281</v>
      </c>
      <c r="E6200" t="s">
        <v>30</v>
      </c>
      <c r="F6200">
        <v>3723</v>
      </c>
      <c r="G6200">
        <v>2978</v>
      </c>
      <c r="H6200">
        <v>0.79989255976363149</v>
      </c>
      <c r="I6200" t="str">
        <f>VLOOKUP($B6200&amp;$E6200,'Employee List'!$A:$E,5,0)</f>
        <v>E-1196</v>
      </c>
    </row>
    <row r="6201" spans="1:9" x14ac:dyDescent="0.35">
      <c r="A6201" t="s">
        <v>1257</v>
      </c>
      <c r="B6201" t="s">
        <v>121</v>
      </c>
      <c r="C6201" t="s">
        <v>361</v>
      </c>
      <c r="D6201" t="s">
        <v>1281</v>
      </c>
      <c r="E6201" t="s">
        <v>31</v>
      </c>
      <c r="F6201">
        <v>3743</v>
      </c>
      <c r="G6201">
        <v>2634</v>
      </c>
      <c r="H6201">
        <v>0.70371359871760619</v>
      </c>
      <c r="I6201" t="str">
        <f>VLOOKUP($B6201&amp;$E6201,'Employee List'!$A:$E,5,0)</f>
        <v>E-1196</v>
      </c>
    </row>
    <row r="6202" spans="1:9" x14ac:dyDescent="0.35">
      <c r="A6202" t="s">
        <v>1257</v>
      </c>
      <c r="B6202" t="s">
        <v>122</v>
      </c>
      <c r="C6202" t="s">
        <v>361</v>
      </c>
      <c r="D6202" t="s">
        <v>1274</v>
      </c>
      <c r="E6202" t="s">
        <v>29</v>
      </c>
      <c r="F6202">
        <v>34131</v>
      </c>
      <c r="G6202">
        <v>26730</v>
      </c>
      <c r="H6202">
        <v>0.78315900501010816</v>
      </c>
      <c r="I6202" t="str">
        <f>VLOOKUP($B6202&amp;$E6202,'Employee List'!$A:$E,5,0)</f>
        <v>E-1197</v>
      </c>
    </row>
    <row r="6203" spans="1:9" x14ac:dyDescent="0.35">
      <c r="A6203" t="s">
        <v>1257</v>
      </c>
      <c r="B6203" t="s">
        <v>122</v>
      </c>
      <c r="C6203" t="s">
        <v>361</v>
      </c>
      <c r="D6203" t="s">
        <v>1274</v>
      </c>
      <c r="E6203" t="s">
        <v>30</v>
      </c>
      <c r="F6203">
        <v>35515</v>
      </c>
      <c r="G6203">
        <v>24785</v>
      </c>
      <c r="H6203">
        <v>0.69787413768830076</v>
      </c>
      <c r="I6203" t="str">
        <f>VLOOKUP($B6203&amp;$E6203,'Employee List'!$A:$E,5,0)</f>
        <v>E-1197</v>
      </c>
    </row>
    <row r="6204" spans="1:9" x14ac:dyDescent="0.35">
      <c r="A6204" t="s">
        <v>1257</v>
      </c>
      <c r="B6204" t="s">
        <v>122</v>
      </c>
      <c r="C6204" t="s">
        <v>361</v>
      </c>
      <c r="D6204" t="s">
        <v>1274</v>
      </c>
      <c r="E6204" t="s">
        <v>31</v>
      </c>
      <c r="F6204">
        <v>34420</v>
      </c>
      <c r="G6204">
        <v>27904</v>
      </c>
      <c r="H6204">
        <v>0.81069145845438695</v>
      </c>
      <c r="I6204" t="str">
        <f>VLOOKUP($B6204&amp;$E6204,'Employee List'!$A:$E,5,0)</f>
        <v>E-1197</v>
      </c>
    </row>
    <row r="6205" spans="1:9" x14ac:dyDescent="0.35">
      <c r="A6205" t="s">
        <v>1257</v>
      </c>
      <c r="B6205" t="s">
        <v>122</v>
      </c>
      <c r="C6205" t="s">
        <v>361</v>
      </c>
      <c r="D6205" t="s">
        <v>1263</v>
      </c>
      <c r="E6205" t="s">
        <v>29</v>
      </c>
      <c r="F6205">
        <v>25767</v>
      </c>
      <c r="G6205">
        <v>7261</v>
      </c>
      <c r="H6205">
        <v>0.28179454340823534</v>
      </c>
      <c r="I6205" t="str">
        <f>VLOOKUP($B6205&amp;$E6205,'Employee List'!$A:$E,5,0)</f>
        <v>E-1197</v>
      </c>
    </row>
    <row r="6206" spans="1:9" x14ac:dyDescent="0.35">
      <c r="A6206" t="s">
        <v>1257</v>
      </c>
      <c r="B6206" t="s">
        <v>122</v>
      </c>
      <c r="C6206" t="s">
        <v>361</v>
      </c>
      <c r="D6206" t="s">
        <v>1263</v>
      </c>
      <c r="E6206" t="s">
        <v>30</v>
      </c>
      <c r="F6206">
        <v>27939</v>
      </c>
      <c r="G6206">
        <v>4840</v>
      </c>
      <c r="H6206">
        <v>0.17323454669100541</v>
      </c>
      <c r="I6206" t="str">
        <f>VLOOKUP($B6206&amp;$E6206,'Employee List'!$A:$E,5,0)</f>
        <v>E-1197</v>
      </c>
    </row>
    <row r="6207" spans="1:9" x14ac:dyDescent="0.35">
      <c r="A6207" t="s">
        <v>1257</v>
      </c>
      <c r="B6207" t="s">
        <v>122</v>
      </c>
      <c r="C6207" t="s">
        <v>361</v>
      </c>
      <c r="D6207" t="s">
        <v>1263</v>
      </c>
      <c r="E6207" t="s">
        <v>31</v>
      </c>
      <c r="F6207">
        <v>29086</v>
      </c>
      <c r="G6207">
        <v>9135</v>
      </c>
      <c r="H6207">
        <v>0.31406862408031355</v>
      </c>
      <c r="I6207" t="str">
        <f>VLOOKUP($B6207&amp;$E6207,'Employee List'!$A:$E,5,0)</f>
        <v>E-1197</v>
      </c>
    </row>
    <row r="6208" spans="1:9" x14ac:dyDescent="0.35">
      <c r="A6208" t="s">
        <v>1257</v>
      </c>
      <c r="B6208" t="s">
        <v>122</v>
      </c>
      <c r="C6208" t="s">
        <v>361</v>
      </c>
      <c r="D6208" t="s">
        <v>1264</v>
      </c>
      <c r="E6208" t="s">
        <v>29</v>
      </c>
      <c r="F6208">
        <v>72262</v>
      </c>
      <c r="G6208">
        <v>20358</v>
      </c>
      <c r="H6208">
        <v>0.28172483462954251</v>
      </c>
      <c r="I6208" t="str">
        <f>VLOOKUP($B6208&amp;$E6208,'Employee List'!$A:$E,5,0)</f>
        <v>E-1197</v>
      </c>
    </row>
    <row r="6209" spans="1:9" x14ac:dyDescent="0.35">
      <c r="A6209" t="s">
        <v>1257</v>
      </c>
      <c r="B6209" t="s">
        <v>122</v>
      </c>
      <c r="C6209" t="s">
        <v>361</v>
      </c>
      <c r="D6209" t="s">
        <v>1264</v>
      </c>
      <c r="E6209" t="s">
        <v>30</v>
      </c>
      <c r="F6209">
        <v>73553</v>
      </c>
      <c r="G6209">
        <v>44993</v>
      </c>
      <c r="H6209">
        <v>0.61170856389270323</v>
      </c>
      <c r="I6209" t="str">
        <f>VLOOKUP($B6209&amp;$E6209,'Employee List'!$A:$E,5,0)</f>
        <v>E-1197</v>
      </c>
    </row>
    <row r="6210" spans="1:9" x14ac:dyDescent="0.35">
      <c r="A6210" t="s">
        <v>1257</v>
      </c>
      <c r="B6210" t="s">
        <v>122</v>
      </c>
      <c r="C6210" t="s">
        <v>361</v>
      </c>
      <c r="D6210" t="s">
        <v>1264</v>
      </c>
      <c r="E6210" t="s">
        <v>31</v>
      </c>
      <c r="F6210">
        <v>75226</v>
      </c>
      <c r="G6210">
        <v>20910</v>
      </c>
      <c r="H6210">
        <v>0.27796240661473426</v>
      </c>
      <c r="I6210" t="str">
        <f>VLOOKUP($B6210&amp;$E6210,'Employee List'!$A:$E,5,0)</f>
        <v>E-1197</v>
      </c>
    </row>
    <row r="6211" spans="1:9" x14ac:dyDescent="0.35">
      <c r="A6211" t="s">
        <v>1257</v>
      </c>
      <c r="B6211" t="s">
        <v>122</v>
      </c>
      <c r="C6211" t="s">
        <v>361</v>
      </c>
      <c r="D6211" t="s">
        <v>1265</v>
      </c>
      <c r="E6211" t="s">
        <v>29</v>
      </c>
      <c r="F6211">
        <v>17354</v>
      </c>
      <c r="G6211">
        <v>22526</v>
      </c>
      <c r="H6211">
        <v>1.2980292727901348</v>
      </c>
      <c r="I6211" t="str">
        <f>VLOOKUP($B6211&amp;$E6211,'Employee List'!$A:$E,5,0)</f>
        <v>E-1197</v>
      </c>
    </row>
    <row r="6212" spans="1:9" x14ac:dyDescent="0.35">
      <c r="A6212" t="s">
        <v>1257</v>
      </c>
      <c r="B6212" t="s">
        <v>122</v>
      </c>
      <c r="C6212" t="s">
        <v>361</v>
      </c>
      <c r="D6212" t="s">
        <v>1265</v>
      </c>
      <c r="E6212" t="s">
        <v>30</v>
      </c>
      <c r="F6212">
        <v>16528</v>
      </c>
      <c r="G6212">
        <v>19337</v>
      </c>
      <c r="H6212">
        <v>1.1699540174249758</v>
      </c>
      <c r="I6212" t="str">
        <f>VLOOKUP($B6212&amp;$E6212,'Employee List'!$A:$E,5,0)</f>
        <v>E-1197</v>
      </c>
    </row>
    <row r="6213" spans="1:9" x14ac:dyDescent="0.35">
      <c r="A6213" t="s">
        <v>1257</v>
      </c>
      <c r="B6213" t="s">
        <v>122</v>
      </c>
      <c r="C6213" t="s">
        <v>361</v>
      </c>
      <c r="D6213" t="s">
        <v>1265</v>
      </c>
      <c r="E6213" t="s">
        <v>31</v>
      </c>
      <c r="F6213">
        <v>16667</v>
      </c>
      <c r="G6213">
        <v>19057</v>
      </c>
      <c r="H6213">
        <v>1.1433971320573588</v>
      </c>
      <c r="I6213" t="str">
        <f>VLOOKUP($B6213&amp;$E6213,'Employee List'!$A:$E,5,0)</f>
        <v>E-1197</v>
      </c>
    </row>
    <row r="6214" spans="1:9" x14ac:dyDescent="0.35">
      <c r="A6214" t="s">
        <v>1257</v>
      </c>
      <c r="B6214" t="s">
        <v>122</v>
      </c>
      <c r="C6214" t="s">
        <v>361</v>
      </c>
      <c r="D6214" t="s">
        <v>1260</v>
      </c>
      <c r="E6214" t="s">
        <v>29</v>
      </c>
      <c r="F6214">
        <v>139995</v>
      </c>
      <c r="G6214">
        <v>95265</v>
      </c>
      <c r="H6214">
        <v>0.68048858887817421</v>
      </c>
      <c r="I6214" t="str">
        <f>VLOOKUP($B6214&amp;$E6214,'Employee List'!$A:$E,5,0)</f>
        <v>E-1197</v>
      </c>
    </row>
    <row r="6215" spans="1:9" x14ac:dyDescent="0.35">
      <c r="A6215" t="s">
        <v>1257</v>
      </c>
      <c r="B6215" t="s">
        <v>122</v>
      </c>
      <c r="C6215" t="s">
        <v>361</v>
      </c>
      <c r="D6215" t="s">
        <v>1260</v>
      </c>
      <c r="E6215" t="s">
        <v>30</v>
      </c>
      <c r="F6215">
        <v>136460</v>
      </c>
      <c r="G6215">
        <v>162109</v>
      </c>
      <c r="H6215">
        <v>1.1879598417118569</v>
      </c>
      <c r="I6215" t="str">
        <f>VLOOKUP($B6215&amp;$E6215,'Employee List'!$A:$E,5,0)</f>
        <v>E-1197</v>
      </c>
    </row>
    <row r="6216" spans="1:9" x14ac:dyDescent="0.35">
      <c r="A6216" t="s">
        <v>1257</v>
      </c>
      <c r="B6216" t="s">
        <v>122</v>
      </c>
      <c r="C6216" t="s">
        <v>361</v>
      </c>
      <c r="D6216" t="s">
        <v>1260</v>
      </c>
      <c r="E6216" t="s">
        <v>31</v>
      </c>
      <c r="F6216">
        <v>158499</v>
      </c>
      <c r="G6216">
        <v>309360</v>
      </c>
      <c r="H6216">
        <v>1.951810421516855</v>
      </c>
      <c r="I6216" t="str">
        <f>VLOOKUP($B6216&amp;$E6216,'Employee List'!$A:$E,5,0)</f>
        <v>E-1197</v>
      </c>
    </row>
    <row r="6217" spans="1:9" x14ac:dyDescent="0.35">
      <c r="A6217" t="s">
        <v>1257</v>
      </c>
      <c r="B6217" t="s">
        <v>122</v>
      </c>
      <c r="C6217" t="s">
        <v>361</v>
      </c>
      <c r="D6217" t="s">
        <v>1261</v>
      </c>
      <c r="E6217" t="s">
        <v>29</v>
      </c>
      <c r="F6217">
        <v>111082</v>
      </c>
      <c r="G6217">
        <v>93975</v>
      </c>
      <c r="H6217">
        <v>0.84599665112259415</v>
      </c>
      <c r="I6217" t="str">
        <f>VLOOKUP($B6217&amp;$E6217,'Employee List'!$A:$E,5,0)</f>
        <v>E-1197</v>
      </c>
    </row>
    <row r="6218" spans="1:9" x14ac:dyDescent="0.35">
      <c r="A6218" t="s">
        <v>1257</v>
      </c>
      <c r="B6218" t="s">
        <v>122</v>
      </c>
      <c r="C6218" t="s">
        <v>361</v>
      </c>
      <c r="D6218" t="s">
        <v>1261</v>
      </c>
      <c r="E6218" t="s">
        <v>30</v>
      </c>
      <c r="F6218">
        <v>116728</v>
      </c>
      <c r="G6218">
        <v>124537</v>
      </c>
      <c r="H6218">
        <v>1.066899115893359</v>
      </c>
      <c r="I6218" t="str">
        <f>VLOOKUP($B6218&amp;$E6218,'Employee List'!$A:$E,5,0)</f>
        <v>E-1197</v>
      </c>
    </row>
    <row r="6219" spans="1:9" x14ac:dyDescent="0.35">
      <c r="A6219" t="s">
        <v>1257</v>
      </c>
      <c r="B6219" t="s">
        <v>122</v>
      </c>
      <c r="C6219" t="s">
        <v>361</v>
      </c>
      <c r="D6219" t="s">
        <v>1261</v>
      </c>
      <c r="E6219" t="s">
        <v>31</v>
      </c>
      <c r="F6219">
        <v>121530</v>
      </c>
      <c r="G6219">
        <v>111462</v>
      </c>
      <c r="H6219">
        <v>0.91715625771414466</v>
      </c>
      <c r="I6219" t="str">
        <f>VLOOKUP($B6219&amp;$E6219,'Employee List'!$A:$E,5,0)</f>
        <v>E-1197</v>
      </c>
    </row>
    <row r="6220" spans="1:9" x14ac:dyDescent="0.35">
      <c r="A6220" t="s">
        <v>1257</v>
      </c>
      <c r="B6220" t="s">
        <v>122</v>
      </c>
      <c r="C6220" t="s">
        <v>361</v>
      </c>
      <c r="D6220" t="s">
        <v>1266</v>
      </c>
      <c r="E6220" t="s">
        <v>29</v>
      </c>
      <c r="F6220">
        <v>168735</v>
      </c>
      <c r="G6220">
        <v>180048</v>
      </c>
      <c r="H6220">
        <v>1.067045959640857</v>
      </c>
      <c r="I6220" t="str">
        <f>VLOOKUP($B6220&amp;$E6220,'Employee List'!$A:$E,5,0)</f>
        <v>E-1197</v>
      </c>
    </row>
    <row r="6221" spans="1:9" x14ac:dyDescent="0.35">
      <c r="A6221" t="s">
        <v>1257</v>
      </c>
      <c r="B6221" t="s">
        <v>122</v>
      </c>
      <c r="C6221" t="s">
        <v>361</v>
      </c>
      <c r="D6221" t="s">
        <v>1266</v>
      </c>
      <c r="E6221" t="s">
        <v>30</v>
      </c>
      <c r="F6221">
        <v>178430</v>
      </c>
      <c r="G6221">
        <v>187228</v>
      </c>
      <c r="H6221">
        <v>1.0493078518186403</v>
      </c>
      <c r="I6221" t="str">
        <f>VLOOKUP($B6221&amp;$E6221,'Employee List'!$A:$E,5,0)</f>
        <v>E-1197</v>
      </c>
    </row>
    <row r="6222" spans="1:9" x14ac:dyDescent="0.35">
      <c r="A6222" t="s">
        <v>1257</v>
      </c>
      <c r="B6222" t="s">
        <v>122</v>
      </c>
      <c r="C6222" t="s">
        <v>361</v>
      </c>
      <c r="D6222" t="s">
        <v>1266</v>
      </c>
      <c r="E6222" t="s">
        <v>31</v>
      </c>
      <c r="F6222">
        <v>178603</v>
      </c>
      <c r="G6222">
        <v>185606</v>
      </c>
      <c r="H6222">
        <v>1.0392098676953914</v>
      </c>
      <c r="I6222" t="str">
        <f>VLOOKUP($B6222&amp;$E6222,'Employee List'!$A:$E,5,0)</f>
        <v>E-1197</v>
      </c>
    </row>
    <row r="6223" spans="1:9" x14ac:dyDescent="0.35">
      <c r="A6223" t="s">
        <v>1257</v>
      </c>
      <c r="B6223" t="s">
        <v>122</v>
      </c>
      <c r="C6223" t="s">
        <v>361</v>
      </c>
      <c r="D6223" t="s">
        <v>1267</v>
      </c>
      <c r="E6223" t="s">
        <v>29</v>
      </c>
      <c r="F6223">
        <v>68264</v>
      </c>
      <c r="G6223">
        <v>68702</v>
      </c>
      <c r="H6223">
        <v>1.0064162662604008</v>
      </c>
      <c r="I6223" t="str">
        <f>VLOOKUP($B6223&amp;$E6223,'Employee List'!$A:$E,5,0)</f>
        <v>E-1197</v>
      </c>
    </row>
    <row r="6224" spans="1:9" x14ac:dyDescent="0.35">
      <c r="A6224" t="s">
        <v>1257</v>
      </c>
      <c r="B6224" t="s">
        <v>122</v>
      </c>
      <c r="C6224" t="s">
        <v>361</v>
      </c>
      <c r="D6224" t="s">
        <v>1267</v>
      </c>
      <c r="E6224" t="s">
        <v>30</v>
      </c>
      <c r="F6224">
        <v>68650</v>
      </c>
      <c r="G6224">
        <v>65791</v>
      </c>
      <c r="H6224">
        <v>0.95835396941005102</v>
      </c>
      <c r="I6224" t="str">
        <f>VLOOKUP($B6224&amp;$E6224,'Employee List'!$A:$E,5,0)</f>
        <v>E-1197</v>
      </c>
    </row>
    <row r="6225" spans="1:9" x14ac:dyDescent="0.35">
      <c r="A6225" t="s">
        <v>1257</v>
      </c>
      <c r="B6225" t="s">
        <v>122</v>
      </c>
      <c r="C6225" t="s">
        <v>361</v>
      </c>
      <c r="D6225" t="s">
        <v>1267</v>
      </c>
      <c r="E6225" t="s">
        <v>31</v>
      </c>
      <c r="F6225">
        <v>71983</v>
      </c>
      <c r="G6225">
        <v>63687</v>
      </c>
      <c r="H6225">
        <v>0.88475056610588609</v>
      </c>
      <c r="I6225" t="str">
        <f>VLOOKUP($B6225&amp;$E6225,'Employee List'!$A:$E,5,0)</f>
        <v>E-1197</v>
      </c>
    </row>
    <row r="6226" spans="1:9" x14ac:dyDescent="0.35">
      <c r="A6226" t="s">
        <v>1257</v>
      </c>
      <c r="B6226" t="s">
        <v>122</v>
      </c>
      <c r="C6226" t="s">
        <v>361</v>
      </c>
      <c r="D6226" t="s">
        <v>1268</v>
      </c>
      <c r="E6226" t="s">
        <v>29</v>
      </c>
      <c r="F6226">
        <v>14796</v>
      </c>
      <c r="G6226">
        <v>8796</v>
      </c>
      <c r="H6226">
        <v>0.59448499594484994</v>
      </c>
      <c r="I6226" t="str">
        <f>VLOOKUP($B6226&amp;$E6226,'Employee List'!$A:$E,5,0)</f>
        <v>E-1197</v>
      </c>
    </row>
    <row r="6227" spans="1:9" x14ac:dyDescent="0.35">
      <c r="A6227" t="s">
        <v>1257</v>
      </c>
      <c r="B6227" t="s">
        <v>122</v>
      </c>
      <c r="C6227" t="s">
        <v>361</v>
      </c>
      <c r="D6227" t="s">
        <v>1268</v>
      </c>
      <c r="E6227" t="s">
        <v>30</v>
      </c>
      <c r="F6227">
        <v>12993</v>
      </c>
      <c r="G6227">
        <v>9173</v>
      </c>
      <c r="H6227">
        <v>0.70599553605787735</v>
      </c>
      <c r="I6227" t="str">
        <f>VLOOKUP($B6227&amp;$E6227,'Employee List'!$A:$E,5,0)</f>
        <v>E-1197</v>
      </c>
    </row>
    <row r="6228" spans="1:9" x14ac:dyDescent="0.35">
      <c r="A6228" t="s">
        <v>1257</v>
      </c>
      <c r="B6228" t="s">
        <v>122</v>
      </c>
      <c r="C6228" t="s">
        <v>361</v>
      </c>
      <c r="D6228" t="s">
        <v>1268</v>
      </c>
      <c r="E6228" t="s">
        <v>31</v>
      </c>
      <c r="F6228">
        <v>13513</v>
      </c>
      <c r="G6228">
        <v>11952</v>
      </c>
      <c r="H6228">
        <v>0.88448161030119143</v>
      </c>
      <c r="I6228" t="str">
        <f>VLOOKUP($B6228&amp;$E6228,'Employee List'!$A:$E,5,0)</f>
        <v>E-1197</v>
      </c>
    </row>
    <row r="6229" spans="1:9" x14ac:dyDescent="0.35">
      <c r="A6229" t="s">
        <v>1257</v>
      </c>
      <c r="B6229" t="s">
        <v>122</v>
      </c>
      <c r="C6229" t="s">
        <v>361</v>
      </c>
      <c r="D6229" t="s">
        <v>1269</v>
      </c>
      <c r="E6229" t="s">
        <v>29</v>
      </c>
      <c r="F6229">
        <v>76439</v>
      </c>
      <c r="G6229">
        <v>60768</v>
      </c>
      <c r="H6229">
        <v>0.79498685226128019</v>
      </c>
      <c r="I6229" t="str">
        <f>VLOOKUP($B6229&amp;$E6229,'Employee List'!$A:$E,5,0)</f>
        <v>E-1197</v>
      </c>
    </row>
    <row r="6230" spans="1:9" x14ac:dyDescent="0.35">
      <c r="A6230" t="s">
        <v>1257</v>
      </c>
      <c r="B6230" t="s">
        <v>122</v>
      </c>
      <c r="C6230" t="s">
        <v>361</v>
      </c>
      <c r="D6230" t="s">
        <v>1269</v>
      </c>
      <c r="E6230" t="s">
        <v>30</v>
      </c>
      <c r="F6230">
        <v>79094</v>
      </c>
      <c r="G6230">
        <v>51123</v>
      </c>
      <c r="H6230">
        <v>0.64635749867246572</v>
      </c>
      <c r="I6230" t="str">
        <f>VLOOKUP($B6230&amp;$E6230,'Employee List'!$A:$E,5,0)</f>
        <v>E-1197</v>
      </c>
    </row>
    <row r="6231" spans="1:9" x14ac:dyDescent="0.35">
      <c r="A6231" t="s">
        <v>1257</v>
      </c>
      <c r="B6231" t="s">
        <v>122</v>
      </c>
      <c r="C6231" t="s">
        <v>361</v>
      </c>
      <c r="D6231" t="s">
        <v>1269</v>
      </c>
      <c r="E6231" t="s">
        <v>31</v>
      </c>
      <c r="F6231">
        <v>67413</v>
      </c>
      <c r="G6231">
        <v>24992</v>
      </c>
      <c r="H6231">
        <v>0.37072968121875605</v>
      </c>
      <c r="I6231" t="str">
        <f>VLOOKUP($B6231&amp;$E6231,'Employee List'!$A:$E,5,0)</f>
        <v>E-1197</v>
      </c>
    </row>
    <row r="6232" spans="1:9" x14ac:dyDescent="0.35">
      <c r="A6232" t="s">
        <v>1257</v>
      </c>
      <c r="B6232" t="s">
        <v>122</v>
      </c>
      <c r="C6232" t="s">
        <v>361</v>
      </c>
      <c r="D6232" t="s">
        <v>1270</v>
      </c>
      <c r="E6232" t="s">
        <v>29</v>
      </c>
      <c r="F6232">
        <v>6032</v>
      </c>
      <c r="G6232">
        <v>8640</v>
      </c>
      <c r="H6232">
        <v>1.4323607427055702</v>
      </c>
      <c r="I6232" t="str">
        <f>VLOOKUP($B6232&amp;$E6232,'Employee List'!$A:$E,5,0)</f>
        <v>E-1197</v>
      </c>
    </row>
    <row r="6233" spans="1:9" x14ac:dyDescent="0.35">
      <c r="A6233" t="s">
        <v>1257</v>
      </c>
      <c r="B6233" t="s">
        <v>122</v>
      </c>
      <c r="C6233" t="s">
        <v>361</v>
      </c>
      <c r="D6233" t="s">
        <v>1270</v>
      </c>
      <c r="E6233" t="s">
        <v>30</v>
      </c>
      <c r="F6233">
        <v>8290</v>
      </c>
      <c r="G6233">
        <v>9676</v>
      </c>
      <c r="H6233">
        <v>1.1671893848009651</v>
      </c>
      <c r="I6233" t="str">
        <f>VLOOKUP($B6233&amp;$E6233,'Employee List'!$A:$E,5,0)</f>
        <v>E-1197</v>
      </c>
    </row>
    <row r="6234" spans="1:9" x14ac:dyDescent="0.35">
      <c r="A6234" t="s">
        <v>1257</v>
      </c>
      <c r="B6234" t="s">
        <v>122</v>
      </c>
      <c r="C6234" t="s">
        <v>361</v>
      </c>
      <c r="D6234" t="s">
        <v>1270</v>
      </c>
      <c r="E6234" t="s">
        <v>31</v>
      </c>
      <c r="F6234">
        <v>9961</v>
      </c>
      <c r="G6234">
        <v>9388</v>
      </c>
      <c r="H6234">
        <v>0.94247565505471342</v>
      </c>
      <c r="I6234" t="str">
        <f>VLOOKUP($B6234&amp;$E6234,'Employee List'!$A:$E,5,0)</f>
        <v>E-1197</v>
      </c>
    </row>
    <row r="6235" spans="1:9" x14ac:dyDescent="0.35">
      <c r="A6235" t="s">
        <v>1257</v>
      </c>
      <c r="B6235" t="s">
        <v>122</v>
      </c>
      <c r="C6235" t="s">
        <v>361</v>
      </c>
      <c r="D6235" t="s">
        <v>1271</v>
      </c>
      <c r="E6235" t="s">
        <v>29</v>
      </c>
      <c r="F6235">
        <v>25561</v>
      </c>
      <c r="G6235">
        <v>22644</v>
      </c>
      <c r="H6235">
        <v>0.88588083408317353</v>
      </c>
      <c r="I6235" t="str">
        <f>VLOOKUP($B6235&amp;$E6235,'Employee List'!$A:$E,5,0)</f>
        <v>E-1197</v>
      </c>
    </row>
    <row r="6236" spans="1:9" x14ac:dyDescent="0.35">
      <c r="A6236" t="s">
        <v>1257</v>
      </c>
      <c r="B6236" t="s">
        <v>122</v>
      </c>
      <c r="C6236" t="s">
        <v>361</v>
      </c>
      <c r="D6236" t="s">
        <v>1271</v>
      </c>
      <c r="E6236" t="s">
        <v>30</v>
      </c>
      <c r="F6236">
        <v>24693</v>
      </c>
      <c r="G6236">
        <v>19958</v>
      </c>
      <c r="H6236">
        <v>0.80824525169076256</v>
      </c>
      <c r="I6236" t="str">
        <f>VLOOKUP($B6236&amp;$E6236,'Employee List'!$A:$E,5,0)</f>
        <v>E-1197</v>
      </c>
    </row>
    <row r="6237" spans="1:9" x14ac:dyDescent="0.35">
      <c r="A6237" t="s">
        <v>1257</v>
      </c>
      <c r="B6237" t="s">
        <v>122</v>
      </c>
      <c r="C6237" t="s">
        <v>361</v>
      </c>
      <c r="D6237" t="s">
        <v>1271</v>
      </c>
      <c r="E6237" t="s">
        <v>31</v>
      </c>
      <c r="F6237">
        <v>23034</v>
      </c>
      <c r="G6237">
        <v>15987</v>
      </c>
      <c r="H6237">
        <v>0.69406095337327434</v>
      </c>
      <c r="I6237" t="str">
        <f>VLOOKUP($B6237&amp;$E6237,'Employee List'!$A:$E,5,0)</f>
        <v>E-1197</v>
      </c>
    </row>
    <row r="6238" spans="1:9" x14ac:dyDescent="0.35">
      <c r="A6238" t="s">
        <v>1257</v>
      </c>
      <c r="B6238" t="s">
        <v>122</v>
      </c>
      <c r="C6238" t="s">
        <v>361</v>
      </c>
      <c r="D6238" t="s">
        <v>1258</v>
      </c>
      <c r="E6238" t="s">
        <v>29</v>
      </c>
      <c r="F6238">
        <v>278469</v>
      </c>
      <c r="G6238">
        <v>345008</v>
      </c>
      <c r="H6238">
        <v>1.2389458072532311</v>
      </c>
      <c r="I6238" t="str">
        <f>VLOOKUP($B6238&amp;$E6238,'Employee List'!$A:$E,5,0)</f>
        <v>E-1197</v>
      </c>
    </row>
    <row r="6239" spans="1:9" x14ac:dyDescent="0.35">
      <c r="A6239" t="s">
        <v>1257</v>
      </c>
      <c r="B6239" t="s">
        <v>122</v>
      </c>
      <c r="C6239" t="s">
        <v>361</v>
      </c>
      <c r="D6239" t="s">
        <v>1258</v>
      </c>
      <c r="E6239" t="s">
        <v>30</v>
      </c>
      <c r="F6239">
        <v>269381</v>
      </c>
      <c r="G6239">
        <v>290975</v>
      </c>
      <c r="H6239">
        <v>1.0801615555662798</v>
      </c>
      <c r="I6239" t="str">
        <f>VLOOKUP($B6239&amp;$E6239,'Employee List'!$A:$E,5,0)</f>
        <v>E-1197</v>
      </c>
    </row>
    <row r="6240" spans="1:9" x14ac:dyDescent="0.35">
      <c r="A6240" t="s">
        <v>1257</v>
      </c>
      <c r="B6240" t="s">
        <v>122</v>
      </c>
      <c r="C6240" t="s">
        <v>361</v>
      </c>
      <c r="D6240" t="s">
        <v>1258</v>
      </c>
      <c r="E6240" t="s">
        <v>31</v>
      </c>
      <c r="F6240">
        <v>260722</v>
      </c>
      <c r="G6240">
        <v>209168</v>
      </c>
      <c r="H6240">
        <v>0.8022644809413858</v>
      </c>
      <c r="I6240" t="str">
        <f>VLOOKUP($B6240&amp;$E6240,'Employee List'!$A:$E,5,0)</f>
        <v>E-1197</v>
      </c>
    </row>
    <row r="6241" spans="1:9" x14ac:dyDescent="0.35">
      <c r="A6241" t="s">
        <v>1257</v>
      </c>
      <c r="B6241" t="s">
        <v>122</v>
      </c>
      <c r="C6241" t="s">
        <v>361</v>
      </c>
      <c r="D6241" t="s">
        <v>1272</v>
      </c>
      <c r="E6241" t="s">
        <v>29</v>
      </c>
      <c r="F6241">
        <v>14516</v>
      </c>
      <c r="G6241">
        <v>20632</v>
      </c>
      <c r="H6241">
        <v>1.4213281895839074</v>
      </c>
      <c r="I6241" t="str">
        <f>VLOOKUP($B6241&amp;$E6241,'Employee List'!$A:$E,5,0)</f>
        <v>E-1197</v>
      </c>
    </row>
    <row r="6242" spans="1:9" x14ac:dyDescent="0.35">
      <c r="A6242" t="s">
        <v>1257</v>
      </c>
      <c r="B6242" t="s">
        <v>122</v>
      </c>
      <c r="C6242" t="s">
        <v>361</v>
      </c>
      <c r="D6242" t="s">
        <v>1272</v>
      </c>
      <c r="E6242" t="s">
        <v>30</v>
      </c>
      <c r="F6242">
        <v>12473</v>
      </c>
      <c r="G6242">
        <v>20518</v>
      </c>
      <c r="H6242">
        <v>1.6449931852802053</v>
      </c>
      <c r="I6242" t="str">
        <f>VLOOKUP($B6242&amp;$E6242,'Employee List'!$A:$E,5,0)</f>
        <v>E-1197</v>
      </c>
    </row>
    <row r="6243" spans="1:9" x14ac:dyDescent="0.35">
      <c r="A6243" t="s">
        <v>1257</v>
      </c>
      <c r="B6243" t="s">
        <v>122</v>
      </c>
      <c r="C6243" t="s">
        <v>361</v>
      </c>
      <c r="D6243" t="s">
        <v>1272</v>
      </c>
      <c r="E6243" t="s">
        <v>31</v>
      </c>
      <c r="F6243">
        <v>16597</v>
      </c>
      <c r="G6243">
        <v>22794</v>
      </c>
      <c r="H6243">
        <v>1.3733807314574924</v>
      </c>
      <c r="I6243" t="str">
        <f>VLOOKUP($B6243&amp;$E6243,'Employee List'!$A:$E,5,0)</f>
        <v>E-1197</v>
      </c>
    </row>
    <row r="6244" spans="1:9" x14ac:dyDescent="0.35">
      <c r="A6244" t="s">
        <v>1257</v>
      </c>
      <c r="B6244" t="s">
        <v>122</v>
      </c>
      <c r="C6244" t="s">
        <v>361</v>
      </c>
      <c r="D6244" t="s">
        <v>1259</v>
      </c>
      <c r="E6244" t="s">
        <v>29</v>
      </c>
      <c r="F6244">
        <v>44570</v>
      </c>
      <c r="G6244">
        <v>30950</v>
      </c>
      <c r="H6244">
        <v>0.69441328247700251</v>
      </c>
      <c r="I6244" t="str">
        <f>VLOOKUP($B6244&amp;$E6244,'Employee List'!$A:$E,5,0)</f>
        <v>E-1197</v>
      </c>
    </row>
    <row r="6245" spans="1:9" x14ac:dyDescent="0.35">
      <c r="A6245" t="s">
        <v>1257</v>
      </c>
      <c r="B6245" t="s">
        <v>122</v>
      </c>
      <c r="C6245" t="s">
        <v>361</v>
      </c>
      <c r="D6245" t="s">
        <v>1259</v>
      </c>
      <c r="E6245" t="s">
        <v>30</v>
      </c>
      <c r="F6245">
        <v>42748</v>
      </c>
      <c r="G6245">
        <v>27819</v>
      </c>
      <c r="H6245">
        <v>0.65076728735847289</v>
      </c>
      <c r="I6245" t="str">
        <f>VLOOKUP($B6245&amp;$E6245,'Employee List'!$A:$E,5,0)</f>
        <v>E-1197</v>
      </c>
    </row>
    <row r="6246" spans="1:9" x14ac:dyDescent="0.35">
      <c r="A6246" t="s">
        <v>1257</v>
      </c>
      <c r="B6246" t="s">
        <v>122</v>
      </c>
      <c r="C6246" t="s">
        <v>361</v>
      </c>
      <c r="D6246" t="s">
        <v>1259</v>
      </c>
      <c r="E6246" t="s">
        <v>31</v>
      </c>
      <c r="F6246">
        <v>45699</v>
      </c>
      <c r="G6246">
        <v>30342</v>
      </c>
      <c r="H6246">
        <v>0.66395325937110217</v>
      </c>
      <c r="I6246" t="str">
        <f>VLOOKUP($B6246&amp;$E6246,'Employee List'!$A:$E,5,0)</f>
        <v>E-1197</v>
      </c>
    </row>
    <row r="6247" spans="1:9" x14ac:dyDescent="0.35">
      <c r="A6247" t="s">
        <v>1257</v>
      </c>
      <c r="B6247" t="s">
        <v>122</v>
      </c>
      <c r="C6247" t="s">
        <v>361</v>
      </c>
      <c r="D6247" t="s">
        <v>1273</v>
      </c>
      <c r="E6247" t="s">
        <v>29</v>
      </c>
      <c r="F6247">
        <v>8680</v>
      </c>
      <c r="G6247">
        <v>9788</v>
      </c>
      <c r="H6247">
        <v>1.1276497695852534</v>
      </c>
      <c r="I6247" t="str">
        <f>VLOOKUP($B6247&amp;$E6247,'Employee List'!$A:$E,5,0)</f>
        <v>E-1197</v>
      </c>
    </row>
    <row r="6248" spans="1:9" x14ac:dyDescent="0.35">
      <c r="A6248" t="s">
        <v>1257</v>
      </c>
      <c r="B6248" t="s">
        <v>122</v>
      </c>
      <c r="C6248" t="s">
        <v>361</v>
      </c>
      <c r="D6248" t="s">
        <v>1273</v>
      </c>
      <c r="E6248" t="s">
        <v>30</v>
      </c>
      <c r="F6248">
        <v>8789</v>
      </c>
      <c r="G6248">
        <v>9996</v>
      </c>
      <c r="H6248">
        <v>1.137330754352031</v>
      </c>
      <c r="I6248" t="str">
        <f>VLOOKUP($B6248&amp;$E6248,'Employee List'!$A:$E,5,0)</f>
        <v>E-1197</v>
      </c>
    </row>
    <row r="6249" spans="1:9" x14ac:dyDescent="0.35">
      <c r="A6249" t="s">
        <v>1257</v>
      </c>
      <c r="B6249" t="s">
        <v>122</v>
      </c>
      <c r="C6249" t="s">
        <v>361</v>
      </c>
      <c r="D6249" t="s">
        <v>1273</v>
      </c>
      <c r="E6249" t="s">
        <v>31</v>
      </c>
      <c r="F6249">
        <v>9341</v>
      </c>
      <c r="G6249">
        <v>6047</v>
      </c>
      <c r="H6249">
        <v>0.64736109624237237</v>
      </c>
      <c r="I6249" t="str">
        <f>VLOOKUP($B6249&amp;$E6249,'Employee List'!$A:$E,5,0)</f>
        <v>E-1197</v>
      </c>
    </row>
    <row r="6250" spans="1:9" x14ac:dyDescent="0.35">
      <c r="A6250" t="s">
        <v>1257</v>
      </c>
      <c r="B6250" t="s">
        <v>122</v>
      </c>
      <c r="C6250" t="s">
        <v>361</v>
      </c>
      <c r="D6250" t="s">
        <v>1275</v>
      </c>
      <c r="E6250" t="s">
        <v>29</v>
      </c>
      <c r="F6250">
        <v>9262</v>
      </c>
      <c r="G6250">
        <v>5070</v>
      </c>
      <c r="H6250">
        <v>0.54739797020082059</v>
      </c>
      <c r="I6250" t="str">
        <f>VLOOKUP($B6250&amp;$E6250,'Employee List'!$A:$E,5,0)</f>
        <v>E-1197</v>
      </c>
    </row>
    <row r="6251" spans="1:9" x14ac:dyDescent="0.35">
      <c r="A6251" t="s">
        <v>1257</v>
      </c>
      <c r="B6251" t="s">
        <v>122</v>
      </c>
      <c r="C6251" t="s">
        <v>361</v>
      </c>
      <c r="D6251" t="s">
        <v>1275</v>
      </c>
      <c r="E6251" t="s">
        <v>30</v>
      </c>
      <c r="F6251">
        <v>9466</v>
      </c>
      <c r="G6251">
        <v>9196</v>
      </c>
      <c r="H6251">
        <v>0.97147686456792737</v>
      </c>
      <c r="I6251" t="str">
        <f>VLOOKUP($B6251&amp;$E6251,'Employee List'!$A:$E,5,0)</f>
        <v>E-1197</v>
      </c>
    </row>
    <row r="6252" spans="1:9" x14ac:dyDescent="0.35">
      <c r="A6252" t="s">
        <v>1257</v>
      </c>
      <c r="B6252" t="s">
        <v>122</v>
      </c>
      <c r="C6252" t="s">
        <v>361</v>
      </c>
      <c r="D6252" t="s">
        <v>1275</v>
      </c>
      <c r="E6252" t="s">
        <v>31</v>
      </c>
      <c r="F6252">
        <v>7875</v>
      </c>
      <c r="G6252">
        <v>7421</v>
      </c>
      <c r="H6252">
        <v>0.94234920634920638</v>
      </c>
      <c r="I6252" t="str">
        <f>VLOOKUP($B6252&amp;$E6252,'Employee List'!$A:$E,5,0)</f>
        <v>E-1197</v>
      </c>
    </row>
    <row r="6253" spans="1:9" x14ac:dyDescent="0.35">
      <c r="A6253" t="s">
        <v>1257</v>
      </c>
      <c r="B6253" t="s">
        <v>122</v>
      </c>
      <c r="C6253" t="s">
        <v>361</v>
      </c>
      <c r="D6253" t="s">
        <v>1276</v>
      </c>
      <c r="E6253" t="s">
        <v>29</v>
      </c>
      <c r="F6253">
        <v>3273</v>
      </c>
      <c r="G6253">
        <v>5987</v>
      </c>
      <c r="H6253">
        <v>1.8292086770546898</v>
      </c>
      <c r="I6253" t="str">
        <f>VLOOKUP($B6253&amp;$E6253,'Employee List'!$A:$E,5,0)</f>
        <v>E-1197</v>
      </c>
    </row>
    <row r="6254" spans="1:9" x14ac:dyDescent="0.35">
      <c r="A6254" t="s">
        <v>1257</v>
      </c>
      <c r="B6254" t="s">
        <v>122</v>
      </c>
      <c r="C6254" t="s">
        <v>361</v>
      </c>
      <c r="D6254" t="s">
        <v>1276</v>
      </c>
      <c r="E6254" t="s">
        <v>30</v>
      </c>
      <c r="F6254">
        <v>3509</v>
      </c>
      <c r="G6254">
        <v>6850</v>
      </c>
      <c r="H6254">
        <v>1.95212311199772</v>
      </c>
      <c r="I6254" t="str">
        <f>VLOOKUP($B6254&amp;$E6254,'Employee List'!$A:$E,5,0)</f>
        <v>E-1197</v>
      </c>
    </row>
    <row r="6255" spans="1:9" x14ac:dyDescent="0.35">
      <c r="A6255" t="s">
        <v>1257</v>
      </c>
      <c r="B6255" t="s">
        <v>122</v>
      </c>
      <c r="C6255" t="s">
        <v>361</v>
      </c>
      <c r="D6255" t="s">
        <v>1276</v>
      </c>
      <c r="E6255" t="s">
        <v>31</v>
      </c>
      <c r="F6255">
        <v>5732</v>
      </c>
      <c r="G6255">
        <v>9921</v>
      </c>
      <c r="H6255">
        <v>1.7308094905792044</v>
      </c>
      <c r="I6255" t="str">
        <f>VLOOKUP($B6255&amp;$E6255,'Employee List'!$A:$E,5,0)</f>
        <v>E-1197</v>
      </c>
    </row>
    <row r="6256" spans="1:9" x14ac:dyDescent="0.35">
      <c r="A6256" t="s">
        <v>1257</v>
      </c>
      <c r="B6256" t="s">
        <v>122</v>
      </c>
      <c r="C6256" t="s">
        <v>361</v>
      </c>
      <c r="D6256" t="s">
        <v>1277</v>
      </c>
      <c r="E6256" t="s">
        <v>29</v>
      </c>
      <c r="F6256">
        <v>18783</v>
      </c>
      <c r="G6256">
        <v>20324</v>
      </c>
      <c r="H6256">
        <v>1.0820422722674758</v>
      </c>
      <c r="I6256" t="str">
        <f>VLOOKUP($B6256&amp;$E6256,'Employee List'!$A:$E,5,0)</f>
        <v>E-1197</v>
      </c>
    </row>
    <row r="6257" spans="1:9" x14ac:dyDescent="0.35">
      <c r="A6257" t="s">
        <v>1257</v>
      </c>
      <c r="B6257" t="s">
        <v>122</v>
      </c>
      <c r="C6257" t="s">
        <v>361</v>
      </c>
      <c r="D6257" t="s">
        <v>1277</v>
      </c>
      <c r="E6257" t="s">
        <v>30</v>
      </c>
      <c r="F6257">
        <v>18540</v>
      </c>
      <c r="G6257">
        <v>25722</v>
      </c>
      <c r="H6257">
        <v>1.387378640776699</v>
      </c>
      <c r="I6257" t="str">
        <f>VLOOKUP($B6257&amp;$E6257,'Employee List'!$A:$E,5,0)</f>
        <v>E-1197</v>
      </c>
    </row>
    <row r="6258" spans="1:9" x14ac:dyDescent="0.35">
      <c r="A6258" t="s">
        <v>1257</v>
      </c>
      <c r="B6258" t="s">
        <v>122</v>
      </c>
      <c r="C6258" t="s">
        <v>361</v>
      </c>
      <c r="D6258" t="s">
        <v>1277</v>
      </c>
      <c r="E6258" t="s">
        <v>31</v>
      </c>
      <c r="F6258">
        <v>18426</v>
      </c>
      <c r="G6258">
        <v>22384</v>
      </c>
      <c r="H6258">
        <v>1.2148051666123956</v>
      </c>
      <c r="I6258" t="str">
        <f>VLOOKUP($B6258&amp;$E6258,'Employee List'!$A:$E,5,0)</f>
        <v>E-1197</v>
      </c>
    </row>
    <row r="6259" spans="1:9" x14ac:dyDescent="0.35">
      <c r="A6259" t="s">
        <v>1257</v>
      </c>
      <c r="B6259" t="s">
        <v>122</v>
      </c>
      <c r="C6259" t="s">
        <v>361</v>
      </c>
      <c r="D6259" t="s">
        <v>1278</v>
      </c>
      <c r="E6259" t="s">
        <v>29</v>
      </c>
      <c r="F6259">
        <v>39678</v>
      </c>
      <c r="G6259">
        <v>32264</v>
      </c>
      <c r="H6259">
        <v>0.81314582388225209</v>
      </c>
      <c r="I6259" t="str">
        <f>VLOOKUP($B6259&amp;$E6259,'Employee List'!$A:$E,5,0)</f>
        <v>E-1197</v>
      </c>
    </row>
    <row r="6260" spans="1:9" x14ac:dyDescent="0.35">
      <c r="A6260" t="s">
        <v>1257</v>
      </c>
      <c r="B6260" t="s">
        <v>122</v>
      </c>
      <c r="C6260" t="s">
        <v>361</v>
      </c>
      <c r="D6260" t="s">
        <v>1278</v>
      </c>
      <c r="E6260" t="s">
        <v>30</v>
      </c>
      <c r="F6260">
        <v>39863</v>
      </c>
      <c r="G6260">
        <v>27477</v>
      </c>
      <c r="H6260">
        <v>0.68928580387828309</v>
      </c>
      <c r="I6260" t="str">
        <f>VLOOKUP($B6260&amp;$E6260,'Employee List'!$A:$E,5,0)</f>
        <v>E-1197</v>
      </c>
    </row>
    <row r="6261" spans="1:9" x14ac:dyDescent="0.35">
      <c r="A6261" t="s">
        <v>1257</v>
      </c>
      <c r="B6261" t="s">
        <v>122</v>
      </c>
      <c r="C6261" t="s">
        <v>361</v>
      </c>
      <c r="D6261" t="s">
        <v>1278</v>
      </c>
      <c r="E6261" t="s">
        <v>31</v>
      </c>
      <c r="F6261">
        <v>39145</v>
      </c>
      <c r="G6261">
        <v>28952</v>
      </c>
      <c r="H6261">
        <v>0.73960914548473622</v>
      </c>
      <c r="I6261" t="str">
        <f>VLOOKUP($B6261&amp;$E6261,'Employee List'!$A:$E,5,0)</f>
        <v>E-1197</v>
      </c>
    </row>
    <row r="6262" spans="1:9" x14ac:dyDescent="0.35">
      <c r="A6262" t="s">
        <v>1257</v>
      </c>
      <c r="B6262" t="s">
        <v>122</v>
      </c>
      <c r="C6262" t="s">
        <v>361</v>
      </c>
      <c r="D6262" t="s">
        <v>1279</v>
      </c>
      <c r="E6262" t="s">
        <v>29</v>
      </c>
      <c r="F6262">
        <v>3042</v>
      </c>
      <c r="G6262">
        <v>3444</v>
      </c>
      <c r="H6262">
        <v>1.1321499013806706</v>
      </c>
      <c r="I6262" t="str">
        <f>VLOOKUP($B6262&amp;$E6262,'Employee List'!$A:$E,5,0)</f>
        <v>E-1197</v>
      </c>
    </row>
    <row r="6263" spans="1:9" x14ac:dyDescent="0.35">
      <c r="A6263" t="s">
        <v>1257</v>
      </c>
      <c r="B6263" t="s">
        <v>122</v>
      </c>
      <c r="C6263" t="s">
        <v>361</v>
      </c>
      <c r="D6263" t="s">
        <v>1279</v>
      </c>
      <c r="E6263" t="s">
        <v>30</v>
      </c>
      <c r="F6263">
        <v>4037</v>
      </c>
      <c r="G6263">
        <v>5256</v>
      </c>
      <c r="H6263">
        <v>1.3019568986871439</v>
      </c>
      <c r="I6263" t="str">
        <f>VLOOKUP($B6263&amp;$E6263,'Employee List'!$A:$E,5,0)</f>
        <v>E-1197</v>
      </c>
    </row>
    <row r="6264" spans="1:9" x14ac:dyDescent="0.35">
      <c r="A6264" t="s">
        <v>1257</v>
      </c>
      <c r="B6264" t="s">
        <v>122</v>
      </c>
      <c r="C6264" t="s">
        <v>361</v>
      </c>
      <c r="D6264" t="s">
        <v>1279</v>
      </c>
      <c r="E6264" t="s">
        <v>31</v>
      </c>
      <c r="F6264">
        <v>2609</v>
      </c>
      <c r="G6264">
        <v>5491</v>
      </c>
      <c r="H6264">
        <v>2.1046377922575701</v>
      </c>
      <c r="I6264" t="str">
        <f>VLOOKUP($B6264&amp;$E6264,'Employee List'!$A:$E,5,0)</f>
        <v>E-1197</v>
      </c>
    </row>
    <row r="6265" spans="1:9" x14ac:dyDescent="0.35">
      <c r="A6265" t="s">
        <v>1257</v>
      </c>
      <c r="B6265" t="s">
        <v>122</v>
      </c>
      <c r="C6265" t="s">
        <v>361</v>
      </c>
      <c r="D6265" t="s">
        <v>1280</v>
      </c>
      <c r="E6265" t="s">
        <v>29</v>
      </c>
      <c r="F6265">
        <v>13143</v>
      </c>
      <c r="G6265">
        <v>3289</v>
      </c>
      <c r="H6265">
        <v>0.25024727992087042</v>
      </c>
      <c r="I6265" t="str">
        <f>VLOOKUP($B6265&amp;$E6265,'Employee List'!$A:$E,5,0)</f>
        <v>E-1197</v>
      </c>
    </row>
    <row r="6266" spans="1:9" x14ac:dyDescent="0.35">
      <c r="A6266" t="s">
        <v>1257</v>
      </c>
      <c r="B6266" t="s">
        <v>122</v>
      </c>
      <c r="C6266" t="s">
        <v>361</v>
      </c>
      <c r="D6266" t="s">
        <v>1280</v>
      </c>
      <c r="E6266" t="s">
        <v>30</v>
      </c>
      <c r="F6266">
        <v>14842</v>
      </c>
      <c r="G6266">
        <v>3234</v>
      </c>
      <c r="H6266">
        <v>0.21789516237703813</v>
      </c>
      <c r="I6266" t="str">
        <f>VLOOKUP($B6266&amp;$E6266,'Employee List'!$A:$E,5,0)</f>
        <v>E-1197</v>
      </c>
    </row>
    <row r="6267" spans="1:9" x14ac:dyDescent="0.35">
      <c r="A6267" t="s">
        <v>1257</v>
      </c>
      <c r="B6267" t="s">
        <v>122</v>
      </c>
      <c r="C6267" t="s">
        <v>361</v>
      </c>
      <c r="D6267" t="s">
        <v>1280</v>
      </c>
      <c r="E6267" t="s">
        <v>31</v>
      </c>
      <c r="F6267">
        <v>13596</v>
      </c>
      <c r="G6267">
        <v>4538</v>
      </c>
      <c r="H6267">
        <v>0.33377463959988229</v>
      </c>
      <c r="I6267" t="str">
        <f>VLOOKUP($B6267&amp;$E6267,'Employee List'!$A:$E,5,0)</f>
        <v>E-1197</v>
      </c>
    </row>
    <row r="6268" spans="1:9" x14ac:dyDescent="0.35">
      <c r="A6268" t="s">
        <v>1257</v>
      </c>
      <c r="B6268" t="s">
        <v>122</v>
      </c>
      <c r="C6268" t="s">
        <v>361</v>
      </c>
      <c r="D6268" t="s">
        <v>1262</v>
      </c>
      <c r="E6268" t="s">
        <v>29</v>
      </c>
      <c r="F6268">
        <v>50156</v>
      </c>
      <c r="G6268">
        <v>44618</v>
      </c>
      <c r="H6268">
        <v>0.88958449637132153</v>
      </c>
      <c r="I6268" t="str">
        <f>VLOOKUP($B6268&amp;$E6268,'Employee List'!$A:$E,5,0)</f>
        <v>E-1197</v>
      </c>
    </row>
    <row r="6269" spans="1:9" x14ac:dyDescent="0.35">
      <c r="A6269" t="s">
        <v>1257</v>
      </c>
      <c r="B6269" t="s">
        <v>122</v>
      </c>
      <c r="C6269" t="s">
        <v>361</v>
      </c>
      <c r="D6269" t="s">
        <v>1262</v>
      </c>
      <c r="E6269" t="s">
        <v>30</v>
      </c>
      <c r="F6269">
        <v>50345</v>
      </c>
      <c r="G6269">
        <v>38497</v>
      </c>
      <c r="H6269">
        <v>0.76466381964445329</v>
      </c>
      <c r="I6269" t="str">
        <f>VLOOKUP($B6269&amp;$E6269,'Employee List'!$A:$E,5,0)</f>
        <v>E-1197</v>
      </c>
    </row>
    <row r="6270" spans="1:9" x14ac:dyDescent="0.35">
      <c r="A6270" t="s">
        <v>1257</v>
      </c>
      <c r="B6270" t="s">
        <v>122</v>
      </c>
      <c r="C6270" t="s">
        <v>361</v>
      </c>
      <c r="D6270" t="s">
        <v>1262</v>
      </c>
      <c r="E6270" t="s">
        <v>31</v>
      </c>
      <c r="F6270">
        <v>54742</v>
      </c>
      <c r="G6270">
        <v>29251</v>
      </c>
      <c r="H6270">
        <v>0.53434291768660258</v>
      </c>
      <c r="I6270" t="str">
        <f>VLOOKUP($B6270&amp;$E6270,'Employee List'!$A:$E,5,0)</f>
        <v>E-1197</v>
      </c>
    </row>
    <row r="6271" spans="1:9" x14ac:dyDescent="0.35">
      <c r="A6271" t="s">
        <v>1257</v>
      </c>
      <c r="B6271" t="s">
        <v>122</v>
      </c>
      <c r="C6271" t="s">
        <v>361</v>
      </c>
      <c r="D6271" t="s">
        <v>1282</v>
      </c>
      <c r="E6271" t="s">
        <v>29</v>
      </c>
      <c r="F6271">
        <v>4709</v>
      </c>
      <c r="G6271">
        <v>6710</v>
      </c>
      <c r="H6271">
        <v>1.4249309832236143</v>
      </c>
      <c r="I6271" t="str">
        <f>VLOOKUP($B6271&amp;$E6271,'Employee List'!$A:$E,5,0)</f>
        <v>E-1197</v>
      </c>
    </row>
    <row r="6272" spans="1:9" x14ac:dyDescent="0.35">
      <c r="A6272" t="s">
        <v>1257</v>
      </c>
      <c r="B6272" t="s">
        <v>122</v>
      </c>
      <c r="C6272" t="s">
        <v>361</v>
      </c>
      <c r="D6272" t="s">
        <v>1282</v>
      </c>
      <c r="E6272" t="s">
        <v>30</v>
      </c>
      <c r="F6272">
        <v>9055</v>
      </c>
      <c r="G6272">
        <v>1632</v>
      </c>
      <c r="H6272">
        <v>0.18023191606847047</v>
      </c>
      <c r="I6272" t="str">
        <f>VLOOKUP($B6272&amp;$E6272,'Employee List'!$A:$E,5,0)</f>
        <v>E-1197</v>
      </c>
    </row>
    <row r="6273" spans="1:9" x14ac:dyDescent="0.35">
      <c r="A6273" t="s">
        <v>1257</v>
      </c>
      <c r="B6273" t="s">
        <v>122</v>
      </c>
      <c r="C6273" t="s">
        <v>361</v>
      </c>
      <c r="D6273" t="s">
        <v>1282</v>
      </c>
      <c r="E6273" t="s">
        <v>31</v>
      </c>
      <c r="F6273">
        <v>10473</v>
      </c>
      <c r="G6273">
        <v>1625</v>
      </c>
      <c r="H6273">
        <v>0.15516088990738089</v>
      </c>
      <c r="I6273" t="str">
        <f>VLOOKUP($B6273&amp;$E6273,'Employee List'!$A:$E,5,0)</f>
        <v>E-1197</v>
      </c>
    </row>
    <row r="6274" spans="1:9" x14ac:dyDescent="0.35">
      <c r="A6274" t="s">
        <v>1257</v>
      </c>
      <c r="B6274" t="s">
        <v>122</v>
      </c>
      <c r="C6274" t="s">
        <v>361</v>
      </c>
      <c r="D6274" t="s">
        <v>1281</v>
      </c>
      <c r="E6274" t="s">
        <v>29</v>
      </c>
      <c r="F6274">
        <v>6030</v>
      </c>
      <c r="G6274">
        <v>1238</v>
      </c>
      <c r="H6274">
        <v>0.20530679933665008</v>
      </c>
      <c r="I6274" t="str">
        <f>VLOOKUP($B6274&amp;$E6274,'Employee List'!$A:$E,5,0)</f>
        <v>E-1197</v>
      </c>
    </row>
    <row r="6275" spans="1:9" x14ac:dyDescent="0.35">
      <c r="A6275" t="s">
        <v>1257</v>
      </c>
      <c r="B6275" t="s">
        <v>122</v>
      </c>
      <c r="C6275" t="s">
        <v>361</v>
      </c>
      <c r="D6275" t="s">
        <v>1281</v>
      </c>
      <c r="E6275" t="s">
        <v>30</v>
      </c>
      <c r="F6275">
        <v>4808</v>
      </c>
      <c r="G6275">
        <v>2089</v>
      </c>
      <c r="H6275">
        <v>0.43448419301164726</v>
      </c>
      <c r="I6275" t="str">
        <f>VLOOKUP($B6275&amp;$E6275,'Employee List'!$A:$E,5,0)</f>
        <v>E-1197</v>
      </c>
    </row>
    <row r="6276" spans="1:9" x14ac:dyDescent="0.35">
      <c r="A6276" t="s">
        <v>1257</v>
      </c>
      <c r="B6276" t="s">
        <v>122</v>
      </c>
      <c r="C6276" t="s">
        <v>361</v>
      </c>
      <c r="D6276" t="s">
        <v>1281</v>
      </c>
      <c r="E6276" t="s">
        <v>31</v>
      </c>
      <c r="F6276">
        <v>5762</v>
      </c>
      <c r="G6276">
        <v>1224</v>
      </c>
      <c r="H6276">
        <v>0.21242624088858036</v>
      </c>
      <c r="I6276" t="str">
        <f>VLOOKUP($B6276&amp;$E6276,'Employee List'!$A:$E,5,0)</f>
        <v>E-1197</v>
      </c>
    </row>
    <row r="6277" spans="1:9" x14ac:dyDescent="0.35">
      <c r="A6277" t="s">
        <v>1257</v>
      </c>
      <c r="B6277" t="s">
        <v>123</v>
      </c>
      <c r="C6277" t="s">
        <v>362</v>
      </c>
      <c r="D6277" t="s">
        <v>1274</v>
      </c>
      <c r="E6277" t="s">
        <v>29</v>
      </c>
      <c r="F6277">
        <v>46560</v>
      </c>
      <c r="G6277">
        <v>47243</v>
      </c>
      <c r="H6277">
        <v>1.0146692439862544</v>
      </c>
      <c r="I6277" t="str">
        <f>VLOOKUP($B6277&amp;$E6277,'Employee List'!$A:$E,5,0)</f>
        <v>E-1198</v>
      </c>
    </row>
    <row r="6278" spans="1:9" x14ac:dyDescent="0.35">
      <c r="A6278" t="s">
        <v>1257</v>
      </c>
      <c r="B6278" t="s">
        <v>123</v>
      </c>
      <c r="C6278" t="s">
        <v>362</v>
      </c>
      <c r="D6278" t="s">
        <v>1274</v>
      </c>
      <c r="E6278" t="s">
        <v>30</v>
      </c>
      <c r="F6278">
        <v>46951</v>
      </c>
      <c r="G6278">
        <v>40577</v>
      </c>
      <c r="H6278">
        <v>0.86424144320674745</v>
      </c>
      <c r="I6278" t="str">
        <f>VLOOKUP($B6278&amp;$E6278,'Employee List'!$A:$E,5,0)</f>
        <v>E-1198</v>
      </c>
    </row>
    <row r="6279" spans="1:9" x14ac:dyDescent="0.35">
      <c r="A6279" t="s">
        <v>1257</v>
      </c>
      <c r="B6279" t="s">
        <v>123</v>
      </c>
      <c r="C6279" t="s">
        <v>362</v>
      </c>
      <c r="D6279" t="s">
        <v>1274</v>
      </c>
      <c r="E6279" t="s">
        <v>31</v>
      </c>
      <c r="F6279">
        <v>49024</v>
      </c>
      <c r="G6279">
        <v>16764</v>
      </c>
      <c r="H6279">
        <v>0.34195496083550914</v>
      </c>
      <c r="I6279" t="str">
        <f>VLOOKUP($B6279&amp;$E6279,'Employee List'!$A:$E,5,0)</f>
        <v>E-1198</v>
      </c>
    </row>
    <row r="6280" spans="1:9" x14ac:dyDescent="0.35">
      <c r="A6280" t="s">
        <v>1257</v>
      </c>
      <c r="B6280" t="s">
        <v>123</v>
      </c>
      <c r="C6280" t="s">
        <v>362</v>
      </c>
      <c r="D6280" t="s">
        <v>1263</v>
      </c>
      <c r="E6280" t="s">
        <v>29</v>
      </c>
      <c r="F6280">
        <v>9626</v>
      </c>
      <c r="G6280">
        <v>6391</v>
      </c>
      <c r="H6280">
        <v>0.66393102015375027</v>
      </c>
      <c r="I6280" t="str">
        <f>VLOOKUP($B6280&amp;$E6280,'Employee List'!$A:$E,5,0)</f>
        <v>E-1198</v>
      </c>
    </row>
    <row r="6281" spans="1:9" x14ac:dyDescent="0.35">
      <c r="A6281" t="s">
        <v>1257</v>
      </c>
      <c r="B6281" t="s">
        <v>123</v>
      </c>
      <c r="C6281" t="s">
        <v>362</v>
      </c>
      <c r="D6281" t="s">
        <v>1263</v>
      </c>
      <c r="E6281" t="s">
        <v>30</v>
      </c>
      <c r="F6281">
        <v>10227</v>
      </c>
      <c r="G6281">
        <v>5322</v>
      </c>
      <c r="H6281">
        <v>0.52038721032560864</v>
      </c>
      <c r="I6281" t="str">
        <f>VLOOKUP($B6281&amp;$E6281,'Employee List'!$A:$E,5,0)</f>
        <v>E-1198</v>
      </c>
    </row>
    <row r="6282" spans="1:9" x14ac:dyDescent="0.35">
      <c r="A6282" t="s">
        <v>1257</v>
      </c>
      <c r="B6282" t="s">
        <v>123</v>
      </c>
      <c r="C6282" t="s">
        <v>362</v>
      </c>
      <c r="D6282" t="s">
        <v>1263</v>
      </c>
      <c r="E6282" t="s">
        <v>31</v>
      </c>
      <c r="F6282">
        <v>10656</v>
      </c>
      <c r="G6282">
        <v>2642</v>
      </c>
      <c r="H6282">
        <v>0.24793543543543545</v>
      </c>
      <c r="I6282" t="str">
        <f>VLOOKUP($B6282&amp;$E6282,'Employee List'!$A:$E,5,0)</f>
        <v>E-1198</v>
      </c>
    </row>
    <row r="6283" spans="1:9" x14ac:dyDescent="0.35">
      <c r="A6283" t="s">
        <v>1257</v>
      </c>
      <c r="B6283" t="s">
        <v>123</v>
      </c>
      <c r="C6283" t="s">
        <v>362</v>
      </c>
      <c r="D6283" t="s">
        <v>1264</v>
      </c>
      <c r="E6283" t="s">
        <v>29</v>
      </c>
      <c r="F6283">
        <v>2323</v>
      </c>
      <c r="G6283">
        <v>4801</v>
      </c>
      <c r="H6283">
        <v>2.0667240637107187</v>
      </c>
      <c r="I6283" t="str">
        <f>VLOOKUP($B6283&amp;$E6283,'Employee List'!$A:$E,5,0)</f>
        <v>E-1198</v>
      </c>
    </row>
    <row r="6284" spans="1:9" x14ac:dyDescent="0.35">
      <c r="A6284" t="s">
        <v>1257</v>
      </c>
      <c r="B6284" t="s">
        <v>123</v>
      </c>
      <c r="C6284" t="s">
        <v>362</v>
      </c>
      <c r="D6284" t="s">
        <v>1264</v>
      </c>
      <c r="E6284" t="s">
        <v>30</v>
      </c>
      <c r="F6284">
        <v>4639</v>
      </c>
      <c r="G6284">
        <v>3746</v>
      </c>
      <c r="H6284">
        <v>0.80750161672774301</v>
      </c>
      <c r="I6284" t="str">
        <f>VLOOKUP($B6284&amp;$E6284,'Employee List'!$A:$E,5,0)</f>
        <v>E-1198</v>
      </c>
    </row>
    <row r="6285" spans="1:9" x14ac:dyDescent="0.35">
      <c r="A6285" t="s">
        <v>1257</v>
      </c>
      <c r="B6285" t="s">
        <v>123</v>
      </c>
      <c r="C6285" t="s">
        <v>362</v>
      </c>
      <c r="D6285" t="s">
        <v>1264</v>
      </c>
      <c r="E6285" t="s">
        <v>31</v>
      </c>
      <c r="F6285">
        <v>3683</v>
      </c>
      <c r="G6285">
        <v>2575</v>
      </c>
      <c r="H6285">
        <v>0.69915829486831382</v>
      </c>
      <c r="I6285" t="str">
        <f>VLOOKUP($B6285&amp;$E6285,'Employee List'!$A:$E,5,0)</f>
        <v>E-1198</v>
      </c>
    </row>
    <row r="6286" spans="1:9" x14ac:dyDescent="0.35">
      <c r="A6286" t="s">
        <v>1257</v>
      </c>
      <c r="B6286" t="s">
        <v>123</v>
      </c>
      <c r="C6286" t="s">
        <v>362</v>
      </c>
      <c r="D6286" t="s">
        <v>1265</v>
      </c>
      <c r="E6286" t="s">
        <v>29</v>
      </c>
      <c r="F6286">
        <v>9464</v>
      </c>
      <c r="G6286">
        <v>2850</v>
      </c>
      <c r="H6286">
        <v>0.30114116652578193</v>
      </c>
      <c r="I6286" t="str">
        <f>VLOOKUP($B6286&amp;$E6286,'Employee List'!$A:$E,5,0)</f>
        <v>E-1198</v>
      </c>
    </row>
    <row r="6287" spans="1:9" x14ac:dyDescent="0.35">
      <c r="A6287" t="s">
        <v>1257</v>
      </c>
      <c r="B6287" t="s">
        <v>123</v>
      </c>
      <c r="C6287" t="s">
        <v>362</v>
      </c>
      <c r="D6287" t="s">
        <v>1265</v>
      </c>
      <c r="E6287" t="s">
        <v>30</v>
      </c>
      <c r="F6287">
        <v>7224</v>
      </c>
      <c r="G6287">
        <v>3189</v>
      </c>
      <c r="H6287">
        <v>0.44144518272425248</v>
      </c>
      <c r="I6287" t="str">
        <f>VLOOKUP($B6287&amp;$E6287,'Employee List'!$A:$E,5,0)</f>
        <v>E-1198</v>
      </c>
    </row>
    <row r="6288" spans="1:9" x14ac:dyDescent="0.35">
      <c r="A6288" t="s">
        <v>1257</v>
      </c>
      <c r="B6288" t="s">
        <v>123</v>
      </c>
      <c r="C6288" t="s">
        <v>362</v>
      </c>
      <c r="D6288" t="s">
        <v>1265</v>
      </c>
      <c r="E6288" t="s">
        <v>31</v>
      </c>
      <c r="F6288">
        <v>10817</v>
      </c>
      <c r="G6288">
        <v>5955</v>
      </c>
      <c r="H6288">
        <v>0.55052232596838313</v>
      </c>
      <c r="I6288" t="str">
        <f>VLOOKUP($B6288&amp;$E6288,'Employee List'!$A:$E,5,0)</f>
        <v>E-1198</v>
      </c>
    </row>
    <row r="6289" spans="1:9" x14ac:dyDescent="0.35">
      <c r="A6289" t="s">
        <v>1257</v>
      </c>
      <c r="B6289" t="s">
        <v>123</v>
      </c>
      <c r="C6289" t="s">
        <v>362</v>
      </c>
      <c r="D6289" t="s">
        <v>1260</v>
      </c>
      <c r="E6289" t="s">
        <v>29</v>
      </c>
      <c r="F6289">
        <v>62635</v>
      </c>
      <c r="G6289">
        <v>59364</v>
      </c>
      <c r="H6289">
        <v>0.94777680210744786</v>
      </c>
      <c r="I6289" t="str">
        <f>VLOOKUP($B6289&amp;$E6289,'Employee List'!$A:$E,5,0)</f>
        <v>E-1198</v>
      </c>
    </row>
    <row r="6290" spans="1:9" x14ac:dyDescent="0.35">
      <c r="A6290" t="s">
        <v>1257</v>
      </c>
      <c r="B6290" t="s">
        <v>123</v>
      </c>
      <c r="C6290" t="s">
        <v>362</v>
      </c>
      <c r="D6290" t="s">
        <v>1260</v>
      </c>
      <c r="E6290" t="s">
        <v>30</v>
      </c>
      <c r="F6290">
        <v>61965</v>
      </c>
      <c r="G6290">
        <v>90666</v>
      </c>
      <c r="H6290">
        <v>1.4631808278867102</v>
      </c>
      <c r="I6290" t="str">
        <f>VLOOKUP($B6290&amp;$E6290,'Employee List'!$A:$E,5,0)</f>
        <v>E-1198</v>
      </c>
    </row>
    <row r="6291" spans="1:9" x14ac:dyDescent="0.35">
      <c r="A6291" t="s">
        <v>1257</v>
      </c>
      <c r="B6291" t="s">
        <v>123</v>
      </c>
      <c r="C6291" t="s">
        <v>362</v>
      </c>
      <c r="D6291" t="s">
        <v>1260</v>
      </c>
      <c r="E6291" t="s">
        <v>31</v>
      </c>
      <c r="F6291">
        <v>73775</v>
      </c>
      <c r="G6291">
        <v>81688</v>
      </c>
      <c r="H6291">
        <v>1.107258556421552</v>
      </c>
      <c r="I6291" t="str">
        <f>VLOOKUP($B6291&amp;$E6291,'Employee List'!$A:$E,5,0)</f>
        <v>E-1198</v>
      </c>
    </row>
    <row r="6292" spans="1:9" x14ac:dyDescent="0.35">
      <c r="A6292" t="s">
        <v>1257</v>
      </c>
      <c r="B6292" t="s">
        <v>123</v>
      </c>
      <c r="C6292" t="s">
        <v>362</v>
      </c>
      <c r="D6292" t="s">
        <v>1261</v>
      </c>
      <c r="E6292" t="s">
        <v>29</v>
      </c>
      <c r="F6292">
        <v>49569</v>
      </c>
      <c r="G6292">
        <v>29821</v>
      </c>
      <c r="H6292">
        <v>0.60160584236115311</v>
      </c>
      <c r="I6292" t="str">
        <f>VLOOKUP($B6292&amp;$E6292,'Employee List'!$A:$E,5,0)</f>
        <v>E-1198</v>
      </c>
    </row>
    <row r="6293" spans="1:9" x14ac:dyDescent="0.35">
      <c r="A6293" t="s">
        <v>1257</v>
      </c>
      <c r="B6293" t="s">
        <v>123</v>
      </c>
      <c r="C6293" t="s">
        <v>362</v>
      </c>
      <c r="D6293" t="s">
        <v>1261</v>
      </c>
      <c r="E6293" t="s">
        <v>30</v>
      </c>
      <c r="F6293">
        <v>50480</v>
      </c>
      <c r="G6293">
        <v>40433</v>
      </c>
      <c r="H6293">
        <v>0.80097068145800321</v>
      </c>
      <c r="I6293" t="str">
        <f>VLOOKUP($B6293&amp;$E6293,'Employee List'!$A:$E,5,0)</f>
        <v>E-1198</v>
      </c>
    </row>
    <row r="6294" spans="1:9" x14ac:dyDescent="0.35">
      <c r="A6294" t="s">
        <v>1257</v>
      </c>
      <c r="B6294" t="s">
        <v>123</v>
      </c>
      <c r="C6294" t="s">
        <v>362</v>
      </c>
      <c r="D6294" t="s">
        <v>1261</v>
      </c>
      <c r="E6294" t="s">
        <v>31</v>
      </c>
      <c r="F6294">
        <v>49069</v>
      </c>
      <c r="G6294">
        <v>31654</v>
      </c>
      <c r="H6294">
        <v>0.64509160569809865</v>
      </c>
      <c r="I6294" t="str">
        <f>VLOOKUP($B6294&amp;$E6294,'Employee List'!$A:$E,5,0)</f>
        <v>E-1198</v>
      </c>
    </row>
    <row r="6295" spans="1:9" x14ac:dyDescent="0.35">
      <c r="A6295" t="s">
        <v>1257</v>
      </c>
      <c r="B6295" t="s">
        <v>123</v>
      </c>
      <c r="C6295" t="s">
        <v>362</v>
      </c>
      <c r="D6295" t="s">
        <v>1266</v>
      </c>
      <c r="E6295" t="s">
        <v>29</v>
      </c>
      <c r="F6295">
        <v>34795</v>
      </c>
      <c r="G6295">
        <v>51169</v>
      </c>
      <c r="H6295">
        <v>1.4705848541457105</v>
      </c>
      <c r="I6295" t="str">
        <f>VLOOKUP($B6295&amp;$E6295,'Employee List'!$A:$E,5,0)</f>
        <v>E-1198</v>
      </c>
    </row>
    <row r="6296" spans="1:9" x14ac:dyDescent="0.35">
      <c r="A6296" t="s">
        <v>1257</v>
      </c>
      <c r="B6296" t="s">
        <v>123</v>
      </c>
      <c r="C6296" t="s">
        <v>362</v>
      </c>
      <c r="D6296" t="s">
        <v>1266</v>
      </c>
      <c r="E6296" t="s">
        <v>30</v>
      </c>
      <c r="F6296">
        <v>36754</v>
      </c>
      <c r="G6296">
        <v>38073</v>
      </c>
      <c r="H6296">
        <v>1.0358872503673069</v>
      </c>
      <c r="I6296" t="str">
        <f>VLOOKUP($B6296&amp;$E6296,'Employee List'!$A:$E,5,0)</f>
        <v>E-1198</v>
      </c>
    </row>
    <row r="6297" spans="1:9" x14ac:dyDescent="0.35">
      <c r="A6297" t="s">
        <v>1257</v>
      </c>
      <c r="B6297" t="s">
        <v>123</v>
      </c>
      <c r="C6297" t="s">
        <v>362</v>
      </c>
      <c r="D6297" t="s">
        <v>1266</v>
      </c>
      <c r="E6297" t="s">
        <v>31</v>
      </c>
      <c r="F6297">
        <v>38389</v>
      </c>
      <c r="G6297">
        <v>23236</v>
      </c>
      <c r="H6297">
        <v>0.60527755346583656</v>
      </c>
      <c r="I6297" t="str">
        <f>VLOOKUP($B6297&amp;$E6297,'Employee List'!$A:$E,5,0)</f>
        <v>E-1198</v>
      </c>
    </row>
    <row r="6298" spans="1:9" x14ac:dyDescent="0.35">
      <c r="A6298" t="s">
        <v>1257</v>
      </c>
      <c r="B6298" t="s">
        <v>123</v>
      </c>
      <c r="C6298" t="s">
        <v>362</v>
      </c>
      <c r="D6298" t="s">
        <v>1267</v>
      </c>
      <c r="E6298" t="s">
        <v>29</v>
      </c>
      <c r="F6298">
        <v>27042</v>
      </c>
      <c r="G6298">
        <v>26097</v>
      </c>
      <c r="H6298">
        <v>0.96505435988462396</v>
      </c>
      <c r="I6298" t="str">
        <f>VLOOKUP($B6298&amp;$E6298,'Employee List'!$A:$E,5,0)</f>
        <v>E-1198</v>
      </c>
    </row>
    <row r="6299" spans="1:9" x14ac:dyDescent="0.35">
      <c r="A6299" t="s">
        <v>1257</v>
      </c>
      <c r="B6299" t="s">
        <v>123</v>
      </c>
      <c r="C6299" t="s">
        <v>362</v>
      </c>
      <c r="D6299" t="s">
        <v>1267</v>
      </c>
      <c r="E6299" t="s">
        <v>30</v>
      </c>
      <c r="F6299">
        <v>26022</v>
      </c>
      <c r="G6299">
        <v>15254</v>
      </c>
      <c r="H6299">
        <v>0.58619629544231799</v>
      </c>
      <c r="I6299" t="str">
        <f>VLOOKUP($B6299&amp;$E6299,'Employee List'!$A:$E,5,0)</f>
        <v>E-1198</v>
      </c>
    </row>
    <row r="6300" spans="1:9" x14ac:dyDescent="0.35">
      <c r="A6300" t="s">
        <v>1257</v>
      </c>
      <c r="B6300" t="s">
        <v>123</v>
      </c>
      <c r="C6300" t="s">
        <v>362</v>
      </c>
      <c r="D6300" t="s">
        <v>1267</v>
      </c>
      <c r="E6300" t="s">
        <v>31</v>
      </c>
      <c r="F6300">
        <v>28138</v>
      </c>
      <c r="G6300">
        <v>17352</v>
      </c>
      <c r="H6300">
        <v>0.61667495913000214</v>
      </c>
      <c r="I6300" t="str">
        <f>VLOOKUP($B6300&amp;$E6300,'Employee List'!$A:$E,5,0)</f>
        <v>E-1198</v>
      </c>
    </row>
    <row r="6301" spans="1:9" x14ac:dyDescent="0.35">
      <c r="A6301" t="s">
        <v>1257</v>
      </c>
      <c r="B6301" t="s">
        <v>123</v>
      </c>
      <c r="C6301" t="s">
        <v>362</v>
      </c>
      <c r="D6301" t="s">
        <v>1268</v>
      </c>
      <c r="E6301" t="s">
        <v>29</v>
      </c>
      <c r="F6301">
        <v>15370</v>
      </c>
      <c r="G6301">
        <v>5771</v>
      </c>
      <c r="H6301">
        <v>0.37547169811320757</v>
      </c>
      <c r="I6301" t="str">
        <f>VLOOKUP($B6301&amp;$E6301,'Employee List'!$A:$E,5,0)</f>
        <v>E-1198</v>
      </c>
    </row>
    <row r="6302" spans="1:9" x14ac:dyDescent="0.35">
      <c r="A6302" t="s">
        <v>1257</v>
      </c>
      <c r="B6302" t="s">
        <v>123</v>
      </c>
      <c r="C6302" t="s">
        <v>362</v>
      </c>
      <c r="D6302" t="s">
        <v>1268</v>
      </c>
      <c r="E6302" t="s">
        <v>30</v>
      </c>
      <c r="F6302">
        <v>12122</v>
      </c>
      <c r="G6302">
        <v>8503</v>
      </c>
      <c r="H6302">
        <v>0.70145190562613435</v>
      </c>
      <c r="I6302" t="str">
        <f>VLOOKUP($B6302&amp;$E6302,'Employee List'!$A:$E,5,0)</f>
        <v>E-1198</v>
      </c>
    </row>
    <row r="6303" spans="1:9" x14ac:dyDescent="0.35">
      <c r="A6303" t="s">
        <v>1257</v>
      </c>
      <c r="B6303" t="s">
        <v>123</v>
      </c>
      <c r="C6303" t="s">
        <v>362</v>
      </c>
      <c r="D6303" t="s">
        <v>1268</v>
      </c>
      <c r="E6303" t="s">
        <v>31</v>
      </c>
      <c r="F6303">
        <v>10564</v>
      </c>
      <c r="G6303">
        <v>4540</v>
      </c>
      <c r="H6303">
        <v>0.42976145399469901</v>
      </c>
      <c r="I6303" t="str">
        <f>VLOOKUP($B6303&amp;$E6303,'Employee List'!$A:$E,5,0)</f>
        <v>E-1198</v>
      </c>
    </row>
    <row r="6304" spans="1:9" x14ac:dyDescent="0.35">
      <c r="A6304" t="s">
        <v>1257</v>
      </c>
      <c r="B6304" t="s">
        <v>123</v>
      </c>
      <c r="C6304" t="s">
        <v>362</v>
      </c>
      <c r="D6304" t="s">
        <v>1269</v>
      </c>
      <c r="E6304" t="s">
        <v>29</v>
      </c>
      <c r="F6304">
        <v>22838</v>
      </c>
      <c r="G6304">
        <v>6782</v>
      </c>
      <c r="H6304">
        <v>0.29696120500919521</v>
      </c>
      <c r="I6304" t="str">
        <f>VLOOKUP($B6304&amp;$E6304,'Employee List'!$A:$E,5,0)</f>
        <v>E-1198</v>
      </c>
    </row>
    <row r="6305" spans="1:9" x14ac:dyDescent="0.35">
      <c r="A6305" t="s">
        <v>1257</v>
      </c>
      <c r="B6305" t="s">
        <v>123</v>
      </c>
      <c r="C6305" t="s">
        <v>362</v>
      </c>
      <c r="D6305" t="s">
        <v>1269</v>
      </c>
      <c r="E6305" t="s">
        <v>30</v>
      </c>
      <c r="F6305">
        <v>24887</v>
      </c>
      <c r="G6305">
        <v>5448</v>
      </c>
      <c r="H6305">
        <v>0.2189094708080524</v>
      </c>
      <c r="I6305" t="str">
        <f>VLOOKUP($B6305&amp;$E6305,'Employee List'!$A:$E,5,0)</f>
        <v>E-1198</v>
      </c>
    </row>
    <row r="6306" spans="1:9" x14ac:dyDescent="0.35">
      <c r="A6306" t="s">
        <v>1257</v>
      </c>
      <c r="B6306" t="s">
        <v>123</v>
      </c>
      <c r="C6306" t="s">
        <v>362</v>
      </c>
      <c r="D6306" t="s">
        <v>1269</v>
      </c>
      <c r="E6306" t="s">
        <v>31</v>
      </c>
      <c r="F6306">
        <v>23050</v>
      </c>
      <c r="G6306">
        <v>4018</v>
      </c>
      <c r="H6306">
        <v>0.17431670281995662</v>
      </c>
      <c r="I6306" t="str">
        <f>VLOOKUP($B6306&amp;$E6306,'Employee List'!$A:$E,5,0)</f>
        <v>E-1198</v>
      </c>
    </row>
    <row r="6307" spans="1:9" x14ac:dyDescent="0.35">
      <c r="A6307" t="s">
        <v>1257</v>
      </c>
      <c r="B6307" t="s">
        <v>123</v>
      </c>
      <c r="C6307" t="s">
        <v>362</v>
      </c>
      <c r="D6307" t="s">
        <v>1270</v>
      </c>
      <c r="E6307" t="s">
        <v>29</v>
      </c>
      <c r="F6307">
        <v>6167</v>
      </c>
      <c r="G6307">
        <v>7055</v>
      </c>
      <c r="H6307">
        <v>1.1439922166369385</v>
      </c>
      <c r="I6307" t="str">
        <f>VLOOKUP($B6307&amp;$E6307,'Employee List'!$A:$E,5,0)</f>
        <v>E-1198</v>
      </c>
    </row>
    <row r="6308" spans="1:9" x14ac:dyDescent="0.35">
      <c r="A6308" t="s">
        <v>1257</v>
      </c>
      <c r="B6308" t="s">
        <v>123</v>
      </c>
      <c r="C6308" t="s">
        <v>362</v>
      </c>
      <c r="D6308" t="s">
        <v>1270</v>
      </c>
      <c r="E6308" t="s">
        <v>30</v>
      </c>
      <c r="F6308">
        <v>5963</v>
      </c>
      <c r="G6308">
        <v>2122</v>
      </c>
      <c r="H6308">
        <v>0.3558611437196042</v>
      </c>
      <c r="I6308" t="str">
        <f>VLOOKUP($B6308&amp;$E6308,'Employee List'!$A:$E,5,0)</f>
        <v>E-1198</v>
      </c>
    </row>
    <row r="6309" spans="1:9" x14ac:dyDescent="0.35">
      <c r="A6309" t="s">
        <v>1257</v>
      </c>
      <c r="B6309" t="s">
        <v>123</v>
      </c>
      <c r="C6309" t="s">
        <v>362</v>
      </c>
      <c r="D6309" t="s">
        <v>1270</v>
      </c>
      <c r="E6309" t="s">
        <v>31</v>
      </c>
      <c r="F6309">
        <v>8696</v>
      </c>
      <c r="G6309">
        <v>4806</v>
      </c>
      <c r="H6309">
        <v>0.55266789328426857</v>
      </c>
      <c r="I6309" t="str">
        <f>VLOOKUP($B6309&amp;$E6309,'Employee List'!$A:$E,5,0)</f>
        <v>E-1198</v>
      </c>
    </row>
    <row r="6310" spans="1:9" x14ac:dyDescent="0.35">
      <c r="A6310" t="s">
        <v>1257</v>
      </c>
      <c r="B6310" t="s">
        <v>123</v>
      </c>
      <c r="C6310" t="s">
        <v>362</v>
      </c>
      <c r="D6310" t="s">
        <v>1271</v>
      </c>
      <c r="E6310" t="s">
        <v>29</v>
      </c>
      <c r="F6310">
        <v>15059</v>
      </c>
      <c r="G6310">
        <v>17461</v>
      </c>
      <c r="H6310">
        <v>1.159505943289727</v>
      </c>
      <c r="I6310" t="str">
        <f>VLOOKUP($B6310&amp;$E6310,'Employee List'!$A:$E,5,0)</f>
        <v>E-1198</v>
      </c>
    </row>
    <row r="6311" spans="1:9" x14ac:dyDescent="0.35">
      <c r="A6311" t="s">
        <v>1257</v>
      </c>
      <c r="B6311" t="s">
        <v>123</v>
      </c>
      <c r="C6311" t="s">
        <v>362</v>
      </c>
      <c r="D6311" t="s">
        <v>1271</v>
      </c>
      <c r="E6311" t="s">
        <v>30</v>
      </c>
      <c r="F6311">
        <v>15778</v>
      </c>
      <c r="G6311">
        <v>13860</v>
      </c>
      <c r="H6311">
        <v>0.87843833185448095</v>
      </c>
      <c r="I6311" t="str">
        <f>VLOOKUP($B6311&amp;$E6311,'Employee List'!$A:$E,5,0)</f>
        <v>E-1198</v>
      </c>
    </row>
    <row r="6312" spans="1:9" x14ac:dyDescent="0.35">
      <c r="A6312" t="s">
        <v>1257</v>
      </c>
      <c r="B6312" t="s">
        <v>123</v>
      </c>
      <c r="C6312" t="s">
        <v>362</v>
      </c>
      <c r="D6312" t="s">
        <v>1271</v>
      </c>
      <c r="E6312" t="s">
        <v>31</v>
      </c>
      <c r="F6312">
        <v>16504</v>
      </c>
      <c r="G6312">
        <v>14479</v>
      </c>
      <c r="H6312">
        <v>0.87730247212796897</v>
      </c>
      <c r="I6312" t="str">
        <f>VLOOKUP($B6312&amp;$E6312,'Employee List'!$A:$E,5,0)</f>
        <v>E-1198</v>
      </c>
    </row>
    <row r="6313" spans="1:9" x14ac:dyDescent="0.35">
      <c r="A6313" t="s">
        <v>1257</v>
      </c>
      <c r="B6313" t="s">
        <v>123</v>
      </c>
      <c r="C6313" t="s">
        <v>362</v>
      </c>
      <c r="D6313" t="s">
        <v>1258</v>
      </c>
      <c r="E6313" t="s">
        <v>29</v>
      </c>
      <c r="F6313">
        <v>170026</v>
      </c>
      <c r="G6313">
        <v>164049</v>
      </c>
      <c r="H6313">
        <v>0.96484655288014776</v>
      </c>
      <c r="I6313" t="str">
        <f>VLOOKUP($B6313&amp;$E6313,'Employee List'!$A:$E,5,0)</f>
        <v>E-1198</v>
      </c>
    </row>
    <row r="6314" spans="1:9" x14ac:dyDescent="0.35">
      <c r="A6314" t="s">
        <v>1257</v>
      </c>
      <c r="B6314" t="s">
        <v>123</v>
      </c>
      <c r="C6314" t="s">
        <v>362</v>
      </c>
      <c r="D6314" t="s">
        <v>1258</v>
      </c>
      <c r="E6314" t="s">
        <v>30</v>
      </c>
      <c r="F6314">
        <v>162834</v>
      </c>
      <c r="G6314">
        <v>141967</v>
      </c>
      <c r="H6314">
        <v>0.87185108761069552</v>
      </c>
      <c r="I6314" t="str">
        <f>VLOOKUP($B6314&amp;$E6314,'Employee List'!$A:$E,5,0)</f>
        <v>E-1198</v>
      </c>
    </row>
    <row r="6315" spans="1:9" x14ac:dyDescent="0.35">
      <c r="A6315" t="s">
        <v>1257</v>
      </c>
      <c r="B6315" t="s">
        <v>123</v>
      </c>
      <c r="C6315" t="s">
        <v>362</v>
      </c>
      <c r="D6315" t="s">
        <v>1258</v>
      </c>
      <c r="E6315" t="s">
        <v>31</v>
      </c>
      <c r="F6315">
        <v>156946</v>
      </c>
      <c r="G6315">
        <v>143549</v>
      </c>
      <c r="H6315">
        <v>0.91463943012246252</v>
      </c>
      <c r="I6315" t="str">
        <f>VLOOKUP($B6315&amp;$E6315,'Employee List'!$A:$E,5,0)</f>
        <v>E-1198</v>
      </c>
    </row>
    <row r="6316" spans="1:9" x14ac:dyDescent="0.35">
      <c r="A6316" t="s">
        <v>1257</v>
      </c>
      <c r="B6316" t="s">
        <v>123</v>
      </c>
      <c r="C6316" t="s">
        <v>362</v>
      </c>
      <c r="D6316" t="s">
        <v>1272</v>
      </c>
      <c r="E6316" t="s">
        <v>29</v>
      </c>
      <c r="F6316">
        <v>22875</v>
      </c>
      <c r="G6316">
        <v>14774</v>
      </c>
      <c r="H6316">
        <v>0.64585792349726778</v>
      </c>
      <c r="I6316" t="str">
        <f>VLOOKUP($B6316&amp;$E6316,'Employee List'!$A:$E,5,0)</f>
        <v>E-1198</v>
      </c>
    </row>
    <row r="6317" spans="1:9" x14ac:dyDescent="0.35">
      <c r="A6317" t="s">
        <v>1257</v>
      </c>
      <c r="B6317" t="s">
        <v>123</v>
      </c>
      <c r="C6317" t="s">
        <v>362</v>
      </c>
      <c r="D6317" t="s">
        <v>1272</v>
      </c>
      <c r="E6317" t="s">
        <v>30</v>
      </c>
      <c r="F6317">
        <v>23902</v>
      </c>
      <c r="G6317">
        <v>36258</v>
      </c>
      <c r="H6317">
        <v>1.5169441887708142</v>
      </c>
      <c r="I6317" t="str">
        <f>VLOOKUP($B6317&amp;$E6317,'Employee List'!$A:$E,5,0)</f>
        <v>E-1198</v>
      </c>
    </row>
    <row r="6318" spans="1:9" x14ac:dyDescent="0.35">
      <c r="A6318" t="s">
        <v>1257</v>
      </c>
      <c r="B6318" t="s">
        <v>123</v>
      </c>
      <c r="C6318" t="s">
        <v>362</v>
      </c>
      <c r="D6318" t="s">
        <v>1272</v>
      </c>
      <c r="E6318" t="s">
        <v>31</v>
      </c>
      <c r="F6318">
        <v>25693</v>
      </c>
      <c r="G6318">
        <v>20340</v>
      </c>
      <c r="H6318">
        <v>0.79165531467714945</v>
      </c>
      <c r="I6318" t="str">
        <f>VLOOKUP($B6318&amp;$E6318,'Employee List'!$A:$E,5,0)</f>
        <v>E-1198</v>
      </c>
    </row>
    <row r="6319" spans="1:9" x14ac:dyDescent="0.35">
      <c r="A6319" t="s">
        <v>1257</v>
      </c>
      <c r="B6319" t="s">
        <v>123</v>
      </c>
      <c r="C6319" t="s">
        <v>362</v>
      </c>
      <c r="D6319" t="s">
        <v>1259</v>
      </c>
      <c r="E6319" t="s">
        <v>29</v>
      </c>
      <c r="F6319">
        <v>44097</v>
      </c>
      <c r="G6319">
        <v>37733</v>
      </c>
      <c r="H6319">
        <v>0.85568179241218223</v>
      </c>
      <c r="I6319" t="str">
        <f>VLOOKUP($B6319&amp;$E6319,'Employee List'!$A:$E,5,0)</f>
        <v>E-1198</v>
      </c>
    </row>
    <row r="6320" spans="1:9" x14ac:dyDescent="0.35">
      <c r="A6320" t="s">
        <v>1257</v>
      </c>
      <c r="B6320" t="s">
        <v>123</v>
      </c>
      <c r="C6320" t="s">
        <v>362</v>
      </c>
      <c r="D6320" t="s">
        <v>1259</v>
      </c>
      <c r="E6320" t="s">
        <v>30</v>
      </c>
      <c r="F6320">
        <v>45054</v>
      </c>
      <c r="G6320">
        <v>35513</v>
      </c>
      <c r="H6320">
        <v>0.78823189949837968</v>
      </c>
      <c r="I6320" t="str">
        <f>VLOOKUP($B6320&amp;$E6320,'Employee List'!$A:$E,5,0)</f>
        <v>E-1198</v>
      </c>
    </row>
    <row r="6321" spans="1:9" x14ac:dyDescent="0.35">
      <c r="A6321" t="s">
        <v>1257</v>
      </c>
      <c r="B6321" t="s">
        <v>123</v>
      </c>
      <c r="C6321" t="s">
        <v>362</v>
      </c>
      <c r="D6321" t="s">
        <v>1259</v>
      </c>
      <c r="E6321" t="s">
        <v>31</v>
      </c>
      <c r="F6321">
        <v>45713</v>
      </c>
      <c r="G6321">
        <v>52819</v>
      </c>
      <c r="H6321">
        <v>1.1554481219784307</v>
      </c>
      <c r="I6321" t="str">
        <f>VLOOKUP($B6321&amp;$E6321,'Employee List'!$A:$E,5,0)</f>
        <v>E-1198</v>
      </c>
    </row>
    <row r="6322" spans="1:9" x14ac:dyDescent="0.35">
      <c r="A6322" t="s">
        <v>1257</v>
      </c>
      <c r="B6322" t="s">
        <v>123</v>
      </c>
      <c r="C6322" t="s">
        <v>362</v>
      </c>
      <c r="D6322" t="s">
        <v>1273</v>
      </c>
      <c r="E6322" t="s">
        <v>29</v>
      </c>
      <c r="F6322">
        <v>4790</v>
      </c>
      <c r="G6322">
        <v>8724</v>
      </c>
      <c r="H6322">
        <v>1.8212943632567851</v>
      </c>
      <c r="I6322" t="str">
        <f>VLOOKUP($B6322&amp;$E6322,'Employee List'!$A:$E,5,0)</f>
        <v>E-1198</v>
      </c>
    </row>
    <row r="6323" spans="1:9" x14ac:dyDescent="0.35">
      <c r="A6323" t="s">
        <v>1257</v>
      </c>
      <c r="B6323" t="s">
        <v>123</v>
      </c>
      <c r="C6323" t="s">
        <v>362</v>
      </c>
      <c r="D6323" t="s">
        <v>1273</v>
      </c>
      <c r="E6323" t="s">
        <v>30</v>
      </c>
      <c r="F6323">
        <v>4596</v>
      </c>
      <c r="G6323">
        <v>8437</v>
      </c>
      <c r="H6323">
        <v>1.8357267188859878</v>
      </c>
      <c r="I6323" t="str">
        <f>VLOOKUP($B6323&amp;$E6323,'Employee List'!$A:$E,5,0)</f>
        <v>E-1198</v>
      </c>
    </row>
    <row r="6324" spans="1:9" x14ac:dyDescent="0.35">
      <c r="A6324" t="s">
        <v>1257</v>
      </c>
      <c r="B6324" t="s">
        <v>123</v>
      </c>
      <c r="C6324" t="s">
        <v>362</v>
      </c>
      <c r="D6324" t="s">
        <v>1273</v>
      </c>
      <c r="E6324" t="s">
        <v>31</v>
      </c>
      <c r="F6324">
        <v>7738</v>
      </c>
      <c r="G6324">
        <v>10064</v>
      </c>
      <c r="H6324">
        <v>1.3005944688550013</v>
      </c>
      <c r="I6324" t="str">
        <f>VLOOKUP($B6324&amp;$E6324,'Employee List'!$A:$E,5,0)</f>
        <v>E-1198</v>
      </c>
    </row>
    <row r="6325" spans="1:9" x14ac:dyDescent="0.35">
      <c r="A6325" t="s">
        <v>1257</v>
      </c>
      <c r="B6325" t="s">
        <v>123</v>
      </c>
      <c r="C6325" t="s">
        <v>362</v>
      </c>
      <c r="D6325" t="s">
        <v>1275</v>
      </c>
      <c r="E6325" t="s">
        <v>29</v>
      </c>
      <c r="F6325">
        <v>1007</v>
      </c>
      <c r="G6325">
        <v>3588</v>
      </c>
      <c r="H6325">
        <v>3.5630585898709035</v>
      </c>
      <c r="I6325" t="str">
        <f>VLOOKUP($B6325&amp;$E6325,'Employee List'!$A:$E,5,0)</f>
        <v>E-1198</v>
      </c>
    </row>
    <row r="6326" spans="1:9" x14ac:dyDescent="0.35">
      <c r="A6326" t="s">
        <v>1257</v>
      </c>
      <c r="B6326" t="s">
        <v>123</v>
      </c>
      <c r="C6326" t="s">
        <v>362</v>
      </c>
      <c r="D6326" t="s">
        <v>1275</v>
      </c>
      <c r="E6326" t="s">
        <v>30</v>
      </c>
      <c r="F6326">
        <v>4138</v>
      </c>
      <c r="G6326">
        <v>5535</v>
      </c>
      <c r="H6326">
        <v>1.3376027066215563</v>
      </c>
      <c r="I6326" t="str">
        <f>VLOOKUP($B6326&amp;$E6326,'Employee List'!$A:$E,5,0)</f>
        <v>E-1198</v>
      </c>
    </row>
    <row r="6327" spans="1:9" x14ac:dyDescent="0.35">
      <c r="A6327" t="s">
        <v>1257</v>
      </c>
      <c r="B6327" t="s">
        <v>123</v>
      </c>
      <c r="C6327" t="s">
        <v>362</v>
      </c>
      <c r="D6327" t="s">
        <v>1275</v>
      </c>
      <c r="E6327" t="s">
        <v>31</v>
      </c>
      <c r="F6327">
        <v>1763</v>
      </c>
      <c r="G6327">
        <v>3852</v>
      </c>
      <c r="H6327">
        <v>2.1849120816789562</v>
      </c>
      <c r="I6327" t="str">
        <f>VLOOKUP($B6327&amp;$E6327,'Employee List'!$A:$E,5,0)</f>
        <v>E-1198</v>
      </c>
    </row>
    <row r="6328" spans="1:9" x14ac:dyDescent="0.35">
      <c r="A6328" t="s">
        <v>1257</v>
      </c>
      <c r="B6328" t="s">
        <v>123</v>
      </c>
      <c r="C6328" t="s">
        <v>362</v>
      </c>
      <c r="D6328" t="s">
        <v>1276</v>
      </c>
      <c r="E6328" t="s">
        <v>29</v>
      </c>
      <c r="F6328">
        <v>1300</v>
      </c>
      <c r="G6328">
        <v>3863</v>
      </c>
      <c r="H6328">
        <v>2.9715384615384615</v>
      </c>
      <c r="I6328" t="str">
        <f>VLOOKUP($B6328&amp;$E6328,'Employee List'!$A:$E,5,0)</f>
        <v>E-1198</v>
      </c>
    </row>
    <row r="6329" spans="1:9" x14ac:dyDescent="0.35">
      <c r="A6329" t="s">
        <v>1257</v>
      </c>
      <c r="B6329" t="s">
        <v>123</v>
      </c>
      <c r="C6329" t="s">
        <v>362</v>
      </c>
      <c r="D6329" t="s">
        <v>1276</v>
      </c>
      <c r="E6329" t="s">
        <v>30</v>
      </c>
      <c r="F6329">
        <v>3388</v>
      </c>
      <c r="G6329">
        <v>1610</v>
      </c>
      <c r="H6329">
        <v>0.47520661157024796</v>
      </c>
      <c r="I6329" t="str">
        <f>VLOOKUP($B6329&amp;$E6329,'Employee List'!$A:$E,5,0)</f>
        <v>E-1198</v>
      </c>
    </row>
    <row r="6330" spans="1:9" x14ac:dyDescent="0.35">
      <c r="A6330" t="s">
        <v>1257</v>
      </c>
      <c r="B6330" t="s">
        <v>123</v>
      </c>
      <c r="C6330" t="s">
        <v>362</v>
      </c>
      <c r="D6330" t="s">
        <v>1276</v>
      </c>
      <c r="E6330" t="s">
        <v>31</v>
      </c>
      <c r="F6330">
        <v>3763</v>
      </c>
      <c r="G6330">
        <v>1371</v>
      </c>
      <c r="H6330">
        <v>0.36433696518735054</v>
      </c>
      <c r="I6330" t="str">
        <f>VLOOKUP($B6330&amp;$E6330,'Employee List'!$A:$E,5,0)</f>
        <v>E-1198</v>
      </c>
    </row>
    <row r="6331" spans="1:9" x14ac:dyDescent="0.35">
      <c r="A6331" t="s">
        <v>1257</v>
      </c>
      <c r="B6331" t="s">
        <v>123</v>
      </c>
      <c r="C6331" t="s">
        <v>362</v>
      </c>
      <c r="D6331" t="s">
        <v>1277</v>
      </c>
      <c r="E6331" t="s">
        <v>29</v>
      </c>
      <c r="F6331">
        <v>7083</v>
      </c>
      <c r="G6331">
        <v>5488</v>
      </c>
      <c r="H6331">
        <v>0.77481293237328819</v>
      </c>
      <c r="I6331" t="str">
        <f>VLOOKUP($B6331&amp;$E6331,'Employee List'!$A:$E,5,0)</f>
        <v>E-1198</v>
      </c>
    </row>
    <row r="6332" spans="1:9" x14ac:dyDescent="0.35">
      <c r="A6332" t="s">
        <v>1257</v>
      </c>
      <c r="B6332" t="s">
        <v>123</v>
      </c>
      <c r="C6332" t="s">
        <v>362</v>
      </c>
      <c r="D6332" t="s">
        <v>1277</v>
      </c>
      <c r="E6332" t="s">
        <v>30</v>
      </c>
      <c r="F6332">
        <v>5910</v>
      </c>
      <c r="G6332">
        <v>7589</v>
      </c>
      <c r="H6332">
        <v>1.2840947546531303</v>
      </c>
      <c r="I6332" t="str">
        <f>VLOOKUP($B6332&amp;$E6332,'Employee List'!$A:$E,5,0)</f>
        <v>E-1198</v>
      </c>
    </row>
    <row r="6333" spans="1:9" x14ac:dyDescent="0.35">
      <c r="A6333" t="s">
        <v>1257</v>
      </c>
      <c r="B6333" t="s">
        <v>123</v>
      </c>
      <c r="C6333" t="s">
        <v>362</v>
      </c>
      <c r="D6333" t="s">
        <v>1277</v>
      </c>
      <c r="E6333" t="s">
        <v>31</v>
      </c>
      <c r="F6333">
        <v>8133</v>
      </c>
      <c r="G6333">
        <v>4089</v>
      </c>
      <c r="H6333">
        <v>0.50276650682405022</v>
      </c>
      <c r="I6333" t="str">
        <f>VLOOKUP($B6333&amp;$E6333,'Employee List'!$A:$E,5,0)</f>
        <v>E-1198</v>
      </c>
    </row>
    <row r="6334" spans="1:9" x14ac:dyDescent="0.35">
      <c r="A6334" t="s">
        <v>1257</v>
      </c>
      <c r="B6334" t="s">
        <v>123</v>
      </c>
      <c r="C6334" t="s">
        <v>362</v>
      </c>
      <c r="D6334" t="s">
        <v>1278</v>
      </c>
      <c r="E6334" t="s">
        <v>29</v>
      </c>
      <c r="F6334">
        <v>9629</v>
      </c>
      <c r="G6334">
        <v>6886</v>
      </c>
      <c r="H6334">
        <v>0.71513137397445214</v>
      </c>
      <c r="I6334" t="str">
        <f>VLOOKUP($B6334&amp;$E6334,'Employee List'!$A:$E,5,0)</f>
        <v>E-1198</v>
      </c>
    </row>
    <row r="6335" spans="1:9" x14ac:dyDescent="0.35">
      <c r="A6335" t="s">
        <v>1257</v>
      </c>
      <c r="B6335" t="s">
        <v>123</v>
      </c>
      <c r="C6335" t="s">
        <v>362</v>
      </c>
      <c r="D6335" t="s">
        <v>1278</v>
      </c>
      <c r="E6335" t="s">
        <v>30</v>
      </c>
      <c r="F6335">
        <v>9524</v>
      </c>
      <c r="G6335">
        <v>7848</v>
      </c>
      <c r="H6335">
        <v>0.82402351952960939</v>
      </c>
      <c r="I6335" t="str">
        <f>VLOOKUP($B6335&amp;$E6335,'Employee List'!$A:$E,5,0)</f>
        <v>E-1198</v>
      </c>
    </row>
    <row r="6336" spans="1:9" x14ac:dyDescent="0.35">
      <c r="A6336" t="s">
        <v>1257</v>
      </c>
      <c r="B6336" t="s">
        <v>123</v>
      </c>
      <c r="C6336" t="s">
        <v>362</v>
      </c>
      <c r="D6336" t="s">
        <v>1278</v>
      </c>
      <c r="E6336" t="s">
        <v>31</v>
      </c>
      <c r="F6336">
        <v>7857</v>
      </c>
      <c r="G6336">
        <v>4375</v>
      </c>
      <c r="H6336">
        <v>0.55682830596919941</v>
      </c>
      <c r="I6336" t="str">
        <f>VLOOKUP($B6336&amp;$E6336,'Employee List'!$A:$E,5,0)</f>
        <v>E-1198</v>
      </c>
    </row>
    <row r="6337" spans="1:9" x14ac:dyDescent="0.35">
      <c r="A6337" t="s">
        <v>1257</v>
      </c>
      <c r="B6337" t="s">
        <v>123</v>
      </c>
      <c r="C6337" t="s">
        <v>362</v>
      </c>
      <c r="D6337" t="s">
        <v>1279</v>
      </c>
      <c r="E6337" t="s">
        <v>29</v>
      </c>
      <c r="F6337">
        <v>4226</v>
      </c>
      <c r="G6337">
        <v>1489</v>
      </c>
      <c r="H6337">
        <v>0.3523426407950781</v>
      </c>
      <c r="I6337" t="str">
        <f>VLOOKUP($B6337&amp;$E6337,'Employee List'!$A:$E,5,0)</f>
        <v>E-1198</v>
      </c>
    </row>
    <row r="6338" spans="1:9" x14ac:dyDescent="0.35">
      <c r="A6338" t="s">
        <v>1257</v>
      </c>
      <c r="B6338" t="s">
        <v>123</v>
      </c>
      <c r="C6338" t="s">
        <v>362</v>
      </c>
      <c r="D6338" t="s">
        <v>1279</v>
      </c>
      <c r="E6338" t="s">
        <v>30</v>
      </c>
      <c r="F6338">
        <v>3602</v>
      </c>
      <c r="G6338">
        <v>3314</v>
      </c>
      <c r="H6338">
        <v>0.92004441976679618</v>
      </c>
      <c r="I6338" t="str">
        <f>VLOOKUP($B6338&amp;$E6338,'Employee List'!$A:$E,5,0)</f>
        <v>E-1198</v>
      </c>
    </row>
    <row r="6339" spans="1:9" x14ac:dyDescent="0.35">
      <c r="A6339" t="s">
        <v>1257</v>
      </c>
      <c r="B6339" t="s">
        <v>123</v>
      </c>
      <c r="C6339" t="s">
        <v>362</v>
      </c>
      <c r="D6339" t="s">
        <v>1279</v>
      </c>
      <c r="E6339" t="s">
        <v>31</v>
      </c>
      <c r="F6339">
        <v>4181</v>
      </c>
      <c r="G6339">
        <v>5297</v>
      </c>
      <c r="H6339">
        <v>1.2669217890456828</v>
      </c>
      <c r="I6339" t="str">
        <f>VLOOKUP($B6339&amp;$E6339,'Employee List'!$A:$E,5,0)</f>
        <v>E-1198</v>
      </c>
    </row>
    <row r="6340" spans="1:9" x14ac:dyDescent="0.35">
      <c r="A6340" t="s">
        <v>1257</v>
      </c>
      <c r="B6340" t="s">
        <v>123</v>
      </c>
      <c r="C6340" t="s">
        <v>362</v>
      </c>
      <c r="D6340" t="s">
        <v>1280</v>
      </c>
      <c r="E6340" t="s">
        <v>29</v>
      </c>
      <c r="F6340">
        <v>2987</v>
      </c>
      <c r="G6340">
        <v>3413</v>
      </c>
      <c r="H6340">
        <v>1.1426180113826583</v>
      </c>
      <c r="I6340" t="str">
        <f>VLOOKUP($B6340&amp;$E6340,'Employee List'!$A:$E,5,0)</f>
        <v>E-1198</v>
      </c>
    </row>
    <row r="6341" spans="1:9" x14ac:dyDescent="0.35">
      <c r="A6341" t="s">
        <v>1257</v>
      </c>
      <c r="B6341" t="s">
        <v>123</v>
      </c>
      <c r="C6341" t="s">
        <v>362</v>
      </c>
      <c r="D6341" t="s">
        <v>1280</v>
      </c>
      <c r="E6341" t="s">
        <v>30</v>
      </c>
      <c r="F6341">
        <v>3069</v>
      </c>
      <c r="G6341">
        <v>5999</v>
      </c>
      <c r="H6341">
        <v>1.9547083740632127</v>
      </c>
      <c r="I6341" t="str">
        <f>VLOOKUP($B6341&amp;$E6341,'Employee List'!$A:$E,5,0)</f>
        <v>E-1198</v>
      </c>
    </row>
    <row r="6342" spans="1:9" x14ac:dyDescent="0.35">
      <c r="A6342" t="s">
        <v>1257</v>
      </c>
      <c r="B6342" t="s">
        <v>123</v>
      </c>
      <c r="C6342" t="s">
        <v>362</v>
      </c>
      <c r="D6342" t="s">
        <v>1280</v>
      </c>
      <c r="E6342" t="s">
        <v>31</v>
      </c>
      <c r="F6342">
        <v>4947</v>
      </c>
      <c r="G6342">
        <v>1936</v>
      </c>
      <c r="H6342">
        <v>0.39134829189407722</v>
      </c>
      <c r="I6342" t="str">
        <f>VLOOKUP($B6342&amp;$E6342,'Employee List'!$A:$E,5,0)</f>
        <v>E-1198</v>
      </c>
    </row>
    <row r="6343" spans="1:9" x14ac:dyDescent="0.35">
      <c r="A6343" t="s">
        <v>1257</v>
      </c>
      <c r="B6343" t="s">
        <v>123</v>
      </c>
      <c r="C6343" t="s">
        <v>362</v>
      </c>
      <c r="D6343" t="s">
        <v>1262</v>
      </c>
      <c r="E6343" t="s">
        <v>29</v>
      </c>
      <c r="F6343">
        <v>17856</v>
      </c>
      <c r="G6343">
        <v>9565</v>
      </c>
      <c r="H6343">
        <v>0.53567428315412191</v>
      </c>
      <c r="I6343" t="str">
        <f>VLOOKUP($B6343&amp;$E6343,'Employee List'!$A:$E,5,0)</f>
        <v>E-1198</v>
      </c>
    </row>
    <row r="6344" spans="1:9" x14ac:dyDescent="0.35">
      <c r="A6344" t="s">
        <v>1257</v>
      </c>
      <c r="B6344" t="s">
        <v>123</v>
      </c>
      <c r="C6344" t="s">
        <v>362</v>
      </c>
      <c r="D6344" t="s">
        <v>1262</v>
      </c>
      <c r="E6344" t="s">
        <v>30</v>
      </c>
      <c r="F6344">
        <v>16542</v>
      </c>
      <c r="G6344">
        <v>16526</v>
      </c>
      <c r="H6344">
        <v>0.99903276508281946</v>
      </c>
      <c r="I6344" t="str">
        <f>VLOOKUP($B6344&amp;$E6344,'Employee List'!$A:$E,5,0)</f>
        <v>E-1198</v>
      </c>
    </row>
    <row r="6345" spans="1:9" x14ac:dyDescent="0.35">
      <c r="A6345" t="s">
        <v>1257</v>
      </c>
      <c r="B6345" t="s">
        <v>123</v>
      </c>
      <c r="C6345" t="s">
        <v>362</v>
      </c>
      <c r="D6345" t="s">
        <v>1262</v>
      </c>
      <c r="E6345" t="s">
        <v>31</v>
      </c>
      <c r="F6345">
        <v>19293</v>
      </c>
      <c r="G6345">
        <v>12434</v>
      </c>
      <c r="H6345">
        <v>0.6444824547763438</v>
      </c>
      <c r="I6345" t="str">
        <f>VLOOKUP($B6345&amp;$E6345,'Employee List'!$A:$E,5,0)</f>
        <v>E-1198</v>
      </c>
    </row>
    <row r="6346" spans="1:9" x14ac:dyDescent="0.35">
      <c r="A6346" t="s">
        <v>1257</v>
      </c>
      <c r="B6346" t="s">
        <v>123</v>
      </c>
      <c r="C6346" t="s">
        <v>362</v>
      </c>
      <c r="D6346" t="s">
        <v>1282</v>
      </c>
      <c r="E6346" t="s">
        <v>29</v>
      </c>
      <c r="F6346">
        <v>2370</v>
      </c>
      <c r="G6346">
        <v>5330</v>
      </c>
      <c r="H6346">
        <v>2.2489451476793247</v>
      </c>
      <c r="I6346" t="str">
        <f>VLOOKUP($B6346&amp;$E6346,'Employee List'!$A:$E,5,0)</f>
        <v>E-1198</v>
      </c>
    </row>
    <row r="6347" spans="1:9" x14ac:dyDescent="0.35">
      <c r="A6347" t="s">
        <v>1257</v>
      </c>
      <c r="B6347" t="s">
        <v>123</v>
      </c>
      <c r="C6347" t="s">
        <v>362</v>
      </c>
      <c r="D6347" t="s">
        <v>1282</v>
      </c>
      <c r="E6347" t="s">
        <v>30</v>
      </c>
      <c r="F6347">
        <v>5886</v>
      </c>
      <c r="G6347">
        <v>2150</v>
      </c>
      <c r="H6347">
        <v>0.36527353041114508</v>
      </c>
      <c r="I6347" t="str">
        <f>VLOOKUP($B6347&amp;$E6347,'Employee List'!$A:$E,5,0)</f>
        <v>E-1198</v>
      </c>
    </row>
    <row r="6348" spans="1:9" x14ac:dyDescent="0.35">
      <c r="A6348" t="s">
        <v>1257</v>
      </c>
      <c r="B6348" t="s">
        <v>123</v>
      </c>
      <c r="C6348" t="s">
        <v>362</v>
      </c>
      <c r="D6348" t="s">
        <v>1282</v>
      </c>
      <c r="E6348" t="s">
        <v>31</v>
      </c>
      <c r="F6348">
        <v>7446</v>
      </c>
      <c r="G6348">
        <v>3342</v>
      </c>
      <c r="H6348">
        <v>0.44883158742949236</v>
      </c>
      <c r="I6348" t="str">
        <f>VLOOKUP($B6348&amp;$E6348,'Employee List'!$A:$E,5,0)</f>
        <v>E-1198</v>
      </c>
    </row>
    <row r="6349" spans="1:9" x14ac:dyDescent="0.35">
      <c r="A6349" t="s">
        <v>1257</v>
      </c>
      <c r="B6349" t="s">
        <v>123</v>
      </c>
      <c r="C6349" t="s">
        <v>362</v>
      </c>
      <c r="D6349" t="s">
        <v>1281</v>
      </c>
      <c r="E6349" t="s">
        <v>29</v>
      </c>
      <c r="F6349">
        <v>4645</v>
      </c>
      <c r="G6349">
        <v>3870</v>
      </c>
      <c r="H6349">
        <v>0.83315392895586649</v>
      </c>
      <c r="I6349" t="str">
        <f>VLOOKUP($B6349&amp;$E6349,'Employee List'!$A:$E,5,0)</f>
        <v>E-1198</v>
      </c>
    </row>
    <row r="6350" spans="1:9" x14ac:dyDescent="0.35">
      <c r="A6350" t="s">
        <v>1257</v>
      </c>
      <c r="B6350" t="s">
        <v>123</v>
      </c>
      <c r="C6350" t="s">
        <v>362</v>
      </c>
      <c r="D6350" t="s">
        <v>1281</v>
      </c>
      <c r="E6350" t="s">
        <v>30</v>
      </c>
      <c r="F6350">
        <v>5307</v>
      </c>
      <c r="G6350">
        <v>1637</v>
      </c>
      <c r="H6350">
        <v>0.30846052383644246</v>
      </c>
      <c r="I6350" t="str">
        <f>VLOOKUP($B6350&amp;$E6350,'Employee List'!$A:$E,5,0)</f>
        <v>E-1198</v>
      </c>
    </row>
    <row r="6351" spans="1:9" x14ac:dyDescent="0.35">
      <c r="A6351" t="s">
        <v>1257</v>
      </c>
      <c r="B6351" t="s">
        <v>123</v>
      </c>
      <c r="C6351" t="s">
        <v>362</v>
      </c>
      <c r="D6351" t="s">
        <v>1281</v>
      </c>
      <c r="E6351" t="s">
        <v>31</v>
      </c>
      <c r="F6351">
        <v>6312</v>
      </c>
      <c r="G6351">
        <v>7207</v>
      </c>
      <c r="H6351">
        <v>1.1417934093789608</v>
      </c>
      <c r="I6351" t="str">
        <f>VLOOKUP($B6351&amp;$E6351,'Employee List'!$A:$E,5,0)</f>
        <v>E-1198</v>
      </c>
    </row>
    <row r="6352" spans="1:9" x14ac:dyDescent="0.35">
      <c r="A6352" t="s">
        <v>1257</v>
      </c>
      <c r="B6352" t="s">
        <v>124</v>
      </c>
      <c r="C6352" t="s">
        <v>362</v>
      </c>
      <c r="D6352" t="s">
        <v>1274</v>
      </c>
      <c r="E6352" t="s">
        <v>29</v>
      </c>
      <c r="F6352">
        <v>62752</v>
      </c>
      <c r="G6352">
        <v>52760</v>
      </c>
      <c r="H6352">
        <v>0.84077001529831719</v>
      </c>
      <c r="I6352" t="str">
        <f>VLOOKUP($B6352&amp;$E6352,'Employee List'!$A:$E,5,0)</f>
        <v>E-1199</v>
      </c>
    </row>
    <row r="6353" spans="1:9" x14ac:dyDescent="0.35">
      <c r="A6353" t="s">
        <v>1257</v>
      </c>
      <c r="B6353" t="s">
        <v>124</v>
      </c>
      <c r="C6353" t="s">
        <v>362</v>
      </c>
      <c r="D6353" t="s">
        <v>1274</v>
      </c>
      <c r="E6353" t="s">
        <v>30</v>
      </c>
      <c r="F6353">
        <v>60530</v>
      </c>
      <c r="G6353">
        <v>48291</v>
      </c>
      <c r="H6353">
        <v>0.79780274244176441</v>
      </c>
      <c r="I6353" t="str">
        <f>VLOOKUP($B6353&amp;$E6353,'Employee List'!$A:$E,5,0)</f>
        <v>E-1199</v>
      </c>
    </row>
    <row r="6354" spans="1:9" x14ac:dyDescent="0.35">
      <c r="A6354" t="s">
        <v>1257</v>
      </c>
      <c r="B6354" t="s">
        <v>124</v>
      </c>
      <c r="C6354" t="s">
        <v>362</v>
      </c>
      <c r="D6354" t="s">
        <v>1274</v>
      </c>
      <c r="E6354" t="s">
        <v>31</v>
      </c>
      <c r="F6354">
        <v>64411</v>
      </c>
      <c r="G6354">
        <v>37846</v>
      </c>
      <c r="H6354">
        <v>0.58757044604182518</v>
      </c>
      <c r="I6354" t="str">
        <f>VLOOKUP($B6354&amp;$E6354,'Employee List'!$A:$E,5,0)</f>
        <v>E-1199</v>
      </c>
    </row>
    <row r="6355" spans="1:9" x14ac:dyDescent="0.35">
      <c r="A6355" t="s">
        <v>1257</v>
      </c>
      <c r="B6355" t="s">
        <v>124</v>
      </c>
      <c r="C6355" t="s">
        <v>362</v>
      </c>
      <c r="D6355" t="s">
        <v>1263</v>
      </c>
      <c r="E6355" t="s">
        <v>29</v>
      </c>
      <c r="F6355">
        <v>33177</v>
      </c>
      <c r="G6355">
        <v>127359</v>
      </c>
      <c r="H6355">
        <v>3.8387738493534678</v>
      </c>
      <c r="I6355" t="str">
        <f>VLOOKUP($B6355&amp;$E6355,'Employee List'!$A:$E,5,0)</f>
        <v>E-1199</v>
      </c>
    </row>
    <row r="6356" spans="1:9" x14ac:dyDescent="0.35">
      <c r="A6356" t="s">
        <v>1257</v>
      </c>
      <c r="B6356" t="s">
        <v>124</v>
      </c>
      <c r="C6356" t="s">
        <v>362</v>
      </c>
      <c r="D6356" t="s">
        <v>1263</v>
      </c>
      <c r="E6356" t="s">
        <v>30</v>
      </c>
      <c r="F6356">
        <v>32130</v>
      </c>
      <c r="G6356">
        <v>151081</v>
      </c>
      <c r="H6356">
        <v>4.7021786492374726</v>
      </c>
      <c r="I6356" t="str">
        <f>VLOOKUP($B6356&amp;$E6356,'Employee List'!$A:$E,5,0)</f>
        <v>E-1199</v>
      </c>
    </row>
    <row r="6357" spans="1:9" x14ac:dyDescent="0.35">
      <c r="A6357" t="s">
        <v>1257</v>
      </c>
      <c r="B6357" t="s">
        <v>124</v>
      </c>
      <c r="C6357" t="s">
        <v>362</v>
      </c>
      <c r="D6357" t="s">
        <v>1263</v>
      </c>
      <c r="E6357" t="s">
        <v>31</v>
      </c>
      <c r="F6357">
        <v>34949</v>
      </c>
      <c r="G6357">
        <v>67103</v>
      </c>
      <c r="H6357">
        <v>1.9200263240722195</v>
      </c>
      <c r="I6357" t="str">
        <f>VLOOKUP($B6357&amp;$E6357,'Employee List'!$A:$E,5,0)</f>
        <v>E-1199</v>
      </c>
    </row>
    <row r="6358" spans="1:9" x14ac:dyDescent="0.35">
      <c r="A6358" t="s">
        <v>1257</v>
      </c>
      <c r="B6358" t="s">
        <v>124</v>
      </c>
      <c r="C6358" t="s">
        <v>362</v>
      </c>
      <c r="D6358" t="s">
        <v>1264</v>
      </c>
      <c r="E6358" t="s">
        <v>29</v>
      </c>
      <c r="F6358">
        <v>37653</v>
      </c>
      <c r="G6358">
        <v>19906</v>
      </c>
      <c r="H6358">
        <v>0.52866969431386612</v>
      </c>
      <c r="I6358" t="str">
        <f>VLOOKUP($B6358&amp;$E6358,'Employee List'!$A:$E,5,0)</f>
        <v>E-1199</v>
      </c>
    </row>
    <row r="6359" spans="1:9" x14ac:dyDescent="0.35">
      <c r="A6359" t="s">
        <v>1257</v>
      </c>
      <c r="B6359" t="s">
        <v>124</v>
      </c>
      <c r="C6359" t="s">
        <v>362</v>
      </c>
      <c r="D6359" t="s">
        <v>1264</v>
      </c>
      <c r="E6359" t="s">
        <v>30</v>
      </c>
      <c r="F6359">
        <v>36845</v>
      </c>
      <c r="G6359">
        <v>16616</v>
      </c>
      <c r="H6359">
        <v>0.45097028090650021</v>
      </c>
      <c r="I6359" t="str">
        <f>VLOOKUP($B6359&amp;$E6359,'Employee List'!$A:$E,5,0)</f>
        <v>E-1199</v>
      </c>
    </row>
    <row r="6360" spans="1:9" x14ac:dyDescent="0.35">
      <c r="A6360" t="s">
        <v>1257</v>
      </c>
      <c r="B6360" t="s">
        <v>124</v>
      </c>
      <c r="C6360" t="s">
        <v>362</v>
      </c>
      <c r="D6360" t="s">
        <v>1264</v>
      </c>
      <c r="E6360" t="s">
        <v>31</v>
      </c>
      <c r="F6360">
        <v>35948</v>
      </c>
      <c r="G6360">
        <v>13974</v>
      </c>
      <c r="H6360">
        <v>0.38872816290196949</v>
      </c>
      <c r="I6360" t="str">
        <f>VLOOKUP($B6360&amp;$E6360,'Employee List'!$A:$E,5,0)</f>
        <v>E-1199</v>
      </c>
    </row>
    <row r="6361" spans="1:9" x14ac:dyDescent="0.35">
      <c r="A6361" t="s">
        <v>1257</v>
      </c>
      <c r="B6361" t="s">
        <v>124</v>
      </c>
      <c r="C6361" t="s">
        <v>362</v>
      </c>
      <c r="D6361" t="s">
        <v>1265</v>
      </c>
      <c r="E6361" t="s">
        <v>29</v>
      </c>
      <c r="F6361">
        <v>37714</v>
      </c>
      <c r="G6361">
        <v>24030</v>
      </c>
      <c r="H6361">
        <v>0.63716391790846905</v>
      </c>
      <c r="I6361" t="str">
        <f>VLOOKUP($B6361&amp;$E6361,'Employee List'!$A:$E,5,0)</f>
        <v>E-1199</v>
      </c>
    </row>
    <row r="6362" spans="1:9" x14ac:dyDescent="0.35">
      <c r="A6362" t="s">
        <v>1257</v>
      </c>
      <c r="B6362" t="s">
        <v>124</v>
      </c>
      <c r="C6362" t="s">
        <v>362</v>
      </c>
      <c r="D6362" t="s">
        <v>1265</v>
      </c>
      <c r="E6362" t="s">
        <v>30</v>
      </c>
      <c r="F6362">
        <v>36656</v>
      </c>
      <c r="G6362">
        <v>16840</v>
      </c>
      <c r="H6362">
        <v>0.45940637276298557</v>
      </c>
      <c r="I6362" t="str">
        <f>VLOOKUP($B6362&amp;$E6362,'Employee List'!$A:$E,5,0)</f>
        <v>E-1199</v>
      </c>
    </row>
    <row r="6363" spans="1:9" x14ac:dyDescent="0.35">
      <c r="A6363" t="s">
        <v>1257</v>
      </c>
      <c r="B6363" t="s">
        <v>124</v>
      </c>
      <c r="C6363" t="s">
        <v>362</v>
      </c>
      <c r="D6363" t="s">
        <v>1265</v>
      </c>
      <c r="E6363" t="s">
        <v>31</v>
      </c>
      <c r="F6363">
        <v>36922</v>
      </c>
      <c r="G6363">
        <v>24162</v>
      </c>
      <c r="H6363">
        <v>0.65440658685878339</v>
      </c>
      <c r="I6363" t="str">
        <f>VLOOKUP($B6363&amp;$E6363,'Employee List'!$A:$E,5,0)</f>
        <v>E-1199</v>
      </c>
    </row>
    <row r="6364" spans="1:9" x14ac:dyDescent="0.35">
      <c r="A6364" t="s">
        <v>1257</v>
      </c>
      <c r="B6364" t="s">
        <v>124</v>
      </c>
      <c r="C6364" t="s">
        <v>362</v>
      </c>
      <c r="D6364" t="s">
        <v>1260</v>
      </c>
      <c r="E6364" t="s">
        <v>29</v>
      </c>
      <c r="F6364">
        <v>81756</v>
      </c>
      <c r="G6364">
        <v>49611</v>
      </c>
      <c r="H6364">
        <v>0.60681784823132245</v>
      </c>
      <c r="I6364" t="str">
        <f>VLOOKUP($B6364&amp;$E6364,'Employee List'!$A:$E,5,0)</f>
        <v>E-1199</v>
      </c>
    </row>
    <row r="6365" spans="1:9" x14ac:dyDescent="0.35">
      <c r="A6365" t="s">
        <v>1257</v>
      </c>
      <c r="B6365" t="s">
        <v>124</v>
      </c>
      <c r="C6365" t="s">
        <v>362</v>
      </c>
      <c r="D6365" t="s">
        <v>1260</v>
      </c>
      <c r="E6365" t="s">
        <v>30</v>
      </c>
      <c r="F6365">
        <v>81967</v>
      </c>
      <c r="G6365">
        <v>80352</v>
      </c>
      <c r="H6365">
        <v>0.98029694877206686</v>
      </c>
      <c r="I6365" t="str">
        <f>VLOOKUP($B6365&amp;$E6365,'Employee List'!$A:$E,5,0)</f>
        <v>E-1199</v>
      </c>
    </row>
    <row r="6366" spans="1:9" x14ac:dyDescent="0.35">
      <c r="A6366" t="s">
        <v>1257</v>
      </c>
      <c r="B6366" t="s">
        <v>124</v>
      </c>
      <c r="C6366" t="s">
        <v>362</v>
      </c>
      <c r="D6366" t="s">
        <v>1260</v>
      </c>
      <c r="E6366" t="s">
        <v>31</v>
      </c>
      <c r="F6366">
        <v>96720</v>
      </c>
      <c r="G6366">
        <v>237475</v>
      </c>
      <c r="H6366">
        <v>2.4552832919768401</v>
      </c>
      <c r="I6366" t="str">
        <f>VLOOKUP($B6366&amp;$E6366,'Employee List'!$A:$E,5,0)</f>
        <v>E-1199</v>
      </c>
    </row>
    <row r="6367" spans="1:9" x14ac:dyDescent="0.35">
      <c r="A6367" t="s">
        <v>1257</v>
      </c>
      <c r="B6367" t="s">
        <v>124</v>
      </c>
      <c r="C6367" t="s">
        <v>362</v>
      </c>
      <c r="D6367" t="s">
        <v>1261</v>
      </c>
      <c r="E6367" t="s">
        <v>29</v>
      </c>
      <c r="F6367">
        <v>102316</v>
      </c>
      <c r="G6367">
        <v>162499</v>
      </c>
      <c r="H6367">
        <v>1.588207123030611</v>
      </c>
      <c r="I6367" t="str">
        <f>VLOOKUP($B6367&amp;$E6367,'Employee List'!$A:$E,5,0)</f>
        <v>E-1199</v>
      </c>
    </row>
    <row r="6368" spans="1:9" x14ac:dyDescent="0.35">
      <c r="A6368" t="s">
        <v>1257</v>
      </c>
      <c r="B6368" t="s">
        <v>124</v>
      </c>
      <c r="C6368" t="s">
        <v>362</v>
      </c>
      <c r="D6368" t="s">
        <v>1261</v>
      </c>
      <c r="E6368" t="s">
        <v>30</v>
      </c>
      <c r="F6368">
        <v>103315</v>
      </c>
      <c r="G6368">
        <v>178960</v>
      </c>
      <c r="H6368">
        <v>1.732178289696559</v>
      </c>
      <c r="I6368" t="str">
        <f>VLOOKUP($B6368&amp;$E6368,'Employee List'!$A:$E,5,0)</f>
        <v>E-1199</v>
      </c>
    </row>
    <row r="6369" spans="1:9" x14ac:dyDescent="0.35">
      <c r="A6369" t="s">
        <v>1257</v>
      </c>
      <c r="B6369" t="s">
        <v>124</v>
      </c>
      <c r="C6369" t="s">
        <v>362</v>
      </c>
      <c r="D6369" t="s">
        <v>1261</v>
      </c>
      <c r="E6369" t="s">
        <v>31</v>
      </c>
      <c r="F6369">
        <v>106660</v>
      </c>
      <c r="G6369">
        <v>137327</v>
      </c>
      <c r="H6369">
        <v>1.2875210950684417</v>
      </c>
      <c r="I6369" t="str">
        <f>VLOOKUP($B6369&amp;$E6369,'Employee List'!$A:$E,5,0)</f>
        <v>E-1199</v>
      </c>
    </row>
    <row r="6370" spans="1:9" x14ac:dyDescent="0.35">
      <c r="A6370" t="s">
        <v>1257</v>
      </c>
      <c r="B6370" t="s">
        <v>124</v>
      </c>
      <c r="C6370" t="s">
        <v>362</v>
      </c>
      <c r="D6370" t="s">
        <v>1266</v>
      </c>
      <c r="E6370" t="s">
        <v>29</v>
      </c>
      <c r="F6370">
        <v>104299</v>
      </c>
      <c r="G6370">
        <v>82493</v>
      </c>
      <c r="H6370">
        <v>0.79092800506236882</v>
      </c>
      <c r="I6370" t="str">
        <f>VLOOKUP($B6370&amp;$E6370,'Employee List'!$A:$E,5,0)</f>
        <v>E-1199</v>
      </c>
    </row>
    <row r="6371" spans="1:9" x14ac:dyDescent="0.35">
      <c r="A6371" t="s">
        <v>1257</v>
      </c>
      <c r="B6371" t="s">
        <v>124</v>
      </c>
      <c r="C6371" t="s">
        <v>362</v>
      </c>
      <c r="D6371" t="s">
        <v>1266</v>
      </c>
      <c r="E6371" t="s">
        <v>30</v>
      </c>
      <c r="F6371">
        <v>103568</v>
      </c>
      <c r="G6371">
        <v>82154</v>
      </c>
      <c r="H6371">
        <v>0.79323729337247029</v>
      </c>
      <c r="I6371" t="str">
        <f>VLOOKUP($B6371&amp;$E6371,'Employee List'!$A:$E,5,0)</f>
        <v>E-1199</v>
      </c>
    </row>
    <row r="6372" spans="1:9" x14ac:dyDescent="0.35">
      <c r="A6372" t="s">
        <v>1257</v>
      </c>
      <c r="B6372" t="s">
        <v>124</v>
      </c>
      <c r="C6372" t="s">
        <v>362</v>
      </c>
      <c r="D6372" t="s">
        <v>1266</v>
      </c>
      <c r="E6372" t="s">
        <v>31</v>
      </c>
      <c r="F6372">
        <v>108377</v>
      </c>
      <c r="G6372">
        <v>69748</v>
      </c>
      <c r="H6372">
        <v>0.64356828478367178</v>
      </c>
      <c r="I6372" t="str">
        <f>VLOOKUP($B6372&amp;$E6372,'Employee List'!$A:$E,5,0)</f>
        <v>E-1199</v>
      </c>
    </row>
    <row r="6373" spans="1:9" x14ac:dyDescent="0.35">
      <c r="A6373" t="s">
        <v>1257</v>
      </c>
      <c r="B6373" t="s">
        <v>124</v>
      </c>
      <c r="C6373" t="s">
        <v>362</v>
      </c>
      <c r="D6373" t="s">
        <v>1267</v>
      </c>
      <c r="E6373" t="s">
        <v>29</v>
      </c>
      <c r="F6373">
        <v>37813</v>
      </c>
      <c r="G6373">
        <v>50803</v>
      </c>
      <c r="H6373">
        <v>1.3435326475021818</v>
      </c>
      <c r="I6373" t="str">
        <f>VLOOKUP($B6373&amp;$E6373,'Employee List'!$A:$E,5,0)</f>
        <v>E-1199</v>
      </c>
    </row>
    <row r="6374" spans="1:9" x14ac:dyDescent="0.35">
      <c r="A6374" t="s">
        <v>1257</v>
      </c>
      <c r="B6374" t="s">
        <v>124</v>
      </c>
      <c r="C6374" t="s">
        <v>362</v>
      </c>
      <c r="D6374" t="s">
        <v>1267</v>
      </c>
      <c r="E6374" t="s">
        <v>30</v>
      </c>
      <c r="F6374">
        <v>37255</v>
      </c>
      <c r="G6374">
        <v>38720</v>
      </c>
      <c r="H6374">
        <v>1.039323580727419</v>
      </c>
      <c r="I6374" t="str">
        <f>VLOOKUP($B6374&amp;$E6374,'Employee List'!$A:$E,5,0)</f>
        <v>E-1199</v>
      </c>
    </row>
    <row r="6375" spans="1:9" x14ac:dyDescent="0.35">
      <c r="A6375" t="s">
        <v>1257</v>
      </c>
      <c r="B6375" t="s">
        <v>124</v>
      </c>
      <c r="C6375" t="s">
        <v>362</v>
      </c>
      <c r="D6375" t="s">
        <v>1267</v>
      </c>
      <c r="E6375" t="s">
        <v>31</v>
      </c>
      <c r="F6375">
        <v>38501</v>
      </c>
      <c r="G6375">
        <v>40152</v>
      </c>
      <c r="H6375">
        <v>1.0428820030648556</v>
      </c>
      <c r="I6375" t="str">
        <f>VLOOKUP($B6375&amp;$E6375,'Employee List'!$A:$E,5,0)</f>
        <v>E-1199</v>
      </c>
    </row>
    <row r="6376" spans="1:9" x14ac:dyDescent="0.35">
      <c r="A6376" t="s">
        <v>1257</v>
      </c>
      <c r="B6376" t="s">
        <v>124</v>
      </c>
      <c r="C6376" t="s">
        <v>362</v>
      </c>
      <c r="D6376" t="s">
        <v>1268</v>
      </c>
      <c r="E6376" t="s">
        <v>29</v>
      </c>
      <c r="F6376">
        <v>15577</v>
      </c>
      <c r="G6376">
        <v>18402</v>
      </c>
      <c r="H6376">
        <v>1.1813571291005971</v>
      </c>
      <c r="I6376" t="str">
        <f>VLOOKUP($B6376&amp;$E6376,'Employee List'!$A:$E,5,0)</f>
        <v>E-1199</v>
      </c>
    </row>
    <row r="6377" spans="1:9" x14ac:dyDescent="0.35">
      <c r="A6377" t="s">
        <v>1257</v>
      </c>
      <c r="B6377" t="s">
        <v>124</v>
      </c>
      <c r="C6377" t="s">
        <v>362</v>
      </c>
      <c r="D6377" t="s">
        <v>1268</v>
      </c>
      <c r="E6377" t="s">
        <v>30</v>
      </c>
      <c r="F6377">
        <v>13284</v>
      </c>
      <c r="G6377">
        <v>11976</v>
      </c>
      <c r="H6377">
        <v>0.90153568202348688</v>
      </c>
      <c r="I6377" t="str">
        <f>VLOOKUP($B6377&amp;$E6377,'Employee List'!$A:$E,5,0)</f>
        <v>E-1199</v>
      </c>
    </row>
    <row r="6378" spans="1:9" x14ac:dyDescent="0.35">
      <c r="A6378" t="s">
        <v>1257</v>
      </c>
      <c r="B6378" t="s">
        <v>124</v>
      </c>
      <c r="C6378" t="s">
        <v>362</v>
      </c>
      <c r="D6378" t="s">
        <v>1268</v>
      </c>
      <c r="E6378" t="s">
        <v>31</v>
      </c>
      <c r="F6378">
        <v>15968</v>
      </c>
      <c r="G6378">
        <v>18092</v>
      </c>
      <c r="H6378">
        <v>1.1330160320641283</v>
      </c>
      <c r="I6378" t="str">
        <f>VLOOKUP($B6378&amp;$E6378,'Employee List'!$A:$E,5,0)</f>
        <v>E-1199</v>
      </c>
    </row>
    <row r="6379" spans="1:9" x14ac:dyDescent="0.35">
      <c r="A6379" t="s">
        <v>1257</v>
      </c>
      <c r="B6379" t="s">
        <v>124</v>
      </c>
      <c r="C6379" t="s">
        <v>362</v>
      </c>
      <c r="D6379" t="s">
        <v>1269</v>
      </c>
      <c r="E6379" t="s">
        <v>29</v>
      </c>
      <c r="F6379">
        <v>141928</v>
      </c>
      <c r="G6379">
        <v>58814</v>
      </c>
      <c r="H6379">
        <v>0.41439321346034608</v>
      </c>
      <c r="I6379" t="str">
        <f>VLOOKUP($B6379&amp;$E6379,'Employee List'!$A:$E,5,0)</f>
        <v>E-1199</v>
      </c>
    </row>
    <row r="6380" spans="1:9" x14ac:dyDescent="0.35">
      <c r="A6380" t="s">
        <v>1257</v>
      </c>
      <c r="B6380" t="s">
        <v>124</v>
      </c>
      <c r="C6380" t="s">
        <v>362</v>
      </c>
      <c r="D6380" t="s">
        <v>1269</v>
      </c>
      <c r="E6380" t="s">
        <v>30</v>
      </c>
      <c r="F6380">
        <v>142402</v>
      </c>
      <c r="G6380">
        <v>67003</v>
      </c>
      <c r="H6380">
        <v>0.47052007696521114</v>
      </c>
      <c r="I6380" t="str">
        <f>VLOOKUP($B6380&amp;$E6380,'Employee List'!$A:$E,5,0)</f>
        <v>E-1199</v>
      </c>
    </row>
    <row r="6381" spans="1:9" x14ac:dyDescent="0.35">
      <c r="A6381" t="s">
        <v>1257</v>
      </c>
      <c r="B6381" t="s">
        <v>124</v>
      </c>
      <c r="C6381" t="s">
        <v>362</v>
      </c>
      <c r="D6381" t="s">
        <v>1269</v>
      </c>
      <c r="E6381" t="s">
        <v>31</v>
      </c>
      <c r="F6381">
        <v>117289</v>
      </c>
      <c r="G6381">
        <v>42477</v>
      </c>
      <c r="H6381">
        <v>0.36215672398946192</v>
      </c>
      <c r="I6381" t="str">
        <f>VLOOKUP($B6381&amp;$E6381,'Employee List'!$A:$E,5,0)</f>
        <v>E-1199</v>
      </c>
    </row>
    <row r="6382" spans="1:9" x14ac:dyDescent="0.35">
      <c r="A6382" t="s">
        <v>1257</v>
      </c>
      <c r="B6382" t="s">
        <v>124</v>
      </c>
      <c r="C6382" t="s">
        <v>362</v>
      </c>
      <c r="D6382" t="s">
        <v>1270</v>
      </c>
      <c r="E6382" t="s">
        <v>29</v>
      </c>
      <c r="F6382">
        <v>9247</v>
      </c>
      <c r="G6382">
        <v>9011</v>
      </c>
      <c r="H6382">
        <v>0.97447820914891314</v>
      </c>
      <c r="I6382" t="str">
        <f>VLOOKUP($B6382&amp;$E6382,'Employee List'!$A:$E,5,0)</f>
        <v>E-1199</v>
      </c>
    </row>
    <row r="6383" spans="1:9" x14ac:dyDescent="0.35">
      <c r="A6383" t="s">
        <v>1257</v>
      </c>
      <c r="B6383" t="s">
        <v>124</v>
      </c>
      <c r="C6383" t="s">
        <v>362</v>
      </c>
      <c r="D6383" t="s">
        <v>1270</v>
      </c>
      <c r="E6383" t="s">
        <v>30</v>
      </c>
      <c r="F6383">
        <v>9218</v>
      </c>
      <c r="G6383">
        <v>8300</v>
      </c>
      <c r="H6383">
        <v>0.90041223692775008</v>
      </c>
      <c r="I6383" t="str">
        <f>VLOOKUP($B6383&amp;$E6383,'Employee List'!$A:$E,5,0)</f>
        <v>E-1199</v>
      </c>
    </row>
    <row r="6384" spans="1:9" x14ac:dyDescent="0.35">
      <c r="A6384" t="s">
        <v>1257</v>
      </c>
      <c r="B6384" t="s">
        <v>124</v>
      </c>
      <c r="C6384" t="s">
        <v>362</v>
      </c>
      <c r="D6384" t="s">
        <v>1270</v>
      </c>
      <c r="E6384" t="s">
        <v>31</v>
      </c>
      <c r="F6384">
        <v>8141</v>
      </c>
      <c r="G6384">
        <v>8351</v>
      </c>
      <c r="H6384">
        <v>1.0257953568357696</v>
      </c>
      <c r="I6384" t="str">
        <f>VLOOKUP($B6384&amp;$E6384,'Employee List'!$A:$E,5,0)</f>
        <v>E-1199</v>
      </c>
    </row>
    <row r="6385" spans="1:9" x14ac:dyDescent="0.35">
      <c r="A6385" t="s">
        <v>1257</v>
      </c>
      <c r="B6385" t="s">
        <v>124</v>
      </c>
      <c r="C6385" t="s">
        <v>362</v>
      </c>
      <c r="D6385" t="s">
        <v>1271</v>
      </c>
      <c r="E6385" t="s">
        <v>29</v>
      </c>
      <c r="F6385">
        <v>16079</v>
      </c>
      <c r="G6385">
        <v>15229</v>
      </c>
      <c r="H6385">
        <v>0.94713601592138819</v>
      </c>
      <c r="I6385" t="str">
        <f>VLOOKUP($B6385&amp;$E6385,'Employee List'!$A:$E,5,0)</f>
        <v>E-1199</v>
      </c>
    </row>
    <row r="6386" spans="1:9" x14ac:dyDescent="0.35">
      <c r="A6386" t="s">
        <v>1257</v>
      </c>
      <c r="B6386" t="s">
        <v>124</v>
      </c>
      <c r="C6386" t="s">
        <v>362</v>
      </c>
      <c r="D6386" t="s">
        <v>1271</v>
      </c>
      <c r="E6386" t="s">
        <v>30</v>
      </c>
      <c r="F6386">
        <v>14554</v>
      </c>
      <c r="G6386">
        <v>14040</v>
      </c>
      <c r="H6386">
        <v>0.96468324859145249</v>
      </c>
      <c r="I6386" t="str">
        <f>VLOOKUP($B6386&amp;$E6386,'Employee List'!$A:$E,5,0)</f>
        <v>E-1199</v>
      </c>
    </row>
    <row r="6387" spans="1:9" x14ac:dyDescent="0.35">
      <c r="A6387" t="s">
        <v>1257</v>
      </c>
      <c r="B6387" t="s">
        <v>124</v>
      </c>
      <c r="C6387" t="s">
        <v>362</v>
      </c>
      <c r="D6387" t="s">
        <v>1271</v>
      </c>
      <c r="E6387" t="s">
        <v>31</v>
      </c>
      <c r="F6387">
        <v>16368</v>
      </c>
      <c r="G6387">
        <v>19237</v>
      </c>
      <c r="H6387">
        <v>1.175281036168133</v>
      </c>
      <c r="I6387" t="str">
        <f>VLOOKUP($B6387&amp;$E6387,'Employee List'!$A:$E,5,0)</f>
        <v>E-1199</v>
      </c>
    </row>
    <row r="6388" spans="1:9" x14ac:dyDescent="0.35">
      <c r="A6388" t="s">
        <v>1257</v>
      </c>
      <c r="B6388" t="s">
        <v>124</v>
      </c>
      <c r="C6388" t="s">
        <v>362</v>
      </c>
      <c r="D6388" t="s">
        <v>1258</v>
      </c>
      <c r="E6388" t="s">
        <v>29</v>
      </c>
      <c r="F6388">
        <v>128702</v>
      </c>
      <c r="G6388">
        <v>186495</v>
      </c>
      <c r="H6388">
        <v>1.4490450808845239</v>
      </c>
      <c r="I6388" t="str">
        <f>VLOOKUP($B6388&amp;$E6388,'Employee List'!$A:$E,5,0)</f>
        <v>E-1199</v>
      </c>
    </row>
    <row r="6389" spans="1:9" x14ac:dyDescent="0.35">
      <c r="A6389" t="s">
        <v>1257</v>
      </c>
      <c r="B6389" t="s">
        <v>124</v>
      </c>
      <c r="C6389" t="s">
        <v>362</v>
      </c>
      <c r="D6389" t="s">
        <v>1258</v>
      </c>
      <c r="E6389" t="s">
        <v>30</v>
      </c>
      <c r="F6389">
        <v>123643</v>
      </c>
      <c r="G6389">
        <v>108746</v>
      </c>
      <c r="H6389">
        <v>0.87951602597801737</v>
      </c>
      <c r="I6389" t="str">
        <f>VLOOKUP($B6389&amp;$E6389,'Employee List'!$A:$E,5,0)</f>
        <v>E-1199</v>
      </c>
    </row>
    <row r="6390" spans="1:9" x14ac:dyDescent="0.35">
      <c r="A6390" t="s">
        <v>1257</v>
      </c>
      <c r="B6390" t="s">
        <v>124</v>
      </c>
      <c r="C6390" t="s">
        <v>362</v>
      </c>
      <c r="D6390" t="s">
        <v>1258</v>
      </c>
      <c r="E6390" t="s">
        <v>31</v>
      </c>
      <c r="F6390">
        <v>120161</v>
      </c>
      <c r="G6390">
        <v>121104</v>
      </c>
      <c r="H6390">
        <v>1.007847804196037</v>
      </c>
      <c r="I6390" t="str">
        <f>VLOOKUP($B6390&amp;$E6390,'Employee List'!$A:$E,5,0)</f>
        <v>E-1199</v>
      </c>
    </row>
    <row r="6391" spans="1:9" x14ac:dyDescent="0.35">
      <c r="A6391" t="s">
        <v>1257</v>
      </c>
      <c r="B6391" t="s">
        <v>124</v>
      </c>
      <c r="C6391" t="s">
        <v>362</v>
      </c>
      <c r="D6391" t="s">
        <v>1272</v>
      </c>
      <c r="E6391" t="s">
        <v>29</v>
      </c>
      <c r="F6391">
        <v>15784</v>
      </c>
      <c r="G6391">
        <v>13296</v>
      </c>
      <c r="H6391">
        <v>0.84237202230106434</v>
      </c>
      <c r="I6391" t="str">
        <f>VLOOKUP($B6391&amp;$E6391,'Employee List'!$A:$E,5,0)</f>
        <v>E-1199</v>
      </c>
    </row>
    <row r="6392" spans="1:9" x14ac:dyDescent="0.35">
      <c r="A6392" t="s">
        <v>1257</v>
      </c>
      <c r="B6392" t="s">
        <v>124</v>
      </c>
      <c r="C6392" t="s">
        <v>362</v>
      </c>
      <c r="D6392" t="s">
        <v>1272</v>
      </c>
      <c r="E6392" t="s">
        <v>30</v>
      </c>
      <c r="F6392">
        <v>14934</v>
      </c>
      <c r="G6392">
        <v>25543</v>
      </c>
      <c r="H6392">
        <v>1.7103923931967322</v>
      </c>
      <c r="I6392" t="str">
        <f>VLOOKUP($B6392&amp;$E6392,'Employee List'!$A:$E,5,0)</f>
        <v>E-1199</v>
      </c>
    </row>
    <row r="6393" spans="1:9" x14ac:dyDescent="0.35">
      <c r="A6393" t="s">
        <v>1257</v>
      </c>
      <c r="B6393" t="s">
        <v>124</v>
      </c>
      <c r="C6393" t="s">
        <v>362</v>
      </c>
      <c r="D6393" t="s">
        <v>1272</v>
      </c>
      <c r="E6393" t="s">
        <v>31</v>
      </c>
      <c r="F6393">
        <v>18484</v>
      </c>
      <c r="G6393">
        <v>25341</v>
      </c>
      <c r="H6393">
        <v>1.3709694871239992</v>
      </c>
      <c r="I6393" t="str">
        <f>VLOOKUP($B6393&amp;$E6393,'Employee List'!$A:$E,5,0)</f>
        <v>E-1199</v>
      </c>
    </row>
    <row r="6394" spans="1:9" x14ac:dyDescent="0.35">
      <c r="A6394" t="s">
        <v>1257</v>
      </c>
      <c r="B6394" t="s">
        <v>124</v>
      </c>
      <c r="C6394" t="s">
        <v>362</v>
      </c>
      <c r="D6394" t="s">
        <v>1259</v>
      </c>
      <c r="E6394" t="s">
        <v>29</v>
      </c>
      <c r="F6394">
        <v>58545</v>
      </c>
      <c r="G6394">
        <v>82407</v>
      </c>
      <c r="H6394">
        <v>1.4075839098129643</v>
      </c>
      <c r="I6394" t="str">
        <f>VLOOKUP($B6394&amp;$E6394,'Employee List'!$A:$E,5,0)</f>
        <v>E-1199</v>
      </c>
    </row>
    <row r="6395" spans="1:9" x14ac:dyDescent="0.35">
      <c r="A6395" t="s">
        <v>1257</v>
      </c>
      <c r="B6395" t="s">
        <v>124</v>
      </c>
      <c r="C6395" t="s">
        <v>362</v>
      </c>
      <c r="D6395" t="s">
        <v>1259</v>
      </c>
      <c r="E6395" t="s">
        <v>30</v>
      </c>
      <c r="F6395">
        <v>59769</v>
      </c>
      <c r="G6395">
        <v>67707</v>
      </c>
      <c r="H6395">
        <v>1.1328113235958439</v>
      </c>
      <c r="I6395" t="str">
        <f>VLOOKUP($B6395&amp;$E6395,'Employee List'!$A:$E,5,0)</f>
        <v>E-1199</v>
      </c>
    </row>
    <row r="6396" spans="1:9" x14ac:dyDescent="0.35">
      <c r="A6396" t="s">
        <v>1257</v>
      </c>
      <c r="B6396" t="s">
        <v>124</v>
      </c>
      <c r="C6396" t="s">
        <v>362</v>
      </c>
      <c r="D6396" t="s">
        <v>1259</v>
      </c>
      <c r="E6396" t="s">
        <v>31</v>
      </c>
      <c r="F6396">
        <v>62065</v>
      </c>
      <c r="G6396">
        <v>75837</v>
      </c>
      <c r="H6396">
        <v>1.2218963989365987</v>
      </c>
      <c r="I6396" t="str">
        <f>VLOOKUP($B6396&amp;$E6396,'Employee List'!$A:$E,5,0)</f>
        <v>E-1199</v>
      </c>
    </row>
    <row r="6397" spans="1:9" x14ac:dyDescent="0.35">
      <c r="A6397" t="s">
        <v>1257</v>
      </c>
      <c r="B6397" t="s">
        <v>124</v>
      </c>
      <c r="C6397" t="s">
        <v>362</v>
      </c>
      <c r="D6397" t="s">
        <v>1273</v>
      </c>
      <c r="E6397" t="s">
        <v>29</v>
      </c>
      <c r="F6397">
        <v>9105</v>
      </c>
      <c r="G6397">
        <v>14646</v>
      </c>
      <c r="H6397">
        <v>1.6085667215815487</v>
      </c>
      <c r="I6397" t="str">
        <f>VLOOKUP($B6397&amp;$E6397,'Employee List'!$A:$E,5,0)</f>
        <v>E-1199</v>
      </c>
    </row>
    <row r="6398" spans="1:9" x14ac:dyDescent="0.35">
      <c r="A6398" t="s">
        <v>1257</v>
      </c>
      <c r="B6398" t="s">
        <v>124</v>
      </c>
      <c r="C6398" t="s">
        <v>362</v>
      </c>
      <c r="D6398" t="s">
        <v>1273</v>
      </c>
      <c r="E6398" t="s">
        <v>30</v>
      </c>
      <c r="F6398">
        <v>7889</v>
      </c>
      <c r="G6398">
        <v>11437</v>
      </c>
      <c r="H6398">
        <v>1.4497401445050069</v>
      </c>
      <c r="I6398" t="str">
        <f>VLOOKUP($B6398&amp;$E6398,'Employee List'!$A:$E,5,0)</f>
        <v>E-1199</v>
      </c>
    </row>
    <row r="6399" spans="1:9" x14ac:dyDescent="0.35">
      <c r="A6399" t="s">
        <v>1257</v>
      </c>
      <c r="B6399" t="s">
        <v>124</v>
      </c>
      <c r="C6399" t="s">
        <v>362</v>
      </c>
      <c r="D6399" t="s">
        <v>1273</v>
      </c>
      <c r="E6399" t="s">
        <v>31</v>
      </c>
      <c r="F6399">
        <v>9626</v>
      </c>
      <c r="G6399">
        <v>13020</v>
      </c>
      <c r="H6399">
        <v>1.3525867442343653</v>
      </c>
      <c r="I6399" t="str">
        <f>VLOOKUP($B6399&amp;$E6399,'Employee List'!$A:$E,5,0)</f>
        <v>E-1199</v>
      </c>
    </row>
    <row r="6400" spans="1:9" x14ac:dyDescent="0.35">
      <c r="A6400" t="s">
        <v>1257</v>
      </c>
      <c r="B6400" t="s">
        <v>124</v>
      </c>
      <c r="C6400" t="s">
        <v>362</v>
      </c>
      <c r="D6400" t="s">
        <v>1275</v>
      </c>
      <c r="E6400" t="s">
        <v>29</v>
      </c>
      <c r="F6400">
        <v>5275</v>
      </c>
      <c r="G6400">
        <v>1936</v>
      </c>
      <c r="H6400">
        <v>0.3670142180094787</v>
      </c>
      <c r="I6400" t="str">
        <f>VLOOKUP($B6400&amp;$E6400,'Employee List'!$A:$E,5,0)</f>
        <v>E-1199</v>
      </c>
    </row>
    <row r="6401" spans="1:9" x14ac:dyDescent="0.35">
      <c r="A6401" t="s">
        <v>1257</v>
      </c>
      <c r="B6401" t="s">
        <v>124</v>
      </c>
      <c r="C6401" t="s">
        <v>362</v>
      </c>
      <c r="D6401" t="s">
        <v>1275</v>
      </c>
      <c r="E6401" t="s">
        <v>30</v>
      </c>
      <c r="F6401">
        <v>8004</v>
      </c>
      <c r="G6401">
        <v>5333</v>
      </c>
      <c r="H6401">
        <v>0.66629185407296354</v>
      </c>
      <c r="I6401" t="str">
        <f>VLOOKUP($B6401&amp;$E6401,'Employee List'!$A:$E,5,0)</f>
        <v>E-1199</v>
      </c>
    </row>
    <row r="6402" spans="1:9" x14ac:dyDescent="0.35">
      <c r="A6402" t="s">
        <v>1257</v>
      </c>
      <c r="B6402" t="s">
        <v>124</v>
      </c>
      <c r="C6402" t="s">
        <v>362</v>
      </c>
      <c r="D6402" t="s">
        <v>1275</v>
      </c>
      <c r="E6402" t="s">
        <v>31</v>
      </c>
      <c r="F6402">
        <v>7316</v>
      </c>
      <c r="G6402">
        <v>4839</v>
      </c>
      <c r="H6402">
        <v>0.66142700929469656</v>
      </c>
      <c r="I6402" t="str">
        <f>VLOOKUP($B6402&amp;$E6402,'Employee List'!$A:$E,5,0)</f>
        <v>E-1199</v>
      </c>
    </row>
    <row r="6403" spans="1:9" x14ac:dyDescent="0.35">
      <c r="A6403" t="s">
        <v>1257</v>
      </c>
      <c r="B6403" t="s">
        <v>124</v>
      </c>
      <c r="C6403" t="s">
        <v>362</v>
      </c>
      <c r="D6403" t="s">
        <v>1276</v>
      </c>
      <c r="E6403" t="s">
        <v>29</v>
      </c>
      <c r="F6403">
        <v>10042</v>
      </c>
      <c r="G6403">
        <v>7337</v>
      </c>
      <c r="H6403">
        <v>0.73063134833698462</v>
      </c>
      <c r="I6403" t="str">
        <f>VLOOKUP($B6403&amp;$E6403,'Employee List'!$A:$E,5,0)</f>
        <v>E-1199</v>
      </c>
    </row>
    <row r="6404" spans="1:9" x14ac:dyDescent="0.35">
      <c r="A6404" t="s">
        <v>1257</v>
      </c>
      <c r="B6404" t="s">
        <v>124</v>
      </c>
      <c r="C6404" t="s">
        <v>362</v>
      </c>
      <c r="D6404" t="s">
        <v>1276</v>
      </c>
      <c r="E6404" t="s">
        <v>30</v>
      </c>
      <c r="F6404">
        <v>8506</v>
      </c>
      <c r="G6404">
        <v>5023</v>
      </c>
      <c r="H6404">
        <v>0.59052433576299079</v>
      </c>
      <c r="I6404" t="str">
        <f>VLOOKUP($B6404&amp;$E6404,'Employee List'!$A:$E,5,0)</f>
        <v>E-1199</v>
      </c>
    </row>
    <row r="6405" spans="1:9" x14ac:dyDescent="0.35">
      <c r="A6405" t="s">
        <v>1257</v>
      </c>
      <c r="B6405" t="s">
        <v>124</v>
      </c>
      <c r="C6405" t="s">
        <v>362</v>
      </c>
      <c r="D6405" t="s">
        <v>1276</v>
      </c>
      <c r="E6405" t="s">
        <v>31</v>
      </c>
      <c r="F6405">
        <v>8777</v>
      </c>
      <c r="G6405">
        <v>3370</v>
      </c>
      <c r="H6405">
        <v>0.3839580722342486</v>
      </c>
      <c r="I6405" t="str">
        <f>VLOOKUP($B6405&amp;$E6405,'Employee List'!$A:$E,5,0)</f>
        <v>E-1199</v>
      </c>
    </row>
    <row r="6406" spans="1:9" x14ac:dyDescent="0.35">
      <c r="A6406" t="s">
        <v>1257</v>
      </c>
      <c r="B6406" t="s">
        <v>124</v>
      </c>
      <c r="C6406" t="s">
        <v>362</v>
      </c>
      <c r="D6406" t="s">
        <v>1277</v>
      </c>
      <c r="E6406" t="s">
        <v>29</v>
      </c>
      <c r="F6406">
        <v>9469</v>
      </c>
      <c r="G6406">
        <v>4852</v>
      </c>
      <c r="H6406">
        <v>0.51240891329601856</v>
      </c>
      <c r="I6406" t="str">
        <f>VLOOKUP($B6406&amp;$E6406,'Employee List'!$A:$E,5,0)</f>
        <v>E-1199</v>
      </c>
    </row>
    <row r="6407" spans="1:9" x14ac:dyDescent="0.35">
      <c r="A6407" t="s">
        <v>1257</v>
      </c>
      <c r="B6407" t="s">
        <v>124</v>
      </c>
      <c r="C6407" t="s">
        <v>362</v>
      </c>
      <c r="D6407" t="s">
        <v>1277</v>
      </c>
      <c r="E6407" t="s">
        <v>30</v>
      </c>
      <c r="F6407">
        <v>7685</v>
      </c>
      <c r="G6407">
        <v>6689</v>
      </c>
      <c r="H6407">
        <v>0.87039687703318147</v>
      </c>
      <c r="I6407" t="str">
        <f>VLOOKUP($B6407&amp;$E6407,'Employee List'!$A:$E,5,0)</f>
        <v>E-1199</v>
      </c>
    </row>
    <row r="6408" spans="1:9" x14ac:dyDescent="0.35">
      <c r="A6408" t="s">
        <v>1257</v>
      </c>
      <c r="B6408" t="s">
        <v>124</v>
      </c>
      <c r="C6408" t="s">
        <v>362</v>
      </c>
      <c r="D6408" t="s">
        <v>1277</v>
      </c>
      <c r="E6408" t="s">
        <v>31</v>
      </c>
      <c r="F6408">
        <v>7367</v>
      </c>
      <c r="G6408">
        <v>10401</v>
      </c>
      <c r="H6408">
        <v>1.4118365684810643</v>
      </c>
      <c r="I6408" t="str">
        <f>VLOOKUP($B6408&amp;$E6408,'Employee List'!$A:$E,5,0)</f>
        <v>E-1199</v>
      </c>
    </row>
    <row r="6409" spans="1:9" x14ac:dyDescent="0.35">
      <c r="A6409" t="s">
        <v>1257</v>
      </c>
      <c r="B6409" t="s">
        <v>124</v>
      </c>
      <c r="C6409" t="s">
        <v>362</v>
      </c>
      <c r="D6409" t="s">
        <v>1278</v>
      </c>
      <c r="E6409" t="s">
        <v>29</v>
      </c>
      <c r="F6409">
        <v>12231</v>
      </c>
      <c r="G6409">
        <v>7186</v>
      </c>
      <c r="H6409">
        <v>0.5875235058458016</v>
      </c>
      <c r="I6409" t="str">
        <f>VLOOKUP($B6409&amp;$E6409,'Employee List'!$A:$E,5,0)</f>
        <v>E-1199</v>
      </c>
    </row>
    <row r="6410" spans="1:9" x14ac:dyDescent="0.35">
      <c r="A6410" t="s">
        <v>1257</v>
      </c>
      <c r="B6410" t="s">
        <v>124</v>
      </c>
      <c r="C6410" t="s">
        <v>362</v>
      </c>
      <c r="D6410" t="s">
        <v>1278</v>
      </c>
      <c r="E6410" t="s">
        <v>30</v>
      </c>
      <c r="F6410">
        <v>11870</v>
      </c>
      <c r="G6410">
        <v>10985</v>
      </c>
      <c r="H6410">
        <v>0.9254422914911542</v>
      </c>
      <c r="I6410" t="str">
        <f>VLOOKUP($B6410&amp;$E6410,'Employee List'!$A:$E,5,0)</f>
        <v>E-1199</v>
      </c>
    </row>
    <row r="6411" spans="1:9" x14ac:dyDescent="0.35">
      <c r="A6411" t="s">
        <v>1257</v>
      </c>
      <c r="B6411" t="s">
        <v>124</v>
      </c>
      <c r="C6411" t="s">
        <v>362</v>
      </c>
      <c r="D6411" t="s">
        <v>1278</v>
      </c>
      <c r="E6411" t="s">
        <v>31</v>
      </c>
      <c r="F6411">
        <v>11439</v>
      </c>
      <c r="G6411">
        <v>9907</v>
      </c>
      <c r="H6411">
        <v>0.86607220910918792</v>
      </c>
      <c r="I6411" t="str">
        <f>VLOOKUP($B6411&amp;$E6411,'Employee List'!$A:$E,5,0)</f>
        <v>E-1199</v>
      </c>
    </row>
    <row r="6412" spans="1:9" x14ac:dyDescent="0.35">
      <c r="A6412" t="s">
        <v>1257</v>
      </c>
      <c r="B6412" t="s">
        <v>124</v>
      </c>
      <c r="C6412" t="s">
        <v>362</v>
      </c>
      <c r="D6412" t="s">
        <v>1279</v>
      </c>
      <c r="E6412" t="s">
        <v>29</v>
      </c>
      <c r="F6412">
        <v>4496</v>
      </c>
      <c r="G6412">
        <v>4112</v>
      </c>
      <c r="H6412">
        <v>0.91459074733096091</v>
      </c>
      <c r="I6412" t="str">
        <f>VLOOKUP($B6412&amp;$E6412,'Employee List'!$A:$E,5,0)</f>
        <v>E-1199</v>
      </c>
    </row>
    <row r="6413" spans="1:9" x14ac:dyDescent="0.35">
      <c r="A6413" t="s">
        <v>1257</v>
      </c>
      <c r="B6413" t="s">
        <v>124</v>
      </c>
      <c r="C6413" t="s">
        <v>362</v>
      </c>
      <c r="D6413" t="s">
        <v>1279</v>
      </c>
      <c r="E6413" t="s">
        <v>30</v>
      </c>
      <c r="F6413">
        <v>1828</v>
      </c>
      <c r="G6413">
        <v>4627</v>
      </c>
      <c r="H6413">
        <v>2.5311816192560177</v>
      </c>
      <c r="I6413" t="str">
        <f>VLOOKUP($B6413&amp;$E6413,'Employee List'!$A:$E,5,0)</f>
        <v>E-1199</v>
      </c>
    </row>
    <row r="6414" spans="1:9" x14ac:dyDescent="0.35">
      <c r="A6414" t="s">
        <v>1257</v>
      </c>
      <c r="B6414" t="s">
        <v>124</v>
      </c>
      <c r="C6414" t="s">
        <v>362</v>
      </c>
      <c r="D6414" t="s">
        <v>1279</v>
      </c>
      <c r="E6414" t="s">
        <v>31</v>
      </c>
      <c r="F6414">
        <v>4546</v>
      </c>
      <c r="G6414">
        <v>2853</v>
      </c>
      <c r="H6414">
        <v>0.62758468983721949</v>
      </c>
      <c r="I6414" t="str">
        <f>VLOOKUP($B6414&amp;$E6414,'Employee List'!$A:$E,5,0)</f>
        <v>E-1199</v>
      </c>
    </row>
    <row r="6415" spans="1:9" x14ac:dyDescent="0.35">
      <c r="A6415" t="s">
        <v>1257</v>
      </c>
      <c r="B6415" t="s">
        <v>124</v>
      </c>
      <c r="C6415" t="s">
        <v>362</v>
      </c>
      <c r="D6415" t="s">
        <v>1280</v>
      </c>
      <c r="E6415" t="s">
        <v>29</v>
      </c>
      <c r="F6415">
        <v>5306</v>
      </c>
      <c r="G6415">
        <v>3472</v>
      </c>
      <c r="H6415">
        <v>0.65435356200527706</v>
      </c>
      <c r="I6415" t="str">
        <f>VLOOKUP($B6415&amp;$E6415,'Employee List'!$A:$E,5,0)</f>
        <v>E-1199</v>
      </c>
    </row>
    <row r="6416" spans="1:9" x14ac:dyDescent="0.35">
      <c r="A6416" t="s">
        <v>1257</v>
      </c>
      <c r="B6416" t="s">
        <v>124</v>
      </c>
      <c r="C6416" t="s">
        <v>362</v>
      </c>
      <c r="D6416" t="s">
        <v>1280</v>
      </c>
      <c r="E6416" t="s">
        <v>30</v>
      </c>
      <c r="F6416">
        <v>5211</v>
      </c>
      <c r="G6416">
        <v>5023</v>
      </c>
      <c r="H6416">
        <v>0.96392247169449241</v>
      </c>
      <c r="I6416" t="str">
        <f>VLOOKUP($B6416&amp;$E6416,'Employee List'!$A:$E,5,0)</f>
        <v>E-1199</v>
      </c>
    </row>
    <row r="6417" spans="1:9" x14ac:dyDescent="0.35">
      <c r="A6417" t="s">
        <v>1257</v>
      </c>
      <c r="B6417" t="s">
        <v>124</v>
      </c>
      <c r="C6417" t="s">
        <v>362</v>
      </c>
      <c r="D6417" t="s">
        <v>1280</v>
      </c>
      <c r="E6417" t="s">
        <v>31</v>
      </c>
      <c r="F6417">
        <v>6166</v>
      </c>
      <c r="G6417">
        <v>4315</v>
      </c>
      <c r="H6417">
        <v>0.69980538436587736</v>
      </c>
      <c r="I6417" t="str">
        <f>VLOOKUP($B6417&amp;$E6417,'Employee List'!$A:$E,5,0)</f>
        <v>E-1199</v>
      </c>
    </row>
    <row r="6418" spans="1:9" x14ac:dyDescent="0.35">
      <c r="A6418" t="s">
        <v>1257</v>
      </c>
      <c r="B6418" t="s">
        <v>124</v>
      </c>
      <c r="C6418" t="s">
        <v>362</v>
      </c>
      <c r="D6418" t="s">
        <v>1262</v>
      </c>
      <c r="E6418" t="s">
        <v>29</v>
      </c>
      <c r="F6418">
        <v>21911</v>
      </c>
      <c r="G6418">
        <v>22650</v>
      </c>
      <c r="H6418">
        <v>1.0337273515585779</v>
      </c>
      <c r="I6418" t="str">
        <f>VLOOKUP($B6418&amp;$E6418,'Employee List'!$A:$E,5,0)</f>
        <v>E-1199</v>
      </c>
    </row>
    <row r="6419" spans="1:9" x14ac:dyDescent="0.35">
      <c r="A6419" t="s">
        <v>1257</v>
      </c>
      <c r="B6419" t="s">
        <v>124</v>
      </c>
      <c r="C6419" t="s">
        <v>362</v>
      </c>
      <c r="D6419" t="s">
        <v>1262</v>
      </c>
      <c r="E6419" t="s">
        <v>30</v>
      </c>
      <c r="F6419">
        <v>19346</v>
      </c>
      <c r="G6419">
        <v>23095</v>
      </c>
      <c r="H6419">
        <v>1.1937868293187222</v>
      </c>
      <c r="I6419" t="str">
        <f>VLOOKUP($B6419&amp;$E6419,'Employee List'!$A:$E,5,0)</f>
        <v>E-1199</v>
      </c>
    </row>
    <row r="6420" spans="1:9" x14ac:dyDescent="0.35">
      <c r="A6420" t="s">
        <v>1257</v>
      </c>
      <c r="B6420" t="s">
        <v>124</v>
      </c>
      <c r="C6420" t="s">
        <v>362</v>
      </c>
      <c r="D6420" t="s">
        <v>1262</v>
      </c>
      <c r="E6420" t="s">
        <v>31</v>
      </c>
      <c r="F6420">
        <v>22366</v>
      </c>
      <c r="G6420">
        <v>24134</v>
      </c>
      <c r="H6420">
        <v>1.0790485558436913</v>
      </c>
      <c r="I6420" t="str">
        <f>VLOOKUP($B6420&amp;$E6420,'Employee List'!$A:$E,5,0)</f>
        <v>E-1199</v>
      </c>
    </row>
    <row r="6421" spans="1:9" x14ac:dyDescent="0.35">
      <c r="A6421" t="s">
        <v>1257</v>
      </c>
      <c r="B6421" t="s">
        <v>124</v>
      </c>
      <c r="C6421" t="s">
        <v>362</v>
      </c>
      <c r="D6421" t="s">
        <v>1282</v>
      </c>
      <c r="E6421" t="s">
        <v>29</v>
      </c>
      <c r="F6421">
        <v>1290</v>
      </c>
      <c r="G6421">
        <v>2484</v>
      </c>
      <c r="H6421">
        <v>1.9255813953488372</v>
      </c>
      <c r="I6421" t="str">
        <f>VLOOKUP($B6421&amp;$E6421,'Employee List'!$A:$E,5,0)</f>
        <v>E-1199</v>
      </c>
    </row>
    <row r="6422" spans="1:9" x14ac:dyDescent="0.35">
      <c r="A6422" t="s">
        <v>1257</v>
      </c>
      <c r="B6422" t="s">
        <v>124</v>
      </c>
      <c r="C6422" t="s">
        <v>362</v>
      </c>
      <c r="D6422" t="s">
        <v>1282</v>
      </c>
      <c r="E6422" t="s">
        <v>30</v>
      </c>
      <c r="F6422">
        <v>5703</v>
      </c>
      <c r="G6422">
        <v>5756</v>
      </c>
      <c r="H6422">
        <v>1.0092933543748903</v>
      </c>
      <c r="I6422" t="str">
        <f>VLOOKUP($B6422&amp;$E6422,'Employee List'!$A:$E,5,0)</f>
        <v>E-1199</v>
      </c>
    </row>
    <row r="6423" spans="1:9" x14ac:dyDescent="0.35">
      <c r="A6423" t="s">
        <v>1257</v>
      </c>
      <c r="B6423" t="s">
        <v>124</v>
      </c>
      <c r="C6423" t="s">
        <v>362</v>
      </c>
      <c r="D6423" t="s">
        <v>1282</v>
      </c>
      <c r="E6423" t="s">
        <v>31</v>
      </c>
      <c r="F6423">
        <v>3418</v>
      </c>
      <c r="G6423">
        <v>2155</v>
      </c>
      <c r="H6423">
        <v>0.63048566413107077</v>
      </c>
      <c r="I6423" t="str">
        <f>VLOOKUP($B6423&amp;$E6423,'Employee List'!$A:$E,5,0)</f>
        <v>E-1199</v>
      </c>
    </row>
    <row r="6424" spans="1:9" x14ac:dyDescent="0.35">
      <c r="A6424" t="s">
        <v>1257</v>
      </c>
      <c r="B6424" t="s">
        <v>124</v>
      </c>
      <c r="C6424" t="s">
        <v>362</v>
      </c>
      <c r="D6424" t="s">
        <v>1281</v>
      </c>
      <c r="E6424" t="s">
        <v>29</v>
      </c>
      <c r="F6424">
        <v>15049</v>
      </c>
      <c r="G6424">
        <v>34614</v>
      </c>
      <c r="H6424">
        <v>2.3000863844773738</v>
      </c>
      <c r="I6424" t="str">
        <f>VLOOKUP($B6424&amp;$E6424,'Employee List'!$A:$E,5,0)</f>
        <v>E-1199</v>
      </c>
    </row>
    <row r="6425" spans="1:9" x14ac:dyDescent="0.35">
      <c r="A6425" t="s">
        <v>1257</v>
      </c>
      <c r="B6425" t="s">
        <v>124</v>
      </c>
      <c r="C6425" t="s">
        <v>362</v>
      </c>
      <c r="D6425" t="s">
        <v>1281</v>
      </c>
      <c r="E6425" t="s">
        <v>30</v>
      </c>
      <c r="F6425">
        <v>12286</v>
      </c>
      <c r="G6425">
        <v>9990</v>
      </c>
      <c r="H6425">
        <v>0.81312062510174177</v>
      </c>
      <c r="I6425" t="str">
        <f>VLOOKUP($B6425&amp;$E6425,'Employee List'!$A:$E,5,0)</f>
        <v>E-1199</v>
      </c>
    </row>
    <row r="6426" spans="1:9" x14ac:dyDescent="0.35">
      <c r="A6426" t="s">
        <v>1257</v>
      </c>
      <c r="B6426" t="s">
        <v>124</v>
      </c>
      <c r="C6426" t="s">
        <v>362</v>
      </c>
      <c r="D6426" t="s">
        <v>1281</v>
      </c>
      <c r="E6426" t="s">
        <v>31</v>
      </c>
      <c r="F6426">
        <v>14250</v>
      </c>
      <c r="G6426">
        <v>14167</v>
      </c>
      <c r="H6426">
        <v>0.99417543859649127</v>
      </c>
      <c r="I6426" t="str">
        <f>VLOOKUP($B6426&amp;$E6426,'Employee List'!$A:$E,5,0)</f>
        <v>E-1199</v>
      </c>
    </row>
    <row r="6427" spans="1:9" x14ac:dyDescent="0.35">
      <c r="A6427" t="s">
        <v>1257</v>
      </c>
      <c r="B6427" t="s">
        <v>125</v>
      </c>
      <c r="C6427" t="s">
        <v>362</v>
      </c>
      <c r="D6427" t="s">
        <v>1274</v>
      </c>
      <c r="E6427" t="s">
        <v>29</v>
      </c>
      <c r="F6427">
        <v>38168</v>
      </c>
      <c r="G6427">
        <v>47651</v>
      </c>
      <c r="H6427">
        <v>1.2484542024732761</v>
      </c>
      <c r="I6427" t="str">
        <f>VLOOKUP($B6427&amp;$E6427,'Employee List'!$A:$E,5,0)</f>
        <v>E-1200</v>
      </c>
    </row>
    <row r="6428" spans="1:9" x14ac:dyDescent="0.35">
      <c r="A6428" t="s">
        <v>1257</v>
      </c>
      <c r="B6428" t="s">
        <v>125</v>
      </c>
      <c r="C6428" t="s">
        <v>362</v>
      </c>
      <c r="D6428" t="s">
        <v>1274</v>
      </c>
      <c r="E6428" t="s">
        <v>30</v>
      </c>
      <c r="F6428">
        <v>40720</v>
      </c>
      <c r="G6428">
        <v>37421</v>
      </c>
      <c r="H6428">
        <v>0.91898330058939093</v>
      </c>
      <c r="I6428" t="str">
        <f>VLOOKUP($B6428&amp;$E6428,'Employee List'!$A:$E,5,0)</f>
        <v>E-1200</v>
      </c>
    </row>
    <row r="6429" spans="1:9" x14ac:dyDescent="0.35">
      <c r="A6429" t="s">
        <v>1257</v>
      </c>
      <c r="B6429" t="s">
        <v>125</v>
      </c>
      <c r="C6429" t="s">
        <v>362</v>
      </c>
      <c r="D6429" t="s">
        <v>1274</v>
      </c>
      <c r="E6429" t="s">
        <v>31</v>
      </c>
      <c r="F6429">
        <v>41147</v>
      </c>
      <c r="G6429">
        <v>27720</v>
      </c>
      <c r="H6429">
        <v>0.67368216394876901</v>
      </c>
      <c r="I6429" t="str">
        <f>VLOOKUP($B6429&amp;$E6429,'Employee List'!$A:$E,5,0)</f>
        <v>E-1200</v>
      </c>
    </row>
    <row r="6430" spans="1:9" x14ac:dyDescent="0.35">
      <c r="A6430" t="s">
        <v>1257</v>
      </c>
      <c r="B6430" t="s">
        <v>125</v>
      </c>
      <c r="C6430" t="s">
        <v>362</v>
      </c>
      <c r="D6430" t="s">
        <v>1263</v>
      </c>
      <c r="E6430" t="s">
        <v>29</v>
      </c>
      <c r="F6430">
        <v>5134</v>
      </c>
      <c r="G6430">
        <v>30518</v>
      </c>
      <c r="H6430">
        <v>5.9442929489676661</v>
      </c>
      <c r="I6430" t="str">
        <f>VLOOKUP($B6430&amp;$E6430,'Employee List'!$A:$E,5,0)</f>
        <v>E-1200</v>
      </c>
    </row>
    <row r="6431" spans="1:9" x14ac:dyDescent="0.35">
      <c r="A6431" t="s">
        <v>1257</v>
      </c>
      <c r="B6431" t="s">
        <v>125</v>
      </c>
      <c r="C6431" t="s">
        <v>362</v>
      </c>
      <c r="D6431" t="s">
        <v>1263</v>
      </c>
      <c r="E6431" t="s">
        <v>30</v>
      </c>
      <c r="F6431">
        <v>7319</v>
      </c>
      <c r="G6431">
        <v>11369</v>
      </c>
      <c r="H6431">
        <v>1.5533542833720453</v>
      </c>
      <c r="I6431" t="str">
        <f>VLOOKUP($B6431&amp;$E6431,'Employee List'!$A:$E,5,0)</f>
        <v>E-1200</v>
      </c>
    </row>
    <row r="6432" spans="1:9" x14ac:dyDescent="0.35">
      <c r="A6432" t="s">
        <v>1257</v>
      </c>
      <c r="B6432" t="s">
        <v>125</v>
      </c>
      <c r="C6432" t="s">
        <v>362</v>
      </c>
      <c r="D6432" t="s">
        <v>1263</v>
      </c>
      <c r="E6432" t="s">
        <v>31</v>
      </c>
      <c r="F6432">
        <v>7972</v>
      </c>
      <c r="G6432">
        <v>16163</v>
      </c>
      <c r="H6432">
        <v>2.0274711490215753</v>
      </c>
      <c r="I6432" t="str">
        <f>VLOOKUP($B6432&amp;$E6432,'Employee List'!$A:$E,5,0)</f>
        <v>E-1200</v>
      </c>
    </row>
    <row r="6433" spans="1:9" x14ac:dyDescent="0.35">
      <c r="A6433" t="s">
        <v>1257</v>
      </c>
      <c r="B6433" t="s">
        <v>125</v>
      </c>
      <c r="C6433" t="s">
        <v>362</v>
      </c>
      <c r="D6433" t="s">
        <v>1264</v>
      </c>
      <c r="E6433" t="s">
        <v>29</v>
      </c>
      <c r="F6433">
        <v>5477</v>
      </c>
      <c r="G6433">
        <v>1218</v>
      </c>
      <c r="H6433">
        <v>0.22238451707138945</v>
      </c>
      <c r="I6433" t="str">
        <f>VLOOKUP($B6433&amp;$E6433,'Employee List'!$A:$E,5,0)</f>
        <v>E-1200</v>
      </c>
    </row>
    <row r="6434" spans="1:9" x14ac:dyDescent="0.35">
      <c r="A6434" t="s">
        <v>1257</v>
      </c>
      <c r="B6434" t="s">
        <v>125</v>
      </c>
      <c r="C6434" t="s">
        <v>362</v>
      </c>
      <c r="D6434" t="s">
        <v>1264</v>
      </c>
      <c r="E6434" t="s">
        <v>30</v>
      </c>
      <c r="F6434">
        <v>7715</v>
      </c>
      <c r="G6434">
        <v>13033</v>
      </c>
      <c r="H6434">
        <v>1.6893065456902139</v>
      </c>
      <c r="I6434" t="str">
        <f>VLOOKUP($B6434&amp;$E6434,'Employee List'!$A:$E,5,0)</f>
        <v>E-1200</v>
      </c>
    </row>
    <row r="6435" spans="1:9" x14ac:dyDescent="0.35">
      <c r="A6435" t="s">
        <v>1257</v>
      </c>
      <c r="B6435" t="s">
        <v>125</v>
      </c>
      <c r="C6435" t="s">
        <v>362</v>
      </c>
      <c r="D6435" t="s">
        <v>1264</v>
      </c>
      <c r="E6435" t="s">
        <v>31</v>
      </c>
      <c r="F6435">
        <v>8059</v>
      </c>
      <c r="G6435">
        <v>2493</v>
      </c>
      <c r="H6435">
        <v>0.30934359101625514</v>
      </c>
      <c r="I6435" t="str">
        <f>VLOOKUP($B6435&amp;$E6435,'Employee List'!$A:$E,5,0)</f>
        <v>E-1200</v>
      </c>
    </row>
    <row r="6436" spans="1:9" x14ac:dyDescent="0.35">
      <c r="A6436" t="s">
        <v>1257</v>
      </c>
      <c r="B6436" t="s">
        <v>125</v>
      </c>
      <c r="C6436" t="s">
        <v>362</v>
      </c>
      <c r="D6436" t="s">
        <v>1265</v>
      </c>
      <c r="E6436" t="s">
        <v>29</v>
      </c>
      <c r="F6436">
        <v>11084</v>
      </c>
      <c r="G6436">
        <v>9314</v>
      </c>
      <c r="H6436">
        <v>0.84031035727174308</v>
      </c>
      <c r="I6436" t="str">
        <f>VLOOKUP($B6436&amp;$E6436,'Employee List'!$A:$E,5,0)</f>
        <v>E-1200</v>
      </c>
    </row>
    <row r="6437" spans="1:9" x14ac:dyDescent="0.35">
      <c r="A6437" t="s">
        <v>1257</v>
      </c>
      <c r="B6437" t="s">
        <v>125</v>
      </c>
      <c r="C6437" t="s">
        <v>362</v>
      </c>
      <c r="D6437" t="s">
        <v>1265</v>
      </c>
      <c r="E6437" t="s">
        <v>30</v>
      </c>
      <c r="F6437">
        <v>12582</v>
      </c>
      <c r="G6437">
        <v>5921</v>
      </c>
      <c r="H6437">
        <v>0.47059291050707358</v>
      </c>
      <c r="I6437" t="str">
        <f>VLOOKUP($B6437&amp;$E6437,'Employee List'!$A:$E,5,0)</f>
        <v>E-1200</v>
      </c>
    </row>
    <row r="6438" spans="1:9" x14ac:dyDescent="0.35">
      <c r="A6438" t="s">
        <v>1257</v>
      </c>
      <c r="B6438" t="s">
        <v>125</v>
      </c>
      <c r="C6438" t="s">
        <v>362</v>
      </c>
      <c r="D6438" t="s">
        <v>1265</v>
      </c>
      <c r="E6438" t="s">
        <v>31</v>
      </c>
      <c r="F6438">
        <v>14379</v>
      </c>
      <c r="G6438">
        <v>6202</v>
      </c>
      <c r="H6438">
        <v>0.43132345782043258</v>
      </c>
      <c r="I6438" t="str">
        <f>VLOOKUP($B6438&amp;$E6438,'Employee List'!$A:$E,5,0)</f>
        <v>E-1200</v>
      </c>
    </row>
    <row r="6439" spans="1:9" x14ac:dyDescent="0.35">
      <c r="A6439" t="s">
        <v>1257</v>
      </c>
      <c r="B6439" t="s">
        <v>125</v>
      </c>
      <c r="C6439" t="s">
        <v>362</v>
      </c>
      <c r="D6439" t="s">
        <v>1260</v>
      </c>
      <c r="E6439" t="s">
        <v>29</v>
      </c>
      <c r="F6439">
        <v>60810</v>
      </c>
      <c r="G6439">
        <v>37255</v>
      </c>
      <c r="H6439">
        <v>0.61264594639039627</v>
      </c>
      <c r="I6439" t="str">
        <f>VLOOKUP($B6439&amp;$E6439,'Employee List'!$A:$E,5,0)</f>
        <v>E-1200</v>
      </c>
    </row>
    <row r="6440" spans="1:9" x14ac:dyDescent="0.35">
      <c r="A6440" t="s">
        <v>1257</v>
      </c>
      <c r="B6440" t="s">
        <v>125</v>
      </c>
      <c r="C6440" t="s">
        <v>362</v>
      </c>
      <c r="D6440" t="s">
        <v>1260</v>
      </c>
      <c r="E6440" t="s">
        <v>30</v>
      </c>
      <c r="F6440">
        <v>58465</v>
      </c>
      <c r="G6440">
        <v>45720</v>
      </c>
      <c r="H6440">
        <v>0.78200632857265029</v>
      </c>
      <c r="I6440" t="str">
        <f>VLOOKUP($B6440&amp;$E6440,'Employee List'!$A:$E,5,0)</f>
        <v>E-1200</v>
      </c>
    </row>
    <row r="6441" spans="1:9" x14ac:dyDescent="0.35">
      <c r="A6441" t="s">
        <v>1257</v>
      </c>
      <c r="B6441" t="s">
        <v>125</v>
      </c>
      <c r="C6441" t="s">
        <v>362</v>
      </c>
      <c r="D6441" t="s">
        <v>1260</v>
      </c>
      <c r="E6441" t="s">
        <v>31</v>
      </c>
      <c r="F6441">
        <v>65680</v>
      </c>
      <c r="G6441">
        <v>133069</v>
      </c>
      <c r="H6441">
        <v>2.0260200974421436</v>
      </c>
      <c r="I6441" t="str">
        <f>VLOOKUP($B6441&amp;$E6441,'Employee List'!$A:$E,5,0)</f>
        <v>E-1200</v>
      </c>
    </row>
    <row r="6442" spans="1:9" x14ac:dyDescent="0.35">
      <c r="A6442" t="s">
        <v>1257</v>
      </c>
      <c r="B6442" t="s">
        <v>125</v>
      </c>
      <c r="C6442" t="s">
        <v>362</v>
      </c>
      <c r="D6442" t="s">
        <v>1261</v>
      </c>
      <c r="E6442" t="s">
        <v>29</v>
      </c>
      <c r="F6442">
        <v>79452</v>
      </c>
      <c r="G6442">
        <v>71973</v>
      </c>
      <c r="H6442">
        <v>0.90586769370185771</v>
      </c>
      <c r="I6442" t="str">
        <f>VLOOKUP($B6442&amp;$E6442,'Employee List'!$A:$E,5,0)</f>
        <v>E-1200</v>
      </c>
    </row>
    <row r="6443" spans="1:9" x14ac:dyDescent="0.35">
      <c r="A6443" t="s">
        <v>1257</v>
      </c>
      <c r="B6443" t="s">
        <v>125</v>
      </c>
      <c r="C6443" t="s">
        <v>362</v>
      </c>
      <c r="D6443" t="s">
        <v>1261</v>
      </c>
      <c r="E6443" t="s">
        <v>30</v>
      </c>
      <c r="F6443">
        <v>80914</v>
      </c>
      <c r="G6443">
        <v>61465</v>
      </c>
      <c r="H6443">
        <v>0.75963368514719332</v>
      </c>
      <c r="I6443" t="str">
        <f>VLOOKUP($B6443&amp;$E6443,'Employee List'!$A:$E,5,0)</f>
        <v>E-1200</v>
      </c>
    </row>
    <row r="6444" spans="1:9" x14ac:dyDescent="0.35">
      <c r="A6444" t="s">
        <v>1257</v>
      </c>
      <c r="B6444" t="s">
        <v>125</v>
      </c>
      <c r="C6444" t="s">
        <v>362</v>
      </c>
      <c r="D6444" t="s">
        <v>1261</v>
      </c>
      <c r="E6444" t="s">
        <v>31</v>
      </c>
      <c r="F6444">
        <v>85269</v>
      </c>
      <c r="G6444">
        <v>73732</v>
      </c>
      <c r="H6444">
        <v>0.86469877681220608</v>
      </c>
      <c r="I6444" t="str">
        <f>VLOOKUP($B6444&amp;$E6444,'Employee List'!$A:$E,5,0)</f>
        <v>E-1200</v>
      </c>
    </row>
    <row r="6445" spans="1:9" x14ac:dyDescent="0.35">
      <c r="A6445" t="s">
        <v>1257</v>
      </c>
      <c r="B6445" t="s">
        <v>125</v>
      </c>
      <c r="C6445" t="s">
        <v>362</v>
      </c>
      <c r="D6445" t="s">
        <v>1266</v>
      </c>
      <c r="E6445" t="s">
        <v>29</v>
      </c>
      <c r="F6445">
        <v>89000</v>
      </c>
      <c r="G6445">
        <v>125435</v>
      </c>
      <c r="H6445">
        <v>1.40938202247191</v>
      </c>
      <c r="I6445" t="str">
        <f>VLOOKUP($B6445&amp;$E6445,'Employee List'!$A:$E,5,0)</f>
        <v>E-1200</v>
      </c>
    </row>
    <row r="6446" spans="1:9" x14ac:dyDescent="0.35">
      <c r="A6446" t="s">
        <v>1257</v>
      </c>
      <c r="B6446" t="s">
        <v>125</v>
      </c>
      <c r="C6446" t="s">
        <v>362</v>
      </c>
      <c r="D6446" t="s">
        <v>1266</v>
      </c>
      <c r="E6446" t="s">
        <v>30</v>
      </c>
      <c r="F6446">
        <v>91050</v>
      </c>
      <c r="G6446">
        <v>96155</v>
      </c>
      <c r="H6446">
        <v>1.056068094453597</v>
      </c>
      <c r="I6446" t="str">
        <f>VLOOKUP($B6446&amp;$E6446,'Employee List'!$A:$E,5,0)</f>
        <v>E-1200</v>
      </c>
    </row>
    <row r="6447" spans="1:9" x14ac:dyDescent="0.35">
      <c r="A6447" t="s">
        <v>1257</v>
      </c>
      <c r="B6447" t="s">
        <v>125</v>
      </c>
      <c r="C6447" t="s">
        <v>362</v>
      </c>
      <c r="D6447" t="s">
        <v>1266</v>
      </c>
      <c r="E6447" t="s">
        <v>31</v>
      </c>
      <c r="F6447">
        <v>93334</v>
      </c>
      <c r="G6447">
        <v>118747</v>
      </c>
      <c r="H6447">
        <v>1.2722801979985858</v>
      </c>
      <c r="I6447" t="str">
        <f>VLOOKUP($B6447&amp;$E6447,'Employee List'!$A:$E,5,0)</f>
        <v>E-1200</v>
      </c>
    </row>
    <row r="6448" spans="1:9" x14ac:dyDescent="0.35">
      <c r="A6448" t="s">
        <v>1257</v>
      </c>
      <c r="B6448" t="s">
        <v>125</v>
      </c>
      <c r="C6448" t="s">
        <v>362</v>
      </c>
      <c r="D6448" t="s">
        <v>1267</v>
      </c>
      <c r="E6448" t="s">
        <v>29</v>
      </c>
      <c r="F6448">
        <v>27191</v>
      </c>
      <c r="G6448">
        <v>23117</v>
      </c>
      <c r="H6448">
        <v>0.85017101246736049</v>
      </c>
      <c r="I6448" t="str">
        <f>VLOOKUP($B6448&amp;$E6448,'Employee List'!$A:$E,5,0)</f>
        <v>E-1200</v>
      </c>
    </row>
    <row r="6449" spans="1:9" x14ac:dyDescent="0.35">
      <c r="A6449" t="s">
        <v>1257</v>
      </c>
      <c r="B6449" t="s">
        <v>125</v>
      </c>
      <c r="C6449" t="s">
        <v>362</v>
      </c>
      <c r="D6449" t="s">
        <v>1267</v>
      </c>
      <c r="E6449" t="s">
        <v>30</v>
      </c>
      <c r="F6449">
        <v>25943</v>
      </c>
      <c r="G6449">
        <v>25605</v>
      </c>
      <c r="H6449">
        <v>0.9869714373819527</v>
      </c>
      <c r="I6449" t="str">
        <f>VLOOKUP($B6449&amp;$E6449,'Employee List'!$A:$E,5,0)</f>
        <v>E-1200</v>
      </c>
    </row>
    <row r="6450" spans="1:9" x14ac:dyDescent="0.35">
      <c r="A6450" t="s">
        <v>1257</v>
      </c>
      <c r="B6450" t="s">
        <v>125</v>
      </c>
      <c r="C6450" t="s">
        <v>362</v>
      </c>
      <c r="D6450" t="s">
        <v>1267</v>
      </c>
      <c r="E6450" t="s">
        <v>31</v>
      </c>
      <c r="F6450">
        <v>26797</v>
      </c>
      <c r="G6450">
        <v>29728</v>
      </c>
      <c r="H6450">
        <v>1.1093779154382952</v>
      </c>
      <c r="I6450" t="str">
        <f>VLOOKUP($B6450&amp;$E6450,'Employee List'!$A:$E,5,0)</f>
        <v>E-1200</v>
      </c>
    </row>
    <row r="6451" spans="1:9" x14ac:dyDescent="0.35">
      <c r="A6451" t="s">
        <v>1257</v>
      </c>
      <c r="B6451" t="s">
        <v>125</v>
      </c>
      <c r="C6451" t="s">
        <v>362</v>
      </c>
      <c r="D6451" t="s">
        <v>1268</v>
      </c>
      <c r="E6451" t="s">
        <v>29</v>
      </c>
      <c r="F6451">
        <v>13689</v>
      </c>
      <c r="G6451">
        <v>5476</v>
      </c>
      <c r="H6451">
        <v>0.40002922054204104</v>
      </c>
      <c r="I6451" t="str">
        <f>VLOOKUP($B6451&amp;$E6451,'Employee List'!$A:$E,5,0)</f>
        <v>E-1200</v>
      </c>
    </row>
    <row r="6452" spans="1:9" x14ac:dyDescent="0.35">
      <c r="A6452" t="s">
        <v>1257</v>
      </c>
      <c r="B6452" t="s">
        <v>125</v>
      </c>
      <c r="C6452" t="s">
        <v>362</v>
      </c>
      <c r="D6452" t="s">
        <v>1268</v>
      </c>
      <c r="E6452" t="s">
        <v>30</v>
      </c>
      <c r="F6452">
        <v>14504</v>
      </c>
      <c r="G6452">
        <v>6842</v>
      </c>
      <c r="H6452">
        <v>0.47173193601765029</v>
      </c>
      <c r="I6452" t="str">
        <f>VLOOKUP($B6452&amp;$E6452,'Employee List'!$A:$E,5,0)</f>
        <v>E-1200</v>
      </c>
    </row>
    <row r="6453" spans="1:9" x14ac:dyDescent="0.35">
      <c r="A6453" t="s">
        <v>1257</v>
      </c>
      <c r="B6453" t="s">
        <v>125</v>
      </c>
      <c r="C6453" t="s">
        <v>362</v>
      </c>
      <c r="D6453" t="s">
        <v>1268</v>
      </c>
      <c r="E6453" t="s">
        <v>31</v>
      </c>
      <c r="F6453">
        <v>14045</v>
      </c>
      <c r="G6453">
        <v>8212</v>
      </c>
      <c r="H6453">
        <v>0.5846920612317551</v>
      </c>
      <c r="I6453" t="str">
        <f>VLOOKUP($B6453&amp;$E6453,'Employee List'!$A:$E,5,0)</f>
        <v>E-1200</v>
      </c>
    </row>
    <row r="6454" spans="1:9" x14ac:dyDescent="0.35">
      <c r="A6454" t="s">
        <v>1257</v>
      </c>
      <c r="B6454" t="s">
        <v>125</v>
      </c>
      <c r="C6454" t="s">
        <v>362</v>
      </c>
      <c r="D6454" t="s">
        <v>1269</v>
      </c>
      <c r="E6454" t="s">
        <v>29</v>
      </c>
      <c r="F6454">
        <v>53007</v>
      </c>
      <c r="G6454">
        <v>25794</v>
      </c>
      <c r="H6454">
        <v>0.4866149753806101</v>
      </c>
      <c r="I6454" t="str">
        <f>VLOOKUP($B6454&amp;$E6454,'Employee List'!$A:$E,5,0)</f>
        <v>E-1200</v>
      </c>
    </row>
    <row r="6455" spans="1:9" x14ac:dyDescent="0.35">
      <c r="A6455" t="s">
        <v>1257</v>
      </c>
      <c r="B6455" t="s">
        <v>125</v>
      </c>
      <c r="C6455" t="s">
        <v>362</v>
      </c>
      <c r="D6455" t="s">
        <v>1269</v>
      </c>
      <c r="E6455" t="s">
        <v>30</v>
      </c>
      <c r="F6455">
        <v>54635</v>
      </c>
      <c r="G6455">
        <v>27821</v>
      </c>
      <c r="H6455">
        <v>0.50921570421890727</v>
      </c>
      <c r="I6455" t="str">
        <f>VLOOKUP($B6455&amp;$E6455,'Employee List'!$A:$E,5,0)</f>
        <v>E-1200</v>
      </c>
    </row>
    <row r="6456" spans="1:9" x14ac:dyDescent="0.35">
      <c r="A6456" t="s">
        <v>1257</v>
      </c>
      <c r="B6456" t="s">
        <v>125</v>
      </c>
      <c r="C6456" t="s">
        <v>362</v>
      </c>
      <c r="D6456" t="s">
        <v>1269</v>
      </c>
      <c r="E6456" t="s">
        <v>31</v>
      </c>
      <c r="F6456">
        <v>44899</v>
      </c>
      <c r="G6456">
        <v>11589</v>
      </c>
      <c r="H6456">
        <v>0.25811265284304774</v>
      </c>
      <c r="I6456" t="str">
        <f>VLOOKUP($B6456&amp;$E6456,'Employee List'!$A:$E,5,0)</f>
        <v>E-1200</v>
      </c>
    </row>
    <row r="6457" spans="1:9" x14ac:dyDescent="0.35">
      <c r="A6457" t="s">
        <v>1257</v>
      </c>
      <c r="B6457" t="s">
        <v>125</v>
      </c>
      <c r="C6457" t="s">
        <v>362</v>
      </c>
      <c r="D6457" t="s">
        <v>1270</v>
      </c>
      <c r="E6457" t="s">
        <v>29</v>
      </c>
      <c r="F6457">
        <v>7130</v>
      </c>
      <c r="G6457">
        <v>5005</v>
      </c>
      <c r="H6457">
        <v>0.70196353436185133</v>
      </c>
      <c r="I6457" t="str">
        <f>VLOOKUP($B6457&amp;$E6457,'Employee List'!$A:$E,5,0)</f>
        <v>E-1200</v>
      </c>
    </row>
    <row r="6458" spans="1:9" x14ac:dyDescent="0.35">
      <c r="A6458" t="s">
        <v>1257</v>
      </c>
      <c r="B6458" t="s">
        <v>125</v>
      </c>
      <c r="C6458" t="s">
        <v>362</v>
      </c>
      <c r="D6458" t="s">
        <v>1270</v>
      </c>
      <c r="E6458" t="s">
        <v>30</v>
      </c>
      <c r="F6458">
        <v>8807</v>
      </c>
      <c r="G6458">
        <v>5172</v>
      </c>
      <c r="H6458">
        <v>0.58726013398433063</v>
      </c>
      <c r="I6458" t="str">
        <f>VLOOKUP($B6458&amp;$E6458,'Employee List'!$A:$E,5,0)</f>
        <v>E-1200</v>
      </c>
    </row>
    <row r="6459" spans="1:9" x14ac:dyDescent="0.35">
      <c r="A6459" t="s">
        <v>1257</v>
      </c>
      <c r="B6459" t="s">
        <v>125</v>
      </c>
      <c r="C6459" t="s">
        <v>362</v>
      </c>
      <c r="D6459" t="s">
        <v>1270</v>
      </c>
      <c r="E6459" t="s">
        <v>31</v>
      </c>
      <c r="F6459">
        <v>7921</v>
      </c>
      <c r="G6459">
        <v>4366</v>
      </c>
      <c r="H6459">
        <v>0.5511930311829315</v>
      </c>
      <c r="I6459" t="str">
        <f>VLOOKUP($B6459&amp;$E6459,'Employee List'!$A:$E,5,0)</f>
        <v>E-1200</v>
      </c>
    </row>
    <row r="6460" spans="1:9" x14ac:dyDescent="0.35">
      <c r="A6460" t="s">
        <v>1257</v>
      </c>
      <c r="B6460" t="s">
        <v>125</v>
      </c>
      <c r="C6460" t="s">
        <v>362</v>
      </c>
      <c r="D6460" t="s">
        <v>1271</v>
      </c>
      <c r="E6460" t="s">
        <v>29</v>
      </c>
      <c r="F6460">
        <v>9461</v>
      </c>
      <c r="G6460">
        <v>19331</v>
      </c>
      <c r="H6460">
        <v>2.0432301025261599</v>
      </c>
      <c r="I6460" t="str">
        <f>VLOOKUP($B6460&amp;$E6460,'Employee List'!$A:$E,5,0)</f>
        <v>E-1200</v>
      </c>
    </row>
    <row r="6461" spans="1:9" x14ac:dyDescent="0.35">
      <c r="A6461" t="s">
        <v>1257</v>
      </c>
      <c r="B6461" t="s">
        <v>125</v>
      </c>
      <c r="C6461" t="s">
        <v>362</v>
      </c>
      <c r="D6461" t="s">
        <v>1271</v>
      </c>
      <c r="E6461" t="s">
        <v>30</v>
      </c>
      <c r="F6461">
        <v>11709</v>
      </c>
      <c r="G6461">
        <v>24137</v>
      </c>
      <c r="H6461">
        <v>2.0614057562558714</v>
      </c>
      <c r="I6461" t="str">
        <f>VLOOKUP($B6461&amp;$E6461,'Employee List'!$A:$E,5,0)</f>
        <v>E-1200</v>
      </c>
    </row>
    <row r="6462" spans="1:9" x14ac:dyDescent="0.35">
      <c r="A6462" t="s">
        <v>1257</v>
      </c>
      <c r="B6462" t="s">
        <v>125</v>
      </c>
      <c r="C6462" t="s">
        <v>362</v>
      </c>
      <c r="D6462" t="s">
        <v>1271</v>
      </c>
      <c r="E6462" t="s">
        <v>31</v>
      </c>
      <c r="F6462">
        <v>9025</v>
      </c>
      <c r="G6462">
        <v>20036</v>
      </c>
      <c r="H6462">
        <v>2.2200554016620497</v>
      </c>
      <c r="I6462" t="str">
        <f>VLOOKUP($B6462&amp;$E6462,'Employee List'!$A:$E,5,0)</f>
        <v>E-1200</v>
      </c>
    </row>
    <row r="6463" spans="1:9" x14ac:dyDescent="0.35">
      <c r="A6463" t="s">
        <v>1257</v>
      </c>
      <c r="B6463" t="s">
        <v>125</v>
      </c>
      <c r="C6463" t="s">
        <v>362</v>
      </c>
      <c r="D6463" t="s">
        <v>1258</v>
      </c>
      <c r="E6463" t="s">
        <v>29</v>
      </c>
      <c r="F6463">
        <v>121629</v>
      </c>
      <c r="G6463">
        <v>138118</v>
      </c>
      <c r="H6463">
        <v>1.1355679977636912</v>
      </c>
      <c r="I6463" t="str">
        <f>VLOOKUP($B6463&amp;$E6463,'Employee List'!$A:$E,5,0)</f>
        <v>E-1200</v>
      </c>
    </row>
    <row r="6464" spans="1:9" x14ac:dyDescent="0.35">
      <c r="A6464" t="s">
        <v>1257</v>
      </c>
      <c r="B6464" t="s">
        <v>125</v>
      </c>
      <c r="C6464" t="s">
        <v>362</v>
      </c>
      <c r="D6464" t="s">
        <v>1258</v>
      </c>
      <c r="E6464" t="s">
        <v>30</v>
      </c>
      <c r="F6464">
        <v>114509</v>
      </c>
      <c r="G6464">
        <v>95072</v>
      </c>
      <c r="H6464">
        <v>0.83025788365979969</v>
      </c>
      <c r="I6464" t="str">
        <f>VLOOKUP($B6464&amp;$E6464,'Employee List'!$A:$E,5,0)</f>
        <v>E-1200</v>
      </c>
    </row>
    <row r="6465" spans="1:9" x14ac:dyDescent="0.35">
      <c r="A6465" t="s">
        <v>1257</v>
      </c>
      <c r="B6465" t="s">
        <v>125</v>
      </c>
      <c r="C6465" t="s">
        <v>362</v>
      </c>
      <c r="D6465" t="s">
        <v>1258</v>
      </c>
      <c r="E6465" t="s">
        <v>31</v>
      </c>
      <c r="F6465">
        <v>113916</v>
      </c>
      <c r="G6465">
        <v>96412</v>
      </c>
      <c r="H6465">
        <v>0.84634291934407813</v>
      </c>
      <c r="I6465" t="str">
        <f>VLOOKUP($B6465&amp;$E6465,'Employee List'!$A:$E,5,0)</f>
        <v>E-1200</v>
      </c>
    </row>
    <row r="6466" spans="1:9" x14ac:dyDescent="0.35">
      <c r="A6466" t="s">
        <v>1257</v>
      </c>
      <c r="B6466" t="s">
        <v>125</v>
      </c>
      <c r="C6466" t="s">
        <v>362</v>
      </c>
      <c r="D6466" t="s">
        <v>1272</v>
      </c>
      <c r="E6466" t="s">
        <v>29</v>
      </c>
      <c r="F6466">
        <v>17266</v>
      </c>
      <c r="G6466">
        <v>12884</v>
      </c>
      <c r="H6466">
        <v>0.74620641723618675</v>
      </c>
      <c r="I6466" t="str">
        <f>VLOOKUP($B6466&amp;$E6466,'Employee List'!$A:$E,5,0)</f>
        <v>E-1200</v>
      </c>
    </row>
    <row r="6467" spans="1:9" x14ac:dyDescent="0.35">
      <c r="A6467" t="s">
        <v>1257</v>
      </c>
      <c r="B6467" t="s">
        <v>125</v>
      </c>
      <c r="C6467" t="s">
        <v>362</v>
      </c>
      <c r="D6467" t="s">
        <v>1272</v>
      </c>
      <c r="E6467" t="s">
        <v>30</v>
      </c>
      <c r="F6467">
        <v>19062</v>
      </c>
      <c r="G6467">
        <v>20903</v>
      </c>
      <c r="H6467">
        <v>1.0965795824152764</v>
      </c>
      <c r="I6467" t="str">
        <f>VLOOKUP($B6467&amp;$E6467,'Employee List'!$A:$E,5,0)</f>
        <v>E-1200</v>
      </c>
    </row>
    <row r="6468" spans="1:9" x14ac:dyDescent="0.35">
      <c r="A6468" t="s">
        <v>1257</v>
      </c>
      <c r="B6468" t="s">
        <v>125</v>
      </c>
      <c r="C6468" t="s">
        <v>362</v>
      </c>
      <c r="D6468" t="s">
        <v>1272</v>
      </c>
      <c r="E6468" t="s">
        <v>31</v>
      </c>
      <c r="F6468">
        <v>20292</v>
      </c>
      <c r="G6468">
        <v>7810</v>
      </c>
      <c r="H6468">
        <v>0.38488074117878968</v>
      </c>
      <c r="I6468" t="str">
        <f>VLOOKUP($B6468&amp;$E6468,'Employee List'!$A:$E,5,0)</f>
        <v>E-1200</v>
      </c>
    </row>
    <row r="6469" spans="1:9" x14ac:dyDescent="0.35">
      <c r="A6469" t="s">
        <v>1257</v>
      </c>
      <c r="B6469" t="s">
        <v>125</v>
      </c>
      <c r="C6469" t="s">
        <v>362</v>
      </c>
      <c r="D6469" t="s">
        <v>1259</v>
      </c>
      <c r="E6469" t="s">
        <v>29</v>
      </c>
      <c r="F6469">
        <v>51697</v>
      </c>
      <c r="G6469">
        <v>53754</v>
      </c>
      <c r="H6469">
        <v>1.0397895429135153</v>
      </c>
      <c r="I6469" t="str">
        <f>VLOOKUP($B6469&amp;$E6469,'Employee List'!$A:$E,5,0)</f>
        <v>E-1200</v>
      </c>
    </row>
    <row r="6470" spans="1:9" x14ac:dyDescent="0.35">
      <c r="A6470" t="s">
        <v>1257</v>
      </c>
      <c r="B6470" t="s">
        <v>125</v>
      </c>
      <c r="C6470" t="s">
        <v>362</v>
      </c>
      <c r="D6470" t="s">
        <v>1259</v>
      </c>
      <c r="E6470" t="s">
        <v>30</v>
      </c>
      <c r="F6470">
        <v>52518</v>
      </c>
      <c r="G6470">
        <v>53414</v>
      </c>
      <c r="H6470">
        <v>1.0170608172436117</v>
      </c>
      <c r="I6470" t="str">
        <f>VLOOKUP($B6470&amp;$E6470,'Employee List'!$A:$E,5,0)</f>
        <v>E-1200</v>
      </c>
    </row>
    <row r="6471" spans="1:9" x14ac:dyDescent="0.35">
      <c r="A6471" t="s">
        <v>1257</v>
      </c>
      <c r="B6471" t="s">
        <v>125</v>
      </c>
      <c r="C6471" t="s">
        <v>362</v>
      </c>
      <c r="D6471" t="s">
        <v>1259</v>
      </c>
      <c r="E6471" t="s">
        <v>31</v>
      </c>
      <c r="F6471">
        <v>53518</v>
      </c>
      <c r="G6471">
        <v>51665</v>
      </c>
      <c r="H6471">
        <v>0.96537613513210507</v>
      </c>
      <c r="I6471" t="str">
        <f>VLOOKUP($B6471&amp;$E6471,'Employee List'!$A:$E,5,0)</f>
        <v>E-1200</v>
      </c>
    </row>
    <row r="6472" spans="1:9" x14ac:dyDescent="0.35">
      <c r="A6472" t="s">
        <v>1257</v>
      </c>
      <c r="B6472" t="s">
        <v>125</v>
      </c>
      <c r="C6472" t="s">
        <v>362</v>
      </c>
      <c r="D6472" t="s">
        <v>1273</v>
      </c>
      <c r="E6472" t="s">
        <v>29</v>
      </c>
      <c r="F6472">
        <v>6437</v>
      </c>
      <c r="G6472">
        <v>11849</v>
      </c>
      <c r="H6472">
        <v>1.8407643312101911</v>
      </c>
      <c r="I6472" t="str">
        <f>VLOOKUP($B6472&amp;$E6472,'Employee List'!$A:$E,5,0)</f>
        <v>E-1200</v>
      </c>
    </row>
    <row r="6473" spans="1:9" x14ac:dyDescent="0.35">
      <c r="A6473" t="s">
        <v>1257</v>
      </c>
      <c r="B6473" t="s">
        <v>125</v>
      </c>
      <c r="C6473" t="s">
        <v>362</v>
      </c>
      <c r="D6473" t="s">
        <v>1273</v>
      </c>
      <c r="E6473" t="s">
        <v>30</v>
      </c>
      <c r="F6473">
        <v>6403</v>
      </c>
      <c r="G6473">
        <v>12355</v>
      </c>
      <c r="H6473">
        <v>1.9295642667499611</v>
      </c>
      <c r="I6473" t="str">
        <f>VLOOKUP($B6473&amp;$E6473,'Employee List'!$A:$E,5,0)</f>
        <v>E-1200</v>
      </c>
    </row>
    <row r="6474" spans="1:9" x14ac:dyDescent="0.35">
      <c r="A6474" t="s">
        <v>1257</v>
      </c>
      <c r="B6474" t="s">
        <v>125</v>
      </c>
      <c r="C6474" t="s">
        <v>362</v>
      </c>
      <c r="D6474" t="s">
        <v>1273</v>
      </c>
      <c r="E6474" t="s">
        <v>31</v>
      </c>
      <c r="F6474">
        <v>7615</v>
      </c>
      <c r="G6474">
        <v>10460</v>
      </c>
      <c r="H6474">
        <v>1.3736047275114904</v>
      </c>
      <c r="I6474" t="str">
        <f>VLOOKUP($B6474&amp;$E6474,'Employee List'!$A:$E,5,0)</f>
        <v>E-1200</v>
      </c>
    </row>
    <row r="6475" spans="1:9" x14ac:dyDescent="0.35">
      <c r="A6475" t="s">
        <v>1257</v>
      </c>
      <c r="B6475" t="s">
        <v>125</v>
      </c>
      <c r="C6475" t="s">
        <v>362</v>
      </c>
      <c r="D6475" t="s">
        <v>1275</v>
      </c>
      <c r="E6475" t="s">
        <v>29</v>
      </c>
      <c r="F6475">
        <v>2842</v>
      </c>
      <c r="G6475">
        <v>5540</v>
      </c>
      <c r="H6475">
        <v>1.9493314567206192</v>
      </c>
      <c r="I6475" t="str">
        <f>VLOOKUP($B6475&amp;$E6475,'Employee List'!$A:$E,5,0)</f>
        <v>E-1200</v>
      </c>
    </row>
    <row r="6476" spans="1:9" x14ac:dyDescent="0.35">
      <c r="A6476" t="s">
        <v>1257</v>
      </c>
      <c r="B6476" t="s">
        <v>125</v>
      </c>
      <c r="C6476" t="s">
        <v>362</v>
      </c>
      <c r="D6476" t="s">
        <v>1275</v>
      </c>
      <c r="E6476" t="s">
        <v>30</v>
      </c>
      <c r="F6476">
        <v>4376</v>
      </c>
      <c r="G6476">
        <v>1625</v>
      </c>
      <c r="H6476">
        <v>0.37134369287020108</v>
      </c>
      <c r="I6476" t="str">
        <f>VLOOKUP($B6476&amp;$E6476,'Employee List'!$A:$E,5,0)</f>
        <v>E-1200</v>
      </c>
    </row>
    <row r="6477" spans="1:9" x14ac:dyDescent="0.35">
      <c r="A6477" t="s">
        <v>1257</v>
      </c>
      <c r="B6477" t="s">
        <v>125</v>
      </c>
      <c r="C6477" t="s">
        <v>362</v>
      </c>
      <c r="D6477" t="s">
        <v>1275</v>
      </c>
      <c r="E6477" t="s">
        <v>31</v>
      </c>
      <c r="F6477">
        <v>2027</v>
      </c>
      <c r="G6477">
        <v>5999</v>
      </c>
      <c r="H6477">
        <v>2.9595461272816972</v>
      </c>
      <c r="I6477" t="str">
        <f>VLOOKUP($B6477&amp;$E6477,'Employee List'!$A:$E,5,0)</f>
        <v>E-1200</v>
      </c>
    </row>
    <row r="6478" spans="1:9" x14ac:dyDescent="0.35">
      <c r="A6478" t="s">
        <v>1257</v>
      </c>
      <c r="B6478" t="s">
        <v>125</v>
      </c>
      <c r="C6478" t="s">
        <v>362</v>
      </c>
      <c r="D6478" t="s">
        <v>1276</v>
      </c>
      <c r="E6478" t="s">
        <v>29</v>
      </c>
      <c r="F6478">
        <v>10482</v>
      </c>
      <c r="G6478">
        <v>3938</v>
      </c>
      <c r="H6478">
        <v>0.37569166189658459</v>
      </c>
      <c r="I6478" t="str">
        <f>VLOOKUP($B6478&amp;$E6478,'Employee List'!$A:$E,5,0)</f>
        <v>E-1200</v>
      </c>
    </row>
    <row r="6479" spans="1:9" x14ac:dyDescent="0.35">
      <c r="A6479" t="s">
        <v>1257</v>
      </c>
      <c r="B6479" t="s">
        <v>125</v>
      </c>
      <c r="C6479" t="s">
        <v>362</v>
      </c>
      <c r="D6479" t="s">
        <v>1276</v>
      </c>
      <c r="E6479" t="s">
        <v>30</v>
      </c>
      <c r="F6479">
        <v>9587</v>
      </c>
      <c r="G6479">
        <v>3889</v>
      </c>
      <c r="H6479">
        <v>0.40565348909982268</v>
      </c>
      <c r="I6479" t="str">
        <f>VLOOKUP($B6479&amp;$E6479,'Employee List'!$A:$E,5,0)</f>
        <v>E-1200</v>
      </c>
    </row>
    <row r="6480" spans="1:9" x14ac:dyDescent="0.35">
      <c r="A6480" t="s">
        <v>1257</v>
      </c>
      <c r="B6480" t="s">
        <v>125</v>
      </c>
      <c r="C6480" t="s">
        <v>362</v>
      </c>
      <c r="D6480" t="s">
        <v>1276</v>
      </c>
      <c r="E6480" t="s">
        <v>31</v>
      </c>
      <c r="F6480">
        <v>9192</v>
      </c>
      <c r="G6480">
        <v>5276</v>
      </c>
      <c r="H6480">
        <v>0.57397737162750218</v>
      </c>
      <c r="I6480" t="str">
        <f>VLOOKUP($B6480&amp;$E6480,'Employee List'!$A:$E,5,0)</f>
        <v>E-1200</v>
      </c>
    </row>
    <row r="6481" spans="1:9" x14ac:dyDescent="0.35">
      <c r="A6481" t="s">
        <v>1257</v>
      </c>
      <c r="B6481" t="s">
        <v>125</v>
      </c>
      <c r="C6481" t="s">
        <v>362</v>
      </c>
      <c r="D6481" t="s">
        <v>1277</v>
      </c>
      <c r="E6481" t="s">
        <v>29</v>
      </c>
      <c r="F6481">
        <v>7232</v>
      </c>
      <c r="G6481">
        <v>9205</v>
      </c>
      <c r="H6481">
        <v>1.2728152654867257</v>
      </c>
      <c r="I6481" t="str">
        <f>VLOOKUP($B6481&amp;$E6481,'Employee List'!$A:$E,5,0)</f>
        <v>E-1200</v>
      </c>
    </row>
    <row r="6482" spans="1:9" x14ac:dyDescent="0.35">
      <c r="A6482" t="s">
        <v>1257</v>
      </c>
      <c r="B6482" t="s">
        <v>125</v>
      </c>
      <c r="C6482" t="s">
        <v>362</v>
      </c>
      <c r="D6482" t="s">
        <v>1277</v>
      </c>
      <c r="E6482" t="s">
        <v>30</v>
      </c>
      <c r="F6482">
        <v>6669</v>
      </c>
      <c r="G6482">
        <v>5721</v>
      </c>
      <c r="H6482">
        <v>0.85784975258659468</v>
      </c>
      <c r="I6482" t="str">
        <f>VLOOKUP($B6482&amp;$E6482,'Employee List'!$A:$E,5,0)</f>
        <v>E-1200</v>
      </c>
    </row>
    <row r="6483" spans="1:9" x14ac:dyDescent="0.35">
      <c r="A6483" t="s">
        <v>1257</v>
      </c>
      <c r="B6483" t="s">
        <v>125</v>
      </c>
      <c r="C6483" t="s">
        <v>362</v>
      </c>
      <c r="D6483" t="s">
        <v>1277</v>
      </c>
      <c r="E6483" t="s">
        <v>31</v>
      </c>
      <c r="F6483">
        <v>9471</v>
      </c>
      <c r="G6483">
        <v>7587</v>
      </c>
      <c r="H6483">
        <v>0.80107697180867909</v>
      </c>
      <c r="I6483" t="str">
        <f>VLOOKUP($B6483&amp;$E6483,'Employee List'!$A:$E,5,0)</f>
        <v>E-1200</v>
      </c>
    </row>
    <row r="6484" spans="1:9" x14ac:dyDescent="0.35">
      <c r="A6484" t="s">
        <v>1257</v>
      </c>
      <c r="B6484" t="s">
        <v>125</v>
      </c>
      <c r="C6484" t="s">
        <v>362</v>
      </c>
      <c r="D6484" t="s">
        <v>1278</v>
      </c>
      <c r="E6484" t="s">
        <v>29</v>
      </c>
      <c r="F6484">
        <v>4110</v>
      </c>
      <c r="G6484">
        <v>9934</v>
      </c>
      <c r="H6484">
        <v>2.4170316301703161</v>
      </c>
      <c r="I6484" t="str">
        <f>VLOOKUP($B6484&amp;$E6484,'Employee List'!$A:$E,5,0)</f>
        <v>E-1200</v>
      </c>
    </row>
    <row r="6485" spans="1:9" x14ac:dyDescent="0.35">
      <c r="A6485" t="s">
        <v>1257</v>
      </c>
      <c r="B6485" t="s">
        <v>125</v>
      </c>
      <c r="C6485" t="s">
        <v>362</v>
      </c>
      <c r="D6485" t="s">
        <v>1278</v>
      </c>
      <c r="E6485" t="s">
        <v>30</v>
      </c>
      <c r="F6485">
        <v>5734</v>
      </c>
      <c r="G6485">
        <v>5316</v>
      </c>
      <c r="H6485">
        <v>0.92710149982560164</v>
      </c>
      <c r="I6485" t="str">
        <f>VLOOKUP($B6485&amp;$E6485,'Employee List'!$A:$E,5,0)</f>
        <v>E-1200</v>
      </c>
    </row>
    <row r="6486" spans="1:9" x14ac:dyDescent="0.35">
      <c r="A6486" t="s">
        <v>1257</v>
      </c>
      <c r="B6486" t="s">
        <v>125</v>
      </c>
      <c r="C6486" t="s">
        <v>362</v>
      </c>
      <c r="D6486" t="s">
        <v>1278</v>
      </c>
      <c r="E6486" t="s">
        <v>31</v>
      </c>
      <c r="F6486">
        <v>6220</v>
      </c>
      <c r="G6486">
        <v>4184</v>
      </c>
      <c r="H6486">
        <v>0.67266881028938907</v>
      </c>
      <c r="I6486" t="str">
        <f>VLOOKUP($B6486&amp;$E6486,'Employee List'!$A:$E,5,0)</f>
        <v>E-1200</v>
      </c>
    </row>
    <row r="6487" spans="1:9" x14ac:dyDescent="0.35">
      <c r="A6487" t="s">
        <v>1257</v>
      </c>
      <c r="B6487" t="s">
        <v>125</v>
      </c>
      <c r="C6487" t="s">
        <v>362</v>
      </c>
      <c r="D6487" t="s">
        <v>1279</v>
      </c>
      <c r="E6487" t="s">
        <v>29</v>
      </c>
      <c r="F6487">
        <v>2099</v>
      </c>
      <c r="G6487">
        <v>3491</v>
      </c>
      <c r="H6487">
        <v>1.6631729394949977</v>
      </c>
      <c r="I6487" t="str">
        <f>VLOOKUP($B6487&amp;$E6487,'Employee List'!$A:$E,5,0)</f>
        <v>E-1200</v>
      </c>
    </row>
    <row r="6488" spans="1:9" x14ac:dyDescent="0.35">
      <c r="A6488" t="s">
        <v>1257</v>
      </c>
      <c r="B6488" t="s">
        <v>125</v>
      </c>
      <c r="C6488" t="s">
        <v>362</v>
      </c>
      <c r="D6488" t="s">
        <v>1279</v>
      </c>
      <c r="E6488" t="s">
        <v>30</v>
      </c>
      <c r="F6488">
        <v>2736</v>
      </c>
      <c r="G6488">
        <v>5099</v>
      </c>
      <c r="H6488">
        <v>1.8636695906432748</v>
      </c>
      <c r="I6488" t="str">
        <f>VLOOKUP($B6488&amp;$E6488,'Employee List'!$A:$E,5,0)</f>
        <v>E-1200</v>
      </c>
    </row>
    <row r="6489" spans="1:9" x14ac:dyDescent="0.35">
      <c r="A6489" t="s">
        <v>1257</v>
      </c>
      <c r="B6489" t="s">
        <v>125</v>
      </c>
      <c r="C6489" t="s">
        <v>362</v>
      </c>
      <c r="D6489" t="s">
        <v>1279</v>
      </c>
      <c r="E6489" t="s">
        <v>31</v>
      </c>
      <c r="F6489">
        <v>1844</v>
      </c>
      <c r="G6489">
        <v>1379</v>
      </c>
      <c r="H6489">
        <v>0.74783080260303691</v>
      </c>
      <c r="I6489" t="str">
        <f>VLOOKUP($B6489&amp;$E6489,'Employee List'!$A:$E,5,0)</f>
        <v>E-1200</v>
      </c>
    </row>
    <row r="6490" spans="1:9" x14ac:dyDescent="0.35">
      <c r="A6490" t="s">
        <v>1257</v>
      </c>
      <c r="B6490" t="s">
        <v>125</v>
      </c>
      <c r="C6490" t="s">
        <v>362</v>
      </c>
      <c r="D6490" t="s">
        <v>1280</v>
      </c>
      <c r="E6490" t="s">
        <v>29</v>
      </c>
      <c r="F6490">
        <v>3825</v>
      </c>
      <c r="G6490">
        <v>2818</v>
      </c>
      <c r="H6490">
        <v>0.73673202614379085</v>
      </c>
      <c r="I6490" t="str">
        <f>VLOOKUP($B6490&amp;$E6490,'Employee List'!$A:$E,5,0)</f>
        <v>E-1200</v>
      </c>
    </row>
    <row r="6491" spans="1:9" x14ac:dyDescent="0.35">
      <c r="A6491" t="s">
        <v>1257</v>
      </c>
      <c r="B6491" t="s">
        <v>125</v>
      </c>
      <c r="C6491" t="s">
        <v>362</v>
      </c>
      <c r="D6491" t="s">
        <v>1280</v>
      </c>
      <c r="E6491" t="s">
        <v>30</v>
      </c>
      <c r="F6491">
        <v>1459</v>
      </c>
      <c r="G6491">
        <v>4439</v>
      </c>
      <c r="H6491">
        <v>3.0424948594928032</v>
      </c>
      <c r="I6491" t="str">
        <f>VLOOKUP($B6491&amp;$E6491,'Employee List'!$A:$E,5,0)</f>
        <v>E-1200</v>
      </c>
    </row>
    <row r="6492" spans="1:9" x14ac:dyDescent="0.35">
      <c r="A6492" t="s">
        <v>1257</v>
      </c>
      <c r="B6492" t="s">
        <v>125</v>
      </c>
      <c r="C6492" t="s">
        <v>362</v>
      </c>
      <c r="D6492" t="s">
        <v>1280</v>
      </c>
      <c r="E6492" t="s">
        <v>31</v>
      </c>
      <c r="F6492">
        <v>2726</v>
      </c>
      <c r="G6492">
        <v>4744</v>
      </c>
      <c r="H6492">
        <v>1.740278796771827</v>
      </c>
      <c r="I6492" t="str">
        <f>VLOOKUP($B6492&amp;$E6492,'Employee List'!$A:$E,5,0)</f>
        <v>E-1200</v>
      </c>
    </row>
    <row r="6493" spans="1:9" x14ac:dyDescent="0.35">
      <c r="A6493" t="s">
        <v>1257</v>
      </c>
      <c r="B6493" t="s">
        <v>125</v>
      </c>
      <c r="C6493" t="s">
        <v>362</v>
      </c>
      <c r="D6493" t="s">
        <v>1262</v>
      </c>
      <c r="E6493" t="s">
        <v>29</v>
      </c>
      <c r="F6493">
        <v>22010</v>
      </c>
      <c r="G6493">
        <v>14897</v>
      </c>
      <c r="H6493">
        <v>0.6768287142208087</v>
      </c>
      <c r="I6493" t="str">
        <f>VLOOKUP($B6493&amp;$E6493,'Employee List'!$A:$E,5,0)</f>
        <v>E-1200</v>
      </c>
    </row>
    <row r="6494" spans="1:9" x14ac:dyDescent="0.35">
      <c r="A6494" t="s">
        <v>1257</v>
      </c>
      <c r="B6494" t="s">
        <v>125</v>
      </c>
      <c r="C6494" t="s">
        <v>362</v>
      </c>
      <c r="D6494" t="s">
        <v>1262</v>
      </c>
      <c r="E6494" t="s">
        <v>30</v>
      </c>
      <c r="F6494">
        <v>21739</v>
      </c>
      <c r="G6494">
        <v>14329</v>
      </c>
      <c r="H6494">
        <v>0.65913795482772897</v>
      </c>
      <c r="I6494" t="str">
        <f>VLOOKUP($B6494&amp;$E6494,'Employee List'!$A:$E,5,0)</f>
        <v>E-1200</v>
      </c>
    </row>
    <row r="6495" spans="1:9" x14ac:dyDescent="0.35">
      <c r="A6495" t="s">
        <v>1257</v>
      </c>
      <c r="B6495" t="s">
        <v>125</v>
      </c>
      <c r="C6495" t="s">
        <v>362</v>
      </c>
      <c r="D6495" t="s">
        <v>1262</v>
      </c>
      <c r="E6495" t="s">
        <v>31</v>
      </c>
      <c r="F6495">
        <v>22143</v>
      </c>
      <c r="G6495">
        <v>17624</v>
      </c>
      <c r="H6495">
        <v>0.79591744569389877</v>
      </c>
      <c r="I6495" t="str">
        <f>VLOOKUP($B6495&amp;$E6495,'Employee List'!$A:$E,5,0)</f>
        <v>E-1200</v>
      </c>
    </row>
    <row r="6496" spans="1:9" x14ac:dyDescent="0.35">
      <c r="A6496" t="s">
        <v>1257</v>
      </c>
      <c r="B6496" t="s">
        <v>125</v>
      </c>
      <c r="C6496" t="s">
        <v>362</v>
      </c>
      <c r="D6496" t="s">
        <v>1282</v>
      </c>
      <c r="E6496" t="s">
        <v>30</v>
      </c>
      <c r="F6496">
        <v>4515</v>
      </c>
      <c r="G6496">
        <v>5948</v>
      </c>
      <c r="H6496">
        <v>1.3173864894795126</v>
      </c>
      <c r="I6496" t="str">
        <f>VLOOKUP($B6496&amp;$E6496,'Employee List'!$A:$E,5,0)</f>
        <v>E-1200</v>
      </c>
    </row>
    <row r="6497" spans="1:9" x14ac:dyDescent="0.35">
      <c r="A6497" t="s">
        <v>1257</v>
      </c>
      <c r="B6497" t="s">
        <v>125</v>
      </c>
      <c r="C6497" t="s">
        <v>362</v>
      </c>
      <c r="D6497" t="s">
        <v>1282</v>
      </c>
      <c r="E6497" t="s">
        <v>31</v>
      </c>
      <c r="F6497">
        <v>4240</v>
      </c>
      <c r="G6497">
        <v>1035</v>
      </c>
      <c r="H6497">
        <v>0.24410377358490565</v>
      </c>
      <c r="I6497" t="str">
        <f>VLOOKUP($B6497&amp;$E6497,'Employee List'!$A:$E,5,0)</f>
        <v>E-1200</v>
      </c>
    </row>
    <row r="6498" spans="1:9" x14ac:dyDescent="0.35">
      <c r="A6498" t="s">
        <v>1257</v>
      </c>
      <c r="B6498" t="s">
        <v>125</v>
      </c>
      <c r="C6498" t="s">
        <v>362</v>
      </c>
      <c r="D6498" t="s">
        <v>1281</v>
      </c>
      <c r="E6498" t="s">
        <v>29</v>
      </c>
      <c r="F6498">
        <v>6568</v>
      </c>
      <c r="G6498">
        <v>5820</v>
      </c>
      <c r="H6498">
        <v>0.88611449451887947</v>
      </c>
      <c r="I6498" t="str">
        <f>VLOOKUP($B6498&amp;$E6498,'Employee List'!$A:$E,5,0)</f>
        <v>E-1200</v>
      </c>
    </row>
    <row r="6499" spans="1:9" x14ac:dyDescent="0.35">
      <c r="A6499" t="s">
        <v>1257</v>
      </c>
      <c r="B6499" t="s">
        <v>125</v>
      </c>
      <c r="C6499" t="s">
        <v>362</v>
      </c>
      <c r="D6499" t="s">
        <v>1281</v>
      </c>
      <c r="E6499" t="s">
        <v>30</v>
      </c>
      <c r="F6499">
        <v>7471</v>
      </c>
      <c r="G6499">
        <v>3645</v>
      </c>
      <c r="H6499">
        <v>0.48788649444518806</v>
      </c>
      <c r="I6499" t="str">
        <f>VLOOKUP($B6499&amp;$E6499,'Employee List'!$A:$E,5,0)</f>
        <v>E-1200</v>
      </c>
    </row>
    <row r="6500" spans="1:9" x14ac:dyDescent="0.35">
      <c r="A6500" t="s">
        <v>1257</v>
      </c>
      <c r="B6500" t="s">
        <v>125</v>
      </c>
      <c r="C6500" t="s">
        <v>362</v>
      </c>
      <c r="D6500" t="s">
        <v>1281</v>
      </c>
      <c r="E6500" t="s">
        <v>31</v>
      </c>
      <c r="F6500">
        <v>6886</v>
      </c>
      <c r="G6500">
        <v>1393</v>
      </c>
      <c r="H6500">
        <v>0.20229451060121986</v>
      </c>
      <c r="I6500" t="str">
        <f>VLOOKUP($B6500&amp;$E6500,'Employee List'!$A:$E,5,0)</f>
        <v>E-1200</v>
      </c>
    </row>
    <row r="6501" spans="1:9" x14ac:dyDescent="0.35">
      <c r="A6501" t="s">
        <v>1257</v>
      </c>
      <c r="B6501" t="s">
        <v>126</v>
      </c>
      <c r="C6501" t="s">
        <v>362</v>
      </c>
      <c r="D6501" t="s">
        <v>1274</v>
      </c>
      <c r="E6501" t="s">
        <v>29</v>
      </c>
      <c r="F6501">
        <v>37434</v>
      </c>
      <c r="G6501">
        <v>24345</v>
      </c>
      <c r="H6501">
        <v>0.65034460650745307</v>
      </c>
      <c r="I6501" t="str">
        <f>VLOOKUP($B6501&amp;$E6501,'Employee List'!$A:$E,5,0)</f>
        <v>E-1201</v>
      </c>
    </row>
    <row r="6502" spans="1:9" x14ac:dyDescent="0.35">
      <c r="A6502" t="s">
        <v>1257</v>
      </c>
      <c r="B6502" t="s">
        <v>126</v>
      </c>
      <c r="C6502" t="s">
        <v>362</v>
      </c>
      <c r="D6502" t="s">
        <v>1274</v>
      </c>
      <c r="E6502" t="s">
        <v>30</v>
      </c>
      <c r="F6502">
        <v>42468</v>
      </c>
      <c r="G6502">
        <v>17497</v>
      </c>
      <c r="H6502">
        <v>0.41200433267401337</v>
      </c>
      <c r="I6502" t="str">
        <f>VLOOKUP($B6502&amp;$E6502,'Employee List'!$A:$E,5,0)</f>
        <v>E-1201</v>
      </c>
    </row>
    <row r="6503" spans="1:9" x14ac:dyDescent="0.35">
      <c r="A6503" t="s">
        <v>1257</v>
      </c>
      <c r="B6503" t="s">
        <v>126</v>
      </c>
      <c r="C6503" t="s">
        <v>362</v>
      </c>
      <c r="D6503" t="s">
        <v>1274</v>
      </c>
      <c r="E6503" t="s">
        <v>31</v>
      </c>
      <c r="F6503">
        <v>44476</v>
      </c>
      <c r="G6503">
        <v>17451</v>
      </c>
      <c r="H6503">
        <v>0.39236891806817159</v>
      </c>
      <c r="I6503" t="str">
        <f>VLOOKUP($B6503&amp;$E6503,'Employee List'!$A:$E,5,0)</f>
        <v>E-1201</v>
      </c>
    </row>
    <row r="6504" spans="1:9" x14ac:dyDescent="0.35">
      <c r="A6504" t="s">
        <v>1257</v>
      </c>
      <c r="B6504" t="s">
        <v>126</v>
      </c>
      <c r="C6504" t="s">
        <v>362</v>
      </c>
      <c r="D6504" t="s">
        <v>1263</v>
      </c>
      <c r="E6504" t="s">
        <v>29</v>
      </c>
      <c r="F6504">
        <v>22987</v>
      </c>
      <c r="G6504">
        <v>4744</v>
      </c>
      <c r="H6504">
        <v>0.20637751772741114</v>
      </c>
      <c r="I6504" t="str">
        <f>VLOOKUP($B6504&amp;$E6504,'Employee List'!$A:$E,5,0)</f>
        <v>E-1201</v>
      </c>
    </row>
    <row r="6505" spans="1:9" x14ac:dyDescent="0.35">
      <c r="A6505" t="s">
        <v>1257</v>
      </c>
      <c r="B6505" t="s">
        <v>126</v>
      </c>
      <c r="C6505" t="s">
        <v>362</v>
      </c>
      <c r="D6505" t="s">
        <v>1263</v>
      </c>
      <c r="E6505" t="s">
        <v>30</v>
      </c>
      <c r="F6505">
        <v>26779</v>
      </c>
      <c r="G6505">
        <v>24095</v>
      </c>
      <c r="H6505">
        <v>0.89977220956719817</v>
      </c>
      <c r="I6505" t="str">
        <f>VLOOKUP($B6505&amp;$E6505,'Employee List'!$A:$E,5,0)</f>
        <v>E-1201</v>
      </c>
    </row>
    <row r="6506" spans="1:9" x14ac:dyDescent="0.35">
      <c r="A6506" t="s">
        <v>1257</v>
      </c>
      <c r="B6506" t="s">
        <v>126</v>
      </c>
      <c r="C6506" t="s">
        <v>362</v>
      </c>
      <c r="D6506" t="s">
        <v>1263</v>
      </c>
      <c r="E6506" t="s">
        <v>31</v>
      </c>
      <c r="F6506">
        <v>27249</v>
      </c>
      <c r="G6506">
        <v>9873</v>
      </c>
      <c r="H6506">
        <v>0.36232522294396124</v>
      </c>
      <c r="I6506" t="str">
        <f>VLOOKUP($B6506&amp;$E6506,'Employee List'!$A:$E,5,0)</f>
        <v>E-1201</v>
      </c>
    </row>
    <row r="6507" spans="1:9" x14ac:dyDescent="0.35">
      <c r="A6507" t="s">
        <v>1257</v>
      </c>
      <c r="B6507" t="s">
        <v>126</v>
      </c>
      <c r="C6507" t="s">
        <v>362</v>
      </c>
      <c r="D6507" t="s">
        <v>1264</v>
      </c>
      <c r="E6507" t="s">
        <v>29</v>
      </c>
      <c r="F6507">
        <v>35146</v>
      </c>
      <c r="G6507">
        <v>12637</v>
      </c>
      <c r="H6507">
        <v>0.35955727536561771</v>
      </c>
      <c r="I6507" t="str">
        <f>VLOOKUP($B6507&amp;$E6507,'Employee List'!$A:$E,5,0)</f>
        <v>E-1201</v>
      </c>
    </row>
    <row r="6508" spans="1:9" x14ac:dyDescent="0.35">
      <c r="A6508" t="s">
        <v>1257</v>
      </c>
      <c r="B6508" t="s">
        <v>126</v>
      </c>
      <c r="C6508" t="s">
        <v>362</v>
      </c>
      <c r="D6508" t="s">
        <v>1264</v>
      </c>
      <c r="E6508" t="s">
        <v>30</v>
      </c>
      <c r="F6508">
        <v>39772</v>
      </c>
      <c r="G6508">
        <v>9691</v>
      </c>
      <c r="H6508">
        <v>0.24366388413959569</v>
      </c>
      <c r="I6508" t="str">
        <f>VLOOKUP($B6508&amp;$E6508,'Employee List'!$A:$E,5,0)</f>
        <v>E-1201</v>
      </c>
    </row>
    <row r="6509" spans="1:9" x14ac:dyDescent="0.35">
      <c r="A6509" t="s">
        <v>1257</v>
      </c>
      <c r="B6509" t="s">
        <v>126</v>
      </c>
      <c r="C6509" t="s">
        <v>362</v>
      </c>
      <c r="D6509" t="s">
        <v>1264</v>
      </c>
      <c r="E6509" t="s">
        <v>31</v>
      </c>
      <c r="F6509">
        <v>39381</v>
      </c>
      <c r="G6509">
        <v>3289</v>
      </c>
      <c r="H6509">
        <v>8.3517432264289884E-2</v>
      </c>
      <c r="I6509" t="str">
        <f>VLOOKUP($B6509&amp;$E6509,'Employee List'!$A:$E,5,0)</f>
        <v>E-1201</v>
      </c>
    </row>
    <row r="6510" spans="1:9" x14ac:dyDescent="0.35">
      <c r="A6510" t="s">
        <v>1257</v>
      </c>
      <c r="B6510" t="s">
        <v>126</v>
      </c>
      <c r="C6510" t="s">
        <v>362</v>
      </c>
      <c r="D6510" t="s">
        <v>1265</v>
      </c>
      <c r="E6510" t="s">
        <v>29</v>
      </c>
      <c r="F6510">
        <v>5246</v>
      </c>
      <c r="G6510">
        <v>4431</v>
      </c>
      <c r="H6510">
        <v>0.84464353793366376</v>
      </c>
      <c r="I6510" t="str">
        <f>VLOOKUP($B6510&amp;$E6510,'Employee List'!$A:$E,5,0)</f>
        <v>E-1201</v>
      </c>
    </row>
    <row r="6511" spans="1:9" x14ac:dyDescent="0.35">
      <c r="A6511" t="s">
        <v>1257</v>
      </c>
      <c r="B6511" t="s">
        <v>126</v>
      </c>
      <c r="C6511" t="s">
        <v>362</v>
      </c>
      <c r="D6511" t="s">
        <v>1265</v>
      </c>
      <c r="E6511" t="s">
        <v>30</v>
      </c>
      <c r="F6511">
        <v>4961</v>
      </c>
      <c r="G6511">
        <v>7249</v>
      </c>
      <c r="H6511">
        <v>1.4611973392461197</v>
      </c>
      <c r="I6511" t="str">
        <f>VLOOKUP($B6511&amp;$E6511,'Employee List'!$A:$E,5,0)</f>
        <v>E-1201</v>
      </c>
    </row>
    <row r="6512" spans="1:9" x14ac:dyDescent="0.35">
      <c r="A6512" t="s">
        <v>1257</v>
      </c>
      <c r="B6512" t="s">
        <v>126</v>
      </c>
      <c r="C6512" t="s">
        <v>362</v>
      </c>
      <c r="D6512" t="s">
        <v>1265</v>
      </c>
      <c r="E6512" t="s">
        <v>31</v>
      </c>
      <c r="F6512">
        <v>6912</v>
      </c>
      <c r="G6512">
        <v>4884</v>
      </c>
      <c r="H6512">
        <v>0.70659722222222221</v>
      </c>
      <c r="I6512" t="str">
        <f>VLOOKUP($B6512&amp;$E6512,'Employee List'!$A:$E,5,0)</f>
        <v>E-1201</v>
      </c>
    </row>
    <row r="6513" spans="1:9" x14ac:dyDescent="0.35">
      <c r="A6513" t="s">
        <v>1257</v>
      </c>
      <c r="B6513" t="s">
        <v>126</v>
      </c>
      <c r="C6513" t="s">
        <v>362</v>
      </c>
      <c r="D6513" t="s">
        <v>1260</v>
      </c>
      <c r="E6513" t="s">
        <v>29</v>
      </c>
      <c r="F6513">
        <v>33970</v>
      </c>
      <c r="G6513">
        <v>20055</v>
      </c>
      <c r="H6513">
        <v>0.59037385928760666</v>
      </c>
      <c r="I6513" t="str">
        <f>VLOOKUP($B6513&amp;$E6513,'Employee List'!$A:$E,5,0)</f>
        <v>E-1201</v>
      </c>
    </row>
    <row r="6514" spans="1:9" x14ac:dyDescent="0.35">
      <c r="A6514" t="s">
        <v>1257</v>
      </c>
      <c r="B6514" t="s">
        <v>126</v>
      </c>
      <c r="C6514" t="s">
        <v>362</v>
      </c>
      <c r="D6514" t="s">
        <v>1260</v>
      </c>
      <c r="E6514" t="s">
        <v>30</v>
      </c>
      <c r="F6514">
        <v>36772</v>
      </c>
      <c r="G6514">
        <v>41750</v>
      </c>
      <c r="H6514">
        <v>1.1353747416512563</v>
      </c>
      <c r="I6514" t="str">
        <f>VLOOKUP($B6514&amp;$E6514,'Employee List'!$A:$E,5,0)</f>
        <v>E-1201</v>
      </c>
    </row>
    <row r="6515" spans="1:9" x14ac:dyDescent="0.35">
      <c r="A6515" t="s">
        <v>1257</v>
      </c>
      <c r="B6515" t="s">
        <v>126</v>
      </c>
      <c r="C6515" t="s">
        <v>362</v>
      </c>
      <c r="D6515" t="s">
        <v>1260</v>
      </c>
      <c r="E6515" t="s">
        <v>31</v>
      </c>
      <c r="F6515">
        <v>40311</v>
      </c>
      <c r="G6515">
        <v>55116</v>
      </c>
      <c r="H6515">
        <v>1.367269479794597</v>
      </c>
      <c r="I6515" t="str">
        <f>VLOOKUP($B6515&amp;$E6515,'Employee List'!$A:$E,5,0)</f>
        <v>E-1201</v>
      </c>
    </row>
    <row r="6516" spans="1:9" x14ac:dyDescent="0.35">
      <c r="A6516" t="s">
        <v>1257</v>
      </c>
      <c r="B6516" t="s">
        <v>126</v>
      </c>
      <c r="C6516" t="s">
        <v>362</v>
      </c>
      <c r="D6516" t="s">
        <v>1261</v>
      </c>
      <c r="E6516" t="s">
        <v>29</v>
      </c>
      <c r="F6516">
        <v>50854</v>
      </c>
      <c r="G6516">
        <v>24874</v>
      </c>
      <c r="H6516">
        <v>0.48912573248908642</v>
      </c>
      <c r="I6516" t="str">
        <f>VLOOKUP($B6516&amp;$E6516,'Employee List'!$A:$E,5,0)</f>
        <v>E-1201</v>
      </c>
    </row>
    <row r="6517" spans="1:9" x14ac:dyDescent="0.35">
      <c r="A6517" t="s">
        <v>1257</v>
      </c>
      <c r="B6517" t="s">
        <v>126</v>
      </c>
      <c r="C6517" t="s">
        <v>362</v>
      </c>
      <c r="D6517" t="s">
        <v>1261</v>
      </c>
      <c r="E6517" t="s">
        <v>30</v>
      </c>
      <c r="F6517">
        <v>51957</v>
      </c>
      <c r="G6517">
        <v>43021</v>
      </c>
      <c r="H6517">
        <v>0.82801162499759418</v>
      </c>
      <c r="I6517" t="str">
        <f>VLOOKUP($B6517&amp;$E6517,'Employee List'!$A:$E,5,0)</f>
        <v>E-1201</v>
      </c>
    </row>
    <row r="6518" spans="1:9" x14ac:dyDescent="0.35">
      <c r="A6518" t="s">
        <v>1257</v>
      </c>
      <c r="B6518" t="s">
        <v>126</v>
      </c>
      <c r="C6518" t="s">
        <v>362</v>
      </c>
      <c r="D6518" t="s">
        <v>1261</v>
      </c>
      <c r="E6518" t="s">
        <v>31</v>
      </c>
      <c r="F6518">
        <v>53161</v>
      </c>
      <c r="G6518">
        <v>39991</v>
      </c>
      <c r="H6518">
        <v>0.75226199657643766</v>
      </c>
      <c r="I6518" t="str">
        <f>VLOOKUP($B6518&amp;$E6518,'Employee List'!$A:$E,5,0)</f>
        <v>E-1201</v>
      </c>
    </row>
    <row r="6519" spans="1:9" x14ac:dyDescent="0.35">
      <c r="A6519" t="s">
        <v>1257</v>
      </c>
      <c r="B6519" t="s">
        <v>126</v>
      </c>
      <c r="C6519" t="s">
        <v>362</v>
      </c>
      <c r="D6519" t="s">
        <v>1266</v>
      </c>
      <c r="E6519" t="s">
        <v>29</v>
      </c>
      <c r="F6519">
        <v>55821</v>
      </c>
      <c r="G6519">
        <v>37367</v>
      </c>
      <c r="H6519">
        <v>0.66940757062754164</v>
      </c>
      <c r="I6519" t="str">
        <f>VLOOKUP($B6519&amp;$E6519,'Employee List'!$A:$E,5,0)</f>
        <v>E-1201</v>
      </c>
    </row>
    <row r="6520" spans="1:9" x14ac:dyDescent="0.35">
      <c r="A6520" t="s">
        <v>1257</v>
      </c>
      <c r="B6520" t="s">
        <v>126</v>
      </c>
      <c r="C6520" t="s">
        <v>362</v>
      </c>
      <c r="D6520" t="s">
        <v>1266</v>
      </c>
      <c r="E6520" t="s">
        <v>30</v>
      </c>
      <c r="F6520">
        <v>60851</v>
      </c>
      <c r="G6520">
        <v>44539</v>
      </c>
      <c r="H6520">
        <v>0.7319353831490033</v>
      </c>
      <c r="I6520" t="str">
        <f>VLOOKUP($B6520&amp;$E6520,'Employee List'!$A:$E,5,0)</f>
        <v>E-1201</v>
      </c>
    </row>
    <row r="6521" spans="1:9" x14ac:dyDescent="0.35">
      <c r="A6521" t="s">
        <v>1257</v>
      </c>
      <c r="B6521" t="s">
        <v>126</v>
      </c>
      <c r="C6521" t="s">
        <v>362</v>
      </c>
      <c r="D6521" t="s">
        <v>1266</v>
      </c>
      <c r="E6521" t="s">
        <v>31</v>
      </c>
      <c r="F6521">
        <v>59276</v>
      </c>
      <c r="G6521">
        <v>29567</v>
      </c>
      <c r="H6521">
        <v>0.49880221337472164</v>
      </c>
      <c r="I6521" t="str">
        <f>VLOOKUP($B6521&amp;$E6521,'Employee List'!$A:$E,5,0)</f>
        <v>E-1201</v>
      </c>
    </row>
    <row r="6522" spans="1:9" x14ac:dyDescent="0.35">
      <c r="A6522" t="s">
        <v>1257</v>
      </c>
      <c r="B6522" t="s">
        <v>126</v>
      </c>
      <c r="C6522" t="s">
        <v>362</v>
      </c>
      <c r="D6522" t="s">
        <v>1267</v>
      </c>
      <c r="E6522" t="s">
        <v>29</v>
      </c>
      <c r="F6522">
        <v>32405</v>
      </c>
      <c r="G6522">
        <v>19324</v>
      </c>
      <c r="H6522">
        <v>0.59632772720259219</v>
      </c>
      <c r="I6522" t="str">
        <f>VLOOKUP($B6522&amp;$E6522,'Employee List'!$A:$E,5,0)</f>
        <v>E-1201</v>
      </c>
    </row>
    <row r="6523" spans="1:9" x14ac:dyDescent="0.35">
      <c r="A6523" t="s">
        <v>1257</v>
      </c>
      <c r="B6523" t="s">
        <v>126</v>
      </c>
      <c r="C6523" t="s">
        <v>362</v>
      </c>
      <c r="D6523" t="s">
        <v>1267</v>
      </c>
      <c r="E6523" t="s">
        <v>30</v>
      </c>
      <c r="F6523">
        <v>33778</v>
      </c>
      <c r="G6523">
        <v>17065</v>
      </c>
      <c r="H6523">
        <v>0.50521049203623658</v>
      </c>
      <c r="I6523" t="str">
        <f>VLOOKUP($B6523&amp;$E6523,'Employee List'!$A:$E,5,0)</f>
        <v>E-1201</v>
      </c>
    </row>
    <row r="6524" spans="1:9" x14ac:dyDescent="0.35">
      <c r="A6524" t="s">
        <v>1257</v>
      </c>
      <c r="B6524" t="s">
        <v>126</v>
      </c>
      <c r="C6524" t="s">
        <v>362</v>
      </c>
      <c r="D6524" t="s">
        <v>1267</v>
      </c>
      <c r="E6524" t="s">
        <v>31</v>
      </c>
      <c r="F6524">
        <v>33600</v>
      </c>
      <c r="G6524">
        <v>25236</v>
      </c>
      <c r="H6524">
        <v>0.75107142857142861</v>
      </c>
      <c r="I6524" t="str">
        <f>VLOOKUP($B6524&amp;$E6524,'Employee List'!$A:$E,5,0)</f>
        <v>E-1201</v>
      </c>
    </row>
    <row r="6525" spans="1:9" x14ac:dyDescent="0.35">
      <c r="A6525" t="s">
        <v>1257</v>
      </c>
      <c r="B6525" t="s">
        <v>126</v>
      </c>
      <c r="C6525" t="s">
        <v>362</v>
      </c>
      <c r="D6525" t="s">
        <v>1268</v>
      </c>
      <c r="E6525" t="s">
        <v>29</v>
      </c>
      <c r="F6525">
        <v>13280</v>
      </c>
      <c r="G6525">
        <v>2843</v>
      </c>
      <c r="H6525">
        <v>0.21408132530120483</v>
      </c>
      <c r="I6525" t="str">
        <f>VLOOKUP($B6525&amp;$E6525,'Employee List'!$A:$E,5,0)</f>
        <v>E-1201</v>
      </c>
    </row>
    <row r="6526" spans="1:9" x14ac:dyDescent="0.35">
      <c r="A6526" t="s">
        <v>1257</v>
      </c>
      <c r="B6526" t="s">
        <v>126</v>
      </c>
      <c r="C6526" t="s">
        <v>362</v>
      </c>
      <c r="D6526" t="s">
        <v>1268</v>
      </c>
      <c r="E6526" t="s">
        <v>30</v>
      </c>
      <c r="F6526">
        <v>11039</v>
      </c>
      <c r="G6526">
        <v>7130</v>
      </c>
      <c r="H6526">
        <v>0.64589183802880701</v>
      </c>
      <c r="I6526" t="str">
        <f>VLOOKUP($B6526&amp;$E6526,'Employee List'!$A:$E,5,0)</f>
        <v>E-1201</v>
      </c>
    </row>
    <row r="6527" spans="1:9" x14ac:dyDescent="0.35">
      <c r="A6527" t="s">
        <v>1257</v>
      </c>
      <c r="B6527" t="s">
        <v>126</v>
      </c>
      <c r="C6527" t="s">
        <v>362</v>
      </c>
      <c r="D6527" t="s">
        <v>1268</v>
      </c>
      <c r="E6527" t="s">
        <v>31</v>
      </c>
      <c r="F6527">
        <v>13790</v>
      </c>
      <c r="G6527">
        <v>4953</v>
      </c>
      <c r="H6527">
        <v>0.359173313995649</v>
      </c>
      <c r="I6527" t="str">
        <f>VLOOKUP($B6527&amp;$E6527,'Employee List'!$A:$E,5,0)</f>
        <v>E-1201</v>
      </c>
    </row>
    <row r="6528" spans="1:9" x14ac:dyDescent="0.35">
      <c r="A6528" t="s">
        <v>1257</v>
      </c>
      <c r="B6528" t="s">
        <v>126</v>
      </c>
      <c r="C6528" t="s">
        <v>362</v>
      </c>
      <c r="D6528" t="s">
        <v>1269</v>
      </c>
      <c r="E6528" t="s">
        <v>29</v>
      </c>
      <c r="F6528">
        <v>29481</v>
      </c>
      <c r="G6528">
        <v>14435</v>
      </c>
      <c r="H6528">
        <v>0.48963739357552322</v>
      </c>
      <c r="I6528" t="str">
        <f>VLOOKUP($B6528&amp;$E6528,'Employee List'!$A:$E,5,0)</f>
        <v>E-1201</v>
      </c>
    </row>
    <row r="6529" spans="1:9" x14ac:dyDescent="0.35">
      <c r="A6529" t="s">
        <v>1257</v>
      </c>
      <c r="B6529" t="s">
        <v>126</v>
      </c>
      <c r="C6529" t="s">
        <v>362</v>
      </c>
      <c r="D6529" t="s">
        <v>1269</v>
      </c>
      <c r="E6529" t="s">
        <v>30</v>
      </c>
      <c r="F6529">
        <v>29531</v>
      </c>
      <c r="G6529">
        <v>15731</v>
      </c>
      <c r="H6529">
        <v>0.53269445667264903</v>
      </c>
      <c r="I6529" t="str">
        <f>VLOOKUP($B6529&amp;$E6529,'Employee List'!$A:$E,5,0)</f>
        <v>E-1201</v>
      </c>
    </row>
    <row r="6530" spans="1:9" x14ac:dyDescent="0.35">
      <c r="A6530" t="s">
        <v>1257</v>
      </c>
      <c r="B6530" t="s">
        <v>126</v>
      </c>
      <c r="C6530" t="s">
        <v>362</v>
      </c>
      <c r="D6530" t="s">
        <v>1269</v>
      </c>
      <c r="E6530" t="s">
        <v>31</v>
      </c>
      <c r="F6530">
        <v>27536</v>
      </c>
      <c r="G6530">
        <v>12218</v>
      </c>
      <c r="H6530">
        <v>0.44371005229517724</v>
      </c>
      <c r="I6530" t="str">
        <f>VLOOKUP($B6530&amp;$E6530,'Employee List'!$A:$E,5,0)</f>
        <v>E-1201</v>
      </c>
    </row>
    <row r="6531" spans="1:9" x14ac:dyDescent="0.35">
      <c r="A6531" t="s">
        <v>1257</v>
      </c>
      <c r="B6531" t="s">
        <v>126</v>
      </c>
      <c r="C6531" t="s">
        <v>362</v>
      </c>
      <c r="D6531" t="s">
        <v>1270</v>
      </c>
      <c r="E6531" t="s">
        <v>29</v>
      </c>
      <c r="F6531">
        <v>4384</v>
      </c>
      <c r="G6531">
        <v>7632</v>
      </c>
      <c r="H6531">
        <v>1.7408759124087592</v>
      </c>
      <c r="I6531" t="str">
        <f>VLOOKUP($B6531&amp;$E6531,'Employee List'!$A:$E,5,0)</f>
        <v>E-1201</v>
      </c>
    </row>
    <row r="6532" spans="1:9" x14ac:dyDescent="0.35">
      <c r="A6532" t="s">
        <v>1257</v>
      </c>
      <c r="B6532" t="s">
        <v>126</v>
      </c>
      <c r="C6532" t="s">
        <v>362</v>
      </c>
      <c r="D6532" t="s">
        <v>1270</v>
      </c>
      <c r="E6532" t="s">
        <v>30</v>
      </c>
      <c r="F6532">
        <v>4886</v>
      </c>
      <c r="G6532">
        <v>2909</v>
      </c>
      <c r="H6532">
        <v>0.59537453950061403</v>
      </c>
      <c r="I6532" t="str">
        <f>VLOOKUP($B6532&amp;$E6532,'Employee List'!$A:$E,5,0)</f>
        <v>E-1201</v>
      </c>
    </row>
    <row r="6533" spans="1:9" x14ac:dyDescent="0.35">
      <c r="A6533" t="s">
        <v>1257</v>
      </c>
      <c r="B6533" t="s">
        <v>126</v>
      </c>
      <c r="C6533" t="s">
        <v>362</v>
      </c>
      <c r="D6533" t="s">
        <v>1270</v>
      </c>
      <c r="E6533" t="s">
        <v>31</v>
      </c>
      <c r="F6533">
        <v>6803</v>
      </c>
      <c r="G6533">
        <v>4013</v>
      </c>
      <c r="H6533">
        <v>0.58988681464059978</v>
      </c>
      <c r="I6533" t="str">
        <f>VLOOKUP($B6533&amp;$E6533,'Employee List'!$A:$E,5,0)</f>
        <v>E-1201</v>
      </c>
    </row>
    <row r="6534" spans="1:9" x14ac:dyDescent="0.35">
      <c r="A6534" t="s">
        <v>1257</v>
      </c>
      <c r="B6534" t="s">
        <v>126</v>
      </c>
      <c r="C6534" t="s">
        <v>362</v>
      </c>
      <c r="D6534" t="s">
        <v>1271</v>
      </c>
      <c r="E6534" t="s">
        <v>29</v>
      </c>
      <c r="F6534">
        <v>21230</v>
      </c>
      <c r="G6534">
        <v>12209</v>
      </c>
      <c r="H6534">
        <v>0.57508243052284502</v>
      </c>
      <c r="I6534" t="str">
        <f>VLOOKUP($B6534&amp;$E6534,'Employee List'!$A:$E,5,0)</f>
        <v>E-1201</v>
      </c>
    </row>
    <row r="6535" spans="1:9" x14ac:dyDescent="0.35">
      <c r="A6535" t="s">
        <v>1257</v>
      </c>
      <c r="B6535" t="s">
        <v>126</v>
      </c>
      <c r="C6535" t="s">
        <v>362</v>
      </c>
      <c r="D6535" t="s">
        <v>1271</v>
      </c>
      <c r="E6535" t="s">
        <v>30</v>
      </c>
      <c r="F6535">
        <v>21295</v>
      </c>
      <c r="G6535">
        <v>13149</v>
      </c>
      <c r="H6535">
        <v>0.6174688894106598</v>
      </c>
      <c r="I6535" t="str">
        <f>VLOOKUP($B6535&amp;$E6535,'Employee List'!$A:$E,5,0)</f>
        <v>E-1201</v>
      </c>
    </row>
    <row r="6536" spans="1:9" x14ac:dyDescent="0.35">
      <c r="A6536" t="s">
        <v>1257</v>
      </c>
      <c r="B6536" t="s">
        <v>126</v>
      </c>
      <c r="C6536" t="s">
        <v>362</v>
      </c>
      <c r="D6536" t="s">
        <v>1271</v>
      </c>
      <c r="E6536" t="s">
        <v>31</v>
      </c>
      <c r="F6536">
        <v>21462</v>
      </c>
      <c r="G6536">
        <v>12624</v>
      </c>
      <c r="H6536">
        <v>0.58820240424937098</v>
      </c>
      <c r="I6536" t="str">
        <f>VLOOKUP($B6536&amp;$E6536,'Employee List'!$A:$E,5,0)</f>
        <v>E-1201</v>
      </c>
    </row>
    <row r="6537" spans="1:9" x14ac:dyDescent="0.35">
      <c r="A6537" t="s">
        <v>1257</v>
      </c>
      <c r="B6537" t="s">
        <v>126</v>
      </c>
      <c r="C6537" t="s">
        <v>362</v>
      </c>
      <c r="D6537" t="s">
        <v>1258</v>
      </c>
      <c r="E6537" t="s">
        <v>29</v>
      </c>
      <c r="F6537">
        <v>85591</v>
      </c>
      <c r="G6537">
        <v>68792</v>
      </c>
      <c r="H6537">
        <v>0.80372936406865203</v>
      </c>
      <c r="I6537" t="str">
        <f>VLOOKUP($B6537&amp;$E6537,'Employee List'!$A:$E,5,0)</f>
        <v>E-1201</v>
      </c>
    </row>
    <row r="6538" spans="1:9" x14ac:dyDescent="0.35">
      <c r="A6538" t="s">
        <v>1257</v>
      </c>
      <c r="B6538" t="s">
        <v>126</v>
      </c>
      <c r="C6538" t="s">
        <v>362</v>
      </c>
      <c r="D6538" t="s">
        <v>1258</v>
      </c>
      <c r="E6538" t="s">
        <v>30</v>
      </c>
      <c r="F6538">
        <v>88699</v>
      </c>
      <c r="G6538">
        <v>48120</v>
      </c>
      <c r="H6538">
        <v>0.54250893471177808</v>
      </c>
      <c r="I6538" t="str">
        <f>VLOOKUP($B6538&amp;$E6538,'Employee List'!$A:$E,5,0)</f>
        <v>E-1201</v>
      </c>
    </row>
    <row r="6539" spans="1:9" x14ac:dyDescent="0.35">
      <c r="A6539" t="s">
        <v>1257</v>
      </c>
      <c r="B6539" t="s">
        <v>126</v>
      </c>
      <c r="C6539" t="s">
        <v>362</v>
      </c>
      <c r="D6539" t="s">
        <v>1258</v>
      </c>
      <c r="E6539" t="s">
        <v>31</v>
      </c>
      <c r="F6539">
        <v>85166</v>
      </c>
      <c r="G6539">
        <v>46154</v>
      </c>
      <c r="H6539">
        <v>0.54192987812037663</v>
      </c>
      <c r="I6539" t="str">
        <f>VLOOKUP($B6539&amp;$E6539,'Employee List'!$A:$E,5,0)</f>
        <v>E-1201</v>
      </c>
    </row>
    <row r="6540" spans="1:9" x14ac:dyDescent="0.35">
      <c r="A6540" t="s">
        <v>1257</v>
      </c>
      <c r="B6540" t="s">
        <v>126</v>
      </c>
      <c r="C6540" t="s">
        <v>362</v>
      </c>
      <c r="D6540" t="s">
        <v>1272</v>
      </c>
      <c r="E6540" t="s">
        <v>29</v>
      </c>
      <c r="F6540">
        <v>10868</v>
      </c>
      <c r="G6540">
        <v>9940</v>
      </c>
      <c r="H6540">
        <v>0.91461170408538828</v>
      </c>
      <c r="I6540" t="str">
        <f>VLOOKUP($B6540&amp;$E6540,'Employee List'!$A:$E,5,0)</f>
        <v>E-1201</v>
      </c>
    </row>
    <row r="6541" spans="1:9" x14ac:dyDescent="0.35">
      <c r="A6541" t="s">
        <v>1257</v>
      </c>
      <c r="B6541" t="s">
        <v>126</v>
      </c>
      <c r="C6541" t="s">
        <v>362</v>
      </c>
      <c r="D6541" t="s">
        <v>1272</v>
      </c>
      <c r="E6541" t="s">
        <v>30</v>
      </c>
      <c r="F6541">
        <v>10084</v>
      </c>
      <c r="G6541">
        <v>7558</v>
      </c>
      <c r="H6541">
        <v>0.74950416501388339</v>
      </c>
      <c r="I6541" t="str">
        <f>VLOOKUP($B6541&amp;$E6541,'Employee List'!$A:$E,5,0)</f>
        <v>E-1201</v>
      </c>
    </row>
    <row r="6542" spans="1:9" x14ac:dyDescent="0.35">
      <c r="A6542" t="s">
        <v>1257</v>
      </c>
      <c r="B6542" t="s">
        <v>126</v>
      </c>
      <c r="C6542" t="s">
        <v>362</v>
      </c>
      <c r="D6542" t="s">
        <v>1272</v>
      </c>
      <c r="E6542" t="s">
        <v>31</v>
      </c>
      <c r="F6542">
        <v>11159</v>
      </c>
      <c r="G6542">
        <v>3490</v>
      </c>
      <c r="H6542">
        <v>0.31275203871314633</v>
      </c>
      <c r="I6542" t="str">
        <f>VLOOKUP($B6542&amp;$E6542,'Employee List'!$A:$E,5,0)</f>
        <v>E-1201</v>
      </c>
    </row>
    <row r="6543" spans="1:9" x14ac:dyDescent="0.35">
      <c r="A6543" t="s">
        <v>1257</v>
      </c>
      <c r="B6543" t="s">
        <v>126</v>
      </c>
      <c r="C6543" t="s">
        <v>362</v>
      </c>
      <c r="D6543" t="s">
        <v>1259</v>
      </c>
      <c r="E6543" t="s">
        <v>29</v>
      </c>
      <c r="F6543">
        <v>28319</v>
      </c>
      <c r="G6543">
        <v>29934</v>
      </c>
      <c r="H6543">
        <v>1.0570288498887672</v>
      </c>
      <c r="I6543" t="str">
        <f>VLOOKUP($B6543&amp;$E6543,'Employee List'!$A:$E,5,0)</f>
        <v>E-1201</v>
      </c>
    </row>
    <row r="6544" spans="1:9" x14ac:dyDescent="0.35">
      <c r="A6544" t="s">
        <v>1257</v>
      </c>
      <c r="B6544" t="s">
        <v>126</v>
      </c>
      <c r="C6544" t="s">
        <v>362</v>
      </c>
      <c r="D6544" t="s">
        <v>1259</v>
      </c>
      <c r="E6544" t="s">
        <v>30</v>
      </c>
      <c r="F6544">
        <v>32097</v>
      </c>
      <c r="G6544">
        <v>31532</v>
      </c>
      <c r="H6544">
        <v>0.98239710876405895</v>
      </c>
      <c r="I6544" t="str">
        <f>VLOOKUP($B6544&amp;$E6544,'Employee List'!$A:$E,5,0)</f>
        <v>E-1201</v>
      </c>
    </row>
    <row r="6545" spans="1:9" x14ac:dyDescent="0.35">
      <c r="A6545" t="s">
        <v>1257</v>
      </c>
      <c r="B6545" t="s">
        <v>126</v>
      </c>
      <c r="C6545" t="s">
        <v>362</v>
      </c>
      <c r="D6545" t="s">
        <v>1259</v>
      </c>
      <c r="E6545" t="s">
        <v>31</v>
      </c>
      <c r="F6545">
        <v>32930</v>
      </c>
      <c r="G6545">
        <v>23586</v>
      </c>
      <c r="H6545">
        <v>0.71624658366231397</v>
      </c>
      <c r="I6545" t="str">
        <f>VLOOKUP($B6545&amp;$E6545,'Employee List'!$A:$E,5,0)</f>
        <v>E-1201</v>
      </c>
    </row>
    <row r="6546" spans="1:9" x14ac:dyDescent="0.35">
      <c r="A6546" t="s">
        <v>1257</v>
      </c>
      <c r="B6546" t="s">
        <v>126</v>
      </c>
      <c r="C6546" t="s">
        <v>362</v>
      </c>
      <c r="D6546" t="s">
        <v>1273</v>
      </c>
      <c r="E6546" t="s">
        <v>29</v>
      </c>
      <c r="F6546">
        <v>7983</v>
      </c>
      <c r="G6546">
        <v>7326</v>
      </c>
      <c r="H6546">
        <v>0.91770011273957164</v>
      </c>
      <c r="I6546" t="str">
        <f>VLOOKUP($B6546&amp;$E6546,'Employee List'!$A:$E,5,0)</f>
        <v>E-1201</v>
      </c>
    </row>
    <row r="6547" spans="1:9" x14ac:dyDescent="0.35">
      <c r="A6547" t="s">
        <v>1257</v>
      </c>
      <c r="B6547" t="s">
        <v>126</v>
      </c>
      <c r="C6547" t="s">
        <v>362</v>
      </c>
      <c r="D6547" t="s">
        <v>1273</v>
      </c>
      <c r="E6547" t="s">
        <v>30</v>
      </c>
      <c r="F6547">
        <v>6496</v>
      </c>
      <c r="G6547">
        <v>5523</v>
      </c>
      <c r="H6547">
        <v>0.85021551724137934</v>
      </c>
      <c r="I6547" t="str">
        <f>VLOOKUP($B6547&amp;$E6547,'Employee List'!$A:$E,5,0)</f>
        <v>E-1201</v>
      </c>
    </row>
    <row r="6548" spans="1:9" x14ac:dyDescent="0.35">
      <c r="A6548" t="s">
        <v>1257</v>
      </c>
      <c r="B6548" t="s">
        <v>126</v>
      </c>
      <c r="C6548" t="s">
        <v>362</v>
      </c>
      <c r="D6548" t="s">
        <v>1273</v>
      </c>
      <c r="E6548" t="s">
        <v>31</v>
      </c>
      <c r="F6548">
        <v>6168</v>
      </c>
      <c r="G6548">
        <v>6431</v>
      </c>
      <c r="H6548">
        <v>1.0426394293125811</v>
      </c>
      <c r="I6548" t="str">
        <f>VLOOKUP($B6548&amp;$E6548,'Employee List'!$A:$E,5,0)</f>
        <v>E-1201</v>
      </c>
    </row>
    <row r="6549" spans="1:9" x14ac:dyDescent="0.35">
      <c r="A6549" t="s">
        <v>1257</v>
      </c>
      <c r="B6549" t="s">
        <v>126</v>
      </c>
      <c r="C6549" t="s">
        <v>362</v>
      </c>
      <c r="D6549" t="s">
        <v>1275</v>
      </c>
      <c r="E6549" t="s">
        <v>29</v>
      </c>
      <c r="F6549">
        <v>3802</v>
      </c>
      <c r="G6549">
        <v>2093</v>
      </c>
      <c r="H6549">
        <v>0.55049973698053656</v>
      </c>
      <c r="I6549" t="str">
        <f>VLOOKUP($B6549&amp;$E6549,'Employee List'!$A:$E,5,0)</f>
        <v>E-1201</v>
      </c>
    </row>
    <row r="6550" spans="1:9" x14ac:dyDescent="0.35">
      <c r="A6550" t="s">
        <v>1257</v>
      </c>
      <c r="B6550" t="s">
        <v>126</v>
      </c>
      <c r="C6550" t="s">
        <v>362</v>
      </c>
      <c r="D6550" t="s">
        <v>1275</v>
      </c>
      <c r="E6550" t="s">
        <v>30</v>
      </c>
      <c r="F6550">
        <v>3392</v>
      </c>
      <c r="G6550">
        <v>5455</v>
      </c>
      <c r="H6550">
        <v>1.6081957547169812</v>
      </c>
      <c r="I6550" t="str">
        <f>VLOOKUP($B6550&amp;$E6550,'Employee List'!$A:$E,5,0)</f>
        <v>E-1201</v>
      </c>
    </row>
    <row r="6551" spans="1:9" x14ac:dyDescent="0.35">
      <c r="A6551" t="s">
        <v>1257</v>
      </c>
      <c r="B6551" t="s">
        <v>126</v>
      </c>
      <c r="C6551" t="s">
        <v>362</v>
      </c>
      <c r="D6551" t="s">
        <v>1275</v>
      </c>
      <c r="E6551" t="s">
        <v>31</v>
      </c>
      <c r="F6551">
        <v>4103</v>
      </c>
      <c r="G6551">
        <v>2560</v>
      </c>
      <c r="H6551">
        <v>0.62393370704362661</v>
      </c>
      <c r="I6551" t="str">
        <f>VLOOKUP($B6551&amp;$E6551,'Employee List'!$A:$E,5,0)</f>
        <v>E-1201</v>
      </c>
    </row>
    <row r="6552" spans="1:9" x14ac:dyDescent="0.35">
      <c r="A6552" t="s">
        <v>1257</v>
      </c>
      <c r="B6552" t="s">
        <v>126</v>
      </c>
      <c r="C6552" t="s">
        <v>362</v>
      </c>
      <c r="D6552" t="s">
        <v>1276</v>
      </c>
      <c r="E6552" t="s">
        <v>29</v>
      </c>
      <c r="F6552">
        <v>4922</v>
      </c>
      <c r="G6552">
        <v>2025</v>
      </c>
      <c r="H6552">
        <v>0.41141812271434375</v>
      </c>
      <c r="I6552" t="str">
        <f>VLOOKUP($B6552&amp;$E6552,'Employee List'!$A:$E,5,0)</f>
        <v>E-1201</v>
      </c>
    </row>
    <row r="6553" spans="1:9" x14ac:dyDescent="0.35">
      <c r="A6553" t="s">
        <v>1257</v>
      </c>
      <c r="B6553" t="s">
        <v>126</v>
      </c>
      <c r="C6553" t="s">
        <v>362</v>
      </c>
      <c r="D6553" t="s">
        <v>1276</v>
      </c>
      <c r="E6553" t="s">
        <v>30</v>
      </c>
      <c r="F6553">
        <v>1727</v>
      </c>
      <c r="G6553">
        <v>2560</v>
      </c>
      <c r="H6553">
        <v>1.4823393167342211</v>
      </c>
      <c r="I6553" t="str">
        <f>VLOOKUP($B6553&amp;$E6553,'Employee List'!$A:$E,5,0)</f>
        <v>E-1201</v>
      </c>
    </row>
    <row r="6554" spans="1:9" x14ac:dyDescent="0.35">
      <c r="A6554" t="s">
        <v>1257</v>
      </c>
      <c r="B6554" t="s">
        <v>126</v>
      </c>
      <c r="C6554" t="s">
        <v>362</v>
      </c>
      <c r="D6554" t="s">
        <v>1276</v>
      </c>
      <c r="E6554" t="s">
        <v>31</v>
      </c>
      <c r="F6554">
        <v>1887</v>
      </c>
      <c r="G6554">
        <v>3945</v>
      </c>
      <c r="H6554">
        <v>2.0906200317965022</v>
      </c>
      <c r="I6554" t="str">
        <f>VLOOKUP($B6554&amp;$E6554,'Employee List'!$A:$E,5,0)</f>
        <v>E-1201</v>
      </c>
    </row>
    <row r="6555" spans="1:9" x14ac:dyDescent="0.35">
      <c r="A6555" t="s">
        <v>1257</v>
      </c>
      <c r="B6555" t="s">
        <v>126</v>
      </c>
      <c r="C6555" t="s">
        <v>362</v>
      </c>
      <c r="D6555" t="s">
        <v>1277</v>
      </c>
      <c r="E6555" t="s">
        <v>29</v>
      </c>
      <c r="F6555">
        <v>8570</v>
      </c>
      <c r="G6555">
        <v>7479</v>
      </c>
      <c r="H6555">
        <v>0.8726954492415403</v>
      </c>
      <c r="I6555" t="str">
        <f>VLOOKUP($B6555&amp;$E6555,'Employee List'!$A:$E,5,0)</f>
        <v>E-1201</v>
      </c>
    </row>
    <row r="6556" spans="1:9" x14ac:dyDescent="0.35">
      <c r="A6556" t="s">
        <v>1257</v>
      </c>
      <c r="B6556" t="s">
        <v>126</v>
      </c>
      <c r="C6556" t="s">
        <v>362</v>
      </c>
      <c r="D6556" t="s">
        <v>1277</v>
      </c>
      <c r="E6556" t="s">
        <v>30</v>
      </c>
      <c r="F6556">
        <v>6462</v>
      </c>
      <c r="G6556">
        <v>6858</v>
      </c>
      <c r="H6556">
        <v>1.0612813370473537</v>
      </c>
      <c r="I6556" t="str">
        <f>VLOOKUP($B6556&amp;$E6556,'Employee List'!$A:$E,5,0)</f>
        <v>E-1201</v>
      </c>
    </row>
    <row r="6557" spans="1:9" x14ac:dyDescent="0.35">
      <c r="A6557" t="s">
        <v>1257</v>
      </c>
      <c r="B6557" t="s">
        <v>126</v>
      </c>
      <c r="C6557" t="s">
        <v>362</v>
      </c>
      <c r="D6557" t="s">
        <v>1277</v>
      </c>
      <c r="E6557" t="s">
        <v>31</v>
      </c>
      <c r="F6557">
        <v>7719</v>
      </c>
      <c r="G6557">
        <v>3628</v>
      </c>
      <c r="H6557">
        <v>0.47000906853219326</v>
      </c>
      <c r="I6557" t="str">
        <f>VLOOKUP($B6557&amp;$E6557,'Employee List'!$A:$E,5,0)</f>
        <v>E-1201</v>
      </c>
    </row>
    <row r="6558" spans="1:9" x14ac:dyDescent="0.35">
      <c r="A6558" t="s">
        <v>1257</v>
      </c>
      <c r="B6558" t="s">
        <v>126</v>
      </c>
      <c r="C6558" t="s">
        <v>362</v>
      </c>
      <c r="D6558" t="s">
        <v>1278</v>
      </c>
      <c r="E6558" t="s">
        <v>29</v>
      </c>
      <c r="F6558">
        <v>5965</v>
      </c>
      <c r="G6558">
        <v>4499</v>
      </c>
      <c r="H6558">
        <v>0.75423302598491193</v>
      </c>
      <c r="I6558" t="str">
        <f>VLOOKUP($B6558&amp;$E6558,'Employee List'!$A:$E,5,0)</f>
        <v>E-1201</v>
      </c>
    </row>
    <row r="6559" spans="1:9" x14ac:dyDescent="0.35">
      <c r="A6559" t="s">
        <v>1257</v>
      </c>
      <c r="B6559" t="s">
        <v>126</v>
      </c>
      <c r="C6559" t="s">
        <v>362</v>
      </c>
      <c r="D6559" t="s">
        <v>1278</v>
      </c>
      <c r="E6559" t="s">
        <v>30</v>
      </c>
      <c r="F6559">
        <v>5812</v>
      </c>
      <c r="G6559">
        <v>4990</v>
      </c>
      <c r="H6559">
        <v>0.85856847900894706</v>
      </c>
      <c r="I6559" t="str">
        <f>VLOOKUP($B6559&amp;$E6559,'Employee List'!$A:$E,5,0)</f>
        <v>E-1201</v>
      </c>
    </row>
    <row r="6560" spans="1:9" x14ac:dyDescent="0.35">
      <c r="A6560" t="s">
        <v>1257</v>
      </c>
      <c r="B6560" t="s">
        <v>126</v>
      </c>
      <c r="C6560" t="s">
        <v>362</v>
      </c>
      <c r="D6560" t="s">
        <v>1278</v>
      </c>
      <c r="E6560" t="s">
        <v>31</v>
      </c>
      <c r="F6560">
        <v>9331</v>
      </c>
      <c r="G6560">
        <v>9128</v>
      </c>
      <c r="H6560">
        <v>0.97824456114028502</v>
      </c>
      <c r="I6560" t="str">
        <f>VLOOKUP($B6560&amp;$E6560,'Employee List'!$A:$E,5,0)</f>
        <v>E-1201</v>
      </c>
    </row>
    <row r="6561" spans="1:9" x14ac:dyDescent="0.35">
      <c r="A6561" t="s">
        <v>1257</v>
      </c>
      <c r="B6561" t="s">
        <v>126</v>
      </c>
      <c r="C6561" t="s">
        <v>362</v>
      </c>
      <c r="D6561" t="s">
        <v>1279</v>
      </c>
      <c r="E6561" t="s">
        <v>29</v>
      </c>
      <c r="F6561">
        <v>4484</v>
      </c>
      <c r="G6561">
        <v>3366</v>
      </c>
      <c r="H6561">
        <v>0.75066904549509361</v>
      </c>
      <c r="I6561" t="str">
        <f>VLOOKUP($B6561&amp;$E6561,'Employee List'!$A:$E,5,0)</f>
        <v>E-1201</v>
      </c>
    </row>
    <row r="6562" spans="1:9" x14ac:dyDescent="0.35">
      <c r="A6562" t="s">
        <v>1257</v>
      </c>
      <c r="B6562" t="s">
        <v>126</v>
      </c>
      <c r="C6562" t="s">
        <v>362</v>
      </c>
      <c r="D6562" t="s">
        <v>1279</v>
      </c>
      <c r="E6562" t="s">
        <v>30</v>
      </c>
      <c r="F6562">
        <v>2371</v>
      </c>
      <c r="G6562">
        <v>4087</v>
      </c>
      <c r="H6562">
        <v>1.7237452551665964</v>
      </c>
      <c r="I6562" t="str">
        <f>VLOOKUP($B6562&amp;$E6562,'Employee List'!$A:$E,5,0)</f>
        <v>E-1201</v>
      </c>
    </row>
    <row r="6563" spans="1:9" x14ac:dyDescent="0.35">
      <c r="A6563" t="s">
        <v>1257</v>
      </c>
      <c r="B6563" t="s">
        <v>126</v>
      </c>
      <c r="C6563" t="s">
        <v>362</v>
      </c>
      <c r="D6563" t="s">
        <v>1279</v>
      </c>
      <c r="E6563" t="s">
        <v>31</v>
      </c>
      <c r="F6563">
        <v>2453</v>
      </c>
      <c r="G6563">
        <v>3907</v>
      </c>
      <c r="H6563">
        <v>1.5927435792906646</v>
      </c>
      <c r="I6563" t="str">
        <f>VLOOKUP($B6563&amp;$E6563,'Employee List'!$A:$E,5,0)</f>
        <v>E-1201</v>
      </c>
    </row>
    <row r="6564" spans="1:9" x14ac:dyDescent="0.35">
      <c r="A6564" t="s">
        <v>1257</v>
      </c>
      <c r="B6564" t="s">
        <v>126</v>
      </c>
      <c r="C6564" t="s">
        <v>362</v>
      </c>
      <c r="D6564" t="s">
        <v>1280</v>
      </c>
      <c r="E6564" t="s">
        <v>29</v>
      </c>
      <c r="F6564">
        <v>7449</v>
      </c>
      <c r="G6564">
        <v>2979</v>
      </c>
      <c r="H6564">
        <v>0.39991945227547321</v>
      </c>
      <c r="I6564" t="str">
        <f>VLOOKUP($B6564&amp;$E6564,'Employee List'!$A:$E,5,0)</f>
        <v>E-1201</v>
      </c>
    </row>
    <row r="6565" spans="1:9" x14ac:dyDescent="0.35">
      <c r="A6565" t="s">
        <v>1257</v>
      </c>
      <c r="B6565" t="s">
        <v>126</v>
      </c>
      <c r="C6565" t="s">
        <v>362</v>
      </c>
      <c r="D6565" t="s">
        <v>1280</v>
      </c>
      <c r="E6565" t="s">
        <v>30</v>
      </c>
      <c r="F6565">
        <v>6443</v>
      </c>
      <c r="G6565">
        <v>3666</v>
      </c>
      <c r="H6565">
        <v>0.56898960111749186</v>
      </c>
      <c r="I6565" t="str">
        <f>VLOOKUP($B6565&amp;$E6565,'Employee List'!$A:$E,5,0)</f>
        <v>E-1201</v>
      </c>
    </row>
    <row r="6566" spans="1:9" x14ac:dyDescent="0.35">
      <c r="A6566" t="s">
        <v>1257</v>
      </c>
      <c r="B6566" t="s">
        <v>126</v>
      </c>
      <c r="C6566" t="s">
        <v>362</v>
      </c>
      <c r="D6566" t="s">
        <v>1280</v>
      </c>
      <c r="E6566" t="s">
        <v>31</v>
      </c>
      <c r="F6566">
        <v>5589</v>
      </c>
      <c r="G6566">
        <v>3814</v>
      </c>
      <c r="H6566">
        <v>0.68241188047951329</v>
      </c>
      <c r="I6566" t="str">
        <f>VLOOKUP($B6566&amp;$E6566,'Employee List'!$A:$E,5,0)</f>
        <v>E-1201</v>
      </c>
    </row>
    <row r="6567" spans="1:9" x14ac:dyDescent="0.35">
      <c r="A6567" t="s">
        <v>1257</v>
      </c>
      <c r="B6567" t="s">
        <v>126</v>
      </c>
      <c r="C6567" t="s">
        <v>362</v>
      </c>
      <c r="D6567" t="s">
        <v>1262</v>
      </c>
      <c r="E6567" t="s">
        <v>29</v>
      </c>
      <c r="F6567">
        <v>11447</v>
      </c>
      <c r="G6567">
        <v>8376</v>
      </c>
      <c r="H6567">
        <v>0.73172010133659471</v>
      </c>
      <c r="I6567" t="str">
        <f>VLOOKUP($B6567&amp;$E6567,'Employee List'!$A:$E,5,0)</f>
        <v>E-1201</v>
      </c>
    </row>
    <row r="6568" spans="1:9" x14ac:dyDescent="0.35">
      <c r="A6568" t="s">
        <v>1257</v>
      </c>
      <c r="B6568" t="s">
        <v>126</v>
      </c>
      <c r="C6568" t="s">
        <v>362</v>
      </c>
      <c r="D6568" t="s">
        <v>1262</v>
      </c>
      <c r="E6568" t="s">
        <v>30</v>
      </c>
      <c r="F6568">
        <v>13435</v>
      </c>
      <c r="G6568">
        <v>8863</v>
      </c>
      <c r="H6568">
        <v>0.65969482694454784</v>
      </c>
      <c r="I6568" t="str">
        <f>VLOOKUP($B6568&amp;$E6568,'Employee List'!$A:$E,5,0)</f>
        <v>E-1201</v>
      </c>
    </row>
    <row r="6569" spans="1:9" x14ac:dyDescent="0.35">
      <c r="A6569" t="s">
        <v>1257</v>
      </c>
      <c r="B6569" t="s">
        <v>126</v>
      </c>
      <c r="C6569" t="s">
        <v>362</v>
      </c>
      <c r="D6569" t="s">
        <v>1262</v>
      </c>
      <c r="E6569" t="s">
        <v>31</v>
      </c>
      <c r="F6569">
        <v>15135</v>
      </c>
      <c r="G6569">
        <v>7398</v>
      </c>
      <c r="H6569">
        <v>0.48880079286422201</v>
      </c>
      <c r="I6569" t="str">
        <f>VLOOKUP($B6569&amp;$E6569,'Employee List'!$A:$E,5,0)</f>
        <v>E-1201</v>
      </c>
    </row>
    <row r="6570" spans="1:9" x14ac:dyDescent="0.35">
      <c r="A6570" t="s">
        <v>1257</v>
      </c>
      <c r="B6570" t="s">
        <v>126</v>
      </c>
      <c r="C6570" t="s">
        <v>362</v>
      </c>
      <c r="D6570" t="s">
        <v>1282</v>
      </c>
      <c r="E6570" t="s">
        <v>30</v>
      </c>
      <c r="F6570">
        <v>7006</v>
      </c>
      <c r="G6570">
        <v>5837</v>
      </c>
      <c r="H6570">
        <v>0.83314302026834142</v>
      </c>
      <c r="I6570" t="str">
        <f>VLOOKUP($B6570&amp;$E6570,'Employee List'!$A:$E,5,0)</f>
        <v>E-1201</v>
      </c>
    </row>
    <row r="6571" spans="1:9" x14ac:dyDescent="0.35">
      <c r="A6571" t="s">
        <v>1257</v>
      </c>
      <c r="B6571" t="s">
        <v>126</v>
      </c>
      <c r="C6571" t="s">
        <v>362</v>
      </c>
      <c r="D6571" t="s">
        <v>1282</v>
      </c>
      <c r="E6571" t="s">
        <v>31</v>
      </c>
      <c r="F6571">
        <v>4303</v>
      </c>
      <c r="G6571">
        <v>5398</v>
      </c>
      <c r="H6571">
        <v>1.2544736230536835</v>
      </c>
      <c r="I6571" t="str">
        <f>VLOOKUP($B6571&amp;$E6571,'Employee List'!$A:$E,5,0)</f>
        <v>E-1201</v>
      </c>
    </row>
    <row r="6572" spans="1:9" x14ac:dyDescent="0.35">
      <c r="A6572" t="s">
        <v>1257</v>
      </c>
      <c r="B6572" t="s">
        <v>126</v>
      </c>
      <c r="C6572" t="s">
        <v>362</v>
      </c>
      <c r="D6572" t="s">
        <v>1281</v>
      </c>
      <c r="E6572" t="s">
        <v>29</v>
      </c>
      <c r="F6572">
        <v>2911</v>
      </c>
      <c r="G6572">
        <v>5971</v>
      </c>
      <c r="H6572">
        <v>2.0511851597389215</v>
      </c>
      <c r="I6572" t="str">
        <f>VLOOKUP($B6572&amp;$E6572,'Employee List'!$A:$E,5,0)</f>
        <v>E-1201</v>
      </c>
    </row>
    <row r="6573" spans="1:9" x14ac:dyDescent="0.35">
      <c r="A6573" t="s">
        <v>1257</v>
      </c>
      <c r="B6573" t="s">
        <v>126</v>
      </c>
      <c r="C6573" t="s">
        <v>362</v>
      </c>
      <c r="D6573" t="s">
        <v>1281</v>
      </c>
      <c r="E6573" t="s">
        <v>30</v>
      </c>
      <c r="F6573">
        <v>4612</v>
      </c>
      <c r="G6573">
        <v>2663</v>
      </c>
      <c r="H6573">
        <v>0.57740676496097143</v>
      </c>
      <c r="I6573" t="str">
        <f>VLOOKUP($B6573&amp;$E6573,'Employee List'!$A:$E,5,0)</f>
        <v>E-1201</v>
      </c>
    </row>
    <row r="6574" spans="1:9" x14ac:dyDescent="0.35">
      <c r="A6574" t="s">
        <v>1257</v>
      </c>
      <c r="B6574" t="s">
        <v>126</v>
      </c>
      <c r="C6574" t="s">
        <v>362</v>
      </c>
      <c r="D6574" t="s">
        <v>1281</v>
      </c>
      <c r="E6574" t="s">
        <v>31</v>
      </c>
      <c r="F6574">
        <v>4870</v>
      </c>
      <c r="G6574">
        <v>1045</v>
      </c>
      <c r="H6574">
        <v>0.21457905544147843</v>
      </c>
      <c r="I6574" t="str">
        <f>VLOOKUP($B6574&amp;$E6574,'Employee List'!$A:$E,5,0)</f>
        <v>E-1201</v>
      </c>
    </row>
    <row r="6575" spans="1:9" x14ac:dyDescent="0.35">
      <c r="A6575" t="s">
        <v>1257</v>
      </c>
      <c r="B6575" t="s">
        <v>127</v>
      </c>
      <c r="C6575" t="s">
        <v>362</v>
      </c>
      <c r="D6575" t="s">
        <v>1274</v>
      </c>
      <c r="E6575" t="s">
        <v>29</v>
      </c>
      <c r="F6575">
        <v>62730</v>
      </c>
      <c r="G6575">
        <v>59126</v>
      </c>
      <c r="H6575">
        <v>0.94254742547425474</v>
      </c>
      <c r="I6575" t="str">
        <f>VLOOKUP($B6575&amp;$E6575,'Employee List'!$A:$E,5,0)</f>
        <v>E-1202</v>
      </c>
    </row>
    <row r="6576" spans="1:9" x14ac:dyDescent="0.35">
      <c r="A6576" t="s">
        <v>1257</v>
      </c>
      <c r="B6576" t="s">
        <v>127</v>
      </c>
      <c r="C6576" t="s">
        <v>362</v>
      </c>
      <c r="D6576" t="s">
        <v>1274</v>
      </c>
      <c r="E6576" t="s">
        <v>30</v>
      </c>
      <c r="F6576">
        <v>63623</v>
      </c>
      <c r="G6576">
        <v>50684</v>
      </c>
      <c r="H6576">
        <v>0.79663014947424671</v>
      </c>
      <c r="I6576" t="str">
        <f>VLOOKUP($B6576&amp;$E6576,'Employee List'!$A:$E,5,0)</f>
        <v>E-1202</v>
      </c>
    </row>
    <row r="6577" spans="1:9" x14ac:dyDescent="0.35">
      <c r="A6577" t="s">
        <v>1257</v>
      </c>
      <c r="B6577" t="s">
        <v>127</v>
      </c>
      <c r="C6577" t="s">
        <v>362</v>
      </c>
      <c r="D6577" t="s">
        <v>1274</v>
      </c>
      <c r="E6577" t="s">
        <v>31</v>
      </c>
      <c r="F6577">
        <v>66580</v>
      </c>
      <c r="G6577">
        <v>35672</v>
      </c>
      <c r="H6577">
        <v>0.53577650946230104</v>
      </c>
      <c r="I6577" t="str">
        <f>VLOOKUP($B6577&amp;$E6577,'Employee List'!$A:$E,5,0)</f>
        <v>E-1202</v>
      </c>
    </row>
    <row r="6578" spans="1:9" x14ac:dyDescent="0.35">
      <c r="A6578" t="s">
        <v>1257</v>
      </c>
      <c r="B6578" t="s">
        <v>127</v>
      </c>
      <c r="C6578" t="s">
        <v>362</v>
      </c>
      <c r="D6578" t="s">
        <v>1263</v>
      </c>
      <c r="E6578" t="s">
        <v>29</v>
      </c>
      <c r="F6578">
        <v>2377</v>
      </c>
      <c r="G6578">
        <v>4768</v>
      </c>
      <c r="H6578">
        <v>2.0058897770298696</v>
      </c>
      <c r="I6578" t="str">
        <f>VLOOKUP($B6578&amp;$E6578,'Employee List'!$A:$E,5,0)</f>
        <v>E-1202</v>
      </c>
    </row>
    <row r="6579" spans="1:9" x14ac:dyDescent="0.35">
      <c r="A6579" t="s">
        <v>1257</v>
      </c>
      <c r="B6579" t="s">
        <v>127</v>
      </c>
      <c r="C6579" t="s">
        <v>362</v>
      </c>
      <c r="D6579" t="s">
        <v>1263</v>
      </c>
      <c r="E6579" t="s">
        <v>30</v>
      </c>
      <c r="F6579">
        <v>3977</v>
      </c>
      <c r="G6579">
        <v>5604</v>
      </c>
      <c r="H6579">
        <v>1.4091023384460648</v>
      </c>
      <c r="I6579" t="str">
        <f>VLOOKUP($B6579&amp;$E6579,'Employee List'!$A:$E,5,0)</f>
        <v>E-1202</v>
      </c>
    </row>
    <row r="6580" spans="1:9" x14ac:dyDescent="0.35">
      <c r="A6580" t="s">
        <v>1257</v>
      </c>
      <c r="B6580" t="s">
        <v>127</v>
      </c>
      <c r="C6580" t="s">
        <v>362</v>
      </c>
      <c r="D6580" t="s">
        <v>1263</v>
      </c>
      <c r="E6580" t="s">
        <v>31</v>
      </c>
      <c r="F6580">
        <v>3560</v>
      </c>
      <c r="G6580">
        <v>3784</v>
      </c>
      <c r="H6580">
        <v>1.0629213483146067</v>
      </c>
      <c r="I6580" t="str">
        <f>VLOOKUP($B6580&amp;$E6580,'Employee List'!$A:$E,5,0)</f>
        <v>E-1202</v>
      </c>
    </row>
    <row r="6581" spans="1:9" x14ac:dyDescent="0.35">
      <c r="A6581" t="s">
        <v>1257</v>
      </c>
      <c r="B6581" t="s">
        <v>127</v>
      </c>
      <c r="C6581" t="s">
        <v>362</v>
      </c>
      <c r="D6581" t="s">
        <v>1264</v>
      </c>
      <c r="E6581" t="s">
        <v>29</v>
      </c>
      <c r="F6581">
        <v>2196</v>
      </c>
      <c r="G6581">
        <v>5567</v>
      </c>
      <c r="H6581">
        <v>2.5350637522768671</v>
      </c>
      <c r="I6581" t="str">
        <f>VLOOKUP($B6581&amp;$E6581,'Employee List'!$A:$E,5,0)</f>
        <v>E-1202</v>
      </c>
    </row>
    <row r="6582" spans="1:9" x14ac:dyDescent="0.35">
      <c r="A6582" t="s">
        <v>1257</v>
      </c>
      <c r="B6582" t="s">
        <v>127</v>
      </c>
      <c r="C6582" t="s">
        <v>362</v>
      </c>
      <c r="D6582" t="s">
        <v>1264</v>
      </c>
      <c r="E6582" t="s">
        <v>30</v>
      </c>
      <c r="F6582">
        <v>1648</v>
      </c>
      <c r="G6582">
        <v>2732</v>
      </c>
      <c r="H6582">
        <v>1.6577669902912622</v>
      </c>
      <c r="I6582" t="str">
        <f>VLOOKUP($B6582&amp;$E6582,'Employee List'!$A:$E,5,0)</f>
        <v>E-1202</v>
      </c>
    </row>
    <row r="6583" spans="1:9" x14ac:dyDescent="0.35">
      <c r="A6583" t="s">
        <v>1257</v>
      </c>
      <c r="B6583" t="s">
        <v>127</v>
      </c>
      <c r="C6583" t="s">
        <v>362</v>
      </c>
      <c r="D6583" t="s">
        <v>1264</v>
      </c>
      <c r="E6583" t="s">
        <v>31</v>
      </c>
      <c r="F6583">
        <v>4609</v>
      </c>
      <c r="G6583">
        <v>3875</v>
      </c>
      <c r="H6583">
        <v>0.84074636580603168</v>
      </c>
      <c r="I6583" t="str">
        <f>VLOOKUP($B6583&amp;$E6583,'Employee List'!$A:$E,5,0)</f>
        <v>E-1202</v>
      </c>
    </row>
    <row r="6584" spans="1:9" x14ac:dyDescent="0.35">
      <c r="A6584" t="s">
        <v>1257</v>
      </c>
      <c r="B6584" t="s">
        <v>127</v>
      </c>
      <c r="C6584" t="s">
        <v>362</v>
      </c>
      <c r="D6584" t="s">
        <v>1265</v>
      </c>
      <c r="E6584" t="s">
        <v>29</v>
      </c>
      <c r="F6584">
        <v>9127</v>
      </c>
      <c r="G6584">
        <v>1199</v>
      </c>
      <c r="H6584">
        <v>0.13136846718527445</v>
      </c>
      <c r="I6584" t="str">
        <f>VLOOKUP($B6584&amp;$E6584,'Employee List'!$A:$E,5,0)</f>
        <v>E-1202</v>
      </c>
    </row>
    <row r="6585" spans="1:9" x14ac:dyDescent="0.35">
      <c r="A6585" t="s">
        <v>1257</v>
      </c>
      <c r="B6585" t="s">
        <v>127</v>
      </c>
      <c r="C6585" t="s">
        <v>362</v>
      </c>
      <c r="D6585" t="s">
        <v>1265</v>
      </c>
      <c r="E6585" t="s">
        <v>30</v>
      </c>
      <c r="F6585">
        <v>10003</v>
      </c>
      <c r="G6585">
        <v>5953</v>
      </c>
      <c r="H6585">
        <v>0.59512146356093176</v>
      </c>
      <c r="I6585" t="str">
        <f>VLOOKUP($B6585&amp;$E6585,'Employee List'!$A:$E,5,0)</f>
        <v>E-1202</v>
      </c>
    </row>
    <row r="6586" spans="1:9" x14ac:dyDescent="0.35">
      <c r="A6586" t="s">
        <v>1257</v>
      </c>
      <c r="B6586" t="s">
        <v>127</v>
      </c>
      <c r="C6586" t="s">
        <v>362</v>
      </c>
      <c r="D6586" t="s">
        <v>1265</v>
      </c>
      <c r="E6586" t="s">
        <v>31</v>
      </c>
      <c r="F6586">
        <v>7056</v>
      </c>
      <c r="G6586">
        <v>2426</v>
      </c>
      <c r="H6586">
        <v>0.34382086167800452</v>
      </c>
      <c r="I6586" t="str">
        <f>VLOOKUP($B6586&amp;$E6586,'Employee List'!$A:$E,5,0)</f>
        <v>E-1202</v>
      </c>
    </row>
    <row r="6587" spans="1:9" x14ac:dyDescent="0.35">
      <c r="A6587" t="s">
        <v>1257</v>
      </c>
      <c r="B6587" t="s">
        <v>127</v>
      </c>
      <c r="C6587" t="s">
        <v>362</v>
      </c>
      <c r="D6587" t="s">
        <v>1260</v>
      </c>
      <c r="E6587" t="s">
        <v>29</v>
      </c>
      <c r="F6587">
        <v>90060</v>
      </c>
      <c r="G6587">
        <v>69660</v>
      </c>
      <c r="H6587">
        <v>0.77348434377081943</v>
      </c>
      <c r="I6587" t="str">
        <f>VLOOKUP($B6587&amp;$E6587,'Employee List'!$A:$E,5,0)</f>
        <v>E-1202</v>
      </c>
    </row>
    <row r="6588" spans="1:9" x14ac:dyDescent="0.35">
      <c r="A6588" t="s">
        <v>1257</v>
      </c>
      <c r="B6588" t="s">
        <v>127</v>
      </c>
      <c r="C6588" t="s">
        <v>362</v>
      </c>
      <c r="D6588" t="s">
        <v>1260</v>
      </c>
      <c r="E6588" t="s">
        <v>30</v>
      </c>
      <c r="F6588">
        <v>88564</v>
      </c>
      <c r="G6588">
        <v>80711</v>
      </c>
      <c r="H6588">
        <v>0.91132965990695991</v>
      </c>
      <c r="I6588" t="str">
        <f>VLOOKUP($B6588&amp;$E6588,'Employee List'!$A:$E,5,0)</f>
        <v>E-1202</v>
      </c>
    </row>
    <row r="6589" spans="1:9" x14ac:dyDescent="0.35">
      <c r="A6589" t="s">
        <v>1257</v>
      </c>
      <c r="B6589" t="s">
        <v>127</v>
      </c>
      <c r="C6589" t="s">
        <v>362</v>
      </c>
      <c r="D6589" t="s">
        <v>1260</v>
      </c>
      <c r="E6589" t="s">
        <v>31</v>
      </c>
      <c r="F6589">
        <v>102710</v>
      </c>
      <c r="G6589">
        <v>216589</v>
      </c>
      <c r="H6589">
        <v>2.1087430629928927</v>
      </c>
      <c r="I6589" t="str">
        <f>VLOOKUP($B6589&amp;$E6589,'Employee List'!$A:$E,5,0)</f>
        <v>E-1202</v>
      </c>
    </row>
    <row r="6590" spans="1:9" x14ac:dyDescent="0.35">
      <c r="A6590" t="s">
        <v>1257</v>
      </c>
      <c r="B6590" t="s">
        <v>127</v>
      </c>
      <c r="C6590" t="s">
        <v>362</v>
      </c>
      <c r="D6590" t="s">
        <v>1261</v>
      </c>
      <c r="E6590" t="s">
        <v>29</v>
      </c>
      <c r="F6590">
        <v>137744</v>
      </c>
      <c r="G6590">
        <v>149433</v>
      </c>
      <c r="H6590">
        <v>1.0848603205947265</v>
      </c>
      <c r="I6590" t="str">
        <f>VLOOKUP($B6590&amp;$E6590,'Employee List'!$A:$E,5,0)</f>
        <v>E-1202</v>
      </c>
    </row>
    <row r="6591" spans="1:9" x14ac:dyDescent="0.35">
      <c r="A6591" t="s">
        <v>1257</v>
      </c>
      <c r="B6591" t="s">
        <v>127</v>
      </c>
      <c r="C6591" t="s">
        <v>362</v>
      </c>
      <c r="D6591" t="s">
        <v>1261</v>
      </c>
      <c r="E6591" t="s">
        <v>30</v>
      </c>
      <c r="F6591">
        <v>141997</v>
      </c>
      <c r="G6591">
        <v>165824</v>
      </c>
      <c r="H6591">
        <v>1.1677993197039374</v>
      </c>
      <c r="I6591" t="str">
        <f>VLOOKUP($B6591&amp;$E6591,'Employee List'!$A:$E,5,0)</f>
        <v>E-1202</v>
      </c>
    </row>
    <row r="6592" spans="1:9" x14ac:dyDescent="0.35">
      <c r="A6592" t="s">
        <v>1257</v>
      </c>
      <c r="B6592" t="s">
        <v>127</v>
      </c>
      <c r="C6592" t="s">
        <v>362</v>
      </c>
      <c r="D6592" t="s">
        <v>1261</v>
      </c>
      <c r="E6592" t="s">
        <v>31</v>
      </c>
      <c r="F6592">
        <v>145038</v>
      </c>
      <c r="G6592">
        <v>132879</v>
      </c>
      <c r="H6592">
        <v>0.9161667976668183</v>
      </c>
      <c r="I6592" t="str">
        <f>VLOOKUP($B6592&amp;$E6592,'Employee List'!$A:$E,5,0)</f>
        <v>E-1202</v>
      </c>
    </row>
    <row r="6593" spans="1:9" x14ac:dyDescent="0.35">
      <c r="A6593" t="s">
        <v>1257</v>
      </c>
      <c r="B6593" t="s">
        <v>127</v>
      </c>
      <c r="C6593" t="s">
        <v>362</v>
      </c>
      <c r="D6593" t="s">
        <v>1266</v>
      </c>
      <c r="E6593" t="s">
        <v>29</v>
      </c>
      <c r="F6593">
        <v>51024</v>
      </c>
      <c r="G6593">
        <v>55529</v>
      </c>
      <c r="H6593">
        <v>1.0882917842583881</v>
      </c>
      <c r="I6593" t="str">
        <f>VLOOKUP($B6593&amp;$E6593,'Employee List'!$A:$E,5,0)</f>
        <v>E-1202</v>
      </c>
    </row>
    <row r="6594" spans="1:9" x14ac:dyDescent="0.35">
      <c r="A6594" t="s">
        <v>1257</v>
      </c>
      <c r="B6594" t="s">
        <v>127</v>
      </c>
      <c r="C6594" t="s">
        <v>362</v>
      </c>
      <c r="D6594" t="s">
        <v>1266</v>
      </c>
      <c r="E6594" t="s">
        <v>30</v>
      </c>
      <c r="F6594">
        <v>53647</v>
      </c>
      <c r="G6594">
        <v>52761</v>
      </c>
      <c r="H6594">
        <v>0.98348463101384975</v>
      </c>
      <c r="I6594" t="str">
        <f>VLOOKUP($B6594&amp;$E6594,'Employee List'!$A:$E,5,0)</f>
        <v>E-1202</v>
      </c>
    </row>
    <row r="6595" spans="1:9" x14ac:dyDescent="0.35">
      <c r="A6595" t="s">
        <v>1257</v>
      </c>
      <c r="B6595" t="s">
        <v>127</v>
      </c>
      <c r="C6595" t="s">
        <v>362</v>
      </c>
      <c r="D6595" t="s">
        <v>1266</v>
      </c>
      <c r="E6595" t="s">
        <v>31</v>
      </c>
      <c r="F6595">
        <v>53322</v>
      </c>
      <c r="G6595">
        <v>36956</v>
      </c>
      <c r="H6595">
        <v>0.69307227785904502</v>
      </c>
      <c r="I6595" t="str">
        <f>VLOOKUP($B6595&amp;$E6595,'Employee List'!$A:$E,5,0)</f>
        <v>E-1202</v>
      </c>
    </row>
    <row r="6596" spans="1:9" x14ac:dyDescent="0.35">
      <c r="A6596" t="s">
        <v>1257</v>
      </c>
      <c r="B6596" t="s">
        <v>127</v>
      </c>
      <c r="C6596" t="s">
        <v>362</v>
      </c>
      <c r="D6596" t="s">
        <v>1267</v>
      </c>
      <c r="E6596" t="s">
        <v>29</v>
      </c>
      <c r="F6596">
        <v>29442</v>
      </c>
      <c r="G6596">
        <v>16383</v>
      </c>
      <c r="H6596">
        <v>0.55644996943142444</v>
      </c>
      <c r="I6596" t="str">
        <f>VLOOKUP($B6596&amp;$E6596,'Employee List'!$A:$E,5,0)</f>
        <v>E-1202</v>
      </c>
    </row>
    <row r="6597" spans="1:9" x14ac:dyDescent="0.35">
      <c r="A6597" t="s">
        <v>1257</v>
      </c>
      <c r="B6597" t="s">
        <v>127</v>
      </c>
      <c r="C6597" t="s">
        <v>362</v>
      </c>
      <c r="D6597" t="s">
        <v>1267</v>
      </c>
      <c r="E6597" t="s">
        <v>30</v>
      </c>
      <c r="F6597">
        <v>29882</v>
      </c>
      <c r="G6597">
        <v>14096</v>
      </c>
      <c r="H6597">
        <v>0.47172210695401912</v>
      </c>
      <c r="I6597" t="str">
        <f>VLOOKUP($B6597&amp;$E6597,'Employee List'!$A:$E,5,0)</f>
        <v>E-1202</v>
      </c>
    </row>
    <row r="6598" spans="1:9" x14ac:dyDescent="0.35">
      <c r="A6598" t="s">
        <v>1257</v>
      </c>
      <c r="B6598" t="s">
        <v>127</v>
      </c>
      <c r="C6598" t="s">
        <v>362</v>
      </c>
      <c r="D6598" t="s">
        <v>1267</v>
      </c>
      <c r="E6598" t="s">
        <v>31</v>
      </c>
      <c r="F6598">
        <v>27978</v>
      </c>
      <c r="G6598">
        <v>17791</v>
      </c>
      <c r="H6598">
        <v>0.63589248695403533</v>
      </c>
      <c r="I6598" t="str">
        <f>VLOOKUP($B6598&amp;$E6598,'Employee List'!$A:$E,5,0)</f>
        <v>E-1202</v>
      </c>
    </row>
    <row r="6599" spans="1:9" x14ac:dyDescent="0.35">
      <c r="A6599" t="s">
        <v>1257</v>
      </c>
      <c r="B6599" t="s">
        <v>127</v>
      </c>
      <c r="C6599" t="s">
        <v>362</v>
      </c>
      <c r="D6599" t="s">
        <v>1268</v>
      </c>
      <c r="E6599" t="s">
        <v>29</v>
      </c>
      <c r="F6599">
        <v>15694</v>
      </c>
      <c r="G6599">
        <v>6403</v>
      </c>
      <c r="H6599">
        <v>0.40799031476997577</v>
      </c>
      <c r="I6599" t="str">
        <f>VLOOKUP($B6599&amp;$E6599,'Employee List'!$A:$E,5,0)</f>
        <v>E-1202</v>
      </c>
    </row>
    <row r="6600" spans="1:9" x14ac:dyDescent="0.35">
      <c r="A6600" t="s">
        <v>1257</v>
      </c>
      <c r="B6600" t="s">
        <v>127</v>
      </c>
      <c r="C6600" t="s">
        <v>362</v>
      </c>
      <c r="D6600" t="s">
        <v>1268</v>
      </c>
      <c r="E6600" t="s">
        <v>30</v>
      </c>
      <c r="F6600">
        <v>13789</v>
      </c>
      <c r="G6600">
        <v>6057</v>
      </c>
      <c r="H6600">
        <v>0.4392631807962869</v>
      </c>
      <c r="I6600" t="str">
        <f>VLOOKUP($B6600&amp;$E6600,'Employee List'!$A:$E,5,0)</f>
        <v>E-1202</v>
      </c>
    </row>
    <row r="6601" spans="1:9" x14ac:dyDescent="0.35">
      <c r="A6601" t="s">
        <v>1257</v>
      </c>
      <c r="B6601" t="s">
        <v>127</v>
      </c>
      <c r="C6601" t="s">
        <v>362</v>
      </c>
      <c r="D6601" t="s">
        <v>1268</v>
      </c>
      <c r="E6601" t="s">
        <v>31</v>
      </c>
      <c r="F6601">
        <v>12474</v>
      </c>
      <c r="G6601">
        <v>6656</v>
      </c>
      <c r="H6601">
        <v>0.53358986692320021</v>
      </c>
      <c r="I6601" t="str">
        <f>VLOOKUP($B6601&amp;$E6601,'Employee List'!$A:$E,5,0)</f>
        <v>E-1202</v>
      </c>
    </row>
    <row r="6602" spans="1:9" x14ac:dyDescent="0.35">
      <c r="A6602" t="s">
        <v>1257</v>
      </c>
      <c r="B6602" t="s">
        <v>127</v>
      </c>
      <c r="C6602" t="s">
        <v>362</v>
      </c>
      <c r="D6602" t="s">
        <v>1269</v>
      </c>
      <c r="E6602" t="s">
        <v>29</v>
      </c>
      <c r="F6602">
        <v>37730</v>
      </c>
      <c r="G6602">
        <v>12781</v>
      </c>
      <c r="H6602">
        <v>0.33874900609594488</v>
      </c>
      <c r="I6602" t="str">
        <f>VLOOKUP($B6602&amp;$E6602,'Employee List'!$A:$E,5,0)</f>
        <v>E-1202</v>
      </c>
    </row>
    <row r="6603" spans="1:9" x14ac:dyDescent="0.35">
      <c r="A6603" t="s">
        <v>1257</v>
      </c>
      <c r="B6603" t="s">
        <v>127</v>
      </c>
      <c r="C6603" t="s">
        <v>362</v>
      </c>
      <c r="D6603" t="s">
        <v>1269</v>
      </c>
      <c r="E6603" t="s">
        <v>30</v>
      </c>
      <c r="F6603">
        <v>40614</v>
      </c>
      <c r="G6603">
        <v>48485</v>
      </c>
      <c r="H6603">
        <v>1.1938001674299503</v>
      </c>
      <c r="I6603" t="str">
        <f>VLOOKUP($B6603&amp;$E6603,'Employee List'!$A:$E,5,0)</f>
        <v>E-1202</v>
      </c>
    </row>
    <row r="6604" spans="1:9" x14ac:dyDescent="0.35">
      <c r="A6604" t="s">
        <v>1257</v>
      </c>
      <c r="B6604" t="s">
        <v>127</v>
      </c>
      <c r="C6604" t="s">
        <v>362</v>
      </c>
      <c r="D6604" t="s">
        <v>1269</v>
      </c>
      <c r="E6604" t="s">
        <v>31</v>
      </c>
      <c r="F6604">
        <v>31561</v>
      </c>
      <c r="G6604">
        <v>8328</v>
      </c>
      <c r="H6604">
        <v>0.26386996609739871</v>
      </c>
      <c r="I6604" t="str">
        <f>VLOOKUP($B6604&amp;$E6604,'Employee List'!$A:$E,5,0)</f>
        <v>E-1202</v>
      </c>
    </row>
    <row r="6605" spans="1:9" x14ac:dyDescent="0.35">
      <c r="A6605" t="s">
        <v>1257</v>
      </c>
      <c r="B6605" t="s">
        <v>127</v>
      </c>
      <c r="C6605" t="s">
        <v>362</v>
      </c>
      <c r="D6605" t="s">
        <v>1270</v>
      </c>
      <c r="E6605" t="s">
        <v>29</v>
      </c>
      <c r="F6605">
        <v>5191</v>
      </c>
      <c r="G6605">
        <v>4308</v>
      </c>
      <c r="H6605">
        <v>0.82989790021190524</v>
      </c>
      <c r="I6605" t="str">
        <f>VLOOKUP($B6605&amp;$E6605,'Employee List'!$A:$E,5,0)</f>
        <v>E-1202</v>
      </c>
    </row>
    <row r="6606" spans="1:9" x14ac:dyDescent="0.35">
      <c r="A6606" t="s">
        <v>1257</v>
      </c>
      <c r="B6606" t="s">
        <v>127</v>
      </c>
      <c r="C6606" t="s">
        <v>362</v>
      </c>
      <c r="D6606" t="s">
        <v>1270</v>
      </c>
      <c r="E6606" t="s">
        <v>30</v>
      </c>
      <c r="F6606">
        <v>6113</v>
      </c>
      <c r="G6606">
        <v>4572</v>
      </c>
      <c r="H6606">
        <v>0.74791428104040569</v>
      </c>
      <c r="I6606" t="str">
        <f>VLOOKUP($B6606&amp;$E6606,'Employee List'!$A:$E,5,0)</f>
        <v>E-1202</v>
      </c>
    </row>
    <row r="6607" spans="1:9" x14ac:dyDescent="0.35">
      <c r="A6607" t="s">
        <v>1257</v>
      </c>
      <c r="B6607" t="s">
        <v>127</v>
      </c>
      <c r="C6607" t="s">
        <v>362</v>
      </c>
      <c r="D6607" t="s">
        <v>1270</v>
      </c>
      <c r="E6607" t="s">
        <v>31</v>
      </c>
      <c r="F6607">
        <v>8271</v>
      </c>
      <c r="G6607">
        <v>1795</v>
      </c>
      <c r="H6607">
        <v>0.21702333454237699</v>
      </c>
      <c r="I6607" t="str">
        <f>VLOOKUP($B6607&amp;$E6607,'Employee List'!$A:$E,5,0)</f>
        <v>E-1202</v>
      </c>
    </row>
    <row r="6608" spans="1:9" x14ac:dyDescent="0.35">
      <c r="A6608" t="s">
        <v>1257</v>
      </c>
      <c r="B6608" t="s">
        <v>127</v>
      </c>
      <c r="C6608" t="s">
        <v>362</v>
      </c>
      <c r="D6608" t="s">
        <v>1271</v>
      </c>
      <c r="E6608" t="s">
        <v>29</v>
      </c>
      <c r="F6608">
        <v>71136</v>
      </c>
      <c r="G6608">
        <v>56911</v>
      </c>
      <c r="H6608">
        <v>0.80003092667566356</v>
      </c>
      <c r="I6608" t="str">
        <f>VLOOKUP($B6608&amp;$E6608,'Employee List'!$A:$E,5,0)</f>
        <v>E-1202</v>
      </c>
    </row>
    <row r="6609" spans="1:9" x14ac:dyDescent="0.35">
      <c r="A6609" t="s">
        <v>1257</v>
      </c>
      <c r="B6609" t="s">
        <v>127</v>
      </c>
      <c r="C6609" t="s">
        <v>362</v>
      </c>
      <c r="D6609" t="s">
        <v>1271</v>
      </c>
      <c r="E6609" t="s">
        <v>30</v>
      </c>
      <c r="F6609">
        <v>70666</v>
      </c>
      <c r="G6609">
        <v>60662</v>
      </c>
      <c r="H6609">
        <v>0.85843262672289367</v>
      </c>
      <c r="I6609" t="str">
        <f>VLOOKUP($B6609&amp;$E6609,'Employee List'!$A:$E,5,0)</f>
        <v>E-1202</v>
      </c>
    </row>
    <row r="6610" spans="1:9" x14ac:dyDescent="0.35">
      <c r="A6610" t="s">
        <v>1257</v>
      </c>
      <c r="B6610" t="s">
        <v>127</v>
      </c>
      <c r="C6610" t="s">
        <v>362</v>
      </c>
      <c r="D6610" t="s">
        <v>1271</v>
      </c>
      <c r="E6610" t="s">
        <v>31</v>
      </c>
      <c r="F6610">
        <v>70792</v>
      </c>
      <c r="G6610">
        <v>65732</v>
      </c>
      <c r="H6610">
        <v>0.9285229969488078</v>
      </c>
      <c r="I6610" t="str">
        <f>VLOOKUP($B6610&amp;$E6610,'Employee List'!$A:$E,5,0)</f>
        <v>E-1202</v>
      </c>
    </row>
    <row r="6611" spans="1:9" x14ac:dyDescent="0.35">
      <c r="A6611" t="s">
        <v>1257</v>
      </c>
      <c r="B6611" t="s">
        <v>127</v>
      </c>
      <c r="C6611" t="s">
        <v>362</v>
      </c>
      <c r="D6611" t="s">
        <v>1258</v>
      </c>
      <c r="E6611" t="s">
        <v>29</v>
      </c>
      <c r="F6611">
        <v>186825</v>
      </c>
      <c r="G6611">
        <v>212004</v>
      </c>
      <c r="H6611">
        <v>1.1347731834604577</v>
      </c>
      <c r="I6611" t="str">
        <f>VLOOKUP($B6611&amp;$E6611,'Employee List'!$A:$E,5,0)</f>
        <v>E-1202</v>
      </c>
    </row>
    <row r="6612" spans="1:9" x14ac:dyDescent="0.35">
      <c r="A6612" t="s">
        <v>1257</v>
      </c>
      <c r="B6612" t="s">
        <v>127</v>
      </c>
      <c r="C6612" t="s">
        <v>362</v>
      </c>
      <c r="D6612" t="s">
        <v>1258</v>
      </c>
      <c r="E6612" t="s">
        <v>30</v>
      </c>
      <c r="F6612">
        <v>178497</v>
      </c>
      <c r="G6612">
        <v>149988</v>
      </c>
      <c r="H6612">
        <v>0.84028302996689019</v>
      </c>
      <c r="I6612" t="str">
        <f>VLOOKUP($B6612&amp;$E6612,'Employee List'!$A:$E,5,0)</f>
        <v>E-1202</v>
      </c>
    </row>
    <row r="6613" spans="1:9" x14ac:dyDescent="0.35">
      <c r="A6613" t="s">
        <v>1257</v>
      </c>
      <c r="B6613" t="s">
        <v>127</v>
      </c>
      <c r="C6613" t="s">
        <v>362</v>
      </c>
      <c r="D6613" t="s">
        <v>1258</v>
      </c>
      <c r="E6613" t="s">
        <v>31</v>
      </c>
      <c r="F6613">
        <v>169287</v>
      </c>
      <c r="G6613">
        <v>103793</v>
      </c>
      <c r="H6613">
        <v>0.61311855015447136</v>
      </c>
      <c r="I6613" t="str">
        <f>VLOOKUP($B6613&amp;$E6613,'Employee List'!$A:$E,5,0)</f>
        <v>E-1202</v>
      </c>
    </row>
    <row r="6614" spans="1:9" x14ac:dyDescent="0.35">
      <c r="A6614" t="s">
        <v>1257</v>
      </c>
      <c r="B6614" t="s">
        <v>127</v>
      </c>
      <c r="C6614" t="s">
        <v>362</v>
      </c>
      <c r="D6614" t="s">
        <v>1272</v>
      </c>
      <c r="E6614" t="s">
        <v>29</v>
      </c>
      <c r="F6614">
        <v>19736</v>
      </c>
      <c r="G6614">
        <v>12441</v>
      </c>
      <c r="H6614">
        <v>0.63037089582488848</v>
      </c>
      <c r="I6614" t="str">
        <f>VLOOKUP($B6614&amp;$E6614,'Employee List'!$A:$E,5,0)</f>
        <v>E-1202</v>
      </c>
    </row>
    <row r="6615" spans="1:9" x14ac:dyDescent="0.35">
      <c r="A6615" t="s">
        <v>1257</v>
      </c>
      <c r="B6615" t="s">
        <v>127</v>
      </c>
      <c r="C6615" t="s">
        <v>362</v>
      </c>
      <c r="D6615" t="s">
        <v>1272</v>
      </c>
      <c r="E6615" t="s">
        <v>30</v>
      </c>
      <c r="F6615">
        <v>20092</v>
      </c>
      <c r="G6615">
        <v>24280</v>
      </c>
      <c r="H6615">
        <v>1.2084411706151703</v>
      </c>
      <c r="I6615" t="str">
        <f>VLOOKUP($B6615&amp;$E6615,'Employee List'!$A:$E,5,0)</f>
        <v>E-1202</v>
      </c>
    </row>
    <row r="6616" spans="1:9" x14ac:dyDescent="0.35">
      <c r="A6616" t="s">
        <v>1257</v>
      </c>
      <c r="B6616" t="s">
        <v>127</v>
      </c>
      <c r="C6616" t="s">
        <v>362</v>
      </c>
      <c r="D6616" t="s">
        <v>1272</v>
      </c>
      <c r="E6616" t="s">
        <v>31</v>
      </c>
      <c r="F6616">
        <v>21341</v>
      </c>
      <c r="G6616">
        <v>15147</v>
      </c>
      <c r="H6616">
        <v>0.7097605548006185</v>
      </c>
      <c r="I6616" t="str">
        <f>VLOOKUP($B6616&amp;$E6616,'Employee List'!$A:$E,5,0)</f>
        <v>E-1202</v>
      </c>
    </row>
    <row r="6617" spans="1:9" x14ac:dyDescent="0.35">
      <c r="A6617" t="s">
        <v>1257</v>
      </c>
      <c r="B6617" t="s">
        <v>127</v>
      </c>
      <c r="C6617" t="s">
        <v>362</v>
      </c>
      <c r="D6617" t="s">
        <v>1259</v>
      </c>
      <c r="E6617" t="s">
        <v>29</v>
      </c>
      <c r="F6617">
        <v>85200</v>
      </c>
      <c r="G6617">
        <v>66669</v>
      </c>
      <c r="H6617">
        <v>0.78249999999999997</v>
      </c>
      <c r="I6617" t="str">
        <f>VLOOKUP($B6617&amp;$E6617,'Employee List'!$A:$E,5,0)</f>
        <v>E-1202</v>
      </c>
    </row>
    <row r="6618" spans="1:9" x14ac:dyDescent="0.35">
      <c r="A6618" t="s">
        <v>1257</v>
      </c>
      <c r="B6618" t="s">
        <v>127</v>
      </c>
      <c r="C6618" t="s">
        <v>362</v>
      </c>
      <c r="D6618" t="s">
        <v>1259</v>
      </c>
      <c r="E6618" t="s">
        <v>30</v>
      </c>
      <c r="F6618">
        <v>88666</v>
      </c>
      <c r="G6618">
        <v>61379</v>
      </c>
      <c r="H6618">
        <v>0.69224956578620889</v>
      </c>
      <c r="I6618" t="str">
        <f>VLOOKUP($B6618&amp;$E6618,'Employee List'!$A:$E,5,0)</f>
        <v>E-1202</v>
      </c>
    </row>
    <row r="6619" spans="1:9" x14ac:dyDescent="0.35">
      <c r="A6619" t="s">
        <v>1257</v>
      </c>
      <c r="B6619" t="s">
        <v>127</v>
      </c>
      <c r="C6619" t="s">
        <v>362</v>
      </c>
      <c r="D6619" t="s">
        <v>1259</v>
      </c>
      <c r="E6619" t="s">
        <v>31</v>
      </c>
      <c r="F6619">
        <v>89640</v>
      </c>
      <c r="G6619">
        <v>63021</v>
      </c>
      <c r="H6619">
        <v>0.703045515394913</v>
      </c>
      <c r="I6619" t="str">
        <f>VLOOKUP($B6619&amp;$E6619,'Employee List'!$A:$E,5,0)</f>
        <v>E-1202</v>
      </c>
    </row>
    <row r="6620" spans="1:9" x14ac:dyDescent="0.35">
      <c r="A6620" t="s">
        <v>1257</v>
      </c>
      <c r="B6620" t="s">
        <v>127</v>
      </c>
      <c r="C6620" t="s">
        <v>362</v>
      </c>
      <c r="D6620" t="s">
        <v>1273</v>
      </c>
      <c r="E6620" t="s">
        <v>29</v>
      </c>
      <c r="F6620">
        <v>11473</v>
      </c>
      <c r="G6620">
        <v>22089</v>
      </c>
      <c r="H6620">
        <v>1.9253028850344287</v>
      </c>
      <c r="I6620" t="str">
        <f>VLOOKUP($B6620&amp;$E6620,'Employee List'!$A:$E,5,0)</f>
        <v>E-1202</v>
      </c>
    </row>
    <row r="6621" spans="1:9" x14ac:dyDescent="0.35">
      <c r="A6621" t="s">
        <v>1257</v>
      </c>
      <c r="B6621" t="s">
        <v>127</v>
      </c>
      <c r="C6621" t="s">
        <v>362</v>
      </c>
      <c r="D6621" t="s">
        <v>1273</v>
      </c>
      <c r="E6621" t="s">
        <v>30</v>
      </c>
      <c r="F6621">
        <v>10213</v>
      </c>
      <c r="G6621">
        <v>21927</v>
      </c>
      <c r="H6621">
        <v>2.1469695486145111</v>
      </c>
      <c r="I6621" t="str">
        <f>VLOOKUP($B6621&amp;$E6621,'Employee List'!$A:$E,5,0)</f>
        <v>E-1202</v>
      </c>
    </row>
    <row r="6622" spans="1:9" x14ac:dyDescent="0.35">
      <c r="A6622" t="s">
        <v>1257</v>
      </c>
      <c r="B6622" t="s">
        <v>127</v>
      </c>
      <c r="C6622" t="s">
        <v>362</v>
      </c>
      <c r="D6622" t="s">
        <v>1273</v>
      </c>
      <c r="E6622" t="s">
        <v>31</v>
      </c>
      <c r="F6622">
        <v>12315</v>
      </c>
      <c r="G6622">
        <v>19759</v>
      </c>
      <c r="H6622">
        <v>1.6044660982541616</v>
      </c>
      <c r="I6622" t="str">
        <f>VLOOKUP($B6622&amp;$E6622,'Employee List'!$A:$E,5,0)</f>
        <v>E-1202</v>
      </c>
    </row>
    <row r="6623" spans="1:9" x14ac:dyDescent="0.35">
      <c r="A6623" t="s">
        <v>1257</v>
      </c>
      <c r="B6623" t="s">
        <v>127</v>
      </c>
      <c r="C6623" t="s">
        <v>362</v>
      </c>
      <c r="D6623" t="s">
        <v>1275</v>
      </c>
      <c r="E6623" t="s">
        <v>29</v>
      </c>
      <c r="F6623">
        <v>1071</v>
      </c>
      <c r="G6623">
        <v>2046</v>
      </c>
      <c r="H6623">
        <v>1.9103641456582634</v>
      </c>
      <c r="I6623" t="str">
        <f>VLOOKUP($B6623&amp;$E6623,'Employee List'!$A:$E,5,0)</f>
        <v>E-1202</v>
      </c>
    </row>
    <row r="6624" spans="1:9" x14ac:dyDescent="0.35">
      <c r="A6624" t="s">
        <v>1257</v>
      </c>
      <c r="B6624" t="s">
        <v>127</v>
      </c>
      <c r="C6624" t="s">
        <v>362</v>
      </c>
      <c r="D6624" t="s">
        <v>1275</v>
      </c>
      <c r="E6624" t="s">
        <v>30</v>
      </c>
      <c r="F6624">
        <v>2708</v>
      </c>
      <c r="G6624">
        <v>2255</v>
      </c>
      <c r="H6624">
        <v>0.83271787296898081</v>
      </c>
      <c r="I6624" t="str">
        <f>VLOOKUP($B6624&amp;$E6624,'Employee List'!$A:$E,5,0)</f>
        <v>E-1202</v>
      </c>
    </row>
    <row r="6625" spans="1:9" x14ac:dyDescent="0.35">
      <c r="A6625" t="s">
        <v>1257</v>
      </c>
      <c r="B6625" t="s">
        <v>127</v>
      </c>
      <c r="C6625" t="s">
        <v>362</v>
      </c>
      <c r="D6625" t="s">
        <v>1275</v>
      </c>
      <c r="E6625" t="s">
        <v>31</v>
      </c>
      <c r="F6625">
        <v>4266</v>
      </c>
      <c r="G6625">
        <v>1605</v>
      </c>
      <c r="H6625">
        <v>0.37623066104078762</v>
      </c>
      <c r="I6625" t="str">
        <f>VLOOKUP($B6625&amp;$E6625,'Employee List'!$A:$E,5,0)</f>
        <v>E-1202</v>
      </c>
    </row>
    <row r="6626" spans="1:9" x14ac:dyDescent="0.35">
      <c r="A6626" t="s">
        <v>1257</v>
      </c>
      <c r="B6626" t="s">
        <v>127</v>
      </c>
      <c r="C6626" t="s">
        <v>362</v>
      </c>
      <c r="D6626" t="s">
        <v>1276</v>
      </c>
      <c r="E6626" t="s">
        <v>29</v>
      </c>
      <c r="F6626">
        <v>3577</v>
      </c>
      <c r="G6626">
        <v>3526</v>
      </c>
      <c r="H6626">
        <v>0.98574224210232042</v>
      </c>
      <c r="I6626" t="str">
        <f>VLOOKUP($B6626&amp;$E6626,'Employee List'!$A:$E,5,0)</f>
        <v>E-1202</v>
      </c>
    </row>
    <row r="6627" spans="1:9" x14ac:dyDescent="0.35">
      <c r="A6627" t="s">
        <v>1257</v>
      </c>
      <c r="B6627" t="s">
        <v>127</v>
      </c>
      <c r="C6627" t="s">
        <v>362</v>
      </c>
      <c r="D6627" t="s">
        <v>1276</v>
      </c>
      <c r="E6627" t="s">
        <v>30</v>
      </c>
      <c r="F6627">
        <v>3163</v>
      </c>
      <c r="G6627">
        <v>6019</v>
      </c>
      <c r="H6627">
        <v>1.9029402466013279</v>
      </c>
      <c r="I6627" t="str">
        <f>VLOOKUP($B6627&amp;$E6627,'Employee List'!$A:$E,5,0)</f>
        <v>E-1202</v>
      </c>
    </row>
    <row r="6628" spans="1:9" x14ac:dyDescent="0.35">
      <c r="A6628" t="s">
        <v>1257</v>
      </c>
      <c r="B6628" t="s">
        <v>127</v>
      </c>
      <c r="C6628" t="s">
        <v>362</v>
      </c>
      <c r="D6628" t="s">
        <v>1276</v>
      </c>
      <c r="E6628" t="s">
        <v>31</v>
      </c>
      <c r="F6628">
        <v>3288</v>
      </c>
      <c r="G6628">
        <v>3319</v>
      </c>
      <c r="H6628">
        <v>1.0094282238442822</v>
      </c>
      <c r="I6628" t="str">
        <f>VLOOKUP($B6628&amp;$E6628,'Employee List'!$A:$E,5,0)</f>
        <v>E-1202</v>
      </c>
    </row>
    <row r="6629" spans="1:9" x14ac:dyDescent="0.35">
      <c r="A6629" t="s">
        <v>1257</v>
      </c>
      <c r="B6629" t="s">
        <v>127</v>
      </c>
      <c r="C6629" t="s">
        <v>362</v>
      </c>
      <c r="D6629" t="s">
        <v>1277</v>
      </c>
      <c r="E6629" t="s">
        <v>29</v>
      </c>
      <c r="F6629">
        <v>7029</v>
      </c>
      <c r="G6629">
        <v>10271</v>
      </c>
      <c r="H6629">
        <v>1.4612320386968274</v>
      </c>
      <c r="I6629" t="str">
        <f>VLOOKUP($B6629&amp;$E6629,'Employee List'!$A:$E,5,0)</f>
        <v>E-1202</v>
      </c>
    </row>
    <row r="6630" spans="1:9" x14ac:dyDescent="0.35">
      <c r="A6630" t="s">
        <v>1257</v>
      </c>
      <c r="B6630" t="s">
        <v>127</v>
      </c>
      <c r="C6630" t="s">
        <v>362</v>
      </c>
      <c r="D6630" t="s">
        <v>1277</v>
      </c>
      <c r="E6630" t="s">
        <v>30</v>
      </c>
      <c r="F6630">
        <v>7749</v>
      </c>
      <c r="G6630">
        <v>10528</v>
      </c>
      <c r="H6630">
        <v>1.3586269196025293</v>
      </c>
      <c r="I6630" t="str">
        <f>VLOOKUP($B6630&amp;$E6630,'Employee List'!$A:$E,5,0)</f>
        <v>E-1202</v>
      </c>
    </row>
    <row r="6631" spans="1:9" x14ac:dyDescent="0.35">
      <c r="A6631" t="s">
        <v>1257</v>
      </c>
      <c r="B6631" t="s">
        <v>127</v>
      </c>
      <c r="C6631" t="s">
        <v>362</v>
      </c>
      <c r="D6631" t="s">
        <v>1277</v>
      </c>
      <c r="E6631" t="s">
        <v>31</v>
      </c>
      <c r="F6631">
        <v>6917</v>
      </c>
      <c r="G6631">
        <v>8473</v>
      </c>
      <c r="H6631">
        <v>1.2249530143125633</v>
      </c>
      <c r="I6631" t="str">
        <f>VLOOKUP($B6631&amp;$E6631,'Employee List'!$A:$E,5,0)</f>
        <v>E-1202</v>
      </c>
    </row>
    <row r="6632" spans="1:9" x14ac:dyDescent="0.35">
      <c r="A6632" t="s">
        <v>1257</v>
      </c>
      <c r="B6632" t="s">
        <v>127</v>
      </c>
      <c r="C6632" t="s">
        <v>362</v>
      </c>
      <c r="D6632" t="s">
        <v>1278</v>
      </c>
      <c r="E6632" t="s">
        <v>29</v>
      </c>
      <c r="F6632">
        <v>5177</v>
      </c>
      <c r="G6632">
        <v>5342</v>
      </c>
      <c r="H6632">
        <v>1.0318717403901874</v>
      </c>
      <c r="I6632" t="str">
        <f>VLOOKUP($B6632&amp;$E6632,'Employee List'!$A:$E,5,0)</f>
        <v>E-1202</v>
      </c>
    </row>
    <row r="6633" spans="1:9" x14ac:dyDescent="0.35">
      <c r="A6633" t="s">
        <v>1257</v>
      </c>
      <c r="B6633" t="s">
        <v>127</v>
      </c>
      <c r="C6633" t="s">
        <v>362</v>
      </c>
      <c r="D6633" t="s">
        <v>1278</v>
      </c>
      <c r="E6633" t="s">
        <v>30</v>
      </c>
      <c r="F6633">
        <v>6230</v>
      </c>
      <c r="G6633">
        <v>5134</v>
      </c>
      <c r="H6633">
        <v>0.82407704654895664</v>
      </c>
      <c r="I6633" t="str">
        <f>VLOOKUP($B6633&amp;$E6633,'Employee List'!$A:$E,5,0)</f>
        <v>E-1202</v>
      </c>
    </row>
    <row r="6634" spans="1:9" x14ac:dyDescent="0.35">
      <c r="A6634" t="s">
        <v>1257</v>
      </c>
      <c r="B6634" t="s">
        <v>127</v>
      </c>
      <c r="C6634" t="s">
        <v>362</v>
      </c>
      <c r="D6634" t="s">
        <v>1278</v>
      </c>
      <c r="E6634" t="s">
        <v>31</v>
      </c>
      <c r="F6634">
        <v>5200</v>
      </c>
      <c r="G6634">
        <v>3491</v>
      </c>
      <c r="H6634">
        <v>0.67134615384615381</v>
      </c>
      <c r="I6634" t="str">
        <f>VLOOKUP($B6634&amp;$E6634,'Employee List'!$A:$E,5,0)</f>
        <v>E-1202</v>
      </c>
    </row>
    <row r="6635" spans="1:9" x14ac:dyDescent="0.35">
      <c r="A6635" t="s">
        <v>1257</v>
      </c>
      <c r="B6635" t="s">
        <v>127</v>
      </c>
      <c r="C6635" t="s">
        <v>362</v>
      </c>
      <c r="D6635" t="s">
        <v>1279</v>
      </c>
      <c r="E6635" t="s">
        <v>29</v>
      </c>
      <c r="F6635">
        <v>2694</v>
      </c>
      <c r="G6635">
        <v>4778</v>
      </c>
      <c r="H6635">
        <v>1.7735708982925018</v>
      </c>
      <c r="I6635" t="str">
        <f>VLOOKUP($B6635&amp;$E6635,'Employee List'!$A:$E,5,0)</f>
        <v>E-1202</v>
      </c>
    </row>
    <row r="6636" spans="1:9" x14ac:dyDescent="0.35">
      <c r="A6636" t="s">
        <v>1257</v>
      </c>
      <c r="B6636" t="s">
        <v>127</v>
      </c>
      <c r="C6636" t="s">
        <v>362</v>
      </c>
      <c r="D6636" t="s">
        <v>1279</v>
      </c>
      <c r="E6636" t="s">
        <v>30</v>
      </c>
      <c r="F6636">
        <v>2882</v>
      </c>
      <c r="G6636">
        <v>4353</v>
      </c>
      <c r="H6636">
        <v>1.5104094378903539</v>
      </c>
      <c r="I6636" t="str">
        <f>VLOOKUP($B6636&amp;$E6636,'Employee List'!$A:$E,5,0)</f>
        <v>E-1202</v>
      </c>
    </row>
    <row r="6637" spans="1:9" x14ac:dyDescent="0.35">
      <c r="A6637" t="s">
        <v>1257</v>
      </c>
      <c r="B6637" t="s">
        <v>127</v>
      </c>
      <c r="C6637" t="s">
        <v>362</v>
      </c>
      <c r="D6637" t="s">
        <v>1279</v>
      </c>
      <c r="E6637" t="s">
        <v>31</v>
      </c>
      <c r="F6637">
        <v>4490</v>
      </c>
      <c r="G6637">
        <v>5691</v>
      </c>
      <c r="H6637">
        <v>1.2674832962138085</v>
      </c>
      <c r="I6637" t="str">
        <f>VLOOKUP($B6637&amp;$E6637,'Employee List'!$A:$E,5,0)</f>
        <v>E-1202</v>
      </c>
    </row>
    <row r="6638" spans="1:9" x14ac:dyDescent="0.35">
      <c r="A6638" t="s">
        <v>1257</v>
      </c>
      <c r="B6638" t="s">
        <v>127</v>
      </c>
      <c r="C6638" t="s">
        <v>362</v>
      </c>
      <c r="D6638" t="s">
        <v>1280</v>
      </c>
      <c r="E6638" t="s">
        <v>29</v>
      </c>
      <c r="F6638">
        <v>3525</v>
      </c>
      <c r="G6638">
        <v>5833</v>
      </c>
      <c r="H6638">
        <v>1.6547517730496455</v>
      </c>
      <c r="I6638" t="str">
        <f>VLOOKUP($B6638&amp;$E6638,'Employee List'!$A:$E,5,0)</f>
        <v>E-1202</v>
      </c>
    </row>
    <row r="6639" spans="1:9" x14ac:dyDescent="0.35">
      <c r="A6639" t="s">
        <v>1257</v>
      </c>
      <c r="B6639" t="s">
        <v>127</v>
      </c>
      <c r="C6639" t="s">
        <v>362</v>
      </c>
      <c r="D6639" t="s">
        <v>1280</v>
      </c>
      <c r="E6639" t="s">
        <v>30</v>
      </c>
      <c r="F6639">
        <v>3582</v>
      </c>
      <c r="G6639">
        <v>1201</v>
      </c>
      <c r="H6639">
        <v>0.33528754885538803</v>
      </c>
      <c r="I6639" t="str">
        <f>VLOOKUP($B6639&amp;$E6639,'Employee List'!$A:$E,5,0)</f>
        <v>E-1202</v>
      </c>
    </row>
    <row r="6640" spans="1:9" x14ac:dyDescent="0.35">
      <c r="A6640" t="s">
        <v>1257</v>
      </c>
      <c r="B6640" t="s">
        <v>127</v>
      </c>
      <c r="C6640" t="s">
        <v>362</v>
      </c>
      <c r="D6640" t="s">
        <v>1280</v>
      </c>
      <c r="E6640" t="s">
        <v>31</v>
      </c>
      <c r="F6640">
        <v>1106</v>
      </c>
      <c r="G6640">
        <v>2706</v>
      </c>
      <c r="H6640">
        <v>2.446654611211573</v>
      </c>
      <c r="I6640" t="str">
        <f>VLOOKUP($B6640&amp;$E6640,'Employee List'!$A:$E,5,0)</f>
        <v>E-1202</v>
      </c>
    </row>
    <row r="6641" spans="1:9" x14ac:dyDescent="0.35">
      <c r="A6641" t="s">
        <v>1257</v>
      </c>
      <c r="B6641" t="s">
        <v>127</v>
      </c>
      <c r="C6641" t="s">
        <v>362</v>
      </c>
      <c r="D6641" t="s">
        <v>1262</v>
      </c>
      <c r="E6641" t="s">
        <v>29</v>
      </c>
      <c r="F6641">
        <v>25608</v>
      </c>
      <c r="G6641">
        <v>18764</v>
      </c>
      <c r="H6641">
        <v>0.73273976882224301</v>
      </c>
      <c r="I6641" t="str">
        <f>VLOOKUP($B6641&amp;$E6641,'Employee List'!$A:$E,5,0)</f>
        <v>E-1202</v>
      </c>
    </row>
    <row r="6642" spans="1:9" x14ac:dyDescent="0.35">
      <c r="A6642" t="s">
        <v>1257</v>
      </c>
      <c r="B6642" t="s">
        <v>127</v>
      </c>
      <c r="C6642" t="s">
        <v>362</v>
      </c>
      <c r="D6642" t="s">
        <v>1262</v>
      </c>
      <c r="E6642" t="s">
        <v>30</v>
      </c>
      <c r="F6642">
        <v>25199</v>
      </c>
      <c r="G6642">
        <v>23990</v>
      </c>
      <c r="H6642">
        <v>0.95202190563117584</v>
      </c>
      <c r="I6642" t="str">
        <f>VLOOKUP($B6642&amp;$E6642,'Employee List'!$A:$E,5,0)</f>
        <v>E-1202</v>
      </c>
    </row>
    <row r="6643" spans="1:9" x14ac:dyDescent="0.35">
      <c r="A6643" t="s">
        <v>1257</v>
      </c>
      <c r="B6643" t="s">
        <v>127</v>
      </c>
      <c r="C6643" t="s">
        <v>362</v>
      </c>
      <c r="D6643" t="s">
        <v>1262</v>
      </c>
      <c r="E6643" t="s">
        <v>31</v>
      </c>
      <c r="F6643">
        <v>24826</v>
      </c>
      <c r="G6643">
        <v>21482</v>
      </c>
      <c r="H6643">
        <v>0.86530250543784737</v>
      </c>
      <c r="I6643" t="str">
        <f>VLOOKUP($B6643&amp;$E6643,'Employee List'!$A:$E,5,0)</f>
        <v>E-1202</v>
      </c>
    </row>
    <row r="6644" spans="1:9" x14ac:dyDescent="0.35">
      <c r="A6644" t="s">
        <v>1257</v>
      </c>
      <c r="B6644" t="s">
        <v>127</v>
      </c>
      <c r="C6644" t="s">
        <v>362</v>
      </c>
      <c r="D6644" t="s">
        <v>1282</v>
      </c>
      <c r="E6644" t="s">
        <v>29</v>
      </c>
      <c r="F6644">
        <v>4300</v>
      </c>
      <c r="G6644">
        <v>4695</v>
      </c>
      <c r="H6644">
        <v>1.0918604651162791</v>
      </c>
      <c r="I6644" t="str">
        <f>VLOOKUP($B6644&amp;$E6644,'Employee List'!$A:$E,5,0)</f>
        <v>E-1202</v>
      </c>
    </row>
    <row r="6645" spans="1:9" x14ac:dyDescent="0.35">
      <c r="A6645" t="s">
        <v>1257</v>
      </c>
      <c r="B6645" t="s">
        <v>127</v>
      </c>
      <c r="C6645" t="s">
        <v>362</v>
      </c>
      <c r="D6645" t="s">
        <v>1281</v>
      </c>
      <c r="E6645" t="s">
        <v>29</v>
      </c>
      <c r="F6645">
        <v>4035</v>
      </c>
      <c r="G6645">
        <v>1358</v>
      </c>
      <c r="H6645">
        <v>0.33655514250309787</v>
      </c>
      <c r="I6645" t="str">
        <f>VLOOKUP($B6645&amp;$E6645,'Employee List'!$A:$E,5,0)</f>
        <v>E-1202</v>
      </c>
    </row>
    <row r="6646" spans="1:9" x14ac:dyDescent="0.35">
      <c r="A6646" t="s">
        <v>1257</v>
      </c>
      <c r="B6646" t="s">
        <v>127</v>
      </c>
      <c r="C6646" t="s">
        <v>362</v>
      </c>
      <c r="D6646" t="s">
        <v>1281</v>
      </c>
      <c r="E6646" t="s">
        <v>30</v>
      </c>
      <c r="F6646">
        <v>5447</v>
      </c>
      <c r="G6646">
        <v>5138</v>
      </c>
      <c r="H6646">
        <v>0.94327152561042771</v>
      </c>
      <c r="I6646" t="str">
        <f>VLOOKUP($B6646&amp;$E6646,'Employee List'!$A:$E,5,0)</f>
        <v>E-1202</v>
      </c>
    </row>
    <row r="6647" spans="1:9" x14ac:dyDescent="0.35">
      <c r="A6647" t="s">
        <v>1257</v>
      </c>
      <c r="B6647" t="s">
        <v>127</v>
      </c>
      <c r="C6647" t="s">
        <v>362</v>
      </c>
      <c r="D6647" t="s">
        <v>1281</v>
      </c>
      <c r="E6647" t="s">
        <v>31</v>
      </c>
      <c r="F6647">
        <v>5140</v>
      </c>
      <c r="G6647">
        <v>3166</v>
      </c>
      <c r="H6647">
        <v>0.61595330739299614</v>
      </c>
      <c r="I6647" t="str">
        <f>VLOOKUP($B6647&amp;$E6647,'Employee List'!$A:$E,5,0)</f>
        <v>E-1202</v>
      </c>
    </row>
    <row r="6648" spans="1:9" x14ac:dyDescent="0.35">
      <c r="A6648" t="s">
        <v>1257</v>
      </c>
      <c r="B6648" t="s">
        <v>128</v>
      </c>
      <c r="C6648" t="s">
        <v>362</v>
      </c>
      <c r="D6648" t="s">
        <v>1274</v>
      </c>
      <c r="E6648" t="s">
        <v>29</v>
      </c>
      <c r="F6648">
        <v>63073</v>
      </c>
      <c r="G6648">
        <v>58414</v>
      </c>
      <c r="H6648">
        <v>0.92613321072408161</v>
      </c>
      <c r="I6648" t="str">
        <f>VLOOKUP($B6648&amp;$E6648,'Employee List'!$A:$E,5,0)</f>
        <v>E-1203</v>
      </c>
    </row>
    <row r="6649" spans="1:9" x14ac:dyDescent="0.35">
      <c r="A6649" t="s">
        <v>1257</v>
      </c>
      <c r="B6649" t="s">
        <v>128</v>
      </c>
      <c r="C6649" t="s">
        <v>362</v>
      </c>
      <c r="D6649" t="s">
        <v>1274</v>
      </c>
      <c r="E6649" t="s">
        <v>30</v>
      </c>
      <c r="F6649">
        <v>62061</v>
      </c>
      <c r="G6649">
        <v>43964</v>
      </c>
      <c r="H6649">
        <v>0.70839980019658078</v>
      </c>
      <c r="I6649" t="str">
        <f>VLOOKUP($B6649&amp;$E6649,'Employee List'!$A:$E,5,0)</f>
        <v>E-1203</v>
      </c>
    </row>
    <row r="6650" spans="1:9" x14ac:dyDescent="0.35">
      <c r="A6650" t="s">
        <v>1257</v>
      </c>
      <c r="B6650" t="s">
        <v>128</v>
      </c>
      <c r="C6650" t="s">
        <v>362</v>
      </c>
      <c r="D6650" t="s">
        <v>1274</v>
      </c>
      <c r="E6650" t="s">
        <v>31</v>
      </c>
      <c r="F6650">
        <v>61876</v>
      </c>
      <c r="G6650">
        <v>37508</v>
      </c>
      <c r="H6650">
        <v>0.60618010213976337</v>
      </c>
      <c r="I6650" t="str">
        <f>VLOOKUP($B6650&amp;$E6650,'Employee List'!$A:$E,5,0)</f>
        <v>E-1203</v>
      </c>
    </row>
    <row r="6651" spans="1:9" x14ac:dyDescent="0.35">
      <c r="A6651" t="s">
        <v>1257</v>
      </c>
      <c r="B6651" t="s">
        <v>128</v>
      </c>
      <c r="C6651" t="s">
        <v>362</v>
      </c>
      <c r="D6651" t="s">
        <v>1263</v>
      </c>
      <c r="E6651" t="s">
        <v>29</v>
      </c>
      <c r="F6651">
        <v>1666</v>
      </c>
      <c r="G6651">
        <v>2075</v>
      </c>
      <c r="H6651">
        <v>1.2454981992797118</v>
      </c>
      <c r="I6651" t="str">
        <f>VLOOKUP($B6651&amp;$E6651,'Employee List'!$A:$E,5,0)</f>
        <v>E-1203</v>
      </c>
    </row>
    <row r="6652" spans="1:9" x14ac:dyDescent="0.35">
      <c r="A6652" t="s">
        <v>1257</v>
      </c>
      <c r="B6652" t="s">
        <v>128</v>
      </c>
      <c r="C6652" t="s">
        <v>362</v>
      </c>
      <c r="D6652" t="s">
        <v>1263</v>
      </c>
      <c r="E6652" t="s">
        <v>30</v>
      </c>
      <c r="F6652">
        <v>4600</v>
      </c>
      <c r="G6652">
        <v>2250</v>
      </c>
      <c r="H6652">
        <v>0.4891304347826087</v>
      </c>
      <c r="I6652" t="str">
        <f>VLOOKUP($B6652&amp;$E6652,'Employee List'!$A:$E,5,0)</f>
        <v>E-1203</v>
      </c>
    </row>
    <row r="6653" spans="1:9" x14ac:dyDescent="0.35">
      <c r="A6653" t="s">
        <v>1257</v>
      </c>
      <c r="B6653" t="s">
        <v>128</v>
      </c>
      <c r="C6653" t="s">
        <v>362</v>
      </c>
      <c r="D6653" t="s">
        <v>1263</v>
      </c>
      <c r="E6653" t="s">
        <v>31</v>
      </c>
      <c r="F6653">
        <v>3245</v>
      </c>
      <c r="G6653">
        <v>4818</v>
      </c>
      <c r="H6653">
        <v>1.4847457627118643</v>
      </c>
      <c r="I6653" t="str">
        <f>VLOOKUP($B6653&amp;$E6653,'Employee List'!$A:$E,5,0)</f>
        <v>E-1203</v>
      </c>
    </row>
    <row r="6654" spans="1:9" x14ac:dyDescent="0.35">
      <c r="A6654" t="s">
        <v>1257</v>
      </c>
      <c r="B6654" t="s">
        <v>128</v>
      </c>
      <c r="C6654" t="s">
        <v>362</v>
      </c>
      <c r="D6654" t="s">
        <v>1264</v>
      </c>
      <c r="E6654" t="s">
        <v>29</v>
      </c>
      <c r="F6654">
        <v>9205</v>
      </c>
      <c r="G6654">
        <v>1653</v>
      </c>
      <c r="H6654">
        <v>0.17957631721890277</v>
      </c>
      <c r="I6654" t="str">
        <f>VLOOKUP($B6654&amp;$E6654,'Employee List'!$A:$E,5,0)</f>
        <v>E-1203</v>
      </c>
    </row>
    <row r="6655" spans="1:9" x14ac:dyDescent="0.35">
      <c r="A6655" t="s">
        <v>1257</v>
      </c>
      <c r="B6655" t="s">
        <v>128</v>
      </c>
      <c r="C6655" t="s">
        <v>362</v>
      </c>
      <c r="D6655" t="s">
        <v>1264</v>
      </c>
      <c r="E6655" t="s">
        <v>30</v>
      </c>
      <c r="F6655">
        <v>9560</v>
      </c>
      <c r="G6655">
        <v>3635</v>
      </c>
      <c r="H6655">
        <v>0.38023012552301255</v>
      </c>
      <c r="I6655" t="str">
        <f>VLOOKUP($B6655&amp;$E6655,'Employee List'!$A:$E,5,0)</f>
        <v>E-1203</v>
      </c>
    </row>
    <row r="6656" spans="1:9" x14ac:dyDescent="0.35">
      <c r="A6656" t="s">
        <v>1257</v>
      </c>
      <c r="B6656" t="s">
        <v>128</v>
      </c>
      <c r="C6656" t="s">
        <v>362</v>
      </c>
      <c r="D6656" t="s">
        <v>1264</v>
      </c>
      <c r="E6656" t="s">
        <v>31</v>
      </c>
      <c r="F6656">
        <v>11148</v>
      </c>
      <c r="G6656">
        <v>5343</v>
      </c>
      <c r="H6656">
        <v>0.47927879440258342</v>
      </c>
      <c r="I6656" t="str">
        <f>VLOOKUP($B6656&amp;$E6656,'Employee List'!$A:$E,5,0)</f>
        <v>E-1203</v>
      </c>
    </row>
    <row r="6657" spans="1:9" x14ac:dyDescent="0.35">
      <c r="A6657" t="s">
        <v>1257</v>
      </c>
      <c r="B6657" t="s">
        <v>128</v>
      </c>
      <c r="C6657" t="s">
        <v>362</v>
      </c>
      <c r="D6657" t="s">
        <v>1265</v>
      </c>
      <c r="E6657" t="s">
        <v>29</v>
      </c>
      <c r="F6657">
        <v>7522</v>
      </c>
      <c r="G6657">
        <v>5674</v>
      </c>
      <c r="H6657">
        <v>0.75432065939909598</v>
      </c>
      <c r="I6657" t="str">
        <f>VLOOKUP($B6657&amp;$E6657,'Employee List'!$A:$E,5,0)</f>
        <v>E-1203</v>
      </c>
    </row>
    <row r="6658" spans="1:9" x14ac:dyDescent="0.35">
      <c r="A6658" t="s">
        <v>1257</v>
      </c>
      <c r="B6658" t="s">
        <v>128</v>
      </c>
      <c r="C6658" t="s">
        <v>362</v>
      </c>
      <c r="D6658" t="s">
        <v>1265</v>
      </c>
      <c r="E6658" t="s">
        <v>30</v>
      </c>
      <c r="F6658">
        <v>5127</v>
      </c>
      <c r="G6658">
        <v>10698</v>
      </c>
      <c r="H6658">
        <v>2.0866003510825042</v>
      </c>
      <c r="I6658" t="str">
        <f>VLOOKUP($B6658&amp;$E6658,'Employee List'!$A:$E,5,0)</f>
        <v>E-1203</v>
      </c>
    </row>
    <row r="6659" spans="1:9" x14ac:dyDescent="0.35">
      <c r="A6659" t="s">
        <v>1257</v>
      </c>
      <c r="B6659" t="s">
        <v>128</v>
      </c>
      <c r="C6659" t="s">
        <v>362</v>
      </c>
      <c r="D6659" t="s">
        <v>1265</v>
      </c>
      <c r="E6659" t="s">
        <v>31</v>
      </c>
      <c r="F6659">
        <v>7521</v>
      </c>
      <c r="G6659">
        <v>9279</v>
      </c>
      <c r="H6659">
        <v>1.2337455125648185</v>
      </c>
      <c r="I6659" t="str">
        <f>VLOOKUP($B6659&amp;$E6659,'Employee List'!$A:$E,5,0)</f>
        <v>E-1203</v>
      </c>
    </row>
    <row r="6660" spans="1:9" x14ac:dyDescent="0.35">
      <c r="A6660" t="s">
        <v>1257</v>
      </c>
      <c r="B6660" t="s">
        <v>128</v>
      </c>
      <c r="C6660" t="s">
        <v>362</v>
      </c>
      <c r="D6660" t="s">
        <v>1260</v>
      </c>
      <c r="E6660" t="s">
        <v>29</v>
      </c>
      <c r="F6660">
        <v>52928</v>
      </c>
      <c r="G6660">
        <v>41524</v>
      </c>
      <c r="H6660">
        <v>0.78453748488512698</v>
      </c>
      <c r="I6660" t="str">
        <f>VLOOKUP($B6660&amp;$E6660,'Employee List'!$A:$E,5,0)</f>
        <v>E-1203</v>
      </c>
    </row>
    <row r="6661" spans="1:9" x14ac:dyDescent="0.35">
      <c r="A6661" t="s">
        <v>1257</v>
      </c>
      <c r="B6661" t="s">
        <v>128</v>
      </c>
      <c r="C6661" t="s">
        <v>362</v>
      </c>
      <c r="D6661" t="s">
        <v>1260</v>
      </c>
      <c r="E6661" t="s">
        <v>30</v>
      </c>
      <c r="F6661">
        <v>50327</v>
      </c>
      <c r="G6661">
        <v>62578</v>
      </c>
      <c r="H6661">
        <v>1.2434279810042324</v>
      </c>
      <c r="I6661" t="str">
        <f>VLOOKUP($B6661&amp;$E6661,'Employee List'!$A:$E,5,0)</f>
        <v>E-1203</v>
      </c>
    </row>
    <row r="6662" spans="1:9" x14ac:dyDescent="0.35">
      <c r="A6662" t="s">
        <v>1257</v>
      </c>
      <c r="B6662" t="s">
        <v>128</v>
      </c>
      <c r="C6662" t="s">
        <v>362</v>
      </c>
      <c r="D6662" t="s">
        <v>1260</v>
      </c>
      <c r="E6662" t="s">
        <v>31</v>
      </c>
      <c r="F6662">
        <v>58759</v>
      </c>
      <c r="G6662">
        <v>101142</v>
      </c>
      <c r="H6662">
        <v>1.7213022685886417</v>
      </c>
      <c r="I6662" t="str">
        <f>VLOOKUP($B6662&amp;$E6662,'Employee List'!$A:$E,5,0)</f>
        <v>E-1203</v>
      </c>
    </row>
    <row r="6663" spans="1:9" x14ac:dyDescent="0.35">
      <c r="A6663" t="s">
        <v>1257</v>
      </c>
      <c r="B6663" t="s">
        <v>128</v>
      </c>
      <c r="C6663" t="s">
        <v>362</v>
      </c>
      <c r="D6663" t="s">
        <v>1261</v>
      </c>
      <c r="E6663" t="s">
        <v>29</v>
      </c>
      <c r="F6663">
        <v>76545</v>
      </c>
      <c r="G6663">
        <v>105137</v>
      </c>
      <c r="H6663">
        <v>1.3735319093343785</v>
      </c>
      <c r="I6663" t="str">
        <f>VLOOKUP($B6663&amp;$E6663,'Employee List'!$A:$E,5,0)</f>
        <v>E-1203</v>
      </c>
    </row>
    <row r="6664" spans="1:9" x14ac:dyDescent="0.35">
      <c r="A6664" t="s">
        <v>1257</v>
      </c>
      <c r="B6664" t="s">
        <v>128</v>
      </c>
      <c r="C6664" t="s">
        <v>362</v>
      </c>
      <c r="D6664" t="s">
        <v>1261</v>
      </c>
      <c r="E6664" t="s">
        <v>30</v>
      </c>
      <c r="F6664">
        <v>80508</v>
      </c>
      <c r="G6664">
        <v>145404</v>
      </c>
      <c r="H6664">
        <v>1.8060813832165747</v>
      </c>
      <c r="I6664" t="str">
        <f>VLOOKUP($B6664&amp;$E6664,'Employee List'!$A:$E,5,0)</f>
        <v>E-1203</v>
      </c>
    </row>
    <row r="6665" spans="1:9" x14ac:dyDescent="0.35">
      <c r="A6665" t="s">
        <v>1257</v>
      </c>
      <c r="B6665" t="s">
        <v>128</v>
      </c>
      <c r="C6665" t="s">
        <v>362</v>
      </c>
      <c r="D6665" t="s">
        <v>1261</v>
      </c>
      <c r="E6665" t="s">
        <v>31</v>
      </c>
      <c r="F6665">
        <v>82554</v>
      </c>
      <c r="G6665">
        <v>121305</v>
      </c>
      <c r="H6665">
        <v>1.4694018460643943</v>
      </c>
      <c r="I6665" t="str">
        <f>VLOOKUP($B6665&amp;$E6665,'Employee List'!$A:$E,5,0)</f>
        <v>E-1203</v>
      </c>
    </row>
    <row r="6666" spans="1:9" x14ac:dyDescent="0.35">
      <c r="A6666" t="s">
        <v>1257</v>
      </c>
      <c r="B6666" t="s">
        <v>128</v>
      </c>
      <c r="C6666" t="s">
        <v>362</v>
      </c>
      <c r="D6666" t="s">
        <v>1266</v>
      </c>
      <c r="E6666" t="s">
        <v>29</v>
      </c>
      <c r="F6666">
        <v>108255</v>
      </c>
      <c r="G6666">
        <v>100389</v>
      </c>
      <c r="H6666">
        <v>0.9273382291811002</v>
      </c>
      <c r="I6666" t="str">
        <f>VLOOKUP($B6666&amp;$E6666,'Employee List'!$A:$E,5,0)</f>
        <v>E-1203</v>
      </c>
    </row>
    <row r="6667" spans="1:9" x14ac:dyDescent="0.35">
      <c r="A6667" t="s">
        <v>1257</v>
      </c>
      <c r="B6667" t="s">
        <v>128</v>
      </c>
      <c r="C6667" t="s">
        <v>362</v>
      </c>
      <c r="D6667" t="s">
        <v>1266</v>
      </c>
      <c r="E6667" t="s">
        <v>30</v>
      </c>
      <c r="F6667">
        <v>116139</v>
      </c>
      <c r="G6667">
        <v>82492</v>
      </c>
      <c r="H6667">
        <v>0.71028681149312467</v>
      </c>
      <c r="I6667" t="str">
        <f>VLOOKUP($B6667&amp;$E6667,'Employee List'!$A:$E,5,0)</f>
        <v>E-1203</v>
      </c>
    </row>
    <row r="6668" spans="1:9" x14ac:dyDescent="0.35">
      <c r="A6668" t="s">
        <v>1257</v>
      </c>
      <c r="B6668" t="s">
        <v>128</v>
      </c>
      <c r="C6668" t="s">
        <v>362</v>
      </c>
      <c r="D6668" t="s">
        <v>1266</v>
      </c>
      <c r="E6668" t="s">
        <v>31</v>
      </c>
      <c r="F6668">
        <v>113685</v>
      </c>
      <c r="G6668">
        <v>66252</v>
      </c>
      <c r="H6668">
        <v>0.58276817522100544</v>
      </c>
      <c r="I6668" t="str">
        <f>VLOOKUP($B6668&amp;$E6668,'Employee List'!$A:$E,5,0)</f>
        <v>E-1203</v>
      </c>
    </row>
    <row r="6669" spans="1:9" x14ac:dyDescent="0.35">
      <c r="A6669" t="s">
        <v>1257</v>
      </c>
      <c r="B6669" t="s">
        <v>128</v>
      </c>
      <c r="C6669" t="s">
        <v>362</v>
      </c>
      <c r="D6669" t="s">
        <v>1267</v>
      </c>
      <c r="E6669" t="s">
        <v>29</v>
      </c>
      <c r="F6669">
        <v>31166</v>
      </c>
      <c r="G6669">
        <v>26056</v>
      </c>
      <c r="H6669">
        <v>0.83603927356734908</v>
      </c>
      <c r="I6669" t="str">
        <f>VLOOKUP($B6669&amp;$E6669,'Employee List'!$A:$E,5,0)</f>
        <v>E-1203</v>
      </c>
    </row>
    <row r="6670" spans="1:9" x14ac:dyDescent="0.35">
      <c r="A6670" t="s">
        <v>1257</v>
      </c>
      <c r="B6670" t="s">
        <v>128</v>
      </c>
      <c r="C6670" t="s">
        <v>362</v>
      </c>
      <c r="D6670" t="s">
        <v>1267</v>
      </c>
      <c r="E6670" t="s">
        <v>30</v>
      </c>
      <c r="F6670">
        <v>32209</v>
      </c>
      <c r="G6670">
        <v>28624</v>
      </c>
      <c r="H6670">
        <v>0.88869570616908322</v>
      </c>
      <c r="I6670" t="str">
        <f>VLOOKUP($B6670&amp;$E6670,'Employee List'!$A:$E,5,0)</f>
        <v>E-1203</v>
      </c>
    </row>
    <row r="6671" spans="1:9" x14ac:dyDescent="0.35">
      <c r="A6671" t="s">
        <v>1257</v>
      </c>
      <c r="B6671" t="s">
        <v>128</v>
      </c>
      <c r="C6671" t="s">
        <v>362</v>
      </c>
      <c r="D6671" t="s">
        <v>1267</v>
      </c>
      <c r="E6671" t="s">
        <v>31</v>
      </c>
      <c r="F6671">
        <v>29597</v>
      </c>
      <c r="G6671">
        <v>29843</v>
      </c>
      <c r="H6671">
        <v>1.0083116532080953</v>
      </c>
      <c r="I6671" t="str">
        <f>VLOOKUP($B6671&amp;$E6671,'Employee List'!$A:$E,5,0)</f>
        <v>E-1203</v>
      </c>
    </row>
    <row r="6672" spans="1:9" x14ac:dyDescent="0.35">
      <c r="A6672" t="s">
        <v>1257</v>
      </c>
      <c r="B6672" t="s">
        <v>128</v>
      </c>
      <c r="C6672" t="s">
        <v>362</v>
      </c>
      <c r="D6672" t="s">
        <v>1268</v>
      </c>
      <c r="E6672" t="s">
        <v>29</v>
      </c>
      <c r="F6672">
        <v>15132</v>
      </c>
      <c r="G6672">
        <v>6404</v>
      </c>
      <c r="H6672">
        <v>0.42320909331218609</v>
      </c>
      <c r="I6672" t="str">
        <f>VLOOKUP($B6672&amp;$E6672,'Employee List'!$A:$E,5,0)</f>
        <v>E-1203</v>
      </c>
    </row>
    <row r="6673" spans="1:9" x14ac:dyDescent="0.35">
      <c r="A6673" t="s">
        <v>1257</v>
      </c>
      <c r="B6673" t="s">
        <v>128</v>
      </c>
      <c r="C6673" t="s">
        <v>362</v>
      </c>
      <c r="D6673" t="s">
        <v>1268</v>
      </c>
      <c r="E6673" t="s">
        <v>30</v>
      </c>
      <c r="F6673">
        <v>10830</v>
      </c>
      <c r="G6673">
        <v>5156</v>
      </c>
      <c r="H6673">
        <v>0.47608494921514311</v>
      </c>
      <c r="I6673" t="str">
        <f>VLOOKUP($B6673&amp;$E6673,'Employee List'!$A:$E,5,0)</f>
        <v>E-1203</v>
      </c>
    </row>
    <row r="6674" spans="1:9" x14ac:dyDescent="0.35">
      <c r="A6674" t="s">
        <v>1257</v>
      </c>
      <c r="B6674" t="s">
        <v>128</v>
      </c>
      <c r="C6674" t="s">
        <v>362</v>
      </c>
      <c r="D6674" t="s">
        <v>1268</v>
      </c>
      <c r="E6674" t="s">
        <v>31</v>
      </c>
      <c r="F6674">
        <v>10879</v>
      </c>
      <c r="G6674">
        <v>7807</v>
      </c>
      <c r="H6674">
        <v>0.71762110488096331</v>
      </c>
      <c r="I6674" t="str">
        <f>VLOOKUP($B6674&amp;$E6674,'Employee List'!$A:$E,5,0)</f>
        <v>E-1203</v>
      </c>
    </row>
    <row r="6675" spans="1:9" x14ac:dyDescent="0.35">
      <c r="A6675" t="s">
        <v>1257</v>
      </c>
      <c r="B6675" t="s">
        <v>128</v>
      </c>
      <c r="C6675" t="s">
        <v>362</v>
      </c>
      <c r="D6675" t="s">
        <v>1269</v>
      </c>
      <c r="E6675" t="s">
        <v>29</v>
      </c>
      <c r="F6675">
        <v>10488</v>
      </c>
      <c r="G6675">
        <v>10657</v>
      </c>
      <c r="H6675">
        <v>1.0161136536994662</v>
      </c>
      <c r="I6675" t="str">
        <f>VLOOKUP($B6675&amp;$E6675,'Employee List'!$A:$E,5,0)</f>
        <v>E-1203</v>
      </c>
    </row>
    <row r="6676" spans="1:9" x14ac:dyDescent="0.35">
      <c r="A6676" t="s">
        <v>1257</v>
      </c>
      <c r="B6676" t="s">
        <v>128</v>
      </c>
      <c r="C6676" t="s">
        <v>362</v>
      </c>
      <c r="D6676" t="s">
        <v>1269</v>
      </c>
      <c r="E6676" t="s">
        <v>30</v>
      </c>
      <c r="F6676">
        <v>7753</v>
      </c>
      <c r="G6676">
        <v>25413</v>
      </c>
      <c r="H6676">
        <v>3.2778279375725528</v>
      </c>
      <c r="I6676" t="str">
        <f>VLOOKUP($B6676&amp;$E6676,'Employee List'!$A:$E,5,0)</f>
        <v>E-1203</v>
      </c>
    </row>
    <row r="6677" spans="1:9" x14ac:dyDescent="0.35">
      <c r="A6677" t="s">
        <v>1257</v>
      </c>
      <c r="B6677" t="s">
        <v>128</v>
      </c>
      <c r="C6677" t="s">
        <v>362</v>
      </c>
      <c r="D6677" t="s">
        <v>1269</v>
      </c>
      <c r="E6677" t="s">
        <v>31</v>
      </c>
      <c r="F6677">
        <v>6714</v>
      </c>
      <c r="G6677">
        <v>8519</v>
      </c>
      <c r="H6677">
        <v>1.2688412272862675</v>
      </c>
      <c r="I6677" t="str">
        <f>VLOOKUP($B6677&amp;$E6677,'Employee List'!$A:$E,5,0)</f>
        <v>E-1203</v>
      </c>
    </row>
    <row r="6678" spans="1:9" x14ac:dyDescent="0.35">
      <c r="A6678" t="s">
        <v>1257</v>
      </c>
      <c r="B6678" t="s">
        <v>128</v>
      </c>
      <c r="C6678" t="s">
        <v>362</v>
      </c>
      <c r="D6678" t="s">
        <v>1270</v>
      </c>
      <c r="E6678" t="s">
        <v>29</v>
      </c>
      <c r="F6678">
        <v>4524</v>
      </c>
      <c r="G6678">
        <v>5058</v>
      </c>
      <c r="H6678">
        <v>1.1180371352785146</v>
      </c>
      <c r="I6678" t="str">
        <f>VLOOKUP($B6678&amp;$E6678,'Employee List'!$A:$E,5,0)</f>
        <v>E-1203</v>
      </c>
    </row>
    <row r="6679" spans="1:9" x14ac:dyDescent="0.35">
      <c r="A6679" t="s">
        <v>1257</v>
      </c>
      <c r="B6679" t="s">
        <v>128</v>
      </c>
      <c r="C6679" t="s">
        <v>362</v>
      </c>
      <c r="D6679" t="s">
        <v>1270</v>
      </c>
      <c r="E6679" t="s">
        <v>30</v>
      </c>
      <c r="F6679">
        <v>5429</v>
      </c>
      <c r="G6679">
        <v>3904</v>
      </c>
      <c r="H6679">
        <v>0.7191011235955056</v>
      </c>
      <c r="I6679" t="str">
        <f>VLOOKUP($B6679&amp;$E6679,'Employee List'!$A:$E,5,0)</f>
        <v>E-1203</v>
      </c>
    </row>
    <row r="6680" spans="1:9" x14ac:dyDescent="0.35">
      <c r="A6680" t="s">
        <v>1257</v>
      </c>
      <c r="B6680" t="s">
        <v>128</v>
      </c>
      <c r="C6680" t="s">
        <v>362</v>
      </c>
      <c r="D6680" t="s">
        <v>1270</v>
      </c>
      <c r="E6680" t="s">
        <v>31</v>
      </c>
      <c r="F6680">
        <v>4669</v>
      </c>
      <c r="G6680">
        <v>6466</v>
      </c>
      <c r="H6680">
        <v>1.3848789890768902</v>
      </c>
      <c r="I6680" t="str">
        <f>VLOOKUP($B6680&amp;$E6680,'Employee List'!$A:$E,5,0)</f>
        <v>E-1203</v>
      </c>
    </row>
    <row r="6681" spans="1:9" x14ac:dyDescent="0.35">
      <c r="A6681" t="s">
        <v>1257</v>
      </c>
      <c r="B6681" t="s">
        <v>128</v>
      </c>
      <c r="C6681" t="s">
        <v>362</v>
      </c>
      <c r="D6681" t="s">
        <v>1271</v>
      </c>
      <c r="E6681" t="s">
        <v>29</v>
      </c>
      <c r="F6681">
        <v>33368</v>
      </c>
      <c r="G6681">
        <v>27096</v>
      </c>
      <c r="H6681">
        <v>0.81203548309757856</v>
      </c>
      <c r="I6681" t="str">
        <f>VLOOKUP($B6681&amp;$E6681,'Employee List'!$A:$E,5,0)</f>
        <v>E-1203</v>
      </c>
    </row>
    <row r="6682" spans="1:9" x14ac:dyDescent="0.35">
      <c r="A6682" t="s">
        <v>1257</v>
      </c>
      <c r="B6682" t="s">
        <v>128</v>
      </c>
      <c r="C6682" t="s">
        <v>362</v>
      </c>
      <c r="D6682" t="s">
        <v>1271</v>
      </c>
      <c r="E6682" t="s">
        <v>30</v>
      </c>
      <c r="F6682">
        <v>35097</v>
      </c>
      <c r="G6682">
        <v>20729</v>
      </c>
      <c r="H6682">
        <v>0.59062028093569252</v>
      </c>
      <c r="I6682" t="str">
        <f>VLOOKUP($B6682&amp;$E6682,'Employee List'!$A:$E,5,0)</f>
        <v>E-1203</v>
      </c>
    </row>
    <row r="6683" spans="1:9" x14ac:dyDescent="0.35">
      <c r="A6683" t="s">
        <v>1257</v>
      </c>
      <c r="B6683" t="s">
        <v>128</v>
      </c>
      <c r="C6683" t="s">
        <v>362</v>
      </c>
      <c r="D6683" t="s">
        <v>1271</v>
      </c>
      <c r="E6683" t="s">
        <v>31</v>
      </c>
      <c r="F6683">
        <v>34752</v>
      </c>
      <c r="G6683">
        <v>18398</v>
      </c>
      <c r="H6683">
        <v>0.52940837937384899</v>
      </c>
      <c r="I6683" t="str">
        <f>VLOOKUP($B6683&amp;$E6683,'Employee List'!$A:$E,5,0)</f>
        <v>E-1203</v>
      </c>
    </row>
    <row r="6684" spans="1:9" x14ac:dyDescent="0.35">
      <c r="A6684" t="s">
        <v>1257</v>
      </c>
      <c r="B6684" t="s">
        <v>128</v>
      </c>
      <c r="C6684" t="s">
        <v>362</v>
      </c>
      <c r="D6684" t="s">
        <v>1258</v>
      </c>
      <c r="E6684" t="s">
        <v>29</v>
      </c>
      <c r="F6684">
        <v>196192</v>
      </c>
      <c r="G6684">
        <v>220880</v>
      </c>
      <c r="H6684">
        <v>1.1258359158375468</v>
      </c>
      <c r="I6684" t="str">
        <f>VLOOKUP($B6684&amp;$E6684,'Employee List'!$A:$E,5,0)</f>
        <v>E-1203</v>
      </c>
    </row>
    <row r="6685" spans="1:9" x14ac:dyDescent="0.35">
      <c r="A6685" t="s">
        <v>1257</v>
      </c>
      <c r="B6685" t="s">
        <v>128</v>
      </c>
      <c r="C6685" t="s">
        <v>362</v>
      </c>
      <c r="D6685" t="s">
        <v>1258</v>
      </c>
      <c r="E6685" t="s">
        <v>30</v>
      </c>
      <c r="F6685">
        <v>190528</v>
      </c>
      <c r="G6685">
        <v>98295</v>
      </c>
      <c r="H6685">
        <v>0.51590842290896877</v>
      </c>
      <c r="I6685" t="str">
        <f>VLOOKUP($B6685&amp;$E6685,'Employee List'!$A:$E,5,0)</f>
        <v>E-1203</v>
      </c>
    </row>
    <row r="6686" spans="1:9" x14ac:dyDescent="0.35">
      <c r="A6686" t="s">
        <v>1257</v>
      </c>
      <c r="B6686" t="s">
        <v>128</v>
      </c>
      <c r="C6686" t="s">
        <v>362</v>
      </c>
      <c r="D6686" t="s">
        <v>1258</v>
      </c>
      <c r="E6686" t="s">
        <v>31</v>
      </c>
      <c r="F6686">
        <v>179750</v>
      </c>
      <c r="G6686">
        <v>93009</v>
      </c>
      <c r="H6686">
        <v>0.51743532684283733</v>
      </c>
      <c r="I6686" t="str">
        <f>VLOOKUP($B6686&amp;$E6686,'Employee List'!$A:$E,5,0)</f>
        <v>E-1203</v>
      </c>
    </row>
    <row r="6687" spans="1:9" x14ac:dyDescent="0.35">
      <c r="A6687" t="s">
        <v>1257</v>
      </c>
      <c r="B6687" t="s">
        <v>128</v>
      </c>
      <c r="C6687" t="s">
        <v>362</v>
      </c>
      <c r="D6687" t="s">
        <v>1272</v>
      </c>
      <c r="E6687" t="s">
        <v>29</v>
      </c>
      <c r="F6687">
        <v>13919</v>
      </c>
      <c r="G6687">
        <v>11280</v>
      </c>
      <c r="H6687">
        <v>0.81040304619584735</v>
      </c>
      <c r="I6687" t="str">
        <f>VLOOKUP($B6687&amp;$E6687,'Employee List'!$A:$E,5,0)</f>
        <v>E-1203</v>
      </c>
    </row>
    <row r="6688" spans="1:9" x14ac:dyDescent="0.35">
      <c r="A6688" t="s">
        <v>1257</v>
      </c>
      <c r="B6688" t="s">
        <v>128</v>
      </c>
      <c r="C6688" t="s">
        <v>362</v>
      </c>
      <c r="D6688" t="s">
        <v>1272</v>
      </c>
      <c r="E6688" t="s">
        <v>30</v>
      </c>
      <c r="F6688">
        <v>11864</v>
      </c>
      <c r="G6688">
        <v>17789</v>
      </c>
      <c r="H6688">
        <v>1.499409979770735</v>
      </c>
      <c r="I6688" t="str">
        <f>VLOOKUP($B6688&amp;$E6688,'Employee List'!$A:$E,5,0)</f>
        <v>E-1203</v>
      </c>
    </row>
    <row r="6689" spans="1:9" x14ac:dyDescent="0.35">
      <c r="A6689" t="s">
        <v>1257</v>
      </c>
      <c r="B6689" t="s">
        <v>128</v>
      </c>
      <c r="C6689" t="s">
        <v>362</v>
      </c>
      <c r="D6689" t="s">
        <v>1272</v>
      </c>
      <c r="E6689" t="s">
        <v>31</v>
      </c>
      <c r="F6689">
        <v>12208</v>
      </c>
      <c r="G6689">
        <v>16289</v>
      </c>
      <c r="H6689">
        <v>1.3342889908256881</v>
      </c>
      <c r="I6689" t="str">
        <f>VLOOKUP($B6689&amp;$E6689,'Employee List'!$A:$E,5,0)</f>
        <v>E-1203</v>
      </c>
    </row>
    <row r="6690" spans="1:9" x14ac:dyDescent="0.35">
      <c r="A6690" t="s">
        <v>1257</v>
      </c>
      <c r="B6690" t="s">
        <v>128</v>
      </c>
      <c r="C6690" t="s">
        <v>362</v>
      </c>
      <c r="D6690" t="s">
        <v>1259</v>
      </c>
      <c r="E6690" t="s">
        <v>29</v>
      </c>
      <c r="F6690">
        <v>81508</v>
      </c>
      <c r="G6690">
        <v>68634</v>
      </c>
      <c r="H6690">
        <v>0.84205231388329982</v>
      </c>
      <c r="I6690" t="str">
        <f>VLOOKUP($B6690&amp;$E6690,'Employee List'!$A:$E,5,0)</f>
        <v>E-1203</v>
      </c>
    </row>
    <row r="6691" spans="1:9" x14ac:dyDescent="0.35">
      <c r="A6691" t="s">
        <v>1257</v>
      </c>
      <c r="B6691" t="s">
        <v>128</v>
      </c>
      <c r="C6691" t="s">
        <v>362</v>
      </c>
      <c r="D6691" t="s">
        <v>1259</v>
      </c>
      <c r="E6691" t="s">
        <v>30</v>
      </c>
      <c r="F6691">
        <v>83256</v>
      </c>
      <c r="G6691">
        <v>65455</v>
      </c>
      <c r="H6691">
        <v>0.7861895839338906</v>
      </c>
      <c r="I6691" t="str">
        <f>VLOOKUP($B6691&amp;$E6691,'Employee List'!$A:$E,5,0)</f>
        <v>E-1203</v>
      </c>
    </row>
    <row r="6692" spans="1:9" x14ac:dyDescent="0.35">
      <c r="A6692" t="s">
        <v>1257</v>
      </c>
      <c r="B6692" t="s">
        <v>128</v>
      </c>
      <c r="C6692" t="s">
        <v>362</v>
      </c>
      <c r="D6692" t="s">
        <v>1259</v>
      </c>
      <c r="E6692" t="s">
        <v>31</v>
      </c>
      <c r="F6692">
        <v>85144</v>
      </c>
      <c r="G6692">
        <v>49059</v>
      </c>
      <c r="H6692">
        <v>0.57618857465000473</v>
      </c>
      <c r="I6692" t="str">
        <f>VLOOKUP($B6692&amp;$E6692,'Employee List'!$A:$E,5,0)</f>
        <v>E-1203</v>
      </c>
    </row>
    <row r="6693" spans="1:9" x14ac:dyDescent="0.35">
      <c r="A6693" t="s">
        <v>1257</v>
      </c>
      <c r="B6693" t="s">
        <v>128</v>
      </c>
      <c r="C6693" t="s">
        <v>362</v>
      </c>
      <c r="D6693" t="s">
        <v>1273</v>
      </c>
      <c r="E6693" t="s">
        <v>29</v>
      </c>
      <c r="F6693">
        <v>5596</v>
      </c>
      <c r="G6693">
        <v>8901</v>
      </c>
      <c r="H6693">
        <v>1.5906004288777698</v>
      </c>
      <c r="I6693" t="str">
        <f>VLOOKUP($B6693&amp;$E6693,'Employee List'!$A:$E,5,0)</f>
        <v>E-1203</v>
      </c>
    </row>
    <row r="6694" spans="1:9" x14ac:dyDescent="0.35">
      <c r="A6694" t="s">
        <v>1257</v>
      </c>
      <c r="B6694" t="s">
        <v>128</v>
      </c>
      <c r="C6694" t="s">
        <v>362</v>
      </c>
      <c r="D6694" t="s">
        <v>1273</v>
      </c>
      <c r="E6694" t="s">
        <v>30</v>
      </c>
      <c r="F6694">
        <v>8038</v>
      </c>
      <c r="G6694">
        <v>9982</v>
      </c>
      <c r="H6694">
        <v>1.2418512067678527</v>
      </c>
      <c r="I6694" t="str">
        <f>VLOOKUP($B6694&amp;$E6694,'Employee List'!$A:$E,5,0)</f>
        <v>E-1203</v>
      </c>
    </row>
    <row r="6695" spans="1:9" x14ac:dyDescent="0.35">
      <c r="A6695" t="s">
        <v>1257</v>
      </c>
      <c r="B6695" t="s">
        <v>128</v>
      </c>
      <c r="C6695" t="s">
        <v>362</v>
      </c>
      <c r="D6695" t="s">
        <v>1273</v>
      </c>
      <c r="E6695" t="s">
        <v>31</v>
      </c>
      <c r="F6695">
        <v>7932</v>
      </c>
      <c r="G6695">
        <v>6881</v>
      </c>
      <c r="H6695">
        <v>0.8674987392839133</v>
      </c>
      <c r="I6695" t="str">
        <f>VLOOKUP($B6695&amp;$E6695,'Employee List'!$A:$E,5,0)</f>
        <v>E-1203</v>
      </c>
    </row>
    <row r="6696" spans="1:9" x14ac:dyDescent="0.35">
      <c r="A6696" t="s">
        <v>1257</v>
      </c>
      <c r="B6696" t="s">
        <v>128</v>
      </c>
      <c r="C6696" t="s">
        <v>362</v>
      </c>
      <c r="D6696" t="s">
        <v>1275</v>
      </c>
      <c r="E6696" t="s">
        <v>29</v>
      </c>
      <c r="F6696">
        <v>4063</v>
      </c>
      <c r="G6696">
        <v>2257</v>
      </c>
      <c r="H6696">
        <v>0.55550086143243904</v>
      </c>
      <c r="I6696" t="str">
        <f>VLOOKUP($B6696&amp;$E6696,'Employee List'!$A:$E,5,0)</f>
        <v>E-1203</v>
      </c>
    </row>
    <row r="6697" spans="1:9" x14ac:dyDescent="0.35">
      <c r="A6697" t="s">
        <v>1257</v>
      </c>
      <c r="B6697" t="s">
        <v>128</v>
      </c>
      <c r="C6697" t="s">
        <v>362</v>
      </c>
      <c r="D6697" t="s">
        <v>1275</v>
      </c>
      <c r="E6697" t="s">
        <v>30</v>
      </c>
      <c r="F6697">
        <v>4323</v>
      </c>
      <c r="G6697">
        <v>3521</v>
      </c>
      <c r="H6697">
        <v>0.81448068470969237</v>
      </c>
      <c r="I6697" t="str">
        <f>VLOOKUP($B6697&amp;$E6697,'Employee List'!$A:$E,5,0)</f>
        <v>E-1203</v>
      </c>
    </row>
    <row r="6698" spans="1:9" x14ac:dyDescent="0.35">
      <c r="A6698" t="s">
        <v>1257</v>
      </c>
      <c r="B6698" t="s">
        <v>128</v>
      </c>
      <c r="C6698" t="s">
        <v>362</v>
      </c>
      <c r="D6698" t="s">
        <v>1275</v>
      </c>
      <c r="E6698" t="s">
        <v>31</v>
      </c>
      <c r="F6698">
        <v>1593</v>
      </c>
      <c r="G6698">
        <v>3874</v>
      </c>
      <c r="H6698">
        <v>2.4318895166352794</v>
      </c>
      <c r="I6698" t="str">
        <f>VLOOKUP($B6698&amp;$E6698,'Employee List'!$A:$E,5,0)</f>
        <v>E-1203</v>
      </c>
    </row>
    <row r="6699" spans="1:9" x14ac:dyDescent="0.35">
      <c r="A6699" t="s">
        <v>1257</v>
      </c>
      <c r="B6699" t="s">
        <v>128</v>
      </c>
      <c r="C6699" t="s">
        <v>362</v>
      </c>
      <c r="D6699" t="s">
        <v>1276</v>
      </c>
      <c r="E6699" t="s">
        <v>29</v>
      </c>
      <c r="F6699">
        <v>4827</v>
      </c>
      <c r="G6699">
        <v>2360</v>
      </c>
      <c r="H6699">
        <v>0.48891651129065672</v>
      </c>
      <c r="I6699" t="str">
        <f>VLOOKUP($B6699&amp;$E6699,'Employee List'!$A:$E,5,0)</f>
        <v>E-1203</v>
      </c>
    </row>
    <row r="6700" spans="1:9" x14ac:dyDescent="0.35">
      <c r="A6700" t="s">
        <v>1257</v>
      </c>
      <c r="B6700" t="s">
        <v>128</v>
      </c>
      <c r="C6700" t="s">
        <v>362</v>
      </c>
      <c r="D6700" t="s">
        <v>1276</v>
      </c>
      <c r="E6700" t="s">
        <v>30</v>
      </c>
      <c r="F6700">
        <v>2917</v>
      </c>
      <c r="G6700">
        <v>6388</v>
      </c>
      <c r="H6700">
        <v>2.1899211518683579</v>
      </c>
      <c r="I6700" t="str">
        <f>VLOOKUP($B6700&amp;$E6700,'Employee List'!$A:$E,5,0)</f>
        <v>E-1203</v>
      </c>
    </row>
    <row r="6701" spans="1:9" x14ac:dyDescent="0.35">
      <c r="A6701" t="s">
        <v>1257</v>
      </c>
      <c r="B6701" t="s">
        <v>128</v>
      </c>
      <c r="C6701" t="s">
        <v>362</v>
      </c>
      <c r="D6701" t="s">
        <v>1276</v>
      </c>
      <c r="E6701" t="s">
        <v>31</v>
      </c>
      <c r="F6701">
        <v>4094</v>
      </c>
      <c r="G6701">
        <v>3519</v>
      </c>
      <c r="H6701">
        <v>0.8595505617977528</v>
      </c>
      <c r="I6701" t="str">
        <f>VLOOKUP($B6701&amp;$E6701,'Employee List'!$A:$E,5,0)</f>
        <v>E-1203</v>
      </c>
    </row>
    <row r="6702" spans="1:9" x14ac:dyDescent="0.35">
      <c r="A6702" t="s">
        <v>1257</v>
      </c>
      <c r="B6702" t="s">
        <v>128</v>
      </c>
      <c r="C6702" t="s">
        <v>362</v>
      </c>
      <c r="D6702" t="s">
        <v>1277</v>
      </c>
      <c r="E6702" t="s">
        <v>29</v>
      </c>
      <c r="F6702">
        <v>7294</v>
      </c>
      <c r="G6702">
        <v>10319</v>
      </c>
      <c r="H6702">
        <v>1.4147244310392104</v>
      </c>
      <c r="I6702" t="str">
        <f>VLOOKUP($B6702&amp;$E6702,'Employee List'!$A:$E,5,0)</f>
        <v>E-1203</v>
      </c>
    </row>
    <row r="6703" spans="1:9" x14ac:dyDescent="0.35">
      <c r="A6703" t="s">
        <v>1257</v>
      </c>
      <c r="B6703" t="s">
        <v>128</v>
      </c>
      <c r="C6703" t="s">
        <v>362</v>
      </c>
      <c r="D6703" t="s">
        <v>1277</v>
      </c>
      <c r="E6703" t="s">
        <v>30</v>
      </c>
      <c r="F6703">
        <v>6912</v>
      </c>
      <c r="G6703">
        <v>11670</v>
      </c>
      <c r="H6703">
        <v>1.6883680555555556</v>
      </c>
      <c r="I6703" t="str">
        <f>VLOOKUP($B6703&amp;$E6703,'Employee List'!$A:$E,5,0)</f>
        <v>E-1203</v>
      </c>
    </row>
    <row r="6704" spans="1:9" x14ac:dyDescent="0.35">
      <c r="A6704" t="s">
        <v>1257</v>
      </c>
      <c r="B6704" t="s">
        <v>128</v>
      </c>
      <c r="C6704" t="s">
        <v>362</v>
      </c>
      <c r="D6704" t="s">
        <v>1277</v>
      </c>
      <c r="E6704" t="s">
        <v>31</v>
      </c>
      <c r="F6704">
        <v>9143</v>
      </c>
      <c r="G6704">
        <v>11788</v>
      </c>
      <c r="H6704">
        <v>1.2892923548069561</v>
      </c>
      <c r="I6704" t="str">
        <f>VLOOKUP($B6704&amp;$E6704,'Employee List'!$A:$E,5,0)</f>
        <v>E-1203</v>
      </c>
    </row>
    <row r="6705" spans="1:9" x14ac:dyDescent="0.35">
      <c r="A6705" t="s">
        <v>1257</v>
      </c>
      <c r="B6705" t="s">
        <v>128</v>
      </c>
      <c r="C6705" t="s">
        <v>362</v>
      </c>
      <c r="D6705" t="s">
        <v>1278</v>
      </c>
      <c r="E6705" t="s">
        <v>29</v>
      </c>
      <c r="F6705">
        <v>23177</v>
      </c>
      <c r="G6705">
        <v>18802</v>
      </c>
      <c r="H6705">
        <v>0.81123527635155546</v>
      </c>
      <c r="I6705" t="str">
        <f>VLOOKUP($B6705&amp;$E6705,'Employee List'!$A:$E,5,0)</f>
        <v>E-1203</v>
      </c>
    </row>
    <row r="6706" spans="1:9" x14ac:dyDescent="0.35">
      <c r="A6706" t="s">
        <v>1257</v>
      </c>
      <c r="B6706" t="s">
        <v>128</v>
      </c>
      <c r="C6706" t="s">
        <v>362</v>
      </c>
      <c r="D6706" t="s">
        <v>1278</v>
      </c>
      <c r="E6706" t="s">
        <v>30</v>
      </c>
      <c r="F6706">
        <v>23654</v>
      </c>
      <c r="G6706">
        <v>9495</v>
      </c>
      <c r="H6706">
        <v>0.40141202333643361</v>
      </c>
      <c r="I6706" t="str">
        <f>VLOOKUP($B6706&amp;$E6706,'Employee List'!$A:$E,5,0)</f>
        <v>E-1203</v>
      </c>
    </row>
    <row r="6707" spans="1:9" x14ac:dyDescent="0.35">
      <c r="A6707" t="s">
        <v>1257</v>
      </c>
      <c r="B6707" t="s">
        <v>128</v>
      </c>
      <c r="C6707" t="s">
        <v>362</v>
      </c>
      <c r="D6707" t="s">
        <v>1278</v>
      </c>
      <c r="E6707" t="s">
        <v>31</v>
      </c>
      <c r="F6707">
        <v>24301</v>
      </c>
      <c r="G6707">
        <v>14641</v>
      </c>
      <c r="H6707">
        <v>0.60248549442409782</v>
      </c>
      <c r="I6707" t="str">
        <f>VLOOKUP($B6707&amp;$E6707,'Employee List'!$A:$E,5,0)</f>
        <v>E-1203</v>
      </c>
    </row>
    <row r="6708" spans="1:9" x14ac:dyDescent="0.35">
      <c r="A6708" t="s">
        <v>1257</v>
      </c>
      <c r="B6708" t="s">
        <v>128</v>
      </c>
      <c r="C6708" t="s">
        <v>362</v>
      </c>
      <c r="D6708" t="s">
        <v>1279</v>
      </c>
      <c r="E6708" t="s">
        <v>29</v>
      </c>
      <c r="F6708">
        <v>3360</v>
      </c>
      <c r="G6708">
        <v>3184</v>
      </c>
      <c r="H6708">
        <v>0.94761904761904758</v>
      </c>
      <c r="I6708" t="str">
        <f>VLOOKUP($B6708&amp;$E6708,'Employee List'!$A:$E,5,0)</f>
        <v>E-1203</v>
      </c>
    </row>
    <row r="6709" spans="1:9" x14ac:dyDescent="0.35">
      <c r="A6709" t="s">
        <v>1257</v>
      </c>
      <c r="B6709" t="s">
        <v>128</v>
      </c>
      <c r="C6709" t="s">
        <v>362</v>
      </c>
      <c r="D6709" t="s">
        <v>1279</v>
      </c>
      <c r="E6709" t="s">
        <v>30</v>
      </c>
      <c r="F6709">
        <v>4653</v>
      </c>
      <c r="G6709">
        <v>5610</v>
      </c>
      <c r="H6709">
        <v>1.2056737588652482</v>
      </c>
      <c r="I6709" t="str">
        <f>VLOOKUP($B6709&amp;$E6709,'Employee List'!$A:$E,5,0)</f>
        <v>E-1203</v>
      </c>
    </row>
    <row r="6710" spans="1:9" x14ac:dyDescent="0.35">
      <c r="A6710" t="s">
        <v>1257</v>
      </c>
      <c r="B6710" t="s">
        <v>128</v>
      </c>
      <c r="C6710" t="s">
        <v>362</v>
      </c>
      <c r="D6710" t="s">
        <v>1279</v>
      </c>
      <c r="E6710" t="s">
        <v>31</v>
      </c>
      <c r="F6710">
        <v>2983</v>
      </c>
      <c r="G6710">
        <v>3145</v>
      </c>
      <c r="H6710">
        <v>1.0543077438819979</v>
      </c>
      <c r="I6710" t="str">
        <f>VLOOKUP($B6710&amp;$E6710,'Employee List'!$A:$E,5,0)</f>
        <v>E-1203</v>
      </c>
    </row>
    <row r="6711" spans="1:9" x14ac:dyDescent="0.35">
      <c r="A6711" t="s">
        <v>1257</v>
      </c>
      <c r="B6711" t="s">
        <v>128</v>
      </c>
      <c r="C6711" t="s">
        <v>362</v>
      </c>
      <c r="D6711" t="s">
        <v>1280</v>
      </c>
      <c r="E6711" t="s">
        <v>29</v>
      </c>
      <c r="F6711">
        <v>3963</v>
      </c>
      <c r="G6711">
        <v>5669</v>
      </c>
      <c r="H6711">
        <v>1.430481958112541</v>
      </c>
      <c r="I6711" t="str">
        <f>VLOOKUP($B6711&amp;$E6711,'Employee List'!$A:$E,5,0)</f>
        <v>E-1203</v>
      </c>
    </row>
    <row r="6712" spans="1:9" x14ac:dyDescent="0.35">
      <c r="A6712" t="s">
        <v>1257</v>
      </c>
      <c r="B6712" t="s">
        <v>128</v>
      </c>
      <c r="C6712" t="s">
        <v>362</v>
      </c>
      <c r="D6712" t="s">
        <v>1280</v>
      </c>
      <c r="E6712" t="s">
        <v>30</v>
      </c>
      <c r="F6712">
        <v>1546</v>
      </c>
      <c r="G6712">
        <v>1939</v>
      </c>
      <c r="H6712">
        <v>1.2542043984476068</v>
      </c>
      <c r="I6712" t="str">
        <f>VLOOKUP($B6712&amp;$E6712,'Employee List'!$A:$E,5,0)</f>
        <v>E-1203</v>
      </c>
    </row>
    <row r="6713" spans="1:9" x14ac:dyDescent="0.35">
      <c r="A6713" t="s">
        <v>1257</v>
      </c>
      <c r="B6713" t="s">
        <v>128</v>
      </c>
      <c r="C6713" t="s">
        <v>362</v>
      </c>
      <c r="D6713" t="s">
        <v>1280</v>
      </c>
      <c r="E6713" t="s">
        <v>31</v>
      </c>
      <c r="F6713">
        <v>2685</v>
      </c>
      <c r="G6713">
        <v>3599</v>
      </c>
      <c r="H6713">
        <v>1.3404096834264432</v>
      </c>
      <c r="I6713" t="str">
        <f>VLOOKUP($B6713&amp;$E6713,'Employee List'!$A:$E,5,0)</f>
        <v>E-1203</v>
      </c>
    </row>
    <row r="6714" spans="1:9" x14ac:dyDescent="0.35">
      <c r="A6714" t="s">
        <v>1257</v>
      </c>
      <c r="B6714" t="s">
        <v>128</v>
      </c>
      <c r="C6714" t="s">
        <v>362</v>
      </c>
      <c r="D6714" t="s">
        <v>1262</v>
      </c>
      <c r="E6714" t="s">
        <v>29</v>
      </c>
      <c r="F6714">
        <v>33585</v>
      </c>
      <c r="G6714">
        <v>26497</v>
      </c>
      <c r="H6714">
        <v>0.78895340181628704</v>
      </c>
      <c r="I6714" t="str">
        <f>VLOOKUP($B6714&amp;$E6714,'Employee List'!$A:$E,5,0)</f>
        <v>E-1203</v>
      </c>
    </row>
    <row r="6715" spans="1:9" x14ac:dyDescent="0.35">
      <c r="A6715" t="s">
        <v>1257</v>
      </c>
      <c r="B6715" t="s">
        <v>128</v>
      </c>
      <c r="C6715" t="s">
        <v>362</v>
      </c>
      <c r="D6715" t="s">
        <v>1262</v>
      </c>
      <c r="E6715" t="s">
        <v>30</v>
      </c>
      <c r="F6715">
        <v>36763</v>
      </c>
      <c r="G6715">
        <v>31455</v>
      </c>
      <c r="H6715">
        <v>0.85561570056850633</v>
      </c>
      <c r="I6715" t="str">
        <f>VLOOKUP($B6715&amp;$E6715,'Employee List'!$A:$E,5,0)</f>
        <v>E-1203</v>
      </c>
    </row>
    <row r="6716" spans="1:9" x14ac:dyDescent="0.35">
      <c r="A6716" t="s">
        <v>1257</v>
      </c>
      <c r="B6716" t="s">
        <v>128</v>
      </c>
      <c r="C6716" t="s">
        <v>362</v>
      </c>
      <c r="D6716" t="s">
        <v>1262</v>
      </c>
      <c r="E6716" t="s">
        <v>31</v>
      </c>
      <c r="F6716">
        <v>36795</v>
      </c>
      <c r="G6716">
        <v>25132</v>
      </c>
      <c r="H6716">
        <v>0.68302758526973772</v>
      </c>
      <c r="I6716" t="str">
        <f>VLOOKUP($B6716&amp;$E6716,'Employee List'!$A:$E,5,0)</f>
        <v>E-1203</v>
      </c>
    </row>
    <row r="6717" spans="1:9" x14ac:dyDescent="0.35">
      <c r="A6717" t="s">
        <v>1257</v>
      </c>
      <c r="B6717" t="s">
        <v>128</v>
      </c>
      <c r="C6717" t="s">
        <v>362</v>
      </c>
      <c r="D6717" t="s">
        <v>1282</v>
      </c>
      <c r="E6717" t="s">
        <v>29</v>
      </c>
      <c r="F6717">
        <v>3951</v>
      </c>
      <c r="G6717">
        <v>5065</v>
      </c>
      <c r="H6717">
        <v>1.2819539357124778</v>
      </c>
      <c r="I6717" t="str">
        <f>VLOOKUP($B6717&amp;$E6717,'Employee List'!$A:$E,5,0)</f>
        <v>E-1203</v>
      </c>
    </row>
    <row r="6718" spans="1:9" x14ac:dyDescent="0.35">
      <c r="A6718" t="s">
        <v>1257</v>
      </c>
      <c r="B6718" t="s">
        <v>128</v>
      </c>
      <c r="C6718" t="s">
        <v>362</v>
      </c>
      <c r="D6718" t="s">
        <v>1282</v>
      </c>
      <c r="E6718" t="s">
        <v>30</v>
      </c>
      <c r="F6718">
        <v>6393</v>
      </c>
      <c r="G6718">
        <v>4874</v>
      </c>
      <c r="H6718">
        <v>0.76239637103081492</v>
      </c>
      <c r="I6718" t="str">
        <f>VLOOKUP($B6718&amp;$E6718,'Employee List'!$A:$E,5,0)</f>
        <v>E-1203</v>
      </c>
    </row>
    <row r="6719" spans="1:9" x14ac:dyDescent="0.35">
      <c r="A6719" t="s">
        <v>1257</v>
      </c>
      <c r="B6719" t="s">
        <v>128</v>
      </c>
      <c r="C6719" t="s">
        <v>362</v>
      </c>
      <c r="D6719" t="s">
        <v>1282</v>
      </c>
      <c r="E6719" t="s">
        <v>31</v>
      </c>
      <c r="F6719">
        <v>6156</v>
      </c>
      <c r="G6719">
        <v>4809</v>
      </c>
      <c r="H6719">
        <v>0.78118908382066277</v>
      </c>
      <c r="I6719" t="str">
        <f>VLOOKUP($B6719&amp;$E6719,'Employee List'!$A:$E,5,0)</f>
        <v>E-1203</v>
      </c>
    </row>
    <row r="6720" spans="1:9" x14ac:dyDescent="0.35">
      <c r="A6720" t="s">
        <v>1257</v>
      </c>
      <c r="B6720" t="s">
        <v>128</v>
      </c>
      <c r="C6720" t="s">
        <v>362</v>
      </c>
      <c r="D6720" t="s">
        <v>1281</v>
      </c>
      <c r="E6720" t="s">
        <v>29</v>
      </c>
      <c r="F6720">
        <v>5525</v>
      </c>
      <c r="G6720">
        <v>4244</v>
      </c>
      <c r="H6720">
        <v>0.76814479638009048</v>
      </c>
      <c r="I6720" t="str">
        <f>VLOOKUP($B6720&amp;$E6720,'Employee List'!$A:$E,5,0)</f>
        <v>E-1203</v>
      </c>
    </row>
    <row r="6721" spans="1:9" x14ac:dyDescent="0.35">
      <c r="A6721" t="s">
        <v>1257</v>
      </c>
      <c r="B6721" t="s">
        <v>128</v>
      </c>
      <c r="C6721" t="s">
        <v>362</v>
      </c>
      <c r="D6721" t="s">
        <v>1281</v>
      </c>
      <c r="E6721" t="s">
        <v>30</v>
      </c>
      <c r="F6721">
        <v>3171</v>
      </c>
      <c r="G6721">
        <v>4306</v>
      </c>
      <c r="H6721">
        <v>1.357931251970987</v>
      </c>
      <c r="I6721" t="str">
        <f>VLOOKUP($B6721&amp;$E6721,'Employee List'!$A:$E,5,0)</f>
        <v>E-1203</v>
      </c>
    </row>
    <row r="6722" spans="1:9" x14ac:dyDescent="0.35">
      <c r="A6722" t="s">
        <v>1257</v>
      </c>
      <c r="B6722" t="s">
        <v>128</v>
      </c>
      <c r="C6722" t="s">
        <v>362</v>
      </c>
      <c r="D6722" t="s">
        <v>1281</v>
      </c>
      <c r="E6722" t="s">
        <v>31</v>
      </c>
      <c r="F6722">
        <v>4594</v>
      </c>
      <c r="G6722">
        <v>2183</v>
      </c>
      <c r="H6722">
        <v>0.47518502394427514</v>
      </c>
      <c r="I6722" t="str">
        <f>VLOOKUP($B6722&amp;$E6722,'Employee List'!$A:$E,5,0)</f>
        <v>E-1203</v>
      </c>
    </row>
    <row r="6723" spans="1:9" x14ac:dyDescent="0.35">
      <c r="A6723" t="s">
        <v>1257</v>
      </c>
      <c r="B6723" t="s">
        <v>129</v>
      </c>
      <c r="C6723" t="s">
        <v>362</v>
      </c>
      <c r="D6723" t="s">
        <v>1274</v>
      </c>
      <c r="E6723" t="s">
        <v>29</v>
      </c>
      <c r="F6723">
        <v>38371</v>
      </c>
      <c r="G6723">
        <v>50129</v>
      </c>
      <c r="H6723">
        <v>1.306429334653775</v>
      </c>
      <c r="I6723" t="str">
        <f>VLOOKUP($B6723&amp;$E6723,'Employee List'!$A:$E,5,0)</f>
        <v>E-1204</v>
      </c>
    </row>
    <row r="6724" spans="1:9" x14ac:dyDescent="0.35">
      <c r="A6724" t="s">
        <v>1257</v>
      </c>
      <c r="B6724" t="s">
        <v>129</v>
      </c>
      <c r="C6724" t="s">
        <v>362</v>
      </c>
      <c r="D6724" t="s">
        <v>1274</v>
      </c>
      <c r="E6724" t="s">
        <v>30</v>
      </c>
      <c r="F6724">
        <v>37306</v>
      </c>
      <c r="G6724">
        <v>48268</v>
      </c>
      <c r="H6724">
        <v>1.2938401329544846</v>
      </c>
      <c r="I6724" t="str">
        <f>VLOOKUP($B6724&amp;$E6724,'Employee List'!$A:$E,5,0)</f>
        <v>E-1204</v>
      </c>
    </row>
    <row r="6725" spans="1:9" x14ac:dyDescent="0.35">
      <c r="A6725" t="s">
        <v>1257</v>
      </c>
      <c r="B6725" t="s">
        <v>129</v>
      </c>
      <c r="C6725" t="s">
        <v>362</v>
      </c>
      <c r="D6725" t="s">
        <v>1274</v>
      </c>
      <c r="E6725" t="s">
        <v>31</v>
      </c>
      <c r="F6725">
        <v>37523</v>
      </c>
      <c r="G6725">
        <v>47922</v>
      </c>
      <c r="H6725">
        <v>1.2771366894971083</v>
      </c>
      <c r="I6725" t="str">
        <f>VLOOKUP($B6725&amp;$E6725,'Employee List'!$A:$E,5,0)</f>
        <v>E-1204</v>
      </c>
    </row>
    <row r="6726" spans="1:9" x14ac:dyDescent="0.35">
      <c r="A6726" t="s">
        <v>1257</v>
      </c>
      <c r="B6726" t="s">
        <v>129</v>
      </c>
      <c r="C6726" t="s">
        <v>362</v>
      </c>
      <c r="D6726" t="s">
        <v>1263</v>
      </c>
      <c r="E6726" t="s">
        <v>29</v>
      </c>
      <c r="F6726">
        <v>4257</v>
      </c>
      <c r="G6726">
        <v>4415</v>
      </c>
      <c r="H6726">
        <v>1.0371153394409209</v>
      </c>
      <c r="I6726" t="str">
        <f>VLOOKUP($B6726&amp;$E6726,'Employee List'!$A:$E,5,0)</f>
        <v>E-1204</v>
      </c>
    </row>
    <row r="6727" spans="1:9" x14ac:dyDescent="0.35">
      <c r="A6727" t="s">
        <v>1257</v>
      </c>
      <c r="B6727" t="s">
        <v>129</v>
      </c>
      <c r="C6727" t="s">
        <v>362</v>
      </c>
      <c r="D6727" t="s">
        <v>1263</v>
      </c>
      <c r="E6727" t="s">
        <v>30</v>
      </c>
      <c r="F6727">
        <v>2269</v>
      </c>
      <c r="G6727">
        <v>5328</v>
      </c>
      <c r="H6727">
        <v>2.3481710004407228</v>
      </c>
      <c r="I6727" t="str">
        <f>VLOOKUP($B6727&amp;$E6727,'Employee List'!$A:$E,5,0)</f>
        <v>E-1204</v>
      </c>
    </row>
    <row r="6728" spans="1:9" x14ac:dyDescent="0.35">
      <c r="A6728" t="s">
        <v>1257</v>
      </c>
      <c r="B6728" t="s">
        <v>129</v>
      </c>
      <c r="C6728" t="s">
        <v>362</v>
      </c>
      <c r="D6728" t="s">
        <v>1263</v>
      </c>
      <c r="E6728" t="s">
        <v>31</v>
      </c>
      <c r="F6728">
        <v>4291</v>
      </c>
      <c r="G6728">
        <v>1949</v>
      </c>
      <c r="H6728">
        <v>0.45420647867629921</v>
      </c>
      <c r="I6728" t="str">
        <f>VLOOKUP($B6728&amp;$E6728,'Employee List'!$A:$E,5,0)</f>
        <v>E-1204</v>
      </c>
    </row>
    <row r="6729" spans="1:9" x14ac:dyDescent="0.35">
      <c r="A6729" t="s">
        <v>1257</v>
      </c>
      <c r="B6729" t="s">
        <v>129</v>
      </c>
      <c r="C6729" t="s">
        <v>362</v>
      </c>
      <c r="D6729" t="s">
        <v>1264</v>
      </c>
      <c r="E6729" t="s">
        <v>29</v>
      </c>
      <c r="F6729">
        <v>9055</v>
      </c>
      <c r="G6729">
        <v>1122</v>
      </c>
      <c r="H6729">
        <v>0.12390944229707344</v>
      </c>
      <c r="I6729" t="str">
        <f>VLOOKUP($B6729&amp;$E6729,'Employee List'!$A:$E,5,0)</f>
        <v>E-1204</v>
      </c>
    </row>
    <row r="6730" spans="1:9" x14ac:dyDescent="0.35">
      <c r="A6730" t="s">
        <v>1257</v>
      </c>
      <c r="B6730" t="s">
        <v>129</v>
      </c>
      <c r="C6730" t="s">
        <v>362</v>
      </c>
      <c r="D6730" t="s">
        <v>1264</v>
      </c>
      <c r="E6730" t="s">
        <v>30</v>
      </c>
      <c r="F6730">
        <v>9015</v>
      </c>
      <c r="G6730">
        <v>1602</v>
      </c>
      <c r="H6730">
        <v>0.17770382695507486</v>
      </c>
      <c r="I6730" t="str">
        <f>VLOOKUP($B6730&amp;$E6730,'Employee List'!$A:$E,5,0)</f>
        <v>E-1204</v>
      </c>
    </row>
    <row r="6731" spans="1:9" x14ac:dyDescent="0.35">
      <c r="A6731" t="s">
        <v>1257</v>
      </c>
      <c r="B6731" t="s">
        <v>129</v>
      </c>
      <c r="C6731" t="s">
        <v>362</v>
      </c>
      <c r="D6731" t="s">
        <v>1264</v>
      </c>
      <c r="E6731" t="s">
        <v>31</v>
      </c>
      <c r="F6731">
        <v>6845</v>
      </c>
      <c r="G6731">
        <v>4148</v>
      </c>
      <c r="H6731">
        <v>0.60598977355734107</v>
      </c>
      <c r="I6731" t="str">
        <f>VLOOKUP($B6731&amp;$E6731,'Employee List'!$A:$E,5,0)</f>
        <v>E-1204</v>
      </c>
    </row>
    <row r="6732" spans="1:9" x14ac:dyDescent="0.35">
      <c r="A6732" t="s">
        <v>1257</v>
      </c>
      <c r="B6732" t="s">
        <v>129</v>
      </c>
      <c r="C6732" t="s">
        <v>362</v>
      </c>
      <c r="D6732" t="s">
        <v>1265</v>
      </c>
      <c r="E6732" t="s">
        <v>29</v>
      </c>
      <c r="F6732">
        <v>8812</v>
      </c>
      <c r="G6732">
        <v>10200</v>
      </c>
      <c r="H6732">
        <v>1.1575124829777577</v>
      </c>
      <c r="I6732" t="str">
        <f>VLOOKUP($B6732&amp;$E6732,'Employee List'!$A:$E,5,0)</f>
        <v>E-1204</v>
      </c>
    </row>
    <row r="6733" spans="1:9" x14ac:dyDescent="0.35">
      <c r="A6733" t="s">
        <v>1257</v>
      </c>
      <c r="B6733" t="s">
        <v>129</v>
      </c>
      <c r="C6733" t="s">
        <v>362</v>
      </c>
      <c r="D6733" t="s">
        <v>1265</v>
      </c>
      <c r="E6733" t="s">
        <v>30</v>
      </c>
      <c r="F6733">
        <v>9202</v>
      </c>
      <c r="G6733">
        <v>9366</v>
      </c>
      <c r="H6733">
        <v>1.0178222125624865</v>
      </c>
      <c r="I6733" t="str">
        <f>VLOOKUP($B6733&amp;$E6733,'Employee List'!$A:$E,5,0)</f>
        <v>E-1204</v>
      </c>
    </row>
    <row r="6734" spans="1:9" x14ac:dyDescent="0.35">
      <c r="A6734" t="s">
        <v>1257</v>
      </c>
      <c r="B6734" t="s">
        <v>129</v>
      </c>
      <c r="C6734" t="s">
        <v>362</v>
      </c>
      <c r="D6734" t="s">
        <v>1265</v>
      </c>
      <c r="E6734" t="s">
        <v>31</v>
      </c>
      <c r="F6734">
        <v>6098</v>
      </c>
      <c r="G6734">
        <v>9858</v>
      </c>
      <c r="H6734">
        <v>1.6165956051164316</v>
      </c>
      <c r="I6734" t="str">
        <f>VLOOKUP($B6734&amp;$E6734,'Employee List'!$A:$E,5,0)</f>
        <v>E-1204</v>
      </c>
    </row>
    <row r="6735" spans="1:9" x14ac:dyDescent="0.35">
      <c r="A6735" t="s">
        <v>1257</v>
      </c>
      <c r="B6735" t="s">
        <v>129</v>
      </c>
      <c r="C6735" t="s">
        <v>362</v>
      </c>
      <c r="D6735" t="s">
        <v>1260</v>
      </c>
      <c r="E6735" t="s">
        <v>29</v>
      </c>
      <c r="F6735">
        <v>34783</v>
      </c>
      <c r="G6735">
        <v>21571</v>
      </c>
      <c r="H6735">
        <v>0.62015927320817643</v>
      </c>
      <c r="I6735" t="str">
        <f>VLOOKUP($B6735&amp;$E6735,'Employee List'!$A:$E,5,0)</f>
        <v>E-1204</v>
      </c>
    </row>
    <row r="6736" spans="1:9" x14ac:dyDescent="0.35">
      <c r="A6736" t="s">
        <v>1257</v>
      </c>
      <c r="B6736" t="s">
        <v>129</v>
      </c>
      <c r="C6736" t="s">
        <v>362</v>
      </c>
      <c r="D6736" t="s">
        <v>1260</v>
      </c>
      <c r="E6736" t="s">
        <v>30</v>
      </c>
      <c r="F6736">
        <v>35283</v>
      </c>
      <c r="G6736">
        <v>37373</v>
      </c>
      <c r="H6736">
        <v>1.0592353257942919</v>
      </c>
      <c r="I6736" t="str">
        <f>VLOOKUP($B6736&amp;$E6736,'Employee List'!$A:$E,5,0)</f>
        <v>E-1204</v>
      </c>
    </row>
    <row r="6737" spans="1:9" x14ac:dyDescent="0.35">
      <c r="A6737" t="s">
        <v>1257</v>
      </c>
      <c r="B6737" t="s">
        <v>129</v>
      </c>
      <c r="C6737" t="s">
        <v>362</v>
      </c>
      <c r="D6737" t="s">
        <v>1260</v>
      </c>
      <c r="E6737" t="s">
        <v>31</v>
      </c>
      <c r="F6737">
        <v>42887</v>
      </c>
      <c r="G6737">
        <v>102577</v>
      </c>
      <c r="H6737">
        <v>2.3917970480565205</v>
      </c>
      <c r="I6737" t="str">
        <f>VLOOKUP($B6737&amp;$E6737,'Employee List'!$A:$E,5,0)</f>
        <v>E-1204</v>
      </c>
    </row>
    <row r="6738" spans="1:9" x14ac:dyDescent="0.35">
      <c r="A6738" t="s">
        <v>1257</v>
      </c>
      <c r="B6738" t="s">
        <v>129</v>
      </c>
      <c r="C6738" t="s">
        <v>362</v>
      </c>
      <c r="D6738" t="s">
        <v>1261</v>
      </c>
      <c r="E6738" t="s">
        <v>29</v>
      </c>
      <c r="F6738">
        <v>75104</v>
      </c>
      <c r="G6738">
        <v>117750</v>
      </c>
      <c r="H6738">
        <v>1.5678259480187473</v>
      </c>
      <c r="I6738" t="str">
        <f>VLOOKUP($B6738&amp;$E6738,'Employee List'!$A:$E,5,0)</f>
        <v>E-1204</v>
      </c>
    </row>
    <row r="6739" spans="1:9" x14ac:dyDescent="0.35">
      <c r="A6739" t="s">
        <v>1257</v>
      </c>
      <c r="B6739" t="s">
        <v>129</v>
      </c>
      <c r="C6739" t="s">
        <v>362</v>
      </c>
      <c r="D6739" t="s">
        <v>1261</v>
      </c>
      <c r="E6739" t="s">
        <v>30</v>
      </c>
      <c r="F6739">
        <v>81305</v>
      </c>
      <c r="G6739">
        <v>120990</v>
      </c>
      <c r="H6739">
        <v>1.4881003628313141</v>
      </c>
      <c r="I6739" t="str">
        <f>VLOOKUP($B6739&amp;$E6739,'Employee List'!$A:$E,5,0)</f>
        <v>E-1204</v>
      </c>
    </row>
    <row r="6740" spans="1:9" x14ac:dyDescent="0.35">
      <c r="A6740" t="s">
        <v>1257</v>
      </c>
      <c r="B6740" t="s">
        <v>129</v>
      </c>
      <c r="C6740" t="s">
        <v>362</v>
      </c>
      <c r="D6740" t="s">
        <v>1261</v>
      </c>
      <c r="E6740" t="s">
        <v>31</v>
      </c>
      <c r="F6740">
        <v>80899</v>
      </c>
      <c r="G6740">
        <v>87602</v>
      </c>
      <c r="H6740">
        <v>1.0828564011916093</v>
      </c>
      <c r="I6740" t="str">
        <f>VLOOKUP($B6740&amp;$E6740,'Employee List'!$A:$E,5,0)</f>
        <v>E-1204</v>
      </c>
    </row>
    <row r="6741" spans="1:9" x14ac:dyDescent="0.35">
      <c r="A6741" t="s">
        <v>1257</v>
      </c>
      <c r="B6741" t="s">
        <v>129</v>
      </c>
      <c r="C6741" t="s">
        <v>362</v>
      </c>
      <c r="D6741" t="s">
        <v>1266</v>
      </c>
      <c r="E6741" t="s">
        <v>29</v>
      </c>
      <c r="F6741">
        <v>98431</v>
      </c>
      <c r="G6741">
        <v>77901</v>
      </c>
      <c r="H6741">
        <v>0.79142749743475127</v>
      </c>
      <c r="I6741" t="str">
        <f>VLOOKUP($B6741&amp;$E6741,'Employee List'!$A:$E,5,0)</f>
        <v>E-1204</v>
      </c>
    </row>
    <row r="6742" spans="1:9" x14ac:dyDescent="0.35">
      <c r="A6742" t="s">
        <v>1257</v>
      </c>
      <c r="B6742" t="s">
        <v>129</v>
      </c>
      <c r="C6742" t="s">
        <v>362</v>
      </c>
      <c r="D6742" t="s">
        <v>1266</v>
      </c>
      <c r="E6742" t="s">
        <v>30</v>
      </c>
      <c r="F6742">
        <v>103880</v>
      </c>
      <c r="G6742">
        <v>90618</v>
      </c>
      <c r="H6742">
        <v>0.87233346168656145</v>
      </c>
      <c r="I6742" t="str">
        <f>VLOOKUP($B6742&amp;$E6742,'Employee List'!$A:$E,5,0)</f>
        <v>E-1204</v>
      </c>
    </row>
    <row r="6743" spans="1:9" x14ac:dyDescent="0.35">
      <c r="A6743" t="s">
        <v>1257</v>
      </c>
      <c r="B6743" t="s">
        <v>129</v>
      </c>
      <c r="C6743" t="s">
        <v>362</v>
      </c>
      <c r="D6743" t="s">
        <v>1266</v>
      </c>
      <c r="E6743" t="s">
        <v>31</v>
      </c>
      <c r="F6743">
        <v>104363</v>
      </c>
      <c r="G6743">
        <v>76209</v>
      </c>
      <c r="H6743">
        <v>0.73023006237842913</v>
      </c>
      <c r="I6743" t="str">
        <f>VLOOKUP($B6743&amp;$E6743,'Employee List'!$A:$E,5,0)</f>
        <v>E-1204</v>
      </c>
    </row>
    <row r="6744" spans="1:9" x14ac:dyDescent="0.35">
      <c r="A6744" t="s">
        <v>1257</v>
      </c>
      <c r="B6744" t="s">
        <v>129</v>
      </c>
      <c r="C6744" t="s">
        <v>362</v>
      </c>
      <c r="D6744" t="s">
        <v>1267</v>
      </c>
      <c r="E6744" t="s">
        <v>29</v>
      </c>
      <c r="F6744">
        <v>15966</v>
      </c>
      <c r="G6744">
        <v>14473</v>
      </c>
      <c r="H6744">
        <v>0.90648878867593641</v>
      </c>
      <c r="I6744" t="str">
        <f>VLOOKUP($B6744&amp;$E6744,'Employee List'!$A:$E,5,0)</f>
        <v>E-1204</v>
      </c>
    </row>
    <row r="6745" spans="1:9" x14ac:dyDescent="0.35">
      <c r="A6745" t="s">
        <v>1257</v>
      </c>
      <c r="B6745" t="s">
        <v>129</v>
      </c>
      <c r="C6745" t="s">
        <v>362</v>
      </c>
      <c r="D6745" t="s">
        <v>1267</v>
      </c>
      <c r="E6745" t="s">
        <v>30</v>
      </c>
      <c r="F6745">
        <v>16058</v>
      </c>
      <c r="G6745">
        <v>15054</v>
      </c>
      <c r="H6745">
        <v>0.93747664715406653</v>
      </c>
      <c r="I6745" t="str">
        <f>VLOOKUP($B6745&amp;$E6745,'Employee List'!$A:$E,5,0)</f>
        <v>E-1204</v>
      </c>
    </row>
    <row r="6746" spans="1:9" x14ac:dyDescent="0.35">
      <c r="A6746" t="s">
        <v>1257</v>
      </c>
      <c r="B6746" t="s">
        <v>129</v>
      </c>
      <c r="C6746" t="s">
        <v>362</v>
      </c>
      <c r="D6746" t="s">
        <v>1267</v>
      </c>
      <c r="E6746" t="s">
        <v>31</v>
      </c>
      <c r="F6746">
        <v>14350</v>
      </c>
      <c r="G6746">
        <v>18874</v>
      </c>
      <c r="H6746">
        <v>1.3152613240418118</v>
      </c>
      <c r="I6746" t="str">
        <f>VLOOKUP($B6746&amp;$E6746,'Employee List'!$A:$E,5,0)</f>
        <v>E-1204</v>
      </c>
    </row>
    <row r="6747" spans="1:9" x14ac:dyDescent="0.35">
      <c r="A6747" t="s">
        <v>1257</v>
      </c>
      <c r="B6747" t="s">
        <v>129</v>
      </c>
      <c r="C6747" t="s">
        <v>362</v>
      </c>
      <c r="D6747" t="s">
        <v>1268</v>
      </c>
      <c r="E6747" t="s">
        <v>29</v>
      </c>
      <c r="F6747">
        <v>15276</v>
      </c>
      <c r="G6747">
        <v>7749</v>
      </c>
      <c r="H6747">
        <v>0.50726630007855456</v>
      </c>
      <c r="I6747" t="str">
        <f>VLOOKUP($B6747&amp;$E6747,'Employee List'!$A:$E,5,0)</f>
        <v>E-1204</v>
      </c>
    </row>
    <row r="6748" spans="1:9" x14ac:dyDescent="0.35">
      <c r="A6748" t="s">
        <v>1257</v>
      </c>
      <c r="B6748" t="s">
        <v>129</v>
      </c>
      <c r="C6748" t="s">
        <v>362</v>
      </c>
      <c r="D6748" t="s">
        <v>1268</v>
      </c>
      <c r="E6748" t="s">
        <v>30</v>
      </c>
      <c r="F6748">
        <v>12437</v>
      </c>
      <c r="G6748">
        <v>8895</v>
      </c>
      <c r="H6748">
        <v>0.71520463134196355</v>
      </c>
      <c r="I6748" t="str">
        <f>VLOOKUP($B6748&amp;$E6748,'Employee List'!$A:$E,5,0)</f>
        <v>E-1204</v>
      </c>
    </row>
    <row r="6749" spans="1:9" x14ac:dyDescent="0.35">
      <c r="A6749" t="s">
        <v>1257</v>
      </c>
      <c r="B6749" t="s">
        <v>129</v>
      </c>
      <c r="C6749" t="s">
        <v>362</v>
      </c>
      <c r="D6749" t="s">
        <v>1268</v>
      </c>
      <c r="E6749" t="s">
        <v>31</v>
      </c>
      <c r="F6749">
        <v>13763</v>
      </c>
      <c r="G6749">
        <v>5636</v>
      </c>
      <c r="H6749">
        <v>0.40950374191673328</v>
      </c>
      <c r="I6749" t="str">
        <f>VLOOKUP($B6749&amp;$E6749,'Employee List'!$A:$E,5,0)</f>
        <v>E-1204</v>
      </c>
    </row>
    <row r="6750" spans="1:9" x14ac:dyDescent="0.35">
      <c r="A6750" t="s">
        <v>1257</v>
      </c>
      <c r="B6750" t="s">
        <v>129</v>
      </c>
      <c r="C6750" t="s">
        <v>362</v>
      </c>
      <c r="D6750" t="s">
        <v>1269</v>
      </c>
      <c r="E6750" t="s">
        <v>29</v>
      </c>
      <c r="F6750">
        <v>32508</v>
      </c>
      <c r="G6750">
        <v>42699</v>
      </c>
      <c r="H6750">
        <v>1.3134920634920635</v>
      </c>
      <c r="I6750" t="str">
        <f>VLOOKUP($B6750&amp;$E6750,'Employee List'!$A:$E,5,0)</f>
        <v>E-1204</v>
      </c>
    </row>
    <row r="6751" spans="1:9" x14ac:dyDescent="0.35">
      <c r="A6751" t="s">
        <v>1257</v>
      </c>
      <c r="B6751" t="s">
        <v>129</v>
      </c>
      <c r="C6751" t="s">
        <v>362</v>
      </c>
      <c r="D6751" t="s">
        <v>1269</v>
      </c>
      <c r="E6751" t="s">
        <v>30</v>
      </c>
      <c r="F6751">
        <v>31044</v>
      </c>
      <c r="G6751">
        <v>62396</v>
      </c>
      <c r="H6751">
        <v>2.0099214018812011</v>
      </c>
      <c r="I6751" t="str">
        <f>VLOOKUP($B6751&amp;$E6751,'Employee List'!$A:$E,5,0)</f>
        <v>E-1204</v>
      </c>
    </row>
    <row r="6752" spans="1:9" x14ac:dyDescent="0.35">
      <c r="A6752" t="s">
        <v>1257</v>
      </c>
      <c r="B6752" t="s">
        <v>129</v>
      </c>
      <c r="C6752" t="s">
        <v>362</v>
      </c>
      <c r="D6752" t="s">
        <v>1269</v>
      </c>
      <c r="E6752" t="s">
        <v>31</v>
      </c>
      <c r="F6752">
        <v>27514</v>
      </c>
      <c r="G6752">
        <v>10513</v>
      </c>
      <c r="H6752">
        <v>0.38209638729374135</v>
      </c>
      <c r="I6752" t="str">
        <f>VLOOKUP($B6752&amp;$E6752,'Employee List'!$A:$E,5,0)</f>
        <v>E-1204</v>
      </c>
    </row>
    <row r="6753" spans="1:9" x14ac:dyDescent="0.35">
      <c r="A6753" t="s">
        <v>1257</v>
      </c>
      <c r="B6753" t="s">
        <v>129</v>
      </c>
      <c r="C6753" t="s">
        <v>362</v>
      </c>
      <c r="D6753" t="s">
        <v>1270</v>
      </c>
      <c r="E6753" t="s">
        <v>29</v>
      </c>
      <c r="F6753">
        <v>6846</v>
      </c>
      <c r="G6753">
        <v>3972</v>
      </c>
      <c r="H6753">
        <v>0.58019281332164763</v>
      </c>
      <c r="I6753" t="str">
        <f>VLOOKUP($B6753&amp;$E6753,'Employee List'!$A:$E,5,0)</f>
        <v>E-1204</v>
      </c>
    </row>
    <row r="6754" spans="1:9" x14ac:dyDescent="0.35">
      <c r="A6754" t="s">
        <v>1257</v>
      </c>
      <c r="B6754" t="s">
        <v>129</v>
      </c>
      <c r="C6754" t="s">
        <v>362</v>
      </c>
      <c r="D6754" t="s">
        <v>1270</v>
      </c>
      <c r="E6754" t="s">
        <v>30</v>
      </c>
      <c r="F6754">
        <v>6340</v>
      </c>
      <c r="G6754">
        <v>3958</v>
      </c>
      <c r="H6754">
        <v>0.62429022082018926</v>
      </c>
      <c r="I6754" t="str">
        <f>VLOOKUP($B6754&amp;$E6754,'Employee List'!$A:$E,5,0)</f>
        <v>E-1204</v>
      </c>
    </row>
    <row r="6755" spans="1:9" x14ac:dyDescent="0.35">
      <c r="A6755" t="s">
        <v>1257</v>
      </c>
      <c r="B6755" t="s">
        <v>129</v>
      </c>
      <c r="C6755" t="s">
        <v>362</v>
      </c>
      <c r="D6755" t="s">
        <v>1270</v>
      </c>
      <c r="E6755" t="s">
        <v>31</v>
      </c>
      <c r="F6755">
        <v>3923</v>
      </c>
      <c r="G6755">
        <v>3379</v>
      </c>
      <c r="H6755">
        <v>0.86133061432577107</v>
      </c>
      <c r="I6755" t="str">
        <f>VLOOKUP($B6755&amp;$E6755,'Employee List'!$A:$E,5,0)</f>
        <v>E-1204</v>
      </c>
    </row>
    <row r="6756" spans="1:9" x14ac:dyDescent="0.35">
      <c r="A6756" t="s">
        <v>1257</v>
      </c>
      <c r="B6756" t="s">
        <v>129</v>
      </c>
      <c r="C6756" t="s">
        <v>362</v>
      </c>
      <c r="D6756" t="s">
        <v>1271</v>
      </c>
      <c r="E6756" t="s">
        <v>29</v>
      </c>
      <c r="F6756">
        <v>13516</v>
      </c>
      <c r="G6756">
        <v>15259</v>
      </c>
      <c r="H6756">
        <v>1.1289582716780113</v>
      </c>
      <c r="I6756" t="str">
        <f>VLOOKUP($B6756&amp;$E6756,'Employee List'!$A:$E,5,0)</f>
        <v>E-1204</v>
      </c>
    </row>
    <row r="6757" spans="1:9" x14ac:dyDescent="0.35">
      <c r="A6757" t="s">
        <v>1257</v>
      </c>
      <c r="B6757" t="s">
        <v>129</v>
      </c>
      <c r="C6757" t="s">
        <v>362</v>
      </c>
      <c r="D6757" t="s">
        <v>1271</v>
      </c>
      <c r="E6757" t="s">
        <v>30</v>
      </c>
      <c r="F6757">
        <v>10500</v>
      </c>
      <c r="G6757">
        <v>11552</v>
      </c>
      <c r="H6757">
        <v>1.1001904761904762</v>
      </c>
      <c r="I6757" t="str">
        <f>VLOOKUP($B6757&amp;$E6757,'Employee List'!$A:$E,5,0)</f>
        <v>E-1204</v>
      </c>
    </row>
    <row r="6758" spans="1:9" x14ac:dyDescent="0.35">
      <c r="A6758" t="s">
        <v>1257</v>
      </c>
      <c r="B6758" t="s">
        <v>129</v>
      </c>
      <c r="C6758" t="s">
        <v>362</v>
      </c>
      <c r="D6758" t="s">
        <v>1271</v>
      </c>
      <c r="E6758" t="s">
        <v>31</v>
      </c>
      <c r="F6758">
        <v>10409</v>
      </c>
      <c r="G6758">
        <v>13235</v>
      </c>
      <c r="H6758">
        <v>1.2714958209242002</v>
      </c>
      <c r="I6758" t="str">
        <f>VLOOKUP($B6758&amp;$E6758,'Employee List'!$A:$E,5,0)</f>
        <v>E-1204</v>
      </c>
    </row>
    <row r="6759" spans="1:9" x14ac:dyDescent="0.35">
      <c r="A6759" t="s">
        <v>1257</v>
      </c>
      <c r="B6759" t="s">
        <v>129</v>
      </c>
      <c r="C6759" t="s">
        <v>362</v>
      </c>
      <c r="D6759" t="s">
        <v>1258</v>
      </c>
      <c r="E6759" t="s">
        <v>29</v>
      </c>
      <c r="F6759">
        <v>128903</v>
      </c>
      <c r="G6759">
        <v>120116</v>
      </c>
      <c r="H6759">
        <v>0.93183246316998047</v>
      </c>
      <c r="I6759" t="str">
        <f>VLOOKUP($B6759&amp;$E6759,'Employee List'!$A:$E,5,0)</f>
        <v>E-1204</v>
      </c>
    </row>
    <row r="6760" spans="1:9" x14ac:dyDescent="0.35">
      <c r="A6760" t="s">
        <v>1257</v>
      </c>
      <c r="B6760" t="s">
        <v>129</v>
      </c>
      <c r="C6760" t="s">
        <v>362</v>
      </c>
      <c r="D6760" t="s">
        <v>1258</v>
      </c>
      <c r="E6760" t="s">
        <v>30</v>
      </c>
      <c r="F6760">
        <v>122582</v>
      </c>
      <c r="G6760">
        <v>90200</v>
      </c>
      <c r="H6760">
        <v>0.73583397236135806</v>
      </c>
      <c r="I6760" t="str">
        <f>VLOOKUP($B6760&amp;$E6760,'Employee List'!$A:$E,5,0)</f>
        <v>E-1204</v>
      </c>
    </row>
    <row r="6761" spans="1:9" x14ac:dyDescent="0.35">
      <c r="A6761" t="s">
        <v>1257</v>
      </c>
      <c r="B6761" t="s">
        <v>129</v>
      </c>
      <c r="C6761" t="s">
        <v>362</v>
      </c>
      <c r="D6761" t="s">
        <v>1258</v>
      </c>
      <c r="E6761" t="s">
        <v>31</v>
      </c>
      <c r="F6761">
        <v>121904</v>
      </c>
      <c r="G6761">
        <v>81175</v>
      </c>
      <c r="H6761">
        <v>0.66589283370521068</v>
      </c>
      <c r="I6761" t="str">
        <f>VLOOKUP($B6761&amp;$E6761,'Employee List'!$A:$E,5,0)</f>
        <v>E-1204</v>
      </c>
    </row>
    <row r="6762" spans="1:9" x14ac:dyDescent="0.35">
      <c r="A6762" t="s">
        <v>1257</v>
      </c>
      <c r="B6762" t="s">
        <v>129</v>
      </c>
      <c r="C6762" t="s">
        <v>362</v>
      </c>
      <c r="D6762" t="s">
        <v>1272</v>
      </c>
      <c r="E6762" t="s">
        <v>29</v>
      </c>
      <c r="F6762">
        <v>15444</v>
      </c>
      <c r="G6762">
        <v>15530</v>
      </c>
      <c r="H6762">
        <v>1.0055685055685055</v>
      </c>
      <c r="I6762" t="str">
        <f>VLOOKUP($B6762&amp;$E6762,'Employee List'!$A:$E,5,0)</f>
        <v>E-1204</v>
      </c>
    </row>
    <row r="6763" spans="1:9" x14ac:dyDescent="0.35">
      <c r="A6763" t="s">
        <v>1257</v>
      </c>
      <c r="B6763" t="s">
        <v>129</v>
      </c>
      <c r="C6763" t="s">
        <v>362</v>
      </c>
      <c r="D6763" t="s">
        <v>1272</v>
      </c>
      <c r="E6763" t="s">
        <v>30</v>
      </c>
      <c r="F6763">
        <v>15389</v>
      </c>
      <c r="G6763">
        <v>21470</v>
      </c>
      <c r="H6763">
        <v>1.3951523815712521</v>
      </c>
      <c r="I6763" t="str">
        <f>VLOOKUP($B6763&amp;$E6763,'Employee List'!$A:$E,5,0)</f>
        <v>E-1204</v>
      </c>
    </row>
    <row r="6764" spans="1:9" x14ac:dyDescent="0.35">
      <c r="A6764" t="s">
        <v>1257</v>
      </c>
      <c r="B6764" t="s">
        <v>129</v>
      </c>
      <c r="C6764" t="s">
        <v>362</v>
      </c>
      <c r="D6764" t="s">
        <v>1272</v>
      </c>
      <c r="E6764" t="s">
        <v>31</v>
      </c>
      <c r="F6764">
        <v>16011</v>
      </c>
      <c r="G6764">
        <v>22495</v>
      </c>
      <c r="H6764">
        <v>1.4049715820373494</v>
      </c>
      <c r="I6764" t="str">
        <f>VLOOKUP($B6764&amp;$E6764,'Employee List'!$A:$E,5,0)</f>
        <v>E-1204</v>
      </c>
    </row>
    <row r="6765" spans="1:9" x14ac:dyDescent="0.35">
      <c r="A6765" t="s">
        <v>1257</v>
      </c>
      <c r="B6765" t="s">
        <v>129</v>
      </c>
      <c r="C6765" t="s">
        <v>362</v>
      </c>
      <c r="D6765" t="s">
        <v>1259</v>
      </c>
      <c r="E6765" t="s">
        <v>29</v>
      </c>
      <c r="F6765">
        <v>73262</v>
      </c>
      <c r="G6765">
        <v>56988</v>
      </c>
      <c r="H6765">
        <v>0.77786574213098192</v>
      </c>
      <c r="I6765" t="str">
        <f>VLOOKUP($B6765&amp;$E6765,'Employee List'!$A:$E,5,0)</f>
        <v>E-1204</v>
      </c>
    </row>
    <row r="6766" spans="1:9" x14ac:dyDescent="0.35">
      <c r="A6766" t="s">
        <v>1257</v>
      </c>
      <c r="B6766" t="s">
        <v>129</v>
      </c>
      <c r="C6766" t="s">
        <v>362</v>
      </c>
      <c r="D6766" t="s">
        <v>1259</v>
      </c>
      <c r="E6766" t="s">
        <v>30</v>
      </c>
      <c r="F6766">
        <v>75303</v>
      </c>
      <c r="G6766">
        <v>53631</v>
      </c>
      <c r="H6766">
        <v>0.71220270108760608</v>
      </c>
      <c r="I6766" t="str">
        <f>VLOOKUP($B6766&amp;$E6766,'Employee List'!$A:$E,5,0)</f>
        <v>E-1204</v>
      </c>
    </row>
    <row r="6767" spans="1:9" x14ac:dyDescent="0.35">
      <c r="A6767" t="s">
        <v>1257</v>
      </c>
      <c r="B6767" t="s">
        <v>129</v>
      </c>
      <c r="C6767" t="s">
        <v>362</v>
      </c>
      <c r="D6767" t="s">
        <v>1259</v>
      </c>
      <c r="E6767" t="s">
        <v>31</v>
      </c>
      <c r="F6767">
        <v>77778</v>
      </c>
      <c r="G6767">
        <v>51268</v>
      </c>
      <c r="H6767">
        <v>0.65915811669109514</v>
      </c>
      <c r="I6767" t="str">
        <f>VLOOKUP($B6767&amp;$E6767,'Employee List'!$A:$E,5,0)</f>
        <v>E-1204</v>
      </c>
    </row>
    <row r="6768" spans="1:9" x14ac:dyDescent="0.35">
      <c r="A6768" t="s">
        <v>1257</v>
      </c>
      <c r="B6768" t="s">
        <v>129</v>
      </c>
      <c r="C6768" t="s">
        <v>362</v>
      </c>
      <c r="D6768" t="s">
        <v>1273</v>
      </c>
      <c r="E6768" t="s">
        <v>29</v>
      </c>
      <c r="F6768">
        <v>6997</v>
      </c>
      <c r="G6768">
        <v>9443</v>
      </c>
      <c r="H6768">
        <v>1.3495783907388881</v>
      </c>
      <c r="I6768" t="str">
        <f>VLOOKUP($B6768&amp;$E6768,'Employee List'!$A:$E,5,0)</f>
        <v>E-1204</v>
      </c>
    </row>
    <row r="6769" spans="1:9" x14ac:dyDescent="0.35">
      <c r="A6769" t="s">
        <v>1257</v>
      </c>
      <c r="B6769" t="s">
        <v>129</v>
      </c>
      <c r="C6769" t="s">
        <v>362</v>
      </c>
      <c r="D6769" t="s">
        <v>1273</v>
      </c>
      <c r="E6769" t="s">
        <v>30</v>
      </c>
      <c r="F6769">
        <v>8252</v>
      </c>
      <c r="G6769">
        <v>11373</v>
      </c>
      <c r="H6769">
        <v>1.3782113427047988</v>
      </c>
      <c r="I6769" t="str">
        <f>VLOOKUP($B6769&amp;$E6769,'Employee List'!$A:$E,5,0)</f>
        <v>E-1204</v>
      </c>
    </row>
    <row r="6770" spans="1:9" x14ac:dyDescent="0.35">
      <c r="A6770" t="s">
        <v>1257</v>
      </c>
      <c r="B6770" t="s">
        <v>129</v>
      </c>
      <c r="C6770" t="s">
        <v>362</v>
      </c>
      <c r="D6770" t="s">
        <v>1273</v>
      </c>
      <c r="E6770" t="s">
        <v>31</v>
      </c>
      <c r="F6770">
        <v>8032</v>
      </c>
      <c r="G6770">
        <v>11049</v>
      </c>
      <c r="H6770">
        <v>1.3756225099601593</v>
      </c>
      <c r="I6770" t="str">
        <f>VLOOKUP($B6770&amp;$E6770,'Employee List'!$A:$E,5,0)</f>
        <v>E-1204</v>
      </c>
    </row>
    <row r="6771" spans="1:9" x14ac:dyDescent="0.35">
      <c r="A6771" t="s">
        <v>1257</v>
      </c>
      <c r="B6771" t="s">
        <v>129</v>
      </c>
      <c r="C6771" t="s">
        <v>362</v>
      </c>
      <c r="D6771" t="s">
        <v>1275</v>
      </c>
      <c r="E6771" t="s">
        <v>29</v>
      </c>
      <c r="F6771">
        <v>1629</v>
      </c>
      <c r="G6771">
        <v>5851</v>
      </c>
      <c r="H6771">
        <v>3.5917740945365253</v>
      </c>
      <c r="I6771" t="str">
        <f>VLOOKUP($B6771&amp;$E6771,'Employee List'!$A:$E,5,0)</f>
        <v>E-1204</v>
      </c>
    </row>
    <row r="6772" spans="1:9" x14ac:dyDescent="0.35">
      <c r="A6772" t="s">
        <v>1257</v>
      </c>
      <c r="B6772" t="s">
        <v>129</v>
      </c>
      <c r="C6772" t="s">
        <v>362</v>
      </c>
      <c r="D6772" t="s">
        <v>1275</v>
      </c>
      <c r="E6772" t="s">
        <v>30</v>
      </c>
      <c r="F6772">
        <v>3220</v>
      </c>
      <c r="G6772">
        <v>3908</v>
      </c>
      <c r="H6772">
        <v>1.2136645962732919</v>
      </c>
      <c r="I6772" t="str">
        <f>VLOOKUP($B6772&amp;$E6772,'Employee List'!$A:$E,5,0)</f>
        <v>E-1204</v>
      </c>
    </row>
    <row r="6773" spans="1:9" x14ac:dyDescent="0.35">
      <c r="A6773" t="s">
        <v>1257</v>
      </c>
      <c r="B6773" t="s">
        <v>129</v>
      </c>
      <c r="C6773" t="s">
        <v>362</v>
      </c>
      <c r="D6773" t="s">
        <v>1275</v>
      </c>
      <c r="E6773" t="s">
        <v>31</v>
      </c>
      <c r="F6773">
        <v>3198</v>
      </c>
      <c r="G6773">
        <v>5127</v>
      </c>
      <c r="H6773">
        <v>1.6031894934333959</v>
      </c>
      <c r="I6773" t="str">
        <f>VLOOKUP($B6773&amp;$E6773,'Employee List'!$A:$E,5,0)</f>
        <v>E-1204</v>
      </c>
    </row>
    <row r="6774" spans="1:9" x14ac:dyDescent="0.35">
      <c r="A6774" t="s">
        <v>1257</v>
      </c>
      <c r="B6774" t="s">
        <v>129</v>
      </c>
      <c r="C6774" t="s">
        <v>362</v>
      </c>
      <c r="D6774" t="s">
        <v>1276</v>
      </c>
      <c r="E6774" t="s">
        <v>29</v>
      </c>
      <c r="F6774">
        <v>3566</v>
      </c>
      <c r="G6774">
        <v>4398</v>
      </c>
      <c r="H6774">
        <v>1.2333146382501403</v>
      </c>
      <c r="I6774" t="str">
        <f>VLOOKUP($B6774&amp;$E6774,'Employee List'!$A:$E,5,0)</f>
        <v>E-1204</v>
      </c>
    </row>
    <row r="6775" spans="1:9" x14ac:dyDescent="0.35">
      <c r="A6775" t="s">
        <v>1257</v>
      </c>
      <c r="B6775" t="s">
        <v>129</v>
      </c>
      <c r="C6775" t="s">
        <v>362</v>
      </c>
      <c r="D6775" t="s">
        <v>1276</v>
      </c>
      <c r="E6775" t="s">
        <v>30</v>
      </c>
      <c r="F6775">
        <v>3954</v>
      </c>
      <c r="G6775">
        <v>6448</v>
      </c>
      <c r="H6775">
        <v>1.6307536671724836</v>
      </c>
      <c r="I6775" t="str">
        <f>VLOOKUP($B6775&amp;$E6775,'Employee List'!$A:$E,5,0)</f>
        <v>E-1204</v>
      </c>
    </row>
    <row r="6776" spans="1:9" x14ac:dyDescent="0.35">
      <c r="A6776" t="s">
        <v>1257</v>
      </c>
      <c r="B6776" t="s">
        <v>129</v>
      </c>
      <c r="C6776" t="s">
        <v>362</v>
      </c>
      <c r="D6776" t="s">
        <v>1276</v>
      </c>
      <c r="E6776" t="s">
        <v>31</v>
      </c>
      <c r="F6776">
        <v>3432</v>
      </c>
      <c r="G6776">
        <v>3987</v>
      </c>
      <c r="H6776">
        <v>1.1617132867132867</v>
      </c>
      <c r="I6776" t="str">
        <f>VLOOKUP($B6776&amp;$E6776,'Employee List'!$A:$E,5,0)</f>
        <v>E-1204</v>
      </c>
    </row>
    <row r="6777" spans="1:9" x14ac:dyDescent="0.35">
      <c r="A6777" t="s">
        <v>1257</v>
      </c>
      <c r="B6777" t="s">
        <v>129</v>
      </c>
      <c r="C6777" t="s">
        <v>362</v>
      </c>
      <c r="D6777" t="s">
        <v>1277</v>
      </c>
      <c r="E6777" t="s">
        <v>29</v>
      </c>
      <c r="F6777">
        <v>8958</v>
      </c>
      <c r="G6777">
        <v>12033</v>
      </c>
      <c r="H6777">
        <v>1.3432685867381111</v>
      </c>
      <c r="I6777" t="str">
        <f>VLOOKUP($B6777&amp;$E6777,'Employee List'!$A:$E,5,0)</f>
        <v>E-1204</v>
      </c>
    </row>
    <row r="6778" spans="1:9" x14ac:dyDescent="0.35">
      <c r="A6778" t="s">
        <v>1257</v>
      </c>
      <c r="B6778" t="s">
        <v>129</v>
      </c>
      <c r="C6778" t="s">
        <v>362</v>
      </c>
      <c r="D6778" t="s">
        <v>1277</v>
      </c>
      <c r="E6778" t="s">
        <v>30</v>
      </c>
      <c r="F6778">
        <v>6929</v>
      </c>
      <c r="G6778">
        <v>10950</v>
      </c>
      <c r="H6778">
        <v>1.5803146197142446</v>
      </c>
      <c r="I6778" t="str">
        <f>VLOOKUP($B6778&amp;$E6778,'Employee List'!$A:$E,5,0)</f>
        <v>E-1204</v>
      </c>
    </row>
    <row r="6779" spans="1:9" x14ac:dyDescent="0.35">
      <c r="A6779" t="s">
        <v>1257</v>
      </c>
      <c r="B6779" t="s">
        <v>129</v>
      </c>
      <c r="C6779" t="s">
        <v>362</v>
      </c>
      <c r="D6779" t="s">
        <v>1277</v>
      </c>
      <c r="E6779" t="s">
        <v>31</v>
      </c>
      <c r="F6779">
        <v>7554</v>
      </c>
      <c r="G6779">
        <v>14150</v>
      </c>
      <c r="H6779">
        <v>1.873179772306063</v>
      </c>
      <c r="I6779" t="str">
        <f>VLOOKUP($B6779&amp;$E6779,'Employee List'!$A:$E,5,0)</f>
        <v>E-1204</v>
      </c>
    </row>
    <row r="6780" spans="1:9" x14ac:dyDescent="0.35">
      <c r="A6780" t="s">
        <v>1257</v>
      </c>
      <c r="B6780" t="s">
        <v>129</v>
      </c>
      <c r="C6780" t="s">
        <v>362</v>
      </c>
      <c r="D6780" t="s">
        <v>1278</v>
      </c>
      <c r="E6780" t="s">
        <v>29</v>
      </c>
      <c r="F6780">
        <v>22065</v>
      </c>
      <c r="G6780">
        <v>10263</v>
      </c>
      <c r="H6780">
        <v>0.46512576478585999</v>
      </c>
      <c r="I6780" t="str">
        <f>VLOOKUP($B6780&amp;$E6780,'Employee List'!$A:$E,5,0)</f>
        <v>E-1204</v>
      </c>
    </row>
    <row r="6781" spans="1:9" x14ac:dyDescent="0.35">
      <c r="A6781" t="s">
        <v>1257</v>
      </c>
      <c r="B6781" t="s">
        <v>129</v>
      </c>
      <c r="C6781" t="s">
        <v>362</v>
      </c>
      <c r="D6781" t="s">
        <v>1278</v>
      </c>
      <c r="E6781" t="s">
        <v>30</v>
      </c>
      <c r="F6781">
        <v>21812</v>
      </c>
      <c r="G6781">
        <v>13643</v>
      </c>
      <c r="H6781">
        <v>0.62548138639281126</v>
      </c>
      <c r="I6781" t="str">
        <f>VLOOKUP($B6781&amp;$E6781,'Employee List'!$A:$E,5,0)</f>
        <v>E-1204</v>
      </c>
    </row>
    <row r="6782" spans="1:9" x14ac:dyDescent="0.35">
      <c r="A6782" t="s">
        <v>1257</v>
      </c>
      <c r="B6782" t="s">
        <v>129</v>
      </c>
      <c r="C6782" t="s">
        <v>362</v>
      </c>
      <c r="D6782" t="s">
        <v>1278</v>
      </c>
      <c r="E6782" t="s">
        <v>31</v>
      </c>
      <c r="F6782">
        <v>23800</v>
      </c>
      <c r="G6782">
        <v>10578</v>
      </c>
      <c r="H6782">
        <v>0.44445378151260506</v>
      </c>
      <c r="I6782" t="str">
        <f>VLOOKUP($B6782&amp;$E6782,'Employee List'!$A:$E,5,0)</f>
        <v>E-1204</v>
      </c>
    </row>
    <row r="6783" spans="1:9" x14ac:dyDescent="0.35">
      <c r="A6783" t="s">
        <v>1257</v>
      </c>
      <c r="B6783" t="s">
        <v>129</v>
      </c>
      <c r="C6783" t="s">
        <v>362</v>
      </c>
      <c r="D6783" t="s">
        <v>1279</v>
      </c>
      <c r="E6783" t="s">
        <v>29</v>
      </c>
      <c r="F6783">
        <v>6450</v>
      </c>
      <c r="G6783">
        <v>5334</v>
      </c>
      <c r="H6783">
        <v>0.8269767441860465</v>
      </c>
      <c r="I6783" t="str">
        <f>VLOOKUP($B6783&amp;$E6783,'Employee List'!$A:$E,5,0)</f>
        <v>E-1204</v>
      </c>
    </row>
    <row r="6784" spans="1:9" x14ac:dyDescent="0.35">
      <c r="A6784" t="s">
        <v>1257</v>
      </c>
      <c r="B6784" t="s">
        <v>129</v>
      </c>
      <c r="C6784" t="s">
        <v>362</v>
      </c>
      <c r="D6784" t="s">
        <v>1279</v>
      </c>
      <c r="E6784" t="s">
        <v>30</v>
      </c>
      <c r="F6784">
        <v>7377</v>
      </c>
      <c r="G6784">
        <v>5596</v>
      </c>
      <c r="H6784">
        <v>0.75857394604852924</v>
      </c>
      <c r="I6784" t="str">
        <f>VLOOKUP($B6784&amp;$E6784,'Employee List'!$A:$E,5,0)</f>
        <v>E-1204</v>
      </c>
    </row>
    <row r="6785" spans="1:9" x14ac:dyDescent="0.35">
      <c r="A6785" t="s">
        <v>1257</v>
      </c>
      <c r="B6785" t="s">
        <v>129</v>
      </c>
      <c r="C6785" t="s">
        <v>362</v>
      </c>
      <c r="D6785" t="s">
        <v>1279</v>
      </c>
      <c r="E6785" t="s">
        <v>31</v>
      </c>
      <c r="F6785">
        <v>6414</v>
      </c>
      <c r="G6785">
        <v>1457</v>
      </c>
      <c r="H6785">
        <v>0.2271593389460555</v>
      </c>
      <c r="I6785" t="str">
        <f>VLOOKUP($B6785&amp;$E6785,'Employee List'!$A:$E,5,0)</f>
        <v>E-1204</v>
      </c>
    </row>
    <row r="6786" spans="1:9" x14ac:dyDescent="0.35">
      <c r="A6786" t="s">
        <v>1257</v>
      </c>
      <c r="B6786" t="s">
        <v>129</v>
      </c>
      <c r="C6786" t="s">
        <v>362</v>
      </c>
      <c r="D6786" t="s">
        <v>1280</v>
      </c>
      <c r="E6786" t="s">
        <v>29</v>
      </c>
      <c r="F6786">
        <v>2174</v>
      </c>
      <c r="G6786">
        <v>4397</v>
      </c>
      <c r="H6786">
        <v>2.0225390984360625</v>
      </c>
      <c r="I6786" t="str">
        <f>VLOOKUP($B6786&amp;$E6786,'Employee List'!$A:$E,5,0)</f>
        <v>E-1204</v>
      </c>
    </row>
    <row r="6787" spans="1:9" x14ac:dyDescent="0.35">
      <c r="A6787" t="s">
        <v>1257</v>
      </c>
      <c r="B6787" t="s">
        <v>129</v>
      </c>
      <c r="C6787" t="s">
        <v>362</v>
      </c>
      <c r="D6787" t="s">
        <v>1280</v>
      </c>
      <c r="E6787" t="s">
        <v>30</v>
      </c>
      <c r="F6787">
        <v>1052</v>
      </c>
      <c r="G6787">
        <v>2761</v>
      </c>
      <c r="H6787">
        <v>2.6245247148288975</v>
      </c>
      <c r="I6787" t="str">
        <f>VLOOKUP($B6787&amp;$E6787,'Employee List'!$A:$E,5,0)</f>
        <v>E-1204</v>
      </c>
    </row>
    <row r="6788" spans="1:9" x14ac:dyDescent="0.35">
      <c r="A6788" t="s">
        <v>1257</v>
      </c>
      <c r="B6788" t="s">
        <v>129</v>
      </c>
      <c r="C6788" t="s">
        <v>362</v>
      </c>
      <c r="D6788" t="s">
        <v>1280</v>
      </c>
      <c r="E6788" t="s">
        <v>31</v>
      </c>
      <c r="F6788">
        <v>1577</v>
      </c>
      <c r="G6788">
        <v>5622</v>
      </c>
      <c r="H6788">
        <v>3.564996829422955</v>
      </c>
      <c r="I6788" t="str">
        <f>VLOOKUP($B6788&amp;$E6788,'Employee List'!$A:$E,5,0)</f>
        <v>E-1204</v>
      </c>
    </row>
    <row r="6789" spans="1:9" x14ac:dyDescent="0.35">
      <c r="A6789" t="s">
        <v>1257</v>
      </c>
      <c r="B6789" t="s">
        <v>129</v>
      </c>
      <c r="C6789" t="s">
        <v>362</v>
      </c>
      <c r="D6789" t="s">
        <v>1262</v>
      </c>
      <c r="E6789" t="s">
        <v>29</v>
      </c>
      <c r="F6789">
        <v>20984</v>
      </c>
      <c r="G6789">
        <v>24462</v>
      </c>
      <c r="H6789">
        <v>1.1657453297750666</v>
      </c>
      <c r="I6789" t="str">
        <f>VLOOKUP($B6789&amp;$E6789,'Employee List'!$A:$E,5,0)</f>
        <v>E-1204</v>
      </c>
    </row>
    <row r="6790" spans="1:9" x14ac:dyDescent="0.35">
      <c r="A6790" t="s">
        <v>1257</v>
      </c>
      <c r="B6790" t="s">
        <v>129</v>
      </c>
      <c r="C6790" t="s">
        <v>362</v>
      </c>
      <c r="D6790" t="s">
        <v>1262</v>
      </c>
      <c r="E6790" t="s">
        <v>30</v>
      </c>
      <c r="F6790">
        <v>21645</v>
      </c>
      <c r="G6790">
        <v>21544</v>
      </c>
      <c r="H6790">
        <v>0.99533379533379529</v>
      </c>
      <c r="I6790" t="str">
        <f>VLOOKUP($B6790&amp;$E6790,'Employee List'!$A:$E,5,0)</f>
        <v>E-1204</v>
      </c>
    </row>
    <row r="6791" spans="1:9" x14ac:dyDescent="0.35">
      <c r="A6791" t="s">
        <v>1257</v>
      </c>
      <c r="B6791" t="s">
        <v>129</v>
      </c>
      <c r="C6791" t="s">
        <v>362</v>
      </c>
      <c r="D6791" t="s">
        <v>1262</v>
      </c>
      <c r="E6791" t="s">
        <v>31</v>
      </c>
      <c r="F6791">
        <v>25063</v>
      </c>
      <c r="G6791">
        <v>15715</v>
      </c>
      <c r="H6791">
        <v>0.62701990982723532</v>
      </c>
      <c r="I6791" t="str">
        <f>VLOOKUP($B6791&amp;$E6791,'Employee List'!$A:$E,5,0)</f>
        <v>E-1204</v>
      </c>
    </row>
    <row r="6792" spans="1:9" x14ac:dyDescent="0.35">
      <c r="A6792" t="s">
        <v>1257</v>
      </c>
      <c r="B6792" t="s">
        <v>129</v>
      </c>
      <c r="C6792" t="s">
        <v>362</v>
      </c>
      <c r="D6792" t="s">
        <v>1282</v>
      </c>
      <c r="E6792" t="s">
        <v>30</v>
      </c>
      <c r="F6792">
        <v>5981</v>
      </c>
      <c r="G6792">
        <v>5185</v>
      </c>
      <c r="H6792">
        <v>0.86691188764420668</v>
      </c>
      <c r="I6792" t="str">
        <f>VLOOKUP($B6792&amp;$E6792,'Employee List'!$A:$E,5,0)</f>
        <v>E-1204</v>
      </c>
    </row>
    <row r="6793" spans="1:9" x14ac:dyDescent="0.35">
      <c r="A6793" t="s">
        <v>1257</v>
      </c>
      <c r="B6793" t="s">
        <v>129</v>
      </c>
      <c r="C6793" t="s">
        <v>362</v>
      </c>
      <c r="D6793" t="s">
        <v>1282</v>
      </c>
      <c r="E6793" t="s">
        <v>31</v>
      </c>
      <c r="F6793">
        <v>3909</v>
      </c>
      <c r="G6793">
        <v>5955</v>
      </c>
      <c r="H6793">
        <v>1.5234075211051419</v>
      </c>
      <c r="I6793" t="str">
        <f>VLOOKUP($B6793&amp;$E6793,'Employee List'!$A:$E,5,0)</f>
        <v>E-1204</v>
      </c>
    </row>
    <row r="6794" spans="1:9" x14ac:dyDescent="0.35">
      <c r="A6794" t="s">
        <v>1257</v>
      </c>
      <c r="B6794" t="s">
        <v>129</v>
      </c>
      <c r="C6794" t="s">
        <v>362</v>
      </c>
      <c r="D6794" t="s">
        <v>1281</v>
      </c>
      <c r="E6794" t="s">
        <v>29</v>
      </c>
      <c r="F6794">
        <v>2538</v>
      </c>
      <c r="G6794">
        <v>3135</v>
      </c>
      <c r="H6794">
        <v>1.2352245862884161</v>
      </c>
      <c r="I6794" t="str">
        <f>VLOOKUP($B6794&amp;$E6794,'Employee List'!$A:$E,5,0)</f>
        <v>E-1204</v>
      </c>
    </row>
    <row r="6795" spans="1:9" x14ac:dyDescent="0.35">
      <c r="A6795" t="s">
        <v>1257</v>
      </c>
      <c r="B6795" t="s">
        <v>129</v>
      </c>
      <c r="C6795" t="s">
        <v>362</v>
      </c>
      <c r="D6795" t="s">
        <v>1281</v>
      </c>
      <c r="E6795" t="s">
        <v>30</v>
      </c>
      <c r="F6795">
        <v>3085</v>
      </c>
      <c r="G6795">
        <v>5673</v>
      </c>
      <c r="H6795">
        <v>1.8388978930307942</v>
      </c>
      <c r="I6795" t="str">
        <f>VLOOKUP($B6795&amp;$E6795,'Employee List'!$A:$E,5,0)</f>
        <v>E-1204</v>
      </c>
    </row>
    <row r="6796" spans="1:9" x14ac:dyDescent="0.35">
      <c r="A6796" t="s">
        <v>1257</v>
      </c>
      <c r="B6796" t="s">
        <v>129</v>
      </c>
      <c r="C6796" t="s">
        <v>362</v>
      </c>
      <c r="D6796" t="s">
        <v>1281</v>
      </c>
      <c r="E6796" t="s">
        <v>31</v>
      </c>
      <c r="F6796">
        <v>1835</v>
      </c>
      <c r="G6796">
        <v>1309</v>
      </c>
      <c r="H6796">
        <v>0.71335149863760217</v>
      </c>
      <c r="I6796" t="str">
        <f>VLOOKUP($B6796&amp;$E6796,'Employee List'!$A:$E,5,0)</f>
        <v>E-1204</v>
      </c>
    </row>
    <row r="6797" spans="1:9" x14ac:dyDescent="0.35">
      <c r="A6797" t="s">
        <v>1257</v>
      </c>
      <c r="B6797" t="s">
        <v>130</v>
      </c>
      <c r="C6797" t="s">
        <v>363</v>
      </c>
      <c r="D6797" t="s">
        <v>1274</v>
      </c>
      <c r="E6797" t="s">
        <v>29</v>
      </c>
      <c r="F6797">
        <v>23554</v>
      </c>
      <c r="G6797">
        <v>23717</v>
      </c>
      <c r="H6797">
        <v>1.0069202683196059</v>
      </c>
      <c r="I6797" t="str">
        <f>VLOOKUP($B6797&amp;$E6797,'Employee List'!$A:$E,5,0)</f>
        <v>E-1205</v>
      </c>
    </row>
    <row r="6798" spans="1:9" x14ac:dyDescent="0.35">
      <c r="A6798" t="s">
        <v>1257</v>
      </c>
      <c r="B6798" t="s">
        <v>130</v>
      </c>
      <c r="C6798" t="s">
        <v>363</v>
      </c>
      <c r="D6798" t="s">
        <v>1274</v>
      </c>
      <c r="E6798" t="s">
        <v>30</v>
      </c>
      <c r="F6798">
        <v>22196</v>
      </c>
      <c r="G6798">
        <v>15771</v>
      </c>
      <c r="H6798">
        <v>0.71053342944674713</v>
      </c>
      <c r="I6798" t="str">
        <f>VLOOKUP($B6798&amp;$E6798,'Employee List'!$A:$E,5,0)</f>
        <v>E-1205</v>
      </c>
    </row>
    <row r="6799" spans="1:9" x14ac:dyDescent="0.35">
      <c r="A6799" t="s">
        <v>1257</v>
      </c>
      <c r="B6799" t="s">
        <v>130</v>
      </c>
      <c r="C6799" t="s">
        <v>363</v>
      </c>
      <c r="D6799" t="s">
        <v>1274</v>
      </c>
      <c r="E6799" t="s">
        <v>31</v>
      </c>
      <c r="F6799">
        <v>21979</v>
      </c>
      <c r="G6799">
        <v>27190</v>
      </c>
      <c r="H6799">
        <v>1.2370899494972474</v>
      </c>
      <c r="I6799" t="str">
        <f>VLOOKUP($B6799&amp;$E6799,'Employee List'!$A:$E,5,0)</f>
        <v>E-1205</v>
      </c>
    </row>
    <row r="6800" spans="1:9" x14ac:dyDescent="0.35">
      <c r="A6800" t="s">
        <v>1257</v>
      </c>
      <c r="B6800" t="s">
        <v>130</v>
      </c>
      <c r="C6800" t="s">
        <v>363</v>
      </c>
      <c r="D6800" t="s">
        <v>1263</v>
      </c>
      <c r="E6800" t="s">
        <v>29</v>
      </c>
      <c r="F6800">
        <v>37975</v>
      </c>
      <c r="G6800">
        <v>34132</v>
      </c>
      <c r="H6800">
        <v>0.8988018433179723</v>
      </c>
      <c r="I6800" t="str">
        <f>VLOOKUP($B6800&amp;$E6800,'Employee List'!$A:$E,5,0)</f>
        <v>E-1205</v>
      </c>
    </row>
    <row r="6801" spans="1:9" x14ac:dyDescent="0.35">
      <c r="A6801" t="s">
        <v>1257</v>
      </c>
      <c r="B6801" t="s">
        <v>130</v>
      </c>
      <c r="C6801" t="s">
        <v>363</v>
      </c>
      <c r="D6801" t="s">
        <v>1263</v>
      </c>
      <c r="E6801" t="s">
        <v>30</v>
      </c>
      <c r="F6801">
        <v>32885</v>
      </c>
      <c r="G6801">
        <v>19175</v>
      </c>
      <c r="H6801">
        <v>0.58309259540824088</v>
      </c>
      <c r="I6801" t="str">
        <f>VLOOKUP($B6801&amp;$E6801,'Employee List'!$A:$E,5,0)</f>
        <v>E-1205</v>
      </c>
    </row>
    <row r="6802" spans="1:9" x14ac:dyDescent="0.35">
      <c r="A6802" t="s">
        <v>1257</v>
      </c>
      <c r="B6802" t="s">
        <v>130</v>
      </c>
      <c r="C6802" t="s">
        <v>363</v>
      </c>
      <c r="D6802" t="s">
        <v>1263</v>
      </c>
      <c r="E6802" t="s">
        <v>31</v>
      </c>
      <c r="F6802">
        <v>36201</v>
      </c>
      <c r="G6802">
        <v>33164</v>
      </c>
      <c r="H6802">
        <v>0.91610728985387146</v>
      </c>
      <c r="I6802" t="str">
        <f>VLOOKUP($B6802&amp;$E6802,'Employee List'!$A:$E,5,0)</f>
        <v>E-1205</v>
      </c>
    </row>
    <row r="6803" spans="1:9" x14ac:dyDescent="0.35">
      <c r="A6803" t="s">
        <v>1257</v>
      </c>
      <c r="B6803" t="s">
        <v>130</v>
      </c>
      <c r="C6803" t="s">
        <v>363</v>
      </c>
      <c r="D6803" t="s">
        <v>1264</v>
      </c>
      <c r="E6803" t="s">
        <v>29</v>
      </c>
      <c r="F6803">
        <v>25602</v>
      </c>
      <c r="G6803">
        <v>3758</v>
      </c>
      <c r="H6803">
        <v>0.14678540739004764</v>
      </c>
      <c r="I6803" t="str">
        <f>VLOOKUP($B6803&amp;$E6803,'Employee List'!$A:$E,5,0)</f>
        <v>E-1205</v>
      </c>
    </row>
    <row r="6804" spans="1:9" x14ac:dyDescent="0.35">
      <c r="A6804" t="s">
        <v>1257</v>
      </c>
      <c r="B6804" t="s">
        <v>130</v>
      </c>
      <c r="C6804" t="s">
        <v>363</v>
      </c>
      <c r="D6804" t="s">
        <v>1264</v>
      </c>
      <c r="E6804" t="s">
        <v>30</v>
      </c>
      <c r="F6804">
        <v>22815</v>
      </c>
      <c r="G6804">
        <v>6114</v>
      </c>
      <c r="H6804">
        <v>0.26798159105851416</v>
      </c>
      <c r="I6804" t="str">
        <f>VLOOKUP($B6804&amp;$E6804,'Employee List'!$A:$E,5,0)</f>
        <v>E-1205</v>
      </c>
    </row>
    <row r="6805" spans="1:9" x14ac:dyDescent="0.35">
      <c r="A6805" t="s">
        <v>1257</v>
      </c>
      <c r="B6805" t="s">
        <v>130</v>
      </c>
      <c r="C6805" t="s">
        <v>363</v>
      </c>
      <c r="D6805" t="s">
        <v>1264</v>
      </c>
      <c r="E6805" t="s">
        <v>31</v>
      </c>
      <c r="F6805">
        <v>24756</v>
      </c>
      <c r="G6805">
        <v>14675</v>
      </c>
      <c r="H6805">
        <v>0.59278558733236386</v>
      </c>
      <c r="I6805" t="str">
        <f>VLOOKUP($B6805&amp;$E6805,'Employee List'!$A:$E,5,0)</f>
        <v>E-1205</v>
      </c>
    </row>
    <row r="6806" spans="1:9" x14ac:dyDescent="0.35">
      <c r="A6806" t="s">
        <v>1257</v>
      </c>
      <c r="B6806" t="s">
        <v>130</v>
      </c>
      <c r="C6806" t="s">
        <v>363</v>
      </c>
      <c r="D6806" t="s">
        <v>1265</v>
      </c>
      <c r="E6806" t="s">
        <v>29</v>
      </c>
      <c r="F6806">
        <v>16529</v>
      </c>
      <c r="G6806">
        <v>5782</v>
      </c>
      <c r="H6806">
        <v>0.34980942585758362</v>
      </c>
      <c r="I6806" t="str">
        <f>VLOOKUP($B6806&amp;$E6806,'Employee List'!$A:$E,5,0)</f>
        <v>E-1205</v>
      </c>
    </row>
    <row r="6807" spans="1:9" x14ac:dyDescent="0.35">
      <c r="A6807" t="s">
        <v>1257</v>
      </c>
      <c r="B6807" t="s">
        <v>130</v>
      </c>
      <c r="C6807" t="s">
        <v>363</v>
      </c>
      <c r="D6807" t="s">
        <v>1265</v>
      </c>
      <c r="E6807" t="s">
        <v>30</v>
      </c>
      <c r="F6807">
        <v>15570</v>
      </c>
      <c r="G6807">
        <v>2277</v>
      </c>
      <c r="H6807">
        <v>0.146242774566474</v>
      </c>
      <c r="I6807" t="str">
        <f>VLOOKUP($B6807&amp;$E6807,'Employee List'!$A:$E,5,0)</f>
        <v>E-1205</v>
      </c>
    </row>
    <row r="6808" spans="1:9" x14ac:dyDescent="0.35">
      <c r="A6808" t="s">
        <v>1257</v>
      </c>
      <c r="B6808" t="s">
        <v>130</v>
      </c>
      <c r="C6808" t="s">
        <v>363</v>
      </c>
      <c r="D6808" t="s">
        <v>1265</v>
      </c>
      <c r="E6808" t="s">
        <v>31</v>
      </c>
      <c r="F6808">
        <v>14204</v>
      </c>
      <c r="G6808">
        <v>2856</v>
      </c>
      <c r="H6808">
        <v>0.20107012109264996</v>
      </c>
      <c r="I6808" t="str">
        <f>VLOOKUP($B6808&amp;$E6808,'Employee List'!$A:$E,5,0)</f>
        <v>E-1205</v>
      </c>
    </row>
    <row r="6809" spans="1:9" x14ac:dyDescent="0.35">
      <c r="A6809" t="s">
        <v>1257</v>
      </c>
      <c r="B6809" t="s">
        <v>130</v>
      </c>
      <c r="C6809" t="s">
        <v>363</v>
      </c>
      <c r="D6809" t="s">
        <v>1260</v>
      </c>
      <c r="E6809" t="s">
        <v>29</v>
      </c>
      <c r="F6809">
        <v>75923</v>
      </c>
      <c r="G6809">
        <v>35275</v>
      </c>
      <c r="H6809">
        <v>0.46461546566916478</v>
      </c>
      <c r="I6809" t="str">
        <f>VLOOKUP($B6809&amp;$E6809,'Employee List'!$A:$E,5,0)</f>
        <v>E-1205</v>
      </c>
    </row>
    <row r="6810" spans="1:9" x14ac:dyDescent="0.35">
      <c r="A6810" t="s">
        <v>1257</v>
      </c>
      <c r="B6810" t="s">
        <v>130</v>
      </c>
      <c r="C6810" t="s">
        <v>363</v>
      </c>
      <c r="D6810" t="s">
        <v>1260</v>
      </c>
      <c r="E6810" t="s">
        <v>30</v>
      </c>
      <c r="F6810">
        <v>69615</v>
      </c>
      <c r="G6810">
        <v>11843</v>
      </c>
      <c r="H6810">
        <v>0.17012138188608777</v>
      </c>
      <c r="I6810" t="str">
        <f>VLOOKUP($B6810&amp;$E6810,'Employee List'!$A:$E,5,0)</f>
        <v>E-1205</v>
      </c>
    </row>
    <row r="6811" spans="1:9" x14ac:dyDescent="0.35">
      <c r="A6811" t="s">
        <v>1257</v>
      </c>
      <c r="B6811" t="s">
        <v>130</v>
      </c>
      <c r="C6811" t="s">
        <v>363</v>
      </c>
      <c r="D6811" t="s">
        <v>1260</v>
      </c>
      <c r="E6811" t="s">
        <v>31</v>
      </c>
      <c r="F6811">
        <v>80446</v>
      </c>
      <c r="G6811">
        <v>35780</v>
      </c>
      <c r="H6811">
        <v>0.44477040499216863</v>
      </c>
      <c r="I6811" t="str">
        <f>VLOOKUP($B6811&amp;$E6811,'Employee List'!$A:$E,5,0)</f>
        <v>E-1205</v>
      </c>
    </row>
    <row r="6812" spans="1:9" x14ac:dyDescent="0.35">
      <c r="A6812" t="s">
        <v>1257</v>
      </c>
      <c r="B6812" t="s">
        <v>130</v>
      </c>
      <c r="C6812" t="s">
        <v>363</v>
      </c>
      <c r="D6812" t="s">
        <v>1261</v>
      </c>
      <c r="E6812" t="s">
        <v>29</v>
      </c>
      <c r="F6812">
        <v>107794</v>
      </c>
      <c r="G6812">
        <v>79247</v>
      </c>
      <c r="H6812">
        <v>0.73517078872664532</v>
      </c>
      <c r="I6812" t="str">
        <f>VLOOKUP($B6812&amp;$E6812,'Employee List'!$A:$E,5,0)</f>
        <v>E-1205</v>
      </c>
    </row>
    <row r="6813" spans="1:9" x14ac:dyDescent="0.35">
      <c r="A6813" t="s">
        <v>1257</v>
      </c>
      <c r="B6813" t="s">
        <v>130</v>
      </c>
      <c r="C6813" t="s">
        <v>363</v>
      </c>
      <c r="D6813" t="s">
        <v>1261</v>
      </c>
      <c r="E6813" t="s">
        <v>30</v>
      </c>
      <c r="F6813">
        <v>103565</v>
      </c>
      <c r="G6813">
        <v>50960</v>
      </c>
      <c r="H6813">
        <v>0.49205812774586011</v>
      </c>
      <c r="I6813" t="str">
        <f>VLOOKUP($B6813&amp;$E6813,'Employee List'!$A:$E,5,0)</f>
        <v>E-1205</v>
      </c>
    </row>
    <row r="6814" spans="1:9" x14ac:dyDescent="0.35">
      <c r="A6814" t="s">
        <v>1257</v>
      </c>
      <c r="B6814" t="s">
        <v>130</v>
      </c>
      <c r="C6814" t="s">
        <v>363</v>
      </c>
      <c r="D6814" t="s">
        <v>1261</v>
      </c>
      <c r="E6814" t="s">
        <v>31</v>
      </c>
      <c r="F6814">
        <v>102503</v>
      </c>
      <c r="G6814">
        <v>55542</v>
      </c>
      <c r="H6814">
        <v>0.54185731149332217</v>
      </c>
      <c r="I6814" t="str">
        <f>VLOOKUP($B6814&amp;$E6814,'Employee List'!$A:$E,5,0)</f>
        <v>E-1205</v>
      </c>
    </row>
    <row r="6815" spans="1:9" x14ac:dyDescent="0.35">
      <c r="A6815" t="s">
        <v>1257</v>
      </c>
      <c r="B6815" t="s">
        <v>130</v>
      </c>
      <c r="C6815" t="s">
        <v>363</v>
      </c>
      <c r="D6815" t="s">
        <v>1266</v>
      </c>
      <c r="E6815" t="s">
        <v>29</v>
      </c>
      <c r="F6815">
        <v>19923</v>
      </c>
      <c r="G6815">
        <v>13541</v>
      </c>
      <c r="H6815">
        <v>0.67966671685991065</v>
      </c>
      <c r="I6815" t="str">
        <f>VLOOKUP($B6815&amp;$E6815,'Employee List'!$A:$E,5,0)</f>
        <v>E-1205</v>
      </c>
    </row>
    <row r="6816" spans="1:9" x14ac:dyDescent="0.35">
      <c r="A6816" t="s">
        <v>1257</v>
      </c>
      <c r="B6816" t="s">
        <v>130</v>
      </c>
      <c r="C6816" t="s">
        <v>363</v>
      </c>
      <c r="D6816" t="s">
        <v>1266</v>
      </c>
      <c r="E6816" t="s">
        <v>30</v>
      </c>
      <c r="F6816">
        <v>19406</v>
      </c>
      <c r="G6816">
        <v>13778</v>
      </c>
      <c r="H6816">
        <v>0.7099866020818304</v>
      </c>
      <c r="I6816" t="str">
        <f>VLOOKUP($B6816&amp;$E6816,'Employee List'!$A:$E,5,0)</f>
        <v>E-1205</v>
      </c>
    </row>
    <row r="6817" spans="1:9" x14ac:dyDescent="0.35">
      <c r="A6817" t="s">
        <v>1257</v>
      </c>
      <c r="B6817" t="s">
        <v>130</v>
      </c>
      <c r="C6817" t="s">
        <v>363</v>
      </c>
      <c r="D6817" t="s">
        <v>1266</v>
      </c>
      <c r="E6817" t="s">
        <v>31</v>
      </c>
      <c r="F6817">
        <v>21022</v>
      </c>
      <c r="G6817">
        <v>10233</v>
      </c>
      <c r="H6817">
        <v>0.48677575872895062</v>
      </c>
      <c r="I6817" t="str">
        <f>VLOOKUP($B6817&amp;$E6817,'Employee List'!$A:$E,5,0)</f>
        <v>E-1205</v>
      </c>
    </row>
    <row r="6818" spans="1:9" x14ac:dyDescent="0.35">
      <c r="A6818" t="s">
        <v>1257</v>
      </c>
      <c r="B6818" t="s">
        <v>130</v>
      </c>
      <c r="C6818" t="s">
        <v>363</v>
      </c>
      <c r="D6818" t="s">
        <v>1267</v>
      </c>
      <c r="E6818" t="s">
        <v>29</v>
      </c>
      <c r="F6818">
        <v>25185</v>
      </c>
      <c r="G6818">
        <v>20941</v>
      </c>
      <c r="H6818">
        <v>0.83148699622791344</v>
      </c>
      <c r="I6818" t="str">
        <f>VLOOKUP($B6818&amp;$E6818,'Employee List'!$A:$E,5,0)</f>
        <v>E-1205</v>
      </c>
    </row>
    <row r="6819" spans="1:9" x14ac:dyDescent="0.35">
      <c r="A6819" t="s">
        <v>1257</v>
      </c>
      <c r="B6819" t="s">
        <v>130</v>
      </c>
      <c r="C6819" t="s">
        <v>363</v>
      </c>
      <c r="D6819" t="s">
        <v>1267</v>
      </c>
      <c r="E6819" t="s">
        <v>30</v>
      </c>
      <c r="F6819">
        <v>22070</v>
      </c>
      <c r="G6819">
        <v>9950</v>
      </c>
      <c r="H6819">
        <v>0.45083824195740824</v>
      </c>
      <c r="I6819" t="str">
        <f>VLOOKUP($B6819&amp;$E6819,'Employee List'!$A:$E,5,0)</f>
        <v>E-1205</v>
      </c>
    </row>
    <row r="6820" spans="1:9" x14ac:dyDescent="0.35">
      <c r="A6820" t="s">
        <v>1257</v>
      </c>
      <c r="B6820" t="s">
        <v>130</v>
      </c>
      <c r="C6820" t="s">
        <v>363</v>
      </c>
      <c r="D6820" t="s">
        <v>1267</v>
      </c>
      <c r="E6820" t="s">
        <v>31</v>
      </c>
      <c r="F6820">
        <v>24513</v>
      </c>
      <c r="G6820">
        <v>13816</v>
      </c>
      <c r="H6820">
        <v>0.56361930404275284</v>
      </c>
      <c r="I6820" t="str">
        <f>VLOOKUP($B6820&amp;$E6820,'Employee List'!$A:$E,5,0)</f>
        <v>E-1205</v>
      </c>
    </row>
    <row r="6821" spans="1:9" x14ac:dyDescent="0.35">
      <c r="A6821" t="s">
        <v>1257</v>
      </c>
      <c r="B6821" t="s">
        <v>130</v>
      </c>
      <c r="C6821" t="s">
        <v>363</v>
      </c>
      <c r="D6821" t="s">
        <v>1268</v>
      </c>
      <c r="E6821" t="s">
        <v>29</v>
      </c>
      <c r="F6821">
        <v>16271</v>
      </c>
      <c r="G6821">
        <v>4560</v>
      </c>
      <c r="H6821">
        <v>0.28025321123471209</v>
      </c>
      <c r="I6821" t="str">
        <f>VLOOKUP($B6821&amp;$E6821,'Employee List'!$A:$E,5,0)</f>
        <v>E-1205</v>
      </c>
    </row>
    <row r="6822" spans="1:9" x14ac:dyDescent="0.35">
      <c r="A6822" t="s">
        <v>1257</v>
      </c>
      <c r="B6822" t="s">
        <v>130</v>
      </c>
      <c r="C6822" t="s">
        <v>363</v>
      </c>
      <c r="D6822" t="s">
        <v>1268</v>
      </c>
      <c r="E6822" t="s">
        <v>30</v>
      </c>
      <c r="F6822">
        <v>14409</v>
      </c>
      <c r="G6822">
        <v>4973</v>
      </c>
      <c r="H6822">
        <v>0.3451315150253314</v>
      </c>
      <c r="I6822" t="str">
        <f>VLOOKUP($B6822&amp;$E6822,'Employee List'!$A:$E,5,0)</f>
        <v>E-1205</v>
      </c>
    </row>
    <row r="6823" spans="1:9" x14ac:dyDescent="0.35">
      <c r="A6823" t="s">
        <v>1257</v>
      </c>
      <c r="B6823" t="s">
        <v>130</v>
      </c>
      <c r="C6823" t="s">
        <v>363</v>
      </c>
      <c r="D6823" t="s">
        <v>1268</v>
      </c>
      <c r="E6823" t="s">
        <v>31</v>
      </c>
      <c r="F6823">
        <v>12278</v>
      </c>
      <c r="G6823">
        <v>5339</v>
      </c>
      <c r="H6823">
        <v>0.43484280827496335</v>
      </c>
      <c r="I6823" t="str">
        <f>VLOOKUP($B6823&amp;$E6823,'Employee List'!$A:$E,5,0)</f>
        <v>E-1205</v>
      </c>
    </row>
    <row r="6824" spans="1:9" x14ac:dyDescent="0.35">
      <c r="A6824" t="s">
        <v>1257</v>
      </c>
      <c r="B6824" t="s">
        <v>130</v>
      </c>
      <c r="C6824" t="s">
        <v>363</v>
      </c>
      <c r="D6824" t="s">
        <v>1269</v>
      </c>
      <c r="E6824" t="s">
        <v>29</v>
      </c>
      <c r="F6824">
        <v>3627</v>
      </c>
      <c r="G6824">
        <v>1407</v>
      </c>
      <c r="H6824">
        <v>0.38792390405293631</v>
      </c>
      <c r="I6824" t="str">
        <f>VLOOKUP($B6824&amp;$E6824,'Employee List'!$A:$E,5,0)</f>
        <v>E-1205</v>
      </c>
    </row>
    <row r="6825" spans="1:9" x14ac:dyDescent="0.35">
      <c r="A6825" t="s">
        <v>1257</v>
      </c>
      <c r="B6825" t="s">
        <v>130</v>
      </c>
      <c r="C6825" t="s">
        <v>363</v>
      </c>
      <c r="D6825" t="s">
        <v>1269</v>
      </c>
      <c r="E6825" t="s">
        <v>30</v>
      </c>
      <c r="F6825">
        <v>3559</v>
      </c>
      <c r="G6825">
        <v>4287</v>
      </c>
      <c r="H6825">
        <v>1.2045518404046081</v>
      </c>
      <c r="I6825" t="str">
        <f>VLOOKUP($B6825&amp;$E6825,'Employee List'!$A:$E,5,0)</f>
        <v>E-1205</v>
      </c>
    </row>
    <row r="6826" spans="1:9" x14ac:dyDescent="0.35">
      <c r="A6826" t="s">
        <v>1257</v>
      </c>
      <c r="B6826" t="s">
        <v>130</v>
      </c>
      <c r="C6826" t="s">
        <v>363</v>
      </c>
      <c r="D6826" t="s">
        <v>1269</v>
      </c>
      <c r="E6826" t="s">
        <v>31</v>
      </c>
      <c r="F6826">
        <v>1454</v>
      </c>
      <c r="G6826">
        <v>3709</v>
      </c>
      <c r="H6826">
        <v>2.5508940852819806</v>
      </c>
      <c r="I6826" t="str">
        <f>VLOOKUP($B6826&amp;$E6826,'Employee List'!$A:$E,5,0)</f>
        <v>E-1205</v>
      </c>
    </row>
    <row r="6827" spans="1:9" x14ac:dyDescent="0.35">
      <c r="A6827" t="s">
        <v>1257</v>
      </c>
      <c r="B6827" t="s">
        <v>130</v>
      </c>
      <c r="C6827" t="s">
        <v>363</v>
      </c>
      <c r="D6827" t="s">
        <v>1270</v>
      </c>
      <c r="E6827" t="s">
        <v>29</v>
      </c>
      <c r="F6827">
        <v>7656</v>
      </c>
      <c r="G6827">
        <v>4958</v>
      </c>
      <c r="H6827">
        <v>0.64759665621734586</v>
      </c>
      <c r="I6827" t="str">
        <f>VLOOKUP($B6827&amp;$E6827,'Employee List'!$A:$E,5,0)</f>
        <v>E-1205</v>
      </c>
    </row>
    <row r="6828" spans="1:9" x14ac:dyDescent="0.35">
      <c r="A6828" t="s">
        <v>1257</v>
      </c>
      <c r="B6828" t="s">
        <v>130</v>
      </c>
      <c r="C6828" t="s">
        <v>363</v>
      </c>
      <c r="D6828" t="s">
        <v>1270</v>
      </c>
      <c r="E6828" t="s">
        <v>30</v>
      </c>
      <c r="F6828">
        <v>6710</v>
      </c>
      <c r="G6828">
        <v>2989</v>
      </c>
      <c r="H6828">
        <v>0.44545454545454544</v>
      </c>
      <c r="I6828" t="str">
        <f>VLOOKUP($B6828&amp;$E6828,'Employee List'!$A:$E,5,0)</f>
        <v>E-1205</v>
      </c>
    </row>
    <row r="6829" spans="1:9" x14ac:dyDescent="0.35">
      <c r="A6829" t="s">
        <v>1257</v>
      </c>
      <c r="B6829" t="s">
        <v>130</v>
      </c>
      <c r="C6829" t="s">
        <v>363</v>
      </c>
      <c r="D6829" t="s">
        <v>1270</v>
      </c>
      <c r="E6829" t="s">
        <v>31</v>
      </c>
      <c r="F6829">
        <v>6833</v>
      </c>
      <c r="G6829">
        <v>5213</v>
      </c>
      <c r="H6829">
        <v>0.76291526415922728</v>
      </c>
      <c r="I6829" t="str">
        <f>VLOOKUP($B6829&amp;$E6829,'Employee List'!$A:$E,5,0)</f>
        <v>E-1205</v>
      </c>
    </row>
    <row r="6830" spans="1:9" x14ac:dyDescent="0.35">
      <c r="A6830" t="s">
        <v>1257</v>
      </c>
      <c r="B6830" t="s">
        <v>130</v>
      </c>
      <c r="C6830" t="s">
        <v>363</v>
      </c>
      <c r="D6830" t="s">
        <v>1271</v>
      </c>
      <c r="E6830" t="s">
        <v>29</v>
      </c>
      <c r="F6830">
        <v>20712</v>
      </c>
      <c r="G6830">
        <v>13548</v>
      </c>
      <c r="H6830">
        <v>0.65411355735805332</v>
      </c>
      <c r="I6830" t="str">
        <f>VLOOKUP($B6830&amp;$E6830,'Employee List'!$A:$E,5,0)</f>
        <v>E-1205</v>
      </c>
    </row>
    <row r="6831" spans="1:9" x14ac:dyDescent="0.35">
      <c r="A6831" t="s">
        <v>1257</v>
      </c>
      <c r="B6831" t="s">
        <v>130</v>
      </c>
      <c r="C6831" t="s">
        <v>363</v>
      </c>
      <c r="D6831" t="s">
        <v>1271</v>
      </c>
      <c r="E6831" t="s">
        <v>30</v>
      </c>
      <c r="F6831">
        <v>20271</v>
      </c>
      <c r="G6831">
        <v>4233</v>
      </c>
      <c r="H6831">
        <v>0.20882048246263135</v>
      </c>
      <c r="I6831" t="str">
        <f>VLOOKUP($B6831&amp;$E6831,'Employee List'!$A:$E,5,0)</f>
        <v>E-1205</v>
      </c>
    </row>
    <row r="6832" spans="1:9" x14ac:dyDescent="0.35">
      <c r="A6832" t="s">
        <v>1257</v>
      </c>
      <c r="B6832" t="s">
        <v>130</v>
      </c>
      <c r="C6832" t="s">
        <v>363</v>
      </c>
      <c r="D6832" t="s">
        <v>1271</v>
      </c>
      <c r="E6832" t="s">
        <v>31</v>
      </c>
      <c r="F6832">
        <v>17976</v>
      </c>
      <c r="G6832">
        <v>6651</v>
      </c>
      <c r="H6832">
        <v>0.36999332443257676</v>
      </c>
      <c r="I6832" t="str">
        <f>VLOOKUP($B6832&amp;$E6832,'Employee List'!$A:$E,5,0)</f>
        <v>E-1205</v>
      </c>
    </row>
    <row r="6833" spans="1:9" x14ac:dyDescent="0.35">
      <c r="A6833" t="s">
        <v>1257</v>
      </c>
      <c r="B6833" t="s">
        <v>130</v>
      </c>
      <c r="C6833" t="s">
        <v>363</v>
      </c>
      <c r="D6833" t="s">
        <v>1258</v>
      </c>
      <c r="E6833" t="s">
        <v>29</v>
      </c>
      <c r="F6833">
        <v>83626</v>
      </c>
      <c r="G6833">
        <v>69291</v>
      </c>
      <c r="H6833">
        <v>0.82858201994594982</v>
      </c>
      <c r="I6833" t="str">
        <f>VLOOKUP($B6833&amp;$E6833,'Employee List'!$A:$E,5,0)</f>
        <v>E-1205</v>
      </c>
    </row>
    <row r="6834" spans="1:9" x14ac:dyDescent="0.35">
      <c r="A6834" t="s">
        <v>1257</v>
      </c>
      <c r="B6834" t="s">
        <v>130</v>
      </c>
      <c r="C6834" t="s">
        <v>363</v>
      </c>
      <c r="D6834" t="s">
        <v>1258</v>
      </c>
      <c r="E6834" t="s">
        <v>30</v>
      </c>
      <c r="F6834">
        <v>75895</v>
      </c>
      <c r="G6834">
        <v>44245</v>
      </c>
      <c r="H6834">
        <v>0.58297648066407537</v>
      </c>
      <c r="I6834" t="str">
        <f>VLOOKUP($B6834&amp;$E6834,'Employee List'!$A:$E,5,0)</f>
        <v>E-1205</v>
      </c>
    </row>
    <row r="6835" spans="1:9" x14ac:dyDescent="0.35">
      <c r="A6835" t="s">
        <v>1257</v>
      </c>
      <c r="B6835" t="s">
        <v>130</v>
      </c>
      <c r="C6835" t="s">
        <v>363</v>
      </c>
      <c r="D6835" t="s">
        <v>1258</v>
      </c>
      <c r="E6835" t="s">
        <v>31</v>
      </c>
      <c r="F6835">
        <v>73921</v>
      </c>
      <c r="G6835">
        <v>41622</v>
      </c>
      <c r="H6835">
        <v>0.56306056465686338</v>
      </c>
      <c r="I6835" t="str">
        <f>VLOOKUP($B6835&amp;$E6835,'Employee List'!$A:$E,5,0)</f>
        <v>E-1205</v>
      </c>
    </row>
    <row r="6836" spans="1:9" x14ac:dyDescent="0.35">
      <c r="A6836" t="s">
        <v>1257</v>
      </c>
      <c r="B6836" t="s">
        <v>130</v>
      </c>
      <c r="C6836" t="s">
        <v>363</v>
      </c>
      <c r="D6836" t="s">
        <v>1272</v>
      </c>
      <c r="E6836" t="s">
        <v>29</v>
      </c>
      <c r="F6836">
        <v>13677</v>
      </c>
      <c r="G6836">
        <v>6892</v>
      </c>
      <c r="H6836">
        <v>0.50391167653725233</v>
      </c>
      <c r="I6836" t="str">
        <f>VLOOKUP($B6836&amp;$E6836,'Employee List'!$A:$E,5,0)</f>
        <v>E-1205</v>
      </c>
    </row>
    <row r="6837" spans="1:9" x14ac:dyDescent="0.35">
      <c r="A6837" t="s">
        <v>1257</v>
      </c>
      <c r="B6837" t="s">
        <v>130</v>
      </c>
      <c r="C6837" t="s">
        <v>363</v>
      </c>
      <c r="D6837" t="s">
        <v>1272</v>
      </c>
      <c r="E6837" t="s">
        <v>30</v>
      </c>
      <c r="F6837">
        <v>14035</v>
      </c>
      <c r="G6837">
        <v>4945</v>
      </c>
      <c r="H6837">
        <v>0.35233345208407552</v>
      </c>
      <c r="I6837" t="str">
        <f>VLOOKUP($B6837&amp;$E6837,'Employee List'!$A:$E,5,0)</f>
        <v>E-1205</v>
      </c>
    </row>
    <row r="6838" spans="1:9" x14ac:dyDescent="0.35">
      <c r="A6838" t="s">
        <v>1257</v>
      </c>
      <c r="B6838" t="s">
        <v>130</v>
      </c>
      <c r="C6838" t="s">
        <v>363</v>
      </c>
      <c r="D6838" t="s">
        <v>1272</v>
      </c>
      <c r="E6838" t="s">
        <v>31</v>
      </c>
      <c r="F6838">
        <v>16128</v>
      </c>
      <c r="G6838">
        <v>5502</v>
      </c>
      <c r="H6838">
        <v>0.34114583333333331</v>
      </c>
      <c r="I6838" t="str">
        <f>VLOOKUP($B6838&amp;$E6838,'Employee List'!$A:$E,5,0)</f>
        <v>E-1205</v>
      </c>
    </row>
    <row r="6839" spans="1:9" x14ac:dyDescent="0.35">
      <c r="A6839" t="s">
        <v>1257</v>
      </c>
      <c r="B6839" t="s">
        <v>130</v>
      </c>
      <c r="C6839" t="s">
        <v>363</v>
      </c>
      <c r="D6839" t="s">
        <v>1259</v>
      </c>
      <c r="E6839" t="s">
        <v>29</v>
      </c>
      <c r="F6839">
        <v>23847</v>
      </c>
      <c r="G6839">
        <v>14332</v>
      </c>
      <c r="H6839">
        <v>0.60099802910219313</v>
      </c>
      <c r="I6839" t="str">
        <f>VLOOKUP($B6839&amp;$E6839,'Employee List'!$A:$E,5,0)</f>
        <v>E-1205</v>
      </c>
    </row>
    <row r="6840" spans="1:9" x14ac:dyDescent="0.35">
      <c r="A6840" t="s">
        <v>1257</v>
      </c>
      <c r="B6840" t="s">
        <v>130</v>
      </c>
      <c r="C6840" t="s">
        <v>363</v>
      </c>
      <c r="D6840" t="s">
        <v>1259</v>
      </c>
      <c r="E6840" t="s">
        <v>30</v>
      </c>
      <c r="F6840">
        <v>23038</v>
      </c>
      <c r="G6840">
        <v>9059</v>
      </c>
      <c r="H6840">
        <v>0.39321989756055215</v>
      </c>
      <c r="I6840" t="str">
        <f>VLOOKUP($B6840&amp;$E6840,'Employee List'!$A:$E,5,0)</f>
        <v>E-1205</v>
      </c>
    </row>
    <row r="6841" spans="1:9" x14ac:dyDescent="0.35">
      <c r="A6841" t="s">
        <v>1257</v>
      </c>
      <c r="B6841" t="s">
        <v>130</v>
      </c>
      <c r="C6841" t="s">
        <v>363</v>
      </c>
      <c r="D6841" t="s">
        <v>1259</v>
      </c>
      <c r="E6841" t="s">
        <v>31</v>
      </c>
      <c r="F6841">
        <v>22366</v>
      </c>
      <c r="G6841">
        <v>15288</v>
      </c>
      <c r="H6841">
        <v>0.68353751229544846</v>
      </c>
      <c r="I6841" t="str">
        <f>VLOOKUP($B6841&amp;$E6841,'Employee List'!$A:$E,5,0)</f>
        <v>E-1205</v>
      </c>
    </row>
    <row r="6842" spans="1:9" x14ac:dyDescent="0.35">
      <c r="A6842" t="s">
        <v>1257</v>
      </c>
      <c r="B6842" t="s">
        <v>130</v>
      </c>
      <c r="C6842" t="s">
        <v>363</v>
      </c>
      <c r="D6842" t="s">
        <v>1273</v>
      </c>
      <c r="E6842" t="s">
        <v>29</v>
      </c>
      <c r="F6842">
        <v>13821</v>
      </c>
      <c r="G6842">
        <v>6837</v>
      </c>
      <c r="H6842">
        <v>0.49468200564358583</v>
      </c>
      <c r="I6842" t="str">
        <f>VLOOKUP($B6842&amp;$E6842,'Employee List'!$A:$E,5,0)</f>
        <v>E-1205</v>
      </c>
    </row>
    <row r="6843" spans="1:9" x14ac:dyDescent="0.35">
      <c r="A6843" t="s">
        <v>1257</v>
      </c>
      <c r="B6843" t="s">
        <v>130</v>
      </c>
      <c r="C6843" t="s">
        <v>363</v>
      </c>
      <c r="D6843" t="s">
        <v>1273</v>
      </c>
      <c r="E6843" t="s">
        <v>30</v>
      </c>
      <c r="F6843">
        <v>12302</v>
      </c>
      <c r="G6843">
        <v>7687</v>
      </c>
      <c r="H6843">
        <v>0.62485774670785244</v>
      </c>
      <c r="I6843" t="str">
        <f>VLOOKUP($B6843&amp;$E6843,'Employee List'!$A:$E,5,0)</f>
        <v>E-1205</v>
      </c>
    </row>
    <row r="6844" spans="1:9" x14ac:dyDescent="0.35">
      <c r="A6844" t="s">
        <v>1257</v>
      </c>
      <c r="B6844" t="s">
        <v>130</v>
      </c>
      <c r="C6844" t="s">
        <v>363</v>
      </c>
      <c r="D6844" t="s">
        <v>1273</v>
      </c>
      <c r="E6844" t="s">
        <v>31</v>
      </c>
      <c r="F6844">
        <v>11050</v>
      </c>
      <c r="G6844">
        <v>6856</v>
      </c>
      <c r="H6844">
        <v>0.6204524886877828</v>
      </c>
      <c r="I6844" t="str">
        <f>VLOOKUP($B6844&amp;$E6844,'Employee List'!$A:$E,5,0)</f>
        <v>E-1205</v>
      </c>
    </row>
    <row r="6845" spans="1:9" x14ac:dyDescent="0.35">
      <c r="A6845" t="s">
        <v>1257</v>
      </c>
      <c r="B6845" t="s">
        <v>130</v>
      </c>
      <c r="C6845" t="s">
        <v>363</v>
      </c>
      <c r="D6845" t="s">
        <v>1275</v>
      </c>
      <c r="E6845" t="s">
        <v>29</v>
      </c>
      <c r="F6845">
        <v>28655</v>
      </c>
      <c r="G6845">
        <v>7890</v>
      </c>
      <c r="H6845">
        <v>0.27534461699528878</v>
      </c>
      <c r="I6845" t="str">
        <f>VLOOKUP($B6845&amp;$E6845,'Employee List'!$A:$E,5,0)</f>
        <v>E-1205</v>
      </c>
    </row>
    <row r="6846" spans="1:9" x14ac:dyDescent="0.35">
      <c r="A6846" t="s">
        <v>1257</v>
      </c>
      <c r="B6846" t="s">
        <v>130</v>
      </c>
      <c r="C6846" t="s">
        <v>363</v>
      </c>
      <c r="D6846" t="s">
        <v>1275</v>
      </c>
      <c r="E6846" t="s">
        <v>30</v>
      </c>
      <c r="F6846">
        <v>27313</v>
      </c>
      <c r="G6846">
        <v>3796</v>
      </c>
      <c r="H6846">
        <v>0.13898143741075678</v>
      </c>
      <c r="I6846" t="str">
        <f>VLOOKUP($B6846&amp;$E6846,'Employee List'!$A:$E,5,0)</f>
        <v>E-1205</v>
      </c>
    </row>
    <row r="6847" spans="1:9" x14ac:dyDescent="0.35">
      <c r="A6847" t="s">
        <v>1257</v>
      </c>
      <c r="B6847" t="s">
        <v>130</v>
      </c>
      <c r="C6847" t="s">
        <v>363</v>
      </c>
      <c r="D6847" t="s">
        <v>1275</v>
      </c>
      <c r="E6847" t="s">
        <v>31</v>
      </c>
      <c r="F6847">
        <v>26604</v>
      </c>
      <c r="G6847">
        <v>16096</v>
      </c>
      <c r="H6847">
        <v>0.60502180123289728</v>
      </c>
      <c r="I6847" t="str">
        <f>VLOOKUP($B6847&amp;$E6847,'Employee List'!$A:$E,5,0)</f>
        <v>E-1205</v>
      </c>
    </row>
    <row r="6848" spans="1:9" x14ac:dyDescent="0.35">
      <c r="A6848" t="s">
        <v>1257</v>
      </c>
      <c r="B6848" t="s">
        <v>130</v>
      </c>
      <c r="C6848" t="s">
        <v>363</v>
      </c>
      <c r="D6848" t="s">
        <v>1276</v>
      </c>
      <c r="E6848" t="s">
        <v>29</v>
      </c>
      <c r="F6848">
        <v>1808</v>
      </c>
      <c r="G6848">
        <v>5796</v>
      </c>
      <c r="H6848">
        <v>3.2057522123893807</v>
      </c>
      <c r="I6848" t="str">
        <f>VLOOKUP($B6848&amp;$E6848,'Employee List'!$A:$E,5,0)</f>
        <v>E-1205</v>
      </c>
    </row>
    <row r="6849" spans="1:9" x14ac:dyDescent="0.35">
      <c r="A6849" t="s">
        <v>1257</v>
      </c>
      <c r="B6849" t="s">
        <v>130</v>
      </c>
      <c r="C6849" t="s">
        <v>363</v>
      </c>
      <c r="D6849" t="s">
        <v>1276</v>
      </c>
      <c r="E6849" t="s">
        <v>30</v>
      </c>
      <c r="F6849">
        <v>2615</v>
      </c>
      <c r="G6849">
        <v>4315</v>
      </c>
      <c r="H6849">
        <v>1.6500956022944551</v>
      </c>
      <c r="I6849" t="str">
        <f>VLOOKUP($B6849&amp;$E6849,'Employee List'!$A:$E,5,0)</f>
        <v>E-1205</v>
      </c>
    </row>
    <row r="6850" spans="1:9" x14ac:dyDescent="0.35">
      <c r="A6850" t="s">
        <v>1257</v>
      </c>
      <c r="B6850" t="s">
        <v>130</v>
      </c>
      <c r="C6850" t="s">
        <v>363</v>
      </c>
      <c r="D6850" t="s">
        <v>1276</v>
      </c>
      <c r="E6850" t="s">
        <v>31</v>
      </c>
      <c r="F6850">
        <v>3333</v>
      </c>
      <c r="G6850">
        <v>5312</v>
      </c>
      <c r="H6850">
        <v>1.5937593759375939</v>
      </c>
      <c r="I6850" t="str">
        <f>VLOOKUP($B6850&amp;$E6850,'Employee List'!$A:$E,5,0)</f>
        <v>E-1205</v>
      </c>
    </row>
    <row r="6851" spans="1:9" x14ac:dyDescent="0.35">
      <c r="A6851" t="s">
        <v>1257</v>
      </c>
      <c r="B6851" t="s">
        <v>130</v>
      </c>
      <c r="C6851" t="s">
        <v>363</v>
      </c>
      <c r="D6851" t="s">
        <v>1277</v>
      </c>
      <c r="E6851" t="s">
        <v>29</v>
      </c>
      <c r="F6851">
        <v>7922</v>
      </c>
      <c r="G6851">
        <v>1986</v>
      </c>
      <c r="H6851">
        <v>0.25069426912395859</v>
      </c>
      <c r="I6851" t="str">
        <f>VLOOKUP($B6851&amp;$E6851,'Employee List'!$A:$E,5,0)</f>
        <v>E-1205</v>
      </c>
    </row>
    <row r="6852" spans="1:9" x14ac:dyDescent="0.35">
      <c r="A6852" t="s">
        <v>1257</v>
      </c>
      <c r="B6852" t="s">
        <v>130</v>
      </c>
      <c r="C6852" t="s">
        <v>363</v>
      </c>
      <c r="D6852" t="s">
        <v>1277</v>
      </c>
      <c r="E6852" t="s">
        <v>30</v>
      </c>
      <c r="F6852">
        <v>8759</v>
      </c>
      <c r="G6852">
        <v>4965</v>
      </c>
      <c r="H6852">
        <v>0.56684553031167939</v>
      </c>
      <c r="I6852" t="str">
        <f>VLOOKUP($B6852&amp;$E6852,'Employee List'!$A:$E,5,0)</f>
        <v>E-1205</v>
      </c>
    </row>
    <row r="6853" spans="1:9" x14ac:dyDescent="0.35">
      <c r="A6853" t="s">
        <v>1257</v>
      </c>
      <c r="B6853" t="s">
        <v>130</v>
      </c>
      <c r="C6853" t="s">
        <v>363</v>
      </c>
      <c r="D6853" t="s">
        <v>1277</v>
      </c>
      <c r="E6853" t="s">
        <v>31</v>
      </c>
      <c r="F6853">
        <v>5350</v>
      </c>
      <c r="G6853">
        <v>1941</v>
      </c>
      <c r="H6853">
        <v>0.36280373831775703</v>
      </c>
      <c r="I6853" t="str">
        <f>VLOOKUP($B6853&amp;$E6853,'Employee List'!$A:$E,5,0)</f>
        <v>E-1205</v>
      </c>
    </row>
    <row r="6854" spans="1:9" x14ac:dyDescent="0.35">
      <c r="A6854" t="s">
        <v>1257</v>
      </c>
      <c r="B6854" t="s">
        <v>130</v>
      </c>
      <c r="C6854" t="s">
        <v>363</v>
      </c>
      <c r="D6854" t="s">
        <v>1278</v>
      </c>
      <c r="E6854" t="s">
        <v>29</v>
      </c>
      <c r="F6854">
        <v>14675</v>
      </c>
      <c r="G6854">
        <v>8958</v>
      </c>
      <c r="H6854">
        <v>0.61042589437819417</v>
      </c>
      <c r="I6854" t="str">
        <f>VLOOKUP($B6854&amp;$E6854,'Employee List'!$A:$E,5,0)</f>
        <v>E-1205</v>
      </c>
    </row>
    <row r="6855" spans="1:9" x14ac:dyDescent="0.35">
      <c r="A6855" t="s">
        <v>1257</v>
      </c>
      <c r="B6855" t="s">
        <v>130</v>
      </c>
      <c r="C6855" t="s">
        <v>363</v>
      </c>
      <c r="D6855" t="s">
        <v>1278</v>
      </c>
      <c r="E6855" t="s">
        <v>30</v>
      </c>
      <c r="F6855">
        <v>14289</v>
      </c>
      <c r="G6855">
        <v>6487</v>
      </c>
      <c r="H6855">
        <v>0.45398558331583738</v>
      </c>
      <c r="I6855" t="str">
        <f>VLOOKUP($B6855&amp;$E6855,'Employee List'!$A:$E,5,0)</f>
        <v>E-1205</v>
      </c>
    </row>
    <row r="6856" spans="1:9" x14ac:dyDescent="0.35">
      <c r="A6856" t="s">
        <v>1257</v>
      </c>
      <c r="B6856" t="s">
        <v>130</v>
      </c>
      <c r="C6856" t="s">
        <v>363</v>
      </c>
      <c r="D6856" t="s">
        <v>1278</v>
      </c>
      <c r="E6856" t="s">
        <v>31</v>
      </c>
      <c r="F6856">
        <v>14424</v>
      </c>
      <c r="G6856">
        <v>9854</v>
      </c>
      <c r="H6856">
        <v>0.68316694398225175</v>
      </c>
      <c r="I6856" t="str">
        <f>VLOOKUP($B6856&amp;$E6856,'Employee List'!$A:$E,5,0)</f>
        <v>E-1205</v>
      </c>
    </row>
    <row r="6857" spans="1:9" x14ac:dyDescent="0.35">
      <c r="A6857" t="s">
        <v>1257</v>
      </c>
      <c r="B6857" t="s">
        <v>130</v>
      </c>
      <c r="C6857" t="s">
        <v>363</v>
      </c>
      <c r="D6857" t="s">
        <v>1279</v>
      </c>
      <c r="E6857" t="s">
        <v>29</v>
      </c>
      <c r="F6857">
        <v>8088</v>
      </c>
      <c r="G6857">
        <v>2340</v>
      </c>
      <c r="H6857">
        <v>0.28931750741839762</v>
      </c>
      <c r="I6857" t="str">
        <f>VLOOKUP($B6857&amp;$E6857,'Employee List'!$A:$E,5,0)</f>
        <v>E-1205</v>
      </c>
    </row>
    <row r="6858" spans="1:9" x14ac:dyDescent="0.35">
      <c r="A6858" t="s">
        <v>1257</v>
      </c>
      <c r="B6858" t="s">
        <v>130</v>
      </c>
      <c r="C6858" t="s">
        <v>363</v>
      </c>
      <c r="D6858" t="s">
        <v>1279</v>
      </c>
      <c r="E6858" t="s">
        <v>30</v>
      </c>
      <c r="F6858">
        <v>7160</v>
      </c>
      <c r="G6858">
        <v>5391</v>
      </c>
      <c r="H6858">
        <v>0.75293296089385475</v>
      </c>
      <c r="I6858" t="str">
        <f>VLOOKUP($B6858&amp;$E6858,'Employee List'!$A:$E,5,0)</f>
        <v>E-1205</v>
      </c>
    </row>
    <row r="6859" spans="1:9" x14ac:dyDescent="0.35">
      <c r="A6859" t="s">
        <v>1257</v>
      </c>
      <c r="B6859" t="s">
        <v>130</v>
      </c>
      <c r="C6859" t="s">
        <v>363</v>
      </c>
      <c r="D6859" t="s">
        <v>1279</v>
      </c>
      <c r="E6859" t="s">
        <v>31</v>
      </c>
      <c r="F6859">
        <v>4328</v>
      </c>
      <c r="G6859">
        <v>4286</v>
      </c>
      <c r="H6859">
        <v>0.99029574861367842</v>
      </c>
      <c r="I6859" t="str">
        <f>VLOOKUP($B6859&amp;$E6859,'Employee List'!$A:$E,5,0)</f>
        <v>E-1205</v>
      </c>
    </row>
    <row r="6860" spans="1:9" x14ac:dyDescent="0.35">
      <c r="A6860" t="s">
        <v>1257</v>
      </c>
      <c r="B6860" t="s">
        <v>130</v>
      </c>
      <c r="C6860" t="s">
        <v>363</v>
      </c>
      <c r="D6860" t="s">
        <v>1280</v>
      </c>
      <c r="E6860" t="s">
        <v>29</v>
      </c>
      <c r="F6860">
        <v>8808</v>
      </c>
      <c r="G6860">
        <v>9075</v>
      </c>
      <c r="H6860">
        <v>1.0303133514986376</v>
      </c>
      <c r="I6860" t="str">
        <f>VLOOKUP($B6860&amp;$E6860,'Employee List'!$A:$E,5,0)</f>
        <v>E-1205</v>
      </c>
    </row>
    <row r="6861" spans="1:9" x14ac:dyDescent="0.35">
      <c r="A6861" t="s">
        <v>1257</v>
      </c>
      <c r="B6861" t="s">
        <v>130</v>
      </c>
      <c r="C6861" t="s">
        <v>363</v>
      </c>
      <c r="D6861" t="s">
        <v>1280</v>
      </c>
      <c r="E6861" t="s">
        <v>30</v>
      </c>
      <c r="F6861">
        <v>5917</v>
      </c>
      <c r="G6861">
        <v>10061</v>
      </c>
      <c r="H6861">
        <v>1.7003549095825587</v>
      </c>
      <c r="I6861" t="str">
        <f>VLOOKUP($B6861&amp;$E6861,'Employee List'!$A:$E,5,0)</f>
        <v>E-1205</v>
      </c>
    </row>
    <row r="6862" spans="1:9" x14ac:dyDescent="0.35">
      <c r="A6862" t="s">
        <v>1257</v>
      </c>
      <c r="B6862" t="s">
        <v>130</v>
      </c>
      <c r="C6862" t="s">
        <v>363</v>
      </c>
      <c r="D6862" t="s">
        <v>1280</v>
      </c>
      <c r="E6862" t="s">
        <v>31</v>
      </c>
      <c r="F6862">
        <v>6924</v>
      </c>
      <c r="G6862">
        <v>10790</v>
      </c>
      <c r="H6862">
        <v>1.5583477758521087</v>
      </c>
      <c r="I6862" t="str">
        <f>VLOOKUP($B6862&amp;$E6862,'Employee List'!$A:$E,5,0)</f>
        <v>E-1205</v>
      </c>
    </row>
    <row r="6863" spans="1:9" x14ac:dyDescent="0.35">
      <c r="A6863" t="s">
        <v>1257</v>
      </c>
      <c r="B6863" t="s">
        <v>130</v>
      </c>
      <c r="C6863" t="s">
        <v>363</v>
      </c>
      <c r="D6863" t="s">
        <v>1262</v>
      </c>
      <c r="E6863" t="s">
        <v>29</v>
      </c>
      <c r="F6863">
        <v>33270</v>
      </c>
      <c r="G6863">
        <v>32640</v>
      </c>
      <c r="H6863">
        <v>0.98106402164111817</v>
      </c>
      <c r="I6863" t="str">
        <f>VLOOKUP($B6863&amp;$E6863,'Employee List'!$A:$E,5,0)</f>
        <v>E-1205</v>
      </c>
    </row>
    <row r="6864" spans="1:9" x14ac:dyDescent="0.35">
      <c r="A6864" t="s">
        <v>1257</v>
      </c>
      <c r="B6864" t="s">
        <v>130</v>
      </c>
      <c r="C6864" t="s">
        <v>363</v>
      </c>
      <c r="D6864" t="s">
        <v>1262</v>
      </c>
      <c r="E6864" t="s">
        <v>30</v>
      </c>
      <c r="F6864">
        <v>32736</v>
      </c>
      <c r="G6864">
        <v>20669</v>
      </c>
      <c r="H6864">
        <v>0.6313844086021505</v>
      </c>
      <c r="I6864" t="str">
        <f>VLOOKUP($B6864&amp;$E6864,'Employee List'!$A:$E,5,0)</f>
        <v>E-1205</v>
      </c>
    </row>
    <row r="6865" spans="1:9" x14ac:dyDescent="0.35">
      <c r="A6865" t="s">
        <v>1257</v>
      </c>
      <c r="B6865" t="s">
        <v>130</v>
      </c>
      <c r="C6865" t="s">
        <v>363</v>
      </c>
      <c r="D6865" t="s">
        <v>1262</v>
      </c>
      <c r="E6865" t="s">
        <v>31</v>
      </c>
      <c r="F6865">
        <v>33869</v>
      </c>
      <c r="G6865">
        <v>25174</v>
      </c>
      <c r="H6865">
        <v>0.7432755617231096</v>
      </c>
      <c r="I6865" t="str">
        <f>VLOOKUP($B6865&amp;$E6865,'Employee List'!$A:$E,5,0)</f>
        <v>E-1205</v>
      </c>
    </row>
    <row r="6866" spans="1:9" x14ac:dyDescent="0.35">
      <c r="A6866" t="s">
        <v>1257</v>
      </c>
      <c r="B6866" t="s">
        <v>130</v>
      </c>
      <c r="C6866" t="s">
        <v>363</v>
      </c>
      <c r="D6866" t="s">
        <v>1282</v>
      </c>
      <c r="E6866" t="s">
        <v>29</v>
      </c>
      <c r="F6866">
        <v>2459</v>
      </c>
      <c r="G6866">
        <v>6787</v>
      </c>
      <c r="H6866">
        <v>2.7600650671004474</v>
      </c>
      <c r="I6866" t="str">
        <f>VLOOKUP($B6866&amp;$E6866,'Employee List'!$A:$E,5,0)</f>
        <v>E-1205</v>
      </c>
    </row>
    <row r="6867" spans="1:9" x14ac:dyDescent="0.35">
      <c r="A6867" t="s">
        <v>1257</v>
      </c>
      <c r="B6867" t="s">
        <v>130</v>
      </c>
      <c r="C6867" t="s">
        <v>363</v>
      </c>
      <c r="D6867" t="s">
        <v>1282</v>
      </c>
      <c r="E6867" t="s">
        <v>30</v>
      </c>
      <c r="F6867">
        <v>5841</v>
      </c>
      <c r="G6867">
        <v>14566</v>
      </c>
      <c r="H6867">
        <v>2.4937510700222565</v>
      </c>
      <c r="I6867" t="str">
        <f>VLOOKUP($B6867&amp;$E6867,'Employee List'!$A:$E,5,0)</f>
        <v>E-1205</v>
      </c>
    </row>
    <row r="6868" spans="1:9" x14ac:dyDescent="0.35">
      <c r="A6868" t="s">
        <v>1257</v>
      </c>
      <c r="B6868" t="s">
        <v>130</v>
      </c>
      <c r="C6868" t="s">
        <v>363</v>
      </c>
      <c r="D6868" t="s">
        <v>1282</v>
      </c>
      <c r="E6868" t="s">
        <v>31</v>
      </c>
      <c r="F6868">
        <v>7235</v>
      </c>
      <c r="G6868">
        <v>12083</v>
      </c>
      <c r="H6868">
        <v>1.6700760193503801</v>
      </c>
      <c r="I6868" t="str">
        <f>VLOOKUP($B6868&amp;$E6868,'Employee List'!$A:$E,5,0)</f>
        <v>E-1205</v>
      </c>
    </row>
    <row r="6869" spans="1:9" x14ac:dyDescent="0.35">
      <c r="A6869" t="s">
        <v>1257</v>
      </c>
      <c r="B6869" t="s">
        <v>130</v>
      </c>
      <c r="C6869" t="s">
        <v>363</v>
      </c>
      <c r="D6869" t="s">
        <v>1281</v>
      </c>
      <c r="E6869" t="s">
        <v>29</v>
      </c>
      <c r="F6869">
        <v>6570</v>
      </c>
      <c r="G6869">
        <v>6011</v>
      </c>
      <c r="H6869">
        <v>0.91491628614916287</v>
      </c>
      <c r="I6869" t="str">
        <f>VLOOKUP($B6869&amp;$E6869,'Employee List'!$A:$E,5,0)</f>
        <v>E-1205</v>
      </c>
    </row>
    <row r="6870" spans="1:9" x14ac:dyDescent="0.35">
      <c r="A6870" t="s">
        <v>1257</v>
      </c>
      <c r="B6870" t="s">
        <v>130</v>
      </c>
      <c r="C6870" t="s">
        <v>363</v>
      </c>
      <c r="D6870" t="s">
        <v>1281</v>
      </c>
      <c r="E6870" t="s">
        <v>30</v>
      </c>
      <c r="F6870">
        <v>8177</v>
      </c>
      <c r="G6870">
        <v>5885</v>
      </c>
      <c r="H6870">
        <v>0.71970160205454325</v>
      </c>
      <c r="I6870" t="str">
        <f>VLOOKUP($B6870&amp;$E6870,'Employee List'!$A:$E,5,0)</f>
        <v>E-1205</v>
      </c>
    </row>
    <row r="6871" spans="1:9" x14ac:dyDescent="0.35">
      <c r="A6871" t="s">
        <v>1257</v>
      </c>
      <c r="B6871" t="s">
        <v>130</v>
      </c>
      <c r="C6871" t="s">
        <v>363</v>
      </c>
      <c r="D6871" t="s">
        <v>1281</v>
      </c>
      <c r="E6871" t="s">
        <v>31</v>
      </c>
      <c r="F6871">
        <v>6507</v>
      </c>
      <c r="G6871">
        <v>5649</v>
      </c>
      <c r="H6871">
        <v>0.86814200092208393</v>
      </c>
      <c r="I6871" t="str">
        <f>VLOOKUP($B6871&amp;$E6871,'Employee List'!$A:$E,5,0)</f>
        <v>E-1205</v>
      </c>
    </row>
    <row r="6872" spans="1:9" x14ac:dyDescent="0.35">
      <c r="A6872" t="s">
        <v>1257</v>
      </c>
      <c r="B6872" t="s">
        <v>131</v>
      </c>
      <c r="C6872" t="s">
        <v>363</v>
      </c>
      <c r="D6872" t="s">
        <v>1274</v>
      </c>
      <c r="E6872" t="s">
        <v>29</v>
      </c>
      <c r="F6872">
        <v>22033</v>
      </c>
      <c r="G6872">
        <v>23818</v>
      </c>
      <c r="H6872">
        <v>1.0810148413743021</v>
      </c>
      <c r="I6872" t="str">
        <f>VLOOKUP($B6872&amp;$E6872,'Employee List'!$A:$E,5,0)</f>
        <v>E-1206</v>
      </c>
    </row>
    <row r="6873" spans="1:9" x14ac:dyDescent="0.35">
      <c r="A6873" t="s">
        <v>1257</v>
      </c>
      <c r="B6873" t="s">
        <v>131</v>
      </c>
      <c r="C6873" t="s">
        <v>363</v>
      </c>
      <c r="D6873" t="s">
        <v>1274</v>
      </c>
      <c r="E6873" t="s">
        <v>30</v>
      </c>
      <c r="F6873">
        <v>24122</v>
      </c>
      <c r="G6873">
        <v>16742</v>
      </c>
      <c r="H6873">
        <v>0.69405521930188208</v>
      </c>
      <c r="I6873" t="str">
        <f>VLOOKUP($B6873&amp;$E6873,'Employee List'!$A:$E,5,0)</f>
        <v>E-1206</v>
      </c>
    </row>
    <row r="6874" spans="1:9" x14ac:dyDescent="0.35">
      <c r="A6874" t="s">
        <v>1257</v>
      </c>
      <c r="B6874" t="s">
        <v>131</v>
      </c>
      <c r="C6874" t="s">
        <v>363</v>
      </c>
      <c r="D6874" t="s">
        <v>1274</v>
      </c>
      <c r="E6874" t="s">
        <v>31</v>
      </c>
      <c r="F6874">
        <v>22792</v>
      </c>
      <c r="G6874">
        <v>24026</v>
      </c>
      <c r="H6874">
        <v>1.0541418041418043</v>
      </c>
      <c r="I6874" t="str">
        <f>VLOOKUP($B6874&amp;$E6874,'Employee List'!$A:$E,5,0)</f>
        <v>E-1206</v>
      </c>
    </row>
    <row r="6875" spans="1:9" x14ac:dyDescent="0.35">
      <c r="A6875" t="s">
        <v>1257</v>
      </c>
      <c r="B6875" t="s">
        <v>131</v>
      </c>
      <c r="C6875" t="s">
        <v>363</v>
      </c>
      <c r="D6875" t="s">
        <v>1263</v>
      </c>
      <c r="E6875" t="s">
        <v>29</v>
      </c>
      <c r="F6875">
        <v>18605</v>
      </c>
      <c r="G6875">
        <v>42011</v>
      </c>
      <c r="H6875">
        <v>2.2580489115829079</v>
      </c>
      <c r="I6875" t="str">
        <f>VLOOKUP($B6875&amp;$E6875,'Employee List'!$A:$E,5,0)</f>
        <v>E-1206</v>
      </c>
    </row>
    <row r="6876" spans="1:9" x14ac:dyDescent="0.35">
      <c r="A6876" t="s">
        <v>1257</v>
      </c>
      <c r="B6876" t="s">
        <v>131</v>
      </c>
      <c r="C6876" t="s">
        <v>363</v>
      </c>
      <c r="D6876" t="s">
        <v>1263</v>
      </c>
      <c r="E6876" t="s">
        <v>30</v>
      </c>
      <c r="F6876">
        <v>17624</v>
      </c>
      <c r="G6876">
        <v>13817</v>
      </c>
      <c r="H6876">
        <v>0.78398774398547433</v>
      </c>
      <c r="I6876" t="str">
        <f>VLOOKUP($B6876&amp;$E6876,'Employee List'!$A:$E,5,0)</f>
        <v>E-1206</v>
      </c>
    </row>
    <row r="6877" spans="1:9" x14ac:dyDescent="0.35">
      <c r="A6877" t="s">
        <v>1257</v>
      </c>
      <c r="B6877" t="s">
        <v>131</v>
      </c>
      <c r="C6877" t="s">
        <v>363</v>
      </c>
      <c r="D6877" t="s">
        <v>1263</v>
      </c>
      <c r="E6877" t="s">
        <v>31</v>
      </c>
      <c r="F6877">
        <v>17764</v>
      </c>
      <c r="G6877">
        <v>13430</v>
      </c>
      <c r="H6877">
        <v>0.75602341814906548</v>
      </c>
      <c r="I6877" t="str">
        <f>VLOOKUP($B6877&amp;$E6877,'Employee List'!$A:$E,5,0)</f>
        <v>E-1206</v>
      </c>
    </row>
    <row r="6878" spans="1:9" x14ac:dyDescent="0.35">
      <c r="A6878" t="s">
        <v>1257</v>
      </c>
      <c r="B6878" t="s">
        <v>131</v>
      </c>
      <c r="C6878" t="s">
        <v>363</v>
      </c>
      <c r="D6878" t="s">
        <v>1264</v>
      </c>
      <c r="E6878" t="s">
        <v>29</v>
      </c>
      <c r="F6878">
        <v>8671</v>
      </c>
      <c r="G6878">
        <v>5081</v>
      </c>
      <c r="H6878">
        <v>0.58597624264790682</v>
      </c>
      <c r="I6878" t="str">
        <f>VLOOKUP($B6878&amp;$E6878,'Employee List'!$A:$E,5,0)</f>
        <v>E-1206</v>
      </c>
    </row>
    <row r="6879" spans="1:9" x14ac:dyDescent="0.35">
      <c r="A6879" t="s">
        <v>1257</v>
      </c>
      <c r="B6879" t="s">
        <v>131</v>
      </c>
      <c r="C6879" t="s">
        <v>363</v>
      </c>
      <c r="D6879" t="s">
        <v>1264</v>
      </c>
      <c r="E6879" t="s">
        <v>30</v>
      </c>
      <c r="F6879">
        <v>8837</v>
      </c>
      <c r="G6879">
        <v>4452</v>
      </c>
      <c r="H6879">
        <v>0.50379087925766664</v>
      </c>
      <c r="I6879" t="str">
        <f>VLOOKUP($B6879&amp;$E6879,'Employee List'!$A:$E,5,0)</f>
        <v>E-1206</v>
      </c>
    </row>
    <row r="6880" spans="1:9" x14ac:dyDescent="0.35">
      <c r="A6880" t="s">
        <v>1257</v>
      </c>
      <c r="B6880" t="s">
        <v>131</v>
      </c>
      <c r="C6880" t="s">
        <v>363</v>
      </c>
      <c r="D6880" t="s">
        <v>1264</v>
      </c>
      <c r="E6880" t="s">
        <v>31</v>
      </c>
      <c r="F6880">
        <v>9922</v>
      </c>
      <c r="G6880">
        <v>6734</v>
      </c>
      <c r="H6880">
        <v>0.67869381173150578</v>
      </c>
      <c r="I6880" t="str">
        <f>VLOOKUP($B6880&amp;$E6880,'Employee List'!$A:$E,5,0)</f>
        <v>E-1206</v>
      </c>
    </row>
    <row r="6881" spans="1:9" x14ac:dyDescent="0.35">
      <c r="A6881" t="s">
        <v>1257</v>
      </c>
      <c r="B6881" t="s">
        <v>131</v>
      </c>
      <c r="C6881" t="s">
        <v>363</v>
      </c>
      <c r="D6881" t="s">
        <v>1265</v>
      </c>
      <c r="E6881" t="s">
        <v>29</v>
      </c>
      <c r="F6881">
        <v>3463</v>
      </c>
      <c r="G6881">
        <v>5464</v>
      </c>
      <c r="H6881">
        <v>1.5778226970834537</v>
      </c>
      <c r="I6881" t="str">
        <f>VLOOKUP($B6881&amp;$E6881,'Employee List'!$A:$E,5,0)</f>
        <v>E-1206</v>
      </c>
    </row>
    <row r="6882" spans="1:9" x14ac:dyDescent="0.35">
      <c r="A6882" t="s">
        <v>1257</v>
      </c>
      <c r="B6882" t="s">
        <v>131</v>
      </c>
      <c r="C6882" t="s">
        <v>363</v>
      </c>
      <c r="D6882" t="s">
        <v>1265</v>
      </c>
      <c r="E6882" t="s">
        <v>30</v>
      </c>
      <c r="F6882">
        <v>2496</v>
      </c>
      <c r="G6882">
        <v>5455</v>
      </c>
      <c r="H6882">
        <v>2.1854967948717947</v>
      </c>
      <c r="I6882" t="str">
        <f>VLOOKUP($B6882&amp;$E6882,'Employee List'!$A:$E,5,0)</f>
        <v>E-1206</v>
      </c>
    </row>
    <row r="6883" spans="1:9" x14ac:dyDescent="0.35">
      <c r="A6883" t="s">
        <v>1257</v>
      </c>
      <c r="B6883" t="s">
        <v>131</v>
      </c>
      <c r="C6883" t="s">
        <v>363</v>
      </c>
      <c r="D6883" t="s">
        <v>1265</v>
      </c>
      <c r="E6883" t="s">
        <v>31</v>
      </c>
      <c r="F6883">
        <v>2637</v>
      </c>
      <c r="G6883">
        <v>3916</v>
      </c>
      <c r="H6883">
        <v>1.4850208570345089</v>
      </c>
      <c r="I6883" t="str">
        <f>VLOOKUP($B6883&amp;$E6883,'Employee List'!$A:$E,5,0)</f>
        <v>E-1206</v>
      </c>
    </row>
    <row r="6884" spans="1:9" x14ac:dyDescent="0.35">
      <c r="A6884" t="s">
        <v>1257</v>
      </c>
      <c r="B6884" t="s">
        <v>131</v>
      </c>
      <c r="C6884" t="s">
        <v>363</v>
      </c>
      <c r="D6884" t="s">
        <v>1260</v>
      </c>
      <c r="E6884" t="s">
        <v>29</v>
      </c>
      <c r="F6884">
        <v>53640</v>
      </c>
      <c r="G6884">
        <v>37163</v>
      </c>
      <c r="H6884">
        <v>0.69282252050708426</v>
      </c>
      <c r="I6884" t="str">
        <f>VLOOKUP($B6884&amp;$E6884,'Employee List'!$A:$E,5,0)</f>
        <v>E-1206</v>
      </c>
    </row>
    <row r="6885" spans="1:9" x14ac:dyDescent="0.35">
      <c r="A6885" t="s">
        <v>1257</v>
      </c>
      <c r="B6885" t="s">
        <v>131</v>
      </c>
      <c r="C6885" t="s">
        <v>363</v>
      </c>
      <c r="D6885" t="s">
        <v>1260</v>
      </c>
      <c r="E6885" t="s">
        <v>30</v>
      </c>
      <c r="F6885">
        <v>50860</v>
      </c>
      <c r="G6885">
        <v>38978</v>
      </c>
      <c r="H6885">
        <v>0.76637829335430596</v>
      </c>
      <c r="I6885" t="str">
        <f>VLOOKUP($B6885&amp;$E6885,'Employee List'!$A:$E,5,0)</f>
        <v>E-1206</v>
      </c>
    </row>
    <row r="6886" spans="1:9" x14ac:dyDescent="0.35">
      <c r="A6886" t="s">
        <v>1257</v>
      </c>
      <c r="B6886" t="s">
        <v>131</v>
      </c>
      <c r="C6886" t="s">
        <v>363</v>
      </c>
      <c r="D6886" t="s">
        <v>1260</v>
      </c>
      <c r="E6886" t="s">
        <v>31</v>
      </c>
      <c r="F6886">
        <v>59146</v>
      </c>
      <c r="G6886">
        <v>54649</v>
      </c>
      <c r="H6886">
        <v>0.92396780847394588</v>
      </c>
      <c r="I6886" t="str">
        <f>VLOOKUP($B6886&amp;$E6886,'Employee List'!$A:$E,5,0)</f>
        <v>E-1206</v>
      </c>
    </row>
    <row r="6887" spans="1:9" x14ac:dyDescent="0.35">
      <c r="A6887" t="s">
        <v>1257</v>
      </c>
      <c r="B6887" t="s">
        <v>131</v>
      </c>
      <c r="C6887" t="s">
        <v>363</v>
      </c>
      <c r="D6887" t="s">
        <v>1261</v>
      </c>
      <c r="E6887" t="s">
        <v>29</v>
      </c>
      <c r="F6887">
        <v>111355</v>
      </c>
      <c r="G6887">
        <v>149151</v>
      </c>
      <c r="H6887">
        <v>1.3394189753491088</v>
      </c>
      <c r="I6887" t="str">
        <f>VLOOKUP($B6887&amp;$E6887,'Employee List'!$A:$E,5,0)</f>
        <v>E-1206</v>
      </c>
    </row>
    <row r="6888" spans="1:9" x14ac:dyDescent="0.35">
      <c r="A6888" t="s">
        <v>1257</v>
      </c>
      <c r="B6888" t="s">
        <v>131</v>
      </c>
      <c r="C6888" t="s">
        <v>363</v>
      </c>
      <c r="D6888" t="s">
        <v>1261</v>
      </c>
      <c r="E6888" t="s">
        <v>30</v>
      </c>
      <c r="F6888">
        <v>113017</v>
      </c>
      <c r="G6888">
        <v>101692</v>
      </c>
      <c r="H6888">
        <v>0.89979383632550858</v>
      </c>
      <c r="I6888" t="str">
        <f>VLOOKUP($B6888&amp;$E6888,'Employee List'!$A:$E,5,0)</f>
        <v>E-1206</v>
      </c>
    </row>
    <row r="6889" spans="1:9" x14ac:dyDescent="0.35">
      <c r="A6889" t="s">
        <v>1257</v>
      </c>
      <c r="B6889" t="s">
        <v>131</v>
      </c>
      <c r="C6889" t="s">
        <v>363</v>
      </c>
      <c r="D6889" t="s">
        <v>1261</v>
      </c>
      <c r="E6889" t="s">
        <v>31</v>
      </c>
      <c r="F6889">
        <v>116322</v>
      </c>
      <c r="G6889">
        <v>121732</v>
      </c>
      <c r="H6889">
        <v>1.0465088289403552</v>
      </c>
      <c r="I6889" t="str">
        <f>VLOOKUP($B6889&amp;$E6889,'Employee List'!$A:$E,5,0)</f>
        <v>E-1206</v>
      </c>
    </row>
    <row r="6890" spans="1:9" x14ac:dyDescent="0.35">
      <c r="A6890" t="s">
        <v>1257</v>
      </c>
      <c r="B6890" t="s">
        <v>131</v>
      </c>
      <c r="C6890" t="s">
        <v>363</v>
      </c>
      <c r="D6890" t="s">
        <v>1266</v>
      </c>
      <c r="E6890" t="s">
        <v>29</v>
      </c>
      <c r="F6890">
        <v>26510</v>
      </c>
      <c r="G6890">
        <v>23695</v>
      </c>
      <c r="H6890">
        <v>0.89381365522444356</v>
      </c>
      <c r="I6890" t="str">
        <f>VLOOKUP($B6890&amp;$E6890,'Employee List'!$A:$E,5,0)</f>
        <v>E-1206</v>
      </c>
    </row>
    <row r="6891" spans="1:9" x14ac:dyDescent="0.35">
      <c r="A6891" t="s">
        <v>1257</v>
      </c>
      <c r="B6891" t="s">
        <v>131</v>
      </c>
      <c r="C6891" t="s">
        <v>363</v>
      </c>
      <c r="D6891" t="s">
        <v>1266</v>
      </c>
      <c r="E6891" t="s">
        <v>30</v>
      </c>
      <c r="F6891">
        <v>28131</v>
      </c>
      <c r="G6891">
        <v>14733</v>
      </c>
      <c r="H6891">
        <v>0.52372827130212218</v>
      </c>
      <c r="I6891" t="str">
        <f>VLOOKUP($B6891&amp;$E6891,'Employee List'!$A:$E,5,0)</f>
        <v>E-1206</v>
      </c>
    </row>
    <row r="6892" spans="1:9" x14ac:dyDescent="0.35">
      <c r="A6892" t="s">
        <v>1257</v>
      </c>
      <c r="B6892" t="s">
        <v>131</v>
      </c>
      <c r="C6892" t="s">
        <v>363</v>
      </c>
      <c r="D6892" t="s">
        <v>1266</v>
      </c>
      <c r="E6892" t="s">
        <v>31</v>
      </c>
      <c r="F6892">
        <v>28644</v>
      </c>
      <c r="G6892">
        <v>21676</v>
      </c>
      <c r="H6892">
        <v>0.75673788577014378</v>
      </c>
      <c r="I6892" t="str">
        <f>VLOOKUP($B6892&amp;$E6892,'Employee List'!$A:$E,5,0)</f>
        <v>E-1206</v>
      </c>
    </row>
    <row r="6893" spans="1:9" x14ac:dyDescent="0.35">
      <c r="A6893" t="s">
        <v>1257</v>
      </c>
      <c r="B6893" t="s">
        <v>131</v>
      </c>
      <c r="C6893" t="s">
        <v>363</v>
      </c>
      <c r="D6893" t="s">
        <v>1267</v>
      </c>
      <c r="E6893" t="s">
        <v>29</v>
      </c>
      <c r="F6893">
        <v>21417</v>
      </c>
      <c r="G6893">
        <v>16980</v>
      </c>
      <c r="H6893">
        <v>0.7928281271886819</v>
      </c>
      <c r="I6893" t="str">
        <f>VLOOKUP($B6893&amp;$E6893,'Employee List'!$A:$E,5,0)</f>
        <v>E-1206</v>
      </c>
    </row>
    <row r="6894" spans="1:9" x14ac:dyDescent="0.35">
      <c r="A6894" t="s">
        <v>1257</v>
      </c>
      <c r="B6894" t="s">
        <v>131</v>
      </c>
      <c r="C6894" t="s">
        <v>363</v>
      </c>
      <c r="D6894" t="s">
        <v>1267</v>
      </c>
      <c r="E6894" t="s">
        <v>30</v>
      </c>
      <c r="F6894">
        <v>20597</v>
      </c>
      <c r="G6894">
        <v>16753</v>
      </c>
      <c r="H6894">
        <v>0.81337087925426033</v>
      </c>
      <c r="I6894" t="str">
        <f>VLOOKUP($B6894&amp;$E6894,'Employee List'!$A:$E,5,0)</f>
        <v>E-1206</v>
      </c>
    </row>
    <row r="6895" spans="1:9" x14ac:dyDescent="0.35">
      <c r="A6895" t="s">
        <v>1257</v>
      </c>
      <c r="B6895" t="s">
        <v>131</v>
      </c>
      <c r="C6895" t="s">
        <v>363</v>
      </c>
      <c r="D6895" t="s">
        <v>1267</v>
      </c>
      <c r="E6895" t="s">
        <v>31</v>
      </c>
      <c r="F6895">
        <v>20907</v>
      </c>
      <c r="G6895">
        <v>15812</v>
      </c>
      <c r="H6895">
        <v>0.75630171712823457</v>
      </c>
      <c r="I6895" t="str">
        <f>VLOOKUP($B6895&amp;$E6895,'Employee List'!$A:$E,5,0)</f>
        <v>E-1206</v>
      </c>
    </row>
    <row r="6896" spans="1:9" x14ac:dyDescent="0.35">
      <c r="A6896" t="s">
        <v>1257</v>
      </c>
      <c r="B6896" t="s">
        <v>131</v>
      </c>
      <c r="C6896" t="s">
        <v>363</v>
      </c>
      <c r="D6896" t="s">
        <v>1268</v>
      </c>
      <c r="E6896" t="s">
        <v>29</v>
      </c>
      <c r="F6896">
        <v>13530</v>
      </c>
      <c r="G6896">
        <v>8294</v>
      </c>
      <c r="H6896">
        <v>0.61300813008130084</v>
      </c>
      <c r="I6896" t="str">
        <f>VLOOKUP($B6896&amp;$E6896,'Employee List'!$A:$E,5,0)</f>
        <v>E-1206</v>
      </c>
    </row>
    <row r="6897" spans="1:9" x14ac:dyDescent="0.35">
      <c r="A6897" t="s">
        <v>1257</v>
      </c>
      <c r="B6897" t="s">
        <v>131</v>
      </c>
      <c r="C6897" t="s">
        <v>363</v>
      </c>
      <c r="D6897" t="s">
        <v>1268</v>
      </c>
      <c r="E6897" t="s">
        <v>30</v>
      </c>
      <c r="F6897">
        <v>12204</v>
      </c>
      <c r="G6897">
        <v>4888</v>
      </c>
      <c r="H6897">
        <v>0.40052441822353324</v>
      </c>
      <c r="I6897" t="str">
        <f>VLOOKUP($B6897&amp;$E6897,'Employee List'!$A:$E,5,0)</f>
        <v>E-1206</v>
      </c>
    </row>
    <row r="6898" spans="1:9" x14ac:dyDescent="0.35">
      <c r="A6898" t="s">
        <v>1257</v>
      </c>
      <c r="B6898" t="s">
        <v>131</v>
      </c>
      <c r="C6898" t="s">
        <v>363</v>
      </c>
      <c r="D6898" t="s">
        <v>1268</v>
      </c>
      <c r="E6898" t="s">
        <v>31</v>
      </c>
      <c r="F6898">
        <v>9790</v>
      </c>
      <c r="G6898">
        <v>6244</v>
      </c>
      <c r="H6898">
        <v>0.63779366700715012</v>
      </c>
      <c r="I6898" t="str">
        <f>VLOOKUP($B6898&amp;$E6898,'Employee List'!$A:$E,5,0)</f>
        <v>E-1206</v>
      </c>
    </row>
    <row r="6899" spans="1:9" x14ac:dyDescent="0.35">
      <c r="A6899" t="s">
        <v>1257</v>
      </c>
      <c r="B6899" t="s">
        <v>131</v>
      </c>
      <c r="C6899" t="s">
        <v>363</v>
      </c>
      <c r="D6899" t="s">
        <v>1269</v>
      </c>
      <c r="E6899" t="s">
        <v>29</v>
      </c>
      <c r="F6899">
        <v>39773</v>
      </c>
      <c r="G6899">
        <v>2178</v>
      </c>
      <c r="H6899">
        <v>5.4760767354738137E-2</v>
      </c>
      <c r="I6899" t="str">
        <f>VLOOKUP($B6899&amp;$E6899,'Employee List'!$A:$E,5,0)</f>
        <v>E-1206</v>
      </c>
    </row>
    <row r="6900" spans="1:9" x14ac:dyDescent="0.35">
      <c r="A6900" t="s">
        <v>1257</v>
      </c>
      <c r="B6900" t="s">
        <v>131</v>
      </c>
      <c r="C6900" t="s">
        <v>363</v>
      </c>
      <c r="D6900" t="s">
        <v>1269</v>
      </c>
      <c r="E6900" t="s">
        <v>30</v>
      </c>
      <c r="F6900">
        <v>42354</v>
      </c>
      <c r="G6900">
        <v>4350</v>
      </c>
      <c r="H6900">
        <v>0.1027057656891911</v>
      </c>
      <c r="I6900" t="str">
        <f>VLOOKUP($B6900&amp;$E6900,'Employee List'!$A:$E,5,0)</f>
        <v>E-1206</v>
      </c>
    </row>
    <row r="6901" spans="1:9" x14ac:dyDescent="0.35">
      <c r="A6901" t="s">
        <v>1257</v>
      </c>
      <c r="B6901" t="s">
        <v>131</v>
      </c>
      <c r="C6901" t="s">
        <v>363</v>
      </c>
      <c r="D6901" t="s">
        <v>1269</v>
      </c>
      <c r="E6901" t="s">
        <v>31</v>
      </c>
      <c r="F6901">
        <v>34432</v>
      </c>
      <c r="G6901">
        <v>4552</v>
      </c>
      <c r="H6901">
        <v>0.13220260223048327</v>
      </c>
      <c r="I6901" t="str">
        <f>VLOOKUP($B6901&amp;$E6901,'Employee List'!$A:$E,5,0)</f>
        <v>E-1206</v>
      </c>
    </row>
    <row r="6902" spans="1:9" x14ac:dyDescent="0.35">
      <c r="A6902" t="s">
        <v>1257</v>
      </c>
      <c r="B6902" t="s">
        <v>131</v>
      </c>
      <c r="C6902" t="s">
        <v>363</v>
      </c>
      <c r="D6902" t="s">
        <v>1270</v>
      </c>
      <c r="E6902" t="s">
        <v>29</v>
      </c>
      <c r="F6902">
        <v>11849</v>
      </c>
      <c r="G6902">
        <v>5489</v>
      </c>
      <c r="H6902">
        <v>0.46324584353109965</v>
      </c>
      <c r="I6902" t="str">
        <f>VLOOKUP($B6902&amp;$E6902,'Employee List'!$A:$E,5,0)</f>
        <v>E-1206</v>
      </c>
    </row>
    <row r="6903" spans="1:9" x14ac:dyDescent="0.35">
      <c r="A6903" t="s">
        <v>1257</v>
      </c>
      <c r="B6903" t="s">
        <v>131</v>
      </c>
      <c r="C6903" t="s">
        <v>363</v>
      </c>
      <c r="D6903" t="s">
        <v>1270</v>
      </c>
      <c r="E6903" t="s">
        <v>30</v>
      </c>
      <c r="F6903">
        <v>8913</v>
      </c>
      <c r="G6903">
        <v>5503</v>
      </c>
      <c r="H6903">
        <v>0.61741276786716037</v>
      </c>
      <c r="I6903" t="str">
        <f>VLOOKUP($B6903&amp;$E6903,'Employee List'!$A:$E,5,0)</f>
        <v>E-1206</v>
      </c>
    </row>
    <row r="6904" spans="1:9" x14ac:dyDescent="0.35">
      <c r="A6904" t="s">
        <v>1257</v>
      </c>
      <c r="B6904" t="s">
        <v>131</v>
      </c>
      <c r="C6904" t="s">
        <v>363</v>
      </c>
      <c r="D6904" t="s">
        <v>1270</v>
      </c>
      <c r="E6904" t="s">
        <v>31</v>
      </c>
      <c r="F6904">
        <v>9698</v>
      </c>
      <c r="G6904">
        <v>7222</v>
      </c>
      <c r="H6904">
        <v>0.74468962672716021</v>
      </c>
      <c r="I6904" t="str">
        <f>VLOOKUP($B6904&amp;$E6904,'Employee List'!$A:$E,5,0)</f>
        <v>E-1206</v>
      </c>
    </row>
    <row r="6905" spans="1:9" x14ac:dyDescent="0.35">
      <c r="A6905" t="s">
        <v>1257</v>
      </c>
      <c r="B6905" t="s">
        <v>131</v>
      </c>
      <c r="C6905" t="s">
        <v>363</v>
      </c>
      <c r="D6905" t="s">
        <v>1271</v>
      </c>
      <c r="E6905" t="s">
        <v>29</v>
      </c>
      <c r="F6905">
        <v>19235</v>
      </c>
      <c r="G6905">
        <v>6842</v>
      </c>
      <c r="H6905">
        <v>0.35570574473615807</v>
      </c>
      <c r="I6905" t="str">
        <f>VLOOKUP($B6905&amp;$E6905,'Employee List'!$A:$E,5,0)</f>
        <v>E-1206</v>
      </c>
    </row>
    <row r="6906" spans="1:9" x14ac:dyDescent="0.35">
      <c r="A6906" t="s">
        <v>1257</v>
      </c>
      <c r="B6906" t="s">
        <v>131</v>
      </c>
      <c r="C6906" t="s">
        <v>363</v>
      </c>
      <c r="D6906" t="s">
        <v>1271</v>
      </c>
      <c r="E6906" t="s">
        <v>30</v>
      </c>
      <c r="F6906">
        <v>19180</v>
      </c>
      <c r="G6906">
        <v>9819</v>
      </c>
      <c r="H6906">
        <v>0.51193952033368095</v>
      </c>
      <c r="I6906" t="str">
        <f>VLOOKUP($B6906&amp;$E6906,'Employee List'!$A:$E,5,0)</f>
        <v>E-1206</v>
      </c>
    </row>
    <row r="6907" spans="1:9" x14ac:dyDescent="0.35">
      <c r="A6907" t="s">
        <v>1257</v>
      </c>
      <c r="B6907" t="s">
        <v>131</v>
      </c>
      <c r="C6907" t="s">
        <v>363</v>
      </c>
      <c r="D6907" t="s">
        <v>1271</v>
      </c>
      <c r="E6907" t="s">
        <v>31</v>
      </c>
      <c r="F6907">
        <v>19256</v>
      </c>
      <c r="G6907">
        <v>10122</v>
      </c>
      <c r="H6907">
        <v>0.52565434150394685</v>
      </c>
      <c r="I6907" t="str">
        <f>VLOOKUP($B6907&amp;$E6907,'Employee List'!$A:$E,5,0)</f>
        <v>E-1206</v>
      </c>
    </row>
    <row r="6908" spans="1:9" x14ac:dyDescent="0.35">
      <c r="A6908" t="s">
        <v>1257</v>
      </c>
      <c r="B6908" t="s">
        <v>131</v>
      </c>
      <c r="C6908" t="s">
        <v>363</v>
      </c>
      <c r="D6908" t="s">
        <v>1258</v>
      </c>
      <c r="E6908" t="s">
        <v>29</v>
      </c>
      <c r="F6908">
        <v>81994</v>
      </c>
      <c r="G6908">
        <v>75411</v>
      </c>
      <c r="H6908">
        <v>0.91971363758323776</v>
      </c>
      <c r="I6908" t="str">
        <f>VLOOKUP($B6908&amp;$E6908,'Employee List'!$A:$E,5,0)</f>
        <v>E-1206</v>
      </c>
    </row>
    <row r="6909" spans="1:9" x14ac:dyDescent="0.35">
      <c r="A6909" t="s">
        <v>1257</v>
      </c>
      <c r="B6909" t="s">
        <v>131</v>
      </c>
      <c r="C6909" t="s">
        <v>363</v>
      </c>
      <c r="D6909" t="s">
        <v>1258</v>
      </c>
      <c r="E6909" t="s">
        <v>30</v>
      </c>
      <c r="F6909">
        <v>78063</v>
      </c>
      <c r="G6909">
        <v>67287</v>
      </c>
      <c r="H6909">
        <v>0.86195764959071519</v>
      </c>
      <c r="I6909" t="str">
        <f>VLOOKUP($B6909&amp;$E6909,'Employee List'!$A:$E,5,0)</f>
        <v>E-1206</v>
      </c>
    </row>
    <row r="6910" spans="1:9" x14ac:dyDescent="0.35">
      <c r="A6910" t="s">
        <v>1257</v>
      </c>
      <c r="B6910" t="s">
        <v>131</v>
      </c>
      <c r="C6910" t="s">
        <v>363</v>
      </c>
      <c r="D6910" t="s">
        <v>1258</v>
      </c>
      <c r="E6910" t="s">
        <v>31</v>
      </c>
      <c r="F6910">
        <v>75603</v>
      </c>
      <c r="G6910">
        <v>74323</v>
      </c>
      <c r="H6910">
        <v>0.98306945491581021</v>
      </c>
      <c r="I6910" t="str">
        <f>VLOOKUP($B6910&amp;$E6910,'Employee List'!$A:$E,5,0)</f>
        <v>E-1206</v>
      </c>
    </row>
    <row r="6911" spans="1:9" x14ac:dyDescent="0.35">
      <c r="A6911" t="s">
        <v>1257</v>
      </c>
      <c r="B6911" t="s">
        <v>131</v>
      </c>
      <c r="C6911" t="s">
        <v>363</v>
      </c>
      <c r="D6911" t="s">
        <v>1272</v>
      </c>
      <c r="E6911" t="s">
        <v>29</v>
      </c>
      <c r="F6911">
        <v>16094</v>
      </c>
      <c r="G6911">
        <v>10748</v>
      </c>
      <c r="H6911">
        <v>0.66782651919970171</v>
      </c>
      <c r="I6911" t="str">
        <f>VLOOKUP($B6911&amp;$E6911,'Employee List'!$A:$E,5,0)</f>
        <v>E-1206</v>
      </c>
    </row>
    <row r="6912" spans="1:9" x14ac:dyDescent="0.35">
      <c r="A6912" t="s">
        <v>1257</v>
      </c>
      <c r="B6912" t="s">
        <v>131</v>
      </c>
      <c r="C6912" t="s">
        <v>363</v>
      </c>
      <c r="D6912" t="s">
        <v>1272</v>
      </c>
      <c r="E6912" t="s">
        <v>30</v>
      </c>
      <c r="F6912">
        <v>15315</v>
      </c>
      <c r="G6912">
        <v>9463</v>
      </c>
      <c r="H6912">
        <v>0.61789095657851778</v>
      </c>
      <c r="I6912" t="str">
        <f>VLOOKUP($B6912&amp;$E6912,'Employee List'!$A:$E,5,0)</f>
        <v>E-1206</v>
      </c>
    </row>
    <row r="6913" spans="1:9" x14ac:dyDescent="0.35">
      <c r="A6913" t="s">
        <v>1257</v>
      </c>
      <c r="B6913" t="s">
        <v>131</v>
      </c>
      <c r="C6913" t="s">
        <v>363</v>
      </c>
      <c r="D6913" t="s">
        <v>1272</v>
      </c>
      <c r="E6913" t="s">
        <v>31</v>
      </c>
      <c r="F6913">
        <v>19946</v>
      </c>
      <c r="G6913">
        <v>12423</v>
      </c>
      <c r="H6913">
        <v>0.62283164544269531</v>
      </c>
      <c r="I6913" t="str">
        <f>VLOOKUP($B6913&amp;$E6913,'Employee List'!$A:$E,5,0)</f>
        <v>E-1206</v>
      </c>
    </row>
    <row r="6914" spans="1:9" x14ac:dyDescent="0.35">
      <c r="A6914" t="s">
        <v>1257</v>
      </c>
      <c r="B6914" t="s">
        <v>131</v>
      </c>
      <c r="C6914" t="s">
        <v>363</v>
      </c>
      <c r="D6914" t="s">
        <v>1259</v>
      </c>
      <c r="E6914" t="s">
        <v>29</v>
      </c>
      <c r="F6914">
        <v>27866</v>
      </c>
      <c r="G6914">
        <v>19119</v>
      </c>
      <c r="H6914">
        <v>0.68610493073996981</v>
      </c>
      <c r="I6914" t="str">
        <f>VLOOKUP($B6914&amp;$E6914,'Employee List'!$A:$E,5,0)</f>
        <v>E-1206</v>
      </c>
    </row>
    <row r="6915" spans="1:9" x14ac:dyDescent="0.35">
      <c r="A6915" t="s">
        <v>1257</v>
      </c>
      <c r="B6915" t="s">
        <v>131</v>
      </c>
      <c r="C6915" t="s">
        <v>363</v>
      </c>
      <c r="D6915" t="s">
        <v>1259</v>
      </c>
      <c r="E6915" t="s">
        <v>30</v>
      </c>
      <c r="F6915">
        <v>28024</v>
      </c>
      <c r="G6915">
        <v>20117</v>
      </c>
      <c r="H6915">
        <v>0.71784898658292895</v>
      </c>
      <c r="I6915" t="str">
        <f>VLOOKUP($B6915&amp;$E6915,'Employee List'!$A:$E,5,0)</f>
        <v>E-1206</v>
      </c>
    </row>
    <row r="6916" spans="1:9" x14ac:dyDescent="0.35">
      <c r="A6916" t="s">
        <v>1257</v>
      </c>
      <c r="B6916" t="s">
        <v>131</v>
      </c>
      <c r="C6916" t="s">
        <v>363</v>
      </c>
      <c r="D6916" t="s">
        <v>1259</v>
      </c>
      <c r="E6916" t="s">
        <v>31</v>
      </c>
      <c r="F6916">
        <v>26926</v>
      </c>
      <c r="G6916">
        <v>18050</v>
      </c>
      <c r="H6916">
        <v>0.6703557899428062</v>
      </c>
      <c r="I6916" t="str">
        <f>VLOOKUP($B6916&amp;$E6916,'Employee List'!$A:$E,5,0)</f>
        <v>E-1206</v>
      </c>
    </row>
    <row r="6917" spans="1:9" x14ac:dyDescent="0.35">
      <c r="A6917" t="s">
        <v>1257</v>
      </c>
      <c r="B6917" t="s">
        <v>131</v>
      </c>
      <c r="C6917" t="s">
        <v>363</v>
      </c>
      <c r="D6917" t="s">
        <v>1273</v>
      </c>
      <c r="E6917" t="s">
        <v>29</v>
      </c>
      <c r="F6917">
        <v>9391</v>
      </c>
      <c r="G6917">
        <v>4737</v>
      </c>
      <c r="H6917">
        <v>0.50441912469385586</v>
      </c>
      <c r="I6917" t="str">
        <f>VLOOKUP($B6917&amp;$E6917,'Employee List'!$A:$E,5,0)</f>
        <v>E-1206</v>
      </c>
    </row>
    <row r="6918" spans="1:9" x14ac:dyDescent="0.35">
      <c r="A6918" t="s">
        <v>1257</v>
      </c>
      <c r="B6918" t="s">
        <v>131</v>
      </c>
      <c r="C6918" t="s">
        <v>363</v>
      </c>
      <c r="D6918" t="s">
        <v>1273</v>
      </c>
      <c r="E6918" t="s">
        <v>30</v>
      </c>
      <c r="F6918">
        <v>8845</v>
      </c>
      <c r="G6918">
        <v>5436</v>
      </c>
      <c r="H6918">
        <v>0.6145845110231769</v>
      </c>
      <c r="I6918" t="str">
        <f>VLOOKUP($B6918&amp;$E6918,'Employee List'!$A:$E,5,0)</f>
        <v>E-1206</v>
      </c>
    </row>
    <row r="6919" spans="1:9" x14ac:dyDescent="0.35">
      <c r="A6919" t="s">
        <v>1257</v>
      </c>
      <c r="B6919" t="s">
        <v>131</v>
      </c>
      <c r="C6919" t="s">
        <v>363</v>
      </c>
      <c r="D6919" t="s">
        <v>1273</v>
      </c>
      <c r="E6919" t="s">
        <v>31</v>
      </c>
      <c r="F6919">
        <v>8767</v>
      </c>
      <c r="G6919">
        <v>4899</v>
      </c>
      <c r="H6919">
        <v>0.55880004562564156</v>
      </c>
      <c r="I6919" t="str">
        <f>VLOOKUP($B6919&amp;$E6919,'Employee List'!$A:$E,5,0)</f>
        <v>E-1206</v>
      </c>
    </row>
    <row r="6920" spans="1:9" x14ac:dyDescent="0.35">
      <c r="A6920" t="s">
        <v>1257</v>
      </c>
      <c r="B6920" t="s">
        <v>131</v>
      </c>
      <c r="C6920" t="s">
        <v>363</v>
      </c>
      <c r="D6920" t="s">
        <v>1275</v>
      </c>
      <c r="E6920" t="s">
        <v>29</v>
      </c>
      <c r="F6920">
        <v>6149</v>
      </c>
      <c r="G6920">
        <v>5620</v>
      </c>
      <c r="H6920">
        <v>0.91396975117905355</v>
      </c>
      <c r="I6920" t="str">
        <f>VLOOKUP($B6920&amp;$E6920,'Employee List'!$A:$E,5,0)</f>
        <v>E-1206</v>
      </c>
    </row>
    <row r="6921" spans="1:9" x14ac:dyDescent="0.35">
      <c r="A6921" t="s">
        <v>1257</v>
      </c>
      <c r="B6921" t="s">
        <v>131</v>
      </c>
      <c r="C6921" t="s">
        <v>363</v>
      </c>
      <c r="D6921" t="s">
        <v>1275</v>
      </c>
      <c r="E6921" t="s">
        <v>30</v>
      </c>
      <c r="F6921">
        <v>4837</v>
      </c>
      <c r="G6921">
        <v>21311</v>
      </c>
      <c r="H6921">
        <v>4.4058300599545168</v>
      </c>
      <c r="I6921" t="str">
        <f>VLOOKUP($B6921&amp;$E6921,'Employee List'!$A:$E,5,0)</f>
        <v>E-1206</v>
      </c>
    </row>
    <row r="6922" spans="1:9" x14ac:dyDescent="0.35">
      <c r="A6922" t="s">
        <v>1257</v>
      </c>
      <c r="B6922" t="s">
        <v>131</v>
      </c>
      <c r="C6922" t="s">
        <v>363</v>
      </c>
      <c r="D6922" t="s">
        <v>1275</v>
      </c>
      <c r="E6922" t="s">
        <v>31</v>
      </c>
      <c r="F6922">
        <v>4328</v>
      </c>
      <c r="G6922">
        <v>2972</v>
      </c>
      <c r="H6922">
        <v>0.68669131238447323</v>
      </c>
      <c r="I6922" t="str">
        <f>VLOOKUP($B6922&amp;$E6922,'Employee List'!$A:$E,5,0)</f>
        <v>E-1206</v>
      </c>
    </row>
    <row r="6923" spans="1:9" x14ac:dyDescent="0.35">
      <c r="A6923" t="s">
        <v>1257</v>
      </c>
      <c r="B6923" t="s">
        <v>131</v>
      </c>
      <c r="C6923" t="s">
        <v>363</v>
      </c>
      <c r="D6923" t="s">
        <v>1276</v>
      </c>
      <c r="E6923" t="s">
        <v>29</v>
      </c>
      <c r="F6923">
        <v>4942</v>
      </c>
      <c r="G6923">
        <v>1775</v>
      </c>
      <c r="H6923">
        <v>0.3591663294212869</v>
      </c>
      <c r="I6923" t="str">
        <f>VLOOKUP($B6923&amp;$E6923,'Employee List'!$A:$E,5,0)</f>
        <v>E-1206</v>
      </c>
    </row>
    <row r="6924" spans="1:9" x14ac:dyDescent="0.35">
      <c r="A6924" t="s">
        <v>1257</v>
      </c>
      <c r="B6924" t="s">
        <v>131</v>
      </c>
      <c r="C6924" t="s">
        <v>363</v>
      </c>
      <c r="D6924" t="s">
        <v>1276</v>
      </c>
      <c r="E6924" t="s">
        <v>30</v>
      </c>
      <c r="F6924">
        <v>8061</v>
      </c>
      <c r="G6924">
        <v>3005</v>
      </c>
      <c r="H6924">
        <v>0.37278253318446841</v>
      </c>
      <c r="I6924" t="str">
        <f>VLOOKUP($B6924&amp;$E6924,'Employee List'!$A:$E,5,0)</f>
        <v>E-1206</v>
      </c>
    </row>
    <row r="6925" spans="1:9" x14ac:dyDescent="0.35">
      <c r="A6925" t="s">
        <v>1257</v>
      </c>
      <c r="B6925" t="s">
        <v>131</v>
      </c>
      <c r="C6925" t="s">
        <v>363</v>
      </c>
      <c r="D6925" t="s">
        <v>1276</v>
      </c>
      <c r="E6925" t="s">
        <v>31</v>
      </c>
      <c r="F6925">
        <v>8328</v>
      </c>
      <c r="G6925">
        <v>3547</v>
      </c>
      <c r="H6925">
        <v>0.42591258405379445</v>
      </c>
      <c r="I6925" t="str">
        <f>VLOOKUP($B6925&amp;$E6925,'Employee List'!$A:$E,5,0)</f>
        <v>E-1206</v>
      </c>
    </row>
    <row r="6926" spans="1:9" x14ac:dyDescent="0.35">
      <c r="A6926" t="s">
        <v>1257</v>
      </c>
      <c r="B6926" t="s">
        <v>131</v>
      </c>
      <c r="C6926" t="s">
        <v>363</v>
      </c>
      <c r="D6926" t="s">
        <v>1277</v>
      </c>
      <c r="E6926" t="s">
        <v>29</v>
      </c>
      <c r="F6926">
        <v>8484</v>
      </c>
      <c r="G6926">
        <v>5245</v>
      </c>
      <c r="H6926">
        <v>0.61822253653936821</v>
      </c>
      <c r="I6926" t="str">
        <f>VLOOKUP($B6926&amp;$E6926,'Employee List'!$A:$E,5,0)</f>
        <v>E-1206</v>
      </c>
    </row>
    <row r="6927" spans="1:9" x14ac:dyDescent="0.35">
      <c r="A6927" t="s">
        <v>1257</v>
      </c>
      <c r="B6927" t="s">
        <v>131</v>
      </c>
      <c r="C6927" t="s">
        <v>363</v>
      </c>
      <c r="D6927" t="s">
        <v>1277</v>
      </c>
      <c r="E6927" t="s">
        <v>30</v>
      </c>
      <c r="F6927">
        <v>8848</v>
      </c>
      <c r="G6927">
        <v>6701</v>
      </c>
      <c r="H6927">
        <v>0.75734629294755873</v>
      </c>
      <c r="I6927" t="str">
        <f>VLOOKUP($B6927&amp;$E6927,'Employee List'!$A:$E,5,0)</f>
        <v>E-1206</v>
      </c>
    </row>
    <row r="6928" spans="1:9" x14ac:dyDescent="0.35">
      <c r="A6928" t="s">
        <v>1257</v>
      </c>
      <c r="B6928" t="s">
        <v>131</v>
      </c>
      <c r="C6928" t="s">
        <v>363</v>
      </c>
      <c r="D6928" t="s">
        <v>1277</v>
      </c>
      <c r="E6928" t="s">
        <v>31</v>
      </c>
      <c r="F6928">
        <v>7130</v>
      </c>
      <c r="G6928">
        <v>7211</v>
      </c>
      <c r="H6928">
        <v>1.011360448807854</v>
      </c>
      <c r="I6928" t="str">
        <f>VLOOKUP($B6928&amp;$E6928,'Employee List'!$A:$E,5,0)</f>
        <v>E-1206</v>
      </c>
    </row>
    <row r="6929" spans="1:9" x14ac:dyDescent="0.35">
      <c r="A6929" t="s">
        <v>1257</v>
      </c>
      <c r="B6929" t="s">
        <v>131</v>
      </c>
      <c r="C6929" t="s">
        <v>363</v>
      </c>
      <c r="D6929" t="s">
        <v>1278</v>
      </c>
      <c r="E6929" t="s">
        <v>29</v>
      </c>
      <c r="F6929">
        <v>10171</v>
      </c>
      <c r="G6929">
        <v>8186</v>
      </c>
      <c r="H6929">
        <v>0.80483728246976693</v>
      </c>
      <c r="I6929" t="str">
        <f>VLOOKUP($B6929&amp;$E6929,'Employee List'!$A:$E,5,0)</f>
        <v>E-1206</v>
      </c>
    </row>
    <row r="6930" spans="1:9" x14ac:dyDescent="0.35">
      <c r="A6930" t="s">
        <v>1257</v>
      </c>
      <c r="B6930" t="s">
        <v>131</v>
      </c>
      <c r="C6930" t="s">
        <v>363</v>
      </c>
      <c r="D6930" t="s">
        <v>1278</v>
      </c>
      <c r="E6930" t="s">
        <v>30</v>
      </c>
      <c r="F6930">
        <v>9632</v>
      </c>
      <c r="G6930">
        <v>7735</v>
      </c>
      <c r="H6930">
        <v>0.80305232558139539</v>
      </c>
      <c r="I6930" t="str">
        <f>VLOOKUP($B6930&amp;$E6930,'Employee List'!$A:$E,5,0)</f>
        <v>E-1206</v>
      </c>
    </row>
    <row r="6931" spans="1:9" x14ac:dyDescent="0.35">
      <c r="A6931" t="s">
        <v>1257</v>
      </c>
      <c r="B6931" t="s">
        <v>131</v>
      </c>
      <c r="C6931" t="s">
        <v>363</v>
      </c>
      <c r="D6931" t="s">
        <v>1278</v>
      </c>
      <c r="E6931" t="s">
        <v>31</v>
      </c>
      <c r="F6931">
        <v>10453</v>
      </c>
      <c r="G6931">
        <v>3641</v>
      </c>
      <c r="H6931">
        <v>0.34832105615612741</v>
      </c>
      <c r="I6931" t="str">
        <f>VLOOKUP($B6931&amp;$E6931,'Employee List'!$A:$E,5,0)</f>
        <v>E-1206</v>
      </c>
    </row>
    <row r="6932" spans="1:9" x14ac:dyDescent="0.35">
      <c r="A6932" t="s">
        <v>1257</v>
      </c>
      <c r="B6932" t="s">
        <v>131</v>
      </c>
      <c r="C6932" t="s">
        <v>363</v>
      </c>
      <c r="D6932" t="s">
        <v>1279</v>
      </c>
      <c r="E6932" t="s">
        <v>29</v>
      </c>
      <c r="F6932">
        <v>4396</v>
      </c>
      <c r="G6932">
        <v>4545</v>
      </c>
      <c r="H6932">
        <v>1.033894449499545</v>
      </c>
      <c r="I6932" t="str">
        <f>VLOOKUP($B6932&amp;$E6932,'Employee List'!$A:$E,5,0)</f>
        <v>E-1206</v>
      </c>
    </row>
    <row r="6933" spans="1:9" x14ac:dyDescent="0.35">
      <c r="A6933" t="s">
        <v>1257</v>
      </c>
      <c r="B6933" t="s">
        <v>131</v>
      </c>
      <c r="C6933" t="s">
        <v>363</v>
      </c>
      <c r="D6933" t="s">
        <v>1279</v>
      </c>
      <c r="E6933" t="s">
        <v>30</v>
      </c>
      <c r="F6933">
        <v>4051</v>
      </c>
      <c r="G6933">
        <v>2796</v>
      </c>
      <c r="H6933">
        <v>0.69019995062947426</v>
      </c>
      <c r="I6933" t="str">
        <f>VLOOKUP($B6933&amp;$E6933,'Employee List'!$A:$E,5,0)</f>
        <v>E-1206</v>
      </c>
    </row>
    <row r="6934" spans="1:9" x14ac:dyDescent="0.35">
      <c r="A6934" t="s">
        <v>1257</v>
      </c>
      <c r="B6934" t="s">
        <v>131</v>
      </c>
      <c r="C6934" t="s">
        <v>363</v>
      </c>
      <c r="D6934" t="s">
        <v>1279</v>
      </c>
      <c r="E6934" t="s">
        <v>31</v>
      </c>
      <c r="F6934">
        <v>5809</v>
      </c>
      <c r="G6934">
        <v>4390</v>
      </c>
      <c r="H6934">
        <v>0.75572387674298502</v>
      </c>
      <c r="I6934" t="str">
        <f>VLOOKUP($B6934&amp;$E6934,'Employee List'!$A:$E,5,0)</f>
        <v>E-1206</v>
      </c>
    </row>
    <row r="6935" spans="1:9" x14ac:dyDescent="0.35">
      <c r="A6935" t="s">
        <v>1257</v>
      </c>
      <c r="B6935" t="s">
        <v>131</v>
      </c>
      <c r="C6935" t="s">
        <v>363</v>
      </c>
      <c r="D6935" t="s">
        <v>1280</v>
      </c>
      <c r="E6935" t="s">
        <v>29</v>
      </c>
      <c r="F6935">
        <v>6800</v>
      </c>
      <c r="G6935">
        <v>11805</v>
      </c>
      <c r="H6935">
        <v>1.7360294117647059</v>
      </c>
      <c r="I6935" t="str">
        <f>VLOOKUP($B6935&amp;$E6935,'Employee List'!$A:$E,5,0)</f>
        <v>E-1206</v>
      </c>
    </row>
    <row r="6936" spans="1:9" x14ac:dyDescent="0.35">
      <c r="A6936" t="s">
        <v>1257</v>
      </c>
      <c r="B6936" t="s">
        <v>131</v>
      </c>
      <c r="C6936" t="s">
        <v>363</v>
      </c>
      <c r="D6936" t="s">
        <v>1280</v>
      </c>
      <c r="E6936" t="s">
        <v>30</v>
      </c>
      <c r="F6936">
        <v>5382</v>
      </c>
      <c r="G6936">
        <v>8795</v>
      </c>
      <c r="H6936">
        <v>1.6341508732813081</v>
      </c>
      <c r="I6936" t="str">
        <f>VLOOKUP($B6936&amp;$E6936,'Employee List'!$A:$E,5,0)</f>
        <v>E-1206</v>
      </c>
    </row>
    <row r="6937" spans="1:9" x14ac:dyDescent="0.35">
      <c r="A6937" t="s">
        <v>1257</v>
      </c>
      <c r="B6937" t="s">
        <v>131</v>
      </c>
      <c r="C6937" t="s">
        <v>363</v>
      </c>
      <c r="D6937" t="s">
        <v>1280</v>
      </c>
      <c r="E6937" t="s">
        <v>31</v>
      </c>
      <c r="F6937">
        <v>5090</v>
      </c>
      <c r="G6937">
        <v>8378</v>
      </c>
      <c r="H6937">
        <v>1.6459724950884087</v>
      </c>
      <c r="I6937" t="str">
        <f>VLOOKUP($B6937&amp;$E6937,'Employee List'!$A:$E,5,0)</f>
        <v>E-1206</v>
      </c>
    </row>
    <row r="6938" spans="1:9" x14ac:dyDescent="0.35">
      <c r="A6938" t="s">
        <v>1257</v>
      </c>
      <c r="B6938" t="s">
        <v>131</v>
      </c>
      <c r="C6938" t="s">
        <v>363</v>
      </c>
      <c r="D6938" t="s">
        <v>1262</v>
      </c>
      <c r="E6938" t="s">
        <v>29</v>
      </c>
      <c r="F6938">
        <v>67339</v>
      </c>
      <c r="G6938">
        <v>28900</v>
      </c>
      <c r="H6938">
        <v>0.42917180237306762</v>
      </c>
      <c r="I6938" t="str">
        <f>VLOOKUP($B6938&amp;$E6938,'Employee List'!$A:$E,5,0)</f>
        <v>E-1206</v>
      </c>
    </row>
    <row r="6939" spans="1:9" x14ac:dyDescent="0.35">
      <c r="A6939" t="s">
        <v>1257</v>
      </c>
      <c r="B6939" t="s">
        <v>131</v>
      </c>
      <c r="C6939" t="s">
        <v>363</v>
      </c>
      <c r="D6939" t="s">
        <v>1262</v>
      </c>
      <c r="E6939" t="s">
        <v>30</v>
      </c>
      <c r="F6939">
        <v>70155</v>
      </c>
      <c r="G6939">
        <v>43866</v>
      </c>
      <c r="H6939">
        <v>0.62527261064785122</v>
      </c>
      <c r="I6939" t="str">
        <f>VLOOKUP($B6939&amp;$E6939,'Employee List'!$A:$E,5,0)</f>
        <v>E-1206</v>
      </c>
    </row>
    <row r="6940" spans="1:9" x14ac:dyDescent="0.35">
      <c r="A6940" t="s">
        <v>1257</v>
      </c>
      <c r="B6940" t="s">
        <v>131</v>
      </c>
      <c r="C6940" t="s">
        <v>363</v>
      </c>
      <c r="D6940" t="s">
        <v>1262</v>
      </c>
      <c r="E6940" t="s">
        <v>31</v>
      </c>
      <c r="F6940">
        <v>74220</v>
      </c>
      <c r="G6940">
        <v>30151</v>
      </c>
      <c r="H6940">
        <v>0.40623821072487198</v>
      </c>
      <c r="I6940" t="str">
        <f>VLOOKUP($B6940&amp;$E6940,'Employee List'!$A:$E,5,0)</f>
        <v>E-1206</v>
      </c>
    </row>
    <row r="6941" spans="1:9" x14ac:dyDescent="0.35">
      <c r="A6941" t="s">
        <v>1257</v>
      </c>
      <c r="B6941" t="s">
        <v>131</v>
      </c>
      <c r="C6941" t="s">
        <v>363</v>
      </c>
      <c r="D6941" t="s">
        <v>1282</v>
      </c>
      <c r="E6941" t="s">
        <v>30</v>
      </c>
      <c r="F6941">
        <v>5712</v>
      </c>
      <c r="G6941">
        <v>1523</v>
      </c>
      <c r="H6941">
        <v>0.26663165266106442</v>
      </c>
      <c r="I6941" t="str">
        <f>VLOOKUP($B6941&amp;$E6941,'Employee List'!$A:$E,5,0)</f>
        <v>E-1206</v>
      </c>
    </row>
    <row r="6942" spans="1:9" x14ac:dyDescent="0.35">
      <c r="A6942" t="s">
        <v>1257</v>
      </c>
      <c r="B6942" t="s">
        <v>131</v>
      </c>
      <c r="C6942" t="s">
        <v>363</v>
      </c>
      <c r="D6942" t="s">
        <v>1282</v>
      </c>
      <c r="E6942" t="s">
        <v>31</v>
      </c>
      <c r="F6942">
        <v>5567</v>
      </c>
      <c r="G6942">
        <v>5971</v>
      </c>
      <c r="H6942">
        <v>1.0725705047601941</v>
      </c>
      <c r="I6942" t="str">
        <f>VLOOKUP($B6942&amp;$E6942,'Employee List'!$A:$E,5,0)</f>
        <v>E-1206</v>
      </c>
    </row>
    <row r="6943" spans="1:9" x14ac:dyDescent="0.35">
      <c r="A6943" t="s">
        <v>1257</v>
      </c>
      <c r="B6943" t="s">
        <v>131</v>
      </c>
      <c r="C6943" t="s">
        <v>363</v>
      </c>
      <c r="D6943" t="s">
        <v>1281</v>
      </c>
      <c r="E6943" t="s">
        <v>29</v>
      </c>
      <c r="F6943">
        <v>2341</v>
      </c>
      <c r="G6943">
        <v>3795</v>
      </c>
      <c r="H6943">
        <v>1.6211020931225972</v>
      </c>
      <c r="I6943" t="str">
        <f>VLOOKUP($B6943&amp;$E6943,'Employee List'!$A:$E,5,0)</f>
        <v>E-1206</v>
      </c>
    </row>
    <row r="6944" spans="1:9" x14ac:dyDescent="0.35">
      <c r="A6944" t="s">
        <v>1257</v>
      </c>
      <c r="B6944" t="s">
        <v>131</v>
      </c>
      <c r="C6944" t="s">
        <v>363</v>
      </c>
      <c r="D6944" t="s">
        <v>1281</v>
      </c>
      <c r="E6944" t="s">
        <v>30</v>
      </c>
      <c r="F6944">
        <v>3998</v>
      </c>
      <c r="G6944">
        <v>2743</v>
      </c>
      <c r="H6944">
        <v>0.68609304652326164</v>
      </c>
      <c r="I6944" t="str">
        <f>VLOOKUP($B6944&amp;$E6944,'Employee List'!$A:$E,5,0)</f>
        <v>E-1206</v>
      </c>
    </row>
    <row r="6945" spans="1:9" x14ac:dyDescent="0.35">
      <c r="A6945" t="s">
        <v>1257</v>
      </c>
      <c r="B6945" t="s">
        <v>131</v>
      </c>
      <c r="C6945" t="s">
        <v>363</v>
      </c>
      <c r="D6945" t="s">
        <v>1281</v>
      </c>
      <c r="E6945" t="s">
        <v>31</v>
      </c>
      <c r="F6945">
        <v>1946</v>
      </c>
      <c r="G6945">
        <v>5998</v>
      </c>
      <c r="H6945">
        <v>3.0822199383350464</v>
      </c>
      <c r="I6945" t="str">
        <f>VLOOKUP($B6945&amp;$E6945,'Employee List'!$A:$E,5,0)</f>
        <v>E-1206</v>
      </c>
    </row>
    <row r="6946" spans="1:9" x14ac:dyDescent="0.35">
      <c r="A6946" t="s">
        <v>1257</v>
      </c>
      <c r="B6946" t="s">
        <v>132</v>
      </c>
      <c r="C6946" t="s">
        <v>363</v>
      </c>
      <c r="D6946" t="s">
        <v>1274</v>
      </c>
      <c r="E6946" t="s">
        <v>29</v>
      </c>
      <c r="F6946">
        <v>20653</v>
      </c>
      <c r="G6946">
        <v>33482</v>
      </c>
      <c r="H6946">
        <v>1.6211688374570281</v>
      </c>
      <c r="I6946" t="str">
        <f>VLOOKUP($B6946&amp;$E6946,'Employee List'!$A:$E,5,0)</f>
        <v>E-1207</v>
      </c>
    </row>
    <row r="6947" spans="1:9" x14ac:dyDescent="0.35">
      <c r="A6947" t="s">
        <v>1257</v>
      </c>
      <c r="B6947" t="s">
        <v>132</v>
      </c>
      <c r="C6947" t="s">
        <v>363</v>
      </c>
      <c r="D6947" t="s">
        <v>1274</v>
      </c>
      <c r="E6947" t="s">
        <v>30</v>
      </c>
      <c r="F6947">
        <v>19475</v>
      </c>
      <c r="G6947">
        <v>23216</v>
      </c>
      <c r="H6947">
        <v>1.1920924261874197</v>
      </c>
      <c r="I6947" t="str">
        <f>VLOOKUP($B6947&amp;$E6947,'Employee List'!$A:$E,5,0)</f>
        <v>E-1207</v>
      </c>
    </row>
    <row r="6948" spans="1:9" x14ac:dyDescent="0.35">
      <c r="A6948" t="s">
        <v>1257</v>
      </c>
      <c r="B6948" t="s">
        <v>132</v>
      </c>
      <c r="C6948" t="s">
        <v>363</v>
      </c>
      <c r="D6948" t="s">
        <v>1274</v>
      </c>
      <c r="E6948" t="s">
        <v>31</v>
      </c>
      <c r="F6948">
        <v>22349</v>
      </c>
      <c r="G6948">
        <v>31709</v>
      </c>
      <c r="H6948">
        <v>1.4188106850418363</v>
      </c>
      <c r="I6948" t="str">
        <f>VLOOKUP($B6948&amp;$E6948,'Employee List'!$A:$E,5,0)</f>
        <v>E-1207</v>
      </c>
    </row>
    <row r="6949" spans="1:9" x14ac:dyDescent="0.35">
      <c r="A6949" t="s">
        <v>1257</v>
      </c>
      <c r="B6949" t="s">
        <v>132</v>
      </c>
      <c r="C6949" t="s">
        <v>363</v>
      </c>
      <c r="D6949" t="s">
        <v>1263</v>
      </c>
      <c r="E6949" t="s">
        <v>29</v>
      </c>
      <c r="F6949">
        <v>30618</v>
      </c>
      <c r="G6949">
        <v>44818</v>
      </c>
      <c r="H6949">
        <v>1.4637794761251552</v>
      </c>
      <c r="I6949" t="str">
        <f>VLOOKUP($B6949&amp;$E6949,'Employee List'!$A:$E,5,0)</f>
        <v>E-1207</v>
      </c>
    </row>
    <row r="6950" spans="1:9" x14ac:dyDescent="0.35">
      <c r="A6950" t="s">
        <v>1257</v>
      </c>
      <c r="B6950" t="s">
        <v>132</v>
      </c>
      <c r="C6950" t="s">
        <v>363</v>
      </c>
      <c r="D6950" t="s">
        <v>1263</v>
      </c>
      <c r="E6950" t="s">
        <v>30</v>
      </c>
      <c r="F6950">
        <v>32429</v>
      </c>
      <c r="G6950">
        <v>73263</v>
      </c>
      <c r="H6950">
        <v>2.2591815967189861</v>
      </c>
      <c r="I6950" t="str">
        <f>VLOOKUP($B6950&amp;$E6950,'Employee List'!$A:$E,5,0)</f>
        <v>E-1207</v>
      </c>
    </row>
    <row r="6951" spans="1:9" x14ac:dyDescent="0.35">
      <c r="A6951" t="s">
        <v>1257</v>
      </c>
      <c r="B6951" t="s">
        <v>132</v>
      </c>
      <c r="C6951" t="s">
        <v>363</v>
      </c>
      <c r="D6951" t="s">
        <v>1263</v>
      </c>
      <c r="E6951" t="s">
        <v>31</v>
      </c>
      <c r="F6951">
        <v>32034</v>
      </c>
      <c r="G6951">
        <v>118116</v>
      </c>
      <c r="H6951">
        <v>3.6872073421989136</v>
      </c>
      <c r="I6951" t="str">
        <f>VLOOKUP($B6951&amp;$E6951,'Employee List'!$A:$E,5,0)</f>
        <v>E-1207</v>
      </c>
    </row>
    <row r="6952" spans="1:9" x14ac:dyDescent="0.35">
      <c r="A6952" t="s">
        <v>1257</v>
      </c>
      <c r="B6952" t="s">
        <v>132</v>
      </c>
      <c r="C6952" t="s">
        <v>363</v>
      </c>
      <c r="D6952" t="s">
        <v>1264</v>
      </c>
      <c r="E6952" t="s">
        <v>29</v>
      </c>
      <c r="F6952">
        <v>8452</v>
      </c>
      <c r="G6952">
        <v>4901</v>
      </c>
      <c r="H6952">
        <v>0.5798627543776621</v>
      </c>
      <c r="I6952" t="str">
        <f>VLOOKUP($B6952&amp;$E6952,'Employee List'!$A:$E,5,0)</f>
        <v>E-1207</v>
      </c>
    </row>
    <row r="6953" spans="1:9" x14ac:dyDescent="0.35">
      <c r="A6953" t="s">
        <v>1257</v>
      </c>
      <c r="B6953" t="s">
        <v>132</v>
      </c>
      <c r="C6953" t="s">
        <v>363</v>
      </c>
      <c r="D6953" t="s">
        <v>1264</v>
      </c>
      <c r="E6953" t="s">
        <v>30</v>
      </c>
      <c r="F6953">
        <v>9431</v>
      </c>
      <c r="G6953">
        <v>4664</v>
      </c>
      <c r="H6953">
        <v>0.49453928533559538</v>
      </c>
      <c r="I6953" t="str">
        <f>VLOOKUP($B6953&amp;$E6953,'Employee List'!$A:$E,5,0)</f>
        <v>E-1207</v>
      </c>
    </row>
    <row r="6954" spans="1:9" x14ac:dyDescent="0.35">
      <c r="A6954" t="s">
        <v>1257</v>
      </c>
      <c r="B6954" t="s">
        <v>132</v>
      </c>
      <c r="C6954" t="s">
        <v>363</v>
      </c>
      <c r="D6954" t="s">
        <v>1264</v>
      </c>
      <c r="E6954" t="s">
        <v>31</v>
      </c>
      <c r="F6954">
        <v>11809</v>
      </c>
      <c r="G6954">
        <v>80460</v>
      </c>
      <c r="H6954">
        <v>6.8134473706495049</v>
      </c>
      <c r="I6954" t="str">
        <f>VLOOKUP($B6954&amp;$E6954,'Employee List'!$A:$E,5,0)</f>
        <v>E-1207</v>
      </c>
    </row>
    <row r="6955" spans="1:9" x14ac:dyDescent="0.35">
      <c r="A6955" t="s">
        <v>1257</v>
      </c>
      <c r="B6955" t="s">
        <v>132</v>
      </c>
      <c r="C6955" t="s">
        <v>363</v>
      </c>
      <c r="D6955" t="s">
        <v>1265</v>
      </c>
      <c r="E6955" t="s">
        <v>29</v>
      </c>
      <c r="F6955">
        <v>4377</v>
      </c>
      <c r="G6955">
        <v>3221</v>
      </c>
      <c r="H6955">
        <v>0.73589216358236231</v>
      </c>
      <c r="I6955" t="str">
        <f>VLOOKUP($B6955&amp;$E6955,'Employee List'!$A:$E,5,0)</f>
        <v>E-1207</v>
      </c>
    </row>
    <row r="6956" spans="1:9" x14ac:dyDescent="0.35">
      <c r="A6956" t="s">
        <v>1257</v>
      </c>
      <c r="B6956" t="s">
        <v>132</v>
      </c>
      <c r="C6956" t="s">
        <v>363</v>
      </c>
      <c r="D6956" t="s">
        <v>1265</v>
      </c>
      <c r="E6956" t="s">
        <v>30</v>
      </c>
      <c r="F6956">
        <v>4521</v>
      </c>
      <c r="G6956">
        <v>4325</v>
      </c>
      <c r="H6956">
        <v>0.95664675956646761</v>
      </c>
      <c r="I6956" t="str">
        <f>VLOOKUP($B6956&amp;$E6956,'Employee List'!$A:$E,5,0)</f>
        <v>E-1207</v>
      </c>
    </row>
    <row r="6957" spans="1:9" x14ac:dyDescent="0.35">
      <c r="A6957" t="s">
        <v>1257</v>
      </c>
      <c r="B6957" t="s">
        <v>132</v>
      </c>
      <c r="C6957" t="s">
        <v>363</v>
      </c>
      <c r="D6957" t="s">
        <v>1265</v>
      </c>
      <c r="E6957" t="s">
        <v>31</v>
      </c>
      <c r="F6957">
        <v>3836</v>
      </c>
      <c r="G6957">
        <v>2602</v>
      </c>
      <c r="H6957">
        <v>0.67831074035453598</v>
      </c>
      <c r="I6957" t="str">
        <f>VLOOKUP($B6957&amp;$E6957,'Employee List'!$A:$E,5,0)</f>
        <v>E-1207</v>
      </c>
    </row>
    <row r="6958" spans="1:9" x14ac:dyDescent="0.35">
      <c r="A6958" t="s">
        <v>1257</v>
      </c>
      <c r="B6958" t="s">
        <v>132</v>
      </c>
      <c r="C6958" t="s">
        <v>363</v>
      </c>
      <c r="D6958" t="s">
        <v>1260</v>
      </c>
      <c r="E6958" t="s">
        <v>29</v>
      </c>
      <c r="F6958">
        <v>38893</v>
      </c>
      <c r="G6958">
        <v>60172</v>
      </c>
      <c r="H6958">
        <v>1.5471164476898156</v>
      </c>
      <c r="I6958" t="str">
        <f>VLOOKUP($B6958&amp;$E6958,'Employee List'!$A:$E,5,0)</f>
        <v>E-1207</v>
      </c>
    </row>
    <row r="6959" spans="1:9" x14ac:dyDescent="0.35">
      <c r="A6959" t="s">
        <v>1257</v>
      </c>
      <c r="B6959" t="s">
        <v>132</v>
      </c>
      <c r="C6959" t="s">
        <v>363</v>
      </c>
      <c r="D6959" t="s">
        <v>1260</v>
      </c>
      <c r="E6959" t="s">
        <v>30</v>
      </c>
      <c r="F6959">
        <v>40796</v>
      </c>
      <c r="G6959">
        <v>29718</v>
      </c>
      <c r="H6959">
        <v>0.72845376997744882</v>
      </c>
      <c r="I6959" t="str">
        <f>VLOOKUP($B6959&amp;$E6959,'Employee List'!$A:$E,5,0)</f>
        <v>E-1207</v>
      </c>
    </row>
    <row r="6960" spans="1:9" x14ac:dyDescent="0.35">
      <c r="A6960" t="s">
        <v>1257</v>
      </c>
      <c r="B6960" t="s">
        <v>132</v>
      </c>
      <c r="C6960" t="s">
        <v>363</v>
      </c>
      <c r="D6960" t="s">
        <v>1260</v>
      </c>
      <c r="E6960" t="s">
        <v>31</v>
      </c>
      <c r="F6960">
        <v>46987</v>
      </c>
      <c r="G6960">
        <v>33821</v>
      </c>
      <c r="H6960">
        <v>0.71979483686977253</v>
      </c>
      <c r="I6960" t="str">
        <f>VLOOKUP($B6960&amp;$E6960,'Employee List'!$A:$E,5,0)</f>
        <v>E-1207</v>
      </c>
    </row>
    <row r="6961" spans="1:9" x14ac:dyDescent="0.35">
      <c r="A6961" t="s">
        <v>1257</v>
      </c>
      <c r="B6961" t="s">
        <v>132</v>
      </c>
      <c r="C6961" t="s">
        <v>363</v>
      </c>
      <c r="D6961" t="s">
        <v>1261</v>
      </c>
      <c r="E6961" t="s">
        <v>29</v>
      </c>
      <c r="F6961">
        <v>81650</v>
      </c>
      <c r="G6961">
        <v>98286</v>
      </c>
      <c r="H6961">
        <v>1.2037477036129822</v>
      </c>
      <c r="I6961" t="str">
        <f>VLOOKUP($B6961&amp;$E6961,'Employee List'!$A:$E,5,0)</f>
        <v>E-1207</v>
      </c>
    </row>
    <row r="6962" spans="1:9" x14ac:dyDescent="0.35">
      <c r="A6962" t="s">
        <v>1257</v>
      </c>
      <c r="B6962" t="s">
        <v>132</v>
      </c>
      <c r="C6962" t="s">
        <v>363</v>
      </c>
      <c r="D6962" t="s">
        <v>1261</v>
      </c>
      <c r="E6962" t="s">
        <v>30</v>
      </c>
      <c r="F6962">
        <v>87856</v>
      </c>
      <c r="G6962">
        <v>88265</v>
      </c>
      <c r="H6962">
        <v>1.0046553451101803</v>
      </c>
      <c r="I6962" t="str">
        <f>VLOOKUP($B6962&amp;$E6962,'Employee List'!$A:$E,5,0)</f>
        <v>E-1207</v>
      </c>
    </row>
    <row r="6963" spans="1:9" x14ac:dyDescent="0.35">
      <c r="A6963" t="s">
        <v>1257</v>
      </c>
      <c r="B6963" t="s">
        <v>132</v>
      </c>
      <c r="C6963" t="s">
        <v>363</v>
      </c>
      <c r="D6963" t="s">
        <v>1261</v>
      </c>
      <c r="E6963" t="s">
        <v>31</v>
      </c>
      <c r="F6963">
        <v>88194</v>
      </c>
      <c r="G6963">
        <v>99898</v>
      </c>
      <c r="H6963">
        <v>1.1327074404154478</v>
      </c>
      <c r="I6963" t="str">
        <f>VLOOKUP($B6963&amp;$E6963,'Employee List'!$A:$E,5,0)</f>
        <v>E-1207</v>
      </c>
    </row>
    <row r="6964" spans="1:9" x14ac:dyDescent="0.35">
      <c r="A6964" t="s">
        <v>1257</v>
      </c>
      <c r="B6964" t="s">
        <v>132</v>
      </c>
      <c r="C6964" t="s">
        <v>363</v>
      </c>
      <c r="D6964" t="s">
        <v>1266</v>
      </c>
      <c r="E6964" t="s">
        <v>29</v>
      </c>
      <c r="F6964">
        <v>20648</v>
      </c>
      <c r="G6964">
        <v>17973</v>
      </c>
      <c r="H6964">
        <v>0.87044750096861678</v>
      </c>
      <c r="I6964" t="str">
        <f>VLOOKUP($B6964&amp;$E6964,'Employee List'!$A:$E,5,0)</f>
        <v>E-1207</v>
      </c>
    </row>
    <row r="6965" spans="1:9" x14ac:dyDescent="0.35">
      <c r="A6965" t="s">
        <v>1257</v>
      </c>
      <c r="B6965" t="s">
        <v>132</v>
      </c>
      <c r="C6965" t="s">
        <v>363</v>
      </c>
      <c r="D6965" t="s">
        <v>1266</v>
      </c>
      <c r="E6965" t="s">
        <v>30</v>
      </c>
      <c r="F6965">
        <v>18806</v>
      </c>
      <c r="G6965">
        <v>15858</v>
      </c>
      <c r="H6965">
        <v>0.84324151866425612</v>
      </c>
      <c r="I6965" t="str">
        <f>VLOOKUP($B6965&amp;$E6965,'Employee List'!$A:$E,5,0)</f>
        <v>E-1207</v>
      </c>
    </row>
    <row r="6966" spans="1:9" x14ac:dyDescent="0.35">
      <c r="A6966" t="s">
        <v>1257</v>
      </c>
      <c r="B6966" t="s">
        <v>132</v>
      </c>
      <c r="C6966" t="s">
        <v>363</v>
      </c>
      <c r="D6966" t="s">
        <v>1266</v>
      </c>
      <c r="E6966" t="s">
        <v>31</v>
      </c>
      <c r="F6966">
        <v>21582</v>
      </c>
      <c r="G6966">
        <v>19858</v>
      </c>
      <c r="H6966">
        <v>0.92011861736632383</v>
      </c>
      <c r="I6966" t="str">
        <f>VLOOKUP($B6966&amp;$E6966,'Employee List'!$A:$E,5,0)</f>
        <v>E-1207</v>
      </c>
    </row>
    <row r="6967" spans="1:9" x14ac:dyDescent="0.35">
      <c r="A6967" t="s">
        <v>1257</v>
      </c>
      <c r="B6967" t="s">
        <v>132</v>
      </c>
      <c r="C6967" t="s">
        <v>363</v>
      </c>
      <c r="D6967" t="s">
        <v>1267</v>
      </c>
      <c r="E6967" t="s">
        <v>29</v>
      </c>
      <c r="F6967">
        <v>26009</v>
      </c>
      <c r="G6967">
        <v>28842</v>
      </c>
      <c r="H6967">
        <v>1.1089238340574417</v>
      </c>
      <c r="I6967" t="str">
        <f>VLOOKUP($B6967&amp;$E6967,'Employee List'!$A:$E,5,0)</f>
        <v>E-1207</v>
      </c>
    </row>
    <row r="6968" spans="1:9" x14ac:dyDescent="0.35">
      <c r="A6968" t="s">
        <v>1257</v>
      </c>
      <c r="B6968" t="s">
        <v>132</v>
      </c>
      <c r="C6968" t="s">
        <v>363</v>
      </c>
      <c r="D6968" t="s">
        <v>1267</v>
      </c>
      <c r="E6968" t="s">
        <v>30</v>
      </c>
      <c r="F6968">
        <v>24879</v>
      </c>
      <c r="G6968">
        <v>21847</v>
      </c>
      <c r="H6968">
        <v>0.87813014992564009</v>
      </c>
      <c r="I6968" t="str">
        <f>VLOOKUP($B6968&amp;$E6968,'Employee List'!$A:$E,5,0)</f>
        <v>E-1207</v>
      </c>
    </row>
    <row r="6969" spans="1:9" x14ac:dyDescent="0.35">
      <c r="A6969" t="s">
        <v>1257</v>
      </c>
      <c r="B6969" t="s">
        <v>132</v>
      </c>
      <c r="C6969" t="s">
        <v>363</v>
      </c>
      <c r="D6969" t="s">
        <v>1267</v>
      </c>
      <c r="E6969" t="s">
        <v>31</v>
      </c>
      <c r="F6969">
        <v>26065</v>
      </c>
      <c r="G6969">
        <v>20779</v>
      </c>
      <c r="H6969">
        <v>0.79719930941876083</v>
      </c>
      <c r="I6969" t="str">
        <f>VLOOKUP($B6969&amp;$E6969,'Employee List'!$A:$E,5,0)</f>
        <v>E-1207</v>
      </c>
    </row>
    <row r="6970" spans="1:9" x14ac:dyDescent="0.35">
      <c r="A6970" t="s">
        <v>1257</v>
      </c>
      <c r="B6970" t="s">
        <v>132</v>
      </c>
      <c r="C6970" t="s">
        <v>363</v>
      </c>
      <c r="D6970" t="s">
        <v>1268</v>
      </c>
      <c r="E6970" t="s">
        <v>29</v>
      </c>
      <c r="F6970">
        <v>11552</v>
      </c>
      <c r="G6970">
        <v>7184</v>
      </c>
      <c r="H6970">
        <v>0.62188365650969524</v>
      </c>
      <c r="I6970" t="str">
        <f>VLOOKUP($B6970&amp;$E6970,'Employee List'!$A:$E,5,0)</f>
        <v>E-1207</v>
      </c>
    </row>
    <row r="6971" spans="1:9" x14ac:dyDescent="0.35">
      <c r="A6971" t="s">
        <v>1257</v>
      </c>
      <c r="B6971" t="s">
        <v>132</v>
      </c>
      <c r="C6971" t="s">
        <v>363</v>
      </c>
      <c r="D6971" t="s">
        <v>1268</v>
      </c>
      <c r="E6971" t="s">
        <v>30</v>
      </c>
      <c r="F6971">
        <v>11022</v>
      </c>
      <c r="G6971">
        <v>3982</v>
      </c>
      <c r="H6971">
        <v>0.36127744510978044</v>
      </c>
      <c r="I6971" t="str">
        <f>VLOOKUP($B6971&amp;$E6971,'Employee List'!$A:$E,5,0)</f>
        <v>E-1207</v>
      </c>
    </row>
    <row r="6972" spans="1:9" x14ac:dyDescent="0.35">
      <c r="A6972" t="s">
        <v>1257</v>
      </c>
      <c r="B6972" t="s">
        <v>132</v>
      </c>
      <c r="C6972" t="s">
        <v>363</v>
      </c>
      <c r="D6972" t="s">
        <v>1268</v>
      </c>
      <c r="E6972" t="s">
        <v>31</v>
      </c>
      <c r="F6972">
        <v>11727</v>
      </c>
      <c r="G6972">
        <v>6926</v>
      </c>
      <c r="H6972">
        <v>0.5906028822375714</v>
      </c>
      <c r="I6972" t="str">
        <f>VLOOKUP($B6972&amp;$E6972,'Employee List'!$A:$E,5,0)</f>
        <v>E-1207</v>
      </c>
    </row>
    <row r="6973" spans="1:9" x14ac:dyDescent="0.35">
      <c r="A6973" t="s">
        <v>1257</v>
      </c>
      <c r="B6973" t="s">
        <v>132</v>
      </c>
      <c r="C6973" t="s">
        <v>363</v>
      </c>
      <c r="D6973" t="s">
        <v>1269</v>
      </c>
      <c r="E6973" t="s">
        <v>29</v>
      </c>
      <c r="F6973">
        <v>3506</v>
      </c>
      <c r="G6973">
        <v>1834</v>
      </c>
      <c r="H6973">
        <v>0.52310325156873927</v>
      </c>
      <c r="I6973" t="str">
        <f>VLOOKUP($B6973&amp;$E6973,'Employee List'!$A:$E,5,0)</f>
        <v>E-1207</v>
      </c>
    </row>
    <row r="6974" spans="1:9" x14ac:dyDescent="0.35">
      <c r="A6974" t="s">
        <v>1257</v>
      </c>
      <c r="B6974" t="s">
        <v>132</v>
      </c>
      <c r="C6974" t="s">
        <v>363</v>
      </c>
      <c r="D6974" t="s">
        <v>1269</v>
      </c>
      <c r="E6974" t="s">
        <v>30</v>
      </c>
      <c r="F6974">
        <v>2445</v>
      </c>
      <c r="G6974">
        <v>4238</v>
      </c>
      <c r="H6974">
        <v>1.7333333333333334</v>
      </c>
      <c r="I6974" t="str">
        <f>VLOOKUP($B6974&amp;$E6974,'Employee List'!$A:$E,5,0)</f>
        <v>E-1207</v>
      </c>
    </row>
    <row r="6975" spans="1:9" x14ac:dyDescent="0.35">
      <c r="A6975" t="s">
        <v>1257</v>
      </c>
      <c r="B6975" t="s">
        <v>132</v>
      </c>
      <c r="C6975" t="s">
        <v>363</v>
      </c>
      <c r="D6975" t="s">
        <v>1269</v>
      </c>
      <c r="E6975" t="s">
        <v>31</v>
      </c>
      <c r="F6975">
        <v>1077</v>
      </c>
      <c r="G6975">
        <v>6125</v>
      </c>
      <c r="H6975">
        <v>5.6870937790157843</v>
      </c>
      <c r="I6975" t="str">
        <f>VLOOKUP($B6975&amp;$E6975,'Employee List'!$A:$E,5,0)</f>
        <v>E-1207</v>
      </c>
    </row>
    <row r="6976" spans="1:9" x14ac:dyDescent="0.35">
      <c r="A6976" t="s">
        <v>1257</v>
      </c>
      <c r="B6976" t="s">
        <v>132</v>
      </c>
      <c r="C6976" t="s">
        <v>363</v>
      </c>
      <c r="D6976" t="s">
        <v>1270</v>
      </c>
      <c r="E6976" t="s">
        <v>29</v>
      </c>
      <c r="F6976">
        <v>6410</v>
      </c>
      <c r="G6976">
        <v>5000</v>
      </c>
      <c r="H6976">
        <v>0.78003120124804992</v>
      </c>
      <c r="I6976" t="str">
        <f>VLOOKUP($B6976&amp;$E6976,'Employee List'!$A:$E,5,0)</f>
        <v>E-1207</v>
      </c>
    </row>
    <row r="6977" spans="1:9" x14ac:dyDescent="0.35">
      <c r="A6977" t="s">
        <v>1257</v>
      </c>
      <c r="B6977" t="s">
        <v>132</v>
      </c>
      <c r="C6977" t="s">
        <v>363</v>
      </c>
      <c r="D6977" t="s">
        <v>1270</v>
      </c>
      <c r="E6977" t="s">
        <v>30</v>
      </c>
      <c r="F6977">
        <v>4622</v>
      </c>
      <c r="G6977">
        <v>4878</v>
      </c>
      <c r="H6977">
        <v>1.0553872782345306</v>
      </c>
      <c r="I6977" t="str">
        <f>VLOOKUP($B6977&amp;$E6977,'Employee List'!$A:$E,5,0)</f>
        <v>E-1207</v>
      </c>
    </row>
    <row r="6978" spans="1:9" x14ac:dyDescent="0.35">
      <c r="A6978" t="s">
        <v>1257</v>
      </c>
      <c r="B6978" t="s">
        <v>132</v>
      </c>
      <c r="C6978" t="s">
        <v>363</v>
      </c>
      <c r="D6978" t="s">
        <v>1270</v>
      </c>
      <c r="E6978" t="s">
        <v>31</v>
      </c>
      <c r="F6978">
        <v>5360</v>
      </c>
      <c r="G6978">
        <v>4125</v>
      </c>
      <c r="H6978">
        <v>0.76958955223880599</v>
      </c>
      <c r="I6978" t="str">
        <f>VLOOKUP($B6978&amp;$E6978,'Employee List'!$A:$E,5,0)</f>
        <v>E-1207</v>
      </c>
    </row>
    <row r="6979" spans="1:9" x14ac:dyDescent="0.35">
      <c r="A6979" t="s">
        <v>1257</v>
      </c>
      <c r="B6979" t="s">
        <v>132</v>
      </c>
      <c r="C6979" t="s">
        <v>363</v>
      </c>
      <c r="D6979" t="s">
        <v>1271</v>
      </c>
      <c r="E6979" t="s">
        <v>29</v>
      </c>
      <c r="F6979">
        <v>11129</v>
      </c>
      <c r="G6979">
        <v>4585</v>
      </c>
      <c r="H6979">
        <v>0.41198670141072874</v>
      </c>
      <c r="I6979" t="str">
        <f>VLOOKUP($B6979&amp;$E6979,'Employee List'!$A:$E,5,0)</f>
        <v>E-1207</v>
      </c>
    </row>
    <row r="6980" spans="1:9" x14ac:dyDescent="0.35">
      <c r="A6980" t="s">
        <v>1257</v>
      </c>
      <c r="B6980" t="s">
        <v>132</v>
      </c>
      <c r="C6980" t="s">
        <v>363</v>
      </c>
      <c r="D6980" t="s">
        <v>1271</v>
      </c>
      <c r="E6980" t="s">
        <v>30</v>
      </c>
      <c r="F6980">
        <v>10941</v>
      </c>
      <c r="G6980">
        <v>5398</v>
      </c>
      <c r="H6980">
        <v>0.49337354903573716</v>
      </c>
      <c r="I6980" t="str">
        <f>VLOOKUP($B6980&amp;$E6980,'Employee List'!$A:$E,5,0)</f>
        <v>E-1207</v>
      </c>
    </row>
    <row r="6981" spans="1:9" x14ac:dyDescent="0.35">
      <c r="A6981" t="s">
        <v>1257</v>
      </c>
      <c r="B6981" t="s">
        <v>132</v>
      </c>
      <c r="C6981" t="s">
        <v>363</v>
      </c>
      <c r="D6981" t="s">
        <v>1271</v>
      </c>
      <c r="E6981" t="s">
        <v>31</v>
      </c>
      <c r="F6981">
        <v>12813</v>
      </c>
      <c r="G6981">
        <v>4097</v>
      </c>
      <c r="H6981">
        <v>0.31975337547803012</v>
      </c>
      <c r="I6981" t="str">
        <f>VLOOKUP($B6981&amp;$E6981,'Employee List'!$A:$E,5,0)</f>
        <v>E-1207</v>
      </c>
    </row>
    <row r="6982" spans="1:9" x14ac:dyDescent="0.35">
      <c r="A6982" t="s">
        <v>1257</v>
      </c>
      <c r="B6982" t="s">
        <v>132</v>
      </c>
      <c r="C6982" t="s">
        <v>363</v>
      </c>
      <c r="D6982" t="s">
        <v>1258</v>
      </c>
      <c r="E6982" t="s">
        <v>29</v>
      </c>
      <c r="F6982">
        <v>78901</v>
      </c>
      <c r="G6982">
        <v>91865</v>
      </c>
      <c r="H6982">
        <v>1.1643071697443632</v>
      </c>
      <c r="I6982" t="str">
        <f>VLOOKUP($B6982&amp;$E6982,'Employee List'!$A:$E,5,0)</f>
        <v>E-1207</v>
      </c>
    </row>
    <row r="6983" spans="1:9" x14ac:dyDescent="0.35">
      <c r="A6983" t="s">
        <v>1257</v>
      </c>
      <c r="B6983" t="s">
        <v>132</v>
      </c>
      <c r="C6983" t="s">
        <v>363</v>
      </c>
      <c r="D6983" t="s">
        <v>1258</v>
      </c>
      <c r="E6983" t="s">
        <v>30</v>
      </c>
      <c r="F6983">
        <v>77017</v>
      </c>
      <c r="G6983">
        <v>85208</v>
      </c>
      <c r="H6983">
        <v>1.1063531428126259</v>
      </c>
      <c r="I6983" t="str">
        <f>VLOOKUP($B6983&amp;$E6983,'Employee List'!$A:$E,5,0)</f>
        <v>E-1207</v>
      </c>
    </row>
    <row r="6984" spans="1:9" x14ac:dyDescent="0.35">
      <c r="A6984" t="s">
        <v>1257</v>
      </c>
      <c r="B6984" t="s">
        <v>132</v>
      </c>
      <c r="C6984" t="s">
        <v>363</v>
      </c>
      <c r="D6984" t="s">
        <v>1258</v>
      </c>
      <c r="E6984" t="s">
        <v>31</v>
      </c>
      <c r="F6984">
        <v>73610</v>
      </c>
      <c r="G6984">
        <v>67713</v>
      </c>
      <c r="H6984">
        <v>0.9198886020921071</v>
      </c>
      <c r="I6984" t="str">
        <f>VLOOKUP($B6984&amp;$E6984,'Employee List'!$A:$E,5,0)</f>
        <v>E-1207</v>
      </c>
    </row>
    <row r="6985" spans="1:9" x14ac:dyDescent="0.35">
      <c r="A6985" t="s">
        <v>1257</v>
      </c>
      <c r="B6985" t="s">
        <v>132</v>
      </c>
      <c r="C6985" t="s">
        <v>363</v>
      </c>
      <c r="D6985" t="s">
        <v>1272</v>
      </c>
      <c r="E6985" t="s">
        <v>29</v>
      </c>
      <c r="F6985">
        <v>14736</v>
      </c>
      <c r="G6985">
        <v>5581</v>
      </c>
      <c r="H6985">
        <v>0.37873235613463624</v>
      </c>
      <c r="I6985" t="str">
        <f>VLOOKUP($B6985&amp;$E6985,'Employee List'!$A:$E,5,0)</f>
        <v>E-1207</v>
      </c>
    </row>
    <row r="6986" spans="1:9" x14ac:dyDescent="0.35">
      <c r="A6986" t="s">
        <v>1257</v>
      </c>
      <c r="B6986" t="s">
        <v>132</v>
      </c>
      <c r="C6986" t="s">
        <v>363</v>
      </c>
      <c r="D6986" t="s">
        <v>1272</v>
      </c>
      <c r="E6986" t="s">
        <v>30</v>
      </c>
      <c r="F6986">
        <v>15158</v>
      </c>
      <c r="G6986">
        <v>7497</v>
      </c>
      <c r="H6986">
        <v>0.49459031534503234</v>
      </c>
      <c r="I6986" t="str">
        <f>VLOOKUP($B6986&amp;$E6986,'Employee List'!$A:$E,5,0)</f>
        <v>E-1207</v>
      </c>
    </row>
    <row r="6987" spans="1:9" x14ac:dyDescent="0.35">
      <c r="A6987" t="s">
        <v>1257</v>
      </c>
      <c r="B6987" t="s">
        <v>132</v>
      </c>
      <c r="C6987" t="s">
        <v>363</v>
      </c>
      <c r="D6987" t="s">
        <v>1272</v>
      </c>
      <c r="E6987" t="s">
        <v>31</v>
      </c>
      <c r="F6987">
        <v>16285</v>
      </c>
      <c r="G6987">
        <v>7721</v>
      </c>
      <c r="H6987">
        <v>0.47411728584587043</v>
      </c>
      <c r="I6987" t="str">
        <f>VLOOKUP($B6987&amp;$E6987,'Employee List'!$A:$E,5,0)</f>
        <v>E-1207</v>
      </c>
    </row>
    <row r="6988" spans="1:9" x14ac:dyDescent="0.35">
      <c r="A6988" t="s">
        <v>1257</v>
      </c>
      <c r="B6988" t="s">
        <v>132</v>
      </c>
      <c r="C6988" t="s">
        <v>363</v>
      </c>
      <c r="D6988" t="s">
        <v>1259</v>
      </c>
      <c r="E6988" t="s">
        <v>29</v>
      </c>
      <c r="F6988">
        <v>17755</v>
      </c>
      <c r="G6988">
        <v>16223</v>
      </c>
      <c r="H6988">
        <v>0.91371444663475077</v>
      </c>
      <c r="I6988" t="str">
        <f>VLOOKUP($B6988&amp;$E6988,'Employee List'!$A:$E,5,0)</f>
        <v>E-1207</v>
      </c>
    </row>
    <row r="6989" spans="1:9" x14ac:dyDescent="0.35">
      <c r="A6989" t="s">
        <v>1257</v>
      </c>
      <c r="B6989" t="s">
        <v>132</v>
      </c>
      <c r="C6989" t="s">
        <v>363</v>
      </c>
      <c r="D6989" t="s">
        <v>1259</v>
      </c>
      <c r="E6989" t="s">
        <v>30</v>
      </c>
      <c r="F6989">
        <v>15273</v>
      </c>
      <c r="G6989">
        <v>6325</v>
      </c>
      <c r="H6989">
        <v>0.41412950959209061</v>
      </c>
      <c r="I6989" t="str">
        <f>VLOOKUP($B6989&amp;$E6989,'Employee List'!$A:$E,5,0)</f>
        <v>E-1207</v>
      </c>
    </row>
    <row r="6990" spans="1:9" x14ac:dyDescent="0.35">
      <c r="A6990" t="s">
        <v>1257</v>
      </c>
      <c r="B6990" t="s">
        <v>132</v>
      </c>
      <c r="C6990" t="s">
        <v>363</v>
      </c>
      <c r="D6990" t="s">
        <v>1259</v>
      </c>
      <c r="E6990" t="s">
        <v>31</v>
      </c>
      <c r="F6990">
        <v>17859</v>
      </c>
      <c r="G6990">
        <v>9796</v>
      </c>
      <c r="H6990">
        <v>0.54851895402878104</v>
      </c>
      <c r="I6990" t="str">
        <f>VLOOKUP($B6990&amp;$E6990,'Employee List'!$A:$E,5,0)</f>
        <v>E-1207</v>
      </c>
    </row>
    <row r="6991" spans="1:9" x14ac:dyDescent="0.35">
      <c r="A6991" t="s">
        <v>1257</v>
      </c>
      <c r="B6991" t="s">
        <v>132</v>
      </c>
      <c r="C6991" t="s">
        <v>363</v>
      </c>
      <c r="D6991" t="s">
        <v>1273</v>
      </c>
      <c r="E6991" t="s">
        <v>29</v>
      </c>
      <c r="F6991">
        <v>5337</v>
      </c>
      <c r="G6991">
        <v>2800</v>
      </c>
      <c r="H6991">
        <v>0.5246393104740491</v>
      </c>
      <c r="I6991" t="str">
        <f>VLOOKUP($B6991&amp;$E6991,'Employee List'!$A:$E,5,0)</f>
        <v>E-1207</v>
      </c>
    </row>
    <row r="6992" spans="1:9" x14ac:dyDescent="0.35">
      <c r="A6992" t="s">
        <v>1257</v>
      </c>
      <c r="B6992" t="s">
        <v>132</v>
      </c>
      <c r="C6992" t="s">
        <v>363</v>
      </c>
      <c r="D6992" t="s">
        <v>1273</v>
      </c>
      <c r="E6992" t="s">
        <v>30</v>
      </c>
      <c r="F6992">
        <v>7413</v>
      </c>
      <c r="G6992">
        <v>3831</v>
      </c>
      <c r="H6992">
        <v>0.51679481991096721</v>
      </c>
      <c r="I6992" t="str">
        <f>VLOOKUP($B6992&amp;$E6992,'Employee List'!$A:$E,5,0)</f>
        <v>E-1207</v>
      </c>
    </row>
    <row r="6993" spans="1:9" x14ac:dyDescent="0.35">
      <c r="A6993" t="s">
        <v>1257</v>
      </c>
      <c r="B6993" t="s">
        <v>132</v>
      </c>
      <c r="C6993" t="s">
        <v>363</v>
      </c>
      <c r="D6993" t="s">
        <v>1273</v>
      </c>
      <c r="E6993" t="s">
        <v>31</v>
      </c>
      <c r="F6993">
        <v>8261</v>
      </c>
      <c r="G6993">
        <v>4985</v>
      </c>
      <c r="H6993">
        <v>0.6034378404551507</v>
      </c>
      <c r="I6993" t="str">
        <f>VLOOKUP($B6993&amp;$E6993,'Employee List'!$A:$E,5,0)</f>
        <v>E-1207</v>
      </c>
    </row>
    <row r="6994" spans="1:9" x14ac:dyDescent="0.35">
      <c r="A6994" t="s">
        <v>1257</v>
      </c>
      <c r="B6994" t="s">
        <v>132</v>
      </c>
      <c r="C6994" t="s">
        <v>363</v>
      </c>
      <c r="D6994" t="s">
        <v>1275</v>
      </c>
      <c r="E6994" t="s">
        <v>29</v>
      </c>
      <c r="F6994">
        <v>8956</v>
      </c>
      <c r="G6994">
        <v>9845</v>
      </c>
      <c r="H6994">
        <v>1.099263063867798</v>
      </c>
      <c r="I6994" t="str">
        <f>VLOOKUP($B6994&amp;$E6994,'Employee List'!$A:$E,5,0)</f>
        <v>E-1207</v>
      </c>
    </row>
    <row r="6995" spans="1:9" x14ac:dyDescent="0.35">
      <c r="A6995" t="s">
        <v>1257</v>
      </c>
      <c r="B6995" t="s">
        <v>132</v>
      </c>
      <c r="C6995" t="s">
        <v>363</v>
      </c>
      <c r="D6995" t="s">
        <v>1275</v>
      </c>
      <c r="E6995" t="s">
        <v>30</v>
      </c>
      <c r="F6995">
        <v>9285</v>
      </c>
      <c r="G6995">
        <v>18133</v>
      </c>
      <c r="H6995">
        <v>1.9529348411416263</v>
      </c>
      <c r="I6995" t="str">
        <f>VLOOKUP($B6995&amp;$E6995,'Employee List'!$A:$E,5,0)</f>
        <v>E-1207</v>
      </c>
    </row>
    <row r="6996" spans="1:9" x14ac:dyDescent="0.35">
      <c r="A6996" t="s">
        <v>1257</v>
      </c>
      <c r="B6996" t="s">
        <v>132</v>
      </c>
      <c r="C6996" t="s">
        <v>363</v>
      </c>
      <c r="D6996" t="s">
        <v>1275</v>
      </c>
      <c r="E6996" t="s">
        <v>31</v>
      </c>
      <c r="F6996">
        <v>6926</v>
      </c>
      <c r="G6996">
        <v>11791</v>
      </c>
      <c r="H6996">
        <v>1.7024256425064972</v>
      </c>
      <c r="I6996" t="str">
        <f>VLOOKUP($B6996&amp;$E6996,'Employee List'!$A:$E,5,0)</f>
        <v>E-1207</v>
      </c>
    </row>
    <row r="6997" spans="1:9" x14ac:dyDescent="0.35">
      <c r="A6997" t="s">
        <v>1257</v>
      </c>
      <c r="B6997" t="s">
        <v>132</v>
      </c>
      <c r="C6997" t="s">
        <v>363</v>
      </c>
      <c r="D6997" t="s">
        <v>1276</v>
      </c>
      <c r="E6997" t="s">
        <v>29</v>
      </c>
      <c r="F6997">
        <v>4662</v>
      </c>
      <c r="G6997">
        <v>2709</v>
      </c>
      <c r="H6997">
        <v>0.58108108108108103</v>
      </c>
      <c r="I6997" t="str">
        <f>VLOOKUP($B6997&amp;$E6997,'Employee List'!$A:$E,5,0)</f>
        <v>E-1207</v>
      </c>
    </row>
    <row r="6998" spans="1:9" x14ac:dyDescent="0.35">
      <c r="A6998" t="s">
        <v>1257</v>
      </c>
      <c r="B6998" t="s">
        <v>132</v>
      </c>
      <c r="C6998" t="s">
        <v>363</v>
      </c>
      <c r="D6998" t="s">
        <v>1276</v>
      </c>
      <c r="E6998" t="s">
        <v>30</v>
      </c>
      <c r="F6998">
        <v>5235</v>
      </c>
      <c r="G6998">
        <v>4566</v>
      </c>
      <c r="H6998">
        <v>0.87220630372492836</v>
      </c>
      <c r="I6998" t="str">
        <f>VLOOKUP($B6998&amp;$E6998,'Employee List'!$A:$E,5,0)</f>
        <v>E-1207</v>
      </c>
    </row>
    <row r="6999" spans="1:9" x14ac:dyDescent="0.35">
      <c r="A6999" t="s">
        <v>1257</v>
      </c>
      <c r="B6999" t="s">
        <v>132</v>
      </c>
      <c r="C6999" t="s">
        <v>363</v>
      </c>
      <c r="D6999" t="s">
        <v>1276</v>
      </c>
      <c r="E6999" t="s">
        <v>31</v>
      </c>
      <c r="F6999">
        <v>4098</v>
      </c>
      <c r="G6999">
        <v>4555</v>
      </c>
      <c r="H6999">
        <v>1.111517813567594</v>
      </c>
      <c r="I6999" t="str">
        <f>VLOOKUP($B6999&amp;$E6999,'Employee List'!$A:$E,5,0)</f>
        <v>E-1207</v>
      </c>
    </row>
    <row r="7000" spans="1:9" x14ac:dyDescent="0.35">
      <c r="A7000" t="s">
        <v>1257</v>
      </c>
      <c r="B7000" t="s">
        <v>132</v>
      </c>
      <c r="C7000" t="s">
        <v>363</v>
      </c>
      <c r="D7000" t="s">
        <v>1277</v>
      </c>
      <c r="E7000" t="s">
        <v>29</v>
      </c>
      <c r="F7000">
        <v>6422</v>
      </c>
      <c r="G7000">
        <v>2338</v>
      </c>
      <c r="H7000">
        <v>0.3640610401744005</v>
      </c>
      <c r="I7000" t="str">
        <f>VLOOKUP($B7000&amp;$E7000,'Employee List'!$A:$E,5,0)</f>
        <v>E-1207</v>
      </c>
    </row>
    <row r="7001" spans="1:9" x14ac:dyDescent="0.35">
      <c r="A7001" t="s">
        <v>1257</v>
      </c>
      <c r="B7001" t="s">
        <v>132</v>
      </c>
      <c r="C7001" t="s">
        <v>363</v>
      </c>
      <c r="D7001" t="s">
        <v>1277</v>
      </c>
      <c r="E7001" t="s">
        <v>30</v>
      </c>
      <c r="F7001">
        <v>4799</v>
      </c>
      <c r="G7001">
        <v>4286</v>
      </c>
      <c r="H7001">
        <v>0.89310272973536153</v>
      </c>
      <c r="I7001" t="str">
        <f>VLOOKUP($B7001&amp;$E7001,'Employee List'!$A:$E,5,0)</f>
        <v>E-1207</v>
      </c>
    </row>
    <row r="7002" spans="1:9" x14ac:dyDescent="0.35">
      <c r="A7002" t="s">
        <v>1257</v>
      </c>
      <c r="B7002" t="s">
        <v>132</v>
      </c>
      <c r="C7002" t="s">
        <v>363</v>
      </c>
      <c r="D7002" t="s">
        <v>1277</v>
      </c>
      <c r="E7002" t="s">
        <v>31</v>
      </c>
      <c r="F7002">
        <v>5227</v>
      </c>
      <c r="G7002">
        <v>1669</v>
      </c>
      <c r="H7002">
        <v>0.3193036158408265</v>
      </c>
      <c r="I7002" t="str">
        <f>VLOOKUP($B7002&amp;$E7002,'Employee List'!$A:$E,5,0)</f>
        <v>E-1207</v>
      </c>
    </row>
    <row r="7003" spans="1:9" x14ac:dyDescent="0.35">
      <c r="A7003" t="s">
        <v>1257</v>
      </c>
      <c r="B7003" t="s">
        <v>132</v>
      </c>
      <c r="C7003" t="s">
        <v>363</v>
      </c>
      <c r="D7003" t="s">
        <v>1278</v>
      </c>
      <c r="E7003" t="s">
        <v>29</v>
      </c>
      <c r="F7003">
        <v>9211</v>
      </c>
      <c r="G7003">
        <v>9243</v>
      </c>
      <c r="H7003">
        <v>1.0034741070459234</v>
      </c>
      <c r="I7003" t="str">
        <f>VLOOKUP($B7003&amp;$E7003,'Employee List'!$A:$E,5,0)</f>
        <v>E-1207</v>
      </c>
    </row>
    <row r="7004" spans="1:9" x14ac:dyDescent="0.35">
      <c r="A7004" t="s">
        <v>1257</v>
      </c>
      <c r="B7004" t="s">
        <v>132</v>
      </c>
      <c r="C7004" t="s">
        <v>363</v>
      </c>
      <c r="D7004" t="s">
        <v>1278</v>
      </c>
      <c r="E7004" t="s">
        <v>30</v>
      </c>
      <c r="F7004">
        <v>6632</v>
      </c>
      <c r="G7004">
        <v>5554</v>
      </c>
      <c r="H7004">
        <v>0.83745476477683956</v>
      </c>
      <c r="I7004" t="str">
        <f>VLOOKUP($B7004&amp;$E7004,'Employee List'!$A:$E,5,0)</f>
        <v>E-1207</v>
      </c>
    </row>
    <row r="7005" spans="1:9" x14ac:dyDescent="0.35">
      <c r="A7005" t="s">
        <v>1257</v>
      </c>
      <c r="B7005" t="s">
        <v>132</v>
      </c>
      <c r="C7005" t="s">
        <v>363</v>
      </c>
      <c r="D7005" t="s">
        <v>1278</v>
      </c>
      <c r="E7005" t="s">
        <v>31</v>
      </c>
      <c r="F7005">
        <v>6215</v>
      </c>
      <c r="G7005">
        <v>6320</v>
      </c>
      <c r="H7005">
        <v>1.0168946098149638</v>
      </c>
      <c r="I7005" t="str">
        <f>VLOOKUP($B7005&amp;$E7005,'Employee List'!$A:$E,5,0)</f>
        <v>E-1207</v>
      </c>
    </row>
    <row r="7006" spans="1:9" x14ac:dyDescent="0.35">
      <c r="A7006" t="s">
        <v>1257</v>
      </c>
      <c r="B7006" t="s">
        <v>132</v>
      </c>
      <c r="C7006" t="s">
        <v>363</v>
      </c>
      <c r="D7006" t="s">
        <v>1279</v>
      </c>
      <c r="E7006" t="s">
        <v>29</v>
      </c>
      <c r="F7006">
        <v>4060</v>
      </c>
      <c r="G7006">
        <v>4491</v>
      </c>
      <c r="H7006">
        <v>1.1061576354679803</v>
      </c>
      <c r="I7006" t="str">
        <f>VLOOKUP($B7006&amp;$E7006,'Employee List'!$A:$E,5,0)</f>
        <v>E-1207</v>
      </c>
    </row>
    <row r="7007" spans="1:9" x14ac:dyDescent="0.35">
      <c r="A7007" t="s">
        <v>1257</v>
      </c>
      <c r="B7007" t="s">
        <v>132</v>
      </c>
      <c r="C7007" t="s">
        <v>363</v>
      </c>
      <c r="D7007" t="s">
        <v>1279</v>
      </c>
      <c r="E7007" t="s">
        <v>30</v>
      </c>
      <c r="F7007">
        <v>2050</v>
      </c>
      <c r="G7007">
        <v>1732</v>
      </c>
      <c r="H7007">
        <v>0.84487804878048778</v>
      </c>
      <c r="I7007" t="str">
        <f>VLOOKUP($B7007&amp;$E7007,'Employee List'!$A:$E,5,0)</f>
        <v>E-1207</v>
      </c>
    </row>
    <row r="7008" spans="1:9" x14ac:dyDescent="0.35">
      <c r="A7008" t="s">
        <v>1257</v>
      </c>
      <c r="B7008" t="s">
        <v>132</v>
      </c>
      <c r="C7008" t="s">
        <v>363</v>
      </c>
      <c r="D7008" t="s">
        <v>1279</v>
      </c>
      <c r="E7008" t="s">
        <v>31</v>
      </c>
      <c r="F7008">
        <v>3119</v>
      </c>
      <c r="G7008">
        <v>2761</v>
      </c>
      <c r="H7008">
        <v>0.88521962167361334</v>
      </c>
      <c r="I7008" t="str">
        <f>VLOOKUP($B7008&amp;$E7008,'Employee List'!$A:$E,5,0)</f>
        <v>E-1207</v>
      </c>
    </row>
    <row r="7009" spans="1:9" x14ac:dyDescent="0.35">
      <c r="A7009" t="s">
        <v>1257</v>
      </c>
      <c r="B7009" t="s">
        <v>132</v>
      </c>
      <c r="C7009" t="s">
        <v>363</v>
      </c>
      <c r="D7009" t="s">
        <v>1280</v>
      </c>
      <c r="E7009" t="s">
        <v>29</v>
      </c>
      <c r="F7009">
        <v>28613</v>
      </c>
      <c r="G7009">
        <v>42384</v>
      </c>
      <c r="H7009">
        <v>1.4812847307168071</v>
      </c>
      <c r="I7009" t="str">
        <f>VLOOKUP($B7009&amp;$E7009,'Employee List'!$A:$E,5,0)</f>
        <v>E-1207</v>
      </c>
    </row>
    <row r="7010" spans="1:9" x14ac:dyDescent="0.35">
      <c r="A7010" t="s">
        <v>1257</v>
      </c>
      <c r="B7010" t="s">
        <v>132</v>
      </c>
      <c r="C7010" t="s">
        <v>363</v>
      </c>
      <c r="D7010" t="s">
        <v>1280</v>
      </c>
      <c r="E7010" t="s">
        <v>30</v>
      </c>
      <c r="F7010">
        <v>30433</v>
      </c>
      <c r="G7010">
        <v>51858</v>
      </c>
      <c r="H7010">
        <v>1.7040055203233333</v>
      </c>
      <c r="I7010" t="str">
        <f>VLOOKUP($B7010&amp;$E7010,'Employee List'!$A:$E,5,0)</f>
        <v>E-1207</v>
      </c>
    </row>
    <row r="7011" spans="1:9" x14ac:dyDescent="0.35">
      <c r="A7011" t="s">
        <v>1257</v>
      </c>
      <c r="B7011" t="s">
        <v>132</v>
      </c>
      <c r="C7011" t="s">
        <v>363</v>
      </c>
      <c r="D7011" t="s">
        <v>1280</v>
      </c>
      <c r="E7011" t="s">
        <v>31</v>
      </c>
      <c r="F7011">
        <v>28087</v>
      </c>
      <c r="G7011">
        <v>32602</v>
      </c>
      <c r="H7011">
        <v>1.1607505251539858</v>
      </c>
      <c r="I7011" t="str">
        <f>VLOOKUP($B7011&amp;$E7011,'Employee List'!$A:$E,5,0)</f>
        <v>E-1207</v>
      </c>
    </row>
    <row r="7012" spans="1:9" x14ac:dyDescent="0.35">
      <c r="A7012" t="s">
        <v>1257</v>
      </c>
      <c r="B7012" t="s">
        <v>132</v>
      </c>
      <c r="C7012" t="s">
        <v>363</v>
      </c>
      <c r="D7012" t="s">
        <v>1262</v>
      </c>
      <c r="E7012" t="s">
        <v>29</v>
      </c>
      <c r="F7012">
        <v>47839</v>
      </c>
      <c r="G7012">
        <v>19509</v>
      </c>
      <c r="H7012">
        <v>0.4078053471017371</v>
      </c>
      <c r="I7012" t="str">
        <f>VLOOKUP($B7012&amp;$E7012,'Employee List'!$A:$E,5,0)</f>
        <v>E-1207</v>
      </c>
    </row>
    <row r="7013" spans="1:9" x14ac:dyDescent="0.35">
      <c r="A7013" t="s">
        <v>1257</v>
      </c>
      <c r="B7013" t="s">
        <v>132</v>
      </c>
      <c r="C7013" t="s">
        <v>363</v>
      </c>
      <c r="D7013" t="s">
        <v>1262</v>
      </c>
      <c r="E7013" t="s">
        <v>30</v>
      </c>
      <c r="F7013">
        <v>47754</v>
      </c>
      <c r="G7013">
        <v>38315</v>
      </c>
      <c r="H7013">
        <v>0.80234116513799891</v>
      </c>
      <c r="I7013" t="str">
        <f>VLOOKUP($B7013&amp;$E7013,'Employee List'!$A:$E,5,0)</f>
        <v>E-1207</v>
      </c>
    </row>
    <row r="7014" spans="1:9" x14ac:dyDescent="0.35">
      <c r="A7014" t="s">
        <v>1257</v>
      </c>
      <c r="B7014" t="s">
        <v>132</v>
      </c>
      <c r="C7014" t="s">
        <v>363</v>
      </c>
      <c r="D7014" t="s">
        <v>1262</v>
      </c>
      <c r="E7014" t="s">
        <v>31</v>
      </c>
      <c r="F7014">
        <v>49200</v>
      </c>
      <c r="G7014">
        <v>18454</v>
      </c>
      <c r="H7014">
        <v>0.37508130081300811</v>
      </c>
      <c r="I7014" t="str">
        <f>VLOOKUP($B7014&amp;$E7014,'Employee List'!$A:$E,5,0)</f>
        <v>E-1207</v>
      </c>
    </row>
    <row r="7015" spans="1:9" x14ac:dyDescent="0.35">
      <c r="A7015" t="s">
        <v>1257</v>
      </c>
      <c r="B7015" t="s">
        <v>132</v>
      </c>
      <c r="C7015" t="s">
        <v>363</v>
      </c>
      <c r="D7015" t="s">
        <v>1282</v>
      </c>
      <c r="E7015" t="s">
        <v>30</v>
      </c>
      <c r="F7015">
        <v>4396</v>
      </c>
      <c r="G7015">
        <v>3010</v>
      </c>
      <c r="H7015">
        <v>0.6847133757961783</v>
      </c>
      <c r="I7015" t="str">
        <f>VLOOKUP($B7015&amp;$E7015,'Employee List'!$A:$E,5,0)</f>
        <v>E-1207</v>
      </c>
    </row>
    <row r="7016" spans="1:9" x14ac:dyDescent="0.35">
      <c r="A7016" t="s">
        <v>1257</v>
      </c>
      <c r="B7016" t="s">
        <v>132</v>
      </c>
      <c r="C7016" t="s">
        <v>363</v>
      </c>
      <c r="D7016" t="s">
        <v>1282</v>
      </c>
      <c r="E7016" t="s">
        <v>31</v>
      </c>
      <c r="F7016">
        <v>5159</v>
      </c>
      <c r="G7016">
        <v>6007</v>
      </c>
      <c r="H7016">
        <v>1.1643729404923435</v>
      </c>
      <c r="I7016" t="str">
        <f>VLOOKUP($B7016&amp;$E7016,'Employee List'!$A:$E,5,0)</f>
        <v>E-1207</v>
      </c>
    </row>
    <row r="7017" spans="1:9" x14ac:dyDescent="0.35">
      <c r="A7017" t="s">
        <v>1257</v>
      </c>
      <c r="B7017" t="s">
        <v>132</v>
      </c>
      <c r="C7017" t="s">
        <v>363</v>
      </c>
      <c r="D7017" t="s">
        <v>1281</v>
      </c>
      <c r="E7017" t="s">
        <v>29</v>
      </c>
      <c r="F7017">
        <v>3548</v>
      </c>
      <c r="G7017">
        <v>3676</v>
      </c>
      <c r="H7017">
        <v>1.0360766629086811</v>
      </c>
      <c r="I7017" t="str">
        <f>VLOOKUP($B7017&amp;$E7017,'Employee List'!$A:$E,5,0)</f>
        <v>E-1207</v>
      </c>
    </row>
    <row r="7018" spans="1:9" x14ac:dyDescent="0.35">
      <c r="A7018" t="s">
        <v>1257</v>
      </c>
      <c r="B7018" t="s">
        <v>132</v>
      </c>
      <c r="C7018" t="s">
        <v>363</v>
      </c>
      <c r="D7018" t="s">
        <v>1281</v>
      </c>
      <c r="E7018" t="s">
        <v>30</v>
      </c>
      <c r="F7018">
        <v>2347</v>
      </c>
      <c r="G7018">
        <v>2876</v>
      </c>
      <c r="H7018">
        <v>1.2253941201533873</v>
      </c>
      <c r="I7018" t="str">
        <f>VLOOKUP($B7018&amp;$E7018,'Employee List'!$A:$E,5,0)</f>
        <v>E-1207</v>
      </c>
    </row>
    <row r="7019" spans="1:9" x14ac:dyDescent="0.35">
      <c r="A7019" t="s">
        <v>1257</v>
      </c>
      <c r="B7019" t="s">
        <v>132</v>
      </c>
      <c r="C7019" t="s">
        <v>363</v>
      </c>
      <c r="D7019" t="s">
        <v>1281</v>
      </c>
      <c r="E7019" t="s">
        <v>31</v>
      </c>
      <c r="F7019">
        <v>2493</v>
      </c>
      <c r="G7019">
        <v>2083</v>
      </c>
      <c r="H7019">
        <v>0.83553951062976328</v>
      </c>
      <c r="I7019" t="str">
        <f>VLOOKUP($B7019&amp;$E7019,'Employee List'!$A:$E,5,0)</f>
        <v>E-1207</v>
      </c>
    </row>
    <row r="7020" spans="1:9" x14ac:dyDescent="0.35">
      <c r="A7020" t="s">
        <v>1257</v>
      </c>
      <c r="B7020" t="s">
        <v>133</v>
      </c>
      <c r="C7020" t="s">
        <v>363</v>
      </c>
      <c r="D7020" t="s">
        <v>1274</v>
      </c>
      <c r="E7020" t="s">
        <v>29</v>
      </c>
      <c r="F7020">
        <v>21993</v>
      </c>
      <c r="G7020">
        <v>34555</v>
      </c>
      <c r="H7020">
        <v>1.5711817396444323</v>
      </c>
      <c r="I7020" t="str">
        <f>VLOOKUP($B7020&amp;$E7020,'Employee List'!$A:$E,5,0)</f>
        <v>E-1208</v>
      </c>
    </row>
    <row r="7021" spans="1:9" x14ac:dyDescent="0.35">
      <c r="A7021" t="s">
        <v>1257</v>
      </c>
      <c r="B7021" t="s">
        <v>133</v>
      </c>
      <c r="C7021" t="s">
        <v>363</v>
      </c>
      <c r="D7021" t="s">
        <v>1274</v>
      </c>
      <c r="E7021" t="s">
        <v>30</v>
      </c>
      <c r="F7021">
        <v>19889</v>
      </c>
      <c r="G7021">
        <v>19589</v>
      </c>
      <c r="H7021">
        <v>0.98491628538388054</v>
      </c>
      <c r="I7021" t="str">
        <f>VLOOKUP($B7021&amp;$E7021,'Employee List'!$A:$E,5,0)</f>
        <v>E-1208</v>
      </c>
    </row>
    <row r="7022" spans="1:9" x14ac:dyDescent="0.35">
      <c r="A7022" t="s">
        <v>1257</v>
      </c>
      <c r="B7022" t="s">
        <v>133</v>
      </c>
      <c r="C7022" t="s">
        <v>363</v>
      </c>
      <c r="D7022" t="s">
        <v>1274</v>
      </c>
      <c r="E7022" t="s">
        <v>31</v>
      </c>
      <c r="F7022">
        <v>18591</v>
      </c>
      <c r="G7022">
        <v>28011</v>
      </c>
      <c r="H7022">
        <v>1.506696788768759</v>
      </c>
      <c r="I7022" t="str">
        <f>VLOOKUP($B7022&amp;$E7022,'Employee List'!$A:$E,5,0)</f>
        <v>E-1208</v>
      </c>
    </row>
    <row r="7023" spans="1:9" x14ac:dyDescent="0.35">
      <c r="A7023" t="s">
        <v>1257</v>
      </c>
      <c r="B7023" t="s">
        <v>133</v>
      </c>
      <c r="C7023" t="s">
        <v>363</v>
      </c>
      <c r="D7023" t="s">
        <v>1263</v>
      </c>
      <c r="E7023" t="s">
        <v>29</v>
      </c>
      <c r="F7023">
        <v>47908</v>
      </c>
      <c r="G7023">
        <v>107300</v>
      </c>
      <c r="H7023">
        <v>2.2397094430992737</v>
      </c>
      <c r="I7023" t="str">
        <f>VLOOKUP($B7023&amp;$E7023,'Employee List'!$A:$E,5,0)</f>
        <v>E-1208</v>
      </c>
    </row>
    <row r="7024" spans="1:9" x14ac:dyDescent="0.35">
      <c r="A7024" t="s">
        <v>1257</v>
      </c>
      <c r="B7024" t="s">
        <v>133</v>
      </c>
      <c r="C7024" t="s">
        <v>363</v>
      </c>
      <c r="D7024" t="s">
        <v>1263</v>
      </c>
      <c r="E7024" t="s">
        <v>30</v>
      </c>
      <c r="F7024">
        <v>45113</v>
      </c>
      <c r="G7024">
        <v>103940</v>
      </c>
      <c r="H7024">
        <v>2.3039921973710462</v>
      </c>
      <c r="I7024" t="str">
        <f>VLOOKUP($B7024&amp;$E7024,'Employee List'!$A:$E,5,0)</f>
        <v>E-1208</v>
      </c>
    </row>
    <row r="7025" spans="1:9" x14ac:dyDescent="0.35">
      <c r="A7025" t="s">
        <v>1257</v>
      </c>
      <c r="B7025" t="s">
        <v>133</v>
      </c>
      <c r="C7025" t="s">
        <v>363</v>
      </c>
      <c r="D7025" t="s">
        <v>1263</v>
      </c>
      <c r="E7025" t="s">
        <v>31</v>
      </c>
      <c r="F7025">
        <v>45801</v>
      </c>
      <c r="G7025">
        <v>142869</v>
      </c>
      <c r="H7025">
        <v>3.1193423724372829</v>
      </c>
      <c r="I7025" t="str">
        <f>VLOOKUP($B7025&amp;$E7025,'Employee List'!$A:$E,5,0)</f>
        <v>E-1208</v>
      </c>
    </row>
    <row r="7026" spans="1:9" x14ac:dyDescent="0.35">
      <c r="A7026" t="s">
        <v>1257</v>
      </c>
      <c r="B7026" t="s">
        <v>133</v>
      </c>
      <c r="C7026" t="s">
        <v>363</v>
      </c>
      <c r="D7026" t="s">
        <v>1264</v>
      </c>
      <c r="E7026" t="s">
        <v>29</v>
      </c>
      <c r="F7026">
        <v>45757</v>
      </c>
      <c r="G7026">
        <v>152875</v>
      </c>
      <c r="H7026">
        <v>3.3410188605022184</v>
      </c>
      <c r="I7026" t="str">
        <f>VLOOKUP($B7026&amp;$E7026,'Employee List'!$A:$E,5,0)</f>
        <v>E-1208</v>
      </c>
    </row>
    <row r="7027" spans="1:9" x14ac:dyDescent="0.35">
      <c r="A7027" t="s">
        <v>1257</v>
      </c>
      <c r="B7027" t="s">
        <v>133</v>
      </c>
      <c r="C7027" t="s">
        <v>363</v>
      </c>
      <c r="D7027" t="s">
        <v>1264</v>
      </c>
      <c r="E7027" t="s">
        <v>30</v>
      </c>
      <c r="F7027">
        <v>40942</v>
      </c>
      <c r="G7027">
        <v>109511</v>
      </c>
      <c r="H7027">
        <v>2.6747838405549316</v>
      </c>
      <c r="I7027" t="str">
        <f>VLOOKUP($B7027&amp;$E7027,'Employee List'!$A:$E,5,0)</f>
        <v>E-1208</v>
      </c>
    </row>
    <row r="7028" spans="1:9" x14ac:dyDescent="0.35">
      <c r="A7028" t="s">
        <v>1257</v>
      </c>
      <c r="B7028" t="s">
        <v>133</v>
      </c>
      <c r="C7028" t="s">
        <v>363</v>
      </c>
      <c r="D7028" t="s">
        <v>1264</v>
      </c>
      <c r="E7028" t="s">
        <v>31</v>
      </c>
      <c r="F7028">
        <v>42821</v>
      </c>
      <c r="G7028">
        <v>111040</v>
      </c>
      <c r="H7028">
        <v>2.5931201980336751</v>
      </c>
      <c r="I7028" t="str">
        <f>VLOOKUP($B7028&amp;$E7028,'Employee List'!$A:$E,5,0)</f>
        <v>E-1208</v>
      </c>
    </row>
    <row r="7029" spans="1:9" x14ac:dyDescent="0.35">
      <c r="A7029" t="s">
        <v>1257</v>
      </c>
      <c r="B7029" t="s">
        <v>133</v>
      </c>
      <c r="C7029" t="s">
        <v>363</v>
      </c>
      <c r="D7029" t="s">
        <v>1265</v>
      </c>
      <c r="E7029" t="s">
        <v>29</v>
      </c>
      <c r="F7029">
        <v>2686</v>
      </c>
      <c r="G7029">
        <v>2780</v>
      </c>
      <c r="H7029">
        <v>1.0349962769918093</v>
      </c>
      <c r="I7029" t="str">
        <f>VLOOKUP($B7029&amp;$E7029,'Employee List'!$A:$E,5,0)</f>
        <v>E-1208</v>
      </c>
    </row>
    <row r="7030" spans="1:9" x14ac:dyDescent="0.35">
      <c r="A7030" t="s">
        <v>1257</v>
      </c>
      <c r="B7030" t="s">
        <v>133</v>
      </c>
      <c r="C7030" t="s">
        <v>363</v>
      </c>
      <c r="D7030" t="s">
        <v>1265</v>
      </c>
      <c r="E7030" t="s">
        <v>30</v>
      </c>
      <c r="F7030">
        <v>3783</v>
      </c>
      <c r="G7030">
        <v>3672</v>
      </c>
      <c r="H7030">
        <v>0.97065820777160983</v>
      </c>
      <c r="I7030" t="str">
        <f>VLOOKUP($B7030&amp;$E7030,'Employee List'!$A:$E,5,0)</f>
        <v>E-1208</v>
      </c>
    </row>
    <row r="7031" spans="1:9" x14ac:dyDescent="0.35">
      <c r="A7031" t="s">
        <v>1257</v>
      </c>
      <c r="B7031" t="s">
        <v>133</v>
      </c>
      <c r="C7031" t="s">
        <v>363</v>
      </c>
      <c r="D7031" t="s">
        <v>1265</v>
      </c>
      <c r="E7031" t="s">
        <v>31</v>
      </c>
      <c r="F7031">
        <v>3617</v>
      </c>
      <c r="G7031">
        <v>2497</v>
      </c>
      <c r="H7031">
        <v>0.69035111971246887</v>
      </c>
      <c r="I7031" t="str">
        <f>VLOOKUP($B7031&amp;$E7031,'Employee List'!$A:$E,5,0)</f>
        <v>E-1208</v>
      </c>
    </row>
    <row r="7032" spans="1:9" x14ac:dyDescent="0.35">
      <c r="A7032" t="s">
        <v>1257</v>
      </c>
      <c r="B7032" t="s">
        <v>133</v>
      </c>
      <c r="C7032" t="s">
        <v>363</v>
      </c>
      <c r="D7032" t="s">
        <v>1260</v>
      </c>
      <c r="E7032" t="s">
        <v>29</v>
      </c>
      <c r="F7032">
        <v>99864</v>
      </c>
      <c r="G7032">
        <v>93653</v>
      </c>
      <c r="H7032">
        <v>0.93780541536489626</v>
      </c>
      <c r="I7032" t="str">
        <f>VLOOKUP($B7032&amp;$E7032,'Employee List'!$A:$E,5,0)</f>
        <v>E-1208</v>
      </c>
    </row>
    <row r="7033" spans="1:9" x14ac:dyDescent="0.35">
      <c r="A7033" t="s">
        <v>1257</v>
      </c>
      <c r="B7033" t="s">
        <v>133</v>
      </c>
      <c r="C7033" t="s">
        <v>363</v>
      </c>
      <c r="D7033" t="s">
        <v>1260</v>
      </c>
      <c r="E7033" t="s">
        <v>30</v>
      </c>
      <c r="F7033">
        <v>98049</v>
      </c>
      <c r="G7033">
        <v>97580</v>
      </c>
      <c r="H7033">
        <v>0.99521667737559794</v>
      </c>
      <c r="I7033" t="str">
        <f>VLOOKUP($B7033&amp;$E7033,'Employee List'!$A:$E,5,0)</f>
        <v>E-1208</v>
      </c>
    </row>
    <row r="7034" spans="1:9" x14ac:dyDescent="0.35">
      <c r="A7034" t="s">
        <v>1257</v>
      </c>
      <c r="B7034" t="s">
        <v>133</v>
      </c>
      <c r="C7034" t="s">
        <v>363</v>
      </c>
      <c r="D7034" t="s">
        <v>1260</v>
      </c>
      <c r="E7034" t="s">
        <v>31</v>
      </c>
      <c r="F7034">
        <v>109036</v>
      </c>
      <c r="G7034">
        <v>116805</v>
      </c>
      <c r="H7034">
        <v>1.0712516966873327</v>
      </c>
      <c r="I7034" t="str">
        <f>VLOOKUP($B7034&amp;$E7034,'Employee List'!$A:$E,5,0)</f>
        <v>E-1208</v>
      </c>
    </row>
    <row r="7035" spans="1:9" x14ac:dyDescent="0.35">
      <c r="A7035" t="s">
        <v>1257</v>
      </c>
      <c r="B7035" t="s">
        <v>133</v>
      </c>
      <c r="C7035" t="s">
        <v>363</v>
      </c>
      <c r="D7035" t="s">
        <v>1261</v>
      </c>
      <c r="E7035" t="s">
        <v>29</v>
      </c>
      <c r="F7035">
        <v>246045</v>
      </c>
      <c r="G7035">
        <v>156066</v>
      </c>
      <c r="H7035">
        <v>0.63429860391391824</v>
      </c>
      <c r="I7035" t="str">
        <f>VLOOKUP($B7035&amp;$E7035,'Employee List'!$A:$E,5,0)</f>
        <v>E-1208</v>
      </c>
    </row>
    <row r="7036" spans="1:9" x14ac:dyDescent="0.35">
      <c r="A7036" t="s">
        <v>1257</v>
      </c>
      <c r="B7036" t="s">
        <v>133</v>
      </c>
      <c r="C7036" t="s">
        <v>363</v>
      </c>
      <c r="D7036" t="s">
        <v>1261</v>
      </c>
      <c r="E7036" t="s">
        <v>30</v>
      </c>
      <c r="F7036">
        <v>236460</v>
      </c>
      <c r="G7036">
        <v>141527</v>
      </c>
      <c r="H7036">
        <v>0.59852406326651442</v>
      </c>
      <c r="I7036" t="str">
        <f>VLOOKUP($B7036&amp;$E7036,'Employee List'!$A:$E,5,0)</f>
        <v>E-1208</v>
      </c>
    </row>
    <row r="7037" spans="1:9" x14ac:dyDescent="0.35">
      <c r="A7037" t="s">
        <v>1257</v>
      </c>
      <c r="B7037" t="s">
        <v>133</v>
      </c>
      <c r="C7037" t="s">
        <v>363</v>
      </c>
      <c r="D7037" t="s">
        <v>1261</v>
      </c>
      <c r="E7037" t="s">
        <v>31</v>
      </c>
      <c r="F7037">
        <v>239504</v>
      </c>
      <c r="G7037">
        <v>128977</v>
      </c>
      <c r="H7037">
        <v>0.53851710201082237</v>
      </c>
      <c r="I7037" t="str">
        <f>VLOOKUP($B7037&amp;$E7037,'Employee List'!$A:$E,5,0)</f>
        <v>E-1208</v>
      </c>
    </row>
    <row r="7038" spans="1:9" x14ac:dyDescent="0.35">
      <c r="A7038" t="s">
        <v>1257</v>
      </c>
      <c r="B7038" t="s">
        <v>133</v>
      </c>
      <c r="C7038" t="s">
        <v>363</v>
      </c>
      <c r="D7038" t="s">
        <v>1266</v>
      </c>
      <c r="E7038" t="s">
        <v>29</v>
      </c>
      <c r="F7038">
        <v>25209</v>
      </c>
      <c r="G7038">
        <v>22086</v>
      </c>
      <c r="H7038">
        <v>0.87611567297393789</v>
      </c>
      <c r="I7038" t="str">
        <f>VLOOKUP($B7038&amp;$E7038,'Employee List'!$A:$E,5,0)</f>
        <v>E-1208</v>
      </c>
    </row>
    <row r="7039" spans="1:9" x14ac:dyDescent="0.35">
      <c r="A7039" t="s">
        <v>1257</v>
      </c>
      <c r="B7039" t="s">
        <v>133</v>
      </c>
      <c r="C7039" t="s">
        <v>363</v>
      </c>
      <c r="D7039" t="s">
        <v>1266</v>
      </c>
      <c r="E7039" t="s">
        <v>30</v>
      </c>
      <c r="F7039">
        <v>26468</v>
      </c>
      <c r="G7039">
        <v>23579</v>
      </c>
      <c r="H7039">
        <v>0.89084932748979895</v>
      </c>
      <c r="I7039" t="str">
        <f>VLOOKUP($B7039&amp;$E7039,'Employee List'!$A:$E,5,0)</f>
        <v>E-1208</v>
      </c>
    </row>
    <row r="7040" spans="1:9" x14ac:dyDescent="0.35">
      <c r="A7040" t="s">
        <v>1257</v>
      </c>
      <c r="B7040" t="s">
        <v>133</v>
      </c>
      <c r="C7040" t="s">
        <v>363</v>
      </c>
      <c r="D7040" t="s">
        <v>1266</v>
      </c>
      <c r="E7040" t="s">
        <v>31</v>
      </c>
      <c r="F7040">
        <v>23260</v>
      </c>
      <c r="G7040">
        <v>25293</v>
      </c>
      <c r="H7040">
        <v>1.0874032674118659</v>
      </c>
      <c r="I7040" t="str">
        <f>VLOOKUP($B7040&amp;$E7040,'Employee List'!$A:$E,5,0)</f>
        <v>E-1208</v>
      </c>
    </row>
    <row r="7041" spans="1:9" x14ac:dyDescent="0.35">
      <c r="A7041" t="s">
        <v>1257</v>
      </c>
      <c r="B7041" t="s">
        <v>133</v>
      </c>
      <c r="C7041" t="s">
        <v>363</v>
      </c>
      <c r="D7041" t="s">
        <v>1267</v>
      </c>
      <c r="E7041" t="s">
        <v>29</v>
      </c>
      <c r="F7041">
        <v>27674</v>
      </c>
      <c r="G7041">
        <v>24799</v>
      </c>
      <c r="H7041">
        <v>0.89611187396111869</v>
      </c>
      <c r="I7041" t="str">
        <f>VLOOKUP($B7041&amp;$E7041,'Employee List'!$A:$E,5,0)</f>
        <v>E-1208</v>
      </c>
    </row>
    <row r="7042" spans="1:9" x14ac:dyDescent="0.35">
      <c r="A7042" t="s">
        <v>1257</v>
      </c>
      <c r="B7042" t="s">
        <v>133</v>
      </c>
      <c r="C7042" t="s">
        <v>363</v>
      </c>
      <c r="D7042" t="s">
        <v>1267</v>
      </c>
      <c r="E7042" t="s">
        <v>30</v>
      </c>
      <c r="F7042">
        <v>23382</v>
      </c>
      <c r="G7042">
        <v>16767</v>
      </c>
      <c r="H7042">
        <v>0.71709006928406471</v>
      </c>
      <c r="I7042" t="str">
        <f>VLOOKUP($B7042&amp;$E7042,'Employee List'!$A:$E,5,0)</f>
        <v>E-1208</v>
      </c>
    </row>
    <row r="7043" spans="1:9" x14ac:dyDescent="0.35">
      <c r="A7043" t="s">
        <v>1257</v>
      </c>
      <c r="B7043" t="s">
        <v>133</v>
      </c>
      <c r="C7043" t="s">
        <v>363</v>
      </c>
      <c r="D7043" t="s">
        <v>1267</v>
      </c>
      <c r="E7043" t="s">
        <v>31</v>
      </c>
      <c r="F7043">
        <v>25005</v>
      </c>
      <c r="G7043">
        <v>30624</v>
      </c>
      <c r="H7043">
        <v>1.2247150569886023</v>
      </c>
      <c r="I7043" t="str">
        <f>VLOOKUP($B7043&amp;$E7043,'Employee List'!$A:$E,5,0)</f>
        <v>E-1208</v>
      </c>
    </row>
    <row r="7044" spans="1:9" x14ac:dyDescent="0.35">
      <c r="A7044" t="s">
        <v>1257</v>
      </c>
      <c r="B7044" t="s">
        <v>133</v>
      </c>
      <c r="C7044" t="s">
        <v>363</v>
      </c>
      <c r="D7044" t="s">
        <v>1268</v>
      </c>
      <c r="E7044" t="s">
        <v>29</v>
      </c>
      <c r="F7044">
        <v>16347</v>
      </c>
      <c r="G7044">
        <v>9343</v>
      </c>
      <c r="H7044">
        <v>0.57154217899308746</v>
      </c>
      <c r="I7044" t="str">
        <f>VLOOKUP($B7044&amp;$E7044,'Employee List'!$A:$E,5,0)</f>
        <v>E-1208</v>
      </c>
    </row>
    <row r="7045" spans="1:9" x14ac:dyDescent="0.35">
      <c r="A7045" t="s">
        <v>1257</v>
      </c>
      <c r="B7045" t="s">
        <v>133</v>
      </c>
      <c r="C7045" t="s">
        <v>363</v>
      </c>
      <c r="D7045" t="s">
        <v>1268</v>
      </c>
      <c r="E7045" t="s">
        <v>30</v>
      </c>
      <c r="F7045">
        <v>11571</v>
      </c>
      <c r="G7045">
        <v>10381</v>
      </c>
      <c r="H7045">
        <v>0.89715668481548705</v>
      </c>
      <c r="I7045" t="str">
        <f>VLOOKUP($B7045&amp;$E7045,'Employee List'!$A:$E,5,0)</f>
        <v>E-1208</v>
      </c>
    </row>
    <row r="7046" spans="1:9" x14ac:dyDescent="0.35">
      <c r="A7046" t="s">
        <v>1257</v>
      </c>
      <c r="B7046" t="s">
        <v>133</v>
      </c>
      <c r="C7046" t="s">
        <v>363</v>
      </c>
      <c r="D7046" t="s">
        <v>1268</v>
      </c>
      <c r="E7046" t="s">
        <v>31</v>
      </c>
      <c r="F7046">
        <v>11662</v>
      </c>
      <c r="G7046">
        <v>12285</v>
      </c>
      <c r="H7046">
        <v>1.053421368547419</v>
      </c>
      <c r="I7046" t="str">
        <f>VLOOKUP($B7046&amp;$E7046,'Employee List'!$A:$E,5,0)</f>
        <v>E-1208</v>
      </c>
    </row>
    <row r="7047" spans="1:9" x14ac:dyDescent="0.35">
      <c r="A7047" t="s">
        <v>1257</v>
      </c>
      <c r="B7047" t="s">
        <v>133</v>
      </c>
      <c r="C7047" t="s">
        <v>363</v>
      </c>
      <c r="D7047" t="s">
        <v>1269</v>
      </c>
      <c r="E7047" t="s">
        <v>29</v>
      </c>
      <c r="F7047">
        <v>12870</v>
      </c>
      <c r="G7047">
        <v>1734</v>
      </c>
      <c r="H7047">
        <v>0.13473193473193473</v>
      </c>
      <c r="I7047" t="str">
        <f>VLOOKUP($B7047&amp;$E7047,'Employee List'!$A:$E,5,0)</f>
        <v>E-1208</v>
      </c>
    </row>
    <row r="7048" spans="1:9" x14ac:dyDescent="0.35">
      <c r="A7048" t="s">
        <v>1257</v>
      </c>
      <c r="B7048" t="s">
        <v>133</v>
      </c>
      <c r="C7048" t="s">
        <v>363</v>
      </c>
      <c r="D7048" t="s">
        <v>1269</v>
      </c>
      <c r="E7048" t="s">
        <v>30</v>
      </c>
      <c r="F7048">
        <v>14100</v>
      </c>
      <c r="G7048">
        <v>20940</v>
      </c>
      <c r="H7048">
        <v>1.4851063829787234</v>
      </c>
      <c r="I7048" t="str">
        <f>VLOOKUP($B7048&amp;$E7048,'Employee List'!$A:$E,5,0)</f>
        <v>E-1208</v>
      </c>
    </row>
    <row r="7049" spans="1:9" x14ac:dyDescent="0.35">
      <c r="A7049" t="s">
        <v>1257</v>
      </c>
      <c r="B7049" t="s">
        <v>133</v>
      </c>
      <c r="C7049" t="s">
        <v>363</v>
      </c>
      <c r="D7049" t="s">
        <v>1269</v>
      </c>
      <c r="E7049" t="s">
        <v>31</v>
      </c>
      <c r="F7049">
        <v>13139</v>
      </c>
      <c r="G7049">
        <v>10249</v>
      </c>
      <c r="H7049">
        <v>0.78004414338990791</v>
      </c>
      <c r="I7049" t="str">
        <f>VLOOKUP($B7049&amp;$E7049,'Employee List'!$A:$E,5,0)</f>
        <v>E-1208</v>
      </c>
    </row>
    <row r="7050" spans="1:9" x14ac:dyDescent="0.35">
      <c r="A7050" t="s">
        <v>1257</v>
      </c>
      <c r="B7050" t="s">
        <v>133</v>
      </c>
      <c r="C7050" t="s">
        <v>363</v>
      </c>
      <c r="D7050" t="s">
        <v>1270</v>
      </c>
      <c r="E7050" t="s">
        <v>29</v>
      </c>
      <c r="F7050">
        <v>6281</v>
      </c>
      <c r="G7050">
        <v>5869</v>
      </c>
      <c r="H7050">
        <v>0.93440534946664544</v>
      </c>
      <c r="I7050" t="str">
        <f>VLOOKUP($B7050&amp;$E7050,'Employee List'!$A:$E,5,0)</f>
        <v>E-1208</v>
      </c>
    </row>
    <row r="7051" spans="1:9" x14ac:dyDescent="0.35">
      <c r="A7051" t="s">
        <v>1257</v>
      </c>
      <c r="B7051" t="s">
        <v>133</v>
      </c>
      <c r="C7051" t="s">
        <v>363</v>
      </c>
      <c r="D7051" t="s">
        <v>1270</v>
      </c>
      <c r="E7051" t="s">
        <v>30</v>
      </c>
      <c r="F7051">
        <v>4773</v>
      </c>
      <c r="G7051">
        <v>5962</v>
      </c>
      <c r="H7051">
        <v>1.2491095746909699</v>
      </c>
      <c r="I7051" t="str">
        <f>VLOOKUP($B7051&amp;$E7051,'Employee List'!$A:$E,5,0)</f>
        <v>E-1208</v>
      </c>
    </row>
    <row r="7052" spans="1:9" x14ac:dyDescent="0.35">
      <c r="A7052" t="s">
        <v>1257</v>
      </c>
      <c r="B7052" t="s">
        <v>133</v>
      </c>
      <c r="C7052" t="s">
        <v>363</v>
      </c>
      <c r="D7052" t="s">
        <v>1270</v>
      </c>
      <c r="E7052" t="s">
        <v>31</v>
      </c>
      <c r="F7052">
        <v>7076</v>
      </c>
      <c r="G7052">
        <v>7195</v>
      </c>
      <c r="H7052">
        <v>1.0168174109666479</v>
      </c>
      <c r="I7052" t="str">
        <f>VLOOKUP($B7052&amp;$E7052,'Employee List'!$A:$E,5,0)</f>
        <v>E-1208</v>
      </c>
    </row>
    <row r="7053" spans="1:9" x14ac:dyDescent="0.35">
      <c r="A7053" t="s">
        <v>1257</v>
      </c>
      <c r="B7053" t="s">
        <v>133</v>
      </c>
      <c r="C7053" t="s">
        <v>363</v>
      </c>
      <c r="D7053" t="s">
        <v>1271</v>
      </c>
      <c r="E7053" t="s">
        <v>29</v>
      </c>
      <c r="F7053">
        <v>17065</v>
      </c>
      <c r="G7053">
        <v>19028</v>
      </c>
      <c r="H7053">
        <v>1.1150307647231175</v>
      </c>
      <c r="I7053" t="str">
        <f>VLOOKUP($B7053&amp;$E7053,'Employee List'!$A:$E,5,0)</f>
        <v>E-1208</v>
      </c>
    </row>
    <row r="7054" spans="1:9" x14ac:dyDescent="0.35">
      <c r="A7054" t="s">
        <v>1257</v>
      </c>
      <c r="B7054" t="s">
        <v>133</v>
      </c>
      <c r="C7054" t="s">
        <v>363</v>
      </c>
      <c r="D7054" t="s">
        <v>1271</v>
      </c>
      <c r="E7054" t="s">
        <v>30</v>
      </c>
      <c r="F7054">
        <v>16284</v>
      </c>
      <c r="G7054">
        <v>11470</v>
      </c>
      <c r="H7054">
        <v>0.70437239007614838</v>
      </c>
      <c r="I7054" t="str">
        <f>VLOOKUP($B7054&amp;$E7054,'Employee List'!$A:$E,5,0)</f>
        <v>E-1208</v>
      </c>
    </row>
    <row r="7055" spans="1:9" x14ac:dyDescent="0.35">
      <c r="A7055" t="s">
        <v>1257</v>
      </c>
      <c r="B7055" t="s">
        <v>133</v>
      </c>
      <c r="C7055" t="s">
        <v>363</v>
      </c>
      <c r="D7055" t="s">
        <v>1271</v>
      </c>
      <c r="E7055" t="s">
        <v>31</v>
      </c>
      <c r="F7055">
        <v>14663</v>
      </c>
      <c r="G7055">
        <v>6872</v>
      </c>
      <c r="H7055">
        <v>0.4686626202005047</v>
      </c>
      <c r="I7055" t="str">
        <f>VLOOKUP($B7055&amp;$E7055,'Employee List'!$A:$E,5,0)</f>
        <v>E-1208</v>
      </c>
    </row>
    <row r="7056" spans="1:9" x14ac:dyDescent="0.35">
      <c r="A7056" t="s">
        <v>1257</v>
      </c>
      <c r="B7056" t="s">
        <v>133</v>
      </c>
      <c r="C7056" t="s">
        <v>363</v>
      </c>
      <c r="D7056" t="s">
        <v>1258</v>
      </c>
      <c r="E7056" t="s">
        <v>29</v>
      </c>
      <c r="F7056">
        <v>78123</v>
      </c>
      <c r="G7056">
        <v>94858</v>
      </c>
      <c r="H7056">
        <v>1.214213483865187</v>
      </c>
      <c r="I7056" t="str">
        <f>VLOOKUP($B7056&amp;$E7056,'Employee List'!$A:$E,5,0)</f>
        <v>E-1208</v>
      </c>
    </row>
    <row r="7057" spans="1:9" x14ac:dyDescent="0.35">
      <c r="A7057" t="s">
        <v>1257</v>
      </c>
      <c r="B7057" t="s">
        <v>133</v>
      </c>
      <c r="C7057" t="s">
        <v>363</v>
      </c>
      <c r="D7057" t="s">
        <v>1258</v>
      </c>
      <c r="E7057" t="s">
        <v>30</v>
      </c>
      <c r="F7057">
        <v>72857</v>
      </c>
      <c r="G7057">
        <v>65865</v>
      </c>
      <c r="H7057">
        <v>0.90403118437487129</v>
      </c>
      <c r="I7057" t="str">
        <f>VLOOKUP($B7057&amp;$E7057,'Employee List'!$A:$E,5,0)</f>
        <v>E-1208</v>
      </c>
    </row>
    <row r="7058" spans="1:9" x14ac:dyDescent="0.35">
      <c r="A7058" t="s">
        <v>1257</v>
      </c>
      <c r="B7058" t="s">
        <v>133</v>
      </c>
      <c r="C7058" t="s">
        <v>363</v>
      </c>
      <c r="D7058" t="s">
        <v>1258</v>
      </c>
      <c r="E7058" t="s">
        <v>31</v>
      </c>
      <c r="F7058">
        <v>69076</v>
      </c>
      <c r="G7058">
        <v>64116</v>
      </c>
      <c r="H7058">
        <v>0.92819503155944172</v>
      </c>
      <c r="I7058" t="str">
        <f>VLOOKUP($B7058&amp;$E7058,'Employee List'!$A:$E,5,0)</f>
        <v>E-1208</v>
      </c>
    </row>
    <row r="7059" spans="1:9" x14ac:dyDescent="0.35">
      <c r="A7059" t="s">
        <v>1257</v>
      </c>
      <c r="B7059" t="s">
        <v>133</v>
      </c>
      <c r="C7059" t="s">
        <v>363</v>
      </c>
      <c r="D7059" t="s">
        <v>1272</v>
      </c>
      <c r="E7059" t="s">
        <v>29</v>
      </c>
      <c r="F7059">
        <v>12452</v>
      </c>
      <c r="G7059">
        <v>13590</v>
      </c>
      <c r="H7059">
        <v>1.0913909412142628</v>
      </c>
      <c r="I7059" t="str">
        <f>VLOOKUP($B7059&amp;$E7059,'Employee List'!$A:$E,5,0)</f>
        <v>E-1208</v>
      </c>
    </row>
    <row r="7060" spans="1:9" x14ac:dyDescent="0.35">
      <c r="A7060" t="s">
        <v>1257</v>
      </c>
      <c r="B7060" t="s">
        <v>133</v>
      </c>
      <c r="C7060" t="s">
        <v>363</v>
      </c>
      <c r="D7060" t="s">
        <v>1272</v>
      </c>
      <c r="E7060" t="s">
        <v>30</v>
      </c>
      <c r="F7060">
        <v>12744</v>
      </c>
      <c r="G7060">
        <v>13390</v>
      </c>
      <c r="H7060">
        <v>1.0506905210295041</v>
      </c>
      <c r="I7060" t="str">
        <f>VLOOKUP($B7060&amp;$E7060,'Employee List'!$A:$E,5,0)</f>
        <v>E-1208</v>
      </c>
    </row>
    <row r="7061" spans="1:9" x14ac:dyDescent="0.35">
      <c r="A7061" t="s">
        <v>1257</v>
      </c>
      <c r="B7061" t="s">
        <v>133</v>
      </c>
      <c r="C7061" t="s">
        <v>363</v>
      </c>
      <c r="D7061" t="s">
        <v>1272</v>
      </c>
      <c r="E7061" t="s">
        <v>31</v>
      </c>
      <c r="F7061">
        <v>15182</v>
      </c>
      <c r="G7061">
        <v>14901</v>
      </c>
      <c r="H7061">
        <v>0.9814912396258727</v>
      </c>
      <c r="I7061" t="str">
        <f>VLOOKUP($B7061&amp;$E7061,'Employee List'!$A:$E,5,0)</f>
        <v>E-1208</v>
      </c>
    </row>
    <row r="7062" spans="1:9" x14ac:dyDescent="0.35">
      <c r="A7062" t="s">
        <v>1257</v>
      </c>
      <c r="B7062" t="s">
        <v>133</v>
      </c>
      <c r="C7062" t="s">
        <v>363</v>
      </c>
      <c r="D7062" t="s">
        <v>1259</v>
      </c>
      <c r="E7062" t="s">
        <v>29</v>
      </c>
      <c r="F7062">
        <v>25074</v>
      </c>
      <c r="G7062">
        <v>18342</v>
      </c>
      <c r="H7062">
        <v>0.73151471643933952</v>
      </c>
      <c r="I7062" t="str">
        <f>VLOOKUP($B7062&amp;$E7062,'Employee List'!$A:$E,5,0)</f>
        <v>E-1208</v>
      </c>
    </row>
    <row r="7063" spans="1:9" x14ac:dyDescent="0.35">
      <c r="A7063" t="s">
        <v>1257</v>
      </c>
      <c r="B7063" t="s">
        <v>133</v>
      </c>
      <c r="C7063" t="s">
        <v>363</v>
      </c>
      <c r="D7063" t="s">
        <v>1259</v>
      </c>
      <c r="E7063" t="s">
        <v>30</v>
      </c>
      <c r="F7063">
        <v>22871</v>
      </c>
      <c r="G7063">
        <v>24762</v>
      </c>
      <c r="H7063">
        <v>1.0826811245682304</v>
      </c>
      <c r="I7063" t="str">
        <f>VLOOKUP($B7063&amp;$E7063,'Employee List'!$A:$E,5,0)</f>
        <v>E-1208</v>
      </c>
    </row>
    <row r="7064" spans="1:9" x14ac:dyDescent="0.35">
      <c r="A7064" t="s">
        <v>1257</v>
      </c>
      <c r="B7064" t="s">
        <v>133</v>
      </c>
      <c r="C7064" t="s">
        <v>363</v>
      </c>
      <c r="D7064" t="s">
        <v>1259</v>
      </c>
      <c r="E7064" t="s">
        <v>31</v>
      </c>
      <c r="F7064">
        <v>25975</v>
      </c>
      <c r="G7064">
        <v>21846</v>
      </c>
      <c r="H7064">
        <v>0.84103946102021176</v>
      </c>
      <c r="I7064" t="str">
        <f>VLOOKUP($B7064&amp;$E7064,'Employee List'!$A:$E,5,0)</f>
        <v>E-1208</v>
      </c>
    </row>
    <row r="7065" spans="1:9" x14ac:dyDescent="0.35">
      <c r="A7065" t="s">
        <v>1257</v>
      </c>
      <c r="B7065" t="s">
        <v>133</v>
      </c>
      <c r="C7065" t="s">
        <v>363</v>
      </c>
      <c r="D7065" t="s">
        <v>1273</v>
      </c>
      <c r="E7065" t="s">
        <v>29</v>
      </c>
      <c r="F7065">
        <v>10783</v>
      </c>
      <c r="G7065">
        <v>8316</v>
      </c>
      <c r="H7065">
        <v>0.77121394788092368</v>
      </c>
      <c r="I7065" t="str">
        <f>VLOOKUP($B7065&amp;$E7065,'Employee List'!$A:$E,5,0)</f>
        <v>E-1208</v>
      </c>
    </row>
    <row r="7066" spans="1:9" x14ac:dyDescent="0.35">
      <c r="A7066" t="s">
        <v>1257</v>
      </c>
      <c r="B7066" t="s">
        <v>133</v>
      </c>
      <c r="C7066" t="s">
        <v>363</v>
      </c>
      <c r="D7066" t="s">
        <v>1273</v>
      </c>
      <c r="E7066" t="s">
        <v>30</v>
      </c>
      <c r="F7066">
        <v>9650</v>
      </c>
      <c r="G7066">
        <v>9070</v>
      </c>
      <c r="H7066">
        <v>0.9398963730569948</v>
      </c>
      <c r="I7066" t="str">
        <f>VLOOKUP($B7066&amp;$E7066,'Employee List'!$A:$E,5,0)</f>
        <v>E-1208</v>
      </c>
    </row>
    <row r="7067" spans="1:9" x14ac:dyDescent="0.35">
      <c r="A7067" t="s">
        <v>1257</v>
      </c>
      <c r="B7067" t="s">
        <v>133</v>
      </c>
      <c r="C7067" t="s">
        <v>363</v>
      </c>
      <c r="D7067" t="s">
        <v>1273</v>
      </c>
      <c r="E7067" t="s">
        <v>31</v>
      </c>
      <c r="F7067">
        <v>13545</v>
      </c>
      <c r="G7067">
        <v>10739</v>
      </c>
      <c r="H7067">
        <v>0.79283868586194173</v>
      </c>
      <c r="I7067" t="str">
        <f>VLOOKUP($B7067&amp;$E7067,'Employee List'!$A:$E,5,0)</f>
        <v>E-1208</v>
      </c>
    </row>
    <row r="7068" spans="1:9" x14ac:dyDescent="0.35">
      <c r="A7068" t="s">
        <v>1257</v>
      </c>
      <c r="B7068" t="s">
        <v>133</v>
      </c>
      <c r="C7068" t="s">
        <v>363</v>
      </c>
      <c r="D7068" t="s">
        <v>1275</v>
      </c>
      <c r="E7068" t="s">
        <v>29</v>
      </c>
      <c r="F7068">
        <v>17795</v>
      </c>
      <c r="G7068">
        <v>11025</v>
      </c>
      <c r="H7068">
        <v>0.61955605507164935</v>
      </c>
      <c r="I7068" t="str">
        <f>VLOOKUP($B7068&amp;$E7068,'Employee List'!$A:$E,5,0)</f>
        <v>E-1208</v>
      </c>
    </row>
    <row r="7069" spans="1:9" x14ac:dyDescent="0.35">
      <c r="A7069" t="s">
        <v>1257</v>
      </c>
      <c r="B7069" t="s">
        <v>133</v>
      </c>
      <c r="C7069" t="s">
        <v>363</v>
      </c>
      <c r="D7069" t="s">
        <v>1275</v>
      </c>
      <c r="E7069" t="s">
        <v>30</v>
      </c>
      <c r="F7069">
        <v>14811</v>
      </c>
      <c r="G7069">
        <v>13182</v>
      </c>
      <c r="H7069">
        <v>0.89001417865100263</v>
      </c>
      <c r="I7069" t="str">
        <f>VLOOKUP($B7069&amp;$E7069,'Employee List'!$A:$E,5,0)</f>
        <v>E-1208</v>
      </c>
    </row>
    <row r="7070" spans="1:9" x14ac:dyDescent="0.35">
      <c r="A7070" t="s">
        <v>1257</v>
      </c>
      <c r="B7070" t="s">
        <v>133</v>
      </c>
      <c r="C7070" t="s">
        <v>363</v>
      </c>
      <c r="D7070" t="s">
        <v>1275</v>
      </c>
      <c r="E7070" t="s">
        <v>31</v>
      </c>
      <c r="F7070">
        <v>15864</v>
      </c>
      <c r="G7070">
        <v>16889</v>
      </c>
      <c r="H7070">
        <v>1.064611699445285</v>
      </c>
      <c r="I7070" t="str">
        <f>VLOOKUP($B7070&amp;$E7070,'Employee List'!$A:$E,5,0)</f>
        <v>E-1208</v>
      </c>
    </row>
    <row r="7071" spans="1:9" x14ac:dyDescent="0.35">
      <c r="A7071" t="s">
        <v>1257</v>
      </c>
      <c r="B7071" t="s">
        <v>133</v>
      </c>
      <c r="C7071" t="s">
        <v>363</v>
      </c>
      <c r="D7071" t="s">
        <v>1276</v>
      </c>
      <c r="E7071" t="s">
        <v>29</v>
      </c>
      <c r="F7071">
        <v>7671</v>
      </c>
      <c r="G7071">
        <v>5127</v>
      </c>
      <c r="H7071">
        <v>0.66836136096988663</v>
      </c>
      <c r="I7071" t="str">
        <f>VLOOKUP($B7071&amp;$E7071,'Employee List'!$A:$E,5,0)</f>
        <v>E-1208</v>
      </c>
    </row>
    <row r="7072" spans="1:9" x14ac:dyDescent="0.35">
      <c r="A7072" t="s">
        <v>1257</v>
      </c>
      <c r="B7072" t="s">
        <v>133</v>
      </c>
      <c r="C7072" t="s">
        <v>363</v>
      </c>
      <c r="D7072" t="s">
        <v>1276</v>
      </c>
      <c r="E7072" t="s">
        <v>30</v>
      </c>
      <c r="F7072">
        <v>3881</v>
      </c>
      <c r="G7072">
        <v>2189</v>
      </c>
      <c r="H7072">
        <v>0.56402988920381347</v>
      </c>
      <c r="I7072" t="str">
        <f>VLOOKUP($B7072&amp;$E7072,'Employee List'!$A:$E,5,0)</f>
        <v>E-1208</v>
      </c>
    </row>
    <row r="7073" spans="1:9" x14ac:dyDescent="0.35">
      <c r="A7073" t="s">
        <v>1257</v>
      </c>
      <c r="B7073" t="s">
        <v>133</v>
      </c>
      <c r="C7073" t="s">
        <v>363</v>
      </c>
      <c r="D7073" t="s">
        <v>1276</v>
      </c>
      <c r="E7073" t="s">
        <v>31</v>
      </c>
      <c r="F7073">
        <v>5339</v>
      </c>
      <c r="G7073">
        <v>2425</v>
      </c>
      <c r="H7073">
        <v>0.4542049072860086</v>
      </c>
      <c r="I7073" t="str">
        <f>VLOOKUP($B7073&amp;$E7073,'Employee List'!$A:$E,5,0)</f>
        <v>E-1208</v>
      </c>
    </row>
    <row r="7074" spans="1:9" x14ac:dyDescent="0.35">
      <c r="A7074" t="s">
        <v>1257</v>
      </c>
      <c r="B7074" t="s">
        <v>133</v>
      </c>
      <c r="C7074" t="s">
        <v>363</v>
      </c>
      <c r="D7074" t="s">
        <v>1277</v>
      </c>
      <c r="E7074" t="s">
        <v>29</v>
      </c>
      <c r="F7074">
        <v>8086</v>
      </c>
      <c r="G7074">
        <v>6637</v>
      </c>
      <c r="H7074">
        <v>0.82080138511006673</v>
      </c>
      <c r="I7074" t="str">
        <f>VLOOKUP($B7074&amp;$E7074,'Employee List'!$A:$E,5,0)</f>
        <v>E-1208</v>
      </c>
    </row>
    <row r="7075" spans="1:9" x14ac:dyDescent="0.35">
      <c r="A7075" t="s">
        <v>1257</v>
      </c>
      <c r="B7075" t="s">
        <v>133</v>
      </c>
      <c r="C7075" t="s">
        <v>363</v>
      </c>
      <c r="D7075" t="s">
        <v>1277</v>
      </c>
      <c r="E7075" t="s">
        <v>30</v>
      </c>
      <c r="F7075">
        <v>7844</v>
      </c>
      <c r="G7075">
        <v>2461</v>
      </c>
      <c r="H7075">
        <v>0.31374298827129016</v>
      </c>
      <c r="I7075" t="str">
        <f>VLOOKUP($B7075&amp;$E7075,'Employee List'!$A:$E,5,0)</f>
        <v>E-1208</v>
      </c>
    </row>
    <row r="7076" spans="1:9" x14ac:dyDescent="0.35">
      <c r="A7076" t="s">
        <v>1257</v>
      </c>
      <c r="B7076" t="s">
        <v>133</v>
      </c>
      <c r="C7076" t="s">
        <v>363</v>
      </c>
      <c r="D7076" t="s">
        <v>1277</v>
      </c>
      <c r="E7076" t="s">
        <v>31</v>
      </c>
      <c r="F7076">
        <v>6980</v>
      </c>
      <c r="G7076">
        <v>4643</v>
      </c>
      <c r="H7076">
        <v>0.66518624641833812</v>
      </c>
      <c r="I7076" t="str">
        <f>VLOOKUP($B7076&amp;$E7076,'Employee List'!$A:$E,5,0)</f>
        <v>E-1208</v>
      </c>
    </row>
    <row r="7077" spans="1:9" x14ac:dyDescent="0.35">
      <c r="A7077" t="s">
        <v>1257</v>
      </c>
      <c r="B7077" t="s">
        <v>133</v>
      </c>
      <c r="C7077" t="s">
        <v>363</v>
      </c>
      <c r="D7077" t="s">
        <v>1278</v>
      </c>
      <c r="E7077" t="s">
        <v>29</v>
      </c>
      <c r="F7077">
        <v>11466</v>
      </c>
      <c r="G7077">
        <v>9747</v>
      </c>
      <c r="H7077">
        <v>0.85007849293563575</v>
      </c>
      <c r="I7077" t="str">
        <f>VLOOKUP($B7077&amp;$E7077,'Employee List'!$A:$E,5,0)</f>
        <v>E-1208</v>
      </c>
    </row>
    <row r="7078" spans="1:9" x14ac:dyDescent="0.35">
      <c r="A7078" t="s">
        <v>1257</v>
      </c>
      <c r="B7078" t="s">
        <v>133</v>
      </c>
      <c r="C7078" t="s">
        <v>363</v>
      </c>
      <c r="D7078" t="s">
        <v>1278</v>
      </c>
      <c r="E7078" t="s">
        <v>30</v>
      </c>
      <c r="F7078">
        <v>11632</v>
      </c>
      <c r="G7078">
        <v>14059</v>
      </c>
      <c r="H7078">
        <v>1.2086485557083906</v>
      </c>
      <c r="I7078" t="str">
        <f>VLOOKUP($B7078&amp;$E7078,'Employee List'!$A:$E,5,0)</f>
        <v>E-1208</v>
      </c>
    </row>
    <row r="7079" spans="1:9" x14ac:dyDescent="0.35">
      <c r="A7079" t="s">
        <v>1257</v>
      </c>
      <c r="B7079" t="s">
        <v>133</v>
      </c>
      <c r="C7079" t="s">
        <v>363</v>
      </c>
      <c r="D7079" t="s">
        <v>1278</v>
      </c>
      <c r="E7079" t="s">
        <v>31</v>
      </c>
      <c r="F7079">
        <v>11268</v>
      </c>
      <c r="G7079">
        <v>14457</v>
      </c>
      <c r="H7079">
        <v>1.283013844515442</v>
      </c>
      <c r="I7079" t="str">
        <f>VLOOKUP($B7079&amp;$E7079,'Employee List'!$A:$E,5,0)</f>
        <v>E-1208</v>
      </c>
    </row>
    <row r="7080" spans="1:9" x14ac:dyDescent="0.35">
      <c r="A7080" t="s">
        <v>1257</v>
      </c>
      <c r="B7080" t="s">
        <v>133</v>
      </c>
      <c r="C7080" t="s">
        <v>363</v>
      </c>
      <c r="D7080" t="s">
        <v>1279</v>
      </c>
      <c r="E7080" t="s">
        <v>29</v>
      </c>
      <c r="F7080">
        <v>5002</v>
      </c>
      <c r="G7080">
        <v>6986</v>
      </c>
      <c r="H7080">
        <v>1.396641343462615</v>
      </c>
      <c r="I7080" t="str">
        <f>VLOOKUP($B7080&amp;$E7080,'Employee List'!$A:$E,5,0)</f>
        <v>E-1208</v>
      </c>
    </row>
    <row r="7081" spans="1:9" x14ac:dyDescent="0.35">
      <c r="A7081" t="s">
        <v>1257</v>
      </c>
      <c r="B7081" t="s">
        <v>133</v>
      </c>
      <c r="C7081" t="s">
        <v>363</v>
      </c>
      <c r="D7081" t="s">
        <v>1279</v>
      </c>
      <c r="E7081" t="s">
        <v>30</v>
      </c>
      <c r="F7081">
        <v>6207</v>
      </c>
      <c r="G7081">
        <v>4068</v>
      </c>
      <c r="H7081">
        <v>0.65538907684871917</v>
      </c>
      <c r="I7081" t="str">
        <f>VLOOKUP($B7081&amp;$E7081,'Employee List'!$A:$E,5,0)</f>
        <v>E-1208</v>
      </c>
    </row>
    <row r="7082" spans="1:9" x14ac:dyDescent="0.35">
      <c r="A7082" t="s">
        <v>1257</v>
      </c>
      <c r="B7082" t="s">
        <v>133</v>
      </c>
      <c r="C7082" t="s">
        <v>363</v>
      </c>
      <c r="D7082" t="s">
        <v>1279</v>
      </c>
      <c r="E7082" t="s">
        <v>31</v>
      </c>
      <c r="F7082">
        <v>4095</v>
      </c>
      <c r="G7082">
        <v>2918</v>
      </c>
      <c r="H7082">
        <v>0.7125763125763126</v>
      </c>
      <c r="I7082" t="str">
        <f>VLOOKUP($B7082&amp;$E7082,'Employee List'!$A:$E,5,0)</f>
        <v>E-1208</v>
      </c>
    </row>
    <row r="7083" spans="1:9" x14ac:dyDescent="0.35">
      <c r="A7083" t="s">
        <v>1257</v>
      </c>
      <c r="B7083" t="s">
        <v>133</v>
      </c>
      <c r="C7083" t="s">
        <v>363</v>
      </c>
      <c r="D7083" t="s">
        <v>1280</v>
      </c>
      <c r="E7083" t="s">
        <v>29</v>
      </c>
      <c r="F7083">
        <v>21343</v>
      </c>
      <c r="G7083">
        <v>15973</v>
      </c>
      <c r="H7083">
        <v>0.74839525839853815</v>
      </c>
      <c r="I7083" t="str">
        <f>VLOOKUP($B7083&amp;$E7083,'Employee List'!$A:$E,5,0)</f>
        <v>E-1208</v>
      </c>
    </row>
    <row r="7084" spans="1:9" x14ac:dyDescent="0.35">
      <c r="A7084" t="s">
        <v>1257</v>
      </c>
      <c r="B7084" t="s">
        <v>133</v>
      </c>
      <c r="C7084" t="s">
        <v>363</v>
      </c>
      <c r="D7084" t="s">
        <v>1280</v>
      </c>
      <c r="E7084" t="s">
        <v>30</v>
      </c>
      <c r="F7084">
        <v>19249</v>
      </c>
      <c r="G7084">
        <v>25438</v>
      </c>
      <c r="H7084">
        <v>1.3215231960101823</v>
      </c>
      <c r="I7084" t="str">
        <f>VLOOKUP($B7084&amp;$E7084,'Employee List'!$A:$E,5,0)</f>
        <v>E-1208</v>
      </c>
    </row>
    <row r="7085" spans="1:9" x14ac:dyDescent="0.35">
      <c r="A7085" t="s">
        <v>1257</v>
      </c>
      <c r="B7085" t="s">
        <v>133</v>
      </c>
      <c r="C7085" t="s">
        <v>363</v>
      </c>
      <c r="D7085" t="s">
        <v>1280</v>
      </c>
      <c r="E7085" t="s">
        <v>31</v>
      </c>
      <c r="F7085">
        <v>20809</v>
      </c>
      <c r="G7085">
        <v>8115</v>
      </c>
      <c r="H7085">
        <v>0.38997549137392473</v>
      </c>
      <c r="I7085" t="str">
        <f>VLOOKUP($B7085&amp;$E7085,'Employee List'!$A:$E,5,0)</f>
        <v>E-1208</v>
      </c>
    </row>
    <row r="7086" spans="1:9" x14ac:dyDescent="0.35">
      <c r="A7086" t="s">
        <v>1257</v>
      </c>
      <c r="B7086" t="s">
        <v>133</v>
      </c>
      <c r="C7086" t="s">
        <v>363</v>
      </c>
      <c r="D7086" t="s">
        <v>1262</v>
      </c>
      <c r="E7086" t="s">
        <v>29</v>
      </c>
      <c r="F7086">
        <v>46409</v>
      </c>
      <c r="G7086">
        <v>55078</v>
      </c>
      <c r="H7086">
        <v>1.186795664634015</v>
      </c>
      <c r="I7086" t="str">
        <f>VLOOKUP($B7086&amp;$E7086,'Employee List'!$A:$E,5,0)</f>
        <v>E-1208</v>
      </c>
    </row>
    <row r="7087" spans="1:9" x14ac:dyDescent="0.35">
      <c r="A7087" t="s">
        <v>1257</v>
      </c>
      <c r="B7087" t="s">
        <v>133</v>
      </c>
      <c r="C7087" t="s">
        <v>363</v>
      </c>
      <c r="D7087" t="s">
        <v>1262</v>
      </c>
      <c r="E7087" t="s">
        <v>30</v>
      </c>
      <c r="F7087">
        <v>44995</v>
      </c>
      <c r="G7087">
        <v>51746</v>
      </c>
      <c r="H7087">
        <v>1.1500388932103567</v>
      </c>
      <c r="I7087" t="str">
        <f>VLOOKUP($B7087&amp;$E7087,'Employee List'!$A:$E,5,0)</f>
        <v>E-1208</v>
      </c>
    </row>
    <row r="7088" spans="1:9" x14ac:dyDescent="0.35">
      <c r="A7088" t="s">
        <v>1257</v>
      </c>
      <c r="B7088" t="s">
        <v>133</v>
      </c>
      <c r="C7088" t="s">
        <v>363</v>
      </c>
      <c r="D7088" t="s">
        <v>1262</v>
      </c>
      <c r="E7088" t="s">
        <v>31</v>
      </c>
      <c r="F7088">
        <v>47590</v>
      </c>
      <c r="G7088">
        <v>40822</v>
      </c>
      <c r="H7088">
        <v>0.85778524900189113</v>
      </c>
      <c r="I7088" t="str">
        <f>VLOOKUP($B7088&amp;$E7088,'Employee List'!$A:$E,5,0)</f>
        <v>E-1208</v>
      </c>
    </row>
    <row r="7089" spans="1:9" x14ac:dyDescent="0.35">
      <c r="A7089" t="s">
        <v>1257</v>
      </c>
      <c r="B7089" t="s">
        <v>133</v>
      </c>
      <c r="C7089" t="s">
        <v>363</v>
      </c>
      <c r="D7089" t="s">
        <v>1282</v>
      </c>
      <c r="E7089" t="s">
        <v>29</v>
      </c>
      <c r="F7089">
        <v>1831</v>
      </c>
      <c r="G7089">
        <v>4186</v>
      </c>
      <c r="H7089">
        <v>2.2861824139814311</v>
      </c>
      <c r="I7089" t="str">
        <f>VLOOKUP($B7089&amp;$E7089,'Employee List'!$A:$E,5,0)</f>
        <v>E-1208</v>
      </c>
    </row>
    <row r="7090" spans="1:9" x14ac:dyDescent="0.35">
      <c r="A7090" t="s">
        <v>1257</v>
      </c>
      <c r="B7090" t="s">
        <v>133</v>
      </c>
      <c r="C7090" t="s">
        <v>363</v>
      </c>
      <c r="D7090" t="s">
        <v>1282</v>
      </c>
      <c r="E7090" t="s">
        <v>30</v>
      </c>
      <c r="F7090">
        <v>5611</v>
      </c>
      <c r="G7090">
        <v>2421</v>
      </c>
      <c r="H7090">
        <v>0.43147389057209051</v>
      </c>
      <c r="I7090" t="str">
        <f>VLOOKUP($B7090&amp;$E7090,'Employee List'!$A:$E,5,0)</f>
        <v>E-1208</v>
      </c>
    </row>
    <row r="7091" spans="1:9" x14ac:dyDescent="0.35">
      <c r="A7091" t="s">
        <v>1257</v>
      </c>
      <c r="B7091" t="s">
        <v>133</v>
      </c>
      <c r="C7091" t="s">
        <v>363</v>
      </c>
      <c r="D7091" t="s">
        <v>1282</v>
      </c>
      <c r="E7091" t="s">
        <v>31</v>
      </c>
      <c r="F7091">
        <v>7652</v>
      </c>
      <c r="G7091">
        <v>4143</v>
      </c>
      <c r="H7091">
        <v>0.54142707788813382</v>
      </c>
      <c r="I7091" t="str">
        <f>VLOOKUP($B7091&amp;$E7091,'Employee List'!$A:$E,5,0)</f>
        <v>E-1208</v>
      </c>
    </row>
    <row r="7092" spans="1:9" x14ac:dyDescent="0.35">
      <c r="A7092" t="s">
        <v>1257</v>
      </c>
      <c r="B7092" t="s">
        <v>133</v>
      </c>
      <c r="C7092" t="s">
        <v>363</v>
      </c>
      <c r="D7092" t="s">
        <v>1281</v>
      </c>
      <c r="E7092" t="s">
        <v>29</v>
      </c>
      <c r="F7092">
        <v>3359</v>
      </c>
      <c r="G7092">
        <v>5478</v>
      </c>
      <c r="H7092">
        <v>1.6308425126525752</v>
      </c>
      <c r="I7092" t="str">
        <f>VLOOKUP($B7092&amp;$E7092,'Employee List'!$A:$E,5,0)</f>
        <v>E-1208</v>
      </c>
    </row>
    <row r="7093" spans="1:9" x14ac:dyDescent="0.35">
      <c r="A7093" t="s">
        <v>1257</v>
      </c>
      <c r="B7093" t="s">
        <v>133</v>
      </c>
      <c r="C7093" t="s">
        <v>363</v>
      </c>
      <c r="D7093" t="s">
        <v>1281</v>
      </c>
      <c r="E7093" t="s">
        <v>30</v>
      </c>
      <c r="F7093">
        <v>2858</v>
      </c>
      <c r="G7093">
        <v>2791</v>
      </c>
      <c r="H7093">
        <v>0.97655703289013296</v>
      </c>
      <c r="I7093" t="str">
        <f>VLOOKUP($B7093&amp;$E7093,'Employee List'!$A:$E,5,0)</f>
        <v>E-1208</v>
      </c>
    </row>
    <row r="7094" spans="1:9" x14ac:dyDescent="0.35">
      <c r="A7094" t="s">
        <v>1257</v>
      </c>
      <c r="B7094" t="s">
        <v>133</v>
      </c>
      <c r="C7094" t="s">
        <v>363</v>
      </c>
      <c r="D7094" t="s">
        <v>1281</v>
      </c>
      <c r="E7094" t="s">
        <v>31</v>
      </c>
      <c r="F7094">
        <v>2248</v>
      </c>
      <c r="G7094">
        <v>4288</v>
      </c>
      <c r="H7094">
        <v>1.907473309608541</v>
      </c>
      <c r="I7094" t="str">
        <f>VLOOKUP($B7094&amp;$E7094,'Employee List'!$A:$E,5,0)</f>
        <v>E-1208</v>
      </c>
    </row>
    <row r="7095" spans="1:9" x14ac:dyDescent="0.35">
      <c r="A7095" t="s">
        <v>1257</v>
      </c>
      <c r="B7095" t="s">
        <v>134</v>
      </c>
      <c r="C7095" t="s">
        <v>364</v>
      </c>
      <c r="D7095" t="s">
        <v>1274</v>
      </c>
      <c r="E7095" t="s">
        <v>29</v>
      </c>
      <c r="F7095">
        <v>14019</v>
      </c>
      <c r="G7095">
        <v>17375</v>
      </c>
      <c r="H7095">
        <v>1.2393894000998644</v>
      </c>
      <c r="I7095" t="str">
        <f>VLOOKUP($B7095&amp;$E7095,'Employee List'!$A:$E,5,0)</f>
        <v>E-1209</v>
      </c>
    </row>
    <row r="7096" spans="1:9" x14ac:dyDescent="0.35">
      <c r="A7096" t="s">
        <v>1257</v>
      </c>
      <c r="B7096" t="s">
        <v>134</v>
      </c>
      <c r="C7096" t="s">
        <v>364</v>
      </c>
      <c r="D7096" t="s">
        <v>1274</v>
      </c>
      <c r="E7096" t="s">
        <v>30</v>
      </c>
      <c r="F7096">
        <v>11632</v>
      </c>
      <c r="G7096">
        <v>13053</v>
      </c>
      <c r="H7096">
        <v>1.1221629986244841</v>
      </c>
      <c r="I7096" t="str">
        <f>VLOOKUP($B7096&amp;$E7096,'Employee List'!$A:$E,5,0)</f>
        <v>E-1209</v>
      </c>
    </row>
    <row r="7097" spans="1:9" x14ac:dyDescent="0.35">
      <c r="A7097" t="s">
        <v>1257</v>
      </c>
      <c r="B7097" t="s">
        <v>134</v>
      </c>
      <c r="C7097" t="s">
        <v>364</v>
      </c>
      <c r="D7097" t="s">
        <v>1274</v>
      </c>
      <c r="E7097" t="s">
        <v>31</v>
      </c>
      <c r="F7097">
        <v>13282</v>
      </c>
      <c r="G7097">
        <v>11968</v>
      </c>
      <c r="H7097">
        <v>0.90106911609697338</v>
      </c>
      <c r="I7097" t="str">
        <f>VLOOKUP($B7097&amp;$E7097,'Employee List'!$A:$E,5,0)</f>
        <v>E-1209</v>
      </c>
    </row>
    <row r="7098" spans="1:9" x14ac:dyDescent="0.35">
      <c r="A7098" t="s">
        <v>1257</v>
      </c>
      <c r="B7098" t="s">
        <v>134</v>
      </c>
      <c r="C7098" t="s">
        <v>364</v>
      </c>
      <c r="D7098" t="s">
        <v>1263</v>
      </c>
      <c r="E7098" t="s">
        <v>29</v>
      </c>
      <c r="F7098">
        <v>7730</v>
      </c>
      <c r="G7098">
        <v>5773</v>
      </c>
      <c r="H7098">
        <v>0.74683053040103498</v>
      </c>
      <c r="I7098" t="str">
        <f>VLOOKUP($B7098&amp;$E7098,'Employee List'!$A:$E,5,0)</f>
        <v>E-1209</v>
      </c>
    </row>
    <row r="7099" spans="1:9" x14ac:dyDescent="0.35">
      <c r="A7099" t="s">
        <v>1257</v>
      </c>
      <c r="B7099" t="s">
        <v>134</v>
      </c>
      <c r="C7099" t="s">
        <v>364</v>
      </c>
      <c r="D7099" t="s">
        <v>1263</v>
      </c>
      <c r="E7099" t="s">
        <v>30</v>
      </c>
      <c r="F7099">
        <v>7972</v>
      </c>
      <c r="G7099">
        <v>2234</v>
      </c>
      <c r="H7099">
        <v>0.2802308078273959</v>
      </c>
      <c r="I7099" t="str">
        <f>VLOOKUP($B7099&amp;$E7099,'Employee List'!$A:$E,5,0)</f>
        <v>E-1209</v>
      </c>
    </row>
    <row r="7100" spans="1:9" x14ac:dyDescent="0.35">
      <c r="A7100" t="s">
        <v>1257</v>
      </c>
      <c r="B7100" t="s">
        <v>134</v>
      </c>
      <c r="C7100" t="s">
        <v>364</v>
      </c>
      <c r="D7100" t="s">
        <v>1263</v>
      </c>
      <c r="E7100" t="s">
        <v>31</v>
      </c>
      <c r="F7100">
        <v>6455</v>
      </c>
      <c r="G7100">
        <v>5682</v>
      </c>
      <c r="H7100">
        <v>0.88024786986831915</v>
      </c>
      <c r="I7100" t="str">
        <f>VLOOKUP($B7100&amp;$E7100,'Employee List'!$A:$E,5,0)</f>
        <v>E-1209</v>
      </c>
    </row>
    <row r="7101" spans="1:9" x14ac:dyDescent="0.35">
      <c r="A7101" t="s">
        <v>1257</v>
      </c>
      <c r="B7101" t="s">
        <v>134</v>
      </c>
      <c r="C7101" t="s">
        <v>364</v>
      </c>
      <c r="D7101" t="s">
        <v>1264</v>
      </c>
      <c r="E7101" t="s">
        <v>29</v>
      </c>
      <c r="F7101">
        <v>5893</v>
      </c>
      <c r="G7101">
        <v>3773</v>
      </c>
      <c r="H7101">
        <v>0.64025114542677752</v>
      </c>
      <c r="I7101" t="str">
        <f>VLOOKUP($B7101&amp;$E7101,'Employee List'!$A:$E,5,0)</f>
        <v>E-1209</v>
      </c>
    </row>
    <row r="7102" spans="1:9" x14ac:dyDescent="0.35">
      <c r="A7102" t="s">
        <v>1257</v>
      </c>
      <c r="B7102" t="s">
        <v>134</v>
      </c>
      <c r="C7102" t="s">
        <v>364</v>
      </c>
      <c r="D7102" t="s">
        <v>1264</v>
      </c>
      <c r="E7102" t="s">
        <v>30</v>
      </c>
      <c r="F7102">
        <v>3960</v>
      </c>
      <c r="G7102">
        <v>2684</v>
      </c>
      <c r="H7102">
        <v>0.67777777777777781</v>
      </c>
      <c r="I7102" t="str">
        <f>VLOOKUP($B7102&amp;$E7102,'Employee List'!$A:$E,5,0)</f>
        <v>E-1209</v>
      </c>
    </row>
    <row r="7103" spans="1:9" x14ac:dyDescent="0.35">
      <c r="A7103" t="s">
        <v>1257</v>
      </c>
      <c r="B7103" t="s">
        <v>134</v>
      </c>
      <c r="C7103" t="s">
        <v>364</v>
      </c>
      <c r="D7103" t="s">
        <v>1264</v>
      </c>
      <c r="E7103" t="s">
        <v>31</v>
      </c>
      <c r="F7103">
        <v>5840</v>
      </c>
      <c r="G7103">
        <v>1544</v>
      </c>
      <c r="H7103">
        <v>0.26438356164383564</v>
      </c>
      <c r="I7103" t="str">
        <f>VLOOKUP($B7103&amp;$E7103,'Employee List'!$A:$E,5,0)</f>
        <v>E-1209</v>
      </c>
    </row>
    <row r="7104" spans="1:9" x14ac:dyDescent="0.35">
      <c r="A7104" t="s">
        <v>1257</v>
      </c>
      <c r="B7104" t="s">
        <v>134</v>
      </c>
      <c r="C7104" t="s">
        <v>364</v>
      </c>
      <c r="D7104" t="s">
        <v>1265</v>
      </c>
      <c r="E7104" t="s">
        <v>29</v>
      </c>
      <c r="F7104">
        <v>22321</v>
      </c>
      <c r="G7104">
        <v>12380</v>
      </c>
      <c r="H7104">
        <v>0.55463464898526049</v>
      </c>
      <c r="I7104" t="str">
        <f>VLOOKUP($B7104&amp;$E7104,'Employee List'!$A:$E,5,0)</f>
        <v>E-1209</v>
      </c>
    </row>
    <row r="7105" spans="1:9" x14ac:dyDescent="0.35">
      <c r="A7105" t="s">
        <v>1257</v>
      </c>
      <c r="B7105" t="s">
        <v>134</v>
      </c>
      <c r="C7105" t="s">
        <v>364</v>
      </c>
      <c r="D7105" t="s">
        <v>1265</v>
      </c>
      <c r="E7105" t="s">
        <v>30</v>
      </c>
      <c r="F7105">
        <v>24941</v>
      </c>
      <c r="G7105">
        <v>11155</v>
      </c>
      <c r="H7105">
        <v>0.44725552303436111</v>
      </c>
      <c r="I7105" t="str">
        <f>VLOOKUP($B7105&amp;$E7105,'Employee List'!$A:$E,5,0)</f>
        <v>E-1209</v>
      </c>
    </row>
    <row r="7106" spans="1:9" x14ac:dyDescent="0.35">
      <c r="A7106" t="s">
        <v>1257</v>
      </c>
      <c r="B7106" t="s">
        <v>134</v>
      </c>
      <c r="C7106" t="s">
        <v>364</v>
      </c>
      <c r="D7106" t="s">
        <v>1265</v>
      </c>
      <c r="E7106" t="s">
        <v>31</v>
      </c>
      <c r="F7106">
        <v>22375</v>
      </c>
      <c r="G7106">
        <v>9714</v>
      </c>
      <c r="H7106">
        <v>0.43414525139664806</v>
      </c>
      <c r="I7106" t="str">
        <f>VLOOKUP($B7106&amp;$E7106,'Employee List'!$A:$E,5,0)</f>
        <v>E-1209</v>
      </c>
    </row>
    <row r="7107" spans="1:9" x14ac:dyDescent="0.35">
      <c r="A7107" t="s">
        <v>1257</v>
      </c>
      <c r="B7107" t="s">
        <v>134</v>
      </c>
      <c r="C7107" t="s">
        <v>364</v>
      </c>
      <c r="D7107" t="s">
        <v>1260</v>
      </c>
      <c r="E7107" t="s">
        <v>29</v>
      </c>
      <c r="F7107">
        <v>84676</v>
      </c>
      <c r="G7107">
        <v>58104</v>
      </c>
      <c r="H7107">
        <v>0.68619207331475274</v>
      </c>
      <c r="I7107" t="str">
        <f>VLOOKUP($B7107&amp;$E7107,'Employee List'!$A:$E,5,0)</f>
        <v>E-1209</v>
      </c>
    </row>
    <row r="7108" spans="1:9" x14ac:dyDescent="0.35">
      <c r="A7108" t="s">
        <v>1257</v>
      </c>
      <c r="B7108" t="s">
        <v>134</v>
      </c>
      <c r="C7108" t="s">
        <v>364</v>
      </c>
      <c r="D7108" t="s">
        <v>1260</v>
      </c>
      <c r="E7108" t="s">
        <v>30</v>
      </c>
      <c r="F7108">
        <v>85013</v>
      </c>
      <c r="G7108">
        <v>62604</v>
      </c>
      <c r="H7108">
        <v>0.73640502040864342</v>
      </c>
      <c r="I7108" t="str">
        <f>VLOOKUP($B7108&amp;$E7108,'Employee List'!$A:$E,5,0)</f>
        <v>E-1209</v>
      </c>
    </row>
    <row r="7109" spans="1:9" x14ac:dyDescent="0.35">
      <c r="A7109" t="s">
        <v>1257</v>
      </c>
      <c r="B7109" t="s">
        <v>134</v>
      </c>
      <c r="C7109" t="s">
        <v>364</v>
      </c>
      <c r="D7109" t="s">
        <v>1260</v>
      </c>
      <c r="E7109" t="s">
        <v>31</v>
      </c>
      <c r="F7109">
        <v>99790</v>
      </c>
      <c r="G7109">
        <v>183932</v>
      </c>
      <c r="H7109">
        <v>1.8431907004709891</v>
      </c>
      <c r="I7109" t="str">
        <f>VLOOKUP($B7109&amp;$E7109,'Employee List'!$A:$E,5,0)</f>
        <v>E-1209</v>
      </c>
    </row>
    <row r="7110" spans="1:9" x14ac:dyDescent="0.35">
      <c r="A7110" t="s">
        <v>1257</v>
      </c>
      <c r="B7110" t="s">
        <v>134</v>
      </c>
      <c r="C7110" t="s">
        <v>364</v>
      </c>
      <c r="D7110" t="s">
        <v>1261</v>
      </c>
      <c r="E7110" t="s">
        <v>29</v>
      </c>
      <c r="F7110">
        <v>115774</v>
      </c>
      <c r="G7110">
        <v>99817</v>
      </c>
      <c r="H7110">
        <v>0.86217112650508754</v>
      </c>
      <c r="I7110" t="str">
        <f>VLOOKUP($B7110&amp;$E7110,'Employee List'!$A:$E,5,0)</f>
        <v>E-1209</v>
      </c>
    </row>
    <row r="7111" spans="1:9" x14ac:dyDescent="0.35">
      <c r="A7111" t="s">
        <v>1257</v>
      </c>
      <c r="B7111" t="s">
        <v>134</v>
      </c>
      <c r="C7111" t="s">
        <v>364</v>
      </c>
      <c r="D7111" t="s">
        <v>1261</v>
      </c>
      <c r="E7111" t="s">
        <v>30</v>
      </c>
      <c r="F7111">
        <v>119383</v>
      </c>
      <c r="G7111">
        <v>103112</v>
      </c>
      <c r="H7111">
        <v>0.86370756305336605</v>
      </c>
      <c r="I7111" t="str">
        <f>VLOOKUP($B7111&amp;$E7111,'Employee List'!$A:$E,5,0)</f>
        <v>E-1209</v>
      </c>
    </row>
    <row r="7112" spans="1:9" x14ac:dyDescent="0.35">
      <c r="A7112" t="s">
        <v>1257</v>
      </c>
      <c r="B7112" t="s">
        <v>134</v>
      </c>
      <c r="C7112" t="s">
        <v>364</v>
      </c>
      <c r="D7112" t="s">
        <v>1261</v>
      </c>
      <c r="E7112" t="s">
        <v>31</v>
      </c>
      <c r="F7112">
        <v>119376</v>
      </c>
      <c r="G7112">
        <v>154263</v>
      </c>
      <c r="H7112">
        <v>1.2922446722959389</v>
      </c>
      <c r="I7112" t="str">
        <f>VLOOKUP($B7112&amp;$E7112,'Employee List'!$A:$E,5,0)</f>
        <v>E-1209</v>
      </c>
    </row>
    <row r="7113" spans="1:9" x14ac:dyDescent="0.35">
      <c r="A7113" t="s">
        <v>1257</v>
      </c>
      <c r="B7113" t="s">
        <v>134</v>
      </c>
      <c r="C7113" t="s">
        <v>364</v>
      </c>
      <c r="D7113" t="s">
        <v>1266</v>
      </c>
      <c r="E7113" t="s">
        <v>29</v>
      </c>
      <c r="F7113">
        <v>44318</v>
      </c>
      <c r="G7113">
        <v>48053</v>
      </c>
      <c r="H7113">
        <v>1.0842772688298208</v>
      </c>
      <c r="I7113" t="str">
        <f>VLOOKUP($B7113&amp;$E7113,'Employee List'!$A:$E,5,0)</f>
        <v>E-1209</v>
      </c>
    </row>
    <row r="7114" spans="1:9" x14ac:dyDescent="0.35">
      <c r="A7114" t="s">
        <v>1257</v>
      </c>
      <c r="B7114" t="s">
        <v>134</v>
      </c>
      <c r="C7114" t="s">
        <v>364</v>
      </c>
      <c r="D7114" t="s">
        <v>1266</v>
      </c>
      <c r="E7114" t="s">
        <v>30</v>
      </c>
      <c r="F7114">
        <v>46724</v>
      </c>
      <c r="G7114">
        <v>40764</v>
      </c>
      <c r="H7114">
        <v>0.8724424278743258</v>
      </c>
      <c r="I7114" t="str">
        <f>VLOOKUP($B7114&amp;$E7114,'Employee List'!$A:$E,5,0)</f>
        <v>E-1209</v>
      </c>
    </row>
    <row r="7115" spans="1:9" x14ac:dyDescent="0.35">
      <c r="A7115" t="s">
        <v>1257</v>
      </c>
      <c r="B7115" t="s">
        <v>134</v>
      </c>
      <c r="C7115" t="s">
        <v>364</v>
      </c>
      <c r="D7115" t="s">
        <v>1266</v>
      </c>
      <c r="E7115" t="s">
        <v>31</v>
      </c>
      <c r="F7115">
        <v>45577</v>
      </c>
      <c r="G7115">
        <v>38450</v>
      </c>
      <c r="H7115">
        <v>0.84362726813963185</v>
      </c>
      <c r="I7115" t="str">
        <f>VLOOKUP($B7115&amp;$E7115,'Employee List'!$A:$E,5,0)</f>
        <v>E-1209</v>
      </c>
    </row>
    <row r="7116" spans="1:9" x14ac:dyDescent="0.35">
      <c r="A7116" t="s">
        <v>1257</v>
      </c>
      <c r="B7116" t="s">
        <v>134</v>
      </c>
      <c r="C7116" t="s">
        <v>364</v>
      </c>
      <c r="D7116" t="s">
        <v>1267</v>
      </c>
      <c r="E7116" t="s">
        <v>29</v>
      </c>
      <c r="F7116">
        <v>30309</v>
      </c>
      <c r="G7116">
        <v>29843</v>
      </c>
      <c r="H7116">
        <v>0.98462502886931269</v>
      </c>
      <c r="I7116" t="str">
        <f>VLOOKUP($B7116&amp;$E7116,'Employee List'!$A:$E,5,0)</f>
        <v>E-1209</v>
      </c>
    </row>
    <row r="7117" spans="1:9" x14ac:dyDescent="0.35">
      <c r="A7117" t="s">
        <v>1257</v>
      </c>
      <c r="B7117" t="s">
        <v>134</v>
      </c>
      <c r="C7117" t="s">
        <v>364</v>
      </c>
      <c r="D7117" t="s">
        <v>1267</v>
      </c>
      <c r="E7117" t="s">
        <v>30</v>
      </c>
      <c r="F7117">
        <v>31345</v>
      </c>
      <c r="G7117">
        <v>18162</v>
      </c>
      <c r="H7117">
        <v>0.57942255543148824</v>
      </c>
      <c r="I7117" t="str">
        <f>VLOOKUP($B7117&amp;$E7117,'Employee List'!$A:$E,5,0)</f>
        <v>E-1209</v>
      </c>
    </row>
    <row r="7118" spans="1:9" x14ac:dyDescent="0.35">
      <c r="A7118" t="s">
        <v>1257</v>
      </c>
      <c r="B7118" t="s">
        <v>134</v>
      </c>
      <c r="C7118" t="s">
        <v>364</v>
      </c>
      <c r="D7118" t="s">
        <v>1267</v>
      </c>
      <c r="E7118" t="s">
        <v>31</v>
      </c>
      <c r="F7118">
        <v>32053</v>
      </c>
      <c r="G7118">
        <v>35287</v>
      </c>
      <c r="H7118">
        <v>1.1008953920069884</v>
      </c>
      <c r="I7118" t="str">
        <f>VLOOKUP($B7118&amp;$E7118,'Employee List'!$A:$E,5,0)</f>
        <v>E-1209</v>
      </c>
    </row>
    <row r="7119" spans="1:9" x14ac:dyDescent="0.35">
      <c r="A7119" t="s">
        <v>1257</v>
      </c>
      <c r="B7119" t="s">
        <v>134</v>
      </c>
      <c r="C7119" t="s">
        <v>364</v>
      </c>
      <c r="D7119" t="s">
        <v>1268</v>
      </c>
      <c r="E7119" t="s">
        <v>29</v>
      </c>
      <c r="F7119">
        <v>14375</v>
      </c>
      <c r="G7119">
        <v>13633</v>
      </c>
      <c r="H7119">
        <v>0.94838260869565216</v>
      </c>
      <c r="I7119" t="str">
        <f>VLOOKUP($B7119&amp;$E7119,'Employee List'!$A:$E,5,0)</f>
        <v>E-1209</v>
      </c>
    </row>
    <row r="7120" spans="1:9" x14ac:dyDescent="0.35">
      <c r="A7120" t="s">
        <v>1257</v>
      </c>
      <c r="B7120" t="s">
        <v>134</v>
      </c>
      <c r="C7120" t="s">
        <v>364</v>
      </c>
      <c r="D7120" t="s">
        <v>1268</v>
      </c>
      <c r="E7120" t="s">
        <v>30</v>
      </c>
      <c r="F7120">
        <v>13643</v>
      </c>
      <c r="G7120">
        <v>9470</v>
      </c>
      <c r="H7120">
        <v>0.69412885728945251</v>
      </c>
      <c r="I7120" t="str">
        <f>VLOOKUP($B7120&amp;$E7120,'Employee List'!$A:$E,5,0)</f>
        <v>E-1209</v>
      </c>
    </row>
    <row r="7121" spans="1:9" x14ac:dyDescent="0.35">
      <c r="A7121" t="s">
        <v>1257</v>
      </c>
      <c r="B7121" t="s">
        <v>134</v>
      </c>
      <c r="C7121" t="s">
        <v>364</v>
      </c>
      <c r="D7121" t="s">
        <v>1268</v>
      </c>
      <c r="E7121" t="s">
        <v>31</v>
      </c>
      <c r="F7121">
        <v>11278</v>
      </c>
      <c r="G7121">
        <v>8880</v>
      </c>
      <c r="H7121">
        <v>0.78737364780989538</v>
      </c>
      <c r="I7121" t="str">
        <f>VLOOKUP($B7121&amp;$E7121,'Employee List'!$A:$E,5,0)</f>
        <v>E-1209</v>
      </c>
    </row>
    <row r="7122" spans="1:9" x14ac:dyDescent="0.35">
      <c r="A7122" t="s">
        <v>1257</v>
      </c>
      <c r="B7122" t="s">
        <v>134</v>
      </c>
      <c r="C7122" t="s">
        <v>364</v>
      </c>
      <c r="D7122" t="s">
        <v>1269</v>
      </c>
      <c r="E7122" t="s">
        <v>29</v>
      </c>
      <c r="F7122">
        <v>15868</v>
      </c>
      <c r="G7122">
        <v>12942</v>
      </c>
      <c r="H7122">
        <v>0.81560373077892612</v>
      </c>
      <c r="I7122" t="str">
        <f>VLOOKUP($B7122&amp;$E7122,'Employee List'!$A:$E,5,0)</f>
        <v>E-1209</v>
      </c>
    </row>
    <row r="7123" spans="1:9" x14ac:dyDescent="0.35">
      <c r="A7123" t="s">
        <v>1257</v>
      </c>
      <c r="B7123" t="s">
        <v>134</v>
      </c>
      <c r="C7123" t="s">
        <v>364</v>
      </c>
      <c r="D7123" t="s">
        <v>1269</v>
      </c>
      <c r="E7123" t="s">
        <v>30</v>
      </c>
      <c r="F7123">
        <v>16663</v>
      </c>
      <c r="G7123">
        <v>11091</v>
      </c>
      <c r="H7123">
        <v>0.66560643341535142</v>
      </c>
      <c r="I7123" t="str">
        <f>VLOOKUP($B7123&amp;$E7123,'Employee List'!$A:$E,5,0)</f>
        <v>E-1209</v>
      </c>
    </row>
    <row r="7124" spans="1:9" x14ac:dyDescent="0.35">
      <c r="A7124" t="s">
        <v>1257</v>
      </c>
      <c r="B7124" t="s">
        <v>134</v>
      </c>
      <c r="C7124" t="s">
        <v>364</v>
      </c>
      <c r="D7124" t="s">
        <v>1269</v>
      </c>
      <c r="E7124" t="s">
        <v>31</v>
      </c>
      <c r="F7124">
        <v>14014</v>
      </c>
      <c r="G7124">
        <v>15279</v>
      </c>
      <c r="H7124">
        <v>1.0902668759811618</v>
      </c>
      <c r="I7124" t="str">
        <f>VLOOKUP($B7124&amp;$E7124,'Employee List'!$A:$E,5,0)</f>
        <v>E-1209</v>
      </c>
    </row>
    <row r="7125" spans="1:9" x14ac:dyDescent="0.35">
      <c r="A7125" t="s">
        <v>1257</v>
      </c>
      <c r="B7125" t="s">
        <v>134</v>
      </c>
      <c r="C7125" t="s">
        <v>364</v>
      </c>
      <c r="D7125" t="s">
        <v>1270</v>
      </c>
      <c r="E7125" t="s">
        <v>29</v>
      </c>
      <c r="F7125">
        <v>8380</v>
      </c>
      <c r="G7125">
        <v>12159</v>
      </c>
      <c r="H7125">
        <v>1.4509546539379474</v>
      </c>
      <c r="I7125" t="str">
        <f>VLOOKUP($B7125&amp;$E7125,'Employee List'!$A:$E,5,0)</f>
        <v>E-1209</v>
      </c>
    </row>
    <row r="7126" spans="1:9" x14ac:dyDescent="0.35">
      <c r="A7126" t="s">
        <v>1257</v>
      </c>
      <c r="B7126" t="s">
        <v>134</v>
      </c>
      <c r="C7126" t="s">
        <v>364</v>
      </c>
      <c r="D7126" t="s">
        <v>1270</v>
      </c>
      <c r="E7126" t="s">
        <v>30</v>
      </c>
      <c r="F7126">
        <v>7784</v>
      </c>
      <c r="G7126">
        <v>7706</v>
      </c>
      <c r="H7126">
        <v>0.98997944501541624</v>
      </c>
      <c r="I7126" t="str">
        <f>VLOOKUP($B7126&amp;$E7126,'Employee List'!$A:$E,5,0)</f>
        <v>E-1209</v>
      </c>
    </row>
    <row r="7127" spans="1:9" x14ac:dyDescent="0.35">
      <c r="A7127" t="s">
        <v>1257</v>
      </c>
      <c r="B7127" t="s">
        <v>134</v>
      </c>
      <c r="C7127" t="s">
        <v>364</v>
      </c>
      <c r="D7127" t="s">
        <v>1270</v>
      </c>
      <c r="E7127" t="s">
        <v>31</v>
      </c>
      <c r="F7127">
        <v>10378</v>
      </c>
      <c r="G7127">
        <v>8514</v>
      </c>
      <c r="H7127">
        <v>0.8203892850260166</v>
      </c>
      <c r="I7127" t="str">
        <f>VLOOKUP($B7127&amp;$E7127,'Employee List'!$A:$E,5,0)</f>
        <v>E-1209</v>
      </c>
    </row>
    <row r="7128" spans="1:9" x14ac:dyDescent="0.35">
      <c r="A7128" t="s">
        <v>1257</v>
      </c>
      <c r="B7128" t="s">
        <v>134</v>
      </c>
      <c r="C7128" t="s">
        <v>364</v>
      </c>
      <c r="D7128" t="s">
        <v>1271</v>
      </c>
      <c r="E7128" t="s">
        <v>29</v>
      </c>
      <c r="F7128">
        <v>21117</v>
      </c>
      <c r="G7128">
        <v>11068</v>
      </c>
      <c r="H7128">
        <v>0.52412748022919919</v>
      </c>
      <c r="I7128" t="str">
        <f>VLOOKUP($B7128&amp;$E7128,'Employee List'!$A:$E,5,0)</f>
        <v>E-1209</v>
      </c>
    </row>
    <row r="7129" spans="1:9" x14ac:dyDescent="0.35">
      <c r="A7129" t="s">
        <v>1257</v>
      </c>
      <c r="B7129" t="s">
        <v>134</v>
      </c>
      <c r="C7129" t="s">
        <v>364</v>
      </c>
      <c r="D7129" t="s">
        <v>1271</v>
      </c>
      <c r="E7129" t="s">
        <v>30</v>
      </c>
      <c r="F7129">
        <v>18017</v>
      </c>
      <c r="G7129">
        <v>11495</v>
      </c>
      <c r="H7129">
        <v>0.63800854748293279</v>
      </c>
      <c r="I7129" t="str">
        <f>VLOOKUP($B7129&amp;$E7129,'Employee List'!$A:$E,5,0)</f>
        <v>E-1209</v>
      </c>
    </row>
    <row r="7130" spans="1:9" x14ac:dyDescent="0.35">
      <c r="A7130" t="s">
        <v>1257</v>
      </c>
      <c r="B7130" t="s">
        <v>134</v>
      </c>
      <c r="C7130" t="s">
        <v>364</v>
      </c>
      <c r="D7130" t="s">
        <v>1271</v>
      </c>
      <c r="E7130" t="s">
        <v>31</v>
      </c>
      <c r="F7130">
        <v>17907</v>
      </c>
      <c r="G7130">
        <v>24903</v>
      </c>
      <c r="H7130">
        <v>1.3906852069023288</v>
      </c>
      <c r="I7130" t="str">
        <f>VLOOKUP($B7130&amp;$E7130,'Employee List'!$A:$E,5,0)</f>
        <v>E-1209</v>
      </c>
    </row>
    <row r="7131" spans="1:9" x14ac:dyDescent="0.35">
      <c r="A7131" t="s">
        <v>1257</v>
      </c>
      <c r="B7131" t="s">
        <v>134</v>
      </c>
      <c r="C7131" t="s">
        <v>364</v>
      </c>
      <c r="D7131" t="s">
        <v>1258</v>
      </c>
      <c r="E7131" t="s">
        <v>29</v>
      </c>
      <c r="F7131">
        <v>187547</v>
      </c>
      <c r="G7131">
        <v>260199</v>
      </c>
      <c r="H7131">
        <v>1.387380230022341</v>
      </c>
      <c r="I7131" t="str">
        <f>VLOOKUP($B7131&amp;$E7131,'Employee List'!$A:$E,5,0)</f>
        <v>E-1209</v>
      </c>
    </row>
    <row r="7132" spans="1:9" x14ac:dyDescent="0.35">
      <c r="A7132" t="s">
        <v>1257</v>
      </c>
      <c r="B7132" t="s">
        <v>134</v>
      </c>
      <c r="C7132" t="s">
        <v>364</v>
      </c>
      <c r="D7132" t="s">
        <v>1258</v>
      </c>
      <c r="E7132" t="s">
        <v>30</v>
      </c>
      <c r="F7132">
        <v>180101</v>
      </c>
      <c r="G7132">
        <v>170739</v>
      </c>
      <c r="H7132">
        <v>0.94801805653494431</v>
      </c>
      <c r="I7132" t="str">
        <f>VLOOKUP($B7132&amp;$E7132,'Employee List'!$A:$E,5,0)</f>
        <v>E-1209</v>
      </c>
    </row>
    <row r="7133" spans="1:9" x14ac:dyDescent="0.35">
      <c r="A7133" t="s">
        <v>1257</v>
      </c>
      <c r="B7133" t="s">
        <v>134</v>
      </c>
      <c r="C7133" t="s">
        <v>364</v>
      </c>
      <c r="D7133" t="s">
        <v>1258</v>
      </c>
      <c r="E7133" t="s">
        <v>31</v>
      </c>
      <c r="F7133">
        <v>171523</v>
      </c>
      <c r="G7133">
        <v>172776</v>
      </c>
      <c r="H7133">
        <v>1.0073051427505348</v>
      </c>
      <c r="I7133" t="str">
        <f>VLOOKUP($B7133&amp;$E7133,'Employee List'!$A:$E,5,0)</f>
        <v>E-1209</v>
      </c>
    </row>
    <row r="7134" spans="1:9" x14ac:dyDescent="0.35">
      <c r="A7134" t="s">
        <v>1257</v>
      </c>
      <c r="B7134" t="s">
        <v>134</v>
      </c>
      <c r="C7134" t="s">
        <v>364</v>
      </c>
      <c r="D7134" t="s">
        <v>1272</v>
      </c>
      <c r="E7134" t="s">
        <v>29</v>
      </c>
      <c r="F7134">
        <v>33005</v>
      </c>
      <c r="G7134">
        <v>44868</v>
      </c>
      <c r="H7134">
        <v>1.3594303893349493</v>
      </c>
      <c r="I7134" t="str">
        <f>VLOOKUP($B7134&amp;$E7134,'Employee List'!$A:$E,5,0)</f>
        <v>E-1209</v>
      </c>
    </row>
    <row r="7135" spans="1:9" x14ac:dyDescent="0.35">
      <c r="A7135" t="s">
        <v>1257</v>
      </c>
      <c r="B7135" t="s">
        <v>134</v>
      </c>
      <c r="C7135" t="s">
        <v>364</v>
      </c>
      <c r="D7135" t="s">
        <v>1272</v>
      </c>
      <c r="E7135" t="s">
        <v>30</v>
      </c>
      <c r="F7135">
        <v>33957</v>
      </c>
      <c r="G7135">
        <v>36751</v>
      </c>
      <c r="H7135">
        <v>1.0822805312601231</v>
      </c>
      <c r="I7135" t="str">
        <f>VLOOKUP($B7135&amp;$E7135,'Employee List'!$A:$E,5,0)</f>
        <v>E-1209</v>
      </c>
    </row>
    <row r="7136" spans="1:9" x14ac:dyDescent="0.35">
      <c r="A7136" t="s">
        <v>1257</v>
      </c>
      <c r="B7136" t="s">
        <v>134</v>
      </c>
      <c r="C7136" t="s">
        <v>364</v>
      </c>
      <c r="D7136" t="s">
        <v>1272</v>
      </c>
      <c r="E7136" t="s">
        <v>31</v>
      </c>
      <c r="F7136">
        <v>40369</v>
      </c>
      <c r="G7136">
        <v>46904</v>
      </c>
      <c r="H7136">
        <v>1.1618816418538978</v>
      </c>
      <c r="I7136" t="str">
        <f>VLOOKUP($B7136&amp;$E7136,'Employee List'!$A:$E,5,0)</f>
        <v>E-1209</v>
      </c>
    </row>
    <row r="7137" spans="1:9" x14ac:dyDescent="0.35">
      <c r="A7137" t="s">
        <v>1257</v>
      </c>
      <c r="B7137" t="s">
        <v>134</v>
      </c>
      <c r="C7137" t="s">
        <v>364</v>
      </c>
      <c r="D7137" t="s">
        <v>1259</v>
      </c>
      <c r="E7137" t="s">
        <v>29</v>
      </c>
      <c r="F7137">
        <v>37990</v>
      </c>
      <c r="G7137">
        <v>32538</v>
      </c>
      <c r="H7137">
        <v>0.85648854961832066</v>
      </c>
      <c r="I7137" t="str">
        <f>VLOOKUP($B7137&amp;$E7137,'Employee List'!$A:$E,5,0)</f>
        <v>E-1209</v>
      </c>
    </row>
    <row r="7138" spans="1:9" x14ac:dyDescent="0.35">
      <c r="A7138" t="s">
        <v>1257</v>
      </c>
      <c r="B7138" t="s">
        <v>134</v>
      </c>
      <c r="C7138" t="s">
        <v>364</v>
      </c>
      <c r="D7138" t="s">
        <v>1259</v>
      </c>
      <c r="E7138" t="s">
        <v>30</v>
      </c>
      <c r="F7138">
        <v>41481</v>
      </c>
      <c r="G7138">
        <v>31416</v>
      </c>
      <c r="H7138">
        <v>0.75735879077167856</v>
      </c>
      <c r="I7138" t="str">
        <f>VLOOKUP($B7138&amp;$E7138,'Employee List'!$A:$E,5,0)</f>
        <v>E-1209</v>
      </c>
    </row>
    <row r="7139" spans="1:9" x14ac:dyDescent="0.35">
      <c r="A7139" t="s">
        <v>1257</v>
      </c>
      <c r="B7139" t="s">
        <v>134</v>
      </c>
      <c r="C7139" t="s">
        <v>364</v>
      </c>
      <c r="D7139" t="s">
        <v>1259</v>
      </c>
      <c r="E7139" t="s">
        <v>31</v>
      </c>
      <c r="F7139">
        <v>39512</v>
      </c>
      <c r="G7139">
        <v>49890</v>
      </c>
      <c r="H7139">
        <v>1.2626543834784369</v>
      </c>
      <c r="I7139" t="str">
        <f>VLOOKUP($B7139&amp;$E7139,'Employee List'!$A:$E,5,0)</f>
        <v>E-1209</v>
      </c>
    </row>
    <row r="7140" spans="1:9" x14ac:dyDescent="0.35">
      <c r="A7140" t="s">
        <v>1257</v>
      </c>
      <c r="B7140" t="s">
        <v>134</v>
      </c>
      <c r="C7140" t="s">
        <v>364</v>
      </c>
      <c r="D7140" t="s">
        <v>1273</v>
      </c>
      <c r="E7140" t="s">
        <v>29</v>
      </c>
      <c r="F7140">
        <v>11206</v>
      </c>
      <c r="G7140">
        <v>8448</v>
      </c>
      <c r="H7140">
        <v>0.7538818490094592</v>
      </c>
      <c r="I7140" t="str">
        <f>VLOOKUP($B7140&amp;$E7140,'Employee List'!$A:$E,5,0)</f>
        <v>E-1209</v>
      </c>
    </row>
    <row r="7141" spans="1:9" x14ac:dyDescent="0.35">
      <c r="A7141" t="s">
        <v>1257</v>
      </c>
      <c r="B7141" t="s">
        <v>134</v>
      </c>
      <c r="C7141" t="s">
        <v>364</v>
      </c>
      <c r="D7141" t="s">
        <v>1273</v>
      </c>
      <c r="E7141" t="s">
        <v>30</v>
      </c>
      <c r="F7141">
        <v>10841</v>
      </c>
      <c r="G7141">
        <v>4966</v>
      </c>
      <c r="H7141">
        <v>0.45807582326353657</v>
      </c>
      <c r="I7141" t="str">
        <f>VLOOKUP($B7141&amp;$E7141,'Employee List'!$A:$E,5,0)</f>
        <v>E-1209</v>
      </c>
    </row>
    <row r="7142" spans="1:9" x14ac:dyDescent="0.35">
      <c r="A7142" t="s">
        <v>1257</v>
      </c>
      <c r="B7142" t="s">
        <v>134</v>
      </c>
      <c r="C7142" t="s">
        <v>364</v>
      </c>
      <c r="D7142" t="s">
        <v>1273</v>
      </c>
      <c r="E7142" t="s">
        <v>31</v>
      </c>
      <c r="F7142">
        <v>12078</v>
      </c>
      <c r="G7142">
        <v>15005</v>
      </c>
      <c r="H7142">
        <v>1.24234144725948</v>
      </c>
      <c r="I7142" t="str">
        <f>VLOOKUP($B7142&amp;$E7142,'Employee List'!$A:$E,5,0)</f>
        <v>E-1209</v>
      </c>
    </row>
    <row r="7143" spans="1:9" x14ac:dyDescent="0.35">
      <c r="A7143" t="s">
        <v>1257</v>
      </c>
      <c r="B7143" t="s">
        <v>134</v>
      </c>
      <c r="C7143" t="s">
        <v>364</v>
      </c>
      <c r="D7143" t="s">
        <v>1275</v>
      </c>
      <c r="E7143" t="s">
        <v>29</v>
      </c>
      <c r="F7143">
        <v>2258</v>
      </c>
      <c r="G7143">
        <v>3818</v>
      </c>
      <c r="H7143">
        <v>1.6908768821966342</v>
      </c>
      <c r="I7143" t="str">
        <f>VLOOKUP($B7143&amp;$E7143,'Employee List'!$A:$E,5,0)</f>
        <v>E-1209</v>
      </c>
    </row>
    <row r="7144" spans="1:9" x14ac:dyDescent="0.35">
      <c r="A7144" t="s">
        <v>1257</v>
      </c>
      <c r="B7144" t="s">
        <v>134</v>
      </c>
      <c r="C7144" t="s">
        <v>364</v>
      </c>
      <c r="D7144" t="s">
        <v>1275</v>
      </c>
      <c r="E7144" t="s">
        <v>30</v>
      </c>
      <c r="F7144">
        <v>1077</v>
      </c>
      <c r="G7144">
        <v>4640</v>
      </c>
      <c r="H7144">
        <v>4.3082636954503251</v>
      </c>
      <c r="I7144" t="str">
        <f>VLOOKUP($B7144&amp;$E7144,'Employee List'!$A:$E,5,0)</f>
        <v>E-1209</v>
      </c>
    </row>
    <row r="7145" spans="1:9" x14ac:dyDescent="0.35">
      <c r="A7145" t="s">
        <v>1257</v>
      </c>
      <c r="B7145" t="s">
        <v>134</v>
      </c>
      <c r="C7145" t="s">
        <v>364</v>
      </c>
      <c r="D7145" t="s">
        <v>1275</v>
      </c>
      <c r="E7145" t="s">
        <v>31</v>
      </c>
      <c r="F7145">
        <v>3536</v>
      </c>
      <c r="G7145">
        <v>4010</v>
      </c>
      <c r="H7145">
        <v>1.1340497737556561</v>
      </c>
      <c r="I7145" t="str">
        <f>VLOOKUP($B7145&amp;$E7145,'Employee List'!$A:$E,5,0)</f>
        <v>E-1209</v>
      </c>
    </row>
    <row r="7146" spans="1:9" x14ac:dyDescent="0.35">
      <c r="A7146" t="s">
        <v>1257</v>
      </c>
      <c r="B7146" t="s">
        <v>134</v>
      </c>
      <c r="C7146" t="s">
        <v>364</v>
      </c>
      <c r="D7146" t="s">
        <v>1276</v>
      </c>
      <c r="E7146" t="s">
        <v>29</v>
      </c>
      <c r="F7146">
        <v>8681</v>
      </c>
      <c r="G7146">
        <v>4679</v>
      </c>
      <c r="H7146">
        <v>0.53899320354797831</v>
      </c>
      <c r="I7146" t="str">
        <f>VLOOKUP($B7146&amp;$E7146,'Employee List'!$A:$E,5,0)</f>
        <v>E-1209</v>
      </c>
    </row>
    <row r="7147" spans="1:9" x14ac:dyDescent="0.35">
      <c r="A7147" t="s">
        <v>1257</v>
      </c>
      <c r="B7147" t="s">
        <v>134</v>
      </c>
      <c r="C7147" t="s">
        <v>364</v>
      </c>
      <c r="D7147" t="s">
        <v>1276</v>
      </c>
      <c r="E7147" t="s">
        <v>30</v>
      </c>
      <c r="F7147">
        <v>10257</v>
      </c>
      <c r="G7147">
        <v>6879</v>
      </c>
      <c r="H7147">
        <v>0.67066393682363268</v>
      </c>
      <c r="I7147" t="str">
        <f>VLOOKUP($B7147&amp;$E7147,'Employee List'!$A:$E,5,0)</f>
        <v>E-1209</v>
      </c>
    </row>
    <row r="7148" spans="1:9" x14ac:dyDescent="0.35">
      <c r="A7148" t="s">
        <v>1257</v>
      </c>
      <c r="B7148" t="s">
        <v>134</v>
      </c>
      <c r="C7148" t="s">
        <v>364</v>
      </c>
      <c r="D7148" t="s">
        <v>1276</v>
      </c>
      <c r="E7148" t="s">
        <v>31</v>
      </c>
      <c r="F7148">
        <v>10054</v>
      </c>
      <c r="G7148">
        <v>1873</v>
      </c>
      <c r="H7148">
        <v>0.18629401233339965</v>
      </c>
      <c r="I7148" t="str">
        <f>VLOOKUP($B7148&amp;$E7148,'Employee List'!$A:$E,5,0)</f>
        <v>E-1209</v>
      </c>
    </row>
    <row r="7149" spans="1:9" x14ac:dyDescent="0.35">
      <c r="A7149" t="s">
        <v>1257</v>
      </c>
      <c r="B7149" t="s">
        <v>134</v>
      </c>
      <c r="C7149" t="s">
        <v>364</v>
      </c>
      <c r="D7149" t="s">
        <v>1277</v>
      </c>
      <c r="E7149" t="s">
        <v>29</v>
      </c>
      <c r="F7149">
        <v>8149</v>
      </c>
      <c r="G7149">
        <v>9284</v>
      </c>
      <c r="H7149">
        <v>1.1392808933611487</v>
      </c>
      <c r="I7149" t="str">
        <f>VLOOKUP($B7149&amp;$E7149,'Employee List'!$A:$E,5,0)</f>
        <v>E-1209</v>
      </c>
    </row>
    <row r="7150" spans="1:9" x14ac:dyDescent="0.35">
      <c r="A7150" t="s">
        <v>1257</v>
      </c>
      <c r="B7150" t="s">
        <v>134</v>
      </c>
      <c r="C7150" t="s">
        <v>364</v>
      </c>
      <c r="D7150" t="s">
        <v>1277</v>
      </c>
      <c r="E7150" t="s">
        <v>30</v>
      </c>
      <c r="F7150">
        <v>7643</v>
      </c>
      <c r="G7150">
        <v>8667</v>
      </c>
      <c r="H7150">
        <v>1.1339788041345022</v>
      </c>
      <c r="I7150" t="str">
        <f>VLOOKUP($B7150&amp;$E7150,'Employee List'!$A:$E,5,0)</f>
        <v>E-1209</v>
      </c>
    </row>
    <row r="7151" spans="1:9" x14ac:dyDescent="0.35">
      <c r="A7151" t="s">
        <v>1257</v>
      </c>
      <c r="B7151" t="s">
        <v>134</v>
      </c>
      <c r="C7151" t="s">
        <v>364</v>
      </c>
      <c r="D7151" t="s">
        <v>1277</v>
      </c>
      <c r="E7151" t="s">
        <v>31</v>
      </c>
      <c r="F7151">
        <v>7106</v>
      </c>
      <c r="G7151">
        <v>11309</v>
      </c>
      <c r="H7151">
        <v>1.5914719954967633</v>
      </c>
      <c r="I7151" t="str">
        <f>VLOOKUP($B7151&amp;$E7151,'Employee List'!$A:$E,5,0)</f>
        <v>E-1209</v>
      </c>
    </row>
    <row r="7152" spans="1:9" x14ac:dyDescent="0.35">
      <c r="A7152" t="s">
        <v>1257</v>
      </c>
      <c r="B7152" t="s">
        <v>134</v>
      </c>
      <c r="C7152" t="s">
        <v>364</v>
      </c>
      <c r="D7152" t="s">
        <v>1278</v>
      </c>
      <c r="E7152" t="s">
        <v>29</v>
      </c>
      <c r="F7152">
        <v>17788</v>
      </c>
      <c r="G7152">
        <v>22486</v>
      </c>
      <c r="H7152">
        <v>1.2641106363840791</v>
      </c>
      <c r="I7152" t="str">
        <f>VLOOKUP($B7152&amp;$E7152,'Employee List'!$A:$E,5,0)</f>
        <v>E-1209</v>
      </c>
    </row>
    <row r="7153" spans="1:9" x14ac:dyDescent="0.35">
      <c r="A7153" t="s">
        <v>1257</v>
      </c>
      <c r="B7153" t="s">
        <v>134</v>
      </c>
      <c r="C7153" t="s">
        <v>364</v>
      </c>
      <c r="D7153" t="s">
        <v>1278</v>
      </c>
      <c r="E7153" t="s">
        <v>30</v>
      </c>
      <c r="F7153">
        <v>16650</v>
      </c>
      <c r="G7153">
        <v>17353</v>
      </c>
      <c r="H7153">
        <v>1.0422222222222222</v>
      </c>
      <c r="I7153" t="str">
        <f>VLOOKUP($B7153&amp;$E7153,'Employee List'!$A:$E,5,0)</f>
        <v>E-1209</v>
      </c>
    </row>
    <row r="7154" spans="1:9" x14ac:dyDescent="0.35">
      <c r="A7154" t="s">
        <v>1257</v>
      </c>
      <c r="B7154" t="s">
        <v>134</v>
      </c>
      <c r="C7154" t="s">
        <v>364</v>
      </c>
      <c r="D7154" t="s">
        <v>1278</v>
      </c>
      <c r="E7154" t="s">
        <v>31</v>
      </c>
      <c r="F7154">
        <v>17022</v>
      </c>
      <c r="G7154">
        <v>28134</v>
      </c>
      <c r="H7154">
        <v>1.652802255904124</v>
      </c>
      <c r="I7154" t="str">
        <f>VLOOKUP($B7154&amp;$E7154,'Employee List'!$A:$E,5,0)</f>
        <v>E-1209</v>
      </c>
    </row>
    <row r="7155" spans="1:9" x14ac:dyDescent="0.35">
      <c r="A7155" t="s">
        <v>1257</v>
      </c>
      <c r="B7155" t="s">
        <v>134</v>
      </c>
      <c r="C7155" t="s">
        <v>364</v>
      </c>
      <c r="D7155" t="s">
        <v>1279</v>
      </c>
      <c r="E7155" t="s">
        <v>29</v>
      </c>
      <c r="F7155">
        <v>2807</v>
      </c>
      <c r="G7155">
        <v>4030</v>
      </c>
      <c r="H7155">
        <v>1.4356964731029569</v>
      </c>
      <c r="I7155" t="str">
        <f>VLOOKUP($B7155&amp;$E7155,'Employee List'!$A:$E,5,0)</f>
        <v>E-1209</v>
      </c>
    </row>
    <row r="7156" spans="1:9" x14ac:dyDescent="0.35">
      <c r="A7156" t="s">
        <v>1257</v>
      </c>
      <c r="B7156" t="s">
        <v>134</v>
      </c>
      <c r="C7156" t="s">
        <v>364</v>
      </c>
      <c r="D7156" t="s">
        <v>1279</v>
      </c>
      <c r="E7156" t="s">
        <v>30</v>
      </c>
      <c r="F7156">
        <v>3246</v>
      </c>
      <c r="G7156">
        <v>2130</v>
      </c>
      <c r="H7156">
        <v>0.65619223659889092</v>
      </c>
      <c r="I7156" t="str">
        <f>VLOOKUP($B7156&amp;$E7156,'Employee List'!$A:$E,5,0)</f>
        <v>E-1209</v>
      </c>
    </row>
    <row r="7157" spans="1:9" x14ac:dyDescent="0.35">
      <c r="A7157" t="s">
        <v>1257</v>
      </c>
      <c r="B7157" t="s">
        <v>134</v>
      </c>
      <c r="C7157" t="s">
        <v>364</v>
      </c>
      <c r="D7157" t="s">
        <v>1279</v>
      </c>
      <c r="E7157" t="s">
        <v>31</v>
      </c>
      <c r="F7157">
        <v>4651</v>
      </c>
      <c r="G7157">
        <v>2360</v>
      </c>
      <c r="H7157">
        <v>0.50741775962158675</v>
      </c>
      <c r="I7157" t="str">
        <f>VLOOKUP($B7157&amp;$E7157,'Employee List'!$A:$E,5,0)</f>
        <v>E-1209</v>
      </c>
    </row>
    <row r="7158" spans="1:9" x14ac:dyDescent="0.35">
      <c r="A7158" t="s">
        <v>1257</v>
      </c>
      <c r="B7158" t="s">
        <v>134</v>
      </c>
      <c r="C7158" t="s">
        <v>364</v>
      </c>
      <c r="D7158" t="s">
        <v>1280</v>
      </c>
      <c r="E7158" t="s">
        <v>29</v>
      </c>
      <c r="F7158">
        <v>2819</v>
      </c>
      <c r="G7158">
        <v>2698</v>
      </c>
      <c r="H7158">
        <v>0.95707697765164956</v>
      </c>
      <c r="I7158" t="str">
        <f>VLOOKUP($B7158&amp;$E7158,'Employee List'!$A:$E,5,0)</f>
        <v>E-1209</v>
      </c>
    </row>
    <row r="7159" spans="1:9" x14ac:dyDescent="0.35">
      <c r="A7159" t="s">
        <v>1257</v>
      </c>
      <c r="B7159" t="s">
        <v>134</v>
      </c>
      <c r="C7159" t="s">
        <v>364</v>
      </c>
      <c r="D7159" t="s">
        <v>1280</v>
      </c>
      <c r="E7159" t="s">
        <v>30</v>
      </c>
      <c r="F7159">
        <v>4150</v>
      </c>
      <c r="G7159">
        <v>5114</v>
      </c>
      <c r="H7159">
        <v>1.232289156626506</v>
      </c>
      <c r="I7159" t="str">
        <f>VLOOKUP($B7159&amp;$E7159,'Employee List'!$A:$E,5,0)</f>
        <v>E-1209</v>
      </c>
    </row>
    <row r="7160" spans="1:9" x14ac:dyDescent="0.35">
      <c r="A7160" t="s">
        <v>1257</v>
      </c>
      <c r="B7160" t="s">
        <v>134</v>
      </c>
      <c r="C7160" t="s">
        <v>364</v>
      </c>
      <c r="D7160" t="s">
        <v>1280</v>
      </c>
      <c r="E7160" t="s">
        <v>31</v>
      </c>
      <c r="F7160">
        <v>2191</v>
      </c>
      <c r="G7160">
        <v>5519</v>
      </c>
      <c r="H7160">
        <v>2.5189411227749887</v>
      </c>
      <c r="I7160" t="str">
        <f>VLOOKUP($B7160&amp;$E7160,'Employee List'!$A:$E,5,0)</f>
        <v>E-1209</v>
      </c>
    </row>
    <row r="7161" spans="1:9" x14ac:dyDescent="0.35">
      <c r="A7161" t="s">
        <v>1257</v>
      </c>
      <c r="B7161" t="s">
        <v>134</v>
      </c>
      <c r="C7161" t="s">
        <v>364</v>
      </c>
      <c r="D7161" t="s">
        <v>1262</v>
      </c>
      <c r="E7161" t="s">
        <v>29</v>
      </c>
      <c r="F7161">
        <v>30828</v>
      </c>
      <c r="G7161">
        <v>34487</v>
      </c>
      <c r="H7161">
        <v>1.1186908005709095</v>
      </c>
      <c r="I7161" t="str">
        <f>VLOOKUP($B7161&amp;$E7161,'Employee List'!$A:$E,5,0)</f>
        <v>E-1209</v>
      </c>
    </row>
    <row r="7162" spans="1:9" x14ac:dyDescent="0.35">
      <c r="A7162" t="s">
        <v>1257</v>
      </c>
      <c r="B7162" t="s">
        <v>134</v>
      </c>
      <c r="C7162" t="s">
        <v>364</v>
      </c>
      <c r="D7162" t="s">
        <v>1262</v>
      </c>
      <c r="E7162" t="s">
        <v>30</v>
      </c>
      <c r="F7162">
        <v>31114</v>
      </c>
      <c r="G7162">
        <v>30265</v>
      </c>
      <c r="H7162">
        <v>0.97271324805553772</v>
      </c>
      <c r="I7162" t="str">
        <f>VLOOKUP($B7162&amp;$E7162,'Employee List'!$A:$E,5,0)</f>
        <v>E-1209</v>
      </c>
    </row>
    <row r="7163" spans="1:9" x14ac:dyDescent="0.35">
      <c r="A7163" t="s">
        <v>1257</v>
      </c>
      <c r="B7163" t="s">
        <v>134</v>
      </c>
      <c r="C7163" t="s">
        <v>364</v>
      </c>
      <c r="D7163" t="s">
        <v>1262</v>
      </c>
      <c r="E7163" t="s">
        <v>31</v>
      </c>
      <c r="F7163">
        <v>34711</v>
      </c>
      <c r="G7163">
        <v>50033</v>
      </c>
      <c r="H7163">
        <v>1.4414162657370861</v>
      </c>
      <c r="I7163" t="str">
        <f>VLOOKUP($B7163&amp;$E7163,'Employee List'!$A:$E,5,0)</f>
        <v>E-1209</v>
      </c>
    </row>
    <row r="7164" spans="1:9" x14ac:dyDescent="0.35">
      <c r="A7164" t="s">
        <v>1257</v>
      </c>
      <c r="B7164" t="s">
        <v>134</v>
      </c>
      <c r="C7164" t="s">
        <v>364</v>
      </c>
      <c r="D7164" t="s">
        <v>1282</v>
      </c>
      <c r="E7164" t="s">
        <v>30</v>
      </c>
      <c r="F7164">
        <v>4856</v>
      </c>
      <c r="G7164">
        <v>1188</v>
      </c>
      <c r="H7164">
        <v>0.24464579901153213</v>
      </c>
      <c r="I7164" t="str">
        <f>VLOOKUP($B7164&amp;$E7164,'Employee List'!$A:$E,5,0)</f>
        <v>E-1209</v>
      </c>
    </row>
    <row r="7165" spans="1:9" x14ac:dyDescent="0.35">
      <c r="A7165" t="s">
        <v>1257</v>
      </c>
      <c r="B7165" t="s">
        <v>134</v>
      </c>
      <c r="C7165" t="s">
        <v>364</v>
      </c>
      <c r="D7165" t="s">
        <v>1282</v>
      </c>
      <c r="E7165" t="s">
        <v>31</v>
      </c>
      <c r="F7165">
        <v>3291</v>
      </c>
      <c r="G7165">
        <v>5277</v>
      </c>
      <c r="H7165">
        <v>1.6034639927073837</v>
      </c>
      <c r="I7165" t="str">
        <f>VLOOKUP($B7165&amp;$E7165,'Employee List'!$A:$E,5,0)</f>
        <v>E-1209</v>
      </c>
    </row>
    <row r="7166" spans="1:9" x14ac:dyDescent="0.35">
      <c r="A7166" t="s">
        <v>1257</v>
      </c>
      <c r="B7166" t="s">
        <v>134</v>
      </c>
      <c r="C7166" t="s">
        <v>364</v>
      </c>
      <c r="D7166" t="s">
        <v>1281</v>
      </c>
      <c r="E7166" t="s">
        <v>29</v>
      </c>
      <c r="F7166">
        <v>4792</v>
      </c>
      <c r="G7166">
        <v>4453</v>
      </c>
      <c r="H7166">
        <v>0.92925709515859767</v>
      </c>
      <c r="I7166" t="str">
        <f>VLOOKUP($B7166&amp;$E7166,'Employee List'!$A:$E,5,0)</f>
        <v>E-1209</v>
      </c>
    </row>
    <row r="7167" spans="1:9" x14ac:dyDescent="0.35">
      <c r="A7167" t="s">
        <v>1257</v>
      </c>
      <c r="B7167" t="s">
        <v>134</v>
      </c>
      <c r="C7167" t="s">
        <v>364</v>
      </c>
      <c r="D7167" t="s">
        <v>1281</v>
      </c>
      <c r="E7167" t="s">
        <v>30</v>
      </c>
      <c r="F7167">
        <v>5611</v>
      </c>
      <c r="G7167">
        <v>7251</v>
      </c>
      <c r="H7167">
        <v>1.2922830155052576</v>
      </c>
      <c r="I7167" t="str">
        <f>VLOOKUP($B7167&amp;$E7167,'Employee List'!$A:$E,5,0)</f>
        <v>E-1209</v>
      </c>
    </row>
    <row r="7168" spans="1:9" x14ac:dyDescent="0.35">
      <c r="A7168" t="s">
        <v>1257</v>
      </c>
      <c r="B7168" t="s">
        <v>134</v>
      </c>
      <c r="C7168" t="s">
        <v>364</v>
      </c>
      <c r="D7168" t="s">
        <v>1281</v>
      </c>
      <c r="E7168" t="s">
        <v>31</v>
      </c>
      <c r="F7168">
        <v>3035</v>
      </c>
      <c r="G7168">
        <v>9393</v>
      </c>
      <c r="H7168">
        <v>3.0948929159802305</v>
      </c>
      <c r="I7168" t="str">
        <f>VLOOKUP($B7168&amp;$E7168,'Employee List'!$A:$E,5,0)</f>
        <v>E-1209</v>
      </c>
    </row>
    <row r="7169" spans="1:9" x14ac:dyDescent="0.35">
      <c r="A7169" t="s">
        <v>1257</v>
      </c>
      <c r="B7169" t="s">
        <v>135</v>
      </c>
      <c r="C7169" t="s">
        <v>364</v>
      </c>
      <c r="D7169" t="s">
        <v>1274</v>
      </c>
      <c r="E7169" t="s">
        <v>29</v>
      </c>
      <c r="F7169">
        <v>7241</v>
      </c>
      <c r="G7169">
        <v>8842</v>
      </c>
      <c r="H7169">
        <v>1.2211020577268332</v>
      </c>
      <c r="I7169" t="str">
        <f>VLOOKUP($B7169&amp;$E7169,'Employee List'!$A:$E,5,0)</f>
        <v>E-1210</v>
      </c>
    </row>
    <row r="7170" spans="1:9" x14ac:dyDescent="0.35">
      <c r="A7170" t="s">
        <v>1257</v>
      </c>
      <c r="B7170" t="s">
        <v>135</v>
      </c>
      <c r="C7170" t="s">
        <v>364</v>
      </c>
      <c r="D7170" t="s">
        <v>1274</v>
      </c>
      <c r="E7170" t="s">
        <v>30</v>
      </c>
      <c r="F7170">
        <v>10860</v>
      </c>
      <c r="G7170">
        <v>12436</v>
      </c>
      <c r="H7170">
        <v>1.1451197053406998</v>
      </c>
      <c r="I7170" t="str">
        <f>VLOOKUP($B7170&amp;$E7170,'Employee List'!$A:$E,5,0)</f>
        <v>E-1210</v>
      </c>
    </row>
    <row r="7171" spans="1:9" x14ac:dyDescent="0.35">
      <c r="A7171" t="s">
        <v>1257</v>
      </c>
      <c r="B7171" t="s">
        <v>135</v>
      </c>
      <c r="C7171" t="s">
        <v>364</v>
      </c>
      <c r="D7171" t="s">
        <v>1274</v>
      </c>
      <c r="E7171" t="s">
        <v>31</v>
      </c>
      <c r="F7171">
        <v>7004</v>
      </c>
      <c r="G7171">
        <v>15009</v>
      </c>
      <c r="H7171">
        <v>2.1429183323814964</v>
      </c>
      <c r="I7171" t="str">
        <f>VLOOKUP($B7171&amp;$E7171,'Employee List'!$A:$E,5,0)</f>
        <v>E-1210</v>
      </c>
    </row>
    <row r="7172" spans="1:9" x14ac:dyDescent="0.35">
      <c r="A7172" t="s">
        <v>1257</v>
      </c>
      <c r="B7172" t="s">
        <v>135</v>
      </c>
      <c r="C7172" t="s">
        <v>364</v>
      </c>
      <c r="D7172" t="s">
        <v>1263</v>
      </c>
      <c r="E7172" t="s">
        <v>29</v>
      </c>
      <c r="F7172">
        <v>89249</v>
      </c>
      <c r="G7172">
        <v>61969</v>
      </c>
      <c r="H7172">
        <v>0.69433831191385897</v>
      </c>
      <c r="I7172" t="str">
        <f>VLOOKUP($B7172&amp;$E7172,'Employee List'!$A:$E,5,0)</f>
        <v>E-1210</v>
      </c>
    </row>
    <row r="7173" spans="1:9" x14ac:dyDescent="0.35">
      <c r="A7173" t="s">
        <v>1257</v>
      </c>
      <c r="B7173" t="s">
        <v>135</v>
      </c>
      <c r="C7173" t="s">
        <v>364</v>
      </c>
      <c r="D7173" t="s">
        <v>1263</v>
      </c>
      <c r="E7173" t="s">
        <v>30</v>
      </c>
      <c r="F7173">
        <v>89658</v>
      </c>
      <c r="G7173">
        <v>28469</v>
      </c>
      <c r="H7173">
        <v>0.31752883178299762</v>
      </c>
      <c r="I7173" t="str">
        <f>VLOOKUP($B7173&amp;$E7173,'Employee List'!$A:$E,5,0)</f>
        <v>E-1210</v>
      </c>
    </row>
    <row r="7174" spans="1:9" x14ac:dyDescent="0.35">
      <c r="A7174" t="s">
        <v>1257</v>
      </c>
      <c r="B7174" t="s">
        <v>135</v>
      </c>
      <c r="C7174" t="s">
        <v>364</v>
      </c>
      <c r="D7174" t="s">
        <v>1263</v>
      </c>
      <c r="E7174" t="s">
        <v>31</v>
      </c>
      <c r="F7174">
        <v>93454</v>
      </c>
      <c r="G7174">
        <v>45232</v>
      </c>
      <c r="H7174">
        <v>0.48400282491921159</v>
      </c>
      <c r="I7174" t="str">
        <f>VLOOKUP($B7174&amp;$E7174,'Employee List'!$A:$E,5,0)</f>
        <v>E-1210</v>
      </c>
    </row>
    <row r="7175" spans="1:9" x14ac:dyDescent="0.35">
      <c r="A7175" t="s">
        <v>1257</v>
      </c>
      <c r="B7175" t="s">
        <v>135</v>
      </c>
      <c r="C7175" t="s">
        <v>364</v>
      </c>
      <c r="D7175" t="s">
        <v>1264</v>
      </c>
      <c r="E7175" t="s">
        <v>29</v>
      </c>
      <c r="F7175">
        <v>159160</v>
      </c>
      <c r="G7175">
        <v>241034</v>
      </c>
      <c r="H7175">
        <v>1.5144131691379743</v>
      </c>
      <c r="I7175" t="str">
        <f>VLOOKUP($B7175&amp;$E7175,'Employee List'!$A:$E,5,0)</f>
        <v>E-1210</v>
      </c>
    </row>
    <row r="7176" spans="1:9" x14ac:dyDescent="0.35">
      <c r="A7176" t="s">
        <v>1257</v>
      </c>
      <c r="B7176" t="s">
        <v>135</v>
      </c>
      <c r="C7176" t="s">
        <v>364</v>
      </c>
      <c r="D7176" t="s">
        <v>1264</v>
      </c>
      <c r="E7176" t="s">
        <v>30</v>
      </c>
      <c r="F7176">
        <v>159831</v>
      </c>
      <c r="G7176">
        <v>168138</v>
      </c>
      <c r="H7176">
        <v>1.0519736471648178</v>
      </c>
      <c r="I7176" t="str">
        <f>VLOOKUP($B7176&amp;$E7176,'Employee List'!$A:$E,5,0)</f>
        <v>E-1210</v>
      </c>
    </row>
    <row r="7177" spans="1:9" x14ac:dyDescent="0.35">
      <c r="A7177" t="s">
        <v>1257</v>
      </c>
      <c r="B7177" t="s">
        <v>135</v>
      </c>
      <c r="C7177" t="s">
        <v>364</v>
      </c>
      <c r="D7177" t="s">
        <v>1264</v>
      </c>
      <c r="E7177" t="s">
        <v>31</v>
      </c>
      <c r="F7177">
        <v>158709</v>
      </c>
      <c r="G7177">
        <v>185578</v>
      </c>
      <c r="H7177">
        <v>1.1692972673257345</v>
      </c>
      <c r="I7177" t="str">
        <f>VLOOKUP($B7177&amp;$E7177,'Employee List'!$A:$E,5,0)</f>
        <v>E-1210</v>
      </c>
    </row>
    <row r="7178" spans="1:9" x14ac:dyDescent="0.35">
      <c r="A7178" t="s">
        <v>1257</v>
      </c>
      <c r="B7178" t="s">
        <v>135</v>
      </c>
      <c r="C7178" t="s">
        <v>364</v>
      </c>
      <c r="D7178" t="s">
        <v>1265</v>
      </c>
      <c r="E7178" t="s">
        <v>29</v>
      </c>
      <c r="F7178">
        <v>7751</v>
      </c>
      <c r="G7178">
        <v>3906</v>
      </c>
      <c r="H7178">
        <v>0.50393497613211202</v>
      </c>
      <c r="I7178" t="str">
        <f>VLOOKUP($B7178&amp;$E7178,'Employee List'!$A:$E,5,0)</f>
        <v>E-1210</v>
      </c>
    </row>
    <row r="7179" spans="1:9" x14ac:dyDescent="0.35">
      <c r="A7179" t="s">
        <v>1257</v>
      </c>
      <c r="B7179" t="s">
        <v>135</v>
      </c>
      <c r="C7179" t="s">
        <v>364</v>
      </c>
      <c r="D7179" t="s">
        <v>1265</v>
      </c>
      <c r="E7179" t="s">
        <v>30</v>
      </c>
      <c r="F7179">
        <v>9472</v>
      </c>
      <c r="G7179">
        <v>6646</v>
      </c>
      <c r="H7179">
        <v>0.70164695945945943</v>
      </c>
      <c r="I7179" t="str">
        <f>VLOOKUP($B7179&amp;$E7179,'Employee List'!$A:$E,5,0)</f>
        <v>E-1210</v>
      </c>
    </row>
    <row r="7180" spans="1:9" x14ac:dyDescent="0.35">
      <c r="A7180" t="s">
        <v>1257</v>
      </c>
      <c r="B7180" t="s">
        <v>135</v>
      </c>
      <c r="C7180" t="s">
        <v>364</v>
      </c>
      <c r="D7180" t="s">
        <v>1265</v>
      </c>
      <c r="E7180" t="s">
        <v>31</v>
      </c>
      <c r="F7180">
        <v>8179</v>
      </c>
      <c r="G7180">
        <v>9515</v>
      </c>
      <c r="H7180">
        <v>1.1633451522190976</v>
      </c>
      <c r="I7180" t="str">
        <f>VLOOKUP($B7180&amp;$E7180,'Employee List'!$A:$E,5,0)</f>
        <v>E-1210</v>
      </c>
    </row>
    <row r="7181" spans="1:9" x14ac:dyDescent="0.35">
      <c r="A7181" t="s">
        <v>1257</v>
      </c>
      <c r="B7181" t="s">
        <v>135</v>
      </c>
      <c r="C7181" t="s">
        <v>364</v>
      </c>
      <c r="D7181" t="s">
        <v>1260</v>
      </c>
      <c r="E7181" t="s">
        <v>29</v>
      </c>
      <c r="F7181">
        <v>69307</v>
      </c>
      <c r="G7181">
        <v>72752</v>
      </c>
      <c r="H7181">
        <v>1.0497063788650498</v>
      </c>
      <c r="I7181" t="str">
        <f>VLOOKUP($B7181&amp;$E7181,'Employee List'!$A:$E,5,0)</f>
        <v>E-1210</v>
      </c>
    </row>
    <row r="7182" spans="1:9" x14ac:dyDescent="0.35">
      <c r="A7182" t="s">
        <v>1257</v>
      </c>
      <c r="B7182" t="s">
        <v>135</v>
      </c>
      <c r="C7182" t="s">
        <v>364</v>
      </c>
      <c r="D7182" t="s">
        <v>1260</v>
      </c>
      <c r="E7182" t="s">
        <v>30</v>
      </c>
      <c r="F7182">
        <v>69690</v>
      </c>
      <c r="G7182">
        <v>72797</v>
      </c>
      <c r="H7182">
        <v>1.0445831539675707</v>
      </c>
      <c r="I7182" t="str">
        <f>VLOOKUP($B7182&amp;$E7182,'Employee List'!$A:$E,5,0)</f>
        <v>E-1210</v>
      </c>
    </row>
    <row r="7183" spans="1:9" x14ac:dyDescent="0.35">
      <c r="A7183" t="s">
        <v>1257</v>
      </c>
      <c r="B7183" t="s">
        <v>135</v>
      </c>
      <c r="C7183" t="s">
        <v>364</v>
      </c>
      <c r="D7183" t="s">
        <v>1260</v>
      </c>
      <c r="E7183" t="s">
        <v>31</v>
      </c>
      <c r="F7183">
        <v>80011</v>
      </c>
      <c r="G7183">
        <v>89614</v>
      </c>
      <c r="H7183">
        <v>1.1200209971128969</v>
      </c>
      <c r="I7183" t="str">
        <f>VLOOKUP($B7183&amp;$E7183,'Employee List'!$A:$E,5,0)</f>
        <v>E-1210</v>
      </c>
    </row>
    <row r="7184" spans="1:9" x14ac:dyDescent="0.35">
      <c r="A7184" t="s">
        <v>1257</v>
      </c>
      <c r="B7184" t="s">
        <v>135</v>
      </c>
      <c r="C7184" t="s">
        <v>364</v>
      </c>
      <c r="D7184" t="s">
        <v>1261</v>
      </c>
      <c r="E7184" t="s">
        <v>29</v>
      </c>
      <c r="F7184">
        <v>68099</v>
      </c>
      <c r="G7184">
        <v>51582</v>
      </c>
      <c r="H7184">
        <v>0.75745605662344528</v>
      </c>
      <c r="I7184" t="str">
        <f>VLOOKUP($B7184&amp;$E7184,'Employee List'!$A:$E,5,0)</f>
        <v>E-1210</v>
      </c>
    </row>
    <row r="7185" spans="1:9" x14ac:dyDescent="0.35">
      <c r="A7185" t="s">
        <v>1257</v>
      </c>
      <c r="B7185" t="s">
        <v>135</v>
      </c>
      <c r="C7185" t="s">
        <v>364</v>
      </c>
      <c r="D7185" t="s">
        <v>1261</v>
      </c>
      <c r="E7185" t="s">
        <v>30</v>
      </c>
      <c r="F7185">
        <v>70942</v>
      </c>
      <c r="G7185">
        <v>69783</v>
      </c>
      <c r="H7185">
        <v>0.98366271038312991</v>
      </c>
      <c r="I7185" t="str">
        <f>VLOOKUP($B7185&amp;$E7185,'Employee List'!$A:$E,5,0)</f>
        <v>E-1210</v>
      </c>
    </row>
    <row r="7186" spans="1:9" x14ac:dyDescent="0.35">
      <c r="A7186" t="s">
        <v>1257</v>
      </c>
      <c r="B7186" t="s">
        <v>135</v>
      </c>
      <c r="C7186" t="s">
        <v>364</v>
      </c>
      <c r="D7186" t="s">
        <v>1261</v>
      </c>
      <c r="E7186" t="s">
        <v>31</v>
      </c>
      <c r="F7186">
        <v>72401</v>
      </c>
      <c r="G7186">
        <v>100834</v>
      </c>
      <c r="H7186">
        <v>1.3927155702269305</v>
      </c>
      <c r="I7186" t="str">
        <f>VLOOKUP($B7186&amp;$E7186,'Employee List'!$A:$E,5,0)</f>
        <v>E-1210</v>
      </c>
    </row>
    <row r="7187" spans="1:9" x14ac:dyDescent="0.35">
      <c r="A7187" t="s">
        <v>1257</v>
      </c>
      <c r="B7187" t="s">
        <v>135</v>
      </c>
      <c r="C7187" t="s">
        <v>364</v>
      </c>
      <c r="D7187" t="s">
        <v>1266</v>
      </c>
      <c r="E7187" t="s">
        <v>29</v>
      </c>
      <c r="F7187">
        <v>19250</v>
      </c>
      <c r="G7187">
        <v>16514</v>
      </c>
      <c r="H7187">
        <v>0.85787012987012989</v>
      </c>
      <c r="I7187" t="str">
        <f>VLOOKUP($B7187&amp;$E7187,'Employee List'!$A:$E,5,0)</f>
        <v>E-1210</v>
      </c>
    </row>
    <row r="7188" spans="1:9" x14ac:dyDescent="0.35">
      <c r="A7188" t="s">
        <v>1257</v>
      </c>
      <c r="B7188" t="s">
        <v>135</v>
      </c>
      <c r="C7188" t="s">
        <v>364</v>
      </c>
      <c r="D7188" t="s">
        <v>1266</v>
      </c>
      <c r="E7188" t="s">
        <v>30</v>
      </c>
      <c r="F7188">
        <v>20348</v>
      </c>
      <c r="G7188">
        <v>25520</v>
      </c>
      <c r="H7188">
        <v>1.2541773147238058</v>
      </c>
      <c r="I7188" t="str">
        <f>VLOOKUP($B7188&amp;$E7188,'Employee List'!$A:$E,5,0)</f>
        <v>E-1210</v>
      </c>
    </row>
    <row r="7189" spans="1:9" x14ac:dyDescent="0.35">
      <c r="A7189" t="s">
        <v>1257</v>
      </c>
      <c r="B7189" t="s">
        <v>135</v>
      </c>
      <c r="C7189" t="s">
        <v>364</v>
      </c>
      <c r="D7189" t="s">
        <v>1266</v>
      </c>
      <c r="E7189" t="s">
        <v>31</v>
      </c>
      <c r="F7189">
        <v>18746</v>
      </c>
      <c r="G7189">
        <v>27204</v>
      </c>
      <c r="H7189">
        <v>1.4511895871119171</v>
      </c>
      <c r="I7189" t="str">
        <f>VLOOKUP($B7189&amp;$E7189,'Employee List'!$A:$E,5,0)</f>
        <v>E-1210</v>
      </c>
    </row>
    <row r="7190" spans="1:9" x14ac:dyDescent="0.35">
      <c r="A7190" t="s">
        <v>1257</v>
      </c>
      <c r="B7190" t="s">
        <v>135</v>
      </c>
      <c r="C7190" t="s">
        <v>364</v>
      </c>
      <c r="D7190" t="s">
        <v>1267</v>
      </c>
      <c r="E7190" t="s">
        <v>29</v>
      </c>
      <c r="F7190">
        <v>15302</v>
      </c>
      <c r="G7190">
        <v>13129</v>
      </c>
      <c r="H7190">
        <v>0.85799241929159586</v>
      </c>
      <c r="I7190" t="str">
        <f>VLOOKUP($B7190&amp;$E7190,'Employee List'!$A:$E,5,0)</f>
        <v>E-1210</v>
      </c>
    </row>
    <row r="7191" spans="1:9" x14ac:dyDescent="0.35">
      <c r="A7191" t="s">
        <v>1257</v>
      </c>
      <c r="B7191" t="s">
        <v>135</v>
      </c>
      <c r="C7191" t="s">
        <v>364</v>
      </c>
      <c r="D7191" t="s">
        <v>1267</v>
      </c>
      <c r="E7191" t="s">
        <v>30</v>
      </c>
      <c r="F7191">
        <v>15067</v>
      </c>
      <c r="G7191">
        <v>17157</v>
      </c>
      <c r="H7191">
        <v>1.1387137452711222</v>
      </c>
      <c r="I7191" t="str">
        <f>VLOOKUP($B7191&amp;$E7191,'Employee List'!$A:$E,5,0)</f>
        <v>E-1210</v>
      </c>
    </row>
    <row r="7192" spans="1:9" x14ac:dyDescent="0.35">
      <c r="A7192" t="s">
        <v>1257</v>
      </c>
      <c r="B7192" t="s">
        <v>135</v>
      </c>
      <c r="C7192" t="s">
        <v>364</v>
      </c>
      <c r="D7192" t="s">
        <v>1267</v>
      </c>
      <c r="E7192" t="s">
        <v>31</v>
      </c>
      <c r="F7192">
        <v>17261</v>
      </c>
      <c r="G7192">
        <v>19555</v>
      </c>
      <c r="H7192">
        <v>1.1329007589363305</v>
      </c>
      <c r="I7192" t="str">
        <f>VLOOKUP($B7192&amp;$E7192,'Employee List'!$A:$E,5,0)</f>
        <v>E-1210</v>
      </c>
    </row>
    <row r="7193" spans="1:9" x14ac:dyDescent="0.35">
      <c r="A7193" t="s">
        <v>1257</v>
      </c>
      <c r="B7193" t="s">
        <v>135</v>
      </c>
      <c r="C7193" t="s">
        <v>364</v>
      </c>
      <c r="D7193" t="s">
        <v>1268</v>
      </c>
      <c r="E7193" t="s">
        <v>29</v>
      </c>
      <c r="F7193">
        <v>13143</v>
      </c>
      <c r="G7193">
        <v>4585</v>
      </c>
      <c r="H7193">
        <v>0.34885490375104616</v>
      </c>
      <c r="I7193" t="str">
        <f>VLOOKUP($B7193&amp;$E7193,'Employee List'!$A:$E,5,0)</f>
        <v>E-1210</v>
      </c>
    </row>
    <row r="7194" spans="1:9" x14ac:dyDescent="0.35">
      <c r="A7194" t="s">
        <v>1257</v>
      </c>
      <c r="B7194" t="s">
        <v>135</v>
      </c>
      <c r="C7194" t="s">
        <v>364</v>
      </c>
      <c r="D7194" t="s">
        <v>1268</v>
      </c>
      <c r="E7194" t="s">
        <v>30</v>
      </c>
      <c r="F7194">
        <v>9910</v>
      </c>
      <c r="G7194">
        <v>7597</v>
      </c>
      <c r="H7194">
        <v>0.7665993945509586</v>
      </c>
      <c r="I7194" t="str">
        <f>VLOOKUP($B7194&amp;$E7194,'Employee List'!$A:$E,5,0)</f>
        <v>E-1210</v>
      </c>
    </row>
    <row r="7195" spans="1:9" x14ac:dyDescent="0.35">
      <c r="A7195" t="s">
        <v>1257</v>
      </c>
      <c r="B7195" t="s">
        <v>135</v>
      </c>
      <c r="C7195" t="s">
        <v>364</v>
      </c>
      <c r="D7195" t="s">
        <v>1268</v>
      </c>
      <c r="E7195" t="s">
        <v>31</v>
      </c>
      <c r="F7195">
        <v>11968</v>
      </c>
      <c r="G7195">
        <v>7034</v>
      </c>
      <c r="H7195">
        <v>0.58773395721925137</v>
      </c>
      <c r="I7195" t="str">
        <f>VLOOKUP($B7195&amp;$E7195,'Employee List'!$A:$E,5,0)</f>
        <v>E-1210</v>
      </c>
    </row>
    <row r="7196" spans="1:9" x14ac:dyDescent="0.35">
      <c r="A7196" t="s">
        <v>1257</v>
      </c>
      <c r="B7196" t="s">
        <v>135</v>
      </c>
      <c r="C7196" t="s">
        <v>364</v>
      </c>
      <c r="D7196" t="s">
        <v>1269</v>
      </c>
      <c r="E7196" t="s">
        <v>29</v>
      </c>
      <c r="F7196">
        <v>7276</v>
      </c>
      <c r="G7196">
        <v>9186</v>
      </c>
      <c r="H7196">
        <v>1.2625068719076415</v>
      </c>
      <c r="I7196" t="str">
        <f>VLOOKUP($B7196&amp;$E7196,'Employee List'!$A:$E,5,0)</f>
        <v>E-1210</v>
      </c>
    </row>
    <row r="7197" spans="1:9" x14ac:dyDescent="0.35">
      <c r="A7197" t="s">
        <v>1257</v>
      </c>
      <c r="B7197" t="s">
        <v>135</v>
      </c>
      <c r="C7197" t="s">
        <v>364</v>
      </c>
      <c r="D7197" t="s">
        <v>1269</v>
      </c>
      <c r="E7197" t="s">
        <v>30</v>
      </c>
      <c r="F7197">
        <v>7114</v>
      </c>
      <c r="G7197">
        <v>11029</v>
      </c>
      <c r="H7197">
        <v>1.5503233061568737</v>
      </c>
      <c r="I7197" t="str">
        <f>VLOOKUP($B7197&amp;$E7197,'Employee List'!$A:$E,5,0)</f>
        <v>E-1210</v>
      </c>
    </row>
    <row r="7198" spans="1:9" x14ac:dyDescent="0.35">
      <c r="A7198" t="s">
        <v>1257</v>
      </c>
      <c r="B7198" t="s">
        <v>135</v>
      </c>
      <c r="C7198" t="s">
        <v>364</v>
      </c>
      <c r="D7198" t="s">
        <v>1269</v>
      </c>
      <c r="E7198" t="s">
        <v>31</v>
      </c>
      <c r="F7198">
        <v>7747</v>
      </c>
      <c r="G7198">
        <v>14942</v>
      </c>
      <c r="H7198">
        <v>1.9287466115915839</v>
      </c>
      <c r="I7198" t="str">
        <f>VLOOKUP($B7198&amp;$E7198,'Employee List'!$A:$E,5,0)</f>
        <v>E-1210</v>
      </c>
    </row>
    <row r="7199" spans="1:9" x14ac:dyDescent="0.35">
      <c r="A7199" t="s">
        <v>1257</v>
      </c>
      <c r="B7199" t="s">
        <v>135</v>
      </c>
      <c r="C7199" t="s">
        <v>364</v>
      </c>
      <c r="D7199" t="s">
        <v>1270</v>
      </c>
      <c r="E7199" t="s">
        <v>29</v>
      </c>
      <c r="F7199">
        <v>3825</v>
      </c>
      <c r="G7199">
        <v>4433</v>
      </c>
      <c r="H7199">
        <v>1.1589542483660131</v>
      </c>
      <c r="I7199" t="str">
        <f>VLOOKUP($B7199&amp;$E7199,'Employee List'!$A:$E,5,0)</f>
        <v>E-1210</v>
      </c>
    </row>
    <row r="7200" spans="1:9" x14ac:dyDescent="0.35">
      <c r="A7200" t="s">
        <v>1257</v>
      </c>
      <c r="B7200" t="s">
        <v>135</v>
      </c>
      <c r="C7200" t="s">
        <v>364</v>
      </c>
      <c r="D7200" t="s">
        <v>1270</v>
      </c>
      <c r="E7200" t="s">
        <v>30</v>
      </c>
      <c r="F7200">
        <v>5848</v>
      </c>
      <c r="G7200">
        <v>6305</v>
      </c>
      <c r="H7200">
        <v>1.0781463748290014</v>
      </c>
      <c r="I7200" t="str">
        <f>VLOOKUP($B7200&amp;$E7200,'Employee List'!$A:$E,5,0)</f>
        <v>E-1210</v>
      </c>
    </row>
    <row r="7201" spans="1:9" x14ac:dyDescent="0.35">
      <c r="A7201" t="s">
        <v>1257</v>
      </c>
      <c r="B7201" t="s">
        <v>135</v>
      </c>
      <c r="C7201" t="s">
        <v>364</v>
      </c>
      <c r="D7201" t="s">
        <v>1270</v>
      </c>
      <c r="E7201" t="s">
        <v>31</v>
      </c>
      <c r="F7201">
        <v>3458</v>
      </c>
      <c r="G7201">
        <v>3925</v>
      </c>
      <c r="H7201">
        <v>1.1350491613649509</v>
      </c>
      <c r="I7201" t="str">
        <f>VLOOKUP($B7201&amp;$E7201,'Employee List'!$A:$E,5,0)</f>
        <v>E-1210</v>
      </c>
    </row>
    <row r="7202" spans="1:9" x14ac:dyDescent="0.35">
      <c r="A7202" t="s">
        <v>1257</v>
      </c>
      <c r="B7202" t="s">
        <v>135</v>
      </c>
      <c r="C7202" t="s">
        <v>364</v>
      </c>
      <c r="D7202" t="s">
        <v>1271</v>
      </c>
      <c r="E7202" t="s">
        <v>29</v>
      </c>
      <c r="F7202">
        <v>8429</v>
      </c>
      <c r="G7202">
        <v>12950</v>
      </c>
      <c r="H7202">
        <v>1.5363625578360423</v>
      </c>
      <c r="I7202" t="str">
        <f>VLOOKUP($B7202&amp;$E7202,'Employee List'!$A:$E,5,0)</f>
        <v>E-1210</v>
      </c>
    </row>
    <row r="7203" spans="1:9" x14ac:dyDescent="0.35">
      <c r="A7203" t="s">
        <v>1257</v>
      </c>
      <c r="B7203" t="s">
        <v>135</v>
      </c>
      <c r="C7203" t="s">
        <v>364</v>
      </c>
      <c r="D7203" t="s">
        <v>1271</v>
      </c>
      <c r="E7203" t="s">
        <v>30</v>
      </c>
      <c r="F7203">
        <v>7636</v>
      </c>
      <c r="G7203">
        <v>9305</v>
      </c>
      <c r="H7203">
        <v>1.2185699319015191</v>
      </c>
      <c r="I7203" t="str">
        <f>VLOOKUP($B7203&amp;$E7203,'Employee List'!$A:$E,5,0)</f>
        <v>E-1210</v>
      </c>
    </row>
    <row r="7204" spans="1:9" x14ac:dyDescent="0.35">
      <c r="A7204" t="s">
        <v>1257</v>
      </c>
      <c r="B7204" t="s">
        <v>135</v>
      </c>
      <c r="C7204" t="s">
        <v>364</v>
      </c>
      <c r="D7204" t="s">
        <v>1271</v>
      </c>
      <c r="E7204" t="s">
        <v>31</v>
      </c>
      <c r="F7204">
        <v>7613</v>
      </c>
      <c r="G7204">
        <v>12652</v>
      </c>
      <c r="H7204">
        <v>1.6618941284644686</v>
      </c>
      <c r="I7204" t="str">
        <f>VLOOKUP($B7204&amp;$E7204,'Employee List'!$A:$E,5,0)</f>
        <v>E-1210</v>
      </c>
    </row>
    <row r="7205" spans="1:9" x14ac:dyDescent="0.35">
      <c r="A7205" t="s">
        <v>1257</v>
      </c>
      <c r="B7205" t="s">
        <v>135</v>
      </c>
      <c r="C7205" t="s">
        <v>364</v>
      </c>
      <c r="D7205" t="s">
        <v>1258</v>
      </c>
      <c r="E7205" t="s">
        <v>29</v>
      </c>
      <c r="F7205">
        <v>66471</v>
      </c>
      <c r="G7205">
        <v>84356</v>
      </c>
      <c r="H7205">
        <v>1.2690647049089077</v>
      </c>
      <c r="I7205" t="str">
        <f>VLOOKUP($B7205&amp;$E7205,'Employee List'!$A:$E,5,0)</f>
        <v>E-1210</v>
      </c>
    </row>
    <row r="7206" spans="1:9" x14ac:dyDescent="0.35">
      <c r="A7206" t="s">
        <v>1257</v>
      </c>
      <c r="B7206" t="s">
        <v>135</v>
      </c>
      <c r="C7206" t="s">
        <v>364</v>
      </c>
      <c r="D7206" t="s">
        <v>1258</v>
      </c>
      <c r="E7206" t="s">
        <v>30</v>
      </c>
      <c r="F7206">
        <v>63297</v>
      </c>
      <c r="G7206">
        <v>81000</v>
      </c>
      <c r="H7206">
        <v>1.2796815014929617</v>
      </c>
      <c r="I7206" t="str">
        <f>VLOOKUP($B7206&amp;$E7206,'Employee List'!$A:$E,5,0)</f>
        <v>E-1210</v>
      </c>
    </row>
    <row r="7207" spans="1:9" x14ac:dyDescent="0.35">
      <c r="A7207" t="s">
        <v>1257</v>
      </c>
      <c r="B7207" t="s">
        <v>135</v>
      </c>
      <c r="C7207" t="s">
        <v>364</v>
      </c>
      <c r="D7207" t="s">
        <v>1258</v>
      </c>
      <c r="E7207" t="s">
        <v>31</v>
      </c>
      <c r="F7207">
        <v>63013</v>
      </c>
      <c r="G7207">
        <v>116121</v>
      </c>
      <c r="H7207">
        <v>1.8428102137654134</v>
      </c>
      <c r="I7207" t="str">
        <f>VLOOKUP($B7207&amp;$E7207,'Employee List'!$A:$E,5,0)</f>
        <v>E-1210</v>
      </c>
    </row>
    <row r="7208" spans="1:9" x14ac:dyDescent="0.35">
      <c r="A7208" t="s">
        <v>1257</v>
      </c>
      <c r="B7208" t="s">
        <v>135</v>
      </c>
      <c r="C7208" t="s">
        <v>364</v>
      </c>
      <c r="D7208" t="s">
        <v>1272</v>
      </c>
      <c r="E7208" t="s">
        <v>29</v>
      </c>
      <c r="F7208">
        <v>15318</v>
      </c>
      <c r="G7208">
        <v>7974</v>
      </c>
      <c r="H7208">
        <v>0.52056404230317277</v>
      </c>
      <c r="I7208" t="str">
        <f>VLOOKUP($B7208&amp;$E7208,'Employee List'!$A:$E,5,0)</f>
        <v>E-1210</v>
      </c>
    </row>
    <row r="7209" spans="1:9" x14ac:dyDescent="0.35">
      <c r="A7209" t="s">
        <v>1257</v>
      </c>
      <c r="B7209" t="s">
        <v>135</v>
      </c>
      <c r="C7209" t="s">
        <v>364</v>
      </c>
      <c r="D7209" t="s">
        <v>1272</v>
      </c>
      <c r="E7209" t="s">
        <v>30</v>
      </c>
      <c r="F7209">
        <v>16939</v>
      </c>
      <c r="G7209">
        <v>9982</v>
      </c>
      <c r="H7209">
        <v>0.58929098530019486</v>
      </c>
      <c r="I7209" t="str">
        <f>VLOOKUP($B7209&amp;$E7209,'Employee List'!$A:$E,5,0)</f>
        <v>E-1210</v>
      </c>
    </row>
    <row r="7210" spans="1:9" x14ac:dyDescent="0.35">
      <c r="A7210" t="s">
        <v>1257</v>
      </c>
      <c r="B7210" t="s">
        <v>135</v>
      </c>
      <c r="C7210" t="s">
        <v>364</v>
      </c>
      <c r="D7210" t="s">
        <v>1272</v>
      </c>
      <c r="E7210" t="s">
        <v>31</v>
      </c>
      <c r="F7210">
        <v>18424</v>
      </c>
      <c r="G7210">
        <v>22086</v>
      </c>
      <c r="H7210">
        <v>1.1987624837168911</v>
      </c>
      <c r="I7210" t="str">
        <f>VLOOKUP($B7210&amp;$E7210,'Employee List'!$A:$E,5,0)</f>
        <v>E-1210</v>
      </c>
    </row>
    <row r="7211" spans="1:9" x14ac:dyDescent="0.35">
      <c r="A7211" t="s">
        <v>1257</v>
      </c>
      <c r="B7211" t="s">
        <v>135</v>
      </c>
      <c r="C7211" t="s">
        <v>364</v>
      </c>
      <c r="D7211" t="s">
        <v>1259</v>
      </c>
      <c r="E7211" t="s">
        <v>29</v>
      </c>
      <c r="F7211">
        <v>10203</v>
      </c>
      <c r="G7211">
        <v>9441</v>
      </c>
      <c r="H7211">
        <v>0.92531608350485151</v>
      </c>
      <c r="I7211" t="str">
        <f>VLOOKUP($B7211&amp;$E7211,'Employee List'!$A:$E,5,0)</f>
        <v>E-1210</v>
      </c>
    </row>
    <row r="7212" spans="1:9" x14ac:dyDescent="0.35">
      <c r="A7212" t="s">
        <v>1257</v>
      </c>
      <c r="B7212" t="s">
        <v>135</v>
      </c>
      <c r="C7212" t="s">
        <v>364</v>
      </c>
      <c r="D7212" t="s">
        <v>1259</v>
      </c>
      <c r="E7212" t="s">
        <v>30</v>
      </c>
      <c r="F7212">
        <v>10341</v>
      </c>
      <c r="G7212">
        <v>9414</v>
      </c>
      <c r="H7212">
        <v>0.91035683202785034</v>
      </c>
      <c r="I7212" t="str">
        <f>VLOOKUP($B7212&amp;$E7212,'Employee List'!$A:$E,5,0)</f>
        <v>E-1210</v>
      </c>
    </row>
    <row r="7213" spans="1:9" x14ac:dyDescent="0.35">
      <c r="A7213" t="s">
        <v>1257</v>
      </c>
      <c r="B7213" t="s">
        <v>135</v>
      </c>
      <c r="C7213" t="s">
        <v>364</v>
      </c>
      <c r="D7213" t="s">
        <v>1259</v>
      </c>
      <c r="E7213" t="s">
        <v>31</v>
      </c>
      <c r="F7213">
        <v>8869</v>
      </c>
      <c r="G7213">
        <v>9667</v>
      </c>
      <c r="H7213">
        <v>1.089976322020521</v>
      </c>
      <c r="I7213" t="str">
        <f>VLOOKUP($B7213&amp;$E7213,'Employee List'!$A:$E,5,0)</f>
        <v>E-1210</v>
      </c>
    </row>
    <row r="7214" spans="1:9" x14ac:dyDescent="0.35">
      <c r="A7214" t="s">
        <v>1257</v>
      </c>
      <c r="B7214" t="s">
        <v>135</v>
      </c>
      <c r="C7214" t="s">
        <v>364</v>
      </c>
      <c r="D7214" t="s">
        <v>1273</v>
      </c>
      <c r="E7214" t="s">
        <v>29</v>
      </c>
      <c r="F7214">
        <v>5690</v>
      </c>
      <c r="G7214">
        <v>4343</v>
      </c>
      <c r="H7214">
        <v>0.76326889279437615</v>
      </c>
      <c r="I7214" t="str">
        <f>VLOOKUP($B7214&amp;$E7214,'Employee List'!$A:$E,5,0)</f>
        <v>E-1210</v>
      </c>
    </row>
    <row r="7215" spans="1:9" x14ac:dyDescent="0.35">
      <c r="A7215" t="s">
        <v>1257</v>
      </c>
      <c r="B7215" t="s">
        <v>135</v>
      </c>
      <c r="C7215" t="s">
        <v>364</v>
      </c>
      <c r="D7215" t="s">
        <v>1273</v>
      </c>
      <c r="E7215" t="s">
        <v>30</v>
      </c>
      <c r="F7215">
        <v>3505</v>
      </c>
      <c r="G7215">
        <v>3500</v>
      </c>
      <c r="H7215">
        <v>0.99857346647646217</v>
      </c>
      <c r="I7215" t="str">
        <f>VLOOKUP($B7215&amp;$E7215,'Employee List'!$A:$E,5,0)</f>
        <v>E-1210</v>
      </c>
    </row>
    <row r="7216" spans="1:9" x14ac:dyDescent="0.35">
      <c r="A7216" t="s">
        <v>1257</v>
      </c>
      <c r="B7216" t="s">
        <v>135</v>
      </c>
      <c r="C7216" t="s">
        <v>364</v>
      </c>
      <c r="D7216" t="s">
        <v>1273</v>
      </c>
      <c r="E7216" t="s">
        <v>31</v>
      </c>
      <c r="F7216">
        <v>3653</v>
      </c>
      <c r="G7216">
        <v>5890</v>
      </c>
      <c r="H7216">
        <v>1.6123733917328222</v>
      </c>
      <c r="I7216" t="str">
        <f>VLOOKUP($B7216&amp;$E7216,'Employee List'!$A:$E,5,0)</f>
        <v>E-1210</v>
      </c>
    </row>
    <row r="7217" spans="1:9" x14ac:dyDescent="0.35">
      <c r="A7217" t="s">
        <v>1257</v>
      </c>
      <c r="B7217" t="s">
        <v>135</v>
      </c>
      <c r="C7217" t="s">
        <v>364</v>
      </c>
      <c r="D7217" t="s">
        <v>1275</v>
      </c>
      <c r="E7217" t="s">
        <v>29</v>
      </c>
      <c r="F7217">
        <v>17535</v>
      </c>
      <c r="G7217">
        <v>19935</v>
      </c>
      <c r="H7217">
        <v>1.136869118905047</v>
      </c>
      <c r="I7217" t="str">
        <f>VLOOKUP($B7217&amp;$E7217,'Employee List'!$A:$E,5,0)</f>
        <v>E-1210</v>
      </c>
    </row>
    <row r="7218" spans="1:9" x14ac:dyDescent="0.35">
      <c r="A7218" t="s">
        <v>1257</v>
      </c>
      <c r="B7218" t="s">
        <v>135</v>
      </c>
      <c r="C7218" t="s">
        <v>364</v>
      </c>
      <c r="D7218" t="s">
        <v>1275</v>
      </c>
      <c r="E7218" t="s">
        <v>30</v>
      </c>
      <c r="F7218">
        <v>16501</v>
      </c>
      <c r="G7218">
        <v>17372</v>
      </c>
      <c r="H7218">
        <v>1.0527846797163809</v>
      </c>
      <c r="I7218" t="str">
        <f>VLOOKUP($B7218&amp;$E7218,'Employee List'!$A:$E,5,0)</f>
        <v>E-1210</v>
      </c>
    </row>
    <row r="7219" spans="1:9" x14ac:dyDescent="0.35">
      <c r="A7219" t="s">
        <v>1257</v>
      </c>
      <c r="B7219" t="s">
        <v>135</v>
      </c>
      <c r="C7219" t="s">
        <v>364</v>
      </c>
      <c r="D7219" t="s">
        <v>1275</v>
      </c>
      <c r="E7219" t="s">
        <v>31</v>
      </c>
      <c r="F7219">
        <v>16626</v>
      </c>
      <c r="G7219">
        <v>21958</v>
      </c>
      <c r="H7219">
        <v>1.3207025141344881</v>
      </c>
      <c r="I7219" t="str">
        <f>VLOOKUP($B7219&amp;$E7219,'Employee List'!$A:$E,5,0)</f>
        <v>E-1210</v>
      </c>
    </row>
    <row r="7220" spans="1:9" x14ac:dyDescent="0.35">
      <c r="A7220" t="s">
        <v>1257</v>
      </c>
      <c r="B7220" t="s">
        <v>135</v>
      </c>
      <c r="C7220" t="s">
        <v>364</v>
      </c>
      <c r="D7220" t="s">
        <v>1276</v>
      </c>
      <c r="E7220" t="s">
        <v>29</v>
      </c>
      <c r="F7220">
        <v>4427</v>
      </c>
      <c r="G7220">
        <v>4315</v>
      </c>
      <c r="H7220">
        <v>0.97470070024847522</v>
      </c>
      <c r="I7220" t="str">
        <f>VLOOKUP($B7220&amp;$E7220,'Employee List'!$A:$E,5,0)</f>
        <v>E-1210</v>
      </c>
    </row>
    <row r="7221" spans="1:9" x14ac:dyDescent="0.35">
      <c r="A7221" t="s">
        <v>1257</v>
      </c>
      <c r="B7221" t="s">
        <v>135</v>
      </c>
      <c r="C7221" t="s">
        <v>364</v>
      </c>
      <c r="D7221" t="s">
        <v>1276</v>
      </c>
      <c r="E7221" t="s">
        <v>30</v>
      </c>
      <c r="F7221">
        <v>2661</v>
      </c>
      <c r="G7221">
        <v>4462</v>
      </c>
      <c r="H7221">
        <v>1.6768132281097332</v>
      </c>
      <c r="I7221" t="str">
        <f>VLOOKUP($B7221&amp;$E7221,'Employee List'!$A:$E,5,0)</f>
        <v>E-1210</v>
      </c>
    </row>
    <row r="7222" spans="1:9" x14ac:dyDescent="0.35">
      <c r="A7222" t="s">
        <v>1257</v>
      </c>
      <c r="B7222" t="s">
        <v>135</v>
      </c>
      <c r="C7222" t="s">
        <v>364</v>
      </c>
      <c r="D7222" t="s">
        <v>1276</v>
      </c>
      <c r="E7222" t="s">
        <v>31</v>
      </c>
      <c r="F7222">
        <v>5553</v>
      </c>
      <c r="G7222">
        <v>6354</v>
      </c>
      <c r="H7222">
        <v>1.1442463533225284</v>
      </c>
      <c r="I7222" t="str">
        <f>VLOOKUP($B7222&amp;$E7222,'Employee List'!$A:$E,5,0)</f>
        <v>E-1210</v>
      </c>
    </row>
    <row r="7223" spans="1:9" x14ac:dyDescent="0.35">
      <c r="A7223" t="s">
        <v>1257</v>
      </c>
      <c r="B7223" t="s">
        <v>135</v>
      </c>
      <c r="C7223" t="s">
        <v>364</v>
      </c>
      <c r="D7223" t="s">
        <v>1277</v>
      </c>
      <c r="E7223" t="s">
        <v>29</v>
      </c>
      <c r="F7223">
        <v>7308</v>
      </c>
      <c r="G7223">
        <v>7044</v>
      </c>
      <c r="H7223">
        <v>0.96387520525451564</v>
      </c>
      <c r="I7223" t="str">
        <f>VLOOKUP($B7223&amp;$E7223,'Employee List'!$A:$E,5,0)</f>
        <v>E-1210</v>
      </c>
    </row>
    <row r="7224" spans="1:9" x14ac:dyDescent="0.35">
      <c r="A7224" t="s">
        <v>1257</v>
      </c>
      <c r="B7224" t="s">
        <v>135</v>
      </c>
      <c r="C7224" t="s">
        <v>364</v>
      </c>
      <c r="D7224" t="s">
        <v>1277</v>
      </c>
      <c r="E7224" t="s">
        <v>30</v>
      </c>
      <c r="F7224">
        <v>4678</v>
      </c>
      <c r="G7224">
        <v>3657</v>
      </c>
      <c r="H7224">
        <v>0.78174433518597697</v>
      </c>
      <c r="I7224" t="str">
        <f>VLOOKUP($B7224&amp;$E7224,'Employee List'!$A:$E,5,0)</f>
        <v>E-1210</v>
      </c>
    </row>
    <row r="7225" spans="1:9" x14ac:dyDescent="0.35">
      <c r="A7225" t="s">
        <v>1257</v>
      </c>
      <c r="B7225" t="s">
        <v>135</v>
      </c>
      <c r="C7225" t="s">
        <v>364</v>
      </c>
      <c r="D7225" t="s">
        <v>1277</v>
      </c>
      <c r="E7225" t="s">
        <v>31</v>
      </c>
      <c r="F7225">
        <v>6992</v>
      </c>
      <c r="G7225">
        <v>4825</v>
      </c>
      <c r="H7225">
        <v>0.69007437070938216</v>
      </c>
      <c r="I7225" t="str">
        <f>VLOOKUP($B7225&amp;$E7225,'Employee List'!$A:$E,5,0)</f>
        <v>E-1210</v>
      </c>
    </row>
    <row r="7226" spans="1:9" x14ac:dyDescent="0.35">
      <c r="A7226" t="s">
        <v>1257</v>
      </c>
      <c r="B7226" t="s">
        <v>135</v>
      </c>
      <c r="C7226" t="s">
        <v>364</v>
      </c>
      <c r="D7226" t="s">
        <v>1278</v>
      </c>
      <c r="E7226" t="s">
        <v>29</v>
      </c>
      <c r="F7226">
        <v>6845</v>
      </c>
      <c r="G7226">
        <v>6588</v>
      </c>
      <c r="H7226">
        <v>0.96245434623812998</v>
      </c>
      <c r="I7226" t="str">
        <f>VLOOKUP($B7226&amp;$E7226,'Employee List'!$A:$E,5,0)</f>
        <v>E-1210</v>
      </c>
    </row>
    <row r="7227" spans="1:9" x14ac:dyDescent="0.35">
      <c r="A7227" t="s">
        <v>1257</v>
      </c>
      <c r="B7227" t="s">
        <v>135</v>
      </c>
      <c r="C7227" t="s">
        <v>364</v>
      </c>
      <c r="D7227" t="s">
        <v>1278</v>
      </c>
      <c r="E7227" t="s">
        <v>30</v>
      </c>
      <c r="F7227">
        <v>5292</v>
      </c>
      <c r="G7227">
        <v>8695</v>
      </c>
      <c r="H7227">
        <v>1.6430461073318217</v>
      </c>
      <c r="I7227" t="str">
        <f>VLOOKUP($B7227&amp;$E7227,'Employee List'!$A:$E,5,0)</f>
        <v>E-1210</v>
      </c>
    </row>
    <row r="7228" spans="1:9" x14ac:dyDescent="0.35">
      <c r="A7228" t="s">
        <v>1257</v>
      </c>
      <c r="B7228" t="s">
        <v>135</v>
      </c>
      <c r="C7228" t="s">
        <v>364</v>
      </c>
      <c r="D7228" t="s">
        <v>1278</v>
      </c>
      <c r="E7228" t="s">
        <v>31</v>
      </c>
      <c r="F7228">
        <v>7393</v>
      </c>
      <c r="G7228">
        <v>9665</v>
      </c>
      <c r="H7228">
        <v>1.3073177329906669</v>
      </c>
      <c r="I7228" t="str">
        <f>VLOOKUP($B7228&amp;$E7228,'Employee List'!$A:$E,5,0)</f>
        <v>E-1210</v>
      </c>
    </row>
    <row r="7229" spans="1:9" x14ac:dyDescent="0.35">
      <c r="A7229" t="s">
        <v>1257</v>
      </c>
      <c r="B7229" t="s">
        <v>135</v>
      </c>
      <c r="C7229" t="s">
        <v>364</v>
      </c>
      <c r="D7229" t="s">
        <v>1279</v>
      </c>
      <c r="E7229" t="s">
        <v>29</v>
      </c>
      <c r="F7229">
        <v>4141</v>
      </c>
      <c r="G7229">
        <v>3702</v>
      </c>
      <c r="H7229">
        <v>0.89398695967157693</v>
      </c>
      <c r="I7229" t="str">
        <f>VLOOKUP($B7229&amp;$E7229,'Employee List'!$A:$E,5,0)</f>
        <v>E-1210</v>
      </c>
    </row>
    <row r="7230" spans="1:9" x14ac:dyDescent="0.35">
      <c r="A7230" t="s">
        <v>1257</v>
      </c>
      <c r="B7230" t="s">
        <v>135</v>
      </c>
      <c r="C7230" t="s">
        <v>364</v>
      </c>
      <c r="D7230" t="s">
        <v>1279</v>
      </c>
      <c r="E7230" t="s">
        <v>30</v>
      </c>
      <c r="F7230">
        <v>3554</v>
      </c>
      <c r="G7230">
        <v>5314</v>
      </c>
      <c r="H7230">
        <v>1.4952166572875634</v>
      </c>
      <c r="I7230" t="str">
        <f>VLOOKUP($B7230&amp;$E7230,'Employee List'!$A:$E,5,0)</f>
        <v>E-1210</v>
      </c>
    </row>
    <row r="7231" spans="1:9" x14ac:dyDescent="0.35">
      <c r="A7231" t="s">
        <v>1257</v>
      </c>
      <c r="B7231" t="s">
        <v>135</v>
      </c>
      <c r="C7231" t="s">
        <v>364</v>
      </c>
      <c r="D7231" t="s">
        <v>1279</v>
      </c>
      <c r="E7231" t="s">
        <v>31</v>
      </c>
      <c r="F7231">
        <v>3341</v>
      </c>
      <c r="G7231">
        <v>4007</v>
      </c>
      <c r="H7231">
        <v>1.1993415145166118</v>
      </c>
      <c r="I7231" t="str">
        <f>VLOOKUP($B7231&amp;$E7231,'Employee List'!$A:$E,5,0)</f>
        <v>E-1210</v>
      </c>
    </row>
    <row r="7232" spans="1:9" x14ac:dyDescent="0.35">
      <c r="A7232" t="s">
        <v>1257</v>
      </c>
      <c r="B7232" t="s">
        <v>135</v>
      </c>
      <c r="C7232" t="s">
        <v>364</v>
      </c>
      <c r="D7232" t="s">
        <v>1280</v>
      </c>
      <c r="E7232" t="s">
        <v>29</v>
      </c>
      <c r="F7232">
        <v>45884</v>
      </c>
      <c r="G7232">
        <v>18792</v>
      </c>
      <c r="H7232">
        <v>0.40955452881178622</v>
      </c>
      <c r="I7232" t="str">
        <f>VLOOKUP($B7232&amp;$E7232,'Employee List'!$A:$E,5,0)</f>
        <v>E-1210</v>
      </c>
    </row>
    <row r="7233" spans="1:9" x14ac:dyDescent="0.35">
      <c r="A7233" t="s">
        <v>1257</v>
      </c>
      <c r="B7233" t="s">
        <v>135</v>
      </c>
      <c r="C7233" t="s">
        <v>364</v>
      </c>
      <c r="D7233" t="s">
        <v>1280</v>
      </c>
      <c r="E7233" t="s">
        <v>30</v>
      </c>
      <c r="F7233">
        <v>43775</v>
      </c>
      <c r="G7233">
        <v>13898</v>
      </c>
      <c r="H7233">
        <v>0.31748715019988577</v>
      </c>
      <c r="I7233" t="str">
        <f>VLOOKUP($B7233&amp;$E7233,'Employee List'!$A:$E,5,0)</f>
        <v>E-1210</v>
      </c>
    </row>
    <row r="7234" spans="1:9" x14ac:dyDescent="0.35">
      <c r="A7234" t="s">
        <v>1257</v>
      </c>
      <c r="B7234" t="s">
        <v>135</v>
      </c>
      <c r="C7234" t="s">
        <v>364</v>
      </c>
      <c r="D7234" t="s">
        <v>1280</v>
      </c>
      <c r="E7234" t="s">
        <v>31</v>
      </c>
      <c r="F7234">
        <v>41826</v>
      </c>
      <c r="G7234">
        <v>27194</v>
      </c>
      <c r="H7234">
        <v>0.65016975087266293</v>
      </c>
      <c r="I7234" t="str">
        <f>VLOOKUP($B7234&amp;$E7234,'Employee List'!$A:$E,5,0)</f>
        <v>E-1210</v>
      </c>
    </row>
    <row r="7235" spans="1:9" x14ac:dyDescent="0.35">
      <c r="A7235" t="s">
        <v>1257</v>
      </c>
      <c r="B7235" t="s">
        <v>135</v>
      </c>
      <c r="C7235" t="s">
        <v>364</v>
      </c>
      <c r="D7235" t="s">
        <v>1262</v>
      </c>
      <c r="E7235" t="s">
        <v>29</v>
      </c>
      <c r="F7235">
        <v>11765</v>
      </c>
      <c r="G7235">
        <v>17173</v>
      </c>
      <c r="H7235">
        <v>1.4596685082872929</v>
      </c>
      <c r="I7235" t="str">
        <f>VLOOKUP($B7235&amp;$E7235,'Employee List'!$A:$E,5,0)</f>
        <v>E-1210</v>
      </c>
    </row>
    <row r="7236" spans="1:9" x14ac:dyDescent="0.35">
      <c r="A7236" t="s">
        <v>1257</v>
      </c>
      <c r="B7236" t="s">
        <v>135</v>
      </c>
      <c r="C7236" t="s">
        <v>364</v>
      </c>
      <c r="D7236" t="s">
        <v>1262</v>
      </c>
      <c r="E7236" t="s">
        <v>30</v>
      </c>
      <c r="F7236">
        <v>12471</v>
      </c>
      <c r="G7236">
        <v>11964</v>
      </c>
      <c r="H7236">
        <v>0.95934568198219872</v>
      </c>
      <c r="I7236" t="str">
        <f>VLOOKUP($B7236&amp;$E7236,'Employee List'!$A:$E,5,0)</f>
        <v>E-1210</v>
      </c>
    </row>
    <row r="7237" spans="1:9" x14ac:dyDescent="0.35">
      <c r="A7237" t="s">
        <v>1257</v>
      </c>
      <c r="B7237" t="s">
        <v>135</v>
      </c>
      <c r="C7237" t="s">
        <v>364</v>
      </c>
      <c r="D7237" t="s">
        <v>1262</v>
      </c>
      <c r="E7237" t="s">
        <v>31</v>
      </c>
      <c r="F7237">
        <v>9310</v>
      </c>
      <c r="G7237">
        <v>15767</v>
      </c>
      <c r="H7237">
        <v>1.6935553168635875</v>
      </c>
      <c r="I7237" t="str">
        <f>VLOOKUP($B7237&amp;$E7237,'Employee List'!$A:$E,5,0)</f>
        <v>E-1210</v>
      </c>
    </row>
    <row r="7238" spans="1:9" x14ac:dyDescent="0.35">
      <c r="A7238" t="s">
        <v>1257</v>
      </c>
      <c r="B7238" t="s">
        <v>135</v>
      </c>
      <c r="C7238" t="s">
        <v>364</v>
      </c>
      <c r="D7238" t="s">
        <v>1282</v>
      </c>
      <c r="E7238" t="s">
        <v>30</v>
      </c>
      <c r="F7238">
        <v>4966</v>
      </c>
      <c r="G7238">
        <v>3257</v>
      </c>
      <c r="H7238">
        <v>0.65585984695932342</v>
      </c>
      <c r="I7238" t="str">
        <f>VLOOKUP($B7238&amp;$E7238,'Employee List'!$A:$E,5,0)</f>
        <v>E-1210</v>
      </c>
    </row>
    <row r="7239" spans="1:9" x14ac:dyDescent="0.35">
      <c r="A7239" t="s">
        <v>1257</v>
      </c>
      <c r="B7239" t="s">
        <v>135</v>
      </c>
      <c r="C7239" t="s">
        <v>364</v>
      </c>
      <c r="D7239" t="s">
        <v>1282</v>
      </c>
      <c r="E7239" t="s">
        <v>31</v>
      </c>
      <c r="F7239">
        <v>4532</v>
      </c>
      <c r="G7239">
        <v>4318</v>
      </c>
      <c r="H7239">
        <v>0.95278022947925856</v>
      </c>
      <c r="I7239" t="str">
        <f>VLOOKUP($B7239&amp;$E7239,'Employee List'!$A:$E,5,0)</f>
        <v>E-1210</v>
      </c>
    </row>
    <row r="7240" spans="1:9" x14ac:dyDescent="0.35">
      <c r="A7240" t="s">
        <v>1257</v>
      </c>
      <c r="B7240" t="s">
        <v>135</v>
      </c>
      <c r="C7240" t="s">
        <v>364</v>
      </c>
      <c r="D7240" t="s">
        <v>1281</v>
      </c>
      <c r="E7240" t="s">
        <v>29</v>
      </c>
      <c r="F7240">
        <v>3298</v>
      </c>
      <c r="G7240">
        <v>1596</v>
      </c>
      <c r="H7240">
        <v>0.48392965433596119</v>
      </c>
      <c r="I7240" t="str">
        <f>VLOOKUP($B7240&amp;$E7240,'Employee List'!$A:$E,5,0)</f>
        <v>E-1210</v>
      </c>
    </row>
    <row r="7241" spans="1:9" x14ac:dyDescent="0.35">
      <c r="A7241" t="s">
        <v>1257</v>
      </c>
      <c r="B7241" t="s">
        <v>135</v>
      </c>
      <c r="C7241" t="s">
        <v>364</v>
      </c>
      <c r="D7241" t="s">
        <v>1281</v>
      </c>
      <c r="E7241" t="s">
        <v>30</v>
      </c>
      <c r="F7241">
        <v>4535</v>
      </c>
      <c r="G7241">
        <v>6364</v>
      </c>
      <c r="H7241">
        <v>1.4033076074972437</v>
      </c>
      <c r="I7241" t="str">
        <f>VLOOKUP($B7241&amp;$E7241,'Employee List'!$A:$E,5,0)</f>
        <v>E-1210</v>
      </c>
    </row>
    <row r="7242" spans="1:9" x14ac:dyDescent="0.35">
      <c r="A7242" t="s">
        <v>1257</v>
      </c>
      <c r="B7242" t="s">
        <v>135</v>
      </c>
      <c r="C7242" t="s">
        <v>364</v>
      </c>
      <c r="D7242" t="s">
        <v>1281</v>
      </c>
      <c r="E7242" t="s">
        <v>31</v>
      </c>
      <c r="F7242">
        <v>3808</v>
      </c>
      <c r="G7242">
        <v>5883</v>
      </c>
      <c r="H7242">
        <v>1.5449054621848739</v>
      </c>
      <c r="I7242" t="str">
        <f>VLOOKUP($B7242&amp;$E7242,'Employee List'!$A:$E,5,0)</f>
        <v>E-1210</v>
      </c>
    </row>
    <row r="7243" spans="1:9" x14ac:dyDescent="0.35">
      <c r="A7243" t="s">
        <v>1257</v>
      </c>
      <c r="B7243" t="s">
        <v>136</v>
      </c>
      <c r="C7243" t="s">
        <v>364</v>
      </c>
      <c r="D7243" t="s">
        <v>1274</v>
      </c>
      <c r="E7243" t="s">
        <v>29</v>
      </c>
      <c r="F7243">
        <v>9292</v>
      </c>
      <c r="G7243">
        <v>10854</v>
      </c>
      <c r="H7243">
        <v>1.1681015927679725</v>
      </c>
      <c r="I7243" t="str">
        <f>VLOOKUP($B7243&amp;$E7243,'Employee List'!$A:$E,5,0)</f>
        <v>E-1211</v>
      </c>
    </row>
    <row r="7244" spans="1:9" x14ac:dyDescent="0.35">
      <c r="A7244" t="s">
        <v>1257</v>
      </c>
      <c r="B7244" t="s">
        <v>136</v>
      </c>
      <c r="C7244" t="s">
        <v>364</v>
      </c>
      <c r="D7244" t="s">
        <v>1274</v>
      </c>
      <c r="E7244" t="s">
        <v>30</v>
      </c>
      <c r="F7244">
        <v>8708</v>
      </c>
      <c r="G7244">
        <v>14196</v>
      </c>
      <c r="H7244">
        <v>1.630225080385852</v>
      </c>
      <c r="I7244" t="str">
        <f>VLOOKUP($B7244&amp;$E7244,'Employee List'!$A:$E,5,0)</f>
        <v>E-1211</v>
      </c>
    </row>
    <row r="7245" spans="1:9" x14ac:dyDescent="0.35">
      <c r="A7245" t="s">
        <v>1257</v>
      </c>
      <c r="B7245" t="s">
        <v>136</v>
      </c>
      <c r="C7245" t="s">
        <v>364</v>
      </c>
      <c r="D7245" t="s">
        <v>1274</v>
      </c>
      <c r="E7245" t="s">
        <v>31</v>
      </c>
      <c r="F7245">
        <v>9591</v>
      </c>
      <c r="G7245">
        <v>13458</v>
      </c>
      <c r="H7245">
        <v>1.4031904910853925</v>
      </c>
      <c r="I7245" t="str">
        <f>VLOOKUP($B7245&amp;$E7245,'Employee List'!$A:$E,5,0)</f>
        <v>E-1211</v>
      </c>
    </row>
    <row r="7246" spans="1:9" x14ac:dyDescent="0.35">
      <c r="A7246" t="s">
        <v>1257</v>
      </c>
      <c r="B7246" t="s">
        <v>136</v>
      </c>
      <c r="C7246" t="s">
        <v>364</v>
      </c>
      <c r="D7246" t="s">
        <v>1263</v>
      </c>
      <c r="E7246" t="s">
        <v>29</v>
      </c>
      <c r="F7246">
        <v>84252</v>
      </c>
      <c r="G7246">
        <v>58779</v>
      </c>
      <c r="H7246">
        <v>0.6976570289132602</v>
      </c>
      <c r="I7246" t="str">
        <f>VLOOKUP($B7246&amp;$E7246,'Employee List'!$A:$E,5,0)</f>
        <v>E-1211</v>
      </c>
    </row>
    <row r="7247" spans="1:9" x14ac:dyDescent="0.35">
      <c r="A7247" t="s">
        <v>1257</v>
      </c>
      <c r="B7247" t="s">
        <v>136</v>
      </c>
      <c r="C7247" t="s">
        <v>364</v>
      </c>
      <c r="D7247" t="s">
        <v>1263</v>
      </c>
      <c r="E7247" t="s">
        <v>30</v>
      </c>
      <c r="F7247">
        <v>83989</v>
      </c>
      <c r="G7247">
        <v>24494</v>
      </c>
      <c r="H7247">
        <v>0.29163342818702448</v>
      </c>
      <c r="I7247" t="str">
        <f>VLOOKUP($B7247&amp;$E7247,'Employee List'!$A:$E,5,0)</f>
        <v>E-1211</v>
      </c>
    </row>
    <row r="7248" spans="1:9" x14ac:dyDescent="0.35">
      <c r="A7248" t="s">
        <v>1257</v>
      </c>
      <c r="B7248" t="s">
        <v>136</v>
      </c>
      <c r="C7248" t="s">
        <v>364</v>
      </c>
      <c r="D7248" t="s">
        <v>1263</v>
      </c>
      <c r="E7248" t="s">
        <v>31</v>
      </c>
      <c r="F7248">
        <v>84716</v>
      </c>
      <c r="G7248">
        <v>43604</v>
      </c>
      <c r="H7248">
        <v>0.51470796543746167</v>
      </c>
      <c r="I7248" t="str">
        <f>VLOOKUP($B7248&amp;$E7248,'Employee List'!$A:$E,5,0)</f>
        <v>E-1211</v>
      </c>
    </row>
    <row r="7249" spans="1:9" x14ac:dyDescent="0.35">
      <c r="A7249" t="s">
        <v>1257</v>
      </c>
      <c r="B7249" t="s">
        <v>136</v>
      </c>
      <c r="C7249" t="s">
        <v>364</v>
      </c>
      <c r="D7249" t="s">
        <v>1264</v>
      </c>
      <c r="E7249" t="s">
        <v>29</v>
      </c>
      <c r="F7249">
        <v>161589</v>
      </c>
      <c r="G7249">
        <v>235796</v>
      </c>
      <c r="H7249">
        <v>1.459232992344776</v>
      </c>
      <c r="I7249" t="str">
        <f>VLOOKUP($B7249&amp;$E7249,'Employee List'!$A:$E,5,0)</f>
        <v>E-1211</v>
      </c>
    </row>
    <row r="7250" spans="1:9" x14ac:dyDescent="0.35">
      <c r="A7250" t="s">
        <v>1257</v>
      </c>
      <c r="B7250" t="s">
        <v>136</v>
      </c>
      <c r="C7250" t="s">
        <v>364</v>
      </c>
      <c r="D7250" t="s">
        <v>1264</v>
      </c>
      <c r="E7250" t="s">
        <v>30</v>
      </c>
      <c r="F7250">
        <v>160668</v>
      </c>
      <c r="G7250">
        <v>152456</v>
      </c>
      <c r="H7250">
        <v>0.94888839096770983</v>
      </c>
      <c r="I7250" t="str">
        <f>VLOOKUP($B7250&amp;$E7250,'Employee List'!$A:$E,5,0)</f>
        <v>E-1211</v>
      </c>
    </row>
    <row r="7251" spans="1:9" x14ac:dyDescent="0.35">
      <c r="A7251" t="s">
        <v>1257</v>
      </c>
      <c r="B7251" t="s">
        <v>136</v>
      </c>
      <c r="C7251" t="s">
        <v>364</v>
      </c>
      <c r="D7251" t="s">
        <v>1264</v>
      </c>
      <c r="E7251" t="s">
        <v>31</v>
      </c>
      <c r="F7251">
        <v>162459</v>
      </c>
      <c r="G7251">
        <v>171905</v>
      </c>
      <c r="H7251">
        <v>1.0581439009226943</v>
      </c>
      <c r="I7251" t="str">
        <f>VLOOKUP($B7251&amp;$E7251,'Employee List'!$A:$E,5,0)</f>
        <v>E-1211</v>
      </c>
    </row>
    <row r="7252" spans="1:9" x14ac:dyDescent="0.35">
      <c r="A7252" t="s">
        <v>1257</v>
      </c>
      <c r="B7252" t="s">
        <v>136</v>
      </c>
      <c r="C7252" t="s">
        <v>364</v>
      </c>
      <c r="D7252" t="s">
        <v>1265</v>
      </c>
      <c r="E7252" t="s">
        <v>29</v>
      </c>
      <c r="F7252">
        <v>8715</v>
      </c>
      <c r="G7252">
        <v>5761</v>
      </c>
      <c r="H7252">
        <v>0.66104417670682736</v>
      </c>
      <c r="I7252" t="str">
        <f>VLOOKUP($B7252&amp;$E7252,'Employee List'!$A:$E,5,0)</f>
        <v>E-1211</v>
      </c>
    </row>
    <row r="7253" spans="1:9" x14ac:dyDescent="0.35">
      <c r="A7253" t="s">
        <v>1257</v>
      </c>
      <c r="B7253" t="s">
        <v>136</v>
      </c>
      <c r="C7253" t="s">
        <v>364</v>
      </c>
      <c r="D7253" t="s">
        <v>1265</v>
      </c>
      <c r="E7253" t="s">
        <v>30</v>
      </c>
      <c r="F7253">
        <v>9421</v>
      </c>
      <c r="G7253">
        <v>2669</v>
      </c>
      <c r="H7253">
        <v>0.28330325867742279</v>
      </c>
      <c r="I7253" t="str">
        <f>VLOOKUP($B7253&amp;$E7253,'Employee List'!$A:$E,5,0)</f>
        <v>E-1211</v>
      </c>
    </row>
    <row r="7254" spans="1:9" x14ac:dyDescent="0.35">
      <c r="A7254" t="s">
        <v>1257</v>
      </c>
      <c r="B7254" t="s">
        <v>136</v>
      </c>
      <c r="C7254" t="s">
        <v>364</v>
      </c>
      <c r="D7254" t="s">
        <v>1265</v>
      </c>
      <c r="E7254" t="s">
        <v>31</v>
      </c>
      <c r="F7254">
        <v>9913</v>
      </c>
      <c r="G7254">
        <v>5438</v>
      </c>
      <c r="H7254">
        <v>0.54857258145869059</v>
      </c>
      <c r="I7254" t="str">
        <f>VLOOKUP($B7254&amp;$E7254,'Employee List'!$A:$E,5,0)</f>
        <v>E-1211</v>
      </c>
    </row>
    <row r="7255" spans="1:9" x14ac:dyDescent="0.35">
      <c r="A7255" t="s">
        <v>1257</v>
      </c>
      <c r="B7255" t="s">
        <v>136</v>
      </c>
      <c r="C7255" t="s">
        <v>364</v>
      </c>
      <c r="D7255" t="s">
        <v>1260</v>
      </c>
      <c r="E7255" t="s">
        <v>29</v>
      </c>
      <c r="F7255">
        <v>77424</v>
      </c>
      <c r="G7255">
        <v>58936</v>
      </c>
      <c r="H7255">
        <v>0.7612109940070263</v>
      </c>
      <c r="I7255" t="str">
        <f>VLOOKUP($B7255&amp;$E7255,'Employee List'!$A:$E,5,0)</f>
        <v>E-1211</v>
      </c>
    </row>
    <row r="7256" spans="1:9" x14ac:dyDescent="0.35">
      <c r="A7256" t="s">
        <v>1257</v>
      </c>
      <c r="B7256" t="s">
        <v>136</v>
      </c>
      <c r="C7256" t="s">
        <v>364</v>
      </c>
      <c r="D7256" t="s">
        <v>1260</v>
      </c>
      <c r="E7256" t="s">
        <v>30</v>
      </c>
      <c r="F7256">
        <v>79140</v>
      </c>
      <c r="G7256">
        <v>50012</v>
      </c>
      <c r="H7256">
        <v>0.63194339145817535</v>
      </c>
      <c r="I7256" t="str">
        <f>VLOOKUP($B7256&amp;$E7256,'Employee List'!$A:$E,5,0)</f>
        <v>E-1211</v>
      </c>
    </row>
    <row r="7257" spans="1:9" x14ac:dyDescent="0.35">
      <c r="A7257" t="s">
        <v>1257</v>
      </c>
      <c r="B7257" t="s">
        <v>136</v>
      </c>
      <c r="C7257" t="s">
        <v>364</v>
      </c>
      <c r="D7257" t="s">
        <v>1260</v>
      </c>
      <c r="E7257" t="s">
        <v>31</v>
      </c>
      <c r="F7257">
        <v>90465</v>
      </c>
      <c r="G7257">
        <v>43373</v>
      </c>
      <c r="H7257">
        <v>0.47944508926104018</v>
      </c>
      <c r="I7257" t="str">
        <f>VLOOKUP($B7257&amp;$E7257,'Employee List'!$A:$E,5,0)</f>
        <v>E-1211</v>
      </c>
    </row>
    <row r="7258" spans="1:9" x14ac:dyDescent="0.35">
      <c r="A7258" t="s">
        <v>1257</v>
      </c>
      <c r="B7258" t="s">
        <v>136</v>
      </c>
      <c r="C7258" t="s">
        <v>364</v>
      </c>
      <c r="D7258" t="s">
        <v>1261</v>
      </c>
      <c r="E7258" t="s">
        <v>29</v>
      </c>
      <c r="F7258">
        <v>94291</v>
      </c>
      <c r="G7258">
        <v>98784</v>
      </c>
      <c r="H7258">
        <v>1.0476503589950261</v>
      </c>
      <c r="I7258" t="str">
        <f>VLOOKUP($B7258&amp;$E7258,'Employee List'!$A:$E,5,0)</f>
        <v>E-1211</v>
      </c>
    </row>
    <row r="7259" spans="1:9" x14ac:dyDescent="0.35">
      <c r="A7259" t="s">
        <v>1257</v>
      </c>
      <c r="B7259" t="s">
        <v>136</v>
      </c>
      <c r="C7259" t="s">
        <v>364</v>
      </c>
      <c r="D7259" t="s">
        <v>1261</v>
      </c>
      <c r="E7259" t="s">
        <v>30</v>
      </c>
      <c r="F7259">
        <v>93840</v>
      </c>
      <c r="G7259">
        <v>78673</v>
      </c>
      <c r="H7259">
        <v>0.83837382779198633</v>
      </c>
      <c r="I7259" t="str">
        <f>VLOOKUP($B7259&amp;$E7259,'Employee List'!$A:$E,5,0)</f>
        <v>E-1211</v>
      </c>
    </row>
    <row r="7260" spans="1:9" x14ac:dyDescent="0.35">
      <c r="A7260" t="s">
        <v>1257</v>
      </c>
      <c r="B7260" t="s">
        <v>136</v>
      </c>
      <c r="C7260" t="s">
        <v>364</v>
      </c>
      <c r="D7260" t="s">
        <v>1261</v>
      </c>
      <c r="E7260" t="s">
        <v>31</v>
      </c>
      <c r="F7260">
        <v>98415</v>
      </c>
      <c r="G7260">
        <v>85284</v>
      </c>
      <c r="H7260">
        <v>0.86657521719250119</v>
      </c>
      <c r="I7260" t="str">
        <f>VLOOKUP($B7260&amp;$E7260,'Employee List'!$A:$E,5,0)</f>
        <v>E-1211</v>
      </c>
    </row>
    <row r="7261" spans="1:9" x14ac:dyDescent="0.35">
      <c r="A7261" t="s">
        <v>1257</v>
      </c>
      <c r="B7261" t="s">
        <v>136</v>
      </c>
      <c r="C7261" t="s">
        <v>364</v>
      </c>
      <c r="D7261" t="s">
        <v>1266</v>
      </c>
      <c r="E7261" t="s">
        <v>29</v>
      </c>
      <c r="F7261">
        <v>23675</v>
      </c>
      <c r="G7261">
        <v>24123</v>
      </c>
      <c r="H7261">
        <v>1.0189229144667371</v>
      </c>
      <c r="I7261" t="str">
        <f>VLOOKUP($B7261&amp;$E7261,'Employee List'!$A:$E,5,0)</f>
        <v>E-1211</v>
      </c>
    </row>
    <row r="7262" spans="1:9" x14ac:dyDescent="0.35">
      <c r="A7262" t="s">
        <v>1257</v>
      </c>
      <c r="B7262" t="s">
        <v>136</v>
      </c>
      <c r="C7262" t="s">
        <v>364</v>
      </c>
      <c r="D7262" t="s">
        <v>1266</v>
      </c>
      <c r="E7262" t="s">
        <v>30</v>
      </c>
      <c r="F7262">
        <v>22410</v>
      </c>
      <c r="G7262">
        <v>21543</v>
      </c>
      <c r="H7262">
        <v>0.96131191432396257</v>
      </c>
      <c r="I7262" t="str">
        <f>VLOOKUP($B7262&amp;$E7262,'Employee List'!$A:$E,5,0)</f>
        <v>E-1211</v>
      </c>
    </row>
    <row r="7263" spans="1:9" x14ac:dyDescent="0.35">
      <c r="A7263" t="s">
        <v>1257</v>
      </c>
      <c r="B7263" t="s">
        <v>136</v>
      </c>
      <c r="C7263" t="s">
        <v>364</v>
      </c>
      <c r="D7263" t="s">
        <v>1266</v>
      </c>
      <c r="E7263" t="s">
        <v>31</v>
      </c>
      <c r="F7263">
        <v>22668</v>
      </c>
      <c r="G7263">
        <v>18290</v>
      </c>
      <c r="H7263">
        <v>0.80686430209987647</v>
      </c>
      <c r="I7263" t="str">
        <f>VLOOKUP($B7263&amp;$E7263,'Employee List'!$A:$E,5,0)</f>
        <v>E-1211</v>
      </c>
    </row>
    <row r="7264" spans="1:9" x14ac:dyDescent="0.35">
      <c r="A7264" t="s">
        <v>1257</v>
      </c>
      <c r="B7264" t="s">
        <v>136</v>
      </c>
      <c r="C7264" t="s">
        <v>364</v>
      </c>
      <c r="D7264" t="s">
        <v>1267</v>
      </c>
      <c r="E7264" t="s">
        <v>29</v>
      </c>
      <c r="F7264">
        <v>17444</v>
      </c>
      <c r="G7264">
        <v>17452</v>
      </c>
      <c r="H7264">
        <v>1.0004586104104563</v>
      </c>
      <c r="I7264" t="str">
        <f>VLOOKUP($B7264&amp;$E7264,'Employee List'!$A:$E,5,0)</f>
        <v>E-1211</v>
      </c>
    </row>
    <row r="7265" spans="1:9" x14ac:dyDescent="0.35">
      <c r="A7265" t="s">
        <v>1257</v>
      </c>
      <c r="B7265" t="s">
        <v>136</v>
      </c>
      <c r="C7265" t="s">
        <v>364</v>
      </c>
      <c r="D7265" t="s">
        <v>1267</v>
      </c>
      <c r="E7265" t="s">
        <v>30</v>
      </c>
      <c r="F7265">
        <v>17382</v>
      </c>
      <c r="G7265">
        <v>13553</v>
      </c>
      <c r="H7265">
        <v>0.7797146473363249</v>
      </c>
      <c r="I7265" t="str">
        <f>VLOOKUP($B7265&amp;$E7265,'Employee List'!$A:$E,5,0)</f>
        <v>E-1211</v>
      </c>
    </row>
    <row r="7266" spans="1:9" x14ac:dyDescent="0.35">
      <c r="A7266" t="s">
        <v>1257</v>
      </c>
      <c r="B7266" t="s">
        <v>136</v>
      </c>
      <c r="C7266" t="s">
        <v>364</v>
      </c>
      <c r="D7266" t="s">
        <v>1267</v>
      </c>
      <c r="E7266" t="s">
        <v>31</v>
      </c>
      <c r="F7266">
        <v>14981</v>
      </c>
      <c r="G7266">
        <v>15298</v>
      </c>
      <c r="H7266">
        <v>1.0211601361724851</v>
      </c>
      <c r="I7266" t="str">
        <f>VLOOKUP($B7266&amp;$E7266,'Employee List'!$A:$E,5,0)</f>
        <v>E-1211</v>
      </c>
    </row>
    <row r="7267" spans="1:9" x14ac:dyDescent="0.35">
      <c r="A7267" t="s">
        <v>1257</v>
      </c>
      <c r="B7267" t="s">
        <v>136</v>
      </c>
      <c r="C7267" t="s">
        <v>364</v>
      </c>
      <c r="D7267" t="s">
        <v>1268</v>
      </c>
      <c r="E7267" t="s">
        <v>29</v>
      </c>
      <c r="F7267">
        <v>15493</v>
      </c>
      <c r="G7267">
        <v>6286</v>
      </c>
      <c r="H7267">
        <v>0.40573162073194347</v>
      </c>
      <c r="I7267" t="str">
        <f>VLOOKUP($B7267&amp;$E7267,'Employee List'!$A:$E,5,0)</f>
        <v>E-1211</v>
      </c>
    </row>
    <row r="7268" spans="1:9" x14ac:dyDescent="0.35">
      <c r="A7268" t="s">
        <v>1257</v>
      </c>
      <c r="B7268" t="s">
        <v>136</v>
      </c>
      <c r="C7268" t="s">
        <v>364</v>
      </c>
      <c r="D7268" t="s">
        <v>1268</v>
      </c>
      <c r="E7268" t="s">
        <v>30</v>
      </c>
      <c r="F7268">
        <v>12395</v>
      </c>
      <c r="G7268">
        <v>5731</v>
      </c>
      <c r="H7268">
        <v>0.46236385639370714</v>
      </c>
      <c r="I7268" t="str">
        <f>VLOOKUP($B7268&amp;$E7268,'Employee List'!$A:$E,5,0)</f>
        <v>E-1211</v>
      </c>
    </row>
    <row r="7269" spans="1:9" x14ac:dyDescent="0.35">
      <c r="A7269" t="s">
        <v>1257</v>
      </c>
      <c r="B7269" t="s">
        <v>136</v>
      </c>
      <c r="C7269" t="s">
        <v>364</v>
      </c>
      <c r="D7269" t="s">
        <v>1268</v>
      </c>
      <c r="E7269" t="s">
        <v>31</v>
      </c>
      <c r="F7269">
        <v>11796</v>
      </c>
      <c r="G7269">
        <v>7315</v>
      </c>
      <c r="H7269">
        <v>0.62012546625974907</v>
      </c>
      <c r="I7269" t="str">
        <f>VLOOKUP($B7269&amp;$E7269,'Employee List'!$A:$E,5,0)</f>
        <v>E-1211</v>
      </c>
    </row>
    <row r="7270" spans="1:9" x14ac:dyDescent="0.35">
      <c r="A7270" t="s">
        <v>1257</v>
      </c>
      <c r="B7270" t="s">
        <v>136</v>
      </c>
      <c r="C7270" t="s">
        <v>364</v>
      </c>
      <c r="D7270" t="s">
        <v>1269</v>
      </c>
      <c r="E7270" t="s">
        <v>29</v>
      </c>
      <c r="F7270">
        <v>8360</v>
      </c>
      <c r="G7270">
        <v>6206</v>
      </c>
      <c r="H7270">
        <v>0.74234449760765553</v>
      </c>
      <c r="I7270" t="str">
        <f>VLOOKUP($B7270&amp;$E7270,'Employee List'!$A:$E,5,0)</f>
        <v>E-1211</v>
      </c>
    </row>
    <row r="7271" spans="1:9" x14ac:dyDescent="0.35">
      <c r="A7271" t="s">
        <v>1257</v>
      </c>
      <c r="B7271" t="s">
        <v>136</v>
      </c>
      <c r="C7271" t="s">
        <v>364</v>
      </c>
      <c r="D7271" t="s">
        <v>1269</v>
      </c>
      <c r="E7271" t="s">
        <v>30</v>
      </c>
      <c r="F7271">
        <v>5050</v>
      </c>
      <c r="G7271">
        <v>3562</v>
      </c>
      <c r="H7271">
        <v>0.70534653465346531</v>
      </c>
      <c r="I7271" t="str">
        <f>VLOOKUP($B7271&amp;$E7271,'Employee List'!$A:$E,5,0)</f>
        <v>E-1211</v>
      </c>
    </row>
    <row r="7272" spans="1:9" x14ac:dyDescent="0.35">
      <c r="A7272" t="s">
        <v>1257</v>
      </c>
      <c r="B7272" t="s">
        <v>136</v>
      </c>
      <c r="C7272" t="s">
        <v>364</v>
      </c>
      <c r="D7272" t="s">
        <v>1269</v>
      </c>
      <c r="E7272" t="s">
        <v>31</v>
      </c>
      <c r="F7272">
        <v>6083</v>
      </c>
      <c r="G7272">
        <v>4013</v>
      </c>
      <c r="H7272">
        <v>0.65970738122636852</v>
      </c>
      <c r="I7272" t="str">
        <f>VLOOKUP($B7272&amp;$E7272,'Employee List'!$A:$E,5,0)</f>
        <v>E-1211</v>
      </c>
    </row>
    <row r="7273" spans="1:9" x14ac:dyDescent="0.35">
      <c r="A7273" t="s">
        <v>1257</v>
      </c>
      <c r="B7273" t="s">
        <v>136</v>
      </c>
      <c r="C7273" t="s">
        <v>364</v>
      </c>
      <c r="D7273" t="s">
        <v>1270</v>
      </c>
      <c r="E7273" t="s">
        <v>29</v>
      </c>
      <c r="F7273">
        <v>5071</v>
      </c>
      <c r="G7273">
        <v>6340</v>
      </c>
      <c r="H7273">
        <v>1.2502464997042004</v>
      </c>
      <c r="I7273" t="str">
        <f>VLOOKUP($B7273&amp;$E7273,'Employee List'!$A:$E,5,0)</f>
        <v>E-1211</v>
      </c>
    </row>
    <row r="7274" spans="1:9" x14ac:dyDescent="0.35">
      <c r="A7274" t="s">
        <v>1257</v>
      </c>
      <c r="B7274" t="s">
        <v>136</v>
      </c>
      <c r="C7274" t="s">
        <v>364</v>
      </c>
      <c r="D7274" t="s">
        <v>1270</v>
      </c>
      <c r="E7274" t="s">
        <v>30</v>
      </c>
      <c r="F7274">
        <v>8325</v>
      </c>
      <c r="G7274">
        <v>4905</v>
      </c>
      <c r="H7274">
        <v>0.58918918918918917</v>
      </c>
      <c r="I7274" t="str">
        <f>VLOOKUP($B7274&amp;$E7274,'Employee List'!$A:$E,5,0)</f>
        <v>E-1211</v>
      </c>
    </row>
    <row r="7275" spans="1:9" x14ac:dyDescent="0.35">
      <c r="A7275" t="s">
        <v>1257</v>
      </c>
      <c r="B7275" t="s">
        <v>136</v>
      </c>
      <c r="C7275" t="s">
        <v>364</v>
      </c>
      <c r="D7275" t="s">
        <v>1270</v>
      </c>
      <c r="E7275" t="s">
        <v>31</v>
      </c>
      <c r="F7275">
        <v>5892</v>
      </c>
      <c r="G7275">
        <v>5446</v>
      </c>
      <c r="H7275">
        <v>0.9243041412084182</v>
      </c>
      <c r="I7275" t="str">
        <f>VLOOKUP($B7275&amp;$E7275,'Employee List'!$A:$E,5,0)</f>
        <v>E-1211</v>
      </c>
    </row>
    <row r="7276" spans="1:9" x14ac:dyDescent="0.35">
      <c r="A7276" t="s">
        <v>1257</v>
      </c>
      <c r="B7276" t="s">
        <v>136</v>
      </c>
      <c r="C7276" t="s">
        <v>364</v>
      </c>
      <c r="D7276" t="s">
        <v>1271</v>
      </c>
      <c r="E7276" t="s">
        <v>29</v>
      </c>
      <c r="F7276">
        <v>5581</v>
      </c>
      <c r="G7276">
        <v>14219</v>
      </c>
      <c r="H7276">
        <v>2.5477512990503492</v>
      </c>
      <c r="I7276" t="str">
        <f>VLOOKUP($B7276&amp;$E7276,'Employee List'!$A:$E,5,0)</f>
        <v>E-1211</v>
      </c>
    </row>
    <row r="7277" spans="1:9" x14ac:dyDescent="0.35">
      <c r="A7277" t="s">
        <v>1257</v>
      </c>
      <c r="B7277" t="s">
        <v>136</v>
      </c>
      <c r="C7277" t="s">
        <v>364</v>
      </c>
      <c r="D7277" t="s">
        <v>1271</v>
      </c>
      <c r="E7277" t="s">
        <v>30</v>
      </c>
      <c r="F7277">
        <v>5724</v>
      </c>
      <c r="G7277">
        <v>11028</v>
      </c>
      <c r="H7277">
        <v>1.9266247379454926</v>
      </c>
      <c r="I7277" t="str">
        <f>VLOOKUP($B7277&amp;$E7277,'Employee List'!$A:$E,5,0)</f>
        <v>E-1211</v>
      </c>
    </row>
    <row r="7278" spans="1:9" x14ac:dyDescent="0.35">
      <c r="A7278" t="s">
        <v>1257</v>
      </c>
      <c r="B7278" t="s">
        <v>136</v>
      </c>
      <c r="C7278" t="s">
        <v>364</v>
      </c>
      <c r="D7278" t="s">
        <v>1271</v>
      </c>
      <c r="E7278" t="s">
        <v>31</v>
      </c>
      <c r="F7278">
        <v>5472</v>
      </c>
      <c r="G7278">
        <v>15289</v>
      </c>
      <c r="H7278">
        <v>2.7940423976608186</v>
      </c>
      <c r="I7278" t="str">
        <f>VLOOKUP($B7278&amp;$E7278,'Employee List'!$A:$E,5,0)</f>
        <v>E-1211</v>
      </c>
    </row>
    <row r="7279" spans="1:9" x14ac:dyDescent="0.35">
      <c r="A7279" t="s">
        <v>1257</v>
      </c>
      <c r="B7279" t="s">
        <v>136</v>
      </c>
      <c r="C7279" t="s">
        <v>364</v>
      </c>
      <c r="D7279" t="s">
        <v>1258</v>
      </c>
      <c r="E7279" t="s">
        <v>29</v>
      </c>
      <c r="F7279">
        <v>96320</v>
      </c>
      <c r="G7279">
        <v>110796</v>
      </c>
      <c r="H7279">
        <v>1.1502906976744185</v>
      </c>
      <c r="I7279" t="str">
        <f>VLOOKUP($B7279&amp;$E7279,'Employee List'!$A:$E,5,0)</f>
        <v>E-1211</v>
      </c>
    </row>
    <row r="7280" spans="1:9" x14ac:dyDescent="0.35">
      <c r="A7280" t="s">
        <v>1257</v>
      </c>
      <c r="B7280" t="s">
        <v>136</v>
      </c>
      <c r="C7280" t="s">
        <v>364</v>
      </c>
      <c r="D7280" t="s">
        <v>1258</v>
      </c>
      <c r="E7280" t="s">
        <v>30</v>
      </c>
      <c r="F7280">
        <v>95103</v>
      </c>
      <c r="G7280">
        <v>147652</v>
      </c>
      <c r="H7280">
        <v>1.552548289749009</v>
      </c>
      <c r="I7280" t="str">
        <f>VLOOKUP($B7280&amp;$E7280,'Employee List'!$A:$E,5,0)</f>
        <v>E-1211</v>
      </c>
    </row>
    <row r="7281" spans="1:9" x14ac:dyDescent="0.35">
      <c r="A7281" t="s">
        <v>1257</v>
      </c>
      <c r="B7281" t="s">
        <v>136</v>
      </c>
      <c r="C7281" t="s">
        <v>364</v>
      </c>
      <c r="D7281" t="s">
        <v>1258</v>
      </c>
      <c r="E7281" t="s">
        <v>31</v>
      </c>
      <c r="F7281">
        <v>89128</v>
      </c>
      <c r="G7281">
        <v>115793</v>
      </c>
      <c r="H7281">
        <v>1.2991764653083206</v>
      </c>
      <c r="I7281" t="str">
        <f>VLOOKUP($B7281&amp;$E7281,'Employee List'!$A:$E,5,0)</f>
        <v>E-1211</v>
      </c>
    </row>
    <row r="7282" spans="1:9" x14ac:dyDescent="0.35">
      <c r="A7282" t="s">
        <v>1257</v>
      </c>
      <c r="B7282" t="s">
        <v>136</v>
      </c>
      <c r="C7282" t="s">
        <v>364</v>
      </c>
      <c r="D7282" t="s">
        <v>1272</v>
      </c>
      <c r="E7282" t="s">
        <v>29</v>
      </c>
      <c r="F7282">
        <v>18325</v>
      </c>
      <c r="G7282">
        <v>12702</v>
      </c>
      <c r="H7282">
        <v>0.69315143246930422</v>
      </c>
      <c r="I7282" t="str">
        <f>VLOOKUP($B7282&amp;$E7282,'Employee List'!$A:$E,5,0)</f>
        <v>E-1211</v>
      </c>
    </row>
    <row r="7283" spans="1:9" x14ac:dyDescent="0.35">
      <c r="A7283" t="s">
        <v>1257</v>
      </c>
      <c r="B7283" t="s">
        <v>136</v>
      </c>
      <c r="C7283" t="s">
        <v>364</v>
      </c>
      <c r="D7283" t="s">
        <v>1272</v>
      </c>
      <c r="E7283" t="s">
        <v>30</v>
      </c>
      <c r="F7283">
        <v>15736</v>
      </c>
      <c r="G7283">
        <v>13131</v>
      </c>
      <c r="H7283">
        <v>0.83445602440264366</v>
      </c>
      <c r="I7283" t="str">
        <f>VLOOKUP($B7283&amp;$E7283,'Employee List'!$A:$E,5,0)</f>
        <v>E-1211</v>
      </c>
    </row>
    <row r="7284" spans="1:9" x14ac:dyDescent="0.35">
      <c r="A7284" t="s">
        <v>1257</v>
      </c>
      <c r="B7284" t="s">
        <v>136</v>
      </c>
      <c r="C7284" t="s">
        <v>364</v>
      </c>
      <c r="D7284" t="s">
        <v>1272</v>
      </c>
      <c r="E7284" t="s">
        <v>31</v>
      </c>
      <c r="F7284">
        <v>17432</v>
      </c>
      <c r="G7284">
        <v>10112</v>
      </c>
      <c r="H7284">
        <v>0.5800826067003213</v>
      </c>
      <c r="I7284" t="str">
        <f>VLOOKUP($B7284&amp;$E7284,'Employee List'!$A:$E,5,0)</f>
        <v>E-1211</v>
      </c>
    </row>
    <row r="7285" spans="1:9" x14ac:dyDescent="0.35">
      <c r="A7285" t="s">
        <v>1257</v>
      </c>
      <c r="B7285" t="s">
        <v>136</v>
      </c>
      <c r="C7285" t="s">
        <v>364</v>
      </c>
      <c r="D7285" t="s">
        <v>1259</v>
      </c>
      <c r="E7285" t="s">
        <v>29</v>
      </c>
      <c r="F7285">
        <v>17121</v>
      </c>
      <c r="G7285">
        <v>21479</v>
      </c>
      <c r="H7285">
        <v>1.2545412067052157</v>
      </c>
      <c r="I7285" t="str">
        <f>VLOOKUP($B7285&amp;$E7285,'Employee List'!$A:$E,5,0)</f>
        <v>E-1211</v>
      </c>
    </row>
    <row r="7286" spans="1:9" x14ac:dyDescent="0.35">
      <c r="A7286" t="s">
        <v>1257</v>
      </c>
      <c r="B7286" t="s">
        <v>136</v>
      </c>
      <c r="C7286" t="s">
        <v>364</v>
      </c>
      <c r="D7286" t="s">
        <v>1259</v>
      </c>
      <c r="E7286" t="s">
        <v>30</v>
      </c>
      <c r="F7286">
        <v>20413</v>
      </c>
      <c r="G7286">
        <v>16367</v>
      </c>
      <c r="H7286">
        <v>0.80179297506490965</v>
      </c>
      <c r="I7286" t="str">
        <f>VLOOKUP($B7286&amp;$E7286,'Employee List'!$A:$E,5,0)</f>
        <v>E-1211</v>
      </c>
    </row>
    <row r="7287" spans="1:9" x14ac:dyDescent="0.35">
      <c r="A7287" t="s">
        <v>1257</v>
      </c>
      <c r="B7287" t="s">
        <v>136</v>
      </c>
      <c r="C7287" t="s">
        <v>364</v>
      </c>
      <c r="D7287" t="s">
        <v>1259</v>
      </c>
      <c r="E7287" t="s">
        <v>31</v>
      </c>
      <c r="F7287">
        <v>17696</v>
      </c>
      <c r="G7287">
        <v>19210</v>
      </c>
      <c r="H7287">
        <v>1.0855560578661845</v>
      </c>
      <c r="I7287" t="str">
        <f>VLOOKUP($B7287&amp;$E7287,'Employee List'!$A:$E,5,0)</f>
        <v>E-1211</v>
      </c>
    </row>
    <row r="7288" spans="1:9" x14ac:dyDescent="0.35">
      <c r="A7288" t="s">
        <v>1257</v>
      </c>
      <c r="B7288" t="s">
        <v>136</v>
      </c>
      <c r="C7288" t="s">
        <v>364</v>
      </c>
      <c r="D7288" t="s">
        <v>1273</v>
      </c>
      <c r="E7288" t="s">
        <v>29</v>
      </c>
      <c r="F7288">
        <v>4652</v>
      </c>
      <c r="G7288">
        <v>5470</v>
      </c>
      <c r="H7288">
        <v>1.1758383490971624</v>
      </c>
      <c r="I7288" t="str">
        <f>VLOOKUP($B7288&amp;$E7288,'Employee List'!$A:$E,5,0)</f>
        <v>E-1211</v>
      </c>
    </row>
    <row r="7289" spans="1:9" x14ac:dyDescent="0.35">
      <c r="A7289" t="s">
        <v>1257</v>
      </c>
      <c r="B7289" t="s">
        <v>136</v>
      </c>
      <c r="C7289" t="s">
        <v>364</v>
      </c>
      <c r="D7289" t="s">
        <v>1273</v>
      </c>
      <c r="E7289" t="s">
        <v>30</v>
      </c>
      <c r="F7289">
        <v>7624</v>
      </c>
      <c r="G7289">
        <v>7526</v>
      </c>
      <c r="H7289">
        <v>0.98714585519412379</v>
      </c>
      <c r="I7289" t="str">
        <f>VLOOKUP($B7289&amp;$E7289,'Employee List'!$A:$E,5,0)</f>
        <v>E-1211</v>
      </c>
    </row>
    <row r="7290" spans="1:9" x14ac:dyDescent="0.35">
      <c r="A7290" t="s">
        <v>1257</v>
      </c>
      <c r="B7290" t="s">
        <v>136</v>
      </c>
      <c r="C7290" t="s">
        <v>364</v>
      </c>
      <c r="D7290" t="s">
        <v>1273</v>
      </c>
      <c r="E7290" t="s">
        <v>31</v>
      </c>
      <c r="F7290">
        <v>6606</v>
      </c>
      <c r="G7290">
        <v>5861</v>
      </c>
      <c r="H7290">
        <v>0.88722373599757798</v>
      </c>
      <c r="I7290" t="str">
        <f>VLOOKUP($B7290&amp;$E7290,'Employee List'!$A:$E,5,0)</f>
        <v>E-1211</v>
      </c>
    </row>
    <row r="7291" spans="1:9" x14ac:dyDescent="0.35">
      <c r="A7291" t="s">
        <v>1257</v>
      </c>
      <c r="B7291" t="s">
        <v>136</v>
      </c>
      <c r="C7291" t="s">
        <v>364</v>
      </c>
      <c r="D7291" t="s">
        <v>1275</v>
      </c>
      <c r="E7291" t="s">
        <v>29</v>
      </c>
      <c r="F7291">
        <v>12304</v>
      </c>
      <c r="G7291">
        <v>15511</v>
      </c>
      <c r="H7291">
        <v>1.2606469440832249</v>
      </c>
      <c r="I7291" t="str">
        <f>VLOOKUP($B7291&amp;$E7291,'Employee List'!$A:$E,5,0)</f>
        <v>E-1211</v>
      </c>
    </row>
    <row r="7292" spans="1:9" x14ac:dyDescent="0.35">
      <c r="A7292" t="s">
        <v>1257</v>
      </c>
      <c r="B7292" t="s">
        <v>136</v>
      </c>
      <c r="C7292" t="s">
        <v>364</v>
      </c>
      <c r="D7292" t="s">
        <v>1275</v>
      </c>
      <c r="E7292" t="s">
        <v>30</v>
      </c>
      <c r="F7292">
        <v>14051</v>
      </c>
      <c r="G7292">
        <v>13644</v>
      </c>
      <c r="H7292">
        <v>0.97103409010034869</v>
      </c>
      <c r="I7292" t="str">
        <f>VLOOKUP($B7292&amp;$E7292,'Employee List'!$A:$E,5,0)</f>
        <v>E-1211</v>
      </c>
    </row>
    <row r="7293" spans="1:9" x14ac:dyDescent="0.35">
      <c r="A7293" t="s">
        <v>1257</v>
      </c>
      <c r="B7293" t="s">
        <v>136</v>
      </c>
      <c r="C7293" t="s">
        <v>364</v>
      </c>
      <c r="D7293" t="s">
        <v>1275</v>
      </c>
      <c r="E7293" t="s">
        <v>31</v>
      </c>
      <c r="F7293">
        <v>13611</v>
      </c>
      <c r="G7293">
        <v>10988</v>
      </c>
      <c r="H7293">
        <v>0.80728822276100209</v>
      </c>
      <c r="I7293" t="str">
        <f>VLOOKUP($B7293&amp;$E7293,'Employee List'!$A:$E,5,0)</f>
        <v>E-1211</v>
      </c>
    </row>
    <row r="7294" spans="1:9" x14ac:dyDescent="0.35">
      <c r="A7294" t="s">
        <v>1257</v>
      </c>
      <c r="B7294" t="s">
        <v>136</v>
      </c>
      <c r="C7294" t="s">
        <v>364</v>
      </c>
      <c r="D7294" t="s">
        <v>1276</v>
      </c>
      <c r="E7294" t="s">
        <v>29</v>
      </c>
      <c r="F7294">
        <v>3429</v>
      </c>
      <c r="G7294">
        <v>5720</v>
      </c>
      <c r="H7294">
        <v>1.668124817731117</v>
      </c>
      <c r="I7294" t="str">
        <f>VLOOKUP($B7294&amp;$E7294,'Employee List'!$A:$E,5,0)</f>
        <v>E-1211</v>
      </c>
    </row>
    <row r="7295" spans="1:9" x14ac:dyDescent="0.35">
      <c r="A7295" t="s">
        <v>1257</v>
      </c>
      <c r="B7295" t="s">
        <v>136</v>
      </c>
      <c r="C7295" t="s">
        <v>364</v>
      </c>
      <c r="D7295" t="s">
        <v>1276</v>
      </c>
      <c r="E7295" t="s">
        <v>30</v>
      </c>
      <c r="F7295">
        <v>4420</v>
      </c>
      <c r="G7295">
        <v>5964</v>
      </c>
      <c r="H7295">
        <v>1.3493212669683259</v>
      </c>
      <c r="I7295" t="str">
        <f>VLOOKUP($B7295&amp;$E7295,'Employee List'!$A:$E,5,0)</f>
        <v>E-1211</v>
      </c>
    </row>
    <row r="7296" spans="1:9" x14ac:dyDescent="0.35">
      <c r="A7296" t="s">
        <v>1257</v>
      </c>
      <c r="B7296" t="s">
        <v>136</v>
      </c>
      <c r="C7296" t="s">
        <v>364</v>
      </c>
      <c r="D7296" t="s">
        <v>1276</v>
      </c>
      <c r="E7296" t="s">
        <v>31</v>
      </c>
      <c r="F7296">
        <v>3355</v>
      </c>
      <c r="G7296">
        <v>4140</v>
      </c>
      <c r="H7296">
        <v>1.2339791356184799</v>
      </c>
      <c r="I7296" t="str">
        <f>VLOOKUP($B7296&amp;$E7296,'Employee List'!$A:$E,5,0)</f>
        <v>E-1211</v>
      </c>
    </row>
    <row r="7297" spans="1:9" x14ac:dyDescent="0.35">
      <c r="A7297" t="s">
        <v>1257</v>
      </c>
      <c r="B7297" t="s">
        <v>136</v>
      </c>
      <c r="C7297" t="s">
        <v>364</v>
      </c>
      <c r="D7297" t="s">
        <v>1277</v>
      </c>
      <c r="E7297" t="s">
        <v>29</v>
      </c>
      <c r="F7297">
        <v>5596</v>
      </c>
      <c r="G7297">
        <v>5064</v>
      </c>
      <c r="H7297">
        <v>0.9049320943531094</v>
      </c>
      <c r="I7297" t="str">
        <f>VLOOKUP($B7297&amp;$E7297,'Employee List'!$A:$E,5,0)</f>
        <v>E-1211</v>
      </c>
    </row>
    <row r="7298" spans="1:9" x14ac:dyDescent="0.35">
      <c r="A7298" t="s">
        <v>1257</v>
      </c>
      <c r="B7298" t="s">
        <v>136</v>
      </c>
      <c r="C7298" t="s">
        <v>364</v>
      </c>
      <c r="D7298" t="s">
        <v>1277</v>
      </c>
      <c r="E7298" t="s">
        <v>30</v>
      </c>
      <c r="F7298">
        <v>5739</v>
      </c>
      <c r="G7298">
        <v>5781</v>
      </c>
      <c r="H7298">
        <v>1.007318348144276</v>
      </c>
      <c r="I7298" t="str">
        <f>VLOOKUP($B7298&amp;$E7298,'Employee List'!$A:$E,5,0)</f>
        <v>E-1211</v>
      </c>
    </row>
    <row r="7299" spans="1:9" x14ac:dyDescent="0.35">
      <c r="A7299" t="s">
        <v>1257</v>
      </c>
      <c r="B7299" t="s">
        <v>136</v>
      </c>
      <c r="C7299" t="s">
        <v>364</v>
      </c>
      <c r="D7299" t="s">
        <v>1277</v>
      </c>
      <c r="E7299" t="s">
        <v>31</v>
      </c>
      <c r="F7299">
        <v>8038</v>
      </c>
      <c r="G7299">
        <v>5078</v>
      </c>
      <c r="H7299">
        <v>0.63174919134112961</v>
      </c>
      <c r="I7299" t="str">
        <f>VLOOKUP($B7299&amp;$E7299,'Employee List'!$A:$E,5,0)</f>
        <v>E-1211</v>
      </c>
    </row>
    <row r="7300" spans="1:9" x14ac:dyDescent="0.35">
      <c r="A7300" t="s">
        <v>1257</v>
      </c>
      <c r="B7300" t="s">
        <v>136</v>
      </c>
      <c r="C7300" t="s">
        <v>364</v>
      </c>
      <c r="D7300" t="s">
        <v>1278</v>
      </c>
      <c r="E7300" t="s">
        <v>29</v>
      </c>
      <c r="F7300">
        <v>6613</v>
      </c>
      <c r="G7300">
        <v>11032</v>
      </c>
      <c r="H7300">
        <v>1.6682292454256766</v>
      </c>
      <c r="I7300" t="str">
        <f>VLOOKUP($B7300&amp;$E7300,'Employee List'!$A:$E,5,0)</f>
        <v>E-1211</v>
      </c>
    </row>
    <row r="7301" spans="1:9" x14ac:dyDescent="0.35">
      <c r="A7301" t="s">
        <v>1257</v>
      </c>
      <c r="B7301" t="s">
        <v>136</v>
      </c>
      <c r="C7301" t="s">
        <v>364</v>
      </c>
      <c r="D7301" t="s">
        <v>1278</v>
      </c>
      <c r="E7301" t="s">
        <v>30</v>
      </c>
      <c r="F7301">
        <v>6833</v>
      </c>
      <c r="G7301">
        <v>8988</v>
      </c>
      <c r="H7301">
        <v>1.3153812381091761</v>
      </c>
      <c r="I7301" t="str">
        <f>VLOOKUP($B7301&amp;$E7301,'Employee List'!$A:$E,5,0)</f>
        <v>E-1211</v>
      </c>
    </row>
    <row r="7302" spans="1:9" x14ac:dyDescent="0.35">
      <c r="A7302" t="s">
        <v>1257</v>
      </c>
      <c r="B7302" t="s">
        <v>136</v>
      </c>
      <c r="C7302" t="s">
        <v>364</v>
      </c>
      <c r="D7302" t="s">
        <v>1278</v>
      </c>
      <c r="E7302" t="s">
        <v>31</v>
      </c>
      <c r="F7302">
        <v>8576</v>
      </c>
      <c r="G7302">
        <v>11160</v>
      </c>
      <c r="H7302">
        <v>1.3013059701492538</v>
      </c>
      <c r="I7302" t="str">
        <f>VLOOKUP($B7302&amp;$E7302,'Employee List'!$A:$E,5,0)</f>
        <v>E-1211</v>
      </c>
    </row>
    <row r="7303" spans="1:9" x14ac:dyDescent="0.35">
      <c r="A7303" t="s">
        <v>1257</v>
      </c>
      <c r="B7303" t="s">
        <v>136</v>
      </c>
      <c r="C7303" t="s">
        <v>364</v>
      </c>
      <c r="D7303" t="s">
        <v>1279</v>
      </c>
      <c r="E7303" t="s">
        <v>29</v>
      </c>
      <c r="F7303">
        <v>4483</v>
      </c>
      <c r="G7303">
        <v>4901</v>
      </c>
      <c r="H7303">
        <v>1.0932411331697525</v>
      </c>
      <c r="I7303" t="str">
        <f>VLOOKUP($B7303&amp;$E7303,'Employee List'!$A:$E,5,0)</f>
        <v>E-1211</v>
      </c>
    </row>
    <row r="7304" spans="1:9" x14ac:dyDescent="0.35">
      <c r="A7304" t="s">
        <v>1257</v>
      </c>
      <c r="B7304" t="s">
        <v>136</v>
      </c>
      <c r="C7304" t="s">
        <v>364</v>
      </c>
      <c r="D7304" t="s">
        <v>1279</v>
      </c>
      <c r="E7304" t="s">
        <v>30</v>
      </c>
      <c r="F7304">
        <v>5572</v>
      </c>
      <c r="G7304">
        <v>1978</v>
      </c>
      <c r="H7304">
        <v>0.354989231873654</v>
      </c>
      <c r="I7304" t="str">
        <f>VLOOKUP($B7304&amp;$E7304,'Employee List'!$A:$E,5,0)</f>
        <v>E-1211</v>
      </c>
    </row>
    <row r="7305" spans="1:9" x14ac:dyDescent="0.35">
      <c r="A7305" t="s">
        <v>1257</v>
      </c>
      <c r="B7305" t="s">
        <v>136</v>
      </c>
      <c r="C7305" t="s">
        <v>364</v>
      </c>
      <c r="D7305" t="s">
        <v>1279</v>
      </c>
      <c r="E7305" t="s">
        <v>31</v>
      </c>
      <c r="F7305">
        <v>5163</v>
      </c>
      <c r="G7305">
        <v>2173</v>
      </c>
      <c r="H7305">
        <v>0.42087933372070502</v>
      </c>
      <c r="I7305" t="str">
        <f>VLOOKUP($B7305&amp;$E7305,'Employee List'!$A:$E,5,0)</f>
        <v>E-1211</v>
      </c>
    </row>
    <row r="7306" spans="1:9" x14ac:dyDescent="0.35">
      <c r="A7306" t="s">
        <v>1257</v>
      </c>
      <c r="B7306" t="s">
        <v>136</v>
      </c>
      <c r="C7306" t="s">
        <v>364</v>
      </c>
      <c r="D7306" t="s">
        <v>1280</v>
      </c>
      <c r="E7306" t="s">
        <v>29</v>
      </c>
      <c r="F7306">
        <v>49443</v>
      </c>
      <c r="G7306">
        <v>14953</v>
      </c>
      <c r="H7306">
        <v>0.30242905972534029</v>
      </c>
      <c r="I7306" t="str">
        <f>VLOOKUP($B7306&amp;$E7306,'Employee List'!$A:$E,5,0)</f>
        <v>E-1211</v>
      </c>
    </row>
    <row r="7307" spans="1:9" x14ac:dyDescent="0.35">
      <c r="A7307" t="s">
        <v>1257</v>
      </c>
      <c r="B7307" t="s">
        <v>136</v>
      </c>
      <c r="C7307" t="s">
        <v>364</v>
      </c>
      <c r="D7307" t="s">
        <v>1280</v>
      </c>
      <c r="E7307" t="s">
        <v>30</v>
      </c>
      <c r="F7307">
        <v>51019</v>
      </c>
      <c r="G7307">
        <v>13439</v>
      </c>
      <c r="H7307">
        <v>0.26341167016209649</v>
      </c>
      <c r="I7307" t="str">
        <f>VLOOKUP($B7307&amp;$E7307,'Employee List'!$A:$E,5,0)</f>
        <v>E-1211</v>
      </c>
    </row>
    <row r="7308" spans="1:9" x14ac:dyDescent="0.35">
      <c r="A7308" t="s">
        <v>1257</v>
      </c>
      <c r="B7308" t="s">
        <v>136</v>
      </c>
      <c r="C7308" t="s">
        <v>364</v>
      </c>
      <c r="D7308" t="s">
        <v>1280</v>
      </c>
      <c r="E7308" t="s">
        <v>31</v>
      </c>
      <c r="F7308">
        <v>44284</v>
      </c>
      <c r="G7308">
        <v>27501</v>
      </c>
      <c r="H7308">
        <v>0.62101436184626502</v>
      </c>
      <c r="I7308" t="str">
        <f>VLOOKUP($B7308&amp;$E7308,'Employee List'!$A:$E,5,0)</f>
        <v>E-1211</v>
      </c>
    </row>
    <row r="7309" spans="1:9" x14ac:dyDescent="0.35">
      <c r="A7309" t="s">
        <v>1257</v>
      </c>
      <c r="B7309" t="s">
        <v>136</v>
      </c>
      <c r="C7309" t="s">
        <v>364</v>
      </c>
      <c r="D7309" t="s">
        <v>1262</v>
      </c>
      <c r="E7309" t="s">
        <v>29</v>
      </c>
      <c r="F7309">
        <v>16370</v>
      </c>
      <c r="G7309">
        <v>19134</v>
      </c>
      <c r="H7309">
        <v>1.1688454489920586</v>
      </c>
      <c r="I7309" t="str">
        <f>VLOOKUP($B7309&amp;$E7309,'Employee List'!$A:$E,5,0)</f>
        <v>E-1211</v>
      </c>
    </row>
    <row r="7310" spans="1:9" x14ac:dyDescent="0.35">
      <c r="A7310" t="s">
        <v>1257</v>
      </c>
      <c r="B7310" t="s">
        <v>136</v>
      </c>
      <c r="C7310" t="s">
        <v>364</v>
      </c>
      <c r="D7310" t="s">
        <v>1262</v>
      </c>
      <c r="E7310" t="s">
        <v>30</v>
      </c>
      <c r="F7310">
        <v>18977</v>
      </c>
      <c r="G7310">
        <v>19048</v>
      </c>
      <c r="H7310">
        <v>1.0037413711334773</v>
      </c>
      <c r="I7310" t="str">
        <f>VLOOKUP($B7310&amp;$E7310,'Employee List'!$A:$E,5,0)</f>
        <v>E-1211</v>
      </c>
    </row>
    <row r="7311" spans="1:9" x14ac:dyDescent="0.35">
      <c r="A7311" t="s">
        <v>1257</v>
      </c>
      <c r="B7311" t="s">
        <v>136</v>
      </c>
      <c r="C7311" t="s">
        <v>364</v>
      </c>
      <c r="D7311" t="s">
        <v>1262</v>
      </c>
      <c r="E7311" t="s">
        <v>31</v>
      </c>
      <c r="F7311">
        <v>18447</v>
      </c>
      <c r="G7311">
        <v>19411</v>
      </c>
      <c r="H7311">
        <v>1.0522578196996801</v>
      </c>
      <c r="I7311" t="str">
        <f>VLOOKUP($B7311&amp;$E7311,'Employee List'!$A:$E,5,0)</f>
        <v>E-1211</v>
      </c>
    </row>
    <row r="7312" spans="1:9" x14ac:dyDescent="0.35">
      <c r="A7312" t="s">
        <v>1257</v>
      </c>
      <c r="B7312" t="s">
        <v>136</v>
      </c>
      <c r="C7312" t="s">
        <v>364</v>
      </c>
      <c r="D7312" t="s">
        <v>1282</v>
      </c>
      <c r="E7312" t="s">
        <v>29</v>
      </c>
      <c r="F7312">
        <v>2665</v>
      </c>
      <c r="G7312">
        <v>6494</v>
      </c>
      <c r="H7312">
        <v>2.4367729831144467</v>
      </c>
      <c r="I7312" t="str">
        <f>VLOOKUP($B7312&amp;$E7312,'Employee List'!$A:$E,5,0)</f>
        <v>E-1211</v>
      </c>
    </row>
    <row r="7313" spans="1:9" x14ac:dyDescent="0.35">
      <c r="A7313" t="s">
        <v>1257</v>
      </c>
      <c r="B7313" t="s">
        <v>136</v>
      </c>
      <c r="C7313" t="s">
        <v>364</v>
      </c>
      <c r="D7313" t="s">
        <v>1282</v>
      </c>
      <c r="E7313" t="s">
        <v>30</v>
      </c>
      <c r="F7313">
        <v>10228</v>
      </c>
      <c r="G7313">
        <v>6392</v>
      </c>
      <c r="H7313">
        <v>0.62495111458740715</v>
      </c>
      <c r="I7313" t="str">
        <f>VLOOKUP($B7313&amp;$E7313,'Employee List'!$A:$E,5,0)</f>
        <v>E-1211</v>
      </c>
    </row>
    <row r="7314" spans="1:9" x14ac:dyDescent="0.35">
      <c r="A7314" t="s">
        <v>1257</v>
      </c>
      <c r="B7314" t="s">
        <v>136</v>
      </c>
      <c r="C7314" t="s">
        <v>364</v>
      </c>
      <c r="D7314" t="s">
        <v>1282</v>
      </c>
      <c r="E7314" t="s">
        <v>31</v>
      </c>
      <c r="F7314">
        <v>10112</v>
      </c>
      <c r="G7314">
        <v>5100</v>
      </c>
      <c r="H7314">
        <v>0.50435126582278478</v>
      </c>
      <c r="I7314" t="str">
        <f>VLOOKUP($B7314&amp;$E7314,'Employee List'!$A:$E,5,0)</f>
        <v>E-1211</v>
      </c>
    </row>
    <row r="7315" spans="1:9" x14ac:dyDescent="0.35">
      <c r="A7315" t="s">
        <v>1257</v>
      </c>
      <c r="B7315" t="s">
        <v>136</v>
      </c>
      <c r="C7315" t="s">
        <v>364</v>
      </c>
      <c r="D7315" t="s">
        <v>1281</v>
      </c>
      <c r="E7315" t="s">
        <v>29</v>
      </c>
      <c r="F7315">
        <v>4332</v>
      </c>
      <c r="G7315">
        <v>6888</v>
      </c>
      <c r="H7315">
        <v>1.5900277008310248</v>
      </c>
      <c r="I7315" t="str">
        <f>VLOOKUP($B7315&amp;$E7315,'Employee List'!$A:$E,5,0)</f>
        <v>E-1211</v>
      </c>
    </row>
    <row r="7316" spans="1:9" x14ac:dyDescent="0.35">
      <c r="A7316" t="s">
        <v>1257</v>
      </c>
      <c r="B7316" t="s">
        <v>136</v>
      </c>
      <c r="C7316" t="s">
        <v>364</v>
      </c>
      <c r="D7316" t="s">
        <v>1281</v>
      </c>
      <c r="E7316" t="s">
        <v>30</v>
      </c>
      <c r="F7316">
        <v>5484</v>
      </c>
      <c r="G7316">
        <v>3051</v>
      </c>
      <c r="H7316">
        <v>0.55634573304157553</v>
      </c>
      <c r="I7316" t="str">
        <f>VLOOKUP($B7316&amp;$E7316,'Employee List'!$A:$E,5,0)</f>
        <v>E-1211</v>
      </c>
    </row>
    <row r="7317" spans="1:9" x14ac:dyDescent="0.35">
      <c r="A7317" t="s">
        <v>1257</v>
      </c>
      <c r="B7317" t="s">
        <v>136</v>
      </c>
      <c r="C7317" t="s">
        <v>364</v>
      </c>
      <c r="D7317" t="s">
        <v>1281</v>
      </c>
      <c r="E7317" t="s">
        <v>31</v>
      </c>
      <c r="F7317">
        <v>2511</v>
      </c>
      <c r="G7317">
        <v>7247</v>
      </c>
      <c r="H7317">
        <v>2.8861011549183591</v>
      </c>
      <c r="I7317" t="str">
        <f>VLOOKUP($B7317&amp;$E7317,'Employee List'!$A:$E,5,0)</f>
        <v>E-1211</v>
      </c>
    </row>
    <row r="7318" spans="1:9" x14ac:dyDescent="0.35">
      <c r="A7318" t="s">
        <v>1257</v>
      </c>
      <c r="B7318" t="s">
        <v>137</v>
      </c>
      <c r="C7318" t="s">
        <v>364</v>
      </c>
      <c r="D7318" t="s">
        <v>1274</v>
      </c>
      <c r="E7318" t="s">
        <v>29</v>
      </c>
      <c r="F7318">
        <v>13592</v>
      </c>
      <c r="G7318">
        <v>19040</v>
      </c>
      <c r="H7318">
        <v>1.4008240141259565</v>
      </c>
      <c r="I7318" t="str">
        <f>VLOOKUP($B7318&amp;$E7318,'Employee List'!$A:$E,5,0)</f>
        <v>E-1212</v>
      </c>
    </row>
    <row r="7319" spans="1:9" x14ac:dyDescent="0.35">
      <c r="A7319" t="s">
        <v>1257</v>
      </c>
      <c r="B7319" t="s">
        <v>137</v>
      </c>
      <c r="C7319" t="s">
        <v>364</v>
      </c>
      <c r="D7319" t="s">
        <v>1274</v>
      </c>
      <c r="E7319" t="s">
        <v>30</v>
      </c>
      <c r="F7319">
        <v>13429</v>
      </c>
      <c r="G7319">
        <v>19705</v>
      </c>
      <c r="H7319">
        <v>1.4673467868046763</v>
      </c>
      <c r="I7319" t="str">
        <f>VLOOKUP($B7319&amp;$E7319,'Employee List'!$A:$E,5,0)</f>
        <v>E-1212</v>
      </c>
    </row>
    <row r="7320" spans="1:9" x14ac:dyDescent="0.35">
      <c r="A7320" t="s">
        <v>1257</v>
      </c>
      <c r="B7320" t="s">
        <v>137</v>
      </c>
      <c r="C7320" t="s">
        <v>364</v>
      </c>
      <c r="D7320" t="s">
        <v>1274</v>
      </c>
      <c r="E7320" t="s">
        <v>31</v>
      </c>
      <c r="F7320">
        <v>15170</v>
      </c>
      <c r="G7320">
        <v>17508</v>
      </c>
      <c r="H7320">
        <v>1.1541199736321688</v>
      </c>
      <c r="I7320" t="str">
        <f>VLOOKUP($B7320&amp;$E7320,'Employee List'!$A:$E,5,0)</f>
        <v>E-1212</v>
      </c>
    </row>
    <row r="7321" spans="1:9" x14ac:dyDescent="0.35">
      <c r="A7321" t="s">
        <v>1257</v>
      </c>
      <c r="B7321" t="s">
        <v>137</v>
      </c>
      <c r="C7321" t="s">
        <v>364</v>
      </c>
      <c r="D7321" t="s">
        <v>1263</v>
      </c>
      <c r="E7321" t="s">
        <v>29</v>
      </c>
      <c r="F7321">
        <v>80682</v>
      </c>
      <c r="G7321">
        <v>132331</v>
      </c>
      <c r="H7321">
        <v>1.6401551771150937</v>
      </c>
      <c r="I7321" t="str">
        <f>VLOOKUP($B7321&amp;$E7321,'Employee List'!$A:$E,5,0)</f>
        <v>E-1212</v>
      </c>
    </row>
    <row r="7322" spans="1:9" x14ac:dyDescent="0.35">
      <c r="A7322" t="s">
        <v>1257</v>
      </c>
      <c r="B7322" t="s">
        <v>137</v>
      </c>
      <c r="C7322" t="s">
        <v>364</v>
      </c>
      <c r="D7322" t="s">
        <v>1263</v>
      </c>
      <c r="E7322" t="s">
        <v>30</v>
      </c>
      <c r="F7322">
        <v>82721</v>
      </c>
      <c r="G7322">
        <v>64657</v>
      </c>
      <c r="H7322">
        <v>0.78162739812139603</v>
      </c>
      <c r="I7322" t="str">
        <f>VLOOKUP($B7322&amp;$E7322,'Employee List'!$A:$E,5,0)</f>
        <v>E-1212</v>
      </c>
    </row>
    <row r="7323" spans="1:9" x14ac:dyDescent="0.35">
      <c r="A7323" t="s">
        <v>1257</v>
      </c>
      <c r="B7323" t="s">
        <v>137</v>
      </c>
      <c r="C7323" t="s">
        <v>364</v>
      </c>
      <c r="D7323" t="s">
        <v>1263</v>
      </c>
      <c r="E7323" t="s">
        <v>31</v>
      </c>
      <c r="F7323">
        <v>84938</v>
      </c>
      <c r="G7323">
        <v>64940</v>
      </c>
      <c r="H7323">
        <v>0.76455767736466596</v>
      </c>
      <c r="I7323" t="str">
        <f>VLOOKUP($B7323&amp;$E7323,'Employee List'!$A:$E,5,0)</f>
        <v>E-1212</v>
      </c>
    </row>
    <row r="7324" spans="1:9" x14ac:dyDescent="0.35">
      <c r="A7324" t="s">
        <v>1257</v>
      </c>
      <c r="B7324" t="s">
        <v>137</v>
      </c>
      <c r="C7324" t="s">
        <v>364</v>
      </c>
      <c r="D7324" t="s">
        <v>1264</v>
      </c>
      <c r="E7324" t="s">
        <v>29</v>
      </c>
      <c r="F7324">
        <v>206967</v>
      </c>
      <c r="G7324">
        <v>211320</v>
      </c>
      <c r="H7324">
        <v>1.0210323384887445</v>
      </c>
      <c r="I7324" t="str">
        <f>VLOOKUP($B7324&amp;$E7324,'Employee List'!$A:$E,5,0)</f>
        <v>E-1212</v>
      </c>
    </row>
    <row r="7325" spans="1:9" x14ac:dyDescent="0.35">
      <c r="A7325" t="s">
        <v>1257</v>
      </c>
      <c r="B7325" t="s">
        <v>137</v>
      </c>
      <c r="C7325" t="s">
        <v>364</v>
      </c>
      <c r="D7325" t="s">
        <v>1264</v>
      </c>
      <c r="E7325" t="s">
        <v>30</v>
      </c>
      <c r="F7325">
        <v>206054</v>
      </c>
      <c r="G7325">
        <v>159322</v>
      </c>
      <c r="H7325">
        <v>0.77320508216292816</v>
      </c>
      <c r="I7325" t="str">
        <f>VLOOKUP($B7325&amp;$E7325,'Employee List'!$A:$E,5,0)</f>
        <v>E-1212</v>
      </c>
    </row>
    <row r="7326" spans="1:9" x14ac:dyDescent="0.35">
      <c r="A7326" t="s">
        <v>1257</v>
      </c>
      <c r="B7326" t="s">
        <v>137</v>
      </c>
      <c r="C7326" t="s">
        <v>364</v>
      </c>
      <c r="D7326" t="s">
        <v>1264</v>
      </c>
      <c r="E7326" t="s">
        <v>31</v>
      </c>
      <c r="F7326">
        <v>204603</v>
      </c>
      <c r="G7326">
        <v>176009</v>
      </c>
      <c r="H7326">
        <v>0.86024642844924071</v>
      </c>
      <c r="I7326" t="str">
        <f>VLOOKUP($B7326&amp;$E7326,'Employee List'!$A:$E,5,0)</f>
        <v>E-1212</v>
      </c>
    </row>
    <row r="7327" spans="1:9" x14ac:dyDescent="0.35">
      <c r="A7327" t="s">
        <v>1257</v>
      </c>
      <c r="B7327" t="s">
        <v>137</v>
      </c>
      <c r="C7327" t="s">
        <v>364</v>
      </c>
      <c r="D7327" t="s">
        <v>1265</v>
      </c>
      <c r="E7327" t="s">
        <v>29</v>
      </c>
      <c r="F7327">
        <v>8245</v>
      </c>
      <c r="G7327">
        <v>5243</v>
      </c>
      <c r="H7327">
        <v>0.6359005457853244</v>
      </c>
      <c r="I7327" t="str">
        <f>VLOOKUP($B7327&amp;$E7327,'Employee List'!$A:$E,5,0)</f>
        <v>E-1212</v>
      </c>
    </row>
    <row r="7328" spans="1:9" x14ac:dyDescent="0.35">
      <c r="A7328" t="s">
        <v>1257</v>
      </c>
      <c r="B7328" t="s">
        <v>137</v>
      </c>
      <c r="C7328" t="s">
        <v>364</v>
      </c>
      <c r="D7328" t="s">
        <v>1265</v>
      </c>
      <c r="E7328" t="s">
        <v>30</v>
      </c>
      <c r="F7328">
        <v>6826</v>
      </c>
      <c r="G7328">
        <v>1849</v>
      </c>
      <c r="H7328">
        <v>0.27087606211544096</v>
      </c>
      <c r="I7328" t="str">
        <f>VLOOKUP($B7328&amp;$E7328,'Employee List'!$A:$E,5,0)</f>
        <v>E-1212</v>
      </c>
    </row>
    <row r="7329" spans="1:9" x14ac:dyDescent="0.35">
      <c r="A7329" t="s">
        <v>1257</v>
      </c>
      <c r="B7329" t="s">
        <v>137</v>
      </c>
      <c r="C7329" t="s">
        <v>364</v>
      </c>
      <c r="D7329" t="s">
        <v>1265</v>
      </c>
      <c r="E7329" t="s">
        <v>31</v>
      </c>
      <c r="F7329">
        <v>8045</v>
      </c>
      <c r="G7329">
        <v>6927</v>
      </c>
      <c r="H7329">
        <v>0.86103169670602864</v>
      </c>
      <c r="I7329" t="str">
        <f>VLOOKUP($B7329&amp;$E7329,'Employee List'!$A:$E,5,0)</f>
        <v>E-1212</v>
      </c>
    </row>
    <row r="7330" spans="1:9" x14ac:dyDescent="0.35">
      <c r="A7330" t="s">
        <v>1257</v>
      </c>
      <c r="B7330" t="s">
        <v>137</v>
      </c>
      <c r="C7330" t="s">
        <v>364</v>
      </c>
      <c r="D7330" t="s">
        <v>1260</v>
      </c>
      <c r="E7330" t="s">
        <v>29</v>
      </c>
      <c r="F7330">
        <v>70572</v>
      </c>
      <c r="G7330">
        <v>62586</v>
      </c>
      <c r="H7330">
        <v>0.88683897296378167</v>
      </c>
      <c r="I7330" t="str">
        <f>VLOOKUP($B7330&amp;$E7330,'Employee List'!$A:$E,5,0)</f>
        <v>E-1212</v>
      </c>
    </row>
    <row r="7331" spans="1:9" x14ac:dyDescent="0.35">
      <c r="A7331" t="s">
        <v>1257</v>
      </c>
      <c r="B7331" t="s">
        <v>137</v>
      </c>
      <c r="C7331" t="s">
        <v>364</v>
      </c>
      <c r="D7331" t="s">
        <v>1260</v>
      </c>
      <c r="E7331" t="s">
        <v>30</v>
      </c>
      <c r="F7331">
        <v>71799</v>
      </c>
      <c r="G7331">
        <v>61413</v>
      </c>
      <c r="H7331">
        <v>0.85534617473780972</v>
      </c>
      <c r="I7331" t="str">
        <f>VLOOKUP($B7331&amp;$E7331,'Employee List'!$A:$E,5,0)</f>
        <v>E-1212</v>
      </c>
    </row>
    <row r="7332" spans="1:9" x14ac:dyDescent="0.35">
      <c r="A7332" t="s">
        <v>1257</v>
      </c>
      <c r="B7332" t="s">
        <v>137</v>
      </c>
      <c r="C7332" t="s">
        <v>364</v>
      </c>
      <c r="D7332" t="s">
        <v>1260</v>
      </c>
      <c r="E7332" t="s">
        <v>31</v>
      </c>
      <c r="F7332">
        <v>84260</v>
      </c>
      <c r="G7332">
        <v>78086</v>
      </c>
      <c r="H7332">
        <v>0.92672679800617141</v>
      </c>
      <c r="I7332" t="str">
        <f>VLOOKUP($B7332&amp;$E7332,'Employee List'!$A:$E,5,0)</f>
        <v>E-1212</v>
      </c>
    </row>
    <row r="7333" spans="1:9" x14ac:dyDescent="0.35">
      <c r="A7333" t="s">
        <v>1257</v>
      </c>
      <c r="B7333" t="s">
        <v>137</v>
      </c>
      <c r="C7333" t="s">
        <v>364</v>
      </c>
      <c r="D7333" t="s">
        <v>1261</v>
      </c>
      <c r="E7333" t="s">
        <v>29</v>
      </c>
      <c r="F7333">
        <v>57864</v>
      </c>
      <c r="G7333">
        <v>54591</v>
      </c>
      <c r="H7333">
        <v>0.94343633347158851</v>
      </c>
      <c r="I7333" t="str">
        <f>VLOOKUP($B7333&amp;$E7333,'Employee List'!$A:$E,5,0)</f>
        <v>E-1212</v>
      </c>
    </row>
    <row r="7334" spans="1:9" x14ac:dyDescent="0.35">
      <c r="A7334" t="s">
        <v>1257</v>
      </c>
      <c r="B7334" t="s">
        <v>137</v>
      </c>
      <c r="C7334" t="s">
        <v>364</v>
      </c>
      <c r="D7334" t="s">
        <v>1261</v>
      </c>
      <c r="E7334" t="s">
        <v>30</v>
      </c>
      <c r="F7334">
        <v>62278</v>
      </c>
      <c r="G7334">
        <v>68336</v>
      </c>
      <c r="H7334">
        <v>1.0972735155271525</v>
      </c>
      <c r="I7334" t="str">
        <f>VLOOKUP($B7334&amp;$E7334,'Employee List'!$A:$E,5,0)</f>
        <v>E-1212</v>
      </c>
    </row>
    <row r="7335" spans="1:9" x14ac:dyDescent="0.35">
      <c r="A7335" t="s">
        <v>1257</v>
      </c>
      <c r="B7335" t="s">
        <v>137</v>
      </c>
      <c r="C7335" t="s">
        <v>364</v>
      </c>
      <c r="D7335" t="s">
        <v>1261</v>
      </c>
      <c r="E7335" t="s">
        <v>31</v>
      </c>
      <c r="F7335">
        <v>60771</v>
      </c>
      <c r="G7335">
        <v>79983</v>
      </c>
      <c r="H7335">
        <v>1.3161376314360469</v>
      </c>
      <c r="I7335" t="str">
        <f>VLOOKUP($B7335&amp;$E7335,'Employee List'!$A:$E,5,0)</f>
        <v>E-1212</v>
      </c>
    </row>
    <row r="7336" spans="1:9" x14ac:dyDescent="0.35">
      <c r="A7336" t="s">
        <v>1257</v>
      </c>
      <c r="B7336" t="s">
        <v>137</v>
      </c>
      <c r="C7336" t="s">
        <v>364</v>
      </c>
      <c r="D7336" t="s">
        <v>1266</v>
      </c>
      <c r="E7336" t="s">
        <v>29</v>
      </c>
      <c r="F7336">
        <v>33412</v>
      </c>
      <c r="G7336">
        <v>22765</v>
      </c>
      <c r="H7336">
        <v>0.68134203280258587</v>
      </c>
      <c r="I7336" t="str">
        <f>VLOOKUP($B7336&amp;$E7336,'Employee List'!$A:$E,5,0)</f>
        <v>E-1212</v>
      </c>
    </row>
    <row r="7337" spans="1:9" x14ac:dyDescent="0.35">
      <c r="A7337" t="s">
        <v>1257</v>
      </c>
      <c r="B7337" t="s">
        <v>137</v>
      </c>
      <c r="C7337" t="s">
        <v>364</v>
      </c>
      <c r="D7337" t="s">
        <v>1266</v>
      </c>
      <c r="E7337" t="s">
        <v>30</v>
      </c>
      <c r="F7337">
        <v>31055</v>
      </c>
      <c r="G7337">
        <v>30092</v>
      </c>
      <c r="H7337">
        <v>0.96899050072452098</v>
      </c>
      <c r="I7337" t="str">
        <f>VLOOKUP($B7337&amp;$E7337,'Employee List'!$A:$E,5,0)</f>
        <v>E-1212</v>
      </c>
    </row>
    <row r="7338" spans="1:9" x14ac:dyDescent="0.35">
      <c r="A7338" t="s">
        <v>1257</v>
      </c>
      <c r="B7338" t="s">
        <v>137</v>
      </c>
      <c r="C7338" t="s">
        <v>364</v>
      </c>
      <c r="D7338" t="s">
        <v>1266</v>
      </c>
      <c r="E7338" t="s">
        <v>31</v>
      </c>
      <c r="F7338">
        <v>33371</v>
      </c>
      <c r="G7338">
        <v>36286</v>
      </c>
      <c r="H7338">
        <v>1.087351293038866</v>
      </c>
      <c r="I7338" t="str">
        <f>VLOOKUP($B7338&amp;$E7338,'Employee List'!$A:$E,5,0)</f>
        <v>E-1212</v>
      </c>
    </row>
    <row r="7339" spans="1:9" x14ac:dyDescent="0.35">
      <c r="A7339" t="s">
        <v>1257</v>
      </c>
      <c r="B7339" t="s">
        <v>137</v>
      </c>
      <c r="C7339" t="s">
        <v>364</v>
      </c>
      <c r="D7339" t="s">
        <v>1267</v>
      </c>
      <c r="E7339" t="s">
        <v>29</v>
      </c>
      <c r="F7339">
        <v>24472</v>
      </c>
      <c r="G7339">
        <v>28534</v>
      </c>
      <c r="H7339">
        <v>1.1659856162144491</v>
      </c>
      <c r="I7339" t="str">
        <f>VLOOKUP($B7339&amp;$E7339,'Employee List'!$A:$E,5,0)</f>
        <v>E-1212</v>
      </c>
    </row>
    <row r="7340" spans="1:9" x14ac:dyDescent="0.35">
      <c r="A7340" t="s">
        <v>1257</v>
      </c>
      <c r="B7340" t="s">
        <v>137</v>
      </c>
      <c r="C7340" t="s">
        <v>364</v>
      </c>
      <c r="D7340" t="s">
        <v>1267</v>
      </c>
      <c r="E7340" t="s">
        <v>30</v>
      </c>
      <c r="F7340">
        <v>26942</v>
      </c>
      <c r="G7340">
        <v>30701</v>
      </c>
      <c r="H7340">
        <v>1.1395219360106896</v>
      </c>
      <c r="I7340" t="str">
        <f>VLOOKUP($B7340&amp;$E7340,'Employee List'!$A:$E,5,0)</f>
        <v>E-1212</v>
      </c>
    </row>
    <row r="7341" spans="1:9" x14ac:dyDescent="0.35">
      <c r="A7341" t="s">
        <v>1257</v>
      </c>
      <c r="B7341" t="s">
        <v>137</v>
      </c>
      <c r="C7341" t="s">
        <v>364</v>
      </c>
      <c r="D7341" t="s">
        <v>1267</v>
      </c>
      <c r="E7341" t="s">
        <v>31</v>
      </c>
      <c r="F7341">
        <v>25490</v>
      </c>
      <c r="G7341">
        <v>33672</v>
      </c>
      <c r="H7341">
        <v>1.3209886229894077</v>
      </c>
      <c r="I7341" t="str">
        <f>VLOOKUP($B7341&amp;$E7341,'Employee List'!$A:$E,5,0)</f>
        <v>E-1212</v>
      </c>
    </row>
    <row r="7342" spans="1:9" x14ac:dyDescent="0.35">
      <c r="A7342" t="s">
        <v>1257</v>
      </c>
      <c r="B7342" t="s">
        <v>137</v>
      </c>
      <c r="C7342" t="s">
        <v>364</v>
      </c>
      <c r="D7342" t="s">
        <v>1268</v>
      </c>
      <c r="E7342" t="s">
        <v>29</v>
      </c>
      <c r="F7342">
        <v>13033</v>
      </c>
      <c r="G7342">
        <v>6602</v>
      </c>
      <c r="H7342">
        <v>0.5065602700836338</v>
      </c>
      <c r="I7342" t="str">
        <f>VLOOKUP($B7342&amp;$E7342,'Employee List'!$A:$E,5,0)</f>
        <v>E-1212</v>
      </c>
    </row>
    <row r="7343" spans="1:9" x14ac:dyDescent="0.35">
      <c r="A7343" t="s">
        <v>1257</v>
      </c>
      <c r="B7343" t="s">
        <v>137</v>
      </c>
      <c r="C7343" t="s">
        <v>364</v>
      </c>
      <c r="D7343" t="s">
        <v>1268</v>
      </c>
      <c r="E7343" t="s">
        <v>30</v>
      </c>
      <c r="F7343">
        <v>11152</v>
      </c>
      <c r="G7343">
        <v>5026</v>
      </c>
      <c r="H7343">
        <v>0.45068149210903874</v>
      </c>
      <c r="I7343" t="str">
        <f>VLOOKUP($B7343&amp;$E7343,'Employee List'!$A:$E,5,0)</f>
        <v>E-1212</v>
      </c>
    </row>
    <row r="7344" spans="1:9" x14ac:dyDescent="0.35">
      <c r="A7344" t="s">
        <v>1257</v>
      </c>
      <c r="B7344" t="s">
        <v>137</v>
      </c>
      <c r="C7344" t="s">
        <v>364</v>
      </c>
      <c r="D7344" t="s">
        <v>1268</v>
      </c>
      <c r="E7344" t="s">
        <v>31</v>
      </c>
      <c r="F7344">
        <v>13728</v>
      </c>
      <c r="G7344">
        <v>8569</v>
      </c>
      <c r="H7344">
        <v>0.62419871794871795</v>
      </c>
      <c r="I7344" t="str">
        <f>VLOOKUP($B7344&amp;$E7344,'Employee List'!$A:$E,5,0)</f>
        <v>E-1212</v>
      </c>
    </row>
    <row r="7345" spans="1:9" x14ac:dyDescent="0.35">
      <c r="A7345" t="s">
        <v>1257</v>
      </c>
      <c r="B7345" t="s">
        <v>137</v>
      </c>
      <c r="C7345" t="s">
        <v>364</v>
      </c>
      <c r="D7345" t="s">
        <v>1269</v>
      </c>
      <c r="E7345" t="s">
        <v>29</v>
      </c>
      <c r="F7345">
        <v>7519</v>
      </c>
      <c r="G7345">
        <v>10046</v>
      </c>
      <c r="H7345">
        <v>1.3360819257880037</v>
      </c>
      <c r="I7345" t="str">
        <f>VLOOKUP($B7345&amp;$E7345,'Employee List'!$A:$E,5,0)</f>
        <v>E-1212</v>
      </c>
    </row>
    <row r="7346" spans="1:9" x14ac:dyDescent="0.35">
      <c r="A7346" t="s">
        <v>1257</v>
      </c>
      <c r="B7346" t="s">
        <v>137</v>
      </c>
      <c r="C7346" t="s">
        <v>364</v>
      </c>
      <c r="D7346" t="s">
        <v>1269</v>
      </c>
      <c r="E7346" t="s">
        <v>30</v>
      </c>
      <c r="F7346">
        <v>6021</v>
      </c>
      <c r="G7346">
        <v>7066</v>
      </c>
      <c r="H7346">
        <v>1.1735592094336489</v>
      </c>
      <c r="I7346" t="str">
        <f>VLOOKUP($B7346&amp;$E7346,'Employee List'!$A:$E,5,0)</f>
        <v>E-1212</v>
      </c>
    </row>
    <row r="7347" spans="1:9" x14ac:dyDescent="0.35">
      <c r="A7347" t="s">
        <v>1257</v>
      </c>
      <c r="B7347" t="s">
        <v>137</v>
      </c>
      <c r="C7347" t="s">
        <v>364</v>
      </c>
      <c r="D7347" t="s">
        <v>1269</v>
      </c>
      <c r="E7347" t="s">
        <v>31</v>
      </c>
      <c r="F7347">
        <v>7961</v>
      </c>
      <c r="G7347">
        <v>11814</v>
      </c>
      <c r="H7347">
        <v>1.4839844240673283</v>
      </c>
      <c r="I7347" t="str">
        <f>VLOOKUP($B7347&amp;$E7347,'Employee List'!$A:$E,5,0)</f>
        <v>E-1212</v>
      </c>
    </row>
    <row r="7348" spans="1:9" x14ac:dyDescent="0.35">
      <c r="A7348" t="s">
        <v>1257</v>
      </c>
      <c r="B7348" t="s">
        <v>137</v>
      </c>
      <c r="C7348" t="s">
        <v>364</v>
      </c>
      <c r="D7348" t="s">
        <v>1270</v>
      </c>
      <c r="E7348" t="s">
        <v>29</v>
      </c>
      <c r="F7348">
        <v>3075</v>
      </c>
      <c r="G7348">
        <v>6759</v>
      </c>
      <c r="H7348">
        <v>2.1980487804878051</v>
      </c>
      <c r="I7348" t="str">
        <f>VLOOKUP($B7348&amp;$E7348,'Employee List'!$A:$E,5,0)</f>
        <v>E-1212</v>
      </c>
    </row>
    <row r="7349" spans="1:9" x14ac:dyDescent="0.35">
      <c r="A7349" t="s">
        <v>1257</v>
      </c>
      <c r="B7349" t="s">
        <v>137</v>
      </c>
      <c r="C7349" t="s">
        <v>364</v>
      </c>
      <c r="D7349" t="s">
        <v>1270</v>
      </c>
      <c r="E7349" t="s">
        <v>30</v>
      </c>
      <c r="F7349">
        <v>6526</v>
      </c>
      <c r="G7349">
        <v>7277</v>
      </c>
      <c r="H7349">
        <v>1.1150781489426909</v>
      </c>
      <c r="I7349" t="str">
        <f>VLOOKUP($B7349&amp;$E7349,'Employee List'!$A:$E,5,0)</f>
        <v>E-1212</v>
      </c>
    </row>
    <row r="7350" spans="1:9" x14ac:dyDescent="0.35">
      <c r="A7350" t="s">
        <v>1257</v>
      </c>
      <c r="B7350" t="s">
        <v>137</v>
      </c>
      <c r="C7350" t="s">
        <v>364</v>
      </c>
      <c r="D7350" t="s">
        <v>1270</v>
      </c>
      <c r="E7350" t="s">
        <v>31</v>
      </c>
      <c r="F7350">
        <v>3433</v>
      </c>
      <c r="G7350">
        <v>5490</v>
      </c>
      <c r="H7350">
        <v>1.5991843868336733</v>
      </c>
      <c r="I7350" t="str">
        <f>VLOOKUP($B7350&amp;$E7350,'Employee List'!$A:$E,5,0)</f>
        <v>E-1212</v>
      </c>
    </row>
    <row r="7351" spans="1:9" x14ac:dyDescent="0.35">
      <c r="A7351" t="s">
        <v>1257</v>
      </c>
      <c r="B7351" t="s">
        <v>137</v>
      </c>
      <c r="C7351" t="s">
        <v>364</v>
      </c>
      <c r="D7351" t="s">
        <v>1271</v>
      </c>
      <c r="E7351" t="s">
        <v>29</v>
      </c>
      <c r="F7351">
        <v>11452</v>
      </c>
      <c r="G7351">
        <v>6749</v>
      </c>
      <c r="H7351">
        <v>0.58932937478169756</v>
      </c>
      <c r="I7351" t="str">
        <f>VLOOKUP($B7351&amp;$E7351,'Employee List'!$A:$E,5,0)</f>
        <v>E-1212</v>
      </c>
    </row>
    <row r="7352" spans="1:9" x14ac:dyDescent="0.35">
      <c r="A7352" t="s">
        <v>1257</v>
      </c>
      <c r="B7352" t="s">
        <v>137</v>
      </c>
      <c r="C7352" t="s">
        <v>364</v>
      </c>
      <c r="D7352" t="s">
        <v>1271</v>
      </c>
      <c r="E7352" t="s">
        <v>30</v>
      </c>
      <c r="F7352">
        <v>10553</v>
      </c>
      <c r="G7352">
        <v>16760</v>
      </c>
      <c r="H7352">
        <v>1.588173978963328</v>
      </c>
      <c r="I7352" t="str">
        <f>VLOOKUP($B7352&amp;$E7352,'Employee List'!$A:$E,5,0)</f>
        <v>E-1212</v>
      </c>
    </row>
    <row r="7353" spans="1:9" x14ac:dyDescent="0.35">
      <c r="A7353" t="s">
        <v>1257</v>
      </c>
      <c r="B7353" t="s">
        <v>137</v>
      </c>
      <c r="C7353" t="s">
        <v>364</v>
      </c>
      <c r="D7353" t="s">
        <v>1271</v>
      </c>
      <c r="E7353" t="s">
        <v>31</v>
      </c>
      <c r="F7353">
        <v>10680</v>
      </c>
      <c r="G7353">
        <v>12548</v>
      </c>
      <c r="H7353">
        <v>1.1749063670411986</v>
      </c>
      <c r="I7353" t="str">
        <f>VLOOKUP($B7353&amp;$E7353,'Employee List'!$A:$E,5,0)</f>
        <v>E-1212</v>
      </c>
    </row>
    <row r="7354" spans="1:9" x14ac:dyDescent="0.35">
      <c r="A7354" t="s">
        <v>1257</v>
      </c>
      <c r="B7354" t="s">
        <v>137</v>
      </c>
      <c r="C7354" t="s">
        <v>364</v>
      </c>
      <c r="D7354" t="s">
        <v>1258</v>
      </c>
      <c r="E7354" t="s">
        <v>29</v>
      </c>
      <c r="F7354">
        <v>95569</v>
      </c>
      <c r="G7354">
        <v>107306</v>
      </c>
      <c r="H7354">
        <v>1.1228117904341366</v>
      </c>
      <c r="I7354" t="str">
        <f>VLOOKUP($B7354&amp;$E7354,'Employee List'!$A:$E,5,0)</f>
        <v>E-1212</v>
      </c>
    </row>
    <row r="7355" spans="1:9" x14ac:dyDescent="0.35">
      <c r="A7355" t="s">
        <v>1257</v>
      </c>
      <c r="B7355" t="s">
        <v>137</v>
      </c>
      <c r="C7355" t="s">
        <v>364</v>
      </c>
      <c r="D7355" t="s">
        <v>1258</v>
      </c>
      <c r="E7355" t="s">
        <v>30</v>
      </c>
      <c r="F7355">
        <v>93602</v>
      </c>
      <c r="G7355">
        <v>111758</v>
      </c>
      <c r="H7355">
        <v>1.1939702143116599</v>
      </c>
      <c r="I7355" t="str">
        <f>VLOOKUP($B7355&amp;$E7355,'Employee List'!$A:$E,5,0)</f>
        <v>E-1212</v>
      </c>
    </row>
    <row r="7356" spans="1:9" x14ac:dyDescent="0.35">
      <c r="A7356" t="s">
        <v>1257</v>
      </c>
      <c r="B7356" t="s">
        <v>137</v>
      </c>
      <c r="C7356" t="s">
        <v>364</v>
      </c>
      <c r="D7356" t="s">
        <v>1258</v>
      </c>
      <c r="E7356" t="s">
        <v>31</v>
      </c>
      <c r="F7356">
        <v>91635</v>
      </c>
      <c r="G7356">
        <v>145495</v>
      </c>
      <c r="H7356">
        <v>1.5877666830359578</v>
      </c>
      <c r="I7356" t="str">
        <f>VLOOKUP($B7356&amp;$E7356,'Employee List'!$A:$E,5,0)</f>
        <v>E-1212</v>
      </c>
    </row>
    <row r="7357" spans="1:9" x14ac:dyDescent="0.35">
      <c r="A7357" t="s">
        <v>1257</v>
      </c>
      <c r="B7357" t="s">
        <v>137</v>
      </c>
      <c r="C7357" t="s">
        <v>364</v>
      </c>
      <c r="D7357" t="s">
        <v>1272</v>
      </c>
      <c r="E7357" t="s">
        <v>29</v>
      </c>
      <c r="F7357">
        <v>15300</v>
      </c>
      <c r="G7357">
        <v>14773</v>
      </c>
      <c r="H7357">
        <v>0.9655555555555555</v>
      </c>
      <c r="I7357" t="str">
        <f>VLOOKUP($B7357&amp;$E7357,'Employee List'!$A:$E,5,0)</f>
        <v>E-1212</v>
      </c>
    </row>
    <row r="7358" spans="1:9" x14ac:dyDescent="0.35">
      <c r="A7358" t="s">
        <v>1257</v>
      </c>
      <c r="B7358" t="s">
        <v>137</v>
      </c>
      <c r="C7358" t="s">
        <v>364</v>
      </c>
      <c r="D7358" t="s">
        <v>1272</v>
      </c>
      <c r="E7358" t="s">
        <v>30</v>
      </c>
      <c r="F7358">
        <v>15470</v>
      </c>
      <c r="G7358">
        <v>14400</v>
      </c>
      <c r="H7358">
        <v>0.93083387201034262</v>
      </c>
      <c r="I7358" t="str">
        <f>VLOOKUP($B7358&amp;$E7358,'Employee List'!$A:$E,5,0)</f>
        <v>E-1212</v>
      </c>
    </row>
    <row r="7359" spans="1:9" x14ac:dyDescent="0.35">
      <c r="A7359" t="s">
        <v>1257</v>
      </c>
      <c r="B7359" t="s">
        <v>137</v>
      </c>
      <c r="C7359" t="s">
        <v>364</v>
      </c>
      <c r="D7359" t="s">
        <v>1272</v>
      </c>
      <c r="E7359" t="s">
        <v>31</v>
      </c>
      <c r="F7359">
        <v>16344</v>
      </c>
      <c r="G7359">
        <v>18889</v>
      </c>
      <c r="H7359">
        <v>1.1557146353401859</v>
      </c>
      <c r="I7359" t="str">
        <f>VLOOKUP($B7359&amp;$E7359,'Employee List'!$A:$E,5,0)</f>
        <v>E-1212</v>
      </c>
    </row>
    <row r="7360" spans="1:9" x14ac:dyDescent="0.35">
      <c r="A7360" t="s">
        <v>1257</v>
      </c>
      <c r="B7360" t="s">
        <v>137</v>
      </c>
      <c r="C7360" t="s">
        <v>364</v>
      </c>
      <c r="D7360" t="s">
        <v>1259</v>
      </c>
      <c r="E7360" t="s">
        <v>29</v>
      </c>
      <c r="F7360">
        <v>11666</v>
      </c>
      <c r="G7360">
        <v>15191</v>
      </c>
      <c r="H7360">
        <v>1.3021601234356248</v>
      </c>
      <c r="I7360" t="str">
        <f>VLOOKUP($B7360&amp;$E7360,'Employee List'!$A:$E,5,0)</f>
        <v>E-1212</v>
      </c>
    </row>
    <row r="7361" spans="1:9" x14ac:dyDescent="0.35">
      <c r="A7361" t="s">
        <v>1257</v>
      </c>
      <c r="B7361" t="s">
        <v>137</v>
      </c>
      <c r="C7361" t="s">
        <v>364</v>
      </c>
      <c r="D7361" t="s">
        <v>1259</v>
      </c>
      <c r="E7361" t="s">
        <v>30</v>
      </c>
      <c r="F7361">
        <v>12381</v>
      </c>
      <c r="G7361">
        <v>10695</v>
      </c>
      <c r="H7361">
        <v>0.86382360067845898</v>
      </c>
      <c r="I7361" t="str">
        <f>VLOOKUP($B7361&amp;$E7361,'Employee List'!$A:$E,5,0)</f>
        <v>E-1212</v>
      </c>
    </row>
    <row r="7362" spans="1:9" x14ac:dyDescent="0.35">
      <c r="A7362" t="s">
        <v>1257</v>
      </c>
      <c r="B7362" t="s">
        <v>137</v>
      </c>
      <c r="C7362" t="s">
        <v>364</v>
      </c>
      <c r="D7362" t="s">
        <v>1259</v>
      </c>
      <c r="E7362" t="s">
        <v>31</v>
      </c>
      <c r="F7362">
        <v>14494</v>
      </c>
      <c r="G7362">
        <v>12857</v>
      </c>
      <c r="H7362">
        <v>0.88705671312267143</v>
      </c>
      <c r="I7362" t="str">
        <f>VLOOKUP($B7362&amp;$E7362,'Employee List'!$A:$E,5,0)</f>
        <v>E-1212</v>
      </c>
    </row>
    <row r="7363" spans="1:9" x14ac:dyDescent="0.35">
      <c r="A7363" t="s">
        <v>1257</v>
      </c>
      <c r="B7363" t="s">
        <v>137</v>
      </c>
      <c r="C7363" t="s">
        <v>364</v>
      </c>
      <c r="D7363" t="s">
        <v>1273</v>
      </c>
      <c r="E7363" t="s">
        <v>29</v>
      </c>
      <c r="F7363">
        <v>4660</v>
      </c>
      <c r="G7363">
        <v>4512</v>
      </c>
      <c r="H7363">
        <v>0.96824034334763953</v>
      </c>
      <c r="I7363" t="str">
        <f>VLOOKUP($B7363&amp;$E7363,'Employee List'!$A:$E,5,0)</f>
        <v>E-1212</v>
      </c>
    </row>
    <row r="7364" spans="1:9" x14ac:dyDescent="0.35">
      <c r="A7364" t="s">
        <v>1257</v>
      </c>
      <c r="B7364" t="s">
        <v>137</v>
      </c>
      <c r="C7364" t="s">
        <v>364</v>
      </c>
      <c r="D7364" t="s">
        <v>1273</v>
      </c>
      <c r="E7364" t="s">
        <v>30</v>
      </c>
      <c r="F7364">
        <v>4144</v>
      </c>
      <c r="G7364">
        <v>5931</v>
      </c>
      <c r="H7364">
        <v>1.4312258687258688</v>
      </c>
      <c r="I7364" t="str">
        <f>VLOOKUP($B7364&amp;$E7364,'Employee List'!$A:$E,5,0)</f>
        <v>E-1212</v>
      </c>
    </row>
    <row r="7365" spans="1:9" x14ac:dyDescent="0.35">
      <c r="A7365" t="s">
        <v>1257</v>
      </c>
      <c r="B7365" t="s">
        <v>137</v>
      </c>
      <c r="C7365" t="s">
        <v>364</v>
      </c>
      <c r="D7365" t="s">
        <v>1273</v>
      </c>
      <c r="E7365" t="s">
        <v>31</v>
      </c>
      <c r="F7365">
        <v>3357</v>
      </c>
      <c r="G7365">
        <v>5145</v>
      </c>
      <c r="H7365">
        <v>1.5326184092940125</v>
      </c>
      <c r="I7365" t="str">
        <f>VLOOKUP($B7365&amp;$E7365,'Employee List'!$A:$E,5,0)</f>
        <v>E-1212</v>
      </c>
    </row>
    <row r="7366" spans="1:9" x14ac:dyDescent="0.35">
      <c r="A7366" t="s">
        <v>1257</v>
      </c>
      <c r="B7366" t="s">
        <v>137</v>
      </c>
      <c r="C7366" t="s">
        <v>364</v>
      </c>
      <c r="D7366" t="s">
        <v>1275</v>
      </c>
      <c r="E7366" t="s">
        <v>29</v>
      </c>
      <c r="F7366">
        <v>7491</v>
      </c>
      <c r="G7366">
        <v>11080</v>
      </c>
      <c r="H7366">
        <v>1.4791082632492325</v>
      </c>
      <c r="I7366" t="str">
        <f>VLOOKUP($B7366&amp;$E7366,'Employee List'!$A:$E,5,0)</f>
        <v>E-1212</v>
      </c>
    </row>
    <row r="7367" spans="1:9" x14ac:dyDescent="0.35">
      <c r="A7367" t="s">
        <v>1257</v>
      </c>
      <c r="B7367" t="s">
        <v>137</v>
      </c>
      <c r="C7367" t="s">
        <v>364</v>
      </c>
      <c r="D7367" t="s">
        <v>1275</v>
      </c>
      <c r="E7367" t="s">
        <v>30</v>
      </c>
      <c r="F7367">
        <v>9638</v>
      </c>
      <c r="G7367">
        <v>14550</v>
      </c>
      <c r="H7367">
        <v>1.5096493048350279</v>
      </c>
      <c r="I7367" t="str">
        <f>VLOOKUP($B7367&amp;$E7367,'Employee List'!$A:$E,5,0)</f>
        <v>E-1212</v>
      </c>
    </row>
    <row r="7368" spans="1:9" x14ac:dyDescent="0.35">
      <c r="A7368" t="s">
        <v>1257</v>
      </c>
      <c r="B7368" t="s">
        <v>137</v>
      </c>
      <c r="C7368" t="s">
        <v>364</v>
      </c>
      <c r="D7368" t="s">
        <v>1275</v>
      </c>
      <c r="E7368" t="s">
        <v>31</v>
      </c>
      <c r="F7368">
        <v>8184</v>
      </c>
      <c r="G7368">
        <v>9288</v>
      </c>
      <c r="H7368">
        <v>1.1348973607038124</v>
      </c>
      <c r="I7368" t="str">
        <f>VLOOKUP($B7368&amp;$E7368,'Employee List'!$A:$E,5,0)</f>
        <v>E-1212</v>
      </c>
    </row>
    <row r="7369" spans="1:9" x14ac:dyDescent="0.35">
      <c r="A7369" t="s">
        <v>1257</v>
      </c>
      <c r="B7369" t="s">
        <v>137</v>
      </c>
      <c r="C7369" t="s">
        <v>364</v>
      </c>
      <c r="D7369" t="s">
        <v>1276</v>
      </c>
      <c r="E7369" t="s">
        <v>29</v>
      </c>
      <c r="F7369">
        <v>4380</v>
      </c>
      <c r="G7369">
        <v>3246</v>
      </c>
      <c r="H7369">
        <v>0.74109589041095891</v>
      </c>
      <c r="I7369" t="str">
        <f>VLOOKUP($B7369&amp;$E7369,'Employee List'!$A:$E,5,0)</f>
        <v>E-1212</v>
      </c>
    </row>
    <row r="7370" spans="1:9" x14ac:dyDescent="0.35">
      <c r="A7370" t="s">
        <v>1257</v>
      </c>
      <c r="B7370" t="s">
        <v>137</v>
      </c>
      <c r="C7370" t="s">
        <v>364</v>
      </c>
      <c r="D7370" t="s">
        <v>1276</v>
      </c>
      <c r="E7370" t="s">
        <v>30</v>
      </c>
      <c r="F7370">
        <v>3713</v>
      </c>
      <c r="G7370">
        <v>1932</v>
      </c>
      <c r="H7370">
        <v>0.52033396175599245</v>
      </c>
      <c r="I7370" t="str">
        <f>VLOOKUP($B7370&amp;$E7370,'Employee List'!$A:$E,5,0)</f>
        <v>E-1212</v>
      </c>
    </row>
    <row r="7371" spans="1:9" x14ac:dyDescent="0.35">
      <c r="A7371" t="s">
        <v>1257</v>
      </c>
      <c r="B7371" t="s">
        <v>137</v>
      </c>
      <c r="C7371" t="s">
        <v>364</v>
      </c>
      <c r="D7371" t="s">
        <v>1276</v>
      </c>
      <c r="E7371" t="s">
        <v>31</v>
      </c>
      <c r="F7371">
        <v>5069</v>
      </c>
      <c r="G7371">
        <v>3375</v>
      </c>
      <c r="H7371">
        <v>0.66581179719865846</v>
      </c>
      <c r="I7371" t="str">
        <f>VLOOKUP($B7371&amp;$E7371,'Employee List'!$A:$E,5,0)</f>
        <v>E-1212</v>
      </c>
    </row>
    <row r="7372" spans="1:9" x14ac:dyDescent="0.35">
      <c r="A7372" t="s">
        <v>1257</v>
      </c>
      <c r="B7372" t="s">
        <v>137</v>
      </c>
      <c r="C7372" t="s">
        <v>364</v>
      </c>
      <c r="D7372" t="s">
        <v>1277</v>
      </c>
      <c r="E7372" t="s">
        <v>29</v>
      </c>
      <c r="F7372">
        <v>8742</v>
      </c>
      <c r="G7372">
        <v>4175</v>
      </c>
      <c r="H7372">
        <v>0.47757950125829329</v>
      </c>
      <c r="I7372" t="str">
        <f>VLOOKUP($B7372&amp;$E7372,'Employee List'!$A:$E,5,0)</f>
        <v>E-1212</v>
      </c>
    </row>
    <row r="7373" spans="1:9" x14ac:dyDescent="0.35">
      <c r="A7373" t="s">
        <v>1257</v>
      </c>
      <c r="B7373" t="s">
        <v>137</v>
      </c>
      <c r="C7373" t="s">
        <v>364</v>
      </c>
      <c r="D7373" t="s">
        <v>1277</v>
      </c>
      <c r="E7373" t="s">
        <v>30</v>
      </c>
      <c r="F7373">
        <v>5954</v>
      </c>
      <c r="G7373">
        <v>3955</v>
      </c>
      <c r="H7373">
        <v>0.66425932146456168</v>
      </c>
      <c r="I7373" t="str">
        <f>VLOOKUP($B7373&amp;$E7373,'Employee List'!$A:$E,5,0)</f>
        <v>E-1212</v>
      </c>
    </row>
    <row r="7374" spans="1:9" x14ac:dyDescent="0.35">
      <c r="A7374" t="s">
        <v>1257</v>
      </c>
      <c r="B7374" t="s">
        <v>137</v>
      </c>
      <c r="C7374" t="s">
        <v>364</v>
      </c>
      <c r="D7374" t="s">
        <v>1277</v>
      </c>
      <c r="E7374" t="s">
        <v>31</v>
      </c>
      <c r="F7374">
        <v>7630</v>
      </c>
      <c r="G7374">
        <v>9466</v>
      </c>
      <c r="H7374">
        <v>1.2406290956749673</v>
      </c>
      <c r="I7374" t="str">
        <f>VLOOKUP($B7374&amp;$E7374,'Employee List'!$A:$E,5,0)</f>
        <v>E-1212</v>
      </c>
    </row>
    <row r="7375" spans="1:9" x14ac:dyDescent="0.35">
      <c r="A7375" t="s">
        <v>1257</v>
      </c>
      <c r="B7375" t="s">
        <v>137</v>
      </c>
      <c r="C7375" t="s">
        <v>364</v>
      </c>
      <c r="D7375" t="s">
        <v>1278</v>
      </c>
      <c r="E7375" t="s">
        <v>29</v>
      </c>
      <c r="F7375">
        <v>8933</v>
      </c>
      <c r="G7375">
        <v>6811</v>
      </c>
      <c r="H7375">
        <v>0.76245382290383967</v>
      </c>
      <c r="I7375" t="str">
        <f>VLOOKUP($B7375&amp;$E7375,'Employee List'!$A:$E,5,0)</f>
        <v>E-1212</v>
      </c>
    </row>
    <row r="7376" spans="1:9" x14ac:dyDescent="0.35">
      <c r="A7376" t="s">
        <v>1257</v>
      </c>
      <c r="B7376" t="s">
        <v>137</v>
      </c>
      <c r="C7376" t="s">
        <v>364</v>
      </c>
      <c r="D7376" t="s">
        <v>1278</v>
      </c>
      <c r="E7376" t="s">
        <v>30</v>
      </c>
      <c r="F7376">
        <v>6888</v>
      </c>
      <c r="G7376">
        <v>10692</v>
      </c>
      <c r="H7376">
        <v>1.5522648083623694</v>
      </c>
      <c r="I7376" t="str">
        <f>VLOOKUP($B7376&amp;$E7376,'Employee List'!$A:$E,5,0)</f>
        <v>E-1212</v>
      </c>
    </row>
    <row r="7377" spans="1:9" x14ac:dyDescent="0.35">
      <c r="A7377" t="s">
        <v>1257</v>
      </c>
      <c r="B7377" t="s">
        <v>137</v>
      </c>
      <c r="C7377" t="s">
        <v>364</v>
      </c>
      <c r="D7377" t="s">
        <v>1278</v>
      </c>
      <c r="E7377" t="s">
        <v>31</v>
      </c>
      <c r="F7377">
        <v>10059</v>
      </c>
      <c r="G7377">
        <v>10831</v>
      </c>
      <c r="H7377">
        <v>1.0767471915697386</v>
      </c>
      <c r="I7377" t="str">
        <f>VLOOKUP($B7377&amp;$E7377,'Employee List'!$A:$E,5,0)</f>
        <v>E-1212</v>
      </c>
    </row>
    <row r="7378" spans="1:9" x14ac:dyDescent="0.35">
      <c r="A7378" t="s">
        <v>1257</v>
      </c>
      <c r="B7378" t="s">
        <v>137</v>
      </c>
      <c r="C7378" t="s">
        <v>364</v>
      </c>
      <c r="D7378" t="s">
        <v>1279</v>
      </c>
      <c r="E7378" t="s">
        <v>29</v>
      </c>
      <c r="F7378">
        <v>2647</v>
      </c>
      <c r="G7378">
        <v>4666</v>
      </c>
      <c r="H7378">
        <v>1.7627502833396298</v>
      </c>
      <c r="I7378" t="str">
        <f>VLOOKUP($B7378&amp;$E7378,'Employee List'!$A:$E,5,0)</f>
        <v>E-1212</v>
      </c>
    </row>
    <row r="7379" spans="1:9" x14ac:dyDescent="0.35">
      <c r="A7379" t="s">
        <v>1257</v>
      </c>
      <c r="B7379" t="s">
        <v>137</v>
      </c>
      <c r="C7379" t="s">
        <v>364</v>
      </c>
      <c r="D7379" t="s">
        <v>1279</v>
      </c>
      <c r="E7379" t="s">
        <v>30</v>
      </c>
      <c r="F7379">
        <v>5276</v>
      </c>
      <c r="G7379">
        <v>3593</v>
      </c>
      <c r="H7379">
        <v>0.68100833965125096</v>
      </c>
      <c r="I7379" t="str">
        <f>VLOOKUP($B7379&amp;$E7379,'Employee List'!$A:$E,5,0)</f>
        <v>E-1212</v>
      </c>
    </row>
    <row r="7380" spans="1:9" x14ac:dyDescent="0.35">
      <c r="A7380" t="s">
        <v>1257</v>
      </c>
      <c r="B7380" t="s">
        <v>137</v>
      </c>
      <c r="C7380" t="s">
        <v>364</v>
      </c>
      <c r="D7380" t="s">
        <v>1279</v>
      </c>
      <c r="E7380" t="s">
        <v>31</v>
      </c>
      <c r="F7380">
        <v>5438</v>
      </c>
      <c r="G7380">
        <v>1997</v>
      </c>
      <c r="H7380">
        <v>0.36723059948510484</v>
      </c>
      <c r="I7380" t="str">
        <f>VLOOKUP($B7380&amp;$E7380,'Employee List'!$A:$E,5,0)</f>
        <v>E-1212</v>
      </c>
    </row>
    <row r="7381" spans="1:9" x14ac:dyDescent="0.35">
      <c r="A7381" t="s">
        <v>1257</v>
      </c>
      <c r="B7381" t="s">
        <v>137</v>
      </c>
      <c r="C7381" t="s">
        <v>364</v>
      </c>
      <c r="D7381" t="s">
        <v>1280</v>
      </c>
      <c r="E7381" t="s">
        <v>29</v>
      </c>
      <c r="F7381">
        <v>45991</v>
      </c>
      <c r="G7381">
        <v>47243</v>
      </c>
      <c r="H7381">
        <v>1.0272227174882043</v>
      </c>
      <c r="I7381" t="str">
        <f>VLOOKUP($B7381&amp;$E7381,'Employee List'!$A:$E,5,0)</f>
        <v>E-1212</v>
      </c>
    </row>
    <row r="7382" spans="1:9" x14ac:dyDescent="0.35">
      <c r="A7382" t="s">
        <v>1257</v>
      </c>
      <c r="B7382" t="s">
        <v>137</v>
      </c>
      <c r="C7382" t="s">
        <v>364</v>
      </c>
      <c r="D7382" t="s">
        <v>1280</v>
      </c>
      <c r="E7382" t="s">
        <v>30</v>
      </c>
      <c r="F7382">
        <v>45802</v>
      </c>
      <c r="G7382">
        <v>53297</v>
      </c>
      <c r="H7382">
        <v>1.1636391423955286</v>
      </c>
      <c r="I7382" t="str">
        <f>VLOOKUP($B7382&amp;$E7382,'Employee List'!$A:$E,5,0)</f>
        <v>E-1212</v>
      </c>
    </row>
    <row r="7383" spans="1:9" x14ac:dyDescent="0.35">
      <c r="A7383" t="s">
        <v>1257</v>
      </c>
      <c r="B7383" t="s">
        <v>137</v>
      </c>
      <c r="C7383" t="s">
        <v>364</v>
      </c>
      <c r="D7383" t="s">
        <v>1280</v>
      </c>
      <c r="E7383" t="s">
        <v>31</v>
      </c>
      <c r="F7383">
        <v>43321</v>
      </c>
      <c r="G7383">
        <v>29196</v>
      </c>
      <c r="H7383">
        <v>0.6739456614574918</v>
      </c>
      <c r="I7383" t="str">
        <f>VLOOKUP($B7383&amp;$E7383,'Employee List'!$A:$E,5,0)</f>
        <v>E-1212</v>
      </c>
    </row>
    <row r="7384" spans="1:9" x14ac:dyDescent="0.35">
      <c r="A7384" t="s">
        <v>1257</v>
      </c>
      <c r="B7384" t="s">
        <v>137</v>
      </c>
      <c r="C7384" t="s">
        <v>364</v>
      </c>
      <c r="D7384" t="s">
        <v>1262</v>
      </c>
      <c r="E7384" t="s">
        <v>29</v>
      </c>
      <c r="F7384">
        <v>13290</v>
      </c>
      <c r="G7384">
        <v>11031</v>
      </c>
      <c r="H7384">
        <v>0.8300225733634311</v>
      </c>
      <c r="I7384" t="str">
        <f>VLOOKUP($B7384&amp;$E7384,'Employee List'!$A:$E,5,0)</f>
        <v>E-1212</v>
      </c>
    </row>
    <row r="7385" spans="1:9" x14ac:dyDescent="0.35">
      <c r="A7385" t="s">
        <v>1257</v>
      </c>
      <c r="B7385" t="s">
        <v>137</v>
      </c>
      <c r="C7385" t="s">
        <v>364</v>
      </c>
      <c r="D7385" t="s">
        <v>1262</v>
      </c>
      <c r="E7385" t="s">
        <v>30</v>
      </c>
      <c r="F7385">
        <v>11584</v>
      </c>
      <c r="G7385">
        <v>13153</v>
      </c>
      <c r="H7385">
        <v>1.1354454419889504</v>
      </c>
      <c r="I7385" t="str">
        <f>VLOOKUP($B7385&amp;$E7385,'Employee List'!$A:$E,5,0)</f>
        <v>E-1212</v>
      </c>
    </row>
    <row r="7386" spans="1:9" x14ac:dyDescent="0.35">
      <c r="A7386" t="s">
        <v>1257</v>
      </c>
      <c r="B7386" t="s">
        <v>137</v>
      </c>
      <c r="C7386" t="s">
        <v>364</v>
      </c>
      <c r="D7386" t="s">
        <v>1262</v>
      </c>
      <c r="E7386" t="s">
        <v>31</v>
      </c>
      <c r="F7386">
        <v>15128</v>
      </c>
      <c r="G7386">
        <v>18089</v>
      </c>
      <c r="H7386">
        <v>1.1957297726070861</v>
      </c>
      <c r="I7386" t="str">
        <f>VLOOKUP($B7386&amp;$E7386,'Employee List'!$A:$E,5,0)</f>
        <v>E-1212</v>
      </c>
    </row>
    <row r="7387" spans="1:9" x14ac:dyDescent="0.35">
      <c r="A7387" t="s">
        <v>1257</v>
      </c>
      <c r="B7387" t="s">
        <v>137</v>
      </c>
      <c r="C7387" t="s">
        <v>364</v>
      </c>
      <c r="D7387" t="s">
        <v>1282</v>
      </c>
      <c r="E7387" t="s">
        <v>29</v>
      </c>
      <c r="F7387">
        <v>3024</v>
      </c>
      <c r="G7387">
        <v>4248</v>
      </c>
      <c r="H7387">
        <v>1.4047619047619047</v>
      </c>
      <c r="I7387" t="str">
        <f>VLOOKUP($B7387&amp;$E7387,'Employee List'!$A:$E,5,0)</f>
        <v>E-1212</v>
      </c>
    </row>
    <row r="7388" spans="1:9" x14ac:dyDescent="0.35">
      <c r="A7388" t="s">
        <v>1257</v>
      </c>
      <c r="B7388" t="s">
        <v>137</v>
      </c>
      <c r="C7388" t="s">
        <v>364</v>
      </c>
      <c r="D7388" t="s">
        <v>1282</v>
      </c>
      <c r="E7388" t="s">
        <v>30</v>
      </c>
      <c r="F7388">
        <v>3527</v>
      </c>
      <c r="G7388">
        <v>4503</v>
      </c>
      <c r="H7388">
        <v>1.2767224269917776</v>
      </c>
      <c r="I7388" t="str">
        <f>VLOOKUP($B7388&amp;$E7388,'Employee List'!$A:$E,5,0)</f>
        <v>E-1212</v>
      </c>
    </row>
    <row r="7389" spans="1:9" x14ac:dyDescent="0.35">
      <c r="A7389" t="s">
        <v>1257</v>
      </c>
      <c r="B7389" t="s">
        <v>137</v>
      </c>
      <c r="C7389" t="s">
        <v>364</v>
      </c>
      <c r="D7389" t="s">
        <v>1282</v>
      </c>
      <c r="E7389" t="s">
        <v>31</v>
      </c>
      <c r="F7389">
        <v>6043</v>
      </c>
      <c r="G7389">
        <v>2544</v>
      </c>
      <c r="H7389">
        <v>0.42098295548568593</v>
      </c>
      <c r="I7389" t="str">
        <f>VLOOKUP($B7389&amp;$E7389,'Employee List'!$A:$E,5,0)</f>
        <v>E-1212</v>
      </c>
    </row>
    <row r="7390" spans="1:9" x14ac:dyDescent="0.35">
      <c r="A7390" t="s">
        <v>1257</v>
      </c>
      <c r="B7390" t="s">
        <v>137</v>
      </c>
      <c r="C7390" t="s">
        <v>364</v>
      </c>
      <c r="D7390" t="s">
        <v>1281</v>
      </c>
      <c r="E7390" t="s">
        <v>29</v>
      </c>
      <c r="F7390">
        <v>2612</v>
      </c>
      <c r="G7390">
        <v>5246</v>
      </c>
      <c r="H7390">
        <v>2.0084226646248085</v>
      </c>
      <c r="I7390" t="str">
        <f>VLOOKUP($B7390&amp;$E7390,'Employee List'!$A:$E,5,0)</f>
        <v>E-1212</v>
      </c>
    </row>
    <row r="7391" spans="1:9" x14ac:dyDescent="0.35">
      <c r="A7391" t="s">
        <v>1257</v>
      </c>
      <c r="B7391" t="s">
        <v>137</v>
      </c>
      <c r="C7391" t="s">
        <v>364</v>
      </c>
      <c r="D7391" t="s">
        <v>1281</v>
      </c>
      <c r="E7391" t="s">
        <v>30</v>
      </c>
      <c r="F7391">
        <v>4361</v>
      </c>
      <c r="G7391">
        <v>2656</v>
      </c>
      <c r="H7391">
        <v>0.60903462508598949</v>
      </c>
      <c r="I7391" t="str">
        <f>VLOOKUP($B7391&amp;$E7391,'Employee List'!$A:$E,5,0)</f>
        <v>E-1212</v>
      </c>
    </row>
    <row r="7392" spans="1:9" x14ac:dyDescent="0.35">
      <c r="A7392" t="s">
        <v>1257</v>
      </c>
      <c r="B7392" t="s">
        <v>137</v>
      </c>
      <c r="C7392" t="s">
        <v>364</v>
      </c>
      <c r="D7392" t="s">
        <v>1281</v>
      </c>
      <c r="E7392" t="s">
        <v>31</v>
      </c>
      <c r="F7392">
        <v>6067</v>
      </c>
      <c r="G7392">
        <v>3335</v>
      </c>
      <c r="H7392">
        <v>0.54969507169935716</v>
      </c>
      <c r="I7392" t="str">
        <f>VLOOKUP($B7392&amp;$E7392,'Employee List'!$A:$E,5,0)</f>
        <v>E-1212</v>
      </c>
    </row>
    <row r="7393" spans="1:9" x14ac:dyDescent="0.35">
      <c r="A7393" t="s">
        <v>1257</v>
      </c>
      <c r="B7393" t="s">
        <v>138</v>
      </c>
      <c r="C7393" t="s">
        <v>364</v>
      </c>
      <c r="D7393" t="s">
        <v>1274</v>
      </c>
      <c r="E7393" t="s">
        <v>29</v>
      </c>
      <c r="F7393">
        <v>22610</v>
      </c>
      <c r="G7393">
        <v>27559</v>
      </c>
      <c r="H7393">
        <v>1.2188854489164087</v>
      </c>
      <c r="I7393" t="str">
        <f>VLOOKUP($B7393&amp;$E7393,'Employee List'!$A:$E,5,0)</f>
        <v>E-1213</v>
      </c>
    </row>
    <row r="7394" spans="1:9" x14ac:dyDescent="0.35">
      <c r="A7394" t="s">
        <v>1257</v>
      </c>
      <c r="B7394" t="s">
        <v>138</v>
      </c>
      <c r="C7394" t="s">
        <v>364</v>
      </c>
      <c r="D7394" t="s">
        <v>1274</v>
      </c>
      <c r="E7394" t="s">
        <v>30</v>
      </c>
      <c r="F7394">
        <v>22487</v>
      </c>
      <c r="G7394">
        <v>21971</v>
      </c>
      <c r="H7394">
        <v>0.97705340863610091</v>
      </c>
      <c r="I7394" t="str">
        <f>VLOOKUP($B7394&amp;$E7394,'Employee List'!$A:$E,5,0)</f>
        <v>E-1213</v>
      </c>
    </row>
    <row r="7395" spans="1:9" x14ac:dyDescent="0.35">
      <c r="A7395" t="s">
        <v>1257</v>
      </c>
      <c r="B7395" t="s">
        <v>138</v>
      </c>
      <c r="C7395" t="s">
        <v>364</v>
      </c>
      <c r="D7395" t="s">
        <v>1274</v>
      </c>
      <c r="E7395" t="s">
        <v>31</v>
      </c>
      <c r="F7395">
        <v>25312</v>
      </c>
      <c r="G7395">
        <v>27775</v>
      </c>
      <c r="H7395">
        <v>1.097305625790139</v>
      </c>
      <c r="I7395" t="str">
        <f>VLOOKUP($B7395&amp;$E7395,'Employee List'!$A:$E,5,0)</f>
        <v>E-1213</v>
      </c>
    </row>
    <row r="7396" spans="1:9" x14ac:dyDescent="0.35">
      <c r="A7396" t="s">
        <v>1257</v>
      </c>
      <c r="B7396" t="s">
        <v>138</v>
      </c>
      <c r="C7396" t="s">
        <v>364</v>
      </c>
      <c r="D7396" t="s">
        <v>1263</v>
      </c>
      <c r="E7396" t="s">
        <v>29</v>
      </c>
      <c r="F7396">
        <v>7924</v>
      </c>
      <c r="G7396">
        <v>1705</v>
      </c>
      <c r="H7396">
        <v>0.21516910651186269</v>
      </c>
      <c r="I7396" t="str">
        <f>VLOOKUP($B7396&amp;$E7396,'Employee List'!$A:$E,5,0)</f>
        <v>E-1213</v>
      </c>
    </row>
    <row r="7397" spans="1:9" x14ac:dyDescent="0.35">
      <c r="A7397" t="s">
        <v>1257</v>
      </c>
      <c r="B7397" t="s">
        <v>138</v>
      </c>
      <c r="C7397" t="s">
        <v>364</v>
      </c>
      <c r="D7397" t="s">
        <v>1263</v>
      </c>
      <c r="E7397" t="s">
        <v>30</v>
      </c>
      <c r="F7397">
        <v>7815</v>
      </c>
      <c r="G7397">
        <v>5143</v>
      </c>
      <c r="H7397">
        <v>0.65809341010876521</v>
      </c>
      <c r="I7397" t="str">
        <f>VLOOKUP($B7397&amp;$E7397,'Employee List'!$A:$E,5,0)</f>
        <v>E-1213</v>
      </c>
    </row>
    <row r="7398" spans="1:9" x14ac:dyDescent="0.35">
      <c r="A7398" t="s">
        <v>1257</v>
      </c>
      <c r="B7398" t="s">
        <v>138</v>
      </c>
      <c r="C7398" t="s">
        <v>364</v>
      </c>
      <c r="D7398" t="s">
        <v>1263</v>
      </c>
      <c r="E7398" t="s">
        <v>31</v>
      </c>
      <c r="F7398">
        <v>7225</v>
      </c>
      <c r="G7398">
        <v>1296</v>
      </c>
      <c r="H7398">
        <v>0.17937716262975778</v>
      </c>
      <c r="I7398" t="str">
        <f>VLOOKUP($B7398&amp;$E7398,'Employee List'!$A:$E,5,0)</f>
        <v>E-1213</v>
      </c>
    </row>
    <row r="7399" spans="1:9" x14ac:dyDescent="0.35">
      <c r="A7399" t="s">
        <v>1257</v>
      </c>
      <c r="B7399" t="s">
        <v>138</v>
      </c>
      <c r="C7399" t="s">
        <v>364</v>
      </c>
      <c r="D7399" t="s">
        <v>1264</v>
      </c>
      <c r="E7399" t="s">
        <v>29</v>
      </c>
      <c r="F7399">
        <v>5785</v>
      </c>
      <c r="G7399">
        <v>5031</v>
      </c>
      <c r="H7399">
        <v>0.86966292134831458</v>
      </c>
      <c r="I7399" t="str">
        <f>VLOOKUP($B7399&amp;$E7399,'Employee List'!$A:$E,5,0)</f>
        <v>E-1213</v>
      </c>
    </row>
    <row r="7400" spans="1:9" x14ac:dyDescent="0.35">
      <c r="A7400" t="s">
        <v>1257</v>
      </c>
      <c r="B7400" t="s">
        <v>138</v>
      </c>
      <c r="C7400" t="s">
        <v>364</v>
      </c>
      <c r="D7400" t="s">
        <v>1264</v>
      </c>
      <c r="E7400" t="s">
        <v>30</v>
      </c>
      <c r="F7400">
        <v>5021</v>
      </c>
      <c r="G7400">
        <v>1119</v>
      </c>
      <c r="H7400">
        <v>0.2228639713204541</v>
      </c>
      <c r="I7400" t="str">
        <f>VLOOKUP($B7400&amp;$E7400,'Employee List'!$A:$E,5,0)</f>
        <v>E-1213</v>
      </c>
    </row>
    <row r="7401" spans="1:9" x14ac:dyDescent="0.35">
      <c r="A7401" t="s">
        <v>1257</v>
      </c>
      <c r="B7401" t="s">
        <v>138</v>
      </c>
      <c r="C7401" t="s">
        <v>364</v>
      </c>
      <c r="D7401" t="s">
        <v>1264</v>
      </c>
      <c r="E7401" t="s">
        <v>31</v>
      </c>
      <c r="F7401">
        <v>6529</v>
      </c>
      <c r="G7401">
        <v>1861</v>
      </c>
      <c r="H7401">
        <v>0.28503599326083628</v>
      </c>
      <c r="I7401" t="str">
        <f>VLOOKUP($B7401&amp;$E7401,'Employee List'!$A:$E,5,0)</f>
        <v>E-1213</v>
      </c>
    </row>
    <row r="7402" spans="1:9" x14ac:dyDescent="0.35">
      <c r="A7402" t="s">
        <v>1257</v>
      </c>
      <c r="B7402" t="s">
        <v>138</v>
      </c>
      <c r="C7402" t="s">
        <v>364</v>
      </c>
      <c r="D7402" t="s">
        <v>1265</v>
      </c>
      <c r="E7402" t="s">
        <v>29</v>
      </c>
      <c r="F7402">
        <v>6909</v>
      </c>
      <c r="G7402">
        <v>6637</v>
      </c>
      <c r="H7402">
        <v>0.96063106093501227</v>
      </c>
      <c r="I7402" t="str">
        <f>VLOOKUP($B7402&amp;$E7402,'Employee List'!$A:$E,5,0)</f>
        <v>E-1213</v>
      </c>
    </row>
    <row r="7403" spans="1:9" x14ac:dyDescent="0.35">
      <c r="A7403" t="s">
        <v>1257</v>
      </c>
      <c r="B7403" t="s">
        <v>138</v>
      </c>
      <c r="C7403" t="s">
        <v>364</v>
      </c>
      <c r="D7403" t="s">
        <v>1265</v>
      </c>
      <c r="E7403" t="s">
        <v>30</v>
      </c>
      <c r="F7403">
        <v>8632</v>
      </c>
      <c r="G7403">
        <v>4415</v>
      </c>
      <c r="H7403">
        <v>0.51146895273401294</v>
      </c>
      <c r="I7403" t="str">
        <f>VLOOKUP($B7403&amp;$E7403,'Employee List'!$A:$E,5,0)</f>
        <v>E-1213</v>
      </c>
    </row>
    <row r="7404" spans="1:9" x14ac:dyDescent="0.35">
      <c r="A7404" t="s">
        <v>1257</v>
      </c>
      <c r="B7404" t="s">
        <v>138</v>
      </c>
      <c r="C7404" t="s">
        <v>364</v>
      </c>
      <c r="D7404" t="s">
        <v>1265</v>
      </c>
      <c r="E7404" t="s">
        <v>31</v>
      </c>
      <c r="F7404">
        <v>8747</v>
      </c>
      <c r="G7404">
        <v>10879</v>
      </c>
      <c r="H7404">
        <v>1.2437407111009489</v>
      </c>
      <c r="I7404" t="str">
        <f>VLOOKUP($B7404&amp;$E7404,'Employee List'!$A:$E,5,0)</f>
        <v>E-1213</v>
      </c>
    </row>
    <row r="7405" spans="1:9" x14ac:dyDescent="0.35">
      <c r="A7405" t="s">
        <v>1257</v>
      </c>
      <c r="B7405" t="s">
        <v>138</v>
      </c>
      <c r="C7405" t="s">
        <v>364</v>
      </c>
      <c r="D7405" t="s">
        <v>1260</v>
      </c>
      <c r="E7405" t="s">
        <v>29</v>
      </c>
      <c r="F7405">
        <v>93301</v>
      </c>
      <c r="G7405">
        <v>99129</v>
      </c>
      <c r="H7405">
        <v>1.0624644966291894</v>
      </c>
      <c r="I7405" t="str">
        <f>VLOOKUP($B7405&amp;$E7405,'Employee List'!$A:$E,5,0)</f>
        <v>E-1213</v>
      </c>
    </row>
    <row r="7406" spans="1:9" x14ac:dyDescent="0.35">
      <c r="A7406" t="s">
        <v>1257</v>
      </c>
      <c r="B7406" t="s">
        <v>138</v>
      </c>
      <c r="C7406" t="s">
        <v>364</v>
      </c>
      <c r="D7406" t="s">
        <v>1260</v>
      </c>
      <c r="E7406" t="s">
        <v>30</v>
      </c>
      <c r="F7406">
        <v>93740</v>
      </c>
      <c r="G7406">
        <v>105667</v>
      </c>
      <c r="H7406">
        <v>1.1272349050565393</v>
      </c>
      <c r="I7406" t="str">
        <f>VLOOKUP($B7406&amp;$E7406,'Employee List'!$A:$E,5,0)</f>
        <v>E-1213</v>
      </c>
    </row>
    <row r="7407" spans="1:9" x14ac:dyDescent="0.35">
      <c r="A7407" t="s">
        <v>1257</v>
      </c>
      <c r="B7407" t="s">
        <v>138</v>
      </c>
      <c r="C7407" t="s">
        <v>364</v>
      </c>
      <c r="D7407" t="s">
        <v>1260</v>
      </c>
      <c r="E7407" t="s">
        <v>31</v>
      </c>
      <c r="F7407">
        <v>108732</v>
      </c>
      <c r="G7407">
        <v>194148</v>
      </c>
      <c r="H7407">
        <v>1.7855645072287827</v>
      </c>
      <c r="I7407" t="str">
        <f>VLOOKUP($B7407&amp;$E7407,'Employee List'!$A:$E,5,0)</f>
        <v>E-1213</v>
      </c>
    </row>
    <row r="7408" spans="1:9" x14ac:dyDescent="0.35">
      <c r="A7408" t="s">
        <v>1257</v>
      </c>
      <c r="B7408" t="s">
        <v>138</v>
      </c>
      <c r="C7408" t="s">
        <v>364</v>
      </c>
      <c r="D7408" t="s">
        <v>1261</v>
      </c>
      <c r="E7408" t="s">
        <v>29</v>
      </c>
      <c r="F7408">
        <v>73695</v>
      </c>
      <c r="G7408">
        <v>58307</v>
      </c>
      <c r="H7408">
        <v>0.79119343239025719</v>
      </c>
      <c r="I7408" t="str">
        <f>VLOOKUP($B7408&amp;$E7408,'Employee List'!$A:$E,5,0)</f>
        <v>E-1213</v>
      </c>
    </row>
    <row r="7409" spans="1:9" x14ac:dyDescent="0.35">
      <c r="A7409" t="s">
        <v>1257</v>
      </c>
      <c r="B7409" t="s">
        <v>138</v>
      </c>
      <c r="C7409" t="s">
        <v>364</v>
      </c>
      <c r="D7409" t="s">
        <v>1261</v>
      </c>
      <c r="E7409" t="s">
        <v>30</v>
      </c>
      <c r="F7409">
        <v>76419</v>
      </c>
      <c r="G7409">
        <v>59751</v>
      </c>
      <c r="H7409">
        <v>0.78188670356848433</v>
      </c>
      <c r="I7409" t="str">
        <f>VLOOKUP($B7409&amp;$E7409,'Employee List'!$A:$E,5,0)</f>
        <v>E-1213</v>
      </c>
    </row>
    <row r="7410" spans="1:9" x14ac:dyDescent="0.35">
      <c r="A7410" t="s">
        <v>1257</v>
      </c>
      <c r="B7410" t="s">
        <v>138</v>
      </c>
      <c r="C7410" t="s">
        <v>364</v>
      </c>
      <c r="D7410" t="s">
        <v>1261</v>
      </c>
      <c r="E7410" t="s">
        <v>31</v>
      </c>
      <c r="F7410">
        <v>78491</v>
      </c>
      <c r="G7410">
        <v>69002</v>
      </c>
      <c r="H7410">
        <v>0.87910715878253554</v>
      </c>
      <c r="I7410" t="str">
        <f>VLOOKUP($B7410&amp;$E7410,'Employee List'!$A:$E,5,0)</f>
        <v>E-1213</v>
      </c>
    </row>
    <row r="7411" spans="1:9" x14ac:dyDescent="0.35">
      <c r="A7411" t="s">
        <v>1257</v>
      </c>
      <c r="B7411" t="s">
        <v>138</v>
      </c>
      <c r="C7411" t="s">
        <v>364</v>
      </c>
      <c r="D7411" t="s">
        <v>1266</v>
      </c>
      <c r="E7411" t="s">
        <v>29</v>
      </c>
      <c r="F7411">
        <v>61917</v>
      </c>
      <c r="G7411">
        <v>67838</v>
      </c>
      <c r="H7411">
        <v>1.0956280181533342</v>
      </c>
      <c r="I7411" t="str">
        <f>VLOOKUP($B7411&amp;$E7411,'Employee List'!$A:$E,5,0)</f>
        <v>E-1213</v>
      </c>
    </row>
    <row r="7412" spans="1:9" x14ac:dyDescent="0.35">
      <c r="A7412" t="s">
        <v>1257</v>
      </c>
      <c r="B7412" t="s">
        <v>138</v>
      </c>
      <c r="C7412" t="s">
        <v>364</v>
      </c>
      <c r="D7412" t="s">
        <v>1266</v>
      </c>
      <c r="E7412" t="s">
        <v>30</v>
      </c>
      <c r="F7412">
        <v>66101</v>
      </c>
      <c r="G7412">
        <v>70582</v>
      </c>
      <c r="H7412">
        <v>1.0677901998456907</v>
      </c>
      <c r="I7412" t="str">
        <f>VLOOKUP($B7412&amp;$E7412,'Employee List'!$A:$E,5,0)</f>
        <v>E-1213</v>
      </c>
    </row>
    <row r="7413" spans="1:9" x14ac:dyDescent="0.35">
      <c r="A7413" t="s">
        <v>1257</v>
      </c>
      <c r="B7413" t="s">
        <v>138</v>
      </c>
      <c r="C7413" t="s">
        <v>364</v>
      </c>
      <c r="D7413" t="s">
        <v>1266</v>
      </c>
      <c r="E7413" t="s">
        <v>31</v>
      </c>
      <c r="F7413">
        <v>65775</v>
      </c>
      <c r="G7413">
        <v>75222</v>
      </c>
      <c r="H7413">
        <v>1.1436259977194982</v>
      </c>
      <c r="I7413" t="str">
        <f>VLOOKUP($B7413&amp;$E7413,'Employee List'!$A:$E,5,0)</f>
        <v>E-1213</v>
      </c>
    </row>
    <row r="7414" spans="1:9" x14ac:dyDescent="0.35">
      <c r="A7414" t="s">
        <v>1257</v>
      </c>
      <c r="B7414" t="s">
        <v>138</v>
      </c>
      <c r="C7414" t="s">
        <v>364</v>
      </c>
      <c r="D7414" t="s">
        <v>1267</v>
      </c>
      <c r="E7414" t="s">
        <v>29</v>
      </c>
      <c r="F7414">
        <v>31992</v>
      </c>
      <c r="G7414">
        <v>26222</v>
      </c>
      <c r="H7414">
        <v>0.81964241060265064</v>
      </c>
      <c r="I7414" t="str">
        <f>VLOOKUP($B7414&amp;$E7414,'Employee List'!$A:$E,5,0)</f>
        <v>E-1213</v>
      </c>
    </row>
    <row r="7415" spans="1:9" x14ac:dyDescent="0.35">
      <c r="A7415" t="s">
        <v>1257</v>
      </c>
      <c r="B7415" t="s">
        <v>138</v>
      </c>
      <c r="C7415" t="s">
        <v>364</v>
      </c>
      <c r="D7415" t="s">
        <v>1267</v>
      </c>
      <c r="E7415" t="s">
        <v>30</v>
      </c>
      <c r="F7415">
        <v>33477</v>
      </c>
      <c r="G7415">
        <v>25489</v>
      </c>
      <c r="H7415">
        <v>0.76138841592735307</v>
      </c>
      <c r="I7415" t="str">
        <f>VLOOKUP($B7415&amp;$E7415,'Employee List'!$A:$E,5,0)</f>
        <v>E-1213</v>
      </c>
    </row>
    <row r="7416" spans="1:9" x14ac:dyDescent="0.35">
      <c r="A7416" t="s">
        <v>1257</v>
      </c>
      <c r="B7416" t="s">
        <v>138</v>
      </c>
      <c r="C7416" t="s">
        <v>364</v>
      </c>
      <c r="D7416" t="s">
        <v>1267</v>
      </c>
      <c r="E7416" t="s">
        <v>31</v>
      </c>
      <c r="F7416">
        <v>33134</v>
      </c>
      <c r="G7416">
        <v>37457</v>
      </c>
      <c r="H7416">
        <v>1.1304702118669645</v>
      </c>
      <c r="I7416" t="str">
        <f>VLOOKUP($B7416&amp;$E7416,'Employee List'!$A:$E,5,0)</f>
        <v>E-1213</v>
      </c>
    </row>
    <row r="7417" spans="1:9" x14ac:dyDescent="0.35">
      <c r="A7417" t="s">
        <v>1257</v>
      </c>
      <c r="B7417" t="s">
        <v>138</v>
      </c>
      <c r="C7417" t="s">
        <v>364</v>
      </c>
      <c r="D7417" t="s">
        <v>1268</v>
      </c>
      <c r="E7417" t="s">
        <v>29</v>
      </c>
      <c r="F7417">
        <v>15782</v>
      </c>
      <c r="G7417">
        <v>7505</v>
      </c>
      <c r="H7417">
        <v>0.47554175643137753</v>
      </c>
      <c r="I7417" t="str">
        <f>VLOOKUP($B7417&amp;$E7417,'Employee List'!$A:$E,5,0)</f>
        <v>E-1213</v>
      </c>
    </row>
    <row r="7418" spans="1:9" x14ac:dyDescent="0.35">
      <c r="A7418" t="s">
        <v>1257</v>
      </c>
      <c r="B7418" t="s">
        <v>138</v>
      </c>
      <c r="C7418" t="s">
        <v>364</v>
      </c>
      <c r="D7418" t="s">
        <v>1268</v>
      </c>
      <c r="E7418" t="s">
        <v>30</v>
      </c>
      <c r="F7418">
        <v>15417</v>
      </c>
      <c r="G7418">
        <v>4075</v>
      </c>
      <c r="H7418">
        <v>0.26431860932736589</v>
      </c>
      <c r="I7418" t="str">
        <f>VLOOKUP($B7418&amp;$E7418,'Employee List'!$A:$E,5,0)</f>
        <v>E-1213</v>
      </c>
    </row>
    <row r="7419" spans="1:9" x14ac:dyDescent="0.35">
      <c r="A7419" t="s">
        <v>1257</v>
      </c>
      <c r="B7419" t="s">
        <v>138</v>
      </c>
      <c r="C7419" t="s">
        <v>364</v>
      </c>
      <c r="D7419" t="s">
        <v>1268</v>
      </c>
      <c r="E7419" t="s">
        <v>31</v>
      </c>
      <c r="F7419">
        <v>15696</v>
      </c>
      <c r="G7419">
        <v>8039</v>
      </c>
      <c r="H7419">
        <v>0.51216870540265036</v>
      </c>
      <c r="I7419" t="str">
        <f>VLOOKUP($B7419&amp;$E7419,'Employee List'!$A:$E,5,0)</f>
        <v>E-1213</v>
      </c>
    </row>
    <row r="7420" spans="1:9" x14ac:dyDescent="0.35">
      <c r="A7420" t="s">
        <v>1257</v>
      </c>
      <c r="B7420" t="s">
        <v>138</v>
      </c>
      <c r="C7420" t="s">
        <v>364</v>
      </c>
      <c r="D7420" t="s">
        <v>1269</v>
      </c>
      <c r="E7420" t="s">
        <v>29</v>
      </c>
      <c r="F7420">
        <v>12726</v>
      </c>
      <c r="G7420">
        <v>13154</v>
      </c>
      <c r="H7420">
        <v>1.0336319346220337</v>
      </c>
      <c r="I7420" t="str">
        <f>VLOOKUP($B7420&amp;$E7420,'Employee List'!$A:$E,5,0)</f>
        <v>E-1213</v>
      </c>
    </row>
    <row r="7421" spans="1:9" x14ac:dyDescent="0.35">
      <c r="A7421" t="s">
        <v>1257</v>
      </c>
      <c r="B7421" t="s">
        <v>138</v>
      </c>
      <c r="C7421" t="s">
        <v>364</v>
      </c>
      <c r="D7421" t="s">
        <v>1269</v>
      </c>
      <c r="E7421" t="s">
        <v>30</v>
      </c>
      <c r="F7421">
        <v>12395</v>
      </c>
      <c r="G7421">
        <v>8083</v>
      </c>
      <c r="H7421">
        <v>0.65211778943122223</v>
      </c>
      <c r="I7421" t="str">
        <f>VLOOKUP($B7421&amp;$E7421,'Employee List'!$A:$E,5,0)</f>
        <v>E-1213</v>
      </c>
    </row>
    <row r="7422" spans="1:9" x14ac:dyDescent="0.35">
      <c r="A7422" t="s">
        <v>1257</v>
      </c>
      <c r="B7422" t="s">
        <v>138</v>
      </c>
      <c r="C7422" t="s">
        <v>364</v>
      </c>
      <c r="D7422" t="s">
        <v>1269</v>
      </c>
      <c r="E7422" t="s">
        <v>31</v>
      </c>
      <c r="F7422">
        <v>10667</v>
      </c>
      <c r="G7422">
        <v>20333</v>
      </c>
      <c r="H7422">
        <v>1.9061591825255462</v>
      </c>
      <c r="I7422" t="str">
        <f>VLOOKUP($B7422&amp;$E7422,'Employee List'!$A:$E,5,0)</f>
        <v>E-1213</v>
      </c>
    </row>
    <row r="7423" spans="1:9" x14ac:dyDescent="0.35">
      <c r="A7423" t="s">
        <v>1257</v>
      </c>
      <c r="B7423" t="s">
        <v>138</v>
      </c>
      <c r="C7423" t="s">
        <v>364</v>
      </c>
      <c r="D7423" t="s">
        <v>1270</v>
      </c>
      <c r="E7423" t="s">
        <v>29</v>
      </c>
      <c r="F7423">
        <v>7089</v>
      </c>
      <c r="G7423">
        <v>6428</v>
      </c>
      <c r="H7423">
        <v>0.90675694738326984</v>
      </c>
      <c r="I7423" t="str">
        <f>VLOOKUP($B7423&amp;$E7423,'Employee List'!$A:$E,5,0)</f>
        <v>E-1213</v>
      </c>
    </row>
    <row r="7424" spans="1:9" x14ac:dyDescent="0.35">
      <c r="A7424" t="s">
        <v>1257</v>
      </c>
      <c r="B7424" t="s">
        <v>138</v>
      </c>
      <c r="C7424" t="s">
        <v>364</v>
      </c>
      <c r="D7424" t="s">
        <v>1270</v>
      </c>
      <c r="E7424" t="s">
        <v>30</v>
      </c>
      <c r="F7424">
        <v>9374</v>
      </c>
      <c r="G7424">
        <v>7546</v>
      </c>
      <c r="H7424">
        <v>0.80499253253680392</v>
      </c>
      <c r="I7424" t="str">
        <f>VLOOKUP($B7424&amp;$E7424,'Employee List'!$A:$E,5,0)</f>
        <v>E-1213</v>
      </c>
    </row>
    <row r="7425" spans="1:9" x14ac:dyDescent="0.35">
      <c r="A7425" t="s">
        <v>1257</v>
      </c>
      <c r="B7425" t="s">
        <v>138</v>
      </c>
      <c r="C7425" t="s">
        <v>364</v>
      </c>
      <c r="D7425" t="s">
        <v>1270</v>
      </c>
      <c r="E7425" t="s">
        <v>31</v>
      </c>
      <c r="F7425">
        <v>7386</v>
      </c>
      <c r="G7425">
        <v>3838</v>
      </c>
      <c r="H7425">
        <v>0.5196317357162199</v>
      </c>
      <c r="I7425" t="str">
        <f>VLOOKUP($B7425&amp;$E7425,'Employee List'!$A:$E,5,0)</f>
        <v>E-1213</v>
      </c>
    </row>
    <row r="7426" spans="1:9" x14ac:dyDescent="0.35">
      <c r="A7426" t="s">
        <v>1257</v>
      </c>
      <c r="B7426" t="s">
        <v>138</v>
      </c>
      <c r="C7426" t="s">
        <v>364</v>
      </c>
      <c r="D7426" t="s">
        <v>1271</v>
      </c>
      <c r="E7426" t="s">
        <v>29</v>
      </c>
      <c r="F7426">
        <v>22765</v>
      </c>
      <c r="G7426">
        <v>26471</v>
      </c>
      <c r="H7426">
        <v>1.1627937623544915</v>
      </c>
      <c r="I7426" t="str">
        <f>VLOOKUP($B7426&amp;$E7426,'Employee List'!$A:$E,5,0)</f>
        <v>E-1213</v>
      </c>
    </row>
    <row r="7427" spans="1:9" x14ac:dyDescent="0.35">
      <c r="A7427" t="s">
        <v>1257</v>
      </c>
      <c r="B7427" t="s">
        <v>138</v>
      </c>
      <c r="C7427" t="s">
        <v>364</v>
      </c>
      <c r="D7427" t="s">
        <v>1271</v>
      </c>
      <c r="E7427" t="s">
        <v>30</v>
      </c>
      <c r="F7427">
        <v>23817</v>
      </c>
      <c r="G7427">
        <v>20502</v>
      </c>
      <c r="H7427">
        <v>0.86081370449678796</v>
      </c>
      <c r="I7427" t="str">
        <f>VLOOKUP($B7427&amp;$E7427,'Employee List'!$A:$E,5,0)</f>
        <v>E-1213</v>
      </c>
    </row>
    <row r="7428" spans="1:9" x14ac:dyDescent="0.35">
      <c r="A7428" t="s">
        <v>1257</v>
      </c>
      <c r="B7428" t="s">
        <v>138</v>
      </c>
      <c r="C7428" t="s">
        <v>364</v>
      </c>
      <c r="D7428" t="s">
        <v>1271</v>
      </c>
      <c r="E7428" t="s">
        <v>31</v>
      </c>
      <c r="F7428">
        <v>23378</v>
      </c>
      <c r="G7428">
        <v>13764</v>
      </c>
      <c r="H7428">
        <v>0.58875866198990501</v>
      </c>
      <c r="I7428" t="str">
        <f>VLOOKUP($B7428&amp;$E7428,'Employee List'!$A:$E,5,0)</f>
        <v>E-1213</v>
      </c>
    </row>
    <row r="7429" spans="1:9" x14ac:dyDescent="0.35">
      <c r="A7429" t="s">
        <v>1257</v>
      </c>
      <c r="B7429" t="s">
        <v>138</v>
      </c>
      <c r="C7429" t="s">
        <v>364</v>
      </c>
      <c r="D7429" t="s">
        <v>1258</v>
      </c>
      <c r="E7429" t="s">
        <v>29</v>
      </c>
      <c r="F7429">
        <v>264582</v>
      </c>
      <c r="G7429">
        <v>293221</v>
      </c>
      <c r="H7429">
        <v>1.1082424352374689</v>
      </c>
      <c r="I7429" t="str">
        <f>VLOOKUP($B7429&amp;$E7429,'Employee List'!$A:$E,5,0)</f>
        <v>E-1213</v>
      </c>
    </row>
    <row r="7430" spans="1:9" x14ac:dyDescent="0.35">
      <c r="A7430" t="s">
        <v>1257</v>
      </c>
      <c r="B7430" t="s">
        <v>138</v>
      </c>
      <c r="C7430" t="s">
        <v>364</v>
      </c>
      <c r="D7430" t="s">
        <v>1258</v>
      </c>
      <c r="E7430" t="s">
        <v>30</v>
      </c>
      <c r="F7430">
        <v>259575</v>
      </c>
      <c r="G7430">
        <v>204746</v>
      </c>
      <c r="H7430">
        <v>0.78877395743041512</v>
      </c>
      <c r="I7430" t="str">
        <f>VLOOKUP($B7430&amp;$E7430,'Employee List'!$A:$E,5,0)</f>
        <v>E-1213</v>
      </c>
    </row>
    <row r="7431" spans="1:9" x14ac:dyDescent="0.35">
      <c r="A7431" t="s">
        <v>1257</v>
      </c>
      <c r="B7431" t="s">
        <v>138</v>
      </c>
      <c r="C7431" t="s">
        <v>364</v>
      </c>
      <c r="D7431" t="s">
        <v>1258</v>
      </c>
      <c r="E7431" t="s">
        <v>31</v>
      </c>
      <c r="F7431">
        <v>249544</v>
      </c>
      <c r="G7431">
        <v>319150</v>
      </c>
      <c r="H7431">
        <v>1.2789327733786426</v>
      </c>
      <c r="I7431" t="str">
        <f>VLOOKUP($B7431&amp;$E7431,'Employee List'!$A:$E,5,0)</f>
        <v>E-1213</v>
      </c>
    </row>
    <row r="7432" spans="1:9" x14ac:dyDescent="0.35">
      <c r="A7432" t="s">
        <v>1257</v>
      </c>
      <c r="B7432" t="s">
        <v>138</v>
      </c>
      <c r="C7432" t="s">
        <v>364</v>
      </c>
      <c r="D7432" t="s">
        <v>1272</v>
      </c>
      <c r="E7432" t="s">
        <v>29</v>
      </c>
      <c r="F7432">
        <v>16575</v>
      </c>
      <c r="G7432">
        <v>14681</v>
      </c>
      <c r="H7432">
        <v>0.88573152337858219</v>
      </c>
      <c r="I7432" t="str">
        <f>VLOOKUP($B7432&amp;$E7432,'Employee List'!$A:$E,5,0)</f>
        <v>E-1213</v>
      </c>
    </row>
    <row r="7433" spans="1:9" x14ac:dyDescent="0.35">
      <c r="A7433" t="s">
        <v>1257</v>
      </c>
      <c r="B7433" t="s">
        <v>138</v>
      </c>
      <c r="C7433" t="s">
        <v>364</v>
      </c>
      <c r="D7433" t="s">
        <v>1272</v>
      </c>
      <c r="E7433" t="s">
        <v>30</v>
      </c>
      <c r="F7433">
        <v>19370</v>
      </c>
      <c r="G7433">
        <v>16467</v>
      </c>
      <c r="H7433">
        <v>0.85012906556530721</v>
      </c>
      <c r="I7433" t="str">
        <f>VLOOKUP($B7433&amp;$E7433,'Employee List'!$A:$E,5,0)</f>
        <v>E-1213</v>
      </c>
    </row>
    <row r="7434" spans="1:9" x14ac:dyDescent="0.35">
      <c r="A7434" t="s">
        <v>1257</v>
      </c>
      <c r="B7434" t="s">
        <v>138</v>
      </c>
      <c r="C7434" t="s">
        <v>364</v>
      </c>
      <c r="D7434" t="s">
        <v>1272</v>
      </c>
      <c r="E7434" t="s">
        <v>31</v>
      </c>
      <c r="F7434">
        <v>19369</v>
      </c>
      <c r="G7434">
        <v>18641</v>
      </c>
      <c r="H7434">
        <v>0.96241416696783522</v>
      </c>
      <c r="I7434" t="str">
        <f>VLOOKUP($B7434&amp;$E7434,'Employee List'!$A:$E,5,0)</f>
        <v>E-1213</v>
      </c>
    </row>
    <row r="7435" spans="1:9" x14ac:dyDescent="0.35">
      <c r="A7435" t="s">
        <v>1257</v>
      </c>
      <c r="B7435" t="s">
        <v>138</v>
      </c>
      <c r="C7435" t="s">
        <v>364</v>
      </c>
      <c r="D7435" t="s">
        <v>1259</v>
      </c>
      <c r="E7435" t="s">
        <v>29</v>
      </c>
      <c r="F7435">
        <v>27352</v>
      </c>
      <c r="G7435">
        <v>25582</v>
      </c>
      <c r="H7435">
        <v>0.93528809593448381</v>
      </c>
      <c r="I7435" t="str">
        <f>VLOOKUP($B7435&amp;$E7435,'Employee List'!$A:$E,5,0)</f>
        <v>E-1213</v>
      </c>
    </row>
    <row r="7436" spans="1:9" x14ac:dyDescent="0.35">
      <c r="A7436" t="s">
        <v>1257</v>
      </c>
      <c r="B7436" t="s">
        <v>138</v>
      </c>
      <c r="C7436" t="s">
        <v>364</v>
      </c>
      <c r="D7436" t="s">
        <v>1259</v>
      </c>
      <c r="E7436" t="s">
        <v>30</v>
      </c>
      <c r="F7436">
        <v>27889</v>
      </c>
      <c r="G7436">
        <v>20098</v>
      </c>
      <c r="H7436">
        <v>0.72064254724084764</v>
      </c>
      <c r="I7436" t="str">
        <f>VLOOKUP($B7436&amp;$E7436,'Employee List'!$A:$E,5,0)</f>
        <v>E-1213</v>
      </c>
    </row>
    <row r="7437" spans="1:9" x14ac:dyDescent="0.35">
      <c r="A7437" t="s">
        <v>1257</v>
      </c>
      <c r="B7437" t="s">
        <v>138</v>
      </c>
      <c r="C7437" t="s">
        <v>364</v>
      </c>
      <c r="D7437" t="s">
        <v>1259</v>
      </c>
      <c r="E7437" t="s">
        <v>31</v>
      </c>
      <c r="F7437">
        <v>25097</v>
      </c>
      <c r="G7437">
        <v>29378</v>
      </c>
      <c r="H7437">
        <v>1.170578156751803</v>
      </c>
      <c r="I7437" t="str">
        <f>VLOOKUP($B7437&amp;$E7437,'Employee List'!$A:$E,5,0)</f>
        <v>E-1213</v>
      </c>
    </row>
    <row r="7438" spans="1:9" x14ac:dyDescent="0.35">
      <c r="A7438" t="s">
        <v>1257</v>
      </c>
      <c r="B7438" t="s">
        <v>138</v>
      </c>
      <c r="C7438" t="s">
        <v>364</v>
      </c>
      <c r="D7438" t="s">
        <v>1273</v>
      </c>
      <c r="E7438" t="s">
        <v>29</v>
      </c>
      <c r="F7438">
        <v>5854</v>
      </c>
      <c r="G7438">
        <v>6923</v>
      </c>
      <c r="H7438">
        <v>1.1826101810727707</v>
      </c>
      <c r="I7438" t="str">
        <f>VLOOKUP($B7438&amp;$E7438,'Employee List'!$A:$E,5,0)</f>
        <v>E-1213</v>
      </c>
    </row>
    <row r="7439" spans="1:9" x14ac:dyDescent="0.35">
      <c r="A7439" t="s">
        <v>1257</v>
      </c>
      <c r="B7439" t="s">
        <v>138</v>
      </c>
      <c r="C7439" t="s">
        <v>364</v>
      </c>
      <c r="D7439" t="s">
        <v>1273</v>
      </c>
      <c r="E7439" t="s">
        <v>30</v>
      </c>
      <c r="F7439">
        <v>5855</v>
      </c>
      <c r="G7439">
        <v>7189</v>
      </c>
      <c r="H7439">
        <v>1.2278394534585824</v>
      </c>
      <c r="I7439" t="str">
        <f>VLOOKUP($B7439&amp;$E7439,'Employee List'!$A:$E,5,0)</f>
        <v>E-1213</v>
      </c>
    </row>
    <row r="7440" spans="1:9" x14ac:dyDescent="0.35">
      <c r="A7440" t="s">
        <v>1257</v>
      </c>
      <c r="B7440" t="s">
        <v>138</v>
      </c>
      <c r="C7440" t="s">
        <v>364</v>
      </c>
      <c r="D7440" t="s">
        <v>1273</v>
      </c>
      <c r="E7440" t="s">
        <v>31</v>
      </c>
      <c r="F7440">
        <v>9519</v>
      </c>
      <c r="G7440">
        <v>9793</v>
      </c>
      <c r="H7440">
        <v>1.0287845361907764</v>
      </c>
      <c r="I7440" t="str">
        <f>VLOOKUP($B7440&amp;$E7440,'Employee List'!$A:$E,5,0)</f>
        <v>E-1213</v>
      </c>
    </row>
    <row r="7441" spans="1:9" x14ac:dyDescent="0.35">
      <c r="A7441" t="s">
        <v>1257</v>
      </c>
      <c r="B7441" t="s">
        <v>138</v>
      </c>
      <c r="C7441" t="s">
        <v>364</v>
      </c>
      <c r="D7441" t="s">
        <v>1275</v>
      </c>
      <c r="E7441" t="s">
        <v>29</v>
      </c>
      <c r="F7441">
        <v>1131</v>
      </c>
      <c r="G7441">
        <v>1632</v>
      </c>
      <c r="H7441">
        <v>1.442970822281167</v>
      </c>
      <c r="I7441" t="str">
        <f>VLOOKUP($B7441&amp;$E7441,'Employee List'!$A:$E,5,0)</f>
        <v>E-1213</v>
      </c>
    </row>
    <row r="7442" spans="1:9" x14ac:dyDescent="0.35">
      <c r="A7442" t="s">
        <v>1257</v>
      </c>
      <c r="B7442" t="s">
        <v>138</v>
      </c>
      <c r="C7442" t="s">
        <v>364</v>
      </c>
      <c r="D7442" t="s">
        <v>1275</v>
      </c>
      <c r="E7442" t="s">
        <v>30</v>
      </c>
      <c r="F7442">
        <v>3595</v>
      </c>
      <c r="G7442">
        <v>5029</v>
      </c>
      <c r="H7442">
        <v>1.3988873435326843</v>
      </c>
      <c r="I7442" t="str">
        <f>VLOOKUP($B7442&amp;$E7442,'Employee List'!$A:$E,5,0)</f>
        <v>E-1213</v>
      </c>
    </row>
    <row r="7443" spans="1:9" x14ac:dyDescent="0.35">
      <c r="A7443" t="s">
        <v>1257</v>
      </c>
      <c r="B7443" t="s">
        <v>138</v>
      </c>
      <c r="C7443" t="s">
        <v>364</v>
      </c>
      <c r="D7443" t="s">
        <v>1275</v>
      </c>
      <c r="E7443" t="s">
        <v>31</v>
      </c>
      <c r="F7443">
        <v>1921</v>
      </c>
      <c r="G7443">
        <v>4651</v>
      </c>
      <c r="H7443">
        <v>2.4211348256116607</v>
      </c>
      <c r="I7443" t="str">
        <f>VLOOKUP($B7443&amp;$E7443,'Employee List'!$A:$E,5,0)</f>
        <v>E-1213</v>
      </c>
    </row>
    <row r="7444" spans="1:9" x14ac:dyDescent="0.35">
      <c r="A7444" t="s">
        <v>1257</v>
      </c>
      <c r="B7444" t="s">
        <v>138</v>
      </c>
      <c r="C7444" t="s">
        <v>364</v>
      </c>
      <c r="D7444" t="s">
        <v>1276</v>
      </c>
      <c r="E7444" t="s">
        <v>29</v>
      </c>
      <c r="F7444">
        <v>3678</v>
      </c>
      <c r="G7444">
        <v>4699</v>
      </c>
      <c r="H7444">
        <v>1.2775965198477433</v>
      </c>
      <c r="I7444" t="str">
        <f>VLOOKUP($B7444&amp;$E7444,'Employee List'!$A:$E,5,0)</f>
        <v>E-1213</v>
      </c>
    </row>
    <row r="7445" spans="1:9" x14ac:dyDescent="0.35">
      <c r="A7445" t="s">
        <v>1257</v>
      </c>
      <c r="B7445" t="s">
        <v>138</v>
      </c>
      <c r="C7445" t="s">
        <v>364</v>
      </c>
      <c r="D7445" t="s">
        <v>1276</v>
      </c>
      <c r="E7445" t="s">
        <v>30</v>
      </c>
      <c r="F7445">
        <v>5136</v>
      </c>
      <c r="G7445">
        <v>5455</v>
      </c>
      <c r="H7445">
        <v>1.0621105919003115</v>
      </c>
      <c r="I7445" t="str">
        <f>VLOOKUP($B7445&amp;$E7445,'Employee List'!$A:$E,5,0)</f>
        <v>E-1213</v>
      </c>
    </row>
    <row r="7446" spans="1:9" x14ac:dyDescent="0.35">
      <c r="A7446" t="s">
        <v>1257</v>
      </c>
      <c r="B7446" t="s">
        <v>138</v>
      </c>
      <c r="C7446" t="s">
        <v>364</v>
      </c>
      <c r="D7446" t="s">
        <v>1276</v>
      </c>
      <c r="E7446" t="s">
        <v>31</v>
      </c>
      <c r="F7446">
        <v>2758</v>
      </c>
      <c r="G7446">
        <v>6586</v>
      </c>
      <c r="H7446">
        <v>2.3879622915155911</v>
      </c>
      <c r="I7446" t="str">
        <f>VLOOKUP($B7446&amp;$E7446,'Employee List'!$A:$E,5,0)</f>
        <v>E-1213</v>
      </c>
    </row>
    <row r="7447" spans="1:9" x14ac:dyDescent="0.35">
      <c r="A7447" t="s">
        <v>1257</v>
      </c>
      <c r="B7447" t="s">
        <v>138</v>
      </c>
      <c r="C7447" t="s">
        <v>364</v>
      </c>
      <c r="D7447" t="s">
        <v>1277</v>
      </c>
      <c r="E7447" t="s">
        <v>29</v>
      </c>
      <c r="F7447">
        <v>6978</v>
      </c>
      <c r="G7447">
        <v>5422</v>
      </c>
      <c r="H7447">
        <v>0.77701347090856976</v>
      </c>
      <c r="I7447" t="str">
        <f>VLOOKUP($B7447&amp;$E7447,'Employee List'!$A:$E,5,0)</f>
        <v>E-1213</v>
      </c>
    </row>
    <row r="7448" spans="1:9" x14ac:dyDescent="0.35">
      <c r="A7448" t="s">
        <v>1257</v>
      </c>
      <c r="B7448" t="s">
        <v>138</v>
      </c>
      <c r="C7448" t="s">
        <v>364</v>
      </c>
      <c r="D7448" t="s">
        <v>1277</v>
      </c>
      <c r="E7448" t="s">
        <v>30</v>
      </c>
      <c r="F7448">
        <v>7677</v>
      </c>
      <c r="G7448">
        <v>5657</v>
      </c>
      <c r="H7448">
        <v>0.73687638400416833</v>
      </c>
      <c r="I7448" t="str">
        <f>VLOOKUP($B7448&amp;$E7448,'Employee List'!$A:$E,5,0)</f>
        <v>E-1213</v>
      </c>
    </row>
    <row r="7449" spans="1:9" x14ac:dyDescent="0.35">
      <c r="A7449" t="s">
        <v>1257</v>
      </c>
      <c r="B7449" t="s">
        <v>138</v>
      </c>
      <c r="C7449" t="s">
        <v>364</v>
      </c>
      <c r="D7449" t="s">
        <v>1277</v>
      </c>
      <c r="E7449" t="s">
        <v>31</v>
      </c>
      <c r="F7449">
        <v>9383</v>
      </c>
      <c r="G7449">
        <v>7487</v>
      </c>
      <c r="H7449">
        <v>0.79793243099222</v>
      </c>
      <c r="I7449" t="str">
        <f>VLOOKUP($B7449&amp;$E7449,'Employee List'!$A:$E,5,0)</f>
        <v>E-1213</v>
      </c>
    </row>
    <row r="7450" spans="1:9" x14ac:dyDescent="0.35">
      <c r="A7450" t="s">
        <v>1257</v>
      </c>
      <c r="B7450" t="s">
        <v>138</v>
      </c>
      <c r="C7450" t="s">
        <v>364</v>
      </c>
      <c r="D7450" t="s">
        <v>1278</v>
      </c>
      <c r="E7450" t="s">
        <v>29</v>
      </c>
      <c r="F7450">
        <v>16975</v>
      </c>
      <c r="G7450">
        <v>12490</v>
      </c>
      <c r="H7450">
        <v>0.73578792341678945</v>
      </c>
      <c r="I7450" t="str">
        <f>VLOOKUP($B7450&amp;$E7450,'Employee List'!$A:$E,5,0)</f>
        <v>E-1213</v>
      </c>
    </row>
    <row r="7451" spans="1:9" x14ac:dyDescent="0.35">
      <c r="A7451" t="s">
        <v>1257</v>
      </c>
      <c r="B7451" t="s">
        <v>138</v>
      </c>
      <c r="C7451" t="s">
        <v>364</v>
      </c>
      <c r="D7451" t="s">
        <v>1278</v>
      </c>
      <c r="E7451" t="s">
        <v>30</v>
      </c>
      <c r="F7451">
        <v>16864</v>
      </c>
      <c r="G7451">
        <v>13049</v>
      </c>
      <c r="H7451">
        <v>0.77377846299810249</v>
      </c>
      <c r="I7451" t="str">
        <f>VLOOKUP($B7451&amp;$E7451,'Employee List'!$A:$E,5,0)</f>
        <v>E-1213</v>
      </c>
    </row>
    <row r="7452" spans="1:9" x14ac:dyDescent="0.35">
      <c r="A7452" t="s">
        <v>1257</v>
      </c>
      <c r="B7452" t="s">
        <v>138</v>
      </c>
      <c r="C7452" t="s">
        <v>364</v>
      </c>
      <c r="D7452" t="s">
        <v>1278</v>
      </c>
      <c r="E7452" t="s">
        <v>31</v>
      </c>
      <c r="F7452">
        <v>17828</v>
      </c>
      <c r="G7452">
        <v>16794</v>
      </c>
      <c r="H7452">
        <v>0.94200134619699349</v>
      </c>
      <c r="I7452" t="str">
        <f>VLOOKUP($B7452&amp;$E7452,'Employee List'!$A:$E,5,0)</f>
        <v>E-1213</v>
      </c>
    </row>
    <row r="7453" spans="1:9" x14ac:dyDescent="0.35">
      <c r="A7453" t="s">
        <v>1257</v>
      </c>
      <c r="B7453" t="s">
        <v>138</v>
      </c>
      <c r="C7453" t="s">
        <v>364</v>
      </c>
      <c r="D7453" t="s">
        <v>1279</v>
      </c>
      <c r="E7453" t="s">
        <v>29</v>
      </c>
      <c r="F7453">
        <v>2972</v>
      </c>
      <c r="G7453">
        <v>5164</v>
      </c>
      <c r="H7453">
        <v>1.737550471063257</v>
      </c>
      <c r="I7453" t="str">
        <f>VLOOKUP($B7453&amp;$E7453,'Employee List'!$A:$E,5,0)</f>
        <v>E-1213</v>
      </c>
    </row>
    <row r="7454" spans="1:9" x14ac:dyDescent="0.35">
      <c r="A7454" t="s">
        <v>1257</v>
      </c>
      <c r="B7454" t="s">
        <v>138</v>
      </c>
      <c r="C7454" t="s">
        <v>364</v>
      </c>
      <c r="D7454" t="s">
        <v>1279</v>
      </c>
      <c r="E7454" t="s">
        <v>30</v>
      </c>
      <c r="F7454">
        <v>4259</v>
      </c>
      <c r="G7454">
        <v>2356</v>
      </c>
      <c r="H7454">
        <v>0.55318149800422634</v>
      </c>
      <c r="I7454" t="str">
        <f>VLOOKUP($B7454&amp;$E7454,'Employee List'!$A:$E,5,0)</f>
        <v>E-1213</v>
      </c>
    </row>
    <row r="7455" spans="1:9" x14ac:dyDescent="0.35">
      <c r="A7455" t="s">
        <v>1257</v>
      </c>
      <c r="B7455" t="s">
        <v>138</v>
      </c>
      <c r="C7455" t="s">
        <v>364</v>
      </c>
      <c r="D7455" t="s">
        <v>1279</v>
      </c>
      <c r="E7455" t="s">
        <v>31</v>
      </c>
      <c r="F7455">
        <v>5007</v>
      </c>
      <c r="G7455">
        <v>1637</v>
      </c>
      <c r="H7455">
        <v>0.32694228080687038</v>
      </c>
      <c r="I7455" t="str">
        <f>VLOOKUP($B7455&amp;$E7455,'Employee List'!$A:$E,5,0)</f>
        <v>E-1213</v>
      </c>
    </row>
    <row r="7456" spans="1:9" x14ac:dyDescent="0.35">
      <c r="A7456" t="s">
        <v>1257</v>
      </c>
      <c r="B7456" t="s">
        <v>138</v>
      </c>
      <c r="C7456" t="s">
        <v>364</v>
      </c>
      <c r="D7456" t="s">
        <v>1280</v>
      </c>
      <c r="E7456" t="s">
        <v>29</v>
      </c>
      <c r="F7456">
        <v>4047</v>
      </c>
      <c r="G7456">
        <v>2590</v>
      </c>
      <c r="H7456">
        <v>0.63998023227081791</v>
      </c>
      <c r="I7456" t="str">
        <f>VLOOKUP($B7456&amp;$E7456,'Employee List'!$A:$E,5,0)</f>
        <v>E-1213</v>
      </c>
    </row>
    <row r="7457" spans="1:9" x14ac:dyDescent="0.35">
      <c r="A7457" t="s">
        <v>1257</v>
      </c>
      <c r="B7457" t="s">
        <v>138</v>
      </c>
      <c r="C7457" t="s">
        <v>364</v>
      </c>
      <c r="D7457" t="s">
        <v>1280</v>
      </c>
      <c r="E7457" t="s">
        <v>30</v>
      </c>
      <c r="F7457">
        <v>3960</v>
      </c>
      <c r="G7457">
        <v>5850</v>
      </c>
      <c r="H7457">
        <v>1.4772727272727273</v>
      </c>
      <c r="I7457" t="str">
        <f>VLOOKUP($B7457&amp;$E7457,'Employee List'!$A:$E,5,0)</f>
        <v>E-1213</v>
      </c>
    </row>
    <row r="7458" spans="1:9" x14ac:dyDescent="0.35">
      <c r="A7458" t="s">
        <v>1257</v>
      </c>
      <c r="B7458" t="s">
        <v>138</v>
      </c>
      <c r="C7458" t="s">
        <v>364</v>
      </c>
      <c r="D7458" t="s">
        <v>1280</v>
      </c>
      <c r="E7458" t="s">
        <v>31</v>
      </c>
      <c r="F7458">
        <v>4907</v>
      </c>
      <c r="G7458">
        <v>4654</v>
      </c>
      <c r="H7458">
        <v>0.94844100264927655</v>
      </c>
      <c r="I7458" t="str">
        <f>VLOOKUP($B7458&amp;$E7458,'Employee List'!$A:$E,5,0)</f>
        <v>E-1213</v>
      </c>
    </row>
    <row r="7459" spans="1:9" x14ac:dyDescent="0.35">
      <c r="A7459" t="s">
        <v>1257</v>
      </c>
      <c r="B7459" t="s">
        <v>138</v>
      </c>
      <c r="C7459" t="s">
        <v>364</v>
      </c>
      <c r="D7459" t="s">
        <v>1262</v>
      </c>
      <c r="E7459" t="s">
        <v>29</v>
      </c>
      <c r="F7459">
        <v>22662</v>
      </c>
      <c r="G7459">
        <v>21665</v>
      </c>
      <c r="H7459">
        <v>0.95600564822169265</v>
      </c>
      <c r="I7459" t="str">
        <f>VLOOKUP($B7459&amp;$E7459,'Employee List'!$A:$E,5,0)</f>
        <v>E-1213</v>
      </c>
    </row>
    <row r="7460" spans="1:9" x14ac:dyDescent="0.35">
      <c r="A7460" t="s">
        <v>1257</v>
      </c>
      <c r="B7460" t="s">
        <v>138</v>
      </c>
      <c r="C7460" t="s">
        <v>364</v>
      </c>
      <c r="D7460" t="s">
        <v>1262</v>
      </c>
      <c r="E7460" t="s">
        <v>30</v>
      </c>
      <c r="F7460">
        <v>20583</v>
      </c>
      <c r="G7460">
        <v>26144</v>
      </c>
      <c r="H7460">
        <v>1.2701744157800126</v>
      </c>
      <c r="I7460" t="str">
        <f>VLOOKUP($B7460&amp;$E7460,'Employee List'!$A:$E,5,0)</f>
        <v>E-1213</v>
      </c>
    </row>
    <row r="7461" spans="1:9" x14ac:dyDescent="0.35">
      <c r="A7461" t="s">
        <v>1257</v>
      </c>
      <c r="B7461" t="s">
        <v>138</v>
      </c>
      <c r="C7461" t="s">
        <v>364</v>
      </c>
      <c r="D7461" t="s">
        <v>1262</v>
      </c>
      <c r="E7461" t="s">
        <v>31</v>
      </c>
      <c r="F7461">
        <v>23408</v>
      </c>
      <c r="G7461">
        <v>29913</v>
      </c>
      <c r="H7461">
        <v>1.2778964456596036</v>
      </c>
      <c r="I7461" t="str">
        <f>VLOOKUP($B7461&amp;$E7461,'Employee List'!$A:$E,5,0)</f>
        <v>E-1213</v>
      </c>
    </row>
    <row r="7462" spans="1:9" x14ac:dyDescent="0.35">
      <c r="A7462" t="s">
        <v>1257</v>
      </c>
      <c r="B7462" t="s">
        <v>138</v>
      </c>
      <c r="C7462" t="s">
        <v>364</v>
      </c>
      <c r="D7462" t="s">
        <v>1282</v>
      </c>
      <c r="E7462" t="s">
        <v>29</v>
      </c>
      <c r="F7462">
        <v>3782</v>
      </c>
      <c r="G7462">
        <v>4551</v>
      </c>
      <c r="H7462">
        <v>1.2033315705975673</v>
      </c>
      <c r="I7462" t="str">
        <f>VLOOKUP($B7462&amp;$E7462,'Employee List'!$A:$E,5,0)</f>
        <v>E-1213</v>
      </c>
    </row>
    <row r="7463" spans="1:9" x14ac:dyDescent="0.35">
      <c r="A7463" t="s">
        <v>1257</v>
      </c>
      <c r="B7463" t="s">
        <v>138</v>
      </c>
      <c r="C7463" t="s">
        <v>364</v>
      </c>
      <c r="D7463" t="s">
        <v>1281</v>
      </c>
      <c r="E7463" t="s">
        <v>29</v>
      </c>
      <c r="F7463">
        <v>5659</v>
      </c>
      <c r="G7463">
        <v>6404</v>
      </c>
      <c r="H7463">
        <v>1.1316487011839547</v>
      </c>
      <c r="I7463" t="str">
        <f>VLOOKUP($B7463&amp;$E7463,'Employee List'!$A:$E,5,0)</f>
        <v>E-1213</v>
      </c>
    </row>
    <row r="7464" spans="1:9" x14ac:dyDescent="0.35">
      <c r="A7464" t="s">
        <v>1257</v>
      </c>
      <c r="B7464" t="s">
        <v>138</v>
      </c>
      <c r="C7464" t="s">
        <v>364</v>
      </c>
      <c r="D7464" t="s">
        <v>1281</v>
      </c>
      <c r="E7464" t="s">
        <v>30</v>
      </c>
      <c r="F7464">
        <v>4603</v>
      </c>
      <c r="G7464">
        <v>3847</v>
      </c>
      <c r="H7464">
        <v>0.83575928742124705</v>
      </c>
      <c r="I7464" t="str">
        <f>VLOOKUP($B7464&amp;$E7464,'Employee List'!$A:$E,5,0)</f>
        <v>E-1213</v>
      </c>
    </row>
    <row r="7465" spans="1:9" x14ac:dyDescent="0.35">
      <c r="A7465" t="s">
        <v>1257</v>
      </c>
      <c r="B7465" t="s">
        <v>138</v>
      </c>
      <c r="C7465" t="s">
        <v>364</v>
      </c>
      <c r="D7465" t="s">
        <v>1281</v>
      </c>
      <c r="E7465" t="s">
        <v>31</v>
      </c>
      <c r="F7465">
        <v>2062</v>
      </c>
      <c r="G7465">
        <v>4002</v>
      </c>
      <c r="H7465">
        <v>1.9408341416100874</v>
      </c>
      <c r="I7465" t="str">
        <f>VLOOKUP($B7465&amp;$E7465,'Employee List'!$A:$E,5,0)</f>
        <v>E-1213</v>
      </c>
    </row>
    <row r="7466" spans="1:9" x14ac:dyDescent="0.35">
      <c r="A7466" t="s">
        <v>1257</v>
      </c>
      <c r="B7466" t="s">
        <v>139</v>
      </c>
      <c r="C7466" t="s">
        <v>365</v>
      </c>
      <c r="D7466" t="s">
        <v>1274</v>
      </c>
      <c r="E7466" t="s">
        <v>29</v>
      </c>
      <c r="F7466">
        <v>19895</v>
      </c>
      <c r="G7466">
        <v>28595</v>
      </c>
      <c r="H7466">
        <v>1.4372958029655691</v>
      </c>
      <c r="I7466" t="str">
        <f>VLOOKUP($B7466&amp;$E7466,'Employee List'!$A:$E,5,0)</f>
        <v>E-1214</v>
      </c>
    </row>
    <row r="7467" spans="1:9" x14ac:dyDescent="0.35">
      <c r="A7467" t="s">
        <v>1257</v>
      </c>
      <c r="B7467" t="s">
        <v>139</v>
      </c>
      <c r="C7467" t="s">
        <v>365</v>
      </c>
      <c r="D7467" t="s">
        <v>1274</v>
      </c>
      <c r="E7467" t="s">
        <v>30</v>
      </c>
      <c r="F7467">
        <v>17969</v>
      </c>
      <c r="G7467">
        <v>20961</v>
      </c>
      <c r="H7467">
        <v>1.1665089877010406</v>
      </c>
      <c r="I7467" t="str">
        <f>VLOOKUP($B7467&amp;$E7467,'Employee List'!$A:$E,5,0)</f>
        <v>E-1214</v>
      </c>
    </row>
    <row r="7468" spans="1:9" x14ac:dyDescent="0.35">
      <c r="A7468" t="s">
        <v>1257</v>
      </c>
      <c r="B7468" t="s">
        <v>139</v>
      </c>
      <c r="C7468" t="s">
        <v>365</v>
      </c>
      <c r="D7468" t="s">
        <v>1274</v>
      </c>
      <c r="E7468" t="s">
        <v>31</v>
      </c>
      <c r="F7468">
        <v>18399</v>
      </c>
      <c r="G7468">
        <v>25261</v>
      </c>
      <c r="H7468">
        <v>1.3729550519049949</v>
      </c>
      <c r="I7468" t="str">
        <f>VLOOKUP($B7468&amp;$E7468,'Employee List'!$A:$E,5,0)</f>
        <v>E-1214</v>
      </c>
    </row>
    <row r="7469" spans="1:9" x14ac:dyDescent="0.35">
      <c r="A7469" t="s">
        <v>1257</v>
      </c>
      <c r="B7469" t="s">
        <v>139</v>
      </c>
      <c r="C7469" t="s">
        <v>365</v>
      </c>
      <c r="D7469" t="s">
        <v>1263</v>
      </c>
      <c r="E7469" t="s">
        <v>29</v>
      </c>
      <c r="F7469">
        <v>2213</v>
      </c>
      <c r="G7469">
        <v>3055</v>
      </c>
      <c r="H7469">
        <v>1.3804789877993673</v>
      </c>
      <c r="I7469" t="str">
        <f>VLOOKUP($B7469&amp;$E7469,'Employee List'!$A:$E,5,0)</f>
        <v>E-1214</v>
      </c>
    </row>
    <row r="7470" spans="1:9" x14ac:dyDescent="0.35">
      <c r="A7470" t="s">
        <v>1257</v>
      </c>
      <c r="B7470" t="s">
        <v>139</v>
      </c>
      <c r="C7470" t="s">
        <v>365</v>
      </c>
      <c r="D7470" t="s">
        <v>1263</v>
      </c>
      <c r="E7470" t="s">
        <v>30</v>
      </c>
      <c r="F7470">
        <v>4784</v>
      </c>
      <c r="G7470">
        <v>3985</v>
      </c>
      <c r="H7470">
        <v>0.83298494983277593</v>
      </c>
      <c r="I7470" t="str">
        <f>VLOOKUP($B7470&amp;$E7470,'Employee List'!$A:$E,5,0)</f>
        <v>E-1214</v>
      </c>
    </row>
    <row r="7471" spans="1:9" x14ac:dyDescent="0.35">
      <c r="A7471" t="s">
        <v>1257</v>
      </c>
      <c r="B7471" t="s">
        <v>139</v>
      </c>
      <c r="C7471" t="s">
        <v>365</v>
      </c>
      <c r="D7471" t="s">
        <v>1263</v>
      </c>
      <c r="E7471" t="s">
        <v>31</v>
      </c>
      <c r="F7471">
        <v>1851</v>
      </c>
      <c r="G7471">
        <v>2051</v>
      </c>
      <c r="H7471">
        <v>1.1080497028633172</v>
      </c>
      <c r="I7471" t="str">
        <f>VLOOKUP($B7471&amp;$E7471,'Employee List'!$A:$E,5,0)</f>
        <v>E-1214</v>
      </c>
    </row>
    <row r="7472" spans="1:9" x14ac:dyDescent="0.35">
      <c r="A7472" t="s">
        <v>1257</v>
      </c>
      <c r="B7472" t="s">
        <v>139</v>
      </c>
      <c r="C7472" t="s">
        <v>365</v>
      </c>
      <c r="D7472" t="s">
        <v>1264</v>
      </c>
      <c r="E7472" t="s">
        <v>29</v>
      </c>
      <c r="F7472">
        <v>109125</v>
      </c>
      <c r="G7472">
        <v>8419</v>
      </c>
      <c r="H7472">
        <v>7.7150057273768613E-2</v>
      </c>
      <c r="I7472" t="str">
        <f>VLOOKUP($B7472&amp;$E7472,'Employee List'!$A:$E,5,0)</f>
        <v>E-1214</v>
      </c>
    </row>
    <row r="7473" spans="1:9" x14ac:dyDescent="0.35">
      <c r="A7473" t="s">
        <v>1257</v>
      </c>
      <c r="B7473" t="s">
        <v>139</v>
      </c>
      <c r="C7473" t="s">
        <v>365</v>
      </c>
      <c r="D7473" t="s">
        <v>1264</v>
      </c>
      <c r="E7473" t="s">
        <v>30</v>
      </c>
      <c r="F7473">
        <v>108039</v>
      </c>
      <c r="G7473">
        <v>7957</v>
      </c>
      <c r="H7473">
        <v>7.3649330334416271E-2</v>
      </c>
      <c r="I7473" t="str">
        <f>VLOOKUP($B7473&amp;$E7473,'Employee List'!$A:$E,5,0)</f>
        <v>E-1214</v>
      </c>
    </row>
    <row r="7474" spans="1:9" x14ac:dyDescent="0.35">
      <c r="A7474" t="s">
        <v>1257</v>
      </c>
      <c r="B7474" t="s">
        <v>139</v>
      </c>
      <c r="C7474" t="s">
        <v>365</v>
      </c>
      <c r="D7474" t="s">
        <v>1264</v>
      </c>
      <c r="E7474" t="s">
        <v>31</v>
      </c>
      <c r="F7474">
        <v>110892</v>
      </c>
      <c r="G7474">
        <v>13269</v>
      </c>
      <c r="H7474">
        <v>0.11965696353208527</v>
      </c>
      <c r="I7474" t="str">
        <f>VLOOKUP($B7474&amp;$E7474,'Employee List'!$A:$E,5,0)</f>
        <v>E-1214</v>
      </c>
    </row>
    <row r="7475" spans="1:9" x14ac:dyDescent="0.35">
      <c r="A7475" t="s">
        <v>1257</v>
      </c>
      <c r="B7475" t="s">
        <v>139</v>
      </c>
      <c r="C7475" t="s">
        <v>365</v>
      </c>
      <c r="D7475" t="s">
        <v>1265</v>
      </c>
      <c r="E7475" t="s">
        <v>29</v>
      </c>
      <c r="F7475">
        <v>22559</v>
      </c>
      <c r="G7475">
        <v>23920</v>
      </c>
      <c r="H7475">
        <v>1.0603306884170398</v>
      </c>
      <c r="I7475" t="str">
        <f>VLOOKUP($B7475&amp;$E7475,'Employee List'!$A:$E,5,0)</f>
        <v>E-1214</v>
      </c>
    </row>
    <row r="7476" spans="1:9" x14ac:dyDescent="0.35">
      <c r="A7476" t="s">
        <v>1257</v>
      </c>
      <c r="B7476" t="s">
        <v>139</v>
      </c>
      <c r="C7476" t="s">
        <v>365</v>
      </c>
      <c r="D7476" t="s">
        <v>1265</v>
      </c>
      <c r="E7476" t="s">
        <v>30</v>
      </c>
      <c r="F7476">
        <v>21274</v>
      </c>
      <c r="G7476">
        <v>22942</v>
      </c>
      <c r="H7476">
        <v>1.0784055654789884</v>
      </c>
      <c r="I7476" t="str">
        <f>VLOOKUP($B7476&amp;$E7476,'Employee List'!$A:$E,5,0)</f>
        <v>E-1214</v>
      </c>
    </row>
    <row r="7477" spans="1:9" x14ac:dyDescent="0.35">
      <c r="A7477" t="s">
        <v>1257</v>
      </c>
      <c r="B7477" t="s">
        <v>139</v>
      </c>
      <c r="C7477" t="s">
        <v>365</v>
      </c>
      <c r="D7477" t="s">
        <v>1265</v>
      </c>
      <c r="E7477" t="s">
        <v>31</v>
      </c>
      <c r="F7477">
        <v>21957</v>
      </c>
      <c r="G7477">
        <v>34699</v>
      </c>
      <c r="H7477">
        <v>1.5803160723231771</v>
      </c>
      <c r="I7477" t="str">
        <f>VLOOKUP($B7477&amp;$E7477,'Employee List'!$A:$E,5,0)</f>
        <v>E-1214</v>
      </c>
    </row>
    <row r="7478" spans="1:9" x14ac:dyDescent="0.35">
      <c r="A7478" t="s">
        <v>1257</v>
      </c>
      <c r="B7478" t="s">
        <v>139</v>
      </c>
      <c r="C7478" t="s">
        <v>365</v>
      </c>
      <c r="D7478" t="s">
        <v>1260</v>
      </c>
      <c r="E7478" t="s">
        <v>29</v>
      </c>
      <c r="F7478">
        <v>51955</v>
      </c>
      <c r="G7478">
        <v>21908</v>
      </c>
      <c r="H7478">
        <v>0.42167260128957751</v>
      </c>
      <c r="I7478" t="str">
        <f>VLOOKUP($B7478&amp;$E7478,'Employee List'!$A:$E,5,0)</f>
        <v>E-1214</v>
      </c>
    </row>
    <row r="7479" spans="1:9" x14ac:dyDescent="0.35">
      <c r="A7479" t="s">
        <v>1257</v>
      </c>
      <c r="B7479" t="s">
        <v>139</v>
      </c>
      <c r="C7479" t="s">
        <v>365</v>
      </c>
      <c r="D7479" t="s">
        <v>1260</v>
      </c>
      <c r="E7479" t="s">
        <v>30</v>
      </c>
      <c r="F7479">
        <v>49995</v>
      </c>
      <c r="G7479">
        <v>34922</v>
      </c>
      <c r="H7479">
        <v>0.69850985098509855</v>
      </c>
      <c r="I7479" t="str">
        <f>VLOOKUP($B7479&amp;$E7479,'Employee List'!$A:$E,5,0)</f>
        <v>E-1214</v>
      </c>
    </row>
    <row r="7480" spans="1:9" x14ac:dyDescent="0.35">
      <c r="A7480" t="s">
        <v>1257</v>
      </c>
      <c r="B7480" t="s">
        <v>139</v>
      </c>
      <c r="C7480" t="s">
        <v>365</v>
      </c>
      <c r="D7480" t="s">
        <v>1260</v>
      </c>
      <c r="E7480" t="s">
        <v>31</v>
      </c>
      <c r="F7480">
        <v>58254</v>
      </c>
      <c r="G7480">
        <v>47395</v>
      </c>
      <c r="H7480">
        <v>0.81359219967727536</v>
      </c>
      <c r="I7480" t="str">
        <f>VLOOKUP($B7480&amp;$E7480,'Employee List'!$A:$E,5,0)</f>
        <v>E-1214</v>
      </c>
    </row>
    <row r="7481" spans="1:9" x14ac:dyDescent="0.35">
      <c r="A7481" t="s">
        <v>1257</v>
      </c>
      <c r="B7481" t="s">
        <v>139</v>
      </c>
      <c r="C7481" t="s">
        <v>365</v>
      </c>
      <c r="D7481" t="s">
        <v>1261</v>
      </c>
      <c r="E7481" t="s">
        <v>29</v>
      </c>
      <c r="F7481">
        <v>76641</v>
      </c>
      <c r="G7481">
        <v>102645</v>
      </c>
      <c r="H7481">
        <v>1.3392961991623282</v>
      </c>
      <c r="I7481" t="str">
        <f>VLOOKUP($B7481&amp;$E7481,'Employee List'!$A:$E,5,0)</f>
        <v>E-1214</v>
      </c>
    </row>
    <row r="7482" spans="1:9" x14ac:dyDescent="0.35">
      <c r="A7482" t="s">
        <v>1257</v>
      </c>
      <c r="B7482" t="s">
        <v>139</v>
      </c>
      <c r="C7482" t="s">
        <v>365</v>
      </c>
      <c r="D7482" t="s">
        <v>1261</v>
      </c>
      <c r="E7482" t="s">
        <v>30</v>
      </c>
      <c r="F7482">
        <v>79336</v>
      </c>
      <c r="G7482">
        <v>128215</v>
      </c>
      <c r="H7482">
        <v>1.6161011394574973</v>
      </c>
      <c r="I7482" t="str">
        <f>VLOOKUP($B7482&amp;$E7482,'Employee List'!$A:$E,5,0)</f>
        <v>E-1214</v>
      </c>
    </row>
    <row r="7483" spans="1:9" x14ac:dyDescent="0.35">
      <c r="A7483" t="s">
        <v>1257</v>
      </c>
      <c r="B7483" t="s">
        <v>139</v>
      </c>
      <c r="C7483" t="s">
        <v>365</v>
      </c>
      <c r="D7483" t="s">
        <v>1261</v>
      </c>
      <c r="E7483" t="s">
        <v>31</v>
      </c>
      <c r="F7483">
        <v>80729</v>
      </c>
      <c r="G7483">
        <v>97823</v>
      </c>
      <c r="H7483">
        <v>1.2117454694100014</v>
      </c>
      <c r="I7483" t="str">
        <f>VLOOKUP($B7483&amp;$E7483,'Employee List'!$A:$E,5,0)</f>
        <v>E-1214</v>
      </c>
    </row>
    <row r="7484" spans="1:9" x14ac:dyDescent="0.35">
      <c r="A7484" t="s">
        <v>1257</v>
      </c>
      <c r="B7484" t="s">
        <v>139</v>
      </c>
      <c r="C7484" t="s">
        <v>365</v>
      </c>
      <c r="D7484" t="s">
        <v>1266</v>
      </c>
      <c r="E7484" t="s">
        <v>29</v>
      </c>
      <c r="F7484">
        <v>27300</v>
      </c>
      <c r="G7484">
        <v>28066</v>
      </c>
      <c r="H7484">
        <v>1.028058608058608</v>
      </c>
      <c r="I7484" t="str">
        <f>VLOOKUP($B7484&amp;$E7484,'Employee List'!$A:$E,5,0)</f>
        <v>E-1214</v>
      </c>
    </row>
    <row r="7485" spans="1:9" x14ac:dyDescent="0.35">
      <c r="A7485" t="s">
        <v>1257</v>
      </c>
      <c r="B7485" t="s">
        <v>139</v>
      </c>
      <c r="C7485" t="s">
        <v>365</v>
      </c>
      <c r="D7485" t="s">
        <v>1266</v>
      </c>
      <c r="E7485" t="s">
        <v>30</v>
      </c>
      <c r="F7485">
        <v>26649</v>
      </c>
      <c r="G7485">
        <v>32888</v>
      </c>
      <c r="H7485">
        <v>1.2341176029119292</v>
      </c>
      <c r="I7485" t="str">
        <f>VLOOKUP($B7485&amp;$E7485,'Employee List'!$A:$E,5,0)</f>
        <v>E-1214</v>
      </c>
    </row>
    <row r="7486" spans="1:9" x14ac:dyDescent="0.35">
      <c r="A7486" t="s">
        <v>1257</v>
      </c>
      <c r="B7486" t="s">
        <v>139</v>
      </c>
      <c r="C7486" t="s">
        <v>365</v>
      </c>
      <c r="D7486" t="s">
        <v>1266</v>
      </c>
      <c r="E7486" t="s">
        <v>31</v>
      </c>
      <c r="F7486">
        <v>27002</v>
      </c>
      <c r="G7486">
        <v>28683</v>
      </c>
      <c r="H7486">
        <v>1.0622546478038664</v>
      </c>
      <c r="I7486" t="str">
        <f>VLOOKUP($B7486&amp;$E7486,'Employee List'!$A:$E,5,0)</f>
        <v>E-1214</v>
      </c>
    </row>
    <row r="7487" spans="1:9" x14ac:dyDescent="0.35">
      <c r="A7487" t="s">
        <v>1257</v>
      </c>
      <c r="B7487" t="s">
        <v>139</v>
      </c>
      <c r="C7487" t="s">
        <v>365</v>
      </c>
      <c r="D7487" t="s">
        <v>1267</v>
      </c>
      <c r="E7487" t="s">
        <v>29</v>
      </c>
      <c r="F7487">
        <v>31818</v>
      </c>
      <c r="G7487">
        <v>22519</v>
      </c>
      <c r="H7487">
        <v>0.70774404425168147</v>
      </c>
      <c r="I7487" t="str">
        <f>VLOOKUP($B7487&amp;$E7487,'Employee List'!$A:$E,5,0)</f>
        <v>E-1214</v>
      </c>
    </row>
    <row r="7488" spans="1:9" x14ac:dyDescent="0.35">
      <c r="A7488" t="s">
        <v>1257</v>
      </c>
      <c r="B7488" t="s">
        <v>139</v>
      </c>
      <c r="C7488" t="s">
        <v>365</v>
      </c>
      <c r="D7488" t="s">
        <v>1267</v>
      </c>
      <c r="E7488" t="s">
        <v>30</v>
      </c>
      <c r="F7488">
        <v>32002</v>
      </c>
      <c r="G7488">
        <v>19057</v>
      </c>
      <c r="H7488">
        <v>0.59549403162302361</v>
      </c>
      <c r="I7488" t="str">
        <f>VLOOKUP($B7488&amp;$E7488,'Employee List'!$A:$E,5,0)</f>
        <v>E-1214</v>
      </c>
    </row>
    <row r="7489" spans="1:9" x14ac:dyDescent="0.35">
      <c r="A7489" t="s">
        <v>1257</v>
      </c>
      <c r="B7489" t="s">
        <v>139</v>
      </c>
      <c r="C7489" t="s">
        <v>365</v>
      </c>
      <c r="D7489" t="s">
        <v>1267</v>
      </c>
      <c r="E7489" t="s">
        <v>31</v>
      </c>
      <c r="F7489">
        <v>29986</v>
      </c>
      <c r="G7489">
        <v>28876</v>
      </c>
      <c r="H7489">
        <v>0.96298272527179352</v>
      </c>
      <c r="I7489" t="str">
        <f>VLOOKUP($B7489&amp;$E7489,'Employee List'!$A:$E,5,0)</f>
        <v>E-1214</v>
      </c>
    </row>
    <row r="7490" spans="1:9" x14ac:dyDescent="0.35">
      <c r="A7490" t="s">
        <v>1257</v>
      </c>
      <c r="B7490" t="s">
        <v>139</v>
      </c>
      <c r="C7490" t="s">
        <v>365</v>
      </c>
      <c r="D7490" t="s">
        <v>1268</v>
      </c>
      <c r="E7490" t="s">
        <v>29</v>
      </c>
      <c r="F7490">
        <v>15719</v>
      </c>
      <c r="G7490">
        <v>6416</v>
      </c>
      <c r="H7490">
        <v>0.40816845855334311</v>
      </c>
      <c r="I7490" t="str">
        <f>VLOOKUP($B7490&amp;$E7490,'Employee List'!$A:$E,5,0)</f>
        <v>E-1214</v>
      </c>
    </row>
    <row r="7491" spans="1:9" x14ac:dyDescent="0.35">
      <c r="A7491" t="s">
        <v>1257</v>
      </c>
      <c r="B7491" t="s">
        <v>139</v>
      </c>
      <c r="C7491" t="s">
        <v>365</v>
      </c>
      <c r="D7491" t="s">
        <v>1268</v>
      </c>
      <c r="E7491" t="s">
        <v>30</v>
      </c>
      <c r="F7491">
        <v>10799</v>
      </c>
      <c r="G7491">
        <v>12209</v>
      </c>
      <c r="H7491">
        <v>1.130567645152329</v>
      </c>
      <c r="I7491" t="str">
        <f>VLOOKUP($B7491&amp;$E7491,'Employee List'!$A:$E,5,0)</f>
        <v>E-1214</v>
      </c>
    </row>
    <row r="7492" spans="1:9" x14ac:dyDescent="0.35">
      <c r="A7492" t="s">
        <v>1257</v>
      </c>
      <c r="B7492" t="s">
        <v>139</v>
      </c>
      <c r="C7492" t="s">
        <v>365</v>
      </c>
      <c r="D7492" t="s">
        <v>1268</v>
      </c>
      <c r="E7492" t="s">
        <v>31</v>
      </c>
      <c r="F7492">
        <v>13734</v>
      </c>
      <c r="G7492">
        <v>10519</v>
      </c>
      <c r="H7492">
        <v>0.76590942187272459</v>
      </c>
      <c r="I7492" t="str">
        <f>VLOOKUP($B7492&amp;$E7492,'Employee List'!$A:$E,5,0)</f>
        <v>E-1214</v>
      </c>
    </row>
    <row r="7493" spans="1:9" x14ac:dyDescent="0.35">
      <c r="A7493" t="s">
        <v>1257</v>
      </c>
      <c r="B7493" t="s">
        <v>139</v>
      </c>
      <c r="C7493" t="s">
        <v>365</v>
      </c>
      <c r="D7493" t="s">
        <v>1269</v>
      </c>
      <c r="E7493" t="s">
        <v>29</v>
      </c>
      <c r="F7493">
        <v>7493</v>
      </c>
      <c r="G7493">
        <v>21937</v>
      </c>
      <c r="H7493">
        <v>2.927665821433338</v>
      </c>
      <c r="I7493" t="str">
        <f>VLOOKUP($B7493&amp;$E7493,'Employee List'!$A:$E,5,0)</f>
        <v>E-1214</v>
      </c>
    </row>
    <row r="7494" spans="1:9" x14ac:dyDescent="0.35">
      <c r="A7494" t="s">
        <v>1257</v>
      </c>
      <c r="B7494" t="s">
        <v>139</v>
      </c>
      <c r="C7494" t="s">
        <v>365</v>
      </c>
      <c r="D7494" t="s">
        <v>1269</v>
      </c>
      <c r="E7494" t="s">
        <v>30</v>
      </c>
      <c r="F7494">
        <v>7334</v>
      </c>
      <c r="G7494">
        <v>12586</v>
      </c>
      <c r="H7494">
        <v>1.7161167166621216</v>
      </c>
      <c r="I7494" t="str">
        <f>VLOOKUP($B7494&amp;$E7494,'Employee List'!$A:$E,5,0)</f>
        <v>E-1214</v>
      </c>
    </row>
    <row r="7495" spans="1:9" x14ac:dyDescent="0.35">
      <c r="A7495" t="s">
        <v>1257</v>
      </c>
      <c r="B7495" t="s">
        <v>139</v>
      </c>
      <c r="C7495" t="s">
        <v>365</v>
      </c>
      <c r="D7495" t="s">
        <v>1269</v>
      </c>
      <c r="E7495" t="s">
        <v>31</v>
      </c>
      <c r="F7495">
        <v>4991</v>
      </c>
      <c r="G7495">
        <v>8420</v>
      </c>
      <c r="H7495">
        <v>1.6870366659987979</v>
      </c>
      <c r="I7495" t="str">
        <f>VLOOKUP($B7495&amp;$E7495,'Employee List'!$A:$E,5,0)</f>
        <v>E-1214</v>
      </c>
    </row>
    <row r="7496" spans="1:9" x14ac:dyDescent="0.35">
      <c r="A7496" t="s">
        <v>1257</v>
      </c>
      <c r="B7496" t="s">
        <v>139</v>
      </c>
      <c r="C7496" t="s">
        <v>365</v>
      </c>
      <c r="D7496" t="s">
        <v>1270</v>
      </c>
      <c r="E7496" t="s">
        <v>29</v>
      </c>
      <c r="F7496">
        <v>7751</v>
      </c>
      <c r="G7496">
        <v>4949</v>
      </c>
      <c r="H7496">
        <v>0.638498258289253</v>
      </c>
      <c r="I7496" t="str">
        <f>VLOOKUP($B7496&amp;$E7496,'Employee List'!$A:$E,5,0)</f>
        <v>E-1214</v>
      </c>
    </row>
    <row r="7497" spans="1:9" x14ac:dyDescent="0.35">
      <c r="A7497" t="s">
        <v>1257</v>
      </c>
      <c r="B7497" t="s">
        <v>139</v>
      </c>
      <c r="C7497" t="s">
        <v>365</v>
      </c>
      <c r="D7497" t="s">
        <v>1270</v>
      </c>
      <c r="E7497" t="s">
        <v>30</v>
      </c>
      <c r="F7497">
        <v>7755</v>
      </c>
      <c r="G7497">
        <v>10761</v>
      </c>
      <c r="H7497">
        <v>1.3876208897485494</v>
      </c>
      <c r="I7497" t="str">
        <f>VLOOKUP($B7497&amp;$E7497,'Employee List'!$A:$E,5,0)</f>
        <v>E-1214</v>
      </c>
    </row>
    <row r="7498" spans="1:9" x14ac:dyDescent="0.35">
      <c r="A7498" t="s">
        <v>1257</v>
      </c>
      <c r="B7498" t="s">
        <v>139</v>
      </c>
      <c r="C7498" t="s">
        <v>365</v>
      </c>
      <c r="D7498" t="s">
        <v>1270</v>
      </c>
      <c r="E7498" t="s">
        <v>31</v>
      </c>
      <c r="F7498">
        <v>5857</v>
      </c>
      <c r="G7498">
        <v>9770</v>
      </c>
      <c r="H7498">
        <v>1.6680894655967218</v>
      </c>
      <c r="I7498" t="str">
        <f>VLOOKUP($B7498&amp;$E7498,'Employee List'!$A:$E,5,0)</f>
        <v>E-1214</v>
      </c>
    </row>
    <row r="7499" spans="1:9" x14ac:dyDescent="0.35">
      <c r="A7499" t="s">
        <v>1257</v>
      </c>
      <c r="B7499" t="s">
        <v>139</v>
      </c>
      <c r="C7499" t="s">
        <v>365</v>
      </c>
      <c r="D7499" t="s">
        <v>1271</v>
      </c>
      <c r="E7499" t="s">
        <v>29</v>
      </c>
      <c r="F7499">
        <v>15488</v>
      </c>
      <c r="G7499">
        <v>29381</v>
      </c>
      <c r="H7499">
        <v>1.8970170454545454</v>
      </c>
      <c r="I7499" t="str">
        <f>VLOOKUP($B7499&amp;$E7499,'Employee List'!$A:$E,5,0)</f>
        <v>E-1214</v>
      </c>
    </row>
    <row r="7500" spans="1:9" x14ac:dyDescent="0.35">
      <c r="A7500" t="s">
        <v>1257</v>
      </c>
      <c r="B7500" t="s">
        <v>139</v>
      </c>
      <c r="C7500" t="s">
        <v>365</v>
      </c>
      <c r="D7500" t="s">
        <v>1271</v>
      </c>
      <c r="E7500" t="s">
        <v>30</v>
      </c>
      <c r="F7500">
        <v>16043</v>
      </c>
      <c r="G7500">
        <v>16392</v>
      </c>
      <c r="H7500">
        <v>1.0217540360281743</v>
      </c>
      <c r="I7500" t="str">
        <f>VLOOKUP($B7500&amp;$E7500,'Employee List'!$A:$E,5,0)</f>
        <v>E-1214</v>
      </c>
    </row>
    <row r="7501" spans="1:9" x14ac:dyDescent="0.35">
      <c r="A7501" t="s">
        <v>1257</v>
      </c>
      <c r="B7501" t="s">
        <v>139</v>
      </c>
      <c r="C7501" t="s">
        <v>365</v>
      </c>
      <c r="D7501" t="s">
        <v>1271</v>
      </c>
      <c r="E7501" t="s">
        <v>31</v>
      </c>
      <c r="F7501">
        <v>14157</v>
      </c>
      <c r="G7501">
        <v>19547</v>
      </c>
      <c r="H7501">
        <v>1.3807303807303808</v>
      </c>
      <c r="I7501" t="str">
        <f>VLOOKUP($B7501&amp;$E7501,'Employee List'!$A:$E,5,0)</f>
        <v>E-1214</v>
      </c>
    </row>
    <row r="7502" spans="1:9" x14ac:dyDescent="0.35">
      <c r="A7502" t="s">
        <v>1257</v>
      </c>
      <c r="B7502" t="s">
        <v>139</v>
      </c>
      <c r="C7502" t="s">
        <v>365</v>
      </c>
      <c r="D7502" t="s">
        <v>1258</v>
      </c>
      <c r="E7502" t="s">
        <v>29</v>
      </c>
      <c r="F7502">
        <v>104845</v>
      </c>
      <c r="G7502">
        <v>91411</v>
      </c>
      <c r="H7502">
        <v>0.87186799561257089</v>
      </c>
      <c r="I7502" t="str">
        <f>VLOOKUP($B7502&amp;$E7502,'Employee List'!$A:$E,5,0)</f>
        <v>E-1214</v>
      </c>
    </row>
    <row r="7503" spans="1:9" x14ac:dyDescent="0.35">
      <c r="A7503" t="s">
        <v>1257</v>
      </c>
      <c r="B7503" t="s">
        <v>139</v>
      </c>
      <c r="C7503" t="s">
        <v>365</v>
      </c>
      <c r="D7503" t="s">
        <v>1258</v>
      </c>
      <c r="E7503" t="s">
        <v>30</v>
      </c>
      <c r="F7503">
        <v>101855</v>
      </c>
      <c r="G7503">
        <v>58351</v>
      </c>
      <c r="H7503">
        <v>0.5728830199793824</v>
      </c>
      <c r="I7503" t="str">
        <f>VLOOKUP($B7503&amp;$E7503,'Employee List'!$A:$E,5,0)</f>
        <v>E-1214</v>
      </c>
    </row>
    <row r="7504" spans="1:9" x14ac:dyDescent="0.35">
      <c r="A7504" t="s">
        <v>1257</v>
      </c>
      <c r="B7504" t="s">
        <v>139</v>
      </c>
      <c r="C7504" t="s">
        <v>365</v>
      </c>
      <c r="D7504" t="s">
        <v>1258</v>
      </c>
      <c r="E7504" t="s">
        <v>31</v>
      </c>
      <c r="F7504">
        <v>95738</v>
      </c>
      <c r="G7504">
        <v>62880</v>
      </c>
      <c r="H7504">
        <v>0.65679249618751179</v>
      </c>
      <c r="I7504" t="str">
        <f>VLOOKUP($B7504&amp;$E7504,'Employee List'!$A:$E,5,0)</f>
        <v>E-1214</v>
      </c>
    </row>
    <row r="7505" spans="1:9" x14ac:dyDescent="0.35">
      <c r="A7505" t="s">
        <v>1257</v>
      </c>
      <c r="B7505" t="s">
        <v>139</v>
      </c>
      <c r="C7505" t="s">
        <v>365</v>
      </c>
      <c r="D7505" t="s">
        <v>1272</v>
      </c>
      <c r="E7505" t="s">
        <v>29</v>
      </c>
      <c r="F7505">
        <v>13388</v>
      </c>
      <c r="G7505">
        <v>9658</v>
      </c>
      <c r="H7505">
        <v>0.72139229160442186</v>
      </c>
      <c r="I7505" t="str">
        <f>VLOOKUP($B7505&amp;$E7505,'Employee List'!$A:$E,5,0)</f>
        <v>E-1214</v>
      </c>
    </row>
    <row r="7506" spans="1:9" x14ac:dyDescent="0.35">
      <c r="A7506" t="s">
        <v>1257</v>
      </c>
      <c r="B7506" t="s">
        <v>139</v>
      </c>
      <c r="C7506" t="s">
        <v>365</v>
      </c>
      <c r="D7506" t="s">
        <v>1272</v>
      </c>
      <c r="E7506" t="s">
        <v>30</v>
      </c>
      <c r="F7506">
        <v>13742</v>
      </c>
      <c r="G7506">
        <v>7457</v>
      </c>
      <c r="H7506">
        <v>0.54264299228642121</v>
      </c>
      <c r="I7506" t="str">
        <f>VLOOKUP($B7506&amp;$E7506,'Employee List'!$A:$E,5,0)</f>
        <v>E-1214</v>
      </c>
    </row>
    <row r="7507" spans="1:9" x14ac:dyDescent="0.35">
      <c r="A7507" t="s">
        <v>1257</v>
      </c>
      <c r="B7507" t="s">
        <v>139</v>
      </c>
      <c r="C7507" t="s">
        <v>365</v>
      </c>
      <c r="D7507" t="s">
        <v>1272</v>
      </c>
      <c r="E7507" t="s">
        <v>31</v>
      </c>
      <c r="F7507">
        <v>14895</v>
      </c>
      <c r="G7507">
        <v>8683</v>
      </c>
      <c r="H7507">
        <v>0.58294729775092313</v>
      </c>
      <c r="I7507" t="str">
        <f>VLOOKUP($B7507&amp;$E7507,'Employee List'!$A:$E,5,0)</f>
        <v>E-1214</v>
      </c>
    </row>
    <row r="7508" spans="1:9" x14ac:dyDescent="0.35">
      <c r="A7508" t="s">
        <v>1257</v>
      </c>
      <c r="B7508" t="s">
        <v>139</v>
      </c>
      <c r="C7508" t="s">
        <v>365</v>
      </c>
      <c r="D7508" t="s">
        <v>1259</v>
      </c>
      <c r="E7508" t="s">
        <v>29</v>
      </c>
      <c r="F7508">
        <v>33436</v>
      </c>
      <c r="G7508">
        <v>52417</v>
      </c>
      <c r="H7508">
        <v>1.5676815408541691</v>
      </c>
      <c r="I7508" t="str">
        <f>VLOOKUP($B7508&amp;$E7508,'Employee List'!$A:$E,5,0)</f>
        <v>E-1214</v>
      </c>
    </row>
    <row r="7509" spans="1:9" x14ac:dyDescent="0.35">
      <c r="A7509" t="s">
        <v>1257</v>
      </c>
      <c r="B7509" t="s">
        <v>139</v>
      </c>
      <c r="C7509" t="s">
        <v>365</v>
      </c>
      <c r="D7509" t="s">
        <v>1259</v>
      </c>
      <c r="E7509" t="s">
        <v>30</v>
      </c>
      <c r="F7509">
        <v>32978</v>
      </c>
      <c r="G7509">
        <v>37520</v>
      </c>
      <c r="H7509">
        <v>1.1377281824246468</v>
      </c>
      <c r="I7509" t="str">
        <f>VLOOKUP($B7509&amp;$E7509,'Employee List'!$A:$E,5,0)</f>
        <v>E-1214</v>
      </c>
    </row>
    <row r="7510" spans="1:9" x14ac:dyDescent="0.35">
      <c r="A7510" t="s">
        <v>1257</v>
      </c>
      <c r="B7510" t="s">
        <v>139</v>
      </c>
      <c r="C7510" t="s">
        <v>365</v>
      </c>
      <c r="D7510" t="s">
        <v>1259</v>
      </c>
      <c r="E7510" t="s">
        <v>31</v>
      </c>
      <c r="F7510">
        <v>34723</v>
      </c>
      <c r="G7510">
        <v>42776</v>
      </c>
      <c r="H7510">
        <v>1.2319212049650088</v>
      </c>
      <c r="I7510" t="str">
        <f>VLOOKUP($B7510&amp;$E7510,'Employee List'!$A:$E,5,0)</f>
        <v>E-1214</v>
      </c>
    </row>
    <row r="7511" spans="1:9" x14ac:dyDescent="0.35">
      <c r="A7511" t="s">
        <v>1257</v>
      </c>
      <c r="B7511" t="s">
        <v>139</v>
      </c>
      <c r="C7511" t="s">
        <v>365</v>
      </c>
      <c r="D7511" t="s">
        <v>1273</v>
      </c>
      <c r="E7511" t="s">
        <v>29</v>
      </c>
      <c r="F7511">
        <v>5654</v>
      </c>
      <c r="G7511">
        <v>3634</v>
      </c>
      <c r="H7511">
        <v>0.64273081004598509</v>
      </c>
      <c r="I7511" t="str">
        <f>VLOOKUP($B7511&amp;$E7511,'Employee List'!$A:$E,5,0)</f>
        <v>E-1214</v>
      </c>
    </row>
    <row r="7512" spans="1:9" x14ac:dyDescent="0.35">
      <c r="A7512" t="s">
        <v>1257</v>
      </c>
      <c r="B7512" t="s">
        <v>139</v>
      </c>
      <c r="C7512" t="s">
        <v>365</v>
      </c>
      <c r="D7512" t="s">
        <v>1273</v>
      </c>
      <c r="E7512" t="s">
        <v>30</v>
      </c>
      <c r="F7512">
        <v>4381</v>
      </c>
      <c r="G7512">
        <v>2484</v>
      </c>
      <c r="H7512">
        <v>0.56699383702351058</v>
      </c>
      <c r="I7512" t="str">
        <f>VLOOKUP($B7512&amp;$E7512,'Employee List'!$A:$E,5,0)</f>
        <v>E-1214</v>
      </c>
    </row>
    <row r="7513" spans="1:9" x14ac:dyDescent="0.35">
      <c r="A7513" t="s">
        <v>1257</v>
      </c>
      <c r="B7513" t="s">
        <v>139</v>
      </c>
      <c r="C7513" t="s">
        <v>365</v>
      </c>
      <c r="D7513" t="s">
        <v>1273</v>
      </c>
      <c r="E7513" t="s">
        <v>31</v>
      </c>
      <c r="F7513">
        <v>3627</v>
      </c>
      <c r="G7513">
        <v>6374</v>
      </c>
      <c r="H7513">
        <v>1.7573752412462089</v>
      </c>
      <c r="I7513" t="str">
        <f>VLOOKUP($B7513&amp;$E7513,'Employee List'!$A:$E,5,0)</f>
        <v>E-1214</v>
      </c>
    </row>
    <row r="7514" spans="1:9" x14ac:dyDescent="0.35">
      <c r="A7514" t="s">
        <v>1257</v>
      </c>
      <c r="B7514" t="s">
        <v>139</v>
      </c>
      <c r="C7514" t="s">
        <v>365</v>
      </c>
      <c r="D7514" t="s">
        <v>1275</v>
      </c>
      <c r="E7514" t="s">
        <v>29</v>
      </c>
      <c r="F7514">
        <v>2623</v>
      </c>
      <c r="G7514">
        <v>4224</v>
      </c>
      <c r="H7514">
        <v>1.6103698055661457</v>
      </c>
      <c r="I7514" t="str">
        <f>VLOOKUP($B7514&amp;$E7514,'Employee List'!$A:$E,5,0)</f>
        <v>E-1214</v>
      </c>
    </row>
    <row r="7515" spans="1:9" x14ac:dyDescent="0.35">
      <c r="A7515" t="s">
        <v>1257</v>
      </c>
      <c r="B7515" t="s">
        <v>139</v>
      </c>
      <c r="C7515" t="s">
        <v>365</v>
      </c>
      <c r="D7515" t="s">
        <v>1275</v>
      </c>
      <c r="E7515" t="s">
        <v>30</v>
      </c>
      <c r="F7515">
        <v>4428</v>
      </c>
      <c r="G7515">
        <v>1025</v>
      </c>
      <c r="H7515">
        <v>0.23148148148148148</v>
      </c>
      <c r="I7515" t="str">
        <f>VLOOKUP($B7515&amp;$E7515,'Employee List'!$A:$E,5,0)</f>
        <v>E-1214</v>
      </c>
    </row>
    <row r="7516" spans="1:9" x14ac:dyDescent="0.35">
      <c r="A7516" t="s">
        <v>1257</v>
      </c>
      <c r="B7516" t="s">
        <v>139</v>
      </c>
      <c r="C7516" t="s">
        <v>365</v>
      </c>
      <c r="D7516" t="s">
        <v>1275</v>
      </c>
      <c r="E7516" t="s">
        <v>31</v>
      </c>
      <c r="F7516">
        <v>4049</v>
      </c>
      <c r="G7516">
        <v>1452</v>
      </c>
      <c r="H7516">
        <v>0.35860706347246235</v>
      </c>
      <c r="I7516" t="str">
        <f>VLOOKUP($B7516&amp;$E7516,'Employee List'!$A:$E,5,0)</f>
        <v>E-1214</v>
      </c>
    </row>
    <row r="7517" spans="1:9" x14ac:dyDescent="0.35">
      <c r="A7517" t="s">
        <v>1257</v>
      </c>
      <c r="B7517" t="s">
        <v>139</v>
      </c>
      <c r="C7517" t="s">
        <v>365</v>
      </c>
      <c r="D7517" t="s">
        <v>1276</v>
      </c>
      <c r="E7517" t="s">
        <v>29</v>
      </c>
      <c r="F7517">
        <v>2284</v>
      </c>
      <c r="G7517">
        <v>2546</v>
      </c>
      <c r="H7517">
        <v>1.1147110332749561</v>
      </c>
      <c r="I7517" t="str">
        <f>VLOOKUP($B7517&amp;$E7517,'Employee List'!$A:$E,5,0)</f>
        <v>E-1214</v>
      </c>
    </row>
    <row r="7518" spans="1:9" x14ac:dyDescent="0.35">
      <c r="A7518" t="s">
        <v>1257</v>
      </c>
      <c r="B7518" t="s">
        <v>139</v>
      </c>
      <c r="C7518" t="s">
        <v>365</v>
      </c>
      <c r="D7518" t="s">
        <v>1276</v>
      </c>
      <c r="E7518" t="s">
        <v>30</v>
      </c>
      <c r="F7518">
        <v>1953</v>
      </c>
      <c r="G7518">
        <v>1072</v>
      </c>
      <c r="H7518">
        <v>0.54889912954429088</v>
      </c>
      <c r="I7518" t="str">
        <f>VLOOKUP($B7518&amp;$E7518,'Employee List'!$A:$E,5,0)</f>
        <v>E-1214</v>
      </c>
    </row>
    <row r="7519" spans="1:9" x14ac:dyDescent="0.35">
      <c r="A7519" t="s">
        <v>1257</v>
      </c>
      <c r="B7519" t="s">
        <v>139</v>
      </c>
      <c r="C7519" t="s">
        <v>365</v>
      </c>
      <c r="D7519" t="s">
        <v>1276</v>
      </c>
      <c r="E7519" t="s">
        <v>31</v>
      </c>
      <c r="F7519">
        <v>2469</v>
      </c>
      <c r="G7519">
        <v>3862</v>
      </c>
      <c r="H7519">
        <v>1.5641960307816929</v>
      </c>
      <c r="I7519" t="str">
        <f>VLOOKUP($B7519&amp;$E7519,'Employee List'!$A:$E,5,0)</f>
        <v>E-1214</v>
      </c>
    </row>
    <row r="7520" spans="1:9" x14ac:dyDescent="0.35">
      <c r="A7520" t="s">
        <v>1257</v>
      </c>
      <c r="B7520" t="s">
        <v>139</v>
      </c>
      <c r="C7520" t="s">
        <v>365</v>
      </c>
      <c r="D7520" t="s">
        <v>1277</v>
      </c>
      <c r="E7520" t="s">
        <v>29</v>
      </c>
      <c r="F7520">
        <v>4754</v>
      </c>
      <c r="G7520">
        <v>11689</v>
      </c>
      <c r="H7520">
        <v>2.4587715607909129</v>
      </c>
      <c r="I7520" t="str">
        <f>VLOOKUP($B7520&amp;$E7520,'Employee List'!$A:$E,5,0)</f>
        <v>E-1214</v>
      </c>
    </row>
    <row r="7521" spans="1:9" x14ac:dyDescent="0.35">
      <c r="A7521" t="s">
        <v>1257</v>
      </c>
      <c r="B7521" t="s">
        <v>139</v>
      </c>
      <c r="C7521" t="s">
        <v>365</v>
      </c>
      <c r="D7521" t="s">
        <v>1277</v>
      </c>
      <c r="E7521" t="s">
        <v>30</v>
      </c>
      <c r="F7521">
        <v>7708</v>
      </c>
      <c r="G7521">
        <v>12080</v>
      </c>
      <c r="H7521">
        <v>1.5672029060716139</v>
      </c>
      <c r="I7521" t="str">
        <f>VLOOKUP($B7521&amp;$E7521,'Employee List'!$A:$E,5,0)</f>
        <v>E-1214</v>
      </c>
    </row>
    <row r="7522" spans="1:9" x14ac:dyDescent="0.35">
      <c r="A7522" t="s">
        <v>1257</v>
      </c>
      <c r="B7522" t="s">
        <v>139</v>
      </c>
      <c r="C7522" t="s">
        <v>365</v>
      </c>
      <c r="D7522" t="s">
        <v>1277</v>
      </c>
      <c r="E7522" t="s">
        <v>31</v>
      </c>
      <c r="F7522">
        <v>7345</v>
      </c>
      <c r="G7522">
        <v>10211</v>
      </c>
      <c r="H7522">
        <v>1.3901974132062627</v>
      </c>
      <c r="I7522" t="str">
        <f>VLOOKUP($B7522&amp;$E7522,'Employee List'!$A:$E,5,0)</f>
        <v>E-1214</v>
      </c>
    </row>
    <row r="7523" spans="1:9" x14ac:dyDescent="0.35">
      <c r="A7523" t="s">
        <v>1257</v>
      </c>
      <c r="B7523" t="s">
        <v>139</v>
      </c>
      <c r="C7523" t="s">
        <v>365</v>
      </c>
      <c r="D7523" t="s">
        <v>1278</v>
      </c>
      <c r="E7523" t="s">
        <v>29</v>
      </c>
      <c r="F7523">
        <v>5960</v>
      </c>
      <c r="G7523">
        <v>13178</v>
      </c>
      <c r="H7523">
        <v>2.2110738255033557</v>
      </c>
      <c r="I7523" t="str">
        <f>VLOOKUP($B7523&amp;$E7523,'Employee List'!$A:$E,5,0)</f>
        <v>E-1214</v>
      </c>
    </row>
    <row r="7524" spans="1:9" x14ac:dyDescent="0.35">
      <c r="A7524" t="s">
        <v>1257</v>
      </c>
      <c r="B7524" t="s">
        <v>139</v>
      </c>
      <c r="C7524" t="s">
        <v>365</v>
      </c>
      <c r="D7524" t="s">
        <v>1278</v>
      </c>
      <c r="E7524" t="s">
        <v>30</v>
      </c>
      <c r="F7524">
        <v>6063</v>
      </c>
      <c r="G7524">
        <v>10678</v>
      </c>
      <c r="H7524">
        <v>1.7611743361372258</v>
      </c>
      <c r="I7524" t="str">
        <f>VLOOKUP($B7524&amp;$E7524,'Employee List'!$A:$E,5,0)</f>
        <v>E-1214</v>
      </c>
    </row>
    <row r="7525" spans="1:9" x14ac:dyDescent="0.35">
      <c r="A7525" t="s">
        <v>1257</v>
      </c>
      <c r="B7525" t="s">
        <v>139</v>
      </c>
      <c r="C7525" t="s">
        <v>365</v>
      </c>
      <c r="D7525" t="s">
        <v>1278</v>
      </c>
      <c r="E7525" t="s">
        <v>31</v>
      </c>
      <c r="F7525">
        <v>5947</v>
      </c>
      <c r="G7525">
        <v>10941</v>
      </c>
      <c r="H7525">
        <v>1.8397511350260636</v>
      </c>
      <c r="I7525" t="str">
        <f>VLOOKUP($B7525&amp;$E7525,'Employee List'!$A:$E,5,0)</f>
        <v>E-1214</v>
      </c>
    </row>
    <row r="7526" spans="1:9" x14ac:dyDescent="0.35">
      <c r="A7526" t="s">
        <v>1257</v>
      </c>
      <c r="B7526" t="s">
        <v>139</v>
      </c>
      <c r="C7526" t="s">
        <v>365</v>
      </c>
      <c r="D7526" t="s">
        <v>1279</v>
      </c>
      <c r="E7526" t="s">
        <v>29</v>
      </c>
      <c r="F7526">
        <v>3754</v>
      </c>
      <c r="G7526">
        <v>4503</v>
      </c>
      <c r="H7526">
        <v>1.1995205114544485</v>
      </c>
      <c r="I7526" t="str">
        <f>VLOOKUP($B7526&amp;$E7526,'Employee List'!$A:$E,5,0)</f>
        <v>E-1214</v>
      </c>
    </row>
    <row r="7527" spans="1:9" x14ac:dyDescent="0.35">
      <c r="A7527" t="s">
        <v>1257</v>
      </c>
      <c r="B7527" t="s">
        <v>139</v>
      </c>
      <c r="C7527" t="s">
        <v>365</v>
      </c>
      <c r="D7527" t="s">
        <v>1279</v>
      </c>
      <c r="E7527" t="s">
        <v>30</v>
      </c>
      <c r="F7527">
        <v>4316</v>
      </c>
      <c r="G7527">
        <v>1147</v>
      </c>
      <c r="H7527">
        <v>0.26575532900834103</v>
      </c>
      <c r="I7527" t="str">
        <f>VLOOKUP($B7527&amp;$E7527,'Employee List'!$A:$E,5,0)</f>
        <v>E-1214</v>
      </c>
    </row>
    <row r="7528" spans="1:9" x14ac:dyDescent="0.35">
      <c r="A7528" t="s">
        <v>1257</v>
      </c>
      <c r="B7528" t="s">
        <v>139</v>
      </c>
      <c r="C7528" t="s">
        <v>365</v>
      </c>
      <c r="D7528" t="s">
        <v>1279</v>
      </c>
      <c r="E7528" t="s">
        <v>31</v>
      </c>
      <c r="F7528">
        <v>4032</v>
      </c>
      <c r="G7528">
        <v>2660</v>
      </c>
      <c r="H7528">
        <v>0.65972222222222221</v>
      </c>
      <c r="I7528" t="str">
        <f>VLOOKUP($B7528&amp;$E7528,'Employee List'!$A:$E,5,0)</f>
        <v>E-1214</v>
      </c>
    </row>
    <row r="7529" spans="1:9" x14ac:dyDescent="0.35">
      <c r="A7529" t="s">
        <v>1257</v>
      </c>
      <c r="B7529" t="s">
        <v>139</v>
      </c>
      <c r="C7529" t="s">
        <v>365</v>
      </c>
      <c r="D7529" t="s">
        <v>1280</v>
      </c>
      <c r="E7529" t="s">
        <v>29</v>
      </c>
      <c r="F7529">
        <v>4715</v>
      </c>
      <c r="G7529">
        <v>2086</v>
      </c>
      <c r="H7529">
        <v>0.44241781548250264</v>
      </c>
      <c r="I7529" t="str">
        <f>VLOOKUP($B7529&amp;$E7529,'Employee List'!$A:$E,5,0)</f>
        <v>E-1214</v>
      </c>
    </row>
    <row r="7530" spans="1:9" x14ac:dyDescent="0.35">
      <c r="A7530" t="s">
        <v>1257</v>
      </c>
      <c r="B7530" t="s">
        <v>139</v>
      </c>
      <c r="C7530" t="s">
        <v>365</v>
      </c>
      <c r="D7530" t="s">
        <v>1280</v>
      </c>
      <c r="E7530" t="s">
        <v>30</v>
      </c>
      <c r="F7530">
        <v>1878</v>
      </c>
      <c r="G7530">
        <v>1664</v>
      </c>
      <c r="H7530">
        <v>0.88604898828541001</v>
      </c>
      <c r="I7530" t="str">
        <f>VLOOKUP($B7530&amp;$E7530,'Employee List'!$A:$E,5,0)</f>
        <v>E-1214</v>
      </c>
    </row>
    <row r="7531" spans="1:9" x14ac:dyDescent="0.35">
      <c r="A7531" t="s">
        <v>1257</v>
      </c>
      <c r="B7531" t="s">
        <v>139</v>
      </c>
      <c r="C7531" t="s">
        <v>365</v>
      </c>
      <c r="D7531" t="s">
        <v>1280</v>
      </c>
      <c r="E7531" t="s">
        <v>31</v>
      </c>
      <c r="F7531">
        <v>3377</v>
      </c>
      <c r="G7531">
        <v>5544</v>
      </c>
      <c r="H7531">
        <v>1.6416938110749186</v>
      </c>
      <c r="I7531" t="str">
        <f>VLOOKUP($B7531&amp;$E7531,'Employee List'!$A:$E,5,0)</f>
        <v>E-1214</v>
      </c>
    </row>
    <row r="7532" spans="1:9" x14ac:dyDescent="0.35">
      <c r="A7532" t="s">
        <v>1257</v>
      </c>
      <c r="B7532" t="s">
        <v>139</v>
      </c>
      <c r="C7532" t="s">
        <v>365</v>
      </c>
      <c r="D7532" t="s">
        <v>1262</v>
      </c>
      <c r="E7532" t="s">
        <v>29</v>
      </c>
      <c r="F7532">
        <v>16881</v>
      </c>
      <c r="G7532">
        <v>31686</v>
      </c>
      <c r="H7532">
        <v>1.8770215034654345</v>
      </c>
      <c r="I7532" t="str">
        <f>VLOOKUP($B7532&amp;$E7532,'Employee List'!$A:$E,5,0)</f>
        <v>E-1214</v>
      </c>
    </row>
    <row r="7533" spans="1:9" x14ac:dyDescent="0.35">
      <c r="A7533" t="s">
        <v>1257</v>
      </c>
      <c r="B7533" t="s">
        <v>139</v>
      </c>
      <c r="C7533" t="s">
        <v>365</v>
      </c>
      <c r="D7533" t="s">
        <v>1262</v>
      </c>
      <c r="E7533" t="s">
        <v>30</v>
      </c>
      <c r="F7533">
        <v>16890</v>
      </c>
      <c r="G7533">
        <v>36687</v>
      </c>
      <c r="H7533">
        <v>2.1721136767317941</v>
      </c>
      <c r="I7533" t="str">
        <f>VLOOKUP($B7533&amp;$E7533,'Employee List'!$A:$E,5,0)</f>
        <v>E-1214</v>
      </c>
    </row>
    <row r="7534" spans="1:9" x14ac:dyDescent="0.35">
      <c r="A7534" t="s">
        <v>1257</v>
      </c>
      <c r="B7534" t="s">
        <v>139</v>
      </c>
      <c r="C7534" t="s">
        <v>365</v>
      </c>
      <c r="D7534" t="s">
        <v>1262</v>
      </c>
      <c r="E7534" t="s">
        <v>31</v>
      </c>
      <c r="F7534">
        <v>16877</v>
      </c>
      <c r="G7534">
        <v>31472</v>
      </c>
      <c r="H7534">
        <v>1.8647863956864372</v>
      </c>
      <c r="I7534" t="str">
        <f>VLOOKUP($B7534&amp;$E7534,'Employee List'!$A:$E,5,0)</f>
        <v>E-1214</v>
      </c>
    </row>
    <row r="7535" spans="1:9" x14ac:dyDescent="0.35">
      <c r="A7535" t="s">
        <v>1257</v>
      </c>
      <c r="B7535" t="s">
        <v>139</v>
      </c>
      <c r="C7535" t="s">
        <v>365</v>
      </c>
      <c r="D7535" t="s">
        <v>1282</v>
      </c>
      <c r="E7535" t="s">
        <v>29</v>
      </c>
      <c r="F7535">
        <v>2999</v>
      </c>
      <c r="G7535">
        <v>6218</v>
      </c>
      <c r="H7535">
        <v>2.0733577859286427</v>
      </c>
      <c r="I7535" t="str">
        <f>VLOOKUP($B7535&amp;$E7535,'Employee List'!$A:$E,5,0)</f>
        <v>E-1214</v>
      </c>
    </row>
    <row r="7536" spans="1:9" x14ac:dyDescent="0.35">
      <c r="A7536" t="s">
        <v>1257</v>
      </c>
      <c r="B7536" t="s">
        <v>139</v>
      </c>
      <c r="C7536" t="s">
        <v>365</v>
      </c>
      <c r="D7536" t="s">
        <v>1281</v>
      </c>
      <c r="E7536" t="s">
        <v>29</v>
      </c>
      <c r="F7536">
        <v>6780</v>
      </c>
      <c r="G7536">
        <v>3643</v>
      </c>
      <c r="H7536">
        <v>0.5373156342182891</v>
      </c>
      <c r="I7536" t="str">
        <f>VLOOKUP($B7536&amp;$E7536,'Employee List'!$A:$E,5,0)</f>
        <v>E-1214</v>
      </c>
    </row>
    <row r="7537" spans="1:9" x14ac:dyDescent="0.35">
      <c r="A7537" t="s">
        <v>1257</v>
      </c>
      <c r="B7537" t="s">
        <v>139</v>
      </c>
      <c r="C7537" t="s">
        <v>365</v>
      </c>
      <c r="D7537" t="s">
        <v>1281</v>
      </c>
      <c r="E7537" t="s">
        <v>30</v>
      </c>
      <c r="F7537">
        <v>5409</v>
      </c>
      <c r="G7537">
        <v>2949</v>
      </c>
      <c r="H7537">
        <v>0.54520244037714916</v>
      </c>
      <c r="I7537" t="str">
        <f>VLOOKUP($B7537&amp;$E7537,'Employee List'!$A:$E,5,0)</f>
        <v>E-1214</v>
      </c>
    </row>
    <row r="7538" spans="1:9" x14ac:dyDescent="0.35">
      <c r="A7538" t="s">
        <v>1257</v>
      </c>
      <c r="B7538" t="s">
        <v>139</v>
      </c>
      <c r="C7538" t="s">
        <v>365</v>
      </c>
      <c r="D7538" t="s">
        <v>1281</v>
      </c>
      <c r="E7538" t="s">
        <v>31</v>
      </c>
      <c r="F7538">
        <v>7051</v>
      </c>
      <c r="G7538">
        <v>2700</v>
      </c>
      <c r="H7538">
        <v>0.38292440788540633</v>
      </c>
      <c r="I7538" t="str">
        <f>VLOOKUP($B7538&amp;$E7538,'Employee List'!$A:$E,5,0)</f>
        <v>E-1214</v>
      </c>
    </row>
    <row r="7539" spans="1:9" x14ac:dyDescent="0.35">
      <c r="A7539" t="s">
        <v>1257</v>
      </c>
      <c r="B7539" t="s">
        <v>140</v>
      </c>
      <c r="C7539" t="s">
        <v>365</v>
      </c>
      <c r="D7539" t="s">
        <v>1274</v>
      </c>
      <c r="E7539" t="s">
        <v>29</v>
      </c>
      <c r="F7539">
        <v>27240</v>
      </c>
      <c r="G7539">
        <v>32754</v>
      </c>
      <c r="H7539">
        <v>1.2024229074889867</v>
      </c>
      <c r="I7539" t="str">
        <f>VLOOKUP($B7539&amp;$E7539,'Employee List'!$A:$E,5,0)</f>
        <v>E-1215</v>
      </c>
    </row>
    <row r="7540" spans="1:9" x14ac:dyDescent="0.35">
      <c r="A7540" t="s">
        <v>1257</v>
      </c>
      <c r="B7540" t="s">
        <v>140</v>
      </c>
      <c r="C7540" t="s">
        <v>365</v>
      </c>
      <c r="D7540" t="s">
        <v>1274</v>
      </c>
      <c r="E7540" t="s">
        <v>30</v>
      </c>
      <c r="F7540">
        <v>29490</v>
      </c>
      <c r="G7540">
        <v>39321</v>
      </c>
      <c r="H7540">
        <v>1.3333672431332655</v>
      </c>
      <c r="I7540" t="str">
        <f>VLOOKUP($B7540&amp;$E7540,'Employee List'!$A:$E,5,0)</f>
        <v>E-1215</v>
      </c>
    </row>
    <row r="7541" spans="1:9" x14ac:dyDescent="0.35">
      <c r="A7541" t="s">
        <v>1257</v>
      </c>
      <c r="B7541" t="s">
        <v>140</v>
      </c>
      <c r="C7541" t="s">
        <v>365</v>
      </c>
      <c r="D7541" t="s">
        <v>1274</v>
      </c>
      <c r="E7541" t="s">
        <v>31</v>
      </c>
      <c r="F7541">
        <v>29602</v>
      </c>
      <c r="G7541">
        <v>20953</v>
      </c>
      <c r="H7541">
        <v>0.7078237956894804</v>
      </c>
      <c r="I7541" t="str">
        <f>VLOOKUP($B7541&amp;$E7541,'Employee List'!$A:$E,5,0)</f>
        <v>E-1215</v>
      </c>
    </row>
    <row r="7542" spans="1:9" x14ac:dyDescent="0.35">
      <c r="A7542" t="s">
        <v>1257</v>
      </c>
      <c r="B7542" t="s">
        <v>140</v>
      </c>
      <c r="C7542" t="s">
        <v>365</v>
      </c>
      <c r="D7542" t="s">
        <v>1263</v>
      </c>
      <c r="E7542" t="s">
        <v>29</v>
      </c>
      <c r="F7542">
        <v>1299</v>
      </c>
      <c r="G7542">
        <v>1233</v>
      </c>
      <c r="H7542">
        <v>0.94919168591224024</v>
      </c>
      <c r="I7542" t="str">
        <f>VLOOKUP($B7542&amp;$E7542,'Employee List'!$A:$E,5,0)</f>
        <v>E-1215</v>
      </c>
    </row>
    <row r="7543" spans="1:9" x14ac:dyDescent="0.35">
      <c r="A7543" t="s">
        <v>1257</v>
      </c>
      <c r="B7543" t="s">
        <v>140</v>
      </c>
      <c r="C7543" t="s">
        <v>365</v>
      </c>
      <c r="D7543" t="s">
        <v>1263</v>
      </c>
      <c r="E7543" t="s">
        <v>30</v>
      </c>
      <c r="F7543">
        <v>2156</v>
      </c>
      <c r="G7543">
        <v>1641</v>
      </c>
      <c r="H7543">
        <v>0.76113172541743968</v>
      </c>
      <c r="I7543" t="str">
        <f>VLOOKUP($B7543&amp;$E7543,'Employee List'!$A:$E,5,0)</f>
        <v>E-1215</v>
      </c>
    </row>
    <row r="7544" spans="1:9" x14ac:dyDescent="0.35">
      <c r="A7544" t="s">
        <v>1257</v>
      </c>
      <c r="B7544" t="s">
        <v>140</v>
      </c>
      <c r="C7544" t="s">
        <v>365</v>
      </c>
      <c r="D7544" t="s">
        <v>1263</v>
      </c>
      <c r="E7544" t="s">
        <v>31</v>
      </c>
      <c r="F7544">
        <v>1014</v>
      </c>
      <c r="G7544">
        <v>3027</v>
      </c>
      <c r="H7544">
        <v>2.9852071005917158</v>
      </c>
      <c r="I7544" t="str">
        <f>VLOOKUP($B7544&amp;$E7544,'Employee List'!$A:$E,5,0)</f>
        <v>E-1215</v>
      </c>
    </row>
    <row r="7545" spans="1:9" x14ac:dyDescent="0.35">
      <c r="A7545" t="s">
        <v>1257</v>
      </c>
      <c r="B7545" t="s">
        <v>140</v>
      </c>
      <c r="C7545" t="s">
        <v>365</v>
      </c>
      <c r="D7545" t="s">
        <v>1264</v>
      </c>
      <c r="E7545" t="s">
        <v>29</v>
      </c>
      <c r="F7545">
        <v>2432</v>
      </c>
      <c r="G7545">
        <v>2282</v>
      </c>
      <c r="H7545">
        <v>0.93832236842105265</v>
      </c>
      <c r="I7545" t="str">
        <f>VLOOKUP($B7545&amp;$E7545,'Employee List'!$A:$E,5,0)</f>
        <v>E-1215</v>
      </c>
    </row>
    <row r="7546" spans="1:9" x14ac:dyDescent="0.35">
      <c r="A7546" t="s">
        <v>1257</v>
      </c>
      <c r="B7546" t="s">
        <v>140</v>
      </c>
      <c r="C7546" t="s">
        <v>365</v>
      </c>
      <c r="D7546" t="s">
        <v>1264</v>
      </c>
      <c r="E7546" t="s">
        <v>30</v>
      </c>
      <c r="F7546">
        <v>3125</v>
      </c>
      <c r="G7546">
        <v>3402</v>
      </c>
      <c r="H7546">
        <v>1.0886400000000001</v>
      </c>
      <c r="I7546" t="str">
        <f>VLOOKUP($B7546&amp;$E7546,'Employee List'!$A:$E,5,0)</f>
        <v>E-1215</v>
      </c>
    </row>
    <row r="7547" spans="1:9" x14ac:dyDescent="0.35">
      <c r="A7547" t="s">
        <v>1257</v>
      </c>
      <c r="B7547" t="s">
        <v>140</v>
      </c>
      <c r="C7547" t="s">
        <v>365</v>
      </c>
      <c r="D7547" t="s">
        <v>1264</v>
      </c>
      <c r="E7547" t="s">
        <v>31</v>
      </c>
      <c r="F7547">
        <v>1555</v>
      </c>
      <c r="G7547">
        <v>3249</v>
      </c>
      <c r="H7547">
        <v>2.0893890675241158</v>
      </c>
      <c r="I7547" t="str">
        <f>VLOOKUP($B7547&amp;$E7547,'Employee List'!$A:$E,5,0)</f>
        <v>E-1215</v>
      </c>
    </row>
    <row r="7548" spans="1:9" x14ac:dyDescent="0.35">
      <c r="A7548" t="s">
        <v>1257</v>
      </c>
      <c r="B7548" t="s">
        <v>140</v>
      </c>
      <c r="C7548" t="s">
        <v>365</v>
      </c>
      <c r="D7548" t="s">
        <v>1265</v>
      </c>
      <c r="E7548" t="s">
        <v>29</v>
      </c>
      <c r="F7548">
        <v>5710</v>
      </c>
      <c r="G7548">
        <v>5440</v>
      </c>
      <c r="H7548">
        <v>0.95271453590192645</v>
      </c>
      <c r="I7548" t="str">
        <f>VLOOKUP($B7548&amp;$E7548,'Employee List'!$A:$E,5,0)</f>
        <v>E-1215</v>
      </c>
    </row>
    <row r="7549" spans="1:9" x14ac:dyDescent="0.35">
      <c r="A7549" t="s">
        <v>1257</v>
      </c>
      <c r="B7549" t="s">
        <v>140</v>
      </c>
      <c r="C7549" t="s">
        <v>365</v>
      </c>
      <c r="D7549" t="s">
        <v>1265</v>
      </c>
      <c r="E7549" t="s">
        <v>30</v>
      </c>
      <c r="F7549">
        <v>3736</v>
      </c>
      <c r="G7549">
        <v>6947</v>
      </c>
      <c r="H7549">
        <v>1.859475374732334</v>
      </c>
      <c r="I7549" t="str">
        <f>VLOOKUP($B7549&amp;$E7549,'Employee List'!$A:$E,5,0)</f>
        <v>E-1215</v>
      </c>
    </row>
    <row r="7550" spans="1:9" x14ac:dyDescent="0.35">
      <c r="A7550" t="s">
        <v>1257</v>
      </c>
      <c r="B7550" t="s">
        <v>140</v>
      </c>
      <c r="C7550" t="s">
        <v>365</v>
      </c>
      <c r="D7550" t="s">
        <v>1265</v>
      </c>
      <c r="E7550" t="s">
        <v>31</v>
      </c>
      <c r="F7550">
        <v>3516</v>
      </c>
      <c r="G7550">
        <v>10010</v>
      </c>
      <c r="H7550">
        <v>2.846985210466439</v>
      </c>
      <c r="I7550" t="str">
        <f>VLOOKUP($B7550&amp;$E7550,'Employee List'!$A:$E,5,0)</f>
        <v>E-1215</v>
      </c>
    </row>
    <row r="7551" spans="1:9" x14ac:dyDescent="0.35">
      <c r="A7551" t="s">
        <v>1257</v>
      </c>
      <c r="B7551" t="s">
        <v>140</v>
      </c>
      <c r="C7551" t="s">
        <v>365</v>
      </c>
      <c r="D7551" t="s">
        <v>1260</v>
      </c>
      <c r="E7551" t="s">
        <v>29</v>
      </c>
      <c r="F7551">
        <v>68231</v>
      </c>
      <c r="G7551">
        <v>24205</v>
      </c>
      <c r="H7551">
        <v>0.35475077310899739</v>
      </c>
      <c r="I7551" t="str">
        <f>VLOOKUP($B7551&amp;$E7551,'Employee List'!$A:$E,5,0)</f>
        <v>E-1215</v>
      </c>
    </row>
    <row r="7552" spans="1:9" x14ac:dyDescent="0.35">
      <c r="A7552" t="s">
        <v>1257</v>
      </c>
      <c r="B7552" t="s">
        <v>140</v>
      </c>
      <c r="C7552" t="s">
        <v>365</v>
      </c>
      <c r="D7552" t="s">
        <v>1260</v>
      </c>
      <c r="E7552" t="s">
        <v>30</v>
      </c>
      <c r="F7552">
        <v>67235</v>
      </c>
      <c r="G7552">
        <v>30893</v>
      </c>
      <c r="H7552">
        <v>0.45947795047222428</v>
      </c>
      <c r="I7552" t="str">
        <f>VLOOKUP($B7552&amp;$E7552,'Employee List'!$A:$E,5,0)</f>
        <v>E-1215</v>
      </c>
    </row>
    <row r="7553" spans="1:9" x14ac:dyDescent="0.35">
      <c r="A7553" t="s">
        <v>1257</v>
      </c>
      <c r="B7553" t="s">
        <v>140</v>
      </c>
      <c r="C7553" t="s">
        <v>365</v>
      </c>
      <c r="D7553" t="s">
        <v>1260</v>
      </c>
      <c r="E7553" t="s">
        <v>31</v>
      </c>
      <c r="F7553">
        <v>77161</v>
      </c>
      <c r="G7553">
        <v>52500</v>
      </c>
      <c r="H7553">
        <v>0.68039553660527985</v>
      </c>
      <c r="I7553" t="str">
        <f>VLOOKUP($B7553&amp;$E7553,'Employee List'!$A:$E,5,0)</f>
        <v>E-1215</v>
      </c>
    </row>
    <row r="7554" spans="1:9" x14ac:dyDescent="0.35">
      <c r="A7554" t="s">
        <v>1257</v>
      </c>
      <c r="B7554" t="s">
        <v>140</v>
      </c>
      <c r="C7554" t="s">
        <v>365</v>
      </c>
      <c r="D7554" t="s">
        <v>1261</v>
      </c>
      <c r="E7554" t="s">
        <v>29</v>
      </c>
      <c r="F7554">
        <v>61553</v>
      </c>
      <c r="G7554">
        <v>43491</v>
      </c>
      <c r="H7554">
        <v>0.70656182476889839</v>
      </c>
      <c r="I7554" t="str">
        <f>VLOOKUP($B7554&amp;$E7554,'Employee List'!$A:$E,5,0)</f>
        <v>E-1215</v>
      </c>
    </row>
    <row r="7555" spans="1:9" x14ac:dyDescent="0.35">
      <c r="A7555" t="s">
        <v>1257</v>
      </c>
      <c r="B7555" t="s">
        <v>140</v>
      </c>
      <c r="C7555" t="s">
        <v>365</v>
      </c>
      <c r="D7555" t="s">
        <v>1261</v>
      </c>
      <c r="E7555" t="s">
        <v>30</v>
      </c>
      <c r="F7555">
        <v>61222</v>
      </c>
      <c r="G7555">
        <v>43597</v>
      </c>
      <c r="H7555">
        <v>0.71211329260723266</v>
      </c>
      <c r="I7555" t="str">
        <f>VLOOKUP($B7555&amp;$E7555,'Employee List'!$A:$E,5,0)</f>
        <v>E-1215</v>
      </c>
    </row>
    <row r="7556" spans="1:9" x14ac:dyDescent="0.35">
      <c r="A7556" t="s">
        <v>1257</v>
      </c>
      <c r="B7556" t="s">
        <v>140</v>
      </c>
      <c r="C7556" t="s">
        <v>365</v>
      </c>
      <c r="D7556" t="s">
        <v>1261</v>
      </c>
      <c r="E7556" t="s">
        <v>31</v>
      </c>
      <c r="F7556">
        <v>65734</v>
      </c>
      <c r="G7556">
        <v>51667</v>
      </c>
      <c r="H7556">
        <v>0.78600115617488664</v>
      </c>
      <c r="I7556" t="str">
        <f>VLOOKUP($B7556&amp;$E7556,'Employee List'!$A:$E,5,0)</f>
        <v>E-1215</v>
      </c>
    </row>
    <row r="7557" spans="1:9" x14ac:dyDescent="0.35">
      <c r="A7557" t="s">
        <v>1257</v>
      </c>
      <c r="B7557" t="s">
        <v>140</v>
      </c>
      <c r="C7557" t="s">
        <v>365</v>
      </c>
      <c r="D7557" t="s">
        <v>1266</v>
      </c>
      <c r="E7557" t="s">
        <v>29</v>
      </c>
      <c r="F7557">
        <v>44833</v>
      </c>
      <c r="G7557">
        <v>35082</v>
      </c>
      <c r="H7557">
        <v>0.78250395913724269</v>
      </c>
      <c r="I7557" t="str">
        <f>VLOOKUP($B7557&amp;$E7557,'Employee List'!$A:$E,5,0)</f>
        <v>E-1215</v>
      </c>
    </row>
    <row r="7558" spans="1:9" x14ac:dyDescent="0.35">
      <c r="A7558" t="s">
        <v>1257</v>
      </c>
      <c r="B7558" t="s">
        <v>140</v>
      </c>
      <c r="C7558" t="s">
        <v>365</v>
      </c>
      <c r="D7558" t="s">
        <v>1266</v>
      </c>
      <c r="E7558" t="s">
        <v>30</v>
      </c>
      <c r="F7558">
        <v>46326</v>
      </c>
      <c r="G7558">
        <v>46358</v>
      </c>
      <c r="H7558">
        <v>1.0006907568104304</v>
      </c>
      <c r="I7558" t="str">
        <f>VLOOKUP($B7558&amp;$E7558,'Employee List'!$A:$E,5,0)</f>
        <v>E-1215</v>
      </c>
    </row>
    <row r="7559" spans="1:9" x14ac:dyDescent="0.35">
      <c r="A7559" t="s">
        <v>1257</v>
      </c>
      <c r="B7559" t="s">
        <v>140</v>
      </c>
      <c r="C7559" t="s">
        <v>365</v>
      </c>
      <c r="D7559" t="s">
        <v>1266</v>
      </c>
      <c r="E7559" t="s">
        <v>31</v>
      </c>
      <c r="F7559">
        <v>44898</v>
      </c>
      <c r="G7559">
        <v>39958</v>
      </c>
      <c r="H7559">
        <v>0.88997282729742977</v>
      </c>
      <c r="I7559" t="str">
        <f>VLOOKUP($B7559&amp;$E7559,'Employee List'!$A:$E,5,0)</f>
        <v>E-1215</v>
      </c>
    </row>
    <row r="7560" spans="1:9" x14ac:dyDescent="0.35">
      <c r="A7560" t="s">
        <v>1257</v>
      </c>
      <c r="B7560" t="s">
        <v>140</v>
      </c>
      <c r="C7560" t="s">
        <v>365</v>
      </c>
      <c r="D7560" t="s">
        <v>1267</v>
      </c>
      <c r="E7560" t="s">
        <v>29</v>
      </c>
      <c r="F7560">
        <v>39570</v>
      </c>
      <c r="G7560">
        <v>20799</v>
      </c>
      <c r="H7560">
        <v>0.52562547384382108</v>
      </c>
      <c r="I7560" t="str">
        <f>VLOOKUP($B7560&amp;$E7560,'Employee List'!$A:$E,5,0)</f>
        <v>E-1215</v>
      </c>
    </row>
    <row r="7561" spans="1:9" x14ac:dyDescent="0.35">
      <c r="A7561" t="s">
        <v>1257</v>
      </c>
      <c r="B7561" t="s">
        <v>140</v>
      </c>
      <c r="C7561" t="s">
        <v>365</v>
      </c>
      <c r="D7561" t="s">
        <v>1267</v>
      </c>
      <c r="E7561" t="s">
        <v>30</v>
      </c>
      <c r="F7561">
        <v>38693</v>
      </c>
      <c r="G7561">
        <v>28487</v>
      </c>
      <c r="H7561">
        <v>0.73623135967746101</v>
      </c>
      <c r="I7561" t="str">
        <f>VLOOKUP($B7561&amp;$E7561,'Employee List'!$A:$E,5,0)</f>
        <v>E-1215</v>
      </c>
    </row>
    <row r="7562" spans="1:9" x14ac:dyDescent="0.35">
      <c r="A7562" t="s">
        <v>1257</v>
      </c>
      <c r="B7562" t="s">
        <v>140</v>
      </c>
      <c r="C7562" t="s">
        <v>365</v>
      </c>
      <c r="D7562" t="s">
        <v>1267</v>
      </c>
      <c r="E7562" t="s">
        <v>31</v>
      </c>
      <c r="F7562">
        <v>37031</v>
      </c>
      <c r="G7562">
        <v>23034</v>
      </c>
      <c r="H7562">
        <v>0.6220193891604332</v>
      </c>
      <c r="I7562" t="str">
        <f>VLOOKUP($B7562&amp;$E7562,'Employee List'!$A:$E,5,0)</f>
        <v>E-1215</v>
      </c>
    </row>
    <row r="7563" spans="1:9" x14ac:dyDescent="0.35">
      <c r="A7563" t="s">
        <v>1257</v>
      </c>
      <c r="B7563" t="s">
        <v>140</v>
      </c>
      <c r="C7563" t="s">
        <v>365</v>
      </c>
      <c r="D7563" t="s">
        <v>1268</v>
      </c>
      <c r="E7563" t="s">
        <v>29</v>
      </c>
      <c r="F7563">
        <v>17214</v>
      </c>
      <c r="G7563">
        <v>7098</v>
      </c>
      <c r="H7563">
        <v>0.41233879400487977</v>
      </c>
      <c r="I7563" t="str">
        <f>VLOOKUP($B7563&amp;$E7563,'Employee List'!$A:$E,5,0)</f>
        <v>E-1215</v>
      </c>
    </row>
    <row r="7564" spans="1:9" x14ac:dyDescent="0.35">
      <c r="A7564" t="s">
        <v>1257</v>
      </c>
      <c r="B7564" t="s">
        <v>140</v>
      </c>
      <c r="C7564" t="s">
        <v>365</v>
      </c>
      <c r="D7564" t="s">
        <v>1268</v>
      </c>
      <c r="E7564" t="s">
        <v>30</v>
      </c>
      <c r="F7564">
        <v>13262</v>
      </c>
      <c r="G7564">
        <v>8698</v>
      </c>
      <c r="H7564">
        <v>0.65585884481978585</v>
      </c>
      <c r="I7564" t="str">
        <f>VLOOKUP($B7564&amp;$E7564,'Employee List'!$A:$E,5,0)</f>
        <v>E-1215</v>
      </c>
    </row>
    <row r="7565" spans="1:9" x14ac:dyDescent="0.35">
      <c r="A7565" t="s">
        <v>1257</v>
      </c>
      <c r="B7565" t="s">
        <v>140</v>
      </c>
      <c r="C7565" t="s">
        <v>365</v>
      </c>
      <c r="D7565" t="s">
        <v>1268</v>
      </c>
      <c r="E7565" t="s">
        <v>31</v>
      </c>
      <c r="F7565">
        <v>14728</v>
      </c>
      <c r="G7565">
        <v>11790</v>
      </c>
      <c r="H7565">
        <v>0.80051602390005427</v>
      </c>
      <c r="I7565" t="str">
        <f>VLOOKUP($B7565&amp;$E7565,'Employee List'!$A:$E,5,0)</f>
        <v>E-1215</v>
      </c>
    </row>
    <row r="7566" spans="1:9" x14ac:dyDescent="0.35">
      <c r="A7566" t="s">
        <v>1257</v>
      </c>
      <c r="B7566" t="s">
        <v>140</v>
      </c>
      <c r="C7566" t="s">
        <v>365</v>
      </c>
      <c r="D7566" t="s">
        <v>1269</v>
      </c>
      <c r="E7566" t="s">
        <v>29</v>
      </c>
      <c r="F7566">
        <v>7272</v>
      </c>
      <c r="G7566">
        <v>4090</v>
      </c>
      <c r="H7566">
        <v>0.56243124312431247</v>
      </c>
      <c r="I7566" t="str">
        <f>VLOOKUP($B7566&amp;$E7566,'Employee List'!$A:$E,5,0)</f>
        <v>E-1215</v>
      </c>
    </row>
    <row r="7567" spans="1:9" x14ac:dyDescent="0.35">
      <c r="A7567" t="s">
        <v>1257</v>
      </c>
      <c r="B7567" t="s">
        <v>140</v>
      </c>
      <c r="C7567" t="s">
        <v>365</v>
      </c>
      <c r="D7567" t="s">
        <v>1269</v>
      </c>
      <c r="E7567" t="s">
        <v>30</v>
      </c>
      <c r="F7567">
        <v>4819</v>
      </c>
      <c r="G7567">
        <v>5226</v>
      </c>
      <c r="H7567">
        <v>1.0844573562979871</v>
      </c>
      <c r="I7567" t="str">
        <f>VLOOKUP($B7567&amp;$E7567,'Employee List'!$A:$E,5,0)</f>
        <v>E-1215</v>
      </c>
    </row>
    <row r="7568" spans="1:9" x14ac:dyDescent="0.35">
      <c r="A7568" t="s">
        <v>1257</v>
      </c>
      <c r="B7568" t="s">
        <v>140</v>
      </c>
      <c r="C7568" t="s">
        <v>365</v>
      </c>
      <c r="D7568" t="s">
        <v>1269</v>
      </c>
      <c r="E7568" t="s">
        <v>31</v>
      </c>
      <c r="F7568">
        <v>7526</v>
      </c>
      <c r="G7568">
        <v>5878</v>
      </c>
      <c r="H7568">
        <v>0.78102577730534151</v>
      </c>
      <c r="I7568" t="str">
        <f>VLOOKUP($B7568&amp;$E7568,'Employee List'!$A:$E,5,0)</f>
        <v>E-1215</v>
      </c>
    </row>
    <row r="7569" spans="1:9" x14ac:dyDescent="0.35">
      <c r="A7569" t="s">
        <v>1257</v>
      </c>
      <c r="B7569" t="s">
        <v>140</v>
      </c>
      <c r="C7569" t="s">
        <v>365</v>
      </c>
      <c r="D7569" t="s">
        <v>1270</v>
      </c>
      <c r="E7569" t="s">
        <v>29</v>
      </c>
      <c r="F7569">
        <v>7514</v>
      </c>
      <c r="G7569">
        <v>2502</v>
      </c>
      <c r="H7569">
        <v>0.33297844024487622</v>
      </c>
      <c r="I7569" t="str">
        <f>VLOOKUP($B7569&amp;$E7569,'Employee List'!$A:$E,5,0)</f>
        <v>E-1215</v>
      </c>
    </row>
    <row r="7570" spans="1:9" x14ac:dyDescent="0.35">
      <c r="A7570" t="s">
        <v>1257</v>
      </c>
      <c r="B7570" t="s">
        <v>140</v>
      </c>
      <c r="C7570" t="s">
        <v>365</v>
      </c>
      <c r="D7570" t="s">
        <v>1270</v>
      </c>
      <c r="E7570" t="s">
        <v>30</v>
      </c>
      <c r="F7570">
        <v>9327</v>
      </c>
      <c r="G7570">
        <v>5762</v>
      </c>
      <c r="H7570">
        <v>0.61777634823630323</v>
      </c>
      <c r="I7570" t="str">
        <f>VLOOKUP($B7570&amp;$E7570,'Employee List'!$A:$E,5,0)</f>
        <v>E-1215</v>
      </c>
    </row>
    <row r="7571" spans="1:9" x14ac:dyDescent="0.35">
      <c r="A7571" t="s">
        <v>1257</v>
      </c>
      <c r="B7571" t="s">
        <v>140</v>
      </c>
      <c r="C7571" t="s">
        <v>365</v>
      </c>
      <c r="D7571" t="s">
        <v>1270</v>
      </c>
      <c r="E7571" t="s">
        <v>31</v>
      </c>
      <c r="F7571">
        <v>8944</v>
      </c>
      <c r="G7571">
        <v>5337</v>
      </c>
      <c r="H7571">
        <v>0.59671288014311274</v>
      </c>
      <c r="I7571" t="str">
        <f>VLOOKUP($B7571&amp;$E7571,'Employee List'!$A:$E,5,0)</f>
        <v>E-1215</v>
      </c>
    </row>
    <row r="7572" spans="1:9" x14ac:dyDescent="0.35">
      <c r="A7572" t="s">
        <v>1257</v>
      </c>
      <c r="B7572" t="s">
        <v>140</v>
      </c>
      <c r="C7572" t="s">
        <v>365</v>
      </c>
      <c r="D7572" t="s">
        <v>1271</v>
      </c>
      <c r="E7572" t="s">
        <v>29</v>
      </c>
      <c r="F7572">
        <v>18861</v>
      </c>
      <c r="G7572">
        <v>19693</v>
      </c>
      <c r="H7572">
        <v>1.0441121891734266</v>
      </c>
      <c r="I7572" t="str">
        <f>VLOOKUP($B7572&amp;$E7572,'Employee List'!$A:$E,5,0)</f>
        <v>E-1215</v>
      </c>
    </row>
    <row r="7573" spans="1:9" x14ac:dyDescent="0.35">
      <c r="A7573" t="s">
        <v>1257</v>
      </c>
      <c r="B7573" t="s">
        <v>140</v>
      </c>
      <c r="C7573" t="s">
        <v>365</v>
      </c>
      <c r="D7573" t="s">
        <v>1271</v>
      </c>
      <c r="E7573" t="s">
        <v>30</v>
      </c>
      <c r="F7573">
        <v>18219</v>
      </c>
      <c r="G7573">
        <v>18712</v>
      </c>
      <c r="H7573">
        <v>1.027059662989187</v>
      </c>
      <c r="I7573" t="str">
        <f>VLOOKUP($B7573&amp;$E7573,'Employee List'!$A:$E,5,0)</f>
        <v>E-1215</v>
      </c>
    </row>
    <row r="7574" spans="1:9" x14ac:dyDescent="0.35">
      <c r="A7574" t="s">
        <v>1257</v>
      </c>
      <c r="B7574" t="s">
        <v>140</v>
      </c>
      <c r="C7574" t="s">
        <v>365</v>
      </c>
      <c r="D7574" t="s">
        <v>1271</v>
      </c>
      <c r="E7574" t="s">
        <v>31</v>
      </c>
      <c r="F7574">
        <v>17495</v>
      </c>
      <c r="G7574">
        <v>18515</v>
      </c>
      <c r="H7574">
        <v>1.0583023721063161</v>
      </c>
      <c r="I7574" t="str">
        <f>VLOOKUP($B7574&amp;$E7574,'Employee List'!$A:$E,5,0)</f>
        <v>E-1215</v>
      </c>
    </row>
    <row r="7575" spans="1:9" x14ac:dyDescent="0.35">
      <c r="A7575" t="s">
        <v>1257</v>
      </c>
      <c r="B7575" t="s">
        <v>140</v>
      </c>
      <c r="C7575" t="s">
        <v>365</v>
      </c>
      <c r="D7575" t="s">
        <v>1258</v>
      </c>
      <c r="E7575" t="s">
        <v>29</v>
      </c>
      <c r="F7575">
        <v>143457</v>
      </c>
      <c r="G7575">
        <v>86244</v>
      </c>
      <c r="H7575">
        <v>0.60118362993789076</v>
      </c>
      <c r="I7575" t="str">
        <f>VLOOKUP($B7575&amp;$E7575,'Employee List'!$A:$E,5,0)</f>
        <v>E-1215</v>
      </c>
    </row>
    <row r="7576" spans="1:9" x14ac:dyDescent="0.35">
      <c r="A7576" t="s">
        <v>1257</v>
      </c>
      <c r="B7576" t="s">
        <v>140</v>
      </c>
      <c r="C7576" t="s">
        <v>365</v>
      </c>
      <c r="D7576" t="s">
        <v>1258</v>
      </c>
      <c r="E7576" t="s">
        <v>30</v>
      </c>
      <c r="F7576">
        <v>139723</v>
      </c>
      <c r="G7576">
        <v>82812</v>
      </c>
      <c r="H7576">
        <v>0.59268695919784142</v>
      </c>
      <c r="I7576" t="str">
        <f>VLOOKUP($B7576&amp;$E7576,'Employee List'!$A:$E,5,0)</f>
        <v>E-1215</v>
      </c>
    </row>
    <row r="7577" spans="1:9" x14ac:dyDescent="0.35">
      <c r="A7577" t="s">
        <v>1257</v>
      </c>
      <c r="B7577" t="s">
        <v>140</v>
      </c>
      <c r="C7577" t="s">
        <v>365</v>
      </c>
      <c r="D7577" t="s">
        <v>1258</v>
      </c>
      <c r="E7577" t="s">
        <v>31</v>
      </c>
      <c r="F7577">
        <v>132649</v>
      </c>
      <c r="G7577">
        <v>75060</v>
      </c>
      <c r="H7577">
        <v>0.56585424692232889</v>
      </c>
      <c r="I7577" t="str">
        <f>VLOOKUP($B7577&amp;$E7577,'Employee List'!$A:$E,5,0)</f>
        <v>E-1215</v>
      </c>
    </row>
    <row r="7578" spans="1:9" x14ac:dyDescent="0.35">
      <c r="A7578" t="s">
        <v>1257</v>
      </c>
      <c r="B7578" t="s">
        <v>140</v>
      </c>
      <c r="C7578" t="s">
        <v>365</v>
      </c>
      <c r="D7578" t="s">
        <v>1272</v>
      </c>
      <c r="E7578" t="s">
        <v>29</v>
      </c>
      <c r="F7578">
        <v>11332</v>
      </c>
      <c r="G7578">
        <v>6482</v>
      </c>
      <c r="H7578">
        <v>0.57200847158489232</v>
      </c>
      <c r="I7578" t="str">
        <f>VLOOKUP($B7578&amp;$E7578,'Employee List'!$A:$E,5,0)</f>
        <v>E-1215</v>
      </c>
    </row>
    <row r="7579" spans="1:9" x14ac:dyDescent="0.35">
      <c r="A7579" t="s">
        <v>1257</v>
      </c>
      <c r="B7579" t="s">
        <v>140</v>
      </c>
      <c r="C7579" t="s">
        <v>365</v>
      </c>
      <c r="D7579" t="s">
        <v>1272</v>
      </c>
      <c r="E7579" t="s">
        <v>30</v>
      </c>
      <c r="F7579">
        <v>9518</v>
      </c>
      <c r="G7579">
        <v>7153</v>
      </c>
      <c r="H7579">
        <v>0.75152342929186799</v>
      </c>
      <c r="I7579" t="str">
        <f>VLOOKUP($B7579&amp;$E7579,'Employee List'!$A:$E,5,0)</f>
        <v>E-1215</v>
      </c>
    </row>
    <row r="7580" spans="1:9" x14ac:dyDescent="0.35">
      <c r="A7580" t="s">
        <v>1257</v>
      </c>
      <c r="B7580" t="s">
        <v>140</v>
      </c>
      <c r="C7580" t="s">
        <v>365</v>
      </c>
      <c r="D7580" t="s">
        <v>1272</v>
      </c>
      <c r="E7580" t="s">
        <v>31</v>
      </c>
      <c r="F7580">
        <v>10523</v>
      </c>
      <c r="G7580">
        <v>8190</v>
      </c>
      <c r="H7580">
        <v>0.7782951629763375</v>
      </c>
      <c r="I7580" t="str">
        <f>VLOOKUP($B7580&amp;$E7580,'Employee List'!$A:$E,5,0)</f>
        <v>E-1215</v>
      </c>
    </row>
    <row r="7581" spans="1:9" x14ac:dyDescent="0.35">
      <c r="A7581" t="s">
        <v>1257</v>
      </c>
      <c r="B7581" t="s">
        <v>140</v>
      </c>
      <c r="C7581" t="s">
        <v>365</v>
      </c>
      <c r="D7581" t="s">
        <v>1259</v>
      </c>
      <c r="E7581" t="s">
        <v>29</v>
      </c>
      <c r="F7581">
        <v>28437</v>
      </c>
      <c r="G7581">
        <v>16304</v>
      </c>
      <c r="H7581">
        <v>0.57333755318774837</v>
      </c>
      <c r="I7581" t="str">
        <f>VLOOKUP($B7581&amp;$E7581,'Employee List'!$A:$E,5,0)</f>
        <v>E-1215</v>
      </c>
    </row>
    <row r="7582" spans="1:9" x14ac:dyDescent="0.35">
      <c r="A7582" t="s">
        <v>1257</v>
      </c>
      <c r="B7582" t="s">
        <v>140</v>
      </c>
      <c r="C7582" t="s">
        <v>365</v>
      </c>
      <c r="D7582" t="s">
        <v>1259</v>
      </c>
      <c r="E7582" t="s">
        <v>30</v>
      </c>
      <c r="F7582">
        <v>30487</v>
      </c>
      <c r="G7582">
        <v>35975</v>
      </c>
      <c r="H7582">
        <v>1.1800111522944206</v>
      </c>
      <c r="I7582" t="str">
        <f>VLOOKUP($B7582&amp;$E7582,'Employee List'!$A:$E,5,0)</f>
        <v>E-1215</v>
      </c>
    </row>
    <row r="7583" spans="1:9" x14ac:dyDescent="0.35">
      <c r="A7583" t="s">
        <v>1257</v>
      </c>
      <c r="B7583" t="s">
        <v>140</v>
      </c>
      <c r="C7583" t="s">
        <v>365</v>
      </c>
      <c r="D7583" t="s">
        <v>1259</v>
      </c>
      <c r="E7583" t="s">
        <v>31</v>
      </c>
      <c r="F7583">
        <v>32025</v>
      </c>
      <c r="G7583">
        <v>23642</v>
      </c>
      <c r="H7583">
        <v>0.73823575331772051</v>
      </c>
      <c r="I7583" t="str">
        <f>VLOOKUP($B7583&amp;$E7583,'Employee List'!$A:$E,5,0)</f>
        <v>E-1215</v>
      </c>
    </row>
    <row r="7584" spans="1:9" x14ac:dyDescent="0.35">
      <c r="A7584" t="s">
        <v>1257</v>
      </c>
      <c r="B7584" t="s">
        <v>140</v>
      </c>
      <c r="C7584" t="s">
        <v>365</v>
      </c>
      <c r="D7584" t="s">
        <v>1273</v>
      </c>
      <c r="E7584" t="s">
        <v>29</v>
      </c>
      <c r="F7584">
        <v>15012</v>
      </c>
      <c r="G7584">
        <v>6395</v>
      </c>
      <c r="H7584">
        <v>0.42599253930189179</v>
      </c>
      <c r="I7584" t="str">
        <f>VLOOKUP($B7584&amp;$E7584,'Employee List'!$A:$E,5,0)</f>
        <v>E-1215</v>
      </c>
    </row>
    <row r="7585" spans="1:9" x14ac:dyDescent="0.35">
      <c r="A7585" t="s">
        <v>1257</v>
      </c>
      <c r="B7585" t="s">
        <v>140</v>
      </c>
      <c r="C7585" t="s">
        <v>365</v>
      </c>
      <c r="D7585" t="s">
        <v>1273</v>
      </c>
      <c r="E7585" t="s">
        <v>30</v>
      </c>
      <c r="F7585">
        <v>12878</v>
      </c>
      <c r="G7585">
        <v>8660</v>
      </c>
      <c r="H7585">
        <v>0.67246466842677433</v>
      </c>
      <c r="I7585" t="str">
        <f>VLOOKUP($B7585&amp;$E7585,'Employee List'!$A:$E,5,0)</f>
        <v>E-1215</v>
      </c>
    </row>
    <row r="7586" spans="1:9" x14ac:dyDescent="0.35">
      <c r="A7586" t="s">
        <v>1257</v>
      </c>
      <c r="B7586" t="s">
        <v>140</v>
      </c>
      <c r="C7586" t="s">
        <v>365</v>
      </c>
      <c r="D7586" t="s">
        <v>1273</v>
      </c>
      <c r="E7586" t="s">
        <v>31</v>
      </c>
      <c r="F7586">
        <v>14750</v>
      </c>
      <c r="G7586">
        <v>13085</v>
      </c>
      <c r="H7586">
        <v>0.88711864406779661</v>
      </c>
      <c r="I7586" t="str">
        <f>VLOOKUP($B7586&amp;$E7586,'Employee List'!$A:$E,5,0)</f>
        <v>E-1215</v>
      </c>
    </row>
    <row r="7587" spans="1:9" x14ac:dyDescent="0.35">
      <c r="A7587" t="s">
        <v>1257</v>
      </c>
      <c r="B7587" t="s">
        <v>140</v>
      </c>
      <c r="C7587" t="s">
        <v>365</v>
      </c>
      <c r="D7587" t="s">
        <v>1275</v>
      </c>
      <c r="E7587" t="s">
        <v>29</v>
      </c>
      <c r="F7587">
        <v>1331</v>
      </c>
      <c r="G7587">
        <v>1492</v>
      </c>
      <c r="H7587">
        <v>1.1209616829451541</v>
      </c>
      <c r="I7587" t="str">
        <f>VLOOKUP($B7587&amp;$E7587,'Employee List'!$A:$E,5,0)</f>
        <v>E-1215</v>
      </c>
    </row>
    <row r="7588" spans="1:9" x14ac:dyDescent="0.35">
      <c r="A7588" t="s">
        <v>1257</v>
      </c>
      <c r="B7588" t="s">
        <v>140</v>
      </c>
      <c r="C7588" t="s">
        <v>365</v>
      </c>
      <c r="D7588" t="s">
        <v>1275</v>
      </c>
      <c r="E7588" t="s">
        <v>30</v>
      </c>
      <c r="F7588">
        <v>2999</v>
      </c>
      <c r="G7588">
        <v>4327</v>
      </c>
      <c r="H7588">
        <v>1.4428142714238079</v>
      </c>
      <c r="I7588" t="str">
        <f>VLOOKUP($B7588&amp;$E7588,'Employee List'!$A:$E,5,0)</f>
        <v>E-1215</v>
      </c>
    </row>
    <row r="7589" spans="1:9" x14ac:dyDescent="0.35">
      <c r="A7589" t="s">
        <v>1257</v>
      </c>
      <c r="B7589" t="s">
        <v>140</v>
      </c>
      <c r="C7589" t="s">
        <v>365</v>
      </c>
      <c r="D7589" t="s">
        <v>1275</v>
      </c>
      <c r="E7589" t="s">
        <v>31</v>
      </c>
      <c r="F7589">
        <v>2755</v>
      </c>
      <c r="G7589">
        <v>5571</v>
      </c>
      <c r="H7589">
        <v>2.022141560798548</v>
      </c>
      <c r="I7589" t="str">
        <f>VLOOKUP($B7589&amp;$E7589,'Employee List'!$A:$E,5,0)</f>
        <v>E-1215</v>
      </c>
    </row>
    <row r="7590" spans="1:9" x14ac:dyDescent="0.35">
      <c r="A7590" t="s">
        <v>1257</v>
      </c>
      <c r="B7590" t="s">
        <v>140</v>
      </c>
      <c r="C7590" t="s">
        <v>365</v>
      </c>
      <c r="D7590" t="s">
        <v>1276</v>
      </c>
      <c r="E7590" t="s">
        <v>29</v>
      </c>
      <c r="F7590">
        <v>3499</v>
      </c>
      <c r="G7590">
        <v>2839</v>
      </c>
      <c r="H7590">
        <v>0.81137467847956557</v>
      </c>
      <c r="I7590" t="str">
        <f>VLOOKUP($B7590&amp;$E7590,'Employee List'!$A:$E,5,0)</f>
        <v>E-1215</v>
      </c>
    </row>
    <row r="7591" spans="1:9" x14ac:dyDescent="0.35">
      <c r="A7591" t="s">
        <v>1257</v>
      </c>
      <c r="B7591" t="s">
        <v>140</v>
      </c>
      <c r="C7591" t="s">
        <v>365</v>
      </c>
      <c r="D7591" t="s">
        <v>1276</v>
      </c>
      <c r="E7591" t="s">
        <v>30</v>
      </c>
      <c r="F7591">
        <v>2428</v>
      </c>
      <c r="G7591">
        <v>4098</v>
      </c>
      <c r="H7591">
        <v>1.687808896210873</v>
      </c>
      <c r="I7591" t="str">
        <f>VLOOKUP($B7591&amp;$E7591,'Employee List'!$A:$E,5,0)</f>
        <v>E-1215</v>
      </c>
    </row>
    <row r="7592" spans="1:9" x14ac:dyDescent="0.35">
      <c r="A7592" t="s">
        <v>1257</v>
      </c>
      <c r="B7592" t="s">
        <v>140</v>
      </c>
      <c r="C7592" t="s">
        <v>365</v>
      </c>
      <c r="D7592" t="s">
        <v>1276</v>
      </c>
      <c r="E7592" t="s">
        <v>31</v>
      </c>
      <c r="F7592">
        <v>2280</v>
      </c>
      <c r="G7592">
        <v>3593</v>
      </c>
      <c r="H7592">
        <v>1.5758771929824562</v>
      </c>
      <c r="I7592" t="str">
        <f>VLOOKUP($B7592&amp;$E7592,'Employee List'!$A:$E,5,0)</f>
        <v>E-1215</v>
      </c>
    </row>
    <row r="7593" spans="1:9" x14ac:dyDescent="0.35">
      <c r="A7593" t="s">
        <v>1257</v>
      </c>
      <c r="B7593" t="s">
        <v>140</v>
      </c>
      <c r="C7593" t="s">
        <v>365</v>
      </c>
      <c r="D7593" t="s">
        <v>1277</v>
      </c>
      <c r="E7593" t="s">
        <v>29</v>
      </c>
      <c r="F7593">
        <v>8235</v>
      </c>
      <c r="G7593">
        <v>5471</v>
      </c>
      <c r="H7593">
        <v>0.66435944140862169</v>
      </c>
      <c r="I7593" t="str">
        <f>VLOOKUP($B7593&amp;$E7593,'Employee List'!$A:$E,5,0)</f>
        <v>E-1215</v>
      </c>
    </row>
    <row r="7594" spans="1:9" x14ac:dyDescent="0.35">
      <c r="A7594" t="s">
        <v>1257</v>
      </c>
      <c r="B7594" t="s">
        <v>140</v>
      </c>
      <c r="C7594" t="s">
        <v>365</v>
      </c>
      <c r="D7594" t="s">
        <v>1277</v>
      </c>
      <c r="E7594" t="s">
        <v>30</v>
      </c>
      <c r="F7594">
        <v>9264</v>
      </c>
      <c r="G7594">
        <v>6359</v>
      </c>
      <c r="H7594">
        <v>0.68642055267702939</v>
      </c>
      <c r="I7594" t="str">
        <f>VLOOKUP($B7594&amp;$E7594,'Employee List'!$A:$E,5,0)</f>
        <v>E-1215</v>
      </c>
    </row>
    <row r="7595" spans="1:9" x14ac:dyDescent="0.35">
      <c r="A7595" t="s">
        <v>1257</v>
      </c>
      <c r="B7595" t="s">
        <v>140</v>
      </c>
      <c r="C7595" t="s">
        <v>365</v>
      </c>
      <c r="D7595" t="s">
        <v>1277</v>
      </c>
      <c r="E7595" t="s">
        <v>31</v>
      </c>
      <c r="F7595">
        <v>9074</v>
      </c>
      <c r="G7595">
        <v>4170</v>
      </c>
      <c r="H7595">
        <v>0.45955477187568877</v>
      </c>
      <c r="I7595" t="str">
        <f>VLOOKUP($B7595&amp;$E7595,'Employee List'!$A:$E,5,0)</f>
        <v>E-1215</v>
      </c>
    </row>
    <row r="7596" spans="1:9" x14ac:dyDescent="0.35">
      <c r="A7596" t="s">
        <v>1257</v>
      </c>
      <c r="B7596" t="s">
        <v>140</v>
      </c>
      <c r="C7596" t="s">
        <v>365</v>
      </c>
      <c r="D7596" t="s">
        <v>1278</v>
      </c>
      <c r="E7596" t="s">
        <v>29</v>
      </c>
      <c r="F7596">
        <v>11764</v>
      </c>
      <c r="G7596">
        <v>11384</v>
      </c>
      <c r="H7596">
        <v>0.96769806188371299</v>
      </c>
      <c r="I7596" t="str">
        <f>VLOOKUP($B7596&amp;$E7596,'Employee List'!$A:$E,5,0)</f>
        <v>E-1215</v>
      </c>
    </row>
    <row r="7597" spans="1:9" x14ac:dyDescent="0.35">
      <c r="A7597" t="s">
        <v>1257</v>
      </c>
      <c r="B7597" t="s">
        <v>140</v>
      </c>
      <c r="C7597" t="s">
        <v>365</v>
      </c>
      <c r="D7597" t="s">
        <v>1278</v>
      </c>
      <c r="E7597" t="s">
        <v>30</v>
      </c>
      <c r="F7597">
        <v>12111</v>
      </c>
      <c r="G7597">
        <v>10150</v>
      </c>
      <c r="H7597">
        <v>0.83808108331269093</v>
      </c>
      <c r="I7597" t="str">
        <f>VLOOKUP($B7597&amp;$E7597,'Employee List'!$A:$E,5,0)</f>
        <v>E-1215</v>
      </c>
    </row>
    <row r="7598" spans="1:9" x14ac:dyDescent="0.35">
      <c r="A7598" t="s">
        <v>1257</v>
      </c>
      <c r="B7598" t="s">
        <v>140</v>
      </c>
      <c r="C7598" t="s">
        <v>365</v>
      </c>
      <c r="D7598" t="s">
        <v>1278</v>
      </c>
      <c r="E7598" t="s">
        <v>31</v>
      </c>
      <c r="F7598">
        <v>11680</v>
      </c>
      <c r="G7598">
        <v>7716</v>
      </c>
      <c r="H7598">
        <v>0.66061643835616435</v>
      </c>
      <c r="I7598" t="str">
        <f>VLOOKUP($B7598&amp;$E7598,'Employee List'!$A:$E,5,0)</f>
        <v>E-1215</v>
      </c>
    </row>
    <row r="7599" spans="1:9" x14ac:dyDescent="0.35">
      <c r="A7599" t="s">
        <v>1257</v>
      </c>
      <c r="B7599" t="s">
        <v>140</v>
      </c>
      <c r="C7599" t="s">
        <v>365</v>
      </c>
      <c r="D7599" t="s">
        <v>1279</v>
      </c>
      <c r="E7599" t="s">
        <v>29</v>
      </c>
      <c r="F7599">
        <v>4077</v>
      </c>
      <c r="G7599">
        <v>2538</v>
      </c>
      <c r="H7599">
        <v>0.62251655629139069</v>
      </c>
      <c r="I7599" t="str">
        <f>VLOOKUP($B7599&amp;$E7599,'Employee List'!$A:$E,5,0)</f>
        <v>E-1215</v>
      </c>
    </row>
    <row r="7600" spans="1:9" x14ac:dyDescent="0.35">
      <c r="A7600" t="s">
        <v>1257</v>
      </c>
      <c r="B7600" t="s">
        <v>140</v>
      </c>
      <c r="C7600" t="s">
        <v>365</v>
      </c>
      <c r="D7600" t="s">
        <v>1279</v>
      </c>
      <c r="E7600" t="s">
        <v>30</v>
      </c>
      <c r="F7600">
        <v>3966</v>
      </c>
      <c r="G7600">
        <v>3748</v>
      </c>
      <c r="H7600">
        <v>0.94503277861825519</v>
      </c>
      <c r="I7600" t="str">
        <f>VLOOKUP($B7600&amp;$E7600,'Employee List'!$A:$E,5,0)</f>
        <v>E-1215</v>
      </c>
    </row>
    <row r="7601" spans="1:9" x14ac:dyDescent="0.35">
      <c r="A7601" t="s">
        <v>1257</v>
      </c>
      <c r="B7601" t="s">
        <v>140</v>
      </c>
      <c r="C7601" t="s">
        <v>365</v>
      </c>
      <c r="D7601" t="s">
        <v>1279</v>
      </c>
      <c r="E7601" t="s">
        <v>31</v>
      </c>
      <c r="F7601">
        <v>1285</v>
      </c>
      <c r="G7601">
        <v>5810</v>
      </c>
      <c r="H7601">
        <v>4.5214007782101167</v>
      </c>
      <c r="I7601" t="str">
        <f>VLOOKUP($B7601&amp;$E7601,'Employee List'!$A:$E,5,0)</f>
        <v>E-1215</v>
      </c>
    </row>
    <row r="7602" spans="1:9" x14ac:dyDescent="0.35">
      <c r="A7602" t="s">
        <v>1257</v>
      </c>
      <c r="B7602" t="s">
        <v>140</v>
      </c>
      <c r="C7602" t="s">
        <v>365</v>
      </c>
      <c r="D7602" t="s">
        <v>1280</v>
      </c>
      <c r="E7602" t="s">
        <v>29</v>
      </c>
      <c r="F7602">
        <v>2732</v>
      </c>
      <c r="G7602">
        <v>1710</v>
      </c>
      <c r="H7602">
        <v>0.62591508052708633</v>
      </c>
      <c r="I7602" t="str">
        <f>VLOOKUP($B7602&amp;$E7602,'Employee List'!$A:$E,5,0)</f>
        <v>E-1215</v>
      </c>
    </row>
    <row r="7603" spans="1:9" x14ac:dyDescent="0.35">
      <c r="A7603" t="s">
        <v>1257</v>
      </c>
      <c r="B7603" t="s">
        <v>140</v>
      </c>
      <c r="C7603" t="s">
        <v>365</v>
      </c>
      <c r="D7603" t="s">
        <v>1280</v>
      </c>
      <c r="E7603" t="s">
        <v>30</v>
      </c>
      <c r="F7603">
        <v>4900</v>
      </c>
      <c r="G7603">
        <v>3414</v>
      </c>
      <c r="H7603">
        <v>0.69673469387755105</v>
      </c>
      <c r="I7603" t="str">
        <f>VLOOKUP($B7603&amp;$E7603,'Employee List'!$A:$E,5,0)</f>
        <v>E-1215</v>
      </c>
    </row>
    <row r="7604" spans="1:9" x14ac:dyDescent="0.35">
      <c r="A7604" t="s">
        <v>1257</v>
      </c>
      <c r="B7604" t="s">
        <v>140</v>
      </c>
      <c r="C7604" t="s">
        <v>365</v>
      </c>
      <c r="D7604" t="s">
        <v>1280</v>
      </c>
      <c r="E7604" t="s">
        <v>31</v>
      </c>
      <c r="F7604">
        <v>1615</v>
      </c>
      <c r="G7604">
        <v>2921</v>
      </c>
      <c r="H7604">
        <v>1.8086687306501548</v>
      </c>
      <c r="I7604" t="str">
        <f>VLOOKUP($B7604&amp;$E7604,'Employee List'!$A:$E,5,0)</f>
        <v>E-1215</v>
      </c>
    </row>
    <row r="7605" spans="1:9" x14ac:dyDescent="0.35">
      <c r="A7605" t="s">
        <v>1257</v>
      </c>
      <c r="B7605" t="s">
        <v>140</v>
      </c>
      <c r="C7605" t="s">
        <v>365</v>
      </c>
      <c r="D7605" t="s">
        <v>1262</v>
      </c>
      <c r="E7605" t="s">
        <v>29</v>
      </c>
      <c r="F7605">
        <v>27394</v>
      </c>
      <c r="G7605">
        <v>23503</v>
      </c>
      <c r="H7605">
        <v>0.85796159743009415</v>
      </c>
      <c r="I7605" t="str">
        <f>VLOOKUP($B7605&amp;$E7605,'Employee List'!$A:$E,5,0)</f>
        <v>E-1215</v>
      </c>
    </row>
    <row r="7606" spans="1:9" x14ac:dyDescent="0.35">
      <c r="A7606" t="s">
        <v>1257</v>
      </c>
      <c r="B7606" t="s">
        <v>140</v>
      </c>
      <c r="C7606" t="s">
        <v>365</v>
      </c>
      <c r="D7606" t="s">
        <v>1262</v>
      </c>
      <c r="E7606" t="s">
        <v>30</v>
      </c>
      <c r="F7606">
        <v>25747</v>
      </c>
      <c r="G7606">
        <v>34888</v>
      </c>
      <c r="H7606">
        <v>1.3550316541733018</v>
      </c>
      <c r="I7606" t="str">
        <f>VLOOKUP($B7606&amp;$E7606,'Employee List'!$A:$E,5,0)</f>
        <v>E-1215</v>
      </c>
    </row>
    <row r="7607" spans="1:9" x14ac:dyDescent="0.35">
      <c r="A7607" t="s">
        <v>1257</v>
      </c>
      <c r="B7607" t="s">
        <v>140</v>
      </c>
      <c r="C7607" t="s">
        <v>365</v>
      </c>
      <c r="D7607" t="s">
        <v>1262</v>
      </c>
      <c r="E7607" t="s">
        <v>31</v>
      </c>
      <c r="F7607">
        <v>25972</v>
      </c>
      <c r="G7607">
        <v>31100</v>
      </c>
      <c r="H7607">
        <v>1.1974434005852457</v>
      </c>
      <c r="I7607" t="str">
        <f>VLOOKUP($B7607&amp;$E7607,'Employee List'!$A:$E,5,0)</f>
        <v>E-1215</v>
      </c>
    </row>
    <row r="7608" spans="1:9" x14ac:dyDescent="0.35">
      <c r="A7608" t="s">
        <v>1257</v>
      </c>
      <c r="B7608" t="s">
        <v>140</v>
      </c>
      <c r="C7608" t="s">
        <v>365</v>
      </c>
      <c r="D7608" t="s">
        <v>1281</v>
      </c>
      <c r="E7608" t="s">
        <v>29</v>
      </c>
      <c r="F7608">
        <v>5465</v>
      </c>
      <c r="G7608">
        <v>1570</v>
      </c>
      <c r="H7608">
        <v>0.28728270814272644</v>
      </c>
      <c r="I7608" t="str">
        <f>VLOOKUP($B7608&amp;$E7608,'Employee List'!$A:$E,5,0)</f>
        <v>E-1215</v>
      </c>
    </row>
    <row r="7609" spans="1:9" x14ac:dyDescent="0.35">
      <c r="A7609" t="s">
        <v>1257</v>
      </c>
      <c r="B7609" t="s">
        <v>140</v>
      </c>
      <c r="C7609" t="s">
        <v>365</v>
      </c>
      <c r="D7609" t="s">
        <v>1281</v>
      </c>
      <c r="E7609" t="s">
        <v>30</v>
      </c>
      <c r="F7609">
        <v>4016</v>
      </c>
      <c r="G7609">
        <v>5407</v>
      </c>
      <c r="H7609">
        <v>1.3463645418326693</v>
      </c>
      <c r="I7609" t="str">
        <f>VLOOKUP($B7609&amp;$E7609,'Employee List'!$A:$E,5,0)</f>
        <v>E-1215</v>
      </c>
    </row>
    <row r="7610" spans="1:9" x14ac:dyDescent="0.35">
      <c r="A7610" t="s">
        <v>1257</v>
      </c>
      <c r="B7610" t="s">
        <v>140</v>
      </c>
      <c r="C7610" t="s">
        <v>365</v>
      </c>
      <c r="D7610" t="s">
        <v>1281</v>
      </c>
      <c r="E7610" t="s">
        <v>31</v>
      </c>
      <c r="F7610">
        <v>6127</v>
      </c>
      <c r="G7610">
        <v>1074</v>
      </c>
      <c r="H7610">
        <v>0.17528970132201729</v>
      </c>
      <c r="I7610" t="str">
        <f>VLOOKUP($B7610&amp;$E7610,'Employee List'!$A:$E,5,0)</f>
        <v>E-1215</v>
      </c>
    </row>
    <row r="7611" spans="1:9" x14ac:dyDescent="0.35">
      <c r="A7611" t="s">
        <v>1257</v>
      </c>
      <c r="B7611" t="s">
        <v>141</v>
      </c>
      <c r="C7611" t="s">
        <v>365</v>
      </c>
      <c r="D7611" t="s">
        <v>1274</v>
      </c>
      <c r="E7611" t="s">
        <v>29</v>
      </c>
      <c r="F7611">
        <v>24192</v>
      </c>
      <c r="G7611">
        <v>32426</v>
      </c>
      <c r="H7611">
        <v>1.3403604497354498</v>
      </c>
      <c r="I7611" t="str">
        <f>VLOOKUP($B7611&amp;$E7611,'Employee List'!$A:$E,5,0)</f>
        <v>E-1216</v>
      </c>
    </row>
    <row r="7612" spans="1:9" x14ac:dyDescent="0.35">
      <c r="A7612" t="s">
        <v>1257</v>
      </c>
      <c r="B7612" t="s">
        <v>141</v>
      </c>
      <c r="C7612" t="s">
        <v>365</v>
      </c>
      <c r="D7612" t="s">
        <v>1274</v>
      </c>
      <c r="E7612" t="s">
        <v>30</v>
      </c>
      <c r="F7612">
        <v>26332</v>
      </c>
      <c r="G7612">
        <v>25328</v>
      </c>
      <c r="H7612">
        <v>0.96187148716390702</v>
      </c>
      <c r="I7612" t="str">
        <f>VLOOKUP($B7612&amp;$E7612,'Employee List'!$A:$E,5,0)</f>
        <v>E-1216</v>
      </c>
    </row>
    <row r="7613" spans="1:9" x14ac:dyDescent="0.35">
      <c r="A7613" t="s">
        <v>1257</v>
      </c>
      <c r="B7613" t="s">
        <v>141</v>
      </c>
      <c r="C7613" t="s">
        <v>365</v>
      </c>
      <c r="D7613" t="s">
        <v>1274</v>
      </c>
      <c r="E7613" t="s">
        <v>31</v>
      </c>
      <c r="F7613">
        <v>25550</v>
      </c>
      <c r="G7613">
        <v>21733</v>
      </c>
      <c r="H7613">
        <v>0.85060665362035226</v>
      </c>
      <c r="I7613" t="str">
        <f>VLOOKUP($B7613&amp;$E7613,'Employee List'!$A:$E,5,0)</f>
        <v>E-1216</v>
      </c>
    </row>
    <row r="7614" spans="1:9" x14ac:dyDescent="0.35">
      <c r="A7614" t="s">
        <v>1257</v>
      </c>
      <c r="B7614" t="s">
        <v>141</v>
      </c>
      <c r="C7614" t="s">
        <v>365</v>
      </c>
      <c r="D7614" t="s">
        <v>1263</v>
      </c>
      <c r="E7614" t="s">
        <v>29</v>
      </c>
      <c r="F7614">
        <v>133314</v>
      </c>
      <c r="G7614">
        <v>10173</v>
      </c>
      <c r="H7614">
        <v>7.6308564741887575E-2</v>
      </c>
      <c r="I7614" t="str">
        <f>VLOOKUP($B7614&amp;$E7614,'Employee List'!$A:$E,5,0)</f>
        <v>E-1216</v>
      </c>
    </row>
    <row r="7615" spans="1:9" x14ac:dyDescent="0.35">
      <c r="A7615" t="s">
        <v>1257</v>
      </c>
      <c r="B7615" t="s">
        <v>141</v>
      </c>
      <c r="C7615" t="s">
        <v>365</v>
      </c>
      <c r="D7615" t="s">
        <v>1263</v>
      </c>
      <c r="E7615" t="s">
        <v>30</v>
      </c>
      <c r="F7615">
        <v>134767</v>
      </c>
      <c r="G7615">
        <v>1411</v>
      </c>
      <c r="H7615">
        <v>1.0469922161953594E-2</v>
      </c>
      <c r="I7615" t="str">
        <f>VLOOKUP($B7615&amp;$E7615,'Employee List'!$A:$E,5,0)</f>
        <v>E-1216</v>
      </c>
    </row>
    <row r="7616" spans="1:9" x14ac:dyDescent="0.35">
      <c r="A7616" t="s">
        <v>1257</v>
      </c>
      <c r="B7616" t="s">
        <v>141</v>
      </c>
      <c r="C7616" t="s">
        <v>365</v>
      </c>
      <c r="D7616" t="s">
        <v>1263</v>
      </c>
      <c r="E7616" t="s">
        <v>31</v>
      </c>
      <c r="F7616">
        <v>137570</v>
      </c>
      <c r="G7616">
        <v>13415</v>
      </c>
      <c r="H7616">
        <v>9.7513992876353858E-2</v>
      </c>
      <c r="I7616" t="str">
        <f>VLOOKUP($B7616&amp;$E7616,'Employee List'!$A:$E,5,0)</f>
        <v>E-1216</v>
      </c>
    </row>
    <row r="7617" spans="1:9" x14ac:dyDescent="0.35">
      <c r="A7617" t="s">
        <v>1257</v>
      </c>
      <c r="B7617" t="s">
        <v>141</v>
      </c>
      <c r="C7617" t="s">
        <v>365</v>
      </c>
      <c r="D7617" t="s">
        <v>1264</v>
      </c>
      <c r="E7617" t="s">
        <v>29</v>
      </c>
      <c r="F7617">
        <v>80444</v>
      </c>
      <c r="G7617">
        <v>18875</v>
      </c>
      <c r="H7617">
        <v>0.2346352742280344</v>
      </c>
      <c r="I7617" t="str">
        <f>VLOOKUP($B7617&amp;$E7617,'Employee List'!$A:$E,5,0)</f>
        <v>E-1216</v>
      </c>
    </row>
    <row r="7618" spans="1:9" x14ac:dyDescent="0.35">
      <c r="A7618" t="s">
        <v>1257</v>
      </c>
      <c r="B7618" t="s">
        <v>141</v>
      </c>
      <c r="C7618" t="s">
        <v>365</v>
      </c>
      <c r="D7618" t="s">
        <v>1264</v>
      </c>
      <c r="E7618" t="s">
        <v>30</v>
      </c>
      <c r="F7618">
        <v>81569</v>
      </c>
      <c r="G7618">
        <v>36470</v>
      </c>
      <c r="H7618">
        <v>0.44710613100565166</v>
      </c>
      <c r="I7618" t="str">
        <f>VLOOKUP($B7618&amp;$E7618,'Employee List'!$A:$E,5,0)</f>
        <v>E-1216</v>
      </c>
    </row>
    <row r="7619" spans="1:9" x14ac:dyDescent="0.35">
      <c r="A7619" t="s">
        <v>1257</v>
      </c>
      <c r="B7619" t="s">
        <v>141</v>
      </c>
      <c r="C7619" t="s">
        <v>365</v>
      </c>
      <c r="D7619" t="s">
        <v>1264</v>
      </c>
      <c r="E7619" t="s">
        <v>31</v>
      </c>
      <c r="F7619">
        <v>82911</v>
      </c>
      <c r="G7619">
        <v>12739</v>
      </c>
      <c r="H7619">
        <v>0.15364668138124013</v>
      </c>
      <c r="I7619" t="str">
        <f>VLOOKUP($B7619&amp;$E7619,'Employee List'!$A:$E,5,0)</f>
        <v>E-1216</v>
      </c>
    </row>
    <row r="7620" spans="1:9" x14ac:dyDescent="0.35">
      <c r="A7620" t="s">
        <v>1257</v>
      </c>
      <c r="B7620" t="s">
        <v>141</v>
      </c>
      <c r="C7620" t="s">
        <v>365</v>
      </c>
      <c r="D7620" t="s">
        <v>1265</v>
      </c>
      <c r="E7620" t="s">
        <v>29</v>
      </c>
      <c r="F7620">
        <v>3420</v>
      </c>
      <c r="G7620">
        <v>25886</v>
      </c>
      <c r="H7620">
        <v>7.5690058479532167</v>
      </c>
      <c r="I7620" t="str">
        <f>VLOOKUP($B7620&amp;$E7620,'Employee List'!$A:$E,5,0)</f>
        <v>E-1216</v>
      </c>
    </row>
    <row r="7621" spans="1:9" x14ac:dyDescent="0.35">
      <c r="A7621" t="s">
        <v>1257</v>
      </c>
      <c r="B7621" t="s">
        <v>141</v>
      </c>
      <c r="C7621" t="s">
        <v>365</v>
      </c>
      <c r="D7621" t="s">
        <v>1265</v>
      </c>
      <c r="E7621" t="s">
        <v>30</v>
      </c>
      <c r="F7621">
        <v>2659</v>
      </c>
      <c r="G7621">
        <v>23578</v>
      </c>
      <c r="H7621">
        <v>8.867243324558105</v>
      </c>
      <c r="I7621" t="str">
        <f>VLOOKUP($B7621&amp;$E7621,'Employee List'!$A:$E,5,0)</f>
        <v>E-1216</v>
      </c>
    </row>
    <row r="7622" spans="1:9" x14ac:dyDescent="0.35">
      <c r="A7622" t="s">
        <v>1257</v>
      </c>
      <c r="B7622" t="s">
        <v>141</v>
      </c>
      <c r="C7622" t="s">
        <v>365</v>
      </c>
      <c r="D7622" t="s">
        <v>1265</v>
      </c>
      <c r="E7622" t="s">
        <v>31</v>
      </c>
      <c r="F7622">
        <v>3206</v>
      </c>
      <c r="G7622">
        <v>20156</v>
      </c>
      <c r="H7622">
        <v>6.2869619463505924</v>
      </c>
      <c r="I7622" t="str">
        <f>VLOOKUP($B7622&amp;$E7622,'Employee List'!$A:$E,5,0)</f>
        <v>E-1216</v>
      </c>
    </row>
    <row r="7623" spans="1:9" x14ac:dyDescent="0.35">
      <c r="A7623" t="s">
        <v>1257</v>
      </c>
      <c r="B7623" t="s">
        <v>141</v>
      </c>
      <c r="C7623" t="s">
        <v>365</v>
      </c>
      <c r="D7623" t="s">
        <v>1260</v>
      </c>
      <c r="E7623" t="s">
        <v>29</v>
      </c>
      <c r="F7623">
        <v>107140</v>
      </c>
      <c r="G7623">
        <v>78524</v>
      </c>
      <c r="H7623">
        <v>0.73291021093895836</v>
      </c>
      <c r="I7623" t="str">
        <f>VLOOKUP($B7623&amp;$E7623,'Employee List'!$A:$E,5,0)</f>
        <v>E-1216</v>
      </c>
    </row>
    <row r="7624" spans="1:9" x14ac:dyDescent="0.35">
      <c r="A7624" t="s">
        <v>1257</v>
      </c>
      <c r="B7624" t="s">
        <v>141</v>
      </c>
      <c r="C7624" t="s">
        <v>365</v>
      </c>
      <c r="D7624" t="s">
        <v>1260</v>
      </c>
      <c r="E7624" t="s">
        <v>30</v>
      </c>
      <c r="F7624">
        <v>107752</v>
      </c>
      <c r="G7624">
        <v>113934</v>
      </c>
      <c r="H7624">
        <v>1.0573724849654762</v>
      </c>
      <c r="I7624" t="str">
        <f>VLOOKUP($B7624&amp;$E7624,'Employee List'!$A:$E,5,0)</f>
        <v>E-1216</v>
      </c>
    </row>
    <row r="7625" spans="1:9" x14ac:dyDescent="0.35">
      <c r="A7625" t="s">
        <v>1257</v>
      </c>
      <c r="B7625" t="s">
        <v>141</v>
      </c>
      <c r="C7625" t="s">
        <v>365</v>
      </c>
      <c r="D7625" t="s">
        <v>1260</v>
      </c>
      <c r="E7625" t="s">
        <v>31</v>
      </c>
      <c r="F7625">
        <v>120096</v>
      </c>
      <c r="G7625">
        <v>156057</v>
      </c>
      <c r="H7625">
        <v>1.299435451638689</v>
      </c>
      <c r="I7625" t="str">
        <f>VLOOKUP($B7625&amp;$E7625,'Employee List'!$A:$E,5,0)</f>
        <v>E-1216</v>
      </c>
    </row>
    <row r="7626" spans="1:9" x14ac:dyDescent="0.35">
      <c r="A7626" t="s">
        <v>1257</v>
      </c>
      <c r="B7626" t="s">
        <v>141</v>
      </c>
      <c r="C7626" t="s">
        <v>365</v>
      </c>
      <c r="D7626" t="s">
        <v>1261</v>
      </c>
      <c r="E7626" t="s">
        <v>29</v>
      </c>
      <c r="F7626">
        <v>96996</v>
      </c>
      <c r="G7626">
        <v>147774</v>
      </c>
      <c r="H7626">
        <v>1.5235061239638747</v>
      </c>
      <c r="I7626" t="str">
        <f>VLOOKUP($B7626&amp;$E7626,'Employee List'!$A:$E,5,0)</f>
        <v>E-1216</v>
      </c>
    </row>
    <row r="7627" spans="1:9" x14ac:dyDescent="0.35">
      <c r="A7627" t="s">
        <v>1257</v>
      </c>
      <c r="B7627" t="s">
        <v>141</v>
      </c>
      <c r="C7627" t="s">
        <v>365</v>
      </c>
      <c r="D7627" t="s">
        <v>1261</v>
      </c>
      <c r="E7627" t="s">
        <v>30</v>
      </c>
      <c r="F7627">
        <v>97415</v>
      </c>
      <c r="G7627">
        <v>138117</v>
      </c>
      <c r="H7627">
        <v>1.4178206641687625</v>
      </c>
      <c r="I7627" t="str">
        <f>VLOOKUP($B7627&amp;$E7627,'Employee List'!$A:$E,5,0)</f>
        <v>E-1216</v>
      </c>
    </row>
    <row r="7628" spans="1:9" x14ac:dyDescent="0.35">
      <c r="A7628" t="s">
        <v>1257</v>
      </c>
      <c r="B7628" t="s">
        <v>141</v>
      </c>
      <c r="C7628" t="s">
        <v>365</v>
      </c>
      <c r="D7628" t="s">
        <v>1261</v>
      </c>
      <c r="E7628" t="s">
        <v>31</v>
      </c>
      <c r="F7628">
        <v>97488</v>
      </c>
      <c r="G7628">
        <v>114779</v>
      </c>
      <c r="H7628">
        <v>1.1773654193336616</v>
      </c>
      <c r="I7628" t="str">
        <f>VLOOKUP($B7628&amp;$E7628,'Employee List'!$A:$E,5,0)</f>
        <v>E-1216</v>
      </c>
    </row>
    <row r="7629" spans="1:9" x14ac:dyDescent="0.35">
      <c r="A7629" t="s">
        <v>1257</v>
      </c>
      <c r="B7629" t="s">
        <v>141</v>
      </c>
      <c r="C7629" t="s">
        <v>365</v>
      </c>
      <c r="D7629" t="s">
        <v>1266</v>
      </c>
      <c r="E7629" t="s">
        <v>29</v>
      </c>
      <c r="F7629">
        <v>35642</v>
      </c>
      <c r="G7629">
        <v>32164</v>
      </c>
      <c r="H7629">
        <v>0.90241849503394866</v>
      </c>
      <c r="I7629" t="str">
        <f>VLOOKUP($B7629&amp;$E7629,'Employee List'!$A:$E,5,0)</f>
        <v>E-1216</v>
      </c>
    </row>
    <row r="7630" spans="1:9" x14ac:dyDescent="0.35">
      <c r="A7630" t="s">
        <v>1257</v>
      </c>
      <c r="B7630" t="s">
        <v>141</v>
      </c>
      <c r="C7630" t="s">
        <v>365</v>
      </c>
      <c r="D7630" t="s">
        <v>1266</v>
      </c>
      <c r="E7630" t="s">
        <v>30</v>
      </c>
      <c r="F7630">
        <v>38002</v>
      </c>
      <c r="G7630">
        <v>34156</v>
      </c>
      <c r="H7630">
        <v>0.89879480027366976</v>
      </c>
      <c r="I7630" t="str">
        <f>VLOOKUP($B7630&amp;$E7630,'Employee List'!$A:$E,5,0)</f>
        <v>E-1216</v>
      </c>
    </row>
    <row r="7631" spans="1:9" x14ac:dyDescent="0.35">
      <c r="A7631" t="s">
        <v>1257</v>
      </c>
      <c r="B7631" t="s">
        <v>141</v>
      </c>
      <c r="C7631" t="s">
        <v>365</v>
      </c>
      <c r="D7631" t="s">
        <v>1266</v>
      </c>
      <c r="E7631" t="s">
        <v>31</v>
      </c>
      <c r="F7631">
        <v>36306</v>
      </c>
      <c r="G7631">
        <v>32161</v>
      </c>
      <c r="H7631">
        <v>0.88583154299564815</v>
      </c>
      <c r="I7631" t="str">
        <f>VLOOKUP($B7631&amp;$E7631,'Employee List'!$A:$E,5,0)</f>
        <v>E-1216</v>
      </c>
    </row>
    <row r="7632" spans="1:9" x14ac:dyDescent="0.35">
      <c r="A7632" t="s">
        <v>1257</v>
      </c>
      <c r="B7632" t="s">
        <v>141</v>
      </c>
      <c r="C7632" t="s">
        <v>365</v>
      </c>
      <c r="D7632" t="s">
        <v>1267</v>
      </c>
      <c r="E7632" t="s">
        <v>29</v>
      </c>
      <c r="F7632">
        <v>37913</v>
      </c>
      <c r="G7632">
        <v>41449</v>
      </c>
      <c r="H7632">
        <v>1.0932661620024793</v>
      </c>
      <c r="I7632" t="str">
        <f>VLOOKUP($B7632&amp;$E7632,'Employee List'!$A:$E,5,0)</f>
        <v>E-1216</v>
      </c>
    </row>
    <row r="7633" spans="1:9" x14ac:dyDescent="0.35">
      <c r="A7633" t="s">
        <v>1257</v>
      </c>
      <c r="B7633" t="s">
        <v>141</v>
      </c>
      <c r="C7633" t="s">
        <v>365</v>
      </c>
      <c r="D7633" t="s">
        <v>1267</v>
      </c>
      <c r="E7633" t="s">
        <v>30</v>
      </c>
      <c r="F7633">
        <v>38708</v>
      </c>
      <c r="G7633">
        <v>29307</v>
      </c>
      <c r="H7633">
        <v>0.75713030898005584</v>
      </c>
      <c r="I7633" t="str">
        <f>VLOOKUP($B7633&amp;$E7633,'Employee List'!$A:$E,5,0)</f>
        <v>E-1216</v>
      </c>
    </row>
    <row r="7634" spans="1:9" x14ac:dyDescent="0.35">
      <c r="A7634" t="s">
        <v>1257</v>
      </c>
      <c r="B7634" t="s">
        <v>141</v>
      </c>
      <c r="C7634" t="s">
        <v>365</v>
      </c>
      <c r="D7634" t="s">
        <v>1267</v>
      </c>
      <c r="E7634" t="s">
        <v>31</v>
      </c>
      <c r="F7634">
        <v>38224</v>
      </c>
      <c r="G7634">
        <v>40023</v>
      </c>
      <c r="H7634">
        <v>1.047064671410632</v>
      </c>
      <c r="I7634" t="str">
        <f>VLOOKUP($B7634&amp;$E7634,'Employee List'!$A:$E,5,0)</f>
        <v>E-1216</v>
      </c>
    </row>
    <row r="7635" spans="1:9" x14ac:dyDescent="0.35">
      <c r="A7635" t="s">
        <v>1257</v>
      </c>
      <c r="B7635" t="s">
        <v>141</v>
      </c>
      <c r="C7635" t="s">
        <v>365</v>
      </c>
      <c r="D7635" t="s">
        <v>1268</v>
      </c>
      <c r="E7635" t="s">
        <v>29</v>
      </c>
      <c r="F7635">
        <v>14441</v>
      </c>
      <c r="G7635">
        <v>7964</v>
      </c>
      <c r="H7635">
        <v>0.55148535419984768</v>
      </c>
      <c r="I7635" t="str">
        <f>VLOOKUP($B7635&amp;$E7635,'Employee List'!$A:$E,5,0)</f>
        <v>E-1216</v>
      </c>
    </row>
    <row r="7636" spans="1:9" x14ac:dyDescent="0.35">
      <c r="A7636" t="s">
        <v>1257</v>
      </c>
      <c r="B7636" t="s">
        <v>141</v>
      </c>
      <c r="C7636" t="s">
        <v>365</v>
      </c>
      <c r="D7636" t="s">
        <v>1268</v>
      </c>
      <c r="E7636" t="s">
        <v>30</v>
      </c>
      <c r="F7636">
        <v>14084</v>
      </c>
      <c r="G7636">
        <v>7245</v>
      </c>
      <c r="H7636">
        <v>0.51441351888667997</v>
      </c>
      <c r="I7636" t="str">
        <f>VLOOKUP($B7636&amp;$E7636,'Employee List'!$A:$E,5,0)</f>
        <v>E-1216</v>
      </c>
    </row>
    <row r="7637" spans="1:9" x14ac:dyDescent="0.35">
      <c r="A7637" t="s">
        <v>1257</v>
      </c>
      <c r="B7637" t="s">
        <v>141</v>
      </c>
      <c r="C7637" t="s">
        <v>365</v>
      </c>
      <c r="D7637" t="s">
        <v>1268</v>
      </c>
      <c r="E7637" t="s">
        <v>31</v>
      </c>
      <c r="F7637">
        <v>12524</v>
      </c>
      <c r="G7637">
        <v>7567</v>
      </c>
      <c r="H7637">
        <v>0.60419993612264455</v>
      </c>
      <c r="I7637" t="str">
        <f>VLOOKUP($B7637&amp;$E7637,'Employee List'!$A:$E,5,0)</f>
        <v>E-1216</v>
      </c>
    </row>
    <row r="7638" spans="1:9" x14ac:dyDescent="0.35">
      <c r="A7638" t="s">
        <v>1257</v>
      </c>
      <c r="B7638" t="s">
        <v>141</v>
      </c>
      <c r="C7638" t="s">
        <v>365</v>
      </c>
      <c r="D7638" t="s">
        <v>1269</v>
      </c>
      <c r="E7638" t="s">
        <v>29</v>
      </c>
      <c r="F7638">
        <v>5218</v>
      </c>
      <c r="G7638">
        <v>35995</v>
      </c>
      <c r="H7638">
        <v>6.8982368723648904</v>
      </c>
      <c r="I7638" t="str">
        <f>VLOOKUP($B7638&amp;$E7638,'Employee List'!$A:$E,5,0)</f>
        <v>E-1216</v>
      </c>
    </row>
    <row r="7639" spans="1:9" x14ac:dyDescent="0.35">
      <c r="A7639" t="s">
        <v>1257</v>
      </c>
      <c r="B7639" t="s">
        <v>141</v>
      </c>
      <c r="C7639" t="s">
        <v>365</v>
      </c>
      <c r="D7639" t="s">
        <v>1269</v>
      </c>
      <c r="E7639" t="s">
        <v>30</v>
      </c>
      <c r="F7639">
        <v>4713</v>
      </c>
      <c r="G7639">
        <v>32661</v>
      </c>
      <c r="H7639">
        <v>6.9299809038828775</v>
      </c>
      <c r="I7639" t="str">
        <f>VLOOKUP($B7639&amp;$E7639,'Employee List'!$A:$E,5,0)</f>
        <v>E-1216</v>
      </c>
    </row>
    <row r="7640" spans="1:9" x14ac:dyDescent="0.35">
      <c r="A7640" t="s">
        <v>1257</v>
      </c>
      <c r="B7640" t="s">
        <v>141</v>
      </c>
      <c r="C7640" t="s">
        <v>365</v>
      </c>
      <c r="D7640" t="s">
        <v>1269</v>
      </c>
      <c r="E7640" t="s">
        <v>31</v>
      </c>
      <c r="F7640">
        <v>4121</v>
      </c>
      <c r="G7640">
        <v>11052</v>
      </c>
      <c r="H7640">
        <v>2.6818733317156029</v>
      </c>
      <c r="I7640" t="str">
        <f>VLOOKUP($B7640&amp;$E7640,'Employee List'!$A:$E,5,0)</f>
        <v>E-1216</v>
      </c>
    </row>
    <row r="7641" spans="1:9" x14ac:dyDescent="0.35">
      <c r="A7641" t="s">
        <v>1257</v>
      </c>
      <c r="B7641" t="s">
        <v>141</v>
      </c>
      <c r="C7641" t="s">
        <v>365</v>
      </c>
      <c r="D7641" t="s">
        <v>1270</v>
      </c>
      <c r="E7641" t="s">
        <v>29</v>
      </c>
      <c r="F7641">
        <v>4813</v>
      </c>
      <c r="G7641">
        <v>7061</v>
      </c>
      <c r="H7641">
        <v>1.4670683565343861</v>
      </c>
      <c r="I7641" t="str">
        <f>VLOOKUP($B7641&amp;$E7641,'Employee List'!$A:$E,5,0)</f>
        <v>E-1216</v>
      </c>
    </row>
    <row r="7642" spans="1:9" x14ac:dyDescent="0.35">
      <c r="A7642" t="s">
        <v>1257</v>
      </c>
      <c r="B7642" t="s">
        <v>141</v>
      </c>
      <c r="C7642" t="s">
        <v>365</v>
      </c>
      <c r="D7642" t="s">
        <v>1270</v>
      </c>
      <c r="E7642" t="s">
        <v>30</v>
      </c>
      <c r="F7642">
        <v>7574</v>
      </c>
      <c r="G7642">
        <v>6533</v>
      </c>
      <c r="H7642">
        <v>0.86255611301822022</v>
      </c>
      <c r="I7642" t="str">
        <f>VLOOKUP($B7642&amp;$E7642,'Employee List'!$A:$E,5,0)</f>
        <v>E-1216</v>
      </c>
    </row>
    <row r="7643" spans="1:9" x14ac:dyDescent="0.35">
      <c r="A7643" t="s">
        <v>1257</v>
      </c>
      <c r="B7643" t="s">
        <v>141</v>
      </c>
      <c r="C7643" t="s">
        <v>365</v>
      </c>
      <c r="D7643" t="s">
        <v>1270</v>
      </c>
      <c r="E7643" t="s">
        <v>31</v>
      </c>
      <c r="F7643">
        <v>7761</v>
      </c>
      <c r="G7643">
        <v>5922</v>
      </c>
      <c r="H7643">
        <v>0.76304599922690375</v>
      </c>
      <c r="I7643" t="str">
        <f>VLOOKUP($B7643&amp;$E7643,'Employee List'!$A:$E,5,0)</f>
        <v>E-1216</v>
      </c>
    </row>
    <row r="7644" spans="1:9" x14ac:dyDescent="0.35">
      <c r="A7644" t="s">
        <v>1257</v>
      </c>
      <c r="B7644" t="s">
        <v>141</v>
      </c>
      <c r="C7644" t="s">
        <v>365</v>
      </c>
      <c r="D7644" t="s">
        <v>1271</v>
      </c>
      <c r="E7644" t="s">
        <v>29</v>
      </c>
      <c r="F7644">
        <v>8954</v>
      </c>
      <c r="G7644">
        <v>17832</v>
      </c>
      <c r="H7644">
        <v>1.9915121733303551</v>
      </c>
      <c r="I7644" t="str">
        <f>VLOOKUP($B7644&amp;$E7644,'Employee List'!$A:$E,5,0)</f>
        <v>E-1216</v>
      </c>
    </row>
    <row r="7645" spans="1:9" x14ac:dyDescent="0.35">
      <c r="A7645" t="s">
        <v>1257</v>
      </c>
      <c r="B7645" t="s">
        <v>141</v>
      </c>
      <c r="C7645" t="s">
        <v>365</v>
      </c>
      <c r="D7645" t="s">
        <v>1271</v>
      </c>
      <c r="E7645" t="s">
        <v>30</v>
      </c>
      <c r="F7645">
        <v>12037</v>
      </c>
      <c r="G7645">
        <v>30386</v>
      </c>
      <c r="H7645">
        <v>2.5243831519481597</v>
      </c>
      <c r="I7645" t="str">
        <f>VLOOKUP($B7645&amp;$E7645,'Employee List'!$A:$E,5,0)</f>
        <v>E-1216</v>
      </c>
    </row>
    <row r="7646" spans="1:9" x14ac:dyDescent="0.35">
      <c r="A7646" t="s">
        <v>1257</v>
      </c>
      <c r="B7646" t="s">
        <v>141</v>
      </c>
      <c r="C7646" t="s">
        <v>365</v>
      </c>
      <c r="D7646" t="s">
        <v>1271</v>
      </c>
      <c r="E7646" t="s">
        <v>31</v>
      </c>
      <c r="F7646">
        <v>12017</v>
      </c>
      <c r="G7646">
        <v>17895</v>
      </c>
      <c r="H7646">
        <v>1.489140384455355</v>
      </c>
      <c r="I7646" t="str">
        <f>VLOOKUP($B7646&amp;$E7646,'Employee List'!$A:$E,5,0)</f>
        <v>E-1216</v>
      </c>
    </row>
    <row r="7647" spans="1:9" x14ac:dyDescent="0.35">
      <c r="A7647" t="s">
        <v>1257</v>
      </c>
      <c r="B7647" t="s">
        <v>141</v>
      </c>
      <c r="C7647" t="s">
        <v>365</v>
      </c>
      <c r="D7647" t="s">
        <v>1258</v>
      </c>
      <c r="E7647" t="s">
        <v>29</v>
      </c>
      <c r="F7647">
        <v>131415</v>
      </c>
      <c r="G7647">
        <v>171741</v>
      </c>
      <c r="H7647">
        <v>1.3068599474945783</v>
      </c>
      <c r="I7647" t="str">
        <f>VLOOKUP($B7647&amp;$E7647,'Employee List'!$A:$E,5,0)</f>
        <v>E-1216</v>
      </c>
    </row>
    <row r="7648" spans="1:9" x14ac:dyDescent="0.35">
      <c r="A7648" t="s">
        <v>1257</v>
      </c>
      <c r="B7648" t="s">
        <v>141</v>
      </c>
      <c r="C7648" t="s">
        <v>365</v>
      </c>
      <c r="D7648" t="s">
        <v>1258</v>
      </c>
      <c r="E7648" t="s">
        <v>30</v>
      </c>
      <c r="F7648">
        <v>128880</v>
      </c>
      <c r="G7648">
        <v>135142</v>
      </c>
      <c r="H7648">
        <v>1.0485878336436996</v>
      </c>
      <c r="I7648" t="str">
        <f>VLOOKUP($B7648&amp;$E7648,'Employee List'!$A:$E,5,0)</f>
        <v>E-1216</v>
      </c>
    </row>
    <row r="7649" spans="1:9" x14ac:dyDescent="0.35">
      <c r="A7649" t="s">
        <v>1257</v>
      </c>
      <c r="B7649" t="s">
        <v>141</v>
      </c>
      <c r="C7649" t="s">
        <v>365</v>
      </c>
      <c r="D7649" t="s">
        <v>1258</v>
      </c>
      <c r="E7649" t="s">
        <v>31</v>
      </c>
      <c r="F7649">
        <v>121655</v>
      </c>
      <c r="G7649">
        <v>108925</v>
      </c>
      <c r="H7649">
        <v>0.89535982902470101</v>
      </c>
      <c r="I7649" t="str">
        <f>VLOOKUP($B7649&amp;$E7649,'Employee List'!$A:$E,5,0)</f>
        <v>E-1216</v>
      </c>
    </row>
    <row r="7650" spans="1:9" x14ac:dyDescent="0.35">
      <c r="A7650" t="s">
        <v>1257</v>
      </c>
      <c r="B7650" t="s">
        <v>141</v>
      </c>
      <c r="C7650" t="s">
        <v>365</v>
      </c>
      <c r="D7650" t="s">
        <v>1272</v>
      </c>
      <c r="E7650" t="s">
        <v>29</v>
      </c>
      <c r="F7650">
        <v>16641</v>
      </c>
      <c r="G7650">
        <v>10872</v>
      </c>
      <c r="H7650">
        <v>0.6533261222282315</v>
      </c>
      <c r="I7650" t="str">
        <f>VLOOKUP($B7650&amp;$E7650,'Employee List'!$A:$E,5,0)</f>
        <v>E-1216</v>
      </c>
    </row>
    <row r="7651" spans="1:9" x14ac:dyDescent="0.35">
      <c r="A7651" t="s">
        <v>1257</v>
      </c>
      <c r="B7651" t="s">
        <v>141</v>
      </c>
      <c r="C7651" t="s">
        <v>365</v>
      </c>
      <c r="D7651" t="s">
        <v>1272</v>
      </c>
      <c r="E7651" t="s">
        <v>30</v>
      </c>
      <c r="F7651">
        <v>17772</v>
      </c>
      <c r="G7651">
        <v>11210</v>
      </c>
      <c r="H7651">
        <v>0.63076749943731714</v>
      </c>
      <c r="I7651" t="str">
        <f>VLOOKUP($B7651&amp;$E7651,'Employee List'!$A:$E,5,0)</f>
        <v>E-1216</v>
      </c>
    </row>
    <row r="7652" spans="1:9" x14ac:dyDescent="0.35">
      <c r="A7652" t="s">
        <v>1257</v>
      </c>
      <c r="B7652" t="s">
        <v>141</v>
      </c>
      <c r="C7652" t="s">
        <v>365</v>
      </c>
      <c r="D7652" t="s">
        <v>1272</v>
      </c>
      <c r="E7652" t="s">
        <v>31</v>
      </c>
      <c r="F7652">
        <v>19427</v>
      </c>
      <c r="G7652">
        <v>9846</v>
      </c>
      <c r="H7652">
        <v>0.50682040459154787</v>
      </c>
      <c r="I7652" t="str">
        <f>VLOOKUP($B7652&amp;$E7652,'Employee List'!$A:$E,5,0)</f>
        <v>E-1216</v>
      </c>
    </row>
    <row r="7653" spans="1:9" x14ac:dyDescent="0.35">
      <c r="A7653" t="s">
        <v>1257</v>
      </c>
      <c r="B7653" t="s">
        <v>141</v>
      </c>
      <c r="C7653" t="s">
        <v>365</v>
      </c>
      <c r="D7653" t="s">
        <v>1259</v>
      </c>
      <c r="E7653" t="s">
        <v>29</v>
      </c>
      <c r="F7653">
        <v>38387</v>
      </c>
      <c r="G7653">
        <v>47324</v>
      </c>
      <c r="H7653">
        <v>1.2328131919660301</v>
      </c>
      <c r="I7653" t="str">
        <f>VLOOKUP($B7653&amp;$E7653,'Employee List'!$A:$E,5,0)</f>
        <v>E-1216</v>
      </c>
    </row>
    <row r="7654" spans="1:9" x14ac:dyDescent="0.35">
      <c r="A7654" t="s">
        <v>1257</v>
      </c>
      <c r="B7654" t="s">
        <v>141</v>
      </c>
      <c r="C7654" t="s">
        <v>365</v>
      </c>
      <c r="D7654" t="s">
        <v>1259</v>
      </c>
      <c r="E7654" t="s">
        <v>30</v>
      </c>
      <c r="F7654">
        <v>40268</v>
      </c>
      <c r="G7654">
        <v>43352</v>
      </c>
      <c r="H7654">
        <v>1.0765868679845039</v>
      </c>
      <c r="I7654" t="str">
        <f>VLOOKUP($B7654&amp;$E7654,'Employee List'!$A:$E,5,0)</f>
        <v>E-1216</v>
      </c>
    </row>
    <row r="7655" spans="1:9" x14ac:dyDescent="0.35">
      <c r="A7655" t="s">
        <v>1257</v>
      </c>
      <c r="B7655" t="s">
        <v>141</v>
      </c>
      <c r="C7655" t="s">
        <v>365</v>
      </c>
      <c r="D7655" t="s">
        <v>1259</v>
      </c>
      <c r="E7655" t="s">
        <v>31</v>
      </c>
      <c r="F7655">
        <v>38586</v>
      </c>
      <c r="G7655">
        <v>42763</v>
      </c>
      <c r="H7655">
        <v>1.1082516975068677</v>
      </c>
      <c r="I7655" t="str">
        <f>VLOOKUP($B7655&amp;$E7655,'Employee List'!$A:$E,5,0)</f>
        <v>E-1216</v>
      </c>
    </row>
    <row r="7656" spans="1:9" x14ac:dyDescent="0.35">
      <c r="A7656" t="s">
        <v>1257</v>
      </c>
      <c r="B7656" t="s">
        <v>141</v>
      </c>
      <c r="C7656" t="s">
        <v>365</v>
      </c>
      <c r="D7656" t="s">
        <v>1273</v>
      </c>
      <c r="E7656" t="s">
        <v>29</v>
      </c>
      <c r="F7656">
        <v>8835</v>
      </c>
      <c r="G7656">
        <v>10040</v>
      </c>
      <c r="H7656">
        <v>1.1363893604980193</v>
      </c>
      <c r="I7656" t="str">
        <f>VLOOKUP($B7656&amp;$E7656,'Employee List'!$A:$E,5,0)</f>
        <v>E-1216</v>
      </c>
    </row>
    <row r="7657" spans="1:9" x14ac:dyDescent="0.35">
      <c r="A7657" t="s">
        <v>1257</v>
      </c>
      <c r="B7657" t="s">
        <v>141</v>
      </c>
      <c r="C7657" t="s">
        <v>365</v>
      </c>
      <c r="D7657" t="s">
        <v>1273</v>
      </c>
      <c r="E7657" t="s">
        <v>30</v>
      </c>
      <c r="F7657">
        <v>9196</v>
      </c>
      <c r="G7657">
        <v>7836</v>
      </c>
      <c r="H7657">
        <v>0.85210961287516307</v>
      </c>
      <c r="I7657" t="str">
        <f>VLOOKUP($B7657&amp;$E7657,'Employee List'!$A:$E,5,0)</f>
        <v>E-1216</v>
      </c>
    </row>
    <row r="7658" spans="1:9" x14ac:dyDescent="0.35">
      <c r="A7658" t="s">
        <v>1257</v>
      </c>
      <c r="B7658" t="s">
        <v>141</v>
      </c>
      <c r="C7658" t="s">
        <v>365</v>
      </c>
      <c r="D7658" t="s">
        <v>1273</v>
      </c>
      <c r="E7658" t="s">
        <v>31</v>
      </c>
      <c r="F7658">
        <v>9581</v>
      </c>
      <c r="G7658">
        <v>10451</v>
      </c>
      <c r="H7658">
        <v>1.0908047176703892</v>
      </c>
      <c r="I7658" t="str">
        <f>VLOOKUP($B7658&amp;$E7658,'Employee List'!$A:$E,5,0)</f>
        <v>E-1216</v>
      </c>
    </row>
    <row r="7659" spans="1:9" x14ac:dyDescent="0.35">
      <c r="A7659" t="s">
        <v>1257</v>
      </c>
      <c r="B7659" t="s">
        <v>141</v>
      </c>
      <c r="C7659" t="s">
        <v>365</v>
      </c>
      <c r="D7659" t="s">
        <v>1275</v>
      </c>
      <c r="E7659" t="s">
        <v>29</v>
      </c>
      <c r="F7659">
        <v>8111</v>
      </c>
      <c r="G7659">
        <v>5938</v>
      </c>
      <c r="H7659">
        <v>0.7320922204413759</v>
      </c>
      <c r="I7659" t="str">
        <f>VLOOKUP($B7659&amp;$E7659,'Employee List'!$A:$E,5,0)</f>
        <v>E-1216</v>
      </c>
    </row>
    <row r="7660" spans="1:9" x14ac:dyDescent="0.35">
      <c r="A7660" t="s">
        <v>1257</v>
      </c>
      <c r="B7660" t="s">
        <v>141</v>
      </c>
      <c r="C7660" t="s">
        <v>365</v>
      </c>
      <c r="D7660" t="s">
        <v>1275</v>
      </c>
      <c r="E7660" t="s">
        <v>30</v>
      </c>
      <c r="F7660">
        <v>9669</v>
      </c>
      <c r="G7660">
        <v>9169</v>
      </c>
      <c r="H7660">
        <v>0.94828834419278107</v>
      </c>
      <c r="I7660" t="str">
        <f>VLOOKUP($B7660&amp;$E7660,'Employee List'!$A:$E,5,0)</f>
        <v>E-1216</v>
      </c>
    </row>
    <row r="7661" spans="1:9" x14ac:dyDescent="0.35">
      <c r="A7661" t="s">
        <v>1257</v>
      </c>
      <c r="B7661" t="s">
        <v>141</v>
      </c>
      <c r="C7661" t="s">
        <v>365</v>
      </c>
      <c r="D7661" t="s">
        <v>1275</v>
      </c>
      <c r="E7661" t="s">
        <v>31</v>
      </c>
      <c r="F7661">
        <v>8967</v>
      </c>
      <c r="G7661">
        <v>9615</v>
      </c>
      <c r="H7661">
        <v>1.0722649715623955</v>
      </c>
      <c r="I7661" t="str">
        <f>VLOOKUP($B7661&amp;$E7661,'Employee List'!$A:$E,5,0)</f>
        <v>E-1216</v>
      </c>
    </row>
    <row r="7662" spans="1:9" x14ac:dyDescent="0.35">
      <c r="A7662" t="s">
        <v>1257</v>
      </c>
      <c r="B7662" t="s">
        <v>141</v>
      </c>
      <c r="C7662" t="s">
        <v>365</v>
      </c>
      <c r="D7662" t="s">
        <v>1276</v>
      </c>
      <c r="E7662" t="s">
        <v>29</v>
      </c>
      <c r="F7662">
        <v>2951</v>
      </c>
      <c r="G7662">
        <v>5740</v>
      </c>
      <c r="H7662">
        <v>1.9451033547949848</v>
      </c>
      <c r="I7662" t="str">
        <f>VLOOKUP($B7662&amp;$E7662,'Employee List'!$A:$E,5,0)</f>
        <v>E-1216</v>
      </c>
    </row>
    <row r="7663" spans="1:9" x14ac:dyDescent="0.35">
      <c r="A7663" t="s">
        <v>1257</v>
      </c>
      <c r="B7663" t="s">
        <v>141</v>
      </c>
      <c r="C7663" t="s">
        <v>365</v>
      </c>
      <c r="D7663" t="s">
        <v>1276</v>
      </c>
      <c r="E7663" t="s">
        <v>30</v>
      </c>
      <c r="F7663">
        <v>3289</v>
      </c>
      <c r="G7663">
        <v>1512</v>
      </c>
      <c r="H7663">
        <v>0.4597141988446336</v>
      </c>
      <c r="I7663" t="str">
        <f>VLOOKUP($B7663&amp;$E7663,'Employee List'!$A:$E,5,0)</f>
        <v>E-1216</v>
      </c>
    </row>
    <row r="7664" spans="1:9" x14ac:dyDescent="0.35">
      <c r="A7664" t="s">
        <v>1257</v>
      </c>
      <c r="B7664" t="s">
        <v>141</v>
      </c>
      <c r="C7664" t="s">
        <v>365</v>
      </c>
      <c r="D7664" t="s">
        <v>1276</v>
      </c>
      <c r="E7664" t="s">
        <v>31</v>
      </c>
      <c r="F7664">
        <v>3562</v>
      </c>
      <c r="G7664">
        <v>4184</v>
      </c>
      <c r="H7664">
        <v>1.1746209994385177</v>
      </c>
      <c r="I7664" t="str">
        <f>VLOOKUP($B7664&amp;$E7664,'Employee List'!$A:$E,5,0)</f>
        <v>E-1216</v>
      </c>
    </row>
    <row r="7665" spans="1:9" x14ac:dyDescent="0.35">
      <c r="A7665" t="s">
        <v>1257</v>
      </c>
      <c r="B7665" t="s">
        <v>141</v>
      </c>
      <c r="C7665" t="s">
        <v>365</v>
      </c>
      <c r="D7665" t="s">
        <v>1277</v>
      </c>
      <c r="E7665" t="s">
        <v>29</v>
      </c>
      <c r="F7665">
        <v>8042</v>
      </c>
      <c r="G7665">
        <v>12869</v>
      </c>
      <c r="H7665">
        <v>1.6002238249191743</v>
      </c>
      <c r="I7665" t="str">
        <f>VLOOKUP($B7665&amp;$E7665,'Employee List'!$A:$E,5,0)</f>
        <v>E-1216</v>
      </c>
    </row>
    <row r="7666" spans="1:9" x14ac:dyDescent="0.35">
      <c r="A7666" t="s">
        <v>1257</v>
      </c>
      <c r="B7666" t="s">
        <v>141</v>
      </c>
      <c r="C7666" t="s">
        <v>365</v>
      </c>
      <c r="D7666" t="s">
        <v>1277</v>
      </c>
      <c r="E7666" t="s">
        <v>30</v>
      </c>
      <c r="F7666">
        <v>10708</v>
      </c>
      <c r="G7666">
        <v>12833</v>
      </c>
      <c r="H7666">
        <v>1.1984497571908854</v>
      </c>
      <c r="I7666" t="str">
        <f>VLOOKUP($B7666&amp;$E7666,'Employee List'!$A:$E,5,0)</f>
        <v>E-1216</v>
      </c>
    </row>
    <row r="7667" spans="1:9" x14ac:dyDescent="0.35">
      <c r="A7667" t="s">
        <v>1257</v>
      </c>
      <c r="B7667" t="s">
        <v>141</v>
      </c>
      <c r="C7667" t="s">
        <v>365</v>
      </c>
      <c r="D7667" t="s">
        <v>1277</v>
      </c>
      <c r="E7667" t="s">
        <v>31</v>
      </c>
      <c r="F7667">
        <v>8899</v>
      </c>
      <c r="G7667">
        <v>8000</v>
      </c>
      <c r="H7667">
        <v>0.89897741319249358</v>
      </c>
      <c r="I7667" t="str">
        <f>VLOOKUP($B7667&amp;$E7667,'Employee List'!$A:$E,5,0)</f>
        <v>E-1216</v>
      </c>
    </row>
    <row r="7668" spans="1:9" x14ac:dyDescent="0.35">
      <c r="A7668" t="s">
        <v>1257</v>
      </c>
      <c r="B7668" t="s">
        <v>141</v>
      </c>
      <c r="C7668" t="s">
        <v>365</v>
      </c>
      <c r="D7668" t="s">
        <v>1278</v>
      </c>
      <c r="E7668" t="s">
        <v>29</v>
      </c>
      <c r="F7668">
        <v>11465</v>
      </c>
      <c r="G7668">
        <v>13270</v>
      </c>
      <c r="H7668">
        <v>1.1574356737897951</v>
      </c>
      <c r="I7668" t="str">
        <f>VLOOKUP($B7668&amp;$E7668,'Employee List'!$A:$E,5,0)</f>
        <v>E-1216</v>
      </c>
    </row>
    <row r="7669" spans="1:9" x14ac:dyDescent="0.35">
      <c r="A7669" t="s">
        <v>1257</v>
      </c>
      <c r="B7669" t="s">
        <v>141</v>
      </c>
      <c r="C7669" t="s">
        <v>365</v>
      </c>
      <c r="D7669" t="s">
        <v>1278</v>
      </c>
      <c r="E7669" t="s">
        <v>30</v>
      </c>
      <c r="F7669">
        <v>13848</v>
      </c>
      <c r="G7669">
        <v>15007</v>
      </c>
      <c r="H7669">
        <v>1.0836943963027152</v>
      </c>
      <c r="I7669" t="str">
        <f>VLOOKUP($B7669&amp;$E7669,'Employee List'!$A:$E,5,0)</f>
        <v>E-1216</v>
      </c>
    </row>
    <row r="7670" spans="1:9" x14ac:dyDescent="0.35">
      <c r="A7670" t="s">
        <v>1257</v>
      </c>
      <c r="B7670" t="s">
        <v>141</v>
      </c>
      <c r="C7670" t="s">
        <v>365</v>
      </c>
      <c r="D7670" t="s">
        <v>1278</v>
      </c>
      <c r="E7670" t="s">
        <v>31</v>
      </c>
      <c r="F7670">
        <v>10172</v>
      </c>
      <c r="G7670">
        <v>13268</v>
      </c>
      <c r="H7670">
        <v>1.3043649233189147</v>
      </c>
      <c r="I7670" t="str">
        <f>VLOOKUP($B7670&amp;$E7670,'Employee List'!$A:$E,5,0)</f>
        <v>E-1216</v>
      </c>
    </row>
    <row r="7671" spans="1:9" x14ac:dyDescent="0.35">
      <c r="A7671" t="s">
        <v>1257</v>
      </c>
      <c r="B7671" t="s">
        <v>141</v>
      </c>
      <c r="C7671" t="s">
        <v>365</v>
      </c>
      <c r="D7671" t="s">
        <v>1279</v>
      </c>
      <c r="E7671" t="s">
        <v>29</v>
      </c>
      <c r="F7671">
        <v>2954</v>
      </c>
      <c r="G7671">
        <v>2866</v>
      </c>
      <c r="H7671">
        <v>0.97020988490182802</v>
      </c>
      <c r="I7671" t="str">
        <f>VLOOKUP($B7671&amp;$E7671,'Employee List'!$A:$E,5,0)</f>
        <v>E-1216</v>
      </c>
    </row>
    <row r="7672" spans="1:9" x14ac:dyDescent="0.35">
      <c r="A7672" t="s">
        <v>1257</v>
      </c>
      <c r="B7672" t="s">
        <v>141</v>
      </c>
      <c r="C7672" t="s">
        <v>365</v>
      </c>
      <c r="D7672" t="s">
        <v>1279</v>
      </c>
      <c r="E7672" t="s">
        <v>30</v>
      </c>
      <c r="F7672">
        <v>4591</v>
      </c>
      <c r="G7672">
        <v>5208</v>
      </c>
      <c r="H7672">
        <v>1.1343933783489435</v>
      </c>
      <c r="I7672" t="str">
        <f>VLOOKUP($B7672&amp;$E7672,'Employee List'!$A:$E,5,0)</f>
        <v>E-1216</v>
      </c>
    </row>
    <row r="7673" spans="1:9" x14ac:dyDescent="0.35">
      <c r="A7673" t="s">
        <v>1257</v>
      </c>
      <c r="B7673" t="s">
        <v>141</v>
      </c>
      <c r="C7673" t="s">
        <v>365</v>
      </c>
      <c r="D7673" t="s">
        <v>1279</v>
      </c>
      <c r="E7673" t="s">
        <v>31</v>
      </c>
      <c r="F7673">
        <v>2594</v>
      </c>
      <c r="G7673">
        <v>5752</v>
      </c>
      <c r="H7673">
        <v>2.2174248265227448</v>
      </c>
      <c r="I7673" t="str">
        <f>VLOOKUP($B7673&amp;$E7673,'Employee List'!$A:$E,5,0)</f>
        <v>E-1216</v>
      </c>
    </row>
    <row r="7674" spans="1:9" x14ac:dyDescent="0.35">
      <c r="A7674" t="s">
        <v>1257</v>
      </c>
      <c r="B7674" t="s">
        <v>141</v>
      </c>
      <c r="C7674" t="s">
        <v>365</v>
      </c>
      <c r="D7674" t="s">
        <v>1280</v>
      </c>
      <c r="E7674" t="s">
        <v>29</v>
      </c>
      <c r="F7674">
        <v>60950</v>
      </c>
      <c r="G7674">
        <v>6259</v>
      </c>
      <c r="H7674">
        <v>0.10269073010664478</v>
      </c>
      <c r="I7674" t="str">
        <f>VLOOKUP($B7674&amp;$E7674,'Employee List'!$A:$E,5,0)</f>
        <v>E-1216</v>
      </c>
    </row>
    <row r="7675" spans="1:9" x14ac:dyDescent="0.35">
      <c r="A7675" t="s">
        <v>1257</v>
      </c>
      <c r="B7675" t="s">
        <v>141</v>
      </c>
      <c r="C7675" t="s">
        <v>365</v>
      </c>
      <c r="D7675" t="s">
        <v>1280</v>
      </c>
      <c r="E7675" t="s">
        <v>30</v>
      </c>
      <c r="F7675">
        <v>60151</v>
      </c>
      <c r="G7675">
        <v>15877</v>
      </c>
      <c r="H7675">
        <v>0.26395238649399011</v>
      </c>
      <c r="I7675" t="str">
        <f>VLOOKUP($B7675&amp;$E7675,'Employee List'!$A:$E,5,0)</f>
        <v>E-1216</v>
      </c>
    </row>
    <row r="7676" spans="1:9" x14ac:dyDescent="0.35">
      <c r="A7676" t="s">
        <v>1257</v>
      </c>
      <c r="B7676" t="s">
        <v>141</v>
      </c>
      <c r="C7676" t="s">
        <v>365</v>
      </c>
      <c r="D7676" t="s">
        <v>1280</v>
      </c>
      <c r="E7676" t="s">
        <v>31</v>
      </c>
      <c r="F7676">
        <v>54835</v>
      </c>
      <c r="G7676">
        <v>13370</v>
      </c>
      <c r="H7676">
        <v>0.24382237621956779</v>
      </c>
      <c r="I7676" t="str">
        <f>VLOOKUP($B7676&amp;$E7676,'Employee List'!$A:$E,5,0)</f>
        <v>E-1216</v>
      </c>
    </row>
    <row r="7677" spans="1:9" x14ac:dyDescent="0.35">
      <c r="A7677" t="s">
        <v>1257</v>
      </c>
      <c r="B7677" t="s">
        <v>141</v>
      </c>
      <c r="C7677" t="s">
        <v>365</v>
      </c>
      <c r="D7677" t="s">
        <v>1262</v>
      </c>
      <c r="E7677" t="s">
        <v>29</v>
      </c>
      <c r="F7677">
        <v>46094</v>
      </c>
      <c r="G7677">
        <v>67221</v>
      </c>
      <c r="H7677">
        <v>1.4583459886319261</v>
      </c>
      <c r="I7677" t="str">
        <f>VLOOKUP($B7677&amp;$E7677,'Employee List'!$A:$E,5,0)</f>
        <v>E-1216</v>
      </c>
    </row>
    <row r="7678" spans="1:9" x14ac:dyDescent="0.35">
      <c r="A7678" t="s">
        <v>1257</v>
      </c>
      <c r="B7678" t="s">
        <v>141</v>
      </c>
      <c r="C7678" t="s">
        <v>365</v>
      </c>
      <c r="D7678" t="s">
        <v>1262</v>
      </c>
      <c r="E7678" t="s">
        <v>30</v>
      </c>
      <c r="F7678">
        <v>45371</v>
      </c>
      <c r="G7678">
        <v>61755</v>
      </c>
      <c r="H7678">
        <v>1.3611117233475127</v>
      </c>
      <c r="I7678" t="str">
        <f>VLOOKUP($B7678&amp;$E7678,'Employee List'!$A:$E,5,0)</f>
        <v>E-1216</v>
      </c>
    </row>
    <row r="7679" spans="1:9" x14ac:dyDescent="0.35">
      <c r="A7679" t="s">
        <v>1257</v>
      </c>
      <c r="B7679" t="s">
        <v>141</v>
      </c>
      <c r="C7679" t="s">
        <v>365</v>
      </c>
      <c r="D7679" t="s">
        <v>1262</v>
      </c>
      <c r="E7679" t="s">
        <v>31</v>
      </c>
      <c r="F7679">
        <v>48595</v>
      </c>
      <c r="G7679">
        <v>54075</v>
      </c>
      <c r="H7679">
        <v>1.1127688033748329</v>
      </c>
      <c r="I7679" t="str">
        <f>VLOOKUP($B7679&amp;$E7679,'Employee List'!$A:$E,5,0)</f>
        <v>E-1216</v>
      </c>
    </row>
    <row r="7680" spans="1:9" x14ac:dyDescent="0.35">
      <c r="A7680" t="s">
        <v>1257</v>
      </c>
      <c r="B7680" t="s">
        <v>141</v>
      </c>
      <c r="C7680" t="s">
        <v>365</v>
      </c>
      <c r="D7680" t="s">
        <v>1282</v>
      </c>
      <c r="E7680" t="s">
        <v>29</v>
      </c>
      <c r="F7680">
        <v>1173</v>
      </c>
      <c r="G7680">
        <v>4302</v>
      </c>
      <c r="H7680">
        <v>3.6675191815856776</v>
      </c>
      <c r="I7680" t="str">
        <f>VLOOKUP($B7680&amp;$E7680,'Employee List'!$A:$E,5,0)</f>
        <v>E-1216</v>
      </c>
    </row>
    <row r="7681" spans="1:9" x14ac:dyDescent="0.35">
      <c r="A7681" t="s">
        <v>1257</v>
      </c>
      <c r="B7681" t="s">
        <v>141</v>
      </c>
      <c r="C7681" t="s">
        <v>365</v>
      </c>
      <c r="D7681" t="s">
        <v>1281</v>
      </c>
      <c r="E7681" t="s">
        <v>29</v>
      </c>
      <c r="F7681">
        <v>2057</v>
      </c>
      <c r="G7681">
        <v>2389</v>
      </c>
      <c r="H7681">
        <v>1.1614000972289742</v>
      </c>
      <c r="I7681" t="str">
        <f>VLOOKUP($B7681&amp;$E7681,'Employee List'!$A:$E,5,0)</f>
        <v>E-1216</v>
      </c>
    </row>
    <row r="7682" spans="1:9" x14ac:dyDescent="0.35">
      <c r="A7682" t="s">
        <v>1257</v>
      </c>
      <c r="B7682" t="s">
        <v>141</v>
      </c>
      <c r="C7682" t="s">
        <v>365</v>
      </c>
      <c r="D7682" t="s">
        <v>1281</v>
      </c>
      <c r="E7682" t="s">
        <v>30</v>
      </c>
      <c r="F7682">
        <v>2509</v>
      </c>
      <c r="G7682">
        <v>2748</v>
      </c>
      <c r="H7682">
        <v>1.0952570745316859</v>
      </c>
      <c r="I7682" t="str">
        <f>VLOOKUP($B7682&amp;$E7682,'Employee List'!$A:$E,5,0)</f>
        <v>E-1216</v>
      </c>
    </row>
    <row r="7683" spans="1:9" x14ac:dyDescent="0.35">
      <c r="A7683" t="s">
        <v>1257</v>
      </c>
      <c r="B7683" t="s">
        <v>141</v>
      </c>
      <c r="C7683" t="s">
        <v>365</v>
      </c>
      <c r="D7683" t="s">
        <v>1281</v>
      </c>
      <c r="E7683" t="s">
        <v>31</v>
      </c>
      <c r="F7683">
        <v>3058</v>
      </c>
      <c r="G7683">
        <v>3705</v>
      </c>
      <c r="H7683">
        <v>1.211576193590582</v>
      </c>
      <c r="I7683" t="str">
        <f>VLOOKUP($B7683&amp;$E7683,'Employee List'!$A:$E,5,0)</f>
        <v>E-1216</v>
      </c>
    </row>
    <row r="7684" spans="1:9" x14ac:dyDescent="0.35">
      <c r="A7684" t="s">
        <v>1257</v>
      </c>
      <c r="B7684" t="s">
        <v>142</v>
      </c>
      <c r="C7684" t="s">
        <v>365</v>
      </c>
      <c r="D7684" t="s">
        <v>1274</v>
      </c>
      <c r="E7684" t="s">
        <v>29</v>
      </c>
      <c r="F7684">
        <v>37451</v>
      </c>
      <c r="G7684">
        <v>30084</v>
      </c>
      <c r="H7684">
        <v>0.80328963178553314</v>
      </c>
      <c r="I7684" t="str">
        <f>VLOOKUP($B7684&amp;$E7684,'Employee List'!$A:$E,5,0)</f>
        <v>E-1217</v>
      </c>
    </row>
    <row r="7685" spans="1:9" x14ac:dyDescent="0.35">
      <c r="A7685" t="s">
        <v>1257</v>
      </c>
      <c r="B7685" t="s">
        <v>142</v>
      </c>
      <c r="C7685" t="s">
        <v>365</v>
      </c>
      <c r="D7685" t="s">
        <v>1274</v>
      </c>
      <c r="E7685" t="s">
        <v>30</v>
      </c>
      <c r="F7685">
        <v>37666</v>
      </c>
      <c r="G7685">
        <v>33860</v>
      </c>
      <c r="H7685">
        <v>0.89895396378696968</v>
      </c>
      <c r="I7685" t="str">
        <f>VLOOKUP($B7685&amp;$E7685,'Employee List'!$A:$E,5,0)</f>
        <v>E-1217</v>
      </c>
    </row>
    <row r="7686" spans="1:9" x14ac:dyDescent="0.35">
      <c r="A7686" t="s">
        <v>1257</v>
      </c>
      <c r="B7686" t="s">
        <v>142</v>
      </c>
      <c r="C7686" t="s">
        <v>365</v>
      </c>
      <c r="D7686" t="s">
        <v>1274</v>
      </c>
      <c r="E7686" t="s">
        <v>31</v>
      </c>
      <c r="F7686">
        <v>39029</v>
      </c>
      <c r="G7686">
        <v>23463</v>
      </c>
      <c r="H7686">
        <v>0.60116836198724022</v>
      </c>
      <c r="I7686" t="str">
        <f>VLOOKUP($B7686&amp;$E7686,'Employee List'!$A:$E,5,0)</f>
        <v>E-1217</v>
      </c>
    </row>
    <row r="7687" spans="1:9" x14ac:dyDescent="0.35">
      <c r="A7687" t="s">
        <v>1257</v>
      </c>
      <c r="B7687" t="s">
        <v>142</v>
      </c>
      <c r="C7687" t="s">
        <v>365</v>
      </c>
      <c r="D7687" t="s">
        <v>1263</v>
      </c>
      <c r="E7687" t="s">
        <v>29</v>
      </c>
      <c r="F7687">
        <v>26085</v>
      </c>
      <c r="G7687">
        <v>2801</v>
      </c>
      <c r="H7687">
        <v>0.10737972014567759</v>
      </c>
      <c r="I7687" t="str">
        <f>VLOOKUP($B7687&amp;$E7687,'Employee List'!$A:$E,5,0)</f>
        <v>E-1217</v>
      </c>
    </row>
    <row r="7688" spans="1:9" x14ac:dyDescent="0.35">
      <c r="A7688" t="s">
        <v>1257</v>
      </c>
      <c r="B7688" t="s">
        <v>142</v>
      </c>
      <c r="C7688" t="s">
        <v>365</v>
      </c>
      <c r="D7688" t="s">
        <v>1263</v>
      </c>
      <c r="E7688" t="s">
        <v>30</v>
      </c>
      <c r="F7688">
        <v>25421</v>
      </c>
      <c r="G7688">
        <v>3505</v>
      </c>
      <c r="H7688">
        <v>0.1378781322528618</v>
      </c>
      <c r="I7688" t="str">
        <f>VLOOKUP($B7688&amp;$E7688,'Employee List'!$A:$E,5,0)</f>
        <v>E-1217</v>
      </c>
    </row>
    <row r="7689" spans="1:9" x14ac:dyDescent="0.35">
      <c r="A7689" t="s">
        <v>1257</v>
      </c>
      <c r="B7689" t="s">
        <v>142</v>
      </c>
      <c r="C7689" t="s">
        <v>365</v>
      </c>
      <c r="D7689" t="s">
        <v>1263</v>
      </c>
      <c r="E7689" t="s">
        <v>31</v>
      </c>
      <c r="F7689">
        <v>25261</v>
      </c>
      <c r="G7689">
        <v>10431</v>
      </c>
      <c r="H7689">
        <v>0.41292902102054552</v>
      </c>
      <c r="I7689" t="str">
        <f>VLOOKUP($B7689&amp;$E7689,'Employee List'!$A:$E,5,0)</f>
        <v>E-1217</v>
      </c>
    </row>
    <row r="7690" spans="1:9" x14ac:dyDescent="0.35">
      <c r="A7690" t="s">
        <v>1257</v>
      </c>
      <c r="B7690" t="s">
        <v>142</v>
      </c>
      <c r="C7690" t="s">
        <v>365</v>
      </c>
      <c r="D7690" t="s">
        <v>1264</v>
      </c>
      <c r="E7690" t="s">
        <v>29</v>
      </c>
      <c r="F7690">
        <v>10318</v>
      </c>
      <c r="G7690">
        <v>7589</v>
      </c>
      <c r="H7690">
        <v>0.73551075789881759</v>
      </c>
      <c r="I7690" t="str">
        <f>VLOOKUP($B7690&amp;$E7690,'Employee List'!$A:$E,5,0)</f>
        <v>E-1217</v>
      </c>
    </row>
    <row r="7691" spans="1:9" x14ac:dyDescent="0.35">
      <c r="A7691" t="s">
        <v>1257</v>
      </c>
      <c r="B7691" t="s">
        <v>142</v>
      </c>
      <c r="C7691" t="s">
        <v>365</v>
      </c>
      <c r="D7691" t="s">
        <v>1264</v>
      </c>
      <c r="E7691" t="s">
        <v>30</v>
      </c>
      <c r="F7691">
        <v>10083</v>
      </c>
      <c r="G7691">
        <v>5276</v>
      </c>
      <c r="H7691">
        <v>0.5232569671724685</v>
      </c>
      <c r="I7691" t="str">
        <f>VLOOKUP($B7691&amp;$E7691,'Employee List'!$A:$E,5,0)</f>
        <v>E-1217</v>
      </c>
    </row>
    <row r="7692" spans="1:9" x14ac:dyDescent="0.35">
      <c r="A7692" t="s">
        <v>1257</v>
      </c>
      <c r="B7692" t="s">
        <v>142</v>
      </c>
      <c r="C7692" t="s">
        <v>365</v>
      </c>
      <c r="D7692" t="s">
        <v>1264</v>
      </c>
      <c r="E7692" t="s">
        <v>31</v>
      </c>
      <c r="F7692">
        <v>8421</v>
      </c>
      <c r="G7692">
        <v>4979</v>
      </c>
      <c r="H7692">
        <v>0.59125994537465865</v>
      </c>
      <c r="I7692" t="str">
        <f>VLOOKUP($B7692&amp;$E7692,'Employee List'!$A:$E,5,0)</f>
        <v>E-1217</v>
      </c>
    </row>
    <row r="7693" spans="1:9" x14ac:dyDescent="0.35">
      <c r="A7693" t="s">
        <v>1257</v>
      </c>
      <c r="B7693" t="s">
        <v>142</v>
      </c>
      <c r="C7693" t="s">
        <v>365</v>
      </c>
      <c r="D7693" t="s">
        <v>1265</v>
      </c>
      <c r="E7693" t="s">
        <v>29</v>
      </c>
      <c r="F7693">
        <v>9681</v>
      </c>
      <c r="G7693">
        <v>27536</v>
      </c>
      <c r="H7693">
        <v>2.8443342629893604</v>
      </c>
      <c r="I7693" t="str">
        <f>VLOOKUP($B7693&amp;$E7693,'Employee List'!$A:$E,5,0)</f>
        <v>E-1217</v>
      </c>
    </row>
    <row r="7694" spans="1:9" x14ac:dyDescent="0.35">
      <c r="A7694" t="s">
        <v>1257</v>
      </c>
      <c r="B7694" t="s">
        <v>142</v>
      </c>
      <c r="C7694" t="s">
        <v>365</v>
      </c>
      <c r="D7694" t="s">
        <v>1265</v>
      </c>
      <c r="E7694" t="s">
        <v>30</v>
      </c>
      <c r="F7694">
        <v>10087</v>
      </c>
      <c r="G7694">
        <v>22534</v>
      </c>
      <c r="H7694">
        <v>2.2339645087736693</v>
      </c>
      <c r="I7694" t="str">
        <f>VLOOKUP($B7694&amp;$E7694,'Employee List'!$A:$E,5,0)</f>
        <v>E-1217</v>
      </c>
    </row>
    <row r="7695" spans="1:9" x14ac:dyDescent="0.35">
      <c r="A7695" t="s">
        <v>1257</v>
      </c>
      <c r="B7695" t="s">
        <v>142</v>
      </c>
      <c r="C7695" t="s">
        <v>365</v>
      </c>
      <c r="D7695" t="s">
        <v>1265</v>
      </c>
      <c r="E7695" t="s">
        <v>31</v>
      </c>
      <c r="F7695">
        <v>10001</v>
      </c>
      <c r="G7695">
        <v>15455</v>
      </c>
      <c r="H7695">
        <v>1.5453454654534546</v>
      </c>
      <c r="I7695" t="str">
        <f>VLOOKUP($B7695&amp;$E7695,'Employee List'!$A:$E,5,0)</f>
        <v>E-1217</v>
      </c>
    </row>
    <row r="7696" spans="1:9" x14ac:dyDescent="0.35">
      <c r="A7696" t="s">
        <v>1257</v>
      </c>
      <c r="B7696" t="s">
        <v>142</v>
      </c>
      <c r="C7696" t="s">
        <v>365</v>
      </c>
      <c r="D7696" t="s">
        <v>1260</v>
      </c>
      <c r="E7696" t="s">
        <v>29</v>
      </c>
      <c r="F7696">
        <v>133877</v>
      </c>
      <c r="G7696">
        <v>74135</v>
      </c>
      <c r="H7696">
        <v>0.55375456575812121</v>
      </c>
      <c r="I7696" t="str">
        <f>VLOOKUP($B7696&amp;$E7696,'Employee List'!$A:$E,5,0)</f>
        <v>E-1217</v>
      </c>
    </row>
    <row r="7697" spans="1:9" x14ac:dyDescent="0.35">
      <c r="A7697" t="s">
        <v>1257</v>
      </c>
      <c r="B7697" t="s">
        <v>142</v>
      </c>
      <c r="C7697" t="s">
        <v>365</v>
      </c>
      <c r="D7697" t="s">
        <v>1260</v>
      </c>
      <c r="E7697" t="s">
        <v>30</v>
      </c>
      <c r="F7697">
        <v>134694</v>
      </c>
      <c r="G7697">
        <v>77392</v>
      </c>
      <c r="H7697">
        <v>0.57457644735474478</v>
      </c>
      <c r="I7697" t="str">
        <f>VLOOKUP($B7697&amp;$E7697,'Employee List'!$A:$E,5,0)</f>
        <v>E-1217</v>
      </c>
    </row>
    <row r="7698" spans="1:9" x14ac:dyDescent="0.35">
      <c r="A7698" t="s">
        <v>1257</v>
      </c>
      <c r="B7698" t="s">
        <v>142</v>
      </c>
      <c r="C7698" t="s">
        <v>365</v>
      </c>
      <c r="D7698" t="s">
        <v>1260</v>
      </c>
      <c r="E7698" t="s">
        <v>31</v>
      </c>
      <c r="F7698">
        <v>156594</v>
      </c>
      <c r="G7698">
        <v>130997</v>
      </c>
      <c r="H7698">
        <v>0.83653907557122242</v>
      </c>
      <c r="I7698" t="str">
        <f>VLOOKUP($B7698&amp;$E7698,'Employee List'!$A:$E,5,0)</f>
        <v>E-1217</v>
      </c>
    </row>
    <row r="7699" spans="1:9" x14ac:dyDescent="0.35">
      <c r="A7699" t="s">
        <v>1257</v>
      </c>
      <c r="B7699" t="s">
        <v>142</v>
      </c>
      <c r="C7699" t="s">
        <v>365</v>
      </c>
      <c r="D7699" t="s">
        <v>1261</v>
      </c>
      <c r="E7699" t="s">
        <v>29</v>
      </c>
      <c r="F7699">
        <v>113725</v>
      </c>
      <c r="G7699">
        <v>112331</v>
      </c>
      <c r="H7699">
        <v>0.98774236095845236</v>
      </c>
      <c r="I7699" t="str">
        <f>VLOOKUP($B7699&amp;$E7699,'Employee List'!$A:$E,5,0)</f>
        <v>E-1217</v>
      </c>
    </row>
    <row r="7700" spans="1:9" x14ac:dyDescent="0.35">
      <c r="A7700" t="s">
        <v>1257</v>
      </c>
      <c r="B7700" t="s">
        <v>142</v>
      </c>
      <c r="C7700" t="s">
        <v>365</v>
      </c>
      <c r="D7700" t="s">
        <v>1261</v>
      </c>
      <c r="E7700" t="s">
        <v>30</v>
      </c>
      <c r="F7700">
        <v>116142</v>
      </c>
      <c r="G7700">
        <v>119220</v>
      </c>
      <c r="H7700">
        <v>1.0265020406054657</v>
      </c>
      <c r="I7700" t="str">
        <f>VLOOKUP($B7700&amp;$E7700,'Employee List'!$A:$E,5,0)</f>
        <v>E-1217</v>
      </c>
    </row>
    <row r="7701" spans="1:9" x14ac:dyDescent="0.35">
      <c r="A7701" t="s">
        <v>1257</v>
      </c>
      <c r="B7701" t="s">
        <v>142</v>
      </c>
      <c r="C7701" t="s">
        <v>365</v>
      </c>
      <c r="D7701" t="s">
        <v>1261</v>
      </c>
      <c r="E7701" t="s">
        <v>31</v>
      </c>
      <c r="F7701">
        <v>114920</v>
      </c>
      <c r="G7701">
        <v>86407</v>
      </c>
      <c r="H7701">
        <v>0.75188827010093984</v>
      </c>
      <c r="I7701" t="str">
        <f>VLOOKUP($B7701&amp;$E7701,'Employee List'!$A:$E,5,0)</f>
        <v>E-1217</v>
      </c>
    </row>
    <row r="7702" spans="1:9" x14ac:dyDescent="0.35">
      <c r="A7702" t="s">
        <v>1257</v>
      </c>
      <c r="B7702" t="s">
        <v>142</v>
      </c>
      <c r="C7702" t="s">
        <v>365</v>
      </c>
      <c r="D7702" t="s">
        <v>1266</v>
      </c>
      <c r="E7702" t="s">
        <v>29</v>
      </c>
      <c r="F7702">
        <v>59827</v>
      </c>
      <c r="G7702">
        <v>40460</v>
      </c>
      <c r="H7702">
        <v>0.6762832834673308</v>
      </c>
      <c r="I7702" t="str">
        <f>VLOOKUP($B7702&amp;$E7702,'Employee List'!$A:$E,5,0)</f>
        <v>E-1217</v>
      </c>
    </row>
    <row r="7703" spans="1:9" x14ac:dyDescent="0.35">
      <c r="A7703" t="s">
        <v>1257</v>
      </c>
      <c r="B7703" t="s">
        <v>142</v>
      </c>
      <c r="C7703" t="s">
        <v>365</v>
      </c>
      <c r="D7703" t="s">
        <v>1266</v>
      </c>
      <c r="E7703" t="s">
        <v>30</v>
      </c>
      <c r="F7703">
        <v>62282</v>
      </c>
      <c r="G7703">
        <v>42187</v>
      </c>
      <c r="H7703">
        <v>0.67735461288975951</v>
      </c>
      <c r="I7703" t="str">
        <f>VLOOKUP($B7703&amp;$E7703,'Employee List'!$A:$E,5,0)</f>
        <v>E-1217</v>
      </c>
    </row>
    <row r="7704" spans="1:9" x14ac:dyDescent="0.35">
      <c r="A7704" t="s">
        <v>1257</v>
      </c>
      <c r="B7704" t="s">
        <v>142</v>
      </c>
      <c r="C7704" t="s">
        <v>365</v>
      </c>
      <c r="D7704" t="s">
        <v>1266</v>
      </c>
      <c r="E7704" t="s">
        <v>31</v>
      </c>
      <c r="F7704">
        <v>61956</v>
      </c>
      <c r="G7704">
        <v>36341</v>
      </c>
      <c r="H7704">
        <v>0.58656143069274969</v>
      </c>
      <c r="I7704" t="str">
        <f>VLOOKUP($B7704&amp;$E7704,'Employee List'!$A:$E,5,0)</f>
        <v>E-1217</v>
      </c>
    </row>
    <row r="7705" spans="1:9" x14ac:dyDescent="0.35">
      <c r="A7705" t="s">
        <v>1257</v>
      </c>
      <c r="B7705" t="s">
        <v>142</v>
      </c>
      <c r="C7705" t="s">
        <v>365</v>
      </c>
      <c r="D7705" t="s">
        <v>1267</v>
      </c>
      <c r="E7705" t="s">
        <v>29</v>
      </c>
      <c r="F7705">
        <v>53820</v>
      </c>
      <c r="G7705">
        <v>37601</v>
      </c>
      <c r="H7705">
        <v>0.69864362690449644</v>
      </c>
      <c r="I7705" t="str">
        <f>VLOOKUP($B7705&amp;$E7705,'Employee List'!$A:$E,5,0)</f>
        <v>E-1217</v>
      </c>
    </row>
    <row r="7706" spans="1:9" x14ac:dyDescent="0.35">
      <c r="A7706" t="s">
        <v>1257</v>
      </c>
      <c r="B7706" t="s">
        <v>142</v>
      </c>
      <c r="C7706" t="s">
        <v>365</v>
      </c>
      <c r="D7706" t="s">
        <v>1267</v>
      </c>
      <c r="E7706" t="s">
        <v>30</v>
      </c>
      <c r="F7706">
        <v>55967</v>
      </c>
      <c r="G7706">
        <v>32605</v>
      </c>
      <c r="H7706">
        <v>0.58257544624510871</v>
      </c>
      <c r="I7706" t="str">
        <f>VLOOKUP($B7706&amp;$E7706,'Employee List'!$A:$E,5,0)</f>
        <v>E-1217</v>
      </c>
    </row>
    <row r="7707" spans="1:9" x14ac:dyDescent="0.35">
      <c r="A7707" t="s">
        <v>1257</v>
      </c>
      <c r="B7707" t="s">
        <v>142</v>
      </c>
      <c r="C7707" t="s">
        <v>365</v>
      </c>
      <c r="D7707" t="s">
        <v>1267</v>
      </c>
      <c r="E7707" t="s">
        <v>31</v>
      </c>
      <c r="F7707">
        <v>54083</v>
      </c>
      <c r="G7707">
        <v>45412</v>
      </c>
      <c r="H7707">
        <v>0.8396723554536546</v>
      </c>
      <c r="I7707" t="str">
        <f>VLOOKUP($B7707&amp;$E7707,'Employee List'!$A:$E,5,0)</f>
        <v>E-1217</v>
      </c>
    </row>
    <row r="7708" spans="1:9" x14ac:dyDescent="0.35">
      <c r="A7708" t="s">
        <v>1257</v>
      </c>
      <c r="B7708" t="s">
        <v>142</v>
      </c>
      <c r="C7708" t="s">
        <v>365</v>
      </c>
      <c r="D7708" t="s">
        <v>1268</v>
      </c>
      <c r="E7708" t="s">
        <v>29</v>
      </c>
      <c r="F7708">
        <v>15573</v>
      </c>
      <c r="G7708">
        <v>7363</v>
      </c>
      <c r="H7708">
        <v>0.47280549669299426</v>
      </c>
      <c r="I7708" t="str">
        <f>VLOOKUP($B7708&amp;$E7708,'Employee List'!$A:$E,5,0)</f>
        <v>E-1217</v>
      </c>
    </row>
    <row r="7709" spans="1:9" x14ac:dyDescent="0.35">
      <c r="A7709" t="s">
        <v>1257</v>
      </c>
      <c r="B7709" t="s">
        <v>142</v>
      </c>
      <c r="C7709" t="s">
        <v>365</v>
      </c>
      <c r="D7709" t="s">
        <v>1268</v>
      </c>
      <c r="E7709" t="s">
        <v>30</v>
      </c>
      <c r="F7709">
        <v>14975</v>
      </c>
      <c r="G7709">
        <v>5094</v>
      </c>
      <c r="H7709">
        <v>0.34016694490818028</v>
      </c>
      <c r="I7709" t="str">
        <f>VLOOKUP($B7709&amp;$E7709,'Employee List'!$A:$E,5,0)</f>
        <v>E-1217</v>
      </c>
    </row>
    <row r="7710" spans="1:9" x14ac:dyDescent="0.35">
      <c r="A7710" t="s">
        <v>1257</v>
      </c>
      <c r="B7710" t="s">
        <v>142</v>
      </c>
      <c r="C7710" t="s">
        <v>365</v>
      </c>
      <c r="D7710" t="s">
        <v>1268</v>
      </c>
      <c r="E7710" t="s">
        <v>31</v>
      </c>
      <c r="F7710">
        <v>16177</v>
      </c>
      <c r="G7710">
        <v>8453</v>
      </c>
      <c r="H7710">
        <v>0.52253198986214999</v>
      </c>
      <c r="I7710" t="str">
        <f>VLOOKUP($B7710&amp;$E7710,'Employee List'!$A:$E,5,0)</f>
        <v>E-1217</v>
      </c>
    </row>
    <row r="7711" spans="1:9" x14ac:dyDescent="0.35">
      <c r="A7711" t="s">
        <v>1257</v>
      </c>
      <c r="B7711" t="s">
        <v>142</v>
      </c>
      <c r="C7711" t="s">
        <v>365</v>
      </c>
      <c r="D7711" t="s">
        <v>1269</v>
      </c>
      <c r="E7711" t="s">
        <v>29</v>
      </c>
      <c r="F7711">
        <v>5275</v>
      </c>
      <c r="G7711">
        <v>15054</v>
      </c>
      <c r="H7711">
        <v>2.8538388625592419</v>
      </c>
      <c r="I7711" t="str">
        <f>VLOOKUP($B7711&amp;$E7711,'Employee List'!$A:$E,5,0)</f>
        <v>E-1217</v>
      </c>
    </row>
    <row r="7712" spans="1:9" x14ac:dyDescent="0.35">
      <c r="A7712" t="s">
        <v>1257</v>
      </c>
      <c r="B7712" t="s">
        <v>142</v>
      </c>
      <c r="C7712" t="s">
        <v>365</v>
      </c>
      <c r="D7712" t="s">
        <v>1269</v>
      </c>
      <c r="E7712" t="s">
        <v>30</v>
      </c>
      <c r="F7712">
        <v>4507</v>
      </c>
      <c r="G7712">
        <v>11220</v>
      </c>
      <c r="H7712">
        <v>2.4894608386953627</v>
      </c>
      <c r="I7712" t="str">
        <f>VLOOKUP($B7712&amp;$E7712,'Employee List'!$A:$E,5,0)</f>
        <v>E-1217</v>
      </c>
    </row>
    <row r="7713" spans="1:9" x14ac:dyDescent="0.35">
      <c r="A7713" t="s">
        <v>1257</v>
      </c>
      <c r="B7713" t="s">
        <v>142</v>
      </c>
      <c r="C7713" t="s">
        <v>365</v>
      </c>
      <c r="D7713" t="s">
        <v>1269</v>
      </c>
      <c r="E7713" t="s">
        <v>31</v>
      </c>
      <c r="F7713">
        <v>5132</v>
      </c>
      <c r="G7713">
        <v>16131</v>
      </c>
      <c r="H7713">
        <v>3.1432190179267341</v>
      </c>
      <c r="I7713" t="str">
        <f>VLOOKUP($B7713&amp;$E7713,'Employee List'!$A:$E,5,0)</f>
        <v>E-1217</v>
      </c>
    </row>
    <row r="7714" spans="1:9" x14ac:dyDescent="0.35">
      <c r="A7714" t="s">
        <v>1257</v>
      </c>
      <c r="B7714" t="s">
        <v>142</v>
      </c>
      <c r="C7714" t="s">
        <v>365</v>
      </c>
      <c r="D7714" t="s">
        <v>1270</v>
      </c>
      <c r="E7714" t="s">
        <v>29</v>
      </c>
      <c r="F7714">
        <v>6548</v>
      </c>
      <c r="G7714">
        <v>8263</v>
      </c>
      <c r="H7714">
        <v>1.2619120342089187</v>
      </c>
      <c r="I7714" t="str">
        <f>VLOOKUP($B7714&amp;$E7714,'Employee List'!$A:$E,5,0)</f>
        <v>E-1217</v>
      </c>
    </row>
    <row r="7715" spans="1:9" x14ac:dyDescent="0.35">
      <c r="A7715" t="s">
        <v>1257</v>
      </c>
      <c r="B7715" t="s">
        <v>142</v>
      </c>
      <c r="C7715" t="s">
        <v>365</v>
      </c>
      <c r="D7715" t="s">
        <v>1270</v>
      </c>
      <c r="E7715" t="s">
        <v>30</v>
      </c>
      <c r="F7715">
        <v>7991</v>
      </c>
      <c r="G7715">
        <v>5145</v>
      </c>
      <c r="H7715">
        <v>0.64384933049680892</v>
      </c>
      <c r="I7715" t="str">
        <f>VLOOKUP($B7715&amp;$E7715,'Employee List'!$A:$E,5,0)</f>
        <v>E-1217</v>
      </c>
    </row>
    <row r="7716" spans="1:9" x14ac:dyDescent="0.35">
      <c r="A7716" t="s">
        <v>1257</v>
      </c>
      <c r="B7716" t="s">
        <v>142</v>
      </c>
      <c r="C7716" t="s">
        <v>365</v>
      </c>
      <c r="D7716" t="s">
        <v>1270</v>
      </c>
      <c r="E7716" t="s">
        <v>31</v>
      </c>
      <c r="F7716">
        <v>8899</v>
      </c>
      <c r="G7716">
        <v>7896</v>
      </c>
      <c r="H7716">
        <v>0.88729070682099109</v>
      </c>
      <c r="I7716" t="str">
        <f>VLOOKUP($B7716&amp;$E7716,'Employee List'!$A:$E,5,0)</f>
        <v>E-1217</v>
      </c>
    </row>
    <row r="7717" spans="1:9" x14ac:dyDescent="0.35">
      <c r="A7717" t="s">
        <v>1257</v>
      </c>
      <c r="B7717" t="s">
        <v>142</v>
      </c>
      <c r="C7717" t="s">
        <v>365</v>
      </c>
      <c r="D7717" t="s">
        <v>1271</v>
      </c>
      <c r="E7717" t="s">
        <v>29</v>
      </c>
      <c r="F7717">
        <v>11299</v>
      </c>
      <c r="G7717">
        <v>14113</v>
      </c>
      <c r="H7717">
        <v>1.2490485883706524</v>
      </c>
      <c r="I7717" t="str">
        <f>VLOOKUP($B7717&amp;$E7717,'Employee List'!$A:$E,5,0)</f>
        <v>E-1217</v>
      </c>
    </row>
    <row r="7718" spans="1:9" x14ac:dyDescent="0.35">
      <c r="A7718" t="s">
        <v>1257</v>
      </c>
      <c r="B7718" t="s">
        <v>142</v>
      </c>
      <c r="C7718" t="s">
        <v>365</v>
      </c>
      <c r="D7718" t="s">
        <v>1271</v>
      </c>
      <c r="E7718" t="s">
        <v>30</v>
      </c>
      <c r="F7718">
        <v>8226</v>
      </c>
      <c r="G7718">
        <v>11444</v>
      </c>
      <c r="H7718">
        <v>1.3911986384634087</v>
      </c>
      <c r="I7718" t="str">
        <f>VLOOKUP($B7718&amp;$E7718,'Employee List'!$A:$E,5,0)</f>
        <v>E-1217</v>
      </c>
    </row>
    <row r="7719" spans="1:9" x14ac:dyDescent="0.35">
      <c r="A7719" t="s">
        <v>1257</v>
      </c>
      <c r="B7719" t="s">
        <v>142</v>
      </c>
      <c r="C7719" t="s">
        <v>365</v>
      </c>
      <c r="D7719" t="s">
        <v>1271</v>
      </c>
      <c r="E7719" t="s">
        <v>31</v>
      </c>
      <c r="F7719">
        <v>11367</v>
      </c>
      <c r="G7719">
        <v>25232</v>
      </c>
      <c r="H7719">
        <v>2.2197589513504004</v>
      </c>
      <c r="I7719" t="str">
        <f>VLOOKUP($B7719&amp;$E7719,'Employee List'!$A:$E,5,0)</f>
        <v>E-1217</v>
      </c>
    </row>
    <row r="7720" spans="1:9" x14ac:dyDescent="0.35">
      <c r="A7720" t="s">
        <v>1257</v>
      </c>
      <c r="B7720" t="s">
        <v>142</v>
      </c>
      <c r="C7720" t="s">
        <v>365</v>
      </c>
      <c r="D7720" t="s">
        <v>1258</v>
      </c>
      <c r="E7720" t="s">
        <v>29</v>
      </c>
      <c r="F7720">
        <v>176890</v>
      </c>
      <c r="G7720">
        <v>135418</v>
      </c>
      <c r="H7720">
        <v>0.76554921137430043</v>
      </c>
      <c r="I7720" t="str">
        <f>VLOOKUP($B7720&amp;$E7720,'Employee List'!$A:$E,5,0)</f>
        <v>E-1217</v>
      </c>
    </row>
    <row r="7721" spans="1:9" x14ac:dyDescent="0.35">
      <c r="A7721" t="s">
        <v>1257</v>
      </c>
      <c r="B7721" t="s">
        <v>142</v>
      </c>
      <c r="C7721" t="s">
        <v>365</v>
      </c>
      <c r="D7721" t="s">
        <v>1258</v>
      </c>
      <c r="E7721" t="s">
        <v>30</v>
      </c>
      <c r="F7721">
        <v>174585</v>
      </c>
      <c r="G7721">
        <v>124058</v>
      </c>
      <c r="H7721">
        <v>0.71058796574734373</v>
      </c>
      <c r="I7721" t="str">
        <f>VLOOKUP($B7721&amp;$E7721,'Employee List'!$A:$E,5,0)</f>
        <v>E-1217</v>
      </c>
    </row>
    <row r="7722" spans="1:9" x14ac:dyDescent="0.35">
      <c r="A7722" t="s">
        <v>1257</v>
      </c>
      <c r="B7722" t="s">
        <v>142</v>
      </c>
      <c r="C7722" t="s">
        <v>365</v>
      </c>
      <c r="D7722" t="s">
        <v>1258</v>
      </c>
      <c r="E7722" t="s">
        <v>31</v>
      </c>
      <c r="F7722">
        <v>162800</v>
      </c>
      <c r="G7722">
        <v>109529</v>
      </c>
      <c r="H7722">
        <v>0.67278255528255526</v>
      </c>
      <c r="I7722" t="str">
        <f>VLOOKUP($B7722&amp;$E7722,'Employee List'!$A:$E,5,0)</f>
        <v>E-1217</v>
      </c>
    </row>
    <row r="7723" spans="1:9" x14ac:dyDescent="0.35">
      <c r="A7723" t="s">
        <v>1257</v>
      </c>
      <c r="B7723" t="s">
        <v>142</v>
      </c>
      <c r="C7723" t="s">
        <v>365</v>
      </c>
      <c r="D7723" t="s">
        <v>1272</v>
      </c>
      <c r="E7723" t="s">
        <v>29</v>
      </c>
      <c r="F7723">
        <v>14146</v>
      </c>
      <c r="G7723">
        <v>8106</v>
      </c>
      <c r="H7723">
        <v>0.5730241764456383</v>
      </c>
      <c r="I7723" t="str">
        <f>VLOOKUP($B7723&amp;$E7723,'Employee List'!$A:$E,5,0)</f>
        <v>E-1217</v>
      </c>
    </row>
    <row r="7724" spans="1:9" x14ac:dyDescent="0.35">
      <c r="A7724" t="s">
        <v>1257</v>
      </c>
      <c r="B7724" t="s">
        <v>142</v>
      </c>
      <c r="C7724" t="s">
        <v>365</v>
      </c>
      <c r="D7724" t="s">
        <v>1272</v>
      </c>
      <c r="E7724" t="s">
        <v>30</v>
      </c>
      <c r="F7724">
        <v>14983</v>
      </c>
      <c r="G7724">
        <v>9804</v>
      </c>
      <c r="H7724">
        <v>0.65434158713208301</v>
      </c>
      <c r="I7724" t="str">
        <f>VLOOKUP($B7724&amp;$E7724,'Employee List'!$A:$E,5,0)</f>
        <v>E-1217</v>
      </c>
    </row>
    <row r="7725" spans="1:9" x14ac:dyDescent="0.35">
      <c r="A7725" t="s">
        <v>1257</v>
      </c>
      <c r="B7725" t="s">
        <v>142</v>
      </c>
      <c r="C7725" t="s">
        <v>365</v>
      </c>
      <c r="D7725" t="s">
        <v>1272</v>
      </c>
      <c r="E7725" t="s">
        <v>31</v>
      </c>
      <c r="F7725">
        <v>15404</v>
      </c>
      <c r="G7725">
        <v>8250</v>
      </c>
      <c r="H7725">
        <v>0.53557517527914822</v>
      </c>
      <c r="I7725" t="str">
        <f>VLOOKUP($B7725&amp;$E7725,'Employee List'!$A:$E,5,0)</f>
        <v>E-1217</v>
      </c>
    </row>
    <row r="7726" spans="1:9" x14ac:dyDescent="0.35">
      <c r="A7726" t="s">
        <v>1257</v>
      </c>
      <c r="B7726" t="s">
        <v>142</v>
      </c>
      <c r="C7726" t="s">
        <v>365</v>
      </c>
      <c r="D7726" t="s">
        <v>1259</v>
      </c>
      <c r="E7726" t="s">
        <v>29</v>
      </c>
      <c r="F7726">
        <v>43032</v>
      </c>
      <c r="G7726">
        <v>38531</v>
      </c>
      <c r="H7726">
        <v>0.89540342071016921</v>
      </c>
      <c r="I7726" t="str">
        <f>VLOOKUP($B7726&amp;$E7726,'Employee List'!$A:$E,5,0)</f>
        <v>E-1217</v>
      </c>
    </row>
    <row r="7727" spans="1:9" x14ac:dyDescent="0.35">
      <c r="A7727" t="s">
        <v>1257</v>
      </c>
      <c r="B7727" t="s">
        <v>142</v>
      </c>
      <c r="C7727" t="s">
        <v>365</v>
      </c>
      <c r="D7727" t="s">
        <v>1259</v>
      </c>
      <c r="E7727" t="s">
        <v>30</v>
      </c>
      <c r="F7727">
        <v>43734</v>
      </c>
      <c r="G7727">
        <v>43851</v>
      </c>
      <c r="H7727">
        <v>1.0026752640965839</v>
      </c>
      <c r="I7727" t="str">
        <f>VLOOKUP($B7727&amp;$E7727,'Employee List'!$A:$E,5,0)</f>
        <v>E-1217</v>
      </c>
    </row>
    <row r="7728" spans="1:9" x14ac:dyDescent="0.35">
      <c r="A7728" t="s">
        <v>1257</v>
      </c>
      <c r="B7728" t="s">
        <v>142</v>
      </c>
      <c r="C7728" t="s">
        <v>365</v>
      </c>
      <c r="D7728" t="s">
        <v>1259</v>
      </c>
      <c r="E7728" t="s">
        <v>31</v>
      </c>
      <c r="F7728">
        <v>46283</v>
      </c>
      <c r="G7728">
        <v>38585</v>
      </c>
      <c r="H7728">
        <v>0.83367543158395097</v>
      </c>
      <c r="I7728" t="str">
        <f>VLOOKUP($B7728&amp;$E7728,'Employee List'!$A:$E,5,0)</f>
        <v>E-1217</v>
      </c>
    </row>
    <row r="7729" spans="1:9" x14ac:dyDescent="0.35">
      <c r="A7729" t="s">
        <v>1257</v>
      </c>
      <c r="B7729" t="s">
        <v>142</v>
      </c>
      <c r="C7729" t="s">
        <v>365</v>
      </c>
      <c r="D7729" t="s">
        <v>1273</v>
      </c>
      <c r="E7729" t="s">
        <v>29</v>
      </c>
      <c r="F7729">
        <v>9992</v>
      </c>
      <c r="G7729">
        <v>10013</v>
      </c>
      <c r="H7729">
        <v>1.002101681345076</v>
      </c>
      <c r="I7729" t="str">
        <f>VLOOKUP($B7729&amp;$E7729,'Employee List'!$A:$E,5,0)</f>
        <v>E-1217</v>
      </c>
    </row>
    <row r="7730" spans="1:9" x14ac:dyDescent="0.35">
      <c r="A7730" t="s">
        <v>1257</v>
      </c>
      <c r="B7730" t="s">
        <v>142</v>
      </c>
      <c r="C7730" t="s">
        <v>365</v>
      </c>
      <c r="D7730" t="s">
        <v>1273</v>
      </c>
      <c r="E7730" t="s">
        <v>30</v>
      </c>
      <c r="F7730">
        <v>8567</v>
      </c>
      <c r="G7730">
        <v>7292</v>
      </c>
      <c r="H7730">
        <v>0.85117310610482078</v>
      </c>
      <c r="I7730" t="str">
        <f>VLOOKUP($B7730&amp;$E7730,'Employee List'!$A:$E,5,0)</f>
        <v>E-1217</v>
      </c>
    </row>
    <row r="7731" spans="1:9" x14ac:dyDescent="0.35">
      <c r="A7731" t="s">
        <v>1257</v>
      </c>
      <c r="B7731" t="s">
        <v>142</v>
      </c>
      <c r="C7731" t="s">
        <v>365</v>
      </c>
      <c r="D7731" t="s">
        <v>1273</v>
      </c>
      <c r="E7731" t="s">
        <v>31</v>
      </c>
      <c r="F7731">
        <v>10715</v>
      </c>
      <c r="G7731">
        <v>6701</v>
      </c>
      <c r="H7731">
        <v>0.62538497433504436</v>
      </c>
      <c r="I7731" t="str">
        <f>VLOOKUP($B7731&amp;$E7731,'Employee List'!$A:$E,5,0)</f>
        <v>E-1217</v>
      </c>
    </row>
    <row r="7732" spans="1:9" x14ac:dyDescent="0.35">
      <c r="A7732" t="s">
        <v>1257</v>
      </c>
      <c r="B7732" t="s">
        <v>142</v>
      </c>
      <c r="C7732" t="s">
        <v>365</v>
      </c>
      <c r="D7732" t="s">
        <v>1275</v>
      </c>
      <c r="E7732" t="s">
        <v>29</v>
      </c>
      <c r="F7732">
        <v>3166</v>
      </c>
      <c r="G7732">
        <v>2648</v>
      </c>
      <c r="H7732">
        <v>0.83638660770688567</v>
      </c>
      <c r="I7732" t="str">
        <f>VLOOKUP($B7732&amp;$E7732,'Employee List'!$A:$E,5,0)</f>
        <v>E-1217</v>
      </c>
    </row>
    <row r="7733" spans="1:9" x14ac:dyDescent="0.35">
      <c r="A7733" t="s">
        <v>1257</v>
      </c>
      <c r="B7733" t="s">
        <v>142</v>
      </c>
      <c r="C7733" t="s">
        <v>365</v>
      </c>
      <c r="D7733" t="s">
        <v>1275</v>
      </c>
      <c r="E7733" t="s">
        <v>30</v>
      </c>
      <c r="F7733">
        <v>1102</v>
      </c>
      <c r="G7733">
        <v>3825</v>
      </c>
      <c r="H7733">
        <v>3.4709618874773138</v>
      </c>
      <c r="I7733" t="str">
        <f>VLOOKUP($B7733&amp;$E7733,'Employee List'!$A:$E,5,0)</f>
        <v>E-1217</v>
      </c>
    </row>
    <row r="7734" spans="1:9" x14ac:dyDescent="0.35">
      <c r="A7734" t="s">
        <v>1257</v>
      </c>
      <c r="B7734" t="s">
        <v>142</v>
      </c>
      <c r="C7734" t="s">
        <v>365</v>
      </c>
      <c r="D7734" t="s">
        <v>1275</v>
      </c>
      <c r="E7734" t="s">
        <v>31</v>
      </c>
      <c r="F7734">
        <v>1064</v>
      </c>
      <c r="G7734">
        <v>5034</v>
      </c>
      <c r="H7734">
        <v>4.731203007518797</v>
      </c>
      <c r="I7734" t="str">
        <f>VLOOKUP($B7734&amp;$E7734,'Employee List'!$A:$E,5,0)</f>
        <v>E-1217</v>
      </c>
    </row>
    <row r="7735" spans="1:9" x14ac:dyDescent="0.35">
      <c r="A7735" t="s">
        <v>1257</v>
      </c>
      <c r="B7735" t="s">
        <v>142</v>
      </c>
      <c r="C7735" t="s">
        <v>365</v>
      </c>
      <c r="D7735" t="s">
        <v>1276</v>
      </c>
      <c r="E7735" t="s">
        <v>29</v>
      </c>
      <c r="F7735">
        <v>1882</v>
      </c>
      <c r="G7735">
        <v>5298</v>
      </c>
      <c r="H7735">
        <v>2.8150903294367695</v>
      </c>
      <c r="I7735" t="str">
        <f>VLOOKUP($B7735&amp;$E7735,'Employee List'!$A:$E,5,0)</f>
        <v>E-1217</v>
      </c>
    </row>
    <row r="7736" spans="1:9" x14ac:dyDescent="0.35">
      <c r="A7736" t="s">
        <v>1257</v>
      </c>
      <c r="B7736" t="s">
        <v>142</v>
      </c>
      <c r="C7736" t="s">
        <v>365</v>
      </c>
      <c r="D7736" t="s">
        <v>1276</v>
      </c>
      <c r="E7736" t="s">
        <v>30</v>
      </c>
      <c r="F7736">
        <v>4915</v>
      </c>
      <c r="G7736">
        <v>3474</v>
      </c>
      <c r="H7736">
        <v>0.70681586978636823</v>
      </c>
      <c r="I7736" t="str">
        <f>VLOOKUP($B7736&amp;$E7736,'Employee List'!$A:$E,5,0)</f>
        <v>E-1217</v>
      </c>
    </row>
    <row r="7737" spans="1:9" x14ac:dyDescent="0.35">
      <c r="A7737" t="s">
        <v>1257</v>
      </c>
      <c r="B7737" t="s">
        <v>142</v>
      </c>
      <c r="C7737" t="s">
        <v>365</v>
      </c>
      <c r="D7737" t="s">
        <v>1276</v>
      </c>
      <c r="E7737" t="s">
        <v>31</v>
      </c>
      <c r="F7737">
        <v>3675</v>
      </c>
      <c r="G7737">
        <v>4885</v>
      </c>
      <c r="H7737">
        <v>1.3292517006802722</v>
      </c>
      <c r="I7737" t="str">
        <f>VLOOKUP($B7737&amp;$E7737,'Employee List'!$A:$E,5,0)</f>
        <v>E-1217</v>
      </c>
    </row>
    <row r="7738" spans="1:9" x14ac:dyDescent="0.35">
      <c r="A7738" t="s">
        <v>1257</v>
      </c>
      <c r="B7738" t="s">
        <v>142</v>
      </c>
      <c r="C7738" t="s">
        <v>365</v>
      </c>
      <c r="D7738" t="s">
        <v>1277</v>
      </c>
      <c r="E7738" t="s">
        <v>29</v>
      </c>
      <c r="F7738">
        <v>10789</v>
      </c>
      <c r="G7738">
        <v>14258</v>
      </c>
      <c r="H7738">
        <v>1.3215311891741588</v>
      </c>
      <c r="I7738" t="str">
        <f>VLOOKUP($B7738&amp;$E7738,'Employee List'!$A:$E,5,0)</f>
        <v>E-1217</v>
      </c>
    </row>
    <row r="7739" spans="1:9" x14ac:dyDescent="0.35">
      <c r="A7739" t="s">
        <v>1257</v>
      </c>
      <c r="B7739" t="s">
        <v>142</v>
      </c>
      <c r="C7739" t="s">
        <v>365</v>
      </c>
      <c r="D7739" t="s">
        <v>1277</v>
      </c>
      <c r="E7739" t="s">
        <v>30</v>
      </c>
      <c r="F7739">
        <v>10677</v>
      </c>
      <c r="G7739">
        <v>8841</v>
      </c>
      <c r="H7739">
        <v>0.82804158471480749</v>
      </c>
      <c r="I7739" t="str">
        <f>VLOOKUP($B7739&amp;$E7739,'Employee List'!$A:$E,5,0)</f>
        <v>E-1217</v>
      </c>
    </row>
    <row r="7740" spans="1:9" x14ac:dyDescent="0.35">
      <c r="A7740" t="s">
        <v>1257</v>
      </c>
      <c r="B7740" t="s">
        <v>142</v>
      </c>
      <c r="C7740" t="s">
        <v>365</v>
      </c>
      <c r="D7740" t="s">
        <v>1277</v>
      </c>
      <c r="E7740" t="s">
        <v>31</v>
      </c>
      <c r="F7740">
        <v>8958</v>
      </c>
      <c r="G7740">
        <v>12784</v>
      </c>
      <c r="H7740">
        <v>1.4271042643447198</v>
      </c>
      <c r="I7740" t="str">
        <f>VLOOKUP($B7740&amp;$E7740,'Employee List'!$A:$E,5,0)</f>
        <v>E-1217</v>
      </c>
    </row>
    <row r="7741" spans="1:9" x14ac:dyDescent="0.35">
      <c r="A7741" t="s">
        <v>1257</v>
      </c>
      <c r="B7741" t="s">
        <v>142</v>
      </c>
      <c r="C7741" t="s">
        <v>365</v>
      </c>
      <c r="D7741" t="s">
        <v>1278</v>
      </c>
      <c r="E7741" t="s">
        <v>29</v>
      </c>
      <c r="F7741">
        <v>16632</v>
      </c>
      <c r="G7741">
        <v>12823</v>
      </c>
      <c r="H7741">
        <v>0.77098364598364599</v>
      </c>
      <c r="I7741" t="str">
        <f>VLOOKUP($B7741&amp;$E7741,'Employee List'!$A:$E,5,0)</f>
        <v>E-1217</v>
      </c>
    </row>
    <row r="7742" spans="1:9" x14ac:dyDescent="0.35">
      <c r="A7742" t="s">
        <v>1257</v>
      </c>
      <c r="B7742" t="s">
        <v>142</v>
      </c>
      <c r="C7742" t="s">
        <v>365</v>
      </c>
      <c r="D7742" t="s">
        <v>1278</v>
      </c>
      <c r="E7742" t="s">
        <v>30</v>
      </c>
      <c r="F7742">
        <v>19719</v>
      </c>
      <c r="G7742">
        <v>15975</v>
      </c>
      <c r="H7742">
        <v>0.81013235965312647</v>
      </c>
      <c r="I7742" t="str">
        <f>VLOOKUP($B7742&amp;$E7742,'Employee List'!$A:$E,5,0)</f>
        <v>E-1217</v>
      </c>
    </row>
    <row r="7743" spans="1:9" x14ac:dyDescent="0.35">
      <c r="A7743" t="s">
        <v>1257</v>
      </c>
      <c r="B7743" t="s">
        <v>142</v>
      </c>
      <c r="C7743" t="s">
        <v>365</v>
      </c>
      <c r="D7743" t="s">
        <v>1278</v>
      </c>
      <c r="E7743" t="s">
        <v>31</v>
      </c>
      <c r="F7743">
        <v>17136</v>
      </c>
      <c r="G7743">
        <v>15771</v>
      </c>
      <c r="H7743">
        <v>0.92034313725490191</v>
      </c>
      <c r="I7743" t="str">
        <f>VLOOKUP($B7743&amp;$E7743,'Employee List'!$A:$E,5,0)</f>
        <v>E-1217</v>
      </c>
    </row>
    <row r="7744" spans="1:9" x14ac:dyDescent="0.35">
      <c r="A7744" t="s">
        <v>1257</v>
      </c>
      <c r="B7744" t="s">
        <v>142</v>
      </c>
      <c r="C7744" t="s">
        <v>365</v>
      </c>
      <c r="D7744" t="s">
        <v>1279</v>
      </c>
      <c r="E7744" t="s">
        <v>29</v>
      </c>
      <c r="F7744">
        <v>4984</v>
      </c>
      <c r="G7744">
        <v>4611</v>
      </c>
      <c r="H7744">
        <v>0.9251605136436597</v>
      </c>
      <c r="I7744" t="str">
        <f>VLOOKUP($B7744&amp;$E7744,'Employee List'!$A:$E,5,0)</f>
        <v>E-1217</v>
      </c>
    </row>
    <row r="7745" spans="1:9" x14ac:dyDescent="0.35">
      <c r="A7745" t="s">
        <v>1257</v>
      </c>
      <c r="B7745" t="s">
        <v>142</v>
      </c>
      <c r="C7745" t="s">
        <v>365</v>
      </c>
      <c r="D7745" t="s">
        <v>1279</v>
      </c>
      <c r="E7745" t="s">
        <v>30</v>
      </c>
      <c r="F7745">
        <v>4520</v>
      </c>
      <c r="G7745">
        <v>2073</v>
      </c>
      <c r="H7745">
        <v>0.45862831858407077</v>
      </c>
      <c r="I7745" t="str">
        <f>VLOOKUP($B7745&amp;$E7745,'Employee List'!$A:$E,5,0)</f>
        <v>E-1217</v>
      </c>
    </row>
    <row r="7746" spans="1:9" x14ac:dyDescent="0.35">
      <c r="A7746" t="s">
        <v>1257</v>
      </c>
      <c r="B7746" t="s">
        <v>142</v>
      </c>
      <c r="C7746" t="s">
        <v>365</v>
      </c>
      <c r="D7746" t="s">
        <v>1279</v>
      </c>
      <c r="E7746" t="s">
        <v>31</v>
      </c>
      <c r="F7746">
        <v>1125</v>
      </c>
      <c r="G7746">
        <v>5880</v>
      </c>
      <c r="H7746">
        <v>5.2266666666666666</v>
      </c>
      <c r="I7746" t="str">
        <f>VLOOKUP($B7746&amp;$E7746,'Employee List'!$A:$E,5,0)</f>
        <v>E-1217</v>
      </c>
    </row>
    <row r="7747" spans="1:9" x14ac:dyDescent="0.35">
      <c r="A7747" t="s">
        <v>1257</v>
      </c>
      <c r="B7747" t="s">
        <v>142</v>
      </c>
      <c r="C7747" t="s">
        <v>365</v>
      </c>
      <c r="D7747" t="s">
        <v>1280</v>
      </c>
      <c r="E7747" t="s">
        <v>29</v>
      </c>
      <c r="F7747">
        <v>12016</v>
      </c>
      <c r="G7747">
        <v>3364</v>
      </c>
      <c r="H7747">
        <v>0.27996005326231693</v>
      </c>
      <c r="I7747" t="str">
        <f>VLOOKUP($B7747&amp;$E7747,'Employee List'!$A:$E,5,0)</f>
        <v>E-1217</v>
      </c>
    </row>
    <row r="7748" spans="1:9" x14ac:dyDescent="0.35">
      <c r="A7748" t="s">
        <v>1257</v>
      </c>
      <c r="B7748" t="s">
        <v>142</v>
      </c>
      <c r="C7748" t="s">
        <v>365</v>
      </c>
      <c r="D7748" t="s">
        <v>1280</v>
      </c>
      <c r="E7748" t="s">
        <v>30</v>
      </c>
      <c r="F7748">
        <v>11882</v>
      </c>
      <c r="G7748">
        <v>3740</v>
      </c>
      <c r="H7748">
        <v>0.31476182460865176</v>
      </c>
      <c r="I7748" t="str">
        <f>VLOOKUP($B7748&amp;$E7748,'Employee List'!$A:$E,5,0)</f>
        <v>E-1217</v>
      </c>
    </row>
    <row r="7749" spans="1:9" x14ac:dyDescent="0.35">
      <c r="A7749" t="s">
        <v>1257</v>
      </c>
      <c r="B7749" t="s">
        <v>142</v>
      </c>
      <c r="C7749" t="s">
        <v>365</v>
      </c>
      <c r="D7749" t="s">
        <v>1280</v>
      </c>
      <c r="E7749" t="s">
        <v>31</v>
      </c>
      <c r="F7749">
        <v>11094</v>
      </c>
      <c r="G7749">
        <v>5355</v>
      </c>
      <c r="H7749">
        <v>0.48269334775554351</v>
      </c>
      <c r="I7749" t="str">
        <f>VLOOKUP($B7749&amp;$E7749,'Employee List'!$A:$E,5,0)</f>
        <v>E-1217</v>
      </c>
    </row>
    <row r="7750" spans="1:9" x14ac:dyDescent="0.35">
      <c r="A7750" t="s">
        <v>1257</v>
      </c>
      <c r="B7750" t="s">
        <v>142</v>
      </c>
      <c r="C7750" t="s">
        <v>365</v>
      </c>
      <c r="D7750" t="s">
        <v>1262</v>
      </c>
      <c r="E7750" t="s">
        <v>29</v>
      </c>
      <c r="F7750">
        <v>48496</v>
      </c>
      <c r="G7750">
        <v>55987</v>
      </c>
      <c r="H7750">
        <v>1.1544663477400199</v>
      </c>
      <c r="I7750" t="str">
        <f>VLOOKUP($B7750&amp;$E7750,'Employee List'!$A:$E,5,0)</f>
        <v>E-1217</v>
      </c>
    </row>
    <row r="7751" spans="1:9" x14ac:dyDescent="0.35">
      <c r="A7751" t="s">
        <v>1257</v>
      </c>
      <c r="B7751" t="s">
        <v>142</v>
      </c>
      <c r="C7751" t="s">
        <v>365</v>
      </c>
      <c r="D7751" t="s">
        <v>1262</v>
      </c>
      <c r="E7751" t="s">
        <v>30</v>
      </c>
      <c r="F7751">
        <v>48720</v>
      </c>
      <c r="G7751">
        <v>48536</v>
      </c>
      <c r="H7751">
        <v>0.99622331691297206</v>
      </c>
      <c r="I7751" t="str">
        <f>VLOOKUP($B7751&amp;$E7751,'Employee List'!$A:$E,5,0)</f>
        <v>E-1217</v>
      </c>
    </row>
    <row r="7752" spans="1:9" x14ac:dyDescent="0.35">
      <c r="A7752" t="s">
        <v>1257</v>
      </c>
      <c r="B7752" t="s">
        <v>142</v>
      </c>
      <c r="C7752" t="s">
        <v>365</v>
      </c>
      <c r="D7752" t="s">
        <v>1262</v>
      </c>
      <c r="E7752" t="s">
        <v>31</v>
      </c>
      <c r="F7752">
        <v>50409</v>
      </c>
      <c r="G7752">
        <v>54452</v>
      </c>
      <c r="H7752">
        <v>1.0802039318375687</v>
      </c>
      <c r="I7752" t="str">
        <f>VLOOKUP($B7752&amp;$E7752,'Employee List'!$A:$E,5,0)</f>
        <v>E-1217</v>
      </c>
    </row>
    <row r="7753" spans="1:9" x14ac:dyDescent="0.35">
      <c r="A7753" t="s">
        <v>1257</v>
      </c>
      <c r="B7753" t="s">
        <v>142</v>
      </c>
      <c r="C7753" t="s">
        <v>365</v>
      </c>
      <c r="D7753" t="s">
        <v>1282</v>
      </c>
      <c r="E7753" t="s">
        <v>29</v>
      </c>
      <c r="F7753">
        <v>4471</v>
      </c>
      <c r="G7753">
        <v>6736</v>
      </c>
      <c r="H7753">
        <v>1.5065980764929545</v>
      </c>
      <c r="I7753" t="str">
        <f>VLOOKUP($B7753&amp;$E7753,'Employee List'!$A:$E,5,0)</f>
        <v>E-1217</v>
      </c>
    </row>
    <row r="7754" spans="1:9" x14ac:dyDescent="0.35">
      <c r="A7754" t="s">
        <v>1257</v>
      </c>
      <c r="B7754" t="s">
        <v>142</v>
      </c>
      <c r="C7754" t="s">
        <v>365</v>
      </c>
      <c r="D7754" t="s">
        <v>1282</v>
      </c>
      <c r="E7754" t="s">
        <v>30</v>
      </c>
      <c r="F7754">
        <v>3666</v>
      </c>
      <c r="G7754">
        <v>5114</v>
      </c>
      <c r="H7754">
        <v>1.3949809056192035</v>
      </c>
      <c r="I7754" t="str">
        <f>VLOOKUP($B7754&amp;$E7754,'Employee List'!$A:$E,5,0)</f>
        <v>E-1217</v>
      </c>
    </row>
    <row r="7755" spans="1:9" x14ac:dyDescent="0.35">
      <c r="A7755" t="s">
        <v>1257</v>
      </c>
      <c r="B7755" t="s">
        <v>142</v>
      </c>
      <c r="C7755" t="s">
        <v>365</v>
      </c>
      <c r="D7755" t="s">
        <v>1282</v>
      </c>
      <c r="E7755" t="s">
        <v>31</v>
      </c>
      <c r="F7755">
        <v>3385</v>
      </c>
      <c r="G7755">
        <v>3638</v>
      </c>
      <c r="H7755">
        <v>1.0747415066469719</v>
      </c>
      <c r="I7755" t="str">
        <f>VLOOKUP($B7755&amp;$E7755,'Employee List'!$A:$E,5,0)</f>
        <v>E-1217</v>
      </c>
    </row>
    <row r="7756" spans="1:9" x14ac:dyDescent="0.35">
      <c r="A7756" t="s">
        <v>1257</v>
      </c>
      <c r="B7756" t="s">
        <v>142</v>
      </c>
      <c r="C7756" t="s">
        <v>365</v>
      </c>
      <c r="D7756" t="s">
        <v>1281</v>
      </c>
      <c r="E7756" t="s">
        <v>29</v>
      </c>
      <c r="F7756">
        <v>3771</v>
      </c>
      <c r="G7756">
        <v>7062</v>
      </c>
      <c r="H7756">
        <v>1.8727128082736675</v>
      </c>
      <c r="I7756" t="str">
        <f>VLOOKUP($B7756&amp;$E7756,'Employee List'!$A:$E,5,0)</f>
        <v>E-1217</v>
      </c>
    </row>
    <row r="7757" spans="1:9" x14ac:dyDescent="0.35">
      <c r="A7757" t="s">
        <v>1257</v>
      </c>
      <c r="B7757" t="s">
        <v>142</v>
      </c>
      <c r="C7757" t="s">
        <v>365</v>
      </c>
      <c r="D7757" t="s">
        <v>1281</v>
      </c>
      <c r="E7757" t="s">
        <v>30</v>
      </c>
      <c r="F7757">
        <v>2433</v>
      </c>
      <c r="G7757">
        <v>5323</v>
      </c>
      <c r="H7757">
        <v>2.1878339498561448</v>
      </c>
      <c r="I7757" t="str">
        <f>VLOOKUP($B7757&amp;$E7757,'Employee List'!$A:$E,5,0)</f>
        <v>E-1217</v>
      </c>
    </row>
    <row r="7758" spans="1:9" x14ac:dyDescent="0.35">
      <c r="A7758" t="s">
        <v>1257</v>
      </c>
      <c r="B7758" t="s">
        <v>142</v>
      </c>
      <c r="C7758" t="s">
        <v>365</v>
      </c>
      <c r="D7758" t="s">
        <v>1281</v>
      </c>
      <c r="E7758" t="s">
        <v>31</v>
      </c>
      <c r="F7758">
        <v>3585</v>
      </c>
      <c r="G7758">
        <v>3080</v>
      </c>
      <c r="H7758">
        <v>0.85913528591352861</v>
      </c>
      <c r="I7758" t="str">
        <f>VLOOKUP($B7758&amp;$E7758,'Employee List'!$A:$E,5,0)</f>
        <v>E-1217</v>
      </c>
    </row>
    <row r="7759" spans="1:9" x14ac:dyDescent="0.35">
      <c r="A7759" t="s">
        <v>1257</v>
      </c>
      <c r="B7759" t="s">
        <v>143</v>
      </c>
      <c r="C7759" t="s">
        <v>365</v>
      </c>
      <c r="D7759" t="s">
        <v>1274</v>
      </c>
      <c r="E7759" t="s">
        <v>29</v>
      </c>
      <c r="F7759">
        <v>28691</v>
      </c>
      <c r="G7759">
        <v>24637</v>
      </c>
      <c r="H7759">
        <v>0.85870133491338752</v>
      </c>
      <c r="I7759" t="str">
        <f>VLOOKUP($B7759&amp;$E7759,'Employee List'!$A:$E,5,0)</f>
        <v>E-1218</v>
      </c>
    </row>
    <row r="7760" spans="1:9" x14ac:dyDescent="0.35">
      <c r="A7760" t="s">
        <v>1257</v>
      </c>
      <c r="B7760" t="s">
        <v>143</v>
      </c>
      <c r="C7760" t="s">
        <v>365</v>
      </c>
      <c r="D7760" t="s">
        <v>1274</v>
      </c>
      <c r="E7760" t="s">
        <v>30</v>
      </c>
      <c r="F7760">
        <v>25903</v>
      </c>
      <c r="G7760">
        <v>28794</v>
      </c>
      <c r="H7760">
        <v>1.1116086939736709</v>
      </c>
      <c r="I7760" t="str">
        <f>VLOOKUP($B7760&amp;$E7760,'Employee List'!$A:$E,5,0)</f>
        <v>E-1218</v>
      </c>
    </row>
    <row r="7761" spans="1:9" x14ac:dyDescent="0.35">
      <c r="A7761" t="s">
        <v>1257</v>
      </c>
      <c r="B7761" t="s">
        <v>143</v>
      </c>
      <c r="C7761" t="s">
        <v>365</v>
      </c>
      <c r="D7761" t="s">
        <v>1274</v>
      </c>
      <c r="E7761" t="s">
        <v>31</v>
      </c>
      <c r="F7761">
        <v>25577</v>
      </c>
      <c r="G7761">
        <v>23098</v>
      </c>
      <c r="H7761">
        <v>0.90307698322711816</v>
      </c>
      <c r="I7761" t="str">
        <f>VLOOKUP($B7761&amp;$E7761,'Employee List'!$A:$E,5,0)</f>
        <v>E-1218</v>
      </c>
    </row>
    <row r="7762" spans="1:9" x14ac:dyDescent="0.35">
      <c r="A7762" t="s">
        <v>1257</v>
      </c>
      <c r="B7762" t="s">
        <v>143</v>
      </c>
      <c r="C7762" t="s">
        <v>365</v>
      </c>
      <c r="D7762" t="s">
        <v>1263</v>
      </c>
      <c r="E7762" t="s">
        <v>29</v>
      </c>
      <c r="F7762">
        <v>40557</v>
      </c>
      <c r="G7762">
        <v>3712</v>
      </c>
      <c r="H7762">
        <v>9.1525507310698528E-2</v>
      </c>
      <c r="I7762" t="str">
        <f>VLOOKUP($B7762&amp;$E7762,'Employee List'!$A:$E,5,0)</f>
        <v>E-1218</v>
      </c>
    </row>
    <row r="7763" spans="1:9" x14ac:dyDescent="0.35">
      <c r="A7763" t="s">
        <v>1257</v>
      </c>
      <c r="B7763" t="s">
        <v>143</v>
      </c>
      <c r="C7763" t="s">
        <v>365</v>
      </c>
      <c r="D7763" t="s">
        <v>1263</v>
      </c>
      <c r="E7763" t="s">
        <v>30</v>
      </c>
      <c r="F7763">
        <v>38318</v>
      </c>
      <c r="G7763">
        <v>13953</v>
      </c>
      <c r="H7763">
        <v>0.3641369591314787</v>
      </c>
      <c r="I7763" t="str">
        <f>VLOOKUP($B7763&amp;$E7763,'Employee List'!$A:$E,5,0)</f>
        <v>E-1218</v>
      </c>
    </row>
    <row r="7764" spans="1:9" x14ac:dyDescent="0.35">
      <c r="A7764" t="s">
        <v>1257</v>
      </c>
      <c r="B7764" t="s">
        <v>143</v>
      </c>
      <c r="C7764" t="s">
        <v>365</v>
      </c>
      <c r="D7764" t="s">
        <v>1263</v>
      </c>
      <c r="E7764" t="s">
        <v>31</v>
      </c>
      <c r="F7764">
        <v>39424</v>
      </c>
      <c r="G7764">
        <v>18503</v>
      </c>
      <c r="H7764">
        <v>0.46933340097402598</v>
      </c>
      <c r="I7764" t="str">
        <f>VLOOKUP($B7764&amp;$E7764,'Employee List'!$A:$E,5,0)</f>
        <v>E-1218</v>
      </c>
    </row>
    <row r="7765" spans="1:9" x14ac:dyDescent="0.35">
      <c r="A7765" t="s">
        <v>1257</v>
      </c>
      <c r="B7765" t="s">
        <v>143</v>
      </c>
      <c r="C7765" t="s">
        <v>365</v>
      </c>
      <c r="D7765" t="s">
        <v>1264</v>
      </c>
      <c r="E7765" t="s">
        <v>29</v>
      </c>
      <c r="F7765">
        <v>51272</v>
      </c>
      <c r="G7765">
        <v>46548</v>
      </c>
      <c r="H7765">
        <v>0.90786394133250115</v>
      </c>
      <c r="I7765" t="str">
        <f>VLOOKUP($B7765&amp;$E7765,'Employee List'!$A:$E,5,0)</f>
        <v>E-1218</v>
      </c>
    </row>
    <row r="7766" spans="1:9" x14ac:dyDescent="0.35">
      <c r="A7766" t="s">
        <v>1257</v>
      </c>
      <c r="B7766" t="s">
        <v>143</v>
      </c>
      <c r="C7766" t="s">
        <v>365</v>
      </c>
      <c r="D7766" t="s">
        <v>1264</v>
      </c>
      <c r="E7766" t="s">
        <v>30</v>
      </c>
      <c r="F7766">
        <v>52139</v>
      </c>
      <c r="G7766">
        <v>71287</v>
      </c>
      <c r="H7766">
        <v>1.3672490841788296</v>
      </c>
      <c r="I7766" t="str">
        <f>VLOOKUP($B7766&amp;$E7766,'Employee List'!$A:$E,5,0)</f>
        <v>E-1218</v>
      </c>
    </row>
    <row r="7767" spans="1:9" x14ac:dyDescent="0.35">
      <c r="A7767" t="s">
        <v>1257</v>
      </c>
      <c r="B7767" t="s">
        <v>143</v>
      </c>
      <c r="C7767" t="s">
        <v>365</v>
      </c>
      <c r="D7767" t="s">
        <v>1264</v>
      </c>
      <c r="E7767" t="s">
        <v>31</v>
      </c>
      <c r="F7767">
        <v>49040</v>
      </c>
      <c r="G7767">
        <v>19543</v>
      </c>
      <c r="H7767">
        <v>0.39851141924959216</v>
      </c>
      <c r="I7767" t="str">
        <f>VLOOKUP($B7767&amp;$E7767,'Employee List'!$A:$E,5,0)</f>
        <v>E-1218</v>
      </c>
    </row>
    <row r="7768" spans="1:9" x14ac:dyDescent="0.35">
      <c r="A7768" t="s">
        <v>1257</v>
      </c>
      <c r="B7768" t="s">
        <v>143</v>
      </c>
      <c r="C7768" t="s">
        <v>365</v>
      </c>
      <c r="D7768" t="s">
        <v>1265</v>
      </c>
      <c r="E7768" t="s">
        <v>29</v>
      </c>
      <c r="F7768">
        <v>5455</v>
      </c>
      <c r="G7768">
        <v>15065</v>
      </c>
      <c r="H7768">
        <v>2.7616865261228232</v>
      </c>
      <c r="I7768" t="str">
        <f>VLOOKUP($B7768&amp;$E7768,'Employee List'!$A:$E,5,0)</f>
        <v>E-1218</v>
      </c>
    </row>
    <row r="7769" spans="1:9" x14ac:dyDescent="0.35">
      <c r="A7769" t="s">
        <v>1257</v>
      </c>
      <c r="B7769" t="s">
        <v>143</v>
      </c>
      <c r="C7769" t="s">
        <v>365</v>
      </c>
      <c r="D7769" t="s">
        <v>1265</v>
      </c>
      <c r="E7769" t="s">
        <v>30</v>
      </c>
      <c r="F7769">
        <v>4413</v>
      </c>
      <c r="G7769">
        <v>14411</v>
      </c>
      <c r="H7769">
        <v>3.2655789712213914</v>
      </c>
      <c r="I7769" t="str">
        <f>VLOOKUP($B7769&amp;$E7769,'Employee List'!$A:$E,5,0)</f>
        <v>E-1218</v>
      </c>
    </row>
    <row r="7770" spans="1:9" x14ac:dyDescent="0.35">
      <c r="A7770" t="s">
        <v>1257</v>
      </c>
      <c r="B7770" t="s">
        <v>143</v>
      </c>
      <c r="C7770" t="s">
        <v>365</v>
      </c>
      <c r="D7770" t="s">
        <v>1265</v>
      </c>
      <c r="E7770" t="s">
        <v>31</v>
      </c>
      <c r="F7770">
        <v>4329</v>
      </c>
      <c r="G7770">
        <v>7793</v>
      </c>
      <c r="H7770">
        <v>1.8001848001848002</v>
      </c>
      <c r="I7770" t="str">
        <f>VLOOKUP($B7770&amp;$E7770,'Employee List'!$A:$E,5,0)</f>
        <v>E-1218</v>
      </c>
    </row>
    <row r="7771" spans="1:9" x14ac:dyDescent="0.35">
      <c r="A7771" t="s">
        <v>1257</v>
      </c>
      <c r="B7771" t="s">
        <v>143</v>
      </c>
      <c r="C7771" t="s">
        <v>365</v>
      </c>
      <c r="D7771" t="s">
        <v>1260</v>
      </c>
      <c r="E7771" t="s">
        <v>29</v>
      </c>
      <c r="F7771">
        <v>134448</v>
      </c>
      <c r="G7771">
        <v>95133</v>
      </c>
      <c r="H7771">
        <v>0.70758211353088185</v>
      </c>
      <c r="I7771" t="str">
        <f>VLOOKUP($B7771&amp;$E7771,'Employee List'!$A:$E,5,0)</f>
        <v>E-1218</v>
      </c>
    </row>
    <row r="7772" spans="1:9" x14ac:dyDescent="0.35">
      <c r="A7772" t="s">
        <v>1257</v>
      </c>
      <c r="B7772" t="s">
        <v>143</v>
      </c>
      <c r="C7772" t="s">
        <v>365</v>
      </c>
      <c r="D7772" t="s">
        <v>1260</v>
      </c>
      <c r="E7772" t="s">
        <v>30</v>
      </c>
      <c r="F7772">
        <v>136057</v>
      </c>
      <c r="G7772">
        <v>102861</v>
      </c>
      <c r="H7772">
        <v>0.75601402353425406</v>
      </c>
      <c r="I7772" t="str">
        <f>VLOOKUP($B7772&amp;$E7772,'Employee List'!$A:$E,5,0)</f>
        <v>E-1218</v>
      </c>
    </row>
    <row r="7773" spans="1:9" x14ac:dyDescent="0.35">
      <c r="A7773" t="s">
        <v>1257</v>
      </c>
      <c r="B7773" t="s">
        <v>143</v>
      </c>
      <c r="C7773" t="s">
        <v>365</v>
      </c>
      <c r="D7773" t="s">
        <v>1260</v>
      </c>
      <c r="E7773" t="s">
        <v>31</v>
      </c>
      <c r="F7773">
        <v>154131</v>
      </c>
      <c r="G7773">
        <v>147308</v>
      </c>
      <c r="H7773">
        <v>0.95573246134781453</v>
      </c>
      <c r="I7773" t="str">
        <f>VLOOKUP($B7773&amp;$E7773,'Employee List'!$A:$E,5,0)</f>
        <v>E-1218</v>
      </c>
    </row>
    <row r="7774" spans="1:9" x14ac:dyDescent="0.35">
      <c r="A7774" t="s">
        <v>1257</v>
      </c>
      <c r="B7774" t="s">
        <v>143</v>
      </c>
      <c r="C7774" t="s">
        <v>365</v>
      </c>
      <c r="D7774" t="s">
        <v>1261</v>
      </c>
      <c r="E7774" t="s">
        <v>29</v>
      </c>
      <c r="F7774">
        <v>93293</v>
      </c>
      <c r="G7774">
        <v>149127</v>
      </c>
      <c r="H7774">
        <v>1.5984800574533995</v>
      </c>
      <c r="I7774" t="str">
        <f>VLOOKUP($B7774&amp;$E7774,'Employee List'!$A:$E,5,0)</f>
        <v>E-1218</v>
      </c>
    </row>
    <row r="7775" spans="1:9" x14ac:dyDescent="0.35">
      <c r="A7775" t="s">
        <v>1257</v>
      </c>
      <c r="B7775" t="s">
        <v>143</v>
      </c>
      <c r="C7775" t="s">
        <v>365</v>
      </c>
      <c r="D7775" t="s">
        <v>1261</v>
      </c>
      <c r="E7775" t="s">
        <v>30</v>
      </c>
      <c r="F7775">
        <v>96712</v>
      </c>
      <c r="G7775">
        <v>116371</v>
      </c>
      <c r="H7775">
        <v>1.2032736371908346</v>
      </c>
      <c r="I7775" t="str">
        <f>VLOOKUP($B7775&amp;$E7775,'Employee List'!$A:$E,5,0)</f>
        <v>E-1218</v>
      </c>
    </row>
    <row r="7776" spans="1:9" x14ac:dyDescent="0.35">
      <c r="A7776" t="s">
        <v>1257</v>
      </c>
      <c r="B7776" t="s">
        <v>143</v>
      </c>
      <c r="C7776" t="s">
        <v>365</v>
      </c>
      <c r="D7776" t="s">
        <v>1261</v>
      </c>
      <c r="E7776" t="s">
        <v>31</v>
      </c>
      <c r="F7776">
        <v>99907</v>
      </c>
      <c r="G7776">
        <v>117656</v>
      </c>
      <c r="H7776">
        <v>1.1776552193539993</v>
      </c>
      <c r="I7776" t="str">
        <f>VLOOKUP($B7776&amp;$E7776,'Employee List'!$A:$E,5,0)</f>
        <v>E-1218</v>
      </c>
    </row>
    <row r="7777" spans="1:9" x14ac:dyDescent="0.35">
      <c r="A7777" t="s">
        <v>1257</v>
      </c>
      <c r="B7777" t="s">
        <v>143</v>
      </c>
      <c r="C7777" t="s">
        <v>365</v>
      </c>
      <c r="D7777" t="s">
        <v>1266</v>
      </c>
      <c r="E7777" t="s">
        <v>29</v>
      </c>
      <c r="F7777">
        <v>42994</v>
      </c>
      <c r="G7777">
        <v>33063</v>
      </c>
      <c r="H7777">
        <v>0.76901428106247383</v>
      </c>
      <c r="I7777" t="str">
        <f>VLOOKUP($B7777&amp;$E7777,'Employee List'!$A:$E,5,0)</f>
        <v>E-1218</v>
      </c>
    </row>
    <row r="7778" spans="1:9" x14ac:dyDescent="0.35">
      <c r="A7778" t="s">
        <v>1257</v>
      </c>
      <c r="B7778" t="s">
        <v>143</v>
      </c>
      <c r="C7778" t="s">
        <v>365</v>
      </c>
      <c r="D7778" t="s">
        <v>1266</v>
      </c>
      <c r="E7778" t="s">
        <v>30</v>
      </c>
      <c r="F7778">
        <v>44363</v>
      </c>
      <c r="G7778">
        <v>34616</v>
      </c>
      <c r="H7778">
        <v>0.78028988120731235</v>
      </c>
      <c r="I7778" t="str">
        <f>VLOOKUP($B7778&amp;$E7778,'Employee List'!$A:$E,5,0)</f>
        <v>E-1218</v>
      </c>
    </row>
    <row r="7779" spans="1:9" x14ac:dyDescent="0.35">
      <c r="A7779" t="s">
        <v>1257</v>
      </c>
      <c r="B7779" t="s">
        <v>143</v>
      </c>
      <c r="C7779" t="s">
        <v>365</v>
      </c>
      <c r="D7779" t="s">
        <v>1266</v>
      </c>
      <c r="E7779" t="s">
        <v>31</v>
      </c>
      <c r="F7779">
        <v>45727</v>
      </c>
      <c r="G7779">
        <v>27076</v>
      </c>
      <c r="H7779">
        <v>0.59212281584184401</v>
      </c>
      <c r="I7779" t="str">
        <f>VLOOKUP($B7779&amp;$E7779,'Employee List'!$A:$E,5,0)</f>
        <v>E-1218</v>
      </c>
    </row>
    <row r="7780" spans="1:9" x14ac:dyDescent="0.35">
      <c r="A7780" t="s">
        <v>1257</v>
      </c>
      <c r="B7780" t="s">
        <v>143</v>
      </c>
      <c r="C7780" t="s">
        <v>365</v>
      </c>
      <c r="D7780" t="s">
        <v>1267</v>
      </c>
      <c r="E7780" t="s">
        <v>29</v>
      </c>
      <c r="F7780">
        <v>48262</v>
      </c>
      <c r="G7780">
        <v>35367</v>
      </c>
      <c r="H7780">
        <v>0.73281256475073553</v>
      </c>
      <c r="I7780" t="str">
        <f>VLOOKUP($B7780&amp;$E7780,'Employee List'!$A:$E,5,0)</f>
        <v>E-1218</v>
      </c>
    </row>
    <row r="7781" spans="1:9" x14ac:dyDescent="0.35">
      <c r="A7781" t="s">
        <v>1257</v>
      </c>
      <c r="B7781" t="s">
        <v>143</v>
      </c>
      <c r="C7781" t="s">
        <v>365</v>
      </c>
      <c r="D7781" t="s">
        <v>1267</v>
      </c>
      <c r="E7781" t="s">
        <v>30</v>
      </c>
      <c r="F7781">
        <v>46815</v>
      </c>
      <c r="G7781">
        <v>28262</v>
      </c>
      <c r="H7781">
        <v>0.6036953967745381</v>
      </c>
      <c r="I7781" t="str">
        <f>VLOOKUP($B7781&amp;$E7781,'Employee List'!$A:$E,5,0)</f>
        <v>E-1218</v>
      </c>
    </row>
    <row r="7782" spans="1:9" x14ac:dyDescent="0.35">
      <c r="A7782" t="s">
        <v>1257</v>
      </c>
      <c r="B7782" t="s">
        <v>143</v>
      </c>
      <c r="C7782" t="s">
        <v>365</v>
      </c>
      <c r="D7782" t="s">
        <v>1267</v>
      </c>
      <c r="E7782" t="s">
        <v>31</v>
      </c>
      <c r="F7782">
        <v>47063</v>
      </c>
      <c r="G7782">
        <v>32511</v>
      </c>
      <c r="H7782">
        <v>0.69079744172704671</v>
      </c>
      <c r="I7782" t="str">
        <f>VLOOKUP($B7782&amp;$E7782,'Employee List'!$A:$E,5,0)</f>
        <v>E-1218</v>
      </c>
    </row>
    <row r="7783" spans="1:9" x14ac:dyDescent="0.35">
      <c r="A7783" t="s">
        <v>1257</v>
      </c>
      <c r="B7783" t="s">
        <v>143</v>
      </c>
      <c r="C7783" t="s">
        <v>365</v>
      </c>
      <c r="D7783" t="s">
        <v>1268</v>
      </c>
      <c r="E7783" t="s">
        <v>29</v>
      </c>
      <c r="F7783">
        <v>16179</v>
      </c>
      <c r="G7783">
        <v>10282</v>
      </c>
      <c r="H7783">
        <v>0.6355151739909759</v>
      </c>
      <c r="I7783" t="str">
        <f>VLOOKUP($B7783&amp;$E7783,'Employee List'!$A:$E,5,0)</f>
        <v>E-1218</v>
      </c>
    </row>
    <row r="7784" spans="1:9" x14ac:dyDescent="0.35">
      <c r="A7784" t="s">
        <v>1257</v>
      </c>
      <c r="B7784" t="s">
        <v>143</v>
      </c>
      <c r="C7784" t="s">
        <v>365</v>
      </c>
      <c r="D7784" t="s">
        <v>1268</v>
      </c>
      <c r="E7784" t="s">
        <v>30</v>
      </c>
      <c r="F7784">
        <v>13695</v>
      </c>
      <c r="G7784">
        <v>7543</v>
      </c>
      <c r="H7784">
        <v>0.55078495801387373</v>
      </c>
      <c r="I7784" t="str">
        <f>VLOOKUP($B7784&amp;$E7784,'Employee List'!$A:$E,5,0)</f>
        <v>E-1218</v>
      </c>
    </row>
    <row r="7785" spans="1:9" x14ac:dyDescent="0.35">
      <c r="A7785" t="s">
        <v>1257</v>
      </c>
      <c r="B7785" t="s">
        <v>143</v>
      </c>
      <c r="C7785" t="s">
        <v>365</v>
      </c>
      <c r="D7785" t="s">
        <v>1268</v>
      </c>
      <c r="E7785" t="s">
        <v>31</v>
      </c>
      <c r="F7785">
        <v>13406</v>
      </c>
      <c r="G7785">
        <v>9380</v>
      </c>
      <c r="H7785">
        <v>0.69968670744442785</v>
      </c>
      <c r="I7785" t="str">
        <f>VLOOKUP($B7785&amp;$E7785,'Employee List'!$A:$E,5,0)</f>
        <v>E-1218</v>
      </c>
    </row>
    <row r="7786" spans="1:9" x14ac:dyDescent="0.35">
      <c r="A7786" t="s">
        <v>1257</v>
      </c>
      <c r="B7786" t="s">
        <v>143</v>
      </c>
      <c r="C7786" t="s">
        <v>365</v>
      </c>
      <c r="D7786" t="s">
        <v>1269</v>
      </c>
      <c r="E7786" t="s">
        <v>29</v>
      </c>
      <c r="F7786">
        <v>6356</v>
      </c>
      <c r="G7786">
        <v>32794</v>
      </c>
      <c r="H7786">
        <v>5.1595342983008186</v>
      </c>
      <c r="I7786" t="str">
        <f>VLOOKUP($B7786&amp;$E7786,'Employee List'!$A:$E,5,0)</f>
        <v>E-1218</v>
      </c>
    </row>
    <row r="7787" spans="1:9" x14ac:dyDescent="0.35">
      <c r="A7787" t="s">
        <v>1257</v>
      </c>
      <c r="B7787" t="s">
        <v>143</v>
      </c>
      <c r="C7787" t="s">
        <v>365</v>
      </c>
      <c r="D7787" t="s">
        <v>1269</v>
      </c>
      <c r="E7787" t="s">
        <v>30</v>
      </c>
      <c r="F7787">
        <v>6502</v>
      </c>
      <c r="G7787">
        <v>22837</v>
      </c>
      <c r="H7787">
        <v>3.5123039064903105</v>
      </c>
      <c r="I7787" t="str">
        <f>VLOOKUP($B7787&amp;$E7787,'Employee List'!$A:$E,5,0)</f>
        <v>E-1218</v>
      </c>
    </row>
    <row r="7788" spans="1:9" x14ac:dyDescent="0.35">
      <c r="A7788" t="s">
        <v>1257</v>
      </c>
      <c r="B7788" t="s">
        <v>143</v>
      </c>
      <c r="C7788" t="s">
        <v>365</v>
      </c>
      <c r="D7788" t="s">
        <v>1269</v>
      </c>
      <c r="E7788" t="s">
        <v>31</v>
      </c>
      <c r="F7788">
        <v>6781</v>
      </c>
      <c r="G7788">
        <v>15837</v>
      </c>
      <c r="H7788">
        <v>2.3354962394927004</v>
      </c>
      <c r="I7788" t="str">
        <f>VLOOKUP($B7788&amp;$E7788,'Employee List'!$A:$E,5,0)</f>
        <v>E-1218</v>
      </c>
    </row>
    <row r="7789" spans="1:9" x14ac:dyDescent="0.35">
      <c r="A7789" t="s">
        <v>1257</v>
      </c>
      <c r="B7789" t="s">
        <v>143</v>
      </c>
      <c r="C7789" t="s">
        <v>365</v>
      </c>
      <c r="D7789" t="s">
        <v>1270</v>
      </c>
      <c r="E7789" t="s">
        <v>29</v>
      </c>
      <c r="F7789">
        <v>6955</v>
      </c>
      <c r="G7789">
        <v>5955</v>
      </c>
      <c r="H7789">
        <v>0.85621854780733286</v>
      </c>
      <c r="I7789" t="str">
        <f>VLOOKUP($B7789&amp;$E7789,'Employee List'!$A:$E,5,0)</f>
        <v>E-1218</v>
      </c>
    </row>
    <row r="7790" spans="1:9" x14ac:dyDescent="0.35">
      <c r="A7790" t="s">
        <v>1257</v>
      </c>
      <c r="B7790" t="s">
        <v>143</v>
      </c>
      <c r="C7790" t="s">
        <v>365</v>
      </c>
      <c r="D7790" t="s">
        <v>1270</v>
      </c>
      <c r="E7790" t="s">
        <v>30</v>
      </c>
      <c r="F7790">
        <v>5451</v>
      </c>
      <c r="G7790">
        <v>9681</v>
      </c>
      <c r="H7790">
        <v>1.7760044028618602</v>
      </c>
      <c r="I7790" t="str">
        <f>VLOOKUP($B7790&amp;$E7790,'Employee List'!$A:$E,5,0)</f>
        <v>E-1218</v>
      </c>
    </row>
    <row r="7791" spans="1:9" x14ac:dyDescent="0.35">
      <c r="A7791" t="s">
        <v>1257</v>
      </c>
      <c r="B7791" t="s">
        <v>143</v>
      </c>
      <c r="C7791" t="s">
        <v>365</v>
      </c>
      <c r="D7791" t="s">
        <v>1270</v>
      </c>
      <c r="E7791" t="s">
        <v>31</v>
      </c>
      <c r="F7791">
        <v>6973</v>
      </c>
      <c r="G7791">
        <v>9671</v>
      </c>
      <c r="H7791">
        <v>1.3869209809264305</v>
      </c>
      <c r="I7791" t="str">
        <f>VLOOKUP($B7791&amp;$E7791,'Employee List'!$A:$E,5,0)</f>
        <v>E-1218</v>
      </c>
    </row>
    <row r="7792" spans="1:9" x14ac:dyDescent="0.35">
      <c r="A7792" t="s">
        <v>1257</v>
      </c>
      <c r="B7792" t="s">
        <v>143</v>
      </c>
      <c r="C7792" t="s">
        <v>365</v>
      </c>
      <c r="D7792" t="s">
        <v>1271</v>
      </c>
      <c r="E7792" t="s">
        <v>29</v>
      </c>
      <c r="F7792">
        <v>11519</v>
      </c>
      <c r="G7792">
        <v>15515</v>
      </c>
      <c r="H7792">
        <v>1.3469051132910843</v>
      </c>
      <c r="I7792" t="str">
        <f>VLOOKUP($B7792&amp;$E7792,'Employee List'!$A:$E,5,0)</f>
        <v>E-1218</v>
      </c>
    </row>
    <row r="7793" spans="1:9" x14ac:dyDescent="0.35">
      <c r="A7793" t="s">
        <v>1257</v>
      </c>
      <c r="B7793" t="s">
        <v>143</v>
      </c>
      <c r="C7793" t="s">
        <v>365</v>
      </c>
      <c r="D7793" t="s">
        <v>1271</v>
      </c>
      <c r="E7793" t="s">
        <v>30</v>
      </c>
      <c r="F7793">
        <v>9715</v>
      </c>
      <c r="G7793">
        <v>12327</v>
      </c>
      <c r="H7793">
        <v>1.2688625836335563</v>
      </c>
      <c r="I7793" t="str">
        <f>VLOOKUP($B7793&amp;$E7793,'Employee List'!$A:$E,5,0)</f>
        <v>E-1218</v>
      </c>
    </row>
    <row r="7794" spans="1:9" x14ac:dyDescent="0.35">
      <c r="A7794" t="s">
        <v>1257</v>
      </c>
      <c r="B7794" t="s">
        <v>143</v>
      </c>
      <c r="C7794" t="s">
        <v>365</v>
      </c>
      <c r="D7794" t="s">
        <v>1271</v>
      </c>
      <c r="E7794" t="s">
        <v>31</v>
      </c>
      <c r="F7794">
        <v>8738</v>
      </c>
      <c r="G7794">
        <v>14767</v>
      </c>
      <c r="H7794">
        <v>1.6899748226138704</v>
      </c>
      <c r="I7794" t="str">
        <f>VLOOKUP($B7794&amp;$E7794,'Employee List'!$A:$E,5,0)</f>
        <v>E-1218</v>
      </c>
    </row>
    <row r="7795" spans="1:9" x14ac:dyDescent="0.35">
      <c r="A7795" t="s">
        <v>1257</v>
      </c>
      <c r="B7795" t="s">
        <v>143</v>
      </c>
      <c r="C7795" t="s">
        <v>365</v>
      </c>
      <c r="D7795" t="s">
        <v>1258</v>
      </c>
      <c r="E7795" t="s">
        <v>29</v>
      </c>
      <c r="F7795">
        <v>166621</v>
      </c>
      <c r="G7795">
        <v>137790</v>
      </c>
      <c r="H7795">
        <v>0.82696658884534358</v>
      </c>
      <c r="I7795" t="str">
        <f>VLOOKUP($B7795&amp;$E7795,'Employee List'!$A:$E,5,0)</f>
        <v>E-1218</v>
      </c>
    </row>
    <row r="7796" spans="1:9" x14ac:dyDescent="0.35">
      <c r="A7796" t="s">
        <v>1257</v>
      </c>
      <c r="B7796" t="s">
        <v>143</v>
      </c>
      <c r="C7796" t="s">
        <v>365</v>
      </c>
      <c r="D7796" t="s">
        <v>1258</v>
      </c>
      <c r="E7796" t="s">
        <v>30</v>
      </c>
      <c r="F7796">
        <v>165263</v>
      </c>
      <c r="G7796">
        <v>96878</v>
      </c>
      <c r="H7796">
        <v>0.58620501866721531</v>
      </c>
      <c r="I7796" t="str">
        <f>VLOOKUP($B7796&amp;$E7796,'Employee List'!$A:$E,5,0)</f>
        <v>E-1218</v>
      </c>
    </row>
    <row r="7797" spans="1:9" x14ac:dyDescent="0.35">
      <c r="A7797" t="s">
        <v>1257</v>
      </c>
      <c r="B7797" t="s">
        <v>143</v>
      </c>
      <c r="C7797" t="s">
        <v>365</v>
      </c>
      <c r="D7797" t="s">
        <v>1258</v>
      </c>
      <c r="E7797" t="s">
        <v>31</v>
      </c>
      <c r="F7797">
        <v>152900</v>
      </c>
      <c r="G7797">
        <v>84876</v>
      </c>
      <c r="H7797">
        <v>0.55510791366906476</v>
      </c>
      <c r="I7797" t="str">
        <f>VLOOKUP($B7797&amp;$E7797,'Employee List'!$A:$E,5,0)</f>
        <v>E-1218</v>
      </c>
    </row>
    <row r="7798" spans="1:9" x14ac:dyDescent="0.35">
      <c r="A7798" t="s">
        <v>1257</v>
      </c>
      <c r="B7798" t="s">
        <v>143</v>
      </c>
      <c r="C7798" t="s">
        <v>365</v>
      </c>
      <c r="D7798" t="s">
        <v>1272</v>
      </c>
      <c r="E7798" t="s">
        <v>29</v>
      </c>
      <c r="F7798">
        <v>15176</v>
      </c>
      <c r="G7798">
        <v>13448</v>
      </c>
      <c r="H7798">
        <v>0.88613600421718508</v>
      </c>
      <c r="I7798" t="str">
        <f>VLOOKUP($B7798&amp;$E7798,'Employee List'!$A:$E,5,0)</f>
        <v>E-1218</v>
      </c>
    </row>
    <row r="7799" spans="1:9" x14ac:dyDescent="0.35">
      <c r="A7799" t="s">
        <v>1257</v>
      </c>
      <c r="B7799" t="s">
        <v>143</v>
      </c>
      <c r="C7799" t="s">
        <v>365</v>
      </c>
      <c r="D7799" t="s">
        <v>1272</v>
      </c>
      <c r="E7799" t="s">
        <v>30</v>
      </c>
      <c r="F7799">
        <v>16150</v>
      </c>
      <c r="G7799">
        <v>17371</v>
      </c>
      <c r="H7799">
        <v>1.0756037151702786</v>
      </c>
      <c r="I7799" t="str">
        <f>VLOOKUP($B7799&amp;$E7799,'Employee List'!$A:$E,5,0)</f>
        <v>E-1218</v>
      </c>
    </row>
    <row r="7800" spans="1:9" x14ac:dyDescent="0.35">
      <c r="A7800" t="s">
        <v>1257</v>
      </c>
      <c r="B7800" t="s">
        <v>143</v>
      </c>
      <c r="C7800" t="s">
        <v>365</v>
      </c>
      <c r="D7800" t="s">
        <v>1272</v>
      </c>
      <c r="E7800" t="s">
        <v>31</v>
      </c>
      <c r="F7800">
        <v>17085</v>
      </c>
      <c r="G7800">
        <v>19190</v>
      </c>
      <c r="H7800">
        <v>1.1232074919520048</v>
      </c>
      <c r="I7800" t="str">
        <f>VLOOKUP($B7800&amp;$E7800,'Employee List'!$A:$E,5,0)</f>
        <v>E-1218</v>
      </c>
    </row>
    <row r="7801" spans="1:9" x14ac:dyDescent="0.35">
      <c r="A7801" t="s">
        <v>1257</v>
      </c>
      <c r="B7801" t="s">
        <v>143</v>
      </c>
      <c r="C7801" t="s">
        <v>365</v>
      </c>
      <c r="D7801" t="s">
        <v>1259</v>
      </c>
      <c r="E7801" t="s">
        <v>29</v>
      </c>
      <c r="F7801">
        <v>46726</v>
      </c>
      <c r="G7801">
        <v>45632</v>
      </c>
      <c r="H7801">
        <v>0.97658691092753502</v>
      </c>
      <c r="I7801" t="str">
        <f>VLOOKUP($B7801&amp;$E7801,'Employee List'!$A:$E,5,0)</f>
        <v>E-1218</v>
      </c>
    </row>
    <row r="7802" spans="1:9" x14ac:dyDescent="0.35">
      <c r="A7802" t="s">
        <v>1257</v>
      </c>
      <c r="B7802" t="s">
        <v>143</v>
      </c>
      <c r="C7802" t="s">
        <v>365</v>
      </c>
      <c r="D7802" t="s">
        <v>1259</v>
      </c>
      <c r="E7802" t="s">
        <v>30</v>
      </c>
      <c r="F7802">
        <v>47536</v>
      </c>
      <c r="G7802">
        <v>35128</v>
      </c>
      <c r="H7802">
        <v>0.73897677549646579</v>
      </c>
      <c r="I7802" t="str">
        <f>VLOOKUP($B7802&amp;$E7802,'Employee List'!$A:$E,5,0)</f>
        <v>E-1218</v>
      </c>
    </row>
    <row r="7803" spans="1:9" x14ac:dyDescent="0.35">
      <c r="A7803" t="s">
        <v>1257</v>
      </c>
      <c r="B7803" t="s">
        <v>143</v>
      </c>
      <c r="C7803" t="s">
        <v>365</v>
      </c>
      <c r="D7803" t="s">
        <v>1259</v>
      </c>
      <c r="E7803" t="s">
        <v>31</v>
      </c>
      <c r="F7803">
        <v>47329</v>
      </c>
      <c r="G7803">
        <v>38897</v>
      </c>
      <c r="H7803">
        <v>0.82184284476747871</v>
      </c>
      <c r="I7803" t="str">
        <f>VLOOKUP($B7803&amp;$E7803,'Employee List'!$A:$E,5,0)</f>
        <v>E-1218</v>
      </c>
    </row>
    <row r="7804" spans="1:9" x14ac:dyDescent="0.35">
      <c r="A7804" t="s">
        <v>1257</v>
      </c>
      <c r="B7804" t="s">
        <v>143</v>
      </c>
      <c r="C7804" t="s">
        <v>365</v>
      </c>
      <c r="D7804" t="s">
        <v>1273</v>
      </c>
      <c r="E7804" t="s">
        <v>29</v>
      </c>
      <c r="F7804">
        <v>8260</v>
      </c>
      <c r="G7804">
        <v>11611</v>
      </c>
      <c r="H7804">
        <v>1.4056900726392252</v>
      </c>
      <c r="I7804" t="str">
        <f>VLOOKUP($B7804&amp;$E7804,'Employee List'!$A:$E,5,0)</f>
        <v>E-1218</v>
      </c>
    </row>
    <row r="7805" spans="1:9" x14ac:dyDescent="0.35">
      <c r="A7805" t="s">
        <v>1257</v>
      </c>
      <c r="B7805" t="s">
        <v>143</v>
      </c>
      <c r="C7805" t="s">
        <v>365</v>
      </c>
      <c r="D7805" t="s">
        <v>1273</v>
      </c>
      <c r="E7805" t="s">
        <v>30</v>
      </c>
      <c r="F7805">
        <v>7942</v>
      </c>
      <c r="G7805">
        <v>5376</v>
      </c>
      <c r="H7805">
        <v>0.67690757995467132</v>
      </c>
      <c r="I7805" t="str">
        <f>VLOOKUP($B7805&amp;$E7805,'Employee List'!$A:$E,5,0)</f>
        <v>E-1218</v>
      </c>
    </row>
    <row r="7806" spans="1:9" x14ac:dyDescent="0.35">
      <c r="A7806" t="s">
        <v>1257</v>
      </c>
      <c r="B7806" t="s">
        <v>143</v>
      </c>
      <c r="C7806" t="s">
        <v>365</v>
      </c>
      <c r="D7806" t="s">
        <v>1273</v>
      </c>
      <c r="E7806" t="s">
        <v>31</v>
      </c>
      <c r="F7806">
        <v>8629</v>
      </c>
      <c r="G7806">
        <v>8414</v>
      </c>
      <c r="H7806">
        <v>0.97508401900567854</v>
      </c>
      <c r="I7806" t="str">
        <f>VLOOKUP($B7806&amp;$E7806,'Employee List'!$A:$E,5,0)</f>
        <v>E-1218</v>
      </c>
    </row>
    <row r="7807" spans="1:9" x14ac:dyDescent="0.35">
      <c r="A7807" t="s">
        <v>1257</v>
      </c>
      <c r="B7807" t="s">
        <v>143</v>
      </c>
      <c r="C7807" t="s">
        <v>365</v>
      </c>
      <c r="D7807" t="s">
        <v>1275</v>
      </c>
      <c r="E7807" t="s">
        <v>29</v>
      </c>
      <c r="F7807">
        <v>1697</v>
      </c>
      <c r="G7807">
        <v>1711</v>
      </c>
      <c r="H7807">
        <v>1.008249852681202</v>
      </c>
      <c r="I7807" t="str">
        <f>VLOOKUP($B7807&amp;$E7807,'Employee List'!$A:$E,5,0)</f>
        <v>E-1218</v>
      </c>
    </row>
    <row r="7808" spans="1:9" x14ac:dyDescent="0.35">
      <c r="A7808" t="s">
        <v>1257</v>
      </c>
      <c r="B7808" t="s">
        <v>143</v>
      </c>
      <c r="C7808" t="s">
        <v>365</v>
      </c>
      <c r="D7808" t="s">
        <v>1275</v>
      </c>
      <c r="E7808" t="s">
        <v>30</v>
      </c>
      <c r="F7808">
        <v>1309</v>
      </c>
      <c r="G7808">
        <v>6520</v>
      </c>
      <c r="H7808">
        <v>4.9809014514896868</v>
      </c>
      <c r="I7808" t="str">
        <f>VLOOKUP($B7808&amp;$E7808,'Employee List'!$A:$E,5,0)</f>
        <v>E-1218</v>
      </c>
    </row>
    <row r="7809" spans="1:9" x14ac:dyDescent="0.35">
      <c r="A7809" t="s">
        <v>1257</v>
      </c>
      <c r="B7809" t="s">
        <v>143</v>
      </c>
      <c r="C7809" t="s">
        <v>365</v>
      </c>
      <c r="D7809" t="s">
        <v>1275</v>
      </c>
      <c r="E7809" t="s">
        <v>31</v>
      </c>
      <c r="F7809">
        <v>4783</v>
      </c>
      <c r="G7809">
        <v>7003</v>
      </c>
      <c r="H7809">
        <v>1.4641438427765001</v>
      </c>
      <c r="I7809" t="str">
        <f>VLOOKUP($B7809&amp;$E7809,'Employee List'!$A:$E,5,0)</f>
        <v>E-1218</v>
      </c>
    </row>
    <row r="7810" spans="1:9" x14ac:dyDescent="0.35">
      <c r="A7810" t="s">
        <v>1257</v>
      </c>
      <c r="B7810" t="s">
        <v>143</v>
      </c>
      <c r="C7810" t="s">
        <v>365</v>
      </c>
      <c r="D7810" t="s">
        <v>1276</v>
      </c>
      <c r="E7810" t="s">
        <v>29</v>
      </c>
      <c r="F7810">
        <v>3411</v>
      </c>
      <c r="G7810">
        <v>2420</v>
      </c>
      <c r="H7810">
        <v>0.7094693638229258</v>
      </c>
      <c r="I7810" t="str">
        <f>VLOOKUP($B7810&amp;$E7810,'Employee List'!$A:$E,5,0)</f>
        <v>E-1218</v>
      </c>
    </row>
    <row r="7811" spans="1:9" x14ac:dyDescent="0.35">
      <c r="A7811" t="s">
        <v>1257</v>
      </c>
      <c r="B7811" t="s">
        <v>143</v>
      </c>
      <c r="C7811" t="s">
        <v>365</v>
      </c>
      <c r="D7811" t="s">
        <v>1276</v>
      </c>
      <c r="E7811" t="s">
        <v>30</v>
      </c>
      <c r="F7811">
        <v>2435</v>
      </c>
      <c r="G7811">
        <v>5111</v>
      </c>
      <c r="H7811">
        <v>2.0989733059548255</v>
      </c>
      <c r="I7811" t="str">
        <f>VLOOKUP($B7811&amp;$E7811,'Employee List'!$A:$E,5,0)</f>
        <v>E-1218</v>
      </c>
    </row>
    <row r="7812" spans="1:9" x14ac:dyDescent="0.35">
      <c r="A7812" t="s">
        <v>1257</v>
      </c>
      <c r="B7812" t="s">
        <v>143</v>
      </c>
      <c r="C7812" t="s">
        <v>365</v>
      </c>
      <c r="D7812" t="s">
        <v>1276</v>
      </c>
      <c r="E7812" t="s">
        <v>31</v>
      </c>
      <c r="F7812">
        <v>4973</v>
      </c>
      <c r="G7812">
        <v>3396</v>
      </c>
      <c r="H7812">
        <v>0.68288759300221191</v>
      </c>
      <c r="I7812" t="str">
        <f>VLOOKUP($B7812&amp;$E7812,'Employee List'!$A:$E,5,0)</f>
        <v>E-1218</v>
      </c>
    </row>
    <row r="7813" spans="1:9" x14ac:dyDescent="0.35">
      <c r="A7813" t="s">
        <v>1257</v>
      </c>
      <c r="B7813" t="s">
        <v>143</v>
      </c>
      <c r="C7813" t="s">
        <v>365</v>
      </c>
      <c r="D7813" t="s">
        <v>1277</v>
      </c>
      <c r="E7813" t="s">
        <v>29</v>
      </c>
      <c r="F7813">
        <v>7545</v>
      </c>
      <c r="G7813">
        <v>9282</v>
      </c>
      <c r="H7813">
        <v>1.2302186878727635</v>
      </c>
      <c r="I7813" t="str">
        <f>VLOOKUP($B7813&amp;$E7813,'Employee List'!$A:$E,5,0)</f>
        <v>E-1218</v>
      </c>
    </row>
    <row r="7814" spans="1:9" x14ac:dyDescent="0.35">
      <c r="A7814" t="s">
        <v>1257</v>
      </c>
      <c r="B7814" t="s">
        <v>143</v>
      </c>
      <c r="C7814" t="s">
        <v>365</v>
      </c>
      <c r="D7814" t="s">
        <v>1277</v>
      </c>
      <c r="E7814" t="s">
        <v>30</v>
      </c>
      <c r="F7814">
        <v>9371</v>
      </c>
      <c r="G7814">
        <v>9196</v>
      </c>
      <c r="H7814">
        <v>0.9813253654892754</v>
      </c>
      <c r="I7814" t="str">
        <f>VLOOKUP($B7814&amp;$E7814,'Employee List'!$A:$E,5,0)</f>
        <v>E-1218</v>
      </c>
    </row>
    <row r="7815" spans="1:9" x14ac:dyDescent="0.35">
      <c r="A7815" t="s">
        <v>1257</v>
      </c>
      <c r="B7815" t="s">
        <v>143</v>
      </c>
      <c r="C7815" t="s">
        <v>365</v>
      </c>
      <c r="D7815" t="s">
        <v>1277</v>
      </c>
      <c r="E7815" t="s">
        <v>31</v>
      </c>
      <c r="F7815">
        <v>7225</v>
      </c>
      <c r="G7815">
        <v>12398</v>
      </c>
      <c r="H7815">
        <v>1.7159861591695502</v>
      </c>
      <c r="I7815" t="str">
        <f>VLOOKUP($B7815&amp;$E7815,'Employee List'!$A:$E,5,0)</f>
        <v>E-1218</v>
      </c>
    </row>
    <row r="7816" spans="1:9" x14ac:dyDescent="0.35">
      <c r="A7816" t="s">
        <v>1257</v>
      </c>
      <c r="B7816" t="s">
        <v>143</v>
      </c>
      <c r="C7816" t="s">
        <v>365</v>
      </c>
      <c r="D7816" t="s">
        <v>1278</v>
      </c>
      <c r="E7816" t="s">
        <v>29</v>
      </c>
      <c r="F7816">
        <v>18196</v>
      </c>
      <c r="G7816">
        <v>17645</v>
      </c>
      <c r="H7816">
        <v>0.96971861947680804</v>
      </c>
      <c r="I7816" t="str">
        <f>VLOOKUP($B7816&amp;$E7816,'Employee List'!$A:$E,5,0)</f>
        <v>E-1218</v>
      </c>
    </row>
    <row r="7817" spans="1:9" x14ac:dyDescent="0.35">
      <c r="A7817" t="s">
        <v>1257</v>
      </c>
      <c r="B7817" t="s">
        <v>143</v>
      </c>
      <c r="C7817" t="s">
        <v>365</v>
      </c>
      <c r="D7817" t="s">
        <v>1278</v>
      </c>
      <c r="E7817" t="s">
        <v>30</v>
      </c>
      <c r="F7817">
        <v>16974</v>
      </c>
      <c r="G7817">
        <v>11999</v>
      </c>
      <c r="H7817">
        <v>0.7069046777424296</v>
      </c>
      <c r="I7817" t="str">
        <f>VLOOKUP($B7817&amp;$E7817,'Employee List'!$A:$E,5,0)</f>
        <v>E-1218</v>
      </c>
    </row>
    <row r="7818" spans="1:9" x14ac:dyDescent="0.35">
      <c r="A7818" t="s">
        <v>1257</v>
      </c>
      <c r="B7818" t="s">
        <v>143</v>
      </c>
      <c r="C7818" t="s">
        <v>365</v>
      </c>
      <c r="D7818" t="s">
        <v>1278</v>
      </c>
      <c r="E7818" t="s">
        <v>31</v>
      </c>
      <c r="F7818">
        <v>15011</v>
      </c>
      <c r="G7818">
        <v>12523</v>
      </c>
      <c r="H7818">
        <v>0.83425487975484647</v>
      </c>
      <c r="I7818" t="str">
        <f>VLOOKUP($B7818&amp;$E7818,'Employee List'!$A:$E,5,0)</f>
        <v>E-1218</v>
      </c>
    </row>
    <row r="7819" spans="1:9" x14ac:dyDescent="0.35">
      <c r="A7819" t="s">
        <v>1257</v>
      </c>
      <c r="B7819" t="s">
        <v>143</v>
      </c>
      <c r="C7819" t="s">
        <v>365</v>
      </c>
      <c r="D7819" t="s">
        <v>1279</v>
      </c>
      <c r="E7819" t="s">
        <v>29</v>
      </c>
      <c r="F7819">
        <v>5561</v>
      </c>
      <c r="G7819">
        <v>1004</v>
      </c>
      <c r="H7819">
        <v>0.1805430677935623</v>
      </c>
      <c r="I7819" t="str">
        <f>VLOOKUP($B7819&amp;$E7819,'Employee List'!$A:$E,5,0)</f>
        <v>E-1218</v>
      </c>
    </row>
    <row r="7820" spans="1:9" x14ac:dyDescent="0.35">
      <c r="A7820" t="s">
        <v>1257</v>
      </c>
      <c r="B7820" t="s">
        <v>143</v>
      </c>
      <c r="C7820" t="s">
        <v>365</v>
      </c>
      <c r="D7820" t="s">
        <v>1279</v>
      </c>
      <c r="E7820" t="s">
        <v>30</v>
      </c>
      <c r="F7820">
        <v>3005</v>
      </c>
      <c r="G7820">
        <v>3412</v>
      </c>
      <c r="H7820">
        <v>1.135440931780366</v>
      </c>
      <c r="I7820" t="str">
        <f>VLOOKUP($B7820&amp;$E7820,'Employee List'!$A:$E,5,0)</f>
        <v>E-1218</v>
      </c>
    </row>
    <row r="7821" spans="1:9" x14ac:dyDescent="0.35">
      <c r="A7821" t="s">
        <v>1257</v>
      </c>
      <c r="B7821" t="s">
        <v>143</v>
      </c>
      <c r="C7821" t="s">
        <v>365</v>
      </c>
      <c r="D7821" t="s">
        <v>1279</v>
      </c>
      <c r="E7821" t="s">
        <v>31</v>
      </c>
      <c r="F7821">
        <v>1834</v>
      </c>
      <c r="G7821">
        <v>5792</v>
      </c>
      <c r="H7821">
        <v>3.1581243184296621</v>
      </c>
      <c r="I7821" t="str">
        <f>VLOOKUP($B7821&amp;$E7821,'Employee List'!$A:$E,5,0)</f>
        <v>E-1218</v>
      </c>
    </row>
    <row r="7822" spans="1:9" x14ac:dyDescent="0.35">
      <c r="A7822" t="s">
        <v>1257</v>
      </c>
      <c r="B7822" t="s">
        <v>143</v>
      </c>
      <c r="C7822" t="s">
        <v>365</v>
      </c>
      <c r="D7822" t="s">
        <v>1280</v>
      </c>
      <c r="E7822" t="s">
        <v>29</v>
      </c>
      <c r="F7822">
        <v>12393</v>
      </c>
      <c r="G7822">
        <v>4225</v>
      </c>
      <c r="H7822">
        <v>0.34091826030823852</v>
      </c>
      <c r="I7822" t="str">
        <f>VLOOKUP($B7822&amp;$E7822,'Employee List'!$A:$E,5,0)</f>
        <v>E-1218</v>
      </c>
    </row>
    <row r="7823" spans="1:9" x14ac:dyDescent="0.35">
      <c r="A7823" t="s">
        <v>1257</v>
      </c>
      <c r="B7823" t="s">
        <v>143</v>
      </c>
      <c r="C7823" t="s">
        <v>365</v>
      </c>
      <c r="D7823" t="s">
        <v>1280</v>
      </c>
      <c r="E7823" t="s">
        <v>30</v>
      </c>
      <c r="F7823">
        <v>10038</v>
      </c>
      <c r="G7823">
        <v>5942</v>
      </c>
      <c r="H7823">
        <v>0.59195058776648735</v>
      </c>
      <c r="I7823" t="str">
        <f>VLOOKUP($B7823&amp;$E7823,'Employee List'!$A:$E,5,0)</f>
        <v>E-1218</v>
      </c>
    </row>
    <row r="7824" spans="1:9" x14ac:dyDescent="0.35">
      <c r="A7824" t="s">
        <v>1257</v>
      </c>
      <c r="B7824" t="s">
        <v>143</v>
      </c>
      <c r="C7824" t="s">
        <v>365</v>
      </c>
      <c r="D7824" t="s">
        <v>1280</v>
      </c>
      <c r="E7824" t="s">
        <v>31</v>
      </c>
      <c r="F7824">
        <v>10008</v>
      </c>
      <c r="G7824">
        <v>5091</v>
      </c>
      <c r="H7824">
        <v>0.50869304556354911</v>
      </c>
      <c r="I7824" t="str">
        <f>VLOOKUP($B7824&amp;$E7824,'Employee List'!$A:$E,5,0)</f>
        <v>E-1218</v>
      </c>
    </row>
    <row r="7825" spans="1:9" x14ac:dyDescent="0.35">
      <c r="A7825" t="s">
        <v>1257</v>
      </c>
      <c r="B7825" t="s">
        <v>143</v>
      </c>
      <c r="C7825" t="s">
        <v>365</v>
      </c>
      <c r="D7825" t="s">
        <v>1262</v>
      </c>
      <c r="E7825" t="s">
        <v>29</v>
      </c>
      <c r="F7825">
        <v>46146</v>
      </c>
      <c r="G7825">
        <v>64111</v>
      </c>
      <c r="H7825">
        <v>1.3893078490009969</v>
      </c>
      <c r="I7825" t="str">
        <f>VLOOKUP($B7825&amp;$E7825,'Employee List'!$A:$E,5,0)</f>
        <v>E-1218</v>
      </c>
    </row>
    <row r="7826" spans="1:9" x14ac:dyDescent="0.35">
      <c r="A7826" t="s">
        <v>1257</v>
      </c>
      <c r="B7826" t="s">
        <v>143</v>
      </c>
      <c r="C7826" t="s">
        <v>365</v>
      </c>
      <c r="D7826" t="s">
        <v>1262</v>
      </c>
      <c r="E7826" t="s">
        <v>30</v>
      </c>
      <c r="F7826">
        <v>48878</v>
      </c>
      <c r="G7826">
        <v>60240</v>
      </c>
      <c r="H7826">
        <v>1.2324563198166865</v>
      </c>
      <c r="I7826" t="str">
        <f>VLOOKUP($B7826&amp;$E7826,'Employee List'!$A:$E,5,0)</f>
        <v>E-1218</v>
      </c>
    </row>
    <row r="7827" spans="1:9" x14ac:dyDescent="0.35">
      <c r="A7827" t="s">
        <v>1257</v>
      </c>
      <c r="B7827" t="s">
        <v>143</v>
      </c>
      <c r="C7827" t="s">
        <v>365</v>
      </c>
      <c r="D7827" t="s">
        <v>1262</v>
      </c>
      <c r="E7827" t="s">
        <v>31</v>
      </c>
      <c r="F7827">
        <v>49863</v>
      </c>
      <c r="G7827">
        <v>45545</v>
      </c>
      <c r="H7827">
        <v>0.91340272346228668</v>
      </c>
      <c r="I7827" t="str">
        <f>VLOOKUP($B7827&amp;$E7827,'Employee List'!$A:$E,5,0)</f>
        <v>E-1218</v>
      </c>
    </row>
    <row r="7828" spans="1:9" x14ac:dyDescent="0.35">
      <c r="A7828" t="s">
        <v>1257</v>
      </c>
      <c r="B7828" t="s">
        <v>143</v>
      </c>
      <c r="C7828" t="s">
        <v>365</v>
      </c>
      <c r="D7828" t="s">
        <v>1282</v>
      </c>
      <c r="E7828" t="s">
        <v>29</v>
      </c>
      <c r="F7828">
        <v>3213</v>
      </c>
      <c r="G7828">
        <v>5290</v>
      </c>
      <c r="H7828">
        <v>1.6464363523187053</v>
      </c>
      <c r="I7828" t="str">
        <f>VLOOKUP($B7828&amp;$E7828,'Employee List'!$A:$E,5,0)</f>
        <v>E-1218</v>
      </c>
    </row>
    <row r="7829" spans="1:9" x14ac:dyDescent="0.35">
      <c r="A7829" t="s">
        <v>1257</v>
      </c>
      <c r="B7829" t="s">
        <v>143</v>
      </c>
      <c r="C7829" t="s">
        <v>365</v>
      </c>
      <c r="D7829" t="s">
        <v>1282</v>
      </c>
      <c r="E7829" t="s">
        <v>30</v>
      </c>
      <c r="F7829">
        <v>7033</v>
      </c>
      <c r="G7829">
        <v>3688</v>
      </c>
      <c r="H7829">
        <v>0.52438504194511593</v>
      </c>
      <c r="I7829" t="str">
        <f>VLOOKUP($B7829&amp;$E7829,'Employee List'!$A:$E,5,0)</f>
        <v>E-1218</v>
      </c>
    </row>
    <row r="7830" spans="1:9" x14ac:dyDescent="0.35">
      <c r="A7830" t="s">
        <v>1257</v>
      </c>
      <c r="B7830" t="s">
        <v>143</v>
      </c>
      <c r="C7830" t="s">
        <v>365</v>
      </c>
      <c r="D7830" t="s">
        <v>1282</v>
      </c>
      <c r="E7830" t="s">
        <v>31</v>
      </c>
      <c r="F7830">
        <v>9390</v>
      </c>
      <c r="G7830">
        <v>5273</v>
      </c>
      <c r="H7830">
        <v>0.56155484558040469</v>
      </c>
      <c r="I7830" t="str">
        <f>VLOOKUP($B7830&amp;$E7830,'Employee List'!$A:$E,5,0)</f>
        <v>E-1218</v>
      </c>
    </row>
    <row r="7831" spans="1:9" x14ac:dyDescent="0.35">
      <c r="A7831" t="s">
        <v>1257</v>
      </c>
      <c r="B7831" t="s">
        <v>143</v>
      </c>
      <c r="C7831" t="s">
        <v>365</v>
      </c>
      <c r="D7831" t="s">
        <v>1281</v>
      </c>
      <c r="E7831" t="s">
        <v>29</v>
      </c>
      <c r="F7831">
        <v>3718</v>
      </c>
      <c r="G7831">
        <v>4690</v>
      </c>
      <c r="H7831">
        <v>1.2614308768154923</v>
      </c>
      <c r="I7831" t="str">
        <f>VLOOKUP($B7831&amp;$E7831,'Employee List'!$A:$E,5,0)</f>
        <v>E-1218</v>
      </c>
    </row>
    <row r="7832" spans="1:9" x14ac:dyDescent="0.35">
      <c r="A7832" t="s">
        <v>1257</v>
      </c>
      <c r="B7832" t="s">
        <v>143</v>
      </c>
      <c r="C7832" t="s">
        <v>365</v>
      </c>
      <c r="D7832" t="s">
        <v>1281</v>
      </c>
      <c r="E7832" t="s">
        <v>30</v>
      </c>
      <c r="F7832">
        <v>2750</v>
      </c>
      <c r="G7832">
        <v>7023</v>
      </c>
      <c r="H7832">
        <v>2.553818181818182</v>
      </c>
      <c r="I7832" t="str">
        <f>VLOOKUP($B7832&amp;$E7832,'Employee List'!$A:$E,5,0)</f>
        <v>E-1218</v>
      </c>
    </row>
    <row r="7833" spans="1:9" x14ac:dyDescent="0.35">
      <c r="A7833" t="s">
        <v>1257</v>
      </c>
      <c r="B7833" t="s">
        <v>143</v>
      </c>
      <c r="C7833" t="s">
        <v>365</v>
      </c>
      <c r="D7833" t="s">
        <v>1281</v>
      </c>
      <c r="E7833" t="s">
        <v>31</v>
      </c>
      <c r="F7833">
        <v>1161</v>
      </c>
      <c r="G7833">
        <v>5468</v>
      </c>
      <c r="H7833">
        <v>4.7097329888027559</v>
      </c>
      <c r="I7833" t="str">
        <f>VLOOKUP($B7833&amp;$E7833,'Employee List'!$A:$E,5,0)</f>
        <v>E-1218</v>
      </c>
    </row>
    <row r="7834" spans="1:9" x14ac:dyDescent="0.35">
      <c r="A7834" t="s">
        <v>1257</v>
      </c>
      <c r="B7834" t="s">
        <v>144</v>
      </c>
      <c r="C7834" t="s">
        <v>366</v>
      </c>
      <c r="D7834" t="s">
        <v>1274</v>
      </c>
      <c r="E7834" t="s">
        <v>29</v>
      </c>
      <c r="F7834">
        <v>28157</v>
      </c>
      <c r="G7834">
        <v>27474</v>
      </c>
      <c r="H7834">
        <v>0.97574315445537518</v>
      </c>
      <c r="I7834" t="str">
        <f>VLOOKUP($B7834&amp;$E7834,'Employee List'!$A:$E,5,0)</f>
        <v>E-1219</v>
      </c>
    </row>
    <row r="7835" spans="1:9" x14ac:dyDescent="0.35">
      <c r="A7835" t="s">
        <v>1257</v>
      </c>
      <c r="B7835" t="s">
        <v>144</v>
      </c>
      <c r="C7835" t="s">
        <v>366</v>
      </c>
      <c r="D7835" t="s">
        <v>1274</v>
      </c>
      <c r="E7835" t="s">
        <v>30</v>
      </c>
      <c r="F7835">
        <v>31242</v>
      </c>
      <c r="G7835">
        <v>33459</v>
      </c>
      <c r="H7835">
        <v>1.0709621663145765</v>
      </c>
      <c r="I7835" t="str">
        <f>VLOOKUP($B7835&amp;$E7835,'Employee List'!$A:$E,5,0)</f>
        <v>E-1219</v>
      </c>
    </row>
    <row r="7836" spans="1:9" x14ac:dyDescent="0.35">
      <c r="A7836" t="s">
        <v>1257</v>
      </c>
      <c r="B7836" t="s">
        <v>144</v>
      </c>
      <c r="C7836" t="s">
        <v>366</v>
      </c>
      <c r="D7836" t="s">
        <v>1274</v>
      </c>
      <c r="E7836" t="s">
        <v>31</v>
      </c>
      <c r="F7836">
        <v>31708</v>
      </c>
      <c r="G7836">
        <v>25932</v>
      </c>
      <c r="H7836">
        <v>0.81783776964803834</v>
      </c>
      <c r="I7836" t="str">
        <f>VLOOKUP($B7836&amp;$E7836,'Employee List'!$A:$E,5,0)</f>
        <v>E-1219</v>
      </c>
    </row>
    <row r="7837" spans="1:9" x14ac:dyDescent="0.35">
      <c r="A7837" t="s">
        <v>1257</v>
      </c>
      <c r="B7837" t="s">
        <v>144</v>
      </c>
      <c r="C7837" t="s">
        <v>366</v>
      </c>
      <c r="D7837" t="s">
        <v>1263</v>
      </c>
      <c r="E7837" t="s">
        <v>29</v>
      </c>
      <c r="F7837">
        <v>2741</v>
      </c>
      <c r="G7837">
        <v>3524</v>
      </c>
      <c r="H7837">
        <v>1.2856621670923021</v>
      </c>
      <c r="I7837" t="str">
        <f>VLOOKUP($B7837&amp;$E7837,'Employee List'!$A:$E,5,0)</f>
        <v>E-1219</v>
      </c>
    </row>
    <row r="7838" spans="1:9" x14ac:dyDescent="0.35">
      <c r="A7838" t="s">
        <v>1257</v>
      </c>
      <c r="B7838" t="s">
        <v>144</v>
      </c>
      <c r="C7838" t="s">
        <v>366</v>
      </c>
      <c r="D7838" t="s">
        <v>1263</v>
      </c>
      <c r="E7838" t="s">
        <v>30</v>
      </c>
      <c r="F7838">
        <v>3134</v>
      </c>
      <c r="G7838">
        <v>5068</v>
      </c>
      <c r="H7838">
        <v>1.6171027440970007</v>
      </c>
      <c r="I7838" t="str">
        <f>VLOOKUP($B7838&amp;$E7838,'Employee List'!$A:$E,5,0)</f>
        <v>E-1219</v>
      </c>
    </row>
    <row r="7839" spans="1:9" x14ac:dyDescent="0.35">
      <c r="A7839" t="s">
        <v>1257</v>
      </c>
      <c r="B7839" t="s">
        <v>144</v>
      </c>
      <c r="C7839" t="s">
        <v>366</v>
      </c>
      <c r="D7839" t="s">
        <v>1263</v>
      </c>
      <c r="E7839" t="s">
        <v>31</v>
      </c>
      <c r="F7839">
        <v>2623</v>
      </c>
      <c r="G7839">
        <v>1159</v>
      </c>
      <c r="H7839">
        <v>0.44186046511627908</v>
      </c>
      <c r="I7839" t="str">
        <f>VLOOKUP($B7839&amp;$E7839,'Employee List'!$A:$E,5,0)</f>
        <v>E-1219</v>
      </c>
    </row>
    <row r="7840" spans="1:9" x14ac:dyDescent="0.35">
      <c r="A7840" t="s">
        <v>1257</v>
      </c>
      <c r="B7840" t="s">
        <v>144</v>
      </c>
      <c r="C7840" t="s">
        <v>366</v>
      </c>
      <c r="D7840" t="s">
        <v>1264</v>
      </c>
      <c r="E7840" t="s">
        <v>29</v>
      </c>
      <c r="F7840">
        <v>2747</v>
      </c>
      <c r="G7840">
        <v>3954</v>
      </c>
      <c r="H7840">
        <v>1.4393884237349837</v>
      </c>
      <c r="I7840" t="str">
        <f>VLOOKUP($B7840&amp;$E7840,'Employee List'!$A:$E,5,0)</f>
        <v>E-1219</v>
      </c>
    </row>
    <row r="7841" spans="1:9" x14ac:dyDescent="0.35">
      <c r="A7841" t="s">
        <v>1257</v>
      </c>
      <c r="B7841" t="s">
        <v>144</v>
      </c>
      <c r="C7841" t="s">
        <v>366</v>
      </c>
      <c r="D7841" t="s">
        <v>1264</v>
      </c>
      <c r="E7841" t="s">
        <v>30</v>
      </c>
      <c r="F7841">
        <v>1898</v>
      </c>
      <c r="G7841">
        <v>5177</v>
      </c>
      <c r="H7841">
        <v>2.7276080084299261</v>
      </c>
      <c r="I7841" t="str">
        <f>VLOOKUP($B7841&amp;$E7841,'Employee List'!$A:$E,5,0)</f>
        <v>E-1219</v>
      </c>
    </row>
    <row r="7842" spans="1:9" x14ac:dyDescent="0.35">
      <c r="A7842" t="s">
        <v>1257</v>
      </c>
      <c r="B7842" t="s">
        <v>144</v>
      </c>
      <c r="C7842" t="s">
        <v>366</v>
      </c>
      <c r="D7842" t="s">
        <v>1264</v>
      </c>
      <c r="E7842" t="s">
        <v>31</v>
      </c>
      <c r="F7842">
        <v>3678</v>
      </c>
      <c r="G7842">
        <v>4553</v>
      </c>
      <c r="H7842">
        <v>1.2379010331702012</v>
      </c>
      <c r="I7842" t="str">
        <f>VLOOKUP($B7842&amp;$E7842,'Employee List'!$A:$E,5,0)</f>
        <v>E-1219</v>
      </c>
    </row>
    <row r="7843" spans="1:9" x14ac:dyDescent="0.35">
      <c r="A7843" t="s">
        <v>1257</v>
      </c>
      <c r="B7843" t="s">
        <v>144</v>
      </c>
      <c r="C7843" t="s">
        <v>366</v>
      </c>
      <c r="D7843" t="s">
        <v>1265</v>
      </c>
      <c r="E7843" t="s">
        <v>29</v>
      </c>
      <c r="F7843">
        <v>12949</v>
      </c>
      <c r="G7843">
        <v>19657</v>
      </c>
      <c r="H7843">
        <v>1.5180322804849795</v>
      </c>
      <c r="I7843" t="str">
        <f>VLOOKUP($B7843&amp;$E7843,'Employee List'!$A:$E,5,0)</f>
        <v>E-1219</v>
      </c>
    </row>
    <row r="7844" spans="1:9" x14ac:dyDescent="0.35">
      <c r="A7844" t="s">
        <v>1257</v>
      </c>
      <c r="B7844" t="s">
        <v>144</v>
      </c>
      <c r="C7844" t="s">
        <v>366</v>
      </c>
      <c r="D7844" t="s">
        <v>1265</v>
      </c>
      <c r="E7844" t="s">
        <v>30</v>
      </c>
      <c r="F7844">
        <v>12233</v>
      </c>
      <c r="G7844">
        <v>23773</v>
      </c>
      <c r="H7844">
        <v>1.9433499550396469</v>
      </c>
      <c r="I7844" t="str">
        <f>VLOOKUP($B7844&amp;$E7844,'Employee List'!$A:$E,5,0)</f>
        <v>E-1219</v>
      </c>
    </row>
    <row r="7845" spans="1:9" x14ac:dyDescent="0.35">
      <c r="A7845" t="s">
        <v>1257</v>
      </c>
      <c r="B7845" t="s">
        <v>144</v>
      </c>
      <c r="C7845" t="s">
        <v>366</v>
      </c>
      <c r="D7845" t="s">
        <v>1265</v>
      </c>
      <c r="E7845" t="s">
        <v>31</v>
      </c>
      <c r="F7845">
        <v>13108</v>
      </c>
      <c r="G7845">
        <v>21492</v>
      </c>
      <c r="H7845">
        <v>1.6396093988404028</v>
      </c>
      <c r="I7845" t="str">
        <f>VLOOKUP($B7845&amp;$E7845,'Employee List'!$A:$E,5,0)</f>
        <v>E-1219</v>
      </c>
    </row>
    <row r="7846" spans="1:9" x14ac:dyDescent="0.35">
      <c r="A7846" t="s">
        <v>1257</v>
      </c>
      <c r="B7846" t="s">
        <v>144</v>
      </c>
      <c r="C7846" t="s">
        <v>366</v>
      </c>
      <c r="D7846" t="s">
        <v>1260</v>
      </c>
      <c r="E7846" t="s">
        <v>29</v>
      </c>
      <c r="F7846">
        <v>94725</v>
      </c>
      <c r="G7846">
        <v>85874</v>
      </c>
      <c r="H7846">
        <v>0.90656109791501716</v>
      </c>
      <c r="I7846" t="str">
        <f>VLOOKUP($B7846&amp;$E7846,'Employee List'!$A:$E,5,0)</f>
        <v>E-1219</v>
      </c>
    </row>
    <row r="7847" spans="1:9" x14ac:dyDescent="0.35">
      <c r="A7847" t="s">
        <v>1257</v>
      </c>
      <c r="B7847" t="s">
        <v>144</v>
      </c>
      <c r="C7847" t="s">
        <v>366</v>
      </c>
      <c r="D7847" t="s">
        <v>1260</v>
      </c>
      <c r="E7847" t="s">
        <v>30</v>
      </c>
      <c r="F7847">
        <v>95879</v>
      </c>
      <c r="G7847">
        <v>80514</v>
      </c>
      <c r="H7847">
        <v>0.83974592976564211</v>
      </c>
      <c r="I7847" t="str">
        <f>VLOOKUP($B7847&amp;$E7847,'Employee List'!$A:$E,5,0)</f>
        <v>E-1219</v>
      </c>
    </row>
    <row r="7848" spans="1:9" x14ac:dyDescent="0.35">
      <c r="A7848" t="s">
        <v>1257</v>
      </c>
      <c r="B7848" t="s">
        <v>144</v>
      </c>
      <c r="C7848" t="s">
        <v>366</v>
      </c>
      <c r="D7848" t="s">
        <v>1260</v>
      </c>
      <c r="E7848" t="s">
        <v>31</v>
      </c>
      <c r="F7848">
        <v>113397</v>
      </c>
      <c r="G7848">
        <v>162012</v>
      </c>
      <c r="H7848">
        <v>1.4287150453715707</v>
      </c>
      <c r="I7848" t="str">
        <f>VLOOKUP($B7848&amp;$E7848,'Employee List'!$A:$E,5,0)</f>
        <v>E-1219</v>
      </c>
    </row>
    <row r="7849" spans="1:9" x14ac:dyDescent="0.35">
      <c r="A7849" t="s">
        <v>1257</v>
      </c>
      <c r="B7849" t="s">
        <v>144</v>
      </c>
      <c r="C7849" t="s">
        <v>366</v>
      </c>
      <c r="D7849" t="s">
        <v>1261</v>
      </c>
      <c r="E7849" t="s">
        <v>29</v>
      </c>
      <c r="F7849">
        <v>75903</v>
      </c>
      <c r="G7849">
        <v>97546</v>
      </c>
      <c r="H7849">
        <v>1.2851402447861087</v>
      </c>
      <c r="I7849" t="str">
        <f>VLOOKUP($B7849&amp;$E7849,'Employee List'!$A:$E,5,0)</f>
        <v>E-1219</v>
      </c>
    </row>
    <row r="7850" spans="1:9" x14ac:dyDescent="0.35">
      <c r="A7850" t="s">
        <v>1257</v>
      </c>
      <c r="B7850" t="s">
        <v>144</v>
      </c>
      <c r="C7850" t="s">
        <v>366</v>
      </c>
      <c r="D7850" t="s">
        <v>1261</v>
      </c>
      <c r="E7850" t="s">
        <v>30</v>
      </c>
      <c r="F7850">
        <v>78529</v>
      </c>
      <c r="G7850">
        <v>78545</v>
      </c>
      <c r="H7850">
        <v>1.0002037463866851</v>
      </c>
      <c r="I7850" t="str">
        <f>VLOOKUP($B7850&amp;$E7850,'Employee List'!$A:$E,5,0)</f>
        <v>E-1219</v>
      </c>
    </row>
    <row r="7851" spans="1:9" x14ac:dyDescent="0.35">
      <c r="A7851" t="s">
        <v>1257</v>
      </c>
      <c r="B7851" t="s">
        <v>144</v>
      </c>
      <c r="C7851" t="s">
        <v>366</v>
      </c>
      <c r="D7851" t="s">
        <v>1261</v>
      </c>
      <c r="E7851" t="s">
        <v>31</v>
      </c>
      <c r="F7851">
        <v>81809</v>
      </c>
      <c r="G7851">
        <v>70969</v>
      </c>
      <c r="H7851">
        <v>0.86749624124485081</v>
      </c>
      <c r="I7851" t="str">
        <f>VLOOKUP($B7851&amp;$E7851,'Employee List'!$A:$E,5,0)</f>
        <v>E-1219</v>
      </c>
    </row>
    <row r="7852" spans="1:9" x14ac:dyDescent="0.35">
      <c r="A7852" t="s">
        <v>1257</v>
      </c>
      <c r="B7852" t="s">
        <v>144</v>
      </c>
      <c r="C7852" t="s">
        <v>366</v>
      </c>
      <c r="D7852" t="s">
        <v>1266</v>
      </c>
      <c r="E7852" t="s">
        <v>29</v>
      </c>
      <c r="F7852">
        <v>77144</v>
      </c>
      <c r="G7852">
        <v>75997</v>
      </c>
      <c r="H7852">
        <v>0.98513170175256659</v>
      </c>
      <c r="I7852" t="str">
        <f>VLOOKUP($B7852&amp;$E7852,'Employee List'!$A:$E,5,0)</f>
        <v>E-1219</v>
      </c>
    </row>
    <row r="7853" spans="1:9" x14ac:dyDescent="0.35">
      <c r="A7853" t="s">
        <v>1257</v>
      </c>
      <c r="B7853" t="s">
        <v>144</v>
      </c>
      <c r="C7853" t="s">
        <v>366</v>
      </c>
      <c r="D7853" t="s">
        <v>1266</v>
      </c>
      <c r="E7853" t="s">
        <v>30</v>
      </c>
      <c r="F7853">
        <v>79497</v>
      </c>
      <c r="G7853">
        <v>69452</v>
      </c>
      <c r="H7853">
        <v>0.87364303055461212</v>
      </c>
      <c r="I7853" t="str">
        <f>VLOOKUP($B7853&amp;$E7853,'Employee List'!$A:$E,5,0)</f>
        <v>E-1219</v>
      </c>
    </row>
    <row r="7854" spans="1:9" x14ac:dyDescent="0.35">
      <c r="A7854" t="s">
        <v>1257</v>
      </c>
      <c r="B7854" t="s">
        <v>144</v>
      </c>
      <c r="C7854" t="s">
        <v>366</v>
      </c>
      <c r="D7854" t="s">
        <v>1266</v>
      </c>
      <c r="E7854" t="s">
        <v>31</v>
      </c>
      <c r="F7854">
        <v>83363</v>
      </c>
      <c r="G7854">
        <v>55861</v>
      </c>
      <c r="H7854">
        <v>0.67009344673296312</v>
      </c>
      <c r="I7854" t="str">
        <f>VLOOKUP($B7854&amp;$E7854,'Employee List'!$A:$E,5,0)</f>
        <v>E-1219</v>
      </c>
    </row>
    <row r="7855" spans="1:9" x14ac:dyDescent="0.35">
      <c r="A7855" t="s">
        <v>1257</v>
      </c>
      <c r="B7855" t="s">
        <v>144</v>
      </c>
      <c r="C7855" t="s">
        <v>366</v>
      </c>
      <c r="D7855" t="s">
        <v>1267</v>
      </c>
      <c r="E7855" t="s">
        <v>29</v>
      </c>
      <c r="F7855">
        <v>49955</v>
      </c>
      <c r="G7855">
        <v>31316</v>
      </c>
      <c r="H7855">
        <v>0.62688419577619858</v>
      </c>
      <c r="I7855" t="str">
        <f>VLOOKUP($B7855&amp;$E7855,'Employee List'!$A:$E,5,0)</f>
        <v>E-1219</v>
      </c>
    </row>
    <row r="7856" spans="1:9" x14ac:dyDescent="0.35">
      <c r="A7856" t="s">
        <v>1257</v>
      </c>
      <c r="B7856" t="s">
        <v>144</v>
      </c>
      <c r="C7856" t="s">
        <v>366</v>
      </c>
      <c r="D7856" t="s">
        <v>1267</v>
      </c>
      <c r="E7856" t="s">
        <v>30</v>
      </c>
      <c r="F7856">
        <v>50101</v>
      </c>
      <c r="G7856">
        <v>41844</v>
      </c>
      <c r="H7856">
        <v>0.83519291032115128</v>
      </c>
      <c r="I7856" t="str">
        <f>VLOOKUP($B7856&amp;$E7856,'Employee List'!$A:$E,5,0)</f>
        <v>E-1219</v>
      </c>
    </row>
    <row r="7857" spans="1:9" x14ac:dyDescent="0.35">
      <c r="A7857" t="s">
        <v>1257</v>
      </c>
      <c r="B7857" t="s">
        <v>144</v>
      </c>
      <c r="C7857" t="s">
        <v>366</v>
      </c>
      <c r="D7857" t="s">
        <v>1267</v>
      </c>
      <c r="E7857" t="s">
        <v>31</v>
      </c>
      <c r="F7857">
        <v>49454</v>
      </c>
      <c r="G7857">
        <v>45715</v>
      </c>
      <c r="H7857">
        <v>0.9243943867027945</v>
      </c>
      <c r="I7857" t="str">
        <f>VLOOKUP($B7857&amp;$E7857,'Employee List'!$A:$E,5,0)</f>
        <v>E-1219</v>
      </c>
    </row>
    <row r="7858" spans="1:9" x14ac:dyDescent="0.35">
      <c r="A7858" t="s">
        <v>1257</v>
      </c>
      <c r="B7858" t="s">
        <v>144</v>
      </c>
      <c r="C7858" t="s">
        <v>366</v>
      </c>
      <c r="D7858" t="s">
        <v>1268</v>
      </c>
      <c r="E7858" t="s">
        <v>29</v>
      </c>
      <c r="F7858">
        <v>14641</v>
      </c>
      <c r="G7858">
        <v>17675</v>
      </c>
      <c r="H7858">
        <v>1.2072262823577624</v>
      </c>
      <c r="I7858" t="str">
        <f>VLOOKUP($B7858&amp;$E7858,'Employee List'!$A:$E,5,0)</f>
        <v>E-1219</v>
      </c>
    </row>
    <row r="7859" spans="1:9" x14ac:dyDescent="0.35">
      <c r="A7859" t="s">
        <v>1257</v>
      </c>
      <c r="B7859" t="s">
        <v>144</v>
      </c>
      <c r="C7859" t="s">
        <v>366</v>
      </c>
      <c r="D7859" t="s">
        <v>1268</v>
      </c>
      <c r="E7859" t="s">
        <v>30</v>
      </c>
      <c r="F7859">
        <v>12259</v>
      </c>
      <c r="G7859">
        <v>11463</v>
      </c>
      <c r="H7859">
        <v>0.93506811322293826</v>
      </c>
      <c r="I7859" t="str">
        <f>VLOOKUP($B7859&amp;$E7859,'Employee List'!$A:$E,5,0)</f>
        <v>E-1219</v>
      </c>
    </row>
    <row r="7860" spans="1:9" x14ac:dyDescent="0.35">
      <c r="A7860" t="s">
        <v>1257</v>
      </c>
      <c r="B7860" t="s">
        <v>144</v>
      </c>
      <c r="C7860" t="s">
        <v>366</v>
      </c>
      <c r="D7860" t="s">
        <v>1268</v>
      </c>
      <c r="E7860" t="s">
        <v>31</v>
      </c>
      <c r="F7860">
        <v>13985</v>
      </c>
      <c r="G7860">
        <v>5309</v>
      </c>
      <c r="H7860">
        <v>0.37962102252413299</v>
      </c>
      <c r="I7860" t="str">
        <f>VLOOKUP($B7860&amp;$E7860,'Employee List'!$A:$E,5,0)</f>
        <v>E-1219</v>
      </c>
    </row>
    <row r="7861" spans="1:9" x14ac:dyDescent="0.35">
      <c r="A7861" t="s">
        <v>1257</v>
      </c>
      <c r="B7861" t="s">
        <v>144</v>
      </c>
      <c r="C7861" t="s">
        <v>366</v>
      </c>
      <c r="D7861" t="s">
        <v>1269</v>
      </c>
      <c r="E7861" t="s">
        <v>29</v>
      </c>
      <c r="F7861">
        <v>20188</v>
      </c>
      <c r="G7861">
        <v>81734</v>
      </c>
      <c r="H7861">
        <v>4.0486427580741031</v>
      </c>
      <c r="I7861" t="str">
        <f>VLOOKUP($B7861&amp;$E7861,'Employee List'!$A:$E,5,0)</f>
        <v>E-1219</v>
      </c>
    </row>
    <row r="7862" spans="1:9" x14ac:dyDescent="0.35">
      <c r="A7862" t="s">
        <v>1257</v>
      </c>
      <c r="B7862" t="s">
        <v>144</v>
      </c>
      <c r="C7862" t="s">
        <v>366</v>
      </c>
      <c r="D7862" t="s">
        <v>1269</v>
      </c>
      <c r="E7862" t="s">
        <v>30</v>
      </c>
      <c r="F7862">
        <v>19021</v>
      </c>
      <c r="G7862">
        <v>46087</v>
      </c>
      <c r="H7862">
        <v>2.4229535776247304</v>
      </c>
      <c r="I7862" t="str">
        <f>VLOOKUP($B7862&amp;$E7862,'Employee List'!$A:$E,5,0)</f>
        <v>E-1219</v>
      </c>
    </row>
    <row r="7863" spans="1:9" x14ac:dyDescent="0.35">
      <c r="A7863" t="s">
        <v>1257</v>
      </c>
      <c r="B7863" t="s">
        <v>144</v>
      </c>
      <c r="C7863" t="s">
        <v>366</v>
      </c>
      <c r="D7863" t="s">
        <v>1269</v>
      </c>
      <c r="E7863" t="s">
        <v>31</v>
      </c>
      <c r="F7863">
        <v>17491</v>
      </c>
      <c r="G7863">
        <v>32950</v>
      </c>
      <c r="H7863">
        <v>1.8838259676405009</v>
      </c>
      <c r="I7863" t="str">
        <f>VLOOKUP($B7863&amp;$E7863,'Employee List'!$A:$E,5,0)</f>
        <v>E-1219</v>
      </c>
    </row>
    <row r="7864" spans="1:9" x14ac:dyDescent="0.35">
      <c r="A7864" t="s">
        <v>1257</v>
      </c>
      <c r="B7864" t="s">
        <v>144</v>
      </c>
      <c r="C7864" t="s">
        <v>366</v>
      </c>
      <c r="D7864" t="s">
        <v>1270</v>
      </c>
      <c r="E7864" t="s">
        <v>29</v>
      </c>
      <c r="F7864">
        <v>14037</v>
      </c>
      <c r="G7864">
        <v>6893</v>
      </c>
      <c r="H7864">
        <v>0.49105934316449384</v>
      </c>
      <c r="I7864" t="str">
        <f>VLOOKUP($B7864&amp;$E7864,'Employee List'!$A:$E,5,0)</f>
        <v>E-1219</v>
      </c>
    </row>
    <row r="7865" spans="1:9" x14ac:dyDescent="0.35">
      <c r="A7865" t="s">
        <v>1257</v>
      </c>
      <c r="B7865" t="s">
        <v>144</v>
      </c>
      <c r="C7865" t="s">
        <v>366</v>
      </c>
      <c r="D7865" t="s">
        <v>1270</v>
      </c>
      <c r="E7865" t="s">
        <v>30</v>
      </c>
      <c r="F7865">
        <v>18533</v>
      </c>
      <c r="G7865">
        <v>2998</v>
      </c>
      <c r="H7865">
        <v>0.16176549937948526</v>
      </c>
      <c r="I7865" t="str">
        <f>VLOOKUP($B7865&amp;$E7865,'Employee List'!$A:$E,5,0)</f>
        <v>E-1219</v>
      </c>
    </row>
    <row r="7866" spans="1:9" x14ac:dyDescent="0.35">
      <c r="A7866" t="s">
        <v>1257</v>
      </c>
      <c r="B7866" t="s">
        <v>144</v>
      </c>
      <c r="C7866" t="s">
        <v>366</v>
      </c>
      <c r="D7866" t="s">
        <v>1270</v>
      </c>
      <c r="E7866" t="s">
        <v>31</v>
      </c>
      <c r="F7866">
        <v>14900</v>
      </c>
      <c r="G7866">
        <v>4952</v>
      </c>
      <c r="H7866">
        <v>0.33234899328859058</v>
      </c>
      <c r="I7866" t="str">
        <f>VLOOKUP($B7866&amp;$E7866,'Employee List'!$A:$E,5,0)</f>
        <v>E-1219</v>
      </c>
    </row>
    <row r="7867" spans="1:9" x14ac:dyDescent="0.35">
      <c r="A7867" t="s">
        <v>1257</v>
      </c>
      <c r="B7867" t="s">
        <v>144</v>
      </c>
      <c r="C7867" t="s">
        <v>366</v>
      </c>
      <c r="D7867" t="s">
        <v>1271</v>
      </c>
      <c r="E7867" t="s">
        <v>29</v>
      </c>
      <c r="F7867">
        <v>30948</v>
      </c>
      <c r="G7867">
        <v>32560</v>
      </c>
      <c r="H7867">
        <v>1.0520873723665503</v>
      </c>
      <c r="I7867" t="str">
        <f>VLOOKUP($B7867&amp;$E7867,'Employee List'!$A:$E,5,0)</f>
        <v>E-1219</v>
      </c>
    </row>
    <row r="7868" spans="1:9" x14ac:dyDescent="0.35">
      <c r="A7868" t="s">
        <v>1257</v>
      </c>
      <c r="B7868" t="s">
        <v>144</v>
      </c>
      <c r="C7868" t="s">
        <v>366</v>
      </c>
      <c r="D7868" t="s">
        <v>1271</v>
      </c>
      <c r="E7868" t="s">
        <v>30</v>
      </c>
      <c r="F7868">
        <v>29318</v>
      </c>
      <c r="G7868">
        <v>25314</v>
      </c>
      <c r="H7868">
        <v>0.86342861040998709</v>
      </c>
      <c r="I7868" t="str">
        <f>VLOOKUP($B7868&amp;$E7868,'Employee List'!$A:$E,5,0)</f>
        <v>E-1219</v>
      </c>
    </row>
    <row r="7869" spans="1:9" x14ac:dyDescent="0.35">
      <c r="A7869" t="s">
        <v>1257</v>
      </c>
      <c r="B7869" t="s">
        <v>144</v>
      </c>
      <c r="C7869" t="s">
        <v>366</v>
      </c>
      <c r="D7869" t="s">
        <v>1271</v>
      </c>
      <c r="E7869" t="s">
        <v>31</v>
      </c>
      <c r="F7869">
        <v>30918</v>
      </c>
      <c r="G7869">
        <v>27413</v>
      </c>
      <c r="H7869">
        <v>0.88663561679280678</v>
      </c>
      <c r="I7869" t="str">
        <f>VLOOKUP($B7869&amp;$E7869,'Employee List'!$A:$E,5,0)</f>
        <v>E-1219</v>
      </c>
    </row>
    <row r="7870" spans="1:9" x14ac:dyDescent="0.35">
      <c r="A7870" t="s">
        <v>1257</v>
      </c>
      <c r="B7870" t="s">
        <v>144</v>
      </c>
      <c r="C7870" t="s">
        <v>366</v>
      </c>
      <c r="D7870" t="s">
        <v>1258</v>
      </c>
      <c r="E7870" t="s">
        <v>29</v>
      </c>
      <c r="F7870">
        <v>283955</v>
      </c>
      <c r="G7870">
        <v>342183</v>
      </c>
      <c r="H7870">
        <v>1.2050606610202321</v>
      </c>
      <c r="I7870" t="str">
        <f>VLOOKUP($B7870&amp;$E7870,'Employee List'!$A:$E,5,0)</f>
        <v>E-1219</v>
      </c>
    </row>
    <row r="7871" spans="1:9" x14ac:dyDescent="0.35">
      <c r="A7871" t="s">
        <v>1257</v>
      </c>
      <c r="B7871" t="s">
        <v>144</v>
      </c>
      <c r="C7871" t="s">
        <v>366</v>
      </c>
      <c r="D7871" t="s">
        <v>1258</v>
      </c>
      <c r="E7871" t="s">
        <v>30</v>
      </c>
      <c r="F7871">
        <v>275455</v>
      </c>
      <c r="G7871">
        <v>342372</v>
      </c>
      <c r="H7871">
        <v>1.2429326024214482</v>
      </c>
      <c r="I7871" t="str">
        <f>VLOOKUP($B7871&amp;$E7871,'Employee List'!$A:$E,5,0)</f>
        <v>E-1219</v>
      </c>
    </row>
    <row r="7872" spans="1:9" x14ac:dyDescent="0.35">
      <c r="A7872" t="s">
        <v>1257</v>
      </c>
      <c r="B7872" t="s">
        <v>144</v>
      </c>
      <c r="C7872" t="s">
        <v>366</v>
      </c>
      <c r="D7872" t="s">
        <v>1258</v>
      </c>
      <c r="E7872" t="s">
        <v>31</v>
      </c>
      <c r="F7872">
        <v>264485</v>
      </c>
      <c r="G7872">
        <v>287357</v>
      </c>
      <c r="H7872">
        <v>1.0864774939977693</v>
      </c>
      <c r="I7872" t="str">
        <f>VLOOKUP($B7872&amp;$E7872,'Employee List'!$A:$E,5,0)</f>
        <v>E-1219</v>
      </c>
    </row>
    <row r="7873" spans="1:9" x14ac:dyDescent="0.35">
      <c r="A7873" t="s">
        <v>1257</v>
      </c>
      <c r="B7873" t="s">
        <v>144</v>
      </c>
      <c r="C7873" t="s">
        <v>366</v>
      </c>
      <c r="D7873" t="s">
        <v>1272</v>
      </c>
      <c r="E7873" t="s">
        <v>29</v>
      </c>
      <c r="F7873">
        <v>20770</v>
      </c>
      <c r="G7873">
        <v>15715</v>
      </c>
      <c r="H7873">
        <v>0.75662012518054889</v>
      </c>
      <c r="I7873" t="str">
        <f>VLOOKUP($B7873&amp;$E7873,'Employee List'!$A:$E,5,0)</f>
        <v>E-1219</v>
      </c>
    </row>
    <row r="7874" spans="1:9" x14ac:dyDescent="0.35">
      <c r="A7874" t="s">
        <v>1257</v>
      </c>
      <c r="B7874" t="s">
        <v>144</v>
      </c>
      <c r="C7874" t="s">
        <v>366</v>
      </c>
      <c r="D7874" t="s">
        <v>1272</v>
      </c>
      <c r="E7874" t="s">
        <v>30</v>
      </c>
      <c r="F7874">
        <v>24252</v>
      </c>
      <c r="G7874">
        <v>14158</v>
      </c>
      <c r="H7874">
        <v>0.58378690417285173</v>
      </c>
      <c r="I7874" t="str">
        <f>VLOOKUP($B7874&amp;$E7874,'Employee List'!$A:$E,5,0)</f>
        <v>E-1219</v>
      </c>
    </row>
    <row r="7875" spans="1:9" x14ac:dyDescent="0.35">
      <c r="A7875" t="s">
        <v>1257</v>
      </c>
      <c r="B7875" t="s">
        <v>144</v>
      </c>
      <c r="C7875" t="s">
        <v>366</v>
      </c>
      <c r="D7875" t="s">
        <v>1272</v>
      </c>
      <c r="E7875" t="s">
        <v>31</v>
      </c>
      <c r="F7875">
        <v>24034</v>
      </c>
      <c r="G7875">
        <v>27474</v>
      </c>
      <c r="H7875">
        <v>1.14313056503287</v>
      </c>
      <c r="I7875" t="str">
        <f>VLOOKUP($B7875&amp;$E7875,'Employee List'!$A:$E,5,0)</f>
        <v>E-1219</v>
      </c>
    </row>
    <row r="7876" spans="1:9" x14ac:dyDescent="0.35">
      <c r="A7876" t="s">
        <v>1257</v>
      </c>
      <c r="B7876" t="s">
        <v>144</v>
      </c>
      <c r="C7876" t="s">
        <v>366</v>
      </c>
      <c r="D7876" t="s">
        <v>1259</v>
      </c>
      <c r="E7876" t="s">
        <v>29</v>
      </c>
      <c r="F7876">
        <v>62459</v>
      </c>
      <c r="G7876">
        <v>71242</v>
      </c>
      <c r="H7876">
        <v>1.1406202468819546</v>
      </c>
      <c r="I7876" t="str">
        <f>VLOOKUP($B7876&amp;$E7876,'Employee List'!$A:$E,5,0)</f>
        <v>E-1219</v>
      </c>
    </row>
    <row r="7877" spans="1:9" x14ac:dyDescent="0.35">
      <c r="A7877" t="s">
        <v>1257</v>
      </c>
      <c r="B7877" t="s">
        <v>144</v>
      </c>
      <c r="C7877" t="s">
        <v>366</v>
      </c>
      <c r="D7877" t="s">
        <v>1259</v>
      </c>
      <c r="E7877" t="s">
        <v>30</v>
      </c>
      <c r="F7877">
        <v>64413</v>
      </c>
      <c r="G7877">
        <v>60725</v>
      </c>
      <c r="H7877">
        <v>0.94274447704655895</v>
      </c>
      <c r="I7877" t="str">
        <f>VLOOKUP($B7877&amp;$E7877,'Employee List'!$A:$E,5,0)</f>
        <v>E-1219</v>
      </c>
    </row>
    <row r="7878" spans="1:9" x14ac:dyDescent="0.35">
      <c r="A7878" t="s">
        <v>1257</v>
      </c>
      <c r="B7878" t="s">
        <v>144</v>
      </c>
      <c r="C7878" t="s">
        <v>366</v>
      </c>
      <c r="D7878" t="s">
        <v>1259</v>
      </c>
      <c r="E7878" t="s">
        <v>31</v>
      </c>
      <c r="F7878">
        <v>68158</v>
      </c>
      <c r="G7878">
        <v>79081</v>
      </c>
      <c r="H7878">
        <v>1.1602599841544645</v>
      </c>
      <c r="I7878" t="str">
        <f>VLOOKUP($B7878&amp;$E7878,'Employee List'!$A:$E,5,0)</f>
        <v>E-1219</v>
      </c>
    </row>
    <row r="7879" spans="1:9" x14ac:dyDescent="0.35">
      <c r="A7879" t="s">
        <v>1257</v>
      </c>
      <c r="B7879" t="s">
        <v>144</v>
      </c>
      <c r="C7879" t="s">
        <v>366</v>
      </c>
      <c r="D7879" t="s">
        <v>1273</v>
      </c>
      <c r="E7879" t="s">
        <v>29</v>
      </c>
      <c r="F7879">
        <v>7282</v>
      </c>
      <c r="G7879">
        <v>5246</v>
      </c>
      <c r="H7879">
        <v>0.72040648173578692</v>
      </c>
      <c r="I7879" t="str">
        <f>VLOOKUP($B7879&amp;$E7879,'Employee List'!$A:$E,5,0)</f>
        <v>E-1219</v>
      </c>
    </row>
    <row r="7880" spans="1:9" x14ac:dyDescent="0.35">
      <c r="A7880" t="s">
        <v>1257</v>
      </c>
      <c r="B7880" t="s">
        <v>144</v>
      </c>
      <c r="C7880" t="s">
        <v>366</v>
      </c>
      <c r="D7880" t="s">
        <v>1273</v>
      </c>
      <c r="E7880" t="s">
        <v>30</v>
      </c>
      <c r="F7880">
        <v>4432</v>
      </c>
      <c r="G7880">
        <v>3746</v>
      </c>
      <c r="H7880">
        <v>0.84521660649819497</v>
      </c>
      <c r="I7880" t="str">
        <f>VLOOKUP($B7880&amp;$E7880,'Employee List'!$A:$E,5,0)</f>
        <v>E-1219</v>
      </c>
    </row>
    <row r="7881" spans="1:9" x14ac:dyDescent="0.35">
      <c r="A7881" t="s">
        <v>1257</v>
      </c>
      <c r="B7881" t="s">
        <v>144</v>
      </c>
      <c r="C7881" t="s">
        <v>366</v>
      </c>
      <c r="D7881" t="s">
        <v>1273</v>
      </c>
      <c r="E7881" t="s">
        <v>31</v>
      </c>
      <c r="F7881">
        <v>5081</v>
      </c>
      <c r="G7881">
        <v>4806</v>
      </c>
      <c r="H7881">
        <v>0.94587679590631768</v>
      </c>
      <c r="I7881" t="str">
        <f>VLOOKUP($B7881&amp;$E7881,'Employee List'!$A:$E,5,0)</f>
        <v>E-1219</v>
      </c>
    </row>
    <row r="7882" spans="1:9" x14ac:dyDescent="0.35">
      <c r="A7882" t="s">
        <v>1257</v>
      </c>
      <c r="B7882" t="s">
        <v>144</v>
      </c>
      <c r="C7882" t="s">
        <v>366</v>
      </c>
      <c r="D7882" t="s">
        <v>1275</v>
      </c>
      <c r="E7882" t="s">
        <v>29</v>
      </c>
      <c r="F7882">
        <v>1618</v>
      </c>
      <c r="G7882">
        <v>3750</v>
      </c>
      <c r="H7882">
        <v>2.3176761433868975</v>
      </c>
      <c r="I7882" t="str">
        <f>VLOOKUP($B7882&amp;$E7882,'Employee List'!$A:$E,5,0)</f>
        <v>E-1219</v>
      </c>
    </row>
    <row r="7883" spans="1:9" x14ac:dyDescent="0.35">
      <c r="A7883" t="s">
        <v>1257</v>
      </c>
      <c r="B7883" t="s">
        <v>144</v>
      </c>
      <c r="C7883" t="s">
        <v>366</v>
      </c>
      <c r="D7883" t="s">
        <v>1275</v>
      </c>
      <c r="E7883" t="s">
        <v>30</v>
      </c>
      <c r="F7883">
        <v>1206</v>
      </c>
      <c r="G7883">
        <v>1239</v>
      </c>
      <c r="H7883">
        <v>1.027363184079602</v>
      </c>
      <c r="I7883" t="str">
        <f>VLOOKUP($B7883&amp;$E7883,'Employee List'!$A:$E,5,0)</f>
        <v>E-1219</v>
      </c>
    </row>
    <row r="7884" spans="1:9" x14ac:dyDescent="0.35">
      <c r="A7884" t="s">
        <v>1257</v>
      </c>
      <c r="B7884" t="s">
        <v>144</v>
      </c>
      <c r="C7884" t="s">
        <v>366</v>
      </c>
      <c r="D7884" t="s">
        <v>1275</v>
      </c>
      <c r="E7884" t="s">
        <v>31</v>
      </c>
      <c r="F7884">
        <v>4502</v>
      </c>
      <c r="G7884">
        <v>2556</v>
      </c>
      <c r="H7884">
        <v>0.56774766770324303</v>
      </c>
      <c r="I7884" t="str">
        <f>VLOOKUP($B7884&amp;$E7884,'Employee List'!$A:$E,5,0)</f>
        <v>E-1219</v>
      </c>
    </row>
    <row r="7885" spans="1:9" x14ac:dyDescent="0.35">
      <c r="A7885" t="s">
        <v>1257</v>
      </c>
      <c r="B7885" t="s">
        <v>144</v>
      </c>
      <c r="C7885" t="s">
        <v>366</v>
      </c>
      <c r="D7885" t="s">
        <v>1276</v>
      </c>
      <c r="E7885" t="s">
        <v>29</v>
      </c>
      <c r="F7885">
        <v>6291</v>
      </c>
      <c r="G7885">
        <v>3313</v>
      </c>
      <c r="H7885">
        <v>0.52662533778413612</v>
      </c>
      <c r="I7885" t="str">
        <f>VLOOKUP($B7885&amp;$E7885,'Employee List'!$A:$E,5,0)</f>
        <v>E-1219</v>
      </c>
    </row>
    <row r="7886" spans="1:9" x14ac:dyDescent="0.35">
      <c r="A7886" t="s">
        <v>1257</v>
      </c>
      <c r="B7886" t="s">
        <v>144</v>
      </c>
      <c r="C7886" t="s">
        <v>366</v>
      </c>
      <c r="D7886" t="s">
        <v>1276</v>
      </c>
      <c r="E7886" t="s">
        <v>30</v>
      </c>
      <c r="F7886">
        <v>4900</v>
      </c>
      <c r="G7886">
        <v>6014</v>
      </c>
      <c r="H7886">
        <v>1.2273469387755103</v>
      </c>
      <c r="I7886" t="str">
        <f>VLOOKUP($B7886&amp;$E7886,'Employee List'!$A:$E,5,0)</f>
        <v>E-1219</v>
      </c>
    </row>
    <row r="7887" spans="1:9" x14ac:dyDescent="0.35">
      <c r="A7887" t="s">
        <v>1257</v>
      </c>
      <c r="B7887" t="s">
        <v>144</v>
      </c>
      <c r="C7887" t="s">
        <v>366</v>
      </c>
      <c r="D7887" t="s">
        <v>1276</v>
      </c>
      <c r="E7887" t="s">
        <v>31</v>
      </c>
      <c r="F7887">
        <v>4013</v>
      </c>
      <c r="G7887">
        <v>5924</v>
      </c>
      <c r="H7887">
        <v>1.4762023423872415</v>
      </c>
      <c r="I7887" t="str">
        <f>VLOOKUP($B7887&amp;$E7887,'Employee List'!$A:$E,5,0)</f>
        <v>E-1219</v>
      </c>
    </row>
    <row r="7888" spans="1:9" x14ac:dyDescent="0.35">
      <c r="A7888" t="s">
        <v>1257</v>
      </c>
      <c r="B7888" t="s">
        <v>144</v>
      </c>
      <c r="C7888" t="s">
        <v>366</v>
      </c>
      <c r="D7888" t="s">
        <v>1277</v>
      </c>
      <c r="E7888" t="s">
        <v>29</v>
      </c>
      <c r="F7888">
        <v>8669</v>
      </c>
      <c r="G7888">
        <v>8727</v>
      </c>
      <c r="H7888">
        <v>1.0066905064021225</v>
      </c>
      <c r="I7888" t="str">
        <f>VLOOKUP($B7888&amp;$E7888,'Employee List'!$A:$E,5,0)</f>
        <v>E-1219</v>
      </c>
    </row>
    <row r="7889" spans="1:9" x14ac:dyDescent="0.35">
      <c r="A7889" t="s">
        <v>1257</v>
      </c>
      <c r="B7889" t="s">
        <v>144</v>
      </c>
      <c r="C7889" t="s">
        <v>366</v>
      </c>
      <c r="D7889" t="s">
        <v>1277</v>
      </c>
      <c r="E7889" t="s">
        <v>30</v>
      </c>
      <c r="F7889">
        <v>7942</v>
      </c>
      <c r="G7889">
        <v>7932</v>
      </c>
      <c r="H7889">
        <v>0.99874087131704858</v>
      </c>
      <c r="I7889" t="str">
        <f>VLOOKUP($B7889&amp;$E7889,'Employee List'!$A:$E,5,0)</f>
        <v>E-1219</v>
      </c>
    </row>
    <row r="7890" spans="1:9" x14ac:dyDescent="0.35">
      <c r="A7890" t="s">
        <v>1257</v>
      </c>
      <c r="B7890" t="s">
        <v>144</v>
      </c>
      <c r="C7890" t="s">
        <v>366</v>
      </c>
      <c r="D7890" t="s">
        <v>1277</v>
      </c>
      <c r="E7890" t="s">
        <v>31</v>
      </c>
      <c r="F7890">
        <v>8802</v>
      </c>
      <c r="G7890">
        <v>4878</v>
      </c>
      <c r="H7890">
        <v>0.55419222903885479</v>
      </c>
      <c r="I7890" t="str">
        <f>VLOOKUP($B7890&amp;$E7890,'Employee List'!$A:$E,5,0)</f>
        <v>E-1219</v>
      </c>
    </row>
    <row r="7891" spans="1:9" x14ac:dyDescent="0.35">
      <c r="A7891" t="s">
        <v>1257</v>
      </c>
      <c r="B7891" t="s">
        <v>144</v>
      </c>
      <c r="C7891" t="s">
        <v>366</v>
      </c>
      <c r="D7891" t="s">
        <v>1278</v>
      </c>
      <c r="E7891" t="s">
        <v>29</v>
      </c>
      <c r="F7891">
        <v>15906</v>
      </c>
      <c r="G7891">
        <v>14905</v>
      </c>
      <c r="H7891">
        <v>0.93706777316735823</v>
      </c>
      <c r="I7891" t="str">
        <f>VLOOKUP($B7891&amp;$E7891,'Employee List'!$A:$E,5,0)</f>
        <v>E-1219</v>
      </c>
    </row>
    <row r="7892" spans="1:9" x14ac:dyDescent="0.35">
      <c r="A7892" t="s">
        <v>1257</v>
      </c>
      <c r="B7892" t="s">
        <v>144</v>
      </c>
      <c r="C7892" t="s">
        <v>366</v>
      </c>
      <c r="D7892" t="s">
        <v>1278</v>
      </c>
      <c r="E7892" t="s">
        <v>30</v>
      </c>
      <c r="F7892">
        <v>16896</v>
      </c>
      <c r="G7892">
        <v>10766</v>
      </c>
      <c r="H7892">
        <v>0.63719223484848486</v>
      </c>
      <c r="I7892" t="str">
        <f>VLOOKUP($B7892&amp;$E7892,'Employee List'!$A:$E,5,0)</f>
        <v>E-1219</v>
      </c>
    </row>
    <row r="7893" spans="1:9" x14ac:dyDescent="0.35">
      <c r="A7893" t="s">
        <v>1257</v>
      </c>
      <c r="B7893" t="s">
        <v>144</v>
      </c>
      <c r="C7893" t="s">
        <v>366</v>
      </c>
      <c r="D7893" t="s">
        <v>1278</v>
      </c>
      <c r="E7893" t="s">
        <v>31</v>
      </c>
      <c r="F7893">
        <v>15123</v>
      </c>
      <c r="G7893">
        <v>14320</v>
      </c>
      <c r="H7893">
        <v>0.94690206969516633</v>
      </c>
      <c r="I7893" t="str">
        <f>VLOOKUP($B7893&amp;$E7893,'Employee List'!$A:$E,5,0)</f>
        <v>E-1219</v>
      </c>
    </row>
    <row r="7894" spans="1:9" x14ac:dyDescent="0.35">
      <c r="A7894" t="s">
        <v>1257</v>
      </c>
      <c r="B7894" t="s">
        <v>144</v>
      </c>
      <c r="C7894" t="s">
        <v>366</v>
      </c>
      <c r="D7894" t="s">
        <v>1279</v>
      </c>
      <c r="E7894" t="s">
        <v>29</v>
      </c>
      <c r="F7894">
        <v>4188</v>
      </c>
      <c r="G7894">
        <v>2934</v>
      </c>
      <c r="H7894">
        <v>0.70057306590257884</v>
      </c>
      <c r="I7894" t="str">
        <f>VLOOKUP($B7894&amp;$E7894,'Employee List'!$A:$E,5,0)</f>
        <v>E-1219</v>
      </c>
    </row>
    <row r="7895" spans="1:9" x14ac:dyDescent="0.35">
      <c r="A7895" t="s">
        <v>1257</v>
      </c>
      <c r="B7895" t="s">
        <v>144</v>
      </c>
      <c r="C7895" t="s">
        <v>366</v>
      </c>
      <c r="D7895" t="s">
        <v>1279</v>
      </c>
      <c r="E7895" t="s">
        <v>30</v>
      </c>
      <c r="F7895">
        <v>3502</v>
      </c>
      <c r="G7895">
        <v>5547</v>
      </c>
      <c r="H7895">
        <v>1.5839520274129069</v>
      </c>
      <c r="I7895" t="str">
        <f>VLOOKUP($B7895&amp;$E7895,'Employee List'!$A:$E,5,0)</f>
        <v>E-1219</v>
      </c>
    </row>
    <row r="7896" spans="1:9" x14ac:dyDescent="0.35">
      <c r="A7896" t="s">
        <v>1257</v>
      </c>
      <c r="B7896" t="s">
        <v>144</v>
      </c>
      <c r="C7896" t="s">
        <v>366</v>
      </c>
      <c r="D7896" t="s">
        <v>1279</v>
      </c>
      <c r="E7896" t="s">
        <v>31</v>
      </c>
      <c r="F7896">
        <v>3855</v>
      </c>
      <c r="G7896">
        <v>1827</v>
      </c>
      <c r="H7896">
        <v>0.47392996108949415</v>
      </c>
      <c r="I7896" t="str">
        <f>VLOOKUP($B7896&amp;$E7896,'Employee List'!$A:$E,5,0)</f>
        <v>E-1219</v>
      </c>
    </row>
    <row r="7897" spans="1:9" x14ac:dyDescent="0.35">
      <c r="A7897" t="s">
        <v>1257</v>
      </c>
      <c r="B7897" t="s">
        <v>144</v>
      </c>
      <c r="C7897" t="s">
        <v>366</v>
      </c>
      <c r="D7897" t="s">
        <v>1280</v>
      </c>
      <c r="E7897" t="s">
        <v>29</v>
      </c>
      <c r="F7897">
        <v>4100</v>
      </c>
      <c r="G7897">
        <v>2492</v>
      </c>
      <c r="H7897">
        <v>0.60780487804878047</v>
      </c>
      <c r="I7897" t="str">
        <f>VLOOKUP($B7897&amp;$E7897,'Employee List'!$A:$E,5,0)</f>
        <v>E-1219</v>
      </c>
    </row>
    <row r="7898" spans="1:9" x14ac:dyDescent="0.35">
      <c r="A7898" t="s">
        <v>1257</v>
      </c>
      <c r="B7898" t="s">
        <v>144</v>
      </c>
      <c r="C7898" t="s">
        <v>366</v>
      </c>
      <c r="D7898" t="s">
        <v>1280</v>
      </c>
      <c r="E7898" t="s">
        <v>30</v>
      </c>
      <c r="F7898">
        <v>3620</v>
      </c>
      <c r="G7898">
        <v>4859</v>
      </c>
      <c r="H7898">
        <v>1.3422651933701657</v>
      </c>
      <c r="I7898" t="str">
        <f>VLOOKUP($B7898&amp;$E7898,'Employee List'!$A:$E,5,0)</f>
        <v>E-1219</v>
      </c>
    </row>
    <row r="7899" spans="1:9" x14ac:dyDescent="0.35">
      <c r="A7899" t="s">
        <v>1257</v>
      </c>
      <c r="B7899" t="s">
        <v>144</v>
      </c>
      <c r="C7899" t="s">
        <v>366</v>
      </c>
      <c r="D7899" t="s">
        <v>1280</v>
      </c>
      <c r="E7899" t="s">
        <v>31</v>
      </c>
      <c r="F7899">
        <v>4064</v>
      </c>
      <c r="G7899">
        <v>5280</v>
      </c>
      <c r="H7899">
        <v>1.2992125984251968</v>
      </c>
      <c r="I7899" t="str">
        <f>VLOOKUP($B7899&amp;$E7899,'Employee List'!$A:$E,5,0)</f>
        <v>E-1219</v>
      </c>
    </row>
    <row r="7900" spans="1:9" x14ac:dyDescent="0.35">
      <c r="A7900" t="s">
        <v>1257</v>
      </c>
      <c r="B7900" t="s">
        <v>144</v>
      </c>
      <c r="C7900" t="s">
        <v>366</v>
      </c>
      <c r="D7900" t="s">
        <v>1262</v>
      </c>
      <c r="E7900" t="s">
        <v>29</v>
      </c>
      <c r="F7900">
        <v>25181</v>
      </c>
      <c r="G7900">
        <v>46710</v>
      </c>
      <c r="H7900">
        <v>1.854970017076367</v>
      </c>
      <c r="I7900" t="str">
        <f>VLOOKUP($B7900&amp;$E7900,'Employee List'!$A:$E,5,0)</f>
        <v>E-1219</v>
      </c>
    </row>
    <row r="7901" spans="1:9" x14ac:dyDescent="0.35">
      <c r="A7901" t="s">
        <v>1257</v>
      </c>
      <c r="B7901" t="s">
        <v>144</v>
      </c>
      <c r="C7901" t="s">
        <v>366</v>
      </c>
      <c r="D7901" t="s">
        <v>1262</v>
      </c>
      <c r="E7901" t="s">
        <v>30</v>
      </c>
      <c r="F7901">
        <v>25986</v>
      </c>
      <c r="G7901">
        <v>24323</v>
      </c>
      <c r="H7901">
        <v>0.93600400215500656</v>
      </c>
      <c r="I7901" t="str">
        <f>VLOOKUP($B7901&amp;$E7901,'Employee List'!$A:$E,5,0)</f>
        <v>E-1219</v>
      </c>
    </row>
    <row r="7902" spans="1:9" x14ac:dyDescent="0.35">
      <c r="A7902" t="s">
        <v>1257</v>
      </c>
      <c r="B7902" t="s">
        <v>144</v>
      </c>
      <c r="C7902" t="s">
        <v>366</v>
      </c>
      <c r="D7902" t="s">
        <v>1262</v>
      </c>
      <c r="E7902" t="s">
        <v>31</v>
      </c>
      <c r="F7902">
        <v>29662</v>
      </c>
      <c r="G7902">
        <v>26321</v>
      </c>
      <c r="H7902">
        <v>0.88736430449733661</v>
      </c>
      <c r="I7902" t="str">
        <f>VLOOKUP($B7902&amp;$E7902,'Employee List'!$A:$E,5,0)</f>
        <v>E-1219</v>
      </c>
    </row>
    <row r="7903" spans="1:9" x14ac:dyDescent="0.35">
      <c r="A7903" t="s">
        <v>1257</v>
      </c>
      <c r="B7903" t="s">
        <v>144</v>
      </c>
      <c r="C7903" t="s">
        <v>366</v>
      </c>
      <c r="D7903" t="s">
        <v>1282</v>
      </c>
      <c r="E7903" t="s">
        <v>29</v>
      </c>
      <c r="F7903">
        <v>3565</v>
      </c>
      <c r="G7903">
        <v>5286</v>
      </c>
      <c r="H7903">
        <v>1.4827489481065919</v>
      </c>
      <c r="I7903" t="str">
        <f>VLOOKUP($B7903&amp;$E7903,'Employee List'!$A:$E,5,0)</f>
        <v>E-1219</v>
      </c>
    </row>
    <row r="7904" spans="1:9" x14ac:dyDescent="0.35">
      <c r="A7904" t="s">
        <v>1257</v>
      </c>
      <c r="B7904" t="s">
        <v>144</v>
      </c>
      <c r="C7904" t="s">
        <v>366</v>
      </c>
      <c r="D7904" t="s">
        <v>1282</v>
      </c>
      <c r="E7904" t="s">
        <v>30</v>
      </c>
      <c r="F7904">
        <v>4298</v>
      </c>
      <c r="G7904">
        <v>2587</v>
      </c>
      <c r="H7904">
        <v>0.6019078641228478</v>
      </c>
      <c r="I7904" t="str">
        <f>VLOOKUP($B7904&amp;$E7904,'Employee List'!$A:$E,5,0)</f>
        <v>E-1219</v>
      </c>
    </row>
    <row r="7905" spans="1:9" x14ac:dyDescent="0.35">
      <c r="A7905" t="s">
        <v>1257</v>
      </c>
      <c r="B7905" t="s">
        <v>144</v>
      </c>
      <c r="C7905" t="s">
        <v>366</v>
      </c>
      <c r="D7905" t="s">
        <v>1281</v>
      </c>
      <c r="E7905" t="s">
        <v>29</v>
      </c>
      <c r="F7905">
        <v>2277</v>
      </c>
      <c r="G7905">
        <v>4045</v>
      </c>
      <c r="H7905">
        <v>1.7764602547211243</v>
      </c>
      <c r="I7905" t="str">
        <f>VLOOKUP($B7905&amp;$E7905,'Employee List'!$A:$E,5,0)</f>
        <v>E-1219</v>
      </c>
    </row>
    <row r="7906" spans="1:9" x14ac:dyDescent="0.35">
      <c r="A7906" t="s">
        <v>1257</v>
      </c>
      <c r="B7906" t="s">
        <v>144</v>
      </c>
      <c r="C7906" t="s">
        <v>366</v>
      </c>
      <c r="D7906" t="s">
        <v>1281</v>
      </c>
      <c r="E7906" t="s">
        <v>30</v>
      </c>
      <c r="F7906">
        <v>2371</v>
      </c>
      <c r="G7906">
        <v>6103</v>
      </c>
      <c r="H7906">
        <v>2.5740194010965838</v>
      </c>
      <c r="I7906" t="str">
        <f>VLOOKUP($B7906&amp;$E7906,'Employee List'!$A:$E,5,0)</f>
        <v>E-1219</v>
      </c>
    </row>
    <row r="7907" spans="1:9" x14ac:dyDescent="0.35">
      <c r="A7907" t="s">
        <v>1257</v>
      </c>
      <c r="B7907" t="s">
        <v>144</v>
      </c>
      <c r="C7907" t="s">
        <v>366</v>
      </c>
      <c r="D7907" t="s">
        <v>1281</v>
      </c>
      <c r="E7907" t="s">
        <v>31</v>
      </c>
      <c r="F7907">
        <v>5749</v>
      </c>
      <c r="G7907">
        <v>2713</v>
      </c>
      <c r="H7907">
        <v>0.47190815794051139</v>
      </c>
      <c r="I7907" t="str">
        <f>VLOOKUP($B7907&amp;$E7907,'Employee List'!$A:$E,5,0)</f>
        <v>E-1219</v>
      </c>
    </row>
    <row r="7908" spans="1:9" x14ac:dyDescent="0.35">
      <c r="A7908" t="s">
        <v>1257</v>
      </c>
      <c r="B7908" t="s">
        <v>145</v>
      </c>
      <c r="C7908" t="s">
        <v>366</v>
      </c>
      <c r="D7908" t="s">
        <v>1274</v>
      </c>
      <c r="E7908" t="s">
        <v>29</v>
      </c>
      <c r="F7908">
        <v>45702</v>
      </c>
      <c r="G7908">
        <v>38100</v>
      </c>
      <c r="H7908">
        <v>0.83366154654063285</v>
      </c>
      <c r="I7908" t="str">
        <f>VLOOKUP($B7908&amp;$E7908,'Employee List'!$A:$E,5,0)</f>
        <v>E-1220</v>
      </c>
    </row>
    <row r="7909" spans="1:9" x14ac:dyDescent="0.35">
      <c r="A7909" t="s">
        <v>1257</v>
      </c>
      <c r="B7909" t="s">
        <v>145</v>
      </c>
      <c r="C7909" t="s">
        <v>366</v>
      </c>
      <c r="D7909" t="s">
        <v>1274</v>
      </c>
      <c r="E7909" t="s">
        <v>30</v>
      </c>
      <c r="F7909">
        <v>45384</v>
      </c>
      <c r="G7909">
        <v>38249</v>
      </c>
      <c r="H7909">
        <v>0.84278600387801872</v>
      </c>
      <c r="I7909" t="str">
        <f>VLOOKUP($B7909&amp;$E7909,'Employee List'!$A:$E,5,0)</f>
        <v>E-1220</v>
      </c>
    </row>
    <row r="7910" spans="1:9" x14ac:dyDescent="0.35">
      <c r="A7910" t="s">
        <v>1257</v>
      </c>
      <c r="B7910" t="s">
        <v>145</v>
      </c>
      <c r="C7910" t="s">
        <v>366</v>
      </c>
      <c r="D7910" t="s">
        <v>1274</v>
      </c>
      <c r="E7910" t="s">
        <v>31</v>
      </c>
      <c r="F7910">
        <v>47607</v>
      </c>
      <c r="G7910">
        <v>34982</v>
      </c>
      <c r="H7910">
        <v>0.73480790640031923</v>
      </c>
      <c r="I7910" t="str">
        <f>VLOOKUP($B7910&amp;$E7910,'Employee List'!$A:$E,5,0)</f>
        <v>E-1220</v>
      </c>
    </row>
    <row r="7911" spans="1:9" x14ac:dyDescent="0.35">
      <c r="A7911" t="s">
        <v>1257</v>
      </c>
      <c r="B7911" t="s">
        <v>145</v>
      </c>
      <c r="C7911" t="s">
        <v>366</v>
      </c>
      <c r="D7911" t="s">
        <v>1263</v>
      </c>
      <c r="E7911" t="s">
        <v>29</v>
      </c>
      <c r="F7911">
        <v>2410</v>
      </c>
      <c r="G7911">
        <v>5737</v>
      </c>
      <c r="H7911">
        <v>2.3804979253112033</v>
      </c>
      <c r="I7911" t="str">
        <f>VLOOKUP($B7911&amp;$E7911,'Employee List'!$A:$E,5,0)</f>
        <v>E-1220</v>
      </c>
    </row>
    <row r="7912" spans="1:9" x14ac:dyDescent="0.35">
      <c r="A7912" t="s">
        <v>1257</v>
      </c>
      <c r="B7912" t="s">
        <v>145</v>
      </c>
      <c r="C7912" t="s">
        <v>366</v>
      </c>
      <c r="D7912" t="s">
        <v>1263</v>
      </c>
      <c r="E7912" t="s">
        <v>30</v>
      </c>
      <c r="F7912">
        <v>2029</v>
      </c>
      <c r="G7912">
        <v>1527</v>
      </c>
      <c r="H7912">
        <v>0.75258748151798915</v>
      </c>
      <c r="I7912" t="str">
        <f>VLOOKUP($B7912&amp;$E7912,'Employee List'!$A:$E,5,0)</f>
        <v>E-1220</v>
      </c>
    </row>
    <row r="7913" spans="1:9" x14ac:dyDescent="0.35">
      <c r="A7913" t="s">
        <v>1257</v>
      </c>
      <c r="B7913" t="s">
        <v>145</v>
      </c>
      <c r="C7913" t="s">
        <v>366</v>
      </c>
      <c r="D7913" t="s">
        <v>1263</v>
      </c>
      <c r="E7913" t="s">
        <v>31</v>
      </c>
      <c r="F7913">
        <v>4889</v>
      </c>
      <c r="G7913">
        <v>3838</v>
      </c>
      <c r="H7913">
        <v>0.7850276130087952</v>
      </c>
      <c r="I7913" t="str">
        <f>VLOOKUP($B7913&amp;$E7913,'Employee List'!$A:$E,5,0)</f>
        <v>E-1220</v>
      </c>
    </row>
    <row r="7914" spans="1:9" x14ac:dyDescent="0.35">
      <c r="A7914" t="s">
        <v>1257</v>
      </c>
      <c r="B7914" t="s">
        <v>145</v>
      </c>
      <c r="C7914" t="s">
        <v>366</v>
      </c>
      <c r="D7914" t="s">
        <v>1264</v>
      </c>
      <c r="E7914" t="s">
        <v>29</v>
      </c>
      <c r="F7914">
        <v>4637</v>
      </c>
      <c r="G7914">
        <v>5109</v>
      </c>
      <c r="H7914">
        <v>1.1017899503989648</v>
      </c>
      <c r="I7914" t="str">
        <f>VLOOKUP($B7914&amp;$E7914,'Employee List'!$A:$E,5,0)</f>
        <v>E-1220</v>
      </c>
    </row>
    <row r="7915" spans="1:9" x14ac:dyDescent="0.35">
      <c r="A7915" t="s">
        <v>1257</v>
      </c>
      <c r="B7915" t="s">
        <v>145</v>
      </c>
      <c r="C7915" t="s">
        <v>366</v>
      </c>
      <c r="D7915" t="s">
        <v>1264</v>
      </c>
      <c r="E7915" t="s">
        <v>30</v>
      </c>
      <c r="F7915">
        <v>2478</v>
      </c>
      <c r="G7915">
        <v>2701</v>
      </c>
      <c r="H7915">
        <v>1.0899919289749798</v>
      </c>
      <c r="I7915" t="str">
        <f>VLOOKUP($B7915&amp;$E7915,'Employee List'!$A:$E,5,0)</f>
        <v>E-1220</v>
      </c>
    </row>
    <row r="7916" spans="1:9" x14ac:dyDescent="0.35">
      <c r="A7916" t="s">
        <v>1257</v>
      </c>
      <c r="B7916" t="s">
        <v>145</v>
      </c>
      <c r="C7916" t="s">
        <v>366</v>
      </c>
      <c r="D7916" t="s">
        <v>1264</v>
      </c>
      <c r="E7916" t="s">
        <v>31</v>
      </c>
      <c r="F7916">
        <v>4900</v>
      </c>
      <c r="G7916">
        <v>3835</v>
      </c>
      <c r="H7916">
        <v>0.78265306122448974</v>
      </c>
      <c r="I7916" t="str">
        <f>VLOOKUP($B7916&amp;$E7916,'Employee List'!$A:$E,5,0)</f>
        <v>E-1220</v>
      </c>
    </row>
    <row r="7917" spans="1:9" x14ac:dyDescent="0.35">
      <c r="A7917" t="s">
        <v>1257</v>
      </c>
      <c r="B7917" t="s">
        <v>145</v>
      </c>
      <c r="C7917" t="s">
        <v>366</v>
      </c>
      <c r="D7917" t="s">
        <v>1265</v>
      </c>
      <c r="E7917" t="s">
        <v>29</v>
      </c>
      <c r="F7917">
        <v>8546</v>
      </c>
      <c r="G7917">
        <v>19636</v>
      </c>
      <c r="H7917">
        <v>2.2976831266089399</v>
      </c>
      <c r="I7917" t="str">
        <f>VLOOKUP($B7917&amp;$E7917,'Employee List'!$A:$E,5,0)</f>
        <v>E-1220</v>
      </c>
    </row>
    <row r="7918" spans="1:9" x14ac:dyDescent="0.35">
      <c r="A7918" t="s">
        <v>1257</v>
      </c>
      <c r="B7918" t="s">
        <v>145</v>
      </c>
      <c r="C7918" t="s">
        <v>366</v>
      </c>
      <c r="D7918" t="s">
        <v>1265</v>
      </c>
      <c r="E7918" t="s">
        <v>30</v>
      </c>
      <c r="F7918">
        <v>9995</v>
      </c>
      <c r="G7918">
        <v>13111</v>
      </c>
      <c r="H7918">
        <v>1.3117558779389695</v>
      </c>
      <c r="I7918" t="str">
        <f>VLOOKUP($B7918&amp;$E7918,'Employee List'!$A:$E,5,0)</f>
        <v>E-1220</v>
      </c>
    </row>
    <row r="7919" spans="1:9" x14ac:dyDescent="0.35">
      <c r="A7919" t="s">
        <v>1257</v>
      </c>
      <c r="B7919" t="s">
        <v>145</v>
      </c>
      <c r="C7919" t="s">
        <v>366</v>
      </c>
      <c r="D7919" t="s">
        <v>1265</v>
      </c>
      <c r="E7919" t="s">
        <v>31</v>
      </c>
      <c r="F7919">
        <v>7195</v>
      </c>
      <c r="G7919">
        <v>9608</v>
      </c>
      <c r="H7919">
        <v>1.3353717859624739</v>
      </c>
      <c r="I7919" t="str">
        <f>VLOOKUP($B7919&amp;$E7919,'Employee List'!$A:$E,5,0)</f>
        <v>E-1220</v>
      </c>
    </row>
    <row r="7920" spans="1:9" x14ac:dyDescent="0.35">
      <c r="A7920" t="s">
        <v>1257</v>
      </c>
      <c r="B7920" t="s">
        <v>145</v>
      </c>
      <c r="C7920" t="s">
        <v>366</v>
      </c>
      <c r="D7920" t="s">
        <v>1260</v>
      </c>
      <c r="E7920" t="s">
        <v>29</v>
      </c>
      <c r="F7920">
        <v>104354</v>
      </c>
      <c r="G7920">
        <v>106439</v>
      </c>
      <c r="H7920">
        <v>1.0199800678459858</v>
      </c>
      <c r="I7920" t="str">
        <f>VLOOKUP($B7920&amp;$E7920,'Employee List'!$A:$E,5,0)</f>
        <v>E-1220</v>
      </c>
    </row>
    <row r="7921" spans="1:9" x14ac:dyDescent="0.35">
      <c r="A7921" t="s">
        <v>1257</v>
      </c>
      <c r="B7921" t="s">
        <v>145</v>
      </c>
      <c r="C7921" t="s">
        <v>366</v>
      </c>
      <c r="D7921" t="s">
        <v>1260</v>
      </c>
      <c r="E7921" t="s">
        <v>30</v>
      </c>
      <c r="F7921">
        <v>103155</v>
      </c>
      <c r="G7921">
        <v>147243</v>
      </c>
      <c r="H7921">
        <v>1.4273956667151375</v>
      </c>
      <c r="I7921" t="str">
        <f>VLOOKUP($B7921&amp;$E7921,'Employee List'!$A:$E,5,0)</f>
        <v>E-1220</v>
      </c>
    </row>
    <row r="7922" spans="1:9" x14ac:dyDescent="0.35">
      <c r="A7922" t="s">
        <v>1257</v>
      </c>
      <c r="B7922" t="s">
        <v>145</v>
      </c>
      <c r="C7922" t="s">
        <v>366</v>
      </c>
      <c r="D7922" t="s">
        <v>1260</v>
      </c>
      <c r="E7922" t="s">
        <v>31</v>
      </c>
      <c r="F7922">
        <v>119519</v>
      </c>
      <c r="G7922">
        <v>177740</v>
      </c>
      <c r="H7922">
        <v>1.4871275696751145</v>
      </c>
      <c r="I7922" t="str">
        <f>VLOOKUP($B7922&amp;$E7922,'Employee List'!$A:$E,5,0)</f>
        <v>E-1220</v>
      </c>
    </row>
    <row r="7923" spans="1:9" x14ac:dyDescent="0.35">
      <c r="A7923" t="s">
        <v>1257</v>
      </c>
      <c r="B7923" t="s">
        <v>145</v>
      </c>
      <c r="C7923" t="s">
        <v>366</v>
      </c>
      <c r="D7923" t="s">
        <v>1261</v>
      </c>
      <c r="E7923" t="s">
        <v>29</v>
      </c>
      <c r="F7923">
        <v>106059</v>
      </c>
      <c r="G7923">
        <v>134247</v>
      </c>
      <c r="H7923">
        <v>1.2657765960455973</v>
      </c>
      <c r="I7923" t="str">
        <f>VLOOKUP($B7923&amp;$E7923,'Employee List'!$A:$E,5,0)</f>
        <v>E-1220</v>
      </c>
    </row>
    <row r="7924" spans="1:9" x14ac:dyDescent="0.35">
      <c r="A7924" t="s">
        <v>1257</v>
      </c>
      <c r="B7924" t="s">
        <v>145</v>
      </c>
      <c r="C7924" t="s">
        <v>366</v>
      </c>
      <c r="D7924" t="s">
        <v>1261</v>
      </c>
      <c r="E7924" t="s">
        <v>30</v>
      </c>
      <c r="F7924">
        <v>109348</v>
      </c>
      <c r="G7924">
        <v>155033</v>
      </c>
      <c r="H7924">
        <v>1.4177945641438343</v>
      </c>
      <c r="I7924" t="str">
        <f>VLOOKUP($B7924&amp;$E7924,'Employee List'!$A:$E,5,0)</f>
        <v>E-1220</v>
      </c>
    </row>
    <row r="7925" spans="1:9" x14ac:dyDescent="0.35">
      <c r="A7925" t="s">
        <v>1257</v>
      </c>
      <c r="B7925" t="s">
        <v>145</v>
      </c>
      <c r="C7925" t="s">
        <v>366</v>
      </c>
      <c r="D7925" t="s">
        <v>1261</v>
      </c>
      <c r="E7925" t="s">
        <v>31</v>
      </c>
      <c r="F7925">
        <v>113127</v>
      </c>
      <c r="G7925">
        <v>134491</v>
      </c>
      <c r="H7925">
        <v>1.1888496998948086</v>
      </c>
      <c r="I7925" t="str">
        <f>VLOOKUP($B7925&amp;$E7925,'Employee List'!$A:$E,5,0)</f>
        <v>E-1220</v>
      </c>
    </row>
    <row r="7926" spans="1:9" x14ac:dyDescent="0.35">
      <c r="A7926" t="s">
        <v>1257</v>
      </c>
      <c r="B7926" t="s">
        <v>145</v>
      </c>
      <c r="C7926" t="s">
        <v>366</v>
      </c>
      <c r="D7926" t="s">
        <v>1266</v>
      </c>
      <c r="E7926" t="s">
        <v>29</v>
      </c>
      <c r="F7926">
        <v>73940</v>
      </c>
      <c r="G7926">
        <v>63797</v>
      </c>
      <c r="H7926">
        <v>0.8628212063835542</v>
      </c>
      <c r="I7926" t="str">
        <f>VLOOKUP($B7926&amp;$E7926,'Employee List'!$A:$E,5,0)</f>
        <v>E-1220</v>
      </c>
    </row>
    <row r="7927" spans="1:9" x14ac:dyDescent="0.35">
      <c r="A7927" t="s">
        <v>1257</v>
      </c>
      <c r="B7927" t="s">
        <v>145</v>
      </c>
      <c r="C7927" t="s">
        <v>366</v>
      </c>
      <c r="D7927" t="s">
        <v>1266</v>
      </c>
      <c r="E7927" t="s">
        <v>30</v>
      </c>
      <c r="F7927">
        <v>77864</v>
      </c>
      <c r="G7927">
        <v>73327</v>
      </c>
      <c r="H7927">
        <v>0.94173173738826677</v>
      </c>
      <c r="I7927" t="str">
        <f>VLOOKUP($B7927&amp;$E7927,'Employee List'!$A:$E,5,0)</f>
        <v>E-1220</v>
      </c>
    </row>
    <row r="7928" spans="1:9" x14ac:dyDescent="0.35">
      <c r="A7928" t="s">
        <v>1257</v>
      </c>
      <c r="B7928" t="s">
        <v>145</v>
      </c>
      <c r="C7928" t="s">
        <v>366</v>
      </c>
      <c r="D7928" t="s">
        <v>1266</v>
      </c>
      <c r="E7928" t="s">
        <v>31</v>
      </c>
      <c r="F7928">
        <v>75585</v>
      </c>
      <c r="G7928">
        <v>66388</v>
      </c>
      <c r="H7928">
        <v>0.87832241846927306</v>
      </c>
      <c r="I7928" t="str">
        <f>VLOOKUP($B7928&amp;$E7928,'Employee List'!$A:$E,5,0)</f>
        <v>E-1220</v>
      </c>
    </row>
    <row r="7929" spans="1:9" x14ac:dyDescent="0.35">
      <c r="A7929" t="s">
        <v>1257</v>
      </c>
      <c r="B7929" t="s">
        <v>145</v>
      </c>
      <c r="C7929" t="s">
        <v>366</v>
      </c>
      <c r="D7929" t="s">
        <v>1267</v>
      </c>
      <c r="E7929" t="s">
        <v>29</v>
      </c>
      <c r="F7929">
        <v>41659</v>
      </c>
      <c r="G7929">
        <v>33291</v>
      </c>
      <c r="H7929">
        <v>0.79913104011138048</v>
      </c>
      <c r="I7929" t="str">
        <f>VLOOKUP($B7929&amp;$E7929,'Employee List'!$A:$E,5,0)</f>
        <v>E-1220</v>
      </c>
    </row>
    <row r="7930" spans="1:9" x14ac:dyDescent="0.35">
      <c r="A7930" t="s">
        <v>1257</v>
      </c>
      <c r="B7930" t="s">
        <v>145</v>
      </c>
      <c r="C7930" t="s">
        <v>366</v>
      </c>
      <c r="D7930" t="s">
        <v>1267</v>
      </c>
      <c r="E7930" t="s">
        <v>30</v>
      </c>
      <c r="F7930">
        <v>46041</v>
      </c>
      <c r="G7930">
        <v>24328</v>
      </c>
      <c r="H7930">
        <v>0.52839860124671489</v>
      </c>
      <c r="I7930" t="str">
        <f>VLOOKUP($B7930&amp;$E7930,'Employee List'!$A:$E,5,0)</f>
        <v>E-1220</v>
      </c>
    </row>
    <row r="7931" spans="1:9" x14ac:dyDescent="0.35">
      <c r="A7931" t="s">
        <v>1257</v>
      </c>
      <c r="B7931" t="s">
        <v>145</v>
      </c>
      <c r="C7931" t="s">
        <v>366</v>
      </c>
      <c r="D7931" t="s">
        <v>1267</v>
      </c>
      <c r="E7931" t="s">
        <v>31</v>
      </c>
      <c r="F7931">
        <v>42983</v>
      </c>
      <c r="G7931">
        <v>37730</v>
      </c>
      <c r="H7931">
        <v>0.87778889328339116</v>
      </c>
      <c r="I7931" t="str">
        <f>VLOOKUP($B7931&amp;$E7931,'Employee List'!$A:$E,5,0)</f>
        <v>E-1220</v>
      </c>
    </row>
    <row r="7932" spans="1:9" x14ac:dyDescent="0.35">
      <c r="A7932" t="s">
        <v>1257</v>
      </c>
      <c r="B7932" t="s">
        <v>145</v>
      </c>
      <c r="C7932" t="s">
        <v>366</v>
      </c>
      <c r="D7932" t="s">
        <v>1268</v>
      </c>
      <c r="E7932" t="s">
        <v>29</v>
      </c>
      <c r="F7932">
        <v>15110</v>
      </c>
      <c r="G7932">
        <v>14703</v>
      </c>
      <c r="H7932">
        <v>0.97306419589675708</v>
      </c>
      <c r="I7932" t="str">
        <f>VLOOKUP($B7932&amp;$E7932,'Employee List'!$A:$E,5,0)</f>
        <v>E-1220</v>
      </c>
    </row>
    <row r="7933" spans="1:9" x14ac:dyDescent="0.35">
      <c r="A7933" t="s">
        <v>1257</v>
      </c>
      <c r="B7933" t="s">
        <v>145</v>
      </c>
      <c r="C7933" t="s">
        <v>366</v>
      </c>
      <c r="D7933" t="s">
        <v>1268</v>
      </c>
      <c r="E7933" t="s">
        <v>30</v>
      </c>
      <c r="F7933">
        <v>12890</v>
      </c>
      <c r="G7933">
        <v>10441</v>
      </c>
      <c r="H7933">
        <v>0.81000775795190072</v>
      </c>
      <c r="I7933" t="str">
        <f>VLOOKUP($B7933&amp;$E7933,'Employee List'!$A:$E,5,0)</f>
        <v>E-1220</v>
      </c>
    </row>
    <row r="7934" spans="1:9" x14ac:dyDescent="0.35">
      <c r="A7934" t="s">
        <v>1257</v>
      </c>
      <c r="B7934" t="s">
        <v>145</v>
      </c>
      <c r="C7934" t="s">
        <v>366</v>
      </c>
      <c r="D7934" t="s">
        <v>1268</v>
      </c>
      <c r="E7934" t="s">
        <v>31</v>
      </c>
      <c r="F7934">
        <v>14627</v>
      </c>
      <c r="G7934">
        <v>12625</v>
      </c>
      <c r="H7934">
        <v>0.86312982839953512</v>
      </c>
      <c r="I7934" t="str">
        <f>VLOOKUP($B7934&amp;$E7934,'Employee List'!$A:$E,5,0)</f>
        <v>E-1220</v>
      </c>
    </row>
    <row r="7935" spans="1:9" x14ac:dyDescent="0.35">
      <c r="A7935" t="s">
        <v>1257</v>
      </c>
      <c r="B7935" t="s">
        <v>145</v>
      </c>
      <c r="C7935" t="s">
        <v>366</v>
      </c>
      <c r="D7935" t="s">
        <v>1269</v>
      </c>
      <c r="E7935" t="s">
        <v>29</v>
      </c>
      <c r="F7935">
        <v>21634</v>
      </c>
      <c r="G7935">
        <v>37850</v>
      </c>
      <c r="H7935">
        <v>1.749560876398262</v>
      </c>
      <c r="I7935" t="str">
        <f>VLOOKUP($B7935&amp;$E7935,'Employee List'!$A:$E,5,0)</f>
        <v>E-1220</v>
      </c>
    </row>
    <row r="7936" spans="1:9" x14ac:dyDescent="0.35">
      <c r="A7936" t="s">
        <v>1257</v>
      </c>
      <c r="B7936" t="s">
        <v>145</v>
      </c>
      <c r="C7936" t="s">
        <v>366</v>
      </c>
      <c r="D7936" t="s">
        <v>1269</v>
      </c>
      <c r="E7936" t="s">
        <v>30</v>
      </c>
      <c r="F7936">
        <v>23603</v>
      </c>
      <c r="G7936">
        <v>54046</v>
      </c>
      <c r="H7936">
        <v>2.2897936702961488</v>
      </c>
      <c r="I7936" t="str">
        <f>VLOOKUP($B7936&amp;$E7936,'Employee List'!$A:$E,5,0)</f>
        <v>E-1220</v>
      </c>
    </row>
    <row r="7937" spans="1:9" x14ac:dyDescent="0.35">
      <c r="A7937" t="s">
        <v>1257</v>
      </c>
      <c r="B7937" t="s">
        <v>145</v>
      </c>
      <c r="C7937" t="s">
        <v>366</v>
      </c>
      <c r="D7937" t="s">
        <v>1269</v>
      </c>
      <c r="E7937" t="s">
        <v>31</v>
      </c>
      <c r="F7937">
        <v>19460</v>
      </c>
      <c r="G7937">
        <v>29683</v>
      </c>
      <c r="H7937">
        <v>1.5253340184994861</v>
      </c>
      <c r="I7937" t="str">
        <f>VLOOKUP($B7937&amp;$E7937,'Employee List'!$A:$E,5,0)</f>
        <v>E-1220</v>
      </c>
    </row>
    <row r="7938" spans="1:9" x14ac:dyDescent="0.35">
      <c r="A7938" t="s">
        <v>1257</v>
      </c>
      <c r="B7938" t="s">
        <v>145</v>
      </c>
      <c r="C7938" t="s">
        <v>366</v>
      </c>
      <c r="D7938" t="s">
        <v>1270</v>
      </c>
      <c r="E7938" t="s">
        <v>29</v>
      </c>
      <c r="F7938">
        <v>10151</v>
      </c>
      <c r="G7938">
        <v>10982</v>
      </c>
      <c r="H7938">
        <v>1.0818638557777558</v>
      </c>
      <c r="I7938" t="str">
        <f>VLOOKUP($B7938&amp;$E7938,'Employee List'!$A:$E,5,0)</f>
        <v>E-1220</v>
      </c>
    </row>
    <row r="7939" spans="1:9" x14ac:dyDescent="0.35">
      <c r="A7939" t="s">
        <v>1257</v>
      </c>
      <c r="B7939" t="s">
        <v>145</v>
      </c>
      <c r="C7939" t="s">
        <v>366</v>
      </c>
      <c r="D7939" t="s">
        <v>1270</v>
      </c>
      <c r="E7939" t="s">
        <v>30</v>
      </c>
      <c r="F7939">
        <v>11761</v>
      </c>
      <c r="G7939">
        <v>8511</v>
      </c>
      <c r="H7939">
        <v>0.72366295383045665</v>
      </c>
      <c r="I7939" t="str">
        <f>VLOOKUP($B7939&amp;$E7939,'Employee List'!$A:$E,5,0)</f>
        <v>E-1220</v>
      </c>
    </row>
    <row r="7940" spans="1:9" x14ac:dyDescent="0.35">
      <c r="A7940" t="s">
        <v>1257</v>
      </c>
      <c r="B7940" t="s">
        <v>145</v>
      </c>
      <c r="C7940" t="s">
        <v>366</v>
      </c>
      <c r="D7940" t="s">
        <v>1270</v>
      </c>
      <c r="E7940" t="s">
        <v>31</v>
      </c>
      <c r="F7940">
        <v>10470</v>
      </c>
      <c r="G7940">
        <v>6282</v>
      </c>
      <c r="H7940">
        <v>0.6</v>
      </c>
      <c r="I7940" t="str">
        <f>VLOOKUP($B7940&amp;$E7940,'Employee List'!$A:$E,5,0)</f>
        <v>E-1220</v>
      </c>
    </row>
    <row r="7941" spans="1:9" x14ac:dyDescent="0.35">
      <c r="A7941" t="s">
        <v>1257</v>
      </c>
      <c r="B7941" t="s">
        <v>145</v>
      </c>
      <c r="C7941" t="s">
        <v>366</v>
      </c>
      <c r="D7941" t="s">
        <v>1271</v>
      </c>
      <c r="E7941" t="s">
        <v>29</v>
      </c>
      <c r="F7941">
        <v>18466</v>
      </c>
      <c r="G7941">
        <v>20868</v>
      </c>
      <c r="H7941">
        <v>1.1300768980829632</v>
      </c>
      <c r="I7941" t="str">
        <f>VLOOKUP($B7941&amp;$E7941,'Employee List'!$A:$E,5,0)</f>
        <v>E-1220</v>
      </c>
    </row>
    <row r="7942" spans="1:9" x14ac:dyDescent="0.35">
      <c r="A7942" t="s">
        <v>1257</v>
      </c>
      <c r="B7942" t="s">
        <v>145</v>
      </c>
      <c r="C7942" t="s">
        <v>366</v>
      </c>
      <c r="D7942" t="s">
        <v>1271</v>
      </c>
      <c r="E7942" t="s">
        <v>30</v>
      </c>
      <c r="F7942">
        <v>20612</v>
      </c>
      <c r="G7942">
        <v>15849</v>
      </c>
      <c r="H7942">
        <v>0.76892101688336889</v>
      </c>
      <c r="I7942" t="str">
        <f>VLOOKUP($B7942&amp;$E7942,'Employee List'!$A:$E,5,0)</f>
        <v>E-1220</v>
      </c>
    </row>
    <row r="7943" spans="1:9" x14ac:dyDescent="0.35">
      <c r="A7943" t="s">
        <v>1257</v>
      </c>
      <c r="B7943" t="s">
        <v>145</v>
      </c>
      <c r="C7943" t="s">
        <v>366</v>
      </c>
      <c r="D7943" t="s">
        <v>1271</v>
      </c>
      <c r="E7943" t="s">
        <v>31</v>
      </c>
      <c r="F7943">
        <v>20614</v>
      </c>
      <c r="G7943">
        <v>13982</v>
      </c>
      <c r="H7943">
        <v>0.678276899194722</v>
      </c>
      <c r="I7943" t="str">
        <f>VLOOKUP($B7943&amp;$E7943,'Employee List'!$A:$E,5,0)</f>
        <v>E-1220</v>
      </c>
    </row>
    <row r="7944" spans="1:9" x14ac:dyDescent="0.35">
      <c r="A7944" t="s">
        <v>1257</v>
      </c>
      <c r="B7944" t="s">
        <v>145</v>
      </c>
      <c r="C7944" t="s">
        <v>366</v>
      </c>
      <c r="D7944" t="s">
        <v>1258</v>
      </c>
      <c r="E7944" t="s">
        <v>29</v>
      </c>
      <c r="F7944">
        <v>198288</v>
      </c>
      <c r="G7944">
        <v>241834</v>
      </c>
      <c r="H7944">
        <v>1.2196098604050674</v>
      </c>
      <c r="I7944" t="str">
        <f>VLOOKUP($B7944&amp;$E7944,'Employee List'!$A:$E,5,0)</f>
        <v>E-1220</v>
      </c>
    </row>
    <row r="7945" spans="1:9" x14ac:dyDescent="0.35">
      <c r="A7945" t="s">
        <v>1257</v>
      </c>
      <c r="B7945" t="s">
        <v>145</v>
      </c>
      <c r="C7945" t="s">
        <v>366</v>
      </c>
      <c r="D7945" t="s">
        <v>1258</v>
      </c>
      <c r="E7945" t="s">
        <v>30</v>
      </c>
      <c r="F7945">
        <v>192040</v>
      </c>
      <c r="G7945">
        <v>172635</v>
      </c>
      <c r="H7945">
        <v>0.89895334305353047</v>
      </c>
      <c r="I7945" t="str">
        <f>VLOOKUP($B7945&amp;$E7945,'Employee List'!$A:$E,5,0)</f>
        <v>E-1220</v>
      </c>
    </row>
    <row r="7946" spans="1:9" x14ac:dyDescent="0.35">
      <c r="A7946" t="s">
        <v>1257</v>
      </c>
      <c r="B7946" t="s">
        <v>145</v>
      </c>
      <c r="C7946" t="s">
        <v>366</v>
      </c>
      <c r="D7946" t="s">
        <v>1258</v>
      </c>
      <c r="E7946" t="s">
        <v>31</v>
      </c>
      <c r="F7946">
        <v>183428</v>
      </c>
      <c r="G7946">
        <v>181581</v>
      </c>
      <c r="H7946">
        <v>0.98993065398957625</v>
      </c>
      <c r="I7946" t="str">
        <f>VLOOKUP($B7946&amp;$E7946,'Employee List'!$A:$E,5,0)</f>
        <v>E-1220</v>
      </c>
    </row>
    <row r="7947" spans="1:9" x14ac:dyDescent="0.35">
      <c r="A7947" t="s">
        <v>1257</v>
      </c>
      <c r="B7947" t="s">
        <v>145</v>
      </c>
      <c r="C7947" t="s">
        <v>366</v>
      </c>
      <c r="D7947" t="s">
        <v>1272</v>
      </c>
      <c r="E7947" t="s">
        <v>29</v>
      </c>
      <c r="F7947">
        <v>26467</v>
      </c>
      <c r="G7947">
        <v>25092</v>
      </c>
      <c r="H7947">
        <v>0.94804851324290629</v>
      </c>
      <c r="I7947" t="str">
        <f>VLOOKUP($B7947&amp;$E7947,'Employee List'!$A:$E,5,0)</f>
        <v>E-1220</v>
      </c>
    </row>
    <row r="7948" spans="1:9" x14ac:dyDescent="0.35">
      <c r="A7948" t="s">
        <v>1257</v>
      </c>
      <c r="B7948" t="s">
        <v>145</v>
      </c>
      <c r="C7948" t="s">
        <v>366</v>
      </c>
      <c r="D7948" t="s">
        <v>1272</v>
      </c>
      <c r="E7948" t="s">
        <v>30</v>
      </c>
      <c r="F7948">
        <v>27704</v>
      </c>
      <c r="G7948">
        <v>21780</v>
      </c>
      <c r="H7948">
        <v>0.78616806237366443</v>
      </c>
      <c r="I7948" t="str">
        <f>VLOOKUP($B7948&amp;$E7948,'Employee List'!$A:$E,5,0)</f>
        <v>E-1220</v>
      </c>
    </row>
    <row r="7949" spans="1:9" x14ac:dyDescent="0.35">
      <c r="A7949" t="s">
        <v>1257</v>
      </c>
      <c r="B7949" t="s">
        <v>145</v>
      </c>
      <c r="C7949" t="s">
        <v>366</v>
      </c>
      <c r="D7949" t="s">
        <v>1272</v>
      </c>
      <c r="E7949" t="s">
        <v>31</v>
      </c>
      <c r="F7949">
        <v>28382</v>
      </c>
      <c r="G7949">
        <v>21370</v>
      </c>
      <c r="H7949">
        <v>0.75294200549644141</v>
      </c>
      <c r="I7949" t="str">
        <f>VLOOKUP($B7949&amp;$E7949,'Employee List'!$A:$E,5,0)</f>
        <v>E-1220</v>
      </c>
    </row>
    <row r="7950" spans="1:9" x14ac:dyDescent="0.35">
      <c r="A7950" t="s">
        <v>1257</v>
      </c>
      <c r="B7950" t="s">
        <v>145</v>
      </c>
      <c r="C7950" t="s">
        <v>366</v>
      </c>
      <c r="D7950" t="s">
        <v>1259</v>
      </c>
      <c r="E7950" t="s">
        <v>29</v>
      </c>
      <c r="F7950">
        <v>83739</v>
      </c>
      <c r="G7950">
        <v>93190</v>
      </c>
      <c r="H7950">
        <v>1.112862584936529</v>
      </c>
      <c r="I7950" t="str">
        <f>VLOOKUP($B7950&amp;$E7950,'Employee List'!$A:$E,5,0)</f>
        <v>E-1220</v>
      </c>
    </row>
    <row r="7951" spans="1:9" x14ac:dyDescent="0.35">
      <c r="A7951" t="s">
        <v>1257</v>
      </c>
      <c r="B7951" t="s">
        <v>145</v>
      </c>
      <c r="C7951" t="s">
        <v>366</v>
      </c>
      <c r="D7951" t="s">
        <v>1259</v>
      </c>
      <c r="E7951" t="s">
        <v>30</v>
      </c>
      <c r="F7951">
        <v>89592</v>
      </c>
      <c r="G7951">
        <v>89132</v>
      </c>
      <c r="H7951">
        <v>0.99486561300116083</v>
      </c>
      <c r="I7951" t="str">
        <f>VLOOKUP($B7951&amp;$E7951,'Employee List'!$A:$E,5,0)</f>
        <v>E-1220</v>
      </c>
    </row>
    <row r="7952" spans="1:9" x14ac:dyDescent="0.35">
      <c r="A7952" t="s">
        <v>1257</v>
      </c>
      <c r="B7952" t="s">
        <v>145</v>
      </c>
      <c r="C7952" t="s">
        <v>366</v>
      </c>
      <c r="D7952" t="s">
        <v>1259</v>
      </c>
      <c r="E7952" t="s">
        <v>31</v>
      </c>
      <c r="F7952">
        <v>89981</v>
      </c>
      <c r="G7952">
        <v>96467</v>
      </c>
      <c r="H7952">
        <v>1.0720818839532791</v>
      </c>
      <c r="I7952" t="str">
        <f>VLOOKUP($B7952&amp;$E7952,'Employee List'!$A:$E,5,0)</f>
        <v>E-1220</v>
      </c>
    </row>
    <row r="7953" spans="1:9" x14ac:dyDescent="0.35">
      <c r="A7953" t="s">
        <v>1257</v>
      </c>
      <c r="B7953" t="s">
        <v>145</v>
      </c>
      <c r="C7953" t="s">
        <v>366</v>
      </c>
      <c r="D7953" t="s">
        <v>1273</v>
      </c>
      <c r="E7953" t="s">
        <v>29</v>
      </c>
      <c r="F7953">
        <v>11190</v>
      </c>
      <c r="G7953">
        <v>12400</v>
      </c>
      <c r="H7953">
        <v>1.1081322609472744</v>
      </c>
      <c r="I7953" t="str">
        <f>VLOOKUP($B7953&amp;$E7953,'Employee List'!$A:$E,5,0)</f>
        <v>E-1220</v>
      </c>
    </row>
    <row r="7954" spans="1:9" x14ac:dyDescent="0.35">
      <c r="A7954" t="s">
        <v>1257</v>
      </c>
      <c r="B7954" t="s">
        <v>145</v>
      </c>
      <c r="C7954" t="s">
        <v>366</v>
      </c>
      <c r="D7954" t="s">
        <v>1273</v>
      </c>
      <c r="E7954" t="s">
        <v>30</v>
      </c>
      <c r="F7954">
        <v>10599</v>
      </c>
      <c r="G7954">
        <v>12908</v>
      </c>
      <c r="H7954">
        <v>1.2178507406359091</v>
      </c>
      <c r="I7954" t="str">
        <f>VLOOKUP($B7954&amp;$E7954,'Employee List'!$A:$E,5,0)</f>
        <v>E-1220</v>
      </c>
    </row>
    <row r="7955" spans="1:9" x14ac:dyDescent="0.35">
      <c r="A7955" t="s">
        <v>1257</v>
      </c>
      <c r="B7955" t="s">
        <v>145</v>
      </c>
      <c r="C7955" t="s">
        <v>366</v>
      </c>
      <c r="D7955" t="s">
        <v>1273</v>
      </c>
      <c r="E7955" t="s">
        <v>31</v>
      </c>
      <c r="F7955">
        <v>12882</v>
      </c>
      <c r="G7955">
        <v>4530</v>
      </c>
      <c r="H7955">
        <v>0.35165346995808106</v>
      </c>
      <c r="I7955" t="str">
        <f>VLOOKUP($B7955&amp;$E7955,'Employee List'!$A:$E,5,0)</f>
        <v>E-1220</v>
      </c>
    </row>
    <row r="7956" spans="1:9" x14ac:dyDescent="0.35">
      <c r="A7956" t="s">
        <v>1257</v>
      </c>
      <c r="B7956" t="s">
        <v>145</v>
      </c>
      <c r="C7956" t="s">
        <v>366</v>
      </c>
      <c r="D7956" t="s">
        <v>1275</v>
      </c>
      <c r="E7956" t="s">
        <v>29</v>
      </c>
      <c r="F7956">
        <v>12122</v>
      </c>
      <c r="G7956">
        <v>1342</v>
      </c>
      <c r="H7956">
        <v>0.11070780399274047</v>
      </c>
      <c r="I7956" t="str">
        <f>VLOOKUP($B7956&amp;$E7956,'Employee List'!$A:$E,5,0)</f>
        <v>E-1220</v>
      </c>
    </row>
    <row r="7957" spans="1:9" x14ac:dyDescent="0.35">
      <c r="A7957" t="s">
        <v>1257</v>
      </c>
      <c r="B7957" t="s">
        <v>145</v>
      </c>
      <c r="C7957" t="s">
        <v>366</v>
      </c>
      <c r="D7957" t="s">
        <v>1275</v>
      </c>
      <c r="E7957" t="s">
        <v>30</v>
      </c>
      <c r="F7957">
        <v>11163</v>
      </c>
      <c r="G7957">
        <v>5794</v>
      </c>
      <c r="H7957">
        <v>0.51903610140643197</v>
      </c>
      <c r="I7957" t="str">
        <f>VLOOKUP($B7957&amp;$E7957,'Employee List'!$A:$E,5,0)</f>
        <v>E-1220</v>
      </c>
    </row>
    <row r="7958" spans="1:9" x14ac:dyDescent="0.35">
      <c r="A7958" t="s">
        <v>1257</v>
      </c>
      <c r="B7958" t="s">
        <v>145</v>
      </c>
      <c r="C7958" t="s">
        <v>366</v>
      </c>
      <c r="D7958" t="s">
        <v>1275</v>
      </c>
      <c r="E7958" t="s">
        <v>31</v>
      </c>
      <c r="F7958">
        <v>11145</v>
      </c>
      <c r="G7958">
        <v>4390</v>
      </c>
      <c r="H7958">
        <v>0.39389860924181247</v>
      </c>
      <c r="I7958" t="str">
        <f>VLOOKUP($B7958&amp;$E7958,'Employee List'!$A:$E,5,0)</f>
        <v>E-1220</v>
      </c>
    </row>
    <row r="7959" spans="1:9" x14ac:dyDescent="0.35">
      <c r="A7959" t="s">
        <v>1257</v>
      </c>
      <c r="B7959" t="s">
        <v>145</v>
      </c>
      <c r="C7959" t="s">
        <v>366</v>
      </c>
      <c r="D7959" t="s">
        <v>1276</v>
      </c>
      <c r="E7959" t="s">
        <v>29</v>
      </c>
      <c r="F7959">
        <v>2830</v>
      </c>
      <c r="G7959">
        <v>6356</v>
      </c>
      <c r="H7959">
        <v>2.2459363957597174</v>
      </c>
      <c r="I7959" t="str">
        <f>VLOOKUP($B7959&amp;$E7959,'Employee List'!$A:$E,5,0)</f>
        <v>E-1220</v>
      </c>
    </row>
    <row r="7960" spans="1:9" x14ac:dyDescent="0.35">
      <c r="A7960" t="s">
        <v>1257</v>
      </c>
      <c r="B7960" t="s">
        <v>145</v>
      </c>
      <c r="C7960" t="s">
        <v>366</v>
      </c>
      <c r="D7960" t="s">
        <v>1276</v>
      </c>
      <c r="E7960" t="s">
        <v>30</v>
      </c>
      <c r="F7960">
        <v>4071</v>
      </c>
      <c r="G7960">
        <v>5385</v>
      </c>
      <c r="H7960">
        <v>1.3227708179808402</v>
      </c>
      <c r="I7960" t="str">
        <f>VLOOKUP($B7960&amp;$E7960,'Employee List'!$A:$E,5,0)</f>
        <v>E-1220</v>
      </c>
    </row>
    <row r="7961" spans="1:9" x14ac:dyDescent="0.35">
      <c r="A7961" t="s">
        <v>1257</v>
      </c>
      <c r="B7961" t="s">
        <v>145</v>
      </c>
      <c r="C7961" t="s">
        <v>366</v>
      </c>
      <c r="D7961" t="s">
        <v>1276</v>
      </c>
      <c r="E7961" t="s">
        <v>31</v>
      </c>
      <c r="F7961">
        <v>1870</v>
      </c>
      <c r="G7961">
        <v>1702</v>
      </c>
      <c r="H7961">
        <v>0.91016042780748663</v>
      </c>
      <c r="I7961" t="str">
        <f>VLOOKUP($B7961&amp;$E7961,'Employee List'!$A:$E,5,0)</f>
        <v>E-1220</v>
      </c>
    </row>
    <row r="7962" spans="1:9" x14ac:dyDescent="0.35">
      <c r="A7962" t="s">
        <v>1257</v>
      </c>
      <c r="B7962" t="s">
        <v>145</v>
      </c>
      <c r="C7962" t="s">
        <v>366</v>
      </c>
      <c r="D7962" t="s">
        <v>1277</v>
      </c>
      <c r="E7962" t="s">
        <v>29</v>
      </c>
      <c r="F7962">
        <v>7268</v>
      </c>
      <c r="G7962">
        <v>16435</v>
      </c>
      <c r="H7962">
        <v>2.2612823335167858</v>
      </c>
      <c r="I7962" t="str">
        <f>VLOOKUP($B7962&amp;$E7962,'Employee List'!$A:$E,5,0)</f>
        <v>E-1220</v>
      </c>
    </row>
    <row r="7963" spans="1:9" x14ac:dyDescent="0.35">
      <c r="A7963" t="s">
        <v>1257</v>
      </c>
      <c r="B7963" t="s">
        <v>145</v>
      </c>
      <c r="C7963" t="s">
        <v>366</v>
      </c>
      <c r="D7963" t="s">
        <v>1277</v>
      </c>
      <c r="E7963" t="s">
        <v>30</v>
      </c>
      <c r="F7963">
        <v>7235</v>
      </c>
      <c r="G7963">
        <v>11401</v>
      </c>
      <c r="H7963">
        <v>1.5758120248790601</v>
      </c>
      <c r="I7963" t="str">
        <f>VLOOKUP($B7963&amp;$E7963,'Employee List'!$A:$E,5,0)</f>
        <v>E-1220</v>
      </c>
    </row>
    <row r="7964" spans="1:9" x14ac:dyDescent="0.35">
      <c r="A7964" t="s">
        <v>1257</v>
      </c>
      <c r="B7964" t="s">
        <v>145</v>
      </c>
      <c r="C7964" t="s">
        <v>366</v>
      </c>
      <c r="D7964" t="s">
        <v>1277</v>
      </c>
      <c r="E7964" t="s">
        <v>31</v>
      </c>
      <c r="F7964">
        <v>11032</v>
      </c>
      <c r="G7964">
        <v>14377</v>
      </c>
      <c r="H7964">
        <v>1.3032088469905729</v>
      </c>
      <c r="I7964" t="str">
        <f>VLOOKUP($B7964&amp;$E7964,'Employee List'!$A:$E,5,0)</f>
        <v>E-1220</v>
      </c>
    </row>
    <row r="7965" spans="1:9" x14ac:dyDescent="0.35">
      <c r="A7965" t="s">
        <v>1257</v>
      </c>
      <c r="B7965" t="s">
        <v>145</v>
      </c>
      <c r="C7965" t="s">
        <v>366</v>
      </c>
      <c r="D7965" t="s">
        <v>1278</v>
      </c>
      <c r="E7965" t="s">
        <v>29</v>
      </c>
      <c r="F7965">
        <v>8737</v>
      </c>
      <c r="G7965">
        <v>8250</v>
      </c>
      <c r="H7965">
        <v>0.94426004349318993</v>
      </c>
      <c r="I7965" t="str">
        <f>VLOOKUP($B7965&amp;$E7965,'Employee List'!$A:$E,5,0)</f>
        <v>E-1220</v>
      </c>
    </row>
    <row r="7966" spans="1:9" x14ac:dyDescent="0.35">
      <c r="A7966" t="s">
        <v>1257</v>
      </c>
      <c r="B7966" t="s">
        <v>145</v>
      </c>
      <c r="C7966" t="s">
        <v>366</v>
      </c>
      <c r="D7966" t="s">
        <v>1278</v>
      </c>
      <c r="E7966" t="s">
        <v>30</v>
      </c>
      <c r="F7966">
        <v>6764</v>
      </c>
      <c r="G7966">
        <v>7355</v>
      </c>
      <c r="H7966">
        <v>1.0873743347131875</v>
      </c>
      <c r="I7966" t="str">
        <f>VLOOKUP($B7966&amp;$E7966,'Employee List'!$A:$E,5,0)</f>
        <v>E-1220</v>
      </c>
    </row>
    <row r="7967" spans="1:9" x14ac:dyDescent="0.35">
      <c r="A7967" t="s">
        <v>1257</v>
      </c>
      <c r="B7967" t="s">
        <v>145</v>
      </c>
      <c r="C7967" t="s">
        <v>366</v>
      </c>
      <c r="D7967" t="s">
        <v>1278</v>
      </c>
      <c r="E7967" t="s">
        <v>31</v>
      </c>
      <c r="F7967">
        <v>8630</v>
      </c>
      <c r="G7967">
        <v>8478</v>
      </c>
      <c r="H7967">
        <v>0.98238702201622252</v>
      </c>
      <c r="I7967" t="str">
        <f>VLOOKUP($B7967&amp;$E7967,'Employee List'!$A:$E,5,0)</f>
        <v>E-1220</v>
      </c>
    </row>
    <row r="7968" spans="1:9" x14ac:dyDescent="0.35">
      <c r="A7968" t="s">
        <v>1257</v>
      </c>
      <c r="B7968" t="s">
        <v>145</v>
      </c>
      <c r="C7968" t="s">
        <v>366</v>
      </c>
      <c r="D7968" t="s">
        <v>1279</v>
      </c>
      <c r="E7968" t="s">
        <v>29</v>
      </c>
      <c r="F7968">
        <v>2492</v>
      </c>
      <c r="G7968">
        <v>5806</v>
      </c>
      <c r="H7968">
        <v>2.3298555377207064</v>
      </c>
      <c r="I7968" t="str">
        <f>VLOOKUP($B7968&amp;$E7968,'Employee List'!$A:$E,5,0)</f>
        <v>E-1220</v>
      </c>
    </row>
    <row r="7969" spans="1:9" x14ac:dyDescent="0.35">
      <c r="A7969" t="s">
        <v>1257</v>
      </c>
      <c r="B7969" t="s">
        <v>145</v>
      </c>
      <c r="C7969" t="s">
        <v>366</v>
      </c>
      <c r="D7969" t="s">
        <v>1279</v>
      </c>
      <c r="E7969" t="s">
        <v>30</v>
      </c>
      <c r="F7969">
        <v>3203</v>
      </c>
      <c r="G7969">
        <v>3161</v>
      </c>
      <c r="H7969">
        <v>0.98688729316266</v>
      </c>
      <c r="I7969" t="str">
        <f>VLOOKUP($B7969&amp;$E7969,'Employee List'!$A:$E,5,0)</f>
        <v>E-1220</v>
      </c>
    </row>
    <row r="7970" spans="1:9" x14ac:dyDescent="0.35">
      <c r="A7970" t="s">
        <v>1257</v>
      </c>
      <c r="B7970" t="s">
        <v>145</v>
      </c>
      <c r="C7970" t="s">
        <v>366</v>
      </c>
      <c r="D7970" t="s">
        <v>1279</v>
      </c>
      <c r="E7970" t="s">
        <v>31</v>
      </c>
      <c r="F7970">
        <v>3288</v>
      </c>
      <c r="G7970">
        <v>3202</v>
      </c>
      <c r="H7970">
        <v>0.97384428223844277</v>
      </c>
      <c r="I7970" t="str">
        <f>VLOOKUP($B7970&amp;$E7970,'Employee List'!$A:$E,5,0)</f>
        <v>E-1220</v>
      </c>
    </row>
    <row r="7971" spans="1:9" x14ac:dyDescent="0.35">
      <c r="A7971" t="s">
        <v>1257</v>
      </c>
      <c r="B7971" t="s">
        <v>145</v>
      </c>
      <c r="C7971" t="s">
        <v>366</v>
      </c>
      <c r="D7971" t="s">
        <v>1280</v>
      </c>
      <c r="E7971" t="s">
        <v>29</v>
      </c>
      <c r="F7971">
        <v>1486</v>
      </c>
      <c r="G7971">
        <v>3348</v>
      </c>
      <c r="H7971">
        <v>2.2530282637954238</v>
      </c>
      <c r="I7971" t="str">
        <f>VLOOKUP($B7971&amp;$E7971,'Employee List'!$A:$E,5,0)</f>
        <v>E-1220</v>
      </c>
    </row>
    <row r="7972" spans="1:9" x14ac:dyDescent="0.35">
      <c r="A7972" t="s">
        <v>1257</v>
      </c>
      <c r="B7972" t="s">
        <v>145</v>
      </c>
      <c r="C7972" t="s">
        <v>366</v>
      </c>
      <c r="D7972" t="s">
        <v>1280</v>
      </c>
      <c r="E7972" t="s">
        <v>30</v>
      </c>
      <c r="F7972">
        <v>3873</v>
      </c>
      <c r="G7972">
        <v>1812</v>
      </c>
      <c r="H7972">
        <v>0.4678543764523625</v>
      </c>
      <c r="I7972" t="str">
        <f>VLOOKUP($B7972&amp;$E7972,'Employee List'!$A:$E,5,0)</f>
        <v>E-1220</v>
      </c>
    </row>
    <row r="7973" spans="1:9" x14ac:dyDescent="0.35">
      <c r="A7973" t="s">
        <v>1257</v>
      </c>
      <c r="B7973" t="s">
        <v>145</v>
      </c>
      <c r="C7973" t="s">
        <v>366</v>
      </c>
      <c r="D7973" t="s">
        <v>1280</v>
      </c>
      <c r="E7973" t="s">
        <v>31</v>
      </c>
      <c r="F7973">
        <v>1809</v>
      </c>
      <c r="G7973">
        <v>4205</v>
      </c>
      <c r="H7973">
        <v>2.3244886677722501</v>
      </c>
      <c r="I7973" t="str">
        <f>VLOOKUP($B7973&amp;$E7973,'Employee List'!$A:$E,5,0)</f>
        <v>E-1220</v>
      </c>
    </row>
    <row r="7974" spans="1:9" x14ac:dyDescent="0.35">
      <c r="A7974" t="s">
        <v>1257</v>
      </c>
      <c r="B7974" t="s">
        <v>145</v>
      </c>
      <c r="C7974" t="s">
        <v>366</v>
      </c>
      <c r="D7974" t="s">
        <v>1262</v>
      </c>
      <c r="E7974" t="s">
        <v>29</v>
      </c>
      <c r="F7974">
        <v>28936</v>
      </c>
      <c r="G7974">
        <v>36114</v>
      </c>
      <c r="H7974">
        <v>1.248064694498203</v>
      </c>
      <c r="I7974" t="str">
        <f>VLOOKUP($B7974&amp;$E7974,'Employee List'!$A:$E,5,0)</f>
        <v>E-1220</v>
      </c>
    </row>
    <row r="7975" spans="1:9" x14ac:dyDescent="0.35">
      <c r="A7975" t="s">
        <v>1257</v>
      </c>
      <c r="B7975" t="s">
        <v>145</v>
      </c>
      <c r="C7975" t="s">
        <v>366</v>
      </c>
      <c r="D7975" t="s">
        <v>1262</v>
      </c>
      <c r="E7975" t="s">
        <v>30</v>
      </c>
      <c r="F7975">
        <v>29726</v>
      </c>
      <c r="G7975">
        <v>28345</v>
      </c>
      <c r="H7975">
        <v>0.95354235349525662</v>
      </c>
      <c r="I7975" t="str">
        <f>VLOOKUP($B7975&amp;$E7975,'Employee List'!$A:$E,5,0)</f>
        <v>E-1220</v>
      </c>
    </row>
    <row r="7976" spans="1:9" x14ac:dyDescent="0.35">
      <c r="A7976" t="s">
        <v>1257</v>
      </c>
      <c r="B7976" t="s">
        <v>145</v>
      </c>
      <c r="C7976" t="s">
        <v>366</v>
      </c>
      <c r="D7976" t="s">
        <v>1262</v>
      </c>
      <c r="E7976" t="s">
        <v>31</v>
      </c>
      <c r="F7976">
        <v>30152</v>
      </c>
      <c r="G7976">
        <v>25529</v>
      </c>
      <c r="H7976">
        <v>0.84667683735738919</v>
      </c>
      <c r="I7976" t="str">
        <f>VLOOKUP($B7976&amp;$E7976,'Employee List'!$A:$E,5,0)</f>
        <v>E-1220</v>
      </c>
    </row>
    <row r="7977" spans="1:9" x14ac:dyDescent="0.35">
      <c r="A7977" t="s">
        <v>1257</v>
      </c>
      <c r="B7977" t="s">
        <v>145</v>
      </c>
      <c r="C7977" t="s">
        <v>366</v>
      </c>
      <c r="D7977" t="s">
        <v>1282</v>
      </c>
      <c r="E7977" t="s">
        <v>30</v>
      </c>
      <c r="F7977">
        <v>8465</v>
      </c>
      <c r="G7977">
        <v>4082</v>
      </c>
      <c r="H7977">
        <v>0.4822209096278795</v>
      </c>
      <c r="I7977" t="str">
        <f>VLOOKUP($B7977&amp;$E7977,'Employee List'!$A:$E,5,0)</f>
        <v>E-1220</v>
      </c>
    </row>
    <row r="7978" spans="1:9" x14ac:dyDescent="0.35">
      <c r="A7978" t="s">
        <v>1257</v>
      </c>
      <c r="B7978" t="s">
        <v>145</v>
      </c>
      <c r="C7978" t="s">
        <v>366</v>
      </c>
      <c r="D7978" t="s">
        <v>1282</v>
      </c>
      <c r="E7978" t="s">
        <v>31</v>
      </c>
      <c r="F7978">
        <v>6304</v>
      </c>
      <c r="G7978">
        <v>3668</v>
      </c>
      <c r="H7978">
        <v>0.58185279187817263</v>
      </c>
      <c r="I7978" t="str">
        <f>VLOOKUP($B7978&amp;$E7978,'Employee List'!$A:$E,5,0)</f>
        <v>E-1220</v>
      </c>
    </row>
    <row r="7979" spans="1:9" x14ac:dyDescent="0.35">
      <c r="A7979" t="s">
        <v>1257</v>
      </c>
      <c r="B7979" t="s">
        <v>145</v>
      </c>
      <c r="C7979" t="s">
        <v>366</v>
      </c>
      <c r="D7979" t="s">
        <v>1281</v>
      </c>
      <c r="E7979" t="s">
        <v>29</v>
      </c>
      <c r="F7979">
        <v>2194</v>
      </c>
      <c r="G7979">
        <v>5682</v>
      </c>
      <c r="H7979">
        <v>2.5897903372835005</v>
      </c>
      <c r="I7979" t="str">
        <f>VLOOKUP($B7979&amp;$E7979,'Employee List'!$A:$E,5,0)</f>
        <v>E-1220</v>
      </c>
    </row>
    <row r="7980" spans="1:9" x14ac:dyDescent="0.35">
      <c r="A7980" t="s">
        <v>1257</v>
      </c>
      <c r="B7980" t="s">
        <v>145</v>
      </c>
      <c r="C7980" t="s">
        <v>366</v>
      </c>
      <c r="D7980" t="s">
        <v>1281</v>
      </c>
      <c r="E7980" t="s">
        <v>30</v>
      </c>
      <c r="F7980">
        <v>5533</v>
      </c>
      <c r="G7980">
        <v>7811</v>
      </c>
      <c r="H7980">
        <v>1.4117115488884873</v>
      </c>
      <c r="I7980" t="str">
        <f>VLOOKUP($B7980&amp;$E7980,'Employee List'!$A:$E,5,0)</f>
        <v>E-1220</v>
      </c>
    </row>
    <row r="7981" spans="1:9" x14ac:dyDescent="0.35">
      <c r="A7981" t="s">
        <v>1257</v>
      </c>
      <c r="B7981" t="s">
        <v>145</v>
      </c>
      <c r="C7981" t="s">
        <v>366</v>
      </c>
      <c r="D7981" t="s">
        <v>1281</v>
      </c>
      <c r="E7981" t="s">
        <v>31</v>
      </c>
      <c r="F7981">
        <v>2397</v>
      </c>
      <c r="G7981">
        <v>4721</v>
      </c>
      <c r="H7981">
        <v>1.9695452649144765</v>
      </c>
      <c r="I7981" t="str">
        <f>VLOOKUP($B7981&amp;$E7981,'Employee List'!$A:$E,5,0)</f>
        <v>E-1220</v>
      </c>
    </row>
    <row r="7982" spans="1:9" x14ac:dyDescent="0.35">
      <c r="A7982" t="s">
        <v>1257</v>
      </c>
      <c r="B7982" t="s">
        <v>146</v>
      </c>
      <c r="C7982" t="s">
        <v>366</v>
      </c>
      <c r="D7982" t="s">
        <v>1274</v>
      </c>
      <c r="E7982" t="s">
        <v>29</v>
      </c>
      <c r="F7982">
        <v>32632</v>
      </c>
      <c r="G7982">
        <v>17098</v>
      </c>
      <c r="H7982">
        <v>0.52396420691345913</v>
      </c>
      <c r="I7982" t="str">
        <f>VLOOKUP($B7982&amp;$E7982,'Employee List'!$A:$E,5,0)</f>
        <v>E-1221</v>
      </c>
    </row>
    <row r="7983" spans="1:9" x14ac:dyDescent="0.35">
      <c r="A7983" t="s">
        <v>1257</v>
      </c>
      <c r="B7983" t="s">
        <v>146</v>
      </c>
      <c r="C7983" t="s">
        <v>366</v>
      </c>
      <c r="D7983" t="s">
        <v>1274</v>
      </c>
      <c r="E7983" t="s">
        <v>30</v>
      </c>
      <c r="F7983">
        <v>32358</v>
      </c>
      <c r="G7983">
        <v>21586</v>
      </c>
      <c r="H7983">
        <v>0.6670993262871624</v>
      </c>
      <c r="I7983" t="str">
        <f>VLOOKUP($B7983&amp;$E7983,'Employee List'!$A:$E,5,0)</f>
        <v>E-1221</v>
      </c>
    </row>
    <row r="7984" spans="1:9" x14ac:dyDescent="0.35">
      <c r="A7984" t="s">
        <v>1257</v>
      </c>
      <c r="B7984" t="s">
        <v>146</v>
      </c>
      <c r="C7984" t="s">
        <v>366</v>
      </c>
      <c r="D7984" t="s">
        <v>1274</v>
      </c>
      <c r="E7984" t="s">
        <v>31</v>
      </c>
      <c r="F7984">
        <v>34479</v>
      </c>
      <c r="G7984">
        <v>21986</v>
      </c>
      <c r="H7984">
        <v>0.63766350532208016</v>
      </c>
      <c r="I7984" t="str">
        <f>VLOOKUP($B7984&amp;$E7984,'Employee List'!$A:$E,5,0)</f>
        <v>E-1221</v>
      </c>
    </row>
    <row r="7985" spans="1:9" x14ac:dyDescent="0.35">
      <c r="A7985" t="s">
        <v>1257</v>
      </c>
      <c r="B7985" t="s">
        <v>146</v>
      </c>
      <c r="C7985" t="s">
        <v>366</v>
      </c>
      <c r="D7985" t="s">
        <v>1263</v>
      </c>
      <c r="E7985" t="s">
        <v>29</v>
      </c>
      <c r="F7985">
        <v>2866</v>
      </c>
      <c r="G7985">
        <v>1668</v>
      </c>
      <c r="H7985">
        <v>0.58199581297976277</v>
      </c>
      <c r="I7985" t="str">
        <f>VLOOKUP($B7985&amp;$E7985,'Employee List'!$A:$E,5,0)</f>
        <v>E-1221</v>
      </c>
    </row>
    <row r="7986" spans="1:9" x14ac:dyDescent="0.35">
      <c r="A7986" t="s">
        <v>1257</v>
      </c>
      <c r="B7986" t="s">
        <v>146</v>
      </c>
      <c r="C7986" t="s">
        <v>366</v>
      </c>
      <c r="D7986" t="s">
        <v>1263</v>
      </c>
      <c r="E7986" t="s">
        <v>30</v>
      </c>
      <c r="F7986">
        <v>4510</v>
      </c>
      <c r="G7986">
        <v>4862</v>
      </c>
      <c r="H7986">
        <v>1.0780487804878049</v>
      </c>
      <c r="I7986" t="str">
        <f>VLOOKUP($B7986&amp;$E7986,'Employee List'!$A:$E,5,0)</f>
        <v>E-1221</v>
      </c>
    </row>
    <row r="7987" spans="1:9" x14ac:dyDescent="0.35">
      <c r="A7987" t="s">
        <v>1257</v>
      </c>
      <c r="B7987" t="s">
        <v>146</v>
      </c>
      <c r="C7987" t="s">
        <v>366</v>
      </c>
      <c r="D7987" t="s">
        <v>1263</v>
      </c>
      <c r="E7987" t="s">
        <v>31</v>
      </c>
      <c r="F7987">
        <v>3818</v>
      </c>
      <c r="G7987">
        <v>1067</v>
      </c>
      <c r="H7987">
        <v>0.27946568884232581</v>
      </c>
      <c r="I7987" t="str">
        <f>VLOOKUP($B7987&amp;$E7987,'Employee List'!$A:$E,5,0)</f>
        <v>E-1221</v>
      </c>
    </row>
    <row r="7988" spans="1:9" x14ac:dyDescent="0.35">
      <c r="A7988" t="s">
        <v>1257</v>
      </c>
      <c r="B7988" t="s">
        <v>146</v>
      </c>
      <c r="C7988" t="s">
        <v>366</v>
      </c>
      <c r="D7988" t="s">
        <v>1264</v>
      </c>
      <c r="E7988" t="s">
        <v>29</v>
      </c>
      <c r="F7988">
        <v>52653</v>
      </c>
      <c r="G7988">
        <v>1367</v>
      </c>
      <c r="H7988">
        <v>2.5962433289651112E-2</v>
      </c>
      <c r="I7988" t="str">
        <f>VLOOKUP($B7988&amp;$E7988,'Employee List'!$A:$E,5,0)</f>
        <v>E-1221</v>
      </c>
    </row>
    <row r="7989" spans="1:9" x14ac:dyDescent="0.35">
      <c r="A7989" t="s">
        <v>1257</v>
      </c>
      <c r="B7989" t="s">
        <v>146</v>
      </c>
      <c r="C7989" t="s">
        <v>366</v>
      </c>
      <c r="D7989" t="s">
        <v>1264</v>
      </c>
      <c r="E7989" t="s">
        <v>30</v>
      </c>
      <c r="F7989">
        <v>52564</v>
      </c>
      <c r="G7989">
        <v>2139</v>
      </c>
      <c r="H7989">
        <v>4.0693250133170988E-2</v>
      </c>
      <c r="I7989" t="str">
        <f>VLOOKUP($B7989&amp;$E7989,'Employee List'!$A:$E,5,0)</f>
        <v>E-1221</v>
      </c>
    </row>
    <row r="7990" spans="1:9" x14ac:dyDescent="0.35">
      <c r="A7990" t="s">
        <v>1257</v>
      </c>
      <c r="B7990" t="s">
        <v>146</v>
      </c>
      <c r="C7990" t="s">
        <v>366</v>
      </c>
      <c r="D7990" t="s">
        <v>1264</v>
      </c>
      <c r="E7990" t="s">
        <v>31</v>
      </c>
      <c r="F7990">
        <v>53406</v>
      </c>
      <c r="G7990">
        <v>2118</v>
      </c>
      <c r="H7990">
        <v>3.9658465340972927E-2</v>
      </c>
      <c r="I7990" t="str">
        <f>VLOOKUP($B7990&amp;$E7990,'Employee List'!$A:$E,5,0)</f>
        <v>E-1221</v>
      </c>
    </row>
    <row r="7991" spans="1:9" x14ac:dyDescent="0.35">
      <c r="A7991" t="s">
        <v>1257</v>
      </c>
      <c r="B7991" t="s">
        <v>146</v>
      </c>
      <c r="C7991" t="s">
        <v>366</v>
      </c>
      <c r="D7991" t="s">
        <v>1265</v>
      </c>
      <c r="E7991" t="s">
        <v>29</v>
      </c>
      <c r="F7991">
        <v>12994</v>
      </c>
      <c r="G7991">
        <v>21072</v>
      </c>
      <c r="H7991">
        <v>1.6216715407110975</v>
      </c>
      <c r="I7991" t="str">
        <f>VLOOKUP($B7991&amp;$E7991,'Employee List'!$A:$E,5,0)</f>
        <v>E-1221</v>
      </c>
    </row>
    <row r="7992" spans="1:9" x14ac:dyDescent="0.35">
      <c r="A7992" t="s">
        <v>1257</v>
      </c>
      <c r="B7992" t="s">
        <v>146</v>
      </c>
      <c r="C7992" t="s">
        <v>366</v>
      </c>
      <c r="D7992" t="s">
        <v>1265</v>
      </c>
      <c r="E7992" t="s">
        <v>30</v>
      </c>
      <c r="F7992">
        <v>13015</v>
      </c>
      <c r="G7992">
        <v>15174</v>
      </c>
      <c r="H7992">
        <v>1.1658855167114868</v>
      </c>
      <c r="I7992" t="str">
        <f>VLOOKUP($B7992&amp;$E7992,'Employee List'!$A:$E,5,0)</f>
        <v>E-1221</v>
      </c>
    </row>
    <row r="7993" spans="1:9" x14ac:dyDescent="0.35">
      <c r="A7993" t="s">
        <v>1257</v>
      </c>
      <c r="B7993" t="s">
        <v>146</v>
      </c>
      <c r="C7993" t="s">
        <v>366</v>
      </c>
      <c r="D7993" t="s">
        <v>1265</v>
      </c>
      <c r="E7993" t="s">
        <v>31</v>
      </c>
      <c r="F7993">
        <v>11721</v>
      </c>
      <c r="G7993">
        <v>10455</v>
      </c>
      <c r="H7993">
        <v>0.89198873816227287</v>
      </c>
      <c r="I7993" t="str">
        <f>VLOOKUP($B7993&amp;$E7993,'Employee List'!$A:$E,5,0)</f>
        <v>E-1221</v>
      </c>
    </row>
    <row r="7994" spans="1:9" x14ac:dyDescent="0.35">
      <c r="A7994" t="s">
        <v>1257</v>
      </c>
      <c r="B7994" t="s">
        <v>146</v>
      </c>
      <c r="C7994" t="s">
        <v>366</v>
      </c>
      <c r="D7994" t="s">
        <v>1260</v>
      </c>
      <c r="E7994" t="s">
        <v>29</v>
      </c>
      <c r="F7994">
        <v>64783</v>
      </c>
      <c r="G7994">
        <v>67056</v>
      </c>
      <c r="H7994">
        <v>1.0350863652501427</v>
      </c>
      <c r="I7994" t="str">
        <f>VLOOKUP($B7994&amp;$E7994,'Employee List'!$A:$E,5,0)</f>
        <v>E-1221</v>
      </c>
    </row>
    <row r="7995" spans="1:9" x14ac:dyDescent="0.35">
      <c r="A7995" t="s">
        <v>1257</v>
      </c>
      <c r="B7995" t="s">
        <v>146</v>
      </c>
      <c r="C7995" t="s">
        <v>366</v>
      </c>
      <c r="D7995" t="s">
        <v>1260</v>
      </c>
      <c r="E7995" t="s">
        <v>30</v>
      </c>
      <c r="F7995">
        <v>63302</v>
      </c>
      <c r="G7995">
        <v>74505</v>
      </c>
      <c r="H7995">
        <v>1.1769770307415248</v>
      </c>
      <c r="I7995" t="str">
        <f>VLOOKUP($B7995&amp;$E7995,'Employee List'!$A:$E,5,0)</f>
        <v>E-1221</v>
      </c>
    </row>
    <row r="7996" spans="1:9" x14ac:dyDescent="0.35">
      <c r="A7996" t="s">
        <v>1257</v>
      </c>
      <c r="B7996" t="s">
        <v>146</v>
      </c>
      <c r="C7996" t="s">
        <v>366</v>
      </c>
      <c r="D7996" t="s">
        <v>1260</v>
      </c>
      <c r="E7996" t="s">
        <v>31</v>
      </c>
      <c r="F7996">
        <v>76122</v>
      </c>
      <c r="G7996">
        <v>129790</v>
      </c>
      <c r="H7996">
        <v>1.705026142245343</v>
      </c>
      <c r="I7996" t="str">
        <f>VLOOKUP($B7996&amp;$E7996,'Employee List'!$A:$E,5,0)</f>
        <v>E-1221</v>
      </c>
    </row>
    <row r="7997" spans="1:9" x14ac:dyDescent="0.35">
      <c r="A7997" t="s">
        <v>1257</v>
      </c>
      <c r="B7997" t="s">
        <v>146</v>
      </c>
      <c r="C7997" t="s">
        <v>366</v>
      </c>
      <c r="D7997" t="s">
        <v>1261</v>
      </c>
      <c r="E7997" t="s">
        <v>29</v>
      </c>
      <c r="F7997">
        <v>138348</v>
      </c>
      <c r="G7997">
        <v>182075</v>
      </c>
      <c r="H7997">
        <v>1.3160652846445196</v>
      </c>
      <c r="I7997" t="str">
        <f>VLOOKUP($B7997&amp;$E7997,'Employee List'!$A:$E,5,0)</f>
        <v>E-1221</v>
      </c>
    </row>
    <row r="7998" spans="1:9" x14ac:dyDescent="0.35">
      <c r="A7998" t="s">
        <v>1257</v>
      </c>
      <c r="B7998" t="s">
        <v>146</v>
      </c>
      <c r="C7998" t="s">
        <v>366</v>
      </c>
      <c r="D7998" t="s">
        <v>1261</v>
      </c>
      <c r="E7998" t="s">
        <v>30</v>
      </c>
      <c r="F7998">
        <v>144428</v>
      </c>
      <c r="G7998">
        <v>174442</v>
      </c>
      <c r="H7998">
        <v>1.2078128894674163</v>
      </c>
      <c r="I7998" t="str">
        <f>VLOOKUP($B7998&amp;$E7998,'Employee List'!$A:$E,5,0)</f>
        <v>E-1221</v>
      </c>
    </row>
    <row r="7999" spans="1:9" x14ac:dyDescent="0.35">
      <c r="A7999" t="s">
        <v>1257</v>
      </c>
      <c r="B7999" t="s">
        <v>146</v>
      </c>
      <c r="C7999" t="s">
        <v>366</v>
      </c>
      <c r="D7999" t="s">
        <v>1261</v>
      </c>
      <c r="E7999" t="s">
        <v>31</v>
      </c>
      <c r="F7999">
        <v>148775</v>
      </c>
      <c r="G7999">
        <v>169042</v>
      </c>
      <c r="H7999">
        <v>1.1362258443958999</v>
      </c>
      <c r="I7999" t="str">
        <f>VLOOKUP($B7999&amp;$E7999,'Employee List'!$A:$E,5,0)</f>
        <v>E-1221</v>
      </c>
    </row>
    <row r="8000" spans="1:9" x14ac:dyDescent="0.35">
      <c r="A8000" t="s">
        <v>1257</v>
      </c>
      <c r="B8000" t="s">
        <v>146</v>
      </c>
      <c r="C8000" t="s">
        <v>366</v>
      </c>
      <c r="D8000" t="s">
        <v>1266</v>
      </c>
      <c r="E8000" t="s">
        <v>29</v>
      </c>
      <c r="F8000">
        <v>71177</v>
      </c>
      <c r="G8000">
        <v>53080</v>
      </c>
      <c r="H8000">
        <v>0.74574651924076596</v>
      </c>
      <c r="I8000" t="str">
        <f>VLOOKUP($B8000&amp;$E8000,'Employee List'!$A:$E,5,0)</f>
        <v>E-1221</v>
      </c>
    </row>
    <row r="8001" spans="1:9" x14ac:dyDescent="0.35">
      <c r="A8001" t="s">
        <v>1257</v>
      </c>
      <c r="B8001" t="s">
        <v>146</v>
      </c>
      <c r="C8001" t="s">
        <v>366</v>
      </c>
      <c r="D8001" t="s">
        <v>1266</v>
      </c>
      <c r="E8001" t="s">
        <v>30</v>
      </c>
      <c r="F8001">
        <v>75697</v>
      </c>
      <c r="G8001">
        <v>66477</v>
      </c>
      <c r="H8001">
        <v>0.87819860760664226</v>
      </c>
      <c r="I8001" t="str">
        <f>VLOOKUP($B8001&amp;$E8001,'Employee List'!$A:$E,5,0)</f>
        <v>E-1221</v>
      </c>
    </row>
    <row r="8002" spans="1:9" x14ac:dyDescent="0.35">
      <c r="A8002" t="s">
        <v>1257</v>
      </c>
      <c r="B8002" t="s">
        <v>146</v>
      </c>
      <c r="C8002" t="s">
        <v>366</v>
      </c>
      <c r="D8002" t="s">
        <v>1266</v>
      </c>
      <c r="E8002" t="s">
        <v>31</v>
      </c>
      <c r="F8002">
        <v>74934</v>
      </c>
      <c r="G8002">
        <v>62011</v>
      </c>
      <c r="H8002">
        <v>0.82754156991485839</v>
      </c>
      <c r="I8002" t="str">
        <f>VLOOKUP($B8002&amp;$E8002,'Employee List'!$A:$E,5,0)</f>
        <v>E-1221</v>
      </c>
    </row>
    <row r="8003" spans="1:9" x14ac:dyDescent="0.35">
      <c r="A8003" t="s">
        <v>1257</v>
      </c>
      <c r="B8003" t="s">
        <v>146</v>
      </c>
      <c r="C8003" t="s">
        <v>366</v>
      </c>
      <c r="D8003" t="s">
        <v>1267</v>
      </c>
      <c r="E8003" t="s">
        <v>29</v>
      </c>
      <c r="F8003">
        <v>39112</v>
      </c>
      <c r="G8003">
        <v>28891</v>
      </c>
      <c r="H8003">
        <v>0.73867355287379832</v>
      </c>
      <c r="I8003" t="str">
        <f>VLOOKUP($B8003&amp;$E8003,'Employee List'!$A:$E,5,0)</f>
        <v>E-1221</v>
      </c>
    </row>
    <row r="8004" spans="1:9" x14ac:dyDescent="0.35">
      <c r="A8004" t="s">
        <v>1257</v>
      </c>
      <c r="B8004" t="s">
        <v>146</v>
      </c>
      <c r="C8004" t="s">
        <v>366</v>
      </c>
      <c r="D8004" t="s">
        <v>1267</v>
      </c>
      <c r="E8004" t="s">
        <v>30</v>
      </c>
      <c r="F8004">
        <v>40537</v>
      </c>
      <c r="G8004">
        <v>48226</v>
      </c>
      <c r="H8004">
        <v>1.1896785652613662</v>
      </c>
      <c r="I8004" t="str">
        <f>VLOOKUP($B8004&amp;$E8004,'Employee List'!$A:$E,5,0)</f>
        <v>E-1221</v>
      </c>
    </row>
    <row r="8005" spans="1:9" x14ac:dyDescent="0.35">
      <c r="A8005" t="s">
        <v>1257</v>
      </c>
      <c r="B8005" t="s">
        <v>146</v>
      </c>
      <c r="C8005" t="s">
        <v>366</v>
      </c>
      <c r="D8005" t="s">
        <v>1267</v>
      </c>
      <c r="E8005" t="s">
        <v>31</v>
      </c>
      <c r="F8005">
        <v>38989</v>
      </c>
      <c r="G8005">
        <v>31516</v>
      </c>
      <c r="H8005">
        <v>0.80833055477185878</v>
      </c>
      <c r="I8005" t="str">
        <f>VLOOKUP($B8005&amp;$E8005,'Employee List'!$A:$E,5,0)</f>
        <v>E-1221</v>
      </c>
    </row>
    <row r="8006" spans="1:9" x14ac:dyDescent="0.35">
      <c r="A8006" t="s">
        <v>1257</v>
      </c>
      <c r="B8006" t="s">
        <v>146</v>
      </c>
      <c r="C8006" t="s">
        <v>366</v>
      </c>
      <c r="D8006" t="s">
        <v>1268</v>
      </c>
      <c r="E8006" t="s">
        <v>29</v>
      </c>
      <c r="F8006">
        <v>12775</v>
      </c>
      <c r="G8006">
        <v>9454</v>
      </c>
      <c r="H8006">
        <v>0.74003913894324858</v>
      </c>
      <c r="I8006" t="str">
        <f>VLOOKUP($B8006&amp;$E8006,'Employee List'!$A:$E,5,0)</f>
        <v>E-1221</v>
      </c>
    </row>
    <row r="8007" spans="1:9" x14ac:dyDescent="0.35">
      <c r="A8007" t="s">
        <v>1257</v>
      </c>
      <c r="B8007" t="s">
        <v>146</v>
      </c>
      <c r="C8007" t="s">
        <v>366</v>
      </c>
      <c r="D8007" t="s">
        <v>1268</v>
      </c>
      <c r="E8007" t="s">
        <v>30</v>
      </c>
      <c r="F8007">
        <v>14332</v>
      </c>
      <c r="G8007">
        <v>10618</v>
      </c>
      <c r="H8007">
        <v>0.74085961484789287</v>
      </c>
      <c r="I8007" t="str">
        <f>VLOOKUP($B8007&amp;$E8007,'Employee List'!$A:$E,5,0)</f>
        <v>E-1221</v>
      </c>
    </row>
    <row r="8008" spans="1:9" x14ac:dyDescent="0.35">
      <c r="A8008" t="s">
        <v>1257</v>
      </c>
      <c r="B8008" t="s">
        <v>146</v>
      </c>
      <c r="C8008" t="s">
        <v>366</v>
      </c>
      <c r="D8008" t="s">
        <v>1268</v>
      </c>
      <c r="E8008" t="s">
        <v>31</v>
      </c>
      <c r="F8008">
        <v>12283</v>
      </c>
      <c r="G8008">
        <v>12412</v>
      </c>
      <c r="H8008">
        <v>1.0105023202800618</v>
      </c>
      <c r="I8008" t="str">
        <f>VLOOKUP($B8008&amp;$E8008,'Employee List'!$A:$E,5,0)</f>
        <v>E-1221</v>
      </c>
    </row>
    <row r="8009" spans="1:9" x14ac:dyDescent="0.35">
      <c r="A8009" t="s">
        <v>1257</v>
      </c>
      <c r="B8009" t="s">
        <v>146</v>
      </c>
      <c r="C8009" t="s">
        <v>366</v>
      </c>
      <c r="D8009" t="s">
        <v>1269</v>
      </c>
      <c r="E8009" t="s">
        <v>29</v>
      </c>
      <c r="F8009">
        <v>27362</v>
      </c>
      <c r="G8009">
        <v>49724</v>
      </c>
      <c r="H8009">
        <v>1.8172648198231123</v>
      </c>
      <c r="I8009" t="str">
        <f>VLOOKUP($B8009&amp;$E8009,'Employee List'!$A:$E,5,0)</f>
        <v>E-1221</v>
      </c>
    </row>
    <row r="8010" spans="1:9" x14ac:dyDescent="0.35">
      <c r="A8010" t="s">
        <v>1257</v>
      </c>
      <c r="B8010" t="s">
        <v>146</v>
      </c>
      <c r="C8010" t="s">
        <v>366</v>
      </c>
      <c r="D8010" t="s">
        <v>1269</v>
      </c>
      <c r="E8010" t="s">
        <v>30</v>
      </c>
      <c r="F8010">
        <v>30630</v>
      </c>
      <c r="G8010">
        <v>41769</v>
      </c>
      <c r="H8010">
        <v>1.3636630754162586</v>
      </c>
      <c r="I8010" t="str">
        <f>VLOOKUP($B8010&amp;$E8010,'Employee List'!$A:$E,5,0)</f>
        <v>E-1221</v>
      </c>
    </row>
    <row r="8011" spans="1:9" x14ac:dyDescent="0.35">
      <c r="A8011" t="s">
        <v>1257</v>
      </c>
      <c r="B8011" t="s">
        <v>146</v>
      </c>
      <c r="C8011" t="s">
        <v>366</v>
      </c>
      <c r="D8011" t="s">
        <v>1269</v>
      </c>
      <c r="E8011" t="s">
        <v>31</v>
      </c>
      <c r="F8011">
        <v>23224</v>
      </c>
      <c r="G8011">
        <v>28499</v>
      </c>
      <c r="H8011">
        <v>1.2271357216672407</v>
      </c>
      <c r="I8011" t="str">
        <f>VLOOKUP($B8011&amp;$E8011,'Employee List'!$A:$E,5,0)</f>
        <v>E-1221</v>
      </c>
    </row>
    <row r="8012" spans="1:9" x14ac:dyDescent="0.35">
      <c r="A8012" t="s">
        <v>1257</v>
      </c>
      <c r="B8012" t="s">
        <v>146</v>
      </c>
      <c r="C8012" t="s">
        <v>366</v>
      </c>
      <c r="D8012" t="s">
        <v>1270</v>
      </c>
      <c r="E8012" t="s">
        <v>29</v>
      </c>
      <c r="F8012">
        <v>10305</v>
      </c>
      <c r="G8012">
        <v>6949</v>
      </c>
      <c r="H8012">
        <v>0.6743328481319748</v>
      </c>
      <c r="I8012" t="str">
        <f>VLOOKUP($B8012&amp;$E8012,'Employee List'!$A:$E,5,0)</f>
        <v>E-1221</v>
      </c>
    </row>
    <row r="8013" spans="1:9" x14ac:dyDescent="0.35">
      <c r="A8013" t="s">
        <v>1257</v>
      </c>
      <c r="B8013" t="s">
        <v>146</v>
      </c>
      <c r="C8013" t="s">
        <v>366</v>
      </c>
      <c r="D8013" t="s">
        <v>1270</v>
      </c>
      <c r="E8013" t="s">
        <v>30</v>
      </c>
      <c r="F8013">
        <v>9940</v>
      </c>
      <c r="G8013">
        <v>7250</v>
      </c>
      <c r="H8013">
        <v>0.72937625754527158</v>
      </c>
      <c r="I8013" t="str">
        <f>VLOOKUP($B8013&amp;$E8013,'Employee List'!$A:$E,5,0)</f>
        <v>E-1221</v>
      </c>
    </row>
    <row r="8014" spans="1:9" x14ac:dyDescent="0.35">
      <c r="A8014" t="s">
        <v>1257</v>
      </c>
      <c r="B8014" t="s">
        <v>146</v>
      </c>
      <c r="C8014" t="s">
        <v>366</v>
      </c>
      <c r="D8014" t="s">
        <v>1270</v>
      </c>
      <c r="E8014" t="s">
        <v>31</v>
      </c>
      <c r="F8014">
        <v>10994</v>
      </c>
      <c r="G8014">
        <v>6959</v>
      </c>
      <c r="H8014">
        <v>0.6329816263416409</v>
      </c>
      <c r="I8014" t="str">
        <f>VLOOKUP($B8014&amp;$E8014,'Employee List'!$A:$E,5,0)</f>
        <v>E-1221</v>
      </c>
    </row>
    <row r="8015" spans="1:9" x14ac:dyDescent="0.35">
      <c r="A8015" t="s">
        <v>1257</v>
      </c>
      <c r="B8015" t="s">
        <v>146</v>
      </c>
      <c r="C8015" t="s">
        <v>366</v>
      </c>
      <c r="D8015" t="s">
        <v>1271</v>
      </c>
      <c r="E8015" t="s">
        <v>29</v>
      </c>
      <c r="F8015">
        <v>20261</v>
      </c>
      <c r="G8015">
        <v>11714</v>
      </c>
      <c r="H8015">
        <v>0.57815507625487395</v>
      </c>
      <c r="I8015" t="str">
        <f>VLOOKUP($B8015&amp;$E8015,'Employee List'!$A:$E,5,0)</f>
        <v>E-1221</v>
      </c>
    </row>
    <row r="8016" spans="1:9" x14ac:dyDescent="0.35">
      <c r="A8016" t="s">
        <v>1257</v>
      </c>
      <c r="B8016" t="s">
        <v>146</v>
      </c>
      <c r="C8016" t="s">
        <v>366</v>
      </c>
      <c r="D8016" t="s">
        <v>1271</v>
      </c>
      <c r="E8016" t="s">
        <v>30</v>
      </c>
      <c r="F8016">
        <v>20776</v>
      </c>
      <c r="G8016">
        <v>22593</v>
      </c>
      <c r="H8016">
        <v>1.0874566807855217</v>
      </c>
      <c r="I8016" t="str">
        <f>VLOOKUP($B8016&amp;$E8016,'Employee List'!$A:$E,5,0)</f>
        <v>E-1221</v>
      </c>
    </row>
    <row r="8017" spans="1:9" x14ac:dyDescent="0.35">
      <c r="A8017" t="s">
        <v>1257</v>
      </c>
      <c r="B8017" t="s">
        <v>146</v>
      </c>
      <c r="C8017" t="s">
        <v>366</v>
      </c>
      <c r="D8017" t="s">
        <v>1271</v>
      </c>
      <c r="E8017" t="s">
        <v>31</v>
      </c>
      <c r="F8017">
        <v>21150</v>
      </c>
      <c r="G8017">
        <v>21246</v>
      </c>
      <c r="H8017">
        <v>1.0045390070921987</v>
      </c>
      <c r="I8017" t="str">
        <f>VLOOKUP($B8017&amp;$E8017,'Employee List'!$A:$E,5,0)</f>
        <v>E-1221</v>
      </c>
    </row>
    <row r="8018" spans="1:9" x14ac:dyDescent="0.35">
      <c r="A8018" t="s">
        <v>1257</v>
      </c>
      <c r="B8018" t="s">
        <v>146</v>
      </c>
      <c r="C8018" t="s">
        <v>366</v>
      </c>
      <c r="D8018" t="s">
        <v>1258</v>
      </c>
      <c r="E8018" t="s">
        <v>29</v>
      </c>
      <c r="F8018">
        <v>169842</v>
      </c>
      <c r="G8018">
        <v>287127</v>
      </c>
      <c r="H8018">
        <v>1.6905535733210866</v>
      </c>
      <c r="I8018" t="str">
        <f>VLOOKUP($B8018&amp;$E8018,'Employee List'!$A:$E,5,0)</f>
        <v>E-1221</v>
      </c>
    </row>
    <row r="8019" spans="1:9" x14ac:dyDescent="0.35">
      <c r="A8019" t="s">
        <v>1257</v>
      </c>
      <c r="B8019" t="s">
        <v>146</v>
      </c>
      <c r="C8019" t="s">
        <v>366</v>
      </c>
      <c r="D8019" t="s">
        <v>1258</v>
      </c>
      <c r="E8019" t="s">
        <v>30</v>
      </c>
      <c r="F8019">
        <v>167697</v>
      </c>
      <c r="G8019">
        <v>225811</v>
      </c>
      <c r="H8019">
        <v>1.3465416793383305</v>
      </c>
      <c r="I8019" t="str">
        <f>VLOOKUP($B8019&amp;$E8019,'Employee List'!$A:$E,5,0)</f>
        <v>E-1221</v>
      </c>
    </row>
    <row r="8020" spans="1:9" x14ac:dyDescent="0.35">
      <c r="A8020" t="s">
        <v>1257</v>
      </c>
      <c r="B8020" t="s">
        <v>146</v>
      </c>
      <c r="C8020" t="s">
        <v>366</v>
      </c>
      <c r="D8020" t="s">
        <v>1258</v>
      </c>
      <c r="E8020" t="s">
        <v>31</v>
      </c>
      <c r="F8020">
        <v>162830</v>
      </c>
      <c r="G8020">
        <v>205780</v>
      </c>
      <c r="H8020">
        <v>1.2637720321808021</v>
      </c>
      <c r="I8020" t="str">
        <f>VLOOKUP($B8020&amp;$E8020,'Employee List'!$A:$E,5,0)</f>
        <v>E-1221</v>
      </c>
    </row>
    <row r="8021" spans="1:9" x14ac:dyDescent="0.35">
      <c r="A8021" t="s">
        <v>1257</v>
      </c>
      <c r="B8021" t="s">
        <v>146</v>
      </c>
      <c r="C8021" t="s">
        <v>366</v>
      </c>
      <c r="D8021" t="s">
        <v>1272</v>
      </c>
      <c r="E8021" t="s">
        <v>29</v>
      </c>
      <c r="F8021">
        <v>26635</v>
      </c>
      <c r="G8021">
        <v>26600</v>
      </c>
      <c r="H8021">
        <v>0.99868593955321949</v>
      </c>
      <c r="I8021" t="str">
        <f>VLOOKUP($B8021&amp;$E8021,'Employee List'!$A:$E,5,0)</f>
        <v>E-1221</v>
      </c>
    </row>
    <row r="8022" spans="1:9" x14ac:dyDescent="0.35">
      <c r="A8022" t="s">
        <v>1257</v>
      </c>
      <c r="B8022" t="s">
        <v>146</v>
      </c>
      <c r="C8022" t="s">
        <v>366</v>
      </c>
      <c r="D8022" t="s">
        <v>1272</v>
      </c>
      <c r="E8022" t="s">
        <v>30</v>
      </c>
      <c r="F8022">
        <v>27975</v>
      </c>
      <c r="G8022">
        <v>27191</v>
      </c>
      <c r="H8022">
        <v>0.97197497765862373</v>
      </c>
      <c r="I8022" t="str">
        <f>VLOOKUP($B8022&amp;$E8022,'Employee List'!$A:$E,5,0)</f>
        <v>E-1221</v>
      </c>
    </row>
    <row r="8023" spans="1:9" x14ac:dyDescent="0.35">
      <c r="A8023" t="s">
        <v>1257</v>
      </c>
      <c r="B8023" t="s">
        <v>146</v>
      </c>
      <c r="C8023" t="s">
        <v>366</v>
      </c>
      <c r="D8023" t="s">
        <v>1272</v>
      </c>
      <c r="E8023" t="s">
        <v>31</v>
      </c>
      <c r="F8023">
        <v>33170</v>
      </c>
      <c r="G8023">
        <v>31186</v>
      </c>
      <c r="H8023">
        <v>0.94018691588785042</v>
      </c>
      <c r="I8023" t="str">
        <f>VLOOKUP($B8023&amp;$E8023,'Employee List'!$A:$E,5,0)</f>
        <v>E-1221</v>
      </c>
    </row>
    <row r="8024" spans="1:9" x14ac:dyDescent="0.35">
      <c r="A8024" t="s">
        <v>1257</v>
      </c>
      <c r="B8024" t="s">
        <v>146</v>
      </c>
      <c r="C8024" t="s">
        <v>366</v>
      </c>
      <c r="D8024" t="s">
        <v>1259</v>
      </c>
      <c r="E8024" t="s">
        <v>29</v>
      </c>
      <c r="F8024">
        <v>51544</v>
      </c>
      <c r="G8024">
        <v>55622</v>
      </c>
      <c r="H8024">
        <v>1.0791168710228154</v>
      </c>
      <c r="I8024" t="str">
        <f>VLOOKUP($B8024&amp;$E8024,'Employee List'!$A:$E,5,0)</f>
        <v>E-1221</v>
      </c>
    </row>
    <row r="8025" spans="1:9" x14ac:dyDescent="0.35">
      <c r="A8025" t="s">
        <v>1257</v>
      </c>
      <c r="B8025" t="s">
        <v>146</v>
      </c>
      <c r="C8025" t="s">
        <v>366</v>
      </c>
      <c r="D8025" t="s">
        <v>1259</v>
      </c>
      <c r="E8025" t="s">
        <v>30</v>
      </c>
      <c r="F8025">
        <v>55711</v>
      </c>
      <c r="G8025">
        <v>59396</v>
      </c>
      <c r="H8025">
        <v>1.0661449264956651</v>
      </c>
      <c r="I8025" t="str">
        <f>VLOOKUP($B8025&amp;$E8025,'Employee List'!$A:$E,5,0)</f>
        <v>E-1221</v>
      </c>
    </row>
    <row r="8026" spans="1:9" x14ac:dyDescent="0.35">
      <c r="A8026" t="s">
        <v>1257</v>
      </c>
      <c r="B8026" t="s">
        <v>146</v>
      </c>
      <c r="C8026" t="s">
        <v>366</v>
      </c>
      <c r="D8026" t="s">
        <v>1259</v>
      </c>
      <c r="E8026" t="s">
        <v>31</v>
      </c>
      <c r="F8026">
        <v>54373</v>
      </c>
      <c r="G8026">
        <v>53008</v>
      </c>
      <c r="H8026">
        <v>0.97489562834495058</v>
      </c>
      <c r="I8026" t="str">
        <f>VLOOKUP($B8026&amp;$E8026,'Employee List'!$A:$E,5,0)</f>
        <v>E-1221</v>
      </c>
    </row>
    <row r="8027" spans="1:9" x14ac:dyDescent="0.35">
      <c r="A8027" t="s">
        <v>1257</v>
      </c>
      <c r="B8027" t="s">
        <v>146</v>
      </c>
      <c r="C8027" t="s">
        <v>366</v>
      </c>
      <c r="D8027" t="s">
        <v>1273</v>
      </c>
      <c r="E8027" t="s">
        <v>29</v>
      </c>
      <c r="F8027">
        <v>8024</v>
      </c>
      <c r="G8027">
        <v>4557</v>
      </c>
      <c r="H8027">
        <v>0.56792123629112667</v>
      </c>
      <c r="I8027" t="str">
        <f>VLOOKUP($B8027&amp;$E8027,'Employee List'!$A:$E,5,0)</f>
        <v>E-1221</v>
      </c>
    </row>
    <row r="8028" spans="1:9" x14ac:dyDescent="0.35">
      <c r="A8028" t="s">
        <v>1257</v>
      </c>
      <c r="B8028" t="s">
        <v>146</v>
      </c>
      <c r="C8028" t="s">
        <v>366</v>
      </c>
      <c r="D8028" t="s">
        <v>1273</v>
      </c>
      <c r="E8028" t="s">
        <v>30</v>
      </c>
      <c r="F8028">
        <v>8319</v>
      </c>
      <c r="G8028">
        <v>3456</v>
      </c>
      <c r="H8028">
        <v>0.4154345474215651</v>
      </c>
      <c r="I8028" t="str">
        <f>VLOOKUP($B8028&amp;$E8028,'Employee List'!$A:$E,5,0)</f>
        <v>E-1221</v>
      </c>
    </row>
    <row r="8029" spans="1:9" x14ac:dyDescent="0.35">
      <c r="A8029" t="s">
        <v>1257</v>
      </c>
      <c r="B8029" t="s">
        <v>146</v>
      </c>
      <c r="C8029" t="s">
        <v>366</v>
      </c>
      <c r="D8029" t="s">
        <v>1273</v>
      </c>
      <c r="E8029" t="s">
        <v>31</v>
      </c>
      <c r="F8029">
        <v>5926</v>
      </c>
      <c r="G8029">
        <v>8121</v>
      </c>
      <c r="H8029">
        <v>1.3704016199797502</v>
      </c>
      <c r="I8029" t="str">
        <f>VLOOKUP($B8029&amp;$E8029,'Employee List'!$A:$E,5,0)</f>
        <v>E-1221</v>
      </c>
    </row>
    <row r="8030" spans="1:9" x14ac:dyDescent="0.35">
      <c r="A8030" t="s">
        <v>1257</v>
      </c>
      <c r="B8030" t="s">
        <v>146</v>
      </c>
      <c r="C8030" t="s">
        <v>366</v>
      </c>
      <c r="D8030" t="s">
        <v>1275</v>
      </c>
      <c r="E8030" t="s">
        <v>29</v>
      </c>
      <c r="F8030">
        <v>12783</v>
      </c>
      <c r="G8030">
        <v>4748</v>
      </c>
      <c r="H8030">
        <v>0.37143080653993588</v>
      </c>
      <c r="I8030" t="str">
        <f>VLOOKUP($B8030&amp;$E8030,'Employee List'!$A:$E,5,0)</f>
        <v>E-1221</v>
      </c>
    </row>
    <row r="8031" spans="1:9" x14ac:dyDescent="0.35">
      <c r="A8031" t="s">
        <v>1257</v>
      </c>
      <c r="B8031" t="s">
        <v>146</v>
      </c>
      <c r="C8031" t="s">
        <v>366</v>
      </c>
      <c r="D8031" t="s">
        <v>1275</v>
      </c>
      <c r="E8031" t="s">
        <v>30</v>
      </c>
      <c r="F8031">
        <v>9490</v>
      </c>
      <c r="G8031">
        <v>4730</v>
      </c>
      <c r="H8031">
        <v>0.49841938883034775</v>
      </c>
      <c r="I8031" t="str">
        <f>VLOOKUP($B8031&amp;$E8031,'Employee List'!$A:$E,5,0)</f>
        <v>E-1221</v>
      </c>
    </row>
    <row r="8032" spans="1:9" x14ac:dyDescent="0.35">
      <c r="A8032" t="s">
        <v>1257</v>
      </c>
      <c r="B8032" t="s">
        <v>146</v>
      </c>
      <c r="C8032" t="s">
        <v>366</v>
      </c>
      <c r="D8032" t="s">
        <v>1275</v>
      </c>
      <c r="E8032" t="s">
        <v>31</v>
      </c>
      <c r="F8032">
        <v>9862</v>
      </c>
      <c r="G8032">
        <v>5895</v>
      </c>
      <c r="H8032">
        <v>0.59774893530723994</v>
      </c>
      <c r="I8032" t="str">
        <f>VLOOKUP($B8032&amp;$E8032,'Employee List'!$A:$E,5,0)</f>
        <v>E-1221</v>
      </c>
    </row>
    <row r="8033" spans="1:9" x14ac:dyDescent="0.35">
      <c r="A8033" t="s">
        <v>1257</v>
      </c>
      <c r="B8033" t="s">
        <v>146</v>
      </c>
      <c r="C8033" t="s">
        <v>366</v>
      </c>
      <c r="D8033" t="s">
        <v>1276</v>
      </c>
      <c r="E8033" t="s">
        <v>29</v>
      </c>
      <c r="F8033">
        <v>5349</v>
      </c>
      <c r="G8033">
        <v>8151</v>
      </c>
      <c r="H8033">
        <v>1.5238362310712283</v>
      </c>
      <c r="I8033" t="str">
        <f>VLOOKUP($B8033&amp;$E8033,'Employee List'!$A:$E,5,0)</f>
        <v>E-1221</v>
      </c>
    </row>
    <row r="8034" spans="1:9" x14ac:dyDescent="0.35">
      <c r="A8034" t="s">
        <v>1257</v>
      </c>
      <c r="B8034" t="s">
        <v>146</v>
      </c>
      <c r="C8034" t="s">
        <v>366</v>
      </c>
      <c r="D8034" t="s">
        <v>1276</v>
      </c>
      <c r="E8034" t="s">
        <v>30</v>
      </c>
      <c r="F8034">
        <v>4645</v>
      </c>
      <c r="G8034">
        <v>6228</v>
      </c>
      <c r="H8034">
        <v>1.3407965554359527</v>
      </c>
      <c r="I8034" t="str">
        <f>VLOOKUP($B8034&amp;$E8034,'Employee List'!$A:$E,5,0)</f>
        <v>E-1221</v>
      </c>
    </row>
    <row r="8035" spans="1:9" x14ac:dyDescent="0.35">
      <c r="A8035" t="s">
        <v>1257</v>
      </c>
      <c r="B8035" t="s">
        <v>146</v>
      </c>
      <c r="C8035" t="s">
        <v>366</v>
      </c>
      <c r="D8035" t="s">
        <v>1276</v>
      </c>
      <c r="E8035" t="s">
        <v>31</v>
      </c>
      <c r="F8035">
        <v>5293</v>
      </c>
      <c r="G8035">
        <v>4646</v>
      </c>
      <c r="H8035">
        <v>0.87776308331758923</v>
      </c>
      <c r="I8035" t="str">
        <f>VLOOKUP($B8035&amp;$E8035,'Employee List'!$A:$E,5,0)</f>
        <v>E-1221</v>
      </c>
    </row>
    <row r="8036" spans="1:9" x14ac:dyDescent="0.35">
      <c r="A8036" t="s">
        <v>1257</v>
      </c>
      <c r="B8036" t="s">
        <v>146</v>
      </c>
      <c r="C8036" t="s">
        <v>366</v>
      </c>
      <c r="D8036" t="s">
        <v>1277</v>
      </c>
      <c r="E8036" t="s">
        <v>29</v>
      </c>
      <c r="F8036">
        <v>7205</v>
      </c>
      <c r="G8036">
        <v>19344</v>
      </c>
      <c r="H8036">
        <v>2.6848022206800835</v>
      </c>
      <c r="I8036" t="str">
        <f>VLOOKUP($B8036&amp;$E8036,'Employee List'!$A:$E,5,0)</f>
        <v>E-1221</v>
      </c>
    </row>
    <row r="8037" spans="1:9" x14ac:dyDescent="0.35">
      <c r="A8037" t="s">
        <v>1257</v>
      </c>
      <c r="B8037" t="s">
        <v>146</v>
      </c>
      <c r="C8037" t="s">
        <v>366</v>
      </c>
      <c r="D8037" t="s">
        <v>1277</v>
      </c>
      <c r="E8037" t="s">
        <v>30</v>
      </c>
      <c r="F8037">
        <v>10250</v>
      </c>
      <c r="G8037">
        <v>11216</v>
      </c>
      <c r="H8037">
        <v>1.0942439024390245</v>
      </c>
      <c r="I8037" t="str">
        <f>VLOOKUP($B8037&amp;$E8037,'Employee List'!$A:$E,5,0)</f>
        <v>E-1221</v>
      </c>
    </row>
    <row r="8038" spans="1:9" x14ac:dyDescent="0.35">
      <c r="A8038" t="s">
        <v>1257</v>
      </c>
      <c r="B8038" t="s">
        <v>146</v>
      </c>
      <c r="C8038" t="s">
        <v>366</v>
      </c>
      <c r="D8038" t="s">
        <v>1277</v>
      </c>
      <c r="E8038" t="s">
        <v>31</v>
      </c>
      <c r="F8038">
        <v>8323</v>
      </c>
      <c r="G8038">
        <v>12349</v>
      </c>
      <c r="H8038">
        <v>1.4837198125675839</v>
      </c>
      <c r="I8038" t="str">
        <f>VLOOKUP($B8038&amp;$E8038,'Employee List'!$A:$E,5,0)</f>
        <v>E-1221</v>
      </c>
    </row>
    <row r="8039" spans="1:9" x14ac:dyDescent="0.35">
      <c r="A8039" t="s">
        <v>1257</v>
      </c>
      <c r="B8039" t="s">
        <v>146</v>
      </c>
      <c r="C8039" t="s">
        <v>366</v>
      </c>
      <c r="D8039" t="s">
        <v>1278</v>
      </c>
      <c r="E8039" t="s">
        <v>29</v>
      </c>
      <c r="F8039">
        <v>8868</v>
      </c>
      <c r="G8039">
        <v>9377</v>
      </c>
      <c r="H8039">
        <v>1.0573973838520523</v>
      </c>
      <c r="I8039" t="str">
        <f>VLOOKUP($B8039&amp;$E8039,'Employee List'!$A:$E,5,0)</f>
        <v>E-1221</v>
      </c>
    </row>
    <row r="8040" spans="1:9" x14ac:dyDescent="0.35">
      <c r="A8040" t="s">
        <v>1257</v>
      </c>
      <c r="B8040" t="s">
        <v>146</v>
      </c>
      <c r="C8040" t="s">
        <v>366</v>
      </c>
      <c r="D8040" t="s">
        <v>1278</v>
      </c>
      <c r="E8040" t="s">
        <v>30</v>
      </c>
      <c r="F8040">
        <v>10718</v>
      </c>
      <c r="G8040">
        <v>10676</v>
      </c>
      <c r="H8040">
        <v>0.99608135846239965</v>
      </c>
      <c r="I8040" t="str">
        <f>VLOOKUP($B8040&amp;$E8040,'Employee List'!$A:$E,5,0)</f>
        <v>E-1221</v>
      </c>
    </row>
    <row r="8041" spans="1:9" x14ac:dyDescent="0.35">
      <c r="A8041" t="s">
        <v>1257</v>
      </c>
      <c r="B8041" t="s">
        <v>146</v>
      </c>
      <c r="C8041" t="s">
        <v>366</v>
      </c>
      <c r="D8041" t="s">
        <v>1278</v>
      </c>
      <c r="E8041" t="s">
        <v>31</v>
      </c>
      <c r="F8041">
        <v>10666</v>
      </c>
      <c r="G8041">
        <v>14863</v>
      </c>
      <c r="H8041">
        <v>1.3934933433339585</v>
      </c>
      <c r="I8041" t="str">
        <f>VLOOKUP($B8041&amp;$E8041,'Employee List'!$A:$E,5,0)</f>
        <v>E-1221</v>
      </c>
    </row>
    <row r="8042" spans="1:9" x14ac:dyDescent="0.35">
      <c r="A8042" t="s">
        <v>1257</v>
      </c>
      <c r="B8042" t="s">
        <v>146</v>
      </c>
      <c r="C8042" t="s">
        <v>366</v>
      </c>
      <c r="D8042" t="s">
        <v>1279</v>
      </c>
      <c r="E8042" t="s">
        <v>29</v>
      </c>
      <c r="F8042">
        <v>1485</v>
      </c>
      <c r="G8042">
        <v>2391</v>
      </c>
      <c r="H8042">
        <v>1.61010101010101</v>
      </c>
      <c r="I8042" t="str">
        <f>VLOOKUP($B8042&amp;$E8042,'Employee List'!$A:$E,5,0)</f>
        <v>E-1221</v>
      </c>
    </row>
    <row r="8043" spans="1:9" x14ac:dyDescent="0.35">
      <c r="A8043" t="s">
        <v>1257</v>
      </c>
      <c r="B8043" t="s">
        <v>146</v>
      </c>
      <c r="C8043" t="s">
        <v>366</v>
      </c>
      <c r="D8043" t="s">
        <v>1279</v>
      </c>
      <c r="E8043" t="s">
        <v>30</v>
      </c>
      <c r="F8043">
        <v>1454</v>
      </c>
      <c r="G8043">
        <v>2712</v>
      </c>
      <c r="H8043">
        <v>1.8651994497936726</v>
      </c>
      <c r="I8043" t="str">
        <f>VLOOKUP($B8043&amp;$E8043,'Employee List'!$A:$E,5,0)</f>
        <v>E-1221</v>
      </c>
    </row>
    <row r="8044" spans="1:9" x14ac:dyDescent="0.35">
      <c r="A8044" t="s">
        <v>1257</v>
      </c>
      <c r="B8044" t="s">
        <v>146</v>
      </c>
      <c r="C8044" t="s">
        <v>366</v>
      </c>
      <c r="D8044" t="s">
        <v>1279</v>
      </c>
      <c r="E8044" t="s">
        <v>31</v>
      </c>
      <c r="F8044">
        <v>4515</v>
      </c>
      <c r="G8044">
        <v>3430</v>
      </c>
      <c r="H8044">
        <v>0.75968992248062017</v>
      </c>
      <c r="I8044" t="str">
        <f>VLOOKUP($B8044&amp;$E8044,'Employee List'!$A:$E,5,0)</f>
        <v>E-1221</v>
      </c>
    </row>
    <row r="8045" spans="1:9" x14ac:dyDescent="0.35">
      <c r="A8045" t="s">
        <v>1257</v>
      </c>
      <c r="B8045" t="s">
        <v>146</v>
      </c>
      <c r="C8045" t="s">
        <v>366</v>
      </c>
      <c r="D8045" t="s">
        <v>1280</v>
      </c>
      <c r="E8045" t="s">
        <v>29</v>
      </c>
      <c r="F8045">
        <v>2449</v>
      </c>
      <c r="G8045">
        <v>4895</v>
      </c>
      <c r="H8045">
        <v>1.9987750102082482</v>
      </c>
      <c r="I8045" t="str">
        <f>VLOOKUP($B8045&amp;$E8045,'Employee List'!$A:$E,5,0)</f>
        <v>E-1221</v>
      </c>
    </row>
    <row r="8046" spans="1:9" x14ac:dyDescent="0.35">
      <c r="A8046" t="s">
        <v>1257</v>
      </c>
      <c r="B8046" t="s">
        <v>146</v>
      </c>
      <c r="C8046" t="s">
        <v>366</v>
      </c>
      <c r="D8046" t="s">
        <v>1280</v>
      </c>
      <c r="E8046" t="s">
        <v>30</v>
      </c>
      <c r="F8046">
        <v>3551</v>
      </c>
      <c r="G8046">
        <v>4586</v>
      </c>
      <c r="H8046">
        <v>1.2914671923401859</v>
      </c>
      <c r="I8046" t="str">
        <f>VLOOKUP($B8046&amp;$E8046,'Employee List'!$A:$E,5,0)</f>
        <v>E-1221</v>
      </c>
    </row>
    <row r="8047" spans="1:9" x14ac:dyDescent="0.35">
      <c r="A8047" t="s">
        <v>1257</v>
      </c>
      <c r="B8047" t="s">
        <v>146</v>
      </c>
      <c r="C8047" t="s">
        <v>366</v>
      </c>
      <c r="D8047" t="s">
        <v>1280</v>
      </c>
      <c r="E8047" t="s">
        <v>31</v>
      </c>
      <c r="F8047">
        <v>2570</v>
      </c>
      <c r="G8047">
        <v>4717</v>
      </c>
      <c r="H8047">
        <v>1.835408560311284</v>
      </c>
      <c r="I8047" t="str">
        <f>VLOOKUP($B8047&amp;$E8047,'Employee List'!$A:$E,5,0)</f>
        <v>E-1221</v>
      </c>
    </row>
    <row r="8048" spans="1:9" x14ac:dyDescent="0.35">
      <c r="A8048" t="s">
        <v>1257</v>
      </c>
      <c r="B8048" t="s">
        <v>146</v>
      </c>
      <c r="C8048" t="s">
        <v>366</v>
      </c>
      <c r="D8048" t="s">
        <v>1262</v>
      </c>
      <c r="E8048" t="s">
        <v>29</v>
      </c>
      <c r="F8048">
        <v>38140</v>
      </c>
      <c r="G8048">
        <v>33917</v>
      </c>
      <c r="H8048">
        <v>0.88927635028841112</v>
      </c>
      <c r="I8048" t="str">
        <f>VLOOKUP($B8048&amp;$E8048,'Employee List'!$A:$E,5,0)</f>
        <v>E-1221</v>
      </c>
    </row>
    <row r="8049" spans="1:9" x14ac:dyDescent="0.35">
      <c r="A8049" t="s">
        <v>1257</v>
      </c>
      <c r="B8049" t="s">
        <v>146</v>
      </c>
      <c r="C8049" t="s">
        <v>366</v>
      </c>
      <c r="D8049" t="s">
        <v>1262</v>
      </c>
      <c r="E8049" t="s">
        <v>30</v>
      </c>
      <c r="F8049">
        <v>36866</v>
      </c>
      <c r="G8049">
        <v>39728</v>
      </c>
      <c r="H8049">
        <v>1.0776325069169423</v>
      </c>
      <c r="I8049" t="str">
        <f>VLOOKUP($B8049&amp;$E8049,'Employee List'!$A:$E,5,0)</f>
        <v>E-1221</v>
      </c>
    </row>
    <row r="8050" spans="1:9" x14ac:dyDescent="0.35">
      <c r="A8050" t="s">
        <v>1257</v>
      </c>
      <c r="B8050" t="s">
        <v>146</v>
      </c>
      <c r="C8050" t="s">
        <v>366</v>
      </c>
      <c r="D8050" t="s">
        <v>1262</v>
      </c>
      <c r="E8050" t="s">
        <v>31</v>
      </c>
      <c r="F8050">
        <v>39761</v>
      </c>
      <c r="G8050">
        <v>35321</v>
      </c>
      <c r="H8050">
        <v>0.88833278841075425</v>
      </c>
      <c r="I8050" t="str">
        <f>VLOOKUP($B8050&amp;$E8050,'Employee List'!$A:$E,5,0)</f>
        <v>E-1221</v>
      </c>
    </row>
    <row r="8051" spans="1:9" x14ac:dyDescent="0.35">
      <c r="A8051" t="s">
        <v>1257</v>
      </c>
      <c r="B8051" t="s">
        <v>146</v>
      </c>
      <c r="C8051" t="s">
        <v>366</v>
      </c>
      <c r="D8051" t="s">
        <v>1282</v>
      </c>
      <c r="E8051" t="s">
        <v>30</v>
      </c>
      <c r="F8051">
        <v>7079</v>
      </c>
      <c r="G8051">
        <v>4097</v>
      </c>
      <c r="H8051">
        <v>0.57875406130809437</v>
      </c>
      <c r="I8051" t="str">
        <f>VLOOKUP($B8051&amp;$E8051,'Employee List'!$A:$E,5,0)</f>
        <v>E-1221</v>
      </c>
    </row>
    <row r="8052" spans="1:9" x14ac:dyDescent="0.35">
      <c r="A8052" t="s">
        <v>1257</v>
      </c>
      <c r="B8052" t="s">
        <v>146</v>
      </c>
      <c r="C8052" t="s">
        <v>366</v>
      </c>
      <c r="D8052" t="s">
        <v>1282</v>
      </c>
      <c r="E8052" t="s">
        <v>31</v>
      </c>
      <c r="F8052">
        <v>8009</v>
      </c>
      <c r="G8052">
        <v>2644</v>
      </c>
      <c r="H8052">
        <v>0.33012860531901611</v>
      </c>
      <c r="I8052" t="str">
        <f>VLOOKUP($B8052&amp;$E8052,'Employee List'!$A:$E,5,0)</f>
        <v>E-1221</v>
      </c>
    </row>
    <row r="8053" spans="1:9" x14ac:dyDescent="0.35">
      <c r="A8053" t="s">
        <v>1257</v>
      </c>
      <c r="B8053" t="s">
        <v>146</v>
      </c>
      <c r="C8053" t="s">
        <v>366</v>
      </c>
      <c r="D8053" t="s">
        <v>1281</v>
      </c>
      <c r="E8053" t="s">
        <v>29</v>
      </c>
      <c r="F8053">
        <v>6339</v>
      </c>
      <c r="G8053">
        <v>11887</v>
      </c>
      <c r="H8053">
        <v>1.8752169111847294</v>
      </c>
      <c r="I8053" t="str">
        <f>VLOOKUP($B8053&amp;$E8053,'Employee List'!$A:$E,5,0)</f>
        <v>E-1221</v>
      </c>
    </row>
    <row r="8054" spans="1:9" x14ac:dyDescent="0.35">
      <c r="A8054" t="s">
        <v>1257</v>
      </c>
      <c r="B8054" t="s">
        <v>146</v>
      </c>
      <c r="C8054" t="s">
        <v>366</v>
      </c>
      <c r="D8054" t="s">
        <v>1281</v>
      </c>
      <c r="E8054" t="s">
        <v>30</v>
      </c>
      <c r="F8054">
        <v>9899</v>
      </c>
      <c r="G8054">
        <v>8845</v>
      </c>
      <c r="H8054">
        <v>0.89352459844428733</v>
      </c>
      <c r="I8054" t="str">
        <f>VLOOKUP($B8054&amp;$E8054,'Employee List'!$A:$E,5,0)</f>
        <v>E-1221</v>
      </c>
    </row>
    <row r="8055" spans="1:9" x14ac:dyDescent="0.35">
      <c r="A8055" t="s">
        <v>1257</v>
      </c>
      <c r="B8055" t="s">
        <v>146</v>
      </c>
      <c r="C8055" t="s">
        <v>366</v>
      </c>
      <c r="D8055" t="s">
        <v>1281</v>
      </c>
      <c r="E8055" t="s">
        <v>31</v>
      </c>
      <c r="F8055">
        <v>9064</v>
      </c>
      <c r="G8055">
        <v>18162</v>
      </c>
      <c r="H8055">
        <v>2.0037511032656665</v>
      </c>
      <c r="I8055" t="str">
        <f>VLOOKUP($B8055&amp;$E8055,'Employee List'!$A:$E,5,0)</f>
        <v>E-1221</v>
      </c>
    </row>
    <row r="8056" spans="1:9" x14ac:dyDescent="0.35">
      <c r="A8056" t="s">
        <v>1257</v>
      </c>
      <c r="B8056" t="s">
        <v>147</v>
      </c>
      <c r="C8056" t="s">
        <v>366</v>
      </c>
      <c r="D8056" t="s">
        <v>1274</v>
      </c>
      <c r="E8056" t="s">
        <v>29</v>
      </c>
      <c r="F8056">
        <v>25496</v>
      </c>
      <c r="G8056">
        <v>28548</v>
      </c>
      <c r="H8056">
        <v>1.1197050517728271</v>
      </c>
      <c r="I8056" t="str">
        <f>VLOOKUP($B8056&amp;$E8056,'Employee List'!$A:$E,5,0)</f>
        <v>E-1222</v>
      </c>
    </row>
    <row r="8057" spans="1:9" x14ac:dyDescent="0.35">
      <c r="A8057" t="s">
        <v>1257</v>
      </c>
      <c r="B8057" t="s">
        <v>147</v>
      </c>
      <c r="C8057" t="s">
        <v>366</v>
      </c>
      <c r="D8057" t="s">
        <v>1274</v>
      </c>
      <c r="E8057" t="s">
        <v>30</v>
      </c>
      <c r="F8057">
        <v>25410</v>
      </c>
      <c r="G8057">
        <v>21949</v>
      </c>
      <c r="H8057">
        <v>0.86379378197560019</v>
      </c>
      <c r="I8057" t="str">
        <f>VLOOKUP($B8057&amp;$E8057,'Employee List'!$A:$E,5,0)</f>
        <v>E-1222</v>
      </c>
    </row>
    <row r="8058" spans="1:9" x14ac:dyDescent="0.35">
      <c r="A8058" t="s">
        <v>1257</v>
      </c>
      <c r="B8058" t="s">
        <v>147</v>
      </c>
      <c r="C8058" t="s">
        <v>366</v>
      </c>
      <c r="D8058" t="s">
        <v>1274</v>
      </c>
      <c r="E8058" t="s">
        <v>31</v>
      </c>
      <c r="F8058">
        <v>25121</v>
      </c>
      <c r="G8058">
        <v>24438</v>
      </c>
      <c r="H8058">
        <v>0.97281159189522715</v>
      </c>
      <c r="I8058" t="str">
        <f>VLOOKUP($B8058&amp;$E8058,'Employee List'!$A:$E,5,0)</f>
        <v>E-1222</v>
      </c>
    </row>
    <row r="8059" spans="1:9" x14ac:dyDescent="0.35">
      <c r="A8059" t="s">
        <v>1257</v>
      </c>
      <c r="B8059" t="s">
        <v>147</v>
      </c>
      <c r="C8059" t="s">
        <v>366</v>
      </c>
      <c r="D8059" t="s">
        <v>1263</v>
      </c>
      <c r="E8059" t="s">
        <v>29</v>
      </c>
      <c r="F8059">
        <v>1867</v>
      </c>
      <c r="G8059">
        <v>2952</v>
      </c>
      <c r="H8059">
        <v>1.5811462238885914</v>
      </c>
      <c r="I8059" t="str">
        <f>VLOOKUP($B8059&amp;$E8059,'Employee List'!$A:$E,5,0)</f>
        <v>E-1222</v>
      </c>
    </row>
    <row r="8060" spans="1:9" x14ac:dyDescent="0.35">
      <c r="A8060" t="s">
        <v>1257</v>
      </c>
      <c r="B8060" t="s">
        <v>147</v>
      </c>
      <c r="C8060" t="s">
        <v>366</v>
      </c>
      <c r="D8060" t="s">
        <v>1263</v>
      </c>
      <c r="E8060" t="s">
        <v>30</v>
      </c>
      <c r="F8060">
        <v>2589</v>
      </c>
      <c r="G8060">
        <v>3255</v>
      </c>
      <c r="H8060">
        <v>1.2572421784472769</v>
      </c>
      <c r="I8060" t="str">
        <f>VLOOKUP($B8060&amp;$E8060,'Employee List'!$A:$E,5,0)</f>
        <v>E-1222</v>
      </c>
    </row>
    <row r="8061" spans="1:9" x14ac:dyDescent="0.35">
      <c r="A8061" t="s">
        <v>1257</v>
      </c>
      <c r="B8061" t="s">
        <v>147</v>
      </c>
      <c r="C8061" t="s">
        <v>366</v>
      </c>
      <c r="D8061" t="s">
        <v>1263</v>
      </c>
      <c r="E8061" t="s">
        <v>31</v>
      </c>
      <c r="F8061">
        <v>4972</v>
      </c>
      <c r="G8061">
        <v>4037</v>
      </c>
      <c r="H8061">
        <v>0.81194690265486724</v>
      </c>
      <c r="I8061" t="str">
        <f>VLOOKUP($B8061&amp;$E8061,'Employee List'!$A:$E,5,0)</f>
        <v>E-1222</v>
      </c>
    </row>
    <row r="8062" spans="1:9" x14ac:dyDescent="0.35">
      <c r="A8062" t="s">
        <v>1257</v>
      </c>
      <c r="B8062" t="s">
        <v>147</v>
      </c>
      <c r="C8062" t="s">
        <v>366</v>
      </c>
      <c r="D8062" t="s">
        <v>1264</v>
      </c>
      <c r="E8062" t="s">
        <v>29</v>
      </c>
      <c r="F8062">
        <v>4526</v>
      </c>
      <c r="G8062">
        <v>5342</v>
      </c>
      <c r="H8062">
        <v>1.1802916482545294</v>
      </c>
      <c r="I8062" t="str">
        <f>VLOOKUP($B8062&amp;$E8062,'Employee List'!$A:$E,5,0)</f>
        <v>E-1222</v>
      </c>
    </row>
    <row r="8063" spans="1:9" x14ac:dyDescent="0.35">
      <c r="A8063" t="s">
        <v>1257</v>
      </c>
      <c r="B8063" t="s">
        <v>147</v>
      </c>
      <c r="C8063" t="s">
        <v>366</v>
      </c>
      <c r="D8063" t="s">
        <v>1264</v>
      </c>
      <c r="E8063" t="s">
        <v>30</v>
      </c>
      <c r="F8063">
        <v>2347</v>
      </c>
      <c r="G8063">
        <v>1112</v>
      </c>
      <c r="H8063">
        <v>0.47379633574776309</v>
      </c>
      <c r="I8063" t="str">
        <f>VLOOKUP($B8063&amp;$E8063,'Employee List'!$A:$E,5,0)</f>
        <v>E-1222</v>
      </c>
    </row>
    <row r="8064" spans="1:9" x14ac:dyDescent="0.35">
      <c r="A8064" t="s">
        <v>1257</v>
      </c>
      <c r="B8064" t="s">
        <v>147</v>
      </c>
      <c r="C8064" t="s">
        <v>366</v>
      </c>
      <c r="D8064" t="s">
        <v>1264</v>
      </c>
      <c r="E8064" t="s">
        <v>31</v>
      </c>
      <c r="F8064">
        <v>4351</v>
      </c>
      <c r="G8064">
        <v>1069</v>
      </c>
      <c r="H8064">
        <v>0.24569064582854516</v>
      </c>
      <c r="I8064" t="str">
        <f>VLOOKUP($B8064&amp;$E8064,'Employee List'!$A:$E,5,0)</f>
        <v>E-1222</v>
      </c>
    </row>
    <row r="8065" spans="1:9" x14ac:dyDescent="0.35">
      <c r="A8065" t="s">
        <v>1257</v>
      </c>
      <c r="B8065" t="s">
        <v>147</v>
      </c>
      <c r="C8065" t="s">
        <v>366</v>
      </c>
      <c r="D8065" t="s">
        <v>1265</v>
      </c>
      <c r="E8065" t="s">
        <v>29</v>
      </c>
      <c r="F8065">
        <v>2806</v>
      </c>
      <c r="G8065">
        <v>5962</v>
      </c>
      <c r="H8065">
        <v>2.1247327156094085</v>
      </c>
      <c r="I8065" t="str">
        <f>VLOOKUP($B8065&amp;$E8065,'Employee List'!$A:$E,5,0)</f>
        <v>E-1222</v>
      </c>
    </row>
    <row r="8066" spans="1:9" x14ac:dyDescent="0.35">
      <c r="A8066" t="s">
        <v>1257</v>
      </c>
      <c r="B8066" t="s">
        <v>147</v>
      </c>
      <c r="C8066" t="s">
        <v>366</v>
      </c>
      <c r="D8066" t="s">
        <v>1265</v>
      </c>
      <c r="E8066" t="s">
        <v>30</v>
      </c>
      <c r="F8066">
        <v>3474</v>
      </c>
      <c r="G8066">
        <v>5602</v>
      </c>
      <c r="H8066">
        <v>1.6125503742084053</v>
      </c>
      <c r="I8066" t="str">
        <f>VLOOKUP($B8066&amp;$E8066,'Employee List'!$A:$E,5,0)</f>
        <v>E-1222</v>
      </c>
    </row>
    <row r="8067" spans="1:9" x14ac:dyDescent="0.35">
      <c r="A8067" t="s">
        <v>1257</v>
      </c>
      <c r="B8067" t="s">
        <v>147</v>
      </c>
      <c r="C8067" t="s">
        <v>366</v>
      </c>
      <c r="D8067" t="s">
        <v>1265</v>
      </c>
      <c r="E8067" t="s">
        <v>31</v>
      </c>
      <c r="F8067">
        <v>4969</v>
      </c>
      <c r="G8067">
        <v>7086</v>
      </c>
      <c r="H8067">
        <v>1.4260414570336084</v>
      </c>
      <c r="I8067" t="str">
        <f>VLOOKUP($B8067&amp;$E8067,'Employee List'!$A:$E,5,0)</f>
        <v>E-1222</v>
      </c>
    </row>
    <row r="8068" spans="1:9" x14ac:dyDescent="0.35">
      <c r="A8068" t="s">
        <v>1257</v>
      </c>
      <c r="B8068" t="s">
        <v>147</v>
      </c>
      <c r="C8068" t="s">
        <v>366</v>
      </c>
      <c r="D8068" t="s">
        <v>1260</v>
      </c>
      <c r="E8068" t="s">
        <v>29</v>
      </c>
      <c r="F8068">
        <v>105179</v>
      </c>
      <c r="G8068">
        <v>71782</v>
      </c>
      <c r="H8068">
        <v>0.68247463847345957</v>
      </c>
      <c r="I8068" t="str">
        <f>VLOOKUP($B8068&amp;$E8068,'Employee List'!$A:$E,5,0)</f>
        <v>E-1222</v>
      </c>
    </row>
    <row r="8069" spans="1:9" x14ac:dyDescent="0.35">
      <c r="A8069" t="s">
        <v>1257</v>
      </c>
      <c r="B8069" t="s">
        <v>147</v>
      </c>
      <c r="C8069" t="s">
        <v>366</v>
      </c>
      <c r="D8069" t="s">
        <v>1260</v>
      </c>
      <c r="E8069" t="s">
        <v>30</v>
      </c>
      <c r="F8069">
        <v>104294</v>
      </c>
      <c r="G8069">
        <v>138467</v>
      </c>
      <c r="H8069">
        <v>1.327660268088289</v>
      </c>
      <c r="I8069" t="str">
        <f>VLOOKUP($B8069&amp;$E8069,'Employee List'!$A:$E,5,0)</f>
        <v>E-1222</v>
      </c>
    </row>
    <row r="8070" spans="1:9" x14ac:dyDescent="0.35">
      <c r="A8070" t="s">
        <v>1257</v>
      </c>
      <c r="B8070" t="s">
        <v>147</v>
      </c>
      <c r="C8070" t="s">
        <v>366</v>
      </c>
      <c r="D8070" t="s">
        <v>1260</v>
      </c>
      <c r="E8070" t="s">
        <v>31</v>
      </c>
      <c r="F8070">
        <v>120502</v>
      </c>
      <c r="G8070">
        <v>231705</v>
      </c>
      <c r="H8070">
        <v>1.9228311563293556</v>
      </c>
      <c r="I8070" t="str">
        <f>VLOOKUP($B8070&amp;$E8070,'Employee List'!$A:$E,5,0)</f>
        <v>E-1222</v>
      </c>
    </row>
    <row r="8071" spans="1:9" x14ac:dyDescent="0.35">
      <c r="A8071" t="s">
        <v>1257</v>
      </c>
      <c r="B8071" t="s">
        <v>147</v>
      </c>
      <c r="C8071" t="s">
        <v>366</v>
      </c>
      <c r="D8071" t="s">
        <v>1261</v>
      </c>
      <c r="E8071" t="s">
        <v>29</v>
      </c>
      <c r="F8071">
        <v>85546</v>
      </c>
      <c r="G8071">
        <v>98829</v>
      </c>
      <c r="H8071">
        <v>1.1552731863558787</v>
      </c>
      <c r="I8071" t="str">
        <f>VLOOKUP($B8071&amp;$E8071,'Employee List'!$A:$E,5,0)</f>
        <v>E-1222</v>
      </c>
    </row>
    <row r="8072" spans="1:9" x14ac:dyDescent="0.35">
      <c r="A8072" t="s">
        <v>1257</v>
      </c>
      <c r="B8072" t="s">
        <v>147</v>
      </c>
      <c r="C8072" t="s">
        <v>366</v>
      </c>
      <c r="D8072" t="s">
        <v>1261</v>
      </c>
      <c r="E8072" t="s">
        <v>30</v>
      </c>
      <c r="F8072">
        <v>85658</v>
      </c>
      <c r="G8072">
        <v>130125</v>
      </c>
      <c r="H8072">
        <v>1.5191225571458591</v>
      </c>
      <c r="I8072" t="str">
        <f>VLOOKUP($B8072&amp;$E8072,'Employee List'!$A:$E,5,0)</f>
        <v>E-1222</v>
      </c>
    </row>
    <row r="8073" spans="1:9" x14ac:dyDescent="0.35">
      <c r="A8073" t="s">
        <v>1257</v>
      </c>
      <c r="B8073" t="s">
        <v>147</v>
      </c>
      <c r="C8073" t="s">
        <v>366</v>
      </c>
      <c r="D8073" t="s">
        <v>1261</v>
      </c>
      <c r="E8073" t="s">
        <v>31</v>
      </c>
      <c r="F8073">
        <v>88725</v>
      </c>
      <c r="G8073">
        <v>94473</v>
      </c>
      <c r="H8073">
        <v>1.0647844463229079</v>
      </c>
      <c r="I8073" t="str">
        <f>VLOOKUP($B8073&amp;$E8073,'Employee List'!$A:$E,5,0)</f>
        <v>E-1222</v>
      </c>
    </row>
    <row r="8074" spans="1:9" x14ac:dyDescent="0.35">
      <c r="A8074" t="s">
        <v>1257</v>
      </c>
      <c r="B8074" t="s">
        <v>147</v>
      </c>
      <c r="C8074" t="s">
        <v>366</v>
      </c>
      <c r="D8074" t="s">
        <v>1266</v>
      </c>
      <c r="E8074" t="s">
        <v>29</v>
      </c>
      <c r="F8074">
        <v>90201</v>
      </c>
      <c r="G8074">
        <v>85847</v>
      </c>
      <c r="H8074">
        <v>0.95173002516601812</v>
      </c>
      <c r="I8074" t="str">
        <f>VLOOKUP($B8074&amp;$E8074,'Employee List'!$A:$E,5,0)</f>
        <v>E-1222</v>
      </c>
    </row>
    <row r="8075" spans="1:9" x14ac:dyDescent="0.35">
      <c r="A8075" t="s">
        <v>1257</v>
      </c>
      <c r="B8075" t="s">
        <v>147</v>
      </c>
      <c r="C8075" t="s">
        <v>366</v>
      </c>
      <c r="D8075" t="s">
        <v>1266</v>
      </c>
      <c r="E8075" t="s">
        <v>30</v>
      </c>
      <c r="F8075">
        <v>93690</v>
      </c>
      <c r="G8075">
        <v>98255</v>
      </c>
      <c r="H8075">
        <v>1.0487245170242288</v>
      </c>
      <c r="I8075" t="str">
        <f>VLOOKUP($B8075&amp;$E8075,'Employee List'!$A:$E,5,0)</f>
        <v>E-1222</v>
      </c>
    </row>
    <row r="8076" spans="1:9" x14ac:dyDescent="0.35">
      <c r="A8076" t="s">
        <v>1257</v>
      </c>
      <c r="B8076" t="s">
        <v>147</v>
      </c>
      <c r="C8076" t="s">
        <v>366</v>
      </c>
      <c r="D8076" t="s">
        <v>1266</v>
      </c>
      <c r="E8076" t="s">
        <v>31</v>
      </c>
      <c r="F8076">
        <v>95607</v>
      </c>
      <c r="G8076">
        <v>77095</v>
      </c>
      <c r="H8076">
        <v>0.80637401027121447</v>
      </c>
      <c r="I8076" t="str">
        <f>VLOOKUP($B8076&amp;$E8076,'Employee List'!$A:$E,5,0)</f>
        <v>E-1222</v>
      </c>
    </row>
    <row r="8077" spans="1:9" x14ac:dyDescent="0.35">
      <c r="A8077" t="s">
        <v>1257</v>
      </c>
      <c r="B8077" t="s">
        <v>147</v>
      </c>
      <c r="C8077" t="s">
        <v>366</v>
      </c>
      <c r="D8077" t="s">
        <v>1267</v>
      </c>
      <c r="E8077" t="s">
        <v>29</v>
      </c>
      <c r="F8077">
        <v>22258</v>
      </c>
      <c r="G8077">
        <v>13943</v>
      </c>
      <c r="H8077">
        <v>0.62642645341000991</v>
      </c>
      <c r="I8077" t="str">
        <f>VLOOKUP($B8077&amp;$E8077,'Employee List'!$A:$E,5,0)</f>
        <v>E-1222</v>
      </c>
    </row>
    <row r="8078" spans="1:9" x14ac:dyDescent="0.35">
      <c r="A8078" t="s">
        <v>1257</v>
      </c>
      <c r="B8078" t="s">
        <v>147</v>
      </c>
      <c r="C8078" t="s">
        <v>366</v>
      </c>
      <c r="D8078" t="s">
        <v>1267</v>
      </c>
      <c r="E8078" t="s">
        <v>30</v>
      </c>
      <c r="F8078">
        <v>22701</v>
      </c>
      <c r="G8078">
        <v>16245</v>
      </c>
      <c r="H8078">
        <v>0.71560724197171932</v>
      </c>
      <c r="I8078" t="str">
        <f>VLOOKUP($B8078&amp;$E8078,'Employee List'!$A:$E,5,0)</f>
        <v>E-1222</v>
      </c>
    </row>
    <row r="8079" spans="1:9" x14ac:dyDescent="0.35">
      <c r="A8079" t="s">
        <v>1257</v>
      </c>
      <c r="B8079" t="s">
        <v>147</v>
      </c>
      <c r="C8079" t="s">
        <v>366</v>
      </c>
      <c r="D8079" t="s">
        <v>1267</v>
      </c>
      <c r="E8079" t="s">
        <v>31</v>
      </c>
      <c r="F8079">
        <v>20133</v>
      </c>
      <c r="G8079">
        <v>18872</v>
      </c>
      <c r="H8079">
        <v>0.93736651269060745</v>
      </c>
      <c r="I8079" t="str">
        <f>VLOOKUP($B8079&amp;$E8079,'Employee List'!$A:$E,5,0)</f>
        <v>E-1222</v>
      </c>
    </row>
    <row r="8080" spans="1:9" x14ac:dyDescent="0.35">
      <c r="A8080" t="s">
        <v>1257</v>
      </c>
      <c r="B8080" t="s">
        <v>147</v>
      </c>
      <c r="C8080" t="s">
        <v>366</v>
      </c>
      <c r="D8080" t="s">
        <v>1268</v>
      </c>
      <c r="E8080" t="s">
        <v>29</v>
      </c>
      <c r="F8080">
        <v>13782</v>
      </c>
      <c r="G8080">
        <v>12423</v>
      </c>
      <c r="H8080">
        <v>0.9013931214627775</v>
      </c>
      <c r="I8080" t="str">
        <f>VLOOKUP($B8080&amp;$E8080,'Employee List'!$A:$E,5,0)</f>
        <v>E-1222</v>
      </c>
    </row>
    <row r="8081" spans="1:9" x14ac:dyDescent="0.35">
      <c r="A8081" t="s">
        <v>1257</v>
      </c>
      <c r="B8081" t="s">
        <v>147</v>
      </c>
      <c r="C8081" t="s">
        <v>366</v>
      </c>
      <c r="D8081" t="s">
        <v>1268</v>
      </c>
      <c r="E8081" t="s">
        <v>30</v>
      </c>
      <c r="F8081">
        <v>14158</v>
      </c>
      <c r="G8081">
        <v>15649</v>
      </c>
      <c r="H8081">
        <v>1.1053114846729764</v>
      </c>
      <c r="I8081" t="str">
        <f>VLOOKUP($B8081&amp;$E8081,'Employee List'!$A:$E,5,0)</f>
        <v>E-1222</v>
      </c>
    </row>
    <row r="8082" spans="1:9" x14ac:dyDescent="0.35">
      <c r="A8082" t="s">
        <v>1257</v>
      </c>
      <c r="B8082" t="s">
        <v>147</v>
      </c>
      <c r="C8082" t="s">
        <v>366</v>
      </c>
      <c r="D8082" t="s">
        <v>1268</v>
      </c>
      <c r="E8082" t="s">
        <v>31</v>
      </c>
      <c r="F8082">
        <v>14543</v>
      </c>
      <c r="G8082">
        <v>10664</v>
      </c>
      <c r="H8082">
        <v>0.73327373994361544</v>
      </c>
      <c r="I8082" t="str">
        <f>VLOOKUP($B8082&amp;$E8082,'Employee List'!$A:$E,5,0)</f>
        <v>E-1222</v>
      </c>
    </row>
    <row r="8083" spans="1:9" x14ac:dyDescent="0.35">
      <c r="A8083" t="s">
        <v>1257</v>
      </c>
      <c r="B8083" t="s">
        <v>147</v>
      </c>
      <c r="C8083" t="s">
        <v>366</v>
      </c>
      <c r="D8083" t="s">
        <v>1269</v>
      </c>
      <c r="E8083" t="s">
        <v>29</v>
      </c>
      <c r="F8083">
        <v>10723</v>
      </c>
      <c r="G8083">
        <v>12265</v>
      </c>
      <c r="H8083">
        <v>1.1438030401939756</v>
      </c>
      <c r="I8083" t="str">
        <f>VLOOKUP($B8083&amp;$E8083,'Employee List'!$A:$E,5,0)</f>
        <v>E-1222</v>
      </c>
    </row>
    <row r="8084" spans="1:9" x14ac:dyDescent="0.35">
      <c r="A8084" t="s">
        <v>1257</v>
      </c>
      <c r="B8084" t="s">
        <v>147</v>
      </c>
      <c r="C8084" t="s">
        <v>366</v>
      </c>
      <c r="D8084" t="s">
        <v>1269</v>
      </c>
      <c r="E8084" t="s">
        <v>30</v>
      </c>
      <c r="F8084">
        <v>9626</v>
      </c>
      <c r="G8084">
        <v>9516</v>
      </c>
      <c r="H8084">
        <v>0.9885726158321213</v>
      </c>
      <c r="I8084" t="str">
        <f>VLOOKUP($B8084&amp;$E8084,'Employee List'!$A:$E,5,0)</f>
        <v>E-1222</v>
      </c>
    </row>
    <row r="8085" spans="1:9" x14ac:dyDescent="0.35">
      <c r="A8085" t="s">
        <v>1257</v>
      </c>
      <c r="B8085" t="s">
        <v>147</v>
      </c>
      <c r="C8085" t="s">
        <v>366</v>
      </c>
      <c r="D8085" t="s">
        <v>1269</v>
      </c>
      <c r="E8085" t="s">
        <v>31</v>
      </c>
      <c r="F8085">
        <v>9342</v>
      </c>
      <c r="G8085">
        <v>11528</v>
      </c>
      <c r="H8085">
        <v>1.23399700278313</v>
      </c>
      <c r="I8085" t="str">
        <f>VLOOKUP($B8085&amp;$E8085,'Employee List'!$A:$E,5,0)</f>
        <v>E-1222</v>
      </c>
    </row>
    <row r="8086" spans="1:9" x14ac:dyDescent="0.35">
      <c r="A8086" t="s">
        <v>1257</v>
      </c>
      <c r="B8086" t="s">
        <v>147</v>
      </c>
      <c r="C8086" t="s">
        <v>366</v>
      </c>
      <c r="D8086" t="s">
        <v>1270</v>
      </c>
      <c r="E8086" t="s">
        <v>29</v>
      </c>
      <c r="F8086">
        <v>7786</v>
      </c>
      <c r="G8086">
        <v>6038</v>
      </c>
      <c r="H8086">
        <v>0.77549447726688925</v>
      </c>
      <c r="I8086" t="str">
        <f>VLOOKUP($B8086&amp;$E8086,'Employee List'!$A:$E,5,0)</f>
        <v>E-1222</v>
      </c>
    </row>
    <row r="8087" spans="1:9" x14ac:dyDescent="0.35">
      <c r="A8087" t="s">
        <v>1257</v>
      </c>
      <c r="B8087" t="s">
        <v>147</v>
      </c>
      <c r="C8087" t="s">
        <v>366</v>
      </c>
      <c r="D8087" t="s">
        <v>1270</v>
      </c>
      <c r="E8087" t="s">
        <v>30</v>
      </c>
      <c r="F8087">
        <v>7235</v>
      </c>
      <c r="G8087">
        <v>5857</v>
      </c>
      <c r="H8087">
        <v>0.8095369730476849</v>
      </c>
      <c r="I8087" t="str">
        <f>VLOOKUP($B8087&amp;$E8087,'Employee List'!$A:$E,5,0)</f>
        <v>E-1222</v>
      </c>
    </row>
    <row r="8088" spans="1:9" x14ac:dyDescent="0.35">
      <c r="A8088" t="s">
        <v>1257</v>
      </c>
      <c r="B8088" t="s">
        <v>147</v>
      </c>
      <c r="C8088" t="s">
        <v>366</v>
      </c>
      <c r="D8088" t="s">
        <v>1270</v>
      </c>
      <c r="E8088" t="s">
        <v>31</v>
      </c>
      <c r="F8088">
        <v>9579</v>
      </c>
      <c r="G8088">
        <v>4264</v>
      </c>
      <c r="H8088">
        <v>0.44514041131642135</v>
      </c>
      <c r="I8088" t="str">
        <f>VLOOKUP($B8088&amp;$E8088,'Employee List'!$A:$E,5,0)</f>
        <v>E-1222</v>
      </c>
    </row>
    <row r="8089" spans="1:9" x14ac:dyDescent="0.35">
      <c r="A8089" t="s">
        <v>1257</v>
      </c>
      <c r="B8089" t="s">
        <v>147</v>
      </c>
      <c r="C8089" t="s">
        <v>366</v>
      </c>
      <c r="D8089" t="s">
        <v>1271</v>
      </c>
      <c r="E8089" t="s">
        <v>29</v>
      </c>
      <c r="F8089">
        <v>14319</v>
      </c>
      <c r="G8089">
        <v>14884</v>
      </c>
      <c r="H8089">
        <v>1.0394580627138768</v>
      </c>
      <c r="I8089" t="str">
        <f>VLOOKUP($B8089&amp;$E8089,'Employee List'!$A:$E,5,0)</f>
        <v>E-1222</v>
      </c>
    </row>
    <row r="8090" spans="1:9" x14ac:dyDescent="0.35">
      <c r="A8090" t="s">
        <v>1257</v>
      </c>
      <c r="B8090" t="s">
        <v>147</v>
      </c>
      <c r="C8090" t="s">
        <v>366</v>
      </c>
      <c r="D8090" t="s">
        <v>1271</v>
      </c>
      <c r="E8090" t="s">
        <v>30</v>
      </c>
      <c r="F8090">
        <v>12661</v>
      </c>
      <c r="G8090">
        <v>9381</v>
      </c>
      <c r="H8090">
        <v>0.74093673485506673</v>
      </c>
      <c r="I8090" t="str">
        <f>VLOOKUP($B8090&amp;$E8090,'Employee List'!$A:$E,5,0)</f>
        <v>E-1222</v>
      </c>
    </row>
    <row r="8091" spans="1:9" x14ac:dyDescent="0.35">
      <c r="A8091" t="s">
        <v>1257</v>
      </c>
      <c r="B8091" t="s">
        <v>147</v>
      </c>
      <c r="C8091" t="s">
        <v>366</v>
      </c>
      <c r="D8091" t="s">
        <v>1271</v>
      </c>
      <c r="E8091" t="s">
        <v>31</v>
      </c>
      <c r="F8091">
        <v>14079</v>
      </c>
      <c r="G8091">
        <v>9133</v>
      </c>
      <c r="H8091">
        <v>0.64869664038639108</v>
      </c>
      <c r="I8091" t="str">
        <f>VLOOKUP($B8091&amp;$E8091,'Employee List'!$A:$E,5,0)</f>
        <v>E-1222</v>
      </c>
    </row>
    <row r="8092" spans="1:9" x14ac:dyDescent="0.35">
      <c r="A8092" t="s">
        <v>1257</v>
      </c>
      <c r="B8092" t="s">
        <v>147</v>
      </c>
      <c r="C8092" t="s">
        <v>366</v>
      </c>
      <c r="D8092" t="s">
        <v>1258</v>
      </c>
      <c r="E8092" t="s">
        <v>29</v>
      </c>
      <c r="F8092">
        <v>220713</v>
      </c>
      <c r="G8092">
        <v>279877</v>
      </c>
      <c r="H8092">
        <v>1.2680585194347411</v>
      </c>
      <c r="I8092" t="str">
        <f>VLOOKUP($B8092&amp;$E8092,'Employee List'!$A:$E,5,0)</f>
        <v>E-1222</v>
      </c>
    </row>
    <row r="8093" spans="1:9" x14ac:dyDescent="0.35">
      <c r="A8093" t="s">
        <v>1257</v>
      </c>
      <c r="B8093" t="s">
        <v>147</v>
      </c>
      <c r="C8093" t="s">
        <v>366</v>
      </c>
      <c r="D8093" t="s">
        <v>1258</v>
      </c>
      <c r="E8093" t="s">
        <v>30</v>
      </c>
      <c r="F8093">
        <v>214047</v>
      </c>
      <c r="G8093">
        <v>172401</v>
      </c>
      <c r="H8093">
        <v>0.80543525487392953</v>
      </c>
      <c r="I8093" t="str">
        <f>VLOOKUP($B8093&amp;$E8093,'Employee List'!$A:$E,5,0)</f>
        <v>E-1222</v>
      </c>
    </row>
    <row r="8094" spans="1:9" x14ac:dyDescent="0.35">
      <c r="A8094" t="s">
        <v>1257</v>
      </c>
      <c r="B8094" t="s">
        <v>147</v>
      </c>
      <c r="C8094" t="s">
        <v>366</v>
      </c>
      <c r="D8094" t="s">
        <v>1258</v>
      </c>
      <c r="E8094" t="s">
        <v>31</v>
      </c>
      <c r="F8094">
        <v>202542</v>
      </c>
      <c r="G8094">
        <v>158435</v>
      </c>
      <c r="H8094">
        <v>0.78223282084703416</v>
      </c>
      <c r="I8094" t="str">
        <f>VLOOKUP($B8094&amp;$E8094,'Employee List'!$A:$E,5,0)</f>
        <v>E-1222</v>
      </c>
    </row>
    <row r="8095" spans="1:9" x14ac:dyDescent="0.35">
      <c r="A8095" t="s">
        <v>1257</v>
      </c>
      <c r="B8095" t="s">
        <v>147</v>
      </c>
      <c r="C8095" t="s">
        <v>366</v>
      </c>
      <c r="D8095" t="s">
        <v>1272</v>
      </c>
      <c r="E8095" t="s">
        <v>29</v>
      </c>
      <c r="F8095">
        <v>17217</v>
      </c>
      <c r="G8095">
        <v>14034</v>
      </c>
      <c r="H8095">
        <v>0.81512458616483707</v>
      </c>
      <c r="I8095" t="str">
        <f>VLOOKUP($B8095&amp;$E8095,'Employee List'!$A:$E,5,0)</f>
        <v>E-1222</v>
      </c>
    </row>
    <row r="8096" spans="1:9" x14ac:dyDescent="0.35">
      <c r="A8096" t="s">
        <v>1257</v>
      </c>
      <c r="B8096" t="s">
        <v>147</v>
      </c>
      <c r="C8096" t="s">
        <v>366</v>
      </c>
      <c r="D8096" t="s">
        <v>1272</v>
      </c>
      <c r="E8096" t="s">
        <v>30</v>
      </c>
      <c r="F8096">
        <v>13878</v>
      </c>
      <c r="G8096">
        <v>15726</v>
      </c>
      <c r="H8096">
        <v>1.1331603977518374</v>
      </c>
      <c r="I8096" t="str">
        <f>VLOOKUP($B8096&amp;$E8096,'Employee List'!$A:$E,5,0)</f>
        <v>E-1222</v>
      </c>
    </row>
    <row r="8097" spans="1:9" x14ac:dyDescent="0.35">
      <c r="A8097" t="s">
        <v>1257</v>
      </c>
      <c r="B8097" t="s">
        <v>147</v>
      </c>
      <c r="C8097" t="s">
        <v>366</v>
      </c>
      <c r="D8097" t="s">
        <v>1272</v>
      </c>
      <c r="E8097" t="s">
        <v>31</v>
      </c>
      <c r="F8097">
        <v>17789</v>
      </c>
      <c r="G8097">
        <v>18518</v>
      </c>
      <c r="H8097">
        <v>1.0409803811344089</v>
      </c>
      <c r="I8097" t="str">
        <f>VLOOKUP($B8097&amp;$E8097,'Employee List'!$A:$E,5,0)</f>
        <v>E-1222</v>
      </c>
    </row>
    <row r="8098" spans="1:9" x14ac:dyDescent="0.35">
      <c r="A8098" t="s">
        <v>1257</v>
      </c>
      <c r="B8098" t="s">
        <v>147</v>
      </c>
      <c r="C8098" t="s">
        <v>366</v>
      </c>
      <c r="D8098" t="s">
        <v>1259</v>
      </c>
      <c r="E8098" t="s">
        <v>29</v>
      </c>
      <c r="F8098">
        <v>43461</v>
      </c>
      <c r="G8098">
        <v>46366</v>
      </c>
      <c r="H8098">
        <v>1.0668415360898276</v>
      </c>
      <c r="I8098" t="str">
        <f>VLOOKUP($B8098&amp;$E8098,'Employee List'!$A:$E,5,0)</f>
        <v>E-1222</v>
      </c>
    </row>
    <row r="8099" spans="1:9" x14ac:dyDescent="0.35">
      <c r="A8099" t="s">
        <v>1257</v>
      </c>
      <c r="B8099" t="s">
        <v>147</v>
      </c>
      <c r="C8099" t="s">
        <v>366</v>
      </c>
      <c r="D8099" t="s">
        <v>1259</v>
      </c>
      <c r="E8099" t="s">
        <v>30</v>
      </c>
      <c r="F8099">
        <v>45540</v>
      </c>
      <c r="G8099">
        <v>39053</v>
      </c>
      <c r="H8099">
        <v>0.85755379885814664</v>
      </c>
      <c r="I8099" t="str">
        <f>VLOOKUP($B8099&amp;$E8099,'Employee List'!$A:$E,5,0)</f>
        <v>E-1222</v>
      </c>
    </row>
    <row r="8100" spans="1:9" x14ac:dyDescent="0.35">
      <c r="A8100" t="s">
        <v>1257</v>
      </c>
      <c r="B8100" t="s">
        <v>147</v>
      </c>
      <c r="C8100" t="s">
        <v>366</v>
      </c>
      <c r="D8100" t="s">
        <v>1259</v>
      </c>
      <c r="E8100" t="s">
        <v>31</v>
      </c>
      <c r="F8100">
        <v>48312</v>
      </c>
      <c r="G8100">
        <v>52758</v>
      </c>
      <c r="H8100">
        <v>1.0920268256333829</v>
      </c>
      <c r="I8100" t="str">
        <f>VLOOKUP($B8100&amp;$E8100,'Employee List'!$A:$E,5,0)</f>
        <v>E-1222</v>
      </c>
    </row>
    <row r="8101" spans="1:9" x14ac:dyDescent="0.35">
      <c r="A8101" t="s">
        <v>1257</v>
      </c>
      <c r="B8101" t="s">
        <v>147</v>
      </c>
      <c r="C8101" t="s">
        <v>366</v>
      </c>
      <c r="D8101" t="s">
        <v>1273</v>
      </c>
      <c r="E8101" t="s">
        <v>29</v>
      </c>
      <c r="F8101">
        <v>9448</v>
      </c>
      <c r="G8101">
        <v>16003</v>
      </c>
      <c r="H8101">
        <v>1.6937976291278578</v>
      </c>
      <c r="I8101" t="str">
        <f>VLOOKUP($B8101&amp;$E8101,'Employee List'!$A:$E,5,0)</f>
        <v>E-1222</v>
      </c>
    </row>
    <row r="8102" spans="1:9" x14ac:dyDescent="0.35">
      <c r="A8102" t="s">
        <v>1257</v>
      </c>
      <c r="B8102" t="s">
        <v>147</v>
      </c>
      <c r="C8102" t="s">
        <v>366</v>
      </c>
      <c r="D8102" t="s">
        <v>1273</v>
      </c>
      <c r="E8102" t="s">
        <v>30</v>
      </c>
      <c r="F8102">
        <v>8484</v>
      </c>
      <c r="G8102">
        <v>10521</v>
      </c>
      <c r="H8102">
        <v>1.2400990099009901</v>
      </c>
      <c r="I8102" t="str">
        <f>VLOOKUP($B8102&amp;$E8102,'Employee List'!$A:$E,5,0)</f>
        <v>E-1222</v>
      </c>
    </row>
    <row r="8103" spans="1:9" x14ac:dyDescent="0.35">
      <c r="A8103" t="s">
        <v>1257</v>
      </c>
      <c r="B8103" t="s">
        <v>147</v>
      </c>
      <c r="C8103" t="s">
        <v>366</v>
      </c>
      <c r="D8103" t="s">
        <v>1273</v>
      </c>
      <c r="E8103" t="s">
        <v>31</v>
      </c>
      <c r="F8103">
        <v>10078</v>
      </c>
      <c r="G8103">
        <v>12510</v>
      </c>
      <c r="H8103">
        <v>1.2413177217701925</v>
      </c>
      <c r="I8103" t="str">
        <f>VLOOKUP($B8103&amp;$E8103,'Employee List'!$A:$E,5,0)</f>
        <v>E-1222</v>
      </c>
    </row>
    <row r="8104" spans="1:9" x14ac:dyDescent="0.35">
      <c r="A8104" t="s">
        <v>1257</v>
      </c>
      <c r="B8104" t="s">
        <v>147</v>
      </c>
      <c r="C8104" t="s">
        <v>366</v>
      </c>
      <c r="D8104" t="s">
        <v>1275</v>
      </c>
      <c r="E8104" t="s">
        <v>29</v>
      </c>
      <c r="F8104">
        <v>7328</v>
      </c>
      <c r="G8104">
        <v>5976</v>
      </c>
      <c r="H8104">
        <v>0.81550218340611358</v>
      </c>
      <c r="I8104" t="str">
        <f>VLOOKUP($B8104&amp;$E8104,'Employee List'!$A:$E,5,0)</f>
        <v>E-1222</v>
      </c>
    </row>
    <row r="8105" spans="1:9" x14ac:dyDescent="0.35">
      <c r="A8105" t="s">
        <v>1257</v>
      </c>
      <c r="B8105" t="s">
        <v>147</v>
      </c>
      <c r="C8105" t="s">
        <v>366</v>
      </c>
      <c r="D8105" t="s">
        <v>1275</v>
      </c>
      <c r="E8105" t="s">
        <v>30</v>
      </c>
      <c r="F8105">
        <v>5078</v>
      </c>
      <c r="G8105">
        <v>2040</v>
      </c>
      <c r="H8105">
        <v>0.40173296573454115</v>
      </c>
      <c r="I8105" t="str">
        <f>VLOOKUP($B8105&amp;$E8105,'Employee List'!$A:$E,5,0)</f>
        <v>E-1222</v>
      </c>
    </row>
    <row r="8106" spans="1:9" x14ac:dyDescent="0.35">
      <c r="A8106" t="s">
        <v>1257</v>
      </c>
      <c r="B8106" t="s">
        <v>147</v>
      </c>
      <c r="C8106" t="s">
        <v>366</v>
      </c>
      <c r="D8106" t="s">
        <v>1275</v>
      </c>
      <c r="E8106" t="s">
        <v>31</v>
      </c>
      <c r="F8106">
        <v>6231</v>
      </c>
      <c r="G8106">
        <v>4837</v>
      </c>
      <c r="H8106">
        <v>0.77627989086823945</v>
      </c>
      <c r="I8106" t="str">
        <f>VLOOKUP($B8106&amp;$E8106,'Employee List'!$A:$E,5,0)</f>
        <v>E-1222</v>
      </c>
    </row>
    <row r="8107" spans="1:9" x14ac:dyDescent="0.35">
      <c r="A8107" t="s">
        <v>1257</v>
      </c>
      <c r="B8107" t="s">
        <v>147</v>
      </c>
      <c r="C8107" t="s">
        <v>366</v>
      </c>
      <c r="D8107" t="s">
        <v>1276</v>
      </c>
      <c r="E8107" t="s">
        <v>29</v>
      </c>
      <c r="F8107">
        <v>4959</v>
      </c>
      <c r="G8107">
        <v>6575</v>
      </c>
      <c r="H8107">
        <v>1.3258721516434766</v>
      </c>
      <c r="I8107" t="str">
        <f>VLOOKUP($B8107&amp;$E8107,'Employee List'!$A:$E,5,0)</f>
        <v>E-1222</v>
      </c>
    </row>
    <row r="8108" spans="1:9" x14ac:dyDescent="0.35">
      <c r="A8108" t="s">
        <v>1257</v>
      </c>
      <c r="B8108" t="s">
        <v>147</v>
      </c>
      <c r="C8108" t="s">
        <v>366</v>
      </c>
      <c r="D8108" t="s">
        <v>1276</v>
      </c>
      <c r="E8108" t="s">
        <v>30</v>
      </c>
      <c r="F8108">
        <v>4674</v>
      </c>
      <c r="G8108">
        <v>5899</v>
      </c>
      <c r="H8108">
        <v>1.2620881471972614</v>
      </c>
      <c r="I8108" t="str">
        <f>VLOOKUP($B8108&amp;$E8108,'Employee List'!$A:$E,5,0)</f>
        <v>E-1222</v>
      </c>
    </row>
    <row r="8109" spans="1:9" x14ac:dyDescent="0.35">
      <c r="A8109" t="s">
        <v>1257</v>
      </c>
      <c r="B8109" t="s">
        <v>147</v>
      </c>
      <c r="C8109" t="s">
        <v>366</v>
      </c>
      <c r="D8109" t="s">
        <v>1276</v>
      </c>
      <c r="E8109" t="s">
        <v>31</v>
      </c>
      <c r="F8109">
        <v>4892</v>
      </c>
      <c r="G8109">
        <v>4357</v>
      </c>
      <c r="H8109">
        <v>0.89063777596075222</v>
      </c>
      <c r="I8109" t="str">
        <f>VLOOKUP($B8109&amp;$E8109,'Employee List'!$A:$E,5,0)</f>
        <v>E-1222</v>
      </c>
    </row>
    <row r="8110" spans="1:9" x14ac:dyDescent="0.35">
      <c r="A8110" t="s">
        <v>1257</v>
      </c>
      <c r="B8110" t="s">
        <v>147</v>
      </c>
      <c r="C8110" t="s">
        <v>366</v>
      </c>
      <c r="D8110" t="s">
        <v>1277</v>
      </c>
      <c r="E8110" t="s">
        <v>29</v>
      </c>
      <c r="F8110">
        <v>16403</v>
      </c>
      <c r="G8110">
        <v>8000</v>
      </c>
      <c r="H8110">
        <v>0.48771566176918857</v>
      </c>
      <c r="I8110" t="str">
        <f>VLOOKUP($B8110&amp;$E8110,'Employee List'!$A:$E,5,0)</f>
        <v>E-1222</v>
      </c>
    </row>
    <row r="8111" spans="1:9" x14ac:dyDescent="0.35">
      <c r="A8111" t="s">
        <v>1257</v>
      </c>
      <c r="B8111" t="s">
        <v>147</v>
      </c>
      <c r="C8111" t="s">
        <v>366</v>
      </c>
      <c r="D8111" t="s">
        <v>1277</v>
      </c>
      <c r="E8111" t="s">
        <v>30</v>
      </c>
      <c r="F8111">
        <v>14963</v>
      </c>
      <c r="G8111">
        <v>11989</v>
      </c>
      <c r="H8111">
        <v>0.80124306623003405</v>
      </c>
      <c r="I8111" t="str">
        <f>VLOOKUP($B8111&amp;$E8111,'Employee List'!$A:$E,5,0)</f>
        <v>E-1222</v>
      </c>
    </row>
    <row r="8112" spans="1:9" x14ac:dyDescent="0.35">
      <c r="A8112" t="s">
        <v>1257</v>
      </c>
      <c r="B8112" t="s">
        <v>147</v>
      </c>
      <c r="C8112" t="s">
        <v>366</v>
      </c>
      <c r="D8112" t="s">
        <v>1277</v>
      </c>
      <c r="E8112" t="s">
        <v>31</v>
      </c>
      <c r="F8112">
        <v>15805</v>
      </c>
      <c r="G8112">
        <v>6017</v>
      </c>
      <c r="H8112">
        <v>0.38070230939576083</v>
      </c>
      <c r="I8112" t="str">
        <f>VLOOKUP($B8112&amp;$E8112,'Employee List'!$A:$E,5,0)</f>
        <v>E-1222</v>
      </c>
    </row>
    <row r="8113" spans="1:9" x14ac:dyDescent="0.35">
      <c r="A8113" t="s">
        <v>1257</v>
      </c>
      <c r="B8113" t="s">
        <v>147</v>
      </c>
      <c r="C8113" t="s">
        <v>366</v>
      </c>
      <c r="D8113" t="s">
        <v>1278</v>
      </c>
      <c r="E8113" t="s">
        <v>29</v>
      </c>
      <c r="F8113">
        <v>10953</v>
      </c>
      <c r="G8113">
        <v>7827</v>
      </c>
      <c r="H8113">
        <v>0.71459874007121338</v>
      </c>
      <c r="I8113" t="str">
        <f>VLOOKUP($B8113&amp;$E8113,'Employee List'!$A:$E,5,0)</f>
        <v>E-1222</v>
      </c>
    </row>
    <row r="8114" spans="1:9" x14ac:dyDescent="0.35">
      <c r="A8114" t="s">
        <v>1257</v>
      </c>
      <c r="B8114" t="s">
        <v>147</v>
      </c>
      <c r="C8114" t="s">
        <v>366</v>
      </c>
      <c r="D8114" t="s">
        <v>1278</v>
      </c>
      <c r="E8114" t="s">
        <v>30</v>
      </c>
      <c r="F8114">
        <v>10575</v>
      </c>
      <c r="G8114">
        <v>7756</v>
      </c>
      <c r="H8114">
        <v>0.73342789598108749</v>
      </c>
      <c r="I8114" t="str">
        <f>VLOOKUP($B8114&amp;$E8114,'Employee List'!$A:$E,5,0)</f>
        <v>E-1222</v>
      </c>
    </row>
    <row r="8115" spans="1:9" x14ac:dyDescent="0.35">
      <c r="A8115" t="s">
        <v>1257</v>
      </c>
      <c r="B8115" t="s">
        <v>147</v>
      </c>
      <c r="C8115" t="s">
        <v>366</v>
      </c>
      <c r="D8115" t="s">
        <v>1278</v>
      </c>
      <c r="E8115" t="s">
        <v>31</v>
      </c>
      <c r="F8115">
        <v>7396</v>
      </c>
      <c r="G8115">
        <v>8527</v>
      </c>
      <c r="H8115">
        <v>1.1529204975662519</v>
      </c>
      <c r="I8115" t="str">
        <f>VLOOKUP($B8115&amp;$E8115,'Employee List'!$A:$E,5,0)</f>
        <v>E-1222</v>
      </c>
    </row>
    <row r="8116" spans="1:9" x14ac:dyDescent="0.35">
      <c r="A8116" t="s">
        <v>1257</v>
      </c>
      <c r="B8116" t="s">
        <v>147</v>
      </c>
      <c r="C8116" t="s">
        <v>366</v>
      </c>
      <c r="D8116" t="s">
        <v>1279</v>
      </c>
      <c r="E8116" t="s">
        <v>29</v>
      </c>
      <c r="F8116">
        <v>4547</v>
      </c>
      <c r="G8116">
        <v>5194</v>
      </c>
      <c r="H8116">
        <v>1.1422916208489113</v>
      </c>
      <c r="I8116" t="str">
        <f>VLOOKUP($B8116&amp;$E8116,'Employee List'!$A:$E,5,0)</f>
        <v>E-1222</v>
      </c>
    </row>
    <row r="8117" spans="1:9" x14ac:dyDescent="0.35">
      <c r="A8117" t="s">
        <v>1257</v>
      </c>
      <c r="B8117" t="s">
        <v>147</v>
      </c>
      <c r="C8117" t="s">
        <v>366</v>
      </c>
      <c r="D8117" t="s">
        <v>1279</v>
      </c>
      <c r="E8117" t="s">
        <v>30</v>
      </c>
      <c r="F8117">
        <v>4291</v>
      </c>
      <c r="G8117">
        <v>5140</v>
      </c>
      <c r="H8117">
        <v>1.1978559776275925</v>
      </c>
      <c r="I8117" t="str">
        <f>VLOOKUP($B8117&amp;$E8117,'Employee List'!$A:$E,5,0)</f>
        <v>E-1222</v>
      </c>
    </row>
    <row r="8118" spans="1:9" x14ac:dyDescent="0.35">
      <c r="A8118" t="s">
        <v>1257</v>
      </c>
      <c r="B8118" t="s">
        <v>147</v>
      </c>
      <c r="C8118" t="s">
        <v>366</v>
      </c>
      <c r="D8118" t="s">
        <v>1279</v>
      </c>
      <c r="E8118" t="s">
        <v>31</v>
      </c>
      <c r="F8118">
        <v>1673</v>
      </c>
      <c r="G8118">
        <v>2439</v>
      </c>
      <c r="H8118">
        <v>1.4578601315002988</v>
      </c>
      <c r="I8118" t="str">
        <f>VLOOKUP($B8118&amp;$E8118,'Employee List'!$A:$E,5,0)</f>
        <v>E-1222</v>
      </c>
    </row>
    <row r="8119" spans="1:9" x14ac:dyDescent="0.35">
      <c r="A8119" t="s">
        <v>1257</v>
      </c>
      <c r="B8119" t="s">
        <v>147</v>
      </c>
      <c r="C8119" t="s">
        <v>366</v>
      </c>
      <c r="D8119" t="s">
        <v>1280</v>
      </c>
      <c r="E8119" t="s">
        <v>29</v>
      </c>
      <c r="F8119">
        <v>2016</v>
      </c>
      <c r="G8119">
        <v>3977</v>
      </c>
      <c r="H8119">
        <v>1.972718253968254</v>
      </c>
      <c r="I8119" t="str">
        <f>VLOOKUP($B8119&amp;$E8119,'Employee List'!$A:$E,5,0)</f>
        <v>E-1222</v>
      </c>
    </row>
    <row r="8120" spans="1:9" x14ac:dyDescent="0.35">
      <c r="A8120" t="s">
        <v>1257</v>
      </c>
      <c r="B8120" t="s">
        <v>147</v>
      </c>
      <c r="C8120" t="s">
        <v>366</v>
      </c>
      <c r="D8120" t="s">
        <v>1280</v>
      </c>
      <c r="E8120" t="s">
        <v>30</v>
      </c>
      <c r="F8120">
        <v>4944</v>
      </c>
      <c r="G8120">
        <v>3466</v>
      </c>
      <c r="H8120">
        <v>0.70105177993527512</v>
      </c>
      <c r="I8120" t="str">
        <f>VLOOKUP($B8120&amp;$E8120,'Employee List'!$A:$E,5,0)</f>
        <v>E-1222</v>
      </c>
    </row>
    <row r="8121" spans="1:9" x14ac:dyDescent="0.35">
      <c r="A8121" t="s">
        <v>1257</v>
      </c>
      <c r="B8121" t="s">
        <v>147</v>
      </c>
      <c r="C8121" t="s">
        <v>366</v>
      </c>
      <c r="D8121" t="s">
        <v>1280</v>
      </c>
      <c r="E8121" t="s">
        <v>31</v>
      </c>
      <c r="F8121">
        <v>4988</v>
      </c>
      <c r="G8121">
        <v>5492</v>
      </c>
      <c r="H8121">
        <v>1.1010425020048116</v>
      </c>
      <c r="I8121" t="str">
        <f>VLOOKUP($B8121&amp;$E8121,'Employee List'!$A:$E,5,0)</f>
        <v>E-1222</v>
      </c>
    </row>
    <row r="8122" spans="1:9" x14ac:dyDescent="0.35">
      <c r="A8122" t="s">
        <v>1257</v>
      </c>
      <c r="B8122" t="s">
        <v>147</v>
      </c>
      <c r="C8122" t="s">
        <v>366</v>
      </c>
      <c r="D8122" t="s">
        <v>1262</v>
      </c>
      <c r="E8122" t="s">
        <v>29</v>
      </c>
      <c r="F8122">
        <v>46423</v>
      </c>
      <c r="G8122">
        <v>33595</v>
      </c>
      <c r="H8122">
        <v>0.72367145595933047</v>
      </c>
      <c r="I8122" t="str">
        <f>VLOOKUP($B8122&amp;$E8122,'Employee List'!$A:$E,5,0)</f>
        <v>E-1222</v>
      </c>
    </row>
    <row r="8123" spans="1:9" x14ac:dyDescent="0.35">
      <c r="A8123" t="s">
        <v>1257</v>
      </c>
      <c r="B8123" t="s">
        <v>147</v>
      </c>
      <c r="C8123" t="s">
        <v>366</v>
      </c>
      <c r="D8123" t="s">
        <v>1262</v>
      </c>
      <c r="E8123" t="s">
        <v>30</v>
      </c>
      <c r="F8123">
        <v>46341</v>
      </c>
      <c r="G8123">
        <v>52862</v>
      </c>
      <c r="H8123">
        <v>1.1407177229667034</v>
      </c>
      <c r="I8123" t="str">
        <f>VLOOKUP($B8123&amp;$E8123,'Employee List'!$A:$E,5,0)</f>
        <v>E-1222</v>
      </c>
    </row>
    <row r="8124" spans="1:9" x14ac:dyDescent="0.35">
      <c r="A8124" t="s">
        <v>1257</v>
      </c>
      <c r="B8124" t="s">
        <v>147</v>
      </c>
      <c r="C8124" t="s">
        <v>366</v>
      </c>
      <c r="D8124" t="s">
        <v>1262</v>
      </c>
      <c r="E8124" t="s">
        <v>31</v>
      </c>
      <c r="F8124">
        <v>48345</v>
      </c>
      <c r="G8124">
        <v>55907</v>
      </c>
      <c r="H8124">
        <v>1.156417416485676</v>
      </c>
      <c r="I8124" t="str">
        <f>VLOOKUP($B8124&amp;$E8124,'Employee List'!$A:$E,5,0)</f>
        <v>E-1222</v>
      </c>
    </row>
    <row r="8125" spans="1:9" x14ac:dyDescent="0.35">
      <c r="A8125" t="s">
        <v>1257</v>
      </c>
      <c r="B8125" t="s">
        <v>147</v>
      </c>
      <c r="C8125" t="s">
        <v>366</v>
      </c>
      <c r="D8125" t="s">
        <v>1282</v>
      </c>
      <c r="E8125" t="s">
        <v>30</v>
      </c>
      <c r="F8125">
        <v>6775</v>
      </c>
      <c r="G8125">
        <v>5674</v>
      </c>
      <c r="H8125">
        <v>0.83749077490774904</v>
      </c>
      <c r="I8125" t="str">
        <f>VLOOKUP($B8125&amp;$E8125,'Employee List'!$A:$E,5,0)</f>
        <v>E-1222</v>
      </c>
    </row>
    <row r="8126" spans="1:9" x14ac:dyDescent="0.35">
      <c r="A8126" t="s">
        <v>1257</v>
      </c>
      <c r="B8126" t="s">
        <v>147</v>
      </c>
      <c r="C8126" t="s">
        <v>366</v>
      </c>
      <c r="D8126" t="s">
        <v>1282</v>
      </c>
      <c r="E8126" t="s">
        <v>31</v>
      </c>
      <c r="F8126">
        <v>5322</v>
      </c>
      <c r="G8126">
        <v>1645</v>
      </c>
      <c r="H8126">
        <v>0.30909432544156334</v>
      </c>
      <c r="I8126" t="str">
        <f>VLOOKUP($B8126&amp;$E8126,'Employee List'!$A:$E,5,0)</f>
        <v>E-1222</v>
      </c>
    </row>
    <row r="8127" spans="1:9" x14ac:dyDescent="0.35">
      <c r="A8127" t="s">
        <v>1257</v>
      </c>
      <c r="B8127" t="s">
        <v>147</v>
      </c>
      <c r="C8127" t="s">
        <v>366</v>
      </c>
      <c r="D8127" t="s">
        <v>1281</v>
      </c>
      <c r="E8127" t="s">
        <v>29</v>
      </c>
      <c r="F8127">
        <v>4410</v>
      </c>
      <c r="G8127">
        <v>5288</v>
      </c>
      <c r="H8127">
        <v>1.1990929705215418</v>
      </c>
      <c r="I8127" t="str">
        <f>VLOOKUP($B8127&amp;$E8127,'Employee List'!$A:$E,5,0)</f>
        <v>E-1222</v>
      </c>
    </row>
    <row r="8128" spans="1:9" x14ac:dyDescent="0.35">
      <c r="A8128" t="s">
        <v>1257</v>
      </c>
      <c r="B8128" t="s">
        <v>147</v>
      </c>
      <c r="C8128" t="s">
        <v>366</v>
      </c>
      <c r="D8128" t="s">
        <v>1281</v>
      </c>
      <c r="E8128" t="s">
        <v>30</v>
      </c>
      <c r="F8128">
        <v>4400</v>
      </c>
      <c r="G8128">
        <v>8836</v>
      </c>
      <c r="H8128">
        <v>2.0081818181818183</v>
      </c>
      <c r="I8128" t="str">
        <f>VLOOKUP($B8128&amp;$E8128,'Employee List'!$A:$E,5,0)</f>
        <v>E-1222</v>
      </c>
    </row>
    <row r="8129" spans="1:9" x14ac:dyDescent="0.35">
      <c r="A8129" t="s">
        <v>1257</v>
      </c>
      <c r="B8129" t="s">
        <v>147</v>
      </c>
      <c r="C8129" t="s">
        <v>366</v>
      </c>
      <c r="D8129" t="s">
        <v>1281</v>
      </c>
      <c r="E8129" t="s">
        <v>31</v>
      </c>
      <c r="F8129">
        <v>5049</v>
      </c>
      <c r="G8129">
        <v>8105</v>
      </c>
      <c r="H8129">
        <v>1.6052683699742523</v>
      </c>
      <c r="I8129" t="str">
        <f>VLOOKUP($B8129&amp;$E8129,'Employee List'!$A:$E,5,0)</f>
        <v>E-1222</v>
      </c>
    </row>
    <row r="8130" spans="1:9" x14ac:dyDescent="0.35">
      <c r="A8130" t="s">
        <v>1257</v>
      </c>
      <c r="B8130" t="s">
        <v>148</v>
      </c>
      <c r="C8130" t="s">
        <v>367</v>
      </c>
      <c r="D8130" t="s">
        <v>1274</v>
      </c>
      <c r="E8130" t="s">
        <v>29</v>
      </c>
      <c r="F8130">
        <v>20703</v>
      </c>
      <c r="G8130">
        <v>22319</v>
      </c>
      <c r="H8130">
        <v>1.0780563203400473</v>
      </c>
      <c r="I8130" t="str">
        <f>VLOOKUP($B8130&amp;$E8130,'Employee List'!$A:$E,5,0)</f>
        <v>E-1223</v>
      </c>
    </row>
    <row r="8131" spans="1:9" x14ac:dyDescent="0.35">
      <c r="A8131" t="s">
        <v>1257</v>
      </c>
      <c r="B8131" t="s">
        <v>148</v>
      </c>
      <c r="C8131" t="s">
        <v>367</v>
      </c>
      <c r="D8131" t="s">
        <v>1274</v>
      </c>
      <c r="E8131" t="s">
        <v>30</v>
      </c>
      <c r="F8131">
        <v>22992</v>
      </c>
      <c r="G8131">
        <v>21229</v>
      </c>
      <c r="H8131">
        <v>0.92332115518441193</v>
      </c>
      <c r="I8131" t="str">
        <f>VLOOKUP($B8131&amp;$E8131,'Employee List'!$A:$E,5,0)</f>
        <v>E-1223</v>
      </c>
    </row>
    <row r="8132" spans="1:9" x14ac:dyDescent="0.35">
      <c r="A8132" t="s">
        <v>1257</v>
      </c>
      <c r="B8132" t="s">
        <v>148</v>
      </c>
      <c r="C8132" t="s">
        <v>367</v>
      </c>
      <c r="D8132" t="s">
        <v>1274</v>
      </c>
      <c r="E8132" t="s">
        <v>31</v>
      </c>
      <c r="F8132">
        <v>24030</v>
      </c>
      <c r="G8132">
        <v>16176</v>
      </c>
      <c r="H8132">
        <v>0.6731585518102372</v>
      </c>
      <c r="I8132" t="str">
        <f>VLOOKUP($B8132&amp;$E8132,'Employee List'!$A:$E,5,0)</f>
        <v>E-1223</v>
      </c>
    </row>
    <row r="8133" spans="1:9" x14ac:dyDescent="0.35">
      <c r="A8133" t="s">
        <v>1257</v>
      </c>
      <c r="B8133" t="s">
        <v>148</v>
      </c>
      <c r="C8133" t="s">
        <v>367</v>
      </c>
      <c r="D8133" t="s">
        <v>1263</v>
      </c>
      <c r="E8133" t="s">
        <v>29</v>
      </c>
      <c r="F8133">
        <v>3805</v>
      </c>
      <c r="G8133">
        <v>2827</v>
      </c>
      <c r="H8133">
        <v>0.74296977660972408</v>
      </c>
      <c r="I8133" t="str">
        <f>VLOOKUP($B8133&amp;$E8133,'Employee List'!$A:$E,5,0)</f>
        <v>E-1223</v>
      </c>
    </row>
    <row r="8134" spans="1:9" x14ac:dyDescent="0.35">
      <c r="A8134" t="s">
        <v>1257</v>
      </c>
      <c r="B8134" t="s">
        <v>148</v>
      </c>
      <c r="C8134" t="s">
        <v>367</v>
      </c>
      <c r="D8134" t="s">
        <v>1263</v>
      </c>
      <c r="E8134" t="s">
        <v>30</v>
      </c>
      <c r="F8134">
        <v>1250</v>
      </c>
      <c r="G8134">
        <v>5676</v>
      </c>
      <c r="H8134">
        <v>4.5407999999999999</v>
      </c>
      <c r="I8134" t="str">
        <f>VLOOKUP($B8134&amp;$E8134,'Employee List'!$A:$E,5,0)</f>
        <v>E-1223</v>
      </c>
    </row>
    <row r="8135" spans="1:9" x14ac:dyDescent="0.35">
      <c r="A8135" t="s">
        <v>1257</v>
      </c>
      <c r="B8135" t="s">
        <v>148</v>
      </c>
      <c r="C8135" t="s">
        <v>367</v>
      </c>
      <c r="D8135" t="s">
        <v>1263</v>
      </c>
      <c r="E8135" t="s">
        <v>31</v>
      </c>
      <c r="F8135">
        <v>4768</v>
      </c>
      <c r="G8135">
        <v>3573</v>
      </c>
      <c r="H8135">
        <v>0.74937080536912748</v>
      </c>
      <c r="I8135" t="str">
        <f>VLOOKUP($B8135&amp;$E8135,'Employee List'!$A:$E,5,0)</f>
        <v>E-1223</v>
      </c>
    </row>
    <row r="8136" spans="1:9" x14ac:dyDescent="0.35">
      <c r="A8136" t="s">
        <v>1257</v>
      </c>
      <c r="B8136" t="s">
        <v>148</v>
      </c>
      <c r="C8136" t="s">
        <v>367</v>
      </c>
      <c r="D8136" t="s">
        <v>1264</v>
      </c>
      <c r="E8136" t="s">
        <v>29</v>
      </c>
      <c r="F8136">
        <v>4008</v>
      </c>
      <c r="G8136">
        <v>2469</v>
      </c>
      <c r="H8136">
        <v>0.61601796407185627</v>
      </c>
      <c r="I8136" t="str">
        <f>VLOOKUP($B8136&amp;$E8136,'Employee List'!$A:$E,5,0)</f>
        <v>E-1223</v>
      </c>
    </row>
    <row r="8137" spans="1:9" x14ac:dyDescent="0.35">
      <c r="A8137" t="s">
        <v>1257</v>
      </c>
      <c r="B8137" t="s">
        <v>148</v>
      </c>
      <c r="C8137" t="s">
        <v>367</v>
      </c>
      <c r="D8137" t="s">
        <v>1264</v>
      </c>
      <c r="E8137" t="s">
        <v>30</v>
      </c>
      <c r="F8137">
        <v>4964</v>
      </c>
      <c r="G8137">
        <v>4905</v>
      </c>
      <c r="H8137">
        <v>0.98811442385173243</v>
      </c>
      <c r="I8137" t="str">
        <f>VLOOKUP($B8137&amp;$E8137,'Employee List'!$A:$E,5,0)</f>
        <v>E-1223</v>
      </c>
    </row>
    <row r="8138" spans="1:9" x14ac:dyDescent="0.35">
      <c r="A8138" t="s">
        <v>1257</v>
      </c>
      <c r="B8138" t="s">
        <v>148</v>
      </c>
      <c r="C8138" t="s">
        <v>367</v>
      </c>
      <c r="D8138" t="s">
        <v>1264</v>
      </c>
      <c r="E8138" t="s">
        <v>31</v>
      </c>
      <c r="F8138">
        <v>3658</v>
      </c>
      <c r="G8138">
        <v>2941</v>
      </c>
      <c r="H8138">
        <v>0.80399125205030075</v>
      </c>
      <c r="I8138" t="str">
        <f>VLOOKUP($B8138&amp;$E8138,'Employee List'!$A:$E,5,0)</f>
        <v>E-1223</v>
      </c>
    </row>
    <row r="8139" spans="1:9" x14ac:dyDescent="0.35">
      <c r="A8139" t="s">
        <v>1257</v>
      </c>
      <c r="B8139" t="s">
        <v>148</v>
      </c>
      <c r="C8139" t="s">
        <v>367</v>
      </c>
      <c r="D8139" t="s">
        <v>1265</v>
      </c>
      <c r="E8139" t="s">
        <v>29</v>
      </c>
      <c r="F8139">
        <v>4351</v>
      </c>
      <c r="G8139">
        <v>4474</v>
      </c>
      <c r="H8139">
        <v>1.0282693633647437</v>
      </c>
      <c r="I8139" t="str">
        <f>VLOOKUP($B8139&amp;$E8139,'Employee List'!$A:$E,5,0)</f>
        <v>E-1223</v>
      </c>
    </row>
    <row r="8140" spans="1:9" x14ac:dyDescent="0.35">
      <c r="A8140" t="s">
        <v>1257</v>
      </c>
      <c r="B8140" t="s">
        <v>148</v>
      </c>
      <c r="C8140" t="s">
        <v>367</v>
      </c>
      <c r="D8140" t="s">
        <v>1265</v>
      </c>
      <c r="E8140" t="s">
        <v>30</v>
      </c>
      <c r="F8140">
        <v>3846</v>
      </c>
      <c r="G8140">
        <v>4922</v>
      </c>
      <c r="H8140">
        <v>1.2797711908476339</v>
      </c>
      <c r="I8140" t="str">
        <f>VLOOKUP($B8140&amp;$E8140,'Employee List'!$A:$E,5,0)</f>
        <v>E-1223</v>
      </c>
    </row>
    <row r="8141" spans="1:9" x14ac:dyDescent="0.35">
      <c r="A8141" t="s">
        <v>1257</v>
      </c>
      <c r="B8141" t="s">
        <v>148</v>
      </c>
      <c r="C8141" t="s">
        <v>367</v>
      </c>
      <c r="D8141" t="s">
        <v>1265</v>
      </c>
      <c r="E8141" t="s">
        <v>31</v>
      </c>
      <c r="F8141">
        <v>3635</v>
      </c>
      <c r="G8141">
        <v>6336</v>
      </c>
      <c r="H8141">
        <v>1.7430536451169187</v>
      </c>
      <c r="I8141" t="str">
        <f>VLOOKUP($B8141&amp;$E8141,'Employee List'!$A:$E,5,0)</f>
        <v>E-1223</v>
      </c>
    </row>
    <row r="8142" spans="1:9" x14ac:dyDescent="0.35">
      <c r="A8142" t="s">
        <v>1257</v>
      </c>
      <c r="B8142" t="s">
        <v>148</v>
      </c>
      <c r="C8142" t="s">
        <v>367</v>
      </c>
      <c r="D8142" t="s">
        <v>1260</v>
      </c>
      <c r="E8142" t="s">
        <v>29</v>
      </c>
      <c r="F8142">
        <v>65558</v>
      </c>
      <c r="G8142">
        <v>43480</v>
      </c>
      <c r="H8142">
        <v>0.66322950669636049</v>
      </c>
      <c r="I8142" t="str">
        <f>VLOOKUP($B8142&amp;$E8142,'Employee List'!$A:$E,5,0)</f>
        <v>E-1223</v>
      </c>
    </row>
    <row r="8143" spans="1:9" x14ac:dyDescent="0.35">
      <c r="A8143" t="s">
        <v>1257</v>
      </c>
      <c r="B8143" t="s">
        <v>148</v>
      </c>
      <c r="C8143" t="s">
        <v>367</v>
      </c>
      <c r="D8143" t="s">
        <v>1260</v>
      </c>
      <c r="E8143" t="s">
        <v>30</v>
      </c>
      <c r="F8143">
        <v>66797</v>
      </c>
      <c r="G8143">
        <v>46966</v>
      </c>
      <c r="H8143">
        <v>0.70311540937467254</v>
      </c>
      <c r="I8143" t="str">
        <f>VLOOKUP($B8143&amp;$E8143,'Employee List'!$A:$E,5,0)</f>
        <v>E-1223</v>
      </c>
    </row>
    <row r="8144" spans="1:9" x14ac:dyDescent="0.35">
      <c r="A8144" t="s">
        <v>1257</v>
      </c>
      <c r="B8144" t="s">
        <v>148</v>
      </c>
      <c r="C8144" t="s">
        <v>367</v>
      </c>
      <c r="D8144" t="s">
        <v>1260</v>
      </c>
      <c r="E8144" t="s">
        <v>31</v>
      </c>
      <c r="F8144">
        <v>74188</v>
      </c>
      <c r="G8144">
        <v>101234</v>
      </c>
      <c r="H8144">
        <v>1.3645603062489891</v>
      </c>
      <c r="I8144" t="str">
        <f>VLOOKUP($B8144&amp;$E8144,'Employee List'!$A:$E,5,0)</f>
        <v>E-1223</v>
      </c>
    </row>
    <row r="8145" spans="1:9" x14ac:dyDescent="0.35">
      <c r="A8145" t="s">
        <v>1257</v>
      </c>
      <c r="B8145" t="s">
        <v>148</v>
      </c>
      <c r="C8145" t="s">
        <v>367</v>
      </c>
      <c r="D8145" t="s">
        <v>1261</v>
      </c>
      <c r="E8145" t="s">
        <v>29</v>
      </c>
      <c r="F8145">
        <v>27390</v>
      </c>
      <c r="G8145">
        <v>43063</v>
      </c>
      <c r="H8145">
        <v>1.5722161372763783</v>
      </c>
      <c r="I8145" t="str">
        <f>VLOOKUP($B8145&amp;$E8145,'Employee List'!$A:$E,5,0)</f>
        <v>E-1223</v>
      </c>
    </row>
    <row r="8146" spans="1:9" x14ac:dyDescent="0.35">
      <c r="A8146" t="s">
        <v>1257</v>
      </c>
      <c r="B8146" t="s">
        <v>148</v>
      </c>
      <c r="C8146" t="s">
        <v>367</v>
      </c>
      <c r="D8146" t="s">
        <v>1261</v>
      </c>
      <c r="E8146" t="s">
        <v>30</v>
      </c>
      <c r="F8146">
        <v>29402</v>
      </c>
      <c r="G8146">
        <v>37332</v>
      </c>
      <c r="H8146">
        <v>1.2697095435684647</v>
      </c>
      <c r="I8146" t="str">
        <f>VLOOKUP($B8146&amp;$E8146,'Employee List'!$A:$E,5,0)</f>
        <v>E-1223</v>
      </c>
    </row>
    <row r="8147" spans="1:9" x14ac:dyDescent="0.35">
      <c r="A8147" t="s">
        <v>1257</v>
      </c>
      <c r="B8147" t="s">
        <v>148</v>
      </c>
      <c r="C8147" t="s">
        <v>367</v>
      </c>
      <c r="D8147" t="s">
        <v>1261</v>
      </c>
      <c r="E8147" t="s">
        <v>31</v>
      </c>
      <c r="F8147">
        <v>29019</v>
      </c>
      <c r="G8147">
        <v>34119</v>
      </c>
      <c r="H8147">
        <v>1.1757469244288226</v>
      </c>
      <c r="I8147" t="str">
        <f>VLOOKUP($B8147&amp;$E8147,'Employee List'!$A:$E,5,0)</f>
        <v>E-1223</v>
      </c>
    </row>
    <row r="8148" spans="1:9" x14ac:dyDescent="0.35">
      <c r="A8148" t="s">
        <v>1257</v>
      </c>
      <c r="B8148" t="s">
        <v>148</v>
      </c>
      <c r="C8148" t="s">
        <v>367</v>
      </c>
      <c r="D8148" t="s">
        <v>1266</v>
      </c>
      <c r="E8148" t="s">
        <v>29</v>
      </c>
      <c r="F8148">
        <v>13766</v>
      </c>
      <c r="G8148">
        <v>11208</v>
      </c>
      <c r="H8148">
        <v>0.81417986343164317</v>
      </c>
      <c r="I8148" t="str">
        <f>VLOOKUP($B8148&amp;$E8148,'Employee List'!$A:$E,5,0)</f>
        <v>E-1223</v>
      </c>
    </row>
    <row r="8149" spans="1:9" x14ac:dyDescent="0.35">
      <c r="A8149" t="s">
        <v>1257</v>
      </c>
      <c r="B8149" t="s">
        <v>148</v>
      </c>
      <c r="C8149" t="s">
        <v>367</v>
      </c>
      <c r="D8149" t="s">
        <v>1266</v>
      </c>
      <c r="E8149" t="s">
        <v>30</v>
      </c>
      <c r="F8149">
        <v>14119</v>
      </c>
      <c r="G8149">
        <v>17827</v>
      </c>
      <c r="H8149">
        <v>1.2626248317869537</v>
      </c>
      <c r="I8149" t="str">
        <f>VLOOKUP($B8149&amp;$E8149,'Employee List'!$A:$E,5,0)</f>
        <v>E-1223</v>
      </c>
    </row>
    <row r="8150" spans="1:9" x14ac:dyDescent="0.35">
      <c r="A8150" t="s">
        <v>1257</v>
      </c>
      <c r="B8150" t="s">
        <v>148</v>
      </c>
      <c r="C8150" t="s">
        <v>367</v>
      </c>
      <c r="D8150" t="s">
        <v>1266</v>
      </c>
      <c r="E8150" t="s">
        <v>31</v>
      </c>
      <c r="F8150">
        <v>13605</v>
      </c>
      <c r="G8150">
        <v>16852</v>
      </c>
      <c r="H8150">
        <v>1.2386622565233369</v>
      </c>
      <c r="I8150" t="str">
        <f>VLOOKUP($B8150&amp;$E8150,'Employee List'!$A:$E,5,0)</f>
        <v>E-1223</v>
      </c>
    </row>
    <row r="8151" spans="1:9" x14ac:dyDescent="0.35">
      <c r="A8151" t="s">
        <v>1257</v>
      </c>
      <c r="B8151" t="s">
        <v>148</v>
      </c>
      <c r="C8151" t="s">
        <v>367</v>
      </c>
      <c r="D8151" t="s">
        <v>1267</v>
      </c>
      <c r="E8151" t="s">
        <v>29</v>
      </c>
      <c r="F8151">
        <v>18545</v>
      </c>
      <c r="G8151">
        <v>23344</v>
      </c>
      <c r="H8151">
        <v>1.258775950390941</v>
      </c>
      <c r="I8151" t="str">
        <f>VLOOKUP($B8151&amp;$E8151,'Employee List'!$A:$E,5,0)</f>
        <v>E-1223</v>
      </c>
    </row>
    <row r="8152" spans="1:9" x14ac:dyDescent="0.35">
      <c r="A8152" t="s">
        <v>1257</v>
      </c>
      <c r="B8152" t="s">
        <v>148</v>
      </c>
      <c r="C8152" t="s">
        <v>367</v>
      </c>
      <c r="D8152" t="s">
        <v>1267</v>
      </c>
      <c r="E8152" t="s">
        <v>30</v>
      </c>
      <c r="F8152">
        <v>20630</v>
      </c>
      <c r="G8152">
        <v>27605</v>
      </c>
      <c r="H8152">
        <v>1.3380998545807077</v>
      </c>
      <c r="I8152" t="str">
        <f>VLOOKUP($B8152&amp;$E8152,'Employee List'!$A:$E,5,0)</f>
        <v>E-1223</v>
      </c>
    </row>
    <row r="8153" spans="1:9" x14ac:dyDescent="0.35">
      <c r="A8153" t="s">
        <v>1257</v>
      </c>
      <c r="B8153" t="s">
        <v>148</v>
      </c>
      <c r="C8153" t="s">
        <v>367</v>
      </c>
      <c r="D8153" t="s">
        <v>1267</v>
      </c>
      <c r="E8153" t="s">
        <v>31</v>
      </c>
      <c r="F8153">
        <v>18404</v>
      </c>
      <c r="G8153">
        <v>25899</v>
      </c>
      <c r="H8153">
        <v>1.4072484242555967</v>
      </c>
      <c r="I8153" t="str">
        <f>VLOOKUP($B8153&amp;$E8153,'Employee List'!$A:$E,5,0)</f>
        <v>E-1223</v>
      </c>
    </row>
    <row r="8154" spans="1:9" x14ac:dyDescent="0.35">
      <c r="A8154" t="s">
        <v>1257</v>
      </c>
      <c r="B8154" t="s">
        <v>148</v>
      </c>
      <c r="C8154" t="s">
        <v>367</v>
      </c>
      <c r="D8154" t="s">
        <v>1268</v>
      </c>
      <c r="E8154" t="s">
        <v>29</v>
      </c>
      <c r="F8154">
        <v>13750</v>
      </c>
      <c r="G8154">
        <v>4701</v>
      </c>
      <c r="H8154">
        <v>0.34189090909090908</v>
      </c>
      <c r="I8154" t="str">
        <f>VLOOKUP($B8154&amp;$E8154,'Employee List'!$A:$E,5,0)</f>
        <v>E-1223</v>
      </c>
    </row>
    <row r="8155" spans="1:9" x14ac:dyDescent="0.35">
      <c r="A8155" t="s">
        <v>1257</v>
      </c>
      <c r="B8155" t="s">
        <v>148</v>
      </c>
      <c r="C8155" t="s">
        <v>367</v>
      </c>
      <c r="D8155" t="s">
        <v>1268</v>
      </c>
      <c r="E8155" t="s">
        <v>30</v>
      </c>
      <c r="F8155">
        <v>12395</v>
      </c>
      <c r="G8155">
        <v>10192</v>
      </c>
      <c r="H8155">
        <v>0.8222670431625656</v>
      </c>
      <c r="I8155" t="str">
        <f>VLOOKUP($B8155&amp;$E8155,'Employee List'!$A:$E,5,0)</f>
        <v>E-1223</v>
      </c>
    </row>
    <row r="8156" spans="1:9" x14ac:dyDescent="0.35">
      <c r="A8156" t="s">
        <v>1257</v>
      </c>
      <c r="B8156" t="s">
        <v>148</v>
      </c>
      <c r="C8156" t="s">
        <v>367</v>
      </c>
      <c r="D8156" t="s">
        <v>1268</v>
      </c>
      <c r="E8156" t="s">
        <v>31</v>
      </c>
      <c r="F8156">
        <v>13286</v>
      </c>
      <c r="G8156">
        <v>10077</v>
      </c>
      <c r="H8156">
        <v>0.75846755983742287</v>
      </c>
      <c r="I8156" t="str">
        <f>VLOOKUP($B8156&amp;$E8156,'Employee List'!$A:$E,5,0)</f>
        <v>E-1223</v>
      </c>
    </row>
    <row r="8157" spans="1:9" x14ac:dyDescent="0.35">
      <c r="A8157" t="s">
        <v>1257</v>
      </c>
      <c r="B8157" t="s">
        <v>148</v>
      </c>
      <c r="C8157" t="s">
        <v>367</v>
      </c>
      <c r="D8157" t="s">
        <v>1269</v>
      </c>
      <c r="E8157" t="s">
        <v>29</v>
      </c>
      <c r="F8157">
        <v>7660</v>
      </c>
      <c r="G8157">
        <v>4846</v>
      </c>
      <c r="H8157">
        <v>0.63263707571801564</v>
      </c>
      <c r="I8157" t="str">
        <f>VLOOKUP($B8157&amp;$E8157,'Employee List'!$A:$E,5,0)</f>
        <v>E-1223</v>
      </c>
    </row>
    <row r="8158" spans="1:9" x14ac:dyDescent="0.35">
      <c r="A8158" t="s">
        <v>1257</v>
      </c>
      <c r="B8158" t="s">
        <v>148</v>
      </c>
      <c r="C8158" t="s">
        <v>367</v>
      </c>
      <c r="D8158" t="s">
        <v>1269</v>
      </c>
      <c r="E8158" t="s">
        <v>30</v>
      </c>
      <c r="F8158">
        <v>7404</v>
      </c>
      <c r="G8158">
        <v>10836</v>
      </c>
      <c r="H8158">
        <v>1.4635332252836304</v>
      </c>
      <c r="I8158" t="str">
        <f>VLOOKUP($B8158&amp;$E8158,'Employee List'!$A:$E,5,0)</f>
        <v>E-1223</v>
      </c>
    </row>
    <row r="8159" spans="1:9" x14ac:dyDescent="0.35">
      <c r="A8159" t="s">
        <v>1257</v>
      </c>
      <c r="B8159" t="s">
        <v>148</v>
      </c>
      <c r="C8159" t="s">
        <v>367</v>
      </c>
      <c r="D8159" t="s">
        <v>1269</v>
      </c>
      <c r="E8159" t="s">
        <v>31</v>
      </c>
      <c r="F8159">
        <v>5733</v>
      </c>
      <c r="G8159">
        <v>5753</v>
      </c>
      <c r="H8159">
        <v>1.0034885749171463</v>
      </c>
      <c r="I8159" t="str">
        <f>VLOOKUP($B8159&amp;$E8159,'Employee List'!$A:$E,5,0)</f>
        <v>E-1223</v>
      </c>
    </row>
    <row r="8160" spans="1:9" x14ac:dyDescent="0.35">
      <c r="A8160" t="s">
        <v>1257</v>
      </c>
      <c r="B8160" t="s">
        <v>148</v>
      </c>
      <c r="C8160" t="s">
        <v>367</v>
      </c>
      <c r="D8160" t="s">
        <v>1270</v>
      </c>
      <c r="E8160" t="s">
        <v>29</v>
      </c>
      <c r="F8160">
        <v>4062</v>
      </c>
      <c r="G8160">
        <v>2876</v>
      </c>
      <c r="H8160">
        <v>0.70802560315115703</v>
      </c>
      <c r="I8160" t="str">
        <f>VLOOKUP($B8160&amp;$E8160,'Employee List'!$A:$E,5,0)</f>
        <v>E-1223</v>
      </c>
    </row>
    <row r="8161" spans="1:9" x14ac:dyDescent="0.35">
      <c r="A8161" t="s">
        <v>1257</v>
      </c>
      <c r="B8161" t="s">
        <v>148</v>
      </c>
      <c r="C8161" t="s">
        <v>367</v>
      </c>
      <c r="D8161" t="s">
        <v>1270</v>
      </c>
      <c r="E8161" t="s">
        <v>30</v>
      </c>
      <c r="F8161">
        <v>3387</v>
      </c>
      <c r="G8161">
        <v>5410</v>
      </c>
      <c r="H8161">
        <v>1.5972837319161499</v>
      </c>
      <c r="I8161" t="str">
        <f>VLOOKUP($B8161&amp;$E8161,'Employee List'!$A:$E,5,0)</f>
        <v>E-1223</v>
      </c>
    </row>
    <row r="8162" spans="1:9" x14ac:dyDescent="0.35">
      <c r="A8162" t="s">
        <v>1257</v>
      </c>
      <c r="B8162" t="s">
        <v>148</v>
      </c>
      <c r="C8162" t="s">
        <v>367</v>
      </c>
      <c r="D8162" t="s">
        <v>1270</v>
      </c>
      <c r="E8162" t="s">
        <v>31</v>
      </c>
      <c r="F8162">
        <v>6725</v>
      </c>
      <c r="G8162">
        <v>7597</v>
      </c>
      <c r="H8162">
        <v>1.1296654275092937</v>
      </c>
      <c r="I8162" t="str">
        <f>VLOOKUP($B8162&amp;$E8162,'Employee List'!$A:$E,5,0)</f>
        <v>E-1223</v>
      </c>
    </row>
    <row r="8163" spans="1:9" x14ac:dyDescent="0.35">
      <c r="A8163" t="s">
        <v>1257</v>
      </c>
      <c r="B8163" t="s">
        <v>148</v>
      </c>
      <c r="C8163" t="s">
        <v>367</v>
      </c>
      <c r="D8163" t="s">
        <v>1271</v>
      </c>
      <c r="E8163" t="s">
        <v>29</v>
      </c>
      <c r="F8163">
        <v>186159</v>
      </c>
      <c r="G8163">
        <v>234935</v>
      </c>
      <c r="H8163">
        <v>1.2620125806434284</v>
      </c>
      <c r="I8163" t="str">
        <f>VLOOKUP($B8163&amp;$E8163,'Employee List'!$A:$E,5,0)</f>
        <v>E-1223</v>
      </c>
    </row>
    <row r="8164" spans="1:9" x14ac:dyDescent="0.35">
      <c r="A8164" t="s">
        <v>1257</v>
      </c>
      <c r="B8164" t="s">
        <v>148</v>
      </c>
      <c r="C8164" t="s">
        <v>367</v>
      </c>
      <c r="D8164" t="s">
        <v>1271</v>
      </c>
      <c r="E8164" t="s">
        <v>30</v>
      </c>
      <c r="F8164">
        <v>188458</v>
      </c>
      <c r="G8164">
        <v>187677</v>
      </c>
      <c r="H8164">
        <v>0.99585584055863907</v>
      </c>
      <c r="I8164" t="str">
        <f>VLOOKUP($B8164&amp;$E8164,'Employee List'!$A:$E,5,0)</f>
        <v>E-1223</v>
      </c>
    </row>
    <row r="8165" spans="1:9" x14ac:dyDescent="0.35">
      <c r="A8165" t="s">
        <v>1257</v>
      </c>
      <c r="B8165" t="s">
        <v>148</v>
      </c>
      <c r="C8165" t="s">
        <v>367</v>
      </c>
      <c r="D8165" t="s">
        <v>1271</v>
      </c>
      <c r="E8165" t="s">
        <v>31</v>
      </c>
      <c r="F8165">
        <v>186245</v>
      </c>
      <c r="G8165">
        <v>169272</v>
      </c>
      <c r="H8165">
        <v>0.90886735214368175</v>
      </c>
      <c r="I8165" t="str">
        <f>VLOOKUP($B8165&amp;$E8165,'Employee List'!$A:$E,5,0)</f>
        <v>E-1223</v>
      </c>
    </row>
    <row r="8166" spans="1:9" x14ac:dyDescent="0.35">
      <c r="A8166" t="s">
        <v>1257</v>
      </c>
      <c r="B8166" t="s">
        <v>148</v>
      </c>
      <c r="C8166" t="s">
        <v>367</v>
      </c>
      <c r="D8166" t="s">
        <v>1258</v>
      </c>
      <c r="E8166" t="s">
        <v>29</v>
      </c>
      <c r="F8166">
        <v>100821</v>
      </c>
      <c r="G8166">
        <v>102891</v>
      </c>
      <c r="H8166">
        <v>1.0205314369030261</v>
      </c>
      <c r="I8166" t="str">
        <f>VLOOKUP($B8166&amp;$E8166,'Employee List'!$A:$E,5,0)</f>
        <v>E-1223</v>
      </c>
    </row>
    <row r="8167" spans="1:9" x14ac:dyDescent="0.35">
      <c r="A8167" t="s">
        <v>1257</v>
      </c>
      <c r="B8167" t="s">
        <v>148</v>
      </c>
      <c r="C8167" t="s">
        <v>367</v>
      </c>
      <c r="D8167" t="s">
        <v>1258</v>
      </c>
      <c r="E8167" t="s">
        <v>30</v>
      </c>
      <c r="F8167">
        <v>97577</v>
      </c>
      <c r="G8167">
        <v>103618</v>
      </c>
      <c r="H8167">
        <v>1.0619100812691515</v>
      </c>
      <c r="I8167" t="str">
        <f>VLOOKUP($B8167&amp;$E8167,'Employee List'!$A:$E,5,0)</f>
        <v>E-1223</v>
      </c>
    </row>
    <row r="8168" spans="1:9" x14ac:dyDescent="0.35">
      <c r="A8168" t="s">
        <v>1257</v>
      </c>
      <c r="B8168" t="s">
        <v>148</v>
      </c>
      <c r="C8168" t="s">
        <v>367</v>
      </c>
      <c r="D8168" t="s">
        <v>1258</v>
      </c>
      <c r="E8168" t="s">
        <v>31</v>
      </c>
      <c r="F8168">
        <v>89724</v>
      </c>
      <c r="G8168">
        <v>110113</v>
      </c>
      <c r="H8168">
        <v>1.2272413178190897</v>
      </c>
      <c r="I8168" t="str">
        <f>VLOOKUP($B8168&amp;$E8168,'Employee List'!$A:$E,5,0)</f>
        <v>E-1223</v>
      </c>
    </row>
    <row r="8169" spans="1:9" x14ac:dyDescent="0.35">
      <c r="A8169" t="s">
        <v>1257</v>
      </c>
      <c r="B8169" t="s">
        <v>148</v>
      </c>
      <c r="C8169" t="s">
        <v>367</v>
      </c>
      <c r="D8169" t="s">
        <v>1272</v>
      </c>
      <c r="E8169" t="s">
        <v>29</v>
      </c>
      <c r="F8169">
        <v>9255</v>
      </c>
      <c r="G8169">
        <v>14982</v>
      </c>
      <c r="H8169">
        <v>1.6188006482982171</v>
      </c>
      <c r="I8169" t="str">
        <f>VLOOKUP($B8169&amp;$E8169,'Employee List'!$A:$E,5,0)</f>
        <v>E-1223</v>
      </c>
    </row>
    <row r="8170" spans="1:9" x14ac:dyDescent="0.35">
      <c r="A8170" t="s">
        <v>1257</v>
      </c>
      <c r="B8170" t="s">
        <v>148</v>
      </c>
      <c r="C8170" t="s">
        <v>367</v>
      </c>
      <c r="D8170" t="s">
        <v>1272</v>
      </c>
      <c r="E8170" t="s">
        <v>30</v>
      </c>
      <c r="F8170">
        <v>11072</v>
      </c>
      <c r="G8170">
        <v>17081</v>
      </c>
      <c r="H8170">
        <v>1.5427203757225434</v>
      </c>
      <c r="I8170" t="str">
        <f>VLOOKUP($B8170&amp;$E8170,'Employee List'!$A:$E,5,0)</f>
        <v>E-1223</v>
      </c>
    </row>
    <row r="8171" spans="1:9" x14ac:dyDescent="0.35">
      <c r="A8171" t="s">
        <v>1257</v>
      </c>
      <c r="B8171" t="s">
        <v>148</v>
      </c>
      <c r="C8171" t="s">
        <v>367</v>
      </c>
      <c r="D8171" t="s">
        <v>1272</v>
      </c>
      <c r="E8171" t="s">
        <v>31</v>
      </c>
      <c r="F8171">
        <v>11615</v>
      </c>
      <c r="G8171">
        <v>14424</v>
      </c>
      <c r="H8171">
        <v>1.2418424451140766</v>
      </c>
      <c r="I8171" t="str">
        <f>VLOOKUP($B8171&amp;$E8171,'Employee List'!$A:$E,5,0)</f>
        <v>E-1223</v>
      </c>
    </row>
    <row r="8172" spans="1:9" x14ac:dyDescent="0.35">
      <c r="A8172" t="s">
        <v>1257</v>
      </c>
      <c r="B8172" t="s">
        <v>148</v>
      </c>
      <c r="C8172" t="s">
        <v>367</v>
      </c>
      <c r="D8172" t="s">
        <v>1259</v>
      </c>
      <c r="E8172" t="s">
        <v>29</v>
      </c>
      <c r="F8172">
        <v>29093</v>
      </c>
      <c r="G8172">
        <v>26502</v>
      </c>
      <c r="H8172">
        <v>0.91094077613171553</v>
      </c>
      <c r="I8172" t="str">
        <f>VLOOKUP($B8172&amp;$E8172,'Employee List'!$A:$E,5,0)</f>
        <v>E-1223</v>
      </c>
    </row>
    <row r="8173" spans="1:9" x14ac:dyDescent="0.35">
      <c r="A8173" t="s">
        <v>1257</v>
      </c>
      <c r="B8173" t="s">
        <v>148</v>
      </c>
      <c r="C8173" t="s">
        <v>367</v>
      </c>
      <c r="D8173" t="s">
        <v>1259</v>
      </c>
      <c r="E8173" t="s">
        <v>30</v>
      </c>
      <c r="F8173">
        <v>28280</v>
      </c>
      <c r="G8173">
        <v>23730</v>
      </c>
      <c r="H8173">
        <v>0.83910891089108908</v>
      </c>
      <c r="I8173" t="str">
        <f>VLOOKUP($B8173&amp;$E8173,'Employee List'!$A:$E,5,0)</f>
        <v>E-1223</v>
      </c>
    </row>
    <row r="8174" spans="1:9" x14ac:dyDescent="0.35">
      <c r="A8174" t="s">
        <v>1257</v>
      </c>
      <c r="B8174" t="s">
        <v>148</v>
      </c>
      <c r="C8174" t="s">
        <v>367</v>
      </c>
      <c r="D8174" t="s">
        <v>1259</v>
      </c>
      <c r="E8174" t="s">
        <v>31</v>
      </c>
      <c r="F8174">
        <v>28470</v>
      </c>
      <c r="G8174">
        <v>28094</v>
      </c>
      <c r="H8174">
        <v>0.98679311556023885</v>
      </c>
      <c r="I8174" t="str">
        <f>VLOOKUP($B8174&amp;$E8174,'Employee List'!$A:$E,5,0)</f>
        <v>E-1223</v>
      </c>
    </row>
    <row r="8175" spans="1:9" x14ac:dyDescent="0.35">
      <c r="A8175" t="s">
        <v>1257</v>
      </c>
      <c r="B8175" t="s">
        <v>148</v>
      </c>
      <c r="C8175" t="s">
        <v>367</v>
      </c>
      <c r="D8175" t="s">
        <v>1273</v>
      </c>
      <c r="E8175" t="s">
        <v>29</v>
      </c>
      <c r="F8175">
        <v>8793</v>
      </c>
      <c r="G8175">
        <v>10904</v>
      </c>
      <c r="H8175">
        <v>1.2400773342431479</v>
      </c>
      <c r="I8175" t="str">
        <f>VLOOKUP($B8175&amp;$E8175,'Employee List'!$A:$E,5,0)</f>
        <v>E-1223</v>
      </c>
    </row>
    <row r="8176" spans="1:9" x14ac:dyDescent="0.35">
      <c r="A8176" t="s">
        <v>1257</v>
      </c>
      <c r="B8176" t="s">
        <v>148</v>
      </c>
      <c r="C8176" t="s">
        <v>367</v>
      </c>
      <c r="D8176" t="s">
        <v>1273</v>
      </c>
      <c r="E8176" t="s">
        <v>30</v>
      </c>
      <c r="F8176">
        <v>7217</v>
      </c>
      <c r="G8176">
        <v>7044</v>
      </c>
      <c r="H8176">
        <v>0.97602882083968412</v>
      </c>
      <c r="I8176" t="str">
        <f>VLOOKUP($B8176&amp;$E8176,'Employee List'!$A:$E,5,0)</f>
        <v>E-1223</v>
      </c>
    </row>
    <row r="8177" spans="1:9" x14ac:dyDescent="0.35">
      <c r="A8177" t="s">
        <v>1257</v>
      </c>
      <c r="B8177" t="s">
        <v>148</v>
      </c>
      <c r="C8177" t="s">
        <v>367</v>
      </c>
      <c r="D8177" t="s">
        <v>1273</v>
      </c>
      <c r="E8177" t="s">
        <v>31</v>
      </c>
      <c r="F8177">
        <v>9989</v>
      </c>
      <c r="G8177">
        <v>9062</v>
      </c>
      <c r="H8177">
        <v>0.90719791770948044</v>
      </c>
      <c r="I8177" t="str">
        <f>VLOOKUP($B8177&amp;$E8177,'Employee List'!$A:$E,5,0)</f>
        <v>E-1223</v>
      </c>
    </row>
    <row r="8178" spans="1:9" x14ac:dyDescent="0.35">
      <c r="A8178" t="s">
        <v>1257</v>
      </c>
      <c r="B8178" t="s">
        <v>148</v>
      </c>
      <c r="C8178" t="s">
        <v>367</v>
      </c>
      <c r="D8178" t="s">
        <v>1275</v>
      </c>
      <c r="E8178" t="s">
        <v>29</v>
      </c>
      <c r="F8178">
        <v>2267</v>
      </c>
      <c r="G8178">
        <v>2243</v>
      </c>
      <c r="H8178">
        <v>0.98941332157035733</v>
      </c>
      <c r="I8178" t="str">
        <f>VLOOKUP($B8178&amp;$E8178,'Employee List'!$A:$E,5,0)</f>
        <v>E-1223</v>
      </c>
    </row>
    <row r="8179" spans="1:9" x14ac:dyDescent="0.35">
      <c r="A8179" t="s">
        <v>1257</v>
      </c>
      <c r="B8179" t="s">
        <v>148</v>
      </c>
      <c r="C8179" t="s">
        <v>367</v>
      </c>
      <c r="D8179" t="s">
        <v>1275</v>
      </c>
      <c r="E8179" t="s">
        <v>30</v>
      </c>
      <c r="F8179">
        <v>2251</v>
      </c>
      <c r="G8179">
        <v>2824</v>
      </c>
      <c r="H8179">
        <v>1.2545535317636607</v>
      </c>
      <c r="I8179" t="str">
        <f>VLOOKUP($B8179&amp;$E8179,'Employee List'!$A:$E,5,0)</f>
        <v>E-1223</v>
      </c>
    </row>
    <row r="8180" spans="1:9" x14ac:dyDescent="0.35">
      <c r="A8180" t="s">
        <v>1257</v>
      </c>
      <c r="B8180" t="s">
        <v>148</v>
      </c>
      <c r="C8180" t="s">
        <v>367</v>
      </c>
      <c r="D8180" t="s">
        <v>1275</v>
      </c>
      <c r="E8180" t="s">
        <v>31</v>
      </c>
      <c r="F8180">
        <v>2107</v>
      </c>
      <c r="G8180">
        <v>2051</v>
      </c>
      <c r="H8180">
        <v>0.97342192691029905</v>
      </c>
      <c r="I8180" t="str">
        <f>VLOOKUP($B8180&amp;$E8180,'Employee List'!$A:$E,5,0)</f>
        <v>E-1223</v>
      </c>
    </row>
    <row r="8181" spans="1:9" x14ac:dyDescent="0.35">
      <c r="A8181" t="s">
        <v>1257</v>
      </c>
      <c r="B8181" t="s">
        <v>148</v>
      </c>
      <c r="C8181" t="s">
        <v>367</v>
      </c>
      <c r="D8181" t="s">
        <v>1276</v>
      </c>
      <c r="E8181" t="s">
        <v>29</v>
      </c>
      <c r="F8181">
        <v>4062</v>
      </c>
      <c r="G8181">
        <v>1662</v>
      </c>
      <c r="H8181">
        <v>0.40915805022156571</v>
      </c>
      <c r="I8181" t="str">
        <f>VLOOKUP($B8181&amp;$E8181,'Employee List'!$A:$E,5,0)</f>
        <v>E-1223</v>
      </c>
    </row>
    <row r="8182" spans="1:9" x14ac:dyDescent="0.35">
      <c r="A8182" t="s">
        <v>1257</v>
      </c>
      <c r="B8182" t="s">
        <v>148</v>
      </c>
      <c r="C8182" t="s">
        <v>367</v>
      </c>
      <c r="D8182" t="s">
        <v>1276</v>
      </c>
      <c r="E8182" t="s">
        <v>30</v>
      </c>
      <c r="F8182">
        <v>3351</v>
      </c>
      <c r="G8182">
        <v>3992</v>
      </c>
      <c r="H8182">
        <v>1.1912861832288868</v>
      </c>
      <c r="I8182" t="str">
        <f>VLOOKUP($B8182&amp;$E8182,'Employee List'!$A:$E,5,0)</f>
        <v>E-1223</v>
      </c>
    </row>
    <row r="8183" spans="1:9" x14ac:dyDescent="0.35">
      <c r="A8183" t="s">
        <v>1257</v>
      </c>
      <c r="B8183" t="s">
        <v>148</v>
      </c>
      <c r="C8183" t="s">
        <v>367</v>
      </c>
      <c r="D8183" t="s">
        <v>1276</v>
      </c>
      <c r="E8183" t="s">
        <v>31</v>
      </c>
      <c r="F8183">
        <v>3835</v>
      </c>
      <c r="G8183">
        <v>2280</v>
      </c>
      <c r="H8183">
        <v>0.59452411994784871</v>
      </c>
      <c r="I8183" t="str">
        <f>VLOOKUP($B8183&amp;$E8183,'Employee List'!$A:$E,5,0)</f>
        <v>E-1223</v>
      </c>
    </row>
    <row r="8184" spans="1:9" x14ac:dyDescent="0.35">
      <c r="A8184" t="s">
        <v>1257</v>
      </c>
      <c r="B8184" t="s">
        <v>148</v>
      </c>
      <c r="C8184" t="s">
        <v>367</v>
      </c>
      <c r="D8184" t="s">
        <v>1277</v>
      </c>
      <c r="E8184" t="s">
        <v>29</v>
      </c>
      <c r="F8184">
        <v>9768</v>
      </c>
      <c r="G8184">
        <v>7334</v>
      </c>
      <c r="H8184">
        <v>0.75081900081900077</v>
      </c>
      <c r="I8184" t="str">
        <f>VLOOKUP($B8184&amp;$E8184,'Employee List'!$A:$E,5,0)</f>
        <v>E-1223</v>
      </c>
    </row>
    <row r="8185" spans="1:9" x14ac:dyDescent="0.35">
      <c r="A8185" t="s">
        <v>1257</v>
      </c>
      <c r="B8185" t="s">
        <v>148</v>
      </c>
      <c r="C8185" t="s">
        <v>367</v>
      </c>
      <c r="D8185" t="s">
        <v>1277</v>
      </c>
      <c r="E8185" t="s">
        <v>30</v>
      </c>
      <c r="F8185">
        <v>7564</v>
      </c>
      <c r="G8185">
        <v>3034</v>
      </c>
      <c r="H8185">
        <v>0.40111052353252247</v>
      </c>
      <c r="I8185" t="str">
        <f>VLOOKUP($B8185&amp;$E8185,'Employee List'!$A:$E,5,0)</f>
        <v>E-1223</v>
      </c>
    </row>
    <row r="8186" spans="1:9" x14ac:dyDescent="0.35">
      <c r="A8186" t="s">
        <v>1257</v>
      </c>
      <c r="B8186" t="s">
        <v>148</v>
      </c>
      <c r="C8186" t="s">
        <v>367</v>
      </c>
      <c r="D8186" t="s">
        <v>1277</v>
      </c>
      <c r="E8186" t="s">
        <v>31</v>
      </c>
      <c r="F8186">
        <v>5787</v>
      </c>
      <c r="G8186">
        <v>5969</v>
      </c>
      <c r="H8186">
        <v>1.0314498012787281</v>
      </c>
      <c r="I8186" t="str">
        <f>VLOOKUP($B8186&amp;$E8186,'Employee List'!$A:$E,5,0)</f>
        <v>E-1223</v>
      </c>
    </row>
    <row r="8187" spans="1:9" x14ac:dyDescent="0.35">
      <c r="A8187" t="s">
        <v>1257</v>
      </c>
      <c r="B8187" t="s">
        <v>148</v>
      </c>
      <c r="C8187" t="s">
        <v>367</v>
      </c>
      <c r="D8187" t="s">
        <v>1278</v>
      </c>
      <c r="E8187" t="s">
        <v>29</v>
      </c>
      <c r="F8187">
        <v>7504</v>
      </c>
      <c r="G8187">
        <v>7453</v>
      </c>
      <c r="H8187">
        <v>0.99320362473347545</v>
      </c>
      <c r="I8187" t="str">
        <f>VLOOKUP($B8187&amp;$E8187,'Employee List'!$A:$E,5,0)</f>
        <v>E-1223</v>
      </c>
    </row>
    <row r="8188" spans="1:9" x14ac:dyDescent="0.35">
      <c r="A8188" t="s">
        <v>1257</v>
      </c>
      <c r="B8188" t="s">
        <v>148</v>
      </c>
      <c r="C8188" t="s">
        <v>367</v>
      </c>
      <c r="D8188" t="s">
        <v>1278</v>
      </c>
      <c r="E8188" t="s">
        <v>30</v>
      </c>
      <c r="F8188">
        <v>9732</v>
      </c>
      <c r="G8188">
        <v>6422</v>
      </c>
      <c r="H8188">
        <v>0.65988491574188246</v>
      </c>
      <c r="I8188" t="str">
        <f>VLOOKUP($B8188&amp;$E8188,'Employee List'!$A:$E,5,0)</f>
        <v>E-1223</v>
      </c>
    </row>
    <row r="8189" spans="1:9" x14ac:dyDescent="0.35">
      <c r="A8189" t="s">
        <v>1257</v>
      </c>
      <c r="B8189" t="s">
        <v>148</v>
      </c>
      <c r="C8189" t="s">
        <v>367</v>
      </c>
      <c r="D8189" t="s">
        <v>1278</v>
      </c>
      <c r="E8189" t="s">
        <v>31</v>
      </c>
      <c r="F8189">
        <v>7020</v>
      </c>
      <c r="G8189">
        <v>8832</v>
      </c>
      <c r="H8189">
        <v>1.2581196581196581</v>
      </c>
      <c r="I8189" t="str">
        <f>VLOOKUP($B8189&amp;$E8189,'Employee List'!$A:$E,5,0)</f>
        <v>E-1223</v>
      </c>
    </row>
    <row r="8190" spans="1:9" x14ac:dyDescent="0.35">
      <c r="A8190" t="s">
        <v>1257</v>
      </c>
      <c r="B8190" t="s">
        <v>148</v>
      </c>
      <c r="C8190" t="s">
        <v>367</v>
      </c>
      <c r="D8190" t="s">
        <v>1279</v>
      </c>
      <c r="E8190" t="s">
        <v>29</v>
      </c>
      <c r="F8190">
        <v>2440</v>
      </c>
      <c r="G8190">
        <v>2637</v>
      </c>
      <c r="H8190">
        <v>1.0807377049180329</v>
      </c>
      <c r="I8190" t="str">
        <f>VLOOKUP($B8190&amp;$E8190,'Employee List'!$A:$E,5,0)</f>
        <v>E-1223</v>
      </c>
    </row>
    <row r="8191" spans="1:9" x14ac:dyDescent="0.35">
      <c r="A8191" t="s">
        <v>1257</v>
      </c>
      <c r="B8191" t="s">
        <v>148</v>
      </c>
      <c r="C8191" t="s">
        <v>367</v>
      </c>
      <c r="D8191" t="s">
        <v>1279</v>
      </c>
      <c r="E8191" t="s">
        <v>30</v>
      </c>
      <c r="F8191">
        <v>3264</v>
      </c>
      <c r="G8191">
        <v>2363</v>
      </c>
      <c r="H8191">
        <v>0.72395833333333337</v>
      </c>
      <c r="I8191" t="str">
        <f>VLOOKUP($B8191&amp;$E8191,'Employee List'!$A:$E,5,0)</f>
        <v>E-1223</v>
      </c>
    </row>
    <row r="8192" spans="1:9" x14ac:dyDescent="0.35">
      <c r="A8192" t="s">
        <v>1257</v>
      </c>
      <c r="B8192" t="s">
        <v>148</v>
      </c>
      <c r="C8192" t="s">
        <v>367</v>
      </c>
      <c r="D8192" t="s">
        <v>1279</v>
      </c>
      <c r="E8192" t="s">
        <v>31</v>
      </c>
      <c r="F8192">
        <v>4934</v>
      </c>
      <c r="G8192">
        <v>4627</v>
      </c>
      <c r="H8192">
        <v>0.93777867855695174</v>
      </c>
      <c r="I8192" t="str">
        <f>VLOOKUP($B8192&amp;$E8192,'Employee List'!$A:$E,5,0)</f>
        <v>E-1223</v>
      </c>
    </row>
    <row r="8193" spans="1:9" x14ac:dyDescent="0.35">
      <c r="A8193" t="s">
        <v>1257</v>
      </c>
      <c r="B8193" t="s">
        <v>148</v>
      </c>
      <c r="C8193" t="s">
        <v>367</v>
      </c>
      <c r="D8193" t="s">
        <v>1280</v>
      </c>
      <c r="E8193" t="s">
        <v>29</v>
      </c>
      <c r="F8193">
        <v>1167</v>
      </c>
      <c r="G8193">
        <v>4846</v>
      </c>
      <c r="H8193">
        <v>4.1525278491859465</v>
      </c>
      <c r="I8193" t="str">
        <f>VLOOKUP($B8193&amp;$E8193,'Employee List'!$A:$E,5,0)</f>
        <v>E-1223</v>
      </c>
    </row>
    <row r="8194" spans="1:9" x14ac:dyDescent="0.35">
      <c r="A8194" t="s">
        <v>1257</v>
      </c>
      <c r="B8194" t="s">
        <v>148</v>
      </c>
      <c r="C8194" t="s">
        <v>367</v>
      </c>
      <c r="D8194" t="s">
        <v>1280</v>
      </c>
      <c r="E8194" t="s">
        <v>30</v>
      </c>
      <c r="F8194">
        <v>2751</v>
      </c>
      <c r="G8194">
        <v>3552</v>
      </c>
      <c r="H8194">
        <v>1.2911668484187568</v>
      </c>
      <c r="I8194" t="str">
        <f>VLOOKUP($B8194&amp;$E8194,'Employee List'!$A:$E,5,0)</f>
        <v>E-1223</v>
      </c>
    </row>
    <row r="8195" spans="1:9" x14ac:dyDescent="0.35">
      <c r="A8195" t="s">
        <v>1257</v>
      </c>
      <c r="B8195" t="s">
        <v>148</v>
      </c>
      <c r="C8195" t="s">
        <v>367</v>
      </c>
      <c r="D8195" t="s">
        <v>1280</v>
      </c>
      <c r="E8195" t="s">
        <v>31</v>
      </c>
      <c r="F8195">
        <v>1633</v>
      </c>
      <c r="G8195">
        <v>2154</v>
      </c>
      <c r="H8195">
        <v>1.3190447030006123</v>
      </c>
      <c r="I8195" t="str">
        <f>VLOOKUP($B8195&amp;$E8195,'Employee List'!$A:$E,5,0)</f>
        <v>E-1223</v>
      </c>
    </row>
    <row r="8196" spans="1:9" x14ac:dyDescent="0.35">
      <c r="A8196" t="s">
        <v>1257</v>
      </c>
      <c r="B8196" t="s">
        <v>148</v>
      </c>
      <c r="C8196" t="s">
        <v>367</v>
      </c>
      <c r="D8196" t="s">
        <v>1262</v>
      </c>
      <c r="E8196" t="s">
        <v>29</v>
      </c>
      <c r="F8196">
        <v>7722</v>
      </c>
      <c r="G8196">
        <v>13379</v>
      </c>
      <c r="H8196">
        <v>1.7325822325822327</v>
      </c>
      <c r="I8196" t="str">
        <f>VLOOKUP($B8196&amp;$E8196,'Employee List'!$A:$E,5,0)</f>
        <v>E-1223</v>
      </c>
    </row>
    <row r="8197" spans="1:9" x14ac:dyDescent="0.35">
      <c r="A8197" t="s">
        <v>1257</v>
      </c>
      <c r="B8197" t="s">
        <v>148</v>
      </c>
      <c r="C8197" t="s">
        <v>367</v>
      </c>
      <c r="D8197" t="s">
        <v>1262</v>
      </c>
      <c r="E8197" t="s">
        <v>30</v>
      </c>
      <c r="F8197">
        <v>10584</v>
      </c>
      <c r="G8197">
        <v>15203</v>
      </c>
      <c r="H8197">
        <v>1.4364134542705971</v>
      </c>
      <c r="I8197" t="str">
        <f>VLOOKUP($B8197&amp;$E8197,'Employee List'!$A:$E,5,0)</f>
        <v>E-1223</v>
      </c>
    </row>
    <row r="8198" spans="1:9" x14ac:dyDescent="0.35">
      <c r="A8198" t="s">
        <v>1257</v>
      </c>
      <c r="B8198" t="s">
        <v>148</v>
      </c>
      <c r="C8198" t="s">
        <v>367</v>
      </c>
      <c r="D8198" t="s">
        <v>1262</v>
      </c>
      <c r="E8198" t="s">
        <v>31</v>
      </c>
      <c r="F8198">
        <v>11133</v>
      </c>
      <c r="G8198">
        <v>11597</v>
      </c>
      <c r="H8198">
        <v>1.041677894547741</v>
      </c>
      <c r="I8198" t="str">
        <f>VLOOKUP($B8198&amp;$E8198,'Employee List'!$A:$E,5,0)</f>
        <v>E-1223</v>
      </c>
    </row>
    <row r="8199" spans="1:9" x14ac:dyDescent="0.35">
      <c r="A8199" t="s">
        <v>1257</v>
      </c>
      <c r="B8199" t="s">
        <v>148</v>
      </c>
      <c r="C8199" t="s">
        <v>367</v>
      </c>
      <c r="D8199" t="s">
        <v>1282</v>
      </c>
      <c r="E8199" t="s">
        <v>30</v>
      </c>
      <c r="F8199">
        <v>7155</v>
      </c>
      <c r="G8199">
        <v>4695</v>
      </c>
      <c r="H8199">
        <v>0.65618448637316562</v>
      </c>
      <c r="I8199" t="str">
        <f>VLOOKUP($B8199&amp;$E8199,'Employee List'!$A:$E,5,0)</f>
        <v>E-1223</v>
      </c>
    </row>
    <row r="8200" spans="1:9" x14ac:dyDescent="0.35">
      <c r="A8200" t="s">
        <v>1257</v>
      </c>
      <c r="B8200" t="s">
        <v>148</v>
      </c>
      <c r="C8200" t="s">
        <v>367</v>
      </c>
      <c r="D8200" t="s">
        <v>1282</v>
      </c>
      <c r="E8200" t="s">
        <v>31</v>
      </c>
      <c r="F8200">
        <v>9127</v>
      </c>
      <c r="G8200">
        <v>5016</v>
      </c>
      <c r="H8200">
        <v>0.54957817464665282</v>
      </c>
      <c r="I8200" t="str">
        <f>VLOOKUP($B8200&amp;$E8200,'Employee List'!$A:$E,5,0)</f>
        <v>E-1223</v>
      </c>
    </row>
    <row r="8201" spans="1:9" x14ac:dyDescent="0.35">
      <c r="A8201" t="s">
        <v>1257</v>
      </c>
      <c r="B8201" t="s">
        <v>148</v>
      </c>
      <c r="C8201" t="s">
        <v>367</v>
      </c>
      <c r="D8201" t="s">
        <v>1281</v>
      </c>
      <c r="E8201" t="s">
        <v>29</v>
      </c>
      <c r="F8201">
        <v>2721</v>
      </c>
      <c r="G8201">
        <v>4485</v>
      </c>
      <c r="H8201">
        <v>1.6482910694597575</v>
      </c>
      <c r="I8201" t="str">
        <f>VLOOKUP($B8201&amp;$E8201,'Employee List'!$A:$E,5,0)</f>
        <v>E-1223</v>
      </c>
    </row>
    <row r="8202" spans="1:9" x14ac:dyDescent="0.35">
      <c r="A8202" t="s">
        <v>1257</v>
      </c>
      <c r="B8202" t="s">
        <v>148</v>
      </c>
      <c r="C8202" t="s">
        <v>367</v>
      </c>
      <c r="D8202" t="s">
        <v>1281</v>
      </c>
      <c r="E8202" t="s">
        <v>30</v>
      </c>
      <c r="F8202">
        <v>3499</v>
      </c>
      <c r="G8202">
        <v>1782</v>
      </c>
      <c r="H8202">
        <v>0.50928836810517286</v>
      </c>
      <c r="I8202" t="str">
        <f>VLOOKUP($B8202&amp;$E8202,'Employee List'!$A:$E,5,0)</f>
        <v>E-1223</v>
      </c>
    </row>
    <row r="8203" spans="1:9" x14ac:dyDescent="0.35">
      <c r="A8203" t="s">
        <v>1257</v>
      </c>
      <c r="B8203" t="s">
        <v>148</v>
      </c>
      <c r="C8203" t="s">
        <v>367</v>
      </c>
      <c r="D8203" t="s">
        <v>1281</v>
      </c>
      <c r="E8203" t="s">
        <v>31</v>
      </c>
      <c r="F8203">
        <v>4708</v>
      </c>
      <c r="G8203">
        <v>7138</v>
      </c>
      <c r="H8203">
        <v>1.5161427357689039</v>
      </c>
      <c r="I8203" t="str">
        <f>VLOOKUP($B8203&amp;$E8203,'Employee List'!$A:$E,5,0)</f>
        <v>E-1223</v>
      </c>
    </row>
    <row r="8204" spans="1:9" x14ac:dyDescent="0.35">
      <c r="A8204" t="s">
        <v>1257</v>
      </c>
      <c r="B8204" t="s">
        <v>149</v>
      </c>
      <c r="C8204" t="s">
        <v>367</v>
      </c>
      <c r="D8204" t="s">
        <v>1274</v>
      </c>
      <c r="E8204" t="s">
        <v>29</v>
      </c>
      <c r="F8204">
        <v>27255</v>
      </c>
      <c r="G8204">
        <v>22769</v>
      </c>
      <c r="H8204">
        <v>0.83540634745918185</v>
      </c>
      <c r="I8204" t="str">
        <f>VLOOKUP($B8204&amp;$E8204,'Employee List'!$A:$E,5,0)</f>
        <v>E-1224</v>
      </c>
    </row>
    <row r="8205" spans="1:9" x14ac:dyDescent="0.35">
      <c r="A8205" t="s">
        <v>1257</v>
      </c>
      <c r="B8205" t="s">
        <v>149</v>
      </c>
      <c r="C8205" t="s">
        <v>367</v>
      </c>
      <c r="D8205" t="s">
        <v>1274</v>
      </c>
      <c r="E8205" t="s">
        <v>30</v>
      </c>
      <c r="F8205">
        <v>30404</v>
      </c>
      <c r="G8205">
        <v>22172</v>
      </c>
      <c r="H8205">
        <v>0.72924615182212871</v>
      </c>
      <c r="I8205" t="str">
        <f>VLOOKUP($B8205&amp;$E8205,'Employee List'!$A:$E,5,0)</f>
        <v>E-1224</v>
      </c>
    </row>
    <row r="8206" spans="1:9" x14ac:dyDescent="0.35">
      <c r="A8206" t="s">
        <v>1257</v>
      </c>
      <c r="B8206" t="s">
        <v>149</v>
      </c>
      <c r="C8206" t="s">
        <v>367</v>
      </c>
      <c r="D8206" t="s">
        <v>1274</v>
      </c>
      <c r="E8206" t="s">
        <v>31</v>
      </c>
      <c r="F8206">
        <v>30923</v>
      </c>
      <c r="G8206">
        <v>16598</v>
      </c>
      <c r="H8206">
        <v>0.53675257898651485</v>
      </c>
      <c r="I8206" t="str">
        <f>VLOOKUP($B8206&amp;$E8206,'Employee List'!$A:$E,5,0)</f>
        <v>E-1224</v>
      </c>
    </row>
    <row r="8207" spans="1:9" x14ac:dyDescent="0.35">
      <c r="A8207" t="s">
        <v>1257</v>
      </c>
      <c r="B8207" t="s">
        <v>149</v>
      </c>
      <c r="C8207" t="s">
        <v>367</v>
      </c>
      <c r="D8207" t="s">
        <v>1263</v>
      </c>
      <c r="E8207" t="s">
        <v>29</v>
      </c>
      <c r="F8207">
        <v>4614</v>
      </c>
      <c r="G8207">
        <v>5564</v>
      </c>
      <c r="H8207">
        <v>1.2058951018638926</v>
      </c>
      <c r="I8207" t="str">
        <f>VLOOKUP($B8207&amp;$E8207,'Employee List'!$A:$E,5,0)</f>
        <v>E-1224</v>
      </c>
    </row>
    <row r="8208" spans="1:9" x14ac:dyDescent="0.35">
      <c r="A8208" t="s">
        <v>1257</v>
      </c>
      <c r="B8208" t="s">
        <v>149</v>
      </c>
      <c r="C8208" t="s">
        <v>367</v>
      </c>
      <c r="D8208" t="s">
        <v>1263</v>
      </c>
      <c r="E8208" t="s">
        <v>30</v>
      </c>
      <c r="F8208">
        <v>2893</v>
      </c>
      <c r="G8208">
        <v>5168</v>
      </c>
      <c r="H8208">
        <v>1.7863809194607674</v>
      </c>
      <c r="I8208" t="str">
        <f>VLOOKUP($B8208&amp;$E8208,'Employee List'!$A:$E,5,0)</f>
        <v>E-1224</v>
      </c>
    </row>
    <row r="8209" spans="1:9" x14ac:dyDescent="0.35">
      <c r="A8209" t="s">
        <v>1257</v>
      </c>
      <c r="B8209" t="s">
        <v>149</v>
      </c>
      <c r="C8209" t="s">
        <v>367</v>
      </c>
      <c r="D8209" t="s">
        <v>1263</v>
      </c>
      <c r="E8209" t="s">
        <v>31</v>
      </c>
      <c r="F8209">
        <v>4418</v>
      </c>
      <c r="G8209">
        <v>2206</v>
      </c>
      <c r="H8209">
        <v>0.49932095971027612</v>
      </c>
      <c r="I8209" t="str">
        <f>VLOOKUP($B8209&amp;$E8209,'Employee List'!$A:$E,5,0)</f>
        <v>E-1224</v>
      </c>
    </row>
    <row r="8210" spans="1:9" x14ac:dyDescent="0.35">
      <c r="A8210" t="s">
        <v>1257</v>
      </c>
      <c r="B8210" t="s">
        <v>149</v>
      </c>
      <c r="C8210" t="s">
        <v>367</v>
      </c>
      <c r="D8210" t="s">
        <v>1264</v>
      </c>
      <c r="E8210" t="s">
        <v>29</v>
      </c>
      <c r="F8210">
        <v>1102</v>
      </c>
      <c r="G8210">
        <v>5286</v>
      </c>
      <c r="H8210">
        <v>4.7967332123411976</v>
      </c>
      <c r="I8210" t="str">
        <f>VLOOKUP($B8210&amp;$E8210,'Employee List'!$A:$E,5,0)</f>
        <v>E-1224</v>
      </c>
    </row>
    <row r="8211" spans="1:9" x14ac:dyDescent="0.35">
      <c r="A8211" t="s">
        <v>1257</v>
      </c>
      <c r="B8211" t="s">
        <v>149</v>
      </c>
      <c r="C8211" t="s">
        <v>367</v>
      </c>
      <c r="D8211" t="s">
        <v>1264</v>
      </c>
      <c r="E8211" t="s">
        <v>30</v>
      </c>
      <c r="F8211">
        <v>4771</v>
      </c>
      <c r="G8211">
        <v>5931</v>
      </c>
      <c r="H8211">
        <v>1.2431356109830225</v>
      </c>
      <c r="I8211" t="str">
        <f>VLOOKUP($B8211&amp;$E8211,'Employee List'!$A:$E,5,0)</f>
        <v>E-1224</v>
      </c>
    </row>
    <row r="8212" spans="1:9" x14ac:dyDescent="0.35">
      <c r="A8212" t="s">
        <v>1257</v>
      </c>
      <c r="B8212" t="s">
        <v>149</v>
      </c>
      <c r="C8212" t="s">
        <v>367</v>
      </c>
      <c r="D8212" t="s">
        <v>1264</v>
      </c>
      <c r="E8212" t="s">
        <v>31</v>
      </c>
      <c r="F8212">
        <v>2803</v>
      </c>
      <c r="G8212">
        <v>1912</v>
      </c>
      <c r="H8212">
        <v>0.6821262932572244</v>
      </c>
      <c r="I8212" t="str">
        <f>VLOOKUP($B8212&amp;$E8212,'Employee List'!$A:$E,5,0)</f>
        <v>E-1224</v>
      </c>
    </row>
    <row r="8213" spans="1:9" x14ac:dyDescent="0.35">
      <c r="A8213" t="s">
        <v>1257</v>
      </c>
      <c r="B8213" t="s">
        <v>149</v>
      </c>
      <c r="C8213" t="s">
        <v>367</v>
      </c>
      <c r="D8213" t="s">
        <v>1265</v>
      </c>
      <c r="E8213" t="s">
        <v>29</v>
      </c>
      <c r="F8213">
        <v>7273</v>
      </c>
      <c r="G8213">
        <v>7129</v>
      </c>
      <c r="H8213">
        <v>0.98020074247215727</v>
      </c>
      <c r="I8213" t="str">
        <f>VLOOKUP($B8213&amp;$E8213,'Employee List'!$A:$E,5,0)</f>
        <v>E-1224</v>
      </c>
    </row>
    <row r="8214" spans="1:9" x14ac:dyDescent="0.35">
      <c r="A8214" t="s">
        <v>1257</v>
      </c>
      <c r="B8214" t="s">
        <v>149</v>
      </c>
      <c r="C8214" t="s">
        <v>367</v>
      </c>
      <c r="D8214" t="s">
        <v>1265</v>
      </c>
      <c r="E8214" t="s">
        <v>30</v>
      </c>
      <c r="F8214">
        <v>4944</v>
      </c>
      <c r="G8214">
        <v>2808</v>
      </c>
      <c r="H8214">
        <v>0.56796116504854366</v>
      </c>
      <c r="I8214" t="str">
        <f>VLOOKUP($B8214&amp;$E8214,'Employee List'!$A:$E,5,0)</f>
        <v>E-1224</v>
      </c>
    </row>
    <row r="8215" spans="1:9" x14ac:dyDescent="0.35">
      <c r="A8215" t="s">
        <v>1257</v>
      </c>
      <c r="B8215" t="s">
        <v>149</v>
      </c>
      <c r="C8215" t="s">
        <v>367</v>
      </c>
      <c r="D8215" t="s">
        <v>1265</v>
      </c>
      <c r="E8215" t="s">
        <v>31</v>
      </c>
      <c r="F8215">
        <v>6848</v>
      </c>
      <c r="G8215">
        <v>5304</v>
      </c>
      <c r="H8215">
        <v>0.77453271028037385</v>
      </c>
      <c r="I8215" t="str">
        <f>VLOOKUP($B8215&amp;$E8215,'Employee List'!$A:$E,5,0)</f>
        <v>E-1224</v>
      </c>
    </row>
    <row r="8216" spans="1:9" x14ac:dyDescent="0.35">
      <c r="A8216" t="s">
        <v>1257</v>
      </c>
      <c r="B8216" t="s">
        <v>149</v>
      </c>
      <c r="C8216" t="s">
        <v>367</v>
      </c>
      <c r="D8216" t="s">
        <v>1260</v>
      </c>
      <c r="E8216" t="s">
        <v>29</v>
      </c>
      <c r="F8216">
        <v>66112</v>
      </c>
      <c r="G8216">
        <v>37421</v>
      </c>
      <c r="H8216">
        <v>0.56602432236205225</v>
      </c>
      <c r="I8216" t="str">
        <f>VLOOKUP($B8216&amp;$E8216,'Employee List'!$A:$E,5,0)</f>
        <v>E-1224</v>
      </c>
    </row>
    <row r="8217" spans="1:9" x14ac:dyDescent="0.35">
      <c r="A8217" t="s">
        <v>1257</v>
      </c>
      <c r="B8217" t="s">
        <v>149</v>
      </c>
      <c r="C8217" t="s">
        <v>367</v>
      </c>
      <c r="D8217" t="s">
        <v>1260</v>
      </c>
      <c r="E8217" t="s">
        <v>30</v>
      </c>
      <c r="F8217">
        <v>67423</v>
      </c>
      <c r="G8217">
        <v>39973</v>
      </c>
      <c r="H8217">
        <v>0.59286890230336831</v>
      </c>
      <c r="I8217" t="str">
        <f>VLOOKUP($B8217&amp;$E8217,'Employee List'!$A:$E,5,0)</f>
        <v>E-1224</v>
      </c>
    </row>
    <row r="8218" spans="1:9" x14ac:dyDescent="0.35">
      <c r="A8218" t="s">
        <v>1257</v>
      </c>
      <c r="B8218" t="s">
        <v>149</v>
      </c>
      <c r="C8218" t="s">
        <v>367</v>
      </c>
      <c r="D8218" t="s">
        <v>1260</v>
      </c>
      <c r="E8218" t="s">
        <v>31</v>
      </c>
      <c r="F8218">
        <v>79912</v>
      </c>
      <c r="G8218">
        <v>65617</v>
      </c>
      <c r="H8218">
        <v>0.82111572730003002</v>
      </c>
      <c r="I8218" t="str">
        <f>VLOOKUP($B8218&amp;$E8218,'Employee List'!$A:$E,5,0)</f>
        <v>E-1224</v>
      </c>
    </row>
    <row r="8219" spans="1:9" x14ac:dyDescent="0.35">
      <c r="A8219" t="s">
        <v>1257</v>
      </c>
      <c r="B8219" t="s">
        <v>149</v>
      </c>
      <c r="C8219" t="s">
        <v>367</v>
      </c>
      <c r="D8219" t="s">
        <v>1261</v>
      </c>
      <c r="E8219" t="s">
        <v>29</v>
      </c>
      <c r="F8219">
        <v>48059</v>
      </c>
      <c r="G8219">
        <v>24997</v>
      </c>
      <c r="H8219">
        <v>0.52013150502507333</v>
      </c>
      <c r="I8219" t="str">
        <f>VLOOKUP($B8219&amp;$E8219,'Employee List'!$A:$E,5,0)</f>
        <v>E-1224</v>
      </c>
    </row>
    <row r="8220" spans="1:9" x14ac:dyDescent="0.35">
      <c r="A8220" t="s">
        <v>1257</v>
      </c>
      <c r="B8220" t="s">
        <v>149</v>
      </c>
      <c r="C8220" t="s">
        <v>367</v>
      </c>
      <c r="D8220" t="s">
        <v>1261</v>
      </c>
      <c r="E8220" t="s">
        <v>30</v>
      </c>
      <c r="F8220">
        <v>50589</v>
      </c>
      <c r="G8220">
        <v>24640</v>
      </c>
      <c r="H8220">
        <v>0.48706240487062402</v>
      </c>
      <c r="I8220" t="str">
        <f>VLOOKUP($B8220&amp;$E8220,'Employee List'!$A:$E,5,0)</f>
        <v>E-1224</v>
      </c>
    </row>
    <row r="8221" spans="1:9" x14ac:dyDescent="0.35">
      <c r="A8221" t="s">
        <v>1257</v>
      </c>
      <c r="B8221" t="s">
        <v>149</v>
      </c>
      <c r="C8221" t="s">
        <v>367</v>
      </c>
      <c r="D8221" t="s">
        <v>1261</v>
      </c>
      <c r="E8221" t="s">
        <v>31</v>
      </c>
      <c r="F8221">
        <v>49802</v>
      </c>
      <c r="G8221">
        <v>18903</v>
      </c>
      <c r="H8221">
        <v>0.37956306975623472</v>
      </c>
      <c r="I8221" t="str">
        <f>VLOOKUP($B8221&amp;$E8221,'Employee List'!$A:$E,5,0)</f>
        <v>E-1224</v>
      </c>
    </row>
    <row r="8222" spans="1:9" x14ac:dyDescent="0.35">
      <c r="A8222" t="s">
        <v>1257</v>
      </c>
      <c r="B8222" t="s">
        <v>149</v>
      </c>
      <c r="C8222" t="s">
        <v>367</v>
      </c>
      <c r="D8222" t="s">
        <v>1266</v>
      </c>
      <c r="E8222" t="s">
        <v>29</v>
      </c>
      <c r="F8222">
        <v>26664</v>
      </c>
      <c r="G8222">
        <v>19984</v>
      </c>
      <c r="H8222">
        <v>0.74947494749474952</v>
      </c>
      <c r="I8222" t="str">
        <f>VLOOKUP($B8222&amp;$E8222,'Employee List'!$A:$E,5,0)</f>
        <v>E-1224</v>
      </c>
    </row>
    <row r="8223" spans="1:9" x14ac:dyDescent="0.35">
      <c r="A8223" t="s">
        <v>1257</v>
      </c>
      <c r="B8223" t="s">
        <v>149</v>
      </c>
      <c r="C8223" t="s">
        <v>367</v>
      </c>
      <c r="D8223" t="s">
        <v>1266</v>
      </c>
      <c r="E8223" t="s">
        <v>30</v>
      </c>
      <c r="F8223">
        <v>27616</v>
      </c>
      <c r="G8223">
        <v>19134</v>
      </c>
      <c r="H8223">
        <v>0.69285921205098489</v>
      </c>
      <c r="I8223" t="str">
        <f>VLOOKUP($B8223&amp;$E8223,'Employee List'!$A:$E,5,0)</f>
        <v>E-1224</v>
      </c>
    </row>
    <row r="8224" spans="1:9" x14ac:dyDescent="0.35">
      <c r="A8224" t="s">
        <v>1257</v>
      </c>
      <c r="B8224" t="s">
        <v>149</v>
      </c>
      <c r="C8224" t="s">
        <v>367</v>
      </c>
      <c r="D8224" t="s">
        <v>1266</v>
      </c>
      <c r="E8224" t="s">
        <v>31</v>
      </c>
      <c r="F8224">
        <v>30396</v>
      </c>
      <c r="G8224">
        <v>21686</v>
      </c>
      <c r="H8224">
        <v>0.71344913804447951</v>
      </c>
      <c r="I8224" t="str">
        <f>VLOOKUP($B8224&amp;$E8224,'Employee List'!$A:$E,5,0)</f>
        <v>E-1224</v>
      </c>
    </row>
    <row r="8225" spans="1:9" x14ac:dyDescent="0.35">
      <c r="A8225" t="s">
        <v>1257</v>
      </c>
      <c r="B8225" t="s">
        <v>149</v>
      </c>
      <c r="C8225" t="s">
        <v>367</v>
      </c>
      <c r="D8225" t="s">
        <v>1267</v>
      </c>
      <c r="E8225" t="s">
        <v>29</v>
      </c>
      <c r="F8225">
        <v>26467</v>
      </c>
      <c r="G8225">
        <v>18401</v>
      </c>
      <c r="H8225">
        <v>0.6952431329580232</v>
      </c>
      <c r="I8225" t="str">
        <f>VLOOKUP($B8225&amp;$E8225,'Employee List'!$A:$E,5,0)</f>
        <v>E-1224</v>
      </c>
    </row>
    <row r="8226" spans="1:9" x14ac:dyDescent="0.35">
      <c r="A8226" t="s">
        <v>1257</v>
      </c>
      <c r="B8226" t="s">
        <v>149</v>
      </c>
      <c r="C8226" t="s">
        <v>367</v>
      </c>
      <c r="D8226" t="s">
        <v>1267</v>
      </c>
      <c r="E8226" t="s">
        <v>30</v>
      </c>
      <c r="F8226">
        <v>29328</v>
      </c>
      <c r="G8226">
        <v>15809</v>
      </c>
      <c r="H8226">
        <v>0.53904118930714673</v>
      </c>
      <c r="I8226" t="str">
        <f>VLOOKUP($B8226&amp;$E8226,'Employee List'!$A:$E,5,0)</f>
        <v>E-1224</v>
      </c>
    </row>
    <row r="8227" spans="1:9" x14ac:dyDescent="0.35">
      <c r="A8227" t="s">
        <v>1257</v>
      </c>
      <c r="B8227" t="s">
        <v>149</v>
      </c>
      <c r="C8227" t="s">
        <v>367</v>
      </c>
      <c r="D8227" t="s">
        <v>1267</v>
      </c>
      <c r="E8227" t="s">
        <v>31</v>
      </c>
      <c r="F8227">
        <v>27604</v>
      </c>
      <c r="G8227">
        <v>19572</v>
      </c>
      <c r="H8227">
        <v>0.70902767714823933</v>
      </c>
      <c r="I8227" t="str">
        <f>VLOOKUP($B8227&amp;$E8227,'Employee List'!$A:$E,5,0)</f>
        <v>E-1224</v>
      </c>
    </row>
    <row r="8228" spans="1:9" x14ac:dyDescent="0.35">
      <c r="A8228" t="s">
        <v>1257</v>
      </c>
      <c r="B8228" t="s">
        <v>149</v>
      </c>
      <c r="C8228" t="s">
        <v>367</v>
      </c>
      <c r="D8228" t="s">
        <v>1268</v>
      </c>
      <c r="E8228" t="s">
        <v>29</v>
      </c>
      <c r="F8228">
        <v>12144</v>
      </c>
      <c r="G8228">
        <v>8334</v>
      </c>
      <c r="H8228">
        <v>0.68626482213438733</v>
      </c>
      <c r="I8228" t="str">
        <f>VLOOKUP($B8228&amp;$E8228,'Employee List'!$A:$E,5,0)</f>
        <v>E-1224</v>
      </c>
    </row>
    <row r="8229" spans="1:9" x14ac:dyDescent="0.35">
      <c r="A8229" t="s">
        <v>1257</v>
      </c>
      <c r="B8229" t="s">
        <v>149</v>
      </c>
      <c r="C8229" t="s">
        <v>367</v>
      </c>
      <c r="D8229" t="s">
        <v>1268</v>
      </c>
      <c r="E8229" t="s">
        <v>30</v>
      </c>
      <c r="F8229">
        <v>10552</v>
      </c>
      <c r="G8229">
        <v>6841</v>
      </c>
      <c r="H8229">
        <v>0.64831311599696739</v>
      </c>
      <c r="I8229" t="str">
        <f>VLOOKUP($B8229&amp;$E8229,'Employee List'!$A:$E,5,0)</f>
        <v>E-1224</v>
      </c>
    </row>
    <row r="8230" spans="1:9" x14ac:dyDescent="0.35">
      <c r="A8230" t="s">
        <v>1257</v>
      </c>
      <c r="B8230" t="s">
        <v>149</v>
      </c>
      <c r="C8230" t="s">
        <v>367</v>
      </c>
      <c r="D8230" t="s">
        <v>1268</v>
      </c>
      <c r="E8230" t="s">
        <v>31</v>
      </c>
      <c r="F8230">
        <v>12888</v>
      </c>
      <c r="G8230">
        <v>3705</v>
      </c>
      <c r="H8230">
        <v>0.28747672253258844</v>
      </c>
      <c r="I8230" t="str">
        <f>VLOOKUP($B8230&amp;$E8230,'Employee List'!$A:$E,5,0)</f>
        <v>E-1224</v>
      </c>
    </row>
    <row r="8231" spans="1:9" x14ac:dyDescent="0.35">
      <c r="A8231" t="s">
        <v>1257</v>
      </c>
      <c r="B8231" t="s">
        <v>149</v>
      </c>
      <c r="C8231" t="s">
        <v>367</v>
      </c>
      <c r="D8231" t="s">
        <v>1269</v>
      </c>
      <c r="E8231" t="s">
        <v>29</v>
      </c>
      <c r="F8231">
        <v>17764</v>
      </c>
      <c r="G8231">
        <v>8616</v>
      </c>
      <c r="H8231">
        <v>0.48502589506867821</v>
      </c>
      <c r="I8231" t="str">
        <f>VLOOKUP($B8231&amp;$E8231,'Employee List'!$A:$E,5,0)</f>
        <v>E-1224</v>
      </c>
    </row>
    <row r="8232" spans="1:9" x14ac:dyDescent="0.35">
      <c r="A8232" t="s">
        <v>1257</v>
      </c>
      <c r="B8232" t="s">
        <v>149</v>
      </c>
      <c r="C8232" t="s">
        <v>367</v>
      </c>
      <c r="D8232" t="s">
        <v>1269</v>
      </c>
      <c r="E8232" t="s">
        <v>30</v>
      </c>
      <c r="F8232">
        <v>17892</v>
      </c>
      <c r="G8232">
        <v>9713</v>
      </c>
      <c r="H8232">
        <v>0.54286832103733507</v>
      </c>
      <c r="I8232" t="str">
        <f>VLOOKUP($B8232&amp;$E8232,'Employee List'!$A:$E,5,0)</f>
        <v>E-1224</v>
      </c>
    </row>
    <row r="8233" spans="1:9" x14ac:dyDescent="0.35">
      <c r="A8233" t="s">
        <v>1257</v>
      </c>
      <c r="B8233" t="s">
        <v>149</v>
      </c>
      <c r="C8233" t="s">
        <v>367</v>
      </c>
      <c r="D8233" t="s">
        <v>1269</v>
      </c>
      <c r="E8233" t="s">
        <v>31</v>
      </c>
      <c r="F8233">
        <v>16132</v>
      </c>
      <c r="G8233">
        <v>5010</v>
      </c>
      <c r="H8233">
        <v>0.31056285643441606</v>
      </c>
      <c r="I8233" t="str">
        <f>VLOOKUP($B8233&amp;$E8233,'Employee List'!$A:$E,5,0)</f>
        <v>E-1224</v>
      </c>
    </row>
    <row r="8234" spans="1:9" x14ac:dyDescent="0.35">
      <c r="A8234" t="s">
        <v>1257</v>
      </c>
      <c r="B8234" t="s">
        <v>149</v>
      </c>
      <c r="C8234" t="s">
        <v>367</v>
      </c>
      <c r="D8234" t="s">
        <v>1270</v>
      </c>
      <c r="E8234" t="s">
        <v>29</v>
      </c>
      <c r="F8234">
        <v>7611</v>
      </c>
      <c r="G8234">
        <v>4139</v>
      </c>
      <c r="H8234">
        <v>0.54381815792931287</v>
      </c>
      <c r="I8234" t="str">
        <f>VLOOKUP($B8234&amp;$E8234,'Employee List'!$A:$E,5,0)</f>
        <v>E-1224</v>
      </c>
    </row>
    <row r="8235" spans="1:9" x14ac:dyDescent="0.35">
      <c r="A8235" t="s">
        <v>1257</v>
      </c>
      <c r="B8235" t="s">
        <v>149</v>
      </c>
      <c r="C8235" t="s">
        <v>367</v>
      </c>
      <c r="D8235" t="s">
        <v>1270</v>
      </c>
      <c r="E8235" t="s">
        <v>30</v>
      </c>
      <c r="F8235">
        <v>7851</v>
      </c>
      <c r="G8235">
        <v>2665</v>
      </c>
      <c r="H8235">
        <v>0.33944720417781177</v>
      </c>
      <c r="I8235" t="str">
        <f>VLOOKUP($B8235&amp;$E8235,'Employee List'!$A:$E,5,0)</f>
        <v>E-1224</v>
      </c>
    </row>
    <row r="8236" spans="1:9" x14ac:dyDescent="0.35">
      <c r="A8236" t="s">
        <v>1257</v>
      </c>
      <c r="B8236" t="s">
        <v>149</v>
      </c>
      <c r="C8236" t="s">
        <v>367</v>
      </c>
      <c r="D8236" t="s">
        <v>1270</v>
      </c>
      <c r="E8236" t="s">
        <v>31</v>
      </c>
      <c r="F8236">
        <v>5095</v>
      </c>
      <c r="G8236">
        <v>2644</v>
      </c>
      <c r="H8236">
        <v>0.51894013738959766</v>
      </c>
      <c r="I8236" t="str">
        <f>VLOOKUP($B8236&amp;$E8236,'Employee List'!$A:$E,5,0)</f>
        <v>E-1224</v>
      </c>
    </row>
    <row r="8237" spans="1:9" x14ac:dyDescent="0.35">
      <c r="A8237" t="s">
        <v>1257</v>
      </c>
      <c r="B8237" t="s">
        <v>149</v>
      </c>
      <c r="C8237" t="s">
        <v>367</v>
      </c>
      <c r="D8237" t="s">
        <v>1271</v>
      </c>
      <c r="E8237" t="s">
        <v>29</v>
      </c>
      <c r="F8237">
        <v>135688</v>
      </c>
      <c r="G8237">
        <v>150171</v>
      </c>
      <c r="H8237">
        <v>1.1067375154766819</v>
      </c>
      <c r="I8237" t="str">
        <f>VLOOKUP($B8237&amp;$E8237,'Employee List'!$A:$E,5,0)</f>
        <v>E-1224</v>
      </c>
    </row>
    <row r="8238" spans="1:9" x14ac:dyDescent="0.35">
      <c r="A8238" t="s">
        <v>1257</v>
      </c>
      <c r="B8238" t="s">
        <v>149</v>
      </c>
      <c r="C8238" t="s">
        <v>367</v>
      </c>
      <c r="D8238" t="s">
        <v>1271</v>
      </c>
      <c r="E8238" t="s">
        <v>30</v>
      </c>
      <c r="F8238">
        <v>136366</v>
      </c>
      <c r="G8238">
        <v>134574</v>
      </c>
      <c r="H8238">
        <v>0.98685889444582964</v>
      </c>
      <c r="I8238" t="str">
        <f>VLOOKUP($B8238&amp;$E8238,'Employee List'!$A:$E,5,0)</f>
        <v>E-1224</v>
      </c>
    </row>
    <row r="8239" spans="1:9" x14ac:dyDescent="0.35">
      <c r="A8239" t="s">
        <v>1257</v>
      </c>
      <c r="B8239" t="s">
        <v>149</v>
      </c>
      <c r="C8239" t="s">
        <v>367</v>
      </c>
      <c r="D8239" t="s">
        <v>1271</v>
      </c>
      <c r="E8239" t="s">
        <v>31</v>
      </c>
      <c r="F8239">
        <v>138568</v>
      </c>
      <c r="G8239">
        <v>119461</v>
      </c>
      <c r="H8239">
        <v>0.86211102130361983</v>
      </c>
      <c r="I8239" t="str">
        <f>VLOOKUP($B8239&amp;$E8239,'Employee List'!$A:$E,5,0)</f>
        <v>E-1224</v>
      </c>
    </row>
    <row r="8240" spans="1:9" x14ac:dyDescent="0.35">
      <c r="A8240" t="s">
        <v>1257</v>
      </c>
      <c r="B8240" t="s">
        <v>149</v>
      </c>
      <c r="C8240" t="s">
        <v>367</v>
      </c>
      <c r="D8240" t="s">
        <v>1258</v>
      </c>
      <c r="E8240" t="s">
        <v>29</v>
      </c>
      <c r="F8240">
        <v>136412</v>
      </c>
      <c r="G8240">
        <v>129978</v>
      </c>
      <c r="H8240">
        <v>0.95283406151951444</v>
      </c>
      <c r="I8240" t="str">
        <f>VLOOKUP($B8240&amp;$E8240,'Employee List'!$A:$E,5,0)</f>
        <v>E-1224</v>
      </c>
    </row>
    <row r="8241" spans="1:9" x14ac:dyDescent="0.35">
      <c r="A8241" t="s">
        <v>1257</v>
      </c>
      <c r="B8241" t="s">
        <v>149</v>
      </c>
      <c r="C8241" t="s">
        <v>367</v>
      </c>
      <c r="D8241" t="s">
        <v>1258</v>
      </c>
      <c r="E8241" t="s">
        <v>30</v>
      </c>
      <c r="F8241">
        <v>135156</v>
      </c>
      <c r="G8241">
        <v>93014</v>
      </c>
      <c r="H8241">
        <v>0.68819734233034424</v>
      </c>
      <c r="I8241" t="str">
        <f>VLOOKUP($B8241&amp;$E8241,'Employee List'!$A:$E,5,0)</f>
        <v>E-1224</v>
      </c>
    </row>
    <row r="8242" spans="1:9" x14ac:dyDescent="0.35">
      <c r="A8242" t="s">
        <v>1257</v>
      </c>
      <c r="B8242" t="s">
        <v>149</v>
      </c>
      <c r="C8242" t="s">
        <v>367</v>
      </c>
      <c r="D8242" t="s">
        <v>1258</v>
      </c>
      <c r="E8242" t="s">
        <v>31</v>
      </c>
      <c r="F8242">
        <v>130001</v>
      </c>
      <c r="G8242">
        <v>66239</v>
      </c>
      <c r="H8242">
        <v>0.50952684979346308</v>
      </c>
      <c r="I8242" t="str">
        <f>VLOOKUP($B8242&amp;$E8242,'Employee List'!$A:$E,5,0)</f>
        <v>E-1224</v>
      </c>
    </row>
    <row r="8243" spans="1:9" x14ac:dyDescent="0.35">
      <c r="A8243" t="s">
        <v>1257</v>
      </c>
      <c r="B8243" t="s">
        <v>149</v>
      </c>
      <c r="C8243" t="s">
        <v>367</v>
      </c>
      <c r="D8243" t="s">
        <v>1272</v>
      </c>
      <c r="E8243" t="s">
        <v>29</v>
      </c>
      <c r="F8243">
        <v>15532</v>
      </c>
      <c r="G8243">
        <v>12649</v>
      </c>
      <c r="H8243">
        <v>0.81438320885912951</v>
      </c>
      <c r="I8243" t="str">
        <f>VLOOKUP($B8243&amp;$E8243,'Employee List'!$A:$E,5,0)</f>
        <v>E-1224</v>
      </c>
    </row>
    <row r="8244" spans="1:9" x14ac:dyDescent="0.35">
      <c r="A8244" t="s">
        <v>1257</v>
      </c>
      <c r="B8244" t="s">
        <v>149</v>
      </c>
      <c r="C8244" t="s">
        <v>367</v>
      </c>
      <c r="D8244" t="s">
        <v>1272</v>
      </c>
      <c r="E8244" t="s">
        <v>30</v>
      </c>
      <c r="F8244">
        <v>16749</v>
      </c>
      <c r="G8244">
        <v>15783</v>
      </c>
      <c r="H8244">
        <v>0.9423249149202938</v>
      </c>
      <c r="I8244" t="str">
        <f>VLOOKUP($B8244&amp;$E8244,'Employee List'!$A:$E,5,0)</f>
        <v>E-1224</v>
      </c>
    </row>
    <row r="8245" spans="1:9" x14ac:dyDescent="0.35">
      <c r="A8245" t="s">
        <v>1257</v>
      </c>
      <c r="B8245" t="s">
        <v>149</v>
      </c>
      <c r="C8245" t="s">
        <v>367</v>
      </c>
      <c r="D8245" t="s">
        <v>1272</v>
      </c>
      <c r="E8245" t="s">
        <v>31</v>
      </c>
      <c r="F8245">
        <v>15646</v>
      </c>
      <c r="G8245">
        <v>8643</v>
      </c>
      <c r="H8245">
        <v>0.55240956154927778</v>
      </c>
      <c r="I8245" t="str">
        <f>VLOOKUP($B8245&amp;$E8245,'Employee List'!$A:$E,5,0)</f>
        <v>E-1224</v>
      </c>
    </row>
    <row r="8246" spans="1:9" x14ac:dyDescent="0.35">
      <c r="A8246" t="s">
        <v>1257</v>
      </c>
      <c r="B8246" t="s">
        <v>149</v>
      </c>
      <c r="C8246" t="s">
        <v>367</v>
      </c>
      <c r="D8246" t="s">
        <v>1259</v>
      </c>
      <c r="E8246" t="s">
        <v>29</v>
      </c>
      <c r="F8246">
        <v>35863</v>
      </c>
      <c r="G8246">
        <v>20403</v>
      </c>
      <c r="H8246">
        <v>0.56891503778267294</v>
      </c>
      <c r="I8246" t="str">
        <f>VLOOKUP($B8246&amp;$E8246,'Employee List'!$A:$E,5,0)</f>
        <v>E-1224</v>
      </c>
    </row>
    <row r="8247" spans="1:9" x14ac:dyDescent="0.35">
      <c r="A8247" t="s">
        <v>1257</v>
      </c>
      <c r="B8247" t="s">
        <v>149</v>
      </c>
      <c r="C8247" t="s">
        <v>367</v>
      </c>
      <c r="D8247" t="s">
        <v>1259</v>
      </c>
      <c r="E8247" t="s">
        <v>30</v>
      </c>
      <c r="F8247">
        <v>36926</v>
      </c>
      <c r="G8247">
        <v>23998</v>
      </c>
      <c r="H8247">
        <v>0.64989438336131722</v>
      </c>
      <c r="I8247" t="str">
        <f>VLOOKUP($B8247&amp;$E8247,'Employee List'!$A:$E,5,0)</f>
        <v>E-1224</v>
      </c>
    </row>
    <row r="8248" spans="1:9" x14ac:dyDescent="0.35">
      <c r="A8248" t="s">
        <v>1257</v>
      </c>
      <c r="B8248" t="s">
        <v>149</v>
      </c>
      <c r="C8248" t="s">
        <v>367</v>
      </c>
      <c r="D8248" t="s">
        <v>1259</v>
      </c>
      <c r="E8248" t="s">
        <v>31</v>
      </c>
      <c r="F8248">
        <v>36373</v>
      </c>
      <c r="G8248">
        <v>17032</v>
      </c>
      <c r="H8248">
        <v>0.46825942319852637</v>
      </c>
      <c r="I8248" t="str">
        <f>VLOOKUP($B8248&amp;$E8248,'Employee List'!$A:$E,5,0)</f>
        <v>E-1224</v>
      </c>
    </row>
    <row r="8249" spans="1:9" x14ac:dyDescent="0.35">
      <c r="A8249" t="s">
        <v>1257</v>
      </c>
      <c r="B8249" t="s">
        <v>149</v>
      </c>
      <c r="C8249" t="s">
        <v>367</v>
      </c>
      <c r="D8249" t="s">
        <v>1273</v>
      </c>
      <c r="E8249" t="s">
        <v>29</v>
      </c>
      <c r="F8249">
        <v>17328</v>
      </c>
      <c r="G8249">
        <v>6960</v>
      </c>
      <c r="H8249">
        <v>0.40166204986149584</v>
      </c>
      <c r="I8249" t="str">
        <f>VLOOKUP($B8249&amp;$E8249,'Employee List'!$A:$E,5,0)</f>
        <v>E-1224</v>
      </c>
    </row>
    <row r="8250" spans="1:9" x14ac:dyDescent="0.35">
      <c r="A8250" t="s">
        <v>1257</v>
      </c>
      <c r="B8250" t="s">
        <v>149</v>
      </c>
      <c r="C8250" t="s">
        <v>367</v>
      </c>
      <c r="D8250" t="s">
        <v>1273</v>
      </c>
      <c r="E8250" t="s">
        <v>30</v>
      </c>
      <c r="F8250">
        <v>19144</v>
      </c>
      <c r="G8250">
        <v>9639</v>
      </c>
      <c r="H8250">
        <v>0.50349979105725029</v>
      </c>
      <c r="I8250" t="str">
        <f>VLOOKUP($B8250&amp;$E8250,'Employee List'!$A:$E,5,0)</f>
        <v>E-1224</v>
      </c>
    </row>
    <row r="8251" spans="1:9" x14ac:dyDescent="0.35">
      <c r="A8251" t="s">
        <v>1257</v>
      </c>
      <c r="B8251" t="s">
        <v>149</v>
      </c>
      <c r="C8251" t="s">
        <v>367</v>
      </c>
      <c r="D8251" t="s">
        <v>1273</v>
      </c>
      <c r="E8251" t="s">
        <v>31</v>
      </c>
      <c r="F8251">
        <v>20055</v>
      </c>
      <c r="G8251">
        <v>5381</v>
      </c>
      <c r="H8251">
        <v>0.26831214161057093</v>
      </c>
      <c r="I8251" t="str">
        <f>VLOOKUP($B8251&amp;$E8251,'Employee List'!$A:$E,5,0)</f>
        <v>E-1224</v>
      </c>
    </row>
    <row r="8252" spans="1:9" x14ac:dyDescent="0.35">
      <c r="A8252" t="s">
        <v>1257</v>
      </c>
      <c r="B8252" t="s">
        <v>149</v>
      </c>
      <c r="C8252" t="s">
        <v>367</v>
      </c>
      <c r="D8252" t="s">
        <v>1275</v>
      </c>
      <c r="E8252" t="s">
        <v>29</v>
      </c>
      <c r="F8252">
        <v>3223</v>
      </c>
      <c r="G8252">
        <v>5884</v>
      </c>
      <c r="H8252">
        <v>1.8256282966180577</v>
      </c>
      <c r="I8252" t="str">
        <f>VLOOKUP($B8252&amp;$E8252,'Employee List'!$A:$E,5,0)</f>
        <v>E-1224</v>
      </c>
    </row>
    <row r="8253" spans="1:9" x14ac:dyDescent="0.35">
      <c r="A8253" t="s">
        <v>1257</v>
      </c>
      <c r="B8253" t="s">
        <v>149</v>
      </c>
      <c r="C8253" t="s">
        <v>367</v>
      </c>
      <c r="D8253" t="s">
        <v>1275</v>
      </c>
      <c r="E8253" t="s">
        <v>30</v>
      </c>
      <c r="F8253">
        <v>1777</v>
      </c>
      <c r="G8253">
        <v>1555</v>
      </c>
      <c r="H8253">
        <v>0.87507034327518285</v>
      </c>
      <c r="I8253" t="str">
        <f>VLOOKUP($B8253&amp;$E8253,'Employee List'!$A:$E,5,0)</f>
        <v>E-1224</v>
      </c>
    </row>
    <row r="8254" spans="1:9" x14ac:dyDescent="0.35">
      <c r="A8254" t="s">
        <v>1257</v>
      </c>
      <c r="B8254" t="s">
        <v>149</v>
      </c>
      <c r="C8254" t="s">
        <v>367</v>
      </c>
      <c r="D8254" t="s">
        <v>1275</v>
      </c>
      <c r="E8254" t="s">
        <v>31</v>
      </c>
      <c r="F8254">
        <v>4232</v>
      </c>
      <c r="G8254">
        <v>5324</v>
      </c>
      <c r="H8254">
        <v>1.2580340264650283</v>
      </c>
      <c r="I8254" t="str">
        <f>VLOOKUP($B8254&amp;$E8254,'Employee List'!$A:$E,5,0)</f>
        <v>E-1224</v>
      </c>
    </row>
    <row r="8255" spans="1:9" x14ac:dyDescent="0.35">
      <c r="A8255" t="s">
        <v>1257</v>
      </c>
      <c r="B8255" t="s">
        <v>149</v>
      </c>
      <c r="C8255" t="s">
        <v>367</v>
      </c>
      <c r="D8255" t="s">
        <v>1276</v>
      </c>
      <c r="E8255" t="s">
        <v>29</v>
      </c>
      <c r="F8255">
        <v>4946</v>
      </c>
      <c r="G8255">
        <v>5778</v>
      </c>
      <c r="H8255">
        <v>1.168216740800647</v>
      </c>
      <c r="I8255" t="str">
        <f>VLOOKUP($B8255&amp;$E8255,'Employee List'!$A:$E,5,0)</f>
        <v>E-1224</v>
      </c>
    </row>
    <row r="8256" spans="1:9" x14ac:dyDescent="0.35">
      <c r="A8256" t="s">
        <v>1257</v>
      </c>
      <c r="B8256" t="s">
        <v>149</v>
      </c>
      <c r="C8256" t="s">
        <v>367</v>
      </c>
      <c r="D8256" t="s">
        <v>1276</v>
      </c>
      <c r="E8256" t="s">
        <v>30</v>
      </c>
      <c r="F8256">
        <v>2179</v>
      </c>
      <c r="G8256">
        <v>5537</v>
      </c>
      <c r="H8256">
        <v>2.5410738871041763</v>
      </c>
      <c r="I8256" t="str">
        <f>VLOOKUP($B8256&amp;$E8256,'Employee List'!$A:$E,5,0)</f>
        <v>E-1224</v>
      </c>
    </row>
    <row r="8257" spans="1:9" x14ac:dyDescent="0.35">
      <c r="A8257" t="s">
        <v>1257</v>
      </c>
      <c r="B8257" t="s">
        <v>149</v>
      </c>
      <c r="C8257" t="s">
        <v>367</v>
      </c>
      <c r="D8257" t="s">
        <v>1276</v>
      </c>
      <c r="E8257" t="s">
        <v>31</v>
      </c>
      <c r="F8257">
        <v>1256</v>
      </c>
      <c r="G8257">
        <v>3169</v>
      </c>
      <c r="H8257">
        <v>2.5230891719745223</v>
      </c>
      <c r="I8257" t="str">
        <f>VLOOKUP($B8257&amp;$E8257,'Employee List'!$A:$E,5,0)</f>
        <v>E-1224</v>
      </c>
    </row>
    <row r="8258" spans="1:9" x14ac:dyDescent="0.35">
      <c r="A8258" t="s">
        <v>1257</v>
      </c>
      <c r="B8258" t="s">
        <v>149</v>
      </c>
      <c r="C8258" t="s">
        <v>367</v>
      </c>
      <c r="D8258" t="s">
        <v>1277</v>
      </c>
      <c r="E8258" t="s">
        <v>29</v>
      </c>
      <c r="F8258">
        <v>8636</v>
      </c>
      <c r="G8258">
        <v>6340</v>
      </c>
      <c r="H8258">
        <v>0.73413617415470123</v>
      </c>
      <c r="I8258" t="str">
        <f>VLOOKUP($B8258&amp;$E8258,'Employee List'!$A:$E,5,0)</f>
        <v>E-1224</v>
      </c>
    </row>
    <row r="8259" spans="1:9" x14ac:dyDescent="0.35">
      <c r="A8259" t="s">
        <v>1257</v>
      </c>
      <c r="B8259" t="s">
        <v>149</v>
      </c>
      <c r="C8259" t="s">
        <v>367</v>
      </c>
      <c r="D8259" t="s">
        <v>1277</v>
      </c>
      <c r="E8259" t="s">
        <v>30</v>
      </c>
      <c r="F8259">
        <v>10252</v>
      </c>
      <c r="G8259">
        <v>3388</v>
      </c>
      <c r="H8259">
        <v>0.33047210300429186</v>
      </c>
      <c r="I8259" t="str">
        <f>VLOOKUP($B8259&amp;$E8259,'Employee List'!$A:$E,5,0)</f>
        <v>E-1224</v>
      </c>
    </row>
    <row r="8260" spans="1:9" x14ac:dyDescent="0.35">
      <c r="A8260" t="s">
        <v>1257</v>
      </c>
      <c r="B8260" t="s">
        <v>149</v>
      </c>
      <c r="C8260" t="s">
        <v>367</v>
      </c>
      <c r="D8260" t="s">
        <v>1277</v>
      </c>
      <c r="E8260" t="s">
        <v>31</v>
      </c>
      <c r="F8260">
        <v>6775</v>
      </c>
      <c r="G8260">
        <v>1822</v>
      </c>
      <c r="H8260">
        <v>0.268929889298893</v>
      </c>
      <c r="I8260" t="str">
        <f>VLOOKUP($B8260&amp;$E8260,'Employee List'!$A:$E,5,0)</f>
        <v>E-1224</v>
      </c>
    </row>
    <row r="8261" spans="1:9" x14ac:dyDescent="0.35">
      <c r="A8261" t="s">
        <v>1257</v>
      </c>
      <c r="B8261" t="s">
        <v>149</v>
      </c>
      <c r="C8261" t="s">
        <v>367</v>
      </c>
      <c r="D8261" t="s">
        <v>1278</v>
      </c>
      <c r="E8261" t="s">
        <v>29</v>
      </c>
      <c r="F8261">
        <v>11896</v>
      </c>
      <c r="G8261">
        <v>7287</v>
      </c>
      <c r="H8261">
        <v>0.61255884330867516</v>
      </c>
      <c r="I8261" t="str">
        <f>VLOOKUP($B8261&amp;$E8261,'Employee List'!$A:$E,5,0)</f>
        <v>E-1224</v>
      </c>
    </row>
    <row r="8262" spans="1:9" x14ac:dyDescent="0.35">
      <c r="A8262" t="s">
        <v>1257</v>
      </c>
      <c r="B8262" t="s">
        <v>149</v>
      </c>
      <c r="C8262" t="s">
        <v>367</v>
      </c>
      <c r="D8262" t="s">
        <v>1278</v>
      </c>
      <c r="E8262" t="s">
        <v>30</v>
      </c>
      <c r="F8262">
        <v>11184</v>
      </c>
      <c r="G8262">
        <v>4391</v>
      </c>
      <c r="H8262">
        <v>0.39261444921316169</v>
      </c>
      <c r="I8262" t="str">
        <f>VLOOKUP($B8262&amp;$E8262,'Employee List'!$A:$E,5,0)</f>
        <v>E-1224</v>
      </c>
    </row>
    <row r="8263" spans="1:9" x14ac:dyDescent="0.35">
      <c r="A8263" t="s">
        <v>1257</v>
      </c>
      <c r="B8263" t="s">
        <v>149</v>
      </c>
      <c r="C8263" t="s">
        <v>367</v>
      </c>
      <c r="D8263" t="s">
        <v>1278</v>
      </c>
      <c r="E8263" t="s">
        <v>31</v>
      </c>
      <c r="F8263">
        <v>10959</v>
      </c>
      <c r="G8263">
        <v>7623</v>
      </c>
      <c r="H8263">
        <v>0.6955926635641938</v>
      </c>
      <c r="I8263" t="str">
        <f>VLOOKUP($B8263&amp;$E8263,'Employee List'!$A:$E,5,0)</f>
        <v>E-1224</v>
      </c>
    </row>
    <row r="8264" spans="1:9" x14ac:dyDescent="0.35">
      <c r="A8264" t="s">
        <v>1257</v>
      </c>
      <c r="B8264" t="s">
        <v>149</v>
      </c>
      <c r="C8264" t="s">
        <v>367</v>
      </c>
      <c r="D8264" t="s">
        <v>1279</v>
      </c>
      <c r="E8264" t="s">
        <v>29</v>
      </c>
      <c r="F8264">
        <v>2870</v>
      </c>
      <c r="G8264">
        <v>3051</v>
      </c>
      <c r="H8264">
        <v>1.0630662020905923</v>
      </c>
      <c r="I8264" t="str">
        <f>VLOOKUP($B8264&amp;$E8264,'Employee List'!$A:$E,5,0)</f>
        <v>E-1224</v>
      </c>
    </row>
    <row r="8265" spans="1:9" x14ac:dyDescent="0.35">
      <c r="A8265" t="s">
        <v>1257</v>
      </c>
      <c r="B8265" t="s">
        <v>149</v>
      </c>
      <c r="C8265" t="s">
        <v>367</v>
      </c>
      <c r="D8265" t="s">
        <v>1279</v>
      </c>
      <c r="E8265" t="s">
        <v>30</v>
      </c>
      <c r="F8265">
        <v>4409</v>
      </c>
      <c r="G8265">
        <v>4673</v>
      </c>
      <c r="H8265">
        <v>1.0598775232479021</v>
      </c>
      <c r="I8265" t="str">
        <f>VLOOKUP($B8265&amp;$E8265,'Employee List'!$A:$E,5,0)</f>
        <v>E-1224</v>
      </c>
    </row>
    <row r="8266" spans="1:9" x14ac:dyDescent="0.35">
      <c r="A8266" t="s">
        <v>1257</v>
      </c>
      <c r="B8266" t="s">
        <v>149</v>
      </c>
      <c r="C8266" t="s">
        <v>367</v>
      </c>
      <c r="D8266" t="s">
        <v>1279</v>
      </c>
      <c r="E8266" t="s">
        <v>31</v>
      </c>
      <c r="F8266">
        <v>1090</v>
      </c>
      <c r="G8266">
        <v>5011</v>
      </c>
      <c r="H8266">
        <v>4.5972477064220181</v>
      </c>
      <c r="I8266" t="str">
        <f>VLOOKUP($B8266&amp;$E8266,'Employee List'!$A:$E,5,0)</f>
        <v>E-1224</v>
      </c>
    </row>
    <row r="8267" spans="1:9" x14ac:dyDescent="0.35">
      <c r="A8267" t="s">
        <v>1257</v>
      </c>
      <c r="B8267" t="s">
        <v>149</v>
      </c>
      <c r="C8267" t="s">
        <v>367</v>
      </c>
      <c r="D8267" t="s">
        <v>1280</v>
      </c>
      <c r="E8267" t="s">
        <v>29</v>
      </c>
      <c r="F8267">
        <v>1738</v>
      </c>
      <c r="G8267">
        <v>3181</v>
      </c>
      <c r="H8267">
        <v>1.8302646720368239</v>
      </c>
      <c r="I8267" t="str">
        <f>VLOOKUP($B8267&amp;$E8267,'Employee List'!$A:$E,5,0)</f>
        <v>E-1224</v>
      </c>
    </row>
    <row r="8268" spans="1:9" x14ac:dyDescent="0.35">
      <c r="A8268" t="s">
        <v>1257</v>
      </c>
      <c r="B8268" t="s">
        <v>149</v>
      </c>
      <c r="C8268" t="s">
        <v>367</v>
      </c>
      <c r="D8268" t="s">
        <v>1280</v>
      </c>
      <c r="E8268" t="s">
        <v>30</v>
      </c>
      <c r="F8268">
        <v>3867</v>
      </c>
      <c r="G8268">
        <v>3916</v>
      </c>
      <c r="H8268">
        <v>1.0126713214378071</v>
      </c>
      <c r="I8268" t="str">
        <f>VLOOKUP($B8268&amp;$E8268,'Employee List'!$A:$E,5,0)</f>
        <v>E-1224</v>
      </c>
    </row>
    <row r="8269" spans="1:9" x14ac:dyDescent="0.35">
      <c r="A8269" t="s">
        <v>1257</v>
      </c>
      <c r="B8269" t="s">
        <v>149</v>
      </c>
      <c r="C8269" t="s">
        <v>367</v>
      </c>
      <c r="D8269" t="s">
        <v>1280</v>
      </c>
      <c r="E8269" t="s">
        <v>31</v>
      </c>
      <c r="F8269">
        <v>4647</v>
      </c>
      <c r="G8269">
        <v>5007</v>
      </c>
      <c r="H8269">
        <v>1.0774693350548741</v>
      </c>
      <c r="I8269" t="str">
        <f>VLOOKUP($B8269&amp;$E8269,'Employee List'!$A:$E,5,0)</f>
        <v>E-1224</v>
      </c>
    </row>
    <row r="8270" spans="1:9" x14ac:dyDescent="0.35">
      <c r="A8270" t="s">
        <v>1257</v>
      </c>
      <c r="B8270" t="s">
        <v>149</v>
      </c>
      <c r="C8270" t="s">
        <v>367</v>
      </c>
      <c r="D8270" t="s">
        <v>1262</v>
      </c>
      <c r="E8270" t="s">
        <v>29</v>
      </c>
      <c r="F8270">
        <v>14102</v>
      </c>
      <c r="G8270">
        <v>7875</v>
      </c>
      <c r="H8270">
        <v>0.5584314281662176</v>
      </c>
      <c r="I8270" t="str">
        <f>VLOOKUP($B8270&amp;$E8270,'Employee List'!$A:$E,5,0)</f>
        <v>E-1224</v>
      </c>
    </row>
    <row r="8271" spans="1:9" x14ac:dyDescent="0.35">
      <c r="A8271" t="s">
        <v>1257</v>
      </c>
      <c r="B8271" t="s">
        <v>149</v>
      </c>
      <c r="C8271" t="s">
        <v>367</v>
      </c>
      <c r="D8271" t="s">
        <v>1262</v>
      </c>
      <c r="E8271" t="s">
        <v>30</v>
      </c>
      <c r="F8271">
        <v>16358</v>
      </c>
      <c r="G8271">
        <v>11080</v>
      </c>
      <c r="H8271">
        <v>0.6773444186330847</v>
      </c>
      <c r="I8271" t="str">
        <f>VLOOKUP($B8271&amp;$E8271,'Employee List'!$A:$E,5,0)</f>
        <v>E-1224</v>
      </c>
    </row>
    <row r="8272" spans="1:9" x14ac:dyDescent="0.35">
      <c r="A8272" t="s">
        <v>1257</v>
      </c>
      <c r="B8272" t="s">
        <v>149</v>
      </c>
      <c r="C8272" t="s">
        <v>367</v>
      </c>
      <c r="D8272" t="s">
        <v>1262</v>
      </c>
      <c r="E8272" t="s">
        <v>31</v>
      </c>
      <c r="F8272">
        <v>15368</v>
      </c>
      <c r="G8272">
        <v>9273</v>
      </c>
      <c r="H8272">
        <v>0.603396668401874</v>
      </c>
      <c r="I8272" t="str">
        <f>VLOOKUP($B8272&amp;$E8272,'Employee List'!$A:$E,5,0)</f>
        <v>E-1224</v>
      </c>
    </row>
    <row r="8273" spans="1:9" x14ac:dyDescent="0.35">
      <c r="A8273" t="s">
        <v>1257</v>
      </c>
      <c r="B8273" t="s">
        <v>149</v>
      </c>
      <c r="C8273" t="s">
        <v>367</v>
      </c>
      <c r="D8273" t="s">
        <v>1282</v>
      </c>
      <c r="E8273" t="s">
        <v>30</v>
      </c>
      <c r="F8273">
        <v>7074</v>
      </c>
      <c r="G8273">
        <v>1323</v>
      </c>
      <c r="H8273">
        <v>0.18702290076335878</v>
      </c>
      <c r="I8273" t="str">
        <f>VLOOKUP($B8273&amp;$E8273,'Employee List'!$A:$E,5,0)</f>
        <v>E-1224</v>
      </c>
    </row>
    <row r="8274" spans="1:9" x14ac:dyDescent="0.35">
      <c r="A8274" t="s">
        <v>1257</v>
      </c>
      <c r="B8274" t="s">
        <v>149</v>
      </c>
      <c r="C8274" t="s">
        <v>367</v>
      </c>
      <c r="D8274" t="s">
        <v>1282</v>
      </c>
      <c r="E8274" t="s">
        <v>31</v>
      </c>
      <c r="F8274">
        <v>8423</v>
      </c>
      <c r="G8274">
        <v>5320</v>
      </c>
      <c r="H8274">
        <v>0.63160394158850763</v>
      </c>
      <c r="I8274" t="str">
        <f>VLOOKUP($B8274&amp;$E8274,'Employee List'!$A:$E,5,0)</f>
        <v>E-1224</v>
      </c>
    </row>
    <row r="8275" spans="1:9" x14ac:dyDescent="0.35">
      <c r="A8275" t="s">
        <v>1257</v>
      </c>
      <c r="B8275" t="s">
        <v>149</v>
      </c>
      <c r="C8275" t="s">
        <v>367</v>
      </c>
      <c r="D8275" t="s">
        <v>1281</v>
      </c>
      <c r="E8275" t="s">
        <v>29</v>
      </c>
      <c r="F8275">
        <v>5479</v>
      </c>
      <c r="G8275">
        <v>3480</v>
      </c>
      <c r="H8275">
        <v>0.635152400073006</v>
      </c>
      <c r="I8275" t="str">
        <f>VLOOKUP($B8275&amp;$E8275,'Employee List'!$A:$E,5,0)</f>
        <v>E-1224</v>
      </c>
    </row>
    <row r="8276" spans="1:9" x14ac:dyDescent="0.35">
      <c r="A8276" t="s">
        <v>1257</v>
      </c>
      <c r="B8276" t="s">
        <v>149</v>
      </c>
      <c r="C8276" t="s">
        <v>367</v>
      </c>
      <c r="D8276" t="s">
        <v>1281</v>
      </c>
      <c r="E8276" t="s">
        <v>30</v>
      </c>
      <c r="F8276">
        <v>4710</v>
      </c>
      <c r="G8276">
        <v>7267</v>
      </c>
      <c r="H8276">
        <v>1.5428874734607219</v>
      </c>
      <c r="I8276" t="str">
        <f>VLOOKUP($B8276&amp;$E8276,'Employee List'!$A:$E,5,0)</f>
        <v>E-1224</v>
      </c>
    </row>
    <row r="8277" spans="1:9" x14ac:dyDescent="0.35">
      <c r="A8277" t="s">
        <v>1257</v>
      </c>
      <c r="B8277" t="s">
        <v>149</v>
      </c>
      <c r="C8277" t="s">
        <v>367</v>
      </c>
      <c r="D8277" t="s">
        <v>1281</v>
      </c>
      <c r="E8277" t="s">
        <v>31</v>
      </c>
      <c r="F8277">
        <v>5899</v>
      </c>
      <c r="G8277">
        <v>5358</v>
      </c>
      <c r="H8277">
        <v>0.9082895406001017</v>
      </c>
      <c r="I8277" t="str">
        <f>VLOOKUP($B8277&amp;$E8277,'Employee List'!$A:$E,5,0)</f>
        <v>E-1224</v>
      </c>
    </row>
    <row r="8278" spans="1:9" x14ac:dyDescent="0.35">
      <c r="A8278" t="s">
        <v>1257</v>
      </c>
      <c r="B8278" t="s">
        <v>150</v>
      </c>
      <c r="C8278" t="s">
        <v>367</v>
      </c>
      <c r="D8278" t="s">
        <v>1274</v>
      </c>
      <c r="E8278" t="s">
        <v>29</v>
      </c>
      <c r="F8278">
        <v>43892</v>
      </c>
      <c r="G8278">
        <v>43145</v>
      </c>
      <c r="H8278">
        <v>0.98298095324888357</v>
      </c>
      <c r="I8278" t="str">
        <f>VLOOKUP($B8278&amp;$E8278,'Employee List'!$A:$E,5,0)</f>
        <v>E-1225</v>
      </c>
    </row>
    <row r="8279" spans="1:9" x14ac:dyDescent="0.35">
      <c r="A8279" t="s">
        <v>1257</v>
      </c>
      <c r="B8279" t="s">
        <v>150</v>
      </c>
      <c r="C8279" t="s">
        <v>367</v>
      </c>
      <c r="D8279" t="s">
        <v>1274</v>
      </c>
      <c r="E8279" t="s">
        <v>30</v>
      </c>
      <c r="F8279">
        <v>44969</v>
      </c>
      <c r="G8279">
        <v>29175</v>
      </c>
      <c r="H8279">
        <v>0.64878027085325451</v>
      </c>
      <c r="I8279" t="str">
        <f>VLOOKUP($B8279&amp;$E8279,'Employee List'!$A:$E,5,0)</f>
        <v>E-1225</v>
      </c>
    </row>
    <row r="8280" spans="1:9" x14ac:dyDescent="0.35">
      <c r="A8280" t="s">
        <v>1257</v>
      </c>
      <c r="B8280" t="s">
        <v>150</v>
      </c>
      <c r="C8280" t="s">
        <v>367</v>
      </c>
      <c r="D8280" t="s">
        <v>1274</v>
      </c>
      <c r="E8280" t="s">
        <v>31</v>
      </c>
      <c r="F8280">
        <v>44389</v>
      </c>
      <c r="G8280">
        <v>21151</v>
      </c>
      <c r="H8280">
        <v>0.47649192367478427</v>
      </c>
      <c r="I8280" t="str">
        <f>VLOOKUP($B8280&amp;$E8280,'Employee List'!$A:$E,5,0)</f>
        <v>E-1225</v>
      </c>
    </row>
    <row r="8281" spans="1:9" x14ac:dyDescent="0.35">
      <c r="A8281" t="s">
        <v>1257</v>
      </c>
      <c r="B8281" t="s">
        <v>150</v>
      </c>
      <c r="C8281" t="s">
        <v>367</v>
      </c>
      <c r="D8281" t="s">
        <v>1263</v>
      </c>
      <c r="E8281" t="s">
        <v>29</v>
      </c>
      <c r="F8281">
        <v>3319</v>
      </c>
      <c r="G8281">
        <v>1525</v>
      </c>
      <c r="H8281">
        <v>0.4594757457065381</v>
      </c>
      <c r="I8281" t="str">
        <f>VLOOKUP($B8281&amp;$E8281,'Employee List'!$A:$E,5,0)</f>
        <v>E-1225</v>
      </c>
    </row>
    <row r="8282" spans="1:9" x14ac:dyDescent="0.35">
      <c r="A8282" t="s">
        <v>1257</v>
      </c>
      <c r="B8282" t="s">
        <v>150</v>
      </c>
      <c r="C8282" t="s">
        <v>367</v>
      </c>
      <c r="D8282" t="s">
        <v>1263</v>
      </c>
      <c r="E8282" t="s">
        <v>30</v>
      </c>
      <c r="F8282">
        <v>3017</v>
      </c>
      <c r="G8282">
        <v>5235</v>
      </c>
      <c r="H8282">
        <v>1.735167384819357</v>
      </c>
      <c r="I8282" t="str">
        <f>VLOOKUP($B8282&amp;$E8282,'Employee List'!$A:$E,5,0)</f>
        <v>E-1225</v>
      </c>
    </row>
    <row r="8283" spans="1:9" x14ac:dyDescent="0.35">
      <c r="A8283" t="s">
        <v>1257</v>
      </c>
      <c r="B8283" t="s">
        <v>150</v>
      </c>
      <c r="C8283" t="s">
        <v>367</v>
      </c>
      <c r="D8283" t="s">
        <v>1263</v>
      </c>
      <c r="E8283" t="s">
        <v>31</v>
      </c>
      <c r="F8283">
        <v>3627</v>
      </c>
      <c r="G8283">
        <v>1451</v>
      </c>
      <c r="H8283">
        <v>0.40005514199062586</v>
      </c>
      <c r="I8283" t="str">
        <f>VLOOKUP($B8283&amp;$E8283,'Employee List'!$A:$E,5,0)</f>
        <v>E-1225</v>
      </c>
    </row>
    <row r="8284" spans="1:9" x14ac:dyDescent="0.35">
      <c r="A8284" t="s">
        <v>1257</v>
      </c>
      <c r="B8284" t="s">
        <v>150</v>
      </c>
      <c r="C8284" t="s">
        <v>367</v>
      </c>
      <c r="D8284" t="s">
        <v>1264</v>
      </c>
      <c r="E8284" t="s">
        <v>29</v>
      </c>
      <c r="F8284">
        <v>1945</v>
      </c>
      <c r="G8284">
        <v>5279</v>
      </c>
      <c r="H8284">
        <v>2.7141388174807197</v>
      </c>
      <c r="I8284" t="str">
        <f>VLOOKUP($B8284&amp;$E8284,'Employee List'!$A:$E,5,0)</f>
        <v>E-1225</v>
      </c>
    </row>
    <row r="8285" spans="1:9" x14ac:dyDescent="0.35">
      <c r="A8285" t="s">
        <v>1257</v>
      </c>
      <c r="B8285" t="s">
        <v>150</v>
      </c>
      <c r="C8285" t="s">
        <v>367</v>
      </c>
      <c r="D8285" t="s">
        <v>1264</v>
      </c>
      <c r="E8285" t="s">
        <v>30</v>
      </c>
      <c r="F8285">
        <v>3718</v>
      </c>
      <c r="G8285">
        <v>1759</v>
      </c>
      <c r="H8285">
        <v>0.47310381925766543</v>
      </c>
      <c r="I8285" t="str">
        <f>VLOOKUP($B8285&amp;$E8285,'Employee List'!$A:$E,5,0)</f>
        <v>E-1225</v>
      </c>
    </row>
    <row r="8286" spans="1:9" x14ac:dyDescent="0.35">
      <c r="A8286" t="s">
        <v>1257</v>
      </c>
      <c r="B8286" t="s">
        <v>150</v>
      </c>
      <c r="C8286" t="s">
        <v>367</v>
      </c>
      <c r="D8286" t="s">
        <v>1264</v>
      </c>
      <c r="E8286" t="s">
        <v>31</v>
      </c>
      <c r="F8286">
        <v>1830</v>
      </c>
      <c r="G8286">
        <v>2978</v>
      </c>
      <c r="H8286">
        <v>1.6273224043715846</v>
      </c>
      <c r="I8286" t="str">
        <f>VLOOKUP($B8286&amp;$E8286,'Employee List'!$A:$E,5,0)</f>
        <v>E-1225</v>
      </c>
    </row>
    <row r="8287" spans="1:9" x14ac:dyDescent="0.35">
      <c r="A8287" t="s">
        <v>1257</v>
      </c>
      <c r="B8287" t="s">
        <v>150</v>
      </c>
      <c r="C8287" t="s">
        <v>367</v>
      </c>
      <c r="D8287" t="s">
        <v>1265</v>
      </c>
      <c r="E8287" t="s">
        <v>29</v>
      </c>
      <c r="F8287">
        <v>24181</v>
      </c>
      <c r="G8287">
        <v>8110</v>
      </c>
      <c r="H8287">
        <v>0.33538728753980396</v>
      </c>
      <c r="I8287" t="str">
        <f>VLOOKUP($B8287&amp;$E8287,'Employee List'!$A:$E,5,0)</f>
        <v>E-1225</v>
      </c>
    </row>
    <row r="8288" spans="1:9" x14ac:dyDescent="0.35">
      <c r="A8288" t="s">
        <v>1257</v>
      </c>
      <c r="B8288" t="s">
        <v>150</v>
      </c>
      <c r="C8288" t="s">
        <v>367</v>
      </c>
      <c r="D8288" t="s">
        <v>1265</v>
      </c>
      <c r="E8288" t="s">
        <v>30</v>
      </c>
      <c r="F8288">
        <v>22592</v>
      </c>
      <c r="G8288">
        <v>12317</v>
      </c>
      <c r="H8288">
        <v>0.54519298866855526</v>
      </c>
      <c r="I8288" t="str">
        <f>VLOOKUP($B8288&amp;$E8288,'Employee List'!$A:$E,5,0)</f>
        <v>E-1225</v>
      </c>
    </row>
    <row r="8289" spans="1:9" x14ac:dyDescent="0.35">
      <c r="A8289" t="s">
        <v>1257</v>
      </c>
      <c r="B8289" t="s">
        <v>150</v>
      </c>
      <c r="C8289" t="s">
        <v>367</v>
      </c>
      <c r="D8289" t="s">
        <v>1265</v>
      </c>
      <c r="E8289" t="s">
        <v>31</v>
      </c>
      <c r="F8289">
        <v>22679</v>
      </c>
      <c r="G8289">
        <v>8555</v>
      </c>
      <c r="H8289">
        <v>0.37722121786674895</v>
      </c>
      <c r="I8289" t="str">
        <f>VLOOKUP($B8289&amp;$E8289,'Employee List'!$A:$E,5,0)</f>
        <v>E-1225</v>
      </c>
    </row>
    <row r="8290" spans="1:9" x14ac:dyDescent="0.35">
      <c r="A8290" t="s">
        <v>1257</v>
      </c>
      <c r="B8290" t="s">
        <v>150</v>
      </c>
      <c r="C8290" t="s">
        <v>367</v>
      </c>
      <c r="D8290" t="s">
        <v>1260</v>
      </c>
      <c r="E8290" t="s">
        <v>29</v>
      </c>
      <c r="F8290">
        <v>122452</v>
      </c>
      <c r="G8290">
        <v>53411</v>
      </c>
      <c r="H8290">
        <v>0.43617907424950186</v>
      </c>
      <c r="I8290" t="str">
        <f>VLOOKUP($B8290&amp;$E8290,'Employee List'!$A:$E,5,0)</f>
        <v>E-1225</v>
      </c>
    </row>
    <row r="8291" spans="1:9" x14ac:dyDescent="0.35">
      <c r="A8291" t="s">
        <v>1257</v>
      </c>
      <c r="B8291" t="s">
        <v>150</v>
      </c>
      <c r="C8291" t="s">
        <v>367</v>
      </c>
      <c r="D8291" t="s">
        <v>1260</v>
      </c>
      <c r="E8291" t="s">
        <v>30</v>
      </c>
      <c r="F8291">
        <v>119206</v>
      </c>
      <c r="G8291">
        <v>71715</v>
      </c>
      <c r="H8291">
        <v>0.60160562387799277</v>
      </c>
      <c r="I8291" t="str">
        <f>VLOOKUP($B8291&amp;$E8291,'Employee List'!$A:$E,5,0)</f>
        <v>E-1225</v>
      </c>
    </row>
    <row r="8292" spans="1:9" x14ac:dyDescent="0.35">
      <c r="A8292" t="s">
        <v>1257</v>
      </c>
      <c r="B8292" t="s">
        <v>150</v>
      </c>
      <c r="C8292" t="s">
        <v>367</v>
      </c>
      <c r="D8292" t="s">
        <v>1260</v>
      </c>
      <c r="E8292" t="s">
        <v>31</v>
      </c>
      <c r="F8292">
        <v>139162</v>
      </c>
      <c r="G8292">
        <v>108367</v>
      </c>
      <c r="H8292">
        <v>0.77871114240956585</v>
      </c>
      <c r="I8292" t="str">
        <f>VLOOKUP($B8292&amp;$E8292,'Employee List'!$A:$E,5,0)</f>
        <v>E-1225</v>
      </c>
    </row>
    <row r="8293" spans="1:9" x14ac:dyDescent="0.35">
      <c r="A8293" t="s">
        <v>1257</v>
      </c>
      <c r="B8293" t="s">
        <v>150</v>
      </c>
      <c r="C8293" t="s">
        <v>367</v>
      </c>
      <c r="D8293" t="s">
        <v>1261</v>
      </c>
      <c r="E8293" t="s">
        <v>29</v>
      </c>
      <c r="F8293">
        <v>52041</v>
      </c>
      <c r="G8293">
        <v>44921</v>
      </c>
      <c r="H8293">
        <v>0.86318479660267866</v>
      </c>
      <c r="I8293" t="str">
        <f>VLOOKUP($B8293&amp;$E8293,'Employee List'!$A:$E,5,0)</f>
        <v>E-1225</v>
      </c>
    </row>
    <row r="8294" spans="1:9" x14ac:dyDescent="0.35">
      <c r="A8294" t="s">
        <v>1257</v>
      </c>
      <c r="B8294" t="s">
        <v>150</v>
      </c>
      <c r="C8294" t="s">
        <v>367</v>
      </c>
      <c r="D8294" t="s">
        <v>1261</v>
      </c>
      <c r="E8294" t="s">
        <v>30</v>
      </c>
      <c r="F8294">
        <v>52818</v>
      </c>
      <c r="G8294">
        <v>49726</v>
      </c>
      <c r="H8294">
        <v>0.94145935097883293</v>
      </c>
      <c r="I8294" t="str">
        <f>VLOOKUP($B8294&amp;$E8294,'Employee List'!$A:$E,5,0)</f>
        <v>E-1225</v>
      </c>
    </row>
    <row r="8295" spans="1:9" x14ac:dyDescent="0.35">
      <c r="A8295" t="s">
        <v>1257</v>
      </c>
      <c r="B8295" t="s">
        <v>150</v>
      </c>
      <c r="C8295" t="s">
        <v>367</v>
      </c>
      <c r="D8295" t="s">
        <v>1261</v>
      </c>
      <c r="E8295" t="s">
        <v>31</v>
      </c>
      <c r="F8295">
        <v>53957</v>
      </c>
      <c r="G8295">
        <v>27563</v>
      </c>
      <c r="H8295">
        <v>0.51083270011305304</v>
      </c>
      <c r="I8295" t="str">
        <f>VLOOKUP($B8295&amp;$E8295,'Employee List'!$A:$E,5,0)</f>
        <v>E-1225</v>
      </c>
    </row>
    <row r="8296" spans="1:9" x14ac:dyDescent="0.35">
      <c r="A8296" t="s">
        <v>1257</v>
      </c>
      <c r="B8296" t="s">
        <v>150</v>
      </c>
      <c r="C8296" t="s">
        <v>367</v>
      </c>
      <c r="D8296" t="s">
        <v>1266</v>
      </c>
      <c r="E8296" t="s">
        <v>29</v>
      </c>
      <c r="F8296">
        <v>45703</v>
      </c>
      <c r="G8296">
        <v>31847</v>
      </c>
      <c r="H8296">
        <v>0.69682515370982212</v>
      </c>
      <c r="I8296" t="str">
        <f>VLOOKUP($B8296&amp;$E8296,'Employee List'!$A:$E,5,0)</f>
        <v>E-1225</v>
      </c>
    </row>
    <row r="8297" spans="1:9" x14ac:dyDescent="0.35">
      <c r="A8297" t="s">
        <v>1257</v>
      </c>
      <c r="B8297" t="s">
        <v>150</v>
      </c>
      <c r="C8297" t="s">
        <v>367</v>
      </c>
      <c r="D8297" t="s">
        <v>1266</v>
      </c>
      <c r="E8297" t="s">
        <v>30</v>
      </c>
      <c r="F8297">
        <v>45676</v>
      </c>
      <c r="G8297">
        <v>36520</v>
      </c>
      <c r="H8297">
        <v>0.79954461861809267</v>
      </c>
      <c r="I8297" t="str">
        <f>VLOOKUP($B8297&amp;$E8297,'Employee List'!$A:$E,5,0)</f>
        <v>E-1225</v>
      </c>
    </row>
    <row r="8298" spans="1:9" x14ac:dyDescent="0.35">
      <c r="A8298" t="s">
        <v>1257</v>
      </c>
      <c r="B8298" t="s">
        <v>150</v>
      </c>
      <c r="C8298" t="s">
        <v>367</v>
      </c>
      <c r="D8298" t="s">
        <v>1266</v>
      </c>
      <c r="E8298" t="s">
        <v>31</v>
      </c>
      <c r="F8298">
        <v>45255</v>
      </c>
      <c r="G8298">
        <v>34650</v>
      </c>
      <c r="H8298">
        <v>0.76566125290023201</v>
      </c>
      <c r="I8298" t="str">
        <f>VLOOKUP($B8298&amp;$E8298,'Employee List'!$A:$E,5,0)</f>
        <v>E-1225</v>
      </c>
    </row>
    <row r="8299" spans="1:9" x14ac:dyDescent="0.35">
      <c r="A8299" t="s">
        <v>1257</v>
      </c>
      <c r="B8299" t="s">
        <v>150</v>
      </c>
      <c r="C8299" t="s">
        <v>367</v>
      </c>
      <c r="D8299" t="s">
        <v>1267</v>
      </c>
      <c r="E8299" t="s">
        <v>29</v>
      </c>
      <c r="F8299">
        <v>35319</v>
      </c>
      <c r="G8299">
        <v>19822</v>
      </c>
      <c r="H8299">
        <v>0.56122766782751499</v>
      </c>
      <c r="I8299" t="str">
        <f>VLOOKUP($B8299&amp;$E8299,'Employee List'!$A:$E,5,0)</f>
        <v>E-1225</v>
      </c>
    </row>
    <row r="8300" spans="1:9" x14ac:dyDescent="0.35">
      <c r="A8300" t="s">
        <v>1257</v>
      </c>
      <c r="B8300" t="s">
        <v>150</v>
      </c>
      <c r="C8300" t="s">
        <v>367</v>
      </c>
      <c r="D8300" t="s">
        <v>1267</v>
      </c>
      <c r="E8300" t="s">
        <v>30</v>
      </c>
      <c r="F8300">
        <v>37486</v>
      </c>
      <c r="G8300">
        <v>22238</v>
      </c>
      <c r="H8300">
        <v>0.59323480766152692</v>
      </c>
      <c r="I8300" t="str">
        <f>VLOOKUP($B8300&amp;$E8300,'Employee List'!$A:$E,5,0)</f>
        <v>E-1225</v>
      </c>
    </row>
    <row r="8301" spans="1:9" x14ac:dyDescent="0.35">
      <c r="A8301" t="s">
        <v>1257</v>
      </c>
      <c r="B8301" t="s">
        <v>150</v>
      </c>
      <c r="C8301" t="s">
        <v>367</v>
      </c>
      <c r="D8301" t="s">
        <v>1267</v>
      </c>
      <c r="E8301" t="s">
        <v>31</v>
      </c>
      <c r="F8301">
        <v>38875</v>
      </c>
      <c r="G8301">
        <v>27218</v>
      </c>
      <c r="H8301">
        <v>0.7001414790996785</v>
      </c>
      <c r="I8301" t="str">
        <f>VLOOKUP($B8301&amp;$E8301,'Employee List'!$A:$E,5,0)</f>
        <v>E-1225</v>
      </c>
    </row>
    <row r="8302" spans="1:9" x14ac:dyDescent="0.35">
      <c r="A8302" t="s">
        <v>1257</v>
      </c>
      <c r="B8302" t="s">
        <v>150</v>
      </c>
      <c r="C8302" t="s">
        <v>367</v>
      </c>
      <c r="D8302" t="s">
        <v>1268</v>
      </c>
      <c r="E8302" t="s">
        <v>29</v>
      </c>
      <c r="F8302">
        <v>15137</v>
      </c>
      <c r="G8302">
        <v>11370</v>
      </c>
      <c r="H8302">
        <v>0.75113959172887623</v>
      </c>
      <c r="I8302" t="str">
        <f>VLOOKUP($B8302&amp;$E8302,'Employee List'!$A:$E,5,0)</f>
        <v>E-1225</v>
      </c>
    </row>
    <row r="8303" spans="1:9" x14ac:dyDescent="0.35">
      <c r="A8303" t="s">
        <v>1257</v>
      </c>
      <c r="B8303" t="s">
        <v>150</v>
      </c>
      <c r="C8303" t="s">
        <v>367</v>
      </c>
      <c r="D8303" t="s">
        <v>1268</v>
      </c>
      <c r="E8303" t="s">
        <v>30</v>
      </c>
      <c r="F8303">
        <v>12969</v>
      </c>
      <c r="G8303">
        <v>11529</v>
      </c>
      <c r="H8303">
        <v>0.88896599583622482</v>
      </c>
      <c r="I8303" t="str">
        <f>VLOOKUP($B8303&amp;$E8303,'Employee List'!$A:$E,5,0)</f>
        <v>E-1225</v>
      </c>
    </row>
    <row r="8304" spans="1:9" x14ac:dyDescent="0.35">
      <c r="A8304" t="s">
        <v>1257</v>
      </c>
      <c r="B8304" t="s">
        <v>150</v>
      </c>
      <c r="C8304" t="s">
        <v>367</v>
      </c>
      <c r="D8304" t="s">
        <v>1268</v>
      </c>
      <c r="E8304" t="s">
        <v>31</v>
      </c>
      <c r="F8304">
        <v>14263</v>
      </c>
      <c r="G8304">
        <v>15206</v>
      </c>
      <c r="H8304">
        <v>1.0661151230456425</v>
      </c>
      <c r="I8304" t="str">
        <f>VLOOKUP($B8304&amp;$E8304,'Employee List'!$A:$E,5,0)</f>
        <v>E-1225</v>
      </c>
    </row>
    <row r="8305" spans="1:9" x14ac:dyDescent="0.35">
      <c r="A8305" t="s">
        <v>1257</v>
      </c>
      <c r="B8305" t="s">
        <v>150</v>
      </c>
      <c r="C8305" t="s">
        <v>367</v>
      </c>
      <c r="D8305" t="s">
        <v>1269</v>
      </c>
      <c r="E8305" t="s">
        <v>29</v>
      </c>
      <c r="F8305">
        <v>13371</v>
      </c>
      <c r="G8305">
        <v>25314</v>
      </c>
      <c r="H8305">
        <v>1.8932017051828585</v>
      </c>
      <c r="I8305" t="str">
        <f>VLOOKUP($B8305&amp;$E8305,'Employee List'!$A:$E,5,0)</f>
        <v>E-1225</v>
      </c>
    </row>
    <row r="8306" spans="1:9" x14ac:dyDescent="0.35">
      <c r="A8306" t="s">
        <v>1257</v>
      </c>
      <c r="B8306" t="s">
        <v>150</v>
      </c>
      <c r="C8306" t="s">
        <v>367</v>
      </c>
      <c r="D8306" t="s">
        <v>1269</v>
      </c>
      <c r="E8306" t="s">
        <v>30</v>
      </c>
      <c r="F8306">
        <v>12975</v>
      </c>
      <c r="G8306">
        <v>33194</v>
      </c>
      <c r="H8306">
        <v>2.5583044315992294</v>
      </c>
      <c r="I8306" t="str">
        <f>VLOOKUP($B8306&amp;$E8306,'Employee List'!$A:$E,5,0)</f>
        <v>E-1225</v>
      </c>
    </row>
    <row r="8307" spans="1:9" x14ac:dyDescent="0.35">
      <c r="A8307" t="s">
        <v>1257</v>
      </c>
      <c r="B8307" t="s">
        <v>150</v>
      </c>
      <c r="C8307" t="s">
        <v>367</v>
      </c>
      <c r="D8307" t="s">
        <v>1269</v>
      </c>
      <c r="E8307" t="s">
        <v>31</v>
      </c>
      <c r="F8307">
        <v>11935</v>
      </c>
      <c r="G8307">
        <v>17697</v>
      </c>
      <c r="H8307">
        <v>1.4827817343946377</v>
      </c>
      <c r="I8307" t="str">
        <f>VLOOKUP($B8307&amp;$E8307,'Employee List'!$A:$E,5,0)</f>
        <v>E-1225</v>
      </c>
    </row>
    <row r="8308" spans="1:9" x14ac:dyDescent="0.35">
      <c r="A8308" t="s">
        <v>1257</v>
      </c>
      <c r="B8308" t="s">
        <v>150</v>
      </c>
      <c r="C8308" t="s">
        <v>367</v>
      </c>
      <c r="D8308" t="s">
        <v>1270</v>
      </c>
      <c r="E8308" t="s">
        <v>29</v>
      </c>
      <c r="F8308">
        <v>13528</v>
      </c>
      <c r="G8308">
        <v>9930</v>
      </c>
      <c r="H8308">
        <v>0.73403311649911296</v>
      </c>
      <c r="I8308" t="str">
        <f>VLOOKUP($B8308&amp;$E8308,'Employee List'!$A:$E,5,0)</f>
        <v>E-1225</v>
      </c>
    </row>
    <row r="8309" spans="1:9" x14ac:dyDescent="0.35">
      <c r="A8309" t="s">
        <v>1257</v>
      </c>
      <c r="B8309" t="s">
        <v>150</v>
      </c>
      <c r="C8309" t="s">
        <v>367</v>
      </c>
      <c r="D8309" t="s">
        <v>1270</v>
      </c>
      <c r="E8309" t="s">
        <v>30</v>
      </c>
      <c r="F8309">
        <v>13062</v>
      </c>
      <c r="G8309">
        <v>10667</v>
      </c>
      <c r="H8309">
        <v>0.81664369928035518</v>
      </c>
      <c r="I8309" t="str">
        <f>VLOOKUP($B8309&amp;$E8309,'Employee List'!$A:$E,5,0)</f>
        <v>E-1225</v>
      </c>
    </row>
    <row r="8310" spans="1:9" x14ac:dyDescent="0.35">
      <c r="A8310" t="s">
        <v>1257</v>
      </c>
      <c r="B8310" t="s">
        <v>150</v>
      </c>
      <c r="C8310" t="s">
        <v>367</v>
      </c>
      <c r="D8310" t="s">
        <v>1270</v>
      </c>
      <c r="E8310" t="s">
        <v>31</v>
      </c>
      <c r="F8310">
        <v>13812</v>
      </c>
      <c r="G8310">
        <v>7501</v>
      </c>
      <c r="H8310">
        <v>0.54307848247900381</v>
      </c>
      <c r="I8310" t="str">
        <f>VLOOKUP($B8310&amp;$E8310,'Employee List'!$A:$E,5,0)</f>
        <v>E-1225</v>
      </c>
    </row>
    <row r="8311" spans="1:9" x14ac:dyDescent="0.35">
      <c r="A8311" t="s">
        <v>1257</v>
      </c>
      <c r="B8311" t="s">
        <v>150</v>
      </c>
      <c r="C8311" t="s">
        <v>367</v>
      </c>
      <c r="D8311" t="s">
        <v>1271</v>
      </c>
      <c r="E8311" t="s">
        <v>29</v>
      </c>
      <c r="F8311">
        <v>40043</v>
      </c>
      <c r="G8311">
        <v>48866</v>
      </c>
      <c r="H8311">
        <v>1.2203381365032591</v>
      </c>
      <c r="I8311" t="str">
        <f>VLOOKUP($B8311&amp;$E8311,'Employee List'!$A:$E,5,0)</f>
        <v>E-1225</v>
      </c>
    </row>
    <row r="8312" spans="1:9" x14ac:dyDescent="0.35">
      <c r="A8312" t="s">
        <v>1257</v>
      </c>
      <c r="B8312" t="s">
        <v>150</v>
      </c>
      <c r="C8312" t="s">
        <v>367</v>
      </c>
      <c r="D8312" t="s">
        <v>1271</v>
      </c>
      <c r="E8312" t="s">
        <v>30</v>
      </c>
      <c r="F8312">
        <v>40087</v>
      </c>
      <c r="G8312">
        <v>50324</v>
      </c>
      <c r="H8312">
        <v>1.2553695711826778</v>
      </c>
      <c r="I8312" t="str">
        <f>VLOOKUP($B8312&amp;$E8312,'Employee List'!$A:$E,5,0)</f>
        <v>E-1225</v>
      </c>
    </row>
    <row r="8313" spans="1:9" x14ac:dyDescent="0.35">
      <c r="A8313" t="s">
        <v>1257</v>
      </c>
      <c r="B8313" t="s">
        <v>150</v>
      </c>
      <c r="C8313" t="s">
        <v>367</v>
      </c>
      <c r="D8313" t="s">
        <v>1271</v>
      </c>
      <c r="E8313" t="s">
        <v>31</v>
      </c>
      <c r="F8313">
        <v>42832</v>
      </c>
      <c r="G8313">
        <v>36529</v>
      </c>
      <c r="H8313">
        <v>0.85284366828539415</v>
      </c>
      <c r="I8313" t="str">
        <f>VLOOKUP($B8313&amp;$E8313,'Employee List'!$A:$E,5,0)</f>
        <v>E-1225</v>
      </c>
    </row>
    <row r="8314" spans="1:9" x14ac:dyDescent="0.35">
      <c r="A8314" t="s">
        <v>1257</v>
      </c>
      <c r="B8314" t="s">
        <v>150</v>
      </c>
      <c r="C8314" t="s">
        <v>367</v>
      </c>
      <c r="D8314" t="s">
        <v>1258</v>
      </c>
      <c r="E8314" t="s">
        <v>29</v>
      </c>
      <c r="F8314">
        <v>154672</v>
      </c>
      <c r="G8314">
        <v>168329</v>
      </c>
      <c r="H8314">
        <v>1.0882965242577842</v>
      </c>
      <c r="I8314" t="str">
        <f>VLOOKUP($B8314&amp;$E8314,'Employee List'!$A:$E,5,0)</f>
        <v>E-1225</v>
      </c>
    </row>
    <row r="8315" spans="1:9" x14ac:dyDescent="0.35">
      <c r="A8315" t="s">
        <v>1257</v>
      </c>
      <c r="B8315" t="s">
        <v>150</v>
      </c>
      <c r="C8315" t="s">
        <v>367</v>
      </c>
      <c r="D8315" t="s">
        <v>1258</v>
      </c>
      <c r="E8315" t="s">
        <v>30</v>
      </c>
      <c r="F8315">
        <v>151042</v>
      </c>
      <c r="G8315">
        <v>123240</v>
      </c>
      <c r="H8315">
        <v>0.81593199242594772</v>
      </c>
      <c r="I8315" t="str">
        <f>VLOOKUP($B8315&amp;$E8315,'Employee List'!$A:$E,5,0)</f>
        <v>E-1225</v>
      </c>
    </row>
    <row r="8316" spans="1:9" x14ac:dyDescent="0.35">
      <c r="A8316" t="s">
        <v>1257</v>
      </c>
      <c r="B8316" t="s">
        <v>150</v>
      </c>
      <c r="C8316" t="s">
        <v>367</v>
      </c>
      <c r="D8316" t="s">
        <v>1258</v>
      </c>
      <c r="E8316" t="s">
        <v>31</v>
      </c>
      <c r="F8316">
        <v>141929</v>
      </c>
      <c r="G8316">
        <v>90060</v>
      </c>
      <c r="H8316">
        <v>0.63454262342438827</v>
      </c>
      <c r="I8316" t="str">
        <f>VLOOKUP($B8316&amp;$E8316,'Employee List'!$A:$E,5,0)</f>
        <v>E-1225</v>
      </c>
    </row>
    <row r="8317" spans="1:9" x14ac:dyDescent="0.35">
      <c r="A8317" t="s">
        <v>1257</v>
      </c>
      <c r="B8317" t="s">
        <v>150</v>
      </c>
      <c r="C8317" t="s">
        <v>367</v>
      </c>
      <c r="D8317" t="s">
        <v>1272</v>
      </c>
      <c r="E8317" t="s">
        <v>29</v>
      </c>
      <c r="F8317">
        <v>21068</v>
      </c>
      <c r="G8317">
        <v>21104</v>
      </c>
      <c r="H8317">
        <v>1.0017087526105943</v>
      </c>
      <c r="I8317" t="str">
        <f>VLOOKUP($B8317&amp;$E8317,'Employee List'!$A:$E,5,0)</f>
        <v>E-1225</v>
      </c>
    </row>
    <row r="8318" spans="1:9" x14ac:dyDescent="0.35">
      <c r="A8318" t="s">
        <v>1257</v>
      </c>
      <c r="B8318" t="s">
        <v>150</v>
      </c>
      <c r="C8318" t="s">
        <v>367</v>
      </c>
      <c r="D8318" t="s">
        <v>1272</v>
      </c>
      <c r="E8318" t="s">
        <v>30</v>
      </c>
      <c r="F8318">
        <v>21657</v>
      </c>
      <c r="G8318">
        <v>22503</v>
      </c>
      <c r="H8318">
        <v>1.039063582213603</v>
      </c>
      <c r="I8318" t="str">
        <f>VLOOKUP($B8318&amp;$E8318,'Employee List'!$A:$E,5,0)</f>
        <v>E-1225</v>
      </c>
    </row>
    <row r="8319" spans="1:9" x14ac:dyDescent="0.35">
      <c r="A8319" t="s">
        <v>1257</v>
      </c>
      <c r="B8319" t="s">
        <v>150</v>
      </c>
      <c r="C8319" t="s">
        <v>367</v>
      </c>
      <c r="D8319" t="s">
        <v>1272</v>
      </c>
      <c r="E8319" t="s">
        <v>31</v>
      </c>
      <c r="F8319">
        <v>21577</v>
      </c>
      <c r="G8319">
        <v>29557</v>
      </c>
      <c r="H8319">
        <v>1.3698382536960652</v>
      </c>
      <c r="I8319" t="str">
        <f>VLOOKUP($B8319&amp;$E8319,'Employee List'!$A:$E,5,0)</f>
        <v>E-1225</v>
      </c>
    </row>
    <row r="8320" spans="1:9" x14ac:dyDescent="0.35">
      <c r="A8320" t="s">
        <v>1257</v>
      </c>
      <c r="B8320" t="s">
        <v>150</v>
      </c>
      <c r="C8320" t="s">
        <v>367</v>
      </c>
      <c r="D8320" t="s">
        <v>1259</v>
      </c>
      <c r="E8320" t="s">
        <v>29</v>
      </c>
      <c r="F8320">
        <v>65480</v>
      </c>
      <c r="G8320">
        <v>45359</v>
      </c>
      <c r="H8320">
        <v>0.69271533292608434</v>
      </c>
      <c r="I8320" t="str">
        <f>VLOOKUP($B8320&amp;$E8320,'Employee List'!$A:$E,5,0)</f>
        <v>E-1225</v>
      </c>
    </row>
    <row r="8321" spans="1:9" x14ac:dyDescent="0.35">
      <c r="A8321" t="s">
        <v>1257</v>
      </c>
      <c r="B8321" t="s">
        <v>150</v>
      </c>
      <c r="C8321" t="s">
        <v>367</v>
      </c>
      <c r="D8321" t="s">
        <v>1259</v>
      </c>
      <c r="E8321" t="s">
        <v>30</v>
      </c>
      <c r="F8321">
        <v>69546</v>
      </c>
      <c r="G8321">
        <v>45802</v>
      </c>
      <c r="H8321">
        <v>0.65858568429528652</v>
      </c>
      <c r="I8321" t="str">
        <f>VLOOKUP($B8321&amp;$E8321,'Employee List'!$A:$E,5,0)</f>
        <v>E-1225</v>
      </c>
    </row>
    <row r="8322" spans="1:9" x14ac:dyDescent="0.35">
      <c r="A8322" t="s">
        <v>1257</v>
      </c>
      <c r="B8322" t="s">
        <v>150</v>
      </c>
      <c r="C8322" t="s">
        <v>367</v>
      </c>
      <c r="D8322" t="s">
        <v>1259</v>
      </c>
      <c r="E8322" t="s">
        <v>31</v>
      </c>
      <c r="F8322">
        <v>71980</v>
      </c>
      <c r="G8322">
        <v>36814</v>
      </c>
      <c r="H8322">
        <v>0.5114476243400945</v>
      </c>
      <c r="I8322" t="str">
        <f>VLOOKUP($B8322&amp;$E8322,'Employee List'!$A:$E,5,0)</f>
        <v>E-1225</v>
      </c>
    </row>
    <row r="8323" spans="1:9" x14ac:dyDescent="0.35">
      <c r="A8323" t="s">
        <v>1257</v>
      </c>
      <c r="B8323" t="s">
        <v>150</v>
      </c>
      <c r="C8323" t="s">
        <v>367</v>
      </c>
      <c r="D8323" t="s">
        <v>1273</v>
      </c>
      <c r="E8323" t="s">
        <v>29</v>
      </c>
      <c r="F8323">
        <v>10940</v>
      </c>
      <c r="G8323">
        <v>7428</v>
      </c>
      <c r="H8323">
        <v>0.67897623400365625</v>
      </c>
      <c r="I8323" t="str">
        <f>VLOOKUP($B8323&amp;$E8323,'Employee List'!$A:$E,5,0)</f>
        <v>E-1225</v>
      </c>
    </row>
    <row r="8324" spans="1:9" x14ac:dyDescent="0.35">
      <c r="A8324" t="s">
        <v>1257</v>
      </c>
      <c r="B8324" t="s">
        <v>150</v>
      </c>
      <c r="C8324" t="s">
        <v>367</v>
      </c>
      <c r="D8324" t="s">
        <v>1273</v>
      </c>
      <c r="E8324" t="s">
        <v>30</v>
      </c>
      <c r="F8324">
        <v>13330</v>
      </c>
      <c r="G8324">
        <v>6425</v>
      </c>
      <c r="H8324">
        <v>0.48199549887471865</v>
      </c>
      <c r="I8324" t="str">
        <f>VLOOKUP($B8324&amp;$E8324,'Employee List'!$A:$E,5,0)</f>
        <v>E-1225</v>
      </c>
    </row>
    <row r="8325" spans="1:9" x14ac:dyDescent="0.35">
      <c r="A8325" t="s">
        <v>1257</v>
      </c>
      <c r="B8325" t="s">
        <v>150</v>
      </c>
      <c r="C8325" t="s">
        <v>367</v>
      </c>
      <c r="D8325" t="s">
        <v>1273</v>
      </c>
      <c r="E8325" t="s">
        <v>31</v>
      </c>
      <c r="F8325">
        <v>15208</v>
      </c>
      <c r="G8325">
        <v>9975</v>
      </c>
      <c r="H8325">
        <v>0.6559047869542346</v>
      </c>
      <c r="I8325" t="str">
        <f>VLOOKUP($B8325&amp;$E8325,'Employee List'!$A:$E,5,0)</f>
        <v>E-1225</v>
      </c>
    </row>
    <row r="8326" spans="1:9" x14ac:dyDescent="0.35">
      <c r="A8326" t="s">
        <v>1257</v>
      </c>
      <c r="B8326" t="s">
        <v>150</v>
      </c>
      <c r="C8326" t="s">
        <v>367</v>
      </c>
      <c r="D8326" t="s">
        <v>1275</v>
      </c>
      <c r="E8326" t="s">
        <v>29</v>
      </c>
      <c r="F8326">
        <v>3841</v>
      </c>
      <c r="G8326">
        <v>4196</v>
      </c>
      <c r="H8326">
        <v>1.0924238479562614</v>
      </c>
      <c r="I8326" t="str">
        <f>VLOOKUP($B8326&amp;$E8326,'Employee List'!$A:$E,5,0)</f>
        <v>E-1225</v>
      </c>
    </row>
    <row r="8327" spans="1:9" x14ac:dyDescent="0.35">
      <c r="A8327" t="s">
        <v>1257</v>
      </c>
      <c r="B8327" t="s">
        <v>150</v>
      </c>
      <c r="C8327" t="s">
        <v>367</v>
      </c>
      <c r="D8327" t="s">
        <v>1275</v>
      </c>
      <c r="E8327" t="s">
        <v>30</v>
      </c>
      <c r="F8327">
        <v>3247</v>
      </c>
      <c r="G8327">
        <v>3074</v>
      </c>
      <c r="H8327">
        <v>0.94672004927625497</v>
      </c>
      <c r="I8327" t="str">
        <f>VLOOKUP($B8327&amp;$E8327,'Employee List'!$A:$E,5,0)</f>
        <v>E-1225</v>
      </c>
    </row>
    <row r="8328" spans="1:9" x14ac:dyDescent="0.35">
      <c r="A8328" t="s">
        <v>1257</v>
      </c>
      <c r="B8328" t="s">
        <v>150</v>
      </c>
      <c r="C8328" t="s">
        <v>367</v>
      </c>
      <c r="D8328" t="s">
        <v>1275</v>
      </c>
      <c r="E8328" t="s">
        <v>31</v>
      </c>
      <c r="F8328">
        <v>4897</v>
      </c>
      <c r="G8328">
        <v>3731</v>
      </c>
      <c r="H8328">
        <v>0.76189503777823153</v>
      </c>
      <c r="I8328" t="str">
        <f>VLOOKUP($B8328&amp;$E8328,'Employee List'!$A:$E,5,0)</f>
        <v>E-1225</v>
      </c>
    </row>
    <row r="8329" spans="1:9" x14ac:dyDescent="0.35">
      <c r="A8329" t="s">
        <v>1257</v>
      </c>
      <c r="B8329" t="s">
        <v>150</v>
      </c>
      <c r="C8329" t="s">
        <v>367</v>
      </c>
      <c r="D8329" t="s">
        <v>1276</v>
      </c>
      <c r="E8329" t="s">
        <v>29</v>
      </c>
      <c r="F8329">
        <v>10437</v>
      </c>
      <c r="G8329">
        <v>4724</v>
      </c>
      <c r="H8329">
        <v>0.45262048481364375</v>
      </c>
      <c r="I8329" t="str">
        <f>VLOOKUP($B8329&amp;$E8329,'Employee List'!$A:$E,5,0)</f>
        <v>E-1225</v>
      </c>
    </row>
    <row r="8330" spans="1:9" x14ac:dyDescent="0.35">
      <c r="A8330" t="s">
        <v>1257</v>
      </c>
      <c r="B8330" t="s">
        <v>150</v>
      </c>
      <c r="C8330" t="s">
        <v>367</v>
      </c>
      <c r="D8330" t="s">
        <v>1276</v>
      </c>
      <c r="E8330" t="s">
        <v>30</v>
      </c>
      <c r="F8330">
        <v>9906</v>
      </c>
      <c r="G8330">
        <v>5764</v>
      </c>
      <c r="H8330">
        <v>0.58186957399555828</v>
      </c>
      <c r="I8330" t="str">
        <f>VLOOKUP($B8330&amp;$E8330,'Employee List'!$A:$E,5,0)</f>
        <v>E-1225</v>
      </c>
    </row>
    <row r="8331" spans="1:9" x14ac:dyDescent="0.35">
      <c r="A8331" t="s">
        <v>1257</v>
      </c>
      <c r="B8331" t="s">
        <v>150</v>
      </c>
      <c r="C8331" t="s">
        <v>367</v>
      </c>
      <c r="D8331" t="s">
        <v>1276</v>
      </c>
      <c r="E8331" t="s">
        <v>31</v>
      </c>
      <c r="F8331">
        <v>9321</v>
      </c>
      <c r="G8331">
        <v>6770</v>
      </c>
      <c r="H8331">
        <v>0.72631691878553806</v>
      </c>
      <c r="I8331" t="str">
        <f>VLOOKUP($B8331&amp;$E8331,'Employee List'!$A:$E,5,0)</f>
        <v>E-1225</v>
      </c>
    </row>
    <row r="8332" spans="1:9" x14ac:dyDescent="0.35">
      <c r="A8332" t="s">
        <v>1257</v>
      </c>
      <c r="B8332" t="s">
        <v>150</v>
      </c>
      <c r="C8332" t="s">
        <v>367</v>
      </c>
      <c r="D8332" t="s">
        <v>1277</v>
      </c>
      <c r="E8332" t="s">
        <v>29</v>
      </c>
      <c r="F8332">
        <v>4665</v>
      </c>
      <c r="G8332">
        <v>7011</v>
      </c>
      <c r="H8332">
        <v>1.5028938906752412</v>
      </c>
      <c r="I8332" t="str">
        <f>VLOOKUP($B8332&amp;$E8332,'Employee List'!$A:$E,5,0)</f>
        <v>E-1225</v>
      </c>
    </row>
    <row r="8333" spans="1:9" x14ac:dyDescent="0.35">
      <c r="A8333" t="s">
        <v>1257</v>
      </c>
      <c r="B8333" t="s">
        <v>150</v>
      </c>
      <c r="C8333" t="s">
        <v>367</v>
      </c>
      <c r="D8333" t="s">
        <v>1277</v>
      </c>
      <c r="E8333" t="s">
        <v>30</v>
      </c>
      <c r="F8333">
        <v>8156</v>
      </c>
      <c r="G8333">
        <v>8942</v>
      </c>
      <c r="H8333">
        <v>1.0963707699852869</v>
      </c>
      <c r="I8333" t="str">
        <f>VLOOKUP($B8333&amp;$E8333,'Employee List'!$A:$E,5,0)</f>
        <v>E-1225</v>
      </c>
    </row>
    <row r="8334" spans="1:9" x14ac:dyDescent="0.35">
      <c r="A8334" t="s">
        <v>1257</v>
      </c>
      <c r="B8334" t="s">
        <v>150</v>
      </c>
      <c r="C8334" t="s">
        <v>367</v>
      </c>
      <c r="D8334" t="s">
        <v>1277</v>
      </c>
      <c r="E8334" t="s">
        <v>31</v>
      </c>
      <c r="F8334">
        <v>7519</v>
      </c>
      <c r="G8334">
        <v>5946</v>
      </c>
      <c r="H8334">
        <v>0.79079664849049081</v>
      </c>
      <c r="I8334" t="str">
        <f>VLOOKUP($B8334&amp;$E8334,'Employee List'!$A:$E,5,0)</f>
        <v>E-1225</v>
      </c>
    </row>
    <row r="8335" spans="1:9" x14ac:dyDescent="0.35">
      <c r="A8335" t="s">
        <v>1257</v>
      </c>
      <c r="B8335" t="s">
        <v>150</v>
      </c>
      <c r="C8335" t="s">
        <v>367</v>
      </c>
      <c r="D8335" t="s">
        <v>1278</v>
      </c>
      <c r="E8335" t="s">
        <v>29</v>
      </c>
      <c r="F8335">
        <v>11213</v>
      </c>
      <c r="G8335">
        <v>6495</v>
      </c>
      <c r="H8335">
        <v>0.57923838401854988</v>
      </c>
      <c r="I8335" t="str">
        <f>VLOOKUP($B8335&amp;$E8335,'Employee List'!$A:$E,5,0)</f>
        <v>E-1225</v>
      </c>
    </row>
    <row r="8336" spans="1:9" x14ac:dyDescent="0.35">
      <c r="A8336" t="s">
        <v>1257</v>
      </c>
      <c r="B8336" t="s">
        <v>150</v>
      </c>
      <c r="C8336" t="s">
        <v>367</v>
      </c>
      <c r="D8336" t="s">
        <v>1278</v>
      </c>
      <c r="E8336" t="s">
        <v>30</v>
      </c>
      <c r="F8336">
        <v>8680</v>
      </c>
      <c r="G8336">
        <v>5364</v>
      </c>
      <c r="H8336">
        <v>0.61797235023041475</v>
      </c>
      <c r="I8336" t="str">
        <f>VLOOKUP($B8336&amp;$E8336,'Employee List'!$A:$E,5,0)</f>
        <v>E-1225</v>
      </c>
    </row>
    <row r="8337" spans="1:9" x14ac:dyDescent="0.35">
      <c r="A8337" t="s">
        <v>1257</v>
      </c>
      <c r="B8337" t="s">
        <v>150</v>
      </c>
      <c r="C8337" t="s">
        <v>367</v>
      </c>
      <c r="D8337" t="s">
        <v>1278</v>
      </c>
      <c r="E8337" t="s">
        <v>31</v>
      </c>
      <c r="F8337">
        <v>8380</v>
      </c>
      <c r="G8337">
        <v>5698</v>
      </c>
      <c r="H8337">
        <v>0.67995226730310265</v>
      </c>
      <c r="I8337" t="str">
        <f>VLOOKUP($B8337&amp;$E8337,'Employee List'!$A:$E,5,0)</f>
        <v>E-1225</v>
      </c>
    </row>
    <row r="8338" spans="1:9" x14ac:dyDescent="0.35">
      <c r="A8338" t="s">
        <v>1257</v>
      </c>
      <c r="B8338" t="s">
        <v>150</v>
      </c>
      <c r="C8338" t="s">
        <v>367</v>
      </c>
      <c r="D8338" t="s">
        <v>1279</v>
      </c>
      <c r="E8338" t="s">
        <v>29</v>
      </c>
      <c r="F8338">
        <v>2655</v>
      </c>
      <c r="G8338">
        <v>5856</v>
      </c>
      <c r="H8338">
        <v>2.2056497175141243</v>
      </c>
      <c r="I8338" t="str">
        <f>VLOOKUP($B8338&amp;$E8338,'Employee List'!$A:$E,5,0)</f>
        <v>E-1225</v>
      </c>
    </row>
    <row r="8339" spans="1:9" x14ac:dyDescent="0.35">
      <c r="A8339" t="s">
        <v>1257</v>
      </c>
      <c r="B8339" t="s">
        <v>150</v>
      </c>
      <c r="C8339" t="s">
        <v>367</v>
      </c>
      <c r="D8339" t="s">
        <v>1279</v>
      </c>
      <c r="E8339" t="s">
        <v>30</v>
      </c>
      <c r="F8339">
        <v>3668</v>
      </c>
      <c r="G8339">
        <v>5685</v>
      </c>
      <c r="H8339">
        <v>1.5498909487459105</v>
      </c>
      <c r="I8339" t="str">
        <f>VLOOKUP($B8339&amp;$E8339,'Employee List'!$A:$E,5,0)</f>
        <v>E-1225</v>
      </c>
    </row>
    <row r="8340" spans="1:9" x14ac:dyDescent="0.35">
      <c r="A8340" t="s">
        <v>1257</v>
      </c>
      <c r="B8340" t="s">
        <v>150</v>
      </c>
      <c r="C8340" t="s">
        <v>367</v>
      </c>
      <c r="D8340" t="s">
        <v>1279</v>
      </c>
      <c r="E8340" t="s">
        <v>31</v>
      </c>
      <c r="F8340">
        <v>1371</v>
      </c>
      <c r="G8340">
        <v>2827</v>
      </c>
      <c r="H8340">
        <v>2.0619985412107948</v>
      </c>
      <c r="I8340" t="str">
        <f>VLOOKUP($B8340&amp;$E8340,'Employee List'!$A:$E,5,0)</f>
        <v>E-1225</v>
      </c>
    </row>
    <row r="8341" spans="1:9" x14ac:dyDescent="0.35">
      <c r="A8341" t="s">
        <v>1257</v>
      </c>
      <c r="B8341" t="s">
        <v>150</v>
      </c>
      <c r="C8341" t="s">
        <v>367</v>
      </c>
      <c r="D8341" t="s">
        <v>1280</v>
      </c>
      <c r="E8341" t="s">
        <v>29</v>
      </c>
      <c r="F8341">
        <v>1978</v>
      </c>
      <c r="G8341">
        <v>5000</v>
      </c>
      <c r="H8341">
        <v>2.5278058645096055</v>
      </c>
      <c r="I8341" t="str">
        <f>VLOOKUP($B8341&amp;$E8341,'Employee List'!$A:$E,5,0)</f>
        <v>E-1225</v>
      </c>
    </row>
    <row r="8342" spans="1:9" x14ac:dyDescent="0.35">
      <c r="A8342" t="s">
        <v>1257</v>
      </c>
      <c r="B8342" t="s">
        <v>150</v>
      </c>
      <c r="C8342" t="s">
        <v>367</v>
      </c>
      <c r="D8342" t="s">
        <v>1280</v>
      </c>
      <c r="E8342" t="s">
        <v>30</v>
      </c>
      <c r="F8342">
        <v>2420</v>
      </c>
      <c r="G8342">
        <v>2473</v>
      </c>
      <c r="H8342">
        <v>1.021900826446281</v>
      </c>
      <c r="I8342" t="str">
        <f>VLOOKUP($B8342&amp;$E8342,'Employee List'!$A:$E,5,0)</f>
        <v>E-1225</v>
      </c>
    </row>
    <row r="8343" spans="1:9" x14ac:dyDescent="0.35">
      <c r="A8343" t="s">
        <v>1257</v>
      </c>
      <c r="B8343" t="s">
        <v>150</v>
      </c>
      <c r="C8343" t="s">
        <v>367</v>
      </c>
      <c r="D8343" t="s">
        <v>1280</v>
      </c>
      <c r="E8343" t="s">
        <v>31</v>
      </c>
      <c r="F8343">
        <v>3769</v>
      </c>
      <c r="G8343">
        <v>10047</v>
      </c>
      <c r="H8343">
        <v>2.6656938179888563</v>
      </c>
      <c r="I8343" t="str">
        <f>VLOOKUP($B8343&amp;$E8343,'Employee List'!$A:$E,5,0)</f>
        <v>E-1225</v>
      </c>
    </row>
    <row r="8344" spans="1:9" x14ac:dyDescent="0.35">
      <c r="A8344" t="s">
        <v>1257</v>
      </c>
      <c r="B8344" t="s">
        <v>150</v>
      </c>
      <c r="C8344" t="s">
        <v>367</v>
      </c>
      <c r="D8344" t="s">
        <v>1262</v>
      </c>
      <c r="E8344" t="s">
        <v>29</v>
      </c>
      <c r="F8344">
        <v>20247</v>
      </c>
      <c r="G8344">
        <v>14290</v>
      </c>
      <c r="H8344">
        <v>0.70578357287499383</v>
      </c>
      <c r="I8344" t="str">
        <f>VLOOKUP($B8344&amp;$E8344,'Employee List'!$A:$E,5,0)</f>
        <v>E-1225</v>
      </c>
    </row>
    <row r="8345" spans="1:9" x14ac:dyDescent="0.35">
      <c r="A8345" t="s">
        <v>1257</v>
      </c>
      <c r="B8345" t="s">
        <v>150</v>
      </c>
      <c r="C8345" t="s">
        <v>367</v>
      </c>
      <c r="D8345" t="s">
        <v>1262</v>
      </c>
      <c r="E8345" t="s">
        <v>30</v>
      </c>
      <c r="F8345">
        <v>20114</v>
      </c>
      <c r="G8345">
        <v>19181</v>
      </c>
      <c r="H8345">
        <v>0.95361439793178882</v>
      </c>
      <c r="I8345" t="str">
        <f>VLOOKUP($B8345&amp;$E8345,'Employee List'!$A:$E,5,0)</f>
        <v>E-1225</v>
      </c>
    </row>
    <row r="8346" spans="1:9" x14ac:dyDescent="0.35">
      <c r="A8346" t="s">
        <v>1257</v>
      </c>
      <c r="B8346" t="s">
        <v>150</v>
      </c>
      <c r="C8346" t="s">
        <v>367</v>
      </c>
      <c r="D8346" t="s">
        <v>1262</v>
      </c>
      <c r="E8346" t="s">
        <v>31</v>
      </c>
      <c r="F8346">
        <v>22450</v>
      </c>
      <c r="G8346">
        <v>13561</v>
      </c>
      <c r="H8346">
        <v>0.60405345211581296</v>
      </c>
      <c r="I8346" t="str">
        <f>VLOOKUP($B8346&amp;$E8346,'Employee List'!$A:$E,5,0)</f>
        <v>E-1225</v>
      </c>
    </row>
    <row r="8347" spans="1:9" x14ac:dyDescent="0.35">
      <c r="A8347" t="s">
        <v>1257</v>
      </c>
      <c r="B8347" t="s">
        <v>150</v>
      </c>
      <c r="C8347" t="s">
        <v>367</v>
      </c>
      <c r="D8347" t="s">
        <v>1282</v>
      </c>
      <c r="E8347" t="s">
        <v>29</v>
      </c>
      <c r="F8347">
        <v>3551</v>
      </c>
      <c r="G8347">
        <v>5286</v>
      </c>
      <c r="H8347">
        <v>1.4885947620388622</v>
      </c>
      <c r="I8347" t="str">
        <f>VLOOKUP($B8347&amp;$E8347,'Employee List'!$A:$E,5,0)</f>
        <v>E-1225</v>
      </c>
    </row>
    <row r="8348" spans="1:9" x14ac:dyDescent="0.35">
      <c r="A8348" t="s">
        <v>1257</v>
      </c>
      <c r="B8348" t="s">
        <v>150</v>
      </c>
      <c r="C8348" t="s">
        <v>367</v>
      </c>
      <c r="D8348" t="s">
        <v>1282</v>
      </c>
      <c r="E8348" t="s">
        <v>30</v>
      </c>
      <c r="F8348">
        <v>12655</v>
      </c>
      <c r="G8348">
        <v>4545</v>
      </c>
      <c r="H8348">
        <v>0.3591465823785065</v>
      </c>
      <c r="I8348" t="str">
        <f>VLOOKUP($B8348&amp;$E8348,'Employee List'!$A:$E,5,0)</f>
        <v>E-1225</v>
      </c>
    </row>
    <row r="8349" spans="1:9" x14ac:dyDescent="0.35">
      <c r="A8349" t="s">
        <v>1257</v>
      </c>
      <c r="B8349" t="s">
        <v>150</v>
      </c>
      <c r="C8349" t="s">
        <v>367</v>
      </c>
      <c r="D8349" t="s">
        <v>1282</v>
      </c>
      <c r="E8349" t="s">
        <v>31</v>
      </c>
      <c r="F8349">
        <v>10089</v>
      </c>
      <c r="G8349">
        <v>7650</v>
      </c>
      <c r="H8349">
        <v>0.75825156110615521</v>
      </c>
      <c r="I8349" t="str">
        <f>VLOOKUP($B8349&amp;$E8349,'Employee List'!$A:$E,5,0)</f>
        <v>E-1225</v>
      </c>
    </row>
    <row r="8350" spans="1:9" x14ac:dyDescent="0.35">
      <c r="A8350" t="s">
        <v>1257</v>
      </c>
      <c r="B8350" t="s">
        <v>150</v>
      </c>
      <c r="C8350" t="s">
        <v>367</v>
      </c>
      <c r="D8350" t="s">
        <v>1281</v>
      </c>
      <c r="E8350" t="s">
        <v>29</v>
      </c>
      <c r="F8350">
        <v>2679</v>
      </c>
      <c r="G8350">
        <v>3788</v>
      </c>
      <c r="H8350">
        <v>1.4139604329973872</v>
      </c>
      <c r="I8350" t="str">
        <f>VLOOKUP($B8350&amp;$E8350,'Employee List'!$A:$E,5,0)</f>
        <v>E-1225</v>
      </c>
    </row>
    <row r="8351" spans="1:9" x14ac:dyDescent="0.35">
      <c r="A8351" t="s">
        <v>1257</v>
      </c>
      <c r="B8351" t="s">
        <v>150</v>
      </c>
      <c r="C8351" t="s">
        <v>367</v>
      </c>
      <c r="D8351" t="s">
        <v>1281</v>
      </c>
      <c r="E8351" t="s">
        <v>30</v>
      </c>
      <c r="F8351">
        <v>2961</v>
      </c>
      <c r="G8351">
        <v>6105</v>
      </c>
      <c r="H8351">
        <v>2.0618034447821683</v>
      </c>
      <c r="I8351" t="str">
        <f>VLOOKUP($B8351&amp;$E8351,'Employee List'!$A:$E,5,0)</f>
        <v>E-1225</v>
      </c>
    </row>
    <row r="8352" spans="1:9" x14ac:dyDescent="0.35">
      <c r="A8352" t="s">
        <v>1257</v>
      </c>
      <c r="B8352" t="s">
        <v>150</v>
      </c>
      <c r="C8352" t="s">
        <v>367</v>
      </c>
      <c r="D8352" t="s">
        <v>1281</v>
      </c>
      <c r="E8352" t="s">
        <v>31</v>
      </c>
      <c r="F8352">
        <v>3735</v>
      </c>
      <c r="G8352">
        <v>8209</v>
      </c>
      <c r="H8352">
        <v>2.1978580990629184</v>
      </c>
      <c r="I8352" t="str">
        <f>VLOOKUP($B8352&amp;$E8352,'Employee List'!$A:$E,5,0)</f>
        <v>E-1225</v>
      </c>
    </row>
    <row r="8353" spans="1:9" x14ac:dyDescent="0.35">
      <c r="A8353" t="s">
        <v>1257</v>
      </c>
      <c r="B8353" t="s">
        <v>151</v>
      </c>
      <c r="C8353" t="s">
        <v>367</v>
      </c>
      <c r="D8353" t="s">
        <v>1274</v>
      </c>
      <c r="E8353" t="s">
        <v>29</v>
      </c>
      <c r="F8353">
        <v>24172</v>
      </c>
      <c r="G8353">
        <v>16634</v>
      </c>
      <c r="H8353">
        <v>0.6881515803408903</v>
      </c>
      <c r="I8353" t="str">
        <f>VLOOKUP($B8353&amp;$E8353,'Employee List'!$A:$E,5,0)</f>
        <v>E-1226</v>
      </c>
    </row>
    <row r="8354" spans="1:9" x14ac:dyDescent="0.35">
      <c r="A8354" t="s">
        <v>1257</v>
      </c>
      <c r="B8354" t="s">
        <v>151</v>
      </c>
      <c r="C8354" t="s">
        <v>367</v>
      </c>
      <c r="D8354" t="s">
        <v>1274</v>
      </c>
      <c r="E8354" t="s">
        <v>30</v>
      </c>
      <c r="F8354">
        <v>23765</v>
      </c>
      <c r="G8354">
        <v>18296</v>
      </c>
      <c r="H8354">
        <v>0.76987166000420781</v>
      </c>
      <c r="I8354" t="str">
        <f>VLOOKUP($B8354&amp;$E8354,'Employee List'!$A:$E,5,0)</f>
        <v>E-1226</v>
      </c>
    </row>
    <row r="8355" spans="1:9" x14ac:dyDescent="0.35">
      <c r="A8355" t="s">
        <v>1257</v>
      </c>
      <c r="B8355" t="s">
        <v>151</v>
      </c>
      <c r="C8355" t="s">
        <v>367</v>
      </c>
      <c r="D8355" t="s">
        <v>1274</v>
      </c>
      <c r="E8355" t="s">
        <v>31</v>
      </c>
      <c r="F8355">
        <v>24094</v>
      </c>
      <c r="G8355">
        <v>18667</v>
      </c>
      <c r="H8355">
        <v>0.77475720096289535</v>
      </c>
      <c r="I8355" t="str">
        <f>VLOOKUP($B8355&amp;$E8355,'Employee List'!$A:$E,5,0)</f>
        <v>E-1226</v>
      </c>
    </row>
    <row r="8356" spans="1:9" x14ac:dyDescent="0.35">
      <c r="A8356" t="s">
        <v>1257</v>
      </c>
      <c r="B8356" t="s">
        <v>151</v>
      </c>
      <c r="C8356" t="s">
        <v>367</v>
      </c>
      <c r="D8356" t="s">
        <v>1263</v>
      </c>
      <c r="E8356" t="s">
        <v>29</v>
      </c>
      <c r="F8356">
        <v>4301</v>
      </c>
      <c r="G8356">
        <v>1759</v>
      </c>
      <c r="H8356">
        <v>0.40897465705649849</v>
      </c>
      <c r="I8356" t="str">
        <f>VLOOKUP($B8356&amp;$E8356,'Employee List'!$A:$E,5,0)</f>
        <v>E-1226</v>
      </c>
    </row>
    <row r="8357" spans="1:9" x14ac:dyDescent="0.35">
      <c r="A8357" t="s">
        <v>1257</v>
      </c>
      <c r="B8357" t="s">
        <v>151</v>
      </c>
      <c r="C8357" t="s">
        <v>367</v>
      </c>
      <c r="D8357" t="s">
        <v>1263</v>
      </c>
      <c r="E8357" t="s">
        <v>30</v>
      </c>
      <c r="F8357">
        <v>1505</v>
      </c>
      <c r="G8357">
        <v>1747</v>
      </c>
      <c r="H8357">
        <v>1.1607973421926909</v>
      </c>
      <c r="I8357" t="str">
        <f>VLOOKUP($B8357&amp;$E8357,'Employee List'!$A:$E,5,0)</f>
        <v>E-1226</v>
      </c>
    </row>
    <row r="8358" spans="1:9" x14ac:dyDescent="0.35">
      <c r="A8358" t="s">
        <v>1257</v>
      </c>
      <c r="B8358" t="s">
        <v>151</v>
      </c>
      <c r="C8358" t="s">
        <v>367</v>
      </c>
      <c r="D8358" t="s">
        <v>1263</v>
      </c>
      <c r="E8358" t="s">
        <v>31</v>
      </c>
      <c r="F8358">
        <v>1046</v>
      </c>
      <c r="G8358">
        <v>1789</v>
      </c>
      <c r="H8358">
        <v>1.7103250478011471</v>
      </c>
      <c r="I8358" t="str">
        <f>VLOOKUP($B8358&amp;$E8358,'Employee List'!$A:$E,5,0)</f>
        <v>E-1226</v>
      </c>
    </row>
    <row r="8359" spans="1:9" x14ac:dyDescent="0.35">
      <c r="A8359" t="s">
        <v>1257</v>
      </c>
      <c r="B8359" t="s">
        <v>151</v>
      </c>
      <c r="C8359" t="s">
        <v>367</v>
      </c>
      <c r="D8359" t="s">
        <v>1264</v>
      </c>
      <c r="E8359" t="s">
        <v>29</v>
      </c>
      <c r="F8359">
        <v>3132</v>
      </c>
      <c r="G8359">
        <v>2674</v>
      </c>
      <c r="H8359">
        <v>0.85376756066411241</v>
      </c>
      <c r="I8359" t="str">
        <f>VLOOKUP($B8359&amp;$E8359,'Employee List'!$A:$E,5,0)</f>
        <v>E-1226</v>
      </c>
    </row>
    <row r="8360" spans="1:9" x14ac:dyDescent="0.35">
      <c r="A8360" t="s">
        <v>1257</v>
      </c>
      <c r="B8360" t="s">
        <v>151</v>
      </c>
      <c r="C8360" t="s">
        <v>367</v>
      </c>
      <c r="D8360" t="s">
        <v>1264</v>
      </c>
      <c r="E8360" t="s">
        <v>30</v>
      </c>
      <c r="F8360">
        <v>3795</v>
      </c>
      <c r="G8360">
        <v>3918</v>
      </c>
      <c r="H8360">
        <v>1.0324110671936759</v>
      </c>
      <c r="I8360" t="str">
        <f>VLOOKUP($B8360&amp;$E8360,'Employee List'!$A:$E,5,0)</f>
        <v>E-1226</v>
      </c>
    </row>
    <row r="8361" spans="1:9" x14ac:dyDescent="0.35">
      <c r="A8361" t="s">
        <v>1257</v>
      </c>
      <c r="B8361" t="s">
        <v>151</v>
      </c>
      <c r="C8361" t="s">
        <v>367</v>
      </c>
      <c r="D8361" t="s">
        <v>1264</v>
      </c>
      <c r="E8361" t="s">
        <v>31</v>
      </c>
      <c r="F8361">
        <v>3665</v>
      </c>
      <c r="G8361">
        <v>2204</v>
      </c>
      <c r="H8361">
        <v>0.6013642564802183</v>
      </c>
      <c r="I8361" t="str">
        <f>VLOOKUP($B8361&amp;$E8361,'Employee List'!$A:$E,5,0)</f>
        <v>E-1226</v>
      </c>
    </row>
    <row r="8362" spans="1:9" x14ac:dyDescent="0.35">
      <c r="A8362" t="s">
        <v>1257</v>
      </c>
      <c r="B8362" t="s">
        <v>151</v>
      </c>
      <c r="C8362" t="s">
        <v>367</v>
      </c>
      <c r="D8362" t="s">
        <v>1265</v>
      </c>
      <c r="E8362" t="s">
        <v>29</v>
      </c>
      <c r="F8362">
        <v>12465</v>
      </c>
      <c r="G8362">
        <v>1386</v>
      </c>
      <c r="H8362">
        <v>0.1111913357400722</v>
      </c>
      <c r="I8362" t="str">
        <f>VLOOKUP($B8362&amp;$E8362,'Employee List'!$A:$E,5,0)</f>
        <v>E-1226</v>
      </c>
    </row>
    <row r="8363" spans="1:9" x14ac:dyDescent="0.35">
      <c r="A8363" t="s">
        <v>1257</v>
      </c>
      <c r="B8363" t="s">
        <v>151</v>
      </c>
      <c r="C8363" t="s">
        <v>367</v>
      </c>
      <c r="D8363" t="s">
        <v>1265</v>
      </c>
      <c r="E8363" t="s">
        <v>30</v>
      </c>
      <c r="F8363">
        <v>12212</v>
      </c>
      <c r="G8363">
        <v>3858</v>
      </c>
      <c r="H8363">
        <v>0.31591876842450051</v>
      </c>
      <c r="I8363" t="str">
        <f>VLOOKUP($B8363&amp;$E8363,'Employee List'!$A:$E,5,0)</f>
        <v>E-1226</v>
      </c>
    </row>
    <row r="8364" spans="1:9" x14ac:dyDescent="0.35">
      <c r="A8364" t="s">
        <v>1257</v>
      </c>
      <c r="B8364" t="s">
        <v>151</v>
      </c>
      <c r="C8364" t="s">
        <v>367</v>
      </c>
      <c r="D8364" t="s">
        <v>1265</v>
      </c>
      <c r="E8364" t="s">
        <v>31</v>
      </c>
      <c r="F8364">
        <v>9748</v>
      </c>
      <c r="G8364">
        <v>6043</v>
      </c>
      <c r="H8364">
        <v>0.61992203528929013</v>
      </c>
      <c r="I8364" t="str">
        <f>VLOOKUP($B8364&amp;$E8364,'Employee List'!$A:$E,5,0)</f>
        <v>E-1226</v>
      </c>
    </row>
    <row r="8365" spans="1:9" x14ac:dyDescent="0.35">
      <c r="A8365" t="s">
        <v>1257</v>
      </c>
      <c r="B8365" t="s">
        <v>151</v>
      </c>
      <c r="C8365" t="s">
        <v>367</v>
      </c>
      <c r="D8365" t="s">
        <v>1260</v>
      </c>
      <c r="E8365" t="s">
        <v>29</v>
      </c>
      <c r="F8365">
        <v>87935</v>
      </c>
      <c r="G8365">
        <v>31987</v>
      </c>
      <c r="H8365">
        <v>0.36375732074827999</v>
      </c>
      <c r="I8365" t="str">
        <f>VLOOKUP($B8365&amp;$E8365,'Employee List'!$A:$E,5,0)</f>
        <v>E-1226</v>
      </c>
    </row>
    <row r="8366" spans="1:9" x14ac:dyDescent="0.35">
      <c r="A8366" t="s">
        <v>1257</v>
      </c>
      <c r="B8366" t="s">
        <v>151</v>
      </c>
      <c r="C8366" t="s">
        <v>367</v>
      </c>
      <c r="D8366" t="s">
        <v>1260</v>
      </c>
      <c r="E8366" t="s">
        <v>30</v>
      </c>
      <c r="F8366">
        <v>85095</v>
      </c>
      <c r="G8366">
        <v>60540</v>
      </c>
      <c r="H8366">
        <v>0.71144015512074743</v>
      </c>
      <c r="I8366" t="str">
        <f>VLOOKUP($B8366&amp;$E8366,'Employee List'!$A:$E,5,0)</f>
        <v>E-1226</v>
      </c>
    </row>
    <row r="8367" spans="1:9" x14ac:dyDescent="0.35">
      <c r="A8367" t="s">
        <v>1257</v>
      </c>
      <c r="B8367" t="s">
        <v>151</v>
      </c>
      <c r="C8367" t="s">
        <v>367</v>
      </c>
      <c r="D8367" t="s">
        <v>1260</v>
      </c>
      <c r="E8367" t="s">
        <v>31</v>
      </c>
      <c r="F8367">
        <v>100940</v>
      </c>
      <c r="G8367">
        <v>115122</v>
      </c>
      <c r="H8367">
        <v>1.1404993065187239</v>
      </c>
      <c r="I8367" t="str">
        <f>VLOOKUP($B8367&amp;$E8367,'Employee List'!$A:$E,5,0)</f>
        <v>E-1226</v>
      </c>
    </row>
    <row r="8368" spans="1:9" x14ac:dyDescent="0.35">
      <c r="A8368" t="s">
        <v>1257</v>
      </c>
      <c r="B8368" t="s">
        <v>151</v>
      </c>
      <c r="C8368" t="s">
        <v>367</v>
      </c>
      <c r="D8368" t="s">
        <v>1261</v>
      </c>
      <c r="E8368" t="s">
        <v>29</v>
      </c>
      <c r="F8368">
        <v>50522</v>
      </c>
      <c r="G8368">
        <v>35579</v>
      </c>
      <c r="H8368">
        <v>0.70422786112980484</v>
      </c>
      <c r="I8368" t="str">
        <f>VLOOKUP($B8368&amp;$E8368,'Employee List'!$A:$E,5,0)</f>
        <v>E-1226</v>
      </c>
    </row>
    <row r="8369" spans="1:9" x14ac:dyDescent="0.35">
      <c r="A8369" t="s">
        <v>1257</v>
      </c>
      <c r="B8369" t="s">
        <v>151</v>
      </c>
      <c r="C8369" t="s">
        <v>367</v>
      </c>
      <c r="D8369" t="s">
        <v>1261</v>
      </c>
      <c r="E8369" t="s">
        <v>30</v>
      </c>
      <c r="F8369">
        <v>52539</v>
      </c>
      <c r="G8369">
        <v>27297</v>
      </c>
      <c r="H8369">
        <v>0.51955690058813453</v>
      </c>
      <c r="I8369" t="str">
        <f>VLOOKUP($B8369&amp;$E8369,'Employee List'!$A:$E,5,0)</f>
        <v>E-1226</v>
      </c>
    </row>
    <row r="8370" spans="1:9" x14ac:dyDescent="0.35">
      <c r="A8370" t="s">
        <v>1257</v>
      </c>
      <c r="B8370" t="s">
        <v>151</v>
      </c>
      <c r="C8370" t="s">
        <v>367</v>
      </c>
      <c r="D8370" t="s">
        <v>1261</v>
      </c>
      <c r="E8370" t="s">
        <v>31</v>
      </c>
      <c r="F8370">
        <v>50703</v>
      </c>
      <c r="G8370">
        <v>22545</v>
      </c>
      <c r="H8370">
        <v>0.44464824566593691</v>
      </c>
      <c r="I8370" t="str">
        <f>VLOOKUP($B8370&amp;$E8370,'Employee List'!$A:$E,5,0)</f>
        <v>E-1226</v>
      </c>
    </row>
    <row r="8371" spans="1:9" x14ac:dyDescent="0.35">
      <c r="A8371" t="s">
        <v>1257</v>
      </c>
      <c r="B8371" t="s">
        <v>151</v>
      </c>
      <c r="C8371" t="s">
        <v>367</v>
      </c>
      <c r="D8371" t="s">
        <v>1266</v>
      </c>
      <c r="E8371" t="s">
        <v>29</v>
      </c>
      <c r="F8371">
        <v>31822</v>
      </c>
      <c r="G8371">
        <v>17816</v>
      </c>
      <c r="H8371">
        <v>0.55986424486204511</v>
      </c>
      <c r="I8371" t="str">
        <f>VLOOKUP($B8371&amp;$E8371,'Employee List'!$A:$E,5,0)</f>
        <v>E-1226</v>
      </c>
    </row>
    <row r="8372" spans="1:9" x14ac:dyDescent="0.35">
      <c r="A8372" t="s">
        <v>1257</v>
      </c>
      <c r="B8372" t="s">
        <v>151</v>
      </c>
      <c r="C8372" t="s">
        <v>367</v>
      </c>
      <c r="D8372" t="s">
        <v>1266</v>
      </c>
      <c r="E8372" t="s">
        <v>30</v>
      </c>
      <c r="F8372">
        <v>29536</v>
      </c>
      <c r="G8372">
        <v>20427</v>
      </c>
      <c r="H8372">
        <v>0.69159669555796321</v>
      </c>
      <c r="I8372" t="str">
        <f>VLOOKUP($B8372&amp;$E8372,'Employee List'!$A:$E,5,0)</f>
        <v>E-1226</v>
      </c>
    </row>
    <row r="8373" spans="1:9" x14ac:dyDescent="0.35">
      <c r="A8373" t="s">
        <v>1257</v>
      </c>
      <c r="B8373" t="s">
        <v>151</v>
      </c>
      <c r="C8373" t="s">
        <v>367</v>
      </c>
      <c r="D8373" t="s">
        <v>1266</v>
      </c>
      <c r="E8373" t="s">
        <v>31</v>
      </c>
      <c r="F8373">
        <v>32251</v>
      </c>
      <c r="G8373">
        <v>15271</v>
      </c>
      <c r="H8373">
        <v>0.47350469752875879</v>
      </c>
      <c r="I8373" t="str">
        <f>VLOOKUP($B8373&amp;$E8373,'Employee List'!$A:$E,5,0)</f>
        <v>E-1226</v>
      </c>
    </row>
    <row r="8374" spans="1:9" x14ac:dyDescent="0.35">
      <c r="A8374" t="s">
        <v>1257</v>
      </c>
      <c r="B8374" t="s">
        <v>151</v>
      </c>
      <c r="C8374" t="s">
        <v>367</v>
      </c>
      <c r="D8374" t="s">
        <v>1267</v>
      </c>
      <c r="E8374" t="s">
        <v>29</v>
      </c>
      <c r="F8374">
        <v>29544</v>
      </c>
      <c r="G8374">
        <v>17106</v>
      </c>
      <c r="H8374">
        <v>0.57900081234768486</v>
      </c>
      <c r="I8374" t="str">
        <f>VLOOKUP($B8374&amp;$E8374,'Employee List'!$A:$E,5,0)</f>
        <v>E-1226</v>
      </c>
    </row>
    <row r="8375" spans="1:9" x14ac:dyDescent="0.35">
      <c r="A8375" t="s">
        <v>1257</v>
      </c>
      <c r="B8375" t="s">
        <v>151</v>
      </c>
      <c r="C8375" t="s">
        <v>367</v>
      </c>
      <c r="D8375" t="s">
        <v>1267</v>
      </c>
      <c r="E8375" t="s">
        <v>30</v>
      </c>
      <c r="F8375">
        <v>32444</v>
      </c>
      <c r="G8375">
        <v>18380</v>
      </c>
      <c r="H8375">
        <v>0.56651460978917523</v>
      </c>
      <c r="I8375" t="str">
        <f>VLOOKUP($B8375&amp;$E8375,'Employee List'!$A:$E,5,0)</f>
        <v>E-1226</v>
      </c>
    </row>
    <row r="8376" spans="1:9" x14ac:dyDescent="0.35">
      <c r="A8376" t="s">
        <v>1257</v>
      </c>
      <c r="B8376" t="s">
        <v>151</v>
      </c>
      <c r="C8376" t="s">
        <v>367</v>
      </c>
      <c r="D8376" t="s">
        <v>1267</v>
      </c>
      <c r="E8376" t="s">
        <v>31</v>
      </c>
      <c r="F8376">
        <v>31718</v>
      </c>
      <c r="G8376">
        <v>19219</v>
      </c>
      <c r="H8376">
        <v>0.60593353931521532</v>
      </c>
      <c r="I8376" t="str">
        <f>VLOOKUP($B8376&amp;$E8376,'Employee List'!$A:$E,5,0)</f>
        <v>E-1226</v>
      </c>
    </row>
    <row r="8377" spans="1:9" x14ac:dyDescent="0.35">
      <c r="A8377" t="s">
        <v>1257</v>
      </c>
      <c r="B8377" t="s">
        <v>151</v>
      </c>
      <c r="C8377" t="s">
        <v>367</v>
      </c>
      <c r="D8377" t="s">
        <v>1268</v>
      </c>
      <c r="E8377" t="s">
        <v>29</v>
      </c>
      <c r="F8377">
        <v>14261</v>
      </c>
      <c r="G8377">
        <v>4312</v>
      </c>
      <c r="H8377">
        <v>0.30236308814248652</v>
      </c>
      <c r="I8377" t="str">
        <f>VLOOKUP($B8377&amp;$E8377,'Employee List'!$A:$E,5,0)</f>
        <v>E-1226</v>
      </c>
    </row>
    <row r="8378" spans="1:9" x14ac:dyDescent="0.35">
      <c r="A8378" t="s">
        <v>1257</v>
      </c>
      <c r="B8378" t="s">
        <v>151</v>
      </c>
      <c r="C8378" t="s">
        <v>367</v>
      </c>
      <c r="D8378" t="s">
        <v>1268</v>
      </c>
      <c r="E8378" t="s">
        <v>30</v>
      </c>
      <c r="F8378">
        <v>12824</v>
      </c>
      <c r="G8378">
        <v>7126</v>
      </c>
      <c r="H8378">
        <v>0.55567685589519655</v>
      </c>
      <c r="I8378" t="str">
        <f>VLOOKUP($B8378&amp;$E8378,'Employee List'!$A:$E,5,0)</f>
        <v>E-1226</v>
      </c>
    </row>
    <row r="8379" spans="1:9" x14ac:dyDescent="0.35">
      <c r="A8379" t="s">
        <v>1257</v>
      </c>
      <c r="B8379" t="s">
        <v>151</v>
      </c>
      <c r="C8379" t="s">
        <v>367</v>
      </c>
      <c r="D8379" t="s">
        <v>1268</v>
      </c>
      <c r="E8379" t="s">
        <v>31</v>
      </c>
      <c r="F8379">
        <v>12206</v>
      </c>
      <c r="G8379">
        <v>9027</v>
      </c>
      <c r="H8379">
        <v>0.73955431754874656</v>
      </c>
      <c r="I8379" t="str">
        <f>VLOOKUP($B8379&amp;$E8379,'Employee List'!$A:$E,5,0)</f>
        <v>E-1226</v>
      </c>
    </row>
    <row r="8380" spans="1:9" x14ac:dyDescent="0.35">
      <c r="A8380" t="s">
        <v>1257</v>
      </c>
      <c r="B8380" t="s">
        <v>151</v>
      </c>
      <c r="C8380" t="s">
        <v>367</v>
      </c>
      <c r="D8380" t="s">
        <v>1269</v>
      </c>
      <c r="E8380" t="s">
        <v>29</v>
      </c>
      <c r="F8380">
        <v>20390</v>
      </c>
      <c r="G8380">
        <v>9399</v>
      </c>
      <c r="H8380">
        <v>0.46096125551741052</v>
      </c>
      <c r="I8380" t="str">
        <f>VLOOKUP($B8380&amp;$E8380,'Employee List'!$A:$E,5,0)</f>
        <v>E-1226</v>
      </c>
    </row>
    <row r="8381" spans="1:9" x14ac:dyDescent="0.35">
      <c r="A8381" t="s">
        <v>1257</v>
      </c>
      <c r="B8381" t="s">
        <v>151</v>
      </c>
      <c r="C8381" t="s">
        <v>367</v>
      </c>
      <c r="D8381" t="s">
        <v>1269</v>
      </c>
      <c r="E8381" t="s">
        <v>30</v>
      </c>
      <c r="F8381">
        <v>19084</v>
      </c>
      <c r="G8381">
        <v>10365</v>
      </c>
      <c r="H8381">
        <v>0.54312513099979043</v>
      </c>
      <c r="I8381" t="str">
        <f>VLOOKUP($B8381&amp;$E8381,'Employee List'!$A:$E,5,0)</f>
        <v>E-1226</v>
      </c>
    </row>
    <row r="8382" spans="1:9" x14ac:dyDescent="0.35">
      <c r="A8382" t="s">
        <v>1257</v>
      </c>
      <c r="B8382" t="s">
        <v>151</v>
      </c>
      <c r="C8382" t="s">
        <v>367</v>
      </c>
      <c r="D8382" t="s">
        <v>1269</v>
      </c>
      <c r="E8382" t="s">
        <v>31</v>
      </c>
      <c r="F8382">
        <v>15045</v>
      </c>
      <c r="G8382">
        <v>4888</v>
      </c>
      <c r="H8382">
        <v>0.32489199069458291</v>
      </c>
      <c r="I8382" t="str">
        <f>VLOOKUP($B8382&amp;$E8382,'Employee List'!$A:$E,5,0)</f>
        <v>E-1226</v>
      </c>
    </row>
    <row r="8383" spans="1:9" x14ac:dyDescent="0.35">
      <c r="A8383" t="s">
        <v>1257</v>
      </c>
      <c r="B8383" t="s">
        <v>151</v>
      </c>
      <c r="C8383" t="s">
        <v>367</v>
      </c>
      <c r="D8383" t="s">
        <v>1270</v>
      </c>
      <c r="E8383" t="s">
        <v>29</v>
      </c>
      <c r="F8383">
        <v>10143</v>
      </c>
      <c r="G8383">
        <v>8037</v>
      </c>
      <c r="H8383">
        <v>0.79236912156166817</v>
      </c>
      <c r="I8383" t="str">
        <f>VLOOKUP($B8383&amp;$E8383,'Employee List'!$A:$E,5,0)</f>
        <v>E-1226</v>
      </c>
    </row>
    <row r="8384" spans="1:9" x14ac:dyDescent="0.35">
      <c r="A8384" t="s">
        <v>1257</v>
      </c>
      <c r="B8384" t="s">
        <v>151</v>
      </c>
      <c r="C8384" t="s">
        <v>367</v>
      </c>
      <c r="D8384" t="s">
        <v>1270</v>
      </c>
      <c r="E8384" t="s">
        <v>30</v>
      </c>
      <c r="F8384">
        <v>9938</v>
      </c>
      <c r="G8384">
        <v>4705</v>
      </c>
      <c r="H8384">
        <v>0.47343529885288793</v>
      </c>
      <c r="I8384" t="str">
        <f>VLOOKUP($B8384&amp;$E8384,'Employee List'!$A:$E,5,0)</f>
        <v>E-1226</v>
      </c>
    </row>
    <row r="8385" spans="1:9" x14ac:dyDescent="0.35">
      <c r="A8385" t="s">
        <v>1257</v>
      </c>
      <c r="B8385" t="s">
        <v>151</v>
      </c>
      <c r="C8385" t="s">
        <v>367</v>
      </c>
      <c r="D8385" t="s">
        <v>1270</v>
      </c>
      <c r="E8385" t="s">
        <v>31</v>
      </c>
      <c r="F8385">
        <v>9804</v>
      </c>
      <c r="G8385">
        <v>5553</v>
      </c>
      <c r="H8385">
        <v>0.56640146878824971</v>
      </c>
      <c r="I8385" t="str">
        <f>VLOOKUP($B8385&amp;$E8385,'Employee List'!$A:$E,5,0)</f>
        <v>E-1226</v>
      </c>
    </row>
    <row r="8386" spans="1:9" x14ac:dyDescent="0.35">
      <c r="A8386" t="s">
        <v>1257</v>
      </c>
      <c r="B8386" t="s">
        <v>151</v>
      </c>
      <c r="C8386" t="s">
        <v>367</v>
      </c>
      <c r="D8386" t="s">
        <v>1271</v>
      </c>
      <c r="E8386" t="s">
        <v>29</v>
      </c>
      <c r="F8386">
        <v>25287</v>
      </c>
      <c r="G8386">
        <v>19739</v>
      </c>
      <c r="H8386">
        <v>0.78059872661842056</v>
      </c>
      <c r="I8386" t="str">
        <f>VLOOKUP($B8386&amp;$E8386,'Employee List'!$A:$E,5,0)</f>
        <v>E-1226</v>
      </c>
    </row>
    <row r="8387" spans="1:9" x14ac:dyDescent="0.35">
      <c r="A8387" t="s">
        <v>1257</v>
      </c>
      <c r="B8387" t="s">
        <v>151</v>
      </c>
      <c r="C8387" t="s">
        <v>367</v>
      </c>
      <c r="D8387" t="s">
        <v>1271</v>
      </c>
      <c r="E8387" t="s">
        <v>30</v>
      </c>
      <c r="F8387">
        <v>24693</v>
      </c>
      <c r="G8387">
        <v>19910</v>
      </c>
      <c r="H8387">
        <v>0.80630138095816628</v>
      </c>
      <c r="I8387" t="str">
        <f>VLOOKUP($B8387&amp;$E8387,'Employee List'!$A:$E,5,0)</f>
        <v>E-1226</v>
      </c>
    </row>
    <row r="8388" spans="1:9" x14ac:dyDescent="0.35">
      <c r="A8388" t="s">
        <v>1257</v>
      </c>
      <c r="B8388" t="s">
        <v>151</v>
      </c>
      <c r="C8388" t="s">
        <v>367</v>
      </c>
      <c r="D8388" t="s">
        <v>1271</v>
      </c>
      <c r="E8388" t="s">
        <v>31</v>
      </c>
      <c r="F8388">
        <v>22063</v>
      </c>
      <c r="G8388">
        <v>25122</v>
      </c>
      <c r="H8388">
        <v>1.138648415899923</v>
      </c>
      <c r="I8388" t="str">
        <f>VLOOKUP($B8388&amp;$E8388,'Employee List'!$A:$E,5,0)</f>
        <v>E-1226</v>
      </c>
    </row>
    <row r="8389" spans="1:9" x14ac:dyDescent="0.35">
      <c r="A8389" t="s">
        <v>1257</v>
      </c>
      <c r="B8389" t="s">
        <v>151</v>
      </c>
      <c r="C8389" t="s">
        <v>367</v>
      </c>
      <c r="D8389" t="s">
        <v>1258</v>
      </c>
      <c r="E8389" t="s">
        <v>29</v>
      </c>
      <c r="F8389">
        <v>102356</v>
      </c>
      <c r="G8389">
        <v>102958</v>
      </c>
      <c r="H8389">
        <v>1.0058814334284263</v>
      </c>
      <c r="I8389" t="str">
        <f>VLOOKUP($B8389&amp;$E8389,'Employee List'!$A:$E,5,0)</f>
        <v>E-1226</v>
      </c>
    </row>
    <row r="8390" spans="1:9" x14ac:dyDescent="0.35">
      <c r="A8390" t="s">
        <v>1257</v>
      </c>
      <c r="B8390" t="s">
        <v>151</v>
      </c>
      <c r="C8390" t="s">
        <v>367</v>
      </c>
      <c r="D8390" t="s">
        <v>1258</v>
      </c>
      <c r="E8390" t="s">
        <v>30</v>
      </c>
      <c r="F8390">
        <v>101399</v>
      </c>
      <c r="G8390">
        <v>72418</v>
      </c>
      <c r="H8390">
        <v>0.71418850284519575</v>
      </c>
      <c r="I8390" t="str">
        <f>VLOOKUP($B8390&amp;$E8390,'Employee List'!$A:$E,5,0)</f>
        <v>E-1226</v>
      </c>
    </row>
    <row r="8391" spans="1:9" x14ac:dyDescent="0.35">
      <c r="A8391" t="s">
        <v>1257</v>
      </c>
      <c r="B8391" t="s">
        <v>151</v>
      </c>
      <c r="C8391" t="s">
        <v>367</v>
      </c>
      <c r="D8391" t="s">
        <v>1258</v>
      </c>
      <c r="E8391" t="s">
        <v>31</v>
      </c>
      <c r="F8391">
        <v>96844</v>
      </c>
      <c r="G8391">
        <v>67980</v>
      </c>
      <c r="H8391">
        <v>0.70195365742844162</v>
      </c>
      <c r="I8391" t="str">
        <f>VLOOKUP($B8391&amp;$E8391,'Employee List'!$A:$E,5,0)</f>
        <v>E-1226</v>
      </c>
    </row>
    <row r="8392" spans="1:9" x14ac:dyDescent="0.35">
      <c r="A8392" t="s">
        <v>1257</v>
      </c>
      <c r="B8392" t="s">
        <v>151</v>
      </c>
      <c r="C8392" t="s">
        <v>367</v>
      </c>
      <c r="D8392" t="s">
        <v>1272</v>
      </c>
      <c r="E8392" t="s">
        <v>29</v>
      </c>
      <c r="F8392">
        <v>16969</v>
      </c>
      <c r="G8392">
        <v>31964</v>
      </c>
      <c r="H8392">
        <v>1.8836702221698391</v>
      </c>
      <c r="I8392" t="str">
        <f>VLOOKUP($B8392&amp;$E8392,'Employee List'!$A:$E,5,0)</f>
        <v>E-1226</v>
      </c>
    </row>
    <row r="8393" spans="1:9" x14ac:dyDescent="0.35">
      <c r="A8393" t="s">
        <v>1257</v>
      </c>
      <c r="B8393" t="s">
        <v>151</v>
      </c>
      <c r="C8393" t="s">
        <v>367</v>
      </c>
      <c r="D8393" t="s">
        <v>1272</v>
      </c>
      <c r="E8393" t="s">
        <v>30</v>
      </c>
      <c r="F8393">
        <v>17230</v>
      </c>
      <c r="G8393">
        <v>28001</v>
      </c>
      <c r="H8393">
        <v>1.6251305861868834</v>
      </c>
      <c r="I8393" t="str">
        <f>VLOOKUP($B8393&amp;$E8393,'Employee List'!$A:$E,5,0)</f>
        <v>E-1226</v>
      </c>
    </row>
    <row r="8394" spans="1:9" x14ac:dyDescent="0.35">
      <c r="A8394" t="s">
        <v>1257</v>
      </c>
      <c r="B8394" t="s">
        <v>151</v>
      </c>
      <c r="C8394" t="s">
        <v>367</v>
      </c>
      <c r="D8394" t="s">
        <v>1272</v>
      </c>
      <c r="E8394" t="s">
        <v>31</v>
      </c>
      <c r="F8394">
        <v>21841</v>
      </c>
      <c r="G8394">
        <v>25323</v>
      </c>
      <c r="H8394">
        <v>1.1594249347557346</v>
      </c>
      <c r="I8394" t="str">
        <f>VLOOKUP($B8394&amp;$E8394,'Employee List'!$A:$E,5,0)</f>
        <v>E-1226</v>
      </c>
    </row>
    <row r="8395" spans="1:9" x14ac:dyDescent="0.35">
      <c r="A8395" t="s">
        <v>1257</v>
      </c>
      <c r="B8395" t="s">
        <v>151</v>
      </c>
      <c r="C8395" t="s">
        <v>367</v>
      </c>
      <c r="D8395" t="s">
        <v>1259</v>
      </c>
      <c r="E8395" t="s">
        <v>29</v>
      </c>
      <c r="F8395">
        <v>43677</v>
      </c>
      <c r="G8395">
        <v>21178</v>
      </c>
      <c r="H8395">
        <v>0.48487762437896376</v>
      </c>
      <c r="I8395" t="str">
        <f>VLOOKUP($B8395&amp;$E8395,'Employee List'!$A:$E,5,0)</f>
        <v>E-1226</v>
      </c>
    </row>
    <row r="8396" spans="1:9" x14ac:dyDescent="0.35">
      <c r="A8396" t="s">
        <v>1257</v>
      </c>
      <c r="B8396" t="s">
        <v>151</v>
      </c>
      <c r="C8396" t="s">
        <v>367</v>
      </c>
      <c r="D8396" t="s">
        <v>1259</v>
      </c>
      <c r="E8396" t="s">
        <v>30</v>
      </c>
      <c r="F8396">
        <v>43406</v>
      </c>
      <c r="G8396">
        <v>21806</v>
      </c>
      <c r="H8396">
        <v>0.50237294383264985</v>
      </c>
      <c r="I8396" t="str">
        <f>VLOOKUP($B8396&amp;$E8396,'Employee List'!$A:$E,5,0)</f>
        <v>E-1226</v>
      </c>
    </row>
    <row r="8397" spans="1:9" x14ac:dyDescent="0.35">
      <c r="A8397" t="s">
        <v>1257</v>
      </c>
      <c r="B8397" t="s">
        <v>151</v>
      </c>
      <c r="C8397" t="s">
        <v>367</v>
      </c>
      <c r="D8397" t="s">
        <v>1259</v>
      </c>
      <c r="E8397" t="s">
        <v>31</v>
      </c>
      <c r="F8397">
        <v>42580</v>
      </c>
      <c r="G8397">
        <v>20113</v>
      </c>
      <c r="H8397">
        <v>0.47235791451385628</v>
      </c>
      <c r="I8397" t="str">
        <f>VLOOKUP($B8397&amp;$E8397,'Employee List'!$A:$E,5,0)</f>
        <v>E-1226</v>
      </c>
    </row>
    <row r="8398" spans="1:9" x14ac:dyDescent="0.35">
      <c r="A8398" t="s">
        <v>1257</v>
      </c>
      <c r="B8398" t="s">
        <v>151</v>
      </c>
      <c r="C8398" t="s">
        <v>367</v>
      </c>
      <c r="D8398" t="s">
        <v>1273</v>
      </c>
      <c r="E8398" t="s">
        <v>29</v>
      </c>
      <c r="F8398">
        <v>6033</v>
      </c>
      <c r="G8398">
        <v>5698</v>
      </c>
      <c r="H8398">
        <v>0.94447207028012592</v>
      </c>
      <c r="I8398" t="str">
        <f>VLOOKUP($B8398&amp;$E8398,'Employee List'!$A:$E,5,0)</f>
        <v>E-1226</v>
      </c>
    </row>
    <row r="8399" spans="1:9" x14ac:dyDescent="0.35">
      <c r="A8399" t="s">
        <v>1257</v>
      </c>
      <c r="B8399" t="s">
        <v>151</v>
      </c>
      <c r="C8399" t="s">
        <v>367</v>
      </c>
      <c r="D8399" t="s">
        <v>1273</v>
      </c>
      <c r="E8399" t="s">
        <v>30</v>
      </c>
      <c r="F8399">
        <v>6354</v>
      </c>
      <c r="G8399">
        <v>7871</v>
      </c>
      <c r="H8399">
        <v>1.2387472458293989</v>
      </c>
      <c r="I8399" t="str">
        <f>VLOOKUP($B8399&amp;$E8399,'Employee List'!$A:$E,5,0)</f>
        <v>E-1226</v>
      </c>
    </row>
    <row r="8400" spans="1:9" x14ac:dyDescent="0.35">
      <c r="A8400" t="s">
        <v>1257</v>
      </c>
      <c r="B8400" t="s">
        <v>151</v>
      </c>
      <c r="C8400" t="s">
        <v>367</v>
      </c>
      <c r="D8400" t="s">
        <v>1273</v>
      </c>
      <c r="E8400" t="s">
        <v>31</v>
      </c>
      <c r="F8400">
        <v>6802</v>
      </c>
      <c r="G8400">
        <v>8205</v>
      </c>
      <c r="H8400">
        <v>1.2062628638635695</v>
      </c>
      <c r="I8400" t="str">
        <f>VLOOKUP($B8400&amp;$E8400,'Employee List'!$A:$E,5,0)</f>
        <v>E-1226</v>
      </c>
    </row>
    <row r="8401" spans="1:9" x14ac:dyDescent="0.35">
      <c r="A8401" t="s">
        <v>1257</v>
      </c>
      <c r="B8401" t="s">
        <v>151</v>
      </c>
      <c r="C8401" t="s">
        <v>367</v>
      </c>
      <c r="D8401" t="s">
        <v>1275</v>
      </c>
      <c r="E8401" t="s">
        <v>29</v>
      </c>
      <c r="F8401">
        <v>1992</v>
      </c>
      <c r="G8401">
        <v>2440</v>
      </c>
      <c r="H8401">
        <v>1.2248995983935742</v>
      </c>
      <c r="I8401" t="str">
        <f>VLOOKUP($B8401&amp;$E8401,'Employee List'!$A:$E,5,0)</f>
        <v>E-1226</v>
      </c>
    </row>
    <row r="8402" spans="1:9" x14ac:dyDescent="0.35">
      <c r="A8402" t="s">
        <v>1257</v>
      </c>
      <c r="B8402" t="s">
        <v>151</v>
      </c>
      <c r="C8402" t="s">
        <v>367</v>
      </c>
      <c r="D8402" t="s">
        <v>1275</v>
      </c>
      <c r="E8402" t="s">
        <v>30</v>
      </c>
      <c r="F8402">
        <v>4167</v>
      </c>
      <c r="G8402">
        <v>5049</v>
      </c>
      <c r="H8402">
        <v>1.2116630669546435</v>
      </c>
      <c r="I8402" t="str">
        <f>VLOOKUP($B8402&amp;$E8402,'Employee List'!$A:$E,5,0)</f>
        <v>E-1226</v>
      </c>
    </row>
    <row r="8403" spans="1:9" x14ac:dyDescent="0.35">
      <c r="A8403" t="s">
        <v>1257</v>
      </c>
      <c r="B8403" t="s">
        <v>151</v>
      </c>
      <c r="C8403" t="s">
        <v>367</v>
      </c>
      <c r="D8403" t="s">
        <v>1275</v>
      </c>
      <c r="E8403" t="s">
        <v>31</v>
      </c>
      <c r="F8403">
        <v>3602</v>
      </c>
      <c r="G8403">
        <v>5456</v>
      </c>
      <c r="H8403">
        <v>1.5147140477512493</v>
      </c>
      <c r="I8403" t="str">
        <f>VLOOKUP($B8403&amp;$E8403,'Employee List'!$A:$E,5,0)</f>
        <v>E-1226</v>
      </c>
    </row>
    <row r="8404" spans="1:9" x14ac:dyDescent="0.35">
      <c r="A8404" t="s">
        <v>1257</v>
      </c>
      <c r="B8404" t="s">
        <v>151</v>
      </c>
      <c r="C8404" t="s">
        <v>367</v>
      </c>
      <c r="D8404" t="s">
        <v>1276</v>
      </c>
      <c r="E8404" t="s">
        <v>29</v>
      </c>
      <c r="F8404">
        <v>4891</v>
      </c>
      <c r="G8404">
        <v>4108</v>
      </c>
      <c r="H8404">
        <v>0.83991003884686155</v>
      </c>
      <c r="I8404" t="str">
        <f>VLOOKUP($B8404&amp;$E8404,'Employee List'!$A:$E,5,0)</f>
        <v>E-1226</v>
      </c>
    </row>
    <row r="8405" spans="1:9" x14ac:dyDescent="0.35">
      <c r="A8405" t="s">
        <v>1257</v>
      </c>
      <c r="B8405" t="s">
        <v>151</v>
      </c>
      <c r="C8405" t="s">
        <v>367</v>
      </c>
      <c r="D8405" t="s">
        <v>1276</v>
      </c>
      <c r="E8405" t="s">
        <v>30</v>
      </c>
      <c r="F8405">
        <v>2816</v>
      </c>
      <c r="G8405">
        <v>4860</v>
      </c>
      <c r="H8405">
        <v>1.7258522727272727</v>
      </c>
      <c r="I8405" t="str">
        <f>VLOOKUP($B8405&amp;$E8405,'Employee List'!$A:$E,5,0)</f>
        <v>E-1226</v>
      </c>
    </row>
    <row r="8406" spans="1:9" x14ac:dyDescent="0.35">
      <c r="A8406" t="s">
        <v>1257</v>
      </c>
      <c r="B8406" t="s">
        <v>151</v>
      </c>
      <c r="C8406" t="s">
        <v>367</v>
      </c>
      <c r="D8406" t="s">
        <v>1276</v>
      </c>
      <c r="E8406" t="s">
        <v>31</v>
      </c>
      <c r="F8406">
        <v>4760</v>
      </c>
      <c r="G8406">
        <v>1641</v>
      </c>
      <c r="H8406">
        <v>0.34474789915966386</v>
      </c>
      <c r="I8406" t="str">
        <f>VLOOKUP($B8406&amp;$E8406,'Employee List'!$A:$E,5,0)</f>
        <v>E-1226</v>
      </c>
    </row>
    <row r="8407" spans="1:9" x14ac:dyDescent="0.35">
      <c r="A8407" t="s">
        <v>1257</v>
      </c>
      <c r="B8407" t="s">
        <v>151</v>
      </c>
      <c r="C8407" t="s">
        <v>367</v>
      </c>
      <c r="D8407" t="s">
        <v>1277</v>
      </c>
      <c r="E8407" t="s">
        <v>29</v>
      </c>
      <c r="F8407">
        <v>7400</v>
      </c>
      <c r="G8407">
        <v>5945</v>
      </c>
      <c r="H8407">
        <v>0.80337837837837833</v>
      </c>
      <c r="I8407" t="str">
        <f>VLOOKUP($B8407&amp;$E8407,'Employee List'!$A:$E,5,0)</f>
        <v>E-1226</v>
      </c>
    </row>
    <row r="8408" spans="1:9" x14ac:dyDescent="0.35">
      <c r="A8408" t="s">
        <v>1257</v>
      </c>
      <c r="B8408" t="s">
        <v>151</v>
      </c>
      <c r="C8408" t="s">
        <v>367</v>
      </c>
      <c r="D8408" t="s">
        <v>1277</v>
      </c>
      <c r="E8408" t="s">
        <v>30</v>
      </c>
      <c r="F8408">
        <v>7449</v>
      </c>
      <c r="G8408">
        <v>6485</v>
      </c>
      <c r="H8408">
        <v>0.87058665592697004</v>
      </c>
      <c r="I8408" t="str">
        <f>VLOOKUP($B8408&amp;$E8408,'Employee List'!$A:$E,5,0)</f>
        <v>E-1226</v>
      </c>
    </row>
    <row r="8409" spans="1:9" x14ac:dyDescent="0.35">
      <c r="A8409" t="s">
        <v>1257</v>
      </c>
      <c r="B8409" t="s">
        <v>151</v>
      </c>
      <c r="C8409" t="s">
        <v>367</v>
      </c>
      <c r="D8409" t="s">
        <v>1277</v>
      </c>
      <c r="E8409" t="s">
        <v>31</v>
      </c>
      <c r="F8409">
        <v>5107</v>
      </c>
      <c r="G8409">
        <v>6536</v>
      </c>
      <c r="H8409">
        <v>1.279812022713922</v>
      </c>
      <c r="I8409" t="str">
        <f>VLOOKUP($B8409&amp;$E8409,'Employee List'!$A:$E,5,0)</f>
        <v>E-1226</v>
      </c>
    </row>
    <row r="8410" spans="1:9" x14ac:dyDescent="0.35">
      <c r="A8410" t="s">
        <v>1257</v>
      </c>
      <c r="B8410" t="s">
        <v>151</v>
      </c>
      <c r="C8410" t="s">
        <v>367</v>
      </c>
      <c r="D8410" t="s">
        <v>1278</v>
      </c>
      <c r="E8410" t="s">
        <v>29</v>
      </c>
      <c r="F8410">
        <v>4697</v>
      </c>
      <c r="G8410">
        <v>5702</v>
      </c>
      <c r="H8410">
        <v>1.213966361507345</v>
      </c>
      <c r="I8410" t="str">
        <f>VLOOKUP($B8410&amp;$E8410,'Employee List'!$A:$E,5,0)</f>
        <v>E-1226</v>
      </c>
    </row>
    <row r="8411" spans="1:9" x14ac:dyDescent="0.35">
      <c r="A8411" t="s">
        <v>1257</v>
      </c>
      <c r="B8411" t="s">
        <v>151</v>
      </c>
      <c r="C8411" t="s">
        <v>367</v>
      </c>
      <c r="D8411" t="s">
        <v>1278</v>
      </c>
      <c r="E8411" t="s">
        <v>30</v>
      </c>
      <c r="F8411">
        <v>2880</v>
      </c>
      <c r="G8411">
        <v>1863</v>
      </c>
      <c r="H8411">
        <v>0.64687499999999998</v>
      </c>
      <c r="I8411" t="str">
        <f>VLOOKUP($B8411&amp;$E8411,'Employee List'!$A:$E,5,0)</f>
        <v>E-1226</v>
      </c>
    </row>
    <row r="8412" spans="1:9" x14ac:dyDescent="0.35">
      <c r="A8412" t="s">
        <v>1257</v>
      </c>
      <c r="B8412" t="s">
        <v>151</v>
      </c>
      <c r="C8412" t="s">
        <v>367</v>
      </c>
      <c r="D8412" t="s">
        <v>1278</v>
      </c>
      <c r="E8412" t="s">
        <v>31</v>
      </c>
      <c r="F8412">
        <v>2704</v>
      </c>
      <c r="G8412">
        <v>4334</v>
      </c>
      <c r="H8412">
        <v>1.6028106508875739</v>
      </c>
      <c r="I8412" t="str">
        <f>VLOOKUP($B8412&amp;$E8412,'Employee List'!$A:$E,5,0)</f>
        <v>E-1226</v>
      </c>
    </row>
    <row r="8413" spans="1:9" x14ac:dyDescent="0.35">
      <c r="A8413" t="s">
        <v>1257</v>
      </c>
      <c r="B8413" t="s">
        <v>151</v>
      </c>
      <c r="C8413" t="s">
        <v>367</v>
      </c>
      <c r="D8413" t="s">
        <v>1279</v>
      </c>
      <c r="E8413" t="s">
        <v>29</v>
      </c>
      <c r="F8413">
        <v>3481</v>
      </c>
      <c r="G8413">
        <v>3927</v>
      </c>
      <c r="H8413">
        <v>1.1281241022694628</v>
      </c>
      <c r="I8413" t="str">
        <f>VLOOKUP($B8413&amp;$E8413,'Employee List'!$A:$E,5,0)</f>
        <v>E-1226</v>
      </c>
    </row>
    <row r="8414" spans="1:9" x14ac:dyDescent="0.35">
      <c r="A8414" t="s">
        <v>1257</v>
      </c>
      <c r="B8414" t="s">
        <v>151</v>
      </c>
      <c r="C8414" t="s">
        <v>367</v>
      </c>
      <c r="D8414" t="s">
        <v>1279</v>
      </c>
      <c r="E8414" t="s">
        <v>30</v>
      </c>
      <c r="F8414">
        <v>4073</v>
      </c>
      <c r="G8414">
        <v>3025</v>
      </c>
      <c r="H8414">
        <v>0.74269580162042725</v>
      </c>
      <c r="I8414" t="str">
        <f>VLOOKUP($B8414&amp;$E8414,'Employee List'!$A:$E,5,0)</f>
        <v>E-1226</v>
      </c>
    </row>
    <row r="8415" spans="1:9" x14ac:dyDescent="0.35">
      <c r="A8415" t="s">
        <v>1257</v>
      </c>
      <c r="B8415" t="s">
        <v>151</v>
      </c>
      <c r="C8415" t="s">
        <v>367</v>
      </c>
      <c r="D8415" t="s">
        <v>1279</v>
      </c>
      <c r="E8415" t="s">
        <v>31</v>
      </c>
      <c r="F8415">
        <v>2124</v>
      </c>
      <c r="G8415">
        <v>5676</v>
      </c>
      <c r="H8415">
        <v>2.6723163841807911</v>
      </c>
      <c r="I8415" t="str">
        <f>VLOOKUP($B8415&amp;$E8415,'Employee List'!$A:$E,5,0)</f>
        <v>E-1226</v>
      </c>
    </row>
    <row r="8416" spans="1:9" x14ac:dyDescent="0.35">
      <c r="A8416" t="s">
        <v>1257</v>
      </c>
      <c r="B8416" t="s">
        <v>151</v>
      </c>
      <c r="C8416" t="s">
        <v>367</v>
      </c>
      <c r="D8416" t="s">
        <v>1280</v>
      </c>
      <c r="E8416" t="s">
        <v>29</v>
      </c>
      <c r="F8416">
        <v>4590</v>
      </c>
      <c r="G8416">
        <v>3448</v>
      </c>
      <c r="H8416">
        <v>0.75119825708061005</v>
      </c>
      <c r="I8416" t="str">
        <f>VLOOKUP($B8416&amp;$E8416,'Employee List'!$A:$E,5,0)</f>
        <v>E-1226</v>
      </c>
    </row>
    <row r="8417" spans="1:9" x14ac:dyDescent="0.35">
      <c r="A8417" t="s">
        <v>1257</v>
      </c>
      <c r="B8417" t="s">
        <v>151</v>
      </c>
      <c r="C8417" t="s">
        <v>367</v>
      </c>
      <c r="D8417" t="s">
        <v>1280</v>
      </c>
      <c r="E8417" t="s">
        <v>30</v>
      </c>
      <c r="F8417">
        <v>2708</v>
      </c>
      <c r="G8417">
        <v>5177</v>
      </c>
      <c r="H8417">
        <v>1.9117429837518465</v>
      </c>
      <c r="I8417" t="str">
        <f>VLOOKUP($B8417&amp;$E8417,'Employee List'!$A:$E,5,0)</f>
        <v>E-1226</v>
      </c>
    </row>
    <row r="8418" spans="1:9" x14ac:dyDescent="0.35">
      <c r="A8418" t="s">
        <v>1257</v>
      </c>
      <c r="B8418" t="s">
        <v>151</v>
      </c>
      <c r="C8418" t="s">
        <v>367</v>
      </c>
      <c r="D8418" t="s">
        <v>1280</v>
      </c>
      <c r="E8418" t="s">
        <v>31</v>
      </c>
      <c r="F8418">
        <v>1093</v>
      </c>
      <c r="G8418">
        <v>3879</v>
      </c>
      <c r="H8418">
        <v>3.5489478499542542</v>
      </c>
      <c r="I8418" t="str">
        <f>VLOOKUP($B8418&amp;$E8418,'Employee List'!$A:$E,5,0)</f>
        <v>E-1226</v>
      </c>
    </row>
    <row r="8419" spans="1:9" x14ac:dyDescent="0.35">
      <c r="A8419" t="s">
        <v>1257</v>
      </c>
      <c r="B8419" t="s">
        <v>151</v>
      </c>
      <c r="C8419" t="s">
        <v>367</v>
      </c>
      <c r="D8419" t="s">
        <v>1262</v>
      </c>
      <c r="E8419" t="s">
        <v>29</v>
      </c>
      <c r="F8419">
        <v>19219</v>
      </c>
      <c r="G8419">
        <v>15672</v>
      </c>
      <c r="H8419">
        <v>0.8154430511473022</v>
      </c>
      <c r="I8419" t="str">
        <f>VLOOKUP($B8419&amp;$E8419,'Employee List'!$A:$E,5,0)</f>
        <v>E-1226</v>
      </c>
    </row>
    <row r="8420" spans="1:9" x14ac:dyDescent="0.35">
      <c r="A8420" t="s">
        <v>1257</v>
      </c>
      <c r="B8420" t="s">
        <v>151</v>
      </c>
      <c r="C8420" t="s">
        <v>367</v>
      </c>
      <c r="D8420" t="s">
        <v>1262</v>
      </c>
      <c r="E8420" t="s">
        <v>30</v>
      </c>
      <c r="F8420">
        <v>21611</v>
      </c>
      <c r="G8420">
        <v>22019</v>
      </c>
      <c r="H8420">
        <v>1.0188792744435704</v>
      </c>
      <c r="I8420" t="str">
        <f>VLOOKUP($B8420&amp;$E8420,'Employee List'!$A:$E,5,0)</f>
        <v>E-1226</v>
      </c>
    </row>
    <row r="8421" spans="1:9" x14ac:dyDescent="0.35">
      <c r="A8421" t="s">
        <v>1257</v>
      </c>
      <c r="B8421" t="s">
        <v>151</v>
      </c>
      <c r="C8421" t="s">
        <v>367</v>
      </c>
      <c r="D8421" t="s">
        <v>1262</v>
      </c>
      <c r="E8421" t="s">
        <v>31</v>
      </c>
      <c r="F8421">
        <v>18786</v>
      </c>
      <c r="G8421">
        <v>12895</v>
      </c>
      <c r="H8421">
        <v>0.68641541573512188</v>
      </c>
      <c r="I8421" t="str">
        <f>VLOOKUP($B8421&amp;$E8421,'Employee List'!$A:$E,5,0)</f>
        <v>E-1226</v>
      </c>
    </row>
    <row r="8422" spans="1:9" x14ac:dyDescent="0.35">
      <c r="A8422" t="s">
        <v>1257</v>
      </c>
      <c r="B8422" t="s">
        <v>151</v>
      </c>
      <c r="C8422" t="s">
        <v>367</v>
      </c>
      <c r="D8422" t="s">
        <v>1281</v>
      </c>
      <c r="E8422" t="s">
        <v>29</v>
      </c>
      <c r="F8422">
        <v>5057</v>
      </c>
      <c r="G8422">
        <v>5063</v>
      </c>
      <c r="H8422">
        <v>1.0011864741941863</v>
      </c>
      <c r="I8422" t="str">
        <f>VLOOKUP($B8422&amp;$E8422,'Employee List'!$A:$E,5,0)</f>
        <v>E-1226</v>
      </c>
    </row>
    <row r="8423" spans="1:9" x14ac:dyDescent="0.35">
      <c r="A8423" t="s">
        <v>1257</v>
      </c>
      <c r="B8423" t="s">
        <v>151</v>
      </c>
      <c r="C8423" t="s">
        <v>367</v>
      </c>
      <c r="D8423" t="s">
        <v>1281</v>
      </c>
      <c r="E8423" t="s">
        <v>30</v>
      </c>
      <c r="F8423">
        <v>4809</v>
      </c>
      <c r="G8423">
        <v>5043</v>
      </c>
      <c r="H8423">
        <v>1.04865876481597</v>
      </c>
      <c r="I8423" t="str">
        <f>VLOOKUP($B8423&amp;$E8423,'Employee List'!$A:$E,5,0)</f>
        <v>E-1226</v>
      </c>
    </row>
    <row r="8424" spans="1:9" x14ac:dyDescent="0.35">
      <c r="A8424" t="s">
        <v>1257</v>
      </c>
      <c r="B8424" t="s">
        <v>151</v>
      </c>
      <c r="C8424" t="s">
        <v>367</v>
      </c>
      <c r="D8424" t="s">
        <v>1281</v>
      </c>
      <c r="E8424" t="s">
        <v>31</v>
      </c>
      <c r="F8424">
        <v>4120</v>
      </c>
      <c r="G8424">
        <v>3381</v>
      </c>
      <c r="H8424">
        <v>0.82063106796116503</v>
      </c>
      <c r="I8424" t="str">
        <f>VLOOKUP($B8424&amp;$E8424,'Employee List'!$A:$E,5,0)</f>
        <v>E-1226</v>
      </c>
    </row>
    <row r="8425" spans="1:9" x14ac:dyDescent="0.35">
      <c r="A8425" t="s">
        <v>1257</v>
      </c>
      <c r="B8425" t="s">
        <v>152</v>
      </c>
      <c r="C8425" t="s">
        <v>368</v>
      </c>
      <c r="D8425" t="s">
        <v>1274</v>
      </c>
      <c r="E8425" t="s">
        <v>29</v>
      </c>
      <c r="F8425">
        <v>23462</v>
      </c>
      <c r="G8425">
        <v>23345</v>
      </c>
      <c r="H8425">
        <v>0.99501321285482913</v>
      </c>
      <c r="I8425" t="str">
        <f>VLOOKUP($B8425&amp;$E8425,'Employee List'!$A:$E,5,0)</f>
        <v>E-1227</v>
      </c>
    </row>
    <row r="8426" spans="1:9" x14ac:dyDescent="0.35">
      <c r="A8426" t="s">
        <v>1257</v>
      </c>
      <c r="B8426" t="s">
        <v>152</v>
      </c>
      <c r="C8426" t="s">
        <v>368</v>
      </c>
      <c r="D8426" t="s">
        <v>1274</v>
      </c>
      <c r="E8426" t="s">
        <v>30</v>
      </c>
      <c r="F8426">
        <v>21192</v>
      </c>
      <c r="G8426">
        <v>21472</v>
      </c>
      <c r="H8426">
        <v>1.0132125330313326</v>
      </c>
      <c r="I8426" t="str">
        <f>VLOOKUP($B8426&amp;$E8426,'Employee List'!$A:$E,5,0)</f>
        <v>E-1227</v>
      </c>
    </row>
    <row r="8427" spans="1:9" x14ac:dyDescent="0.35">
      <c r="A8427" t="s">
        <v>1257</v>
      </c>
      <c r="B8427" t="s">
        <v>152</v>
      </c>
      <c r="C8427" t="s">
        <v>368</v>
      </c>
      <c r="D8427" t="s">
        <v>1274</v>
      </c>
      <c r="E8427" t="s">
        <v>31</v>
      </c>
      <c r="F8427">
        <v>22881</v>
      </c>
      <c r="G8427">
        <v>19515</v>
      </c>
      <c r="H8427">
        <v>0.85289104497181067</v>
      </c>
      <c r="I8427" t="str">
        <f>VLOOKUP($B8427&amp;$E8427,'Employee List'!$A:$E,5,0)</f>
        <v>E-1227</v>
      </c>
    </row>
    <row r="8428" spans="1:9" x14ac:dyDescent="0.35">
      <c r="A8428" t="s">
        <v>1257</v>
      </c>
      <c r="B8428" t="s">
        <v>152</v>
      </c>
      <c r="C8428" t="s">
        <v>368</v>
      </c>
      <c r="D8428" t="s">
        <v>1263</v>
      </c>
      <c r="E8428" t="s">
        <v>29</v>
      </c>
      <c r="F8428">
        <v>4997</v>
      </c>
      <c r="G8428">
        <v>1117</v>
      </c>
      <c r="H8428">
        <v>0.22353412047228338</v>
      </c>
      <c r="I8428" t="str">
        <f>VLOOKUP($B8428&amp;$E8428,'Employee List'!$A:$E,5,0)</f>
        <v>E-1227</v>
      </c>
    </row>
    <row r="8429" spans="1:9" x14ac:dyDescent="0.35">
      <c r="A8429" t="s">
        <v>1257</v>
      </c>
      <c r="B8429" t="s">
        <v>152</v>
      </c>
      <c r="C8429" t="s">
        <v>368</v>
      </c>
      <c r="D8429" t="s">
        <v>1263</v>
      </c>
      <c r="E8429" t="s">
        <v>30</v>
      </c>
      <c r="F8429">
        <v>4884</v>
      </c>
      <c r="G8429">
        <v>6348</v>
      </c>
      <c r="H8429">
        <v>1.2997542997542997</v>
      </c>
      <c r="I8429" t="str">
        <f>VLOOKUP($B8429&amp;$E8429,'Employee List'!$A:$E,5,0)</f>
        <v>E-1227</v>
      </c>
    </row>
    <row r="8430" spans="1:9" x14ac:dyDescent="0.35">
      <c r="A8430" t="s">
        <v>1257</v>
      </c>
      <c r="B8430" t="s">
        <v>152</v>
      </c>
      <c r="C8430" t="s">
        <v>368</v>
      </c>
      <c r="D8430" t="s">
        <v>1263</v>
      </c>
      <c r="E8430" t="s">
        <v>31</v>
      </c>
      <c r="F8430">
        <v>4697</v>
      </c>
      <c r="G8430">
        <v>5994</v>
      </c>
      <c r="H8430">
        <v>1.2761337023632107</v>
      </c>
      <c r="I8430" t="str">
        <f>VLOOKUP($B8430&amp;$E8430,'Employee List'!$A:$E,5,0)</f>
        <v>E-1227</v>
      </c>
    </row>
    <row r="8431" spans="1:9" x14ac:dyDescent="0.35">
      <c r="A8431" t="s">
        <v>1257</v>
      </c>
      <c r="B8431" t="s">
        <v>152</v>
      </c>
      <c r="C8431" t="s">
        <v>368</v>
      </c>
      <c r="D8431" t="s">
        <v>1264</v>
      </c>
      <c r="E8431" t="s">
        <v>29</v>
      </c>
      <c r="F8431">
        <v>7577</v>
      </c>
      <c r="G8431">
        <v>5750</v>
      </c>
      <c r="H8431">
        <v>0.7588755444107167</v>
      </c>
      <c r="I8431" t="str">
        <f>VLOOKUP($B8431&amp;$E8431,'Employee List'!$A:$E,5,0)</f>
        <v>E-1227</v>
      </c>
    </row>
    <row r="8432" spans="1:9" x14ac:dyDescent="0.35">
      <c r="A8432" t="s">
        <v>1257</v>
      </c>
      <c r="B8432" t="s">
        <v>152</v>
      </c>
      <c r="C8432" t="s">
        <v>368</v>
      </c>
      <c r="D8432" t="s">
        <v>1264</v>
      </c>
      <c r="E8432" t="s">
        <v>30</v>
      </c>
      <c r="F8432">
        <v>7212</v>
      </c>
      <c r="G8432">
        <v>4725</v>
      </c>
      <c r="H8432">
        <v>0.65515806988352743</v>
      </c>
      <c r="I8432" t="str">
        <f>VLOOKUP($B8432&amp;$E8432,'Employee List'!$A:$E,5,0)</f>
        <v>E-1227</v>
      </c>
    </row>
    <row r="8433" spans="1:9" x14ac:dyDescent="0.35">
      <c r="A8433" t="s">
        <v>1257</v>
      </c>
      <c r="B8433" t="s">
        <v>152</v>
      </c>
      <c r="C8433" t="s">
        <v>368</v>
      </c>
      <c r="D8433" t="s">
        <v>1264</v>
      </c>
      <c r="E8433" t="s">
        <v>31</v>
      </c>
      <c r="F8433">
        <v>7209</v>
      </c>
      <c r="G8433">
        <v>8003</v>
      </c>
      <c r="H8433">
        <v>1.1101401026494659</v>
      </c>
      <c r="I8433" t="str">
        <f>VLOOKUP($B8433&amp;$E8433,'Employee List'!$A:$E,5,0)</f>
        <v>E-1227</v>
      </c>
    </row>
    <row r="8434" spans="1:9" x14ac:dyDescent="0.35">
      <c r="A8434" t="s">
        <v>1257</v>
      </c>
      <c r="B8434" t="s">
        <v>152</v>
      </c>
      <c r="C8434" t="s">
        <v>368</v>
      </c>
      <c r="D8434" t="s">
        <v>1265</v>
      </c>
      <c r="E8434" t="s">
        <v>29</v>
      </c>
      <c r="F8434">
        <v>12521</v>
      </c>
      <c r="G8434">
        <v>14836</v>
      </c>
      <c r="H8434">
        <v>1.1848893858318026</v>
      </c>
      <c r="I8434" t="str">
        <f>VLOOKUP($B8434&amp;$E8434,'Employee List'!$A:$E,5,0)</f>
        <v>E-1227</v>
      </c>
    </row>
    <row r="8435" spans="1:9" x14ac:dyDescent="0.35">
      <c r="A8435" t="s">
        <v>1257</v>
      </c>
      <c r="B8435" t="s">
        <v>152</v>
      </c>
      <c r="C8435" t="s">
        <v>368</v>
      </c>
      <c r="D8435" t="s">
        <v>1265</v>
      </c>
      <c r="E8435" t="s">
        <v>30</v>
      </c>
      <c r="F8435">
        <v>11465</v>
      </c>
      <c r="G8435">
        <v>8695</v>
      </c>
      <c r="H8435">
        <v>0.75839511556912342</v>
      </c>
      <c r="I8435" t="str">
        <f>VLOOKUP($B8435&amp;$E8435,'Employee List'!$A:$E,5,0)</f>
        <v>E-1227</v>
      </c>
    </row>
    <row r="8436" spans="1:9" x14ac:dyDescent="0.35">
      <c r="A8436" t="s">
        <v>1257</v>
      </c>
      <c r="B8436" t="s">
        <v>152</v>
      </c>
      <c r="C8436" t="s">
        <v>368</v>
      </c>
      <c r="D8436" t="s">
        <v>1265</v>
      </c>
      <c r="E8436" t="s">
        <v>31</v>
      </c>
      <c r="F8436">
        <v>10476</v>
      </c>
      <c r="G8436">
        <v>21583</v>
      </c>
      <c r="H8436">
        <v>2.0602329133256969</v>
      </c>
      <c r="I8436" t="str">
        <f>VLOOKUP($B8436&amp;$E8436,'Employee List'!$A:$E,5,0)</f>
        <v>E-1227</v>
      </c>
    </row>
    <row r="8437" spans="1:9" x14ac:dyDescent="0.35">
      <c r="A8437" t="s">
        <v>1257</v>
      </c>
      <c r="B8437" t="s">
        <v>152</v>
      </c>
      <c r="C8437" t="s">
        <v>368</v>
      </c>
      <c r="D8437" t="s">
        <v>1260</v>
      </c>
      <c r="E8437" t="s">
        <v>29</v>
      </c>
      <c r="F8437">
        <v>82235</v>
      </c>
      <c r="G8437">
        <v>94835</v>
      </c>
      <c r="H8437">
        <v>1.1532194321152793</v>
      </c>
      <c r="I8437" t="str">
        <f>VLOOKUP($B8437&amp;$E8437,'Employee List'!$A:$E,5,0)</f>
        <v>E-1227</v>
      </c>
    </row>
    <row r="8438" spans="1:9" x14ac:dyDescent="0.35">
      <c r="A8438" t="s">
        <v>1257</v>
      </c>
      <c r="B8438" t="s">
        <v>152</v>
      </c>
      <c r="C8438" t="s">
        <v>368</v>
      </c>
      <c r="D8438" t="s">
        <v>1260</v>
      </c>
      <c r="E8438" t="s">
        <v>30</v>
      </c>
      <c r="F8438">
        <v>83077</v>
      </c>
      <c r="G8438">
        <v>118105</v>
      </c>
      <c r="H8438">
        <v>1.4216329429324603</v>
      </c>
      <c r="I8438" t="str">
        <f>VLOOKUP($B8438&amp;$E8438,'Employee List'!$A:$E,5,0)</f>
        <v>E-1227</v>
      </c>
    </row>
    <row r="8439" spans="1:9" x14ac:dyDescent="0.35">
      <c r="A8439" t="s">
        <v>1257</v>
      </c>
      <c r="B8439" t="s">
        <v>152</v>
      </c>
      <c r="C8439" t="s">
        <v>368</v>
      </c>
      <c r="D8439" t="s">
        <v>1260</v>
      </c>
      <c r="E8439" t="s">
        <v>31</v>
      </c>
      <c r="F8439">
        <v>96364</v>
      </c>
      <c r="G8439">
        <v>147075</v>
      </c>
      <c r="H8439">
        <v>1.5262442405877714</v>
      </c>
      <c r="I8439" t="str">
        <f>VLOOKUP($B8439&amp;$E8439,'Employee List'!$A:$E,5,0)</f>
        <v>E-1227</v>
      </c>
    </row>
    <row r="8440" spans="1:9" x14ac:dyDescent="0.35">
      <c r="A8440" t="s">
        <v>1257</v>
      </c>
      <c r="B8440" t="s">
        <v>152</v>
      </c>
      <c r="C8440" t="s">
        <v>368</v>
      </c>
      <c r="D8440" t="s">
        <v>1261</v>
      </c>
      <c r="E8440" t="s">
        <v>29</v>
      </c>
      <c r="F8440">
        <v>79931</v>
      </c>
      <c r="G8440">
        <v>69474</v>
      </c>
      <c r="H8440">
        <v>0.86917466314696423</v>
      </c>
      <c r="I8440" t="str">
        <f>VLOOKUP($B8440&amp;$E8440,'Employee List'!$A:$E,5,0)</f>
        <v>E-1227</v>
      </c>
    </row>
    <row r="8441" spans="1:9" x14ac:dyDescent="0.35">
      <c r="A8441" t="s">
        <v>1257</v>
      </c>
      <c r="B8441" t="s">
        <v>152</v>
      </c>
      <c r="C8441" t="s">
        <v>368</v>
      </c>
      <c r="D8441" t="s">
        <v>1261</v>
      </c>
      <c r="E8441" t="s">
        <v>30</v>
      </c>
      <c r="F8441">
        <v>80631</v>
      </c>
      <c r="G8441">
        <v>78862</v>
      </c>
      <c r="H8441">
        <v>0.97806054743212911</v>
      </c>
      <c r="I8441" t="str">
        <f>VLOOKUP($B8441&amp;$E8441,'Employee List'!$A:$E,5,0)</f>
        <v>E-1227</v>
      </c>
    </row>
    <row r="8442" spans="1:9" x14ac:dyDescent="0.35">
      <c r="A8442" t="s">
        <v>1257</v>
      </c>
      <c r="B8442" t="s">
        <v>152</v>
      </c>
      <c r="C8442" t="s">
        <v>368</v>
      </c>
      <c r="D8442" t="s">
        <v>1261</v>
      </c>
      <c r="E8442" t="s">
        <v>31</v>
      </c>
      <c r="F8442">
        <v>80136</v>
      </c>
      <c r="G8442">
        <v>68259</v>
      </c>
      <c r="H8442">
        <v>0.85178945792153338</v>
      </c>
      <c r="I8442" t="str">
        <f>VLOOKUP($B8442&amp;$E8442,'Employee List'!$A:$E,5,0)</f>
        <v>E-1227</v>
      </c>
    </row>
    <row r="8443" spans="1:9" x14ac:dyDescent="0.35">
      <c r="A8443" t="s">
        <v>1257</v>
      </c>
      <c r="B8443" t="s">
        <v>152</v>
      </c>
      <c r="C8443" t="s">
        <v>368</v>
      </c>
      <c r="D8443" t="s">
        <v>1266</v>
      </c>
      <c r="E8443" t="s">
        <v>29</v>
      </c>
      <c r="F8443">
        <v>61038</v>
      </c>
      <c r="G8443">
        <v>58787</v>
      </c>
      <c r="H8443">
        <v>0.9631213342507946</v>
      </c>
      <c r="I8443" t="str">
        <f>VLOOKUP($B8443&amp;$E8443,'Employee List'!$A:$E,5,0)</f>
        <v>E-1227</v>
      </c>
    </row>
    <row r="8444" spans="1:9" x14ac:dyDescent="0.35">
      <c r="A8444" t="s">
        <v>1257</v>
      </c>
      <c r="B8444" t="s">
        <v>152</v>
      </c>
      <c r="C8444" t="s">
        <v>368</v>
      </c>
      <c r="D8444" t="s">
        <v>1266</v>
      </c>
      <c r="E8444" t="s">
        <v>30</v>
      </c>
      <c r="F8444">
        <v>63200</v>
      </c>
      <c r="G8444">
        <v>72225</v>
      </c>
      <c r="H8444">
        <v>1.1428006329113924</v>
      </c>
      <c r="I8444" t="str">
        <f>VLOOKUP($B8444&amp;$E8444,'Employee List'!$A:$E,5,0)</f>
        <v>E-1227</v>
      </c>
    </row>
    <row r="8445" spans="1:9" x14ac:dyDescent="0.35">
      <c r="A8445" t="s">
        <v>1257</v>
      </c>
      <c r="B8445" t="s">
        <v>152</v>
      </c>
      <c r="C8445" t="s">
        <v>368</v>
      </c>
      <c r="D8445" t="s">
        <v>1266</v>
      </c>
      <c r="E8445" t="s">
        <v>31</v>
      </c>
      <c r="F8445">
        <v>62547</v>
      </c>
      <c r="G8445">
        <v>69266</v>
      </c>
      <c r="H8445">
        <v>1.1074232177402594</v>
      </c>
      <c r="I8445" t="str">
        <f>VLOOKUP($B8445&amp;$E8445,'Employee List'!$A:$E,5,0)</f>
        <v>E-1227</v>
      </c>
    </row>
    <row r="8446" spans="1:9" x14ac:dyDescent="0.35">
      <c r="A8446" t="s">
        <v>1257</v>
      </c>
      <c r="B8446" t="s">
        <v>152</v>
      </c>
      <c r="C8446" t="s">
        <v>368</v>
      </c>
      <c r="D8446" t="s">
        <v>1267</v>
      </c>
      <c r="E8446" t="s">
        <v>29</v>
      </c>
      <c r="F8446">
        <v>72406</v>
      </c>
      <c r="G8446">
        <v>31497</v>
      </c>
      <c r="H8446">
        <v>0.43500538629395352</v>
      </c>
      <c r="I8446" t="str">
        <f>VLOOKUP($B8446&amp;$E8446,'Employee List'!$A:$E,5,0)</f>
        <v>E-1227</v>
      </c>
    </row>
    <row r="8447" spans="1:9" x14ac:dyDescent="0.35">
      <c r="A8447" t="s">
        <v>1257</v>
      </c>
      <c r="B8447" t="s">
        <v>152</v>
      </c>
      <c r="C8447" t="s">
        <v>368</v>
      </c>
      <c r="D8447" t="s">
        <v>1267</v>
      </c>
      <c r="E8447" t="s">
        <v>30</v>
      </c>
      <c r="F8447">
        <v>72878</v>
      </c>
      <c r="G8447">
        <v>56677</v>
      </c>
      <c r="H8447">
        <v>0.77769697302340901</v>
      </c>
      <c r="I8447" t="str">
        <f>VLOOKUP($B8447&amp;$E8447,'Employee List'!$A:$E,5,0)</f>
        <v>E-1227</v>
      </c>
    </row>
    <row r="8448" spans="1:9" x14ac:dyDescent="0.35">
      <c r="A8448" t="s">
        <v>1257</v>
      </c>
      <c r="B8448" t="s">
        <v>152</v>
      </c>
      <c r="C8448" t="s">
        <v>368</v>
      </c>
      <c r="D8448" t="s">
        <v>1267</v>
      </c>
      <c r="E8448" t="s">
        <v>31</v>
      </c>
      <c r="F8448">
        <v>73142</v>
      </c>
      <c r="G8448">
        <v>59483</v>
      </c>
      <c r="H8448">
        <v>0.8132536709414564</v>
      </c>
      <c r="I8448" t="str">
        <f>VLOOKUP($B8448&amp;$E8448,'Employee List'!$A:$E,5,0)</f>
        <v>E-1227</v>
      </c>
    </row>
    <row r="8449" spans="1:9" x14ac:dyDescent="0.35">
      <c r="A8449" t="s">
        <v>1257</v>
      </c>
      <c r="B8449" t="s">
        <v>152</v>
      </c>
      <c r="C8449" t="s">
        <v>368</v>
      </c>
      <c r="D8449" t="s">
        <v>1268</v>
      </c>
      <c r="E8449" t="s">
        <v>29</v>
      </c>
      <c r="F8449">
        <v>13423</v>
      </c>
      <c r="G8449">
        <v>7112</v>
      </c>
      <c r="H8449">
        <v>0.52983684720256274</v>
      </c>
      <c r="I8449" t="str">
        <f>VLOOKUP($B8449&amp;$E8449,'Employee List'!$A:$E,5,0)</f>
        <v>E-1227</v>
      </c>
    </row>
    <row r="8450" spans="1:9" x14ac:dyDescent="0.35">
      <c r="A8450" t="s">
        <v>1257</v>
      </c>
      <c r="B8450" t="s">
        <v>152</v>
      </c>
      <c r="C8450" t="s">
        <v>368</v>
      </c>
      <c r="D8450" t="s">
        <v>1268</v>
      </c>
      <c r="E8450" t="s">
        <v>30</v>
      </c>
      <c r="F8450">
        <v>12167</v>
      </c>
      <c r="G8450">
        <v>9205</v>
      </c>
      <c r="H8450">
        <v>0.75655461494205634</v>
      </c>
      <c r="I8450" t="str">
        <f>VLOOKUP($B8450&amp;$E8450,'Employee List'!$A:$E,5,0)</f>
        <v>E-1227</v>
      </c>
    </row>
    <row r="8451" spans="1:9" x14ac:dyDescent="0.35">
      <c r="A8451" t="s">
        <v>1257</v>
      </c>
      <c r="B8451" t="s">
        <v>152</v>
      </c>
      <c r="C8451" t="s">
        <v>368</v>
      </c>
      <c r="D8451" t="s">
        <v>1268</v>
      </c>
      <c r="E8451" t="s">
        <v>31</v>
      </c>
      <c r="F8451">
        <v>11386</v>
      </c>
      <c r="G8451">
        <v>14445</v>
      </c>
      <c r="H8451">
        <v>1.2686632706832952</v>
      </c>
      <c r="I8451" t="str">
        <f>VLOOKUP($B8451&amp;$E8451,'Employee List'!$A:$E,5,0)</f>
        <v>E-1227</v>
      </c>
    </row>
    <row r="8452" spans="1:9" x14ac:dyDescent="0.35">
      <c r="A8452" t="s">
        <v>1257</v>
      </c>
      <c r="B8452" t="s">
        <v>152</v>
      </c>
      <c r="C8452" t="s">
        <v>368</v>
      </c>
      <c r="D8452" t="s">
        <v>1269</v>
      </c>
      <c r="E8452" t="s">
        <v>29</v>
      </c>
      <c r="F8452">
        <v>20125</v>
      </c>
      <c r="G8452">
        <v>44405</v>
      </c>
      <c r="H8452">
        <v>2.2064596273291928</v>
      </c>
      <c r="I8452" t="str">
        <f>VLOOKUP($B8452&amp;$E8452,'Employee List'!$A:$E,5,0)</f>
        <v>E-1227</v>
      </c>
    </row>
    <row r="8453" spans="1:9" x14ac:dyDescent="0.35">
      <c r="A8453" t="s">
        <v>1257</v>
      </c>
      <c r="B8453" t="s">
        <v>152</v>
      </c>
      <c r="C8453" t="s">
        <v>368</v>
      </c>
      <c r="D8453" t="s">
        <v>1269</v>
      </c>
      <c r="E8453" t="s">
        <v>30</v>
      </c>
      <c r="F8453">
        <v>22081</v>
      </c>
      <c r="G8453">
        <v>38827</v>
      </c>
      <c r="H8453">
        <v>1.7583895656899597</v>
      </c>
      <c r="I8453" t="str">
        <f>VLOOKUP($B8453&amp;$E8453,'Employee List'!$A:$E,5,0)</f>
        <v>E-1227</v>
      </c>
    </row>
    <row r="8454" spans="1:9" x14ac:dyDescent="0.35">
      <c r="A8454" t="s">
        <v>1257</v>
      </c>
      <c r="B8454" t="s">
        <v>152</v>
      </c>
      <c r="C8454" t="s">
        <v>368</v>
      </c>
      <c r="D8454" t="s">
        <v>1269</v>
      </c>
      <c r="E8454" t="s">
        <v>31</v>
      </c>
      <c r="F8454">
        <v>19266</v>
      </c>
      <c r="G8454">
        <v>22335</v>
      </c>
      <c r="H8454">
        <v>1.1592961694176269</v>
      </c>
      <c r="I8454" t="str">
        <f>VLOOKUP($B8454&amp;$E8454,'Employee List'!$A:$E,5,0)</f>
        <v>E-1227</v>
      </c>
    </row>
    <row r="8455" spans="1:9" x14ac:dyDescent="0.35">
      <c r="A8455" t="s">
        <v>1257</v>
      </c>
      <c r="B8455" t="s">
        <v>152</v>
      </c>
      <c r="C8455" t="s">
        <v>368</v>
      </c>
      <c r="D8455" t="s">
        <v>1270</v>
      </c>
      <c r="E8455" t="s">
        <v>29</v>
      </c>
      <c r="F8455">
        <v>6494</v>
      </c>
      <c r="G8455">
        <v>7892</v>
      </c>
      <c r="H8455">
        <v>1.2152756390514321</v>
      </c>
      <c r="I8455" t="str">
        <f>VLOOKUP($B8455&amp;$E8455,'Employee List'!$A:$E,5,0)</f>
        <v>E-1227</v>
      </c>
    </row>
    <row r="8456" spans="1:9" x14ac:dyDescent="0.35">
      <c r="A8456" t="s">
        <v>1257</v>
      </c>
      <c r="B8456" t="s">
        <v>152</v>
      </c>
      <c r="C8456" t="s">
        <v>368</v>
      </c>
      <c r="D8456" t="s">
        <v>1270</v>
      </c>
      <c r="E8456" t="s">
        <v>30</v>
      </c>
      <c r="F8456">
        <v>6619</v>
      </c>
      <c r="G8456">
        <v>8216</v>
      </c>
      <c r="H8456">
        <v>1.2412751170871732</v>
      </c>
      <c r="I8456" t="str">
        <f>VLOOKUP($B8456&amp;$E8456,'Employee List'!$A:$E,5,0)</f>
        <v>E-1227</v>
      </c>
    </row>
    <row r="8457" spans="1:9" x14ac:dyDescent="0.35">
      <c r="A8457" t="s">
        <v>1257</v>
      </c>
      <c r="B8457" t="s">
        <v>152</v>
      </c>
      <c r="C8457" t="s">
        <v>368</v>
      </c>
      <c r="D8457" t="s">
        <v>1270</v>
      </c>
      <c r="E8457" t="s">
        <v>31</v>
      </c>
      <c r="F8457">
        <v>8502</v>
      </c>
      <c r="G8457">
        <v>8105</v>
      </c>
      <c r="H8457">
        <v>0.95330510468125151</v>
      </c>
      <c r="I8457" t="str">
        <f>VLOOKUP($B8457&amp;$E8457,'Employee List'!$A:$E,5,0)</f>
        <v>E-1227</v>
      </c>
    </row>
    <row r="8458" spans="1:9" x14ac:dyDescent="0.35">
      <c r="A8458" t="s">
        <v>1257</v>
      </c>
      <c r="B8458" t="s">
        <v>152</v>
      </c>
      <c r="C8458" t="s">
        <v>368</v>
      </c>
      <c r="D8458" t="s">
        <v>1271</v>
      </c>
      <c r="E8458" t="s">
        <v>29</v>
      </c>
      <c r="F8458">
        <v>33025</v>
      </c>
      <c r="G8458">
        <v>36980</v>
      </c>
      <c r="H8458">
        <v>1.1197577592732779</v>
      </c>
      <c r="I8458" t="str">
        <f>VLOOKUP($B8458&amp;$E8458,'Employee List'!$A:$E,5,0)</f>
        <v>E-1227</v>
      </c>
    </row>
    <row r="8459" spans="1:9" x14ac:dyDescent="0.35">
      <c r="A8459" t="s">
        <v>1257</v>
      </c>
      <c r="B8459" t="s">
        <v>152</v>
      </c>
      <c r="C8459" t="s">
        <v>368</v>
      </c>
      <c r="D8459" t="s">
        <v>1271</v>
      </c>
      <c r="E8459" t="s">
        <v>30</v>
      </c>
      <c r="F8459">
        <v>33130</v>
      </c>
      <c r="G8459">
        <v>40660</v>
      </c>
      <c r="H8459">
        <v>1.2272864473287051</v>
      </c>
      <c r="I8459" t="str">
        <f>VLOOKUP($B8459&amp;$E8459,'Employee List'!$A:$E,5,0)</f>
        <v>E-1227</v>
      </c>
    </row>
    <row r="8460" spans="1:9" x14ac:dyDescent="0.35">
      <c r="A8460" t="s">
        <v>1257</v>
      </c>
      <c r="B8460" t="s">
        <v>152</v>
      </c>
      <c r="C8460" t="s">
        <v>368</v>
      </c>
      <c r="D8460" t="s">
        <v>1271</v>
      </c>
      <c r="E8460" t="s">
        <v>31</v>
      </c>
      <c r="F8460">
        <v>30444</v>
      </c>
      <c r="G8460">
        <v>41518</v>
      </c>
      <c r="H8460">
        <v>1.3637498357640256</v>
      </c>
      <c r="I8460" t="str">
        <f>VLOOKUP($B8460&amp;$E8460,'Employee List'!$A:$E,5,0)</f>
        <v>E-1227</v>
      </c>
    </row>
    <row r="8461" spans="1:9" x14ac:dyDescent="0.35">
      <c r="A8461" t="s">
        <v>1257</v>
      </c>
      <c r="B8461" t="s">
        <v>152</v>
      </c>
      <c r="C8461" t="s">
        <v>368</v>
      </c>
      <c r="D8461" t="s">
        <v>1258</v>
      </c>
      <c r="E8461" t="s">
        <v>29</v>
      </c>
      <c r="F8461">
        <v>242641</v>
      </c>
      <c r="G8461">
        <v>300536</v>
      </c>
      <c r="H8461">
        <v>1.2386035336155061</v>
      </c>
      <c r="I8461" t="str">
        <f>VLOOKUP($B8461&amp;$E8461,'Employee List'!$A:$E,5,0)</f>
        <v>E-1227</v>
      </c>
    </row>
    <row r="8462" spans="1:9" x14ac:dyDescent="0.35">
      <c r="A8462" t="s">
        <v>1257</v>
      </c>
      <c r="B8462" t="s">
        <v>152</v>
      </c>
      <c r="C8462" t="s">
        <v>368</v>
      </c>
      <c r="D8462" t="s">
        <v>1258</v>
      </c>
      <c r="E8462" t="s">
        <v>30</v>
      </c>
      <c r="F8462">
        <v>235222</v>
      </c>
      <c r="G8462">
        <v>218678</v>
      </c>
      <c r="H8462">
        <v>0.92966644276470733</v>
      </c>
      <c r="I8462" t="str">
        <f>VLOOKUP($B8462&amp;$E8462,'Employee List'!$A:$E,5,0)</f>
        <v>E-1227</v>
      </c>
    </row>
    <row r="8463" spans="1:9" x14ac:dyDescent="0.35">
      <c r="A8463" t="s">
        <v>1257</v>
      </c>
      <c r="B8463" t="s">
        <v>152</v>
      </c>
      <c r="C8463" t="s">
        <v>368</v>
      </c>
      <c r="D8463" t="s">
        <v>1258</v>
      </c>
      <c r="E8463" t="s">
        <v>31</v>
      </c>
      <c r="F8463">
        <v>225187</v>
      </c>
      <c r="G8463">
        <v>227023</v>
      </c>
      <c r="H8463">
        <v>1.0081532237651374</v>
      </c>
      <c r="I8463" t="str">
        <f>VLOOKUP($B8463&amp;$E8463,'Employee List'!$A:$E,5,0)</f>
        <v>E-1227</v>
      </c>
    </row>
    <row r="8464" spans="1:9" x14ac:dyDescent="0.35">
      <c r="A8464" t="s">
        <v>1257</v>
      </c>
      <c r="B8464" t="s">
        <v>152</v>
      </c>
      <c r="C8464" t="s">
        <v>368</v>
      </c>
      <c r="D8464" t="s">
        <v>1272</v>
      </c>
      <c r="E8464" t="s">
        <v>29</v>
      </c>
      <c r="F8464">
        <v>17045</v>
      </c>
      <c r="G8464">
        <v>16159</v>
      </c>
      <c r="H8464">
        <v>0.94801994719859195</v>
      </c>
      <c r="I8464" t="str">
        <f>VLOOKUP($B8464&amp;$E8464,'Employee List'!$A:$E,5,0)</f>
        <v>E-1227</v>
      </c>
    </row>
    <row r="8465" spans="1:9" x14ac:dyDescent="0.35">
      <c r="A8465" t="s">
        <v>1257</v>
      </c>
      <c r="B8465" t="s">
        <v>152</v>
      </c>
      <c r="C8465" t="s">
        <v>368</v>
      </c>
      <c r="D8465" t="s">
        <v>1272</v>
      </c>
      <c r="E8465" t="s">
        <v>30</v>
      </c>
      <c r="F8465">
        <v>16667</v>
      </c>
      <c r="G8465">
        <v>22593</v>
      </c>
      <c r="H8465">
        <v>1.3555528889422213</v>
      </c>
      <c r="I8465" t="str">
        <f>VLOOKUP($B8465&amp;$E8465,'Employee List'!$A:$E,5,0)</f>
        <v>E-1227</v>
      </c>
    </row>
    <row r="8466" spans="1:9" x14ac:dyDescent="0.35">
      <c r="A8466" t="s">
        <v>1257</v>
      </c>
      <c r="B8466" t="s">
        <v>152</v>
      </c>
      <c r="C8466" t="s">
        <v>368</v>
      </c>
      <c r="D8466" t="s">
        <v>1272</v>
      </c>
      <c r="E8466" t="s">
        <v>31</v>
      </c>
      <c r="F8466">
        <v>19058</v>
      </c>
      <c r="G8466">
        <v>20860</v>
      </c>
      <c r="H8466">
        <v>1.094553468359744</v>
      </c>
      <c r="I8466" t="str">
        <f>VLOOKUP($B8466&amp;$E8466,'Employee List'!$A:$E,5,0)</f>
        <v>E-1227</v>
      </c>
    </row>
    <row r="8467" spans="1:9" x14ac:dyDescent="0.35">
      <c r="A8467" t="s">
        <v>1257</v>
      </c>
      <c r="B8467" t="s">
        <v>152</v>
      </c>
      <c r="C8467" t="s">
        <v>368</v>
      </c>
      <c r="D8467" t="s">
        <v>1259</v>
      </c>
      <c r="E8467" t="s">
        <v>29</v>
      </c>
      <c r="F8467">
        <v>31641</v>
      </c>
      <c r="G8467">
        <v>24468</v>
      </c>
      <c r="H8467">
        <v>0.77330046458708634</v>
      </c>
      <c r="I8467" t="str">
        <f>VLOOKUP($B8467&amp;$E8467,'Employee List'!$A:$E,5,0)</f>
        <v>E-1227</v>
      </c>
    </row>
    <row r="8468" spans="1:9" x14ac:dyDescent="0.35">
      <c r="A8468" t="s">
        <v>1257</v>
      </c>
      <c r="B8468" t="s">
        <v>152</v>
      </c>
      <c r="C8468" t="s">
        <v>368</v>
      </c>
      <c r="D8468" t="s">
        <v>1259</v>
      </c>
      <c r="E8468" t="s">
        <v>30</v>
      </c>
      <c r="F8468">
        <v>31714</v>
      </c>
      <c r="G8468">
        <v>24451</v>
      </c>
      <c r="H8468">
        <v>0.77098442328309269</v>
      </c>
      <c r="I8468" t="str">
        <f>VLOOKUP($B8468&amp;$E8468,'Employee List'!$A:$E,5,0)</f>
        <v>E-1227</v>
      </c>
    </row>
    <row r="8469" spans="1:9" x14ac:dyDescent="0.35">
      <c r="A8469" t="s">
        <v>1257</v>
      </c>
      <c r="B8469" t="s">
        <v>152</v>
      </c>
      <c r="C8469" t="s">
        <v>368</v>
      </c>
      <c r="D8469" t="s">
        <v>1259</v>
      </c>
      <c r="E8469" t="s">
        <v>31</v>
      </c>
      <c r="F8469">
        <v>31899</v>
      </c>
      <c r="G8469">
        <v>26978</v>
      </c>
      <c r="H8469">
        <v>0.84573184112354616</v>
      </c>
      <c r="I8469" t="str">
        <f>VLOOKUP($B8469&amp;$E8469,'Employee List'!$A:$E,5,0)</f>
        <v>E-1227</v>
      </c>
    </row>
    <row r="8470" spans="1:9" x14ac:dyDescent="0.35">
      <c r="A8470" t="s">
        <v>1257</v>
      </c>
      <c r="B8470" t="s">
        <v>152</v>
      </c>
      <c r="C8470" t="s">
        <v>368</v>
      </c>
      <c r="D8470" t="s">
        <v>1273</v>
      </c>
      <c r="E8470" t="s">
        <v>29</v>
      </c>
      <c r="F8470">
        <v>8322</v>
      </c>
      <c r="G8470">
        <v>7406</v>
      </c>
      <c r="H8470">
        <v>0.88993030521509253</v>
      </c>
      <c r="I8470" t="str">
        <f>VLOOKUP($B8470&amp;$E8470,'Employee List'!$A:$E,5,0)</f>
        <v>E-1227</v>
      </c>
    </row>
    <row r="8471" spans="1:9" x14ac:dyDescent="0.35">
      <c r="A8471" t="s">
        <v>1257</v>
      </c>
      <c r="B8471" t="s">
        <v>152</v>
      </c>
      <c r="C8471" t="s">
        <v>368</v>
      </c>
      <c r="D8471" t="s">
        <v>1273</v>
      </c>
      <c r="E8471" t="s">
        <v>30</v>
      </c>
      <c r="F8471">
        <v>8068</v>
      </c>
      <c r="G8471">
        <v>8679</v>
      </c>
      <c r="H8471">
        <v>1.0757312840852751</v>
      </c>
      <c r="I8471" t="str">
        <f>VLOOKUP($B8471&amp;$E8471,'Employee List'!$A:$E,5,0)</f>
        <v>E-1227</v>
      </c>
    </row>
    <row r="8472" spans="1:9" x14ac:dyDescent="0.35">
      <c r="A8472" t="s">
        <v>1257</v>
      </c>
      <c r="B8472" t="s">
        <v>152</v>
      </c>
      <c r="C8472" t="s">
        <v>368</v>
      </c>
      <c r="D8472" t="s">
        <v>1273</v>
      </c>
      <c r="E8472" t="s">
        <v>31</v>
      </c>
      <c r="F8472">
        <v>9732</v>
      </c>
      <c r="G8472">
        <v>7956</v>
      </c>
      <c r="H8472">
        <v>0.81750924784217016</v>
      </c>
      <c r="I8472" t="str">
        <f>VLOOKUP($B8472&amp;$E8472,'Employee List'!$A:$E,5,0)</f>
        <v>E-1227</v>
      </c>
    </row>
    <row r="8473" spans="1:9" x14ac:dyDescent="0.35">
      <c r="A8473" t="s">
        <v>1257</v>
      </c>
      <c r="B8473" t="s">
        <v>152</v>
      </c>
      <c r="C8473" t="s">
        <v>368</v>
      </c>
      <c r="D8473" t="s">
        <v>1275</v>
      </c>
      <c r="E8473" t="s">
        <v>29</v>
      </c>
      <c r="F8473">
        <v>13742</v>
      </c>
      <c r="G8473">
        <v>4185</v>
      </c>
      <c r="H8473">
        <v>0.30454082375200114</v>
      </c>
      <c r="I8473" t="str">
        <f>VLOOKUP($B8473&amp;$E8473,'Employee List'!$A:$E,5,0)</f>
        <v>E-1227</v>
      </c>
    </row>
    <row r="8474" spans="1:9" x14ac:dyDescent="0.35">
      <c r="A8474" t="s">
        <v>1257</v>
      </c>
      <c r="B8474" t="s">
        <v>152</v>
      </c>
      <c r="C8474" t="s">
        <v>368</v>
      </c>
      <c r="D8474" t="s">
        <v>1275</v>
      </c>
      <c r="E8474" t="s">
        <v>30</v>
      </c>
      <c r="F8474">
        <v>11268</v>
      </c>
      <c r="G8474">
        <v>5516</v>
      </c>
      <c r="H8474">
        <v>0.48952786652467162</v>
      </c>
      <c r="I8474" t="str">
        <f>VLOOKUP($B8474&amp;$E8474,'Employee List'!$A:$E,5,0)</f>
        <v>E-1227</v>
      </c>
    </row>
    <row r="8475" spans="1:9" x14ac:dyDescent="0.35">
      <c r="A8475" t="s">
        <v>1257</v>
      </c>
      <c r="B8475" t="s">
        <v>152</v>
      </c>
      <c r="C8475" t="s">
        <v>368</v>
      </c>
      <c r="D8475" t="s">
        <v>1275</v>
      </c>
      <c r="E8475" t="s">
        <v>31</v>
      </c>
      <c r="F8475">
        <v>14009</v>
      </c>
      <c r="G8475">
        <v>7549</v>
      </c>
      <c r="H8475">
        <v>0.5388678706545792</v>
      </c>
      <c r="I8475" t="str">
        <f>VLOOKUP($B8475&amp;$E8475,'Employee List'!$A:$E,5,0)</f>
        <v>E-1227</v>
      </c>
    </row>
    <row r="8476" spans="1:9" x14ac:dyDescent="0.35">
      <c r="A8476" t="s">
        <v>1257</v>
      </c>
      <c r="B8476" t="s">
        <v>152</v>
      </c>
      <c r="C8476" t="s">
        <v>368</v>
      </c>
      <c r="D8476" t="s">
        <v>1276</v>
      </c>
      <c r="E8476" t="s">
        <v>29</v>
      </c>
      <c r="F8476">
        <v>4991</v>
      </c>
      <c r="G8476">
        <v>2198</v>
      </c>
      <c r="H8476">
        <v>0.44039270687237025</v>
      </c>
      <c r="I8476" t="str">
        <f>VLOOKUP($B8476&amp;$E8476,'Employee List'!$A:$E,5,0)</f>
        <v>E-1227</v>
      </c>
    </row>
    <row r="8477" spans="1:9" x14ac:dyDescent="0.35">
      <c r="A8477" t="s">
        <v>1257</v>
      </c>
      <c r="B8477" t="s">
        <v>152</v>
      </c>
      <c r="C8477" t="s">
        <v>368</v>
      </c>
      <c r="D8477" t="s">
        <v>1276</v>
      </c>
      <c r="E8477" t="s">
        <v>30</v>
      </c>
      <c r="F8477">
        <v>4570</v>
      </c>
      <c r="G8477">
        <v>8105</v>
      </c>
      <c r="H8477">
        <v>1.7735229759299782</v>
      </c>
      <c r="I8477" t="str">
        <f>VLOOKUP($B8477&amp;$E8477,'Employee List'!$A:$E,5,0)</f>
        <v>E-1227</v>
      </c>
    </row>
    <row r="8478" spans="1:9" x14ac:dyDescent="0.35">
      <c r="A8478" t="s">
        <v>1257</v>
      </c>
      <c r="B8478" t="s">
        <v>152</v>
      </c>
      <c r="C8478" t="s">
        <v>368</v>
      </c>
      <c r="D8478" t="s">
        <v>1276</v>
      </c>
      <c r="E8478" t="s">
        <v>31</v>
      </c>
      <c r="F8478">
        <v>4975</v>
      </c>
      <c r="G8478">
        <v>4951</v>
      </c>
      <c r="H8478">
        <v>0.99517587939698493</v>
      </c>
      <c r="I8478" t="str">
        <f>VLOOKUP($B8478&amp;$E8478,'Employee List'!$A:$E,5,0)</f>
        <v>E-1227</v>
      </c>
    </row>
    <row r="8479" spans="1:9" x14ac:dyDescent="0.35">
      <c r="A8479" t="s">
        <v>1257</v>
      </c>
      <c r="B8479" t="s">
        <v>152</v>
      </c>
      <c r="C8479" t="s">
        <v>368</v>
      </c>
      <c r="D8479" t="s">
        <v>1277</v>
      </c>
      <c r="E8479" t="s">
        <v>29</v>
      </c>
      <c r="F8479">
        <v>12860</v>
      </c>
      <c r="G8479">
        <v>9009</v>
      </c>
      <c r="H8479">
        <v>0.70054432348367035</v>
      </c>
      <c r="I8479" t="str">
        <f>VLOOKUP($B8479&amp;$E8479,'Employee List'!$A:$E,5,0)</f>
        <v>E-1227</v>
      </c>
    </row>
    <row r="8480" spans="1:9" x14ac:dyDescent="0.35">
      <c r="A8480" t="s">
        <v>1257</v>
      </c>
      <c r="B8480" t="s">
        <v>152</v>
      </c>
      <c r="C8480" t="s">
        <v>368</v>
      </c>
      <c r="D8480" t="s">
        <v>1277</v>
      </c>
      <c r="E8480" t="s">
        <v>30</v>
      </c>
      <c r="F8480">
        <v>14799</v>
      </c>
      <c r="G8480">
        <v>13678</v>
      </c>
      <c r="H8480">
        <v>0.92425163862423132</v>
      </c>
      <c r="I8480" t="str">
        <f>VLOOKUP($B8480&amp;$E8480,'Employee List'!$A:$E,5,0)</f>
        <v>E-1227</v>
      </c>
    </row>
    <row r="8481" spans="1:9" x14ac:dyDescent="0.35">
      <c r="A8481" t="s">
        <v>1257</v>
      </c>
      <c r="B8481" t="s">
        <v>152</v>
      </c>
      <c r="C8481" t="s">
        <v>368</v>
      </c>
      <c r="D8481" t="s">
        <v>1277</v>
      </c>
      <c r="E8481" t="s">
        <v>31</v>
      </c>
      <c r="F8481">
        <v>14022</v>
      </c>
      <c r="G8481">
        <v>7313</v>
      </c>
      <c r="H8481">
        <v>0.52153758379689064</v>
      </c>
      <c r="I8481" t="str">
        <f>VLOOKUP($B8481&amp;$E8481,'Employee List'!$A:$E,5,0)</f>
        <v>E-1227</v>
      </c>
    </row>
    <row r="8482" spans="1:9" x14ac:dyDescent="0.35">
      <c r="A8482" t="s">
        <v>1257</v>
      </c>
      <c r="B8482" t="s">
        <v>152</v>
      </c>
      <c r="C8482" t="s">
        <v>368</v>
      </c>
      <c r="D8482" t="s">
        <v>1278</v>
      </c>
      <c r="E8482" t="s">
        <v>29</v>
      </c>
      <c r="F8482">
        <v>34418</v>
      </c>
      <c r="G8482">
        <v>29069</v>
      </c>
      <c r="H8482">
        <v>0.84458713463885171</v>
      </c>
      <c r="I8482" t="str">
        <f>VLOOKUP($B8482&amp;$E8482,'Employee List'!$A:$E,5,0)</f>
        <v>E-1227</v>
      </c>
    </row>
    <row r="8483" spans="1:9" x14ac:dyDescent="0.35">
      <c r="A8483" t="s">
        <v>1257</v>
      </c>
      <c r="B8483" t="s">
        <v>152</v>
      </c>
      <c r="C8483" t="s">
        <v>368</v>
      </c>
      <c r="D8483" t="s">
        <v>1278</v>
      </c>
      <c r="E8483" t="s">
        <v>30</v>
      </c>
      <c r="F8483">
        <v>35475</v>
      </c>
      <c r="G8483">
        <v>33209</v>
      </c>
      <c r="H8483">
        <v>0.93612403100775199</v>
      </c>
      <c r="I8483" t="str">
        <f>VLOOKUP($B8483&amp;$E8483,'Employee List'!$A:$E,5,0)</f>
        <v>E-1227</v>
      </c>
    </row>
    <row r="8484" spans="1:9" x14ac:dyDescent="0.35">
      <c r="A8484" t="s">
        <v>1257</v>
      </c>
      <c r="B8484" t="s">
        <v>152</v>
      </c>
      <c r="C8484" t="s">
        <v>368</v>
      </c>
      <c r="D8484" t="s">
        <v>1278</v>
      </c>
      <c r="E8484" t="s">
        <v>31</v>
      </c>
      <c r="F8484">
        <v>32027</v>
      </c>
      <c r="G8484">
        <v>33570</v>
      </c>
      <c r="H8484">
        <v>1.0481780997283543</v>
      </c>
      <c r="I8484" t="str">
        <f>VLOOKUP($B8484&amp;$E8484,'Employee List'!$A:$E,5,0)</f>
        <v>E-1227</v>
      </c>
    </row>
    <row r="8485" spans="1:9" x14ac:dyDescent="0.35">
      <c r="A8485" t="s">
        <v>1257</v>
      </c>
      <c r="B8485" t="s">
        <v>152</v>
      </c>
      <c r="C8485" t="s">
        <v>368</v>
      </c>
      <c r="D8485" t="s">
        <v>1279</v>
      </c>
      <c r="E8485" t="s">
        <v>29</v>
      </c>
      <c r="F8485">
        <v>4913</v>
      </c>
      <c r="G8485">
        <v>1855</v>
      </c>
      <c r="H8485">
        <v>0.37756971300630982</v>
      </c>
      <c r="I8485" t="str">
        <f>VLOOKUP($B8485&amp;$E8485,'Employee List'!$A:$E,5,0)</f>
        <v>E-1227</v>
      </c>
    </row>
    <row r="8486" spans="1:9" x14ac:dyDescent="0.35">
      <c r="A8486" t="s">
        <v>1257</v>
      </c>
      <c r="B8486" t="s">
        <v>152</v>
      </c>
      <c r="C8486" t="s">
        <v>368</v>
      </c>
      <c r="D8486" t="s">
        <v>1279</v>
      </c>
      <c r="E8486" t="s">
        <v>30</v>
      </c>
      <c r="F8486">
        <v>3979</v>
      </c>
      <c r="G8486">
        <v>3422</v>
      </c>
      <c r="H8486">
        <v>0.86001507916561948</v>
      </c>
      <c r="I8486" t="str">
        <f>VLOOKUP($B8486&amp;$E8486,'Employee List'!$A:$E,5,0)</f>
        <v>E-1227</v>
      </c>
    </row>
    <row r="8487" spans="1:9" x14ac:dyDescent="0.35">
      <c r="A8487" t="s">
        <v>1257</v>
      </c>
      <c r="B8487" t="s">
        <v>152</v>
      </c>
      <c r="C8487" t="s">
        <v>368</v>
      </c>
      <c r="D8487" t="s">
        <v>1279</v>
      </c>
      <c r="E8487" t="s">
        <v>31</v>
      </c>
      <c r="F8487">
        <v>2852</v>
      </c>
      <c r="G8487">
        <v>1326</v>
      </c>
      <c r="H8487">
        <v>0.46493688639551189</v>
      </c>
      <c r="I8487" t="str">
        <f>VLOOKUP($B8487&amp;$E8487,'Employee List'!$A:$E,5,0)</f>
        <v>E-1227</v>
      </c>
    </row>
    <row r="8488" spans="1:9" x14ac:dyDescent="0.35">
      <c r="A8488" t="s">
        <v>1257</v>
      </c>
      <c r="B8488" t="s">
        <v>152</v>
      </c>
      <c r="C8488" t="s">
        <v>368</v>
      </c>
      <c r="D8488" t="s">
        <v>1280</v>
      </c>
      <c r="E8488" t="s">
        <v>29</v>
      </c>
      <c r="F8488">
        <v>1171</v>
      </c>
      <c r="G8488">
        <v>2860</v>
      </c>
      <c r="H8488">
        <v>2.4423569598633645</v>
      </c>
      <c r="I8488" t="str">
        <f>VLOOKUP($B8488&amp;$E8488,'Employee List'!$A:$E,5,0)</f>
        <v>E-1227</v>
      </c>
    </row>
    <row r="8489" spans="1:9" x14ac:dyDescent="0.35">
      <c r="A8489" t="s">
        <v>1257</v>
      </c>
      <c r="B8489" t="s">
        <v>152</v>
      </c>
      <c r="C8489" t="s">
        <v>368</v>
      </c>
      <c r="D8489" t="s">
        <v>1280</v>
      </c>
      <c r="E8489" t="s">
        <v>30</v>
      </c>
      <c r="F8489">
        <v>3899</v>
      </c>
      <c r="G8489">
        <v>2884</v>
      </c>
      <c r="H8489">
        <v>0.73967684021543989</v>
      </c>
      <c r="I8489" t="str">
        <f>VLOOKUP($B8489&amp;$E8489,'Employee List'!$A:$E,5,0)</f>
        <v>E-1227</v>
      </c>
    </row>
    <row r="8490" spans="1:9" x14ac:dyDescent="0.35">
      <c r="A8490" t="s">
        <v>1257</v>
      </c>
      <c r="B8490" t="s">
        <v>152</v>
      </c>
      <c r="C8490" t="s">
        <v>368</v>
      </c>
      <c r="D8490" t="s">
        <v>1280</v>
      </c>
      <c r="E8490" t="s">
        <v>31</v>
      </c>
      <c r="F8490">
        <v>2091</v>
      </c>
      <c r="G8490">
        <v>3654</v>
      </c>
      <c r="H8490">
        <v>1.7474892395982784</v>
      </c>
      <c r="I8490" t="str">
        <f>VLOOKUP($B8490&amp;$E8490,'Employee List'!$A:$E,5,0)</f>
        <v>E-1227</v>
      </c>
    </row>
    <row r="8491" spans="1:9" x14ac:dyDescent="0.35">
      <c r="A8491" t="s">
        <v>1257</v>
      </c>
      <c r="B8491" t="s">
        <v>152</v>
      </c>
      <c r="C8491" t="s">
        <v>368</v>
      </c>
      <c r="D8491" t="s">
        <v>1262</v>
      </c>
      <c r="E8491" t="s">
        <v>29</v>
      </c>
      <c r="F8491">
        <v>31099</v>
      </c>
      <c r="G8491">
        <v>37389</v>
      </c>
      <c r="H8491">
        <v>1.2022573073089167</v>
      </c>
      <c r="I8491" t="str">
        <f>VLOOKUP($B8491&amp;$E8491,'Employee List'!$A:$E,5,0)</f>
        <v>E-1227</v>
      </c>
    </row>
    <row r="8492" spans="1:9" x14ac:dyDescent="0.35">
      <c r="A8492" t="s">
        <v>1257</v>
      </c>
      <c r="B8492" t="s">
        <v>152</v>
      </c>
      <c r="C8492" t="s">
        <v>368</v>
      </c>
      <c r="D8492" t="s">
        <v>1262</v>
      </c>
      <c r="E8492" t="s">
        <v>30</v>
      </c>
      <c r="F8492">
        <v>33919</v>
      </c>
      <c r="G8492">
        <v>34195</v>
      </c>
      <c r="H8492">
        <v>1.0081370323417553</v>
      </c>
      <c r="I8492" t="str">
        <f>VLOOKUP($B8492&amp;$E8492,'Employee List'!$A:$E,5,0)</f>
        <v>E-1227</v>
      </c>
    </row>
    <row r="8493" spans="1:9" x14ac:dyDescent="0.35">
      <c r="A8493" t="s">
        <v>1257</v>
      </c>
      <c r="B8493" t="s">
        <v>152</v>
      </c>
      <c r="C8493" t="s">
        <v>368</v>
      </c>
      <c r="D8493" t="s">
        <v>1262</v>
      </c>
      <c r="E8493" t="s">
        <v>31</v>
      </c>
      <c r="F8493">
        <v>34621</v>
      </c>
      <c r="G8493">
        <v>35565</v>
      </c>
      <c r="H8493">
        <v>1.0272666878484158</v>
      </c>
      <c r="I8493" t="str">
        <f>VLOOKUP($B8493&amp;$E8493,'Employee List'!$A:$E,5,0)</f>
        <v>E-1227</v>
      </c>
    </row>
    <row r="8494" spans="1:9" x14ac:dyDescent="0.35">
      <c r="A8494" t="s">
        <v>1257</v>
      </c>
      <c r="B8494" t="s">
        <v>152</v>
      </c>
      <c r="C8494" t="s">
        <v>368</v>
      </c>
      <c r="D8494" t="s">
        <v>1281</v>
      </c>
      <c r="E8494" t="s">
        <v>29</v>
      </c>
      <c r="F8494">
        <v>6195</v>
      </c>
      <c r="G8494">
        <v>2634</v>
      </c>
      <c r="H8494">
        <v>0.42518159806295397</v>
      </c>
      <c r="I8494" t="str">
        <f>VLOOKUP($B8494&amp;$E8494,'Employee List'!$A:$E,5,0)</f>
        <v>E-1227</v>
      </c>
    </row>
    <row r="8495" spans="1:9" x14ac:dyDescent="0.35">
      <c r="A8495" t="s">
        <v>1257</v>
      </c>
      <c r="B8495" t="s">
        <v>152</v>
      </c>
      <c r="C8495" t="s">
        <v>368</v>
      </c>
      <c r="D8495" t="s">
        <v>1281</v>
      </c>
      <c r="E8495" t="s">
        <v>30</v>
      </c>
      <c r="F8495">
        <v>5034</v>
      </c>
      <c r="G8495">
        <v>7525</v>
      </c>
      <c r="H8495">
        <v>1.4948351211760031</v>
      </c>
      <c r="I8495" t="str">
        <f>VLOOKUP($B8495&amp;$E8495,'Employee List'!$A:$E,5,0)</f>
        <v>E-1227</v>
      </c>
    </row>
    <row r="8496" spans="1:9" x14ac:dyDescent="0.35">
      <c r="A8496" t="s">
        <v>1257</v>
      </c>
      <c r="B8496" t="s">
        <v>152</v>
      </c>
      <c r="C8496" t="s">
        <v>368</v>
      </c>
      <c r="D8496" t="s">
        <v>1281</v>
      </c>
      <c r="E8496" t="s">
        <v>31</v>
      </c>
      <c r="F8496">
        <v>4816</v>
      </c>
      <c r="G8496">
        <v>7147</v>
      </c>
      <c r="H8496">
        <v>1.4840116279069768</v>
      </c>
      <c r="I8496" t="str">
        <f>VLOOKUP($B8496&amp;$E8496,'Employee List'!$A:$E,5,0)</f>
        <v>E-1227</v>
      </c>
    </row>
    <row r="8497" spans="1:9" x14ac:dyDescent="0.35">
      <c r="A8497" t="s">
        <v>1257</v>
      </c>
      <c r="B8497" t="s">
        <v>153</v>
      </c>
      <c r="C8497" t="s">
        <v>368</v>
      </c>
      <c r="D8497" t="s">
        <v>1274</v>
      </c>
      <c r="E8497" t="s">
        <v>29</v>
      </c>
      <c r="F8497">
        <v>28467</v>
      </c>
      <c r="G8497">
        <v>26270</v>
      </c>
      <c r="H8497">
        <v>0.92282291776442904</v>
      </c>
      <c r="I8497" t="str">
        <f>VLOOKUP($B8497&amp;$E8497,'Employee List'!$A:$E,5,0)</f>
        <v>E-1228</v>
      </c>
    </row>
    <row r="8498" spans="1:9" x14ac:dyDescent="0.35">
      <c r="A8498" t="s">
        <v>1257</v>
      </c>
      <c r="B8498" t="s">
        <v>153</v>
      </c>
      <c r="C8498" t="s">
        <v>368</v>
      </c>
      <c r="D8498" t="s">
        <v>1274</v>
      </c>
      <c r="E8498" t="s">
        <v>30</v>
      </c>
      <c r="F8498">
        <v>29845</v>
      </c>
      <c r="G8498">
        <v>25823</v>
      </c>
      <c r="H8498">
        <v>0.86523705813369078</v>
      </c>
      <c r="I8498" t="str">
        <f>VLOOKUP($B8498&amp;$E8498,'Employee List'!$A:$E,5,0)</f>
        <v>E-1228</v>
      </c>
    </row>
    <row r="8499" spans="1:9" x14ac:dyDescent="0.35">
      <c r="A8499" t="s">
        <v>1257</v>
      </c>
      <c r="B8499" t="s">
        <v>153</v>
      </c>
      <c r="C8499" t="s">
        <v>368</v>
      </c>
      <c r="D8499" t="s">
        <v>1274</v>
      </c>
      <c r="E8499" t="s">
        <v>31</v>
      </c>
      <c r="F8499">
        <v>29583</v>
      </c>
      <c r="G8499">
        <v>18866</v>
      </c>
      <c r="H8499">
        <v>0.63773112936483789</v>
      </c>
      <c r="I8499" t="str">
        <f>VLOOKUP($B8499&amp;$E8499,'Employee List'!$A:$E,5,0)</f>
        <v>E-1228</v>
      </c>
    </row>
    <row r="8500" spans="1:9" x14ac:dyDescent="0.35">
      <c r="A8500" t="s">
        <v>1257</v>
      </c>
      <c r="B8500" t="s">
        <v>153</v>
      </c>
      <c r="C8500" t="s">
        <v>368</v>
      </c>
      <c r="D8500" t="s">
        <v>1263</v>
      </c>
      <c r="E8500" t="s">
        <v>29</v>
      </c>
      <c r="F8500">
        <v>5240</v>
      </c>
      <c r="G8500">
        <v>4375</v>
      </c>
      <c r="H8500">
        <v>0.83492366412213737</v>
      </c>
      <c r="I8500" t="str">
        <f>VLOOKUP($B8500&amp;$E8500,'Employee List'!$A:$E,5,0)</f>
        <v>E-1228</v>
      </c>
    </row>
    <row r="8501" spans="1:9" x14ac:dyDescent="0.35">
      <c r="A8501" t="s">
        <v>1257</v>
      </c>
      <c r="B8501" t="s">
        <v>153</v>
      </c>
      <c r="C8501" t="s">
        <v>368</v>
      </c>
      <c r="D8501" t="s">
        <v>1263</v>
      </c>
      <c r="E8501" t="s">
        <v>30</v>
      </c>
      <c r="F8501">
        <v>4358</v>
      </c>
      <c r="G8501">
        <v>3849</v>
      </c>
      <c r="H8501">
        <v>0.88320330426801286</v>
      </c>
      <c r="I8501" t="str">
        <f>VLOOKUP($B8501&amp;$E8501,'Employee List'!$A:$E,5,0)</f>
        <v>E-1228</v>
      </c>
    </row>
    <row r="8502" spans="1:9" x14ac:dyDescent="0.35">
      <c r="A8502" t="s">
        <v>1257</v>
      </c>
      <c r="B8502" t="s">
        <v>153</v>
      </c>
      <c r="C8502" t="s">
        <v>368</v>
      </c>
      <c r="D8502" t="s">
        <v>1263</v>
      </c>
      <c r="E8502" t="s">
        <v>31</v>
      </c>
      <c r="F8502">
        <v>6410</v>
      </c>
      <c r="G8502">
        <v>1160</v>
      </c>
      <c r="H8502">
        <v>0.18096723868954759</v>
      </c>
      <c r="I8502" t="str">
        <f>VLOOKUP($B8502&amp;$E8502,'Employee List'!$A:$E,5,0)</f>
        <v>E-1228</v>
      </c>
    </row>
    <row r="8503" spans="1:9" x14ac:dyDescent="0.35">
      <c r="A8503" t="s">
        <v>1257</v>
      </c>
      <c r="B8503" t="s">
        <v>153</v>
      </c>
      <c r="C8503" t="s">
        <v>368</v>
      </c>
      <c r="D8503" t="s">
        <v>1264</v>
      </c>
      <c r="E8503" t="s">
        <v>29</v>
      </c>
      <c r="F8503">
        <v>10303</v>
      </c>
      <c r="G8503">
        <v>5152</v>
      </c>
      <c r="H8503">
        <v>0.50004852955449874</v>
      </c>
      <c r="I8503" t="str">
        <f>VLOOKUP($B8503&amp;$E8503,'Employee List'!$A:$E,5,0)</f>
        <v>E-1228</v>
      </c>
    </row>
    <row r="8504" spans="1:9" x14ac:dyDescent="0.35">
      <c r="A8504" t="s">
        <v>1257</v>
      </c>
      <c r="B8504" t="s">
        <v>153</v>
      </c>
      <c r="C8504" t="s">
        <v>368</v>
      </c>
      <c r="D8504" t="s">
        <v>1264</v>
      </c>
      <c r="E8504" t="s">
        <v>30</v>
      </c>
      <c r="F8504">
        <v>9145</v>
      </c>
      <c r="G8504">
        <v>5046</v>
      </c>
      <c r="H8504">
        <v>0.55177692728266814</v>
      </c>
      <c r="I8504" t="str">
        <f>VLOOKUP($B8504&amp;$E8504,'Employee List'!$A:$E,5,0)</f>
        <v>E-1228</v>
      </c>
    </row>
    <row r="8505" spans="1:9" x14ac:dyDescent="0.35">
      <c r="A8505" t="s">
        <v>1257</v>
      </c>
      <c r="B8505" t="s">
        <v>153</v>
      </c>
      <c r="C8505" t="s">
        <v>368</v>
      </c>
      <c r="D8505" t="s">
        <v>1264</v>
      </c>
      <c r="E8505" t="s">
        <v>31</v>
      </c>
      <c r="F8505">
        <v>9573</v>
      </c>
      <c r="G8505">
        <v>3025</v>
      </c>
      <c r="H8505">
        <v>0.31599289668860336</v>
      </c>
      <c r="I8505" t="str">
        <f>VLOOKUP($B8505&amp;$E8505,'Employee List'!$A:$E,5,0)</f>
        <v>E-1228</v>
      </c>
    </row>
    <row r="8506" spans="1:9" x14ac:dyDescent="0.35">
      <c r="A8506" t="s">
        <v>1257</v>
      </c>
      <c r="B8506" t="s">
        <v>153</v>
      </c>
      <c r="C8506" t="s">
        <v>368</v>
      </c>
      <c r="D8506" t="s">
        <v>1265</v>
      </c>
      <c r="E8506" t="s">
        <v>29</v>
      </c>
      <c r="F8506">
        <v>9228</v>
      </c>
      <c r="G8506">
        <v>2939</v>
      </c>
      <c r="H8506">
        <v>0.31848721283051584</v>
      </c>
      <c r="I8506" t="str">
        <f>VLOOKUP($B8506&amp;$E8506,'Employee List'!$A:$E,5,0)</f>
        <v>E-1228</v>
      </c>
    </row>
    <row r="8507" spans="1:9" x14ac:dyDescent="0.35">
      <c r="A8507" t="s">
        <v>1257</v>
      </c>
      <c r="B8507" t="s">
        <v>153</v>
      </c>
      <c r="C8507" t="s">
        <v>368</v>
      </c>
      <c r="D8507" t="s">
        <v>1265</v>
      </c>
      <c r="E8507" t="s">
        <v>30</v>
      </c>
      <c r="F8507">
        <v>7686</v>
      </c>
      <c r="G8507">
        <v>7771</v>
      </c>
      <c r="H8507">
        <v>1.0110590684361176</v>
      </c>
      <c r="I8507" t="str">
        <f>VLOOKUP($B8507&amp;$E8507,'Employee List'!$A:$E,5,0)</f>
        <v>E-1228</v>
      </c>
    </row>
    <row r="8508" spans="1:9" x14ac:dyDescent="0.35">
      <c r="A8508" t="s">
        <v>1257</v>
      </c>
      <c r="B8508" t="s">
        <v>153</v>
      </c>
      <c r="C8508" t="s">
        <v>368</v>
      </c>
      <c r="D8508" t="s">
        <v>1265</v>
      </c>
      <c r="E8508" t="s">
        <v>31</v>
      </c>
      <c r="F8508">
        <v>6531</v>
      </c>
      <c r="G8508">
        <v>8226</v>
      </c>
      <c r="H8508">
        <v>1.2595314653192466</v>
      </c>
      <c r="I8508" t="str">
        <f>VLOOKUP($B8508&amp;$E8508,'Employee List'!$A:$E,5,0)</f>
        <v>E-1228</v>
      </c>
    </row>
    <row r="8509" spans="1:9" x14ac:dyDescent="0.35">
      <c r="A8509" t="s">
        <v>1257</v>
      </c>
      <c r="B8509" t="s">
        <v>153</v>
      </c>
      <c r="C8509" t="s">
        <v>368</v>
      </c>
      <c r="D8509" t="s">
        <v>1260</v>
      </c>
      <c r="E8509" t="s">
        <v>29</v>
      </c>
      <c r="F8509">
        <v>71007</v>
      </c>
      <c r="G8509">
        <v>38980</v>
      </c>
      <c r="H8509">
        <v>0.54895996169391748</v>
      </c>
      <c r="I8509" t="str">
        <f>VLOOKUP($B8509&amp;$E8509,'Employee List'!$A:$E,5,0)</f>
        <v>E-1228</v>
      </c>
    </row>
    <row r="8510" spans="1:9" x14ac:dyDescent="0.35">
      <c r="A8510" t="s">
        <v>1257</v>
      </c>
      <c r="B8510" t="s">
        <v>153</v>
      </c>
      <c r="C8510" t="s">
        <v>368</v>
      </c>
      <c r="D8510" t="s">
        <v>1260</v>
      </c>
      <c r="E8510" t="s">
        <v>30</v>
      </c>
      <c r="F8510">
        <v>74251</v>
      </c>
      <c r="G8510">
        <v>47814</v>
      </c>
      <c r="H8510">
        <v>0.64395092321988934</v>
      </c>
      <c r="I8510" t="str">
        <f>VLOOKUP($B8510&amp;$E8510,'Employee List'!$A:$E,5,0)</f>
        <v>E-1228</v>
      </c>
    </row>
    <row r="8511" spans="1:9" x14ac:dyDescent="0.35">
      <c r="A8511" t="s">
        <v>1257</v>
      </c>
      <c r="B8511" t="s">
        <v>153</v>
      </c>
      <c r="C8511" t="s">
        <v>368</v>
      </c>
      <c r="D8511" t="s">
        <v>1260</v>
      </c>
      <c r="E8511" t="s">
        <v>31</v>
      </c>
      <c r="F8511">
        <v>84976</v>
      </c>
      <c r="G8511">
        <v>72051</v>
      </c>
      <c r="H8511">
        <v>0.84789823008849563</v>
      </c>
      <c r="I8511" t="str">
        <f>VLOOKUP($B8511&amp;$E8511,'Employee List'!$A:$E,5,0)</f>
        <v>E-1228</v>
      </c>
    </row>
    <row r="8512" spans="1:9" x14ac:dyDescent="0.35">
      <c r="A8512" t="s">
        <v>1257</v>
      </c>
      <c r="B8512" t="s">
        <v>153</v>
      </c>
      <c r="C8512" t="s">
        <v>368</v>
      </c>
      <c r="D8512" t="s">
        <v>1261</v>
      </c>
      <c r="E8512" t="s">
        <v>29</v>
      </c>
      <c r="F8512">
        <v>68537</v>
      </c>
      <c r="G8512">
        <v>46644</v>
      </c>
      <c r="H8512">
        <v>0.68056670119789309</v>
      </c>
      <c r="I8512" t="str">
        <f>VLOOKUP($B8512&amp;$E8512,'Employee List'!$A:$E,5,0)</f>
        <v>E-1228</v>
      </c>
    </row>
    <row r="8513" spans="1:9" x14ac:dyDescent="0.35">
      <c r="A8513" t="s">
        <v>1257</v>
      </c>
      <c r="B8513" t="s">
        <v>153</v>
      </c>
      <c r="C8513" t="s">
        <v>368</v>
      </c>
      <c r="D8513" t="s">
        <v>1261</v>
      </c>
      <c r="E8513" t="s">
        <v>30</v>
      </c>
      <c r="F8513">
        <v>67701</v>
      </c>
      <c r="G8513">
        <v>51638</v>
      </c>
      <c r="H8513">
        <v>0.76273614865363881</v>
      </c>
      <c r="I8513" t="str">
        <f>VLOOKUP($B8513&amp;$E8513,'Employee List'!$A:$E,5,0)</f>
        <v>E-1228</v>
      </c>
    </row>
    <row r="8514" spans="1:9" x14ac:dyDescent="0.35">
      <c r="A8514" t="s">
        <v>1257</v>
      </c>
      <c r="B8514" t="s">
        <v>153</v>
      </c>
      <c r="C8514" t="s">
        <v>368</v>
      </c>
      <c r="D8514" t="s">
        <v>1261</v>
      </c>
      <c r="E8514" t="s">
        <v>31</v>
      </c>
      <c r="F8514">
        <v>70863</v>
      </c>
      <c r="G8514">
        <v>44285</v>
      </c>
      <c r="H8514">
        <v>0.62493826115179996</v>
      </c>
      <c r="I8514" t="str">
        <f>VLOOKUP($B8514&amp;$E8514,'Employee List'!$A:$E,5,0)</f>
        <v>E-1228</v>
      </c>
    </row>
    <row r="8515" spans="1:9" x14ac:dyDescent="0.35">
      <c r="A8515" t="s">
        <v>1257</v>
      </c>
      <c r="B8515" t="s">
        <v>153</v>
      </c>
      <c r="C8515" t="s">
        <v>368</v>
      </c>
      <c r="D8515" t="s">
        <v>1266</v>
      </c>
      <c r="E8515" t="s">
        <v>29</v>
      </c>
      <c r="F8515">
        <v>95638</v>
      </c>
      <c r="G8515">
        <v>74684</v>
      </c>
      <c r="H8515">
        <v>0.7809029883519103</v>
      </c>
      <c r="I8515" t="str">
        <f>VLOOKUP($B8515&amp;$E8515,'Employee List'!$A:$E,5,0)</f>
        <v>E-1228</v>
      </c>
    </row>
    <row r="8516" spans="1:9" x14ac:dyDescent="0.35">
      <c r="A8516" t="s">
        <v>1257</v>
      </c>
      <c r="B8516" t="s">
        <v>153</v>
      </c>
      <c r="C8516" t="s">
        <v>368</v>
      </c>
      <c r="D8516" t="s">
        <v>1266</v>
      </c>
      <c r="E8516" t="s">
        <v>30</v>
      </c>
      <c r="F8516">
        <v>102255</v>
      </c>
      <c r="G8516">
        <v>80658</v>
      </c>
      <c r="H8516">
        <v>0.78879272407217249</v>
      </c>
      <c r="I8516" t="str">
        <f>VLOOKUP($B8516&amp;$E8516,'Employee List'!$A:$E,5,0)</f>
        <v>E-1228</v>
      </c>
    </row>
    <row r="8517" spans="1:9" x14ac:dyDescent="0.35">
      <c r="A8517" t="s">
        <v>1257</v>
      </c>
      <c r="B8517" t="s">
        <v>153</v>
      </c>
      <c r="C8517" t="s">
        <v>368</v>
      </c>
      <c r="D8517" t="s">
        <v>1266</v>
      </c>
      <c r="E8517" t="s">
        <v>31</v>
      </c>
      <c r="F8517">
        <v>101698</v>
      </c>
      <c r="G8517">
        <v>73311</v>
      </c>
      <c r="H8517">
        <v>0.72086963362111345</v>
      </c>
      <c r="I8517" t="str">
        <f>VLOOKUP($B8517&amp;$E8517,'Employee List'!$A:$E,5,0)</f>
        <v>E-1228</v>
      </c>
    </row>
    <row r="8518" spans="1:9" x14ac:dyDescent="0.35">
      <c r="A8518" t="s">
        <v>1257</v>
      </c>
      <c r="B8518" t="s">
        <v>153</v>
      </c>
      <c r="C8518" t="s">
        <v>368</v>
      </c>
      <c r="D8518" t="s">
        <v>1267</v>
      </c>
      <c r="E8518" t="s">
        <v>29</v>
      </c>
      <c r="F8518">
        <v>73721</v>
      </c>
      <c r="G8518">
        <v>46318</v>
      </c>
      <c r="H8518">
        <v>0.62828773348164024</v>
      </c>
      <c r="I8518" t="str">
        <f>VLOOKUP($B8518&amp;$E8518,'Employee List'!$A:$E,5,0)</f>
        <v>E-1228</v>
      </c>
    </row>
    <row r="8519" spans="1:9" x14ac:dyDescent="0.35">
      <c r="A8519" t="s">
        <v>1257</v>
      </c>
      <c r="B8519" t="s">
        <v>153</v>
      </c>
      <c r="C8519" t="s">
        <v>368</v>
      </c>
      <c r="D8519" t="s">
        <v>1267</v>
      </c>
      <c r="E8519" t="s">
        <v>30</v>
      </c>
      <c r="F8519">
        <v>73309</v>
      </c>
      <c r="G8519">
        <v>40511</v>
      </c>
      <c r="H8519">
        <v>0.55260609202144351</v>
      </c>
      <c r="I8519" t="str">
        <f>VLOOKUP($B8519&amp;$E8519,'Employee List'!$A:$E,5,0)</f>
        <v>E-1228</v>
      </c>
    </row>
    <row r="8520" spans="1:9" x14ac:dyDescent="0.35">
      <c r="A8520" t="s">
        <v>1257</v>
      </c>
      <c r="B8520" t="s">
        <v>153</v>
      </c>
      <c r="C8520" t="s">
        <v>368</v>
      </c>
      <c r="D8520" t="s">
        <v>1267</v>
      </c>
      <c r="E8520" t="s">
        <v>31</v>
      </c>
      <c r="F8520">
        <v>76407</v>
      </c>
      <c r="G8520">
        <v>49940</v>
      </c>
      <c r="H8520">
        <v>0.65360503618778387</v>
      </c>
      <c r="I8520" t="str">
        <f>VLOOKUP($B8520&amp;$E8520,'Employee List'!$A:$E,5,0)</f>
        <v>E-1228</v>
      </c>
    </row>
    <row r="8521" spans="1:9" x14ac:dyDescent="0.35">
      <c r="A8521" t="s">
        <v>1257</v>
      </c>
      <c r="B8521" t="s">
        <v>153</v>
      </c>
      <c r="C8521" t="s">
        <v>368</v>
      </c>
      <c r="D8521" t="s">
        <v>1268</v>
      </c>
      <c r="E8521" t="s">
        <v>29</v>
      </c>
      <c r="F8521">
        <v>12656</v>
      </c>
      <c r="G8521">
        <v>4780</v>
      </c>
      <c r="H8521">
        <v>0.37768647281921619</v>
      </c>
      <c r="I8521" t="str">
        <f>VLOOKUP($B8521&amp;$E8521,'Employee List'!$A:$E,5,0)</f>
        <v>E-1228</v>
      </c>
    </row>
    <row r="8522" spans="1:9" x14ac:dyDescent="0.35">
      <c r="A8522" t="s">
        <v>1257</v>
      </c>
      <c r="B8522" t="s">
        <v>153</v>
      </c>
      <c r="C8522" t="s">
        <v>368</v>
      </c>
      <c r="D8522" t="s">
        <v>1268</v>
      </c>
      <c r="E8522" t="s">
        <v>30</v>
      </c>
      <c r="F8522">
        <v>13392</v>
      </c>
      <c r="G8522">
        <v>7310</v>
      </c>
      <c r="H8522">
        <v>0.54584826762246119</v>
      </c>
      <c r="I8522" t="str">
        <f>VLOOKUP($B8522&amp;$E8522,'Employee List'!$A:$E,5,0)</f>
        <v>E-1228</v>
      </c>
    </row>
    <row r="8523" spans="1:9" x14ac:dyDescent="0.35">
      <c r="A8523" t="s">
        <v>1257</v>
      </c>
      <c r="B8523" t="s">
        <v>153</v>
      </c>
      <c r="C8523" t="s">
        <v>368</v>
      </c>
      <c r="D8523" t="s">
        <v>1268</v>
      </c>
      <c r="E8523" t="s">
        <v>31</v>
      </c>
      <c r="F8523">
        <v>10789</v>
      </c>
      <c r="G8523">
        <v>6381</v>
      </c>
      <c r="H8523">
        <v>0.59143572156826396</v>
      </c>
      <c r="I8523" t="str">
        <f>VLOOKUP($B8523&amp;$E8523,'Employee List'!$A:$E,5,0)</f>
        <v>E-1228</v>
      </c>
    </row>
    <row r="8524" spans="1:9" x14ac:dyDescent="0.35">
      <c r="A8524" t="s">
        <v>1257</v>
      </c>
      <c r="B8524" t="s">
        <v>153</v>
      </c>
      <c r="C8524" t="s">
        <v>368</v>
      </c>
      <c r="D8524" t="s">
        <v>1269</v>
      </c>
      <c r="E8524" t="s">
        <v>29</v>
      </c>
      <c r="F8524">
        <v>8979</v>
      </c>
      <c r="G8524">
        <v>15394</v>
      </c>
      <c r="H8524">
        <v>1.7144448156810335</v>
      </c>
      <c r="I8524" t="str">
        <f>VLOOKUP($B8524&amp;$E8524,'Employee List'!$A:$E,5,0)</f>
        <v>E-1228</v>
      </c>
    </row>
    <row r="8525" spans="1:9" x14ac:dyDescent="0.35">
      <c r="A8525" t="s">
        <v>1257</v>
      </c>
      <c r="B8525" t="s">
        <v>153</v>
      </c>
      <c r="C8525" t="s">
        <v>368</v>
      </c>
      <c r="D8525" t="s">
        <v>1269</v>
      </c>
      <c r="E8525" t="s">
        <v>30</v>
      </c>
      <c r="F8525">
        <v>9305</v>
      </c>
      <c r="G8525">
        <v>16962</v>
      </c>
      <c r="H8525">
        <v>1.8228909188608275</v>
      </c>
      <c r="I8525" t="str">
        <f>VLOOKUP($B8525&amp;$E8525,'Employee List'!$A:$E,5,0)</f>
        <v>E-1228</v>
      </c>
    </row>
    <row r="8526" spans="1:9" x14ac:dyDescent="0.35">
      <c r="A8526" t="s">
        <v>1257</v>
      </c>
      <c r="B8526" t="s">
        <v>153</v>
      </c>
      <c r="C8526" t="s">
        <v>368</v>
      </c>
      <c r="D8526" t="s">
        <v>1269</v>
      </c>
      <c r="E8526" t="s">
        <v>31</v>
      </c>
      <c r="F8526">
        <v>6565</v>
      </c>
      <c r="G8526">
        <v>11985</v>
      </c>
      <c r="H8526">
        <v>1.8255902513328255</v>
      </c>
      <c r="I8526" t="str">
        <f>VLOOKUP($B8526&amp;$E8526,'Employee List'!$A:$E,5,0)</f>
        <v>E-1228</v>
      </c>
    </row>
    <row r="8527" spans="1:9" x14ac:dyDescent="0.35">
      <c r="A8527" t="s">
        <v>1257</v>
      </c>
      <c r="B8527" t="s">
        <v>153</v>
      </c>
      <c r="C8527" t="s">
        <v>368</v>
      </c>
      <c r="D8527" t="s">
        <v>1270</v>
      </c>
      <c r="E8527" t="s">
        <v>29</v>
      </c>
      <c r="F8527">
        <v>6985</v>
      </c>
      <c r="G8527">
        <v>1705</v>
      </c>
      <c r="H8527">
        <v>0.24409448818897639</v>
      </c>
      <c r="I8527" t="str">
        <f>VLOOKUP($B8527&amp;$E8527,'Employee List'!$A:$E,5,0)</f>
        <v>E-1228</v>
      </c>
    </row>
    <row r="8528" spans="1:9" x14ac:dyDescent="0.35">
      <c r="A8528" t="s">
        <v>1257</v>
      </c>
      <c r="B8528" t="s">
        <v>153</v>
      </c>
      <c r="C8528" t="s">
        <v>368</v>
      </c>
      <c r="D8528" t="s">
        <v>1270</v>
      </c>
      <c r="E8528" t="s">
        <v>30</v>
      </c>
      <c r="F8528">
        <v>4674</v>
      </c>
      <c r="G8528">
        <v>4528</v>
      </c>
      <c r="H8528">
        <v>0.96876337184424477</v>
      </c>
      <c r="I8528" t="str">
        <f>VLOOKUP($B8528&amp;$E8528,'Employee List'!$A:$E,5,0)</f>
        <v>E-1228</v>
      </c>
    </row>
    <row r="8529" spans="1:9" x14ac:dyDescent="0.35">
      <c r="A8529" t="s">
        <v>1257</v>
      </c>
      <c r="B8529" t="s">
        <v>153</v>
      </c>
      <c r="C8529" t="s">
        <v>368</v>
      </c>
      <c r="D8529" t="s">
        <v>1270</v>
      </c>
      <c r="E8529" t="s">
        <v>31</v>
      </c>
      <c r="F8529">
        <v>4891</v>
      </c>
      <c r="G8529">
        <v>5083</v>
      </c>
      <c r="H8529">
        <v>1.0392557759149459</v>
      </c>
      <c r="I8529" t="str">
        <f>VLOOKUP($B8529&amp;$E8529,'Employee List'!$A:$E,5,0)</f>
        <v>E-1228</v>
      </c>
    </row>
    <row r="8530" spans="1:9" x14ac:dyDescent="0.35">
      <c r="A8530" t="s">
        <v>1257</v>
      </c>
      <c r="B8530" t="s">
        <v>153</v>
      </c>
      <c r="C8530" t="s">
        <v>368</v>
      </c>
      <c r="D8530" t="s">
        <v>1271</v>
      </c>
      <c r="E8530" t="s">
        <v>29</v>
      </c>
      <c r="F8530">
        <v>41585</v>
      </c>
      <c r="G8530">
        <v>33525</v>
      </c>
      <c r="H8530">
        <v>0.80618011302152215</v>
      </c>
      <c r="I8530" t="str">
        <f>VLOOKUP($B8530&amp;$E8530,'Employee List'!$A:$E,5,0)</f>
        <v>E-1228</v>
      </c>
    </row>
    <row r="8531" spans="1:9" x14ac:dyDescent="0.35">
      <c r="A8531" t="s">
        <v>1257</v>
      </c>
      <c r="B8531" t="s">
        <v>153</v>
      </c>
      <c r="C8531" t="s">
        <v>368</v>
      </c>
      <c r="D8531" t="s">
        <v>1271</v>
      </c>
      <c r="E8531" t="s">
        <v>30</v>
      </c>
      <c r="F8531">
        <v>41959</v>
      </c>
      <c r="G8531">
        <v>37457</v>
      </c>
      <c r="H8531">
        <v>0.89270478324078262</v>
      </c>
      <c r="I8531" t="str">
        <f>VLOOKUP($B8531&amp;$E8531,'Employee List'!$A:$E,5,0)</f>
        <v>E-1228</v>
      </c>
    </row>
    <row r="8532" spans="1:9" x14ac:dyDescent="0.35">
      <c r="A8532" t="s">
        <v>1257</v>
      </c>
      <c r="B8532" t="s">
        <v>153</v>
      </c>
      <c r="C8532" t="s">
        <v>368</v>
      </c>
      <c r="D8532" t="s">
        <v>1271</v>
      </c>
      <c r="E8532" t="s">
        <v>31</v>
      </c>
      <c r="F8532">
        <v>39705</v>
      </c>
      <c r="G8532">
        <v>24444</v>
      </c>
      <c r="H8532">
        <v>0.61564034756327923</v>
      </c>
      <c r="I8532" t="str">
        <f>VLOOKUP($B8532&amp;$E8532,'Employee List'!$A:$E,5,0)</f>
        <v>E-1228</v>
      </c>
    </row>
    <row r="8533" spans="1:9" x14ac:dyDescent="0.35">
      <c r="A8533" t="s">
        <v>1257</v>
      </c>
      <c r="B8533" t="s">
        <v>153</v>
      </c>
      <c r="C8533" t="s">
        <v>368</v>
      </c>
      <c r="D8533" t="s">
        <v>1258</v>
      </c>
      <c r="E8533" t="s">
        <v>29</v>
      </c>
      <c r="F8533">
        <v>263218</v>
      </c>
      <c r="G8533">
        <v>280227</v>
      </c>
      <c r="H8533">
        <v>1.0646194409196938</v>
      </c>
      <c r="I8533" t="str">
        <f>VLOOKUP($B8533&amp;$E8533,'Employee List'!$A:$E,5,0)</f>
        <v>E-1228</v>
      </c>
    </row>
    <row r="8534" spans="1:9" x14ac:dyDescent="0.35">
      <c r="A8534" t="s">
        <v>1257</v>
      </c>
      <c r="B8534" t="s">
        <v>153</v>
      </c>
      <c r="C8534" t="s">
        <v>368</v>
      </c>
      <c r="D8534" t="s">
        <v>1258</v>
      </c>
      <c r="E8534" t="s">
        <v>30</v>
      </c>
      <c r="F8534">
        <v>256406</v>
      </c>
      <c r="G8534">
        <v>298915</v>
      </c>
      <c r="H8534">
        <v>1.1657878520783445</v>
      </c>
      <c r="I8534" t="str">
        <f>VLOOKUP($B8534&amp;$E8534,'Employee List'!$A:$E,5,0)</f>
        <v>E-1228</v>
      </c>
    </row>
    <row r="8535" spans="1:9" x14ac:dyDescent="0.35">
      <c r="A8535" t="s">
        <v>1257</v>
      </c>
      <c r="B8535" t="s">
        <v>153</v>
      </c>
      <c r="C8535" t="s">
        <v>368</v>
      </c>
      <c r="D8535" t="s">
        <v>1258</v>
      </c>
      <c r="E8535" t="s">
        <v>31</v>
      </c>
      <c r="F8535">
        <v>248263</v>
      </c>
      <c r="G8535">
        <v>262539</v>
      </c>
      <c r="H8535">
        <v>1.0575035345581096</v>
      </c>
      <c r="I8535" t="str">
        <f>VLOOKUP($B8535&amp;$E8535,'Employee List'!$A:$E,5,0)</f>
        <v>E-1228</v>
      </c>
    </row>
    <row r="8536" spans="1:9" x14ac:dyDescent="0.35">
      <c r="A8536" t="s">
        <v>1257</v>
      </c>
      <c r="B8536" t="s">
        <v>153</v>
      </c>
      <c r="C8536" t="s">
        <v>368</v>
      </c>
      <c r="D8536" t="s">
        <v>1272</v>
      </c>
      <c r="E8536" t="s">
        <v>29</v>
      </c>
      <c r="F8536">
        <v>18545</v>
      </c>
      <c r="G8536">
        <v>11782</v>
      </c>
      <c r="H8536">
        <v>0.63531949312483149</v>
      </c>
      <c r="I8536" t="str">
        <f>VLOOKUP($B8536&amp;$E8536,'Employee List'!$A:$E,5,0)</f>
        <v>E-1228</v>
      </c>
    </row>
    <row r="8537" spans="1:9" x14ac:dyDescent="0.35">
      <c r="A8537" t="s">
        <v>1257</v>
      </c>
      <c r="B8537" t="s">
        <v>153</v>
      </c>
      <c r="C8537" t="s">
        <v>368</v>
      </c>
      <c r="D8537" t="s">
        <v>1272</v>
      </c>
      <c r="E8537" t="s">
        <v>30</v>
      </c>
      <c r="F8537">
        <v>17308</v>
      </c>
      <c r="G8537">
        <v>15737</v>
      </c>
      <c r="H8537">
        <v>0.90923272475155992</v>
      </c>
      <c r="I8537" t="str">
        <f>VLOOKUP($B8537&amp;$E8537,'Employee List'!$A:$E,5,0)</f>
        <v>E-1228</v>
      </c>
    </row>
    <row r="8538" spans="1:9" x14ac:dyDescent="0.35">
      <c r="A8538" t="s">
        <v>1257</v>
      </c>
      <c r="B8538" t="s">
        <v>153</v>
      </c>
      <c r="C8538" t="s">
        <v>368</v>
      </c>
      <c r="D8538" t="s">
        <v>1272</v>
      </c>
      <c r="E8538" t="s">
        <v>31</v>
      </c>
      <c r="F8538">
        <v>18526</v>
      </c>
      <c r="G8538">
        <v>14521</v>
      </c>
      <c r="H8538">
        <v>0.78381733779553064</v>
      </c>
      <c r="I8538" t="str">
        <f>VLOOKUP($B8538&amp;$E8538,'Employee List'!$A:$E,5,0)</f>
        <v>E-1228</v>
      </c>
    </row>
    <row r="8539" spans="1:9" x14ac:dyDescent="0.35">
      <c r="A8539" t="s">
        <v>1257</v>
      </c>
      <c r="B8539" t="s">
        <v>153</v>
      </c>
      <c r="C8539" t="s">
        <v>368</v>
      </c>
      <c r="D8539" t="s">
        <v>1259</v>
      </c>
      <c r="E8539" t="s">
        <v>29</v>
      </c>
      <c r="F8539">
        <v>26383</v>
      </c>
      <c r="G8539">
        <v>26409</v>
      </c>
      <c r="H8539">
        <v>1.0009854830762233</v>
      </c>
      <c r="I8539" t="str">
        <f>VLOOKUP($B8539&amp;$E8539,'Employee List'!$A:$E,5,0)</f>
        <v>E-1228</v>
      </c>
    </row>
    <row r="8540" spans="1:9" x14ac:dyDescent="0.35">
      <c r="A8540" t="s">
        <v>1257</v>
      </c>
      <c r="B8540" t="s">
        <v>153</v>
      </c>
      <c r="C8540" t="s">
        <v>368</v>
      </c>
      <c r="D8540" t="s">
        <v>1259</v>
      </c>
      <c r="E8540" t="s">
        <v>30</v>
      </c>
      <c r="F8540">
        <v>27423</v>
      </c>
      <c r="G8540">
        <v>22292</v>
      </c>
      <c r="H8540">
        <v>0.81289428581847356</v>
      </c>
      <c r="I8540" t="str">
        <f>VLOOKUP($B8540&amp;$E8540,'Employee List'!$A:$E,5,0)</f>
        <v>E-1228</v>
      </c>
    </row>
    <row r="8541" spans="1:9" x14ac:dyDescent="0.35">
      <c r="A8541" t="s">
        <v>1257</v>
      </c>
      <c r="B8541" t="s">
        <v>153</v>
      </c>
      <c r="C8541" t="s">
        <v>368</v>
      </c>
      <c r="D8541" t="s">
        <v>1259</v>
      </c>
      <c r="E8541" t="s">
        <v>31</v>
      </c>
      <c r="F8541">
        <v>26519</v>
      </c>
      <c r="G8541">
        <v>20299</v>
      </c>
      <c r="H8541">
        <v>0.76545118594215467</v>
      </c>
      <c r="I8541" t="str">
        <f>VLOOKUP($B8541&amp;$E8541,'Employee List'!$A:$E,5,0)</f>
        <v>E-1228</v>
      </c>
    </row>
    <row r="8542" spans="1:9" x14ac:dyDescent="0.35">
      <c r="A8542" t="s">
        <v>1257</v>
      </c>
      <c r="B8542" t="s">
        <v>153</v>
      </c>
      <c r="C8542" t="s">
        <v>368</v>
      </c>
      <c r="D8542" t="s">
        <v>1273</v>
      </c>
      <c r="E8542" t="s">
        <v>29</v>
      </c>
      <c r="F8542">
        <v>5463</v>
      </c>
      <c r="G8542">
        <v>5090</v>
      </c>
      <c r="H8542">
        <v>0.93172249679663188</v>
      </c>
      <c r="I8542" t="str">
        <f>VLOOKUP($B8542&amp;$E8542,'Employee List'!$A:$E,5,0)</f>
        <v>E-1228</v>
      </c>
    </row>
    <row r="8543" spans="1:9" x14ac:dyDescent="0.35">
      <c r="A8543" t="s">
        <v>1257</v>
      </c>
      <c r="B8543" t="s">
        <v>153</v>
      </c>
      <c r="C8543" t="s">
        <v>368</v>
      </c>
      <c r="D8543" t="s">
        <v>1273</v>
      </c>
      <c r="E8543" t="s">
        <v>30</v>
      </c>
      <c r="F8543">
        <v>6366</v>
      </c>
      <c r="G8543">
        <v>9196</v>
      </c>
      <c r="H8543">
        <v>1.4445491674520892</v>
      </c>
      <c r="I8543" t="str">
        <f>VLOOKUP($B8543&amp;$E8543,'Employee List'!$A:$E,5,0)</f>
        <v>E-1228</v>
      </c>
    </row>
    <row r="8544" spans="1:9" x14ac:dyDescent="0.35">
      <c r="A8544" t="s">
        <v>1257</v>
      </c>
      <c r="B8544" t="s">
        <v>153</v>
      </c>
      <c r="C8544" t="s">
        <v>368</v>
      </c>
      <c r="D8544" t="s">
        <v>1273</v>
      </c>
      <c r="E8544" t="s">
        <v>31</v>
      </c>
      <c r="F8544">
        <v>3973</v>
      </c>
      <c r="G8544">
        <v>5483</v>
      </c>
      <c r="H8544">
        <v>1.3800654417316889</v>
      </c>
      <c r="I8544" t="str">
        <f>VLOOKUP($B8544&amp;$E8544,'Employee List'!$A:$E,5,0)</f>
        <v>E-1228</v>
      </c>
    </row>
    <row r="8545" spans="1:9" x14ac:dyDescent="0.35">
      <c r="A8545" t="s">
        <v>1257</v>
      </c>
      <c r="B8545" t="s">
        <v>153</v>
      </c>
      <c r="C8545" t="s">
        <v>368</v>
      </c>
      <c r="D8545" t="s">
        <v>1275</v>
      </c>
      <c r="E8545" t="s">
        <v>29</v>
      </c>
      <c r="F8545">
        <v>7243</v>
      </c>
      <c r="G8545">
        <v>6626</v>
      </c>
      <c r="H8545">
        <v>0.91481430346541492</v>
      </c>
      <c r="I8545" t="str">
        <f>VLOOKUP($B8545&amp;$E8545,'Employee List'!$A:$E,5,0)</f>
        <v>E-1228</v>
      </c>
    </row>
    <row r="8546" spans="1:9" x14ac:dyDescent="0.35">
      <c r="A8546" t="s">
        <v>1257</v>
      </c>
      <c r="B8546" t="s">
        <v>153</v>
      </c>
      <c r="C8546" t="s">
        <v>368</v>
      </c>
      <c r="D8546" t="s">
        <v>1275</v>
      </c>
      <c r="E8546" t="s">
        <v>30</v>
      </c>
      <c r="F8546">
        <v>4346</v>
      </c>
      <c r="G8546">
        <v>5848</v>
      </c>
      <c r="H8546">
        <v>1.3456051541647491</v>
      </c>
      <c r="I8546" t="str">
        <f>VLOOKUP($B8546&amp;$E8546,'Employee List'!$A:$E,5,0)</f>
        <v>E-1228</v>
      </c>
    </row>
    <row r="8547" spans="1:9" x14ac:dyDescent="0.35">
      <c r="A8547" t="s">
        <v>1257</v>
      </c>
      <c r="B8547" t="s">
        <v>153</v>
      </c>
      <c r="C8547" t="s">
        <v>368</v>
      </c>
      <c r="D8547" t="s">
        <v>1275</v>
      </c>
      <c r="E8547" t="s">
        <v>31</v>
      </c>
      <c r="F8547">
        <v>6390</v>
      </c>
      <c r="G8547">
        <v>5430</v>
      </c>
      <c r="H8547">
        <v>0.84976525821596249</v>
      </c>
      <c r="I8547" t="str">
        <f>VLOOKUP($B8547&amp;$E8547,'Employee List'!$A:$E,5,0)</f>
        <v>E-1228</v>
      </c>
    </row>
    <row r="8548" spans="1:9" x14ac:dyDescent="0.35">
      <c r="A8548" t="s">
        <v>1257</v>
      </c>
      <c r="B8548" t="s">
        <v>153</v>
      </c>
      <c r="C8548" t="s">
        <v>368</v>
      </c>
      <c r="D8548" t="s">
        <v>1276</v>
      </c>
      <c r="E8548" t="s">
        <v>29</v>
      </c>
      <c r="F8548">
        <v>3075</v>
      </c>
      <c r="G8548">
        <v>2329</v>
      </c>
      <c r="H8548">
        <v>0.75739837398373988</v>
      </c>
      <c r="I8548" t="str">
        <f>VLOOKUP($B8548&amp;$E8548,'Employee List'!$A:$E,5,0)</f>
        <v>E-1228</v>
      </c>
    </row>
    <row r="8549" spans="1:9" x14ac:dyDescent="0.35">
      <c r="A8549" t="s">
        <v>1257</v>
      </c>
      <c r="B8549" t="s">
        <v>153</v>
      </c>
      <c r="C8549" t="s">
        <v>368</v>
      </c>
      <c r="D8549" t="s">
        <v>1276</v>
      </c>
      <c r="E8549" t="s">
        <v>30</v>
      </c>
      <c r="F8549">
        <v>4658</v>
      </c>
      <c r="G8549">
        <v>2480</v>
      </c>
      <c r="H8549">
        <v>0.5324173465006441</v>
      </c>
      <c r="I8549" t="str">
        <f>VLOOKUP($B8549&amp;$E8549,'Employee List'!$A:$E,5,0)</f>
        <v>E-1228</v>
      </c>
    </row>
    <row r="8550" spans="1:9" x14ac:dyDescent="0.35">
      <c r="A8550" t="s">
        <v>1257</v>
      </c>
      <c r="B8550" t="s">
        <v>153</v>
      </c>
      <c r="C8550" t="s">
        <v>368</v>
      </c>
      <c r="D8550" t="s">
        <v>1276</v>
      </c>
      <c r="E8550" t="s">
        <v>31</v>
      </c>
      <c r="F8550">
        <v>4921</v>
      </c>
      <c r="G8550">
        <v>5270</v>
      </c>
      <c r="H8550">
        <v>1.0709205446047552</v>
      </c>
      <c r="I8550" t="str">
        <f>VLOOKUP($B8550&amp;$E8550,'Employee List'!$A:$E,5,0)</f>
        <v>E-1228</v>
      </c>
    </row>
    <row r="8551" spans="1:9" x14ac:dyDescent="0.35">
      <c r="A8551" t="s">
        <v>1257</v>
      </c>
      <c r="B8551" t="s">
        <v>153</v>
      </c>
      <c r="C8551" t="s">
        <v>368</v>
      </c>
      <c r="D8551" t="s">
        <v>1277</v>
      </c>
      <c r="E8551" t="s">
        <v>29</v>
      </c>
      <c r="F8551">
        <v>9060</v>
      </c>
      <c r="G8551">
        <v>3580</v>
      </c>
      <c r="H8551">
        <v>0.39514348785871967</v>
      </c>
      <c r="I8551" t="str">
        <f>VLOOKUP($B8551&amp;$E8551,'Employee List'!$A:$E,5,0)</f>
        <v>E-1228</v>
      </c>
    </row>
    <row r="8552" spans="1:9" x14ac:dyDescent="0.35">
      <c r="A8552" t="s">
        <v>1257</v>
      </c>
      <c r="B8552" t="s">
        <v>153</v>
      </c>
      <c r="C8552" t="s">
        <v>368</v>
      </c>
      <c r="D8552" t="s">
        <v>1277</v>
      </c>
      <c r="E8552" t="s">
        <v>30</v>
      </c>
      <c r="F8552">
        <v>8885</v>
      </c>
      <c r="G8552">
        <v>5148</v>
      </c>
      <c r="H8552">
        <v>0.57940348902644911</v>
      </c>
      <c r="I8552" t="str">
        <f>VLOOKUP($B8552&amp;$E8552,'Employee List'!$A:$E,5,0)</f>
        <v>E-1228</v>
      </c>
    </row>
    <row r="8553" spans="1:9" x14ac:dyDescent="0.35">
      <c r="A8553" t="s">
        <v>1257</v>
      </c>
      <c r="B8553" t="s">
        <v>153</v>
      </c>
      <c r="C8553" t="s">
        <v>368</v>
      </c>
      <c r="D8553" t="s">
        <v>1277</v>
      </c>
      <c r="E8553" t="s">
        <v>31</v>
      </c>
      <c r="F8553">
        <v>10112</v>
      </c>
      <c r="G8553">
        <v>4234</v>
      </c>
      <c r="H8553">
        <v>0.41871044303797467</v>
      </c>
      <c r="I8553" t="str">
        <f>VLOOKUP($B8553&amp;$E8553,'Employee List'!$A:$E,5,0)</f>
        <v>E-1228</v>
      </c>
    </row>
    <row r="8554" spans="1:9" x14ac:dyDescent="0.35">
      <c r="A8554" t="s">
        <v>1257</v>
      </c>
      <c r="B8554" t="s">
        <v>153</v>
      </c>
      <c r="C8554" t="s">
        <v>368</v>
      </c>
      <c r="D8554" t="s">
        <v>1278</v>
      </c>
      <c r="E8554" t="s">
        <v>29</v>
      </c>
      <c r="F8554">
        <v>25045</v>
      </c>
      <c r="G8554">
        <v>15867</v>
      </c>
      <c r="H8554">
        <v>0.63353962866839686</v>
      </c>
      <c r="I8554" t="str">
        <f>VLOOKUP($B8554&amp;$E8554,'Employee List'!$A:$E,5,0)</f>
        <v>E-1228</v>
      </c>
    </row>
    <row r="8555" spans="1:9" x14ac:dyDescent="0.35">
      <c r="A8555" t="s">
        <v>1257</v>
      </c>
      <c r="B8555" t="s">
        <v>153</v>
      </c>
      <c r="C8555" t="s">
        <v>368</v>
      </c>
      <c r="D8555" t="s">
        <v>1278</v>
      </c>
      <c r="E8555" t="s">
        <v>30</v>
      </c>
      <c r="F8555">
        <v>25890</v>
      </c>
      <c r="G8555">
        <v>20949</v>
      </c>
      <c r="H8555">
        <v>0.809154113557358</v>
      </c>
      <c r="I8555" t="str">
        <f>VLOOKUP($B8555&amp;$E8555,'Employee List'!$A:$E,5,0)</f>
        <v>E-1228</v>
      </c>
    </row>
    <row r="8556" spans="1:9" x14ac:dyDescent="0.35">
      <c r="A8556" t="s">
        <v>1257</v>
      </c>
      <c r="B8556" t="s">
        <v>153</v>
      </c>
      <c r="C8556" t="s">
        <v>368</v>
      </c>
      <c r="D8556" t="s">
        <v>1278</v>
      </c>
      <c r="E8556" t="s">
        <v>31</v>
      </c>
      <c r="F8556">
        <v>25414</v>
      </c>
      <c r="G8556">
        <v>20514</v>
      </c>
      <c r="H8556">
        <v>0.80719288581097037</v>
      </c>
      <c r="I8556" t="str">
        <f>VLOOKUP($B8556&amp;$E8556,'Employee List'!$A:$E,5,0)</f>
        <v>E-1228</v>
      </c>
    </row>
    <row r="8557" spans="1:9" x14ac:dyDescent="0.35">
      <c r="A8557" t="s">
        <v>1257</v>
      </c>
      <c r="B8557" t="s">
        <v>153</v>
      </c>
      <c r="C8557" t="s">
        <v>368</v>
      </c>
      <c r="D8557" t="s">
        <v>1279</v>
      </c>
      <c r="E8557" t="s">
        <v>29</v>
      </c>
      <c r="F8557">
        <v>4457</v>
      </c>
      <c r="G8557">
        <v>5089</v>
      </c>
      <c r="H8557">
        <v>1.1417994166479695</v>
      </c>
      <c r="I8557" t="str">
        <f>VLOOKUP($B8557&amp;$E8557,'Employee List'!$A:$E,5,0)</f>
        <v>E-1228</v>
      </c>
    </row>
    <row r="8558" spans="1:9" x14ac:dyDescent="0.35">
      <c r="A8558" t="s">
        <v>1257</v>
      </c>
      <c r="B8558" t="s">
        <v>153</v>
      </c>
      <c r="C8558" t="s">
        <v>368</v>
      </c>
      <c r="D8558" t="s">
        <v>1279</v>
      </c>
      <c r="E8558" t="s">
        <v>30</v>
      </c>
      <c r="F8558">
        <v>3674</v>
      </c>
      <c r="G8558">
        <v>4413</v>
      </c>
      <c r="H8558">
        <v>1.2011431682090365</v>
      </c>
      <c r="I8558" t="str">
        <f>VLOOKUP($B8558&amp;$E8558,'Employee List'!$A:$E,5,0)</f>
        <v>E-1228</v>
      </c>
    </row>
    <row r="8559" spans="1:9" x14ac:dyDescent="0.35">
      <c r="A8559" t="s">
        <v>1257</v>
      </c>
      <c r="B8559" t="s">
        <v>153</v>
      </c>
      <c r="C8559" t="s">
        <v>368</v>
      </c>
      <c r="D8559" t="s">
        <v>1279</v>
      </c>
      <c r="E8559" t="s">
        <v>31</v>
      </c>
      <c r="F8559">
        <v>2756</v>
      </c>
      <c r="G8559">
        <v>4034</v>
      </c>
      <c r="H8559">
        <v>1.4637155297532656</v>
      </c>
      <c r="I8559" t="str">
        <f>VLOOKUP($B8559&amp;$E8559,'Employee List'!$A:$E,5,0)</f>
        <v>E-1228</v>
      </c>
    </row>
    <row r="8560" spans="1:9" x14ac:dyDescent="0.35">
      <c r="A8560" t="s">
        <v>1257</v>
      </c>
      <c r="B8560" t="s">
        <v>153</v>
      </c>
      <c r="C8560" t="s">
        <v>368</v>
      </c>
      <c r="D8560" t="s">
        <v>1280</v>
      </c>
      <c r="E8560" t="s">
        <v>29</v>
      </c>
      <c r="F8560">
        <v>2015</v>
      </c>
      <c r="G8560">
        <v>3717</v>
      </c>
      <c r="H8560">
        <v>1.8446650124069479</v>
      </c>
      <c r="I8560" t="str">
        <f>VLOOKUP($B8560&amp;$E8560,'Employee List'!$A:$E,5,0)</f>
        <v>E-1228</v>
      </c>
    </row>
    <row r="8561" spans="1:9" x14ac:dyDescent="0.35">
      <c r="A8561" t="s">
        <v>1257</v>
      </c>
      <c r="B8561" t="s">
        <v>153</v>
      </c>
      <c r="C8561" t="s">
        <v>368</v>
      </c>
      <c r="D8561" t="s">
        <v>1280</v>
      </c>
      <c r="E8561" t="s">
        <v>30</v>
      </c>
      <c r="F8561">
        <v>3864</v>
      </c>
      <c r="G8561">
        <v>5624</v>
      </c>
      <c r="H8561">
        <v>1.4554865424430641</v>
      </c>
      <c r="I8561" t="str">
        <f>VLOOKUP($B8561&amp;$E8561,'Employee List'!$A:$E,5,0)</f>
        <v>E-1228</v>
      </c>
    </row>
    <row r="8562" spans="1:9" x14ac:dyDescent="0.35">
      <c r="A8562" t="s">
        <v>1257</v>
      </c>
      <c r="B8562" t="s">
        <v>153</v>
      </c>
      <c r="C8562" t="s">
        <v>368</v>
      </c>
      <c r="D8562" t="s">
        <v>1280</v>
      </c>
      <c r="E8562" t="s">
        <v>31</v>
      </c>
      <c r="F8562">
        <v>2787</v>
      </c>
      <c r="G8562">
        <v>5015</v>
      </c>
      <c r="H8562">
        <v>1.7994259059921063</v>
      </c>
      <c r="I8562" t="str">
        <f>VLOOKUP($B8562&amp;$E8562,'Employee List'!$A:$E,5,0)</f>
        <v>E-1228</v>
      </c>
    </row>
    <row r="8563" spans="1:9" x14ac:dyDescent="0.35">
      <c r="A8563" t="s">
        <v>1257</v>
      </c>
      <c r="B8563" t="s">
        <v>153</v>
      </c>
      <c r="C8563" t="s">
        <v>368</v>
      </c>
      <c r="D8563" t="s">
        <v>1262</v>
      </c>
      <c r="E8563" t="s">
        <v>29</v>
      </c>
      <c r="F8563">
        <v>21194</v>
      </c>
      <c r="G8563">
        <v>19142</v>
      </c>
      <c r="H8563">
        <v>0.90318014532414836</v>
      </c>
      <c r="I8563" t="str">
        <f>VLOOKUP($B8563&amp;$E8563,'Employee List'!$A:$E,5,0)</f>
        <v>E-1228</v>
      </c>
    </row>
    <row r="8564" spans="1:9" x14ac:dyDescent="0.35">
      <c r="A8564" t="s">
        <v>1257</v>
      </c>
      <c r="B8564" t="s">
        <v>153</v>
      </c>
      <c r="C8564" t="s">
        <v>368</v>
      </c>
      <c r="D8564" t="s">
        <v>1262</v>
      </c>
      <c r="E8564" t="s">
        <v>30</v>
      </c>
      <c r="F8564">
        <v>22728</v>
      </c>
      <c r="G8564">
        <v>18227</v>
      </c>
      <c r="H8564">
        <v>0.80196233720520949</v>
      </c>
      <c r="I8564" t="str">
        <f>VLOOKUP($B8564&amp;$E8564,'Employee List'!$A:$E,5,0)</f>
        <v>E-1228</v>
      </c>
    </row>
    <row r="8565" spans="1:9" x14ac:dyDescent="0.35">
      <c r="A8565" t="s">
        <v>1257</v>
      </c>
      <c r="B8565" t="s">
        <v>153</v>
      </c>
      <c r="C8565" t="s">
        <v>368</v>
      </c>
      <c r="D8565" t="s">
        <v>1262</v>
      </c>
      <c r="E8565" t="s">
        <v>31</v>
      </c>
      <c r="F8565">
        <v>23837</v>
      </c>
      <c r="G8565">
        <v>21513</v>
      </c>
      <c r="H8565">
        <v>0.90250450979569574</v>
      </c>
      <c r="I8565" t="str">
        <f>VLOOKUP($B8565&amp;$E8565,'Employee List'!$A:$E,5,0)</f>
        <v>E-1228</v>
      </c>
    </row>
    <row r="8566" spans="1:9" x14ac:dyDescent="0.35">
      <c r="A8566" t="s">
        <v>1257</v>
      </c>
      <c r="B8566" t="s">
        <v>153</v>
      </c>
      <c r="C8566" t="s">
        <v>368</v>
      </c>
      <c r="D8566" t="s">
        <v>1282</v>
      </c>
      <c r="E8566" t="s">
        <v>30</v>
      </c>
      <c r="F8566">
        <v>6750</v>
      </c>
      <c r="G8566">
        <v>2437</v>
      </c>
      <c r="H8566">
        <v>0.36103703703703705</v>
      </c>
      <c r="I8566" t="str">
        <f>VLOOKUP($B8566&amp;$E8566,'Employee List'!$A:$E,5,0)</f>
        <v>E-1228</v>
      </c>
    </row>
    <row r="8567" spans="1:9" x14ac:dyDescent="0.35">
      <c r="A8567" t="s">
        <v>1257</v>
      </c>
      <c r="B8567" t="s">
        <v>153</v>
      </c>
      <c r="C8567" t="s">
        <v>368</v>
      </c>
      <c r="D8567" t="s">
        <v>1282</v>
      </c>
      <c r="E8567" t="s">
        <v>31</v>
      </c>
      <c r="F8567">
        <v>9054</v>
      </c>
      <c r="G8567">
        <v>4203</v>
      </c>
      <c r="H8567">
        <v>0.46421471172962225</v>
      </c>
      <c r="I8567" t="str">
        <f>VLOOKUP($B8567&amp;$E8567,'Employee List'!$A:$E,5,0)</f>
        <v>E-1228</v>
      </c>
    </row>
    <row r="8568" spans="1:9" x14ac:dyDescent="0.35">
      <c r="A8568" t="s">
        <v>1257</v>
      </c>
      <c r="B8568" t="s">
        <v>153</v>
      </c>
      <c r="C8568" t="s">
        <v>368</v>
      </c>
      <c r="D8568" t="s">
        <v>1281</v>
      </c>
      <c r="E8568" t="s">
        <v>29</v>
      </c>
      <c r="F8568">
        <v>2714</v>
      </c>
      <c r="G8568">
        <v>5320</v>
      </c>
      <c r="H8568">
        <v>1.9602063375092116</v>
      </c>
      <c r="I8568" t="str">
        <f>VLOOKUP($B8568&amp;$E8568,'Employee List'!$A:$E,5,0)</f>
        <v>E-1228</v>
      </c>
    </row>
    <row r="8569" spans="1:9" x14ac:dyDescent="0.35">
      <c r="A8569" t="s">
        <v>1257</v>
      </c>
      <c r="B8569" t="s">
        <v>153</v>
      </c>
      <c r="C8569" t="s">
        <v>368</v>
      </c>
      <c r="D8569" t="s">
        <v>1281</v>
      </c>
      <c r="E8569" t="s">
        <v>30</v>
      </c>
      <c r="F8569">
        <v>5354</v>
      </c>
      <c r="G8569">
        <v>1417</v>
      </c>
      <c r="H8569">
        <v>0.26466193500186774</v>
      </c>
      <c r="I8569" t="str">
        <f>VLOOKUP($B8569&amp;$E8569,'Employee List'!$A:$E,5,0)</f>
        <v>E-1228</v>
      </c>
    </row>
    <row r="8570" spans="1:9" x14ac:dyDescent="0.35">
      <c r="A8570" t="s">
        <v>1257</v>
      </c>
      <c r="B8570" t="s">
        <v>153</v>
      </c>
      <c r="C8570" t="s">
        <v>368</v>
      </c>
      <c r="D8570" t="s">
        <v>1281</v>
      </c>
      <c r="E8570" t="s">
        <v>31</v>
      </c>
      <c r="F8570">
        <v>2748</v>
      </c>
      <c r="G8570">
        <v>2848</v>
      </c>
      <c r="H8570">
        <v>1.0363901018922852</v>
      </c>
      <c r="I8570" t="str">
        <f>VLOOKUP($B8570&amp;$E8570,'Employee List'!$A:$E,5,0)</f>
        <v>E-1228</v>
      </c>
    </row>
    <row r="8571" spans="1:9" x14ac:dyDescent="0.35">
      <c r="A8571" t="s">
        <v>1257</v>
      </c>
      <c r="B8571" t="s">
        <v>154</v>
      </c>
      <c r="C8571" t="s">
        <v>368</v>
      </c>
      <c r="D8571" t="s">
        <v>1274</v>
      </c>
      <c r="E8571" t="s">
        <v>29</v>
      </c>
      <c r="F8571">
        <v>12255</v>
      </c>
      <c r="G8571">
        <v>12857</v>
      </c>
      <c r="H8571">
        <v>1.0491228070175438</v>
      </c>
      <c r="I8571" t="str">
        <f>VLOOKUP($B8571&amp;$E8571,'Employee List'!$A:$E,5,0)</f>
        <v>E-1229</v>
      </c>
    </row>
    <row r="8572" spans="1:9" x14ac:dyDescent="0.35">
      <c r="A8572" t="s">
        <v>1257</v>
      </c>
      <c r="B8572" t="s">
        <v>154</v>
      </c>
      <c r="C8572" t="s">
        <v>368</v>
      </c>
      <c r="D8572" t="s">
        <v>1274</v>
      </c>
      <c r="E8572" t="s">
        <v>30</v>
      </c>
      <c r="F8572">
        <v>11634</v>
      </c>
      <c r="G8572">
        <v>15009</v>
      </c>
      <c r="H8572">
        <v>1.2900979886539454</v>
      </c>
      <c r="I8572" t="str">
        <f>VLOOKUP($B8572&amp;$E8572,'Employee List'!$A:$E,5,0)</f>
        <v>E-1229</v>
      </c>
    </row>
    <row r="8573" spans="1:9" x14ac:dyDescent="0.35">
      <c r="A8573" t="s">
        <v>1257</v>
      </c>
      <c r="B8573" t="s">
        <v>154</v>
      </c>
      <c r="C8573" t="s">
        <v>368</v>
      </c>
      <c r="D8573" t="s">
        <v>1274</v>
      </c>
      <c r="E8573" t="s">
        <v>31</v>
      </c>
      <c r="F8573">
        <v>12776</v>
      </c>
      <c r="G8573">
        <v>12473</v>
      </c>
      <c r="H8573">
        <v>0.97628365685660612</v>
      </c>
      <c r="I8573" t="str">
        <f>VLOOKUP($B8573&amp;$E8573,'Employee List'!$A:$E,5,0)</f>
        <v>E-1229</v>
      </c>
    </row>
    <row r="8574" spans="1:9" x14ac:dyDescent="0.35">
      <c r="A8574" t="s">
        <v>1257</v>
      </c>
      <c r="B8574" t="s">
        <v>154</v>
      </c>
      <c r="C8574" t="s">
        <v>368</v>
      </c>
      <c r="D8574" t="s">
        <v>1263</v>
      </c>
      <c r="E8574" t="s">
        <v>29</v>
      </c>
      <c r="F8574">
        <v>1981</v>
      </c>
      <c r="G8574">
        <v>3476</v>
      </c>
      <c r="H8574">
        <v>1.7546693589096416</v>
      </c>
      <c r="I8574" t="str">
        <f>VLOOKUP($B8574&amp;$E8574,'Employee List'!$A:$E,5,0)</f>
        <v>E-1229</v>
      </c>
    </row>
    <row r="8575" spans="1:9" x14ac:dyDescent="0.35">
      <c r="A8575" t="s">
        <v>1257</v>
      </c>
      <c r="B8575" t="s">
        <v>154</v>
      </c>
      <c r="C8575" t="s">
        <v>368</v>
      </c>
      <c r="D8575" t="s">
        <v>1263</v>
      </c>
      <c r="E8575" t="s">
        <v>30</v>
      </c>
      <c r="F8575">
        <v>2546</v>
      </c>
      <c r="G8575">
        <v>2188</v>
      </c>
      <c r="H8575">
        <v>0.85938727415553806</v>
      </c>
      <c r="I8575" t="str">
        <f>VLOOKUP($B8575&amp;$E8575,'Employee List'!$A:$E,5,0)</f>
        <v>E-1229</v>
      </c>
    </row>
    <row r="8576" spans="1:9" x14ac:dyDescent="0.35">
      <c r="A8576" t="s">
        <v>1257</v>
      </c>
      <c r="B8576" t="s">
        <v>154</v>
      </c>
      <c r="C8576" t="s">
        <v>368</v>
      </c>
      <c r="D8576" t="s">
        <v>1263</v>
      </c>
      <c r="E8576" t="s">
        <v>31</v>
      </c>
      <c r="F8576">
        <v>3130</v>
      </c>
      <c r="G8576">
        <v>5074</v>
      </c>
      <c r="H8576">
        <v>1.6210862619808306</v>
      </c>
      <c r="I8576" t="str">
        <f>VLOOKUP($B8576&amp;$E8576,'Employee List'!$A:$E,5,0)</f>
        <v>E-1229</v>
      </c>
    </row>
    <row r="8577" spans="1:9" x14ac:dyDescent="0.35">
      <c r="A8577" t="s">
        <v>1257</v>
      </c>
      <c r="B8577" t="s">
        <v>154</v>
      </c>
      <c r="C8577" t="s">
        <v>368</v>
      </c>
      <c r="D8577" t="s">
        <v>1264</v>
      </c>
      <c r="E8577" t="s">
        <v>29</v>
      </c>
      <c r="F8577">
        <v>3830</v>
      </c>
      <c r="G8577">
        <v>1231</v>
      </c>
      <c r="H8577">
        <v>0.32140992167101828</v>
      </c>
      <c r="I8577" t="str">
        <f>VLOOKUP($B8577&amp;$E8577,'Employee List'!$A:$E,5,0)</f>
        <v>E-1229</v>
      </c>
    </row>
    <row r="8578" spans="1:9" x14ac:dyDescent="0.35">
      <c r="A8578" t="s">
        <v>1257</v>
      </c>
      <c r="B8578" t="s">
        <v>154</v>
      </c>
      <c r="C8578" t="s">
        <v>368</v>
      </c>
      <c r="D8578" t="s">
        <v>1264</v>
      </c>
      <c r="E8578" t="s">
        <v>30</v>
      </c>
      <c r="F8578">
        <v>3041</v>
      </c>
      <c r="G8578">
        <v>1962</v>
      </c>
      <c r="H8578">
        <v>0.64518250575468594</v>
      </c>
      <c r="I8578" t="str">
        <f>VLOOKUP($B8578&amp;$E8578,'Employee List'!$A:$E,5,0)</f>
        <v>E-1229</v>
      </c>
    </row>
    <row r="8579" spans="1:9" x14ac:dyDescent="0.35">
      <c r="A8579" t="s">
        <v>1257</v>
      </c>
      <c r="B8579" t="s">
        <v>154</v>
      </c>
      <c r="C8579" t="s">
        <v>368</v>
      </c>
      <c r="D8579" t="s">
        <v>1264</v>
      </c>
      <c r="E8579" t="s">
        <v>31</v>
      </c>
      <c r="F8579">
        <v>1854</v>
      </c>
      <c r="G8579">
        <v>1161</v>
      </c>
      <c r="H8579">
        <v>0.62621359223300976</v>
      </c>
      <c r="I8579" t="str">
        <f>VLOOKUP($B8579&amp;$E8579,'Employee List'!$A:$E,5,0)</f>
        <v>E-1229</v>
      </c>
    </row>
    <row r="8580" spans="1:9" x14ac:dyDescent="0.35">
      <c r="A8580" t="s">
        <v>1257</v>
      </c>
      <c r="B8580" t="s">
        <v>154</v>
      </c>
      <c r="C8580" t="s">
        <v>368</v>
      </c>
      <c r="D8580" t="s">
        <v>1265</v>
      </c>
      <c r="E8580" t="s">
        <v>29</v>
      </c>
      <c r="F8580">
        <v>15153</v>
      </c>
      <c r="G8580">
        <v>4561</v>
      </c>
      <c r="H8580">
        <v>0.30099650234277042</v>
      </c>
      <c r="I8580" t="str">
        <f>VLOOKUP($B8580&amp;$E8580,'Employee List'!$A:$E,5,0)</f>
        <v>E-1229</v>
      </c>
    </row>
    <row r="8581" spans="1:9" x14ac:dyDescent="0.35">
      <c r="A8581" t="s">
        <v>1257</v>
      </c>
      <c r="B8581" t="s">
        <v>154</v>
      </c>
      <c r="C8581" t="s">
        <v>368</v>
      </c>
      <c r="D8581" t="s">
        <v>1265</v>
      </c>
      <c r="E8581" t="s">
        <v>30</v>
      </c>
      <c r="F8581">
        <v>14374</v>
      </c>
      <c r="G8581">
        <v>6441</v>
      </c>
      <c r="H8581">
        <v>0.4481007374426047</v>
      </c>
      <c r="I8581" t="str">
        <f>VLOOKUP($B8581&amp;$E8581,'Employee List'!$A:$E,5,0)</f>
        <v>E-1229</v>
      </c>
    </row>
    <row r="8582" spans="1:9" x14ac:dyDescent="0.35">
      <c r="A8582" t="s">
        <v>1257</v>
      </c>
      <c r="B8582" t="s">
        <v>154</v>
      </c>
      <c r="C8582" t="s">
        <v>368</v>
      </c>
      <c r="D8582" t="s">
        <v>1265</v>
      </c>
      <c r="E8582" t="s">
        <v>31</v>
      </c>
      <c r="F8582">
        <v>10585</v>
      </c>
      <c r="G8582">
        <v>5138</v>
      </c>
      <c r="H8582">
        <v>0.48540387340576285</v>
      </c>
      <c r="I8582" t="str">
        <f>VLOOKUP($B8582&amp;$E8582,'Employee List'!$A:$E,5,0)</f>
        <v>E-1229</v>
      </c>
    </row>
    <row r="8583" spans="1:9" x14ac:dyDescent="0.35">
      <c r="A8583" t="s">
        <v>1257</v>
      </c>
      <c r="B8583" t="s">
        <v>154</v>
      </c>
      <c r="C8583" t="s">
        <v>368</v>
      </c>
      <c r="D8583" t="s">
        <v>1260</v>
      </c>
      <c r="E8583" t="s">
        <v>29</v>
      </c>
      <c r="F8583">
        <v>45578</v>
      </c>
      <c r="G8583">
        <v>22792</v>
      </c>
      <c r="H8583">
        <v>0.50006582122954057</v>
      </c>
      <c r="I8583" t="str">
        <f>VLOOKUP($B8583&amp;$E8583,'Employee List'!$A:$E,5,0)</f>
        <v>E-1229</v>
      </c>
    </row>
    <row r="8584" spans="1:9" x14ac:dyDescent="0.35">
      <c r="A8584" t="s">
        <v>1257</v>
      </c>
      <c r="B8584" t="s">
        <v>154</v>
      </c>
      <c r="C8584" t="s">
        <v>368</v>
      </c>
      <c r="D8584" t="s">
        <v>1260</v>
      </c>
      <c r="E8584" t="s">
        <v>30</v>
      </c>
      <c r="F8584">
        <v>44634</v>
      </c>
      <c r="G8584">
        <v>25067</v>
      </c>
      <c r="H8584">
        <v>0.56161222386521481</v>
      </c>
      <c r="I8584" t="str">
        <f>VLOOKUP($B8584&amp;$E8584,'Employee List'!$A:$E,5,0)</f>
        <v>E-1229</v>
      </c>
    </row>
    <row r="8585" spans="1:9" x14ac:dyDescent="0.35">
      <c r="A8585" t="s">
        <v>1257</v>
      </c>
      <c r="B8585" t="s">
        <v>154</v>
      </c>
      <c r="C8585" t="s">
        <v>368</v>
      </c>
      <c r="D8585" t="s">
        <v>1260</v>
      </c>
      <c r="E8585" t="s">
        <v>31</v>
      </c>
      <c r="F8585">
        <v>45190</v>
      </c>
      <c r="G8585">
        <v>36800</v>
      </c>
      <c r="H8585">
        <v>0.8143394556317769</v>
      </c>
      <c r="I8585" t="str">
        <f>VLOOKUP($B8585&amp;$E8585,'Employee List'!$A:$E,5,0)</f>
        <v>E-1229</v>
      </c>
    </row>
    <row r="8586" spans="1:9" x14ac:dyDescent="0.35">
      <c r="A8586" t="s">
        <v>1257</v>
      </c>
      <c r="B8586" t="s">
        <v>154</v>
      </c>
      <c r="C8586" t="s">
        <v>368</v>
      </c>
      <c r="D8586" t="s">
        <v>1261</v>
      </c>
      <c r="E8586" t="s">
        <v>29</v>
      </c>
      <c r="F8586">
        <v>27023</v>
      </c>
      <c r="G8586">
        <v>24443</v>
      </c>
      <c r="H8586">
        <v>0.90452577434037673</v>
      </c>
      <c r="I8586" t="str">
        <f>VLOOKUP($B8586&amp;$E8586,'Employee List'!$A:$E,5,0)</f>
        <v>E-1229</v>
      </c>
    </row>
    <row r="8587" spans="1:9" x14ac:dyDescent="0.35">
      <c r="A8587" t="s">
        <v>1257</v>
      </c>
      <c r="B8587" t="s">
        <v>154</v>
      </c>
      <c r="C8587" t="s">
        <v>368</v>
      </c>
      <c r="D8587" t="s">
        <v>1261</v>
      </c>
      <c r="E8587" t="s">
        <v>30</v>
      </c>
      <c r="F8587">
        <v>25282</v>
      </c>
      <c r="G8587">
        <v>27236</v>
      </c>
      <c r="H8587">
        <v>1.0772881892255359</v>
      </c>
      <c r="I8587" t="str">
        <f>VLOOKUP($B8587&amp;$E8587,'Employee List'!$A:$E,5,0)</f>
        <v>E-1229</v>
      </c>
    </row>
    <row r="8588" spans="1:9" x14ac:dyDescent="0.35">
      <c r="A8588" t="s">
        <v>1257</v>
      </c>
      <c r="B8588" t="s">
        <v>154</v>
      </c>
      <c r="C8588" t="s">
        <v>368</v>
      </c>
      <c r="D8588" t="s">
        <v>1261</v>
      </c>
      <c r="E8588" t="s">
        <v>31</v>
      </c>
      <c r="F8588">
        <v>23711</v>
      </c>
      <c r="G8588">
        <v>33123</v>
      </c>
      <c r="H8588">
        <v>1.3969465648854962</v>
      </c>
      <c r="I8588" t="str">
        <f>VLOOKUP($B8588&amp;$E8588,'Employee List'!$A:$E,5,0)</f>
        <v>E-1229</v>
      </c>
    </row>
    <row r="8589" spans="1:9" x14ac:dyDescent="0.35">
      <c r="A8589" t="s">
        <v>1257</v>
      </c>
      <c r="B8589" t="s">
        <v>154</v>
      </c>
      <c r="C8589" t="s">
        <v>368</v>
      </c>
      <c r="D8589" t="s">
        <v>1266</v>
      </c>
      <c r="E8589" t="s">
        <v>29</v>
      </c>
      <c r="F8589">
        <v>61760</v>
      </c>
      <c r="G8589">
        <v>64536</v>
      </c>
      <c r="H8589">
        <v>1.0449481865284973</v>
      </c>
      <c r="I8589" t="str">
        <f>VLOOKUP($B8589&amp;$E8589,'Employee List'!$A:$E,5,0)</f>
        <v>E-1229</v>
      </c>
    </row>
    <row r="8590" spans="1:9" x14ac:dyDescent="0.35">
      <c r="A8590" t="s">
        <v>1257</v>
      </c>
      <c r="B8590" t="s">
        <v>154</v>
      </c>
      <c r="C8590" t="s">
        <v>368</v>
      </c>
      <c r="D8590" t="s">
        <v>1266</v>
      </c>
      <c r="E8590" t="s">
        <v>30</v>
      </c>
      <c r="F8590">
        <v>64385</v>
      </c>
      <c r="G8590">
        <v>60077</v>
      </c>
      <c r="H8590">
        <v>0.93309000543604881</v>
      </c>
      <c r="I8590" t="str">
        <f>VLOOKUP($B8590&amp;$E8590,'Employee List'!$A:$E,5,0)</f>
        <v>E-1229</v>
      </c>
    </row>
    <row r="8591" spans="1:9" x14ac:dyDescent="0.35">
      <c r="A8591" t="s">
        <v>1257</v>
      </c>
      <c r="B8591" t="s">
        <v>154</v>
      </c>
      <c r="C8591" t="s">
        <v>368</v>
      </c>
      <c r="D8591" t="s">
        <v>1266</v>
      </c>
      <c r="E8591" t="s">
        <v>31</v>
      </c>
      <c r="F8591">
        <v>59175</v>
      </c>
      <c r="G8591">
        <v>60501</v>
      </c>
      <c r="H8591">
        <v>1.0224081115335868</v>
      </c>
      <c r="I8591" t="str">
        <f>VLOOKUP($B8591&amp;$E8591,'Employee List'!$A:$E,5,0)</f>
        <v>E-1229</v>
      </c>
    </row>
    <row r="8592" spans="1:9" x14ac:dyDescent="0.35">
      <c r="A8592" t="s">
        <v>1257</v>
      </c>
      <c r="B8592" t="s">
        <v>154</v>
      </c>
      <c r="C8592" t="s">
        <v>368</v>
      </c>
      <c r="D8592" t="s">
        <v>1267</v>
      </c>
      <c r="E8592" t="s">
        <v>29</v>
      </c>
      <c r="F8592">
        <v>41673</v>
      </c>
      <c r="G8592">
        <v>32462</v>
      </c>
      <c r="H8592">
        <v>0.7789695966213136</v>
      </c>
      <c r="I8592" t="str">
        <f>VLOOKUP($B8592&amp;$E8592,'Employee List'!$A:$E,5,0)</f>
        <v>E-1229</v>
      </c>
    </row>
    <row r="8593" spans="1:9" x14ac:dyDescent="0.35">
      <c r="A8593" t="s">
        <v>1257</v>
      </c>
      <c r="B8593" t="s">
        <v>154</v>
      </c>
      <c r="C8593" t="s">
        <v>368</v>
      </c>
      <c r="D8593" t="s">
        <v>1267</v>
      </c>
      <c r="E8593" t="s">
        <v>30</v>
      </c>
      <c r="F8593">
        <v>42152</v>
      </c>
      <c r="G8593">
        <v>27592</v>
      </c>
      <c r="H8593">
        <v>0.6545834124122224</v>
      </c>
      <c r="I8593" t="str">
        <f>VLOOKUP($B8593&amp;$E8593,'Employee List'!$A:$E,5,0)</f>
        <v>E-1229</v>
      </c>
    </row>
    <row r="8594" spans="1:9" x14ac:dyDescent="0.35">
      <c r="A8594" t="s">
        <v>1257</v>
      </c>
      <c r="B8594" t="s">
        <v>154</v>
      </c>
      <c r="C8594" t="s">
        <v>368</v>
      </c>
      <c r="D8594" t="s">
        <v>1267</v>
      </c>
      <c r="E8594" t="s">
        <v>31</v>
      </c>
      <c r="F8594">
        <v>37022</v>
      </c>
      <c r="G8594">
        <v>34861</v>
      </c>
      <c r="H8594">
        <v>0.94162930149640756</v>
      </c>
      <c r="I8594" t="str">
        <f>VLOOKUP($B8594&amp;$E8594,'Employee List'!$A:$E,5,0)</f>
        <v>E-1229</v>
      </c>
    </row>
    <row r="8595" spans="1:9" x14ac:dyDescent="0.35">
      <c r="A8595" t="s">
        <v>1257</v>
      </c>
      <c r="B8595" t="s">
        <v>154</v>
      </c>
      <c r="C8595" t="s">
        <v>368</v>
      </c>
      <c r="D8595" t="s">
        <v>1268</v>
      </c>
      <c r="E8595" t="s">
        <v>29</v>
      </c>
      <c r="F8595">
        <v>13012</v>
      </c>
      <c r="G8595">
        <v>9783</v>
      </c>
      <c r="H8595">
        <v>0.75184445127574551</v>
      </c>
      <c r="I8595" t="str">
        <f>VLOOKUP($B8595&amp;$E8595,'Employee List'!$A:$E,5,0)</f>
        <v>E-1229</v>
      </c>
    </row>
    <row r="8596" spans="1:9" x14ac:dyDescent="0.35">
      <c r="A8596" t="s">
        <v>1257</v>
      </c>
      <c r="B8596" t="s">
        <v>154</v>
      </c>
      <c r="C8596" t="s">
        <v>368</v>
      </c>
      <c r="D8596" t="s">
        <v>1268</v>
      </c>
      <c r="E8596" t="s">
        <v>30</v>
      </c>
      <c r="F8596">
        <v>9903</v>
      </c>
      <c r="G8596">
        <v>9757</v>
      </c>
      <c r="H8596">
        <v>0.98525699283045542</v>
      </c>
      <c r="I8596" t="str">
        <f>VLOOKUP($B8596&amp;$E8596,'Employee List'!$A:$E,5,0)</f>
        <v>E-1229</v>
      </c>
    </row>
    <row r="8597" spans="1:9" x14ac:dyDescent="0.35">
      <c r="A8597" t="s">
        <v>1257</v>
      </c>
      <c r="B8597" t="s">
        <v>154</v>
      </c>
      <c r="C8597" t="s">
        <v>368</v>
      </c>
      <c r="D8597" t="s">
        <v>1268</v>
      </c>
      <c r="E8597" t="s">
        <v>31</v>
      </c>
      <c r="F8597">
        <v>8458</v>
      </c>
      <c r="G8597">
        <v>10983</v>
      </c>
      <c r="H8597">
        <v>1.2985339323717191</v>
      </c>
      <c r="I8597" t="str">
        <f>VLOOKUP($B8597&amp;$E8597,'Employee List'!$A:$E,5,0)</f>
        <v>E-1229</v>
      </c>
    </row>
    <row r="8598" spans="1:9" x14ac:dyDescent="0.35">
      <c r="A8598" t="s">
        <v>1257</v>
      </c>
      <c r="B8598" t="s">
        <v>154</v>
      </c>
      <c r="C8598" t="s">
        <v>368</v>
      </c>
      <c r="D8598" t="s">
        <v>1269</v>
      </c>
      <c r="E8598" t="s">
        <v>29</v>
      </c>
      <c r="F8598">
        <v>24136</v>
      </c>
      <c r="G8598">
        <v>5056</v>
      </c>
      <c r="H8598">
        <v>0.20947961551209812</v>
      </c>
      <c r="I8598" t="str">
        <f>VLOOKUP($B8598&amp;$E8598,'Employee List'!$A:$E,5,0)</f>
        <v>E-1229</v>
      </c>
    </row>
    <row r="8599" spans="1:9" x14ac:dyDescent="0.35">
      <c r="A8599" t="s">
        <v>1257</v>
      </c>
      <c r="B8599" t="s">
        <v>154</v>
      </c>
      <c r="C8599" t="s">
        <v>368</v>
      </c>
      <c r="D8599" t="s">
        <v>1269</v>
      </c>
      <c r="E8599" t="s">
        <v>30</v>
      </c>
      <c r="F8599">
        <v>25138</v>
      </c>
      <c r="G8599">
        <v>2594</v>
      </c>
      <c r="H8599">
        <v>0.10319038905243058</v>
      </c>
      <c r="I8599" t="str">
        <f>VLOOKUP($B8599&amp;$E8599,'Employee List'!$A:$E,5,0)</f>
        <v>E-1229</v>
      </c>
    </row>
    <row r="8600" spans="1:9" x14ac:dyDescent="0.35">
      <c r="A8600" t="s">
        <v>1257</v>
      </c>
      <c r="B8600" t="s">
        <v>154</v>
      </c>
      <c r="C8600" t="s">
        <v>368</v>
      </c>
      <c r="D8600" t="s">
        <v>1269</v>
      </c>
      <c r="E8600" t="s">
        <v>31</v>
      </c>
      <c r="F8600">
        <v>17021</v>
      </c>
      <c r="G8600">
        <v>4146</v>
      </c>
      <c r="H8600">
        <v>0.24358145819869573</v>
      </c>
      <c r="I8600" t="str">
        <f>VLOOKUP($B8600&amp;$E8600,'Employee List'!$A:$E,5,0)</f>
        <v>E-1229</v>
      </c>
    </row>
    <row r="8601" spans="1:9" x14ac:dyDescent="0.35">
      <c r="A8601" t="s">
        <v>1257</v>
      </c>
      <c r="B8601" t="s">
        <v>154</v>
      </c>
      <c r="C8601" t="s">
        <v>368</v>
      </c>
      <c r="D8601" t="s">
        <v>1270</v>
      </c>
      <c r="E8601" t="s">
        <v>29</v>
      </c>
      <c r="F8601">
        <v>4202</v>
      </c>
      <c r="G8601">
        <v>8864</v>
      </c>
      <c r="H8601">
        <v>2.1094716801523083</v>
      </c>
      <c r="I8601" t="str">
        <f>VLOOKUP($B8601&amp;$E8601,'Employee List'!$A:$E,5,0)</f>
        <v>E-1229</v>
      </c>
    </row>
    <row r="8602" spans="1:9" x14ac:dyDescent="0.35">
      <c r="A8602" t="s">
        <v>1257</v>
      </c>
      <c r="B8602" t="s">
        <v>154</v>
      </c>
      <c r="C8602" t="s">
        <v>368</v>
      </c>
      <c r="D8602" t="s">
        <v>1270</v>
      </c>
      <c r="E8602" t="s">
        <v>30</v>
      </c>
      <c r="F8602">
        <v>3013</v>
      </c>
      <c r="G8602">
        <v>4692</v>
      </c>
      <c r="H8602">
        <v>1.5572519083969465</v>
      </c>
      <c r="I8602" t="str">
        <f>VLOOKUP($B8602&amp;$E8602,'Employee List'!$A:$E,5,0)</f>
        <v>E-1229</v>
      </c>
    </row>
    <row r="8603" spans="1:9" x14ac:dyDescent="0.35">
      <c r="A8603" t="s">
        <v>1257</v>
      </c>
      <c r="B8603" t="s">
        <v>154</v>
      </c>
      <c r="C8603" t="s">
        <v>368</v>
      </c>
      <c r="D8603" t="s">
        <v>1270</v>
      </c>
      <c r="E8603" t="s">
        <v>31</v>
      </c>
      <c r="F8603">
        <v>5799</v>
      </c>
      <c r="G8603">
        <v>8376</v>
      </c>
      <c r="H8603">
        <v>1.4443869632695292</v>
      </c>
      <c r="I8603" t="str">
        <f>VLOOKUP($B8603&amp;$E8603,'Employee List'!$A:$E,5,0)</f>
        <v>E-1229</v>
      </c>
    </row>
    <row r="8604" spans="1:9" x14ac:dyDescent="0.35">
      <c r="A8604" t="s">
        <v>1257</v>
      </c>
      <c r="B8604" t="s">
        <v>154</v>
      </c>
      <c r="C8604" t="s">
        <v>368</v>
      </c>
      <c r="D8604" t="s">
        <v>1271</v>
      </c>
      <c r="E8604" t="s">
        <v>29</v>
      </c>
      <c r="F8604">
        <v>8927</v>
      </c>
      <c r="G8604">
        <v>18999</v>
      </c>
      <c r="H8604">
        <v>2.1282625742130614</v>
      </c>
      <c r="I8604" t="str">
        <f>VLOOKUP($B8604&amp;$E8604,'Employee List'!$A:$E,5,0)</f>
        <v>E-1229</v>
      </c>
    </row>
    <row r="8605" spans="1:9" x14ac:dyDescent="0.35">
      <c r="A8605" t="s">
        <v>1257</v>
      </c>
      <c r="B8605" t="s">
        <v>154</v>
      </c>
      <c r="C8605" t="s">
        <v>368</v>
      </c>
      <c r="D8605" t="s">
        <v>1271</v>
      </c>
      <c r="E8605" t="s">
        <v>30</v>
      </c>
      <c r="F8605">
        <v>8316</v>
      </c>
      <c r="G8605">
        <v>10763</v>
      </c>
      <c r="H8605">
        <v>1.2942520442520442</v>
      </c>
      <c r="I8605" t="str">
        <f>VLOOKUP($B8605&amp;$E8605,'Employee List'!$A:$E,5,0)</f>
        <v>E-1229</v>
      </c>
    </row>
    <row r="8606" spans="1:9" x14ac:dyDescent="0.35">
      <c r="A8606" t="s">
        <v>1257</v>
      </c>
      <c r="B8606" t="s">
        <v>154</v>
      </c>
      <c r="C8606" t="s">
        <v>368</v>
      </c>
      <c r="D8606" t="s">
        <v>1271</v>
      </c>
      <c r="E8606" t="s">
        <v>31</v>
      </c>
      <c r="F8606">
        <v>6191</v>
      </c>
      <c r="G8606">
        <v>10078</v>
      </c>
      <c r="H8606">
        <v>1.627846874495235</v>
      </c>
      <c r="I8606" t="str">
        <f>VLOOKUP($B8606&amp;$E8606,'Employee List'!$A:$E,5,0)</f>
        <v>E-1229</v>
      </c>
    </row>
    <row r="8607" spans="1:9" x14ac:dyDescent="0.35">
      <c r="A8607" t="s">
        <v>1257</v>
      </c>
      <c r="B8607" t="s">
        <v>154</v>
      </c>
      <c r="C8607" t="s">
        <v>368</v>
      </c>
      <c r="D8607" t="s">
        <v>1258</v>
      </c>
      <c r="E8607" t="s">
        <v>29</v>
      </c>
      <c r="F8607">
        <v>106185</v>
      </c>
      <c r="G8607">
        <v>149168</v>
      </c>
      <c r="H8607">
        <v>1.404793520742101</v>
      </c>
      <c r="I8607" t="str">
        <f>VLOOKUP($B8607&amp;$E8607,'Employee List'!$A:$E,5,0)</f>
        <v>E-1229</v>
      </c>
    </row>
    <row r="8608" spans="1:9" x14ac:dyDescent="0.35">
      <c r="A8608" t="s">
        <v>1257</v>
      </c>
      <c r="B8608" t="s">
        <v>154</v>
      </c>
      <c r="C8608" t="s">
        <v>368</v>
      </c>
      <c r="D8608" t="s">
        <v>1258</v>
      </c>
      <c r="E8608" t="s">
        <v>30</v>
      </c>
      <c r="F8608">
        <v>103072</v>
      </c>
      <c r="G8608">
        <v>116517</v>
      </c>
      <c r="H8608">
        <v>1.1304427972679292</v>
      </c>
      <c r="I8608" t="str">
        <f>VLOOKUP($B8608&amp;$E8608,'Employee List'!$A:$E,5,0)</f>
        <v>E-1229</v>
      </c>
    </row>
    <row r="8609" spans="1:9" x14ac:dyDescent="0.35">
      <c r="A8609" t="s">
        <v>1257</v>
      </c>
      <c r="B8609" t="s">
        <v>154</v>
      </c>
      <c r="C8609" t="s">
        <v>368</v>
      </c>
      <c r="D8609" t="s">
        <v>1258</v>
      </c>
      <c r="E8609" t="s">
        <v>31</v>
      </c>
      <c r="F8609">
        <v>89742</v>
      </c>
      <c r="G8609">
        <v>145629</v>
      </c>
      <c r="H8609">
        <v>1.6227518887477435</v>
      </c>
      <c r="I8609" t="str">
        <f>VLOOKUP($B8609&amp;$E8609,'Employee List'!$A:$E,5,0)</f>
        <v>E-1229</v>
      </c>
    </row>
    <row r="8610" spans="1:9" x14ac:dyDescent="0.35">
      <c r="A8610" t="s">
        <v>1257</v>
      </c>
      <c r="B8610" t="s">
        <v>154</v>
      </c>
      <c r="C8610" t="s">
        <v>368</v>
      </c>
      <c r="D8610" t="s">
        <v>1272</v>
      </c>
      <c r="E8610" t="s">
        <v>29</v>
      </c>
      <c r="F8610">
        <v>6983</v>
      </c>
      <c r="G8610">
        <v>19705</v>
      </c>
      <c r="H8610">
        <v>2.821853071745668</v>
      </c>
      <c r="I8610" t="str">
        <f>VLOOKUP($B8610&amp;$E8610,'Employee List'!$A:$E,5,0)</f>
        <v>E-1229</v>
      </c>
    </row>
    <row r="8611" spans="1:9" x14ac:dyDescent="0.35">
      <c r="A8611" t="s">
        <v>1257</v>
      </c>
      <c r="B8611" t="s">
        <v>154</v>
      </c>
      <c r="C8611" t="s">
        <v>368</v>
      </c>
      <c r="D8611" t="s">
        <v>1272</v>
      </c>
      <c r="E8611" t="s">
        <v>30</v>
      </c>
      <c r="F8611">
        <v>9678</v>
      </c>
      <c r="G8611">
        <v>15529</v>
      </c>
      <c r="H8611">
        <v>1.6045670593097747</v>
      </c>
      <c r="I8611" t="str">
        <f>VLOOKUP($B8611&amp;$E8611,'Employee List'!$A:$E,5,0)</f>
        <v>E-1229</v>
      </c>
    </row>
    <row r="8612" spans="1:9" x14ac:dyDescent="0.35">
      <c r="A8612" t="s">
        <v>1257</v>
      </c>
      <c r="B8612" t="s">
        <v>154</v>
      </c>
      <c r="C8612" t="s">
        <v>368</v>
      </c>
      <c r="D8612" t="s">
        <v>1272</v>
      </c>
      <c r="E8612" t="s">
        <v>31</v>
      </c>
      <c r="F8612">
        <v>10373</v>
      </c>
      <c r="G8612">
        <v>11375</v>
      </c>
      <c r="H8612">
        <v>1.09659693434879</v>
      </c>
      <c r="I8612" t="str">
        <f>VLOOKUP($B8612&amp;$E8612,'Employee List'!$A:$E,5,0)</f>
        <v>E-1229</v>
      </c>
    </row>
    <row r="8613" spans="1:9" x14ac:dyDescent="0.35">
      <c r="A8613" t="s">
        <v>1257</v>
      </c>
      <c r="B8613" t="s">
        <v>154</v>
      </c>
      <c r="C8613" t="s">
        <v>368</v>
      </c>
      <c r="D8613" t="s">
        <v>1259</v>
      </c>
      <c r="E8613" t="s">
        <v>29</v>
      </c>
      <c r="F8613">
        <v>22389</v>
      </c>
      <c r="G8613">
        <v>14202</v>
      </c>
      <c r="H8613">
        <v>0.63432935816695701</v>
      </c>
      <c r="I8613" t="str">
        <f>VLOOKUP($B8613&amp;$E8613,'Employee List'!$A:$E,5,0)</f>
        <v>E-1229</v>
      </c>
    </row>
    <row r="8614" spans="1:9" x14ac:dyDescent="0.35">
      <c r="A8614" t="s">
        <v>1257</v>
      </c>
      <c r="B8614" t="s">
        <v>154</v>
      </c>
      <c r="C8614" t="s">
        <v>368</v>
      </c>
      <c r="D8614" t="s">
        <v>1259</v>
      </c>
      <c r="E8614" t="s">
        <v>30</v>
      </c>
      <c r="F8614">
        <v>25368</v>
      </c>
      <c r="G8614">
        <v>11379</v>
      </c>
      <c r="H8614">
        <v>0.44855723746452225</v>
      </c>
      <c r="I8614" t="str">
        <f>VLOOKUP($B8614&amp;$E8614,'Employee List'!$A:$E,5,0)</f>
        <v>E-1229</v>
      </c>
    </row>
    <row r="8615" spans="1:9" x14ac:dyDescent="0.35">
      <c r="A8615" t="s">
        <v>1257</v>
      </c>
      <c r="B8615" t="s">
        <v>154</v>
      </c>
      <c r="C8615" t="s">
        <v>368</v>
      </c>
      <c r="D8615" t="s">
        <v>1259</v>
      </c>
      <c r="E8615" t="s">
        <v>31</v>
      </c>
      <c r="F8615">
        <v>22099</v>
      </c>
      <c r="G8615">
        <v>9659</v>
      </c>
      <c r="H8615">
        <v>0.43707860084166705</v>
      </c>
      <c r="I8615" t="str">
        <f>VLOOKUP($B8615&amp;$E8615,'Employee List'!$A:$E,5,0)</f>
        <v>E-1229</v>
      </c>
    </row>
    <row r="8616" spans="1:9" x14ac:dyDescent="0.35">
      <c r="A8616" t="s">
        <v>1257</v>
      </c>
      <c r="B8616" t="s">
        <v>154</v>
      </c>
      <c r="C8616" t="s">
        <v>368</v>
      </c>
      <c r="D8616" t="s">
        <v>1273</v>
      </c>
      <c r="E8616" t="s">
        <v>29</v>
      </c>
      <c r="F8616">
        <v>11266</v>
      </c>
      <c r="G8616">
        <v>7694</v>
      </c>
      <c r="H8616">
        <v>0.68293981892419675</v>
      </c>
      <c r="I8616" t="str">
        <f>VLOOKUP($B8616&amp;$E8616,'Employee List'!$A:$E,5,0)</f>
        <v>E-1229</v>
      </c>
    </row>
    <row r="8617" spans="1:9" x14ac:dyDescent="0.35">
      <c r="A8617" t="s">
        <v>1257</v>
      </c>
      <c r="B8617" t="s">
        <v>154</v>
      </c>
      <c r="C8617" t="s">
        <v>368</v>
      </c>
      <c r="D8617" t="s">
        <v>1273</v>
      </c>
      <c r="E8617" t="s">
        <v>30</v>
      </c>
      <c r="F8617">
        <v>8884</v>
      </c>
      <c r="G8617">
        <v>5805</v>
      </c>
      <c r="H8617">
        <v>0.65342188203511931</v>
      </c>
      <c r="I8617" t="str">
        <f>VLOOKUP($B8617&amp;$E8617,'Employee List'!$A:$E,5,0)</f>
        <v>E-1229</v>
      </c>
    </row>
    <row r="8618" spans="1:9" x14ac:dyDescent="0.35">
      <c r="A8618" t="s">
        <v>1257</v>
      </c>
      <c r="B8618" t="s">
        <v>154</v>
      </c>
      <c r="C8618" t="s">
        <v>368</v>
      </c>
      <c r="D8618" t="s">
        <v>1273</v>
      </c>
      <c r="E8618" t="s">
        <v>31</v>
      </c>
      <c r="F8618">
        <v>9569</v>
      </c>
      <c r="G8618">
        <v>6765</v>
      </c>
      <c r="H8618">
        <v>0.70697042533180066</v>
      </c>
      <c r="I8618" t="str">
        <f>VLOOKUP($B8618&amp;$E8618,'Employee List'!$A:$E,5,0)</f>
        <v>E-1229</v>
      </c>
    </row>
    <row r="8619" spans="1:9" x14ac:dyDescent="0.35">
      <c r="A8619" t="s">
        <v>1257</v>
      </c>
      <c r="B8619" t="s">
        <v>154</v>
      </c>
      <c r="C8619" t="s">
        <v>368</v>
      </c>
      <c r="D8619" t="s">
        <v>1275</v>
      </c>
      <c r="E8619" t="s">
        <v>29</v>
      </c>
      <c r="F8619">
        <v>4446</v>
      </c>
      <c r="G8619">
        <v>5976</v>
      </c>
      <c r="H8619">
        <v>1.3441295546558705</v>
      </c>
      <c r="I8619" t="str">
        <f>VLOOKUP($B8619&amp;$E8619,'Employee List'!$A:$E,5,0)</f>
        <v>E-1229</v>
      </c>
    </row>
    <row r="8620" spans="1:9" x14ac:dyDescent="0.35">
      <c r="A8620" t="s">
        <v>1257</v>
      </c>
      <c r="B8620" t="s">
        <v>154</v>
      </c>
      <c r="C8620" t="s">
        <v>368</v>
      </c>
      <c r="D8620" t="s">
        <v>1275</v>
      </c>
      <c r="E8620" t="s">
        <v>30</v>
      </c>
      <c r="F8620">
        <v>4808</v>
      </c>
      <c r="G8620">
        <v>5382</v>
      </c>
      <c r="H8620">
        <v>1.1193843594009982</v>
      </c>
      <c r="I8620" t="str">
        <f>VLOOKUP($B8620&amp;$E8620,'Employee List'!$A:$E,5,0)</f>
        <v>E-1229</v>
      </c>
    </row>
    <row r="8621" spans="1:9" x14ac:dyDescent="0.35">
      <c r="A8621" t="s">
        <v>1257</v>
      </c>
      <c r="B8621" t="s">
        <v>154</v>
      </c>
      <c r="C8621" t="s">
        <v>368</v>
      </c>
      <c r="D8621" t="s">
        <v>1275</v>
      </c>
      <c r="E8621" t="s">
        <v>31</v>
      </c>
      <c r="F8621">
        <v>3625</v>
      </c>
      <c r="G8621">
        <v>3877</v>
      </c>
      <c r="H8621">
        <v>1.0695172413793104</v>
      </c>
      <c r="I8621" t="str">
        <f>VLOOKUP($B8621&amp;$E8621,'Employee List'!$A:$E,5,0)</f>
        <v>E-1229</v>
      </c>
    </row>
    <row r="8622" spans="1:9" x14ac:dyDescent="0.35">
      <c r="A8622" t="s">
        <v>1257</v>
      </c>
      <c r="B8622" t="s">
        <v>154</v>
      </c>
      <c r="C8622" t="s">
        <v>368</v>
      </c>
      <c r="D8622" t="s">
        <v>1276</v>
      </c>
      <c r="E8622" t="s">
        <v>29</v>
      </c>
      <c r="F8622">
        <v>6808</v>
      </c>
      <c r="G8622">
        <v>1360</v>
      </c>
      <c r="H8622">
        <v>0.19976498237367801</v>
      </c>
      <c r="I8622" t="str">
        <f>VLOOKUP($B8622&amp;$E8622,'Employee List'!$A:$E,5,0)</f>
        <v>E-1229</v>
      </c>
    </row>
    <row r="8623" spans="1:9" x14ac:dyDescent="0.35">
      <c r="A8623" t="s">
        <v>1257</v>
      </c>
      <c r="B8623" t="s">
        <v>154</v>
      </c>
      <c r="C8623" t="s">
        <v>368</v>
      </c>
      <c r="D8623" t="s">
        <v>1276</v>
      </c>
      <c r="E8623" t="s">
        <v>30</v>
      </c>
      <c r="F8623">
        <v>7291</v>
      </c>
      <c r="G8623">
        <v>5627</v>
      </c>
      <c r="H8623">
        <v>0.77177341928404886</v>
      </c>
      <c r="I8623" t="str">
        <f>VLOOKUP($B8623&amp;$E8623,'Employee List'!$A:$E,5,0)</f>
        <v>E-1229</v>
      </c>
    </row>
    <row r="8624" spans="1:9" x14ac:dyDescent="0.35">
      <c r="A8624" t="s">
        <v>1257</v>
      </c>
      <c r="B8624" t="s">
        <v>154</v>
      </c>
      <c r="C8624" t="s">
        <v>368</v>
      </c>
      <c r="D8624" t="s">
        <v>1276</v>
      </c>
      <c r="E8624" t="s">
        <v>31</v>
      </c>
      <c r="F8624">
        <v>5663</v>
      </c>
      <c r="G8624">
        <v>5787</v>
      </c>
      <c r="H8624">
        <v>1.0218965212784743</v>
      </c>
      <c r="I8624" t="str">
        <f>VLOOKUP($B8624&amp;$E8624,'Employee List'!$A:$E,5,0)</f>
        <v>E-1229</v>
      </c>
    </row>
    <row r="8625" spans="1:9" x14ac:dyDescent="0.35">
      <c r="A8625" t="s">
        <v>1257</v>
      </c>
      <c r="B8625" t="s">
        <v>154</v>
      </c>
      <c r="C8625" t="s">
        <v>368</v>
      </c>
      <c r="D8625" t="s">
        <v>1277</v>
      </c>
      <c r="E8625" t="s">
        <v>29</v>
      </c>
      <c r="F8625">
        <v>7624</v>
      </c>
      <c r="G8625">
        <v>10737</v>
      </c>
      <c r="H8625">
        <v>1.4083158447009443</v>
      </c>
      <c r="I8625" t="str">
        <f>VLOOKUP($B8625&amp;$E8625,'Employee List'!$A:$E,5,0)</f>
        <v>E-1229</v>
      </c>
    </row>
    <row r="8626" spans="1:9" x14ac:dyDescent="0.35">
      <c r="A8626" t="s">
        <v>1257</v>
      </c>
      <c r="B8626" t="s">
        <v>154</v>
      </c>
      <c r="C8626" t="s">
        <v>368</v>
      </c>
      <c r="D8626" t="s">
        <v>1277</v>
      </c>
      <c r="E8626" t="s">
        <v>30</v>
      </c>
      <c r="F8626">
        <v>5059</v>
      </c>
      <c r="G8626">
        <v>7427</v>
      </c>
      <c r="H8626">
        <v>1.4680766949990116</v>
      </c>
      <c r="I8626" t="str">
        <f>VLOOKUP($B8626&amp;$E8626,'Employee List'!$A:$E,5,0)</f>
        <v>E-1229</v>
      </c>
    </row>
    <row r="8627" spans="1:9" x14ac:dyDescent="0.35">
      <c r="A8627" t="s">
        <v>1257</v>
      </c>
      <c r="B8627" t="s">
        <v>154</v>
      </c>
      <c r="C8627" t="s">
        <v>368</v>
      </c>
      <c r="D8627" t="s">
        <v>1277</v>
      </c>
      <c r="E8627" t="s">
        <v>31</v>
      </c>
      <c r="F8627">
        <v>5221</v>
      </c>
      <c r="G8627">
        <v>5524</v>
      </c>
      <c r="H8627">
        <v>1.0580348592223712</v>
      </c>
      <c r="I8627" t="str">
        <f>VLOOKUP($B8627&amp;$E8627,'Employee List'!$A:$E,5,0)</f>
        <v>E-1229</v>
      </c>
    </row>
    <row r="8628" spans="1:9" x14ac:dyDescent="0.35">
      <c r="A8628" t="s">
        <v>1257</v>
      </c>
      <c r="B8628" t="s">
        <v>154</v>
      </c>
      <c r="C8628" t="s">
        <v>368</v>
      </c>
      <c r="D8628" t="s">
        <v>1278</v>
      </c>
      <c r="E8628" t="s">
        <v>29</v>
      </c>
      <c r="F8628">
        <v>17192</v>
      </c>
      <c r="G8628">
        <v>26387</v>
      </c>
      <c r="H8628">
        <v>1.5348417868776174</v>
      </c>
      <c r="I8628" t="str">
        <f>VLOOKUP($B8628&amp;$E8628,'Employee List'!$A:$E,5,0)</f>
        <v>E-1229</v>
      </c>
    </row>
    <row r="8629" spans="1:9" x14ac:dyDescent="0.35">
      <c r="A8629" t="s">
        <v>1257</v>
      </c>
      <c r="B8629" t="s">
        <v>154</v>
      </c>
      <c r="C8629" t="s">
        <v>368</v>
      </c>
      <c r="D8629" t="s">
        <v>1278</v>
      </c>
      <c r="E8629" t="s">
        <v>30</v>
      </c>
      <c r="F8629">
        <v>15353</v>
      </c>
      <c r="G8629">
        <v>17297</v>
      </c>
      <c r="H8629">
        <v>1.1266202045202891</v>
      </c>
      <c r="I8629" t="str">
        <f>VLOOKUP($B8629&amp;$E8629,'Employee List'!$A:$E,5,0)</f>
        <v>E-1229</v>
      </c>
    </row>
    <row r="8630" spans="1:9" x14ac:dyDescent="0.35">
      <c r="A8630" t="s">
        <v>1257</v>
      </c>
      <c r="B8630" t="s">
        <v>154</v>
      </c>
      <c r="C8630" t="s">
        <v>368</v>
      </c>
      <c r="D8630" t="s">
        <v>1278</v>
      </c>
      <c r="E8630" t="s">
        <v>31</v>
      </c>
      <c r="F8630">
        <v>15996</v>
      </c>
      <c r="G8630">
        <v>28457</v>
      </c>
      <c r="H8630">
        <v>1.7790072518129532</v>
      </c>
      <c r="I8630" t="str">
        <f>VLOOKUP($B8630&amp;$E8630,'Employee List'!$A:$E,5,0)</f>
        <v>E-1229</v>
      </c>
    </row>
    <row r="8631" spans="1:9" x14ac:dyDescent="0.35">
      <c r="A8631" t="s">
        <v>1257</v>
      </c>
      <c r="B8631" t="s">
        <v>154</v>
      </c>
      <c r="C8631" t="s">
        <v>368</v>
      </c>
      <c r="D8631" t="s">
        <v>1279</v>
      </c>
      <c r="E8631" t="s">
        <v>29</v>
      </c>
      <c r="F8631">
        <v>4417</v>
      </c>
      <c r="G8631">
        <v>3064</v>
      </c>
      <c r="H8631">
        <v>0.6936834955852389</v>
      </c>
      <c r="I8631" t="str">
        <f>VLOOKUP($B8631&amp;$E8631,'Employee List'!$A:$E,5,0)</f>
        <v>E-1229</v>
      </c>
    </row>
    <row r="8632" spans="1:9" x14ac:dyDescent="0.35">
      <c r="A8632" t="s">
        <v>1257</v>
      </c>
      <c r="B8632" t="s">
        <v>154</v>
      </c>
      <c r="C8632" t="s">
        <v>368</v>
      </c>
      <c r="D8632" t="s">
        <v>1279</v>
      </c>
      <c r="E8632" t="s">
        <v>30</v>
      </c>
      <c r="F8632">
        <v>1369</v>
      </c>
      <c r="G8632">
        <v>3284</v>
      </c>
      <c r="H8632">
        <v>2.3988312636961284</v>
      </c>
      <c r="I8632" t="str">
        <f>VLOOKUP($B8632&amp;$E8632,'Employee List'!$A:$E,5,0)</f>
        <v>E-1229</v>
      </c>
    </row>
    <row r="8633" spans="1:9" x14ac:dyDescent="0.35">
      <c r="A8633" t="s">
        <v>1257</v>
      </c>
      <c r="B8633" t="s">
        <v>154</v>
      </c>
      <c r="C8633" t="s">
        <v>368</v>
      </c>
      <c r="D8633" t="s">
        <v>1279</v>
      </c>
      <c r="E8633" t="s">
        <v>31</v>
      </c>
      <c r="F8633">
        <v>1810</v>
      </c>
      <c r="G8633">
        <v>5000</v>
      </c>
      <c r="H8633">
        <v>2.7624309392265194</v>
      </c>
      <c r="I8633" t="str">
        <f>VLOOKUP($B8633&amp;$E8633,'Employee List'!$A:$E,5,0)</f>
        <v>E-1229</v>
      </c>
    </row>
    <row r="8634" spans="1:9" x14ac:dyDescent="0.35">
      <c r="A8634" t="s">
        <v>1257</v>
      </c>
      <c r="B8634" t="s">
        <v>154</v>
      </c>
      <c r="C8634" t="s">
        <v>368</v>
      </c>
      <c r="D8634" t="s">
        <v>1280</v>
      </c>
      <c r="E8634" t="s">
        <v>29</v>
      </c>
      <c r="F8634">
        <v>3802</v>
      </c>
      <c r="G8634">
        <v>4076</v>
      </c>
      <c r="H8634">
        <v>1.0720673329826407</v>
      </c>
      <c r="I8634" t="str">
        <f>VLOOKUP($B8634&amp;$E8634,'Employee List'!$A:$E,5,0)</f>
        <v>E-1229</v>
      </c>
    </row>
    <row r="8635" spans="1:9" x14ac:dyDescent="0.35">
      <c r="A8635" t="s">
        <v>1257</v>
      </c>
      <c r="B8635" t="s">
        <v>154</v>
      </c>
      <c r="C8635" t="s">
        <v>368</v>
      </c>
      <c r="D8635" t="s">
        <v>1280</v>
      </c>
      <c r="E8635" t="s">
        <v>30</v>
      </c>
      <c r="F8635">
        <v>1373</v>
      </c>
      <c r="G8635">
        <v>5875</v>
      </c>
      <c r="H8635">
        <v>4.2789512017479971</v>
      </c>
      <c r="I8635" t="str">
        <f>VLOOKUP($B8635&amp;$E8635,'Employee List'!$A:$E,5,0)</f>
        <v>E-1229</v>
      </c>
    </row>
    <row r="8636" spans="1:9" x14ac:dyDescent="0.35">
      <c r="A8636" t="s">
        <v>1257</v>
      </c>
      <c r="B8636" t="s">
        <v>154</v>
      </c>
      <c r="C8636" t="s">
        <v>368</v>
      </c>
      <c r="D8636" t="s">
        <v>1280</v>
      </c>
      <c r="E8636" t="s">
        <v>31</v>
      </c>
      <c r="F8636">
        <v>2655</v>
      </c>
      <c r="G8636">
        <v>2440</v>
      </c>
      <c r="H8636">
        <v>0.91902071563088517</v>
      </c>
      <c r="I8636" t="str">
        <f>VLOOKUP($B8636&amp;$E8636,'Employee List'!$A:$E,5,0)</f>
        <v>E-1229</v>
      </c>
    </row>
    <row r="8637" spans="1:9" x14ac:dyDescent="0.35">
      <c r="A8637" t="s">
        <v>1257</v>
      </c>
      <c r="B8637" t="s">
        <v>154</v>
      </c>
      <c r="C8637" t="s">
        <v>368</v>
      </c>
      <c r="D8637" t="s">
        <v>1262</v>
      </c>
      <c r="E8637" t="s">
        <v>29</v>
      </c>
      <c r="F8637">
        <v>13893</v>
      </c>
      <c r="G8637">
        <v>20416</v>
      </c>
      <c r="H8637">
        <v>1.4695170229612036</v>
      </c>
      <c r="I8637" t="str">
        <f>VLOOKUP($B8637&amp;$E8637,'Employee List'!$A:$E,5,0)</f>
        <v>E-1229</v>
      </c>
    </row>
    <row r="8638" spans="1:9" x14ac:dyDescent="0.35">
      <c r="A8638" t="s">
        <v>1257</v>
      </c>
      <c r="B8638" t="s">
        <v>154</v>
      </c>
      <c r="C8638" t="s">
        <v>368</v>
      </c>
      <c r="D8638" t="s">
        <v>1262</v>
      </c>
      <c r="E8638" t="s">
        <v>30</v>
      </c>
      <c r="F8638">
        <v>12019</v>
      </c>
      <c r="G8638">
        <v>25211</v>
      </c>
      <c r="H8638">
        <v>2.0975954738330977</v>
      </c>
      <c r="I8638" t="str">
        <f>VLOOKUP($B8638&amp;$E8638,'Employee List'!$A:$E,5,0)</f>
        <v>E-1229</v>
      </c>
    </row>
    <row r="8639" spans="1:9" x14ac:dyDescent="0.35">
      <c r="A8639" t="s">
        <v>1257</v>
      </c>
      <c r="B8639" t="s">
        <v>154</v>
      </c>
      <c r="C8639" t="s">
        <v>368</v>
      </c>
      <c r="D8639" t="s">
        <v>1262</v>
      </c>
      <c r="E8639" t="s">
        <v>31</v>
      </c>
      <c r="F8639">
        <v>12427</v>
      </c>
      <c r="G8639">
        <v>27827</v>
      </c>
      <c r="H8639">
        <v>2.2392371449263702</v>
      </c>
      <c r="I8639" t="str">
        <f>VLOOKUP($B8639&amp;$E8639,'Employee List'!$A:$E,5,0)</f>
        <v>E-1229</v>
      </c>
    </row>
    <row r="8640" spans="1:9" x14ac:dyDescent="0.35">
      <c r="A8640" t="s">
        <v>1257</v>
      </c>
      <c r="B8640" t="s">
        <v>154</v>
      </c>
      <c r="C8640" t="s">
        <v>368</v>
      </c>
      <c r="D8640" t="s">
        <v>1282</v>
      </c>
      <c r="E8640" t="s">
        <v>29</v>
      </c>
      <c r="F8640">
        <v>1857</v>
      </c>
      <c r="G8640">
        <v>5762</v>
      </c>
      <c r="H8640">
        <v>3.1028540656973616</v>
      </c>
      <c r="I8640" t="str">
        <f>VLOOKUP($B8640&amp;$E8640,'Employee List'!$A:$E,5,0)</f>
        <v>E-1229</v>
      </c>
    </row>
    <row r="8641" spans="1:9" x14ac:dyDescent="0.35">
      <c r="A8641" t="s">
        <v>1257</v>
      </c>
      <c r="B8641" t="s">
        <v>154</v>
      </c>
      <c r="C8641" t="s">
        <v>368</v>
      </c>
      <c r="D8641" t="s">
        <v>1282</v>
      </c>
      <c r="E8641" t="s">
        <v>30</v>
      </c>
      <c r="F8641">
        <v>1061</v>
      </c>
      <c r="G8641">
        <v>4925</v>
      </c>
      <c r="H8641">
        <v>4.6418473138548535</v>
      </c>
      <c r="I8641" t="str">
        <f>VLOOKUP($B8641&amp;$E8641,'Employee List'!$A:$E,5,0)</f>
        <v>E-1229</v>
      </c>
    </row>
    <row r="8642" spans="1:9" x14ac:dyDescent="0.35">
      <c r="A8642" t="s">
        <v>1257</v>
      </c>
      <c r="B8642" t="s">
        <v>154</v>
      </c>
      <c r="C8642" t="s">
        <v>368</v>
      </c>
      <c r="D8642" t="s">
        <v>1281</v>
      </c>
      <c r="E8642" t="s">
        <v>29</v>
      </c>
      <c r="F8642">
        <v>5304</v>
      </c>
      <c r="G8642">
        <v>3805</v>
      </c>
      <c r="H8642">
        <v>0.71738310708898945</v>
      </c>
      <c r="I8642" t="str">
        <f>VLOOKUP($B8642&amp;$E8642,'Employee List'!$A:$E,5,0)</f>
        <v>E-1229</v>
      </c>
    </row>
    <row r="8643" spans="1:9" x14ac:dyDescent="0.35">
      <c r="A8643" t="s">
        <v>1257</v>
      </c>
      <c r="B8643" t="s">
        <v>154</v>
      </c>
      <c r="C8643" t="s">
        <v>368</v>
      </c>
      <c r="D8643" t="s">
        <v>1281</v>
      </c>
      <c r="E8643" t="s">
        <v>30</v>
      </c>
      <c r="F8643">
        <v>6261</v>
      </c>
      <c r="G8643">
        <v>8499</v>
      </c>
      <c r="H8643">
        <v>1.3574508864398658</v>
      </c>
      <c r="I8643" t="str">
        <f>VLOOKUP($B8643&amp;$E8643,'Employee List'!$A:$E,5,0)</f>
        <v>E-1229</v>
      </c>
    </row>
    <row r="8644" spans="1:9" x14ac:dyDescent="0.35">
      <c r="A8644" t="s">
        <v>1257</v>
      </c>
      <c r="B8644" t="s">
        <v>154</v>
      </c>
      <c r="C8644" t="s">
        <v>368</v>
      </c>
      <c r="D8644" t="s">
        <v>1281</v>
      </c>
      <c r="E8644" t="s">
        <v>31</v>
      </c>
      <c r="F8644">
        <v>3261</v>
      </c>
      <c r="G8644">
        <v>1617</v>
      </c>
      <c r="H8644">
        <v>0.49586016559337626</v>
      </c>
      <c r="I8644" t="str">
        <f>VLOOKUP($B8644&amp;$E8644,'Employee List'!$A:$E,5,0)</f>
        <v>E-1229</v>
      </c>
    </row>
    <row r="8645" spans="1:9" x14ac:dyDescent="0.35">
      <c r="A8645" t="s">
        <v>1257</v>
      </c>
      <c r="B8645" t="s">
        <v>155</v>
      </c>
      <c r="C8645" t="s">
        <v>368</v>
      </c>
      <c r="D8645" t="s">
        <v>1274</v>
      </c>
      <c r="E8645" t="s">
        <v>29</v>
      </c>
      <c r="F8645">
        <v>25070</v>
      </c>
      <c r="G8645">
        <v>21757</v>
      </c>
      <c r="H8645">
        <v>0.86785001994415634</v>
      </c>
      <c r="I8645" t="str">
        <f>VLOOKUP($B8645&amp;$E8645,'Employee List'!$A:$E,5,0)</f>
        <v>E-1230</v>
      </c>
    </row>
    <row r="8646" spans="1:9" x14ac:dyDescent="0.35">
      <c r="A8646" t="s">
        <v>1257</v>
      </c>
      <c r="B8646" t="s">
        <v>155</v>
      </c>
      <c r="C8646" t="s">
        <v>368</v>
      </c>
      <c r="D8646" t="s">
        <v>1274</v>
      </c>
      <c r="E8646" t="s">
        <v>30</v>
      </c>
      <c r="F8646">
        <v>23795</v>
      </c>
      <c r="G8646">
        <v>22161</v>
      </c>
      <c r="H8646">
        <v>0.93133011136793442</v>
      </c>
      <c r="I8646" t="str">
        <f>VLOOKUP($B8646&amp;$E8646,'Employee List'!$A:$E,5,0)</f>
        <v>E-1230</v>
      </c>
    </row>
    <row r="8647" spans="1:9" x14ac:dyDescent="0.35">
      <c r="A8647" t="s">
        <v>1257</v>
      </c>
      <c r="B8647" t="s">
        <v>155</v>
      </c>
      <c r="C8647" t="s">
        <v>368</v>
      </c>
      <c r="D8647" t="s">
        <v>1274</v>
      </c>
      <c r="E8647" t="s">
        <v>31</v>
      </c>
      <c r="F8647">
        <v>25867</v>
      </c>
      <c r="G8647">
        <v>21595</v>
      </c>
      <c r="H8647">
        <v>0.83484748907874895</v>
      </c>
      <c r="I8647" t="str">
        <f>VLOOKUP($B8647&amp;$E8647,'Employee List'!$A:$E,5,0)</f>
        <v>E-1230</v>
      </c>
    </row>
    <row r="8648" spans="1:9" x14ac:dyDescent="0.35">
      <c r="A8648" t="s">
        <v>1257</v>
      </c>
      <c r="B8648" t="s">
        <v>155</v>
      </c>
      <c r="C8648" t="s">
        <v>368</v>
      </c>
      <c r="D8648" t="s">
        <v>1263</v>
      </c>
      <c r="E8648" t="s">
        <v>29</v>
      </c>
      <c r="F8648">
        <v>4825</v>
      </c>
      <c r="G8648">
        <v>1804</v>
      </c>
      <c r="H8648">
        <v>0.37388601036269431</v>
      </c>
      <c r="I8648" t="str">
        <f>VLOOKUP($B8648&amp;$E8648,'Employee List'!$A:$E,5,0)</f>
        <v>E-1230</v>
      </c>
    </row>
    <row r="8649" spans="1:9" x14ac:dyDescent="0.35">
      <c r="A8649" t="s">
        <v>1257</v>
      </c>
      <c r="B8649" t="s">
        <v>155</v>
      </c>
      <c r="C8649" t="s">
        <v>368</v>
      </c>
      <c r="D8649" t="s">
        <v>1263</v>
      </c>
      <c r="E8649" t="s">
        <v>30</v>
      </c>
      <c r="F8649">
        <v>3032</v>
      </c>
      <c r="G8649">
        <v>3420</v>
      </c>
      <c r="H8649">
        <v>1.1279683377308707</v>
      </c>
      <c r="I8649" t="str">
        <f>VLOOKUP($B8649&amp;$E8649,'Employee List'!$A:$E,5,0)</f>
        <v>E-1230</v>
      </c>
    </row>
    <row r="8650" spans="1:9" x14ac:dyDescent="0.35">
      <c r="A8650" t="s">
        <v>1257</v>
      </c>
      <c r="B8650" t="s">
        <v>155</v>
      </c>
      <c r="C8650" t="s">
        <v>368</v>
      </c>
      <c r="D8650" t="s">
        <v>1263</v>
      </c>
      <c r="E8650" t="s">
        <v>31</v>
      </c>
      <c r="F8650">
        <v>1388</v>
      </c>
      <c r="G8650">
        <v>2997</v>
      </c>
      <c r="H8650">
        <v>2.1592219020172911</v>
      </c>
      <c r="I8650" t="str">
        <f>VLOOKUP($B8650&amp;$E8650,'Employee List'!$A:$E,5,0)</f>
        <v>E-1230</v>
      </c>
    </row>
    <row r="8651" spans="1:9" x14ac:dyDescent="0.35">
      <c r="A8651" t="s">
        <v>1257</v>
      </c>
      <c r="B8651" t="s">
        <v>155</v>
      </c>
      <c r="C8651" t="s">
        <v>368</v>
      </c>
      <c r="D8651" t="s">
        <v>1264</v>
      </c>
      <c r="E8651" t="s">
        <v>29</v>
      </c>
      <c r="F8651">
        <v>2346</v>
      </c>
      <c r="G8651">
        <v>1901</v>
      </c>
      <c r="H8651">
        <v>0.81031543052003407</v>
      </c>
      <c r="I8651" t="str">
        <f>VLOOKUP($B8651&amp;$E8651,'Employee List'!$A:$E,5,0)</f>
        <v>E-1230</v>
      </c>
    </row>
    <row r="8652" spans="1:9" x14ac:dyDescent="0.35">
      <c r="A8652" t="s">
        <v>1257</v>
      </c>
      <c r="B8652" t="s">
        <v>155</v>
      </c>
      <c r="C8652" t="s">
        <v>368</v>
      </c>
      <c r="D8652" t="s">
        <v>1264</v>
      </c>
      <c r="E8652" t="s">
        <v>30</v>
      </c>
      <c r="F8652">
        <v>1479</v>
      </c>
      <c r="G8652">
        <v>2011</v>
      </c>
      <c r="H8652">
        <v>1.3597025016903312</v>
      </c>
      <c r="I8652" t="str">
        <f>VLOOKUP($B8652&amp;$E8652,'Employee List'!$A:$E,5,0)</f>
        <v>E-1230</v>
      </c>
    </row>
    <row r="8653" spans="1:9" x14ac:dyDescent="0.35">
      <c r="A8653" t="s">
        <v>1257</v>
      </c>
      <c r="B8653" t="s">
        <v>155</v>
      </c>
      <c r="C8653" t="s">
        <v>368</v>
      </c>
      <c r="D8653" t="s">
        <v>1264</v>
      </c>
      <c r="E8653" t="s">
        <v>31</v>
      </c>
      <c r="F8653">
        <v>1120</v>
      </c>
      <c r="G8653">
        <v>5399</v>
      </c>
      <c r="H8653">
        <v>4.8205357142857146</v>
      </c>
      <c r="I8653" t="str">
        <f>VLOOKUP($B8653&amp;$E8653,'Employee List'!$A:$E,5,0)</f>
        <v>E-1230</v>
      </c>
    </row>
    <row r="8654" spans="1:9" x14ac:dyDescent="0.35">
      <c r="A8654" t="s">
        <v>1257</v>
      </c>
      <c r="B8654" t="s">
        <v>155</v>
      </c>
      <c r="C8654" t="s">
        <v>368</v>
      </c>
      <c r="D8654" t="s">
        <v>1265</v>
      </c>
      <c r="E8654" t="s">
        <v>29</v>
      </c>
      <c r="F8654">
        <v>23615</v>
      </c>
      <c r="G8654">
        <v>13458</v>
      </c>
      <c r="H8654">
        <v>0.56989201778530596</v>
      </c>
      <c r="I8654" t="str">
        <f>VLOOKUP($B8654&amp;$E8654,'Employee List'!$A:$E,5,0)</f>
        <v>E-1230</v>
      </c>
    </row>
    <row r="8655" spans="1:9" x14ac:dyDescent="0.35">
      <c r="A8655" t="s">
        <v>1257</v>
      </c>
      <c r="B8655" t="s">
        <v>155</v>
      </c>
      <c r="C8655" t="s">
        <v>368</v>
      </c>
      <c r="D8655" t="s">
        <v>1265</v>
      </c>
      <c r="E8655" t="s">
        <v>30</v>
      </c>
      <c r="F8655">
        <v>24564</v>
      </c>
      <c r="G8655">
        <v>24203</v>
      </c>
      <c r="H8655">
        <v>0.9853036964663735</v>
      </c>
      <c r="I8655" t="str">
        <f>VLOOKUP($B8655&amp;$E8655,'Employee List'!$A:$E,5,0)</f>
        <v>E-1230</v>
      </c>
    </row>
    <row r="8656" spans="1:9" x14ac:dyDescent="0.35">
      <c r="A8656" t="s">
        <v>1257</v>
      </c>
      <c r="B8656" t="s">
        <v>155</v>
      </c>
      <c r="C8656" t="s">
        <v>368</v>
      </c>
      <c r="D8656" t="s">
        <v>1265</v>
      </c>
      <c r="E8656" t="s">
        <v>31</v>
      </c>
      <c r="F8656">
        <v>24562</v>
      </c>
      <c r="G8656">
        <v>20678</v>
      </c>
      <c r="H8656">
        <v>0.84186955459653123</v>
      </c>
      <c r="I8656" t="str">
        <f>VLOOKUP($B8656&amp;$E8656,'Employee List'!$A:$E,5,0)</f>
        <v>E-1230</v>
      </c>
    </row>
    <row r="8657" spans="1:9" x14ac:dyDescent="0.35">
      <c r="A8657" t="s">
        <v>1257</v>
      </c>
      <c r="B8657" t="s">
        <v>155</v>
      </c>
      <c r="C8657" t="s">
        <v>368</v>
      </c>
      <c r="D8657" t="s">
        <v>1260</v>
      </c>
      <c r="E8657" t="s">
        <v>29</v>
      </c>
      <c r="F8657">
        <v>81001</v>
      </c>
      <c r="G8657">
        <v>54549</v>
      </c>
      <c r="H8657">
        <v>0.67343613041814299</v>
      </c>
      <c r="I8657" t="str">
        <f>VLOOKUP($B8657&amp;$E8657,'Employee List'!$A:$E,5,0)</f>
        <v>E-1230</v>
      </c>
    </row>
    <row r="8658" spans="1:9" x14ac:dyDescent="0.35">
      <c r="A8658" t="s">
        <v>1257</v>
      </c>
      <c r="B8658" t="s">
        <v>155</v>
      </c>
      <c r="C8658" t="s">
        <v>368</v>
      </c>
      <c r="D8658" t="s">
        <v>1260</v>
      </c>
      <c r="E8658" t="s">
        <v>30</v>
      </c>
      <c r="F8658">
        <v>79761</v>
      </c>
      <c r="G8658">
        <v>81200</v>
      </c>
      <c r="H8658">
        <v>1.0180413986785521</v>
      </c>
      <c r="I8658" t="str">
        <f>VLOOKUP($B8658&amp;$E8658,'Employee List'!$A:$E,5,0)</f>
        <v>E-1230</v>
      </c>
    </row>
    <row r="8659" spans="1:9" x14ac:dyDescent="0.35">
      <c r="A8659" t="s">
        <v>1257</v>
      </c>
      <c r="B8659" t="s">
        <v>155</v>
      </c>
      <c r="C8659" t="s">
        <v>368</v>
      </c>
      <c r="D8659" t="s">
        <v>1260</v>
      </c>
      <c r="E8659" t="s">
        <v>31</v>
      </c>
      <c r="F8659">
        <v>92601</v>
      </c>
      <c r="G8659">
        <v>131354</v>
      </c>
      <c r="H8659">
        <v>1.4184944007084157</v>
      </c>
      <c r="I8659" t="str">
        <f>VLOOKUP($B8659&amp;$E8659,'Employee List'!$A:$E,5,0)</f>
        <v>E-1230</v>
      </c>
    </row>
    <row r="8660" spans="1:9" x14ac:dyDescent="0.35">
      <c r="A8660" t="s">
        <v>1257</v>
      </c>
      <c r="B8660" t="s">
        <v>155</v>
      </c>
      <c r="C8660" t="s">
        <v>368</v>
      </c>
      <c r="D8660" t="s">
        <v>1261</v>
      </c>
      <c r="E8660" t="s">
        <v>29</v>
      </c>
      <c r="F8660">
        <v>89507</v>
      </c>
      <c r="G8660">
        <v>116222</v>
      </c>
      <c r="H8660">
        <v>1.2984682762242059</v>
      </c>
      <c r="I8660" t="str">
        <f>VLOOKUP($B8660&amp;$E8660,'Employee List'!$A:$E,5,0)</f>
        <v>E-1230</v>
      </c>
    </row>
    <row r="8661" spans="1:9" x14ac:dyDescent="0.35">
      <c r="A8661" t="s">
        <v>1257</v>
      </c>
      <c r="B8661" t="s">
        <v>155</v>
      </c>
      <c r="C8661" t="s">
        <v>368</v>
      </c>
      <c r="D8661" t="s">
        <v>1261</v>
      </c>
      <c r="E8661" t="s">
        <v>30</v>
      </c>
      <c r="F8661">
        <v>92498</v>
      </c>
      <c r="G8661">
        <v>117494</v>
      </c>
      <c r="H8661">
        <v>1.2702328698998897</v>
      </c>
      <c r="I8661" t="str">
        <f>VLOOKUP($B8661&amp;$E8661,'Employee List'!$A:$E,5,0)</f>
        <v>E-1230</v>
      </c>
    </row>
    <row r="8662" spans="1:9" x14ac:dyDescent="0.35">
      <c r="A8662" t="s">
        <v>1257</v>
      </c>
      <c r="B8662" t="s">
        <v>155</v>
      </c>
      <c r="C8662" t="s">
        <v>368</v>
      </c>
      <c r="D8662" t="s">
        <v>1261</v>
      </c>
      <c r="E8662" t="s">
        <v>31</v>
      </c>
      <c r="F8662">
        <v>92843</v>
      </c>
      <c r="G8662">
        <v>110463</v>
      </c>
      <c r="H8662">
        <v>1.1897827515267709</v>
      </c>
      <c r="I8662" t="str">
        <f>VLOOKUP($B8662&amp;$E8662,'Employee List'!$A:$E,5,0)</f>
        <v>E-1230</v>
      </c>
    </row>
    <row r="8663" spans="1:9" x14ac:dyDescent="0.35">
      <c r="A8663" t="s">
        <v>1257</v>
      </c>
      <c r="B8663" t="s">
        <v>155</v>
      </c>
      <c r="C8663" t="s">
        <v>368</v>
      </c>
      <c r="D8663" t="s">
        <v>1266</v>
      </c>
      <c r="E8663" t="s">
        <v>29</v>
      </c>
      <c r="F8663">
        <v>126626</v>
      </c>
      <c r="G8663">
        <v>130717</v>
      </c>
      <c r="H8663">
        <v>1.0323077409062911</v>
      </c>
      <c r="I8663" t="str">
        <f>VLOOKUP($B8663&amp;$E8663,'Employee List'!$A:$E,5,0)</f>
        <v>E-1230</v>
      </c>
    </row>
    <row r="8664" spans="1:9" x14ac:dyDescent="0.35">
      <c r="A8664" t="s">
        <v>1257</v>
      </c>
      <c r="B8664" t="s">
        <v>155</v>
      </c>
      <c r="C8664" t="s">
        <v>368</v>
      </c>
      <c r="D8664" t="s">
        <v>1266</v>
      </c>
      <c r="E8664" t="s">
        <v>30</v>
      </c>
      <c r="F8664">
        <v>132348</v>
      </c>
      <c r="G8664">
        <v>139067</v>
      </c>
      <c r="H8664">
        <v>1.0507676731042404</v>
      </c>
      <c r="I8664" t="str">
        <f>VLOOKUP($B8664&amp;$E8664,'Employee List'!$A:$E,5,0)</f>
        <v>E-1230</v>
      </c>
    </row>
    <row r="8665" spans="1:9" x14ac:dyDescent="0.35">
      <c r="A8665" t="s">
        <v>1257</v>
      </c>
      <c r="B8665" t="s">
        <v>155</v>
      </c>
      <c r="C8665" t="s">
        <v>368</v>
      </c>
      <c r="D8665" t="s">
        <v>1266</v>
      </c>
      <c r="E8665" t="s">
        <v>31</v>
      </c>
      <c r="F8665">
        <v>132260</v>
      </c>
      <c r="G8665">
        <v>142307</v>
      </c>
      <c r="H8665">
        <v>1.0759640102827763</v>
      </c>
      <c r="I8665" t="str">
        <f>VLOOKUP($B8665&amp;$E8665,'Employee List'!$A:$E,5,0)</f>
        <v>E-1230</v>
      </c>
    </row>
    <row r="8666" spans="1:9" x14ac:dyDescent="0.35">
      <c r="A8666" t="s">
        <v>1257</v>
      </c>
      <c r="B8666" t="s">
        <v>155</v>
      </c>
      <c r="C8666" t="s">
        <v>368</v>
      </c>
      <c r="D8666" t="s">
        <v>1267</v>
      </c>
      <c r="E8666" t="s">
        <v>29</v>
      </c>
      <c r="F8666">
        <v>54487</v>
      </c>
      <c r="G8666">
        <v>33415</v>
      </c>
      <c r="H8666">
        <v>0.61326554958063395</v>
      </c>
      <c r="I8666" t="str">
        <f>VLOOKUP($B8666&amp;$E8666,'Employee List'!$A:$E,5,0)</f>
        <v>E-1230</v>
      </c>
    </row>
    <row r="8667" spans="1:9" x14ac:dyDescent="0.35">
      <c r="A8667" t="s">
        <v>1257</v>
      </c>
      <c r="B8667" t="s">
        <v>155</v>
      </c>
      <c r="C8667" t="s">
        <v>368</v>
      </c>
      <c r="D8667" t="s">
        <v>1267</v>
      </c>
      <c r="E8667" t="s">
        <v>30</v>
      </c>
      <c r="F8667">
        <v>52911</v>
      </c>
      <c r="G8667">
        <v>46120</v>
      </c>
      <c r="H8667">
        <v>0.87165239742208611</v>
      </c>
      <c r="I8667" t="str">
        <f>VLOOKUP($B8667&amp;$E8667,'Employee List'!$A:$E,5,0)</f>
        <v>E-1230</v>
      </c>
    </row>
    <row r="8668" spans="1:9" x14ac:dyDescent="0.35">
      <c r="A8668" t="s">
        <v>1257</v>
      </c>
      <c r="B8668" t="s">
        <v>155</v>
      </c>
      <c r="C8668" t="s">
        <v>368</v>
      </c>
      <c r="D8668" t="s">
        <v>1267</v>
      </c>
      <c r="E8668" t="s">
        <v>31</v>
      </c>
      <c r="F8668">
        <v>56852</v>
      </c>
      <c r="G8668">
        <v>43632</v>
      </c>
      <c r="H8668">
        <v>0.76746640399634136</v>
      </c>
      <c r="I8668" t="str">
        <f>VLOOKUP($B8668&amp;$E8668,'Employee List'!$A:$E,5,0)</f>
        <v>E-1230</v>
      </c>
    </row>
    <row r="8669" spans="1:9" x14ac:dyDescent="0.35">
      <c r="A8669" t="s">
        <v>1257</v>
      </c>
      <c r="B8669" t="s">
        <v>155</v>
      </c>
      <c r="C8669" t="s">
        <v>368</v>
      </c>
      <c r="D8669" t="s">
        <v>1268</v>
      </c>
      <c r="E8669" t="s">
        <v>29</v>
      </c>
      <c r="F8669">
        <v>14122</v>
      </c>
      <c r="G8669">
        <v>12043</v>
      </c>
      <c r="H8669">
        <v>0.85278289194165136</v>
      </c>
      <c r="I8669" t="str">
        <f>VLOOKUP($B8669&amp;$E8669,'Employee List'!$A:$E,5,0)</f>
        <v>E-1230</v>
      </c>
    </row>
    <row r="8670" spans="1:9" x14ac:dyDescent="0.35">
      <c r="A8670" t="s">
        <v>1257</v>
      </c>
      <c r="B8670" t="s">
        <v>155</v>
      </c>
      <c r="C8670" t="s">
        <v>368</v>
      </c>
      <c r="D8670" t="s">
        <v>1268</v>
      </c>
      <c r="E8670" t="s">
        <v>30</v>
      </c>
      <c r="F8670">
        <v>15193</v>
      </c>
      <c r="G8670">
        <v>10305</v>
      </c>
      <c r="H8670">
        <v>0.67827288883038239</v>
      </c>
      <c r="I8670" t="str">
        <f>VLOOKUP($B8670&amp;$E8670,'Employee List'!$A:$E,5,0)</f>
        <v>E-1230</v>
      </c>
    </row>
    <row r="8671" spans="1:9" x14ac:dyDescent="0.35">
      <c r="A8671" t="s">
        <v>1257</v>
      </c>
      <c r="B8671" t="s">
        <v>155</v>
      </c>
      <c r="C8671" t="s">
        <v>368</v>
      </c>
      <c r="D8671" t="s">
        <v>1268</v>
      </c>
      <c r="E8671" t="s">
        <v>31</v>
      </c>
      <c r="F8671">
        <v>11566</v>
      </c>
      <c r="G8671">
        <v>16636</v>
      </c>
      <c r="H8671">
        <v>1.4383537956078161</v>
      </c>
      <c r="I8671" t="str">
        <f>VLOOKUP($B8671&amp;$E8671,'Employee List'!$A:$E,5,0)</f>
        <v>E-1230</v>
      </c>
    </row>
    <row r="8672" spans="1:9" x14ac:dyDescent="0.35">
      <c r="A8672" t="s">
        <v>1257</v>
      </c>
      <c r="B8672" t="s">
        <v>155</v>
      </c>
      <c r="C8672" t="s">
        <v>368</v>
      </c>
      <c r="D8672" t="s">
        <v>1269</v>
      </c>
      <c r="E8672" t="s">
        <v>29</v>
      </c>
      <c r="F8672">
        <v>11530</v>
      </c>
      <c r="G8672">
        <v>18318</v>
      </c>
      <c r="H8672">
        <v>1.5887250650477016</v>
      </c>
      <c r="I8672" t="str">
        <f>VLOOKUP($B8672&amp;$E8672,'Employee List'!$A:$E,5,0)</f>
        <v>E-1230</v>
      </c>
    </row>
    <row r="8673" spans="1:9" x14ac:dyDescent="0.35">
      <c r="A8673" t="s">
        <v>1257</v>
      </c>
      <c r="B8673" t="s">
        <v>155</v>
      </c>
      <c r="C8673" t="s">
        <v>368</v>
      </c>
      <c r="D8673" t="s">
        <v>1269</v>
      </c>
      <c r="E8673" t="s">
        <v>30</v>
      </c>
      <c r="F8673">
        <v>9579</v>
      </c>
      <c r="G8673">
        <v>32358</v>
      </c>
      <c r="H8673">
        <v>3.3780144065142501</v>
      </c>
      <c r="I8673" t="str">
        <f>VLOOKUP($B8673&amp;$E8673,'Employee List'!$A:$E,5,0)</f>
        <v>E-1230</v>
      </c>
    </row>
    <row r="8674" spans="1:9" x14ac:dyDescent="0.35">
      <c r="A8674" t="s">
        <v>1257</v>
      </c>
      <c r="B8674" t="s">
        <v>155</v>
      </c>
      <c r="C8674" t="s">
        <v>368</v>
      </c>
      <c r="D8674" t="s">
        <v>1269</v>
      </c>
      <c r="E8674" t="s">
        <v>31</v>
      </c>
      <c r="F8674">
        <v>8847</v>
      </c>
      <c r="G8674">
        <v>13951</v>
      </c>
      <c r="H8674">
        <v>1.5769187295128293</v>
      </c>
      <c r="I8674" t="str">
        <f>VLOOKUP($B8674&amp;$E8674,'Employee List'!$A:$E,5,0)</f>
        <v>E-1230</v>
      </c>
    </row>
    <row r="8675" spans="1:9" x14ac:dyDescent="0.35">
      <c r="A8675" t="s">
        <v>1257</v>
      </c>
      <c r="B8675" t="s">
        <v>155</v>
      </c>
      <c r="C8675" t="s">
        <v>368</v>
      </c>
      <c r="D8675" t="s">
        <v>1270</v>
      </c>
      <c r="E8675" t="s">
        <v>29</v>
      </c>
      <c r="F8675">
        <v>12761</v>
      </c>
      <c r="G8675">
        <v>10578</v>
      </c>
      <c r="H8675">
        <v>0.82893190188856669</v>
      </c>
      <c r="I8675" t="str">
        <f>VLOOKUP($B8675&amp;$E8675,'Employee List'!$A:$E,5,0)</f>
        <v>E-1230</v>
      </c>
    </row>
    <row r="8676" spans="1:9" x14ac:dyDescent="0.35">
      <c r="A8676" t="s">
        <v>1257</v>
      </c>
      <c r="B8676" t="s">
        <v>155</v>
      </c>
      <c r="C8676" t="s">
        <v>368</v>
      </c>
      <c r="D8676" t="s">
        <v>1270</v>
      </c>
      <c r="E8676" t="s">
        <v>30</v>
      </c>
      <c r="F8676">
        <v>14041</v>
      </c>
      <c r="G8676">
        <v>13048</v>
      </c>
      <c r="H8676">
        <v>0.92927854141442923</v>
      </c>
      <c r="I8676" t="str">
        <f>VLOOKUP($B8676&amp;$E8676,'Employee List'!$A:$E,5,0)</f>
        <v>E-1230</v>
      </c>
    </row>
    <row r="8677" spans="1:9" x14ac:dyDescent="0.35">
      <c r="A8677" t="s">
        <v>1257</v>
      </c>
      <c r="B8677" t="s">
        <v>155</v>
      </c>
      <c r="C8677" t="s">
        <v>368</v>
      </c>
      <c r="D8677" t="s">
        <v>1270</v>
      </c>
      <c r="E8677" t="s">
        <v>31</v>
      </c>
      <c r="F8677">
        <v>13325</v>
      </c>
      <c r="G8677">
        <v>13694</v>
      </c>
      <c r="H8677">
        <v>1.0276923076923077</v>
      </c>
      <c r="I8677" t="str">
        <f>VLOOKUP($B8677&amp;$E8677,'Employee List'!$A:$E,5,0)</f>
        <v>E-1230</v>
      </c>
    </row>
    <row r="8678" spans="1:9" x14ac:dyDescent="0.35">
      <c r="A8678" t="s">
        <v>1257</v>
      </c>
      <c r="B8678" t="s">
        <v>155</v>
      </c>
      <c r="C8678" t="s">
        <v>368</v>
      </c>
      <c r="D8678" t="s">
        <v>1271</v>
      </c>
      <c r="E8678" t="s">
        <v>29</v>
      </c>
      <c r="F8678">
        <v>41596</v>
      </c>
      <c r="G8678">
        <v>36944</v>
      </c>
      <c r="H8678">
        <v>0.8881623233003173</v>
      </c>
      <c r="I8678" t="str">
        <f>VLOOKUP($B8678&amp;$E8678,'Employee List'!$A:$E,5,0)</f>
        <v>E-1230</v>
      </c>
    </row>
    <row r="8679" spans="1:9" x14ac:dyDescent="0.35">
      <c r="A8679" t="s">
        <v>1257</v>
      </c>
      <c r="B8679" t="s">
        <v>155</v>
      </c>
      <c r="C8679" t="s">
        <v>368</v>
      </c>
      <c r="D8679" t="s">
        <v>1271</v>
      </c>
      <c r="E8679" t="s">
        <v>30</v>
      </c>
      <c r="F8679">
        <v>40284</v>
      </c>
      <c r="G8679">
        <v>37450</v>
      </c>
      <c r="H8679">
        <v>0.92964948863072183</v>
      </c>
      <c r="I8679" t="str">
        <f>VLOOKUP($B8679&amp;$E8679,'Employee List'!$A:$E,5,0)</f>
        <v>E-1230</v>
      </c>
    </row>
    <row r="8680" spans="1:9" x14ac:dyDescent="0.35">
      <c r="A8680" t="s">
        <v>1257</v>
      </c>
      <c r="B8680" t="s">
        <v>155</v>
      </c>
      <c r="C8680" t="s">
        <v>368</v>
      </c>
      <c r="D8680" t="s">
        <v>1271</v>
      </c>
      <c r="E8680" t="s">
        <v>31</v>
      </c>
      <c r="F8680">
        <v>40480</v>
      </c>
      <c r="G8680">
        <v>32709</v>
      </c>
      <c r="H8680">
        <v>0.80802865612648223</v>
      </c>
      <c r="I8680" t="str">
        <f>VLOOKUP($B8680&amp;$E8680,'Employee List'!$A:$E,5,0)</f>
        <v>E-1230</v>
      </c>
    </row>
    <row r="8681" spans="1:9" x14ac:dyDescent="0.35">
      <c r="A8681" t="s">
        <v>1257</v>
      </c>
      <c r="B8681" t="s">
        <v>155</v>
      </c>
      <c r="C8681" t="s">
        <v>368</v>
      </c>
      <c r="D8681" t="s">
        <v>1258</v>
      </c>
      <c r="E8681" t="s">
        <v>29</v>
      </c>
      <c r="F8681">
        <v>195283</v>
      </c>
      <c r="G8681">
        <v>257720</v>
      </c>
      <c r="H8681">
        <v>1.3197257313744668</v>
      </c>
      <c r="I8681" t="str">
        <f>VLOOKUP($B8681&amp;$E8681,'Employee List'!$A:$E,5,0)</f>
        <v>E-1230</v>
      </c>
    </row>
    <row r="8682" spans="1:9" x14ac:dyDescent="0.35">
      <c r="A8682" t="s">
        <v>1257</v>
      </c>
      <c r="B8682" t="s">
        <v>155</v>
      </c>
      <c r="C8682" t="s">
        <v>368</v>
      </c>
      <c r="D8682" t="s">
        <v>1258</v>
      </c>
      <c r="E8682" t="s">
        <v>30</v>
      </c>
      <c r="F8682">
        <v>189162</v>
      </c>
      <c r="G8682">
        <v>177246</v>
      </c>
      <c r="H8682">
        <v>0.93700637548767718</v>
      </c>
      <c r="I8682" t="str">
        <f>VLOOKUP($B8682&amp;$E8682,'Employee List'!$A:$E,5,0)</f>
        <v>E-1230</v>
      </c>
    </row>
    <row r="8683" spans="1:9" x14ac:dyDescent="0.35">
      <c r="A8683" t="s">
        <v>1257</v>
      </c>
      <c r="B8683" t="s">
        <v>155</v>
      </c>
      <c r="C8683" t="s">
        <v>368</v>
      </c>
      <c r="D8683" t="s">
        <v>1258</v>
      </c>
      <c r="E8683" t="s">
        <v>31</v>
      </c>
      <c r="F8683">
        <v>183213</v>
      </c>
      <c r="G8683">
        <v>147345</v>
      </c>
      <c r="H8683">
        <v>0.80422786592654449</v>
      </c>
      <c r="I8683" t="str">
        <f>VLOOKUP($B8683&amp;$E8683,'Employee List'!$A:$E,5,0)</f>
        <v>E-1230</v>
      </c>
    </row>
    <row r="8684" spans="1:9" x14ac:dyDescent="0.35">
      <c r="A8684" t="s">
        <v>1257</v>
      </c>
      <c r="B8684" t="s">
        <v>155</v>
      </c>
      <c r="C8684" t="s">
        <v>368</v>
      </c>
      <c r="D8684" t="s">
        <v>1272</v>
      </c>
      <c r="E8684" t="s">
        <v>29</v>
      </c>
      <c r="F8684">
        <v>17553</v>
      </c>
      <c r="G8684">
        <v>14879</v>
      </c>
      <c r="H8684">
        <v>0.84766136842704953</v>
      </c>
      <c r="I8684" t="str">
        <f>VLOOKUP($B8684&amp;$E8684,'Employee List'!$A:$E,5,0)</f>
        <v>E-1230</v>
      </c>
    </row>
    <row r="8685" spans="1:9" x14ac:dyDescent="0.35">
      <c r="A8685" t="s">
        <v>1257</v>
      </c>
      <c r="B8685" t="s">
        <v>155</v>
      </c>
      <c r="C8685" t="s">
        <v>368</v>
      </c>
      <c r="D8685" t="s">
        <v>1272</v>
      </c>
      <c r="E8685" t="s">
        <v>30</v>
      </c>
      <c r="F8685">
        <v>17955</v>
      </c>
      <c r="G8685">
        <v>21190</v>
      </c>
      <c r="H8685">
        <v>1.1801726538568644</v>
      </c>
      <c r="I8685" t="str">
        <f>VLOOKUP($B8685&amp;$E8685,'Employee List'!$A:$E,5,0)</f>
        <v>E-1230</v>
      </c>
    </row>
    <row r="8686" spans="1:9" x14ac:dyDescent="0.35">
      <c r="A8686" t="s">
        <v>1257</v>
      </c>
      <c r="B8686" t="s">
        <v>155</v>
      </c>
      <c r="C8686" t="s">
        <v>368</v>
      </c>
      <c r="D8686" t="s">
        <v>1272</v>
      </c>
      <c r="E8686" t="s">
        <v>31</v>
      </c>
      <c r="F8686">
        <v>20939</v>
      </c>
      <c r="G8686">
        <v>17472</v>
      </c>
      <c r="H8686">
        <v>0.83442380247385262</v>
      </c>
      <c r="I8686" t="str">
        <f>VLOOKUP($B8686&amp;$E8686,'Employee List'!$A:$E,5,0)</f>
        <v>E-1230</v>
      </c>
    </row>
    <row r="8687" spans="1:9" x14ac:dyDescent="0.35">
      <c r="A8687" t="s">
        <v>1257</v>
      </c>
      <c r="B8687" t="s">
        <v>155</v>
      </c>
      <c r="C8687" t="s">
        <v>368</v>
      </c>
      <c r="D8687" t="s">
        <v>1259</v>
      </c>
      <c r="E8687" t="s">
        <v>29</v>
      </c>
      <c r="F8687">
        <v>40125</v>
      </c>
      <c r="G8687">
        <v>38409</v>
      </c>
      <c r="H8687">
        <v>0.9572336448598131</v>
      </c>
      <c r="I8687" t="str">
        <f>VLOOKUP($B8687&amp;$E8687,'Employee List'!$A:$E,5,0)</f>
        <v>E-1230</v>
      </c>
    </row>
    <row r="8688" spans="1:9" x14ac:dyDescent="0.35">
      <c r="A8688" t="s">
        <v>1257</v>
      </c>
      <c r="B8688" t="s">
        <v>155</v>
      </c>
      <c r="C8688" t="s">
        <v>368</v>
      </c>
      <c r="D8688" t="s">
        <v>1259</v>
      </c>
      <c r="E8688" t="s">
        <v>30</v>
      </c>
      <c r="F8688">
        <v>39790</v>
      </c>
      <c r="G8688">
        <v>31576</v>
      </c>
      <c r="H8688">
        <v>0.79356622266901233</v>
      </c>
      <c r="I8688" t="str">
        <f>VLOOKUP($B8688&amp;$E8688,'Employee List'!$A:$E,5,0)</f>
        <v>E-1230</v>
      </c>
    </row>
    <row r="8689" spans="1:9" x14ac:dyDescent="0.35">
      <c r="A8689" t="s">
        <v>1257</v>
      </c>
      <c r="B8689" t="s">
        <v>155</v>
      </c>
      <c r="C8689" t="s">
        <v>368</v>
      </c>
      <c r="D8689" t="s">
        <v>1259</v>
      </c>
      <c r="E8689" t="s">
        <v>31</v>
      </c>
      <c r="F8689">
        <v>42560</v>
      </c>
      <c r="G8689">
        <v>21627</v>
      </c>
      <c r="H8689">
        <v>0.50815319548872184</v>
      </c>
      <c r="I8689" t="str">
        <f>VLOOKUP($B8689&amp;$E8689,'Employee List'!$A:$E,5,0)</f>
        <v>E-1230</v>
      </c>
    </row>
    <row r="8690" spans="1:9" x14ac:dyDescent="0.35">
      <c r="A8690" t="s">
        <v>1257</v>
      </c>
      <c r="B8690" t="s">
        <v>155</v>
      </c>
      <c r="C8690" t="s">
        <v>368</v>
      </c>
      <c r="D8690" t="s">
        <v>1273</v>
      </c>
      <c r="E8690" t="s">
        <v>29</v>
      </c>
      <c r="F8690">
        <v>8184</v>
      </c>
      <c r="G8690">
        <v>13310</v>
      </c>
      <c r="H8690">
        <v>1.6263440860215055</v>
      </c>
      <c r="I8690" t="str">
        <f>VLOOKUP($B8690&amp;$E8690,'Employee List'!$A:$E,5,0)</f>
        <v>E-1230</v>
      </c>
    </row>
    <row r="8691" spans="1:9" x14ac:dyDescent="0.35">
      <c r="A8691" t="s">
        <v>1257</v>
      </c>
      <c r="B8691" t="s">
        <v>155</v>
      </c>
      <c r="C8691" t="s">
        <v>368</v>
      </c>
      <c r="D8691" t="s">
        <v>1273</v>
      </c>
      <c r="E8691" t="s">
        <v>30</v>
      </c>
      <c r="F8691">
        <v>11323</v>
      </c>
      <c r="G8691">
        <v>14037</v>
      </c>
      <c r="H8691">
        <v>1.2396891283228826</v>
      </c>
      <c r="I8691" t="str">
        <f>VLOOKUP($B8691&amp;$E8691,'Employee List'!$A:$E,5,0)</f>
        <v>E-1230</v>
      </c>
    </row>
    <row r="8692" spans="1:9" x14ac:dyDescent="0.35">
      <c r="A8692" t="s">
        <v>1257</v>
      </c>
      <c r="B8692" t="s">
        <v>155</v>
      </c>
      <c r="C8692" t="s">
        <v>368</v>
      </c>
      <c r="D8692" t="s">
        <v>1273</v>
      </c>
      <c r="E8692" t="s">
        <v>31</v>
      </c>
      <c r="F8692">
        <v>8192</v>
      </c>
      <c r="G8692">
        <v>11368</v>
      </c>
      <c r="H8692">
        <v>1.3876953125</v>
      </c>
      <c r="I8692" t="str">
        <f>VLOOKUP($B8692&amp;$E8692,'Employee List'!$A:$E,5,0)</f>
        <v>E-1230</v>
      </c>
    </row>
    <row r="8693" spans="1:9" x14ac:dyDescent="0.35">
      <c r="A8693" t="s">
        <v>1257</v>
      </c>
      <c r="B8693" t="s">
        <v>155</v>
      </c>
      <c r="C8693" t="s">
        <v>368</v>
      </c>
      <c r="D8693" t="s">
        <v>1275</v>
      </c>
      <c r="E8693" t="s">
        <v>29</v>
      </c>
      <c r="F8693">
        <v>9822</v>
      </c>
      <c r="G8693">
        <v>10376</v>
      </c>
      <c r="H8693">
        <v>1.0564039910405212</v>
      </c>
      <c r="I8693" t="str">
        <f>VLOOKUP($B8693&amp;$E8693,'Employee List'!$A:$E,5,0)</f>
        <v>E-1230</v>
      </c>
    </row>
    <row r="8694" spans="1:9" x14ac:dyDescent="0.35">
      <c r="A8694" t="s">
        <v>1257</v>
      </c>
      <c r="B8694" t="s">
        <v>155</v>
      </c>
      <c r="C8694" t="s">
        <v>368</v>
      </c>
      <c r="D8694" t="s">
        <v>1275</v>
      </c>
      <c r="E8694" t="s">
        <v>30</v>
      </c>
      <c r="F8694">
        <v>7944</v>
      </c>
      <c r="G8694">
        <v>8489</v>
      </c>
      <c r="H8694">
        <v>1.0686052366565961</v>
      </c>
      <c r="I8694" t="str">
        <f>VLOOKUP($B8694&amp;$E8694,'Employee List'!$A:$E,5,0)</f>
        <v>E-1230</v>
      </c>
    </row>
    <row r="8695" spans="1:9" x14ac:dyDescent="0.35">
      <c r="A8695" t="s">
        <v>1257</v>
      </c>
      <c r="B8695" t="s">
        <v>155</v>
      </c>
      <c r="C8695" t="s">
        <v>368</v>
      </c>
      <c r="D8695" t="s">
        <v>1275</v>
      </c>
      <c r="E8695" t="s">
        <v>31</v>
      </c>
      <c r="F8695">
        <v>8997</v>
      </c>
      <c r="G8695">
        <v>7071</v>
      </c>
      <c r="H8695">
        <v>0.78592864288096032</v>
      </c>
      <c r="I8695" t="str">
        <f>VLOOKUP($B8695&amp;$E8695,'Employee List'!$A:$E,5,0)</f>
        <v>E-1230</v>
      </c>
    </row>
    <row r="8696" spans="1:9" x14ac:dyDescent="0.35">
      <c r="A8696" t="s">
        <v>1257</v>
      </c>
      <c r="B8696" t="s">
        <v>155</v>
      </c>
      <c r="C8696" t="s">
        <v>368</v>
      </c>
      <c r="D8696" t="s">
        <v>1276</v>
      </c>
      <c r="E8696" t="s">
        <v>29</v>
      </c>
      <c r="F8696">
        <v>3980</v>
      </c>
      <c r="G8696">
        <v>2289</v>
      </c>
      <c r="H8696">
        <v>0.57512562814070356</v>
      </c>
      <c r="I8696" t="str">
        <f>VLOOKUP($B8696&amp;$E8696,'Employee List'!$A:$E,5,0)</f>
        <v>E-1230</v>
      </c>
    </row>
    <row r="8697" spans="1:9" x14ac:dyDescent="0.35">
      <c r="A8697" t="s">
        <v>1257</v>
      </c>
      <c r="B8697" t="s">
        <v>155</v>
      </c>
      <c r="C8697" t="s">
        <v>368</v>
      </c>
      <c r="D8697" t="s">
        <v>1276</v>
      </c>
      <c r="E8697" t="s">
        <v>30</v>
      </c>
      <c r="F8697">
        <v>5402</v>
      </c>
      <c r="G8697">
        <v>1061</v>
      </c>
      <c r="H8697">
        <v>0.19640873750462792</v>
      </c>
      <c r="I8697" t="str">
        <f>VLOOKUP($B8697&amp;$E8697,'Employee List'!$A:$E,5,0)</f>
        <v>E-1230</v>
      </c>
    </row>
    <row r="8698" spans="1:9" x14ac:dyDescent="0.35">
      <c r="A8698" t="s">
        <v>1257</v>
      </c>
      <c r="B8698" t="s">
        <v>155</v>
      </c>
      <c r="C8698" t="s">
        <v>368</v>
      </c>
      <c r="D8698" t="s">
        <v>1276</v>
      </c>
      <c r="E8698" t="s">
        <v>31</v>
      </c>
      <c r="F8698">
        <v>7184</v>
      </c>
      <c r="G8698">
        <v>5711</v>
      </c>
      <c r="H8698">
        <v>0.79496102449888639</v>
      </c>
      <c r="I8698" t="str">
        <f>VLOOKUP($B8698&amp;$E8698,'Employee List'!$A:$E,5,0)</f>
        <v>E-1230</v>
      </c>
    </row>
    <row r="8699" spans="1:9" x14ac:dyDescent="0.35">
      <c r="A8699" t="s">
        <v>1257</v>
      </c>
      <c r="B8699" t="s">
        <v>155</v>
      </c>
      <c r="C8699" t="s">
        <v>368</v>
      </c>
      <c r="D8699" t="s">
        <v>1277</v>
      </c>
      <c r="E8699" t="s">
        <v>29</v>
      </c>
      <c r="F8699">
        <v>11527</v>
      </c>
      <c r="G8699">
        <v>14065</v>
      </c>
      <c r="H8699">
        <v>1.2201787108527804</v>
      </c>
      <c r="I8699" t="str">
        <f>VLOOKUP($B8699&amp;$E8699,'Employee List'!$A:$E,5,0)</f>
        <v>E-1230</v>
      </c>
    </row>
    <row r="8700" spans="1:9" x14ac:dyDescent="0.35">
      <c r="A8700" t="s">
        <v>1257</v>
      </c>
      <c r="B8700" t="s">
        <v>155</v>
      </c>
      <c r="C8700" t="s">
        <v>368</v>
      </c>
      <c r="D8700" t="s">
        <v>1277</v>
      </c>
      <c r="E8700" t="s">
        <v>30</v>
      </c>
      <c r="F8700">
        <v>11445</v>
      </c>
      <c r="G8700">
        <v>13882</v>
      </c>
      <c r="H8700">
        <v>1.2129314110965488</v>
      </c>
      <c r="I8700" t="str">
        <f>VLOOKUP($B8700&amp;$E8700,'Employee List'!$A:$E,5,0)</f>
        <v>E-1230</v>
      </c>
    </row>
    <row r="8701" spans="1:9" x14ac:dyDescent="0.35">
      <c r="A8701" t="s">
        <v>1257</v>
      </c>
      <c r="B8701" t="s">
        <v>155</v>
      </c>
      <c r="C8701" t="s">
        <v>368</v>
      </c>
      <c r="D8701" t="s">
        <v>1277</v>
      </c>
      <c r="E8701" t="s">
        <v>31</v>
      </c>
      <c r="F8701">
        <v>8789</v>
      </c>
      <c r="G8701">
        <v>11940</v>
      </c>
      <c r="H8701">
        <v>1.3585163272272158</v>
      </c>
      <c r="I8701" t="str">
        <f>VLOOKUP($B8701&amp;$E8701,'Employee List'!$A:$E,5,0)</f>
        <v>E-1230</v>
      </c>
    </row>
    <row r="8702" spans="1:9" x14ac:dyDescent="0.35">
      <c r="A8702" t="s">
        <v>1257</v>
      </c>
      <c r="B8702" t="s">
        <v>155</v>
      </c>
      <c r="C8702" t="s">
        <v>368</v>
      </c>
      <c r="D8702" t="s">
        <v>1278</v>
      </c>
      <c r="E8702" t="s">
        <v>29</v>
      </c>
      <c r="F8702">
        <v>63283</v>
      </c>
      <c r="G8702">
        <v>68095</v>
      </c>
      <c r="H8702">
        <v>1.0760393786640963</v>
      </c>
      <c r="I8702" t="str">
        <f>VLOOKUP($B8702&amp;$E8702,'Employee List'!$A:$E,5,0)</f>
        <v>E-1230</v>
      </c>
    </row>
    <row r="8703" spans="1:9" x14ac:dyDescent="0.35">
      <c r="A8703" t="s">
        <v>1257</v>
      </c>
      <c r="B8703" t="s">
        <v>155</v>
      </c>
      <c r="C8703" t="s">
        <v>368</v>
      </c>
      <c r="D8703" t="s">
        <v>1278</v>
      </c>
      <c r="E8703" t="s">
        <v>30</v>
      </c>
      <c r="F8703">
        <v>65698</v>
      </c>
      <c r="G8703">
        <v>52027</v>
      </c>
      <c r="H8703">
        <v>0.7919114737130506</v>
      </c>
      <c r="I8703" t="str">
        <f>VLOOKUP($B8703&amp;$E8703,'Employee List'!$A:$E,5,0)</f>
        <v>E-1230</v>
      </c>
    </row>
    <row r="8704" spans="1:9" x14ac:dyDescent="0.35">
      <c r="A8704" t="s">
        <v>1257</v>
      </c>
      <c r="B8704" t="s">
        <v>155</v>
      </c>
      <c r="C8704" t="s">
        <v>368</v>
      </c>
      <c r="D8704" t="s">
        <v>1278</v>
      </c>
      <c r="E8704" t="s">
        <v>31</v>
      </c>
      <c r="F8704">
        <v>62261</v>
      </c>
      <c r="G8704">
        <v>62725</v>
      </c>
      <c r="H8704">
        <v>1.0074524983537045</v>
      </c>
      <c r="I8704" t="str">
        <f>VLOOKUP($B8704&amp;$E8704,'Employee List'!$A:$E,5,0)</f>
        <v>E-1230</v>
      </c>
    </row>
    <row r="8705" spans="1:9" x14ac:dyDescent="0.35">
      <c r="A8705" t="s">
        <v>1257</v>
      </c>
      <c r="B8705" t="s">
        <v>155</v>
      </c>
      <c r="C8705" t="s">
        <v>368</v>
      </c>
      <c r="D8705" t="s">
        <v>1279</v>
      </c>
      <c r="E8705" t="s">
        <v>29</v>
      </c>
      <c r="F8705">
        <v>3214</v>
      </c>
      <c r="G8705">
        <v>5173</v>
      </c>
      <c r="H8705">
        <v>1.6095208462974486</v>
      </c>
      <c r="I8705" t="str">
        <f>VLOOKUP($B8705&amp;$E8705,'Employee List'!$A:$E,5,0)</f>
        <v>E-1230</v>
      </c>
    </row>
    <row r="8706" spans="1:9" x14ac:dyDescent="0.35">
      <c r="A8706" t="s">
        <v>1257</v>
      </c>
      <c r="B8706" t="s">
        <v>155</v>
      </c>
      <c r="C8706" t="s">
        <v>368</v>
      </c>
      <c r="D8706" t="s">
        <v>1279</v>
      </c>
      <c r="E8706" t="s">
        <v>30</v>
      </c>
      <c r="F8706">
        <v>4240</v>
      </c>
      <c r="G8706">
        <v>3367</v>
      </c>
      <c r="H8706">
        <v>0.79410377358490569</v>
      </c>
      <c r="I8706" t="str">
        <f>VLOOKUP($B8706&amp;$E8706,'Employee List'!$A:$E,5,0)</f>
        <v>E-1230</v>
      </c>
    </row>
    <row r="8707" spans="1:9" x14ac:dyDescent="0.35">
      <c r="A8707" t="s">
        <v>1257</v>
      </c>
      <c r="B8707" t="s">
        <v>155</v>
      </c>
      <c r="C8707" t="s">
        <v>368</v>
      </c>
      <c r="D8707" t="s">
        <v>1279</v>
      </c>
      <c r="E8707" t="s">
        <v>31</v>
      </c>
      <c r="F8707">
        <v>3335</v>
      </c>
      <c r="G8707">
        <v>4480</v>
      </c>
      <c r="H8707">
        <v>1.343328335832084</v>
      </c>
      <c r="I8707" t="str">
        <f>VLOOKUP($B8707&amp;$E8707,'Employee List'!$A:$E,5,0)</f>
        <v>E-1230</v>
      </c>
    </row>
    <row r="8708" spans="1:9" x14ac:dyDescent="0.35">
      <c r="A8708" t="s">
        <v>1257</v>
      </c>
      <c r="B8708" t="s">
        <v>155</v>
      </c>
      <c r="C8708" t="s">
        <v>368</v>
      </c>
      <c r="D8708" t="s">
        <v>1280</v>
      </c>
      <c r="E8708" t="s">
        <v>29</v>
      </c>
      <c r="F8708">
        <v>1038</v>
      </c>
      <c r="G8708">
        <v>3660</v>
      </c>
      <c r="H8708">
        <v>3.5260115606936417</v>
      </c>
      <c r="I8708" t="str">
        <f>VLOOKUP($B8708&amp;$E8708,'Employee List'!$A:$E,5,0)</f>
        <v>E-1230</v>
      </c>
    </row>
    <row r="8709" spans="1:9" x14ac:dyDescent="0.35">
      <c r="A8709" t="s">
        <v>1257</v>
      </c>
      <c r="B8709" t="s">
        <v>155</v>
      </c>
      <c r="C8709" t="s">
        <v>368</v>
      </c>
      <c r="D8709" t="s">
        <v>1280</v>
      </c>
      <c r="E8709" t="s">
        <v>30</v>
      </c>
      <c r="F8709">
        <v>2992</v>
      </c>
      <c r="G8709">
        <v>4368</v>
      </c>
      <c r="H8709">
        <v>1.4598930481283423</v>
      </c>
      <c r="I8709" t="str">
        <f>VLOOKUP($B8709&amp;$E8709,'Employee List'!$A:$E,5,0)</f>
        <v>E-1230</v>
      </c>
    </row>
    <row r="8710" spans="1:9" x14ac:dyDescent="0.35">
      <c r="A8710" t="s">
        <v>1257</v>
      </c>
      <c r="B8710" t="s">
        <v>155</v>
      </c>
      <c r="C8710" t="s">
        <v>368</v>
      </c>
      <c r="D8710" t="s">
        <v>1280</v>
      </c>
      <c r="E8710" t="s">
        <v>31</v>
      </c>
      <c r="F8710">
        <v>4217</v>
      </c>
      <c r="G8710">
        <v>3207</v>
      </c>
      <c r="H8710">
        <v>0.76049324164097698</v>
      </c>
      <c r="I8710" t="str">
        <f>VLOOKUP($B8710&amp;$E8710,'Employee List'!$A:$E,5,0)</f>
        <v>E-1230</v>
      </c>
    </row>
    <row r="8711" spans="1:9" x14ac:dyDescent="0.35">
      <c r="A8711" t="s">
        <v>1257</v>
      </c>
      <c r="B8711" t="s">
        <v>155</v>
      </c>
      <c r="C8711" t="s">
        <v>368</v>
      </c>
      <c r="D8711" t="s">
        <v>1262</v>
      </c>
      <c r="E8711" t="s">
        <v>29</v>
      </c>
      <c r="F8711">
        <v>29969</v>
      </c>
      <c r="G8711">
        <v>22454</v>
      </c>
      <c r="H8711">
        <v>0.74924088224498653</v>
      </c>
      <c r="I8711" t="str">
        <f>VLOOKUP($B8711&amp;$E8711,'Employee List'!$A:$E,5,0)</f>
        <v>E-1230</v>
      </c>
    </row>
    <row r="8712" spans="1:9" x14ac:dyDescent="0.35">
      <c r="A8712" t="s">
        <v>1257</v>
      </c>
      <c r="B8712" t="s">
        <v>155</v>
      </c>
      <c r="C8712" t="s">
        <v>368</v>
      </c>
      <c r="D8712" t="s">
        <v>1262</v>
      </c>
      <c r="E8712" t="s">
        <v>30</v>
      </c>
      <c r="F8712">
        <v>27847</v>
      </c>
      <c r="G8712">
        <v>35557</v>
      </c>
      <c r="H8712">
        <v>1.2768700398606672</v>
      </c>
      <c r="I8712" t="str">
        <f>VLOOKUP($B8712&amp;$E8712,'Employee List'!$A:$E,5,0)</f>
        <v>E-1230</v>
      </c>
    </row>
    <row r="8713" spans="1:9" x14ac:dyDescent="0.35">
      <c r="A8713" t="s">
        <v>1257</v>
      </c>
      <c r="B8713" t="s">
        <v>155</v>
      </c>
      <c r="C8713" t="s">
        <v>368</v>
      </c>
      <c r="D8713" t="s">
        <v>1262</v>
      </c>
      <c r="E8713" t="s">
        <v>31</v>
      </c>
      <c r="F8713">
        <v>30274</v>
      </c>
      <c r="G8713">
        <v>40939</v>
      </c>
      <c r="H8713">
        <v>1.3522824866221841</v>
      </c>
      <c r="I8713" t="str">
        <f>VLOOKUP($B8713&amp;$E8713,'Employee List'!$A:$E,5,0)</f>
        <v>E-1230</v>
      </c>
    </row>
    <row r="8714" spans="1:9" x14ac:dyDescent="0.35">
      <c r="A8714" t="s">
        <v>1257</v>
      </c>
      <c r="B8714" t="s">
        <v>155</v>
      </c>
      <c r="C8714" t="s">
        <v>368</v>
      </c>
      <c r="D8714" t="s">
        <v>1281</v>
      </c>
      <c r="E8714" t="s">
        <v>29</v>
      </c>
      <c r="F8714">
        <v>13523</v>
      </c>
      <c r="G8714">
        <v>11659</v>
      </c>
      <c r="H8714">
        <v>0.8621607631442727</v>
      </c>
      <c r="I8714" t="str">
        <f>VLOOKUP($B8714&amp;$E8714,'Employee List'!$A:$E,5,0)</f>
        <v>E-1230</v>
      </c>
    </row>
    <row r="8715" spans="1:9" x14ac:dyDescent="0.35">
      <c r="A8715" t="s">
        <v>1257</v>
      </c>
      <c r="B8715" t="s">
        <v>155</v>
      </c>
      <c r="C8715" t="s">
        <v>368</v>
      </c>
      <c r="D8715" t="s">
        <v>1281</v>
      </c>
      <c r="E8715" t="s">
        <v>30</v>
      </c>
      <c r="F8715">
        <v>12842</v>
      </c>
      <c r="G8715">
        <v>18372</v>
      </c>
      <c r="H8715">
        <v>1.4306182837564243</v>
      </c>
      <c r="I8715" t="str">
        <f>VLOOKUP($B8715&amp;$E8715,'Employee List'!$A:$E,5,0)</f>
        <v>E-1230</v>
      </c>
    </row>
    <row r="8716" spans="1:9" x14ac:dyDescent="0.35">
      <c r="A8716" t="s">
        <v>1257</v>
      </c>
      <c r="B8716" t="s">
        <v>155</v>
      </c>
      <c r="C8716" t="s">
        <v>368</v>
      </c>
      <c r="D8716" t="s">
        <v>1281</v>
      </c>
      <c r="E8716" t="s">
        <v>31</v>
      </c>
      <c r="F8716">
        <v>11624</v>
      </c>
      <c r="G8716">
        <v>15416</v>
      </c>
      <c r="H8716">
        <v>1.3262216104611149</v>
      </c>
      <c r="I8716" t="str">
        <f>VLOOKUP($B8716&amp;$E8716,'Employee List'!$A:$E,5,0)</f>
        <v>E-1230</v>
      </c>
    </row>
    <row r="8717" spans="1:9" x14ac:dyDescent="0.35">
      <c r="A8717" t="s">
        <v>1257</v>
      </c>
      <c r="B8717" t="s">
        <v>156</v>
      </c>
      <c r="C8717" t="s">
        <v>368</v>
      </c>
      <c r="D8717" t="s">
        <v>1274</v>
      </c>
      <c r="E8717" t="s">
        <v>29</v>
      </c>
      <c r="F8717">
        <v>33667</v>
      </c>
      <c r="G8717">
        <v>34444</v>
      </c>
      <c r="H8717">
        <v>1.0230789794160453</v>
      </c>
      <c r="I8717" t="str">
        <f>VLOOKUP($B8717&amp;$E8717,'Employee List'!$A:$E,5,0)</f>
        <v>E-1231</v>
      </c>
    </row>
    <row r="8718" spans="1:9" x14ac:dyDescent="0.35">
      <c r="A8718" t="s">
        <v>1257</v>
      </c>
      <c r="B8718" t="s">
        <v>156</v>
      </c>
      <c r="C8718" t="s">
        <v>368</v>
      </c>
      <c r="D8718" t="s">
        <v>1274</v>
      </c>
      <c r="E8718" t="s">
        <v>30</v>
      </c>
      <c r="F8718">
        <v>33986</v>
      </c>
      <c r="G8718">
        <v>22377</v>
      </c>
      <c r="H8718">
        <v>0.65841817218854826</v>
      </c>
      <c r="I8718" t="str">
        <f>VLOOKUP($B8718&amp;$E8718,'Employee List'!$A:$E,5,0)</f>
        <v>E-1231</v>
      </c>
    </row>
    <row r="8719" spans="1:9" x14ac:dyDescent="0.35">
      <c r="A8719" t="s">
        <v>1257</v>
      </c>
      <c r="B8719" t="s">
        <v>156</v>
      </c>
      <c r="C8719" t="s">
        <v>368</v>
      </c>
      <c r="D8719" t="s">
        <v>1274</v>
      </c>
      <c r="E8719" t="s">
        <v>31</v>
      </c>
      <c r="F8719">
        <v>33633</v>
      </c>
      <c r="G8719">
        <v>27497</v>
      </c>
      <c r="H8719">
        <v>0.81756013439181752</v>
      </c>
      <c r="I8719" t="str">
        <f>VLOOKUP($B8719&amp;$E8719,'Employee List'!$A:$E,5,0)</f>
        <v>E-1231</v>
      </c>
    </row>
    <row r="8720" spans="1:9" x14ac:dyDescent="0.35">
      <c r="A8720" t="s">
        <v>1257</v>
      </c>
      <c r="B8720" t="s">
        <v>156</v>
      </c>
      <c r="C8720" t="s">
        <v>368</v>
      </c>
      <c r="D8720" t="s">
        <v>1263</v>
      </c>
      <c r="E8720" t="s">
        <v>29</v>
      </c>
      <c r="F8720">
        <v>3022</v>
      </c>
      <c r="G8720">
        <v>5715</v>
      </c>
      <c r="H8720">
        <v>1.8911317008603574</v>
      </c>
      <c r="I8720" t="str">
        <f>VLOOKUP($B8720&amp;$E8720,'Employee List'!$A:$E,5,0)</f>
        <v>E-1231</v>
      </c>
    </row>
    <row r="8721" spans="1:9" x14ac:dyDescent="0.35">
      <c r="A8721" t="s">
        <v>1257</v>
      </c>
      <c r="B8721" t="s">
        <v>156</v>
      </c>
      <c r="C8721" t="s">
        <v>368</v>
      </c>
      <c r="D8721" t="s">
        <v>1263</v>
      </c>
      <c r="E8721" t="s">
        <v>30</v>
      </c>
      <c r="F8721">
        <v>3027</v>
      </c>
      <c r="G8721">
        <v>4983</v>
      </c>
      <c r="H8721">
        <v>1.6461843409316155</v>
      </c>
      <c r="I8721" t="str">
        <f>VLOOKUP($B8721&amp;$E8721,'Employee List'!$A:$E,5,0)</f>
        <v>E-1231</v>
      </c>
    </row>
    <row r="8722" spans="1:9" x14ac:dyDescent="0.35">
      <c r="A8722" t="s">
        <v>1257</v>
      </c>
      <c r="B8722" t="s">
        <v>156</v>
      </c>
      <c r="C8722" t="s">
        <v>368</v>
      </c>
      <c r="D8722" t="s">
        <v>1263</v>
      </c>
      <c r="E8722" t="s">
        <v>31</v>
      </c>
      <c r="F8722">
        <v>4557</v>
      </c>
      <c r="G8722">
        <v>10234</v>
      </c>
      <c r="H8722">
        <v>2.2457757296466974</v>
      </c>
      <c r="I8722" t="str">
        <f>VLOOKUP($B8722&amp;$E8722,'Employee List'!$A:$E,5,0)</f>
        <v>E-1231</v>
      </c>
    </row>
    <row r="8723" spans="1:9" x14ac:dyDescent="0.35">
      <c r="A8723" t="s">
        <v>1257</v>
      </c>
      <c r="B8723" t="s">
        <v>156</v>
      </c>
      <c r="C8723" t="s">
        <v>368</v>
      </c>
      <c r="D8723" t="s">
        <v>1264</v>
      </c>
      <c r="E8723" t="s">
        <v>29</v>
      </c>
      <c r="F8723">
        <v>9582</v>
      </c>
      <c r="G8723">
        <v>10457</v>
      </c>
      <c r="H8723">
        <v>1.091317052807347</v>
      </c>
      <c r="I8723" t="str">
        <f>VLOOKUP($B8723&amp;$E8723,'Employee List'!$A:$E,5,0)</f>
        <v>E-1231</v>
      </c>
    </row>
    <row r="8724" spans="1:9" x14ac:dyDescent="0.35">
      <c r="A8724" t="s">
        <v>1257</v>
      </c>
      <c r="B8724" t="s">
        <v>156</v>
      </c>
      <c r="C8724" t="s">
        <v>368</v>
      </c>
      <c r="D8724" t="s">
        <v>1264</v>
      </c>
      <c r="E8724" t="s">
        <v>30</v>
      </c>
      <c r="F8724">
        <v>8976</v>
      </c>
      <c r="G8724">
        <v>1148</v>
      </c>
      <c r="H8724">
        <v>0.12789661319073084</v>
      </c>
      <c r="I8724" t="str">
        <f>VLOOKUP($B8724&amp;$E8724,'Employee List'!$A:$E,5,0)</f>
        <v>E-1231</v>
      </c>
    </row>
    <row r="8725" spans="1:9" x14ac:dyDescent="0.35">
      <c r="A8725" t="s">
        <v>1257</v>
      </c>
      <c r="B8725" t="s">
        <v>156</v>
      </c>
      <c r="C8725" t="s">
        <v>368</v>
      </c>
      <c r="D8725" t="s">
        <v>1264</v>
      </c>
      <c r="E8725" t="s">
        <v>31</v>
      </c>
      <c r="F8725">
        <v>9707</v>
      </c>
      <c r="G8725">
        <v>5546</v>
      </c>
      <c r="H8725">
        <v>0.57134026990831355</v>
      </c>
      <c r="I8725" t="str">
        <f>VLOOKUP($B8725&amp;$E8725,'Employee List'!$A:$E,5,0)</f>
        <v>E-1231</v>
      </c>
    </row>
    <row r="8726" spans="1:9" x14ac:dyDescent="0.35">
      <c r="A8726" t="s">
        <v>1257</v>
      </c>
      <c r="B8726" t="s">
        <v>156</v>
      </c>
      <c r="C8726" t="s">
        <v>368</v>
      </c>
      <c r="D8726" t="s">
        <v>1265</v>
      </c>
      <c r="E8726" t="s">
        <v>29</v>
      </c>
      <c r="F8726">
        <v>8661</v>
      </c>
      <c r="G8726">
        <v>6676</v>
      </c>
      <c r="H8726">
        <v>0.77081168456298343</v>
      </c>
      <c r="I8726" t="str">
        <f>VLOOKUP($B8726&amp;$E8726,'Employee List'!$A:$E,5,0)</f>
        <v>E-1231</v>
      </c>
    </row>
    <row r="8727" spans="1:9" x14ac:dyDescent="0.35">
      <c r="A8727" t="s">
        <v>1257</v>
      </c>
      <c r="B8727" t="s">
        <v>156</v>
      </c>
      <c r="C8727" t="s">
        <v>368</v>
      </c>
      <c r="D8727" t="s">
        <v>1265</v>
      </c>
      <c r="E8727" t="s">
        <v>30</v>
      </c>
      <c r="F8727">
        <v>7221</v>
      </c>
      <c r="G8727">
        <v>10874</v>
      </c>
      <c r="H8727">
        <v>1.5058856114111618</v>
      </c>
      <c r="I8727" t="str">
        <f>VLOOKUP($B8727&amp;$E8727,'Employee List'!$A:$E,5,0)</f>
        <v>E-1231</v>
      </c>
    </row>
    <row r="8728" spans="1:9" x14ac:dyDescent="0.35">
      <c r="A8728" t="s">
        <v>1257</v>
      </c>
      <c r="B8728" t="s">
        <v>156</v>
      </c>
      <c r="C8728" t="s">
        <v>368</v>
      </c>
      <c r="D8728" t="s">
        <v>1265</v>
      </c>
      <c r="E8728" t="s">
        <v>31</v>
      </c>
      <c r="F8728">
        <v>7091</v>
      </c>
      <c r="G8728">
        <v>4169</v>
      </c>
      <c r="H8728">
        <v>0.58792835989282188</v>
      </c>
      <c r="I8728" t="str">
        <f>VLOOKUP($B8728&amp;$E8728,'Employee List'!$A:$E,5,0)</f>
        <v>E-1231</v>
      </c>
    </row>
    <row r="8729" spans="1:9" x14ac:dyDescent="0.35">
      <c r="A8729" t="s">
        <v>1257</v>
      </c>
      <c r="B8729" t="s">
        <v>156</v>
      </c>
      <c r="C8729" t="s">
        <v>368</v>
      </c>
      <c r="D8729" t="s">
        <v>1260</v>
      </c>
      <c r="E8729" t="s">
        <v>29</v>
      </c>
      <c r="F8729">
        <v>109825</v>
      </c>
      <c r="G8729">
        <v>126029</v>
      </c>
      <c r="H8729">
        <v>1.14754381971318</v>
      </c>
      <c r="I8729" t="str">
        <f>VLOOKUP($B8729&amp;$E8729,'Employee List'!$A:$E,5,0)</f>
        <v>E-1231</v>
      </c>
    </row>
    <row r="8730" spans="1:9" x14ac:dyDescent="0.35">
      <c r="A8730" t="s">
        <v>1257</v>
      </c>
      <c r="B8730" t="s">
        <v>156</v>
      </c>
      <c r="C8730" t="s">
        <v>368</v>
      </c>
      <c r="D8730" t="s">
        <v>1260</v>
      </c>
      <c r="E8730" t="s">
        <v>30</v>
      </c>
      <c r="F8730">
        <v>110020</v>
      </c>
      <c r="G8730">
        <v>147609</v>
      </c>
      <c r="H8730">
        <v>1.3416560625340848</v>
      </c>
      <c r="I8730" t="str">
        <f>VLOOKUP($B8730&amp;$E8730,'Employee List'!$A:$E,5,0)</f>
        <v>E-1231</v>
      </c>
    </row>
    <row r="8731" spans="1:9" x14ac:dyDescent="0.35">
      <c r="A8731" t="s">
        <v>1257</v>
      </c>
      <c r="B8731" t="s">
        <v>156</v>
      </c>
      <c r="C8731" t="s">
        <v>368</v>
      </c>
      <c r="D8731" t="s">
        <v>1260</v>
      </c>
      <c r="E8731" t="s">
        <v>31</v>
      </c>
      <c r="F8731">
        <v>130316</v>
      </c>
      <c r="G8731">
        <v>263801</v>
      </c>
      <c r="H8731">
        <v>2.0243178120875411</v>
      </c>
      <c r="I8731" t="str">
        <f>VLOOKUP($B8731&amp;$E8731,'Employee List'!$A:$E,5,0)</f>
        <v>E-1231</v>
      </c>
    </row>
    <row r="8732" spans="1:9" x14ac:dyDescent="0.35">
      <c r="A8732" t="s">
        <v>1257</v>
      </c>
      <c r="B8732" t="s">
        <v>156</v>
      </c>
      <c r="C8732" t="s">
        <v>368</v>
      </c>
      <c r="D8732" t="s">
        <v>1261</v>
      </c>
      <c r="E8732" t="s">
        <v>29</v>
      </c>
      <c r="F8732">
        <v>69122</v>
      </c>
      <c r="G8732">
        <v>71771</v>
      </c>
      <c r="H8732">
        <v>1.0383235438789387</v>
      </c>
      <c r="I8732" t="str">
        <f>VLOOKUP($B8732&amp;$E8732,'Employee List'!$A:$E,5,0)</f>
        <v>E-1231</v>
      </c>
    </row>
    <row r="8733" spans="1:9" x14ac:dyDescent="0.35">
      <c r="A8733" t="s">
        <v>1257</v>
      </c>
      <c r="B8733" t="s">
        <v>156</v>
      </c>
      <c r="C8733" t="s">
        <v>368</v>
      </c>
      <c r="D8733" t="s">
        <v>1261</v>
      </c>
      <c r="E8733" t="s">
        <v>30</v>
      </c>
      <c r="F8733">
        <v>73395</v>
      </c>
      <c r="G8733">
        <v>54518</v>
      </c>
      <c r="H8733">
        <v>0.74280264323182776</v>
      </c>
      <c r="I8733" t="str">
        <f>VLOOKUP($B8733&amp;$E8733,'Employee List'!$A:$E,5,0)</f>
        <v>E-1231</v>
      </c>
    </row>
    <row r="8734" spans="1:9" x14ac:dyDescent="0.35">
      <c r="A8734" t="s">
        <v>1257</v>
      </c>
      <c r="B8734" t="s">
        <v>156</v>
      </c>
      <c r="C8734" t="s">
        <v>368</v>
      </c>
      <c r="D8734" t="s">
        <v>1261</v>
      </c>
      <c r="E8734" t="s">
        <v>31</v>
      </c>
      <c r="F8734">
        <v>73448</v>
      </c>
      <c r="G8734">
        <v>42187</v>
      </c>
      <c r="H8734">
        <v>0.57437915259775618</v>
      </c>
      <c r="I8734" t="str">
        <f>VLOOKUP($B8734&amp;$E8734,'Employee List'!$A:$E,5,0)</f>
        <v>E-1231</v>
      </c>
    </row>
    <row r="8735" spans="1:9" x14ac:dyDescent="0.35">
      <c r="A8735" t="s">
        <v>1257</v>
      </c>
      <c r="B8735" t="s">
        <v>156</v>
      </c>
      <c r="C8735" t="s">
        <v>368</v>
      </c>
      <c r="D8735" t="s">
        <v>1266</v>
      </c>
      <c r="E8735" t="s">
        <v>29</v>
      </c>
      <c r="F8735">
        <v>198877</v>
      </c>
      <c r="G8735">
        <v>185067</v>
      </c>
      <c r="H8735">
        <v>0.93056009493304903</v>
      </c>
      <c r="I8735" t="str">
        <f>VLOOKUP($B8735&amp;$E8735,'Employee List'!$A:$E,5,0)</f>
        <v>E-1231</v>
      </c>
    </row>
    <row r="8736" spans="1:9" x14ac:dyDescent="0.35">
      <c r="A8736" t="s">
        <v>1257</v>
      </c>
      <c r="B8736" t="s">
        <v>156</v>
      </c>
      <c r="C8736" t="s">
        <v>368</v>
      </c>
      <c r="D8736" t="s">
        <v>1266</v>
      </c>
      <c r="E8736" t="s">
        <v>30</v>
      </c>
      <c r="F8736">
        <v>207338</v>
      </c>
      <c r="G8736">
        <v>151641</v>
      </c>
      <c r="H8736">
        <v>0.73137099808042905</v>
      </c>
      <c r="I8736" t="str">
        <f>VLOOKUP($B8736&amp;$E8736,'Employee List'!$A:$E,5,0)</f>
        <v>E-1231</v>
      </c>
    </row>
    <row r="8737" spans="1:9" x14ac:dyDescent="0.35">
      <c r="A8737" t="s">
        <v>1257</v>
      </c>
      <c r="B8737" t="s">
        <v>156</v>
      </c>
      <c r="C8737" t="s">
        <v>368</v>
      </c>
      <c r="D8737" t="s">
        <v>1266</v>
      </c>
      <c r="E8737" t="s">
        <v>31</v>
      </c>
      <c r="F8737">
        <v>210195</v>
      </c>
      <c r="G8737">
        <v>166933</v>
      </c>
      <c r="H8737">
        <v>0.79418159328242821</v>
      </c>
      <c r="I8737" t="str">
        <f>VLOOKUP($B8737&amp;$E8737,'Employee List'!$A:$E,5,0)</f>
        <v>E-1231</v>
      </c>
    </row>
    <row r="8738" spans="1:9" x14ac:dyDescent="0.35">
      <c r="A8738" t="s">
        <v>1257</v>
      </c>
      <c r="B8738" t="s">
        <v>156</v>
      </c>
      <c r="C8738" t="s">
        <v>368</v>
      </c>
      <c r="D8738" t="s">
        <v>1267</v>
      </c>
      <c r="E8738" t="s">
        <v>29</v>
      </c>
      <c r="F8738">
        <v>64648</v>
      </c>
      <c r="G8738">
        <v>39790</v>
      </c>
      <c r="H8738">
        <v>0.61548694468506371</v>
      </c>
      <c r="I8738" t="str">
        <f>VLOOKUP($B8738&amp;$E8738,'Employee List'!$A:$E,5,0)</f>
        <v>E-1231</v>
      </c>
    </row>
    <row r="8739" spans="1:9" x14ac:dyDescent="0.35">
      <c r="A8739" t="s">
        <v>1257</v>
      </c>
      <c r="B8739" t="s">
        <v>156</v>
      </c>
      <c r="C8739" t="s">
        <v>368</v>
      </c>
      <c r="D8739" t="s">
        <v>1267</v>
      </c>
      <c r="E8739" t="s">
        <v>30</v>
      </c>
      <c r="F8739">
        <v>64007</v>
      </c>
      <c r="G8739">
        <v>40575</v>
      </c>
      <c r="H8739">
        <v>0.63391504054244063</v>
      </c>
      <c r="I8739" t="str">
        <f>VLOOKUP($B8739&amp;$E8739,'Employee List'!$A:$E,5,0)</f>
        <v>E-1231</v>
      </c>
    </row>
    <row r="8740" spans="1:9" x14ac:dyDescent="0.35">
      <c r="A8740" t="s">
        <v>1257</v>
      </c>
      <c r="B8740" t="s">
        <v>156</v>
      </c>
      <c r="C8740" t="s">
        <v>368</v>
      </c>
      <c r="D8740" t="s">
        <v>1267</v>
      </c>
      <c r="E8740" t="s">
        <v>31</v>
      </c>
      <c r="F8740">
        <v>66967</v>
      </c>
      <c r="G8740">
        <v>63674</v>
      </c>
      <c r="H8740">
        <v>0.95082652649812593</v>
      </c>
      <c r="I8740" t="str">
        <f>VLOOKUP($B8740&amp;$E8740,'Employee List'!$A:$E,5,0)</f>
        <v>E-1231</v>
      </c>
    </row>
    <row r="8741" spans="1:9" x14ac:dyDescent="0.35">
      <c r="A8741" t="s">
        <v>1257</v>
      </c>
      <c r="B8741" t="s">
        <v>156</v>
      </c>
      <c r="C8741" t="s">
        <v>368</v>
      </c>
      <c r="D8741" t="s">
        <v>1268</v>
      </c>
      <c r="E8741" t="s">
        <v>29</v>
      </c>
      <c r="F8741">
        <v>15651</v>
      </c>
      <c r="G8741">
        <v>4618</v>
      </c>
      <c r="H8741">
        <v>0.29506101846527377</v>
      </c>
      <c r="I8741" t="str">
        <f>VLOOKUP($B8741&amp;$E8741,'Employee List'!$A:$E,5,0)</f>
        <v>E-1231</v>
      </c>
    </row>
    <row r="8742" spans="1:9" x14ac:dyDescent="0.35">
      <c r="A8742" t="s">
        <v>1257</v>
      </c>
      <c r="B8742" t="s">
        <v>156</v>
      </c>
      <c r="C8742" t="s">
        <v>368</v>
      </c>
      <c r="D8742" t="s">
        <v>1268</v>
      </c>
      <c r="E8742" t="s">
        <v>30</v>
      </c>
      <c r="F8742">
        <v>11506</v>
      </c>
      <c r="G8742">
        <v>5924</v>
      </c>
      <c r="H8742">
        <v>0.51486181122892405</v>
      </c>
      <c r="I8742" t="str">
        <f>VLOOKUP($B8742&amp;$E8742,'Employee List'!$A:$E,5,0)</f>
        <v>E-1231</v>
      </c>
    </row>
    <row r="8743" spans="1:9" x14ac:dyDescent="0.35">
      <c r="A8743" t="s">
        <v>1257</v>
      </c>
      <c r="B8743" t="s">
        <v>156</v>
      </c>
      <c r="C8743" t="s">
        <v>368</v>
      </c>
      <c r="D8743" t="s">
        <v>1268</v>
      </c>
      <c r="E8743" t="s">
        <v>31</v>
      </c>
      <c r="F8743">
        <v>13366</v>
      </c>
      <c r="G8743">
        <v>6877</v>
      </c>
      <c r="H8743">
        <v>0.51451443962292387</v>
      </c>
      <c r="I8743" t="str">
        <f>VLOOKUP($B8743&amp;$E8743,'Employee List'!$A:$E,5,0)</f>
        <v>E-1231</v>
      </c>
    </row>
    <row r="8744" spans="1:9" x14ac:dyDescent="0.35">
      <c r="A8744" t="s">
        <v>1257</v>
      </c>
      <c r="B8744" t="s">
        <v>156</v>
      </c>
      <c r="C8744" t="s">
        <v>368</v>
      </c>
      <c r="D8744" t="s">
        <v>1269</v>
      </c>
      <c r="E8744" t="s">
        <v>29</v>
      </c>
      <c r="F8744">
        <v>9689</v>
      </c>
      <c r="G8744">
        <v>4312</v>
      </c>
      <c r="H8744">
        <v>0.44504076788110231</v>
      </c>
      <c r="I8744" t="str">
        <f>VLOOKUP($B8744&amp;$E8744,'Employee List'!$A:$E,5,0)</f>
        <v>E-1231</v>
      </c>
    </row>
    <row r="8745" spans="1:9" x14ac:dyDescent="0.35">
      <c r="A8745" t="s">
        <v>1257</v>
      </c>
      <c r="B8745" t="s">
        <v>156</v>
      </c>
      <c r="C8745" t="s">
        <v>368</v>
      </c>
      <c r="D8745" t="s">
        <v>1269</v>
      </c>
      <c r="E8745" t="s">
        <v>30</v>
      </c>
      <c r="F8745">
        <v>8102</v>
      </c>
      <c r="G8745">
        <v>4629</v>
      </c>
      <c r="H8745">
        <v>0.57134040977536416</v>
      </c>
      <c r="I8745" t="str">
        <f>VLOOKUP($B8745&amp;$E8745,'Employee List'!$A:$E,5,0)</f>
        <v>E-1231</v>
      </c>
    </row>
    <row r="8746" spans="1:9" x14ac:dyDescent="0.35">
      <c r="A8746" t="s">
        <v>1257</v>
      </c>
      <c r="B8746" t="s">
        <v>156</v>
      </c>
      <c r="C8746" t="s">
        <v>368</v>
      </c>
      <c r="D8746" t="s">
        <v>1269</v>
      </c>
      <c r="E8746" t="s">
        <v>31</v>
      </c>
      <c r="F8746">
        <v>5592</v>
      </c>
      <c r="G8746">
        <v>5806</v>
      </c>
      <c r="H8746">
        <v>1.0382689556509299</v>
      </c>
      <c r="I8746" t="str">
        <f>VLOOKUP($B8746&amp;$E8746,'Employee List'!$A:$E,5,0)</f>
        <v>E-1231</v>
      </c>
    </row>
    <row r="8747" spans="1:9" x14ac:dyDescent="0.35">
      <c r="A8747" t="s">
        <v>1257</v>
      </c>
      <c r="B8747" t="s">
        <v>156</v>
      </c>
      <c r="C8747" t="s">
        <v>368</v>
      </c>
      <c r="D8747" t="s">
        <v>1270</v>
      </c>
      <c r="E8747" t="s">
        <v>29</v>
      </c>
      <c r="F8747">
        <v>5652</v>
      </c>
      <c r="G8747">
        <v>5207</v>
      </c>
      <c r="H8747">
        <v>0.92126680820948337</v>
      </c>
      <c r="I8747" t="str">
        <f>VLOOKUP($B8747&amp;$E8747,'Employee List'!$A:$E,5,0)</f>
        <v>E-1231</v>
      </c>
    </row>
    <row r="8748" spans="1:9" x14ac:dyDescent="0.35">
      <c r="A8748" t="s">
        <v>1257</v>
      </c>
      <c r="B8748" t="s">
        <v>156</v>
      </c>
      <c r="C8748" t="s">
        <v>368</v>
      </c>
      <c r="D8748" t="s">
        <v>1270</v>
      </c>
      <c r="E8748" t="s">
        <v>30</v>
      </c>
      <c r="F8748">
        <v>8344</v>
      </c>
      <c r="G8748">
        <v>3299</v>
      </c>
      <c r="H8748">
        <v>0.39537392138063276</v>
      </c>
      <c r="I8748" t="str">
        <f>VLOOKUP($B8748&amp;$E8748,'Employee List'!$A:$E,5,0)</f>
        <v>E-1231</v>
      </c>
    </row>
    <row r="8749" spans="1:9" x14ac:dyDescent="0.35">
      <c r="A8749" t="s">
        <v>1257</v>
      </c>
      <c r="B8749" t="s">
        <v>156</v>
      </c>
      <c r="C8749" t="s">
        <v>368</v>
      </c>
      <c r="D8749" t="s">
        <v>1270</v>
      </c>
      <c r="E8749" t="s">
        <v>31</v>
      </c>
      <c r="F8749">
        <v>8163</v>
      </c>
      <c r="G8749">
        <v>3522</v>
      </c>
      <c r="H8749">
        <v>0.43145902241822859</v>
      </c>
      <c r="I8749" t="str">
        <f>VLOOKUP($B8749&amp;$E8749,'Employee List'!$A:$E,5,0)</f>
        <v>E-1231</v>
      </c>
    </row>
    <row r="8750" spans="1:9" x14ac:dyDescent="0.35">
      <c r="A8750" t="s">
        <v>1257</v>
      </c>
      <c r="B8750" t="s">
        <v>156</v>
      </c>
      <c r="C8750" t="s">
        <v>368</v>
      </c>
      <c r="D8750" t="s">
        <v>1271</v>
      </c>
      <c r="E8750" t="s">
        <v>29</v>
      </c>
      <c r="F8750">
        <v>48741</v>
      </c>
      <c r="G8750">
        <v>36752</v>
      </c>
      <c r="H8750">
        <v>0.75402638435813796</v>
      </c>
      <c r="I8750" t="str">
        <f>VLOOKUP($B8750&amp;$E8750,'Employee List'!$A:$E,5,0)</f>
        <v>E-1231</v>
      </c>
    </row>
    <row r="8751" spans="1:9" x14ac:dyDescent="0.35">
      <c r="A8751" t="s">
        <v>1257</v>
      </c>
      <c r="B8751" t="s">
        <v>156</v>
      </c>
      <c r="C8751" t="s">
        <v>368</v>
      </c>
      <c r="D8751" t="s">
        <v>1271</v>
      </c>
      <c r="E8751" t="s">
        <v>30</v>
      </c>
      <c r="F8751">
        <v>50642</v>
      </c>
      <c r="G8751">
        <v>50898</v>
      </c>
      <c r="H8751">
        <v>1.0050550926108763</v>
      </c>
      <c r="I8751" t="str">
        <f>VLOOKUP($B8751&amp;$E8751,'Employee List'!$A:$E,5,0)</f>
        <v>E-1231</v>
      </c>
    </row>
    <row r="8752" spans="1:9" x14ac:dyDescent="0.35">
      <c r="A8752" t="s">
        <v>1257</v>
      </c>
      <c r="B8752" t="s">
        <v>156</v>
      </c>
      <c r="C8752" t="s">
        <v>368</v>
      </c>
      <c r="D8752" t="s">
        <v>1271</v>
      </c>
      <c r="E8752" t="s">
        <v>31</v>
      </c>
      <c r="F8752">
        <v>52638</v>
      </c>
      <c r="G8752">
        <v>50288</v>
      </c>
      <c r="H8752">
        <v>0.95535544663551042</v>
      </c>
      <c r="I8752" t="str">
        <f>VLOOKUP($B8752&amp;$E8752,'Employee List'!$A:$E,5,0)</f>
        <v>E-1231</v>
      </c>
    </row>
    <row r="8753" spans="1:9" x14ac:dyDescent="0.35">
      <c r="A8753" t="s">
        <v>1257</v>
      </c>
      <c r="B8753" t="s">
        <v>156</v>
      </c>
      <c r="C8753" t="s">
        <v>368</v>
      </c>
      <c r="D8753" t="s">
        <v>1258</v>
      </c>
      <c r="E8753" t="s">
        <v>29</v>
      </c>
      <c r="F8753">
        <v>344308</v>
      </c>
      <c r="G8753">
        <v>489780</v>
      </c>
      <c r="H8753">
        <v>1.4225054311837075</v>
      </c>
      <c r="I8753" t="str">
        <f>VLOOKUP($B8753&amp;$E8753,'Employee List'!$A:$E,5,0)</f>
        <v>E-1231</v>
      </c>
    </row>
    <row r="8754" spans="1:9" x14ac:dyDescent="0.35">
      <c r="A8754" t="s">
        <v>1257</v>
      </c>
      <c r="B8754" t="s">
        <v>156</v>
      </c>
      <c r="C8754" t="s">
        <v>368</v>
      </c>
      <c r="D8754" t="s">
        <v>1258</v>
      </c>
      <c r="E8754" t="s">
        <v>30</v>
      </c>
      <c r="F8754">
        <v>336038</v>
      </c>
      <c r="G8754">
        <v>472178</v>
      </c>
      <c r="H8754">
        <v>1.4051327528434283</v>
      </c>
      <c r="I8754" t="str">
        <f>VLOOKUP($B8754&amp;$E8754,'Employee List'!$A:$E,5,0)</f>
        <v>E-1231</v>
      </c>
    </row>
    <row r="8755" spans="1:9" x14ac:dyDescent="0.35">
      <c r="A8755" t="s">
        <v>1257</v>
      </c>
      <c r="B8755" t="s">
        <v>156</v>
      </c>
      <c r="C8755" t="s">
        <v>368</v>
      </c>
      <c r="D8755" t="s">
        <v>1258</v>
      </c>
      <c r="E8755" t="s">
        <v>31</v>
      </c>
      <c r="F8755">
        <v>323956</v>
      </c>
      <c r="G8755">
        <v>354401</v>
      </c>
      <c r="H8755">
        <v>1.0939788119374236</v>
      </c>
      <c r="I8755" t="str">
        <f>VLOOKUP($B8755&amp;$E8755,'Employee List'!$A:$E,5,0)</f>
        <v>E-1231</v>
      </c>
    </row>
    <row r="8756" spans="1:9" x14ac:dyDescent="0.35">
      <c r="A8756" t="s">
        <v>1257</v>
      </c>
      <c r="B8756" t="s">
        <v>156</v>
      </c>
      <c r="C8756" t="s">
        <v>368</v>
      </c>
      <c r="D8756" t="s">
        <v>1272</v>
      </c>
      <c r="E8756" t="s">
        <v>29</v>
      </c>
      <c r="F8756">
        <v>15041</v>
      </c>
      <c r="G8756">
        <v>13769</v>
      </c>
      <c r="H8756">
        <v>0.91543115484342796</v>
      </c>
      <c r="I8756" t="str">
        <f>VLOOKUP($B8756&amp;$E8756,'Employee List'!$A:$E,5,0)</f>
        <v>E-1231</v>
      </c>
    </row>
    <row r="8757" spans="1:9" x14ac:dyDescent="0.35">
      <c r="A8757" t="s">
        <v>1257</v>
      </c>
      <c r="B8757" t="s">
        <v>156</v>
      </c>
      <c r="C8757" t="s">
        <v>368</v>
      </c>
      <c r="D8757" t="s">
        <v>1272</v>
      </c>
      <c r="E8757" t="s">
        <v>30</v>
      </c>
      <c r="F8757">
        <v>14687</v>
      </c>
      <c r="G8757">
        <v>15099</v>
      </c>
      <c r="H8757">
        <v>1.0280520187921292</v>
      </c>
      <c r="I8757" t="str">
        <f>VLOOKUP($B8757&amp;$E8757,'Employee List'!$A:$E,5,0)</f>
        <v>E-1231</v>
      </c>
    </row>
    <row r="8758" spans="1:9" x14ac:dyDescent="0.35">
      <c r="A8758" t="s">
        <v>1257</v>
      </c>
      <c r="B8758" t="s">
        <v>156</v>
      </c>
      <c r="C8758" t="s">
        <v>368</v>
      </c>
      <c r="D8758" t="s">
        <v>1272</v>
      </c>
      <c r="E8758" t="s">
        <v>31</v>
      </c>
      <c r="F8758">
        <v>18219</v>
      </c>
      <c r="G8758">
        <v>10011</v>
      </c>
      <c r="H8758">
        <v>0.54948131071957851</v>
      </c>
      <c r="I8758" t="str">
        <f>VLOOKUP($B8758&amp;$E8758,'Employee List'!$A:$E,5,0)</f>
        <v>E-1231</v>
      </c>
    </row>
    <row r="8759" spans="1:9" x14ac:dyDescent="0.35">
      <c r="A8759" t="s">
        <v>1257</v>
      </c>
      <c r="B8759" t="s">
        <v>156</v>
      </c>
      <c r="C8759" t="s">
        <v>368</v>
      </c>
      <c r="D8759" t="s">
        <v>1259</v>
      </c>
      <c r="E8759" t="s">
        <v>29</v>
      </c>
      <c r="F8759">
        <v>63502</v>
      </c>
      <c r="G8759">
        <v>43986</v>
      </c>
      <c r="H8759">
        <v>0.69267109697332363</v>
      </c>
      <c r="I8759" t="str">
        <f>VLOOKUP($B8759&amp;$E8759,'Employee List'!$A:$E,5,0)</f>
        <v>E-1231</v>
      </c>
    </row>
    <row r="8760" spans="1:9" x14ac:dyDescent="0.35">
      <c r="A8760" t="s">
        <v>1257</v>
      </c>
      <c r="B8760" t="s">
        <v>156</v>
      </c>
      <c r="C8760" t="s">
        <v>368</v>
      </c>
      <c r="D8760" t="s">
        <v>1259</v>
      </c>
      <c r="E8760" t="s">
        <v>30</v>
      </c>
      <c r="F8760">
        <v>67372</v>
      </c>
      <c r="G8760">
        <v>41255</v>
      </c>
      <c r="H8760">
        <v>0.61234637534880965</v>
      </c>
      <c r="I8760" t="str">
        <f>VLOOKUP($B8760&amp;$E8760,'Employee List'!$A:$E,5,0)</f>
        <v>E-1231</v>
      </c>
    </row>
    <row r="8761" spans="1:9" x14ac:dyDescent="0.35">
      <c r="A8761" t="s">
        <v>1257</v>
      </c>
      <c r="B8761" t="s">
        <v>156</v>
      </c>
      <c r="C8761" t="s">
        <v>368</v>
      </c>
      <c r="D8761" t="s">
        <v>1259</v>
      </c>
      <c r="E8761" t="s">
        <v>31</v>
      </c>
      <c r="F8761">
        <v>70827</v>
      </c>
      <c r="G8761">
        <v>43631</v>
      </c>
      <c r="H8761">
        <v>0.61602213845002607</v>
      </c>
      <c r="I8761" t="str">
        <f>VLOOKUP($B8761&amp;$E8761,'Employee List'!$A:$E,5,0)</f>
        <v>E-1231</v>
      </c>
    </row>
    <row r="8762" spans="1:9" x14ac:dyDescent="0.35">
      <c r="A8762" t="s">
        <v>1257</v>
      </c>
      <c r="B8762" t="s">
        <v>156</v>
      </c>
      <c r="C8762" t="s">
        <v>368</v>
      </c>
      <c r="D8762" t="s">
        <v>1273</v>
      </c>
      <c r="E8762" t="s">
        <v>29</v>
      </c>
      <c r="F8762">
        <v>10011</v>
      </c>
      <c r="G8762">
        <v>10784</v>
      </c>
      <c r="H8762">
        <v>1.0772150634302267</v>
      </c>
      <c r="I8762" t="str">
        <f>VLOOKUP($B8762&amp;$E8762,'Employee List'!$A:$E,5,0)</f>
        <v>E-1231</v>
      </c>
    </row>
    <row r="8763" spans="1:9" x14ac:dyDescent="0.35">
      <c r="A8763" t="s">
        <v>1257</v>
      </c>
      <c r="B8763" t="s">
        <v>156</v>
      </c>
      <c r="C8763" t="s">
        <v>368</v>
      </c>
      <c r="D8763" t="s">
        <v>1273</v>
      </c>
      <c r="E8763" t="s">
        <v>30</v>
      </c>
      <c r="F8763">
        <v>10538</v>
      </c>
      <c r="G8763">
        <v>13428</v>
      </c>
      <c r="H8763">
        <v>1.2742455873979883</v>
      </c>
      <c r="I8763" t="str">
        <f>VLOOKUP($B8763&amp;$E8763,'Employee List'!$A:$E,5,0)</f>
        <v>E-1231</v>
      </c>
    </row>
    <row r="8764" spans="1:9" x14ac:dyDescent="0.35">
      <c r="A8764" t="s">
        <v>1257</v>
      </c>
      <c r="B8764" t="s">
        <v>156</v>
      </c>
      <c r="C8764" t="s">
        <v>368</v>
      </c>
      <c r="D8764" t="s">
        <v>1273</v>
      </c>
      <c r="E8764" t="s">
        <v>31</v>
      </c>
      <c r="F8764">
        <v>10751</v>
      </c>
      <c r="G8764">
        <v>10124</v>
      </c>
      <c r="H8764">
        <v>0.94167984373546643</v>
      </c>
      <c r="I8764" t="str">
        <f>VLOOKUP($B8764&amp;$E8764,'Employee List'!$A:$E,5,0)</f>
        <v>E-1231</v>
      </c>
    </row>
    <row r="8765" spans="1:9" x14ac:dyDescent="0.35">
      <c r="A8765" t="s">
        <v>1257</v>
      </c>
      <c r="B8765" t="s">
        <v>156</v>
      </c>
      <c r="C8765" t="s">
        <v>368</v>
      </c>
      <c r="D8765" t="s">
        <v>1275</v>
      </c>
      <c r="E8765" t="s">
        <v>29</v>
      </c>
      <c r="F8765">
        <v>4580</v>
      </c>
      <c r="G8765">
        <v>7666</v>
      </c>
      <c r="H8765">
        <v>1.6737991266375545</v>
      </c>
      <c r="I8765" t="str">
        <f>VLOOKUP($B8765&amp;$E8765,'Employee List'!$A:$E,5,0)</f>
        <v>E-1231</v>
      </c>
    </row>
    <row r="8766" spans="1:9" x14ac:dyDescent="0.35">
      <c r="A8766" t="s">
        <v>1257</v>
      </c>
      <c r="B8766" t="s">
        <v>156</v>
      </c>
      <c r="C8766" t="s">
        <v>368</v>
      </c>
      <c r="D8766" t="s">
        <v>1275</v>
      </c>
      <c r="E8766" t="s">
        <v>30</v>
      </c>
      <c r="F8766">
        <v>5577</v>
      </c>
      <c r="G8766">
        <v>10353</v>
      </c>
      <c r="H8766">
        <v>1.8563743948359333</v>
      </c>
      <c r="I8766" t="str">
        <f>VLOOKUP($B8766&amp;$E8766,'Employee List'!$A:$E,5,0)</f>
        <v>E-1231</v>
      </c>
    </row>
    <row r="8767" spans="1:9" x14ac:dyDescent="0.35">
      <c r="A8767" t="s">
        <v>1257</v>
      </c>
      <c r="B8767" t="s">
        <v>156</v>
      </c>
      <c r="C8767" t="s">
        <v>368</v>
      </c>
      <c r="D8767" t="s">
        <v>1275</v>
      </c>
      <c r="E8767" t="s">
        <v>31</v>
      </c>
      <c r="F8767">
        <v>7451</v>
      </c>
      <c r="G8767">
        <v>7515</v>
      </c>
      <c r="H8767">
        <v>1.0085894510803919</v>
      </c>
      <c r="I8767" t="str">
        <f>VLOOKUP($B8767&amp;$E8767,'Employee List'!$A:$E,5,0)</f>
        <v>E-1231</v>
      </c>
    </row>
    <row r="8768" spans="1:9" x14ac:dyDescent="0.35">
      <c r="A8768" t="s">
        <v>1257</v>
      </c>
      <c r="B8768" t="s">
        <v>156</v>
      </c>
      <c r="C8768" t="s">
        <v>368</v>
      </c>
      <c r="D8768" t="s">
        <v>1276</v>
      </c>
      <c r="E8768" t="s">
        <v>29</v>
      </c>
      <c r="F8768">
        <v>3975</v>
      </c>
      <c r="G8768">
        <v>3557</v>
      </c>
      <c r="H8768">
        <v>0.89484276729559753</v>
      </c>
      <c r="I8768" t="str">
        <f>VLOOKUP($B8768&amp;$E8768,'Employee List'!$A:$E,5,0)</f>
        <v>E-1231</v>
      </c>
    </row>
    <row r="8769" spans="1:9" x14ac:dyDescent="0.35">
      <c r="A8769" t="s">
        <v>1257</v>
      </c>
      <c r="B8769" t="s">
        <v>156</v>
      </c>
      <c r="C8769" t="s">
        <v>368</v>
      </c>
      <c r="D8769" t="s">
        <v>1276</v>
      </c>
      <c r="E8769" t="s">
        <v>30</v>
      </c>
      <c r="F8769">
        <v>5735</v>
      </c>
      <c r="G8769">
        <v>6153</v>
      </c>
      <c r="H8769">
        <v>1.0728857890148213</v>
      </c>
      <c r="I8769" t="str">
        <f>VLOOKUP($B8769&amp;$E8769,'Employee List'!$A:$E,5,0)</f>
        <v>E-1231</v>
      </c>
    </row>
    <row r="8770" spans="1:9" x14ac:dyDescent="0.35">
      <c r="A8770" t="s">
        <v>1257</v>
      </c>
      <c r="B8770" t="s">
        <v>156</v>
      </c>
      <c r="C8770" t="s">
        <v>368</v>
      </c>
      <c r="D8770" t="s">
        <v>1276</v>
      </c>
      <c r="E8770" t="s">
        <v>31</v>
      </c>
      <c r="F8770">
        <v>5617</v>
      </c>
      <c r="G8770">
        <v>4965</v>
      </c>
      <c r="H8770">
        <v>0.88392380274167703</v>
      </c>
      <c r="I8770" t="str">
        <f>VLOOKUP($B8770&amp;$E8770,'Employee List'!$A:$E,5,0)</f>
        <v>E-1231</v>
      </c>
    </row>
    <row r="8771" spans="1:9" x14ac:dyDescent="0.35">
      <c r="A8771" t="s">
        <v>1257</v>
      </c>
      <c r="B8771" t="s">
        <v>156</v>
      </c>
      <c r="C8771" t="s">
        <v>368</v>
      </c>
      <c r="D8771" t="s">
        <v>1277</v>
      </c>
      <c r="E8771" t="s">
        <v>29</v>
      </c>
      <c r="F8771">
        <v>10808</v>
      </c>
      <c r="G8771">
        <v>4367</v>
      </c>
      <c r="H8771">
        <v>0.40405255366395265</v>
      </c>
      <c r="I8771" t="str">
        <f>VLOOKUP($B8771&amp;$E8771,'Employee List'!$A:$E,5,0)</f>
        <v>E-1231</v>
      </c>
    </row>
    <row r="8772" spans="1:9" x14ac:dyDescent="0.35">
      <c r="A8772" t="s">
        <v>1257</v>
      </c>
      <c r="B8772" t="s">
        <v>156</v>
      </c>
      <c r="C8772" t="s">
        <v>368</v>
      </c>
      <c r="D8772" t="s">
        <v>1277</v>
      </c>
      <c r="E8772" t="s">
        <v>30</v>
      </c>
      <c r="F8772">
        <v>12442</v>
      </c>
      <c r="G8772">
        <v>7486</v>
      </c>
      <c r="H8772">
        <v>0.6016717569522585</v>
      </c>
      <c r="I8772" t="str">
        <f>VLOOKUP($B8772&amp;$E8772,'Employee List'!$A:$E,5,0)</f>
        <v>E-1231</v>
      </c>
    </row>
    <row r="8773" spans="1:9" x14ac:dyDescent="0.35">
      <c r="A8773" t="s">
        <v>1257</v>
      </c>
      <c r="B8773" t="s">
        <v>156</v>
      </c>
      <c r="C8773" t="s">
        <v>368</v>
      </c>
      <c r="D8773" t="s">
        <v>1277</v>
      </c>
      <c r="E8773" t="s">
        <v>31</v>
      </c>
      <c r="F8773">
        <v>11258</v>
      </c>
      <c r="G8773">
        <v>5098</v>
      </c>
      <c r="H8773">
        <v>0.45283354059335584</v>
      </c>
      <c r="I8773" t="str">
        <f>VLOOKUP($B8773&amp;$E8773,'Employee List'!$A:$E,5,0)</f>
        <v>E-1231</v>
      </c>
    </row>
    <row r="8774" spans="1:9" x14ac:dyDescent="0.35">
      <c r="A8774" t="s">
        <v>1257</v>
      </c>
      <c r="B8774" t="s">
        <v>156</v>
      </c>
      <c r="C8774" t="s">
        <v>368</v>
      </c>
      <c r="D8774" t="s">
        <v>1278</v>
      </c>
      <c r="E8774" t="s">
        <v>29</v>
      </c>
      <c r="F8774">
        <v>48449</v>
      </c>
      <c r="G8774">
        <v>49491</v>
      </c>
      <c r="H8774">
        <v>1.0215071518503993</v>
      </c>
      <c r="I8774" t="str">
        <f>VLOOKUP($B8774&amp;$E8774,'Employee List'!$A:$E,5,0)</f>
        <v>E-1231</v>
      </c>
    </row>
    <row r="8775" spans="1:9" x14ac:dyDescent="0.35">
      <c r="A8775" t="s">
        <v>1257</v>
      </c>
      <c r="B8775" t="s">
        <v>156</v>
      </c>
      <c r="C8775" t="s">
        <v>368</v>
      </c>
      <c r="D8775" t="s">
        <v>1278</v>
      </c>
      <c r="E8775" t="s">
        <v>30</v>
      </c>
      <c r="F8775">
        <v>47545</v>
      </c>
      <c r="G8775">
        <v>42219</v>
      </c>
      <c r="H8775">
        <v>0.88797980860237669</v>
      </c>
      <c r="I8775" t="str">
        <f>VLOOKUP($B8775&amp;$E8775,'Employee List'!$A:$E,5,0)</f>
        <v>E-1231</v>
      </c>
    </row>
    <row r="8776" spans="1:9" x14ac:dyDescent="0.35">
      <c r="A8776" t="s">
        <v>1257</v>
      </c>
      <c r="B8776" t="s">
        <v>156</v>
      </c>
      <c r="C8776" t="s">
        <v>368</v>
      </c>
      <c r="D8776" t="s">
        <v>1278</v>
      </c>
      <c r="E8776" t="s">
        <v>31</v>
      </c>
      <c r="F8776">
        <v>45334</v>
      </c>
      <c r="G8776">
        <v>39780</v>
      </c>
      <c r="H8776">
        <v>0.87748709577800321</v>
      </c>
      <c r="I8776" t="str">
        <f>VLOOKUP($B8776&amp;$E8776,'Employee List'!$A:$E,5,0)</f>
        <v>E-1231</v>
      </c>
    </row>
    <row r="8777" spans="1:9" x14ac:dyDescent="0.35">
      <c r="A8777" t="s">
        <v>1257</v>
      </c>
      <c r="B8777" t="s">
        <v>156</v>
      </c>
      <c r="C8777" t="s">
        <v>368</v>
      </c>
      <c r="D8777" t="s">
        <v>1279</v>
      </c>
      <c r="E8777" t="s">
        <v>29</v>
      </c>
      <c r="F8777">
        <v>1211</v>
      </c>
      <c r="G8777">
        <v>5137</v>
      </c>
      <c r="H8777">
        <v>4.2419488026424439</v>
      </c>
      <c r="I8777" t="str">
        <f>VLOOKUP($B8777&amp;$E8777,'Employee List'!$A:$E,5,0)</f>
        <v>E-1231</v>
      </c>
    </row>
    <row r="8778" spans="1:9" x14ac:dyDescent="0.35">
      <c r="A8778" t="s">
        <v>1257</v>
      </c>
      <c r="B8778" t="s">
        <v>156</v>
      </c>
      <c r="C8778" t="s">
        <v>368</v>
      </c>
      <c r="D8778" t="s">
        <v>1279</v>
      </c>
      <c r="E8778" t="s">
        <v>30</v>
      </c>
      <c r="F8778">
        <v>2654</v>
      </c>
      <c r="G8778">
        <v>4157</v>
      </c>
      <c r="H8778">
        <v>1.5663149962321026</v>
      </c>
      <c r="I8778" t="str">
        <f>VLOOKUP($B8778&amp;$E8778,'Employee List'!$A:$E,5,0)</f>
        <v>E-1231</v>
      </c>
    </row>
    <row r="8779" spans="1:9" x14ac:dyDescent="0.35">
      <c r="A8779" t="s">
        <v>1257</v>
      </c>
      <c r="B8779" t="s">
        <v>156</v>
      </c>
      <c r="C8779" t="s">
        <v>368</v>
      </c>
      <c r="D8779" t="s">
        <v>1279</v>
      </c>
      <c r="E8779" t="s">
        <v>31</v>
      </c>
      <c r="F8779">
        <v>4781</v>
      </c>
      <c r="G8779">
        <v>4383</v>
      </c>
      <c r="H8779">
        <v>0.91675381719305582</v>
      </c>
      <c r="I8779" t="str">
        <f>VLOOKUP($B8779&amp;$E8779,'Employee List'!$A:$E,5,0)</f>
        <v>E-1231</v>
      </c>
    </row>
    <row r="8780" spans="1:9" x14ac:dyDescent="0.35">
      <c r="A8780" t="s">
        <v>1257</v>
      </c>
      <c r="B8780" t="s">
        <v>156</v>
      </c>
      <c r="C8780" t="s">
        <v>368</v>
      </c>
      <c r="D8780" t="s">
        <v>1280</v>
      </c>
      <c r="E8780" t="s">
        <v>29</v>
      </c>
      <c r="F8780">
        <v>4753</v>
      </c>
      <c r="G8780">
        <v>1970</v>
      </c>
      <c r="H8780">
        <v>0.41447506837786663</v>
      </c>
      <c r="I8780" t="str">
        <f>VLOOKUP($B8780&amp;$E8780,'Employee List'!$A:$E,5,0)</f>
        <v>E-1231</v>
      </c>
    </row>
    <row r="8781" spans="1:9" x14ac:dyDescent="0.35">
      <c r="A8781" t="s">
        <v>1257</v>
      </c>
      <c r="B8781" t="s">
        <v>156</v>
      </c>
      <c r="C8781" t="s">
        <v>368</v>
      </c>
      <c r="D8781" t="s">
        <v>1280</v>
      </c>
      <c r="E8781" t="s">
        <v>30</v>
      </c>
      <c r="F8781">
        <v>2980</v>
      </c>
      <c r="G8781">
        <v>3987</v>
      </c>
      <c r="H8781">
        <v>1.3379194630872484</v>
      </c>
      <c r="I8781" t="str">
        <f>VLOOKUP($B8781&amp;$E8781,'Employee List'!$A:$E,5,0)</f>
        <v>E-1231</v>
      </c>
    </row>
    <row r="8782" spans="1:9" x14ac:dyDescent="0.35">
      <c r="A8782" t="s">
        <v>1257</v>
      </c>
      <c r="B8782" t="s">
        <v>156</v>
      </c>
      <c r="C8782" t="s">
        <v>368</v>
      </c>
      <c r="D8782" t="s">
        <v>1280</v>
      </c>
      <c r="E8782" t="s">
        <v>31</v>
      </c>
      <c r="F8782">
        <v>3333</v>
      </c>
      <c r="G8782">
        <v>3290</v>
      </c>
      <c r="H8782">
        <v>0.98709870987098713</v>
      </c>
      <c r="I8782" t="str">
        <f>VLOOKUP($B8782&amp;$E8782,'Employee List'!$A:$E,5,0)</f>
        <v>E-1231</v>
      </c>
    </row>
    <row r="8783" spans="1:9" x14ac:dyDescent="0.35">
      <c r="A8783" t="s">
        <v>1257</v>
      </c>
      <c r="B8783" t="s">
        <v>156</v>
      </c>
      <c r="C8783" t="s">
        <v>368</v>
      </c>
      <c r="D8783" t="s">
        <v>1262</v>
      </c>
      <c r="E8783" t="s">
        <v>29</v>
      </c>
      <c r="F8783">
        <v>24400</v>
      </c>
      <c r="G8783">
        <v>20996</v>
      </c>
      <c r="H8783">
        <v>0.86049180327868857</v>
      </c>
      <c r="I8783" t="str">
        <f>VLOOKUP($B8783&amp;$E8783,'Employee List'!$A:$E,5,0)</f>
        <v>E-1231</v>
      </c>
    </row>
    <row r="8784" spans="1:9" x14ac:dyDescent="0.35">
      <c r="A8784" t="s">
        <v>1257</v>
      </c>
      <c r="B8784" t="s">
        <v>156</v>
      </c>
      <c r="C8784" t="s">
        <v>368</v>
      </c>
      <c r="D8784" t="s">
        <v>1262</v>
      </c>
      <c r="E8784" t="s">
        <v>30</v>
      </c>
      <c r="F8784">
        <v>26248</v>
      </c>
      <c r="G8784">
        <v>23794</v>
      </c>
      <c r="H8784">
        <v>0.90650716245047247</v>
      </c>
      <c r="I8784" t="str">
        <f>VLOOKUP($B8784&amp;$E8784,'Employee List'!$A:$E,5,0)</f>
        <v>E-1231</v>
      </c>
    </row>
    <row r="8785" spans="1:9" x14ac:dyDescent="0.35">
      <c r="A8785" t="s">
        <v>1257</v>
      </c>
      <c r="B8785" t="s">
        <v>156</v>
      </c>
      <c r="C8785" t="s">
        <v>368</v>
      </c>
      <c r="D8785" t="s">
        <v>1262</v>
      </c>
      <c r="E8785" t="s">
        <v>31</v>
      </c>
      <c r="F8785">
        <v>26800</v>
      </c>
      <c r="G8785">
        <v>18566</v>
      </c>
      <c r="H8785">
        <v>0.6927611940298507</v>
      </c>
      <c r="I8785" t="str">
        <f>VLOOKUP($B8785&amp;$E8785,'Employee List'!$A:$E,5,0)</f>
        <v>E-1231</v>
      </c>
    </row>
    <row r="8786" spans="1:9" x14ac:dyDescent="0.35">
      <c r="A8786" t="s">
        <v>1257</v>
      </c>
      <c r="B8786" t="s">
        <v>156</v>
      </c>
      <c r="C8786" t="s">
        <v>368</v>
      </c>
      <c r="D8786" t="s">
        <v>1282</v>
      </c>
      <c r="E8786" t="s">
        <v>29</v>
      </c>
      <c r="F8786">
        <v>2540</v>
      </c>
      <c r="G8786">
        <v>4021</v>
      </c>
      <c r="H8786">
        <v>1.5830708661417323</v>
      </c>
      <c r="I8786" t="str">
        <f>VLOOKUP($B8786&amp;$E8786,'Employee List'!$A:$E,5,0)</f>
        <v>E-1231</v>
      </c>
    </row>
    <row r="8787" spans="1:9" x14ac:dyDescent="0.35">
      <c r="A8787" t="s">
        <v>1257</v>
      </c>
      <c r="B8787" t="s">
        <v>156</v>
      </c>
      <c r="C8787" t="s">
        <v>368</v>
      </c>
      <c r="D8787" t="s">
        <v>1282</v>
      </c>
      <c r="E8787" t="s">
        <v>30</v>
      </c>
      <c r="F8787">
        <v>6513</v>
      </c>
      <c r="G8787">
        <v>3862</v>
      </c>
      <c r="H8787">
        <v>0.59296791033317975</v>
      </c>
      <c r="I8787" t="str">
        <f>VLOOKUP($B8787&amp;$E8787,'Employee List'!$A:$E,5,0)</f>
        <v>E-1231</v>
      </c>
    </row>
    <row r="8788" spans="1:9" x14ac:dyDescent="0.35">
      <c r="A8788" t="s">
        <v>1257</v>
      </c>
      <c r="B8788" t="s">
        <v>156</v>
      </c>
      <c r="C8788" t="s">
        <v>368</v>
      </c>
      <c r="D8788" t="s">
        <v>1282</v>
      </c>
      <c r="E8788" t="s">
        <v>31</v>
      </c>
      <c r="F8788">
        <v>4767</v>
      </c>
      <c r="G8788">
        <v>2706</v>
      </c>
      <c r="H8788">
        <v>0.5676526117054751</v>
      </c>
      <c r="I8788" t="str">
        <f>VLOOKUP($B8788&amp;$E8788,'Employee List'!$A:$E,5,0)</f>
        <v>E-1231</v>
      </c>
    </row>
    <row r="8789" spans="1:9" x14ac:dyDescent="0.35">
      <c r="A8789" t="s">
        <v>1257</v>
      </c>
      <c r="B8789" t="s">
        <v>156</v>
      </c>
      <c r="C8789" t="s">
        <v>368</v>
      </c>
      <c r="D8789" t="s">
        <v>1281</v>
      </c>
      <c r="E8789" t="s">
        <v>29</v>
      </c>
      <c r="F8789">
        <v>4645</v>
      </c>
      <c r="G8789">
        <v>3830</v>
      </c>
      <c r="H8789">
        <v>0.82454251883745966</v>
      </c>
      <c r="I8789" t="str">
        <f>VLOOKUP($B8789&amp;$E8789,'Employee List'!$A:$E,5,0)</f>
        <v>E-1231</v>
      </c>
    </row>
    <row r="8790" spans="1:9" x14ac:dyDescent="0.35">
      <c r="A8790" t="s">
        <v>1257</v>
      </c>
      <c r="B8790" t="s">
        <v>156</v>
      </c>
      <c r="C8790" t="s">
        <v>368</v>
      </c>
      <c r="D8790" t="s">
        <v>1281</v>
      </c>
      <c r="E8790" t="s">
        <v>30</v>
      </c>
      <c r="F8790">
        <v>4878</v>
      </c>
      <c r="G8790">
        <v>6151</v>
      </c>
      <c r="H8790">
        <v>1.2609676096760967</v>
      </c>
      <c r="I8790" t="str">
        <f>VLOOKUP($B8790&amp;$E8790,'Employee List'!$A:$E,5,0)</f>
        <v>E-1231</v>
      </c>
    </row>
    <row r="8791" spans="1:9" x14ac:dyDescent="0.35">
      <c r="A8791" t="s">
        <v>1257</v>
      </c>
      <c r="B8791" t="s">
        <v>156</v>
      </c>
      <c r="C8791" t="s">
        <v>368</v>
      </c>
      <c r="D8791" t="s">
        <v>1281</v>
      </c>
      <c r="E8791" t="s">
        <v>31</v>
      </c>
      <c r="F8791">
        <v>3090</v>
      </c>
      <c r="G8791">
        <v>4722</v>
      </c>
      <c r="H8791">
        <v>1.5281553398058252</v>
      </c>
      <c r="I8791" t="str">
        <f>VLOOKUP($B8791&amp;$E8791,'Employee List'!$A:$E,5,0)</f>
        <v>E-1231</v>
      </c>
    </row>
    <row r="8792" spans="1:9" x14ac:dyDescent="0.35">
      <c r="A8792" t="s">
        <v>1257</v>
      </c>
      <c r="B8792" t="s">
        <v>157</v>
      </c>
      <c r="C8792" t="s">
        <v>368</v>
      </c>
      <c r="D8792" t="s">
        <v>1274</v>
      </c>
      <c r="E8792" t="s">
        <v>29</v>
      </c>
      <c r="F8792">
        <v>22047</v>
      </c>
      <c r="G8792">
        <v>28819</v>
      </c>
      <c r="H8792">
        <v>1.307161972150406</v>
      </c>
      <c r="I8792" t="str">
        <f>VLOOKUP($B8792&amp;$E8792,'Employee List'!$A:$E,5,0)</f>
        <v>E-1232</v>
      </c>
    </row>
    <row r="8793" spans="1:9" x14ac:dyDescent="0.35">
      <c r="A8793" t="s">
        <v>1257</v>
      </c>
      <c r="B8793" t="s">
        <v>157</v>
      </c>
      <c r="C8793" t="s">
        <v>368</v>
      </c>
      <c r="D8793" t="s">
        <v>1274</v>
      </c>
      <c r="E8793" t="s">
        <v>30</v>
      </c>
      <c r="F8793">
        <v>23872</v>
      </c>
      <c r="G8793">
        <v>20648</v>
      </c>
      <c r="H8793">
        <v>0.86494638069705099</v>
      </c>
      <c r="I8793" t="str">
        <f>VLOOKUP($B8793&amp;$E8793,'Employee List'!$A:$E,5,0)</f>
        <v>E-1232</v>
      </c>
    </row>
    <row r="8794" spans="1:9" x14ac:dyDescent="0.35">
      <c r="A8794" t="s">
        <v>1257</v>
      </c>
      <c r="B8794" t="s">
        <v>157</v>
      </c>
      <c r="C8794" t="s">
        <v>368</v>
      </c>
      <c r="D8794" t="s">
        <v>1274</v>
      </c>
      <c r="E8794" t="s">
        <v>31</v>
      </c>
      <c r="F8794">
        <v>25662</v>
      </c>
      <c r="G8794">
        <v>30068</v>
      </c>
      <c r="H8794">
        <v>1.171693554672278</v>
      </c>
      <c r="I8794" t="str">
        <f>VLOOKUP($B8794&amp;$E8794,'Employee List'!$A:$E,5,0)</f>
        <v>E-1232</v>
      </c>
    </row>
    <row r="8795" spans="1:9" x14ac:dyDescent="0.35">
      <c r="A8795" t="s">
        <v>1257</v>
      </c>
      <c r="B8795" t="s">
        <v>157</v>
      </c>
      <c r="C8795" t="s">
        <v>368</v>
      </c>
      <c r="D8795" t="s">
        <v>1263</v>
      </c>
      <c r="E8795" t="s">
        <v>29</v>
      </c>
      <c r="F8795">
        <v>3853</v>
      </c>
      <c r="G8795">
        <v>1812</v>
      </c>
      <c r="H8795">
        <v>0.47028289644432908</v>
      </c>
      <c r="I8795" t="str">
        <f>VLOOKUP($B8795&amp;$E8795,'Employee List'!$A:$E,5,0)</f>
        <v>E-1232</v>
      </c>
    </row>
    <row r="8796" spans="1:9" x14ac:dyDescent="0.35">
      <c r="A8796" t="s">
        <v>1257</v>
      </c>
      <c r="B8796" t="s">
        <v>157</v>
      </c>
      <c r="C8796" t="s">
        <v>368</v>
      </c>
      <c r="D8796" t="s">
        <v>1263</v>
      </c>
      <c r="E8796" t="s">
        <v>30</v>
      </c>
      <c r="F8796">
        <v>1461</v>
      </c>
      <c r="G8796">
        <v>1416</v>
      </c>
      <c r="H8796">
        <v>0.9691991786447639</v>
      </c>
      <c r="I8796" t="str">
        <f>VLOOKUP($B8796&amp;$E8796,'Employee List'!$A:$E,5,0)</f>
        <v>E-1232</v>
      </c>
    </row>
    <row r="8797" spans="1:9" x14ac:dyDescent="0.35">
      <c r="A8797" t="s">
        <v>1257</v>
      </c>
      <c r="B8797" t="s">
        <v>157</v>
      </c>
      <c r="C8797" t="s">
        <v>368</v>
      </c>
      <c r="D8797" t="s">
        <v>1263</v>
      </c>
      <c r="E8797" t="s">
        <v>31</v>
      </c>
      <c r="F8797">
        <v>3953</v>
      </c>
      <c r="G8797">
        <v>5515</v>
      </c>
      <c r="H8797">
        <v>1.3951429294206932</v>
      </c>
      <c r="I8797" t="str">
        <f>VLOOKUP($B8797&amp;$E8797,'Employee List'!$A:$E,5,0)</f>
        <v>E-1232</v>
      </c>
    </row>
    <row r="8798" spans="1:9" x14ac:dyDescent="0.35">
      <c r="A8798" t="s">
        <v>1257</v>
      </c>
      <c r="B8798" t="s">
        <v>157</v>
      </c>
      <c r="C8798" t="s">
        <v>368</v>
      </c>
      <c r="D8798" t="s">
        <v>1264</v>
      </c>
      <c r="E8798" t="s">
        <v>29</v>
      </c>
      <c r="F8798">
        <v>6137</v>
      </c>
      <c r="G8798">
        <v>15469</v>
      </c>
      <c r="H8798">
        <v>2.5206126772038457</v>
      </c>
      <c r="I8798" t="str">
        <f>VLOOKUP($B8798&amp;$E8798,'Employee List'!$A:$E,5,0)</f>
        <v>E-1232</v>
      </c>
    </row>
    <row r="8799" spans="1:9" x14ac:dyDescent="0.35">
      <c r="A8799" t="s">
        <v>1257</v>
      </c>
      <c r="B8799" t="s">
        <v>157</v>
      </c>
      <c r="C8799" t="s">
        <v>368</v>
      </c>
      <c r="D8799" t="s">
        <v>1264</v>
      </c>
      <c r="E8799" t="s">
        <v>30</v>
      </c>
      <c r="F8799">
        <v>9728</v>
      </c>
      <c r="G8799">
        <v>2118</v>
      </c>
      <c r="H8799">
        <v>0.21772203947368421</v>
      </c>
      <c r="I8799" t="str">
        <f>VLOOKUP($B8799&amp;$E8799,'Employee List'!$A:$E,5,0)</f>
        <v>E-1232</v>
      </c>
    </row>
    <row r="8800" spans="1:9" x14ac:dyDescent="0.35">
      <c r="A8800" t="s">
        <v>1257</v>
      </c>
      <c r="B8800" t="s">
        <v>157</v>
      </c>
      <c r="C8800" t="s">
        <v>368</v>
      </c>
      <c r="D8800" t="s">
        <v>1264</v>
      </c>
      <c r="E8800" t="s">
        <v>31</v>
      </c>
      <c r="F8800">
        <v>7433</v>
      </c>
      <c r="G8800">
        <v>19299</v>
      </c>
      <c r="H8800">
        <v>2.5963944571505451</v>
      </c>
      <c r="I8800" t="str">
        <f>VLOOKUP($B8800&amp;$E8800,'Employee List'!$A:$E,5,0)</f>
        <v>E-1232</v>
      </c>
    </row>
    <row r="8801" spans="1:9" x14ac:dyDescent="0.35">
      <c r="A8801" t="s">
        <v>1257</v>
      </c>
      <c r="B8801" t="s">
        <v>157</v>
      </c>
      <c r="C8801" t="s">
        <v>368</v>
      </c>
      <c r="D8801" t="s">
        <v>1265</v>
      </c>
      <c r="E8801" t="s">
        <v>29</v>
      </c>
      <c r="F8801">
        <v>7798</v>
      </c>
      <c r="G8801">
        <v>11293</v>
      </c>
      <c r="H8801">
        <v>1.4481918440625801</v>
      </c>
      <c r="I8801" t="str">
        <f>VLOOKUP($B8801&amp;$E8801,'Employee List'!$A:$E,5,0)</f>
        <v>E-1232</v>
      </c>
    </row>
    <row r="8802" spans="1:9" x14ac:dyDescent="0.35">
      <c r="A8802" t="s">
        <v>1257</v>
      </c>
      <c r="B8802" t="s">
        <v>157</v>
      </c>
      <c r="C8802" t="s">
        <v>368</v>
      </c>
      <c r="D8802" t="s">
        <v>1265</v>
      </c>
      <c r="E8802" t="s">
        <v>30</v>
      </c>
      <c r="F8802">
        <v>10944</v>
      </c>
      <c r="G8802">
        <v>4815</v>
      </c>
      <c r="H8802">
        <v>0.43996710526315791</v>
      </c>
      <c r="I8802" t="str">
        <f>VLOOKUP($B8802&amp;$E8802,'Employee List'!$A:$E,5,0)</f>
        <v>E-1232</v>
      </c>
    </row>
    <row r="8803" spans="1:9" x14ac:dyDescent="0.35">
      <c r="A8803" t="s">
        <v>1257</v>
      </c>
      <c r="B8803" t="s">
        <v>157</v>
      </c>
      <c r="C8803" t="s">
        <v>368</v>
      </c>
      <c r="D8803" t="s">
        <v>1265</v>
      </c>
      <c r="E8803" t="s">
        <v>31</v>
      </c>
      <c r="F8803">
        <v>8712</v>
      </c>
      <c r="G8803">
        <v>8539</v>
      </c>
      <c r="H8803">
        <v>0.98014233241505966</v>
      </c>
      <c r="I8803" t="str">
        <f>VLOOKUP($B8803&amp;$E8803,'Employee List'!$A:$E,5,0)</f>
        <v>E-1232</v>
      </c>
    </row>
    <row r="8804" spans="1:9" x14ac:dyDescent="0.35">
      <c r="A8804" t="s">
        <v>1257</v>
      </c>
      <c r="B8804" t="s">
        <v>157</v>
      </c>
      <c r="C8804" t="s">
        <v>368</v>
      </c>
      <c r="D8804" t="s">
        <v>1260</v>
      </c>
      <c r="E8804" t="s">
        <v>29</v>
      </c>
      <c r="F8804">
        <v>90500</v>
      </c>
      <c r="G8804">
        <v>31477</v>
      </c>
      <c r="H8804">
        <v>0.34781215469613258</v>
      </c>
      <c r="I8804" t="str">
        <f>VLOOKUP($B8804&amp;$E8804,'Employee List'!$A:$E,5,0)</f>
        <v>E-1232</v>
      </c>
    </row>
    <row r="8805" spans="1:9" x14ac:dyDescent="0.35">
      <c r="A8805" t="s">
        <v>1257</v>
      </c>
      <c r="B8805" t="s">
        <v>157</v>
      </c>
      <c r="C8805" t="s">
        <v>368</v>
      </c>
      <c r="D8805" t="s">
        <v>1260</v>
      </c>
      <c r="E8805" t="s">
        <v>30</v>
      </c>
      <c r="F8805">
        <v>90603</v>
      </c>
      <c r="G8805">
        <v>110282</v>
      </c>
      <c r="H8805">
        <v>1.2172003134554044</v>
      </c>
      <c r="I8805" t="str">
        <f>VLOOKUP($B8805&amp;$E8805,'Employee List'!$A:$E,5,0)</f>
        <v>E-1232</v>
      </c>
    </row>
    <row r="8806" spans="1:9" x14ac:dyDescent="0.35">
      <c r="A8806" t="s">
        <v>1257</v>
      </c>
      <c r="B8806" t="s">
        <v>157</v>
      </c>
      <c r="C8806" t="s">
        <v>368</v>
      </c>
      <c r="D8806" t="s">
        <v>1260</v>
      </c>
      <c r="E8806" t="s">
        <v>31</v>
      </c>
      <c r="F8806">
        <v>106605</v>
      </c>
      <c r="G8806">
        <v>100120</v>
      </c>
      <c r="H8806">
        <v>0.93916795647483697</v>
      </c>
      <c r="I8806" t="str">
        <f>VLOOKUP($B8806&amp;$E8806,'Employee List'!$A:$E,5,0)</f>
        <v>E-1232</v>
      </c>
    </row>
    <row r="8807" spans="1:9" x14ac:dyDescent="0.35">
      <c r="A8807" t="s">
        <v>1257</v>
      </c>
      <c r="B8807" t="s">
        <v>157</v>
      </c>
      <c r="C8807" t="s">
        <v>368</v>
      </c>
      <c r="D8807" t="s">
        <v>1261</v>
      </c>
      <c r="E8807" t="s">
        <v>29</v>
      </c>
      <c r="F8807">
        <v>69691</v>
      </c>
      <c r="G8807">
        <v>49937</v>
      </c>
      <c r="H8807">
        <v>0.7165487652638074</v>
      </c>
      <c r="I8807" t="str">
        <f>VLOOKUP($B8807&amp;$E8807,'Employee List'!$A:$E,5,0)</f>
        <v>E-1232</v>
      </c>
    </row>
    <row r="8808" spans="1:9" x14ac:dyDescent="0.35">
      <c r="A8808" t="s">
        <v>1257</v>
      </c>
      <c r="B8808" t="s">
        <v>157</v>
      </c>
      <c r="C8808" t="s">
        <v>368</v>
      </c>
      <c r="D8808" t="s">
        <v>1261</v>
      </c>
      <c r="E8808" t="s">
        <v>30</v>
      </c>
      <c r="F8808">
        <v>70269</v>
      </c>
      <c r="G8808">
        <v>83679</v>
      </c>
      <c r="H8808">
        <v>1.1908380651496393</v>
      </c>
      <c r="I8808" t="str">
        <f>VLOOKUP($B8808&amp;$E8808,'Employee List'!$A:$E,5,0)</f>
        <v>E-1232</v>
      </c>
    </row>
    <row r="8809" spans="1:9" x14ac:dyDescent="0.35">
      <c r="A8809" t="s">
        <v>1257</v>
      </c>
      <c r="B8809" t="s">
        <v>157</v>
      </c>
      <c r="C8809" t="s">
        <v>368</v>
      </c>
      <c r="D8809" t="s">
        <v>1261</v>
      </c>
      <c r="E8809" t="s">
        <v>31</v>
      </c>
      <c r="F8809">
        <v>70096</v>
      </c>
      <c r="G8809">
        <v>94628</v>
      </c>
      <c r="H8809">
        <v>1.3499771741611504</v>
      </c>
      <c r="I8809" t="str">
        <f>VLOOKUP($B8809&amp;$E8809,'Employee List'!$A:$E,5,0)</f>
        <v>E-1232</v>
      </c>
    </row>
    <row r="8810" spans="1:9" x14ac:dyDescent="0.35">
      <c r="A8810" t="s">
        <v>1257</v>
      </c>
      <c r="B8810" t="s">
        <v>157</v>
      </c>
      <c r="C8810" t="s">
        <v>368</v>
      </c>
      <c r="D8810" t="s">
        <v>1266</v>
      </c>
      <c r="E8810" t="s">
        <v>29</v>
      </c>
      <c r="F8810">
        <v>177612</v>
      </c>
      <c r="G8810">
        <v>167299</v>
      </c>
      <c r="H8810">
        <v>0.94193522960160347</v>
      </c>
      <c r="I8810" t="str">
        <f>VLOOKUP($B8810&amp;$E8810,'Employee List'!$A:$E,5,0)</f>
        <v>E-1232</v>
      </c>
    </row>
    <row r="8811" spans="1:9" x14ac:dyDescent="0.35">
      <c r="A8811" t="s">
        <v>1257</v>
      </c>
      <c r="B8811" t="s">
        <v>157</v>
      </c>
      <c r="C8811" t="s">
        <v>368</v>
      </c>
      <c r="D8811" t="s">
        <v>1266</v>
      </c>
      <c r="E8811" t="s">
        <v>30</v>
      </c>
      <c r="F8811">
        <v>185116</v>
      </c>
      <c r="G8811">
        <v>196747</v>
      </c>
      <c r="H8811">
        <v>1.0628308736143823</v>
      </c>
      <c r="I8811" t="str">
        <f>VLOOKUP($B8811&amp;$E8811,'Employee List'!$A:$E,5,0)</f>
        <v>E-1232</v>
      </c>
    </row>
    <row r="8812" spans="1:9" x14ac:dyDescent="0.35">
      <c r="A8812" t="s">
        <v>1257</v>
      </c>
      <c r="B8812" t="s">
        <v>157</v>
      </c>
      <c r="C8812" t="s">
        <v>368</v>
      </c>
      <c r="D8812" t="s">
        <v>1266</v>
      </c>
      <c r="E8812" t="s">
        <v>31</v>
      </c>
      <c r="F8812">
        <v>184581</v>
      </c>
      <c r="G8812">
        <v>169830</v>
      </c>
      <c r="H8812">
        <v>0.92008386561997169</v>
      </c>
      <c r="I8812" t="str">
        <f>VLOOKUP($B8812&amp;$E8812,'Employee List'!$A:$E,5,0)</f>
        <v>E-1232</v>
      </c>
    </row>
    <row r="8813" spans="1:9" x14ac:dyDescent="0.35">
      <c r="A8813" t="s">
        <v>1257</v>
      </c>
      <c r="B8813" t="s">
        <v>157</v>
      </c>
      <c r="C8813" t="s">
        <v>368</v>
      </c>
      <c r="D8813" t="s">
        <v>1267</v>
      </c>
      <c r="E8813" t="s">
        <v>29</v>
      </c>
      <c r="F8813">
        <v>61805</v>
      </c>
      <c r="G8813">
        <v>44055</v>
      </c>
      <c r="H8813">
        <v>0.71280640724860445</v>
      </c>
      <c r="I8813" t="str">
        <f>VLOOKUP($B8813&amp;$E8813,'Employee List'!$A:$E,5,0)</f>
        <v>E-1232</v>
      </c>
    </row>
    <row r="8814" spans="1:9" x14ac:dyDescent="0.35">
      <c r="A8814" t="s">
        <v>1257</v>
      </c>
      <c r="B8814" t="s">
        <v>157</v>
      </c>
      <c r="C8814" t="s">
        <v>368</v>
      </c>
      <c r="D8814" t="s">
        <v>1267</v>
      </c>
      <c r="E8814" t="s">
        <v>30</v>
      </c>
      <c r="F8814">
        <v>64978</v>
      </c>
      <c r="G8814">
        <v>48778</v>
      </c>
      <c r="H8814">
        <v>0.75068484717904527</v>
      </c>
      <c r="I8814" t="str">
        <f>VLOOKUP($B8814&amp;$E8814,'Employee List'!$A:$E,5,0)</f>
        <v>E-1232</v>
      </c>
    </row>
    <row r="8815" spans="1:9" x14ac:dyDescent="0.35">
      <c r="A8815" t="s">
        <v>1257</v>
      </c>
      <c r="B8815" t="s">
        <v>157</v>
      </c>
      <c r="C8815" t="s">
        <v>368</v>
      </c>
      <c r="D8815" t="s">
        <v>1267</v>
      </c>
      <c r="E8815" t="s">
        <v>31</v>
      </c>
      <c r="F8815">
        <v>64159</v>
      </c>
      <c r="G8815">
        <v>66817</v>
      </c>
      <c r="H8815">
        <v>1.0414283265013482</v>
      </c>
      <c r="I8815" t="str">
        <f>VLOOKUP($B8815&amp;$E8815,'Employee List'!$A:$E,5,0)</f>
        <v>E-1232</v>
      </c>
    </row>
    <row r="8816" spans="1:9" x14ac:dyDescent="0.35">
      <c r="A8816" t="s">
        <v>1257</v>
      </c>
      <c r="B8816" t="s">
        <v>157</v>
      </c>
      <c r="C8816" t="s">
        <v>368</v>
      </c>
      <c r="D8816" t="s">
        <v>1268</v>
      </c>
      <c r="E8816" t="s">
        <v>29</v>
      </c>
      <c r="F8816">
        <v>14241</v>
      </c>
      <c r="G8816">
        <v>5172</v>
      </c>
      <c r="H8816">
        <v>0.3631767432062355</v>
      </c>
      <c r="I8816" t="str">
        <f>VLOOKUP($B8816&amp;$E8816,'Employee List'!$A:$E,5,0)</f>
        <v>E-1232</v>
      </c>
    </row>
    <row r="8817" spans="1:9" x14ac:dyDescent="0.35">
      <c r="A8817" t="s">
        <v>1257</v>
      </c>
      <c r="B8817" t="s">
        <v>157</v>
      </c>
      <c r="C8817" t="s">
        <v>368</v>
      </c>
      <c r="D8817" t="s">
        <v>1268</v>
      </c>
      <c r="E8817" t="s">
        <v>30</v>
      </c>
      <c r="F8817">
        <v>11693</v>
      </c>
      <c r="G8817">
        <v>6393</v>
      </c>
      <c r="H8817">
        <v>0.5467373642350124</v>
      </c>
      <c r="I8817" t="str">
        <f>VLOOKUP($B8817&amp;$E8817,'Employee List'!$A:$E,5,0)</f>
        <v>E-1232</v>
      </c>
    </row>
    <row r="8818" spans="1:9" x14ac:dyDescent="0.35">
      <c r="A8818" t="s">
        <v>1257</v>
      </c>
      <c r="B8818" t="s">
        <v>157</v>
      </c>
      <c r="C8818" t="s">
        <v>368</v>
      </c>
      <c r="D8818" t="s">
        <v>1268</v>
      </c>
      <c r="E8818" t="s">
        <v>31</v>
      </c>
      <c r="F8818">
        <v>13410</v>
      </c>
      <c r="G8818">
        <v>7766</v>
      </c>
      <c r="H8818">
        <v>0.57912005965697244</v>
      </c>
      <c r="I8818" t="str">
        <f>VLOOKUP($B8818&amp;$E8818,'Employee List'!$A:$E,5,0)</f>
        <v>E-1232</v>
      </c>
    </row>
    <row r="8819" spans="1:9" x14ac:dyDescent="0.35">
      <c r="A8819" t="s">
        <v>1257</v>
      </c>
      <c r="B8819" t="s">
        <v>157</v>
      </c>
      <c r="C8819" t="s">
        <v>368</v>
      </c>
      <c r="D8819" t="s">
        <v>1269</v>
      </c>
      <c r="E8819" t="s">
        <v>29</v>
      </c>
      <c r="F8819">
        <v>13523</v>
      </c>
      <c r="G8819">
        <v>10576</v>
      </c>
      <c r="H8819">
        <v>0.78207498336168013</v>
      </c>
      <c r="I8819" t="str">
        <f>VLOOKUP($B8819&amp;$E8819,'Employee List'!$A:$E,5,0)</f>
        <v>E-1232</v>
      </c>
    </row>
    <row r="8820" spans="1:9" x14ac:dyDescent="0.35">
      <c r="A8820" t="s">
        <v>1257</v>
      </c>
      <c r="B8820" t="s">
        <v>157</v>
      </c>
      <c r="C8820" t="s">
        <v>368</v>
      </c>
      <c r="D8820" t="s">
        <v>1269</v>
      </c>
      <c r="E8820" t="s">
        <v>30</v>
      </c>
      <c r="F8820">
        <v>13857</v>
      </c>
      <c r="G8820">
        <v>20200</v>
      </c>
      <c r="H8820">
        <v>1.457746987082341</v>
      </c>
      <c r="I8820" t="str">
        <f>VLOOKUP($B8820&amp;$E8820,'Employee List'!$A:$E,5,0)</f>
        <v>E-1232</v>
      </c>
    </row>
    <row r="8821" spans="1:9" x14ac:dyDescent="0.35">
      <c r="A8821" t="s">
        <v>1257</v>
      </c>
      <c r="B8821" t="s">
        <v>157</v>
      </c>
      <c r="C8821" t="s">
        <v>368</v>
      </c>
      <c r="D8821" t="s">
        <v>1269</v>
      </c>
      <c r="E8821" t="s">
        <v>31</v>
      </c>
      <c r="F8821">
        <v>13873</v>
      </c>
      <c r="G8821">
        <v>16739</v>
      </c>
      <c r="H8821">
        <v>1.2065883370575938</v>
      </c>
      <c r="I8821" t="str">
        <f>VLOOKUP($B8821&amp;$E8821,'Employee List'!$A:$E,5,0)</f>
        <v>E-1232</v>
      </c>
    </row>
    <row r="8822" spans="1:9" x14ac:dyDescent="0.35">
      <c r="A8822" t="s">
        <v>1257</v>
      </c>
      <c r="B8822" t="s">
        <v>157</v>
      </c>
      <c r="C8822" t="s">
        <v>368</v>
      </c>
      <c r="D8822" t="s">
        <v>1270</v>
      </c>
      <c r="E8822" t="s">
        <v>29</v>
      </c>
      <c r="F8822">
        <v>8461</v>
      </c>
      <c r="G8822">
        <v>4808</v>
      </c>
      <c r="H8822">
        <v>0.56825434345822012</v>
      </c>
      <c r="I8822" t="str">
        <f>VLOOKUP($B8822&amp;$E8822,'Employee List'!$A:$E,5,0)</f>
        <v>E-1232</v>
      </c>
    </row>
    <row r="8823" spans="1:9" x14ac:dyDescent="0.35">
      <c r="A8823" t="s">
        <v>1257</v>
      </c>
      <c r="B8823" t="s">
        <v>157</v>
      </c>
      <c r="C8823" t="s">
        <v>368</v>
      </c>
      <c r="D8823" t="s">
        <v>1270</v>
      </c>
      <c r="E8823" t="s">
        <v>30</v>
      </c>
      <c r="F8823">
        <v>8509</v>
      </c>
      <c r="G8823">
        <v>3834</v>
      </c>
      <c r="H8823">
        <v>0.45058173698436949</v>
      </c>
      <c r="I8823" t="str">
        <f>VLOOKUP($B8823&amp;$E8823,'Employee List'!$A:$E,5,0)</f>
        <v>E-1232</v>
      </c>
    </row>
    <row r="8824" spans="1:9" x14ac:dyDescent="0.35">
      <c r="A8824" t="s">
        <v>1257</v>
      </c>
      <c r="B8824" t="s">
        <v>157</v>
      </c>
      <c r="C8824" t="s">
        <v>368</v>
      </c>
      <c r="D8824" t="s">
        <v>1270</v>
      </c>
      <c r="E8824" t="s">
        <v>31</v>
      </c>
      <c r="F8824">
        <v>7116</v>
      </c>
      <c r="G8824">
        <v>4455</v>
      </c>
      <c r="H8824">
        <v>0.62605396290050586</v>
      </c>
      <c r="I8824" t="str">
        <f>VLOOKUP($B8824&amp;$E8824,'Employee List'!$A:$E,5,0)</f>
        <v>E-1232</v>
      </c>
    </row>
    <row r="8825" spans="1:9" x14ac:dyDescent="0.35">
      <c r="A8825" t="s">
        <v>1257</v>
      </c>
      <c r="B8825" t="s">
        <v>157</v>
      </c>
      <c r="C8825" t="s">
        <v>368</v>
      </c>
      <c r="D8825" t="s">
        <v>1271</v>
      </c>
      <c r="E8825" t="s">
        <v>29</v>
      </c>
      <c r="F8825">
        <v>56969</v>
      </c>
      <c r="G8825">
        <v>65751</v>
      </c>
      <c r="H8825">
        <v>1.1541540135863364</v>
      </c>
      <c r="I8825" t="str">
        <f>VLOOKUP($B8825&amp;$E8825,'Employee List'!$A:$E,5,0)</f>
        <v>E-1232</v>
      </c>
    </row>
    <row r="8826" spans="1:9" x14ac:dyDescent="0.35">
      <c r="A8826" t="s">
        <v>1257</v>
      </c>
      <c r="B8826" t="s">
        <v>157</v>
      </c>
      <c r="C8826" t="s">
        <v>368</v>
      </c>
      <c r="D8826" t="s">
        <v>1271</v>
      </c>
      <c r="E8826" t="s">
        <v>30</v>
      </c>
      <c r="F8826">
        <v>58472</v>
      </c>
      <c r="G8826">
        <v>67977</v>
      </c>
      <c r="H8826">
        <v>1.1625564372691202</v>
      </c>
      <c r="I8826" t="str">
        <f>VLOOKUP($B8826&amp;$E8826,'Employee List'!$A:$E,5,0)</f>
        <v>E-1232</v>
      </c>
    </row>
    <row r="8827" spans="1:9" x14ac:dyDescent="0.35">
      <c r="A8827" t="s">
        <v>1257</v>
      </c>
      <c r="B8827" t="s">
        <v>157</v>
      </c>
      <c r="C8827" t="s">
        <v>368</v>
      </c>
      <c r="D8827" t="s">
        <v>1271</v>
      </c>
      <c r="E8827" t="s">
        <v>31</v>
      </c>
      <c r="F8827">
        <v>58556</v>
      </c>
      <c r="G8827">
        <v>68290</v>
      </c>
      <c r="H8827">
        <v>1.1662340323792608</v>
      </c>
      <c r="I8827" t="str">
        <f>VLOOKUP($B8827&amp;$E8827,'Employee List'!$A:$E,5,0)</f>
        <v>E-1232</v>
      </c>
    </row>
    <row r="8828" spans="1:9" x14ac:dyDescent="0.35">
      <c r="A8828" t="s">
        <v>1257</v>
      </c>
      <c r="B8828" t="s">
        <v>157</v>
      </c>
      <c r="C8828" t="s">
        <v>368</v>
      </c>
      <c r="D8828" t="s">
        <v>1258</v>
      </c>
      <c r="E8828" t="s">
        <v>29</v>
      </c>
      <c r="F8828">
        <v>247269</v>
      </c>
      <c r="G8828">
        <v>454542</v>
      </c>
      <c r="H8828">
        <v>1.8382490324302683</v>
      </c>
      <c r="I8828" t="str">
        <f>VLOOKUP($B8828&amp;$E8828,'Employee List'!$A:$E,5,0)</f>
        <v>E-1232</v>
      </c>
    </row>
    <row r="8829" spans="1:9" x14ac:dyDescent="0.35">
      <c r="A8829" t="s">
        <v>1257</v>
      </c>
      <c r="B8829" t="s">
        <v>157</v>
      </c>
      <c r="C8829" t="s">
        <v>368</v>
      </c>
      <c r="D8829" t="s">
        <v>1258</v>
      </c>
      <c r="E8829" t="s">
        <v>30</v>
      </c>
      <c r="F8829">
        <v>240388</v>
      </c>
      <c r="G8829">
        <v>271608</v>
      </c>
      <c r="H8829">
        <v>1.129873371382931</v>
      </c>
      <c r="I8829" t="str">
        <f>VLOOKUP($B8829&amp;$E8829,'Employee List'!$A:$E,5,0)</f>
        <v>E-1232</v>
      </c>
    </row>
    <row r="8830" spans="1:9" x14ac:dyDescent="0.35">
      <c r="A8830" t="s">
        <v>1257</v>
      </c>
      <c r="B8830" t="s">
        <v>157</v>
      </c>
      <c r="C8830" t="s">
        <v>368</v>
      </c>
      <c r="D8830" t="s">
        <v>1258</v>
      </c>
      <c r="E8830" t="s">
        <v>31</v>
      </c>
      <c r="F8830">
        <v>231960</v>
      </c>
      <c r="G8830">
        <v>352547</v>
      </c>
      <c r="H8830">
        <v>1.5198611829625797</v>
      </c>
      <c r="I8830" t="str">
        <f>VLOOKUP($B8830&amp;$E8830,'Employee List'!$A:$E,5,0)</f>
        <v>E-1232</v>
      </c>
    </row>
    <row r="8831" spans="1:9" x14ac:dyDescent="0.35">
      <c r="A8831" t="s">
        <v>1257</v>
      </c>
      <c r="B8831" t="s">
        <v>157</v>
      </c>
      <c r="C8831" t="s">
        <v>368</v>
      </c>
      <c r="D8831" t="s">
        <v>1272</v>
      </c>
      <c r="E8831" t="s">
        <v>29</v>
      </c>
      <c r="F8831">
        <v>17894</v>
      </c>
      <c r="G8831">
        <v>15354</v>
      </c>
      <c r="H8831">
        <v>0.85805297865206209</v>
      </c>
      <c r="I8831" t="str">
        <f>VLOOKUP($B8831&amp;$E8831,'Employee List'!$A:$E,5,0)</f>
        <v>E-1232</v>
      </c>
    </row>
    <row r="8832" spans="1:9" x14ac:dyDescent="0.35">
      <c r="A8832" t="s">
        <v>1257</v>
      </c>
      <c r="B8832" t="s">
        <v>157</v>
      </c>
      <c r="C8832" t="s">
        <v>368</v>
      </c>
      <c r="D8832" t="s">
        <v>1272</v>
      </c>
      <c r="E8832" t="s">
        <v>30</v>
      </c>
      <c r="F8832">
        <v>16973</v>
      </c>
      <c r="G8832">
        <v>13297</v>
      </c>
      <c r="H8832">
        <v>0.78342072703705889</v>
      </c>
      <c r="I8832" t="str">
        <f>VLOOKUP($B8832&amp;$E8832,'Employee List'!$A:$E,5,0)</f>
        <v>E-1232</v>
      </c>
    </row>
    <row r="8833" spans="1:9" x14ac:dyDescent="0.35">
      <c r="A8833" t="s">
        <v>1257</v>
      </c>
      <c r="B8833" t="s">
        <v>157</v>
      </c>
      <c r="C8833" t="s">
        <v>368</v>
      </c>
      <c r="D8833" t="s">
        <v>1272</v>
      </c>
      <c r="E8833" t="s">
        <v>31</v>
      </c>
      <c r="F8833">
        <v>19436</v>
      </c>
      <c r="G8833">
        <v>24865</v>
      </c>
      <c r="H8833">
        <v>1.279327022020992</v>
      </c>
      <c r="I8833" t="str">
        <f>VLOOKUP($B8833&amp;$E8833,'Employee List'!$A:$E,5,0)</f>
        <v>E-1232</v>
      </c>
    </row>
    <row r="8834" spans="1:9" x14ac:dyDescent="0.35">
      <c r="A8834" t="s">
        <v>1257</v>
      </c>
      <c r="B8834" t="s">
        <v>157</v>
      </c>
      <c r="C8834" t="s">
        <v>368</v>
      </c>
      <c r="D8834" t="s">
        <v>1259</v>
      </c>
      <c r="E8834" t="s">
        <v>29</v>
      </c>
      <c r="F8834">
        <v>43467</v>
      </c>
      <c r="G8834">
        <v>38414</v>
      </c>
      <c r="H8834">
        <v>0.88375089148089359</v>
      </c>
      <c r="I8834" t="str">
        <f>VLOOKUP($B8834&amp;$E8834,'Employee List'!$A:$E,5,0)</f>
        <v>E-1232</v>
      </c>
    </row>
    <row r="8835" spans="1:9" x14ac:dyDescent="0.35">
      <c r="A8835" t="s">
        <v>1257</v>
      </c>
      <c r="B8835" t="s">
        <v>157</v>
      </c>
      <c r="C8835" t="s">
        <v>368</v>
      </c>
      <c r="D8835" t="s">
        <v>1259</v>
      </c>
      <c r="E8835" t="s">
        <v>30</v>
      </c>
      <c r="F8835">
        <v>45241</v>
      </c>
      <c r="G8835">
        <v>37850</v>
      </c>
      <c r="H8835">
        <v>0.83663049004221834</v>
      </c>
      <c r="I8835" t="str">
        <f>VLOOKUP($B8835&amp;$E8835,'Employee List'!$A:$E,5,0)</f>
        <v>E-1232</v>
      </c>
    </row>
    <row r="8836" spans="1:9" x14ac:dyDescent="0.35">
      <c r="A8836" t="s">
        <v>1257</v>
      </c>
      <c r="B8836" t="s">
        <v>157</v>
      </c>
      <c r="C8836" t="s">
        <v>368</v>
      </c>
      <c r="D8836" t="s">
        <v>1259</v>
      </c>
      <c r="E8836" t="s">
        <v>31</v>
      </c>
      <c r="F8836">
        <v>44930</v>
      </c>
      <c r="G8836">
        <v>48407</v>
      </c>
      <c r="H8836">
        <v>1.0773870465168038</v>
      </c>
      <c r="I8836" t="str">
        <f>VLOOKUP($B8836&amp;$E8836,'Employee List'!$A:$E,5,0)</f>
        <v>E-1232</v>
      </c>
    </row>
    <row r="8837" spans="1:9" x14ac:dyDescent="0.35">
      <c r="A8837" t="s">
        <v>1257</v>
      </c>
      <c r="B8837" t="s">
        <v>157</v>
      </c>
      <c r="C8837" t="s">
        <v>368</v>
      </c>
      <c r="D8837" t="s">
        <v>1273</v>
      </c>
      <c r="E8837" t="s">
        <v>29</v>
      </c>
      <c r="F8837">
        <v>4620</v>
      </c>
      <c r="G8837">
        <v>9692</v>
      </c>
      <c r="H8837">
        <v>2.0978354978354981</v>
      </c>
      <c r="I8837" t="str">
        <f>VLOOKUP($B8837&amp;$E8837,'Employee List'!$A:$E,5,0)</f>
        <v>E-1232</v>
      </c>
    </row>
    <row r="8838" spans="1:9" x14ac:dyDescent="0.35">
      <c r="A8838" t="s">
        <v>1257</v>
      </c>
      <c r="B8838" t="s">
        <v>157</v>
      </c>
      <c r="C8838" t="s">
        <v>368</v>
      </c>
      <c r="D8838" t="s">
        <v>1273</v>
      </c>
      <c r="E8838" t="s">
        <v>30</v>
      </c>
      <c r="F8838">
        <v>4920</v>
      </c>
      <c r="G8838">
        <v>6094</v>
      </c>
      <c r="H8838">
        <v>1.2386178861788617</v>
      </c>
      <c r="I8838" t="str">
        <f>VLOOKUP($B8838&amp;$E8838,'Employee List'!$A:$E,5,0)</f>
        <v>E-1232</v>
      </c>
    </row>
    <row r="8839" spans="1:9" x14ac:dyDescent="0.35">
      <c r="A8839" t="s">
        <v>1257</v>
      </c>
      <c r="B8839" t="s">
        <v>157</v>
      </c>
      <c r="C8839" t="s">
        <v>368</v>
      </c>
      <c r="D8839" t="s">
        <v>1273</v>
      </c>
      <c r="E8839" t="s">
        <v>31</v>
      </c>
      <c r="F8839">
        <v>6396</v>
      </c>
      <c r="G8839">
        <v>3408</v>
      </c>
      <c r="H8839">
        <v>0.53283302063789872</v>
      </c>
      <c r="I8839" t="str">
        <f>VLOOKUP($B8839&amp;$E8839,'Employee List'!$A:$E,5,0)</f>
        <v>E-1232</v>
      </c>
    </row>
    <row r="8840" spans="1:9" x14ac:dyDescent="0.35">
      <c r="A8840" t="s">
        <v>1257</v>
      </c>
      <c r="B8840" t="s">
        <v>157</v>
      </c>
      <c r="C8840" t="s">
        <v>368</v>
      </c>
      <c r="D8840" t="s">
        <v>1275</v>
      </c>
      <c r="E8840" t="s">
        <v>29</v>
      </c>
      <c r="F8840">
        <v>7034</v>
      </c>
      <c r="G8840">
        <v>9124</v>
      </c>
      <c r="H8840">
        <v>1.2971282342905885</v>
      </c>
      <c r="I8840" t="str">
        <f>VLOOKUP($B8840&amp;$E8840,'Employee List'!$A:$E,5,0)</f>
        <v>E-1232</v>
      </c>
    </row>
    <row r="8841" spans="1:9" x14ac:dyDescent="0.35">
      <c r="A8841" t="s">
        <v>1257</v>
      </c>
      <c r="B8841" t="s">
        <v>157</v>
      </c>
      <c r="C8841" t="s">
        <v>368</v>
      </c>
      <c r="D8841" t="s">
        <v>1275</v>
      </c>
      <c r="E8841" t="s">
        <v>30</v>
      </c>
      <c r="F8841">
        <v>4828</v>
      </c>
      <c r="G8841">
        <v>6830</v>
      </c>
      <c r="H8841">
        <v>1.4146644573322287</v>
      </c>
      <c r="I8841" t="str">
        <f>VLOOKUP($B8841&amp;$E8841,'Employee List'!$A:$E,5,0)</f>
        <v>E-1232</v>
      </c>
    </row>
    <row r="8842" spans="1:9" x14ac:dyDescent="0.35">
      <c r="A8842" t="s">
        <v>1257</v>
      </c>
      <c r="B8842" t="s">
        <v>157</v>
      </c>
      <c r="C8842" t="s">
        <v>368</v>
      </c>
      <c r="D8842" t="s">
        <v>1275</v>
      </c>
      <c r="E8842" t="s">
        <v>31</v>
      </c>
      <c r="F8842">
        <v>7059</v>
      </c>
      <c r="G8842">
        <v>10109</v>
      </c>
      <c r="H8842">
        <v>1.4320725315200453</v>
      </c>
      <c r="I8842" t="str">
        <f>VLOOKUP($B8842&amp;$E8842,'Employee List'!$A:$E,5,0)</f>
        <v>E-1232</v>
      </c>
    </row>
    <row r="8843" spans="1:9" x14ac:dyDescent="0.35">
      <c r="A8843" t="s">
        <v>1257</v>
      </c>
      <c r="B8843" t="s">
        <v>157</v>
      </c>
      <c r="C8843" t="s">
        <v>368</v>
      </c>
      <c r="D8843" t="s">
        <v>1276</v>
      </c>
      <c r="E8843" t="s">
        <v>29</v>
      </c>
      <c r="F8843">
        <v>5665</v>
      </c>
      <c r="G8843">
        <v>5383</v>
      </c>
      <c r="H8843">
        <v>0.95022065313327453</v>
      </c>
      <c r="I8843" t="str">
        <f>VLOOKUP($B8843&amp;$E8843,'Employee List'!$A:$E,5,0)</f>
        <v>E-1232</v>
      </c>
    </row>
    <row r="8844" spans="1:9" x14ac:dyDescent="0.35">
      <c r="A8844" t="s">
        <v>1257</v>
      </c>
      <c r="B8844" t="s">
        <v>157</v>
      </c>
      <c r="C8844" t="s">
        <v>368</v>
      </c>
      <c r="D8844" t="s">
        <v>1276</v>
      </c>
      <c r="E8844" t="s">
        <v>30</v>
      </c>
      <c r="F8844">
        <v>3425</v>
      </c>
      <c r="G8844">
        <v>3833</v>
      </c>
      <c r="H8844">
        <v>1.1191240875912409</v>
      </c>
      <c r="I8844" t="str">
        <f>VLOOKUP($B8844&amp;$E8844,'Employee List'!$A:$E,5,0)</f>
        <v>E-1232</v>
      </c>
    </row>
    <row r="8845" spans="1:9" x14ac:dyDescent="0.35">
      <c r="A8845" t="s">
        <v>1257</v>
      </c>
      <c r="B8845" t="s">
        <v>157</v>
      </c>
      <c r="C8845" t="s">
        <v>368</v>
      </c>
      <c r="D8845" t="s">
        <v>1276</v>
      </c>
      <c r="E8845" t="s">
        <v>31</v>
      </c>
      <c r="F8845">
        <v>5064</v>
      </c>
      <c r="G8845">
        <v>4482</v>
      </c>
      <c r="H8845">
        <v>0.88507109004739337</v>
      </c>
      <c r="I8845" t="str">
        <f>VLOOKUP($B8845&amp;$E8845,'Employee List'!$A:$E,5,0)</f>
        <v>E-1232</v>
      </c>
    </row>
    <row r="8846" spans="1:9" x14ac:dyDescent="0.35">
      <c r="A8846" t="s">
        <v>1257</v>
      </c>
      <c r="B8846" t="s">
        <v>157</v>
      </c>
      <c r="C8846" t="s">
        <v>368</v>
      </c>
      <c r="D8846" t="s">
        <v>1277</v>
      </c>
      <c r="E8846" t="s">
        <v>29</v>
      </c>
      <c r="F8846">
        <v>11421</v>
      </c>
      <c r="G8846">
        <v>13809</v>
      </c>
      <c r="H8846">
        <v>1.2090885211452587</v>
      </c>
      <c r="I8846" t="str">
        <f>VLOOKUP($B8846&amp;$E8846,'Employee List'!$A:$E,5,0)</f>
        <v>E-1232</v>
      </c>
    </row>
    <row r="8847" spans="1:9" x14ac:dyDescent="0.35">
      <c r="A8847" t="s">
        <v>1257</v>
      </c>
      <c r="B8847" t="s">
        <v>157</v>
      </c>
      <c r="C8847" t="s">
        <v>368</v>
      </c>
      <c r="D8847" t="s">
        <v>1277</v>
      </c>
      <c r="E8847" t="s">
        <v>30</v>
      </c>
      <c r="F8847">
        <v>10543</v>
      </c>
      <c r="G8847">
        <v>7298</v>
      </c>
      <c r="H8847">
        <v>0.69221284264440863</v>
      </c>
      <c r="I8847" t="str">
        <f>VLOOKUP($B8847&amp;$E8847,'Employee List'!$A:$E,5,0)</f>
        <v>E-1232</v>
      </c>
    </row>
    <row r="8848" spans="1:9" x14ac:dyDescent="0.35">
      <c r="A8848" t="s">
        <v>1257</v>
      </c>
      <c r="B8848" t="s">
        <v>157</v>
      </c>
      <c r="C8848" t="s">
        <v>368</v>
      </c>
      <c r="D8848" t="s">
        <v>1277</v>
      </c>
      <c r="E8848" t="s">
        <v>31</v>
      </c>
      <c r="F8848">
        <v>12547</v>
      </c>
      <c r="G8848">
        <v>11452</v>
      </c>
      <c r="H8848">
        <v>0.91272814218538301</v>
      </c>
      <c r="I8848" t="str">
        <f>VLOOKUP($B8848&amp;$E8848,'Employee List'!$A:$E,5,0)</f>
        <v>E-1232</v>
      </c>
    </row>
    <row r="8849" spans="1:9" x14ac:dyDescent="0.35">
      <c r="A8849" t="s">
        <v>1257</v>
      </c>
      <c r="B8849" t="s">
        <v>157</v>
      </c>
      <c r="C8849" t="s">
        <v>368</v>
      </c>
      <c r="D8849" t="s">
        <v>1278</v>
      </c>
      <c r="E8849" t="s">
        <v>29</v>
      </c>
      <c r="F8849">
        <v>125286</v>
      </c>
      <c r="G8849">
        <v>89406</v>
      </c>
      <c r="H8849">
        <v>0.7136152483118624</v>
      </c>
      <c r="I8849" t="str">
        <f>VLOOKUP($B8849&amp;$E8849,'Employee List'!$A:$E,5,0)</f>
        <v>E-1232</v>
      </c>
    </row>
    <row r="8850" spans="1:9" x14ac:dyDescent="0.35">
      <c r="A8850" t="s">
        <v>1257</v>
      </c>
      <c r="B8850" t="s">
        <v>157</v>
      </c>
      <c r="C8850" t="s">
        <v>368</v>
      </c>
      <c r="D8850" t="s">
        <v>1278</v>
      </c>
      <c r="E8850" t="s">
        <v>30</v>
      </c>
      <c r="F8850">
        <v>124082</v>
      </c>
      <c r="G8850">
        <v>94605</v>
      </c>
      <c r="H8850">
        <v>0.76243935462033174</v>
      </c>
      <c r="I8850" t="str">
        <f>VLOOKUP($B8850&amp;$E8850,'Employee List'!$A:$E,5,0)</f>
        <v>E-1232</v>
      </c>
    </row>
    <row r="8851" spans="1:9" x14ac:dyDescent="0.35">
      <c r="A8851" t="s">
        <v>1257</v>
      </c>
      <c r="B8851" t="s">
        <v>157</v>
      </c>
      <c r="C8851" t="s">
        <v>368</v>
      </c>
      <c r="D8851" t="s">
        <v>1278</v>
      </c>
      <c r="E8851" t="s">
        <v>31</v>
      </c>
      <c r="F8851">
        <v>120481</v>
      </c>
      <c r="G8851">
        <v>121220</v>
      </c>
      <c r="H8851">
        <v>1.0061337472298537</v>
      </c>
      <c r="I8851" t="str">
        <f>VLOOKUP($B8851&amp;$E8851,'Employee List'!$A:$E,5,0)</f>
        <v>E-1232</v>
      </c>
    </row>
    <row r="8852" spans="1:9" x14ac:dyDescent="0.35">
      <c r="A8852" t="s">
        <v>1257</v>
      </c>
      <c r="B8852" t="s">
        <v>157</v>
      </c>
      <c r="C8852" t="s">
        <v>368</v>
      </c>
      <c r="D8852" t="s">
        <v>1279</v>
      </c>
      <c r="E8852" t="s">
        <v>29</v>
      </c>
      <c r="F8852">
        <v>6562</v>
      </c>
      <c r="G8852">
        <v>6444</v>
      </c>
      <c r="H8852">
        <v>0.98201767753733615</v>
      </c>
      <c r="I8852" t="str">
        <f>VLOOKUP($B8852&amp;$E8852,'Employee List'!$A:$E,5,0)</f>
        <v>E-1232</v>
      </c>
    </row>
    <row r="8853" spans="1:9" x14ac:dyDescent="0.35">
      <c r="A8853" t="s">
        <v>1257</v>
      </c>
      <c r="B8853" t="s">
        <v>157</v>
      </c>
      <c r="C8853" t="s">
        <v>368</v>
      </c>
      <c r="D8853" t="s">
        <v>1279</v>
      </c>
      <c r="E8853" t="s">
        <v>30</v>
      </c>
      <c r="F8853">
        <v>4049</v>
      </c>
      <c r="G8853">
        <v>5525</v>
      </c>
      <c r="H8853">
        <v>1.3645344529513461</v>
      </c>
      <c r="I8853" t="str">
        <f>VLOOKUP($B8853&amp;$E8853,'Employee List'!$A:$E,5,0)</f>
        <v>E-1232</v>
      </c>
    </row>
    <row r="8854" spans="1:9" x14ac:dyDescent="0.35">
      <c r="A8854" t="s">
        <v>1257</v>
      </c>
      <c r="B8854" t="s">
        <v>157</v>
      </c>
      <c r="C8854" t="s">
        <v>368</v>
      </c>
      <c r="D8854" t="s">
        <v>1279</v>
      </c>
      <c r="E8854" t="s">
        <v>31</v>
      </c>
      <c r="F8854">
        <v>7017</v>
      </c>
      <c r="G8854">
        <v>6018</v>
      </c>
      <c r="H8854">
        <v>0.85763146643864896</v>
      </c>
      <c r="I8854" t="str">
        <f>VLOOKUP($B8854&amp;$E8854,'Employee List'!$A:$E,5,0)</f>
        <v>E-1232</v>
      </c>
    </row>
    <row r="8855" spans="1:9" x14ac:dyDescent="0.35">
      <c r="A8855" t="s">
        <v>1257</v>
      </c>
      <c r="B8855" t="s">
        <v>157</v>
      </c>
      <c r="C8855" t="s">
        <v>368</v>
      </c>
      <c r="D8855" t="s">
        <v>1280</v>
      </c>
      <c r="E8855" t="s">
        <v>29</v>
      </c>
      <c r="F8855">
        <v>2635</v>
      </c>
      <c r="G8855">
        <v>2934</v>
      </c>
      <c r="H8855">
        <v>1.113472485768501</v>
      </c>
      <c r="I8855" t="str">
        <f>VLOOKUP($B8855&amp;$E8855,'Employee List'!$A:$E,5,0)</f>
        <v>E-1232</v>
      </c>
    </row>
    <row r="8856" spans="1:9" x14ac:dyDescent="0.35">
      <c r="A8856" t="s">
        <v>1257</v>
      </c>
      <c r="B8856" t="s">
        <v>157</v>
      </c>
      <c r="C8856" t="s">
        <v>368</v>
      </c>
      <c r="D8856" t="s">
        <v>1280</v>
      </c>
      <c r="E8856" t="s">
        <v>30</v>
      </c>
      <c r="F8856">
        <v>3120</v>
      </c>
      <c r="G8856">
        <v>2284</v>
      </c>
      <c r="H8856">
        <v>0.732051282051282</v>
      </c>
      <c r="I8856" t="str">
        <f>VLOOKUP($B8856&amp;$E8856,'Employee List'!$A:$E,5,0)</f>
        <v>E-1232</v>
      </c>
    </row>
    <row r="8857" spans="1:9" x14ac:dyDescent="0.35">
      <c r="A8857" t="s">
        <v>1257</v>
      </c>
      <c r="B8857" t="s">
        <v>157</v>
      </c>
      <c r="C8857" t="s">
        <v>368</v>
      </c>
      <c r="D8857" t="s">
        <v>1280</v>
      </c>
      <c r="E8857" t="s">
        <v>31</v>
      </c>
      <c r="F8857">
        <v>2204</v>
      </c>
      <c r="G8857">
        <v>3484</v>
      </c>
      <c r="H8857">
        <v>1.5807622504537204</v>
      </c>
      <c r="I8857" t="str">
        <f>VLOOKUP($B8857&amp;$E8857,'Employee List'!$A:$E,5,0)</f>
        <v>E-1232</v>
      </c>
    </row>
    <row r="8858" spans="1:9" x14ac:dyDescent="0.35">
      <c r="A8858" t="s">
        <v>1257</v>
      </c>
      <c r="B8858" t="s">
        <v>157</v>
      </c>
      <c r="C8858" t="s">
        <v>368</v>
      </c>
      <c r="D8858" t="s">
        <v>1262</v>
      </c>
      <c r="E8858" t="s">
        <v>29</v>
      </c>
      <c r="F8858">
        <v>25988</v>
      </c>
      <c r="G8858">
        <v>28974</v>
      </c>
      <c r="H8858">
        <v>1.1148991842388796</v>
      </c>
      <c r="I8858" t="str">
        <f>VLOOKUP($B8858&amp;$E8858,'Employee List'!$A:$E,5,0)</f>
        <v>E-1232</v>
      </c>
    </row>
    <row r="8859" spans="1:9" x14ac:dyDescent="0.35">
      <c r="A8859" t="s">
        <v>1257</v>
      </c>
      <c r="B8859" t="s">
        <v>157</v>
      </c>
      <c r="C8859" t="s">
        <v>368</v>
      </c>
      <c r="D8859" t="s">
        <v>1262</v>
      </c>
      <c r="E8859" t="s">
        <v>30</v>
      </c>
      <c r="F8859">
        <v>26124</v>
      </c>
      <c r="G8859">
        <v>31148</v>
      </c>
      <c r="H8859">
        <v>1.1923135813811054</v>
      </c>
      <c r="I8859" t="str">
        <f>VLOOKUP($B8859&amp;$E8859,'Employee List'!$A:$E,5,0)</f>
        <v>E-1232</v>
      </c>
    </row>
    <row r="8860" spans="1:9" x14ac:dyDescent="0.35">
      <c r="A8860" t="s">
        <v>1257</v>
      </c>
      <c r="B8860" t="s">
        <v>157</v>
      </c>
      <c r="C8860" t="s">
        <v>368</v>
      </c>
      <c r="D8860" t="s">
        <v>1262</v>
      </c>
      <c r="E8860" t="s">
        <v>31</v>
      </c>
      <c r="F8860">
        <v>26923</v>
      </c>
      <c r="G8860">
        <v>30042</v>
      </c>
      <c r="H8860">
        <v>1.1158489024254354</v>
      </c>
      <c r="I8860" t="str">
        <f>VLOOKUP($B8860&amp;$E8860,'Employee List'!$A:$E,5,0)</f>
        <v>E-1232</v>
      </c>
    </row>
    <row r="8861" spans="1:9" x14ac:dyDescent="0.35">
      <c r="A8861" t="s">
        <v>1257</v>
      </c>
      <c r="B8861" t="s">
        <v>157</v>
      </c>
      <c r="C8861" t="s">
        <v>368</v>
      </c>
      <c r="D8861" t="s">
        <v>1282</v>
      </c>
      <c r="E8861" t="s">
        <v>29</v>
      </c>
      <c r="F8861">
        <v>4554</v>
      </c>
      <c r="G8861">
        <v>5908</v>
      </c>
      <c r="H8861">
        <v>1.2973210364514713</v>
      </c>
      <c r="I8861" t="str">
        <f>VLOOKUP($B8861&amp;$E8861,'Employee List'!$A:$E,5,0)</f>
        <v>E-1232</v>
      </c>
    </row>
    <row r="8862" spans="1:9" x14ac:dyDescent="0.35">
      <c r="A8862" t="s">
        <v>1257</v>
      </c>
      <c r="B8862" t="s">
        <v>157</v>
      </c>
      <c r="C8862" t="s">
        <v>368</v>
      </c>
      <c r="D8862" t="s">
        <v>1282</v>
      </c>
      <c r="E8862" t="s">
        <v>30</v>
      </c>
      <c r="F8862">
        <v>1081</v>
      </c>
      <c r="G8862">
        <v>6050</v>
      </c>
      <c r="H8862">
        <v>5.5966697502312677</v>
      </c>
      <c r="I8862" t="str">
        <f>VLOOKUP($B8862&amp;$E8862,'Employee List'!$A:$E,5,0)</f>
        <v>E-1232</v>
      </c>
    </row>
    <row r="8863" spans="1:9" x14ac:dyDescent="0.35">
      <c r="A8863" t="s">
        <v>1257</v>
      </c>
      <c r="B8863" t="s">
        <v>157</v>
      </c>
      <c r="C8863" t="s">
        <v>368</v>
      </c>
      <c r="D8863" t="s">
        <v>1281</v>
      </c>
      <c r="E8863" t="s">
        <v>29</v>
      </c>
      <c r="F8863">
        <v>4929</v>
      </c>
      <c r="G8863">
        <v>1305</v>
      </c>
      <c r="H8863">
        <v>0.26475958612294581</v>
      </c>
      <c r="I8863" t="str">
        <f>VLOOKUP($B8863&amp;$E8863,'Employee List'!$A:$E,5,0)</f>
        <v>E-1232</v>
      </c>
    </row>
    <row r="8864" spans="1:9" x14ac:dyDescent="0.35">
      <c r="A8864" t="s">
        <v>1257</v>
      </c>
      <c r="B8864" t="s">
        <v>157</v>
      </c>
      <c r="C8864" t="s">
        <v>368</v>
      </c>
      <c r="D8864" t="s">
        <v>1281</v>
      </c>
      <c r="E8864" t="s">
        <v>30</v>
      </c>
      <c r="F8864">
        <v>3480</v>
      </c>
      <c r="G8864">
        <v>5113</v>
      </c>
      <c r="H8864">
        <v>1.4692528735632184</v>
      </c>
      <c r="I8864" t="str">
        <f>VLOOKUP($B8864&amp;$E8864,'Employee List'!$A:$E,5,0)</f>
        <v>E-1232</v>
      </c>
    </row>
    <row r="8865" spans="1:9" x14ac:dyDescent="0.35">
      <c r="A8865" t="s">
        <v>1257</v>
      </c>
      <c r="B8865" t="s">
        <v>157</v>
      </c>
      <c r="C8865" t="s">
        <v>368</v>
      </c>
      <c r="D8865" t="s">
        <v>1281</v>
      </c>
      <c r="E8865" t="s">
        <v>31</v>
      </c>
      <c r="F8865">
        <v>4229</v>
      </c>
      <c r="G8865">
        <v>8240</v>
      </c>
      <c r="H8865">
        <v>1.9484511704894774</v>
      </c>
      <c r="I8865" t="str">
        <f>VLOOKUP($B8865&amp;$E8865,'Employee List'!$A:$E,5,0)</f>
        <v>E-1232</v>
      </c>
    </row>
    <row r="8866" spans="1:9" x14ac:dyDescent="0.35">
      <c r="A8866" t="s">
        <v>1257</v>
      </c>
      <c r="B8866" t="s">
        <v>158</v>
      </c>
      <c r="C8866" t="s">
        <v>368</v>
      </c>
      <c r="D8866" t="s">
        <v>1274</v>
      </c>
      <c r="E8866" t="s">
        <v>29</v>
      </c>
      <c r="F8866">
        <v>55247</v>
      </c>
      <c r="G8866">
        <v>79915</v>
      </c>
      <c r="H8866">
        <v>1.4465038825637591</v>
      </c>
      <c r="I8866" t="str">
        <f>VLOOKUP($B8866&amp;$E8866,'Employee List'!$A:$E,5,0)</f>
        <v>E-1233</v>
      </c>
    </row>
    <row r="8867" spans="1:9" x14ac:dyDescent="0.35">
      <c r="A8867" t="s">
        <v>1257</v>
      </c>
      <c r="B8867" t="s">
        <v>158</v>
      </c>
      <c r="C8867" t="s">
        <v>368</v>
      </c>
      <c r="D8867" t="s">
        <v>1274</v>
      </c>
      <c r="E8867" t="s">
        <v>30</v>
      </c>
      <c r="F8867">
        <v>55499</v>
      </c>
      <c r="G8867">
        <v>76642</v>
      </c>
      <c r="H8867">
        <v>1.3809618191318762</v>
      </c>
      <c r="I8867" t="str">
        <f>VLOOKUP($B8867&amp;$E8867,'Employee List'!$A:$E,5,0)</f>
        <v>E-1233</v>
      </c>
    </row>
    <row r="8868" spans="1:9" x14ac:dyDescent="0.35">
      <c r="A8868" t="s">
        <v>1257</v>
      </c>
      <c r="B8868" t="s">
        <v>158</v>
      </c>
      <c r="C8868" t="s">
        <v>368</v>
      </c>
      <c r="D8868" t="s">
        <v>1274</v>
      </c>
      <c r="E8868" t="s">
        <v>31</v>
      </c>
      <c r="F8868">
        <v>57540</v>
      </c>
      <c r="G8868">
        <v>50976</v>
      </c>
      <c r="H8868">
        <v>0.88592283628779978</v>
      </c>
      <c r="I8868" t="str">
        <f>VLOOKUP($B8868&amp;$E8868,'Employee List'!$A:$E,5,0)</f>
        <v>E-1233</v>
      </c>
    </row>
    <row r="8869" spans="1:9" x14ac:dyDescent="0.35">
      <c r="A8869" t="s">
        <v>1257</v>
      </c>
      <c r="B8869" t="s">
        <v>158</v>
      </c>
      <c r="C8869" t="s">
        <v>368</v>
      </c>
      <c r="D8869" t="s">
        <v>1263</v>
      </c>
      <c r="E8869" t="s">
        <v>29</v>
      </c>
      <c r="F8869">
        <v>3654</v>
      </c>
      <c r="G8869">
        <v>1616</v>
      </c>
      <c r="H8869">
        <v>0.44225506294471811</v>
      </c>
      <c r="I8869" t="str">
        <f>VLOOKUP($B8869&amp;$E8869,'Employee List'!$A:$E,5,0)</f>
        <v>E-1233</v>
      </c>
    </row>
    <row r="8870" spans="1:9" x14ac:dyDescent="0.35">
      <c r="A8870" t="s">
        <v>1257</v>
      </c>
      <c r="B8870" t="s">
        <v>158</v>
      </c>
      <c r="C8870" t="s">
        <v>368</v>
      </c>
      <c r="D8870" t="s">
        <v>1263</v>
      </c>
      <c r="E8870" t="s">
        <v>30</v>
      </c>
      <c r="F8870">
        <v>3114</v>
      </c>
      <c r="G8870">
        <v>6220</v>
      </c>
      <c r="H8870">
        <v>1.9974309569685291</v>
      </c>
      <c r="I8870" t="str">
        <f>VLOOKUP($B8870&amp;$E8870,'Employee List'!$A:$E,5,0)</f>
        <v>E-1233</v>
      </c>
    </row>
    <row r="8871" spans="1:9" x14ac:dyDescent="0.35">
      <c r="A8871" t="s">
        <v>1257</v>
      </c>
      <c r="B8871" t="s">
        <v>158</v>
      </c>
      <c r="C8871" t="s">
        <v>368</v>
      </c>
      <c r="D8871" t="s">
        <v>1263</v>
      </c>
      <c r="E8871" t="s">
        <v>31</v>
      </c>
      <c r="F8871">
        <v>1692</v>
      </c>
      <c r="G8871">
        <v>8706</v>
      </c>
      <c r="H8871">
        <v>5.1453900709219855</v>
      </c>
      <c r="I8871" t="str">
        <f>VLOOKUP($B8871&amp;$E8871,'Employee List'!$A:$E,5,0)</f>
        <v>E-1233</v>
      </c>
    </row>
    <row r="8872" spans="1:9" x14ac:dyDescent="0.35">
      <c r="A8872" t="s">
        <v>1257</v>
      </c>
      <c r="B8872" t="s">
        <v>158</v>
      </c>
      <c r="C8872" t="s">
        <v>368</v>
      </c>
      <c r="D8872" t="s">
        <v>1264</v>
      </c>
      <c r="E8872" t="s">
        <v>29</v>
      </c>
      <c r="F8872">
        <v>9008</v>
      </c>
      <c r="G8872">
        <v>5078</v>
      </c>
      <c r="H8872">
        <v>0.56372113676731794</v>
      </c>
      <c r="I8872" t="str">
        <f>VLOOKUP($B8872&amp;$E8872,'Employee List'!$A:$E,5,0)</f>
        <v>E-1233</v>
      </c>
    </row>
    <row r="8873" spans="1:9" x14ac:dyDescent="0.35">
      <c r="A8873" t="s">
        <v>1257</v>
      </c>
      <c r="B8873" t="s">
        <v>158</v>
      </c>
      <c r="C8873" t="s">
        <v>368</v>
      </c>
      <c r="D8873" t="s">
        <v>1264</v>
      </c>
      <c r="E8873" t="s">
        <v>30</v>
      </c>
      <c r="F8873">
        <v>10307</v>
      </c>
      <c r="G8873">
        <v>14564</v>
      </c>
      <c r="H8873">
        <v>1.4130202774813234</v>
      </c>
      <c r="I8873" t="str">
        <f>VLOOKUP($B8873&amp;$E8873,'Employee List'!$A:$E,5,0)</f>
        <v>E-1233</v>
      </c>
    </row>
    <row r="8874" spans="1:9" x14ac:dyDescent="0.35">
      <c r="A8874" t="s">
        <v>1257</v>
      </c>
      <c r="B8874" t="s">
        <v>158</v>
      </c>
      <c r="C8874" t="s">
        <v>368</v>
      </c>
      <c r="D8874" t="s">
        <v>1264</v>
      </c>
      <c r="E8874" t="s">
        <v>31</v>
      </c>
      <c r="F8874">
        <v>10540</v>
      </c>
      <c r="G8874">
        <v>13562</v>
      </c>
      <c r="H8874">
        <v>1.2867172675521821</v>
      </c>
      <c r="I8874" t="str">
        <f>VLOOKUP($B8874&amp;$E8874,'Employee List'!$A:$E,5,0)</f>
        <v>E-1233</v>
      </c>
    </row>
    <row r="8875" spans="1:9" x14ac:dyDescent="0.35">
      <c r="A8875" t="s">
        <v>1257</v>
      </c>
      <c r="B8875" t="s">
        <v>158</v>
      </c>
      <c r="C8875" t="s">
        <v>368</v>
      </c>
      <c r="D8875" t="s">
        <v>1265</v>
      </c>
      <c r="E8875" t="s">
        <v>29</v>
      </c>
      <c r="F8875">
        <v>16044</v>
      </c>
      <c r="G8875">
        <v>19503</v>
      </c>
      <c r="H8875">
        <v>1.2155946148092744</v>
      </c>
      <c r="I8875" t="str">
        <f>VLOOKUP($B8875&amp;$E8875,'Employee List'!$A:$E,5,0)</f>
        <v>E-1233</v>
      </c>
    </row>
    <row r="8876" spans="1:9" x14ac:dyDescent="0.35">
      <c r="A8876" t="s">
        <v>1257</v>
      </c>
      <c r="B8876" t="s">
        <v>158</v>
      </c>
      <c r="C8876" t="s">
        <v>368</v>
      </c>
      <c r="D8876" t="s">
        <v>1265</v>
      </c>
      <c r="E8876" t="s">
        <v>30</v>
      </c>
      <c r="F8876">
        <v>18686</v>
      </c>
      <c r="G8876">
        <v>16661</v>
      </c>
      <c r="H8876">
        <v>0.89163009739912236</v>
      </c>
      <c r="I8876" t="str">
        <f>VLOOKUP($B8876&amp;$E8876,'Employee List'!$A:$E,5,0)</f>
        <v>E-1233</v>
      </c>
    </row>
    <row r="8877" spans="1:9" x14ac:dyDescent="0.35">
      <c r="A8877" t="s">
        <v>1257</v>
      </c>
      <c r="B8877" t="s">
        <v>158</v>
      </c>
      <c r="C8877" t="s">
        <v>368</v>
      </c>
      <c r="D8877" t="s">
        <v>1265</v>
      </c>
      <c r="E8877" t="s">
        <v>31</v>
      </c>
      <c r="F8877">
        <v>17809</v>
      </c>
      <c r="G8877">
        <v>10793</v>
      </c>
      <c r="H8877">
        <v>0.60604188893256217</v>
      </c>
      <c r="I8877" t="str">
        <f>VLOOKUP($B8877&amp;$E8877,'Employee List'!$A:$E,5,0)</f>
        <v>E-1233</v>
      </c>
    </row>
    <row r="8878" spans="1:9" x14ac:dyDescent="0.35">
      <c r="A8878" t="s">
        <v>1257</v>
      </c>
      <c r="B8878" t="s">
        <v>158</v>
      </c>
      <c r="C8878" t="s">
        <v>368</v>
      </c>
      <c r="D8878" t="s">
        <v>1260</v>
      </c>
      <c r="E8878" t="s">
        <v>29</v>
      </c>
      <c r="F8878">
        <v>119462</v>
      </c>
      <c r="G8878">
        <v>159021</v>
      </c>
      <c r="H8878">
        <v>1.3311429575932097</v>
      </c>
      <c r="I8878" t="str">
        <f>VLOOKUP($B8878&amp;$E8878,'Employee List'!$A:$E,5,0)</f>
        <v>E-1233</v>
      </c>
    </row>
    <row r="8879" spans="1:9" x14ac:dyDescent="0.35">
      <c r="A8879" t="s">
        <v>1257</v>
      </c>
      <c r="B8879" t="s">
        <v>158</v>
      </c>
      <c r="C8879" t="s">
        <v>368</v>
      </c>
      <c r="D8879" t="s">
        <v>1260</v>
      </c>
      <c r="E8879" t="s">
        <v>30</v>
      </c>
      <c r="F8879">
        <v>122037</v>
      </c>
      <c r="G8879">
        <v>221187</v>
      </c>
      <c r="H8879">
        <v>1.8124585166793676</v>
      </c>
      <c r="I8879" t="str">
        <f>VLOOKUP($B8879&amp;$E8879,'Employee List'!$A:$E,5,0)</f>
        <v>E-1233</v>
      </c>
    </row>
    <row r="8880" spans="1:9" x14ac:dyDescent="0.35">
      <c r="A8880" t="s">
        <v>1257</v>
      </c>
      <c r="B8880" t="s">
        <v>158</v>
      </c>
      <c r="C8880" t="s">
        <v>368</v>
      </c>
      <c r="D8880" t="s">
        <v>1260</v>
      </c>
      <c r="E8880" t="s">
        <v>31</v>
      </c>
      <c r="F8880">
        <v>148521</v>
      </c>
      <c r="G8880">
        <v>295691</v>
      </c>
      <c r="H8880">
        <v>1.9909036432558358</v>
      </c>
      <c r="I8880" t="str">
        <f>VLOOKUP($B8880&amp;$E8880,'Employee List'!$A:$E,5,0)</f>
        <v>E-1233</v>
      </c>
    </row>
    <row r="8881" spans="1:9" x14ac:dyDescent="0.35">
      <c r="A8881" t="s">
        <v>1257</v>
      </c>
      <c r="B8881" t="s">
        <v>158</v>
      </c>
      <c r="C8881" t="s">
        <v>368</v>
      </c>
      <c r="D8881" t="s">
        <v>1261</v>
      </c>
      <c r="E8881" t="s">
        <v>29</v>
      </c>
      <c r="F8881">
        <v>100923</v>
      </c>
      <c r="G8881">
        <v>97827</v>
      </c>
      <c r="H8881">
        <v>0.96932314734995983</v>
      </c>
      <c r="I8881" t="str">
        <f>VLOOKUP($B8881&amp;$E8881,'Employee List'!$A:$E,5,0)</f>
        <v>E-1233</v>
      </c>
    </row>
    <row r="8882" spans="1:9" x14ac:dyDescent="0.35">
      <c r="A8882" t="s">
        <v>1257</v>
      </c>
      <c r="B8882" t="s">
        <v>158</v>
      </c>
      <c r="C8882" t="s">
        <v>368</v>
      </c>
      <c r="D8882" t="s">
        <v>1261</v>
      </c>
      <c r="E8882" t="s">
        <v>30</v>
      </c>
      <c r="F8882">
        <v>103283</v>
      </c>
      <c r="G8882">
        <v>111448</v>
      </c>
      <c r="H8882">
        <v>1.0790546362905802</v>
      </c>
      <c r="I8882" t="str">
        <f>VLOOKUP($B8882&amp;$E8882,'Employee List'!$A:$E,5,0)</f>
        <v>E-1233</v>
      </c>
    </row>
    <row r="8883" spans="1:9" x14ac:dyDescent="0.35">
      <c r="A8883" t="s">
        <v>1257</v>
      </c>
      <c r="B8883" t="s">
        <v>158</v>
      </c>
      <c r="C8883" t="s">
        <v>368</v>
      </c>
      <c r="D8883" t="s">
        <v>1261</v>
      </c>
      <c r="E8883" t="s">
        <v>31</v>
      </c>
      <c r="F8883">
        <v>109617</v>
      </c>
      <c r="G8883">
        <v>112434</v>
      </c>
      <c r="H8883">
        <v>1.0256985686526725</v>
      </c>
      <c r="I8883" t="str">
        <f>VLOOKUP($B8883&amp;$E8883,'Employee List'!$A:$E,5,0)</f>
        <v>E-1233</v>
      </c>
    </row>
    <row r="8884" spans="1:9" x14ac:dyDescent="0.35">
      <c r="A8884" t="s">
        <v>1257</v>
      </c>
      <c r="B8884" t="s">
        <v>158</v>
      </c>
      <c r="C8884" t="s">
        <v>368</v>
      </c>
      <c r="D8884" t="s">
        <v>1266</v>
      </c>
      <c r="E8884" t="s">
        <v>29</v>
      </c>
      <c r="F8884">
        <v>96606</v>
      </c>
      <c r="G8884">
        <v>118195</v>
      </c>
      <c r="H8884">
        <v>1.2234747324182762</v>
      </c>
      <c r="I8884" t="str">
        <f>VLOOKUP($B8884&amp;$E8884,'Employee List'!$A:$E,5,0)</f>
        <v>E-1233</v>
      </c>
    </row>
    <row r="8885" spans="1:9" x14ac:dyDescent="0.35">
      <c r="A8885" t="s">
        <v>1257</v>
      </c>
      <c r="B8885" t="s">
        <v>158</v>
      </c>
      <c r="C8885" t="s">
        <v>368</v>
      </c>
      <c r="D8885" t="s">
        <v>1266</v>
      </c>
      <c r="E8885" t="s">
        <v>30</v>
      </c>
      <c r="F8885">
        <v>102907</v>
      </c>
      <c r="G8885">
        <v>109478</v>
      </c>
      <c r="H8885">
        <v>1.0638537708805038</v>
      </c>
      <c r="I8885" t="str">
        <f>VLOOKUP($B8885&amp;$E8885,'Employee List'!$A:$E,5,0)</f>
        <v>E-1233</v>
      </c>
    </row>
    <row r="8886" spans="1:9" x14ac:dyDescent="0.35">
      <c r="A8886" t="s">
        <v>1257</v>
      </c>
      <c r="B8886" t="s">
        <v>158</v>
      </c>
      <c r="C8886" t="s">
        <v>368</v>
      </c>
      <c r="D8886" t="s">
        <v>1266</v>
      </c>
      <c r="E8886" t="s">
        <v>31</v>
      </c>
      <c r="F8886">
        <v>110598</v>
      </c>
      <c r="G8886">
        <v>105801</v>
      </c>
      <c r="H8886">
        <v>0.95662670211034562</v>
      </c>
      <c r="I8886" t="str">
        <f>VLOOKUP($B8886&amp;$E8886,'Employee List'!$A:$E,5,0)</f>
        <v>E-1233</v>
      </c>
    </row>
    <row r="8887" spans="1:9" x14ac:dyDescent="0.35">
      <c r="A8887" t="s">
        <v>1257</v>
      </c>
      <c r="B8887" t="s">
        <v>158</v>
      </c>
      <c r="C8887" t="s">
        <v>368</v>
      </c>
      <c r="D8887" t="s">
        <v>1267</v>
      </c>
      <c r="E8887" t="s">
        <v>29</v>
      </c>
      <c r="F8887">
        <v>116689</v>
      </c>
      <c r="G8887">
        <v>108948</v>
      </c>
      <c r="H8887">
        <v>0.93366127055677917</v>
      </c>
      <c r="I8887" t="str">
        <f>VLOOKUP($B8887&amp;$E8887,'Employee List'!$A:$E,5,0)</f>
        <v>E-1233</v>
      </c>
    </row>
    <row r="8888" spans="1:9" x14ac:dyDescent="0.35">
      <c r="A8888" t="s">
        <v>1257</v>
      </c>
      <c r="B8888" t="s">
        <v>158</v>
      </c>
      <c r="C8888" t="s">
        <v>368</v>
      </c>
      <c r="D8888" t="s">
        <v>1267</v>
      </c>
      <c r="E8888" t="s">
        <v>30</v>
      </c>
      <c r="F8888">
        <v>118818</v>
      </c>
      <c r="G8888">
        <v>90716</v>
      </c>
      <c r="H8888">
        <v>0.76348701375212513</v>
      </c>
      <c r="I8888" t="str">
        <f>VLOOKUP($B8888&amp;$E8888,'Employee List'!$A:$E,5,0)</f>
        <v>E-1233</v>
      </c>
    </row>
    <row r="8889" spans="1:9" x14ac:dyDescent="0.35">
      <c r="A8889" t="s">
        <v>1257</v>
      </c>
      <c r="B8889" t="s">
        <v>158</v>
      </c>
      <c r="C8889" t="s">
        <v>368</v>
      </c>
      <c r="D8889" t="s">
        <v>1267</v>
      </c>
      <c r="E8889" t="s">
        <v>31</v>
      </c>
      <c r="F8889">
        <v>126443</v>
      </c>
      <c r="G8889">
        <v>110095</v>
      </c>
      <c r="H8889">
        <v>0.87070854060723013</v>
      </c>
      <c r="I8889" t="str">
        <f>VLOOKUP($B8889&amp;$E8889,'Employee List'!$A:$E,5,0)</f>
        <v>E-1233</v>
      </c>
    </row>
    <row r="8890" spans="1:9" x14ac:dyDescent="0.35">
      <c r="A8890" t="s">
        <v>1257</v>
      </c>
      <c r="B8890" t="s">
        <v>158</v>
      </c>
      <c r="C8890" t="s">
        <v>368</v>
      </c>
      <c r="D8890" t="s">
        <v>1268</v>
      </c>
      <c r="E8890" t="s">
        <v>29</v>
      </c>
      <c r="F8890">
        <v>12197</v>
      </c>
      <c r="G8890">
        <v>6823</v>
      </c>
      <c r="H8890">
        <v>0.55939985242272694</v>
      </c>
      <c r="I8890" t="str">
        <f>VLOOKUP($B8890&amp;$E8890,'Employee List'!$A:$E,5,0)</f>
        <v>E-1233</v>
      </c>
    </row>
    <row r="8891" spans="1:9" x14ac:dyDescent="0.35">
      <c r="A8891" t="s">
        <v>1257</v>
      </c>
      <c r="B8891" t="s">
        <v>158</v>
      </c>
      <c r="C8891" t="s">
        <v>368</v>
      </c>
      <c r="D8891" t="s">
        <v>1268</v>
      </c>
      <c r="E8891" t="s">
        <v>30</v>
      </c>
      <c r="F8891">
        <v>13341</v>
      </c>
      <c r="G8891">
        <v>6264</v>
      </c>
      <c r="H8891">
        <v>0.46953002023836293</v>
      </c>
      <c r="I8891" t="str">
        <f>VLOOKUP($B8891&amp;$E8891,'Employee List'!$A:$E,5,0)</f>
        <v>E-1233</v>
      </c>
    </row>
    <row r="8892" spans="1:9" x14ac:dyDescent="0.35">
      <c r="A8892" t="s">
        <v>1257</v>
      </c>
      <c r="B8892" t="s">
        <v>158</v>
      </c>
      <c r="C8892" t="s">
        <v>368</v>
      </c>
      <c r="D8892" t="s">
        <v>1268</v>
      </c>
      <c r="E8892" t="s">
        <v>31</v>
      </c>
      <c r="F8892">
        <v>13977</v>
      </c>
      <c r="G8892">
        <v>9080</v>
      </c>
      <c r="H8892">
        <v>0.64963869213708236</v>
      </c>
      <c r="I8892" t="str">
        <f>VLOOKUP($B8892&amp;$E8892,'Employee List'!$A:$E,5,0)</f>
        <v>E-1233</v>
      </c>
    </row>
    <row r="8893" spans="1:9" x14ac:dyDescent="0.35">
      <c r="A8893" t="s">
        <v>1257</v>
      </c>
      <c r="B8893" t="s">
        <v>158</v>
      </c>
      <c r="C8893" t="s">
        <v>368</v>
      </c>
      <c r="D8893" t="s">
        <v>1269</v>
      </c>
      <c r="E8893" t="s">
        <v>29</v>
      </c>
      <c r="F8893">
        <v>42664</v>
      </c>
      <c r="G8893">
        <v>59947</v>
      </c>
      <c r="H8893">
        <v>1.405095630976936</v>
      </c>
      <c r="I8893" t="str">
        <f>VLOOKUP($B8893&amp;$E8893,'Employee List'!$A:$E,5,0)</f>
        <v>E-1233</v>
      </c>
    </row>
    <row r="8894" spans="1:9" x14ac:dyDescent="0.35">
      <c r="A8894" t="s">
        <v>1257</v>
      </c>
      <c r="B8894" t="s">
        <v>158</v>
      </c>
      <c r="C8894" t="s">
        <v>368</v>
      </c>
      <c r="D8894" t="s">
        <v>1269</v>
      </c>
      <c r="E8894" t="s">
        <v>30</v>
      </c>
      <c r="F8894">
        <v>43041</v>
      </c>
      <c r="G8894">
        <v>23370</v>
      </c>
      <c r="H8894">
        <v>0.54297065588624804</v>
      </c>
      <c r="I8894" t="str">
        <f>VLOOKUP($B8894&amp;$E8894,'Employee List'!$A:$E,5,0)</f>
        <v>E-1233</v>
      </c>
    </row>
    <row r="8895" spans="1:9" x14ac:dyDescent="0.35">
      <c r="A8895" t="s">
        <v>1257</v>
      </c>
      <c r="B8895" t="s">
        <v>158</v>
      </c>
      <c r="C8895" t="s">
        <v>368</v>
      </c>
      <c r="D8895" t="s">
        <v>1269</v>
      </c>
      <c r="E8895" t="s">
        <v>31</v>
      </c>
      <c r="F8895">
        <v>35978</v>
      </c>
      <c r="G8895">
        <v>45950</v>
      </c>
      <c r="H8895">
        <v>1.2771693812885652</v>
      </c>
      <c r="I8895" t="str">
        <f>VLOOKUP($B8895&amp;$E8895,'Employee List'!$A:$E,5,0)</f>
        <v>E-1233</v>
      </c>
    </row>
    <row r="8896" spans="1:9" x14ac:dyDescent="0.35">
      <c r="A8896" t="s">
        <v>1257</v>
      </c>
      <c r="B8896" t="s">
        <v>158</v>
      </c>
      <c r="C8896" t="s">
        <v>368</v>
      </c>
      <c r="D8896" t="s">
        <v>1270</v>
      </c>
      <c r="E8896" t="s">
        <v>29</v>
      </c>
      <c r="F8896">
        <v>3944</v>
      </c>
      <c r="G8896">
        <v>9252</v>
      </c>
      <c r="H8896">
        <v>2.3458417849898581</v>
      </c>
      <c r="I8896" t="str">
        <f>VLOOKUP($B8896&amp;$E8896,'Employee List'!$A:$E,5,0)</f>
        <v>E-1233</v>
      </c>
    </row>
    <row r="8897" spans="1:9" x14ac:dyDescent="0.35">
      <c r="A8897" t="s">
        <v>1257</v>
      </c>
      <c r="B8897" t="s">
        <v>158</v>
      </c>
      <c r="C8897" t="s">
        <v>368</v>
      </c>
      <c r="D8897" t="s">
        <v>1270</v>
      </c>
      <c r="E8897" t="s">
        <v>30</v>
      </c>
      <c r="F8897">
        <v>4601</v>
      </c>
      <c r="G8897">
        <v>3385</v>
      </c>
      <c r="H8897">
        <v>0.73570962834166487</v>
      </c>
      <c r="I8897" t="str">
        <f>VLOOKUP($B8897&amp;$E8897,'Employee List'!$A:$E,5,0)</f>
        <v>E-1233</v>
      </c>
    </row>
    <row r="8898" spans="1:9" x14ac:dyDescent="0.35">
      <c r="A8898" t="s">
        <v>1257</v>
      </c>
      <c r="B8898" t="s">
        <v>158</v>
      </c>
      <c r="C8898" t="s">
        <v>368</v>
      </c>
      <c r="D8898" t="s">
        <v>1270</v>
      </c>
      <c r="E8898" t="s">
        <v>31</v>
      </c>
      <c r="F8898">
        <v>5094</v>
      </c>
      <c r="G8898">
        <v>5432</v>
      </c>
      <c r="H8898">
        <v>1.066352571652925</v>
      </c>
      <c r="I8898" t="str">
        <f>VLOOKUP($B8898&amp;$E8898,'Employee List'!$A:$E,5,0)</f>
        <v>E-1233</v>
      </c>
    </row>
    <row r="8899" spans="1:9" x14ac:dyDescent="0.35">
      <c r="A8899" t="s">
        <v>1257</v>
      </c>
      <c r="B8899" t="s">
        <v>158</v>
      </c>
      <c r="C8899" t="s">
        <v>368</v>
      </c>
      <c r="D8899" t="s">
        <v>1271</v>
      </c>
      <c r="E8899" t="s">
        <v>29</v>
      </c>
      <c r="F8899">
        <v>48232</v>
      </c>
      <c r="G8899">
        <v>60096</v>
      </c>
      <c r="H8899">
        <v>1.2459777740918891</v>
      </c>
      <c r="I8899" t="str">
        <f>VLOOKUP($B8899&amp;$E8899,'Employee List'!$A:$E,5,0)</f>
        <v>E-1233</v>
      </c>
    </row>
    <row r="8900" spans="1:9" x14ac:dyDescent="0.35">
      <c r="A8900" t="s">
        <v>1257</v>
      </c>
      <c r="B8900" t="s">
        <v>158</v>
      </c>
      <c r="C8900" t="s">
        <v>368</v>
      </c>
      <c r="D8900" t="s">
        <v>1271</v>
      </c>
      <c r="E8900" t="s">
        <v>30</v>
      </c>
      <c r="F8900">
        <v>52084</v>
      </c>
      <c r="G8900">
        <v>47372</v>
      </c>
      <c r="H8900">
        <v>0.90953075800629757</v>
      </c>
      <c r="I8900" t="str">
        <f>VLOOKUP($B8900&amp;$E8900,'Employee List'!$A:$E,5,0)</f>
        <v>E-1233</v>
      </c>
    </row>
    <row r="8901" spans="1:9" x14ac:dyDescent="0.35">
      <c r="A8901" t="s">
        <v>1257</v>
      </c>
      <c r="B8901" t="s">
        <v>158</v>
      </c>
      <c r="C8901" t="s">
        <v>368</v>
      </c>
      <c r="D8901" t="s">
        <v>1271</v>
      </c>
      <c r="E8901" t="s">
        <v>31</v>
      </c>
      <c r="F8901">
        <v>54422</v>
      </c>
      <c r="G8901">
        <v>43303</v>
      </c>
      <c r="H8901">
        <v>0.79568924332071589</v>
      </c>
      <c r="I8901" t="str">
        <f>VLOOKUP($B8901&amp;$E8901,'Employee List'!$A:$E,5,0)</f>
        <v>E-1233</v>
      </c>
    </row>
    <row r="8902" spans="1:9" x14ac:dyDescent="0.35">
      <c r="A8902" t="s">
        <v>1257</v>
      </c>
      <c r="B8902" t="s">
        <v>158</v>
      </c>
      <c r="C8902" t="s">
        <v>368</v>
      </c>
      <c r="D8902" t="s">
        <v>1258</v>
      </c>
      <c r="E8902" t="s">
        <v>29</v>
      </c>
      <c r="F8902">
        <v>384726</v>
      </c>
      <c r="G8902">
        <v>517324</v>
      </c>
      <c r="H8902">
        <v>1.3446556770272871</v>
      </c>
      <c r="I8902" t="str">
        <f>VLOOKUP($B8902&amp;$E8902,'Employee List'!$A:$E,5,0)</f>
        <v>E-1233</v>
      </c>
    </row>
    <row r="8903" spans="1:9" x14ac:dyDescent="0.35">
      <c r="A8903" t="s">
        <v>1257</v>
      </c>
      <c r="B8903" t="s">
        <v>158</v>
      </c>
      <c r="C8903" t="s">
        <v>368</v>
      </c>
      <c r="D8903" t="s">
        <v>1258</v>
      </c>
      <c r="E8903" t="s">
        <v>30</v>
      </c>
      <c r="F8903">
        <v>374916</v>
      </c>
      <c r="G8903">
        <v>514836</v>
      </c>
      <c r="H8903">
        <v>1.3732035976058636</v>
      </c>
      <c r="I8903" t="str">
        <f>VLOOKUP($B8903&amp;$E8903,'Employee List'!$A:$E,5,0)</f>
        <v>E-1233</v>
      </c>
    </row>
    <row r="8904" spans="1:9" x14ac:dyDescent="0.35">
      <c r="A8904" t="s">
        <v>1257</v>
      </c>
      <c r="B8904" t="s">
        <v>158</v>
      </c>
      <c r="C8904" t="s">
        <v>368</v>
      </c>
      <c r="D8904" t="s">
        <v>1258</v>
      </c>
      <c r="E8904" t="s">
        <v>31</v>
      </c>
      <c r="F8904">
        <v>377655</v>
      </c>
      <c r="G8904">
        <v>351288</v>
      </c>
      <c r="H8904">
        <v>0.93018230925050638</v>
      </c>
      <c r="I8904" t="str">
        <f>VLOOKUP($B8904&amp;$E8904,'Employee List'!$A:$E,5,0)</f>
        <v>E-1233</v>
      </c>
    </row>
    <row r="8905" spans="1:9" x14ac:dyDescent="0.35">
      <c r="A8905" t="s">
        <v>1257</v>
      </c>
      <c r="B8905" t="s">
        <v>158</v>
      </c>
      <c r="C8905" t="s">
        <v>368</v>
      </c>
      <c r="D8905" t="s">
        <v>1272</v>
      </c>
      <c r="E8905" t="s">
        <v>29</v>
      </c>
      <c r="F8905">
        <v>16013</v>
      </c>
      <c r="G8905">
        <v>19952</v>
      </c>
      <c r="H8905">
        <v>1.2459876350465247</v>
      </c>
      <c r="I8905" t="str">
        <f>VLOOKUP($B8905&amp;$E8905,'Employee List'!$A:$E,5,0)</f>
        <v>E-1233</v>
      </c>
    </row>
    <row r="8906" spans="1:9" x14ac:dyDescent="0.35">
      <c r="A8906" t="s">
        <v>1257</v>
      </c>
      <c r="B8906" t="s">
        <v>158</v>
      </c>
      <c r="C8906" t="s">
        <v>368</v>
      </c>
      <c r="D8906" t="s">
        <v>1272</v>
      </c>
      <c r="E8906" t="s">
        <v>30</v>
      </c>
      <c r="F8906">
        <v>16560</v>
      </c>
      <c r="G8906">
        <v>9877</v>
      </c>
      <c r="H8906">
        <v>0.59643719806763285</v>
      </c>
      <c r="I8906" t="str">
        <f>VLOOKUP($B8906&amp;$E8906,'Employee List'!$A:$E,5,0)</f>
        <v>E-1233</v>
      </c>
    </row>
    <row r="8907" spans="1:9" x14ac:dyDescent="0.35">
      <c r="A8907" t="s">
        <v>1257</v>
      </c>
      <c r="B8907" t="s">
        <v>158</v>
      </c>
      <c r="C8907" t="s">
        <v>368</v>
      </c>
      <c r="D8907" t="s">
        <v>1272</v>
      </c>
      <c r="E8907" t="s">
        <v>31</v>
      </c>
      <c r="F8907">
        <v>16984</v>
      </c>
      <c r="G8907">
        <v>11561</v>
      </c>
      <c r="H8907">
        <v>0.68069948186528495</v>
      </c>
      <c r="I8907" t="str">
        <f>VLOOKUP($B8907&amp;$E8907,'Employee List'!$A:$E,5,0)</f>
        <v>E-1233</v>
      </c>
    </row>
    <row r="8908" spans="1:9" x14ac:dyDescent="0.35">
      <c r="A8908" t="s">
        <v>1257</v>
      </c>
      <c r="B8908" t="s">
        <v>158</v>
      </c>
      <c r="C8908" t="s">
        <v>368</v>
      </c>
      <c r="D8908" t="s">
        <v>1259</v>
      </c>
      <c r="E8908" t="s">
        <v>29</v>
      </c>
      <c r="F8908">
        <v>58762</v>
      </c>
      <c r="G8908">
        <v>61208</v>
      </c>
      <c r="H8908">
        <v>1.0416255403151697</v>
      </c>
      <c r="I8908" t="str">
        <f>VLOOKUP($B8908&amp;$E8908,'Employee List'!$A:$E,5,0)</f>
        <v>E-1233</v>
      </c>
    </row>
    <row r="8909" spans="1:9" x14ac:dyDescent="0.35">
      <c r="A8909" t="s">
        <v>1257</v>
      </c>
      <c r="B8909" t="s">
        <v>158</v>
      </c>
      <c r="C8909" t="s">
        <v>368</v>
      </c>
      <c r="D8909" t="s">
        <v>1259</v>
      </c>
      <c r="E8909" t="s">
        <v>30</v>
      </c>
      <c r="F8909">
        <v>60451</v>
      </c>
      <c r="G8909">
        <v>70656</v>
      </c>
      <c r="H8909">
        <v>1.1688144116722634</v>
      </c>
      <c r="I8909" t="str">
        <f>VLOOKUP($B8909&amp;$E8909,'Employee List'!$A:$E,5,0)</f>
        <v>E-1233</v>
      </c>
    </row>
    <row r="8910" spans="1:9" x14ac:dyDescent="0.35">
      <c r="A8910" t="s">
        <v>1257</v>
      </c>
      <c r="B8910" t="s">
        <v>158</v>
      </c>
      <c r="C8910" t="s">
        <v>368</v>
      </c>
      <c r="D8910" t="s">
        <v>1259</v>
      </c>
      <c r="E8910" t="s">
        <v>31</v>
      </c>
      <c r="F8910">
        <v>65962</v>
      </c>
      <c r="G8910">
        <v>63971</v>
      </c>
      <c r="H8910">
        <v>0.96981595464055059</v>
      </c>
      <c r="I8910" t="str">
        <f>VLOOKUP($B8910&amp;$E8910,'Employee List'!$A:$E,5,0)</f>
        <v>E-1233</v>
      </c>
    </row>
    <row r="8911" spans="1:9" x14ac:dyDescent="0.35">
      <c r="A8911" t="s">
        <v>1257</v>
      </c>
      <c r="B8911" t="s">
        <v>158</v>
      </c>
      <c r="C8911" t="s">
        <v>368</v>
      </c>
      <c r="D8911" t="s">
        <v>1273</v>
      </c>
      <c r="E8911" t="s">
        <v>29</v>
      </c>
      <c r="F8911">
        <v>15445</v>
      </c>
      <c r="G8911">
        <v>12059</v>
      </c>
      <c r="H8911">
        <v>0.78077047588216253</v>
      </c>
      <c r="I8911" t="str">
        <f>VLOOKUP($B8911&amp;$E8911,'Employee List'!$A:$E,5,0)</f>
        <v>E-1233</v>
      </c>
    </row>
    <row r="8912" spans="1:9" x14ac:dyDescent="0.35">
      <c r="A8912" t="s">
        <v>1257</v>
      </c>
      <c r="B8912" t="s">
        <v>158</v>
      </c>
      <c r="C8912" t="s">
        <v>368</v>
      </c>
      <c r="D8912" t="s">
        <v>1273</v>
      </c>
      <c r="E8912" t="s">
        <v>30</v>
      </c>
      <c r="F8912">
        <v>12032</v>
      </c>
      <c r="G8912">
        <v>22129</v>
      </c>
      <c r="H8912">
        <v>1.8391788563829787</v>
      </c>
      <c r="I8912" t="str">
        <f>VLOOKUP($B8912&amp;$E8912,'Employee List'!$A:$E,5,0)</f>
        <v>E-1233</v>
      </c>
    </row>
    <row r="8913" spans="1:9" x14ac:dyDescent="0.35">
      <c r="A8913" t="s">
        <v>1257</v>
      </c>
      <c r="B8913" t="s">
        <v>158</v>
      </c>
      <c r="C8913" t="s">
        <v>368</v>
      </c>
      <c r="D8913" t="s">
        <v>1273</v>
      </c>
      <c r="E8913" t="s">
        <v>31</v>
      </c>
      <c r="F8913">
        <v>15941</v>
      </c>
      <c r="G8913">
        <v>17214</v>
      </c>
      <c r="H8913">
        <v>1.0798569725864124</v>
      </c>
      <c r="I8913" t="str">
        <f>VLOOKUP($B8913&amp;$E8913,'Employee List'!$A:$E,5,0)</f>
        <v>E-1233</v>
      </c>
    </row>
    <row r="8914" spans="1:9" x14ac:dyDescent="0.35">
      <c r="A8914" t="s">
        <v>1257</v>
      </c>
      <c r="B8914" t="s">
        <v>158</v>
      </c>
      <c r="C8914" t="s">
        <v>368</v>
      </c>
      <c r="D8914" t="s">
        <v>1275</v>
      </c>
      <c r="E8914" t="s">
        <v>29</v>
      </c>
      <c r="F8914">
        <v>5656</v>
      </c>
      <c r="G8914">
        <v>10784</v>
      </c>
      <c r="H8914">
        <v>1.9066478076379068</v>
      </c>
      <c r="I8914" t="str">
        <f>VLOOKUP($B8914&amp;$E8914,'Employee List'!$A:$E,5,0)</f>
        <v>E-1233</v>
      </c>
    </row>
    <row r="8915" spans="1:9" x14ac:dyDescent="0.35">
      <c r="A8915" t="s">
        <v>1257</v>
      </c>
      <c r="B8915" t="s">
        <v>158</v>
      </c>
      <c r="C8915" t="s">
        <v>368</v>
      </c>
      <c r="D8915" t="s">
        <v>1275</v>
      </c>
      <c r="E8915" t="s">
        <v>30</v>
      </c>
      <c r="F8915">
        <v>4721</v>
      </c>
      <c r="G8915">
        <v>12800</v>
      </c>
      <c r="H8915">
        <v>2.7112899809362423</v>
      </c>
      <c r="I8915" t="str">
        <f>VLOOKUP($B8915&amp;$E8915,'Employee List'!$A:$E,5,0)</f>
        <v>E-1233</v>
      </c>
    </row>
    <row r="8916" spans="1:9" x14ac:dyDescent="0.35">
      <c r="A8916" t="s">
        <v>1257</v>
      </c>
      <c r="B8916" t="s">
        <v>158</v>
      </c>
      <c r="C8916" t="s">
        <v>368</v>
      </c>
      <c r="D8916" t="s">
        <v>1275</v>
      </c>
      <c r="E8916" t="s">
        <v>31</v>
      </c>
      <c r="F8916">
        <v>4388</v>
      </c>
      <c r="G8916">
        <v>6798</v>
      </c>
      <c r="H8916">
        <v>1.5492251595259801</v>
      </c>
      <c r="I8916" t="str">
        <f>VLOOKUP($B8916&amp;$E8916,'Employee List'!$A:$E,5,0)</f>
        <v>E-1233</v>
      </c>
    </row>
    <row r="8917" spans="1:9" x14ac:dyDescent="0.35">
      <c r="A8917" t="s">
        <v>1257</v>
      </c>
      <c r="B8917" t="s">
        <v>158</v>
      </c>
      <c r="C8917" t="s">
        <v>368</v>
      </c>
      <c r="D8917" t="s">
        <v>1276</v>
      </c>
      <c r="E8917" t="s">
        <v>29</v>
      </c>
      <c r="F8917">
        <v>4036</v>
      </c>
      <c r="G8917">
        <v>19173</v>
      </c>
      <c r="H8917">
        <v>4.7504955401387514</v>
      </c>
      <c r="I8917" t="str">
        <f>VLOOKUP($B8917&amp;$E8917,'Employee List'!$A:$E,5,0)</f>
        <v>E-1233</v>
      </c>
    </row>
    <row r="8918" spans="1:9" x14ac:dyDescent="0.35">
      <c r="A8918" t="s">
        <v>1257</v>
      </c>
      <c r="B8918" t="s">
        <v>158</v>
      </c>
      <c r="C8918" t="s">
        <v>368</v>
      </c>
      <c r="D8918" t="s">
        <v>1276</v>
      </c>
      <c r="E8918" t="s">
        <v>30</v>
      </c>
      <c r="F8918">
        <v>5221</v>
      </c>
      <c r="G8918">
        <v>8623</v>
      </c>
      <c r="H8918">
        <v>1.6515993104769202</v>
      </c>
      <c r="I8918" t="str">
        <f>VLOOKUP($B8918&amp;$E8918,'Employee List'!$A:$E,5,0)</f>
        <v>E-1233</v>
      </c>
    </row>
    <row r="8919" spans="1:9" x14ac:dyDescent="0.35">
      <c r="A8919" t="s">
        <v>1257</v>
      </c>
      <c r="B8919" t="s">
        <v>158</v>
      </c>
      <c r="C8919" t="s">
        <v>368</v>
      </c>
      <c r="D8919" t="s">
        <v>1276</v>
      </c>
      <c r="E8919" t="s">
        <v>31</v>
      </c>
      <c r="F8919">
        <v>3737</v>
      </c>
      <c r="G8919">
        <v>5153</v>
      </c>
      <c r="H8919">
        <v>1.3789135670323789</v>
      </c>
      <c r="I8919" t="str">
        <f>VLOOKUP($B8919&amp;$E8919,'Employee List'!$A:$E,5,0)</f>
        <v>E-1233</v>
      </c>
    </row>
    <row r="8920" spans="1:9" x14ac:dyDescent="0.35">
      <c r="A8920" t="s">
        <v>1257</v>
      </c>
      <c r="B8920" t="s">
        <v>158</v>
      </c>
      <c r="C8920" t="s">
        <v>368</v>
      </c>
      <c r="D8920" t="s">
        <v>1277</v>
      </c>
      <c r="E8920" t="s">
        <v>29</v>
      </c>
      <c r="F8920">
        <v>12769</v>
      </c>
      <c r="G8920">
        <v>17155</v>
      </c>
      <c r="H8920">
        <v>1.3434881353277468</v>
      </c>
      <c r="I8920" t="str">
        <f>VLOOKUP($B8920&amp;$E8920,'Employee List'!$A:$E,5,0)</f>
        <v>E-1233</v>
      </c>
    </row>
    <row r="8921" spans="1:9" x14ac:dyDescent="0.35">
      <c r="A8921" t="s">
        <v>1257</v>
      </c>
      <c r="B8921" t="s">
        <v>158</v>
      </c>
      <c r="C8921" t="s">
        <v>368</v>
      </c>
      <c r="D8921" t="s">
        <v>1277</v>
      </c>
      <c r="E8921" t="s">
        <v>30</v>
      </c>
      <c r="F8921">
        <v>12303</v>
      </c>
      <c r="G8921">
        <v>22704</v>
      </c>
      <c r="H8921">
        <v>1.8454035601072909</v>
      </c>
      <c r="I8921" t="str">
        <f>VLOOKUP($B8921&amp;$E8921,'Employee List'!$A:$E,5,0)</f>
        <v>E-1233</v>
      </c>
    </row>
    <row r="8922" spans="1:9" x14ac:dyDescent="0.35">
      <c r="A8922" t="s">
        <v>1257</v>
      </c>
      <c r="B8922" t="s">
        <v>158</v>
      </c>
      <c r="C8922" t="s">
        <v>368</v>
      </c>
      <c r="D8922" t="s">
        <v>1277</v>
      </c>
      <c r="E8922" t="s">
        <v>31</v>
      </c>
      <c r="F8922">
        <v>13277</v>
      </c>
      <c r="G8922">
        <v>10380</v>
      </c>
      <c r="H8922">
        <v>0.78180311817428638</v>
      </c>
      <c r="I8922" t="str">
        <f>VLOOKUP($B8922&amp;$E8922,'Employee List'!$A:$E,5,0)</f>
        <v>E-1233</v>
      </c>
    </row>
    <row r="8923" spans="1:9" x14ac:dyDescent="0.35">
      <c r="A8923" t="s">
        <v>1257</v>
      </c>
      <c r="B8923" t="s">
        <v>158</v>
      </c>
      <c r="C8923" t="s">
        <v>368</v>
      </c>
      <c r="D8923" t="s">
        <v>1278</v>
      </c>
      <c r="E8923" t="s">
        <v>29</v>
      </c>
      <c r="F8923">
        <v>24999</v>
      </c>
      <c r="G8923">
        <v>24873</v>
      </c>
      <c r="H8923">
        <v>0.99495979839193571</v>
      </c>
      <c r="I8923" t="str">
        <f>VLOOKUP($B8923&amp;$E8923,'Employee List'!$A:$E,5,0)</f>
        <v>E-1233</v>
      </c>
    </row>
    <row r="8924" spans="1:9" x14ac:dyDescent="0.35">
      <c r="A8924" t="s">
        <v>1257</v>
      </c>
      <c r="B8924" t="s">
        <v>158</v>
      </c>
      <c r="C8924" t="s">
        <v>368</v>
      </c>
      <c r="D8924" t="s">
        <v>1278</v>
      </c>
      <c r="E8924" t="s">
        <v>30</v>
      </c>
      <c r="F8924">
        <v>26924</v>
      </c>
      <c r="G8924">
        <v>18550</v>
      </c>
      <c r="H8924">
        <v>0.6889763779527559</v>
      </c>
      <c r="I8924" t="str">
        <f>VLOOKUP($B8924&amp;$E8924,'Employee List'!$A:$E,5,0)</f>
        <v>E-1233</v>
      </c>
    </row>
    <row r="8925" spans="1:9" x14ac:dyDescent="0.35">
      <c r="A8925" t="s">
        <v>1257</v>
      </c>
      <c r="B8925" t="s">
        <v>158</v>
      </c>
      <c r="C8925" t="s">
        <v>368</v>
      </c>
      <c r="D8925" t="s">
        <v>1278</v>
      </c>
      <c r="E8925" t="s">
        <v>31</v>
      </c>
      <c r="F8925">
        <v>28079</v>
      </c>
      <c r="G8925">
        <v>19606</v>
      </c>
      <c r="H8925">
        <v>0.69824423946721748</v>
      </c>
      <c r="I8925" t="str">
        <f>VLOOKUP($B8925&amp;$E8925,'Employee List'!$A:$E,5,0)</f>
        <v>E-1233</v>
      </c>
    </row>
    <row r="8926" spans="1:9" x14ac:dyDescent="0.35">
      <c r="A8926" t="s">
        <v>1257</v>
      </c>
      <c r="B8926" t="s">
        <v>158</v>
      </c>
      <c r="C8926" t="s">
        <v>368</v>
      </c>
      <c r="D8926" t="s">
        <v>1279</v>
      </c>
      <c r="E8926" t="s">
        <v>29</v>
      </c>
      <c r="F8926">
        <v>4390</v>
      </c>
      <c r="G8926">
        <v>2842</v>
      </c>
      <c r="H8926">
        <v>0.64738041002277902</v>
      </c>
      <c r="I8926" t="str">
        <f>VLOOKUP($B8926&amp;$E8926,'Employee List'!$A:$E,5,0)</f>
        <v>E-1233</v>
      </c>
    </row>
    <row r="8927" spans="1:9" x14ac:dyDescent="0.35">
      <c r="A8927" t="s">
        <v>1257</v>
      </c>
      <c r="B8927" t="s">
        <v>158</v>
      </c>
      <c r="C8927" t="s">
        <v>368</v>
      </c>
      <c r="D8927" t="s">
        <v>1279</v>
      </c>
      <c r="E8927" t="s">
        <v>30</v>
      </c>
      <c r="F8927">
        <v>1700</v>
      </c>
      <c r="G8927">
        <v>3886</v>
      </c>
      <c r="H8927">
        <v>2.2858823529411763</v>
      </c>
      <c r="I8927" t="str">
        <f>VLOOKUP($B8927&amp;$E8927,'Employee List'!$A:$E,5,0)</f>
        <v>E-1233</v>
      </c>
    </row>
    <row r="8928" spans="1:9" x14ac:dyDescent="0.35">
      <c r="A8928" t="s">
        <v>1257</v>
      </c>
      <c r="B8928" t="s">
        <v>158</v>
      </c>
      <c r="C8928" t="s">
        <v>368</v>
      </c>
      <c r="D8928" t="s">
        <v>1279</v>
      </c>
      <c r="E8928" t="s">
        <v>31</v>
      </c>
      <c r="F8928">
        <v>4410</v>
      </c>
      <c r="G8928">
        <v>2543</v>
      </c>
      <c r="H8928">
        <v>0.5766439909297052</v>
      </c>
      <c r="I8928" t="str">
        <f>VLOOKUP($B8928&amp;$E8928,'Employee List'!$A:$E,5,0)</f>
        <v>E-1233</v>
      </c>
    </row>
    <row r="8929" spans="1:9" x14ac:dyDescent="0.35">
      <c r="A8929" t="s">
        <v>1257</v>
      </c>
      <c r="B8929" t="s">
        <v>158</v>
      </c>
      <c r="C8929" t="s">
        <v>368</v>
      </c>
      <c r="D8929" t="s">
        <v>1280</v>
      </c>
      <c r="E8929" t="s">
        <v>29</v>
      </c>
      <c r="F8929">
        <v>2287</v>
      </c>
      <c r="G8929">
        <v>5193</v>
      </c>
      <c r="H8929">
        <v>2.2706602536073457</v>
      </c>
      <c r="I8929" t="str">
        <f>VLOOKUP($B8929&amp;$E8929,'Employee List'!$A:$E,5,0)</f>
        <v>E-1233</v>
      </c>
    </row>
    <row r="8930" spans="1:9" x14ac:dyDescent="0.35">
      <c r="A8930" t="s">
        <v>1257</v>
      </c>
      <c r="B8930" t="s">
        <v>158</v>
      </c>
      <c r="C8930" t="s">
        <v>368</v>
      </c>
      <c r="D8930" t="s">
        <v>1280</v>
      </c>
      <c r="E8930" t="s">
        <v>30</v>
      </c>
      <c r="F8930">
        <v>2227</v>
      </c>
      <c r="G8930">
        <v>1929</v>
      </c>
      <c r="H8930">
        <v>0.86618769645262683</v>
      </c>
      <c r="I8930" t="str">
        <f>VLOOKUP($B8930&amp;$E8930,'Employee List'!$A:$E,5,0)</f>
        <v>E-1233</v>
      </c>
    </row>
    <row r="8931" spans="1:9" x14ac:dyDescent="0.35">
      <c r="A8931" t="s">
        <v>1257</v>
      </c>
      <c r="B8931" t="s">
        <v>158</v>
      </c>
      <c r="C8931" t="s">
        <v>368</v>
      </c>
      <c r="D8931" t="s">
        <v>1280</v>
      </c>
      <c r="E8931" t="s">
        <v>31</v>
      </c>
      <c r="F8931">
        <v>4693</v>
      </c>
      <c r="G8931">
        <v>2553</v>
      </c>
      <c r="H8931">
        <v>0.54400170466652464</v>
      </c>
      <c r="I8931" t="str">
        <f>VLOOKUP($B8931&amp;$E8931,'Employee List'!$A:$E,5,0)</f>
        <v>E-1233</v>
      </c>
    </row>
    <row r="8932" spans="1:9" x14ac:dyDescent="0.35">
      <c r="A8932" t="s">
        <v>1257</v>
      </c>
      <c r="B8932" t="s">
        <v>158</v>
      </c>
      <c r="C8932" t="s">
        <v>368</v>
      </c>
      <c r="D8932" t="s">
        <v>1262</v>
      </c>
      <c r="E8932" t="s">
        <v>29</v>
      </c>
      <c r="F8932">
        <v>40548</v>
      </c>
      <c r="G8932">
        <v>36335</v>
      </c>
      <c r="H8932">
        <v>0.89609845121830911</v>
      </c>
      <c r="I8932" t="str">
        <f>VLOOKUP($B8932&amp;$E8932,'Employee List'!$A:$E,5,0)</f>
        <v>E-1233</v>
      </c>
    </row>
    <row r="8933" spans="1:9" x14ac:dyDescent="0.35">
      <c r="A8933" t="s">
        <v>1257</v>
      </c>
      <c r="B8933" t="s">
        <v>158</v>
      </c>
      <c r="C8933" t="s">
        <v>368</v>
      </c>
      <c r="D8933" t="s">
        <v>1262</v>
      </c>
      <c r="E8933" t="s">
        <v>30</v>
      </c>
      <c r="F8933">
        <v>43635</v>
      </c>
      <c r="G8933">
        <v>29868</v>
      </c>
      <c r="H8933">
        <v>0.68449639051220346</v>
      </c>
      <c r="I8933" t="str">
        <f>VLOOKUP($B8933&amp;$E8933,'Employee List'!$A:$E,5,0)</f>
        <v>E-1233</v>
      </c>
    </row>
    <row r="8934" spans="1:9" x14ac:dyDescent="0.35">
      <c r="A8934" t="s">
        <v>1257</v>
      </c>
      <c r="B8934" t="s">
        <v>158</v>
      </c>
      <c r="C8934" t="s">
        <v>368</v>
      </c>
      <c r="D8934" t="s">
        <v>1262</v>
      </c>
      <c r="E8934" t="s">
        <v>31</v>
      </c>
      <c r="F8934">
        <v>47837</v>
      </c>
      <c r="G8934">
        <v>27835</v>
      </c>
      <c r="H8934">
        <v>0.58187177289545744</v>
      </c>
      <c r="I8934" t="str">
        <f>VLOOKUP($B8934&amp;$E8934,'Employee List'!$A:$E,5,0)</f>
        <v>E-1233</v>
      </c>
    </row>
    <row r="8935" spans="1:9" x14ac:dyDescent="0.35">
      <c r="A8935" t="s">
        <v>1257</v>
      </c>
      <c r="B8935" t="s">
        <v>158</v>
      </c>
      <c r="C8935" t="s">
        <v>368</v>
      </c>
      <c r="D8935" t="s">
        <v>1282</v>
      </c>
      <c r="E8935" t="s">
        <v>29</v>
      </c>
      <c r="F8935">
        <v>1350</v>
      </c>
      <c r="G8935">
        <v>6017</v>
      </c>
      <c r="H8935">
        <v>4.4570370370370371</v>
      </c>
      <c r="I8935" t="str">
        <f>VLOOKUP($B8935&amp;$E8935,'Employee List'!$A:$E,5,0)</f>
        <v>E-1233</v>
      </c>
    </row>
    <row r="8936" spans="1:9" x14ac:dyDescent="0.35">
      <c r="A8936" t="s">
        <v>1257</v>
      </c>
      <c r="B8936" t="s">
        <v>158</v>
      </c>
      <c r="C8936" t="s">
        <v>368</v>
      </c>
      <c r="D8936" t="s">
        <v>1282</v>
      </c>
      <c r="E8936" t="s">
        <v>30</v>
      </c>
      <c r="F8936">
        <v>5272</v>
      </c>
      <c r="G8936">
        <v>1143</v>
      </c>
      <c r="H8936">
        <v>0.21680576631259485</v>
      </c>
      <c r="I8936" t="str">
        <f>VLOOKUP($B8936&amp;$E8936,'Employee List'!$A:$E,5,0)</f>
        <v>E-1233</v>
      </c>
    </row>
    <row r="8937" spans="1:9" x14ac:dyDescent="0.35">
      <c r="A8937" t="s">
        <v>1257</v>
      </c>
      <c r="B8937" t="s">
        <v>158</v>
      </c>
      <c r="C8937" t="s">
        <v>368</v>
      </c>
      <c r="D8937" t="s">
        <v>1282</v>
      </c>
      <c r="E8937" t="s">
        <v>31</v>
      </c>
      <c r="F8937">
        <v>5829</v>
      </c>
      <c r="G8937">
        <v>1131</v>
      </c>
      <c r="H8937">
        <v>0.19402985074626866</v>
      </c>
      <c r="I8937" t="str">
        <f>VLOOKUP($B8937&amp;$E8937,'Employee List'!$A:$E,5,0)</f>
        <v>E-1233</v>
      </c>
    </row>
    <row r="8938" spans="1:9" x14ac:dyDescent="0.35">
      <c r="A8938" t="s">
        <v>1257</v>
      </c>
      <c r="B8938" t="s">
        <v>158</v>
      </c>
      <c r="C8938" t="s">
        <v>368</v>
      </c>
      <c r="D8938" t="s">
        <v>1281</v>
      </c>
      <c r="E8938" t="s">
        <v>29</v>
      </c>
      <c r="F8938">
        <v>8818</v>
      </c>
      <c r="G8938">
        <v>6824</v>
      </c>
      <c r="H8938">
        <v>0.77387162621909733</v>
      </c>
      <c r="I8938" t="str">
        <f>VLOOKUP($B8938&amp;$E8938,'Employee List'!$A:$E,5,0)</f>
        <v>E-1233</v>
      </c>
    </row>
    <row r="8939" spans="1:9" x14ac:dyDescent="0.35">
      <c r="A8939" t="s">
        <v>1257</v>
      </c>
      <c r="B8939" t="s">
        <v>158</v>
      </c>
      <c r="C8939" t="s">
        <v>368</v>
      </c>
      <c r="D8939" t="s">
        <v>1281</v>
      </c>
      <c r="E8939" t="s">
        <v>30</v>
      </c>
      <c r="F8939">
        <v>7392</v>
      </c>
      <c r="G8939">
        <v>5665</v>
      </c>
      <c r="H8939">
        <v>0.76636904761904767</v>
      </c>
      <c r="I8939" t="str">
        <f>VLOOKUP($B8939&amp;$E8939,'Employee List'!$A:$E,5,0)</f>
        <v>E-1233</v>
      </c>
    </row>
    <row r="8940" spans="1:9" x14ac:dyDescent="0.35">
      <c r="A8940" t="s">
        <v>1257</v>
      </c>
      <c r="B8940" t="s">
        <v>158</v>
      </c>
      <c r="C8940" t="s">
        <v>368</v>
      </c>
      <c r="D8940" t="s">
        <v>1281</v>
      </c>
      <c r="E8940" t="s">
        <v>31</v>
      </c>
      <c r="F8940">
        <v>7341</v>
      </c>
      <c r="G8940">
        <v>5113</v>
      </c>
      <c r="H8940">
        <v>0.69649911456204872</v>
      </c>
      <c r="I8940" t="str">
        <f>VLOOKUP($B8940&amp;$E8940,'Employee List'!$A:$E,5,0)</f>
        <v>E-1233</v>
      </c>
    </row>
    <row r="8941" spans="1:9" x14ac:dyDescent="0.35">
      <c r="A8941" t="s">
        <v>1257</v>
      </c>
      <c r="B8941" t="s">
        <v>159</v>
      </c>
      <c r="C8941" t="s">
        <v>369</v>
      </c>
      <c r="D8941" t="s">
        <v>1274</v>
      </c>
      <c r="E8941" t="s">
        <v>29</v>
      </c>
      <c r="F8941">
        <v>24124</v>
      </c>
      <c r="G8941">
        <v>30593</v>
      </c>
      <c r="H8941">
        <v>1.2681561930028187</v>
      </c>
      <c r="I8941" t="str">
        <f>VLOOKUP($B8941&amp;$E8941,'Employee List'!$A:$E,5,0)</f>
        <v>E-1234</v>
      </c>
    </row>
    <row r="8942" spans="1:9" x14ac:dyDescent="0.35">
      <c r="A8942" t="s">
        <v>1257</v>
      </c>
      <c r="B8942" t="s">
        <v>159</v>
      </c>
      <c r="C8942" t="s">
        <v>369</v>
      </c>
      <c r="D8942" t="s">
        <v>1274</v>
      </c>
      <c r="E8942" t="s">
        <v>30</v>
      </c>
      <c r="F8942">
        <v>27384</v>
      </c>
      <c r="G8942">
        <v>28284</v>
      </c>
      <c r="H8942">
        <v>1.032865907099036</v>
      </c>
      <c r="I8942" t="str">
        <f>VLOOKUP($B8942&amp;$E8942,'Employee List'!$A:$E,5,0)</f>
        <v>E-1234</v>
      </c>
    </row>
    <row r="8943" spans="1:9" x14ac:dyDescent="0.35">
      <c r="A8943" t="s">
        <v>1257</v>
      </c>
      <c r="B8943" t="s">
        <v>159</v>
      </c>
      <c r="C8943" t="s">
        <v>369</v>
      </c>
      <c r="D8943" t="s">
        <v>1274</v>
      </c>
      <c r="E8943" t="s">
        <v>31</v>
      </c>
      <c r="F8943">
        <v>27117</v>
      </c>
      <c r="G8943">
        <v>21184</v>
      </c>
      <c r="H8943">
        <v>0.78120736069624219</v>
      </c>
      <c r="I8943" t="str">
        <f>VLOOKUP($B8943&amp;$E8943,'Employee List'!$A:$E,5,0)</f>
        <v>E-1234</v>
      </c>
    </row>
    <row r="8944" spans="1:9" x14ac:dyDescent="0.35">
      <c r="A8944" t="s">
        <v>1257</v>
      </c>
      <c r="B8944" t="s">
        <v>159</v>
      </c>
      <c r="C8944" t="s">
        <v>369</v>
      </c>
      <c r="D8944" t="s">
        <v>1263</v>
      </c>
      <c r="E8944" t="s">
        <v>29</v>
      </c>
      <c r="F8944">
        <v>2111</v>
      </c>
      <c r="G8944">
        <v>2052</v>
      </c>
      <c r="H8944">
        <v>0.97205116058739938</v>
      </c>
      <c r="I8944" t="str">
        <f>VLOOKUP($B8944&amp;$E8944,'Employee List'!$A:$E,5,0)</f>
        <v>E-1234</v>
      </c>
    </row>
    <row r="8945" spans="1:9" x14ac:dyDescent="0.35">
      <c r="A8945" t="s">
        <v>1257</v>
      </c>
      <c r="B8945" t="s">
        <v>159</v>
      </c>
      <c r="C8945" t="s">
        <v>369</v>
      </c>
      <c r="D8945" t="s">
        <v>1263</v>
      </c>
      <c r="E8945" t="s">
        <v>30</v>
      </c>
      <c r="F8945">
        <v>3324</v>
      </c>
      <c r="G8945">
        <v>5156</v>
      </c>
      <c r="H8945">
        <v>1.5511432009626955</v>
      </c>
      <c r="I8945" t="str">
        <f>VLOOKUP($B8945&amp;$E8945,'Employee List'!$A:$E,5,0)</f>
        <v>E-1234</v>
      </c>
    </row>
    <row r="8946" spans="1:9" x14ac:dyDescent="0.35">
      <c r="A8946" t="s">
        <v>1257</v>
      </c>
      <c r="B8946" t="s">
        <v>159</v>
      </c>
      <c r="C8946" t="s">
        <v>369</v>
      </c>
      <c r="D8946" t="s">
        <v>1263</v>
      </c>
      <c r="E8946" t="s">
        <v>31</v>
      </c>
      <c r="F8946">
        <v>3897</v>
      </c>
      <c r="G8946">
        <v>2077</v>
      </c>
      <c r="H8946">
        <v>0.53297408262766233</v>
      </c>
      <c r="I8946" t="str">
        <f>VLOOKUP($B8946&amp;$E8946,'Employee List'!$A:$E,5,0)</f>
        <v>E-1234</v>
      </c>
    </row>
    <row r="8947" spans="1:9" x14ac:dyDescent="0.35">
      <c r="A8947" t="s">
        <v>1257</v>
      </c>
      <c r="B8947" t="s">
        <v>159</v>
      </c>
      <c r="C8947" t="s">
        <v>369</v>
      </c>
      <c r="D8947" t="s">
        <v>1264</v>
      </c>
      <c r="E8947" t="s">
        <v>29</v>
      </c>
      <c r="F8947">
        <v>3755</v>
      </c>
      <c r="G8947">
        <v>2774</v>
      </c>
      <c r="H8947">
        <v>0.73874833555259656</v>
      </c>
      <c r="I8947" t="str">
        <f>VLOOKUP($B8947&amp;$E8947,'Employee List'!$A:$E,5,0)</f>
        <v>E-1234</v>
      </c>
    </row>
    <row r="8948" spans="1:9" x14ac:dyDescent="0.35">
      <c r="A8948" t="s">
        <v>1257</v>
      </c>
      <c r="B8948" t="s">
        <v>159</v>
      </c>
      <c r="C8948" t="s">
        <v>369</v>
      </c>
      <c r="D8948" t="s">
        <v>1264</v>
      </c>
      <c r="E8948" t="s">
        <v>30</v>
      </c>
      <c r="F8948">
        <v>3786</v>
      </c>
      <c r="G8948">
        <v>2219</v>
      </c>
      <c r="H8948">
        <v>0.58610670892762806</v>
      </c>
      <c r="I8948" t="str">
        <f>VLOOKUP($B8948&amp;$E8948,'Employee List'!$A:$E,5,0)</f>
        <v>E-1234</v>
      </c>
    </row>
    <row r="8949" spans="1:9" x14ac:dyDescent="0.35">
      <c r="A8949" t="s">
        <v>1257</v>
      </c>
      <c r="B8949" t="s">
        <v>159</v>
      </c>
      <c r="C8949" t="s">
        <v>369</v>
      </c>
      <c r="D8949" t="s">
        <v>1264</v>
      </c>
      <c r="E8949" t="s">
        <v>31</v>
      </c>
      <c r="F8949">
        <v>2033</v>
      </c>
      <c r="G8949">
        <v>2745</v>
      </c>
      <c r="H8949">
        <v>1.3502213477619283</v>
      </c>
      <c r="I8949" t="str">
        <f>VLOOKUP($B8949&amp;$E8949,'Employee List'!$A:$E,5,0)</f>
        <v>E-1234</v>
      </c>
    </row>
    <row r="8950" spans="1:9" x14ac:dyDescent="0.35">
      <c r="A8950" t="s">
        <v>1257</v>
      </c>
      <c r="B8950" t="s">
        <v>159</v>
      </c>
      <c r="C8950" t="s">
        <v>369</v>
      </c>
      <c r="D8950" t="s">
        <v>1265</v>
      </c>
      <c r="E8950" t="s">
        <v>29</v>
      </c>
      <c r="F8950">
        <v>7034</v>
      </c>
      <c r="G8950">
        <v>5289</v>
      </c>
      <c r="H8950">
        <v>0.75191924936025023</v>
      </c>
      <c r="I8950" t="str">
        <f>VLOOKUP($B8950&amp;$E8950,'Employee List'!$A:$E,5,0)</f>
        <v>E-1234</v>
      </c>
    </row>
    <row r="8951" spans="1:9" x14ac:dyDescent="0.35">
      <c r="A8951" t="s">
        <v>1257</v>
      </c>
      <c r="B8951" t="s">
        <v>159</v>
      </c>
      <c r="C8951" t="s">
        <v>369</v>
      </c>
      <c r="D8951" t="s">
        <v>1265</v>
      </c>
      <c r="E8951" t="s">
        <v>30</v>
      </c>
      <c r="F8951">
        <v>4272</v>
      </c>
      <c r="G8951">
        <v>5612</v>
      </c>
      <c r="H8951">
        <v>1.3136704119850187</v>
      </c>
      <c r="I8951" t="str">
        <f>VLOOKUP($B8951&amp;$E8951,'Employee List'!$A:$E,5,0)</f>
        <v>E-1234</v>
      </c>
    </row>
    <row r="8952" spans="1:9" x14ac:dyDescent="0.35">
      <c r="A8952" t="s">
        <v>1257</v>
      </c>
      <c r="B8952" t="s">
        <v>159</v>
      </c>
      <c r="C8952" t="s">
        <v>369</v>
      </c>
      <c r="D8952" t="s">
        <v>1265</v>
      </c>
      <c r="E8952" t="s">
        <v>31</v>
      </c>
      <c r="F8952">
        <v>6721</v>
      </c>
      <c r="G8952">
        <v>8153</v>
      </c>
      <c r="H8952">
        <v>1.2130635322124683</v>
      </c>
      <c r="I8952" t="str">
        <f>VLOOKUP($B8952&amp;$E8952,'Employee List'!$A:$E,5,0)</f>
        <v>E-1234</v>
      </c>
    </row>
    <row r="8953" spans="1:9" x14ac:dyDescent="0.35">
      <c r="A8953" t="s">
        <v>1257</v>
      </c>
      <c r="B8953" t="s">
        <v>159</v>
      </c>
      <c r="C8953" t="s">
        <v>369</v>
      </c>
      <c r="D8953" t="s">
        <v>1260</v>
      </c>
      <c r="E8953" t="s">
        <v>29</v>
      </c>
      <c r="F8953">
        <v>86395</v>
      </c>
      <c r="G8953">
        <v>101203</v>
      </c>
      <c r="H8953">
        <v>1.1713988078013773</v>
      </c>
      <c r="I8953" t="str">
        <f>VLOOKUP($B8953&amp;$E8953,'Employee List'!$A:$E,5,0)</f>
        <v>E-1234</v>
      </c>
    </row>
    <row r="8954" spans="1:9" x14ac:dyDescent="0.35">
      <c r="A8954" t="s">
        <v>1257</v>
      </c>
      <c r="B8954" t="s">
        <v>159</v>
      </c>
      <c r="C8954" t="s">
        <v>369</v>
      </c>
      <c r="D8954" t="s">
        <v>1260</v>
      </c>
      <c r="E8954" t="s">
        <v>30</v>
      </c>
      <c r="F8954">
        <v>89990</v>
      </c>
      <c r="G8954">
        <v>108474</v>
      </c>
      <c r="H8954">
        <v>1.2054006000666742</v>
      </c>
      <c r="I8954" t="str">
        <f>VLOOKUP($B8954&amp;$E8954,'Employee List'!$A:$E,5,0)</f>
        <v>E-1234</v>
      </c>
    </row>
    <row r="8955" spans="1:9" x14ac:dyDescent="0.35">
      <c r="A8955" t="s">
        <v>1257</v>
      </c>
      <c r="B8955" t="s">
        <v>159</v>
      </c>
      <c r="C8955" t="s">
        <v>369</v>
      </c>
      <c r="D8955" t="s">
        <v>1260</v>
      </c>
      <c r="E8955" t="s">
        <v>31</v>
      </c>
      <c r="F8955">
        <v>101508</v>
      </c>
      <c r="G8955">
        <v>175338</v>
      </c>
      <c r="H8955">
        <v>1.7273318359144108</v>
      </c>
      <c r="I8955" t="str">
        <f>VLOOKUP($B8955&amp;$E8955,'Employee List'!$A:$E,5,0)</f>
        <v>E-1234</v>
      </c>
    </row>
    <row r="8956" spans="1:9" x14ac:dyDescent="0.35">
      <c r="A8956" t="s">
        <v>1257</v>
      </c>
      <c r="B8956" t="s">
        <v>159</v>
      </c>
      <c r="C8956" t="s">
        <v>369</v>
      </c>
      <c r="D8956" t="s">
        <v>1261</v>
      </c>
      <c r="E8956" t="s">
        <v>29</v>
      </c>
      <c r="F8956">
        <v>57517</v>
      </c>
      <c r="G8956">
        <v>76091</v>
      </c>
      <c r="H8956">
        <v>1.3229306118191144</v>
      </c>
      <c r="I8956" t="str">
        <f>VLOOKUP($B8956&amp;$E8956,'Employee List'!$A:$E,5,0)</f>
        <v>E-1234</v>
      </c>
    </row>
    <row r="8957" spans="1:9" x14ac:dyDescent="0.35">
      <c r="A8957" t="s">
        <v>1257</v>
      </c>
      <c r="B8957" t="s">
        <v>159</v>
      </c>
      <c r="C8957" t="s">
        <v>369</v>
      </c>
      <c r="D8957" t="s">
        <v>1261</v>
      </c>
      <c r="E8957" t="s">
        <v>30</v>
      </c>
      <c r="F8957">
        <v>60997</v>
      </c>
      <c r="G8957">
        <v>48273</v>
      </c>
      <c r="H8957">
        <v>0.79139957702837849</v>
      </c>
      <c r="I8957" t="str">
        <f>VLOOKUP($B8957&amp;$E8957,'Employee List'!$A:$E,5,0)</f>
        <v>E-1234</v>
      </c>
    </row>
    <row r="8958" spans="1:9" x14ac:dyDescent="0.35">
      <c r="A8958" t="s">
        <v>1257</v>
      </c>
      <c r="B8958" t="s">
        <v>159</v>
      </c>
      <c r="C8958" t="s">
        <v>369</v>
      </c>
      <c r="D8958" t="s">
        <v>1261</v>
      </c>
      <c r="E8958" t="s">
        <v>31</v>
      </c>
      <c r="F8958">
        <v>62125</v>
      </c>
      <c r="G8958">
        <v>70163</v>
      </c>
      <c r="H8958">
        <v>1.1293843058350101</v>
      </c>
      <c r="I8958" t="str">
        <f>VLOOKUP($B8958&amp;$E8958,'Employee List'!$A:$E,5,0)</f>
        <v>E-1234</v>
      </c>
    </row>
    <row r="8959" spans="1:9" x14ac:dyDescent="0.35">
      <c r="A8959" t="s">
        <v>1257</v>
      </c>
      <c r="B8959" t="s">
        <v>159</v>
      </c>
      <c r="C8959" t="s">
        <v>369</v>
      </c>
      <c r="D8959" t="s">
        <v>1266</v>
      </c>
      <c r="E8959" t="s">
        <v>29</v>
      </c>
      <c r="F8959">
        <v>37481</v>
      </c>
      <c r="G8959">
        <v>32764</v>
      </c>
      <c r="H8959">
        <v>0.87414956911501829</v>
      </c>
      <c r="I8959" t="str">
        <f>VLOOKUP($B8959&amp;$E8959,'Employee List'!$A:$E,5,0)</f>
        <v>E-1234</v>
      </c>
    </row>
    <row r="8960" spans="1:9" x14ac:dyDescent="0.35">
      <c r="A8960" t="s">
        <v>1257</v>
      </c>
      <c r="B8960" t="s">
        <v>159</v>
      </c>
      <c r="C8960" t="s">
        <v>369</v>
      </c>
      <c r="D8960" t="s">
        <v>1266</v>
      </c>
      <c r="E8960" t="s">
        <v>30</v>
      </c>
      <c r="F8960">
        <v>40741</v>
      </c>
      <c r="G8960">
        <v>45872</v>
      </c>
      <c r="H8960">
        <v>1.1259419258241083</v>
      </c>
      <c r="I8960" t="str">
        <f>VLOOKUP($B8960&amp;$E8960,'Employee List'!$A:$E,5,0)</f>
        <v>E-1234</v>
      </c>
    </row>
    <row r="8961" spans="1:9" x14ac:dyDescent="0.35">
      <c r="A8961" t="s">
        <v>1257</v>
      </c>
      <c r="B8961" t="s">
        <v>159</v>
      </c>
      <c r="C8961" t="s">
        <v>369</v>
      </c>
      <c r="D8961" t="s">
        <v>1266</v>
      </c>
      <c r="E8961" t="s">
        <v>31</v>
      </c>
      <c r="F8961">
        <v>38113</v>
      </c>
      <c r="G8961">
        <v>28014</v>
      </c>
      <c r="H8961">
        <v>0.73502479468947601</v>
      </c>
      <c r="I8961" t="str">
        <f>VLOOKUP($B8961&amp;$E8961,'Employee List'!$A:$E,5,0)</f>
        <v>E-1234</v>
      </c>
    </row>
    <row r="8962" spans="1:9" x14ac:dyDescent="0.35">
      <c r="A8962" t="s">
        <v>1257</v>
      </c>
      <c r="B8962" t="s">
        <v>159</v>
      </c>
      <c r="C8962" t="s">
        <v>369</v>
      </c>
      <c r="D8962" t="s">
        <v>1267</v>
      </c>
      <c r="E8962" t="s">
        <v>29</v>
      </c>
      <c r="F8962">
        <v>80418</v>
      </c>
      <c r="G8962">
        <v>75240</v>
      </c>
      <c r="H8962">
        <v>0.93561143027680371</v>
      </c>
      <c r="I8962" t="str">
        <f>VLOOKUP($B8962&amp;$E8962,'Employee List'!$A:$E,5,0)</f>
        <v>E-1234</v>
      </c>
    </row>
    <row r="8963" spans="1:9" x14ac:dyDescent="0.35">
      <c r="A8963" t="s">
        <v>1257</v>
      </c>
      <c r="B8963" t="s">
        <v>159</v>
      </c>
      <c r="C8963" t="s">
        <v>369</v>
      </c>
      <c r="D8963" t="s">
        <v>1267</v>
      </c>
      <c r="E8963" t="s">
        <v>30</v>
      </c>
      <c r="F8963">
        <v>80555</v>
      </c>
      <c r="G8963">
        <v>76654</v>
      </c>
      <c r="H8963">
        <v>0.95157345912730429</v>
      </c>
      <c r="I8963" t="str">
        <f>VLOOKUP($B8963&amp;$E8963,'Employee List'!$A:$E,5,0)</f>
        <v>E-1234</v>
      </c>
    </row>
    <row r="8964" spans="1:9" x14ac:dyDescent="0.35">
      <c r="A8964" t="s">
        <v>1257</v>
      </c>
      <c r="B8964" t="s">
        <v>159</v>
      </c>
      <c r="C8964" t="s">
        <v>369</v>
      </c>
      <c r="D8964" t="s">
        <v>1267</v>
      </c>
      <c r="E8964" t="s">
        <v>31</v>
      </c>
      <c r="F8964">
        <v>81821</v>
      </c>
      <c r="G8964">
        <v>50746</v>
      </c>
      <c r="H8964">
        <v>0.62020752618520913</v>
      </c>
      <c r="I8964" t="str">
        <f>VLOOKUP($B8964&amp;$E8964,'Employee List'!$A:$E,5,0)</f>
        <v>E-1234</v>
      </c>
    </row>
    <row r="8965" spans="1:9" x14ac:dyDescent="0.35">
      <c r="A8965" t="s">
        <v>1257</v>
      </c>
      <c r="B8965" t="s">
        <v>159</v>
      </c>
      <c r="C8965" t="s">
        <v>369</v>
      </c>
      <c r="D8965" t="s">
        <v>1268</v>
      </c>
      <c r="E8965" t="s">
        <v>29</v>
      </c>
      <c r="F8965">
        <v>15505</v>
      </c>
      <c r="G8965">
        <v>12131</v>
      </c>
      <c r="H8965">
        <v>0.78239277652370198</v>
      </c>
      <c r="I8965" t="str">
        <f>VLOOKUP($B8965&amp;$E8965,'Employee List'!$A:$E,5,0)</f>
        <v>E-1234</v>
      </c>
    </row>
    <row r="8966" spans="1:9" x14ac:dyDescent="0.35">
      <c r="A8966" t="s">
        <v>1257</v>
      </c>
      <c r="B8966" t="s">
        <v>159</v>
      </c>
      <c r="C8966" t="s">
        <v>369</v>
      </c>
      <c r="D8966" t="s">
        <v>1268</v>
      </c>
      <c r="E8966" t="s">
        <v>30</v>
      </c>
      <c r="F8966">
        <v>12799</v>
      </c>
      <c r="G8966">
        <v>8266</v>
      </c>
      <c r="H8966">
        <v>0.64583170560200021</v>
      </c>
      <c r="I8966" t="str">
        <f>VLOOKUP($B8966&amp;$E8966,'Employee List'!$A:$E,5,0)</f>
        <v>E-1234</v>
      </c>
    </row>
    <row r="8967" spans="1:9" x14ac:dyDescent="0.35">
      <c r="A8967" t="s">
        <v>1257</v>
      </c>
      <c r="B8967" t="s">
        <v>159</v>
      </c>
      <c r="C8967" t="s">
        <v>369</v>
      </c>
      <c r="D8967" t="s">
        <v>1268</v>
      </c>
      <c r="E8967" t="s">
        <v>31</v>
      </c>
      <c r="F8967">
        <v>13320</v>
      </c>
      <c r="G8967">
        <v>14479</v>
      </c>
      <c r="H8967">
        <v>1.0870120120120119</v>
      </c>
      <c r="I8967" t="str">
        <f>VLOOKUP($B8967&amp;$E8967,'Employee List'!$A:$E,5,0)</f>
        <v>E-1234</v>
      </c>
    </row>
    <row r="8968" spans="1:9" x14ac:dyDescent="0.35">
      <c r="A8968" t="s">
        <v>1257</v>
      </c>
      <c r="B8968" t="s">
        <v>159</v>
      </c>
      <c r="C8968" t="s">
        <v>369</v>
      </c>
      <c r="D8968" t="s">
        <v>1269</v>
      </c>
      <c r="E8968" t="s">
        <v>29</v>
      </c>
      <c r="F8968">
        <v>6641</v>
      </c>
      <c r="G8968">
        <v>12759</v>
      </c>
      <c r="H8968">
        <v>1.9212468001806957</v>
      </c>
      <c r="I8968" t="str">
        <f>VLOOKUP($B8968&amp;$E8968,'Employee List'!$A:$E,5,0)</f>
        <v>E-1234</v>
      </c>
    </row>
    <row r="8969" spans="1:9" x14ac:dyDescent="0.35">
      <c r="A8969" t="s">
        <v>1257</v>
      </c>
      <c r="B8969" t="s">
        <v>159</v>
      </c>
      <c r="C8969" t="s">
        <v>369</v>
      </c>
      <c r="D8969" t="s">
        <v>1269</v>
      </c>
      <c r="E8969" t="s">
        <v>30</v>
      </c>
      <c r="F8969">
        <v>5985</v>
      </c>
      <c r="G8969">
        <v>11392</v>
      </c>
      <c r="H8969">
        <v>1.9034252297410192</v>
      </c>
      <c r="I8969" t="str">
        <f>VLOOKUP($B8969&amp;$E8969,'Employee List'!$A:$E,5,0)</f>
        <v>E-1234</v>
      </c>
    </row>
    <row r="8970" spans="1:9" x14ac:dyDescent="0.35">
      <c r="A8970" t="s">
        <v>1257</v>
      </c>
      <c r="B8970" t="s">
        <v>159</v>
      </c>
      <c r="C8970" t="s">
        <v>369</v>
      </c>
      <c r="D8970" t="s">
        <v>1269</v>
      </c>
      <c r="E8970" t="s">
        <v>31</v>
      </c>
      <c r="F8970">
        <v>4718</v>
      </c>
      <c r="G8970">
        <v>5683</v>
      </c>
      <c r="H8970">
        <v>1.2045358202628231</v>
      </c>
      <c r="I8970" t="str">
        <f>VLOOKUP($B8970&amp;$E8970,'Employee List'!$A:$E,5,0)</f>
        <v>E-1234</v>
      </c>
    </row>
    <row r="8971" spans="1:9" x14ac:dyDescent="0.35">
      <c r="A8971" t="s">
        <v>1257</v>
      </c>
      <c r="B8971" t="s">
        <v>159</v>
      </c>
      <c r="C8971" t="s">
        <v>369</v>
      </c>
      <c r="D8971" t="s">
        <v>1270</v>
      </c>
      <c r="E8971" t="s">
        <v>29</v>
      </c>
      <c r="F8971">
        <v>8214</v>
      </c>
      <c r="G8971">
        <v>6082</v>
      </c>
      <c r="H8971">
        <v>0.7404431458485512</v>
      </c>
      <c r="I8971" t="str">
        <f>VLOOKUP($B8971&amp;$E8971,'Employee List'!$A:$E,5,0)</f>
        <v>E-1234</v>
      </c>
    </row>
    <row r="8972" spans="1:9" x14ac:dyDescent="0.35">
      <c r="A8972" t="s">
        <v>1257</v>
      </c>
      <c r="B8972" t="s">
        <v>159</v>
      </c>
      <c r="C8972" t="s">
        <v>369</v>
      </c>
      <c r="D8972" t="s">
        <v>1270</v>
      </c>
      <c r="E8972" t="s">
        <v>30</v>
      </c>
      <c r="F8972">
        <v>10939</v>
      </c>
      <c r="G8972">
        <v>5085</v>
      </c>
      <c r="H8972">
        <v>0.46485053478380106</v>
      </c>
      <c r="I8972" t="str">
        <f>VLOOKUP($B8972&amp;$E8972,'Employee List'!$A:$E,5,0)</f>
        <v>E-1234</v>
      </c>
    </row>
    <row r="8973" spans="1:9" x14ac:dyDescent="0.35">
      <c r="A8973" t="s">
        <v>1257</v>
      </c>
      <c r="B8973" t="s">
        <v>159</v>
      </c>
      <c r="C8973" t="s">
        <v>369</v>
      </c>
      <c r="D8973" t="s">
        <v>1270</v>
      </c>
      <c r="E8973" t="s">
        <v>31</v>
      </c>
      <c r="F8973">
        <v>10509</v>
      </c>
      <c r="G8973">
        <v>6062</v>
      </c>
      <c r="H8973">
        <v>0.57683889999048432</v>
      </c>
      <c r="I8973" t="str">
        <f>VLOOKUP($B8973&amp;$E8973,'Employee List'!$A:$E,5,0)</f>
        <v>E-1234</v>
      </c>
    </row>
    <row r="8974" spans="1:9" x14ac:dyDescent="0.35">
      <c r="A8974" t="s">
        <v>1257</v>
      </c>
      <c r="B8974" t="s">
        <v>159</v>
      </c>
      <c r="C8974" t="s">
        <v>369</v>
      </c>
      <c r="D8974" t="s">
        <v>1271</v>
      </c>
      <c r="E8974" t="s">
        <v>29</v>
      </c>
      <c r="F8974">
        <v>8752</v>
      </c>
      <c r="G8974">
        <v>6882</v>
      </c>
      <c r="H8974">
        <v>0.78633455210237657</v>
      </c>
      <c r="I8974" t="str">
        <f>VLOOKUP($B8974&amp;$E8974,'Employee List'!$A:$E,5,0)</f>
        <v>E-1234</v>
      </c>
    </row>
    <row r="8975" spans="1:9" x14ac:dyDescent="0.35">
      <c r="A8975" t="s">
        <v>1257</v>
      </c>
      <c r="B8975" t="s">
        <v>159</v>
      </c>
      <c r="C8975" t="s">
        <v>369</v>
      </c>
      <c r="D8975" t="s">
        <v>1271</v>
      </c>
      <c r="E8975" t="s">
        <v>30</v>
      </c>
      <c r="F8975">
        <v>7766</v>
      </c>
      <c r="G8975">
        <v>9014</v>
      </c>
      <c r="H8975">
        <v>1.1607004893123873</v>
      </c>
      <c r="I8975" t="str">
        <f>VLOOKUP($B8975&amp;$E8975,'Employee List'!$A:$E,5,0)</f>
        <v>E-1234</v>
      </c>
    </row>
    <row r="8976" spans="1:9" x14ac:dyDescent="0.35">
      <c r="A8976" t="s">
        <v>1257</v>
      </c>
      <c r="B8976" t="s">
        <v>159</v>
      </c>
      <c r="C8976" t="s">
        <v>369</v>
      </c>
      <c r="D8976" t="s">
        <v>1271</v>
      </c>
      <c r="E8976" t="s">
        <v>31</v>
      </c>
      <c r="F8976">
        <v>8978</v>
      </c>
      <c r="G8976">
        <v>10351</v>
      </c>
      <c r="H8976">
        <v>1.1529293829360658</v>
      </c>
      <c r="I8976" t="str">
        <f>VLOOKUP($B8976&amp;$E8976,'Employee List'!$A:$E,5,0)</f>
        <v>E-1234</v>
      </c>
    </row>
    <row r="8977" spans="1:9" x14ac:dyDescent="0.35">
      <c r="A8977" t="s">
        <v>1257</v>
      </c>
      <c r="B8977" t="s">
        <v>159</v>
      </c>
      <c r="C8977" t="s">
        <v>369</v>
      </c>
      <c r="D8977" t="s">
        <v>1258</v>
      </c>
      <c r="E8977" t="s">
        <v>29</v>
      </c>
      <c r="F8977">
        <v>93578</v>
      </c>
      <c r="G8977">
        <v>120306</v>
      </c>
      <c r="H8977">
        <v>1.2856226890935905</v>
      </c>
      <c r="I8977" t="str">
        <f>VLOOKUP($B8977&amp;$E8977,'Employee List'!$A:$E,5,0)</f>
        <v>E-1234</v>
      </c>
    </row>
    <row r="8978" spans="1:9" x14ac:dyDescent="0.35">
      <c r="A8978" t="s">
        <v>1257</v>
      </c>
      <c r="B8978" t="s">
        <v>159</v>
      </c>
      <c r="C8978" t="s">
        <v>369</v>
      </c>
      <c r="D8978" t="s">
        <v>1258</v>
      </c>
      <c r="E8978" t="s">
        <v>30</v>
      </c>
      <c r="F8978">
        <v>91851</v>
      </c>
      <c r="G8978">
        <v>114159</v>
      </c>
      <c r="H8978">
        <v>1.242871607277003</v>
      </c>
      <c r="I8978" t="str">
        <f>VLOOKUP($B8978&amp;$E8978,'Employee List'!$A:$E,5,0)</f>
        <v>E-1234</v>
      </c>
    </row>
    <row r="8979" spans="1:9" x14ac:dyDescent="0.35">
      <c r="A8979" t="s">
        <v>1257</v>
      </c>
      <c r="B8979" t="s">
        <v>159</v>
      </c>
      <c r="C8979" t="s">
        <v>369</v>
      </c>
      <c r="D8979" t="s">
        <v>1258</v>
      </c>
      <c r="E8979" t="s">
        <v>31</v>
      </c>
      <c r="F8979">
        <v>84358</v>
      </c>
      <c r="G8979">
        <v>52209</v>
      </c>
      <c r="H8979">
        <v>0.61889802982526854</v>
      </c>
      <c r="I8979" t="str">
        <f>VLOOKUP($B8979&amp;$E8979,'Employee List'!$A:$E,5,0)</f>
        <v>E-1234</v>
      </c>
    </row>
    <row r="8980" spans="1:9" x14ac:dyDescent="0.35">
      <c r="A8980" t="s">
        <v>1257</v>
      </c>
      <c r="B8980" t="s">
        <v>159</v>
      </c>
      <c r="C8980" t="s">
        <v>369</v>
      </c>
      <c r="D8980" t="s">
        <v>1272</v>
      </c>
      <c r="E8980" t="s">
        <v>29</v>
      </c>
      <c r="F8980">
        <v>14891</v>
      </c>
      <c r="G8980">
        <v>5977</v>
      </c>
      <c r="H8980">
        <v>0.40138338593781481</v>
      </c>
      <c r="I8980" t="str">
        <f>VLOOKUP($B8980&amp;$E8980,'Employee List'!$A:$E,5,0)</f>
        <v>E-1234</v>
      </c>
    </row>
    <row r="8981" spans="1:9" x14ac:dyDescent="0.35">
      <c r="A8981" t="s">
        <v>1257</v>
      </c>
      <c r="B8981" t="s">
        <v>159</v>
      </c>
      <c r="C8981" t="s">
        <v>369</v>
      </c>
      <c r="D8981" t="s">
        <v>1272</v>
      </c>
      <c r="E8981" t="s">
        <v>30</v>
      </c>
      <c r="F8981">
        <v>13582</v>
      </c>
      <c r="G8981">
        <v>7343</v>
      </c>
      <c r="H8981">
        <v>0.54064202621116186</v>
      </c>
      <c r="I8981" t="str">
        <f>VLOOKUP($B8981&amp;$E8981,'Employee List'!$A:$E,5,0)</f>
        <v>E-1234</v>
      </c>
    </row>
    <row r="8982" spans="1:9" x14ac:dyDescent="0.35">
      <c r="A8982" t="s">
        <v>1257</v>
      </c>
      <c r="B8982" t="s">
        <v>159</v>
      </c>
      <c r="C8982" t="s">
        <v>369</v>
      </c>
      <c r="D8982" t="s">
        <v>1272</v>
      </c>
      <c r="E8982" t="s">
        <v>31</v>
      </c>
      <c r="F8982">
        <v>12819</v>
      </c>
      <c r="G8982">
        <v>15386</v>
      </c>
      <c r="H8982">
        <v>1.2002496294562759</v>
      </c>
      <c r="I8982" t="str">
        <f>VLOOKUP($B8982&amp;$E8982,'Employee List'!$A:$E,5,0)</f>
        <v>E-1234</v>
      </c>
    </row>
    <row r="8983" spans="1:9" x14ac:dyDescent="0.35">
      <c r="A8983" t="s">
        <v>1257</v>
      </c>
      <c r="B8983" t="s">
        <v>159</v>
      </c>
      <c r="C8983" t="s">
        <v>369</v>
      </c>
      <c r="D8983" t="s">
        <v>1259</v>
      </c>
      <c r="E8983" t="s">
        <v>29</v>
      </c>
      <c r="F8983">
        <v>74383</v>
      </c>
      <c r="G8983">
        <v>56781</v>
      </c>
      <c r="H8983">
        <v>0.76335990750574723</v>
      </c>
      <c r="I8983" t="str">
        <f>VLOOKUP($B8983&amp;$E8983,'Employee List'!$A:$E,5,0)</f>
        <v>E-1234</v>
      </c>
    </row>
    <row r="8984" spans="1:9" x14ac:dyDescent="0.35">
      <c r="A8984" t="s">
        <v>1257</v>
      </c>
      <c r="B8984" t="s">
        <v>159</v>
      </c>
      <c r="C8984" t="s">
        <v>369</v>
      </c>
      <c r="D8984" t="s">
        <v>1259</v>
      </c>
      <c r="E8984" t="s">
        <v>30</v>
      </c>
      <c r="F8984">
        <v>77257</v>
      </c>
      <c r="G8984">
        <v>56498</v>
      </c>
      <c r="H8984">
        <v>0.73129942917793855</v>
      </c>
      <c r="I8984" t="str">
        <f>VLOOKUP($B8984&amp;$E8984,'Employee List'!$A:$E,5,0)</f>
        <v>E-1234</v>
      </c>
    </row>
    <row r="8985" spans="1:9" x14ac:dyDescent="0.35">
      <c r="A8985" t="s">
        <v>1257</v>
      </c>
      <c r="B8985" t="s">
        <v>159</v>
      </c>
      <c r="C8985" t="s">
        <v>369</v>
      </c>
      <c r="D8985" t="s">
        <v>1259</v>
      </c>
      <c r="E8985" t="s">
        <v>31</v>
      </c>
      <c r="F8985">
        <v>80102</v>
      </c>
      <c r="G8985">
        <v>55653</v>
      </c>
      <c r="H8985">
        <v>0.69477665975880754</v>
      </c>
      <c r="I8985" t="str">
        <f>VLOOKUP($B8985&amp;$E8985,'Employee List'!$A:$E,5,0)</f>
        <v>E-1234</v>
      </c>
    </row>
    <row r="8986" spans="1:9" x14ac:dyDescent="0.35">
      <c r="A8986" t="s">
        <v>1257</v>
      </c>
      <c r="B8986" t="s">
        <v>159</v>
      </c>
      <c r="C8986" t="s">
        <v>369</v>
      </c>
      <c r="D8986" t="s">
        <v>1273</v>
      </c>
      <c r="E8986" t="s">
        <v>29</v>
      </c>
      <c r="F8986">
        <v>7866</v>
      </c>
      <c r="G8986">
        <v>4269</v>
      </c>
      <c r="H8986">
        <v>0.54271548436308159</v>
      </c>
      <c r="I8986" t="str">
        <f>VLOOKUP($B8986&amp;$E8986,'Employee List'!$A:$E,5,0)</f>
        <v>E-1234</v>
      </c>
    </row>
    <row r="8987" spans="1:9" x14ac:dyDescent="0.35">
      <c r="A8987" t="s">
        <v>1257</v>
      </c>
      <c r="B8987" t="s">
        <v>159</v>
      </c>
      <c r="C8987" t="s">
        <v>369</v>
      </c>
      <c r="D8987" t="s">
        <v>1273</v>
      </c>
      <c r="E8987" t="s">
        <v>30</v>
      </c>
      <c r="F8987">
        <v>7491</v>
      </c>
      <c r="G8987">
        <v>9723</v>
      </c>
      <c r="H8987">
        <v>1.2979575490588706</v>
      </c>
      <c r="I8987" t="str">
        <f>VLOOKUP($B8987&amp;$E8987,'Employee List'!$A:$E,5,0)</f>
        <v>E-1234</v>
      </c>
    </row>
    <row r="8988" spans="1:9" x14ac:dyDescent="0.35">
      <c r="A8988" t="s">
        <v>1257</v>
      </c>
      <c r="B8988" t="s">
        <v>159</v>
      </c>
      <c r="C8988" t="s">
        <v>369</v>
      </c>
      <c r="D8988" t="s">
        <v>1273</v>
      </c>
      <c r="E8988" t="s">
        <v>31</v>
      </c>
      <c r="F8988">
        <v>5730</v>
      </c>
      <c r="G8988">
        <v>11092</v>
      </c>
      <c r="H8988">
        <v>1.9357766143106456</v>
      </c>
      <c r="I8988" t="str">
        <f>VLOOKUP($B8988&amp;$E8988,'Employee List'!$A:$E,5,0)</f>
        <v>E-1234</v>
      </c>
    </row>
    <row r="8989" spans="1:9" x14ac:dyDescent="0.35">
      <c r="A8989" t="s">
        <v>1257</v>
      </c>
      <c r="B8989" t="s">
        <v>159</v>
      </c>
      <c r="C8989" t="s">
        <v>369</v>
      </c>
      <c r="D8989" t="s">
        <v>1275</v>
      </c>
      <c r="E8989" t="s">
        <v>29</v>
      </c>
      <c r="F8989">
        <v>2352</v>
      </c>
      <c r="G8989">
        <v>5020</v>
      </c>
      <c r="H8989">
        <v>2.1343537414965987</v>
      </c>
      <c r="I8989" t="str">
        <f>VLOOKUP($B8989&amp;$E8989,'Employee List'!$A:$E,5,0)</f>
        <v>E-1234</v>
      </c>
    </row>
    <row r="8990" spans="1:9" x14ac:dyDescent="0.35">
      <c r="A8990" t="s">
        <v>1257</v>
      </c>
      <c r="B8990" t="s">
        <v>159</v>
      </c>
      <c r="C8990" t="s">
        <v>369</v>
      </c>
      <c r="D8990" t="s">
        <v>1275</v>
      </c>
      <c r="E8990" t="s">
        <v>30</v>
      </c>
      <c r="F8990">
        <v>4912</v>
      </c>
      <c r="G8990">
        <v>5331</v>
      </c>
      <c r="H8990">
        <v>1.0853013029315961</v>
      </c>
      <c r="I8990" t="str">
        <f>VLOOKUP($B8990&amp;$E8990,'Employee List'!$A:$E,5,0)</f>
        <v>E-1234</v>
      </c>
    </row>
    <row r="8991" spans="1:9" x14ac:dyDescent="0.35">
      <c r="A8991" t="s">
        <v>1257</v>
      </c>
      <c r="B8991" t="s">
        <v>159</v>
      </c>
      <c r="C8991" t="s">
        <v>369</v>
      </c>
      <c r="D8991" t="s">
        <v>1275</v>
      </c>
      <c r="E8991" t="s">
        <v>31</v>
      </c>
      <c r="F8991">
        <v>2163</v>
      </c>
      <c r="G8991">
        <v>5975</v>
      </c>
      <c r="H8991">
        <v>2.7623670827554321</v>
      </c>
      <c r="I8991" t="str">
        <f>VLOOKUP($B8991&amp;$E8991,'Employee List'!$A:$E,5,0)</f>
        <v>E-1234</v>
      </c>
    </row>
    <row r="8992" spans="1:9" x14ac:dyDescent="0.35">
      <c r="A8992" t="s">
        <v>1257</v>
      </c>
      <c r="B8992" t="s">
        <v>159</v>
      </c>
      <c r="C8992" t="s">
        <v>369</v>
      </c>
      <c r="D8992" t="s">
        <v>1276</v>
      </c>
      <c r="E8992" t="s">
        <v>29</v>
      </c>
      <c r="F8992">
        <v>4702</v>
      </c>
      <c r="G8992">
        <v>2377</v>
      </c>
      <c r="H8992">
        <v>0.50552956188855802</v>
      </c>
      <c r="I8992" t="str">
        <f>VLOOKUP($B8992&amp;$E8992,'Employee List'!$A:$E,5,0)</f>
        <v>E-1234</v>
      </c>
    </row>
    <row r="8993" spans="1:9" x14ac:dyDescent="0.35">
      <c r="A8993" t="s">
        <v>1257</v>
      </c>
      <c r="B8993" t="s">
        <v>159</v>
      </c>
      <c r="C8993" t="s">
        <v>369</v>
      </c>
      <c r="D8993" t="s">
        <v>1276</v>
      </c>
      <c r="E8993" t="s">
        <v>30</v>
      </c>
      <c r="F8993">
        <v>5903</v>
      </c>
      <c r="G8993">
        <v>5768</v>
      </c>
      <c r="H8993">
        <v>0.97713027274267317</v>
      </c>
      <c r="I8993" t="str">
        <f>VLOOKUP($B8993&amp;$E8993,'Employee List'!$A:$E,5,0)</f>
        <v>E-1234</v>
      </c>
    </row>
    <row r="8994" spans="1:9" x14ac:dyDescent="0.35">
      <c r="A8994" t="s">
        <v>1257</v>
      </c>
      <c r="B8994" t="s">
        <v>159</v>
      </c>
      <c r="C8994" t="s">
        <v>369</v>
      </c>
      <c r="D8994" t="s">
        <v>1276</v>
      </c>
      <c r="E8994" t="s">
        <v>31</v>
      </c>
      <c r="F8994">
        <v>3330</v>
      </c>
      <c r="G8994">
        <v>4766</v>
      </c>
      <c r="H8994">
        <v>1.4312312312312312</v>
      </c>
      <c r="I8994" t="str">
        <f>VLOOKUP($B8994&amp;$E8994,'Employee List'!$A:$E,5,0)</f>
        <v>E-1234</v>
      </c>
    </row>
    <row r="8995" spans="1:9" x14ac:dyDescent="0.35">
      <c r="A8995" t="s">
        <v>1257</v>
      </c>
      <c r="B8995" t="s">
        <v>159</v>
      </c>
      <c r="C8995" t="s">
        <v>369</v>
      </c>
      <c r="D8995" t="s">
        <v>1277</v>
      </c>
      <c r="E8995" t="s">
        <v>29</v>
      </c>
      <c r="F8995">
        <v>5655</v>
      </c>
      <c r="G8995">
        <v>20323</v>
      </c>
      <c r="H8995">
        <v>3.5938107869142351</v>
      </c>
      <c r="I8995" t="str">
        <f>VLOOKUP($B8995&amp;$E8995,'Employee List'!$A:$E,5,0)</f>
        <v>E-1234</v>
      </c>
    </row>
    <row r="8996" spans="1:9" x14ac:dyDescent="0.35">
      <c r="A8996" t="s">
        <v>1257</v>
      </c>
      <c r="B8996" t="s">
        <v>159</v>
      </c>
      <c r="C8996" t="s">
        <v>369</v>
      </c>
      <c r="D8996" t="s">
        <v>1277</v>
      </c>
      <c r="E8996" t="s">
        <v>30</v>
      </c>
      <c r="F8996">
        <v>7402</v>
      </c>
      <c r="G8996">
        <v>18713</v>
      </c>
      <c r="H8996">
        <v>2.5281005133747634</v>
      </c>
      <c r="I8996" t="str">
        <f>VLOOKUP($B8996&amp;$E8996,'Employee List'!$A:$E,5,0)</f>
        <v>E-1234</v>
      </c>
    </row>
    <row r="8997" spans="1:9" x14ac:dyDescent="0.35">
      <c r="A8997" t="s">
        <v>1257</v>
      </c>
      <c r="B8997" t="s">
        <v>159</v>
      </c>
      <c r="C8997" t="s">
        <v>369</v>
      </c>
      <c r="D8997" t="s">
        <v>1277</v>
      </c>
      <c r="E8997" t="s">
        <v>31</v>
      </c>
      <c r="F8997">
        <v>6370</v>
      </c>
      <c r="G8997">
        <v>15619</v>
      </c>
      <c r="H8997">
        <v>2.4519623233908949</v>
      </c>
      <c r="I8997" t="str">
        <f>VLOOKUP($B8997&amp;$E8997,'Employee List'!$A:$E,5,0)</f>
        <v>E-1234</v>
      </c>
    </row>
    <row r="8998" spans="1:9" x14ac:dyDescent="0.35">
      <c r="A8998" t="s">
        <v>1257</v>
      </c>
      <c r="B8998" t="s">
        <v>159</v>
      </c>
      <c r="C8998" t="s">
        <v>369</v>
      </c>
      <c r="D8998" t="s">
        <v>1278</v>
      </c>
      <c r="E8998" t="s">
        <v>29</v>
      </c>
      <c r="F8998">
        <v>11441</v>
      </c>
      <c r="G8998">
        <v>5754</v>
      </c>
      <c r="H8998">
        <v>0.50292806572852022</v>
      </c>
      <c r="I8998" t="str">
        <f>VLOOKUP($B8998&amp;$E8998,'Employee List'!$A:$E,5,0)</f>
        <v>E-1234</v>
      </c>
    </row>
    <row r="8999" spans="1:9" x14ac:dyDescent="0.35">
      <c r="A8999" t="s">
        <v>1257</v>
      </c>
      <c r="B8999" t="s">
        <v>159</v>
      </c>
      <c r="C8999" t="s">
        <v>369</v>
      </c>
      <c r="D8999" t="s">
        <v>1278</v>
      </c>
      <c r="E8999" t="s">
        <v>30</v>
      </c>
      <c r="F8999">
        <v>11375</v>
      </c>
      <c r="G8999">
        <v>9275</v>
      </c>
      <c r="H8999">
        <v>0.81538461538461537</v>
      </c>
      <c r="I8999" t="str">
        <f>VLOOKUP($B8999&amp;$E8999,'Employee List'!$A:$E,5,0)</f>
        <v>E-1234</v>
      </c>
    </row>
    <row r="9000" spans="1:9" x14ac:dyDescent="0.35">
      <c r="A9000" t="s">
        <v>1257</v>
      </c>
      <c r="B9000" t="s">
        <v>159</v>
      </c>
      <c r="C9000" t="s">
        <v>369</v>
      </c>
      <c r="D9000" t="s">
        <v>1278</v>
      </c>
      <c r="E9000" t="s">
        <v>31</v>
      </c>
      <c r="F9000">
        <v>10475</v>
      </c>
      <c r="G9000">
        <v>8957</v>
      </c>
      <c r="H9000">
        <v>0.85508353221957045</v>
      </c>
      <c r="I9000" t="str">
        <f>VLOOKUP($B9000&amp;$E9000,'Employee List'!$A:$E,5,0)</f>
        <v>E-1234</v>
      </c>
    </row>
    <row r="9001" spans="1:9" x14ac:dyDescent="0.35">
      <c r="A9001" t="s">
        <v>1257</v>
      </c>
      <c r="B9001" t="s">
        <v>159</v>
      </c>
      <c r="C9001" t="s">
        <v>369</v>
      </c>
      <c r="D9001" t="s">
        <v>1279</v>
      </c>
      <c r="E9001" t="s">
        <v>29</v>
      </c>
      <c r="F9001">
        <v>2772</v>
      </c>
      <c r="G9001">
        <v>5028</v>
      </c>
      <c r="H9001">
        <v>1.8138528138528138</v>
      </c>
      <c r="I9001" t="str">
        <f>VLOOKUP($B9001&amp;$E9001,'Employee List'!$A:$E,5,0)</f>
        <v>E-1234</v>
      </c>
    </row>
    <row r="9002" spans="1:9" x14ac:dyDescent="0.35">
      <c r="A9002" t="s">
        <v>1257</v>
      </c>
      <c r="B9002" t="s">
        <v>159</v>
      </c>
      <c r="C9002" t="s">
        <v>369</v>
      </c>
      <c r="D9002" t="s">
        <v>1279</v>
      </c>
      <c r="E9002" t="s">
        <v>30</v>
      </c>
      <c r="F9002">
        <v>4714</v>
      </c>
      <c r="G9002">
        <v>1631</v>
      </c>
      <c r="H9002">
        <v>0.34599066610097584</v>
      </c>
      <c r="I9002" t="str">
        <f>VLOOKUP($B9002&amp;$E9002,'Employee List'!$A:$E,5,0)</f>
        <v>E-1234</v>
      </c>
    </row>
    <row r="9003" spans="1:9" x14ac:dyDescent="0.35">
      <c r="A9003" t="s">
        <v>1257</v>
      </c>
      <c r="B9003" t="s">
        <v>159</v>
      </c>
      <c r="C9003" t="s">
        <v>369</v>
      </c>
      <c r="D9003" t="s">
        <v>1279</v>
      </c>
      <c r="E9003" t="s">
        <v>31</v>
      </c>
      <c r="F9003">
        <v>2166</v>
      </c>
      <c r="G9003">
        <v>3005</v>
      </c>
      <c r="H9003">
        <v>1.3873499538319483</v>
      </c>
      <c r="I9003" t="str">
        <f>VLOOKUP($B9003&amp;$E9003,'Employee List'!$A:$E,5,0)</f>
        <v>E-1234</v>
      </c>
    </row>
    <row r="9004" spans="1:9" x14ac:dyDescent="0.35">
      <c r="A9004" t="s">
        <v>1257</v>
      </c>
      <c r="B9004" t="s">
        <v>159</v>
      </c>
      <c r="C9004" t="s">
        <v>369</v>
      </c>
      <c r="D9004" t="s">
        <v>1280</v>
      </c>
      <c r="E9004" t="s">
        <v>29</v>
      </c>
      <c r="F9004">
        <v>3909</v>
      </c>
      <c r="G9004">
        <v>1209</v>
      </c>
      <c r="H9004">
        <v>0.30928626247122026</v>
      </c>
      <c r="I9004" t="str">
        <f>VLOOKUP($B9004&amp;$E9004,'Employee List'!$A:$E,5,0)</f>
        <v>E-1234</v>
      </c>
    </row>
    <row r="9005" spans="1:9" x14ac:dyDescent="0.35">
      <c r="A9005" t="s">
        <v>1257</v>
      </c>
      <c r="B9005" t="s">
        <v>159</v>
      </c>
      <c r="C9005" t="s">
        <v>369</v>
      </c>
      <c r="D9005" t="s">
        <v>1280</v>
      </c>
      <c r="E9005" t="s">
        <v>30</v>
      </c>
      <c r="F9005">
        <v>3673</v>
      </c>
      <c r="G9005">
        <v>2758</v>
      </c>
      <c r="H9005">
        <v>0.75088483528450856</v>
      </c>
      <c r="I9005" t="str">
        <f>VLOOKUP($B9005&amp;$E9005,'Employee List'!$A:$E,5,0)</f>
        <v>E-1234</v>
      </c>
    </row>
    <row r="9006" spans="1:9" x14ac:dyDescent="0.35">
      <c r="A9006" t="s">
        <v>1257</v>
      </c>
      <c r="B9006" t="s">
        <v>159</v>
      </c>
      <c r="C9006" t="s">
        <v>369</v>
      </c>
      <c r="D9006" t="s">
        <v>1280</v>
      </c>
      <c r="E9006" t="s">
        <v>31</v>
      </c>
      <c r="F9006">
        <v>2408</v>
      </c>
      <c r="G9006">
        <v>2913</v>
      </c>
      <c r="H9006">
        <v>1.209717607973422</v>
      </c>
      <c r="I9006" t="str">
        <f>VLOOKUP($B9006&amp;$E9006,'Employee List'!$A:$E,5,0)</f>
        <v>E-1234</v>
      </c>
    </row>
    <row r="9007" spans="1:9" x14ac:dyDescent="0.35">
      <c r="A9007" t="s">
        <v>1257</v>
      </c>
      <c r="B9007" t="s">
        <v>159</v>
      </c>
      <c r="C9007" t="s">
        <v>369</v>
      </c>
      <c r="D9007" t="s">
        <v>1262</v>
      </c>
      <c r="E9007" t="s">
        <v>29</v>
      </c>
      <c r="F9007">
        <v>25615</v>
      </c>
      <c r="G9007">
        <v>30617</v>
      </c>
      <c r="H9007">
        <v>1.1952762053484287</v>
      </c>
      <c r="I9007" t="str">
        <f>VLOOKUP($B9007&amp;$E9007,'Employee List'!$A:$E,5,0)</f>
        <v>E-1234</v>
      </c>
    </row>
    <row r="9008" spans="1:9" x14ac:dyDescent="0.35">
      <c r="A9008" t="s">
        <v>1257</v>
      </c>
      <c r="B9008" t="s">
        <v>159</v>
      </c>
      <c r="C9008" t="s">
        <v>369</v>
      </c>
      <c r="D9008" t="s">
        <v>1262</v>
      </c>
      <c r="E9008" t="s">
        <v>30</v>
      </c>
      <c r="F9008">
        <v>27351</v>
      </c>
      <c r="G9008">
        <v>23652</v>
      </c>
      <c r="H9008">
        <v>0.86475814412635732</v>
      </c>
      <c r="I9008" t="str">
        <f>VLOOKUP($B9008&amp;$E9008,'Employee List'!$A:$E,5,0)</f>
        <v>E-1234</v>
      </c>
    </row>
    <row r="9009" spans="1:9" x14ac:dyDescent="0.35">
      <c r="A9009" t="s">
        <v>1257</v>
      </c>
      <c r="B9009" t="s">
        <v>159</v>
      </c>
      <c r="C9009" t="s">
        <v>369</v>
      </c>
      <c r="D9009" t="s">
        <v>1262</v>
      </c>
      <c r="E9009" t="s">
        <v>31</v>
      </c>
      <c r="F9009">
        <v>27106</v>
      </c>
      <c r="G9009">
        <v>19128</v>
      </c>
      <c r="H9009">
        <v>0.70567402051206374</v>
      </c>
      <c r="I9009" t="str">
        <f>VLOOKUP($B9009&amp;$E9009,'Employee List'!$A:$E,5,0)</f>
        <v>E-1234</v>
      </c>
    </row>
    <row r="9010" spans="1:9" x14ac:dyDescent="0.35">
      <c r="A9010" t="s">
        <v>1257</v>
      </c>
      <c r="B9010" t="s">
        <v>159</v>
      </c>
      <c r="C9010" t="s">
        <v>369</v>
      </c>
      <c r="D9010" t="s">
        <v>1282</v>
      </c>
      <c r="E9010" t="s">
        <v>29</v>
      </c>
      <c r="F9010">
        <v>3759</v>
      </c>
      <c r="G9010">
        <v>5803</v>
      </c>
      <c r="H9010">
        <v>1.5437616387337059</v>
      </c>
      <c r="I9010" t="str">
        <f>VLOOKUP($B9010&amp;$E9010,'Employee List'!$A:$E,5,0)</f>
        <v>E-1234</v>
      </c>
    </row>
    <row r="9011" spans="1:9" x14ac:dyDescent="0.35">
      <c r="A9011" t="s">
        <v>1257</v>
      </c>
      <c r="B9011" t="s">
        <v>159</v>
      </c>
      <c r="C9011" t="s">
        <v>369</v>
      </c>
      <c r="D9011" t="s">
        <v>1282</v>
      </c>
      <c r="E9011" t="s">
        <v>30</v>
      </c>
      <c r="F9011">
        <v>5557</v>
      </c>
      <c r="G9011">
        <v>1333</v>
      </c>
      <c r="H9011">
        <v>0.23987763181572791</v>
      </c>
      <c r="I9011" t="str">
        <f>VLOOKUP($B9011&amp;$E9011,'Employee List'!$A:$E,5,0)</f>
        <v>E-1234</v>
      </c>
    </row>
    <row r="9012" spans="1:9" x14ac:dyDescent="0.35">
      <c r="A9012" t="s">
        <v>1257</v>
      </c>
      <c r="B9012" t="s">
        <v>159</v>
      </c>
      <c r="C9012" t="s">
        <v>369</v>
      </c>
      <c r="D9012" t="s">
        <v>1282</v>
      </c>
      <c r="E9012" t="s">
        <v>31</v>
      </c>
      <c r="F9012">
        <v>3853</v>
      </c>
      <c r="G9012">
        <v>4299</v>
      </c>
      <c r="H9012">
        <v>1.1157539579548403</v>
      </c>
      <c r="I9012" t="str">
        <f>VLOOKUP($B9012&amp;$E9012,'Employee List'!$A:$E,5,0)</f>
        <v>E-1234</v>
      </c>
    </row>
    <row r="9013" spans="1:9" x14ac:dyDescent="0.35">
      <c r="A9013" t="s">
        <v>1257</v>
      </c>
      <c r="B9013" t="s">
        <v>159</v>
      </c>
      <c r="C9013" t="s">
        <v>369</v>
      </c>
      <c r="D9013" t="s">
        <v>1281</v>
      </c>
      <c r="E9013" t="s">
        <v>29</v>
      </c>
      <c r="F9013">
        <v>3266</v>
      </c>
      <c r="G9013">
        <v>7035</v>
      </c>
      <c r="H9013">
        <v>2.1540110226576852</v>
      </c>
      <c r="I9013" t="str">
        <f>VLOOKUP($B9013&amp;$E9013,'Employee List'!$A:$E,5,0)</f>
        <v>E-1234</v>
      </c>
    </row>
    <row r="9014" spans="1:9" x14ac:dyDescent="0.35">
      <c r="A9014" t="s">
        <v>1257</v>
      </c>
      <c r="B9014" t="s">
        <v>159</v>
      </c>
      <c r="C9014" t="s">
        <v>369</v>
      </c>
      <c r="D9014" t="s">
        <v>1281</v>
      </c>
      <c r="E9014" t="s">
        <v>30</v>
      </c>
      <c r="F9014">
        <v>4545</v>
      </c>
      <c r="G9014">
        <v>7393</v>
      </c>
      <c r="H9014">
        <v>1.6266226622662265</v>
      </c>
      <c r="I9014" t="str">
        <f>VLOOKUP($B9014&amp;$E9014,'Employee List'!$A:$E,5,0)</f>
        <v>E-1234</v>
      </c>
    </row>
    <row r="9015" spans="1:9" x14ac:dyDescent="0.35">
      <c r="A9015" t="s">
        <v>1257</v>
      </c>
      <c r="B9015" t="s">
        <v>159</v>
      </c>
      <c r="C9015" t="s">
        <v>369</v>
      </c>
      <c r="D9015" t="s">
        <v>1281</v>
      </c>
      <c r="E9015" t="s">
        <v>31</v>
      </c>
      <c r="F9015">
        <v>1047</v>
      </c>
      <c r="G9015">
        <v>5154</v>
      </c>
      <c r="H9015">
        <v>4.9226361031518628</v>
      </c>
      <c r="I9015" t="str">
        <f>VLOOKUP($B9015&amp;$E9015,'Employee List'!$A:$E,5,0)</f>
        <v>E-1234</v>
      </c>
    </row>
    <row r="9016" spans="1:9" x14ac:dyDescent="0.35">
      <c r="A9016" t="s">
        <v>1257</v>
      </c>
      <c r="B9016" t="s">
        <v>160</v>
      </c>
      <c r="C9016" t="s">
        <v>369</v>
      </c>
      <c r="D9016" t="s">
        <v>1274</v>
      </c>
      <c r="E9016" t="s">
        <v>29</v>
      </c>
      <c r="F9016">
        <v>21748</v>
      </c>
      <c r="G9016">
        <v>23980</v>
      </c>
      <c r="H9016">
        <v>1.1026301269082215</v>
      </c>
      <c r="I9016" t="str">
        <f>VLOOKUP($B9016&amp;$E9016,'Employee List'!$A:$E,5,0)</f>
        <v>E-1235</v>
      </c>
    </row>
    <row r="9017" spans="1:9" x14ac:dyDescent="0.35">
      <c r="A9017" t="s">
        <v>1257</v>
      </c>
      <c r="B9017" t="s">
        <v>160</v>
      </c>
      <c r="C9017" t="s">
        <v>369</v>
      </c>
      <c r="D9017" t="s">
        <v>1274</v>
      </c>
      <c r="E9017" t="s">
        <v>30</v>
      </c>
      <c r="F9017">
        <v>24576</v>
      </c>
      <c r="G9017">
        <v>23111</v>
      </c>
      <c r="H9017">
        <v>0.94038899739583337</v>
      </c>
      <c r="I9017" t="str">
        <f>VLOOKUP($B9017&amp;$E9017,'Employee List'!$A:$E,5,0)</f>
        <v>E-1235</v>
      </c>
    </row>
    <row r="9018" spans="1:9" x14ac:dyDescent="0.35">
      <c r="A9018" t="s">
        <v>1257</v>
      </c>
      <c r="B9018" t="s">
        <v>160</v>
      </c>
      <c r="C9018" t="s">
        <v>369</v>
      </c>
      <c r="D9018" t="s">
        <v>1274</v>
      </c>
      <c r="E9018" t="s">
        <v>31</v>
      </c>
      <c r="F9018">
        <v>21703</v>
      </c>
      <c r="G9018">
        <v>17965</v>
      </c>
      <c r="H9018">
        <v>0.82776574667096714</v>
      </c>
      <c r="I9018" t="str">
        <f>VLOOKUP($B9018&amp;$E9018,'Employee List'!$A:$E,5,0)</f>
        <v>E-1235</v>
      </c>
    </row>
    <row r="9019" spans="1:9" x14ac:dyDescent="0.35">
      <c r="A9019" t="s">
        <v>1257</v>
      </c>
      <c r="B9019" t="s">
        <v>160</v>
      </c>
      <c r="C9019" t="s">
        <v>369</v>
      </c>
      <c r="D9019" t="s">
        <v>1263</v>
      </c>
      <c r="E9019" t="s">
        <v>29</v>
      </c>
      <c r="F9019">
        <v>1625</v>
      </c>
      <c r="G9019">
        <v>3181</v>
      </c>
      <c r="H9019">
        <v>1.9575384615384614</v>
      </c>
      <c r="I9019" t="str">
        <f>VLOOKUP($B9019&amp;$E9019,'Employee List'!$A:$E,5,0)</f>
        <v>E-1235</v>
      </c>
    </row>
    <row r="9020" spans="1:9" x14ac:dyDescent="0.35">
      <c r="A9020" t="s">
        <v>1257</v>
      </c>
      <c r="B9020" t="s">
        <v>160</v>
      </c>
      <c r="C9020" t="s">
        <v>369</v>
      </c>
      <c r="D9020" t="s">
        <v>1263</v>
      </c>
      <c r="E9020" t="s">
        <v>30</v>
      </c>
      <c r="F9020">
        <v>1523</v>
      </c>
      <c r="G9020">
        <v>4978</v>
      </c>
      <c r="H9020">
        <v>3.2685489166119499</v>
      </c>
      <c r="I9020" t="str">
        <f>VLOOKUP($B9020&amp;$E9020,'Employee List'!$A:$E,5,0)</f>
        <v>E-1235</v>
      </c>
    </row>
    <row r="9021" spans="1:9" x14ac:dyDescent="0.35">
      <c r="A9021" t="s">
        <v>1257</v>
      </c>
      <c r="B9021" t="s">
        <v>160</v>
      </c>
      <c r="C9021" t="s">
        <v>369</v>
      </c>
      <c r="D9021" t="s">
        <v>1263</v>
      </c>
      <c r="E9021" t="s">
        <v>31</v>
      </c>
      <c r="F9021">
        <v>3348</v>
      </c>
      <c r="G9021">
        <v>2837</v>
      </c>
      <c r="H9021">
        <v>0.84737156511350065</v>
      </c>
      <c r="I9021" t="str">
        <f>VLOOKUP($B9021&amp;$E9021,'Employee List'!$A:$E,5,0)</f>
        <v>E-1235</v>
      </c>
    </row>
    <row r="9022" spans="1:9" x14ac:dyDescent="0.35">
      <c r="A9022" t="s">
        <v>1257</v>
      </c>
      <c r="B9022" t="s">
        <v>160</v>
      </c>
      <c r="C9022" t="s">
        <v>369</v>
      </c>
      <c r="D9022" t="s">
        <v>1264</v>
      </c>
      <c r="E9022" t="s">
        <v>29</v>
      </c>
      <c r="F9022">
        <v>3311</v>
      </c>
      <c r="G9022">
        <v>12147</v>
      </c>
      <c r="H9022">
        <v>3.66868015705225</v>
      </c>
      <c r="I9022" t="str">
        <f>VLOOKUP($B9022&amp;$E9022,'Employee List'!$A:$E,5,0)</f>
        <v>E-1235</v>
      </c>
    </row>
    <row r="9023" spans="1:9" x14ac:dyDescent="0.35">
      <c r="A9023" t="s">
        <v>1257</v>
      </c>
      <c r="B9023" t="s">
        <v>160</v>
      </c>
      <c r="C9023" t="s">
        <v>369</v>
      </c>
      <c r="D9023" t="s">
        <v>1264</v>
      </c>
      <c r="E9023" t="s">
        <v>30</v>
      </c>
      <c r="F9023">
        <v>1123</v>
      </c>
      <c r="G9023">
        <v>1097</v>
      </c>
      <c r="H9023">
        <v>0.97684772929652719</v>
      </c>
      <c r="I9023" t="str">
        <f>VLOOKUP($B9023&amp;$E9023,'Employee List'!$A:$E,5,0)</f>
        <v>E-1235</v>
      </c>
    </row>
    <row r="9024" spans="1:9" x14ac:dyDescent="0.35">
      <c r="A9024" t="s">
        <v>1257</v>
      </c>
      <c r="B9024" t="s">
        <v>160</v>
      </c>
      <c r="C9024" t="s">
        <v>369</v>
      </c>
      <c r="D9024" t="s">
        <v>1264</v>
      </c>
      <c r="E9024" t="s">
        <v>31</v>
      </c>
      <c r="F9024">
        <v>2192</v>
      </c>
      <c r="G9024">
        <v>3996</v>
      </c>
      <c r="H9024">
        <v>1.8229927007299269</v>
      </c>
      <c r="I9024" t="str">
        <f>VLOOKUP($B9024&amp;$E9024,'Employee List'!$A:$E,5,0)</f>
        <v>E-1235</v>
      </c>
    </row>
    <row r="9025" spans="1:9" x14ac:dyDescent="0.35">
      <c r="A9025" t="s">
        <v>1257</v>
      </c>
      <c r="B9025" t="s">
        <v>160</v>
      </c>
      <c r="C9025" t="s">
        <v>369</v>
      </c>
      <c r="D9025" t="s">
        <v>1265</v>
      </c>
      <c r="E9025" t="s">
        <v>29</v>
      </c>
      <c r="F9025">
        <v>3798</v>
      </c>
      <c r="G9025">
        <v>6601</v>
      </c>
      <c r="H9025">
        <v>1.7380200105318588</v>
      </c>
      <c r="I9025" t="str">
        <f>VLOOKUP($B9025&amp;$E9025,'Employee List'!$A:$E,5,0)</f>
        <v>E-1235</v>
      </c>
    </row>
    <row r="9026" spans="1:9" x14ac:dyDescent="0.35">
      <c r="A9026" t="s">
        <v>1257</v>
      </c>
      <c r="B9026" t="s">
        <v>160</v>
      </c>
      <c r="C9026" t="s">
        <v>369</v>
      </c>
      <c r="D9026" t="s">
        <v>1265</v>
      </c>
      <c r="E9026" t="s">
        <v>30</v>
      </c>
      <c r="F9026">
        <v>4896</v>
      </c>
      <c r="G9026">
        <v>7323</v>
      </c>
      <c r="H9026">
        <v>1.4957107843137254</v>
      </c>
      <c r="I9026" t="str">
        <f>VLOOKUP($B9026&amp;$E9026,'Employee List'!$A:$E,5,0)</f>
        <v>E-1235</v>
      </c>
    </row>
    <row r="9027" spans="1:9" x14ac:dyDescent="0.35">
      <c r="A9027" t="s">
        <v>1257</v>
      </c>
      <c r="B9027" t="s">
        <v>160</v>
      </c>
      <c r="C9027" t="s">
        <v>369</v>
      </c>
      <c r="D9027" t="s">
        <v>1265</v>
      </c>
      <c r="E9027" t="s">
        <v>31</v>
      </c>
      <c r="F9027">
        <v>4019</v>
      </c>
      <c r="G9027">
        <v>11175</v>
      </c>
      <c r="H9027">
        <v>2.7805424234884302</v>
      </c>
      <c r="I9027" t="str">
        <f>VLOOKUP($B9027&amp;$E9027,'Employee List'!$A:$E,5,0)</f>
        <v>E-1235</v>
      </c>
    </row>
    <row r="9028" spans="1:9" x14ac:dyDescent="0.35">
      <c r="A9028" t="s">
        <v>1257</v>
      </c>
      <c r="B9028" t="s">
        <v>160</v>
      </c>
      <c r="C9028" t="s">
        <v>369</v>
      </c>
      <c r="D9028" t="s">
        <v>1260</v>
      </c>
      <c r="E9028" t="s">
        <v>29</v>
      </c>
      <c r="F9028">
        <v>90442</v>
      </c>
      <c r="G9028">
        <v>50858</v>
      </c>
      <c r="H9028">
        <v>0.56232723734548107</v>
      </c>
      <c r="I9028" t="str">
        <f>VLOOKUP($B9028&amp;$E9028,'Employee List'!$A:$E,5,0)</f>
        <v>E-1235</v>
      </c>
    </row>
    <row r="9029" spans="1:9" x14ac:dyDescent="0.35">
      <c r="A9029" t="s">
        <v>1257</v>
      </c>
      <c r="B9029" t="s">
        <v>160</v>
      </c>
      <c r="C9029" t="s">
        <v>369</v>
      </c>
      <c r="D9029" t="s">
        <v>1260</v>
      </c>
      <c r="E9029" t="s">
        <v>30</v>
      </c>
      <c r="F9029">
        <v>86970</v>
      </c>
      <c r="G9029">
        <v>60059</v>
      </c>
      <c r="H9029">
        <v>0.69057146142347936</v>
      </c>
      <c r="I9029" t="str">
        <f>VLOOKUP($B9029&amp;$E9029,'Employee List'!$A:$E,5,0)</f>
        <v>E-1235</v>
      </c>
    </row>
    <row r="9030" spans="1:9" x14ac:dyDescent="0.35">
      <c r="A9030" t="s">
        <v>1257</v>
      </c>
      <c r="B9030" t="s">
        <v>160</v>
      </c>
      <c r="C9030" t="s">
        <v>369</v>
      </c>
      <c r="D9030" t="s">
        <v>1260</v>
      </c>
      <c r="E9030" t="s">
        <v>31</v>
      </c>
      <c r="F9030">
        <v>98978</v>
      </c>
      <c r="G9030">
        <v>89499</v>
      </c>
      <c r="H9030">
        <v>0.90423124330659344</v>
      </c>
      <c r="I9030" t="str">
        <f>VLOOKUP($B9030&amp;$E9030,'Employee List'!$A:$E,5,0)</f>
        <v>E-1235</v>
      </c>
    </row>
    <row r="9031" spans="1:9" x14ac:dyDescent="0.35">
      <c r="A9031" t="s">
        <v>1257</v>
      </c>
      <c r="B9031" t="s">
        <v>160</v>
      </c>
      <c r="C9031" t="s">
        <v>369</v>
      </c>
      <c r="D9031" t="s">
        <v>1261</v>
      </c>
      <c r="E9031" t="s">
        <v>29</v>
      </c>
      <c r="F9031">
        <v>86522</v>
      </c>
      <c r="G9031">
        <v>56798</v>
      </c>
      <c r="H9031">
        <v>0.65645731721411893</v>
      </c>
      <c r="I9031" t="str">
        <f>VLOOKUP($B9031&amp;$E9031,'Employee List'!$A:$E,5,0)</f>
        <v>E-1235</v>
      </c>
    </row>
    <row r="9032" spans="1:9" x14ac:dyDescent="0.35">
      <c r="A9032" t="s">
        <v>1257</v>
      </c>
      <c r="B9032" t="s">
        <v>160</v>
      </c>
      <c r="C9032" t="s">
        <v>369</v>
      </c>
      <c r="D9032" t="s">
        <v>1261</v>
      </c>
      <c r="E9032" t="s">
        <v>30</v>
      </c>
      <c r="F9032">
        <v>84777</v>
      </c>
      <c r="G9032">
        <v>61132</v>
      </c>
      <c r="H9032">
        <v>0.72109180556047037</v>
      </c>
      <c r="I9032" t="str">
        <f>VLOOKUP($B9032&amp;$E9032,'Employee List'!$A:$E,5,0)</f>
        <v>E-1235</v>
      </c>
    </row>
    <row r="9033" spans="1:9" x14ac:dyDescent="0.35">
      <c r="A9033" t="s">
        <v>1257</v>
      </c>
      <c r="B9033" t="s">
        <v>160</v>
      </c>
      <c r="C9033" t="s">
        <v>369</v>
      </c>
      <c r="D9033" t="s">
        <v>1261</v>
      </c>
      <c r="E9033" t="s">
        <v>31</v>
      </c>
      <c r="F9033">
        <v>84522</v>
      </c>
      <c r="G9033">
        <v>55332</v>
      </c>
      <c r="H9033">
        <v>0.65464612763540853</v>
      </c>
      <c r="I9033" t="str">
        <f>VLOOKUP($B9033&amp;$E9033,'Employee List'!$A:$E,5,0)</f>
        <v>E-1235</v>
      </c>
    </row>
    <row r="9034" spans="1:9" x14ac:dyDescent="0.35">
      <c r="A9034" t="s">
        <v>1257</v>
      </c>
      <c r="B9034" t="s">
        <v>160</v>
      </c>
      <c r="C9034" t="s">
        <v>369</v>
      </c>
      <c r="D9034" t="s">
        <v>1266</v>
      </c>
      <c r="E9034" t="s">
        <v>29</v>
      </c>
      <c r="F9034">
        <v>58380</v>
      </c>
      <c r="G9034">
        <v>45164</v>
      </c>
      <c r="H9034">
        <v>0.77362110311750598</v>
      </c>
      <c r="I9034" t="str">
        <f>VLOOKUP($B9034&amp;$E9034,'Employee List'!$A:$E,5,0)</f>
        <v>E-1235</v>
      </c>
    </row>
    <row r="9035" spans="1:9" x14ac:dyDescent="0.35">
      <c r="A9035" t="s">
        <v>1257</v>
      </c>
      <c r="B9035" t="s">
        <v>160</v>
      </c>
      <c r="C9035" t="s">
        <v>369</v>
      </c>
      <c r="D9035" t="s">
        <v>1266</v>
      </c>
      <c r="E9035" t="s">
        <v>30</v>
      </c>
      <c r="F9035">
        <v>60612</v>
      </c>
      <c r="G9035">
        <v>61410</v>
      </c>
      <c r="H9035">
        <v>1.0131657097604434</v>
      </c>
      <c r="I9035" t="str">
        <f>VLOOKUP($B9035&amp;$E9035,'Employee List'!$A:$E,5,0)</f>
        <v>E-1235</v>
      </c>
    </row>
    <row r="9036" spans="1:9" x14ac:dyDescent="0.35">
      <c r="A9036" t="s">
        <v>1257</v>
      </c>
      <c r="B9036" t="s">
        <v>160</v>
      </c>
      <c r="C9036" t="s">
        <v>369</v>
      </c>
      <c r="D9036" t="s">
        <v>1266</v>
      </c>
      <c r="E9036" t="s">
        <v>31</v>
      </c>
      <c r="F9036">
        <v>58506</v>
      </c>
      <c r="G9036">
        <v>44156</v>
      </c>
      <c r="H9036">
        <v>0.7547260110074181</v>
      </c>
      <c r="I9036" t="str">
        <f>VLOOKUP($B9036&amp;$E9036,'Employee List'!$A:$E,5,0)</f>
        <v>E-1235</v>
      </c>
    </row>
    <row r="9037" spans="1:9" x14ac:dyDescent="0.35">
      <c r="A9037" t="s">
        <v>1257</v>
      </c>
      <c r="B9037" t="s">
        <v>160</v>
      </c>
      <c r="C9037" t="s">
        <v>369</v>
      </c>
      <c r="D9037" t="s">
        <v>1267</v>
      </c>
      <c r="E9037" t="s">
        <v>29</v>
      </c>
      <c r="F9037">
        <v>63126</v>
      </c>
      <c r="G9037">
        <v>38861</v>
      </c>
      <c r="H9037">
        <v>0.61561004974178624</v>
      </c>
      <c r="I9037" t="str">
        <f>VLOOKUP($B9037&amp;$E9037,'Employee List'!$A:$E,5,0)</f>
        <v>E-1235</v>
      </c>
    </row>
    <row r="9038" spans="1:9" x14ac:dyDescent="0.35">
      <c r="A9038" t="s">
        <v>1257</v>
      </c>
      <c r="B9038" t="s">
        <v>160</v>
      </c>
      <c r="C9038" t="s">
        <v>369</v>
      </c>
      <c r="D9038" t="s">
        <v>1267</v>
      </c>
      <c r="E9038" t="s">
        <v>30</v>
      </c>
      <c r="F9038">
        <v>60430</v>
      </c>
      <c r="G9038">
        <v>30949</v>
      </c>
      <c r="H9038">
        <v>0.51214628495780246</v>
      </c>
      <c r="I9038" t="str">
        <f>VLOOKUP($B9038&amp;$E9038,'Employee List'!$A:$E,5,0)</f>
        <v>E-1235</v>
      </c>
    </row>
    <row r="9039" spans="1:9" x14ac:dyDescent="0.35">
      <c r="A9039" t="s">
        <v>1257</v>
      </c>
      <c r="B9039" t="s">
        <v>160</v>
      </c>
      <c r="C9039" t="s">
        <v>369</v>
      </c>
      <c r="D9039" t="s">
        <v>1267</v>
      </c>
      <c r="E9039" t="s">
        <v>31</v>
      </c>
      <c r="F9039">
        <v>58872</v>
      </c>
      <c r="G9039">
        <v>56707</v>
      </c>
      <c r="H9039">
        <v>0.9632253023508629</v>
      </c>
      <c r="I9039" t="str">
        <f>VLOOKUP($B9039&amp;$E9039,'Employee List'!$A:$E,5,0)</f>
        <v>E-1235</v>
      </c>
    </row>
    <row r="9040" spans="1:9" x14ac:dyDescent="0.35">
      <c r="A9040" t="s">
        <v>1257</v>
      </c>
      <c r="B9040" t="s">
        <v>160</v>
      </c>
      <c r="C9040" t="s">
        <v>369</v>
      </c>
      <c r="D9040" t="s">
        <v>1268</v>
      </c>
      <c r="E9040" t="s">
        <v>29</v>
      </c>
      <c r="F9040">
        <v>15516</v>
      </c>
      <c r="G9040">
        <v>8347</v>
      </c>
      <c r="H9040">
        <v>0.5379608146429492</v>
      </c>
      <c r="I9040" t="str">
        <f>VLOOKUP($B9040&amp;$E9040,'Employee List'!$A:$E,5,0)</f>
        <v>E-1235</v>
      </c>
    </row>
    <row r="9041" spans="1:9" x14ac:dyDescent="0.35">
      <c r="A9041" t="s">
        <v>1257</v>
      </c>
      <c r="B9041" t="s">
        <v>160</v>
      </c>
      <c r="C9041" t="s">
        <v>369</v>
      </c>
      <c r="D9041" t="s">
        <v>1268</v>
      </c>
      <c r="E9041" t="s">
        <v>30</v>
      </c>
      <c r="F9041">
        <v>13209</v>
      </c>
      <c r="G9041">
        <v>11881</v>
      </c>
      <c r="H9041">
        <v>0.89946248769778181</v>
      </c>
      <c r="I9041" t="str">
        <f>VLOOKUP($B9041&amp;$E9041,'Employee List'!$A:$E,5,0)</f>
        <v>E-1235</v>
      </c>
    </row>
    <row r="9042" spans="1:9" x14ac:dyDescent="0.35">
      <c r="A9042" t="s">
        <v>1257</v>
      </c>
      <c r="B9042" t="s">
        <v>160</v>
      </c>
      <c r="C9042" t="s">
        <v>369</v>
      </c>
      <c r="D9042" t="s">
        <v>1268</v>
      </c>
      <c r="E9042" t="s">
        <v>31</v>
      </c>
      <c r="F9042">
        <v>14364</v>
      </c>
      <c r="G9042">
        <v>12356</v>
      </c>
      <c r="H9042">
        <v>0.86020607073238653</v>
      </c>
      <c r="I9042" t="str">
        <f>VLOOKUP($B9042&amp;$E9042,'Employee List'!$A:$E,5,0)</f>
        <v>E-1235</v>
      </c>
    </row>
    <row r="9043" spans="1:9" x14ac:dyDescent="0.35">
      <c r="A9043" t="s">
        <v>1257</v>
      </c>
      <c r="B9043" t="s">
        <v>160</v>
      </c>
      <c r="C9043" t="s">
        <v>369</v>
      </c>
      <c r="D9043" t="s">
        <v>1269</v>
      </c>
      <c r="E9043" t="s">
        <v>29</v>
      </c>
      <c r="F9043">
        <v>8425</v>
      </c>
      <c r="G9043">
        <v>14812</v>
      </c>
      <c r="H9043">
        <v>1.7581008902077151</v>
      </c>
      <c r="I9043" t="str">
        <f>VLOOKUP($B9043&amp;$E9043,'Employee List'!$A:$E,5,0)</f>
        <v>E-1235</v>
      </c>
    </row>
    <row r="9044" spans="1:9" x14ac:dyDescent="0.35">
      <c r="A9044" t="s">
        <v>1257</v>
      </c>
      <c r="B9044" t="s">
        <v>160</v>
      </c>
      <c r="C9044" t="s">
        <v>369</v>
      </c>
      <c r="D9044" t="s">
        <v>1269</v>
      </c>
      <c r="E9044" t="s">
        <v>30</v>
      </c>
      <c r="F9044">
        <v>9146</v>
      </c>
      <c r="G9044">
        <v>28085</v>
      </c>
      <c r="H9044">
        <v>3.0707413076754864</v>
      </c>
      <c r="I9044" t="str">
        <f>VLOOKUP($B9044&amp;$E9044,'Employee List'!$A:$E,5,0)</f>
        <v>E-1235</v>
      </c>
    </row>
    <row r="9045" spans="1:9" x14ac:dyDescent="0.35">
      <c r="A9045" t="s">
        <v>1257</v>
      </c>
      <c r="B9045" t="s">
        <v>160</v>
      </c>
      <c r="C9045" t="s">
        <v>369</v>
      </c>
      <c r="D9045" t="s">
        <v>1269</v>
      </c>
      <c r="E9045" t="s">
        <v>31</v>
      </c>
      <c r="F9045">
        <v>6449</v>
      </c>
      <c r="G9045">
        <v>13513</v>
      </c>
      <c r="H9045">
        <v>2.0953636222670182</v>
      </c>
      <c r="I9045" t="str">
        <f>VLOOKUP($B9045&amp;$E9045,'Employee List'!$A:$E,5,0)</f>
        <v>E-1235</v>
      </c>
    </row>
    <row r="9046" spans="1:9" x14ac:dyDescent="0.35">
      <c r="A9046" t="s">
        <v>1257</v>
      </c>
      <c r="B9046" t="s">
        <v>160</v>
      </c>
      <c r="C9046" t="s">
        <v>369</v>
      </c>
      <c r="D9046" t="s">
        <v>1270</v>
      </c>
      <c r="E9046" t="s">
        <v>29</v>
      </c>
      <c r="F9046">
        <v>11565</v>
      </c>
      <c r="G9046">
        <v>2926</v>
      </c>
      <c r="H9046">
        <v>0.25300475572849113</v>
      </c>
      <c r="I9046" t="str">
        <f>VLOOKUP($B9046&amp;$E9046,'Employee List'!$A:$E,5,0)</f>
        <v>E-1235</v>
      </c>
    </row>
    <row r="9047" spans="1:9" x14ac:dyDescent="0.35">
      <c r="A9047" t="s">
        <v>1257</v>
      </c>
      <c r="B9047" t="s">
        <v>160</v>
      </c>
      <c r="C9047" t="s">
        <v>369</v>
      </c>
      <c r="D9047" t="s">
        <v>1270</v>
      </c>
      <c r="E9047" t="s">
        <v>30</v>
      </c>
      <c r="F9047">
        <v>13432</v>
      </c>
      <c r="G9047">
        <v>3380</v>
      </c>
      <c r="H9047">
        <v>0.25163787969029183</v>
      </c>
      <c r="I9047" t="str">
        <f>VLOOKUP($B9047&amp;$E9047,'Employee List'!$A:$E,5,0)</f>
        <v>E-1235</v>
      </c>
    </row>
    <row r="9048" spans="1:9" x14ac:dyDescent="0.35">
      <c r="A9048" t="s">
        <v>1257</v>
      </c>
      <c r="B9048" t="s">
        <v>160</v>
      </c>
      <c r="C9048" t="s">
        <v>369</v>
      </c>
      <c r="D9048" t="s">
        <v>1270</v>
      </c>
      <c r="E9048" t="s">
        <v>31</v>
      </c>
      <c r="F9048">
        <v>11695</v>
      </c>
      <c r="G9048">
        <v>4176</v>
      </c>
      <c r="H9048">
        <v>0.35707567336468576</v>
      </c>
      <c r="I9048" t="str">
        <f>VLOOKUP($B9048&amp;$E9048,'Employee List'!$A:$E,5,0)</f>
        <v>E-1235</v>
      </c>
    </row>
    <row r="9049" spans="1:9" x14ac:dyDescent="0.35">
      <c r="A9049" t="s">
        <v>1257</v>
      </c>
      <c r="B9049" t="s">
        <v>160</v>
      </c>
      <c r="C9049" t="s">
        <v>369</v>
      </c>
      <c r="D9049" t="s">
        <v>1271</v>
      </c>
      <c r="E9049" t="s">
        <v>29</v>
      </c>
      <c r="F9049">
        <v>14262</v>
      </c>
      <c r="G9049">
        <v>14243</v>
      </c>
      <c r="H9049">
        <v>0.9986677885289581</v>
      </c>
      <c r="I9049" t="str">
        <f>VLOOKUP($B9049&amp;$E9049,'Employee List'!$A:$E,5,0)</f>
        <v>E-1235</v>
      </c>
    </row>
    <row r="9050" spans="1:9" x14ac:dyDescent="0.35">
      <c r="A9050" t="s">
        <v>1257</v>
      </c>
      <c r="B9050" t="s">
        <v>160</v>
      </c>
      <c r="C9050" t="s">
        <v>369</v>
      </c>
      <c r="D9050" t="s">
        <v>1271</v>
      </c>
      <c r="E9050" t="s">
        <v>30</v>
      </c>
      <c r="F9050">
        <v>10988</v>
      </c>
      <c r="G9050">
        <v>14967</v>
      </c>
      <c r="H9050">
        <v>1.3621223152530033</v>
      </c>
      <c r="I9050" t="str">
        <f>VLOOKUP($B9050&amp;$E9050,'Employee List'!$A:$E,5,0)</f>
        <v>E-1235</v>
      </c>
    </row>
    <row r="9051" spans="1:9" x14ac:dyDescent="0.35">
      <c r="A9051" t="s">
        <v>1257</v>
      </c>
      <c r="B9051" t="s">
        <v>160</v>
      </c>
      <c r="C9051" t="s">
        <v>369</v>
      </c>
      <c r="D9051" t="s">
        <v>1271</v>
      </c>
      <c r="E9051" t="s">
        <v>31</v>
      </c>
      <c r="F9051">
        <v>12223</v>
      </c>
      <c r="G9051">
        <v>11027</v>
      </c>
      <c r="H9051">
        <v>0.90215168125664735</v>
      </c>
      <c r="I9051" t="str">
        <f>VLOOKUP($B9051&amp;$E9051,'Employee List'!$A:$E,5,0)</f>
        <v>E-1235</v>
      </c>
    </row>
    <row r="9052" spans="1:9" x14ac:dyDescent="0.35">
      <c r="A9052" t="s">
        <v>1257</v>
      </c>
      <c r="B9052" t="s">
        <v>160</v>
      </c>
      <c r="C9052" t="s">
        <v>369</v>
      </c>
      <c r="D9052" t="s">
        <v>1258</v>
      </c>
      <c r="E9052" t="s">
        <v>29</v>
      </c>
      <c r="F9052">
        <v>124427</v>
      </c>
      <c r="G9052">
        <v>99902</v>
      </c>
      <c r="H9052">
        <v>0.80289647745264292</v>
      </c>
      <c r="I9052" t="str">
        <f>VLOOKUP($B9052&amp;$E9052,'Employee List'!$A:$E,5,0)</f>
        <v>E-1235</v>
      </c>
    </row>
    <row r="9053" spans="1:9" x14ac:dyDescent="0.35">
      <c r="A9053" t="s">
        <v>1257</v>
      </c>
      <c r="B9053" t="s">
        <v>160</v>
      </c>
      <c r="C9053" t="s">
        <v>369</v>
      </c>
      <c r="D9053" t="s">
        <v>1258</v>
      </c>
      <c r="E9053" t="s">
        <v>30</v>
      </c>
      <c r="F9053">
        <v>113488</v>
      </c>
      <c r="G9053">
        <v>83730</v>
      </c>
      <c r="H9053">
        <v>0.7377872550401805</v>
      </c>
      <c r="I9053" t="str">
        <f>VLOOKUP($B9053&amp;$E9053,'Employee List'!$A:$E,5,0)</f>
        <v>E-1235</v>
      </c>
    </row>
    <row r="9054" spans="1:9" x14ac:dyDescent="0.35">
      <c r="A9054" t="s">
        <v>1257</v>
      </c>
      <c r="B9054" t="s">
        <v>160</v>
      </c>
      <c r="C9054" t="s">
        <v>369</v>
      </c>
      <c r="D9054" t="s">
        <v>1258</v>
      </c>
      <c r="E9054" t="s">
        <v>31</v>
      </c>
      <c r="F9054">
        <v>108352</v>
      </c>
      <c r="G9054">
        <v>60881</v>
      </c>
      <c r="H9054">
        <v>0.56188164500886006</v>
      </c>
      <c r="I9054" t="str">
        <f>VLOOKUP($B9054&amp;$E9054,'Employee List'!$A:$E,5,0)</f>
        <v>E-1235</v>
      </c>
    </row>
    <row r="9055" spans="1:9" x14ac:dyDescent="0.35">
      <c r="A9055" t="s">
        <v>1257</v>
      </c>
      <c r="B9055" t="s">
        <v>160</v>
      </c>
      <c r="C9055" t="s">
        <v>369</v>
      </c>
      <c r="D9055" t="s">
        <v>1272</v>
      </c>
      <c r="E9055" t="s">
        <v>29</v>
      </c>
      <c r="F9055">
        <v>16997</v>
      </c>
      <c r="G9055">
        <v>15833</v>
      </c>
      <c r="H9055">
        <v>0.93151732658704478</v>
      </c>
      <c r="I9055" t="str">
        <f>VLOOKUP($B9055&amp;$E9055,'Employee List'!$A:$E,5,0)</f>
        <v>E-1235</v>
      </c>
    </row>
    <row r="9056" spans="1:9" x14ac:dyDescent="0.35">
      <c r="A9056" t="s">
        <v>1257</v>
      </c>
      <c r="B9056" t="s">
        <v>160</v>
      </c>
      <c r="C9056" t="s">
        <v>369</v>
      </c>
      <c r="D9056" t="s">
        <v>1272</v>
      </c>
      <c r="E9056" t="s">
        <v>30</v>
      </c>
      <c r="F9056">
        <v>16473</v>
      </c>
      <c r="G9056">
        <v>21946</v>
      </c>
      <c r="H9056">
        <v>1.3322406361925576</v>
      </c>
      <c r="I9056" t="str">
        <f>VLOOKUP($B9056&amp;$E9056,'Employee List'!$A:$E,5,0)</f>
        <v>E-1235</v>
      </c>
    </row>
    <row r="9057" spans="1:9" x14ac:dyDescent="0.35">
      <c r="A9057" t="s">
        <v>1257</v>
      </c>
      <c r="B9057" t="s">
        <v>160</v>
      </c>
      <c r="C9057" t="s">
        <v>369</v>
      </c>
      <c r="D9057" t="s">
        <v>1272</v>
      </c>
      <c r="E9057" t="s">
        <v>31</v>
      </c>
      <c r="F9057">
        <v>17358</v>
      </c>
      <c r="G9057">
        <v>12930</v>
      </c>
      <c r="H9057">
        <v>0.74490148634635323</v>
      </c>
      <c r="I9057" t="str">
        <f>VLOOKUP($B9057&amp;$E9057,'Employee List'!$A:$E,5,0)</f>
        <v>E-1235</v>
      </c>
    </row>
    <row r="9058" spans="1:9" x14ac:dyDescent="0.35">
      <c r="A9058" t="s">
        <v>1257</v>
      </c>
      <c r="B9058" t="s">
        <v>160</v>
      </c>
      <c r="C9058" t="s">
        <v>369</v>
      </c>
      <c r="D9058" t="s">
        <v>1259</v>
      </c>
      <c r="E9058" t="s">
        <v>29</v>
      </c>
      <c r="F9058">
        <v>83477</v>
      </c>
      <c r="G9058">
        <v>43971</v>
      </c>
      <c r="H9058">
        <v>0.52674389352755846</v>
      </c>
      <c r="I9058" t="str">
        <f>VLOOKUP($B9058&amp;$E9058,'Employee List'!$A:$E,5,0)</f>
        <v>E-1235</v>
      </c>
    </row>
    <row r="9059" spans="1:9" x14ac:dyDescent="0.35">
      <c r="A9059" t="s">
        <v>1257</v>
      </c>
      <c r="B9059" t="s">
        <v>160</v>
      </c>
      <c r="C9059" t="s">
        <v>369</v>
      </c>
      <c r="D9059" t="s">
        <v>1259</v>
      </c>
      <c r="E9059" t="s">
        <v>30</v>
      </c>
      <c r="F9059">
        <v>80051</v>
      </c>
      <c r="G9059">
        <v>41788</v>
      </c>
      <c r="H9059">
        <v>0.52201721402605838</v>
      </c>
      <c r="I9059" t="str">
        <f>VLOOKUP($B9059&amp;$E9059,'Employee List'!$A:$E,5,0)</f>
        <v>E-1235</v>
      </c>
    </row>
    <row r="9060" spans="1:9" x14ac:dyDescent="0.35">
      <c r="A9060" t="s">
        <v>1257</v>
      </c>
      <c r="B9060" t="s">
        <v>160</v>
      </c>
      <c r="C9060" t="s">
        <v>369</v>
      </c>
      <c r="D9060" t="s">
        <v>1259</v>
      </c>
      <c r="E9060" t="s">
        <v>31</v>
      </c>
      <c r="F9060">
        <v>81679</v>
      </c>
      <c r="G9060">
        <v>47492</v>
      </c>
      <c r="H9060">
        <v>0.58144688353187479</v>
      </c>
      <c r="I9060" t="str">
        <f>VLOOKUP($B9060&amp;$E9060,'Employee List'!$A:$E,5,0)</f>
        <v>E-1235</v>
      </c>
    </row>
    <row r="9061" spans="1:9" x14ac:dyDescent="0.35">
      <c r="A9061" t="s">
        <v>1257</v>
      </c>
      <c r="B9061" t="s">
        <v>160</v>
      </c>
      <c r="C9061" t="s">
        <v>369</v>
      </c>
      <c r="D9061" t="s">
        <v>1273</v>
      </c>
      <c r="E9061" t="s">
        <v>29</v>
      </c>
      <c r="F9061">
        <v>11488</v>
      </c>
      <c r="G9061">
        <v>9474</v>
      </c>
      <c r="H9061">
        <v>0.82468662952646243</v>
      </c>
      <c r="I9061" t="str">
        <f>VLOOKUP($B9061&amp;$E9061,'Employee List'!$A:$E,5,0)</f>
        <v>E-1235</v>
      </c>
    </row>
    <row r="9062" spans="1:9" x14ac:dyDescent="0.35">
      <c r="A9062" t="s">
        <v>1257</v>
      </c>
      <c r="B9062" t="s">
        <v>160</v>
      </c>
      <c r="C9062" t="s">
        <v>369</v>
      </c>
      <c r="D9062" t="s">
        <v>1273</v>
      </c>
      <c r="E9062" t="s">
        <v>30</v>
      </c>
      <c r="F9062">
        <v>12819</v>
      </c>
      <c r="G9062">
        <v>10999</v>
      </c>
      <c r="H9062">
        <v>0.8580232467431157</v>
      </c>
      <c r="I9062" t="str">
        <f>VLOOKUP($B9062&amp;$E9062,'Employee List'!$A:$E,5,0)</f>
        <v>E-1235</v>
      </c>
    </row>
    <row r="9063" spans="1:9" x14ac:dyDescent="0.35">
      <c r="A9063" t="s">
        <v>1257</v>
      </c>
      <c r="B9063" t="s">
        <v>160</v>
      </c>
      <c r="C9063" t="s">
        <v>369</v>
      </c>
      <c r="D9063" t="s">
        <v>1273</v>
      </c>
      <c r="E9063" t="s">
        <v>31</v>
      </c>
      <c r="F9063">
        <v>13725</v>
      </c>
      <c r="G9063">
        <v>9253</v>
      </c>
      <c r="H9063">
        <v>0.67417122040072863</v>
      </c>
      <c r="I9063" t="str">
        <f>VLOOKUP($B9063&amp;$E9063,'Employee List'!$A:$E,5,0)</f>
        <v>E-1235</v>
      </c>
    </row>
    <row r="9064" spans="1:9" x14ac:dyDescent="0.35">
      <c r="A9064" t="s">
        <v>1257</v>
      </c>
      <c r="B9064" t="s">
        <v>160</v>
      </c>
      <c r="C9064" t="s">
        <v>369</v>
      </c>
      <c r="D9064" t="s">
        <v>1275</v>
      </c>
      <c r="E9064" t="s">
        <v>29</v>
      </c>
      <c r="F9064">
        <v>2452</v>
      </c>
      <c r="G9064">
        <v>3530</v>
      </c>
      <c r="H9064">
        <v>1.4396411092985317</v>
      </c>
      <c r="I9064" t="str">
        <f>VLOOKUP($B9064&amp;$E9064,'Employee List'!$A:$E,5,0)</f>
        <v>E-1235</v>
      </c>
    </row>
    <row r="9065" spans="1:9" x14ac:dyDescent="0.35">
      <c r="A9065" t="s">
        <v>1257</v>
      </c>
      <c r="B9065" t="s">
        <v>160</v>
      </c>
      <c r="C9065" t="s">
        <v>369</v>
      </c>
      <c r="D9065" t="s">
        <v>1275</v>
      </c>
      <c r="E9065" t="s">
        <v>30</v>
      </c>
      <c r="F9065">
        <v>4021</v>
      </c>
      <c r="G9065">
        <v>2728</v>
      </c>
      <c r="H9065">
        <v>0.67843819945287243</v>
      </c>
      <c r="I9065" t="str">
        <f>VLOOKUP($B9065&amp;$E9065,'Employee List'!$A:$E,5,0)</f>
        <v>E-1235</v>
      </c>
    </row>
    <row r="9066" spans="1:9" x14ac:dyDescent="0.35">
      <c r="A9066" t="s">
        <v>1257</v>
      </c>
      <c r="B9066" t="s">
        <v>160</v>
      </c>
      <c r="C9066" t="s">
        <v>369</v>
      </c>
      <c r="D9066" t="s">
        <v>1275</v>
      </c>
      <c r="E9066" t="s">
        <v>31</v>
      </c>
      <c r="F9066">
        <v>2999</v>
      </c>
      <c r="G9066">
        <v>3306</v>
      </c>
      <c r="H9066">
        <v>1.1023674558186063</v>
      </c>
      <c r="I9066" t="str">
        <f>VLOOKUP($B9066&amp;$E9066,'Employee List'!$A:$E,5,0)</f>
        <v>E-1235</v>
      </c>
    </row>
    <row r="9067" spans="1:9" x14ac:dyDescent="0.35">
      <c r="A9067" t="s">
        <v>1257</v>
      </c>
      <c r="B9067" t="s">
        <v>160</v>
      </c>
      <c r="C9067" t="s">
        <v>369</v>
      </c>
      <c r="D9067" t="s">
        <v>1276</v>
      </c>
      <c r="E9067" t="s">
        <v>29</v>
      </c>
      <c r="F9067">
        <v>5081</v>
      </c>
      <c r="G9067">
        <v>3881</v>
      </c>
      <c r="H9067">
        <v>0.76382601850029519</v>
      </c>
      <c r="I9067" t="str">
        <f>VLOOKUP($B9067&amp;$E9067,'Employee List'!$A:$E,5,0)</f>
        <v>E-1235</v>
      </c>
    </row>
    <row r="9068" spans="1:9" x14ac:dyDescent="0.35">
      <c r="A9068" t="s">
        <v>1257</v>
      </c>
      <c r="B9068" t="s">
        <v>160</v>
      </c>
      <c r="C9068" t="s">
        <v>369</v>
      </c>
      <c r="D9068" t="s">
        <v>1276</v>
      </c>
      <c r="E9068" t="s">
        <v>30</v>
      </c>
      <c r="F9068">
        <v>4697</v>
      </c>
      <c r="G9068">
        <v>7013</v>
      </c>
      <c r="H9068">
        <v>1.4930806898020013</v>
      </c>
      <c r="I9068" t="str">
        <f>VLOOKUP($B9068&amp;$E9068,'Employee List'!$A:$E,5,0)</f>
        <v>E-1235</v>
      </c>
    </row>
    <row r="9069" spans="1:9" x14ac:dyDescent="0.35">
      <c r="A9069" t="s">
        <v>1257</v>
      </c>
      <c r="B9069" t="s">
        <v>160</v>
      </c>
      <c r="C9069" t="s">
        <v>369</v>
      </c>
      <c r="D9069" t="s">
        <v>1276</v>
      </c>
      <c r="E9069" t="s">
        <v>31</v>
      </c>
      <c r="F9069">
        <v>2915</v>
      </c>
      <c r="G9069">
        <v>4541</v>
      </c>
      <c r="H9069">
        <v>1.5578044596912521</v>
      </c>
      <c r="I9069" t="str">
        <f>VLOOKUP($B9069&amp;$E9069,'Employee List'!$A:$E,5,0)</f>
        <v>E-1235</v>
      </c>
    </row>
    <row r="9070" spans="1:9" x14ac:dyDescent="0.35">
      <c r="A9070" t="s">
        <v>1257</v>
      </c>
      <c r="B9070" t="s">
        <v>160</v>
      </c>
      <c r="C9070" t="s">
        <v>369</v>
      </c>
      <c r="D9070" t="s">
        <v>1277</v>
      </c>
      <c r="E9070" t="s">
        <v>29</v>
      </c>
      <c r="F9070">
        <v>6802</v>
      </c>
      <c r="G9070">
        <v>8410</v>
      </c>
      <c r="H9070">
        <v>1.2364010585122023</v>
      </c>
      <c r="I9070" t="str">
        <f>VLOOKUP($B9070&amp;$E9070,'Employee List'!$A:$E,5,0)</f>
        <v>E-1235</v>
      </c>
    </row>
    <row r="9071" spans="1:9" x14ac:dyDescent="0.35">
      <c r="A9071" t="s">
        <v>1257</v>
      </c>
      <c r="B9071" t="s">
        <v>160</v>
      </c>
      <c r="C9071" t="s">
        <v>369</v>
      </c>
      <c r="D9071" t="s">
        <v>1277</v>
      </c>
      <c r="E9071" t="s">
        <v>30</v>
      </c>
      <c r="F9071">
        <v>7953</v>
      </c>
      <c r="G9071">
        <v>7804</v>
      </c>
      <c r="H9071">
        <v>0.98126493147240035</v>
      </c>
      <c r="I9071" t="str">
        <f>VLOOKUP($B9071&amp;$E9071,'Employee List'!$A:$E,5,0)</f>
        <v>E-1235</v>
      </c>
    </row>
    <row r="9072" spans="1:9" x14ac:dyDescent="0.35">
      <c r="A9072" t="s">
        <v>1257</v>
      </c>
      <c r="B9072" t="s">
        <v>160</v>
      </c>
      <c r="C9072" t="s">
        <v>369</v>
      </c>
      <c r="D9072" t="s">
        <v>1277</v>
      </c>
      <c r="E9072" t="s">
        <v>31</v>
      </c>
      <c r="F9072">
        <v>8528</v>
      </c>
      <c r="G9072">
        <v>12536</v>
      </c>
      <c r="H9072">
        <v>1.4699812382739212</v>
      </c>
      <c r="I9072" t="str">
        <f>VLOOKUP($B9072&amp;$E9072,'Employee List'!$A:$E,5,0)</f>
        <v>E-1235</v>
      </c>
    </row>
    <row r="9073" spans="1:9" x14ac:dyDescent="0.35">
      <c r="A9073" t="s">
        <v>1257</v>
      </c>
      <c r="B9073" t="s">
        <v>160</v>
      </c>
      <c r="C9073" t="s">
        <v>369</v>
      </c>
      <c r="D9073" t="s">
        <v>1278</v>
      </c>
      <c r="E9073" t="s">
        <v>29</v>
      </c>
      <c r="F9073">
        <v>23880</v>
      </c>
      <c r="G9073">
        <v>8463</v>
      </c>
      <c r="H9073">
        <v>0.35439698492462313</v>
      </c>
      <c r="I9073" t="str">
        <f>VLOOKUP($B9073&amp;$E9073,'Employee List'!$A:$E,5,0)</f>
        <v>E-1235</v>
      </c>
    </row>
    <row r="9074" spans="1:9" x14ac:dyDescent="0.35">
      <c r="A9074" t="s">
        <v>1257</v>
      </c>
      <c r="B9074" t="s">
        <v>160</v>
      </c>
      <c r="C9074" t="s">
        <v>369</v>
      </c>
      <c r="D9074" t="s">
        <v>1278</v>
      </c>
      <c r="E9074" t="s">
        <v>30</v>
      </c>
      <c r="F9074">
        <v>21068</v>
      </c>
      <c r="G9074">
        <v>12791</v>
      </c>
      <c r="H9074">
        <v>0.60712929561420159</v>
      </c>
      <c r="I9074" t="str">
        <f>VLOOKUP($B9074&amp;$E9074,'Employee List'!$A:$E,5,0)</f>
        <v>E-1235</v>
      </c>
    </row>
    <row r="9075" spans="1:9" x14ac:dyDescent="0.35">
      <c r="A9075" t="s">
        <v>1257</v>
      </c>
      <c r="B9075" t="s">
        <v>160</v>
      </c>
      <c r="C9075" t="s">
        <v>369</v>
      </c>
      <c r="D9075" t="s">
        <v>1278</v>
      </c>
      <c r="E9075" t="s">
        <v>31</v>
      </c>
      <c r="F9075">
        <v>21566</v>
      </c>
      <c r="G9075">
        <v>11375</v>
      </c>
      <c r="H9075">
        <v>0.52745061671149029</v>
      </c>
      <c r="I9075" t="str">
        <f>VLOOKUP($B9075&amp;$E9075,'Employee List'!$A:$E,5,0)</f>
        <v>E-1235</v>
      </c>
    </row>
    <row r="9076" spans="1:9" x14ac:dyDescent="0.35">
      <c r="A9076" t="s">
        <v>1257</v>
      </c>
      <c r="B9076" t="s">
        <v>160</v>
      </c>
      <c r="C9076" t="s">
        <v>369</v>
      </c>
      <c r="D9076" t="s">
        <v>1279</v>
      </c>
      <c r="E9076" t="s">
        <v>29</v>
      </c>
      <c r="F9076">
        <v>3302</v>
      </c>
      <c r="G9076">
        <v>3816</v>
      </c>
      <c r="H9076">
        <v>1.1556632344033919</v>
      </c>
      <c r="I9076" t="str">
        <f>VLOOKUP($B9076&amp;$E9076,'Employee List'!$A:$E,5,0)</f>
        <v>E-1235</v>
      </c>
    </row>
    <row r="9077" spans="1:9" x14ac:dyDescent="0.35">
      <c r="A9077" t="s">
        <v>1257</v>
      </c>
      <c r="B9077" t="s">
        <v>160</v>
      </c>
      <c r="C9077" t="s">
        <v>369</v>
      </c>
      <c r="D9077" t="s">
        <v>1279</v>
      </c>
      <c r="E9077" t="s">
        <v>30</v>
      </c>
      <c r="F9077">
        <v>2676</v>
      </c>
      <c r="G9077">
        <v>4458</v>
      </c>
      <c r="H9077">
        <v>1.6659192825112108</v>
      </c>
      <c r="I9077" t="str">
        <f>VLOOKUP($B9077&amp;$E9077,'Employee List'!$A:$E,5,0)</f>
        <v>E-1235</v>
      </c>
    </row>
    <row r="9078" spans="1:9" x14ac:dyDescent="0.35">
      <c r="A9078" t="s">
        <v>1257</v>
      </c>
      <c r="B9078" t="s">
        <v>160</v>
      </c>
      <c r="C9078" t="s">
        <v>369</v>
      </c>
      <c r="D9078" t="s">
        <v>1279</v>
      </c>
      <c r="E9078" t="s">
        <v>31</v>
      </c>
      <c r="F9078">
        <v>3692</v>
      </c>
      <c r="G9078">
        <v>3183</v>
      </c>
      <c r="H9078">
        <v>0.86213434452871074</v>
      </c>
      <c r="I9078" t="str">
        <f>VLOOKUP($B9078&amp;$E9078,'Employee List'!$A:$E,5,0)</f>
        <v>E-1235</v>
      </c>
    </row>
    <row r="9079" spans="1:9" x14ac:dyDescent="0.35">
      <c r="A9079" t="s">
        <v>1257</v>
      </c>
      <c r="B9079" t="s">
        <v>160</v>
      </c>
      <c r="C9079" t="s">
        <v>369</v>
      </c>
      <c r="D9079" t="s">
        <v>1280</v>
      </c>
      <c r="E9079" t="s">
        <v>29</v>
      </c>
      <c r="F9079">
        <v>4228</v>
      </c>
      <c r="G9079">
        <v>4885</v>
      </c>
      <c r="H9079">
        <v>1.1553926206244087</v>
      </c>
      <c r="I9079" t="str">
        <f>VLOOKUP($B9079&amp;$E9079,'Employee List'!$A:$E,5,0)</f>
        <v>E-1235</v>
      </c>
    </row>
    <row r="9080" spans="1:9" x14ac:dyDescent="0.35">
      <c r="A9080" t="s">
        <v>1257</v>
      </c>
      <c r="B9080" t="s">
        <v>160</v>
      </c>
      <c r="C9080" t="s">
        <v>369</v>
      </c>
      <c r="D9080" t="s">
        <v>1280</v>
      </c>
      <c r="E9080" t="s">
        <v>30</v>
      </c>
      <c r="F9080">
        <v>2585</v>
      </c>
      <c r="G9080">
        <v>2033</v>
      </c>
      <c r="H9080">
        <v>0.78646034816247579</v>
      </c>
      <c r="I9080" t="str">
        <f>VLOOKUP($B9080&amp;$E9080,'Employee List'!$A:$E,5,0)</f>
        <v>E-1235</v>
      </c>
    </row>
    <row r="9081" spans="1:9" x14ac:dyDescent="0.35">
      <c r="A9081" t="s">
        <v>1257</v>
      </c>
      <c r="B9081" t="s">
        <v>160</v>
      </c>
      <c r="C9081" t="s">
        <v>369</v>
      </c>
      <c r="D9081" t="s">
        <v>1280</v>
      </c>
      <c r="E9081" t="s">
        <v>31</v>
      </c>
      <c r="F9081">
        <v>4998</v>
      </c>
      <c r="G9081">
        <v>1629</v>
      </c>
      <c r="H9081">
        <v>0.32593037214885956</v>
      </c>
      <c r="I9081" t="str">
        <f>VLOOKUP($B9081&amp;$E9081,'Employee List'!$A:$E,5,0)</f>
        <v>E-1235</v>
      </c>
    </row>
    <row r="9082" spans="1:9" x14ac:dyDescent="0.35">
      <c r="A9082" t="s">
        <v>1257</v>
      </c>
      <c r="B9082" t="s">
        <v>160</v>
      </c>
      <c r="C9082" t="s">
        <v>369</v>
      </c>
      <c r="D9082" t="s">
        <v>1262</v>
      </c>
      <c r="E9082" t="s">
        <v>29</v>
      </c>
      <c r="F9082">
        <v>16756</v>
      </c>
      <c r="G9082">
        <v>15339</v>
      </c>
      <c r="H9082">
        <v>0.91543327763189308</v>
      </c>
      <c r="I9082" t="str">
        <f>VLOOKUP($B9082&amp;$E9082,'Employee List'!$A:$E,5,0)</f>
        <v>E-1235</v>
      </c>
    </row>
    <row r="9083" spans="1:9" x14ac:dyDescent="0.35">
      <c r="A9083" t="s">
        <v>1257</v>
      </c>
      <c r="B9083" t="s">
        <v>160</v>
      </c>
      <c r="C9083" t="s">
        <v>369</v>
      </c>
      <c r="D9083" t="s">
        <v>1262</v>
      </c>
      <c r="E9083" t="s">
        <v>30</v>
      </c>
      <c r="F9083">
        <v>14638</v>
      </c>
      <c r="G9083">
        <v>11676</v>
      </c>
      <c r="H9083">
        <v>0.79764995217925949</v>
      </c>
      <c r="I9083" t="str">
        <f>VLOOKUP($B9083&amp;$E9083,'Employee List'!$A:$E,5,0)</f>
        <v>E-1235</v>
      </c>
    </row>
    <row r="9084" spans="1:9" x14ac:dyDescent="0.35">
      <c r="A9084" t="s">
        <v>1257</v>
      </c>
      <c r="B9084" t="s">
        <v>160</v>
      </c>
      <c r="C9084" t="s">
        <v>369</v>
      </c>
      <c r="D9084" t="s">
        <v>1262</v>
      </c>
      <c r="E9084" t="s">
        <v>31</v>
      </c>
      <c r="F9084">
        <v>15009</v>
      </c>
      <c r="G9084">
        <v>11572</v>
      </c>
      <c r="H9084">
        <v>0.77100406422812984</v>
      </c>
      <c r="I9084" t="str">
        <f>VLOOKUP($B9084&amp;$E9084,'Employee List'!$A:$E,5,0)</f>
        <v>E-1235</v>
      </c>
    </row>
    <row r="9085" spans="1:9" x14ac:dyDescent="0.35">
      <c r="A9085" t="s">
        <v>1257</v>
      </c>
      <c r="B9085" t="s">
        <v>160</v>
      </c>
      <c r="C9085" t="s">
        <v>369</v>
      </c>
      <c r="D9085" t="s">
        <v>1282</v>
      </c>
      <c r="E9085" t="s">
        <v>30</v>
      </c>
      <c r="F9085">
        <v>8295</v>
      </c>
      <c r="G9085">
        <v>4733</v>
      </c>
      <c r="H9085">
        <v>0.57058468957203134</v>
      </c>
      <c r="I9085" t="str">
        <f>VLOOKUP($B9085&amp;$E9085,'Employee List'!$A:$E,5,0)</f>
        <v>E-1235</v>
      </c>
    </row>
    <row r="9086" spans="1:9" x14ac:dyDescent="0.35">
      <c r="A9086" t="s">
        <v>1257</v>
      </c>
      <c r="B9086" t="s">
        <v>160</v>
      </c>
      <c r="C9086" t="s">
        <v>369</v>
      </c>
      <c r="D9086" t="s">
        <v>1282</v>
      </c>
      <c r="E9086" t="s">
        <v>31</v>
      </c>
      <c r="F9086">
        <v>6550</v>
      </c>
      <c r="G9086">
        <v>5544</v>
      </c>
      <c r="H9086">
        <v>0.84641221374045805</v>
      </c>
      <c r="I9086" t="str">
        <f>VLOOKUP($B9086&amp;$E9086,'Employee List'!$A:$E,5,0)</f>
        <v>E-1235</v>
      </c>
    </row>
    <row r="9087" spans="1:9" x14ac:dyDescent="0.35">
      <c r="A9087" t="s">
        <v>1257</v>
      </c>
      <c r="B9087" t="s">
        <v>160</v>
      </c>
      <c r="C9087" t="s">
        <v>369</v>
      </c>
      <c r="D9087" t="s">
        <v>1281</v>
      </c>
      <c r="E9087" t="s">
        <v>29</v>
      </c>
      <c r="F9087">
        <v>3042</v>
      </c>
      <c r="G9087">
        <v>7680</v>
      </c>
      <c r="H9087">
        <v>2.5246548323471401</v>
      </c>
      <c r="I9087" t="str">
        <f>VLOOKUP($B9087&amp;$E9087,'Employee List'!$A:$E,5,0)</f>
        <v>E-1235</v>
      </c>
    </row>
    <row r="9088" spans="1:9" x14ac:dyDescent="0.35">
      <c r="A9088" t="s">
        <v>1257</v>
      </c>
      <c r="B9088" t="s">
        <v>160</v>
      </c>
      <c r="C9088" t="s">
        <v>369</v>
      </c>
      <c r="D9088" t="s">
        <v>1281</v>
      </c>
      <c r="E9088" t="s">
        <v>30</v>
      </c>
      <c r="F9088">
        <v>5247</v>
      </c>
      <c r="G9088">
        <v>4770</v>
      </c>
      <c r="H9088">
        <v>0.90909090909090906</v>
      </c>
      <c r="I9088" t="str">
        <f>VLOOKUP($B9088&amp;$E9088,'Employee List'!$A:$E,5,0)</f>
        <v>E-1235</v>
      </c>
    </row>
    <row r="9089" spans="1:9" x14ac:dyDescent="0.35">
      <c r="A9089" t="s">
        <v>1257</v>
      </c>
      <c r="B9089" t="s">
        <v>160</v>
      </c>
      <c r="C9089" t="s">
        <v>369</v>
      </c>
      <c r="D9089" t="s">
        <v>1281</v>
      </c>
      <c r="E9089" t="s">
        <v>31</v>
      </c>
      <c r="F9089">
        <v>5380</v>
      </c>
      <c r="G9089">
        <v>6839</v>
      </c>
      <c r="H9089">
        <v>1.2711895910780668</v>
      </c>
      <c r="I9089" t="str">
        <f>VLOOKUP($B9089&amp;$E9089,'Employee List'!$A:$E,5,0)</f>
        <v>E-1235</v>
      </c>
    </row>
    <row r="9090" spans="1:9" x14ac:dyDescent="0.35">
      <c r="A9090" t="s">
        <v>1257</v>
      </c>
      <c r="B9090" t="s">
        <v>161</v>
      </c>
      <c r="C9090" t="s">
        <v>369</v>
      </c>
      <c r="D9090" t="s">
        <v>1274</v>
      </c>
      <c r="E9090" t="s">
        <v>29</v>
      </c>
      <c r="F9090">
        <v>25121</v>
      </c>
      <c r="G9090">
        <v>23853</v>
      </c>
      <c r="H9090">
        <v>0.94952430237649776</v>
      </c>
      <c r="I9090" t="str">
        <f>VLOOKUP($B9090&amp;$E9090,'Employee List'!$A:$E,5,0)</f>
        <v>E-1236</v>
      </c>
    </row>
    <row r="9091" spans="1:9" x14ac:dyDescent="0.35">
      <c r="A9091" t="s">
        <v>1257</v>
      </c>
      <c r="B9091" t="s">
        <v>161</v>
      </c>
      <c r="C9091" t="s">
        <v>369</v>
      </c>
      <c r="D9091" t="s">
        <v>1274</v>
      </c>
      <c r="E9091" t="s">
        <v>30</v>
      </c>
      <c r="F9091">
        <v>22514</v>
      </c>
      <c r="G9091">
        <v>20268</v>
      </c>
      <c r="H9091">
        <v>0.90023985075952739</v>
      </c>
      <c r="I9091" t="str">
        <f>VLOOKUP($B9091&amp;$E9091,'Employee List'!$A:$E,5,0)</f>
        <v>E-1236</v>
      </c>
    </row>
    <row r="9092" spans="1:9" x14ac:dyDescent="0.35">
      <c r="A9092" t="s">
        <v>1257</v>
      </c>
      <c r="B9092" t="s">
        <v>161</v>
      </c>
      <c r="C9092" t="s">
        <v>369</v>
      </c>
      <c r="D9092" t="s">
        <v>1274</v>
      </c>
      <c r="E9092" t="s">
        <v>31</v>
      </c>
      <c r="F9092">
        <v>25074</v>
      </c>
      <c r="G9092">
        <v>18557</v>
      </c>
      <c r="H9092">
        <v>0.74008933556672252</v>
      </c>
      <c r="I9092" t="str">
        <f>VLOOKUP($B9092&amp;$E9092,'Employee List'!$A:$E,5,0)</f>
        <v>E-1236</v>
      </c>
    </row>
    <row r="9093" spans="1:9" x14ac:dyDescent="0.35">
      <c r="A9093" t="s">
        <v>1257</v>
      </c>
      <c r="B9093" t="s">
        <v>161</v>
      </c>
      <c r="C9093" t="s">
        <v>369</v>
      </c>
      <c r="D9093" t="s">
        <v>1263</v>
      </c>
      <c r="E9093" t="s">
        <v>29</v>
      </c>
      <c r="F9093">
        <v>1690</v>
      </c>
      <c r="G9093">
        <v>3392</v>
      </c>
      <c r="H9093">
        <v>2.0071005917159765</v>
      </c>
      <c r="I9093" t="str">
        <f>VLOOKUP($B9093&amp;$E9093,'Employee List'!$A:$E,5,0)</f>
        <v>E-1236</v>
      </c>
    </row>
    <row r="9094" spans="1:9" x14ac:dyDescent="0.35">
      <c r="A9094" t="s">
        <v>1257</v>
      </c>
      <c r="B9094" t="s">
        <v>161</v>
      </c>
      <c r="C9094" t="s">
        <v>369</v>
      </c>
      <c r="D9094" t="s">
        <v>1263</v>
      </c>
      <c r="E9094" t="s">
        <v>30</v>
      </c>
      <c r="F9094">
        <v>3191</v>
      </c>
      <c r="G9094">
        <v>2080</v>
      </c>
      <c r="H9094">
        <v>0.65183328110310246</v>
      </c>
      <c r="I9094" t="str">
        <f>VLOOKUP($B9094&amp;$E9094,'Employee List'!$A:$E,5,0)</f>
        <v>E-1236</v>
      </c>
    </row>
    <row r="9095" spans="1:9" x14ac:dyDescent="0.35">
      <c r="A9095" t="s">
        <v>1257</v>
      </c>
      <c r="B9095" t="s">
        <v>161</v>
      </c>
      <c r="C9095" t="s">
        <v>369</v>
      </c>
      <c r="D9095" t="s">
        <v>1263</v>
      </c>
      <c r="E9095" t="s">
        <v>31</v>
      </c>
      <c r="F9095">
        <v>4279</v>
      </c>
      <c r="G9095">
        <v>1763</v>
      </c>
      <c r="H9095">
        <v>0.41201215237204952</v>
      </c>
      <c r="I9095" t="str">
        <f>VLOOKUP($B9095&amp;$E9095,'Employee List'!$A:$E,5,0)</f>
        <v>E-1236</v>
      </c>
    </row>
    <row r="9096" spans="1:9" x14ac:dyDescent="0.35">
      <c r="A9096" t="s">
        <v>1257</v>
      </c>
      <c r="B9096" t="s">
        <v>161</v>
      </c>
      <c r="C9096" t="s">
        <v>369</v>
      </c>
      <c r="D9096" t="s">
        <v>1264</v>
      </c>
      <c r="E9096" t="s">
        <v>29</v>
      </c>
      <c r="F9096">
        <v>4440</v>
      </c>
      <c r="G9096">
        <v>10054</v>
      </c>
      <c r="H9096">
        <v>2.2644144144144143</v>
      </c>
      <c r="I9096" t="str">
        <f>VLOOKUP($B9096&amp;$E9096,'Employee List'!$A:$E,5,0)</f>
        <v>E-1236</v>
      </c>
    </row>
    <row r="9097" spans="1:9" x14ac:dyDescent="0.35">
      <c r="A9097" t="s">
        <v>1257</v>
      </c>
      <c r="B9097" t="s">
        <v>161</v>
      </c>
      <c r="C9097" t="s">
        <v>369</v>
      </c>
      <c r="D9097" t="s">
        <v>1264</v>
      </c>
      <c r="E9097" t="s">
        <v>30</v>
      </c>
      <c r="F9097">
        <v>1470</v>
      </c>
      <c r="G9097">
        <v>1350</v>
      </c>
      <c r="H9097">
        <v>0.91836734693877553</v>
      </c>
      <c r="I9097" t="str">
        <f>VLOOKUP($B9097&amp;$E9097,'Employee List'!$A:$E,5,0)</f>
        <v>E-1236</v>
      </c>
    </row>
    <row r="9098" spans="1:9" x14ac:dyDescent="0.35">
      <c r="A9098" t="s">
        <v>1257</v>
      </c>
      <c r="B9098" t="s">
        <v>161</v>
      </c>
      <c r="C9098" t="s">
        <v>369</v>
      </c>
      <c r="D9098" t="s">
        <v>1264</v>
      </c>
      <c r="E9098" t="s">
        <v>31</v>
      </c>
      <c r="F9098">
        <v>1903</v>
      </c>
      <c r="G9098">
        <v>5241</v>
      </c>
      <c r="H9098">
        <v>2.7540725170782974</v>
      </c>
      <c r="I9098" t="str">
        <f>VLOOKUP($B9098&amp;$E9098,'Employee List'!$A:$E,5,0)</f>
        <v>E-1236</v>
      </c>
    </row>
    <row r="9099" spans="1:9" x14ac:dyDescent="0.35">
      <c r="A9099" t="s">
        <v>1257</v>
      </c>
      <c r="B9099" t="s">
        <v>161</v>
      </c>
      <c r="C9099" t="s">
        <v>369</v>
      </c>
      <c r="D9099" t="s">
        <v>1265</v>
      </c>
      <c r="E9099" t="s">
        <v>29</v>
      </c>
      <c r="F9099">
        <v>3834</v>
      </c>
      <c r="G9099">
        <v>3909</v>
      </c>
      <c r="H9099">
        <v>1.0195618153364632</v>
      </c>
      <c r="I9099" t="str">
        <f>VLOOKUP($B9099&amp;$E9099,'Employee List'!$A:$E,5,0)</f>
        <v>E-1236</v>
      </c>
    </row>
    <row r="9100" spans="1:9" x14ac:dyDescent="0.35">
      <c r="A9100" t="s">
        <v>1257</v>
      </c>
      <c r="B9100" t="s">
        <v>161</v>
      </c>
      <c r="C9100" t="s">
        <v>369</v>
      </c>
      <c r="D9100" t="s">
        <v>1265</v>
      </c>
      <c r="E9100" t="s">
        <v>30</v>
      </c>
      <c r="F9100">
        <v>2905</v>
      </c>
      <c r="G9100">
        <v>11685</v>
      </c>
      <c r="H9100">
        <v>4.0223752151462993</v>
      </c>
      <c r="I9100" t="str">
        <f>VLOOKUP($B9100&amp;$E9100,'Employee List'!$A:$E,5,0)</f>
        <v>E-1236</v>
      </c>
    </row>
    <row r="9101" spans="1:9" x14ac:dyDescent="0.35">
      <c r="A9101" t="s">
        <v>1257</v>
      </c>
      <c r="B9101" t="s">
        <v>161</v>
      </c>
      <c r="C9101" t="s">
        <v>369</v>
      </c>
      <c r="D9101" t="s">
        <v>1265</v>
      </c>
      <c r="E9101" t="s">
        <v>31</v>
      </c>
      <c r="F9101">
        <v>3006</v>
      </c>
      <c r="G9101">
        <v>6970</v>
      </c>
      <c r="H9101">
        <v>2.3186959414504327</v>
      </c>
      <c r="I9101" t="str">
        <f>VLOOKUP($B9101&amp;$E9101,'Employee List'!$A:$E,5,0)</f>
        <v>E-1236</v>
      </c>
    </row>
    <row r="9102" spans="1:9" x14ac:dyDescent="0.35">
      <c r="A9102" t="s">
        <v>1257</v>
      </c>
      <c r="B9102" t="s">
        <v>161</v>
      </c>
      <c r="C9102" t="s">
        <v>369</v>
      </c>
      <c r="D9102" t="s">
        <v>1260</v>
      </c>
      <c r="E9102" t="s">
        <v>29</v>
      </c>
      <c r="F9102">
        <v>102722</v>
      </c>
      <c r="G9102">
        <v>85629</v>
      </c>
      <c r="H9102">
        <v>0.8335994236872335</v>
      </c>
      <c r="I9102" t="str">
        <f>VLOOKUP($B9102&amp;$E9102,'Employee List'!$A:$E,5,0)</f>
        <v>E-1236</v>
      </c>
    </row>
    <row r="9103" spans="1:9" x14ac:dyDescent="0.35">
      <c r="A9103" t="s">
        <v>1257</v>
      </c>
      <c r="B9103" t="s">
        <v>161</v>
      </c>
      <c r="C9103" t="s">
        <v>369</v>
      </c>
      <c r="D9103" t="s">
        <v>1260</v>
      </c>
      <c r="E9103" t="s">
        <v>30</v>
      </c>
      <c r="F9103">
        <v>103074</v>
      </c>
      <c r="G9103">
        <v>97927</v>
      </c>
      <c r="H9103">
        <v>0.95006500184333587</v>
      </c>
      <c r="I9103" t="str">
        <f>VLOOKUP($B9103&amp;$E9103,'Employee List'!$A:$E,5,0)</f>
        <v>E-1236</v>
      </c>
    </row>
    <row r="9104" spans="1:9" x14ac:dyDescent="0.35">
      <c r="A9104" t="s">
        <v>1257</v>
      </c>
      <c r="B9104" t="s">
        <v>161</v>
      </c>
      <c r="C9104" t="s">
        <v>369</v>
      </c>
      <c r="D9104" t="s">
        <v>1260</v>
      </c>
      <c r="E9104" t="s">
        <v>31</v>
      </c>
      <c r="F9104">
        <v>117884</v>
      </c>
      <c r="G9104">
        <v>122154</v>
      </c>
      <c r="H9104">
        <v>1.0362220487937295</v>
      </c>
      <c r="I9104" t="str">
        <f>VLOOKUP($B9104&amp;$E9104,'Employee List'!$A:$E,5,0)</f>
        <v>E-1236</v>
      </c>
    </row>
    <row r="9105" spans="1:9" x14ac:dyDescent="0.35">
      <c r="A9105" t="s">
        <v>1257</v>
      </c>
      <c r="B9105" t="s">
        <v>161</v>
      </c>
      <c r="C9105" t="s">
        <v>369</v>
      </c>
      <c r="D9105" t="s">
        <v>1261</v>
      </c>
      <c r="E9105" t="s">
        <v>29</v>
      </c>
      <c r="F9105">
        <v>73645</v>
      </c>
      <c r="G9105">
        <v>57116</v>
      </c>
      <c r="H9105">
        <v>0.77555842216036386</v>
      </c>
      <c r="I9105" t="str">
        <f>VLOOKUP($B9105&amp;$E9105,'Employee List'!$A:$E,5,0)</f>
        <v>E-1236</v>
      </c>
    </row>
    <row r="9106" spans="1:9" x14ac:dyDescent="0.35">
      <c r="A9106" t="s">
        <v>1257</v>
      </c>
      <c r="B9106" t="s">
        <v>161</v>
      </c>
      <c r="C9106" t="s">
        <v>369</v>
      </c>
      <c r="D9106" t="s">
        <v>1261</v>
      </c>
      <c r="E9106" t="s">
        <v>30</v>
      </c>
      <c r="F9106">
        <v>77669</v>
      </c>
      <c r="G9106">
        <v>60498</v>
      </c>
      <c r="H9106">
        <v>0.77892080495435756</v>
      </c>
      <c r="I9106" t="str">
        <f>VLOOKUP($B9106&amp;$E9106,'Employee List'!$A:$E,5,0)</f>
        <v>E-1236</v>
      </c>
    </row>
    <row r="9107" spans="1:9" x14ac:dyDescent="0.35">
      <c r="A9107" t="s">
        <v>1257</v>
      </c>
      <c r="B9107" t="s">
        <v>161</v>
      </c>
      <c r="C9107" t="s">
        <v>369</v>
      </c>
      <c r="D9107" t="s">
        <v>1261</v>
      </c>
      <c r="E9107" t="s">
        <v>31</v>
      </c>
      <c r="F9107">
        <v>79075</v>
      </c>
      <c r="G9107">
        <v>44728</v>
      </c>
      <c r="H9107">
        <v>0.56564021498577299</v>
      </c>
      <c r="I9107" t="str">
        <f>VLOOKUP($B9107&amp;$E9107,'Employee List'!$A:$E,5,0)</f>
        <v>E-1236</v>
      </c>
    </row>
    <row r="9108" spans="1:9" x14ac:dyDescent="0.35">
      <c r="A9108" t="s">
        <v>1257</v>
      </c>
      <c r="B9108" t="s">
        <v>161</v>
      </c>
      <c r="C9108" t="s">
        <v>369</v>
      </c>
      <c r="D9108" t="s">
        <v>1266</v>
      </c>
      <c r="E9108" t="s">
        <v>29</v>
      </c>
      <c r="F9108">
        <v>37599</v>
      </c>
      <c r="G9108">
        <v>31809</v>
      </c>
      <c r="H9108">
        <v>0.84600654272720022</v>
      </c>
      <c r="I9108" t="str">
        <f>VLOOKUP($B9108&amp;$E9108,'Employee List'!$A:$E,5,0)</f>
        <v>E-1236</v>
      </c>
    </row>
    <row r="9109" spans="1:9" x14ac:dyDescent="0.35">
      <c r="A9109" t="s">
        <v>1257</v>
      </c>
      <c r="B9109" t="s">
        <v>161</v>
      </c>
      <c r="C9109" t="s">
        <v>369</v>
      </c>
      <c r="D9109" t="s">
        <v>1266</v>
      </c>
      <c r="E9109" t="s">
        <v>30</v>
      </c>
      <c r="F9109">
        <v>41253</v>
      </c>
      <c r="G9109">
        <v>32496</v>
      </c>
      <c r="H9109">
        <v>0.78772452912515456</v>
      </c>
      <c r="I9109" t="str">
        <f>VLOOKUP($B9109&amp;$E9109,'Employee List'!$A:$E,5,0)</f>
        <v>E-1236</v>
      </c>
    </row>
    <row r="9110" spans="1:9" x14ac:dyDescent="0.35">
      <c r="A9110" t="s">
        <v>1257</v>
      </c>
      <c r="B9110" t="s">
        <v>161</v>
      </c>
      <c r="C9110" t="s">
        <v>369</v>
      </c>
      <c r="D9110" t="s">
        <v>1266</v>
      </c>
      <c r="E9110" t="s">
        <v>31</v>
      </c>
      <c r="F9110">
        <v>39556</v>
      </c>
      <c r="G9110">
        <v>21328</v>
      </c>
      <c r="H9110">
        <v>0.53918495297805646</v>
      </c>
      <c r="I9110" t="str">
        <f>VLOOKUP($B9110&amp;$E9110,'Employee List'!$A:$E,5,0)</f>
        <v>E-1236</v>
      </c>
    </row>
    <row r="9111" spans="1:9" x14ac:dyDescent="0.35">
      <c r="A9111" t="s">
        <v>1257</v>
      </c>
      <c r="B9111" t="s">
        <v>161</v>
      </c>
      <c r="C9111" t="s">
        <v>369</v>
      </c>
      <c r="D9111" t="s">
        <v>1267</v>
      </c>
      <c r="E9111" t="s">
        <v>29</v>
      </c>
      <c r="F9111">
        <v>65926</v>
      </c>
      <c r="G9111">
        <v>59889</v>
      </c>
      <c r="H9111">
        <v>0.90842763098018986</v>
      </c>
      <c r="I9111" t="str">
        <f>VLOOKUP($B9111&amp;$E9111,'Employee List'!$A:$E,5,0)</f>
        <v>E-1236</v>
      </c>
    </row>
    <row r="9112" spans="1:9" x14ac:dyDescent="0.35">
      <c r="A9112" t="s">
        <v>1257</v>
      </c>
      <c r="B9112" t="s">
        <v>161</v>
      </c>
      <c r="C9112" t="s">
        <v>369</v>
      </c>
      <c r="D9112" t="s">
        <v>1267</v>
      </c>
      <c r="E9112" t="s">
        <v>30</v>
      </c>
      <c r="F9112">
        <v>66196</v>
      </c>
      <c r="G9112">
        <v>34547</v>
      </c>
      <c r="H9112">
        <v>0.52188954015348354</v>
      </c>
      <c r="I9112" t="str">
        <f>VLOOKUP($B9112&amp;$E9112,'Employee List'!$A:$E,5,0)</f>
        <v>E-1236</v>
      </c>
    </row>
    <row r="9113" spans="1:9" x14ac:dyDescent="0.35">
      <c r="A9113" t="s">
        <v>1257</v>
      </c>
      <c r="B9113" t="s">
        <v>161</v>
      </c>
      <c r="C9113" t="s">
        <v>369</v>
      </c>
      <c r="D9113" t="s">
        <v>1267</v>
      </c>
      <c r="E9113" t="s">
        <v>31</v>
      </c>
      <c r="F9113">
        <v>67382</v>
      </c>
      <c r="G9113">
        <v>52549</v>
      </c>
      <c r="H9113">
        <v>0.77986702680241016</v>
      </c>
      <c r="I9113" t="str">
        <f>VLOOKUP($B9113&amp;$E9113,'Employee List'!$A:$E,5,0)</f>
        <v>E-1236</v>
      </c>
    </row>
    <row r="9114" spans="1:9" x14ac:dyDescent="0.35">
      <c r="A9114" t="s">
        <v>1257</v>
      </c>
      <c r="B9114" t="s">
        <v>161</v>
      </c>
      <c r="C9114" t="s">
        <v>369</v>
      </c>
      <c r="D9114" t="s">
        <v>1268</v>
      </c>
      <c r="E9114" t="s">
        <v>29</v>
      </c>
      <c r="F9114">
        <v>15458</v>
      </c>
      <c r="G9114">
        <v>17208</v>
      </c>
      <c r="H9114">
        <v>1.113209988355544</v>
      </c>
      <c r="I9114" t="str">
        <f>VLOOKUP($B9114&amp;$E9114,'Employee List'!$A:$E,5,0)</f>
        <v>E-1236</v>
      </c>
    </row>
    <row r="9115" spans="1:9" x14ac:dyDescent="0.35">
      <c r="A9115" t="s">
        <v>1257</v>
      </c>
      <c r="B9115" t="s">
        <v>161</v>
      </c>
      <c r="C9115" t="s">
        <v>369</v>
      </c>
      <c r="D9115" t="s">
        <v>1268</v>
      </c>
      <c r="E9115" t="s">
        <v>30</v>
      </c>
      <c r="F9115">
        <v>14963</v>
      </c>
      <c r="G9115">
        <v>24008</v>
      </c>
      <c r="H9115">
        <v>1.6044910779923811</v>
      </c>
      <c r="I9115" t="str">
        <f>VLOOKUP($B9115&amp;$E9115,'Employee List'!$A:$E,5,0)</f>
        <v>E-1236</v>
      </c>
    </row>
    <row r="9116" spans="1:9" x14ac:dyDescent="0.35">
      <c r="A9116" t="s">
        <v>1257</v>
      </c>
      <c r="B9116" t="s">
        <v>161</v>
      </c>
      <c r="C9116" t="s">
        <v>369</v>
      </c>
      <c r="D9116" t="s">
        <v>1268</v>
      </c>
      <c r="E9116" t="s">
        <v>31</v>
      </c>
      <c r="F9116">
        <v>14704</v>
      </c>
      <c r="G9116">
        <v>11131</v>
      </c>
      <c r="H9116">
        <v>0.75700489662676818</v>
      </c>
      <c r="I9116" t="str">
        <f>VLOOKUP($B9116&amp;$E9116,'Employee List'!$A:$E,5,0)</f>
        <v>E-1236</v>
      </c>
    </row>
    <row r="9117" spans="1:9" x14ac:dyDescent="0.35">
      <c r="A9117" t="s">
        <v>1257</v>
      </c>
      <c r="B9117" t="s">
        <v>161</v>
      </c>
      <c r="C9117" t="s">
        <v>369</v>
      </c>
      <c r="D9117" t="s">
        <v>1269</v>
      </c>
      <c r="E9117" t="s">
        <v>29</v>
      </c>
      <c r="F9117">
        <v>16332</v>
      </c>
      <c r="G9117">
        <v>47453</v>
      </c>
      <c r="H9117">
        <v>2.9055228998285574</v>
      </c>
      <c r="I9117" t="str">
        <f>VLOOKUP($B9117&amp;$E9117,'Employee List'!$A:$E,5,0)</f>
        <v>E-1236</v>
      </c>
    </row>
    <row r="9118" spans="1:9" x14ac:dyDescent="0.35">
      <c r="A9118" t="s">
        <v>1257</v>
      </c>
      <c r="B9118" t="s">
        <v>161</v>
      </c>
      <c r="C9118" t="s">
        <v>369</v>
      </c>
      <c r="D9118" t="s">
        <v>1269</v>
      </c>
      <c r="E9118" t="s">
        <v>30</v>
      </c>
      <c r="F9118">
        <v>18231</v>
      </c>
      <c r="G9118">
        <v>33669</v>
      </c>
      <c r="H9118">
        <v>1.8467994076024354</v>
      </c>
      <c r="I9118" t="str">
        <f>VLOOKUP($B9118&amp;$E9118,'Employee List'!$A:$E,5,0)</f>
        <v>E-1236</v>
      </c>
    </row>
    <row r="9119" spans="1:9" x14ac:dyDescent="0.35">
      <c r="A9119" t="s">
        <v>1257</v>
      </c>
      <c r="B9119" t="s">
        <v>161</v>
      </c>
      <c r="C9119" t="s">
        <v>369</v>
      </c>
      <c r="D9119" t="s">
        <v>1269</v>
      </c>
      <c r="E9119" t="s">
        <v>31</v>
      </c>
      <c r="F9119">
        <v>15533</v>
      </c>
      <c r="G9119">
        <v>20712</v>
      </c>
      <c r="H9119">
        <v>1.333419172085238</v>
      </c>
      <c r="I9119" t="str">
        <f>VLOOKUP($B9119&amp;$E9119,'Employee List'!$A:$E,5,0)</f>
        <v>E-1236</v>
      </c>
    </row>
    <row r="9120" spans="1:9" x14ac:dyDescent="0.35">
      <c r="A9120" t="s">
        <v>1257</v>
      </c>
      <c r="B9120" t="s">
        <v>161</v>
      </c>
      <c r="C9120" t="s">
        <v>369</v>
      </c>
      <c r="D9120" t="s">
        <v>1270</v>
      </c>
      <c r="E9120" t="s">
        <v>29</v>
      </c>
      <c r="F9120">
        <v>8218</v>
      </c>
      <c r="G9120">
        <v>5730</v>
      </c>
      <c r="H9120">
        <v>0.69724993915794597</v>
      </c>
      <c r="I9120" t="str">
        <f>VLOOKUP($B9120&amp;$E9120,'Employee List'!$A:$E,5,0)</f>
        <v>E-1236</v>
      </c>
    </row>
    <row r="9121" spans="1:9" x14ac:dyDescent="0.35">
      <c r="A9121" t="s">
        <v>1257</v>
      </c>
      <c r="B9121" t="s">
        <v>161</v>
      </c>
      <c r="C9121" t="s">
        <v>369</v>
      </c>
      <c r="D9121" t="s">
        <v>1270</v>
      </c>
      <c r="E9121" t="s">
        <v>30</v>
      </c>
      <c r="F9121">
        <v>11149</v>
      </c>
      <c r="G9121">
        <v>3298</v>
      </c>
      <c r="H9121">
        <v>0.29581128352318592</v>
      </c>
      <c r="I9121" t="str">
        <f>VLOOKUP($B9121&amp;$E9121,'Employee List'!$A:$E,5,0)</f>
        <v>E-1236</v>
      </c>
    </row>
    <row r="9122" spans="1:9" x14ac:dyDescent="0.35">
      <c r="A9122" t="s">
        <v>1257</v>
      </c>
      <c r="B9122" t="s">
        <v>161</v>
      </c>
      <c r="C9122" t="s">
        <v>369</v>
      </c>
      <c r="D9122" t="s">
        <v>1270</v>
      </c>
      <c r="E9122" t="s">
        <v>31</v>
      </c>
      <c r="F9122">
        <v>11080</v>
      </c>
      <c r="G9122">
        <v>6570</v>
      </c>
      <c r="H9122">
        <v>0.59296028880866425</v>
      </c>
      <c r="I9122" t="str">
        <f>VLOOKUP($B9122&amp;$E9122,'Employee List'!$A:$E,5,0)</f>
        <v>E-1236</v>
      </c>
    </row>
    <row r="9123" spans="1:9" x14ac:dyDescent="0.35">
      <c r="A9123" t="s">
        <v>1257</v>
      </c>
      <c r="B9123" t="s">
        <v>161</v>
      </c>
      <c r="C9123" t="s">
        <v>369</v>
      </c>
      <c r="D9123" t="s">
        <v>1271</v>
      </c>
      <c r="E9123" t="s">
        <v>29</v>
      </c>
      <c r="F9123">
        <v>9310</v>
      </c>
      <c r="G9123">
        <v>11281</v>
      </c>
      <c r="H9123">
        <v>1.2117078410311493</v>
      </c>
      <c r="I9123" t="str">
        <f>VLOOKUP($B9123&amp;$E9123,'Employee List'!$A:$E,5,0)</f>
        <v>E-1236</v>
      </c>
    </row>
    <row r="9124" spans="1:9" x14ac:dyDescent="0.35">
      <c r="A9124" t="s">
        <v>1257</v>
      </c>
      <c r="B9124" t="s">
        <v>161</v>
      </c>
      <c r="C9124" t="s">
        <v>369</v>
      </c>
      <c r="D9124" t="s">
        <v>1271</v>
      </c>
      <c r="E9124" t="s">
        <v>30</v>
      </c>
      <c r="F9124">
        <v>9796</v>
      </c>
      <c r="G9124">
        <v>13914</v>
      </c>
      <c r="H9124">
        <v>1.4203756635361371</v>
      </c>
      <c r="I9124" t="str">
        <f>VLOOKUP($B9124&amp;$E9124,'Employee List'!$A:$E,5,0)</f>
        <v>E-1236</v>
      </c>
    </row>
    <row r="9125" spans="1:9" x14ac:dyDescent="0.35">
      <c r="A9125" t="s">
        <v>1257</v>
      </c>
      <c r="B9125" t="s">
        <v>161</v>
      </c>
      <c r="C9125" t="s">
        <v>369</v>
      </c>
      <c r="D9125" t="s">
        <v>1271</v>
      </c>
      <c r="E9125" t="s">
        <v>31</v>
      </c>
      <c r="F9125">
        <v>8397</v>
      </c>
      <c r="G9125">
        <v>7207</v>
      </c>
      <c r="H9125">
        <v>0.85828272001905448</v>
      </c>
      <c r="I9125" t="str">
        <f>VLOOKUP($B9125&amp;$E9125,'Employee List'!$A:$E,5,0)</f>
        <v>E-1236</v>
      </c>
    </row>
    <row r="9126" spans="1:9" x14ac:dyDescent="0.35">
      <c r="A9126" t="s">
        <v>1257</v>
      </c>
      <c r="B9126" t="s">
        <v>161</v>
      </c>
      <c r="C9126" t="s">
        <v>369</v>
      </c>
      <c r="D9126" t="s">
        <v>1258</v>
      </c>
      <c r="E9126" t="s">
        <v>29</v>
      </c>
      <c r="F9126">
        <v>120334</v>
      </c>
      <c r="G9126">
        <v>178936</v>
      </c>
      <c r="H9126">
        <v>1.4869945318862499</v>
      </c>
      <c r="I9126" t="str">
        <f>VLOOKUP($B9126&amp;$E9126,'Employee List'!$A:$E,5,0)</f>
        <v>E-1236</v>
      </c>
    </row>
    <row r="9127" spans="1:9" x14ac:dyDescent="0.35">
      <c r="A9127" t="s">
        <v>1257</v>
      </c>
      <c r="B9127" t="s">
        <v>161</v>
      </c>
      <c r="C9127" t="s">
        <v>369</v>
      </c>
      <c r="D9127" t="s">
        <v>1258</v>
      </c>
      <c r="E9127" t="s">
        <v>30</v>
      </c>
      <c r="F9127">
        <v>117616</v>
      </c>
      <c r="G9127">
        <v>139597</v>
      </c>
      <c r="H9127">
        <v>1.1868878383893349</v>
      </c>
      <c r="I9127" t="str">
        <f>VLOOKUP($B9127&amp;$E9127,'Employee List'!$A:$E,5,0)</f>
        <v>E-1236</v>
      </c>
    </row>
    <row r="9128" spans="1:9" x14ac:dyDescent="0.35">
      <c r="A9128" t="s">
        <v>1257</v>
      </c>
      <c r="B9128" t="s">
        <v>161</v>
      </c>
      <c r="C9128" t="s">
        <v>369</v>
      </c>
      <c r="D9128" t="s">
        <v>1258</v>
      </c>
      <c r="E9128" t="s">
        <v>31</v>
      </c>
      <c r="F9128">
        <v>111574</v>
      </c>
      <c r="G9128">
        <v>63547</v>
      </c>
      <c r="H9128">
        <v>0.5695502536433219</v>
      </c>
      <c r="I9128" t="str">
        <f>VLOOKUP($B9128&amp;$E9128,'Employee List'!$A:$E,5,0)</f>
        <v>E-1236</v>
      </c>
    </row>
    <row r="9129" spans="1:9" x14ac:dyDescent="0.35">
      <c r="A9129" t="s">
        <v>1257</v>
      </c>
      <c r="B9129" t="s">
        <v>161</v>
      </c>
      <c r="C9129" t="s">
        <v>369</v>
      </c>
      <c r="D9129" t="s">
        <v>1272</v>
      </c>
      <c r="E9129" t="s">
        <v>29</v>
      </c>
      <c r="F9129">
        <v>15000</v>
      </c>
      <c r="G9129">
        <v>21302</v>
      </c>
      <c r="H9129">
        <v>1.4201333333333332</v>
      </c>
      <c r="I9129" t="str">
        <f>VLOOKUP($B9129&amp;$E9129,'Employee List'!$A:$E,5,0)</f>
        <v>E-1236</v>
      </c>
    </row>
    <row r="9130" spans="1:9" x14ac:dyDescent="0.35">
      <c r="A9130" t="s">
        <v>1257</v>
      </c>
      <c r="B9130" t="s">
        <v>161</v>
      </c>
      <c r="C9130" t="s">
        <v>369</v>
      </c>
      <c r="D9130" t="s">
        <v>1272</v>
      </c>
      <c r="E9130" t="s">
        <v>30</v>
      </c>
      <c r="F9130">
        <v>17358</v>
      </c>
      <c r="G9130">
        <v>20998</v>
      </c>
      <c r="H9130">
        <v>1.2097015785228713</v>
      </c>
      <c r="I9130" t="str">
        <f>VLOOKUP($B9130&amp;$E9130,'Employee List'!$A:$E,5,0)</f>
        <v>E-1236</v>
      </c>
    </row>
    <row r="9131" spans="1:9" x14ac:dyDescent="0.35">
      <c r="A9131" t="s">
        <v>1257</v>
      </c>
      <c r="B9131" t="s">
        <v>161</v>
      </c>
      <c r="C9131" t="s">
        <v>369</v>
      </c>
      <c r="D9131" t="s">
        <v>1272</v>
      </c>
      <c r="E9131" t="s">
        <v>31</v>
      </c>
      <c r="F9131">
        <v>15092</v>
      </c>
      <c r="G9131">
        <v>12009</v>
      </c>
      <c r="H9131">
        <v>0.79571958653591301</v>
      </c>
      <c r="I9131" t="str">
        <f>VLOOKUP($B9131&amp;$E9131,'Employee List'!$A:$E,5,0)</f>
        <v>E-1236</v>
      </c>
    </row>
    <row r="9132" spans="1:9" x14ac:dyDescent="0.35">
      <c r="A9132" t="s">
        <v>1257</v>
      </c>
      <c r="B9132" t="s">
        <v>161</v>
      </c>
      <c r="C9132" t="s">
        <v>369</v>
      </c>
      <c r="D9132" t="s">
        <v>1259</v>
      </c>
      <c r="E9132" t="s">
        <v>29</v>
      </c>
      <c r="F9132">
        <v>100097</v>
      </c>
      <c r="G9132">
        <v>64173</v>
      </c>
      <c r="H9132">
        <v>0.64110812511863491</v>
      </c>
      <c r="I9132" t="str">
        <f>VLOOKUP($B9132&amp;$E9132,'Employee List'!$A:$E,5,0)</f>
        <v>E-1236</v>
      </c>
    </row>
    <row r="9133" spans="1:9" x14ac:dyDescent="0.35">
      <c r="A9133" t="s">
        <v>1257</v>
      </c>
      <c r="B9133" t="s">
        <v>161</v>
      </c>
      <c r="C9133" t="s">
        <v>369</v>
      </c>
      <c r="D9133" t="s">
        <v>1259</v>
      </c>
      <c r="E9133" t="s">
        <v>30</v>
      </c>
      <c r="F9133">
        <v>101221</v>
      </c>
      <c r="G9133">
        <v>55329</v>
      </c>
      <c r="H9133">
        <v>0.54661582082769389</v>
      </c>
      <c r="I9133" t="str">
        <f>VLOOKUP($B9133&amp;$E9133,'Employee List'!$A:$E,5,0)</f>
        <v>E-1236</v>
      </c>
    </row>
    <row r="9134" spans="1:9" x14ac:dyDescent="0.35">
      <c r="A9134" t="s">
        <v>1257</v>
      </c>
      <c r="B9134" t="s">
        <v>161</v>
      </c>
      <c r="C9134" t="s">
        <v>369</v>
      </c>
      <c r="D9134" t="s">
        <v>1259</v>
      </c>
      <c r="E9134" t="s">
        <v>31</v>
      </c>
      <c r="F9134">
        <v>101459</v>
      </c>
      <c r="G9134">
        <v>57538</v>
      </c>
      <c r="H9134">
        <v>0.56710592456066</v>
      </c>
      <c r="I9134" t="str">
        <f>VLOOKUP($B9134&amp;$E9134,'Employee List'!$A:$E,5,0)</f>
        <v>E-1236</v>
      </c>
    </row>
    <row r="9135" spans="1:9" x14ac:dyDescent="0.35">
      <c r="A9135" t="s">
        <v>1257</v>
      </c>
      <c r="B9135" t="s">
        <v>161</v>
      </c>
      <c r="C9135" t="s">
        <v>369</v>
      </c>
      <c r="D9135" t="s">
        <v>1273</v>
      </c>
      <c r="E9135" t="s">
        <v>29</v>
      </c>
      <c r="F9135">
        <v>9896</v>
      </c>
      <c r="G9135">
        <v>8304</v>
      </c>
      <c r="H9135">
        <v>0.83912691996766375</v>
      </c>
      <c r="I9135" t="str">
        <f>VLOOKUP($B9135&amp;$E9135,'Employee List'!$A:$E,5,0)</f>
        <v>E-1236</v>
      </c>
    </row>
    <row r="9136" spans="1:9" x14ac:dyDescent="0.35">
      <c r="A9136" t="s">
        <v>1257</v>
      </c>
      <c r="B9136" t="s">
        <v>161</v>
      </c>
      <c r="C9136" t="s">
        <v>369</v>
      </c>
      <c r="D9136" t="s">
        <v>1273</v>
      </c>
      <c r="E9136" t="s">
        <v>30</v>
      </c>
      <c r="F9136">
        <v>9964</v>
      </c>
      <c r="G9136">
        <v>8471</v>
      </c>
      <c r="H9136">
        <v>0.85016057808109191</v>
      </c>
      <c r="I9136" t="str">
        <f>VLOOKUP($B9136&amp;$E9136,'Employee List'!$A:$E,5,0)</f>
        <v>E-1236</v>
      </c>
    </row>
    <row r="9137" spans="1:9" x14ac:dyDescent="0.35">
      <c r="A9137" t="s">
        <v>1257</v>
      </c>
      <c r="B9137" t="s">
        <v>161</v>
      </c>
      <c r="C9137" t="s">
        <v>369</v>
      </c>
      <c r="D9137" t="s">
        <v>1273</v>
      </c>
      <c r="E9137" t="s">
        <v>31</v>
      </c>
      <c r="F9137">
        <v>13457</v>
      </c>
      <c r="G9137">
        <v>7112</v>
      </c>
      <c r="H9137">
        <v>0.52849817938619303</v>
      </c>
      <c r="I9137" t="str">
        <f>VLOOKUP($B9137&amp;$E9137,'Employee List'!$A:$E,5,0)</f>
        <v>E-1236</v>
      </c>
    </row>
    <row r="9138" spans="1:9" x14ac:dyDescent="0.35">
      <c r="A9138" t="s">
        <v>1257</v>
      </c>
      <c r="B9138" t="s">
        <v>161</v>
      </c>
      <c r="C9138" t="s">
        <v>369</v>
      </c>
      <c r="D9138" t="s">
        <v>1275</v>
      </c>
      <c r="E9138" t="s">
        <v>29</v>
      </c>
      <c r="F9138">
        <v>2191</v>
      </c>
      <c r="G9138">
        <v>3871</v>
      </c>
      <c r="H9138">
        <v>1.7667731629392971</v>
      </c>
      <c r="I9138" t="str">
        <f>VLOOKUP($B9138&amp;$E9138,'Employee List'!$A:$E,5,0)</f>
        <v>E-1236</v>
      </c>
    </row>
    <row r="9139" spans="1:9" x14ac:dyDescent="0.35">
      <c r="A9139" t="s">
        <v>1257</v>
      </c>
      <c r="B9139" t="s">
        <v>161</v>
      </c>
      <c r="C9139" t="s">
        <v>369</v>
      </c>
      <c r="D9139" t="s">
        <v>1275</v>
      </c>
      <c r="E9139" t="s">
        <v>30</v>
      </c>
      <c r="F9139">
        <v>4139</v>
      </c>
      <c r="G9139">
        <v>5100</v>
      </c>
      <c r="H9139">
        <v>1.2321816863976807</v>
      </c>
      <c r="I9139" t="str">
        <f>VLOOKUP($B9139&amp;$E9139,'Employee List'!$A:$E,5,0)</f>
        <v>E-1236</v>
      </c>
    </row>
    <row r="9140" spans="1:9" x14ac:dyDescent="0.35">
      <c r="A9140" t="s">
        <v>1257</v>
      </c>
      <c r="B9140" t="s">
        <v>161</v>
      </c>
      <c r="C9140" t="s">
        <v>369</v>
      </c>
      <c r="D9140" t="s">
        <v>1275</v>
      </c>
      <c r="E9140" t="s">
        <v>31</v>
      </c>
      <c r="F9140">
        <v>3558</v>
      </c>
      <c r="G9140">
        <v>1677</v>
      </c>
      <c r="H9140">
        <v>0.47133220910623946</v>
      </c>
      <c r="I9140" t="str">
        <f>VLOOKUP($B9140&amp;$E9140,'Employee List'!$A:$E,5,0)</f>
        <v>E-1236</v>
      </c>
    </row>
    <row r="9141" spans="1:9" x14ac:dyDescent="0.35">
      <c r="A9141" t="s">
        <v>1257</v>
      </c>
      <c r="B9141" t="s">
        <v>161</v>
      </c>
      <c r="C9141" t="s">
        <v>369</v>
      </c>
      <c r="D9141" t="s">
        <v>1276</v>
      </c>
      <c r="E9141" t="s">
        <v>29</v>
      </c>
      <c r="F9141">
        <v>6715</v>
      </c>
      <c r="G9141">
        <v>7921</v>
      </c>
      <c r="H9141">
        <v>1.1795979151154132</v>
      </c>
      <c r="I9141" t="str">
        <f>VLOOKUP($B9141&amp;$E9141,'Employee List'!$A:$E,5,0)</f>
        <v>E-1236</v>
      </c>
    </row>
    <row r="9142" spans="1:9" x14ac:dyDescent="0.35">
      <c r="A9142" t="s">
        <v>1257</v>
      </c>
      <c r="B9142" t="s">
        <v>161</v>
      </c>
      <c r="C9142" t="s">
        <v>369</v>
      </c>
      <c r="D9142" t="s">
        <v>1276</v>
      </c>
      <c r="E9142" t="s">
        <v>30</v>
      </c>
      <c r="F9142">
        <v>5655</v>
      </c>
      <c r="G9142">
        <v>5953</v>
      </c>
      <c r="H9142">
        <v>1.0526967285587976</v>
      </c>
      <c r="I9142" t="str">
        <f>VLOOKUP($B9142&amp;$E9142,'Employee List'!$A:$E,5,0)</f>
        <v>E-1236</v>
      </c>
    </row>
    <row r="9143" spans="1:9" x14ac:dyDescent="0.35">
      <c r="A9143" t="s">
        <v>1257</v>
      </c>
      <c r="B9143" t="s">
        <v>161</v>
      </c>
      <c r="C9143" t="s">
        <v>369</v>
      </c>
      <c r="D9143" t="s">
        <v>1276</v>
      </c>
      <c r="E9143" t="s">
        <v>31</v>
      </c>
      <c r="F9143">
        <v>5630</v>
      </c>
      <c r="G9143">
        <v>3592</v>
      </c>
      <c r="H9143">
        <v>0.63801065719360572</v>
      </c>
      <c r="I9143" t="str">
        <f>VLOOKUP($B9143&amp;$E9143,'Employee List'!$A:$E,5,0)</f>
        <v>E-1236</v>
      </c>
    </row>
    <row r="9144" spans="1:9" x14ac:dyDescent="0.35">
      <c r="A9144" t="s">
        <v>1257</v>
      </c>
      <c r="B9144" t="s">
        <v>161</v>
      </c>
      <c r="C9144" t="s">
        <v>369</v>
      </c>
      <c r="D9144" t="s">
        <v>1277</v>
      </c>
      <c r="E9144" t="s">
        <v>29</v>
      </c>
      <c r="F9144">
        <v>7468</v>
      </c>
      <c r="G9144">
        <v>16592</v>
      </c>
      <c r="H9144">
        <v>2.2217461167648636</v>
      </c>
      <c r="I9144" t="str">
        <f>VLOOKUP($B9144&amp;$E9144,'Employee List'!$A:$E,5,0)</f>
        <v>E-1236</v>
      </c>
    </row>
    <row r="9145" spans="1:9" x14ac:dyDescent="0.35">
      <c r="A9145" t="s">
        <v>1257</v>
      </c>
      <c r="B9145" t="s">
        <v>161</v>
      </c>
      <c r="C9145" t="s">
        <v>369</v>
      </c>
      <c r="D9145" t="s">
        <v>1277</v>
      </c>
      <c r="E9145" t="s">
        <v>30</v>
      </c>
      <c r="F9145">
        <v>7524</v>
      </c>
      <c r="G9145">
        <v>12167</v>
      </c>
      <c r="H9145">
        <v>1.6170919723551302</v>
      </c>
      <c r="I9145" t="str">
        <f>VLOOKUP($B9145&amp;$E9145,'Employee List'!$A:$E,5,0)</f>
        <v>E-1236</v>
      </c>
    </row>
    <row r="9146" spans="1:9" x14ac:dyDescent="0.35">
      <c r="A9146" t="s">
        <v>1257</v>
      </c>
      <c r="B9146" t="s">
        <v>161</v>
      </c>
      <c r="C9146" t="s">
        <v>369</v>
      </c>
      <c r="D9146" t="s">
        <v>1277</v>
      </c>
      <c r="E9146" t="s">
        <v>31</v>
      </c>
      <c r="F9146">
        <v>7315</v>
      </c>
      <c r="G9146">
        <v>9341</v>
      </c>
      <c r="H9146">
        <v>1.2769651401230349</v>
      </c>
      <c r="I9146" t="str">
        <f>VLOOKUP($B9146&amp;$E9146,'Employee List'!$A:$E,5,0)</f>
        <v>E-1236</v>
      </c>
    </row>
    <row r="9147" spans="1:9" x14ac:dyDescent="0.35">
      <c r="A9147" t="s">
        <v>1257</v>
      </c>
      <c r="B9147" t="s">
        <v>161</v>
      </c>
      <c r="C9147" t="s">
        <v>369</v>
      </c>
      <c r="D9147" t="s">
        <v>1278</v>
      </c>
      <c r="E9147" t="s">
        <v>29</v>
      </c>
      <c r="F9147">
        <v>20748</v>
      </c>
      <c r="G9147">
        <v>14809</v>
      </c>
      <c r="H9147">
        <v>0.71375554270291108</v>
      </c>
      <c r="I9147" t="str">
        <f>VLOOKUP($B9147&amp;$E9147,'Employee List'!$A:$E,5,0)</f>
        <v>E-1236</v>
      </c>
    </row>
    <row r="9148" spans="1:9" x14ac:dyDescent="0.35">
      <c r="A9148" t="s">
        <v>1257</v>
      </c>
      <c r="B9148" t="s">
        <v>161</v>
      </c>
      <c r="C9148" t="s">
        <v>369</v>
      </c>
      <c r="D9148" t="s">
        <v>1278</v>
      </c>
      <c r="E9148" t="s">
        <v>30</v>
      </c>
      <c r="F9148">
        <v>22889</v>
      </c>
      <c r="G9148">
        <v>12159</v>
      </c>
      <c r="H9148">
        <v>0.53121586788413644</v>
      </c>
      <c r="I9148" t="str">
        <f>VLOOKUP($B9148&amp;$E9148,'Employee List'!$A:$E,5,0)</f>
        <v>E-1236</v>
      </c>
    </row>
    <row r="9149" spans="1:9" x14ac:dyDescent="0.35">
      <c r="A9149" t="s">
        <v>1257</v>
      </c>
      <c r="B9149" t="s">
        <v>161</v>
      </c>
      <c r="C9149" t="s">
        <v>369</v>
      </c>
      <c r="D9149" t="s">
        <v>1278</v>
      </c>
      <c r="E9149" t="s">
        <v>31</v>
      </c>
      <c r="F9149">
        <v>20544</v>
      </c>
      <c r="G9149">
        <v>13442</v>
      </c>
      <c r="H9149">
        <v>0.65430295950155759</v>
      </c>
      <c r="I9149" t="str">
        <f>VLOOKUP($B9149&amp;$E9149,'Employee List'!$A:$E,5,0)</f>
        <v>E-1236</v>
      </c>
    </row>
    <row r="9150" spans="1:9" x14ac:dyDescent="0.35">
      <c r="A9150" t="s">
        <v>1257</v>
      </c>
      <c r="B9150" t="s">
        <v>161</v>
      </c>
      <c r="C9150" t="s">
        <v>369</v>
      </c>
      <c r="D9150" t="s">
        <v>1279</v>
      </c>
      <c r="E9150" t="s">
        <v>29</v>
      </c>
      <c r="F9150">
        <v>1757</v>
      </c>
      <c r="G9150">
        <v>5157</v>
      </c>
      <c r="H9150">
        <v>2.9351166761525329</v>
      </c>
      <c r="I9150" t="str">
        <f>VLOOKUP($B9150&amp;$E9150,'Employee List'!$A:$E,5,0)</f>
        <v>E-1236</v>
      </c>
    </row>
    <row r="9151" spans="1:9" x14ac:dyDescent="0.35">
      <c r="A9151" t="s">
        <v>1257</v>
      </c>
      <c r="B9151" t="s">
        <v>161</v>
      </c>
      <c r="C9151" t="s">
        <v>369</v>
      </c>
      <c r="D9151" t="s">
        <v>1279</v>
      </c>
      <c r="E9151" t="s">
        <v>30</v>
      </c>
      <c r="F9151">
        <v>1760</v>
      </c>
      <c r="G9151">
        <v>1395</v>
      </c>
      <c r="H9151">
        <v>0.79261363636363635</v>
      </c>
      <c r="I9151" t="str">
        <f>VLOOKUP($B9151&amp;$E9151,'Employee List'!$A:$E,5,0)</f>
        <v>E-1236</v>
      </c>
    </row>
    <row r="9152" spans="1:9" x14ac:dyDescent="0.35">
      <c r="A9152" t="s">
        <v>1257</v>
      </c>
      <c r="B9152" t="s">
        <v>161</v>
      </c>
      <c r="C9152" t="s">
        <v>369</v>
      </c>
      <c r="D9152" t="s">
        <v>1279</v>
      </c>
      <c r="E9152" t="s">
        <v>31</v>
      </c>
      <c r="F9152">
        <v>3138</v>
      </c>
      <c r="G9152">
        <v>4372</v>
      </c>
      <c r="H9152">
        <v>1.3932441045251753</v>
      </c>
      <c r="I9152" t="str">
        <f>VLOOKUP($B9152&amp;$E9152,'Employee List'!$A:$E,5,0)</f>
        <v>E-1236</v>
      </c>
    </row>
    <row r="9153" spans="1:9" x14ac:dyDescent="0.35">
      <c r="A9153" t="s">
        <v>1257</v>
      </c>
      <c r="B9153" t="s">
        <v>161</v>
      </c>
      <c r="C9153" t="s">
        <v>369</v>
      </c>
      <c r="D9153" t="s">
        <v>1280</v>
      </c>
      <c r="E9153" t="s">
        <v>29</v>
      </c>
      <c r="F9153">
        <v>2958</v>
      </c>
      <c r="G9153">
        <v>4069</v>
      </c>
      <c r="H9153">
        <v>1.3755916159567274</v>
      </c>
      <c r="I9153" t="str">
        <f>VLOOKUP($B9153&amp;$E9153,'Employee List'!$A:$E,5,0)</f>
        <v>E-1236</v>
      </c>
    </row>
    <row r="9154" spans="1:9" x14ac:dyDescent="0.35">
      <c r="A9154" t="s">
        <v>1257</v>
      </c>
      <c r="B9154" t="s">
        <v>161</v>
      </c>
      <c r="C9154" t="s">
        <v>369</v>
      </c>
      <c r="D9154" t="s">
        <v>1280</v>
      </c>
      <c r="E9154" t="s">
        <v>30</v>
      </c>
      <c r="F9154">
        <v>3420</v>
      </c>
      <c r="G9154">
        <v>1646</v>
      </c>
      <c r="H9154">
        <v>0.48128654970760232</v>
      </c>
      <c r="I9154" t="str">
        <f>VLOOKUP($B9154&amp;$E9154,'Employee List'!$A:$E,5,0)</f>
        <v>E-1236</v>
      </c>
    </row>
    <row r="9155" spans="1:9" x14ac:dyDescent="0.35">
      <c r="A9155" t="s">
        <v>1257</v>
      </c>
      <c r="B9155" t="s">
        <v>161</v>
      </c>
      <c r="C9155" t="s">
        <v>369</v>
      </c>
      <c r="D9155" t="s">
        <v>1280</v>
      </c>
      <c r="E9155" t="s">
        <v>31</v>
      </c>
      <c r="F9155">
        <v>4120</v>
      </c>
      <c r="G9155">
        <v>5099</v>
      </c>
      <c r="H9155">
        <v>1.237621359223301</v>
      </c>
      <c r="I9155" t="str">
        <f>VLOOKUP($B9155&amp;$E9155,'Employee List'!$A:$E,5,0)</f>
        <v>E-1236</v>
      </c>
    </row>
    <row r="9156" spans="1:9" x14ac:dyDescent="0.35">
      <c r="A9156" t="s">
        <v>1257</v>
      </c>
      <c r="B9156" t="s">
        <v>161</v>
      </c>
      <c r="C9156" t="s">
        <v>369</v>
      </c>
      <c r="D9156" t="s">
        <v>1262</v>
      </c>
      <c r="E9156" t="s">
        <v>29</v>
      </c>
      <c r="F9156">
        <v>21817</v>
      </c>
      <c r="G9156">
        <v>15602</v>
      </c>
      <c r="H9156">
        <v>0.71513040289682361</v>
      </c>
      <c r="I9156" t="str">
        <f>VLOOKUP($B9156&amp;$E9156,'Employee List'!$A:$E,5,0)</f>
        <v>E-1236</v>
      </c>
    </row>
    <row r="9157" spans="1:9" x14ac:dyDescent="0.35">
      <c r="A9157" t="s">
        <v>1257</v>
      </c>
      <c r="B9157" t="s">
        <v>161</v>
      </c>
      <c r="C9157" t="s">
        <v>369</v>
      </c>
      <c r="D9157" t="s">
        <v>1262</v>
      </c>
      <c r="E9157" t="s">
        <v>30</v>
      </c>
      <c r="F9157">
        <v>22524</v>
      </c>
      <c r="G9157">
        <v>17907</v>
      </c>
      <c r="H9157">
        <v>0.79501864677677148</v>
      </c>
      <c r="I9157" t="str">
        <f>VLOOKUP($B9157&amp;$E9157,'Employee List'!$A:$E,5,0)</f>
        <v>E-1236</v>
      </c>
    </row>
    <row r="9158" spans="1:9" x14ac:dyDescent="0.35">
      <c r="A9158" t="s">
        <v>1257</v>
      </c>
      <c r="B9158" t="s">
        <v>161</v>
      </c>
      <c r="C9158" t="s">
        <v>369</v>
      </c>
      <c r="D9158" t="s">
        <v>1262</v>
      </c>
      <c r="E9158" t="s">
        <v>31</v>
      </c>
      <c r="F9158">
        <v>23040</v>
      </c>
      <c r="G9158">
        <v>13420</v>
      </c>
      <c r="H9158">
        <v>0.58246527777777779</v>
      </c>
      <c r="I9158" t="str">
        <f>VLOOKUP($B9158&amp;$E9158,'Employee List'!$A:$E,5,0)</f>
        <v>E-1236</v>
      </c>
    </row>
    <row r="9159" spans="1:9" x14ac:dyDescent="0.35">
      <c r="A9159" t="s">
        <v>1257</v>
      </c>
      <c r="B9159" t="s">
        <v>161</v>
      </c>
      <c r="C9159" t="s">
        <v>369</v>
      </c>
      <c r="D9159" t="s">
        <v>1282</v>
      </c>
      <c r="E9159" t="s">
        <v>30</v>
      </c>
      <c r="F9159">
        <v>9904</v>
      </c>
      <c r="G9159">
        <v>3636</v>
      </c>
      <c r="H9159">
        <v>0.36712439418416803</v>
      </c>
      <c r="I9159" t="str">
        <f>VLOOKUP($B9159&amp;$E9159,'Employee List'!$A:$E,5,0)</f>
        <v>E-1236</v>
      </c>
    </row>
    <row r="9160" spans="1:9" x14ac:dyDescent="0.35">
      <c r="A9160" t="s">
        <v>1257</v>
      </c>
      <c r="B9160" t="s">
        <v>161</v>
      </c>
      <c r="C9160" t="s">
        <v>369</v>
      </c>
      <c r="D9160" t="s">
        <v>1282</v>
      </c>
      <c r="E9160" t="s">
        <v>31</v>
      </c>
      <c r="F9160">
        <v>9922</v>
      </c>
      <c r="G9160">
        <v>5830</v>
      </c>
      <c r="H9160">
        <v>0.58758314855875826</v>
      </c>
      <c r="I9160" t="str">
        <f>VLOOKUP($B9160&amp;$E9160,'Employee List'!$A:$E,5,0)</f>
        <v>E-1236</v>
      </c>
    </row>
    <row r="9161" spans="1:9" x14ac:dyDescent="0.35">
      <c r="A9161" t="s">
        <v>1257</v>
      </c>
      <c r="B9161" t="s">
        <v>161</v>
      </c>
      <c r="C9161" t="s">
        <v>369</v>
      </c>
      <c r="D9161" t="s">
        <v>1281</v>
      </c>
      <c r="E9161" t="s">
        <v>29</v>
      </c>
      <c r="F9161">
        <v>5972</v>
      </c>
      <c r="G9161">
        <v>2556</v>
      </c>
      <c r="H9161">
        <v>0.42799732083054254</v>
      </c>
      <c r="I9161" t="str">
        <f>VLOOKUP($B9161&amp;$E9161,'Employee List'!$A:$E,5,0)</f>
        <v>E-1236</v>
      </c>
    </row>
    <row r="9162" spans="1:9" x14ac:dyDescent="0.35">
      <c r="A9162" t="s">
        <v>1257</v>
      </c>
      <c r="B9162" t="s">
        <v>161</v>
      </c>
      <c r="C9162" t="s">
        <v>369</v>
      </c>
      <c r="D9162" t="s">
        <v>1281</v>
      </c>
      <c r="E9162" t="s">
        <v>30</v>
      </c>
      <c r="F9162">
        <v>6735</v>
      </c>
      <c r="G9162">
        <v>4754</v>
      </c>
      <c r="H9162">
        <v>0.70586488492947286</v>
      </c>
      <c r="I9162" t="str">
        <f>VLOOKUP($B9162&amp;$E9162,'Employee List'!$A:$E,5,0)</f>
        <v>E-1236</v>
      </c>
    </row>
    <row r="9163" spans="1:9" x14ac:dyDescent="0.35">
      <c r="A9163" t="s">
        <v>1257</v>
      </c>
      <c r="B9163" t="s">
        <v>161</v>
      </c>
      <c r="C9163" t="s">
        <v>369</v>
      </c>
      <c r="D9163" t="s">
        <v>1281</v>
      </c>
      <c r="E9163" t="s">
        <v>31</v>
      </c>
      <c r="F9163">
        <v>5133</v>
      </c>
      <c r="G9163">
        <v>5148</v>
      </c>
      <c r="H9163">
        <v>1.0029222676797194</v>
      </c>
      <c r="I9163" t="str">
        <f>VLOOKUP($B9163&amp;$E9163,'Employee List'!$A:$E,5,0)</f>
        <v>E-1236</v>
      </c>
    </row>
    <row r="9164" spans="1:9" x14ac:dyDescent="0.35">
      <c r="A9164" t="s">
        <v>1257</v>
      </c>
      <c r="B9164" t="s">
        <v>162</v>
      </c>
      <c r="C9164" t="s">
        <v>369</v>
      </c>
      <c r="D9164" t="s">
        <v>1274</v>
      </c>
      <c r="E9164" t="s">
        <v>29</v>
      </c>
      <c r="F9164">
        <v>17674</v>
      </c>
      <c r="G9164">
        <v>16430</v>
      </c>
      <c r="H9164">
        <v>0.92961412243974195</v>
      </c>
      <c r="I9164" t="str">
        <f>VLOOKUP($B9164&amp;$E9164,'Employee List'!$A:$E,5,0)</f>
        <v>E-1237</v>
      </c>
    </row>
    <row r="9165" spans="1:9" x14ac:dyDescent="0.35">
      <c r="A9165" t="s">
        <v>1257</v>
      </c>
      <c r="B9165" t="s">
        <v>162</v>
      </c>
      <c r="C9165" t="s">
        <v>369</v>
      </c>
      <c r="D9165" t="s">
        <v>1274</v>
      </c>
      <c r="E9165" t="s">
        <v>30</v>
      </c>
      <c r="F9165">
        <v>16343</v>
      </c>
      <c r="G9165">
        <v>14100</v>
      </c>
      <c r="H9165">
        <v>0.86275469620020806</v>
      </c>
      <c r="I9165" t="str">
        <f>VLOOKUP($B9165&amp;$E9165,'Employee List'!$A:$E,5,0)</f>
        <v>E-1237</v>
      </c>
    </row>
    <row r="9166" spans="1:9" x14ac:dyDescent="0.35">
      <c r="A9166" t="s">
        <v>1257</v>
      </c>
      <c r="B9166" t="s">
        <v>162</v>
      </c>
      <c r="C9166" t="s">
        <v>369</v>
      </c>
      <c r="D9166" t="s">
        <v>1274</v>
      </c>
      <c r="E9166" t="s">
        <v>31</v>
      </c>
      <c r="F9166">
        <v>18403</v>
      </c>
      <c r="G9166">
        <v>14794</v>
      </c>
      <c r="H9166">
        <v>0.80389066999945658</v>
      </c>
      <c r="I9166" t="str">
        <f>VLOOKUP($B9166&amp;$E9166,'Employee List'!$A:$E,5,0)</f>
        <v>E-1237</v>
      </c>
    </row>
    <row r="9167" spans="1:9" x14ac:dyDescent="0.35">
      <c r="A9167" t="s">
        <v>1257</v>
      </c>
      <c r="B9167" t="s">
        <v>162</v>
      </c>
      <c r="C9167" t="s">
        <v>369</v>
      </c>
      <c r="D9167" t="s">
        <v>1263</v>
      </c>
      <c r="E9167" t="s">
        <v>29</v>
      </c>
      <c r="F9167">
        <v>1240</v>
      </c>
      <c r="G9167">
        <v>2593</v>
      </c>
      <c r="H9167">
        <v>2.0911290322580647</v>
      </c>
      <c r="I9167" t="str">
        <f>VLOOKUP($B9167&amp;$E9167,'Employee List'!$A:$E,5,0)</f>
        <v>E-1237</v>
      </c>
    </row>
    <row r="9168" spans="1:9" x14ac:dyDescent="0.35">
      <c r="A9168" t="s">
        <v>1257</v>
      </c>
      <c r="B9168" t="s">
        <v>162</v>
      </c>
      <c r="C9168" t="s">
        <v>369</v>
      </c>
      <c r="D9168" t="s">
        <v>1263</v>
      </c>
      <c r="E9168" t="s">
        <v>30</v>
      </c>
      <c r="F9168">
        <v>2399</v>
      </c>
      <c r="G9168">
        <v>3782</v>
      </c>
      <c r="H9168">
        <v>1.5764902042517717</v>
      </c>
      <c r="I9168" t="str">
        <f>VLOOKUP($B9168&amp;$E9168,'Employee List'!$A:$E,5,0)</f>
        <v>E-1237</v>
      </c>
    </row>
    <row r="9169" spans="1:9" x14ac:dyDescent="0.35">
      <c r="A9169" t="s">
        <v>1257</v>
      </c>
      <c r="B9169" t="s">
        <v>162</v>
      </c>
      <c r="C9169" t="s">
        <v>369</v>
      </c>
      <c r="D9169" t="s">
        <v>1263</v>
      </c>
      <c r="E9169" t="s">
        <v>31</v>
      </c>
      <c r="F9169">
        <v>2314</v>
      </c>
      <c r="G9169">
        <v>4531</v>
      </c>
      <c r="H9169">
        <v>1.9580812445980986</v>
      </c>
      <c r="I9169" t="str">
        <f>VLOOKUP($B9169&amp;$E9169,'Employee List'!$A:$E,5,0)</f>
        <v>E-1237</v>
      </c>
    </row>
    <row r="9170" spans="1:9" x14ac:dyDescent="0.35">
      <c r="A9170" t="s">
        <v>1257</v>
      </c>
      <c r="B9170" t="s">
        <v>162</v>
      </c>
      <c r="C9170" t="s">
        <v>369</v>
      </c>
      <c r="D9170" t="s">
        <v>1264</v>
      </c>
      <c r="E9170" t="s">
        <v>29</v>
      </c>
      <c r="F9170">
        <v>1011</v>
      </c>
      <c r="G9170">
        <v>4840</v>
      </c>
      <c r="H9170">
        <v>4.7873392680514346</v>
      </c>
      <c r="I9170" t="str">
        <f>VLOOKUP($B9170&amp;$E9170,'Employee List'!$A:$E,5,0)</f>
        <v>E-1237</v>
      </c>
    </row>
    <row r="9171" spans="1:9" x14ac:dyDescent="0.35">
      <c r="A9171" t="s">
        <v>1257</v>
      </c>
      <c r="B9171" t="s">
        <v>162</v>
      </c>
      <c r="C9171" t="s">
        <v>369</v>
      </c>
      <c r="D9171" t="s">
        <v>1264</v>
      </c>
      <c r="E9171" t="s">
        <v>30</v>
      </c>
      <c r="F9171">
        <v>3425</v>
      </c>
      <c r="G9171">
        <v>3478</v>
      </c>
      <c r="H9171">
        <v>1.0154744525547446</v>
      </c>
      <c r="I9171" t="str">
        <f>VLOOKUP($B9171&amp;$E9171,'Employee List'!$A:$E,5,0)</f>
        <v>E-1237</v>
      </c>
    </row>
    <row r="9172" spans="1:9" x14ac:dyDescent="0.35">
      <c r="A9172" t="s">
        <v>1257</v>
      </c>
      <c r="B9172" t="s">
        <v>162</v>
      </c>
      <c r="C9172" t="s">
        <v>369</v>
      </c>
      <c r="D9172" t="s">
        <v>1264</v>
      </c>
      <c r="E9172" t="s">
        <v>31</v>
      </c>
      <c r="F9172">
        <v>2198</v>
      </c>
      <c r="G9172">
        <v>1259</v>
      </c>
      <c r="H9172">
        <v>0.57279344858962689</v>
      </c>
      <c r="I9172" t="str">
        <f>VLOOKUP($B9172&amp;$E9172,'Employee List'!$A:$E,5,0)</f>
        <v>E-1237</v>
      </c>
    </row>
    <row r="9173" spans="1:9" x14ac:dyDescent="0.35">
      <c r="A9173" t="s">
        <v>1257</v>
      </c>
      <c r="B9173" t="s">
        <v>162</v>
      </c>
      <c r="C9173" t="s">
        <v>369</v>
      </c>
      <c r="D9173" t="s">
        <v>1265</v>
      </c>
      <c r="E9173" t="s">
        <v>29</v>
      </c>
      <c r="F9173">
        <v>3058</v>
      </c>
      <c r="G9173">
        <v>8085</v>
      </c>
      <c r="H9173">
        <v>2.6438848920863309</v>
      </c>
      <c r="I9173" t="str">
        <f>VLOOKUP($B9173&amp;$E9173,'Employee List'!$A:$E,5,0)</f>
        <v>E-1237</v>
      </c>
    </row>
    <row r="9174" spans="1:9" x14ac:dyDescent="0.35">
      <c r="A9174" t="s">
        <v>1257</v>
      </c>
      <c r="B9174" t="s">
        <v>162</v>
      </c>
      <c r="C9174" t="s">
        <v>369</v>
      </c>
      <c r="D9174" t="s">
        <v>1265</v>
      </c>
      <c r="E9174" t="s">
        <v>30</v>
      </c>
      <c r="F9174">
        <v>3794</v>
      </c>
      <c r="G9174">
        <v>6561</v>
      </c>
      <c r="H9174">
        <v>1.7293094359515024</v>
      </c>
      <c r="I9174" t="str">
        <f>VLOOKUP($B9174&amp;$E9174,'Employee List'!$A:$E,5,0)</f>
        <v>E-1237</v>
      </c>
    </row>
    <row r="9175" spans="1:9" x14ac:dyDescent="0.35">
      <c r="A9175" t="s">
        <v>1257</v>
      </c>
      <c r="B9175" t="s">
        <v>162</v>
      </c>
      <c r="C9175" t="s">
        <v>369</v>
      </c>
      <c r="D9175" t="s">
        <v>1265</v>
      </c>
      <c r="E9175" t="s">
        <v>31</v>
      </c>
      <c r="F9175">
        <v>5705</v>
      </c>
      <c r="G9175">
        <v>9191</v>
      </c>
      <c r="H9175">
        <v>1.6110429447852761</v>
      </c>
      <c r="I9175" t="str">
        <f>VLOOKUP($B9175&amp;$E9175,'Employee List'!$A:$E,5,0)</f>
        <v>E-1237</v>
      </c>
    </row>
    <row r="9176" spans="1:9" x14ac:dyDescent="0.35">
      <c r="A9176" t="s">
        <v>1257</v>
      </c>
      <c r="B9176" t="s">
        <v>162</v>
      </c>
      <c r="C9176" t="s">
        <v>369</v>
      </c>
      <c r="D9176" t="s">
        <v>1260</v>
      </c>
      <c r="E9176" t="s">
        <v>29</v>
      </c>
      <c r="F9176">
        <v>90664</v>
      </c>
      <c r="G9176">
        <v>96220</v>
      </c>
      <c r="H9176">
        <v>1.0612812141533574</v>
      </c>
      <c r="I9176" t="str">
        <f>VLOOKUP($B9176&amp;$E9176,'Employee List'!$A:$E,5,0)</f>
        <v>E-1237</v>
      </c>
    </row>
    <row r="9177" spans="1:9" x14ac:dyDescent="0.35">
      <c r="A9177" t="s">
        <v>1257</v>
      </c>
      <c r="B9177" t="s">
        <v>162</v>
      </c>
      <c r="C9177" t="s">
        <v>369</v>
      </c>
      <c r="D9177" t="s">
        <v>1260</v>
      </c>
      <c r="E9177" t="s">
        <v>30</v>
      </c>
      <c r="F9177">
        <v>92883</v>
      </c>
      <c r="G9177">
        <v>146644</v>
      </c>
      <c r="H9177">
        <v>1.578803440887999</v>
      </c>
      <c r="I9177" t="str">
        <f>VLOOKUP($B9177&amp;$E9177,'Employee List'!$A:$E,5,0)</f>
        <v>E-1237</v>
      </c>
    </row>
    <row r="9178" spans="1:9" x14ac:dyDescent="0.35">
      <c r="A9178" t="s">
        <v>1257</v>
      </c>
      <c r="B9178" t="s">
        <v>162</v>
      </c>
      <c r="C9178" t="s">
        <v>369</v>
      </c>
      <c r="D9178" t="s">
        <v>1260</v>
      </c>
      <c r="E9178" t="s">
        <v>31</v>
      </c>
      <c r="F9178">
        <v>106781</v>
      </c>
      <c r="G9178">
        <v>153585</v>
      </c>
      <c r="H9178">
        <v>1.438317678238638</v>
      </c>
      <c r="I9178" t="str">
        <f>VLOOKUP($B9178&amp;$E9178,'Employee List'!$A:$E,5,0)</f>
        <v>E-1237</v>
      </c>
    </row>
    <row r="9179" spans="1:9" x14ac:dyDescent="0.35">
      <c r="A9179" t="s">
        <v>1257</v>
      </c>
      <c r="B9179" t="s">
        <v>162</v>
      </c>
      <c r="C9179" t="s">
        <v>369</v>
      </c>
      <c r="D9179" t="s">
        <v>1261</v>
      </c>
      <c r="E9179" t="s">
        <v>29</v>
      </c>
      <c r="F9179">
        <v>89043</v>
      </c>
      <c r="G9179">
        <v>80293</v>
      </c>
      <c r="H9179">
        <v>0.90173287063553564</v>
      </c>
      <c r="I9179" t="str">
        <f>VLOOKUP($B9179&amp;$E9179,'Employee List'!$A:$E,5,0)</f>
        <v>E-1237</v>
      </c>
    </row>
    <row r="9180" spans="1:9" x14ac:dyDescent="0.35">
      <c r="A9180" t="s">
        <v>1257</v>
      </c>
      <c r="B9180" t="s">
        <v>162</v>
      </c>
      <c r="C9180" t="s">
        <v>369</v>
      </c>
      <c r="D9180" t="s">
        <v>1261</v>
      </c>
      <c r="E9180" t="s">
        <v>30</v>
      </c>
      <c r="F9180">
        <v>91409</v>
      </c>
      <c r="G9180">
        <v>66412</v>
      </c>
      <c r="H9180">
        <v>0.72653677427824392</v>
      </c>
      <c r="I9180" t="str">
        <f>VLOOKUP($B9180&amp;$E9180,'Employee List'!$A:$E,5,0)</f>
        <v>E-1237</v>
      </c>
    </row>
    <row r="9181" spans="1:9" x14ac:dyDescent="0.35">
      <c r="A9181" t="s">
        <v>1257</v>
      </c>
      <c r="B9181" t="s">
        <v>162</v>
      </c>
      <c r="C9181" t="s">
        <v>369</v>
      </c>
      <c r="D9181" t="s">
        <v>1261</v>
      </c>
      <c r="E9181" t="s">
        <v>31</v>
      </c>
      <c r="F9181">
        <v>93240</v>
      </c>
      <c r="G9181">
        <v>60655</v>
      </c>
      <c r="H9181">
        <v>0.65052552552552556</v>
      </c>
      <c r="I9181" t="str">
        <f>VLOOKUP($B9181&amp;$E9181,'Employee List'!$A:$E,5,0)</f>
        <v>E-1237</v>
      </c>
    </row>
    <row r="9182" spans="1:9" x14ac:dyDescent="0.35">
      <c r="A9182" t="s">
        <v>1257</v>
      </c>
      <c r="B9182" t="s">
        <v>162</v>
      </c>
      <c r="C9182" t="s">
        <v>369</v>
      </c>
      <c r="D9182" t="s">
        <v>1266</v>
      </c>
      <c r="E9182" t="s">
        <v>29</v>
      </c>
      <c r="F9182">
        <v>36756</v>
      </c>
      <c r="G9182">
        <v>36549</v>
      </c>
      <c r="H9182">
        <v>0.99436826640548481</v>
      </c>
      <c r="I9182" t="str">
        <f>VLOOKUP($B9182&amp;$E9182,'Employee List'!$A:$E,5,0)</f>
        <v>E-1237</v>
      </c>
    </row>
    <row r="9183" spans="1:9" x14ac:dyDescent="0.35">
      <c r="A9183" t="s">
        <v>1257</v>
      </c>
      <c r="B9183" t="s">
        <v>162</v>
      </c>
      <c r="C9183" t="s">
        <v>369</v>
      </c>
      <c r="D9183" t="s">
        <v>1266</v>
      </c>
      <c r="E9183" t="s">
        <v>30</v>
      </c>
      <c r="F9183">
        <v>35806</v>
      </c>
      <c r="G9183">
        <v>27389</v>
      </c>
      <c r="H9183">
        <v>0.7649276657543429</v>
      </c>
      <c r="I9183" t="str">
        <f>VLOOKUP($B9183&amp;$E9183,'Employee List'!$A:$E,5,0)</f>
        <v>E-1237</v>
      </c>
    </row>
    <row r="9184" spans="1:9" x14ac:dyDescent="0.35">
      <c r="A9184" t="s">
        <v>1257</v>
      </c>
      <c r="B9184" t="s">
        <v>162</v>
      </c>
      <c r="C9184" t="s">
        <v>369</v>
      </c>
      <c r="D9184" t="s">
        <v>1266</v>
      </c>
      <c r="E9184" t="s">
        <v>31</v>
      </c>
      <c r="F9184">
        <v>37285</v>
      </c>
      <c r="G9184">
        <v>22314</v>
      </c>
      <c r="H9184">
        <v>0.59847123508113187</v>
      </c>
      <c r="I9184" t="str">
        <f>VLOOKUP($B9184&amp;$E9184,'Employee List'!$A:$E,5,0)</f>
        <v>E-1237</v>
      </c>
    </row>
    <row r="9185" spans="1:9" x14ac:dyDescent="0.35">
      <c r="A9185" t="s">
        <v>1257</v>
      </c>
      <c r="B9185" t="s">
        <v>162</v>
      </c>
      <c r="C9185" t="s">
        <v>369</v>
      </c>
      <c r="D9185" t="s">
        <v>1267</v>
      </c>
      <c r="E9185" t="s">
        <v>29</v>
      </c>
      <c r="F9185">
        <v>55553</v>
      </c>
      <c r="G9185">
        <v>58376</v>
      </c>
      <c r="H9185">
        <v>1.0508163375515274</v>
      </c>
      <c r="I9185" t="str">
        <f>VLOOKUP($B9185&amp;$E9185,'Employee List'!$A:$E,5,0)</f>
        <v>E-1237</v>
      </c>
    </row>
    <row r="9186" spans="1:9" x14ac:dyDescent="0.35">
      <c r="A9186" t="s">
        <v>1257</v>
      </c>
      <c r="B9186" t="s">
        <v>162</v>
      </c>
      <c r="C9186" t="s">
        <v>369</v>
      </c>
      <c r="D9186" t="s">
        <v>1267</v>
      </c>
      <c r="E9186" t="s">
        <v>30</v>
      </c>
      <c r="F9186">
        <v>59599</v>
      </c>
      <c r="G9186">
        <v>59169</v>
      </c>
      <c r="H9186">
        <v>0.99278511384419199</v>
      </c>
      <c r="I9186" t="str">
        <f>VLOOKUP($B9186&amp;$E9186,'Employee List'!$A:$E,5,0)</f>
        <v>E-1237</v>
      </c>
    </row>
    <row r="9187" spans="1:9" x14ac:dyDescent="0.35">
      <c r="A9187" t="s">
        <v>1257</v>
      </c>
      <c r="B9187" t="s">
        <v>162</v>
      </c>
      <c r="C9187" t="s">
        <v>369</v>
      </c>
      <c r="D9187" t="s">
        <v>1267</v>
      </c>
      <c r="E9187" t="s">
        <v>31</v>
      </c>
      <c r="F9187">
        <v>59495</v>
      </c>
      <c r="G9187">
        <v>47884</v>
      </c>
      <c r="H9187">
        <v>0.80484074291957308</v>
      </c>
      <c r="I9187" t="str">
        <f>VLOOKUP($B9187&amp;$E9187,'Employee List'!$A:$E,5,0)</f>
        <v>E-1237</v>
      </c>
    </row>
    <row r="9188" spans="1:9" x14ac:dyDescent="0.35">
      <c r="A9188" t="s">
        <v>1257</v>
      </c>
      <c r="B9188" t="s">
        <v>162</v>
      </c>
      <c r="C9188" t="s">
        <v>369</v>
      </c>
      <c r="D9188" t="s">
        <v>1268</v>
      </c>
      <c r="E9188" t="s">
        <v>29</v>
      </c>
      <c r="F9188">
        <v>17614</v>
      </c>
      <c r="G9188">
        <v>12874</v>
      </c>
      <c r="H9188">
        <v>0.730895878278642</v>
      </c>
      <c r="I9188" t="str">
        <f>VLOOKUP($B9188&amp;$E9188,'Employee List'!$A:$E,5,0)</f>
        <v>E-1237</v>
      </c>
    </row>
    <row r="9189" spans="1:9" x14ac:dyDescent="0.35">
      <c r="A9189" t="s">
        <v>1257</v>
      </c>
      <c r="B9189" t="s">
        <v>162</v>
      </c>
      <c r="C9189" t="s">
        <v>369</v>
      </c>
      <c r="D9189" t="s">
        <v>1268</v>
      </c>
      <c r="E9189" t="s">
        <v>30</v>
      </c>
      <c r="F9189">
        <v>15637</v>
      </c>
      <c r="G9189">
        <v>14004</v>
      </c>
      <c r="H9189">
        <v>0.89556820361962008</v>
      </c>
      <c r="I9189" t="str">
        <f>VLOOKUP($B9189&amp;$E9189,'Employee List'!$A:$E,5,0)</f>
        <v>E-1237</v>
      </c>
    </row>
    <row r="9190" spans="1:9" x14ac:dyDescent="0.35">
      <c r="A9190" t="s">
        <v>1257</v>
      </c>
      <c r="B9190" t="s">
        <v>162</v>
      </c>
      <c r="C9190" t="s">
        <v>369</v>
      </c>
      <c r="D9190" t="s">
        <v>1268</v>
      </c>
      <c r="E9190" t="s">
        <v>31</v>
      </c>
      <c r="F9190">
        <v>15388</v>
      </c>
      <c r="G9190">
        <v>11231</v>
      </c>
      <c r="H9190">
        <v>0.72985443202495448</v>
      </c>
      <c r="I9190" t="str">
        <f>VLOOKUP($B9190&amp;$E9190,'Employee List'!$A:$E,5,0)</f>
        <v>E-1237</v>
      </c>
    </row>
    <row r="9191" spans="1:9" x14ac:dyDescent="0.35">
      <c r="A9191" t="s">
        <v>1257</v>
      </c>
      <c r="B9191" t="s">
        <v>162</v>
      </c>
      <c r="C9191" t="s">
        <v>369</v>
      </c>
      <c r="D9191" t="s">
        <v>1269</v>
      </c>
      <c r="E9191" t="s">
        <v>29</v>
      </c>
      <c r="F9191">
        <v>8220</v>
      </c>
      <c r="G9191">
        <v>30974</v>
      </c>
      <c r="H9191">
        <v>3.7681265206812653</v>
      </c>
      <c r="I9191" t="str">
        <f>VLOOKUP($B9191&amp;$E9191,'Employee List'!$A:$E,5,0)</f>
        <v>E-1237</v>
      </c>
    </row>
    <row r="9192" spans="1:9" x14ac:dyDescent="0.35">
      <c r="A9192" t="s">
        <v>1257</v>
      </c>
      <c r="B9192" t="s">
        <v>162</v>
      </c>
      <c r="C9192" t="s">
        <v>369</v>
      </c>
      <c r="D9192" t="s">
        <v>1269</v>
      </c>
      <c r="E9192" t="s">
        <v>30</v>
      </c>
      <c r="F9192">
        <v>6768</v>
      </c>
      <c r="G9192">
        <v>22834</v>
      </c>
      <c r="H9192">
        <v>3.3738179669030735</v>
      </c>
      <c r="I9192" t="str">
        <f>VLOOKUP($B9192&amp;$E9192,'Employee List'!$A:$E,5,0)</f>
        <v>E-1237</v>
      </c>
    </row>
    <row r="9193" spans="1:9" x14ac:dyDescent="0.35">
      <c r="A9193" t="s">
        <v>1257</v>
      </c>
      <c r="B9193" t="s">
        <v>162</v>
      </c>
      <c r="C9193" t="s">
        <v>369</v>
      </c>
      <c r="D9193" t="s">
        <v>1269</v>
      </c>
      <c r="E9193" t="s">
        <v>31</v>
      </c>
      <c r="F9193">
        <v>6055</v>
      </c>
      <c r="G9193">
        <v>17093</v>
      </c>
      <c r="H9193">
        <v>2.8229562345169281</v>
      </c>
      <c r="I9193" t="str">
        <f>VLOOKUP($B9193&amp;$E9193,'Employee List'!$A:$E,5,0)</f>
        <v>E-1237</v>
      </c>
    </row>
    <row r="9194" spans="1:9" x14ac:dyDescent="0.35">
      <c r="A9194" t="s">
        <v>1257</v>
      </c>
      <c r="B9194" t="s">
        <v>162</v>
      </c>
      <c r="C9194" t="s">
        <v>369</v>
      </c>
      <c r="D9194" t="s">
        <v>1270</v>
      </c>
      <c r="E9194" t="s">
        <v>29</v>
      </c>
      <c r="F9194">
        <v>9874</v>
      </c>
      <c r="G9194">
        <v>7805</v>
      </c>
      <c r="H9194">
        <v>0.79045979339679973</v>
      </c>
      <c r="I9194" t="str">
        <f>VLOOKUP($B9194&amp;$E9194,'Employee List'!$A:$E,5,0)</f>
        <v>E-1237</v>
      </c>
    </row>
    <row r="9195" spans="1:9" x14ac:dyDescent="0.35">
      <c r="A9195" t="s">
        <v>1257</v>
      </c>
      <c r="B9195" t="s">
        <v>162</v>
      </c>
      <c r="C9195" t="s">
        <v>369</v>
      </c>
      <c r="D9195" t="s">
        <v>1270</v>
      </c>
      <c r="E9195" t="s">
        <v>30</v>
      </c>
      <c r="F9195">
        <v>10302</v>
      </c>
      <c r="G9195">
        <v>6871</v>
      </c>
      <c r="H9195">
        <v>0.666957872257814</v>
      </c>
      <c r="I9195" t="str">
        <f>VLOOKUP($B9195&amp;$E9195,'Employee List'!$A:$E,5,0)</f>
        <v>E-1237</v>
      </c>
    </row>
    <row r="9196" spans="1:9" x14ac:dyDescent="0.35">
      <c r="A9196" t="s">
        <v>1257</v>
      </c>
      <c r="B9196" t="s">
        <v>162</v>
      </c>
      <c r="C9196" t="s">
        <v>369</v>
      </c>
      <c r="D9196" t="s">
        <v>1270</v>
      </c>
      <c r="E9196" t="s">
        <v>31</v>
      </c>
      <c r="F9196">
        <v>12785</v>
      </c>
      <c r="G9196">
        <v>4863</v>
      </c>
      <c r="H9196">
        <v>0.3803676183026985</v>
      </c>
      <c r="I9196" t="str">
        <f>VLOOKUP($B9196&amp;$E9196,'Employee List'!$A:$E,5,0)</f>
        <v>E-1237</v>
      </c>
    </row>
    <row r="9197" spans="1:9" x14ac:dyDescent="0.35">
      <c r="A9197" t="s">
        <v>1257</v>
      </c>
      <c r="B9197" t="s">
        <v>162</v>
      </c>
      <c r="C9197" t="s">
        <v>369</v>
      </c>
      <c r="D9197" t="s">
        <v>1271</v>
      </c>
      <c r="E9197" t="s">
        <v>29</v>
      </c>
      <c r="F9197">
        <v>5533</v>
      </c>
      <c r="G9197">
        <v>14376</v>
      </c>
      <c r="H9197">
        <v>2.5982288089643952</v>
      </c>
      <c r="I9197" t="str">
        <f>VLOOKUP($B9197&amp;$E9197,'Employee List'!$A:$E,5,0)</f>
        <v>E-1237</v>
      </c>
    </row>
    <row r="9198" spans="1:9" x14ac:dyDescent="0.35">
      <c r="A9198" t="s">
        <v>1257</v>
      </c>
      <c r="B9198" t="s">
        <v>162</v>
      </c>
      <c r="C9198" t="s">
        <v>369</v>
      </c>
      <c r="D9198" t="s">
        <v>1271</v>
      </c>
      <c r="E9198" t="s">
        <v>30</v>
      </c>
      <c r="F9198">
        <v>5584</v>
      </c>
      <c r="G9198">
        <v>10930</v>
      </c>
      <c r="H9198">
        <v>1.957378223495702</v>
      </c>
      <c r="I9198" t="str">
        <f>VLOOKUP($B9198&amp;$E9198,'Employee List'!$A:$E,5,0)</f>
        <v>E-1237</v>
      </c>
    </row>
    <row r="9199" spans="1:9" x14ac:dyDescent="0.35">
      <c r="A9199" t="s">
        <v>1257</v>
      </c>
      <c r="B9199" t="s">
        <v>162</v>
      </c>
      <c r="C9199" t="s">
        <v>369</v>
      </c>
      <c r="D9199" t="s">
        <v>1271</v>
      </c>
      <c r="E9199" t="s">
        <v>31</v>
      </c>
      <c r="F9199">
        <v>8394</v>
      </c>
      <c r="G9199">
        <v>4410</v>
      </c>
      <c r="H9199">
        <v>0.52537526804860613</v>
      </c>
      <c r="I9199" t="str">
        <f>VLOOKUP($B9199&amp;$E9199,'Employee List'!$A:$E,5,0)</f>
        <v>E-1237</v>
      </c>
    </row>
    <row r="9200" spans="1:9" x14ac:dyDescent="0.35">
      <c r="A9200" t="s">
        <v>1257</v>
      </c>
      <c r="B9200" t="s">
        <v>162</v>
      </c>
      <c r="C9200" t="s">
        <v>369</v>
      </c>
      <c r="D9200" t="s">
        <v>1258</v>
      </c>
      <c r="E9200" t="s">
        <v>29</v>
      </c>
      <c r="F9200">
        <v>74094</v>
      </c>
      <c r="G9200">
        <v>102450</v>
      </c>
      <c r="H9200">
        <v>1.3827030528787756</v>
      </c>
      <c r="I9200" t="str">
        <f>VLOOKUP($B9200&amp;$E9200,'Employee List'!$A:$E,5,0)</f>
        <v>E-1237</v>
      </c>
    </row>
    <row r="9201" spans="1:9" x14ac:dyDescent="0.35">
      <c r="A9201" t="s">
        <v>1257</v>
      </c>
      <c r="B9201" t="s">
        <v>162</v>
      </c>
      <c r="C9201" t="s">
        <v>369</v>
      </c>
      <c r="D9201" t="s">
        <v>1258</v>
      </c>
      <c r="E9201" t="s">
        <v>30</v>
      </c>
      <c r="F9201">
        <v>72110</v>
      </c>
      <c r="G9201">
        <v>83225</v>
      </c>
      <c r="H9201">
        <v>1.1541395090833448</v>
      </c>
      <c r="I9201" t="str">
        <f>VLOOKUP($B9201&amp;$E9201,'Employee List'!$A:$E,5,0)</f>
        <v>E-1237</v>
      </c>
    </row>
    <row r="9202" spans="1:9" x14ac:dyDescent="0.35">
      <c r="A9202" t="s">
        <v>1257</v>
      </c>
      <c r="B9202" t="s">
        <v>162</v>
      </c>
      <c r="C9202" t="s">
        <v>369</v>
      </c>
      <c r="D9202" t="s">
        <v>1258</v>
      </c>
      <c r="E9202" t="s">
        <v>31</v>
      </c>
      <c r="F9202">
        <v>66122</v>
      </c>
      <c r="G9202">
        <v>45775</v>
      </c>
      <c r="H9202">
        <v>0.69228093524091827</v>
      </c>
      <c r="I9202" t="str">
        <f>VLOOKUP($B9202&amp;$E9202,'Employee List'!$A:$E,5,0)</f>
        <v>E-1237</v>
      </c>
    </row>
    <row r="9203" spans="1:9" x14ac:dyDescent="0.35">
      <c r="A9203" t="s">
        <v>1257</v>
      </c>
      <c r="B9203" t="s">
        <v>162</v>
      </c>
      <c r="C9203" t="s">
        <v>369</v>
      </c>
      <c r="D9203" t="s">
        <v>1272</v>
      </c>
      <c r="E9203" t="s">
        <v>29</v>
      </c>
      <c r="F9203">
        <v>15986</v>
      </c>
      <c r="G9203">
        <v>23163</v>
      </c>
      <c r="H9203">
        <v>1.4489553359189291</v>
      </c>
      <c r="I9203" t="str">
        <f>VLOOKUP($B9203&amp;$E9203,'Employee List'!$A:$E,5,0)</f>
        <v>E-1237</v>
      </c>
    </row>
    <row r="9204" spans="1:9" x14ac:dyDescent="0.35">
      <c r="A9204" t="s">
        <v>1257</v>
      </c>
      <c r="B9204" t="s">
        <v>162</v>
      </c>
      <c r="C9204" t="s">
        <v>369</v>
      </c>
      <c r="D9204" t="s">
        <v>1272</v>
      </c>
      <c r="E9204" t="s">
        <v>30</v>
      </c>
      <c r="F9204">
        <v>13486</v>
      </c>
      <c r="G9204">
        <v>32015</v>
      </c>
      <c r="H9204">
        <v>2.3739433486578676</v>
      </c>
      <c r="I9204" t="str">
        <f>VLOOKUP($B9204&amp;$E9204,'Employee List'!$A:$E,5,0)</f>
        <v>E-1237</v>
      </c>
    </row>
    <row r="9205" spans="1:9" x14ac:dyDescent="0.35">
      <c r="A9205" t="s">
        <v>1257</v>
      </c>
      <c r="B9205" t="s">
        <v>162</v>
      </c>
      <c r="C9205" t="s">
        <v>369</v>
      </c>
      <c r="D9205" t="s">
        <v>1272</v>
      </c>
      <c r="E9205" t="s">
        <v>31</v>
      </c>
      <c r="F9205">
        <v>16847</v>
      </c>
      <c r="G9205">
        <v>22303</v>
      </c>
      <c r="H9205">
        <v>1.3238558793850537</v>
      </c>
      <c r="I9205" t="str">
        <f>VLOOKUP($B9205&amp;$E9205,'Employee List'!$A:$E,5,0)</f>
        <v>E-1237</v>
      </c>
    </row>
    <row r="9206" spans="1:9" x14ac:dyDescent="0.35">
      <c r="A9206" t="s">
        <v>1257</v>
      </c>
      <c r="B9206" t="s">
        <v>162</v>
      </c>
      <c r="C9206" t="s">
        <v>369</v>
      </c>
      <c r="D9206" t="s">
        <v>1259</v>
      </c>
      <c r="E9206" t="s">
        <v>29</v>
      </c>
      <c r="F9206">
        <v>83637</v>
      </c>
      <c r="G9206">
        <v>74274</v>
      </c>
      <c r="H9206">
        <v>0.88805193873524879</v>
      </c>
      <c r="I9206" t="str">
        <f>VLOOKUP($B9206&amp;$E9206,'Employee List'!$A:$E,5,0)</f>
        <v>E-1237</v>
      </c>
    </row>
    <row r="9207" spans="1:9" x14ac:dyDescent="0.35">
      <c r="A9207" t="s">
        <v>1257</v>
      </c>
      <c r="B9207" t="s">
        <v>162</v>
      </c>
      <c r="C9207" t="s">
        <v>369</v>
      </c>
      <c r="D9207" t="s">
        <v>1259</v>
      </c>
      <c r="E9207" t="s">
        <v>30</v>
      </c>
      <c r="F9207">
        <v>89027</v>
      </c>
      <c r="G9207">
        <v>50563</v>
      </c>
      <c r="H9207">
        <v>0.56795129567434599</v>
      </c>
      <c r="I9207" t="str">
        <f>VLOOKUP($B9207&amp;$E9207,'Employee List'!$A:$E,5,0)</f>
        <v>E-1237</v>
      </c>
    </row>
    <row r="9208" spans="1:9" x14ac:dyDescent="0.35">
      <c r="A9208" t="s">
        <v>1257</v>
      </c>
      <c r="B9208" t="s">
        <v>162</v>
      </c>
      <c r="C9208" t="s">
        <v>369</v>
      </c>
      <c r="D9208" t="s">
        <v>1259</v>
      </c>
      <c r="E9208" t="s">
        <v>31</v>
      </c>
      <c r="F9208">
        <v>89725</v>
      </c>
      <c r="G9208">
        <v>57397</v>
      </c>
      <c r="H9208">
        <v>0.63969908052382274</v>
      </c>
      <c r="I9208" t="str">
        <f>VLOOKUP($B9208&amp;$E9208,'Employee List'!$A:$E,5,0)</f>
        <v>E-1237</v>
      </c>
    </row>
    <row r="9209" spans="1:9" x14ac:dyDescent="0.35">
      <c r="A9209" t="s">
        <v>1257</v>
      </c>
      <c r="B9209" t="s">
        <v>162</v>
      </c>
      <c r="C9209" t="s">
        <v>369</v>
      </c>
      <c r="D9209" t="s">
        <v>1273</v>
      </c>
      <c r="E9209" t="s">
        <v>29</v>
      </c>
      <c r="F9209">
        <v>18122</v>
      </c>
      <c r="G9209">
        <v>28196</v>
      </c>
      <c r="H9209">
        <v>1.5558989074053637</v>
      </c>
      <c r="I9209" t="str">
        <f>VLOOKUP($B9209&amp;$E9209,'Employee List'!$A:$E,5,0)</f>
        <v>E-1237</v>
      </c>
    </row>
    <row r="9210" spans="1:9" x14ac:dyDescent="0.35">
      <c r="A9210" t="s">
        <v>1257</v>
      </c>
      <c r="B9210" t="s">
        <v>162</v>
      </c>
      <c r="C9210" t="s">
        <v>369</v>
      </c>
      <c r="D9210" t="s">
        <v>1273</v>
      </c>
      <c r="E9210" t="s">
        <v>30</v>
      </c>
      <c r="F9210">
        <v>20029</v>
      </c>
      <c r="G9210">
        <v>15851</v>
      </c>
      <c r="H9210">
        <v>0.79140246642368561</v>
      </c>
      <c r="I9210" t="str">
        <f>VLOOKUP($B9210&amp;$E9210,'Employee List'!$A:$E,5,0)</f>
        <v>E-1237</v>
      </c>
    </row>
    <row r="9211" spans="1:9" x14ac:dyDescent="0.35">
      <c r="A9211" t="s">
        <v>1257</v>
      </c>
      <c r="B9211" t="s">
        <v>162</v>
      </c>
      <c r="C9211" t="s">
        <v>369</v>
      </c>
      <c r="D9211" t="s">
        <v>1273</v>
      </c>
      <c r="E9211" t="s">
        <v>31</v>
      </c>
      <c r="F9211">
        <v>21057</v>
      </c>
      <c r="G9211">
        <v>19377</v>
      </c>
      <c r="H9211">
        <v>0.92021655506482403</v>
      </c>
      <c r="I9211" t="str">
        <f>VLOOKUP($B9211&amp;$E9211,'Employee List'!$A:$E,5,0)</f>
        <v>E-1237</v>
      </c>
    </row>
    <row r="9212" spans="1:9" x14ac:dyDescent="0.35">
      <c r="A9212" t="s">
        <v>1257</v>
      </c>
      <c r="B9212" t="s">
        <v>162</v>
      </c>
      <c r="C9212" t="s">
        <v>369</v>
      </c>
      <c r="D9212" t="s">
        <v>1275</v>
      </c>
      <c r="E9212" t="s">
        <v>29</v>
      </c>
      <c r="F9212">
        <v>4266</v>
      </c>
      <c r="G9212">
        <v>1661</v>
      </c>
      <c r="H9212">
        <v>0.38935771214252229</v>
      </c>
      <c r="I9212" t="str">
        <f>VLOOKUP($B9212&amp;$E9212,'Employee List'!$A:$E,5,0)</f>
        <v>E-1237</v>
      </c>
    </row>
    <row r="9213" spans="1:9" x14ac:dyDescent="0.35">
      <c r="A9213" t="s">
        <v>1257</v>
      </c>
      <c r="B9213" t="s">
        <v>162</v>
      </c>
      <c r="C9213" t="s">
        <v>369</v>
      </c>
      <c r="D9213" t="s">
        <v>1275</v>
      </c>
      <c r="E9213" t="s">
        <v>30</v>
      </c>
      <c r="F9213">
        <v>4043</v>
      </c>
      <c r="G9213">
        <v>5880</v>
      </c>
      <c r="H9213">
        <v>1.454365570121197</v>
      </c>
      <c r="I9213" t="str">
        <f>VLOOKUP($B9213&amp;$E9213,'Employee List'!$A:$E,5,0)</f>
        <v>E-1237</v>
      </c>
    </row>
    <row r="9214" spans="1:9" x14ac:dyDescent="0.35">
      <c r="A9214" t="s">
        <v>1257</v>
      </c>
      <c r="B9214" t="s">
        <v>162</v>
      </c>
      <c r="C9214" t="s">
        <v>369</v>
      </c>
      <c r="D9214" t="s">
        <v>1275</v>
      </c>
      <c r="E9214" t="s">
        <v>31</v>
      </c>
      <c r="F9214">
        <v>1901</v>
      </c>
      <c r="G9214">
        <v>1580</v>
      </c>
      <c r="H9214">
        <v>0.83114150447133084</v>
      </c>
      <c r="I9214" t="str">
        <f>VLOOKUP($B9214&amp;$E9214,'Employee List'!$A:$E,5,0)</f>
        <v>E-1237</v>
      </c>
    </row>
    <row r="9215" spans="1:9" x14ac:dyDescent="0.35">
      <c r="A9215" t="s">
        <v>1257</v>
      </c>
      <c r="B9215" t="s">
        <v>162</v>
      </c>
      <c r="C9215" t="s">
        <v>369</v>
      </c>
      <c r="D9215" t="s">
        <v>1276</v>
      </c>
      <c r="E9215" t="s">
        <v>29</v>
      </c>
      <c r="F9215">
        <v>10497</v>
      </c>
      <c r="G9215">
        <v>6942</v>
      </c>
      <c r="H9215">
        <v>0.66133180908831091</v>
      </c>
      <c r="I9215" t="str">
        <f>VLOOKUP($B9215&amp;$E9215,'Employee List'!$A:$E,5,0)</f>
        <v>E-1237</v>
      </c>
    </row>
    <row r="9216" spans="1:9" x14ac:dyDescent="0.35">
      <c r="A9216" t="s">
        <v>1257</v>
      </c>
      <c r="B9216" t="s">
        <v>162</v>
      </c>
      <c r="C9216" t="s">
        <v>369</v>
      </c>
      <c r="D9216" t="s">
        <v>1276</v>
      </c>
      <c r="E9216" t="s">
        <v>30</v>
      </c>
      <c r="F9216">
        <v>8589</v>
      </c>
      <c r="G9216">
        <v>3645</v>
      </c>
      <c r="H9216">
        <v>0.42438002095703808</v>
      </c>
      <c r="I9216" t="str">
        <f>VLOOKUP($B9216&amp;$E9216,'Employee List'!$A:$E,5,0)</f>
        <v>E-1237</v>
      </c>
    </row>
    <row r="9217" spans="1:9" x14ac:dyDescent="0.35">
      <c r="A9217" t="s">
        <v>1257</v>
      </c>
      <c r="B9217" t="s">
        <v>162</v>
      </c>
      <c r="C9217" t="s">
        <v>369</v>
      </c>
      <c r="D9217" t="s">
        <v>1276</v>
      </c>
      <c r="E9217" t="s">
        <v>31</v>
      </c>
      <c r="F9217">
        <v>6476</v>
      </c>
      <c r="G9217">
        <v>2608</v>
      </c>
      <c r="H9217">
        <v>0.40271772699197034</v>
      </c>
      <c r="I9217" t="str">
        <f>VLOOKUP($B9217&amp;$E9217,'Employee List'!$A:$E,5,0)</f>
        <v>E-1237</v>
      </c>
    </row>
    <row r="9218" spans="1:9" x14ac:dyDescent="0.35">
      <c r="A9218" t="s">
        <v>1257</v>
      </c>
      <c r="B9218" t="s">
        <v>162</v>
      </c>
      <c r="C9218" t="s">
        <v>369</v>
      </c>
      <c r="D9218" t="s">
        <v>1277</v>
      </c>
      <c r="E9218" t="s">
        <v>29</v>
      </c>
      <c r="F9218">
        <v>7531</v>
      </c>
      <c r="G9218">
        <v>7844</v>
      </c>
      <c r="H9218">
        <v>1.0415615456114726</v>
      </c>
      <c r="I9218" t="str">
        <f>VLOOKUP($B9218&amp;$E9218,'Employee List'!$A:$E,5,0)</f>
        <v>E-1237</v>
      </c>
    </row>
    <row r="9219" spans="1:9" x14ac:dyDescent="0.35">
      <c r="A9219" t="s">
        <v>1257</v>
      </c>
      <c r="B9219" t="s">
        <v>162</v>
      </c>
      <c r="C9219" t="s">
        <v>369</v>
      </c>
      <c r="D9219" t="s">
        <v>1277</v>
      </c>
      <c r="E9219" t="s">
        <v>30</v>
      </c>
      <c r="F9219">
        <v>9456</v>
      </c>
      <c r="G9219">
        <v>11900</v>
      </c>
      <c r="H9219">
        <v>1.2584602368866329</v>
      </c>
      <c r="I9219" t="str">
        <f>VLOOKUP($B9219&amp;$E9219,'Employee List'!$A:$E,5,0)</f>
        <v>E-1237</v>
      </c>
    </row>
    <row r="9220" spans="1:9" x14ac:dyDescent="0.35">
      <c r="A9220" t="s">
        <v>1257</v>
      </c>
      <c r="B9220" t="s">
        <v>162</v>
      </c>
      <c r="C9220" t="s">
        <v>369</v>
      </c>
      <c r="D9220" t="s">
        <v>1277</v>
      </c>
      <c r="E9220" t="s">
        <v>31</v>
      </c>
      <c r="F9220">
        <v>9721</v>
      </c>
      <c r="G9220">
        <v>7765</v>
      </c>
      <c r="H9220">
        <v>0.79878613311387714</v>
      </c>
      <c r="I9220" t="str">
        <f>VLOOKUP($B9220&amp;$E9220,'Employee List'!$A:$E,5,0)</f>
        <v>E-1237</v>
      </c>
    </row>
    <row r="9221" spans="1:9" x14ac:dyDescent="0.35">
      <c r="A9221" t="s">
        <v>1257</v>
      </c>
      <c r="B9221" t="s">
        <v>162</v>
      </c>
      <c r="C9221" t="s">
        <v>369</v>
      </c>
      <c r="D9221" t="s">
        <v>1278</v>
      </c>
      <c r="E9221" t="s">
        <v>29</v>
      </c>
      <c r="F9221">
        <v>12182</v>
      </c>
      <c r="G9221">
        <v>13921</v>
      </c>
      <c r="H9221">
        <v>1.1427516007223772</v>
      </c>
      <c r="I9221" t="str">
        <f>VLOOKUP($B9221&amp;$E9221,'Employee List'!$A:$E,5,0)</f>
        <v>E-1237</v>
      </c>
    </row>
    <row r="9222" spans="1:9" x14ac:dyDescent="0.35">
      <c r="A9222" t="s">
        <v>1257</v>
      </c>
      <c r="B9222" t="s">
        <v>162</v>
      </c>
      <c r="C9222" t="s">
        <v>369</v>
      </c>
      <c r="D9222" t="s">
        <v>1278</v>
      </c>
      <c r="E9222" t="s">
        <v>30</v>
      </c>
      <c r="F9222">
        <v>14712</v>
      </c>
      <c r="G9222">
        <v>12261</v>
      </c>
      <c r="H9222">
        <v>0.8334013050570962</v>
      </c>
      <c r="I9222" t="str">
        <f>VLOOKUP($B9222&amp;$E9222,'Employee List'!$A:$E,5,0)</f>
        <v>E-1237</v>
      </c>
    </row>
    <row r="9223" spans="1:9" x14ac:dyDescent="0.35">
      <c r="A9223" t="s">
        <v>1257</v>
      </c>
      <c r="B9223" t="s">
        <v>162</v>
      </c>
      <c r="C9223" t="s">
        <v>369</v>
      </c>
      <c r="D9223" t="s">
        <v>1278</v>
      </c>
      <c r="E9223" t="s">
        <v>31</v>
      </c>
      <c r="F9223">
        <v>15100</v>
      </c>
      <c r="G9223">
        <v>10383</v>
      </c>
      <c r="H9223">
        <v>0.68761589403973511</v>
      </c>
      <c r="I9223" t="str">
        <f>VLOOKUP($B9223&amp;$E9223,'Employee List'!$A:$E,5,0)</f>
        <v>E-1237</v>
      </c>
    </row>
    <row r="9224" spans="1:9" x14ac:dyDescent="0.35">
      <c r="A9224" t="s">
        <v>1257</v>
      </c>
      <c r="B9224" t="s">
        <v>162</v>
      </c>
      <c r="C9224" t="s">
        <v>369</v>
      </c>
      <c r="D9224" t="s">
        <v>1279</v>
      </c>
      <c r="E9224" t="s">
        <v>29</v>
      </c>
      <c r="F9224">
        <v>1835</v>
      </c>
      <c r="G9224">
        <v>3690</v>
      </c>
      <c r="H9224">
        <v>2.0108991825613081</v>
      </c>
      <c r="I9224" t="str">
        <f>VLOOKUP($B9224&amp;$E9224,'Employee List'!$A:$E,5,0)</f>
        <v>E-1237</v>
      </c>
    </row>
    <row r="9225" spans="1:9" x14ac:dyDescent="0.35">
      <c r="A9225" t="s">
        <v>1257</v>
      </c>
      <c r="B9225" t="s">
        <v>162</v>
      </c>
      <c r="C9225" t="s">
        <v>369</v>
      </c>
      <c r="D9225" t="s">
        <v>1279</v>
      </c>
      <c r="E9225" t="s">
        <v>30</v>
      </c>
      <c r="F9225">
        <v>1872</v>
      </c>
      <c r="G9225">
        <v>5373</v>
      </c>
      <c r="H9225">
        <v>2.8701923076923075</v>
      </c>
      <c r="I9225" t="str">
        <f>VLOOKUP($B9225&amp;$E9225,'Employee List'!$A:$E,5,0)</f>
        <v>E-1237</v>
      </c>
    </row>
    <row r="9226" spans="1:9" x14ac:dyDescent="0.35">
      <c r="A9226" t="s">
        <v>1257</v>
      </c>
      <c r="B9226" t="s">
        <v>162</v>
      </c>
      <c r="C9226" t="s">
        <v>369</v>
      </c>
      <c r="D9226" t="s">
        <v>1279</v>
      </c>
      <c r="E9226" t="s">
        <v>31</v>
      </c>
      <c r="F9226">
        <v>3810</v>
      </c>
      <c r="G9226">
        <v>4882</v>
      </c>
      <c r="H9226">
        <v>1.2813648293963256</v>
      </c>
      <c r="I9226" t="str">
        <f>VLOOKUP($B9226&amp;$E9226,'Employee List'!$A:$E,5,0)</f>
        <v>E-1237</v>
      </c>
    </row>
    <row r="9227" spans="1:9" x14ac:dyDescent="0.35">
      <c r="A9227" t="s">
        <v>1257</v>
      </c>
      <c r="B9227" t="s">
        <v>162</v>
      </c>
      <c r="C9227" t="s">
        <v>369</v>
      </c>
      <c r="D9227" t="s">
        <v>1280</v>
      </c>
      <c r="E9227" t="s">
        <v>29</v>
      </c>
      <c r="F9227">
        <v>1749</v>
      </c>
      <c r="G9227">
        <v>3797</v>
      </c>
      <c r="H9227">
        <v>2.1709548313321898</v>
      </c>
      <c r="I9227" t="str">
        <f>VLOOKUP($B9227&amp;$E9227,'Employee List'!$A:$E,5,0)</f>
        <v>E-1237</v>
      </c>
    </row>
    <row r="9228" spans="1:9" x14ac:dyDescent="0.35">
      <c r="A9228" t="s">
        <v>1257</v>
      </c>
      <c r="B9228" t="s">
        <v>162</v>
      </c>
      <c r="C9228" t="s">
        <v>369</v>
      </c>
      <c r="D9228" t="s">
        <v>1280</v>
      </c>
      <c r="E9228" t="s">
        <v>30</v>
      </c>
      <c r="F9228">
        <v>4179</v>
      </c>
      <c r="G9228">
        <v>4824</v>
      </c>
      <c r="H9228">
        <v>1.1543431442928931</v>
      </c>
      <c r="I9228" t="str">
        <f>VLOOKUP($B9228&amp;$E9228,'Employee List'!$A:$E,5,0)</f>
        <v>E-1237</v>
      </c>
    </row>
    <row r="9229" spans="1:9" x14ac:dyDescent="0.35">
      <c r="A9229" t="s">
        <v>1257</v>
      </c>
      <c r="B9229" t="s">
        <v>162</v>
      </c>
      <c r="C9229" t="s">
        <v>369</v>
      </c>
      <c r="D9229" t="s">
        <v>1280</v>
      </c>
      <c r="E9229" t="s">
        <v>31</v>
      </c>
      <c r="F9229">
        <v>2632</v>
      </c>
      <c r="G9229">
        <v>5564</v>
      </c>
      <c r="H9229">
        <v>2.1139817629179332</v>
      </c>
      <c r="I9229" t="str">
        <f>VLOOKUP($B9229&amp;$E9229,'Employee List'!$A:$E,5,0)</f>
        <v>E-1237</v>
      </c>
    </row>
    <row r="9230" spans="1:9" x14ac:dyDescent="0.35">
      <c r="A9230" t="s">
        <v>1257</v>
      </c>
      <c r="B9230" t="s">
        <v>162</v>
      </c>
      <c r="C9230" t="s">
        <v>369</v>
      </c>
      <c r="D9230" t="s">
        <v>1262</v>
      </c>
      <c r="E9230" t="s">
        <v>29</v>
      </c>
      <c r="F9230">
        <v>33631</v>
      </c>
      <c r="G9230">
        <v>35635</v>
      </c>
      <c r="H9230">
        <v>1.0595878802295502</v>
      </c>
      <c r="I9230" t="str">
        <f>VLOOKUP($B9230&amp;$E9230,'Employee List'!$A:$E,5,0)</f>
        <v>E-1237</v>
      </c>
    </row>
    <row r="9231" spans="1:9" x14ac:dyDescent="0.35">
      <c r="A9231" t="s">
        <v>1257</v>
      </c>
      <c r="B9231" t="s">
        <v>162</v>
      </c>
      <c r="C9231" t="s">
        <v>369</v>
      </c>
      <c r="D9231" t="s">
        <v>1262</v>
      </c>
      <c r="E9231" t="s">
        <v>30</v>
      </c>
      <c r="F9231">
        <v>34117</v>
      </c>
      <c r="G9231">
        <v>33428</v>
      </c>
      <c r="H9231">
        <v>0.97980478940117832</v>
      </c>
      <c r="I9231" t="str">
        <f>VLOOKUP($B9231&amp;$E9231,'Employee List'!$A:$E,5,0)</f>
        <v>E-1237</v>
      </c>
    </row>
    <row r="9232" spans="1:9" x14ac:dyDescent="0.35">
      <c r="A9232" t="s">
        <v>1257</v>
      </c>
      <c r="B9232" t="s">
        <v>162</v>
      </c>
      <c r="C9232" t="s">
        <v>369</v>
      </c>
      <c r="D9232" t="s">
        <v>1262</v>
      </c>
      <c r="E9232" t="s">
        <v>31</v>
      </c>
      <c r="F9232">
        <v>37042</v>
      </c>
      <c r="G9232">
        <v>35999</v>
      </c>
      <c r="H9232">
        <v>0.97184277306840883</v>
      </c>
      <c r="I9232" t="str">
        <f>VLOOKUP($B9232&amp;$E9232,'Employee List'!$A:$E,5,0)</f>
        <v>E-1237</v>
      </c>
    </row>
    <row r="9233" spans="1:9" x14ac:dyDescent="0.35">
      <c r="A9233" t="s">
        <v>1257</v>
      </c>
      <c r="B9233" t="s">
        <v>162</v>
      </c>
      <c r="C9233" t="s">
        <v>369</v>
      </c>
      <c r="D9233" t="s">
        <v>1282</v>
      </c>
      <c r="E9233" t="s">
        <v>30</v>
      </c>
      <c r="F9233">
        <v>6951</v>
      </c>
      <c r="G9233">
        <v>2546</v>
      </c>
      <c r="H9233">
        <v>0.36627823334771975</v>
      </c>
      <c r="I9233" t="str">
        <f>VLOOKUP($B9233&amp;$E9233,'Employee List'!$A:$E,5,0)</f>
        <v>E-1237</v>
      </c>
    </row>
    <row r="9234" spans="1:9" x14ac:dyDescent="0.35">
      <c r="A9234" t="s">
        <v>1257</v>
      </c>
      <c r="B9234" t="s">
        <v>162</v>
      </c>
      <c r="C9234" t="s">
        <v>369</v>
      </c>
      <c r="D9234" t="s">
        <v>1282</v>
      </c>
      <c r="E9234" t="s">
        <v>31</v>
      </c>
      <c r="F9234">
        <v>5769</v>
      </c>
      <c r="G9234">
        <v>4210</v>
      </c>
      <c r="H9234">
        <v>0.72976252383428675</v>
      </c>
      <c r="I9234" t="str">
        <f>VLOOKUP($B9234&amp;$E9234,'Employee List'!$A:$E,5,0)</f>
        <v>E-1237</v>
      </c>
    </row>
    <row r="9235" spans="1:9" x14ac:dyDescent="0.35">
      <c r="A9235" t="s">
        <v>1257</v>
      </c>
      <c r="B9235" t="s">
        <v>162</v>
      </c>
      <c r="C9235" t="s">
        <v>369</v>
      </c>
      <c r="D9235" t="s">
        <v>1281</v>
      </c>
      <c r="E9235" t="s">
        <v>29</v>
      </c>
      <c r="F9235">
        <v>7451</v>
      </c>
      <c r="G9235">
        <v>16715</v>
      </c>
      <c r="H9235">
        <v>2.2433230438867264</v>
      </c>
      <c r="I9235" t="str">
        <f>VLOOKUP($B9235&amp;$E9235,'Employee List'!$A:$E,5,0)</f>
        <v>E-1237</v>
      </c>
    </row>
    <row r="9236" spans="1:9" x14ac:dyDescent="0.35">
      <c r="A9236" t="s">
        <v>1257</v>
      </c>
      <c r="B9236" t="s">
        <v>162</v>
      </c>
      <c r="C9236" t="s">
        <v>369</v>
      </c>
      <c r="D9236" t="s">
        <v>1281</v>
      </c>
      <c r="E9236" t="s">
        <v>30</v>
      </c>
      <c r="F9236">
        <v>5799</v>
      </c>
      <c r="G9236">
        <v>11388</v>
      </c>
      <c r="H9236">
        <v>1.9637868598034143</v>
      </c>
      <c r="I9236" t="str">
        <f>VLOOKUP($B9236&amp;$E9236,'Employee List'!$A:$E,5,0)</f>
        <v>E-1237</v>
      </c>
    </row>
    <row r="9237" spans="1:9" x14ac:dyDescent="0.35">
      <c r="A9237" t="s">
        <v>1257</v>
      </c>
      <c r="B9237" t="s">
        <v>162</v>
      </c>
      <c r="C9237" t="s">
        <v>369</v>
      </c>
      <c r="D9237" t="s">
        <v>1281</v>
      </c>
      <c r="E9237" t="s">
        <v>31</v>
      </c>
      <c r="F9237">
        <v>6212</v>
      </c>
      <c r="G9237">
        <v>8858</v>
      </c>
      <c r="H9237">
        <v>1.4259497746297489</v>
      </c>
      <c r="I9237" t="str">
        <f>VLOOKUP($B9237&amp;$E9237,'Employee List'!$A:$E,5,0)</f>
        <v>E-1237</v>
      </c>
    </row>
    <row r="9238" spans="1:9" x14ac:dyDescent="0.35">
      <c r="A9238" t="s">
        <v>1257</v>
      </c>
      <c r="B9238" t="s">
        <v>163</v>
      </c>
      <c r="C9238" t="s">
        <v>370</v>
      </c>
      <c r="D9238" t="s">
        <v>1274</v>
      </c>
      <c r="E9238" t="s">
        <v>29</v>
      </c>
      <c r="F9238">
        <v>7320</v>
      </c>
      <c r="G9238">
        <v>5281</v>
      </c>
      <c r="H9238">
        <v>0.72144808743169397</v>
      </c>
      <c r="I9238" t="str">
        <f>VLOOKUP($B9238&amp;$E9238,'Employee List'!$A:$E,5,0)</f>
        <v>E-1238</v>
      </c>
    </row>
    <row r="9239" spans="1:9" x14ac:dyDescent="0.35">
      <c r="A9239" t="s">
        <v>1257</v>
      </c>
      <c r="B9239" t="s">
        <v>163</v>
      </c>
      <c r="C9239" t="s">
        <v>370</v>
      </c>
      <c r="D9239" t="s">
        <v>1274</v>
      </c>
      <c r="E9239" t="s">
        <v>30</v>
      </c>
      <c r="F9239">
        <v>4827</v>
      </c>
      <c r="G9239">
        <v>6992</v>
      </c>
      <c r="H9239">
        <v>1.4485187487051998</v>
      </c>
      <c r="I9239" t="str">
        <f>VLOOKUP($B9239&amp;$E9239,'Employee List'!$A:$E,5,0)</f>
        <v>E-1238</v>
      </c>
    </row>
    <row r="9240" spans="1:9" x14ac:dyDescent="0.35">
      <c r="A9240" t="s">
        <v>1257</v>
      </c>
      <c r="B9240" t="s">
        <v>163</v>
      </c>
      <c r="C9240" t="s">
        <v>370</v>
      </c>
      <c r="D9240" t="s">
        <v>1274</v>
      </c>
      <c r="E9240" t="s">
        <v>31</v>
      </c>
      <c r="F9240">
        <v>6454</v>
      </c>
      <c r="G9240">
        <v>6946</v>
      </c>
      <c r="H9240">
        <v>1.0762317942361326</v>
      </c>
      <c r="I9240" t="str">
        <f>VLOOKUP($B9240&amp;$E9240,'Employee List'!$A:$E,5,0)</f>
        <v>E-1238</v>
      </c>
    </row>
    <row r="9241" spans="1:9" x14ac:dyDescent="0.35">
      <c r="A9241" t="s">
        <v>1257</v>
      </c>
      <c r="B9241" t="s">
        <v>163</v>
      </c>
      <c r="C9241" t="s">
        <v>370</v>
      </c>
      <c r="D9241" t="s">
        <v>1263</v>
      </c>
      <c r="E9241" t="s">
        <v>29</v>
      </c>
      <c r="F9241">
        <v>3197</v>
      </c>
      <c r="G9241">
        <v>3441</v>
      </c>
      <c r="H9241">
        <v>1.0763215514544886</v>
      </c>
      <c r="I9241" t="str">
        <f>VLOOKUP($B9241&amp;$E9241,'Employee List'!$A:$E,5,0)</f>
        <v>E-1238</v>
      </c>
    </row>
    <row r="9242" spans="1:9" x14ac:dyDescent="0.35">
      <c r="A9242" t="s">
        <v>1257</v>
      </c>
      <c r="B9242" t="s">
        <v>163</v>
      </c>
      <c r="C9242" t="s">
        <v>370</v>
      </c>
      <c r="D9242" t="s">
        <v>1263</v>
      </c>
      <c r="E9242" t="s">
        <v>30</v>
      </c>
      <c r="F9242">
        <v>4137</v>
      </c>
      <c r="G9242">
        <v>1946</v>
      </c>
      <c r="H9242">
        <v>0.47038917089678511</v>
      </c>
      <c r="I9242" t="str">
        <f>VLOOKUP($B9242&amp;$E9242,'Employee List'!$A:$E,5,0)</f>
        <v>E-1238</v>
      </c>
    </row>
    <row r="9243" spans="1:9" x14ac:dyDescent="0.35">
      <c r="A9243" t="s">
        <v>1257</v>
      </c>
      <c r="B9243" t="s">
        <v>163</v>
      </c>
      <c r="C9243" t="s">
        <v>370</v>
      </c>
      <c r="D9243" t="s">
        <v>1263</v>
      </c>
      <c r="E9243" t="s">
        <v>31</v>
      </c>
      <c r="F9243">
        <v>3410</v>
      </c>
      <c r="G9243">
        <v>2631</v>
      </c>
      <c r="H9243">
        <v>0.77155425219941354</v>
      </c>
      <c r="I9243" t="str">
        <f>VLOOKUP($B9243&amp;$E9243,'Employee List'!$A:$E,5,0)</f>
        <v>E-1238</v>
      </c>
    </row>
    <row r="9244" spans="1:9" x14ac:dyDescent="0.35">
      <c r="A9244" t="s">
        <v>1257</v>
      </c>
      <c r="B9244" t="s">
        <v>163</v>
      </c>
      <c r="C9244" t="s">
        <v>370</v>
      </c>
      <c r="D9244" t="s">
        <v>1264</v>
      </c>
      <c r="E9244" t="s">
        <v>29</v>
      </c>
      <c r="F9244">
        <v>2102</v>
      </c>
      <c r="G9244">
        <v>5189</v>
      </c>
      <c r="H9244">
        <v>2.4686013320647002</v>
      </c>
      <c r="I9244" t="str">
        <f>VLOOKUP($B9244&amp;$E9244,'Employee List'!$A:$E,5,0)</f>
        <v>E-1238</v>
      </c>
    </row>
    <row r="9245" spans="1:9" x14ac:dyDescent="0.35">
      <c r="A9245" t="s">
        <v>1257</v>
      </c>
      <c r="B9245" t="s">
        <v>163</v>
      </c>
      <c r="C9245" t="s">
        <v>370</v>
      </c>
      <c r="D9245" t="s">
        <v>1264</v>
      </c>
      <c r="E9245" t="s">
        <v>30</v>
      </c>
      <c r="F9245">
        <v>1325</v>
      </c>
      <c r="G9245">
        <v>4122</v>
      </c>
      <c r="H9245">
        <v>3.110943396226415</v>
      </c>
      <c r="I9245" t="str">
        <f>VLOOKUP($B9245&amp;$E9245,'Employee List'!$A:$E,5,0)</f>
        <v>E-1238</v>
      </c>
    </row>
    <row r="9246" spans="1:9" x14ac:dyDescent="0.35">
      <c r="A9246" t="s">
        <v>1257</v>
      </c>
      <c r="B9246" t="s">
        <v>163</v>
      </c>
      <c r="C9246" t="s">
        <v>370</v>
      </c>
      <c r="D9246" t="s">
        <v>1264</v>
      </c>
      <c r="E9246" t="s">
        <v>31</v>
      </c>
      <c r="F9246">
        <v>2971</v>
      </c>
      <c r="G9246">
        <v>2705</v>
      </c>
      <c r="H9246">
        <v>0.91046785594076074</v>
      </c>
      <c r="I9246" t="str">
        <f>VLOOKUP($B9246&amp;$E9246,'Employee List'!$A:$E,5,0)</f>
        <v>E-1238</v>
      </c>
    </row>
    <row r="9247" spans="1:9" x14ac:dyDescent="0.35">
      <c r="A9247" t="s">
        <v>1257</v>
      </c>
      <c r="B9247" t="s">
        <v>163</v>
      </c>
      <c r="C9247" t="s">
        <v>370</v>
      </c>
      <c r="D9247" t="s">
        <v>1265</v>
      </c>
      <c r="E9247" t="s">
        <v>29</v>
      </c>
      <c r="F9247">
        <v>6361</v>
      </c>
      <c r="G9247">
        <v>3107</v>
      </c>
      <c r="H9247">
        <v>0.48844521301682126</v>
      </c>
      <c r="I9247" t="str">
        <f>VLOOKUP($B9247&amp;$E9247,'Employee List'!$A:$E,5,0)</f>
        <v>E-1238</v>
      </c>
    </row>
    <row r="9248" spans="1:9" x14ac:dyDescent="0.35">
      <c r="A9248" t="s">
        <v>1257</v>
      </c>
      <c r="B9248" t="s">
        <v>163</v>
      </c>
      <c r="C9248" t="s">
        <v>370</v>
      </c>
      <c r="D9248" t="s">
        <v>1265</v>
      </c>
      <c r="E9248" t="s">
        <v>30</v>
      </c>
      <c r="F9248">
        <v>5171</v>
      </c>
      <c r="G9248">
        <v>8009</v>
      </c>
      <c r="H9248">
        <v>1.5488300135370334</v>
      </c>
      <c r="I9248" t="str">
        <f>VLOOKUP($B9248&amp;$E9248,'Employee List'!$A:$E,5,0)</f>
        <v>E-1238</v>
      </c>
    </row>
    <row r="9249" spans="1:9" x14ac:dyDescent="0.35">
      <c r="A9249" t="s">
        <v>1257</v>
      </c>
      <c r="B9249" t="s">
        <v>163</v>
      </c>
      <c r="C9249" t="s">
        <v>370</v>
      </c>
      <c r="D9249" t="s">
        <v>1265</v>
      </c>
      <c r="E9249" t="s">
        <v>31</v>
      </c>
      <c r="F9249">
        <v>6787</v>
      </c>
      <c r="G9249">
        <v>10101</v>
      </c>
      <c r="H9249">
        <v>1.4882864299395904</v>
      </c>
      <c r="I9249" t="str">
        <f>VLOOKUP($B9249&amp;$E9249,'Employee List'!$A:$E,5,0)</f>
        <v>E-1238</v>
      </c>
    </row>
    <row r="9250" spans="1:9" x14ac:dyDescent="0.35">
      <c r="A9250" t="s">
        <v>1257</v>
      </c>
      <c r="B9250" t="s">
        <v>163</v>
      </c>
      <c r="C9250" t="s">
        <v>370</v>
      </c>
      <c r="D9250" t="s">
        <v>1260</v>
      </c>
      <c r="E9250" t="s">
        <v>29</v>
      </c>
      <c r="F9250">
        <v>65048</v>
      </c>
      <c r="G9250">
        <v>51216</v>
      </c>
      <c r="H9250">
        <v>0.78735702865576185</v>
      </c>
      <c r="I9250" t="str">
        <f>VLOOKUP($B9250&amp;$E9250,'Employee List'!$A:$E,5,0)</f>
        <v>E-1238</v>
      </c>
    </row>
    <row r="9251" spans="1:9" x14ac:dyDescent="0.35">
      <c r="A9251" t="s">
        <v>1257</v>
      </c>
      <c r="B9251" t="s">
        <v>163</v>
      </c>
      <c r="C9251" t="s">
        <v>370</v>
      </c>
      <c r="D9251" t="s">
        <v>1260</v>
      </c>
      <c r="E9251" t="s">
        <v>30</v>
      </c>
      <c r="F9251">
        <v>65953</v>
      </c>
      <c r="G9251">
        <v>88518</v>
      </c>
      <c r="H9251">
        <v>1.3421375828241324</v>
      </c>
      <c r="I9251" t="str">
        <f>VLOOKUP($B9251&amp;$E9251,'Employee List'!$A:$E,5,0)</f>
        <v>E-1238</v>
      </c>
    </row>
    <row r="9252" spans="1:9" x14ac:dyDescent="0.35">
      <c r="A9252" t="s">
        <v>1257</v>
      </c>
      <c r="B9252" t="s">
        <v>163</v>
      </c>
      <c r="C9252" t="s">
        <v>370</v>
      </c>
      <c r="D9252" t="s">
        <v>1260</v>
      </c>
      <c r="E9252" t="s">
        <v>31</v>
      </c>
      <c r="F9252">
        <v>75638</v>
      </c>
      <c r="G9252">
        <v>81570</v>
      </c>
      <c r="H9252">
        <v>1.0784261878949735</v>
      </c>
      <c r="I9252" t="str">
        <f>VLOOKUP($B9252&amp;$E9252,'Employee List'!$A:$E,5,0)</f>
        <v>E-1238</v>
      </c>
    </row>
    <row r="9253" spans="1:9" x14ac:dyDescent="0.35">
      <c r="A9253" t="s">
        <v>1257</v>
      </c>
      <c r="B9253" t="s">
        <v>163</v>
      </c>
      <c r="C9253" t="s">
        <v>370</v>
      </c>
      <c r="D9253" t="s">
        <v>1261</v>
      </c>
      <c r="E9253" t="s">
        <v>29</v>
      </c>
      <c r="F9253">
        <v>37032</v>
      </c>
      <c r="G9253">
        <v>30858</v>
      </c>
      <c r="H9253">
        <v>0.83327932598833443</v>
      </c>
      <c r="I9253" t="str">
        <f>VLOOKUP($B9253&amp;$E9253,'Employee List'!$A:$E,5,0)</f>
        <v>E-1238</v>
      </c>
    </row>
    <row r="9254" spans="1:9" x14ac:dyDescent="0.35">
      <c r="A9254" t="s">
        <v>1257</v>
      </c>
      <c r="B9254" t="s">
        <v>163</v>
      </c>
      <c r="C9254" t="s">
        <v>370</v>
      </c>
      <c r="D9254" t="s">
        <v>1261</v>
      </c>
      <c r="E9254" t="s">
        <v>30</v>
      </c>
      <c r="F9254">
        <v>36892</v>
      </c>
      <c r="G9254">
        <v>32692</v>
      </c>
      <c r="H9254">
        <v>0.88615417976797139</v>
      </c>
      <c r="I9254" t="str">
        <f>VLOOKUP($B9254&amp;$E9254,'Employee List'!$A:$E,5,0)</f>
        <v>E-1238</v>
      </c>
    </row>
    <row r="9255" spans="1:9" x14ac:dyDescent="0.35">
      <c r="A9255" t="s">
        <v>1257</v>
      </c>
      <c r="B9255" t="s">
        <v>163</v>
      </c>
      <c r="C9255" t="s">
        <v>370</v>
      </c>
      <c r="D9255" t="s">
        <v>1261</v>
      </c>
      <c r="E9255" t="s">
        <v>31</v>
      </c>
      <c r="F9255">
        <v>36617</v>
      </c>
      <c r="G9255">
        <v>52395</v>
      </c>
      <c r="H9255">
        <v>1.430892754731409</v>
      </c>
      <c r="I9255" t="str">
        <f>VLOOKUP($B9255&amp;$E9255,'Employee List'!$A:$E,5,0)</f>
        <v>E-1238</v>
      </c>
    </row>
    <row r="9256" spans="1:9" x14ac:dyDescent="0.35">
      <c r="A9256" t="s">
        <v>1257</v>
      </c>
      <c r="B9256" t="s">
        <v>163</v>
      </c>
      <c r="C9256" t="s">
        <v>370</v>
      </c>
      <c r="D9256" t="s">
        <v>1266</v>
      </c>
      <c r="E9256" t="s">
        <v>29</v>
      </c>
      <c r="F9256">
        <v>66015</v>
      </c>
      <c r="G9256">
        <v>64676</v>
      </c>
      <c r="H9256">
        <v>0.97971673104597445</v>
      </c>
      <c r="I9256" t="str">
        <f>VLOOKUP($B9256&amp;$E9256,'Employee List'!$A:$E,5,0)</f>
        <v>E-1238</v>
      </c>
    </row>
    <row r="9257" spans="1:9" x14ac:dyDescent="0.35">
      <c r="A9257" t="s">
        <v>1257</v>
      </c>
      <c r="B9257" t="s">
        <v>163</v>
      </c>
      <c r="C9257" t="s">
        <v>370</v>
      </c>
      <c r="D9257" t="s">
        <v>1266</v>
      </c>
      <c r="E9257" t="s">
        <v>30</v>
      </c>
      <c r="F9257">
        <v>68191</v>
      </c>
      <c r="G9257">
        <v>85977</v>
      </c>
      <c r="H9257">
        <v>1.2608262087372233</v>
      </c>
      <c r="I9257" t="str">
        <f>VLOOKUP($B9257&amp;$E9257,'Employee List'!$A:$E,5,0)</f>
        <v>E-1238</v>
      </c>
    </row>
    <row r="9258" spans="1:9" x14ac:dyDescent="0.35">
      <c r="A9258" t="s">
        <v>1257</v>
      </c>
      <c r="B9258" t="s">
        <v>163</v>
      </c>
      <c r="C9258" t="s">
        <v>370</v>
      </c>
      <c r="D9258" t="s">
        <v>1266</v>
      </c>
      <c r="E9258" t="s">
        <v>31</v>
      </c>
      <c r="F9258">
        <v>70177</v>
      </c>
      <c r="G9258">
        <v>62031</v>
      </c>
      <c r="H9258">
        <v>0.88392208273365913</v>
      </c>
      <c r="I9258" t="str">
        <f>VLOOKUP($B9258&amp;$E9258,'Employee List'!$A:$E,5,0)</f>
        <v>E-1238</v>
      </c>
    </row>
    <row r="9259" spans="1:9" x14ac:dyDescent="0.35">
      <c r="A9259" t="s">
        <v>1257</v>
      </c>
      <c r="B9259" t="s">
        <v>163</v>
      </c>
      <c r="C9259" t="s">
        <v>370</v>
      </c>
      <c r="D9259" t="s">
        <v>1267</v>
      </c>
      <c r="E9259" t="s">
        <v>29</v>
      </c>
      <c r="F9259">
        <v>24656</v>
      </c>
      <c r="G9259">
        <v>22152</v>
      </c>
      <c r="H9259">
        <v>0.89844256975989623</v>
      </c>
      <c r="I9259" t="str">
        <f>VLOOKUP($B9259&amp;$E9259,'Employee List'!$A:$E,5,0)</f>
        <v>E-1238</v>
      </c>
    </row>
    <row r="9260" spans="1:9" x14ac:dyDescent="0.35">
      <c r="A9260" t="s">
        <v>1257</v>
      </c>
      <c r="B9260" t="s">
        <v>163</v>
      </c>
      <c r="C9260" t="s">
        <v>370</v>
      </c>
      <c r="D9260" t="s">
        <v>1267</v>
      </c>
      <c r="E9260" t="s">
        <v>30</v>
      </c>
      <c r="F9260">
        <v>24663</v>
      </c>
      <c r="G9260">
        <v>26275</v>
      </c>
      <c r="H9260">
        <v>1.0653610671856628</v>
      </c>
      <c r="I9260" t="str">
        <f>VLOOKUP($B9260&amp;$E9260,'Employee List'!$A:$E,5,0)</f>
        <v>E-1238</v>
      </c>
    </row>
    <row r="9261" spans="1:9" x14ac:dyDescent="0.35">
      <c r="A9261" t="s">
        <v>1257</v>
      </c>
      <c r="B9261" t="s">
        <v>163</v>
      </c>
      <c r="C9261" t="s">
        <v>370</v>
      </c>
      <c r="D9261" t="s">
        <v>1267</v>
      </c>
      <c r="E9261" t="s">
        <v>31</v>
      </c>
      <c r="F9261">
        <v>24750</v>
      </c>
      <c r="G9261">
        <v>27909</v>
      </c>
      <c r="H9261">
        <v>1.1276363636363635</v>
      </c>
      <c r="I9261" t="str">
        <f>VLOOKUP($B9261&amp;$E9261,'Employee List'!$A:$E,5,0)</f>
        <v>E-1238</v>
      </c>
    </row>
    <row r="9262" spans="1:9" x14ac:dyDescent="0.35">
      <c r="A9262" t="s">
        <v>1257</v>
      </c>
      <c r="B9262" t="s">
        <v>163</v>
      </c>
      <c r="C9262" t="s">
        <v>370</v>
      </c>
      <c r="D9262" t="s">
        <v>1268</v>
      </c>
      <c r="E9262" t="s">
        <v>29</v>
      </c>
      <c r="F9262">
        <v>14662</v>
      </c>
      <c r="G9262">
        <v>4581</v>
      </c>
      <c r="H9262">
        <v>0.31244032192061111</v>
      </c>
      <c r="I9262" t="str">
        <f>VLOOKUP($B9262&amp;$E9262,'Employee List'!$A:$E,5,0)</f>
        <v>E-1238</v>
      </c>
    </row>
    <row r="9263" spans="1:9" x14ac:dyDescent="0.35">
      <c r="A9263" t="s">
        <v>1257</v>
      </c>
      <c r="B9263" t="s">
        <v>163</v>
      </c>
      <c r="C9263" t="s">
        <v>370</v>
      </c>
      <c r="D9263" t="s">
        <v>1268</v>
      </c>
      <c r="E9263" t="s">
        <v>30</v>
      </c>
      <c r="F9263">
        <v>11996</v>
      </c>
      <c r="G9263">
        <v>4977</v>
      </c>
      <c r="H9263">
        <v>0.41488829609869959</v>
      </c>
      <c r="I9263" t="str">
        <f>VLOOKUP($B9263&amp;$E9263,'Employee List'!$A:$E,5,0)</f>
        <v>E-1238</v>
      </c>
    </row>
    <row r="9264" spans="1:9" x14ac:dyDescent="0.35">
      <c r="A9264" t="s">
        <v>1257</v>
      </c>
      <c r="B9264" t="s">
        <v>163</v>
      </c>
      <c r="C9264" t="s">
        <v>370</v>
      </c>
      <c r="D9264" t="s">
        <v>1268</v>
      </c>
      <c r="E9264" t="s">
        <v>31</v>
      </c>
      <c r="F9264">
        <v>13191</v>
      </c>
      <c r="G9264">
        <v>6297</v>
      </c>
      <c r="H9264">
        <v>0.47737093472822378</v>
      </c>
      <c r="I9264" t="str">
        <f>VLOOKUP($B9264&amp;$E9264,'Employee List'!$A:$E,5,0)</f>
        <v>E-1238</v>
      </c>
    </row>
    <row r="9265" spans="1:9" x14ac:dyDescent="0.35">
      <c r="A9265" t="s">
        <v>1257</v>
      </c>
      <c r="B9265" t="s">
        <v>163</v>
      </c>
      <c r="C9265" t="s">
        <v>370</v>
      </c>
      <c r="D9265" t="s">
        <v>1269</v>
      </c>
      <c r="E9265" t="s">
        <v>29</v>
      </c>
      <c r="F9265">
        <v>7030</v>
      </c>
      <c r="G9265">
        <v>15692</v>
      </c>
      <c r="H9265">
        <v>2.2321479374110953</v>
      </c>
      <c r="I9265" t="str">
        <f>VLOOKUP($B9265&amp;$E9265,'Employee List'!$A:$E,5,0)</f>
        <v>E-1238</v>
      </c>
    </row>
    <row r="9266" spans="1:9" x14ac:dyDescent="0.35">
      <c r="A9266" t="s">
        <v>1257</v>
      </c>
      <c r="B9266" t="s">
        <v>163</v>
      </c>
      <c r="C9266" t="s">
        <v>370</v>
      </c>
      <c r="D9266" t="s">
        <v>1269</v>
      </c>
      <c r="E9266" t="s">
        <v>30</v>
      </c>
      <c r="F9266">
        <v>6577</v>
      </c>
      <c r="G9266">
        <v>14329</v>
      </c>
      <c r="H9266">
        <v>2.1786528812528507</v>
      </c>
      <c r="I9266" t="str">
        <f>VLOOKUP($B9266&amp;$E9266,'Employee List'!$A:$E,5,0)</f>
        <v>E-1238</v>
      </c>
    </row>
    <row r="9267" spans="1:9" x14ac:dyDescent="0.35">
      <c r="A9267" t="s">
        <v>1257</v>
      </c>
      <c r="B9267" t="s">
        <v>163</v>
      </c>
      <c r="C9267" t="s">
        <v>370</v>
      </c>
      <c r="D9267" t="s">
        <v>1269</v>
      </c>
      <c r="E9267" t="s">
        <v>31</v>
      </c>
      <c r="F9267">
        <v>4520</v>
      </c>
      <c r="G9267">
        <v>7011</v>
      </c>
      <c r="H9267">
        <v>1.5511061946902656</v>
      </c>
      <c r="I9267" t="str">
        <f>VLOOKUP($B9267&amp;$E9267,'Employee List'!$A:$E,5,0)</f>
        <v>E-1238</v>
      </c>
    </row>
    <row r="9268" spans="1:9" x14ac:dyDescent="0.35">
      <c r="A9268" t="s">
        <v>1257</v>
      </c>
      <c r="B9268" t="s">
        <v>163</v>
      </c>
      <c r="C9268" t="s">
        <v>370</v>
      </c>
      <c r="D9268" t="s">
        <v>1270</v>
      </c>
      <c r="E9268" t="s">
        <v>29</v>
      </c>
      <c r="F9268">
        <v>2473</v>
      </c>
      <c r="G9268">
        <v>1721</v>
      </c>
      <c r="H9268">
        <v>0.69591589162959966</v>
      </c>
      <c r="I9268" t="str">
        <f>VLOOKUP($B9268&amp;$E9268,'Employee List'!$A:$E,5,0)</f>
        <v>E-1238</v>
      </c>
    </row>
    <row r="9269" spans="1:9" x14ac:dyDescent="0.35">
      <c r="A9269" t="s">
        <v>1257</v>
      </c>
      <c r="B9269" t="s">
        <v>163</v>
      </c>
      <c r="C9269" t="s">
        <v>370</v>
      </c>
      <c r="D9269" t="s">
        <v>1270</v>
      </c>
      <c r="E9269" t="s">
        <v>30</v>
      </c>
      <c r="F9269">
        <v>2971</v>
      </c>
      <c r="G9269">
        <v>6133</v>
      </c>
      <c r="H9269">
        <v>2.0642881184786268</v>
      </c>
      <c r="I9269" t="str">
        <f>VLOOKUP($B9269&amp;$E9269,'Employee List'!$A:$E,5,0)</f>
        <v>E-1238</v>
      </c>
    </row>
    <row r="9270" spans="1:9" x14ac:dyDescent="0.35">
      <c r="A9270" t="s">
        <v>1257</v>
      </c>
      <c r="B9270" t="s">
        <v>163</v>
      </c>
      <c r="C9270" t="s">
        <v>370</v>
      </c>
      <c r="D9270" t="s">
        <v>1270</v>
      </c>
      <c r="E9270" t="s">
        <v>31</v>
      </c>
      <c r="F9270">
        <v>2600</v>
      </c>
      <c r="G9270">
        <v>3177</v>
      </c>
      <c r="H9270">
        <v>1.2219230769230769</v>
      </c>
      <c r="I9270" t="str">
        <f>VLOOKUP($B9270&amp;$E9270,'Employee List'!$A:$E,5,0)</f>
        <v>E-1238</v>
      </c>
    </row>
    <row r="9271" spans="1:9" x14ac:dyDescent="0.35">
      <c r="A9271" t="s">
        <v>1257</v>
      </c>
      <c r="B9271" t="s">
        <v>163</v>
      </c>
      <c r="C9271" t="s">
        <v>370</v>
      </c>
      <c r="D9271" t="s">
        <v>1271</v>
      </c>
      <c r="E9271" t="s">
        <v>29</v>
      </c>
      <c r="F9271">
        <v>9956</v>
      </c>
      <c r="G9271">
        <v>8843</v>
      </c>
      <c r="H9271">
        <v>0.88820811570912017</v>
      </c>
      <c r="I9271" t="str">
        <f>VLOOKUP($B9271&amp;$E9271,'Employee List'!$A:$E,5,0)</f>
        <v>E-1238</v>
      </c>
    </row>
    <row r="9272" spans="1:9" x14ac:dyDescent="0.35">
      <c r="A9272" t="s">
        <v>1257</v>
      </c>
      <c r="B9272" t="s">
        <v>163</v>
      </c>
      <c r="C9272" t="s">
        <v>370</v>
      </c>
      <c r="D9272" t="s">
        <v>1271</v>
      </c>
      <c r="E9272" t="s">
        <v>30</v>
      </c>
      <c r="F9272">
        <v>10087</v>
      </c>
      <c r="G9272">
        <v>6714</v>
      </c>
      <c r="H9272">
        <v>0.66560919996034495</v>
      </c>
      <c r="I9272" t="str">
        <f>VLOOKUP($B9272&amp;$E9272,'Employee List'!$A:$E,5,0)</f>
        <v>E-1238</v>
      </c>
    </row>
    <row r="9273" spans="1:9" x14ac:dyDescent="0.35">
      <c r="A9273" t="s">
        <v>1257</v>
      </c>
      <c r="B9273" t="s">
        <v>163</v>
      </c>
      <c r="C9273" t="s">
        <v>370</v>
      </c>
      <c r="D9273" t="s">
        <v>1271</v>
      </c>
      <c r="E9273" t="s">
        <v>31</v>
      </c>
      <c r="F9273">
        <v>10682</v>
      </c>
      <c r="G9273">
        <v>10712</v>
      </c>
      <c r="H9273">
        <v>1.0028084628346752</v>
      </c>
      <c r="I9273" t="str">
        <f>VLOOKUP($B9273&amp;$E9273,'Employee List'!$A:$E,5,0)</f>
        <v>E-1238</v>
      </c>
    </row>
    <row r="9274" spans="1:9" x14ac:dyDescent="0.35">
      <c r="A9274" t="s">
        <v>1257</v>
      </c>
      <c r="B9274" t="s">
        <v>163</v>
      </c>
      <c r="C9274" t="s">
        <v>370</v>
      </c>
      <c r="D9274" t="s">
        <v>1258</v>
      </c>
      <c r="E9274" t="s">
        <v>29</v>
      </c>
      <c r="F9274">
        <v>124244</v>
      </c>
      <c r="G9274">
        <v>50844</v>
      </c>
      <c r="H9274">
        <v>0.40922700492579117</v>
      </c>
      <c r="I9274" t="str">
        <f>VLOOKUP($B9274&amp;$E9274,'Employee List'!$A:$E,5,0)</f>
        <v>E-1238</v>
      </c>
    </row>
    <row r="9275" spans="1:9" x14ac:dyDescent="0.35">
      <c r="A9275" t="s">
        <v>1257</v>
      </c>
      <c r="B9275" t="s">
        <v>163</v>
      </c>
      <c r="C9275" t="s">
        <v>370</v>
      </c>
      <c r="D9275" t="s">
        <v>1258</v>
      </c>
      <c r="E9275" t="s">
        <v>30</v>
      </c>
      <c r="F9275">
        <v>121544</v>
      </c>
      <c r="G9275">
        <v>41476</v>
      </c>
      <c r="H9275">
        <v>0.34124267754887116</v>
      </c>
      <c r="I9275" t="str">
        <f>VLOOKUP($B9275&amp;$E9275,'Employee List'!$A:$E,5,0)</f>
        <v>E-1238</v>
      </c>
    </row>
    <row r="9276" spans="1:9" x14ac:dyDescent="0.35">
      <c r="A9276" t="s">
        <v>1257</v>
      </c>
      <c r="B9276" t="s">
        <v>163</v>
      </c>
      <c r="C9276" t="s">
        <v>370</v>
      </c>
      <c r="D9276" t="s">
        <v>1258</v>
      </c>
      <c r="E9276" t="s">
        <v>31</v>
      </c>
      <c r="F9276">
        <v>117107</v>
      </c>
      <c r="G9276">
        <v>37296</v>
      </c>
      <c r="H9276">
        <v>0.31847797313567933</v>
      </c>
      <c r="I9276" t="str">
        <f>VLOOKUP($B9276&amp;$E9276,'Employee List'!$A:$E,5,0)</f>
        <v>E-1238</v>
      </c>
    </row>
    <row r="9277" spans="1:9" x14ac:dyDescent="0.35">
      <c r="A9277" t="s">
        <v>1257</v>
      </c>
      <c r="B9277" t="s">
        <v>163</v>
      </c>
      <c r="C9277" t="s">
        <v>370</v>
      </c>
      <c r="D9277" t="s">
        <v>1272</v>
      </c>
      <c r="E9277" t="s">
        <v>29</v>
      </c>
      <c r="F9277">
        <v>11283</v>
      </c>
      <c r="G9277">
        <v>7909</v>
      </c>
      <c r="H9277">
        <v>0.70096605512718246</v>
      </c>
      <c r="I9277" t="str">
        <f>VLOOKUP($B9277&amp;$E9277,'Employee List'!$A:$E,5,0)</f>
        <v>E-1238</v>
      </c>
    </row>
    <row r="9278" spans="1:9" x14ac:dyDescent="0.35">
      <c r="A9278" t="s">
        <v>1257</v>
      </c>
      <c r="B9278" t="s">
        <v>163</v>
      </c>
      <c r="C9278" t="s">
        <v>370</v>
      </c>
      <c r="D9278" t="s">
        <v>1272</v>
      </c>
      <c r="E9278" t="s">
        <v>30</v>
      </c>
      <c r="F9278">
        <v>11183</v>
      </c>
      <c r="G9278">
        <v>6067</v>
      </c>
      <c r="H9278">
        <v>0.54251989627112585</v>
      </c>
      <c r="I9278" t="str">
        <f>VLOOKUP($B9278&amp;$E9278,'Employee List'!$A:$E,5,0)</f>
        <v>E-1238</v>
      </c>
    </row>
    <row r="9279" spans="1:9" x14ac:dyDescent="0.35">
      <c r="A9279" t="s">
        <v>1257</v>
      </c>
      <c r="B9279" t="s">
        <v>163</v>
      </c>
      <c r="C9279" t="s">
        <v>370</v>
      </c>
      <c r="D9279" t="s">
        <v>1272</v>
      </c>
      <c r="E9279" t="s">
        <v>31</v>
      </c>
      <c r="F9279">
        <v>11864</v>
      </c>
      <c r="G9279">
        <v>8887</v>
      </c>
      <c r="H9279">
        <v>0.7490728253540121</v>
      </c>
      <c r="I9279" t="str">
        <f>VLOOKUP($B9279&amp;$E9279,'Employee List'!$A:$E,5,0)</f>
        <v>E-1238</v>
      </c>
    </row>
    <row r="9280" spans="1:9" x14ac:dyDescent="0.35">
      <c r="A9280" t="s">
        <v>1257</v>
      </c>
      <c r="B9280" t="s">
        <v>163</v>
      </c>
      <c r="C9280" t="s">
        <v>370</v>
      </c>
      <c r="D9280" t="s">
        <v>1259</v>
      </c>
      <c r="E9280" t="s">
        <v>29</v>
      </c>
      <c r="F9280">
        <v>35701</v>
      </c>
      <c r="G9280">
        <v>22837</v>
      </c>
      <c r="H9280">
        <v>0.6396739587126411</v>
      </c>
      <c r="I9280" t="str">
        <f>VLOOKUP($B9280&amp;$E9280,'Employee List'!$A:$E,5,0)</f>
        <v>E-1238</v>
      </c>
    </row>
    <row r="9281" spans="1:9" x14ac:dyDescent="0.35">
      <c r="A9281" t="s">
        <v>1257</v>
      </c>
      <c r="B9281" t="s">
        <v>163</v>
      </c>
      <c r="C9281" t="s">
        <v>370</v>
      </c>
      <c r="D9281" t="s">
        <v>1259</v>
      </c>
      <c r="E9281" t="s">
        <v>30</v>
      </c>
      <c r="F9281">
        <v>37608</v>
      </c>
      <c r="G9281">
        <v>26046</v>
      </c>
      <c r="H9281">
        <v>0.6925654116145501</v>
      </c>
      <c r="I9281" t="str">
        <f>VLOOKUP($B9281&amp;$E9281,'Employee List'!$A:$E,5,0)</f>
        <v>E-1238</v>
      </c>
    </row>
    <row r="9282" spans="1:9" x14ac:dyDescent="0.35">
      <c r="A9282" t="s">
        <v>1257</v>
      </c>
      <c r="B9282" t="s">
        <v>163</v>
      </c>
      <c r="C9282" t="s">
        <v>370</v>
      </c>
      <c r="D9282" t="s">
        <v>1259</v>
      </c>
      <c r="E9282" t="s">
        <v>31</v>
      </c>
      <c r="F9282">
        <v>36035</v>
      </c>
      <c r="G9282">
        <v>18170</v>
      </c>
      <c r="H9282">
        <v>0.50423199666990426</v>
      </c>
      <c r="I9282" t="str">
        <f>VLOOKUP($B9282&amp;$E9282,'Employee List'!$A:$E,5,0)</f>
        <v>E-1238</v>
      </c>
    </row>
    <row r="9283" spans="1:9" x14ac:dyDescent="0.35">
      <c r="A9283" t="s">
        <v>1257</v>
      </c>
      <c r="B9283" t="s">
        <v>163</v>
      </c>
      <c r="C9283" t="s">
        <v>370</v>
      </c>
      <c r="D9283" t="s">
        <v>1273</v>
      </c>
      <c r="E9283" t="s">
        <v>29</v>
      </c>
      <c r="F9283">
        <v>9214</v>
      </c>
      <c r="G9283">
        <v>6911</v>
      </c>
      <c r="H9283">
        <v>0.7500542652485348</v>
      </c>
      <c r="I9283" t="str">
        <f>VLOOKUP($B9283&amp;$E9283,'Employee List'!$A:$E,5,0)</f>
        <v>E-1238</v>
      </c>
    </row>
    <row r="9284" spans="1:9" x14ac:dyDescent="0.35">
      <c r="A9284" t="s">
        <v>1257</v>
      </c>
      <c r="B9284" t="s">
        <v>163</v>
      </c>
      <c r="C9284" t="s">
        <v>370</v>
      </c>
      <c r="D9284" t="s">
        <v>1273</v>
      </c>
      <c r="E9284" t="s">
        <v>30</v>
      </c>
      <c r="F9284">
        <v>11101</v>
      </c>
      <c r="G9284">
        <v>9722</v>
      </c>
      <c r="H9284">
        <v>0.87577695703089808</v>
      </c>
      <c r="I9284" t="str">
        <f>VLOOKUP($B9284&amp;$E9284,'Employee List'!$A:$E,5,0)</f>
        <v>E-1238</v>
      </c>
    </row>
    <row r="9285" spans="1:9" x14ac:dyDescent="0.35">
      <c r="A9285" t="s">
        <v>1257</v>
      </c>
      <c r="B9285" t="s">
        <v>163</v>
      </c>
      <c r="C9285" t="s">
        <v>370</v>
      </c>
      <c r="D9285" t="s">
        <v>1273</v>
      </c>
      <c r="E9285" t="s">
        <v>31</v>
      </c>
      <c r="F9285">
        <v>10333</v>
      </c>
      <c r="G9285">
        <v>7496</v>
      </c>
      <c r="H9285">
        <v>0.72544275621794252</v>
      </c>
      <c r="I9285" t="str">
        <f>VLOOKUP($B9285&amp;$E9285,'Employee List'!$A:$E,5,0)</f>
        <v>E-1238</v>
      </c>
    </row>
    <row r="9286" spans="1:9" x14ac:dyDescent="0.35">
      <c r="A9286" t="s">
        <v>1257</v>
      </c>
      <c r="B9286" t="s">
        <v>163</v>
      </c>
      <c r="C9286" t="s">
        <v>370</v>
      </c>
      <c r="D9286" t="s">
        <v>1275</v>
      </c>
      <c r="E9286" t="s">
        <v>29</v>
      </c>
      <c r="F9286">
        <v>2154</v>
      </c>
      <c r="G9286">
        <v>5051</v>
      </c>
      <c r="H9286">
        <v>2.3449396471680592</v>
      </c>
      <c r="I9286" t="str">
        <f>VLOOKUP($B9286&amp;$E9286,'Employee List'!$A:$E,5,0)</f>
        <v>E-1238</v>
      </c>
    </row>
    <row r="9287" spans="1:9" x14ac:dyDescent="0.35">
      <c r="A9287" t="s">
        <v>1257</v>
      </c>
      <c r="B9287" t="s">
        <v>163</v>
      </c>
      <c r="C9287" t="s">
        <v>370</v>
      </c>
      <c r="D9287" t="s">
        <v>1275</v>
      </c>
      <c r="E9287" t="s">
        <v>30</v>
      </c>
      <c r="F9287">
        <v>2573</v>
      </c>
      <c r="G9287">
        <v>1391</v>
      </c>
      <c r="H9287">
        <v>0.54061406917994559</v>
      </c>
      <c r="I9287" t="str">
        <f>VLOOKUP($B9287&amp;$E9287,'Employee List'!$A:$E,5,0)</f>
        <v>E-1238</v>
      </c>
    </row>
    <row r="9288" spans="1:9" x14ac:dyDescent="0.35">
      <c r="A9288" t="s">
        <v>1257</v>
      </c>
      <c r="B9288" t="s">
        <v>163</v>
      </c>
      <c r="C9288" t="s">
        <v>370</v>
      </c>
      <c r="D9288" t="s">
        <v>1275</v>
      </c>
      <c r="E9288" t="s">
        <v>31</v>
      </c>
      <c r="F9288">
        <v>3245</v>
      </c>
      <c r="G9288">
        <v>2169</v>
      </c>
      <c r="H9288">
        <v>0.66841294298921416</v>
      </c>
      <c r="I9288" t="str">
        <f>VLOOKUP($B9288&amp;$E9288,'Employee List'!$A:$E,5,0)</f>
        <v>E-1238</v>
      </c>
    </row>
    <row r="9289" spans="1:9" x14ac:dyDescent="0.35">
      <c r="A9289" t="s">
        <v>1257</v>
      </c>
      <c r="B9289" t="s">
        <v>163</v>
      </c>
      <c r="C9289" t="s">
        <v>370</v>
      </c>
      <c r="D9289" t="s">
        <v>1276</v>
      </c>
      <c r="E9289" t="s">
        <v>29</v>
      </c>
      <c r="F9289">
        <v>2623</v>
      </c>
      <c r="G9289">
        <v>1074</v>
      </c>
      <c r="H9289">
        <v>0.40945482272207395</v>
      </c>
      <c r="I9289" t="str">
        <f>VLOOKUP($B9289&amp;$E9289,'Employee List'!$A:$E,5,0)</f>
        <v>E-1238</v>
      </c>
    </row>
    <row r="9290" spans="1:9" x14ac:dyDescent="0.35">
      <c r="A9290" t="s">
        <v>1257</v>
      </c>
      <c r="B9290" t="s">
        <v>163</v>
      </c>
      <c r="C9290" t="s">
        <v>370</v>
      </c>
      <c r="D9290" t="s">
        <v>1276</v>
      </c>
      <c r="E9290" t="s">
        <v>30</v>
      </c>
      <c r="F9290">
        <v>3451</v>
      </c>
      <c r="G9290">
        <v>5641</v>
      </c>
      <c r="H9290">
        <v>1.6345986670530281</v>
      </c>
      <c r="I9290" t="str">
        <f>VLOOKUP($B9290&amp;$E9290,'Employee List'!$A:$E,5,0)</f>
        <v>E-1238</v>
      </c>
    </row>
    <row r="9291" spans="1:9" x14ac:dyDescent="0.35">
      <c r="A9291" t="s">
        <v>1257</v>
      </c>
      <c r="B9291" t="s">
        <v>163</v>
      </c>
      <c r="C9291" t="s">
        <v>370</v>
      </c>
      <c r="D9291" t="s">
        <v>1276</v>
      </c>
      <c r="E9291" t="s">
        <v>31</v>
      </c>
      <c r="F9291">
        <v>2994</v>
      </c>
      <c r="G9291">
        <v>6030</v>
      </c>
      <c r="H9291">
        <v>2.0140280561122244</v>
      </c>
      <c r="I9291" t="str">
        <f>VLOOKUP($B9291&amp;$E9291,'Employee List'!$A:$E,5,0)</f>
        <v>E-1238</v>
      </c>
    </row>
    <row r="9292" spans="1:9" x14ac:dyDescent="0.35">
      <c r="A9292" t="s">
        <v>1257</v>
      </c>
      <c r="B9292" t="s">
        <v>163</v>
      </c>
      <c r="C9292" t="s">
        <v>370</v>
      </c>
      <c r="D9292" t="s">
        <v>1277</v>
      </c>
      <c r="E9292" t="s">
        <v>29</v>
      </c>
      <c r="F9292">
        <v>7289</v>
      </c>
      <c r="G9292">
        <v>8511</v>
      </c>
      <c r="H9292">
        <v>1.1676498833859239</v>
      </c>
      <c r="I9292" t="str">
        <f>VLOOKUP($B9292&amp;$E9292,'Employee List'!$A:$E,5,0)</f>
        <v>E-1238</v>
      </c>
    </row>
    <row r="9293" spans="1:9" x14ac:dyDescent="0.35">
      <c r="A9293" t="s">
        <v>1257</v>
      </c>
      <c r="B9293" t="s">
        <v>163</v>
      </c>
      <c r="C9293" t="s">
        <v>370</v>
      </c>
      <c r="D9293" t="s">
        <v>1277</v>
      </c>
      <c r="E9293" t="s">
        <v>30</v>
      </c>
      <c r="F9293">
        <v>6341</v>
      </c>
      <c r="G9293">
        <v>9464</v>
      </c>
      <c r="H9293">
        <v>1.4925090679703517</v>
      </c>
      <c r="I9293" t="str">
        <f>VLOOKUP($B9293&amp;$E9293,'Employee List'!$A:$E,5,0)</f>
        <v>E-1238</v>
      </c>
    </row>
    <row r="9294" spans="1:9" x14ac:dyDescent="0.35">
      <c r="A9294" t="s">
        <v>1257</v>
      </c>
      <c r="B9294" t="s">
        <v>163</v>
      </c>
      <c r="C9294" t="s">
        <v>370</v>
      </c>
      <c r="D9294" t="s">
        <v>1277</v>
      </c>
      <c r="E9294" t="s">
        <v>31</v>
      </c>
      <c r="F9294">
        <v>8027</v>
      </c>
      <c r="G9294">
        <v>7863</v>
      </c>
      <c r="H9294">
        <v>0.97956895477762551</v>
      </c>
      <c r="I9294" t="str">
        <f>VLOOKUP($B9294&amp;$E9294,'Employee List'!$A:$E,5,0)</f>
        <v>E-1238</v>
      </c>
    </row>
    <row r="9295" spans="1:9" x14ac:dyDescent="0.35">
      <c r="A9295" t="s">
        <v>1257</v>
      </c>
      <c r="B9295" t="s">
        <v>163</v>
      </c>
      <c r="C9295" t="s">
        <v>370</v>
      </c>
      <c r="D9295" t="s">
        <v>1278</v>
      </c>
      <c r="E9295" t="s">
        <v>29</v>
      </c>
      <c r="F9295">
        <v>9938</v>
      </c>
      <c r="G9295">
        <v>19114</v>
      </c>
      <c r="H9295">
        <v>1.9233246125981083</v>
      </c>
      <c r="I9295" t="str">
        <f>VLOOKUP($B9295&amp;$E9295,'Employee List'!$A:$E,5,0)</f>
        <v>E-1238</v>
      </c>
    </row>
    <row r="9296" spans="1:9" x14ac:dyDescent="0.35">
      <c r="A9296" t="s">
        <v>1257</v>
      </c>
      <c r="B9296" t="s">
        <v>163</v>
      </c>
      <c r="C9296" t="s">
        <v>370</v>
      </c>
      <c r="D9296" t="s">
        <v>1278</v>
      </c>
      <c r="E9296" t="s">
        <v>30</v>
      </c>
      <c r="F9296">
        <v>13412</v>
      </c>
      <c r="G9296">
        <v>21446</v>
      </c>
      <c r="H9296">
        <v>1.5990158067402327</v>
      </c>
      <c r="I9296" t="str">
        <f>VLOOKUP($B9296&amp;$E9296,'Employee List'!$A:$E,5,0)</f>
        <v>E-1238</v>
      </c>
    </row>
    <row r="9297" spans="1:9" x14ac:dyDescent="0.35">
      <c r="A9297" t="s">
        <v>1257</v>
      </c>
      <c r="B9297" t="s">
        <v>163</v>
      </c>
      <c r="C9297" t="s">
        <v>370</v>
      </c>
      <c r="D9297" t="s">
        <v>1278</v>
      </c>
      <c r="E9297" t="s">
        <v>31</v>
      </c>
      <c r="F9297">
        <v>12800</v>
      </c>
      <c r="G9297">
        <v>13076</v>
      </c>
      <c r="H9297">
        <v>1.0215624999999999</v>
      </c>
      <c r="I9297" t="str">
        <f>VLOOKUP($B9297&amp;$E9297,'Employee List'!$A:$E,5,0)</f>
        <v>E-1238</v>
      </c>
    </row>
    <row r="9298" spans="1:9" x14ac:dyDescent="0.35">
      <c r="A9298" t="s">
        <v>1257</v>
      </c>
      <c r="B9298" t="s">
        <v>163</v>
      </c>
      <c r="C9298" t="s">
        <v>370</v>
      </c>
      <c r="D9298" t="s">
        <v>1279</v>
      </c>
      <c r="E9298" t="s">
        <v>29</v>
      </c>
      <c r="F9298">
        <v>3601</v>
      </c>
      <c r="G9298">
        <v>5179</v>
      </c>
      <c r="H9298">
        <v>1.4382116078866982</v>
      </c>
      <c r="I9298" t="str">
        <f>VLOOKUP($B9298&amp;$E9298,'Employee List'!$A:$E,5,0)</f>
        <v>E-1238</v>
      </c>
    </row>
    <row r="9299" spans="1:9" x14ac:dyDescent="0.35">
      <c r="A9299" t="s">
        <v>1257</v>
      </c>
      <c r="B9299" t="s">
        <v>163</v>
      </c>
      <c r="C9299" t="s">
        <v>370</v>
      </c>
      <c r="D9299" t="s">
        <v>1279</v>
      </c>
      <c r="E9299" t="s">
        <v>30</v>
      </c>
      <c r="F9299">
        <v>1260</v>
      </c>
      <c r="G9299">
        <v>1795</v>
      </c>
      <c r="H9299">
        <v>1.4246031746031746</v>
      </c>
      <c r="I9299" t="str">
        <f>VLOOKUP($B9299&amp;$E9299,'Employee List'!$A:$E,5,0)</f>
        <v>E-1238</v>
      </c>
    </row>
    <row r="9300" spans="1:9" x14ac:dyDescent="0.35">
      <c r="A9300" t="s">
        <v>1257</v>
      </c>
      <c r="B9300" t="s">
        <v>163</v>
      </c>
      <c r="C9300" t="s">
        <v>370</v>
      </c>
      <c r="D9300" t="s">
        <v>1279</v>
      </c>
      <c r="E9300" t="s">
        <v>31</v>
      </c>
      <c r="F9300">
        <v>2140</v>
      </c>
      <c r="G9300">
        <v>1675</v>
      </c>
      <c r="H9300">
        <v>0.78271028037383172</v>
      </c>
      <c r="I9300" t="str">
        <f>VLOOKUP($B9300&amp;$E9300,'Employee List'!$A:$E,5,0)</f>
        <v>E-1238</v>
      </c>
    </row>
    <row r="9301" spans="1:9" x14ac:dyDescent="0.35">
      <c r="A9301" t="s">
        <v>1257</v>
      </c>
      <c r="B9301" t="s">
        <v>163</v>
      </c>
      <c r="C9301" t="s">
        <v>370</v>
      </c>
      <c r="D9301" t="s">
        <v>1280</v>
      </c>
      <c r="E9301" t="s">
        <v>29</v>
      </c>
      <c r="F9301">
        <v>1118</v>
      </c>
      <c r="G9301">
        <v>2289</v>
      </c>
      <c r="H9301">
        <v>2.047406082289803</v>
      </c>
      <c r="I9301" t="str">
        <f>VLOOKUP($B9301&amp;$E9301,'Employee List'!$A:$E,5,0)</f>
        <v>E-1238</v>
      </c>
    </row>
    <row r="9302" spans="1:9" x14ac:dyDescent="0.35">
      <c r="A9302" t="s">
        <v>1257</v>
      </c>
      <c r="B9302" t="s">
        <v>163</v>
      </c>
      <c r="C9302" t="s">
        <v>370</v>
      </c>
      <c r="D9302" t="s">
        <v>1280</v>
      </c>
      <c r="E9302" t="s">
        <v>30</v>
      </c>
      <c r="F9302">
        <v>3971</v>
      </c>
      <c r="G9302">
        <v>5487</v>
      </c>
      <c r="H9302">
        <v>1.3817678166708638</v>
      </c>
      <c r="I9302" t="str">
        <f>VLOOKUP($B9302&amp;$E9302,'Employee List'!$A:$E,5,0)</f>
        <v>E-1238</v>
      </c>
    </row>
    <row r="9303" spans="1:9" x14ac:dyDescent="0.35">
      <c r="A9303" t="s">
        <v>1257</v>
      </c>
      <c r="B9303" t="s">
        <v>163</v>
      </c>
      <c r="C9303" t="s">
        <v>370</v>
      </c>
      <c r="D9303" t="s">
        <v>1280</v>
      </c>
      <c r="E9303" t="s">
        <v>31</v>
      </c>
      <c r="F9303">
        <v>1645</v>
      </c>
      <c r="G9303">
        <v>4105</v>
      </c>
      <c r="H9303">
        <v>2.4954407294832825</v>
      </c>
      <c r="I9303" t="str">
        <f>VLOOKUP($B9303&amp;$E9303,'Employee List'!$A:$E,5,0)</f>
        <v>E-1238</v>
      </c>
    </row>
    <row r="9304" spans="1:9" x14ac:dyDescent="0.35">
      <c r="A9304" t="s">
        <v>1257</v>
      </c>
      <c r="B9304" t="s">
        <v>163</v>
      </c>
      <c r="C9304" t="s">
        <v>370</v>
      </c>
      <c r="D9304" t="s">
        <v>1262</v>
      </c>
      <c r="E9304" t="s">
        <v>29</v>
      </c>
      <c r="F9304">
        <v>10661</v>
      </c>
      <c r="G9304">
        <v>20777</v>
      </c>
      <c r="H9304">
        <v>1.9488790920176344</v>
      </c>
      <c r="I9304" t="str">
        <f>VLOOKUP($B9304&amp;$E9304,'Employee List'!$A:$E,5,0)</f>
        <v>E-1238</v>
      </c>
    </row>
    <row r="9305" spans="1:9" x14ac:dyDescent="0.35">
      <c r="A9305" t="s">
        <v>1257</v>
      </c>
      <c r="B9305" t="s">
        <v>163</v>
      </c>
      <c r="C9305" t="s">
        <v>370</v>
      </c>
      <c r="D9305" t="s">
        <v>1262</v>
      </c>
      <c r="E9305" t="s">
        <v>30</v>
      </c>
      <c r="F9305">
        <v>13877</v>
      </c>
      <c r="G9305">
        <v>16845</v>
      </c>
      <c r="H9305">
        <v>1.2138790804929018</v>
      </c>
      <c r="I9305" t="str">
        <f>VLOOKUP($B9305&amp;$E9305,'Employee List'!$A:$E,5,0)</f>
        <v>E-1238</v>
      </c>
    </row>
    <row r="9306" spans="1:9" x14ac:dyDescent="0.35">
      <c r="A9306" t="s">
        <v>1257</v>
      </c>
      <c r="B9306" t="s">
        <v>163</v>
      </c>
      <c r="C9306" t="s">
        <v>370</v>
      </c>
      <c r="D9306" t="s">
        <v>1262</v>
      </c>
      <c r="E9306" t="s">
        <v>31</v>
      </c>
      <c r="F9306">
        <v>12735</v>
      </c>
      <c r="G9306">
        <v>19176</v>
      </c>
      <c r="H9306">
        <v>1.505771495877503</v>
      </c>
      <c r="I9306" t="str">
        <f>VLOOKUP($B9306&amp;$E9306,'Employee List'!$A:$E,5,0)</f>
        <v>E-1238</v>
      </c>
    </row>
    <row r="9307" spans="1:9" x14ac:dyDescent="0.35">
      <c r="A9307" t="s">
        <v>1257</v>
      </c>
      <c r="B9307" t="s">
        <v>163</v>
      </c>
      <c r="C9307" t="s">
        <v>370</v>
      </c>
      <c r="D9307" t="s">
        <v>1282</v>
      </c>
      <c r="E9307" t="s">
        <v>29</v>
      </c>
      <c r="F9307">
        <v>3166</v>
      </c>
      <c r="G9307">
        <v>4524</v>
      </c>
      <c r="H9307">
        <v>1.4289324068224889</v>
      </c>
      <c r="I9307" t="str">
        <f>VLOOKUP($B9307&amp;$E9307,'Employee List'!$A:$E,5,0)</f>
        <v>E-1238</v>
      </c>
    </row>
    <row r="9308" spans="1:9" x14ac:dyDescent="0.35">
      <c r="A9308" t="s">
        <v>1257</v>
      </c>
      <c r="B9308" t="s">
        <v>163</v>
      </c>
      <c r="C9308" t="s">
        <v>370</v>
      </c>
      <c r="D9308" t="s">
        <v>1282</v>
      </c>
      <c r="E9308" t="s">
        <v>30</v>
      </c>
      <c r="F9308">
        <v>7163</v>
      </c>
      <c r="G9308">
        <v>1469</v>
      </c>
      <c r="H9308">
        <v>0.20508166969147004</v>
      </c>
      <c r="I9308" t="str">
        <f>VLOOKUP($B9308&amp;$E9308,'Employee List'!$A:$E,5,0)</f>
        <v>E-1238</v>
      </c>
    </row>
    <row r="9309" spans="1:9" x14ac:dyDescent="0.35">
      <c r="A9309" t="s">
        <v>1257</v>
      </c>
      <c r="B9309" t="s">
        <v>163</v>
      </c>
      <c r="C9309" t="s">
        <v>370</v>
      </c>
      <c r="D9309" t="s">
        <v>1282</v>
      </c>
      <c r="E9309" t="s">
        <v>31</v>
      </c>
      <c r="F9309">
        <v>6242</v>
      </c>
      <c r="G9309">
        <v>3218</v>
      </c>
      <c r="H9309">
        <v>0.51553989106055753</v>
      </c>
      <c r="I9309" t="str">
        <f>VLOOKUP($B9309&amp;$E9309,'Employee List'!$A:$E,5,0)</f>
        <v>E-1238</v>
      </c>
    </row>
    <row r="9310" spans="1:9" x14ac:dyDescent="0.35">
      <c r="A9310" t="s">
        <v>1257</v>
      </c>
      <c r="B9310" t="s">
        <v>163</v>
      </c>
      <c r="C9310" t="s">
        <v>370</v>
      </c>
      <c r="D9310" t="s">
        <v>1281</v>
      </c>
      <c r="E9310" t="s">
        <v>29</v>
      </c>
      <c r="F9310">
        <v>4100</v>
      </c>
      <c r="G9310">
        <v>4721</v>
      </c>
      <c r="H9310">
        <v>1.1514634146341463</v>
      </c>
      <c r="I9310" t="str">
        <f>VLOOKUP($B9310&amp;$E9310,'Employee List'!$A:$E,5,0)</f>
        <v>E-1238</v>
      </c>
    </row>
    <row r="9311" spans="1:9" x14ac:dyDescent="0.35">
      <c r="A9311" t="s">
        <v>1257</v>
      </c>
      <c r="B9311" t="s">
        <v>163</v>
      </c>
      <c r="C9311" t="s">
        <v>370</v>
      </c>
      <c r="D9311" t="s">
        <v>1281</v>
      </c>
      <c r="E9311" t="s">
        <v>30</v>
      </c>
      <c r="F9311">
        <v>1252</v>
      </c>
      <c r="G9311">
        <v>5712</v>
      </c>
      <c r="H9311">
        <v>4.5623003194888181</v>
      </c>
      <c r="I9311" t="str">
        <f>VLOOKUP($B9311&amp;$E9311,'Employee List'!$A:$E,5,0)</f>
        <v>E-1238</v>
      </c>
    </row>
    <row r="9312" spans="1:9" x14ac:dyDescent="0.35">
      <c r="A9312" t="s">
        <v>1257</v>
      </c>
      <c r="B9312" t="s">
        <v>163</v>
      </c>
      <c r="C9312" t="s">
        <v>370</v>
      </c>
      <c r="D9312" t="s">
        <v>1281</v>
      </c>
      <c r="E9312" t="s">
        <v>31</v>
      </c>
      <c r="F9312">
        <v>1368</v>
      </c>
      <c r="G9312">
        <v>4248</v>
      </c>
      <c r="H9312">
        <v>3.1052631578947367</v>
      </c>
      <c r="I9312" t="str">
        <f>VLOOKUP($B9312&amp;$E9312,'Employee List'!$A:$E,5,0)</f>
        <v>E-1238</v>
      </c>
    </row>
    <row r="9313" spans="1:9" x14ac:dyDescent="0.35">
      <c r="A9313" t="s">
        <v>1257</v>
      </c>
      <c r="B9313" t="s">
        <v>164</v>
      </c>
      <c r="C9313" t="s">
        <v>370</v>
      </c>
      <c r="D9313" t="s">
        <v>1274</v>
      </c>
      <c r="E9313" t="s">
        <v>29</v>
      </c>
      <c r="F9313">
        <v>19046</v>
      </c>
      <c r="G9313">
        <v>17486</v>
      </c>
      <c r="H9313">
        <v>0.91809303790822216</v>
      </c>
      <c r="I9313" t="str">
        <f>VLOOKUP($B9313&amp;$E9313,'Employee List'!$A:$E,5,0)</f>
        <v>E-1239</v>
      </c>
    </row>
    <row r="9314" spans="1:9" x14ac:dyDescent="0.35">
      <c r="A9314" t="s">
        <v>1257</v>
      </c>
      <c r="B9314" t="s">
        <v>164</v>
      </c>
      <c r="C9314" t="s">
        <v>370</v>
      </c>
      <c r="D9314" t="s">
        <v>1274</v>
      </c>
      <c r="E9314" t="s">
        <v>30</v>
      </c>
      <c r="F9314">
        <v>17156</v>
      </c>
      <c r="G9314">
        <v>20668</v>
      </c>
      <c r="H9314">
        <v>1.2047097225460481</v>
      </c>
      <c r="I9314" t="str">
        <f>VLOOKUP($B9314&amp;$E9314,'Employee List'!$A:$E,5,0)</f>
        <v>E-1239</v>
      </c>
    </row>
    <row r="9315" spans="1:9" x14ac:dyDescent="0.35">
      <c r="A9315" t="s">
        <v>1257</v>
      </c>
      <c r="B9315" t="s">
        <v>164</v>
      </c>
      <c r="C9315" t="s">
        <v>370</v>
      </c>
      <c r="D9315" t="s">
        <v>1274</v>
      </c>
      <c r="E9315" t="s">
        <v>31</v>
      </c>
      <c r="F9315">
        <v>20332</v>
      </c>
      <c r="G9315">
        <v>13689</v>
      </c>
      <c r="H9315">
        <v>0.67327365728900257</v>
      </c>
      <c r="I9315" t="str">
        <f>VLOOKUP($B9315&amp;$E9315,'Employee List'!$A:$E,5,0)</f>
        <v>E-1239</v>
      </c>
    </row>
    <row r="9316" spans="1:9" x14ac:dyDescent="0.35">
      <c r="A9316" t="s">
        <v>1257</v>
      </c>
      <c r="B9316" t="s">
        <v>164</v>
      </c>
      <c r="C9316" t="s">
        <v>370</v>
      </c>
      <c r="D9316" t="s">
        <v>1263</v>
      </c>
      <c r="E9316" t="s">
        <v>29</v>
      </c>
      <c r="F9316">
        <v>13742</v>
      </c>
      <c r="G9316">
        <v>1130</v>
      </c>
      <c r="H9316">
        <v>8.2229660893610834E-2</v>
      </c>
      <c r="I9316" t="str">
        <f>VLOOKUP($B9316&amp;$E9316,'Employee List'!$A:$E,5,0)</f>
        <v>E-1239</v>
      </c>
    </row>
    <row r="9317" spans="1:9" x14ac:dyDescent="0.35">
      <c r="A9317" t="s">
        <v>1257</v>
      </c>
      <c r="B9317" t="s">
        <v>164</v>
      </c>
      <c r="C9317" t="s">
        <v>370</v>
      </c>
      <c r="D9317" t="s">
        <v>1263</v>
      </c>
      <c r="E9317" t="s">
        <v>30</v>
      </c>
      <c r="F9317">
        <v>14974</v>
      </c>
      <c r="G9317">
        <v>3734</v>
      </c>
      <c r="H9317">
        <v>0.24936556698277013</v>
      </c>
      <c r="I9317" t="str">
        <f>VLOOKUP($B9317&amp;$E9317,'Employee List'!$A:$E,5,0)</f>
        <v>E-1239</v>
      </c>
    </row>
    <row r="9318" spans="1:9" x14ac:dyDescent="0.35">
      <c r="A9318" t="s">
        <v>1257</v>
      </c>
      <c r="B9318" t="s">
        <v>164</v>
      </c>
      <c r="C9318" t="s">
        <v>370</v>
      </c>
      <c r="D9318" t="s">
        <v>1263</v>
      </c>
      <c r="E9318" t="s">
        <v>31</v>
      </c>
      <c r="F9318">
        <v>16004</v>
      </c>
      <c r="G9318">
        <v>4021</v>
      </c>
      <c r="H9318">
        <v>0.25124968757810545</v>
      </c>
      <c r="I9318" t="str">
        <f>VLOOKUP($B9318&amp;$E9318,'Employee List'!$A:$E,5,0)</f>
        <v>E-1239</v>
      </c>
    </row>
    <row r="9319" spans="1:9" x14ac:dyDescent="0.35">
      <c r="A9319" t="s">
        <v>1257</v>
      </c>
      <c r="B9319" t="s">
        <v>164</v>
      </c>
      <c r="C9319" t="s">
        <v>370</v>
      </c>
      <c r="D9319" t="s">
        <v>1264</v>
      </c>
      <c r="E9319" t="s">
        <v>29</v>
      </c>
      <c r="F9319">
        <v>8599</v>
      </c>
      <c r="G9319">
        <v>5708</v>
      </c>
      <c r="H9319">
        <v>0.66379811606000694</v>
      </c>
      <c r="I9319" t="str">
        <f>VLOOKUP($B9319&amp;$E9319,'Employee List'!$A:$E,5,0)</f>
        <v>E-1239</v>
      </c>
    </row>
    <row r="9320" spans="1:9" x14ac:dyDescent="0.35">
      <c r="A9320" t="s">
        <v>1257</v>
      </c>
      <c r="B9320" t="s">
        <v>164</v>
      </c>
      <c r="C9320" t="s">
        <v>370</v>
      </c>
      <c r="D9320" t="s">
        <v>1264</v>
      </c>
      <c r="E9320" t="s">
        <v>30</v>
      </c>
      <c r="F9320">
        <v>4849</v>
      </c>
      <c r="G9320">
        <v>4022</v>
      </c>
      <c r="H9320">
        <v>0.8294493710043308</v>
      </c>
      <c r="I9320" t="str">
        <f>VLOOKUP($B9320&amp;$E9320,'Employee List'!$A:$E,5,0)</f>
        <v>E-1239</v>
      </c>
    </row>
    <row r="9321" spans="1:9" x14ac:dyDescent="0.35">
      <c r="A9321" t="s">
        <v>1257</v>
      </c>
      <c r="B9321" t="s">
        <v>164</v>
      </c>
      <c r="C9321" t="s">
        <v>370</v>
      </c>
      <c r="D9321" t="s">
        <v>1264</v>
      </c>
      <c r="E9321" t="s">
        <v>31</v>
      </c>
      <c r="F9321">
        <v>8420</v>
      </c>
      <c r="G9321">
        <v>1868</v>
      </c>
      <c r="H9321">
        <v>0.22185273159144894</v>
      </c>
      <c r="I9321" t="str">
        <f>VLOOKUP($B9321&amp;$E9321,'Employee List'!$A:$E,5,0)</f>
        <v>E-1239</v>
      </c>
    </row>
    <row r="9322" spans="1:9" x14ac:dyDescent="0.35">
      <c r="A9322" t="s">
        <v>1257</v>
      </c>
      <c r="B9322" t="s">
        <v>164</v>
      </c>
      <c r="C9322" t="s">
        <v>370</v>
      </c>
      <c r="D9322" t="s">
        <v>1265</v>
      </c>
      <c r="E9322" t="s">
        <v>29</v>
      </c>
      <c r="F9322">
        <v>54799</v>
      </c>
      <c r="G9322">
        <v>38961</v>
      </c>
      <c r="H9322">
        <v>0.71098012737458716</v>
      </c>
      <c r="I9322" t="str">
        <f>VLOOKUP($B9322&amp;$E9322,'Employee List'!$A:$E,5,0)</f>
        <v>E-1239</v>
      </c>
    </row>
    <row r="9323" spans="1:9" x14ac:dyDescent="0.35">
      <c r="A9323" t="s">
        <v>1257</v>
      </c>
      <c r="B9323" t="s">
        <v>164</v>
      </c>
      <c r="C9323" t="s">
        <v>370</v>
      </c>
      <c r="D9323" t="s">
        <v>1265</v>
      </c>
      <c r="E9323" t="s">
        <v>30</v>
      </c>
      <c r="F9323">
        <v>53998</v>
      </c>
      <c r="G9323">
        <v>31617</v>
      </c>
      <c r="H9323">
        <v>0.58552168598836996</v>
      </c>
      <c r="I9323" t="str">
        <f>VLOOKUP($B9323&amp;$E9323,'Employee List'!$A:$E,5,0)</f>
        <v>E-1239</v>
      </c>
    </row>
    <row r="9324" spans="1:9" x14ac:dyDescent="0.35">
      <c r="A9324" t="s">
        <v>1257</v>
      </c>
      <c r="B9324" t="s">
        <v>164</v>
      </c>
      <c r="C9324" t="s">
        <v>370</v>
      </c>
      <c r="D9324" t="s">
        <v>1265</v>
      </c>
      <c r="E9324" t="s">
        <v>31</v>
      </c>
      <c r="F9324">
        <v>54741</v>
      </c>
      <c r="G9324">
        <v>31454</v>
      </c>
      <c r="H9324">
        <v>0.57459673736321948</v>
      </c>
      <c r="I9324" t="str">
        <f>VLOOKUP($B9324&amp;$E9324,'Employee List'!$A:$E,5,0)</f>
        <v>E-1239</v>
      </c>
    </row>
    <row r="9325" spans="1:9" x14ac:dyDescent="0.35">
      <c r="A9325" t="s">
        <v>1257</v>
      </c>
      <c r="B9325" t="s">
        <v>164</v>
      </c>
      <c r="C9325" t="s">
        <v>370</v>
      </c>
      <c r="D9325" t="s">
        <v>1260</v>
      </c>
      <c r="E9325" t="s">
        <v>29</v>
      </c>
      <c r="F9325">
        <v>82790</v>
      </c>
      <c r="G9325">
        <v>70520</v>
      </c>
      <c r="H9325">
        <v>0.85179369489068724</v>
      </c>
      <c r="I9325" t="str">
        <f>VLOOKUP($B9325&amp;$E9325,'Employee List'!$A:$E,5,0)</f>
        <v>E-1239</v>
      </c>
    </row>
    <row r="9326" spans="1:9" x14ac:dyDescent="0.35">
      <c r="A9326" t="s">
        <v>1257</v>
      </c>
      <c r="B9326" t="s">
        <v>164</v>
      </c>
      <c r="C9326" t="s">
        <v>370</v>
      </c>
      <c r="D9326" t="s">
        <v>1260</v>
      </c>
      <c r="E9326" t="s">
        <v>30</v>
      </c>
      <c r="F9326">
        <v>80302</v>
      </c>
      <c r="G9326">
        <v>79740</v>
      </c>
      <c r="H9326">
        <v>0.99300141964085575</v>
      </c>
      <c r="I9326" t="str">
        <f>VLOOKUP($B9326&amp;$E9326,'Employee List'!$A:$E,5,0)</f>
        <v>E-1239</v>
      </c>
    </row>
    <row r="9327" spans="1:9" x14ac:dyDescent="0.35">
      <c r="A9327" t="s">
        <v>1257</v>
      </c>
      <c r="B9327" t="s">
        <v>164</v>
      </c>
      <c r="C9327" t="s">
        <v>370</v>
      </c>
      <c r="D9327" t="s">
        <v>1260</v>
      </c>
      <c r="E9327" t="s">
        <v>31</v>
      </c>
      <c r="F9327">
        <v>93660</v>
      </c>
      <c r="G9327">
        <v>149162</v>
      </c>
      <c r="H9327">
        <v>1.5925902199444801</v>
      </c>
      <c r="I9327" t="str">
        <f>VLOOKUP($B9327&amp;$E9327,'Employee List'!$A:$E,5,0)</f>
        <v>E-1239</v>
      </c>
    </row>
    <row r="9328" spans="1:9" x14ac:dyDescent="0.35">
      <c r="A9328" t="s">
        <v>1257</v>
      </c>
      <c r="B9328" t="s">
        <v>164</v>
      </c>
      <c r="C9328" t="s">
        <v>370</v>
      </c>
      <c r="D9328" t="s">
        <v>1261</v>
      </c>
      <c r="E9328" t="s">
        <v>29</v>
      </c>
      <c r="F9328">
        <v>114209</v>
      </c>
      <c r="G9328">
        <v>109609</v>
      </c>
      <c r="H9328">
        <v>0.95972296403961155</v>
      </c>
      <c r="I9328" t="str">
        <f>VLOOKUP($B9328&amp;$E9328,'Employee List'!$A:$E,5,0)</f>
        <v>E-1239</v>
      </c>
    </row>
    <row r="9329" spans="1:9" x14ac:dyDescent="0.35">
      <c r="A9329" t="s">
        <v>1257</v>
      </c>
      <c r="B9329" t="s">
        <v>164</v>
      </c>
      <c r="C9329" t="s">
        <v>370</v>
      </c>
      <c r="D9329" t="s">
        <v>1261</v>
      </c>
      <c r="E9329" t="s">
        <v>30</v>
      </c>
      <c r="F9329">
        <v>119664</v>
      </c>
      <c r="G9329">
        <v>112227</v>
      </c>
      <c r="H9329">
        <v>0.93785098275170475</v>
      </c>
      <c r="I9329" t="str">
        <f>VLOOKUP($B9329&amp;$E9329,'Employee List'!$A:$E,5,0)</f>
        <v>E-1239</v>
      </c>
    </row>
    <row r="9330" spans="1:9" x14ac:dyDescent="0.35">
      <c r="A9330" t="s">
        <v>1257</v>
      </c>
      <c r="B9330" t="s">
        <v>164</v>
      </c>
      <c r="C9330" t="s">
        <v>370</v>
      </c>
      <c r="D9330" t="s">
        <v>1261</v>
      </c>
      <c r="E9330" t="s">
        <v>31</v>
      </c>
      <c r="F9330">
        <v>123083</v>
      </c>
      <c r="G9330">
        <v>81504</v>
      </c>
      <c r="H9330">
        <v>0.66218730450184027</v>
      </c>
      <c r="I9330" t="str">
        <f>VLOOKUP($B9330&amp;$E9330,'Employee List'!$A:$E,5,0)</f>
        <v>E-1239</v>
      </c>
    </row>
    <row r="9331" spans="1:9" x14ac:dyDescent="0.35">
      <c r="A9331" t="s">
        <v>1257</v>
      </c>
      <c r="B9331" t="s">
        <v>164</v>
      </c>
      <c r="C9331" t="s">
        <v>370</v>
      </c>
      <c r="D9331" t="s">
        <v>1266</v>
      </c>
      <c r="E9331" t="s">
        <v>29</v>
      </c>
      <c r="F9331">
        <v>98735</v>
      </c>
      <c r="G9331">
        <v>120057</v>
      </c>
      <c r="H9331">
        <v>1.2159517901453385</v>
      </c>
      <c r="I9331" t="str">
        <f>VLOOKUP($B9331&amp;$E9331,'Employee List'!$A:$E,5,0)</f>
        <v>E-1239</v>
      </c>
    </row>
    <row r="9332" spans="1:9" x14ac:dyDescent="0.35">
      <c r="A9332" t="s">
        <v>1257</v>
      </c>
      <c r="B9332" t="s">
        <v>164</v>
      </c>
      <c r="C9332" t="s">
        <v>370</v>
      </c>
      <c r="D9332" t="s">
        <v>1266</v>
      </c>
      <c r="E9332" t="s">
        <v>30</v>
      </c>
      <c r="F9332">
        <v>103022</v>
      </c>
      <c r="G9332">
        <v>130341</v>
      </c>
      <c r="H9332">
        <v>1.2651763700957077</v>
      </c>
      <c r="I9332" t="str">
        <f>VLOOKUP($B9332&amp;$E9332,'Employee List'!$A:$E,5,0)</f>
        <v>E-1239</v>
      </c>
    </row>
    <row r="9333" spans="1:9" x14ac:dyDescent="0.35">
      <c r="A9333" t="s">
        <v>1257</v>
      </c>
      <c r="B9333" t="s">
        <v>164</v>
      </c>
      <c r="C9333" t="s">
        <v>370</v>
      </c>
      <c r="D9333" t="s">
        <v>1266</v>
      </c>
      <c r="E9333" t="s">
        <v>31</v>
      </c>
      <c r="F9333">
        <v>105063</v>
      </c>
      <c r="G9333">
        <v>108256</v>
      </c>
      <c r="H9333">
        <v>1.0303912890361022</v>
      </c>
      <c r="I9333" t="str">
        <f>VLOOKUP($B9333&amp;$E9333,'Employee List'!$A:$E,5,0)</f>
        <v>E-1239</v>
      </c>
    </row>
    <row r="9334" spans="1:9" x14ac:dyDescent="0.35">
      <c r="A9334" t="s">
        <v>1257</v>
      </c>
      <c r="B9334" t="s">
        <v>164</v>
      </c>
      <c r="C9334" t="s">
        <v>370</v>
      </c>
      <c r="D9334" t="s">
        <v>1267</v>
      </c>
      <c r="E9334" t="s">
        <v>29</v>
      </c>
      <c r="F9334">
        <v>45804</v>
      </c>
      <c r="G9334">
        <v>61033</v>
      </c>
      <c r="H9334">
        <v>1.3324818793118505</v>
      </c>
      <c r="I9334" t="str">
        <f>VLOOKUP($B9334&amp;$E9334,'Employee List'!$A:$E,5,0)</f>
        <v>E-1239</v>
      </c>
    </row>
    <row r="9335" spans="1:9" x14ac:dyDescent="0.35">
      <c r="A9335" t="s">
        <v>1257</v>
      </c>
      <c r="B9335" t="s">
        <v>164</v>
      </c>
      <c r="C9335" t="s">
        <v>370</v>
      </c>
      <c r="D9335" t="s">
        <v>1267</v>
      </c>
      <c r="E9335" t="s">
        <v>30</v>
      </c>
      <c r="F9335">
        <v>49360</v>
      </c>
      <c r="G9335">
        <v>57800</v>
      </c>
      <c r="H9335">
        <v>1.1709886547811994</v>
      </c>
      <c r="I9335" t="str">
        <f>VLOOKUP($B9335&amp;$E9335,'Employee List'!$A:$E,5,0)</f>
        <v>E-1239</v>
      </c>
    </row>
    <row r="9336" spans="1:9" x14ac:dyDescent="0.35">
      <c r="A9336" t="s">
        <v>1257</v>
      </c>
      <c r="B9336" t="s">
        <v>164</v>
      </c>
      <c r="C9336" t="s">
        <v>370</v>
      </c>
      <c r="D9336" t="s">
        <v>1267</v>
      </c>
      <c r="E9336" t="s">
        <v>31</v>
      </c>
      <c r="F9336">
        <v>49809</v>
      </c>
      <c r="G9336">
        <v>61607</v>
      </c>
      <c r="H9336">
        <v>1.2368648236262523</v>
      </c>
      <c r="I9336" t="str">
        <f>VLOOKUP($B9336&amp;$E9336,'Employee List'!$A:$E,5,0)</f>
        <v>E-1239</v>
      </c>
    </row>
    <row r="9337" spans="1:9" x14ac:dyDescent="0.35">
      <c r="A9337" t="s">
        <v>1257</v>
      </c>
      <c r="B9337" t="s">
        <v>164</v>
      </c>
      <c r="C9337" t="s">
        <v>370</v>
      </c>
      <c r="D9337" t="s">
        <v>1268</v>
      </c>
      <c r="E9337" t="s">
        <v>29</v>
      </c>
      <c r="F9337">
        <v>18096</v>
      </c>
      <c r="G9337">
        <v>7386</v>
      </c>
      <c r="H9337">
        <v>0.40815649867374004</v>
      </c>
      <c r="I9337" t="str">
        <f>VLOOKUP($B9337&amp;$E9337,'Employee List'!$A:$E,5,0)</f>
        <v>E-1239</v>
      </c>
    </row>
    <row r="9338" spans="1:9" x14ac:dyDescent="0.35">
      <c r="A9338" t="s">
        <v>1257</v>
      </c>
      <c r="B9338" t="s">
        <v>164</v>
      </c>
      <c r="C9338" t="s">
        <v>370</v>
      </c>
      <c r="D9338" t="s">
        <v>1268</v>
      </c>
      <c r="E9338" t="s">
        <v>30</v>
      </c>
      <c r="F9338">
        <v>14548</v>
      </c>
      <c r="G9338">
        <v>11332</v>
      </c>
      <c r="H9338">
        <v>0.77893868572999725</v>
      </c>
      <c r="I9338" t="str">
        <f>VLOOKUP($B9338&amp;$E9338,'Employee List'!$A:$E,5,0)</f>
        <v>E-1239</v>
      </c>
    </row>
    <row r="9339" spans="1:9" x14ac:dyDescent="0.35">
      <c r="A9339" t="s">
        <v>1257</v>
      </c>
      <c r="B9339" t="s">
        <v>164</v>
      </c>
      <c r="C9339" t="s">
        <v>370</v>
      </c>
      <c r="D9339" t="s">
        <v>1268</v>
      </c>
      <c r="E9339" t="s">
        <v>31</v>
      </c>
      <c r="F9339">
        <v>13385</v>
      </c>
      <c r="G9339">
        <v>11786</v>
      </c>
      <c r="H9339">
        <v>0.88053791557713856</v>
      </c>
      <c r="I9339" t="str">
        <f>VLOOKUP($B9339&amp;$E9339,'Employee List'!$A:$E,5,0)</f>
        <v>E-1239</v>
      </c>
    </row>
    <row r="9340" spans="1:9" x14ac:dyDescent="0.35">
      <c r="A9340" t="s">
        <v>1257</v>
      </c>
      <c r="B9340" t="s">
        <v>164</v>
      </c>
      <c r="C9340" t="s">
        <v>370</v>
      </c>
      <c r="D9340" t="s">
        <v>1269</v>
      </c>
      <c r="E9340" t="s">
        <v>29</v>
      </c>
      <c r="F9340">
        <v>62754</v>
      </c>
      <c r="G9340">
        <v>53103</v>
      </c>
      <c r="H9340">
        <v>0.84620900659718901</v>
      </c>
      <c r="I9340" t="str">
        <f>VLOOKUP($B9340&amp;$E9340,'Employee List'!$A:$E,5,0)</f>
        <v>E-1239</v>
      </c>
    </row>
    <row r="9341" spans="1:9" x14ac:dyDescent="0.35">
      <c r="A9341" t="s">
        <v>1257</v>
      </c>
      <c r="B9341" t="s">
        <v>164</v>
      </c>
      <c r="C9341" t="s">
        <v>370</v>
      </c>
      <c r="D9341" t="s">
        <v>1269</v>
      </c>
      <c r="E9341" t="s">
        <v>30</v>
      </c>
      <c r="F9341">
        <v>60507</v>
      </c>
      <c r="G9341">
        <v>38199</v>
      </c>
      <c r="H9341">
        <v>0.6313153849967772</v>
      </c>
      <c r="I9341" t="str">
        <f>VLOOKUP($B9341&amp;$E9341,'Employee List'!$A:$E,5,0)</f>
        <v>E-1239</v>
      </c>
    </row>
    <row r="9342" spans="1:9" x14ac:dyDescent="0.35">
      <c r="A9342" t="s">
        <v>1257</v>
      </c>
      <c r="B9342" t="s">
        <v>164</v>
      </c>
      <c r="C9342" t="s">
        <v>370</v>
      </c>
      <c r="D9342" t="s">
        <v>1269</v>
      </c>
      <c r="E9342" t="s">
        <v>31</v>
      </c>
      <c r="F9342">
        <v>50849</v>
      </c>
      <c r="G9342">
        <v>20359</v>
      </c>
      <c r="H9342">
        <v>0.40038152176050662</v>
      </c>
      <c r="I9342" t="str">
        <f>VLOOKUP($B9342&amp;$E9342,'Employee List'!$A:$E,5,0)</f>
        <v>E-1239</v>
      </c>
    </row>
    <row r="9343" spans="1:9" x14ac:dyDescent="0.35">
      <c r="A9343" t="s">
        <v>1257</v>
      </c>
      <c r="B9343" t="s">
        <v>164</v>
      </c>
      <c r="C9343" t="s">
        <v>370</v>
      </c>
      <c r="D9343" t="s">
        <v>1270</v>
      </c>
      <c r="E9343" t="s">
        <v>29</v>
      </c>
      <c r="F9343">
        <v>3608</v>
      </c>
      <c r="G9343">
        <v>6702</v>
      </c>
      <c r="H9343">
        <v>1.8575388026607538</v>
      </c>
      <c r="I9343" t="str">
        <f>VLOOKUP($B9343&amp;$E9343,'Employee List'!$A:$E,5,0)</f>
        <v>E-1239</v>
      </c>
    </row>
    <row r="9344" spans="1:9" x14ac:dyDescent="0.35">
      <c r="A9344" t="s">
        <v>1257</v>
      </c>
      <c r="B9344" t="s">
        <v>164</v>
      </c>
      <c r="C9344" t="s">
        <v>370</v>
      </c>
      <c r="D9344" t="s">
        <v>1270</v>
      </c>
      <c r="E9344" t="s">
        <v>30</v>
      </c>
      <c r="F9344">
        <v>7675</v>
      </c>
      <c r="G9344">
        <v>8462</v>
      </c>
      <c r="H9344">
        <v>1.102540716612378</v>
      </c>
      <c r="I9344" t="str">
        <f>VLOOKUP($B9344&amp;$E9344,'Employee List'!$A:$E,5,0)</f>
        <v>E-1239</v>
      </c>
    </row>
    <row r="9345" spans="1:9" x14ac:dyDescent="0.35">
      <c r="A9345" t="s">
        <v>1257</v>
      </c>
      <c r="B9345" t="s">
        <v>164</v>
      </c>
      <c r="C9345" t="s">
        <v>370</v>
      </c>
      <c r="D9345" t="s">
        <v>1270</v>
      </c>
      <c r="E9345" t="s">
        <v>31</v>
      </c>
      <c r="F9345">
        <v>5680</v>
      </c>
      <c r="G9345">
        <v>5133</v>
      </c>
      <c r="H9345">
        <v>0.90369718309859159</v>
      </c>
      <c r="I9345" t="str">
        <f>VLOOKUP($B9345&amp;$E9345,'Employee List'!$A:$E,5,0)</f>
        <v>E-1239</v>
      </c>
    </row>
    <row r="9346" spans="1:9" x14ac:dyDescent="0.35">
      <c r="A9346" t="s">
        <v>1257</v>
      </c>
      <c r="B9346" t="s">
        <v>164</v>
      </c>
      <c r="C9346" t="s">
        <v>370</v>
      </c>
      <c r="D9346" t="s">
        <v>1271</v>
      </c>
      <c r="E9346" t="s">
        <v>29</v>
      </c>
      <c r="F9346">
        <v>20459</v>
      </c>
      <c r="G9346">
        <v>10628</v>
      </c>
      <c r="H9346">
        <v>0.51947798035094583</v>
      </c>
      <c r="I9346" t="str">
        <f>VLOOKUP($B9346&amp;$E9346,'Employee List'!$A:$E,5,0)</f>
        <v>E-1239</v>
      </c>
    </row>
    <row r="9347" spans="1:9" x14ac:dyDescent="0.35">
      <c r="A9347" t="s">
        <v>1257</v>
      </c>
      <c r="B9347" t="s">
        <v>164</v>
      </c>
      <c r="C9347" t="s">
        <v>370</v>
      </c>
      <c r="D9347" t="s">
        <v>1271</v>
      </c>
      <c r="E9347" t="s">
        <v>30</v>
      </c>
      <c r="F9347">
        <v>21497</v>
      </c>
      <c r="G9347">
        <v>33196</v>
      </c>
      <c r="H9347">
        <v>1.5442154719263153</v>
      </c>
      <c r="I9347" t="str">
        <f>VLOOKUP($B9347&amp;$E9347,'Employee List'!$A:$E,5,0)</f>
        <v>E-1239</v>
      </c>
    </row>
    <row r="9348" spans="1:9" x14ac:dyDescent="0.35">
      <c r="A9348" t="s">
        <v>1257</v>
      </c>
      <c r="B9348" t="s">
        <v>164</v>
      </c>
      <c r="C9348" t="s">
        <v>370</v>
      </c>
      <c r="D9348" t="s">
        <v>1271</v>
      </c>
      <c r="E9348" t="s">
        <v>31</v>
      </c>
      <c r="F9348">
        <v>21276</v>
      </c>
      <c r="G9348">
        <v>15389</v>
      </c>
      <c r="H9348">
        <v>0.72330325249106975</v>
      </c>
      <c r="I9348" t="str">
        <f>VLOOKUP($B9348&amp;$E9348,'Employee List'!$A:$E,5,0)</f>
        <v>E-1239</v>
      </c>
    </row>
    <row r="9349" spans="1:9" x14ac:dyDescent="0.35">
      <c r="A9349" t="s">
        <v>1257</v>
      </c>
      <c r="B9349" t="s">
        <v>164</v>
      </c>
      <c r="C9349" t="s">
        <v>370</v>
      </c>
      <c r="D9349" t="s">
        <v>1258</v>
      </c>
      <c r="E9349" t="s">
        <v>29</v>
      </c>
      <c r="F9349">
        <v>246805</v>
      </c>
      <c r="G9349">
        <v>236954</v>
      </c>
      <c r="H9349">
        <v>0.96008589777354592</v>
      </c>
      <c r="I9349" t="str">
        <f>VLOOKUP($B9349&amp;$E9349,'Employee List'!$A:$E,5,0)</f>
        <v>E-1239</v>
      </c>
    </row>
    <row r="9350" spans="1:9" x14ac:dyDescent="0.35">
      <c r="A9350" t="s">
        <v>1257</v>
      </c>
      <c r="B9350" t="s">
        <v>164</v>
      </c>
      <c r="C9350" t="s">
        <v>370</v>
      </c>
      <c r="D9350" t="s">
        <v>1258</v>
      </c>
      <c r="E9350" t="s">
        <v>30</v>
      </c>
      <c r="F9350">
        <v>240451</v>
      </c>
      <c r="G9350">
        <v>159419</v>
      </c>
      <c r="H9350">
        <v>0.66299994593493061</v>
      </c>
      <c r="I9350" t="str">
        <f>VLOOKUP($B9350&amp;$E9350,'Employee List'!$A:$E,5,0)</f>
        <v>E-1239</v>
      </c>
    </row>
    <row r="9351" spans="1:9" x14ac:dyDescent="0.35">
      <c r="A9351" t="s">
        <v>1257</v>
      </c>
      <c r="B9351" t="s">
        <v>164</v>
      </c>
      <c r="C9351" t="s">
        <v>370</v>
      </c>
      <c r="D9351" t="s">
        <v>1258</v>
      </c>
      <c r="E9351" t="s">
        <v>31</v>
      </c>
      <c r="F9351">
        <v>232309</v>
      </c>
      <c r="G9351">
        <v>129804</v>
      </c>
      <c r="H9351">
        <v>0.55875579508327267</v>
      </c>
      <c r="I9351" t="str">
        <f>VLOOKUP($B9351&amp;$E9351,'Employee List'!$A:$E,5,0)</f>
        <v>E-1239</v>
      </c>
    </row>
    <row r="9352" spans="1:9" x14ac:dyDescent="0.35">
      <c r="A9352" t="s">
        <v>1257</v>
      </c>
      <c r="B9352" t="s">
        <v>164</v>
      </c>
      <c r="C9352" t="s">
        <v>370</v>
      </c>
      <c r="D9352" t="s">
        <v>1272</v>
      </c>
      <c r="E9352" t="s">
        <v>29</v>
      </c>
      <c r="F9352">
        <v>17166</v>
      </c>
      <c r="G9352">
        <v>12481</v>
      </c>
      <c r="H9352">
        <v>0.72707677968076434</v>
      </c>
      <c r="I9352" t="str">
        <f>VLOOKUP($B9352&amp;$E9352,'Employee List'!$A:$E,5,0)</f>
        <v>E-1239</v>
      </c>
    </row>
    <row r="9353" spans="1:9" x14ac:dyDescent="0.35">
      <c r="A9353" t="s">
        <v>1257</v>
      </c>
      <c r="B9353" t="s">
        <v>164</v>
      </c>
      <c r="C9353" t="s">
        <v>370</v>
      </c>
      <c r="D9353" t="s">
        <v>1272</v>
      </c>
      <c r="E9353" t="s">
        <v>30</v>
      </c>
      <c r="F9353">
        <v>15786</v>
      </c>
      <c r="G9353">
        <v>19670</v>
      </c>
      <c r="H9353">
        <v>1.2460407956417079</v>
      </c>
      <c r="I9353" t="str">
        <f>VLOOKUP($B9353&amp;$E9353,'Employee List'!$A:$E,5,0)</f>
        <v>E-1239</v>
      </c>
    </row>
    <row r="9354" spans="1:9" x14ac:dyDescent="0.35">
      <c r="A9354" t="s">
        <v>1257</v>
      </c>
      <c r="B9354" t="s">
        <v>164</v>
      </c>
      <c r="C9354" t="s">
        <v>370</v>
      </c>
      <c r="D9354" t="s">
        <v>1272</v>
      </c>
      <c r="E9354" t="s">
        <v>31</v>
      </c>
      <c r="F9354">
        <v>19730</v>
      </c>
      <c r="G9354">
        <v>18195</v>
      </c>
      <c r="H9354">
        <v>0.92219969589457673</v>
      </c>
      <c r="I9354" t="str">
        <f>VLOOKUP($B9354&amp;$E9354,'Employee List'!$A:$E,5,0)</f>
        <v>E-1239</v>
      </c>
    </row>
    <row r="9355" spans="1:9" x14ac:dyDescent="0.35">
      <c r="A9355" t="s">
        <v>1257</v>
      </c>
      <c r="B9355" t="s">
        <v>164</v>
      </c>
      <c r="C9355" t="s">
        <v>370</v>
      </c>
      <c r="D9355" t="s">
        <v>1259</v>
      </c>
      <c r="E9355" t="s">
        <v>29</v>
      </c>
      <c r="F9355">
        <v>42311</v>
      </c>
      <c r="G9355">
        <v>15867</v>
      </c>
      <c r="H9355">
        <v>0.3750088629434426</v>
      </c>
      <c r="I9355" t="str">
        <f>VLOOKUP($B9355&amp;$E9355,'Employee List'!$A:$E,5,0)</f>
        <v>E-1239</v>
      </c>
    </row>
    <row r="9356" spans="1:9" x14ac:dyDescent="0.35">
      <c r="A9356" t="s">
        <v>1257</v>
      </c>
      <c r="B9356" t="s">
        <v>164</v>
      </c>
      <c r="C9356" t="s">
        <v>370</v>
      </c>
      <c r="D9356" t="s">
        <v>1259</v>
      </c>
      <c r="E9356" t="s">
        <v>30</v>
      </c>
      <c r="F9356">
        <v>48152</v>
      </c>
      <c r="G9356">
        <v>21736</v>
      </c>
      <c r="H9356">
        <v>0.45140388768898487</v>
      </c>
      <c r="I9356" t="str">
        <f>VLOOKUP($B9356&amp;$E9356,'Employee List'!$A:$E,5,0)</f>
        <v>E-1239</v>
      </c>
    </row>
    <row r="9357" spans="1:9" x14ac:dyDescent="0.35">
      <c r="A9357" t="s">
        <v>1257</v>
      </c>
      <c r="B9357" t="s">
        <v>164</v>
      </c>
      <c r="C9357" t="s">
        <v>370</v>
      </c>
      <c r="D9357" t="s">
        <v>1259</v>
      </c>
      <c r="E9357" t="s">
        <v>31</v>
      </c>
      <c r="F9357">
        <v>46853</v>
      </c>
      <c r="G9357">
        <v>21012</v>
      </c>
      <c r="H9357">
        <v>0.44846648026807251</v>
      </c>
      <c r="I9357" t="str">
        <f>VLOOKUP($B9357&amp;$E9357,'Employee List'!$A:$E,5,0)</f>
        <v>E-1239</v>
      </c>
    </row>
    <row r="9358" spans="1:9" x14ac:dyDescent="0.35">
      <c r="A9358" t="s">
        <v>1257</v>
      </c>
      <c r="B9358" t="s">
        <v>164</v>
      </c>
      <c r="C9358" t="s">
        <v>370</v>
      </c>
      <c r="D9358" t="s">
        <v>1273</v>
      </c>
      <c r="E9358" t="s">
        <v>29</v>
      </c>
      <c r="F9358">
        <v>6697</v>
      </c>
      <c r="G9358">
        <v>8366</v>
      </c>
      <c r="H9358">
        <v>1.2492160668956249</v>
      </c>
      <c r="I9358" t="str">
        <f>VLOOKUP($B9358&amp;$E9358,'Employee List'!$A:$E,5,0)</f>
        <v>E-1239</v>
      </c>
    </row>
    <row r="9359" spans="1:9" x14ac:dyDescent="0.35">
      <c r="A9359" t="s">
        <v>1257</v>
      </c>
      <c r="B9359" t="s">
        <v>164</v>
      </c>
      <c r="C9359" t="s">
        <v>370</v>
      </c>
      <c r="D9359" t="s">
        <v>1273</v>
      </c>
      <c r="E9359" t="s">
        <v>30</v>
      </c>
      <c r="F9359">
        <v>5273</v>
      </c>
      <c r="G9359">
        <v>5928</v>
      </c>
      <c r="H9359">
        <v>1.1242177128769202</v>
      </c>
      <c r="I9359" t="str">
        <f>VLOOKUP($B9359&amp;$E9359,'Employee List'!$A:$E,5,0)</f>
        <v>E-1239</v>
      </c>
    </row>
    <row r="9360" spans="1:9" x14ac:dyDescent="0.35">
      <c r="A9360" t="s">
        <v>1257</v>
      </c>
      <c r="B9360" t="s">
        <v>164</v>
      </c>
      <c r="C9360" t="s">
        <v>370</v>
      </c>
      <c r="D9360" t="s">
        <v>1273</v>
      </c>
      <c r="E9360" t="s">
        <v>31</v>
      </c>
      <c r="F9360">
        <v>9450</v>
      </c>
      <c r="G9360">
        <v>10742</v>
      </c>
      <c r="H9360">
        <v>1.1367195767195768</v>
      </c>
      <c r="I9360" t="str">
        <f>VLOOKUP($B9360&amp;$E9360,'Employee List'!$A:$E,5,0)</f>
        <v>E-1239</v>
      </c>
    </row>
    <row r="9361" spans="1:9" x14ac:dyDescent="0.35">
      <c r="A9361" t="s">
        <v>1257</v>
      </c>
      <c r="B9361" t="s">
        <v>164</v>
      </c>
      <c r="C9361" t="s">
        <v>370</v>
      </c>
      <c r="D9361" t="s">
        <v>1275</v>
      </c>
      <c r="E9361" t="s">
        <v>29</v>
      </c>
      <c r="F9361">
        <v>3194</v>
      </c>
      <c r="G9361">
        <v>5349</v>
      </c>
      <c r="H9361">
        <v>1.6747025673137133</v>
      </c>
      <c r="I9361" t="str">
        <f>VLOOKUP($B9361&amp;$E9361,'Employee List'!$A:$E,5,0)</f>
        <v>E-1239</v>
      </c>
    </row>
    <row r="9362" spans="1:9" x14ac:dyDescent="0.35">
      <c r="A9362" t="s">
        <v>1257</v>
      </c>
      <c r="B9362" t="s">
        <v>164</v>
      </c>
      <c r="C9362" t="s">
        <v>370</v>
      </c>
      <c r="D9362" t="s">
        <v>1275</v>
      </c>
      <c r="E9362" t="s">
        <v>30</v>
      </c>
      <c r="F9362">
        <v>1572</v>
      </c>
      <c r="G9362">
        <v>4572</v>
      </c>
      <c r="H9362">
        <v>2.9083969465648853</v>
      </c>
      <c r="I9362" t="str">
        <f>VLOOKUP($B9362&amp;$E9362,'Employee List'!$A:$E,5,0)</f>
        <v>E-1239</v>
      </c>
    </row>
    <row r="9363" spans="1:9" x14ac:dyDescent="0.35">
      <c r="A9363" t="s">
        <v>1257</v>
      </c>
      <c r="B9363" t="s">
        <v>164</v>
      </c>
      <c r="C9363" t="s">
        <v>370</v>
      </c>
      <c r="D9363" t="s">
        <v>1275</v>
      </c>
      <c r="E9363" t="s">
        <v>31</v>
      </c>
      <c r="F9363">
        <v>4405</v>
      </c>
      <c r="G9363">
        <v>2040</v>
      </c>
      <c r="H9363">
        <v>0.46311010215664017</v>
      </c>
      <c r="I9363" t="str">
        <f>VLOOKUP($B9363&amp;$E9363,'Employee List'!$A:$E,5,0)</f>
        <v>E-1239</v>
      </c>
    </row>
    <row r="9364" spans="1:9" x14ac:dyDescent="0.35">
      <c r="A9364" t="s">
        <v>1257</v>
      </c>
      <c r="B9364" t="s">
        <v>164</v>
      </c>
      <c r="C9364" t="s">
        <v>370</v>
      </c>
      <c r="D9364" t="s">
        <v>1276</v>
      </c>
      <c r="E9364" t="s">
        <v>29</v>
      </c>
      <c r="F9364">
        <v>3562</v>
      </c>
      <c r="G9364">
        <v>5938</v>
      </c>
      <c r="H9364">
        <v>1.6670409882088715</v>
      </c>
      <c r="I9364" t="str">
        <f>VLOOKUP($B9364&amp;$E9364,'Employee List'!$A:$E,5,0)</f>
        <v>E-1239</v>
      </c>
    </row>
    <row r="9365" spans="1:9" x14ac:dyDescent="0.35">
      <c r="A9365" t="s">
        <v>1257</v>
      </c>
      <c r="B9365" t="s">
        <v>164</v>
      </c>
      <c r="C9365" t="s">
        <v>370</v>
      </c>
      <c r="D9365" t="s">
        <v>1276</v>
      </c>
      <c r="E9365" t="s">
        <v>30</v>
      </c>
      <c r="F9365">
        <v>5063</v>
      </c>
      <c r="G9365">
        <v>4656</v>
      </c>
      <c r="H9365">
        <v>0.91961287774047007</v>
      </c>
      <c r="I9365" t="str">
        <f>VLOOKUP($B9365&amp;$E9365,'Employee List'!$A:$E,5,0)</f>
        <v>E-1239</v>
      </c>
    </row>
    <row r="9366" spans="1:9" x14ac:dyDescent="0.35">
      <c r="A9366" t="s">
        <v>1257</v>
      </c>
      <c r="B9366" t="s">
        <v>164</v>
      </c>
      <c r="C9366" t="s">
        <v>370</v>
      </c>
      <c r="D9366" t="s">
        <v>1276</v>
      </c>
      <c r="E9366" t="s">
        <v>31</v>
      </c>
      <c r="F9366">
        <v>6707</v>
      </c>
      <c r="G9366">
        <v>5959</v>
      </c>
      <c r="H9366">
        <v>0.88847472789622783</v>
      </c>
      <c r="I9366" t="str">
        <f>VLOOKUP($B9366&amp;$E9366,'Employee List'!$A:$E,5,0)</f>
        <v>E-1239</v>
      </c>
    </row>
    <row r="9367" spans="1:9" x14ac:dyDescent="0.35">
      <c r="A9367" t="s">
        <v>1257</v>
      </c>
      <c r="B9367" t="s">
        <v>164</v>
      </c>
      <c r="C9367" t="s">
        <v>370</v>
      </c>
      <c r="D9367" t="s">
        <v>1277</v>
      </c>
      <c r="E9367" t="s">
        <v>29</v>
      </c>
      <c r="F9367">
        <v>13592</v>
      </c>
      <c r="G9367">
        <v>12006</v>
      </c>
      <c r="H9367">
        <v>0.88331371394938196</v>
      </c>
      <c r="I9367" t="str">
        <f>VLOOKUP($B9367&amp;$E9367,'Employee List'!$A:$E,5,0)</f>
        <v>E-1239</v>
      </c>
    </row>
    <row r="9368" spans="1:9" x14ac:dyDescent="0.35">
      <c r="A9368" t="s">
        <v>1257</v>
      </c>
      <c r="B9368" t="s">
        <v>164</v>
      </c>
      <c r="C9368" t="s">
        <v>370</v>
      </c>
      <c r="D9368" t="s">
        <v>1277</v>
      </c>
      <c r="E9368" t="s">
        <v>30</v>
      </c>
      <c r="F9368">
        <v>13254</v>
      </c>
      <c r="G9368">
        <v>11721</v>
      </c>
      <c r="H9368">
        <v>0.88433680398370307</v>
      </c>
      <c r="I9368" t="str">
        <f>VLOOKUP($B9368&amp;$E9368,'Employee List'!$A:$E,5,0)</f>
        <v>E-1239</v>
      </c>
    </row>
    <row r="9369" spans="1:9" x14ac:dyDescent="0.35">
      <c r="A9369" t="s">
        <v>1257</v>
      </c>
      <c r="B9369" t="s">
        <v>164</v>
      </c>
      <c r="C9369" t="s">
        <v>370</v>
      </c>
      <c r="D9369" t="s">
        <v>1277</v>
      </c>
      <c r="E9369" t="s">
        <v>31</v>
      </c>
      <c r="F9369">
        <v>13085</v>
      </c>
      <c r="G9369">
        <v>9283</v>
      </c>
      <c r="H9369">
        <v>0.7094382881161635</v>
      </c>
      <c r="I9369" t="str">
        <f>VLOOKUP($B9369&amp;$E9369,'Employee List'!$A:$E,5,0)</f>
        <v>E-1239</v>
      </c>
    </row>
    <row r="9370" spans="1:9" x14ac:dyDescent="0.35">
      <c r="A9370" t="s">
        <v>1257</v>
      </c>
      <c r="B9370" t="s">
        <v>164</v>
      </c>
      <c r="C9370" t="s">
        <v>370</v>
      </c>
      <c r="D9370" t="s">
        <v>1278</v>
      </c>
      <c r="E9370" t="s">
        <v>29</v>
      </c>
      <c r="F9370">
        <v>29537</v>
      </c>
      <c r="G9370">
        <v>26209</v>
      </c>
      <c r="H9370">
        <v>0.88732775840471279</v>
      </c>
      <c r="I9370" t="str">
        <f>VLOOKUP($B9370&amp;$E9370,'Employee List'!$A:$E,5,0)</f>
        <v>E-1239</v>
      </c>
    </row>
    <row r="9371" spans="1:9" x14ac:dyDescent="0.35">
      <c r="A9371" t="s">
        <v>1257</v>
      </c>
      <c r="B9371" t="s">
        <v>164</v>
      </c>
      <c r="C9371" t="s">
        <v>370</v>
      </c>
      <c r="D9371" t="s">
        <v>1278</v>
      </c>
      <c r="E9371" t="s">
        <v>30</v>
      </c>
      <c r="F9371">
        <v>29613</v>
      </c>
      <c r="G9371">
        <v>22871</v>
      </c>
      <c r="H9371">
        <v>0.77232972005538103</v>
      </c>
      <c r="I9371" t="str">
        <f>VLOOKUP($B9371&amp;$E9371,'Employee List'!$A:$E,5,0)</f>
        <v>E-1239</v>
      </c>
    </row>
    <row r="9372" spans="1:9" x14ac:dyDescent="0.35">
      <c r="A9372" t="s">
        <v>1257</v>
      </c>
      <c r="B9372" t="s">
        <v>164</v>
      </c>
      <c r="C9372" t="s">
        <v>370</v>
      </c>
      <c r="D9372" t="s">
        <v>1278</v>
      </c>
      <c r="E9372" t="s">
        <v>31</v>
      </c>
      <c r="F9372">
        <v>26761</v>
      </c>
      <c r="G9372">
        <v>20449</v>
      </c>
      <c r="H9372">
        <v>0.76413437464967682</v>
      </c>
      <c r="I9372" t="str">
        <f>VLOOKUP($B9372&amp;$E9372,'Employee List'!$A:$E,5,0)</f>
        <v>E-1239</v>
      </c>
    </row>
    <row r="9373" spans="1:9" x14ac:dyDescent="0.35">
      <c r="A9373" t="s">
        <v>1257</v>
      </c>
      <c r="B9373" t="s">
        <v>164</v>
      </c>
      <c r="C9373" t="s">
        <v>370</v>
      </c>
      <c r="D9373" t="s">
        <v>1279</v>
      </c>
      <c r="E9373" t="s">
        <v>29</v>
      </c>
      <c r="F9373">
        <v>11174</v>
      </c>
      <c r="G9373">
        <v>4827</v>
      </c>
      <c r="H9373">
        <v>0.43198496509754786</v>
      </c>
      <c r="I9373" t="str">
        <f>VLOOKUP($B9373&amp;$E9373,'Employee List'!$A:$E,5,0)</f>
        <v>E-1239</v>
      </c>
    </row>
    <row r="9374" spans="1:9" x14ac:dyDescent="0.35">
      <c r="A9374" t="s">
        <v>1257</v>
      </c>
      <c r="B9374" t="s">
        <v>164</v>
      </c>
      <c r="C9374" t="s">
        <v>370</v>
      </c>
      <c r="D9374" t="s">
        <v>1279</v>
      </c>
      <c r="E9374" t="s">
        <v>30</v>
      </c>
      <c r="F9374">
        <v>11158</v>
      </c>
      <c r="G9374">
        <v>6760</v>
      </c>
      <c r="H9374">
        <v>0.60584334110055571</v>
      </c>
      <c r="I9374" t="str">
        <f>VLOOKUP($B9374&amp;$E9374,'Employee List'!$A:$E,5,0)</f>
        <v>E-1239</v>
      </c>
    </row>
    <row r="9375" spans="1:9" x14ac:dyDescent="0.35">
      <c r="A9375" t="s">
        <v>1257</v>
      </c>
      <c r="B9375" t="s">
        <v>164</v>
      </c>
      <c r="C9375" t="s">
        <v>370</v>
      </c>
      <c r="D9375" t="s">
        <v>1279</v>
      </c>
      <c r="E9375" t="s">
        <v>31</v>
      </c>
      <c r="F9375">
        <v>12424</v>
      </c>
      <c r="G9375">
        <v>3271</v>
      </c>
      <c r="H9375">
        <v>0.26328074694140374</v>
      </c>
      <c r="I9375" t="str">
        <f>VLOOKUP($B9375&amp;$E9375,'Employee List'!$A:$E,5,0)</f>
        <v>E-1239</v>
      </c>
    </row>
    <row r="9376" spans="1:9" x14ac:dyDescent="0.35">
      <c r="A9376" t="s">
        <v>1257</v>
      </c>
      <c r="B9376" t="s">
        <v>164</v>
      </c>
      <c r="C9376" t="s">
        <v>370</v>
      </c>
      <c r="D9376" t="s">
        <v>1280</v>
      </c>
      <c r="E9376" t="s">
        <v>29</v>
      </c>
      <c r="F9376">
        <v>3369</v>
      </c>
      <c r="G9376">
        <v>3543</v>
      </c>
      <c r="H9376">
        <v>1.0516473731077471</v>
      </c>
      <c r="I9376" t="str">
        <f>VLOOKUP($B9376&amp;$E9376,'Employee List'!$A:$E,5,0)</f>
        <v>E-1239</v>
      </c>
    </row>
    <row r="9377" spans="1:9" x14ac:dyDescent="0.35">
      <c r="A9377" t="s">
        <v>1257</v>
      </c>
      <c r="B9377" t="s">
        <v>164</v>
      </c>
      <c r="C9377" t="s">
        <v>370</v>
      </c>
      <c r="D9377" t="s">
        <v>1280</v>
      </c>
      <c r="E9377" t="s">
        <v>30</v>
      </c>
      <c r="F9377">
        <v>3722</v>
      </c>
      <c r="G9377">
        <v>1294</v>
      </c>
      <c r="H9377">
        <v>0.34766254701773242</v>
      </c>
      <c r="I9377" t="str">
        <f>VLOOKUP($B9377&amp;$E9377,'Employee List'!$A:$E,5,0)</f>
        <v>E-1239</v>
      </c>
    </row>
    <row r="9378" spans="1:9" x14ac:dyDescent="0.35">
      <c r="A9378" t="s">
        <v>1257</v>
      </c>
      <c r="B9378" t="s">
        <v>164</v>
      </c>
      <c r="C9378" t="s">
        <v>370</v>
      </c>
      <c r="D9378" t="s">
        <v>1280</v>
      </c>
      <c r="E9378" t="s">
        <v>31</v>
      </c>
      <c r="F9378">
        <v>3526</v>
      </c>
      <c r="G9378">
        <v>1119</v>
      </c>
      <c r="H9378">
        <v>0.31735677821894498</v>
      </c>
      <c r="I9378" t="str">
        <f>VLOOKUP($B9378&amp;$E9378,'Employee List'!$A:$E,5,0)</f>
        <v>E-1239</v>
      </c>
    </row>
    <row r="9379" spans="1:9" x14ac:dyDescent="0.35">
      <c r="A9379" t="s">
        <v>1257</v>
      </c>
      <c r="B9379" t="s">
        <v>164</v>
      </c>
      <c r="C9379" t="s">
        <v>370</v>
      </c>
      <c r="D9379" t="s">
        <v>1262</v>
      </c>
      <c r="E9379" t="s">
        <v>29</v>
      </c>
      <c r="F9379">
        <v>46602</v>
      </c>
      <c r="G9379">
        <v>44995</v>
      </c>
      <c r="H9379">
        <v>0.96551650143770651</v>
      </c>
      <c r="I9379" t="str">
        <f>VLOOKUP($B9379&amp;$E9379,'Employee List'!$A:$E,5,0)</f>
        <v>E-1239</v>
      </c>
    </row>
    <row r="9380" spans="1:9" x14ac:dyDescent="0.35">
      <c r="A9380" t="s">
        <v>1257</v>
      </c>
      <c r="B9380" t="s">
        <v>164</v>
      </c>
      <c r="C9380" t="s">
        <v>370</v>
      </c>
      <c r="D9380" t="s">
        <v>1262</v>
      </c>
      <c r="E9380" t="s">
        <v>30</v>
      </c>
      <c r="F9380">
        <v>44617</v>
      </c>
      <c r="G9380">
        <v>59735</v>
      </c>
      <c r="H9380">
        <v>1.3388394558128067</v>
      </c>
      <c r="I9380" t="str">
        <f>VLOOKUP($B9380&amp;$E9380,'Employee List'!$A:$E,5,0)</f>
        <v>E-1239</v>
      </c>
    </row>
    <row r="9381" spans="1:9" x14ac:dyDescent="0.35">
      <c r="A9381" t="s">
        <v>1257</v>
      </c>
      <c r="B9381" t="s">
        <v>164</v>
      </c>
      <c r="C9381" t="s">
        <v>370</v>
      </c>
      <c r="D9381" t="s">
        <v>1262</v>
      </c>
      <c r="E9381" t="s">
        <v>31</v>
      </c>
      <c r="F9381">
        <v>47525</v>
      </c>
      <c r="G9381">
        <v>41747</v>
      </c>
      <c r="H9381">
        <v>0.87842188321935821</v>
      </c>
      <c r="I9381" t="str">
        <f>VLOOKUP($B9381&amp;$E9381,'Employee List'!$A:$E,5,0)</f>
        <v>E-1239</v>
      </c>
    </row>
    <row r="9382" spans="1:9" x14ac:dyDescent="0.35">
      <c r="A9382" t="s">
        <v>1257</v>
      </c>
      <c r="B9382" t="s">
        <v>164</v>
      </c>
      <c r="C9382" t="s">
        <v>370</v>
      </c>
      <c r="D9382" t="s">
        <v>1282</v>
      </c>
      <c r="E9382" t="s">
        <v>29</v>
      </c>
      <c r="F9382">
        <v>3830</v>
      </c>
      <c r="G9382">
        <v>4861</v>
      </c>
      <c r="H9382">
        <v>1.2691906005221931</v>
      </c>
      <c r="I9382" t="str">
        <f>VLOOKUP($B9382&amp;$E9382,'Employee List'!$A:$E,5,0)</f>
        <v>E-1239</v>
      </c>
    </row>
    <row r="9383" spans="1:9" x14ac:dyDescent="0.35">
      <c r="A9383" t="s">
        <v>1257</v>
      </c>
      <c r="B9383" t="s">
        <v>164</v>
      </c>
      <c r="C9383" t="s">
        <v>370</v>
      </c>
      <c r="D9383" t="s">
        <v>1282</v>
      </c>
      <c r="E9383" t="s">
        <v>30</v>
      </c>
      <c r="F9383">
        <v>7042</v>
      </c>
      <c r="G9383">
        <v>3411</v>
      </c>
      <c r="H9383">
        <v>0.48437943765975577</v>
      </c>
      <c r="I9383" t="str">
        <f>VLOOKUP($B9383&amp;$E9383,'Employee List'!$A:$E,5,0)</f>
        <v>E-1239</v>
      </c>
    </row>
    <row r="9384" spans="1:9" x14ac:dyDescent="0.35">
      <c r="A9384" t="s">
        <v>1257</v>
      </c>
      <c r="B9384" t="s">
        <v>164</v>
      </c>
      <c r="C9384" t="s">
        <v>370</v>
      </c>
      <c r="D9384" t="s">
        <v>1282</v>
      </c>
      <c r="E9384" t="s">
        <v>31</v>
      </c>
      <c r="F9384">
        <v>7143</v>
      </c>
      <c r="G9384">
        <v>2330</v>
      </c>
      <c r="H9384">
        <v>0.32619347613047739</v>
      </c>
      <c r="I9384" t="str">
        <f>VLOOKUP($B9384&amp;$E9384,'Employee List'!$A:$E,5,0)</f>
        <v>E-1239</v>
      </c>
    </row>
    <row r="9385" spans="1:9" x14ac:dyDescent="0.35">
      <c r="A9385" t="s">
        <v>1257</v>
      </c>
      <c r="B9385" t="s">
        <v>164</v>
      </c>
      <c r="C9385" t="s">
        <v>370</v>
      </c>
      <c r="D9385" t="s">
        <v>1281</v>
      </c>
      <c r="E9385" t="s">
        <v>29</v>
      </c>
      <c r="F9385">
        <v>6891</v>
      </c>
      <c r="G9385">
        <v>3526</v>
      </c>
      <c r="H9385">
        <v>0.51168190393266577</v>
      </c>
      <c r="I9385" t="str">
        <f>VLOOKUP($B9385&amp;$E9385,'Employee List'!$A:$E,5,0)</f>
        <v>E-1239</v>
      </c>
    </row>
    <row r="9386" spans="1:9" x14ac:dyDescent="0.35">
      <c r="A9386" t="s">
        <v>1257</v>
      </c>
      <c r="B9386" t="s">
        <v>164</v>
      </c>
      <c r="C9386" t="s">
        <v>370</v>
      </c>
      <c r="D9386" t="s">
        <v>1281</v>
      </c>
      <c r="E9386" t="s">
        <v>30</v>
      </c>
      <c r="F9386">
        <v>5524</v>
      </c>
      <c r="G9386">
        <v>2758</v>
      </c>
      <c r="H9386">
        <v>0.499275887038378</v>
      </c>
      <c r="I9386" t="str">
        <f>VLOOKUP($B9386&amp;$E9386,'Employee List'!$A:$E,5,0)</f>
        <v>E-1239</v>
      </c>
    </row>
    <row r="9387" spans="1:9" x14ac:dyDescent="0.35">
      <c r="A9387" t="s">
        <v>1257</v>
      </c>
      <c r="B9387" t="s">
        <v>164</v>
      </c>
      <c r="C9387" t="s">
        <v>370</v>
      </c>
      <c r="D9387" t="s">
        <v>1281</v>
      </c>
      <c r="E9387" t="s">
        <v>31</v>
      </c>
      <c r="F9387">
        <v>5261</v>
      </c>
      <c r="G9387">
        <v>4320</v>
      </c>
      <c r="H9387">
        <v>0.82113666603307356</v>
      </c>
      <c r="I9387" t="str">
        <f>VLOOKUP($B9387&amp;$E9387,'Employee List'!$A:$E,5,0)</f>
        <v>E-1239</v>
      </c>
    </row>
    <row r="9388" spans="1:9" x14ac:dyDescent="0.35">
      <c r="A9388" t="s">
        <v>1257</v>
      </c>
      <c r="B9388" t="s">
        <v>165</v>
      </c>
      <c r="C9388" t="s">
        <v>370</v>
      </c>
      <c r="D9388" t="s">
        <v>1274</v>
      </c>
      <c r="E9388" t="s">
        <v>29</v>
      </c>
      <c r="F9388">
        <v>16831</v>
      </c>
      <c r="G9388">
        <v>13487</v>
      </c>
      <c r="H9388">
        <v>0.8013189947121383</v>
      </c>
      <c r="I9388" t="str">
        <f>VLOOKUP($B9388&amp;$E9388,'Employee List'!$A:$E,5,0)</f>
        <v>E-1240</v>
      </c>
    </row>
    <row r="9389" spans="1:9" x14ac:dyDescent="0.35">
      <c r="A9389" t="s">
        <v>1257</v>
      </c>
      <c r="B9389" t="s">
        <v>165</v>
      </c>
      <c r="C9389" t="s">
        <v>370</v>
      </c>
      <c r="D9389" t="s">
        <v>1274</v>
      </c>
      <c r="E9389" t="s">
        <v>30</v>
      </c>
      <c r="F9389">
        <v>14425</v>
      </c>
      <c r="G9389">
        <v>15810</v>
      </c>
      <c r="H9389">
        <v>1.0960138648180242</v>
      </c>
      <c r="I9389" t="str">
        <f>VLOOKUP($B9389&amp;$E9389,'Employee List'!$A:$E,5,0)</f>
        <v>E-1240</v>
      </c>
    </row>
    <row r="9390" spans="1:9" x14ac:dyDescent="0.35">
      <c r="A9390" t="s">
        <v>1257</v>
      </c>
      <c r="B9390" t="s">
        <v>165</v>
      </c>
      <c r="C9390" t="s">
        <v>370</v>
      </c>
      <c r="D9390" t="s">
        <v>1274</v>
      </c>
      <c r="E9390" t="s">
        <v>31</v>
      </c>
      <c r="F9390">
        <v>16065</v>
      </c>
      <c r="G9390">
        <v>14678</v>
      </c>
      <c r="H9390">
        <v>0.91366324307500779</v>
      </c>
      <c r="I9390" t="str">
        <f>VLOOKUP($B9390&amp;$E9390,'Employee List'!$A:$E,5,0)</f>
        <v>E-1240</v>
      </c>
    </row>
    <row r="9391" spans="1:9" x14ac:dyDescent="0.35">
      <c r="A9391" t="s">
        <v>1257</v>
      </c>
      <c r="B9391" t="s">
        <v>165</v>
      </c>
      <c r="C9391" t="s">
        <v>370</v>
      </c>
      <c r="D9391" t="s">
        <v>1263</v>
      </c>
      <c r="E9391" t="s">
        <v>29</v>
      </c>
      <c r="F9391">
        <v>1298</v>
      </c>
      <c r="G9391">
        <v>3963</v>
      </c>
      <c r="H9391">
        <v>3.0531587057010787</v>
      </c>
      <c r="I9391" t="str">
        <f>VLOOKUP($B9391&amp;$E9391,'Employee List'!$A:$E,5,0)</f>
        <v>E-1240</v>
      </c>
    </row>
    <row r="9392" spans="1:9" x14ac:dyDescent="0.35">
      <c r="A9392" t="s">
        <v>1257</v>
      </c>
      <c r="B9392" t="s">
        <v>165</v>
      </c>
      <c r="C9392" t="s">
        <v>370</v>
      </c>
      <c r="D9392" t="s">
        <v>1263</v>
      </c>
      <c r="E9392" t="s">
        <v>30</v>
      </c>
      <c r="F9392">
        <v>4802</v>
      </c>
      <c r="G9392">
        <v>5474</v>
      </c>
      <c r="H9392">
        <v>1.1399416909620992</v>
      </c>
      <c r="I9392" t="str">
        <f>VLOOKUP($B9392&amp;$E9392,'Employee List'!$A:$E,5,0)</f>
        <v>E-1240</v>
      </c>
    </row>
    <row r="9393" spans="1:9" x14ac:dyDescent="0.35">
      <c r="A9393" t="s">
        <v>1257</v>
      </c>
      <c r="B9393" t="s">
        <v>165</v>
      </c>
      <c r="C9393" t="s">
        <v>370</v>
      </c>
      <c r="D9393" t="s">
        <v>1263</v>
      </c>
      <c r="E9393" t="s">
        <v>31</v>
      </c>
      <c r="F9393">
        <v>2021</v>
      </c>
      <c r="G9393">
        <v>5478</v>
      </c>
      <c r="H9393">
        <v>2.7105393369619</v>
      </c>
      <c r="I9393" t="str">
        <f>VLOOKUP($B9393&amp;$E9393,'Employee List'!$A:$E,5,0)</f>
        <v>E-1240</v>
      </c>
    </row>
    <row r="9394" spans="1:9" x14ac:dyDescent="0.35">
      <c r="A9394" t="s">
        <v>1257</v>
      </c>
      <c r="B9394" t="s">
        <v>165</v>
      </c>
      <c r="C9394" t="s">
        <v>370</v>
      </c>
      <c r="D9394" t="s">
        <v>1264</v>
      </c>
      <c r="E9394" t="s">
        <v>29</v>
      </c>
      <c r="F9394">
        <v>3418</v>
      </c>
      <c r="G9394">
        <v>5817</v>
      </c>
      <c r="H9394">
        <v>1.7018724400234055</v>
      </c>
      <c r="I9394" t="str">
        <f>VLOOKUP($B9394&amp;$E9394,'Employee List'!$A:$E,5,0)</f>
        <v>E-1240</v>
      </c>
    </row>
    <row r="9395" spans="1:9" x14ac:dyDescent="0.35">
      <c r="A9395" t="s">
        <v>1257</v>
      </c>
      <c r="B9395" t="s">
        <v>165</v>
      </c>
      <c r="C9395" t="s">
        <v>370</v>
      </c>
      <c r="D9395" t="s">
        <v>1264</v>
      </c>
      <c r="E9395" t="s">
        <v>30</v>
      </c>
      <c r="F9395">
        <v>2977</v>
      </c>
      <c r="G9395">
        <v>1382</v>
      </c>
      <c r="H9395">
        <v>0.46422573060127648</v>
      </c>
      <c r="I9395" t="str">
        <f>VLOOKUP($B9395&amp;$E9395,'Employee List'!$A:$E,5,0)</f>
        <v>E-1240</v>
      </c>
    </row>
    <row r="9396" spans="1:9" x14ac:dyDescent="0.35">
      <c r="A9396" t="s">
        <v>1257</v>
      </c>
      <c r="B9396" t="s">
        <v>165</v>
      </c>
      <c r="C9396" t="s">
        <v>370</v>
      </c>
      <c r="D9396" t="s">
        <v>1264</v>
      </c>
      <c r="E9396" t="s">
        <v>31</v>
      </c>
      <c r="F9396">
        <v>1897</v>
      </c>
      <c r="G9396">
        <v>5298</v>
      </c>
      <c r="H9396">
        <v>2.7928307854507115</v>
      </c>
      <c r="I9396" t="str">
        <f>VLOOKUP($B9396&amp;$E9396,'Employee List'!$A:$E,5,0)</f>
        <v>E-1240</v>
      </c>
    </row>
    <row r="9397" spans="1:9" x14ac:dyDescent="0.35">
      <c r="A9397" t="s">
        <v>1257</v>
      </c>
      <c r="B9397" t="s">
        <v>165</v>
      </c>
      <c r="C9397" t="s">
        <v>370</v>
      </c>
      <c r="D9397" t="s">
        <v>1265</v>
      </c>
      <c r="E9397" t="s">
        <v>29</v>
      </c>
      <c r="F9397">
        <v>17859</v>
      </c>
      <c r="G9397">
        <v>12015</v>
      </c>
      <c r="H9397">
        <v>0.67277003191668061</v>
      </c>
      <c r="I9397" t="str">
        <f>VLOOKUP($B9397&amp;$E9397,'Employee List'!$A:$E,5,0)</f>
        <v>E-1240</v>
      </c>
    </row>
    <row r="9398" spans="1:9" x14ac:dyDescent="0.35">
      <c r="A9398" t="s">
        <v>1257</v>
      </c>
      <c r="B9398" t="s">
        <v>165</v>
      </c>
      <c r="C9398" t="s">
        <v>370</v>
      </c>
      <c r="D9398" t="s">
        <v>1265</v>
      </c>
      <c r="E9398" t="s">
        <v>30</v>
      </c>
      <c r="F9398">
        <v>19517</v>
      </c>
      <c r="G9398">
        <v>40748</v>
      </c>
      <c r="H9398">
        <v>2.0878208741097506</v>
      </c>
      <c r="I9398" t="str">
        <f>VLOOKUP($B9398&amp;$E9398,'Employee List'!$A:$E,5,0)</f>
        <v>E-1240</v>
      </c>
    </row>
    <row r="9399" spans="1:9" x14ac:dyDescent="0.35">
      <c r="A9399" t="s">
        <v>1257</v>
      </c>
      <c r="B9399" t="s">
        <v>165</v>
      </c>
      <c r="C9399" t="s">
        <v>370</v>
      </c>
      <c r="D9399" t="s">
        <v>1265</v>
      </c>
      <c r="E9399" t="s">
        <v>31</v>
      </c>
      <c r="F9399">
        <v>19149</v>
      </c>
      <c r="G9399">
        <v>36963</v>
      </c>
      <c r="H9399">
        <v>1.9302835657214477</v>
      </c>
      <c r="I9399" t="str">
        <f>VLOOKUP($B9399&amp;$E9399,'Employee List'!$A:$E,5,0)</f>
        <v>E-1240</v>
      </c>
    </row>
    <row r="9400" spans="1:9" x14ac:dyDescent="0.35">
      <c r="A9400" t="s">
        <v>1257</v>
      </c>
      <c r="B9400" t="s">
        <v>165</v>
      </c>
      <c r="C9400" t="s">
        <v>370</v>
      </c>
      <c r="D9400" t="s">
        <v>1260</v>
      </c>
      <c r="E9400" t="s">
        <v>29</v>
      </c>
      <c r="F9400">
        <v>87508</v>
      </c>
      <c r="G9400">
        <v>51034</v>
      </c>
      <c r="H9400">
        <v>0.58319239383827759</v>
      </c>
      <c r="I9400" t="str">
        <f>VLOOKUP($B9400&amp;$E9400,'Employee List'!$A:$E,5,0)</f>
        <v>E-1240</v>
      </c>
    </row>
    <row r="9401" spans="1:9" x14ac:dyDescent="0.35">
      <c r="A9401" t="s">
        <v>1257</v>
      </c>
      <c r="B9401" t="s">
        <v>165</v>
      </c>
      <c r="C9401" t="s">
        <v>370</v>
      </c>
      <c r="D9401" t="s">
        <v>1260</v>
      </c>
      <c r="E9401" t="s">
        <v>30</v>
      </c>
      <c r="F9401">
        <v>87825</v>
      </c>
      <c r="G9401">
        <v>118094</v>
      </c>
      <c r="H9401">
        <v>1.3446512951892968</v>
      </c>
      <c r="I9401" t="str">
        <f>VLOOKUP($B9401&amp;$E9401,'Employee List'!$A:$E,5,0)</f>
        <v>E-1240</v>
      </c>
    </row>
    <row r="9402" spans="1:9" x14ac:dyDescent="0.35">
      <c r="A9402" t="s">
        <v>1257</v>
      </c>
      <c r="B9402" t="s">
        <v>165</v>
      </c>
      <c r="C9402" t="s">
        <v>370</v>
      </c>
      <c r="D9402" t="s">
        <v>1260</v>
      </c>
      <c r="E9402" t="s">
        <v>31</v>
      </c>
      <c r="F9402">
        <v>102055</v>
      </c>
      <c r="G9402">
        <v>175721</v>
      </c>
      <c r="H9402">
        <v>1.721826466121209</v>
      </c>
      <c r="I9402" t="str">
        <f>VLOOKUP($B9402&amp;$E9402,'Employee List'!$A:$E,5,0)</f>
        <v>E-1240</v>
      </c>
    </row>
    <row r="9403" spans="1:9" x14ac:dyDescent="0.35">
      <c r="A9403" t="s">
        <v>1257</v>
      </c>
      <c r="B9403" t="s">
        <v>165</v>
      </c>
      <c r="C9403" t="s">
        <v>370</v>
      </c>
      <c r="D9403" t="s">
        <v>1261</v>
      </c>
      <c r="E9403" t="s">
        <v>29</v>
      </c>
      <c r="F9403">
        <v>67493</v>
      </c>
      <c r="G9403">
        <v>60318</v>
      </c>
      <c r="H9403">
        <v>0.89369267924081019</v>
      </c>
      <c r="I9403" t="str">
        <f>VLOOKUP($B9403&amp;$E9403,'Employee List'!$A:$E,5,0)</f>
        <v>E-1240</v>
      </c>
    </row>
    <row r="9404" spans="1:9" x14ac:dyDescent="0.35">
      <c r="A9404" t="s">
        <v>1257</v>
      </c>
      <c r="B9404" t="s">
        <v>165</v>
      </c>
      <c r="C9404" t="s">
        <v>370</v>
      </c>
      <c r="D9404" t="s">
        <v>1261</v>
      </c>
      <c r="E9404" t="s">
        <v>30</v>
      </c>
      <c r="F9404">
        <v>72184</v>
      </c>
      <c r="G9404">
        <v>102631</v>
      </c>
      <c r="H9404">
        <v>1.4217970741438546</v>
      </c>
      <c r="I9404" t="str">
        <f>VLOOKUP($B9404&amp;$E9404,'Employee List'!$A:$E,5,0)</f>
        <v>E-1240</v>
      </c>
    </row>
    <row r="9405" spans="1:9" x14ac:dyDescent="0.35">
      <c r="A9405" t="s">
        <v>1257</v>
      </c>
      <c r="B9405" t="s">
        <v>165</v>
      </c>
      <c r="C9405" t="s">
        <v>370</v>
      </c>
      <c r="D9405" t="s">
        <v>1261</v>
      </c>
      <c r="E9405" t="s">
        <v>31</v>
      </c>
      <c r="F9405">
        <v>71266</v>
      </c>
      <c r="G9405">
        <v>88860</v>
      </c>
      <c r="H9405">
        <v>1.2468778940869418</v>
      </c>
      <c r="I9405" t="str">
        <f>VLOOKUP($B9405&amp;$E9405,'Employee List'!$A:$E,5,0)</f>
        <v>E-1240</v>
      </c>
    </row>
    <row r="9406" spans="1:9" x14ac:dyDescent="0.35">
      <c r="A9406" t="s">
        <v>1257</v>
      </c>
      <c r="B9406" t="s">
        <v>165</v>
      </c>
      <c r="C9406" t="s">
        <v>370</v>
      </c>
      <c r="D9406" t="s">
        <v>1266</v>
      </c>
      <c r="E9406" t="s">
        <v>29</v>
      </c>
      <c r="F9406">
        <v>120251</v>
      </c>
      <c r="G9406">
        <v>117205</v>
      </c>
      <c r="H9406">
        <v>0.97466964931684563</v>
      </c>
      <c r="I9406" t="str">
        <f>VLOOKUP($B9406&amp;$E9406,'Employee List'!$A:$E,5,0)</f>
        <v>E-1240</v>
      </c>
    </row>
    <row r="9407" spans="1:9" x14ac:dyDescent="0.35">
      <c r="A9407" t="s">
        <v>1257</v>
      </c>
      <c r="B9407" t="s">
        <v>165</v>
      </c>
      <c r="C9407" t="s">
        <v>370</v>
      </c>
      <c r="D9407" t="s">
        <v>1266</v>
      </c>
      <c r="E9407" t="s">
        <v>30</v>
      </c>
      <c r="F9407">
        <v>126470</v>
      </c>
      <c r="G9407">
        <v>170259</v>
      </c>
      <c r="H9407">
        <v>1.3462402150707677</v>
      </c>
      <c r="I9407" t="str">
        <f>VLOOKUP($B9407&amp;$E9407,'Employee List'!$A:$E,5,0)</f>
        <v>E-1240</v>
      </c>
    </row>
    <row r="9408" spans="1:9" x14ac:dyDescent="0.35">
      <c r="A9408" t="s">
        <v>1257</v>
      </c>
      <c r="B9408" t="s">
        <v>165</v>
      </c>
      <c r="C9408" t="s">
        <v>370</v>
      </c>
      <c r="D9408" t="s">
        <v>1266</v>
      </c>
      <c r="E9408" t="s">
        <v>31</v>
      </c>
      <c r="F9408">
        <v>125714</v>
      </c>
      <c r="G9408">
        <v>146721</v>
      </c>
      <c r="H9408">
        <v>1.1671015161398095</v>
      </c>
      <c r="I9408" t="str">
        <f>VLOOKUP($B9408&amp;$E9408,'Employee List'!$A:$E,5,0)</f>
        <v>E-1240</v>
      </c>
    </row>
    <row r="9409" spans="1:9" x14ac:dyDescent="0.35">
      <c r="A9409" t="s">
        <v>1257</v>
      </c>
      <c r="B9409" t="s">
        <v>165</v>
      </c>
      <c r="C9409" t="s">
        <v>370</v>
      </c>
      <c r="D9409" t="s">
        <v>1267</v>
      </c>
      <c r="E9409" t="s">
        <v>29</v>
      </c>
      <c r="F9409">
        <v>32034</v>
      </c>
      <c r="G9409">
        <v>35715</v>
      </c>
      <c r="H9409">
        <v>1.1149091590185427</v>
      </c>
      <c r="I9409" t="str">
        <f>VLOOKUP($B9409&amp;$E9409,'Employee List'!$A:$E,5,0)</f>
        <v>E-1240</v>
      </c>
    </row>
    <row r="9410" spans="1:9" x14ac:dyDescent="0.35">
      <c r="A9410" t="s">
        <v>1257</v>
      </c>
      <c r="B9410" t="s">
        <v>165</v>
      </c>
      <c r="C9410" t="s">
        <v>370</v>
      </c>
      <c r="D9410" t="s">
        <v>1267</v>
      </c>
      <c r="E9410" t="s">
        <v>30</v>
      </c>
      <c r="F9410">
        <v>31653</v>
      </c>
      <c r="G9410">
        <v>47837</v>
      </c>
      <c r="H9410">
        <v>1.5112943480870691</v>
      </c>
      <c r="I9410" t="str">
        <f>VLOOKUP($B9410&amp;$E9410,'Employee List'!$A:$E,5,0)</f>
        <v>E-1240</v>
      </c>
    </row>
    <row r="9411" spans="1:9" x14ac:dyDescent="0.35">
      <c r="A9411" t="s">
        <v>1257</v>
      </c>
      <c r="B9411" t="s">
        <v>165</v>
      </c>
      <c r="C9411" t="s">
        <v>370</v>
      </c>
      <c r="D9411" t="s">
        <v>1267</v>
      </c>
      <c r="E9411" t="s">
        <v>31</v>
      </c>
      <c r="F9411">
        <v>34855</v>
      </c>
      <c r="G9411">
        <v>49583</v>
      </c>
      <c r="H9411">
        <v>1.4225505666331946</v>
      </c>
      <c r="I9411" t="str">
        <f>VLOOKUP($B9411&amp;$E9411,'Employee List'!$A:$E,5,0)</f>
        <v>E-1240</v>
      </c>
    </row>
    <row r="9412" spans="1:9" x14ac:dyDescent="0.35">
      <c r="A9412" t="s">
        <v>1257</v>
      </c>
      <c r="B9412" t="s">
        <v>165</v>
      </c>
      <c r="C9412" t="s">
        <v>370</v>
      </c>
      <c r="D9412" t="s">
        <v>1268</v>
      </c>
      <c r="E9412" t="s">
        <v>29</v>
      </c>
      <c r="F9412">
        <v>14489</v>
      </c>
      <c r="G9412">
        <v>5976</v>
      </c>
      <c r="H9412">
        <v>0.41245082476361378</v>
      </c>
      <c r="I9412" t="str">
        <f>VLOOKUP($B9412&amp;$E9412,'Employee List'!$A:$E,5,0)</f>
        <v>E-1240</v>
      </c>
    </row>
    <row r="9413" spans="1:9" x14ac:dyDescent="0.35">
      <c r="A9413" t="s">
        <v>1257</v>
      </c>
      <c r="B9413" t="s">
        <v>165</v>
      </c>
      <c r="C9413" t="s">
        <v>370</v>
      </c>
      <c r="D9413" t="s">
        <v>1268</v>
      </c>
      <c r="E9413" t="s">
        <v>30</v>
      </c>
      <c r="F9413">
        <v>13367</v>
      </c>
      <c r="G9413">
        <v>8175</v>
      </c>
      <c r="H9413">
        <v>0.61158075858457395</v>
      </c>
      <c r="I9413" t="str">
        <f>VLOOKUP($B9413&amp;$E9413,'Employee List'!$A:$E,5,0)</f>
        <v>E-1240</v>
      </c>
    </row>
    <row r="9414" spans="1:9" x14ac:dyDescent="0.35">
      <c r="A9414" t="s">
        <v>1257</v>
      </c>
      <c r="B9414" t="s">
        <v>165</v>
      </c>
      <c r="C9414" t="s">
        <v>370</v>
      </c>
      <c r="D9414" t="s">
        <v>1268</v>
      </c>
      <c r="E9414" t="s">
        <v>31</v>
      </c>
      <c r="F9414">
        <v>11997</v>
      </c>
      <c r="G9414">
        <v>9727</v>
      </c>
      <c r="H9414">
        <v>0.81078602984079351</v>
      </c>
      <c r="I9414" t="str">
        <f>VLOOKUP($B9414&amp;$E9414,'Employee List'!$A:$E,5,0)</f>
        <v>E-1240</v>
      </c>
    </row>
    <row r="9415" spans="1:9" x14ac:dyDescent="0.35">
      <c r="A9415" t="s">
        <v>1257</v>
      </c>
      <c r="B9415" t="s">
        <v>165</v>
      </c>
      <c r="C9415" t="s">
        <v>370</v>
      </c>
      <c r="D9415" t="s">
        <v>1269</v>
      </c>
      <c r="E9415" t="s">
        <v>29</v>
      </c>
      <c r="F9415">
        <v>22211</v>
      </c>
      <c r="G9415">
        <v>8488</v>
      </c>
      <c r="H9415">
        <v>0.38215298725856556</v>
      </c>
      <c r="I9415" t="str">
        <f>VLOOKUP($B9415&amp;$E9415,'Employee List'!$A:$E,5,0)</f>
        <v>E-1240</v>
      </c>
    </row>
    <row r="9416" spans="1:9" x14ac:dyDescent="0.35">
      <c r="A9416" t="s">
        <v>1257</v>
      </c>
      <c r="B9416" t="s">
        <v>165</v>
      </c>
      <c r="C9416" t="s">
        <v>370</v>
      </c>
      <c r="D9416" t="s">
        <v>1269</v>
      </c>
      <c r="E9416" t="s">
        <v>30</v>
      </c>
      <c r="F9416">
        <v>23603</v>
      </c>
      <c r="G9416">
        <v>63474</v>
      </c>
      <c r="H9416">
        <v>2.6892344193534718</v>
      </c>
      <c r="I9416" t="str">
        <f>VLOOKUP($B9416&amp;$E9416,'Employee List'!$A:$E,5,0)</f>
        <v>E-1240</v>
      </c>
    </row>
    <row r="9417" spans="1:9" x14ac:dyDescent="0.35">
      <c r="A9417" t="s">
        <v>1257</v>
      </c>
      <c r="B9417" t="s">
        <v>165</v>
      </c>
      <c r="C9417" t="s">
        <v>370</v>
      </c>
      <c r="D9417" t="s">
        <v>1269</v>
      </c>
      <c r="E9417" t="s">
        <v>31</v>
      </c>
      <c r="F9417">
        <v>17001</v>
      </c>
      <c r="G9417">
        <v>18753</v>
      </c>
      <c r="H9417">
        <v>1.1030527616022587</v>
      </c>
      <c r="I9417" t="str">
        <f>VLOOKUP($B9417&amp;$E9417,'Employee List'!$A:$E,5,0)</f>
        <v>E-1240</v>
      </c>
    </row>
    <row r="9418" spans="1:9" x14ac:dyDescent="0.35">
      <c r="A9418" t="s">
        <v>1257</v>
      </c>
      <c r="B9418" t="s">
        <v>165</v>
      </c>
      <c r="C9418" t="s">
        <v>370</v>
      </c>
      <c r="D9418" t="s">
        <v>1270</v>
      </c>
      <c r="E9418" t="s">
        <v>29</v>
      </c>
      <c r="F9418">
        <v>8606</v>
      </c>
      <c r="G9418">
        <v>4146</v>
      </c>
      <c r="H9418">
        <v>0.48175691378108298</v>
      </c>
      <c r="I9418" t="str">
        <f>VLOOKUP($B9418&amp;$E9418,'Employee List'!$A:$E,5,0)</f>
        <v>E-1240</v>
      </c>
    </row>
    <row r="9419" spans="1:9" x14ac:dyDescent="0.35">
      <c r="A9419" t="s">
        <v>1257</v>
      </c>
      <c r="B9419" t="s">
        <v>165</v>
      </c>
      <c r="C9419" t="s">
        <v>370</v>
      </c>
      <c r="D9419" t="s">
        <v>1270</v>
      </c>
      <c r="E9419" t="s">
        <v>30</v>
      </c>
      <c r="F9419">
        <v>8904</v>
      </c>
      <c r="G9419">
        <v>6927</v>
      </c>
      <c r="H9419">
        <v>0.77796495956873313</v>
      </c>
      <c r="I9419" t="str">
        <f>VLOOKUP($B9419&amp;$E9419,'Employee List'!$A:$E,5,0)</f>
        <v>E-1240</v>
      </c>
    </row>
    <row r="9420" spans="1:9" x14ac:dyDescent="0.35">
      <c r="A9420" t="s">
        <v>1257</v>
      </c>
      <c r="B9420" t="s">
        <v>165</v>
      </c>
      <c r="C9420" t="s">
        <v>370</v>
      </c>
      <c r="D9420" t="s">
        <v>1270</v>
      </c>
      <c r="E9420" t="s">
        <v>31</v>
      </c>
      <c r="F9420">
        <v>6424</v>
      </c>
      <c r="G9420">
        <v>5124</v>
      </c>
      <c r="H9420">
        <v>0.7976338729763387</v>
      </c>
      <c r="I9420" t="str">
        <f>VLOOKUP($B9420&amp;$E9420,'Employee List'!$A:$E,5,0)</f>
        <v>E-1240</v>
      </c>
    </row>
    <row r="9421" spans="1:9" x14ac:dyDescent="0.35">
      <c r="A9421" t="s">
        <v>1257</v>
      </c>
      <c r="B9421" t="s">
        <v>165</v>
      </c>
      <c r="C9421" t="s">
        <v>370</v>
      </c>
      <c r="D9421" t="s">
        <v>1271</v>
      </c>
      <c r="E9421" t="s">
        <v>29</v>
      </c>
      <c r="F9421">
        <v>10123</v>
      </c>
      <c r="G9421">
        <v>9682</v>
      </c>
      <c r="H9421">
        <v>0.95643583917810926</v>
      </c>
      <c r="I9421" t="str">
        <f>VLOOKUP($B9421&amp;$E9421,'Employee List'!$A:$E,5,0)</f>
        <v>E-1240</v>
      </c>
    </row>
    <row r="9422" spans="1:9" x14ac:dyDescent="0.35">
      <c r="A9422" t="s">
        <v>1257</v>
      </c>
      <c r="B9422" t="s">
        <v>165</v>
      </c>
      <c r="C9422" t="s">
        <v>370</v>
      </c>
      <c r="D9422" t="s">
        <v>1271</v>
      </c>
      <c r="E9422" t="s">
        <v>30</v>
      </c>
      <c r="F9422">
        <v>12400</v>
      </c>
      <c r="G9422">
        <v>18189</v>
      </c>
      <c r="H9422">
        <v>1.4668548387096774</v>
      </c>
      <c r="I9422" t="str">
        <f>VLOOKUP($B9422&amp;$E9422,'Employee List'!$A:$E,5,0)</f>
        <v>E-1240</v>
      </c>
    </row>
    <row r="9423" spans="1:9" x14ac:dyDescent="0.35">
      <c r="A9423" t="s">
        <v>1257</v>
      </c>
      <c r="B9423" t="s">
        <v>165</v>
      </c>
      <c r="C9423" t="s">
        <v>370</v>
      </c>
      <c r="D9423" t="s">
        <v>1271</v>
      </c>
      <c r="E9423" t="s">
        <v>31</v>
      </c>
      <c r="F9423">
        <v>14119</v>
      </c>
      <c r="G9423">
        <v>16279</v>
      </c>
      <c r="H9423">
        <v>1.1529853389050215</v>
      </c>
      <c r="I9423" t="str">
        <f>VLOOKUP($B9423&amp;$E9423,'Employee List'!$A:$E,5,0)</f>
        <v>E-1240</v>
      </c>
    </row>
    <row r="9424" spans="1:9" x14ac:dyDescent="0.35">
      <c r="A9424" t="s">
        <v>1257</v>
      </c>
      <c r="B9424" t="s">
        <v>165</v>
      </c>
      <c r="C9424" t="s">
        <v>370</v>
      </c>
      <c r="D9424" t="s">
        <v>1258</v>
      </c>
      <c r="E9424" t="s">
        <v>29</v>
      </c>
      <c r="F9424">
        <v>240074</v>
      </c>
      <c r="G9424">
        <v>180214</v>
      </c>
      <c r="H9424">
        <v>0.75066021310096054</v>
      </c>
      <c r="I9424" t="str">
        <f>VLOOKUP($B9424&amp;$E9424,'Employee List'!$A:$E,5,0)</f>
        <v>E-1240</v>
      </c>
    </row>
    <row r="9425" spans="1:9" x14ac:dyDescent="0.35">
      <c r="A9425" t="s">
        <v>1257</v>
      </c>
      <c r="B9425" t="s">
        <v>165</v>
      </c>
      <c r="C9425" t="s">
        <v>370</v>
      </c>
      <c r="D9425" t="s">
        <v>1258</v>
      </c>
      <c r="E9425" t="s">
        <v>30</v>
      </c>
      <c r="F9425">
        <v>232980</v>
      </c>
      <c r="G9425">
        <v>155749</v>
      </c>
      <c r="H9425">
        <v>0.66850802644003782</v>
      </c>
      <c r="I9425" t="str">
        <f>VLOOKUP($B9425&amp;$E9425,'Employee List'!$A:$E,5,0)</f>
        <v>E-1240</v>
      </c>
    </row>
    <row r="9426" spans="1:9" x14ac:dyDescent="0.35">
      <c r="A9426" t="s">
        <v>1257</v>
      </c>
      <c r="B9426" t="s">
        <v>165</v>
      </c>
      <c r="C9426" t="s">
        <v>370</v>
      </c>
      <c r="D9426" t="s">
        <v>1258</v>
      </c>
      <c r="E9426" t="s">
        <v>31</v>
      </c>
      <c r="F9426">
        <v>221647</v>
      </c>
      <c r="G9426">
        <v>132957</v>
      </c>
      <c r="H9426">
        <v>0.59985923563143195</v>
      </c>
      <c r="I9426" t="str">
        <f>VLOOKUP($B9426&amp;$E9426,'Employee List'!$A:$E,5,0)</f>
        <v>E-1240</v>
      </c>
    </row>
    <row r="9427" spans="1:9" x14ac:dyDescent="0.35">
      <c r="A9427" t="s">
        <v>1257</v>
      </c>
      <c r="B9427" t="s">
        <v>165</v>
      </c>
      <c r="C9427" t="s">
        <v>370</v>
      </c>
      <c r="D9427" t="s">
        <v>1272</v>
      </c>
      <c r="E9427" t="s">
        <v>29</v>
      </c>
      <c r="F9427">
        <v>20845</v>
      </c>
      <c r="G9427">
        <v>10076</v>
      </c>
      <c r="H9427">
        <v>0.48337730870712403</v>
      </c>
      <c r="I9427" t="str">
        <f>VLOOKUP($B9427&amp;$E9427,'Employee List'!$A:$E,5,0)</f>
        <v>E-1240</v>
      </c>
    </row>
    <row r="9428" spans="1:9" x14ac:dyDescent="0.35">
      <c r="A9428" t="s">
        <v>1257</v>
      </c>
      <c r="B9428" t="s">
        <v>165</v>
      </c>
      <c r="C9428" t="s">
        <v>370</v>
      </c>
      <c r="D9428" t="s">
        <v>1272</v>
      </c>
      <c r="E9428" t="s">
        <v>30</v>
      </c>
      <c r="F9428">
        <v>20940</v>
      </c>
      <c r="G9428">
        <v>25729</v>
      </c>
      <c r="H9428">
        <v>1.2287010506208214</v>
      </c>
      <c r="I9428" t="str">
        <f>VLOOKUP($B9428&amp;$E9428,'Employee List'!$A:$E,5,0)</f>
        <v>E-1240</v>
      </c>
    </row>
    <row r="9429" spans="1:9" x14ac:dyDescent="0.35">
      <c r="A9429" t="s">
        <v>1257</v>
      </c>
      <c r="B9429" t="s">
        <v>165</v>
      </c>
      <c r="C9429" t="s">
        <v>370</v>
      </c>
      <c r="D9429" t="s">
        <v>1272</v>
      </c>
      <c r="E9429" t="s">
        <v>31</v>
      </c>
      <c r="F9429">
        <v>23192</v>
      </c>
      <c r="G9429">
        <v>11384</v>
      </c>
      <c r="H9429">
        <v>0.49085891686788546</v>
      </c>
      <c r="I9429" t="str">
        <f>VLOOKUP($B9429&amp;$E9429,'Employee List'!$A:$E,5,0)</f>
        <v>E-1240</v>
      </c>
    </row>
    <row r="9430" spans="1:9" x14ac:dyDescent="0.35">
      <c r="A9430" t="s">
        <v>1257</v>
      </c>
      <c r="B9430" t="s">
        <v>165</v>
      </c>
      <c r="C9430" t="s">
        <v>370</v>
      </c>
      <c r="D9430" t="s">
        <v>1259</v>
      </c>
      <c r="E9430" t="s">
        <v>29</v>
      </c>
      <c r="F9430">
        <v>23262</v>
      </c>
      <c r="G9430">
        <v>15456</v>
      </c>
      <c r="H9430">
        <v>0.66443126128449836</v>
      </c>
      <c r="I9430" t="str">
        <f>VLOOKUP($B9430&amp;$E9430,'Employee List'!$A:$E,5,0)</f>
        <v>E-1240</v>
      </c>
    </row>
    <row r="9431" spans="1:9" x14ac:dyDescent="0.35">
      <c r="A9431" t="s">
        <v>1257</v>
      </c>
      <c r="B9431" t="s">
        <v>165</v>
      </c>
      <c r="C9431" t="s">
        <v>370</v>
      </c>
      <c r="D9431" t="s">
        <v>1259</v>
      </c>
      <c r="E9431" t="s">
        <v>30</v>
      </c>
      <c r="F9431">
        <v>24386</v>
      </c>
      <c r="G9431">
        <v>15877</v>
      </c>
      <c r="H9431">
        <v>0.65107028622980401</v>
      </c>
      <c r="I9431" t="str">
        <f>VLOOKUP($B9431&amp;$E9431,'Employee List'!$A:$E,5,0)</f>
        <v>E-1240</v>
      </c>
    </row>
    <row r="9432" spans="1:9" x14ac:dyDescent="0.35">
      <c r="A9432" t="s">
        <v>1257</v>
      </c>
      <c r="B9432" t="s">
        <v>165</v>
      </c>
      <c r="C9432" t="s">
        <v>370</v>
      </c>
      <c r="D9432" t="s">
        <v>1259</v>
      </c>
      <c r="E9432" t="s">
        <v>31</v>
      </c>
      <c r="F9432">
        <v>23359</v>
      </c>
      <c r="G9432">
        <v>13990</v>
      </c>
      <c r="H9432">
        <v>0.59891262468427586</v>
      </c>
      <c r="I9432" t="str">
        <f>VLOOKUP($B9432&amp;$E9432,'Employee List'!$A:$E,5,0)</f>
        <v>E-1240</v>
      </c>
    </row>
    <row r="9433" spans="1:9" x14ac:dyDescent="0.35">
      <c r="A9433" t="s">
        <v>1257</v>
      </c>
      <c r="B9433" t="s">
        <v>165</v>
      </c>
      <c r="C9433" t="s">
        <v>370</v>
      </c>
      <c r="D9433" t="s">
        <v>1273</v>
      </c>
      <c r="E9433" t="s">
        <v>29</v>
      </c>
      <c r="F9433">
        <v>7180</v>
      </c>
      <c r="G9433">
        <v>3300</v>
      </c>
      <c r="H9433">
        <v>0.4596100278551532</v>
      </c>
      <c r="I9433" t="str">
        <f>VLOOKUP($B9433&amp;$E9433,'Employee List'!$A:$E,5,0)</f>
        <v>E-1240</v>
      </c>
    </row>
    <row r="9434" spans="1:9" x14ac:dyDescent="0.35">
      <c r="A9434" t="s">
        <v>1257</v>
      </c>
      <c r="B9434" t="s">
        <v>165</v>
      </c>
      <c r="C9434" t="s">
        <v>370</v>
      </c>
      <c r="D9434" t="s">
        <v>1273</v>
      </c>
      <c r="E9434" t="s">
        <v>30</v>
      </c>
      <c r="F9434">
        <v>8203</v>
      </c>
      <c r="G9434">
        <v>6567</v>
      </c>
      <c r="H9434">
        <v>0.80056077044983542</v>
      </c>
      <c r="I9434" t="str">
        <f>VLOOKUP($B9434&amp;$E9434,'Employee List'!$A:$E,5,0)</f>
        <v>E-1240</v>
      </c>
    </row>
    <row r="9435" spans="1:9" x14ac:dyDescent="0.35">
      <c r="A9435" t="s">
        <v>1257</v>
      </c>
      <c r="B9435" t="s">
        <v>165</v>
      </c>
      <c r="C9435" t="s">
        <v>370</v>
      </c>
      <c r="D9435" t="s">
        <v>1273</v>
      </c>
      <c r="E9435" t="s">
        <v>31</v>
      </c>
      <c r="F9435">
        <v>10471</v>
      </c>
      <c r="G9435">
        <v>4531</v>
      </c>
      <c r="H9435">
        <v>0.4327189380192914</v>
      </c>
      <c r="I9435" t="str">
        <f>VLOOKUP($B9435&amp;$E9435,'Employee List'!$A:$E,5,0)</f>
        <v>E-1240</v>
      </c>
    </row>
    <row r="9436" spans="1:9" x14ac:dyDescent="0.35">
      <c r="A9436" t="s">
        <v>1257</v>
      </c>
      <c r="B9436" t="s">
        <v>165</v>
      </c>
      <c r="C9436" t="s">
        <v>370</v>
      </c>
      <c r="D9436" t="s">
        <v>1275</v>
      </c>
      <c r="E9436" t="s">
        <v>29</v>
      </c>
      <c r="F9436">
        <v>4582</v>
      </c>
      <c r="G9436">
        <v>5378</v>
      </c>
      <c r="H9436">
        <v>1.1737232649498035</v>
      </c>
      <c r="I9436" t="str">
        <f>VLOOKUP($B9436&amp;$E9436,'Employee List'!$A:$E,5,0)</f>
        <v>E-1240</v>
      </c>
    </row>
    <row r="9437" spans="1:9" x14ac:dyDescent="0.35">
      <c r="A9437" t="s">
        <v>1257</v>
      </c>
      <c r="B9437" t="s">
        <v>165</v>
      </c>
      <c r="C9437" t="s">
        <v>370</v>
      </c>
      <c r="D9437" t="s">
        <v>1275</v>
      </c>
      <c r="E9437" t="s">
        <v>30</v>
      </c>
      <c r="F9437">
        <v>1570</v>
      </c>
      <c r="G9437">
        <v>1256</v>
      </c>
      <c r="H9437">
        <v>0.8</v>
      </c>
      <c r="I9437" t="str">
        <f>VLOOKUP($B9437&amp;$E9437,'Employee List'!$A:$E,5,0)</f>
        <v>E-1240</v>
      </c>
    </row>
    <row r="9438" spans="1:9" x14ac:dyDescent="0.35">
      <c r="A9438" t="s">
        <v>1257</v>
      </c>
      <c r="B9438" t="s">
        <v>165</v>
      </c>
      <c r="C9438" t="s">
        <v>370</v>
      </c>
      <c r="D9438" t="s">
        <v>1275</v>
      </c>
      <c r="E9438" t="s">
        <v>31</v>
      </c>
      <c r="F9438">
        <v>1800</v>
      </c>
      <c r="G9438">
        <v>4794</v>
      </c>
      <c r="H9438">
        <v>2.6633333333333336</v>
      </c>
      <c r="I9438" t="str">
        <f>VLOOKUP($B9438&amp;$E9438,'Employee List'!$A:$E,5,0)</f>
        <v>E-1240</v>
      </c>
    </row>
    <row r="9439" spans="1:9" x14ac:dyDescent="0.35">
      <c r="A9439" t="s">
        <v>1257</v>
      </c>
      <c r="B9439" t="s">
        <v>165</v>
      </c>
      <c r="C9439" t="s">
        <v>370</v>
      </c>
      <c r="D9439" t="s">
        <v>1276</v>
      </c>
      <c r="E9439" t="s">
        <v>29</v>
      </c>
      <c r="F9439">
        <v>8295</v>
      </c>
      <c r="G9439">
        <v>1010</v>
      </c>
      <c r="H9439">
        <v>0.12176009644364075</v>
      </c>
      <c r="I9439" t="str">
        <f>VLOOKUP($B9439&amp;$E9439,'Employee List'!$A:$E,5,0)</f>
        <v>E-1240</v>
      </c>
    </row>
    <row r="9440" spans="1:9" x14ac:dyDescent="0.35">
      <c r="A9440" t="s">
        <v>1257</v>
      </c>
      <c r="B9440" t="s">
        <v>165</v>
      </c>
      <c r="C9440" t="s">
        <v>370</v>
      </c>
      <c r="D9440" t="s">
        <v>1276</v>
      </c>
      <c r="E9440" t="s">
        <v>30</v>
      </c>
      <c r="F9440">
        <v>9173</v>
      </c>
      <c r="G9440">
        <v>3004</v>
      </c>
      <c r="H9440">
        <v>0.32748283004469642</v>
      </c>
      <c r="I9440" t="str">
        <f>VLOOKUP($B9440&amp;$E9440,'Employee List'!$A:$E,5,0)</f>
        <v>E-1240</v>
      </c>
    </row>
    <row r="9441" spans="1:9" x14ac:dyDescent="0.35">
      <c r="A9441" t="s">
        <v>1257</v>
      </c>
      <c r="B9441" t="s">
        <v>165</v>
      </c>
      <c r="C9441" t="s">
        <v>370</v>
      </c>
      <c r="D9441" t="s">
        <v>1276</v>
      </c>
      <c r="E9441" t="s">
        <v>31</v>
      </c>
      <c r="F9441">
        <v>10022</v>
      </c>
      <c r="G9441">
        <v>7068</v>
      </c>
      <c r="H9441">
        <v>0.70524845340251452</v>
      </c>
      <c r="I9441" t="str">
        <f>VLOOKUP($B9441&amp;$E9441,'Employee List'!$A:$E,5,0)</f>
        <v>E-1240</v>
      </c>
    </row>
    <row r="9442" spans="1:9" x14ac:dyDescent="0.35">
      <c r="A9442" t="s">
        <v>1257</v>
      </c>
      <c r="B9442" t="s">
        <v>165</v>
      </c>
      <c r="C9442" t="s">
        <v>370</v>
      </c>
      <c r="D9442" t="s">
        <v>1277</v>
      </c>
      <c r="E9442" t="s">
        <v>29</v>
      </c>
      <c r="F9442">
        <v>11770</v>
      </c>
      <c r="G9442">
        <v>9469</v>
      </c>
      <c r="H9442">
        <v>0.80450297366185219</v>
      </c>
      <c r="I9442" t="str">
        <f>VLOOKUP($B9442&amp;$E9442,'Employee List'!$A:$E,5,0)</f>
        <v>E-1240</v>
      </c>
    </row>
    <row r="9443" spans="1:9" x14ac:dyDescent="0.35">
      <c r="A9443" t="s">
        <v>1257</v>
      </c>
      <c r="B9443" t="s">
        <v>165</v>
      </c>
      <c r="C9443" t="s">
        <v>370</v>
      </c>
      <c r="D9443" t="s">
        <v>1277</v>
      </c>
      <c r="E9443" t="s">
        <v>30</v>
      </c>
      <c r="F9443">
        <v>12200</v>
      </c>
      <c r="G9443">
        <v>12673</v>
      </c>
      <c r="H9443">
        <v>1.0387704918032787</v>
      </c>
      <c r="I9443" t="str">
        <f>VLOOKUP($B9443&amp;$E9443,'Employee List'!$A:$E,5,0)</f>
        <v>E-1240</v>
      </c>
    </row>
    <row r="9444" spans="1:9" x14ac:dyDescent="0.35">
      <c r="A9444" t="s">
        <v>1257</v>
      </c>
      <c r="B9444" t="s">
        <v>165</v>
      </c>
      <c r="C9444" t="s">
        <v>370</v>
      </c>
      <c r="D9444" t="s">
        <v>1277</v>
      </c>
      <c r="E9444" t="s">
        <v>31</v>
      </c>
      <c r="F9444">
        <v>10657</v>
      </c>
      <c r="G9444">
        <v>8298</v>
      </c>
      <c r="H9444">
        <v>0.77864314535047385</v>
      </c>
      <c r="I9444" t="str">
        <f>VLOOKUP($B9444&amp;$E9444,'Employee List'!$A:$E,5,0)</f>
        <v>E-1240</v>
      </c>
    </row>
    <row r="9445" spans="1:9" x14ac:dyDescent="0.35">
      <c r="A9445" t="s">
        <v>1257</v>
      </c>
      <c r="B9445" t="s">
        <v>165</v>
      </c>
      <c r="C9445" t="s">
        <v>370</v>
      </c>
      <c r="D9445" t="s">
        <v>1278</v>
      </c>
      <c r="E9445" t="s">
        <v>29</v>
      </c>
      <c r="F9445">
        <v>24546</v>
      </c>
      <c r="G9445">
        <v>13644</v>
      </c>
      <c r="H9445">
        <v>0.55585431434857002</v>
      </c>
      <c r="I9445" t="str">
        <f>VLOOKUP($B9445&amp;$E9445,'Employee List'!$A:$E,5,0)</f>
        <v>E-1240</v>
      </c>
    </row>
    <row r="9446" spans="1:9" x14ac:dyDescent="0.35">
      <c r="A9446" t="s">
        <v>1257</v>
      </c>
      <c r="B9446" t="s">
        <v>165</v>
      </c>
      <c r="C9446" t="s">
        <v>370</v>
      </c>
      <c r="D9446" t="s">
        <v>1278</v>
      </c>
      <c r="E9446" t="s">
        <v>30</v>
      </c>
      <c r="F9446">
        <v>25116</v>
      </c>
      <c r="G9446">
        <v>31187</v>
      </c>
      <c r="H9446">
        <v>1.2417184265010353</v>
      </c>
      <c r="I9446" t="str">
        <f>VLOOKUP($B9446&amp;$E9446,'Employee List'!$A:$E,5,0)</f>
        <v>E-1240</v>
      </c>
    </row>
    <row r="9447" spans="1:9" x14ac:dyDescent="0.35">
      <c r="A9447" t="s">
        <v>1257</v>
      </c>
      <c r="B9447" t="s">
        <v>165</v>
      </c>
      <c r="C9447" t="s">
        <v>370</v>
      </c>
      <c r="D9447" t="s">
        <v>1278</v>
      </c>
      <c r="E9447" t="s">
        <v>31</v>
      </c>
      <c r="F9447">
        <v>25149</v>
      </c>
      <c r="G9447">
        <v>22476</v>
      </c>
      <c r="H9447">
        <v>0.89371346773231541</v>
      </c>
      <c r="I9447" t="str">
        <f>VLOOKUP($B9447&amp;$E9447,'Employee List'!$A:$E,5,0)</f>
        <v>E-1240</v>
      </c>
    </row>
    <row r="9448" spans="1:9" x14ac:dyDescent="0.35">
      <c r="A9448" t="s">
        <v>1257</v>
      </c>
      <c r="B9448" t="s">
        <v>165</v>
      </c>
      <c r="C9448" t="s">
        <v>370</v>
      </c>
      <c r="D9448" t="s">
        <v>1279</v>
      </c>
      <c r="E9448" t="s">
        <v>29</v>
      </c>
      <c r="F9448">
        <v>3668</v>
      </c>
      <c r="G9448">
        <v>5063</v>
      </c>
      <c r="H9448">
        <v>1.3803162486368594</v>
      </c>
      <c r="I9448" t="str">
        <f>VLOOKUP($B9448&amp;$E9448,'Employee List'!$A:$E,5,0)</f>
        <v>E-1240</v>
      </c>
    </row>
    <row r="9449" spans="1:9" x14ac:dyDescent="0.35">
      <c r="A9449" t="s">
        <v>1257</v>
      </c>
      <c r="B9449" t="s">
        <v>165</v>
      </c>
      <c r="C9449" t="s">
        <v>370</v>
      </c>
      <c r="D9449" t="s">
        <v>1279</v>
      </c>
      <c r="E9449" t="s">
        <v>30</v>
      </c>
      <c r="F9449">
        <v>4304</v>
      </c>
      <c r="G9449">
        <v>5729</v>
      </c>
      <c r="H9449">
        <v>1.3310873605947955</v>
      </c>
      <c r="I9449" t="str">
        <f>VLOOKUP($B9449&amp;$E9449,'Employee List'!$A:$E,5,0)</f>
        <v>E-1240</v>
      </c>
    </row>
    <row r="9450" spans="1:9" x14ac:dyDescent="0.35">
      <c r="A9450" t="s">
        <v>1257</v>
      </c>
      <c r="B9450" t="s">
        <v>165</v>
      </c>
      <c r="C9450" t="s">
        <v>370</v>
      </c>
      <c r="D9450" t="s">
        <v>1279</v>
      </c>
      <c r="E9450" t="s">
        <v>31</v>
      </c>
      <c r="F9450">
        <v>3694</v>
      </c>
      <c r="G9450">
        <v>4001</v>
      </c>
      <c r="H9450">
        <v>1.0831077422847861</v>
      </c>
      <c r="I9450" t="str">
        <f>VLOOKUP($B9450&amp;$E9450,'Employee List'!$A:$E,5,0)</f>
        <v>E-1240</v>
      </c>
    </row>
    <row r="9451" spans="1:9" x14ac:dyDescent="0.35">
      <c r="A9451" t="s">
        <v>1257</v>
      </c>
      <c r="B9451" t="s">
        <v>165</v>
      </c>
      <c r="C9451" t="s">
        <v>370</v>
      </c>
      <c r="D9451" t="s">
        <v>1280</v>
      </c>
      <c r="E9451" t="s">
        <v>29</v>
      </c>
      <c r="F9451">
        <v>3168</v>
      </c>
      <c r="G9451">
        <v>1090</v>
      </c>
      <c r="H9451">
        <v>0.34406565656565657</v>
      </c>
      <c r="I9451" t="str">
        <f>VLOOKUP($B9451&amp;$E9451,'Employee List'!$A:$E,5,0)</f>
        <v>E-1240</v>
      </c>
    </row>
    <row r="9452" spans="1:9" x14ac:dyDescent="0.35">
      <c r="A9452" t="s">
        <v>1257</v>
      </c>
      <c r="B9452" t="s">
        <v>165</v>
      </c>
      <c r="C9452" t="s">
        <v>370</v>
      </c>
      <c r="D9452" t="s">
        <v>1280</v>
      </c>
      <c r="E9452" t="s">
        <v>30</v>
      </c>
      <c r="F9452">
        <v>1808</v>
      </c>
      <c r="G9452">
        <v>4094</v>
      </c>
      <c r="H9452">
        <v>2.2643805309734515</v>
      </c>
      <c r="I9452" t="str">
        <f>VLOOKUP($B9452&amp;$E9452,'Employee List'!$A:$E,5,0)</f>
        <v>E-1240</v>
      </c>
    </row>
    <row r="9453" spans="1:9" x14ac:dyDescent="0.35">
      <c r="A9453" t="s">
        <v>1257</v>
      </c>
      <c r="B9453" t="s">
        <v>165</v>
      </c>
      <c r="C9453" t="s">
        <v>370</v>
      </c>
      <c r="D9453" t="s">
        <v>1280</v>
      </c>
      <c r="E9453" t="s">
        <v>31</v>
      </c>
      <c r="F9453">
        <v>4673</v>
      </c>
      <c r="G9453">
        <v>4335</v>
      </c>
      <c r="H9453">
        <v>0.92766959126899207</v>
      </c>
      <c r="I9453" t="str">
        <f>VLOOKUP($B9453&amp;$E9453,'Employee List'!$A:$E,5,0)</f>
        <v>E-1240</v>
      </c>
    </row>
    <row r="9454" spans="1:9" x14ac:dyDescent="0.35">
      <c r="A9454" t="s">
        <v>1257</v>
      </c>
      <c r="B9454" t="s">
        <v>165</v>
      </c>
      <c r="C9454" t="s">
        <v>370</v>
      </c>
      <c r="D9454" t="s">
        <v>1262</v>
      </c>
      <c r="E9454" t="s">
        <v>29</v>
      </c>
      <c r="F9454">
        <v>42674</v>
      </c>
      <c r="G9454">
        <v>21567</v>
      </c>
      <c r="H9454">
        <v>0.50538969864554528</v>
      </c>
      <c r="I9454" t="str">
        <f>VLOOKUP($B9454&amp;$E9454,'Employee List'!$A:$E,5,0)</f>
        <v>E-1240</v>
      </c>
    </row>
    <row r="9455" spans="1:9" x14ac:dyDescent="0.35">
      <c r="A9455" t="s">
        <v>1257</v>
      </c>
      <c r="B9455" t="s">
        <v>165</v>
      </c>
      <c r="C9455" t="s">
        <v>370</v>
      </c>
      <c r="D9455" t="s">
        <v>1262</v>
      </c>
      <c r="E9455" t="s">
        <v>30</v>
      </c>
      <c r="F9455">
        <v>40893</v>
      </c>
      <c r="G9455">
        <v>31198</v>
      </c>
      <c r="H9455">
        <v>0.76291785880223995</v>
      </c>
      <c r="I9455" t="str">
        <f>VLOOKUP($B9455&amp;$E9455,'Employee List'!$A:$E,5,0)</f>
        <v>E-1240</v>
      </c>
    </row>
    <row r="9456" spans="1:9" x14ac:dyDescent="0.35">
      <c r="A9456" t="s">
        <v>1257</v>
      </c>
      <c r="B9456" t="s">
        <v>165</v>
      </c>
      <c r="C9456" t="s">
        <v>370</v>
      </c>
      <c r="D9456" t="s">
        <v>1262</v>
      </c>
      <c r="E9456" t="s">
        <v>31</v>
      </c>
      <c r="F9456">
        <v>43764</v>
      </c>
      <c r="G9456">
        <v>32486</v>
      </c>
      <c r="H9456">
        <v>0.74229960698290831</v>
      </c>
      <c r="I9456" t="str">
        <f>VLOOKUP($B9456&amp;$E9456,'Employee List'!$A:$E,5,0)</f>
        <v>E-1240</v>
      </c>
    </row>
    <row r="9457" spans="1:9" x14ac:dyDescent="0.35">
      <c r="A9457" t="s">
        <v>1257</v>
      </c>
      <c r="B9457" t="s">
        <v>165</v>
      </c>
      <c r="C9457" t="s">
        <v>370</v>
      </c>
      <c r="D9457" t="s">
        <v>1281</v>
      </c>
      <c r="E9457" t="s">
        <v>29</v>
      </c>
      <c r="F9457">
        <v>10171</v>
      </c>
      <c r="G9457">
        <v>1146</v>
      </c>
      <c r="H9457">
        <v>0.11267328679579196</v>
      </c>
      <c r="I9457" t="str">
        <f>VLOOKUP($B9457&amp;$E9457,'Employee List'!$A:$E,5,0)</f>
        <v>E-1240</v>
      </c>
    </row>
    <row r="9458" spans="1:9" x14ac:dyDescent="0.35">
      <c r="A9458" t="s">
        <v>1257</v>
      </c>
      <c r="B9458" t="s">
        <v>165</v>
      </c>
      <c r="C9458" t="s">
        <v>370</v>
      </c>
      <c r="D9458" t="s">
        <v>1281</v>
      </c>
      <c r="E9458" t="s">
        <v>30</v>
      </c>
      <c r="F9458">
        <v>10815</v>
      </c>
      <c r="G9458">
        <v>2565</v>
      </c>
      <c r="H9458">
        <v>0.23717059639389737</v>
      </c>
      <c r="I9458" t="str">
        <f>VLOOKUP($B9458&amp;$E9458,'Employee List'!$A:$E,5,0)</f>
        <v>E-1240</v>
      </c>
    </row>
    <row r="9459" spans="1:9" x14ac:dyDescent="0.35">
      <c r="A9459" t="s">
        <v>1257</v>
      </c>
      <c r="B9459" t="s">
        <v>165</v>
      </c>
      <c r="C9459" t="s">
        <v>370</v>
      </c>
      <c r="D9459" t="s">
        <v>1281</v>
      </c>
      <c r="E9459" t="s">
        <v>31</v>
      </c>
      <c r="F9459">
        <v>8249</v>
      </c>
      <c r="G9459">
        <v>5439</v>
      </c>
      <c r="H9459">
        <v>0.65935264880591582</v>
      </c>
      <c r="I9459" t="str">
        <f>VLOOKUP($B9459&amp;$E9459,'Employee List'!$A:$E,5,0)</f>
        <v>E-1240</v>
      </c>
    </row>
    <row r="9460" spans="1:9" x14ac:dyDescent="0.35">
      <c r="A9460" t="s">
        <v>1257</v>
      </c>
      <c r="B9460" t="s">
        <v>166</v>
      </c>
      <c r="C9460" t="s">
        <v>370</v>
      </c>
      <c r="D9460" t="s">
        <v>1274</v>
      </c>
      <c r="E9460" t="s">
        <v>29</v>
      </c>
      <c r="F9460">
        <v>11726</v>
      </c>
      <c r="G9460">
        <v>10162</v>
      </c>
      <c r="H9460">
        <v>0.86662118369435448</v>
      </c>
      <c r="I9460" t="str">
        <f>VLOOKUP($B9460&amp;$E9460,'Employee List'!$A:$E,5,0)</f>
        <v>E-1241</v>
      </c>
    </row>
    <row r="9461" spans="1:9" x14ac:dyDescent="0.35">
      <c r="A9461" t="s">
        <v>1257</v>
      </c>
      <c r="B9461" t="s">
        <v>166</v>
      </c>
      <c r="C9461" t="s">
        <v>370</v>
      </c>
      <c r="D9461" t="s">
        <v>1274</v>
      </c>
      <c r="E9461" t="s">
        <v>30</v>
      </c>
      <c r="F9461">
        <v>11753</v>
      </c>
      <c r="G9461">
        <v>10736</v>
      </c>
      <c r="H9461">
        <v>0.9134689015570493</v>
      </c>
      <c r="I9461" t="str">
        <f>VLOOKUP($B9461&amp;$E9461,'Employee List'!$A:$E,5,0)</f>
        <v>E-1241</v>
      </c>
    </row>
    <row r="9462" spans="1:9" x14ac:dyDescent="0.35">
      <c r="A9462" t="s">
        <v>1257</v>
      </c>
      <c r="B9462" t="s">
        <v>166</v>
      </c>
      <c r="C9462" t="s">
        <v>370</v>
      </c>
      <c r="D9462" t="s">
        <v>1274</v>
      </c>
      <c r="E9462" t="s">
        <v>31</v>
      </c>
      <c r="F9462">
        <v>11368</v>
      </c>
      <c r="G9462">
        <v>14778</v>
      </c>
      <c r="H9462">
        <v>1.2999648135116115</v>
      </c>
      <c r="I9462" t="str">
        <f>VLOOKUP($B9462&amp;$E9462,'Employee List'!$A:$E,5,0)</f>
        <v>E-1241</v>
      </c>
    </row>
    <row r="9463" spans="1:9" x14ac:dyDescent="0.35">
      <c r="A9463" t="s">
        <v>1257</v>
      </c>
      <c r="B9463" t="s">
        <v>166</v>
      </c>
      <c r="C9463" t="s">
        <v>370</v>
      </c>
      <c r="D9463" t="s">
        <v>1263</v>
      </c>
      <c r="E9463" t="s">
        <v>29</v>
      </c>
      <c r="F9463">
        <v>4185</v>
      </c>
      <c r="G9463">
        <v>3354</v>
      </c>
      <c r="H9463">
        <v>0.80143369175627244</v>
      </c>
      <c r="I9463" t="str">
        <f>VLOOKUP($B9463&amp;$E9463,'Employee List'!$A:$E,5,0)</f>
        <v>E-1241</v>
      </c>
    </row>
    <row r="9464" spans="1:9" x14ac:dyDescent="0.35">
      <c r="A9464" t="s">
        <v>1257</v>
      </c>
      <c r="B9464" t="s">
        <v>166</v>
      </c>
      <c r="C9464" t="s">
        <v>370</v>
      </c>
      <c r="D9464" t="s">
        <v>1263</v>
      </c>
      <c r="E9464" t="s">
        <v>30</v>
      </c>
      <c r="F9464">
        <v>1494</v>
      </c>
      <c r="G9464">
        <v>4353</v>
      </c>
      <c r="H9464">
        <v>2.9136546184738954</v>
      </c>
      <c r="I9464" t="str">
        <f>VLOOKUP($B9464&amp;$E9464,'Employee List'!$A:$E,5,0)</f>
        <v>E-1241</v>
      </c>
    </row>
    <row r="9465" spans="1:9" x14ac:dyDescent="0.35">
      <c r="A9465" t="s">
        <v>1257</v>
      </c>
      <c r="B9465" t="s">
        <v>166</v>
      </c>
      <c r="C9465" t="s">
        <v>370</v>
      </c>
      <c r="D9465" t="s">
        <v>1263</v>
      </c>
      <c r="E9465" t="s">
        <v>31</v>
      </c>
      <c r="F9465">
        <v>3418</v>
      </c>
      <c r="G9465">
        <v>4025</v>
      </c>
      <c r="H9465">
        <v>1.1775892334698654</v>
      </c>
      <c r="I9465" t="str">
        <f>VLOOKUP($B9465&amp;$E9465,'Employee List'!$A:$E,5,0)</f>
        <v>E-1241</v>
      </c>
    </row>
    <row r="9466" spans="1:9" x14ac:dyDescent="0.35">
      <c r="A9466" t="s">
        <v>1257</v>
      </c>
      <c r="B9466" t="s">
        <v>166</v>
      </c>
      <c r="C9466" t="s">
        <v>370</v>
      </c>
      <c r="D9466" t="s">
        <v>1264</v>
      </c>
      <c r="E9466" t="s">
        <v>29</v>
      </c>
      <c r="F9466">
        <v>4838</v>
      </c>
      <c r="G9466">
        <v>3513</v>
      </c>
      <c r="H9466">
        <v>0.72612649855312117</v>
      </c>
      <c r="I9466" t="str">
        <f>VLOOKUP($B9466&amp;$E9466,'Employee List'!$A:$E,5,0)</f>
        <v>E-1241</v>
      </c>
    </row>
    <row r="9467" spans="1:9" x14ac:dyDescent="0.35">
      <c r="A9467" t="s">
        <v>1257</v>
      </c>
      <c r="B9467" t="s">
        <v>166</v>
      </c>
      <c r="C9467" t="s">
        <v>370</v>
      </c>
      <c r="D9467" t="s">
        <v>1264</v>
      </c>
      <c r="E9467" t="s">
        <v>30</v>
      </c>
      <c r="F9467">
        <v>2880</v>
      </c>
      <c r="G9467">
        <v>1967</v>
      </c>
      <c r="H9467">
        <v>0.68298611111111107</v>
      </c>
      <c r="I9467" t="str">
        <f>VLOOKUP($B9467&amp;$E9467,'Employee List'!$A:$E,5,0)</f>
        <v>E-1241</v>
      </c>
    </row>
    <row r="9468" spans="1:9" x14ac:dyDescent="0.35">
      <c r="A9468" t="s">
        <v>1257</v>
      </c>
      <c r="B9468" t="s">
        <v>166</v>
      </c>
      <c r="C9468" t="s">
        <v>370</v>
      </c>
      <c r="D9468" t="s">
        <v>1264</v>
      </c>
      <c r="E9468" t="s">
        <v>31</v>
      </c>
      <c r="F9468">
        <v>1533</v>
      </c>
      <c r="G9468">
        <v>5292</v>
      </c>
      <c r="H9468">
        <v>3.452054794520548</v>
      </c>
      <c r="I9468" t="str">
        <f>VLOOKUP($B9468&amp;$E9468,'Employee List'!$A:$E,5,0)</f>
        <v>E-1241</v>
      </c>
    </row>
    <row r="9469" spans="1:9" x14ac:dyDescent="0.35">
      <c r="A9469" t="s">
        <v>1257</v>
      </c>
      <c r="B9469" t="s">
        <v>166</v>
      </c>
      <c r="C9469" t="s">
        <v>370</v>
      </c>
      <c r="D9469" t="s">
        <v>1265</v>
      </c>
      <c r="E9469" t="s">
        <v>29</v>
      </c>
      <c r="F9469">
        <v>23238</v>
      </c>
      <c r="G9469">
        <v>13765</v>
      </c>
      <c r="H9469">
        <v>0.59234873913417674</v>
      </c>
      <c r="I9469" t="str">
        <f>VLOOKUP($B9469&amp;$E9469,'Employee List'!$A:$E,5,0)</f>
        <v>E-1241</v>
      </c>
    </row>
    <row r="9470" spans="1:9" x14ac:dyDescent="0.35">
      <c r="A9470" t="s">
        <v>1257</v>
      </c>
      <c r="B9470" t="s">
        <v>166</v>
      </c>
      <c r="C9470" t="s">
        <v>370</v>
      </c>
      <c r="D9470" t="s">
        <v>1265</v>
      </c>
      <c r="E9470" t="s">
        <v>30</v>
      </c>
      <c r="F9470">
        <v>25128</v>
      </c>
      <c r="G9470">
        <v>18271</v>
      </c>
      <c r="H9470">
        <v>0.72711716014008276</v>
      </c>
      <c r="I9470" t="str">
        <f>VLOOKUP($B9470&amp;$E9470,'Employee List'!$A:$E,5,0)</f>
        <v>E-1241</v>
      </c>
    </row>
    <row r="9471" spans="1:9" x14ac:dyDescent="0.35">
      <c r="A9471" t="s">
        <v>1257</v>
      </c>
      <c r="B9471" t="s">
        <v>166</v>
      </c>
      <c r="C9471" t="s">
        <v>370</v>
      </c>
      <c r="D9471" t="s">
        <v>1265</v>
      </c>
      <c r="E9471" t="s">
        <v>31</v>
      </c>
      <c r="F9471">
        <v>26262</v>
      </c>
      <c r="G9471">
        <v>21245</v>
      </c>
      <c r="H9471">
        <v>0.80896352143781891</v>
      </c>
      <c r="I9471" t="str">
        <f>VLOOKUP($B9471&amp;$E9471,'Employee List'!$A:$E,5,0)</f>
        <v>E-1241</v>
      </c>
    </row>
    <row r="9472" spans="1:9" x14ac:dyDescent="0.35">
      <c r="A9472" t="s">
        <v>1257</v>
      </c>
      <c r="B9472" t="s">
        <v>166</v>
      </c>
      <c r="C9472" t="s">
        <v>370</v>
      </c>
      <c r="D9472" t="s">
        <v>1260</v>
      </c>
      <c r="E9472" t="s">
        <v>29</v>
      </c>
      <c r="F9472">
        <v>75997</v>
      </c>
      <c r="G9472">
        <v>45872</v>
      </c>
      <c r="H9472">
        <v>0.60360277379370242</v>
      </c>
      <c r="I9472" t="str">
        <f>VLOOKUP($B9472&amp;$E9472,'Employee List'!$A:$E,5,0)</f>
        <v>E-1241</v>
      </c>
    </row>
    <row r="9473" spans="1:9" x14ac:dyDescent="0.35">
      <c r="A9473" t="s">
        <v>1257</v>
      </c>
      <c r="B9473" t="s">
        <v>166</v>
      </c>
      <c r="C9473" t="s">
        <v>370</v>
      </c>
      <c r="D9473" t="s">
        <v>1260</v>
      </c>
      <c r="E9473" t="s">
        <v>30</v>
      </c>
      <c r="F9473">
        <v>76615</v>
      </c>
      <c r="G9473">
        <v>102772</v>
      </c>
      <c r="H9473">
        <v>1.3414083404033152</v>
      </c>
      <c r="I9473" t="str">
        <f>VLOOKUP($B9473&amp;$E9473,'Employee List'!$A:$E,5,0)</f>
        <v>E-1241</v>
      </c>
    </row>
    <row r="9474" spans="1:9" x14ac:dyDescent="0.35">
      <c r="A9474" t="s">
        <v>1257</v>
      </c>
      <c r="B9474" t="s">
        <v>166</v>
      </c>
      <c r="C9474" t="s">
        <v>370</v>
      </c>
      <c r="D9474" t="s">
        <v>1260</v>
      </c>
      <c r="E9474" t="s">
        <v>31</v>
      </c>
      <c r="F9474">
        <v>87514</v>
      </c>
      <c r="G9474">
        <v>161220</v>
      </c>
      <c r="H9474">
        <v>1.8422195305893914</v>
      </c>
      <c r="I9474" t="str">
        <f>VLOOKUP($B9474&amp;$E9474,'Employee List'!$A:$E,5,0)</f>
        <v>E-1241</v>
      </c>
    </row>
    <row r="9475" spans="1:9" x14ac:dyDescent="0.35">
      <c r="A9475" t="s">
        <v>1257</v>
      </c>
      <c r="B9475" t="s">
        <v>166</v>
      </c>
      <c r="C9475" t="s">
        <v>370</v>
      </c>
      <c r="D9475" t="s">
        <v>1261</v>
      </c>
      <c r="E9475" t="s">
        <v>29</v>
      </c>
      <c r="F9475">
        <v>55816</v>
      </c>
      <c r="G9475">
        <v>45373</v>
      </c>
      <c r="H9475">
        <v>0.81290311021929196</v>
      </c>
      <c r="I9475" t="str">
        <f>VLOOKUP($B9475&amp;$E9475,'Employee List'!$A:$E,5,0)</f>
        <v>E-1241</v>
      </c>
    </row>
    <row r="9476" spans="1:9" x14ac:dyDescent="0.35">
      <c r="A9476" t="s">
        <v>1257</v>
      </c>
      <c r="B9476" t="s">
        <v>166</v>
      </c>
      <c r="C9476" t="s">
        <v>370</v>
      </c>
      <c r="D9476" t="s">
        <v>1261</v>
      </c>
      <c r="E9476" t="s">
        <v>30</v>
      </c>
      <c r="F9476">
        <v>57255</v>
      </c>
      <c r="G9476">
        <v>65241</v>
      </c>
      <c r="H9476">
        <v>1.1394812680115274</v>
      </c>
      <c r="I9476" t="str">
        <f>VLOOKUP($B9476&amp;$E9476,'Employee List'!$A:$E,5,0)</f>
        <v>E-1241</v>
      </c>
    </row>
    <row r="9477" spans="1:9" x14ac:dyDescent="0.35">
      <c r="A9477" t="s">
        <v>1257</v>
      </c>
      <c r="B9477" t="s">
        <v>166</v>
      </c>
      <c r="C9477" t="s">
        <v>370</v>
      </c>
      <c r="D9477" t="s">
        <v>1261</v>
      </c>
      <c r="E9477" t="s">
        <v>31</v>
      </c>
      <c r="F9477">
        <v>57417</v>
      </c>
      <c r="G9477">
        <v>67678</v>
      </c>
      <c r="H9477">
        <v>1.1787101381124057</v>
      </c>
      <c r="I9477" t="str">
        <f>VLOOKUP($B9477&amp;$E9477,'Employee List'!$A:$E,5,0)</f>
        <v>E-1241</v>
      </c>
    </row>
    <row r="9478" spans="1:9" x14ac:dyDescent="0.35">
      <c r="A9478" t="s">
        <v>1257</v>
      </c>
      <c r="B9478" t="s">
        <v>166</v>
      </c>
      <c r="C9478" t="s">
        <v>370</v>
      </c>
      <c r="D9478" t="s">
        <v>1266</v>
      </c>
      <c r="E9478" t="s">
        <v>29</v>
      </c>
      <c r="F9478">
        <v>129559</v>
      </c>
      <c r="G9478">
        <v>143106</v>
      </c>
      <c r="H9478">
        <v>1.1045624001420202</v>
      </c>
      <c r="I9478" t="str">
        <f>VLOOKUP($B9478&amp;$E9478,'Employee List'!$A:$E,5,0)</f>
        <v>E-1241</v>
      </c>
    </row>
    <row r="9479" spans="1:9" x14ac:dyDescent="0.35">
      <c r="A9479" t="s">
        <v>1257</v>
      </c>
      <c r="B9479" t="s">
        <v>166</v>
      </c>
      <c r="C9479" t="s">
        <v>370</v>
      </c>
      <c r="D9479" t="s">
        <v>1266</v>
      </c>
      <c r="E9479" t="s">
        <v>30</v>
      </c>
      <c r="F9479">
        <v>138248</v>
      </c>
      <c r="G9479">
        <v>208946</v>
      </c>
      <c r="H9479">
        <v>1.5113853364967305</v>
      </c>
      <c r="I9479" t="str">
        <f>VLOOKUP($B9479&amp;$E9479,'Employee List'!$A:$E,5,0)</f>
        <v>E-1241</v>
      </c>
    </row>
    <row r="9480" spans="1:9" x14ac:dyDescent="0.35">
      <c r="A9480" t="s">
        <v>1257</v>
      </c>
      <c r="B9480" t="s">
        <v>166</v>
      </c>
      <c r="C9480" t="s">
        <v>370</v>
      </c>
      <c r="D9480" t="s">
        <v>1266</v>
      </c>
      <c r="E9480" t="s">
        <v>31</v>
      </c>
      <c r="F9480">
        <v>138516</v>
      </c>
      <c r="G9480">
        <v>174884</v>
      </c>
      <c r="H9480">
        <v>1.2625545063386179</v>
      </c>
      <c r="I9480" t="str">
        <f>VLOOKUP($B9480&amp;$E9480,'Employee List'!$A:$E,5,0)</f>
        <v>E-1241</v>
      </c>
    </row>
    <row r="9481" spans="1:9" x14ac:dyDescent="0.35">
      <c r="A9481" t="s">
        <v>1257</v>
      </c>
      <c r="B9481" t="s">
        <v>166</v>
      </c>
      <c r="C9481" t="s">
        <v>370</v>
      </c>
      <c r="D9481" t="s">
        <v>1267</v>
      </c>
      <c r="E9481" t="s">
        <v>29</v>
      </c>
      <c r="F9481">
        <v>54348</v>
      </c>
      <c r="G9481">
        <v>52930</v>
      </c>
      <c r="H9481">
        <v>0.97390888349157279</v>
      </c>
      <c r="I9481" t="str">
        <f>VLOOKUP($B9481&amp;$E9481,'Employee List'!$A:$E,5,0)</f>
        <v>E-1241</v>
      </c>
    </row>
    <row r="9482" spans="1:9" x14ac:dyDescent="0.35">
      <c r="A9482" t="s">
        <v>1257</v>
      </c>
      <c r="B9482" t="s">
        <v>166</v>
      </c>
      <c r="C9482" t="s">
        <v>370</v>
      </c>
      <c r="D9482" t="s">
        <v>1267</v>
      </c>
      <c r="E9482" t="s">
        <v>30</v>
      </c>
      <c r="F9482">
        <v>54451</v>
      </c>
      <c r="G9482">
        <v>59485</v>
      </c>
      <c r="H9482">
        <v>1.0924500927439349</v>
      </c>
      <c r="I9482" t="str">
        <f>VLOOKUP($B9482&amp;$E9482,'Employee List'!$A:$E,5,0)</f>
        <v>E-1241</v>
      </c>
    </row>
    <row r="9483" spans="1:9" x14ac:dyDescent="0.35">
      <c r="A9483" t="s">
        <v>1257</v>
      </c>
      <c r="B9483" t="s">
        <v>166</v>
      </c>
      <c r="C9483" t="s">
        <v>370</v>
      </c>
      <c r="D9483" t="s">
        <v>1267</v>
      </c>
      <c r="E9483" t="s">
        <v>31</v>
      </c>
      <c r="F9483">
        <v>54733</v>
      </c>
      <c r="G9483">
        <v>84372</v>
      </c>
      <c r="H9483">
        <v>1.5415197412895327</v>
      </c>
      <c r="I9483" t="str">
        <f>VLOOKUP($B9483&amp;$E9483,'Employee List'!$A:$E,5,0)</f>
        <v>E-1241</v>
      </c>
    </row>
    <row r="9484" spans="1:9" x14ac:dyDescent="0.35">
      <c r="A9484" t="s">
        <v>1257</v>
      </c>
      <c r="B9484" t="s">
        <v>166</v>
      </c>
      <c r="C9484" t="s">
        <v>370</v>
      </c>
      <c r="D9484" t="s">
        <v>1268</v>
      </c>
      <c r="E9484" t="s">
        <v>29</v>
      </c>
      <c r="F9484">
        <v>14182</v>
      </c>
      <c r="G9484">
        <v>2372</v>
      </c>
      <c r="H9484">
        <v>0.16725426597094908</v>
      </c>
      <c r="I9484" t="str">
        <f>VLOOKUP($B9484&amp;$E9484,'Employee List'!$A:$E,5,0)</f>
        <v>E-1241</v>
      </c>
    </row>
    <row r="9485" spans="1:9" x14ac:dyDescent="0.35">
      <c r="A9485" t="s">
        <v>1257</v>
      </c>
      <c r="B9485" t="s">
        <v>166</v>
      </c>
      <c r="C9485" t="s">
        <v>370</v>
      </c>
      <c r="D9485" t="s">
        <v>1268</v>
      </c>
      <c r="E9485" t="s">
        <v>30</v>
      </c>
      <c r="F9485">
        <v>11650</v>
      </c>
      <c r="G9485">
        <v>15729</v>
      </c>
      <c r="H9485">
        <v>1.3501287553648069</v>
      </c>
      <c r="I9485" t="str">
        <f>VLOOKUP($B9485&amp;$E9485,'Employee List'!$A:$E,5,0)</f>
        <v>E-1241</v>
      </c>
    </row>
    <row r="9486" spans="1:9" x14ac:dyDescent="0.35">
      <c r="A9486" t="s">
        <v>1257</v>
      </c>
      <c r="B9486" t="s">
        <v>166</v>
      </c>
      <c r="C9486" t="s">
        <v>370</v>
      </c>
      <c r="D9486" t="s">
        <v>1268</v>
      </c>
      <c r="E9486" t="s">
        <v>31</v>
      </c>
      <c r="F9486">
        <v>11328</v>
      </c>
      <c r="G9486">
        <v>12152</v>
      </c>
      <c r="H9486">
        <v>1.0727401129943503</v>
      </c>
      <c r="I9486" t="str">
        <f>VLOOKUP($B9486&amp;$E9486,'Employee List'!$A:$E,5,0)</f>
        <v>E-1241</v>
      </c>
    </row>
    <row r="9487" spans="1:9" x14ac:dyDescent="0.35">
      <c r="A9487" t="s">
        <v>1257</v>
      </c>
      <c r="B9487" t="s">
        <v>166</v>
      </c>
      <c r="C9487" t="s">
        <v>370</v>
      </c>
      <c r="D9487" t="s">
        <v>1269</v>
      </c>
      <c r="E9487" t="s">
        <v>29</v>
      </c>
      <c r="F9487">
        <v>17135</v>
      </c>
      <c r="G9487">
        <v>11748</v>
      </c>
      <c r="H9487">
        <v>0.68561423985993586</v>
      </c>
      <c r="I9487" t="str">
        <f>VLOOKUP($B9487&amp;$E9487,'Employee List'!$A:$E,5,0)</f>
        <v>E-1241</v>
      </c>
    </row>
    <row r="9488" spans="1:9" x14ac:dyDescent="0.35">
      <c r="A9488" t="s">
        <v>1257</v>
      </c>
      <c r="B9488" t="s">
        <v>166</v>
      </c>
      <c r="C9488" t="s">
        <v>370</v>
      </c>
      <c r="D9488" t="s">
        <v>1269</v>
      </c>
      <c r="E9488" t="s">
        <v>30</v>
      </c>
      <c r="F9488">
        <v>20069</v>
      </c>
      <c r="G9488">
        <v>17093</v>
      </c>
      <c r="H9488">
        <v>0.85171159499725946</v>
      </c>
      <c r="I9488" t="str">
        <f>VLOOKUP($B9488&amp;$E9488,'Employee List'!$A:$E,5,0)</f>
        <v>E-1241</v>
      </c>
    </row>
    <row r="9489" spans="1:9" x14ac:dyDescent="0.35">
      <c r="A9489" t="s">
        <v>1257</v>
      </c>
      <c r="B9489" t="s">
        <v>166</v>
      </c>
      <c r="C9489" t="s">
        <v>370</v>
      </c>
      <c r="D9489" t="s">
        <v>1269</v>
      </c>
      <c r="E9489" t="s">
        <v>31</v>
      </c>
      <c r="F9489">
        <v>16767</v>
      </c>
      <c r="G9489">
        <v>4396</v>
      </c>
      <c r="H9489">
        <v>0.26218166636846185</v>
      </c>
      <c r="I9489" t="str">
        <f>VLOOKUP($B9489&amp;$E9489,'Employee List'!$A:$E,5,0)</f>
        <v>E-1241</v>
      </c>
    </row>
    <row r="9490" spans="1:9" x14ac:dyDescent="0.35">
      <c r="A9490" t="s">
        <v>1257</v>
      </c>
      <c r="B9490" t="s">
        <v>166</v>
      </c>
      <c r="C9490" t="s">
        <v>370</v>
      </c>
      <c r="D9490" t="s">
        <v>1270</v>
      </c>
      <c r="E9490" t="s">
        <v>29</v>
      </c>
      <c r="F9490">
        <v>6183</v>
      </c>
      <c r="G9490">
        <v>3159</v>
      </c>
      <c r="H9490">
        <v>0.51091703056768556</v>
      </c>
      <c r="I9490" t="str">
        <f>VLOOKUP($B9490&amp;$E9490,'Employee List'!$A:$E,5,0)</f>
        <v>E-1241</v>
      </c>
    </row>
    <row r="9491" spans="1:9" x14ac:dyDescent="0.35">
      <c r="A9491" t="s">
        <v>1257</v>
      </c>
      <c r="B9491" t="s">
        <v>166</v>
      </c>
      <c r="C9491" t="s">
        <v>370</v>
      </c>
      <c r="D9491" t="s">
        <v>1270</v>
      </c>
      <c r="E9491" t="s">
        <v>30</v>
      </c>
      <c r="F9491">
        <v>6192</v>
      </c>
      <c r="G9491">
        <v>3213</v>
      </c>
      <c r="H9491">
        <v>0.51889534883720934</v>
      </c>
      <c r="I9491" t="str">
        <f>VLOOKUP($B9491&amp;$E9491,'Employee List'!$A:$E,5,0)</f>
        <v>E-1241</v>
      </c>
    </row>
    <row r="9492" spans="1:9" x14ac:dyDescent="0.35">
      <c r="A9492" t="s">
        <v>1257</v>
      </c>
      <c r="B9492" t="s">
        <v>166</v>
      </c>
      <c r="C9492" t="s">
        <v>370</v>
      </c>
      <c r="D9492" t="s">
        <v>1270</v>
      </c>
      <c r="E9492" t="s">
        <v>31</v>
      </c>
      <c r="F9492">
        <v>7011</v>
      </c>
      <c r="G9492">
        <v>3608</v>
      </c>
      <c r="H9492">
        <v>0.51461988304093564</v>
      </c>
      <c r="I9492" t="str">
        <f>VLOOKUP($B9492&amp;$E9492,'Employee List'!$A:$E,5,0)</f>
        <v>E-1241</v>
      </c>
    </row>
    <row r="9493" spans="1:9" x14ac:dyDescent="0.35">
      <c r="A9493" t="s">
        <v>1257</v>
      </c>
      <c r="B9493" t="s">
        <v>166</v>
      </c>
      <c r="C9493" t="s">
        <v>370</v>
      </c>
      <c r="D9493" t="s">
        <v>1271</v>
      </c>
      <c r="E9493" t="s">
        <v>29</v>
      </c>
      <c r="F9493">
        <v>15533</v>
      </c>
      <c r="G9493">
        <v>12496</v>
      </c>
      <c r="H9493">
        <v>0.80448078284941738</v>
      </c>
      <c r="I9493" t="str">
        <f>VLOOKUP($B9493&amp;$E9493,'Employee List'!$A:$E,5,0)</f>
        <v>E-1241</v>
      </c>
    </row>
    <row r="9494" spans="1:9" x14ac:dyDescent="0.35">
      <c r="A9494" t="s">
        <v>1257</v>
      </c>
      <c r="B9494" t="s">
        <v>166</v>
      </c>
      <c r="C9494" t="s">
        <v>370</v>
      </c>
      <c r="D9494" t="s">
        <v>1271</v>
      </c>
      <c r="E9494" t="s">
        <v>30</v>
      </c>
      <c r="F9494">
        <v>13808</v>
      </c>
      <c r="G9494">
        <v>15500</v>
      </c>
      <c r="H9494">
        <v>1.1225376593279259</v>
      </c>
      <c r="I9494" t="str">
        <f>VLOOKUP($B9494&amp;$E9494,'Employee List'!$A:$E,5,0)</f>
        <v>E-1241</v>
      </c>
    </row>
    <row r="9495" spans="1:9" x14ac:dyDescent="0.35">
      <c r="A9495" t="s">
        <v>1257</v>
      </c>
      <c r="B9495" t="s">
        <v>166</v>
      </c>
      <c r="C9495" t="s">
        <v>370</v>
      </c>
      <c r="D9495" t="s">
        <v>1271</v>
      </c>
      <c r="E9495" t="s">
        <v>31</v>
      </c>
      <c r="F9495">
        <v>15323</v>
      </c>
      <c r="G9495">
        <v>18020</v>
      </c>
      <c r="H9495">
        <v>1.1760099197285128</v>
      </c>
      <c r="I9495" t="str">
        <f>VLOOKUP($B9495&amp;$E9495,'Employee List'!$A:$E,5,0)</f>
        <v>E-1241</v>
      </c>
    </row>
    <row r="9496" spans="1:9" x14ac:dyDescent="0.35">
      <c r="A9496" t="s">
        <v>1257</v>
      </c>
      <c r="B9496" t="s">
        <v>166</v>
      </c>
      <c r="C9496" t="s">
        <v>370</v>
      </c>
      <c r="D9496" t="s">
        <v>1258</v>
      </c>
      <c r="E9496" t="s">
        <v>29</v>
      </c>
      <c r="F9496">
        <v>196058</v>
      </c>
      <c r="G9496">
        <v>113943</v>
      </c>
      <c r="H9496">
        <v>0.58116985789919307</v>
      </c>
      <c r="I9496" t="str">
        <f>VLOOKUP($B9496&amp;$E9496,'Employee List'!$A:$E,5,0)</f>
        <v>E-1241</v>
      </c>
    </row>
    <row r="9497" spans="1:9" x14ac:dyDescent="0.35">
      <c r="A9497" t="s">
        <v>1257</v>
      </c>
      <c r="B9497" t="s">
        <v>166</v>
      </c>
      <c r="C9497" t="s">
        <v>370</v>
      </c>
      <c r="D9497" t="s">
        <v>1258</v>
      </c>
      <c r="E9497" t="s">
        <v>30</v>
      </c>
      <c r="F9497">
        <v>188832</v>
      </c>
      <c r="G9497">
        <v>101243</v>
      </c>
      <c r="H9497">
        <v>0.5361538298593459</v>
      </c>
      <c r="I9497" t="str">
        <f>VLOOKUP($B9497&amp;$E9497,'Employee List'!$A:$E,5,0)</f>
        <v>E-1241</v>
      </c>
    </row>
    <row r="9498" spans="1:9" x14ac:dyDescent="0.35">
      <c r="A9498" t="s">
        <v>1257</v>
      </c>
      <c r="B9498" t="s">
        <v>166</v>
      </c>
      <c r="C9498" t="s">
        <v>370</v>
      </c>
      <c r="D9498" t="s">
        <v>1258</v>
      </c>
      <c r="E9498" t="s">
        <v>31</v>
      </c>
      <c r="F9498">
        <v>183134</v>
      </c>
      <c r="G9498">
        <v>119390</v>
      </c>
      <c r="H9498">
        <v>0.65192700427009731</v>
      </c>
      <c r="I9498" t="str">
        <f>VLOOKUP($B9498&amp;$E9498,'Employee List'!$A:$E,5,0)</f>
        <v>E-1241</v>
      </c>
    </row>
    <row r="9499" spans="1:9" x14ac:dyDescent="0.35">
      <c r="A9499" t="s">
        <v>1257</v>
      </c>
      <c r="B9499" t="s">
        <v>166</v>
      </c>
      <c r="C9499" t="s">
        <v>370</v>
      </c>
      <c r="D9499" t="s">
        <v>1272</v>
      </c>
      <c r="E9499" t="s">
        <v>29</v>
      </c>
      <c r="F9499">
        <v>10828</v>
      </c>
      <c r="G9499">
        <v>3263</v>
      </c>
      <c r="H9499">
        <v>0.30134835611377908</v>
      </c>
      <c r="I9499" t="str">
        <f>VLOOKUP($B9499&amp;$E9499,'Employee List'!$A:$E,5,0)</f>
        <v>E-1241</v>
      </c>
    </row>
    <row r="9500" spans="1:9" x14ac:dyDescent="0.35">
      <c r="A9500" t="s">
        <v>1257</v>
      </c>
      <c r="B9500" t="s">
        <v>166</v>
      </c>
      <c r="C9500" t="s">
        <v>370</v>
      </c>
      <c r="D9500" t="s">
        <v>1272</v>
      </c>
      <c r="E9500" t="s">
        <v>30</v>
      </c>
      <c r="F9500">
        <v>11292</v>
      </c>
      <c r="G9500">
        <v>8667</v>
      </c>
      <c r="H9500">
        <v>0.76753453772582358</v>
      </c>
      <c r="I9500" t="str">
        <f>VLOOKUP($B9500&amp;$E9500,'Employee List'!$A:$E,5,0)</f>
        <v>E-1241</v>
      </c>
    </row>
    <row r="9501" spans="1:9" x14ac:dyDescent="0.35">
      <c r="A9501" t="s">
        <v>1257</v>
      </c>
      <c r="B9501" t="s">
        <v>166</v>
      </c>
      <c r="C9501" t="s">
        <v>370</v>
      </c>
      <c r="D9501" t="s">
        <v>1272</v>
      </c>
      <c r="E9501" t="s">
        <v>31</v>
      </c>
      <c r="F9501">
        <v>10844</v>
      </c>
      <c r="G9501">
        <v>19563</v>
      </c>
      <c r="H9501">
        <v>1.8040390999631133</v>
      </c>
      <c r="I9501" t="str">
        <f>VLOOKUP($B9501&amp;$E9501,'Employee List'!$A:$E,5,0)</f>
        <v>E-1241</v>
      </c>
    </row>
    <row r="9502" spans="1:9" x14ac:dyDescent="0.35">
      <c r="A9502" t="s">
        <v>1257</v>
      </c>
      <c r="B9502" t="s">
        <v>166</v>
      </c>
      <c r="C9502" t="s">
        <v>370</v>
      </c>
      <c r="D9502" t="s">
        <v>1259</v>
      </c>
      <c r="E9502" t="s">
        <v>29</v>
      </c>
      <c r="F9502">
        <v>29094</v>
      </c>
      <c r="G9502">
        <v>18583</v>
      </c>
      <c r="H9502">
        <v>0.63872276070667489</v>
      </c>
      <c r="I9502" t="str">
        <f>VLOOKUP($B9502&amp;$E9502,'Employee List'!$A:$E,5,0)</f>
        <v>E-1241</v>
      </c>
    </row>
    <row r="9503" spans="1:9" x14ac:dyDescent="0.35">
      <c r="A9503" t="s">
        <v>1257</v>
      </c>
      <c r="B9503" t="s">
        <v>166</v>
      </c>
      <c r="C9503" t="s">
        <v>370</v>
      </c>
      <c r="D9503" t="s">
        <v>1259</v>
      </c>
      <c r="E9503" t="s">
        <v>30</v>
      </c>
      <c r="F9503">
        <v>31550</v>
      </c>
      <c r="G9503">
        <v>23513</v>
      </c>
      <c r="H9503">
        <v>0.74526148969889061</v>
      </c>
      <c r="I9503" t="str">
        <f>VLOOKUP($B9503&amp;$E9503,'Employee List'!$A:$E,5,0)</f>
        <v>E-1241</v>
      </c>
    </row>
    <row r="9504" spans="1:9" x14ac:dyDescent="0.35">
      <c r="A9504" t="s">
        <v>1257</v>
      </c>
      <c r="B9504" t="s">
        <v>166</v>
      </c>
      <c r="C9504" t="s">
        <v>370</v>
      </c>
      <c r="D9504" t="s">
        <v>1259</v>
      </c>
      <c r="E9504" t="s">
        <v>31</v>
      </c>
      <c r="F9504">
        <v>33178</v>
      </c>
      <c r="G9504">
        <v>18213</v>
      </c>
      <c r="H9504">
        <v>0.54894809813731993</v>
      </c>
      <c r="I9504" t="str">
        <f>VLOOKUP($B9504&amp;$E9504,'Employee List'!$A:$E,5,0)</f>
        <v>E-1241</v>
      </c>
    </row>
    <row r="9505" spans="1:9" x14ac:dyDescent="0.35">
      <c r="A9505" t="s">
        <v>1257</v>
      </c>
      <c r="B9505" t="s">
        <v>166</v>
      </c>
      <c r="C9505" t="s">
        <v>370</v>
      </c>
      <c r="D9505" t="s">
        <v>1273</v>
      </c>
      <c r="E9505" t="s">
        <v>29</v>
      </c>
      <c r="F9505">
        <v>7498</v>
      </c>
      <c r="G9505">
        <v>4981</v>
      </c>
      <c r="H9505">
        <v>0.66431048279541216</v>
      </c>
      <c r="I9505" t="str">
        <f>VLOOKUP($B9505&amp;$E9505,'Employee List'!$A:$E,5,0)</f>
        <v>E-1241</v>
      </c>
    </row>
    <row r="9506" spans="1:9" x14ac:dyDescent="0.35">
      <c r="A9506" t="s">
        <v>1257</v>
      </c>
      <c r="B9506" t="s">
        <v>166</v>
      </c>
      <c r="C9506" t="s">
        <v>370</v>
      </c>
      <c r="D9506" t="s">
        <v>1273</v>
      </c>
      <c r="E9506" t="s">
        <v>30</v>
      </c>
      <c r="F9506">
        <v>5335</v>
      </c>
      <c r="G9506">
        <v>4811</v>
      </c>
      <c r="H9506">
        <v>0.90178069353327084</v>
      </c>
      <c r="I9506" t="str">
        <f>VLOOKUP($B9506&amp;$E9506,'Employee List'!$A:$E,5,0)</f>
        <v>E-1241</v>
      </c>
    </row>
    <row r="9507" spans="1:9" x14ac:dyDescent="0.35">
      <c r="A9507" t="s">
        <v>1257</v>
      </c>
      <c r="B9507" t="s">
        <v>166</v>
      </c>
      <c r="C9507" t="s">
        <v>370</v>
      </c>
      <c r="D9507" t="s">
        <v>1273</v>
      </c>
      <c r="E9507" t="s">
        <v>31</v>
      </c>
      <c r="F9507">
        <v>5885</v>
      </c>
      <c r="G9507">
        <v>9338</v>
      </c>
      <c r="H9507">
        <v>1.5867459643160577</v>
      </c>
      <c r="I9507" t="str">
        <f>VLOOKUP($B9507&amp;$E9507,'Employee List'!$A:$E,5,0)</f>
        <v>E-1241</v>
      </c>
    </row>
    <row r="9508" spans="1:9" x14ac:dyDescent="0.35">
      <c r="A9508" t="s">
        <v>1257</v>
      </c>
      <c r="B9508" t="s">
        <v>166</v>
      </c>
      <c r="C9508" t="s">
        <v>370</v>
      </c>
      <c r="D9508" t="s">
        <v>1275</v>
      </c>
      <c r="E9508" t="s">
        <v>29</v>
      </c>
      <c r="F9508">
        <v>7240</v>
      </c>
      <c r="G9508">
        <v>5494</v>
      </c>
      <c r="H9508">
        <v>0.75883977900552491</v>
      </c>
      <c r="I9508" t="str">
        <f>VLOOKUP($B9508&amp;$E9508,'Employee List'!$A:$E,5,0)</f>
        <v>E-1241</v>
      </c>
    </row>
    <row r="9509" spans="1:9" x14ac:dyDescent="0.35">
      <c r="A9509" t="s">
        <v>1257</v>
      </c>
      <c r="B9509" t="s">
        <v>166</v>
      </c>
      <c r="C9509" t="s">
        <v>370</v>
      </c>
      <c r="D9509" t="s">
        <v>1275</v>
      </c>
      <c r="E9509" t="s">
        <v>30</v>
      </c>
      <c r="F9509">
        <v>6663</v>
      </c>
      <c r="G9509">
        <v>7733</v>
      </c>
      <c r="H9509">
        <v>1.1605883235779679</v>
      </c>
      <c r="I9509" t="str">
        <f>VLOOKUP($B9509&amp;$E9509,'Employee List'!$A:$E,5,0)</f>
        <v>E-1241</v>
      </c>
    </row>
    <row r="9510" spans="1:9" x14ac:dyDescent="0.35">
      <c r="A9510" t="s">
        <v>1257</v>
      </c>
      <c r="B9510" t="s">
        <v>166</v>
      </c>
      <c r="C9510" t="s">
        <v>370</v>
      </c>
      <c r="D9510" t="s">
        <v>1275</v>
      </c>
      <c r="E9510" t="s">
        <v>31</v>
      </c>
      <c r="F9510">
        <v>7948</v>
      </c>
      <c r="G9510">
        <v>2317</v>
      </c>
      <c r="H9510">
        <v>0.2915198792148968</v>
      </c>
      <c r="I9510" t="str">
        <f>VLOOKUP($B9510&amp;$E9510,'Employee List'!$A:$E,5,0)</f>
        <v>E-1241</v>
      </c>
    </row>
    <row r="9511" spans="1:9" x14ac:dyDescent="0.35">
      <c r="A9511" t="s">
        <v>1257</v>
      </c>
      <c r="B9511" t="s">
        <v>166</v>
      </c>
      <c r="C9511" t="s">
        <v>370</v>
      </c>
      <c r="D9511" t="s">
        <v>1276</v>
      </c>
      <c r="E9511" t="s">
        <v>29</v>
      </c>
      <c r="F9511">
        <v>2869</v>
      </c>
      <c r="G9511">
        <v>1934</v>
      </c>
      <c r="H9511">
        <v>0.67410247472987106</v>
      </c>
      <c r="I9511" t="str">
        <f>VLOOKUP($B9511&amp;$E9511,'Employee List'!$A:$E,5,0)</f>
        <v>E-1241</v>
      </c>
    </row>
    <row r="9512" spans="1:9" x14ac:dyDescent="0.35">
      <c r="A9512" t="s">
        <v>1257</v>
      </c>
      <c r="B9512" t="s">
        <v>166</v>
      </c>
      <c r="C9512" t="s">
        <v>370</v>
      </c>
      <c r="D9512" t="s">
        <v>1276</v>
      </c>
      <c r="E9512" t="s">
        <v>30</v>
      </c>
      <c r="F9512">
        <v>4707</v>
      </c>
      <c r="G9512">
        <v>5595</v>
      </c>
      <c r="H9512">
        <v>1.1886551943913322</v>
      </c>
      <c r="I9512" t="str">
        <f>VLOOKUP($B9512&amp;$E9512,'Employee List'!$A:$E,5,0)</f>
        <v>E-1241</v>
      </c>
    </row>
    <row r="9513" spans="1:9" x14ac:dyDescent="0.35">
      <c r="A9513" t="s">
        <v>1257</v>
      </c>
      <c r="B9513" t="s">
        <v>166</v>
      </c>
      <c r="C9513" t="s">
        <v>370</v>
      </c>
      <c r="D9513" t="s">
        <v>1276</v>
      </c>
      <c r="E9513" t="s">
        <v>31</v>
      </c>
      <c r="F9513">
        <v>1892</v>
      </c>
      <c r="G9513">
        <v>5464</v>
      </c>
      <c r="H9513">
        <v>2.8879492600422831</v>
      </c>
      <c r="I9513" t="str">
        <f>VLOOKUP($B9513&amp;$E9513,'Employee List'!$A:$E,5,0)</f>
        <v>E-1241</v>
      </c>
    </row>
    <row r="9514" spans="1:9" x14ac:dyDescent="0.35">
      <c r="A9514" t="s">
        <v>1257</v>
      </c>
      <c r="B9514" t="s">
        <v>166</v>
      </c>
      <c r="C9514" t="s">
        <v>370</v>
      </c>
      <c r="D9514" t="s">
        <v>1277</v>
      </c>
      <c r="E9514" t="s">
        <v>29</v>
      </c>
      <c r="F9514">
        <v>6760</v>
      </c>
      <c r="G9514">
        <v>13420</v>
      </c>
      <c r="H9514">
        <v>1.985207100591716</v>
      </c>
      <c r="I9514" t="str">
        <f>VLOOKUP($B9514&amp;$E9514,'Employee List'!$A:$E,5,0)</f>
        <v>E-1241</v>
      </c>
    </row>
    <row r="9515" spans="1:9" x14ac:dyDescent="0.35">
      <c r="A9515" t="s">
        <v>1257</v>
      </c>
      <c r="B9515" t="s">
        <v>166</v>
      </c>
      <c r="C9515" t="s">
        <v>370</v>
      </c>
      <c r="D9515" t="s">
        <v>1277</v>
      </c>
      <c r="E9515" t="s">
        <v>30</v>
      </c>
      <c r="F9515">
        <v>8804</v>
      </c>
      <c r="G9515">
        <v>13119</v>
      </c>
      <c r="H9515">
        <v>1.4901181281235802</v>
      </c>
      <c r="I9515" t="str">
        <f>VLOOKUP($B9515&amp;$E9515,'Employee List'!$A:$E,5,0)</f>
        <v>E-1241</v>
      </c>
    </row>
    <row r="9516" spans="1:9" x14ac:dyDescent="0.35">
      <c r="A9516" t="s">
        <v>1257</v>
      </c>
      <c r="B9516" t="s">
        <v>166</v>
      </c>
      <c r="C9516" t="s">
        <v>370</v>
      </c>
      <c r="D9516" t="s">
        <v>1277</v>
      </c>
      <c r="E9516" t="s">
        <v>31</v>
      </c>
      <c r="F9516">
        <v>10490</v>
      </c>
      <c r="G9516">
        <v>13084</v>
      </c>
      <c r="H9516">
        <v>1.2472831267874165</v>
      </c>
      <c r="I9516" t="str">
        <f>VLOOKUP($B9516&amp;$E9516,'Employee List'!$A:$E,5,0)</f>
        <v>E-1241</v>
      </c>
    </row>
    <row r="9517" spans="1:9" x14ac:dyDescent="0.35">
      <c r="A9517" t="s">
        <v>1257</v>
      </c>
      <c r="B9517" t="s">
        <v>166</v>
      </c>
      <c r="C9517" t="s">
        <v>370</v>
      </c>
      <c r="D9517" t="s">
        <v>1278</v>
      </c>
      <c r="E9517" t="s">
        <v>29</v>
      </c>
      <c r="F9517">
        <v>39286</v>
      </c>
      <c r="G9517">
        <v>27259</v>
      </c>
      <c r="H9517">
        <v>0.69386040828793971</v>
      </c>
      <c r="I9517" t="str">
        <f>VLOOKUP($B9517&amp;$E9517,'Employee List'!$A:$E,5,0)</f>
        <v>E-1241</v>
      </c>
    </row>
    <row r="9518" spans="1:9" x14ac:dyDescent="0.35">
      <c r="A9518" t="s">
        <v>1257</v>
      </c>
      <c r="B9518" t="s">
        <v>166</v>
      </c>
      <c r="C9518" t="s">
        <v>370</v>
      </c>
      <c r="D9518" t="s">
        <v>1278</v>
      </c>
      <c r="E9518" t="s">
        <v>30</v>
      </c>
      <c r="F9518">
        <v>39036</v>
      </c>
      <c r="G9518">
        <v>36820</v>
      </c>
      <c r="H9518">
        <v>0.9432318885131673</v>
      </c>
      <c r="I9518" t="str">
        <f>VLOOKUP($B9518&amp;$E9518,'Employee List'!$A:$E,5,0)</f>
        <v>E-1241</v>
      </c>
    </row>
    <row r="9519" spans="1:9" x14ac:dyDescent="0.35">
      <c r="A9519" t="s">
        <v>1257</v>
      </c>
      <c r="B9519" t="s">
        <v>166</v>
      </c>
      <c r="C9519" t="s">
        <v>370</v>
      </c>
      <c r="D9519" t="s">
        <v>1278</v>
      </c>
      <c r="E9519" t="s">
        <v>31</v>
      </c>
      <c r="F9519">
        <v>37989</v>
      </c>
      <c r="G9519">
        <v>33242</v>
      </c>
      <c r="H9519">
        <v>0.87504277554028798</v>
      </c>
      <c r="I9519" t="str">
        <f>VLOOKUP($B9519&amp;$E9519,'Employee List'!$A:$E,5,0)</f>
        <v>E-1241</v>
      </c>
    </row>
    <row r="9520" spans="1:9" x14ac:dyDescent="0.35">
      <c r="A9520" t="s">
        <v>1257</v>
      </c>
      <c r="B9520" t="s">
        <v>166</v>
      </c>
      <c r="C9520" t="s">
        <v>370</v>
      </c>
      <c r="D9520" t="s">
        <v>1279</v>
      </c>
      <c r="E9520" t="s">
        <v>29</v>
      </c>
      <c r="F9520">
        <v>3136</v>
      </c>
      <c r="G9520">
        <v>4081</v>
      </c>
      <c r="H9520">
        <v>1.3013392857142858</v>
      </c>
      <c r="I9520" t="str">
        <f>VLOOKUP($B9520&amp;$E9520,'Employee List'!$A:$E,5,0)</f>
        <v>E-1241</v>
      </c>
    </row>
    <row r="9521" spans="1:9" x14ac:dyDescent="0.35">
      <c r="A9521" t="s">
        <v>1257</v>
      </c>
      <c r="B9521" t="s">
        <v>166</v>
      </c>
      <c r="C9521" t="s">
        <v>370</v>
      </c>
      <c r="D9521" t="s">
        <v>1279</v>
      </c>
      <c r="E9521" t="s">
        <v>30</v>
      </c>
      <c r="F9521">
        <v>4758</v>
      </c>
      <c r="G9521">
        <v>2971</v>
      </c>
      <c r="H9521">
        <v>0.62442202606137032</v>
      </c>
      <c r="I9521" t="str">
        <f>VLOOKUP($B9521&amp;$E9521,'Employee List'!$A:$E,5,0)</f>
        <v>E-1241</v>
      </c>
    </row>
    <row r="9522" spans="1:9" x14ac:dyDescent="0.35">
      <c r="A9522" t="s">
        <v>1257</v>
      </c>
      <c r="B9522" t="s">
        <v>166</v>
      </c>
      <c r="C9522" t="s">
        <v>370</v>
      </c>
      <c r="D9522" t="s">
        <v>1279</v>
      </c>
      <c r="E9522" t="s">
        <v>31</v>
      </c>
      <c r="F9522">
        <v>1792</v>
      </c>
      <c r="G9522">
        <v>2835</v>
      </c>
      <c r="H9522">
        <v>1.58203125</v>
      </c>
      <c r="I9522" t="str">
        <f>VLOOKUP($B9522&amp;$E9522,'Employee List'!$A:$E,5,0)</f>
        <v>E-1241</v>
      </c>
    </row>
    <row r="9523" spans="1:9" x14ac:dyDescent="0.35">
      <c r="A9523" t="s">
        <v>1257</v>
      </c>
      <c r="B9523" t="s">
        <v>166</v>
      </c>
      <c r="C9523" t="s">
        <v>370</v>
      </c>
      <c r="D9523" t="s">
        <v>1280</v>
      </c>
      <c r="E9523" t="s">
        <v>29</v>
      </c>
      <c r="F9523">
        <v>3205</v>
      </c>
      <c r="G9523">
        <v>999</v>
      </c>
      <c r="H9523">
        <v>0.31170046801872076</v>
      </c>
      <c r="I9523" t="str">
        <f>VLOOKUP($B9523&amp;$E9523,'Employee List'!$A:$E,5,0)</f>
        <v>E-1241</v>
      </c>
    </row>
    <row r="9524" spans="1:9" x14ac:dyDescent="0.35">
      <c r="A9524" t="s">
        <v>1257</v>
      </c>
      <c r="B9524" t="s">
        <v>166</v>
      </c>
      <c r="C9524" t="s">
        <v>370</v>
      </c>
      <c r="D9524" t="s">
        <v>1280</v>
      </c>
      <c r="E9524" t="s">
        <v>30</v>
      </c>
      <c r="F9524">
        <v>2631</v>
      </c>
      <c r="G9524">
        <v>2497</v>
      </c>
      <c r="H9524">
        <v>0.9490687951349297</v>
      </c>
      <c r="I9524" t="str">
        <f>VLOOKUP($B9524&amp;$E9524,'Employee List'!$A:$E,5,0)</f>
        <v>E-1241</v>
      </c>
    </row>
    <row r="9525" spans="1:9" x14ac:dyDescent="0.35">
      <c r="A9525" t="s">
        <v>1257</v>
      </c>
      <c r="B9525" t="s">
        <v>166</v>
      </c>
      <c r="C9525" t="s">
        <v>370</v>
      </c>
      <c r="D9525" t="s">
        <v>1280</v>
      </c>
      <c r="E9525" t="s">
        <v>31</v>
      </c>
      <c r="F9525">
        <v>1810</v>
      </c>
      <c r="G9525">
        <v>1036</v>
      </c>
      <c r="H9525">
        <v>0.57237569060773485</v>
      </c>
      <c r="I9525" t="str">
        <f>VLOOKUP($B9525&amp;$E9525,'Employee List'!$A:$E,5,0)</f>
        <v>E-1241</v>
      </c>
    </row>
    <row r="9526" spans="1:9" x14ac:dyDescent="0.35">
      <c r="A9526" t="s">
        <v>1257</v>
      </c>
      <c r="B9526" t="s">
        <v>166</v>
      </c>
      <c r="C9526" t="s">
        <v>370</v>
      </c>
      <c r="D9526" t="s">
        <v>1262</v>
      </c>
      <c r="E9526" t="s">
        <v>29</v>
      </c>
      <c r="F9526">
        <v>19058</v>
      </c>
      <c r="G9526">
        <v>16613</v>
      </c>
      <c r="H9526">
        <v>0.87170741945639629</v>
      </c>
      <c r="I9526" t="str">
        <f>VLOOKUP($B9526&amp;$E9526,'Employee List'!$A:$E,5,0)</f>
        <v>E-1241</v>
      </c>
    </row>
    <row r="9527" spans="1:9" x14ac:dyDescent="0.35">
      <c r="A9527" t="s">
        <v>1257</v>
      </c>
      <c r="B9527" t="s">
        <v>166</v>
      </c>
      <c r="C9527" t="s">
        <v>370</v>
      </c>
      <c r="D9527" t="s">
        <v>1262</v>
      </c>
      <c r="E9527" t="s">
        <v>30</v>
      </c>
      <c r="F9527">
        <v>22160</v>
      </c>
      <c r="G9527">
        <v>29152</v>
      </c>
      <c r="H9527">
        <v>1.3155234657039712</v>
      </c>
      <c r="I9527" t="str">
        <f>VLOOKUP($B9527&amp;$E9527,'Employee List'!$A:$E,5,0)</f>
        <v>E-1241</v>
      </c>
    </row>
    <row r="9528" spans="1:9" x14ac:dyDescent="0.35">
      <c r="A9528" t="s">
        <v>1257</v>
      </c>
      <c r="B9528" t="s">
        <v>166</v>
      </c>
      <c r="C9528" t="s">
        <v>370</v>
      </c>
      <c r="D9528" t="s">
        <v>1262</v>
      </c>
      <c r="E9528" t="s">
        <v>31</v>
      </c>
      <c r="F9528">
        <v>23371</v>
      </c>
      <c r="G9528">
        <v>18431</v>
      </c>
      <c r="H9528">
        <v>0.78862693081168966</v>
      </c>
      <c r="I9528" t="str">
        <f>VLOOKUP($B9528&amp;$E9528,'Employee List'!$A:$E,5,0)</f>
        <v>E-1241</v>
      </c>
    </row>
    <row r="9529" spans="1:9" x14ac:dyDescent="0.35">
      <c r="A9529" t="s">
        <v>1257</v>
      </c>
      <c r="B9529" t="s">
        <v>166</v>
      </c>
      <c r="C9529" t="s">
        <v>370</v>
      </c>
      <c r="D9529" t="s">
        <v>1282</v>
      </c>
      <c r="E9529" t="s">
        <v>30</v>
      </c>
      <c r="F9529">
        <v>4842</v>
      </c>
      <c r="G9529">
        <v>13519</v>
      </c>
      <c r="H9529">
        <v>2.7920280875671208</v>
      </c>
      <c r="I9529" t="str">
        <f>VLOOKUP($B9529&amp;$E9529,'Employee List'!$A:$E,5,0)</f>
        <v>E-1241</v>
      </c>
    </row>
    <row r="9530" spans="1:9" x14ac:dyDescent="0.35">
      <c r="A9530" t="s">
        <v>1257</v>
      </c>
      <c r="B9530" t="s">
        <v>166</v>
      </c>
      <c r="C9530" t="s">
        <v>370</v>
      </c>
      <c r="D9530" t="s">
        <v>1282</v>
      </c>
      <c r="E9530" t="s">
        <v>31</v>
      </c>
      <c r="F9530">
        <v>1632</v>
      </c>
      <c r="G9530">
        <v>5489</v>
      </c>
      <c r="H9530">
        <v>3.3633578431372548</v>
      </c>
      <c r="I9530" t="str">
        <f>VLOOKUP($B9530&amp;$E9530,'Employee List'!$A:$E,5,0)</f>
        <v>E-1241</v>
      </c>
    </row>
    <row r="9531" spans="1:9" x14ac:dyDescent="0.35">
      <c r="A9531" t="s">
        <v>1257</v>
      </c>
      <c r="B9531" t="s">
        <v>166</v>
      </c>
      <c r="C9531" t="s">
        <v>370</v>
      </c>
      <c r="D9531" t="s">
        <v>1281</v>
      </c>
      <c r="E9531" t="s">
        <v>29</v>
      </c>
      <c r="F9531">
        <v>8662</v>
      </c>
      <c r="G9531">
        <v>7891</v>
      </c>
      <c r="H9531">
        <v>0.91099053336411917</v>
      </c>
      <c r="I9531" t="str">
        <f>VLOOKUP($B9531&amp;$E9531,'Employee List'!$A:$E,5,0)</f>
        <v>E-1241</v>
      </c>
    </row>
    <row r="9532" spans="1:9" x14ac:dyDescent="0.35">
      <c r="A9532" t="s">
        <v>1257</v>
      </c>
      <c r="B9532" t="s">
        <v>166</v>
      </c>
      <c r="C9532" t="s">
        <v>370</v>
      </c>
      <c r="D9532" t="s">
        <v>1281</v>
      </c>
      <c r="E9532" t="s">
        <v>30</v>
      </c>
      <c r="F9532">
        <v>8597</v>
      </c>
      <c r="G9532">
        <v>2800</v>
      </c>
      <c r="H9532">
        <v>0.32569500988716993</v>
      </c>
      <c r="I9532" t="str">
        <f>VLOOKUP($B9532&amp;$E9532,'Employee List'!$A:$E,5,0)</f>
        <v>E-1241</v>
      </c>
    </row>
    <row r="9533" spans="1:9" x14ac:dyDescent="0.35">
      <c r="A9533" t="s">
        <v>1257</v>
      </c>
      <c r="B9533" t="s">
        <v>166</v>
      </c>
      <c r="C9533" t="s">
        <v>370</v>
      </c>
      <c r="D9533" t="s">
        <v>1281</v>
      </c>
      <c r="E9533" t="s">
        <v>31</v>
      </c>
      <c r="F9533">
        <v>7851</v>
      </c>
      <c r="G9533">
        <v>4484</v>
      </c>
      <c r="H9533">
        <v>0.57113743472169154</v>
      </c>
      <c r="I9533" t="str">
        <f>VLOOKUP($B9533&amp;$E9533,'Employee List'!$A:$E,5,0)</f>
        <v>E-1241</v>
      </c>
    </row>
    <row r="9534" spans="1:9" x14ac:dyDescent="0.35">
      <c r="A9534" t="s">
        <v>1257</v>
      </c>
      <c r="B9534" t="s">
        <v>167</v>
      </c>
      <c r="C9534" t="s">
        <v>370</v>
      </c>
      <c r="D9534" t="s">
        <v>1274</v>
      </c>
      <c r="E9534" t="s">
        <v>29</v>
      </c>
      <c r="F9534">
        <v>13880</v>
      </c>
      <c r="G9534">
        <v>20122</v>
      </c>
      <c r="H9534">
        <v>1.4497118155619597</v>
      </c>
      <c r="I9534" t="str">
        <f>VLOOKUP($B9534&amp;$E9534,'Employee List'!$A:$E,5,0)</f>
        <v>E-1242</v>
      </c>
    </row>
    <row r="9535" spans="1:9" x14ac:dyDescent="0.35">
      <c r="A9535" t="s">
        <v>1257</v>
      </c>
      <c r="B9535" t="s">
        <v>167</v>
      </c>
      <c r="C9535" t="s">
        <v>370</v>
      </c>
      <c r="D9535" t="s">
        <v>1274</v>
      </c>
      <c r="E9535" t="s">
        <v>30</v>
      </c>
      <c r="F9535">
        <v>14193</v>
      </c>
      <c r="G9535">
        <v>16442</v>
      </c>
      <c r="H9535">
        <v>1.1584583949834426</v>
      </c>
      <c r="I9535" t="str">
        <f>VLOOKUP($B9535&amp;$E9535,'Employee List'!$A:$E,5,0)</f>
        <v>E-1242</v>
      </c>
    </row>
    <row r="9536" spans="1:9" x14ac:dyDescent="0.35">
      <c r="A9536" t="s">
        <v>1257</v>
      </c>
      <c r="B9536" t="s">
        <v>167</v>
      </c>
      <c r="C9536" t="s">
        <v>370</v>
      </c>
      <c r="D9536" t="s">
        <v>1274</v>
      </c>
      <c r="E9536" t="s">
        <v>31</v>
      </c>
      <c r="F9536">
        <v>16266</v>
      </c>
      <c r="G9536">
        <v>12885</v>
      </c>
      <c r="H9536">
        <v>0.79214312061969749</v>
      </c>
      <c r="I9536" t="str">
        <f>VLOOKUP($B9536&amp;$E9536,'Employee List'!$A:$E,5,0)</f>
        <v>E-1242</v>
      </c>
    </row>
    <row r="9537" spans="1:9" x14ac:dyDescent="0.35">
      <c r="A9537" t="s">
        <v>1257</v>
      </c>
      <c r="B9537" t="s">
        <v>167</v>
      </c>
      <c r="C9537" t="s">
        <v>370</v>
      </c>
      <c r="D9537" t="s">
        <v>1263</v>
      </c>
      <c r="E9537" t="s">
        <v>29</v>
      </c>
      <c r="F9537">
        <v>1842</v>
      </c>
      <c r="G9537">
        <v>2640</v>
      </c>
      <c r="H9537">
        <v>1.4332247557003257</v>
      </c>
      <c r="I9537" t="str">
        <f>VLOOKUP($B9537&amp;$E9537,'Employee List'!$A:$E,5,0)</f>
        <v>E-1242</v>
      </c>
    </row>
    <row r="9538" spans="1:9" x14ac:dyDescent="0.35">
      <c r="A9538" t="s">
        <v>1257</v>
      </c>
      <c r="B9538" t="s">
        <v>167</v>
      </c>
      <c r="C9538" t="s">
        <v>370</v>
      </c>
      <c r="D9538" t="s">
        <v>1263</v>
      </c>
      <c r="E9538" t="s">
        <v>30</v>
      </c>
      <c r="F9538">
        <v>2394</v>
      </c>
      <c r="G9538">
        <v>3460</v>
      </c>
      <c r="H9538">
        <v>1.4452798663324979</v>
      </c>
      <c r="I9538" t="str">
        <f>VLOOKUP($B9538&amp;$E9538,'Employee List'!$A:$E,5,0)</f>
        <v>E-1242</v>
      </c>
    </row>
    <row r="9539" spans="1:9" x14ac:dyDescent="0.35">
      <c r="A9539" t="s">
        <v>1257</v>
      </c>
      <c r="B9539" t="s">
        <v>167</v>
      </c>
      <c r="C9539" t="s">
        <v>370</v>
      </c>
      <c r="D9539" t="s">
        <v>1263</v>
      </c>
      <c r="E9539" t="s">
        <v>31</v>
      </c>
      <c r="F9539">
        <v>2425</v>
      </c>
      <c r="G9539">
        <v>3119</v>
      </c>
      <c r="H9539">
        <v>1.2861855670103093</v>
      </c>
      <c r="I9539" t="str">
        <f>VLOOKUP($B9539&amp;$E9539,'Employee List'!$A:$E,5,0)</f>
        <v>E-1242</v>
      </c>
    </row>
    <row r="9540" spans="1:9" x14ac:dyDescent="0.35">
      <c r="A9540" t="s">
        <v>1257</v>
      </c>
      <c r="B9540" t="s">
        <v>167</v>
      </c>
      <c r="C9540" t="s">
        <v>370</v>
      </c>
      <c r="D9540" t="s">
        <v>1264</v>
      </c>
      <c r="E9540" t="s">
        <v>29</v>
      </c>
      <c r="F9540">
        <v>3543</v>
      </c>
      <c r="G9540">
        <v>24868</v>
      </c>
      <c r="H9540">
        <v>7.0189105278012986</v>
      </c>
      <c r="I9540" t="str">
        <f>VLOOKUP($B9540&amp;$E9540,'Employee List'!$A:$E,5,0)</f>
        <v>E-1242</v>
      </c>
    </row>
    <row r="9541" spans="1:9" x14ac:dyDescent="0.35">
      <c r="A9541" t="s">
        <v>1257</v>
      </c>
      <c r="B9541" t="s">
        <v>167</v>
      </c>
      <c r="C9541" t="s">
        <v>370</v>
      </c>
      <c r="D9541" t="s">
        <v>1264</v>
      </c>
      <c r="E9541" t="s">
        <v>30</v>
      </c>
      <c r="F9541">
        <v>2722</v>
      </c>
      <c r="G9541">
        <v>2739</v>
      </c>
      <c r="H9541">
        <v>1.0062454077883909</v>
      </c>
      <c r="I9541" t="str">
        <f>VLOOKUP($B9541&amp;$E9541,'Employee List'!$A:$E,5,0)</f>
        <v>E-1242</v>
      </c>
    </row>
    <row r="9542" spans="1:9" x14ac:dyDescent="0.35">
      <c r="A9542" t="s">
        <v>1257</v>
      </c>
      <c r="B9542" t="s">
        <v>167</v>
      </c>
      <c r="C9542" t="s">
        <v>370</v>
      </c>
      <c r="D9542" t="s">
        <v>1264</v>
      </c>
      <c r="E9542" t="s">
        <v>31</v>
      </c>
      <c r="F9542">
        <v>2666</v>
      </c>
      <c r="G9542">
        <v>35036</v>
      </c>
      <c r="H9542">
        <v>13.14178544636159</v>
      </c>
      <c r="I9542" t="str">
        <f>VLOOKUP($B9542&amp;$E9542,'Employee List'!$A:$E,5,0)</f>
        <v>E-1242</v>
      </c>
    </row>
    <row r="9543" spans="1:9" x14ac:dyDescent="0.35">
      <c r="A9543" t="s">
        <v>1257</v>
      </c>
      <c r="B9543" t="s">
        <v>167</v>
      </c>
      <c r="C9543" t="s">
        <v>370</v>
      </c>
      <c r="D9543" t="s">
        <v>1265</v>
      </c>
      <c r="E9543" t="s">
        <v>29</v>
      </c>
      <c r="F9543">
        <v>30885</v>
      </c>
      <c r="G9543">
        <v>22261</v>
      </c>
      <c r="H9543">
        <v>0.72077060061518539</v>
      </c>
      <c r="I9543" t="str">
        <f>VLOOKUP($B9543&amp;$E9543,'Employee List'!$A:$E,5,0)</f>
        <v>E-1242</v>
      </c>
    </row>
    <row r="9544" spans="1:9" x14ac:dyDescent="0.35">
      <c r="A9544" t="s">
        <v>1257</v>
      </c>
      <c r="B9544" t="s">
        <v>167</v>
      </c>
      <c r="C9544" t="s">
        <v>370</v>
      </c>
      <c r="D9544" t="s">
        <v>1265</v>
      </c>
      <c r="E9544" t="s">
        <v>30</v>
      </c>
      <c r="F9544">
        <v>33445</v>
      </c>
      <c r="G9544">
        <v>24089</v>
      </c>
      <c r="H9544">
        <v>0.72025713858573781</v>
      </c>
      <c r="I9544" t="str">
        <f>VLOOKUP($B9544&amp;$E9544,'Employee List'!$A:$E,5,0)</f>
        <v>E-1242</v>
      </c>
    </row>
    <row r="9545" spans="1:9" x14ac:dyDescent="0.35">
      <c r="A9545" t="s">
        <v>1257</v>
      </c>
      <c r="B9545" t="s">
        <v>167</v>
      </c>
      <c r="C9545" t="s">
        <v>370</v>
      </c>
      <c r="D9545" t="s">
        <v>1265</v>
      </c>
      <c r="E9545" t="s">
        <v>31</v>
      </c>
      <c r="F9545">
        <v>31574</v>
      </c>
      <c r="G9545">
        <v>14846</v>
      </c>
      <c r="H9545">
        <v>0.47019699752961297</v>
      </c>
      <c r="I9545" t="str">
        <f>VLOOKUP($B9545&amp;$E9545,'Employee List'!$A:$E,5,0)</f>
        <v>E-1242</v>
      </c>
    </row>
    <row r="9546" spans="1:9" x14ac:dyDescent="0.35">
      <c r="A9546" t="s">
        <v>1257</v>
      </c>
      <c r="B9546" t="s">
        <v>167</v>
      </c>
      <c r="C9546" t="s">
        <v>370</v>
      </c>
      <c r="D9546" t="s">
        <v>1260</v>
      </c>
      <c r="E9546" t="s">
        <v>29</v>
      </c>
      <c r="F9546">
        <v>109934</v>
      </c>
      <c r="G9546">
        <v>118001</v>
      </c>
      <c r="H9546">
        <v>1.0733803918714866</v>
      </c>
      <c r="I9546" t="str">
        <f>VLOOKUP($B9546&amp;$E9546,'Employee List'!$A:$E,5,0)</f>
        <v>E-1242</v>
      </c>
    </row>
    <row r="9547" spans="1:9" x14ac:dyDescent="0.35">
      <c r="A9547" t="s">
        <v>1257</v>
      </c>
      <c r="B9547" t="s">
        <v>167</v>
      </c>
      <c r="C9547" t="s">
        <v>370</v>
      </c>
      <c r="D9547" t="s">
        <v>1260</v>
      </c>
      <c r="E9547" t="s">
        <v>30</v>
      </c>
      <c r="F9547">
        <v>109946</v>
      </c>
      <c r="G9547">
        <v>211532</v>
      </c>
      <c r="H9547">
        <v>1.9239626725847234</v>
      </c>
      <c r="I9547" t="str">
        <f>VLOOKUP($B9547&amp;$E9547,'Employee List'!$A:$E,5,0)</f>
        <v>E-1242</v>
      </c>
    </row>
    <row r="9548" spans="1:9" x14ac:dyDescent="0.35">
      <c r="A9548" t="s">
        <v>1257</v>
      </c>
      <c r="B9548" t="s">
        <v>167</v>
      </c>
      <c r="C9548" t="s">
        <v>370</v>
      </c>
      <c r="D9548" t="s">
        <v>1260</v>
      </c>
      <c r="E9548" t="s">
        <v>31</v>
      </c>
      <c r="F9548">
        <v>127949</v>
      </c>
      <c r="G9548">
        <v>267772</v>
      </c>
      <c r="H9548">
        <v>2.0928026010363503</v>
      </c>
      <c r="I9548" t="str">
        <f>VLOOKUP($B9548&amp;$E9548,'Employee List'!$A:$E,5,0)</f>
        <v>E-1242</v>
      </c>
    </row>
    <row r="9549" spans="1:9" x14ac:dyDescent="0.35">
      <c r="A9549" t="s">
        <v>1257</v>
      </c>
      <c r="B9549" t="s">
        <v>167</v>
      </c>
      <c r="C9549" t="s">
        <v>370</v>
      </c>
      <c r="D9549" t="s">
        <v>1261</v>
      </c>
      <c r="E9549" t="s">
        <v>29</v>
      </c>
      <c r="F9549">
        <v>64835</v>
      </c>
      <c r="G9549">
        <v>62289</v>
      </c>
      <c r="H9549">
        <v>0.9607310866044575</v>
      </c>
      <c r="I9549" t="str">
        <f>VLOOKUP($B9549&amp;$E9549,'Employee List'!$A:$E,5,0)</f>
        <v>E-1242</v>
      </c>
    </row>
    <row r="9550" spans="1:9" x14ac:dyDescent="0.35">
      <c r="A9550" t="s">
        <v>1257</v>
      </c>
      <c r="B9550" t="s">
        <v>167</v>
      </c>
      <c r="C9550" t="s">
        <v>370</v>
      </c>
      <c r="D9550" t="s">
        <v>1261</v>
      </c>
      <c r="E9550" t="s">
        <v>30</v>
      </c>
      <c r="F9550">
        <v>67917</v>
      </c>
      <c r="G9550">
        <v>62184</v>
      </c>
      <c r="H9550">
        <v>0.91558814435266578</v>
      </c>
      <c r="I9550" t="str">
        <f>VLOOKUP($B9550&amp;$E9550,'Employee List'!$A:$E,5,0)</f>
        <v>E-1242</v>
      </c>
    </row>
    <row r="9551" spans="1:9" x14ac:dyDescent="0.35">
      <c r="A9551" t="s">
        <v>1257</v>
      </c>
      <c r="B9551" t="s">
        <v>167</v>
      </c>
      <c r="C9551" t="s">
        <v>370</v>
      </c>
      <c r="D9551" t="s">
        <v>1261</v>
      </c>
      <c r="E9551" t="s">
        <v>31</v>
      </c>
      <c r="F9551">
        <v>67656</v>
      </c>
      <c r="G9551">
        <v>73959</v>
      </c>
      <c r="H9551">
        <v>1.0931624689606243</v>
      </c>
      <c r="I9551" t="str">
        <f>VLOOKUP($B9551&amp;$E9551,'Employee List'!$A:$E,5,0)</f>
        <v>E-1242</v>
      </c>
    </row>
    <row r="9552" spans="1:9" x14ac:dyDescent="0.35">
      <c r="A9552" t="s">
        <v>1257</v>
      </c>
      <c r="B9552" t="s">
        <v>167</v>
      </c>
      <c r="C9552" t="s">
        <v>370</v>
      </c>
      <c r="D9552" t="s">
        <v>1266</v>
      </c>
      <c r="E9552" t="s">
        <v>29</v>
      </c>
      <c r="F9552">
        <v>113353</v>
      </c>
      <c r="G9552">
        <v>115401</v>
      </c>
      <c r="H9552">
        <v>1.0180674530008027</v>
      </c>
      <c r="I9552" t="str">
        <f>VLOOKUP($B9552&amp;$E9552,'Employee List'!$A:$E,5,0)</f>
        <v>E-1242</v>
      </c>
    </row>
    <row r="9553" spans="1:9" x14ac:dyDescent="0.35">
      <c r="A9553" t="s">
        <v>1257</v>
      </c>
      <c r="B9553" t="s">
        <v>167</v>
      </c>
      <c r="C9553" t="s">
        <v>370</v>
      </c>
      <c r="D9553" t="s">
        <v>1266</v>
      </c>
      <c r="E9553" t="s">
        <v>30</v>
      </c>
      <c r="F9553">
        <v>116096</v>
      </c>
      <c r="G9553">
        <v>148714</v>
      </c>
      <c r="H9553">
        <v>1.2809571389195149</v>
      </c>
      <c r="I9553" t="str">
        <f>VLOOKUP($B9553&amp;$E9553,'Employee List'!$A:$E,5,0)</f>
        <v>E-1242</v>
      </c>
    </row>
    <row r="9554" spans="1:9" x14ac:dyDescent="0.35">
      <c r="A9554" t="s">
        <v>1257</v>
      </c>
      <c r="B9554" t="s">
        <v>167</v>
      </c>
      <c r="C9554" t="s">
        <v>370</v>
      </c>
      <c r="D9554" t="s">
        <v>1266</v>
      </c>
      <c r="E9554" t="s">
        <v>31</v>
      </c>
      <c r="F9554">
        <v>117018</v>
      </c>
      <c r="G9554">
        <v>111220</v>
      </c>
      <c r="H9554">
        <v>0.95045206720333619</v>
      </c>
      <c r="I9554" t="str">
        <f>VLOOKUP($B9554&amp;$E9554,'Employee List'!$A:$E,5,0)</f>
        <v>E-1242</v>
      </c>
    </row>
    <row r="9555" spans="1:9" x14ac:dyDescent="0.35">
      <c r="A9555" t="s">
        <v>1257</v>
      </c>
      <c r="B9555" t="s">
        <v>167</v>
      </c>
      <c r="C9555" t="s">
        <v>370</v>
      </c>
      <c r="D9555" t="s">
        <v>1267</v>
      </c>
      <c r="E9555" t="s">
        <v>29</v>
      </c>
      <c r="F9555">
        <v>42464</v>
      </c>
      <c r="G9555">
        <v>46871</v>
      </c>
      <c r="H9555">
        <v>1.1037820271288621</v>
      </c>
      <c r="I9555" t="str">
        <f>VLOOKUP($B9555&amp;$E9555,'Employee List'!$A:$E,5,0)</f>
        <v>E-1242</v>
      </c>
    </row>
    <row r="9556" spans="1:9" x14ac:dyDescent="0.35">
      <c r="A9556" t="s">
        <v>1257</v>
      </c>
      <c r="B9556" t="s">
        <v>167</v>
      </c>
      <c r="C9556" t="s">
        <v>370</v>
      </c>
      <c r="D9556" t="s">
        <v>1267</v>
      </c>
      <c r="E9556" t="s">
        <v>30</v>
      </c>
      <c r="F9556">
        <v>41117</v>
      </c>
      <c r="G9556">
        <v>44444</v>
      </c>
      <c r="H9556">
        <v>1.0809154364374833</v>
      </c>
      <c r="I9556" t="str">
        <f>VLOOKUP($B9556&amp;$E9556,'Employee List'!$A:$E,5,0)</f>
        <v>E-1242</v>
      </c>
    </row>
    <row r="9557" spans="1:9" x14ac:dyDescent="0.35">
      <c r="A9557" t="s">
        <v>1257</v>
      </c>
      <c r="B9557" t="s">
        <v>167</v>
      </c>
      <c r="C9557" t="s">
        <v>370</v>
      </c>
      <c r="D9557" t="s">
        <v>1267</v>
      </c>
      <c r="E9557" t="s">
        <v>31</v>
      </c>
      <c r="F9557">
        <v>42533</v>
      </c>
      <c r="G9557">
        <v>51819</v>
      </c>
      <c r="H9557">
        <v>1.2183245950203372</v>
      </c>
      <c r="I9557" t="str">
        <f>VLOOKUP($B9557&amp;$E9557,'Employee List'!$A:$E,5,0)</f>
        <v>E-1242</v>
      </c>
    </row>
    <row r="9558" spans="1:9" x14ac:dyDescent="0.35">
      <c r="A9558" t="s">
        <v>1257</v>
      </c>
      <c r="B9558" t="s">
        <v>167</v>
      </c>
      <c r="C9558" t="s">
        <v>370</v>
      </c>
      <c r="D9558" t="s">
        <v>1268</v>
      </c>
      <c r="E9558" t="s">
        <v>29</v>
      </c>
      <c r="F9558">
        <v>13562</v>
      </c>
      <c r="G9558">
        <v>9473</v>
      </c>
      <c r="H9558">
        <v>0.6984957970800767</v>
      </c>
      <c r="I9558" t="str">
        <f>VLOOKUP($B9558&amp;$E9558,'Employee List'!$A:$E,5,0)</f>
        <v>E-1242</v>
      </c>
    </row>
    <row r="9559" spans="1:9" x14ac:dyDescent="0.35">
      <c r="A9559" t="s">
        <v>1257</v>
      </c>
      <c r="B9559" t="s">
        <v>167</v>
      </c>
      <c r="C9559" t="s">
        <v>370</v>
      </c>
      <c r="D9559" t="s">
        <v>1268</v>
      </c>
      <c r="E9559" t="s">
        <v>30</v>
      </c>
      <c r="F9559">
        <v>12260</v>
      </c>
      <c r="G9559">
        <v>8854</v>
      </c>
      <c r="H9559">
        <v>0.72218597063621537</v>
      </c>
      <c r="I9559" t="str">
        <f>VLOOKUP($B9559&amp;$E9559,'Employee List'!$A:$E,5,0)</f>
        <v>E-1242</v>
      </c>
    </row>
    <row r="9560" spans="1:9" x14ac:dyDescent="0.35">
      <c r="A9560" t="s">
        <v>1257</v>
      </c>
      <c r="B9560" t="s">
        <v>167</v>
      </c>
      <c r="C9560" t="s">
        <v>370</v>
      </c>
      <c r="D9560" t="s">
        <v>1268</v>
      </c>
      <c r="E9560" t="s">
        <v>31</v>
      </c>
      <c r="F9560">
        <v>12062</v>
      </c>
      <c r="G9560">
        <v>3299</v>
      </c>
      <c r="H9560">
        <v>0.27350356491460787</v>
      </c>
      <c r="I9560" t="str">
        <f>VLOOKUP($B9560&amp;$E9560,'Employee List'!$A:$E,5,0)</f>
        <v>E-1242</v>
      </c>
    </row>
    <row r="9561" spans="1:9" x14ac:dyDescent="0.35">
      <c r="A9561" t="s">
        <v>1257</v>
      </c>
      <c r="B9561" t="s">
        <v>167</v>
      </c>
      <c r="C9561" t="s">
        <v>370</v>
      </c>
      <c r="D9561" t="s">
        <v>1269</v>
      </c>
      <c r="E9561" t="s">
        <v>29</v>
      </c>
      <c r="F9561">
        <v>38720</v>
      </c>
      <c r="G9561">
        <v>39155</v>
      </c>
      <c r="H9561">
        <v>1.0112345041322315</v>
      </c>
      <c r="I9561" t="str">
        <f>VLOOKUP($B9561&amp;$E9561,'Employee List'!$A:$E,5,0)</f>
        <v>E-1242</v>
      </c>
    </row>
    <row r="9562" spans="1:9" x14ac:dyDescent="0.35">
      <c r="A9562" t="s">
        <v>1257</v>
      </c>
      <c r="B9562" t="s">
        <v>167</v>
      </c>
      <c r="C9562" t="s">
        <v>370</v>
      </c>
      <c r="D9562" t="s">
        <v>1269</v>
      </c>
      <c r="E9562" t="s">
        <v>30</v>
      </c>
      <c r="F9562">
        <v>41275</v>
      </c>
      <c r="G9562">
        <v>37811</v>
      </c>
      <c r="H9562">
        <v>0.91607510599636588</v>
      </c>
      <c r="I9562" t="str">
        <f>VLOOKUP($B9562&amp;$E9562,'Employee List'!$A:$E,5,0)</f>
        <v>E-1242</v>
      </c>
    </row>
    <row r="9563" spans="1:9" x14ac:dyDescent="0.35">
      <c r="A9563" t="s">
        <v>1257</v>
      </c>
      <c r="B9563" t="s">
        <v>167</v>
      </c>
      <c r="C9563" t="s">
        <v>370</v>
      </c>
      <c r="D9563" t="s">
        <v>1269</v>
      </c>
      <c r="E9563" t="s">
        <v>31</v>
      </c>
      <c r="F9563">
        <v>32684</v>
      </c>
      <c r="G9563">
        <v>6366</v>
      </c>
      <c r="H9563">
        <v>0.19477420144413168</v>
      </c>
      <c r="I9563" t="str">
        <f>VLOOKUP($B9563&amp;$E9563,'Employee List'!$A:$E,5,0)</f>
        <v>E-1242</v>
      </c>
    </row>
    <row r="9564" spans="1:9" x14ac:dyDescent="0.35">
      <c r="A9564" t="s">
        <v>1257</v>
      </c>
      <c r="B9564" t="s">
        <v>167</v>
      </c>
      <c r="C9564" t="s">
        <v>370</v>
      </c>
      <c r="D9564" t="s">
        <v>1270</v>
      </c>
      <c r="E9564" t="s">
        <v>29</v>
      </c>
      <c r="F9564">
        <v>7292</v>
      </c>
      <c r="G9564">
        <v>11635</v>
      </c>
      <c r="H9564">
        <v>1.5955842018650577</v>
      </c>
      <c r="I9564" t="str">
        <f>VLOOKUP($B9564&amp;$E9564,'Employee List'!$A:$E,5,0)</f>
        <v>E-1242</v>
      </c>
    </row>
    <row r="9565" spans="1:9" x14ac:dyDescent="0.35">
      <c r="A9565" t="s">
        <v>1257</v>
      </c>
      <c r="B9565" t="s">
        <v>167</v>
      </c>
      <c r="C9565" t="s">
        <v>370</v>
      </c>
      <c r="D9565" t="s">
        <v>1270</v>
      </c>
      <c r="E9565" t="s">
        <v>30</v>
      </c>
      <c r="F9565">
        <v>8866</v>
      </c>
      <c r="G9565">
        <v>11551</v>
      </c>
      <c r="H9565">
        <v>1.3028423189713512</v>
      </c>
      <c r="I9565" t="str">
        <f>VLOOKUP($B9565&amp;$E9565,'Employee List'!$A:$E,5,0)</f>
        <v>E-1242</v>
      </c>
    </row>
    <row r="9566" spans="1:9" x14ac:dyDescent="0.35">
      <c r="A9566" t="s">
        <v>1257</v>
      </c>
      <c r="B9566" t="s">
        <v>167</v>
      </c>
      <c r="C9566" t="s">
        <v>370</v>
      </c>
      <c r="D9566" t="s">
        <v>1270</v>
      </c>
      <c r="E9566" t="s">
        <v>31</v>
      </c>
      <c r="F9566">
        <v>5894</v>
      </c>
      <c r="G9566">
        <v>11077</v>
      </c>
      <c r="H9566">
        <v>1.8793688496776382</v>
      </c>
      <c r="I9566" t="str">
        <f>VLOOKUP($B9566&amp;$E9566,'Employee List'!$A:$E,5,0)</f>
        <v>E-1242</v>
      </c>
    </row>
    <row r="9567" spans="1:9" x14ac:dyDescent="0.35">
      <c r="A9567" t="s">
        <v>1257</v>
      </c>
      <c r="B9567" t="s">
        <v>167</v>
      </c>
      <c r="C9567" t="s">
        <v>370</v>
      </c>
      <c r="D9567" t="s">
        <v>1271</v>
      </c>
      <c r="E9567" t="s">
        <v>29</v>
      </c>
      <c r="F9567">
        <v>15916</v>
      </c>
      <c r="G9567">
        <v>9024</v>
      </c>
      <c r="H9567">
        <v>0.56697662729328979</v>
      </c>
      <c r="I9567" t="str">
        <f>VLOOKUP($B9567&amp;$E9567,'Employee List'!$A:$E,5,0)</f>
        <v>E-1242</v>
      </c>
    </row>
    <row r="9568" spans="1:9" x14ac:dyDescent="0.35">
      <c r="A9568" t="s">
        <v>1257</v>
      </c>
      <c r="B9568" t="s">
        <v>167</v>
      </c>
      <c r="C9568" t="s">
        <v>370</v>
      </c>
      <c r="D9568" t="s">
        <v>1271</v>
      </c>
      <c r="E9568" t="s">
        <v>30</v>
      </c>
      <c r="F9568">
        <v>14170</v>
      </c>
      <c r="G9568">
        <v>9401</v>
      </c>
      <c r="H9568">
        <v>0.66344389555398731</v>
      </c>
      <c r="I9568" t="str">
        <f>VLOOKUP($B9568&amp;$E9568,'Employee List'!$A:$E,5,0)</f>
        <v>E-1242</v>
      </c>
    </row>
    <row r="9569" spans="1:9" x14ac:dyDescent="0.35">
      <c r="A9569" t="s">
        <v>1257</v>
      </c>
      <c r="B9569" t="s">
        <v>167</v>
      </c>
      <c r="C9569" t="s">
        <v>370</v>
      </c>
      <c r="D9569" t="s">
        <v>1271</v>
      </c>
      <c r="E9569" t="s">
        <v>31</v>
      </c>
      <c r="F9569">
        <v>13213</v>
      </c>
      <c r="G9569">
        <v>10502</v>
      </c>
      <c r="H9569">
        <v>0.79482328010292891</v>
      </c>
      <c r="I9569" t="str">
        <f>VLOOKUP($B9569&amp;$E9569,'Employee List'!$A:$E,5,0)</f>
        <v>E-1242</v>
      </c>
    </row>
    <row r="9570" spans="1:9" x14ac:dyDescent="0.35">
      <c r="A9570" t="s">
        <v>1257</v>
      </c>
      <c r="B9570" t="s">
        <v>167</v>
      </c>
      <c r="C9570" t="s">
        <v>370</v>
      </c>
      <c r="D9570" t="s">
        <v>1258</v>
      </c>
      <c r="E9570" t="s">
        <v>29</v>
      </c>
      <c r="F9570">
        <v>211790</v>
      </c>
      <c r="G9570">
        <v>187715</v>
      </c>
      <c r="H9570">
        <v>0.8863260777184947</v>
      </c>
      <c r="I9570" t="str">
        <f>VLOOKUP($B9570&amp;$E9570,'Employee List'!$A:$E,5,0)</f>
        <v>E-1242</v>
      </c>
    </row>
    <row r="9571" spans="1:9" x14ac:dyDescent="0.35">
      <c r="A9571" t="s">
        <v>1257</v>
      </c>
      <c r="B9571" t="s">
        <v>167</v>
      </c>
      <c r="C9571" t="s">
        <v>370</v>
      </c>
      <c r="D9571" t="s">
        <v>1258</v>
      </c>
      <c r="E9571" t="s">
        <v>30</v>
      </c>
      <c r="F9571">
        <v>204854</v>
      </c>
      <c r="G9571">
        <v>175875</v>
      </c>
      <c r="H9571">
        <v>0.85853827604049715</v>
      </c>
      <c r="I9571" t="str">
        <f>VLOOKUP($B9571&amp;$E9571,'Employee List'!$A:$E,5,0)</f>
        <v>E-1242</v>
      </c>
    </row>
    <row r="9572" spans="1:9" x14ac:dyDescent="0.35">
      <c r="A9572" t="s">
        <v>1257</v>
      </c>
      <c r="B9572" t="s">
        <v>167</v>
      </c>
      <c r="C9572" t="s">
        <v>370</v>
      </c>
      <c r="D9572" t="s">
        <v>1258</v>
      </c>
      <c r="E9572" t="s">
        <v>31</v>
      </c>
      <c r="F9572">
        <v>196828</v>
      </c>
      <c r="G9572">
        <v>138356</v>
      </c>
      <c r="H9572">
        <v>0.70292844513991914</v>
      </c>
      <c r="I9572" t="str">
        <f>VLOOKUP($B9572&amp;$E9572,'Employee List'!$A:$E,5,0)</f>
        <v>E-1242</v>
      </c>
    </row>
    <row r="9573" spans="1:9" x14ac:dyDescent="0.35">
      <c r="A9573" t="s">
        <v>1257</v>
      </c>
      <c r="B9573" t="s">
        <v>167</v>
      </c>
      <c r="C9573" t="s">
        <v>370</v>
      </c>
      <c r="D9573" t="s">
        <v>1272</v>
      </c>
      <c r="E9573" t="s">
        <v>29</v>
      </c>
      <c r="F9573">
        <v>19345</v>
      </c>
      <c r="G9573">
        <v>14316</v>
      </c>
      <c r="H9573">
        <v>0.7400361850607392</v>
      </c>
      <c r="I9573" t="str">
        <f>VLOOKUP($B9573&amp;$E9573,'Employee List'!$A:$E,5,0)</f>
        <v>E-1242</v>
      </c>
    </row>
    <row r="9574" spans="1:9" x14ac:dyDescent="0.35">
      <c r="A9574" t="s">
        <v>1257</v>
      </c>
      <c r="B9574" t="s">
        <v>167</v>
      </c>
      <c r="C9574" t="s">
        <v>370</v>
      </c>
      <c r="D9574" t="s">
        <v>1272</v>
      </c>
      <c r="E9574" t="s">
        <v>30</v>
      </c>
      <c r="F9574">
        <v>20895</v>
      </c>
      <c r="G9574">
        <v>19013</v>
      </c>
      <c r="H9574">
        <v>0.90993060540799231</v>
      </c>
      <c r="I9574" t="str">
        <f>VLOOKUP($B9574&amp;$E9574,'Employee List'!$A:$E,5,0)</f>
        <v>E-1242</v>
      </c>
    </row>
    <row r="9575" spans="1:9" x14ac:dyDescent="0.35">
      <c r="A9575" t="s">
        <v>1257</v>
      </c>
      <c r="B9575" t="s">
        <v>167</v>
      </c>
      <c r="C9575" t="s">
        <v>370</v>
      </c>
      <c r="D9575" t="s">
        <v>1272</v>
      </c>
      <c r="E9575" t="s">
        <v>31</v>
      </c>
      <c r="F9575">
        <v>20931</v>
      </c>
      <c r="G9575">
        <v>15944</v>
      </c>
      <c r="H9575">
        <v>0.76174095838708133</v>
      </c>
      <c r="I9575" t="str">
        <f>VLOOKUP($B9575&amp;$E9575,'Employee List'!$A:$E,5,0)</f>
        <v>E-1242</v>
      </c>
    </row>
    <row r="9576" spans="1:9" x14ac:dyDescent="0.35">
      <c r="A9576" t="s">
        <v>1257</v>
      </c>
      <c r="B9576" t="s">
        <v>167</v>
      </c>
      <c r="C9576" t="s">
        <v>370</v>
      </c>
      <c r="D9576" t="s">
        <v>1259</v>
      </c>
      <c r="E9576" t="s">
        <v>29</v>
      </c>
      <c r="F9576">
        <v>33888</v>
      </c>
      <c r="G9576">
        <v>20683</v>
      </c>
      <c r="H9576">
        <v>0.6103340415486308</v>
      </c>
      <c r="I9576" t="str">
        <f>VLOOKUP($B9576&amp;$E9576,'Employee List'!$A:$E,5,0)</f>
        <v>E-1242</v>
      </c>
    </row>
    <row r="9577" spans="1:9" x14ac:dyDescent="0.35">
      <c r="A9577" t="s">
        <v>1257</v>
      </c>
      <c r="B9577" t="s">
        <v>167</v>
      </c>
      <c r="C9577" t="s">
        <v>370</v>
      </c>
      <c r="D9577" t="s">
        <v>1259</v>
      </c>
      <c r="E9577" t="s">
        <v>30</v>
      </c>
      <c r="F9577">
        <v>33345</v>
      </c>
      <c r="G9577">
        <v>25943</v>
      </c>
      <c r="H9577">
        <v>0.77801769380716745</v>
      </c>
      <c r="I9577" t="str">
        <f>VLOOKUP($B9577&amp;$E9577,'Employee List'!$A:$E,5,0)</f>
        <v>E-1242</v>
      </c>
    </row>
    <row r="9578" spans="1:9" x14ac:dyDescent="0.35">
      <c r="A9578" t="s">
        <v>1257</v>
      </c>
      <c r="B9578" t="s">
        <v>167</v>
      </c>
      <c r="C9578" t="s">
        <v>370</v>
      </c>
      <c r="D9578" t="s">
        <v>1259</v>
      </c>
      <c r="E9578" t="s">
        <v>31</v>
      </c>
      <c r="F9578">
        <v>36423</v>
      </c>
      <c r="G9578">
        <v>24758</v>
      </c>
      <c r="H9578">
        <v>0.67973533207039505</v>
      </c>
      <c r="I9578" t="str">
        <f>VLOOKUP($B9578&amp;$E9578,'Employee List'!$A:$E,5,0)</f>
        <v>E-1242</v>
      </c>
    </row>
    <row r="9579" spans="1:9" x14ac:dyDescent="0.35">
      <c r="A9579" t="s">
        <v>1257</v>
      </c>
      <c r="B9579" t="s">
        <v>167</v>
      </c>
      <c r="C9579" t="s">
        <v>370</v>
      </c>
      <c r="D9579" t="s">
        <v>1273</v>
      </c>
      <c r="E9579" t="s">
        <v>29</v>
      </c>
      <c r="F9579">
        <v>8648</v>
      </c>
      <c r="G9579">
        <v>10244</v>
      </c>
      <c r="H9579">
        <v>1.1845513413506013</v>
      </c>
      <c r="I9579" t="str">
        <f>VLOOKUP($B9579&amp;$E9579,'Employee List'!$A:$E,5,0)</f>
        <v>E-1242</v>
      </c>
    </row>
    <row r="9580" spans="1:9" x14ac:dyDescent="0.35">
      <c r="A9580" t="s">
        <v>1257</v>
      </c>
      <c r="B9580" t="s">
        <v>167</v>
      </c>
      <c r="C9580" t="s">
        <v>370</v>
      </c>
      <c r="D9580" t="s">
        <v>1273</v>
      </c>
      <c r="E9580" t="s">
        <v>30</v>
      </c>
      <c r="F9580">
        <v>8733</v>
      </c>
      <c r="G9580">
        <v>8799</v>
      </c>
      <c r="H9580">
        <v>1.0075575403641361</v>
      </c>
      <c r="I9580" t="str">
        <f>VLOOKUP($B9580&amp;$E9580,'Employee List'!$A:$E,5,0)</f>
        <v>E-1242</v>
      </c>
    </row>
    <row r="9581" spans="1:9" x14ac:dyDescent="0.35">
      <c r="A9581" t="s">
        <v>1257</v>
      </c>
      <c r="B9581" t="s">
        <v>167</v>
      </c>
      <c r="C9581" t="s">
        <v>370</v>
      </c>
      <c r="D9581" t="s">
        <v>1273</v>
      </c>
      <c r="E9581" t="s">
        <v>31</v>
      </c>
      <c r="F9581">
        <v>8544</v>
      </c>
      <c r="G9581">
        <v>4550</v>
      </c>
      <c r="H9581">
        <v>0.53253745318352064</v>
      </c>
      <c r="I9581" t="str">
        <f>VLOOKUP($B9581&amp;$E9581,'Employee List'!$A:$E,5,0)</f>
        <v>E-1242</v>
      </c>
    </row>
    <row r="9582" spans="1:9" x14ac:dyDescent="0.35">
      <c r="A9582" t="s">
        <v>1257</v>
      </c>
      <c r="B9582" t="s">
        <v>167</v>
      </c>
      <c r="C9582" t="s">
        <v>370</v>
      </c>
      <c r="D9582" t="s">
        <v>1275</v>
      </c>
      <c r="E9582" t="s">
        <v>29</v>
      </c>
      <c r="F9582">
        <v>2886</v>
      </c>
      <c r="G9582">
        <v>3972</v>
      </c>
      <c r="H9582">
        <v>1.3762993762993763</v>
      </c>
      <c r="I9582" t="str">
        <f>VLOOKUP($B9582&amp;$E9582,'Employee List'!$A:$E,5,0)</f>
        <v>E-1242</v>
      </c>
    </row>
    <row r="9583" spans="1:9" x14ac:dyDescent="0.35">
      <c r="A9583" t="s">
        <v>1257</v>
      </c>
      <c r="B9583" t="s">
        <v>167</v>
      </c>
      <c r="C9583" t="s">
        <v>370</v>
      </c>
      <c r="D9583" t="s">
        <v>1275</v>
      </c>
      <c r="E9583" t="s">
        <v>30</v>
      </c>
      <c r="F9583">
        <v>3026</v>
      </c>
      <c r="G9583">
        <v>3942</v>
      </c>
      <c r="H9583">
        <v>1.3027098479841375</v>
      </c>
      <c r="I9583" t="str">
        <f>VLOOKUP($B9583&amp;$E9583,'Employee List'!$A:$E,5,0)</f>
        <v>E-1242</v>
      </c>
    </row>
    <row r="9584" spans="1:9" x14ac:dyDescent="0.35">
      <c r="A9584" t="s">
        <v>1257</v>
      </c>
      <c r="B9584" t="s">
        <v>167</v>
      </c>
      <c r="C9584" t="s">
        <v>370</v>
      </c>
      <c r="D9584" t="s">
        <v>1275</v>
      </c>
      <c r="E9584" t="s">
        <v>31</v>
      </c>
      <c r="F9584">
        <v>2471</v>
      </c>
      <c r="G9584">
        <v>2636</v>
      </c>
      <c r="H9584">
        <v>1.0667745851881829</v>
      </c>
      <c r="I9584" t="str">
        <f>VLOOKUP($B9584&amp;$E9584,'Employee List'!$A:$E,5,0)</f>
        <v>E-1242</v>
      </c>
    </row>
    <row r="9585" spans="1:9" x14ac:dyDescent="0.35">
      <c r="A9585" t="s">
        <v>1257</v>
      </c>
      <c r="B9585" t="s">
        <v>167</v>
      </c>
      <c r="C9585" t="s">
        <v>370</v>
      </c>
      <c r="D9585" t="s">
        <v>1276</v>
      </c>
      <c r="E9585" t="s">
        <v>29</v>
      </c>
      <c r="F9585">
        <v>3770</v>
      </c>
      <c r="G9585">
        <v>2016</v>
      </c>
      <c r="H9585">
        <v>0.53474801061007959</v>
      </c>
      <c r="I9585" t="str">
        <f>VLOOKUP($B9585&amp;$E9585,'Employee List'!$A:$E,5,0)</f>
        <v>E-1242</v>
      </c>
    </row>
    <row r="9586" spans="1:9" x14ac:dyDescent="0.35">
      <c r="A9586" t="s">
        <v>1257</v>
      </c>
      <c r="B9586" t="s">
        <v>167</v>
      </c>
      <c r="C9586" t="s">
        <v>370</v>
      </c>
      <c r="D9586" t="s">
        <v>1276</v>
      </c>
      <c r="E9586" t="s">
        <v>30</v>
      </c>
      <c r="F9586">
        <v>4187</v>
      </c>
      <c r="G9586">
        <v>3658</v>
      </c>
      <c r="H9586">
        <v>0.87365655600668735</v>
      </c>
      <c r="I9586" t="str">
        <f>VLOOKUP($B9586&amp;$E9586,'Employee List'!$A:$E,5,0)</f>
        <v>E-1242</v>
      </c>
    </row>
    <row r="9587" spans="1:9" x14ac:dyDescent="0.35">
      <c r="A9587" t="s">
        <v>1257</v>
      </c>
      <c r="B9587" t="s">
        <v>167</v>
      </c>
      <c r="C9587" t="s">
        <v>370</v>
      </c>
      <c r="D9587" t="s">
        <v>1276</v>
      </c>
      <c r="E9587" t="s">
        <v>31</v>
      </c>
      <c r="F9587">
        <v>4827</v>
      </c>
      <c r="G9587">
        <v>2721</v>
      </c>
      <c r="H9587">
        <v>0.56370416407706647</v>
      </c>
      <c r="I9587" t="str">
        <f>VLOOKUP($B9587&amp;$E9587,'Employee List'!$A:$E,5,0)</f>
        <v>E-1242</v>
      </c>
    </row>
    <row r="9588" spans="1:9" x14ac:dyDescent="0.35">
      <c r="A9588" t="s">
        <v>1257</v>
      </c>
      <c r="B9588" t="s">
        <v>167</v>
      </c>
      <c r="C9588" t="s">
        <v>370</v>
      </c>
      <c r="D9588" t="s">
        <v>1277</v>
      </c>
      <c r="E9588" t="s">
        <v>29</v>
      </c>
      <c r="F9588">
        <v>9182</v>
      </c>
      <c r="G9588">
        <v>13690</v>
      </c>
      <c r="H9588">
        <v>1.4909605750381181</v>
      </c>
      <c r="I9588" t="str">
        <f>VLOOKUP($B9588&amp;$E9588,'Employee List'!$A:$E,5,0)</f>
        <v>E-1242</v>
      </c>
    </row>
    <row r="9589" spans="1:9" x14ac:dyDescent="0.35">
      <c r="A9589" t="s">
        <v>1257</v>
      </c>
      <c r="B9589" t="s">
        <v>167</v>
      </c>
      <c r="C9589" t="s">
        <v>370</v>
      </c>
      <c r="D9589" t="s">
        <v>1277</v>
      </c>
      <c r="E9589" t="s">
        <v>30</v>
      </c>
      <c r="F9589">
        <v>9898</v>
      </c>
      <c r="G9589">
        <v>13744</v>
      </c>
      <c r="H9589">
        <v>1.3885633461305313</v>
      </c>
      <c r="I9589" t="str">
        <f>VLOOKUP($B9589&amp;$E9589,'Employee List'!$A:$E,5,0)</f>
        <v>E-1242</v>
      </c>
    </row>
    <row r="9590" spans="1:9" x14ac:dyDescent="0.35">
      <c r="A9590" t="s">
        <v>1257</v>
      </c>
      <c r="B9590" t="s">
        <v>167</v>
      </c>
      <c r="C9590" t="s">
        <v>370</v>
      </c>
      <c r="D9590" t="s">
        <v>1277</v>
      </c>
      <c r="E9590" t="s">
        <v>31</v>
      </c>
      <c r="F9590">
        <v>11264</v>
      </c>
      <c r="G9590">
        <v>9721</v>
      </c>
      <c r="H9590">
        <v>0.86301491477272729</v>
      </c>
      <c r="I9590" t="str">
        <f>VLOOKUP($B9590&amp;$E9590,'Employee List'!$A:$E,5,0)</f>
        <v>E-1242</v>
      </c>
    </row>
    <row r="9591" spans="1:9" x14ac:dyDescent="0.35">
      <c r="A9591" t="s">
        <v>1257</v>
      </c>
      <c r="B9591" t="s">
        <v>167</v>
      </c>
      <c r="C9591" t="s">
        <v>370</v>
      </c>
      <c r="D9591" t="s">
        <v>1278</v>
      </c>
      <c r="E9591" t="s">
        <v>29</v>
      </c>
      <c r="F9591">
        <v>34446</v>
      </c>
      <c r="G9591">
        <v>28640</v>
      </c>
      <c r="H9591">
        <v>0.83144632177901645</v>
      </c>
      <c r="I9591" t="str">
        <f>VLOOKUP($B9591&amp;$E9591,'Employee List'!$A:$E,5,0)</f>
        <v>E-1242</v>
      </c>
    </row>
    <row r="9592" spans="1:9" x14ac:dyDescent="0.35">
      <c r="A9592" t="s">
        <v>1257</v>
      </c>
      <c r="B9592" t="s">
        <v>167</v>
      </c>
      <c r="C9592" t="s">
        <v>370</v>
      </c>
      <c r="D9592" t="s">
        <v>1278</v>
      </c>
      <c r="E9592" t="s">
        <v>30</v>
      </c>
      <c r="F9592">
        <v>36850</v>
      </c>
      <c r="G9592">
        <v>27233</v>
      </c>
      <c r="H9592">
        <v>0.739023066485753</v>
      </c>
      <c r="I9592" t="str">
        <f>VLOOKUP($B9592&amp;$E9592,'Employee List'!$A:$E,5,0)</f>
        <v>E-1242</v>
      </c>
    </row>
    <row r="9593" spans="1:9" x14ac:dyDescent="0.35">
      <c r="A9593" t="s">
        <v>1257</v>
      </c>
      <c r="B9593" t="s">
        <v>167</v>
      </c>
      <c r="C9593" t="s">
        <v>370</v>
      </c>
      <c r="D9593" t="s">
        <v>1278</v>
      </c>
      <c r="E9593" t="s">
        <v>31</v>
      </c>
      <c r="F9593">
        <v>33699</v>
      </c>
      <c r="G9593">
        <v>20578</v>
      </c>
      <c r="H9593">
        <v>0.61064126531944574</v>
      </c>
      <c r="I9593" t="str">
        <f>VLOOKUP($B9593&amp;$E9593,'Employee List'!$A:$E,5,0)</f>
        <v>E-1242</v>
      </c>
    </row>
    <row r="9594" spans="1:9" x14ac:dyDescent="0.35">
      <c r="A9594" t="s">
        <v>1257</v>
      </c>
      <c r="B9594" t="s">
        <v>167</v>
      </c>
      <c r="C9594" t="s">
        <v>370</v>
      </c>
      <c r="D9594" t="s">
        <v>1279</v>
      </c>
      <c r="E9594" t="s">
        <v>29</v>
      </c>
      <c r="F9594">
        <v>4596</v>
      </c>
      <c r="G9594">
        <v>2554</v>
      </c>
      <c r="H9594">
        <v>0.55570060922541342</v>
      </c>
      <c r="I9594" t="str">
        <f>VLOOKUP($B9594&amp;$E9594,'Employee List'!$A:$E,5,0)</f>
        <v>E-1242</v>
      </c>
    </row>
    <row r="9595" spans="1:9" x14ac:dyDescent="0.35">
      <c r="A9595" t="s">
        <v>1257</v>
      </c>
      <c r="B9595" t="s">
        <v>167</v>
      </c>
      <c r="C9595" t="s">
        <v>370</v>
      </c>
      <c r="D9595" t="s">
        <v>1279</v>
      </c>
      <c r="E9595" t="s">
        <v>30</v>
      </c>
      <c r="F9595">
        <v>2779</v>
      </c>
      <c r="G9595">
        <v>3880</v>
      </c>
      <c r="H9595">
        <v>1.3961856783015474</v>
      </c>
      <c r="I9595" t="str">
        <f>VLOOKUP($B9595&amp;$E9595,'Employee List'!$A:$E,5,0)</f>
        <v>E-1242</v>
      </c>
    </row>
    <row r="9596" spans="1:9" x14ac:dyDescent="0.35">
      <c r="A9596" t="s">
        <v>1257</v>
      </c>
      <c r="B9596" t="s">
        <v>167</v>
      </c>
      <c r="C9596" t="s">
        <v>370</v>
      </c>
      <c r="D9596" t="s">
        <v>1279</v>
      </c>
      <c r="E9596" t="s">
        <v>31</v>
      </c>
      <c r="F9596">
        <v>4609</v>
      </c>
      <c r="G9596">
        <v>1155</v>
      </c>
      <c r="H9596">
        <v>0.25059665871121717</v>
      </c>
      <c r="I9596" t="str">
        <f>VLOOKUP($B9596&amp;$E9596,'Employee List'!$A:$E,5,0)</f>
        <v>E-1242</v>
      </c>
    </row>
    <row r="9597" spans="1:9" x14ac:dyDescent="0.35">
      <c r="A9597" t="s">
        <v>1257</v>
      </c>
      <c r="B9597" t="s">
        <v>167</v>
      </c>
      <c r="C9597" t="s">
        <v>370</v>
      </c>
      <c r="D9597" t="s">
        <v>1280</v>
      </c>
      <c r="E9597" t="s">
        <v>29</v>
      </c>
      <c r="F9597">
        <v>1372</v>
      </c>
      <c r="G9597">
        <v>3084</v>
      </c>
      <c r="H9597">
        <v>2.2478134110787171</v>
      </c>
      <c r="I9597" t="str">
        <f>VLOOKUP($B9597&amp;$E9597,'Employee List'!$A:$E,5,0)</f>
        <v>E-1242</v>
      </c>
    </row>
    <row r="9598" spans="1:9" x14ac:dyDescent="0.35">
      <c r="A9598" t="s">
        <v>1257</v>
      </c>
      <c r="B9598" t="s">
        <v>167</v>
      </c>
      <c r="C9598" t="s">
        <v>370</v>
      </c>
      <c r="D9598" t="s">
        <v>1280</v>
      </c>
      <c r="E9598" t="s">
        <v>30</v>
      </c>
      <c r="F9598">
        <v>3630</v>
      </c>
      <c r="G9598">
        <v>1541</v>
      </c>
      <c r="H9598">
        <v>0.42451790633608816</v>
      </c>
      <c r="I9598" t="str">
        <f>VLOOKUP($B9598&amp;$E9598,'Employee List'!$A:$E,5,0)</f>
        <v>E-1242</v>
      </c>
    </row>
    <row r="9599" spans="1:9" x14ac:dyDescent="0.35">
      <c r="A9599" t="s">
        <v>1257</v>
      </c>
      <c r="B9599" t="s">
        <v>167</v>
      </c>
      <c r="C9599" t="s">
        <v>370</v>
      </c>
      <c r="D9599" t="s">
        <v>1280</v>
      </c>
      <c r="E9599" t="s">
        <v>31</v>
      </c>
      <c r="F9599">
        <v>2162</v>
      </c>
      <c r="G9599">
        <v>5162</v>
      </c>
      <c r="H9599">
        <v>2.3876040703052728</v>
      </c>
      <c r="I9599" t="str">
        <f>VLOOKUP($B9599&amp;$E9599,'Employee List'!$A:$E,5,0)</f>
        <v>E-1242</v>
      </c>
    </row>
    <row r="9600" spans="1:9" x14ac:dyDescent="0.35">
      <c r="A9600" t="s">
        <v>1257</v>
      </c>
      <c r="B9600" t="s">
        <v>167</v>
      </c>
      <c r="C9600" t="s">
        <v>370</v>
      </c>
      <c r="D9600" t="s">
        <v>1262</v>
      </c>
      <c r="E9600" t="s">
        <v>29</v>
      </c>
      <c r="F9600">
        <v>30479</v>
      </c>
      <c r="G9600">
        <v>34394</v>
      </c>
      <c r="H9600">
        <v>1.1284490960989533</v>
      </c>
      <c r="I9600" t="str">
        <f>VLOOKUP($B9600&amp;$E9600,'Employee List'!$A:$E,5,0)</f>
        <v>E-1242</v>
      </c>
    </row>
    <row r="9601" spans="1:9" x14ac:dyDescent="0.35">
      <c r="A9601" t="s">
        <v>1257</v>
      </c>
      <c r="B9601" t="s">
        <v>167</v>
      </c>
      <c r="C9601" t="s">
        <v>370</v>
      </c>
      <c r="D9601" t="s">
        <v>1262</v>
      </c>
      <c r="E9601" t="s">
        <v>30</v>
      </c>
      <c r="F9601">
        <v>32730</v>
      </c>
      <c r="G9601">
        <v>30242</v>
      </c>
      <c r="H9601">
        <v>0.92398411243507483</v>
      </c>
      <c r="I9601" t="str">
        <f>VLOOKUP($B9601&amp;$E9601,'Employee List'!$A:$E,5,0)</f>
        <v>E-1242</v>
      </c>
    </row>
    <row r="9602" spans="1:9" x14ac:dyDescent="0.35">
      <c r="A9602" t="s">
        <v>1257</v>
      </c>
      <c r="B9602" t="s">
        <v>167</v>
      </c>
      <c r="C9602" t="s">
        <v>370</v>
      </c>
      <c r="D9602" t="s">
        <v>1262</v>
      </c>
      <c r="E9602" t="s">
        <v>31</v>
      </c>
      <c r="F9602">
        <v>31928</v>
      </c>
      <c r="G9602">
        <v>30757</v>
      </c>
      <c r="H9602">
        <v>0.96332372838887492</v>
      </c>
      <c r="I9602" t="str">
        <f>VLOOKUP($B9602&amp;$E9602,'Employee List'!$A:$E,5,0)</f>
        <v>E-1242</v>
      </c>
    </row>
    <row r="9603" spans="1:9" x14ac:dyDescent="0.35">
      <c r="A9603" t="s">
        <v>1257</v>
      </c>
      <c r="B9603" t="s">
        <v>167</v>
      </c>
      <c r="C9603" t="s">
        <v>370</v>
      </c>
      <c r="D9603" t="s">
        <v>1282</v>
      </c>
      <c r="E9603" t="s">
        <v>29</v>
      </c>
      <c r="F9603">
        <v>1039</v>
      </c>
      <c r="G9603">
        <v>3618</v>
      </c>
      <c r="H9603">
        <v>3.4821944177093358</v>
      </c>
      <c r="I9603" t="str">
        <f>VLOOKUP($B9603&amp;$E9603,'Employee List'!$A:$E,5,0)</f>
        <v>E-1242</v>
      </c>
    </row>
    <row r="9604" spans="1:9" x14ac:dyDescent="0.35">
      <c r="A9604" t="s">
        <v>1257</v>
      </c>
      <c r="B9604" t="s">
        <v>167</v>
      </c>
      <c r="C9604" t="s">
        <v>370</v>
      </c>
      <c r="D9604" t="s">
        <v>1281</v>
      </c>
      <c r="E9604" t="s">
        <v>29</v>
      </c>
      <c r="F9604">
        <v>4206</v>
      </c>
      <c r="G9604">
        <v>1292</v>
      </c>
      <c r="H9604">
        <v>0.30718021873514029</v>
      </c>
      <c r="I9604" t="str">
        <f>VLOOKUP($B9604&amp;$E9604,'Employee List'!$A:$E,5,0)</f>
        <v>E-1242</v>
      </c>
    </row>
    <row r="9605" spans="1:9" x14ac:dyDescent="0.35">
      <c r="A9605" t="s">
        <v>1257</v>
      </c>
      <c r="B9605" t="s">
        <v>167</v>
      </c>
      <c r="C9605" t="s">
        <v>370</v>
      </c>
      <c r="D9605" t="s">
        <v>1281</v>
      </c>
      <c r="E9605" t="s">
        <v>30</v>
      </c>
      <c r="F9605">
        <v>5194</v>
      </c>
      <c r="G9605">
        <v>3431</v>
      </c>
      <c r="H9605">
        <v>0.66056988833269159</v>
      </c>
      <c r="I9605" t="str">
        <f>VLOOKUP($B9605&amp;$E9605,'Employee List'!$A:$E,5,0)</f>
        <v>E-1242</v>
      </c>
    </row>
    <row r="9606" spans="1:9" x14ac:dyDescent="0.35">
      <c r="A9606" t="s">
        <v>1257</v>
      </c>
      <c r="B9606" t="s">
        <v>167</v>
      </c>
      <c r="C9606" t="s">
        <v>370</v>
      </c>
      <c r="D9606" t="s">
        <v>1281</v>
      </c>
      <c r="E9606" t="s">
        <v>31</v>
      </c>
      <c r="F9606">
        <v>3239</v>
      </c>
      <c r="G9606">
        <v>1742</v>
      </c>
      <c r="H9606">
        <v>0.53782031491200988</v>
      </c>
      <c r="I9606" t="str">
        <f>VLOOKUP($B9606&amp;$E9606,'Employee List'!$A:$E,5,0)</f>
        <v>E-1242</v>
      </c>
    </row>
    <row r="9607" spans="1:9" x14ac:dyDescent="0.35">
      <c r="A9607" t="s">
        <v>1257</v>
      </c>
      <c r="B9607" t="s">
        <v>168</v>
      </c>
      <c r="C9607" t="s">
        <v>371</v>
      </c>
      <c r="D9607" t="s">
        <v>1274</v>
      </c>
      <c r="E9607" t="s">
        <v>29</v>
      </c>
      <c r="F9607">
        <v>23632</v>
      </c>
      <c r="G9607">
        <v>28523</v>
      </c>
      <c r="H9607">
        <v>1.2069651320243737</v>
      </c>
      <c r="I9607" t="str">
        <f>VLOOKUP($B9607&amp;$E9607,'Employee List'!$A:$E,5,0)</f>
        <v>E-1243</v>
      </c>
    </row>
    <row r="9608" spans="1:9" x14ac:dyDescent="0.35">
      <c r="A9608" t="s">
        <v>1257</v>
      </c>
      <c r="B9608" t="s">
        <v>168</v>
      </c>
      <c r="C9608" t="s">
        <v>371</v>
      </c>
      <c r="D9608" t="s">
        <v>1274</v>
      </c>
      <c r="E9608" t="s">
        <v>30</v>
      </c>
      <c r="F9608">
        <v>22223</v>
      </c>
      <c r="G9608">
        <v>22453</v>
      </c>
      <c r="H9608">
        <v>1.0103496377626784</v>
      </c>
      <c r="I9608" t="str">
        <f>VLOOKUP($B9608&amp;$E9608,'Employee List'!$A:$E,5,0)</f>
        <v>E-1243</v>
      </c>
    </row>
    <row r="9609" spans="1:9" x14ac:dyDescent="0.35">
      <c r="A9609" t="s">
        <v>1257</v>
      </c>
      <c r="B9609" t="s">
        <v>168</v>
      </c>
      <c r="C9609" t="s">
        <v>371</v>
      </c>
      <c r="D9609" t="s">
        <v>1274</v>
      </c>
      <c r="E9609" t="s">
        <v>31</v>
      </c>
      <c r="F9609">
        <v>24039</v>
      </c>
      <c r="G9609">
        <v>15825</v>
      </c>
      <c r="H9609">
        <v>0.65830525396231121</v>
      </c>
      <c r="I9609" t="str">
        <f>VLOOKUP($B9609&amp;$E9609,'Employee List'!$A:$E,5,0)</f>
        <v>E-1243</v>
      </c>
    </row>
    <row r="9610" spans="1:9" x14ac:dyDescent="0.35">
      <c r="A9610" t="s">
        <v>1257</v>
      </c>
      <c r="B9610" t="s">
        <v>168</v>
      </c>
      <c r="C9610" t="s">
        <v>371</v>
      </c>
      <c r="D9610" t="s">
        <v>1263</v>
      </c>
      <c r="E9610" t="s">
        <v>29</v>
      </c>
      <c r="F9610">
        <v>2581</v>
      </c>
      <c r="G9610">
        <v>4085</v>
      </c>
      <c r="H9610">
        <v>1.5827198760170476</v>
      </c>
      <c r="I9610" t="str">
        <f>VLOOKUP($B9610&amp;$E9610,'Employee List'!$A:$E,5,0)</f>
        <v>E-1243</v>
      </c>
    </row>
    <row r="9611" spans="1:9" x14ac:dyDescent="0.35">
      <c r="A9611" t="s">
        <v>1257</v>
      </c>
      <c r="B9611" t="s">
        <v>168</v>
      </c>
      <c r="C9611" t="s">
        <v>371</v>
      </c>
      <c r="D9611" t="s">
        <v>1263</v>
      </c>
      <c r="E9611" t="s">
        <v>30</v>
      </c>
      <c r="F9611">
        <v>4684</v>
      </c>
      <c r="G9611">
        <v>2723</v>
      </c>
      <c r="H9611">
        <v>0.58134073441502987</v>
      </c>
      <c r="I9611" t="str">
        <f>VLOOKUP($B9611&amp;$E9611,'Employee List'!$A:$E,5,0)</f>
        <v>E-1243</v>
      </c>
    </row>
    <row r="9612" spans="1:9" x14ac:dyDescent="0.35">
      <c r="A9612" t="s">
        <v>1257</v>
      </c>
      <c r="B9612" t="s">
        <v>168</v>
      </c>
      <c r="C9612" t="s">
        <v>371</v>
      </c>
      <c r="D9612" t="s">
        <v>1263</v>
      </c>
      <c r="E9612" t="s">
        <v>31</v>
      </c>
      <c r="F9612">
        <v>1849</v>
      </c>
      <c r="G9612">
        <v>2898</v>
      </c>
      <c r="H9612">
        <v>1.5673336938885885</v>
      </c>
      <c r="I9612" t="str">
        <f>VLOOKUP($B9612&amp;$E9612,'Employee List'!$A:$E,5,0)</f>
        <v>E-1243</v>
      </c>
    </row>
    <row r="9613" spans="1:9" x14ac:dyDescent="0.35">
      <c r="A9613" t="s">
        <v>1257</v>
      </c>
      <c r="B9613" t="s">
        <v>168</v>
      </c>
      <c r="C9613" t="s">
        <v>371</v>
      </c>
      <c r="D9613" t="s">
        <v>1264</v>
      </c>
      <c r="E9613" t="s">
        <v>29</v>
      </c>
      <c r="F9613">
        <v>1920</v>
      </c>
      <c r="G9613">
        <v>3817</v>
      </c>
      <c r="H9613">
        <v>1.9880208333333333</v>
      </c>
      <c r="I9613" t="str">
        <f>VLOOKUP($B9613&amp;$E9613,'Employee List'!$A:$E,5,0)</f>
        <v>E-1243</v>
      </c>
    </row>
    <row r="9614" spans="1:9" x14ac:dyDescent="0.35">
      <c r="A9614" t="s">
        <v>1257</v>
      </c>
      <c r="B9614" t="s">
        <v>168</v>
      </c>
      <c r="C9614" t="s">
        <v>371</v>
      </c>
      <c r="D9614" t="s">
        <v>1264</v>
      </c>
      <c r="E9614" t="s">
        <v>30</v>
      </c>
      <c r="F9614">
        <v>2942</v>
      </c>
      <c r="G9614">
        <v>4106</v>
      </c>
      <c r="H9614">
        <v>1.3956492182188986</v>
      </c>
      <c r="I9614" t="str">
        <f>VLOOKUP($B9614&amp;$E9614,'Employee List'!$A:$E,5,0)</f>
        <v>E-1243</v>
      </c>
    </row>
    <row r="9615" spans="1:9" x14ac:dyDescent="0.35">
      <c r="A9615" t="s">
        <v>1257</v>
      </c>
      <c r="B9615" t="s">
        <v>168</v>
      </c>
      <c r="C9615" t="s">
        <v>371</v>
      </c>
      <c r="D9615" t="s">
        <v>1264</v>
      </c>
      <c r="E9615" t="s">
        <v>31</v>
      </c>
      <c r="F9615">
        <v>3553</v>
      </c>
      <c r="G9615">
        <v>4304</v>
      </c>
      <c r="H9615">
        <v>1.2113706726709823</v>
      </c>
      <c r="I9615" t="str">
        <f>VLOOKUP($B9615&amp;$E9615,'Employee List'!$A:$E,5,0)</f>
        <v>E-1243</v>
      </c>
    </row>
    <row r="9616" spans="1:9" x14ac:dyDescent="0.35">
      <c r="A9616" t="s">
        <v>1257</v>
      </c>
      <c r="B9616" t="s">
        <v>168</v>
      </c>
      <c r="C9616" t="s">
        <v>371</v>
      </c>
      <c r="D9616" t="s">
        <v>1265</v>
      </c>
      <c r="E9616" t="s">
        <v>29</v>
      </c>
      <c r="F9616">
        <v>15273</v>
      </c>
      <c r="G9616">
        <v>12503</v>
      </c>
      <c r="H9616">
        <v>0.81863419105611213</v>
      </c>
      <c r="I9616" t="str">
        <f>VLOOKUP($B9616&amp;$E9616,'Employee List'!$A:$E,5,0)</f>
        <v>E-1243</v>
      </c>
    </row>
    <row r="9617" spans="1:9" x14ac:dyDescent="0.35">
      <c r="A9617" t="s">
        <v>1257</v>
      </c>
      <c r="B9617" t="s">
        <v>168</v>
      </c>
      <c r="C9617" t="s">
        <v>371</v>
      </c>
      <c r="D9617" t="s">
        <v>1265</v>
      </c>
      <c r="E9617" t="s">
        <v>30</v>
      </c>
      <c r="F9617">
        <v>13229</v>
      </c>
      <c r="G9617">
        <v>7313</v>
      </c>
      <c r="H9617">
        <v>0.55280066520523097</v>
      </c>
      <c r="I9617" t="str">
        <f>VLOOKUP($B9617&amp;$E9617,'Employee List'!$A:$E,5,0)</f>
        <v>E-1243</v>
      </c>
    </row>
    <row r="9618" spans="1:9" x14ac:dyDescent="0.35">
      <c r="A9618" t="s">
        <v>1257</v>
      </c>
      <c r="B9618" t="s">
        <v>168</v>
      </c>
      <c r="C9618" t="s">
        <v>371</v>
      </c>
      <c r="D9618" t="s">
        <v>1265</v>
      </c>
      <c r="E9618" t="s">
        <v>31</v>
      </c>
      <c r="F9618">
        <v>14296</v>
      </c>
      <c r="G9618">
        <v>12569</v>
      </c>
      <c r="H9618">
        <v>0.87919697817571352</v>
      </c>
      <c r="I9618" t="str">
        <f>VLOOKUP($B9618&amp;$E9618,'Employee List'!$A:$E,5,0)</f>
        <v>E-1243</v>
      </c>
    </row>
    <row r="9619" spans="1:9" x14ac:dyDescent="0.35">
      <c r="A9619" t="s">
        <v>1257</v>
      </c>
      <c r="B9619" t="s">
        <v>168</v>
      </c>
      <c r="C9619" t="s">
        <v>371</v>
      </c>
      <c r="D9619" t="s">
        <v>1260</v>
      </c>
      <c r="E9619" t="s">
        <v>29</v>
      </c>
      <c r="F9619">
        <v>62714</v>
      </c>
      <c r="G9619">
        <v>58178</v>
      </c>
      <c r="H9619">
        <v>0.92767165226265269</v>
      </c>
      <c r="I9619" t="str">
        <f>VLOOKUP($B9619&amp;$E9619,'Employee List'!$A:$E,5,0)</f>
        <v>E-1243</v>
      </c>
    </row>
    <row r="9620" spans="1:9" x14ac:dyDescent="0.35">
      <c r="A9620" t="s">
        <v>1257</v>
      </c>
      <c r="B9620" t="s">
        <v>168</v>
      </c>
      <c r="C9620" t="s">
        <v>371</v>
      </c>
      <c r="D9620" t="s">
        <v>1260</v>
      </c>
      <c r="E9620" t="s">
        <v>30</v>
      </c>
      <c r="F9620">
        <v>63758</v>
      </c>
      <c r="G9620">
        <v>109961</v>
      </c>
      <c r="H9620">
        <v>1.7246620031995985</v>
      </c>
      <c r="I9620" t="str">
        <f>VLOOKUP($B9620&amp;$E9620,'Employee List'!$A:$E,5,0)</f>
        <v>E-1243</v>
      </c>
    </row>
    <row r="9621" spans="1:9" x14ac:dyDescent="0.35">
      <c r="A9621" t="s">
        <v>1257</v>
      </c>
      <c r="B9621" t="s">
        <v>168</v>
      </c>
      <c r="C9621" t="s">
        <v>371</v>
      </c>
      <c r="D9621" t="s">
        <v>1260</v>
      </c>
      <c r="E9621" t="s">
        <v>31</v>
      </c>
      <c r="F9621">
        <v>72320</v>
      </c>
      <c r="G9621">
        <v>130724</v>
      </c>
      <c r="H9621">
        <v>1.8075774336283186</v>
      </c>
      <c r="I9621" t="str">
        <f>VLOOKUP($B9621&amp;$E9621,'Employee List'!$A:$E,5,0)</f>
        <v>E-1243</v>
      </c>
    </row>
    <row r="9622" spans="1:9" x14ac:dyDescent="0.35">
      <c r="A9622" t="s">
        <v>1257</v>
      </c>
      <c r="B9622" t="s">
        <v>168</v>
      </c>
      <c r="C9622" t="s">
        <v>371</v>
      </c>
      <c r="D9622" t="s">
        <v>1261</v>
      </c>
      <c r="E9622" t="s">
        <v>29</v>
      </c>
      <c r="F9622">
        <v>20593</v>
      </c>
      <c r="G9622">
        <v>21426</v>
      </c>
      <c r="H9622">
        <v>1.0404506385665031</v>
      </c>
      <c r="I9622" t="str">
        <f>VLOOKUP($B9622&amp;$E9622,'Employee List'!$A:$E,5,0)</f>
        <v>E-1243</v>
      </c>
    </row>
    <row r="9623" spans="1:9" x14ac:dyDescent="0.35">
      <c r="A9623" t="s">
        <v>1257</v>
      </c>
      <c r="B9623" t="s">
        <v>168</v>
      </c>
      <c r="C9623" t="s">
        <v>371</v>
      </c>
      <c r="D9623" t="s">
        <v>1261</v>
      </c>
      <c r="E9623" t="s">
        <v>30</v>
      </c>
      <c r="F9623">
        <v>22766</v>
      </c>
      <c r="G9623">
        <v>15647</v>
      </c>
      <c r="H9623">
        <v>0.68729684617411935</v>
      </c>
      <c r="I9623" t="str">
        <f>VLOOKUP($B9623&amp;$E9623,'Employee List'!$A:$E,5,0)</f>
        <v>E-1243</v>
      </c>
    </row>
    <row r="9624" spans="1:9" x14ac:dyDescent="0.35">
      <c r="A9624" t="s">
        <v>1257</v>
      </c>
      <c r="B9624" t="s">
        <v>168</v>
      </c>
      <c r="C9624" t="s">
        <v>371</v>
      </c>
      <c r="D9624" t="s">
        <v>1261</v>
      </c>
      <c r="E9624" t="s">
        <v>31</v>
      </c>
      <c r="F9624">
        <v>21500</v>
      </c>
      <c r="G9624">
        <v>30814</v>
      </c>
      <c r="H9624">
        <v>1.4332093023255814</v>
      </c>
      <c r="I9624" t="str">
        <f>VLOOKUP($B9624&amp;$E9624,'Employee List'!$A:$E,5,0)</f>
        <v>E-1243</v>
      </c>
    </row>
    <row r="9625" spans="1:9" x14ac:dyDescent="0.35">
      <c r="A9625" t="s">
        <v>1257</v>
      </c>
      <c r="B9625" t="s">
        <v>168</v>
      </c>
      <c r="C9625" t="s">
        <v>371</v>
      </c>
      <c r="D9625" t="s">
        <v>1266</v>
      </c>
      <c r="E9625" t="s">
        <v>29</v>
      </c>
      <c r="F9625">
        <v>85907</v>
      </c>
      <c r="G9625">
        <v>122948</v>
      </c>
      <c r="H9625">
        <v>1.4311755735853888</v>
      </c>
      <c r="I9625" t="str">
        <f>VLOOKUP($B9625&amp;$E9625,'Employee List'!$A:$E,5,0)</f>
        <v>E-1243</v>
      </c>
    </row>
    <row r="9626" spans="1:9" x14ac:dyDescent="0.35">
      <c r="A9626" t="s">
        <v>1257</v>
      </c>
      <c r="B9626" t="s">
        <v>168</v>
      </c>
      <c r="C9626" t="s">
        <v>371</v>
      </c>
      <c r="D9626" t="s">
        <v>1266</v>
      </c>
      <c r="E9626" t="s">
        <v>30</v>
      </c>
      <c r="F9626">
        <v>92509</v>
      </c>
      <c r="G9626">
        <v>130785</v>
      </c>
      <c r="H9626">
        <v>1.413754337415819</v>
      </c>
      <c r="I9626" t="str">
        <f>VLOOKUP($B9626&amp;$E9626,'Employee List'!$A:$E,5,0)</f>
        <v>E-1243</v>
      </c>
    </row>
    <row r="9627" spans="1:9" x14ac:dyDescent="0.35">
      <c r="A9627" t="s">
        <v>1257</v>
      </c>
      <c r="B9627" t="s">
        <v>168</v>
      </c>
      <c r="C9627" t="s">
        <v>371</v>
      </c>
      <c r="D9627" t="s">
        <v>1266</v>
      </c>
      <c r="E9627" t="s">
        <v>31</v>
      </c>
      <c r="F9627">
        <v>90382</v>
      </c>
      <c r="G9627">
        <v>104026</v>
      </c>
      <c r="H9627">
        <v>1.1509592617999158</v>
      </c>
      <c r="I9627" t="str">
        <f>VLOOKUP($B9627&amp;$E9627,'Employee List'!$A:$E,5,0)</f>
        <v>E-1243</v>
      </c>
    </row>
    <row r="9628" spans="1:9" x14ac:dyDescent="0.35">
      <c r="A9628" t="s">
        <v>1257</v>
      </c>
      <c r="B9628" t="s">
        <v>168</v>
      </c>
      <c r="C9628" t="s">
        <v>371</v>
      </c>
      <c r="D9628" t="s">
        <v>1267</v>
      </c>
      <c r="E9628" t="s">
        <v>29</v>
      </c>
      <c r="F9628">
        <v>19435</v>
      </c>
      <c r="G9628">
        <v>18273</v>
      </c>
      <c r="H9628">
        <v>0.94021095960895296</v>
      </c>
      <c r="I9628" t="str">
        <f>VLOOKUP($B9628&amp;$E9628,'Employee List'!$A:$E,5,0)</f>
        <v>E-1243</v>
      </c>
    </row>
    <row r="9629" spans="1:9" x14ac:dyDescent="0.35">
      <c r="A9629" t="s">
        <v>1257</v>
      </c>
      <c r="B9629" t="s">
        <v>168</v>
      </c>
      <c r="C9629" t="s">
        <v>371</v>
      </c>
      <c r="D9629" t="s">
        <v>1267</v>
      </c>
      <c r="E9629" t="s">
        <v>30</v>
      </c>
      <c r="F9629">
        <v>21803</v>
      </c>
      <c r="G9629">
        <v>10654</v>
      </c>
      <c r="H9629">
        <v>0.48864835114433791</v>
      </c>
      <c r="I9629" t="str">
        <f>VLOOKUP($B9629&amp;$E9629,'Employee List'!$A:$E,5,0)</f>
        <v>E-1243</v>
      </c>
    </row>
    <row r="9630" spans="1:9" x14ac:dyDescent="0.35">
      <c r="A9630" t="s">
        <v>1257</v>
      </c>
      <c r="B9630" t="s">
        <v>168</v>
      </c>
      <c r="C9630" t="s">
        <v>371</v>
      </c>
      <c r="D9630" t="s">
        <v>1267</v>
      </c>
      <c r="E9630" t="s">
        <v>31</v>
      </c>
      <c r="F9630">
        <v>22276</v>
      </c>
      <c r="G9630">
        <v>14598</v>
      </c>
      <c r="H9630">
        <v>0.65532411564015081</v>
      </c>
      <c r="I9630" t="str">
        <f>VLOOKUP($B9630&amp;$E9630,'Employee List'!$A:$E,5,0)</f>
        <v>E-1243</v>
      </c>
    </row>
    <row r="9631" spans="1:9" x14ac:dyDescent="0.35">
      <c r="A9631" t="s">
        <v>1257</v>
      </c>
      <c r="B9631" t="s">
        <v>168</v>
      </c>
      <c r="C9631" t="s">
        <v>371</v>
      </c>
      <c r="D9631" t="s">
        <v>1268</v>
      </c>
      <c r="E9631" t="s">
        <v>29</v>
      </c>
      <c r="F9631">
        <v>13196</v>
      </c>
      <c r="G9631">
        <v>7737</v>
      </c>
      <c r="H9631">
        <v>0.58631403455592601</v>
      </c>
      <c r="I9631" t="str">
        <f>VLOOKUP($B9631&amp;$E9631,'Employee List'!$A:$E,5,0)</f>
        <v>E-1243</v>
      </c>
    </row>
    <row r="9632" spans="1:9" x14ac:dyDescent="0.35">
      <c r="A9632" t="s">
        <v>1257</v>
      </c>
      <c r="B9632" t="s">
        <v>168</v>
      </c>
      <c r="C9632" t="s">
        <v>371</v>
      </c>
      <c r="D9632" t="s">
        <v>1268</v>
      </c>
      <c r="E9632" t="s">
        <v>30</v>
      </c>
      <c r="F9632">
        <v>13195</v>
      </c>
      <c r="G9632">
        <v>4683</v>
      </c>
      <c r="H9632">
        <v>0.35490716180371351</v>
      </c>
      <c r="I9632" t="str">
        <f>VLOOKUP($B9632&amp;$E9632,'Employee List'!$A:$E,5,0)</f>
        <v>E-1243</v>
      </c>
    </row>
    <row r="9633" spans="1:9" x14ac:dyDescent="0.35">
      <c r="A9633" t="s">
        <v>1257</v>
      </c>
      <c r="B9633" t="s">
        <v>168</v>
      </c>
      <c r="C9633" t="s">
        <v>371</v>
      </c>
      <c r="D9633" t="s">
        <v>1268</v>
      </c>
      <c r="E9633" t="s">
        <v>31</v>
      </c>
      <c r="F9633">
        <v>12703</v>
      </c>
      <c r="G9633">
        <v>4036</v>
      </c>
      <c r="H9633">
        <v>0.31772022356923563</v>
      </c>
      <c r="I9633" t="str">
        <f>VLOOKUP($B9633&amp;$E9633,'Employee List'!$A:$E,5,0)</f>
        <v>E-1243</v>
      </c>
    </row>
    <row r="9634" spans="1:9" x14ac:dyDescent="0.35">
      <c r="A9634" t="s">
        <v>1257</v>
      </c>
      <c r="B9634" t="s">
        <v>168</v>
      </c>
      <c r="C9634" t="s">
        <v>371</v>
      </c>
      <c r="D9634" t="s">
        <v>1269</v>
      </c>
      <c r="E9634" t="s">
        <v>29</v>
      </c>
      <c r="F9634">
        <v>7792</v>
      </c>
      <c r="G9634">
        <v>9386</v>
      </c>
      <c r="H9634">
        <v>1.2045687885010268</v>
      </c>
      <c r="I9634" t="str">
        <f>VLOOKUP($B9634&amp;$E9634,'Employee List'!$A:$E,5,0)</f>
        <v>E-1243</v>
      </c>
    </row>
    <row r="9635" spans="1:9" x14ac:dyDescent="0.35">
      <c r="A9635" t="s">
        <v>1257</v>
      </c>
      <c r="B9635" t="s">
        <v>168</v>
      </c>
      <c r="C9635" t="s">
        <v>371</v>
      </c>
      <c r="D9635" t="s">
        <v>1269</v>
      </c>
      <c r="E9635" t="s">
        <v>30</v>
      </c>
      <c r="F9635">
        <v>8802</v>
      </c>
      <c r="G9635">
        <v>18523</v>
      </c>
      <c r="H9635">
        <v>2.1044080890706658</v>
      </c>
      <c r="I9635" t="str">
        <f>VLOOKUP($B9635&amp;$E9635,'Employee List'!$A:$E,5,0)</f>
        <v>E-1243</v>
      </c>
    </row>
    <row r="9636" spans="1:9" x14ac:dyDescent="0.35">
      <c r="A9636" t="s">
        <v>1257</v>
      </c>
      <c r="B9636" t="s">
        <v>168</v>
      </c>
      <c r="C9636" t="s">
        <v>371</v>
      </c>
      <c r="D9636" t="s">
        <v>1269</v>
      </c>
      <c r="E9636" t="s">
        <v>31</v>
      </c>
      <c r="F9636">
        <v>8916</v>
      </c>
      <c r="G9636">
        <v>9404</v>
      </c>
      <c r="H9636">
        <v>1.0547330641543293</v>
      </c>
      <c r="I9636" t="str">
        <f>VLOOKUP($B9636&amp;$E9636,'Employee List'!$A:$E,5,0)</f>
        <v>E-1243</v>
      </c>
    </row>
    <row r="9637" spans="1:9" x14ac:dyDescent="0.35">
      <c r="A9637" t="s">
        <v>1257</v>
      </c>
      <c r="B9637" t="s">
        <v>168</v>
      </c>
      <c r="C9637" t="s">
        <v>371</v>
      </c>
      <c r="D9637" t="s">
        <v>1270</v>
      </c>
      <c r="E9637" t="s">
        <v>29</v>
      </c>
      <c r="F9637">
        <v>6502</v>
      </c>
      <c r="G9637">
        <v>4208</v>
      </c>
      <c r="H9637">
        <v>0.64718548139034149</v>
      </c>
      <c r="I9637" t="str">
        <f>VLOOKUP($B9637&amp;$E9637,'Employee List'!$A:$E,5,0)</f>
        <v>E-1243</v>
      </c>
    </row>
    <row r="9638" spans="1:9" x14ac:dyDescent="0.35">
      <c r="A9638" t="s">
        <v>1257</v>
      </c>
      <c r="B9638" t="s">
        <v>168</v>
      </c>
      <c r="C9638" t="s">
        <v>371</v>
      </c>
      <c r="D9638" t="s">
        <v>1270</v>
      </c>
      <c r="E9638" t="s">
        <v>30</v>
      </c>
      <c r="F9638">
        <v>6614</v>
      </c>
      <c r="G9638">
        <v>6092</v>
      </c>
      <c r="H9638">
        <v>0.92107650438463862</v>
      </c>
      <c r="I9638" t="str">
        <f>VLOOKUP($B9638&amp;$E9638,'Employee List'!$A:$E,5,0)</f>
        <v>E-1243</v>
      </c>
    </row>
    <row r="9639" spans="1:9" x14ac:dyDescent="0.35">
      <c r="A9639" t="s">
        <v>1257</v>
      </c>
      <c r="B9639" t="s">
        <v>168</v>
      </c>
      <c r="C9639" t="s">
        <v>371</v>
      </c>
      <c r="D9639" t="s">
        <v>1270</v>
      </c>
      <c r="E9639" t="s">
        <v>31</v>
      </c>
      <c r="F9639">
        <v>5692</v>
      </c>
      <c r="G9639">
        <v>6057</v>
      </c>
      <c r="H9639">
        <v>1.0641250878425861</v>
      </c>
      <c r="I9639" t="str">
        <f>VLOOKUP($B9639&amp;$E9639,'Employee List'!$A:$E,5,0)</f>
        <v>E-1243</v>
      </c>
    </row>
    <row r="9640" spans="1:9" x14ac:dyDescent="0.35">
      <c r="A9640" t="s">
        <v>1257</v>
      </c>
      <c r="B9640" t="s">
        <v>168</v>
      </c>
      <c r="C9640" t="s">
        <v>371</v>
      </c>
      <c r="D9640" t="s">
        <v>1271</v>
      </c>
      <c r="E9640" t="s">
        <v>29</v>
      </c>
      <c r="F9640">
        <v>88226</v>
      </c>
      <c r="G9640">
        <v>119344</v>
      </c>
      <c r="H9640">
        <v>1.3527078185568879</v>
      </c>
      <c r="I9640" t="str">
        <f>VLOOKUP($B9640&amp;$E9640,'Employee List'!$A:$E,5,0)</f>
        <v>E-1243</v>
      </c>
    </row>
    <row r="9641" spans="1:9" x14ac:dyDescent="0.35">
      <c r="A9641" t="s">
        <v>1257</v>
      </c>
      <c r="B9641" t="s">
        <v>168</v>
      </c>
      <c r="C9641" t="s">
        <v>371</v>
      </c>
      <c r="D9641" t="s">
        <v>1271</v>
      </c>
      <c r="E9641" t="s">
        <v>30</v>
      </c>
      <c r="F9641">
        <v>88512</v>
      </c>
      <c r="G9641">
        <v>105673</v>
      </c>
      <c r="H9641">
        <v>1.1938833152566883</v>
      </c>
      <c r="I9641" t="str">
        <f>VLOOKUP($B9641&amp;$E9641,'Employee List'!$A:$E,5,0)</f>
        <v>E-1243</v>
      </c>
    </row>
    <row r="9642" spans="1:9" x14ac:dyDescent="0.35">
      <c r="A9642" t="s">
        <v>1257</v>
      </c>
      <c r="B9642" t="s">
        <v>168</v>
      </c>
      <c r="C9642" t="s">
        <v>371</v>
      </c>
      <c r="D9642" t="s">
        <v>1271</v>
      </c>
      <c r="E9642" t="s">
        <v>31</v>
      </c>
      <c r="F9642">
        <v>87370</v>
      </c>
      <c r="G9642">
        <v>105628</v>
      </c>
      <c r="H9642">
        <v>1.2089733318072564</v>
      </c>
      <c r="I9642" t="str">
        <f>VLOOKUP($B9642&amp;$E9642,'Employee List'!$A:$E,5,0)</f>
        <v>E-1243</v>
      </c>
    </row>
    <row r="9643" spans="1:9" x14ac:dyDescent="0.35">
      <c r="A9643" t="s">
        <v>1257</v>
      </c>
      <c r="B9643" t="s">
        <v>168</v>
      </c>
      <c r="C9643" t="s">
        <v>371</v>
      </c>
      <c r="D9643" t="s">
        <v>1258</v>
      </c>
      <c r="E9643" t="s">
        <v>29</v>
      </c>
      <c r="F9643">
        <v>109395</v>
      </c>
      <c r="G9643">
        <v>142519</v>
      </c>
      <c r="H9643">
        <v>1.302792632204397</v>
      </c>
      <c r="I9643" t="str">
        <f>VLOOKUP($B9643&amp;$E9643,'Employee List'!$A:$E,5,0)</f>
        <v>E-1243</v>
      </c>
    </row>
    <row r="9644" spans="1:9" x14ac:dyDescent="0.35">
      <c r="A9644" t="s">
        <v>1257</v>
      </c>
      <c r="B9644" t="s">
        <v>168</v>
      </c>
      <c r="C9644" t="s">
        <v>371</v>
      </c>
      <c r="D9644" t="s">
        <v>1258</v>
      </c>
      <c r="E9644" t="s">
        <v>30</v>
      </c>
      <c r="F9644">
        <v>107189</v>
      </c>
      <c r="G9644">
        <v>119790</v>
      </c>
      <c r="H9644">
        <v>1.1175587047178348</v>
      </c>
      <c r="I9644" t="str">
        <f>VLOOKUP($B9644&amp;$E9644,'Employee List'!$A:$E,5,0)</f>
        <v>E-1243</v>
      </c>
    </row>
    <row r="9645" spans="1:9" x14ac:dyDescent="0.35">
      <c r="A9645" t="s">
        <v>1257</v>
      </c>
      <c r="B9645" t="s">
        <v>168</v>
      </c>
      <c r="C9645" t="s">
        <v>371</v>
      </c>
      <c r="D9645" t="s">
        <v>1258</v>
      </c>
      <c r="E9645" t="s">
        <v>31</v>
      </c>
      <c r="F9645">
        <v>102634</v>
      </c>
      <c r="G9645">
        <v>93860</v>
      </c>
      <c r="H9645">
        <v>0.9145117602353996</v>
      </c>
      <c r="I9645" t="str">
        <f>VLOOKUP($B9645&amp;$E9645,'Employee List'!$A:$E,5,0)</f>
        <v>E-1243</v>
      </c>
    </row>
    <row r="9646" spans="1:9" x14ac:dyDescent="0.35">
      <c r="A9646" t="s">
        <v>1257</v>
      </c>
      <c r="B9646" t="s">
        <v>168</v>
      </c>
      <c r="C9646" t="s">
        <v>371</v>
      </c>
      <c r="D9646" t="s">
        <v>1272</v>
      </c>
      <c r="E9646" t="s">
        <v>29</v>
      </c>
      <c r="F9646">
        <v>8545</v>
      </c>
      <c r="G9646">
        <v>8682</v>
      </c>
      <c r="H9646">
        <v>1.0160327677004095</v>
      </c>
      <c r="I9646" t="str">
        <f>VLOOKUP($B9646&amp;$E9646,'Employee List'!$A:$E,5,0)</f>
        <v>E-1243</v>
      </c>
    </row>
    <row r="9647" spans="1:9" x14ac:dyDescent="0.35">
      <c r="A9647" t="s">
        <v>1257</v>
      </c>
      <c r="B9647" t="s">
        <v>168</v>
      </c>
      <c r="C9647" t="s">
        <v>371</v>
      </c>
      <c r="D9647" t="s">
        <v>1272</v>
      </c>
      <c r="E9647" t="s">
        <v>30</v>
      </c>
      <c r="F9647">
        <v>10553</v>
      </c>
      <c r="G9647">
        <v>11262</v>
      </c>
      <c r="H9647">
        <v>1.0671846868189141</v>
      </c>
      <c r="I9647" t="str">
        <f>VLOOKUP($B9647&amp;$E9647,'Employee List'!$A:$E,5,0)</f>
        <v>E-1243</v>
      </c>
    </row>
    <row r="9648" spans="1:9" x14ac:dyDescent="0.35">
      <c r="A9648" t="s">
        <v>1257</v>
      </c>
      <c r="B9648" t="s">
        <v>168</v>
      </c>
      <c r="C9648" t="s">
        <v>371</v>
      </c>
      <c r="D9648" t="s">
        <v>1272</v>
      </c>
      <c r="E9648" t="s">
        <v>31</v>
      </c>
      <c r="F9648">
        <v>10857</v>
      </c>
      <c r="G9648">
        <v>15952</v>
      </c>
      <c r="H9648">
        <v>1.4692824905590862</v>
      </c>
      <c r="I9648" t="str">
        <f>VLOOKUP($B9648&amp;$E9648,'Employee List'!$A:$E,5,0)</f>
        <v>E-1243</v>
      </c>
    </row>
    <row r="9649" spans="1:9" x14ac:dyDescent="0.35">
      <c r="A9649" t="s">
        <v>1257</v>
      </c>
      <c r="B9649" t="s">
        <v>168</v>
      </c>
      <c r="C9649" t="s">
        <v>371</v>
      </c>
      <c r="D9649" t="s">
        <v>1259</v>
      </c>
      <c r="E9649" t="s">
        <v>29</v>
      </c>
      <c r="F9649">
        <v>15362</v>
      </c>
      <c r="G9649">
        <v>20597</v>
      </c>
      <c r="H9649">
        <v>1.3407759406327302</v>
      </c>
      <c r="I9649" t="str">
        <f>VLOOKUP($B9649&amp;$E9649,'Employee List'!$A:$E,5,0)</f>
        <v>E-1243</v>
      </c>
    </row>
    <row r="9650" spans="1:9" x14ac:dyDescent="0.35">
      <c r="A9650" t="s">
        <v>1257</v>
      </c>
      <c r="B9650" t="s">
        <v>168</v>
      </c>
      <c r="C9650" t="s">
        <v>371</v>
      </c>
      <c r="D9650" t="s">
        <v>1259</v>
      </c>
      <c r="E9650" t="s">
        <v>30</v>
      </c>
      <c r="F9650">
        <v>15572</v>
      </c>
      <c r="G9650">
        <v>21802</v>
      </c>
      <c r="H9650">
        <v>1.4000770613922424</v>
      </c>
      <c r="I9650" t="str">
        <f>VLOOKUP($B9650&amp;$E9650,'Employee List'!$A:$E,5,0)</f>
        <v>E-1243</v>
      </c>
    </row>
    <row r="9651" spans="1:9" x14ac:dyDescent="0.35">
      <c r="A9651" t="s">
        <v>1257</v>
      </c>
      <c r="B9651" t="s">
        <v>168</v>
      </c>
      <c r="C9651" t="s">
        <v>371</v>
      </c>
      <c r="D9651" t="s">
        <v>1259</v>
      </c>
      <c r="E9651" t="s">
        <v>31</v>
      </c>
      <c r="F9651">
        <v>18885</v>
      </c>
      <c r="G9651">
        <v>15863</v>
      </c>
      <c r="H9651">
        <v>0.83997881916865236</v>
      </c>
      <c r="I9651" t="str">
        <f>VLOOKUP($B9651&amp;$E9651,'Employee List'!$A:$E,5,0)</f>
        <v>E-1243</v>
      </c>
    </row>
    <row r="9652" spans="1:9" x14ac:dyDescent="0.35">
      <c r="A9652" t="s">
        <v>1257</v>
      </c>
      <c r="B9652" t="s">
        <v>168</v>
      </c>
      <c r="C9652" t="s">
        <v>371</v>
      </c>
      <c r="D9652" t="s">
        <v>1273</v>
      </c>
      <c r="E9652" t="s">
        <v>29</v>
      </c>
      <c r="F9652">
        <v>6880</v>
      </c>
      <c r="G9652">
        <v>11123</v>
      </c>
      <c r="H9652">
        <v>1.6167151162790698</v>
      </c>
      <c r="I9652" t="str">
        <f>VLOOKUP($B9652&amp;$E9652,'Employee List'!$A:$E,5,0)</f>
        <v>E-1243</v>
      </c>
    </row>
    <row r="9653" spans="1:9" x14ac:dyDescent="0.35">
      <c r="A9653" t="s">
        <v>1257</v>
      </c>
      <c r="B9653" t="s">
        <v>168</v>
      </c>
      <c r="C9653" t="s">
        <v>371</v>
      </c>
      <c r="D9653" t="s">
        <v>1273</v>
      </c>
      <c r="E9653" t="s">
        <v>30</v>
      </c>
      <c r="F9653">
        <v>9201</v>
      </c>
      <c r="G9653">
        <v>8718</v>
      </c>
      <c r="H9653">
        <v>0.94750570590153249</v>
      </c>
      <c r="I9653" t="str">
        <f>VLOOKUP($B9653&amp;$E9653,'Employee List'!$A:$E,5,0)</f>
        <v>E-1243</v>
      </c>
    </row>
    <row r="9654" spans="1:9" x14ac:dyDescent="0.35">
      <c r="A9654" t="s">
        <v>1257</v>
      </c>
      <c r="B9654" t="s">
        <v>168</v>
      </c>
      <c r="C9654" t="s">
        <v>371</v>
      </c>
      <c r="D9654" t="s">
        <v>1273</v>
      </c>
      <c r="E9654" t="s">
        <v>31</v>
      </c>
      <c r="F9654">
        <v>7436</v>
      </c>
      <c r="G9654">
        <v>3122</v>
      </c>
      <c r="H9654">
        <v>0.41984938138784295</v>
      </c>
      <c r="I9654" t="str">
        <f>VLOOKUP($B9654&amp;$E9654,'Employee List'!$A:$E,5,0)</f>
        <v>E-1243</v>
      </c>
    </row>
    <row r="9655" spans="1:9" x14ac:dyDescent="0.35">
      <c r="A9655" t="s">
        <v>1257</v>
      </c>
      <c r="B9655" t="s">
        <v>168</v>
      </c>
      <c r="C9655" t="s">
        <v>371</v>
      </c>
      <c r="D9655" t="s">
        <v>1275</v>
      </c>
      <c r="E9655" t="s">
        <v>29</v>
      </c>
      <c r="F9655">
        <v>2249</v>
      </c>
      <c r="G9655">
        <v>3032</v>
      </c>
      <c r="H9655">
        <v>1.3481547354379724</v>
      </c>
      <c r="I9655" t="str">
        <f>VLOOKUP($B9655&amp;$E9655,'Employee List'!$A:$E,5,0)</f>
        <v>E-1243</v>
      </c>
    </row>
    <row r="9656" spans="1:9" x14ac:dyDescent="0.35">
      <c r="A9656" t="s">
        <v>1257</v>
      </c>
      <c r="B9656" t="s">
        <v>168</v>
      </c>
      <c r="C9656" t="s">
        <v>371</v>
      </c>
      <c r="D9656" t="s">
        <v>1275</v>
      </c>
      <c r="E9656" t="s">
        <v>30</v>
      </c>
      <c r="F9656">
        <v>2528</v>
      </c>
      <c r="G9656">
        <v>1808</v>
      </c>
      <c r="H9656">
        <v>0.71518987341772156</v>
      </c>
      <c r="I9656" t="str">
        <f>VLOOKUP($B9656&amp;$E9656,'Employee List'!$A:$E,5,0)</f>
        <v>E-1243</v>
      </c>
    </row>
    <row r="9657" spans="1:9" x14ac:dyDescent="0.35">
      <c r="A9657" t="s">
        <v>1257</v>
      </c>
      <c r="B9657" t="s">
        <v>168</v>
      </c>
      <c r="C9657" t="s">
        <v>371</v>
      </c>
      <c r="D9657" t="s">
        <v>1275</v>
      </c>
      <c r="E9657" t="s">
        <v>31</v>
      </c>
      <c r="F9657">
        <v>4505</v>
      </c>
      <c r="G9657">
        <v>3032</v>
      </c>
      <c r="H9657">
        <v>0.67302996670366255</v>
      </c>
      <c r="I9657" t="str">
        <f>VLOOKUP($B9657&amp;$E9657,'Employee List'!$A:$E,5,0)</f>
        <v>E-1243</v>
      </c>
    </row>
    <row r="9658" spans="1:9" x14ac:dyDescent="0.35">
      <c r="A9658" t="s">
        <v>1257</v>
      </c>
      <c r="B9658" t="s">
        <v>168</v>
      </c>
      <c r="C9658" t="s">
        <v>371</v>
      </c>
      <c r="D9658" t="s">
        <v>1276</v>
      </c>
      <c r="E9658" t="s">
        <v>29</v>
      </c>
      <c r="F9658">
        <v>5884</v>
      </c>
      <c r="G9658">
        <v>4443</v>
      </c>
      <c r="H9658">
        <v>0.75509857239972811</v>
      </c>
      <c r="I9658" t="str">
        <f>VLOOKUP($B9658&amp;$E9658,'Employee List'!$A:$E,5,0)</f>
        <v>E-1243</v>
      </c>
    </row>
    <row r="9659" spans="1:9" x14ac:dyDescent="0.35">
      <c r="A9659" t="s">
        <v>1257</v>
      </c>
      <c r="B9659" t="s">
        <v>168</v>
      </c>
      <c r="C9659" t="s">
        <v>371</v>
      </c>
      <c r="D9659" t="s">
        <v>1276</v>
      </c>
      <c r="E9659" t="s">
        <v>30</v>
      </c>
      <c r="F9659">
        <v>7824</v>
      </c>
      <c r="G9659">
        <v>1683</v>
      </c>
      <c r="H9659">
        <v>0.21510736196319019</v>
      </c>
      <c r="I9659" t="str">
        <f>VLOOKUP($B9659&amp;$E9659,'Employee List'!$A:$E,5,0)</f>
        <v>E-1243</v>
      </c>
    </row>
    <row r="9660" spans="1:9" x14ac:dyDescent="0.35">
      <c r="A9660" t="s">
        <v>1257</v>
      </c>
      <c r="B9660" t="s">
        <v>168</v>
      </c>
      <c r="C9660" t="s">
        <v>371</v>
      </c>
      <c r="D9660" t="s">
        <v>1276</v>
      </c>
      <c r="E9660" t="s">
        <v>31</v>
      </c>
      <c r="F9660">
        <v>7211</v>
      </c>
      <c r="G9660">
        <v>4934</v>
      </c>
      <c r="H9660">
        <v>0.68423242268756068</v>
      </c>
      <c r="I9660" t="str">
        <f>VLOOKUP($B9660&amp;$E9660,'Employee List'!$A:$E,5,0)</f>
        <v>E-1243</v>
      </c>
    </row>
    <row r="9661" spans="1:9" x14ac:dyDescent="0.35">
      <c r="A9661" t="s">
        <v>1257</v>
      </c>
      <c r="B9661" t="s">
        <v>168</v>
      </c>
      <c r="C9661" t="s">
        <v>371</v>
      </c>
      <c r="D9661" t="s">
        <v>1277</v>
      </c>
      <c r="E9661" t="s">
        <v>29</v>
      </c>
      <c r="F9661">
        <v>8600</v>
      </c>
      <c r="G9661">
        <v>6079</v>
      </c>
      <c r="H9661">
        <v>0.70686046511627909</v>
      </c>
      <c r="I9661" t="str">
        <f>VLOOKUP($B9661&amp;$E9661,'Employee List'!$A:$E,5,0)</f>
        <v>E-1243</v>
      </c>
    </row>
    <row r="9662" spans="1:9" x14ac:dyDescent="0.35">
      <c r="A9662" t="s">
        <v>1257</v>
      </c>
      <c r="B9662" t="s">
        <v>168</v>
      </c>
      <c r="C9662" t="s">
        <v>371</v>
      </c>
      <c r="D9662" t="s">
        <v>1277</v>
      </c>
      <c r="E9662" t="s">
        <v>30</v>
      </c>
      <c r="F9662">
        <v>6985</v>
      </c>
      <c r="G9662">
        <v>7395</v>
      </c>
      <c r="H9662">
        <v>1.0586972083035076</v>
      </c>
      <c r="I9662" t="str">
        <f>VLOOKUP($B9662&amp;$E9662,'Employee List'!$A:$E,5,0)</f>
        <v>E-1243</v>
      </c>
    </row>
    <row r="9663" spans="1:9" x14ac:dyDescent="0.35">
      <c r="A9663" t="s">
        <v>1257</v>
      </c>
      <c r="B9663" t="s">
        <v>168</v>
      </c>
      <c r="C9663" t="s">
        <v>371</v>
      </c>
      <c r="D9663" t="s">
        <v>1277</v>
      </c>
      <c r="E9663" t="s">
        <v>31</v>
      </c>
      <c r="F9663">
        <v>7807</v>
      </c>
      <c r="G9663">
        <v>5045</v>
      </c>
      <c r="H9663">
        <v>0.64621493531446139</v>
      </c>
      <c r="I9663" t="str">
        <f>VLOOKUP($B9663&amp;$E9663,'Employee List'!$A:$E,5,0)</f>
        <v>E-1243</v>
      </c>
    </row>
    <row r="9664" spans="1:9" x14ac:dyDescent="0.35">
      <c r="A9664" t="s">
        <v>1257</v>
      </c>
      <c r="B9664" t="s">
        <v>168</v>
      </c>
      <c r="C9664" t="s">
        <v>371</v>
      </c>
      <c r="D9664" t="s">
        <v>1278</v>
      </c>
      <c r="E9664" t="s">
        <v>29</v>
      </c>
      <c r="F9664">
        <v>40925</v>
      </c>
      <c r="G9664">
        <v>24908</v>
      </c>
      <c r="H9664">
        <v>0.60862553451435553</v>
      </c>
      <c r="I9664" t="str">
        <f>VLOOKUP($B9664&amp;$E9664,'Employee List'!$A:$E,5,0)</f>
        <v>E-1243</v>
      </c>
    </row>
    <row r="9665" spans="1:9" x14ac:dyDescent="0.35">
      <c r="A9665" t="s">
        <v>1257</v>
      </c>
      <c r="B9665" t="s">
        <v>168</v>
      </c>
      <c r="C9665" t="s">
        <v>371</v>
      </c>
      <c r="D9665" t="s">
        <v>1278</v>
      </c>
      <c r="E9665" t="s">
        <v>30</v>
      </c>
      <c r="F9665">
        <v>38208</v>
      </c>
      <c r="G9665">
        <v>25223</v>
      </c>
      <c r="H9665">
        <v>0.66014970686767172</v>
      </c>
      <c r="I9665" t="str">
        <f>VLOOKUP($B9665&amp;$E9665,'Employee List'!$A:$E,5,0)</f>
        <v>E-1243</v>
      </c>
    </row>
    <row r="9666" spans="1:9" x14ac:dyDescent="0.35">
      <c r="A9666" t="s">
        <v>1257</v>
      </c>
      <c r="B9666" t="s">
        <v>168</v>
      </c>
      <c r="C9666" t="s">
        <v>371</v>
      </c>
      <c r="D9666" t="s">
        <v>1278</v>
      </c>
      <c r="E9666" t="s">
        <v>31</v>
      </c>
      <c r="F9666">
        <v>37030</v>
      </c>
      <c r="G9666">
        <v>21008</v>
      </c>
      <c r="H9666">
        <v>0.56732379152038892</v>
      </c>
      <c r="I9666" t="str">
        <f>VLOOKUP($B9666&amp;$E9666,'Employee List'!$A:$E,5,0)</f>
        <v>E-1243</v>
      </c>
    </row>
    <row r="9667" spans="1:9" x14ac:dyDescent="0.35">
      <c r="A9667" t="s">
        <v>1257</v>
      </c>
      <c r="B9667" t="s">
        <v>168</v>
      </c>
      <c r="C9667" t="s">
        <v>371</v>
      </c>
      <c r="D9667" t="s">
        <v>1279</v>
      </c>
      <c r="E9667" t="s">
        <v>29</v>
      </c>
      <c r="F9667">
        <v>1838</v>
      </c>
      <c r="G9667">
        <v>4139</v>
      </c>
      <c r="H9667">
        <v>2.2519042437431991</v>
      </c>
      <c r="I9667" t="str">
        <f>VLOOKUP($B9667&amp;$E9667,'Employee List'!$A:$E,5,0)</f>
        <v>E-1243</v>
      </c>
    </row>
    <row r="9668" spans="1:9" x14ac:dyDescent="0.35">
      <c r="A9668" t="s">
        <v>1257</v>
      </c>
      <c r="B9668" t="s">
        <v>168</v>
      </c>
      <c r="C9668" t="s">
        <v>371</v>
      </c>
      <c r="D9668" t="s">
        <v>1279</v>
      </c>
      <c r="E9668" t="s">
        <v>30</v>
      </c>
      <c r="F9668">
        <v>1159</v>
      </c>
      <c r="G9668">
        <v>1362</v>
      </c>
      <c r="H9668">
        <v>1.175150992234685</v>
      </c>
      <c r="I9668" t="str">
        <f>VLOOKUP($B9668&amp;$E9668,'Employee List'!$A:$E,5,0)</f>
        <v>E-1243</v>
      </c>
    </row>
    <row r="9669" spans="1:9" x14ac:dyDescent="0.35">
      <c r="A9669" t="s">
        <v>1257</v>
      </c>
      <c r="B9669" t="s">
        <v>168</v>
      </c>
      <c r="C9669" t="s">
        <v>371</v>
      </c>
      <c r="D9669" t="s">
        <v>1279</v>
      </c>
      <c r="E9669" t="s">
        <v>31</v>
      </c>
      <c r="F9669">
        <v>3399</v>
      </c>
      <c r="G9669">
        <v>3078</v>
      </c>
      <c r="H9669">
        <v>0.90556045895851722</v>
      </c>
      <c r="I9669" t="str">
        <f>VLOOKUP($B9669&amp;$E9669,'Employee List'!$A:$E,5,0)</f>
        <v>E-1243</v>
      </c>
    </row>
    <row r="9670" spans="1:9" x14ac:dyDescent="0.35">
      <c r="A9670" t="s">
        <v>1257</v>
      </c>
      <c r="B9670" t="s">
        <v>168</v>
      </c>
      <c r="C9670" t="s">
        <v>371</v>
      </c>
      <c r="D9670" t="s">
        <v>1280</v>
      </c>
      <c r="E9670" t="s">
        <v>29</v>
      </c>
      <c r="F9670">
        <v>4546</v>
      </c>
      <c r="G9670">
        <v>5028</v>
      </c>
      <c r="H9670">
        <v>1.1060272767267927</v>
      </c>
      <c r="I9670" t="str">
        <f>VLOOKUP($B9670&amp;$E9670,'Employee List'!$A:$E,5,0)</f>
        <v>E-1243</v>
      </c>
    </row>
    <row r="9671" spans="1:9" x14ac:dyDescent="0.35">
      <c r="A9671" t="s">
        <v>1257</v>
      </c>
      <c r="B9671" t="s">
        <v>168</v>
      </c>
      <c r="C9671" t="s">
        <v>371</v>
      </c>
      <c r="D9671" t="s">
        <v>1280</v>
      </c>
      <c r="E9671" t="s">
        <v>30</v>
      </c>
      <c r="F9671">
        <v>3137</v>
      </c>
      <c r="G9671">
        <v>2284</v>
      </c>
      <c r="H9671">
        <v>0.72808415683774308</v>
      </c>
      <c r="I9671" t="str">
        <f>VLOOKUP($B9671&amp;$E9671,'Employee List'!$A:$E,5,0)</f>
        <v>E-1243</v>
      </c>
    </row>
    <row r="9672" spans="1:9" x14ac:dyDescent="0.35">
      <c r="A9672" t="s">
        <v>1257</v>
      </c>
      <c r="B9672" t="s">
        <v>168</v>
      </c>
      <c r="C9672" t="s">
        <v>371</v>
      </c>
      <c r="D9672" t="s">
        <v>1280</v>
      </c>
      <c r="E9672" t="s">
        <v>31</v>
      </c>
      <c r="F9672">
        <v>1338</v>
      </c>
      <c r="G9672">
        <v>4267</v>
      </c>
      <c r="H9672">
        <v>3.1890881913303439</v>
      </c>
      <c r="I9672" t="str">
        <f>VLOOKUP($B9672&amp;$E9672,'Employee List'!$A:$E,5,0)</f>
        <v>E-1243</v>
      </c>
    </row>
    <row r="9673" spans="1:9" x14ac:dyDescent="0.35">
      <c r="A9673" t="s">
        <v>1257</v>
      </c>
      <c r="B9673" t="s">
        <v>168</v>
      </c>
      <c r="C9673" t="s">
        <v>371</v>
      </c>
      <c r="D9673" t="s">
        <v>1262</v>
      </c>
      <c r="E9673" t="s">
        <v>29</v>
      </c>
      <c r="F9673">
        <v>26934</v>
      </c>
      <c r="G9673">
        <v>27187</v>
      </c>
      <c r="H9673">
        <v>1.0093933318482216</v>
      </c>
      <c r="I9673" t="str">
        <f>VLOOKUP($B9673&amp;$E9673,'Employee List'!$A:$E,5,0)</f>
        <v>E-1243</v>
      </c>
    </row>
    <row r="9674" spans="1:9" x14ac:dyDescent="0.35">
      <c r="A9674" t="s">
        <v>1257</v>
      </c>
      <c r="B9674" t="s">
        <v>168</v>
      </c>
      <c r="C9674" t="s">
        <v>371</v>
      </c>
      <c r="D9674" t="s">
        <v>1262</v>
      </c>
      <c r="E9674" t="s">
        <v>30</v>
      </c>
      <c r="F9674">
        <v>25015</v>
      </c>
      <c r="G9674">
        <v>28255</v>
      </c>
      <c r="H9674">
        <v>1.1295222866280232</v>
      </c>
      <c r="I9674" t="str">
        <f>VLOOKUP($B9674&amp;$E9674,'Employee List'!$A:$E,5,0)</f>
        <v>E-1243</v>
      </c>
    </row>
    <row r="9675" spans="1:9" x14ac:dyDescent="0.35">
      <c r="A9675" t="s">
        <v>1257</v>
      </c>
      <c r="B9675" t="s">
        <v>168</v>
      </c>
      <c r="C9675" t="s">
        <v>371</v>
      </c>
      <c r="D9675" t="s">
        <v>1262</v>
      </c>
      <c r="E9675" t="s">
        <v>31</v>
      </c>
      <c r="F9675">
        <v>30428</v>
      </c>
      <c r="G9675">
        <v>33133</v>
      </c>
      <c r="H9675">
        <v>1.0888983830682266</v>
      </c>
      <c r="I9675" t="str">
        <f>VLOOKUP($B9675&amp;$E9675,'Employee List'!$A:$E,5,0)</f>
        <v>E-1243</v>
      </c>
    </row>
    <row r="9676" spans="1:9" x14ac:dyDescent="0.35">
      <c r="A9676" t="s">
        <v>1257</v>
      </c>
      <c r="B9676" t="s">
        <v>168</v>
      </c>
      <c r="C9676" t="s">
        <v>371</v>
      </c>
      <c r="D9676" t="s">
        <v>1281</v>
      </c>
      <c r="E9676" t="s">
        <v>29</v>
      </c>
      <c r="F9676">
        <v>4982</v>
      </c>
      <c r="G9676">
        <v>1074</v>
      </c>
      <c r="H9676">
        <v>0.21557607386591729</v>
      </c>
      <c r="I9676" t="str">
        <f>VLOOKUP($B9676&amp;$E9676,'Employee List'!$A:$E,5,0)</f>
        <v>E-1243</v>
      </c>
    </row>
    <row r="9677" spans="1:9" x14ac:dyDescent="0.35">
      <c r="A9677" t="s">
        <v>1257</v>
      </c>
      <c r="B9677" t="s">
        <v>168</v>
      </c>
      <c r="C9677" t="s">
        <v>371</v>
      </c>
      <c r="D9677" t="s">
        <v>1281</v>
      </c>
      <c r="E9677" t="s">
        <v>30</v>
      </c>
      <c r="F9677">
        <v>3848</v>
      </c>
      <c r="G9677">
        <v>2936</v>
      </c>
      <c r="H9677">
        <v>0.76299376299376298</v>
      </c>
      <c r="I9677" t="str">
        <f>VLOOKUP($B9677&amp;$E9677,'Employee List'!$A:$E,5,0)</f>
        <v>E-1243</v>
      </c>
    </row>
    <row r="9678" spans="1:9" x14ac:dyDescent="0.35">
      <c r="A9678" t="s">
        <v>1257</v>
      </c>
      <c r="B9678" t="s">
        <v>168</v>
      </c>
      <c r="C9678" t="s">
        <v>371</v>
      </c>
      <c r="D9678" t="s">
        <v>1281</v>
      </c>
      <c r="E9678" t="s">
        <v>31</v>
      </c>
      <c r="F9678">
        <v>2081</v>
      </c>
      <c r="G9678">
        <v>4143</v>
      </c>
      <c r="H9678">
        <v>1.9908697741470447</v>
      </c>
      <c r="I9678" t="str">
        <f>VLOOKUP($B9678&amp;$E9678,'Employee List'!$A:$E,5,0)</f>
        <v>E-1243</v>
      </c>
    </row>
    <row r="9679" spans="1:9" x14ac:dyDescent="0.35">
      <c r="A9679" t="s">
        <v>1257</v>
      </c>
      <c r="B9679" t="s">
        <v>169</v>
      </c>
      <c r="C9679" t="s">
        <v>371</v>
      </c>
      <c r="D9679" t="s">
        <v>1274</v>
      </c>
      <c r="E9679" t="s">
        <v>29</v>
      </c>
      <c r="F9679">
        <v>26282</v>
      </c>
      <c r="G9679">
        <v>24408</v>
      </c>
      <c r="H9679">
        <v>0.92869644623696823</v>
      </c>
      <c r="I9679" t="str">
        <f>VLOOKUP($B9679&amp;$E9679,'Employee List'!$A:$E,5,0)</f>
        <v>E-1244</v>
      </c>
    </row>
    <row r="9680" spans="1:9" x14ac:dyDescent="0.35">
      <c r="A9680" t="s">
        <v>1257</v>
      </c>
      <c r="B9680" t="s">
        <v>169</v>
      </c>
      <c r="C9680" t="s">
        <v>371</v>
      </c>
      <c r="D9680" t="s">
        <v>1274</v>
      </c>
      <c r="E9680" t="s">
        <v>30</v>
      </c>
      <c r="F9680">
        <v>29242</v>
      </c>
      <c r="G9680">
        <v>18299</v>
      </c>
      <c r="H9680">
        <v>0.62577799056152106</v>
      </c>
      <c r="I9680" t="str">
        <f>VLOOKUP($B9680&amp;$E9680,'Employee List'!$A:$E,5,0)</f>
        <v>E-1244</v>
      </c>
    </row>
    <row r="9681" spans="1:9" x14ac:dyDescent="0.35">
      <c r="A9681" t="s">
        <v>1257</v>
      </c>
      <c r="B9681" t="s">
        <v>169</v>
      </c>
      <c r="C9681" t="s">
        <v>371</v>
      </c>
      <c r="D9681" t="s">
        <v>1274</v>
      </c>
      <c r="E9681" t="s">
        <v>31</v>
      </c>
      <c r="F9681">
        <v>28386</v>
      </c>
      <c r="G9681">
        <v>16228</v>
      </c>
      <c r="H9681">
        <v>0.5716902698513352</v>
      </c>
      <c r="I9681" t="str">
        <f>VLOOKUP($B9681&amp;$E9681,'Employee List'!$A:$E,5,0)</f>
        <v>E-1244</v>
      </c>
    </row>
    <row r="9682" spans="1:9" x14ac:dyDescent="0.35">
      <c r="A9682" t="s">
        <v>1257</v>
      </c>
      <c r="B9682" t="s">
        <v>169</v>
      </c>
      <c r="C9682" t="s">
        <v>371</v>
      </c>
      <c r="D9682" t="s">
        <v>1263</v>
      </c>
      <c r="E9682" t="s">
        <v>29</v>
      </c>
      <c r="F9682">
        <v>4672</v>
      </c>
      <c r="G9682">
        <v>5475</v>
      </c>
      <c r="H9682">
        <v>1.171875</v>
      </c>
      <c r="I9682" t="str">
        <f>VLOOKUP($B9682&amp;$E9682,'Employee List'!$A:$E,5,0)</f>
        <v>E-1244</v>
      </c>
    </row>
    <row r="9683" spans="1:9" x14ac:dyDescent="0.35">
      <c r="A9683" t="s">
        <v>1257</v>
      </c>
      <c r="B9683" t="s">
        <v>169</v>
      </c>
      <c r="C9683" t="s">
        <v>371</v>
      </c>
      <c r="D9683" t="s">
        <v>1263</v>
      </c>
      <c r="E9683" t="s">
        <v>30</v>
      </c>
      <c r="F9683">
        <v>4770</v>
      </c>
      <c r="G9683">
        <v>1496</v>
      </c>
      <c r="H9683">
        <v>0.31362683438155137</v>
      </c>
      <c r="I9683" t="str">
        <f>VLOOKUP($B9683&amp;$E9683,'Employee List'!$A:$E,5,0)</f>
        <v>E-1244</v>
      </c>
    </row>
    <row r="9684" spans="1:9" x14ac:dyDescent="0.35">
      <c r="A9684" t="s">
        <v>1257</v>
      </c>
      <c r="B9684" t="s">
        <v>169</v>
      </c>
      <c r="C9684" t="s">
        <v>371</v>
      </c>
      <c r="D9684" t="s">
        <v>1263</v>
      </c>
      <c r="E9684" t="s">
        <v>31</v>
      </c>
      <c r="F9684">
        <v>1268</v>
      </c>
      <c r="G9684">
        <v>10592</v>
      </c>
      <c r="H9684">
        <v>8.3533123028391163</v>
      </c>
      <c r="I9684" t="str">
        <f>VLOOKUP($B9684&amp;$E9684,'Employee List'!$A:$E,5,0)</f>
        <v>E-1244</v>
      </c>
    </row>
    <row r="9685" spans="1:9" x14ac:dyDescent="0.35">
      <c r="A9685" t="s">
        <v>1257</v>
      </c>
      <c r="B9685" t="s">
        <v>169</v>
      </c>
      <c r="C9685" t="s">
        <v>371</v>
      </c>
      <c r="D9685" t="s">
        <v>1264</v>
      </c>
      <c r="E9685" t="s">
        <v>29</v>
      </c>
      <c r="F9685">
        <v>4052</v>
      </c>
      <c r="G9685">
        <v>5193</v>
      </c>
      <c r="H9685">
        <v>1.2815893385982231</v>
      </c>
      <c r="I9685" t="str">
        <f>VLOOKUP($B9685&amp;$E9685,'Employee List'!$A:$E,5,0)</f>
        <v>E-1244</v>
      </c>
    </row>
    <row r="9686" spans="1:9" x14ac:dyDescent="0.35">
      <c r="A9686" t="s">
        <v>1257</v>
      </c>
      <c r="B9686" t="s">
        <v>169</v>
      </c>
      <c r="C9686" t="s">
        <v>371</v>
      </c>
      <c r="D9686" t="s">
        <v>1264</v>
      </c>
      <c r="E9686" t="s">
        <v>30</v>
      </c>
      <c r="F9686">
        <v>2269</v>
      </c>
      <c r="G9686">
        <v>3812</v>
      </c>
      <c r="H9686">
        <v>1.6800352578228295</v>
      </c>
      <c r="I9686" t="str">
        <f>VLOOKUP($B9686&amp;$E9686,'Employee List'!$A:$E,5,0)</f>
        <v>E-1244</v>
      </c>
    </row>
    <row r="9687" spans="1:9" x14ac:dyDescent="0.35">
      <c r="A9687" t="s">
        <v>1257</v>
      </c>
      <c r="B9687" t="s">
        <v>169</v>
      </c>
      <c r="C9687" t="s">
        <v>371</v>
      </c>
      <c r="D9687" t="s">
        <v>1264</v>
      </c>
      <c r="E9687" t="s">
        <v>31</v>
      </c>
      <c r="F9687">
        <v>1464</v>
      </c>
      <c r="G9687">
        <v>1884</v>
      </c>
      <c r="H9687">
        <v>1.2868852459016393</v>
      </c>
      <c r="I9687" t="str">
        <f>VLOOKUP($B9687&amp;$E9687,'Employee List'!$A:$E,5,0)</f>
        <v>E-1244</v>
      </c>
    </row>
    <row r="9688" spans="1:9" x14ac:dyDescent="0.35">
      <c r="A9688" t="s">
        <v>1257</v>
      </c>
      <c r="B9688" t="s">
        <v>169</v>
      </c>
      <c r="C9688" t="s">
        <v>371</v>
      </c>
      <c r="D9688" t="s">
        <v>1265</v>
      </c>
      <c r="E9688" t="s">
        <v>29</v>
      </c>
      <c r="F9688">
        <v>29396</v>
      </c>
      <c r="G9688">
        <v>24611</v>
      </c>
      <c r="H9688">
        <v>0.83722275139474756</v>
      </c>
      <c r="I9688" t="str">
        <f>VLOOKUP($B9688&amp;$E9688,'Employee List'!$A:$E,5,0)</f>
        <v>E-1244</v>
      </c>
    </row>
    <row r="9689" spans="1:9" x14ac:dyDescent="0.35">
      <c r="A9689" t="s">
        <v>1257</v>
      </c>
      <c r="B9689" t="s">
        <v>169</v>
      </c>
      <c r="C9689" t="s">
        <v>371</v>
      </c>
      <c r="D9689" t="s">
        <v>1265</v>
      </c>
      <c r="E9689" t="s">
        <v>30</v>
      </c>
      <c r="F9689">
        <v>30417</v>
      </c>
      <c r="G9689">
        <v>26967</v>
      </c>
      <c r="H9689">
        <v>0.88657658546207718</v>
      </c>
      <c r="I9689" t="str">
        <f>VLOOKUP($B9689&amp;$E9689,'Employee List'!$A:$E,5,0)</f>
        <v>E-1244</v>
      </c>
    </row>
    <row r="9690" spans="1:9" x14ac:dyDescent="0.35">
      <c r="A9690" t="s">
        <v>1257</v>
      </c>
      <c r="B9690" t="s">
        <v>169</v>
      </c>
      <c r="C9690" t="s">
        <v>371</v>
      </c>
      <c r="D9690" t="s">
        <v>1265</v>
      </c>
      <c r="E9690" t="s">
        <v>31</v>
      </c>
      <c r="F9690">
        <v>29984</v>
      </c>
      <c r="G9690">
        <v>13689</v>
      </c>
      <c r="H9690">
        <v>0.45654348986125931</v>
      </c>
      <c r="I9690" t="str">
        <f>VLOOKUP($B9690&amp;$E9690,'Employee List'!$A:$E,5,0)</f>
        <v>E-1244</v>
      </c>
    </row>
    <row r="9691" spans="1:9" x14ac:dyDescent="0.35">
      <c r="A9691" t="s">
        <v>1257</v>
      </c>
      <c r="B9691" t="s">
        <v>169</v>
      </c>
      <c r="C9691" t="s">
        <v>371</v>
      </c>
      <c r="D9691" t="s">
        <v>1260</v>
      </c>
      <c r="E9691" t="s">
        <v>29</v>
      </c>
      <c r="F9691">
        <v>130860</v>
      </c>
      <c r="G9691">
        <v>196631</v>
      </c>
      <c r="H9691">
        <v>1.5026058383004739</v>
      </c>
      <c r="I9691" t="str">
        <f>VLOOKUP($B9691&amp;$E9691,'Employee List'!$A:$E,5,0)</f>
        <v>E-1244</v>
      </c>
    </row>
    <row r="9692" spans="1:9" x14ac:dyDescent="0.35">
      <c r="A9692" t="s">
        <v>1257</v>
      </c>
      <c r="B9692" t="s">
        <v>169</v>
      </c>
      <c r="C9692" t="s">
        <v>371</v>
      </c>
      <c r="D9692" t="s">
        <v>1260</v>
      </c>
      <c r="E9692" t="s">
        <v>30</v>
      </c>
      <c r="F9692">
        <v>133898</v>
      </c>
      <c r="G9692">
        <v>309110</v>
      </c>
      <c r="H9692">
        <v>2.3085482979581471</v>
      </c>
      <c r="I9692" t="str">
        <f>VLOOKUP($B9692&amp;$E9692,'Employee List'!$A:$E,5,0)</f>
        <v>E-1244</v>
      </c>
    </row>
    <row r="9693" spans="1:9" x14ac:dyDescent="0.35">
      <c r="A9693" t="s">
        <v>1257</v>
      </c>
      <c r="B9693" t="s">
        <v>169</v>
      </c>
      <c r="C9693" t="s">
        <v>371</v>
      </c>
      <c r="D9693" t="s">
        <v>1260</v>
      </c>
      <c r="E9693" t="s">
        <v>31</v>
      </c>
      <c r="F9693">
        <v>149649</v>
      </c>
      <c r="G9693">
        <v>333560</v>
      </c>
      <c r="H9693">
        <v>2.2289490741668838</v>
      </c>
      <c r="I9693" t="str">
        <f>VLOOKUP($B9693&amp;$E9693,'Employee List'!$A:$E,5,0)</f>
        <v>E-1244</v>
      </c>
    </row>
    <row r="9694" spans="1:9" x14ac:dyDescent="0.35">
      <c r="A9694" t="s">
        <v>1257</v>
      </c>
      <c r="B9694" t="s">
        <v>169</v>
      </c>
      <c r="C9694" t="s">
        <v>371</v>
      </c>
      <c r="D9694" t="s">
        <v>1261</v>
      </c>
      <c r="E9694" t="s">
        <v>29</v>
      </c>
      <c r="F9694">
        <v>65977</v>
      </c>
      <c r="G9694">
        <v>62373</v>
      </c>
      <c r="H9694">
        <v>0.94537490337541874</v>
      </c>
      <c r="I9694" t="str">
        <f>VLOOKUP($B9694&amp;$E9694,'Employee List'!$A:$E,5,0)</f>
        <v>E-1244</v>
      </c>
    </row>
    <row r="9695" spans="1:9" x14ac:dyDescent="0.35">
      <c r="A9695" t="s">
        <v>1257</v>
      </c>
      <c r="B9695" t="s">
        <v>169</v>
      </c>
      <c r="C9695" t="s">
        <v>371</v>
      </c>
      <c r="D9695" t="s">
        <v>1261</v>
      </c>
      <c r="E9695" t="s">
        <v>30</v>
      </c>
      <c r="F9695">
        <v>68632</v>
      </c>
      <c r="G9695">
        <v>80896</v>
      </c>
      <c r="H9695">
        <v>1.1786921552628511</v>
      </c>
      <c r="I9695" t="str">
        <f>VLOOKUP($B9695&amp;$E9695,'Employee List'!$A:$E,5,0)</f>
        <v>E-1244</v>
      </c>
    </row>
    <row r="9696" spans="1:9" x14ac:dyDescent="0.35">
      <c r="A9696" t="s">
        <v>1257</v>
      </c>
      <c r="B9696" t="s">
        <v>169</v>
      </c>
      <c r="C9696" t="s">
        <v>371</v>
      </c>
      <c r="D9696" t="s">
        <v>1261</v>
      </c>
      <c r="E9696" t="s">
        <v>31</v>
      </c>
      <c r="F9696">
        <v>68376</v>
      </c>
      <c r="G9696">
        <v>72691</v>
      </c>
      <c r="H9696">
        <v>1.063106938106938</v>
      </c>
      <c r="I9696" t="str">
        <f>VLOOKUP($B9696&amp;$E9696,'Employee List'!$A:$E,5,0)</f>
        <v>E-1244</v>
      </c>
    </row>
    <row r="9697" spans="1:9" x14ac:dyDescent="0.35">
      <c r="A9697" t="s">
        <v>1257</v>
      </c>
      <c r="B9697" t="s">
        <v>169</v>
      </c>
      <c r="C9697" t="s">
        <v>371</v>
      </c>
      <c r="D9697" t="s">
        <v>1266</v>
      </c>
      <c r="E9697" t="s">
        <v>29</v>
      </c>
      <c r="F9697">
        <v>89253</v>
      </c>
      <c r="G9697">
        <v>109259</v>
      </c>
      <c r="H9697">
        <v>1.2241493283138942</v>
      </c>
      <c r="I9697" t="str">
        <f>VLOOKUP($B9697&amp;$E9697,'Employee List'!$A:$E,5,0)</f>
        <v>E-1244</v>
      </c>
    </row>
    <row r="9698" spans="1:9" x14ac:dyDescent="0.35">
      <c r="A9698" t="s">
        <v>1257</v>
      </c>
      <c r="B9698" t="s">
        <v>169</v>
      </c>
      <c r="C9698" t="s">
        <v>371</v>
      </c>
      <c r="D9698" t="s">
        <v>1266</v>
      </c>
      <c r="E9698" t="s">
        <v>30</v>
      </c>
      <c r="F9698">
        <v>91473</v>
      </c>
      <c r="G9698">
        <v>108969</v>
      </c>
      <c r="H9698">
        <v>1.1912695549506411</v>
      </c>
      <c r="I9698" t="str">
        <f>VLOOKUP($B9698&amp;$E9698,'Employee List'!$A:$E,5,0)</f>
        <v>E-1244</v>
      </c>
    </row>
    <row r="9699" spans="1:9" x14ac:dyDescent="0.35">
      <c r="A9699" t="s">
        <v>1257</v>
      </c>
      <c r="B9699" t="s">
        <v>169</v>
      </c>
      <c r="C9699" t="s">
        <v>371</v>
      </c>
      <c r="D9699" t="s">
        <v>1266</v>
      </c>
      <c r="E9699" t="s">
        <v>31</v>
      </c>
      <c r="F9699">
        <v>89007</v>
      </c>
      <c r="G9699">
        <v>97423</v>
      </c>
      <c r="H9699">
        <v>1.0945543608929635</v>
      </c>
      <c r="I9699" t="str">
        <f>VLOOKUP($B9699&amp;$E9699,'Employee List'!$A:$E,5,0)</f>
        <v>E-1244</v>
      </c>
    </row>
    <row r="9700" spans="1:9" x14ac:dyDescent="0.35">
      <c r="A9700" t="s">
        <v>1257</v>
      </c>
      <c r="B9700" t="s">
        <v>169</v>
      </c>
      <c r="C9700" t="s">
        <v>371</v>
      </c>
      <c r="D9700" t="s">
        <v>1267</v>
      </c>
      <c r="E9700" t="s">
        <v>29</v>
      </c>
      <c r="F9700">
        <v>18033</v>
      </c>
      <c r="G9700">
        <v>13478</v>
      </c>
      <c r="H9700">
        <v>0.74740753063827425</v>
      </c>
      <c r="I9700" t="str">
        <f>VLOOKUP($B9700&amp;$E9700,'Employee List'!$A:$E,5,0)</f>
        <v>E-1244</v>
      </c>
    </row>
    <row r="9701" spans="1:9" x14ac:dyDescent="0.35">
      <c r="A9701" t="s">
        <v>1257</v>
      </c>
      <c r="B9701" t="s">
        <v>169</v>
      </c>
      <c r="C9701" t="s">
        <v>371</v>
      </c>
      <c r="D9701" t="s">
        <v>1267</v>
      </c>
      <c r="E9701" t="s">
        <v>30</v>
      </c>
      <c r="F9701">
        <v>16676</v>
      </c>
      <c r="G9701">
        <v>11793</v>
      </c>
      <c r="H9701">
        <v>0.70718397697289515</v>
      </c>
      <c r="I9701" t="str">
        <f>VLOOKUP($B9701&amp;$E9701,'Employee List'!$A:$E,5,0)</f>
        <v>E-1244</v>
      </c>
    </row>
    <row r="9702" spans="1:9" x14ac:dyDescent="0.35">
      <c r="A9702" t="s">
        <v>1257</v>
      </c>
      <c r="B9702" t="s">
        <v>169</v>
      </c>
      <c r="C9702" t="s">
        <v>371</v>
      </c>
      <c r="D9702" t="s">
        <v>1267</v>
      </c>
      <c r="E9702" t="s">
        <v>31</v>
      </c>
      <c r="F9702">
        <v>16276</v>
      </c>
      <c r="G9702">
        <v>10163</v>
      </c>
      <c r="H9702">
        <v>0.62441631850577539</v>
      </c>
      <c r="I9702" t="str">
        <f>VLOOKUP($B9702&amp;$E9702,'Employee List'!$A:$E,5,0)</f>
        <v>E-1244</v>
      </c>
    </row>
    <row r="9703" spans="1:9" x14ac:dyDescent="0.35">
      <c r="A9703" t="s">
        <v>1257</v>
      </c>
      <c r="B9703" t="s">
        <v>169</v>
      </c>
      <c r="C9703" t="s">
        <v>371</v>
      </c>
      <c r="D9703" t="s">
        <v>1268</v>
      </c>
      <c r="E9703" t="s">
        <v>29</v>
      </c>
      <c r="F9703">
        <v>17509</v>
      </c>
      <c r="G9703">
        <v>9938</v>
      </c>
      <c r="H9703">
        <v>0.56759380889828093</v>
      </c>
      <c r="I9703" t="str">
        <f>VLOOKUP($B9703&amp;$E9703,'Employee List'!$A:$E,5,0)</f>
        <v>E-1244</v>
      </c>
    </row>
    <row r="9704" spans="1:9" x14ac:dyDescent="0.35">
      <c r="A9704" t="s">
        <v>1257</v>
      </c>
      <c r="B9704" t="s">
        <v>169</v>
      </c>
      <c r="C9704" t="s">
        <v>371</v>
      </c>
      <c r="D9704" t="s">
        <v>1268</v>
      </c>
      <c r="E9704" t="s">
        <v>30</v>
      </c>
      <c r="F9704">
        <v>16340</v>
      </c>
      <c r="G9704">
        <v>10230</v>
      </c>
      <c r="H9704">
        <v>0.62607099143206857</v>
      </c>
      <c r="I9704" t="str">
        <f>VLOOKUP($B9704&amp;$E9704,'Employee List'!$A:$E,5,0)</f>
        <v>E-1244</v>
      </c>
    </row>
    <row r="9705" spans="1:9" x14ac:dyDescent="0.35">
      <c r="A9705" t="s">
        <v>1257</v>
      </c>
      <c r="B9705" t="s">
        <v>169</v>
      </c>
      <c r="C9705" t="s">
        <v>371</v>
      </c>
      <c r="D9705" t="s">
        <v>1268</v>
      </c>
      <c r="E9705" t="s">
        <v>31</v>
      </c>
      <c r="F9705">
        <v>15457</v>
      </c>
      <c r="G9705">
        <v>5759</v>
      </c>
      <c r="H9705">
        <v>0.37258200168208577</v>
      </c>
      <c r="I9705" t="str">
        <f>VLOOKUP($B9705&amp;$E9705,'Employee List'!$A:$E,5,0)</f>
        <v>E-1244</v>
      </c>
    </row>
    <row r="9706" spans="1:9" x14ac:dyDescent="0.35">
      <c r="A9706" t="s">
        <v>1257</v>
      </c>
      <c r="B9706" t="s">
        <v>169</v>
      </c>
      <c r="C9706" t="s">
        <v>371</v>
      </c>
      <c r="D9706" t="s">
        <v>1269</v>
      </c>
      <c r="E9706" t="s">
        <v>29</v>
      </c>
      <c r="F9706">
        <v>25615</v>
      </c>
      <c r="G9706">
        <v>37624</v>
      </c>
      <c r="H9706">
        <v>1.4688268592621512</v>
      </c>
      <c r="I9706" t="str">
        <f>VLOOKUP($B9706&amp;$E9706,'Employee List'!$A:$E,5,0)</f>
        <v>E-1244</v>
      </c>
    </row>
    <row r="9707" spans="1:9" x14ac:dyDescent="0.35">
      <c r="A9707" t="s">
        <v>1257</v>
      </c>
      <c r="B9707" t="s">
        <v>169</v>
      </c>
      <c r="C9707" t="s">
        <v>371</v>
      </c>
      <c r="D9707" t="s">
        <v>1269</v>
      </c>
      <c r="E9707" t="s">
        <v>30</v>
      </c>
      <c r="F9707">
        <v>24216</v>
      </c>
      <c r="G9707">
        <v>29834</v>
      </c>
      <c r="H9707">
        <v>1.2319953749587049</v>
      </c>
      <c r="I9707" t="str">
        <f>VLOOKUP($B9707&amp;$E9707,'Employee List'!$A:$E,5,0)</f>
        <v>E-1244</v>
      </c>
    </row>
    <row r="9708" spans="1:9" x14ac:dyDescent="0.35">
      <c r="A9708" t="s">
        <v>1257</v>
      </c>
      <c r="B9708" t="s">
        <v>169</v>
      </c>
      <c r="C9708" t="s">
        <v>371</v>
      </c>
      <c r="D9708" t="s">
        <v>1269</v>
      </c>
      <c r="E9708" t="s">
        <v>31</v>
      </c>
      <c r="F9708">
        <v>20755</v>
      </c>
      <c r="G9708">
        <v>17893</v>
      </c>
      <c r="H9708">
        <v>0.86210551674295355</v>
      </c>
      <c r="I9708" t="str">
        <f>VLOOKUP($B9708&amp;$E9708,'Employee List'!$A:$E,5,0)</f>
        <v>E-1244</v>
      </c>
    </row>
    <row r="9709" spans="1:9" x14ac:dyDescent="0.35">
      <c r="A9709" t="s">
        <v>1257</v>
      </c>
      <c r="B9709" t="s">
        <v>169</v>
      </c>
      <c r="C9709" t="s">
        <v>371</v>
      </c>
      <c r="D9709" t="s">
        <v>1270</v>
      </c>
      <c r="E9709" t="s">
        <v>29</v>
      </c>
      <c r="F9709">
        <v>6331</v>
      </c>
      <c r="G9709">
        <v>6442</v>
      </c>
      <c r="H9709">
        <v>1.0175327752329806</v>
      </c>
      <c r="I9709" t="str">
        <f>VLOOKUP($B9709&amp;$E9709,'Employee List'!$A:$E,5,0)</f>
        <v>E-1244</v>
      </c>
    </row>
    <row r="9710" spans="1:9" x14ac:dyDescent="0.35">
      <c r="A9710" t="s">
        <v>1257</v>
      </c>
      <c r="B9710" t="s">
        <v>169</v>
      </c>
      <c r="C9710" t="s">
        <v>371</v>
      </c>
      <c r="D9710" t="s">
        <v>1270</v>
      </c>
      <c r="E9710" t="s">
        <v>30</v>
      </c>
      <c r="F9710">
        <v>8170</v>
      </c>
      <c r="G9710">
        <v>7782</v>
      </c>
      <c r="H9710">
        <v>0.95250917992656059</v>
      </c>
      <c r="I9710" t="str">
        <f>VLOOKUP($B9710&amp;$E9710,'Employee List'!$A:$E,5,0)</f>
        <v>E-1244</v>
      </c>
    </row>
    <row r="9711" spans="1:9" x14ac:dyDescent="0.35">
      <c r="A9711" t="s">
        <v>1257</v>
      </c>
      <c r="B9711" t="s">
        <v>169</v>
      </c>
      <c r="C9711" t="s">
        <v>371</v>
      </c>
      <c r="D9711" t="s">
        <v>1270</v>
      </c>
      <c r="E9711" t="s">
        <v>31</v>
      </c>
      <c r="F9711">
        <v>5101</v>
      </c>
      <c r="G9711">
        <v>6244</v>
      </c>
      <c r="H9711">
        <v>1.2240737110370516</v>
      </c>
      <c r="I9711" t="str">
        <f>VLOOKUP($B9711&amp;$E9711,'Employee List'!$A:$E,5,0)</f>
        <v>E-1244</v>
      </c>
    </row>
    <row r="9712" spans="1:9" x14ac:dyDescent="0.35">
      <c r="A9712" t="s">
        <v>1257</v>
      </c>
      <c r="B9712" t="s">
        <v>169</v>
      </c>
      <c r="C9712" t="s">
        <v>371</v>
      </c>
      <c r="D9712" t="s">
        <v>1271</v>
      </c>
      <c r="E9712" t="s">
        <v>29</v>
      </c>
      <c r="F9712">
        <v>82752</v>
      </c>
      <c r="G9712">
        <v>85979</v>
      </c>
      <c r="H9712">
        <v>1.0389960363495747</v>
      </c>
      <c r="I9712" t="str">
        <f>VLOOKUP($B9712&amp;$E9712,'Employee List'!$A:$E,5,0)</f>
        <v>E-1244</v>
      </c>
    </row>
    <row r="9713" spans="1:9" x14ac:dyDescent="0.35">
      <c r="A9713" t="s">
        <v>1257</v>
      </c>
      <c r="B9713" t="s">
        <v>169</v>
      </c>
      <c r="C9713" t="s">
        <v>371</v>
      </c>
      <c r="D9713" t="s">
        <v>1271</v>
      </c>
      <c r="E9713" t="s">
        <v>30</v>
      </c>
      <c r="F9713">
        <v>83694</v>
      </c>
      <c r="G9713">
        <v>67647</v>
      </c>
      <c r="H9713">
        <v>0.80826582550720483</v>
      </c>
      <c r="I9713" t="str">
        <f>VLOOKUP($B9713&amp;$E9713,'Employee List'!$A:$E,5,0)</f>
        <v>E-1244</v>
      </c>
    </row>
    <row r="9714" spans="1:9" x14ac:dyDescent="0.35">
      <c r="A9714" t="s">
        <v>1257</v>
      </c>
      <c r="B9714" t="s">
        <v>169</v>
      </c>
      <c r="C9714" t="s">
        <v>371</v>
      </c>
      <c r="D9714" t="s">
        <v>1271</v>
      </c>
      <c r="E9714" t="s">
        <v>31</v>
      </c>
      <c r="F9714">
        <v>84500</v>
      </c>
      <c r="G9714">
        <v>96068</v>
      </c>
      <c r="H9714">
        <v>1.1368994082840236</v>
      </c>
      <c r="I9714" t="str">
        <f>VLOOKUP($B9714&amp;$E9714,'Employee List'!$A:$E,5,0)</f>
        <v>E-1244</v>
      </c>
    </row>
    <row r="9715" spans="1:9" x14ac:dyDescent="0.35">
      <c r="A9715" t="s">
        <v>1257</v>
      </c>
      <c r="B9715" t="s">
        <v>169</v>
      </c>
      <c r="C9715" t="s">
        <v>371</v>
      </c>
      <c r="D9715" t="s">
        <v>1258</v>
      </c>
      <c r="E9715" t="s">
        <v>29</v>
      </c>
      <c r="F9715">
        <v>124565</v>
      </c>
      <c r="G9715">
        <v>138840</v>
      </c>
      <c r="H9715">
        <v>1.114598803837354</v>
      </c>
      <c r="I9715" t="str">
        <f>VLOOKUP($B9715&amp;$E9715,'Employee List'!$A:$E,5,0)</f>
        <v>E-1244</v>
      </c>
    </row>
    <row r="9716" spans="1:9" x14ac:dyDescent="0.35">
      <c r="A9716" t="s">
        <v>1257</v>
      </c>
      <c r="B9716" t="s">
        <v>169</v>
      </c>
      <c r="C9716" t="s">
        <v>371</v>
      </c>
      <c r="D9716" t="s">
        <v>1258</v>
      </c>
      <c r="E9716" t="s">
        <v>30</v>
      </c>
      <c r="F9716">
        <v>121761</v>
      </c>
      <c r="G9716">
        <v>111200</v>
      </c>
      <c r="H9716">
        <v>0.91326450998267095</v>
      </c>
      <c r="I9716" t="str">
        <f>VLOOKUP($B9716&amp;$E9716,'Employee List'!$A:$E,5,0)</f>
        <v>E-1244</v>
      </c>
    </row>
    <row r="9717" spans="1:9" x14ac:dyDescent="0.35">
      <c r="A9717" t="s">
        <v>1257</v>
      </c>
      <c r="B9717" t="s">
        <v>169</v>
      </c>
      <c r="C9717" t="s">
        <v>371</v>
      </c>
      <c r="D9717" t="s">
        <v>1258</v>
      </c>
      <c r="E9717" t="s">
        <v>31</v>
      </c>
      <c r="F9717">
        <v>115121</v>
      </c>
      <c r="G9717">
        <v>121786</v>
      </c>
      <c r="H9717">
        <v>1.0578956054933504</v>
      </c>
      <c r="I9717" t="str">
        <f>VLOOKUP($B9717&amp;$E9717,'Employee List'!$A:$E,5,0)</f>
        <v>E-1244</v>
      </c>
    </row>
    <row r="9718" spans="1:9" x14ac:dyDescent="0.35">
      <c r="A9718" t="s">
        <v>1257</v>
      </c>
      <c r="B9718" t="s">
        <v>169</v>
      </c>
      <c r="C9718" t="s">
        <v>371</v>
      </c>
      <c r="D9718" t="s">
        <v>1272</v>
      </c>
      <c r="E9718" t="s">
        <v>29</v>
      </c>
      <c r="F9718">
        <v>13131</v>
      </c>
      <c r="G9718">
        <v>9434</v>
      </c>
      <c r="H9718">
        <v>0.71845251694463486</v>
      </c>
      <c r="I9718" t="str">
        <f>VLOOKUP($B9718&amp;$E9718,'Employee List'!$A:$E,5,0)</f>
        <v>E-1244</v>
      </c>
    </row>
    <row r="9719" spans="1:9" x14ac:dyDescent="0.35">
      <c r="A9719" t="s">
        <v>1257</v>
      </c>
      <c r="B9719" t="s">
        <v>169</v>
      </c>
      <c r="C9719" t="s">
        <v>371</v>
      </c>
      <c r="D9719" t="s">
        <v>1272</v>
      </c>
      <c r="E9719" t="s">
        <v>30</v>
      </c>
      <c r="F9719">
        <v>13092</v>
      </c>
      <c r="G9719">
        <v>16753</v>
      </c>
      <c r="H9719">
        <v>1.27963641918729</v>
      </c>
      <c r="I9719" t="str">
        <f>VLOOKUP($B9719&amp;$E9719,'Employee List'!$A:$E,5,0)</f>
        <v>E-1244</v>
      </c>
    </row>
    <row r="9720" spans="1:9" x14ac:dyDescent="0.35">
      <c r="A9720" t="s">
        <v>1257</v>
      </c>
      <c r="B9720" t="s">
        <v>169</v>
      </c>
      <c r="C9720" t="s">
        <v>371</v>
      </c>
      <c r="D9720" t="s">
        <v>1272</v>
      </c>
      <c r="E9720" t="s">
        <v>31</v>
      </c>
      <c r="F9720">
        <v>13791</v>
      </c>
      <c r="G9720">
        <v>10296</v>
      </c>
      <c r="H9720">
        <v>0.74657385251250818</v>
      </c>
      <c r="I9720" t="str">
        <f>VLOOKUP($B9720&amp;$E9720,'Employee List'!$A:$E,5,0)</f>
        <v>E-1244</v>
      </c>
    </row>
    <row r="9721" spans="1:9" x14ac:dyDescent="0.35">
      <c r="A9721" t="s">
        <v>1257</v>
      </c>
      <c r="B9721" t="s">
        <v>169</v>
      </c>
      <c r="C9721" t="s">
        <v>371</v>
      </c>
      <c r="D9721" t="s">
        <v>1259</v>
      </c>
      <c r="E9721" t="s">
        <v>29</v>
      </c>
      <c r="F9721">
        <v>27122</v>
      </c>
      <c r="G9721">
        <v>17222</v>
      </c>
      <c r="H9721">
        <v>0.6349826708944768</v>
      </c>
      <c r="I9721" t="str">
        <f>VLOOKUP($B9721&amp;$E9721,'Employee List'!$A:$E,5,0)</f>
        <v>E-1244</v>
      </c>
    </row>
    <row r="9722" spans="1:9" x14ac:dyDescent="0.35">
      <c r="A9722" t="s">
        <v>1257</v>
      </c>
      <c r="B9722" t="s">
        <v>169</v>
      </c>
      <c r="C9722" t="s">
        <v>371</v>
      </c>
      <c r="D9722" t="s">
        <v>1259</v>
      </c>
      <c r="E9722" t="s">
        <v>30</v>
      </c>
      <c r="F9722">
        <v>30171</v>
      </c>
      <c r="G9722">
        <v>21747</v>
      </c>
      <c r="H9722">
        <v>0.72079148851546182</v>
      </c>
      <c r="I9722" t="str">
        <f>VLOOKUP($B9722&amp;$E9722,'Employee List'!$A:$E,5,0)</f>
        <v>E-1244</v>
      </c>
    </row>
    <row r="9723" spans="1:9" x14ac:dyDescent="0.35">
      <c r="A9723" t="s">
        <v>1257</v>
      </c>
      <c r="B9723" t="s">
        <v>169</v>
      </c>
      <c r="C9723" t="s">
        <v>371</v>
      </c>
      <c r="D9723" t="s">
        <v>1259</v>
      </c>
      <c r="E9723" t="s">
        <v>31</v>
      </c>
      <c r="F9723">
        <v>30261</v>
      </c>
      <c r="G9723">
        <v>29901</v>
      </c>
      <c r="H9723">
        <v>0.98810349955388121</v>
      </c>
      <c r="I9723" t="str">
        <f>VLOOKUP($B9723&amp;$E9723,'Employee List'!$A:$E,5,0)</f>
        <v>E-1244</v>
      </c>
    </row>
    <row r="9724" spans="1:9" x14ac:dyDescent="0.35">
      <c r="A9724" t="s">
        <v>1257</v>
      </c>
      <c r="B9724" t="s">
        <v>169</v>
      </c>
      <c r="C9724" t="s">
        <v>371</v>
      </c>
      <c r="D9724" t="s">
        <v>1273</v>
      </c>
      <c r="E9724" t="s">
        <v>29</v>
      </c>
      <c r="F9724">
        <v>14150</v>
      </c>
      <c r="G9724">
        <v>13408</v>
      </c>
      <c r="H9724">
        <v>0.94756183745583034</v>
      </c>
      <c r="I9724" t="str">
        <f>VLOOKUP($B9724&amp;$E9724,'Employee List'!$A:$E,5,0)</f>
        <v>E-1244</v>
      </c>
    </row>
    <row r="9725" spans="1:9" x14ac:dyDescent="0.35">
      <c r="A9725" t="s">
        <v>1257</v>
      </c>
      <c r="B9725" t="s">
        <v>169</v>
      </c>
      <c r="C9725" t="s">
        <v>371</v>
      </c>
      <c r="D9725" t="s">
        <v>1273</v>
      </c>
      <c r="E9725" t="s">
        <v>30</v>
      </c>
      <c r="F9725">
        <v>14187</v>
      </c>
      <c r="G9725">
        <v>10988</v>
      </c>
      <c r="H9725">
        <v>0.77451187707055758</v>
      </c>
      <c r="I9725" t="str">
        <f>VLOOKUP($B9725&amp;$E9725,'Employee List'!$A:$E,5,0)</f>
        <v>E-1244</v>
      </c>
    </row>
    <row r="9726" spans="1:9" x14ac:dyDescent="0.35">
      <c r="A9726" t="s">
        <v>1257</v>
      </c>
      <c r="B9726" t="s">
        <v>169</v>
      </c>
      <c r="C9726" t="s">
        <v>371</v>
      </c>
      <c r="D9726" t="s">
        <v>1273</v>
      </c>
      <c r="E9726" t="s">
        <v>31</v>
      </c>
      <c r="F9726">
        <v>16366</v>
      </c>
      <c r="G9726">
        <v>9018</v>
      </c>
      <c r="H9726">
        <v>0.55102040816326525</v>
      </c>
      <c r="I9726" t="str">
        <f>VLOOKUP($B9726&amp;$E9726,'Employee List'!$A:$E,5,0)</f>
        <v>E-1244</v>
      </c>
    </row>
    <row r="9727" spans="1:9" x14ac:dyDescent="0.35">
      <c r="A9727" t="s">
        <v>1257</v>
      </c>
      <c r="B9727" t="s">
        <v>169</v>
      </c>
      <c r="C9727" t="s">
        <v>371</v>
      </c>
      <c r="D9727" t="s">
        <v>1275</v>
      </c>
      <c r="E9727" t="s">
        <v>29</v>
      </c>
      <c r="F9727">
        <v>7431</v>
      </c>
      <c r="G9727">
        <v>6876</v>
      </c>
      <c r="H9727">
        <v>0.9253128784820347</v>
      </c>
      <c r="I9727" t="str">
        <f>VLOOKUP($B9727&amp;$E9727,'Employee List'!$A:$E,5,0)</f>
        <v>E-1244</v>
      </c>
    </row>
    <row r="9728" spans="1:9" x14ac:dyDescent="0.35">
      <c r="A9728" t="s">
        <v>1257</v>
      </c>
      <c r="B9728" t="s">
        <v>169</v>
      </c>
      <c r="C9728" t="s">
        <v>371</v>
      </c>
      <c r="D9728" t="s">
        <v>1275</v>
      </c>
      <c r="E9728" t="s">
        <v>30</v>
      </c>
      <c r="F9728">
        <v>5944</v>
      </c>
      <c r="G9728">
        <v>6237</v>
      </c>
      <c r="H9728">
        <v>1.0492934051144012</v>
      </c>
      <c r="I9728" t="str">
        <f>VLOOKUP($B9728&amp;$E9728,'Employee List'!$A:$E,5,0)</f>
        <v>E-1244</v>
      </c>
    </row>
    <row r="9729" spans="1:9" x14ac:dyDescent="0.35">
      <c r="A9729" t="s">
        <v>1257</v>
      </c>
      <c r="B9729" t="s">
        <v>169</v>
      </c>
      <c r="C9729" t="s">
        <v>371</v>
      </c>
      <c r="D9729" t="s">
        <v>1275</v>
      </c>
      <c r="E9729" t="s">
        <v>31</v>
      </c>
      <c r="F9729">
        <v>7115</v>
      </c>
      <c r="G9729">
        <v>9383</v>
      </c>
      <c r="H9729">
        <v>1.3187631763879128</v>
      </c>
      <c r="I9729" t="str">
        <f>VLOOKUP($B9729&amp;$E9729,'Employee List'!$A:$E,5,0)</f>
        <v>E-1244</v>
      </c>
    </row>
    <row r="9730" spans="1:9" x14ac:dyDescent="0.35">
      <c r="A9730" t="s">
        <v>1257</v>
      </c>
      <c r="B9730" t="s">
        <v>169</v>
      </c>
      <c r="C9730" t="s">
        <v>371</v>
      </c>
      <c r="D9730" t="s">
        <v>1276</v>
      </c>
      <c r="E9730" t="s">
        <v>29</v>
      </c>
      <c r="F9730">
        <v>2759</v>
      </c>
      <c r="G9730">
        <v>2404</v>
      </c>
      <c r="H9730">
        <v>0.87133019209858642</v>
      </c>
      <c r="I9730" t="str">
        <f>VLOOKUP($B9730&amp;$E9730,'Employee List'!$A:$E,5,0)</f>
        <v>E-1244</v>
      </c>
    </row>
    <row r="9731" spans="1:9" x14ac:dyDescent="0.35">
      <c r="A9731" t="s">
        <v>1257</v>
      </c>
      <c r="B9731" t="s">
        <v>169</v>
      </c>
      <c r="C9731" t="s">
        <v>371</v>
      </c>
      <c r="D9731" t="s">
        <v>1276</v>
      </c>
      <c r="E9731" t="s">
        <v>30</v>
      </c>
      <c r="F9731">
        <v>5365</v>
      </c>
      <c r="G9731">
        <v>6646</v>
      </c>
      <c r="H9731">
        <v>1.2387698042870456</v>
      </c>
      <c r="I9731" t="str">
        <f>VLOOKUP($B9731&amp;$E9731,'Employee List'!$A:$E,5,0)</f>
        <v>E-1244</v>
      </c>
    </row>
    <row r="9732" spans="1:9" x14ac:dyDescent="0.35">
      <c r="A9732" t="s">
        <v>1257</v>
      </c>
      <c r="B9732" t="s">
        <v>169</v>
      </c>
      <c r="C9732" t="s">
        <v>371</v>
      </c>
      <c r="D9732" t="s">
        <v>1276</v>
      </c>
      <c r="E9732" t="s">
        <v>31</v>
      </c>
      <c r="F9732">
        <v>4928</v>
      </c>
      <c r="G9732">
        <v>1262</v>
      </c>
      <c r="H9732">
        <v>0.25608766233766234</v>
      </c>
      <c r="I9732" t="str">
        <f>VLOOKUP($B9732&amp;$E9732,'Employee List'!$A:$E,5,0)</f>
        <v>E-1244</v>
      </c>
    </row>
    <row r="9733" spans="1:9" x14ac:dyDescent="0.35">
      <c r="A9733" t="s">
        <v>1257</v>
      </c>
      <c r="B9733" t="s">
        <v>169</v>
      </c>
      <c r="C9733" t="s">
        <v>371</v>
      </c>
      <c r="D9733" t="s">
        <v>1277</v>
      </c>
      <c r="E9733" t="s">
        <v>29</v>
      </c>
      <c r="F9733">
        <v>10795</v>
      </c>
      <c r="G9733">
        <v>11425</v>
      </c>
      <c r="H9733">
        <v>1.0583603520148217</v>
      </c>
      <c r="I9733" t="str">
        <f>VLOOKUP($B9733&amp;$E9733,'Employee List'!$A:$E,5,0)</f>
        <v>E-1244</v>
      </c>
    </row>
    <row r="9734" spans="1:9" x14ac:dyDescent="0.35">
      <c r="A9734" t="s">
        <v>1257</v>
      </c>
      <c r="B9734" t="s">
        <v>169</v>
      </c>
      <c r="C9734" t="s">
        <v>371</v>
      </c>
      <c r="D9734" t="s">
        <v>1277</v>
      </c>
      <c r="E9734" t="s">
        <v>30</v>
      </c>
      <c r="F9734">
        <v>12020</v>
      </c>
      <c r="G9734">
        <v>11542</v>
      </c>
      <c r="H9734">
        <v>0.96023294509151413</v>
      </c>
      <c r="I9734" t="str">
        <f>VLOOKUP($B9734&amp;$E9734,'Employee List'!$A:$E,5,0)</f>
        <v>E-1244</v>
      </c>
    </row>
    <row r="9735" spans="1:9" x14ac:dyDescent="0.35">
      <c r="A9735" t="s">
        <v>1257</v>
      </c>
      <c r="B9735" t="s">
        <v>169</v>
      </c>
      <c r="C9735" t="s">
        <v>371</v>
      </c>
      <c r="D9735" t="s">
        <v>1277</v>
      </c>
      <c r="E9735" t="s">
        <v>31</v>
      </c>
      <c r="F9735">
        <v>9656</v>
      </c>
      <c r="G9735">
        <v>5860</v>
      </c>
      <c r="H9735">
        <v>0.60687655343827673</v>
      </c>
      <c r="I9735" t="str">
        <f>VLOOKUP($B9735&amp;$E9735,'Employee List'!$A:$E,5,0)</f>
        <v>E-1244</v>
      </c>
    </row>
    <row r="9736" spans="1:9" x14ac:dyDescent="0.35">
      <c r="A9736" t="s">
        <v>1257</v>
      </c>
      <c r="B9736" t="s">
        <v>169</v>
      </c>
      <c r="C9736" t="s">
        <v>371</v>
      </c>
      <c r="D9736" t="s">
        <v>1278</v>
      </c>
      <c r="E9736" t="s">
        <v>29</v>
      </c>
      <c r="F9736">
        <v>23345</v>
      </c>
      <c r="G9736">
        <v>22063</v>
      </c>
      <c r="H9736">
        <v>0.94508460055686438</v>
      </c>
      <c r="I9736" t="str">
        <f>VLOOKUP($B9736&amp;$E9736,'Employee List'!$A:$E,5,0)</f>
        <v>E-1244</v>
      </c>
    </row>
    <row r="9737" spans="1:9" x14ac:dyDescent="0.35">
      <c r="A9737" t="s">
        <v>1257</v>
      </c>
      <c r="B9737" t="s">
        <v>169</v>
      </c>
      <c r="C9737" t="s">
        <v>371</v>
      </c>
      <c r="D9737" t="s">
        <v>1278</v>
      </c>
      <c r="E9737" t="s">
        <v>30</v>
      </c>
      <c r="F9737">
        <v>23505</v>
      </c>
      <c r="G9737">
        <v>20306</v>
      </c>
      <c r="H9737">
        <v>0.86390129759625611</v>
      </c>
      <c r="I9737" t="str">
        <f>VLOOKUP($B9737&amp;$E9737,'Employee List'!$A:$E,5,0)</f>
        <v>E-1244</v>
      </c>
    </row>
    <row r="9738" spans="1:9" x14ac:dyDescent="0.35">
      <c r="A9738" t="s">
        <v>1257</v>
      </c>
      <c r="B9738" t="s">
        <v>169</v>
      </c>
      <c r="C9738" t="s">
        <v>371</v>
      </c>
      <c r="D9738" t="s">
        <v>1278</v>
      </c>
      <c r="E9738" t="s">
        <v>31</v>
      </c>
      <c r="F9738">
        <v>23334</v>
      </c>
      <c r="G9738">
        <v>22929</v>
      </c>
      <c r="H9738">
        <v>0.98264335304705575</v>
      </c>
      <c r="I9738" t="str">
        <f>VLOOKUP($B9738&amp;$E9738,'Employee List'!$A:$E,5,0)</f>
        <v>E-1244</v>
      </c>
    </row>
    <row r="9739" spans="1:9" x14ac:dyDescent="0.35">
      <c r="A9739" t="s">
        <v>1257</v>
      </c>
      <c r="B9739" t="s">
        <v>169</v>
      </c>
      <c r="C9739" t="s">
        <v>371</v>
      </c>
      <c r="D9739" t="s">
        <v>1279</v>
      </c>
      <c r="E9739" t="s">
        <v>29</v>
      </c>
      <c r="F9739">
        <v>3145</v>
      </c>
      <c r="G9739">
        <v>5939</v>
      </c>
      <c r="H9739">
        <v>1.8883942766295707</v>
      </c>
      <c r="I9739" t="str">
        <f>VLOOKUP($B9739&amp;$E9739,'Employee List'!$A:$E,5,0)</f>
        <v>E-1244</v>
      </c>
    </row>
    <row r="9740" spans="1:9" x14ac:dyDescent="0.35">
      <c r="A9740" t="s">
        <v>1257</v>
      </c>
      <c r="B9740" t="s">
        <v>169</v>
      </c>
      <c r="C9740" t="s">
        <v>371</v>
      </c>
      <c r="D9740" t="s">
        <v>1279</v>
      </c>
      <c r="E9740" t="s">
        <v>30</v>
      </c>
      <c r="F9740">
        <v>1696</v>
      </c>
      <c r="G9740">
        <v>4323</v>
      </c>
      <c r="H9740">
        <v>2.5489386792452828</v>
      </c>
      <c r="I9740" t="str">
        <f>VLOOKUP($B9740&amp;$E9740,'Employee List'!$A:$E,5,0)</f>
        <v>E-1244</v>
      </c>
    </row>
    <row r="9741" spans="1:9" x14ac:dyDescent="0.35">
      <c r="A9741" t="s">
        <v>1257</v>
      </c>
      <c r="B9741" t="s">
        <v>169</v>
      </c>
      <c r="C9741" t="s">
        <v>371</v>
      </c>
      <c r="D9741" t="s">
        <v>1279</v>
      </c>
      <c r="E9741" t="s">
        <v>31</v>
      </c>
      <c r="F9741">
        <v>2379</v>
      </c>
      <c r="G9741">
        <v>3302</v>
      </c>
      <c r="H9741">
        <v>1.3879781420765027</v>
      </c>
      <c r="I9741" t="str">
        <f>VLOOKUP($B9741&amp;$E9741,'Employee List'!$A:$E,5,0)</f>
        <v>E-1244</v>
      </c>
    </row>
    <row r="9742" spans="1:9" x14ac:dyDescent="0.35">
      <c r="A9742" t="s">
        <v>1257</v>
      </c>
      <c r="B9742" t="s">
        <v>169</v>
      </c>
      <c r="C9742" t="s">
        <v>371</v>
      </c>
      <c r="D9742" t="s">
        <v>1280</v>
      </c>
      <c r="E9742" t="s">
        <v>29</v>
      </c>
      <c r="F9742">
        <v>1531</v>
      </c>
      <c r="G9742">
        <v>4337</v>
      </c>
      <c r="H9742">
        <v>2.8327890267798823</v>
      </c>
      <c r="I9742" t="str">
        <f>VLOOKUP($B9742&amp;$E9742,'Employee List'!$A:$E,5,0)</f>
        <v>E-1244</v>
      </c>
    </row>
    <row r="9743" spans="1:9" x14ac:dyDescent="0.35">
      <c r="A9743" t="s">
        <v>1257</v>
      </c>
      <c r="B9743" t="s">
        <v>169</v>
      </c>
      <c r="C9743" t="s">
        <v>371</v>
      </c>
      <c r="D9743" t="s">
        <v>1280</v>
      </c>
      <c r="E9743" t="s">
        <v>30</v>
      </c>
      <c r="F9743">
        <v>1126</v>
      </c>
      <c r="G9743">
        <v>1255</v>
      </c>
      <c r="H9743">
        <v>1.1145648312611012</v>
      </c>
      <c r="I9743" t="str">
        <f>VLOOKUP($B9743&amp;$E9743,'Employee List'!$A:$E,5,0)</f>
        <v>E-1244</v>
      </c>
    </row>
    <row r="9744" spans="1:9" x14ac:dyDescent="0.35">
      <c r="A9744" t="s">
        <v>1257</v>
      </c>
      <c r="B9744" t="s">
        <v>169</v>
      </c>
      <c r="C9744" t="s">
        <v>371</v>
      </c>
      <c r="D9744" t="s">
        <v>1280</v>
      </c>
      <c r="E9744" t="s">
        <v>31</v>
      </c>
      <c r="F9744">
        <v>1839</v>
      </c>
      <c r="G9744">
        <v>2573</v>
      </c>
      <c r="H9744">
        <v>1.3991299619358346</v>
      </c>
      <c r="I9744" t="str">
        <f>VLOOKUP($B9744&amp;$E9744,'Employee List'!$A:$E,5,0)</f>
        <v>E-1244</v>
      </c>
    </row>
    <row r="9745" spans="1:9" x14ac:dyDescent="0.35">
      <c r="A9745" t="s">
        <v>1257</v>
      </c>
      <c r="B9745" t="s">
        <v>169</v>
      </c>
      <c r="C9745" t="s">
        <v>371</v>
      </c>
      <c r="D9745" t="s">
        <v>1262</v>
      </c>
      <c r="E9745" t="s">
        <v>29</v>
      </c>
      <c r="F9745">
        <v>28825</v>
      </c>
      <c r="G9745">
        <v>22613</v>
      </c>
      <c r="H9745">
        <v>0.78449262792714658</v>
      </c>
      <c r="I9745" t="str">
        <f>VLOOKUP($B9745&amp;$E9745,'Employee List'!$A:$E,5,0)</f>
        <v>E-1244</v>
      </c>
    </row>
    <row r="9746" spans="1:9" x14ac:dyDescent="0.35">
      <c r="A9746" t="s">
        <v>1257</v>
      </c>
      <c r="B9746" t="s">
        <v>169</v>
      </c>
      <c r="C9746" t="s">
        <v>371</v>
      </c>
      <c r="D9746" t="s">
        <v>1262</v>
      </c>
      <c r="E9746" t="s">
        <v>30</v>
      </c>
      <c r="F9746">
        <v>26641</v>
      </c>
      <c r="G9746">
        <v>32149</v>
      </c>
      <c r="H9746">
        <v>1.206748995908562</v>
      </c>
      <c r="I9746" t="str">
        <f>VLOOKUP($B9746&amp;$E9746,'Employee List'!$A:$E,5,0)</f>
        <v>E-1244</v>
      </c>
    </row>
    <row r="9747" spans="1:9" x14ac:dyDescent="0.35">
      <c r="A9747" t="s">
        <v>1257</v>
      </c>
      <c r="B9747" t="s">
        <v>169</v>
      </c>
      <c r="C9747" t="s">
        <v>371</v>
      </c>
      <c r="D9747" t="s">
        <v>1262</v>
      </c>
      <c r="E9747" t="s">
        <v>31</v>
      </c>
      <c r="F9747">
        <v>28373</v>
      </c>
      <c r="G9747">
        <v>34989</v>
      </c>
      <c r="H9747">
        <v>1.233179431149332</v>
      </c>
      <c r="I9747" t="str">
        <f>VLOOKUP($B9747&amp;$E9747,'Employee List'!$A:$E,5,0)</f>
        <v>E-1244</v>
      </c>
    </row>
    <row r="9748" spans="1:9" x14ac:dyDescent="0.35">
      <c r="A9748" t="s">
        <v>1257</v>
      </c>
      <c r="B9748" t="s">
        <v>169</v>
      </c>
      <c r="C9748" t="s">
        <v>371</v>
      </c>
      <c r="D9748" t="s">
        <v>1282</v>
      </c>
      <c r="E9748" t="s">
        <v>29</v>
      </c>
      <c r="F9748">
        <v>4149</v>
      </c>
      <c r="G9748">
        <v>5681</v>
      </c>
      <c r="H9748">
        <v>1.3692456013497227</v>
      </c>
      <c r="I9748" t="str">
        <f>VLOOKUP($B9748&amp;$E9748,'Employee List'!$A:$E,5,0)</f>
        <v>E-1244</v>
      </c>
    </row>
    <row r="9749" spans="1:9" x14ac:dyDescent="0.35">
      <c r="A9749" t="s">
        <v>1257</v>
      </c>
      <c r="B9749" t="s">
        <v>169</v>
      </c>
      <c r="C9749" t="s">
        <v>371</v>
      </c>
      <c r="D9749" t="s">
        <v>1282</v>
      </c>
      <c r="E9749" t="s">
        <v>30</v>
      </c>
      <c r="F9749">
        <v>8728</v>
      </c>
      <c r="G9749">
        <v>2813</v>
      </c>
      <c r="H9749">
        <v>0.32229605866177818</v>
      </c>
      <c r="I9749" t="str">
        <f>VLOOKUP($B9749&amp;$E9749,'Employee List'!$A:$E,5,0)</f>
        <v>E-1244</v>
      </c>
    </row>
    <row r="9750" spans="1:9" x14ac:dyDescent="0.35">
      <c r="A9750" t="s">
        <v>1257</v>
      </c>
      <c r="B9750" t="s">
        <v>169</v>
      </c>
      <c r="C9750" t="s">
        <v>371</v>
      </c>
      <c r="D9750" t="s">
        <v>1282</v>
      </c>
      <c r="E9750" t="s">
        <v>31</v>
      </c>
      <c r="F9750">
        <v>5848</v>
      </c>
      <c r="G9750">
        <v>3216</v>
      </c>
      <c r="H9750">
        <v>0.54993160054719559</v>
      </c>
      <c r="I9750" t="str">
        <f>VLOOKUP($B9750&amp;$E9750,'Employee List'!$A:$E,5,0)</f>
        <v>E-1244</v>
      </c>
    </row>
    <row r="9751" spans="1:9" x14ac:dyDescent="0.35">
      <c r="A9751" t="s">
        <v>1257</v>
      </c>
      <c r="B9751" t="s">
        <v>169</v>
      </c>
      <c r="C9751" t="s">
        <v>371</v>
      </c>
      <c r="D9751" t="s">
        <v>1281</v>
      </c>
      <c r="E9751" t="s">
        <v>29</v>
      </c>
      <c r="F9751">
        <v>3809</v>
      </c>
      <c r="G9751">
        <v>4793</v>
      </c>
      <c r="H9751">
        <v>1.258335521134156</v>
      </c>
      <c r="I9751" t="str">
        <f>VLOOKUP($B9751&amp;$E9751,'Employee List'!$A:$E,5,0)</f>
        <v>E-1244</v>
      </c>
    </row>
    <row r="9752" spans="1:9" x14ac:dyDescent="0.35">
      <c r="A9752" t="s">
        <v>1257</v>
      </c>
      <c r="B9752" t="s">
        <v>169</v>
      </c>
      <c r="C9752" t="s">
        <v>371</v>
      </c>
      <c r="D9752" t="s">
        <v>1281</v>
      </c>
      <c r="E9752" t="s">
        <v>30</v>
      </c>
      <c r="F9752">
        <v>2656</v>
      </c>
      <c r="G9752">
        <v>1798</v>
      </c>
      <c r="H9752">
        <v>0.67695783132530118</v>
      </c>
      <c r="I9752" t="str">
        <f>VLOOKUP($B9752&amp;$E9752,'Employee List'!$A:$E,5,0)</f>
        <v>E-1244</v>
      </c>
    </row>
    <row r="9753" spans="1:9" x14ac:dyDescent="0.35">
      <c r="A9753" t="s">
        <v>1257</v>
      </c>
      <c r="B9753" t="s">
        <v>169</v>
      </c>
      <c r="C9753" t="s">
        <v>371</v>
      </c>
      <c r="D9753" t="s">
        <v>1281</v>
      </c>
      <c r="E9753" t="s">
        <v>31</v>
      </c>
      <c r="F9753">
        <v>2158</v>
      </c>
      <c r="G9753">
        <v>3375</v>
      </c>
      <c r="H9753">
        <v>1.5639481000926785</v>
      </c>
      <c r="I9753" t="str">
        <f>VLOOKUP($B9753&amp;$E9753,'Employee List'!$A:$E,5,0)</f>
        <v>E-1244</v>
      </c>
    </row>
    <row r="9754" spans="1:9" x14ac:dyDescent="0.35">
      <c r="A9754" t="s">
        <v>1257</v>
      </c>
      <c r="B9754" t="s">
        <v>170</v>
      </c>
      <c r="C9754" t="s">
        <v>371</v>
      </c>
      <c r="D9754" t="s">
        <v>1274</v>
      </c>
      <c r="E9754" t="s">
        <v>29</v>
      </c>
      <c r="F9754">
        <v>26700</v>
      </c>
      <c r="G9754">
        <v>28831</v>
      </c>
      <c r="H9754">
        <v>1.0798127340823971</v>
      </c>
      <c r="I9754" t="str">
        <f>VLOOKUP($B9754&amp;$E9754,'Employee List'!$A:$E,5,0)</f>
        <v>E-1245</v>
      </c>
    </row>
    <row r="9755" spans="1:9" x14ac:dyDescent="0.35">
      <c r="A9755" t="s">
        <v>1257</v>
      </c>
      <c r="B9755" t="s">
        <v>170</v>
      </c>
      <c r="C9755" t="s">
        <v>371</v>
      </c>
      <c r="D9755" t="s">
        <v>1274</v>
      </c>
      <c r="E9755" t="s">
        <v>30</v>
      </c>
      <c r="F9755">
        <v>28360</v>
      </c>
      <c r="G9755">
        <v>22632</v>
      </c>
      <c r="H9755">
        <v>0.7980253878702398</v>
      </c>
      <c r="I9755" t="str">
        <f>VLOOKUP($B9755&amp;$E9755,'Employee List'!$A:$E,5,0)</f>
        <v>E-1245</v>
      </c>
    </row>
    <row r="9756" spans="1:9" x14ac:dyDescent="0.35">
      <c r="A9756" t="s">
        <v>1257</v>
      </c>
      <c r="B9756" t="s">
        <v>170</v>
      </c>
      <c r="C9756" t="s">
        <v>371</v>
      </c>
      <c r="D9756" t="s">
        <v>1274</v>
      </c>
      <c r="E9756" t="s">
        <v>31</v>
      </c>
      <c r="F9756">
        <v>26062</v>
      </c>
      <c r="G9756">
        <v>24802</v>
      </c>
      <c r="H9756">
        <v>0.9516537487529737</v>
      </c>
      <c r="I9756" t="str">
        <f>VLOOKUP($B9756&amp;$E9756,'Employee List'!$A:$E,5,0)</f>
        <v>E-1245</v>
      </c>
    </row>
    <row r="9757" spans="1:9" x14ac:dyDescent="0.35">
      <c r="A9757" t="s">
        <v>1257</v>
      </c>
      <c r="B9757" t="s">
        <v>170</v>
      </c>
      <c r="C9757" t="s">
        <v>371</v>
      </c>
      <c r="D9757" t="s">
        <v>1263</v>
      </c>
      <c r="E9757" t="s">
        <v>29</v>
      </c>
      <c r="F9757">
        <v>8401</v>
      </c>
      <c r="G9757">
        <v>5078</v>
      </c>
      <c r="H9757">
        <v>0.60445185097012255</v>
      </c>
      <c r="I9757" t="str">
        <f>VLOOKUP($B9757&amp;$E9757,'Employee List'!$A:$E,5,0)</f>
        <v>E-1245</v>
      </c>
    </row>
    <row r="9758" spans="1:9" x14ac:dyDescent="0.35">
      <c r="A9758" t="s">
        <v>1257</v>
      </c>
      <c r="B9758" t="s">
        <v>170</v>
      </c>
      <c r="C9758" t="s">
        <v>371</v>
      </c>
      <c r="D9758" t="s">
        <v>1263</v>
      </c>
      <c r="E9758" t="s">
        <v>30</v>
      </c>
      <c r="F9758">
        <v>5482</v>
      </c>
      <c r="G9758">
        <v>1778</v>
      </c>
      <c r="H9758">
        <v>0.32433418460415908</v>
      </c>
      <c r="I9758" t="str">
        <f>VLOOKUP($B9758&amp;$E9758,'Employee List'!$A:$E,5,0)</f>
        <v>E-1245</v>
      </c>
    </row>
    <row r="9759" spans="1:9" x14ac:dyDescent="0.35">
      <c r="A9759" t="s">
        <v>1257</v>
      </c>
      <c r="B9759" t="s">
        <v>170</v>
      </c>
      <c r="C9759" t="s">
        <v>371</v>
      </c>
      <c r="D9759" t="s">
        <v>1263</v>
      </c>
      <c r="E9759" t="s">
        <v>31</v>
      </c>
      <c r="F9759">
        <v>4945</v>
      </c>
      <c r="G9759">
        <v>2154</v>
      </c>
      <c r="H9759">
        <v>0.43559150657229523</v>
      </c>
      <c r="I9759" t="str">
        <f>VLOOKUP($B9759&amp;$E9759,'Employee List'!$A:$E,5,0)</f>
        <v>E-1245</v>
      </c>
    </row>
    <row r="9760" spans="1:9" x14ac:dyDescent="0.35">
      <c r="A9760" t="s">
        <v>1257</v>
      </c>
      <c r="B9760" t="s">
        <v>170</v>
      </c>
      <c r="C9760" t="s">
        <v>371</v>
      </c>
      <c r="D9760" t="s">
        <v>1264</v>
      </c>
      <c r="E9760" t="s">
        <v>29</v>
      </c>
      <c r="F9760">
        <v>10747</v>
      </c>
      <c r="G9760">
        <v>4447</v>
      </c>
      <c r="H9760">
        <v>0.41378989485437795</v>
      </c>
      <c r="I9760" t="str">
        <f>VLOOKUP($B9760&amp;$E9760,'Employee List'!$A:$E,5,0)</f>
        <v>E-1245</v>
      </c>
    </row>
    <row r="9761" spans="1:9" x14ac:dyDescent="0.35">
      <c r="A9761" t="s">
        <v>1257</v>
      </c>
      <c r="B9761" t="s">
        <v>170</v>
      </c>
      <c r="C9761" t="s">
        <v>371</v>
      </c>
      <c r="D9761" t="s">
        <v>1264</v>
      </c>
      <c r="E9761" t="s">
        <v>30</v>
      </c>
      <c r="F9761">
        <v>9330</v>
      </c>
      <c r="G9761">
        <v>2858</v>
      </c>
      <c r="H9761">
        <v>0.30632368703108254</v>
      </c>
      <c r="I9761" t="str">
        <f>VLOOKUP($B9761&amp;$E9761,'Employee List'!$A:$E,5,0)</f>
        <v>E-1245</v>
      </c>
    </row>
    <row r="9762" spans="1:9" x14ac:dyDescent="0.35">
      <c r="A9762" t="s">
        <v>1257</v>
      </c>
      <c r="B9762" t="s">
        <v>170</v>
      </c>
      <c r="C9762" t="s">
        <v>371</v>
      </c>
      <c r="D9762" t="s">
        <v>1264</v>
      </c>
      <c r="E9762" t="s">
        <v>31</v>
      </c>
      <c r="F9762">
        <v>9303</v>
      </c>
      <c r="G9762">
        <v>2497</v>
      </c>
      <c r="H9762">
        <v>0.26840804041706978</v>
      </c>
      <c r="I9762" t="str">
        <f>VLOOKUP($B9762&amp;$E9762,'Employee List'!$A:$E,5,0)</f>
        <v>E-1245</v>
      </c>
    </row>
    <row r="9763" spans="1:9" x14ac:dyDescent="0.35">
      <c r="A9763" t="s">
        <v>1257</v>
      </c>
      <c r="B9763" t="s">
        <v>170</v>
      </c>
      <c r="C9763" t="s">
        <v>371</v>
      </c>
      <c r="D9763" t="s">
        <v>1265</v>
      </c>
      <c r="E9763" t="s">
        <v>29</v>
      </c>
      <c r="F9763">
        <v>32321</v>
      </c>
      <c r="G9763">
        <v>28905</v>
      </c>
      <c r="H9763">
        <v>0.89431020079824264</v>
      </c>
      <c r="I9763" t="str">
        <f>VLOOKUP($B9763&amp;$E9763,'Employee List'!$A:$E,5,0)</f>
        <v>E-1245</v>
      </c>
    </row>
    <row r="9764" spans="1:9" x14ac:dyDescent="0.35">
      <c r="A9764" t="s">
        <v>1257</v>
      </c>
      <c r="B9764" t="s">
        <v>170</v>
      </c>
      <c r="C9764" t="s">
        <v>371</v>
      </c>
      <c r="D9764" t="s">
        <v>1265</v>
      </c>
      <c r="E9764" t="s">
        <v>30</v>
      </c>
      <c r="F9764">
        <v>33638</v>
      </c>
      <c r="G9764">
        <v>25541</v>
      </c>
      <c r="H9764">
        <v>0.7592900885902848</v>
      </c>
      <c r="I9764" t="str">
        <f>VLOOKUP($B9764&amp;$E9764,'Employee List'!$A:$E,5,0)</f>
        <v>E-1245</v>
      </c>
    </row>
    <row r="9765" spans="1:9" x14ac:dyDescent="0.35">
      <c r="A9765" t="s">
        <v>1257</v>
      </c>
      <c r="B9765" t="s">
        <v>170</v>
      </c>
      <c r="C9765" t="s">
        <v>371</v>
      </c>
      <c r="D9765" t="s">
        <v>1265</v>
      </c>
      <c r="E9765" t="s">
        <v>31</v>
      </c>
      <c r="F9765">
        <v>35069</v>
      </c>
      <c r="G9765">
        <v>51897</v>
      </c>
      <c r="H9765">
        <v>1.4798540021101259</v>
      </c>
      <c r="I9765" t="str">
        <f>VLOOKUP($B9765&amp;$E9765,'Employee List'!$A:$E,5,0)</f>
        <v>E-1245</v>
      </c>
    </row>
    <row r="9766" spans="1:9" x14ac:dyDescent="0.35">
      <c r="A9766" t="s">
        <v>1257</v>
      </c>
      <c r="B9766" t="s">
        <v>170</v>
      </c>
      <c r="C9766" t="s">
        <v>371</v>
      </c>
      <c r="D9766" t="s">
        <v>1260</v>
      </c>
      <c r="E9766" t="s">
        <v>29</v>
      </c>
      <c r="F9766">
        <v>129226</v>
      </c>
      <c r="G9766">
        <v>189755</v>
      </c>
      <c r="H9766">
        <v>1.4683964527262316</v>
      </c>
      <c r="I9766" t="str">
        <f>VLOOKUP($B9766&amp;$E9766,'Employee List'!$A:$E,5,0)</f>
        <v>E-1245</v>
      </c>
    </row>
    <row r="9767" spans="1:9" x14ac:dyDescent="0.35">
      <c r="A9767" t="s">
        <v>1257</v>
      </c>
      <c r="B9767" t="s">
        <v>170</v>
      </c>
      <c r="C9767" t="s">
        <v>371</v>
      </c>
      <c r="D9767" t="s">
        <v>1260</v>
      </c>
      <c r="E9767" t="s">
        <v>30</v>
      </c>
      <c r="F9767">
        <v>129078</v>
      </c>
      <c r="G9767">
        <v>287812</v>
      </c>
      <c r="H9767">
        <v>2.2297525527200608</v>
      </c>
      <c r="I9767" t="str">
        <f>VLOOKUP($B9767&amp;$E9767,'Employee List'!$A:$E,5,0)</f>
        <v>E-1245</v>
      </c>
    </row>
    <row r="9768" spans="1:9" x14ac:dyDescent="0.35">
      <c r="A9768" t="s">
        <v>1257</v>
      </c>
      <c r="B9768" t="s">
        <v>170</v>
      </c>
      <c r="C9768" t="s">
        <v>371</v>
      </c>
      <c r="D9768" t="s">
        <v>1260</v>
      </c>
      <c r="E9768" t="s">
        <v>31</v>
      </c>
      <c r="F9768">
        <v>149076</v>
      </c>
      <c r="G9768">
        <v>320692</v>
      </c>
      <c r="H9768">
        <v>2.1511980466339318</v>
      </c>
      <c r="I9768" t="str">
        <f>VLOOKUP($B9768&amp;$E9768,'Employee List'!$A:$E,5,0)</f>
        <v>E-1245</v>
      </c>
    </row>
    <row r="9769" spans="1:9" x14ac:dyDescent="0.35">
      <c r="A9769" t="s">
        <v>1257</v>
      </c>
      <c r="B9769" t="s">
        <v>170</v>
      </c>
      <c r="C9769" t="s">
        <v>371</v>
      </c>
      <c r="D9769" t="s">
        <v>1261</v>
      </c>
      <c r="E9769" t="s">
        <v>29</v>
      </c>
      <c r="F9769">
        <v>65633</v>
      </c>
      <c r="G9769">
        <v>54214</v>
      </c>
      <c r="H9769">
        <v>0.82601739978364541</v>
      </c>
      <c r="I9769" t="str">
        <f>VLOOKUP($B9769&amp;$E9769,'Employee List'!$A:$E,5,0)</f>
        <v>E-1245</v>
      </c>
    </row>
    <row r="9770" spans="1:9" x14ac:dyDescent="0.35">
      <c r="A9770" t="s">
        <v>1257</v>
      </c>
      <c r="B9770" t="s">
        <v>170</v>
      </c>
      <c r="C9770" t="s">
        <v>371</v>
      </c>
      <c r="D9770" t="s">
        <v>1261</v>
      </c>
      <c r="E9770" t="s">
        <v>30</v>
      </c>
      <c r="F9770">
        <v>67518</v>
      </c>
      <c r="G9770">
        <v>71941</v>
      </c>
      <c r="H9770">
        <v>1.0655084570040583</v>
      </c>
      <c r="I9770" t="str">
        <f>VLOOKUP($B9770&amp;$E9770,'Employee List'!$A:$E,5,0)</f>
        <v>E-1245</v>
      </c>
    </row>
    <row r="9771" spans="1:9" x14ac:dyDescent="0.35">
      <c r="A9771" t="s">
        <v>1257</v>
      </c>
      <c r="B9771" t="s">
        <v>170</v>
      </c>
      <c r="C9771" t="s">
        <v>371</v>
      </c>
      <c r="D9771" t="s">
        <v>1261</v>
      </c>
      <c r="E9771" t="s">
        <v>31</v>
      </c>
      <c r="F9771">
        <v>68615</v>
      </c>
      <c r="G9771">
        <v>75313</v>
      </c>
      <c r="H9771">
        <v>1.0976171391095242</v>
      </c>
      <c r="I9771" t="str">
        <f>VLOOKUP($B9771&amp;$E9771,'Employee List'!$A:$E,5,0)</f>
        <v>E-1245</v>
      </c>
    </row>
    <row r="9772" spans="1:9" x14ac:dyDescent="0.35">
      <c r="A9772" t="s">
        <v>1257</v>
      </c>
      <c r="B9772" t="s">
        <v>170</v>
      </c>
      <c r="C9772" t="s">
        <v>371</v>
      </c>
      <c r="D9772" t="s">
        <v>1266</v>
      </c>
      <c r="E9772" t="s">
        <v>29</v>
      </c>
      <c r="F9772">
        <v>84089</v>
      </c>
      <c r="G9772">
        <v>99551</v>
      </c>
      <c r="H9772">
        <v>1.1838766069283735</v>
      </c>
      <c r="I9772" t="str">
        <f>VLOOKUP($B9772&amp;$E9772,'Employee List'!$A:$E,5,0)</f>
        <v>E-1245</v>
      </c>
    </row>
    <row r="9773" spans="1:9" x14ac:dyDescent="0.35">
      <c r="A9773" t="s">
        <v>1257</v>
      </c>
      <c r="B9773" t="s">
        <v>170</v>
      </c>
      <c r="C9773" t="s">
        <v>371</v>
      </c>
      <c r="D9773" t="s">
        <v>1266</v>
      </c>
      <c r="E9773" t="s">
        <v>30</v>
      </c>
      <c r="F9773">
        <v>85162</v>
      </c>
      <c r="G9773">
        <v>106456</v>
      </c>
      <c r="H9773">
        <v>1.250041098142364</v>
      </c>
      <c r="I9773" t="str">
        <f>VLOOKUP($B9773&amp;$E9773,'Employee List'!$A:$E,5,0)</f>
        <v>E-1245</v>
      </c>
    </row>
    <row r="9774" spans="1:9" x14ac:dyDescent="0.35">
      <c r="A9774" t="s">
        <v>1257</v>
      </c>
      <c r="B9774" t="s">
        <v>170</v>
      </c>
      <c r="C9774" t="s">
        <v>371</v>
      </c>
      <c r="D9774" t="s">
        <v>1266</v>
      </c>
      <c r="E9774" t="s">
        <v>31</v>
      </c>
      <c r="F9774">
        <v>87306</v>
      </c>
      <c r="G9774">
        <v>85211</v>
      </c>
      <c r="H9774">
        <v>0.976003940164479</v>
      </c>
      <c r="I9774" t="str">
        <f>VLOOKUP($B9774&amp;$E9774,'Employee List'!$A:$E,5,0)</f>
        <v>E-1245</v>
      </c>
    </row>
    <row r="9775" spans="1:9" x14ac:dyDescent="0.35">
      <c r="A9775" t="s">
        <v>1257</v>
      </c>
      <c r="B9775" t="s">
        <v>170</v>
      </c>
      <c r="C9775" t="s">
        <v>371</v>
      </c>
      <c r="D9775" t="s">
        <v>1267</v>
      </c>
      <c r="E9775" t="s">
        <v>29</v>
      </c>
      <c r="F9775">
        <v>14391</v>
      </c>
      <c r="G9775">
        <v>9344</v>
      </c>
      <c r="H9775">
        <v>0.64929469807518592</v>
      </c>
      <c r="I9775" t="str">
        <f>VLOOKUP($B9775&amp;$E9775,'Employee List'!$A:$E,5,0)</f>
        <v>E-1245</v>
      </c>
    </row>
    <row r="9776" spans="1:9" x14ac:dyDescent="0.35">
      <c r="A9776" t="s">
        <v>1257</v>
      </c>
      <c r="B9776" t="s">
        <v>170</v>
      </c>
      <c r="C9776" t="s">
        <v>371</v>
      </c>
      <c r="D9776" t="s">
        <v>1267</v>
      </c>
      <c r="E9776" t="s">
        <v>30</v>
      </c>
      <c r="F9776">
        <v>15783</v>
      </c>
      <c r="G9776">
        <v>9519</v>
      </c>
      <c r="H9776">
        <v>0.6031172780840145</v>
      </c>
      <c r="I9776" t="str">
        <f>VLOOKUP($B9776&amp;$E9776,'Employee List'!$A:$E,5,0)</f>
        <v>E-1245</v>
      </c>
    </row>
    <row r="9777" spans="1:9" x14ac:dyDescent="0.35">
      <c r="A9777" t="s">
        <v>1257</v>
      </c>
      <c r="B9777" t="s">
        <v>170</v>
      </c>
      <c r="C9777" t="s">
        <v>371</v>
      </c>
      <c r="D9777" t="s">
        <v>1267</v>
      </c>
      <c r="E9777" t="s">
        <v>31</v>
      </c>
      <c r="F9777">
        <v>14078</v>
      </c>
      <c r="G9777">
        <v>8544</v>
      </c>
      <c r="H9777">
        <v>0.60690438982810058</v>
      </c>
      <c r="I9777" t="str">
        <f>VLOOKUP($B9777&amp;$E9777,'Employee List'!$A:$E,5,0)</f>
        <v>E-1245</v>
      </c>
    </row>
    <row r="9778" spans="1:9" x14ac:dyDescent="0.35">
      <c r="A9778" t="s">
        <v>1257</v>
      </c>
      <c r="B9778" t="s">
        <v>170</v>
      </c>
      <c r="C9778" t="s">
        <v>371</v>
      </c>
      <c r="D9778" t="s">
        <v>1268</v>
      </c>
      <c r="E9778" t="s">
        <v>29</v>
      </c>
      <c r="F9778">
        <v>16158</v>
      </c>
      <c r="G9778">
        <v>8747</v>
      </c>
      <c r="H9778">
        <v>0.54134175021661102</v>
      </c>
      <c r="I9778" t="str">
        <f>VLOOKUP($B9778&amp;$E9778,'Employee List'!$A:$E,5,0)</f>
        <v>E-1245</v>
      </c>
    </row>
    <row r="9779" spans="1:9" x14ac:dyDescent="0.35">
      <c r="A9779" t="s">
        <v>1257</v>
      </c>
      <c r="B9779" t="s">
        <v>170</v>
      </c>
      <c r="C9779" t="s">
        <v>371</v>
      </c>
      <c r="D9779" t="s">
        <v>1268</v>
      </c>
      <c r="E9779" t="s">
        <v>30</v>
      </c>
      <c r="F9779">
        <v>13685</v>
      </c>
      <c r="G9779">
        <v>7815</v>
      </c>
      <c r="H9779">
        <v>0.57106320789185239</v>
      </c>
      <c r="I9779" t="str">
        <f>VLOOKUP($B9779&amp;$E9779,'Employee List'!$A:$E,5,0)</f>
        <v>E-1245</v>
      </c>
    </row>
    <row r="9780" spans="1:9" x14ac:dyDescent="0.35">
      <c r="A9780" t="s">
        <v>1257</v>
      </c>
      <c r="B9780" t="s">
        <v>170</v>
      </c>
      <c r="C9780" t="s">
        <v>371</v>
      </c>
      <c r="D9780" t="s">
        <v>1268</v>
      </c>
      <c r="E9780" t="s">
        <v>31</v>
      </c>
      <c r="F9780">
        <v>14391</v>
      </c>
      <c r="G9780">
        <v>3986</v>
      </c>
      <c r="H9780">
        <v>0.27697866722256964</v>
      </c>
      <c r="I9780" t="str">
        <f>VLOOKUP($B9780&amp;$E9780,'Employee List'!$A:$E,5,0)</f>
        <v>E-1245</v>
      </c>
    </row>
    <row r="9781" spans="1:9" x14ac:dyDescent="0.35">
      <c r="A9781" t="s">
        <v>1257</v>
      </c>
      <c r="B9781" t="s">
        <v>170</v>
      </c>
      <c r="C9781" t="s">
        <v>371</v>
      </c>
      <c r="D9781" t="s">
        <v>1269</v>
      </c>
      <c r="E9781" t="s">
        <v>29</v>
      </c>
      <c r="F9781">
        <v>24004</v>
      </c>
      <c r="G9781">
        <v>54121</v>
      </c>
      <c r="H9781">
        <v>2.2546658890184967</v>
      </c>
      <c r="I9781" t="str">
        <f>VLOOKUP($B9781&amp;$E9781,'Employee List'!$A:$E,5,0)</f>
        <v>E-1245</v>
      </c>
    </row>
    <row r="9782" spans="1:9" x14ac:dyDescent="0.35">
      <c r="A9782" t="s">
        <v>1257</v>
      </c>
      <c r="B9782" t="s">
        <v>170</v>
      </c>
      <c r="C9782" t="s">
        <v>371</v>
      </c>
      <c r="D9782" t="s">
        <v>1269</v>
      </c>
      <c r="E9782" t="s">
        <v>30</v>
      </c>
      <c r="F9782">
        <v>25542</v>
      </c>
      <c r="G9782">
        <v>53514</v>
      </c>
      <c r="H9782">
        <v>2.095137420718816</v>
      </c>
      <c r="I9782" t="str">
        <f>VLOOKUP($B9782&amp;$E9782,'Employee List'!$A:$E,5,0)</f>
        <v>E-1245</v>
      </c>
    </row>
    <row r="9783" spans="1:9" x14ac:dyDescent="0.35">
      <c r="A9783" t="s">
        <v>1257</v>
      </c>
      <c r="B9783" t="s">
        <v>170</v>
      </c>
      <c r="C9783" t="s">
        <v>371</v>
      </c>
      <c r="D9783" t="s">
        <v>1269</v>
      </c>
      <c r="E9783" t="s">
        <v>31</v>
      </c>
      <c r="F9783">
        <v>20523</v>
      </c>
      <c r="G9783">
        <v>14943</v>
      </c>
      <c r="H9783">
        <v>0.72810992544949571</v>
      </c>
      <c r="I9783" t="str">
        <f>VLOOKUP($B9783&amp;$E9783,'Employee List'!$A:$E,5,0)</f>
        <v>E-1245</v>
      </c>
    </row>
    <row r="9784" spans="1:9" x14ac:dyDescent="0.35">
      <c r="A9784" t="s">
        <v>1257</v>
      </c>
      <c r="B9784" t="s">
        <v>170</v>
      </c>
      <c r="C9784" t="s">
        <v>371</v>
      </c>
      <c r="D9784" t="s">
        <v>1270</v>
      </c>
      <c r="E9784" t="s">
        <v>29</v>
      </c>
      <c r="F9784">
        <v>9764</v>
      </c>
      <c r="G9784">
        <v>7348</v>
      </c>
      <c r="H9784">
        <v>0.75256042605489548</v>
      </c>
      <c r="I9784" t="str">
        <f>VLOOKUP($B9784&amp;$E9784,'Employee List'!$A:$E,5,0)</f>
        <v>E-1245</v>
      </c>
    </row>
    <row r="9785" spans="1:9" x14ac:dyDescent="0.35">
      <c r="A9785" t="s">
        <v>1257</v>
      </c>
      <c r="B9785" t="s">
        <v>170</v>
      </c>
      <c r="C9785" t="s">
        <v>371</v>
      </c>
      <c r="D9785" t="s">
        <v>1270</v>
      </c>
      <c r="E9785" t="s">
        <v>30</v>
      </c>
      <c r="F9785">
        <v>11090</v>
      </c>
      <c r="G9785">
        <v>5647</v>
      </c>
      <c r="H9785">
        <v>0.5091974752028855</v>
      </c>
      <c r="I9785" t="str">
        <f>VLOOKUP($B9785&amp;$E9785,'Employee List'!$A:$E,5,0)</f>
        <v>E-1245</v>
      </c>
    </row>
    <row r="9786" spans="1:9" x14ac:dyDescent="0.35">
      <c r="A9786" t="s">
        <v>1257</v>
      </c>
      <c r="B9786" t="s">
        <v>170</v>
      </c>
      <c r="C9786" t="s">
        <v>371</v>
      </c>
      <c r="D9786" t="s">
        <v>1270</v>
      </c>
      <c r="E9786" t="s">
        <v>31</v>
      </c>
      <c r="F9786">
        <v>12056</v>
      </c>
      <c r="G9786">
        <v>7690</v>
      </c>
      <c r="H9786">
        <v>0.63785666887856673</v>
      </c>
      <c r="I9786" t="str">
        <f>VLOOKUP($B9786&amp;$E9786,'Employee List'!$A:$E,5,0)</f>
        <v>E-1245</v>
      </c>
    </row>
    <row r="9787" spans="1:9" x14ac:dyDescent="0.35">
      <c r="A9787" t="s">
        <v>1257</v>
      </c>
      <c r="B9787" t="s">
        <v>170</v>
      </c>
      <c r="C9787" t="s">
        <v>371</v>
      </c>
      <c r="D9787" t="s">
        <v>1271</v>
      </c>
      <c r="E9787" t="s">
        <v>29</v>
      </c>
      <c r="F9787">
        <v>73213</v>
      </c>
      <c r="G9787">
        <v>66183</v>
      </c>
      <c r="H9787">
        <v>0.9039788015789546</v>
      </c>
      <c r="I9787" t="str">
        <f>VLOOKUP($B9787&amp;$E9787,'Employee List'!$A:$E,5,0)</f>
        <v>E-1245</v>
      </c>
    </row>
    <row r="9788" spans="1:9" x14ac:dyDescent="0.35">
      <c r="A9788" t="s">
        <v>1257</v>
      </c>
      <c r="B9788" t="s">
        <v>170</v>
      </c>
      <c r="C9788" t="s">
        <v>371</v>
      </c>
      <c r="D9788" t="s">
        <v>1271</v>
      </c>
      <c r="E9788" t="s">
        <v>30</v>
      </c>
      <c r="F9788">
        <v>73980</v>
      </c>
      <c r="G9788">
        <v>55219</v>
      </c>
      <c r="H9788">
        <v>0.74640443363071096</v>
      </c>
      <c r="I9788" t="str">
        <f>VLOOKUP($B9788&amp;$E9788,'Employee List'!$A:$E,5,0)</f>
        <v>E-1245</v>
      </c>
    </row>
    <row r="9789" spans="1:9" x14ac:dyDescent="0.35">
      <c r="A9789" t="s">
        <v>1257</v>
      </c>
      <c r="B9789" t="s">
        <v>170</v>
      </c>
      <c r="C9789" t="s">
        <v>371</v>
      </c>
      <c r="D9789" t="s">
        <v>1271</v>
      </c>
      <c r="E9789" t="s">
        <v>31</v>
      </c>
      <c r="F9789">
        <v>74059</v>
      </c>
      <c r="G9789">
        <v>103329</v>
      </c>
      <c r="H9789">
        <v>1.3952254283746743</v>
      </c>
      <c r="I9789" t="str">
        <f>VLOOKUP($B9789&amp;$E9789,'Employee List'!$A:$E,5,0)</f>
        <v>E-1245</v>
      </c>
    </row>
    <row r="9790" spans="1:9" x14ac:dyDescent="0.35">
      <c r="A9790" t="s">
        <v>1257</v>
      </c>
      <c r="B9790" t="s">
        <v>170</v>
      </c>
      <c r="C9790" t="s">
        <v>371</v>
      </c>
      <c r="D9790" t="s">
        <v>1258</v>
      </c>
      <c r="E9790" t="s">
        <v>29</v>
      </c>
      <c r="F9790">
        <v>116219</v>
      </c>
      <c r="G9790">
        <v>123552</v>
      </c>
      <c r="H9790">
        <v>1.063096395597966</v>
      </c>
      <c r="I9790" t="str">
        <f>VLOOKUP($B9790&amp;$E9790,'Employee List'!$A:$E,5,0)</f>
        <v>E-1245</v>
      </c>
    </row>
    <row r="9791" spans="1:9" x14ac:dyDescent="0.35">
      <c r="A9791" t="s">
        <v>1257</v>
      </c>
      <c r="B9791" t="s">
        <v>170</v>
      </c>
      <c r="C9791" t="s">
        <v>371</v>
      </c>
      <c r="D9791" t="s">
        <v>1258</v>
      </c>
      <c r="E9791" t="s">
        <v>30</v>
      </c>
      <c r="F9791">
        <v>112046</v>
      </c>
      <c r="G9791">
        <v>104893</v>
      </c>
      <c r="H9791">
        <v>0.93616014851043317</v>
      </c>
      <c r="I9791" t="str">
        <f>VLOOKUP($B9791&amp;$E9791,'Employee List'!$A:$E,5,0)</f>
        <v>E-1245</v>
      </c>
    </row>
    <row r="9792" spans="1:9" x14ac:dyDescent="0.35">
      <c r="A9792" t="s">
        <v>1257</v>
      </c>
      <c r="B9792" t="s">
        <v>170</v>
      </c>
      <c r="C9792" t="s">
        <v>371</v>
      </c>
      <c r="D9792" t="s">
        <v>1258</v>
      </c>
      <c r="E9792" t="s">
        <v>31</v>
      </c>
      <c r="F9792">
        <v>106834</v>
      </c>
      <c r="G9792">
        <v>116743</v>
      </c>
      <c r="H9792">
        <v>1.0927513712862946</v>
      </c>
      <c r="I9792" t="str">
        <f>VLOOKUP($B9792&amp;$E9792,'Employee List'!$A:$E,5,0)</f>
        <v>E-1245</v>
      </c>
    </row>
    <row r="9793" spans="1:9" x14ac:dyDescent="0.35">
      <c r="A9793" t="s">
        <v>1257</v>
      </c>
      <c r="B9793" t="s">
        <v>170</v>
      </c>
      <c r="C9793" t="s">
        <v>371</v>
      </c>
      <c r="D9793" t="s">
        <v>1272</v>
      </c>
      <c r="E9793" t="s">
        <v>29</v>
      </c>
      <c r="F9793">
        <v>15448</v>
      </c>
      <c r="G9793">
        <v>6814</v>
      </c>
      <c r="H9793">
        <v>0.44109269808389434</v>
      </c>
      <c r="I9793" t="str">
        <f>VLOOKUP($B9793&amp;$E9793,'Employee List'!$A:$E,5,0)</f>
        <v>E-1245</v>
      </c>
    </row>
    <row r="9794" spans="1:9" x14ac:dyDescent="0.35">
      <c r="A9794" t="s">
        <v>1257</v>
      </c>
      <c r="B9794" t="s">
        <v>170</v>
      </c>
      <c r="C9794" t="s">
        <v>371</v>
      </c>
      <c r="D9794" t="s">
        <v>1272</v>
      </c>
      <c r="E9794" t="s">
        <v>30</v>
      </c>
      <c r="F9794">
        <v>15759</v>
      </c>
      <c r="G9794">
        <v>16301</v>
      </c>
      <c r="H9794">
        <v>1.0343930452439876</v>
      </c>
      <c r="I9794" t="str">
        <f>VLOOKUP($B9794&amp;$E9794,'Employee List'!$A:$E,5,0)</f>
        <v>E-1245</v>
      </c>
    </row>
    <row r="9795" spans="1:9" x14ac:dyDescent="0.35">
      <c r="A9795" t="s">
        <v>1257</v>
      </c>
      <c r="B9795" t="s">
        <v>170</v>
      </c>
      <c r="C9795" t="s">
        <v>371</v>
      </c>
      <c r="D9795" t="s">
        <v>1272</v>
      </c>
      <c r="E9795" t="s">
        <v>31</v>
      </c>
      <c r="F9795">
        <v>15408</v>
      </c>
      <c r="G9795">
        <v>12452</v>
      </c>
      <c r="H9795">
        <v>0.80815160955347876</v>
      </c>
      <c r="I9795" t="str">
        <f>VLOOKUP($B9795&amp;$E9795,'Employee List'!$A:$E,5,0)</f>
        <v>E-1245</v>
      </c>
    </row>
    <row r="9796" spans="1:9" x14ac:dyDescent="0.35">
      <c r="A9796" t="s">
        <v>1257</v>
      </c>
      <c r="B9796" t="s">
        <v>170</v>
      </c>
      <c r="C9796" t="s">
        <v>371</v>
      </c>
      <c r="D9796" t="s">
        <v>1259</v>
      </c>
      <c r="E9796" t="s">
        <v>29</v>
      </c>
      <c r="F9796">
        <v>28279</v>
      </c>
      <c r="G9796">
        <v>20980</v>
      </c>
      <c r="H9796">
        <v>0.74189327769723112</v>
      </c>
      <c r="I9796" t="str">
        <f>VLOOKUP($B9796&amp;$E9796,'Employee List'!$A:$E,5,0)</f>
        <v>E-1245</v>
      </c>
    </row>
    <row r="9797" spans="1:9" x14ac:dyDescent="0.35">
      <c r="A9797" t="s">
        <v>1257</v>
      </c>
      <c r="B9797" t="s">
        <v>170</v>
      </c>
      <c r="C9797" t="s">
        <v>371</v>
      </c>
      <c r="D9797" t="s">
        <v>1259</v>
      </c>
      <c r="E9797" t="s">
        <v>30</v>
      </c>
      <c r="F9797">
        <v>25150</v>
      </c>
      <c r="G9797">
        <v>17147</v>
      </c>
      <c r="H9797">
        <v>0.68178926441351884</v>
      </c>
      <c r="I9797" t="str">
        <f>VLOOKUP($B9797&amp;$E9797,'Employee List'!$A:$E,5,0)</f>
        <v>E-1245</v>
      </c>
    </row>
    <row r="9798" spans="1:9" x14ac:dyDescent="0.35">
      <c r="A9798" t="s">
        <v>1257</v>
      </c>
      <c r="B9798" t="s">
        <v>170</v>
      </c>
      <c r="C9798" t="s">
        <v>371</v>
      </c>
      <c r="D9798" t="s">
        <v>1259</v>
      </c>
      <c r="E9798" t="s">
        <v>31</v>
      </c>
      <c r="F9798">
        <v>27187</v>
      </c>
      <c r="G9798">
        <v>20713</v>
      </c>
      <c r="H9798">
        <v>0.76187148269393457</v>
      </c>
      <c r="I9798" t="str">
        <f>VLOOKUP($B9798&amp;$E9798,'Employee List'!$A:$E,5,0)</f>
        <v>E-1245</v>
      </c>
    </row>
    <row r="9799" spans="1:9" x14ac:dyDescent="0.35">
      <c r="A9799" t="s">
        <v>1257</v>
      </c>
      <c r="B9799" t="s">
        <v>170</v>
      </c>
      <c r="C9799" t="s">
        <v>371</v>
      </c>
      <c r="D9799" t="s">
        <v>1273</v>
      </c>
      <c r="E9799" t="s">
        <v>29</v>
      </c>
      <c r="F9799">
        <v>11374</v>
      </c>
      <c r="G9799">
        <v>11531</v>
      </c>
      <c r="H9799">
        <v>1.0138034112889045</v>
      </c>
      <c r="I9799" t="str">
        <f>VLOOKUP($B9799&amp;$E9799,'Employee List'!$A:$E,5,0)</f>
        <v>E-1245</v>
      </c>
    </row>
    <row r="9800" spans="1:9" x14ac:dyDescent="0.35">
      <c r="A9800" t="s">
        <v>1257</v>
      </c>
      <c r="B9800" t="s">
        <v>170</v>
      </c>
      <c r="C9800" t="s">
        <v>371</v>
      </c>
      <c r="D9800" t="s">
        <v>1273</v>
      </c>
      <c r="E9800" t="s">
        <v>30</v>
      </c>
      <c r="F9800">
        <v>11100</v>
      </c>
      <c r="G9800">
        <v>12012</v>
      </c>
      <c r="H9800">
        <v>1.0821621621621622</v>
      </c>
      <c r="I9800" t="str">
        <f>VLOOKUP($B9800&amp;$E9800,'Employee List'!$A:$E,5,0)</f>
        <v>E-1245</v>
      </c>
    </row>
    <row r="9801" spans="1:9" x14ac:dyDescent="0.35">
      <c r="A9801" t="s">
        <v>1257</v>
      </c>
      <c r="B9801" t="s">
        <v>170</v>
      </c>
      <c r="C9801" t="s">
        <v>371</v>
      </c>
      <c r="D9801" t="s">
        <v>1273</v>
      </c>
      <c r="E9801" t="s">
        <v>31</v>
      </c>
      <c r="F9801">
        <v>12811</v>
      </c>
      <c r="G9801">
        <v>9595</v>
      </c>
      <c r="H9801">
        <v>0.74896573257356958</v>
      </c>
      <c r="I9801" t="str">
        <f>VLOOKUP($B9801&amp;$E9801,'Employee List'!$A:$E,5,0)</f>
        <v>E-1245</v>
      </c>
    </row>
    <row r="9802" spans="1:9" x14ac:dyDescent="0.35">
      <c r="A9802" t="s">
        <v>1257</v>
      </c>
      <c r="B9802" t="s">
        <v>170</v>
      </c>
      <c r="C9802" t="s">
        <v>371</v>
      </c>
      <c r="D9802" t="s">
        <v>1275</v>
      </c>
      <c r="E9802" t="s">
        <v>29</v>
      </c>
      <c r="F9802">
        <v>6121</v>
      </c>
      <c r="G9802">
        <v>10448</v>
      </c>
      <c r="H9802">
        <v>1.7069106355170724</v>
      </c>
      <c r="I9802" t="str">
        <f>VLOOKUP($B9802&amp;$E9802,'Employee List'!$A:$E,5,0)</f>
        <v>E-1245</v>
      </c>
    </row>
    <row r="9803" spans="1:9" x14ac:dyDescent="0.35">
      <c r="A9803" t="s">
        <v>1257</v>
      </c>
      <c r="B9803" t="s">
        <v>170</v>
      </c>
      <c r="C9803" t="s">
        <v>371</v>
      </c>
      <c r="D9803" t="s">
        <v>1275</v>
      </c>
      <c r="E9803" t="s">
        <v>30</v>
      </c>
      <c r="F9803">
        <v>6533</v>
      </c>
      <c r="G9803">
        <v>7262</v>
      </c>
      <c r="H9803">
        <v>1.1115873258839737</v>
      </c>
      <c r="I9803" t="str">
        <f>VLOOKUP($B9803&amp;$E9803,'Employee List'!$A:$E,5,0)</f>
        <v>E-1245</v>
      </c>
    </row>
    <row r="9804" spans="1:9" x14ac:dyDescent="0.35">
      <c r="A9804" t="s">
        <v>1257</v>
      </c>
      <c r="B9804" t="s">
        <v>170</v>
      </c>
      <c r="C9804" t="s">
        <v>371</v>
      </c>
      <c r="D9804" t="s">
        <v>1275</v>
      </c>
      <c r="E9804" t="s">
        <v>31</v>
      </c>
      <c r="F9804">
        <v>8036</v>
      </c>
      <c r="G9804">
        <v>7302</v>
      </c>
      <c r="H9804">
        <v>0.9086610253857641</v>
      </c>
      <c r="I9804" t="str">
        <f>VLOOKUP($B9804&amp;$E9804,'Employee List'!$A:$E,5,0)</f>
        <v>E-1245</v>
      </c>
    </row>
    <row r="9805" spans="1:9" x14ac:dyDescent="0.35">
      <c r="A9805" t="s">
        <v>1257</v>
      </c>
      <c r="B9805" t="s">
        <v>170</v>
      </c>
      <c r="C9805" t="s">
        <v>371</v>
      </c>
      <c r="D9805" t="s">
        <v>1276</v>
      </c>
      <c r="E9805" t="s">
        <v>29</v>
      </c>
      <c r="F9805">
        <v>2069</v>
      </c>
      <c r="G9805">
        <v>1443</v>
      </c>
      <c r="H9805">
        <v>0.69743837602706626</v>
      </c>
      <c r="I9805" t="str">
        <f>VLOOKUP($B9805&amp;$E9805,'Employee List'!$A:$E,5,0)</f>
        <v>E-1245</v>
      </c>
    </row>
    <row r="9806" spans="1:9" x14ac:dyDescent="0.35">
      <c r="A9806" t="s">
        <v>1257</v>
      </c>
      <c r="B9806" t="s">
        <v>170</v>
      </c>
      <c r="C9806" t="s">
        <v>371</v>
      </c>
      <c r="D9806" t="s">
        <v>1276</v>
      </c>
      <c r="E9806" t="s">
        <v>30</v>
      </c>
      <c r="F9806">
        <v>3112</v>
      </c>
      <c r="G9806">
        <v>2418</v>
      </c>
      <c r="H9806">
        <v>0.77699228791773778</v>
      </c>
      <c r="I9806" t="str">
        <f>VLOOKUP($B9806&amp;$E9806,'Employee List'!$A:$E,5,0)</f>
        <v>E-1245</v>
      </c>
    </row>
    <row r="9807" spans="1:9" x14ac:dyDescent="0.35">
      <c r="A9807" t="s">
        <v>1257</v>
      </c>
      <c r="B9807" t="s">
        <v>170</v>
      </c>
      <c r="C9807" t="s">
        <v>371</v>
      </c>
      <c r="D9807" t="s">
        <v>1276</v>
      </c>
      <c r="E9807" t="s">
        <v>31</v>
      </c>
      <c r="F9807">
        <v>4388</v>
      </c>
      <c r="G9807">
        <v>4809</v>
      </c>
      <c r="H9807">
        <v>1.095943482224248</v>
      </c>
      <c r="I9807" t="str">
        <f>VLOOKUP($B9807&amp;$E9807,'Employee List'!$A:$E,5,0)</f>
        <v>E-1245</v>
      </c>
    </row>
    <row r="9808" spans="1:9" x14ac:dyDescent="0.35">
      <c r="A9808" t="s">
        <v>1257</v>
      </c>
      <c r="B9808" t="s">
        <v>170</v>
      </c>
      <c r="C9808" t="s">
        <v>371</v>
      </c>
      <c r="D9808" t="s">
        <v>1277</v>
      </c>
      <c r="E9808" t="s">
        <v>29</v>
      </c>
      <c r="F9808">
        <v>9722</v>
      </c>
      <c r="G9808">
        <v>7432</v>
      </c>
      <c r="H9808">
        <v>0.76445175889734618</v>
      </c>
      <c r="I9808" t="str">
        <f>VLOOKUP($B9808&amp;$E9808,'Employee List'!$A:$E,5,0)</f>
        <v>E-1245</v>
      </c>
    </row>
    <row r="9809" spans="1:9" x14ac:dyDescent="0.35">
      <c r="A9809" t="s">
        <v>1257</v>
      </c>
      <c r="B9809" t="s">
        <v>170</v>
      </c>
      <c r="C9809" t="s">
        <v>371</v>
      </c>
      <c r="D9809" t="s">
        <v>1277</v>
      </c>
      <c r="E9809" t="s">
        <v>30</v>
      </c>
      <c r="F9809">
        <v>8804</v>
      </c>
      <c r="G9809">
        <v>6413</v>
      </c>
      <c r="H9809">
        <v>0.72841890049977287</v>
      </c>
      <c r="I9809" t="str">
        <f>VLOOKUP($B9809&amp;$E9809,'Employee List'!$A:$E,5,0)</f>
        <v>E-1245</v>
      </c>
    </row>
    <row r="9810" spans="1:9" x14ac:dyDescent="0.35">
      <c r="A9810" t="s">
        <v>1257</v>
      </c>
      <c r="B9810" t="s">
        <v>170</v>
      </c>
      <c r="C9810" t="s">
        <v>371</v>
      </c>
      <c r="D9810" t="s">
        <v>1277</v>
      </c>
      <c r="E9810" t="s">
        <v>31</v>
      </c>
      <c r="F9810">
        <v>9049</v>
      </c>
      <c r="G9810">
        <v>9416</v>
      </c>
      <c r="H9810">
        <v>1.0405569676207316</v>
      </c>
      <c r="I9810" t="str">
        <f>VLOOKUP($B9810&amp;$E9810,'Employee List'!$A:$E,5,0)</f>
        <v>E-1245</v>
      </c>
    </row>
    <row r="9811" spans="1:9" x14ac:dyDescent="0.35">
      <c r="A9811" t="s">
        <v>1257</v>
      </c>
      <c r="B9811" t="s">
        <v>170</v>
      </c>
      <c r="C9811" t="s">
        <v>371</v>
      </c>
      <c r="D9811" t="s">
        <v>1278</v>
      </c>
      <c r="E9811" t="s">
        <v>29</v>
      </c>
      <c r="F9811">
        <v>41121</v>
      </c>
      <c r="G9811">
        <v>41004</v>
      </c>
      <c r="H9811">
        <v>0.99715473845480407</v>
      </c>
      <c r="I9811" t="str">
        <f>VLOOKUP($B9811&amp;$E9811,'Employee List'!$A:$E,5,0)</f>
        <v>E-1245</v>
      </c>
    </row>
    <row r="9812" spans="1:9" x14ac:dyDescent="0.35">
      <c r="A9812" t="s">
        <v>1257</v>
      </c>
      <c r="B9812" t="s">
        <v>170</v>
      </c>
      <c r="C9812" t="s">
        <v>371</v>
      </c>
      <c r="D9812" t="s">
        <v>1278</v>
      </c>
      <c r="E9812" t="s">
        <v>30</v>
      </c>
      <c r="F9812">
        <v>41750</v>
      </c>
      <c r="G9812">
        <v>32626</v>
      </c>
      <c r="H9812">
        <v>0.7814610778443114</v>
      </c>
      <c r="I9812" t="str">
        <f>VLOOKUP($B9812&amp;$E9812,'Employee List'!$A:$E,5,0)</f>
        <v>E-1245</v>
      </c>
    </row>
    <row r="9813" spans="1:9" x14ac:dyDescent="0.35">
      <c r="A9813" t="s">
        <v>1257</v>
      </c>
      <c r="B9813" t="s">
        <v>170</v>
      </c>
      <c r="C9813" t="s">
        <v>371</v>
      </c>
      <c r="D9813" t="s">
        <v>1278</v>
      </c>
      <c r="E9813" t="s">
        <v>31</v>
      </c>
      <c r="F9813">
        <v>41654</v>
      </c>
      <c r="G9813">
        <v>28261</v>
      </c>
      <c r="H9813">
        <v>0.67847025495750712</v>
      </c>
      <c r="I9813" t="str">
        <f>VLOOKUP($B9813&amp;$E9813,'Employee List'!$A:$E,5,0)</f>
        <v>E-1245</v>
      </c>
    </row>
    <row r="9814" spans="1:9" x14ac:dyDescent="0.35">
      <c r="A9814" t="s">
        <v>1257</v>
      </c>
      <c r="B9814" t="s">
        <v>170</v>
      </c>
      <c r="C9814" t="s">
        <v>371</v>
      </c>
      <c r="D9814" t="s">
        <v>1279</v>
      </c>
      <c r="E9814" t="s">
        <v>29</v>
      </c>
      <c r="F9814">
        <v>2782</v>
      </c>
      <c r="G9814">
        <v>4654</v>
      </c>
      <c r="H9814">
        <v>1.6728971962616823</v>
      </c>
      <c r="I9814" t="str">
        <f>VLOOKUP($B9814&amp;$E9814,'Employee List'!$A:$E,5,0)</f>
        <v>E-1245</v>
      </c>
    </row>
    <row r="9815" spans="1:9" x14ac:dyDescent="0.35">
      <c r="A9815" t="s">
        <v>1257</v>
      </c>
      <c r="B9815" t="s">
        <v>170</v>
      </c>
      <c r="C9815" t="s">
        <v>371</v>
      </c>
      <c r="D9815" t="s">
        <v>1279</v>
      </c>
      <c r="E9815" t="s">
        <v>30</v>
      </c>
      <c r="F9815">
        <v>3203</v>
      </c>
      <c r="G9815">
        <v>1875</v>
      </c>
      <c r="H9815">
        <v>0.5853886980955354</v>
      </c>
      <c r="I9815" t="str">
        <f>VLOOKUP($B9815&amp;$E9815,'Employee List'!$A:$E,5,0)</f>
        <v>E-1245</v>
      </c>
    </row>
    <row r="9816" spans="1:9" x14ac:dyDescent="0.35">
      <c r="A9816" t="s">
        <v>1257</v>
      </c>
      <c r="B9816" t="s">
        <v>170</v>
      </c>
      <c r="C9816" t="s">
        <v>371</v>
      </c>
      <c r="D9816" t="s">
        <v>1279</v>
      </c>
      <c r="E9816" t="s">
        <v>31</v>
      </c>
      <c r="F9816">
        <v>3790</v>
      </c>
      <c r="G9816">
        <v>3976</v>
      </c>
      <c r="H9816">
        <v>1.0490765171503957</v>
      </c>
      <c r="I9816" t="str">
        <f>VLOOKUP($B9816&amp;$E9816,'Employee List'!$A:$E,5,0)</f>
        <v>E-1245</v>
      </c>
    </row>
    <row r="9817" spans="1:9" x14ac:dyDescent="0.35">
      <c r="A9817" t="s">
        <v>1257</v>
      </c>
      <c r="B9817" t="s">
        <v>170</v>
      </c>
      <c r="C9817" t="s">
        <v>371</v>
      </c>
      <c r="D9817" t="s">
        <v>1280</v>
      </c>
      <c r="E9817" t="s">
        <v>29</v>
      </c>
      <c r="F9817">
        <v>1349</v>
      </c>
      <c r="G9817">
        <v>1096</v>
      </c>
      <c r="H9817">
        <v>0.8124536693847294</v>
      </c>
      <c r="I9817" t="str">
        <f>VLOOKUP($B9817&amp;$E9817,'Employee List'!$A:$E,5,0)</f>
        <v>E-1245</v>
      </c>
    </row>
    <row r="9818" spans="1:9" x14ac:dyDescent="0.35">
      <c r="A9818" t="s">
        <v>1257</v>
      </c>
      <c r="B9818" t="s">
        <v>170</v>
      </c>
      <c r="C9818" t="s">
        <v>371</v>
      </c>
      <c r="D9818" t="s">
        <v>1280</v>
      </c>
      <c r="E9818" t="s">
        <v>30</v>
      </c>
      <c r="F9818">
        <v>3872</v>
      </c>
      <c r="G9818">
        <v>2474</v>
      </c>
      <c r="H9818">
        <v>0.63894628099173556</v>
      </c>
      <c r="I9818" t="str">
        <f>VLOOKUP($B9818&amp;$E9818,'Employee List'!$A:$E,5,0)</f>
        <v>E-1245</v>
      </c>
    </row>
    <row r="9819" spans="1:9" x14ac:dyDescent="0.35">
      <c r="A9819" t="s">
        <v>1257</v>
      </c>
      <c r="B9819" t="s">
        <v>170</v>
      </c>
      <c r="C9819" t="s">
        <v>371</v>
      </c>
      <c r="D9819" t="s">
        <v>1280</v>
      </c>
      <c r="E9819" t="s">
        <v>31</v>
      </c>
      <c r="F9819">
        <v>4363</v>
      </c>
      <c r="G9819">
        <v>5426</v>
      </c>
      <c r="H9819">
        <v>1.243639697455879</v>
      </c>
      <c r="I9819" t="str">
        <f>VLOOKUP($B9819&amp;$E9819,'Employee List'!$A:$E,5,0)</f>
        <v>E-1245</v>
      </c>
    </row>
    <row r="9820" spans="1:9" x14ac:dyDescent="0.35">
      <c r="A9820" t="s">
        <v>1257</v>
      </c>
      <c r="B9820" t="s">
        <v>170</v>
      </c>
      <c r="C9820" t="s">
        <v>371</v>
      </c>
      <c r="D9820" t="s">
        <v>1262</v>
      </c>
      <c r="E9820" t="s">
        <v>29</v>
      </c>
      <c r="F9820">
        <v>25971</v>
      </c>
      <c r="G9820">
        <v>28198</v>
      </c>
      <c r="H9820">
        <v>1.0857494898155635</v>
      </c>
      <c r="I9820" t="str">
        <f>VLOOKUP($B9820&amp;$E9820,'Employee List'!$A:$E,5,0)</f>
        <v>E-1245</v>
      </c>
    </row>
    <row r="9821" spans="1:9" x14ac:dyDescent="0.35">
      <c r="A9821" t="s">
        <v>1257</v>
      </c>
      <c r="B9821" t="s">
        <v>170</v>
      </c>
      <c r="C9821" t="s">
        <v>371</v>
      </c>
      <c r="D9821" t="s">
        <v>1262</v>
      </c>
      <c r="E9821" t="s">
        <v>30</v>
      </c>
      <c r="F9821">
        <v>24696</v>
      </c>
      <c r="G9821">
        <v>31132</v>
      </c>
      <c r="H9821">
        <v>1.2606090055069648</v>
      </c>
      <c r="I9821" t="str">
        <f>VLOOKUP($B9821&amp;$E9821,'Employee List'!$A:$E,5,0)</f>
        <v>E-1245</v>
      </c>
    </row>
    <row r="9822" spans="1:9" x14ac:dyDescent="0.35">
      <c r="A9822" t="s">
        <v>1257</v>
      </c>
      <c r="B9822" t="s">
        <v>170</v>
      </c>
      <c r="C9822" t="s">
        <v>371</v>
      </c>
      <c r="D9822" t="s">
        <v>1262</v>
      </c>
      <c r="E9822" t="s">
        <v>31</v>
      </c>
      <c r="F9822">
        <v>26232</v>
      </c>
      <c r="G9822">
        <v>27080</v>
      </c>
      <c r="H9822">
        <v>1.0323269289417505</v>
      </c>
      <c r="I9822" t="str">
        <f>VLOOKUP($B9822&amp;$E9822,'Employee List'!$A:$E,5,0)</f>
        <v>E-1245</v>
      </c>
    </row>
    <row r="9823" spans="1:9" x14ac:dyDescent="0.35">
      <c r="A9823" t="s">
        <v>1257</v>
      </c>
      <c r="B9823" t="s">
        <v>170</v>
      </c>
      <c r="C9823" t="s">
        <v>371</v>
      </c>
      <c r="D9823" t="s">
        <v>1282</v>
      </c>
      <c r="E9823" t="s">
        <v>29</v>
      </c>
      <c r="F9823">
        <v>1346</v>
      </c>
      <c r="G9823">
        <v>6624</v>
      </c>
      <c r="H9823">
        <v>4.921248142644874</v>
      </c>
      <c r="I9823" t="str">
        <f>VLOOKUP($B9823&amp;$E9823,'Employee List'!$A:$E,5,0)</f>
        <v>E-1245</v>
      </c>
    </row>
    <row r="9824" spans="1:9" x14ac:dyDescent="0.35">
      <c r="A9824" t="s">
        <v>1257</v>
      </c>
      <c r="B9824" t="s">
        <v>170</v>
      </c>
      <c r="C9824" t="s">
        <v>371</v>
      </c>
      <c r="D9824" t="s">
        <v>1282</v>
      </c>
      <c r="E9824" t="s">
        <v>30</v>
      </c>
      <c r="F9824">
        <v>4202</v>
      </c>
      <c r="G9824">
        <v>1639</v>
      </c>
      <c r="H9824">
        <v>0.3900523560209424</v>
      </c>
      <c r="I9824" t="str">
        <f>VLOOKUP($B9824&amp;$E9824,'Employee List'!$A:$E,5,0)</f>
        <v>E-1245</v>
      </c>
    </row>
    <row r="9825" spans="1:9" x14ac:dyDescent="0.35">
      <c r="A9825" t="s">
        <v>1257</v>
      </c>
      <c r="B9825" t="s">
        <v>170</v>
      </c>
      <c r="C9825" t="s">
        <v>371</v>
      </c>
      <c r="D9825" t="s">
        <v>1282</v>
      </c>
      <c r="E9825" t="s">
        <v>31</v>
      </c>
      <c r="F9825">
        <v>3868</v>
      </c>
      <c r="G9825">
        <v>1195</v>
      </c>
      <c r="H9825">
        <v>0.30894519131334025</v>
      </c>
      <c r="I9825" t="str">
        <f>VLOOKUP($B9825&amp;$E9825,'Employee List'!$A:$E,5,0)</f>
        <v>E-1245</v>
      </c>
    </row>
    <row r="9826" spans="1:9" x14ac:dyDescent="0.35">
      <c r="A9826" t="s">
        <v>1257</v>
      </c>
      <c r="B9826" t="s">
        <v>170</v>
      </c>
      <c r="C9826" t="s">
        <v>371</v>
      </c>
      <c r="D9826" t="s">
        <v>1281</v>
      </c>
      <c r="E9826" t="s">
        <v>29</v>
      </c>
      <c r="F9826">
        <v>4093</v>
      </c>
      <c r="G9826">
        <v>2109</v>
      </c>
      <c r="H9826">
        <v>0.51526997312484735</v>
      </c>
      <c r="I9826" t="str">
        <f>VLOOKUP($B9826&amp;$E9826,'Employee List'!$A:$E,5,0)</f>
        <v>E-1245</v>
      </c>
    </row>
    <row r="9827" spans="1:9" x14ac:dyDescent="0.35">
      <c r="A9827" t="s">
        <v>1257</v>
      </c>
      <c r="B9827" t="s">
        <v>170</v>
      </c>
      <c r="C9827" t="s">
        <v>371</v>
      </c>
      <c r="D9827" t="s">
        <v>1281</v>
      </c>
      <c r="E9827" t="s">
        <v>30</v>
      </c>
      <c r="F9827">
        <v>1908</v>
      </c>
      <c r="G9827">
        <v>3461</v>
      </c>
      <c r="H9827">
        <v>1.8139412997903563</v>
      </c>
      <c r="I9827" t="str">
        <f>VLOOKUP($B9827&amp;$E9827,'Employee List'!$A:$E,5,0)</f>
        <v>E-1245</v>
      </c>
    </row>
    <row r="9828" spans="1:9" x14ac:dyDescent="0.35">
      <c r="A9828" t="s">
        <v>1257</v>
      </c>
      <c r="B9828" t="s">
        <v>170</v>
      </c>
      <c r="C9828" t="s">
        <v>371</v>
      </c>
      <c r="D9828" t="s">
        <v>1281</v>
      </c>
      <c r="E9828" t="s">
        <v>31</v>
      </c>
      <c r="F9828">
        <v>1909</v>
      </c>
      <c r="G9828">
        <v>4028</v>
      </c>
      <c r="H9828">
        <v>2.1100052383446832</v>
      </c>
      <c r="I9828" t="str">
        <f>VLOOKUP($B9828&amp;$E9828,'Employee List'!$A:$E,5,0)</f>
        <v>E-1245</v>
      </c>
    </row>
    <row r="9829" spans="1:9" x14ac:dyDescent="0.35">
      <c r="A9829" t="s">
        <v>1257</v>
      </c>
      <c r="B9829" t="s">
        <v>171</v>
      </c>
      <c r="C9829" t="s">
        <v>371</v>
      </c>
      <c r="D9829" t="s">
        <v>1274</v>
      </c>
      <c r="E9829" t="s">
        <v>29</v>
      </c>
      <c r="F9829">
        <v>24948</v>
      </c>
      <c r="G9829">
        <v>15076</v>
      </c>
      <c r="H9829">
        <v>0.60429693763027093</v>
      </c>
      <c r="I9829" t="str">
        <f>VLOOKUP($B9829&amp;$E9829,'Employee List'!$A:$E,5,0)</f>
        <v>E-1246</v>
      </c>
    </row>
    <row r="9830" spans="1:9" x14ac:dyDescent="0.35">
      <c r="A9830" t="s">
        <v>1257</v>
      </c>
      <c r="B9830" t="s">
        <v>171</v>
      </c>
      <c r="C9830" t="s">
        <v>371</v>
      </c>
      <c r="D9830" t="s">
        <v>1274</v>
      </c>
      <c r="E9830" t="s">
        <v>30</v>
      </c>
      <c r="F9830">
        <v>22201</v>
      </c>
      <c r="G9830">
        <v>10363</v>
      </c>
      <c r="H9830">
        <v>0.46678077564073689</v>
      </c>
      <c r="I9830" t="str">
        <f>VLOOKUP($B9830&amp;$E9830,'Employee List'!$A:$E,5,0)</f>
        <v>E-1246</v>
      </c>
    </row>
    <row r="9831" spans="1:9" x14ac:dyDescent="0.35">
      <c r="A9831" t="s">
        <v>1257</v>
      </c>
      <c r="B9831" t="s">
        <v>171</v>
      </c>
      <c r="C9831" t="s">
        <v>371</v>
      </c>
      <c r="D9831" t="s">
        <v>1274</v>
      </c>
      <c r="E9831" t="s">
        <v>31</v>
      </c>
      <c r="F9831">
        <v>25266</v>
      </c>
      <c r="G9831">
        <v>16642</v>
      </c>
      <c r="H9831">
        <v>0.65867173276339741</v>
      </c>
      <c r="I9831" t="str">
        <f>VLOOKUP($B9831&amp;$E9831,'Employee List'!$A:$E,5,0)</f>
        <v>E-1246</v>
      </c>
    </row>
    <row r="9832" spans="1:9" x14ac:dyDescent="0.35">
      <c r="A9832" t="s">
        <v>1257</v>
      </c>
      <c r="B9832" t="s">
        <v>171</v>
      </c>
      <c r="C9832" t="s">
        <v>371</v>
      </c>
      <c r="D9832" t="s">
        <v>1263</v>
      </c>
      <c r="E9832" t="s">
        <v>29</v>
      </c>
      <c r="F9832">
        <v>3516</v>
      </c>
      <c r="G9832">
        <v>2140</v>
      </c>
      <c r="H9832">
        <v>0.608646188850967</v>
      </c>
      <c r="I9832" t="str">
        <f>VLOOKUP($B9832&amp;$E9832,'Employee List'!$A:$E,5,0)</f>
        <v>E-1246</v>
      </c>
    </row>
    <row r="9833" spans="1:9" x14ac:dyDescent="0.35">
      <c r="A9833" t="s">
        <v>1257</v>
      </c>
      <c r="B9833" t="s">
        <v>171</v>
      </c>
      <c r="C9833" t="s">
        <v>371</v>
      </c>
      <c r="D9833" t="s">
        <v>1263</v>
      </c>
      <c r="E9833" t="s">
        <v>30</v>
      </c>
      <c r="F9833">
        <v>1149</v>
      </c>
      <c r="G9833">
        <v>9174</v>
      </c>
      <c r="H9833">
        <v>7.9843342036553526</v>
      </c>
      <c r="I9833" t="str">
        <f>VLOOKUP($B9833&amp;$E9833,'Employee List'!$A:$E,5,0)</f>
        <v>E-1246</v>
      </c>
    </row>
    <row r="9834" spans="1:9" x14ac:dyDescent="0.35">
      <c r="A9834" t="s">
        <v>1257</v>
      </c>
      <c r="B9834" t="s">
        <v>171</v>
      </c>
      <c r="C9834" t="s">
        <v>371</v>
      </c>
      <c r="D9834" t="s">
        <v>1263</v>
      </c>
      <c r="E9834" t="s">
        <v>31</v>
      </c>
      <c r="F9834">
        <v>1328</v>
      </c>
      <c r="G9834">
        <v>1773</v>
      </c>
      <c r="H9834">
        <v>1.3350903614457832</v>
      </c>
      <c r="I9834" t="str">
        <f>VLOOKUP($B9834&amp;$E9834,'Employee List'!$A:$E,5,0)</f>
        <v>E-1246</v>
      </c>
    </row>
    <row r="9835" spans="1:9" x14ac:dyDescent="0.35">
      <c r="A9835" t="s">
        <v>1257</v>
      </c>
      <c r="B9835" t="s">
        <v>171</v>
      </c>
      <c r="C9835" t="s">
        <v>371</v>
      </c>
      <c r="D9835" t="s">
        <v>1264</v>
      </c>
      <c r="E9835" t="s">
        <v>29</v>
      </c>
      <c r="F9835">
        <v>4183</v>
      </c>
      <c r="G9835">
        <v>4538</v>
      </c>
      <c r="H9835">
        <v>1.0848673201051877</v>
      </c>
      <c r="I9835" t="str">
        <f>VLOOKUP($B9835&amp;$E9835,'Employee List'!$A:$E,5,0)</f>
        <v>E-1246</v>
      </c>
    </row>
    <row r="9836" spans="1:9" x14ac:dyDescent="0.35">
      <c r="A9836" t="s">
        <v>1257</v>
      </c>
      <c r="B9836" t="s">
        <v>171</v>
      </c>
      <c r="C9836" t="s">
        <v>371</v>
      </c>
      <c r="D9836" t="s">
        <v>1264</v>
      </c>
      <c r="E9836" t="s">
        <v>30</v>
      </c>
      <c r="F9836">
        <v>2374</v>
      </c>
      <c r="G9836">
        <v>1887</v>
      </c>
      <c r="H9836">
        <v>0.79486099410278011</v>
      </c>
      <c r="I9836" t="str">
        <f>VLOOKUP($B9836&amp;$E9836,'Employee List'!$A:$E,5,0)</f>
        <v>E-1246</v>
      </c>
    </row>
    <row r="9837" spans="1:9" x14ac:dyDescent="0.35">
      <c r="A9837" t="s">
        <v>1257</v>
      </c>
      <c r="B9837" t="s">
        <v>171</v>
      </c>
      <c r="C9837" t="s">
        <v>371</v>
      </c>
      <c r="D9837" t="s">
        <v>1264</v>
      </c>
      <c r="E9837" t="s">
        <v>31</v>
      </c>
      <c r="F9837">
        <v>4214</v>
      </c>
      <c r="G9837">
        <v>4108</v>
      </c>
      <c r="H9837">
        <v>0.97484575225439007</v>
      </c>
      <c r="I9837" t="str">
        <f>VLOOKUP($B9837&amp;$E9837,'Employee List'!$A:$E,5,0)</f>
        <v>E-1246</v>
      </c>
    </row>
    <row r="9838" spans="1:9" x14ac:dyDescent="0.35">
      <c r="A9838" t="s">
        <v>1257</v>
      </c>
      <c r="B9838" t="s">
        <v>171</v>
      </c>
      <c r="C9838" t="s">
        <v>371</v>
      </c>
      <c r="D9838" t="s">
        <v>1265</v>
      </c>
      <c r="E9838" t="s">
        <v>29</v>
      </c>
      <c r="F9838">
        <v>12266</v>
      </c>
      <c r="G9838">
        <v>15029</v>
      </c>
      <c r="H9838">
        <v>1.2252568074351866</v>
      </c>
      <c r="I9838" t="str">
        <f>VLOOKUP($B9838&amp;$E9838,'Employee List'!$A:$E,5,0)</f>
        <v>E-1246</v>
      </c>
    </row>
    <row r="9839" spans="1:9" x14ac:dyDescent="0.35">
      <c r="A9839" t="s">
        <v>1257</v>
      </c>
      <c r="B9839" t="s">
        <v>171</v>
      </c>
      <c r="C9839" t="s">
        <v>371</v>
      </c>
      <c r="D9839" t="s">
        <v>1265</v>
      </c>
      <c r="E9839" t="s">
        <v>30</v>
      </c>
      <c r="F9839">
        <v>13938</v>
      </c>
      <c r="G9839">
        <v>7506</v>
      </c>
      <c r="H9839">
        <v>0.53852776582006023</v>
      </c>
      <c r="I9839" t="str">
        <f>VLOOKUP($B9839&amp;$E9839,'Employee List'!$A:$E,5,0)</f>
        <v>E-1246</v>
      </c>
    </row>
    <row r="9840" spans="1:9" x14ac:dyDescent="0.35">
      <c r="A9840" t="s">
        <v>1257</v>
      </c>
      <c r="B9840" t="s">
        <v>171</v>
      </c>
      <c r="C9840" t="s">
        <v>371</v>
      </c>
      <c r="D9840" t="s">
        <v>1265</v>
      </c>
      <c r="E9840" t="s">
        <v>31</v>
      </c>
      <c r="F9840">
        <v>12422</v>
      </c>
      <c r="G9840">
        <v>23700</v>
      </c>
      <c r="H9840">
        <v>1.9079053292545485</v>
      </c>
      <c r="I9840" t="str">
        <f>VLOOKUP($B9840&amp;$E9840,'Employee List'!$A:$E,5,0)</f>
        <v>E-1246</v>
      </c>
    </row>
    <row r="9841" spans="1:9" x14ac:dyDescent="0.35">
      <c r="A9841" t="s">
        <v>1257</v>
      </c>
      <c r="B9841" t="s">
        <v>171</v>
      </c>
      <c r="C9841" t="s">
        <v>371</v>
      </c>
      <c r="D9841" t="s">
        <v>1260</v>
      </c>
      <c r="E9841" t="s">
        <v>29</v>
      </c>
      <c r="F9841">
        <v>83113</v>
      </c>
      <c r="G9841">
        <v>44536</v>
      </c>
      <c r="H9841">
        <v>0.53584878418538617</v>
      </c>
      <c r="I9841" t="str">
        <f>VLOOKUP($B9841&amp;$E9841,'Employee List'!$A:$E,5,0)</f>
        <v>E-1246</v>
      </c>
    </row>
    <row r="9842" spans="1:9" x14ac:dyDescent="0.35">
      <c r="A9842" t="s">
        <v>1257</v>
      </c>
      <c r="B9842" t="s">
        <v>171</v>
      </c>
      <c r="C9842" t="s">
        <v>371</v>
      </c>
      <c r="D9842" t="s">
        <v>1260</v>
      </c>
      <c r="E9842" t="s">
        <v>30</v>
      </c>
      <c r="F9842">
        <v>83020</v>
      </c>
      <c r="G9842">
        <v>75922</v>
      </c>
      <c r="H9842">
        <v>0.91450252951096123</v>
      </c>
      <c r="I9842" t="str">
        <f>VLOOKUP($B9842&amp;$E9842,'Employee List'!$A:$E,5,0)</f>
        <v>E-1246</v>
      </c>
    </row>
    <row r="9843" spans="1:9" x14ac:dyDescent="0.35">
      <c r="A9843" t="s">
        <v>1257</v>
      </c>
      <c r="B9843" t="s">
        <v>171</v>
      </c>
      <c r="C9843" t="s">
        <v>371</v>
      </c>
      <c r="D9843" t="s">
        <v>1260</v>
      </c>
      <c r="E9843" t="s">
        <v>31</v>
      </c>
      <c r="F9843">
        <v>97367</v>
      </c>
      <c r="G9843">
        <v>139257</v>
      </c>
      <c r="H9843">
        <v>1.4302279006234144</v>
      </c>
      <c r="I9843" t="str">
        <f>VLOOKUP($B9843&amp;$E9843,'Employee List'!$A:$E,5,0)</f>
        <v>E-1246</v>
      </c>
    </row>
    <row r="9844" spans="1:9" x14ac:dyDescent="0.35">
      <c r="A9844" t="s">
        <v>1257</v>
      </c>
      <c r="B9844" t="s">
        <v>171</v>
      </c>
      <c r="C9844" t="s">
        <v>371</v>
      </c>
      <c r="D9844" t="s">
        <v>1261</v>
      </c>
      <c r="E9844" t="s">
        <v>29</v>
      </c>
      <c r="F9844">
        <v>58155</v>
      </c>
      <c r="G9844">
        <v>40164</v>
      </c>
      <c r="H9844">
        <v>0.69063709053391797</v>
      </c>
      <c r="I9844" t="str">
        <f>VLOOKUP($B9844&amp;$E9844,'Employee List'!$A:$E,5,0)</f>
        <v>E-1246</v>
      </c>
    </row>
    <row r="9845" spans="1:9" x14ac:dyDescent="0.35">
      <c r="A9845" t="s">
        <v>1257</v>
      </c>
      <c r="B9845" t="s">
        <v>171</v>
      </c>
      <c r="C9845" t="s">
        <v>371</v>
      </c>
      <c r="D9845" t="s">
        <v>1261</v>
      </c>
      <c r="E9845" t="s">
        <v>30</v>
      </c>
      <c r="F9845">
        <v>58545</v>
      </c>
      <c r="G9845">
        <v>60330</v>
      </c>
      <c r="H9845">
        <v>1.0304893671534716</v>
      </c>
      <c r="I9845" t="str">
        <f>VLOOKUP($B9845&amp;$E9845,'Employee List'!$A:$E,5,0)</f>
        <v>E-1246</v>
      </c>
    </row>
    <row r="9846" spans="1:9" x14ac:dyDescent="0.35">
      <c r="A9846" t="s">
        <v>1257</v>
      </c>
      <c r="B9846" t="s">
        <v>171</v>
      </c>
      <c r="C9846" t="s">
        <v>371</v>
      </c>
      <c r="D9846" t="s">
        <v>1261</v>
      </c>
      <c r="E9846" t="s">
        <v>31</v>
      </c>
      <c r="F9846">
        <v>61234</v>
      </c>
      <c r="G9846">
        <v>67262</v>
      </c>
      <c r="H9846">
        <v>1.0984420420028089</v>
      </c>
      <c r="I9846" t="str">
        <f>VLOOKUP($B9846&amp;$E9846,'Employee List'!$A:$E,5,0)</f>
        <v>E-1246</v>
      </c>
    </row>
    <row r="9847" spans="1:9" x14ac:dyDescent="0.35">
      <c r="A9847" t="s">
        <v>1257</v>
      </c>
      <c r="B9847" t="s">
        <v>171</v>
      </c>
      <c r="C9847" t="s">
        <v>371</v>
      </c>
      <c r="D9847" t="s">
        <v>1266</v>
      </c>
      <c r="E9847" t="s">
        <v>29</v>
      </c>
      <c r="F9847">
        <v>170577</v>
      </c>
      <c r="G9847">
        <v>100673</v>
      </c>
      <c r="H9847">
        <v>0.59019094016192097</v>
      </c>
      <c r="I9847" t="str">
        <f>VLOOKUP($B9847&amp;$E9847,'Employee List'!$A:$E,5,0)</f>
        <v>E-1246</v>
      </c>
    </row>
    <row r="9848" spans="1:9" x14ac:dyDescent="0.35">
      <c r="A9848" t="s">
        <v>1257</v>
      </c>
      <c r="B9848" t="s">
        <v>171</v>
      </c>
      <c r="C9848" t="s">
        <v>371</v>
      </c>
      <c r="D9848" t="s">
        <v>1266</v>
      </c>
      <c r="E9848" t="s">
        <v>30</v>
      </c>
      <c r="F9848">
        <v>178134</v>
      </c>
      <c r="G9848">
        <v>143312</v>
      </c>
      <c r="H9848">
        <v>0.80451794716337144</v>
      </c>
      <c r="I9848" t="str">
        <f>VLOOKUP($B9848&amp;$E9848,'Employee List'!$A:$E,5,0)</f>
        <v>E-1246</v>
      </c>
    </row>
    <row r="9849" spans="1:9" x14ac:dyDescent="0.35">
      <c r="A9849" t="s">
        <v>1257</v>
      </c>
      <c r="B9849" t="s">
        <v>171</v>
      </c>
      <c r="C9849" t="s">
        <v>371</v>
      </c>
      <c r="D9849" t="s">
        <v>1266</v>
      </c>
      <c r="E9849" t="s">
        <v>31</v>
      </c>
      <c r="F9849">
        <v>177489</v>
      </c>
      <c r="G9849">
        <v>173200</v>
      </c>
      <c r="H9849">
        <v>0.97583512217658563</v>
      </c>
      <c r="I9849" t="str">
        <f>VLOOKUP($B9849&amp;$E9849,'Employee List'!$A:$E,5,0)</f>
        <v>E-1246</v>
      </c>
    </row>
    <row r="9850" spans="1:9" x14ac:dyDescent="0.35">
      <c r="A9850" t="s">
        <v>1257</v>
      </c>
      <c r="B9850" t="s">
        <v>171</v>
      </c>
      <c r="C9850" t="s">
        <v>371</v>
      </c>
      <c r="D9850" t="s">
        <v>1267</v>
      </c>
      <c r="E9850" t="s">
        <v>29</v>
      </c>
      <c r="F9850">
        <v>22227</v>
      </c>
      <c r="G9850">
        <v>4418</v>
      </c>
      <c r="H9850">
        <v>0.19876726503801684</v>
      </c>
      <c r="I9850" t="str">
        <f>VLOOKUP($B9850&amp;$E9850,'Employee List'!$A:$E,5,0)</f>
        <v>E-1246</v>
      </c>
    </row>
    <row r="9851" spans="1:9" x14ac:dyDescent="0.35">
      <c r="A9851" t="s">
        <v>1257</v>
      </c>
      <c r="B9851" t="s">
        <v>171</v>
      </c>
      <c r="C9851" t="s">
        <v>371</v>
      </c>
      <c r="D9851" t="s">
        <v>1267</v>
      </c>
      <c r="E9851" t="s">
        <v>30</v>
      </c>
      <c r="F9851">
        <v>19804</v>
      </c>
      <c r="G9851">
        <v>8959</v>
      </c>
      <c r="H9851">
        <v>0.45238335689759646</v>
      </c>
      <c r="I9851" t="str">
        <f>VLOOKUP($B9851&amp;$E9851,'Employee List'!$A:$E,5,0)</f>
        <v>E-1246</v>
      </c>
    </row>
    <row r="9852" spans="1:9" x14ac:dyDescent="0.35">
      <c r="A9852" t="s">
        <v>1257</v>
      </c>
      <c r="B9852" t="s">
        <v>171</v>
      </c>
      <c r="C9852" t="s">
        <v>371</v>
      </c>
      <c r="D9852" t="s">
        <v>1267</v>
      </c>
      <c r="E9852" t="s">
        <v>31</v>
      </c>
      <c r="F9852">
        <v>19394</v>
      </c>
      <c r="G9852">
        <v>16786</v>
      </c>
      <c r="H9852">
        <v>0.86552542023306178</v>
      </c>
      <c r="I9852" t="str">
        <f>VLOOKUP($B9852&amp;$E9852,'Employee List'!$A:$E,5,0)</f>
        <v>E-1246</v>
      </c>
    </row>
    <row r="9853" spans="1:9" x14ac:dyDescent="0.35">
      <c r="A9853" t="s">
        <v>1257</v>
      </c>
      <c r="B9853" t="s">
        <v>171</v>
      </c>
      <c r="C9853" t="s">
        <v>371</v>
      </c>
      <c r="D9853" t="s">
        <v>1268</v>
      </c>
      <c r="E9853" t="s">
        <v>29</v>
      </c>
      <c r="F9853">
        <v>14117</v>
      </c>
      <c r="G9853">
        <v>3076</v>
      </c>
      <c r="H9853">
        <v>0.21789332011050505</v>
      </c>
      <c r="I9853" t="str">
        <f>VLOOKUP($B9853&amp;$E9853,'Employee List'!$A:$E,5,0)</f>
        <v>E-1246</v>
      </c>
    </row>
    <row r="9854" spans="1:9" x14ac:dyDescent="0.35">
      <c r="A9854" t="s">
        <v>1257</v>
      </c>
      <c r="B9854" t="s">
        <v>171</v>
      </c>
      <c r="C9854" t="s">
        <v>371</v>
      </c>
      <c r="D9854" t="s">
        <v>1268</v>
      </c>
      <c r="E9854" t="s">
        <v>30</v>
      </c>
      <c r="F9854">
        <v>11582</v>
      </c>
      <c r="G9854">
        <v>9498</v>
      </c>
      <c r="H9854">
        <v>0.82006561906406494</v>
      </c>
      <c r="I9854" t="str">
        <f>VLOOKUP($B9854&amp;$E9854,'Employee List'!$A:$E,5,0)</f>
        <v>E-1246</v>
      </c>
    </row>
    <row r="9855" spans="1:9" x14ac:dyDescent="0.35">
      <c r="A9855" t="s">
        <v>1257</v>
      </c>
      <c r="B9855" t="s">
        <v>171</v>
      </c>
      <c r="C9855" t="s">
        <v>371</v>
      </c>
      <c r="D9855" t="s">
        <v>1268</v>
      </c>
      <c r="E9855" t="s">
        <v>31</v>
      </c>
      <c r="F9855">
        <v>14622</v>
      </c>
      <c r="G9855">
        <v>11446</v>
      </c>
      <c r="H9855">
        <v>0.78279305156613321</v>
      </c>
      <c r="I9855" t="str">
        <f>VLOOKUP($B9855&amp;$E9855,'Employee List'!$A:$E,5,0)</f>
        <v>E-1246</v>
      </c>
    </row>
    <row r="9856" spans="1:9" x14ac:dyDescent="0.35">
      <c r="A9856" t="s">
        <v>1257</v>
      </c>
      <c r="B9856" t="s">
        <v>171</v>
      </c>
      <c r="C9856" t="s">
        <v>371</v>
      </c>
      <c r="D9856" t="s">
        <v>1269</v>
      </c>
      <c r="E9856" t="s">
        <v>29</v>
      </c>
      <c r="F9856">
        <v>4776</v>
      </c>
      <c r="G9856">
        <v>4079</v>
      </c>
      <c r="H9856">
        <v>0.85406197654941374</v>
      </c>
      <c r="I9856" t="str">
        <f>VLOOKUP($B9856&amp;$E9856,'Employee List'!$A:$E,5,0)</f>
        <v>E-1246</v>
      </c>
    </row>
    <row r="9857" spans="1:9" x14ac:dyDescent="0.35">
      <c r="A9857" t="s">
        <v>1257</v>
      </c>
      <c r="B9857" t="s">
        <v>171</v>
      </c>
      <c r="C9857" t="s">
        <v>371</v>
      </c>
      <c r="D9857" t="s">
        <v>1269</v>
      </c>
      <c r="E9857" t="s">
        <v>30</v>
      </c>
      <c r="F9857">
        <v>2644</v>
      </c>
      <c r="G9857">
        <v>10148</v>
      </c>
      <c r="H9857">
        <v>3.8381240544629351</v>
      </c>
      <c r="I9857" t="str">
        <f>VLOOKUP($B9857&amp;$E9857,'Employee List'!$A:$E,5,0)</f>
        <v>E-1246</v>
      </c>
    </row>
    <row r="9858" spans="1:9" x14ac:dyDescent="0.35">
      <c r="A9858" t="s">
        <v>1257</v>
      </c>
      <c r="B9858" t="s">
        <v>171</v>
      </c>
      <c r="C9858" t="s">
        <v>371</v>
      </c>
      <c r="D9858" t="s">
        <v>1269</v>
      </c>
      <c r="E9858" t="s">
        <v>31</v>
      </c>
      <c r="F9858">
        <v>4977</v>
      </c>
      <c r="G9858">
        <v>6434</v>
      </c>
      <c r="H9858">
        <v>1.2927466345187864</v>
      </c>
      <c r="I9858" t="str">
        <f>VLOOKUP($B9858&amp;$E9858,'Employee List'!$A:$E,5,0)</f>
        <v>E-1246</v>
      </c>
    </row>
    <row r="9859" spans="1:9" x14ac:dyDescent="0.35">
      <c r="A9859" t="s">
        <v>1257</v>
      </c>
      <c r="B9859" t="s">
        <v>171</v>
      </c>
      <c r="C9859" t="s">
        <v>371</v>
      </c>
      <c r="D9859" t="s">
        <v>1270</v>
      </c>
      <c r="E9859" t="s">
        <v>29</v>
      </c>
      <c r="F9859">
        <v>6939</v>
      </c>
      <c r="G9859">
        <v>3404</v>
      </c>
      <c r="H9859">
        <v>0.49056059951001585</v>
      </c>
      <c r="I9859" t="str">
        <f>VLOOKUP($B9859&amp;$E9859,'Employee List'!$A:$E,5,0)</f>
        <v>E-1246</v>
      </c>
    </row>
    <row r="9860" spans="1:9" x14ac:dyDescent="0.35">
      <c r="A9860" t="s">
        <v>1257</v>
      </c>
      <c r="B9860" t="s">
        <v>171</v>
      </c>
      <c r="C9860" t="s">
        <v>371</v>
      </c>
      <c r="D9860" t="s">
        <v>1270</v>
      </c>
      <c r="E9860" t="s">
        <v>30</v>
      </c>
      <c r="F9860">
        <v>7043</v>
      </c>
      <c r="G9860">
        <v>4827</v>
      </c>
      <c r="H9860">
        <v>0.68536135169672019</v>
      </c>
      <c r="I9860" t="str">
        <f>VLOOKUP($B9860&amp;$E9860,'Employee List'!$A:$E,5,0)</f>
        <v>E-1246</v>
      </c>
    </row>
    <row r="9861" spans="1:9" x14ac:dyDescent="0.35">
      <c r="A9861" t="s">
        <v>1257</v>
      </c>
      <c r="B9861" t="s">
        <v>171</v>
      </c>
      <c r="C9861" t="s">
        <v>371</v>
      </c>
      <c r="D9861" t="s">
        <v>1270</v>
      </c>
      <c r="E9861" t="s">
        <v>31</v>
      </c>
      <c r="F9861">
        <v>6987</v>
      </c>
      <c r="G9861">
        <v>5219</v>
      </c>
      <c r="H9861">
        <v>0.74695863746958635</v>
      </c>
      <c r="I9861" t="str">
        <f>VLOOKUP($B9861&amp;$E9861,'Employee List'!$A:$E,5,0)</f>
        <v>E-1246</v>
      </c>
    </row>
    <row r="9862" spans="1:9" x14ac:dyDescent="0.35">
      <c r="A9862" t="s">
        <v>1257</v>
      </c>
      <c r="B9862" t="s">
        <v>171</v>
      </c>
      <c r="C9862" t="s">
        <v>371</v>
      </c>
      <c r="D9862" t="s">
        <v>1271</v>
      </c>
      <c r="E9862" t="s">
        <v>29</v>
      </c>
      <c r="F9862">
        <v>32937</v>
      </c>
      <c r="G9862">
        <v>18601</v>
      </c>
      <c r="H9862">
        <v>0.56474481586058234</v>
      </c>
      <c r="I9862" t="str">
        <f>VLOOKUP($B9862&amp;$E9862,'Employee List'!$A:$E,5,0)</f>
        <v>E-1246</v>
      </c>
    </row>
    <row r="9863" spans="1:9" x14ac:dyDescent="0.35">
      <c r="A9863" t="s">
        <v>1257</v>
      </c>
      <c r="B9863" t="s">
        <v>171</v>
      </c>
      <c r="C9863" t="s">
        <v>371</v>
      </c>
      <c r="D9863" t="s">
        <v>1271</v>
      </c>
      <c r="E9863" t="s">
        <v>30</v>
      </c>
      <c r="F9863">
        <v>33077</v>
      </c>
      <c r="G9863">
        <v>15565</v>
      </c>
      <c r="H9863">
        <v>0.47056867309610906</v>
      </c>
      <c r="I9863" t="str">
        <f>VLOOKUP($B9863&amp;$E9863,'Employee List'!$A:$E,5,0)</f>
        <v>E-1246</v>
      </c>
    </row>
    <row r="9864" spans="1:9" x14ac:dyDescent="0.35">
      <c r="A9864" t="s">
        <v>1257</v>
      </c>
      <c r="B9864" t="s">
        <v>171</v>
      </c>
      <c r="C9864" t="s">
        <v>371</v>
      </c>
      <c r="D9864" t="s">
        <v>1271</v>
      </c>
      <c r="E9864" t="s">
        <v>31</v>
      </c>
      <c r="F9864">
        <v>33375</v>
      </c>
      <c r="G9864">
        <v>28693</v>
      </c>
      <c r="H9864">
        <v>0.8597153558052435</v>
      </c>
      <c r="I9864" t="str">
        <f>VLOOKUP($B9864&amp;$E9864,'Employee List'!$A:$E,5,0)</f>
        <v>E-1246</v>
      </c>
    </row>
    <row r="9865" spans="1:9" x14ac:dyDescent="0.35">
      <c r="A9865" t="s">
        <v>1257</v>
      </c>
      <c r="B9865" t="s">
        <v>171</v>
      </c>
      <c r="C9865" t="s">
        <v>371</v>
      </c>
      <c r="D9865" t="s">
        <v>1258</v>
      </c>
      <c r="E9865" t="s">
        <v>29</v>
      </c>
      <c r="F9865">
        <v>143453</v>
      </c>
      <c r="G9865">
        <v>91901</v>
      </c>
      <c r="H9865">
        <v>0.64063491178295329</v>
      </c>
      <c r="I9865" t="str">
        <f>VLOOKUP($B9865&amp;$E9865,'Employee List'!$A:$E,5,0)</f>
        <v>E-1246</v>
      </c>
    </row>
    <row r="9866" spans="1:9" x14ac:dyDescent="0.35">
      <c r="A9866" t="s">
        <v>1257</v>
      </c>
      <c r="B9866" t="s">
        <v>171</v>
      </c>
      <c r="C9866" t="s">
        <v>371</v>
      </c>
      <c r="D9866" t="s">
        <v>1258</v>
      </c>
      <c r="E9866" t="s">
        <v>30</v>
      </c>
      <c r="F9866">
        <v>137183</v>
      </c>
      <c r="G9866">
        <v>103256</v>
      </c>
      <c r="H9866">
        <v>0.75268801527886109</v>
      </c>
      <c r="I9866" t="str">
        <f>VLOOKUP($B9866&amp;$E9866,'Employee List'!$A:$E,5,0)</f>
        <v>E-1246</v>
      </c>
    </row>
    <row r="9867" spans="1:9" x14ac:dyDescent="0.35">
      <c r="A9867" t="s">
        <v>1257</v>
      </c>
      <c r="B9867" t="s">
        <v>171</v>
      </c>
      <c r="C9867" t="s">
        <v>371</v>
      </c>
      <c r="D9867" t="s">
        <v>1258</v>
      </c>
      <c r="E9867" t="s">
        <v>31</v>
      </c>
      <c r="F9867">
        <v>133552</v>
      </c>
      <c r="G9867">
        <v>121268</v>
      </c>
      <c r="H9867">
        <v>0.90802084581286691</v>
      </c>
      <c r="I9867" t="str">
        <f>VLOOKUP($B9867&amp;$E9867,'Employee List'!$A:$E,5,0)</f>
        <v>E-1246</v>
      </c>
    </row>
    <row r="9868" spans="1:9" x14ac:dyDescent="0.35">
      <c r="A9868" t="s">
        <v>1257</v>
      </c>
      <c r="B9868" t="s">
        <v>171</v>
      </c>
      <c r="C9868" t="s">
        <v>371</v>
      </c>
      <c r="D9868" t="s">
        <v>1272</v>
      </c>
      <c r="E9868" t="s">
        <v>29</v>
      </c>
      <c r="F9868">
        <v>12369</v>
      </c>
      <c r="G9868">
        <v>7362</v>
      </c>
      <c r="H9868">
        <v>0.59519767159835069</v>
      </c>
      <c r="I9868" t="str">
        <f>VLOOKUP($B9868&amp;$E9868,'Employee List'!$A:$E,5,0)</f>
        <v>E-1246</v>
      </c>
    </row>
    <row r="9869" spans="1:9" x14ac:dyDescent="0.35">
      <c r="A9869" t="s">
        <v>1257</v>
      </c>
      <c r="B9869" t="s">
        <v>171</v>
      </c>
      <c r="C9869" t="s">
        <v>371</v>
      </c>
      <c r="D9869" t="s">
        <v>1272</v>
      </c>
      <c r="E9869" t="s">
        <v>30</v>
      </c>
      <c r="F9869">
        <v>12425</v>
      </c>
      <c r="G9869">
        <v>14277</v>
      </c>
      <c r="H9869">
        <v>1.1490543259557344</v>
      </c>
      <c r="I9869" t="str">
        <f>VLOOKUP($B9869&amp;$E9869,'Employee List'!$A:$E,5,0)</f>
        <v>E-1246</v>
      </c>
    </row>
    <row r="9870" spans="1:9" x14ac:dyDescent="0.35">
      <c r="A9870" t="s">
        <v>1257</v>
      </c>
      <c r="B9870" t="s">
        <v>171</v>
      </c>
      <c r="C9870" t="s">
        <v>371</v>
      </c>
      <c r="D9870" t="s">
        <v>1272</v>
      </c>
      <c r="E9870" t="s">
        <v>31</v>
      </c>
      <c r="F9870">
        <v>12686</v>
      </c>
      <c r="G9870">
        <v>11315</v>
      </c>
      <c r="H9870">
        <v>0.89192810972725844</v>
      </c>
      <c r="I9870" t="str">
        <f>VLOOKUP($B9870&amp;$E9870,'Employee List'!$A:$E,5,0)</f>
        <v>E-1246</v>
      </c>
    </row>
    <row r="9871" spans="1:9" x14ac:dyDescent="0.35">
      <c r="A9871" t="s">
        <v>1257</v>
      </c>
      <c r="B9871" t="s">
        <v>171</v>
      </c>
      <c r="C9871" t="s">
        <v>371</v>
      </c>
      <c r="D9871" t="s">
        <v>1259</v>
      </c>
      <c r="E9871" t="s">
        <v>29</v>
      </c>
      <c r="F9871">
        <v>17188</v>
      </c>
      <c r="G9871">
        <v>11654</v>
      </c>
      <c r="H9871">
        <v>0.67803118454735867</v>
      </c>
      <c r="I9871" t="str">
        <f>VLOOKUP($B9871&amp;$E9871,'Employee List'!$A:$E,5,0)</f>
        <v>E-1246</v>
      </c>
    </row>
    <row r="9872" spans="1:9" x14ac:dyDescent="0.35">
      <c r="A9872" t="s">
        <v>1257</v>
      </c>
      <c r="B9872" t="s">
        <v>171</v>
      </c>
      <c r="C9872" t="s">
        <v>371</v>
      </c>
      <c r="D9872" t="s">
        <v>1259</v>
      </c>
      <c r="E9872" t="s">
        <v>30</v>
      </c>
      <c r="F9872">
        <v>16299</v>
      </c>
      <c r="G9872">
        <v>20962</v>
      </c>
      <c r="H9872">
        <v>1.2860911712374992</v>
      </c>
      <c r="I9872" t="str">
        <f>VLOOKUP($B9872&amp;$E9872,'Employee List'!$A:$E,5,0)</f>
        <v>E-1246</v>
      </c>
    </row>
    <row r="9873" spans="1:9" x14ac:dyDescent="0.35">
      <c r="A9873" t="s">
        <v>1257</v>
      </c>
      <c r="B9873" t="s">
        <v>171</v>
      </c>
      <c r="C9873" t="s">
        <v>371</v>
      </c>
      <c r="D9873" t="s">
        <v>1259</v>
      </c>
      <c r="E9873" t="s">
        <v>31</v>
      </c>
      <c r="F9873">
        <v>19515</v>
      </c>
      <c r="G9873">
        <v>15591</v>
      </c>
      <c r="H9873">
        <v>0.798923904688701</v>
      </c>
      <c r="I9873" t="str">
        <f>VLOOKUP($B9873&amp;$E9873,'Employee List'!$A:$E,5,0)</f>
        <v>E-1246</v>
      </c>
    </row>
    <row r="9874" spans="1:9" x14ac:dyDescent="0.35">
      <c r="A9874" t="s">
        <v>1257</v>
      </c>
      <c r="B9874" t="s">
        <v>171</v>
      </c>
      <c r="C9874" t="s">
        <v>371</v>
      </c>
      <c r="D9874" t="s">
        <v>1273</v>
      </c>
      <c r="E9874" t="s">
        <v>29</v>
      </c>
      <c r="F9874">
        <v>6871</v>
      </c>
      <c r="G9874">
        <v>5510</v>
      </c>
      <c r="H9874">
        <v>0.80192111774123132</v>
      </c>
      <c r="I9874" t="str">
        <f>VLOOKUP($B9874&amp;$E9874,'Employee List'!$A:$E,5,0)</f>
        <v>E-1246</v>
      </c>
    </row>
    <row r="9875" spans="1:9" x14ac:dyDescent="0.35">
      <c r="A9875" t="s">
        <v>1257</v>
      </c>
      <c r="B9875" t="s">
        <v>171</v>
      </c>
      <c r="C9875" t="s">
        <v>371</v>
      </c>
      <c r="D9875" t="s">
        <v>1273</v>
      </c>
      <c r="E9875" t="s">
        <v>30</v>
      </c>
      <c r="F9875">
        <v>6881</v>
      </c>
      <c r="G9875">
        <v>7996</v>
      </c>
      <c r="H9875">
        <v>1.1620404011044907</v>
      </c>
      <c r="I9875" t="str">
        <f>VLOOKUP($B9875&amp;$E9875,'Employee List'!$A:$E,5,0)</f>
        <v>E-1246</v>
      </c>
    </row>
    <row r="9876" spans="1:9" x14ac:dyDescent="0.35">
      <c r="A9876" t="s">
        <v>1257</v>
      </c>
      <c r="B9876" t="s">
        <v>171</v>
      </c>
      <c r="C9876" t="s">
        <v>371</v>
      </c>
      <c r="D9876" t="s">
        <v>1273</v>
      </c>
      <c r="E9876" t="s">
        <v>31</v>
      </c>
      <c r="F9876">
        <v>8199</v>
      </c>
      <c r="G9876">
        <v>9017</v>
      </c>
      <c r="H9876">
        <v>1.0997682644224906</v>
      </c>
      <c r="I9876" t="str">
        <f>VLOOKUP($B9876&amp;$E9876,'Employee List'!$A:$E,5,0)</f>
        <v>E-1246</v>
      </c>
    </row>
    <row r="9877" spans="1:9" x14ac:dyDescent="0.35">
      <c r="A9877" t="s">
        <v>1257</v>
      </c>
      <c r="B9877" t="s">
        <v>171</v>
      </c>
      <c r="C9877" t="s">
        <v>371</v>
      </c>
      <c r="D9877" t="s">
        <v>1275</v>
      </c>
      <c r="E9877" t="s">
        <v>29</v>
      </c>
      <c r="F9877">
        <v>4351</v>
      </c>
      <c r="G9877">
        <v>3158</v>
      </c>
      <c r="H9877">
        <v>0.72581015858423348</v>
      </c>
      <c r="I9877" t="str">
        <f>VLOOKUP($B9877&amp;$E9877,'Employee List'!$A:$E,5,0)</f>
        <v>E-1246</v>
      </c>
    </row>
    <row r="9878" spans="1:9" x14ac:dyDescent="0.35">
      <c r="A9878" t="s">
        <v>1257</v>
      </c>
      <c r="B9878" t="s">
        <v>171</v>
      </c>
      <c r="C9878" t="s">
        <v>371</v>
      </c>
      <c r="D9878" t="s">
        <v>1275</v>
      </c>
      <c r="E9878" t="s">
        <v>30</v>
      </c>
      <c r="F9878">
        <v>4826</v>
      </c>
      <c r="G9878">
        <v>3802</v>
      </c>
      <c r="H9878">
        <v>0.78781599668462499</v>
      </c>
      <c r="I9878" t="str">
        <f>VLOOKUP($B9878&amp;$E9878,'Employee List'!$A:$E,5,0)</f>
        <v>E-1246</v>
      </c>
    </row>
    <row r="9879" spans="1:9" x14ac:dyDescent="0.35">
      <c r="A9879" t="s">
        <v>1257</v>
      </c>
      <c r="B9879" t="s">
        <v>171</v>
      </c>
      <c r="C9879" t="s">
        <v>371</v>
      </c>
      <c r="D9879" t="s">
        <v>1275</v>
      </c>
      <c r="E9879" t="s">
        <v>31</v>
      </c>
      <c r="F9879">
        <v>4552</v>
      </c>
      <c r="G9879">
        <v>4569</v>
      </c>
      <c r="H9879">
        <v>1.0037346221441126</v>
      </c>
      <c r="I9879" t="str">
        <f>VLOOKUP($B9879&amp;$E9879,'Employee List'!$A:$E,5,0)</f>
        <v>E-1246</v>
      </c>
    </row>
    <row r="9880" spans="1:9" x14ac:dyDescent="0.35">
      <c r="A9880" t="s">
        <v>1257</v>
      </c>
      <c r="B9880" t="s">
        <v>171</v>
      </c>
      <c r="C9880" t="s">
        <v>371</v>
      </c>
      <c r="D9880" t="s">
        <v>1276</v>
      </c>
      <c r="E9880" t="s">
        <v>29</v>
      </c>
      <c r="F9880">
        <v>5105</v>
      </c>
      <c r="G9880">
        <v>1422</v>
      </c>
      <c r="H9880">
        <v>0.27855044074436824</v>
      </c>
      <c r="I9880" t="str">
        <f>VLOOKUP($B9880&amp;$E9880,'Employee List'!$A:$E,5,0)</f>
        <v>E-1246</v>
      </c>
    </row>
    <row r="9881" spans="1:9" x14ac:dyDescent="0.35">
      <c r="A9881" t="s">
        <v>1257</v>
      </c>
      <c r="B9881" t="s">
        <v>171</v>
      </c>
      <c r="C9881" t="s">
        <v>371</v>
      </c>
      <c r="D9881" t="s">
        <v>1276</v>
      </c>
      <c r="E9881" t="s">
        <v>30</v>
      </c>
      <c r="F9881">
        <v>4497</v>
      </c>
      <c r="G9881">
        <v>2296</v>
      </c>
      <c r="H9881">
        <v>0.51056259728708031</v>
      </c>
      <c r="I9881" t="str">
        <f>VLOOKUP($B9881&amp;$E9881,'Employee List'!$A:$E,5,0)</f>
        <v>E-1246</v>
      </c>
    </row>
    <row r="9882" spans="1:9" x14ac:dyDescent="0.35">
      <c r="A9882" t="s">
        <v>1257</v>
      </c>
      <c r="B9882" t="s">
        <v>171</v>
      </c>
      <c r="C9882" t="s">
        <v>371</v>
      </c>
      <c r="D9882" t="s">
        <v>1276</v>
      </c>
      <c r="E9882" t="s">
        <v>31</v>
      </c>
      <c r="F9882">
        <v>3736</v>
      </c>
      <c r="G9882">
        <v>3931</v>
      </c>
      <c r="H9882">
        <v>1.0521948608137044</v>
      </c>
      <c r="I9882" t="str">
        <f>VLOOKUP($B9882&amp;$E9882,'Employee List'!$A:$E,5,0)</f>
        <v>E-1246</v>
      </c>
    </row>
    <row r="9883" spans="1:9" x14ac:dyDescent="0.35">
      <c r="A9883" t="s">
        <v>1257</v>
      </c>
      <c r="B9883" t="s">
        <v>171</v>
      </c>
      <c r="C9883" t="s">
        <v>371</v>
      </c>
      <c r="D9883" t="s">
        <v>1277</v>
      </c>
      <c r="E9883" t="s">
        <v>29</v>
      </c>
      <c r="F9883">
        <v>6936</v>
      </c>
      <c r="G9883">
        <v>4710</v>
      </c>
      <c r="H9883">
        <v>0.6790657439446367</v>
      </c>
      <c r="I9883" t="str">
        <f>VLOOKUP($B9883&amp;$E9883,'Employee List'!$A:$E,5,0)</f>
        <v>E-1246</v>
      </c>
    </row>
    <row r="9884" spans="1:9" x14ac:dyDescent="0.35">
      <c r="A9884" t="s">
        <v>1257</v>
      </c>
      <c r="B9884" t="s">
        <v>171</v>
      </c>
      <c r="C9884" t="s">
        <v>371</v>
      </c>
      <c r="D9884" t="s">
        <v>1277</v>
      </c>
      <c r="E9884" t="s">
        <v>30</v>
      </c>
      <c r="F9884">
        <v>9231</v>
      </c>
      <c r="G9884">
        <v>9557</v>
      </c>
      <c r="H9884">
        <v>1.0353157837720723</v>
      </c>
      <c r="I9884" t="str">
        <f>VLOOKUP($B9884&amp;$E9884,'Employee List'!$A:$E,5,0)</f>
        <v>E-1246</v>
      </c>
    </row>
    <row r="9885" spans="1:9" x14ac:dyDescent="0.35">
      <c r="A9885" t="s">
        <v>1257</v>
      </c>
      <c r="B9885" t="s">
        <v>171</v>
      </c>
      <c r="C9885" t="s">
        <v>371</v>
      </c>
      <c r="D9885" t="s">
        <v>1277</v>
      </c>
      <c r="E9885" t="s">
        <v>31</v>
      </c>
      <c r="F9885">
        <v>9661</v>
      </c>
      <c r="G9885">
        <v>7987</v>
      </c>
      <c r="H9885">
        <v>0.8267260118000207</v>
      </c>
      <c r="I9885" t="str">
        <f>VLOOKUP($B9885&amp;$E9885,'Employee List'!$A:$E,5,0)</f>
        <v>E-1246</v>
      </c>
    </row>
    <row r="9886" spans="1:9" x14ac:dyDescent="0.35">
      <c r="A9886" t="s">
        <v>1257</v>
      </c>
      <c r="B9886" t="s">
        <v>171</v>
      </c>
      <c r="C9886" t="s">
        <v>371</v>
      </c>
      <c r="D9886" t="s">
        <v>1278</v>
      </c>
      <c r="E9886" t="s">
        <v>29</v>
      </c>
      <c r="F9886">
        <v>49171</v>
      </c>
      <c r="G9886">
        <v>26002</v>
      </c>
      <c r="H9886">
        <v>0.52880763051392077</v>
      </c>
      <c r="I9886" t="str">
        <f>VLOOKUP($B9886&amp;$E9886,'Employee List'!$A:$E,5,0)</f>
        <v>E-1246</v>
      </c>
    </row>
    <row r="9887" spans="1:9" x14ac:dyDescent="0.35">
      <c r="A9887" t="s">
        <v>1257</v>
      </c>
      <c r="B9887" t="s">
        <v>171</v>
      </c>
      <c r="C9887" t="s">
        <v>371</v>
      </c>
      <c r="D9887" t="s">
        <v>1278</v>
      </c>
      <c r="E9887" t="s">
        <v>30</v>
      </c>
      <c r="F9887">
        <v>50376</v>
      </c>
      <c r="G9887">
        <v>33641</v>
      </c>
      <c r="H9887">
        <v>0.66779815785294583</v>
      </c>
      <c r="I9887" t="str">
        <f>VLOOKUP($B9887&amp;$E9887,'Employee List'!$A:$E,5,0)</f>
        <v>E-1246</v>
      </c>
    </row>
    <row r="9888" spans="1:9" x14ac:dyDescent="0.35">
      <c r="A9888" t="s">
        <v>1257</v>
      </c>
      <c r="B9888" t="s">
        <v>171</v>
      </c>
      <c r="C9888" t="s">
        <v>371</v>
      </c>
      <c r="D9888" t="s">
        <v>1278</v>
      </c>
      <c r="E9888" t="s">
        <v>31</v>
      </c>
      <c r="F9888">
        <v>49856</v>
      </c>
      <c r="G9888">
        <v>46479</v>
      </c>
      <c r="H9888">
        <v>0.9322649229781772</v>
      </c>
      <c r="I9888" t="str">
        <f>VLOOKUP($B9888&amp;$E9888,'Employee List'!$A:$E,5,0)</f>
        <v>E-1246</v>
      </c>
    </row>
    <row r="9889" spans="1:9" x14ac:dyDescent="0.35">
      <c r="A9889" t="s">
        <v>1257</v>
      </c>
      <c r="B9889" t="s">
        <v>171</v>
      </c>
      <c r="C9889" t="s">
        <v>371</v>
      </c>
      <c r="D9889" t="s">
        <v>1279</v>
      </c>
      <c r="E9889" t="s">
        <v>29</v>
      </c>
      <c r="F9889">
        <v>2077</v>
      </c>
      <c r="G9889">
        <v>4947</v>
      </c>
      <c r="H9889">
        <v>2.3818006740491091</v>
      </c>
      <c r="I9889" t="str">
        <f>VLOOKUP($B9889&amp;$E9889,'Employee List'!$A:$E,5,0)</f>
        <v>E-1246</v>
      </c>
    </row>
    <row r="9890" spans="1:9" x14ac:dyDescent="0.35">
      <c r="A9890" t="s">
        <v>1257</v>
      </c>
      <c r="B9890" t="s">
        <v>171</v>
      </c>
      <c r="C9890" t="s">
        <v>371</v>
      </c>
      <c r="D9890" t="s">
        <v>1279</v>
      </c>
      <c r="E9890" t="s">
        <v>30</v>
      </c>
      <c r="F9890">
        <v>3395</v>
      </c>
      <c r="G9890">
        <v>3309</v>
      </c>
      <c r="H9890">
        <v>0.97466863033873341</v>
      </c>
      <c r="I9890" t="str">
        <f>VLOOKUP($B9890&amp;$E9890,'Employee List'!$A:$E,5,0)</f>
        <v>E-1246</v>
      </c>
    </row>
    <row r="9891" spans="1:9" x14ac:dyDescent="0.35">
      <c r="A9891" t="s">
        <v>1257</v>
      </c>
      <c r="B9891" t="s">
        <v>171</v>
      </c>
      <c r="C9891" t="s">
        <v>371</v>
      </c>
      <c r="D9891" t="s">
        <v>1279</v>
      </c>
      <c r="E9891" t="s">
        <v>31</v>
      </c>
      <c r="F9891">
        <v>3559</v>
      </c>
      <c r="G9891">
        <v>2449</v>
      </c>
      <c r="H9891">
        <v>0.68811463894352343</v>
      </c>
      <c r="I9891" t="str">
        <f>VLOOKUP($B9891&amp;$E9891,'Employee List'!$A:$E,5,0)</f>
        <v>E-1246</v>
      </c>
    </row>
    <row r="9892" spans="1:9" x14ac:dyDescent="0.35">
      <c r="A9892" t="s">
        <v>1257</v>
      </c>
      <c r="B9892" t="s">
        <v>171</v>
      </c>
      <c r="C9892" t="s">
        <v>371</v>
      </c>
      <c r="D9892" t="s">
        <v>1280</v>
      </c>
      <c r="E9892" t="s">
        <v>29</v>
      </c>
      <c r="F9892">
        <v>2173</v>
      </c>
      <c r="G9892">
        <v>5832</v>
      </c>
      <c r="H9892">
        <v>2.683847215830649</v>
      </c>
      <c r="I9892" t="str">
        <f>VLOOKUP($B9892&amp;$E9892,'Employee List'!$A:$E,5,0)</f>
        <v>E-1246</v>
      </c>
    </row>
    <row r="9893" spans="1:9" x14ac:dyDescent="0.35">
      <c r="A9893" t="s">
        <v>1257</v>
      </c>
      <c r="B9893" t="s">
        <v>171</v>
      </c>
      <c r="C9893" t="s">
        <v>371</v>
      </c>
      <c r="D9893" t="s">
        <v>1280</v>
      </c>
      <c r="E9893" t="s">
        <v>30</v>
      </c>
      <c r="F9893">
        <v>3989</v>
      </c>
      <c r="G9893">
        <v>2027</v>
      </c>
      <c r="H9893">
        <v>0.50814740536475311</v>
      </c>
      <c r="I9893" t="str">
        <f>VLOOKUP($B9893&amp;$E9893,'Employee List'!$A:$E,5,0)</f>
        <v>E-1246</v>
      </c>
    </row>
    <row r="9894" spans="1:9" x14ac:dyDescent="0.35">
      <c r="A9894" t="s">
        <v>1257</v>
      </c>
      <c r="B9894" t="s">
        <v>171</v>
      </c>
      <c r="C9894" t="s">
        <v>371</v>
      </c>
      <c r="D9894" t="s">
        <v>1280</v>
      </c>
      <c r="E9894" t="s">
        <v>31</v>
      </c>
      <c r="F9894">
        <v>3047</v>
      </c>
      <c r="G9894">
        <v>3396</v>
      </c>
      <c r="H9894">
        <v>1.1145388907121758</v>
      </c>
      <c r="I9894" t="str">
        <f>VLOOKUP($B9894&amp;$E9894,'Employee List'!$A:$E,5,0)</f>
        <v>E-1246</v>
      </c>
    </row>
    <row r="9895" spans="1:9" x14ac:dyDescent="0.35">
      <c r="A9895" t="s">
        <v>1257</v>
      </c>
      <c r="B9895" t="s">
        <v>171</v>
      </c>
      <c r="C9895" t="s">
        <v>371</v>
      </c>
      <c r="D9895" t="s">
        <v>1262</v>
      </c>
      <c r="E9895" t="s">
        <v>29</v>
      </c>
      <c r="F9895">
        <v>25529</v>
      </c>
      <c r="G9895">
        <v>18626</v>
      </c>
      <c r="H9895">
        <v>0.72960162951937013</v>
      </c>
      <c r="I9895" t="str">
        <f>VLOOKUP($B9895&amp;$E9895,'Employee List'!$A:$E,5,0)</f>
        <v>E-1246</v>
      </c>
    </row>
    <row r="9896" spans="1:9" x14ac:dyDescent="0.35">
      <c r="A9896" t="s">
        <v>1257</v>
      </c>
      <c r="B9896" t="s">
        <v>171</v>
      </c>
      <c r="C9896" t="s">
        <v>371</v>
      </c>
      <c r="D9896" t="s">
        <v>1262</v>
      </c>
      <c r="E9896" t="s">
        <v>30</v>
      </c>
      <c r="F9896">
        <v>24495</v>
      </c>
      <c r="G9896">
        <v>30696</v>
      </c>
      <c r="H9896">
        <v>1.2531537048377219</v>
      </c>
      <c r="I9896" t="str">
        <f>VLOOKUP($B9896&amp;$E9896,'Employee List'!$A:$E,5,0)</f>
        <v>E-1246</v>
      </c>
    </row>
    <row r="9897" spans="1:9" x14ac:dyDescent="0.35">
      <c r="A9897" t="s">
        <v>1257</v>
      </c>
      <c r="B9897" t="s">
        <v>171</v>
      </c>
      <c r="C9897" t="s">
        <v>371</v>
      </c>
      <c r="D9897" t="s">
        <v>1262</v>
      </c>
      <c r="E9897" t="s">
        <v>31</v>
      </c>
      <c r="F9897">
        <v>27124</v>
      </c>
      <c r="G9897">
        <v>30292</v>
      </c>
      <c r="H9897">
        <v>1.1167969326058103</v>
      </c>
      <c r="I9897" t="str">
        <f>VLOOKUP($B9897&amp;$E9897,'Employee List'!$A:$E,5,0)</f>
        <v>E-1246</v>
      </c>
    </row>
    <row r="9898" spans="1:9" x14ac:dyDescent="0.35">
      <c r="A9898" t="s">
        <v>1257</v>
      </c>
      <c r="B9898" t="s">
        <v>171</v>
      </c>
      <c r="C9898" t="s">
        <v>371</v>
      </c>
      <c r="D9898" t="s">
        <v>1281</v>
      </c>
      <c r="E9898" t="s">
        <v>29</v>
      </c>
      <c r="F9898">
        <v>4624</v>
      </c>
      <c r="G9898">
        <v>2890</v>
      </c>
      <c r="H9898">
        <v>0.625</v>
      </c>
      <c r="I9898" t="str">
        <f>VLOOKUP($B9898&amp;$E9898,'Employee List'!$A:$E,5,0)</f>
        <v>E-1246</v>
      </c>
    </row>
    <row r="9899" spans="1:9" x14ac:dyDescent="0.35">
      <c r="A9899" t="s">
        <v>1257</v>
      </c>
      <c r="B9899" t="s">
        <v>171</v>
      </c>
      <c r="C9899" t="s">
        <v>371</v>
      </c>
      <c r="D9899" t="s">
        <v>1281</v>
      </c>
      <c r="E9899" t="s">
        <v>30</v>
      </c>
      <c r="F9899">
        <v>3272</v>
      </c>
      <c r="G9899">
        <v>2361</v>
      </c>
      <c r="H9899">
        <v>0.7215770171149144</v>
      </c>
      <c r="I9899" t="str">
        <f>VLOOKUP($B9899&amp;$E9899,'Employee List'!$A:$E,5,0)</f>
        <v>E-1246</v>
      </c>
    </row>
    <row r="9900" spans="1:9" x14ac:dyDescent="0.35">
      <c r="A9900" t="s">
        <v>1257</v>
      </c>
      <c r="B9900" t="s">
        <v>171</v>
      </c>
      <c r="C9900" t="s">
        <v>371</v>
      </c>
      <c r="D9900" t="s">
        <v>1281</v>
      </c>
      <c r="E9900" t="s">
        <v>31</v>
      </c>
      <c r="F9900">
        <v>4633</v>
      </c>
      <c r="G9900">
        <v>1466</v>
      </c>
      <c r="H9900">
        <v>0.3164256421325275</v>
      </c>
      <c r="I9900" t="str">
        <f>VLOOKUP($B9900&amp;$E9900,'Employee List'!$A:$E,5,0)</f>
        <v>E-1246</v>
      </c>
    </row>
    <row r="9901" spans="1:9" x14ac:dyDescent="0.35">
      <c r="A9901" t="s">
        <v>1257</v>
      </c>
      <c r="B9901" t="s">
        <v>172</v>
      </c>
      <c r="C9901" t="s">
        <v>371</v>
      </c>
      <c r="D9901" t="s">
        <v>1274</v>
      </c>
      <c r="E9901" t="s">
        <v>29</v>
      </c>
      <c r="F9901">
        <v>11767</v>
      </c>
      <c r="G9901">
        <v>10954</v>
      </c>
      <c r="H9901">
        <v>0.93090847284779465</v>
      </c>
      <c r="I9901" t="str">
        <f>VLOOKUP($B9901&amp;$E9901,'Employee List'!$A:$E,5,0)</f>
        <v>E-1247</v>
      </c>
    </row>
    <row r="9902" spans="1:9" x14ac:dyDescent="0.35">
      <c r="A9902" t="s">
        <v>1257</v>
      </c>
      <c r="B9902" t="s">
        <v>172</v>
      </c>
      <c r="C9902" t="s">
        <v>371</v>
      </c>
      <c r="D9902" t="s">
        <v>1274</v>
      </c>
      <c r="E9902" t="s">
        <v>30</v>
      </c>
      <c r="F9902">
        <v>9356</v>
      </c>
      <c r="G9902">
        <v>8394</v>
      </c>
      <c r="H9902">
        <v>0.89717828131680211</v>
      </c>
      <c r="I9902" t="str">
        <f>VLOOKUP($B9902&amp;$E9902,'Employee List'!$A:$E,5,0)</f>
        <v>E-1247</v>
      </c>
    </row>
    <row r="9903" spans="1:9" x14ac:dyDescent="0.35">
      <c r="A9903" t="s">
        <v>1257</v>
      </c>
      <c r="B9903" t="s">
        <v>172</v>
      </c>
      <c r="C9903" t="s">
        <v>371</v>
      </c>
      <c r="D9903" t="s">
        <v>1274</v>
      </c>
      <c r="E9903" t="s">
        <v>31</v>
      </c>
      <c r="F9903">
        <v>12701</v>
      </c>
      <c r="G9903">
        <v>6247</v>
      </c>
      <c r="H9903">
        <v>0.49185103535154712</v>
      </c>
      <c r="I9903" t="str">
        <f>VLOOKUP($B9903&amp;$E9903,'Employee List'!$A:$E,5,0)</f>
        <v>E-1247</v>
      </c>
    </row>
    <row r="9904" spans="1:9" x14ac:dyDescent="0.35">
      <c r="A9904" t="s">
        <v>1257</v>
      </c>
      <c r="B9904" t="s">
        <v>172</v>
      </c>
      <c r="C9904" t="s">
        <v>371</v>
      </c>
      <c r="D9904" t="s">
        <v>1263</v>
      </c>
      <c r="E9904" t="s">
        <v>29</v>
      </c>
      <c r="F9904">
        <v>2294</v>
      </c>
      <c r="G9904">
        <v>4946</v>
      </c>
      <c r="H9904">
        <v>2.1560592850915432</v>
      </c>
      <c r="I9904" t="str">
        <f>VLOOKUP($B9904&amp;$E9904,'Employee List'!$A:$E,5,0)</f>
        <v>E-1247</v>
      </c>
    </row>
    <row r="9905" spans="1:9" x14ac:dyDescent="0.35">
      <c r="A9905" t="s">
        <v>1257</v>
      </c>
      <c r="B9905" t="s">
        <v>172</v>
      </c>
      <c r="C9905" t="s">
        <v>371</v>
      </c>
      <c r="D9905" t="s">
        <v>1263</v>
      </c>
      <c r="E9905" t="s">
        <v>30</v>
      </c>
      <c r="F9905">
        <v>3872</v>
      </c>
      <c r="G9905">
        <v>1217</v>
      </c>
      <c r="H9905">
        <v>0.31430785123966942</v>
      </c>
      <c r="I9905" t="str">
        <f>VLOOKUP($B9905&amp;$E9905,'Employee List'!$A:$E,5,0)</f>
        <v>E-1247</v>
      </c>
    </row>
    <row r="9906" spans="1:9" x14ac:dyDescent="0.35">
      <c r="A9906" t="s">
        <v>1257</v>
      </c>
      <c r="B9906" t="s">
        <v>172</v>
      </c>
      <c r="C9906" t="s">
        <v>371</v>
      </c>
      <c r="D9906" t="s">
        <v>1263</v>
      </c>
      <c r="E9906" t="s">
        <v>31</v>
      </c>
      <c r="F9906">
        <v>2786</v>
      </c>
      <c r="G9906">
        <v>1630</v>
      </c>
      <c r="H9906">
        <v>0.58506819813352473</v>
      </c>
      <c r="I9906" t="str">
        <f>VLOOKUP($B9906&amp;$E9906,'Employee List'!$A:$E,5,0)</f>
        <v>E-1247</v>
      </c>
    </row>
    <row r="9907" spans="1:9" x14ac:dyDescent="0.35">
      <c r="A9907" t="s">
        <v>1257</v>
      </c>
      <c r="B9907" t="s">
        <v>172</v>
      </c>
      <c r="C9907" t="s">
        <v>371</v>
      </c>
      <c r="D9907" t="s">
        <v>1264</v>
      </c>
      <c r="E9907" t="s">
        <v>29</v>
      </c>
      <c r="F9907">
        <v>3293</v>
      </c>
      <c r="G9907">
        <v>4195</v>
      </c>
      <c r="H9907">
        <v>1.2739143638020043</v>
      </c>
      <c r="I9907" t="str">
        <f>VLOOKUP($B9907&amp;$E9907,'Employee List'!$A:$E,5,0)</f>
        <v>E-1247</v>
      </c>
    </row>
    <row r="9908" spans="1:9" x14ac:dyDescent="0.35">
      <c r="A9908" t="s">
        <v>1257</v>
      </c>
      <c r="B9908" t="s">
        <v>172</v>
      </c>
      <c r="C9908" t="s">
        <v>371</v>
      </c>
      <c r="D9908" t="s">
        <v>1264</v>
      </c>
      <c r="E9908" t="s">
        <v>30</v>
      </c>
      <c r="F9908">
        <v>3340</v>
      </c>
      <c r="G9908">
        <v>5082</v>
      </c>
      <c r="H9908">
        <v>1.5215568862275448</v>
      </c>
      <c r="I9908" t="str">
        <f>VLOOKUP($B9908&amp;$E9908,'Employee List'!$A:$E,5,0)</f>
        <v>E-1247</v>
      </c>
    </row>
    <row r="9909" spans="1:9" x14ac:dyDescent="0.35">
      <c r="A9909" t="s">
        <v>1257</v>
      </c>
      <c r="B9909" t="s">
        <v>172</v>
      </c>
      <c r="C9909" t="s">
        <v>371</v>
      </c>
      <c r="D9909" t="s">
        <v>1264</v>
      </c>
      <c r="E9909" t="s">
        <v>31</v>
      </c>
      <c r="F9909">
        <v>1718</v>
      </c>
      <c r="G9909">
        <v>4579</v>
      </c>
      <c r="H9909">
        <v>2.6653084982537836</v>
      </c>
      <c r="I9909" t="str">
        <f>VLOOKUP($B9909&amp;$E9909,'Employee List'!$A:$E,5,0)</f>
        <v>E-1247</v>
      </c>
    </row>
    <row r="9910" spans="1:9" x14ac:dyDescent="0.35">
      <c r="A9910" t="s">
        <v>1257</v>
      </c>
      <c r="B9910" t="s">
        <v>172</v>
      </c>
      <c r="C9910" t="s">
        <v>371</v>
      </c>
      <c r="D9910" t="s">
        <v>1265</v>
      </c>
      <c r="E9910" t="s">
        <v>29</v>
      </c>
      <c r="F9910">
        <v>7784</v>
      </c>
      <c r="G9910">
        <v>17943</v>
      </c>
      <c r="H9910">
        <v>2.3051130524152108</v>
      </c>
      <c r="I9910" t="str">
        <f>VLOOKUP($B9910&amp;$E9910,'Employee List'!$A:$E,5,0)</f>
        <v>E-1247</v>
      </c>
    </row>
    <row r="9911" spans="1:9" x14ac:dyDescent="0.35">
      <c r="A9911" t="s">
        <v>1257</v>
      </c>
      <c r="B9911" t="s">
        <v>172</v>
      </c>
      <c r="C9911" t="s">
        <v>371</v>
      </c>
      <c r="D9911" t="s">
        <v>1265</v>
      </c>
      <c r="E9911" t="s">
        <v>30</v>
      </c>
      <c r="F9911">
        <v>7680</v>
      </c>
      <c r="G9911">
        <v>7155</v>
      </c>
      <c r="H9911">
        <v>0.931640625</v>
      </c>
      <c r="I9911" t="str">
        <f>VLOOKUP($B9911&amp;$E9911,'Employee List'!$A:$E,5,0)</f>
        <v>E-1247</v>
      </c>
    </row>
    <row r="9912" spans="1:9" x14ac:dyDescent="0.35">
      <c r="A9912" t="s">
        <v>1257</v>
      </c>
      <c r="B9912" t="s">
        <v>172</v>
      </c>
      <c r="C9912" t="s">
        <v>371</v>
      </c>
      <c r="D9912" t="s">
        <v>1265</v>
      </c>
      <c r="E9912" t="s">
        <v>31</v>
      </c>
      <c r="F9912">
        <v>7433</v>
      </c>
      <c r="G9912">
        <v>5648</v>
      </c>
      <c r="H9912">
        <v>0.75985470200457417</v>
      </c>
      <c r="I9912" t="str">
        <f>VLOOKUP($B9912&amp;$E9912,'Employee List'!$A:$E,5,0)</f>
        <v>E-1247</v>
      </c>
    </row>
    <row r="9913" spans="1:9" x14ac:dyDescent="0.35">
      <c r="A9913" t="s">
        <v>1257</v>
      </c>
      <c r="B9913" t="s">
        <v>172</v>
      </c>
      <c r="C9913" t="s">
        <v>371</v>
      </c>
      <c r="D9913" t="s">
        <v>1260</v>
      </c>
      <c r="E9913" t="s">
        <v>29</v>
      </c>
      <c r="F9913">
        <v>45916</v>
      </c>
      <c r="G9913">
        <v>33224</v>
      </c>
      <c r="H9913">
        <v>0.7235821935708685</v>
      </c>
      <c r="I9913" t="str">
        <f>VLOOKUP($B9913&amp;$E9913,'Employee List'!$A:$E,5,0)</f>
        <v>E-1247</v>
      </c>
    </row>
    <row r="9914" spans="1:9" x14ac:dyDescent="0.35">
      <c r="A9914" t="s">
        <v>1257</v>
      </c>
      <c r="B9914" t="s">
        <v>172</v>
      </c>
      <c r="C9914" t="s">
        <v>371</v>
      </c>
      <c r="D9914" t="s">
        <v>1260</v>
      </c>
      <c r="E9914" t="s">
        <v>30</v>
      </c>
      <c r="F9914">
        <v>45601</v>
      </c>
      <c r="G9914">
        <v>45510</v>
      </c>
      <c r="H9914">
        <v>0.99800442972741821</v>
      </c>
      <c r="I9914" t="str">
        <f>VLOOKUP($B9914&amp;$E9914,'Employee List'!$A:$E,5,0)</f>
        <v>E-1247</v>
      </c>
    </row>
    <row r="9915" spans="1:9" x14ac:dyDescent="0.35">
      <c r="A9915" t="s">
        <v>1257</v>
      </c>
      <c r="B9915" t="s">
        <v>172</v>
      </c>
      <c r="C9915" t="s">
        <v>371</v>
      </c>
      <c r="D9915" t="s">
        <v>1260</v>
      </c>
      <c r="E9915" t="s">
        <v>31</v>
      </c>
      <c r="F9915">
        <v>51471</v>
      </c>
      <c r="G9915">
        <v>93031</v>
      </c>
      <c r="H9915">
        <v>1.8074449690116765</v>
      </c>
      <c r="I9915" t="str">
        <f>VLOOKUP($B9915&amp;$E9915,'Employee List'!$A:$E,5,0)</f>
        <v>E-1247</v>
      </c>
    </row>
    <row r="9916" spans="1:9" x14ac:dyDescent="0.35">
      <c r="A9916" t="s">
        <v>1257</v>
      </c>
      <c r="B9916" t="s">
        <v>172</v>
      </c>
      <c r="C9916" t="s">
        <v>371</v>
      </c>
      <c r="D9916" t="s">
        <v>1261</v>
      </c>
      <c r="E9916" t="s">
        <v>29</v>
      </c>
      <c r="F9916">
        <v>16302</v>
      </c>
      <c r="G9916">
        <v>18470</v>
      </c>
      <c r="H9916">
        <v>1.1329898172003434</v>
      </c>
      <c r="I9916" t="str">
        <f>VLOOKUP($B9916&amp;$E9916,'Employee List'!$A:$E,5,0)</f>
        <v>E-1247</v>
      </c>
    </row>
    <row r="9917" spans="1:9" x14ac:dyDescent="0.35">
      <c r="A9917" t="s">
        <v>1257</v>
      </c>
      <c r="B9917" t="s">
        <v>172</v>
      </c>
      <c r="C9917" t="s">
        <v>371</v>
      </c>
      <c r="D9917" t="s">
        <v>1261</v>
      </c>
      <c r="E9917" t="s">
        <v>30</v>
      </c>
      <c r="F9917">
        <v>18326</v>
      </c>
      <c r="G9917">
        <v>15320</v>
      </c>
      <c r="H9917">
        <v>0.83597075193713855</v>
      </c>
      <c r="I9917" t="str">
        <f>VLOOKUP($B9917&amp;$E9917,'Employee List'!$A:$E,5,0)</f>
        <v>E-1247</v>
      </c>
    </row>
    <row r="9918" spans="1:9" x14ac:dyDescent="0.35">
      <c r="A9918" t="s">
        <v>1257</v>
      </c>
      <c r="B9918" t="s">
        <v>172</v>
      </c>
      <c r="C9918" t="s">
        <v>371</v>
      </c>
      <c r="D9918" t="s">
        <v>1261</v>
      </c>
      <c r="E9918" t="s">
        <v>31</v>
      </c>
      <c r="F9918">
        <v>19849</v>
      </c>
      <c r="G9918">
        <v>27083</v>
      </c>
      <c r="H9918">
        <v>1.3644516096528791</v>
      </c>
      <c r="I9918" t="str">
        <f>VLOOKUP($B9918&amp;$E9918,'Employee List'!$A:$E,5,0)</f>
        <v>E-1247</v>
      </c>
    </row>
    <row r="9919" spans="1:9" x14ac:dyDescent="0.35">
      <c r="A9919" t="s">
        <v>1257</v>
      </c>
      <c r="B9919" t="s">
        <v>172</v>
      </c>
      <c r="C9919" t="s">
        <v>371</v>
      </c>
      <c r="D9919" t="s">
        <v>1266</v>
      </c>
      <c r="E9919" t="s">
        <v>29</v>
      </c>
      <c r="F9919">
        <v>39841</v>
      </c>
      <c r="G9919">
        <v>35228</v>
      </c>
      <c r="H9919">
        <v>0.88421475364574187</v>
      </c>
      <c r="I9919" t="str">
        <f>VLOOKUP($B9919&amp;$E9919,'Employee List'!$A:$E,5,0)</f>
        <v>E-1247</v>
      </c>
    </row>
    <row r="9920" spans="1:9" x14ac:dyDescent="0.35">
      <c r="A9920" t="s">
        <v>1257</v>
      </c>
      <c r="B9920" t="s">
        <v>172</v>
      </c>
      <c r="C9920" t="s">
        <v>371</v>
      </c>
      <c r="D9920" t="s">
        <v>1266</v>
      </c>
      <c r="E9920" t="s">
        <v>30</v>
      </c>
      <c r="F9920">
        <v>42124</v>
      </c>
      <c r="G9920">
        <v>36561</v>
      </c>
      <c r="H9920">
        <v>0.86793751780457695</v>
      </c>
      <c r="I9920" t="str">
        <f>VLOOKUP($B9920&amp;$E9920,'Employee List'!$A:$E,5,0)</f>
        <v>E-1247</v>
      </c>
    </row>
    <row r="9921" spans="1:9" x14ac:dyDescent="0.35">
      <c r="A9921" t="s">
        <v>1257</v>
      </c>
      <c r="B9921" t="s">
        <v>172</v>
      </c>
      <c r="C9921" t="s">
        <v>371</v>
      </c>
      <c r="D9921" t="s">
        <v>1266</v>
      </c>
      <c r="E9921" t="s">
        <v>31</v>
      </c>
      <c r="F9921">
        <v>39335</v>
      </c>
      <c r="G9921">
        <v>72114</v>
      </c>
      <c r="H9921">
        <v>1.8333290962247362</v>
      </c>
      <c r="I9921" t="str">
        <f>VLOOKUP($B9921&amp;$E9921,'Employee List'!$A:$E,5,0)</f>
        <v>E-1247</v>
      </c>
    </row>
    <row r="9922" spans="1:9" x14ac:dyDescent="0.35">
      <c r="A9922" t="s">
        <v>1257</v>
      </c>
      <c r="B9922" t="s">
        <v>172</v>
      </c>
      <c r="C9922" t="s">
        <v>371</v>
      </c>
      <c r="D9922" t="s">
        <v>1267</v>
      </c>
      <c r="E9922" t="s">
        <v>29</v>
      </c>
      <c r="F9922">
        <v>10826</v>
      </c>
      <c r="G9922">
        <v>11279</v>
      </c>
      <c r="H9922">
        <v>1.0418437095880289</v>
      </c>
      <c r="I9922" t="str">
        <f>VLOOKUP($B9922&amp;$E9922,'Employee List'!$A:$E,5,0)</f>
        <v>E-1247</v>
      </c>
    </row>
    <row r="9923" spans="1:9" x14ac:dyDescent="0.35">
      <c r="A9923" t="s">
        <v>1257</v>
      </c>
      <c r="B9923" t="s">
        <v>172</v>
      </c>
      <c r="C9923" t="s">
        <v>371</v>
      </c>
      <c r="D9923" t="s">
        <v>1267</v>
      </c>
      <c r="E9923" t="s">
        <v>30</v>
      </c>
      <c r="F9923">
        <v>10475</v>
      </c>
      <c r="G9923">
        <v>5659</v>
      </c>
      <c r="H9923">
        <v>0.5402386634844869</v>
      </c>
      <c r="I9923" t="str">
        <f>VLOOKUP($B9923&amp;$E9923,'Employee List'!$A:$E,5,0)</f>
        <v>E-1247</v>
      </c>
    </row>
    <row r="9924" spans="1:9" x14ac:dyDescent="0.35">
      <c r="A9924" t="s">
        <v>1257</v>
      </c>
      <c r="B9924" t="s">
        <v>172</v>
      </c>
      <c r="C9924" t="s">
        <v>371</v>
      </c>
      <c r="D9924" t="s">
        <v>1267</v>
      </c>
      <c r="E9924" t="s">
        <v>31</v>
      </c>
      <c r="F9924">
        <v>11274</v>
      </c>
      <c r="G9924">
        <v>10951</v>
      </c>
      <c r="H9924">
        <v>0.97135000886996625</v>
      </c>
      <c r="I9924" t="str">
        <f>VLOOKUP($B9924&amp;$E9924,'Employee List'!$A:$E,5,0)</f>
        <v>E-1247</v>
      </c>
    </row>
    <row r="9925" spans="1:9" x14ac:dyDescent="0.35">
      <c r="A9925" t="s">
        <v>1257</v>
      </c>
      <c r="B9925" t="s">
        <v>172</v>
      </c>
      <c r="C9925" t="s">
        <v>371</v>
      </c>
      <c r="D9925" t="s">
        <v>1268</v>
      </c>
      <c r="E9925" t="s">
        <v>29</v>
      </c>
      <c r="F9925">
        <v>14321</v>
      </c>
      <c r="G9925">
        <v>3076</v>
      </c>
      <c r="H9925">
        <v>0.21478947000907758</v>
      </c>
      <c r="I9925" t="str">
        <f>VLOOKUP($B9925&amp;$E9925,'Employee List'!$A:$E,5,0)</f>
        <v>E-1247</v>
      </c>
    </row>
    <row r="9926" spans="1:9" x14ac:dyDescent="0.35">
      <c r="A9926" t="s">
        <v>1257</v>
      </c>
      <c r="B9926" t="s">
        <v>172</v>
      </c>
      <c r="C9926" t="s">
        <v>371</v>
      </c>
      <c r="D9926" t="s">
        <v>1268</v>
      </c>
      <c r="E9926" t="s">
        <v>30</v>
      </c>
      <c r="F9926">
        <v>12143</v>
      </c>
      <c r="G9926">
        <v>5726</v>
      </c>
      <c r="H9926">
        <v>0.47154739356007574</v>
      </c>
      <c r="I9926" t="str">
        <f>VLOOKUP($B9926&amp;$E9926,'Employee List'!$A:$E,5,0)</f>
        <v>E-1247</v>
      </c>
    </row>
    <row r="9927" spans="1:9" x14ac:dyDescent="0.35">
      <c r="A9927" t="s">
        <v>1257</v>
      </c>
      <c r="B9927" t="s">
        <v>172</v>
      </c>
      <c r="C9927" t="s">
        <v>371</v>
      </c>
      <c r="D9927" t="s">
        <v>1268</v>
      </c>
      <c r="E9927" t="s">
        <v>31</v>
      </c>
      <c r="F9927">
        <v>13263</v>
      </c>
      <c r="G9927">
        <v>5668</v>
      </c>
      <c r="H9927">
        <v>0.4273542939003242</v>
      </c>
      <c r="I9927" t="str">
        <f>VLOOKUP($B9927&amp;$E9927,'Employee List'!$A:$E,5,0)</f>
        <v>E-1247</v>
      </c>
    </row>
    <row r="9928" spans="1:9" x14ac:dyDescent="0.35">
      <c r="A9928" t="s">
        <v>1257</v>
      </c>
      <c r="B9928" t="s">
        <v>172</v>
      </c>
      <c r="C9928" t="s">
        <v>371</v>
      </c>
      <c r="D9928" t="s">
        <v>1269</v>
      </c>
      <c r="E9928" t="s">
        <v>29</v>
      </c>
      <c r="F9928">
        <v>10322</v>
      </c>
      <c r="G9928">
        <v>16459</v>
      </c>
      <c r="H9928">
        <v>1.594555318736679</v>
      </c>
      <c r="I9928" t="str">
        <f>VLOOKUP($B9928&amp;$E9928,'Employee List'!$A:$E,5,0)</f>
        <v>E-1247</v>
      </c>
    </row>
    <row r="9929" spans="1:9" x14ac:dyDescent="0.35">
      <c r="A9929" t="s">
        <v>1257</v>
      </c>
      <c r="B9929" t="s">
        <v>172</v>
      </c>
      <c r="C9929" t="s">
        <v>371</v>
      </c>
      <c r="D9929" t="s">
        <v>1269</v>
      </c>
      <c r="E9929" t="s">
        <v>30</v>
      </c>
      <c r="F9929">
        <v>9383</v>
      </c>
      <c r="G9929">
        <v>14753</v>
      </c>
      <c r="H9929">
        <v>1.5723116274112756</v>
      </c>
      <c r="I9929" t="str">
        <f>VLOOKUP($B9929&amp;$E9929,'Employee List'!$A:$E,5,0)</f>
        <v>E-1247</v>
      </c>
    </row>
    <row r="9930" spans="1:9" x14ac:dyDescent="0.35">
      <c r="A9930" t="s">
        <v>1257</v>
      </c>
      <c r="B9930" t="s">
        <v>172</v>
      </c>
      <c r="C9930" t="s">
        <v>371</v>
      </c>
      <c r="D9930" t="s">
        <v>1269</v>
      </c>
      <c r="E9930" t="s">
        <v>31</v>
      </c>
      <c r="F9930">
        <v>7807</v>
      </c>
      <c r="G9930">
        <v>2067</v>
      </c>
      <c r="H9930">
        <v>0.26476239272447805</v>
      </c>
      <c r="I9930" t="str">
        <f>VLOOKUP($B9930&amp;$E9930,'Employee List'!$A:$E,5,0)</f>
        <v>E-1247</v>
      </c>
    </row>
    <row r="9931" spans="1:9" x14ac:dyDescent="0.35">
      <c r="A9931" t="s">
        <v>1257</v>
      </c>
      <c r="B9931" t="s">
        <v>172</v>
      </c>
      <c r="C9931" t="s">
        <v>371</v>
      </c>
      <c r="D9931" t="s">
        <v>1270</v>
      </c>
      <c r="E9931" t="s">
        <v>29</v>
      </c>
      <c r="F9931">
        <v>3380</v>
      </c>
      <c r="G9931">
        <v>6550</v>
      </c>
      <c r="H9931">
        <v>1.9378698224852071</v>
      </c>
      <c r="I9931" t="str">
        <f>VLOOKUP($B9931&amp;$E9931,'Employee List'!$A:$E,5,0)</f>
        <v>E-1247</v>
      </c>
    </row>
    <row r="9932" spans="1:9" x14ac:dyDescent="0.35">
      <c r="A9932" t="s">
        <v>1257</v>
      </c>
      <c r="B9932" t="s">
        <v>172</v>
      </c>
      <c r="C9932" t="s">
        <v>371</v>
      </c>
      <c r="D9932" t="s">
        <v>1270</v>
      </c>
      <c r="E9932" t="s">
        <v>30</v>
      </c>
      <c r="F9932">
        <v>5013</v>
      </c>
      <c r="G9932">
        <v>2486</v>
      </c>
      <c r="H9932">
        <v>0.49591063235587474</v>
      </c>
      <c r="I9932" t="str">
        <f>VLOOKUP($B9932&amp;$E9932,'Employee List'!$A:$E,5,0)</f>
        <v>E-1247</v>
      </c>
    </row>
    <row r="9933" spans="1:9" x14ac:dyDescent="0.35">
      <c r="A9933" t="s">
        <v>1257</v>
      </c>
      <c r="B9933" t="s">
        <v>172</v>
      </c>
      <c r="C9933" t="s">
        <v>371</v>
      </c>
      <c r="D9933" t="s">
        <v>1270</v>
      </c>
      <c r="E9933" t="s">
        <v>31</v>
      </c>
      <c r="F9933">
        <v>6663</v>
      </c>
      <c r="G9933">
        <v>2290</v>
      </c>
      <c r="H9933">
        <v>0.34368902896593129</v>
      </c>
      <c r="I9933" t="str">
        <f>VLOOKUP($B9933&amp;$E9933,'Employee List'!$A:$E,5,0)</f>
        <v>E-1247</v>
      </c>
    </row>
    <row r="9934" spans="1:9" x14ac:dyDescent="0.35">
      <c r="A9934" t="s">
        <v>1257</v>
      </c>
      <c r="B9934" t="s">
        <v>172</v>
      </c>
      <c r="C9934" t="s">
        <v>371</v>
      </c>
      <c r="D9934" t="s">
        <v>1271</v>
      </c>
      <c r="E9934" t="s">
        <v>29</v>
      </c>
      <c r="F9934">
        <v>18584</v>
      </c>
      <c r="G9934">
        <v>21487</v>
      </c>
      <c r="H9934">
        <v>1.1562096427034008</v>
      </c>
      <c r="I9934" t="str">
        <f>VLOOKUP($B9934&amp;$E9934,'Employee List'!$A:$E,5,0)</f>
        <v>E-1247</v>
      </c>
    </row>
    <row r="9935" spans="1:9" x14ac:dyDescent="0.35">
      <c r="A9935" t="s">
        <v>1257</v>
      </c>
      <c r="B9935" t="s">
        <v>172</v>
      </c>
      <c r="C9935" t="s">
        <v>371</v>
      </c>
      <c r="D9935" t="s">
        <v>1271</v>
      </c>
      <c r="E9935" t="s">
        <v>30</v>
      </c>
      <c r="F9935">
        <v>21392</v>
      </c>
      <c r="G9935">
        <v>22953</v>
      </c>
      <c r="H9935">
        <v>1.0729712041884816</v>
      </c>
      <c r="I9935" t="str">
        <f>VLOOKUP($B9935&amp;$E9935,'Employee List'!$A:$E,5,0)</f>
        <v>E-1247</v>
      </c>
    </row>
    <row r="9936" spans="1:9" x14ac:dyDescent="0.35">
      <c r="A9936" t="s">
        <v>1257</v>
      </c>
      <c r="B9936" t="s">
        <v>172</v>
      </c>
      <c r="C9936" t="s">
        <v>371</v>
      </c>
      <c r="D9936" t="s">
        <v>1271</v>
      </c>
      <c r="E9936" t="s">
        <v>31</v>
      </c>
      <c r="F9936">
        <v>18384</v>
      </c>
      <c r="G9936">
        <v>17953</v>
      </c>
      <c r="H9936">
        <v>0.97655570060922536</v>
      </c>
      <c r="I9936" t="str">
        <f>VLOOKUP($B9936&amp;$E9936,'Employee List'!$A:$E,5,0)</f>
        <v>E-1247</v>
      </c>
    </row>
    <row r="9937" spans="1:9" x14ac:dyDescent="0.35">
      <c r="A9937" t="s">
        <v>1257</v>
      </c>
      <c r="B9937" t="s">
        <v>172</v>
      </c>
      <c r="C9937" t="s">
        <v>371</v>
      </c>
      <c r="D9937" t="s">
        <v>1258</v>
      </c>
      <c r="E9937" t="s">
        <v>29</v>
      </c>
      <c r="F9937">
        <v>81706</v>
      </c>
      <c r="G9937">
        <v>66553</v>
      </c>
      <c r="H9937">
        <v>0.81454238366827403</v>
      </c>
      <c r="I9937" t="str">
        <f>VLOOKUP($B9937&amp;$E9937,'Employee List'!$A:$E,5,0)</f>
        <v>E-1247</v>
      </c>
    </row>
    <row r="9938" spans="1:9" x14ac:dyDescent="0.35">
      <c r="A9938" t="s">
        <v>1257</v>
      </c>
      <c r="B9938" t="s">
        <v>172</v>
      </c>
      <c r="C9938" t="s">
        <v>371</v>
      </c>
      <c r="D9938" t="s">
        <v>1258</v>
      </c>
      <c r="E9938" t="s">
        <v>30</v>
      </c>
      <c r="F9938">
        <v>83102</v>
      </c>
      <c r="G9938">
        <v>36987</v>
      </c>
      <c r="H9938">
        <v>0.44507954080527545</v>
      </c>
      <c r="I9938" t="str">
        <f>VLOOKUP($B9938&amp;$E9938,'Employee List'!$A:$E,5,0)</f>
        <v>E-1247</v>
      </c>
    </row>
    <row r="9939" spans="1:9" x14ac:dyDescent="0.35">
      <c r="A9939" t="s">
        <v>1257</v>
      </c>
      <c r="B9939" t="s">
        <v>172</v>
      </c>
      <c r="C9939" t="s">
        <v>371</v>
      </c>
      <c r="D9939" t="s">
        <v>1258</v>
      </c>
      <c r="E9939" t="s">
        <v>31</v>
      </c>
      <c r="F9939">
        <v>79380</v>
      </c>
      <c r="G9939">
        <v>63582</v>
      </c>
      <c r="H9939">
        <v>0.80098261526832959</v>
      </c>
      <c r="I9939" t="str">
        <f>VLOOKUP($B9939&amp;$E9939,'Employee List'!$A:$E,5,0)</f>
        <v>E-1247</v>
      </c>
    </row>
    <row r="9940" spans="1:9" x14ac:dyDescent="0.35">
      <c r="A9940" t="s">
        <v>1257</v>
      </c>
      <c r="B9940" t="s">
        <v>172</v>
      </c>
      <c r="C9940" t="s">
        <v>371</v>
      </c>
      <c r="D9940" t="s">
        <v>1272</v>
      </c>
      <c r="E9940" t="s">
        <v>29</v>
      </c>
      <c r="F9940">
        <v>11793</v>
      </c>
      <c r="G9940">
        <v>7535</v>
      </c>
      <c r="H9940">
        <v>0.63893835326040871</v>
      </c>
      <c r="I9940" t="str">
        <f>VLOOKUP($B9940&amp;$E9940,'Employee List'!$A:$E,5,0)</f>
        <v>E-1247</v>
      </c>
    </row>
    <row r="9941" spans="1:9" x14ac:dyDescent="0.35">
      <c r="A9941" t="s">
        <v>1257</v>
      </c>
      <c r="B9941" t="s">
        <v>172</v>
      </c>
      <c r="C9941" t="s">
        <v>371</v>
      </c>
      <c r="D9941" t="s">
        <v>1272</v>
      </c>
      <c r="E9941" t="s">
        <v>30</v>
      </c>
      <c r="F9941">
        <v>11970</v>
      </c>
      <c r="G9941">
        <v>5757</v>
      </c>
      <c r="H9941">
        <v>0.48095238095238096</v>
      </c>
      <c r="I9941" t="str">
        <f>VLOOKUP($B9941&amp;$E9941,'Employee List'!$A:$E,5,0)</f>
        <v>E-1247</v>
      </c>
    </row>
    <row r="9942" spans="1:9" x14ac:dyDescent="0.35">
      <c r="A9942" t="s">
        <v>1257</v>
      </c>
      <c r="B9942" t="s">
        <v>172</v>
      </c>
      <c r="C9942" t="s">
        <v>371</v>
      </c>
      <c r="D9942" t="s">
        <v>1272</v>
      </c>
      <c r="E9942" t="s">
        <v>31</v>
      </c>
      <c r="F9942">
        <v>13447</v>
      </c>
      <c r="G9942">
        <v>5836</v>
      </c>
      <c r="H9942">
        <v>0.43400014873205922</v>
      </c>
      <c r="I9942" t="str">
        <f>VLOOKUP($B9942&amp;$E9942,'Employee List'!$A:$E,5,0)</f>
        <v>E-1247</v>
      </c>
    </row>
    <row r="9943" spans="1:9" x14ac:dyDescent="0.35">
      <c r="A9943" t="s">
        <v>1257</v>
      </c>
      <c r="B9943" t="s">
        <v>172</v>
      </c>
      <c r="C9943" t="s">
        <v>371</v>
      </c>
      <c r="D9943" t="s">
        <v>1259</v>
      </c>
      <c r="E9943" t="s">
        <v>29</v>
      </c>
      <c r="F9943">
        <v>16065</v>
      </c>
      <c r="G9943">
        <v>10958</v>
      </c>
      <c r="H9943">
        <v>0.68210395269218793</v>
      </c>
      <c r="I9943" t="str">
        <f>VLOOKUP($B9943&amp;$E9943,'Employee List'!$A:$E,5,0)</f>
        <v>E-1247</v>
      </c>
    </row>
    <row r="9944" spans="1:9" x14ac:dyDescent="0.35">
      <c r="A9944" t="s">
        <v>1257</v>
      </c>
      <c r="B9944" t="s">
        <v>172</v>
      </c>
      <c r="C9944" t="s">
        <v>371</v>
      </c>
      <c r="D9944" t="s">
        <v>1259</v>
      </c>
      <c r="E9944" t="s">
        <v>30</v>
      </c>
      <c r="F9944">
        <v>16293</v>
      </c>
      <c r="G9944">
        <v>13005</v>
      </c>
      <c r="H9944">
        <v>0.79819554409869264</v>
      </c>
      <c r="I9944" t="str">
        <f>VLOOKUP($B9944&amp;$E9944,'Employee List'!$A:$E,5,0)</f>
        <v>E-1247</v>
      </c>
    </row>
    <row r="9945" spans="1:9" x14ac:dyDescent="0.35">
      <c r="A9945" t="s">
        <v>1257</v>
      </c>
      <c r="B9945" t="s">
        <v>172</v>
      </c>
      <c r="C9945" t="s">
        <v>371</v>
      </c>
      <c r="D9945" t="s">
        <v>1259</v>
      </c>
      <c r="E9945" t="s">
        <v>31</v>
      </c>
      <c r="F9945">
        <v>16398</v>
      </c>
      <c r="G9945">
        <v>18819</v>
      </c>
      <c r="H9945">
        <v>1.1476399560922064</v>
      </c>
      <c r="I9945" t="str">
        <f>VLOOKUP($B9945&amp;$E9945,'Employee List'!$A:$E,5,0)</f>
        <v>E-1247</v>
      </c>
    </row>
    <row r="9946" spans="1:9" x14ac:dyDescent="0.35">
      <c r="A9946" t="s">
        <v>1257</v>
      </c>
      <c r="B9946" t="s">
        <v>172</v>
      </c>
      <c r="C9946" t="s">
        <v>371</v>
      </c>
      <c r="D9946" t="s">
        <v>1273</v>
      </c>
      <c r="E9946" t="s">
        <v>29</v>
      </c>
      <c r="F9946">
        <v>6144</v>
      </c>
      <c r="G9946">
        <v>3876</v>
      </c>
      <c r="H9946">
        <v>0.630859375</v>
      </c>
      <c r="I9946" t="str">
        <f>VLOOKUP($B9946&amp;$E9946,'Employee List'!$A:$E,5,0)</f>
        <v>E-1247</v>
      </c>
    </row>
    <row r="9947" spans="1:9" x14ac:dyDescent="0.35">
      <c r="A9947" t="s">
        <v>1257</v>
      </c>
      <c r="B9947" t="s">
        <v>172</v>
      </c>
      <c r="C9947" t="s">
        <v>371</v>
      </c>
      <c r="D9947" t="s">
        <v>1273</v>
      </c>
      <c r="E9947" t="s">
        <v>30</v>
      </c>
      <c r="F9947">
        <v>7769</v>
      </c>
      <c r="G9947">
        <v>4330</v>
      </c>
      <c r="H9947">
        <v>0.557343287424379</v>
      </c>
      <c r="I9947" t="str">
        <f>VLOOKUP($B9947&amp;$E9947,'Employee List'!$A:$E,5,0)</f>
        <v>E-1247</v>
      </c>
    </row>
    <row r="9948" spans="1:9" x14ac:dyDescent="0.35">
      <c r="A9948" t="s">
        <v>1257</v>
      </c>
      <c r="B9948" t="s">
        <v>172</v>
      </c>
      <c r="C9948" t="s">
        <v>371</v>
      </c>
      <c r="D9948" t="s">
        <v>1273</v>
      </c>
      <c r="E9948" t="s">
        <v>31</v>
      </c>
      <c r="F9948">
        <v>7031</v>
      </c>
      <c r="G9948">
        <v>6516</v>
      </c>
      <c r="H9948">
        <v>0.92675295121604329</v>
      </c>
      <c r="I9948" t="str">
        <f>VLOOKUP($B9948&amp;$E9948,'Employee List'!$A:$E,5,0)</f>
        <v>E-1247</v>
      </c>
    </row>
    <row r="9949" spans="1:9" x14ac:dyDescent="0.35">
      <c r="A9949" t="s">
        <v>1257</v>
      </c>
      <c r="B9949" t="s">
        <v>172</v>
      </c>
      <c r="C9949" t="s">
        <v>371</v>
      </c>
      <c r="D9949" t="s">
        <v>1275</v>
      </c>
      <c r="E9949" t="s">
        <v>29</v>
      </c>
      <c r="F9949">
        <v>6307</v>
      </c>
      <c r="G9949">
        <v>8079</v>
      </c>
      <c r="H9949">
        <v>1.2809576660853021</v>
      </c>
      <c r="I9949" t="str">
        <f>VLOOKUP($B9949&amp;$E9949,'Employee List'!$A:$E,5,0)</f>
        <v>E-1247</v>
      </c>
    </row>
    <row r="9950" spans="1:9" x14ac:dyDescent="0.35">
      <c r="A9950" t="s">
        <v>1257</v>
      </c>
      <c r="B9950" t="s">
        <v>172</v>
      </c>
      <c r="C9950" t="s">
        <v>371</v>
      </c>
      <c r="D9950" t="s">
        <v>1275</v>
      </c>
      <c r="E9950" t="s">
        <v>30</v>
      </c>
      <c r="F9950">
        <v>4442</v>
      </c>
      <c r="G9950">
        <v>4103</v>
      </c>
      <c r="H9950">
        <v>0.92368302566411531</v>
      </c>
      <c r="I9950" t="str">
        <f>VLOOKUP($B9950&amp;$E9950,'Employee List'!$A:$E,5,0)</f>
        <v>E-1247</v>
      </c>
    </row>
    <row r="9951" spans="1:9" x14ac:dyDescent="0.35">
      <c r="A9951" t="s">
        <v>1257</v>
      </c>
      <c r="B9951" t="s">
        <v>172</v>
      </c>
      <c r="C9951" t="s">
        <v>371</v>
      </c>
      <c r="D9951" t="s">
        <v>1275</v>
      </c>
      <c r="E9951" t="s">
        <v>31</v>
      </c>
      <c r="F9951">
        <v>6057</v>
      </c>
      <c r="G9951">
        <v>4791</v>
      </c>
      <c r="H9951">
        <v>0.79098563645368991</v>
      </c>
      <c r="I9951" t="str">
        <f>VLOOKUP($B9951&amp;$E9951,'Employee List'!$A:$E,5,0)</f>
        <v>E-1247</v>
      </c>
    </row>
    <row r="9952" spans="1:9" x14ac:dyDescent="0.35">
      <c r="A9952" t="s">
        <v>1257</v>
      </c>
      <c r="B9952" t="s">
        <v>172</v>
      </c>
      <c r="C9952" t="s">
        <v>371</v>
      </c>
      <c r="D9952" t="s">
        <v>1276</v>
      </c>
      <c r="E9952" t="s">
        <v>29</v>
      </c>
      <c r="F9952">
        <v>3286</v>
      </c>
      <c r="G9952">
        <v>2121</v>
      </c>
      <c r="H9952">
        <v>0.6454656116859403</v>
      </c>
      <c r="I9952" t="str">
        <f>VLOOKUP($B9952&amp;$E9952,'Employee List'!$A:$E,5,0)</f>
        <v>E-1247</v>
      </c>
    </row>
    <row r="9953" spans="1:9" x14ac:dyDescent="0.35">
      <c r="A9953" t="s">
        <v>1257</v>
      </c>
      <c r="B9953" t="s">
        <v>172</v>
      </c>
      <c r="C9953" t="s">
        <v>371</v>
      </c>
      <c r="D9953" t="s">
        <v>1276</v>
      </c>
      <c r="E9953" t="s">
        <v>30</v>
      </c>
      <c r="F9953">
        <v>5302</v>
      </c>
      <c r="G9953">
        <v>2386</v>
      </c>
      <c r="H9953">
        <v>0.45001886080724257</v>
      </c>
      <c r="I9953" t="str">
        <f>VLOOKUP($B9953&amp;$E9953,'Employee List'!$A:$E,5,0)</f>
        <v>E-1247</v>
      </c>
    </row>
    <row r="9954" spans="1:9" x14ac:dyDescent="0.35">
      <c r="A9954" t="s">
        <v>1257</v>
      </c>
      <c r="B9954" t="s">
        <v>172</v>
      </c>
      <c r="C9954" t="s">
        <v>371</v>
      </c>
      <c r="D9954" t="s">
        <v>1276</v>
      </c>
      <c r="E9954" t="s">
        <v>31</v>
      </c>
      <c r="F9954">
        <v>1554</v>
      </c>
      <c r="G9954">
        <v>2522</v>
      </c>
      <c r="H9954">
        <v>1.6229086229086229</v>
      </c>
      <c r="I9954" t="str">
        <f>VLOOKUP($B9954&amp;$E9954,'Employee List'!$A:$E,5,0)</f>
        <v>E-1247</v>
      </c>
    </row>
    <row r="9955" spans="1:9" x14ac:dyDescent="0.35">
      <c r="A9955" t="s">
        <v>1257</v>
      </c>
      <c r="B9955" t="s">
        <v>172</v>
      </c>
      <c r="C9955" t="s">
        <v>371</v>
      </c>
      <c r="D9955" t="s">
        <v>1277</v>
      </c>
      <c r="E9955" t="s">
        <v>29</v>
      </c>
      <c r="F9955">
        <v>4680</v>
      </c>
      <c r="G9955">
        <v>3138</v>
      </c>
      <c r="H9955">
        <v>0.67051282051282046</v>
      </c>
      <c r="I9955" t="str">
        <f>VLOOKUP($B9955&amp;$E9955,'Employee List'!$A:$E,5,0)</f>
        <v>E-1247</v>
      </c>
    </row>
    <row r="9956" spans="1:9" x14ac:dyDescent="0.35">
      <c r="A9956" t="s">
        <v>1257</v>
      </c>
      <c r="B9956" t="s">
        <v>172</v>
      </c>
      <c r="C9956" t="s">
        <v>371</v>
      </c>
      <c r="D9956" t="s">
        <v>1277</v>
      </c>
      <c r="E9956" t="s">
        <v>30</v>
      </c>
      <c r="F9956">
        <v>5772</v>
      </c>
      <c r="G9956">
        <v>1735</v>
      </c>
      <c r="H9956">
        <v>0.30058905058905061</v>
      </c>
      <c r="I9956" t="str">
        <f>VLOOKUP($B9956&amp;$E9956,'Employee List'!$A:$E,5,0)</f>
        <v>E-1247</v>
      </c>
    </row>
    <row r="9957" spans="1:9" x14ac:dyDescent="0.35">
      <c r="A9957" t="s">
        <v>1257</v>
      </c>
      <c r="B9957" t="s">
        <v>172</v>
      </c>
      <c r="C9957" t="s">
        <v>371</v>
      </c>
      <c r="D9957" t="s">
        <v>1277</v>
      </c>
      <c r="E9957" t="s">
        <v>31</v>
      </c>
      <c r="F9957">
        <v>6472</v>
      </c>
      <c r="G9957">
        <v>4805</v>
      </c>
      <c r="H9957">
        <v>0.74242892459826948</v>
      </c>
      <c r="I9957" t="str">
        <f>VLOOKUP($B9957&amp;$E9957,'Employee List'!$A:$E,5,0)</f>
        <v>E-1247</v>
      </c>
    </row>
    <row r="9958" spans="1:9" x14ac:dyDescent="0.35">
      <c r="A9958" t="s">
        <v>1257</v>
      </c>
      <c r="B9958" t="s">
        <v>172</v>
      </c>
      <c r="C9958" t="s">
        <v>371</v>
      </c>
      <c r="D9958" t="s">
        <v>1278</v>
      </c>
      <c r="E9958" t="s">
        <v>29</v>
      </c>
      <c r="F9958">
        <v>9095</v>
      </c>
      <c r="G9958">
        <v>12666</v>
      </c>
      <c r="H9958">
        <v>1.3926333150082464</v>
      </c>
      <c r="I9958" t="str">
        <f>VLOOKUP($B9958&amp;$E9958,'Employee List'!$A:$E,5,0)</f>
        <v>E-1247</v>
      </c>
    </row>
    <row r="9959" spans="1:9" x14ac:dyDescent="0.35">
      <c r="A9959" t="s">
        <v>1257</v>
      </c>
      <c r="B9959" t="s">
        <v>172</v>
      </c>
      <c r="C9959" t="s">
        <v>371</v>
      </c>
      <c r="D9959" t="s">
        <v>1278</v>
      </c>
      <c r="E9959" t="s">
        <v>30</v>
      </c>
      <c r="F9959">
        <v>8675</v>
      </c>
      <c r="G9959">
        <v>4193</v>
      </c>
      <c r="H9959">
        <v>0.483342939481268</v>
      </c>
      <c r="I9959" t="str">
        <f>VLOOKUP($B9959&amp;$E9959,'Employee List'!$A:$E,5,0)</f>
        <v>E-1247</v>
      </c>
    </row>
    <row r="9960" spans="1:9" x14ac:dyDescent="0.35">
      <c r="A9960" t="s">
        <v>1257</v>
      </c>
      <c r="B9960" t="s">
        <v>172</v>
      </c>
      <c r="C9960" t="s">
        <v>371</v>
      </c>
      <c r="D9960" t="s">
        <v>1278</v>
      </c>
      <c r="E9960" t="s">
        <v>31</v>
      </c>
      <c r="F9960">
        <v>8544</v>
      </c>
      <c r="G9960">
        <v>5429</v>
      </c>
      <c r="H9960">
        <v>0.63541666666666663</v>
      </c>
      <c r="I9960" t="str">
        <f>VLOOKUP($B9960&amp;$E9960,'Employee List'!$A:$E,5,0)</f>
        <v>E-1247</v>
      </c>
    </row>
    <row r="9961" spans="1:9" x14ac:dyDescent="0.35">
      <c r="A9961" t="s">
        <v>1257</v>
      </c>
      <c r="B9961" t="s">
        <v>172</v>
      </c>
      <c r="C9961" t="s">
        <v>371</v>
      </c>
      <c r="D9961" t="s">
        <v>1279</v>
      </c>
      <c r="E9961" t="s">
        <v>29</v>
      </c>
      <c r="F9961">
        <v>3712</v>
      </c>
      <c r="G9961">
        <v>2530</v>
      </c>
      <c r="H9961">
        <v>0.68157327586206895</v>
      </c>
      <c r="I9961" t="str">
        <f>VLOOKUP($B9961&amp;$E9961,'Employee List'!$A:$E,5,0)</f>
        <v>E-1247</v>
      </c>
    </row>
    <row r="9962" spans="1:9" x14ac:dyDescent="0.35">
      <c r="A9962" t="s">
        <v>1257</v>
      </c>
      <c r="B9962" t="s">
        <v>172</v>
      </c>
      <c r="C9962" t="s">
        <v>371</v>
      </c>
      <c r="D9962" t="s">
        <v>1279</v>
      </c>
      <c r="E9962" t="s">
        <v>30</v>
      </c>
      <c r="F9962">
        <v>1000</v>
      </c>
      <c r="G9962">
        <v>1724</v>
      </c>
      <c r="H9962">
        <v>1.724</v>
      </c>
      <c r="I9962" t="str">
        <f>VLOOKUP($B9962&amp;$E9962,'Employee List'!$A:$E,5,0)</f>
        <v>E-1247</v>
      </c>
    </row>
    <row r="9963" spans="1:9" x14ac:dyDescent="0.35">
      <c r="A9963" t="s">
        <v>1257</v>
      </c>
      <c r="B9963" t="s">
        <v>172</v>
      </c>
      <c r="C9963" t="s">
        <v>371</v>
      </c>
      <c r="D9963" t="s">
        <v>1279</v>
      </c>
      <c r="E9963" t="s">
        <v>31</v>
      </c>
      <c r="F9963">
        <v>3652</v>
      </c>
      <c r="G9963">
        <v>5680</v>
      </c>
      <c r="H9963">
        <v>1.5553121577217963</v>
      </c>
      <c r="I9963" t="str">
        <f>VLOOKUP($B9963&amp;$E9963,'Employee List'!$A:$E,5,0)</f>
        <v>E-1247</v>
      </c>
    </row>
    <row r="9964" spans="1:9" x14ac:dyDescent="0.35">
      <c r="A9964" t="s">
        <v>1257</v>
      </c>
      <c r="B9964" t="s">
        <v>172</v>
      </c>
      <c r="C9964" t="s">
        <v>371</v>
      </c>
      <c r="D9964" t="s">
        <v>1280</v>
      </c>
      <c r="E9964" t="s">
        <v>29</v>
      </c>
      <c r="F9964">
        <v>3100</v>
      </c>
      <c r="G9964">
        <v>4956</v>
      </c>
      <c r="H9964">
        <v>1.5987096774193548</v>
      </c>
      <c r="I9964" t="str">
        <f>VLOOKUP($B9964&amp;$E9964,'Employee List'!$A:$E,5,0)</f>
        <v>E-1247</v>
      </c>
    </row>
    <row r="9965" spans="1:9" x14ac:dyDescent="0.35">
      <c r="A9965" t="s">
        <v>1257</v>
      </c>
      <c r="B9965" t="s">
        <v>172</v>
      </c>
      <c r="C9965" t="s">
        <v>371</v>
      </c>
      <c r="D9965" t="s">
        <v>1280</v>
      </c>
      <c r="E9965" t="s">
        <v>30</v>
      </c>
      <c r="F9965">
        <v>1210</v>
      </c>
      <c r="G9965">
        <v>4171</v>
      </c>
      <c r="H9965">
        <v>3.4471074380165287</v>
      </c>
      <c r="I9965" t="str">
        <f>VLOOKUP($B9965&amp;$E9965,'Employee List'!$A:$E,5,0)</f>
        <v>E-1247</v>
      </c>
    </row>
    <row r="9966" spans="1:9" x14ac:dyDescent="0.35">
      <c r="A9966" t="s">
        <v>1257</v>
      </c>
      <c r="B9966" t="s">
        <v>172</v>
      </c>
      <c r="C9966" t="s">
        <v>371</v>
      </c>
      <c r="D9966" t="s">
        <v>1280</v>
      </c>
      <c r="E9966" t="s">
        <v>31</v>
      </c>
      <c r="F9966">
        <v>4503</v>
      </c>
      <c r="G9966">
        <v>1021</v>
      </c>
      <c r="H9966">
        <v>0.22673773040195425</v>
      </c>
      <c r="I9966" t="str">
        <f>VLOOKUP($B9966&amp;$E9966,'Employee List'!$A:$E,5,0)</f>
        <v>E-1247</v>
      </c>
    </row>
    <row r="9967" spans="1:9" x14ac:dyDescent="0.35">
      <c r="A9967" t="s">
        <v>1257</v>
      </c>
      <c r="B9967" t="s">
        <v>172</v>
      </c>
      <c r="C9967" t="s">
        <v>371</v>
      </c>
      <c r="D9967" t="s">
        <v>1262</v>
      </c>
      <c r="E9967" t="s">
        <v>29</v>
      </c>
      <c r="F9967">
        <v>13233</v>
      </c>
      <c r="G9967">
        <v>12568</v>
      </c>
      <c r="H9967">
        <v>0.94974684500869044</v>
      </c>
      <c r="I9967" t="str">
        <f>VLOOKUP($B9967&amp;$E9967,'Employee List'!$A:$E,5,0)</f>
        <v>E-1247</v>
      </c>
    </row>
    <row r="9968" spans="1:9" x14ac:dyDescent="0.35">
      <c r="A9968" t="s">
        <v>1257</v>
      </c>
      <c r="B9968" t="s">
        <v>172</v>
      </c>
      <c r="C9968" t="s">
        <v>371</v>
      </c>
      <c r="D9968" t="s">
        <v>1262</v>
      </c>
      <c r="E9968" t="s">
        <v>30</v>
      </c>
      <c r="F9968">
        <v>13329</v>
      </c>
      <c r="G9968">
        <v>14007</v>
      </c>
      <c r="H9968">
        <v>1.0508665316227774</v>
      </c>
      <c r="I9968" t="str">
        <f>VLOOKUP($B9968&amp;$E9968,'Employee List'!$A:$E,5,0)</f>
        <v>E-1247</v>
      </c>
    </row>
    <row r="9969" spans="1:9" x14ac:dyDescent="0.35">
      <c r="A9969" t="s">
        <v>1257</v>
      </c>
      <c r="B9969" t="s">
        <v>172</v>
      </c>
      <c r="C9969" t="s">
        <v>371</v>
      </c>
      <c r="D9969" t="s">
        <v>1262</v>
      </c>
      <c r="E9969" t="s">
        <v>31</v>
      </c>
      <c r="F9969">
        <v>16775</v>
      </c>
      <c r="G9969">
        <v>15101</v>
      </c>
      <c r="H9969">
        <v>0.90020864381520116</v>
      </c>
      <c r="I9969" t="str">
        <f>VLOOKUP($B9969&amp;$E9969,'Employee List'!$A:$E,5,0)</f>
        <v>E-1247</v>
      </c>
    </row>
    <row r="9970" spans="1:9" x14ac:dyDescent="0.35">
      <c r="A9970" t="s">
        <v>1257</v>
      </c>
      <c r="B9970" t="s">
        <v>172</v>
      </c>
      <c r="C9970" t="s">
        <v>371</v>
      </c>
      <c r="D9970" t="s">
        <v>1281</v>
      </c>
      <c r="E9970" t="s">
        <v>29</v>
      </c>
      <c r="F9970">
        <v>2073</v>
      </c>
      <c r="G9970">
        <v>1728</v>
      </c>
      <c r="H9970">
        <v>0.83357452966714907</v>
      </c>
      <c r="I9970" t="str">
        <f>VLOOKUP($B9970&amp;$E9970,'Employee List'!$A:$E,5,0)</f>
        <v>E-1247</v>
      </c>
    </row>
    <row r="9971" spans="1:9" x14ac:dyDescent="0.35">
      <c r="A9971" t="s">
        <v>1257</v>
      </c>
      <c r="B9971" t="s">
        <v>172</v>
      </c>
      <c r="C9971" t="s">
        <v>371</v>
      </c>
      <c r="D9971" t="s">
        <v>1281</v>
      </c>
      <c r="E9971" t="s">
        <v>30</v>
      </c>
      <c r="F9971">
        <v>2716</v>
      </c>
      <c r="G9971">
        <v>4438</v>
      </c>
      <c r="H9971">
        <v>1.634020618556701</v>
      </c>
      <c r="I9971" t="str">
        <f>VLOOKUP($B9971&amp;$E9971,'Employee List'!$A:$E,5,0)</f>
        <v>E-1247</v>
      </c>
    </row>
    <row r="9972" spans="1:9" x14ac:dyDescent="0.35">
      <c r="A9972" t="s">
        <v>1257</v>
      </c>
      <c r="B9972" t="s">
        <v>172</v>
      </c>
      <c r="C9972" t="s">
        <v>371</v>
      </c>
      <c r="D9972" t="s">
        <v>1281</v>
      </c>
      <c r="E9972" t="s">
        <v>31</v>
      </c>
      <c r="F9972">
        <v>2813</v>
      </c>
      <c r="G9972">
        <v>4298</v>
      </c>
      <c r="H9972">
        <v>1.5279061500177746</v>
      </c>
      <c r="I9972" t="str">
        <f>VLOOKUP($B9972&amp;$E9972,'Employee List'!$A:$E,5,0)</f>
        <v>E-1247</v>
      </c>
    </row>
    <row r="9973" spans="1:9" x14ac:dyDescent="0.35">
      <c r="A9973" t="s">
        <v>1257</v>
      </c>
      <c r="B9973" t="s">
        <v>173</v>
      </c>
      <c r="C9973" t="s">
        <v>372</v>
      </c>
      <c r="D9973" t="s">
        <v>1274</v>
      </c>
      <c r="E9973" t="s">
        <v>29</v>
      </c>
      <c r="F9973">
        <v>40833</v>
      </c>
      <c r="G9973">
        <v>61191</v>
      </c>
      <c r="H9973">
        <v>1.4985673352435529</v>
      </c>
      <c r="I9973" t="str">
        <f>VLOOKUP($B9973&amp;$E9973,'Employee List'!$A:$E,5,0)</f>
        <v>E-1248</v>
      </c>
    </row>
    <row r="9974" spans="1:9" x14ac:dyDescent="0.35">
      <c r="A9974" t="s">
        <v>1257</v>
      </c>
      <c r="B9974" t="s">
        <v>173</v>
      </c>
      <c r="C9974" t="s">
        <v>372</v>
      </c>
      <c r="D9974" t="s">
        <v>1274</v>
      </c>
      <c r="E9974" t="s">
        <v>30</v>
      </c>
      <c r="F9974">
        <v>42402</v>
      </c>
      <c r="G9974">
        <v>53663</v>
      </c>
      <c r="H9974">
        <v>1.2655770954200274</v>
      </c>
      <c r="I9974" t="str">
        <f>VLOOKUP($B9974&amp;$E9974,'Employee List'!$A:$E,5,0)</f>
        <v>E-1248</v>
      </c>
    </row>
    <row r="9975" spans="1:9" x14ac:dyDescent="0.35">
      <c r="A9975" t="s">
        <v>1257</v>
      </c>
      <c r="B9975" t="s">
        <v>173</v>
      </c>
      <c r="C9975" t="s">
        <v>372</v>
      </c>
      <c r="D9975" t="s">
        <v>1274</v>
      </c>
      <c r="E9975" t="s">
        <v>31</v>
      </c>
      <c r="F9975">
        <v>40578</v>
      </c>
      <c r="G9975">
        <v>48332</v>
      </c>
      <c r="H9975">
        <v>1.1910887673123367</v>
      </c>
      <c r="I9975" t="str">
        <f>VLOOKUP($B9975&amp;$E9975,'Employee List'!$A:$E,5,0)</f>
        <v>E-1248</v>
      </c>
    </row>
    <row r="9976" spans="1:9" x14ac:dyDescent="0.35">
      <c r="A9976" t="s">
        <v>1257</v>
      </c>
      <c r="B9976" t="s">
        <v>173</v>
      </c>
      <c r="C9976" t="s">
        <v>372</v>
      </c>
      <c r="D9976" t="s">
        <v>1263</v>
      </c>
      <c r="E9976" t="s">
        <v>29</v>
      </c>
      <c r="F9976">
        <v>15447</v>
      </c>
      <c r="G9976">
        <v>14939</v>
      </c>
      <c r="H9976">
        <v>0.96711335534407972</v>
      </c>
      <c r="I9976" t="str">
        <f>VLOOKUP($B9976&amp;$E9976,'Employee List'!$A:$E,5,0)</f>
        <v>E-1248</v>
      </c>
    </row>
    <row r="9977" spans="1:9" x14ac:dyDescent="0.35">
      <c r="A9977" t="s">
        <v>1257</v>
      </c>
      <c r="B9977" t="s">
        <v>173</v>
      </c>
      <c r="C9977" t="s">
        <v>372</v>
      </c>
      <c r="D9977" t="s">
        <v>1263</v>
      </c>
      <c r="E9977" t="s">
        <v>30</v>
      </c>
      <c r="F9977">
        <v>12582</v>
      </c>
      <c r="G9977">
        <v>4059</v>
      </c>
      <c r="H9977">
        <v>0.32260371959942774</v>
      </c>
      <c r="I9977" t="str">
        <f>VLOOKUP($B9977&amp;$E9977,'Employee List'!$A:$E,5,0)</f>
        <v>E-1248</v>
      </c>
    </row>
    <row r="9978" spans="1:9" x14ac:dyDescent="0.35">
      <c r="A9978" t="s">
        <v>1257</v>
      </c>
      <c r="B9978" t="s">
        <v>173</v>
      </c>
      <c r="C9978" t="s">
        <v>372</v>
      </c>
      <c r="D9978" t="s">
        <v>1263</v>
      </c>
      <c r="E9978" t="s">
        <v>31</v>
      </c>
      <c r="F9978">
        <v>12610</v>
      </c>
      <c r="G9978">
        <v>4759</v>
      </c>
      <c r="H9978">
        <v>0.37739888977002378</v>
      </c>
      <c r="I9978" t="str">
        <f>VLOOKUP($B9978&amp;$E9978,'Employee List'!$A:$E,5,0)</f>
        <v>E-1248</v>
      </c>
    </row>
    <row r="9979" spans="1:9" x14ac:dyDescent="0.35">
      <c r="A9979" t="s">
        <v>1257</v>
      </c>
      <c r="B9979" t="s">
        <v>173</v>
      </c>
      <c r="C9979" t="s">
        <v>372</v>
      </c>
      <c r="D9979" t="s">
        <v>1264</v>
      </c>
      <c r="E9979" t="s">
        <v>29</v>
      </c>
      <c r="F9979">
        <v>2371</v>
      </c>
      <c r="G9979">
        <v>4513</v>
      </c>
      <c r="H9979">
        <v>1.9034162800506116</v>
      </c>
      <c r="I9979" t="str">
        <f>VLOOKUP($B9979&amp;$E9979,'Employee List'!$A:$E,5,0)</f>
        <v>E-1248</v>
      </c>
    </row>
    <row r="9980" spans="1:9" x14ac:dyDescent="0.35">
      <c r="A9980" t="s">
        <v>1257</v>
      </c>
      <c r="B9980" t="s">
        <v>173</v>
      </c>
      <c r="C9980" t="s">
        <v>372</v>
      </c>
      <c r="D9980" t="s">
        <v>1264</v>
      </c>
      <c r="E9980" t="s">
        <v>30</v>
      </c>
      <c r="F9980">
        <v>1502</v>
      </c>
      <c r="G9980">
        <v>1340</v>
      </c>
      <c r="H9980">
        <v>0.89214380825565909</v>
      </c>
      <c r="I9980" t="str">
        <f>VLOOKUP($B9980&amp;$E9980,'Employee List'!$A:$E,5,0)</f>
        <v>E-1248</v>
      </c>
    </row>
    <row r="9981" spans="1:9" x14ac:dyDescent="0.35">
      <c r="A9981" t="s">
        <v>1257</v>
      </c>
      <c r="B9981" t="s">
        <v>173</v>
      </c>
      <c r="C9981" t="s">
        <v>372</v>
      </c>
      <c r="D9981" t="s">
        <v>1264</v>
      </c>
      <c r="E9981" t="s">
        <v>31</v>
      </c>
      <c r="F9981">
        <v>3589</v>
      </c>
      <c r="G9981">
        <v>4758</v>
      </c>
      <c r="H9981">
        <v>1.3257174700473671</v>
      </c>
      <c r="I9981" t="str">
        <f>VLOOKUP($B9981&amp;$E9981,'Employee List'!$A:$E,5,0)</f>
        <v>E-1248</v>
      </c>
    </row>
    <row r="9982" spans="1:9" x14ac:dyDescent="0.35">
      <c r="A9982" t="s">
        <v>1257</v>
      </c>
      <c r="B9982" t="s">
        <v>173</v>
      </c>
      <c r="C9982" t="s">
        <v>372</v>
      </c>
      <c r="D9982" t="s">
        <v>1265</v>
      </c>
      <c r="E9982" t="s">
        <v>29</v>
      </c>
      <c r="F9982">
        <v>22122</v>
      </c>
      <c r="G9982">
        <v>9611</v>
      </c>
      <c r="H9982">
        <v>0.43445438929572372</v>
      </c>
      <c r="I9982" t="str">
        <f>VLOOKUP($B9982&amp;$E9982,'Employee List'!$A:$E,5,0)</f>
        <v>E-1248</v>
      </c>
    </row>
    <row r="9983" spans="1:9" x14ac:dyDescent="0.35">
      <c r="A9983" t="s">
        <v>1257</v>
      </c>
      <c r="B9983" t="s">
        <v>173</v>
      </c>
      <c r="C9983" t="s">
        <v>372</v>
      </c>
      <c r="D9983" t="s">
        <v>1265</v>
      </c>
      <c r="E9983" t="s">
        <v>30</v>
      </c>
      <c r="F9983">
        <v>21199</v>
      </c>
      <c r="G9983">
        <v>4632</v>
      </c>
      <c r="H9983">
        <v>0.21850087268267371</v>
      </c>
      <c r="I9983" t="str">
        <f>VLOOKUP($B9983&amp;$E9983,'Employee List'!$A:$E,5,0)</f>
        <v>E-1248</v>
      </c>
    </row>
    <row r="9984" spans="1:9" x14ac:dyDescent="0.35">
      <c r="A9984" t="s">
        <v>1257</v>
      </c>
      <c r="B9984" t="s">
        <v>173</v>
      </c>
      <c r="C9984" t="s">
        <v>372</v>
      </c>
      <c r="D9984" t="s">
        <v>1265</v>
      </c>
      <c r="E9984" t="s">
        <v>31</v>
      </c>
      <c r="F9984">
        <v>21330</v>
      </c>
      <c r="G9984">
        <v>3354</v>
      </c>
      <c r="H9984">
        <v>0.15724331926863572</v>
      </c>
      <c r="I9984" t="str">
        <f>VLOOKUP($B9984&amp;$E9984,'Employee List'!$A:$E,5,0)</f>
        <v>E-1248</v>
      </c>
    </row>
    <row r="9985" spans="1:9" x14ac:dyDescent="0.35">
      <c r="A9985" t="s">
        <v>1257</v>
      </c>
      <c r="B9985" t="s">
        <v>173</v>
      </c>
      <c r="C9985" t="s">
        <v>372</v>
      </c>
      <c r="D9985" t="s">
        <v>1260</v>
      </c>
      <c r="E9985" t="s">
        <v>29</v>
      </c>
      <c r="F9985">
        <v>103682</v>
      </c>
      <c r="G9985">
        <v>87150</v>
      </c>
      <c r="H9985">
        <v>0.84055091529870185</v>
      </c>
      <c r="I9985" t="str">
        <f>VLOOKUP($B9985&amp;$E9985,'Employee List'!$A:$E,5,0)</f>
        <v>E-1248</v>
      </c>
    </row>
    <row r="9986" spans="1:9" x14ac:dyDescent="0.35">
      <c r="A9986" t="s">
        <v>1257</v>
      </c>
      <c r="B9986" t="s">
        <v>173</v>
      </c>
      <c r="C9986" t="s">
        <v>372</v>
      </c>
      <c r="D9986" t="s">
        <v>1260</v>
      </c>
      <c r="E9986" t="s">
        <v>30</v>
      </c>
      <c r="F9986">
        <v>105221</v>
      </c>
      <c r="G9986">
        <v>107768</v>
      </c>
      <c r="H9986">
        <v>1.0242061945809298</v>
      </c>
      <c r="I9986" t="str">
        <f>VLOOKUP($B9986&amp;$E9986,'Employee List'!$A:$E,5,0)</f>
        <v>E-1248</v>
      </c>
    </row>
    <row r="9987" spans="1:9" x14ac:dyDescent="0.35">
      <c r="A9987" t="s">
        <v>1257</v>
      </c>
      <c r="B9987" t="s">
        <v>173</v>
      </c>
      <c r="C9987" t="s">
        <v>372</v>
      </c>
      <c r="D9987" t="s">
        <v>1260</v>
      </c>
      <c r="E9987" t="s">
        <v>31</v>
      </c>
      <c r="F9987">
        <v>118490</v>
      </c>
      <c r="G9987">
        <v>142707</v>
      </c>
      <c r="H9987">
        <v>1.2043801164655246</v>
      </c>
      <c r="I9987" t="str">
        <f>VLOOKUP($B9987&amp;$E9987,'Employee List'!$A:$E,5,0)</f>
        <v>E-1248</v>
      </c>
    </row>
    <row r="9988" spans="1:9" x14ac:dyDescent="0.35">
      <c r="A9988" t="s">
        <v>1257</v>
      </c>
      <c r="B9988" t="s">
        <v>173</v>
      </c>
      <c r="C9988" t="s">
        <v>372</v>
      </c>
      <c r="D9988" t="s">
        <v>1261</v>
      </c>
      <c r="E9988" t="s">
        <v>29</v>
      </c>
      <c r="F9988">
        <v>129286</v>
      </c>
      <c r="G9988">
        <v>107487</v>
      </c>
      <c r="H9988">
        <v>0.83138932289652401</v>
      </c>
      <c r="I9988" t="str">
        <f>VLOOKUP($B9988&amp;$E9988,'Employee List'!$A:$E,5,0)</f>
        <v>E-1248</v>
      </c>
    </row>
    <row r="9989" spans="1:9" x14ac:dyDescent="0.35">
      <c r="A9989" t="s">
        <v>1257</v>
      </c>
      <c r="B9989" t="s">
        <v>173</v>
      </c>
      <c r="C9989" t="s">
        <v>372</v>
      </c>
      <c r="D9989" t="s">
        <v>1261</v>
      </c>
      <c r="E9989" t="s">
        <v>30</v>
      </c>
      <c r="F9989">
        <v>129155</v>
      </c>
      <c r="G9989">
        <v>126396</v>
      </c>
      <c r="H9989">
        <v>0.97863807053540319</v>
      </c>
      <c r="I9989" t="str">
        <f>VLOOKUP($B9989&amp;$E9989,'Employee List'!$A:$E,5,0)</f>
        <v>E-1248</v>
      </c>
    </row>
    <row r="9990" spans="1:9" x14ac:dyDescent="0.35">
      <c r="A9990" t="s">
        <v>1257</v>
      </c>
      <c r="B9990" t="s">
        <v>173</v>
      </c>
      <c r="C9990" t="s">
        <v>372</v>
      </c>
      <c r="D9990" t="s">
        <v>1261</v>
      </c>
      <c r="E9990" t="s">
        <v>31</v>
      </c>
      <c r="F9990">
        <v>134456</v>
      </c>
      <c r="G9990">
        <v>75659</v>
      </c>
      <c r="H9990">
        <v>0.56270452787529002</v>
      </c>
      <c r="I9990" t="str">
        <f>VLOOKUP($B9990&amp;$E9990,'Employee List'!$A:$E,5,0)</f>
        <v>E-1248</v>
      </c>
    </row>
    <row r="9991" spans="1:9" x14ac:dyDescent="0.35">
      <c r="A9991" t="s">
        <v>1257</v>
      </c>
      <c r="B9991" t="s">
        <v>173</v>
      </c>
      <c r="C9991" t="s">
        <v>372</v>
      </c>
      <c r="D9991" t="s">
        <v>1266</v>
      </c>
      <c r="E9991" t="s">
        <v>29</v>
      </c>
      <c r="F9991">
        <v>34968</v>
      </c>
      <c r="G9991">
        <v>28767</v>
      </c>
      <c r="H9991">
        <v>0.8226664378860673</v>
      </c>
      <c r="I9991" t="str">
        <f>VLOOKUP($B9991&amp;$E9991,'Employee List'!$A:$E,5,0)</f>
        <v>E-1248</v>
      </c>
    </row>
    <row r="9992" spans="1:9" x14ac:dyDescent="0.35">
      <c r="A9992" t="s">
        <v>1257</v>
      </c>
      <c r="B9992" t="s">
        <v>173</v>
      </c>
      <c r="C9992" t="s">
        <v>372</v>
      </c>
      <c r="D9992" t="s">
        <v>1266</v>
      </c>
      <c r="E9992" t="s">
        <v>30</v>
      </c>
      <c r="F9992">
        <v>36121</v>
      </c>
      <c r="G9992">
        <v>31212</v>
      </c>
      <c r="H9992">
        <v>0.86409567841421886</v>
      </c>
      <c r="I9992" t="str">
        <f>VLOOKUP($B9992&amp;$E9992,'Employee List'!$A:$E,5,0)</f>
        <v>E-1248</v>
      </c>
    </row>
    <row r="9993" spans="1:9" x14ac:dyDescent="0.35">
      <c r="A9993" t="s">
        <v>1257</v>
      </c>
      <c r="B9993" t="s">
        <v>173</v>
      </c>
      <c r="C9993" t="s">
        <v>372</v>
      </c>
      <c r="D9993" t="s">
        <v>1266</v>
      </c>
      <c r="E9993" t="s">
        <v>31</v>
      </c>
      <c r="F9993">
        <v>33640</v>
      </c>
      <c r="G9993">
        <v>28265</v>
      </c>
      <c r="H9993">
        <v>0.84021997621878719</v>
      </c>
      <c r="I9993" t="str">
        <f>VLOOKUP($B9993&amp;$E9993,'Employee List'!$A:$E,5,0)</f>
        <v>E-1248</v>
      </c>
    </row>
    <row r="9994" spans="1:9" x14ac:dyDescent="0.35">
      <c r="A9994" t="s">
        <v>1257</v>
      </c>
      <c r="B9994" t="s">
        <v>173</v>
      </c>
      <c r="C9994" t="s">
        <v>372</v>
      </c>
      <c r="D9994" t="s">
        <v>1267</v>
      </c>
      <c r="E9994" t="s">
        <v>29</v>
      </c>
      <c r="F9994">
        <v>53738</v>
      </c>
      <c r="G9994">
        <v>34583</v>
      </c>
      <c r="H9994">
        <v>0.64354832706836873</v>
      </c>
      <c r="I9994" t="str">
        <f>VLOOKUP($B9994&amp;$E9994,'Employee List'!$A:$E,5,0)</f>
        <v>E-1248</v>
      </c>
    </row>
    <row r="9995" spans="1:9" x14ac:dyDescent="0.35">
      <c r="A9995" t="s">
        <v>1257</v>
      </c>
      <c r="B9995" t="s">
        <v>173</v>
      </c>
      <c r="C9995" t="s">
        <v>372</v>
      </c>
      <c r="D9995" t="s">
        <v>1267</v>
      </c>
      <c r="E9995" t="s">
        <v>30</v>
      </c>
      <c r="F9995">
        <v>55738</v>
      </c>
      <c r="G9995">
        <v>36113</v>
      </c>
      <c r="H9995">
        <v>0.64790627579030469</v>
      </c>
      <c r="I9995" t="str">
        <f>VLOOKUP($B9995&amp;$E9995,'Employee List'!$A:$E,5,0)</f>
        <v>E-1248</v>
      </c>
    </row>
    <row r="9996" spans="1:9" x14ac:dyDescent="0.35">
      <c r="A9996" t="s">
        <v>1257</v>
      </c>
      <c r="B9996" t="s">
        <v>173</v>
      </c>
      <c r="C9996" t="s">
        <v>372</v>
      </c>
      <c r="D9996" t="s">
        <v>1267</v>
      </c>
      <c r="E9996" t="s">
        <v>31</v>
      </c>
      <c r="F9996">
        <v>54327</v>
      </c>
      <c r="G9996">
        <v>47779</v>
      </c>
      <c r="H9996">
        <v>0.8794706131389548</v>
      </c>
      <c r="I9996" t="str">
        <f>VLOOKUP($B9996&amp;$E9996,'Employee List'!$A:$E,5,0)</f>
        <v>E-1248</v>
      </c>
    </row>
    <row r="9997" spans="1:9" x14ac:dyDescent="0.35">
      <c r="A9997" t="s">
        <v>1257</v>
      </c>
      <c r="B9997" t="s">
        <v>173</v>
      </c>
      <c r="C9997" t="s">
        <v>372</v>
      </c>
      <c r="D9997" t="s">
        <v>1268</v>
      </c>
      <c r="E9997" t="s">
        <v>29</v>
      </c>
      <c r="F9997">
        <v>16558</v>
      </c>
      <c r="G9997">
        <v>14418</v>
      </c>
      <c r="H9997">
        <v>0.87075733784273468</v>
      </c>
      <c r="I9997" t="str">
        <f>VLOOKUP($B9997&amp;$E9997,'Employee List'!$A:$E,5,0)</f>
        <v>E-1248</v>
      </c>
    </row>
    <row r="9998" spans="1:9" x14ac:dyDescent="0.35">
      <c r="A9998" t="s">
        <v>1257</v>
      </c>
      <c r="B9998" t="s">
        <v>173</v>
      </c>
      <c r="C9998" t="s">
        <v>372</v>
      </c>
      <c r="D9998" t="s">
        <v>1268</v>
      </c>
      <c r="E9998" t="s">
        <v>30</v>
      </c>
      <c r="F9998">
        <v>13342</v>
      </c>
      <c r="G9998">
        <v>12856</v>
      </c>
      <c r="H9998">
        <v>0.96357367710987862</v>
      </c>
      <c r="I9998" t="str">
        <f>VLOOKUP($B9998&amp;$E9998,'Employee List'!$A:$E,5,0)</f>
        <v>E-1248</v>
      </c>
    </row>
    <row r="9999" spans="1:9" x14ac:dyDescent="0.35">
      <c r="A9999" t="s">
        <v>1257</v>
      </c>
      <c r="B9999" t="s">
        <v>173</v>
      </c>
      <c r="C9999" t="s">
        <v>372</v>
      </c>
      <c r="D9999" t="s">
        <v>1268</v>
      </c>
      <c r="E9999" t="s">
        <v>31</v>
      </c>
      <c r="F9999">
        <v>14817</v>
      </c>
      <c r="G9999">
        <v>11750</v>
      </c>
      <c r="H9999">
        <v>0.793008031315381</v>
      </c>
      <c r="I9999" t="str">
        <f>VLOOKUP($B9999&amp;$E9999,'Employee List'!$A:$E,5,0)</f>
        <v>E-1248</v>
      </c>
    </row>
    <row r="10000" spans="1:9" x14ac:dyDescent="0.35">
      <c r="A10000" t="s">
        <v>1257</v>
      </c>
      <c r="B10000" t="s">
        <v>173</v>
      </c>
      <c r="C10000" t="s">
        <v>372</v>
      </c>
      <c r="D10000" t="s">
        <v>1269</v>
      </c>
      <c r="E10000" t="s">
        <v>29</v>
      </c>
      <c r="F10000">
        <v>22069</v>
      </c>
      <c r="G10000">
        <v>14151</v>
      </c>
      <c r="H10000">
        <v>0.64121618559971005</v>
      </c>
      <c r="I10000" t="str">
        <f>VLOOKUP($B10000&amp;$E10000,'Employee List'!$A:$E,5,0)</f>
        <v>E-1248</v>
      </c>
    </row>
    <row r="10001" spans="1:9" x14ac:dyDescent="0.35">
      <c r="A10001" t="s">
        <v>1257</v>
      </c>
      <c r="B10001" t="s">
        <v>173</v>
      </c>
      <c r="C10001" t="s">
        <v>372</v>
      </c>
      <c r="D10001" t="s">
        <v>1269</v>
      </c>
      <c r="E10001" t="s">
        <v>30</v>
      </c>
      <c r="F10001">
        <v>19073</v>
      </c>
      <c r="G10001">
        <v>13669</v>
      </c>
      <c r="H10001">
        <v>0.71666754050228076</v>
      </c>
      <c r="I10001" t="str">
        <f>VLOOKUP($B10001&amp;$E10001,'Employee List'!$A:$E,5,0)</f>
        <v>E-1248</v>
      </c>
    </row>
    <row r="10002" spans="1:9" x14ac:dyDescent="0.35">
      <c r="A10002" t="s">
        <v>1257</v>
      </c>
      <c r="B10002" t="s">
        <v>173</v>
      </c>
      <c r="C10002" t="s">
        <v>372</v>
      </c>
      <c r="D10002" t="s">
        <v>1269</v>
      </c>
      <c r="E10002" t="s">
        <v>31</v>
      </c>
      <c r="F10002">
        <v>16262</v>
      </c>
      <c r="G10002">
        <v>6093</v>
      </c>
      <c r="H10002">
        <v>0.3746771614807527</v>
      </c>
      <c r="I10002" t="str">
        <f>VLOOKUP($B10002&amp;$E10002,'Employee List'!$A:$E,5,0)</f>
        <v>E-1248</v>
      </c>
    </row>
    <row r="10003" spans="1:9" x14ac:dyDescent="0.35">
      <c r="A10003" t="s">
        <v>1257</v>
      </c>
      <c r="B10003" t="s">
        <v>173</v>
      </c>
      <c r="C10003" t="s">
        <v>372</v>
      </c>
      <c r="D10003" t="s">
        <v>1270</v>
      </c>
      <c r="E10003" t="s">
        <v>29</v>
      </c>
      <c r="F10003">
        <v>9929</v>
      </c>
      <c r="G10003">
        <v>12322</v>
      </c>
      <c r="H10003">
        <v>1.2410111793735523</v>
      </c>
      <c r="I10003" t="str">
        <f>VLOOKUP($B10003&amp;$E10003,'Employee List'!$A:$E,5,0)</f>
        <v>E-1248</v>
      </c>
    </row>
    <row r="10004" spans="1:9" x14ac:dyDescent="0.35">
      <c r="A10004" t="s">
        <v>1257</v>
      </c>
      <c r="B10004" t="s">
        <v>173</v>
      </c>
      <c r="C10004" t="s">
        <v>372</v>
      </c>
      <c r="D10004" t="s">
        <v>1270</v>
      </c>
      <c r="E10004" t="s">
        <v>30</v>
      </c>
      <c r="F10004">
        <v>10547</v>
      </c>
      <c r="G10004">
        <v>11605</v>
      </c>
      <c r="H10004">
        <v>1.1003128851806201</v>
      </c>
      <c r="I10004" t="str">
        <f>VLOOKUP($B10004&amp;$E10004,'Employee List'!$A:$E,5,0)</f>
        <v>E-1248</v>
      </c>
    </row>
    <row r="10005" spans="1:9" x14ac:dyDescent="0.35">
      <c r="A10005" t="s">
        <v>1257</v>
      </c>
      <c r="B10005" t="s">
        <v>173</v>
      </c>
      <c r="C10005" t="s">
        <v>372</v>
      </c>
      <c r="D10005" t="s">
        <v>1270</v>
      </c>
      <c r="E10005" t="s">
        <v>31</v>
      </c>
      <c r="F10005">
        <v>6796</v>
      </c>
      <c r="G10005">
        <v>9008</v>
      </c>
      <c r="H10005">
        <v>1.3254855797527958</v>
      </c>
      <c r="I10005" t="str">
        <f>VLOOKUP($B10005&amp;$E10005,'Employee List'!$A:$E,5,0)</f>
        <v>E-1248</v>
      </c>
    </row>
    <row r="10006" spans="1:9" x14ac:dyDescent="0.35">
      <c r="A10006" t="s">
        <v>1257</v>
      </c>
      <c r="B10006" t="s">
        <v>173</v>
      </c>
      <c r="C10006" t="s">
        <v>372</v>
      </c>
      <c r="D10006" t="s">
        <v>1271</v>
      </c>
      <c r="E10006" t="s">
        <v>29</v>
      </c>
      <c r="F10006">
        <v>16053</v>
      </c>
      <c r="G10006">
        <v>21284</v>
      </c>
      <c r="H10006">
        <v>1.3258580950601133</v>
      </c>
      <c r="I10006" t="str">
        <f>VLOOKUP($B10006&amp;$E10006,'Employee List'!$A:$E,5,0)</f>
        <v>E-1248</v>
      </c>
    </row>
    <row r="10007" spans="1:9" x14ac:dyDescent="0.35">
      <c r="A10007" t="s">
        <v>1257</v>
      </c>
      <c r="B10007" t="s">
        <v>173</v>
      </c>
      <c r="C10007" t="s">
        <v>372</v>
      </c>
      <c r="D10007" t="s">
        <v>1271</v>
      </c>
      <c r="E10007" t="s">
        <v>30</v>
      </c>
      <c r="F10007">
        <v>16900</v>
      </c>
      <c r="G10007">
        <v>21379</v>
      </c>
      <c r="H10007">
        <v>1.2650295857988165</v>
      </c>
      <c r="I10007" t="str">
        <f>VLOOKUP($B10007&amp;$E10007,'Employee List'!$A:$E,5,0)</f>
        <v>E-1248</v>
      </c>
    </row>
    <row r="10008" spans="1:9" x14ac:dyDescent="0.35">
      <c r="A10008" t="s">
        <v>1257</v>
      </c>
      <c r="B10008" t="s">
        <v>173</v>
      </c>
      <c r="C10008" t="s">
        <v>372</v>
      </c>
      <c r="D10008" t="s">
        <v>1271</v>
      </c>
      <c r="E10008" t="s">
        <v>31</v>
      </c>
      <c r="F10008">
        <v>17402</v>
      </c>
      <c r="G10008">
        <v>16080</v>
      </c>
      <c r="H10008">
        <v>0.92403172049189752</v>
      </c>
      <c r="I10008" t="str">
        <f>VLOOKUP($B10008&amp;$E10008,'Employee List'!$A:$E,5,0)</f>
        <v>E-1248</v>
      </c>
    </row>
    <row r="10009" spans="1:9" x14ac:dyDescent="0.35">
      <c r="A10009" t="s">
        <v>1257</v>
      </c>
      <c r="B10009" t="s">
        <v>173</v>
      </c>
      <c r="C10009" t="s">
        <v>372</v>
      </c>
      <c r="D10009" t="s">
        <v>1258</v>
      </c>
      <c r="E10009" t="s">
        <v>29</v>
      </c>
      <c r="F10009">
        <v>147986</v>
      </c>
      <c r="G10009">
        <v>173660</v>
      </c>
      <c r="H10009">
        <v>1.1734893841309313</v>
      </c>
      <c r="I10009" t="str">
        <f>VLOOKUP($B10009&amp;$E10009,'Employee List'!$A:$E,5,0)</f>
        <v>E-1248</v>
      </c>
    </row>
    <row r="10010" spans="1:9" x14ac:dyDescent="0.35">
      <c r="A10010" t="s">
        <v>1257</v>
      </c>
      <c r="B10010" t="s">
        <v>173</v>
      </c>
      <c r="C10010" t="s">
        <v>372</v>
      </c>
      <c r="D10010" t="s">
        <v>1258</v>
      </c>
      <c r="E10010" t="s">
        <v>30</v>
      </c>
      <c r="F10010">
        <v>145343</v>
      </c>
      <c r="G10010">
        <v>144141</v>
      </c>
      <c r="H10010">
        <v>0.99172990787310022</v>
      </c>
      <c r="I10010" t="str">
        <f>VLOOKUP($B10010&amp;$E10010,'Employee List'!$A:$E,5,0)</f>
        <v>E-1248</v>
      </c>
    </row>
    <row r="10011" spans="1:9" x14ac:dyDescent="0.35">
      <c r="A10011" t="s">
        <v>1257</v>
      </c>
      <c r="B10011" t="s">
        <v>173</v>
      </c>
      <c r="C10011" t="s">
        <v>372</v>
      </c>
      <c r="D10011" t="s">
        <v>1258</v>
      </c>
      <c r="E10011" t="s">
        <v>31</v>
      </c>
      <c r="F10011">
        <v>137791</v>
      </c>
      <c r="G10011">
        <v>137365</v>
      </c>
      <c r="H10011">
        <v>0.99690836121372228</v>
      </c>
      <c r="I10011" t="str">
        <f>VLOOKUP($B10011&amp;$E10011,'Employee List'!$A:$E,5,0)</f>
        <v>E-1248</v>
      </c>
    </row>
    <row r="10012" spans="1:9" x14ac:dyDescent="0.35">
      <c r="A10012" t="s">
        <v>1257</v>
      </c>
      <c r="B10012" t="s">
        <v>173</v>
      </c>
      <c r="C10012" t="s">
        <v>372</v>
      </c>
      <c r="D10012" t="s">
        <v>1272</v>
      </c>
      <c r="E10012" t="s">
        <v>29</v>
      </c>
      <c r="F10012">
        <v>24861</v>
      </c>
      <c r="G10012">
        <v>11139</v>
      </c>
      <c r="H10012">
        <v>0.44805116447447813</v>
      </c>
      <c r="I10012" t="str">
        <f>VLOOKUP($B10012&amp;$E10012,'Employee List'!$A:$E,5,0)</f>
        <v>E-1248</v>
      </c>
    </row>
    <row r="10013" spans="1:9" x14ac:dyDescent="0.35">
      <c r="A10013" t="s">
        <v>1257</v>
      </c>
      <c r="B10013" t="s">
        <v>173</v>
      </c>
      <c r="C10013" t="s">
        <v>372</v>
      </c>
      <c r="D10013" t="s">
        <v>1272</v>
      </c>
      <c r="E10013" t="s">
        <v>30</v>
      </c>
      <c r="F10013">
        <v>25962</v>
      </c>
      <c r="G10013">
        <v>15732</v>
      </c>
      <c r="H10013">
        <v>0.60596256066558818</v>
      </c>
      <c r="I10013" t="str">
        <f>VLOOKUP($B10013&amp;$E10013,'Employee List'!$A:$E,5,0)</f>
        <v>E-1248</v>
      </c>
    </row>
    <row r="10014" spans="1:9" x14ac:dyDescent="0.35">
      <c r="A10014" t="s">
        <v>1257</v>
      </c>
      <c r="B10014" t="s">
        <v>173</v>
      </c>
      <c r="C10014" t="s">
        <v>372</v>
      </c>
      <c r="D10014" t="s">
        <v>1272</v>
      </c>
      <c r="E10014" t="s">
        <v>31</v>
      </c>
      <c r="F10014">
        <v>29905</v>
      </c>
      <c r="G10014">
        <v>18162</v>
      </c>
      <c r="H10014">
        <v>0.60732319010198965</v>
      </c>
      <c r="I10014" t="str">
        <f>VLOOKUP($B10014&amp;$E10014,'Employee List'!$A:$E,5,0)</f>
        <v>E-1248</v>
      </c>
    </row>
    <row r="10015" spans="1:9" x14ac:dyDescent="0.35">
      <c r="A10015" t="s">
        <v>1257</v>
      </c>
      <c r="B10015" t="s">
        <v>173</v>
      </c>
      <c r="C10015" t="s">
        <v>372</v>
      </c>
      <c r="D10015" t="s">
        <v>1259</v>
      </c>
      <c r="E10015" t="s">
        <v>29</v>
      </c>
      <c r="F10015">
        <v>18821</v>
      </c>
      <c r="G10015">
        <v>15535</v>
      </c>
      <c r="H10015">
        <v>0.8254077891716699</v>
      </c>
      <c r="I10015" t="str">
        <f>VLOOKUP($B10015&amp;$E10015,'Employee List'!$A:$E,5,0)</f>
        <v>E-1248</v>
      </c>
    </row>
    <row r="10016" spans="1:9" x14ac:dyDescent="0.35">
      <c r="A10016" t="s">
        <v>1257</v>
      </c>
      <c r="B10016" t="s">
        <v>173</v>
      </c>
      <c r="C10016" t="s">
        <v>372</v>
      </c>
      <c r="D10016" t="s">
        <v>1259</v>
      </c>
      <c r="E10016" t="s">
        <v>30</v>
      </c>
      <c r="F10016">
        <v>17675</v>
      </c>
      <c r="G10016">
        <v>10704</v>
      </c>
      <c r="H10016">
        <v>0.60560113154172557</v>
      </c>
      <c r="I10016" t="str">
        <f>VLOOKUP($B10016&amp;$E10016,'Employee List'!$A:$E,5,0)</f>
        <v>E-1248</v>
      </c>
    </row>
    <row r="10017" spans="1:9" x14ac:dyDescent="0.35">
      <c r="A10017" t="s">
        <v>1257</v>
      </c>
      <c r="B10017" t="s">
        <v>173</v>
      </c>
      <c r="C10017" t="s">
        <v>372</v>
      </c>
      <c r="D10017" t="s">
        <v>1259</v>
      </c>
      <c r="E10017" t="s">
        <v>31</v>
      </c>
      <c r="F10017">
        <v>18695</v>
      </c>
      <c r="G10017">
        <v>16860</v>
      </c>
      <c r="H10017">
        <v>0.90184541321208878</v>
      </c>
      <c r="I10017" t="str">
        <f>VLOOKUP($B10017&amp;$E10017,'Employee List'!$A:$E,5,0)</f>
        <v>E-1248</v>
      </c>
    </row>
    <row r="10018" spans="1:9" x14ac:dyDescent="0.35">
      <c r="A10018" t="s">
        <v>1257</v>
      </c>
      <c r="B10018" t="s">
        <v>173</v>
      </c>
      <c r="C10018" t="s">
        <v>372</v>
      </c>
      <c r="D10018" t="s">
        <v>1273</v>
      </c>
      <c r="E10018" t="s">
        <v>29</v>
      </c>
      <c r="F10018">
        <v>11518</v>
      </c>
      <c r="G10018">
        <v>11273</v>
      </c>
      <c r="H10018">
        <v>0.97872894599756899</v>
      </c>
      <c r="I10018" t="str">
        <f>VLOOKUP($B10018&amp;$E10018,'Employee List'!$A:$E,5,0)</f>
        <v>E-1248</v>
      </c>
    </row>
    <row r="10019" spans="1:9" x14ac:dyDescent="0.35">
      <c r="A10019" t="s">
        <v>1257</v>
      </c>
      <c r="B10019" t="s">
        <v>173</v>
      </c>
      <c r="C10019" t="s">
        <v>372</v>
      </c>
      <c r="D10019" t="s">
        <v>1273</v>
      </c>
      <c r="E10019" t="s">
        <v>30</v>
      </c>
      <c r="F10019">
        <v>11291</v>
      </c>
      <c r="G10019">
        <v>12890</v>
      </c>
      <c r="H10019">
        <v>1.1416172172526791</v>
      </c>
      <c r="I10019" t="str">
        <f>VLOOKUP($B10019&amp;$E10019,'Employee List'!$A:$E,5,0)</f>
        <v>E-1248</v>
      </c>
    </row>
    <row r="10020" spans="1:9" x14ac:dyDescent="0.35">
      <c r="A10020" t="s">
        <v>1257</v>
      </c>
      <c r="B10020" t="s">
        <v>173</v>
      </c>
      <c r="C10020" t="s">
        <v>372</v>
      </c>
      <c r="D10020" t="s">
        <v>1273</v>
      </c>
      <c r="E10020" t="s">
        <v>31</v>
      </c>
      <c r="F10020">
        <v>13438</v>
      </c>
      <c r="G10020">
        <v>10006</v>
      </c>
      <c r="H10020">
        <v>0.74460485191248693</v>
      </c>
      <c r="I10020" t="str">
        <f>VLOOKUP($B10020&amp;$E10020,'Employee List'!$A:$E,5,0)</f>
        <v>E-1248</v>
      </c>
    </row>
    <row r="10021" spans="1:9" x14ac:dyDescent="0.35">
      <c r="A10021" t="s">
        <v>1257</v>
      </c>
      <c r="B10021" t="s">
        <v>173</v>
      </c>
      <c r="C10021" t="s">
        <v>372</v>
      </c>
      <c r="D10021" t="s">
        <v>1275</v>
      </c>
      <c r="E10021" t="s">
        <v>29</v>
      </c>
      <c r="F10021">
        <v>2697</v>
      </c>
      <c r="G10021">
        <v>3815</v>
      </c>
      <c r="H10021">
        <v>1.4145346681497961</v>
      </c>
      <c r="I10021" t="str">
        <f>VLOOKUP($B10021&amp;$E10021,'Employee List'!$A:$E,5,0)</f>
        <v>E-1248</v>
      </c>
    </row>
    <row r="10022" spans="1:9" x14ac:dyDescent="0.35">
      <c r="A10022" t="s">
        <v>1257</v>
      </c>
      <c r="B10022" t="s">
        <v>173</v>
      </c>
      <c r="C10022" t="s">
        <v>372</v>
      </c>
      <c r="D10022" t="s">
        <v>1275</v>
      </c>
      <c r="E10022" t="s">
        <v>30</v>
      </c>
      <c r="F10022">
        <v>4937</v>
      </c>
      <c r="G10022">
        <v>4176</v>
      </c>
      <c r="H10022">
        <v>0.84585780838565927</v>
      </c>
      <c r="I10022" t="str">
        <f>VLOOKUP($B10022&amp;$E10022,'Employee List'!$A:$E,5,0)</f>
        <v>E-1248</v>
      </c>
    </row>
    <row r="10023" spans="1:9" x14ac:dyDescent="0.35">
      <c r="A10023" t="s">
        <v>1257</v>
      </c>
      <c r="B10023" t="s">
        <v>173</v>
      </c>
      <c r="C10023" t="s">
        <v>372</v>
      </c>
      <c r="D10023" t="s">
        <v>1275</v>
      </c>
      <c r="E10023" t="s">
        <v>31</v>
      </c>
      <c r="F10023">
        <v>3589</v>
      </c>
      <c r="G10023">
        <v>5921</v>
      </c>
      <c r="H10023">
        <v>1.6497631652270828</v>
      </c>
      <c r="I10023" t="str">
        <f>VLOOKUP($B10023&amp;$E10023,'Employee List'!$A:$E,5,0)</f>
        <v>E-1248</v>
      </c>
    </row>
    <row r="10024" spans="1:9" x14ac:dyDescent="0.35">
      <c r="A10024" t="s">
        <v>1257</v>
      </c>
      <c r="B10024" t="s">
        <v>173</v>
      </c>
      <c r="C10024" t="s">
        <v>372</v>
      </c>
      <c r="D10024" t="s">
        <v>1276</v>
      </c>
      <c r="E10024" t="s">
        <v>29</v>
      </c>
      <c r="F10024">
        <v>5166</v>
      </c>
      <c r="G10024">
        <v>1691</v>
      </c>
      <c r="H10024">
        <v>0.32733255903987613</v>
      </c>
      <c r="I10024" t="str">
        <f>VLOOKUP($B10024&amp;$E10024,'Employee List'!$A:$E,5,0)</f>
        <v>E-1248</v>
      </c>
    </row>
    <row r="10025" spans="1:9" x14ac:dyDescent="0.35">
      <c r="A10025" t="s">
        <v>1257</v>
      </c>
      <c r="B10025" t="s">
        <v>173</v>
      </c>
      <c r="C10025" t="s">
        <v>372</v>
      </c>
      <c r="D10025" t="s">
        <v>1276</v>
      </c>
      <c r="E10025" t="s">
        <v>30</v>
      </c>
      <c r="F10025">
        <v>5310</v>
      </c>
      <c r="G10025">
        <v>3311</v>
      </c>
      <c r="H10025">
        <v>0.62354048964218456</v>
      </c>
      <c r="I10025" t="str">
        <f>VLOOKUP($B10025&amp;$E10025,'Employee List'!$A:$E,5,0)</f>
        <v>E-1248</v>
      </c>
    </row>
    <row r="10026" spans="1:9" x14ac:dyDescent="0.35">
      <c r="A10026" t="s">
        <v>1257</v>
      </c>
      <c r="B10026" t="s">
        <v>173</v>
      </c>
      <c r="C10026" t="s">
        <v>372</v>
      </c>
      <c r="D10026" t="s">
        <v>1276</v>
      </c>
      <c r="E10026" t="s">
        <v>31</v>
      </c>
      <c r="F10026">
        <v>4316</v>
      </c>
      <c r="G10026">
        <v>1701</v>
      </c>
      <c r="H10026">
        <v>0.39411492122335495</v>
      </c>
      <c r="I10026" t="str">
        <f>VLOOKUP($B10026&amp;$E10026,'Employee List'!$A:$E,5,0)</f>
        <v>E-1248</v>
      </c>
    </row>
    <row r="10027" spans="1:9" x14ac:dyDescent="0.35">
      <c r="A10027" t="s">
        <v>1257</v>
      </c>
      <c r="B10027" t="s">
        <v>173</v>
      </c>
      <c r="C10027" t="s">
        <v>372</v>
      </c>
      <c r="D10027" t="s">
        <v>1277</v>
      </c>
      <c r="E10027" t="s">
        <v>29</v>
      </c>
      <c r="F10027">
        <v>10555</v>
      </c>
      <c r="G10027">
        <v>17299</v>
      </c>
      <c r="H10027">
        <v>1.6389388915206065</v>
      </c>
      <c r="I10027" t="str">
        <f>VLOOKUP($B10027&amp;$E10027,'Employee List'!$A:$E,5,0)</f>
        <v>E-1248</v>
      </c>
    </row>
    <row r="10028" spans="1:9" x14ac:dyDescent="0.35">
      <c r="A10028" t="s">
        <v>1257</v>
      </c>
      <c r="B10028" t="s">
        <v>173</v>
      </c>
      <c r="C10028" t="s">
        <v>372</v>
      </c>
      <c r="D10028" t="s">
        <v>1277</v>
      </c>
      <c r="E10028" t="s">
        <v>30</v>
      </c>
      <c r="F10028">
        <v>10754</v>
      </c>
      <c r="G10028">
        <v>20062</v>
      </c>
      <c r="H10028">
        <v>1.8655384043146737</v>
      </c>
      <c r="I10028" t="str">
        <f>VLOOKUP($B10028&amp;$E10028,'Employee List'!$A:$E,5,0)</f>
        <v>E-1248</v>
      </c>
    </row>
    <row r="10029" spans="1:9" x14ac:dyDescent="0.35">
      <c r="A10029" t="s">
        <v>1257</v>
      </c>
      <c r="B10029" t="s">
        <v>173</v>
      </c>
      <c r="C10029" t="s">
        <v>372</v>
      </c>
      <c r="D10029" t="s">
        <v>1277</v>
      </c>
      <c r="E10029" t="s">
        <v>31</v>
      </c>
      <c r="F10029">
        <v>13341</v>
      </c>
      <c r="G10029">
        <v>19069</v>
      </c>
      <c r="H10029">
        <v>1.4293531219548758</v>
      </c>
      <c r="I10029" t="str">
        <f>VLOOKUP($B10029&amp;$E10029,'Employee List'!$A:$E,5,0)</f>
        <v>E-1248</v>
      </c>
    </row>
    <row r="10030" spans="1:9" x14ac:dyDescent="0.35">
      <c r="A10030" t="s">
        <v>1257</v>
      </c>
      <c r="B10030" t="s">
        <v>173</v>
      </c>
      <c r="C10030" t="s">
        <v>372</v>
      </c>
      <c r="D10030" t="s">
        <v>1278</v>
      </c>
      <c r="E10030" t="s">
        <v>29</v>
      </c>
      <c r="F10030">
        <v>29452</v>
      </c>
      <c r="G10030">
        <v>27482</v>
      </c>
      <c r="H10030">
        <v>0.93311150346326222</v>
      </c>
      <c r="I10030" t="str">
        <f>VLOOKUP($B10030&amp;$E10030,'Employee List'!$A:$E,5,0)</f>
        <v>E-1248</v>
      </c>
    </row>
    <row r="10031" spans="1:9" x14ac:dyDescent="0.35">
      <c r="A10031" t="s">
        <v>1257</v>
      </c>
      <c r="B10031" t="s">
        <v>173</v>
      </c>
      <c r="C10031" t="s">
        <v>372</v>
      </c>
      <c r="D10031" t="s">
        <v>1278</v>
      </c>
      <c r="E10031" t="s">
        <v>30</v>
      </c>
      <c r="F10031">
        <v>29624</v>
      </c>
      <c r="G10031">
        <v>24560</v>
      </c>
      <c r="H10031">
        <v>0.82905752092897655</v>
      </c>
      <c r="I10031" t="str">
        <f>VLOOKUP($B10031&amp;$E10031,'Employee List'!$A:$E,5,0)</f>
        <v>E-1248</v>
      </c>
    </row>
    <row r="10032" spans="1:9" x14ac:dyDescent="0.35">
      <c r="A10032" t="s">
        <v>1257</v>
      </c>
      <c r="B10032" t="s">
        <v>173</v>
      </c>
      <c r="C10032" t="s">
        <v>372</v>
      </c>
      <c r="D10032" t="s">
        <v>1278</v>
      </c>
      <c r="E10032" t="s">
        <v>31</v>
      </c>
      <c r="F10032">
        <v>29113</v>
      </c>
      <c r="G10032">
        <v>15704</v>
      </c>
      <c r="H10032">
        <v>0.53941538144471546</v>
      </c>
      <c r="I10032" t="str">
        <f>VLOOKUP($B10032&amp;$E10032,'Employee List'!$A:$E,5,0)</f>
        <v>E-1248</v>
      </c>
    </row>
    <row r="10033" spans="1:9" x14ac:dyDescent="0.35">
      <c r="A10033" t="s">
        <v>1257</v>
      </c>
      <c r="B10033" t="s">
        <v>173</v>
      </c>
      <c r="C10033" t="s">
        <v>372</v>
      </c>
      <c r="D10033" t="s">
        <v>1279</v>
      </c>
      <c r="E10033" t="s">
        <v>29</v>
      </c>
      <c r="F10033">
        <v>4727</v>
      </c>
      <c r="G10033">
        <v>5497</v>
      </c>
      <c r="H10033">
        <v>1.1628940131161414</v>
      </c>
      <c r="I10033" t="str">
        <f>VLOOKUP($B10033&amp;$E10033,'Employee List'!$A:$E,5,0)</f>
        <v>E-1248</v>
      </c>
    </row>
    <row r="10034" spans="1:9" x14ac:dyDescent="0.35">
      <c r="A10034" t="s">
        <v>1257</v>
      </c>
      <c r="B10034" t="s">
        <v>173</v>
      </c>
      <c r="C10034" t="s">
        <v>372</v>
      </c>
      <c r="D10034" t="s">
        <v>1279</v>
      </c>
      <c r="E10034" t="s">
        <v>30</v>
      </c>
      <c r="F10034">
        <v>2755</v>
      </c>
      <c r="G10034">
        <v>4120</v>
      </c>
      <c r="H10034">
        <v>1.4954627949183303</v>
      </c>
      <c r="I10034" t="str">
        <f>VLOOKUP($B10034&amp;$E10034,'Employee List'!$A:$E,5,0)</f>
        <v>E-1248</v>
      </c>
    </row>
    <row r="10035" spans="1:9" x14ac:dyDescent="0.35">
      <c r="A10035" t="s">
        <v>1257</v>
      </c>
      <c r="B10035" t="s">
        <v>173</v>
      </c>
      <c r="C10035" t="s">
        <v>372</v>
      </c>
      <c r="D10035" t="s">
        <v>1279</v>
      </c>
      <c r="E10035" t="s">
        <v>31</v>
      </c>
      <c r="F10035">
        <v>4578</v>
      </c>
      <c r="G10035">
        <v>5898</v>
      </c>
      <c r="H10035">
        <v>1.2883355176933158</v>
      </c>
      <c r="I10035" t="str">
        <f>VLOOKUP($B10035&amp;$E10035,'Employee List'!$A:$E,5,0)</f>
        <v>E-1248</v>
      </c>
    </row>
    <row r="10036" spans="1:9" x14ac:dyDescent="0.35">
      <c r="A10036" t="s">
        <v>1257</v>
      </c>
      <c r="B10036" t="s">
        <v>173</v>
      </c>
      <c r="C10036" t="s">
        <v>372</v>
      </c>
      <c r="D10036" t="s">
        <v>1280</v>
      </c>
      <c r="E10036" t="s">
        <v>29</v>
      </c>
      <c r="F10036">
        <v>1447</v>
      </c>
      <c r="G10036">
        <v>2651</v>
      </c>
      <c r="H10036">
        <v>1.8320663441603318</v>
      </c>
      <c r="I10036" t="str">
        <f>VLOOKUP($B10036&amp;$E10036,'Employee List'!$A:$E,5,0)</f>
        <v>E-1248</v>
      </c>
    </row>
    <row r="10037" spans="1:9" x14ac:dyDescent="0.35">
      <c r="A10037" t="s">
        <v>1257</v>
      </c>
      <c r="B10037" t="s">
        <v>173</v>
      </c>
      <c r="C10037" t="s">
        <v>372</v>
      </c>
      <c r="D10037" t="s">
        <v>1280</v>
      </c>
      <c r="E10037" t="s">
        <v>30</v>
      </c>
      <c r="F10037">
        <v>2432</v>
      </c>
      <c r="G10037">
        <v>4046</v>
      </c>
      <c r="H10037">
        <v>1.6636513157894737</v>
      </c>
      <c r="I10037" t="str">
        <f>VLOOKUP($B10037&amp;$E10037,'Employee List'!$A:$E,5,0)</f>
        <v>E-1248</v>
      </c>
    </row>
    <row r="10038" spans="1:9" x14ac:dyDescent="0.35">
      <c r="A10038" t="s">
        <v>1257</v>
      </c>
      <c r="B10038" t="s">
        <v>173</v>
      </c>
      <c r="C10038" t="s">
        <v>372</v>
      </c>
      <c r="D10038" t="s">
        <v>1280</v>
      </c>
      <c r="E10038" t="s">
        <v>31</v>
      </c>
      <c r="F10038">
        <v>3580</v>
      </c>
      <c r="G10038">
        <v>2718</v>
      </c>
      <c r="H10038">
        <v>0.75921787709497202</v>
      </c>
      <c r="I10038" t="str">
        <f>VLOOKUP($B10038&amp;$E10038,'Employee List'!$A:$E,5,0)</f>
        <v>E-1248</v>
      </c>
    </row>
    <row r="10039" spans="1:9" x14ac:dyDescent="0.35">
      <c r="A10039" t="s">
        <v>1257</v>
      </c>
      <c r="B10039" t="s">
        <v>173</v>
      </c>
      <c r="C10039" t="s">
        <v>372</v>
      </c>
      <c r="D10039" t="s">
        <v>1262</v>
      </c>
      <c r="E10039" t="s">
        <v>29</v>
      </c>
      <c r="F10039">
        <v>43919</v>
      </c>
      <c r="G10039">
        <v>50714</v>
      </c>
      <c r="H10039">
        <v>1.1547166374462079</v>
      </c>
      <c r="I10039" t="str">
        <f>VLOOKUP($B10039&amp;$E10039,'Employee List'!$A:$E,5,0)</f>
        <v>E-1248</v>
      </c>
    </row>
    <row r="10040" spans="1:9" x14ac:dyDescent="0.35">
      <c r="A10040" t="s">
        <v>1257</v>
      </c>
      <c r="B10040" t="s">
        <v>173</v>
      </c>
      <c r="C10040" t="s">
        <v>372</v>
      </c>
      <c r="D10040" t="s">
        <v>1262</v>
      </c>
      <c r="E10040" t="s">
        <v>30</v>
      </c>
      <c r="F10040">
        <v>44471</v>
      </c>
      <c r="G10040">
        <v>50989</v>
      </c>
      <c r="H10040">
        <v>1.1465674259629872</v>
      </c>
      <c r="I10040" t="str">
        <f>VLOOKUP($B10040&amp;$E10040,'Employee List'!$A:$E,5,0)</f>
        <v>E-1248</v>
      </c>
    </row>
    <row r="10041" spans="1:9" x14ac:dyDescent="0.35">
      <c r="A10041" t="s">
        <v>1257</v>
      </c>
      <c r="B10041" t="s">
        <v>173</v>
      </c>
      <c r="C10041" t="s">
        <v>372</v>
      </c>
      <c r="D10041" t="s">
        <v>1262</v>
      </c>
      <c r="E10041" t="s">
        <v>31</v>
      </c>
      <c r="F10041">
        <v>46839</v>
      </c>
      <c r="G10041">
        <v>52743</v>
      </c>
      <c r="H10041">
        <v>1.1260488054826105</v>
      </c>
      <c r="I10041" t="str">
        <f>VLOOKUP($B10041&amp;$E10041,'Employee List'!$A:$E,5,0)</f>
        <v>E-1248</v>
      </c>
    </row>
    <row r="10042" spans="1:9" x14ac:dyDescent="0.35">
      <c r="A10042" t="s">
        <v>1257</v>
      </c>
      <c r="B10042" t="s">
        <v>173</v>
      </c>
      <c r="C10042" t="s">
        <v>372</v>
      </c>
      <c r="D10042" t="s">
        <v>1282</v>
      </c>
      <c r="E10042" t="s">
        <v>29</v>
      </c>
      <c r="F10042">
        <v>1037</v>
      </c>
      <c r="G10042">
        <v>2870</v>
      </c>
      <c r="H10042">
        <v>2.7675988428158149</v>
      </c>
      <c r="I10042" t="str">
        <f>VLOOKUP($B10042&amp;$E10042,'Employee List'!$A:$E,5,0)</f>
        <v>E-1248</v>
      </c>
    </row>
    <row r="10043" spans="1:9" x14ac:dyDescent="0.35">
      <c r="A10043" t="s">
        <v>1257</v>
      </c>
      <c r="B10043" t="s">
        <v>173</v>
      </c>
      <c r="C10043" t="s">
        <v>372</v>
      </c>
      <c r="D10043" t="s">
        <v>1281</v>
      </c>
      <c r="E10043" t="s">
        <v>29</v>
      </c>
      <c r="F10043">
        <v>7223</v>
      </c>
      <c r="G10043">
        <v>5608</v>
      </c>
      <c r="H10043">
        <v>0.77640869444829019</v>
      </c>
      <c r="I10043" t="str">
        <f>VLOOKUP($B10043&amp;$E10043,'Employee List'!$A:$E,5,0)</f>
        <v>E-1248</v>
      </c>
    </row>
    <row r="10044" spans="1:9" x14ac:dyDescent="0.35">
      <c r="A10044" t="s">
        <v>1257</v>
      </c>
      <c r="B10044" t="s">
        <v>173</v>
      </c>
      <c r="C10044" t="s">
        <v>372</v>
      </c>
      <c r="D10044" t="s">
        <v>1281</v>
      </c>
      <c r="E10044" t="s">
        <v>30</v>
      </c>
      <c r="F10044">
        <v>7669</v>
      </c>
      <c r="G10044">
        <v>2204</v>
      </c>
      <c r="H10044">
        <v>0.2873907941061416</v>
      </c>
      <c r="I10044" t="str">
        <f>VLOOKUP($B10044&amp;$E10044,'Employee List'!$A:$E,5,0)</f>
        <v>E-1248</v>
      </c>
    </row>
    <row r="10045" spans="1:9" x14ac:dyDescent="0.35">
      <c r="A10045" t="s">
        <v>1257</v>
      </c>
      <c r="B10045" t="s">
        <v>173</v>
      </c>
      <c r="C10045" t="s">
        <v>372</v>
      </c>
      <c r="D10045" t="s">
        <v>1281</v>
      </c>
      <c r="E10045" t="s">
        <v>31</v>
      </c>
      <c r="F10045">
        <v>6085</v>
      </c>
      <c r="G10045">
        <v>5657</v>
      </c>
      <c r="H10045">
        <v>0.92966310599835666</v>
      </c>
      <c r="I10045" t="str">
        <f>VLOOKUP($B10045&amp;$E10045,'Employee List'!$A:$E,5,0)</f>
        <v>E-1248</v>
      </c>
    </row>
    <row r="10046" spans="1:9" x14ac:dyDescent="0.35">
      <c r="A10046" t="s">
        <v>1257</v>
      </c>
      <c r="B10046" t="s">
        <v>174</v>
      </c>
      <c r="C10046" t="s">
        <v>372</v>
      </c>
      <c r="D10046" t="s">
        <v>1274</v>
      </c>
      <c r="E10046" t="s">
        <v>29</v>
      </c>
      <c r="F10046">
        <v>22203</v>
      </c>
      <c r="G10046">
        <v>20151</v>
      </c>
      <c r="H10046">
        <v>0.90758005674908793</v>
      </c>
      <c r="I10046" t="str">
        <f>VLOOKUP($B10046&amp;$E10046,'Employee List'!$A:$E,5,0)</f>
        <v>E-1249</v>
      </c>
    </row>
    <row r="10047" spans="1:9" x14ac:dyDescent="0.35">
      <c r="A10047" t="s">
        <v>1257</v>
      </c>
      <c r="B10047" t="s">
        <v>174</v>
      </c>
      <c r="C10047" t="s">
        <v>372</v>
      </c>
      <c r="D10047" t="s">
        <v>1274</v>
      </c>
      <c r="E10047" t="s">
        <v>30</v>
      </c>
      <c r="F10047">
        <v>20535</v>
      </c>
      <c r="G10047">
        <v>18113</v>
      </c>
      <c r="H10047">
        <v>0.88205502800097391</v>
      </c>
      <c r="I10047" t="str">
        <f>VLOOKUP($B10047&amp;$E10047,'Employee List'!$A:$E,5,0)</f>
        <v>E-1249</v>
      </c>
    </row>
    <row r="10048" spans="1:9" x14ac:dyDescent="0.35">
      <c r="A10048" t="s">
        <v>1257</v>
      </c>
      <c r="B10048" t="s">
        <v>174</v>
      </c>
      <c r="C10048" t="s">
        <v>372</v>
      </c>
      <c r="D10048" t="s">
        <v>1274</v>
      </c>
      <c r="E10048" t="s">
        <v>31</v>
      </c>
      <c r="F10048">
        <v>20235</v>
      </c>
      <c r="G10048">
        <v>14195</v>
      </c>
      <c r="H10048">
        <v>0.70150728935013595</v>
      </c>
      <c r="I10048" t="str">
        <f>VLOOKUP($B10048&amp;$E10048,'Employee List'!$A:$E,5,0)</f>
        <v>E-1249</v>
      </c>
    </row>
    <row r="10049" spans="1:9" x14ac:dyDescent="0.35">
      <c r="A10049" t="s">
        <v>1257</v>
      </c>
      <c r="B10049" t="s">
        <v>174</v>
      </c>
      <c r="C10049" t="s">
        <v>372</v>
      </c>
      <c r="D10049" t="s">
        <v>1263</v>
      </c>
      <c r="E10049" t="s">
        <v>29</v>
      </c>
      <c r="F10049">
        <v>3371</v>
      </c>
      <c r="G10049">
        <v>1955</v>
      </c>
      <c r="H10049">
        <v>0.57994660338178583</v>
      </c>
      <c r="I10049" t="str">
        <f>VLOOKUP($B10049&amp;$E10049,'Employee List'!$A:$E,5,0)</f>
        <v>E-1249</v>
      </c>
    </row>
    <row r="10050" spans="1:9" x14ac:dyDescent="0.35">
      <c r="A10050" t="s">
        <v>1257</v>
      </c>
      <c r="B10050" t="s">
        <v>174</v>
      </c>
      <c r="C10050" t="s">
        <v>372</v>
      </c>
      <c r="D10050" t="s">
        <v>1263</v>
      </c>
      <c r="E10050" t="s">
        <v>30</v>
      </c>
      <c r="F10050">
        <v>1728</v>
      </c>
      <c r="G10050">
        <v>1777</v>
      </c>
      <c r="H10050">
        <v>1.0283564814814814</v>
      </c>
      <c r="I10050" t="str">
        <f>VLOOKUP($B10050&amp;$E10050,'Employee List'!$A:$E,5,0)</f>
        <v>E-1249</v>
      </c>
    </row>
    <row r="10051" spans="1:9" x14ac:dyDescent="0.35">
      <c r="A10051" t="s">
        <v>1257</v>
      </c>
      <c r="B10051" t="s">
        <v>174</v>
      </c>
      <c r="C10051" t="s">
        <v>372</v>
      </c>
      <c r="D10051" t="s">
        <v>1263</v>
      </c>
      <c r="E10051" t="s">
        <v>31</v>
      </c>
      <c r="F10051">
        <v>4538</v>
      </c>
      <c r="G10051">
        <v>4876</v>
      </c>
      <c r="H10051">
        <v>1.0744821507271927</v>
      </c>
      <c r="I10051" t="str">
        <f>VLOOKUP($B10051&amp;$E10051,'Employee List'!$A:$E,5,0)</f>
        <v>E-1249</v>
      </c>
    </row>
    <row r="10052" spans="1:9" x14ac:dyDescent="0.35">
      <c r="A10052" t="s">
        <v>1257</v>
      </c>
      <c r="B10052" t="s">
        <v>174</v>
      </c>
      <c r="C10052" t="s">
        <v>372</v>
      </c>
      <c r="D10052" t="s">
        <v>1264</v>
      </c>
      <c r="E10052" t="s">
        <v>29</v>
      </c>
      <c r="F10052">
        <v>1002</v>
      </c>
      <c r="G10052">
        <v>4404</v>
      </c>
      <c r="H10052">
        <v>4.3952095808383236</v>
      </c>
      <c r="I10052" t="str">
        <f>VLOOKUP($B10052&amp;$E10052,'Employee List'!$A:$E,5,0)</f>
        <v>E-1249</v>
      </c>
    </row>
    <row r="10053" spans="1:9" x14ac:dyDescent="0.35">
      <c r="A10053" t="s">
        <v>1257</v>
      </c>
      <c r="B10053" t="s">
        <v>174</v>
      </c>
      <c r="C10053" t="s">
        <v>372</v>
      </c>
      <c r="D10053" t="s">
        <v>1264</v>
      </c>
      <c r="E10053" t="s">
        <v>30</v>
      </c>
      <c r="F10053">
        <v>1803</v>
      </c>
      <c r="G10053">
        <v>3862</v>
      </c>
      <c r="H10053">
        <v>2.1419855795895728</v>
      </c>
      <c r="I10053" t="str">
        <f>VLOOKUP($B10053&amp;$E10053,'Employee List'!$A:$E,5,0)</f>
        <v>E-1249</v>
      </c>
    </row>
    <row r="10054" spans="1:9" x14ac:dyDescent="0.35">
      <c r="A10054" t="s">
        <v>1257</v>
      </c>
      <c r="B10054" t="s">
        <v>174</v>
      </c>
      <c r="C10054" t="s">
        <v>372</v>
      </c>
      <c r="D10054" t="s">
        <v>1264</v>
      </c>
      <c r="E10054" t="s">
        <v>31</v>
      </c>
      <c r="F10054">
        <v>4721</v>
      </c>
      <c r="G10054">
        <v>5769</v>
      </c>
      <c r="H10054">
        <v>1.2219868671891549</v>
      </c>
      <c r="I10054" t="str">
        <f>VLOOKUP($B10054&amp;$E10054,'Employee List'!$A:$E,5,0)</f>
        <v>E-1249</v>
      </c>
    </row>
    <row r="10055" spans="1:9" x14ac:dyDescent="0.35">
      <c r="A10055" t="s">
        <v>1257</v>
      </c>
      <c r="B10055" t="s">
        <v>174</v>
      </c>
      <c r="C10055" t="s">
        <v>372</v>
      </c>
      <c r="D10055" t="s">
        <v>1265</v>
      </c>
      <c r="E10055" t="s">
        <v>29</v>
      </c>
      <c r="F10055">
        <v>20152</v>
      </c>
      <c r="G10055">
        <v>27206</v>
      </c>
      <c r="H10055">
        <v>1.3500396982929734</v>
      </c>
      <c r="I10055" t="str">
        <f>VLOOKUP($B10055&amp;$E10055,'Employee List'!$A:$E,5,0)</f>
        <v>E-1249</v>
      </c>
    </row>
    <row r="10056" spans="1:9" x14ac:dyDescent="0.35">
      <c r="A10056" t="s">
        <v>1257</v>
      </c>
      <c r="B10056" t="s">
        <v>174</v>
      </c>
      <c r="C10056" t="s">
        <v>372</v>
      </c>
      <c r="D10056" t="s">
        <v>1265</v>
      </c>
      <c r="E10056" t="s">
        <v>30</v>
      </c>
      <c r="F10056">
        <v>19798</v>
      </c>
      <c r="G10056">
        <v>16805</v>
      </c>
      <c r="H10056">
        <v>0.84882311344580264</v>
      </c>
      <c r="I10056" t="str">
        <f>VLOOKUP($B10056&amp;$E10056,'Employee List'!$A:$E,5,0)</f>
        <v>E-1249</v>
      </c>
    </row>
    <row r="10057" spans="1:9" x14ac:dyDescent="0.35">
      <c r="A10057" t="s">
        <v>1257</v>
      </c>
      <c r="B10057" t="s">
        <v>174</v>
      </c>
      <c r="C10057" t="s">
        <v>372</v>
      </c>
      <c r="D10057" t="s">
        <v>1265</v>
      </c>
      <c r="E10057" t="s">
        <v>31</v>
      </c>
      <c r="F10057">
        <v>20852</v>
      </c>
      <c r="G10057">
        <v>5225</v>
      </c>
      <c r="H10057">
        <v>0.25057548436600807</v>
      </c>
      <c r="I10057" t="str">
        <f>VLOOKUP($B10057&amp;$E10057,'Employee List'!$A:$E,5,0)</f>
        <v>E-1249</v>
      </c>
    </row>
    <row r="10058" spans="1:9" x14ac:dyDescent="0.35">
      <c r="A10058" t="s">
        <v>1257</v>
      </c>
      <c r="B10058" t="s">
        <v>174</v>
      </c>
      <c r="C10058" t="s">
        <v>372</v>
      </c>
      <c r="D10058" t="s">
        <v>1260</v>
      </c>
      <c r="E10058" t="s">
        <v>29</v>
      </c>
      <c r="F10058">
        <v>82954</v>
      </c>
      <c r="G10058">
        <v>66294</v>
      </c>
      <c r="H10058">
        <v>0.79916580273404536</v>
      </c>
      <c r="I10058" t="str">
        <f>VLOOKUP($B10058&amp;$E10058,'Employee List'!$A:$E,5,0)</f>
        <v>E-1249</v>
      </c>
    </row>
    <row r="10059" spans="1:9" x14ac:dyDescent="0.35">
      <c r="A10059" t="s">
        <v>1257</v>
      </c>
      <c r="B10059" t="s">
        <v>174</v>
      </c>
      <c r="C10059" t="s">
        <v>372</v>
      </c>
      <c r="D10059" t="s">
        <v>1260</v>
      </c>
      <c r="E10059" t="s">
        <v>30</v>
      </c>
      <c r="F10059">
        <v>81117</v>
      </c>
      <c r="G10059">
        <v>111466</v>
      </c>
      <c r="H10059">
        <v>1.3741385899379908</v>
      </c>
      <c r="I10059" t="str">
        <f>VLOOKUP($B10059&amp;$E10059,'Employee List'!$A:$E,5,0)</f>
        <v>E-1249</v>
      </c>
    </row>
    <row r="10060" spans="1:9" x14ac:dyDescent="0.35">
      <c r="A10060" t="s">
        <v>1257</v>
      </c>
      <c r="B10060" t="s">
        <v>174</v>
      </c>
      <c r="C10060" t="s">
        <v>372</v>
      </c>
      <c r="D10060" t="s">
        <v>1260</v>
      </c>
      <c r="E10060" t="s">
        <v>31</v>
      </c>
      <c r="F10060">
        <v>94583</v>
      </c>
      <c r="G10060">
        <v>113217</v>
      </c>
      <c r="H10060">
        <v>1.1970121480604337</v>
      </c>
      <c r="I10060" t="str">
        <f>VLOOKUP($B10060&amp;$E10060,'Employee List'!$A:$E,5,0)</f>
        <v>E-1249</v>
      </c>
    </row>
    <row r="10061" spans="1:9" x14ac:dyDescent="0.35">
      <c r="A10061" t="s">
        <v>1257</v>
      </c>
      <c r="B10061" t="s">
        <v>174</v>
      </c>
      <c r="C10061" t="s">
        <v>372</v>
      </c>
      <c r="D10061" t="s">
        <v>1261</v>
      </c>
      <c r="E10061" t="s">
        <v>29</v>
      </c>
      <c r="F10061">
        <v>39569</v>
      </c>
      <c r="G10061">
        <v>32375</v>
      </c>
      <c r="H10061">
        <v>0.81819100811241119</v>
      </c>
      <c r="I10061" t="str">
        <f>VLOOKUP($B10061&amp;$E10061,'Employee List'!$A:$E,5,0)</f>
        <v>E-1249</v>
      </c>
    </row>
    <row r="10062" spans="1:9" x14ac:dyDescent="0.35">
      <c r="A10062" t="s">
        <v>1257</v>
      </c>
      <c r="B10062" t="s">
        <v>174</v>
      </c>
      <c r="C10062" t="s">
        <v>372</v>
      </c>
      <c r="D10062" t="s">
        <v>1261</v>
      </c>
      <c r="E10062" t="s">
        <v>30</v>
      </c>
      <c r="F10062">
        <v>42537</v>
      </c>
      <c r="G10062">
        <v>19910</v>
      </c>
      <c r="H10062">
        <v>0.46806309800879237</v>
      </c>
      <c r="I10062" t="str">
        <f>VLOOKUP($B10062&amp;$E10062,'Employee List'!$A:$E,5,0)</f>
        <v>E-1249</v>
      </c>
    </row>
    <row r="10063" spans="1:9" x14ac:dyDescent="0.35">
      <c r="A10063" t="s">
        <v>1257</v>
      </c>
      <c r="B10063" t="s">
        <v>174</v>
      </c>
      <c r="C10063" t="s">
        <v>372</v>
      </c>
      <c r="D10063" t="s">
        <v>1261</v>
      </c>
      <c r="E10063" t="s">
        <v>31</v>
      </c>
      <c r="F10063">
        <v>41362</v>
      </c>
      <c r="G10063">
        <v>17529</v>
      </c>
      <c r="H10063">
        <v>0.42379478748609833</v>
      </c>
      <c r="I10063" t="str">
        <f>VLOOKUP($B10063&amp;$E10063,'Employee List'!$A:$E,5,0)</f>
        <v>E-1249</v>
      </c>
    </row>
    <row r="10064" spans="1:9" x14ac:dyDescent="0.35">
      <c r="A10064" t="s">
        <v>1257</v>
      </c>
      <c r="B10064" t="s">
        <v>174</v>
      </c>
      <c r="C10064" t="s">
        <v>372</v>
      </c>
      <c r="D10064" t="s">
        <v>1266</v>
      </c>
      <c r="E10064" t="s">
        <v>29</v>
      </c>
      <c r="F10064">
        <v>61113</v>
      </c>
      <c r="G10064">
        <v>52716</v>
      </c>
      <c r="H10064">
        <v>0.86259879240096216</v>
      </c>
      <c r="I10064" t="str">
        <f>VLOOKUP($B10064&amp;$E10064,'Employee List'!$A:$E,5,0)</f>
        <v>E-1249</v>
      </c>
    </row>
    <row r="10065" spans="1:9" x14ac:dyDescent="0.35">
      <c r="A10065" t="s">
        <v>1257</v>
      </c>
      <c r="B10065" t="s">
        <v>174</v>
      </c>
      <c r="C10065" t="s">
        <v>372</v>
      </c>
      <c r="D10065" t="s">
        <v>1266</v>
      </c>
      <c r="E10065" t="s">
        <v>30</v>
      </c>
      <c r="F10065">
        <v>65507</v>
      </c>
      <c r="G10065">
        <v>48872</v>
      </c>
      <c r="H10065">
        <v>0.74605767322576211</v>
      </c>
      <c r="I10065" t="str">
        <f>VLOOKUP($B10065&amp;$E10065,'Employee List'!$A:$E,5,0)</f>
        <v>E-1249</v>
      </c>
    </row>
    <row r="10066" spans="1:9" x14ac:dyDescent="0.35">
      <c r="A10066" t="s">
        <v>1257</v>
      </c>
      <c r="B10066" t="s">
        <v>174</v>
      </c>
      <c r="C10066" t="s">
        <v>372</v>
      </c>
      <c r="D10066" t="s">
        <v>1266</v>
      </c>
      <c r="E10066" t="s">
        <v>31</v>
      </c>
      <c r="F10066">
        <v>65400</v>
      </c>
      <c r="G10066">
        <v>25865</v>
      </c>
      <c r="H10066">
        <v>0.39548929663608562</v>
      </c>
      <c r="I10066" t="str">
        <f>VLOOKUP($B10066&amp;$E10066,'Employee List'!$A:$E,5,0)</f>
        <v>E-1249</v>
      </c>
    </row>
    <row r="10067" spans="1:9" x14ac:dyDescent="0.35">
      <c r="A10067" t="s">
        <v>1257</v>
      </c>
      <c r="B10067" t="s">
        <v>174</v>
      </c>
      <c r="C10067" t="s">
        <v>372</v>
      </c>
      <c r="D10067" t="s">
        <v>1267</v>
      </c>
      <c r="E10067" t="s">
        <v>29</v>
      </c>
      <c r="F10067">
        <v>50256</v>
      </c>
      <c r="G10067">
        <v>34109</v>
      </c>
      <c r="H10067">
        <v>0.67870503024514484</v>
      </c>
      <c r="I10067" t="str">
        <f>VLOOKUP($B10067&amp;$E10067,'Employee List'!$A:$E,5,0)</f>
        <v>E-1249</v>
      </c>
    </row>
    <row r="10068" spans="1:9" x14ac:dyDescent="0.35">
      <c r="A10068" t="s">
        <v>1257</v>
      </c>
      <c r="B10068" t="s">
        <v>174</v>
      </c>
      <c r="C10068" t="s">
        <v>372</v>
      </c>
      <c r="D10068" t="s">
        <v>1267</v>
      </c>
      <c r="E10068" t="s">
        <v>30</v>
      </c>
      <c r="F10068">
        <v>51639</v>
      </c>
      <c r="G10068">
        <v>37990</v>
      </c>
      <c r="H10068">
        <v>0.73568426964116274</v>
      </c>
      <c r="I10068" t="str">
        <f>VLOOKUP($B10068&amp;$E10068,'Employee List'!$A:$E,5,0)</f>
        <v>E-1249</v>
      </c>
    </row>
    <row r="10069" spans="1:9" x14ac:dyDescent="0.35">
      <c r="A10069" t="s">
        <v>1257</v>
      </c>
      <c r="B10069" t="s">
        <v>174</v>
      </c>
      <c r="C10069" t="s">
        <v>372</v>
      </c>
      <c r="D10069" t="s">
        <v>1267</v>
      </c>
      <c r="E10069" t="s">
        <v>31</v>
      </c>
      <c r="F10069">
        <v>51415</v>
      </c>
      <c r="G10069">
        <v>38625</v>
      </c>
      <c r="H10069">
        <v>0.75123991053194594</v>
      </c>
      <c r="I10069" t="str">
        <f>VLOOKUP($B10069&amp;$E10069,'Employee List'!$A:$E,5,0)</f>
        <v>E-1249</v>
      </c>
    </row>
    <row r="10070" spans="1:9" x14ac:dyDescent="0.35">
      <c r="A10070" t="s">
        <v>1257</v>
      </c>
      <c r="B10070" t="s">
        <v>174</v>
      </c>
      <c r="C10070" t="s">
        <v>372</v>
      </c>
      <c r="D10070" t="s">
        <v>1268</v>
      </c>
      <c r="E10070" t="s">
        <v>29</v>
      </c>
      <c r="F10070">
        <v>12064</v>
      </c>
      <c r="G10070">
        <v>4162</v>
      </c>
      <c r="H10070">
        <v>0.34499336870026526</v>
      </c>
      <c r="I10070" t="str">
        <f>VLOOKUP($B10070&amp;$E10070,'Employee List'!$A:$E,5,0)</f>
        <v>E-1249</v>
      </c>
    </row>
    <row r="10071" spans="1:9" x14ac:dyDescent="0.35">
      <c r="A10071" t="s">
        <v>1257</v>
      </c>
      <c r="B10071" t="s">
        <v>174</v>
      </c>
      <c r="C10071" t="s">
        <v>372</v>
      </c>
      <c r="D10071" t="s">
        <v>1268</v>
      </c>
      <c r="E10071" t="s">
        <v>30</v>
      </c>
      <c r="F10071">
        <v>13701</v>
      </c>
      <c r="G10071">
        <v>4881</v>
      </c>
      <c r="H10071">
        <v>0.35625136851324724</v>
      </c>
      <c r="I10071" t="str">
        <f>VLOOKUP($B10071&amp;$E10071,'Employee List'!$A:$E,5,0)</f>
        <v>E-1249</v>
      </c>
    </row>
    <row r="10072" spans="1:9" x14ac:dyDescent="0.35">
      <c r="A10072" t="s">
        <v>1257</v>
      </c>
      <c r="B10072" t="s">
        <v>174</v>
      </c>
      <c r="C10072" t="s">
        <v>372</v>
      </c>
      <c r="D10072" t="s">
        <v>1268</v>
      </c>
      <c r="E10072" t="s">
        <v>31</v>
      </c>
      <c r="F10072">
        <v>10234</v>
      </c>
      <c r="G10072">
        <v>8297</v>
      </c>
      <c r="H10072">
        <v>0.8107289427398866</v>
      </c>
      <c r="I10072" t="str">
        <f>VLOOKUP($B10072&amp;$E10072,'Employee List'!$A:$E,5,0)</f>
        <v>E-1249</v>
      </c>
    </row>
    <row r="10073" spans="1:9" x14ac:dyDescent="0.35">
      <c r="A10073" t="s">
        <v>1257</v>
      </c>
      <c r="B10073" t="s">
        <v>174</v>
      </c>
      <c r="C10073" t="s">
        <v>372</v>
      </c>
      <c r="D10073" t="s">
        <v>1269</v>
      </c>
      <c r="E10073" t="s">
        <v>29</v>
      </c>
      <c r="F10073">
        <v>12142</v>
      </c>
      <c r="G10073">
        <v>37223</v>
      </c>
      <c r="H10073">
        <v>3.065639927524296</v>
      </c>
      <c r="I10073" t="str">
        <f>VLOOKUP($B10073&amp;$E10073,'Employee List'!$A:$E,5,0)</f>
        <v>E-1249</v>
      </c>
    </row>
    <row r="10074" spans="1:9" x14ac:dyDescent="0.35">
      <c r="A10074" t="s">
        <v>1257</v>
      </c>
      <c r="B10074" t="s">
        <v>174</v>
      </c>
      <c r="C10074" t="s">
        <v>372</v>
      </c>
      <c r="D10074" t="s">
        <v>1269</v>
      </c>
      <c r="E10074" t="s">
        <v>30</v>
      </c>
      <c r="F10074">
        <v>9121</v>
      </c>
      <c r="G10074">
        <v>26425</v>
      </c>
      <c r="H10074">
        <v>2.8971603990790484</v>
      </c>
      <c r="I10074" t="str">
        <f>VLOOKUP($B10074&amp;$E10074,'Employee List'!$A:$E,5,0)</f>
        <v>E-1249</v>
      </c>
    </row>
    <row r="10075" spans="1:9" x14ac:dyDescent="0.35">
      <c r="A10075" t="s">
        <v>1257</v>
      </c>
      <c r="B10075" t="s">
        <v>174</v>
      </c>
      <c r="C10075" t="s">
        <v>372</v>
      </c>
      <c r="D10075" t="s">
        <v>1269</v>
      </c>
      <c r="E10075" t="s">
        <v>31</v>
      </c>
      <c r="F10075">
        <v>10810</v>
      </c>
      <c r="G10075">
        <v>11784</v>
      </c>
      <c r="H10075">
        <v>1.0901017576318224</v>
      </c>
      <c r="I10075" t="str">
        <f>VLOOKUP($B10075&amp;$E10075,'Employee List'!$A:$E,5,0)</f>
        <v>E-1249</v>
      </c>
    </row>
    <row r="10076" spans="1:9" x14ac:dyDescent="0.35">
      <c r="A10076" t="s">
        <v>1257</v>
      </c>
      <c r="B10076" t="s">
        <v>174</v>
      </c>
      <c r="C10076" t="s">
        <v>372</v>
      </c>
      <c r="D10076" t="s">
        <v>1270</v>
      </c>
      <c r="E10076" t="s">
        <v>29</v>
      </c>
      <c r="F10076">
        <v>9791</v>
      </c>
      <c r="G10076">
        <v>2962</v>
      </c>
      <c r="H10076">
        <v>0.30252272495148608</v>
      </c>
      <c r="I10076" t="str">
        <f>VLOOKUP($B10076&amp;$E10076,'Employee List'!$A:$E,5,0)</f>
        <v>E-1249</v>
      </c>
    </row>
    <row r="10077" spans="1:9" x14ac:dyDescent="0.35">
      <c r="A10077" t="s">
        <v>1257</v>
      </c>
      <c r="B10077" t="s">
        <v>174</v>
      </c>
      <c r="C10077" t="s">
        <v>372</v>
      </c>
      <c r="D10077" t="s">
        <v>1270</v>
      </c>
      <c r="E10077" t="s">
        <v>30</v>
      </c>
      <c r="F10077">
        <v>8106</v>
      </c>
      <c r="G10077">
        <v>3216</v>
      </c>
      <c r="H10077">
        <v>0.39674315321983716</v>
      </c>
      <c r="I10077" t="str">
        <f>VLOOKUP($B10077&amp;$E10077,'Employee List'!$A:$E,5,0)</f>
        <v>E-1249</v>
      </c>
    </row>
    <row r="10078" spans="1:9" x14ac:dyDescent="0.35">
      <c r="A10078" t="s">
        <v>1257</v>
      </c>
      <c r="B10078" t="s">
        <v>174</v>
      </c>
      <c r="C10078" t="s">
        <v>372</v>
      </c>
      <c r="D10078" t="s">
        <v>1270</v>
      </c>
      <c r="E10078" t="s">
        <v>31</v>
      </c>
      <c r="F10078">
        <v>8482</v>
      </c>
      <c r="G10078">
        <v>2931</v>
      </c>
      <c r="H10078">
        <v>0.34555529356283893</v>
      </c>
      <c r="I10078" t="str">
        <f>VLOOKUP($B10078&amp;$E10078,'Employee List'!$A:$E,5,0)</f>
        <v>E-1249</v>
      </c>
    </row>
    <row r="10079" spans="1:9" x14ac:dyDescent="0.35">
      <c r="A10079" t="s">
        <v>1257</v>
      </c>
      <c r="B10079" t="s">
        <v>174</v>
      </c>
      <c r="C10079" t="s">
        <v>372</v>
      </c>
      <c r="D10079" t="s">
        <v>1271</v>
      </c>
      <c r="E10079" t="s">
        <v>29</v>
      </c>
      <c r="F10079">
        <v>23339</v>
      </c>
      <c r="G10079">
        <v>33595</v>
      </c>
      <c r="H10079">
        <v>1.4394361369381721</v>
      </c>
      <c r="I10079" t="str">
        <f>VLOOKUP($B10079&amp;$E10079,'Employee List'!$A:$E,5,0)</f>
        <v>E-1249</v>
      </c>
    </row>
    <row r="10080" spans="1:9" x14ac:dyDescent="0.35">
      <c r="A10080" t="s">
        <v>1257</v>
      </c>
      <c r="B10080" t="s">
        <v>174</v>
      </c>
      <c r="C10080" t="s">
        <v>372</v>
      </c>
      <c r="D10080" t="s">
        <v>1271</v>
      </c>
      <c r="E10080" t="s">
        <v>30</v>
      </c>
      <c r="F10080">
        <v>24956</v>
      </c>
      <c r="G10080">
        <v>31106</v>
      </c>
      <c r="H10080">
        <v>1.2464337233531015</v>
      </c>
      <c r="I10080" t="str">
        <f>VLOOKUP($B10080&amp;$E10080,'Employee List'!$A:$E,5,0)</f>
        <v>E-1249</v>
      </c>
    </row>
    <row r="10081" spans="1:9" x14ac:dyDescent="0.35">
      <c r="A10081" t="s">
        <v>1257</v>
      </c>
      <c r="B10081" t="s">
        <v>174</v>
      </c>
      <c r="C10081" t="s">
        <v>372</v>
      </c>
      <c r="D10081" t="s">
        <v>1271</v>
      </c>
      <c r="E10081" t="s">
        <v>31</v>
      </c>
      <c r="F10081">
        <v>25351</v>
      </c>
      <c r="G10081">
        <v>36209</v>
      </c>
      <c r="H10081">
        <v>1.428306575677488</v>
      </c>
      <c r="I10081" t="str">
        <f>VLOOKUP($B10081&amp;$E10081,'Employee List'!$A:$E,5,0)</f>
        <v>E-1249</v>
      </c>
    </row>
    <row r="10082" spans="1:9" x14ac:dyDescent="0.35">
      <c r="A10082" t="s">
        <v>1257</v>
      </c>
      <c r="B10082" t="s">
        <v>174</v>
      </c>
      <c r="C10082" t="s">
        <v>372</v>
      </c>
      <c r="D10082" t="s">
        <v>1258</v>
      </c>
      <c r="E10082" t="s">
        <v>29</v>
      </c>
      <c r="F10082">
        <v>139185</v>
      </c>
      <c r="G10082">
        <v>131307</v>
      </c>
      <c r="H10082">
        <v>0.94339907317598881</v>
      </c>
      <c r="I10082" t="str">
        <f>VLOOKUP($B10082&amp;$E10082,'Employee List'!$A:$E,5,0)</f>
        <v>E-1249</v>
      </c>
    </row>
    <row r="10083" spans="1:9" x14ac:dyDescent="0.35">
      <c r="A10083" t="s">
        <v>1257</v>
      </c>
      <c r="B10083" t="s">
        <v>174</v>
      </c>
      <c r="C10083" t="s">
        <v>372</v>
      </c>
      <c r="D10083" t="s">
        <v>1258</v>
      </c>
      <c r="E10083" t="s">
        <v>30</v>
      </c>
      <c r="F10083">
        <v>135551</v>
      </c>
      <c r="G10083">
        <v>104413</v>
      </c>
      <c r="H10083">
        <v>0.77028572271691098</v>
      </c>
      <c r="I10083" t="str">
        <f>VLOOKUP($B10083&amp;$E10083,'Employee List'!$A:$E,5,0)</f>
        <v>E-1249</v>
      </c>
    </row>
    <row r="10084" spans="1:9" x14ac:dyDescent="0.35">
      <c r="A10084" t="s">
        <v>1257</v>
      </c>
      <c r="B10084" t="s">
        <v>174</v>
      </c>
      <c r="C10084" t="s">
        <v>372</v>
      </c>
      <c r="D10084" t="s">
        <v>1258</v>
      </c>
      <c r="E10084" t="s">
        <v>31</v>
      </c>
      <c r="F10084">
        <v>127132</v>
      </c>
      <c r="G10084">
        <v>81014</v>
      </c>
      <c r="H10084">
        <v>0.63724318031652138</v>
      </c>
      <c r="I10084" t="str">
        <f>VLOOKUP($B10084&amp;$E10084,'Employee List'!$A:$E,5,0)</f>
        <v>E-1249</v>
      </c>
    </row>
    <row r="10085" spans="1:9" x14ac:dyDescent="0.35">
      <c r="A10085" t="s">
        <v>1257</v>
      </c>
      <c r="B10085" t="s">
        <v>174</v>
      </c>
      <c r="C10085" t="s">
        <v>372</v>
      </c>
      <c r="D10085" t="s">
        <v>1272</v>
      </c>
      <c r="E10085" t="s">
        <v>29</v>
      </c>
      <c r="F10085">
        <v>21446</v>
      </c>
      <c r="G10085">
        <v>12238</v>
      </c>
      <c r="H10085">
        <v>0.57064254406416115</v>
      </c>
      <c r="I10085" t="str">
        <f>VLOOKUP($B10085&amp;$E10085,'Employee List'!$A:$E,5,0)</f>
        <v>E-1249</v>
      </c>
    </row>
    <row r="10086" spans="1:9" x14ac:dyDescent="0.35">
      <c r="A10086" t="s">
        <v>1257</v>
      </c>
      <c r="B10086" t="s">
        <v>174</v>
      </c>
      <c r="C10086" t="s">
        <v>372</v>
      </c>
      <c r="D10086" t="s">
        <v>1272</v>
      </c>
      <c r="E10086" t="s">
        <v>30</v>
      </c>
      <c r="F10086">
        <v>21333</v>
      </c>
      <c r="G10086">
        <v>15142</v>
      </c>
      <c r="H10086">
        <v>0.70979234050532036</v>
      </c>
      <c r="I10086" t="str">
        <f>VLOOKUP($B10086&amp;$E10086,'Employee List'!$A:$E,5,0)</f>
        <v>E-1249</v>
      </c>
    </row>
    <row r="10087" spans="1:9" x14ac:dyDescent="0.35">
      <c r="A10087" t="s">
        <v>1257</v>
      </c>
      <c r="B10087" t="s">
        <v>174</v>
      </c>
      <c r="C10087" t="s">
        <v>372</v>
      </c>
      <c r="D10087" t="s">
        <v>1272</v>
      </c>
      <c r="E10087" t="s">
        <v>31</v>
      </c>
      <c r="F10087">
        <v>22691</v>
      </c>
      <c r="G10087">
        <v>10061</v>
      </c>
      <c r="H10087">
        <v>0.44339165307831296</v>
      </c>
      <c r="I10087" t="str">
        <f>VLOOKUP($B10087&amp;$E10087,'Employee List'!$A:$E,5,0)</f>
        <v>E-1249</v>
      </c>
    </row>
    <row r="10088" spans="1:9" x14ac:dyDescent="0.35">
      <c r="A10088" t="s">
        <v>1257</v>
      </c>
      <c r="B10088" t="s">
        <v>174</v>
      </c>
      <c r="C10088" t="s">
        <v>372</v>
      </c>
      <c r="D10088" t="s">
        <v>1259</v>
      </c>
      <c r="E10088" t="s">
        <v>29</v>
      </c>
      <c r="F10088">
        <v>22682</v>
      </c>
      <c r="G10088">
        <v>14524</v>
      </c>
      <c r="H10088">
        <v>0.64033154042853369</v>
      </c>
      <c r="I10088" t="str">
        <f>VLOOKUP($B10088&amp;$E10088,'Employee List'!$A:$E,5,0)</f>
        <v>E-1249</v>
      </c>
    </row>
    <row r="10089" spans="1:9" x14ac:dyDescent="0.35">
      <c r="A10089" t="s">
        <v>1257</v>
      </c>
      <c r="B10089" t="s">
        <v>174</v>
      </c>
      <c r="C10089" t="s">
        <v>372</v>
      </c>
      <c r="D10089" t="s">
        <v>1259</v>
      </c>
      <c r="E10089" t="s">
        <v>30</v>
      </c>
      <c r="F10089">
        <v>20642</v>
      </c>
      <c r="G10089">
        <v>17426</v>
      </c>
      <c r="H10089">
        <v>0.84420114330006779</v>
      </c>
      <c r="I10089" t="str">
        <f>VLOOKUP($B10089&amp;$E10089,'Employee List'!$A:$E,5,0)</f>
        <v>E-1249</v>
      </c>
    </row>
    <row r="10090" spans="1:9" x14ac:dyDescent="0.35">
      <c r="A10090" t="s">
        <v>1257</v>
      </c>
      <c r="B10090" t="s">
        <v>174</v>
      </c>
      <c r="C10090" t="s">
        <v>372</v>
      </c>
      <c r="D10090" t="s">
        <v>1259</v>
      </c>
      <c r="E10090" t="s">
        <v>31</v>
      </c>
      <c r="F10090">
        <v>23321</v>
      </c>
      <c r="G10090">
        <v>11248</v>
      </c>
      <c r="H10090">
        <v>0.48231207924188502</v>
      </c>
      <c r="I10090" t="str">
        <f>VLOOKUP($B10090&amp;$E10090,'Employee List'!$A:$E,5,0)</f>
        <v>E-1249</v>
      </c>
    </row>
    <row r="10091" spans="1:9" x14ac:dyDescent="0.35">
      <c r="A10091" t="s">
        <v>1257</v>
      </c>
      <c r="B10091" t="s">
        <v>174</v>
      </c>
      <c r="C10091" t="s">
        <v>372</v>
      </c>
      <c r="D10091" t="s">
        <v>1273</v>
      </c>
      <c r="E10091" t="s">
        <v>29</v>
      </c>
      <c r="F10091">
        <v>18297</v>
      </c>
      <c r="G10091">
        <v>11129</v>
      </c>
      <c r="H10091">
        <v>0.60824178827130126</v>
      </c>
      <c r="I10091" t="str">
        <f>VLOOKUP($B10091&amp;$E10091,'Employee List'!$A:$E,5,0)</f>
        <v>E-1249</v>
      </c>
    </row>
    <row r="10092" spans="1:9" x14ac:dyDescent="0.35">
      <c r="A10092" t="s">
        <v>1257</v>
      </c>
      <c r="B10092" t="s">
        <v>174</v>
      </c>
      <c r="C10092" t="s">
        <v>372</v>
      </c>
      <c r="D10092" t="s">
        <v>1273</v>
      </c>
      <c r="E10092" t="s">
        <v>30</v>
      </c>
      <c r="F10092">
        <v>21037</v>
      </c>
      <c r="G10092">
        <v>10324</v>
      </c>
      <c r="H10092">
        <v>0.49075438513095976</v>
      </c>
      <c r="I10092" t="str">
        <f>VLOOKUP($B10092&amp;$E10092,'Employee List'!$A:$E,5,0)</f>
        <v>E-1249</v>
      </c>
    </row>
    <row r="10093" spans="1:9" x14ac:dyDescent="0.35">
      <c r="A10093" t="s">
        <v>1257</v>
      </c>
      <c r="B10093" t="s">
        <v>174</v>
      </c>
      <c r="C10093" t="s">
        <v>372</v>
      </c>
      <c r="D10093" t="s">
        <v>1273</v>
      </c>
      <c r="E10093" t="s">
        <v>31</v>
      </c>
      <c r="F10093">
        <v>21368</v>
      </c>
      <c r="G10093">
        <v>7873</v>
      </c>
      <c r="H10093">
        <v>0.36844814676151255</v>
      </c>
      <c r="I10093" t="str">
        <f>VLOOKUP($B10093&amp;$E10093,'Employee List'!$A:$E,5,0)</f>
        <v>E-1249</v>
      </c>
    </row>
    <row r="10094" spans="1:9" x14ac:dyDescent="0.35">
      <c r="A10094" t="s">
        <v>1257</v>
      </c>
      <c r="B10094" t="s">
        <v>174</v>
      </c>
      <c r="C10094" t="s">
        <v>372</v>
      </c>
      <c r="D10094" t="s">
        <v>1275</v>
      </c>
      <c r="E10094" t="s">
        <v>29</v>
      </c>
      <c r="F10094">
        <v>4401</v>
      </c>
      <c r="G10094">
        <v>1310</v>
      </c>
      <c r="H10094">
        <v>0.29765962281299707</v>
      </c>
      <c r="I10094" t="str">
        <f>VLOOKUP($B10094&amp;$E10094,'Employee List'!$A:$E,5,0)</f>
        <v>E-1249</v>
      </c>
    </row>
    <row r="10095" spans="1:9" x14ac:dyDescent="0.35">
      <c r="A10095" t="s">
        <v>1257</v>
      </c>
      <c r="B10095" t="s">
        <v>174</v>
      </c>
      <c r="C10095" t="s">
        <v>372</v>
      </c>
      <c r="D10095" t="s">
        <v>1275</v>
      </c>
      <c r="E10095" t="s">
        <v>30</v>
      </c>
      <c r="F10095">
        <v>3361</v>
      </c>
      <c r="G10095">
        <v>2729</v>
      </c>
      <c r="H10095">
        <v>0.81196072597441238</v>
      </c>
      <c r="I10095" t="str">
        <f>VLOOKUP($B10095&amp;$E10095,'Employee List'!$A:$E,5,0)</f>
        <v>E-1249</v>
      </c>
    </row>
    <row r="10096" spans="1:9" x14ac:dyDescent="0.35">
      <c r="A10096" t="s">
        <v>1257</v>
      </c>
      <c r="B10096" t="s">
        <v>174</v>
      </c>
      <c r="C10096" t="s">
        <v>372</v>
      </c>
      <c r="D10096" t="s">
        <v>1275</v>
      </c>
      <c r="E10096" t="s">
        <v>31</v>
      </c>
      <c r="F10096">
        <v>3228</v>
      </c>
      <c r="G10096">
        <v>4177</v>
      </c>
      <c r="H10096">
        <v>1.2939900867410161</v>
      </c>
      <c r="I10096" t="str">
        <f>VLOOKUP($B10096&amp;$E10096,'Employee List'!$A:$E,5,0)</f>
        <v>E-1249</v>
      </c>
    </row>
    <row r="10097" spans="1:9" x14ac:dyDescent="0.35">
      <c r="A10097" t="s">
        <v>1257</v>
      </c>
      <c r="B10097" t="s">
        <v>174</v>
      </c>
      <c r="C10097" t="s">
        <v>372</v>
      </c>
      <c r="D10097" t="s">
        <v>1276</v>
      </c>
      <c r="E10097" t="s">
        <v>29</v>
      </c>
      <c r="F10097">
        <v>16432</v>
      </c>
      <c r="G10097">
        <v>8871</v>
      </c>
      <c r="H10097">
        <v>0.53986124634858812</v>
      </c>
      <c r="I10097" t="str">
        <f>VLOOKUP($B10097&amp;$E10097,'Employee List'!$A:$E,5,0)</f>
        <v>E-1249</v>
      </c>
    </row>
    <row r="10098" spans="1:9" x14ac:dyDescent="0.35">
      <c r="A10098" t="s">
        <v>1257</v>
      </c>
      <c r="B10098" t="s">
        <v>174</v>
      </c>
      <c r="C10098" t="s">
        <v>372</v>
      </c>
      <c r="D10098" t="s">
        <v>1276</v>
      </c>
      <c r="E10098" t="s">
        <v>30</v>
      </c>
      <c r="F10098">
        <v>16369</v>
      </c>
      <c r="G10098">
        <v>8028</v>
      </c>
      <c r="H10098">
        <v>0.49043924491416702</v>
      </c>
      <c r="I10098" t="str">
        <f>VLOOKUP($B10098&amp;$E10098,'Employee List'!$A:$E,5,0)</f>
        <v>E-1249</v>
      </c>
    </row>
    <row r="10099" spans="1:9" x14ac:dyDescent="0.35">
      <c r="A10099" t="s">
        <v>1257</v>
      </c>
      <c r="B10099" t="s">
        <v>174</v>
      </c>
      <c r="C10099" t="s">
        <v>372</v>
      </c>
      <c r="D10099" t="s">
        <v>1276</v>
      </c>
      <c r="E10099" t="s">
        <v>31</v>
      </c>
      <c r="F10099">
        <v>15660</v>
      </c>
      <c r="G10099">
        <v>4048</v>
      </c>
      <c r="H10099">
        <v>0.25849297573435503</v>
      </c>
      <c r="I10099" t="str">
        <f>VLOOKUP($B10099&amp;$E10099,'Employee List'!$A:$E,5,0)</f>
        <v>E-1249</v>
      </c>
    </row>
    <row r="10100" spans="1:9" x14ac:dyDescent="0.35">
      <c r="A10100" t="s">
        <v>1257</v>
      </c>
      <c r="B10100" t="s">
        <v>174</v>
      </c>
      <c r="C10100" t="s">
        <v>372</v>
      </c>
      <c r="D10100" t="s">
        <v>1277</v>
      </c>
      <c r="E10100" t="s">
        <v>29</v>
      </c>
      <c r="F10100">
        <v>8948</v>
      </c>
      <c r="G10100">
        <v>4610</v>
      </c>
      <c r="H10100">
        <v>0.51519892713455517</v>
      </c>
      <c r="I10100" t="str">
        <f>VLOOKUP($B10100&amp;$E10100,'Employee List'!$A:$E,5,0)</f>
        <v>E-1249</v>
      </c>
    </row>
    <row r="10101" spans="1:9" x14ac:dyDescent="0.35">
      <c r="A10101" t="s">
        <v>1257</v>
      </c>
      <c r="B10101" t="s">
        <v>174</v>
      </c>
      <c r="C10101" t="s">
        <v>372</v>
      </c>
      <c r="D10101" t="s">
        <v>1277</v>
      </c>
      <c r="E10101" t="s">
        <v>30</v>
      </c>
      <c r="F10101">
        <v>9478</v>
      </c>
      <c r="G10101">
        <v>9640</v>
      </c>
      <c r="H10101">
        <v>1.0170922135471618</v>
      </c>
      <c r="I10101" t="str">
        <f>VLOOKUP($B10101&amp;$E10101,'Employee List'!$A:$E,5,0)</f>
        <v>E-1249</v>
      </c>
    </row>
    <row r="10102" spans="1:9" x14ac:dyDescent="0.35">
      <c r="A10102" t="s">
        <v>1257</v>
      </c>
      <c r="B10102" t="s">
        <v>174</v>
      </c>
      <c r="C10102" t="s">
        <v>372</v>
      </c>
      <c r="D10102" t="s">
        <v>1277</v>
      </c>
      <c r="E10102" t="s">
        <v>31</v>
      </c>
      <c r="F10102">
        <v>9587</v>
      </c>
      <c r="G10102">
        <v>6728</v>
      </c>
      <c r="H10102">
        <v>0.70178366538020232</v>
      </c>
      <c r="I10102" t="str">
        <f>VLOOKUP($B10102&amp;$E10102,'Employee List'!$A:$E,5,0)</f>
        <v>E-1249</v>
      </c>
    </row>
    <row r="10103" spans="1:9" x14ac:dyDescent="0.35">
      <c r="A10103" t="s">
        <v>1257</v>
      </c>
      <c r="B10103" t="s">
        <v>174</v>
      </c>
      <c r="C10103" t="s">
        <v>372</v>
      </c>
      <c r="D10103" t="s">
        <v>1278</v>
      </c>
      <c r="E10103" t="s">
        <v>29</v>
      </c>
      <c r="F10103">
        <v>7125</v>
      </c>
      <c r="G10103">
        <v>11339</v>
      </c>
      <c r="H10103">
        <v>1.5914385964912281</v>
      </c>
      <c r="I10103" t="str">
        <f>VLOOKUP($B10103&amp;$E10103,'Employee List'!$A:$E,5,0)</f>
        <v>E-1249</v>
      </c>
    </row>
    <row r="10104" spans="1:9" x14ac:dyDescent="0.35">
      <c r="A10104" t="s">
        <v>1257</v>
      </c>
      <c r="B10104" t="s">
        <v>174</v>
      </c>
      <c r="C10104" t="s">
        <v>372</v>
      </c>
      <c r="D10104" t="s">
        <v>1278</v>
      </c>
      <c r="E10104" t="s">
        <v>30</v>
      </c>
      <c r="F10104">
        <v>9330</v>
      </c>
      <c r="G10104">
        <v>14262</v>
      </c>
      <c r="H10104">
        <v>1.5286173633440514</v>
      </c>
      <c r="I10104" t="str">
        <f>VLOOKUP($B10104&amp;$E10104,'Employee List'!$A:$E,5,0)</f>
        <v>E-1249</v>
      </c>
    </row>
    <row r="10105" spans="1:9" x14ac:dyDescent="0.35">
      <c r="A10105" t="s">
        <v>1257</v>
      </c>
      <c r="B10105" t="s">
        <v>174</v>
      </c>
      <c r="C10105" t="s">
        <v>372</v>
      </c>
      <c r="D10105" t="s">
        <v>1278</v>
      </c>
      <c r="E10105" t="s">
        <v>31</v>
      </c>
      <c r="F10105">
        <v>9645</v>
      </c>
      <c r="G10105">
        <v>10677</v>
      </c>
      <c r="H10105">
        <v>1.1069984447900467</v>
      </c>
      <c r="I10105" t="str">
        <f>VLOOKUP($B10105&amp;$E10105,'Employee List'!$A:$E,5,0)</f>
        <v>E-1249</v>
      </c>
    </row>
    <row r="10106" spans="1:9" x14ac:dyDescent="0.35">
      <c r="A10106" t="s">
        <v>1257</v>
      </c>
      <c r="B10106" t="s">
        <v>174</v>
      </c>
      <c r="C10106" t="s">
        <v>372</v>
      </c>
      <c r="D10106" t="s">
        <v>1279</v>
      </c>
      <c r="E10106" t="s">
        <v>29</v>
      </c>
      <c r="F10106">
        <v>3135</v>
      </c>
      <c r="G10106">
        <v>3710</v>
      </c>
      <c r="H10106">
        <v>1.1834130781499204</v>
      </c>
      <c r="I10106" t="str">
        <f>VLOOKUP($B10106&amp;$E10106,'Employee List'!$A:$E,5,0)</f>
        <v>E-1249</v>
      </c>
    </row>
    <row r="10107" spans="1:9" x14ac:dyDescent="0.35">
      <c r="A10107" t="s">
        <v>1257</v>
      </c>
      <c r="B10107" t="s">
        <v>174</v>
      </c>
      <c r="C10107" t="s">
        <v>372</v>
      </c>
      <c r="D10107" t="s">
        <v>1279</v>
      </c>
      <c r="E10107" t="s">
        <v>30</v>
      </c>
      <c r="F10107">
        <v>2173</v>
      </c>
      <c r="G10107">
        <v>5060</v>
      </c>
      <c r="H10107">
        <v>2.3285780027611596</v>
      </c>
      <c r="I10107" t="str">
        <f>VLOOKUP($B10107&amp;$E10107,'Employee List'!$A:$E,5,0)</f>
        <v>E-1249</v>
      </c>
    </row>
    <row r="10108" spans="1:9" x14ac:dyDescent="0.35">
      <c r="A10108" t="s">
        <v>1257</v>
      </c>
      <c r="B10108" t="s">
        <v>174</v>
      </c>
      <c r="C10108" t="s">
        <v>372</v>
      </c>
      <c r="D10108" t="s">
        <v>1279</v>
      </c>
      <c r="E10108" t="s">
        <v>31</v>
      </c>
      <c r="F10108">
        <v>5239</v>
      </c>
      <c r="G10108">
        <v>1562</v>
      </c>
      <c r="H10108">
        <v>0.29814850162244705</v>
      </c>
      <c r="I10108" t="str">
        <f>VLOOKUP($B10108&amp;$E10108,'Employee List'!$A:$E,5,0)</f>
        <v>E-1249</v>
      </c>
    </row>
    <row r="10109" spans="1:9" x14ac:dyDescent="0.35">
      <c r="A10109" t="s">
        <v>1257</v>
      </c>
      <c r="B10109" t="s">
        <v>174</v>
      </c>
      <c r="C10109" t="s">
        <v>372</v>
      </c>
      <c r="D10109" t="s">
        <v>1280</v>
      </c>
      <c r="E10109" t="s">
        <v>29</v>
      </c>
      <c r="F10109">
        <v>1222</v>
      </c>
      <c r="G10109">
        <v>4449</v>
      </c>
      <c r="H10109">
        <v>3.6407528641571196</v>
      </c>
      <c r="I10109" t="str">
        <f>VLOOKUP($B10109&amp;$E10109,'Employee List'!$A:$E,5,0)</f>
        <v>E-1249</v>
      </c>
    </row>
    <row r="10110" spans="1:9" x14ac:dyDescent="0.35">
      <c r="A10110" t="s">
        <v>1257</v>
      </c>
      <c r="B10110" t="s">
        <v>174</v>
      </c>
      <c r="C10110" t="s">
        <v>372</v>
      </c>
      <c r="D10110" t="s">
        <v>1280</v>
      </c>
      <c r="E10110" t="s">
        <v>30</v>
      </c>
      <c r="F10110">
        <v>2805</v>
      </c>
      <c r="G10110">
        <v>4424</v>
      </c>
      <c r="H10110">
        <v>1.5771836007130124</v>
      </c>
      <c r="I10110" t="str">
        <f>VLOOKUP($B10110&amp;$E10110,'Employee List'!$A:$E,5,0)</f>
        <v>E-1249</v>
      </c>
    </row>
    <row r="10111" spans="1:9" x14ac:dyDescent="0.35">
      <c r="A10111" t="s">
        <v>1257</v>
      </c>
      <c r="B10111" t="s">
        <v>174</v>
      </c>
      <c r="C10111" t="s">
        <v>372</v>
      </c>
      <c r="D10111" t="s">
        <v>1280</v>
      </c>
      <c r="E10111" t="s">
        <v>31</v>
      </c>
      <c r="F10111">
        <v>2008</v>
      </c>
      <c r="G10111">
        <v>4920</v>
      </c>
      <c r="H10111">
        <v>2.450199203187251</v>
      </c>
      <c r="I10111" t="str">
        <f>VLOOKUP($B10111&amp;$E10111,'Employee List'!$A:$E,5,0)</f>
        <v>E-1249</v>
      </c>
    </row>
    <row r="10112" spans="1:9" x14ac:dyDescent="0.35">
      <c r="A10112" t="s">
        <v>1257</v>
      </c>
      <c r="B10112" t="s">
        <v>174</v>
      </c>
      <c r="C10112" t="s">
        <v>372</v>
      </c>
      <c r="D10112" t="s">
        <v>1262</v>
      </c>
      <c r="E10112" t="s">
        <v>29</v>
      </c>
      <c r="F10112">
        <v>14581</v>
      </c>
      <c r="G10112">
        <v>11886</v>
      </c>
      <c r="H10112">
        <v>0.81517042726836297</v>
      </c>
      <c r="I10112" t="str">
        <f>VLOOKUP($B10112&amp;$E10112,'Employee List'!$A:$E,5,0)</f>
        <v>E-1249</v>
      </c>
    </row>
    <row r="10113" spans="1:9" x14ac:dyDescent="0.35">
      <c r="A10113" t="s">
        <v>1257</v>
      </c>
      <c r="B10113" t="s">
        <v>174</v>
      </c>
      <c r="C10113" t="s">
        <v>372</v>
      </c>
      <c r="D10113" t="s">
        <v>1262</v>
      </c>
      <c r="E10113" t="s">
        <v>30</v>
      </c>
      <c r="F10113">
        <v>13132</v>
      </c>
      <c r="G10113">
        <v>14290</v>
      </c>
      <c r="H10113">
        <v>1.0881815412732256</v>
      </c>
      <c r="I10113" t="str">
        <f>VLOOKUP($B10113&amp;$E10113,'Employee List'!$A:$E,5,0)</f>
        <v>E-1249</v>
      </c>
    </row>
    <row r="10114" spans="1:9" x14ac:dyDescent="0.35">
      <c r="A10114" t="s">
        <v>1257</v>
      </c>
      <c r="B10114" t="s">
        <v>174</v>
      </c>
      <c r="C10114" t="s">
        <v>372</v>
      </c>
      <c r="D10114" t="s">
        <v>1262</v>
      </c>
      <c r="E10114" t="s">
        <v>31</v>
      </c>
      <c r="F10114">
        <v>16437</v>
      </c>
      <c r="G10114">
        <v>12266</v>
      </c>
      <c r="H10114">
        <v>0.74624323173328466</v>
      </c>
      <c r="I10114" t="str">
        <f>VLOOKUP($B10114&amp;$E10114,'Employee List'!$A:$E,5,0)</f>
        <v>E-1249</v>
      </c>
    </row>
    <row r="10115" spans="1:9" x14ac:dyDescent="0.35">
      <c r="A10115" t="s">
        <v>1257</v>
      </c>
      <c r="B10115" t="s">
        <v>174</v>
      </c>
      <c r="C10115" t="s">
        <v>372</v>
      </c>
      <c r="D10115" t="s">
        <v>1282</v>
      </c>
      <c r="E10115" t="s">
        <v>29</v>
      </c>
      <c r="F10115">
        <v>1261</v>
      </c>
      <c r="G10115">
        <v>6634</v>
      </c>
      <c r="H10115">
        <v>5.260904044409199</v>
      </c>
      <c r="I10115" t="str">
        <f>VLOOKUP($B10115&amp;$E10115,'Employee List'!$A:$E,5,0)</f>
        <v>E-1249</v>
      </c>
    </row>
    <row r="10116" spans="1:9" x14ac:dyDescent="0.35">
      <c r="A10116" t="s">
        <v>1257</v>
      </c>
      <c r="B10116" t="s">
        <v>174</v>
      </c>
      <c r="C10116" t="s">
        <v>372</v>
      </c>
      <c r="D10116" t="s">
        <v>1281</v>
      </c>
      <c r="E10116" t="s">
        <v>29</v>
      </c>
      <c r="F10116">
        <v>5199</v>
      </c>
      <c r="G10116">
        <v>4414</v>
      </c>
      <c r="H10116">
        <v>0.84900942488940179</v>
      </c>
      <c r="I10116" t="str">
        <f>VLOOKUP($B10116&amp;$E10116,'Employee List'!$A:$E,5,0)</f>
        <v>E-1249</v>
      </c>
    </row>
    <row r="10117" spans="1:9" x14ac:dyDescent="0.35">
      <c r="A10117" t="s">
        <v>1257</v>
      </c>
      <c r="B10117" t="s">
        <v>174</v>
      </c>
      <c r="C10117" t="s">
        <v>372</v>
      </c>
      <c r="D10117" t="s">
        <v>1281</v>
      </c>
      <c r="E10117" t="s">
        <v>30</v>
      </c>
      <c r="F10117">
        <v>4421</v>
      </c>
      <c r="G10117">
        <v>1443</v>
      </c>
      <c r="H10117">
        <v>0.32639674281836689</v>
      </c>
      <c r="I10117" t="str">
        <f>VLOOKUP($B10117&amp;$E10117,'Employee List'!$A:$E,5,0)</f>
        <v>E-1249</v>
      </c>
    </row>
    <row r="10118" spans="1:9" x14ac:dyDescent="0.35">
      <c r="A10118" t="s">
        <v>1257</v>
      </c>
      <c r="B10118" t="s">
        <v>174</v>
      </c>
      <c r="C10118" t="s">
        <v>372</v>
      </c>
      <c r="D10118" t="s">
        <v>1281</v>
      </c>
      <c r="E10118" t="s">
        <v>31</v>
      </c>
      <c r="F10118">
        <v>5146</v>
      </c>
      <c r="G10118">
        <v>2738</v>
      </c>
      <c r="H10118">
        <v>0.53206373882627278</v>
      </c>
      <c r="I10118" t="str">
        <f>VLOOKUP($B10118&amp;$E10118,'Employee List'!$A:$E,5,0)</f>
        <v>E-1249</v>
      </c>
    </row>
    <row r="10119" spans="1:9" x14ac:dyDescent="0.35">
      <c r="A10119" t="s">
        <v>1257</v>
      </c>
      <c r="B10119" t="s">
        <v>175</v>
      </c>
      <c r="C10119" t="s">
        <v>372</v>
      </c>
      <c r="D10119" t="s">
        <v>1274</v>
      </c>
      <c r="E10119" t="s">
        <v>29</v>
      </c>
      <c r="F10119">
        <v>43382</v>
      </c>
      <c r="G10119">
        <v>67399</v>
      </c>
      <c r="H10119">
        <v>1.5536167073901619</v>
      </c>
      <c r="I10119" t="str">
        <f>VLOOKUP($B10119&amp;$E10119,'Employee List'!$A:$E,5,0)</f>
        <v>E-1250</v>
      </c>
    </row>
    <row r="10120" spans="1:9" x14ac:dyDescent="0.35">
      <c r="A10120" t="s">
        <v>1257</v>
      </c>
      <c r="B10120" t="s">
        <v>175</v>
      </c>
      <c r="C10120" t="s">
        <v>372</v>
      </c>
      <c r="D10120" t="s">
        <v>1274</v>
      </c>
      <c r="E10120" t="s">
        <v>30</v>
      </c>
      <c r="F10120">
        <v>42350</v>
      </c>
      <c r="G10120">
        <v>48925</v>
      </c>
      <c r="H10120">
        <v>1.1552538370720189</v>
      </c>
      <c r="I10120" t="str">
        <f>VLOOKUP($B10120&amp;$E10120,'Employee List'!$A:$E,5,0)</f>
        <v>E-1250</v>
      </c>
    </row>
    <row r="10121" spans="1:9" x14ac:dyDescent="0.35">
      <c r="A10121" t="s">
        <v>1257</v>
      </c>
      <c r="B10121" t="s">
        <v>175</v>
      </c>
      <c r="C10121" t="s">
        <v>372</v>
      </c>
      <c r="D10121" t="s">
        <v>1274</v>
      </c>
      <c r="E10121" t="s">
        <v>31</v>
      </c>
      <c r="F10121">
        <v>41052</v>
      </c>
      <c r="G10121">
        <v>69064</v>
      </c>
      <c r="H10121">
        <v>1.6823540874987821</v>
      </c>
      <c r="I10121" t="str">
        <f>VLOOKUP($B10121&amp;$E10121,'Employee List'!$A:$E,5,0)</f>
        <v>E-1250</v>
      </c>
    </row>
    <row r="10122" spans="1:9" x14ac:dyDescent="0.35">
      <c r="A10122" t="s">
        <v>1257</v>
      </c>
      <c r="B10122" t="s">
        <v>175</v>
      </c>
      <c r="C10122" t="s">
        <v>372</v>
      </c>
      <c r="D10122" t="s">
        <v>1263</v>
      </c>
      <c r="E10122" t="s">
        <v>29</v>
      </c>
      <c r="F10122">
        <v>10992</v>
      </c>
      <c r="G10122">
        <v>3772</v>
      </c>
      <c r="H10122">
        <v>0.34315866084425034</v>
      </c>
      <c r="I10122" t="str">
        <f>VLOOKUP($B10122&amp;$E10122,'Employee List'!$A:$E,5,0)</f>
        <v>E-1250</v>
      </c>
    </row>
    <row r="10123" spans="1:9" x14ac:dyDescent="0.35">
      <c r="A10123" t="s">
        <v>1257</v>
      </c>
      <c r="B10123" t="s">
        <v>175</v>
      </c>
      <c r="C10123" t="s">
        <v>372</v>
      </c>
      <c r="D10123" t="s">
        <v>1263</v>
      </c>
      <c r="E10123" t="s">
        <v>30</v>
      </c>
      <c r="F10123">
        <v>12263</v>
      </c>
      <c r="G10123">
        <v>1740</v>
      </c>
      <c r="H10123">
        <v>0.14189023893011499</v>
      </c>
      <c r="I10123" t="str">
        <f>VLOOKUP($B10123&amp;$E10123,'Employee List'!$A:$E,5,0)</f>
        <v>E-1250</v>
      </c>
    </row>
    <row r="10124" spans="1:9" x14ac:dyDescent="0.35">
      <c r="A10124" t="s">
        <v>1257</v>
      </c>
      <c r="B10124" t="s">
        <v>175</v>
      </c>
      <c r="C10124" t="s">
        <v>372</v>
      </c>
      <c r="D10124" t="s">
        <v>1263</v>
      </c>
      <c r="E10124" t="s">
        <v>31</v>
      </c>
      <c r="F10124">
        <v>10674</v>
      </c>
      <c r="G10124">
        <v>5973</v>
      </c>
      <c r="H10124">
        <v>0.55958403597526696</v>
      </c>
      <c r="I10124" t="str">
        <f>VLOOKUP($B10124&amp;$E10124,'Employee List'!$A:$E,5,0)</f>
        <v>E-1250</v>
      </c>
    </row>
    <row r="10125" spans="1:9" x14ac:dyDescent="0.35">
      <c r="A10125" t="s">
        <v>1257</v>
      </c>
      <c r="B10125" t="s">
        <v>175</v>
      </c>
      <c r="C10125" t="s">
        <v>372</v>
      </c>
      <c r="D10125" t="s">
        <v>1264</v>
      </c>
      <c r="E10125" t="s">
        <v>29</v>
      </c>
      <c r="F10125">
        <v>7923</v>
      </c>
      <c r="G10125">
        <v>2612</v>
      </c>
      <c r="H10125">
        <v>0.32967310362236529</v>
      </c>
      <c r="I10125" t="str">
        <f>VLOOKUP($B10125&amp;$E10125,'Employee List'!$A:$E,5,0)</f>
        <v>E-1250</v>
      </c>
    </row>
    <row r="10126" spans="1:9" x14ac:dyDescent="0.35">
      <c r="A10126" t="s">
        <v>1257</v>
      </c>
      <c r="B10126" t="s">
        <v>175</v>
      </c>
      <c r="C10126" t="s">
        <v>372</v>
      </c>
      <c r="D10126" t="s">
        <v>1264</v>
      </c>
      <c r="E10126" t="s">
        <v>30</v>
      </c>
      <c r="F10126">
        <v>7352</v>
      </c>
      <c r="G10126">
        <v>5487</v>
      </c>
      <c r="H10126">
        <v>0.74632752992383022</v>
      </c>
      <c r="I10126" t="str">
        <f>VLOOKUP($B10126&amp;$E10126,'Employee List'!$A:$E,5,0)</f>
        <v>E-1250</v>
      </c>
    </row>
    <row r="10127" spans="1:9" x14ac:dyDescent="0.35">
      <c r="A10127" t="s">
        <v>1257</v>
      </c>
      <c r="B10127" t="s">
        <v>175</v>
      </c>
      <c r="C10127" t="s">
        <v>372</v>
      </c>
      <c r="D10127" t="s">
        <v>1264</v>
      </c>
      <c r="E10127" t="s">
        <v>31</v>
      </c>
      <c r="F10127">
        <v>7962</v>
      </c>
      <c r="G10127">
        <v>3446</v>
      </c>
      <c r="H10127">
        <v>0.43280582768148707</v>
      </c>
      <c r="I10127" t="str">
        <f>VLOOKUP($B10127&amp;$E10127,'Employee List'!$A:$E,5,0)</f>
        <v>E-1250</v>
      </c>
    </row>
    <row r="10128" spans="1:9" x14ac:dyDescent="0.35">
      <c r="A10128" t="s">
        <v>1257</v>
      </c>
      <c r="B10128" t="s">
        <v>175</v>
      </c>
      <c r="C10128" t="s">
        <v>372</v>
      </c>
      <c r="D10128" t="s">
        <v>1265</v>
      </c>
      <c r="E10128" t="s">
        <v>29</v>
      </c>
      <c r="F10128">
        <v>34026</v>
      </c>
      <c r="G10128">
        <v>41520</v>
      </c>
      <c r="H10128">
        <v>1.2202433433256921</v>
      </c>
      <c r="I10128" t="str">
        <f>VLOOKUP($B10128&amp;$E10128,'Employee List'!$A:$E,5,0)</f>
        <v>E-1250</v>
      </c>
    </row>
    <row r="10129" spans="1:9" x14ac:dyDescent="0.35">
      <c r="A10129" t="s">
        <v>1257</v>
      </c>
      <c r="B10129" t="s">
        <v>175</v>
      </c>
      <c r="C10129" t="s">
        <v>372</v>
      </c>
      <c r="D10129" t="s">
        <v>1265</v>
      </c>
      <c r="E10129" t="s">
        <v>30</v>
      </c>
      <c r="F10129">
        <v>34271</v>
      </c>
      <c r="G10129">
        <v>31378</v>
      </c>
      <c r="H10129">
        <v>0.91558460505967143</v>
      </c>
      <c r="I10129" t="str">
        <f>VLOOKUP($B10129&amp;$E10129,'Employee List'!$A:$E,5,0)</f>
        <v>E-1250</v>
      </c>
    </row>
    <row r="10130" spans="1:9" x14ac:dyDescent="0.35">
      <c r="A10130" t="s">
        <v>1257</v>
      </c>
      <c r="B10130" t="s">
        <v>175</v>
      </c>
      <c r="C10130" t="s">
        <v>372</v>
      </c>
      <c r="D10130" t="s">
        <v>1265</v>
      </c>
      <c r="E10130" t="s">
        <v>31</v>
      </c>
      <c r="F10130">
        <v>34680</v>
      </c>
      <c r="G10130">
        <v>21312</v>
      </c>
      <c r="H10130">
        <v>0.61453287197231832</v>
      </c>
      <c r="I10130" t="str">
        <f>VLOOKUP($B10130&amp;$E10130,'Employee List'!$A:$E,5,0)</f>
        <v>E-1250</v>
      </c>
    </row>
    <row r="10131" spans="1:9" x14ac:dyDescent="0.35">
      <c r="A10131" t="s">
        <v>1257</v>
      </c>
      <c r="B10131" t="s">
        <v>175</v>
      </c>
      <c r="C10131" t="s">
        <v>372</v>
      </c>
      <c r="D10131" t="s">
        <v>1260</v>
      </c>
      <c r="E10131" t="s">
        <v>29</v>
      </c>
      <c r="F10131">
        <v>157885</v>
      </c>
      <c r="G10131">
        <v>160466</v>
      </c>
      <c r="H10131">
        <v>1.0163473414193875</v>
      </c>
      <c r="I10131" t="str">
        <f>VLOOKUP($B10131&amp;$E10131,'Employee List'!$A:$E,5,0)</f>
        <v>E-1250</v>
      </c>
    </row>
    <row r="10132" spans="1:9" x14ac:dyDescent="0.35">
      <c r="A10132" t="s">
        <v>1257</v>
      </c>
      <c r="B10132" t="s">
        <v>175</v>
      </c>
      <c r="C10132" t="s">
        <v>372</v>
      </c>
      <c r="D10132" t="s">
        <v>1260</v>
      </c>
      <c r="E10132" t="s">
        <v>30</v>
      </c>
      <c r="F10132">
        <v>159626</v>
      </c>
      <c r="G10132">
        <v>159618</v>
      </c>
      <c r="H10132">
        <v>0.9999498828511646</v>
      </c>
      <c r="I10132" t="str">
        <f>VLOOKUP($B10132&amp;$E10132,'Employee List'!$A:$E,5,0)</f>
        <v>E-1250</v>
      </c>
    </row>
    <row r="10133" spans="1:9" x14ac:dyDescent="0.35">
      <c r="A10133" t="s">
        <v>1257</v>
      </c>
      <c r="B10133" t="s">
        <v>175</v>
      </c>
      <c r="C10133" t="s">
        <v>372</v>
      </c>
      <c r="D10133" t="s">
        <v>1260</v>
      </c>
      <c r="E10133" t="s">
        <v>31</v>
      </c>
      <c r="F10133">
        <v>178737</v>
      </c>
      <c r="G10133">
        <v>247645</v>
      </c>
      <c r="H10133">
        <v>1.3855273390512317</v>
      </c>
      <c r="I10133" t="str">
        <f>VLOOKUP($B10133&amp;$E10133,'Employee List'!$A:$E,5,0)</f>
        <v>E-1250</v>
      </c>
    </row>
    <row r="10134" spans="1:9" x14ac:dyDescent="0.35">
      <c r="A10134" t="s">
        <v>1257</v>
      </c>
      <c r="B10134" t="s">
        <v>175</v>
      </c>
      <c r="C10134" t="s">
        <v>372</v>
      </c>
      <c r="D10134" t="s">
        <v>1261</v>
      </c>
      <c r="E10134" t="s">
        <v>29</v>
      </c>
      <c r="F10134">
        <v>97161</v>
      </c>
      <c r="G10134">
        <v>98008</v>
      </c>
      <c r="H10134">
        <v>1.0087174895276911</v>
      </c>
      <c r="I10134" t="str">
        <f>VLOOKUP($B10134&amp;$E10134,'Employee List'!$A:$E,5,0)</f>
        <v>E-1250</v>
      </c>
    </row>
    <row r="10135" spans="1:9" x14ac:dyDescent="0.35">
      <c r="A10135" t="s">
        <v>1257</v>
      </c>
      <c r="B10135" t="s">
        <v>175</v>
      </c>
      <c r="C10135" t="s">
        <v>372</v>
      </c>
      <c r="D10135" t="s">
        <v>1261</v>
      </c>
      <c r="E10135" t="s">
        <v>30</v>
      </c>
      <c r="F10135">
        <v>100089</v>
      </c>
      <c r="G10135">
        <v>80311</v>
      </c>
      <c r="H10135">
        <v>0.80239586767776683</v>
      </c>
      <c r="I10135" t="str">
        <f>VLOOKUP($B10135&amp;$E10135,'Employee List'!$A:$E,5,0)</f>
        <v>E-1250</v>
      </c>
    </row>
    <row r="10136" spans="1:9" x14ac:dyDescent="0.35">
      <c r="A10136" t="s">
        <v>1257</v>
      </c>
      <c r="B10136" t="s">
        <v>175</v>
      </c>
      <c r="C10136" t="s">
        <v>372</v>
      </c>
      <c r="D10136" t="s">
        <v>1261</v>
      </c>
      <c r="E10136" t="s">
        <v>31</v>
      </c>
      <c r="F10136">
        <v>99782</v>
      </c>
      <c r="G10136">
        <v>51570</v>
      </c>
      <c r="H10136">
        <v>0.51682668216712435</v>
      </c>
      <c r="I10136" t="str">
        <f>VLOOKUP($B10136&amp;$E10136,'Employee List'!$A:$E,5,0)</f>
        <v>E-1250</v>
      </c>
    </row>
    <row r="10137" spans="1:9" x14ac:dyDescent="0.35">
      <c r="A10137" t="s">
        <v>1257</v>
      </c>
      <c r="B10137" t="s">
        <v>175</v>
      </c>
      <c r="C10137" t="s">
        <v>372</v>
      </c>
      <c r="D10137" t="s">
        <v>1266</v>
      </c>
      <c r="E10137" t="s">
        <v>29</v>
      </c>
      <c r="F10137">
        <v>72973</v>
      </c>
      <c r="G10137">
        <v>64847</v>
      </c>
      <c r="H10137">
        <v>0.88864374494676113</v>
      </c>
      <c r="I10137" t="str">
        <f>VLOOKUP($B10137&amp;$E10137,'Employee List'!$A:$E,5,0)</f>
        <v>E-1250</v>
      </c>
    </row>
    <row r="10138" spans="1:9" x14ac:dyDescent="0.35">
      <c r="A10138" t="s">
        <v>1257</v>
      </c>
      <c r="B10138" t="s">
        <v>175</v>
      </c>
      <c r="C10138" t="s">
        <v>372</v>
      </c>
      <c r="D10138" t="s">
        <v>1266</v>
      </c>
      <c r="E10138" t="s">
        <v>30</v>
      </c>
      <c r="F10138">
        <v>75808</v>
      </c>
      <c r="G10138">
        <v>79075</v>
      </c>
      <c r="H10138">
        <v>1.0430957154917686</v>
      </c>
      <c r="I10138" t="str">
        <f>VLOOKUP($B10138&amp;$E10138,'Employee List'!$A:$E,5,0)</f>
        <v>E-1250</v>
      </c>
    </row>
    <row r="10139" spans="1:9" x14ac:dyDescent="0.35">
      <c r="A10139" t="s">
        <v>1257</v>
      </c>
      <c r="B10139" t="s">
        <v>175</v>
      </c>
      <c r="C10139" t="s">
        <v>372</v>
      </c>
      <c r="D10139" t="s">
        <v>1266</v>
      </c>
      <c r="E10139" t="s">
        <v>31</v>
      </c>
      <c r="F10139">
        <v>75275</v>
      </c>
      <c r="G10139">
        <v>57519</v>
      </c>
      <c r="H10139">
        <v>0.7641182331451345</v>
      </c>
      <c r="I10139" t="str">
        <f>VLOOKUP($B10139&amp;$E10139,'Employee List'!$A:$E,5,0)</f>
        <v>E-1250</v>
      </c>
    </row>
    <row r="10140" spans="1:9" x14ac:dyDescent="0.35">
      <c r="A10140" t="s">
        <v>1257</v>
      </c>
      <c r="B10140" t="s">
        <v>175</v>
      </c>
      <c r="C10140" t="s">
        <v>372</v>
      </c>
      <c r="D10140" t="s">
        <v>1267</v>
      </c>
      <c r="E10140" t="s">
        <v>29</v>
      </c>
      <c r="F10140">
        <v>64580</v>
      </c>
      <c r="G10140">
        <v>37536</v>
      </c>
      <c r="H10140">
        <v>0.58123257974605136</v>
      </c>
      <c r="I10140" t="str">
        <f>VLOOKUP($B10140&amp;$E10140,'Employee List'!$A:$E,5,0)</f>
        <v>E-1250</v>
      </c>
    </row>
    <row r="10141" spans="1:9" x14ac:dyDescent="0.35">
      <c r="A10141" t="s">
        <v>1257</v>
      </c>
      <c r="B10141" t="s">
        <v>175</v>
      </c>
      <c r="C10141" t="s">
        <v>372</v>
      </c>
      <c r="D10141" t="s">
        <v>1267</v>
      </c>
      <c r="E10141" t="s">
        <v>30</v>
      </c>
      <c r="F10141">
        <v>63371</v>
      </c>
      <c r="G10141">
        <v>43897</v>
      </c>
      <c r="H10141">
        <v>0.69269855296586769</v>
      </c>
      <c r="I10141" t="str">
        <f>VLOOKUP($B10141&amp;$E10141,'Employee List'!$A:$E,5,0)</f>
        <v>E-1250</v>
      </c>
    </row>
    <row r="10142" spans="1:9" x14ac:dyDescent="0.35">
      <c r="A10142" t="s">
        <v>1257</v>
      </c>
      <c r="B10142" t="s">
        <v>175</v>
      </c>
      <c r="C10142" t="s">
        <v>372</v>
      </c>
      <c r="D10142" t="s">
        <v>1267</v>
      </c>
      <c r="E10142" t="s">
        <v>31</v>
      </c>
      <c r="F10142">
        <v>62669</v>
      </c>
      <c r="G10142">
        <v>61661</v>
      </c>
      <c r="H10142">
        <v>0.98391549250825772</v>
      </c>
      <c r="I10142" t="str">
        <f>VLOOKUP($B10142&amp;$E10142,'Employee List'!$A:$E,5,0)</f>
        <v>E-1250</v>
      </c>
    </row>
    <row r="10143" spans="1:9" x14ac:dyDescent="0.35">
      <c r="A10143" t="s">
        <v>1257</v>
      </c>
      <c r="B10143" t="s">
        <v>175</v>
      </c>
      <c r="C10143" t="s">
        <v>372</v>
      </c>
      <c r="D10143" t="s">
        <v>1268</v>
      </c>
      <c r="E10143" t="s">
        <v>29</v>
      </c>
      <c r="F10143">
        <v>16470</v>
      </c>
      <c r="G10143">
        <v>7578</v>
      </c>
      <c r="H10143">
        <v>0.46010928961748632</v>
      </c>
      <c r="I10143" t="str">
        <f>VLOOKUP($B10143&amp;$E10143,'Employee List'!$A:$E,5,0)</f>
        <v>E-1250</v>
      </c>
    </row>
    <row r="10144" spans="1:9" x14ac:dyDescent="0.35">
      <c r="A10144" t="s">
        <v>1257</v>
      </c>
      <c r="B10144" t="s">
        <v>175</v>
      </c>
      <c r="C10144" t="s">
        <v>372</v>
      </c>
      <c r="D10144" t="s">
        <v>1268</v>
      </c>
      <c r="E10144" t="s">
        <v>30</v>
      </c>
      <c r="F10144">
        <v>13445</v>
      </c>
      <c r="G10144">
        <v>7005</v>
      </c>
      <c r="H10144">
        <v>0.52101152844923759</v>
      </c>
      <c r="I10144" t="str">
        <f>VLOOKUP($B10144&amp;$E10144,'Employee List'!$A:$E,5,0)</f>
        <v>E-1250</v>
      </c>
    </row>
    <row r="10145" spans="1:9" x14ac:dyDescent="0.35">
      <c r="A10145" t="s">
        <v>1257</v>
      </c>
      <c r="B10145" t="s">
        <v>175</v>
      </c>
      <c r="C10145" t="s">
        <v>372</v>
      </c>
      <c r="D10145" t="s">
        <v>1268</v>
      </c>
      <c r="E10145" t="s">
        <v>31</v>
      </c>
      <c r="F10145">
        <v>11753</v>
      </c>
      <c r="G10145">
        <v>14283</v>
      </c>
      <c r="H10145">
        <v>1.2152641878669277</v>
      </c>
      <c r="I10145" t="str">
        <f>VLOOKUP($B10145&amp;$E10145,'Employee List'!$A:$E,5,0)</f>
        <v>E-1250</v>
      </c>
    </row>
    <row r="10146" spans="1:9" x14ac:dyDescent="0.35">
      <c r="A10146" t="s">
        <v>1257</v>
      </c>
      <c r="B10146" t="s">
        <v>175</v>
      </c>
      <c r="C10146" t="s">
        <v>372</v>
      </c>
      <c r="D10146" t="s">
        <v>1269</v>
      </c>
      <c r="E10146" t="s">
        <v>29</v>
      </c>
      <c r="F10146">
        <v>20730</v>
      </c>
      <c r="G10146">
        <v>59169</v>
      </c>
      <c r="H10146">
        <v>2.8542691751085383</v>
      </c>
      <c r="I10146" t="str">
        <f>VLOOKUP($B10146&amp;$E10146,'Employee List'!$A:$E,5,0)</f>
        <v>E-1250</v>
      </c>
    </row>
    <row r="10147" spans="1:9" x14ac:dyDescent="0.35">
      <c r="A10147" t="s">
        <v>1257</v>
      </c>
      <c r="B10147" t="s">
        <v>175</v>
      </c>
      <c r="C10147" t="s">
        <v>372</v>
      </c>
      <c r="D10147" t="s">
        <v>1269</v>
      </c>
      <c r="E10147" t="s">
        <v>30</v>
      </c>
      <c r="F10147">
        <v>19391</v>
      </c>
      <c r="G10147">
        <v>50523</v>
      </c>
      <c r="H10147">
        <v>2.6054870816358102</v>
      </c>
      <c r="I10147" t="str">
        <f>VLOOKUP($B10147&amp;$E10147,'Employee List'!$A:$E,5,0)</f>
        <v>E-1250</v>
      </c>
    </row>
    <row r="10148" spans="1:9" x14ac:dyDescent="0.35">
      <c r="A10148" t="s">
        <v>1257</v>
      </c>
      <c r="B10148" t="s">
        <v>175</v>
      </c>
      <c r="C10148" t="s">
        <v>372</v>
      </c>
      <c r="D10148" t="s">
        <v>1269</v>
      </c>
      <c r="E10148" t="s">
        <v>31</v>
      </c>
      <c r="F10148">
        <v>15862</v>
      </c>
      <c r="G10148">
        <v>23287</v>
      </c>
      <c r="H10148">
        <v>1.4680998613037448</v>
      </c>
      <c r="I10148" t="str">
        <f>VLOOKUP($B10148&amp;$E10148,'Employee List'!$A:$E,5,0)</f>
        <v>E-1250</v>
      </c>
    </row>
    <row r="10149" spans="1:9" x14ac:dyDescent="0.35">
      <c r="A10149" t="s">
        <v>1257</v>
      </c>
      <c r="B10149" t="s">
        <v>175</v>
      </c>
      <c r="C10149" t="s">
        <v>372</v>
      </c>
      <c r="D10149" t="s">
        <v>1270</v>
      </c>
      <c r="E10149" t="s">
        <v>29</v>
      </c>
      <c r="F10149">
        <v>8446</v>
      </c>
      <c r="G10149">
        <v>6958</v>
      </c>
      <c r="H10149">
        <v>0.82382192753966377</v>
      </c>
      <c r="I10149" t="str">
        <f>VLOOKUP($B10149&amp;$E10149,'Employee List'!$A:$E,5,0)</f>
        <v>E-1250</v>
      </c>
    </row>
    <row r="10150" spans="1:9" x14ac:dyDescent="0.35">
      <c r="A10150" t="s">
        <v>1257</v>
      </c>
      <c r="B10150" t="s">
        <v>175</v>
      </c>
      <c r="C10150" t="s">
        <v>372</v>
      </c>
      <c r="D10150" t="s">
        <v>1270</v>
      </c>
      <c r="E10150" t="s">
        <v>30</v>
      </c>
      <c r="F10150">
        <v>10292</v>
      </c>
      <c r="G10150">
        <v>4124</v>
      </c>
      <c r="H10150">
        <v>0.40069957248348231</v>
      </c>
      <c r="I10150" t="str">
        <f>VLOOKUP($B10150&amp;$E10150,'Employee List'!$A:$E,5,0)</f>
        <v>E-1250</v>
      </c>
    </row>
    <row r="10151" spans="1:9" x14ac:dyDescent="0.35">
      <c r="A10151" t="s">
        <v>1257</v>
      </c>
      <c r="B10151" t="s">
        <v>175</v>
      </c>
      <c r="C10151" t="s">
        <v>372</v>
      </c>
      <c r="D10151" t="s">
        <v>1270</v>
      </c>
      <c r="E10151" t="s">
        <v>31</v>
      </c>
      <c r="F10151">
        <v>9625</v>
      </c>
      <c r="G10151">
        <v>3872</v>
      </c>
      <c r="H10151">
        <v>0.4022857142857143</v>
      </c>
      <c r="I10151" t="str">
        <f>VLOOKUP($B10151&amp;$E10151,'Employee List'!$A:$E,5,0)</f>
        <v>E-1250</v>
      </c>
    </row>
    <row r="10152" spans="1:9" x14ac:dyDescent="0.35">
      <c r="A10152" t="s">
        <v>1257</v>
      </c>
      <c r="B10152" t="s">
        <v>175</v>
      </c>
      <c r="C10152" t="s">
        <v>372</v>
      </c>
      <c r="D10152" t="s">
        <v>1271</v>
      </c>
      <c r="E10152" t="s">
        <v>29</v>
      </c>
      <c r="F10152">
        <v>14781</v>
      </c>
      <c r="G10152">
        <v>31503</v>
      </c>
      <c r="H10152">
        <v>2.1313172315810838</v>
      </c>
      <c r="I10152" t="str">
        <f>VLOOKUP($B10152&amp;$E10152,'Employee List'!$A:$E,5,0)</f>
        <v>E-1250</v>
      </c>
    </row>
    <row r="10153" spans="1:9" x14ac:dyDescent="0.35">
      <c r="A10153" t="s">
        <v>1257</v>
      </c>
      <c r="B10153" t="s">
        <v>175</v>
      </c>
      <c r="C10153" t="s">
        <v>372</v>
      </c>
      <c r="D10153" t="s">
        <v>1271</v>
      </c>
      <c r="E10153" t="s">
        <v>30</v>
      </c>
      <c r="F10153">
        <v>16009</v>
      </c>
      <c r="G10153">
        <v>32009</v>
      </c>
      <c r="H10153">
        <v>1.9994378162283715</v>
      </c>
      <c r="I10153" t="str">
        <f>VLOOKUP($B10153&amp;$E10153,'Employee List'!$A:$E,5,0)</f>
        <v>E-1250</v>
      </c>
    </row>
    <row r="10154" spans="1:9" x14ac:dyDescent="0.35">
      <c r="A10154" t="s">
        <v>1257</v>
      </c>
      <c r="B10154" t="s">
        <v>175</v>
      </c>
      <c r="C10154" t="s">
        <v>372</v>
      </c>
      <c r="D10154" t="s">
        <v>1271</v>
      </c>
      <c r="E10154" t="s">
        <v>31</v>
      </c>
      <c r="F10154">
        <v>13186</v>
      </c>
      <c r="G10154">
        <v>31336</v>
      </c>
      <c r="H10154">
        <v>2.3764598816927043</v>
      </c>
      <c r="I10154" t="str">
        <f>VLOOKUP($B10154&amp;$E10154,'Employee List'!$A:$E,5,0)</f>
        <v>E-1250</v>
      </c>
    </row>
    <row r="10155" spans="1:9" x14ac:dyDescent="0.35">
      <c r="A10155" t="s">
        <v>1257</v>
      </c>
      <c r="B10155" t="s">
        <v>175</v>
      </c>
      <c r="C10155" t="s">
        <v>372</v>
      </c>
      <c r="D10155" t="s">
        <v>1258</v>
      </c>
      <c r="E10155" t="s">
        <v>29</v>
      </c>
      <c r="F10155">
        <v>132589</v>
      </c>
      <c r="G10155">
        <v>168235</v>
      </c>
      <c r="H10155">
        <v>1.268845831856338</v>
      </c>
      <c r="I10155" t="str">
        <f>VLOOKUP($B10155&amp;$E10155,'Employee List'!$A:$E,5,0)</f>
        <v>E-1250</v>
      </c>
    </row>
    <row r="10156" spans="1:9" x14ac:dyDescent="0.35">
      <c r="A10156" t="s">
        <v>1257</v>
      </c>
      <c r="B10156" t="s">
        <v>175</v>
      </c>
      <c r="C10156" t="s">
        <v>372</v>
      </c>
      <c r="D10156" t="s">
        <v>1258</v>
      </c>
      <c r="E10156" t="s">
        <v>30</v>
      </c>
      <c r="F10156">
        <v>127163</v>
      </c>
      <c r="G10156">
        <v>123468</v>
      </c>
      <c r="H10156">
        <v>0.97094280569033442</v>
      </c>
      <c r="I10156" t="str">
        <f>VLOOKUP($B10156&amp;$E10156,'Employee List'!$A:$E,5,0)</f>
        <v>E-1250</v>
      </c>
    </row>
    <row r="10157" spans="1:9" x14ac:dyDescent="0.35">
      <c r="A10157" t="s">
        <v>1257</v>
      </c>
      <c r="B10157" t="s">
        <v>175</v>
      </c>
      <c r="C10157" t="s">
        <v>372</v>
      </c>
      <c r="D10157" t="s">
        <v>1258</v>
      </c>
      <c r="E10157" t="s">
        <v>31</v>
      </c>
      <c r="F10157">
        <v>120830</v>
      </c>
      <c r="G10157">
        <v>144820</v>
      </c>
      <c r="H10157">
        <v>1.1985434080940165</v>
      </c>
      <c r="I10157" t="str">
        <f>VLOOKUP($B10157&amp;$E10157,'Employee List'!$A:$E,5,0)</f>
        <v>E-1250</v>
      </c>
    </row>
    <row r="10158" spans="1:9" x14ac:dyDescent="0.35">
      <c r="A10158" t="s">
        <v>1257</v>
      </c>
      <c r="B10158" t="s">
        <v>175</v>
      </c>
      <c r="C10158" t="s">
        <v>372</v>
      </c>
      <c r="D10158" t="s">
        <v>1272</v>
      </c>
      <c r="E10158" t="s">
        <v>29</v>
      </c>
      <c r="F10158">
        <v>23884</v>
      </c>
      <c r="G10158">
        <v>23977</v>
      </c>
      <c r="H10158">
        <v>1.0038938201306313</v>
      </c>
      <c r="I10158" t="str">
        <f>VLOOKUP($B10158&amp;$E10158,'Employee List'!$A:$E,5,0)</f>
        <v>E-1250</v>
      </c>
    </row>
    <row r="10159" spans="1:9" x14ac:dyDescent="0.35">
      <c r="A10159" t="s">
        <v>1257</v>
      </c>
      <c r="B10159" t="s">
        <v>175</v>
      </c>
      <c r="C10159" t="s">
        <v>372</v>
      </c>
      <c r="D10159" t="s">
        <v>1272</v>
      </c>
      <c r="E10159" t="s">
        <v>30</v>
      </c>
      <c r="F10159">
        <v>24195</v>
      </c>
      <c r="G10159">
        <v>16232</v>
      </c>
      <c r="H10159">
        <v>0.67088241372184332</v>
      </c>
      <c r="I10159" t="str">
        <f>VLOOKUP($B10159&amp;$E10159,'Employee List'!$A:$E,5,0)</f>
        <v>E-1250</v>
      </c>
    </row>
    <row r="10160" spans="1:9" x14ac:dyDescent="0.35">
      <c r="A10160" t="s">
        <v>1257</v>
      </c>
      <c r="B10160" t="s">
        <v>175</v>
      </c>
      <c r="C10160" t="s">
        <v>372</v>
      </c>
      <c r="D10160" t="s">
        <v>1272</v>
      </c>
      <c r="E10160" t="s">
        <v>31</v>
      </c>
      <c r="F10160">
        <v>24708</v>
      </c>
      <c r="G10160">
        <v>14810</v>
      </c>
      <c r="H10160">
        <v>0.59940100372349037</v>
      </c>
      <c r="I10160" t="str">
        <f>VLOOKUP($B10160&amp;$E10160,'Employee List'!$A:$E,5,0)</f>
        <v>E-1250</v>
      </c>
    </row>
    <row r="10161" spans="1:9" x14ac:dyDescent="0.35">
      <c r="A10161" t="s">
        <v>1257</v>
      </c>
      <c r="B10161" t="s">
        <v>175</v>
      </c>
      <c r="C10161" t="s">
        <v>372</v>
      </c>
      <c r="D10161" t="s">
        <v>1259</v>
      </c>
      <c r="E10161" t="s">
        <v>29</v>
      </c>
      <c r="F10161">
        <v>63192</v>
      </c>
      <c r="G10161">
        <v>55357</v>
      </c>
      <c r="H10161">
        <v>0.87601278642866187</v>
      </c>
      <c r="I10161" t="str">
        <f>VLOOKUP($B10161&amp;$E10161,'Employee List'!$A:$E,5,0)</f>
        <v>E-1250</v>
      </c>
    </row>
    <row r="10162" spans="1:9" x14ac:dyDescent="0.35">
      <c r="A10162" t="s">
        <v>1257</v>
      </c>
      <c r="B10162" t="s">
        <v>175</v>
      </c>
      <c r="C10162" t="s">
        <v>372</v>
      </c>
      <c r="D10162" t="s">
        <v>1259</v>
      </c>
      <c r="E10162" t="s">
        <v>30</v>
      </c>
      <c r="F10162">
        <v>63412</v>
      </c>
      <c r="G10162">
        <v>50200</v>
      </c>
      <c r="H10162">
        <v>0.79164826846653635</v>
      </c>
      <c r="I10162" t="str">
        <f>VLOOKUP($B10162&amp;$E10162,'Employee List'!$A:$E,5,0)</f>
        <v>E-1250</v>
      </c>
    </row>
    <row r="10163" spans="1:9" x14ac:dyDescent="0.35">
      <c r="A10163" t="s">
        <v>1257</v>
      </c>
      <c r="B10163" t="s">
        <v>175</v>
      </c>
      <c r="C10163" t="s">
        <v>372</v>
      </c>
      <c r="D10163" t="s">
        <v>1259</v>
      </c>
      <c r="E10163" t="s">
        <v>31</v>
      </c>
      <c r="F10163">
        <v>65128</v>
      </c>
      <c r="G10163">
        <v>46903</v>
      </c>
      <c r="H10163">
        <v>0.72016644146910702</v>
      </c>
      <c r="I10163" t="str">
        <f>VLOOKUP($B10163&amp;$E10163,'Employee List'!$A:$E,5,0)</f>
        <v>E-1250</v>
      </c>
    </row>
    <row r="10164" spans="1:9" x14ac:dyDescent="0.35">
      <c r="A10164" t="s">
        <v>1257</v>
      </c>
      <c r="B10164" t="s">
        <v>175</v>
      </c>
      <c r="C10164" t="s">
        <v>372</v>
      </c>
      <c r="D10164" t="s">
        <v>1273</v>
      </c>
      <c r="E10164" t="s">
        <v>29</v>
      </c>
      <c r="F10164">
        <v>12417</v>
      </c>
      <c r="G10164">
        <v>8970</v>
      </c>
      <c r="H10164">
        <v>0.72239671418216955</v>
      </c>
      <c r="I10164" t="str">
        <f>VLOOKUP($B10164&amp;$E10164,'Employee List'!$A:$E,5,0)</f>
        <v>E-1250</v>
      </c>
    </row>
    <row r="10165" spans="1:9" x14ac:dyDescent="0.35">
      <c r="A10165" t="s">
        <v>1257</v>
      </c>
      <c r="B10165" t="s">
        <v>175</v>
      </c>
      <c r="C10165" t="s">
        <v>372</v>
      </c>
      <c r="D10165" t="s">
        <v>1273</v>
      </c>
      <c r="E10165" t="s">
        <v>30</v>
      </c>
      <c r="F10165">
        <v>11625</v>
      </c>
      <c r="G10165">
        <v>12844</v>
      </c>
      <c r="H10165">
        <v>1.1048602150537634</v>
      </c>
      <c r="I10165" t="str">
        <f>VLOOKUP($B10165&amp;$E10165,'Employee List'!$A:$E,5,0)</f>
        <v>E-1250</v>
      </c>
    </row>
    <row r="10166" spans="1:9" x14ac:dyDescent="0.35">
      <c r="A10166" t="s">
        <v>1257</v>
      </c>
      <c r="B10166" t="s">
        <v>175</v>
      </c>
      <c r="C10166" t="s">
        <v>372</v>
      </c>
      <c r="D10166" t="s">
        <v>1273</v>
      </c>
      <c r="E10166" t="s">
        <v>31</v>
      </c>
      <c r="F10166">
        <v>13588</v>
      </c>
      <c r="G10166">
        <v>13709</v>
      </c>
      <c r="H10166">
        <v>1.0089049161024433</v>
      </c>
      <c r="I10166" t="str">
        <f>VLOOKUP($B10166&amp;$E10166,'Employee List'!$A:$E,5,0)</f>
        <v>E-1250</v>
      </c>
    </row>
    <row r="10167" spans="1:9" x14ac:dyDescent="0.35">
      <c r="A10167" t="s">
        <v>1257</v>
      </c>
      <c r="B10167" t="s">
        <v>175</v>
      </c>
      <c r="C10167" t="s">
        <v>372</v>
      </c>
      <c r="D10167" t="s">
        <v>1275</v>
      </c>
      <c r="E10167" t="s">
        <v>29</v>
      </c>
      <c r="F10167">
        <v>3485</v>
      </c>
      <c r="G10167">
        <v>4739</v>
      </c>
      <c r="H10167">
        <v>1.3598278335724534</v>
      </c>
      <c r="I10167" t="str">
        <f>VLOOKUP($B10167&amp;$E10167,'Employee List'!$A:$E,5,0)</f>
        <v>E-1250</v>
      </c>
    </row>
    <row r="10168" spans="1:9" x14ac:dyDescent="0.35">
      <c r="A10168" t="s">
        <v>1257</v>
      </c>
      <c r="B10168" t="s">
        <v>175</v>
      </c>
      <c r="C10168" t="s">
        <v>372</v>
      </c>
      <c r="D10168" t="s">
        <v>1275</v>
      </c>
      <c r="E10168" t="s">
        <v>30</v>
      </c>
      <c r="F10168">
        <v>4449</v>
      </c>
      <c r="G10168">
        <v>3649</v>
      </c>
      <c r="H10168">
        <v>0.82018431108114187</v>
      </c>
      <c r="I10168" t="str">
        <f>VLOOKUP($B10168&amp;$E10168,'Employee List'!$A:$E,5,0)</f>
        <v>E-1250</v>
      </c>
    </row>
    <row r="10169" spans="1:9" x14ac:dyDescent="0.35">
      <c r="A10169" t="s">
        <v>1257</v>
      </c>
      <c r="B10169" t="s">
        <v>175</v>
      </c>
      <c r="C10169" t="s">
        <v>372</v>
      </c>
      <c r="D10169" t="s">
        <v>1275</v>
      </c>
      <c r="E10169" t="s">
        <v>31</v>
      </c>
      <c r="F10169">
        <v>2297</v>
      </c>
      <c r="G10169">
        <v>1258</v>
      </c>
      <c r="H10169">
        <v>0.5476708750544188</v>
      </c>
      <c r="I10169" t="str">
        <f>VLOOKUP($B10169&amp;$E10169,'Employee List'!$A:$E,5,0)</f>
        <v>E-1250</v>
      </c>
    </row>
    <row r="10170" spans="1:9" x14ac:dyDescent="0.35">
      <c r="A10170" t="s">
        <v>1257</v>
      </c>
      <c r="B10170" t="s">
        <v>175</v>
      </c>
      <c r="C10170" t="s">
        <v>372</v>
      </c>
      <c r="D10170" t="s">
        <v>1276</v>
      </c>
      <c r="E10170" t="s">
        <v>29</v>
      </c>
      <c r="F10170">
        <v>6046</v>
      </c>
      <c r="G10170">
        <v>4792</v>
      </c>
      <c r="H10170">
        <v>0.79259014224280511</v>
      </c>
      <c r="I10170" t="str">
        <f>VLOOKUP($B10170&amp;$E10170,'Employee List'!$A:$E,5,0)</f>
        <v>E-1250</v>
      </c>
    </row>
    <row r="10171" spans="1:9" x14ac:dyDescent="0.35">
      <c r="A10171" t="s">
        <v>1257</v>
      </c>
      <c r="B10171" t="s">
        <v>175</v>
      </c>
      <c r="C10171" t="s">
        <v>372</v>
      </c>
      <c r="D10171" t="s">
        <v>1276</v>
      </c>
      <c r="E10171" t="s">
        <v>30</v>
      </c>
      <c r="F10171">
        <v>6084</v>
      </c>
      <c r="G10171">
        <v>5390</v>
      </c>
      <c r="H10171">
        <v>0.88593030900723213</v>
      </c>
      <c r="I10171" t="str">
        <f>VLOOKUP($B10171&amp;$E10171,'Employee List'!$A:$E,5,0)</f>
        <v>E-1250</v>
      </c>
    </row>
    <row r="10172" spans="1:9" x14ac:dyDescent="0.35">
      <c r="A10172" t="s">
        <v>1257</v>
      </c>
      <c r="B10172" t="s">
        <v>175</v>
      </c>
      <c r="C10172" t="s">
        <v>372</v>
      </c>
      <c r="D10172" t="s">
        <v>1276</v>
      </c>
      <c r="E10172" t="s">
        <v>31</v>
      </c>
      <c r="F10172">
        <v>5824</v>
      </c>
      <c r="G10172">
        <v>3966</v>
      </c>
      <c r="H10172">
        <v>0.68097527472527475</v>
      </c>
      <c r="I10172" t="str">
        <f>VLOOKUP($B10172&amp;$E10172,'Employee List'!$A:$E,5,0)</f>
        <v>E-1250</v>
      </c>
    </row>
    <row r="10173" spans="1:9" x14ac:dyDescent="0.35">
      <c r="A10173" t="s">
        <v>1257</v>
      </c>
      <c r="B10173" t="s">
        <v>175</v>
      </c>
      <c r="C10173" t="s">
        <v>372</v>
      </c>
      <c r="D10173" t="s">
        <v>1277</v>
      </c>
      <c r="E10173" t="s">
        <v>29</v>
      </c>
      <c r="F10173">
        <v>10329</v>
      </c>
      <c r="G10173">
        <v>12260</v>
      </c>
      <c r="H10173">
        <v>1.1869493658631038</v>
      </c>
      <c r="I10173" t="str">
        <f>VLOOKUP($B10173&amp;$E10173,'Employee List'!$A:$E,5,0)</f>
        <v>E-1250</v>
      </c>
    </row>
    <row r="10174" spans="1:9" x14ac:dyDescent="0.35">
      <c r="A10174" t="s">
        <v>1257</v>
      </c>
      <c r="B10174" t="s">
        <v>175</v>
      </c>
      <c r="C10174" t="s">
        <v>372</v>
      </c>
      <c r="D10174" t="s">
        <v>1277</v>
      </c>
      <c r="E10174" t="s">
        <v>30</v>
      </c>
      <c r="F10174">
        <v>10330</v>
      </c>
      <c r="G10174">
        <v>13948</v>
      </c>
      <c r="H10174">
        <v>1.3502420135527589</v>
      </c>
      <c r="I10174" t="str">
        <f>VLOOKUP($B10174&amp;$E10174,'Employee List'!$A:$E,5,0)</f>
        <v>E-1250</v>
      </c>
    </row>
    <row r="10175" spans="1:9" x14ac:dyDescent="0.35">
      <c r="A10175" t="s">
        <v>1257</v>
      </c>
      <c r="B10175" t="s">
        <v>175</v>
      </c>
      <c r="C10175" t="s">
        <v>372</v>
      </c>
      <c r="D10175" t="s">
        <v>1277</v>
      </c>
      <c r="E10175" t="s">
        <v>31</v>
      </c>
      <c r="F10175">
        <v>10193</v>
      </c>
      <c r="G10175">
        <v>13865</v>
      </c>
      <c r="H10175">
        <v>1.3602472284901403</v>
      </c>
      <c r="I10175" t="str">
        <f>VLOOKUP($B10175&amp;$E10175,'Employee List'!$A:$E,5,0)</f>
        <v>E-1250</v>
      </c>
    </row>
    <row r="10176" spans="1:9" x14ac:dyDescent="0.35">
      <c r="A10176" t="s">
        <v>1257</v>
      </c>
      <c r="B10176" t="s">
        <v>175</v>
      </c>
      <c r="C10176" t="s">
        <v>372</v>
      </c>
      <c r="D10176" t="s">
        <v>1278</v>
      </c>
      <c r="E10176" t="s">
        <v>29</v>
      </c>
      <c r="F10176">
        <v>11179</v>
      </c>
      <c r="G10176">
        <v>20688</v>
      </c>
      <c r="H10176">
        <v>1.8506127560604706</v>
      </c>
      <c r="I10176" t="str">
        <f>VLOOKUP($B10176&amp;$E10176,'Employee List'!$A:$E,5,0)</f>
        <v>E-1250</v>
      </c>
    </row>
    <row r="10177" spans="1:9" x14ac:dyDescent="0.35">
      <c r="A10177" t="s">
        <v>1257</v>
      </c>
      <c r="B10177" t="s">
        <v>175</v>
      </c>
      <c r="C10177" t="s">
        <v>372</v>
      </c>
      <c r="D10177" t="s">
        <v>1278</v>
      </c>
      <c r="E10177" t="s">
        <v>30</v>
      </c>
      <c r="F10177">
        <v>12376</v>
      </c>
      <c r="G10177">
        <v>9231</v>
      </c>
      <c r="H10177">
        <v>0.74587912087912089</v>
      </c>
      <c r="I10177" t="str">
        <f>VLOOKUP($B10177&amp;$E10177,'Employee List'!$A:$E,5,0)</f>
        <v>E-1250</v>
      </c>
    </row>
    <row r="10178" spans="1:9" x14ac:dyDescent="0.35">
      <c r="A10178" t="s">
        <v>1257</v>
      </c>
      <c r="B10178" t="s">
        <v>175</v>
      </c>
      <c r="C10178" t="s">
        <v>372</v>
      </c>
      <c r="D10178" t="s">
        <v>1278</v>
      </c>
      <c r="E10178" t="s">
        <v>31</v>
      </c>
      <c r="F10178">
        <v>12314</v>
      </c>
      <c r="G10178">
        <v>8828</v>
      </c>
      <c r="H10178">
        <v>0.71690758486275785</v>
      </c>
      <c r="I10178" t="str">
        <f>VLOOKUP($B10178&amp;$E10178,'Employee List'!$A:$E,5,0)</f>
        <v>E-1250</v>
      </c>
    </row>
    <row r="10179" spans="1:9" x14ac:dyDescent="0.35">
      <c r="A10179" t="s">
        <v>1257</v>
      </c>
      <c r="B10179" t="s">
        <v>175</v>
      </c>
      <c r="C10179" t="s">
        <v>372</v>
      </c>
      <c r="D10179" t="s">
        <v>1279</v>
      </c>
      <c r="E10179" t="s">
        <v>29</v>
      </c>
      <c r="F10179">
        <v>2362</v>
      </c>
      <c r="G10179">
        <v>5546</v>
      </c>
      <c r="H10179">
        <v>2.3480101608806097</v>
      </c>
      <c r="I10179" t="str">
        <f>VLOOKUP($B10179&amp;$E10179,'Employee List'!$A:$E,5,0)</f>
        <v>E-1250</v>
      </c>
    </row>
    <row r="10180" spans="1:9" x14ac:dyDescent="0.35">
      <c r="A10180" t="s">
        <v>1257</v>
      </c>
      <c r="B10180" t="s">
        <v>175</v>
      </c>
      <c r="C10180" t="s">
        <v>372</v>
      </c>
      <c r="D10180" t="s">
        <v>1279</v>
      </c>
      <c r="E10180" t="s">
        <v>30</v>
      </c>
      <c r="F10180">
        <v>1137</v>
      </c>
      <c r="G10180">
        <v>5623</v>
      </c>
      <c r="H10180">
        <v>4.9454705364995606</v>
      </c>
      <c r="I10180" t="str">
        <f>VLOOKUP($B10180&amp;$E10180,'Employee List'!$A:$E,5,0)</f>
        <v>E-1250</v>
      </c>
    </row>
    <row r="10181" spans="1:9" x14ac:dyDescent="0.35">
      <c r="A10181" t="s">
        <v>1257</v>
      </c>
      <c r="B10181" t="s">
        <v>175</v>
      </c>
      <c r="C10181" t="s">
        <v>372</v>
      </c>
      <c r="D10181" t="s">
        <v>1279</v>
      </c>
      <c r="E10181" t="s">
        <v>31</v>
      </c>
      <c r="F10181">
        <v>4824</v>
      </c>
      <c r="G10181">
        <v>4564</v>
      </c>
      <c r="H10181">
        <v>0.94610281923714756</v>
      </c>
      <c r="I10181" t="str">
        <f>VLOOKUP($B10181&amp;$E10181,'Employee List'!$A:$E,5,0)</f>
        <v>E-1250</v>
      </c>
    </row>
    <row r="10182" spans="1:9" x14ac:dyDescent="0.35">
      <c r="A10182" t="s">
        <v>1257</v>
      </c>
      <c r="B10182" t="s">
        <v>175</v>
      </c>
      <c r="C10182" t="s">
        <v>372</v>
      </c>
      <c r="D10182" t="s">
        <v>1280</v>
      </c>
      <c r="E10182" t="s">
        <v>29</v>
      </c>
      <c r="F10182">
        <v>4305</v>
      </c>
      <c r="G10182">
        <v>2400</v>
      </c>
      <c r="H10182">
        <v>0.55749128919860624</v>
      </c>
      <c r="I10182" t="str">
        <f>VLOOKUP($B10182&amp;$E10182,'Employee List'!$A:$E,5,0)</f>
        <v>E-1250</v>
      </c>
    </row>
    <row r="10183" spans="1:9" x14ac:dyDescent="0.35">
      <c r="A10183" t="s">
        <v>1257</v>
      </c>
      <c r="B10183" t="s">
        <v>175</v>
      </c>
      <c r="C10183" t="s">
        <v>372</v>
      </c>
      <c r="D10183" t="s">
        <v>1280</v>
      </c>
      <c r="E10183" t="s">
        <v>30</v>
      </c>
      <c r="F10183">
        <v>2401</v>
      </c>
      <c r="G10183">
        <v>4589</v>
      </c>
      <c r="H10183">
        <v>1.9112869637650978</v>
      </c>
      <c r="I10183" t="str">
        <f>VLOOKUP($B10183&amp;$E10183,'Employee List'!$A:$E,5,0)</f>
        <v>E-1250</v>
      </c>
    </row>
    <row r="10184" spans="1:9" x14ac:dyDescent="0.35">
      <c r="A10184" t="s">
        <v>1257</v>
      </c>
      <c r="B10184" t="s">
        <v>175</v>
      </c>
      <c r="C10184" t="s">
        <v>372</v>
      </c>
      <c r="D10184" t="s">
        <v>1280</v>
      </c>
      <c r="E10184" t="s">
        <v>31</v>
      </c>
      <c r="F10184">
        <v>4977</v>
      </c>
      <c r="G10184">
        <v>1118</v>
      </c>
      <c r="H10184">
        <v>0.22463331324090818</v>
      </c>
      <c r="I10184" t="str">
        <f>VLOOKUP($B10184&amp;$E10184,'Employee List'!$A:$E,5,0)</f>
        <v>E-1250</v>
      </c>
    </row>
    <row r="10185" spans="1:9" x14ac:dyDescent="0.35">
      <c r="A10185" t="s">
        <v>1257</v>
      </c>
      <c r="B10185" t="s">
        <v>175</v>
      </c>
      <c r="C10185" t="s">
        <v>372</v>
      </c>
      <c r="D10185" t="s">
        <v>1262</v>
      </c>
      <c r="E10185" t="s">
        <v>29</v>
      </c>
      <c r="F10185">
        <v>18835</v>
      </c>
      <c r="G10185">
        <v>18543</v>
      </c>
      <c r="H10185">
        <v>0.98449694717281655</v>
      </c>
      <c r="I10185" t="str">
        <f>VLOOKUP($B10185&amp;$E10185,'Employee List'!$A:$E,5,0)</f>
        <v>E-1250</v>
      </c>
    </row>
    <row r="10186" spans="1:9" x14ac:dyDescent="0.35">
      <c r="A10186" t="s">
        <v>1257</v>
      </c>
      <c r="B10186" t="s">
        <v>175</v>
      </c>
      <c r="C10186" t="s">
        <v>372</v>
      </c>
      <c r="D10186" t="s">
        <v>1262</v>
      </c>
      <c r="E10186" t="s">
        <v>30</v>
      </c>
      <c r="F10186">
        <v>16119</v>
      </c>
      <c r="G10186">
        <v>19945</v>
      </c>
      <c r="H10186">
        <v>1.2373596376946461</v>
      </c>
      <c r="I10186" t="str">
        <f>VLOOKUP($B10186&amp;$E10186,'Employee List'!$A:$E,5,0)</f>
        <v>E-1250</v>
      </c>
    </row>
    <row r="10187" spans="1:9" x14ac:dyDescent="0.35">
      <c r="A10187" t="s">
        <v>1257</v>
      </c>
      <c r="B10187" t="s">
        <v>175</v>
      </c>
      <c r="C10187" t="s">
        <v>372</v>
      </c>
      <c r="D10187" t="s">
        <v>1262</v>
      </c>
      <c r="E10187" t="s">
        <v>31</v>
      </c>
      <c r="F10187">
        <v>16908</v>
      </c>
      <c r="G10187">
        <v>20577</v>
      </c>
      <c r="H10187">
        <v>1.2169978708303761</v>
      </c>
      <c r="I10187" t="str">
        <f>VLOOKUP($B10187&amp;$E10187,'Employee List'!$A:$E,5,0)</f>
        <v>E-1250</v>
      </c>
    </row>
    <row r="10188" spans="1:9" x14ac:dyDescent="0.35">
      <c r="A10188" t="s">
        <v>1257</v>
      </c>
      <c r="B10188" t="s">
        <v>175</v>
      </c>
      <c r="C10188" t="s">
        <v>372</v>
      </c>
      <c r="D10188" t="s">
        <v>1282</v>
      </c>
      <c r="E10188" t="s">
        <v>29</v>
      </c>
      <c r="F10188">
        <v>2607</v>
      </c>
      <c r="G10188">
        <v>6601</v>
      </c>
      <c r="H10188">
        <v>2.5320291522823166</v>
      </c>
      <c r="I10188" t="str">
        <f>VLOOKUP($B10188&amp;$E10188,'Employee List'!$A:$E,5,0)</f>
        <v>E-1250</v>
      </c>
    </row>
    <row r="10189" spans="1:9" x14ac:dyDescent="0.35">
      <c r="A10189" t="s">
        <v>1257</v>
      </c>
      <c r="B10189" t="s">
        <v>175</v>
      </c>
      <c r="C10189" t="s">
        <v>372</v>
      </c>
      <c r="D10189" t="s">
        <v>1282</v>
      </c>
      <c r="E10189" t="s">
        <v>30</v>
      </c>
      <c r="F10189">
        <v>5649</v>
      </c>
      <c r="G10189">
        <v>5865</v>
      </c>
      <c r="H10189">
        <v>1.0382368560807222</v>
      </c>
      <c r="I10189" t="str">
        <f>VLOOKUP($B10189&amp;$E10189,'Employee List'!$A:$E,5,0)</f>
        <v>E-1250</v>
      </c>
    </row>
    <row r="10190" spans="1:9" x14ac:dyDescent="0.35">
      <c r="A10190" t="s">
        <v>1257</v>
      </c>
      <c r="B10190" t="s">
        <v>175</v>
      </c>
      <c r="C10190" t="s">
        <v>372</v>
      </c>
      <c r="D10190" t="s">
        <v>1282</v>
      </c>
      <c r="E10190" t="s">
        <v>31</v>
      </c>
      <c r="F10190">
        <v>5652</v>
      </c>
      <c r="G10190">
        <v>2404</v>
      </c>
      <c r="H10190">
        <v>0.42533616418966735</v>
      </c>
      <c r="I10190" t="str">
        <f>VLOOKUP($B10190&amp;$E10190,'Employee List'!$A:$E,5,0)</f>
        <v>E-1250</v>
      </c>
    </row>
    <row r="10191" spans="1:9" x14ac:dyDescent="0.35">
      <c r="A10191" t="s">
        <v>1257</v>
      </c>
      <c r="B10191" t="s">
        <v>175</v>
      </c>
      <c r="C10191" t="s">
        <v>372</v>
      </c>
      <c r="D10191" t="s">
        <v>1281</v>
      </c>
      <c r="E10191" t="s">
        <v>29</v>
      </c>
      <c r="F10191">
        <v>5653</v>
      </c>
      <c r="G10191">
        <v>3031</v>
      </c>
      <c r="H10191">
        <v>0.53617548204493193</v>
      </c>
      <c r="I10191" t="str">
        <f>VLOOKUP($B10191&amp;$E10191,'Employee List'!$A:$E,5,0)</f>
        <v>E-1250</v>
      </c>
    </row>
    <row r="10192" spans="1:9" x14ac:dyDescent="0.35">
      <c r="A10192" t="s">
        <v>1257</v>
      </c>
      <c r="B10192" t="s">
        <v>175</v>
      </c>
      <c r="C10192" t="s">
        <v>372</v>
      </c>
      <c r="D10192" t="s">
        <v>1281</v>
      </c>
      <c r="E10192" t="s">
        <v>30</v>
      </c>
      <c r="F10192">
        <v>6666</v>
      </c>
      <c r="G10192">
        <v>5634</v>
      </c>
      <c r="H10192">
        <v>0.84518451845184517</v>
      </c>
      <c r="I10192" t="str">
        <f>VLOOKUP($B10192&amp;$E10192,'Employee List'!$A:$E,5,0)</f>
        <v>E-1250</v>
      </c>
    </row>
    <row r="10193" spans="1:9" x14ac:dyDescent="0.35">
      <c r="A10193" t="s">
        <v>1257</v>
      </c>
      <c r="B10193" t="s">
        <v>175</v>
      </c>
      <c r="C10193" t="s">
        <v>372</v>
      </c>
      <c r="D10193" t="s">
        <v>1281</v>
      </c>
      <c r="E10193" t="s">
        <v>31</v>
      </c>
      <c r="F10193">
        <v>5980</v>
      </c>
      <c r="G10193">
        <v>4149</v>
      </c>
      <c r="H10193">
        <v>0.69381270903010028</v>
      </c>
      <c r="I10193" t="str">
        <f>VLOOKUP($B10193&amp;$E10193,'Employee List'!$A:$E,5,0)</f>
        <v>E-1250</v>
      </c>
    </row>
    <row r="10194" spans="1:9" x14ac:dyDescent="0.35">
      <c r="A10194" t="s">
        <v>1257</v>
      </c>
      <c r="B10194" t="s">
        <v>176</v>
      </c>
      <c r="C10194" t="s">
        <v>372</v>
      </c>
      <c r="D10194" t="s">
        <v>1274</v>
      </c>
      <c r="E10194" t="s">
        <v>29</v>
      </c>
      <c r="F10194">
        <v>33891</v>
      </c>
      <c r="G10194">
        <v>54533</v>
      </c>
      <c r="H10194">
        <v>1.609070254639875</v>
      </c>
      <c r="I10194" t="str">
        <f>VLOOKUP($B10194&amp;$E10194,'Employee List'!$A:$E,5,0)</f>
        <v>E-1251</v>
      </c>
    </row>
    <row r="10195" spans="1:9" x14ac:dyDescent="0.35">
      <c r="A10195" t="s">
        <v>1257</v>
      </c>
      <c r="B10195" t="s">
        <v>176</v>
      </c>
      <c r="C10195" t="s">
        <v>372</v>
      </c>
      <c r="D10195" t="s">
        <v>1274</v>
      </c>
      <c r="E10195" t="s">
        <v>30</v>
      </c>
      <c r="F10195">
        <v>33512</v>
      </c>
      <c r="G10195">
        <v>69556</v>
      </c>
      <c r="H10195">
        <v>2.0755550250656483</v>
      </c>
      <c r="I10195" t="str">
        <f>VLOOKUP($B10195&amp;$E10195,'Employee List'!$A:$E,5,0)</f>
        <v>E-1251</v>
      </c>
    </row>
    <row r="10196" spans="1:9" x14ac:dyDescent="0.35">
      <c r="A10196" t="s">
        <v>1257</v>
      </c>
      <c r="B10196" t="s">
        <v>176</v>
      </c>
      <c r="C10196" t="s">
        <v>372</v>
      </c>
      <c r="D10196" t="s">
        <v>1274</v>
      </c>
      <c r="E10196" t="s">
        <v>31</v>
      </c>
      <c r="F10196">
        <v>35951</v>
      </c>
      <c r="G10196">
        <v>44406</v>
      </c>
      <c r="H10196">
        <v>1.235181218881255</v>
      </c>
      <c r="I10196" t="str">
        <f>VLOOKUP($B10196&amp;$E10196,'Employee List'!$A:$E,5,0)</f>
        <v>E-1251</v>
      </c>
    </row>
    <row r="10197" spans="1:9" x14ac:dyDescent="0.35">
      <c r="A10197" t="s">
        <v>1257</v>
      </c>
      <c r="B10197" t="s">
        <v>176</v>
      </c>
      <c r="C10197" t="s">
        <v>372</v>
      </c>
      <c r="D10197" t="s">
        <v>1263</v>
      </c>
      <c r="E10197" t="s">
        <v>29</v>
      </c>
      <c r="F10197">
        <v>1725</v>
      </c>
      <c r="G10197">
        <v>3577</v>
      </c>
      <c r="H10197">
        <v>2.0736231884057972</v>
      </c>
      <c r="I10197" t="str">
        <f>VLOOKUP($B10197&amp;$E10197,'Employee List'!$A:$E,5,0)</f>
        <v>E-1251</v>
      </c>
    </row>
    <row r="10198" spans="1:9" x14ac:dyDescent="0.35">
      <c r="A10198" t="s">
        <v>1257</v>
      </c>
      <c r="B10198" t="s">
        <v>176</v>
      </c>
      <c r="C10198" t="s">
        <v>372</v>
      </c>
      <c r="D10198" t="s">
        <v>1263</v>
      </c>
      <c r="E10198" t="s">
        <v>30</v>
      </c>
      <c r="F10198">
        <v>1922</v>
      </c>
      <c r="G10198">
        <v>1939</v>
      </c>
      <c r="H10198">
        <v>1.0088449531737773</v>
      </c>
      <c r="I10198" t="str">
        <f>VLOOKUP($B10198&amp;$E10198,'Employee List'!$A:$E,5,0)</f>
        <v>E-1251</v>
      </c>
    </row>
    <row r="10199" spans="1:9" x14ac:dyDescent="0.35">
      <c r="A10199" t="s">
        <v>1257</v>
      </c>
      <c r="B10199" t="s">
        <v>176</v>
      </c>
      <c r="C10199" t="s">
        <v>372</v>
      </c>
      <c r="D10199" t="s">
        <v>1263</v>
      </c>
      <c r="E10199" t="s">
        <v>31</v>
      </c>
      <c r="F10199">
        <v>4254</v>
      </c>
      <c r="G10199">
        <v>4604</v>
      </c>
      <c r="H10199">
        <v>1.0822755054066762</v>
      </c>
      <c r="I10199" t="str">
        <f>VLOOKUP($B10199&amp;$E10199,'Employee List'!$A:$E,5,0)</f>
        <v>E-1251</v>
      </c>
    </row>
    <row r="10200" spans="1:9" x14ac:dyDescent="0.35">
      <c r="A10200" t="s">
        <v>1257</v>
      </c>
      <c r="B10200" t="s">
        <v>176</v>
      </c>
      <c r="C10200" t="s">
        <v>372</v>
      </c>
      <c r="D10200" t="s">
        <v>1264</v>
      </c>
      <c r="E10200" t="s">
        <v>29</v>
      </c>
      <c r="F10200">
        <v>27837</v>
      </c>
      <c r="G10200">
        <v>1183</v>
      </c>
      <c r="H10200">
        <v>4.2497395552681685E-2</v>
      </c>
      <c r="I10200" t="str">
        <f>VLOOKUP($B10200&amp;$E10200,'Employee List'!$A:$E,5,0)</f>
        <v>E-1251</v>
      </c>
    </row>
    <row r="10201" spans="1:9" x14ac:dyDescent="0.35">
      <c r="A10201" t="s">
        <v>1257</v>
      </c>
      <c r="B10201" t="s">
        <v>176</v>
      </c>
      <c r="C10201" t="s">
        <v>372</v>
      </c>
      <c r="D10201" t="s">
        <v>1264</v>
      </c>
      <c r="E10201" t="s">
        <v>30</v>
      </c>
      <c r="F10201">
        <v>27755</v>
      </c>
      <c r="G10201">
        <v>2414</v>
      </c>
      <c r="H10201">
        <v>8.6975319762205003E-2</v>
      </c>
      <c r="I10201" t="str">
        <f>VLOOKUP($B10201&amp;$E10201,'Employee List'!$A:$E,5,0)</f>
        <v>E-1251</v>
      </c>
    </row>
    <row r="10202" spans="1:9" x14ac:dyDescent="0.35">
      <c r="A10202" t="s">
        <v>1257</v>
      </c>
      <c r="B10202" t="s">
        <v>176</v>
      </c>
      <c r="C10202" t="s">
        <v>372</v>
      </c>
      <c r="D10202" t="s">
        <v>1264</v>
      </c>
      <c r="E10202" t="s">
        <v>31</v>
      </c>
      <c r="F10202">
        <v>28473</v>
      </c>
      <c r="G10202">
        <v>2015</v>
      </c>
      <c r="H10202">
        <v>7.0768798510869951E-2</v>
      </c>
      <c r="I10202" t="str">
        <f>VLOOKUP($B10202&amp;$E10202,'Employee List'!$A:$E,5,0)</f>
        <v>E-1251</v>
      </c>
    </row>
    <row r="10203" spans="1:9" x14ac:dyDescent="0.35">
      <c r="A10203" t="s">
        <v>1257</v>
      </c>
      <c r="B10203" t="s">
        <v>176</v>
      </c>
      <c r="C10203" t="s">
        <v>372</v>
      </c>
      <c r="D10203" t="s">
        <v>1265</v>
      </c>
      <c r="E10203" t="s">
        <v>29</v>
      </c>
      <c r="F10203">
        <v>30652</v>
      </c>
      <c r="G10203">
        <v>24392</v>
      </c>
      <c r="H10203">
        <v>0.79577189090434552</v>
      </c>
      <c r="I10203" t="str">
        <f>VLOOKUP($B10203&amp;$E10203,'Employee List'!$A:$E,5,0)</f>
        <v>E-1251</v>
      </c>
    </row>
    <row r="10204" spans="1:9" x14ac:dyDescent="0.35">
      <c r="A10204" t="s">
        <v>1257</v>
      </c>
      <c r="B10204" t="s">
        <v>176</v>
      </c>
      <c r="C10204" t="s">
        <v>372</v>
      </c>
      <c r="D10204" t="s">
        <v>1265</v>
      </c>
      <c r="E10204" t="s">
        <v>30</v>
      </c>
      <c r="F10204">
        <v>34249</v>
      </c>
      <c r="G10204">
        <v>6755</v>
      </c>
      <c r="H10204">
        <v>0.19723203597185318</v>
      </c>
      <c r="I10204" t="str">
        <f>VLOOKUP($B10204&amp;$E10204,'Employee List'!$A:$E,5,0)</f>
        <v>E-1251</v>
      </c>
    </row>
    <row r="10205" spans="1:9" x14ac:dyDescent="0.35">
      <c r="A10205" t="s">
        <v>1257</v>
      </c>
      <c r="B10205" t="s">
        <v>176</v>
      </c>
      <c r="C10205" t="s">
        <v>372</v>
      </c>
      <c r="D10205" t="s">
        <v>1265</v>
      </c>
      <c r="E10205" t="s">
        <v>31</v>
      </c>
      <c r="F10205">
        <v>32702</v>
      </c>
      <c r="G10205">
        <v>16667</v>
      </c>
      <c r="H10205">
        <v>0.50966301755244325</v>
      </c>
      <c r="I10205" t="str">
        <f>VLOOKUP($B10205&amp;$E10205,'Employee List'!$A:$E,5,0)</f>
        <v>E-1251</v>
      </c>
    </row>
    <row r="10206" spans="1:9" x14ac:dyDescent="0.35">
      <c r="A10206" t="s">
        <v>1257</v>
      </c>
      <c r="B10206" t="s">
        <v>176</v>
      </c>
      <c r="C10206" t="s">
        <v>372</v>
      </c>
      <c r="D10206" t="s">
        <v>1260</v>
      </c>
      <c r="E10206" t="s">
        <v>29</v>
      </c>
      <c r="F10206">
        <v>83229</v>
      </c>
      <c r="G10206">
        <v>95523</v>
      </c>
      <c r="H10206">
        <v>1.147712936596619</v>
      </c>
      <c r="I10206" t="str">
        <f>VLOOKUP($B10206&amp;$E10206,'Employee List'!$A:$E,5,0)</f>
        <v>E-1251</v>
      </c>
    </row>
    <row r="10207" spans="1:9" x14ac:dyDescent="0.35">
      <c r="A10207" t="s">
        <v>1257</v>
      </c>
      <c r="B10207" t="s">
        <v>176</v>
      </c>
      <c r="C10207" t="s">
        <v>372</v>
      </c>
      <c r="D10207" t="s">
        <v>1260</v>
      </c>
      <c r="E10207" t="s">
        <v>30</v>
      </c>
      <c r="F10207">
        <v>82385</v>
      </c>
      <c r="G10207">
        <v>97012</v>
      </c>
      <c r="H10207">
        <v>1.1775444559082358</v>
      </c>
      <c r="I10207" t="str">
        <f>VLOOKUP($B10207&amp;$E10207,'Employee List'!$A:$E,5,0)</f>
        <v>E-1251</v>
      </c>
    </row>
    <row r="10208" spans="1:9" x14ac:dyDescent="0.35">
      <c r="A10208" t="s">
        <v>1257</v>
      </c>
      <c r="B10208" t="s">
        <v>176</v>
      </c>
      <c r="C10208" t="s">
        <v>372</v>
      </c>
      <c r="D10208" t="s">
        <v>1260</v>
      </c>
      <c r="E10208" t="s">
        <v>31</v>
      </c>
      <c r="F10208">
        <v>98774</v>
      </c>
      <c r="G10208">
        <v>127141</v>
      </c>
      <c r="H10208">
        <v>1.2871909611841172</v>
      </c>
      <c r="I10208" t="str">
        <f>VLOOKUP($B10208&amp;$E10208,'Employee List'!$A:$E,5,0)</f>
        <v>E-1251</v>
      </c>
    </row>
    <row r="10209" spans="1:9" x14ac:dyDescent="0.35">
      <c r="A10209" t="s">
        <v>1257</v>
      </c>
      <c r="B10209" t="s">
        <v>176</v>
      </c>
      <c r="C10209" t="s">
        <v>372</v>
      </c>
      <c r="D10209" t="s">
        <v>1261</v>
      </c>
      <c r="E10209" t="s">
        <v>29</v>
      </c>
      <c r="F10209">
        <v>131146</v>
      </c>
      <c r="G10209">
        <v>120562</v>
      </c>
      <c r="H10209">
        <v>0.91929605172860784</v>
      </c>
      <c r="I10209" t="str">
        <f>VLOOKUP($B10209&amp;$E10209,'Employee List'!$A:$E,5,0)</f>
        <v>E-1251</v>
      </c>
    </row>
    <row r="10210" spans="1:9" x14ac:dyDescent="0.35">
      <c r="A10210" t="s">
        <v>1257</v>
      </c>
      <c r="B10210" t="s">
        <v>176</v>
      </c>
      <c r="C10210" t="s">
        <v>372</v>
      </c>
      <c r="D10210" t="s">
        <v>1261</v>
      </c>
      <c r="E10210" t="s">
        <v>30</v>
      </c>
      <c r="F10210">
        <v>133954</v>
      </c>
      <c r="G10210">
        <v>115204</v>
      </c>
      <c r="H10210">
        <v>0.86002657628738222</v>
      </c>
      <c r="I10210" t="str">
        <f>VLOOKUP($B10210&amp;$E10210,'Employee List'!$A:$E,5,0)</f>
        <v>E-1251</v>
      </c>
    </row>
    <row r="10211" spans="1:9" x14ac:dyDescent="0.35">
      <c r="A10211" t="s">
        <v>1257</v>
      </c>
      <c r="B10211" t="s">
        <v>176</v>
      </c>
      <c r="C10211" t="s">
        <v>372</v>
      </c>
      <c r="D10211" t="s">
        <v>1261</v>
      </c>
      <c r="E10211" t="s">
        <v>31</v>
      </c>
      <c r="F10211">
        <v>136278</v>
      </c>
      <c r="G10211">
        <v>118892</v>
      </c>
      <c r="H10211">
        <v>0.8724225480268275</v>
      </c>
      <c r="I10211" t="str">
        <f>VLOOKUP($B10211&amp;$E10211,'Employee List'!$A:$E,5,0)</f>
        <v>E-1251</v>
      </c>
    </row>
    <row r="10212" spans="1:9" x14ac:dyDescent="0.35">
      <c r="A10212" t="s">
        <v>1257</v>
      </c>
      <c r="B10212" t="s">
        <v>176</v>
      </c>
      <c r="C10212" t="s">
        <v>372</v>
      </c>
      <c r="D10212" t="s">
        <v>1266</v>
      </c>
      <c r="E10212" t="s">
        <v>29</v>
      </c>
      <c r="F10212">
        <v>47958</v>
      </c>
      <c r="G10212">
        <v>49566</v>
      </c>
      <c r="H10212">
        <v>1.0335293381708996</v>
      </c>
      <c r="I10212" t="str">
        <f>VLOOKUP($B10212&amp;$E10212,'Employee List'!$A:$E,5,0)</f>
        <v>E-1251</v>
      </c>
    </row>
    <row r="10213" spans="1:9" x14ac:dyDescent="0.35">
      <c r="A10213" t="s">
        <v>1257</v>
      </c>
      <c r="B10213" t="s">
        <v>176</v>
      </c>
      <c r="C10213" t="s">
        <v>372</v>
      </c>
      <c r="D10213" t="s">
        <v>1266</v>
      </c>
      <c r="E10213" t="s">
        <v>30</v>
      </c>
      <c r="F10213">
        <v>49330</v>
      </c>
      <c r="G10213">
        <v>53489</v>
      </c>
      <c r="H10213">
        <v>1.0843097506588284</v>
      </c>
      <c r="I10213" t="str">
        <f>VLOOKUP($B10213&amp;$E10213,'Employee List'!$A:$E,5,0)</f>
        <v>E-1251</v>
      </c>
    </row>
    <row r="10214" spans="1:9" x14ac:dyDescent="0.35">
      <c r="A10214" t="s">
        <v>1257</v>
      </c>
      <c r="B10214" t="s">
        <v>176</v>
      </c>
      <c r="C10214" t="s">
        <v>372</v>
      </c>
      <c r="D10214" t="s">
        <v>1266</v>
      </c>
      <c r="E10214" t="s">
        <v>31</v>
      </c>
      <c r="F10214">
        <v>46605</v>
      </c>
      <c r="G10214">
        <v>54151</v>
      </c>
      <c r="H10214">
        <v>1.1619139577298574</v>
      </c>
      <c r="I10214" t="str">
        <f>VLOOKUP($B10214&amp;$E10214,'Employee List'!$A:$E,5,0)</f>
        <v>E-1251</v>
      </c>
    </row>
    <row r="10215" spans="1:9" x14ac:dyDescent="0.35">
      <c r="A10215" t="s">
        <v>1257</v>
      </c>
      <c r="B10215" t="s">
        <v>176</v>
      </c>
      <c r="C10215" t="s">
        <v>372</v>
      </c>
      <c r="D10215" t="s">
        <v>1267</v>
      </c>
      <c r="E10215" t="s">
        <v>29</v>
      </c>
      <c r="F10215">
        <v>49760</v>
      </c>
      <c r="G10215">
        <v>56924</v>
      </c>
      <c r="H10215">
        <v>1.1439710610932476</v>
      </c>
      <c r="I10215" t="str">
        <f>VLOOKUP($B10215&amp;$E10215,'Employee List'!$A:$E,5,0)</f>
        <v>E-1251</v>
      </c>
    </row>
    <row r="10216" spans="1:9" x14ac:dyDescent="0.35">
      <c r="A10216" t="s">
        <v>1257</v>
      </c>
      <c r="B10216" t="s">
        <v>176</v>
      </c>
      <c r="C10216" t="s">
        <v>372</v>
      </c>
      <c r="D10216" t="s">
        <v>1267</v>
      </c>
      <c r="E10216" t="s">
        <v>30</v>
      </c>
      <c r="F10216">
        <v>49296</v>
      </c>
      <c r="G10216">
        <v>64060</v>
      </c>
      <c r="H10216">
        <v>1.2994969165855241</v>
      </c>
      <c r="I10216" t="str">
        <f>VLOOKUP($B10216&amp;$E10216,'Employee List'!$A:$E,5,0)</f>
        <v>E-1251</v>
      </c>
    </row>
    <row r="10217" spans="1:9" x14ac:dyDescent="0.35">
      <c r="A10217" t="s">
        <v>1257</v>
      </c>
      <c r="B10217" t="s">
        <v>176</v>
      </c>
      <c r="C10217" t="s">
        <v>372</v>
      </c>
      <c r="D10217" t="s">
        <v>1267</v>
      </c>
      <c r="E10217" t="s">
        <v>31</v>
      </c>
      <c r="F10217">
        <v>48264</v>
      </c>
      <c r="G10217">
        <v>57730</v>
      </c>
      <c r="H10217">
        <v>1.1961296204210177</v>
      </c>
      <c r="I10217" t="str">
        <f>VLOOKUP($B10217&amp;$E10217,'Employee List'!$A:$E,5,0)</f>
        <v>E-1251</v>
      </c>
    </row>
    <row r="10218" spans="1:9" x14ac:dyDescent="0.35">
      <c r="A10218" t="s">
        <v>1257</v>
      </c>
      <c r="B10218" t="s">
        <v>176</v>
      </c>
      <c r="C10218" t="s">
        <v>372</v>
      </c>
      <c r="D10218" t="s">
        <v>1268</v>
      </c>
      <c r="E10218" t="s">
        <v>29</v>
      </c>
      <c r="F10218">
        <v>13427</v>
      </c>
      <c r="G10218">
        <v>11763</v>
      </c>
      <c r="H10218">
        <v>0.87607060400685188</v>
      </c>
      <c r="I10218" t="str">
        <f>VLOOKUP($B10218&amp;$E10218,'Employee List'!$A:$E,5,0)</f>
        <v>E-1251</v>
      </c>
    </row>
    <row r="10219" spans="1:9" x14ac:dyDescent="0.35">
      <c r="A10219" t="s">
        <v>1257</v>
      </c>
      <c r="B10219" t="s">
        <v>176</v>
      </c>
      <c r="C10219" t="s">
        <v>372</v>
      </c>
      <c r="D10219" t="s">
        <v>1268</v>
      </c>
      <c r="E10219" t="s">
        <v>30</v>
      </c>
      <c r="F10219">
        <v>12294</v>
      </c>
      <c r="G10219">
        <v>16009</v>
      </c>
      <c r="H10219">
        <v>1.3021799251667481</v>
      </c>
      <c r="I10219" t="str">
        <f>VLOOKUP($B10219&amp;$E10219,'Employee List'!$A:$E,5,0)</f>
        <v>E-1251</v>
      </c>
    </row>
    <row r="10220" spans="1:9" x14ac:dyDescent="0.35">
      <c r="A10220" t="s">
        <v>1257</v>
      </c>
      <c r="B10220" t="s">
        <v>176</v>
      </c>
      <c r="C10220" t="s">
        <v>372</v>
      </c>
      <c r="D10220" t="s">
        <v>1268</v>
      </c>
      <c r="E10220" t="s">
        <v>31</v>
      </c>
      <c r="F10220">
        <v>13179</v>
      </c>
      <c r="G10220">
        <v>12202</v>
      </c>
      <c r="H10220">
        <v>0.92586690947719852</v>
      </c>
      <c r="I10220" t="str">
        <f>VLOOKUP($B10220&amp;$E10220,'Employee List'!$A:$E,5,0)</f>
        <v>E-1251</v>
      </c>
    </row>
    <row r="10221" spans="1:9" x14ac:dyDescent="0.35">
      <c r="A10221" t="s">
        <v>1257</v>
      </c>
      <c r="B10221" t="s">
        <v>176</v>
      </c>
      <c r="C10221" t="s">
        <v>372</v>
      </c>
      <c r="D10221" t="s">
        <v>1269</v>
      </c>
      <c r="E10221" t="s">
        <v>29</v>
      </c>
      <c r="F10221">
        <v>32783</v>
      </c>
      <c r="G10221">
        <v>27925</v>
      </c>
      <c r="H10221">
        <v>0.85181343989262726</v>
      </c>
      <c r="I10221" t="str">
        <f>VLOOKUP($B10221&amp;$E10221,'Employee List'!$A:$E,5,0)</f>
        <v>E-1251</v>
      </c>
    </row>
    <row r="10222" spans="1:9" x14ac:dyDescent="0.35">
      <c r="A10222" t="s">
        <v>1257</v>
      </c>
      <c r="B10222" t="s">
        <v>176</v>
      </c>
      <c r="C10222" t="s">
        <v>372</v>
      </c>
      <c r="D10222" t="s">
        <v>1269</v>
      </c>
      <c r="E10222" t="s">
        <v>30</v>
      </c>
      <c r="F10222">
        <v>32167</v>
      </c>
      <c r="G10222">
        <v>19935</v>
      </c>
      <c r="H10222">
        <v>0.61973451052320705</v>
      </c>
      <c r="I10222" t="str">
        <f>VLOOKUP($B10222&amp;$E10222,'Employee List'!$A:$E,5,0)</f>
        <v>E-1251</v>
      </c>
    </row>
    <row r="10223" spans="1:9" x14ac:dyDescent="0.35">
      <c r="A10223" t="s">
        <v>1257</v>
      </c>
      <c r="B10223" t="s">
        <v>176</v>
      </c>
      <c r="C10223" t="s">
        <v>372</v>
      </c>
      <c r="D10223" t="s">
        <v>1269</v>
      </c>
      <c r="E10223" t="s">
        <v>31</v>
      </c>
      <c r="F10223">
        <v>26389</v>
      </c>
      <c r="G10223">
        <v>15843</v>
      </c>
      <c r="H10223">
        <v>0.60036378794194556</v>
      </c>
      <c r="I10223" t="str">
        <f>VLOOKUP($B10223&amp;$E10223,'Employee List'!$A:$E,5,0)</f>
        <v>E-1251</v>
      </c>
    </row>
    <row r="10224" spans="1:9" x14ac:dyDescent="0.35">
      <c r="A10224" t="s">
        <v>1257</v>
      </c>
      <c r="B10224" t="s">
        <v>176</v>
      </c>
      <c r="C10224" t="s">
        <v>372</v>
      </c>
      <c r="D10224" t="s">
        <v>1270</v>
      </c>
      <c r="E10224" t="s">
        <v>29</v>
      </c>
      <c r="F10224">
        <v>10060</v>
      </c>
      <c r="G10224">
        <v>7743</v>
      </c>
      <c r="H10224">
        <v>0.76968190854870777</v>
      </c>
      <c r="I10224" t="str">
        <f>VLOOKUP($B10224&amp;$E10224,'Employee List'!$A:$E,5,0)</f>
        <v>E-1251</v>
      </c>
    </row>
    <row r="10225" spans="1:9" x14ac:dyDescent="0.35">
      <c r="A10225" t="s">
        <v>1257</v>
      </c>
      <c r="B10225" t="s">
        <v>176</v>
      </c>
      <c r="C10225" t="s">
        <v>372</v>
      </c>
      <c r="D10225" t="s">
        <v>1270</v>
      </c>
      <c r="E10225" t="s">
        <v>30</v>
      </c>
      <c r="F10225">
        <v>9246</v>
      </c>
      <c r="G10225">
        <v>5486</v>
      </c>
      <c r="H10225">
        <v>0.59333765952844475</v>
      </c>
      <c r="I10225" t="str">
        <f>VLOOKUP($B10225&amp;$E10225,'Employee List'!$A:$E,5,0)</f>
        <v>E-1251</v>
      </c>
    </row>
    <row r="10226" spans="1:9" x14ac:dyDescent="0.35">
      <c r="A10226" t="s">
        <v>1257</v>
      </c>
      <c r="B10226" t="s">
        <v>176</v>
      </c>
      <c r="C10226" t="s">
        <v>372</v>
      </c>
      <c r="D10226" t="s">
        <v>1270</v>
      </c>
      <c r="E10226" t="s">
        <v>31</v>
      </c>
      <c r="F10226">
        <v>11494</v>
      </c>
      <c r="G10226">
        <v>6871</v>
      </c>
      <c r="H10226">
        <v>0.59779015138333047</v>
      </c>
      <c r="I10226" t="str">
        <f>VLOOKUP($B10226&amp;$E10226,'Employee List'!$A:$E,5,0)</f>
        <v>E-1251</v>
      </c>
    </row>
    <row r="10227" spans="1:9" x14ac:dyDescent="0.35">
      <c r="A10227" t="s">
        <v>1257</v>
      </c>
      <c r="B10227" t="s">
        <v>176</v>
      </c>
      <c r="C10227" t="s">
        <v>372</v>
      </c>
      <c r="D10227" t="s">
        <v>1271</v>
      </c>
      <c r="E10227" t="s">
        <v>29</v>
      </c>
      <c r="F10227">
        <v>7992</v>
      </c>
      <c r="G10227">
        <v>17294</v>
      </c>
      <c r="H10227">
        <v>2.1639139139139139</v>
      </c>
      <c r="I10227" t="str">
        <f>VLOOKUP($B10227&amp;$E10227,'Employee List'!$A:$E,5,0)</f>
        <v>E-1251</v>
      </c>
    </row>
    <row r="10228" spans="1:9" x14ac:dyDescent="0.35">
      <c r="A10228" t="s">
        <v>1257</v>
      </c>
      <c r="B10228" t="s">
        <v>176</v>
      </c>
      <c r="C10228" t="s">
        <v>372</v>
      </c>
      <c r="D10228" t="s">
        <v>1271</v>
      </c>
      <c r="E10228" t="s">
        <v>30</v>
      </c>
      <c r="F10228">
        <v>9773</v>
      </c>
      <c r="G10228">
        <v>18444</v>
      </c>
      <c r="H10228">
        <v>1.8872403560830862</v>
      </c>
      <c r="I10228" t="str">
        <f>VLOOKUP($B10228&amp;$E10228,'Employee List'!$A:$E,5,0)</f>
        <v>E-1251</v>
      </c>
    </row>
    <row r="10229" spans="1:9" x14ac:dyDescent="0.35">
      <c r="A10229" t="s">
        <v>1257</v>
      </c>
      <c r="B10229" t="s">
        <v>176</v>
      </c>
      <c r="C10229" t="s">
        <v>372</v>
      </c>
      <c r="D10229" t="s">
        <v>1271</v>
      </c>
      <c r="E10229" t="s">
        <v>31</v>
      </c>
      <c r="F10229">
        <v>8539</v>
      </c>
      <c r="G10229">
        <v>17479</v>
      </c>
      <c r="H10229">
        <v>2.0469610024593043</v>
      </c>
      <c r="I10229" t="str">
        <f>VLOOKUP($B10229&amp;$E10229,'Employee List'!$A:$E,5,0)</f>
        <v>E-1251</v>
      </c>
    </row>
    <row r="10230" spans="1:9" x14ac:dyDescent="0.35">
      <c r="A10230" t="s">
        <v>1257</v>
      </c>
      <c r="B10230" t="s">
        <v>176</v>
      </c>
      <c r="C10230" t="s">
        <v>372</v>
      </c>
      <c r="D10230" t="s">
        <v>1258</v>
      </c>
      <c r="E10230" t="s">
        <v>29</v>
      </c>
      <c r="F10230">
        <v>142465</v>
      </c>
      <c r="G10230">
        <v>171064</v>
      </c>
      <c r="H10230">
        <v>1.200744042396378</v>
      </c>
      <c r="I10230" t="str">
        <f>VLOOKUP($B10230&amp;$E10230,'Employee List'!$A:$E,5,0)</f>
        <v>E-1251</v>
      </c>
    </row>
    <row r="10231" spans="1:9" x14ac:dyDescent="0.35">
      <c r="A10231" t="s">
        <v>1257</v>
      </c>
      <c r="B10231" t="s">
        <v>176</v>
      </c>
      <c r="C10231" t="s">
        <v>372</v>
      </c>
      <c r="D10231" t="s">
        <v>1258</v>
      </c>
      <c r="E10231" t="s">
        <v>30</v>
      </c>
      <c r="F10231">
        <v>136856</v>
      </c>
      <c r="G10231">
        <v>165909</v>
      </c>
      <c r="H10231">
        <v>1.2122888291342726</v>
      </c>
      <c r="I10231" t="str">
        <f>VLOOKUP($B10231&amp;$E10231,'Employee List'!$A:$E,5,0)</f>
        <v>E-1251</v>
      </c>
    </row>
    <row r="10232" spans="1:9" x14ac:dyDescent="0.35">
      <c r="A10232" t="s">
        <v>1257</v>
      </c>
      <c r="B10232" t="s">
        <v>176</v>
      </c>
      <c r="C10232" t="s">
        <v>372</v>
      </c>
      <c r="D10232" t="s">
        <v>1258</v>
      </c>
      <c r="E10232" t="s">
        <v>31</v>
      </c>
      <c r="F10232">
        <v>131855</v>
      </c>
      <c r="G10232">
        <v>184103</v>
      </c>
      <c r="H10232">
        <v>1.3962534602404155</v>
      </c>
      <c r="I10232" t="str">
        <f>VLOOKUP($B10232&amp;$E10232,'Employee List'!$A:$E,5,0)</f>
        <v>E-1251</v>
      </c>
    </row>
    <row r="10233" spans="1:9" x14ac:dyDescent="0.35">
      <c r="A10233" t="s">
        <v>1257</v>
      </c>
      <c r="B10233" t="s">
        <v>176</v>
      </c>
      <c r="C10233" t="s">
        <v>372</v>
      </c>
      <c r="D10233" t="s">
        <v>1272</v>
      </c>
      <c r="E10233" t="s">
        <v>29</v>
      </c>
      <c r="F10233">
        <v>20372</v>
      </c>
      <c r="G10233">
        <v>15624</v>
      </c>
      <c r="H10233">
        <v>0.7669350088356568</v>
      </c>
      <c r="I10233" t="str">
        <f>VLOOKUP($B10233&amp;$E10233,'Employee List'!$A:$E,5,0)</f>
        <v>E-1251</v>
      </c>
    </row>
    <row r="10234" spans="1:9" x14ac:dyDescent="0.35">
      <c r="A10234" t="s">
        <v>1257</v>
      </c>
      <c r="B10234" t="s">
        <v>176</v>
      </c>
      <c r="C10234" t="s">
        <v>372</v>
      </c>
      <c r="D10234" t="s">
        <v>1272</v>
      </c>
      <c r="E10234" t="s">
        <v>30</v>
      </c>
      <c r="F10234">
        <v>20258</v>
      </c>
      <c r="G10234">
        <v>17184</v>
      </c>
      <c r="H10234">
        <v>0.84825747852700173</v>
      </c>
      <c r="I10234" t="str">
        <f>VLOOKUP($B10234&amp;$E10234,'Employee List'!$A:$E,5,0)</f>
        <v>E-1251</v>
      </c>
    </row>
    <row r="10235" spans="1:9" x14ac:dyDescent="0.35">
      <c r="A10235" t="s">
        <v>1257</v>
      </c>
      <c r="B10235" t="s">
        <v>176</v>
      </c>
      <c r="C10235" t="s">
        <v>372</v>
      </c>
      <c r="D10235" t="s">
        <v>1272</v>
      </c>
      <c r="E10235" t="s">
        <v>31</v>
      </c>
      <c r="F10235">
        <v>24051</v>
      </c>
      <c r="G10235">
        <v>21339</v>
      </c>
      <c r="H10235">
        <v>0.88723961581639021</v>
      </c>
      <c r="I10235" t="str">
        <f>VLOOKUP($B10235&amp;$E10235,'Employee List'!$A:$E,5,0)</f>
        <v>E-1251</v>
      </c>
    </row>
    <row r="10236" spans="1:9" x14ac:dyDescent="0.35">
      <c r="A10236" t="s">
        <v>1257</v>
      </c>
      <c r="B10236" t="s">
        <v>176</v>
      </c>
      <c r="C10236" t="s">
        <v>372</v>
      </c>
      <c r="D10236" t="s">
        <v>1259</v>
      </c>
      <c r="E10236" t="s">
        <v>29</v>
      </c>
      <c r="F10236">
        <v>15968</v>
      </c>
      <c r="G10236">
        <v>20711</v>
      </c>
      <c r="H10236">
        <v>1.2970315631262526</v>
      </c>
      <c r="I10236" t="str">
        <f>VLOOKUP($B10236&amp;$E10236,'Employee List'!$A:$E,5,0)</f>
        <v>E-1251</v>
      </c>
    </row>
    <row r="10237" spans="1:9" x14ac:dyDescent="0.35">
      <c r="A10237" t="s">
        <v>1257</v>
      </c>
      <c r="B10237" t="s">
        <v>176</v>
      </c>
      <c r="C10237" t="s">
        <v>372</v>
      </c>
      <c r="D10237" t="s">
        <v>1259</v>
      </c>
      <c r="E10237" t="s">
        <v>30</v>
      </c>
      <c r="F10237">
        <v>18030</v>
      </c>
      <c r="G10237">
        <v>22038</v>
      </c>
      <c r="H10237">
        <v>1.2222961730449251</v>
      </c>
      <c r="I10237" t="str">
        <f>VLOOKUP($B10237&amp;$E10237,'Employee List'!$A:$E,5,0)</f>
        <v>E-1251</v>
      </c>
    </row>
    <row r="10238" spans="1:9" x14ac:dyDescent="0.35">
      <c r="A10238" t="s">
        <v>1257</v>
      </c>
      <c r="B10238" t="s">
        <v>176</v>
      </c>
      <c r="C10238" t="s">
        <v>372</v>
      </c>
      <c r="D10238" t="s">
        <v>1259</v>
      </c>
      <c r="E10238" t="s">
        <v>31</v>
      </c>
      <c r="F10238">
        <v>15175</v>
      </c>
      <c r="G10238">
        <v>22256</v>
      </c>
      <c r="H10238">
        <v>1.4666227347611203</v>
      </c>
      <c r="I10238" t="str">
        <f>VLOOKUP($B10238&amp;$E10238,'Employee List'!$A:$E,5,0)</f>
        <v>E-1251</v>
      </c>
    </row>
    <row r="10239" spans="1:9" x14ac:dyDescent="0.35">
      <c r="A10239" t="s">
        <v>1257</v>
      </c>
      <c r="B10239" t="s">
        <v>176</v>
      </c>
      <c r="C10239" t="s">
        <v>372</v>
      </c>
      <c r="D10239" t="s">
        <v>1273</v>
      </c>
      <c r="E10239" t="s">
        <v>29</v>
      </c>
      <c r="F10239">
        <v>8334</v>
      </c>
      <c r="G10239">
        <v>5639</v>
      </c>
      <c r="H10239">
        <v>0.67662586993040552</v>
      </c>
      <c r="I10239" t="str">
        <f>VLOOKUP($B10239&amp;$E10239,'Employee List'!$A:$E,5,0)</f>
        <v>E-1251</v>
      </c>
    </row>
    <row r="10240" spans="1:9" x14ac:dyDescent="0.35">
      <c r="A10240" t="s">
        <v>1257</v>
      </c>
      <c r="B10240" t="s">
        <v>176</v>
      </c>
      <c r="C10240" t="s">
        <v>372</v>
      </c>
      <c r="D10240" t="s">
        <v>1273</v>
      </c>
      <c r="E10240" t="s">
        <v>30</v>
      </c>
      <c r="F10240">
        <v>10225</v>
      </c>
      <c r="G10240">
        <v>9805</v>
      </c>
      <c r="H10240">
        <v>0.95892420537897316</v>
      </c>
      <c r="I10240" t="str">
        <f>VLOOKUP($B10240&amp;$E10240,'Employee List'!$A:$E,5,0)</f>
        <v>E-1251</v>
      </c>
    </row>
    <row r="10241" spans="1:9" x14ac:dyDescent="0.35">
      <c r="A10241" t="s">
        <v>1257</v>
      </c>
      <c r="B10241" t="s">
        <v>176</v>
      </c>
      <c r="C10241" t="s">
        <v>372</v>
      </c>
      <c r="D10241" t="s">
        <v>1273</v>
      </c>
      <c r="E10241" t="s">
        <v>31</v>
      </c>
      <c r="F10241">
        <v>8133</v>
      </c>
      <c r="G10241">
        <v>12954</v>
      </c>
      <c r="H10241">
        <v>1.5927701954998155</v>
      </c>
      <c r="I10241" t="str">
        <f>VLOOKUP($B10241&amp;$E10241,'Employee List'!$A:$E,5,0)</f>
        <v>E-1251</v>
      </c>
    </row>
    <row r="10242" spans="1:9" x14ac:dyDescent="0.35">
      <c r="A10242" t="s">
        <v>1257</v>
      </c>
      <c r="B10242" t="s">
        <v>176</v>
      </c>
      <c r="C10242" t="s">
        <v>372</v>
      </c>
      <c r="D10242" t="s">
        <v>1275</v>
      </c>
      <c r="E10242" t="s">
        <v>29</v>
      </c>
      <c r="F10242">
        <v>4957</v>
      </c>
      <c r="G10242">
        <v>5932</v>
      </c>
      <c r="H10242">
        <v>1.1966915473068389</v>
      </c>
      <c r="I10242" t="str">
        <f>VLOOKUP($B10242&amp;$E10242,'Employee List'!$A:$E,5,0)</f>
        <v>E-1251</v>
      </c>
    </row>
    <row r="10243" spans="1:9" x14ac:dyDescent="0.35">
      <c r="A10243" t="s">
        <v>1257</v>
      </c>
      <c r="B10243" t="s">
        <v>176</v>
      </c>
      <c r="C10243" t="s">
        <v>372</v>
      </c>
      <c r="D10243" t="s">
        <v>1275</v>
      </c>
      <c r="E10243" t="s">
        <v>30</v>
      </c>
      <c r="F10243">
        <v>2305</v>
      </c>
      <c r="G10243">
        <v>3718</v>
      </c>
      <c r="H10243">
        <v>1.6130151843817788</v>
      </c>
      <c r="I10243" t="str">
        <f>VLOOKUP($B10243&amp;$E10243,'Employee List'!$A:$E,5,0)</f>
        <v>E-1251</v>
      </c>
    </row>
    <row r="10244" spans="1:9" x14ac:dyDescent="0.35">
      <c r="A10244" t="s">
        <v>1257</v>
      </c>
      <c r="B10244" t="s">
        <v>176</v>
      </c>
      <c r="C10244" t="s">
        <v>372</v>
      </c>
      <c r="D10244" t="s">
        <v>1275</v>
      </c>
      <c r="E10244" t="s">
        <v>31</v>
      </c>
      <c r="F10244">
        <v>4659</v>
      </c>
      <c r="G10244">
        <v>3828</v>
      </c>
      <c r="H10244">
        <v>0.82163554410817774</v>
      </c>
      <c r="I10244" t="str">
        <f>VLOOKUP($B10244&amp;$E10244,'Employee List'!$A:$E,5,0)</f>
        <v>E-1251</v>
      </c>
    </row>
    <row r="10245" spans="1:9" x14ac:dyDescent="0.35">
      <c r="A10245" t="s">
        <v>1257</v>
      </c>
      <c r="B10245" t="s">
        <v>176</v>
      </c>
      <c r="C10245" t="s">
        <v>372</v>
      </c>
      <c r="D10245" t="s">
        <v>1276</v>
      </c>
      <c r="E10245" t="s">
        <v>29</v>
      </c>
      <c r="F10245">
        <v>10268</v>
      </c>
      <c r="G10245">
        <v>4862</v>
      </c>
      <c r="H10245">
        <v>0.47350993377483441</v>
      </c>
      <c r="I10245" t="str">
        <f>VLOOKUP($B10245&amp;$E10245,'Employee List'!$A:$E,5,0)</f>
        <v>E-1251</v>
      </c>
    </row>
    <row r="10246" spans="1:9" x14ac:dyDescent="0.35">
      <c r="A10246" t="s">
        <v>1257</v>
      </c>
      <c r="B10246" t="s">
        <v>176</v>
      </c>
      <c r="C10246" t="s">
        <v>372</v>
      </c>
      <c r="D10246" t="s">
        <v>1276</v>
      </c>
      <c r="E10246" t="s">
        <v>30</v>
      </c>
      <c r="F10246">
        <v>10060</v>
      </c>
      <c r="G10246">
        <v>5533</v>
      </c>
      <c r="H10246">
        <v>0.55000000000000004</v>
      </c>
      <c r="I10246" t="str">
        <f>VLOOKUP($B10246&amp;$E10246,'Employee List'!$A:$E,5,0)</f>
        <v>E-1251</v>
      </c>
    </row>
    <row r="10247" spans="1:9" x14ac:dyDescent="0.35">
      <c r="A10247" t="s">
        <v>1257</v>
      </c>
      <c r="B10247" t="s">
        <v>176</v>
      </c>
      <c r="C10247" t="s">
        <v>372</v>
      </c>
      <c r="D10247" t="s">
        <v>1276</v>
      </c>
      <c r="E10247" t="s">
        <v>31</v>
      </c>
      <c r="F10247">
        <v>9371</v>
      </c>
      <c r="G10247">
        <v>6386</v>
      </c>
      <c r="H10247">
        <v>0.68146409134564079</v>
      </c>
      <c r="I10247" t="str">
        <f>VLOOKUP($B10247&amp;$E10247,'Employee List'!$A:$E,5,0)</f>
        <v>E-1251</v>
      </c>
    </row>
    <row r="10248" spans="1:9" x14ac:dyDescent="0.35">
      <c r="A10248" t="s">
        <v>1257</v>
      </c>
      <c r="B10248" t="s">
        <v>176</v>
      </c>
      <c r="C10248" t="s">
        <v>372</v>
      </c>
      <c r="D10248" t="s">
        <v>1277</v>
      </c>
      <c r="E10248" t="s">
        <v>29</v>
      </c>
      <c r="F10248">
        <v>10020</v>
      </c>
      <c r="G10248">
        <v>15796</v>
      </c>
      <c r="H10248">
        <v>1.5764471057884231</v>
      </c>
      <c r="I10248" t="str">
        <f>VLOOKUP($B10248&amp;$E10248,'Employee List'!$A:$E,5,0)</f>
        <v>E-1251</v>
      </c>
    </row>
    <row r="10249" spans="1:9" x14ac:dyDescent="0.35">
      <c r="A10249" t="s">
        <v>1257</v>
      </c>
      <c r="B10249" t="s">
        <v>176</v>
      </c>
      <c r="C10249" t="s">
        <v>372</v>
      </c>
      <c r="D10249" t="s">
        <v>1277</v>
      </c>
      <c r="E10249" t="s">
        <v>30</v>
      </c>
      <c r="F10249">
        <v>8469</v>
      </c>
      <c r="G10249">
        <v>12969</v>
      </c>
      <c r="H10249">
        <v>1.5313496280552603</v>
      </c>
      <c r="I10249" t="str">
        <f>VLOOKUP($B10249&amp;$E10249,'Employee List'!$A:$E,5,0)</f>
        <v>E-1251</v>
      </c>
    </row>
    <row r="10250" spans="1:9" x14ac:dyDescent="0.35">
      <c r="A10250" t="s">
        <v>1257</v>
      </c>
      <c r="B10250" t="s">
        <v>176</v>
      </c>
      <c r="C10250" t="s">
        <v>372</v>
      </c>
      <c r="D10250" t="s">
        <v>1277</v>
      </c>
      <c r="E10250" t="s">
        <v>31</v>
      </c>
      <c r="F10250">
        <v>8250</v>
      </c>
      <c r="G10250">
        <v>13161</v>
      </c>
      <c r="H10250">
        <v>1.5952727272727272</v>
      </c>
      <c r="I10250" t="str">
        <f>VLOOKUP($B10250&amp;$E10250,'Employee List'!$A:$E,5,0)</f>
        <v>E-1251</v>
      </c>
    </row>
    <row r="10251" spans="1:9" x14ac:dyDescent="0.35">
      <c r="A10251" t="s">
        <v>1257</v>
      </c>
      <c r="B10251" t="s">
        <v>176</v>
      </c>
      <c r="C10251" t="s">
        <v>372</v>
      </c>
      <c r="D10251" t="s">
        <v>1278</v>
      </c>
      <c r="E10251" t="s">
        <v>29</v>
      </c>
      <c r="F10251">
        <v>18972</v>
      </c>
      <c r="G10251">
        <v>16491</v>
      </c>
      <c r="H10251">
        <v>0.86922833649588871</v>
      </c>
      <c r="I10251" t="str">
        <f>VLOOKUP($B10251&amp;$E10251,'Employee List'!$A:$E,5,0)</f>
        <v>E-1251</v>
      </c>
    </row>
    <row r="10252" spans="1:9" x14ac:dyDescent="0.35">
      <c r="A10252" t="s">
        <v>1257</v>
      </c>
      <c r="B10252" t="s">
        <v>176</v>
      </c>
      <c r="C10252" t="s">
        <v>372</v>
      </c>
      <c r="D10252" t="s">
        <v>1278</v>
      </c>
      <c r="E10252" t="s">
        <v>30</v>
      </c>
      <c r="F10252">
        <v>21824</v>
      </c>
      <c r="G10252">
        <v>13409</v>
      </c>
      <c r="H10252">
        <v>0.61441532258064513</v>
      </c>
      <c r="I10252" t="str">
        <f>VLOOKUP($B10252&amp;$E10252,'Employee List'!$A:$E,5,0)</f>
        <v>E-1251</v>
      </c>
    </row>
    <row r="10253" spans="1:9" x14ac:dyDescent="0.35">
      <c r="A10253" t="s">
        <v>1257</v>
      </c>
      <c r="B10253" t="s">
        <v>176</v>
      </c>
      <c r="C10253" t="s">
        <v>372</v>
      </c>
      <c r="D10253" t="s">
        <v>1278</v>
      </c>
      <c r="E10253" t="s">
        <v>31</v>
      </c>
      <c r="F10253">
        <v>20896</v>
      </c>
      <c r="G10253">
        <v>14134</v>
      </c>
      <c r="H10253">
        <v>0.67639739663093412</v>
      </c>
      <c r="I10253" t="str">
        <f>VLOOKUP($B10253&amp;$E10253,'Employee List'!$A:$E,5,0)</f>
        <v>E-1251</v>
      </c>
    </row>
    <row r="10254" spans="1:9" x14ac:dyDescent="0.35">
      <c r="A10254" t="s">
        <v>1257</v>
      </c>
      <c r="B10254" t="s">
        <v>176</v>
      </c>
      <c r="C10254" t="s">
        <v>372</v>
      </c>
      <c r="D10254" t="s">
        <v>1279</v>
      </c>
      <c r="E10254" t="s">
        <v>29</v>
      </c>
      <c r="F10254">
        <v>12374</v>
      </c>
      <c r="G10254">
        <v>3564</v>
      </c>
      <c r="H10254">
        <v>0.28802327460804916</v>
      </c>
      <c r="I10254" t="str">
        <f>VLOOKUP($B10254&amp;$E10254,'Employee List'!$A:$E,5,0)</f>
        <v>E-1251</v>
      </c>
    </row>
    <row r="10255" spans="1:9" x14ac:dyDescent="0.35">
      <c r="A10255" t="s">
        <v>1257</v>
      </c>
      <c r="B10255" t="s">
        <v>176</v>
      </c>
      <c r="C10255" t="s">
        <v>372</v>
      </c>
      <c r="D10255" t="s">
        <v>1279</v>
      </c>
      <c r="E10255" t="s">
        <v>30</v>
      </c>
      <c r="F10255">
        <v>13957</v>
      </c>
      <c r="G10255">
        <v>4927</v>
      </c>
      <c r="H10255">
        <v>0.35301282510568172</v>
      </c>
      <c r="I10255" t="str">
        <f>VLOOKUP($B10255&amp;$E10255,'Employee List'!$A:$E,5,0)</f>
        <v>E-1251</v>
      </c>
    </row>
    <row r="10256" spans="1:9" x14ac:dyDescent="0.35">
      <c r="A10256" t="s">
        <v>1257</v>
      </c>
      <c r="B10256" t="s">
        <v>176</v>
      </c>
      <c r="C10256" t="s">
        <v>372</v>
      </c>
      <c r="D10256" t="s">
        <v>1279</v>
      </c>
      <c r="E10256" t="s">
        <v>31</v>
      </c>
      <c r="F10256">
        <v>15277</v>
      </c>
      <c r="G10256">
        <v>6417</v>
      </c>
      <c r="H10256">
        <v>0.42004320219938468</v>
      </c>
      <c r="I10256" t="str">
        <f>VLOOKUP($B10256&amp;$E10256,'Employee List'!$A:$E,5,0)</f>
        <v>E-1251</v>
      </c>
    </row>
    <row r="10257" spans="1:9" x14ac:dyDescent="0.35">
      <c r="A10257" t="s">
        <v>1257</v>
      </c>
      <c r="B10257" t="s">
        <v>176</v>
      </c>
      <c r="C10257" t="s">
        <v>372</v>
      </c>
      <c r="D10257" t="s">
        <v>1280</v>
      </c>
      <c r="E10257" t="s">
        <v>29</v>
      </c>
      <c r="F10257">
        <v>1474</v>
      </c>
      <c r="G10257">
        <v>2931</v>
      </c>
      <c r="H10257">
        <v>1.9884667571234735</v>
      </c>
      <c r="I10257" t="str">
        <f>VLOOKUP($B10257&amp;$E10257,'Employee List'!$A:$E,5,0)</f>
        <v>E-1251</v>
      </c>
    </row>
    <row r="10258" spans="1:9" x14ac:dyDescent="0.35">
      <c r="A10258" t="s">
        <v>1257</v>
      </c>
      <c r="B10258" t="s">
        <v>176</v>
      </c>
      <c r="C10258" t="s">
        <v>372</v>
      </c>
      <c r="D10258" t="s">
        <v>1280</v>
      </c>
      <c r="E10258" t="s">
        <v>30</v>
      </c>
      <c r="F10258">
        <v>4267</v>
      </c>
      <c r="G10258">
        <v>5352</v>
      </c>
      <c r="H10258">
        <v>1.2542770096086244</v>
      </c>
      <c r="I10258" t="str">
        <f>VLOOKUP($B10258&amp;$E10258,'Employee List'!$A:$E,5,0)</f>
        <v>E-1251</v>
      </c>
    </row>
    <row r="10259" spans="1:9" x14ac:dyDescent="0.35">
      <c r="A10259" t="s">
        <v>1257</v>
      </c>
      <c r="B10259" t="s">
        <v>176</v>
      </c>
      <c r="C10259" t="s">
        <v>372</v>
      </c>
      <c r="D10259" t="s">
        <v>1280</v>
      </c>
      <c r="E10259" t="s">
        <v>31</v>
      </c>
      <c r="F10259">
        <v>1357</v>
      </c>
      <c r="G10259">
        <v>4010</v>
      </c>
      <c r="H10259">
        <v>2.9550478997789242</v>
      </c>
      <c r="I10259" t="str">
        <f>VLOOKUP($B10259&amp;$E10259,'Employee List'!$A:$E,5,0)</f>
        <v>E-1251</v>
      </c>
    </row>
    <row r="10260" spans="1:9" x14ac:dyDescent="0.35">
      <c r="A10260" t="s">
        <v>1257</v>
      </c>
      <c r="B10260" t="s">
        <v>176</v>
      </c>
      <c r="C10260" t="s">
        <v>372</v>
      </c>
      <c r="D10260" t="s">
        <v>1262</v>
      </c>
      <c r="E10260" t="s">
        <v>29</v>
      </c>
      <c r="F10260">
        <v>36328</v>
      </c>
      <c r="G10260">
        <v>42257</v>
      </c>
      <c r="H10260">
        <v>1.1632074432944286</v>
      </c>
      <c r="I10260" t="str">
        <f>VLOOKUP($B10260&amp;$E10260,'Employee List'!$A:$E,5,0)</f>
        <v>E-1251</v>
      </c>
    </row>
    <row r="10261" spans="1:9" x14ac:dyDescent="0.35">
      <c r="A10261" t="s">
        <v>1257</v>
      </c>
      <c r="B10261" t="s">
        <v>176</v>
      </c>
      <c r="C10261" t="s">
        <v>372</v>
      </c>
      <c r="D10261" t="s">
        <v>1262</v>
      </c>
      <c r="E10261" t="s">
        <v>30</v>
      </c>
      <c r="F10261">
        <v>36099</v>
      </c>
      <c r="G10261">
        <v>44453</v>
      </c>
      <c r="H10261">
        <v>1.2314191528851215</v>
      </c>
      <c r="I10261" t="str">
        <f>VLOOKUP($B10261&amp;$E10261,'Employee List'!$A:$E,5,0)</f>
        <v>E-1251</v>
      </c>
    </row>
    <row r="10262" spans="1:9" x14ac:dyDescent="0.35">
      <c r="A10262" t="s">
        <v>1257</v>
      </c>
      <c r="B10262" t="s">
        <v>176</v>
      </c>
      <c r="C10262" t="s">
        <v>372</v>
      </c>
      <c r="D10262" t="s">
        <v>1262</v>
      </c>
      <c r="E10262" t="s">
        <v>31</v>
      </c>
      <c r="F10262">
        <v>37309</v>
      </c>
      <c r="G10262">
        <v>42933</v>
      </c>
      <c r="H10262">
        <v>1.1507411080436356</v>
      </c>
      <c r="I10262" t="str">
        <f>VLOOKUP($B10262&amp;$E10262,'Employee List'!$A:$E,5,0)</f>
        <v>E-1251</v>
      </c>
    </row>
    <row r="10263" spans="1:9" x14ac:dyDescent="0.35">
      <c r="A10263" t="s">
        <v>1257</v>
      </c>
      <c r="B10263" t="s">
        <v>176</v>
      </c>
      <c r="C10263" t="s">
        <v>372</v>
      </c>
      <c r="D10263" t="s">
        <v>1282</v>
      </c>
      <c r="E10263" t="s">
        <v>29</v>
      </c>
      <c r="F10263">
        <v>4721</v>
      </c>
      <c r="G10263">
        <v>3508</v>
      </c>
      <c r="H10263">
        <v>0.74306291040033889</v>
      </c>
      <c r="I10263" t="str">
        <f>VLOOKUP($B10263&amp;$E10263,'Employee List'!$A:$E,5,0)</f>
        <v>E-1251</v>
      </c>
    </row>
    <row r="10264" spans="1:9" x14ac:dyDescent="0.35">
      <c r="A10264" t="s">
        <v>1257</v>
      </c>
      <c r="B10264" t="s">
        <v>176</v>
      </c>
      <c r="C10264" t="s">
        <v>372</v>
      </c>
      <c r="D10264" t="s">
        <v>1282</v>
      </c>
      <c r="E10264" t="s">
        <v>30</v>
      </c>
      <c r="F10264">
        <v>10408</v>
      </c>
      <c r="G10264">
        <v>5971</v>
      </c>
      <c r="H10264">
        <v>0.57369331283627978</v>
      </c>
      <c r="I10264" t="str">
        <f>VLOOKUP($B10264&amp;$E10264,'Employee List'!$A:$E,5,0)</f>
        <v>E-1251</v>
      </c>
    </row>
    <row r="10265" spans="1:9" x14ac:dyDescent="0.35">
      <c r="A10265" t="s">
        <v>1257</v>
      </c>
      <c r="B10265" t="s">
        <v>176</v>
      </c>
      <c r="C10265" t="s">
        <v>372</v>
      </c>
      <c r="D10265" t="s">
        <v>1282</v>
      </c>
      <c r="E10265" t="s">
        <v>31</v>
      </c>
      <c r="F10265">
        <v>15037</v>
      </c>
      <c r="G10265">
        <v>3782</v>
      </c>
      <c r="H10265">
        <v>0.25151293476092307</v>
      </c>
      <c r="I10265" t="str">
        <f>VLOOKUP($B10265&amp;$E10265,'Employee List'!$A:$E,5,0)</f>
        <v>E-1251</v>
      </c>
    </row>
    <row r="10266" spans="1:9" x14ac:dyDescent="0.35">
      <c r="A10266" t="s">
        <v>1257</v>
      </c>
      <c r="B10266" t="s">
        <v>176</v>
      </c>
      <c r="C10266" t="s">
        <v>372</v>
      </c>
      <c r="D10266" t="s">
        <v>1281</v>
      </c>
      <c r="E10266" t="s">
        <v>29</v>
      </c>
      <c r="F10266">
        <v>20995</v>
      </c>
      <c r="G10266">
        <v>20141</v>
      </c>
      <c r="H10266">
        <v>0.95932364848773521</v>
      </c>
      <c r="I10266" t="str">
        <f>VLOOKUP($B10266&amp;$E10266,'Employee List'!$A:$E,5,0)</f>
        <v>E-1251</v>
      </c>
    </row>
    <row r="10267" spans="1:9" x14ac:dyDescent="0.35">
      <c r="A10267" t="s">
        <v>1257</v>
      </c>
      <c r="B10267" t="s">
        <v>176</v>
      </c>
      <c r="C10267" t="s">
        <v>372</v>
      </c>
      <c r="D10267" t="s">
        <v>1281</v>
      </c>
      <c r="E10267" t="s">
        <v>30</v>
      </c>
      <c r="F10267">
        <v>22452</v>
      </c>
      <c r="G10267">
        <v>23254</v>
      </c>
      <c r="H10267">
        <v>1.0357206484945662</v>
      </c>
      <c r="I10267" t="str">
        <f>VLOOKUP($B10267&amp;$E10267,'Employee List'!$A:$E,5,0)</f>
        <v>E-1251</v>
      </c>
    </row>
    <row r="10268" spans="1:9" x14ac:dyDescent="0.35">
      <c r="A10268" t="s">
        <v>1257</v>
      </c>
      <c r="B10268" t="s">
        <v>176</v>
      </c>
      <c r="C10268" t="s">
        <v>372</v>
      </c>
      <c r="D10268" t="s">
        <v>1281</v>
      </c>
      <c r="E10268" t="s">
        <v>31</v>
      </c>
      <c r="F10268">
        <v>19221</v>
      </c>
      <c r="G10268">
        <v>16008</v>
      </c>
      <c r="H10268">
        <v>0.83283908225378489</v>
      </c>
      <c r="I10268" t="str">
        <f>VLOOKUP($B10268&amp;$E10268,'Employee List'!$A:$E,5,0)</f>
        <v>E-1251</v>
      </c>
    </row>
    <row r="10269" spans="1:9" x14ac:dyDescent="0.35">
      <c r="A10269" t="s">
        <v>1257</v>
      </c>
      <c r="B10269" t="s">
        <v>177</v>
      </c>
      <c r="C10269" t="s">
        <v>372</v>
      </c>
      <c r="D10269" t="s">
        <v>1274</v>
      </c>
      <c r="E10269" t="s">
        <v>29</v>
      </c>
      <c r="F10269">
        <v>33522</v>
      </c>
      <c r="G10269">
        <v>25110</v>
      </c>
      <c r="H10269">
        <v>0.74906031859674249</v>
      </c>
      <c r="I10269" t="str">
        <f>VLOOKUP($B10269&amp;$E10269,'Employee List'!$A:$E,5,0)</f>
        <v>E-1252</v>
      </c>
    </row>
    <row r="10270" spans="1:9" x14ac:dyDescent="0.35">
      <c r="A10270" t="s">
        <v>1257</v>
      </c>
      <c r="B10270" t="s">
        <v>177</v>
      </c>
      <c r="C10270" t="s">
        <v>372</v>
      </c>
      <c r="D10270" t="s">
        <v>1274</v>
      </c>
      <c r="E10270" t="s">
        <v>30</v>
      </c>
      <c r="F10270">
        <v>37457</v>
      </c>
      <c r="G10270">
        <v>23484</v>
      </c>
      <c r="H10270">
        <v>0.62695891288677685</v>
      </c>
      <c r="I10270" t="str">
        <f>VLOOKUP($B10270&amp;$E10270,'Employee List'!$A:$E,5,0)</f>
        <v>E-1252</v>
      </c>
    </row>
    <row r="10271" spans="1:9" x14ac:dyDescent="0.35">
      <c r="A10271" t="s">
        <v>1257</v>
      </c>
      <c r="B10271" t="s">
        <v>177</v>
      </c>
      <c r="C10271" t="s">
        <v>372</v>
      </c>
      <c r="D10271" t="s">
        <v>1274</v>
      </c>
      <c r="E10271" t="s">
        <v>31</v>
      </c>
      <c r="F10271">
        <v>34317</v>
      </c>
      <c r="G10271">
        <v>23025</v>
      </c>
      <c r="H10271">
        <v>0.67095025788967566</v>
      </c>
      <c r="I10271" t="str">
        <f>VLOOKUP($B10271&amp;$E10271,'Employee List'!$A:$E,5,0)</f>
        <v>E-1252</v>
      </c>
    </row>
    <row r="10272" spans="1:9" x14ac:dyDescent="0.35">
      <c r="A10272" t="s">
        <v>1257</v>
      </c>
      <c r="B10272" t="s">
        <v>177</v>
      </c>
      <c r="C10272" t="s">
        <v>372</v>
      </c>
      <c r="D10272" t="s">
        <v>1263</v>
      </c>
      <c r="E10272" t="s">
        <v>29</v>
      </c>
      <c r="F10272">
        <v>1819</v>
      </c>
      <c r="G10272">
        <v>1463</v>
      </c>
      <c r="H10272">
        <v>0.80428807036833427</v>
      </c>
      <c r="I10272" t="str">
        <f>VLOOKUP($B10272&amp;$E10272,'Employee List'!$A:$E,5,0)</f>
        <v>E-1252</v>
      </c>
    </row>
    <row r="10273" spans="1:9" x14ac:dyDescent="0.35">
      <c r="A10273" t="s">
        <v>1257</v>
      </c>
      <c r="B10273" t="s">
        <v>177</v>
      </c>
      <c r="C10273" t="s">
        <v>372</v>
      </c>
      <c r="D10273" t="s">
        <v>1263</v>
      </c>
      <c r="E10273" t="s">
        <v>30</v>
      </c>
      <c r="F10273">
        <v>4354</v>
      </c>
      <c r="G10273">
        <v>1710</v>
      </c>
      <c r="H10273">
        <v>0.39274230592558568</v>
      </c>
      <c r="I10273" t="str">
        <f>VLOOKUP($B10273&amp;$E10273,'Employee List'!$A:$E,5,0)</f>
        <v>E-1252</v>
      </c>
    </row>
    <row r="10274" spans="1:9" x14ac:dyDescent="0.35">
      <c r="A10274" t="s">
        <v>1257</v>
      </c>
      <c r="B10274" t="s">
        <v>177</v>
      </c>
      <c r="C10274" t="s">
        <v>372</v>
      </c>
      <c r="D10274" t="s">
        <v>1263</v>
      </c>
      <c r="E10274" t="s">
        <v>31</v>
      </c>
      <c r="F10274">
        <v>4774</v>
      </c>
      <c r="G10274">
        <v>5045</v>
      </c>
      <c r="H10274">
        <v>1.0567658148303309</v>
      </c>
      <c r="I10274" t="str">
        <f>VLOOKUP($B10274&amp;$E10274,'Employee List'!$A:$E,5,0)</f>
        <v>E-1252</v>
      </c>
    </row>
    <row r="10275" spans="1:9" x14ac:dyDescent="0.35">
      <c r="A10275" t="s">
        <v>1257</v>
      </c>
      <c r="B10275" t="s">
        <v>177</v>
      </c>
      <c r="C10275" t="s">
        <v>372</v>
      </c>
      <c r="D10275" t="s">
        <v>1264</v>
      </c>
      <c r="E10275" t="s">
        <v>29</v>
      </c>
      <c r="F10275">
        <v>2052</v>
      </c>
      <c r="G10275">
        <v>5971</v>
      </c>
      <c r="H10275">
        <v>2.9098440545808968</v>
      </c>
      <c r="I10275" t="str">
        <f>VLOOKUP($B10275&amp;$E10275,'Employee List'!$A:$E,5,0)</f>
        <v>E-1252</v>
      </c>
    </row>
    <row r="10276" spans="1:9" x14ac:dyDescent="0.35">
      <c r="A10276" t="s">
        <v>1257</v>
      </c>
      <c r="B10276" t="s">
        <v>177</v>
      </c>
      <c r="C10276" t="s">
        <v>372</v>
      </c>
      <c r="D10276" t="s">
        <v>1264</v>
      </c>
      <c r="E10276" t="s">
        <v>30</v>
      </c>
      <c r="F10276">
        <v>1230</v>
      </c>
      <c r="G10276">
        <v>5436</v>
      </c>
      <c r="H10276">
        <v>4.4195121951219516</v>
      </c>
      <c r="I10276" t="str">
        <f>VLOOKUP($B10276&amp;$E10276,'Employee List'!$A:$E,5,0)</f>
        <v>E-1252</v>
      </c>
    </row>
    <row r="10277" spans="1:9" x14ac:dyDescent="0.35">
      <c r="A10277" t="s">
        <v>1257</v>
      </c>
      <c r="B10277" t="s">
        <v>177</v>
      </c>
      <c r="C10277" t="s">
        <v>372</v>
      </c>
      <c r="D10277" t="s">
        <v>1264</v>
      </c>
      <c r="E10277" t="s">
        <v>31</v>
      </c>
      <c r="F10277">
        <v>2872</v>
      </c>
      <c r="G10277">
        <v>3344</v>
      </c>
      <c r="H10277">
        <v>1.1643454038997214</v>
      </c>
      <c r="I10277" t="str">
        <f>VLOOKUP($B10277&amp;$E10277,'Employee List'!$A:$E,5,0)</f>
        <v>E-1252</v>
      </c>
    </row>
    <row r="10278" spans="1:9" x14ac:dyDescent="0.35">
      <c r="A10278" t="s">
        <v>1257</v>
      </c>
      <c r="B10278" t="s">
        <v>177</v>
      </c>
      <c r="C10278" t="s">
        <v>372</v>
      </c>
      <c r="D10278" t="s">
        <v>1265</v>
      </c>
      <c r="E10278" t="s">
        <v>29</v>
      </c>
      <c r="F10278">
        <v>12727</v>
      </c>
      <c r="G10278">
        <v>18416</v>
      </c>
      <c r="H10278">
        <v>1.4470024357664808</v>
      </c>
      <c r="I10278" t="str">
        <f>VLOOKUP($B10278&amp;$E10278,'Employee List'!$A:$E,5,0)</f>
        <v>E-1252</v>
      </c>
    </row>
    <row r="10279" spans="1:9" x14ac:dyDescent="0.35">
      <c r="A10279" t="s">
        <v>1257</v>
      </c>
      <c r="B10279" t="s">
        <v>177</v>
      </c>
      <c r="C10279" t="s">
        <v>372</v>
      </c>
      <c r="D10279" t="s">
        <v>1265</v>
      </c>
      <c r="E10279" t="s">
        <v>30</v>
      </c>
      <c r="F10279">
        <v>14715</v>
      </c>
      <c r="G10279">
        <v>14157</v>
      </c>
      <c r="H10279">
        <v>0.96207951070336395</v>
      </c>
      <c r="I10279" t="str">
        <f>VLOOKUP($B10279&amp;$E10279,'Employee List'!$A:$E,5,0)</f>
        <v>E-1252</v>
      </c>
    </row>
    <row r="10280" spans="1:9" x14ac:dyDescent="0.35">
      <c r="A10280" t="s">
        <v>1257</v>
      </c>
      <c r="B10280" t="s">
        <v>177</v>
      </c>
      <c r="C10280" t="s">
        <v>372</v>
      </c>
      <c r="D10280" t="s">
        <v>1265</v>
      </c>
      <c r="E10280" t="s">
        <v>31</v>
      </c>
      <c r="F10280">
        <v>15106</v>
      </c>
      <c r="G10280">
        <v>10028</v>
      </c>
      <c r="H10280">
        <v>0.66384218191447109</v>
      </c>
      <c r="I10280" t="str">
        <f>VLOOKUP($B10280&amp;$E10280,'Employee List'!$A:$E,5,0)</f>
        <v>E-1252</v>
      </c>
    </row>
    <row r="10281" spans="1:9" x14ac:dyDescent="0.35">
      <c r="A10281" t="s">
        <v>1257</v>
      </c>
      <c r="B10281" t="s">
        <v>177</v>
      </c>
      <c r="C10281" t="s">
        <v>372</v>
      </c>
      <c r="D10281" t="s">
        <v>1260</v>
      </c>
      <c r="E10281" t="s">
        <v>29</v>
      </c>
      <c r="F10281">
        <v>84356</v>
      </c>
      <c r="G10281">
        <v>37080</v>
      </c>
      <c r="H10281">
        <v>0.43956565033903933</v>
      </c>
      <c r="I10281" t="str">
        <f>VLOOKUP($B10281&amp;$E10281,'Employee List'!$A:$E,5,0)</f>
        <v>E-1252</v>
      </c>
    </row>
    <row r="10282" spans="1:9" x14ac:dyDescent="0.35">
      <c r="A10282" t="s">
        <v>1257</v>
      </c>
      <c r="B10282" t="s">
        <v>177</v>
      </c>
      <c r="C10282" t="s">
        <v>372</v>
      </c>
      <c r="D10282" t="s">
        <v>1260</v>
      </c>
      <c r="E10282" t="s">
        <v>30</v>
      </c>
      <c r="F10282">
        <v>81910</v>
      </c>
      <c r="G10282">
        <v>34300</v>
      </c>
      <c r="H10282">
        <v>0.41875228909779028</v>
      </c>
      <c r="I10282" t="str">
        <f>VLOOKUP($B10282&amp;$E10282,'Employee List'!$A:$E,5,0)</f>
        <v>E-1252</v>
      </c>
    </row>
    <row r="10283" spans="1:9" x14ac:dyDescent="0.35">
      <c r="A10283" t="s">
        <v>1257</v>
      </c>
      <c r="B10283" t="s">
        <v>177</v>
      </c>
      <c r="C10283" t="s">
        <v>372</v>
      </c>
      <c r="D10283" t="s">
        <v>1260</v>
      </c>
      <c r="E10283" t="s">
        <v>31</v>
      </c>
      <c r="F10283">
        <v>96247</v>
      </c>
      <c r="G10283">
        <v>104329</v>
      </c>
      <c r="H10283">
        <v>1.0839714484607312</v>
      </c>
      <c r="I10283" t="str">
        <f>VLOOKUP($B10283&amp;$E10283,'Employee List'!$A:$E,5,0)</f>
        <v>E-1252</v>
      </c>
    </row>
    <row r="10284" spans="1:9" x14ac:dyDescent="0.35">
      <c r="A10284" t="s">
        <v>1257</v>
      </c>
      <c r="B10284" t="s">
        <v>177</v>
      </c>
      <c r="C10284" t="s">
        <v>372</v>
      </c>
      <c r="D10284" t="s">
        <v>1261</v>
      </c>
      <c r="E10284" t="s">
        <v>29</v>
      </c>
      <c r="F10284">
        <v>49753</v>
      </c>
      <c r="G10284">
        <v>23684</v>
      </c>
      <c r="H10284">
        <v>0.47603159608465823</v>
      </c>
      <c r="I10284" t="str">
        <f>VLOOKUP($B10284&amp;$E10284,'Employee List'!$A:$E,5,0)</f>
        <v>E-1252</v>
      </c>
    </row>
    <row r="10285" spans="1:9" x14ac:dyDescent="0.35">
      <c r="A10285" t="s">
        <v>1257</v>
      </c>
      <c r="B10285" t="s">
        <v>177</v>
      </c>
      <c r="C10285" t="s">
        <v>372</v>
      </c>
      <c r="D10285" t="s">
        <v>1261</v>
      </c>
      <c r="E10285" t="s">
        <v>30</v>
      </c>
      <c r="F10285">
        <v>52322</v>
      </c>
      <c r="G10285">
        <v>23368</v>
      </c>
      <c r="H10285">
        <v>0.44661901303466994</v>
      </c>
      <c r="I10285" t="str">
        <f>VLOOKUP($B10285&amp;$E10285,'Employee List'!$A:$E,5,0)</f>
        <v>E-1252</v>
      </c>
    </row>
    <row r="10286" spans="1:9" x14ac:dyDescent="0.35">
      <c r="A10286" t="s">
        <v>1257</v>
      </c>
      <c r="B10286" t="s">
        <v>177</v>
      </c>
      <c r="C10286" t="s">
        <v>372</v>
      </c>
      <c r="D10286" t="s">
        <v>1261</v>
      </c>
      <c r="E10286" t="s">
        <v>31</v>
      </c>
      <c r="F10286">
        <v>51054</v>
      </c>
      <c r="G10286">
        <v>16839</v>
      </c>
      <c r="H10286">
        <v>0.32982724174403572</v>
      </c>
      <c r="I10286" t="str">
        <f>VLOOKUP($B10286&amp;$E10286,'Employee List'!$A:$E,5,0)</f>
        <v>E-1252</v>
      </c>
    </row>
    <row r="10287" spans="1:9" x14ac:dyDescent="0.35">
      <c r="A10287" t="s">
        <v>1257</v>
      </c>
      <c r="B10287" t="s">
        <v>177</v>
      </c>
      <c r="C10287" t="s">
        <v>372</v>
      </c>
      <c r="D10287" t="s">
        <v>1266</v>
      </c>
      <c r="E10287" t="s">
        <v>29</v>
      </c>
      <c r="F10287">
        <v>84638</v>
      </c>
      <c r="G10287">
        <v>64398</v>
      </c>
      <c r="H10287">
        <v>0.76086391455374658</v>
      </c>
      <c r="I10287" t="str">
        <f>VLOOKUP($B10287&amp;$E10287,'Employee List'!$A:$E,5,0)</f>
        <v>E-1252</v>
      </c>
    </row>
    <row r="10288" spans="1:9" x14ac:dyDescent="0.35">
      <c r="A10288" t="s">
        <v>1257</v>
      </c>
      <c r="B10288" t="s">
        <v>177</v>
      </c>
      <c r="C10288" t="s">
        <v>372</v>
      </c>
      <c r="D10288" t="s">
        <v>1266</v>
      </c>
      <c r="E10288" t="s">
        <v>30</v>
      </c>
      <c r="F10288">
        <v>90907</v>
      </c>
      <c r="G10288">
        <v>63566</v>
      </c>
      <c r="H10288">
        <v>0.6992420825678991</v>
      </c>
      <c r="I10288" t="str">
        <f>VLOOKUP($B10288&amp;$E10288,'Employee List'!$A:$E,5,0)</f>
        <v>E-1252</v>
      </c>
    </row>
    <row r="10289" spans="1:9" x14ac:dyDescent="0.35">
      <c r="A10289" t="s">
        <v>1257</v>
      </c>
      <c r="B10289" t="s">
        <v>177</v>
      </c>
      <c r="C10289" t="s">
        <v>372</v>
      </c>
      <c r="D10289" t="s">
        <v>1266</v>
      </c>
      <c r="E10289" t="s">
        <v>31</v>
      </c>
      <c r="F10289">
        <v>91688</v>
      </c>
      <c r="G10289">
        <v>51788</v>
      </c>
      <c r="H10289">
        <v>0.56482854899223456</v>
      </c>
      <c r="I10289" t="str">
        <f>VLOOKUP($B10289&amp;$E10289,'Employee List'!$A:$E,5,0)</f>
        <v>E-1252</v>
      </c>
    </row>
    <row r="10290" spans="1:9" x14ac:dyDescent="0.35">
      <c r="A10290" t="s">
        <v>1257</v>
      </c>
      <c r="B10290" t="s">
        <v>177</v>
      </c>
      <c r="C10290" t="s">
        <v>372</v>
      </c>
      <c r="D10290" t="s">
        <v>1267</v>
      </c>
      <c r="E10290" t="s">
        <v>29</v>
      </c>
      <c r="F10290">
        <v>48710</v>
      </c>
      <c r="G10290">
        <v>24052</v>
      </c>
      <c r="H10290">
        <v>0.49377951139396425</v>
      </c>
      <c r="I10290" t="str">
        <f>VLOOKUP($B10290&amp;$E10290,'Employee List'!$A:$E,5,0)</f>
        <v>E-1252</v>
      </c>
    </row>
    <row r="10291" spans="1:9" x14ac:dyDescent="0.35">
      <c r="A10291" t="s">
        <v>1257</v>
      </c>
      <c r="B10291" t="s">
        <v>177</v>
      </c>
      <c r="C10291" t="s">
        <v>372</v>
      </c>
      <c r="D10291" t="s">
        <v>1267</v>
      </c>
      <c r="E10291" t="s">
        <v>30</v>
      </c>
      <c r="F10291">
        <v>45961</v>
      </c>
      <c r="G10291">
        <v>26908</v>
      </c>
      <c r="H10291">
        <v>0.58545288396684148</v>
      </c>
      <c r="I10291" t="str">
        <f>VLOOKUP($B10291&amp;$E10291,'Employee List'!$A:$E,5,0)</f>
        <v>E-1252</v>
      </c>
    </row>
    <row r="10292" spans="1:9" x14ac:dyDescent="0.35">
      <c r="A10292" t="s">
        <v>1257</v>
      </c>
      <c r="B10292" t="s">
        <v>177</v>
      </c>
      <c r="C10292" t="s">
        <v>372</v>
      </c>
      <c r="D10292" t="s">
        <v>1267</v>
      </c>
      <c r="E10292" t="s">
        <v>31</v>
      </c>
      <c r="F10292">
        <v>46259</v>
      </c>
      <c r="G10292">
        <v>20015</v>
      </c>
      <c r="H10292">
        <v>0.43267256101515383</v>
      </c>
      <c r="I10292" t="str">
        <f>VLOOKUP($B10292&amp;$E10292,'Employee List'!$A:$E,5,0)</f>
        <v>E-1252</v>
      </c>
    </row>
    <row r="10293" spans="1:9" x14ac:dyDescent="0.35">
      <c r="A10293" t="s">
        <v>1257</v>
      </c>
      <c r="B10293" t="s">
        <v>177</v>
      </c>
      <c r="C10293" t="s">
        <v>372</v>
      </c>
      <c r="D10293" t="s">
        <v>1268</v>
      </c>
      <c r="E10293" t="s">
        <v>29</v>
      </c>
      <c r="F10293">
        <v>15905</v>
      </c>
      <c r="G10293">
        <v>9465</v>
      </c>
      <c r="H10293">
        <v>0.59509588179817663</v>
      </c>
      <c r="I10293" t="str">
        <f>VLOOKUP($B10293&amp;$E10293,'Employee List'!$A:$E,5,0)</f>
        <v>E-1252</v>
      </c>
    </row>
    <row r="10294" spans="1:9" x14ac:dyDescent="0.35">
      <c r="A10294" t="s">
        <v>1257</v>
      </c>
      <c r="B10294" t="s">
        <v>177</v>
      </c>
      <c r="C10294" t="s">
        <v>372</v>
      </c>
      <c r="D10294" t="s">
        <v>1268</v>
      </c>
      <c r="E10294" t="s">
        <v>30</v>
      </c>
      <c r="F10294">
        <v>11289</v>
      </c>
      <c r="G10294">
        <v>14389</v>
      </c>
      <c r="H10294">
        <v>1.2746035964212952</v>
      </c>
      <c r="I10294" t="str">
        <f>VLOOKUP($B10294&amp;$E10294,'Employee List'!$A:$E,5,0)</f>
        <v>E-1252</v>
      </c>
    </row>
    <row r="10295" spans="1:9" x14ac:dyDescent="0.35">
      <c r="A10295" t="s">
        <v>1257</v>
      </c>
      <c r="B10295" t="s">
        <v>177</v>
      </c>
      <c r="C10295" t="s">
        <v>372</v>
      </c>
      <c r="D10295" t="s">
        <v>1268</v>
      </c>
      <c r="E10295" t="s">
        <v>31</v>
      </c>
      <c r="F10295">
        <v>10820</v>
      </c>
      <c r="G10295">
        <v>8551</v>
      </c>
      <c r="H10295">
        <v>0.79029574861367835</v>
      </c>
      <c r="I10295" t="str">
        <f>VLOOKUP($B10295&amp;$E10295,'Employee List'!$A:$E,5,0)</f>
        <v>E-1252</v>
      </c>
    </row>
    <row r="10296" spans="1:9" x14ac:dyDescent="0.35">
      <c r="A10296" t="s">
        <v>1257</v>
      </c>
      <c r="B10296" t="s">
        <v>177</v>
      </c>
      <c r="C10296" t="s">
        <v>372</v>
      </c>
      <c r="D10296" t="s">
        <v>1269</v>
      </c>
      <c r="E10296" t="s">
        <v>29</v>
      </c>
      <c r="F10296">
        <v>24679</v>
      </c>
      <c r="G10296">
        <v>58098</v>
      </c>
      <c r="H10296">
        <v>2.3541472506989747</v>
      </c>
      <c r="I10296" t="str">
        <f>VLOOKUP($B10296&amp;$E10296,'Employee List'!$A:$E,5,0)</f>
        <v>E-1252</v>
      </c>
    </row>
    <row r="10297" spans="1:9" x14ac:dyDescent="0.35">
      <c r="A10297" t="s">
        <v>1257</v>
      </c>
      <c r="B10297" t="s">
        <v>177</v>
      </c>
      <c r="C10297" t="s">
        <v>372</v>
      </c>
      <c r="D10297" t="s">
        <v>1269</v>
      </c>
      <c r="E10297" t="s">
        <v>30</v>
      </c>
      <c r="F10297">
        <v>23977</v>
      </c>
      <c r="G10297">
        <v>58862</v>
      </c>
      <c r="H10297">
        <v>2.4549359803144681</v>
      </c>
      <c r="I10297" t="str">
        <f>VLOOKUP($B10297&amp;$E10297,'Employee List'!$A:$E,5,0)</f>
        <v>E-1252</v>
      </c>
    </row>
    <row r="10298" spans="1:9" x14ac:dyDescent="0.35">
      <c r="A10298" t="s">
        <v>1257</v>
      </c>
      <c r="B10298" t="s">
        <v>177</v>
      </c>
      <c r="C10298" t="s">
        <v>372</v>
      </c>
      <c r="D10298" t="s">
        <v>1269</v>
      </c>
      <c r="E10298" t="s">
        <v>31</v>
      </c>
      <c r="F10298">
        <v>17788</v>
      </c>
      <c r="G10298">
        <v>20630</v>
      </c>
      <c r="H10298">
        <v>1.1597706318866652</v>
      </c>
      <c r="I10298" t="str">
        <f>VLOOKUP($B10298&amp;$E10298,'Employee List'!$A:$E,5,0)</f>
        <v>E-1252</v>
      </c>
    </row>
    <row r="10299" spans="1:9" x14ac:dyDescent="0.35">
      <c r="A10299" t="s">
        <v>1257</v>
      </c>
      <c r="B10299" t="s">
        <v>177</v>
      </c>
      <c r="C10299" t="s">
        <v>372</v>
      </c>
      <c r="D10299" t="s">
        <v>1270</v>
      </c>
      <c r="E10299" t="s">
        <v>29</v>
      </c>
      <c r="F10299">
        <v>15299</v>
      </c>
      <c r="G10299">
        <v>11067</v>
      </c>
      <c r="H10299">
        <v>0.72338061311196811</v>
      </c>
      <c r="I10299" t="str">
        <f>VLOOKUP($B10299&amp;$E10299,'Employee List'!$A:$E,5,0)</f>
        <v>E-1252</v>
      </c>
    </row>
    <row r="10300" spans="1:9" x14ac:dyDescent="0.35">
      <c r="A10300" t="s">
        <v>1257</v>
      </c>
      <c r="B10300" t="s">
        <v>177</v>
      </c>
      <c r="C10300" t="s">
        <v>372</v>
      </c>
      <c r="D10300" t="s">
        <v>1270</v>
      </c>
      <c r="E10300" t="s">
        <v>30</v>
      </c>
      <c r="F10300">
        <v>16807</v>
      </c>
      <c r="G10300">
        <v>8730</v>
      </c>
      <c r="H10300">
        <v>0.51942642946391382</v>
      </c>
      <c r="I10300" t="str">
        <f>VLOOKUP($B10300&amp;$E10300,'Employee List'!$A:$E,5,0)</f>
        <v>E-1252</v>
      </c>
    </row>
    <row r="10301" spans="1:9" x14ac:dyDescent="0.35">
      <c r="A10301" t="s">
        <v>1257</v>
      </c>
      <c r="B10301" t="s">
        <v>177</v>
      </c>
      <c r="C10301" t="s">
        <v>372</v>
      </c>
      <c r="D10301" t="s">
        <v>1270</v>
      </c>
      <c r="E10301" t="s">
        <v>31</v>
      </c>
      <c r="F10301">
        <v>16138</v>
      </c>
      <c r="G10301">
        <v>9448</v>
      </c>
      <c r="H10301">
        <v>0.58545048952782253</v>
      </c>
      <c r="I10301" t="str">
        <f>VLOOKUP($B10301&amp;$E10301,'Employee List'!$A:$E,5,0)</f>
        <v>E-1252</v>
      </c>
    </row>
    <row r="10302" spans="1:9" x14ac:dyDescent="0.35">
      <c r="A10302" t="s">
        <v>1257</v>
      </c>
      <c r="B10302" t="s">
        <v>177</v>
      </c>
      <c r="C10302" t="s">
        <v>372</v>
      </c>
      <c r="D10302" t="s">
        <v>1271</v>
      </c>
      <c r="E10302" t="s">
        <v>29</v>
      </c>
      <c r="F10302">
        <v>12618</v>
      </c>
      <c r="G10302">
        <v>32404</v>
      </c>
      <c r="H10302">
        <v>2.5680773498177207</v>
      </c>
      <c r="I10302" t="str">
        <f>VLOOKUP($B10302&amp;$E10302,'Employee List'!$A:$E,5,0)</f>
        <v>E-1252</v>
      </c>
    </row>
    <row r="10303" spans="1:9" x14ac:dyDescent="0.35">
      <c r="A10303" t="s">
        <v>1257</v>
      </c>
      <c r="B10303" t="s">
        <v>177</v>
      </c>
      <c r="C10303" t="s">
        <v>372</v>
      </c>
      <c r="D10303" t="s">
        <v>1271</v>
      </c>
      <c r="E10303" t="s">
        <v>30</v>
      </c>
      <c r="F10303">
        <v>13072</v>
      </c>
      <c r="G10303">
        <v>38805</v>
      </c>
      <c r="H10303">
        <v>2.9685587515299878</v>
      </c>
      <c r="I10303" t="str">
        <f>VLOOKUP($B10303&amp;$E10303,'Employee List'!$A:$E,5,0)</f>
        <v>E-1252</v>
      </c>
    </row>
    <row r="10304" spans="1:9" x14ac:dyDescent="0.35">
      <c r="A10304" t="s">
        <v>1257</v>
      </c>
      <c r="B10304" t="s">
        <v>177</v>
      </c>
      <c r="C10304" t="s">
        <v>372</v>
      </c>
      <c r="D10304" t="s">
        <v>1271</v>
      </c>
      <c r="E10304" t="s">
        <v>31</v>
      </c>
      <c r="F10304">
        <v>10430</v>
      </c>
      <c r="G10304">
        <v>28627</v>
      </c>
      <c r="H10304">
        <v>2.7446788111217639</v>
      </c>
      <c r="I10304" t="str">
        <f>VLOOKUP($B10304&amp;$E10304,'Employee List'!$A:$E,5,0)</f>
        <v>E-1252</v>
      </c>
    </row>
    <row r="10305" spans="1:9" x14ac:dyDescent="0.35">
      <c r="A10305" t="s">
        <v>1257</v>
      </c>
      <c r="B10305" t="s">
        <v>177</v>
      </c>
      <c r="C10305" t="s">
        <v>372</v>
      </c>
      <c r="D10305" t="s">
        <v>1258</v>
      </c>
      <c r="E10305" t="s">
        <v>29</v>
      </c>
      <c r="F10305">
        <v>151134</v>
      </c>
      <c r="G10305">
        <v>99183</v>
      </c>
      <c r="H10305">
        <v>0.6562586843463416</v>
      </c>
      <c r="I10305" t="str">
        <f>VLOOKUP($B10305&amp;$E10305,'Employee List'!$A:$E,5,0)</f>
        <v>E-1252</v>
      </c>
    </row>
    <row r="10306" spans="1:9" x14ac:dyDescent="0.35">
      <c r="A10306" t="s">
        <v>1257</v>
      </c>
      <c r="B10306" t="s">
        <v>177</v>
      </c>
      <c r="C10306" t="s">
        <v>372</v>
      </c>
      <c r="D10306" t="s">
        <v>1258</v>
      </c>
      <c r="E10306" t="s">
        <v>30</v>
      </c>
      <c r="F10306">
        <v>144750</v>
      </c>
      <c r="G10306">
        <v>102674</v>
      </c>
      <c r="H10306">
        <v>0.70931951640759927</v>
      </c>
      <c r="I10306" t="str">
        <f>VLOOKUP($B10306&amp;$E10306,'Employee List'!$A:$E,5,0)</f>
        <v>E-1252</v>
      </c>
    </row>
    <row r="10307" spans="1:9" x14ac:dyDescent="0.35">
      <c r="A10307" t="s">
        <v>1257</v>
      </c>
      <c r="B10307" t="s">
        <v>177</v>
      </c>
      <c r="C10307" t="s">
        <v>372</v>
      </c>
      <c r="D10307" t="s">
        <v>1258</v>
      </c>
      <c r="E10307" t="s">
        <v>31</v>
      </c>
      <c r="F10307">
        <v>140923</v>
      </c>
      <c r="G10307">
        <v>66704</v>
      </c>
      <c r="H10307">
        <v>0.47333650291293827</v>
      </c>
      <c r="I10307" t="str">
        <f>VLOOKUP($B10307&amp;$E10307,'Employee List'!$A:$E,5,0)</f>
        <v>E-1252</v>
      </c>
    </row>
    <row r="10308" spans="1:9" x14ac:dyDescent="0.35">
      <c r="A10308" t="s">
        <v>1257</v>
      </c>
      <c r="B10308" t="s">
        <v>177</v>
      </c>
      <c r="C10308" t="s">
        <v>372</v>
      </c>
      <c r="D10308" t="s">
        <v>1272</v>
      </c>
      <c r="E10308" t="s">
        <v>29</v>
      </c>
      <c r="F10308">
        <v>16192</v>
      </c>
      <c r="G10308">
        <v>11825</v>
      </c>
      <c r="H10308">
        <v>0.73029891304347827</v>
      </c>
      <c r="I10308" t="str">
        <f>VLOOKUP($B10308&amp;$E10308,'Employee List'!$A:$E,5,0)</f>
        <v>E-1252</v>
      </c>
    </row>
    <row r="10309" spans="1:9" x14ac:dyDescent="0.35">
      <c r="A10309" t="s">
        <v>1257</v>
      </c>
      <c r="B10309" t="s">
        <v>177</v>
      </c>
      <c r="C10309" t="s">
        <v>372</v>
      </c>
      <c r="D10309" t="s">
        <v>1272</v>
      </c>
      <c r="E10309" t="s">
        <v>30</v>
      </c>
      <c r="F10309">
        <v>17277</v>
      </c>
      <c r="G10309">
        <v>9719</v>
      </c>
      <c r="H10309">
        <v>0.56253979278809974</v>
      </c>
      <c r="I10309" t="str">
        <f>VLOOKUP($B10309&amp;$E10309,'Employee List'!$A:$E,5,0)</f>
        <v>E-1252</v>
      </c>
    </row>
    <row r="10310" spans="1:9" x14ac:dyDescent="0.35">
      <c r="A10310" t="s">
        <v>1257</v>
      </c>
      <c r="B10310" t="s">
        <v>177</v>
      </c>
      <c r="C10310" t="s">
        <v>372</v>
      </c>
      <c r="D10310" t="s">
        <v>1272</v>
      </c>
      <c r="E10310" t="s">
        <v>31</v>
      </c>
      <c r="F10310">
        <v>17634</v>
      </c>
      <c r="G10310">
        <v>10697</v>
      </c>
      <c r="H10310">
        <v>0.60661222638085521</v>
      </c>
      <c r="I10310" t="str">
        <f>VLOOKUP($B10310&amp;$E10310,'Employee List'!$A:$E,5,0)</f>
        <v>E-1252</v>
      </c>
    </row>
    <row r="10311" spans="1:9" x14ac:dyDescent="0.35">
      <c r="A10311" t="s">
        <v>1257</v>
      </c>
      <c r="B10311" t="s">
        <v>177</v>
      </c>
      <c r="C10311" t="s">
        <v>372</v>
      </c>
      <c r="D10311" t="s">
        <v>1259</v>
      </c>
      <c r="E10311" t="s">
        <v>29</v>
      </c>
      <c r="F10311">
        <v>18278</v>
      </c>
      <c r="G10311">
        <v>6846</v>
      </c>
      <c r="H10311">
        <v>0.37454863770653246</v>
      </c>
      <c r="I10311" t="str">
        <f>VLOOKUP($B10311&amp;$E10311,'Employee List'!$A:$E,5,0)</f>
        <v>E-1252</v>
      </c>
    </row>
    <row r="10312" spans="1:9" x14ac:dyDescent="0.35">
      <c r="A10312" t="s">
        <v>1257</v>
      </c>
      <c r="B10312" t="s">
        <v>177</v>
      </c>
      <c r="C10312" t="s">
        <v>372</v>
      </c>
      <c r="D10312" t="s">
        <v>1259</v>
      </c>
      <c r="E10312" t="s">
        <v>30</v>
      </c>
      <c r="F10312">
        <v>18287</v>
      </c>
      <c r="G10312">
        <v>9402</v>
      </c>
      <c r="H10312">
        <v>0.51413572483184777</v>
      </c>
      <c r="I10312" t="str">
        <f>VLOOKUP($B10312&amp;$E10312,'Employee List'!$A:$E,5,0)</f>
        <v>E-1252</v>
      </c>
    </row>
    <row r="10313" spans="1:9" x14ac:dyDescent="0.35">
      <c r="A10313" t="s">
        <v>1257</v>
      </c>
      <c r="B10313" t="s">
        <v>177</v>
      </c>
      <c r="C10313" t="s">
        <v>372</v>
      </c>
      <c r="D10313" t="s">
        <v>1259</v>
      </c>
      <c r="E10313" t="s">
        <v>31</v>
      </c>
      <c r="F10313">
        <v>19952</v>
      </c>
      <c r="G10313">
        <v>5026</v>
      </c>
      <c r="H10313">
        <v>0.25190457097032881</v>
      </c>
      <c r="I10313" t="str">
        <f>VLOOKUP($B10313&amp;$E10313,'Employee List'!$A:$E,5,0)</f>
        <v>E-1252</v>
      </c>
    </row>
    <row r="10314" spans="1:9" x14ac:dyDescent="0.35">
      <c r="A10314" t="s">
        <v>1257</v>
      </c>
      <c r="B10314" t="s">
        <v>177</v>
      </c>
      <c r="C10314" t="s">
        <v>372</v>
      </c>
      <c r="D10314" t="s">
        <v>1273</v>
      </c>
      <c r="E10314" t="s">
        <v>29</v>
      </c>
      <c r="F10314">
        <v>7222</v>
      </c>
      <c r="G10314">
        <v>5273</v>
      </c>
      <c r="H10314">
        <v>0.73013015785101076</v>
      </c>
      <c r="I10314" t="str">
        <f>VLOOKUP($B10314&amp;$E10314,'Employee List'!$A:$E,5,0)</f>
        <v>E-1252</v>
      </c>
    </row>
    <row r="10315" spans="1:9" x14ac:dyDescent="0.35">
      <c r="A10315" t="s">
        <v>1257</v>
      </c>
      <c r="B10315" t="s">
        <v>177</v>
      </c>
      <c r="C10315" t="s">
        <v>372</v>
      </c>
      <c r="D10315" t="s">
        <v>1273</v>
      </c>
      <c r="E10315" t="s">
        <v>30</v>
      </c>
      <c r="F10315">
        <v>9144</v>
      </c>
      <c r="G10315">
        <v>3962</v>
      </c>
      <c r="H10315">
        <v>0.43328958880139984</v>
      </c>
      <c r="I10315" t="str">
        <f>VLOOKUP($B10315&amp;$E10315,'Employee List'!$A:$E,5,0)</f>
        <v>E-1252</v>
      </c>
    </row>
    <row r="10316" spans="1:9" x14ac:dyDescent="0.35">
      <c r="A10316" t="s">
        <v>1257</v>
      </c>
      <c r="B10316" t="s">
        <v>177</v>
      </c>
      <c r="C10316" t="s">
        <v>372</v>
      </c>
      <c r="D10316" t="s">
        <v>1273</v>
      </c>
      <c r="E10316" t="s">
        <v>31</v>
      </c>
      <c r="F10316">
        <v>6286</v>
      </c>
      <c r="G10316">
        <v>8216</v>
      </c>
      <c r="H10316">
        <v>1.307031498568247</v>
      </c>
      <c r="I10316" t="str">
        <f>VLOOKUP($B10316&amp;$E10316,'Employee List'!$A:$E,5,0)</f>
        <v>E-1252</v>
      </c>
    </row>
    <row r="10317" spans="1:9" x14ac:dyDescent="0.35">
      <c r="A10317" t="s">
        <v>1257</v>
      </c>
      <c r="B10317" t="s">
        <v>177</v>
      </c>
      <c r="C10317" t="s">
        <v>372</v>
      </c>
      <c r="D10317" t="s">
        <v>1275</v>
      </c>
      <c r="E10317" t="s">
        <v>29</v>
      </c>
      <c r="F10317">
        <v>3563</v>
      </c>
      <c r="G10317">
        <v>5259</v>
      </c>
      <c r="H10317">
        <v>1.4760033679483582</v>
      </c>
      <c r="I10317" t="str">
        <f>VLOOKUP($B10317&amp;$E10317,'Employee List'!$A:$E,5,0)</f>
        <v>E-1252</v>
      </c>
    </row>
    <row r="10318" spans="1:9" x14ac:dyDescent="0.35">
      <c r="A10318" t="s">
        <v>1257</v>
      </c>
      <c r="B10318" t="s">
        <v>177</v>
      </c>
      <c r="C10318" t="s">
        <v>372</v>
      </c>
      <c r="D10318" t="s">
        <v>1275</v>
      </c>
      <c r="E10318" t="s">
        <v>30</v>
      </c>
      <c r="F10318">
        <v>1927</v>
      </c>
      <c r="G10318">
        <v>4171</v>
      </c>
      <c r="H10318">
        <v>2.1645044110015568</v>
      </c>
      <c r="I10318" t="str">
        <f>VLOOKUP($B10318&amp;$E10318,'Employee List'!$A:$E,5,0)</f>
        <v>E-1252</v>
      </c>
    </row>
    <row r="10319" spans="1:9" x14ac:dyDescent="0.35">
      <c r="A10319" t="s">
        <v>1257</v>
      </c>
      <c r="B10319" t="s">
        <v>177</v>
      </c>
      <c r="C10319" t="s">
        <v>372</v>
      </c>
      <c r="D10319" t="s">
        <v>1275</v>
      </c>
      <c r="E10319" t="s">
        <v>31</v>
      </c>
      <c r="F10319">
        <v>4197</v>
      </c>
      <c r="G10319">
        <v>1832</v>
      </c>
      <c r="H10319">
        <v>0.43650226352156302</v>
      </c>
      <c r="I10319" t="str">
        <f>VLOOKUP($B10319&amp;$E10319,'Employee List'!$A:$E,5,0)</f>
        <v>E-1252</v>
      </c>
    </row>
    <row r="10320" spans="1:9" x14ac:dyDescent="0.35">
      <c r="A10320" t="s">
        <v>1257</v>
      </c>
      <c r="B10320" t="s">
        <v>177</v>
      </c>
      <c r="C10320" t="s">
        <v>372</v>
      </c>
      <c r="D10320" t="s">
        <v>1276</v>
      </c>
      <c r="E10320" t="s">
        <v>29</v>
      </c>
      <c r="F10320">
        <v>1771</v>
      </c>
      <c r="G10320">
        <v>7536</v>
      </c>
      <c r="H10320">
        <v>4.2552230378317333</v>
      </c>
      <c r="I10320" t="str">
        <f>VLOOKUP($B10320&amp;$E10320,'Employee List'!$A:$E,5,0)</f>
        <v>E-1252</v>
      </c>
    </row>
    <row r="10321" spans="1:9" x14ac:dyDescent="0.35">
      <c r="A10321" t="s">
        <v>1257</v>
      </c>
      <c r="B10321" t="s">
        <v>177</v>
      </c>
      <c r="C10321" t="s">
        <v>372</v>
      </c>
      <c r="D10321" t="s">
        <v>1276</v>
      </c>
      <c r="E10321" t="s">
        <v>30</v>
      </c>
      <c r="F10321">
        <v>3288</v>
      </c>
      <c r="G10321">
        <v>1412</v>
      </c>
      <c r="H10321">
        <v>0.42944038929440387</v>
      </c>
      <c r="I10321" t="str">
        <f>VLOOKUP($B10321&amp;$E10321,'Employee List'!$A:$E,5,0)</f>
        <v>E-1252</v>
      </c>
    </row>
    <row r="10322" spans="1:9" x14ac:dyDescent="0.35">
      <c r="A10322" t="s">
        <v>1257</v>
      </c>
      <c r="B10322" t="s">
        <v>177</v>
      </c>
      <c r="C10322" t="s">
        <v>372</v>
      </c>
      <c r="D10322" t="s">
        <v>1276</v>
      </c>
      <c r="E10322" t="s">
        <v>31</v>
      </c>
      <c r="F10322">
        <v>3355</v>
      </c>
      <c r="G10322">
        <v>2673</v>
      </c>
      <c r="H10322">
        <v>0.79672131147540981</v>
      </c>
      <c r="I10322" t="str">
        <f>VLOOKUP($B10322&amp;$E10322,'Employee List'!$A:$E,5,0)</f>
        <v>E-1252</v>
      </c>
    </row>
    <row r="10323" spans="1:9" x14ac:dyDescent="0.35">
      <c r="A10323" t="s">
        <v>1257</v>
      </c>
      <c r="B10323" t="s">
        <v>177</v>
      </c>
      <c r="C10323" t="s">
        <v>372</v>
      </c>
      <c r="D10323" t="s">
        <v>1277</v>
      </c>
      <c r="E10323" t="s">
        <v>29</v>
      </c>
      <c r="F10323">
        <v>8759</v>
      </c>
      <c r="G10323">
        <v>9789</v>
      </c>
      <c r="H10323">
        <v>1.1175933325722114</v>
      </c>
      <c r="I10323" t="str">
        <f>VLOOKUP($B10323&amp;$E10323,'Employee List'!$A:$E,5,0)</f>
        <v>E-1252</v>
      </c>
    </row>
    <row r="10324" spans="1:9" x14ac:dyDescent="0.35">
      <c r="A10324" t="s">
        <v>1257</v>
      </c>
      <c r="B10324" t="s">
        <v>177</v>
      </c>
      <c r="C10324" t="s">
        <v>372</v>
      </c>
      <c r="D10324" t="s">
        <v>1277</v>
      </c>
      <c r="E10324" t="s">
        <v>30</v>
      </c>
      <c r="F10324">
        <v>7525</v>
      </c>
      <c r="G10324">
        <v>5521</v>
      </c>
      <c r="H10324">
        <v>0.73368770764119606</v>
      </c>
      <c r="I10324" t="str">
        <f>VLOOKUP($B10324&amp;$E10324,'Employee List'!$A:$E,5,0)</f>
        <v>E-1252</v>
      </c>
    </row>
    <row r="10325" spans="1:9" x14ac:dyDescent="0.35">
      <c r="A10325" t="s">
        <v>1257</v>
      </c>
      <c r="B10325" t="s">
        <v>177</v>
      </c>
      <c r="C10325" t="s">
        <v>372</v>
      </c>
      <c r="D10325" t="s">
        <v>1277</v>
      </c>
      <c r="E10325" t="s">
        <v>31</v>
      </c>
      <c r="F10325">
        <v>8751</v>
      </c>
      <c r="G10325">
        <v>8257</v>
      </c>
      <c r="H10325">
        <v>0.94354930865043996</v>
      </c>
      <c r="I10325" t="str">
        <f>VLOOKUP($B10325&amp;$E10325,'Employee List'!$A:$E,5,0)</f>
        <v>E-1252</v>
      </c>
    </row>
    <row r="10326" spans="1:9" x14ac:dyDescent="0.35">
      <c r="A10326" t="s">
        <v>1257</v>
      </c>
      <c r="B10326" t="s">
        <v>177</v>
      </c>
      <c r="C10326" t="s">
        <v>372</v>
      </c>
      <c r="D10326" t="s">
        <v>1278</v>
      </c>
      <c r="E10326" t="s">
        <v>29</v>
      </c>
      <c r="F10326">
        <v>13008</v>
      </c>
      <c r="G10326">
        <v>19125</v>
      </c>
      <c r="H10326">
        <v>1.4702490774907748</v>
      </c>
      <c r="I10326" t="str">
        <f>VLOOKUP($B10326&amp;$E10326,'Employee List'!$A:$E,5,0)</f>
        <v>E-1252</v>
      </c>
    </row>
    <row r="10327" spans="1:9" x14ac:dyDescent="0.35">
      <c r="A10327" t="s">
        <v>1257</v>
      </c>
      <c r="B10327" t="s">
        <v>177</v>
      </c>
      <c r="C10327" t="s">
        <v>372</v>
      </c>
      <c r="D10327" t="s">
        <v>1278</v>
      </c>
      <c r="E10327" t="s">
        <v>30</v>
      </c>
      <c r="F10327">
        <v>14351</v>
      </c>
      <c r="G10327">
        <v>12850</v>
      </c>
      <c r="H10327">
        <v>0.89540798550623646</v>
      </c>
      <c r="I10327" t="str">
        <f>VLOOKUP($B10327&amp;$E10327,'Employee List'!$A:$E,5,0)</f>
        <v>E-1252</v>
      </c>
    </row>
    <row r="10328" spans="1:9" x14ac:dyDescent="0.35">
      <c r="A10328" t="s">
        <v>1257</v>
      </c>
      <c r="B10328" t="s">
        <v>177</v>
      </c>
      <c r="C10328" t="s">
        <v>372</v>
      </c>
      <c r="D10328" t="s">
        <v>1278</v>
      </c>
      <c r="E10328" t="s">
        <v>31</v>
      </c>
      <c r="F10328">
        <v>13353</v>
      </c>
      <c r="G10328">
        <v>9538</v>
      </c>
      <c r="H10328">
        <v>0.7142964127911331</v>
      </c>
      <c r="I10328" t="str">
        <f>VLOOKUP($B10328&amp;$E10328,'Employee List'!$A:$E,5,0)</f>
        <v>E-1252</v>
      </c>
    </row>
    <row r="10329" spans="1:9" x14ac:dyDescent="0.35">
      <c r="A10329" t="s">
        <v>1257</v>
      </c>
      <c r="B10329" t="s">
        <v>177</v>
      </c>
      <c r="C10329" t="s">
        <v>372</v>
      </c>
      <c r="D10329" t="s">
        <v>1279</v>
      </c>
      <c r="E10329" t="s">
        <v>29</v>
      </c>
      <c r="F10329">
        <v>4646</v>
      </c>
      <c r="G10329">
        <v>2185</v>
      </c>
      <c r="H10329">
        <v>0.47029702970297027</v>
      </c>
      <c r="I10329" t="str">
        <f>VLOOKUP($B10329&amp;$E10329,'Employee List'!$A:$E,5,0)</f>
        <v>E-1252</v>
      </c>
    </row>
    <row r="10330" spans="1:9" x14ac:dyDescent="0.35">
      <c r="A10330" t="s">
        <v>1257</v>
      </c>
      <c r="B10330" t="s">
        <v>177</v>
      </c>
      <c r="C10330" t="s">
        <v>372</v>
      </c>
      <c r="D10330" t="s">
        <v>1279</v>
      </c>
      <c r="E10330" t="s">
        <v>30</v>
      </c>
      <c r="F10330">
        <v>2132</v>
      </c>
      <c r="G10330">
        <v>3215</v>
      </c>
      <c r="H10330">
        <v>1.5079737335834897</v>
      </c>
      <c r="I10330" t="str">
        <f>VLOOKUP($B10330&amp;$E10330,'Employee List'!$A:$E,5,0)</f>
        <v>E-1252</v>
      </c>
    </row>
    <row r="10331" spans="1:9" x14ac:dyDescent="0.35">
      <c r="A10331" t="s">
        <v>1257</v>
      </c>
      <c r="B10331" t="s">
        <v>177</v>
      </c>
      <c r="C10331" t="s">
        <v>372</v>
      </c>
      <c r="D10331" t="s">
        <v>1279</v>
      </c>
      <c r="E10331" t="s">
        <v>31</v>
      </c>
      <c r="F10331">
        <v>4713</v>
      </c>
      <c r="G10331">
        <v>4965</v>
      </c>
      <c r="H10331">
        <v>1.0534691279439847</v>
      </c>
      <c r="I10331" t="str">
        <f>VLOOKUP($B10331&amp;$E10331,'Employee List'!$A:$E,5,0)</f>
        <v>E-1252</v>
      </c>
    </row>
    <row r="10332" spans="1:9" x14ac:dyDescent="0.35">
      <c r="A10332" t="s">
        <v>1257</v>
      </c>
      <c r="B10332" t="s">
        <v>177</v>
      </c>
      <c r="C10332" t="s">
        <v>372</v>
      </c>
      <c r="D10332" t="s">
        <v>1280</v>
      </c>
      <c r="E10332" t="s">
        <v>29</v>
      </c>
      <c r="F10332">
        <v>1587</v>
      </c>
      <c r="G10332">
        <v>3686</v>
      </c>
      <c r="H10332">
        <v>2.322621298046629</v>
      </c>
      <c r="I10332" t="str">
        <f>VLOOKUP($B10332&amp;$E10332,'Employee List'!$A:$E,5,0)</f>
        <v>E-1252</v>
      </c>
    </row>
    <row r="10333" spans="1:9" x14ac:dyDescent="0.35">
      <c r="A10333" t="s">
        <v>1257</v>
      </c>
      <c r="B10333" t="s">
        <v>177</v>
      </c>
      <c r="C10333" t="s">
        <v>372</v>
      </c>
      <c r="D10333" t="s">
        <v>1280</v>
      </c>
      <c r="E10333" t="s">
        <v>30</v>
      </c>
      <c r="F10333">
        <v>2750</v>
      </c>
      <c r="G10333">
        <v>5378</v>
      </c>
      <c r="H10333">
        <v>1.9556363636363636</v>
      </c>
      <c r="I10333" t="str">
        <f>VLOOKUP($B10333&amp;$E10333,'Employee List'!$A:$E,5,0)</f>
        <v>E-1252</v>
      </c>
    </row>
    <row r="10334" spans="1:9" x14ac:dyDescent="0.35">
      <c r="A10334" t="s">
        <v>1257</v>
      </c>
      <c r="B10334" t="s">
        <v>177</v>
      </c>
      <c r="C10334" t="s">
        <v>372</v>
      </c>
      <c r="D10334" t="s">
        <v>1280</v>
      </c>
      <c r="E10334" t="s">
        <v>31</v>
      </c>
      <c r="F10334">
        <v>1144</v>
      </c>
      <c r="G10334">
        <v>4573</v>
      </c>
      <c r="H10334">
        <v>3.9973776223776225</v>
      </c>
      <c r="I10334" t="str">
        <f>VLOOKUP($B10334&amp;$E10334,'Employee List'!$A:$E,5,0)</f>
        <v>E-1252</v>
      </c>
    </row>
    <row r="10335" spans="1:9" x14ac:dyDescent="0.35">
      <c r="A10335" t="s">
        <v>1257</v>
      </c>
      <c r="B10335" t="s">
        <v>177</v>
      </c>
      <c r="C10335" t="s">
        <v>372</v>
      </c>
      <c r="D10335" t="s">
        <v>1262</v>
      </c>
      <c r="E10335" t="s">
        <v>29</v>
      </c>
      <c r="F10335">
        <v>22392</v>
      </c>
      <c r="G10335">
        <v>9318</v>
      </c>
      <c r="H10335">
        <v>0.41613076098606644</v>
      </c>
      <c r="I10335" t="str">
        <f>VLOOKUP($B10335&amp;$E10335,'Employee List'!$A:$E,5,0)</f>
        <v>E-1252</v>
      </c>
    </row>
    <row r="10336" spans="1:9" x14ac:dyDescent="0.35">
      <c r="A10336" t="s">
        <v>1257</v>
      </c>
      <c r="B10336" t="s">
        <v>177</v>
      </c>
      <c r="C10336" t="s">
        <v>372</v>
      </c>
      <c r="D10336" t="s">
        <v>1262</v>
      </c>
      <c r="E10336" t="s">
        <v>30</v>
      </c>
      <c r="F10336">
        <v>19986</v>
      </c>
      <c r="G10336">
        <v>7964</v>
      </c>
      <c r="H10336">
        <v>0.39847893525467826</v>
      </c>
      <c r="I10336" t="str">
        <f>VLOOKUP($B10336&amp;$E10336,'Employee List'!$A:$E,5,0)</f>
        <v>E-1252</v>
      </c>
    </row>
    <row r="10337" spans="1:9" x14ac:dyDescent="0.35">
      <c r="A10337" t="s">
        <v>1257</v>
      </c>
      <c r="B10337" t="s">
        <v>177</v>
      </c>
      <c r="C10337" t="s">
        <v>372</v>
      </c>
      <c r="D10337" t="s">
        <v>1262</v>
      </c>
      <c r="E10337" t="s">
        <v>31</v>
      </c>
      <c r="F10337">
        <v>22731</v>
      </c>
      <c r="G10337">
        <v>18174</v>
      </c>
      <c r="H10337">
        <v>0.79952487792002114</v>
      </c>
      <c r="I10337" t="str">
        <f>VLOOKUP($B10337&amp;$E10337,'Employee List'!$A:$E,5,0)</f>
        <v>E-1252</v>
      </c>
    </row>
    <row r="10338" spans="1:9" x14ac:dyDescent="0.35">
      <c r="A10338" t="s">
        <v>1257</v>
      </c>
      <c r="B10338" t="s">
        <v>177</v>
      </c>
      <c r="C10338" t="s">
        <v>372</v>
      </c>
      <c r="D10338" t="s">
        <v>1282</v>
      </c>
      <c r="E10338" t="s">
        <v>29</v>
      </c>
      <c r="F10338">
        <v>2443</v>
      </c>
      <c r="G10338">
        <v>4314</v>
      </c>
      <c r="H10338">
        <v>1.765861645517806</v>
      </c>
      <c r="I10338" t="str">
        <f>VLOOKUP($B10338&amp;$E10338,'Employee List'!$A:$E,5,0)</f>
        <v>E-1252</v>
      </c>
    </row>
    <row r="10339" spans="1:9" x14ac:dyDescent="0.35">
      <c r="A10339" t="s">
        <v>1257</v>
      </c>
      <c r="B10339" t="s">
        <v>177</v>
      </c>
      <c r="C10339" t="s">
        <v>372</v>
      </c>
      <c r="D10339" t="s">
        <v>1282</v>
      </c>
      <c r="E10339" t="s">
        <v>30</v>
      </c>
      <c r="F10339">
        <v>4525</v>
      </c>
      <c r="G10339">
        <v>6342</v>
      </c>
      <c r="H10339">
        <v>1.4015469613259668</v>
      </c>
      <c r="I10339" t="str">
        <f>VLOOKUP($B10339&amp;$E10339,'Employee List'!$A:$E,5,0)</f>
        <v>E-1252</v>
      </c>
    </row>
    <row r="10340" spans="1:9" x14ac:dyDescent="0.35">
      <c r="A10340" t="s">
        <v>1257</v>
      </c>
      <c r="B10340" t="s">
        <v>177</v>
      </c>
      <c r="C10340" t="s">
        <v>372</v>
      </c>
      <c r="D10340" t="s">
        <v>1281</v>
      </c>
      <c r="E10340" t="s">
        <v>29</v>
      </c>
      <c r="F10340">
        <v>7934</v>
      </c>
      <c r="G10340">
        <v>3323</v>
      </c>
      <c r="H10340">
        <v>0.41883035039072347</v>
      </c>
      <c r="I10340" t="str">
        <f>VLOOKUP($B10340&amp;$E10340,'Employee List'!$A:$E,5,0)</f>
        <v>E-1252</v>
      </c>
    </row>
    <row r="10341" spans="1:9" x14ac:dyDescent="0.35">
      <c r="A10341" t="s">
        <v>1257</v>
      </c>
      <c r="B10341" t="s">
        <v>177</v>
      </c>
      <c r="C10341" t="s">
        <v>372</v>
      </c>
      <c r="D10341" t="s">
        <v>1281</v>
      </c>
      <c r="E10341" t="s">
        <v>30</v>
      </c>
      <c r="F10341">
        <v>4197</v>
      </c>
      <c r="G10341">
        <v>1046</v>
      </c>
      <c r="H10341">
        <v>0.24922563736001907</v>
      </c>
      <c r="I10341" t="str">
        <f>VLOOKUP($B10341&amp;$E10341,'Employee List'!$A:$E,5,0)</f>
        <v>E-1252</v>
      </c>
    </row>
    <row r="10342" spans="1:9" x14ac:dyDescent="0.35">
      <c r="A10342" t="s">
        <v>1257</v>
      </c>
      <c r="B10342" t="s">
        <v>177</v>
      </c>
      <c r="C10342" t="s">
        <v>372</v>
      </c>
      <c r="D10342" t="s">
        <v>1281</v>
      </c>
      <c r="E10342" t="s">
        <v>31</v>
      </c>
      <c r="F10342">
        <v>7532</v>
      </c>
      <c r="G10342">
        <v>6136</v>
      </c>
      <c r="H10342">
        <v>0.8146574614976102</v>
      </c>
      <c r="I10342" t="str">
        <f>VLOOKUP($B10342&amp;$E10342,'Employee List'!$A:$E,5,0)</f>
        <v>E-1252</v>
      </c>
    </row>
    <row r="10343" spans="1:9" x14ac:dyDescent="0.35">
      <c r="A10343" t="s">
        <v>1257</v>
      </c>
      <c r="B10343" t="s">
        <v>178</v>
      </c>
      <c r="C10343" t="s">
        <v>373</v>
      </c>
      <c r="D10343" t="s">
        <v>1274</v>
      </c>
      <c r="E10343" t="s">
        <v>29</v>
      </c>
      <c r="F10343">
        <v>21384</v>
      </c>
      <c r="G10343">
        <v>20457</v>
      </c>
      <c r="H10343">
        <v>0.95664983164983164</v>
      </c>
      <c r="I10343" t="str">
        <f>VLOOKUP($B10343&amp;$E10343,'Employee List'!$A:$E,5,0)</f>
        <v>E-1253</v>
      </c>
    </row>
    <row r="10344" spans="1:9" x14ac:dyDescent="0.35">
      <c r="A10344" t="s">
        <v>1257</v>
      </c>
      <c r="B10344" t="s">
        <v>178</v>
      </c>
      <c r="C10344" t="s">
        <v>373</v>
      </c>
      <c r="D10344" t="s">
        <v>1274</v>
      </c>
      <c r="E10344" t="s">
        <v>30</v>
      </c>
      <c r="F10344">
        <v>20096</v>
      </c>
      <c r="G10344">
        <v>16694</v>
      </c>
      <c r="H10344">
        <v>0.8307125796178344</v>
      </c>
      <c r="I10344" t="str">
        <f>VLOOKUP($B10344&amp;$E10344,'Employee List'!$A:$E,5,0)</f>
        <v>E-1253</v>
      </c>
    </row>
    <row r="10345" spans="1:9" x14ac:dyDescent="0.35">
      <c r="A10345" t="s">
        <v>1257</v>
      </c>
      <c r="B10345" t="s">
        <v>178</v>
      </c>
      <c r="C10345" t="s">
        <v>373</v>
      </c>
      <c r="D10345" t="s">
        <v>1274</v>
      </c>
      <c r="E10345" t="s">
        <v>31</v>
      </c>
      <c r="F10345">
        <v>20520</v>
      </c>
      <c r="G10345">
        <v>12516</v>
      </c>
      <c r="H10345">
        <v>0.60994152046783623</v>
      </c>
      <c r="I10345" t="str">
        <f>VLOOKUP($B10345&amp;$E10345,'Employee List'!$A:$E,5,0)</f>
        <v>E-1253</v>
      </c>
    </row>
    <row r="10346" spans="1:9" x14ac:dyDescent="0.35">
      <c r="A10346" t="s">
        <v>1257</v>
      </c>
      <c r="B10346" t="s">
        <v>178</v>
      </c>
      <c r="C10346" t="s">
        <v>373</v>
      </c>
      <c r="D10346" t="s">
        <v>1263</v>
      </c>
      <c r="E10346" t="s">
        <v>29</v>
      </c>
      <c r="F10346">
        <v>3527</v>
      </c>
      <c r="G10346">
        <v>4383</v>
      </c>
      <c r="H10346">
        <v>1.2426991777714771</v>
      </c>
      <c r="I10346" t="str">
        <f>VLOOKUP($B10346&amp;$E10346,'Employee List'!$A:$E,5,0)</f>
        <v>E-1253</v>
      </c>
    </row>
    <row r="10347" spans="1:9" x14ac:dyDescent="0.35">
      <c r="A10347" t="s">
        <v>1257</v>
      </c>
      <c r="B10347" t="s">
        <v>178</v>
      </c>
      <c r="C10347" t="s">
        <v>373</v>
      </c>
      <c r="D10347" t="s">
        <v>1263</v>
      </c>
      <c r="E10347" t="s">
        <v>30</v>
      </c>
      <c r="F10347">
        <v>1206</v>
      </c>
      <c r="G10347">
        <v>2233</v>
      </c>
      <c r="H10347">
        <v>1.8515754560530679</v>
      </c>
      <c r="I10347" t="str">
        <f>VLOOKUP($B10347&amp;$E10347,'Employee List'!$A:$E,5,0)</f>
        <v>E-1253</v>
      </c>
    </row>
    <row r="10348" spans="1:9" x14ac:dyDescent="0.35">
      <c r="A10348" t="s">
        <v>1257</v>
      </c>
      <c r="B10348" t="s">
        <v>178</v>
      </c>
      <c r="C10348" t="s">
        <v>373</v>
      </c>
      <c r="D10348" t="s">
        <v>1263</v>
      </c>
      <c r="E10348" t="s">
        <v>31</v>
      </c>
      <c r="F10348">
        <v>2544</v>
      </c>
      <c r="G10348">
        <v>1348</v>
      </c>
      <c r="H10348">
        <v>0.52987421383647804</v>
      </c>
      <c r="I10348" t="str">
        <f>VLOOKUP($B10348&amp;$E10348,'Employee List'!$A:$E,5,0)</f>
        <v>E-1253</v>
      </c>
    </row>
    <row r="10349" spans="1:9" x14ac:dyDescent="0.35">
      <c r="A10349" t="s">
        <v>1257</v>
      </c>
      <c r="B10349" t="s">
        <v>178</v>
      </c>
      <c r="C10349" t="s">
        <v>373</v>
      </c>
      <c r="D10349" t="s">
        <v>1264</v>
      </c>
      <c r="E10349" t="s">
        <v>29</v>
      </c>
      <c r="F10349">
        <v>3605</v>
      </c>
      <c r="G10349">
        <v>1315</v>
      </c>
      <c r="H10349">
        <v>0.36477115117891817</v>
      </c>
      <c r="I10349" t="str">
        <f>VLOOKUP($B10349&amp;$E10349,'Employee List'!$A:$E,5,0)</f>
        <v>E-1253</v>
      </c>
    </row>
    <row r="10350" spans="1:9" x14ac:dyDescent="0.35">
      <c r="A10350" t="s">
        <v>1257</v>
      </c>
      <c r="B10350" t="s">
        <v>178</v>
      </c>
      <c r="C10350" t="s">
        <v>373</v>
      </c>
      <c r="D10350" t="s">
        <v>1264</v>
      </c>
      <c r="E10350" t="s">
        <v>30</v>
      </c>
      <c r="F10350">
        <v>1770</v>
      </c>
      <c r="G10350">
        <v>2761</v>
      </c>
      <c r="H10350">
        <v>1.5598870056497176</v>
      </c>
      <c r="I10350" t="str">
        <f>VLOOKUP($B10350&amp;$E10350,'Employee List'!$A:$E,5,0)</f>
        <v>E-1253</v>
      </c>
    </row>
    <row r="10351" spans="1:9" x14ac:dyDescent="0.35">
      <c r="A10351" t="s">
        <v>1257</v>
      </c>
      <c r="B10351" t="s">
        <v>178</v>
      </c>
      <c r="C10351" t="s">
        <v>373</v>
      </c>
      <c r="D10351" t="s">
        <v>1264</v>
      </c>
      <c r="E10351" t="s">
        <v>31</v>
      </c>
      <c r="F10351">
        <v>2262</v>
      </c>
      <c r="G10351">
        <v>4550</v>
      </c>
      <c r="H10351">
        <v>2.0114942528735633</v>
      </c>
      <c r="I10351" t="str">
        <f>VLOOKUP($B10351&amp;$E10351,'Employee List'!$A:$E,5,0)</f>
        <v>E-1253</v>
      </c>
    </row>
    <row r="10352" spans="1:9" x14ac:dyDescent="0.35">
      <c r="A10352" t="s">
        <v>1257</v>
      </c>
      <c r="B10352" t="s">
        <v>178</v>
      </c>
      <c r="C10352" t="s">
        <v>373</v>
      </c>
      <c r="D10352" t="s">
        <v>1265</v>
      </c>
      <c r="E10352" t="s">
        <v>29</v>
      </c>
      <c r="F10352">
        <v>10855</v>
      </c>
      <c r="G10352">
        <v>5300</v>
      </c>
      <c r="H10352">
        <v>0.48825426070935052</v>
      </c>
      <c r="I10352" t="str">
        <f>VLOOKUP($B10352&amp;$E10352,'Employee List'!$A:$E,5,0)</f>
        <v>E-1253</v>
      </c>
    </row>
    <row r="10353" spans="1:9" x14ac:dyDescent="0.35">
      <c r="A10353" t="s">
        <v>1257</v>
      </c>
      <c r="B10353" t="s">
        <v>178</v>
      </c>
      <c r="C10353" t="s">
        <v>373</v>
      </c>
      <c r="D10353" t="s">
        <v>1265</v>
      </c>
      <c r="E10353" t="s">
        <v>30</v>
      </c>
      <c r="F10353">
        <v>10379</v>
      </c>
      <c r="G10353">
        <v>15851</v>
      </c>
      <c r="H10353">
        <v>1.5272184218132767</v>
      </c>
      <c r="I10353" t="str">
        <f>VLOOKUP($B10353&amp;$E10353,'Employee List'!$A:$E,5,0)</f>
        <v>E-1253</v>
      </c>
    </row>
    <row r="10354" spans="1:9" x14ac:dyDescent="0.35">
      <c r="A10354" t="s">
        <v>1257</v>
      </c>
      <c r="B10354" t="s">
        <v>178</v>
      </c>
      <c r="C10354" t="s">
        <v>373</v>
      </c>
      <c r="D10354" t="s">
        <v>1265</v>
      </c>
      <c r="E10354" t="s">
        <v>31</v>
      </c>
      <c r="F10354">
        <v>10010</v>
      </c>
      <c r="G10354">
        <v>13504</v>
      </c>
      <c r="H10354">
        <v>1.349050949050949</v>
      </c>
      <c r="I10354" t="str">
        <f>VLOOKUP($B10354&amp;$E10354,'Employee List'!$A:$E,5,0)</f>
        <v>E-1253</v>
      </c>
    </row>
    <row r="10355" spans="1:9" x14ac:dyDescent="0.35">
      <c r="A10355" t="s">
        <v>1257</v>
      </c>
      <c r="B10355" t="s">
        <v>178</v>
      </c>
      <c r="C10355" t="s">
        <v>373</v>
      </c>
      <c r="D10355" t="s">
        <v>1260</v>
      </c>
      <c r="E10355" t="s">
        <v>29</v>
      </c>
      <c r="F10355">
        <v>47224</v>
      </c>
      <c r="G10355">
        <v>15212</v>
      </c>
      <c r="H10355">
        <v>0.322124343554125</v>
      </c>
      <c r="I10355" t="str">
        <f>VLOOKUP($B10355&amp;$E10355,'Employee List'!$A:$E,5,0)</f>
        <v>E-1253</v>
      </c>
    </row>
    <row r="10356" spans="1:9" x14ac:dyDescent="0.35">
      <c r="A10356" t="s">
        <v>1257</v>
      </c>
      <c r="B10356" t="s">
        <v>178</v>
      </c>
      <c r="C10356" t="s">
        <v>373</v>
      </c>
      <c r="D10356" t="s">
        <v>1260</v>
      </c>
      <c r="E10356" t="s">
        <v>30</v>
      </c>
      <c r="F10356">
        <v>44981</v>
      </c>
      <c r="G10356">
        <v>18733</v>
      </c>
      <c r="H10356">
        <v>0.41646472955247771</v>
      </c>
      <c r="I10356" t="str">
        <f>VLOOKUP($B10356&amp;$E10356,'Employee List'!$A:$E,5,0)</f>
        <v>E-1253</v>
      </c>
    </row>
    <row r="10357" spans="1:9" x14ac:dyDescent="0.35">
      <c r="A10357" t="s">
        <v>1257</v>
      </c>
      <c r="B10357" t="s">
        <v>178</v>
      </c>
      <c r="C10357" t="s">
        <v>373</v>
      </c>
      <c r="D10357" t="s">
        <v>1260</v>
      </c>
      <c r="E10357" t="s">
        <v>31</v>
      </c>
      <c r="F10357">
        <v>51216</v>
      </c>
      <c r="G10357">
        <v>30237</v>
      </c>
      <c r="H10357">
        <v>0.59038191190253042</v>
      </c>
      <c r="I10357" t="str">
        <f>VLOOKUP($B10357&amp;$E10357,'Employee List'!$A:$E,5,0)</f>
        <v>E-1253</v>
      </c>
    </row>
    <row r="10358" spans="1:9" x14ac:dyDescent="0.35">
      <c r="A10358" t="s">
        <v>1257</v>
      </c>
      <c r="B10358" t="s">
        <v>178</v>
      </c>
      <c r="C10358" t="s">
        <v>373</v>
      </c>
      <c r="D10358" t="s">
        <v>1261</v>
      </c>
      <c r="E10358" t="s">
        <v>29</v>
      </c>
      <c r="F10358">
        <v>33644</v>
      </c>
      <c r="G10358">
        <v>37052</v>
      </c>
      <c r="H10358">
        <v>1.1012959220068956</v>
      </c>
      <c r="I10358" t="str">
        <f>VLOOKUP($B10358&amp;$E10358,'Employee List'!$A:$E,5,0)</f>
        <v>E-1253</v>
      </c>
    </row>
    <row r="10359" spans="1:9" x14ac:dyDescent="0.35">
      <c r="A10359" t="s">
        <v>1257</v>
      </c>
      <c r="B10359" t="s">
        <v>178</v>
      </c>
      <c r="C10359" t="s">
        <v>373</v>
      </c>
      <c r="D10359" t="s">
        <v>1261</v>
      </c>
      <c r="E10359" t="s">
        <v>30</v>
      </c>
      <c r="F10359">
        <v>31985</v>
      </c>
      <c r="G10359">
        <v>41208</v>
      </c>
      <c r="H10359">
        <v>1.2883539158980772</v>
      </c>
      <c r="I10359" t="str">
        <f>VLOOKUP($B10359&amp;$E10359,'Employee List'!$A:$E,5,0)</f>
        <v>E-1253</v>
      </c>
    </row>
    <row r="10360" spans="1:9" x14ac:dyDescent="0.35">
      <c r="A10360" t="s">
        <v>1257</v>
      </c>
      <c r="B10360" t="s">
        <v>178</v>
      </c>
      <c r="C10360" t="s">
        <v>373</v>
      </c>
      <c r="D10360" t="s">
        <v>1261</v>
      </c>
      <c r="E10360" t="s">
        <v>31</v>
      </c>
      <c r="F10360">
        <v>33987</v>
      </c>
      <c r="G10360">
        <v>22020</v>
      </c>
      <c r="H10360">
        <v>0.6478947832994969</v>
      </c>
      <c r="I10360" t="str">
        <f>VLOOKUP($B10360&amp;$E10360,'Employee List'!$A:$E,5,0)</f>
        <v>E-1253</v>
      </c>
    </row>
    <row r="10361" spans="1:9" x14ac:dyDescent="0.35">
      <c r="A10361" t="s">
        <v>1257</v>
      </c>
      <c r="B10361" t="s">
        <v>178</v>
      </c>
      <c r="C10361" t="s">
        <v>373</v>
      </c>
      <c r="D10361" t="s">
        <v>1266</v>
      </c>
      <c r="E10361" t="s">
        <v>29</v>
      </c>
      <c r="F10361">
        <v>205725</v>
      </c>
      <c r="G10361">
        <v>259165</v>
      </c>
      <c r="H10361">
        <v>1.2597642483898408</v>
      </c>
      <c r="I10361" t="str">
        <f>VLOOKUP($B10361&amp;$E10361,'Employee List'!$A:$E,5,0)</f>
        <v>E-1253</v>
      </c>
    </row>
    <row r="10362" spans="1:9" x14ac:dyDescent="0.35">
      <c r="A10362" t="s">
        <v>1257</v>
      </c>
      <c r="B10362" t="s">
        <v>178</v>
      </c>
      <c r="C10362" t="s">
        <v>373</v>
      </c>
      <c r="D10362" t="s">
        <v>1266</v>
      </c>
      <c r="E10362" t="s">
        <v>30</v>
      </c>
      <c r="F10362">
        <v>217994</v>
      </c>
      <c r="G10362">
        <v>265854</v>
      </c>
      <c r="H10362">
        <v>1.2195473269906512</v>
      </c>
      <c r="I10362" t="str">
        <f>VLOOKUP($B10362&amp;$E10362,'Employee List'!$A:$E,5,0)</f>
        <v>E-1253</v>
      </c>
    </row>
    <row r="10363" spans="1:9" x14ac:dyDescent="0.35">
      <c r="A10363" t="s">
        <v>1257</v>
      </c>
      <c r="B10363" t="s">
        <v>178</v>
      </c>
      <c r="C10363" t="s">
        <v>373</v>
      </c>
      <c r="D10363" t="s">
        <v>1266</v>
      </c>
      <c r="E10363" t="s">
        <v>31</v>
      </c>
      <c r="F10363">
        <v>220706</v>
      </c>
      <c r="G10363">
        <v>213970</v>
      </c>
      <c r="H10363">
        <v>0.96947976040524497</v>
      </c>
      <c r="I10363" t="str">
        <f>VLOOKUP($B10363&amp;$E10363,'Employee List'!$A:$E,5,0)</f>
        <v>E-1253</v>
      </c>
    </row>
    <row r="10364" spans="1:9" x14ac:dyDescent="0.35">
      <c r="A10364" t="s">
        <v>1257</v>
      </c>
      <c r="B10364" t="s">
        <v>178</v>
      </c>
      <c r="C10364" t="s">
        <v>373</v>
      </c>
      <c r="D10364" t="s">
        <v>1267</v>
      </c>
      <c r="E10364" t="s">
        <v>29</v>
      </c>
      <c r="F10364">
        <v>14332</v>
      </c>
      <c r="G10364">
        <v>7561</v>
      </c>
      <c r="H10364">
        <v>0.52756070332123917</v>
      </c>
      <c r="I10364" t="str">
        <f>VLOOKUP($B10364&amp;$E10364,'Employee List'!$A:$E,5,0)</f>
        <v>E-1253</v>
      </c>
    </row>
    <row r="10365" spans="1:9" x14ac:dyDescent="0.35">
      <c r="A10365" t="s">
        <v>1257</v>
      </c>
      <c r="B10365" t="s">
        <v>178</v>
      </c>
      <c r="C10365" t="s">
        <v>373</v>
      </c>
      <c r="D10365" t="s">
        <v>1267</v>
      </c>
      <c r="E10365" t="s">
        <v>30</v>
      </c>
      <c r="F10365">
        <v>14514</v>
      </c>
      <c r="G10365">
        <v>7905</v>
      </c>
      <c r="H10365">
        <v>0.54464654816039682</v>
      </c>
      <c r="I10365" t="str">
        <f>VLOOKUP($B10365&amp;$E10365,'Employee List'!$A:$E,5,0)</f>
        <v>E-1253</v>
      </c>
    </row>
    <row r="10366" spans="1:9" x14ac:dyDescent="0.35">
      <c r="A10366" t="s">
        <v>1257</v>
      </c>
      <c r="B10366" t="s">
        <v>178</v>
      </c>
      <c r="C10366" t="s">
        <v>373</v>
      </c>
      <c r="D10366" t="s">
        <v>1267</v>
      </c>
      <c r="E10366" t="s">
        <v>31</v>
      </c>
      <c r="F10366">
        <v>17041</v>
      </c>
      <c r="G10366">
        <v>14444</v>
      </c>
      <c r="H10366">
        <v>0.84760284020890797</v>
      </c>
      <c r="I10366" t="str">
        <f>VLOOKUP($B10366&amp;$E10366,'Employee List'!$A:$E,5,0)</f>
        <v>E-1253</v>
      </c>
    </row>
    <row r="10367" spans="1:9" x14ac:dyDescent="0.35">
      <c r="A10367" t="s">
        <v>1257</v>
      </c>
      <c r="B10367" t="s">
        <v>178</v>
      </c>
      <c r="C10367" t="s">
        <v>373</v>
      </c>
      <c r="D10367" t="s">
        <v>1268</v>
      </c>
      <c r="E10367" t="s">
        <v>29</v>
      </c>
      <c r="F10367">
        <v>13597</v>
      </c>
      <c r="G10367">
        <v>4907</v>
      </c>
      <c r="H10367">
        <v>0.36088843127160403</v>
      </c>
      <c r="I10367" t="str">
        <f>VLOOKUP($B10367&amp;$E10367,'Employee List'!$A:$E,5,0)</f>
        <v>E-1253</v>
      </c>
    </row>
    <row r="10368" spans="1:9" x14ac:dyDescent="0.35">
      <c r="A10368" t="s">
        <v>1257</v>
      </c>
      <c r="B10368" t="s">
        <v>178</v>
      </c>
      <c r="C10368" t="s">
        <v>373</v>
      </c>
      <c r="D10368" t="s">
        <v>1268</v>
      </c>
      <c r="E10368" t="s">
        <v>30</v>
      </c>
      <c r="F10368">
        <v>13175</v>
      </c>
      <c r="G10368">
        <v>8076</v>
      </c>
      <c r="H10368">
        <v>0.61297912713472491</v>
      </c>
      <c r="I10368" t="str">
        <f>VLOOKUP($B10368&amp;$E10368,'Employee List'!$A:$E,5,0)</f>
        <v>E-1253</v>
      </c>
    </row>
    <row r="10369" spans="1:9" x14ac:dyDescent="0.35">
      <c r="A10369" t="s">
        <v>1257</v>
      </c>
      <c r="B10369" t="s">
        <v>178</v>
      </c>
      <c r="C10369" t="s">
        <v>373</v>
      </c>
      <c r="D10369" t="s">
        <v>1268</v>
      </c>
      <c r="E10369" t="s">
        <v>31</v>
      </c>
      <c r="F10369">
        <v>13914</v>
      </c>
      <c r="G10369">
        <v>8082</v>
      </c>
      <c r="H10369">
        <v>0.58085381630012933</v>
      </c>
      <c r="I10369" t="str">
        <f>VLOOKUP($B10369&amp;$E10369,'Employee List'!$A:$E,5,0)</f>
        <v>E-1253</v>
      </c>
    </row>
    <row r="10370" spans="1:9" x14ac:dyDescent="0.35">
      <c r="A10370" t="s">
        <v>1257</v>
      </c>
      <c r="B10370" t="s">
        <v>178</v>
      </c>
      <c r="C10370" t="s">
        <v>373</v>
      </c>
      <c r="D10370" t="s">
        <v>1269</v>
      </c>
      <c r="E10370" t="s">
        <v>29</v>
      </c>
      <c r="F10370">
        <v>13068</v>
      </c>
      <c r="G10370">
        <v>11118</v>
      </c>
      <c r="H10370">
        <v>0.85078053259871445</v>
      </c>
      <c r="I10370" t="str">
        <f>VLOOKUP($B10370&amp;$E10370,'Employee List'!$A:$E,5,0)</f>
        <v>E-1253</v>
      </c>
    </row>
    <row r="10371" spans="1:9" x14ac:dyDescent="0.35">
      <c r="A10371" t="s">
        <v>1257</v>
      </c>
      <c r="B10371" t="s">
        <v>178</v>
      </c>
      <c r="C10371" t="s">
        <v>373</v>
      </c>
      <c r="D10371" t="s">
        <v>1269</v>
      </c>
      <c r="E10371" t="s">
        <v>30</v>
      </c>
      <c r="F10371">
        <v>12393</v>
      </c>
      <c r="G10371">
        <v>18350</v>
      </c>
      <c r="H10371">
        <v>1.4806745743564915</v>
      </c>
      <c r="I10371" t="str">
        <f>VLOOKUP($B10371&amp;$E10371,'Employee List'!$A:$E,5,0)</f>
        <v>E-1253</v>
      </c>
    </row>
    <row r="10372" spans="1:9" x14ac:dyDescent="0.35">
      <c r="A10372" t="s">
        <v>1257</v>
      </c>
      <c r="B10372" t="s">
        <v>178</v>
      </c>
      <c r="C10372" t="s">
        <v>373</v>
      </c>
      <c r="D10372" t="s">
        <v>1269</v>
      </c>
      <c r="E10372" t="s">
        <v>31</v>
      </c>
      <c r="F10372">
        <v>9578</v>
      </c>
      <c r="G10372">
        <v>11553</v>
      </c>
      <c r="H10372">
        <v>1.2062017122572561</v>
      </c>
      <c r="I10372" t="str">
        <f>VLOOKUP($B10372&amp;$E10372,'Employee List'!$A:$E,5,0)</f>
        <v>E-1253</v>
      </c>
    </row>
    <row r="10373" spans="1:9" x14ac:dyDescent="0.35">
      <c r="A10373" t="s">
        <v>1257</v>
      </c>
      <c r="B10373" t="s">
        <v>178</v>
      </c>
      <c r="C10373" t="s">
        <v>373</v>
      </c>
      <c r="D10373" t="s">
        <v>1270</v>
      </c>
      <c r="E10373" t="s">
        <v>29</v>
      </c>
      <c r="F10373">
        <v>5334</v>
      </c>
      <c r="G10373">
        <v>7416</v>
      </c>
      <c r="H10373">
        <v>1.3903262092238471</v>
      </c>
      <c r="I10373" t="str">
        <f>VLOOKUP($B10373&amp;$E10373,'Employee List'!$A:$E,5,0)</f>
        <v>E-1253</v>
      </c>
    </row>
    <row r="10374" spans="1:9" x14ac:dyDescent="0.35">
      <c r="A10374" t="s">
        <v>1257</v>
      </c>
      <c r="B10374" t="s">
        <v>178</v>
      </c>
      <c r="C10374" t="s">
        <v>373</v>
      </c>
      <c r="D10374" t="s">
        <v>1270</v>
      </c>
      <c r="E10374" t="s">
        <v>30</v>
      </c>
      <c r="F10374">
        <v>8103</v>
      </c>
      <c r="G10374">
        <v>7615</v>
      </c>
      <c r="H10374">
        <v>0.93977539183018632</v>
      </c>
      <c r="I10374" t="str">
        <f>VLOOKUP($B10374&amp;$E10374,'Employee List'!$A:$E,5,0)</f>
        <v>E-1253</v>
      </c>
    </row>
    <row r="10375" spans="1:9" x14ac:dyDescent="0.35">
      <c r="A10375" t="s">
        <v>1257</v>
      </c>
      <c r="B10375" t="s">
        <v>178</v>
      </c>
      <c r="C10375" t="s">
        <v>373</v>
      </c>
      <c r="D10375" t="s">
        <v>1270</v>
      </c>
      <c r="E10375" t="s">
        <v>31</v>
      </c>
      <c r="F10375">
        <v>5143</v>
      </c>
      <c r="G10375">
        <v>6205</v>
      </c>
      <c r="H10375">
        <v>1.2064942640482208</v>
      </c>
      <c r="I10375" t="str">
        <f>VLOOKUP($B10375&amp;$E10375,'Employee List'!$A:$E,5,0)</f>
        <v>E-1253</v>
      </c>
    </row>
    <row r="10376" spans="1:9" x14ac:dyDescent="0.35">
      <c r="A10376" t="s">
        <v>1257</v>
      </c>
      <c r="B10376" t="s">
        <v>178</v>
      </c>
      <c r="C10376" t="s">
        <v>373</v>
      </c>
      <c r="D10376" t="s">
        <v>1271</v>
      </c>
      <c r="E10376" t="s">
        <v>29</v>
      </c>
      <c r="F10376">
        <v>23497</v>
      </c>
      <c r="G10376">
        <v>31138</v>
      </c>
      <c r="H10376">
        <v>1.3251904498446609</v>
      </c>
      <c r="I10376" t="str">
        <f>VLOOKUP($B10376&amp;$E10376,'Employee List'!$A:$E,5,0)</f>
        <v>E-1253</v>
      </c>
    </row>
    <row r="10377" spans="1:9" x14ac:dyDescent="0.35">
      <c r="A10377" t="s">
        <v>1257</v>
      </c>
      <c r="B10377" t="s">
        <v>178</v>
      </c>
      <c r="C10377" t="s">
        <v>373</v>
      </c>
      <c r="D10377" t="s">
        <v>1271</v>
      </c>
      <c r="E10377" t="s">
        <v>30</v>
      </c>
      <c r="F10377">
        <v>24853</v>
      </c>
      <c r="G10377">
        <v>19668</v>
      </c>
      <c r="H10377">
        <v>0.79137327485615416</v>
      </c>
      <c r="I10377" t="str">
        <f>VLOOKUP($B10377&amp;$E10377,'Employee List'!$A:$E,5,0)</f>
        <v>E-1253</v>
      </c>
    </row>
    <row r="10378" spans="1:9" x14ac:dyDescent="0.35">
      <c r="A10378" t="s">
        <v>1257</v>
      </c>
      <c r="B10378" t="s">
        <v>178</v>
      </c>
      <c r="C10378" t="s">
        <v>373</v>
      </c>
      <c r="D10378" t="s">
        <v>1271</v>
      </c>
      <c r="E10378" t="s">
        <v>31</v>
      </c>
      <c r="F10378">
        <v>23936</v>
      </c>
      <c r="G10378">
        <v>20740</v>
      </c>
      <c r="H10378">
        <v>0.86647727272727271</v>
      </c>
      <c r="I10378" t="str">
        <f>VLOOKUP($B10378&amp;$E10378,'Employee List'!$A:$E,5,0)</f>
        <v>E-1253</v>
      </c>
    </row>
    <row r="10379" spans="1:9" x14ac:dyDescent="0.35">
      <c r="A10379" t="s">
        <v>1257</v>
      </c>
      <c r="B10379" t="s">
        <v>178</v>
      </c>
      <c r="C10379" t="s">
        <v>373</v>
      </c>
      <c r="D10379" t="s">
        <v>1258</v>
      </c>
      <c r="E10379" t="s">
        <v>29</v>
      </c>
      <c r="F10379">
        <v>162166</v>
      </c>
      <c r="G10379">
        <v>172869</v>
      </c>
      <c r="H10379">
        <v>1.0660002713269119</v>
      </c>
      <c r="I10379" t="str">
        <f>VLOOKUP($B10379&amp;$E10379,'Employee List'!$A:$E,5,0)</f>
        <v>E-1253</v>
      </c>
    </row>
    <row r="10380" spans="1:9" x14ac:dyDescent="0.35">
      <c r="A10380" t="s">
        <v>1257</v>
      </c>
      <c r="B10380" t="s">
        <v>178</v>
      </c>
      <c r="C10380" t="s">
        <v>373</v>
      </c>
      <c r="D10380" t="s">
        <v>1258</v>
      </c>
      <c r="E10380" t="s">
        <v>30</v>
      </c>
      <c r="F10380">
        <v>153751</v>
      </c>
      <c r="G10380">
        <v>123780</v>
      </c>
      <c r="H10380">
        <v>0.80506793451749903</v>
      </c>
      <c r="I10380" t="str">
        <f>VLOOKUP($B10380&amp;$E10380,'Employee List'!$A:$E,5,0)</f>
        <v>E-1253</v>
      </c>
    </row>
    <row r="10381" spans="1:9" x14ac:dyDescent="0.35">
      <c r="A10381" t="s">
        <v>1257</v>
      </c>
      <c r="B10381" t="s">
        <v>178</v>
      </c>
      <c r="C10381" t="s">
        <v>373</v>
      </c>
      <c r="D10381" t="s">
        <v>1258</v>
      </c>
      <c r="E10381" t="s">
        <v>31</v>
      </c>
      <c r="F10381">
        <v>152371</v>
      </c>
      <c r="G10381">
        <v>99170</v>
      </c>
      <c r="H10381">
        <v>0.65084563335542855</v>
      </c>
      <c r="I10381" t="str">
        <f>VLOOKUP($B10381&amp;$E10381,'Employee List'!$A:$E,5,0)</f>
        <v>E-1253</v>
      </c>
    </row>
    <row r="10382" spans="1:9" x14ac:dyDescent="0.35">
      <c r="A10382" t="s">
        <v>1257</v>
      </c>
      <c r="B10382" t="s">
        <v>178</v>
      </c>
      <c r="C10382" t="s">
        <v>373</v>
      </c>
      <c r="D10382" t="s">
        <v>1272</v>
      </c>
      <c r="E10382" t="s">
        <v>29</v>
      </c>
      <c r="F10382">
        <v>10696</v>
      </c>
      <c r="G10382">
        <v>14265</v>
      </c>
      <c r="H10382">
        <v>1.3336761406133133</v>
      </c>
      <c r="I10382" t="str">
        <f>VLOOKUP($B10382&amp;$E10382,'Employee List'!$A:$E,5,0)</f>
        <v>E-1253</v>
      </c>
    </row>
    <row r="10383" spans="1:9" x14ac:dyDescent="0.35">
      <c r="A10383" t="s">
        <v>1257</v>
      </c>
      <c r="B10383" t="s">
        <v>178</v>
      </c>
      <c r="C10383" t="s">
        <v>373</v>
      </c>
      <c r="D10383" t="s">
        <v>1272</v>
      </c>
      <c r="E10383" t="s">
        <v>30</v>
      </c>
      <c r="F10383">
        <v>10816</v>
      </c>
      <c r="G10383">
        <v>10494</v>
      </c>
      <c r="H10383">
        <v>0.97022928994082835</v>
      </c>
      <c r="I10383" t="str">
        <f>VLOOKUP($B10383&amp;$E10383,'Employee List'!$A:$E,5,0)</f>
        <v>E-1253</v>
      </c>
    </row>
    <row r="10384" spans="1:9" x14ac:dyDescent="0.35">
      <c r="A10384" t="s">
        <v>1257</v>
      </c>
      <c r="B10384" t="s">
        <v>178</v>
      </c>
      <c r="C10384" t="s">
        <v>373</v>
      </c>
      <c r="D10384" t="s">
        <v>1272</v>
      </c>
      <c r="E10384" t="s">
        <v>31</v>
      </c>
      <c r="F10384">
        <v>9984</v>
      </c>
      <c r="G10384">
        <v>9246</v>
      </c>
      <c r="H10384">
        <v>0.92608173076923073</v>
      </c>
      <c r="I10384" t="str">
        <f>VLOOKUP($B10384&amp;$E10384,'Employee List'!$A:$E,5,0)</f>
        <v>E-1253</v>
      </c>
    </row>
    <row r="10385" spans="1:9" x14ac:dyDescent="0.35">
      <c r="A10385" t="s">
        <v>1257</v>
      </c>
      <c r="B10385" t="s">
        <v>178</v>
      </c>
      <c r="C10385" t="s">
        <v>373</v>
      </c>
      <c r="D10385" t="s">
        <v>1259</v>
      </c>
      <c r="E10385" t="s">
        <v>29</v>
      </c>
      <c r="F10385">
        <v>25161</v>
      </c>
      <c r="G10385">
        <v>26692</v>
      </c>
      <c r="H10385">
        <v>1.0608481379913357</v>
      </c>
      <c r="I10385" t="str">
        <f>VLOOKUP($B10385&amp;$E10385,'Employee List'!$A:$E,5,0)</f>
        <v>E-1253</v>
      </c>
    </row>
    <row r="10386" spans="1:9" x14ac:dyDescent="0.35">
      <c r="A10386" t="s">
        <v>1257</v>
      </c>
      <c r="B10386" t="s">
        <v>178</v>
      </c>
      <c r="C10386" t="s">
        <v>373</v>
      </c>
      <c r="D10386" t="s">
        <v>1259</v>
      </c>
      <c r="E10386" t="s">
        <v>30</v>
      </c>
      <c r="F10386">
        <v>26548</v>
      </c>
      <c r="G10386">
        <v>22918</v>
      </c>
      <c r="H10386">
        <v>0.86326653608558079</v>
      </c>
      <c r="I10386" t="str">
        <f>VLOOKUP($B10386&amp;$E10386,'Employee List'!$A:$E,5,0)</f>
        <v>E-1253</v>
      </c>
    </row>
    <row r="10387" spans="1:9" x14ac:dyDescent="0.35">
      <c r="A10387" t="s">
        <v>1257</v>
      </c>
      <c r="B10387" t="s">
        <v>178</v>
      </c>
      <c r="C10387" t="s">
        <v>373</v>
      </c>
      <c r="D10387" t="s">
        <v>1259</v>
      </c>
      <c r="E10387" t="s">
        <v>31</v>
      </c>
      <c r="F10387">
        <v>24969</v>
      </c>
      <c r="G10387">
        <v>27785</v>
      </c>
      <c r="H10387">
        <v>1.1127798470102928</v>
      </c>
      <c r="I10387" t="str">
        <f>VLOOKUP($B10387&amp;$E10387,'Employee List'!$A:$E,5,0)</f>
        <v>E-1253</v>
      </c>
    </row>
    <row r="10388" spans="1:9" x14ac:dyDescent="0.35">
      <c r="A10388" t="s">
        <v>1257</v>
      </c>
      <c r="B10388" t="s">
        <v>178</v>
      </c>
      <c r="C10388" t="s">
        <v>373</v>
      </c>
      <c r="D10388" t="s">
        <v>1273</v>
      </c>
      <c r="E10388" t="s">
        <v>29</v>
      </c>
      <c r="F10388">
        <v>10063</v>
      </c>
      <c r="G10388">
        <v>8866</v>
      </c>
      <c r="H10388">
        <v>0.88104938885024342</v>
      </c>
      <c r="I10388" t="str">
        <f>VLOOKUP($B10388&amp;$E10388,'Employee List'!$A:$E,5,0)</f>
        <v>E-1253</v>
      </c>
    </row>
    <row r="10389" spans="1:9" x14ac:dyDescent="0.35">
      <c r="A10389" t="s">
        <v>1257</v>
      </c>
      <c r="B10389" t="s">
        <v>178</v>
      </c>
      <c r="C10389" t="s">
        <v>373</v>
      </c>
      <c r="D10389" t="s">
        <v>1273</v>
      </c>
      <c r="E10389" t="s">
        <v>30</v>
      </c>
      <c r="F10389">
        <v>10491</v>
      </c>
      <c r="G10389">
        <v>12490</v>
      </c>
      <c r="H10389">
        <v>1.1905442760461349</v>
      </c>
      <c r="I10389" t="str">
        <f>VLOOKUP($B10389&amp;$E10389,'Employee List'!$A:$E,5,0)</f>
        <v>E-1253</v>
      </c>
    </row>
    <row r="10390" spans="1:9" x14ac:dyDescent="0.35">
      <c r="A10390" t="s">
        <v>1257</v>
      </c>
      <c r="B10390" t="s">
        <v>178</v>
      </c>
      <c r="C10390" t="s">
        <v>373</v>
      </c>
      <c r="D10390" t="s">
        <v>1273</v>
      </c>
      <c r="E10390" t="s">
        <v>31</v>
      </c>
      <c r="F10390">
        <v>10031</v>
      </c>
      <c r="G10390">
        <v>9234</v>
      </c>
      <c r="H10390">
        <v>0.92054630645000501</v>
      </c>
      <c r="I10390" t="str">
        <f>VLOOKUP($B10390&amp;$E10390,'Employee List'!$A:$E,5,0)</f>
        <v>E-1253</v>
      </c>
    </row>
    <row r="10391" spans="1:9" x14ac:dyDescent="0.35">
      <c r="A10391" t="s">
        <v>1257</v>
      </c>
      <c r="B10391" t="s">
        <v>178</v>
      </c>
      <c r="C10391" t="s">
        <v>373</v>
      </c>
      <c r="D10391" t="s">
        <v>1275</v>
      </c>
      <c r="E10391" t="s">
        <v>29</v>
      </c>
      <c r="F10391">
        <v>3854</v>
      </c>
      <c r="G10391">
        <v>5608</v>
      </c>
      <c r="H10391">
        <v>1.4551115723923196</v>
      </c>
      <c r="I10391" t="str">
        <f>VLOOKUP($B10391&amp;$E10391,'Employee List'!$A:$E,5,0)</f>
        <v>E-1253</v>
      </c>
    </row>
    <row r="10392" spans="1:9" x14ac:dyDescent="0.35">
      <c r="A10392" t="s">
        <v>1257</v>
      </c>
      <c r="B10392" t="s">
        <v>178</v>
      </c>
      <c r="C10392" t="s">
        <v>373</v>
      </c>
      <c r="D10392" t="s">
        <v>1275</v>
      </c>
      <c r="E10392" t="s">
        <v>30</v>
      </c>
      <c r="F10392">
        <v>3716</v>
      </c>
      <c r="G10392">
        <v>4866</v>
      </c>
      <c r="H10392">
        <v>1.3094725511302476</v>
      </c>
      <c r="I10392" t="str">
        <f>VLOOKUP($B10392&amp;$E10392,'Employee List'!$A:$E,5,0)</f>
        <v>E-1253</v>
      </c>
    </row>
    <row r="10393" spans="1:9" x14ac:dyDescent="0.35">
      <c r="A10393" t="s">
        <v>1257</v>
      </c>
      <c r="B10393" t="s">
        <v>178</v>
      </c>
      <c r="C10393" t="s">
        <v>373</v>
      </c>
      <c r="D10393" t="s">
        <v>1275</v>
      </c>
      <c r="E10393" t="s">
        <v>31</v>
      </c>
      <c r="F10393">
        <v>2321</v>
      </c>
      <c r="G10393">
        <v>4942</v>
      </c>
      <c r="H10393">
        <v>2.1292546316243</v>
      </c>
      <c r="I10393" t="str">
        <f>VLOOKUP($B10393&amp;$E10393,'Employee List'!$A:$E,5,0)</f>
        <v>E-1253</v>
      </c>
    </row>
    <row r="10394" spans="1:9" x14ac:dyDescent="0.35">
      <c r="A10394" t="s">
        <v>1257</v>
      </c>
      <c r="B10394" t="s">
        <v>178</v>
      </c>
      <c r="C10394" t="s">
        <v>373</v>
      </c>
      <c r="D10394" t="s">
        <v>1276</v>
      </c>
      <c r="E10394" t="s">
        <v>29</v>
      </c>
      <c r="F10394">
        <v>4768</v>
      </c>
      <c r="G10394">
        <v>1665</v>
      </c>
      <c r="H10394">
        <v>0.34920302013422821</v>
      </c>
      <c r="I10394" t="str">
        <f>VLOOKUP($B10394&amp;$E10394,'Employee List'!$A:$E,5,0)</f>
        <v>E-1253</v>
      </c>
    </row>
    <row r="10395" spans="1:9" x14ac:dyDescent="0.35">
      <c r="A10395" t="s">
        <v>1257</v>
      </c>
      <c r="B10395" t="s">
        <v>178</v>
      </c>
      <c r="C10395" t="s">
        <v>373</v>
      </c>
      <c r="D10395" t="s">
        <v>1276</v>
      </c>
      <c r="E10395" t="s">
        <v>30</v>
      </c>
      <c r="F10395">
        <v>2951</v>
      </c>
      <c r="G10395">
        <v>7010</v>
      </c>
      <c r="H10395">
        <v>2.3754659437478822</v>
      </c>
      <c r="I10395" t="str">
        <f>VLOOKUP($B10395&amp;$E10395,'Employee List'!$A:$E,5,0)</f>
        <v>E-1253</v>
      </c>
    </row>
    <row r="10396" spans="1:9" x14ac:dyDescent="0.35">
      <c r="A10396" t="s">
        <v>1257</v>
      </c>
      <c r="B10396" t="s">
        <v>178</v>
      </c>
      <c r="C10396" t="s">
        <v>373</v>
      </c>
      <c r="D10396" t="s">
        <v>1276</v>
      </c>
      <c r="E10396" t="s">
        <v>31</v>
      </c>
      <c r="F10396">
        <v>2795</v>
      </c>
      <c r="G10396">
        <v>5688</v>
      </c>
      <c r="H10396">
        <v>2.035062611806798</v>
      </c>
      <c r="I10396" t="str">
        <f>VLOOKUP($B10396&amp;$E10396,'Employee List'!$A:$E,5,0)</f>
        <v>E-1253</v>
      </c>
    </row>
    <row r="10397" spans="1:9" x14ac:dyDescent="0.35">
      <c r="A10397" t="s">
        <v>1257</v>
      </c>
      <c r="B10397" t="s">
        <v>178</v>
      </c>
      <c r="C10397" t="s">
        <v>373</v>
      </c>
      <c r="D10397" t="s">
        <v>1277</v>
      </c>
      <c r="E10397" t="s">
        <v>29</v>
      </c>
      <c r="F10397">
        <v>7622</v>
      </c>
      <c r="G10397">
        <v>5935</v>
      </c>
      <c r="H10397">
        <v>0.77866701653109416</v>
      </c>
      <c r="I10397" t="str">
        <f>VLOOKUP($B10397&amp;$E10397,'Employee List'!$A:$E,5,0)</f>
        <v>E-1253</v>
      </c>
    </row>
    <row r="10398" spans="1:9" x14ac:dyDescent="0.35">
      <c r="A10398" t="s">
        <v>1257</v>
      </c>
      <c r="B10398" t="s">
        <v>178</v>
      </c>
      <c r="C10398" t="s">
        <v>373</v>
      </c>
      <c r="D10398" t="s">
        <v>1277</v>
      </c>
      <c r="E10398" t="s">
        <v>30</v>
      </c>
      <c r="F10398">
        <v>7501</v>
      </c>
      <c r="G10398">
        <v>4345</v>
      </c>
      <c r="H10398">
        <v>0.57925609918677512</v>
      </c>
      <c r="I10398" t="str">
        <f>VLOOKUP($B10398&amp;$E10398,'Employee List'!$A:$E,5,0)</f>
        <v>E-1253</v>
      </c>
    </row>
    <row r="10399" spans="1:9" x14ac:dyDescent="0.35">
      <c r="A10399" t="s">
        <v>1257</v>
      </c>
      <c r="B10399" t="s">
        <v>178</v>
      </c>
      <c r="C10399" t="s">
        <v>373</v>
      </c>
      <c r="D10399" t="s">
        <v>1277</v>
      </c>
      <c r="E10399" t="s">
        <v>31</v>
      </c>
      <c r="F10399">
        <v>9237</v>
      </c>
      <c r="G10399">
        <v>9934</v>
      </c>
      <c r="H10399">
        <v>1.075457399588611</v>
      </c>
      <c r="I10399" t="str">
        <f>VLOOKUP($B10399&amp;$E10399,'Employee List'!$A:$E,5,0)</f>
        <v>E-1253</v>
      </c>
    </row>
    <row r="10400" spans="1:9" x14ac:dyDescent="0.35">
      <c r="A10400" t="s">
        <v>1257</v>
      </c>
      <c r="B10400" t="s">
        <v>178</v>
      </c>
      <c r="C10400" t="s">
        <v>373</v>
      </c>
      <c r="D10400" t="s">
        <v>1278</v>
      </c>
      <c r="E10400" t="s">
        <v>29</v>
      </c>
      <c r="F10400">
        <v>74356</v>
      </c>
      <c r="G10400">
        <v>80530</v>
      </c>
      <c r="H10400">
        <v>1.0830329764914735</v>
      </c>
      <c r="I10400" t="str">
        <f>VLOOKUP($B10400&amp;$E10400,'Employee List'!$A:$E,5,0)</f>
        <v>E-1253</v>
      </c>
    </row>
    <row r="10401" spans="1:9" x14ac:dyDescent="0.35">
      <c r="A10401" t="s">
        <v>1257</v>
      </c>
      <c r="B10401" t="s">
        <v>178</v>
      </c>
      <c r="C10401" t="s">
        <v>373</v>
      </c>
      <c r="D10401" t="s">
        <v>1278</v>
      </c>
      <c r="E10401" t="s">
        <v>30</v>
      </c>
      <c r="F10401">
        <v>75158</v>
      </c>
      <c r="G10401">
        <v>61754</v>
      </c>
      <c r="H10401">
        <v>0.82165571196678999</v>
      </c>
      <c r="I10401" t="str">
        <f>VLOOKUP($B10401&amp;$E10401,'Employee List'!$A:$E,5,0)</f>
        <v>E-1253</v>
      </c>
    </row>
    <row r="10402" spans="1:9" x14ac:dyDescent="0.35">
      <c r="A10402" t="s">
        <v>1257</v>
      </c>
      <c r="B10402" t="s">
        <v>178</v>
      </c>
      <c r="C10402" t="s">
        <v>373</v>
      </c>
      <c r="D10402" t="s">
        <v>1278</v>
      </c>
      <c r="E10402" t="s">
        <v>31</v>
      </c>
      <c r="F10402">
        <v>71437</v>
      </c>
      <c r="G10402">
        <v>55936</v>
      </c>
      <c r="H10402">
        <v>0.78301160463065356</v>
      </c>
      <c r="I10402" t="str">
        <f>VLOOKUP($B10402&amp;$E10402,'Employee List'!$A:$E,5,0)</f>
        <v>E-1253</v>
      </c>
    </row>
    <row r="10403" spans="1:9" x14ac:dyDescent="0.35">
      <c r="A10403" t="s">
        <v>1257</v>
      </c>
      <c r="B10403" t="s">
        <v>178</v>
      </c>
      <c r="C10403" t="s">
        <v>373</v>
      </c>
      <c r="D10403" t="s">
        <v>1279</v>
      </c>
      <c r="E10403" t="s">
        <v>29</v>
      </c>
      <c r="F10403">
        <v>4302</v>
      </c>
      <c r="G10403">
        <v>4923</v>
      </c>
      <c r="H10403">
        <v>1.1443514644351465</v>
      </c>
      <c r="I10403" t="str">
        <f>VLOOKUP($B10403&amp;$E10403,'Employee List'!$A:$E,5,0)</f>
        <v>E-1253</v>
      </c>
    </row>
    <row r="10404" spans="1:9" x14ac:dyDescent="0.35">
      <c r="A10404" t="s">
        <v>1257</v>
      </c>
      <c r="B10404" t="s">
        <v>178</v>
      </c>
      <c r="C10404" t="s">
        <v>373</v>
      </c>
      <c r="D10404" t="s">
        <v>1279</v>
      </c>
      <c r="E10404" t="s">
        <v>30</v>
      </c>
      <c r="F10404">
        <v>3545</v>
      </c>
      <c r="G10404">
        <v>1721</v>
      </c>
      <c r="H10404">
        <v>0.48547249647390689</v>
      </c>
      <c r="I10404" t="str">
        <f>VLOOKUP($B10404&amp;$E10404,'Employee List'!$A:$E,5,0)</f>
        <v>E-1253</v>
      </c>
    </row>
    <row r="10405" spans="1:9" x14ac:dyDescent="0.35">
      <c r="A10405" t="s">
        <v>1257</v>
      </c>
      <c r="B10405" t="s">
        <v>178</v>
      </c>
      <c r="C10405" t="s">
        <v>373</v>
      </c>
      <c r="D10405" t="s">
        <v>1279</v>
      </c>
      <c r="E10405" t="s">
        <v>31</v>
      </c>
      <c r="F10405">
        <v>4713</v>
      </c>
      <c r="G10405">
        <v>2864</v>
      </c>
      <c r="H10405">
        <v>0.60768088266496922</v>
      </c>
      <c r="I10405" t="str">
        <f>VLOOKUP($B10405&amp;$E10405,'Employee List'!$A:$E,5,0)</f>
        <v>E-1253</v>
      </c>
    </row>
    <row r="10406" spans="1:9" x14ac:dyDescent="0.35">
      <c r="A10406" t="s">
        <v>1257</v>
      </c>
      <c r="B10406" t="s">
        <v>178</v>
      </c>
      <c r="C10406" t="s">
        <v>373</v>
      </c>
      <c r="D10406" t="s">
        <v>1280</v>
      </c>
      <c r="E10406" t="s">
        <v>29</v>
      </c>
      <c r="F10406">
        <v>1216</v>
      </c>
      <c r="G10406">
        <v>1602</v>
      </c>
      <c r="H10406">
        <v>1.3174342105263157</v>
      </c>
      <c r="I10406" t="str">
        <f>VLOOKUP($B10406&amp;$E10406,'Employee List'!$A:$E,5,0)</f>
        <v>E-1253</v>
      </c>
    </row>
    <row r="10407" spans="1:9" x14ac:dyDescent="0.35">
      <c r="A10407" t="s">
        <v>1257</v>
      </c>
      <c r="B10407" t="s">
        <v>178</v>
      </c>
      <c r="C10407" t="s">
        <v>373</v>
      </c>
      <c r="D10407" t="s">
        <v>1280</v>
      </c>
      <c r="E10407" t="s">
        <v>30</v>
      </c>
      <c r="F10407">
        <v>4198</v>
      </c>
      <c r="G10407">
        <v>1973</v>
      </c>
      <c r="H10407">
        <v>0.46998570747975227</v>
      </c>
      <c r="I10407" t="str">
        <f>VLOOKUP($B10407&amp;$E10407,'Employee List'!$A:$E,5,0)</f>
        <v>E-1253</v>
      </c>
    </row>
    <row r="10408" spans="1:9" x14ac:dyDescent="0.35">
      <c r="A10408" t="s">
        <v>1257</v>
      </c>
      <c r="B10408" t="s">
        <v>178</v>
      </c>
      <c r="C10408" t="s">
        <v>373</v>
      </c>
      <c r="D10408" t="s">
        <v>1280</v>
      </c>
      <c r="E10408" t="s">
        <v>31</v>
      </c>
      <c r="F10408">
        <v>2782</v>
      </c>
      <c r="G10408">
        <v>3238</v>
      </c>
      <c r="H10408">
        <v>1.1639108554996405</v>
      </c>
      <c r="I10408" t="str">
        <f>VLOOKUP($B10408&amp;$E10408,'Employee List'!$A:$E,5,0)</f>
        <v>E-1253</v>
      </c>
    </row>
    <row r="10409" spans="1:9" x14ac:dyDescent="0.35">
      <c r="A10409" t="s">
        <v>1257</v>
      </c>
      <c r="B10409" t="s">
        <v>178</v>
      </c>
      <c r="C10409" t="s">
        <v>373</v>
      </c>
      <c r="D10409" t="s">
        <v>1262</v>
      </c>
      <c r="E10409" t="s">
        <v>29</v>
      </c>
      <c r="F10409">
        <v>11371</v>
      </c>
      <c r="G10409">
        <v>10545</v>
      </c>
      <c r="H10409">
        <v>0.92735907132178352</v>
      </c>
      <c r="I10409" t="str">
        <f>VLOOKUP($B10409&amp;$E10409,'Employee List'!$A:$E,5,0)</f>
        <v>E-1253</v>
      </c>
    </row>
    <row r="10410" spans="1:9" x14ac:dyDescent="0.35">
      <c r="A10410" t="s">
        <v>1257</v>
      </c>
      <c r="B10410" t="s">
        <v>178</v>
      </c>
      <c r="C10410" t="s">
        <v>373</v>
      </c>
      <c r="D10410" t="s">
        <v>1262</v>
      </c>
      <c r="E10410" t="s">
        <v>30</v>
      </c>
      <c r="F10410">
        <v>12554</v>
      </c>
      <c r="G10410">
        <v>14215</v>
      </c>
      <c r="H10410">
        <v>1.132308427592799</v>
      </c>
      <c r="I10410" t="str">
        <f>VLOOKUP($B10410&amp;$E10410,'Employee List'!$A:$E,5,0)</f>
        <v>E-1253</v>
      </c>
    </row>
    <row r="10411" spans="1:9" x14ac:dyDescent="0.35">
      <c r="A10411" t="s">
        <v>1257</v>
      </c>
      <c r="B10411" t="s">
        <v>178</v>
      </c>
      <c r="C10411" t="s">
        <v>373</v>
      </c>
      <c r="D10411" t="s">
        <v>1262</v>
      </c>
      <c r="E10411" t="s">
        <v>31</v>
      </c>
      <c r="F10411">
        <v>13502</v>
      </c>
      <c r="G10411">
        <v>14196</v>
      </c>
      <c r="H10411">
        <v>1.051399792623315</v>
      </c>
      <c r="I10411" t="str">
        <f>VLOOKUP($B10411&amp;$E10411,'Employee List'!$A:$E,5,0)</f>
        <v>E-1253</v>
      </c>
    </row>
    <row r="10412" spans="1:9" x14ac:dyDescent="0.35">
      <c r="A10412" t="s">
        <v>1257</v>
      </c>
      <c r="B10412" t="s">
        <v>178</v>
      </c>
      <c r="C10412" t="s">
        <v>373</v>
      </c>
      <c r="D10412" t="s">
        <v>1281</v>
      </c>
      <c r="E10412" t="s">
        <v>29</v>
      </c>
      <c r="F10412">
        <v>6203</v>
      </c>
      <c r="G10412">
        <v>5956</v>
      </c>
      <c r="H10412">
        <v>0.96018055779461553</v>
      </c>
      <c r="I10412" t="str">
        <f>VLOOKUP($B10412&amp;$E10412,'Employee List'!$A:$E,5,0)</f>
        <v>E-1253</v>
      </c>
    </row>
    <row r="10413" spans="1:9" x14ac:dyDescent="0.35">
      <c r="A10413" t="s">
        <v>1257</v>
      </c>
      <c r="B10413" t="s">
        <v>178</v>
      </c>
      <c r="C10413" t="s">
        <v>373</v>
      </c>
      <c r="D10413" t="s">
        <v>1281</v>
      </c>
      <c r="E10413" t="s">
        <v>30</v>
      </c>
      <c r="F10413">
        <v>5137</v>
      </c>
      <c r="G10413">
        <v>2287</v>
      </c>
      <c r="H10413">
        <v>0.44520147946272143</v>
      </c>
      <c r="I10413" t="str">
        <f>VLOOKUP($B10413&amp;$E10413,'Employee List'!$A:$E,5,0)</f>
        <v>E-1253</v>
      </c>
    </row>
    <row r="10414" spans="1:9" x14ac:dyDescent="0.35">
      <c r="A10414" t="s">
        <v>1257</v>
      </c>
      <c r="B10414" t="s">
        <v>178</v>
      </c>
      <c r="C10414" t="s">
        <v>373</v>
      </c>
      <c r="D10414" t="s">
        <v>1281</v>
      </c>
      <c r="E10414" t="s">
        <v>31</v>
      </c>
      <c r="F10414">
        <v>5018</v>
      </c>
      <c r="G10414">
        <v>7777</v>
      </c>
      <c r="H10414">
        <v>1.5498206456755679</v>
      </c>
      <c r="I10414" t="str">
        <f>VLOOKUP($B10414&amp;$E10414,'Employee List'!$A:$E,5,0)</f>
        <v>E-1253</v>
      </c>
    </row>
    <row r="10415" spans="1:9" x14ac:dyDescent="0.35">
      <c r="A10415" t="s">
        <v>1257</v>
      </c>
      <c r="B10415" t="s">
        <v>179</v>
      </c>
      <c r="C10415" t="s">
        <v>373</v>
      </c>
      <c r="D10415" t="s">
        <v>1274</v>
      </c>
      <c r="E10415" t="s">
        <v>29</v>
      </c>
      <c r="F10415">
        <v>24048</v>
      </c>
      <c r="G10415">
        <v>18177</v>
      </c>
      <c r="H10415">
        <v>0.75586327345309379</v>
      </c>
      <c r="I10415" t="str">
        <f>VLOOKUP($B10415&amp;$E10415,'Employee List'!$A:$E,5,0)</f>
        <v>E-1254</v>
      </c>
    </row>
    <row r="10416" spans="1:9" x14ac:dyDescent="0.35">
      <c r="A10416" t="s">
        <v>1257</v>
      </c>
      <c r="B10416" t="s">
        <v>179</v>
      </c>
      <c r="C10416" t="s">
        <v>373</v>
      </c>
      <c r="D10416" t="s">
        <v>1274</v>
      </c>
      <c r="E10416" t="s">
        <v>30</v>
      </c>
      <c r="F10416">
        <v>20912</v>
      </c>
      <c r="G10416">
        <v>14950</v>
      </c>
      <c r="H10416">
        <v>0.71490053557765876</v>
      </c>
      <c r="I10416" t="str">
        <f>VLOOKUP($B10416&amp;$E10416,'Employee List'!$A:$E,5,0)</f>
        <v>E-1254</v>
      </c>
    </row>
    <row r="10417" spans="1:9" x14ac:dyDescent="0.35">
      <c r="A10417" t="s">
        <v>1257</v>
      </c>
      <c r="B10417" t="s">
        <v>179</v>
      </c>
      <c r="C10417" t="s">
        <v>373</v>
      </c>
      <c r="D10417" t="s">
        <v>1274</v>
      </c>
      <c r="E10417" t="s">
        <v>31</v>
      </c>
      <c r="F10417">
        <v>23581</v>
      </c>
      <c r="G10417">
        <v>18981</v>
      </c>
      <c r="H10417">
        <v>0.80492769602646197</v>
      </c>
      <c r="I10417" t="str">
        <f>VLOOKUP($B10417&amp;$E10417,'Employee List'!$A:$E,5,0)</f>
        <v>E-1254</v>
      </c>
    </row>
    <row r="10418" spans="1:9" x14ac:dyDescent="0.35">
      <c r="A10418" t="s">
        <v>1257</v>
      </c>
      <c r="B10418" t="s">
        <v>179</v>
      </c>
      <c r="C10418" t="s">
        <v>373</v>
      </c>
      <c r="D10418" t="s">
        <v>1263</v>
      </c>
      <c r="E10418" t="s">
        <v>29</v>
      </c>
      <c r="F10418">
        <v>3527</v>
      </c>
      <c r="G10418">
        <v>5234</v>
      </c>
      <c r="H10418">
        <v>1.4839807201587751</v>
      </c>
      <c r="I10418" t="str">
        <f>VLOOKUP($B10418&amp;$E10418,'Employee List'!$A:$E,5,0)</f>
        <v>E-1254</v>
      </c>
    </row>
    <row r="10419" spans="1:9" x14ac:dyDescent="0.35">
      <c r="A10419" t="s">
        <v>1257</v>
      </c>
      <c r="B10419" t="s">
        <v>179</v>
      </c>
      <c r="C10419" t="s">
        <v>373</v>
      </c>
      <c r="D10419" t="s">
        <v>1263</v>
      </c>
      <c r="E10419" t="s">
        <v>30</v>
      </c>
      <c r="F10419">
        <v>3966</v>
      </c>
      <c r="G10419">
        <v>2160</v>
      </c>
      <c r="H10419">
        <v>0.54462934947049924</v>
      </c>
      <c r="I10419" t="str">
        <f>VLOOKUP($B10419&amp;$E10419,'Employee List'!$A:$E,5,0)</f>
        <v>E-1254</v>
      </c>
    </row>
    <row r="10420" spans="1:9" x14ac:dyDescent="0.35">
      <c r="A10420" t="s">
        <v>1257</v>
      </c>
      <c r="B10420" t="s">
        <v>179</v>
      </c>
      <c r="C10420" t="s">
        <v>373</v>
      </c>
      <c r="D10420" t="s">
        <v>1263</v>
      </c>
      <c r="E10420" t="s">
        <v>31</v>
      </c>
      <c r="F10420">
        <v>1594</v>
      </c>
      <c r="G10420">
        <v>2591</v>
      </c>
      <c r="H10420">
        <v>1.6254705144291091</v>
      </c>
      <c r="I10420" t="str">
        <f>VLOOKUP($B10420&amp;$E10420,'Employee List'!$A:$E,5,0)</f>
        <v>E-1254</v>
      </c>
    </row>
    <row r="10421" spans="1:9" x14ac:dyDescent="0.35">
      <c r="A10421" t="s">
        <v>1257</v>
      </c>
      <c r="B10421" t="s">
        <v>179</v>
      </c>
      <c r="C10421" t="s">
        <v>373</v>
      </c>
      <c r="D10421" t="s">
        <v>1264</v>
      </c>
      <c r="E10421" t="s">
        <v>29</v>
      </c>
      <c r="F10421">
        <v>2750</v>
      </c>
      <c r="G10421">
        <v>4763</v>
      </c>
      <c r="H10421">
        <v>1.732</v>
      </c>
      <c r="I10421" t="str">
        <f>VLOOKUP($B10421&amp;$E10421,'Employee List'!$A:$E,5,0)</f>
        <v>E-1254</v>
      </c>
    </row>
    <row r="10422" spans="1:9" x14ac:dyDescent="0.35">
      <c r="A10422" t="s">
        <v>1257</v>
      </c>
      <c r="B10422" t="s">
        <v>179</v>
      </c>
      <c r="C10422" t="s">
        <v>373</v>
      </c>
      <c r="D10422" t="s">
        <v>1264</v>
      </c>
      <c r="E10422" t="s">
        <v>30</v>
      </c>
      <c r="F10422">
        <v>2557</v>
      </c>
      <c r="G10422">
        <v>3205</v>
      </c>
      <c r="H10422">
        <v>1.2534219788815018</v>
      </c>
      <c r="I10422" t="str">
        <f>VLOOKUP($B10422&amp;$E10422,'Employee List'!$A:$E,5,0)</f>
        <v>E-1254</v>
      </c>
    </row>
    <row r="10423" spans="1:9" x14ac:dyDescent="0.35">
      <c r="A10423" t="s">
        <v>1257</v>
      </c>
      <c r="B10423" t="s">
        <v>179</v>
      </c>
      <c r="C10423" t="s">
        <v>373</v>
      </c>
      <c r="D10423" t="s">
        <v>1264</v>
      </c>
      <c r="E10423" t="s">
        <v>31</v>
      </c>
      <c r="F10423">
        <v>4470</v>
      </c>
      <c r="G10423">
        <v>2538</v>
      </c>
      <c r="H10423">
        <v>0.56778523489932886</v>
      </c>
      <c r="I10423" t="str">
        <f>VLOOKUP($B10423&amp;$E10423,'Employee List'!$A:$E,5,0)</f>
        <v>E-1254</v>
      </c>
    </row>
    <row r="10424" spans="1:9" x14ac:dyDescent="0.35">
      <c r="A10424" t="s">
        <v>1257</v>
      </c>
      <c r="B10424" t="s">
        <v>179</v>
      </c>
      <c r="C10424" t="s">
        <v>373</v>
      </c>
      <c r="D10424" t="s">
        <v>1265</v>
      </c>
      <c r="E10424" t="s">
        <v>29</v>
      </c>
      <c r="F10424">
        <v>12627</v>
      </c>
      <c r="G10424">
        <v>20571</v>
      </c>
      <c r="H10424">
        <v>1.629128058921359</v>
      </c>
      <c r="I10424" t="str">
        <f>VLOOKUP($B10424&amp;$E10424,'Employee List'!$A:$E,5,0)</f>
        <v>E-1254</v>
      </c>
    </row>
    <row r="10425" spans="1:9" x14ac:dyDescent="0.35">
      <c r="A10425" t="s">
        <v>1257</v>
      </c>
      <c r="B10425" t="s">
        <v>179</v>
      </c>
      <c r="C10425" t="s">
        <v>373</v>
      </c>
      <c r="D10425" t="s">
        <v>1265</v>
      </c>
      <c r="E10425" t="s">
        <v>30</v>
      </c>
      <c r="F10425">
        <v>13484</v>
      </c>
      <c r="G10425">
        <v>24876</v>
      </c>
      <c r="H10425">
        <v>1.8448531592999111</v>
      </c>
      <c r="I10425" t="str">
        <f>VLOOKUP($B10425&amp;$E10425,'Employee List'!$A:$E,5,0)</f>
        <v>E-1254</v>
      </c>
    </row>
    <row r="10426" spans="1:9" x14ac:dyDescent="0.35">
      <c r="A10426" t="s">
        <v>1257</v>
      </c>
      <c r="B10426" t="s">
        <v>179</v>
      </c>
      <c r="C10426" t="s">
        <v>373</v>
      </c>
      <c r="D10426" t="s">
        <v>1265</v>
      </c>
      <c r="E10426" t="s">
        <v>31</v>
      </c>
      <c r="F10426">
        <v>13386</v>
      </c>
      <c r="G10426">
        <v>11831</v>
      </c>
      <c r="H10426">
        <v>0.88383385626774247</v>
      </c>
      <c r="I10426" t="str">
        <f>VLOOKUP($B10426&amp;$E10426,'Employee List'!$A:$E,5,0)</f>
        <v>E-1254</v>
      </c>
    </row>
    <row r="10427" spans="1:9" x14ac:dyDescent="0.35">
      <c r="A10427" t="s">
        <v>1257</v>
      </c>
      <c r="B10427" t="s">
        <v>179</v>
      </c>
      <c r="C10427" t="s">
        <v>373</v>
      </c>
      <c r="D10427" t="s">
        <v>1260</v>
      </c>
      <c r="E10427" t="s">
        <v>29</v>
      </c>
      <c r="F10427">
        <v>60753</v>
      </c>
      <c r="G10427">
        <v>38741</v>
      </c>
      <c r="H10427">
        <v>0.63768044376409394</v>
      </c>
      <c r="I10427" t="str">
        <f>VLOOKUP($B10427&amp;$E10427,'Employee List'!$A:$E,5,0)</f>
        <v>E-1254</v>
      </c>
    </row>
    <row r="10428" spans="1:9" x14ac:dyDescent="0.35">
      <c r="A10428" t="s">
        <v>1257</v>
      </c>
      <c r="B10428" t="s">
        <v>179</v>
      </c>
      <c r="C10428" t="s">
        <v>373</v>
      </c>
      <c r="D10428" t="s">
        <v>1260</v>
      </c>
      <c r="E10428" t="s">
        <v>30</v>
      </c>
      <c r="F10428">
        <v>58901</v>
      </c>
      <c r="G10428">
        <v>31358</v>
      </c>
      <c r="H10428">
        <v>0.53238484915366457</v>
      </c>
      <c r="I10428" t="str">
        <f>VLOOKUP($B10428&amp;$E10428,'Employee List'!$A:$E,5,0)</f>
        <v>E-1254</v>
      </c>
    </row>
    <row r="10429" spans="1:9" x14ac:dyDescent="0.35">
      <c r="A10429" t="s">
        <v>1257</v>
      </c>
      <c r="B10429" t="s">
        <v>179</v>
      </c>
      <c r="C10429" t="s">
        <v>373</v>
      </c>
      <c r="D10429" t="s">
        <v>1260</v>
      </c>
      <c r="E10429" t="s">
        <v>31</v>
      </c>
      <c r="F10429">
        <v>70490</v>
      </c>
      <c r="G10429">
        <v>72417</v>
      </c>
      <c r="H10429">
        <v>1.0273372109519081</v>
      </c>
      <c r="I10429" t="str">
        <f>VLOOKUP($B10429&amp;$E10429,'Employee List'!$A:$E,5,0)</f>
        <v>E-1254</v>
      </c>
    </row>
    <row r="10430" spans="1:9" x14ac:dyDescent="0.35">
      <c r="A10430" t="s">
        <v>1257</v>
      </c>
      <c r="B10430" t="s">
        <v>179</v>
      </c>
      <c r="C10430" t="s">
        <v>373</v>
      </c>
      <c r="D10430" t="s">
        <v>1261</v>
      </c>
      <c r="E10430" t="s">
        <v>29</v>
      </c>
      <c r="F10430">
        <v>50860</v>
      </c>
      <c r="G10430">
        <v>46139</v>
      </c>
      <c r="H10430">
        <v>0.90717656311443173</v>
      </c>
      <c r="I10430" t="str">
        <f>VLOOKUP($B10430&amp;$E10430,'Employee List'!$A:$E,5,0)</f>
        <v>E-1254</v>
      </c>
    </row>
    <row r="10431" spans="1:9" x14ac:dyDescent="0.35">
      <c r="A10431" t="s">
        <v>1257</v>
      </c>
      <c r="B10431" t="s">
        <v>179</v>
      </c>
      <c r="C10431" t="s">
        <v>373</v>
      </c>
      <c r="D10431" t="s">
        <v>1261</v>
      </c>
      <c r="E10431" t="s">
        <v>30</v>
      </c>
      <c r="F10431">
        <v>54390</v>
      </c>
      <c r="G10431">
        <v>87868</v>
      </c>
      <c r="H10431">
        <v>1.6155175583747012</v>
      </c>
      <c r="I10431" t="str">
        <f>VLOOKUP($B10431&amp;$E10431,'Employee List'!$A:$E,5,0)</f>
        <v>E-1254</v>
      </c>
    </row>
    <row r="10432" spans="1:9" x14ac:dyDescent="0.35">
      <c r="A10432" t="s">
        <v>1257</v>
      </c>
      <c r="B10432" t="s">
        <v>179</v>
      </c>
      <c r="C10432" t="s">
        <v>373</v>
      </c>
      <c r="D10432" t="s">
        <v>1261</v>
      </c>
      <c r="E10432" t="s">
        <v>31</v>
      </c>
      <c r="F10432">
        <v>55064</v>
      </c>
      <c r="G10432">
        <v>42282</v>
      </c>
      <c r="H10432">
        <v>0.76787011477553391</v>
      </c>
      <c r="I10432" t="str">
        <f>VLOOKUP($B10432&amp;$E10432,'Employee List'!$A:$E,5,0)</f>
        <v>E-1254</v>
      </c>
    </row>
    <row r="10433" spans="1:9" x14ac:dyDescent="0.35">
      <c r="A10433" t="s">
        <v>1257</v>
      </c>
      <c r="B10433" t="s">
        <v>179</v>
      </c>
      <c r="C10433" t="s">
        <v>373</v>
      </c>
      <c r="D10433" t="s">
        <v>1266</v>
      </c>
      <c r="E10433" t="s">
        <v>29</v>
      </c>
      <c r="F10433">
        <v>164295</v>
      </c>
      <c r="G10433">
        <v>189921</v>
      </c>
      <c r="H10433">
        <v>1.1559755318177669</v>
      </c>
      <c r="I10433" t="str">
        <f>VLOOKUP($B10433&amp;$E10433,'Employee List'!$A:$E,5,0)</f>
        <v>E-1254</v>
      </c>
    </row>
    <row r="10434" spans="1:9" x14ac:dyDescent="0.35">
      <c r="A10434" t="s">
        <v>1257</v>
      </c>
      <c r="B10434" t="s">
        <v>179</v>
      </c>
      <c r="C10434" t="s">
        <v>373</v>
      </c>
      <c r="D10434" t="s">
        <v>1266</v>
      </c>
      <c r="E10434" t="s">
        <v>30</v>
      </c>
      <c r="F10434">
        <v>171039</v>
      </c>
      <c r="G10434">
        <v>215578</v>
      </c>
      <c r="H10434">
        <v>1.2604025982378289</v>
      </c>
      <c r="I10434" t="str">
        <f>VLOOKUP($B10434&amp;$E10434,'Employee List'!$A:$E,5,0)</f>
        <v>E-1254</v>
      </c>
    </row>
    <row r="10435" spans="1:9" x14ac:dyDescent="0.35">
      <c r="A10435" t="s">
        <v>1257</v>
      </c>
      <c r="B10435" t="s">
        <v>179</v>
      </c>
      <c r="C10435" t="s">
        <v>373</v>
      </c>
      <c r="D10435" t="s">
        <v>1266</v>
      </c>
      <c r="E10435" t="s">
        <v>31</v>
      </c>
      <c r="F10435">
        <v>172048</v>
      </c>
      <c r="G10435">
        <v>182707</v>
      </c>
      <c r="H10435">
        <v>1.0619536408444155</v>
      </c>
      <c r="I10435" t="str">
        <f>VLOOKUP($B10435&amp;$E10435,'Employee List'!$A:$E,5,0)</f>
        <v>E-1254</v>
      </c>
    </row>
    <row r="10436" spans="1:9" x14ac:dyDescent="0.35">
      <c r="A10436" t="s">
        <v>1257</v>
      </c>
      <c r="B10436" t="s">
        <v>179</v>
      </c>
      <c r="C10436" t="s">
        <v>373</v>
      </c>
      <c r="D10436" t="s">
        <v>1267</v>
      </c>
      <c r="E10436" t="s">
        <v>29</v>
      </c>
      <c r="F10436">
        <v>46072</v>
      </c>
      <c r="G10436">
        <v>40724</v>
      </c>
      <c r="H10436">
        <v>0.88392081958673385</v>
      </c>
      <c r="I10436" t="str">
        <f>VLOOKUP($B10436&amp;$E10436,'Employee List'!$A:$E,5,0)</f>
        <v>E-1254</v>
      </c>
    </row>
    <row r="10437" spans="1:9" x14ac:dyDescent="0.35">
      <c r="A10437" t="s">
        <v>1257</v>
      </c>
      <c r="B10437" t="s">
        <v>179</v>
      </c>
      <c r="C10437" t="s">
        <v>373</v>
      </c>
      <c r="D10437" t="s">
        <v>1267</v>
      </c>
      <c r="E10437" t="s">
        <v>30</v>
      </c>
      <c r="F10437">
        <v>49510</v>
      </c>
      <c r="G10437">
        <v>38432</v>
      </c>
      <c r="H10437">
        <v>0.77624722278327607</v>
      </c>
      <c r="I10437" t="str">
        <f>VLOOKUP($B10437&amp;$E10437,'Employee List'!$A:$E,5,0)</f>
        <v>E-1254</v>
      </c>
    </row>
    <row r="10438" spans="1:9" x14ac:dyDescent="0.35">
      <c r="A10438" t="s">
        <v>1257</v>
      </c>
      <c r="B10438" t="s">
        <v>179</v>
      </c>
      <c r="C10438" t="s">
        <v>373</v>
      </c>
      <c r="D10438" t="s">
        <v>1267</v>
      </c>
      <c r="E10438" t="s">
        <v>31</v>
      </c>
      <c r="F10438">
        <v>50173</v>
      </c>
      <c r="G10438">
        <v>60602</v>
      </c>
      <c r="H10438">
        <v>1.2078608016263728</v>
      </c>
      <c r="I10438" t="str">
        <f>VLOOKUP($B10438&amp;$E10438,'Employee List'!$A:$E,5,0)</f>
        <v>E-1254</v>
      </c>
    </row>
    <row r="10439" spans="1:9" x14ac:dyDescent="0.35">
      <c r="A10439" t="s">
        <v>1257</v>
      </c>
      <c r="B10439" t="s">
        <v>179</v>
      </c>
      <c r="C10439" t="s">
        <v>373</v>
      </c>
      <c r="D10439" t="s">
        <v>1268</v>
      </c>
      <c r="E10439" t="s">
        <v>29</v>
      </c>
      <c r="F10439">
        <v>15371</v>
      </c>
      <c r="G10439">
        <v>7311</v>
      </c>
      <c r="H10439">
        <v>0.47563593780495739</v>
      </c>
      <c r="I10439" t="str">
        <f>VLOOKUP($B10439&amp;$E10439,'Employee List'!$A:$E,5,0)</f>
        <v>E-1254</v>
      </c>
    </row>
    <row r="10440" spans="1:9" x14ac:dyDescent="0.35">
      <c r="A10440" t="s">
        <v>1257</v>
      </c>
      <c r="B10440" t="s">
        <v>179</v>
      </c>
      <c r="C10440" t="s">
        <v>373</v>
      </c>
      <c r="D10440" t="s">
        <v>1268</v>
      </c>
      <c r="E10440" t="s">
        <v>30</v>
      </c>
      <c r="F10440">
        <v>12741</v>
      </c>
      <c r="G10440">
        <v>14562</v>
      </c>
      <c r="H10440">
        <v>1.1429244172356958</v>
      </c>
      <c r="I10440" t="str">
        <f>VLOOKUP($B10440&amp;$E10440,'Employee List'!$A:$E,5,0)</f>
        <v>E-1254</v>
      </c>
    </row>
    <row r="10441" spans="1:9" x14ac:dyDescent="0.35">
      <c r="A10441" t="s">
        <v>1257</v>
      </c>
      <c r="B10441" t="s">
        <v>179</v>
      </c>
      <c r="C10441" t="s">
        <v>373</v>
      </c>
      <c r="D10441" t="s">
        <v>1268</v>
      </c>
      <c r="E10441" t="s">
        <v>31</v>
      </c>
      <c r="F10441">
        <v>13849</v>
      </c>
      <c r="G10441">
        <v>6845</v>
      </c>
      <c r="H10441">
        <v>0.49425951332226153</v>
      </c>
      <c r="I10441" t="str">
        <f>VLOOKUP($B10441&amp;$E10441,'Employee List'!$A:$E,5,0)</f>
        <v>E-1254</v>
      </c>
    </row>
    <row r="10442" spans="1:9" x14ac:dyDescent="0.35">
      <c r="A10442" t="s">
        <v>1257</v>
      </c>
      <c r="B10442" t="s">
        <v>179</v>
      </c>
      <c r="C10442" t="s">
        <v>373</v>
      </c>
      <c r="D10442" t="s">
        <v>1269</v>
      </c>
      <c r="E10442" t="s">
        <v>29</v>
      </c>
      <c r="F10442">
        <v>36860</v>
      </c>
      <c r="G10442">
        <v>47493</v>
      </c>
      <c r="H10442">
        <v>1.2884698860553445</v>
      </c>
      <c r="I10442" t="str">
        <f>VLOOKUP($B10442&amp;$E10442,'Employee List'!$A:$E,5,0)</f>
        <v>E-1254</v>
      </c>
    </row>
    <row r="10443" spans="1:9" x14ac:dyDescent="0.35">
      <c r="A10443" t="s">
        <v>1257</v>
      </c>
      <c r="B10443" t="s">
        <v>179</v>
      </c>
      <c r="C10443" t="s">
        <v>373</v>
      </c>
      <c r="D10443" t="s">
        <v>1269</v>
      </c>
      <c r="E10443" t="s">
        <v>30</v>
      </c>
      <c r="F10443">
        <v>41357</v>
      </c>
      <c r="G10443">
        <v>52173</v>
      </c>
      <c r="H10443">
        <v>1.2615276736707208</v>
      </c>
      <c r="I10443" t="str">
        <f>VLOOKUP($B10443&amp;$E10443,'Employee List'!$A:$E,5,0)</f>
        <v>E-1254</v>
      </c>
    </row>
    <row r="10444" spans="1:9" x14ac:dyDescent="0.35">
      <c r="A10444" t="s">
        <v>1257</v>
      </c>
      <c r="B10444" t="s">
        <v>179</v>
      </c>
      <c r="C10444" t="s">
        <v>373</v>
      </c>
      <c r="D10444" t="s">
        <v>1269</v>
      </c>
      <c r="E10444" t="s">
        <v>31</v>
      </c>
      <c r="F10444">
        <v>35128</v>
      </c>
      <c r="G10444">
        <v>47882</v>
      </c>
      <c r="H10444">
        <v>1.3630721931222956</v>
      </c>
      <c r="I10444" t="str">
        <f>VLOOKUP($B10444&amp;$E10444,'Employee List'!$A:$E,5,0)</f>
        <v>E-1254</v>
      </c>
    </row>
    <row r="10445" spans="1:9" x14ac:dyDescent="0.35">
      <c r="A10445" t="s">
        <v>1257</v>
      </c>
      <c r="B10445" t="s">
        <v>179</v>
      </c>
      <c r="C10445" t="s">
        <v>373</v>
      </c>
      <c r="D10445" t="s">
        <v>1270</v>
      </c>
      <c r="E10445" t="s">
        <v>29</v>
      </c>
      <c r="F10445">
        <v>5493</v>
      </c>
      <c r="G10445">
        <v>2377</v>
      </c>
      <c r="H10445">
        <v>0.43273256872383031</v>
      </c>
      <c r="I10445" t="str">
        <f>VLOOKUP($B10445&amp;$E10445,'Employee List'!$A:$E,5,0)</f>
        <v>E-1254</v>
      </c>
    </row>
    <row r="10446" spans="1:9" x14ac:dyDescent="0.35">
      <c r="A10446" t="s">
        <v>1257</v>
      </c>
      <c r="B10446" t="s">
        <v>179</v>
      </c>
      <c r="C10446" t="s">
        <v>373</v>
      </c>
      <c r="D10446" t="s">
        <v>1270</v>
      </c>
      <c r="E10446" t="s">
        <v>30</v>
      </c>
      <c r="F10446">
        <v>5289</v>
      </c>
      <c r="G10446">
        <v>4226</v>
      </c>
      <c r="H10446">
        <v>0.79901682737757607</v>
      </c>
      <c r="I10446" t="str">
        <f>VLOOKUP($B10446&amp;$E10446,'Employee List'!$A:$E,5,0)</f>
        <v>E-1254</v>
      </c>
    </row>
    <row r="10447" spans="1:9" x14ac:dyDescent="0.35">
      <c r="A10447" t="s">
        <v>1257</v>
      </c>
      <c r="B10447" t="s">
        <v>179</v>
      </c>
      <c r="C10447" t="s">
        <v>373</v>
      </c>
      <c r="D10447" t="s">
        <v>1270</v>
      </c>
      <c r="E10447" t="s">
        <v>31</v>
      </c>
      <c r="F10447">
        <v>4838</v>
      </c>
      <c r="G10447">
        <v>4207</v>
      </c>
      <c r="H10447">
        <v>0.86957420421661846</v>
      </c>
      <c r="I10447" t="str">
        <f>VLOOKUP($B10447&amp;$E10447,'Employee List'!$A:$E,5,0)</f>
        <v>E-1254</v>
      </c>
    </row>
    <row r="10448" spans="1:9" x14ac:dyDescent="0.35">
      <c r="A10448" t="s">
        <v>1257</v>
      </c>
      <c r="B10448" t="s">
        <v>179</v>
      </c>
      <c r="C10448" t="s">
        <v>373</v>
      </c>
      <c r="D10448" t="s">
        <v>1271</v>
      </c>
      <c r="E10448" t="s">
        <v>29</v>
      </c>
      <c r="F10448">
        <v>26148</v>
      </c>
      <c r="G10448">
        <v>30096</v>
      </c>
      <c r="H10448">
        <v>1.150986691142726</v>
      </c>
      <c r="I10448" t="str">
        <f>VLOOKUP($B10448&amp;$E10448,'Employee List'!$A:$E,5,0)</f>
        <v>E-1254</v>
      </c>
    </row>
    <row r="10449" spans="1:9" x14ac:dyDescent="0.35">
      <c r="A10449" t="s">
        <v>1257</v>
      </c>
      <c r="B10449" t="s">
        <v>179</v>
      </c>
      <c r="C10449" t="s">
        <v>373</v>
      </c>
      <c r="D10449" t="s">
        <v>1271</v>
      </c>
      <c r="E10449" t="s">
        <v>30</v>
      </c>
      <c r="F10449">
        <v>26388</v>
      </c>
      <c r="G10449">
        <v>26197</v>
      </c>
      <c r="H10449">
        <v>0.99276186145217526</v>
      </c>
      <c r="I10449" t="str">
        <f>VLOOKUP($B10449&amp;$E10449,'Employee List'!$A:$E,5,0)</f>
        <v>E-1254</v>
      </c>
    </row>
    <row r="10450" spans="1:9" x14ac:dyDescent="0.35">
      <c r="A10450" t="s">
        <v>1257</v>
      </c>
      <c r="B10450" t="s">
        <v>179</v>
      </c>
      <c r="C10450" t="s">
        <v>373</v>
      </c>
      <c r="D10450" t="s">
        <v>1271</v>
      </c>
      <c r="E10450" t="s">
        <v>31</v>
      </c>
      <c r="F10450">
        <v>27201</v>
      </c>
      <c r="G10450">
        <v>25043</v>
      </c>
      <c r="H10450">
        <v>0.92066468144553504</v>
      </c>
      <c r="I10450" t="str">
        <f>VLOOKUP($B10450&amp;$E10450,'Employee List'!$A:$E,5,0)</f>
        <v>E-1254</v>
      </c>
    </row>
    <row r="10451" spans="1:9" x14ac:dyDescent="0.35">
      <c r="A10451" t="s">
        <v>1257</v>
      </c>
      <c r="B10451" t="s">
        <v>179</v>
      </c>
      <c r="C10451" t="s">
        <v>373</v>
      </c>
      <c r="D10451" t="s">
        <v>1258</v>
      </c>
      <c r="E10451" t="s">
        <v>29</v>
      </c>
      <c r="F10451">
        <v>179059</v>
      </c>
      <c r="G10451">
        <v>213273</v>
      </c>
      <c r="H10451">
        <v>1.1910766842214018</v>
      </c>
      <c r="I10451" t="str">
        <f>VLOOKUP($B10451&amp;$E10451,'Employee List'!$A:$E,5,0)</f>
        <v>E-1254</v>
      </c>
    </row>
    <row r="10452" spans="1:9" x14ac:dyDescent="0.35">
      <c r="A10452" t="s">
        <v>1257</v>
      </c>
      <c r="B10452" t="s">
        <v>179</v>
      </c>
      <c r="C10452" t="s">
        <v>373</v>
      </c>
      <c r="D10452" t="s">
        <v>1258</v>
      </c>
      <c r="E10452" t="s">
        <v>30</v>
      </c>
      <c r="F10452">
        <v>171069</v>
      </c>
      <c r="G10452">
        <v>157694</v>
      </c>
      <c r="H10452">
        <v>0.92181517399411939</v>
      </c>
      <c r="I10452" t="str">
        <f>VLOOKUP($B10452&amp;$E10452,'Employee List'!$A:$E,5,0)</f>
        <v>E-1254</v>
      </c>
    </row>
    <row r="10453" spans="1:9" x14ac:dyDescent="0.35">
      <c r="A10453" t="s">
        <v>1257</v>
      </c>
      <c r="B10453" t="s">
        <v>179</v>
      </c>
      <c r="C10453" t="s">
        <v>373</v>
      </c>
      <c r="D10453" t="s">
        <v>1258</v>
      </c>
      <c r="E10453" t="s">
        <v>31</v>
      </c>
      <c r="F10453">
        <v>166056</v>
      </c>
      <c r="G10453">
        <v>160114</v>
      </c>
      <c r="H10453">
        <v>0.96421689068747896</v>
      </c>
      <c r="I10453" t="str">
        <f>VLOOKUP($B10453&amp;$E10453,'Employee List'!$A:$E,5,0)</f>
        <v>E-1254</v>
      </c>
    </row>
    <row r="10454" spans="1:9" x14ac:dyDescent="0.35">
      <c r="A10454" t="s">
        <v>1257</v>
      </c>
      <c r="B10454" t="s">
        <v>179</v>
      </c>
      <c r="C10454" t="s">
        <v>373</v>
      </c>
      <c r="D10454" t="s">
        <v>1272</v>
      </c>
      <c r="E10454" t="s">
        <v>29</v>
      </c>
      <c r="F10454">
        <v>11831</v>
      </c>
      <c r="G10454">
        <v>5655</v>
      </c>
      <c r="H10454">
        <v>0.47798157383145973</v>
      </c>
      <c r="I10454" t="str">
        <f>VLOOKUP($B10454&amp;$E10454,'Employee List'!$A:$E,5,0)</f>
        <v>E-1254</v>
      </c>
    </row>
    <row r="10455" spans="1:9" x14ac:dyDescent="0.35">
      <c r="A10455" t="s">
        <v>1257</v>
      </c>
      <c r="B10455" t="s">
        <v>179</v>
      </c>
      <c r="C10455" t="s">
        <v>373</v>
      </c>
      <c r="D10455" t="s">
        <v>1272</v>
      </c>
      <c r="E10455" t="s">
        <v>30</v>
      </c>
      <c r="F10455">
        <v>10109</v>
      </c>
      <c r="G10455">
        <v>10289</v>
      </c>
      <c r="H10455">
        <v>1.017805915520823</v>
      </c>
      <c r="I10455" t="str">
        <f>VLOOKUP($B10455&amp;$E10455,'Employee List'!$A:$E,5,0)</f>
        <v>E-1254</v>
      </c>
    </row>
    <row r="10456" spans="1:9" x14ac:dyDescent="0.35">
      <c r="A10456" t="s">
        <v>1257</v>
      </c>
      <c r="B10456" t="s">
        <v>179</v>
      </c>
      <c r="C10456" t="s">
        <v>373</v>
      </c>
      <c r="D10456" t="s">
        <v>1272</v>
      </c>
      <c r="E10456" t="s">
        <v>31</v>
      </c>
      <c r="F10456">
        <v>14170</v>
      </c>
      <c r="G10456">
        <v>13887</v>
      </c>
      <c r="H10456">
        <v>0.98002822865208183</v>
      </c>
      <c r="I10456" t="str">
        <f>VLOOKUP($B10456&amp;$E10456,'Employee List'!$A:$E,5,0)</f>
        <v>E-1254</v>
      </c>
    </row>
    <row r="10457" spans="1:9" x14ac:dyDescent="0.35">
      <c r="A10457" t="s">
        <v>1257</v>
      </c>
      <c r="B10457" t="s">
        <v>179</v>
      </c>
      <c r="C10457" t="s">
        <v>373</v>
      </c>
      <c r="D10457" t="s">
        <v>1259</v>
      </c>
      <c r="E10457" t="s">
        <v>29</v>
      </c>
      <c r="F10457">
        <v>26655</v>
      </c>
      <c r="G10457">
        <v>23279</v>
      </c>
      <c r="H10457">
        <v>0.87334458825736261</v>
      </c>
      <c r="I10457" t="str">
        <f>VLOOKUP($B10457&amp;$E10457,'Employee List'!$A:$E,5,0)</f>
        <v>E-1254</v>
      </c>
    </row>
    <row r="10458" spans="1:9" x14ac:dyDescent="0.35">
      <c r="A10458" t="s">
        <v>1257</v>
      </c>
      <c r="B10458" t="s">
        <v>179</v>
      </c>
      <c r="C10458" t="s">
        <v>373</v>
      </c>
      <c r="D10458" t="s">
        <v>1259</v>
      </c>
      <c r="E10458" t="s">
        <v>30</v>
      </c>
      <c r="F10458">
        <v>26670</v>
      </c>
      <c r="G10458">
        <v>21763</v>
      </c>
      <c r="H10458">
        <v>0.81601049868766407</v>
      </c>
      <c r="I10458" t="str">
        <f>VLOOKUP($B10458&amp;$E10458,'Employee List'!$A:$E,5,0)</f>
        <v>E-1254</v>
      </c>
    </row>
    <row r="10459" spans="1:9" x14ac:dyDescent="0.35">
      <c r="A10459" t="s">
        <v>1257</v>
      </c>
      <c r="B10459" t="s">
        <v>179</v>
      </c>
      <c r="C10459" t="s">
        <v>373</v>
      </c>
      <c r="D10459" t="s">
        <v>1259</v>
      </c>
      <c r="E10459" t="s">
        <v>31</v>
      </c>
      <c r="F10459">
        <v>27977</v>
      </c>
      <c r="G10459">
        <v>25366</v>
      </c>
      <c r="H10459">
        <v>0.90667333881402579</v>
      </c>
      <c r="I10459" t="str">
        <f>VLOOKUP($B10459&amp;$E10459,'Employee List'!$A:$E,5,0)</f>
        <v>E-1254</v>
      </c>
    </row>
    <row r="10460" spans="1:9" x14ac:dyDescent="0.35">
      <c r="A10460" t="s">
        <v>1257</v>
      </c>
      <c r="B10460" t="s">
        <v>179</v>
      </c>
      <c r="C10460" t="s">
        <v>373</v>
      </c>
      <c r="D10460" t="s">
        <v>1273</v>
      </c>
      <c r="E10460" t="s">
        <v>29</v>
      </c>
      <c r="F10460">
        <v>3202</v>
      </c>
      <c r="G10460">
        <v>4292</v>
      </c>
      <c r="H10460">
        <v>1.3404122423485321</v>
      </c>
      <c r="I10460" t="str">
        <f>VLOOKUP($B10460&amp;$E10460,'Employee List'!$A:$E,5,0)</f>
        <v>E-1254</v>
      </c>
    </row>
    <row r="10461" spans="1:9" x14ac:dyDescent="0.35">
      <c r="A10461" t="s">
        <v>1257</v>
      </c>
      <c r="B10461" t="s">
        <v>179</v>
      </c>
      <c r="C10461" t="s">
        <v>373</v>
      </c>
      <c r="D10461" t="s">
        <v>1273</v>
      </c>
      <c r="E10461" t="s">
        <v>30</v>
      </c>
      <c r="F10461">
        <v>5770</v>
      </c>
      <c r="G10461">
        <v>7511</v>
      </c>
      <c r="H10461">
        <v>1.301733102253033</v>
      </c>
      <c r="I10461" t="str">
        <f>VLOOKUP($B10461&amp;$E10461,'Employee List'!$A:$E,5,0)</f>
        <v>E-1254</v>
      </c>
    </row>
    <row r="10462" spans="1:9" x14ac:dyDescent="0.35">
      <c r="A10462" t="s">
        <v>1257</v>
      </c>
      <c r="B10462" t="s">
        <v>179</v>
      </c>
      <c r="C10462" t="s">
        <v>373</v>
      </c>
      <c r="D10462" t="s">
        <v>1273</v>
      </c>
      <c r="E10462" t="s">
        <v>31</v>
      </c>
      <c r="F10462">
        <v>6445</v>
      </c>
      <c r="G10462">
        <v>3936</v>
      </c>
      <c r="H10462">
        <v>0.61070597362296353</v>
      </c>
      <c r="I10462" t="str">
        <f>VLOOKUP($B10462&amp;$E10462,'Employee List'!$A:$E,5,0)</f>
        <v>E-1254</v>
      </c>
    </row>
    <row r="10463" spans="1:9" x14ac:dyDescent="0.35">
      <c r="A10463" t="s">
        <v>1257</v>
      </c>
      <c r="B10463" t="s">
        <v>179</v>
      </c>
      <c r="C10463" t="s">
        <v>373</v>
      </c>
      <c r="D10463" t="s">
        <v>1275</v>
      </c>
      <c r="E10463" t="s">
        <v>29</v>
      </c>
      <c r="F10463">
        <v>2499</v>
      </c>
      <c r="G10463">
        <v>1072</v>
      </c>
      <c r="H10463">
        <v>0.4289715886354542</v>
      </c>
      <c r="I10463" t="str">
        <f>VLOOKUP($B10463&amp;$E10463,'Employee List'!$A:$E,5,0)</f>
        <v>E-1254</v>
      </c>
    </row>
    <row r="10464" spans="1:9" x14ac:dyDescent="0.35">
      <c r="A10464" t="s">
        <v>1257</v>
      </c>
      <c r="B10464" t="s">
        <v>179</v>
      </c>
      <c r="C10464" t="s">
        <v>373</v>
      </c>
      <c r="D10464" t="s">
        <v>1275</v>
      </c>
      <c r="E10464" t="s">
        <v>30</v>
      </c>
      <c r="F10464">
        <v>1897</v>
      </c>
      <c r="G10464">
        <v>3676</v>
      </c>
      <c r="H10464">
        <v>1.9377965208223511</v>
      </c>
      <c r="I10464" t="str">
        <f>VLOOKUP($B10464&amp;$E10464,'Employee List'!$A:$E,5,0)</f>
        <v>E-1254</v>
      </c>
    </row>
    <row r="10465" spans="1:9" x14ac:dyDescent="0.35">
      <c r="A10465" t="s">
        <v>1257</v>
      </c>
      <c r="B10465" t="s">
        <v>179</v>
      </c>
      <c r="C10465" t="s">
        <v>373</v>
      </c>
      <c r="D10465" t="s">
        <v>1275</v>
      </c>
      <c r="E10465" t="s">
        <v>31</v>
      </c>
      <c r="F10465">
        <v>3884</v>
      </c>
      <c r="G10465">
        <v>1460</v>
      </c>
      <c r="H10465">
        <v>0.37590113285272914</v>
      </c>
      <c r="I10465" t="str">
        <f>VLOOKUP($B10465&amp;$E10465,'Employee List'!$A:$E,5,0)</f>
        <v>E-1254</v>
      </c>
    </row>
    <row r="10466" spans="1:9" x14ac:dyDescent="0.35">
      <c r="A10466" t="s">
        <v>1257</v>
      </c>
      <c r="B10466" t="s">
        <v>179</v>
      </c>
      <c r="C10466" t="s">
        <v>373</v>
      </c>
      <c r="D10466" t="s">
        <v>1276</v>
      </c>
      <c r="E10466" t="s">
        <v>29</v>
      </c>
      <c r="F10466">
        <v>6570</v>
      </c>
      <c r="G10466">
        <v>5661</v>
      </c>
      <c r="H10466">
        <v>0.86164383561643831</v>
      </c>
      <c r="I10466" t="str">
        <f>VLOOKUP($B10466&amp;$E10466,'Employee List'!$A:$E,5,0)</f>
        <v>E-1254</v>
      </c>
    </row>
    <row r="10467" spans="1:9" x14ac:dyDescent="0.35">
      <c r="A10467" t="s">
        <v>1257</v>
      </c>
      <c r="B10467" t="s">
        <v>179</v>
      </c>
      <c r="C10467" t="s">
        <v>373</v>
      </c>
      <c r="D10467" t="s">
        <v>1276</v>
      </c>
      <c r="E10467" t="s">
        <v>30</v>
      </c>
      <c r="F10467">
        <v>3689</v>
      </c>
      <c r="G10467">
        <v>4759</v>
      </c>
      <c r="H10467">
        <v>1.2900515044727567</v>
      </c>
      <c r="I10467" t="str">
        <f>VLOOKUP($B10467&amp;$E10467,'Employee List'!$A:$E,5,0)</f>
        <v>E-1254</v>
      </c>
    </row>
    <row r="10468" spans="1:9" x14ac:dyDescent="0.35">
      <c r="A10468" t="s">
        <v>1257</v>
      </c>
      <c r="B10468" t="s">
        <v>179</v>
      </c>
      <c r="C10468" t="s">
        <v>373</v>
      </c>
      <c r="D10468" t="s">
        <v>1276</v>
      </c>
      <c r="E10468" t="s">
        <v>31</v>
      </c>
      <c r="F10468">
        <v>5755</v>
      </c>
      <c r="G10468">
        <v>9045</v>
      </c>
      <c r="H10468">
        <v>1.5716768027801911</v>
      </c>
      <c r="I10468" t="str">
        <f>VLOOKUP($B10468&amp;$E10468,'Employee List'!$A:$E,5,0)</f>
        <v>E-1254</v>
      </c>
    </row>
    <row r="10469" spans="1:9" x14ac:dyDescent="0.35">
      <c r="A10469" t="s">
        <v>1257</v>
      </c>
      <c r="B10469" t="s">
        <v>179</v>
      </c>
      <c r="C10469" t="s">
        <v>373</v>
      </c>
      <c r="D10469" t="s">
        <v>1277</v>
      </c>
      <c r="E10469" t="s">
        <v>29</v>
      </c>
      <c r="F10469">
        <v>7695</v>
      </c>
      <c r="G10469">
        <v>6653</v>
      </c>
      <c r="H10469">
        <v>0.86458739441195587</v>
      </c>
      <c r="I10469" t="str">
        <f>VLOOKUP($B10469&amp;$E10469,'Employee List'!$A:$E,5,0)</f>
        <v>E-1254</v>
      </c>
    </row>
    <row r="10470" spans="1:9" x14ac:dyDescent="0.35">
      <c r="A10470" t="s">
        <v>1257</v>
      </c>
      <c r="B10470" t="s">
        <v>179</v>
      </c>
      <c r="C10470" t="s">
        <v>373</v>
      </c>
      <c r="D10470" t="s">
        <v>1277</v>
      </c>
      <c r="E10470" t="s">
        <v>30</v>
      </c>
      <c r="F10470">
        <v>9278</v>
      </c>
      <c r="G10470">
        <v>4882</v>
      </c>
      <c r="H10470">
        <v>0.52619098943737874</v>
      </c>
      <c r="I10470" t="str">
        <f>VLOOKUP($B10470&amp;$E10470,'Employee List'!$A:$E,5,0)</f>
        <v>E-1254</v>
      </c>
    </row>
    <row r="10471" spans="1:9" x14ac:dyDescent="0.35">
      <c r="A10471" t="s">
        <v>1257</v>
      </c>
      <c r="B10471" t="s">
        <v>179</v>
      </c>
      <c r="C10471" t="s">
        <v>373</v>
      </c>
      <c r="D10471" t="s">
        <v>1277</v>
      </c>
      <c r="E10471" t="s">
        <v>31</v>
      </c>
      <c r="F10471">
        <v>7901</v>
      </c>
      <c r="G10471">
        <v>6760</v>
      </c>
      <c r="H10471">
        <v>0.85558790026578913</v>
      </c>
      <c r="I10471" t="str">
        <f>VLOOKUP($B10471&amp;$E10471,'Employee List'!$A:$E,5,0)</f>
        <v>E-1254</v>
      </c>
    </row>
    <row r="10472" spans="1:9" x14ac:dyDescent="0.35">
      <c r="A10472" t="s">
        <v>1257</v>
      </c>
      <c r="B10472" t="s">
        <v>179</v>
      </c>
      <c r="C10472" t="s">
        <v>373</v>
      </c>
      <c r="D10472" t="s">
        <v>1278</v>
      </c>
      <c r="E10472" t="s">
        <v>29</v>
      </c>
      <c r="F10472">
        <v>64545</v>
      </c>
      <c r="G10472">
        <v>61942</v>
      </c>
      <c r="H10472">
        <v>0.95967154698272528</v>
      </c>
      <c r="I10472" t="str">
        <f>VLOOKUP($B10472&amp;$E10472,'Employee List'!$A:$E,5,0)</f>
        <v>E-1254</v>
      </c>
    </row>
    <row r="10473" spans="1:9" x14ac:dyDescent="0.35">
      <c r="A10473" t="s">
        <v>1257</v>
      </c>
      <c r="B10473" t="s">
        <v>179</v>
      </c>
      <c r="C10473" t="s">
        <v>373</v>
      </c>
      <c r="D10473" t="s">
        <v>1278</v>
      </c>
      <c r="E10473" t="s">
        <v>30</v>
      </c>
      <c r="F10473">
        <v>63832</v>
      </c>
      <c r="G10473">
        <v>48805</v>
      </c>
      <c r="H10473">
        <v>0.76458516104775032</v>
      </c>
      <c r="I10473" t="str">
        <f>VLOOKUP($B10473&amp;$E10473,'Employee List'!$A:$E,5,0)</f>
        <v>E-1254</v>
      </c>
    </row>
    <row r="10474" spans="1:9" x14ac:dyDescent="0.35">
      <c r="A10474" t="s">
        <v>1257</v>
      </c>
      <c r="B10474" t="s">
        <v>179</v>
      </c>
      <c r="C10474" t="s">
        <v>373</v>
      </c>
      <c r="D10474" t="s">
        <v>1278</v>
      </c>
      <c r="E10474" t="s">
        <v>31</v>
      </c>
      <c r="F10474">
        <v>62797</v>
      </c>
      <c r="G10474">
        <v>67121</v>
      </c>
      <c r="H10474">
        <v>1.0688567925219357</v>
      </c>
      <c r="I10474" t="str">
        <f>VLOOKUP($B10474&amp;$E10474,'Employee List'!$A:$E,5,0)</f>
        <v>E-1254</v>
      </c>
    </row>
    <row r="10475" spans="1:9" x14ac:dyDescent="0.35">
      <c r="A10475" t="s">
        <v>1257</v>
      </c>
      <c r="B10475" t="s">
        <v>179</v>
      </c>
      <c r="C10475" t="s">
        <v>373</v>
      </c>
      <c r="D10475" t="s">
        <v>1279</v>
      </c>
      <c r="E10475" t="s">
        <v>29</v>
      </c>
      <c r="F10475">
        <v>4891</v>
      </c>
      <c r="G10475">
        <v>4990</v>
      </c>
      <c r="H10475">
        <v>1.0202412594561439</v>
      </c>
      <c r="I10475" t="str">
        <f>VLOOKUP($B10475&amp;$E10475,'Employee List'!$A:$E,5,0)</f>
        <v>E-1254</v>
      </c>
    </row>
    <row r="10476" spans="1:9" x14ac:dyDescent="0.35">
      <c r="A10476" t="s">
        <v>1257</v>
      </c>
      <c r="B10476" t="s">
        <v>179</v>
      </c>
      <c r="C10476" t="s">
        <v>373</v>
      </c>
      <c r="D10476" t="s">
        <v>1279</v>
      </c>
      <c r="E10476" t="s">
        <v>30</v>
      </c>
      <c r="F10476">
        <v>1659</v>
      </c>
      <c r="G10476">
        <v>5291</v>
      </c>
      <c r="H10476">
        <v>3.1892706449668475</v>
      </c>
      <c r="I10476" t="str">
        <f>VLOOKUP($B10476&amp;$E10476,'Employee List'!$A:$E,5,0)</f>
        <v>E-1254</v>
      </c>
    </row>
    <row r="10477" spans="1:9" x14ac:dyDescent="0.35">
      <c r="A10477" t="s">
        <v>1257</v>
      </c>
      <c r="B10477" t="s">
        <v>179</v>
      </c>
      <c r="C10477" t="s">
        <v>373</v>
      </c>
      <c r="D10477" t="s">
        <v>1279</v>
      </c>
      <c r="E10477" t="s">
        <v>31</v>
      </c>
      <c r="F10477">
        <v>4539</v>
      </c>
      <c r="G10477">
        <v>5878</v>
      </c>
      <c r="H10477">
        <v>1.2949988984357788</v>
      </c>
      <c r="I10477" t="str">
        <f>VLOOKUP($B10477&amp;$E10477,'Employee List'!$A:$E,5,0)</f>
        <v>E-1254</v>
      </c>
    </row>
    <row r="10478" spans="1:9" x14ac:dyDescent="0.35">
      <c r="A10478" t="s">
        <v>1257</v>
      </c>
      <c r="B10478" t="s">
        <v>179</v>
      </c>
      <c r="C10478" t="s">
        <v>373</v>
      </c>
      <c r="D10478" t="s">
        <v>1280</v>
      </c>
      <c r="E10478" t="s">
        <v>29</v>
      </c>
      <c r="F10478">
        <v>3729</v>
      </c>
      <c r="G10478">
        <v>5891</v>
      </c>
      <c r="H10478">
        <v>1.5797801019039956</v>
      </c>
      <c r="I10478" t="str">
        <f>VLOOKUP($B10478&amp;$E10478,'Employee List'!$A:$E,5,0)</f>
        <v>E-1254</v>
      </c>
    </row>
    <row r="10479" spans="1:9" x14ac:dyDescent="0.35">
      <c r="A10479" t="s">
        <v>1257</v>
      </c>
      <c r="B10479" t="s">
        <v>179</v>
      </c>
      <c r="C10479" t="s">
        <v>373</v>
      </c>
      <c r="D10479" t="s">
        <v>1280</v>
      </c>
      <c r="E10479" t="s">
        <v>30</v>
      </c>
      <c r="F10479">
        <v>4459</v>
      </c>
      <c r="G10479">
        <v>5938</v>
      </c>
      <c r="H10479">
        <v>1.3316887194438214</v>
      </c>
      <c r="I10479" t="str">
        <f>VLOOKUP($B10479&amp;$E10479,'Employee List'!$A:$E,5,0)</f>
        <v>E-1254</v>
      </c>
    </row>
    <row r="10480" spans="1:9" x14ac:dyDescent="0.35">
      <c r="A10480" t="s">
        <v>1257</v>
      </c>
      <c r="B10480" t="s">
        <v>179</v>
      </c>
      <c r="C10480" t="s">
        <v>373</v>
      </c>
      <c r="D10480" t="s">
        <v>1280</v>
      </c>
      <c r="E10480" t="s">
        <v>31</v>
      </c>
      <c r="F10480">
        <v>1527</v>
      </c>
      <c r="G10480">
        <v>1118</v>
      </c>
      <c r="H10480">
        <v>0.73215455140798957</v>
      </c>
      <c r="I10480" t="str">
        <f>VLOOKUP($B10480&amp;$E10480,'Employee List'!$A:$E,5,0)</f>
        <v>E-1254</v>
      </c>
    </row>
    <row r="10481" spans="1:9" x14ac:dyDescent="0.35">
      <c r="A10481" t="s">
        <v>1257</v>
      </c>
      <c r="B10481" t="s">
        <v>179</v>
      </c>
      <c r="C10481" t="s">
        <v>373</v>
      </c>
      <c r="D10481" t="s">
        <v>1262</v>
      </c>
      <c r="E10481" t="s">
        <v>29</v>
      </c>
      <c r="F10481">
        <v>21488</v>
      </c>
      <c r="G10481">
        <v>29883</v>
      </c>
      <c r="H10481">
        <v>1.3906831720029784</v>
      </c>
      <c r="I10481" t="str">
        <f>VLOOKUP($B10481&amp;$E10481,'Employee List'!$A:$E,5,0)</f>
        <v>E-1254</v>
      </c>
    </row>
    <row r="10482" spans="1:9" x14ac:dyDescent="0.35">
      <c r="A10482" t="s">
        <v>1257</v>
      </c>
      <c r="B10482" t="s">
        <v>179</v>
      </c>
      <c r="C10482" t="s">
        <v>373</v>
      </c>
      <c r="D10482" t="s">
        <v>1262</v>
      </c>
      <c r="E10482" t="s">
        <v>30</v>
      </c>
      <c r="F10482">
        <v>21942</v>
      </c>
      <c r="G10482">
        <v>42121</v>
      </c>
      <c r="H10482">
        <v>1.919651809315468</v>
      </c>
      <c r="I10482" t="str">
        <f>VLOOKUP($B10482&amp;$E10482,'Employee List'!$A:$E,5,0)</f>
        <v>E-1254</v>
      </c>
    </row>
    <row r="10483" spans="1:9" x14ac:dyDescent="0.35">
      <c r="A10483" t="s">
        <v>1257</v>
      </c>
      <c r="B10483" t="s">
        <v>179</v>
      </c>
      <c r="C10483" t="s">
        <v>373</v>
      </c>
      <c r="D10483" t="s">
        <v>1262</v>
      </c>
      <c r="E10483" t="s">
        <v>31</v>
      </c>
      <c r="F10483">
        <v>22434</v>
      </c>
      <c r="G10483">
        <v>31493</v>
      </c>
      <c r="H10483">
        <v>1.4038067219399126</v>
      </c>
      <c r="I10483" t="str">
        <f>VLOOKUP($B10483&amp;$E10483,'Employee List'!$A:$E,5,0)</f>
        <v>E-1254</v>
      </c>
    </row>
    <row r="10484" spans="1:9" x14ac:dyDescent="0.35">
      <c r="A10484" t="s">
        <v>1257</v>
      </c>
      <c r="B10484" t="s">
        <v>179</v>
      </c>
      <c r="C10484" t="s">
        <v>373</v>
      </c>
      <c r="D10484" t="s">
        <v>1281</v>
      </c>
      <c r="E10484" t="s">
        <v>29</v>
      </c>
      <c r="F10484">
        <v>14713</v>
      </c>
      <c r="G10484">
        <v>11526</v>
      </c>
      <c r="H10484">
        <v>0.78338883980153606</v>
      </c>
      <c r="I10484" t="str">
        <f>VLOOKUP($B10484&amp;$E10484,'Employee List'!$A:$E,5,0)</f>
        <v>E-1254</v>
      </c>
    </row>
    <row r="10485" spans="1:9" x14ac:dyDescent="0.35">
      <c r="A10485" t="s">
        <v>1257</v>
      </c>
      <c r="B10485" t="s">
        <v>179</v>
      </c>
      <c r="C10485" t="s">
        <v>373</v>
      </c>
      <c r="D10485" t="s">
        <v>1281</v>
      </c>
      <c r="E10485" t="s">
        <v>30</v>
      </c>
      <c r="F10485">
        <v>13734</v>
      </c>
      <c r="G10485">
        <v>8241</v>
      </c>
      <c r="H10485">
        <v>0.60004368719965051</v>
      </c>
      <c r="I10485" t="str">
        <f>VLOOKUP($B10485&amp;$E10485,'Employee List'!$A:$E,5,0)</f>
        <v>E-1254</v>
      </c>
    </row>
    <row r="10486" spans="1:9" x14ac:dyDescent="0.35">
      <c r="A10486" t="s">
        <v>1257</v>
      </c>
      <c r="B10486" t="s">
        <v>179</v>
      </c>
      <c r="C10486" t="s">
        <v>373</v>
      </c>
      <c r="D10486" t="s">
        <v>1281</v>
      </c>
      <c r="E10486" t="s">
        <v>31</v>
      </c>
      <c r="F10486">
        <v>12779</v>
      </c>
      <c r="G10486">
        <v>14134</v>
      </c>
      <c r="H10486">
        <v>1.1060333359417795</v>
      </c>
      <c r="I10486" t="str">
        <f>VLOOKUP($B10486&amp;$E10486,'Employee List'!$A:$E,5,0)</f>
        <v>E-1254</v>
      </c>
    </row>
    <row r="10487" spans="1:9" x14ac:dyDescent="0.35">
      <c r="A10487" t="s">
        <v>1257</v>
      </c>
      <c r="B10487" t="s">
        <v>180</v>
      </c>
      <c r="C10487" t="s">
        <v>373</v>
      </c>
      <c r="D10487" t="s">
        <v>1274</v>
      </c>
      <c r="E10487" t="s">
        <v>29</v>
      </c>
      <c r="F10487">
        <v>21421</v>
      </c>
      <c r="G10487">
        <v>16268</v>
      </c>
      <c r="H10487">
        <v>0.75944166938985103</v>
      </c>
      <c r="I10487" t="str">
        <f>VLOOKUP($B10487&amp;$E10487,'Employee List'!$A:$E,5,0)</f>
        <v>E-1255</v>
      </c>
    </row>
    <row r="10488" spans="1:9" x14ac:dyDescent="0.35">
      <c r="A10488" t="s">
        <v>1257</v>
      </c>
      <c r="B10488" t="s">
        <v>180</v>
      </c>
      <c r="C10488" t="s">
        <v>373</v>
      </c>
      <c r="D10488" t="s">
        <v>1274</v>
      </c>
      <c r="E10488" t="s">
        <v>30</v>
      </c>
      <c r="F10488">
        <v>22524</v>
      </c>
      <c r="G10488">
        <v>15040</v>
      </c>
      <c r="H10488">
        <v>0.66773219676789197</v>
      </c>
      <c r="I10488" t="str">
        <f>VLOOKUP($B10488&amp;$E10488,'Employee List'!$A:$E,5,0)</f>
        <v>E-1255</v>
      </c>
    </row>
    <row r="10489" spans="1:9" x14ac:dyDescent="0.35">
      <c r="A10489" t="s">
        <v>1257</v>
      </c>
      <c r="B10489" t="s">
        <v>180</v>
      </c>
      <c r="C10489" t="s">
        <v>373</v>
      </c>
      <c r="D10489" t="s">
        <v>1274</v>
      </c>
      <c r="E10489" t="s">
        <v>31</v>
      </c>
      <c r="F10489">
        <v>21969</v>
      </c>
      <c r="G10489">
        <v>21232</v>
      </c>
      <c r="H10489">
        <v>0.96645272884519096</v>
      </c>
      <c r="I10489" t="str">
        <f>VLOOKUP($B10489&amp;$E10489,'Employee List'!$A:$E,5,0)</f>
        <v>E-1255</v>
      </c>
    </row>
    <row r="10490" spans="1:9" x14ac:dyDescent="0.35">
      <c r="A10490" t="s">
        <v>1257</v>
      </c>
      <c r="B10490" t="s">
        <v>180</v>
      </c>
      <c r="C10490" t="s">
        <v>373</v>
      </c>
      <c r="D10490" t="s">
        <v>1263</v>
      </c>
      <c r="E10490" t="s">
        <v>29</v>
      </c>
      <c r="F10490">
        <v>1088</v>
      </c>
      <c r="G10490">
        <v>5783</v>
      </c>
      <c r="H10490">
        <v>5.3152573529411766</v>
      </c>
      <c r="I10490" t="str">
        <f>VLOOKUP($B10490&amp;$E10490,'Employee List'!$A:$E,5,0)</f>
        <v>E-1255</v>
      </c>
    </row>
    <row r="10491" spans="1:9" x14ac:dyDescent="0.35">
      <c r="A10491" t="s">
        <v>1257</v>
      </c>
      <c r="B10491" t="s">
        <v>180</v>
      </c>
      <c r="C10491" t="s">
        <v>373</v>
      </c>
      <c r="D10491" t="s">
        <v>1263</v>
      </c>
      <c r="E10491" t="s">
        <v>30</v>
      </c>
      <c r="F10491">
        <v>1541</v>
      </c>
      <c r="G10491">
        <v>3301</v>
      </c>
      <c r="H10491">
        <v>2.1421155094094742</v>
      </c>
      <c r="I10491" t="str">
        <f>VLOOKUP($B10491&amp;$E10491,'Employee List'!$A:$E,5,0)</f>
        <v>E-1255</v>
      </c>
    </row>
    <row r="10492" spans="1:9" x14ac:dyDescent="0.35">
      <c r="A10492" t="s">
        <v>1257</v>
      </c>
      <c r="B10492" t="s">
        <v>180</v>
      </c>
      <c r="C10492" t="s">
        <v>373</v>
      </c>
      <c r="D10492" t="s">
        <v>1263</v>
      </c>
      <c r="E10492" t="s">
        <v>31</v>
      </c>
      <c r="F10492">
        <v>1645</v>
      </c>
      <c r="G10492">
        <v>4780</v>
      </c>
      <c r="H10492">
        <v>2.905775075987842</v>
      </c>
      <c r="I10492" t="str">
        <f>VLOOKUP($B10492&amp;$E10492,'Employee List'!$A:$E,5,0)</f>
        <v>E-1255</v>
      </c>
    </row>
    <row r="10493" spans="1:9" x14ac:dyDescent="0.35">
      <c r="A10493" t="s">
        <v>1257</v>
      </c>
      <c r="B10493" t="s">
        <v>180</v>
      </c>
      <c r="C10493" t="s">
        <v>373</v>
      </c>
      <c r="D10493" t="s">
        <v>1264</v>
      </c>
      <c r="E10493" t="s">
        <v>29</v>
      </c>
      <c r="F10493">
        <v>2082</v>
      </c>
      <c r="G10493">
        <v>1962</v>
      </c>
      <c r="H10493">
        <v>0.94236311239193082</v>
      </c>
      <c r="I10493" t="str">
        <f>VLOOKUP($B10493&amp;$E10493,'Employee List'!$A:$E,5,0)</f>
        <v>E-1255</v>
      </c>
    </row>
    <row r="10494" spans="1:9" x14ac:dyDescent="0.35">
      <c r="A10494" t="s">
        <v>1257</v>
      </c>
      <c r="B10494" t="s">
        <v>180</v>
      </c>
      <c r="C10494" t="s">
        <v>373</v>
      </c>
      <c r="D10494" t="s">
        <v>1264</v>
      </c>
      <c r="E10494" t="s">
        <v>30</v>
      </c>
      <c r="F10494">
        <v>2409</v>
      </c>
      <c r="G10494">
        <v>4004</v>
      </c>
      <c r="H10494">
        <v>1.6621004566210045</v>
      </c>
      <c r="I10494" t="str">
        <f>VLOOKUP($B10494&amp;$E10494,'Employee List'!$A:$E,5,0)</f>
        <v>E-1255</v>
      </c>
    </row>
    <row r="10495" spans="1:9" x14ac:dyDescent="0.35">
      <c r="A10495" t="s">
        <v>1257</v>
      </c>
      <c r="B10495" t="s">
        <v>180</v>
      </c>
      <c r="C10495" t="s">
        <v>373</v>
      </c>
      <c r="D10495" t="s">
        <v>1264</v>
      </c>
      <c r="E10495" t="s">
        <v>31</v>
      </c>
      <c r="F10495">
        <v>4827</v>
      </c>
      <c r="G10495">
        <v>31721</v>
      </c>
      <c r="H10495">
        <v>6.5715765485808992</v>
      </c>
      <c r="I10495" t="str">
        <f>VLOOKUP($B10495&amp;$E10495,'Employee List'!$A:$E,5,0)</f>
        <v>E-1255</v>
      </c>
    </row>
    <row r="10496" spans="1:9" x14ac:dyDescent="0.35">
      <c r="A10496" t="s">
        <v>1257</v>
      </c>
      <c r="B10496" t="s">
        <v>180</v>
      </c>
      <c r="C10496" t="s">
        <v>373</v>
      </c>
      <c r="D10496" t="s">
        <v>1265</v>
      </c>
      <c r="E10496" t="s">
        <v>29</v>
      </c>
      <c r="F10496">
        <v>7740</v>
      </c>
      <c r="G10496">
        <v>24633</v>
      </c>
      <c r="H10496">
        <v>3.1825581395348839</v>
      </c>
      <c r="I10496" t="str">
        <f>VLOOKUP($B10496&amp;$E10496,'Employee List'!$A:$E,5,0)</f>
        <v>E-1255</v>
      </c>
    </row>
    <row r="10497" spans="1:9" x14ac:dyDescent="0.35">
      <c r="A10497" t="s">
        <v>1257</v>
      </c>
      <c r="B10497" t="s">
        <v>180</v>
      </c>
      <c r="C10497" t="s">
        <v>373</v>
      </c>
      <c r="D10497" t="s">
        <v>1265</v>
      </c>
      <c r="E10497" t="s">
        <v>30</v>
      </c>
      <c r="F10497">
        <v>5268</v>
      </c>
      <c r="G10497">
        <v>11868</v>
      </c>
      <c r="H10497">
        <v>2.2528473804100226</v>
      </c>
      <c r="I10497" t="str">
        <f>VLOOKUP($B10497&amp;$E10497,'Employee List'!$A:$E,5,0)</f>
        <v>E-1255</v>
      </c>
    </row>
    <row r="10498" spans="1:9" x14ac:dyDescent="0.35">
      <c r="A10498" t="s">
        <v>1257</v>
      </c>
      <c r="B10498" t="s">
        <v>180</v>
      </c>
      <c r="C10498" t="s">
        <v>373</v>
      </c>
      <c r="D10498" t="s">
        <v>1265</v>
      </c>
      <c r="E10498" t="s">
        <v>31</v>
      </c>
      <c r="F10498">
        <v>5081</v>
      </c>
      <c r="G10498">
        <v>12342</v>
      </c>
      <c r="H10498">
        <v>2.4290493997244638</v>
      </c>
      <c r="I10498" t="str">
        <f>VLOOKUP($B10498&amp;$E10498,'Employee List'!$A:$E,5,0)</f>
        <v>E-1255</v>
      </c>
    </row>
    <row r="10499" spans="1:9" x14ac:dyDescent="0.35">
      <c r="A10499" t="s">
        <v>1257</v>
      </c>
      <c r="B10499" t="s">
        <v>180</v>
      </c>
      <c r="C10499" t="s">
        <v>373</v>
      </c>
      <c r="D10499" t="s">
        <v>1260</v>
      </c>
      <c r="E10499" t="s">
        <v>29</v>
      </c>
      <c r="F10499">
        <v>48289</v>
      </c>
      <c r="G10499">
        <v>21196</v>
      </c>
      <c r="H10499">
        <v>0.4389405454658411</v>
      </c>
      <c r="I10499" t="str">
        <f>VLOOKUP($B10499&amp;$E10499,'Employee List'!$A:$E,5,0)</f>
        <v>E-1255</v>
      </c>
    </row>
    <row r="10500" spans="1:9" x14ac:dyDescent="0.35">
      <c r="A10500" t="s">
        <v>1257</v>
      </c>
      <c r="B10500" t="s">
        <v>180</v>
      </c>
      <c r="C10500" t="s">
        <v>373</v>
      </c>
      <c r="D10500" t="s">
        <v>1260</v>
      </c>
      <c r="E10500" t="s">
        <v>30</v>
      </c>
      <c r="F10500">
        <v>49079</v>
      </c>
      <c r="G10500">
        <v>35617</v>
      </c>
      <c r="H10500">
        <v>0.72570753275331612</v>
      </c>
      <c r="I10500" t="str">
        <f>VLOOKUP($B10500&amp;$E10500,'Employee List'!$A:$E,5,0)</f>
        <v>E-1255</v>
      </c>
    </row>
    <row r="10501" spans="1:9" x14ac:dyDescent="0.35">
      <c r="A10501" t="s">
        <v>1257</v>
      </c>
      <c r="B10501" t="s">
        <v>180</v>
      </c>
      <c r="C10501" t="s">
        <v>373</v>
      </c>
      <c r="D10501" t="s">
        <v>1260</v>
      </c>
      <c r="E10501" t="s">
        <v>31</v>
      </c>
      <c r="F10501">
        <v>57183</v>
      </c>
      <c r="G10501">
        <v>50430</v>
      </c>
      <c r="H10501">
        <v>0.88190546141335713</v>
      </c>
      <c r="I10501" t="str">
        <f>VLOOKUP($B10501&amp;$E10501,'Employee List'!$A:$E,5,0)</f>
        <v>E-1255</v>
      </c>
    </row>
    <row r="10502" spans="1:9" x14ac:dyDescent="0.35">
      <c r="A10502" t="s">
        <v>1257</v>
      </c>
      <c r="B10502" t="s">
        <v>180</v>
      </c>
      <c r="C10502" t="s">
        <v>373</v>
      </c>
      <c r="D10502" t="s">
        <v>1261</v>
      </c>
      <c r="E10502" t="s">
        <v>29</v>
      </c>
      <c r="F10502">
        <v>67130</v>
      </c>
      <c r="G10502">
        <v>93990</v>
      </c>
      <c r="H10502">
        <v>1.4001191717562937</v>
      </c>
      <c r="I10502" t="str">
        <f>VLOOKUP($B10502&amp;$E10502,'Employee List'!$A:$E,5,0)</f>
        <v>E-1255</v>
      </c>
    </row>
    <row r="10503" spans="1:9" x14ac:dyDescent="0.35">
      <c r="A10503" t="s">
        <v>1257</v>
      </c>
      <c r="B10503" t="s">
        <v>180</v>
      </c>
      <c r="C10503" t="s">
        <v>373</v>
      </c>
      <c r="D10503" t="s">
        <v>1261</v>
      </c>
      <c r="E10503" t="s">
        <v>30</v>
      </c>
      <c r="F10503">
        <v>70743</v>
      </c>
      <c r="G10503">
        <v>110197</v>
      </c>
      <c r="H10503">
        <v>1.5577088899255049</v>
      </c>
      <c r="I10503" t="str">
        <f>VLOOKUP($B10503&amp;$E10503,'Employee List'!$A:$E,5,0)</f>
        <v>E-1255</v>
      </c>
    </row>
    <row r="10504" spans="1:9" x14ac:dyDescent="0.35">
      <c r="A10504" t="s">
        <v>1257</v>
      </c>
      <c r="B10504" t="s">
        <v>180</v>
      </c>
      <c r="C10504" t="s">
        <v>373</v>
      </c>
      <c r="D10504" t="s">
        <v>1261</v>
      </c>
      <c r="E10504" t="s">
        <v>31</v>
      </c>
      <c r="F10504">
        <v>73561</v>
      </c>
      <c r="G10504">
        <v>109664</v>
      </c>
      <c r="H10504">
        <v>1.4907899566346297</v>
      </c>
      <c r="I10504" t="str">
        <f>VLOOKUP($B10504&amp;$E10504,'Employee List'!$A:$E,5,0)</f>
        <v>E-1255</v>
      </c>
    </row>
    <row r="10505" spans="1:9" x14ac:dyDescent="0.35">
      <c r="A10505" t="s">
        <v>1257</v>
      </c>
      <c r="B10505" t="s">
        <v>180</v>
      </c>
      <c r="C10505" t="s">
        <v>373</v>
      </c>
      <c r="D10505" t="s">
        <v>1266</v>
      </c>
      <c r="E10505" t="s">
        <v>29</v>
      </c>
      <c r="F10505">
        <v>142541</v>
      </c>
      <c r="G10505">
        <v>163177</v>
      </c>
      <c r="H10505">
        <v>1.1447723812797721</v>
      </c>
      <c r="I10505" t="str">
        <f>VLOOKUP($B10505&amp;$E10505,'Employee List'!$A:$E,5,0)</f>
        <v>E-1255</v>
      </c>
    </row>
    <row r="10506" spans="1:9" x14ac:dyDescent="0.35">
      <c r="A10506" t="s">
        <v>1257</v>
      </c>
      <c r="B10506" t="s">
        <v>180</v>
      </c>
      <c r="C10506" t="s">
        <v>373</v>
      </c>
      <c r="D10506" t="s">
        <v>1266</v>
      </c>
      <c r="E10506" t="s">
        <v>30</v>
      </c>
      <c r="F10506">
        <v>150699</v>
      </c>
      <c r="G10506">
        <v>202035</v>
      </c>
      <c r="H10506">
        <v>1.3406525590747118</v>
      </c>
      <c r="I10506" t="str">
        <f>VLOOKUP($B10506&amp;$E10506,'Employee List'!$A:$E,5,0)</f>
        <v>E-1255</v>
      </c>
    </row>
    <row r="10507" spans="1:9" x14ac:dyDescent="0.35">
      <c r="A10507" t="s">
        <v>1257</v>
      </c>
      <c r="B10507" t="s">
        <v>180</v>
      </c>
      <c r="C10507" t="s">
        <v>373</v>
      </c>
      <c r="D10507" t="s">
        <v>1266</v>
      </c>
      <c r="E10507" t="s">
        <v>31</v>
      </c>
      <c r="F10507">
        <v>152632</v>
      </c>
      <c r="G10507">
        <v>147952</v>
      </c>
      <c r="H10507">
        <v>0.96933801561926725</v>
      </c>
      <c r="I10507" t="str">
        <f>VLOOKUP($B10507&amp;$E10507,'Employee List'!$A:$E,5,0)</f>
        <v>E-1255</v>
      </c>
    </row>
    <row r="10508" spans="1:9" x14ac:dyDescent="0.35">
      <c r="A10508" t="s">
        <v>1257</v>
      </c>
      <c r="B10508" t="s">
        <v>180</v>
      </c>
      <c r="C10508" t="s">
        <v>373</v>
      </c>
      <c r="D10508" t="s">
        <v>1267</v>
      </c>
      <c r="E10508" t="s">
        <v>29</v>
      </c>
      <c r="F10508">
        <v>31691</v>
      </c>
      <c r="G10508">
        <v>23149</v>
      </c>
      <c r="H10508">
        <v>0.73045975198005741</v>
      </c>
      <c r="I10508" t="str">
        <f>VLOOKUP($B10508&amp;$E10508,'Employee List'!$A:$E,5,0)</f>
        <v>E-1255</v>
      </c>
    </row>
    <row r="10509" spans="1:9" x14ac:dyDescent="0.35">
      <c r="A10509" t="s">
        <v>1257</v>
      </c>
      <c r="B10509" t="s">
        <v>180</v>
      </c>
      <c r="C10509" t="s">
        <v>373</v>
      </c>
      <c r="D10509" t="s">
        <v>1267</v>
      </c>
      <c r="E10509" t="s">
        <v>30</v>
      </c>
      <c r="F10509">
        <v>29567</v>
      </c>
      <c r="G10509">
        <v>21502</v>
      </c>
      <c r="H10509">
        <v>0.72722968173977742</v>
      </c>
      <c r="I10509" t="str">
        <f>VLOOKUP($B10509&amp;$E10509,'Employee List'!$A:$E,5,0)</f>
        <v>E-1255</v>
      </c>
    </row>
    <row r="10510" spans="1:9" x14ac:dyDescent="0.35">
      <c r="A10510" t="s">
        <v>1257</v>
      </c>
      <c r="B10510" t="s">
        <v>180</v>
      </c>
      <c r="C10510" t="s">
        <v>373</v>
      </c>
      <c r="D10510" t="s">
        <v>1267</v>
      </c>
      <c r="E10510" t="s">
        <v>31</v>
      </c>
      <c r="F10510">
        <v>32572</v>
      </c>
      <c r="G10510">
        <v>23552</v>
      </c>
      <c r="H10510">
        <v>0.72307503377133731</v>
      </c>
      <c r="I10510" t="str">
        <f>VLOOKUP($B10510&amp;$E10510,'Employee List'!$A:$E,5,0)</f>
        <v>E-1255</v>
      </c>
    </row>
    <row r="10511" spans="1:9" x14ac:dyDescent="0.35">
      <c r="A10511" t="s">
        <v>1257</v>
      </c>
      <c r="B10511" t="s">
        <v>180</v>
      </c>
      <c r="C10511" t="s">
        <v>373</v>
      </c>
      <c r="D10511" t="s">
        <v>1268</v>
      </c>
      <c r="E10511" t="s">
        <v>29</v>
      </c>
      <c r="F10511">
        <v>12181</v>
      </c>
      <c r="G10511">
        <v>5921</v>
      </c>
      <c r="H10511">
        <v>0.48608488629833346</v>
      </c>
      <c r="I10511" t="str">
        <f>VLOOKUP($B10511&amp;$E10511,'Employee List'!$A:$E,5,0)</f>
        <v>E-1255</v>
      </c>
    </row>
    <row r="10512" spans="1:9" x14ac:dyDescent="0.35">
      <c r="A10512" t="s">
        <v>1257</v>
      </c>
      <c r="B10512" t="s">
        <v>180</v>
      </c>
      <c r="C10512" t="s">
        <v>373</v>
      </c>
      <c r="D10512" t="s">
        <v>1268</v>
      </c>
      <c r="E10512" t="s">
        <v>30</v>
      </c>
      <c r="F10512">
        <v>12094</v>
      </c>
      <c r="G10512">
        <v>14091</v>
      </c>
      <c r="H10512">
        <v>1.1651232015875641</v>
      </c>
      <c r="I10512" t="str">
        <f>VLOOKUP($B10512&amp;$E10512,'Employee List'!$A:$E,5,0)</f>
        <v>E-1255</v>
      </c>
    </row>
    <row r="10513" spans="1:9" x14ac:dyDescent="0.35">
      <c r="A10513" t="s">
        <v>1257</v>
      </c>
      <c r="B10513" t="s">
        <v>180</v>
      </c>
      <c r="C10513" t="s">
        <v>373</v>
      </c>
      <c r="D10513" t="s">
        <v>1268</v>
      </c>
      <c r="E10513" t="s">
        <v>31</v>
      </c>
      <c r="F10513">
        <v>12873</v>
      </c>
      <c r="G10513">
        <v>6881</v>
      </c>
      <c r="H10513">
        <v>0.53452963567156064</v>
      </c>
      <c r="I10513" t="str">
        <f>VLOOKUP($B10513&amp;$E10513,'Employee List'!$A:$E,5,0)</f>
        <v>E-1255</v>
      </c>
    </row>
    <row r="10514" spans="1:9" x14ac:dyDescent="0.35">
      <c r="A10514" t="s">
        <v>1257</v>
      </c>
      <c r="B10514" t="s">
        <v>180</v>
      </c>
      <c r="C10514" t="s">
        <v>373</v>
      </c>
      <c r="D10514" t="s">
        <v>1269</v>
      </c>
      <c r="E10514" t="s">
        <v>29</v>
      </c>
      <c r="F10514">
        <v>26869</v>
      </c>
      <c r="G10514">
        <v>30160</v>
      </c>
      <c r="H10514">
        <v>1.1224831590308535</v>
      </c>
      <c r="I10514" t="str">
        <f>VLOOKUP($B10514&amp;$E10514,'Employee List'!$A:$E,5,0)</f>
        <v>E-1255</v>
      </c>
    </row>
    <row r="10515" spans="1:9" x14ac:dyDescent="0.35">
      <c r="A10515" t="s">
        <v>1257</v>
      </c>
      <c r="B10515" t="s">
        <v>180</v>
      </c>
      <c r="C10515" t="s">
        <v>373</v>
      </c>
      <c r="D10515" t="s">
        <v>1269</v>
      </c>
      <c r="E10515" t="s">
        <v>30</v>
      </c>
      <c r="F10515">
        <v>26918</v>
      </c>
      <c r="G10515">
        <v>36002</v>
      </c>
      <c r="H10515">
        <v>1.3374693513633999</v>
      </c>
      <c r="I10515" t="str">
        <f>VLOOKUP($B10515&amp;$E10515,'Employee List'!$A:$E,5,0)</f>
        <v>E-1255</v>
      </c>
    </row>
    <row r="10516" spans="1:9" x14ac:dyDescent="0.35">
      <c r="A10516" t="s">
        <v>1257</v>
      </c>
      <c r="B10516" t="s">
        <v>180</v>
      </c>
      <c r="C10516" t="s">
        <v>373</v>
      </c>
      <c r="D10516" t="s">
        <v>1269</v>
      </c>
      <c r="E10516" t="s">
        <v>31</v>
      </c>
      <c r="F10516">
        <v>24652</v>
      </c>
      <c r="G10516">
        <v>27203</v>
      </c>
      <c r="H10516">
        <v>1.1034804478338471</v>
      </c>
      <c r="I10516" t="str">
        <f>VLOOKUP($B10516&amp;$E10516,'Employee List'!$A:$E,5,0)</f>
        <v>E-1255</v>
      </c>
    </row>
    <row r="10517" spans="1:9" x14ac:dyDescent="0.35">
      <c r="A10517" t="s">
        <v>1257</v>
      </c>
      <c r="B10517" t="s">
        <v>180</v>
      </c>
      <c r="C10517" t="s">
        <v>373</v>
      </c>
      <c r="D10517" t="s">
        <v>1270</v>
      </c>
      <c r="E10517" t="s">
        <v>29</v>
      </c>
      <c r="F10517">
        <v>8586</v>
      </c>
      <c r="G10517">
        <v>5139</v>
      </c>
      <c r="H10517">
        <v>0.59853249475890991</v>
      </c>
      <c r="I10517" t="str">
        <f>VLOOKUP($B10517&amp;$E10517,'Employee List'!$A:$E,5,0)</f>
        <v>E-1255</v>
      </c>
    </row>
    <row r="10518" spans="1:9" x14ac:dyDescent="0.35">
      <c r="A10518" t="s">
        <v>1257</v>
      </c>
      <c r="B10518" t="s">
        <v>180</v>
      </c>
      <c r="C10518" t="s">
        <v>373</v>
      </c>
      <c r="D10518" t="s">
        <v>1270</v>
      </c>
      <c r="E10518" t="s">
        <v>30</v>
      </c>
      <c r="F10518">
        <v>9471</v>
      </c>
      <c r="G10518">
        <v>4743</v>
      </c>
      <c r="H10518">
        <v>0.50079189103579347</v>
      </c>
      <c r="I10518" t="str">
        <f>VLOOKUP($B10518&amp;$E10518,'Employee List'!$A:$E,5,0)</f>
        <v>E-1255</v>
      </c>
    </row>
    <row r="10519" spans="1:9" x14ac:dyDescent="0.35">
      <c r="A10519" t="s">
        <v>1257</v>
      </c>
      <c r="B10519" t="s">
        <v>180</v>
      </c>
      <c r="C10519" t="s">
        <v>373</v>
      </c>
      <c r="D10519" t="s">
        <v>1270</v>
      </c>
      <c r="E10519" t="s">
        <v>31</v>
      </c>
      <c r="F10519">
        <v>8935</v>
      </c>
      <c r="G10519">
        <v>6418</v>
      </c>
      <c r="H10519">
        <v>0.71829882484611085</v>
      </c>
      <c r="I10519" t="str">
        <f>VLOOKUP($B10519&amp;$E10519,'Employee List'!$A:$E,5,0)</f>
        <v>E-1255</v>
      </c>
    </row>
    <row r="10520" spans="1:9" x14ac:dyDescent="0.35">
      <c r="A10520" t="s">
        <v>1257</v>
      </c>
      <c r="B10520" t="s">
        <v>180</v>
      </c>
      <c r="C10520" t="s">
        <v>373</v>
      </c>
      <c r="D10520" t="s">
        <v>1271</v>
      </c>
      <c r="E10520" t="s">
        <v>29</v>
      </c>
      <c r="F10520">
        <v>20618</v>
      </c>
      <c r="G10520">
        <v>21856</v>
      </c>
      <c r="H10520">
        <v>1.0600446212047725</v>
      </c>
      <c r="I10520" t="str">
        <f>VLOOKUP($B10520&amp;$E10520,'Employee List'!$A:$E,5,0)</f>
        <v>E-1255</v>
      </c>
    </row>
    <row r="10521" spans="1:9" x14ac:dyDescent="0.35">
      <c r="A10521" t="s">
        <v>1257</v>
      </c>
      <c r="B10521" t="s">
        <v>180</v>
      </c>
      <c r="C10521" t="s">
        <v>373</v>
      </c>
      <c r="D10521" t="s">
        <v>1271</v>
      </c>
      <c r="E10521" t="s">
        <v>30</v>
      </c>
      <c r="F10521">
        <v>20598</v>
      </c>
      <c r="G10521">
        <v>13505</v>
      </c>
      <c r="H10521">
        <v>0.65564617924070301</v>
      </c>
      <c r="I10521" t="str">
        <f>VLOOKUP($B10521&amp;$E10521,'Employee List'!$A:$E,5,0)</f>
        <v>E-1255</v>
      </c>
    </row>
    <row r="10522" spans="1:9" x14ac:dyDescent="0.35">
      <c r="A10522" t="s">
        <v>1257</v>
      </c>
      <c r="B10522" t="s">
        <v>180</v>
      </c>
      <c r="C10522" t="s">
        <v>373</v>
      </c>
      <c r="D10522" t="s">
        <v>1271</v>
      </c>
      <c r="E10522" t="s">
        <v>31</v>
      </c>
      <c r="F10522">
        <v>16963</v>
      </c>
      <c r="G10522">
        <v>17161</v>
      </c>
      <c r="H10522">
        <v>1.0116724635972409</v>
      </c>
      <c r="I10522" t="str">
        <f>VLOOKUP($B10522&amp;$E10522,'Employee List'!$A:$E,5,0)</f>
        <v>E-1255</v>
      </c>
    </row>
    <row r="10523" spans="1:9" x14ac:dyDescent="0.35">
      <c r="A10523" t="s">
        <v>1257</v>
      </c>
      <c r="B10523" t="s">
        <v>180</v>
      </c>
      <c r="C10523" t="s">
        <v>373</v>
      </c>
      <c r="D10523" t="s">
        <v>1258</v>
      </c>
      <c r="E10523" t="s">
        <v>29</v>
      </c>
      <c r="F10523">
        <v>183665</v>
      </c>
      <c r="G10523">
        <v>227418</v>
      </c>
      <c r="H10523">
        <v>1.238221762447935</v>
      </c>
      <c r="I10523" t="str">
        <f>VLOOKUP($B10523&amp;$E10523,'Employee List'!$A:$E,5,0)</f>
        <v>E-1255</v>
      </c>
    </row>
    <row r="10524" spans="1:9" x14ac:dyDescent="0.35">
      <c r="A10524" t="s">
        <v>1257</v>
      </c>
      <c r="B10524" t="s">
        <v>180</v>
      </c>
      <c r="C10524" t="s">
        <v>373</v>
      </c>
      <c r="D10524" t="s">
        <v>1258</v>
      </c>
      <c r="E10524" t="s">
        <v>30</v>
      </c>
      <c r="F10524">
        <v>177181</v>
      </c>
      <c r="G10524">
        <v>172370</v>
      </c>
      <c r="H10524">
        <v>0.97284697569152445</v>
      </c>
      <c r="I10524" t="str">
        <f>VLOOKUP($B10524&amp;$E10524,'Employee List'!$A:$E,5,0)</f>
        <v>E-1255</v>
      </c>
    </row>
    <row r="10525" spans="1:9" x14ac:dyDescent="0.35">
      <c r="A10525" t="s">
        <v>1257</v>
      </c>
      <c r="B10525" t="s">
        <v>180</v>
      </c>
      <c r="C10525" t="s">
        <v>373</v>
      </c>
      <c r="D10525" t="s">
        <v>1258</v>
      </c>
      <c r="E10525" t="s">
        <v>31</v>
      </c>
      <c r="F10525">
        <v>172614</v>
      </c>
      <c r="G10525">
        <v>146058</v>
      </c>
      <c r="H10525">
        <v>0.84615384615384615</v>
      </c>
      <c r="I10525" t="str">
        <f>VLOOKUP($B10525&amp;$E10525,'Employee List'!$A:$E,5,0)</f>
        <v>E-1255</v>
      </c>
    </row>
    <row r="10526" spans="1:9" x14ac:dyDescent="0.35">
      <c r="A10526" t="s">
        <v>1257</v>
      </c>
      <c r="B10526" t="s">
        <v>180</v>
      </c>
      <c r="C10526" t="s">
        <v>373</v>
      </c>
      <c r="D10526" t="s">
        <v>1272</v>
      </c>
      <c r="E10526" t="s">
        <v>29</v>
      </c>
      <c r="F10526">
        <v>11359</v>
      </c>
      <c r="G10526">
        <v>7912</v>
      </c>
      <c r="H10526">
        <v>0.69654018839686593</v>
      </c>
      <c r="I10526" t="str">
        <f>VLOOKUP($B10526&amp;$E10526,'Employee List'!$A:$E,5,0)</f>
        <v>E-1255</v>
      </c>
    </row>
    <row r="10527" spans="1:9" x14ac:dyDescent="0.35">
      <c r="A10527" t="s">
        <v>1257</v>
      </c>
      <c r="B10527" t="s">
        <v>180</v>
      </c>
      <c r="C10527" t="s">
        <v>373</v>
      </c>
      <c r="D10527" t="s">
        <v>1272</v>
      </c>
      <c r="E10527" t="s">
        <v>30</v>
      </c>
      <c r="F10527">
        <v>13884</v>
      </c>
      <c r="G10527">
        <v>10288</v>
      </c>
      <c r="H10527">
        <v>0.74099683088447132</v>
      </c>
      <c r="I10527" t="str">
        <f>VLOOKUP($B10527&amp;$E10527,'Employee List'!$A:$E,5,0)</f>
        <v>E-1255</v>
      </c>
    </row>
    <row r="10528" spans="1:9" x14ac:dyDescent="0.35">
      <c r="A10528" t="s">
        <v>1257</v>
      </c>
      <c r="B10528" t="s">
        <v>180</v>
      </c>
      <c r="C10528" t="s">
        <v>373</v>
      </c>
      <c r="D10528" t="s">
        <v>1272</v>
      </c>
      <c r="E10528" t="s">
        <v>31</v>
      </c>
      <c r="F10528">
        <v>13598</v>
      </c>
      <c r="G10528">
        <v>14261</v>
      </c>
      <c r="H10528">
        <v>1.0487571701720841</v>
      </c>
      <c r="I10528" t="str">
        <f>VLOOKUP($B10528&amp;$E10528,'Employee List'!$A:$E,5,0)</f>
        <v>E-1255</v>
      </c>
    </row>
    <row r="10529" spans="1:9" x14ac:dyDescent="0.35">
      <c r="A10529" t="s">
        <v>1257</v>
      </c>
      <c r="B10529" t="s">
        <v>180</v>
      </c>
      <c r="C10529" t="s">
        <v>373</v>
      </c>
      <c r="D10529" t="s">
        <v>1259</v>
      </c>
      <c r="E10529" t="s">
        <v>29</v>
      </c>
      <c r="F10529">
        <v>29163</v>
      </c>
      <c r="G10529">
        <v>27645</v>
      </c>
      <c r="H10529">
        <v>0.94794774200185161</v>
      </c>
      <c r="I10529" t="str">
        <f>VLOOKUP($B10529&amp;$E10529,'Employee List'!$A:$E,5,0)</f>
        <v>E-1255</v>
      </c>
    </row>
    <row r="10530" spans="1:9" x14ac:dyDescent="0.35">
      <c r="A10530" t="s">
        <v>1257</v>
      </c>
      <c r="B10530" t="s">
        <v>180</v>
      </c>
      <c r="C10530" t="s">
        <v>373</v>
      </c>
      <c r="D10530" t="s">
        <v>1259</v>
      </c>
      <c r="E10530" t="s">
        <v>30</v>
      </c>
      <c r="F10530">
        <v>27515</v>
      </c>
      <c r="G10530">
        <v>22754</v>
      </c>
      <c r="H10530">
        <v>0.82696710884971836</v>
      </c>
      <c r="I10530" t="str">
        <f>VLOOKUP($B10530&amp;$E10530,'Employee List'!$A:$E,5,0)</f>
        <v>E-1255</v>
      </c>
    </row>
    <row r="10531" spans="1:9" x14ac:dyDescent="0.35">
      <c r="A10531" t="s">
        <v>1257</v>
      </c>
      <c r="B10531" t="s">
        <v>180</v>
      </c>
      <c r="C10531" t="s">
        <v>373</v>
      </c>
      <c r="D10531" t="s">
        <v>1259</v>
      </c>
      <c r="E10531" t="s">
        <v>31</v>
      </c>
      <c r="F10531">
        <v>31158</v>
      </c>
      <c r="G10531">
        <v>38267</v>
      </c>
      <c r="H10531">
        <v>1.2281597021631683</v>
      </c>
      <c r="I10531" t="str">
        <f>VLOOKUP($B10531&amp;$E10531,'Employee List'!$A:$E,5,0)</f>
        <v>E-1255</v>
      </c>
    </row>
    <row r="10532" spans="1:9" x14ac:dyDescent="0.35">
      <c r="A10532" t="s">
        <v>1257</v>
      </c>
      <c r="B10532" t="s">
        <v>180</v>
      </c>
      <c r="C10532" t="s">
        <v>373</v>
      </c>
      <c r="D10532" t="s">
        <v>1273</v>
      </c>
      <c r="E10532" t="s">
        <v>29</v>
      </c>
      <c r="F10532">
        <v>7299</v>
      </c>
      <c r="G10532">
        <v>8100</v>
      </c>
      <c r="H10532">
        <v>1.1097410604192355</v>
      </c>
      <c r="I10532" t="str">
        <f>VLOOKUP($B10532&amp;$E10532,'Employee List'!$A:$E,5,0)</f>
        <v>E-1255</v>
      </c>
    </row>
    <row r="10533" spans="1:9" x14ac:dyDescent="0.35">
      <c r="A10533" t="s">
        <v>1257</v>
      </c>
      <c r="B10533" t="s">
        <v>180</v>
      </c>
      <c r="C10533" t="s">
        <v>373</v>
      </c>
      <c r="D10533" t="s">
        <v>1273</v>
      </c>
      <c r="E10533" t="s">
        <v>30</v>
      </c>
      <c r="F10533">
        <v>5923</v>
      </c>
      <c r="G10533">
        <v>9697</v>
      </c>
      <c r="H10533">
        <v>1.6371771061961844</v>
      </c>
      <c r="I10533" t="str">
        <f>VLOOKUP($B10533&amp;$E10533,'Employee List'!$A:$E,5,0)</f>
        <v>E-1255</v>
      </c>
    </row>
    <row r="10534" spans="1:9" x14ac:dyDescent="0.35">
      <c r="A10534" t="s">
        <v>1257</v>
      </c>
      <c r="B10534" t="s">
        <v>180</v>
      </c>
      <c r="C10534" t="s">
        <v>373</v>
      </c>
      <c r="D10534" t="s">
        <v>1273</v>
      </c>
      <c r="E10534" t="s">
        <v>31</v>
      </c>
      <c r="F10534">
        <v>4408</v>
      </c>
      <c r="G10534">
        <v>6606</v>
      </c>
      <c r="H10534">
        <v>1.4986388384754992</v>
      </c>
      <c r="I10534" t="str">
        <f>VLOOKUP($B10534&amp;$E10534,'Employee List'!$A:$E,5,0)</f>
        <v>E-1255</v>
      </c>
    </row>
    <row r="10535" spans="1:9" x14ac:dyDescent="0.35">
      <c r="A10535" t="s">
        <v>1257</v>
      </c>
      <c r="B10535" t="s">
        <v>180</v>
      </c>
      <c r="C10535" t="s">
        <v>373</v>
      </c>
      <c r="D10535" t="s">
        <v>1275</v>
      </c>
      <c r="E10535" t="s">
        <v>29</v>
      </c>
      <c r="F10535">
        <v>8598</v>
      </c>
      <c r="G10535">
        <v>7782</v>
      </c>
      <c r="H10535">
        <v>0.90509420795533846</v>
      </c>
      <c r="I10535" t="str">
        <f>VLOOKUP($B10535&amp;$E10535,'Employee List'!$A:$E,5,0)</f>
        <v>E-1255</v>
      </c>
    </row>
    <row r="10536" spans="1:9" x14ac:dyDescent="0.35">
      <c r="A10536" t="s">
        <v>1257</v>
      </c>
      <c r="B10536" t="s">
        <v>180</v>
      </c>
      <c r="C10536" t="s">
        <v>373</v>
      </c>
      <c r="D10536" t="s">
        <v>1275</v>
      </c>
      <c r="E10536" t="s">
        <v>30</v>
      </c>
      <c r="F10536">
        <v>6376</v>
      </c>
      <c r="G10536">
        <v>8362</v>
      </c>
      <c r="H10536">
        <v>1.3114805520702635</v>
      </c>
      <c r="I10536" t="str">
        <f>VLOOKUP($B10536&amp;$E10536,'Employee List'!$A:$E,5,0)</f>
        <v>E-1255</v>
      </c>
    </row>
    <row r="10537" spans="1:9" x14ac:dyDescent="0.35">
      <c r="A10537" t="s">
        <v>1257</v>
      </c>
      <c r="B10537" t="s">
        <v>180</v>
      </c>
      <c r="C10537" t="s">
        <v>373</v>
      </c>
      <c r="D10537" t="s">
        <v>1275</v>
      </c>
      <c r="E10537" t="s">
        <v>31</v>
      </c>
      <c r="F10537">
        <v>9092</v>
      </c>
      <c r="G10537">
        <v>7114</v>
      </c>
      <c r="H10537">
        <v>0.7824461064672239</v>
      </c>
      <c r="I10537" t="str">
        <f>VLOOKUP($B10537&amp;$E10537,'Employee List'!$A:$E,5,0)</f>
        <v>E-1255</v>
      </c>
    </row>
    <row r="10538" spans="1:9" x14ac:dyDescent="0.35">
      <c r="A10538" t="s">
        <v>1257</v>
      </c>
      <c r="B10538" t="s">
        <v>180</v>
      </c>
      <c r="C10538" t="s">
        <v>373</v>
      </c>
      <c r="D10538" t="s">
        <v>1276</v>
      </c>
      <c r="E10538" t="s">
        <v>29</v>
      </c>
      <c r="F10538">
        <v>3241</v>
      </c>
      <c r="G10538">
        <v>5585</v>
      </c>
      <c r="H10538">
        <v>1.7232335698858376</v>
      </c>
      <c r="I10538" t="str">
        <f>VLOOKUP($B10538&amp;$E10538,'Employee List'!$A:$E,5,0)</f>
        <v>E-1255</v>
      </c>
    </row>
    <row r="10539" spans="1:9" x14ac:dyDescent="0.35">
      <c r="A10539" t="s">
        <v>1257</v>
      </c>
      <c r="B10539" t="s">
        <v>180</v>
      </c>
      <c r="C10539" t="s">
        <v>373</v>
      </c>
      <c r="D10539" t="s">
        <v>1276</v>
      </c>
      <c r="E10539" t="s">
        <v>30</v>
      </c>
      <c r="F10539">
        <v>3875</v>
      </c>
      <c r="G10539">
        <v>5753</v>
      </c>
      <c r="H10539">
        <v>1.4846451612903226</v>
      </c>
      <c r="I10539" t="str">
        <f>VLOOKUP($B10539&amp;$E10539,'Employee List'!$A:$E,5,0)</f>
        <v>E-1255</v>
      </c>
    </row>
    <row r="10540" spans="1:9" x14ac:dyDescent="0.35">
      <c r="A10540" t="s">
        <v>1257</v>
      </c>
      <c r="B10540" t="s">
        <v>180</v>
      </c>
      <c r="C10540" t="s">
        <v>373</v>
      </c>
      <c r="D10540" t="s">
        <v>1276</v>
      </c>
      <c r="E10540" t="s">
        <v>31</v>
      </c>
      <c r="F10540">
        <v>2092</v>
      </c>
      <c r="G10540">
        <v>5430</v>
      </c>
      <c r="H10540">
        <v>2.595602294455067</v>
      </c>
      <c r="I10540" t="str">
        <f>VLOOKUP($B10540&amp;$E10540,'Employee List'!$A:$E,5,0)</f>
        <v>E-1255</v>
      </c>
    </row>
    <row r="10541" spans="1:9" x14ac:dyDescent="0.35">
      <c r="A10541" t="s">
        <v>1257</v>
      </c>
      <c r="B10541" t="s">
        <v>180</v>
      </c>
      <c r="C10541" t="s">
        <v>373</v>
      </c>
      <c r="D10541" t="s">
        <v>1277</v>
      </c>
      <c r="E10541" t="s">
        <v>29</v>
      </c>
      <c r="F10541">
        <v>6408</v>
      </c>
      <c r="G10541">
        <v>8202</v>
      </c>
      <c r="H10541">
        <v>1.2799625468164795</v>
      </c>
      <c r="I10541" t="str">
        <f>VLOOKUP($B10541&amp;$E10541,'Employee List'!$A:$E,5,0)</f>
        <v>E-1255</v>
      </c>
    </row>
    <row r="10542" spans="1:9" x14ac:dyDescent="0.35">
      <c r="A10542" t="s">
        <v>1257</v>
      </c>
      <c r="B10542" t="s">
        <v>180</v>
      </c>
      <c r="C10542" t="s">
        <v>373</v>
      </c>
      <c r="D10542" t="s">
        <v>1277</v>
      </c>
      <c r="E10542" t="s">
        <v>30</v>
      </c>
      <c r="F10542">
        <v>9818</v>
      </c>
      <c r="G10542">
        <v>11555</v>
      </c>
      <c r="H10542">
        <v>1.1769199429619066</v>
      </c>
      <c r="I10542" t="str">
        <f>VLOOKUP($B10542&amp;$E10542,'Employee List'!$A:$E,5,0)</f>
        <v>E-1255</v>
      </c>
    </row>
    <row r="10543" spans="1:9" x14ac:dyDescent="0.35">
      <c r="A10543" t="s">
        <v>1257</v>
      </c>
      <c r="B10543" t="s">
        <v>180</v>
      </c>
      <c r="C10543" t="s">
        <v>373</v>
      </c>
      <c r="D10543" t="s">
        <v>1277</v>
      </c>
      <c r="E10543" t="s">
        <v>31</v>
      </c>
      <c r="F10543">
        <v>9182</v>
      </c>
      <c r="G10543">
        <v>9321</v>
      </c>
      <c r="H10543">
        <v>1.0151383140927903</v>
      </c>
      <c r="I10543" t="str">
        <f>VLOOKUP($B10543&amp;$E10543,'Employee List'!$A:$E,5,0)</f>
        <v>E-1255</v>
      </c>
    </row>
    <row r="10544" spans="1:9" x14ac:dyDescent="0.35">
      <c r="A10544" t="s">
        <v>1257</v>
      </c>
      <c r="B10544" t="s">
        <v>180</v>
      </c>
      <c r="C10544" t="s">
        <v>373</v>
      </c>
      <c r="D10544" t="s">
        <v>1278</v>
      </c>
      <c r="E10544" t="s">
        <v>29</v>
      </c>
      <c r="F10544">
        <v>67459</v>
      </c>
      <c r="G10544">
        <v>69726</v>
      </c>
      <c r="H10544">
        <v>1.0336055974740213</v>
      </c>
      <c r="I10544" t="str">
        <f>VLOOKUP($B10544&amp;$E10544,'Employee List'!$A:$E,5,0)</f>
        <v>E-1255</v>
      </c>
    </row>
    <row r="10545" spans="1:9" x14ac:dyDescent="0.35">
      <c r="A10545" t="s">
        <v>1257</v>
      </c>
      <c r="B10545" t="s">
        <v>180</v>
      </c>
      <c r="C10545" t="s">
        <v>373</v>
      </c>
      <c r="D10545" t="s">
        <v>1278</v>
      </c>
      <c r="E10545" t="s">
        <v>30</v>
      </c>
      <c r="F10545">
        <v>68540</v>
      </c>
      <c r="G10545">
        <v>68435</v>
      </c>
      <c r="H10545">
        <v>0.99846804785526699</v>
      </c>
      <c r="I10545" t="str">
        <f>VLOOKUP($B10545&amp;$E10545,'Employee List'!$A:$E,5,0)</f>
        <v>E-1255</v>
      </c>
    </row>
    <row r="10546" spans="1:9" x14ac:dyDescent="0.35">
      <c r="A10546" t="s">
        <v>1257</v>
      </c>
      <c r="B10546" t="s">
        <v>180</v>
      </c>
      <c r="C10546" t="s">
        <v>373</v>
      </c>
      <c r="D10546" t="s">
        <v>1278</v>
      </c>
      <c r="E10546" t="s">
        <v>31</v>
      </c>
      <c r="F10546">
        <v>64724</v>
      </c>
      <c r="G10546">
        <v>72563</v>
      </c>
      <c r="H10546">
        <v>1.1211142698226315</v>
      </c>
      <c r="I10546" t="str">
        <f>VLOOKUP($B10546&amp;$E10546,'Employee List'!$A:$E,5,0)</f>
        <v>E-1255</v>
      </c>
    </row>
    <row r="10547" spans="1:9" x14ac:dyDescent="0.35">
      <c r="A10547" t="s">
        <v>1257</v>
      </c>
      <c r="B10547" t="s">
        <v>180</v>
      </c>
      <c r="C10547" t="s">
        <v>373</v>
      </c>
      <c r="D10547" t="s">
        <v>1279</v>
      </c>
      <c r="E10547" t="s">
        <v>29</v>
      </c>
      <c r="F10547">
        <v>9162</v>
      </c>
      <c r="G10547">
        <v>1712</v>
      </c>
      <c r="H10547">
        <v>0.18685876446190788</v>
      </c>
      <c r="I10547" t="str">
        <f>VLOOKUP($B10547&amp;$E10547,'Employee List'!$A:$E,5,0)</f>
        <v>E-1255</v>
      </c>
    </row>
    <row r="10548" spans="1:9" x14ac:dyDescent="0.35">
      <c r="A10548" t="s">
        <v>1257</v>
      </c>
      <c r="B10548" t="s">
        <v>180</v>
      </c>
      <c r="C10548" t="s">
        <v>373</v>
      </c>
      <c r="D10548" t="s">
        <v>1279</v>
      </c>
      <c r="E10548" t="s">
        <v>30</v>
      </c>
      <c r="F10548">
        <v>7603</v>
      </c>
      <c r="G10548">
        <v>1510</v>
      </c>
      <c r="H10548">
        <v>0.19860581349467316</v>
      </c>
      <c r="I10548" t="str">
        <f>VLOOKUP($B10548&amp;$E10548,'Employee List'!$A:$E,5,0)</f>
        <v>E-1255</v>
      </c>
    </row>
    <row r="10549" spans="1:9" x14ac:dyDescent="0.35">
      <c r="A10549" t="s">
        <v>1257</v>
      </c>
      <c r="B10549" t="s">
        <v>180</v>
      </c>
      <c r="C10549" t="s">
        <v>373</v>
      </c>
      <c r="D10549" t="s">
        <v>1279</v>
      </c>
      <c r="E10549" t="s">
        <v>31</v>
      </c>
      <c r="F10549">
        <v>6551</v>
      </c>
      <c r="G10549">
        <v>4087</v>
      </c>
      <c r="H10549">
        <v>0.6238742176766906</v>
      </c>
      <c r="I10549" t="str">
        <f>VLOOKUP($B10549&amp;$E10549,'Employee List'!$A:$E,5,0)</f>
        <v>E-1255</v>
      </c>
    </row>
    <row r="10550" spans="1:9" x14ac:dyDescent="0.35">
      <c r="A10550" t="s">
        <v>1257</v>
      </c>
      <c r="B10550" t="s">
        <v>180</v>
      </c>
      <c r="C10550" t="s">
        <v>373</v>
      </c>
      <c r="D10550" t="s">
        <v>1280</v>
      </c>
      <c r="E10550" t="s">
        <v>29</v>
      </c>
      <c r="F10550">
        <v>2926</v>
      </c>
      <c r="G10550">
        <v>4048</v>
      </c>
      <c r="H10550">
        <v>1.3834586466165413</v>
      </c>
      <c r="I10550" t="str">
        <f>VLOOKUP($B10550&amp;$E10550,'Employee List'!$A:$E,5,0)</f>
        <v>E-1255</v>
      </c>
    </row>
    <row r="10551" spans="1:9" x14ac:dyDescent="0.35">
      <c r="A10551" t="s">
        <v>1257</v>
      </c>
      <c r="B10551" t="s">
        <v>180</v>
      </c>
      <c r="C10551" t="s">
        <v>373</v>
      </c>
      <c r="D10551" t="s">
        <v>1280</v>
      </c>
      <c r="E10551" t="s">
        <v>30</v>
      </c>
      <c r="F10551">
        <v>4464</v>
      </c>
      <c r="G10551">
        <v>5303</v>
      </c>
      <c r="H10551">
        <v>1.1879480286738351</v>
      </c>
      <c r="I10551" t="str">
        <f>VLOOKUP($B10551&amp;$E10551,'Employee List'!$A:$E,5,0)</f>
        <v>E-1255</v>
      </c>
    </row>
    <row r="10552" spans="1:9" x14ac:dyDescent="0.35">
      <c r="A10552" t="s">
        <v>1257</v>
      </c>
      <c r="B10552" t="s">
        <v>180</v>
      </c>
      <c r="C10552" t="s">
        <v>373</v>
      </c>
      <c r="D10552" t="s">
        <v>1280</v>
      </c>
      <c r="E10552" t="s">
        <v>31</v>
      </c>
      <c r="F10552">
        <v>1583</v>
      </c>
      <c r="G10552">
        <v>3199</v>
      </c>
      <c r="H10552">
        <v>2.0208464939987367</v>
      </c>
      <c r="I10552" t="str">
        <f>VLOOKUP($B10552&amp;$E10552,'Employee List'!$A:$E,5,0)</f>
        <v>E-1255</v>
      </c>
    </row>
    <row r="10553" spans="1:9" x14ac:dyDescent="0.35">
      <c r="A10553" t="s">
        <v>1257</v>
      </c>
      <c r="B10553" t="s">
        <v>180</v>
      </c>
      <c r="C10553" t="s">
        <v>373</v>
      </c>
      <c r="D10553" t="s">
        <v>1262</v>
      </c>
      <c r="E10553" t="s">
        <v>29</v>
      </c>
      <c r="F10553">
        <v>18385</v>
      </c>
      <c r="G10553">
        <v>21569</v>
      </c>
      <c r="H10553">
        <v>1.1731846614087571</v>
      </c>
      <c r="I10553" t="str">
        <f>VLOOKUP($B10553&amp;$E10553,'Employee List'!$A:$E,5,0)</f>
        <v>E-1255</v>
      </c>
    </row>
    <row r="10554" spans="1:9" x14ac:dyDescent="0.35">
      <c r="A10554" t="s">
        <v>1257</v>
      </c>
      <c r="B10554" t="s">
        <v>180</v>
      </c>
      <c r="C10554" t="s">
        <v>373</v>
      </c>
      <c r="D10554" t="s">
        <v>1262</v>
      </c>
      <c r="E10554" t="s">
        <v>30</v>
      </c>
      <c r="F10554">
        <v>18923</v>
      </c>
      <c r="G10554">
        <v>24197</v>
      </c>
      <c r="H10554">
        <v>1.2787084500343497</v>
      </c>
      <c r="I10554" t="str">
        <f>VLOOKUP($B10554&amp;$E10554,'Employee List'!$A:$E,5,0)</f>
        <v>E-1255</v>
      </c>
    </row>
    <row r="10555" spans="1:9" x14ac:dyDescent="0.35">
      <c r="A10555" t="s">
        <v>1257</v>
      </c>
      <c r="B10555" t="s">
        <v>180</v>
      </c>
      <c r="C10555" t="s">
        <v>373</v>
      </c>
      <c r="D10555" t="s">
        <v>1262</v>
      </c>
      <c r="E10555" t="s">
        <v>31</v>
      </c>
      <c r="F10555">
        <v>22858</v>
      </c>
      <c r="G10555">
        <v>23812</v>
      </c>
      <c r="H10555">
        <v>1.0417359349024411</v>
      </c>
      <c r="I10555" t="str">
        <f>VLOOKUP($B10555&amp;$E10555,'Employee List'!$A:$E,5,0)</f>
        <v>E-1255</v>
      </c>
    </row>
    <row r="10556" spans="1:9" x14ac:dyDescent="0.35">
      <c r="A10556" t="s">
        <v>1257</v>
      </c>
      <c r="B10556" t="s">
        <v>180</v>
      </c>
      <c r="C10556" t="s">
        <v>373</v>
      </c>
      <c r="D10556" t="s">
        <v>1282</v>
      </c>
      <c r="E10556" t="s">
        <v>29</v>
      </c>
      <c r="F10556">
        <v>1737</v>
      </c>
      <c r="G10556">
        <v>6725</v>
      </c>
      <c r="H10556">
        <v>3.8716177317213587</v>
      </c>
      <c r="I10556" t="str">
        <f>VLOOKUP($B10556&amp;$E10556,'Employee List'!$A:$E,5,0)</f>
        <v>E-1255</v>
      </c>
    </row>
    <row r="10557" spans="1:9" x14ac:dyDescent="0.35">
      <c r="A10557" t="s">
        <v>1257</v>
      </c>
      <c r="B10557" t="s">
        <v>180</v>
      </c>
      <c r="C10557" t="s">
        <v>373</v>
      </c>
      <c r="D10557" t="s">
        <v>1282</v>
      </c>
      <c r="E10557" t="s">
        <v>30</v>
      </c>
      <c r="F10557">
        <v>8597</v>
      </c>
      <c r="G10557">
        <v>5599</v>
      </c>
      <c r="H10557">
        <v>0.6512737001279516</v>
      </c>
      <c r="I10557" t="str">
        <f>VLOOKUP($B10557&amp;$E10557,'Employee List'!$A:$E,5,0)</f>
        <v>E-1255</v>
      </c>
    </row>
    <row r="10558" spans="1:9" x14ac:dyDescent="0.35">
      <c r="A10558" t="s">
        <v>1257</v>
      </c>
      <c r="B10558" t="s">
        <v>180</v>
      </c>
      <c r="C10558" t="s">
        <v>373</v>
      </c>
      <c r="D10558" t="s">
        <v>1282</v>
      </c>
      <c r="E10558" t="s">
        <v>31</v>
      </c>
      <c r="F10558">
        <v>5882</v>
      </c>
      <c r="G10558">
        <v>5191</v>
      </c>
      <c r="H10558">
        <v>0.88252295137708259</v>
      </c>
      <c r="I10558" t="str">
        <f>VLOOKUP($B10558&amp;$E10558,'Employee List'!$A:$E,5,0)</f>
        <v>E-1255</v>
      </c>
    </row>
    <row r="10559" spans="1:9" x14ac:dyDescent="0.35">
      <c r="A10559" t="s">
        <v>1257</v>
      </c>
      <c r="B10559" t="s">
        <v>180</v>
      </c>
      <c r="C10559" t="s">
        <v>373</v>
      </c>
      <c r="D10559" t="s">
        <v>1281</v>
      </c>
      <c r="E10559" t="s">
        <v>29</v>
      </c>
      <c r="F10559">
        <v>6486</v>
      </c>
      <c r="G10559">
        <v>4178</v>
      </c>
      <c r="H10559">
        <v>0.64415664508171444</v>
      </c>
      <c r="I10559" t="str">
        <f>VLOOKUP($B10559&amp;$E10559,'Employee List'!$A:$E,5,0)</f>
        <v>E-1255</v>
      </c>
    </row>
    <row r="10560" spans="1:9" x14ac:dyDescent="0.35">
      <c r="A10560" t="s">
        <v>1257</v>
      </c>
      <c r="B10560" t="s">
        <v>180</v>
      </c>
      <c r="C10560" t="s">
        <v>373</v>
      </c>
      <c r="D10560" t="s">
        <v>1281</v>
      </c>
      <c r="E10560" t="s">
        <v>30</v>
      </c>
      <c r="F10560">
        <v>7552</v>
      </c>
      <c r="G10560">
        <v>4065</v>
      </c>
      <c r="H10560">
        <v>0.53826800847457623</v>
      </c>
      <c r="I10560" t="str">
        <f>VLOOKUP($B10560&amp;$E10560,'Employee List'!$A:$E,5,0)</f>
        <v>E-1255</v>
      </c>
    </row>
    <row r="10561" spans="1:9" x14ac:dyDescent="0.35">
      <c r="A10561" t="s">
        <v>1257</v>
      </c>
      <c r="B10561" t="s">
        <v>180</v>
      </c>
      <c r="C10561" t="s">
        <v>373</v>
      </c>
      <c r="D10561" t="s">
        <v>1281</v>
      </c>
      <c r="E10561" t="s">
        <v>31</v>
      </c>
      <c r="F10561">
        <v>5096</v>
      </c>
      <c r="G10561">
        <v>7903</v>
      </c>
      <c r="H10561">
        <v>1.5508241758241759</v>
      </c>
      <c r="I10561" t="str">
        <f>VLOOKUP($B10561&amp;$E10561,'Employee List'!$A:$E,5,0)</f>
        <v>E-1255</v>
      </c>
    </row>
    <row r="10562" spans="1:9" x14ac:dyDescent="0.35">
      <c r="A10562" t="s">
        <v>1257</v>
      </c>
      <c r="B10562" t="s">
        <v>181</v>
      </c>
      <c r="C10562" t="s">
        <v>373</v>
      </c>
      <c r="D10562" t="s">
        <v>1274</v>
      </c>
      <c r="E10562" t="s">
        <v>29</v>
      </c>
      <c r="F10562">
        <v>23492</v>
      </c>
      <c r="G10562">
        <v>26489</v>
      </c>
      <c r="H10562">
        <v>1.1275753447982293</v>
      </c>
      <c r="I10562" t="str">
        <f>VLOOKUP($B10562&amp;$E10562,'Employee List'!$A:$E,5,0)</f>
        <v>E-1256</v>
      </c>
    </row>
    <row r="10563" spans="1:9" x14ac:dyDescent="0.35">
      <c r="A10563" t="s">
        <v>1257</v>
      </c>
      <c r="B10563" t="s">
        <v>181</v>
      </c>
      <c r="C10563" t="s">
        <v>373</v>
      </c>
      <c r="D10563" t="s">
        <v>1274</v>
      </c>
      <c r="E10563" t="s">
        <v>30</v>
      </c>
      <c r="F10563">
        <v>25897</v>
      </c>
      <c r="G10563">
        <v>22833</v>
      </c>
      <c r="H10563">
        <v>0.88168513727458775</v>
      </c>
      <c r="I10563" t="str">
        <f>VLOOKUP($B10563&amp;$E10563,'Employee List'!$A:$E,5,0)</f>
        <v>E-1256</v>
      </c>
    </row>
    <row r="10564" spans="1:9" x14ac:dyDescent="0.35">
      <c r="A10564" t="s">
        <v>1257</v>
      </c>
      <c r="B10564" t="s">
        <v>181</v>
      </c>
      <c r="C10564" t="s">
        <v>373</v>
      </c>
      <c r="D10564" t="s">
        <v>1274</v>
      </c>
      <c r="E10564" t="s">
        <v>31</v>
      </c>
      <c r="F10564">
        <v>24915</v>
      </c>
      <c r="G10564">
        <v>16190</v>
      </c>
      <c r="H10564">
        <v>0.64980935179610677</v>
      </c>
      <c r="I10564" t="str">
        <f>VLOOKUP($B10564&amp;$E10564,'Employee List'!$A:$E,5,0)</f>
        <v>E-1256</v>
      </c>
    </row>
    <row r="10565" spans="1:9" x14ac:dyDescent="0.35">
      <c r="A10565" t="s">
        <v>1257</v>
      </c>
      <c r="B10565" t="s">
        <v>181</v>
      </c>
      <c r="C10565" t="s">
        <v>373</v>
      </c>
      <c r="D10565" t="s">
        <v>1263</v>
      </c>
      <c r="E10565" t="s">
        <v>29</v>
      </c>
      <c r="F10565">
        <v>2851</v>
      </c>
      <c r="G10565">
        <v>5183</v>
      </c>
      <c r="H10565">
        <v>1.8179586110136794</v>
      </c>
      <c r="I10565" t="str">
        <f>VLOOKUP($B10565&amp;$E10565,'Employee List'!$A:$E,5,0)</f>
        <v>E-1256</v>
      </c>
    </row>
    <row r="10566" spans="1:9" x14ac:dyDescent="0.35">
      <c r="A10566" t="s">
        <v>1257</v>
      </c>
      <c r="B10566" t="s">
        <v>181</v>
      </c>
      <c r="C10566" t="s">
        <v>373</v>
      </c>
      <c r="D10566" t="s">
        <v>1263</v>
      </c>
      <c r="E10566" t="s">
        <v>30</v>
      </c>
      <c r="F10566">
        <v>3531</v>
      </c>
      <c r="G10566">
        <v>3421</v>
      </c>
      <c r="H10566">
        <v>0.96884735202492211</v>
      </c>
      <c r="I10566" t="str">
        <f>VLOOKUP($B10566&amp;$E10566,'Employee List'!$A:$E,5,0)</f>
        <v>E-1256</v>
      </c>
    </row>
    <row r="10567" spans="1:9" x14ac:dyDescent="0.35">
      <c r="A10567" t="s">
        <v>1257</v>
      </c>
      <c r="B10567" t="s">
        <v>181</v>
      </c>
      <c r="C10567" t="s">
        <v>373</v>
      </c>
      <c r="D10567" t="s">
        <v>1263</v>
      </c>
      <c r="E10567" t="s">
        <v>31</v>
      </c>
      <c r="F10567">
        <v>3648</v>
      </c>
      <c r="G10567">
        <v>1370</v>
      </c>
      <c r="H10567">
        <v>0.3755482456140351</v>
      </c>
      <c r="I10567" t="str">
        <f>VLOOKUP($B10567&amp;$E10567,'Employee List'!$A:$E,5,0)</f>
        <v>E-1256</v>
      </c>
    </row>
    <row r="10568" spans="1:9" x14ac:dyDescent="0.35">
      <c r="A10568" t="s">
        <v>1257</v>
      </c>
      <c r="B10568" t="s">
        <v>181</v>
      </c>
      <c r="C10568" t="s">
        <v>373</v>
      </c>
      <c r="D10568" t="s">
        <v>1264</v>
      </c>
      <c r="E10568" t="s">
        <v>29</v>
      </c>
      <c r="F10568">
        <v>2275</v>
      </c>
      <c r="G10568">
        <v>4127</v>
      </c>
      <c r="H10568">
        <v>1.814065934065934</v>
      </c>
      <c r="I10568" t="str">
        <f>VLOOKUP($B10568&amp;$E10568,'Employee List'!$A:$E,5,0)</f>
        <v>E-1256</v>
      </c>
    </row>
    <row r="10569" spans="1:9" x14ac:dyDescent="0.35">
      <c r="A10569" t="s">
        <v>1257</v>
      </c>
      <c r="B10569" t="s">
        <v>181</v>
      </c>
      <c r="C10569" t="s">
        <v>373</v>
      </c>
      <c r="D10569" t="s">
        <v>1264</v>
      </c>
      <c r="E10569" t="s">
        <v>30</v>
      </c>
      <c r="F10569">
        <v>3336</v>
      </c>
      <c r="G10569">
        <v>2816</v>
      </c>
      <c r="H10569">
        <v>0.84412470023980812</v>
      </c>
      <c r="I10569" t="str">
        <f>VLOOKUP($B10569&amp;$E10569,'Employee List'!$A:$E,5,0)</f>
        <v>E-1256</v>
      </c>
    </row>
    <row r="10570" spans="1:9" x14ac:dyDescent="0.35">
      <c r="A10570" t="s">
        <v>1257</v>
      </c>
      <c r="B10570" t="s">
        <v>181</v>
      </c>
      <c r="C10570" t="s">
        <v>373</v>
      </c>
      <c r="D10570" t="s">
        <v>1264</v>
      </c>
      <c r="E10570" t="s">
        <v>31</v>
      </c>
      <c r="F10570">
        <v>3601</v>
      </c>
      <c r="G10570">
        <v>5988</v>
      </c>
      <c r="H10570">
        <v>1.6628714246042766</v>
      </c>
      <c r="I10570" t="str">
        <f>VLOOKUP($B10570&amp;$E10570,'Employee List'!$A:$E,5,0)</f>
        <v>E-1256</v>
      </c>
    </row>
    <row r="10571" spans="1:9" x14ac:dyDescent="0.35">
      <c r="A10571" t="s">
        <v>1257</v>
      </c>
      <c r="B10571" t="s">
        <v>181</v>
      </c>
      <c r="C10571" t="s">
        <v>373</v>
      </c>
      <c r="D10571" t="s">
        <v>1265</v>
      </c>
      <c r="E10571" t="s">
        <v>29</v>
      </c>
      <c r="F10571">
        <v>17060</v>
      </c>
      <c r="G10571">
        <v>18981</v>
      </c>
      <c r="H10571">
        <v>1.1126025791324736</v>
      </c>
      <c r="I10571" t="str">
        <f>VLOOKUP($B10571&amp;$E10571,'Employee List'!$A:$E,5,0)</f>
        <v>E-1256</v>
      </c>
    </row>
    <row r="10572" spans="1:9" x14ac:dyDescent="0.35">
      <c r="A10572" t="s">
        <v>1257</v>
      </c>
      <c r="B10572" t="s">
        <v>181</v>
      </c>
      <c r="C10572" t="s">
        <v>373</v>
      </c>
      <c r="D10572" t="s">
        <v>1265</v>
      </c>
      <c r="E10572" t="s">
        <v>30</v>
      </c>
      <c r="F10572">
        <v>14544</v>
      </c>
      <c r="G10572">
        <v>27691</v>
      </c>
      <c r="H10572">
        <v>1.9039466446644664</v>
      </c>
      <c r="I10572" t="str">
        <f>VLOOKUP($B10572&amp;$E10572,'Employee List'!$A:$E,5,0)</f>
        <v>E-1256</v>
      </c>
    </row>
    <row r="10573" spans="1:9" x14ac:dyDescent="0.35">
      <c r="A10573" t="s">
        <v>1257</v>
      </c>
      <c r="B10573" t="s">
        <v>181</v>
      </c>
      <c r="C10573" t="s">
        <v>373</v>
      </c>
      <c r="D10573" t="s">
        <v>1265</v>
      </c>
      <c r="E10573" t="s">
        <v>31</v>
      </c>
      <c r="F10573">
        <v>14834</v>
      </c>
      <c r="G10573">
        <v>15013</v>
      </c>
      <c r="H10573">
        <v>1.0120668733989484</v>
      </c>
      <c r="I10573" t="str">
        <f>VLOOKUP($B10573&amp;$E10573,'Employee List'!$A:$E,5,0)</f>
        <v>E-1256</v>
      </c>
    </row>
    <row r="10574" spans="1:9" x14ac:dyDescent="0.35">
      <c r="A10574" t="s">
        <v>1257</v>
      </c>
      <c r="B10574" t="s">
        <v>181</v>
      </c>
      <c r="C10574" t="s">
        <v>373</v>
      </c>
      <c r="D10574" t="s">
        <v>1260</v>
      </c>
      <c r="E10574" t="s">
        <v>29</v>
      </c>
      <c r="F10574">
        <v>60768</v>
      </c>
      <c r="G10574">
        <v>37022</v>
      </c>
      <c r="H10574">
        <v>0.60923512374934174</v>
      </c>
      <c r="I10574" t="str">
        <f>VLOOKUP($B10574&amp;$E10574,'Employee List'!$A:$E,5,0)</f>
        <v>E-1256</v>
      </c>
    </row>
    <row r="10575" spans="1:9" x14ac:dyDescent="0.35">
      <c r="A10575" t="s">
        <v>1257</v>
      </c>
      <c r="B10575" t="s">
        <v>181</v>
      </c>
      <c r="C10575" t="s">
        <v>373</v>
      </c>
      <c r="D10575" t="s">
        <v>1260</v>
      </c>
      <c r="E10575" t="s">
        <v>30</v>
      </c>
      <c r="F10575">
        <v>59039</v>
      </c>
      <c r="G10575">
        <v>54163</v>
      </c>
      <c r="H10575">
        <v>0.91741052524602384</v>
      </c>
      <c r="I10575" t="str">
        <f>VLOOKUP($B10575&amp;$E10575,'Employee List'!$A:$E,5,0)</f>
        <v>E-1256</v>
      </c>
    </row>
    <row r="10576" spans="1:9" x14ac:dyDescent="0.35">
      <c r="A10576" t="s">
        <v>1257</v>
      </c>
      <c r="B10576" t="s">
        <v>181</v>
      </c>
      <c r="C10576" t="s">
        <v>373</v>
      </c>
      <c r="D10576" t="s">
        <v>1260</v>
      </c>
      <c r="E10576" t="s">
        <v>31</v>
      </c>
      <c r="F10576">
        <v>68458</v>
      </c>
      <c r="G10576">
        <v>73445</v>
      </c>
      <c r="H10576">
        <v>1.0728475853808175</v>
      </c>
      <c r="I10576" t="str">
        <f>VLOOKUP($B10576&amp;$E10576,'Employee List'!$A:$E,5,0)</f>
        <v>E-1256</v>
      </c>
    </row>
    <row r="10577" spans="1:9" x14ac:dyDescent="0.35">
      <c r="A10577" t="s">
        <v>1257</v>
      </c>
      <c r="B10577" t="s">
        <v>181</v>
      </c>
      <c r="C10577" t="s">
        <v>373</v>
      </c>
      <c r="D10577" t="s">
        <v>1261</v>
      </c>
      <c r="E10577" t="s">
        <v>29</v>
      </c>
      <c r="F10577">
        <v>49717</v>
      </c>
      <c r="G10577">
        <v>27227</v>
      </c>
      <c r="H10577">
        <v>0.54763964036446289</v>
      </c>
      <c r="I10577" t="str">
        <f>VLOOKUP($B10577&amp;$E10577,'Employee List'!$A:$E,5,0)</f>
        <v>E-1256</v>
      </c>
    </row>
    <row r="10578" spans="1:9" x14ac:dyDescent="0.35">
      <c r="A10578" t="s">
        <v>1257</v>
      </c>
      <c r="B10578" t="s">
        <v>181</v>
      </c>
      <c r="C10578" t="s">
        <v>373</v>
      </c>
      <c r="D10578" t="s">
        <v>1261</v>
      </c>
      <c r="E10578" t="s">
        <v>30</v>
      </c>
      <c r="F10578">
        <v>47367</v>
      </c>
      <c r="G10578">
        <v>33843</v>
      </c>
      <c r="H10578">
        <v>0.71448476787636961</v>
      </c>
      <c r="I10578" t="str">
        <f>VLOOKUP($B10578&amp;$E10578,'Employee List'!$A:$E,5,0)</f>
        <v>E-1256</v>
      </c>
    </row>
    <row r="10579" spans="1:9" x14ac:dyDescent="0.35">
      <c r="A10579" t="s">
        <v>1257</v>
      </c>
      <c r="B10579" t="s">
        <v>181</v>
      </c>
      <c r="C10579" t="s">
        <v>373</v>
      </c>
      <c r="D10579" t="s">
        <v>1261</v>
      </c>
      <c r="E10579" t="s">
        <v>31</v>
      </c>
      <c r="F10579">
        <v>47859</v>
      </c>
      <c r="G10579">
        <v>31678</v>
      </c>
      <c r="H10579">
        <v>0.66190267243360701</v>
      </c>
      <c r="I10579" t="str">
        <f>VLOOKUP($B10579&amp;$E10579,'Employee List'!$A:$E,5,0)</f>
        <v>E-1256</v>
      </c>
    </row>
    <row r="10580" spans="1:9" x14ac:dyDescent="0.35">
      <c r="A10580" t="s">
        <v>1257</v>
      </c>
      <c r="B10580" t="s">
        <v>181</v>
      </c>
      <c r="C10580" t="s">
        <v>373</v>
      </c>
      <c r="D10580" t="s">
        <v>1266</v>
      </c>
      <c r="E10580" t="s">
        <v>29</v>
      </c>
      <c r="F10580">
        <v>236068</v>
      </c>
      <c r="G10580">
        <v>297645</v>
      </c>
      <c r="H10580">
        <v>1.2608443329887999</v>
      </c>
      <c r="I10580" t="str">
        <f>VLOOKUP($B10580&amp;$E10580,'Employee List'!$A:$E,5,0)</f>
        <v>E-1256</v>
      </c>
    </row>
    <row r="10581" spans="1:9" x14ac:dyDescent="0.35">
      <c r="A10581" t="s">
        <v>1257</v>
      </c>
      <c r="B10581" t="s">
        <v>181</v>
      </c>
      <c r="C10581" t="s">
        <v>373</v>
      </c>
      <c r="D10581" t="s">
        <v>1266</v>
      </c>
      <c r="E10581" t="s">
        <v>30</v>
      </c>
      <c r="F10581">
        <v>244847</v>
      </c>
      <c r="G10581">
        <v>281174</v>
      </c>
      <c r="H10581">
        <v>1.1483661225173272</v>
      </c>
      <c r="I10581" t="str">
        <f>VLOOKUP($B10581&amp;$E10581,'Employee List'!$A:$E,5,0)</f>
        <v>E-1256</v>
      </c>
    </row>
    <row r="10582" spans="1:9" x14ac:dyDescent="0.35">
      <c r="A10582" t="s">
        <v>1257</v>
      </c>
      <c r="B10582" t="s">
        <v>181</v>
      </c>
      <c r="C10582" t="s">
        <v>373</v>
      </c>
      <c r="D10582" t="s">
        <v>1266</v>
      </c>
      <c r="E10582" t="s">
        <v>31</v>
      </c>
      <c r="F10582">
        <v>246963</v>
      </c>
      <c r="G10582">
        <v>264010</v>
      </c>
      <c r="H10582">
        <v>1.0690265343391521</v>
      </c>
      <c r="I10582" t="str">
        <f>VLOOKUP($B10582&amp;$E10582,'Employee List'!$A:$E,5,0)</f>
        <v>E-1256</v>
      </c>
    </row>
    <row r="10583" spans="1:9" x14ac:dyDescent="0.35">
      <c r="A10583" t="s">
        <v>1257</v>
      </c>
      <c r="B10583" t="s">
        <v>181</v>
      </c>
      <c r="C10583" t="s">
        <v>373</v>
      </c>
      <c r="D10583" t="s">
        <v>1267</v>
      </c>
      <c r="E10583" t="s">
        <v>29</v>
      </c>
      <c r="F10583">
        <v>36810</v>
      </c>
      <c r="G10583">
        <v>25268</v>
      </c>
      <c r="H10583">
        <v>0.6864439011138278</v>
      </c>
      <c r="I10583" t="str">
        <f>VLOOKUP($B10583&amp;$E10583,'Employee List'!$A:$E,5,0)</f>
        <v>E-1256</v>
      </c>
    </row>
    <row r="10584" spans="1:9" x14ac:dyDescent="0.35">
      <c r="A10584" t="s">
        <v>1257</v>
      </c>
      <c r="B10584" t="s">
        <v>181</v>
      </c>
      <c r="C10584" t="s">
        <v>373</v>
      </c>
      <c r="D10584" t="s">
        <v>1267</v>
      </c>
      <c r="E10584" t="s">
        <v>30</v>
      </c>
      <c r="F10584">
        <v>35116</v>
      </c>
      <c r="G10584">
        <v>28993</v>
      </c>
      <c r="H10584">
        <v>0.82563503815924366</v>
      </c>
      <c r="I10584" t="str">
        <f>VLOOKUP($B10584&amp;$E10584,'Employee List'!$A:$E,5,0)</f>
        <v>E-1256</v>
      </c>
    </row>
    <row r="10585" spans="1:9" x14ac:dyDescent="0.35">
      <c r="A10585" t="s">
        <v>1257</v>
      </c>
      <c r="B10585" t="s">
        <v>181</v>
      </c>
      <c r="C10585" t="s">
        <v>373</v>
      </c>
      <c r="D10585" t="s">
        <v>1267</v>
      </c>
      <c r="E10585" t="s">
        <v>31</v>
      </c>
      <c r="F10585">
        <v>35224</v>
      </c>
      <c r="G10585">
        <v>34056</v>
      </c>
      <c r="H10585">
        <v>0.9668407903702021</v>
      </c>
      <c r="I10585" t="str">
        <f>VLOOKUP($B10585&amp;$E10585,'Employee List'!$A:$E,5,0)</f>
        <v>E-1256</v>
      </c>
    </row>
    <row r="10586" spans="1:9" x14ac:dyDescent="0.35">
      <c r="A10586" t="s">
        <v>1257</v>
      </c>
      <c r="B10586" t="s">
        <v>181</v>
      </c>
      <c r="C10586" t="s">
        <v>373</v>
      </c>
      <c r="D10586" t="s">
        <v>1268</v>
      </c>
      <c r="E10586" t="s">
        <v>29</v>
      </c>
      <c r="F10586">
        <v>14968</v>
      </c>
      <c r="G10586">
        <v>7349</v>
      </c>
      <c r="H10586">
        <v>0.49098075895243187</v>
      </c>
      <c r="I10586" t="str">
        <f>VLOOKUP($B10586&amp;$E10586,'Employee List'!$A:$E,5,0)</f>
        <v>E-1256</v>
      </c>
    </row>
    <row r="10587" spans="1:9" x14ac:dyDescent="0.35">
      <c r="A10587" t="s">
        <v>1257</v>
      </c>
      <c r="B10587" t="s">
        <v>181</v>
      </c>
      <c r="C10587" t="s">
        <v>373</v>
      </c>
      <c r="D10587" t="s">
        <v>1268</v>
      </c>
      <c r="E10587" t="s">
        <v>30</v>
      </c>
      <c r="F10587">
        <v>10917</v>
      </c>
      <c r="G10587">
        <v>14754</v>
      </c>
      <c r="H10587">
        <v>1.3514701841165155</v>
      </c>
      <c r="I10587" t="str">
        <f>VLOOKUP($B10587&amp;$E10587,'Employee List'!$A:$E,5,0)</f>
        <v>E-1256</v>
      </c>
    </row>
    <row r="10588" spans="1:9" x14ac:dyDescent="0.35">
      <c r="A10588" t="s">
        <v>1257</v>
      </c>
      <c r="B10588" t="s">
        <v>181</v>
      </c>
      <c r="C10588" t="s">
        <v>373</v>
      </c>
      <c r="D10588" t="s">
        <v>1268</v>
      </c>
      <c r="E10588" t="s">
        <v>31</v>
      </c>
      <c r="F10588">
        <v>11470</v>
      </c>
      <c r="G10588">
        <v>10636</v>
      </c>
      <c r="H10588">
        <v>0.92728857890148209</v>
      </c>
      <c r="I10588" t="str">
        <f>VLOOKUP($B10588&amp;$E10588,'Employee List'!$A:$E,5,0)</f>
        <v>E-1256</v>
      </c>
    </row>
    <row r="10589" spans="1:9" x14ac:dyDescent="0.35">
      <c r="A10589" t="s">
        <v>1257</v>
      </c>
      <c r="B10589" t="s">
        <v>181</v>
      </c>
      <c r="C10589" t="s">
        <v>373</v>
      </c>
      <c r="D10589" t="s">
        <v>1269</v>
      </c>
      <c r="E10589" t="s">
        <v>29</v>
      </c>
      <c r="F10589">
        <v>13555</v>
      </c>
      <c r="G10589">
        <v>40997</v>
      </c>
      <c r="H10589">
        <v>3.0244928070822574</v>
      </c>
      <c r="I10589" t="str">
        <f>VLOOKUP($B10589&amp;$E10589,'Employee List'!$A:$E,5,0)</f>
        <v>E-1256</v>
      </c>
    </row>
    <row r="10590" spans="1:9" x14ac:dyDescent="0.35">
      <c r="A10590" t="s">
        <v>1257</v>
      </c>
      <c r="B10590" t="s">
        <v>181</v>
      </c>
      <c r="C10590" t="s">
        <v>373</v>
      </c>
      <c r="D10590" t="s">
        <v>1269</v>
      </c>
      <c r="E10590" t="s">
        <v>30</v>
      </c>
      <c r="F10590">
        <v>10949</v>
      </c>
      <c r="G10590">
        <v>59226</v>
      </c>
      <c r="H10590">
        <v>5.4092611197369624</v>
      </c>
      <c r="I10590" t="str">
        <f>VLOOKUP($B10590&amp;$E10590,'Employee List'!$A:$E,5,0)</f>
        <v>E-1256</v>
      </c>
    </row>
    <row r="10591" spans="1:9" x14ac:dyDescent="0.35">
      <c r="A10591" t="s">
        <v>1257</v>
      </c>
      <c r="B10591" t="s">
        <v>181</v>
      </c>
      <c r="C10591" t="s">
        <v>373</v>
      </c>
      <c r="D10591" t="s">
        <v>1269</v>
      </c>
      <c r="E10591" t="s">
        <v>31</v>
      </c>
      <c r="F10591">
        <v>11616</v>
      </c>
      <c r="G10591">
        <v>19186</v>
      </c>
      <c r="H10591">
        <v>1.6516873278236914</v>
      </c>
      <c r="I10591" t="str">
        <f>VLOOKUP($B10591&amp;$E10591,'Employee List'!$A:$E,5,0)</f>
        <v>E-1256</v>
      </c>
    </row>
    <row r="10592" spans="1:9" x14ac:dyDescent="0.35">
      <c r="A10592" t="s">
        <v>1257</v>
      </c>
      <c r="B10592" t="s">
        <v>181</v>
      </c>
      <c r="C10592" t="s">
        <v>373</v>
      </c>
      <c r="D10592" t="s">
        <v>1270</v>
      </c>
      <c r="E10592" t="s">
        <v>29</v>
      </c>
      <c r="F10592">
        <v>2219</v>
      </c>
      <c r="G10592">
        <v>5107</v>
      </c>
      <c r="H10592">
        <v>2.3014871563767465</v>
      </c>
      <c r="I10592" t="str">
        <f>VLOOKUP($B10592&amp;$E10592,'Employee List'!$A:$E,5,0)</f>
        <v>E-1256</v>
      </c>
    </row>
    <row r="10593" spans="1:9" x14ac:dyDescent="0.35">
      <c r="A10593" t="s">
        <v>1257</v>
      </c>
      <c r="B10593" t="s">
        <v>181</v>
      </c>
      <c r="C10593" t="s">
        <v>373</v>
      </c>
      <c r="D10593" t="s">
        <v>1270</v>
      </c>
      <c r="E10593" t="s">
        <v>30</v>
      </c>
      <c r="F10593">
        <v>4439</v>
      </c>
      <c r="G10593">
        <v>6882</v>
      </c>
      <c r="H10593">
        <v>1.550349177742735</v>
      </c>
      <c r="I10593" t="str">
        <f>VLOOKUP($B10593&amp;$E10593,'Employee List'!$A:$E,5,0)</f>
        <v>E-1256</v>
      </c>
    </row>
    <row r="10594" spans="1:9" x14ac:dyDescent="0.35">
      <c r="A10594" t="s">
        <v>1257</v>
      </c>
      <c r="B10594" t="s">
        <v>181</v>
      </c>
      <c r="C10594" t="s">
        <v>373</v>
      </c>
      <c r="D10594" t="s">
        <v>1270</v>
      </c>
      <c r="E10594" t="s">
        <v>31</v>
      </c>
      <c r="F10594">
        <v>3213</v>
      </c>
      <c r="G10594">
        <v>7551</v>
      </c>
      <c r="H10594">
        <v>2.3501400560224091</v>
      </c>
      <c r="I10594" t="str">
        <f>VLOOKUP($B10594&amp;$E10594,'Employee List'!$A:$E,5,0)</f>
        <v>E-1256</v>
      </c>
    </row>
    <row r="10595" spans="1:9" x14ac:dyDescent="0.35">
      <c r="A10595" t="s">
        <v>1257</v>
      </c>
      <c r="B10595" t="s">
        <v>181</v>
      </c>
      <c r="C10595" t="s">
        <v>373</v>
      </c>
      <c r="D10595" t="s">
        <v>1271</v>
      </c>
      <c r="E10595" t="s">
        <v>29</v>
      </c>
      <c r="F10595">
        <v>30339</v>
      </c>
      <c r="G10595">
        <v>34629</v>
      </c>
      <c r="H10595">
        <v>1.1414021556412539</v>
      </c>
      <c r="I10595" t="str">
        <f>VLOOKUP($B10595&amp;$E10595,'Employee List'!$A:$E,5,0)</f>
        <v>E-1256</v>
      </c>
    </row>
    <row r="10596" spans="1:9" x14ac:dyDescent="0.35">
      <c r="A10596" t="s">
        <v>1257</v>
      </c>
      <c r="B10596" t="s">
        <v>181</v>
      </c>
      <c r="C10596" t="s">
        <v>373</v>
      </c>
      <c r="D10596" t="s">
        <v>1271</v>
      </c>
      <c r="E10596" t="s">
        <v>30</v>
      </c>
      <c r="F10596">
        <v>30228</v>
      </c>
      <c r="G10596">
        <v>24941</v>
      </c>
      <c r="H10596">
        <v>0.82509593754135235</v>
      </c>
      <c r="I10596" t="str">
        <f>VLOOKUP($B10596&amp;$E10596,'Employee List'!$A:$E,5,0)</f>
        <v>E-1256</v>
      </c>
    </row>
    <row r="10597" spans="1:9" x14ac:dyDescent="0.35">
      <c r="A10597" t="s">
        <v>1257</v>
      </c>
      <c r="B10597" t="s">
        <v>181</v>
      </c>
      <c r="C10597" t="s">
        <v>373</v>
      </c>
      <c r="D10597" t="s">
        <v>1271</v>
      </c>
      <c r="E10597" t="s">
        <v>31</v>
      </c>
      <c r="F10597">
        <v>29680</v>
      </c>
      <c r="G10597">
        <v>31835</v>
      </c>
      <c r="H10597">
        <v>1.0726078167115902</v>
      </c>
      <c r="I10597" t="str">
        <f>VLOOKUP($B10597&amp;$E10597,'Employee List'!$A:$E,5,0)</f>
        <v>E-1256</v>
      </c>
    </row>
    <row r="10598" spans="1:9" x14ac:dyDescent="0.35">
      <c r="A10598" t="s">
        <v>1257</v>
      </c>
      <c r="B10598" t="s">
        <v>181</v>
      </c>
      <c r="C10598" t="s">
        <v>373</v>
      </c>
      <c r="D10598" t="s">
        <v>1258</v>
      </c>
      <c r="E10598" t="s">
        <v>29</v>
      </c>
      <c r="F10598">
        <v>182847</v>
      </c>
      <c r="G10598">
        <v>209237</v>
      </c>
      <c r="H10598">
        <v>1.1443283182114008</v>
      </c>
      <c r="I10598" t="str">
        <f>VLOOKUP($B10598&amp;$E10598,'Employee List'!$A:$E,5,0)</f>
        <v>E-1256</v>
      </c>
    </row>
    <row r="10599" spans="1:9" x14ac:dyDescent="0.35">
      <c r="A10599" t="s">
        <v>1257</v>
      </c>
      <c r="B10599" t="s">
        <v>181</v>
      </c>
      <c r="C10599" t="s">
        <v>373</v>
      </c>
      <c r="D10599" t="s">
        <v>1258</v>
      </c>
      <c r="E10599" t="s">
        <v>30</v>
      </c>
      <c r="F10599">
        <v>175135</v>
      </c>
      <c r="G10599">
        <v>162816</v>
      </c>
      <c r="H10599">
        <v>0.92965997658948807</v>
      </c>
      <c r="I10599" t="str">
        <f>VLOOKUP($B10599&amp;$E10599,'Employee List'!$A:$E,5,0)</f>
        <v>E-1256</v>
      </c>
    </row>
    <row r="10600" spans="1:9" x14ac:dyDescent="0.35">
      <c r="A10600" t="s">
        <v>1257</v>
      </c>
      <c r="B10600" t="s">
        <v>181</v>
      </c>
      <c r="C10600" t="s">
        <v>373</v>
      </c>
      <c r="D10600" t="s">
        <v>1258</v>
      </c>
      <c r="E10600" t="s">
        <v>31</v>
      </c>
      <c r="F10600">
        <v>169225</v>
      </c>
      <c r="G10600">
        <v>123396</v>
      </c>
      <c r="H10600">
        <v>0.72918304033092041</v>
      </c>
      <c r="I10600" t="str">
        <f>VLOOKUP($B10600&amp;$E10600,'Employee List'!$A:$E,5,0)</f>
        <v>E-1256</v>
      </c>
    </row>
    <row r="10601" spans="1:9" x14ac:dyDescent="0.35">
      <c r="A10601" t="s">
        <v>1257</v>
      </c>
      <c r="B10601" t="s">
        <v>181</v>
      </c>
      <c r="C10601" t="s">
        <v>373</v>
      </c>
      <c r="D10601" t="s">
        <v>1272</v>
      </c>
      <c r="E10601" t="s">
        <v>29</v>
      </c>
      <c r="F10601">
        <v>25758</v>
      </c>
      <c r="G10601">
        <v>23690</v>
      </c>
      <c r="H10601">
        <v>0.91971426352977714</v>
      </c>
      <c r="I10601" t="str">
        <f>VLOOKUP($B10601&amp;$E10601,'Employee List'!$A:$E,5,0)</f>
        <v>E-1256</v>
      </c>
    </row>
    <row r="10602" spans="1:9" x14ac:dyDescent="0.35">
      <c r="A10602" t="s">
        <v>1257</v>
      </c>
      <c r="B10602" t="s">
        <v>181</v>
      </c>
      <c r="C10602" t="s">
        <v>373</v>
      </c>
      <c r="D10602" t="s">
        <v>1272</v>
      </c>
      <c r="E10602" t="s">
        <v>30</v>
      </c>
      <c r="F10602">
        <v>26488</v>
      </c>
      <c r="G10602">
        <v>21467</v>
      </c>
      <c r="H10602">
        <v>0.81044246451223201</v>
      </c>
      <c r="I10602" t="str">
        <f>VLOOKUP($B10602&amp;$E10602,'Employee List'!$A:$E,5,0)</f>
        <v>E-1256</v>
      </c>
    </row>
    <row r="10603" spans="1:9" x14ac:dyDescent="0.35">
      <c r="A10603" t="s">
        <v>1257</v>
      </c>
      <c r="B10603" t="s">
        <v>181</v>
      </c>
      <c r="C10603" t="s">
        <v>373</v>
      </c>
      <c r="D10603" t="s">
        <v>1272</v>
      </c>
      <c r="E10603" t="s">
        <v>31</v>
      </c>
      <c r="F10603">
        <v>29328</v>
      </c>
      <c r="G10603">
        <v>32148</v>
      </c>
      <c r="H10603">
        <v>1.0961538461538463</v>
      </c>
      <c r="I10603" t="str">
        <f>VLOOKUP($B10603&amp;$E10603,'Employee List'!$A:$E,5,0)</f>
        <v>E-1256</v>
      </c>
    </row>
    <row r="10604" spans="1:9" x14ac:dyDescent="0.35">
      <c r="A10604" t="s">
        <v>1257</v>
      </c>
      <c r="B10604" t="s">
        <v>181</v>
      </c>
      <c r="C10604" t="s">
        <v>373</v>
      </c>
      <c r="D10604" t="s">
        <v>1259</v>
      </c>
      <c r="E10604" t="s">
        <v>29</v>
      </c>
      <c r="F10604">
        <v>30527</v>
      </c>
      <c r="G10604">
        <v>40301</v>
      </c>
      <c r="H10604">
        <v>1.3201755822714318</v>
      </c>
      <c r="I10604" t="str">
        <f>VLOOKUP($B10604&amp;$E10604,'Employee List'!$A:$E,5,0)</f>
        <v>E-1256</v>
      </c>
    </row>
    <row r="10605" spans="1:9" x14ac:dyDescent="0.35">
      <c r="A10605" t="s">
        <v>1257</v>
      </c>
      <c r="B10605" t="s">
        <v>181</v>
      </c>
      <c r="C10605" t="s">
        <v>373</v>
      </c>
      <c r="D10605" t="s">
        <v>1259</v>
      </c>
      <c r="E10605" t="s">
        <v>30</v>
      </c>
      <c r="F10605">
        <v>32946</v>
      </c>
      <c r="G10605">
        <v>31479</v>
      </c>
      <c r="H10605">
        <v>0.95547259151338559</v>
      </c>
      <c r="I10605" t="str">
        <f>VLOOKUP($B10605&amp;$E10605,'Employee List'!$A:$E,5,0)</f>
        <v>E-1256</v>
      </c>
    </row>
    <row r="10606" spans="1:9" x14ac:dyDescent="0.35">
      <c r="A10606" t="s">
        <v>1257</v>
      </c>
      <c r="B10606" t="s">
        <v>181</v>
      </c>
      <c r="C10606" t="s">
        <v>373</v>
      </c>
      <c r="D10606" t="s">
        <v>1259</v>
      </c>
      <c r="E10606" t="s">
        <v>31</v>
      </c>
      <c r="F10606">
        <v>35060</v>
      </c>
      <c r="G10606">
        <v>31853</v>
      </c>
      <c r="H10606">
        <v>0.9085282373074729</v>
      </c>
      <c r="I10606" t="str">
        <f>VLOOKUP($B10606&amp;$E10606,'Employee List'!$A:$E,5,0)</f>
        <v>E-1256</v>
      </c>
    </row>
    <row r="10607" spans="1:9" x14ac:dyDescent="0.35">
      <c r="A10607" t="s">
        <v>1257</v>
      </c>
      <c r="B10607" t="s">
        <v>181</v>
      </c>
      <c r="C10607" t="s">
        <v>373</v>
      </c>
      <c r="D10607" t="s">
        <v>1273</v>
      </c>
      <c r="E10607" t="s">
        <v>29</v>
      </c>
      <c r="F10607">
        <v>8791</v>
      </c>
      <c r="G10607">
        <v>7719</v>
      </c>
      <c r="H10607">
        <v>0.8780571038562166</v>
      </c>
      <c r="I10607" t="str">
        <f>VLOOKUP($B10607&amp;$E10607,'Employee List'!$A:$E,5,0)</f>
        <v>E-1256</v>
      </c>
    </row>
    <row r="10608" spans="1:9" x14ac:dyDescent="0.35">
      <c r="A10608" t="s">
        <v>1257</v>
      </c>
      <c r="B10608" t="s">
        <v>181</v>
      </c>
      <c r="C10608" t="s">
        <v>373</v>
      </c>
      <c r="D10608" t="s">
        <v>1273</v>
      </c>
      <c r="E10608" t="s">
        <v>30</v>
      </c>
      <c r="F10608">
        <v>8799</v>
      </c>
      <c r="G10608">
        <v>9163</v>
      </c>
      <c r="H10608">
        <v>1.041368337311058</v>
      </c>
      <c r="I10608" t="str">
        <f>VLOOKUP($B10608&amp;$E10608,'Employee List'!$A:$E,5,0)</f>
        <v>E-1256</v>
      </c>
    </row>
    <row r="10609" spans="1:9" x14ac:dyDescent="0.35">
      <c r="A10609" t="s">
        <v>1257</v>
      </c>
      <c r="B10609" t="s">
        <v>181</v>
      </c>
      <c r="C10609" t="s">
        <v>373</v>
      </c>
      <c r="D10609" t="s">
        <v>1273</v>
      </c>
      <c r="E10609" t="s">
        <v>31</v>
      </c>
      <c r="F10609">
        <v>7015</v>
      </c>
      <c r="G10609">
        <v>10597</v>
      </c>
      <c r="H10609">
        <v>1.5106200997861725</v>
      </c>
      <c r="I10609" t="str">
        <f>VLOOKUP($B10609&amp;$E10609,'Employee List'!$A:$E,5,0)</f>
        <v>E-1256</v>
      </c>
    </row>
    <row r="10610" spans="1:9" x14ac:dyDescent="0.35">
      <c r="A10610" t="s">
        <v>1257</v>
      </c>
      <c r="B10610" t="s">
        <v>181</v>
      </c>
      <c r="C10610" t="s">
        <v>373</v>
      </c>
      <c r="D10610" t="s">
        <v>1275</v>
      </c>
      <c r="E10610" t="s">
        <v>29</v>
      </c>
      <c r="F10610">
        <v>4880</v>
      </c>
      <c r="G10610">
        <v>3234</v>
      </c>
      <c r="H10610">
        <v>0.66270491803278686</v>
      </c>
      <c r="I10610" t="str">
        <f>VLOOKUP($B10610&amp;$E10610,'Employee List'!$A:$E,5,0)</f>
        <v>E-1256</v>
      </c>
    </row>
    <row r="10611" spans="1:9" x14ac:dyDescent="0.35">
      <c r="A10611" t="s">
        <v>1257</v>
      </c>
      <c r="B10611" t="s">
        <v>181</v>
      </c>
      <c r="C10611" t="s">
        <v>373</v>
      </c>
      <c r="D10611" t="s">
        <v>1275</v>
      </c>
      <c r="E10611" t="s">
        <v>30</v>
      </c>
      <c r="F10611">
        <v>3954</v>
      </c>
      <c r="G10611">
        <v>1732</v>
      </c>
      <c r="H10611">
        <v>0.43803743045017701</v>
      </c>
      <c r="I10611" t="str">
        <f>VLOOKUP($B10611&amp;$E10611,'Employee List'!$A:$E,5,0)</f>
        <v>E-1256</v>
      </c>
    </row>
    <row r="10612" spans="1:9" x14ac:dyDescent="0.35">
      <c r="A10612" t="s">
        <v>1257</v>
      </c>
      <c r="B10612" t="s">
        <v>181</v>
      </c>
      <c r="C10612" t="s">
        <v>373</v>
      </c>
      <c r="D10612" t="s">
        <v>1275</v>
      </c>
      <c r="E10612" t="s">
        <v>31</v>
      </c>
      <c r="F10612">
        <v>4834</v>
      </c>
      <c r="G10612">
        <v>5027</v>
      </c>
      <c r="H10612">
        <v>1.0399255275134465</v>
      </c>
      <c r="I10612" t="str">
        <f>VLOOKUP($B10612&amp;$E10612,'Employee List'!$A:$E,5,0)</f>
        <v>E-1256</v>
      </c>
    </row>
    <row r="10613" spans="1:9" x14ac:dyDescent="0.35">
      <c r="A10613" t="s">
        <v>1257</v>
      </c>
      <c r="B10613" t="s">
        <v>181</v>
      </c>
      <c r="C10613" t="s">
        <v>373</v>
      </c>
      <c r="D10613" t="s">
        <v>1276</v>
      </c>
      <c r="E10613" t="s">
        <v>29</v>
      </c>
      <c r="F10613">
        <v>5665</v>
      </c>
      <c r="G10613">
        <v>4219</v>
      </c>
      <c r="H10613">
        <v>0.74474845542806711</v>
      </c>
      <c r="I10613" t="str">
        <f>VLOOKUP($B10613&amp;$E10613,'Employee List'!$A:$E,5,0)</f>
        <v>E-1256</v>
      </c>
    </row>
    <row r="10614" spans="1:9" x14ac:dyDescent="0.35">
      <c r="A10614" t="s">
        <v>1257</v>
      </c>
      <c r="B10614" t="s">
        <v>181</v>
      </c>
      <c r="C10614" t="s">
        <v>373</v>
      </c>
      <c r="D10614" t="s">
        <v>1276</v>
      </c>
      <c r="E10614" t="s">
        <v>30</v>
      </c>
      <c r="F10614">
        <v>4128</v>
      </c>
      <c r="G10614">
        <v>4434</v>
      </c>
      <c r="H10614">
        <v>1.0741279069767442</v>
      </c>
      <c r="I10614" t="str">
        <f>VLOOKUP($B10614&amp;$E10614,'Employee List'!$A:$E,5,0)</f>
        <v>E-1256</v>
      </c>
    </row>
    <row r="10615" spans="1:9" x14ac:dyDescent="0.35">
      <c r="A10615" t="s">
        <v>1257</v>
      </c>
      <c r="B10615" t="s">
        <v>181</v>
      </c>
      <c r="C10615" t="s">
        <v>373</v>
      </c>
      <c r="D10615" t="s">
        <v>1276</v>
      </c>
      <c r="E10615" t="s">
        <v>31</v>
      </c>
      <c r="F10615">
        <v>3185</v>
      </c>
      <c r="G10615">
        <v>3954</v>
      </c>
      <c r="H10615">
        <v>1.2414442700156987</v>
      </c>
      <c r="I10615" t="str">
        <f>VLOOKUP($B10615&amp;$E10615,'Employee List'!$A:$E,5,0)</f>
        <v>E-1256</v>
      </c>
    </row>
    <row r="10616" spans="1:9" x14ac:dyDescent="0.35">
      <c r="A10616" t="s">
        <v>1257</v>
      </c>
      <c r="B10616" t="s">
        <v>181</v>
      </c>
      <c r="C10616" t="s">
        <v>373</v>
      </c>
      <c r="D10616" t="s">
        <v>1277</v>
      </c>
      <c r="E10616" t="s">
        <v>29</v>
      </c>
      <c r="F10616">
        <v>10822</v>
      </c>
      <c r="G10616">
        <v>8226</v>
      </c>
      <c r="H10616">
        <v>0.7601182775827019</v>
      </c>
      <c r="I10616" t="str">
        <f>VLOOKUP($B10616&amp;$E10616,'Employee List'!$A:$E,5,0)</f>
        <v>E-1256</v>
      </c>
    </row>
    <row r="10617" spans="1:9" x14ac:dyDescent="0.35">
      <c r="A10617" t="s">
        <v>1257</v>
      </c>
      <c r="B10617" t="s">
        <v>181</v>
      </c>
      <c r="C10617" t="s">
        <v>373</v>
      </c>
      <c r="D10617" t="s">
        <v>1277</v>
      </c>
      <c r="E10617" t="s">
        <v>30</v>
      </c>
      <c r="F10617">
        <v>10464</v>
      </c>
      <c r="G10617">
        <v>8297</v>
      </c>
      <c r="H10617">
        <v>0.79290902140672781</v>
      </c>
      <c r="I10617" t="str">
        <f>VLOOKUP($B10617&amp;$E10617,'Employee List'!$A:$E,5,0)</f>
        <v>E-1256</v>
      </c>
    </row>
    <row r="10618" spans="1:9" x14ac:dyDescent="0.35">
      <c r="A10618" t="s">
        <v>1257</v>
      </c>
      <c r="B10618" t="s">
        <v>181</v>
      </c>
      <c r="C10618" t="s">
        <v>373</v>
      </c>
      <c r="D10618" t="s">
        <v>1277</v>
      </c>
      <c r="E10618" t="s">
        <v>31</v>
      </c>
      <c r="F10618">
        <v>9683</v>
      </c>
      <c r="G10618">
        <v>11845</v>
      </c>
      <c r="H10618">
        <v>1.2232779097387174</v>
      </c>
      <c r="I10618" t="str">
        <f>VLOOKUP($B10618&amp;$E10618,'Employee List'!$A:$E,5,0)</f>
        <v>E-1256</v>
      </c>
    </row>
    <row r="10619" spans="1:9" x14ac:dyDescent="0.35">
      <c r="A10619" t="s">
        <v>1257</v>
      </c>
      <c r="B10619" t="s">
        <v>181</v>
      </c>
      <c r="C10619" t="s">
        <v>373</v>
      </c>
      <c r="D10619" t="s">
        <v>1278</v>
      </c>
      <c r="E10619" t="s">
        <v>29</v>
      </c>
      <c r="F10619">
        <v>92278</v>
      </c>
      <c r="G10619">
        <v>78611</v>
      </c>
      <c r="H10619">
        <v>0.85189319231019311</v>
      </c>
      <c r="I10619" t="str">
        <f>VLOOKUP($B10619&amp;$E10619,'Employee List'!$A:$E,5,0)</f>
        <v>E-1256</v>
      </c>
    </row>
    <row r="10620" spans="1:9" x14ac:dyDescent="0.35">
      <c r="A10620" t="s">
        <v>1257</v>
      </c>
      <c r="B10620" t="s">
        <v>181</v>
      </c>
      <c r="C10620" t="s">
        <v>373</v>
      </c>
      <c r="D10620" t="s">
        <v>1278</v>
      </c>
      <c r="E10620" t="s">
        <v>30</v>
      </c>
      <c r="F10620">
        <v>93614</v>
      </c>
      <c r="G10620">
        <v>82928</v>
      </c>
      <c r="H10620">
        <v>0.8858504069904074</v>
      </c>
      <c r="I10620" t="str">
        <f>VLOOKUP($B10620&amp;$E10620,'Employee List'!$A:$E,5,0)</f>
        <v>E-1256</v>
      </c>
    </row>
    <row r="10621" spans="1:9" x14ac:dyDescent="0.35">
      <c r="A10621" t="s">
        <v>1257</v>
      </c>
      <c r="B10621" t="s">
        <v>181</v>
      </c>
      <c r="C10621" t="s">
        <v>373</v>
      </c>
      <c r="D10621" t="s">
        <v>1278</v>
      </c>
      <c r="E10621" t="s">
        <v>31</v>
      </c>
      <c r="F10621">
        <v>89836</v>
      </c>
      <c r="G10621">
        <v>103177</v>
      </c>
      <c r="H10621">
        <v>1.1485039405138251</v>
      </c>
      <c r="I10621" t="str">
        <f>VLOOKUP($B10621&amp;$E10621,'Employee List'!$A:$E,5,0)</f>
        <v>E-1256</v>
      </c>
    </row>
    <row r="10622" spans="1:9" x14ac:dyDescent="0.35">
      <c r="A10622" t="s">
        <v>1257</v>
      </c>
      <c r="B10622" t="s">
        <v>181</v>
      </c>
      <c r="C10622" t="s">
        <v>373</v>
      </c>
      <c r="D10622" t="s">
        <v>1279</v>
      </c>
      <c r="E10622" t="s">
        <v>29</v>
      </c>
      <c r="F10622">
        <v>1960</v>
      </c>
      <c r="G10622">
        <v>5452</v>
      </c>
      <c r="H10622">
        <v>2.7816326530612243</v>
      </c>
      <c r="I10622" t="str">
        <f>VLOOKUP($B10622&amp;$E10622,'Employee List'!$A:$E,5,0)</f>
        <v>E-1256</v>
      </c>
    </row>
    <row r="10623" spans="1:9" x14ac:dyDescent="0.35">
      <c r="A10623" t="s">
        <v>1257</v>
      </c>
      <c r="B10623" t="s">
        <v>181</v>
      </c>
      <c r="C10623" t="s">
        <v>373</v>
      </c>
      <c r="D10623" t="s">
        <v>1279</v>
      </c>
      <c r="E10623" t="s">
        <v>30</v>
      </c>
      <c r="F10623">
        <v>2116</v>
      </c>
      <c r="G10623">
        <v>5745</v>
      </c>
      <c r="H10623">
        <v>2.7150283553875236</v>
      </c>
      <c r="I10623" t="str">
        <f>VLOOKUP($B10623&amp;$E10623,'Employee List'!$A:$E,5,0)</f>
        <v>E-1256</v>
      </c>
    </row>
    <row r="10624" spans="1:9" x14ac:dyDescent="0.35">
      <c r="A10624" t="s">
        <v>1257</v>
      </c>
      <c r="B10624" t="s">
        <v>181</v>
      </c>
      <c r="C10624" t="s">
        <v>373</v>
      </c>
      <c r="D10624" t="s">
        <v>1279</v>
      </c>
      <c r="E10624" t="s">
        <v>31</v>
      </c>
      <c r="F10624">
        <v>3890</v>
      </c>
      <c r="G10624">
        <v>3984</v>
      </c>
      <c r="H10624">
        <v>1.0241645244215938</v>
      </c>
      <c r="I10624" t="str">
        <f>VLOOKUP($B10624&amp;$E10624,'Employee List'!$A:$E,5,0)</f>
        <v>E-1256</v>
      </c>
    </row>
    <row r="10625" spans="1:9" x14ac:dyDescent="0.35">
      <c r="A10625" t="s">
        <v>1257</v>
      </c>
      <c r="B10625" t="s">
        <v>181</v>
      </c>
      <c r="C10625" t="s">
        <v>373</v>
      </c>
      <c r="D10625" t="s">
        <v>1280</v>
      </c>
      <c r="E10625" t="s">
        <v>29</v>
      </c>
      <c r="F10625">
        <v>2126</v>
      </c>
      <c r="G10625">
        <v>3880</v>
      </c>
      <c r="H10625">
        <v>1.8250235183443086</v>
      </c>
      <c r="I10625" t="str">
        <f>VLOOKUP($B10625&amp;$E10625,'Employee List'!$A:$E,5,0)</f>
        <v>E-1256</v>
      </c>
    </row>
    <row r="10626" spans="1:9" x14ac:dyDescent="0.35">
      <c r="A10626" t="s">
        <v>1257</v>
      </c>
      <c r="B10626" t="s">
        <v>181</v>
      </c>
      <c r="C10626" t="s">
        <v>373</v>
      </c>
      <c r="D10626" t="s">
        <v>1280</v>
      </c>
      <c r="E10626" t="s">
        <v>30</v>
      </c>
      <c r="F10626">
        <v>1759</v>
      </c>
      <c r="G10626">
        <v>4861</v>
      </c>
      <c r="H10626">
        <v>2.7635019897669131</v>
      </c>
      <c r="I10626" t="str">
        <f>VLOOKUP($B10626&amp;$E10626,'Employee List'!$A:$E,5,0)</f>
        <v>E-1256</v>
      </c>
    </row>
    <row r="10627" spans="1:9" x14ac:dyDescent="0.35">
      <c r="A10627" t="s">
        <v>1257</v>
      </c>
      <c r="B10627" t="s">
        <v>181</v>
      </c>
      <c r="C10627" t="s">
        <v>373</v>
      </c>
      <c r="D10627" t="s">
        <v>1280</v>
      </c>
      <c r="E10627" t="s">
        <v>31</v>
      </c>
      <c r="F10627">
        <v>2645</v>
      </c>
      <c r="G10627">
        <v>3443</v>
      </c>
      <c r="H10627">
        <v>1.3017013232514179</v>
      </c>
      <c r="I10627" t="str">
        <f>VLOOKUP($B10627&amp;$E10627,'Employee List'!$A:$E,5,0)</f>
        <v>E-1256</v>
      </c>
    </row>
    <row r="10628" spans="1:9" x14ac:dyDescent="0.35">
      <c r="A10628" t="s">
        <v>1257</v>
      </c>
      <c r="B10628" t="s">
        <v>181</v>
      </c>
      <c r="C10628" t="s">
        <v>373</v>
      </c>
      <c r="D10628" t="s">
        <v>1262</v>
      </c>
      <c r="E10628" t="s">
        <v>29</v>
      </c>
      <c r="F10628">
        <v>13222</v>
      </c>
      <c r="G10628">
        <v>13361</v>
      </c>
      <c r="H10628">
        <v>1.010512781727424</v>
      </c>
      <c r="I10628" t="str">
        <f>VLOOKUP($B10628&amp;$E10628,'Employee List'!$A:$E,5,0)</f>
        <v>E-1256</v>
      </c>
    </row>
    <row r="10629" spans="1:9" x14ac:dyDescent="0.35">
      <c r="A10629" t="s">
        <v>1257</v>
      </c>
      <c r="B10629" t="s">
        <v>181</v>
      </c>
      <c r="C10629" t="s">
        <v>373</v>
      </c>
      <c r="D10629" t="s">
        <v>1262</v>
      </c>
      <c r="E10629" t="s">
        <v>30</v>
      </c>
      <c r="F10629">
        <v>16626</v>
      </c>
      <c r="G10629">
        <v>16674</v>
      </c>
      <c r="H10629">
        <v>1.0028870443883076</v>
      </c>
      <c r="I10629" t="str">
        <f>VLOOKUP($B10629&amp;$E10629,'Employee List'!$A:$E,5,0)</f>
        <v>E-1256</v>
      </c>
    </row>
    <row r="10630" spans="1:9" x14ac:dyDescent="0.35">
      <c r="A10630" t="s">
        <v>1257</v>
      </c>
      <c r="B10630" t="s">
        <v>181</v>
      </c>
      <c r="C10630" t="s">
        <v>373</v>
      </c>
      <c r="D10630" t="s">
        <v>1262</v>
      </c>
      <c r="E10630" t="s">
        <v>31</v>
      </c>
      <c r="F10630">
        <v>15741</v>
      </c>
      <c r="G10630">
        <v>17036</v>
      </c>
      <c r="H10630">
        <v>1.0822692332126294</v>
      </c>
      <c r="I10630" t="str">
        <f>VLOOKUP($B10630&amp;$E10630,'Employee List'!$A:$E,5,0)</f>
        <v>E-1256</v>
      </c>
    </row>
    <row r="10631" spans="1:9" x14ac:dyDescent="0.35">
      <c r="A10631" t="s">
        <v>1257</v>
      </c>
      <c r="B10631" t="s">
        <v>181</v>
      </c>
      <c r="C10631" t="s">
        <v>373</v>
      </c>
      <c r="D10631" t="s">
        <v>1282</v>
      </c>
      <c r="E10631" t="s">
        <v>29</v>
      </c>
      <c r="F10631">
        <v>2951</v>
      </c>
      <c r="G10631">
        <v>5709</v>
      </c>
      <c r="H10631">
        <v>1.9345984412063708</v>
      </c>
      <c r="I10631" t="str">
        <f>VLOOKUP($B10631&amp;$E10631,'Employee List'!$A:$E,5,0)</f>
        <v>E-1256</v>
      </c>
    </row>
    <row r="10632" spans="1:9" x14ac:dyDescent="0.35">
      <c r="A10632" t="s">
        <v>1257</v>
      </c>
      <c r="B10632" t="s">
        <v>181</v>
      </c>
      <c r="C10632" t="s">
        <v>373</v>
      </c>
      <c r="D10632" t="s">
        <v>1282</v>
      </c>
      <c r="E10632" t="s">
        <v>30</v>
      </c>
      <c r="F10632">
        <v>3928</v>
      </c>
      <c r="G10632">
        <v>2631</v>
      </c>
      <c r="H10632">
        <v>0.66980651731160901</v>
      </c>
      <c r="I10632" t="str">
        <f>VLOOKUP($B10632&amp;$E10632,'Employee List'!$A:$E,5,0)</f>
        <v>E-1256</v>
      </c>
    </row>
    <row r="10633" spans="1:9" x14ac:dyDescent="0.35">
      <c r="A10633" t="s">
        <v>1257</v>
      </c>
      <c r="B10633" t="s">
        <v>181</v>
      </c>
      <c r="C10633" t="s">
        <v>373</v>
      </c>
      <c r="D10633" t="s">
        <v>1282</v>
      </c>
      <c r="E10633" t="s">
        <v>31</v>
      </c>
      <c r="F10633">
        <v>6582</v>
      </c>
      <c r="G10633">
        <v>1971</v>
      </c>
      <c r="H10633">
        <v>0.29945305378304465</v>
      </c>
      <c r="I10633" t="str">
        <f>VLOOKUP($B10633&amp;$E10633,'Employee List'!$A:$E,5,0)</f>
        <v>E-1256</v>
      </c>
    </row>
    <row r="10634" spans="1:9" x14ac:dyDescent="0.35">
      <c r="A10634" t="s">
        <v>1257</v>
      </c>
      <c r="B10634" t="s">
        <v>181</v>
      </c>
      <c r="C10634" t="s">
        <v>373</v>
      </c>
      <c r="D10634" t="s">
        <v>1281</v>
      </c>
      <c r="E10634" t="s">
        <v>29</v>
      </c>
      <c r="F10634">
        <v>11346</v>
      </c>
      <c r="G10634">
        <v>4399</v>
      </c>
      <c r="H10634">
        <v>0.38771373171161644</v>
      </c>
      <c r="I10634" t="str">
        <f>VLOOKUP($B10634&amp;$E10634,'Employee List'!$A:$E,5,0)</f>
        <v>E-1256</v>
      </c>
    </row>
    <row r="10635" spans="1:9" x14ac:dyDescent="0.35">
      <c r="A10635" t="s">
        <v>1257</v>
      </c>
      <c r="B10635" t="s">
        <v>181</v>
      </c>
      <c r="C10635" t="s">
        <v>373</v>
      </c>
      <c r="D10635" t="s">
        <v>1281</v>
      </c>
      <c r="E10635" t="s">
        <v>30</v>
      </c>
      <c r="F10635">
        <v>13989</v>
      </c>
      <c r="G10635">
        <v>5229</v>
      </c>
      <c r="H10635">
        <v>0.37379369504610765</v>
      </c>
      <c r="I10635" t="str">
        <f>VLOOKUP($B10635&amp;$E10635,'Employee List'!$A:$E,5,0)</f>
        <v>E-1256</v>
      </c>
    </row>
    <row r="10636" spans="1:9" x14ac:dyDescent="0.35">
      <c r="A10636" t="s">
        <v>1257</v>
      </c>
      <c r="B10636" t="s">
        <v>181</v>
      </c>
      <c r="C10636" t="s">
        <v>373</v>
      </c>
      <c r="D10636" t="s">
        <v>1281</v>
      </c>
      <c r="E10636" t="s">
        <v>31</v>
      </c>
      <c r="F10636">
        <v>10886</v>
      </c>
      <c r="G10636">
        <v>16283</v>
      </c>
      <c r="H10636">
        <v>1.495774389123645</v>
      </c>
      <c r="I10636" t="str">
        <f>VLOOKUP($B10636&amp;$E10636,'Employee List'!$A:$E,5,0)</f>
        <v>E-1256</v>
      </c>
    </row>
    <row r="10637" spans="1:9" x14ac:dyDescent="0.35">
      <c r="A10637" t="s">
        <v>1257</v>
      </c>
      <c r="B10637" t="s">
        <v>182</v>
      </c>
      <c r="C10637" t="s">
        <v>373</v>
      </c>
      <c r="D10637" t="s">
        <v>1274</v>
      </c>
      <c r="E10637" t="s">
        <v>29</v>
      </c>
      <c r="F10637">
        <v>26404</v>
      </c>
      <c r="G10637">
        <v>18495</v>
      </c>
      <c r="H10637">
        <v>0.700462051204363</v>
      </c>
      <c r="I10637" t="str">
        <f>VLOOKUP($B10637&amp;$E10637,'Employee List'!$A:$E,5,0)</f>
        <v>E-1257</v>
      </c>
    </row>
    <row r="10638" spans="1:9" x14ac:dyDescent="0.35">
      <c r="A10638" t="s">
        <v>1257</v>
      </c>
      <c r="B10638" t="s">
        <v>182</v>
      </c>
      <c r="C10638" t="s">
        <v>373</v>
      </c>
      <c r="D10638" t="s">
        <v>1274</v>
      </c>
      <c r="E10638" t="s">
        <v>30</v>
      </c>
      <c r="F10638">
        <v>28663</v>
      </c>
      <c r="G10638">
        <v>18685</v>
      </c>
      <c r="H10638">
        <v>0.65188570631127241</v>
      </c>
      <c r="I10638" t="str">
        <f>VLOOKUP($B10638&amp;$E10638,'Employee List'!$A:$E,5,0)</f>
        <v>E-1257</v>
      </c>
    </row>
    <row r="10639" spans="1:9" x14ac:dyDescent="0.35">
      <c r="A10639" t="s">
        <v>1257</v>
      </c>
      <c r="B10639" t="s">
        <v>182</v>
      </c>
      <c r="C10639" t="s">
        <v>373</v>
      </c>
      <c r="D10639" t="s">
        <v>1274</v>
      </c>
      <c r="E10639" t="s">
        <v>31</v>
      </c>
      <c r="F10639">
        <v>28563</v>
      </c>
      <c r="G10639">
        <v>19429</v>
      </c>
      <c r="H10639">
        <v>0.68021566362076813</v>
      </c>
      <c r="I10639" t="str">
        <f>VLOOKUP($B10639&amp;$E10639,'Employee List'!$A:$E,5,0)</f>
        <v>E-1257</v>
      </c>
    </row>
    <row r="10640" spans="1:9" x14ac:dyDescent="0.35">
      <c r="A10640" t="s">
        <v>1257</v>
      </c>
      <c r="B10640" t="s">
        <v>182</v>
      </c>
      <c r="C10640" t="s">
        <v>373</v>
      </c>
      <c r="D10640" t="s">
        <v>1263</v>
      </c>
      <c r="E10640" t="s">
        <v>29</v>
      </c>
      <c r="F10640">
        <v>1700</v>
      </c>
      <c r="G10640">
        <v>4860</v>
      </c>
      <c r="H10640">
        <v>2.8588235294117648</v>
      </c>
      <c r="I10640" t="str">
        <f>VLOOKUP($B10640&amp;$E10640,'Employee List'!$A:$E,5,0)</f>
        <v>E-1257</v>
      </c>
    </row>
    <row r="10641" spans="1:9" x14ac:dyDescent="0.35">
      <c r="A10641" t="s">
        <v>1257</v>
      </c>
      <c r="B10641" t="s">
        <v>182</v>
      </c>
      <c r="C10641" t="s">
        <v>373</v>
      </c>
      <c r="D10641" t="s">
        <v>1263</v>
      </c>
      <c r="E10641" t="s">
        <v>30</v>
      </c>
      <c r="F10641">
        <v>1442</v>
      </c>
      <c r="G10641">
        <v>5237</v>
      </c>
      <c r="H10641">
        <v>3.631761442441054</v>
      </c>
      <c r="I10641" t="str">
        <f>VLOOKUP($B10641&amp;$E10641,'Employee List'!$A:$E,5,0)</f>
        <v>E-1257</v>
      </c>
    </row>
    <row r="10642" spans="1:9" x14ac:dyDescent="0.35">
      <c r="A10642" t="s">
        <v>1257</v>
      </c>
      <c r="B10642" t="s">
        <v>182</v>
      </c>
      <c r="C10642" t="s">
        <v>373</v>
      </c>
      <c r="D10642" t="s">
        <v>1263</v>
      </c>
      <c r="E10642" t="s">
        <v>31</v>
      </c>
      <c r="F10642">
        <v>1492</v>
      </c>
      <c r="G10642">
        <v>1806</v>
      </c>
      <c r="H10642">
        <v>1.2104557640750671</v>
      </c>
      <c r="I10642" t="str">
        <f>VLOOKUP($B10642&amp;$E10642,'Employee List'!$A:$E,5,0)</f>
        <v>E-1257</v>
      </c>
    </row>
    <row r="10643" spans="1:9" x14ac:dyDescent="0.35">
      <c r="A10643" t="s">
        <v>1257</v>
      </c>
      <c r="B10643" t="s">
        <v>182</v>
      </c>
      <c r="C10643" t="s">
        <v>373</v>
      </c>
      <c r="D10643" t="s">
        <v>1264</v>
      </c>
      <c r="E10643" t="s">
        <v>29</v>
      </c>
      <c r="F10643">
        <v>3435</v>
      </c>
      <c r="G10643">
        <v>3929</v>
      </c>
      <c r="H10643">
        <v>1.1438136826783114</v>
      </c>
      <c r="I10643" t="str">
        <f>VLOOKUP($B10643&amp;$E10643,'Employee List'!$A:$E,5,0)</f>
        <v>E-1257</v>
      </c>
    </row>
    <row r="10644" spans="1:9" x14ac:dyDescent="0.35">
      <c r="A10644" t="s">
        <v>1257</v>
      </c>
      <c r="B10644" t="s">
        <v>182</v>
      </c>
      <c r="C10644" t="s">
        <v>373</v>
      </c>
      <c r="D10644" t="s">
        <v>1264</v>
      </c>
      <c r="E10644" t="s">
        <v>30</v>
      </c>
      <c r="F10644">
        <v>3825</v>
      </c>
      <c r="G10644">
        <v>3713</v>
      </c>
      <c r="H10644">
        <v>0.97071895424836596</v>
      </c>
      <c r="I10644" t="str">
        <f>VLOOKUP($B10644&amp;$E10644,'Employee List'!$A:$E,5,0)</f>
        <v>E-1257</v>
      </c>
    </row>
    <row r="10645" spans="1:9" x14ac:dyDescent="0.35">
      <c r="A10645" t="s">
        <v>1257</v>
      </c>
      <c r="B10645" t="s">
        <v>182</v>
      </c>
      <c r="C10645" t="s">
        <v>373</v>
      </c>
      <c r="D10645" t="s">
        <v>1264</v>
      </c>
      <c r="E10645" t="s">
        <v>31</v>
      </c>
      <c r="F10645">
        <v>4596</v>
      </c>
      <c r="G10645">
        <v>4416</v>
      </c>
      <c r="H10645">
        <v>0.96083550913838123</v>
      </c>
      <c r="I10645" t="str">
        <f>VLOOKUP($B10645&amp;$E10645,'Employee List'!$A:$E,5,0)</f>
        <v>E-1257</v>
      </c>
    </row>
    <row r="10646" spans="1:9" x14ac:dyDescent="0.35">
      <c r="A10646" t="s">
        <v>1257</v>
      </c>
      <c r="B10646" t="s">
        <v>182</v>
      </c>
      <c r="C10646" t="s">
        <v>373</v>
      </c>
      <c r="D10646" t="s">
        <v>1265</v>
      </c>
      <c r="E10646" t="s">
        <v>29</v>
      </c>
      <c r="F10646">
        <v>20812</v>
      </c>
      <c r="G10646">
        <v>15441</v>
      </c>
      <c r="H10646">
        <v>0.74192773399961565</v>
      </c>
      <c r="I10646" t="str">
        <f>VLOOKUP($B10646&amp;$E10646,'Employee List'!$A:$E,5,0)</f>
        <v>E-1257</v>
      </c>
    </row>
    <row r="10647" spans="1:9" x14ac:dyDescent="0.35">
      <c r="A10647" t="s">
        <v>1257</v>
      </c>
      <c r="B10647" t="s">
        <v>182</v>
      </c>
      <c r="C10647" t="s">
        <v>373</v>
      </c>
      <c r="D10647" t="s">
        <v>1265</v>
      </c>
      <c r="E10647" t="s">
        <v>30</v>
      </c>
      <c r="F10647">
        <v>20125</v>
      </c>
      <c r="G10647">
        <v>21068</v>
      </c>
      <c r="H10647">
        <v>1.0468571428571429</v>
      </c>
      <c r="I10647" t="str">
        <f>VLOOKUP($B10647&amp;$E10647,'Employee List'!$A:$E,5,0)</f>
        <v>E-1257</v>
      </c>
    </row>
    <row r="10648" spans="1:9" x14ac:dyDescent="0.35">
      <c r="A10648" t="s">
        <v>1257</v>
      </c>
      <c r="B10648" t="s">
        <v>182</v>
      </c>
      <c r="C10648" t="s">
        <v>373</v>
      </c>
      <c r="D10648" t="s">
        <v>1265</v>
      </c>
      <c r="E10648" t="s">
        <v>31</v>
      </c>
      <c r="F10648">
        <v>21557</v>
      </c>
      <c r="G10648">
        <v>18573</v>
      </c>
      <c r="H10648">
        <v>0.86157628612515658</v>
      </c>
      <c r="I10648" t="str">
        <f>VLOOKUP($B10648&amp;$E10648,'Employee List'!$A:$E,5,0)</f>
        <v>E-1257</v>
      </c>
    </row>
    <row r="10649" spans="1:9" x14ac:dyDescent="0.35">
      <c r="A10649" t="s">
        <v>1257</v>
      </c>
      <c r="B10649" t="s">
        <v>182</v>
      </c>
      <c r="C10649" t="s">
        <v>373</v>
      </c>
      <c r="D10649" t="s">
        <v>1260</v>
      </c>
      <c r="E10649" t="s">
        <v>29</v>
      </c>
      <c r="F10649">
        <v>64172</v>
      </c>
      <c r="G10649">
        <v>34693</v>
      </c>
      <c r="H10649">
        <v>0.5406251947890045</v>
      </c>
      <c r="I10649" t="str">
        <f>VLOOKUP($B10649&amp;$E10649,'Employee List'!$A:$E,5,0)</f>
        <v>E-1257</v>
      </c>
    </row>
    <row r="10650" spans="1:9" x14ac:dyDescent="0.35">
      <c r="A10650" t="s">
        <v>1257</v>
      </c>
      <c r="B10650" t="s">
        <v>182</v>
      </c>
      <c r="C10650" t="s">
        <v>373</v>
      </c>
      <c r="D10650" t="s">
        <v>1260</v>
      </c>
      <c r="E10650" t="s">
        <v>30</v>
      </c>
      <c r="F10650">
        <v>66352</v>
      </c>
      <c r="G10650">
        <v>31558</v>
      </c>
      <c r="H10650">
        <v>0.47561490233904025</v>
      </c>
      <c r="I10650" t="str">
        <f>VLOOKUP($B10650&amp;$E10650,'Employee List'!$A:$E,5,0)</f>
        <v>E-1257</v>
      </c>
    </row>
    <row r="10651" spans="1:9" x14ac:dyDescent="0.35">
      <c r="A10651" t="s">
        <v>1257</v>
      </c>
      <c r="B10651" t="s">
        <v>182</v>
      </c>
      <c r="C10651" t="s">
        <v>373</v>
      </c>
      <c r="D10651" t="s">
        <v>1260</v>
      </c>
      <c r="E10651" t="s">
        <v>31</v>
      </c>
      <c r="F10651">
        <v>75451</v>
      </c>
      <c r="G10651">
        <v>88974</v>
      </c>
      <c r="H10651">
        <v>1.1792289035267922</v>
      </c>
      <c r="I10651" t="str">
        <f>VLOOKUP($B10651&amp;$E10651,'Employee List'!$A:$E,5,0)</f>
        <v>E-1257</v>
      </c>
    </row>
    <row r="10652" spans="1:9" x14ac:dyDescent="0.35">
      <c r="A10652" t="s">
        <v>1257</v>
      </c>
      <c r="B10652" t="s">
        <v>182</v>
      </c>
      <c r="C10652" t="s">
        <v>373</v>
      </c>
      <c r="D10652" t="s">
        <v>1261</v>
      </c>
      <c r="E10652" t="s">
        <v>29</v>
      </c>
      <c r="F10652">
        <v>43432</v>
      </c>
      <c r="G10652">
        <v>39291</v>
      </c>
      <c r="H10652">
        <v>0.90465555350893345</v>
      </c>
      <c r="I10652" t="str">
        <f>VLOOKUP($B10652&amp;$E10652,'Employee List'!$A:$E,5,0)</f>
        <v>E-1257</v>
      </c>
    </row>
    <row r="10653" spans="1:9" x14ac:dyDescent="0.35">
      <c r="A10653" t="s">
        <v>1257</v>
      </c>
      <c r="B10653" t="s">
        <v>182</v>
      </c>
      <c r="C10653" t="s">
        <v>373</v>
      </c>
      <c r="D10653" t="s">
        <v>1261</v>
      </c>
      <c r="E10653" t="s">
        <v>30</v>
      </c>
      <c r="F10653">
        <v>45237</v>
      </c>
      <c r="G10653">
        <v>25933</v>
      </c>
      <c r="H10653">
        <v>0.57326966863408269</v>
      </c>
      <c r="I10653" t="str">
        <f>VLOOKUP($B10653&amp;$E10653,'Employee List'!$A:$E,5,0)</f>
        <v>E-1257</v>
      </c>
    </row>
    <row r="10654" spans="1:9" x14ac:dyDescent="0.35">
      <c r="A10654" t="s">
        <v>1257</v>
      </c>
      <c r="B10654" t="s">
        <v>182</v>
      </c>
      <c r="C10654" t="s">
        <v>373</v>
      </c>
      <c r="D10654" t="s">
        <v>1261</v>
      </c>
      <c r="E10654" t="s">
        <v>31</v>
      </c>
      <c r="F10654">
        <v>47623</v>
      </c>
      <c r="G10654">
        <v>27657</v>
      </c>
      <c r="H10654">
        <v>0.58074879784977851</v>
      </c>
      <c r="I10654" t="str">
        <f>VLOOKUP($B10654&amp;$E10654,'Employee List'!$A:$E,5,0)</f>
        <v>E-1257</v>
      </c>
    </row>
    <row r="10655" spans="1:9" x14ac:dyDescent="0.35">
      <c r="A10655" t="s">
        <v>1257</v>
      </c>
      <c r="B10655" t="s">
        <v>182</v>
      </c>
      <c r="C10655" t="s">
        <v>373</v>
      </c>
      <c r="D10655" t="s">
        <v>1266</v>
      </c>
      <c r="E10655" t="s">
        <v>29</v>
      </c>
      <c r="F10655">
        <v>307958</v>
      </c>
      <c r="G10655">
        <v>365275</v>
      </c>
      <c r="H10655">
        <v>1.1861195357808532</v>
      </c>
      <c r="I10655" t="str">
        <f>VLOOKUP($B10655&amp;$E10655,'Employee List'!$A:$E,5,0)</f>
        <v>E-1257</v>
      </c>
    </row>
    <row r="10656" spans="1:9" x14ac:dyDescent="0.35">
      <c r="A10656" t="s">
        <v>1257</v>
      </c>
      <c r="B10656" t="s">
        <v>182</v>
      </c>
      <c r="C10656" t="s">
        <v>373</v>
      </c>
      <c r="D10656" t="s">
        <v>1266</v>
      </c>
      <c r="E10656" t="s">
        <v>30</v>
      </c>
      <c r="F10656">
        <v>319306</v>
      </c>
      <c r="G10656">
        <v>401511</v>
      </c>
      <c r="H10656">
        <v>1.2574489674481533</v>
      </c>
      <c r="I10656" t="str">
        <f>VLOOKUP($B10656&amp;$E10656,'Employee List'!$A:$E,5,0)</f>
        <v>E-1257</v>
      </c>
    </row>
    <row r="10657" spans="1:9" x14ac:dyDescent="0.35">
      <c r="A10657" t="s">
        <v>1257</v>
      </c>
      <c r="B10657" t="s">
        <v>182</v>
      </c>
      <c r="C10657" t="s">
        <v>373</v>
      </c>
      <c r="D10657" t="s">
        <v>1266</v>
      </c>
      <c r="E10657" t="s">
        <v>31</v>
      </c>
      <c r="F10657">
        <v>323644</v>
      </c>
      <c r="G10657">
        <v>351061</v>
      </c>
      <c r="H10657">
        <v>1.084713450581503</v>
      </c>
      <c r="I10657" t="str">
        <f>VLOOKUP($B10657&amp;$E10657,'Employee List'!$A:$E,5,0)</f>
        <v>E-1257</v>
      </c>
    </row>
    <row r="10658" spans="1:9" x14ac:dyDescent="0.35">
      <c r="A10658" t="s">
        <v>1257</v>
      </c>
      <c r="B10658" t="s">
        <v>182</v>
      </c>
      <c r="C10658" t="s">
        <v>373</v>
      </c>
      <c r="D10658" t="s">
        <v>1267</v>
      </c>
      <c r="E10658" t="s">
        <v>29</v>
      </c>
      <c r="F10658">
        <v>21622</v>
      </c>
      <c r="G10658">
        <v>17888</v>
      </c>
      <c r="H10658">
        <v>0.82730552215336228</v>
      </c>
      <c r="I10658" t="str">
        <f>VLOOKUP($B10658&amp;$E10658,'Employee List'!$A:$E,5,0)</f>
        <v>E-1257</v>
      </c>
    </row>
    <row r="10659" spans="1:9" x14ac:dyDescent="0.35">
      <c r="A10659" t="s">
        <v>1257</v>
      </c>
      <c r="B10659" t="s">
        <v>182</v>
      </c>
      <c r="C10659" t="s">
        <v>373</v>
      </c>
      <c r="D10659" t="s">
        <v>1267</v>
      </c>
      <c r="E10659" t="s">
        <v>30</v>
      </c>
      <c r="F10659">
        <v>22359</v>
      </c>
      <c r="G10659">
        <v>13521</v>
      </c>
      <c r="H10659">
        <v>0.60472293036361202</v>
      </c>
      <c r="I10659" t="str">
        <f>VLOOKUP($B10659&amp;$E10659,'Employee List'!$A:$E,5,0)</f>
        <v>E-1257</v>
      </c>
    </row>
    <row r="10660" spans="1:9" x14ac:dyDescent="0.35">
      <c r="A10660" t="s">
        <v>1257</v>
      </c>
      <c r="B10660" t="s">
        <v>182</v>
      </c>
      <c r="C10660" t="s">
        <v>373</v>
      </c>
      <c r="D10660" t="s">
        <v>1267</v>
      </c>
      <c r="E10660" t="s">
        <v>31</v>
      </c>
      <c r="F10660">
        <v>23787</v>
      </c>
      <c r="G10660">
        <v>18226</v>
      </c>
      <c r="H10660">
        <v>0.76621684113171062</v>
      </c>
      <c r="I10660" t="str">
        <f>VLOOKUP($B10660&amp;$E10660,'Employee List'!$A:$E,5,0)</f>
        <v>E-1257</v>
      </c>
    </row>
    <row r="10661" spans="1:9" x14ac:dyDescent="0.35">
      <c r="A10661" t="s">
        <v>1257</v>
      </c>
      <c r="B10661" t="s">
        <v>182</v>
      </c>
      <c r="C10661" t="s">
        <v>373</v>
      </c>
      <c r="D10661" t="s">
        <v>1268</v>
      </c>
      <c r="E10661" t="s">
        <v>29</v>
      </c>
      <c r="F10661">
        <v>14539</v>
      </c>
      <c r="G10661">
        <v>7287</v>
      </c>
      <c r="H10661">
        <v>0.50120365912373621</v>
      </c>
      <c r="I10661" t="str">
        <f>VLOOKUP($B10661&amp;$E10661,'Employee List'!$A:$E,5,0)</f>
        <v>E-1257</v>
      </c>
    </row>
    <row r="10662" spans="1:9" x14ac:dyDescent="0.35">
      <c r="A10662" t="s">
        <v>1257</v>
      </c>
      <c r="B10662" t="s">
        <v>182</v>
      </c>
      <c r="C10662" t="s">
        <v>373</v>
      </c>
      <c r="D10662" t="s">
        <v>1268</v>
      </c>
      <c r="E10662" t="s">
        <v>30</v>
      </c>
      <c r="F10662">
        <v>11555</v>
      </c>
      <c r="G10662">
        <v>14147</v>
      </c>
      <c r="H10662">
        <v>1.2243184768498485</v>
      </c>
      <c r="I10662" t="str">
        <f>VLOOKUP($B10662&amp;$E10662,'Employee List'!$A:$E,5,0)</f>
        <v>E-1257</v>
      </c>
    </row>
    <row r="10663" spans="1:9" x14ac:dyDescent="0.35">
      <c r="A10663" t="s">
        <v>1257</v>
      </c>
      <c r="B10663" t="s">
        <v>182</v>
      </c>
      <c r="C10663" t="s">
        <v>373</v>
      </c>
      <c r="D10663" t="s">
        <v>1268</v>
      </c>
      <c r="E10663" t="s">
        <v>31</v>
      </c>
      <c r="F10663">
        <v>10517</v>
      </c>
      <c r="G10663">
        <v>4741</v>
      </c>
      <c r="H10663">
        <v>0.45079395264809358</v>
      </c>
      <c r="I10663" t="str">
        <f>VLOOKUP($B10663&amp;$E10663,'Employee List'!$A:$E,5,0)</f>
        <v>E-1257</v>
      </c>
    </row>
    <row r="10664" spans="1:9" x14ac:dyDescent="0.35">
      <c r="A10664" t="s">
        <v>1257</v>
      </c>
      <c r="B10664" t="s">
        <v>182</v>
      </c>
      <c r="C10664" t="s">
        <v>373</v>
      </c>
      <c r="D10664" t="s">
        <v>1269</v>
      </c>
      <c r="E10664" t="s">
        <v>29</v>
      </c>
      <c r="F10664">
        <v>31794</v>
      </c>
      <c r="G10664">
        <v>82487</v>
      </c>
      <c r="H10664">
        <v>2.5944203308800402</v>
      </c>
      <c r="I10664" t="str">
        <f>VLOOKUP($B10664&amp;$E10664,'Employee List'!$A:$E,5,0)</f>
        <v>E-1257</v>
      </c>
    </row>
    <row r="10665" spans="1:9" x14ac:dyDescent="0.35">
      <c r="A10665" t="s">
        <v>1257</v>
      </c>
      <c r="B10665" t="s">
        <v>182</v>
      </c>
      <c r="C10665" t="s">
        <v>373</v>
      </c>
      <c r="D10665" t="s">
        <v>1269</v>
      </c>
      <c r="E10665" t="s">
        <v>30</v>
      </c>
      <c r="F10665">
        <v>29579</v>
      </c>
      <c r="G10665">
        <v>61475</v>
      </c>
      <c r="H10665">
        <v>2.0783326008316712</v>
      </c>
      <c r="I10665" t="str">
        <f>VLOOKUP($B10665&amp;$E10665,'Employee List'!$A:$E,5,0)</f>
        <v>E-1257</v>
      </c>
    </row>
    <row r="10666" spans="1:9" x14ac:dyDescent="0.35">
      <c r="A10666" t="s">
        <v>1257</v>
      </c>
      <c r="B10666" t="s">
        <v>182</v>
      </c>
      <c r="C10666" t="s">
        <v>373</v>
      </c>
      <c r="D10666" t="s">
        <v>1269</v>
      </c>
      <c r="E10666" t="s">
        <v>31</v>
      </c>
      <c r="F10666">
        <v>24633</v>
      </c>
      <c r="G10666">
        <v>23415</v>
      </c>
      <c r="H10666">
        <v>0.95055413469735717</v>
      </c>
      <c r="I10666" t="str">
        <f>VLOOKUP($B10666&amp;$E10666,'Employee List'!$A:$E,5,0)</f>
        <v>E-1257</v>
      </c>
    </row>
    <row r="10667" spans="1:9" x14ac:dyDescent="0.35">
      <c r="A10667" t="s">
        <v>1257</v>
      </c>
      <c r="B10667" t="s">
        <v>182</v>
      </c>
      <c r="C10667" t="s">
        <v>373</v>
      </c>
      <c r="D10667" t="s">
        <v>1270</v>
      </c>
      <c r="E10667" t="s">
        <v>29</v>
      </c>
      <c r="F10667">
        <v>5478</v>
      </c>
      <c r="G10667">
        <v>5903</v>
      </c>
      <c r="H10667">
        <v>1.0775830595107703</v>
      </c>
      <c r="I10667" t="str">
        <f>VLOOKUP($B10667&amp;$E10667,'Employee List'!$A:$E,5,0)</f>
        <v>E-1257</v>
      </c>
    </row>
    <row r="10668" spans="1:9" x14ac:dyDescent="0.35">
      <c r="A10668" t="s">
        <v>1257</v>
      </c>
      <c r="B10668" t="s">
        <v>182</v>
      </c>
      <c r="C10668" t="s">
        <v>373</v>
      </c>
      <c r="D10668" t="s">
        <v>1270</v>
      </c>
      <c r="E10668" t="s">
        <v>30</v>
      </c>
      <c r="F10668">
        <v>5131</v>
      </c>
      <c r="G10668">
        <v>7089</v>
      </c>
      <c r="H10668">
        <v>1.381602026895342</v>
      </c>
      <c r="I10668" t="str">
        <f>VLOOKUP($B10668&amp;$E10668,'Employee List'!$A:$E,5,0)</f>
        <v>E-1257</v>
      </c>
    </row>
    <row r="10669" spans="1:9" x14ac:dyDescent="0.35">
      <c r="A10669" t="s">
        <v>1257</v>
      </c>
      <c r="B10669" t="s">
        <v>182</v>
      </c>
      <c r="C10669" t="s">
        <v>373</v>
      </c>
      <c r="D10669" t="s">
        <v>1270</v>
      </c>
      <c r="E10669" t="s">
        <v>31</v>
      </c>
      <c r="F10669">
        <v>4910</v>
      </c>
      <c r="G10669">
        <v>3276</v>
      </c>
      <c r="H10669">
        <v>0.66720977596741349</v>
      </c>
      <c r="I10669" t="str">
        <f>VLOOKUP($B10669&amp;$E10669,'Employee List'!$A:$E,5,0)</f>
        <v>E-1257</v>
      </c>
    </row>
    <row r="10670" spans="1:9" x14ac:dyDescent="0.35">
      <c r="A10670" t="s">
        <v>1257</v>
      </c>
      <c r="B10670" t="s">
        <v>182</v>
      </c>
      <c r="C10670" t="s">
        <v>373</v>
      </c>
      <c r="D10670" t="s">
        <v>1271</v>
      </c>
      <c r="E10670" t="s">
        <v>29</v>
      </c>
      <c r="F10670">
        <v>22182</v>
      </c>
      <c r="G10670">
        <v>20081</v>
      </c>
      <c r="H10670">
        <v>0.90528356324948156</v>
      </c>
      <c r="I10670" t="str">
        <f>VLOOKUP($B10670&amp;$E10670,'Employee List'!$A:$E,5,0)</f>
        <v>E-1257</v>
      </c>
    </row>
    <row r="10671" spans="1:9" x14ac:dyDescent="0.35">
      <c r="A10671" t="s">
        <v>1257</v>
      </c>
      <c r="B10671" t="s">
        <v>182</v>
      </c>
      <c r="C10671" t="s">
        <v>373</v>
      </c>
      <c r="D10671" t="s">
        <v>1271</v>
      </c>
      <c r="E10671" t="s">
        <v>30</v>
      </c>
      <c r="F10671">
        <v>21878</v>
      </c>
      <c r="G10671">
        <v>22441</v>
      </c>
      <c r="H10671">
        <v>1.0257336136758388</v>
      </c>
      <c r="I10671" t="str">
        <f>VLOOKUP($B10671&amp;$E10671,'Employee List'!$A:$E,5,0)</f>
        <v>E-1257</v>
      </c>
    </row>
    <row r="10672" spans="1:9" x14ac:dyDescent="0.35">
      <c r="A10672" t="s">
        <v>1257</v>
      </c>
      <c r="B10672" t="s">
        <v>182</v>
      </c>
      <c r="C10672" t="s">
        <v>373</v>
      </c>
      <c r="D10672" t="s">
        <v>1271</v>
      </c>
      <c r="E10672" t="s">
        <v>31</v>
      </c>
      <c r="F10672">
        <v>21951</v>
      </c>
      <c r="G10672">
        <v>21098</v>
      </c>
      <c r="H10672">
        <v>0.96114072251833627</v>
      </c>
      <c r="I10672" t="str">
        <f>VLOOKUP($B10672&amp;$E10672,'Employee List'!$A:$E,5,0)</f>
        <v>E-1257</v>
      </c>
    </row>
    <row r="10673" spans="1:9" x14ac:dyDescent="0.35">
      <c r="A10673" t="s">
        <v>1257</v>
      </c>
      <c r="B10673" t="s">
        <v>182</v>
      </c>
      <c r="C10673" t="s">
        <v>373</v>
      </c>
      <c r="D10673" t="s">
        <v>1258</v>
      </c>
      <c r="E10673" t="s">
        <v>29</v>
      </c>
      <c r="F10673">
        <v>158401</v>
      </c>
      <c r="G10673">
        <v>207268</v>
      </c>
      <c r="H10673">
        <v>1.3085018402661599</v>
      </c>
      <c r="I10673" t="str">
        <f>VLOOKUP($B10673&amp;$E10673,'Employee List'!$A:$E,5,0)</f>
        <v>E-1257</v>
      </c>
    </row>
    <row r="10674" spans="1:9" x14ac:dyDescent="0.35">
      <c r="A10674" t="s">
        <v>1257</v>
      </c>
      <c r="B10674" t="s">
        <v>182</v>
      </c>
      <c r="C10674" t="s">
        <v>373</v>
      </c>
      <c r="D10674" t="s">
        <v>1258</v>
      </c>
      <c r="E10674" t="s">
        <v>30</v>
      </c>
      <c r="F10674">
        <v>149212</v>
      </c>
      <c r="G10674">
        <v>165073</v>
      </c>
      <c r="H10674">
        <v>1.1062984210385223</v>
      </c>
      <c r="I10674" t="str">
        <f>VLOOKUP($B10674&amp;$E10674,'Employee List'!$A:$E,5,0)</f>
        <v>E-1257</v>
      </c>
    </row>
    <row r="10675" spans="1:9" x14ac:dyDescent="0.35">
      <c r="A10675" t="s">
        <v>1257</v>
      </c>
      <c r="B10675" t="s">
        <v>182</v>
      </c>
      <c r="C10675" t="s">
        <v>373</v>
      </c>
      <c r="D10675" t="s">
        <v>1258</v>
      </c>
      <c r="E10675" t="s">
        <v>31</v>
      </c>
      <c r="F10675">
        <v>146870</v>
      </c>
      <c r="G10675">
        <v>149612</v>
      </c>
      <c r="H10675">
        <v>1.0186695717301015</v>
      </c>
      <c r="I10675" t="str">
        <f>VLOOKUP($B10675&amp;$E10675,'Employee List'!$A:$E,5,0)</f>
        <v>E-1257</v>
      </c>
    </row>
    <row r="10676" spans="1:9" x14ac:dyDescent="0.35">
      <c r="A10676" t="s">
        <v>1257</v>
      </c>
      <c r="B10676" t="s">
        <v>182</v>
      </c>
      <c r="C10676" t="s">
        <v>373</v>
      </c>
      <c r="D10676" t="s">
        <v>1272</v>
      </c>
      <c r="E10676" t="s">
        <v>29</v>
      </c>
      <c r="F10676">
        <v>12184</v>
      </c>
      <c r="G10676">
        <v>8066</v>
      </c>
      <c r="H10676">
        <v>0.66201575837163495</v>
      </c>
      <c r="I10676" t="str">
        <f>VLOOKUP($B10676&amp;$E10676,'Employee List'!$A:$E,5,0)</f>
        <v>E-1257</v>
      </c>
    </row>
    <row r="10677" spans="1:9" x14ac:dyDescent="0.35">
      <c r="A10677" t="s">
        <v>1257</v>
      </c>
      <c r="B10677" t="s">
        <v>182</v>
      </c>
      <c r="C10677" t="s">
        <v>373</v>
      </c>
      <c r="D10677" t="s">
        <v>1272</v>
      </c>
      <c r="E10677" t="s">
        <v>30</v>
      </c>
      <c r="F10677">
        <v>12349</v>
      </c>
      <c r="G10677">
        <v>14931</v>
      </c>
      <c r="H10677">
        <v>1.2090857559316543</v>
      </c>
      <c r="I10677" t="str">
        <f>VLOOKUP($B10677&amp;$E10677,'Employee List'!$A:$E,5,0)</f>
        <v>E-1257</v>
      </c>
    </row>
    <row r="10678" spans="1:9" x14ac:dyDescent="0.35">
      <c r="A10678" t="s">
        <v>1257</v>
      </c>
      <c r="B10678" t="s">
        <v>182</v>
      </c>
      <c r="C10678" t="s">
        <v>373</v>
      </c>
      <c r="D10678" t="s">
        <v>1272</v>
      </c>
      <c r="E10678" t="s">
        <v>31</v>
      </c>
      <c r="F10678">
        <v>14866</v>
      </c>
      <c r="G10678">
        <v>14104</v>
      </c>
      <c r="H10678">
        <v>0.94874209605811921</v>
      </c>
      <c r="I10678" t="str">
        <f>VLOOKUP($B10678&amp;$E10678,'Employee List'!$A:$E,5,0)</f>
        <v>E-1257</v>
      </c>
    </row>
    <row r="10679" spans="1:9" x14ac:dyDescent="0.35">
      <c r="A10679" t="s">
        <v>1257</v>
      </c>
      <c r="B10679" t="s">
        <v>182</v>
      </c>
      <c r="C10679" t="s">
        <v>373</v>
      </c>
      <c r="D10679" t="s">
        <v>1259</v>
      </c>
      <c r="E10679" t="s">
        <v>29</v>
      </c>
      <c r="F10679">
        <v>36537</v>
      </c>
      <c r="G10679">
        <v>32133</v>
      </c>
      <c r="H10679">
        <v>0.87946465227030135</v>
      </c>
      <c r="I10679" t="str">
        <f>VLOOKUP($B10679&amp;$E10679,'Employee List'!$A:$E,5,0)</f>
        <v>E-1257</v>
      </c>
    </row>
    <row r="10680" spans="1:9" x14ac:dyDescent="0.35">
      <c r="A10680" t="s">
        <v>1257</v>
      </c>
      <c r="B10680" t="s">
        <v>182</v>
      </c>
      <c r="C10680" t="s">
        <v>373</v>
      </c>
      <c r="D10680" t="s">
        <v>1259</v>
      </c>
      <c r="E10680" t="s">
        <v>30</v>
      </c>
      <c r="F10680">
        <v>36141</v>
      </c>
      <c r="G10680">
        <v>29853</v>
      </c>
      <c r="H10680">
        <v>0.8260147754627708</v>
      </c>
      <c r="I10680" t="str">
        <f>VLOOKUP($B10680&amp;$E10680,'Employee List'!$A:$E,5,0)</f>
        <v>E-1257</v>
      </c>
    </row>
    <row r="10681" spans="1:9" x14ac:dyDescent="0.35">
      <c r="A10681" t="s">
        <v>1257</v>
      </c>
      <c r="B10681" t="s">
        <v>182</v>
      </c>
      <c r="C10681" t="s">
        <v>373</v>
      </c>
      <c r="D10681" t="s">
        <v>1259</v>
      </c>
      <c r="E10681" t="s">
        <v>31</v>
      </c>
      <c r="F10681">
        <v>37360</v>
      </c>
      <c r="G10681">
        <v>19129</v>
      </c>
      <c r="H10681">
        <v>0.51201820128479658</v>
      </c>
      <c r="I10681" t="str">
        <f>VLOOKUP($B10681&amp;$E10681,'Employee List'!$A:$E,5,0)</f>
        <v>E-1257</v>
      </c>
    </row>
    <row r="10682" spans="1:9" x14ac:dyDescent="0.35">
      <c r="A10682" t="s">
        <v>1257</v>
      </c>
      <c r="B10682" t="s">
        <v>182</v>
      </c>
      <c r="C10682" t="s">
        <v>373</v>
      </c>
      <c r="D10682" t="s">
        <v>1273</v>
      </c>
      <c r="E10682" t="s">
        <v>29</v>
      </c>
      <c r="F10682">
        <v>8565</v>
      </c>
      <c r="G10682">
        <v>3449</v>
      </c>
      <c r="H10682">
        <v>0.4026853473438412</v>
      </c>
      <c r="I10682" t="str">
        <f>VLOOKUP($B10682&amp;$E10682,'Employee List'!$A:$E,5,0)</f>
        <v>E-1257</v>
      </c>
    </row>
    <row r="10683" spans="1:9" x14ac:dyDescent="0.35">
      <c r="A10683" t="s">
        <v>1257</v>
      </c>
      <c r="B10683" t="s">
        <v>182</v>
      </c>
      <c r="C10683" t="s">
        <v>373</v>
      </c>
      <c r="D10683" t="s">
        <v>1273</v>
      </c>
      <c r="E10683" t="s">
        <v>30</v>
      </c>
      <c r="F10683">
        <v>8064</v>
      </c>
      <c r="G10683">
        <v>4404</v>
      </c>
      <c r="H10683">
        <v>0.54613095238095233</v>
      </c>
      <c r="I10683" t="str">
        <f>VLOOKUP($B10683&amp;$E10683,'Employee List'!$A:$E,5,0)</f>
        <v>E-1257</v>
      </c>
    </row>
    <row r="10684" spans="1:9" x14ac:dyDescent="0.35">
      <c r="A10684" t="s">
        <v>1257</v>
      </c>
      <c r="B10684" t="s">
        <v>182</v>
      </c>
      <c r="C10684" t="s">
        <v>373</v>
      </c>
      <c r="D10684" t="s">
        <v>1273</v>
      </c>
      <c r="E10684" t="s">
        <v>31</v>
      </c>
      <c r="F10684">
        <v>6516</v>
      </c>
      <c r="G10684">
        <v>10778</v>
      </c>
      <c r="H10684">
        <v>1.6540822590546347</v>
      </c>
      <c r="I10684" t="str">
        <f>VLOOKUP($B10684&amp;$E10684,'Employee List'!$A:$E,5,0)</f>
        <v>E-1257</v>
      </c>
    </row>
    <row r="10685" spans="1:9" x14ac:dyDescent="0.35">
      <c r="A10685" t="s">
        <v>1257</v>
      </c>
      <c r="B10685" t="s">
        <v>182</v>
      </c>
      <c r="C10685" t="s">
        <v>373</v>
      </c>
      <c r="D10685" t="s">
        <v>1275</v>
      </c>
      <c r="E10685" t="s">
        <v>29</v>
      </c>
      <c r="F10685">
        <v>2139</v>
      </c>
      <c r="G10685">
        <v>2644</v>
      </c>
      <c r="H10685">
        <v>1.2360916316035531</v>
      </c>
      <c r="I10685" t="str">
        <f>VLOOKUP($B10685&amp;$E10685,'Employee List'!$A:$E,5,0)</f>
        <v>E-1257</v>
      </c>
    </row>
    <row r="10686" spans="1:9" x14ac:dyDescent="0.35">
      <c r="A10686" t="s">
        <v>1257</v>
      </c>
      <c r="B10686" t="s">
        <v>182</v>
      </c>
      <c r="C10686" t="s">
        <v>373</v>
      </c>
      <c r="D10686" t="s">
        <v>1275</v>
      </c>
      <c r="E10686" t="s">
        <v>30</v>
      </c>
      <c r="F10686">
        <v>3223</v>
      </c>
      <c r="G10686">
        <v>2117</v>
      </c>
      <c r="H10686">
        <v>0.65684145206329503</v>
      </c>
      <c r="I10686" t="str">
        <f>VLOOKUP($B10686&amp;$E10686,'Employee List'!$A:$E,5,0)</f>
        <v>E-1257</v>
      </c>
    </row>
    <row r="10687" spans="1:9" x14ac:dyDescent="0.35">
      <c r="A10687" t="s">
        <v>1257</v>
      </c>
      <c r="B10687" t="s">
        <v>182</v>
      </c>
      <c r="C10687" t="s">
        <v>373</v>
      </c>
      <c r="D10687" t="s">
        <v>1275</v>
      </c>
      <c r="E10687" t="s">
        <v>31</v>
      </c>
      <c r="F10687">
        <v>1643</v>
      </c>
      <c r="G10687">
        <v>5362</v>
      </c>
      <c r="H10687">
        <v>3.2635423006695068</v>
      </c>
      <c r="I10687" t="str">
        <f>VLOOKUP($B10687&amp;$E10687,'Employee List'!$A:$E,5,0)</f>
        <v>E-1257</v>
      </c>
    </row>
    <row r="10688" spans="1:9" x14ac:dyDescent="0.35">
      <c r="A10688" t="s">
        <v>1257</v>
      </c>
      <c r="B10688" t="s">
        <v>182</v>
      </c>
      <c r="C10688" t="s">
        <v>373</v>
      </c>
      <c r="D10688" t="s">
        <v>1276</v>
      </c>
      <c r="E10688" t="s">
        <v>29</v>
      </c>
      <c r="F10688">
        <v>4675</v>
      </c>
      <c r="G10688">
        <v>5267</v>
      </c>
      <c r="H10688">
        <v>1.1266310160427808</v>
      </c>
      <c r="I10688" t="str">
        <f>VLOOKUP($B10688&amp;$E10688,'Employee List'!$A:$E,5,0)</f>
        <v>E-1257</v>
      </c>
    </row>
    <row r="10689" spans="1:9" x14ac:dyDescent="0.35">
      <c r="A10689" t="s">
        <v>1257</v>
      </c>
      <c r="B10689" t="s">
        <v>182</v>
      </c>
      <c r="C10689" t="s">
        <v>373</v>
      </c>
      <c r="D10689" t="s">
        <v>1276</v>
      </c>
      <c r="E10689" t="s">
        <v>30</v>
      </c>
      <c r="F10689">
        <v>2112</v>
      </c>
      <c r="G10689">
        <v>1900</v>
      </c>
      <c r="H10689">
        <v>0.89962121212121215</v>
      </c>
      <c r="I10689" t="str">
        <f>VLOOKUP($B10689&amp;$E10689,'Employee List'!$A:$E,5,0)</f>
        <v>E-1257</v>
      </c>
    </row>
    <row r="10690" spans="1:9" x14ac:dyDescent="0.35">
      <c r="A10690" t="s">
        <v>1257</v>
      </c>
      <c r="B10690" t="s">
        <v>182</v>
      </c>
      <c r="C10690" t="s">
        <v>373</v>
      </c>
      <c r="D10690" t="s">
        <v>1276</v>
      </c>
      <c r="E10690" t="s">
        <v>31</v>
      </c>
      <c r="F10690">
        <v>5663</v>
      </c>
      <c r="G10690">
        <v>4626</v>
      </c>
      <c r="H10690">
        <v>0.81688151156630762</v>
      </c>
      <c r="I10690" t="str">
        <f>VLOOKUP($B10690&amp;$E10690,'Employee List'!$A:$E,5,0)</f>
        <v>E-1257</v>
      </c>
    </row>
    <row r="10691" spans="1:9" x14ac:dyDescent="0.35">
      <c r="A10691" t="s">
        <v>1257</v>
      </c>
      <c r="B10691" t="s">
        <v>182</v>
      </c>
      <c r="C10691" t="s">
        <v>373</v>
      </c>
      <c r="D10691" t="s">
        <v>1277</v>
      </c>
      <c r="E10691" t="s">
        <v>29</v>
      </c>
      <c r="F10691">
        <v>8326</v>
      </c>
      <c r="G10691">
        <v>10348</v>
      </c>
      <c r="H10691">
        <v>1.2428537112659139</v>
      </c>
      <c r="I10691" t="str">
        <f>VLOOKUP($B10691&amp;$E10691,'Employee List'!$A:$E,5,0)</f>
        <v>E-1257</v>
      </c>
    </row>
    <row r="10692" spans="1:9" x14ac:dyDescent="0.35">
      <c r="A10692" t="s">
        <v>1257</v>
      </c>
      <c r="B10692" t="s">
        <v>182</v>
      </c>
      <c r="C10692" t="s">
        <v>373</v>
      </c>
      <c r="D10692" t="s">
        <v>1277</v>
      </c>
      <c r="E10692" t="s">
        <v>30</v>
      </c>
      <c r="F10692">
        <v>7283</v>
      </c>
      <c r="G10692">
        <v>6253</v>
      </c>
      <c r="H10692">
        <v>0.85857476314705483</v>
      </c>
      <c r="I10692" t="str">
        <f>VLOOKUP($B10692&amp;$E10692,'Employee List'!$A:$E,5,0)</f>
        <v>E-1257</v>
      </c>
    </row>
    <row r="10693" spans="1:9" x14ac:dyDescent="0.35">
      <c r="A10693" t="s">
        <v>1257</v>
      </c>
      <c r="B10693" t="s">
        <v>182</v>
      </c>
      <c r="C10693" t="s">
        <v>373</v>
      </c>
      <c r="D10693" t="s">
        <v>1277</v>
      </c>
      <c r="E10693" t="s">
        <v>31</v>
      </c>
      <c r="F10693">
        <v>8634</v>
      </c>
      <c r="G10693">
        <v>7046</v>
      </c>
      <c r="H10693">
        <v>0.81607597868890436</v>
      </c>
      <c r="I10693" t="str">
        <f>VLOOKUP($B10693&amp;$E10693,'Employee List'!$A:$E,5,0)</f>
        <v>E-1257</v>
      </c>
    </row>
    <row r="10694" spans="1:9" x14ac:dyDescent="0.35">
      <c r="A10694" t="s">
        <v>1257</v>
      </c>
      <c r="B10694" t="s">
        <v>182</v>
      </c>
      <c r="C10694" t="s">
        <v>373</v>
      </c>
      <c r="D10694" t="s">
        <v>1278</v>
      </c>
      <c r="E10694" t="s">
        <v>29</v>
      </c>
      <c r="F10694">
        <v>63507</v>
      </c>
      <c r="G10694">
        <v>59225</v>
      </c>
      <c r="H10694">
        <v>0.93257436188136744</v>
      </c>
      <c r="I10694" t="str">
        <f>VLOOKUP($B10694&amp;$E10694,'Employee List'!$A:$E,5,0)</f>
        <v>E-1257</v>
      </c>
    </row>
    <row r="10695" spans="1:9" x14ac:dyDescent="0.35">
      <c r="A10695" t="s">
        <v>1257</v>
      </c>
      <c r="B10695" t="s">
        <v>182</v>
      </c>
      <c r="C10695" t="s">
        <v>373</v>
      </c>
      <c r="D10695" t="s">
        <v>1278</v>
      </c>
      <c r="E10695" t="s">
        <v>30</v>
      </c>
      <c r="F10695">
        <v>63800</v>
      </c>
      <c r="G10695">
        <v>49241</v>
      </c>
      <c r="H10695">
        <v>0.77180250783699056</v>
      </c>
      <c r="I10695" t="str">
        <f>VLOOKUP($B10695&amp;$E10695,'Employee List'!$A:$E,5,0)</f>
        <v>E-1257</v>
      </c>
    </row>
    <row r="10696" spans="1:9" x14ac:dyDescent="0.35">
      <c r="A10696" t="s">
        <v>1257</v>
      </c>
      <c r="B10696" t="s">
        <v>182</v>
      </c>
      <c r="C10696" t="s">
        <v>373</v>
      </c>
      <c r="D10696" t="s">
        <v>1278</v>
      </c>
      <c r="E10696" t="s">
        <v>31</v>
      </c>
      <c r="F10696">
        <v>61061</v>
      </c>
      <c r="G10696">
        <v>49074</v>
      </c>
      <c r="H10696">
        <v>0.80368811516352501</v>
      </c>
      <c r="I10696" t="str">
        <f>VLOOKUP($B10696&amp;$E10696,'Employee List'!$A:$E,5,0)</f>
        <v>E-1257</v>
      </c>
    </row>
    <row r="10697" spans="1:9" x14ac:dyDescent="0.35">
      <c r="A10697" t="s">
        <v>1257</v>
      </c>
      <c r="B10697" t="s">
        <v>182</v>
      </c>
      <c r="C10697" t="s">
        <v>373</v>
      </c>
      <c r="D10697" t="s">
        <v>1279</v>
      </c>
      <c r="E10697" t="s">
        <v>29</v>
      </c>
      <c r="F10697">
        <v>5944</v>
      </c>
      <c r="G10697">
        <v>7075</v>
      </c>
      <c r="H10697">
        <v>1.1902759084791386</v>
      </c>
      <c r="I10697" t="str">
        <f>VLOOKUP($B10697&amp;$E10697,'Employee List'!$A:$E,5,0)</f>
        <v>E-1257</v>
      </c>
    </row>
    <row r="10698" spans="1:9" x14ac:dyDescent="0.35">
      <c r="A10698" t="s">
        <v>1257</v>
      </c>
      <c r="B10698" t="s">
        <v>182</v>
      </c>
      <c r="C10698" t="s">
        <v>373</v>
      </c>
      <c r="D10698" t="s">
        <v>1279</v>
      </c>
      <c r="E10698" t="s">
        <v>30</v>
      </c>
      <c r="F10698">
        <v>5142</v>
      </c>
      <c r="G10698">
        <v>3970</v>
      </c>
      <c r="H10698">
        <v>0.77207312329832745</v>
      </c>
      <c r="I10698" t="str">
        <f>VLOOKUP($B10698&amp;$E10698,'Employee List'!$A:$E,5,0)</f>
        <v>E-1257</v>
      </c>
    </row>
    <row r="10699" spans="1:9" x14ac:dyDescent="0.35">
      <c r="A10699" t="s">
        <v>1257</v>
      </c>
      <c r="B10699" t="s">
        <v>182</v>
      </c>
      <c r="C10699" t="s">
        <v>373</v>
      </c>
      <c r="D10699" t="s">
        <v>1279</v>
      </c>
      <c r="E10699" t="s">
        <v>31</v>
      </c>
      <c r="F10699">
        <v>2662</v>
      </c>
      <c r="G10699">
        <v>2882</v>
      </c>
      <c r="H10699">
        <v>1.0826446280991735</v>
      </c>
      <c r="I10699" t="str">
        <f>VLOOKUP($B10699&amp;$E10699,'Employee List'!$A:$E,5,0)</f>
        <v>E-1257</v>
      </c>
    </row>
    <row r="10700" spans="1:9" x14ac:dyDescent="0.35">
      <c r="A10700" t="s">
        <v>1257</v>
      </c>
      <c r="B10700" t="s">
        <v>182</v>
      </c>
      <c r="C10700" t="s">
        <v>373</v>
      </c>
      <c r="D10700" t="s">
        <v>1280</v>
      </c>
      <c r="E10700" t="s">
        <v>29</v>
      </c>
      <c r="F10700">
        <v>3892</v>
      </c>
      <c r="G10700">
        <v>2032</v>
      </c>
      <c r="H10700">
        <v>0.52209660842754368</v>
      </c>
      <c r="I10700" t="str">
        <f>VLOOKUP($B10700&amp;$E10700,'Employee List'!$A:$E,5,0)</f>
        <v>E-1257</v>
      </c>
    </row>
    <row r="10701" spans="1:9" x14ac:dyDescent="0.35">
      <c r="A10701" t="s">
        <v>1257</v>
      </c>
      <c r="B10701" t="s">
        <v>182</v>
      </c>
      <c r="C10701" t="s">
        <v>373</v>
      </c>
      <c r="D10701" t="s">
        <v>1280</v>
      </c>
      <c r="E10701" t="s">
        <v>30</v>
      </c>
      <c r="F10701">
        <v>3542</v>
      </c>
      <c r="G10701">
        <v>1493</v>
      </c>
      <c r="H10701">
        <v>0.42151326933935629</v>
      </c>
      <c r="I10701" t="str">
        <f>VLOOKUP($B10701&amp;$E10701,'Employee List'!$A:$E,5,0)</f>
        <v>E-1257</v>
      </c>
    </row>
    <row r="10702" spans="1:9" x14ac:dyDescent="0.35">
      <c r="A10702" t="s">
        <v>1257</v>
      </c>
      <c r="B10702" t="s">
        <v>182</v>
      </c>
      <c r="C10702" t="s">
        <v>373</v>
      </c>
      <c r="D10702" t="s">
        <v>1280</v>
      </c>
      <c r="E10702" t="s">
        <v>31</v>
      </c>
      <c r="F10702">
        <v>4166</v>
      </c>
      <c r="G10702">
        <v>5002</v>
      </c>
      <c r="H10702">
        <v>1.200672107537206</v>
      </c>
      <c r="I10702" t="str">
        <f>VLOOKUP($B10702&amp;$E10702,'Employee List'!$A:$E,5,0)</f>
        <v>E-1257</v>
      </c>
    </row>
    <row r="10703" spans="1:9" x14ac:dyDescent="0.35">
      <c r="A10703" t="s">
        <v>1257</v>
      </c>
      <c r="B10703" t="s">
        <v>182</v>
      </c>
      <c r="C10703" t="s">
        <v>373</v>
      </c>
      <c r="D10703" t="s">
        <v>1262</v>
      </c>
      <c r="E10703" t="s">
        <v>29</v>
      </c>
      <c r="F10703">
        <v>14095</v>
      </c>
      <c r="G10703">
        <v>13568</v>
      </c>
      <c r="H10703">
        <v>0.96261085491308973</v>
      </c>
      <c r="I10703" t="str">
        <f>VLOOKUP($B10703&amp;$E10703,'Employee List'!$A:$E,5,0)</f>
        <v>E-1257</v>
      </c>
    </row>
    <row r="10704" spans="1:9" x14ac:dyDescent="0.35">
      <c r="A10704" t="s">
        <v>1257</v>
      </c>
      <c r="B10704" t="s">
        <v>182</v>
      </c>
      <c r="C10704" t="s">
        <v>373</v>
      </c>
      <c r="D10704" t="s">
        <v>1262</v>
      </c>
      <c r="E10704" t="s">
        <v>30</v>
      </c>
      <c r="F10704">
        <v>15127</v>
      </c>
      <c r="G10704">
        <v>14329</v>
      </c>
      <c r="H10704">
        <v>0.94724664507172607</v>
      </c>
      <c r="I10704" t="str">
        <f>VLOOKUP($B10704&amp;$E10704,'Employee List'!$A:$E,5,0)</f>
        <v>E-1257</v>
      </c>
    </row>
    <row r="10705" spans="1:9" x14ac:dyDescent="0.35">
      <c r="A10705" t="s">
        <v>1257</v>
      </c>
      <c r="B10705" t="s">
        <v>182</v>
      </c>
      <c r="C10705" t="s">
        <v>373</v>
      </c>
      <c r="D10705" t="s">
        <v>1262</v>
      </c>
      <c r="E10705" t="s">
        <v>31</v>
      </c>
      <c r="F10705">
        <v>15956</v>
      </c>
      <c r="G10705">
        <v>15731</v>
      </c>
      <c r="H10705">
        <v>0.9858987214840812</v>
      </c>
      <c r="I10705" t="str">
        <f>VLOOKUP($B10705&amp;$E10705,'Employee List'!$A:$E,5,0)</f>
        <v>E-1257</v>
      </c>
    </row>
    <row r="10706" spans="1:9" x14ac:dyDescent="0.35">
      <c r="A10706" t="s">
        <v>1257</v>
      </c>
      <c r="B10706" t="s">
        <v>182</v>
      </c>
      <c r="C10706" t="s">
        <v>373</v>
      </c>
      <c r="D10706" t="s">
        <v>1281</v>
      </c>
      <c r="E10706" t="s">
        <v>29</v>
      </c>
      <c r="F10706">
        <v>6339</v>
      </c>
      <c r="G10706">
        <v>12116</v>
      </c>
      <c r="H10706">
        <v>1.9113424830414891</v>
      </c>
      <c r="I10706" t="str">
        <f>VLOOKUP($B10706&amp;$E10706,'Employee List'!$A:$E,5,0)</f>
        <v>E-1257</v>
      </c>
    </row>
    <row r="10707" spans="1:9" x14ac:dyDescent="0.35">
      <c r="A10707" t="s">
        <v>1257</v>
      </c>
      <c r="B10707" t="s">
        <v>182</v>
      </c>
      <c r="C10707" t="s">
        <v>373</v>
      </c>
      <c r="D10707" t="s">
        <v>1281</v>
      </c>
      <c r="E10707" t="s">
        <v>30</v>
      </c>
      <c r="F10707">
        <v>5512</v>
      </c>
      <c r="G10707">
        <v>10605</v>
      </c>
      <c r="H10707">
        <v>1.9239840348330914</v>
      </c>
      <c r="I10707" t="str">
        <f>VLOOKUP($B10707&amp;$E10707,'Employee List'!$A:$E,5,0)</f>
        <v>E-1257</v>
      </c>
    </row>
    <row r="10708" spans="1:9" x14ac:dyDescent="0.35">
      <c r="A10708" t="s">
        <v>1257</v>
      </c>
      <c r="B10708" t="s">
        <v>182</v>
      </c>
      <c r="C10708" t="s">
        <v>373</v>
      </c>
      <c r="D10708" t="s">
        <v>1281</v>
      </c>
      <c r="E10708" t="s">
        <v>31</v>
      </c>
      <c r="F10708">
        <v>8008</v>
      </c>
      <c r="G10708">
        <v>5493</v>
      </c>
      <c r="H10708">
        <v>0.68593906093906098</v>
      </c>
      <c r="I10708" t="str">
        <f>VLOOKUP($B10708&amp;$E10708,'Employee List'!$A:$E,5,0)</f>
        <v>E-1257</v>
      </c>
    </row>
    <row r="10709" spans="1:9" x14ac:dyDescent="0.35">
      <c r="A10709" t="s">
        <v>1257</v>
      </c>
      <c r="B10709" t="s">
        <v>183</v>
      </c>
      <c r="C10709" t="s">
        <v>373</v>
      </c>
      <c r="D10709" t="s">
        <v>1274</v>
      </c>
      <c r="E10709" t="s">
        <v>29</v>
      </c>
      <c r="F10709">
        <v>15750</v>
      </c>
      <c r="G10709">
        <v>16301</v>
      </c>
      <c r="H10709">
        <v>1.0349841269841269</v>
      </c>
      <c r="I10709" t="str">
        <f>VLOOKUP($B10709&amp;$E10709,'Employee List'!$A:$E,5,0)</f>
        <v>E-1258</v>
      </c>
    </row>
    <row r="10710" spans="1:9" x14ac:dyDescent="0.35">
      <c r="A10710" t="s">
        <v>1257</v>
      </c>
      <c r="B10710" t="s">
        <v>183</v>
      </c>
      <c r="C10710" t="s">
        <v>373</v>
      </c>
      <c r="D10710" t="s">
        <v>1274</v>
      </c>
      <c r="E10710" t="s">
        <v>30</v>
      </c>
      <c r="F10710">
        <v>19191</v>
      </c>
      <c r="G10710">
        <v>13135</v>
      </c>
      <c r="H10710">
        <v>0.68443541243291128</v>
      </c>
      <c r="I10710" t="str">
        <f>VLOOKUP($B10710&amp;$E10710,'Employee List'!$A:$E,5,0)</f>
        <v>E-1258</v>
      </c>
    </row>
    <row r="10711" spans="1:9" x14ac:dyDescent="0.35">
      <c r="A10711" t="s">
        <v>1257</v>
      </c>
      <c r="B10711" t="s">
        <v>183</v>
      </c>
      <c r="C10711" t="s">
        <v>373</v>
      </c>
      <c r="D10711" t="s">
        <v>1274</v>
      </c>
      <c r="E10711" t="s">
        <v>31</v>
      </c>
      <c r="F10711">
        <v>17051</v>
      </c>
      <c r="G10711">
        <v>11981</v>
      </c>
      <c r="H10711">
        <v>0.70265673567532694</v>
      </c>
      <c r="I10711" t="str">
        <f>VLOOKUP($B10711&amp;$E10711,'Employee List'!$A:$E,5,0)</f>
        <v>E-1258</v>
      </c>
    </row>
    <row r="10712" spans="1:9" x14ac:dyDescent="0.35">
      <c r="A10712" t="s">
        <v>1257</v>
      </c>
      <c r="B10712" t="s">
        <v>183</v>
      </c>
      <c r="C10712" t="s">
        <v>373</v>
      </c>
      <c r="D10712" t="s">
        <v>1263</v>
      </c>
      <c r="E10712" t="s">
        <v>29</v>
      </c>
      <c r="F10712">
        <v>2064</v>
      </c>
      <c r="G10712">
        <v>1846</v>
      </c>
      <c r="H10712">
        <v>0.89437984496124034</v>
      </c>
      <c r="I10712" t="str">
        <f>VLOOKUP($B10712&amp;$E10712,'Employee List'!$A:$E,5,0)</f>
        <v>E-1258</v>
      </c>
    </row>
    <row r="10713" spans="1:9" x14ac:dyDescent="0.35">
      <c r="A10713" t="s">
        <v>1257</v>
      </c>
      <c r="B10713" t="s">
        <v>183</v>
      </c>
      <c r="C10713" t="s">
        <v>373</v>
      </c>
      <c r="D10713" t="s">
        <v>1263</v>
      </c>
      <c r="E10713" t="s">
        <v>30</v>
      </c>
      <c r="F10713">
        <v>2300</v>
      </c>
      <c r="G10713">
        <v>1129</v>
      </c>
      <c r="H10713">
        <v>0.49086956521739128</v>
      </c>
      <c r="I10713" t="str">
        <f>VLOOKUP($B10713&amp;$E10713,'Employee List'!$A:$E,5,0)</f>
        <v>E-1258</v>
      </c>
    </row>
    <row r="10714" spans="1:9" x14ac:dyDescent="0.35">
      <c r="A10714" t="s">
        <v>1257</v>
      </c>
      <c r="B10714" t="s">
        <v>183</v>
      </c>
      <c r="C10714" t="s">
        <v>373</v>
      </c>
      <c r="D10714" t="s">
        <v>1263</v>
      </c>
      <c r="E10714" t="s">
        <v>31</v>
      </c>
      <c r="F10714">
        <v>2559</v>
      </c>
      <c r="G10714">
        <v>5706</v>
      </c>
      <c r="H10714">
        <v>2.2297772567409142</v>
      </c>
      <c r="I10714" t="str">
        <f>VLOOKUP($B10714&amp;$E10714,'Employee List'!$A:$E,5,0)</f>
        <v>E-1258</v>
      </c>
    </row>
    <row r="10715" spans="1:9" x14ac:dyDescent="0.35">
      <c r="A10715" t="s">
        <v>1257</v>
      </c>
      <c r="B10715" t="s">
        <v>183</v>
      </c>
      <c r="C10715" t="s">
        <v>373</v>
      </c>
      <c r="D10715" t="s">
        <v>1264</v>
      </c>
      <c r="E10715" t="s">
        <v>29</v>
      </c>
      <c r="F10715">
        <v>2302</v>
      </c>
      <c r="G10715">
        <v>3109</v>
      </c>
      <c r="H10715">
        <v>1.3505647263249347</v>
      </c>
      <c r="I10715" t="str">
        <f>VLOOKUP($B10715&amp;$E10715,'Employee List'!$A:$E,5,0)</f>
        <v>E-1258</v>
      </c>
    </row>
    <row r="10716" spans="1:9" x14ac:dyDescent="0.35">
      <c r="A10716" t="s">
        <v>1257</v>
      </c>
      <c r="B10716" t="s">
        <v>183</v>
      </c>
      <c r="C10716" t="s">
        <v>373</v>
      </c>
      <c r="D10716" t="s">
        <v>1264</v>
      </c>
      <c r="E10716" t="s">
        <v>30</v>
      </c>
      <c r="F10716">
        <v>4837</v>
      </c>
      <c r="G10716">
        <v>3655</v>
      </c>
      <c r="H10716">
        <v>0.75563365722555298</v>
      </c>
      <c r="I10716" t="str">
        <f>VLOOKUP($B10716&amp;$E10716,'Employee List'!$A:$E,5,0)</f>
        <v>E-1258</v>
      </c>
    </row>
    <row r="10717" spans="1:9" x14ac:dyDescent="0.35">
      <c r="A10717" t="s">
        <v>1257</v>
      </c>
      <c r="B10717" t="s">
        <v>183</v>
      </c>
      <c r="C10717" t="s">
        <v>373</v>
      </c>
      <c r="D10717" t="s">
        <v>1264</v>
      </c>
      <c r="E10717" t="s">
        <v>31</v>
      </c>
      <c r="F10717">
        <v>4916</v>
      </c>
      <c r="G10717">
        <v>3270</v>
      </c>
      <c r="H10717">
        <v>0.6651749389747762</v>
      </c>
      <c r="I10717" t="str">
        <f>VLOOKUP($B10717&amp;$E10717,'Employee List'!$A:$E,5,0)</f>
        <v>E-1258</v>
      </c>
    </row>
    <row r="10718" spans="1:9" x14ac:dyDescent="0.35">
      <c r="A10718" t="s">
        <v>1257</v>
      </c>
      <c r="B10718" t="s">
        <v>183</v>
      </c>
      <c r="C10718" t="s">
        <v>373</v>
      </c>
      <c r="D10718" t="s">
        <v>1265</v>
      </c>
      <c r="E10718" t="s">
        <v>29</v>
      </c>
      <c r="F10718">
        <v>6765</v>
      </c>
      <c r="G10718">
        <v>7892</v>
      </c>
      <c r="H10718">
        <v>1.1665927568366592</v>
      </c>
      <c r="I10718" t="str">
        <f>VLOOKUP($B10718&amp;$E10718,'Employee List'!$A:$E,5,0)</f>
        <v>E-1258</v>
      </c>
    </row>
    <row r="10719" spans="1:9" x14ac:dyDescent="0.35">
      <c r="A10719" t="s">
        <v>1257</v>
      </c>
      <c r="B10719" t="s">
        <v>183</v>
      </c>
      <c r="C10719" t="s">
        <v>373</v>
      </c>
      <c r="D10719" t="s">
        <v>1265</v>
      </c>
      <c r="E10719" t="s">
        <v>30</v>
      </c>
      <c r="F10719">
        <v>4708</v>
      </c>
      <c r="G10719">
        <v>11402</v>
      </c>
      <c r="H10719">
        <v>2.4218351741716226</v>
      </c>
      <c r="I10719" t="str">
        <f>VLOOKUP($B10719&amp;$E10719,'Employee List'!$A:$E,5,0)</f>
        <v>E-1258</v>
      </c>
    </row>
    <row r="10720" spans="1:9" x14ac:dyDescent="0.35">
      <c r="A10720" t="s">
        <v>1257</v>
      </c>
      <c r="B10720" t="s">
        <v>183</v>
      </c>
      <c r="C10720" t="s">
        <v>373</v>
      </c>
      <c r="D10720" t="s">
        <v>1265</v>
      </c>
      <c r="E10720" t="s">
        <v>31</v>
      </c>
      <c r="F10720">
        <v>4438</v>
      </c>
      <c r="G10720">
        <v>6223</v>
      </c>
      <c r="H10720">
        <v>1.4022082018927444</v>
      </c>
      <c r="I10720" t="str">
        <f>VLOOKUP($B10720&amp;$E10720,'Employee List'!$A:$E,5,0)</f>
        <v>E-1258</v>
      </c>
    </row>
    <row r="10721" spans="1:9" x14ac:dyDescent="0.35">
      <c r="A10721" t="s">
        <v>1257</v>
      </c>
      <c r="B10721" t="s">
        <v>183</v>
      </c>
      <c r="C10721" t="s">
        <v>373</v>
      </c>
      <c r="D10721" t="s">
        <v>1260</v>
      </c>
      <c r="E10721" t="s">
        <v>29</v>
      </c>
      <c r="F10721">
        <v>37270</v>
      </c>
      <c r="G10721">
        <v>22939</v>
      </c>
      <c r="H10721">
        <v>0.61548162060638578</v>
      </c>
      <c r="I10721" t="str">
        <f>VLOOKUP($B10721&amp;$E10721,'Employee List'!$A:$E,5,0)</f>
        <v>E-1258</v>
      </c>
    </row>
    <row r="10722" spans="1:9" x14ac:dyDescent="0.35">
      <c r="A10722" t="s">
        <v>1257</v>
      </c>
      <c r="B10722" t="s">
        <v>183</v>
      </c>
      <c r="C10722" t="s">
        <v>373</v>
      </c>
      <c r="D10722" t="s">
        <v>1260</v>
      </c>
      <c r="E10722" t="s">
        <v>30</v>
      </c>
      <c r="F10722">
        <v>37436</v>
      </c>
      <c r="G10722">
        <v>27956</v>
      </c>
      <c r="H10722">
        <v>0.74676781707447382</v>
      </c>
      <c r="I10722" t="str">
        <f>VLOOKUP($B10722&amp;$E10722,'Employee List'!$A:$E,5,0)</f>
        <v>E-1258</v>
      </c>
    </row>
    <row r="10723" spans="1:9" x14ac:dyDescent="0.35">
      <c r="A10723" t="s">
        <v>1257</v>
      </c>
      <c r="B10723" t="s">
        <v>183</v>
      </c>
      <c r="C10723" t="s">
        <v>373</v>
      </c>
      <c r="D10723" t="s">
        <v>1260</v>
      </c>
      <c r="E10723" t="s">
        <v>31</v>
      </c>
      <c r="F10723">
        <v>45899</v>
      </c>
      <c r="G10723">
        <v>47911</v>
      </c>
      <c r="H10723">
        <v>1.0438353776770737</v>
      </c>
      <c r="I10723" t="str">
        <f>VLOOKUP($B10723&amp;$E10723,'Employee List'!$A:$E,5,0)</f>
        <v>E-1258</v>
      </c>
    </row>
    <row r="10724" spans="1:9" x14ac:dyDescent="0.35">
      <c r="A10724" t="s">
        <v>1257</v>
      </c>
      <c r="B10724" t="s">
        <v>183</v>
      </c>
      <c r="C10724" t="s">
        <v>373</v>
      </c>
      <c r="D10724" t="s">
        <v>1261</v>
      </c>
      <c r="E10724" t="s">
        <v>29</v>
      </c>
      <c r="F10724">
        <v>36353</v>
      </c>
      <c r="G10724">
        <v>23345</v>
      </c>
      <c r="H10724">
        <v>0.64217533628586365</v>
      </c>
      <c r="I10724" t="str">
        <f>VLOOKUP($B10724&amp;$E10724,'Employee List'!$A:$E,5,0)</f>
        <v>E-1258</v>
      </c>
    </row>
    <row r="10725" spans="1:9" x14ac:dyDescent="0.35">
      <c r="A10725" t="s">
        <v>1257</v>
      </c>
      <c r="B10725" t="s">
        <v>183</v>
      </c>
      <c r="C10725" t="s">
        <v>373</v>
      </c>
      <c r="D10725" t="s">
        <v>1261</v>
      </c>
      <c r="E10725" t="s">
        <v>30</v>
      </c>
      <c r="F10725">
        <v>36319</v>
      </c>
      <c r="G10725">
        <v>33267</v>
      </c>
      <c r="H10725">
        <v>0.91596684930752503</v>
      </c>
      <c r="I10725" t="str">
        <f>VLOOKUP($B10725&amp;$E10725,'Employee List'!$A:$E,5,0)</f>
        <v>E-1258</v>
      </c>
    </row>
    <row r="10726" spans="1:9" x14ac:dyDescent="0.35">
      <c r="A10726" t="s">
        <v>1257</v>
      </c>
      <c r="B10726" t="s">
        <v>183</v>
      </c>
      <c r="C10726" t="s">
        <v>373</v>
      </c>
      <c r="D10726" t="s">
        <v>1261</v>
      </c>
      <c r="E10726" t="s">
        <v>31</v>
      </c>
      <c r="F10726">
        <v>37644</v>
      </c>
      <c r="G10726">
        <v>22950</v>
      </c>
      <c r="H10726">
        <v>0.60965890978642012</v>
      </c>
      <c r="I10726" t="str">
        <f>VLOOKUP($B10726&amp;$E10726,'Employee List'!$A:$E,5,0)</f>
        <v>E-1258</v>
      </c>
    </row>
    <row r="10727" spans="1:9" x14ac:dyDescent="0.35">
      <c r="A10727" t="s">
        <v>1257</v>
      </c>
      <c r="B10727" t="s">
        <v>183</v>
      </c>
      <c r="C10727" t="s">
        <v>373</v>
      </c>
      <c r="D10727" t="s">
        <v>1266</v>
      </c>
      <c r="E10727" t="s">
        <v>29</v>
      </c>
      <c r="F10727">
        <v>191899</v>
      </c>
      <c r="G10727">
        <v>236003</v>
      </c>
      <c r="H10727">
        <v>1.2298292330861547</v>
      </c>
      <c r="I10727" t="str">
        <f>VLOOKUP($B10727&amp;$E10727,'Employee List'!$A:$E,5,0)</f>
        <v>E-1258</v>
      </c>
    </row>
    <row r="10728" spans="1:9" x14ac:dyDescent="0.35">
      <c r="A10728" t="s">
        <v>1257</v>
      </c>
      <c r="B10728" t="s">
        <v>183</v>
      </c>
      <c r="C10728" t="s">
        <v>373</v>
      </c>
      <c r="D10728" t="s">
        <v>1266</v>
      </c>
      <c r="E10728" t="s">
        <v>30</v>
      </c>
      <c r="F10728">
        <v>199210</v>
      </c>
      <c r="G10728">
        <v>251075</v>
      </c>
      <c r="H10728">
        <v>1.2603533959138598</v>
      </c>
      <c r="I10728" t="str">
        <f>VLOOKUP($B10728&amp;$E10728,'Employee List'!$A:$E,5,0)</f>
        <v>E-1258</v>
      </c>
    </row>
    <row r="10729" spans="1:9" x14ac:dyDescent="0.35">
      <c r="A10729" t="s">
        <v>1257</v>
      </c>
      <c r="B10729" t="s">
        <v>183</v>
      </c>
      <c r="C10729" t="s">
        <v>373</v>
      </c>
      <c r="D10729" t="s">
        <v>1266</v>
      </c>
      <c r="E10729" t="s">
        <v>31</v>
      </c>
      <c r="F10729">
        <v>201364</v>
      </c>
      <c r="G10729">
        <v>238366</v>
      </c>
      <c r="H10729">
        <v>1.1837567787687968</v>
      </c>
      <c r="I10729" t="str">
        <f>VLOOKUP($B10729&amp;$E10729,'Employee List'!$A:$E,5,0)</f>
        <v>E-1258</v>
      </c>
    </row>
    <row r="10730" spans="1:9" x14ac:dyDescent="0.35">
      <c r="A10730" t="s">
        <v>1257</v>
      </c>
      <c r="B10730" t="s">
        <v>183</v>
      </c>
      <c r="C10730" t="s">
        <v>373</v>
      </c>
      <c r="D10730" t="s">
        <v>1267</v>
      </c>
      <c r="E10730" t="s">
        <v>29</v>
      </c>
      <c r="F10730">
        <v>19524</v>
      </c>
      <c r="G10730">
        <v>11287</v>
      </c>
      <c r="H10730">
        <v>0.57810899405859451</v>
      </c>
      <c r="I10730" t="str">
        <f>VLOOKUP($B10730&amp;$E10730,'Employee List'!$A:$E,5,0)</f>
        <v>E-1258</v>
      </c>
    </row>
    <row r="10731" spans="1:9" x14ac:dyDescent="0.35">
      <c r="A10731" t="s">
        <v>1257</v>
      </c>
      <c r="B10731" t="s">
        <v>183</v>
      </c>
      <c r="C10731" t="s">
        <v>373</v>
      </c>
      <c r="D10731" t="s">
        <v>1267</v>
      </c>
      <c r="E10731" t="s">
        <v>30</v>
      </c>
      <c r="F10731">
        <v>20548</v>
      </c>
      <c r="G10731">
        <v>8259</v>
      </c>
      <c r="H10731">
        <v>0.40193692816819154</v>
      </c>
      <c r="I10731" t="str">
        <f>VLOOKUP($B10731&amp;$E10731,'Employee List'!$A:$E,5,0)</f>
        <v>E-1258</v>
      </c>
    </row>
    <row r="10732" spans="1:9" x14ac:dyDescent="0.35">
      <c r="A10732" t="s">
        <v>1257</v>
      </c>
      <c r="B10732" t="s">
        <v>183</v>
      </c>
      <c r="C10732" t="s">
        <v>373</v>
      </c>
      <c r="D10732" t="s">
        <v>1267</v>
      </c>
      <c r="E10732" t="s">
        <v>31</v>
      </c>
      <c r="F10732">
        <v>18691</v>
      </c>
      <c r="G10732">
        <v>17650</v>
      </c>
      <c r="H10732">
        <v>0.94430474559948641</v>
      </c>
      <c r="I10732" t="str">
        <f>VLOOKUP($B10732&amp;$E10732,'Employee List'!$A:$E,5,0)</f>
        <v>E-1258</v>
      </c>
    </row>
    <row r="10733" spans="1:9" x14ac:dyDescent="0.35">
      <c r="A10733" t="s">
        <v>1257</v>
      </c>
      <c r="B10733" t="s">
        <v>183</v>
      </c>
      <c r="C10733" t="s">
        <v>373</v>
      </c>
      <c r="D10733" t="s">
        <v>1268</v>
      </c>
      <c r="E10733" t="s">
        <v>29</v>
      </c>
      <c r="F10733">
        <v>15359</v>
      </c>
      <c r="G10733">
        <v>6041</v>
      </c>
      <c r="H10733">
        <v>0.39331987759619769</v>
      </c>
      <c r="I10733" t="str">
        <f>VLOOKUP($B10733&amp;$E10733,'Employee List'!$A:$E,5,0)</f>
        <v>E-1258</v>
      </c>
    </row>
    <row r="10734" spans="1:9" x14ac:dyDescent="0.35">
      <c r="A10734" t="s">
        <v>1257</v>
      </c>
      <c r="B10734" t="s">
        <v>183</v>
      </c>
      <c r="C10734" t="s">
        <v>373</v>
      </c>
      <c r="D10734" t="s">
        <v>1268</v>
      </c>
      <c r="E10734" t="s">
        <v>30</v>
      </c>
      <c r="F10734">
        <v>11557</v>
      </c>
      <c r="G10734">
        <v>5197</v>
      </c>
      <c r="H10734">
        <v>0.44968417409362293</v>
      </c>
      <c r="I10734" t="str">
        <f>VLOOKUP($B10734&amp;$E10734,'Employee List'!$A:$E,5,0)</f>
        <v>E-1258</v>
      </c>
    </row>
    <row r="10735" spans="1:9" x14ac:dyDescent="0.35">
      <c r="A10735" t="s">
        <v>1257</v>
      </c>
      <c r="B10735" t="s">
        <v>183</v>
      </c>
      <c r="C10735" t="s">
        <v>373</v>
      </c>
      <c r="D10735" t="s">
        <v>1268</v>
      </c>
      <c r="E10735" t="s">
        <v>31</v>
      </c>
      <c r="F10735">
        <v>13785</v>
      </c>
      <c r="G10735">
        <v>3406</v>
      </c>
      <c r="H10735">
        <v>0.24708015959376134</v>
      </c>
      <c r="I10735" t="str">
        <f>VLOOKUP($B10735&amp;$E10735,'Employee List'!$A:$E,5,0)</f>
        <v>E-1258</v>
      </c>
    </row>
    <row r="10736" spans="1:9" x14ac:dyDescent="0.35">
      <c r="A10736" t="s">
        <v>1257</v>
      </c>
      <c r="B10736" t="s">
        <v>183</v>
      </c>
      <c r="C10736" t="s">
        <v>373</v>
      </c>
      <c r="D10736" t="s">
        <v>1269</v>
      </c>
      <c r="E10736" t="s">
        <v>29</v>
      </c>
      <c r="F10736">
        <v>3804</v>
      </c>
      <c r="G10736">
        <v>15857</v>
      </c>
      <c r="H10736">
        <v>4.1685068349106205</v>
      </c>
      <c r="I10736" t="str">
        <f>VLOOKUP($B10736&amp;$E10736,'Employee List'!$A:$E,5,0)</f>
        <v>E-1258</v>
      </c>
    </row>
    <row r="10737" spans="1:9" x14ac:dyDescent="0.35">
      <c r="A10737" t="s">
        <v>1257</v>
      </c>
      <c r="B10737" t="s">
        <v>183</v>
      </c>
      <c r="C10737" t="s">
        <v>373</v>
      </c>
      <c r="D10737" t="s">
        <v>1269</v>
      </c>
      <c r="E10737" t="s">
        <v>30</v>
      </c>
      <c r="F10737">
        <v>3244</v>
      </c>
      <c r="G10737">
        <v>11627</v>
      </c>
      <c r="H10737">
        <v>3.5841553637484589</v>
      </c>
      <c r="I10737" t="str">
        <f>VLOOKUP($B10737&amp;$E10737,'Employee List'!$A:$E,5,0)</f>
        <v>E-1258</v>
      </c>
    </row>
    <row r="10738" spans="1:9" x14ac:dyDescent="0.35">
      <c r="A10738" t="s">
        <v>1257</v>
      </c>
      <c r="B10738" t="s">
        <v>183</v>
      </c>
      <c r="C10738" t="s">
        <v>373</v>
      </c>
      <c r="D10738" t="s">
        <v>1269</v>
      </c>
      <c r="E10738" t="s">
        <v>31</v>
      </c>
      <c r="F10738">
        <v>2338</v>
      </c>
      <c r="G10738">
        <v>7747</v>
      </c>
      <c r="H10738">
        <v>3.3135158254918733</v>
      </c>
      <c r="I10738" t="str">
        <f>VLOOKUP($B10738&amp;$E10738,'Employee List'!$A:$E,5,0)</f>
        <v>E-1258</v>
      </c>
    </row>
    <row r="10739" spans="1:9" x14ac:dyDescent="0.35">
      <c r="A10739" t="s">
        <v>1257</v>
      </c>
      <c r="B10739" t="s">
        <v>183</v>
      </c>
      <c r="C10739" t="s">
        <v>373</v>
      </c>
      <c r="D10739" t="s">
        <v>1270</v>
      </c>
      <c r="E10739" t="s">
        <v>29</v>
      </c>
      <c r="F10739">
        <v>2522</v>
      </c>
      <c r="G10739">
        <v>4848</v>
      </c>
      <c r="H10739">
        <v>1.922283901665345</v>
      </c>
      <c r="I10739" t="str">
        <f>VLOOKUP($B10739&amp;$E10739,'Employee List'!$A:$E,5,0)</f>
        <v>E-1258</v>
      </c>
    </row>
    <row r="10740" spans="1:9" x14ac:dyDescent="0.35">
      <c r="A10740" t="s">
        <v>1257</v>
      </c>
      <c r="B10740" t="s">
        <v>183</v>
      </c>
      <c r="C10740" t="s">
        <v>373</v>
      </c>
      <c r="D10740" t="s">
        <v>1270</v>
      </c>
      <c r="E10740" t="s">
        <v>30</v>
      </c>
      <c r="F10740">
        <v>5045</v>
      </c>
      <c r="G10740">
        <v>4758</v>
      </c>
      <c r="H10740">
        <v>0.94311199207135776</v>
      </c>
      <c r="I10740" t="str">
        <f>VLOOKUP($B10740&amp;$E10740,'Employee List'!$A:$E,5,0)</f>
        <v>E-1258</v>
      </c>
    </row>
    <row r="10741" spans="1:9" x14ac:dyDescent="0.35">
      <c r="A10741" t="s">
        <v>1257</v>
      </c>
      <c r="B10741" t="s">
        <v>183</v>
      </c>
      <c r="C10741" t="s">
        <v>373</v>
      </c>
      <c r="D10741" t="s">
        <v>1270</v>
      </c>
      <c r="E10741" t="s">
        <v>31</v>
      </c>
      <c r="F10741">
        <v>3405</v>
      </c>
      <c r="G10741">
        <v>5016</v>
      </c>
      <c r="H10741">
        <v>1.4731277533039648</v>
      </c>
      <c r="I10741" t="str">
        <f>VLOOKUP($B10741&amp;$E10741,'Employee List'!$A:$E,5,0)</f>
        <v>E-1258</v>
      </c>
    </row>
    <row r="10742" spans="1:9" x14ac:dyDescent="0.35">
      <c r="A10742" t="s">
        <v>1257</v>
      </c>
      <c r="B10742" t="s">
        <v>183</v>
      </c>
      <c r="C10742" t="s">
        <v>373</v>
      </c>
      <c r="D10742" t="s">
        <v>1271</v>
      </c>
      <c r="E10742" t="s">
        <v>29</v>
      </c>
      <c r="F10742">
        <v>9972</v>
      </c>
      <c r="G10742">
        <v>14737</v>
      </c>
      <c r="H10742">
        <v>1.4778379462494986</v>
      </c>
      <c r="I10742" t="str">
        <f>VLOOKUP($B10742&amp;$E10742,'Employee List'!$A:$E,5,0)</f>
        <v>E-1258</v>
      </c>
    </row>
    <row r="10743" spans="1:9" x14ac:dyDescent="0.35">
      <c r="A10743" t="s">
        <v>1257</v>
      </c>
      <c r="B10743" t="s">
        <v>183</v>
      </c>
      <c r="C10743" t="s">
        <v>373</v>
      </c>
      <c r="D10743" t="s">
        <v>1271</v>
      </c>
      <c r="E10743" t="s">
        <v>30</v>
      </c>
      <c r="F10743">
        <v>9346</v>
      </c>
      <c r="G10743">
        <v>8104</v>
      </c>
      <c r="H10743">
        <v>0.86710892360368075</v>
      </c>
      <c r="I10743" t="str">
        <f>VLOOKUP($B10743&amp;$E10743,'Employee List'!$A:$E,5,0)</f>
        <v>E-1258</v>
      </c>
    </row>
    <row r="10744" spans="1:9" x14ac:dyDescent="0.35">
      <c r="A10744" t="s">
        <v>1257</v>
      </c>
      <c r="B10744" t="s">
        <v>183</v>
      </c>
      <c r="C10744" t="s">
        <v>373</v>
      </c>
      <c r="D10744" t="s">
        <v>1271</v>
      </c>
      <c r="E10744" t="s">
        <v>31</v>
      </c>
      <c r="F10744">
        <v>12100</v>
      </c>
      <c r="G10744">
        <v>9434</v>
      </c>
      <c r="H10744">
        <v>0.77966942148760332</v>
      </c>
      <c r="I10744" t="str">
        <f>VLOOKUP($B10744&amp;$E10744,'Employee List'!$A:$E,5,0)</f>
        <v>E-1258</v>
      </c>
    </row>
    <row r="10745" spans="1:9" x14ac:dyDescent="0.35">
      <c r="A10745" t="s">
        <v>1257</v>
      </c>
      <c r="B10745" t="s">
        <v>183</v>
      </c>
      <c r="C10745" t="s">
        <v>373</v>
      </c>
      <c r="D10745" t="s">
        <v>1258</v>
      </c>
      <c r="E10745" t="s">
        <v>29</v>
      </c>
      <c r="F10745">
        <v>155100</v>
      </c>
      <c r="G10745">
        <v>142607</v>
      </c>
      <c r="H10745">
        <v>0.91945196647324312</v>
      </c>
      <c r="I10745" t="str">
        <f>VLOOKUP($B10745&amp;$E10745,'Employee List'!$A:$E,5,0)</f>
        <v>E-1258</v>
      </c>
    </row>
    <row r="10746" spans="1:9" x14ac:dyDescent="0.35">
      <c r="A10746" t="s">
        <v>1257</v>
      </c>
      <c r="B10746" t="s">
        <v>183</v>
      </c>
      <c r="C10746" t="s">
        <v>373</v>
      </c>
      <c r="D10746" t="s">
        <v>1258</v>
      </c>
      <c r="E10746" t="s">
        <v>30</v>
      </c>
      <c r="F10746">
        <v>147701</v>
      </c>
      <c r="G10746">
        <v>89285</v>
      </c>
      <c r="H10746">
        <v>0.60449827692432689</v>
      </c>
      <c r="I10746" t="str">
        <f>VLOOKUP($B10746&amp;$E10746,'Employee List'!$A:$E,5,0)</f>
        <v>E-1258</v>
      </c>
    </row>
    <row r="10747" spans="1:9" x14ac:dyDescent="0.35">
      <c r="A10747" t="s">
        <v>1257</v>
      </c>
      <c r="B10747" t="s">
        <v>183</v>
      </c>
      <c r="C10747" t="s">
        <v>373</v>
      </c>
      <c r="D10747" t="s">
        <v>1258</v>
      </c>
      <c r="E10747" t="s">
        <v>31</v>
      </c>
      <c r="F10747">
        <v>143569</v>
      </c>
      <c r="G10747">
        <v>82146</v>
      </c>
      <c r="H10747">
        <v>0.57217087254212262</v>
      </c>
      <c r="I10747" t="str">
        <f>VLOOKUP($B10747&amp;$E10747,'Employee List'!$A:$E,5,0)</f>
        <v>E-1258</v>
      </c>
    </row>
    <row r="10748" spans="1:9" x14ac:dyDescent="0.35">
      <c r="A10748" t="s">
        <v>1257</v>
      </c>
      <c r="B10748" t="s">
        <v>183</v>
      </c>
      <c r="C10748" t="s">
        <v>373</v>
      </c>
      <c r="D10748" t="s">
        <v>1272</v>
      </c>
      <c r="E10748" t="s">
        <v>29</v>
      </c>
      <c r="F10748">
        <v>9318</v>
      </c>
      <c r="G10748">
        <v>7053</v>
      </c>
      <c r="H10748">
        <v>0.75692208628461044</v>
      </c>
      <c r="I10748" t="str">
        <f>VLOOKUP($B10748&amp;$E10748,'Employee List'!$A:$E,5,0)</f>
        <v>E-1258</v>
      </c>
    </row>
    <row r="10749" spans="1:9" x14ac:dyDescent="0.35">
      <c r="A10749" t="s">
        <v>1257</v>
      </c>
      <c r="B10749" t="s">
        <v>183</v>
      </c>
      <c r="C10749" t="s">
        <v>373</v>
      </c>
      <c r="D10749" t="s">
        <v>1272</v>
      </c>
      <c r="E10749" t="s">
        <v>30</v>
      </c>
      <c r="F10749">
        <v>12464</v>
      </c>
      <c r="G10749">
        <v>14099</v>
      </c>
      <c r="H10749">
        <v>1.1311777920410784</v>
      </c>
      <c r="I10749" t="str">
        <f>VLOOKUP($B10749&amp;$E10749,'Employee List'!$A:$E,5,0)</f>
        <v>E-1258</v>
      </c>
    </row>
    <row r="10750" spans="1:9" x14ac:dyDescent="0.35">
      <c r="A10750" t="s">
        <v>1257</v>
      </c>
      <c r="B10750" t="s">
        <v>183</v>
      </c>
      <c r="C10750" t="s">
        <v>373</v>
      </c>
      <c r="D10750" t="s">
        <v>1272</v>
      </c>
      <c r="E10750" t="s">
        <v>31</v>
      </c>
      <c r="F10750">
        <v>12556</v>
      </c>
      <c r="G10750">
        <v>12612</v>
      </c>
      <c r="H10750">
        <v>1.0044600191143676</v>
      </c>
      <c r="I10750" t="str">
        <f>VLOOKUP($B10750&amp;$E10750,'Employee List'!$A:$E,5,0)</f>
        <v>E-1258</v>
      </c>
    </row>
    <row r="10751" spans="1:9" x14ac:dyDescent="0.35">
      <c r="A10751" t="s">
        <v>1257</v>
      </c>
      <c r="B10751" t="s">
        <v>183</v>
      </c>
      <c r="C10751" t="s">
        <v>373</v>
      </c>
      <c r="D10751" t="s">
        <v>1259</v>
      </c>
      <c r="E10751" t="s">
        <v>29</v>
      </c>
      <c r="F10751">
        <v>23931</v>
      </c>
      <c r="G10751">
        <v>30707</v>
      </c>
      <c r="H10751">
        <v>1.2831473820567465</v>
      </c>
      <c r="I10751" t="str">
        <f>VLOOKUP($B10751&amp;$E10751,'Employee List'!$A:$E,5,0)</f>
        <v>E-1258</v>
      </c>
    </row>
    <row r="10752" spans="1:9" x14ac:dyDescent="0.35">
      <c r="A10752" t="s">
        <v>1257</v>
      </c>
      <c r="B10752" t="s">
        <v>183</v>
      </c>
      <c r="C10752" t="s">
        <v>373</v>
      </c>
      <c r="D10752" t="s">
        <v>1259</v>
      </c>
      <c r="E10752" t="s">
        <v>30</v>
      </c>
      <c r="F10752">
        <v>24186</v>
      </c>
      <c r="G10752">
        <v>18305</v>
      </c>
      <c r="H10752">
        <v>0.75684280162077233</v>
      </c>
      <c r="I10752" t="str">
        <f>VLOOKUP($B10752&amp;$E10752,'Employee List'!$A:$E,5,0)</f>
        <v>E-1258</v>
      </c>
    </row>
    <row r="10753" spans="1:9" x14ac:dyDescent="0.35">
      <c r="A10753" t="s">
        <v>1257</v>
      </c>
      <c r="B10753" t="s">
        <v>183</v>
      </c>
      <c r="C10753" t="s">
        <v>373</v>
      </c>
      <c r="D10753" t="s">
        <v>1259</v>
      </c>
      <c r="E10753" t="s">
        <v>31</v>
      </c>
      <c r="F10753">
        <v>23723</v>
      </c>
      <c r="G10753">
        <v>19271</v>
      </c>
      <c r="H10753">
        <v>0.81233402183534964</v>
      </c>
      <c r="I10753" t="str">
        <f>VLOOKUP($B10753&amp;$E10753,'Employee List'!$A:$E,5,0)</f>
        <v>E-1258</v>
      </c>
    </row>
    <row r="10754" spans="1:9" x14ac:dyDescent="0.35">
      <c r="A10754" t="s">
        <v>1257</v>
      </c>
      <c r="B10754" t="s">
        <v>183</v>
      </c>
      <c r="C10754" t="s">
        <v>373</v>
      </c>
      <c r="D10754" t="s">
        <v>1273</v>
      </c>
      <c r="E10754" t="s">
        <v>29</v>
      </c>
      <c r="F10754">
        <v>6423</v>
      </c>
      <c r="G10754">
        <v>8086</v>
      </c>
      <c r="H10754">
        <v>1.2589132803985676</v>
      </c>
      <c r="I10754" t="str">
        <f>VLOOKUP($B10754&amp;$E10754,'Employee List'!$A:$E,5,0)</f>
        <v>E-1258</v>
      </c>
    </row>
    <row r="10755" spans="1:9" x14ac:dyDescent="0.35">
      <c r="A10755" t="s">
        <v>1257</v>
      </c>
      <c r="B10755" t="s">
        <v>183</v>
      </c>
      <c r="C10755" t="s">
        <v>373</v>
      </c>
      <c r="D10755" t="s">
        <v>1273</v>
      </c>
      <c r="E10755" t="s">
        <v>30</v>
      </c>
      <c r="F10755">
        <v>7276</v>
      </c>
      <c r="G10755">
        <v>6691</v>
      </c>
      <c r="H10755">
        <v>0.91959868059373284</v>
      </c>
      <c r="I10755" t="str">
        <f>VLOOKUP($B10755&amp;$E10755,'Employee List'!$A:$E,5,0)</f>
        <v>E-1258</v>
      </c>
    </row>
    <row r="10756" spans="1:9" x14ac:dyDescent="0.35">
      <c r="A10756" t="s">
        <v>1257</v>
      </c>
      <c r="B10756" t="s">
        <v>183</v>
      </c>
      <c r="C10756" t="s">
        <v>373</v>
      </c>
      <c r="D10756" t="s">
        <v>1273</v>
      </c>
      <c r="E10756" t="s">
        <v>31</v>
      </c>
      <c r="F10756">
        <v>8298</v>
      </c>
      <c r="G10756">
        <v>3278</v>
      </c>
      <c r="H10756">
        <v>0.3950349481802844</v>
      </c>
      <c r="I10756" t="str">
        <f>VLOOKUP($B10756&amp;$E10756,'Employee List'!$A:$E,5,0)</f>
        <v>E-1258</v>
      </c>
    </row>
    <row r="10757" spans="1:9" x14ac:dyDescent="0.35">
      <c r="A10757" t="s">
        <v>1257</v>
      </c>
      <c r="B10757" t="s">
        <v>183</v>
      </c>
      <c r="C10757" t="s">
        <v>373</v>
      </c>
      <c r="D10757" t="s">
        <v>1275</v>
      </c>
      <c r="E10757" t="s">
        <v>29</v>
      </c>
      <c r="F10757">
        <v>2681</v>
      </c>
      <c r="G10757">
        <v>3420</v>
      </c>
      <c r="H10757">
        <v>1.2756434166355837</v>
      </c>
      <c r="I10757" t="str">
        <f>VLOOKUP($B10757&amp;$E10757,'Employee List'!$A:$E,5,0)</f>
        <v>E-1258</v>
      </c>
    </row>
    <row r="10758" spans="1:9" x14ac:dyDescent="0.35">
      <c r="A10758" t="s">
        <v>1257</v>
      </c>
      <c r="B10758" t="s">
        <v>183</v>
      </c>
      <c r="C10758" t="s">
        <v>373</v>
      </c>
      <c r="D10758" t="s">
        <v>1275</v>
      </c>
      <c r="E10758" t="s">
        <v>30</v>
      </c>
      <c r="F10758">
        <v>2985</v>
      </c>
      <c r="G10758">
        <v>3332</v>
      </c>
      <c r="H10758">
        <v>1.1162479061976549</v>
      </c>
      <c r="I10758" t="str">
        <f>VLOOKUP($B10758&amp;$E10758,'Employee List'!$A:$E,5,0)</f>
        <v>E-1258</v>
      </c>
    </row>
    <row r="10759" spans="1:9" x14ac:dyDescent="0.35">
      <c r="A10759" t="s">
        <v>1257</v>
      </c>
      <c r="B10759" t="s">
        <v>183</v>
      </c>
      <c r="C10759" t="s">
        <v>373</v>
      </c>
      <c r="D10759" t="s">
        <v>1275</v>
      </c>
      <c r="E10759" t="s">
        <v>31</v>
      </c>
      <c r="F10759">
        <v>4858</v>
      </c>
      <c r="G10759">
        <v>2487</v>
      </c>
      <c r="H10759">
        <v>0.51193906957595714</v>
      </c>
      <c r="I10759" t="str">
        <f>VLOOKUP($B10759&amp;$E10759,'Employee List'!$A:$E,5,0)</f>
        <v>E-1258</v>
      </c>
    </row>
    <row r="10760" spans="1:9" x14ac:dyDescent="0.35">
      <c r="A10760" t="s">
        <v>1257</v>
      </c>
      <c r="B10760" t="s">
        <v>183</v>
      </c>
      <c r="C10760" t="s">
        <v>373</v>
      </c>
      <c r="D10760" t="s">
        <v>1276</v>
      </c>
      <c r="E10760" t="s">
        <v>29</v>
      </c>
      <c r="F10760">
        <v>4135</v>
      </c>
      <c r="G10760">
        <v>5695</v>
      </c>
      <c r="H10760">
        <v>1.37726723095526</v>
      </c>
      <c r="I10760" t="str">
        <f>VLOOKUP($B10760&amp;$E10760,'Employee List'!$A:$E,5,0)</f>
        <v>E-1258</v>
      </c>
    </row>
    <row r="10761" spans="1:9" x14ac:dyDescent="0.35">
      <c r="A10761" t="s">
        <v>1257</v>
      </c>
      <c r="B10761" t="s">
        <v>183</v>
      </c>
      <c r="C10761" t="s">
        <v>373</v>
      </c>
      <c r="D10761" t="s">
        <v>1276</v>
      </c>
      <c r="E10761" t="s">
        <v>30</v>
      </c>
      <c r="F10761">
        <v>3162</v>
      </c>
      <c r="G10761">
        <v>3539</v>
      </c>
      <c r="H10761">
        <v>1.1192283364958886</v>
      </c>
      <c r="I10761" t="str">
        <f>VLOOKUP($B10761&amp;$E10761,'Employee List'!$A:$E,5,0)</f>
        <v>E-1258</v>
      </c>
    </row>
    <row r="10762" spans="1:9" x14ac:dyDescent="0.35">
      <c r="A10762" t="s">
        <v>1257</v>
      </c>
      <c r="B10762" t="s">
        <v>183</v>
      </c>
      <c r="C10762" t="s">
        <v>373</v>
      </c>
      <c r="D10762" t="s">
        <v>1276</v>
      </c>
      <c r="E10762" t="s">
        <v>31</v>
      </c>
      <c r="F10762">
        <v>3076</v>
      </c>
      <c r="G10762">
        <v>1798</v>
      </c>
      <c r="H10762">
        <v>0.58452535760728219</v>
      </c>
      <c r="I10762" t="str">
        <f>VLOOKUP($B10762&amp;$E10762,'Employee List'!$A:$E,5,0)</f>
        <v>E-1258</v>
      </c>
    </row>
    <row r="10763" spans="1:9" x14ac:dyDescent="0.35">
      <c r="A10763" t="s">
        <v>1257</v>
      </c>
      <c r="B10763" t="s">
        <v>183</v>
      </c>
      <c r="C10763" t="s">
        <v>373</v>
      </c>
      <c r="D10763" t="s">
        <v>1277</v>
      </c>
      <c r="E10763" t="s">
        <v>29</v>
      </c>
      <c r="F10763">
        <v>6402</v>
      </c>
      <c r="G10763">
        <v>7260</v>
      </c>
      <c r="H10763">
        <v>1.134020618556701</v>
      </c>
      <c r="I10763" t="str">
        <f>VLOOKUP($B10763&amp;$E10763,'Employee List'!$A:$E,5,0)</f>
        <v>E-1258</v>
      </c>
    </row>
    <row r="10764" spans="1:9" x14ac:dyDescent="0.35">
      <c r="A10764" t="s">
        <v>1257</v>
      </c>
      <c r="B10764" t="s">
        <v>183</v>
      </c>
      <c r="C10764" t="s">
        <v>373</v>
      </c>
      <c r="D10764" t="s">
        <v>1277</v>
      </c>
      <c r="E10764" t="s">
        <v>30</v>
      </c>
      <c r="F10764">
        <v>8161</v>
      </c>
      <c r="G10764">
        <v>4394</v>
      </c>
      <c r="H10764">
        <v>0.53841440999877466</v>
      </c>
      <c r="I10764" t="str">
        <f>VLOOKUP($B10764&amp;$E10764,'Employee List'!$A:$E,5,0)</f>
        <v>E-1258</v>
      </c>
    </row>
    <row r="10765" spans="1:9" x14ac:dyDescent="0.35">
      <c r="A10765" t="s">
        <v>1257</v>
      </c>
      <c r="B10765" t="s">
        <v>183</v>
      </c>
      <c r="C10765" t="s">
        <v>373</v>
      </c>
      <c r="D10765" t="s">
        <v>1277</v>
      </c>
      <c r="E10765" t="s">
        <v>31</v>
      </c>
      <c r="F10765">
        <v>8371</v>
      </c>
      <c r="G10765">
        <v>5496</v>
      </c>
      <c r="H10765">
        <v>0.65655238322781029</v>
      </c>
      <c r="I10765" t="str">
        <f>VLOOKUP($B10765&amp;$E10765,'Employee List'!$A:$E,5,0)</f>
        <v>E-1258</v>
      </c>
    </row>
    <row r="10766" spans="1:9" x14ac:dyDescent="0.35">
      <c r="A10766" t="s">
        <v>1257</v>
      </c>
      <c r="B10766" t="s">
        <v>183</v>
      </c>
      <c r="C10766" t="s">
        <v>373</v>
      </c>
      <c r="D10766" t="s">
        <v>1278</v>
      </c>
      <c r="E10766" t="s">
        <v>29</v>
      </c>
      <c r="F10766">
        <v>74152</v>
      </c>
      <c r="G10766">
        <v>79275</v>
      </c>
      <c r="H10766">
        <v>1.0690878196137663</v>
      </c>
      <c r="I10766" t="str">
        <f>VLOOKUP($B10766&amp;$E10766,'Employee List'!$A:$E,5,0)</f>
        <v>E-1258</v>
      </c>
    </row>
    <row r="10767" spans="1:9" x14ac:dyDescent="0.35">
      <c r="A10767" t="s">
        <v>1257</v>
      </c>
      <c r="B10767" t="s">
        <v>183</v>
      </c>
      <c r="C10767" t="s">
        <v>373</v>
      </c>
      <c r="D10767" t="s">
        <v>1278</v>
      </c>
      <c r="E10767" t="s">
        <v>30</v>
      </c>
      <c r="F10767">
        <v>72840</v>
      </c>
      <c r="G10767">
        <v>61312</v>
      </c>
      <c r="H10767">
        <v>0.84173531026908288</v>
      </c>
      <c r="I10767" t="str">
        <f>VLOOKUP($B10767&amp;$E10767,'Employee List'!$A:$E,5,0)</f>
        <v>E-1258</v>
      </c>
    </row>
    <row r="10768" spans="1:9" x14ac:dyDescent="0.35">
      <c r="A10768" t="s">
        <v>1257</v>
      </c>
      <c r="B10768" t="s">
        <v>183</v>
      </c>
      <c r="C10768" t="s">
        <v>373</v>
      </c>
      <c r="D10768" t="s">
        <v>1278</v>
      </c>
      <c r="E10768" t="s">
        <v>31</v>
      </c>
      <c r="F10768">
        <v>72969</v>
      </c>
      <c r="G10768">
        <v>77615</v>
      </c>
      <c r="H10768">
        <v>1.063670873932766</v>
      </c>
      <c r="I10768" t="str">
        <f>VLOOKUP($B10768&amp;$E10768,'Employee List'!$A:$E,5,0)</f>
        <v>E-1258</v>
      </c>
    </row>
    <row r="10769" spans="1:9" x14ac:dyDescent="0.35">
      <c r="A10769" t="s">
        <v>1257</v>
      </c>
      <c r="B10769" t="s">
        <v>183</v>
      </c>
      <c r="C10769" t="s">
        <v>373</v>
      </c>
      <c r="D10769" t="s">
        <v>1279</v>
      </c>
      <c r="E10769" t="s">
        <v>29</v>
      </c>
      <c r="F10769">
        <v>3586</v>
      </c>
      <c r="G10769">
        <v>1077</v>
      </c>
      <c r="H10769">
        <v>0.3003346346904629</v>
      </c>
      <c r="I10769" t="str">
        <f>VLOOKUP($B10769&amp;$E10769,'Employee List'!$A:$E,5,0)</f>
        <v>E-1258</v>
      </c>
    </row>
    <row r="10770" spans="1:9" x14ac:dyDescent="0.35">
      <c r="A10770" t="s">
        <v>1257</v>
      </c>
      <c r="B10770" t="s">
        <v>183</v>
      </c>
      <c r="C10770" t="s">
        <v>373</v>
      </c>
      <c r="D10770" t="s">
        <v>1279</v>
      </c>
      <c r="E10770" t="s">
        <v>30</v>
      </c>
      <c r="F10770">
        <v>1552</v>
      </c>
      <c r="G10770">
        <v>3959</v>
      </c>
      <c r="H10770">
        <v>2.5509020618556701</v>
      </c>
      <c r="I10770" t="str">
        <f>VLOOKUP($B10770&amp;$E10770,'Employee List'!$A:$E,5,0)</f>
        <v>E-1258</v>
      </c>
    </row>
    <row r="10771" spans="1:9" x14ac:dyDescent="0.35">
      <c r="A10771" t="s">
        <v>1257</v>
      </c>
      <c r="B10771" t="s">
        <v>183</v>
      </c>
      <c r="C10771" t="s">
        <v>373</v>
      </c>
      <c r="D10771" t="s">
        <v>1279</v>
      </c>
      <c r="E10771" t="s">
        <v>31</v>
      </c>
      <c r="F10771">
        <v>3477</v>
      </c>
      <c r="G10771">
        <v>4221</v>
      </c>
      <c r="H10771">
        <v>1.2139775668679897</v>
      </c>
      <c r="I10771" t="str">
        <f>VLOOKUP($B10771&amp;$E10771,'Employee List'!$A:$E,5,0)</f>
        <v>E-1258</v>
      </c>
    </row>
    <row r="10772" spans="1:9" x14ac:dyDescent="0.35">
      <c r="A10772" t="s">
        <v>1257</v>
      </c>
      <c r="B10772" t="s">
        <v>183</v>
      </c>
      <c r="C10772" t="s">
        <v>373</v>
      </c>
      <c r="D10772" t="s">
        <v>1280</v>
      </c>
      <c r="E10772" t="s">
        <v>29</v>
      </c>
      <c r="F10772">
        <v>3458</v>
      </c>
      <c r="G10772">
        <v>4598</v>
      </c>
      <c r="H10772">
        <v>1.3296703296703296</v>
      </c>
      <c r="I10772" t="str">
        <f>VLOOKUP($B10772&amp;$E10772,'Employee List'!$A:$E,5,0)</f>
        <v>E-1258</v>
      </c>
    </row>
    <row r="10773" spans="1:9" x14ac:dyDescent="0.35">
      <c r="A10773" t="s">
        <v>1257</v>
      </c>
      <c r="B10773" t="s">
        <v>183</v>
      </c>
      <c r="C10773" t="s">
        <v>373</v>
      </c>
      <c r="D10773" t="s">
        <v>1280</v>
      </c>
      <c r="E10773" t="s">
        <v>30</v>
      </c>
      <c r="F10773">
        <v>3935</v>
      </c>
      <c r="G10773">
        <v>3572</v>
      </c>
      <c r="H10773">
        <v>0.90775095298602282</v>
      </c>
      <c r="I10773" t="str">
        <f>VLOOKUP($B10773&amp;$E10773,'Employee List'!$A:$E,5,0)</f>
        <v>E-1258</v>
      </c>
    </row>
    <row r="10774" spans="1:9" x14ac:dyDescent="0.35">
      <c r="A10774" t="s">
        <v>1257</v>
      </c>
      <c r="B10774" t="s">
        <v>183</v>
      </c>
      <c r="C10774" t="s">
        <v>373</v>
      </c>
      <c r="D10774" t="s">
        <v>1280</v>
      </c>
      <c r="E10774" t="s">
        <v>31</v>
      </c>
      <c r="F10774">
        <v>2912</v>
      </c>
      <c r="G10774">
        <v>1196</v>
      </c>
      <c r="H10774">
        <v>0.4107142857142857</v>
      </c>
      <c r="I10774" t="str">
        <f>VLOOKUP($B10774&amp;$E10774,'Employee List'!$A:$E,5,0)</f>
        <v>E-1258</v>
      </c>
    </row>
    <row r="10775" spans="1:9" x14ac:dyDescent="0.35">
      <c r="A10775" t="s">
        <v>1257</v>
      </c>
      <c r="B10775" t="s">
        <v>183</v>
      </c>
      <c r="C10775" t="s">
        <v>373</v>
      </c>
      <c r="D10775" t="s">
        <v>1262</v>
      </c>
      <c r="E10775" t="s">
        <v>29</v>
      </c>
      <c r="F10775">
        <v>13550</v>
      </c>
      <c r="G10775">
        <v>11890</v>
      </c>
      <c r="H10775">
        <v>0.87749077490774907</v>
      </c>
      <c r="I10775" t="str">
        <f>VLOOKUP($B10775&amp;$E10775,'Employee List'!$A:$E,5,0)</f>
        <v>E-1258</v>
      </c>
    </row>
    <row r="10776" spans="1:9" x14ac:dyDescent="0.35">
      <c r="A10776" t="s">
        <v>1257</v>
      </c>
      <c r="B10776" t="s">
        <v>183</v>
      </c>
      <c r="C10776" t="s">
        <v>373</v>
      </c>
      <c r="D10776" t="s">
        <v>1262</v>
      </c>
      <c r="E10776" t="s">
        <v>30</v>
      </c>
      <c r="F10776">
        <v>14703</v>
      </c>
      <c r="G10776">
        <v>15769</v>
      </c>
      <c r="H10776">
        <v>1.0725022104332449</v>
      </c>
      <c r="I10776" t="str">
        <f>VLOOKUP($B10776&amp;$E10776,'Employee List'!$A:$E,5,0)</f>
        <v>E-1258</v>
      </c>
    </row>
    <row r="10777" spans="1:9" x14ac:dyDescent="0.35">
      <c r="A10777" t="s">
        <v>1257</v>
      </c>
      <c r="B10777" t="s">
        <v>183</v>
      </c>
      <c r="C10777" t="s">
        <v>373</v>
      </c>
      <c r="D10777" t="s">
        <v>1262</v>
      </c>
      <c r="E10777" t="s">
        <v>31</v>
      </c>
      <c r="F10777">
        <v>15726</v>
      </c>
      <c r="G10777">
        <v>13380</v>
      </c>
      <c r="H10777">
        <v>0.85082029759633726</v>
      </c>
      <c r="I10777" t="str">
        <f>VLOOKUP($B10777&amp;$E10777,'Employee List'!$A:$E,5,0)</f>
        <v>E-1258</v>
      </c>
    </row>
    <row r="10778" spans="1:9" x14ac:dyDescent="0.35">
      <c r="A10778" t="s">
        <v>1257</v>
      </c>
      <c r="B10778" t="s">
        <v>183</v>
      </c>
      <c r="C10778" t="s">
        <v>373</v>
      </c>
      <c r="D10778" t="s">
        <v>1281</v>
      </c>
      <c r="E10778" t="s">
        <v>29</v>
      </c>
      <c r="F10778">
        <v>6702</v>
      </c>
      <c r="G10778">
        <v>10340</v>
      </c>
      <c r="H10778">
        <v>1.5428230378991346</v>
      </c>
      <c r="I10778" t="str">
        <f>VLOOKUP($B10778&amp;$E10778,'Employee List'!$A:$E,5,0)</f>
        <v>E-1258</v>
      </c>
    </row>
    <row r="10779" spans="1:9" x14ac:dyDescent="0.35">
      <c r="A10779" t="s">
        <v>1257</v>
      </c>
      <c r="B10779" t="s">
        <v>183</v>
      </c>
      <c r="C10779" t="s">
        <v>373</v>
      </c>
      <c r="D10779" t="s">
        <v>1281</v>
      </c>
      <c r="E10779" t="s">
        <v>30</v>
      </c>
      <c r="F10779">
        <v>6857</v>
      </c>
      <c r="G10779">
        <v>8261</v>
      </c>
      <c r="H10779">
        <v>1.204754265713869</v>
      </c>
      <c r="I10779" t="str">
        <f>VLOOKUP($B10779&amp;$E10779,'Employee List'!$A:$E,5,0)</f>
        <v>E-1258</v>
      </c>
    </row>
    <row r="10780" spans="1:9" x14ac:dyDescent="0.35">
      <c r="A10780" t="s">
        <v>1257</v>
      </c>
      <c r="B10780" t="s">
        <v>183</v>
      </c>
      <c r="C10780" t="s">
        <v>373</v>
      </c>
      <c r="D10780" t="s">
        <v>1281</v>
      </c>
      <c r="E10780" t="s">
        <v>31</v>
      </c>
      <c r="F10780">
        <v>9952</v>
      </c>
      <c r="G10780">
        <v>6797</v>
      </c>
      <c r="H10780">
        <v>0.68297829581993574</v>
      </c>
      <c r="I10780" t="str">
        <f>VLOOKUP($B10780&amp;$E10780,'Employee List'!$A:$E,5,0)</f>
        <v>E-1258</v>
      </c>
    </row>
    <row r="10781" spans="1:9" x14ac:dyDescent="0.35">
      <c r="A10781" t="s">
        <v>1257</v>
      </c>
      <c r="B10781" t="s">
        <v>184</v>
      </c>
      <c r="C10781" t="s">
        <v>374</v>
      </c>
      <c r="D10781" t="s">
        <v>1274</v>
      </c>
      <c r="E10781" t="s">
        <v>29</v>
      </c>
      <c r="F10781">
        <v>49278</v>
      </c>
      <c r="G10781">
        <v>30157</v>
      </c>
      <c r="H10781">
        <v>0.61197694711636019</v>
      </c>
      <c r="I10781" t="str">
        <f>VLOOKUP($B10781&amp;$E10781,'Employee List'!$A:$E,5,0)</f>
        <v>E-1259</v>
      </c>
    </row>
    <row r="10782" spans="1:9" x14ac:dyDescent="0.35">
      <c r="A10782" t="s">
        <v>1257</v>
      </c>
      <c r="B10782" t="s">
        <v>184</v>
      </c>
      <c r="C10782" t="s">
        <v>374</v>
      </c>
      <c r="D10782" t="s">
        <v>1274</v>
      </c>
      <c r="E10782" t="s">
        <v>30</v>
      </c>
      <c r="F10782">
        <v>49386</v>
      </c>
      <c r="G10782">
        <v>23925</v>
      </c>
      <c r="H10782">
        <v>0.48444903413922974</v>
      </c>
      <c r="I10782" t="str">
        <f>VLOOKUP($B10782&amp;$E10782,'Employee List'!$A:$E,5,0)</f>
        <v>E-1259</v>
      </c>
    </row>
    <row r="10783" spans="1:9" x14ac:dyDescent="0.35">
      <c r="A10783" t="s">
        <v>1257</v>
      </c>
      <c r="B10783" t="s">
        <v>184</v>
      </c>
      <c r="C10783" t="s">
        <v>374</v>
      </c>
      <c r="D10783" t="s">
        <v>1274</v>
      </c>
      <c r="E10783" t="s">
        <v>31</v>
      </c>
      <c r="F10783">
        <v>49149</v>
      </c>
      <c r="G10783">
        <v>19977</v>
      </c>
      <c r="H10783">
        <v>0.40645791369102119</v>
      </c>
      <c r="I10783" t="str">
        <f>VLOOKUP($B10783&amp;$E10783,'Employee List'!$A:$E,5,0)</f>
        <v>E-1259</v>
      </c>
    </row>
    <row r="10784" spans="1:9" x14ac:dyDescent="0.35">
      <c r="A10784" t="s">
        <v>1257</v>
      </c>
      <c r="B10784" t="s">
        <v>184</v>
      </c>
      <c r="C10784" t="s">
        <v>374</v>
      </c>
      <c r="D10784" t="s">
        <v>1263</v>
      </c>
      <c r="E10784" t="s">
        <v>29</v>
      </c>
      <c r="F10784">
        <v>27463</v>
      </c>
      <c r="G10784">
        <v>9156</v>
      </c>
      <c r="H10784">
        <v>0.3333940210464989</v>
      </c>
      <c r="I10784" t="str">
        <f>VLOOKUP($B10784&amp;$E10784,'Employee List'!$A:$E,5,0)</f>
        <v>E-1259</v>
      </c>
    </row>
    <row r="10785" spans="1:9" x14ac:dyDescent="0.35">
      <c r="A10785" t="s">
        <v>1257</v>
      </c>
      <c r="B10785" t="s">
        <v>184</v>
      </c>
      <c r="C10785" t="s">
        <v>374</v>
      </c>
      <c r="D10785" t="s">
        <v>1263</v>
      </c>
      <c r="E10785" t="s">
        <v>30</v>
      </c>
      <c r="F10785">
        <v>24683</v>
      </c>
      <c r="G10785">
        <v>5390</v>
      </c>
      <c r="H10785">
        <v>0.21836891787870194</v>
      </c>
      <c r="I10785" t="str">
        <f>VLOOKUP($B10785&amp;$E10785,'Employee List'!$A:$E,5,0)</f>
        <v>E-1259</v>
      </c>
    </row>
    <row r="10786" spans="1:9" x14ac:dyDescent="0.35">
      <c r="A10786" t="s">
        <v>1257</v>
      </c>
      <c r="B10786" t="s">
        <v>184</v>
      </c>
      <c r="C10786" t="s">
        <v>374</v>
      </c>
      <c r="D10786" t="s">
        <v>1263</v>
      </c>
      <c r="E10786" t="s">
        <v>31</v>
      </c>
      <c r="F10786">
        <v>26444</v>
      </c>
      <c r="G10786">
        <v>1480</v>
      </c>
      <c r="H10786">
        <v>5.5967327181969444E-2</v>
      </c>
      <c r="I10786" t="str">
        <f>VLOOKUP($B10786&amp;$E10786,'Employee List'!$A:$E,5,0)</f>
        <v>E-1259</v>
      </c>
    </row>
    <row r="10787" spans="1:9" x14ac:dyDescent="0.35">
      <c r="A10787" t="s">
        <v>1257</v>
      </c>
      <c r="B10787" t="s">
        <v>184</v>
      </c>
      <c r="C10787" t="s">
        <v>374</v>
      </c>
      <c r="D10787" t="s">
        <v>1264</v>
      </c>
      <c r="E10787" t="s">
        <v>29</v>
      </c>
      <c r="F10787">
        <v>24589</v>
      </c>
      <c r="G10787">
        <v>2356</v>
      </c>
      <c r="H10787">
        <v>9.581520191955753E-2</v>
      </c>
      <c r="I10787" t="str">
        <f>VLOOKUP($B10787&amp;$E10787,'Employee List'!$A:$E,5,0)</f>
        <v>E-1259</v>
      </c>
    </row>
    <row r="10788" spans="1:9" x14ac:dyDescent="0.35">
      <c r="A10788" t="s">
        <v>1257</v>
      </c>
      <c r="B10788" t="s">
        <v>184</v>
      </c>
      <c r="C10788" t="s">
        <v>374</v>
      </c>
      <c r="D10788" t="s">
        <v>1264</v>
      </c>
      <c r="E10788" t="s">
        <v>30</v>
      </c>
      <c r="F10788">
        <v>22613</v>
      </c>
      <c r="G10788">
        <v>1184</v>
      </c>
      <c r="H10788">
        <v>5.2359262371202406E-2</v>
      </c>
      <c r="I10788" t="str">
        <f>VLOOKUP($B10788&amp;$E10788,'Employee List'!$A:$E,5,0)</f>
        <v>E-1259</v>
      </c>
    </row>
    <row r="10789" spans="1:9" x14ac:dyDescent="0.35">
      <c r="A10789" t="s">
        <v>1257</v>
      </c>
      <c r="B10789" t="s">
        <v>184</v>
      </c>
      <c r="C10789" t="s">
        <v>374</v>
      </c>
      <c r="D10789" t="s">
        <v>1264</v>
      </c>
      <c r="E10789" t="s">
        <v>31</v>
      </c>
      <c r="F10789">
        <v>22704</v>
      </c>
      <c r="G10789">
        <v>2704</v>
      </c>
      <c r="H10789">
        <v>0.11909795630725863</v>
      </c>
      <c r="I10789" t="str">
        <f>VLOOKUP($B10789&amp;$E10789,'Employee List'!$A:$E,5,0)</f>
        <v>E-1259</v>
      </c>
    </row>
    <row r="10790" spans="1:9" x14ac:dyDescent="0.35">
      <c r="A10790" t="s">
        <v>1257</v>
      </c>
      <c r="B10790" t="s">
        <v>184</v>
      </c>
      <c r="C10790" t="s">
        <v>374</v>
      </c>
      <c r="D10790" t="s">
        <v>1265</v>
      </c>
      <c r="E10790" t="s">
        <v>29</v>
      </c>
      <c r="F10790">
        <v>4503</v>
      </c>
      <c r="G10790">
        <v>3824</v>
      </c>
      <c r="H10790">
        <v>0.84921163668665334</v>
      </c>
      <c r="I10790" t="str">
        <f>VLOOKUP($B10790&amp;$E10790,'Employee List'!$A:$E,5,0)</f>
        <v>E-1259</v>
      </c>
    </row>
    <row r="10791" spans="1:9" x14ac:dyDescent="0.35">
      <c r="A10791" t="s">
        <v>1257</v>
      </c>
      <c r="B10791" t="s">
        <v>184</v>
      </c>
      <c r="C10791" t="s">
        <v>374</v>
      </c>
      <c r="D10791" t="s">
        <v>1265</v>
      </c>
      <c r="E10791" t="s">
        <v>30</v>
      </c>
      <c r="F10791">
        <v>1284</v>
      </c>
      <c r="G10791">
        <v>9703</v>
      </c>
      <c r="H10791">
        <v>7.5568535825545169</v>
      </c>
      <c r="I10791" t="str">
        <f>VLOOKUP($B10791&amp;$E10791,'Employee List'!$A:$E,5,0)</f>
        <v>E-1259</v>
      </c>
    </row>
    <row r="10792" spans="1:9" x14ac:dyDescent="0.35">
      <c r="A10792" t="s">
        <v>1257</v>
      </c>
      <c r="B10792" t="s">
        <v>184</v>
      </c>
      <c r="C10792" t="s">
        <v>374</v>
      </c>
      <c r="D10792" t="s">
        <v>1265</v>
      </c>
      <c r="E10792" t="s">
        <v>31</v>
      </c>
      <c r="F10792">
        <v>1241</v>
      </c>
      <c r="G10792">
        <v>12133</v>
      </c>
      <c r="H10792">
        <v>9.7767929089443992</v>
      </c>
      <c r="I10792" t="str">
        <f>VLOOKUP($B10792&amp;$E10792,'Employee List'!$A:$E,5,0)</f>
        <v>E-1259</v>
      </c>
    </row>
    <row r="10793" spans="1:9" x14ac:dyDescent="0.35">
      <c r="A10793" t="s">
        <v>1257</v>
      </c>
      <c r="B10793" t="s">
        <v>184</v>
      </c>
      <c r="C10793" t="s">
        <v>374</v>
      </c>
      <c r="D10793" t="s">
        <v>1260</v>
      </c>
      <c r="E10793" t="s">
        <v>29</v>
      </c>
      <c r="F10793">
        <v>121244</v>
      </c>
      <c r="G10793">
        <v>100712</v>
      </c>
      <c r="H10793">
        <v>0.83065553759361288</v>
      </c>
      <c r="I10793" t="str">
        <f>VLOOKUP($B10793&amp;$E10793,'Employee List'!$A:$E,5,0)</f>
        <v>E-1259</v>
      </c>
    </row>
    <row r="10794" spans="1:9" x14ac:dyDescent="0.35">
      <c r="A10794" t="s">
        <v>1257</v>
      </c>
      <c r="B10794" t="s">
        <v>184</v>
      </c>
      <c r="C10794" t="s">
        <v>374</v>
      </c>
      <c r="D10794" t="s">
        <v>1260</v>
      </c>
      <c r="E10794" t="s">
        <v>30</v>
      </c>
      <c r="F10794">
        <v>115153</v>
      </c>
      <c r="G10794">
        <v>92039</v>
      </c>
      <c r="H10794">
        <v>0.7992757461811677</v>
      </c>
      <c r="I10794" t="str">
        <f>VLOOKUP($B10794&amp;$E10794,'Employee List'!$A:$E,5,0)</f>
        <v>E-1259</v>
      </c>
    </row>
    <row r="10795" spans="1:9" x14ac:dyDescent="0.35">
      <c r="A10795" t="s">
        <v>1257</v>
      </c>
      <c r="B10795" t="s">
        <v>184</v>
      </c>
      <c r="C10795" t="s">
        <v>374</v>
      </c>
      <c r="D10795" t="s">
        <v>1260</v>
      </c>
      <c r="E10795" t="s">
        <v>31</v>
      </c>
      <c r="F10795">
        <v>130042</v>
      </c>
      <c r="G10795">
        <v>129371</v>
      </c>
      <c r="H10795">
        <v>0.99484012857384541</v>
      </c>
      <c r="I10795" t="str">
        <f>VLOOKUP($B10795&amp;$E10795,'Employee List'!$A:$E,5,0)</f>
        <v>E-1259</v>
      </c>
    </row>
    <row r="10796" spans="1:9" x14ac:dyDescent="0.35">
      <c r="A10796" t="s">
        <v>1257</v>
      </c>
      <c r="B10796" t="s">
        <v>184</v>
      </c>
      <c r="C10796" t="s">
        <v>374</v>
      </c>
      <c r="D10796" t="s">
        <v>1261</v>
      </c>
      <c r="E10796" t="s">
        <v>29</v>
      </c>
      <c r="F10796">
        <v>120227</v>
      </c>
      <c r="G10796">
        <v>85288</v>
      </c>
      <c r="H10796">
        <v>0.70939140126593858</v>
      </c>
      <c r="I10796" t="str">
        <f>VLOOKUP($B10796&amp;$E10796,'Employee List'!$A:$E,5,0)</f>
        <v>E-1259</v>
      </c>
    </row>
    <row r="10797" spans="1:9" x14ac:dyDescent="0.35">
      <c r="A10797" t="s">
        <v>1257</v>
      </c>
      <c r="B10797" t="s">
        <v>184</v>
      </c>
      <c r="C10797" t="s">
        <v>374</v>
      </c>
      <c r="D10797" t="s">
        <v>1261</v>
      </c>
      <c r="E10797" t="s">
        <v>30</v>
      </c>
      <c r="F10797">
        <v>118438</v>
      </c>
      <c r="G10797">
        <v>95127</v>
      </c>
      <c r="H10797">
        <v>0.80317972272412574</v>
      </c>
      <c r="I10797" t="str">
        <f>VLOOKUP($B10797&amp;$E10797,'Employee List'!$A:$E,5,0)</f>
        <v>E-1259</v>
      </c>
    </row>
    <row r="10798" spans="1:9" x14ac:dyDescent="0.35">
      <c r="A10798" t="s">
        <v>1257</v>
      </c>
      <c r="B10798" t="s">
        <v>184</v>
      </c>
      <c r="C10798" t="s">
        <v>374</v>
      </c>
      <c r="D10798" t="s">
        <v>1261</v>
      </c>
      <c r="E10798" t="s">
        <v>31</v>
      </c>
      <c r="F10798">
        <v>118552</v>
      </c>
      <c r="G10798">
        <v>77655</v>
      </c>
      <c r="H10798">
        <v>0.65502901680275327</v>
      </c>
      <c r="I10798" t="str">
        <f>VLOOKUP($B10798&amp;$E10798,'Employee List'!$A:$E,5,0)</f>
        <v>E-1259</v>
      </c>
    </row>
    <row r="10799" spans="1:9" x14ac:dyDescent="0.35">
      <c r="A10799" t="s">
        <v>1257</v>
      </c>
      <c r="B10799" t="s">
        <v>184</v>
      </c>
      <c r="C10799" t="s">
        <v>374</v>
      </c>
      <c r="D10799" t="s">
        <v>1266</v>
      </c>
      <c r="E10799" t="s">
        <v>29</v>
      </c>
      <c r="F10799">
        <v>71623</v>
      </c>
      <c r="G10799">
        <v>45712</v>
      </c>
      <c r="H10799">
        <v>0.63823073593678004</v>
      </c>
      <c r="I10799" t="str">
        <f>VLOOKUP($B10799&amp;$E10799,'Employee List'!$A:$E,5,0)</f>
        <v>E-1259</v>
      </c>
    </row>
    <row r="10800" spans="1:9" x14ac:dyDescent="0.35">
      <c r="A10800" t="s">
        <v>1257</v>
      </c>
      <c r="B10800" t="s">
        <v>184</v>
      </c>
      <c r="C10800" t="s">
        <v>374</v>
      </c>
      <c r="D10800" t="s">
        <v>1266</v>
      </c>
      <c r="E10800" t="s">
        <v>30</v>
      </c>
      <c r="F10800">
        <v>73317</v>
      </c>
      <c r="G10800">
        <v>38847</v>
      </c>
      <c r="H10800">
        <v>0.52984983018945131</v>
      </c>
      <c r="I10800" t="str">
        <f>VLOOKUP($B10800&amp;$E10800,'Employee List'!$A:$E,5,0)</f>
        <v>E-1259</v>
      </c>
    </row>
    <row r="10801" spans="1:9" x14ac:dyDescent="0.35">
      <c r="A10801" t="s">
        <v>1257</v>
      </c>
      <c r="B10801" t="s">
        <v>184</v>
      </c>
      <c r="C10801" t="s">
        <v>374</v>
      </c>
      <c r="D10801" t="s">
        <v>1266</v>
      </c>
      <c r="E10801" t="s">
        <v>31</v>
      </c>
      <c r="F10801">
        <v>71596</v>
      </c>
      <c r="G10801">
        <v>33117</v>
      </c>
      <c r="H10801">
        <v>0.46255377395385217</v>
      </c>
      <c r="I10801" t="str">
        <f>VLOOKUP($B10801&amp;$E10801,'Employee List'!$A:$E,5,0)</f>
        <v>E-1259</v>
      </c>
    </row>
    <row r="10802" spans="1:9" x14ac:dyDescent="0.35">
      <c r="A10802" t="s">
        <v>1257</v>
      </c>
      <c r="B10802" t="s">
        <v>184</v>
      </c>
      <c r="C10802" t="s">
        <v>374</v>
      </c>
      <c r="D10802" t="s">
        <v>1267</v>
      </c>
      <c r="E10802" t="s">
        <v>29</v>
      </c>
      <c r="F10802">
        <v>48680</v>
      </c>
      <c r="G10802">
        <v>31770</v>
      </c>
      <c r="H10802">
        <v>0.65262941659819229</v>
      </c>
      <c r="I10802" t="str">
        <f>VLOOKUP($B10802&amp;$E10802,'Employee List'!$A:$E,5,0)</f>
        <v>E-1259</v>
      </c>
    </row>
    <row r="10803" spans="1:9" x14ac:dyDescent="0.35">
      <c r="A10803" t="s">
        <v>1257</v>
      </c>
      <c r="B10803" t="s">
        <v>184</v>
      </c>
      <c r="C10803" t="s">
        <v>374</v>
      </c>
      <c r="D10803" t="s">
        <v>1267</v>
      </c>
      <c r="E10803" t="s">
        <v>30</v>
      </c>
      <c r="F10803">
        <v>47208</v>
      </c>
      <c r="G10803">
        <v>26269</v>
      </c>
      <c r="H10803">
        <v>0.55645229622097947</v>
      </c>
      <c r="I10803" t="str">
        <f>VLOOKUP($B10803&amp;$E10803,'Employee List'!$A:$E,5,0)</f>
        <v>E-1259</v>
      </c>
    </row>
    <row r="10804" spans="1:9" x14ac:dyDescent="0.35">
      <c r="A10804" t="s">
        <v>1257</v>
      </c>
      <c r="B10804" t="s">
        <v>184</v>
      </c>
      <c r="C10804" t="s">
        <v>374</v>
      </c>
      <c r="D10804" t="s">
        <v>1267</v>
      </c>
      <c r="E10804" t="s">
        <v>31</v>
      </c>
      <c r="F10804">
        <v>48643</v>
      </c>
      <c r="G10804">
        <v>25936</v>
      </c>
      <c r="H10804">
        <v>0.53319079826490967</v>
      </c>
      <c r="I10804" t="str">
        <f>VLOOKUP($B10804&amp;$E10804,'Employee List'!$A:$E,5,0)</f>
        <v>E-1259</v>
      </c>
    </row>
    <row r="10805" spans="1:9" x14ac:dyDescent="0.35">
      <c r="A10805" t="s">
        <v>1257</v>
      </c>
      <c r="B10805" t="s">
        <v>184</v>
      </c>
      <c r="C10805" t="s">
        <v>374</v>
      </c>
      <c r="D10805" t="s">
        <v>1268</v>
      </c>
      <c r="E10805" t="s">
        <v>29</v>
      </c>
      <c r="F10805">
        <v>13476</v>
      </c>
      <c r="G10805">
        <v>4322</v>
      </c>
      <c r="H10805">
        <v>0.32071831403977441</v>
      </c>
      <c r="I10805" t="str">
        <f>VLOOKUP($B10805&amp;$E10805,'Employee List'!$A:$E,5,0)</f>
        <v>E-1259</v>
      </c>
    </row>
    <row r="10806" spans="1:9" x14ac:dyDescent="0.35">
      <c r="A10806" t="s">
        <v>1257</v>
      </c>
      <c r="B10806" t="s">
        <v>184</v>
      </c>
      <c r="C10806" t="s">
        <v>374</v>
      </c>
      <c r="D10806" t="s">
        <v>1268</v>
      </c>
      <c r="E10806" t="s">
        <v>30</v>
      </c>
      <c r="F10806">
        <v>12145</v>
      </c>
      <c r="G10806">
        <v>5576</v>
      </c>
      <c r="H10806">
        <v>0.45911897900370524</v>
      </c>
      <c r="I10806" t="str">
        <f>VLOOKUP($B10806&amp;$E10806,'Employee List'!$A:$E,5,0)</f>
        <v>E-1259</v>
      </c>
    </row>
    <row r="10807" spans="1:9" x14ac:dyDescent="0.35">
      <c r="A10807" t="s">
        <v>1257</v>
      </c>
      <c r="B10807" t="s">
        <v>184</v>
      </c>
      <c r="C10807" t="s">
        <v>374</v>
      </c>
      <c r="D10807" t="s">
        <v>1268</v>
      </c>
      <c r="E10807" t="s">
        <v>31</v>
      </c>
      <c r="F10807">
        <v>13496</v>
      </c>
      <c r="G10807">
        <v>7733</v>
      </c>
      <c r="H10807">
        <v>0.57298458802608176</v>
      </c>
      <c r="I10807" t="str">
        <f>VLOOKUP($B10807&amp;$E10807,'Employee List'!$A:$E,5,0)</f>
        <v>E-1259</v>
      </c>
    </row>
    <row r="10808" spans="1:9" x14ac:dyDescent="0.35">
      <c r="A10808" t="s">
        <v>1257</v>
      </c>
      <c r="B10808" t="s">
        <v>184</v>
      </c>
      <c r="C10808" t="s">
        <v>374</v>
      </c>
      <c r="D10808" t="s">
        <v>1269</v>
      </c>
      <c r="E10808" t="s">
        <v>29</v>
      </c>
      <c r="F10808">
        <v>5247</v>
      </c>
      <c r="G10808">
        <v>7832</v>
      </c>
      <c r="H10808">
        <v>1.4926624737945493</v>
      </c>
      <c r="I10808" t="str">
        <f>VLOOKUP($B10808&amp;$E10808,'Employee List'!$A:$E,5,0)</f>
        <v>E-1259</v>
      </c>
    </row>
    <row r="10809" spans="1:9" x14ac:dyDescent="0.35">
      <c r="A10809" t="s">
        <v>1257</v>
      </c>
      <c r="B10809" t="s">
        <v>184</v>
      </c>
      <c r="C10809" t="s">
        <v>374</v>
      </c>
      <c r="D10809" t="s">
        <v>1269</v>
      </c>
      <c r="E10809" t="s">
        <v>30</v>
      </c>
      <c r="F10809">
        <v>3155</v>
      </c>
      <c r="G10809">
        <v>3667</v>
      </c>
      <c r="H10809">
        <v>1.1622820919175911</v>
      </c>
      <c r="I10809" t="str">
        <f>VLOOKUP($B10809&amp;$E10809,'Employee List'!$A:$E,5,0)</f>
        <v>E-1259</v>
      </c>
    </row>
    <row r="10810" spans="1:9" x14ac:dyDescent="0.35">
      <c r="A10810" t="s">
        <v>1257</v>
      </c>
      <c r="B10810" t="s">
        <v>184</v>
      </c>
      <c r="C10810" t="s">
        <v>374</v>
      </c>
      <c r="D10810" t="s">
        <v>1269</v>
      </c>
      <c r="E10810" t="s">
        <v>31</v>
      </c>
      <c r="F10810">
        <v>2843</v>
      </c>
      <c r="G10810">
        <v>9782</v>
      </c>
      <c r="H10810">
        <v>3.4407316215265564</v>
      </c>
      <c r="I10810" t="str">
        <f>VLOOKUP($B10810&amp;$E10810,'Employee List'!$A:$E,5,0)</f>
        <v>E-1259</v>
      </c>
    </row>
    <row r="10811" spans="1:9" x14ac:dyDescent="0.35">
      <c r="A10811" t="s">
        <v>1257</v>
      </c>
      <c r="B10811" t="s">
        <v>184</v>
      </c>
      <c r="C10811" t="s">
        <v>374</v>
      </c>
      <c r="D10811" t="s">
        <v>1270</v>
      </c>
      <c r="E10811" t="s">
        <v>29</v>
      </c>
      <c r="F10811">
        <v>6989</v>
      </c>
      <c r="G10811">
        <v>3188</v>
      </c>
      <c r="H10811">
        <v>0.45614537129775362</v>
      </c>
      <c r="I10811" t="str">
        <f>VLOOKUP($B10811&amp;$E10811,'Employee List'!$A:$E,5,0)</f>
        <v>E-1259</v>
      </c>
    </row>
    <row r="10812" spans="1:9" x14ac:dyDescent="0.35">
      <c r="A10812" t="s">
        <v>1257</v>
      </c>
      <c r="B10812" t="s">
        <v>184</v>
      </c>
      <c r="C10812" t="s">
        <v>374</v>
      </c>
      <c r="D10812" t="s">
        <v>1270</v>
      </c>
      <c r="E10812" t="s">
        <v>30</v>
      </c>
      <c r="F10812">
        <v>8642</v>
      </c>
      <c r="G10812">
        <v>6687</v>
      </c>
      <c r="H10812">
        <v>0.77377921777366354</v>
      </c>
      <c r="I10812" t="str">
        <f>VLOOKUP($B10812&amp;$E10812,'Employee List'!$A:$E,5,0)</f>
        <v>E-1259</v>
      </c>
    </row>
    <row r="10813" spans="1:9" x14ac:dyDescent="0.35">
      <c r="A10813" t="s">
        <v>1257</v>
      </c>
      <c r="B10813" t="s">
        <v>184</v>
      </c>
      <c r="C10813" t="s">
        <v>374</v>
      </c>
      <c r="D10813" t="s">
        <v>1270</v>
      </c>
      <c r="E10813" t="s">
        <v>31</v>
      </c>
      <c r="F10813">
        <v>9945</v>
      </c>
      <c r="G10813">
        <v>5038</v>
      </c>
      <c r="H10813">
        <v>0.50658622423328303</v>
      </c>
      <c r="I10813" t="str">
        <f>VLOOKUP($B10813&amp;$E10813,'Employee List'!$A:$E,5,0)</f>
        <v>E-1259</v>
      </c>
    </row>
    <row r="10814" spans="1:9" x14ac:dyDescent="0.35">
      <c r="A10814" t="s">
        <v>1257</v>
      </c>
      <c r="B10814" t="s">
        <v>184</v>
      </c>
      <c r="C10814" t="s">
        <v>374</v>
      </c>
      <c r="D10814" t="s">
        <v>1271</v>
      </c>
      <c r="E10814" t="s">
        <v>29</v>
      </c>
      <c r="F10814">
        <v>10936</v>
      </c>
      <c r="G10814">
        <v>3374</v>
      </c>
      <c r="H10814">
        <v>0.30852231163130944</v>
      </c>
      <c r="I10814" t="str">
        <f>VLOOKUP($B10814&amp;$E10814,'Employee List'!$A:$E,5,0)</f>
        <v>E-1259</v>
      </c>
    </row>
    <row r="10815" spans="1:9" x14ac:dyDescent="0.35">
      <c r="A10815" t="s">
        <v>1257</v>
      </c>
      <c r="B10815" t="s">
        <v>184</v>
      </c>
      <c r="C10815" t="s">
        <v>374</v>
      </c>
      <c r="D10815" t="s">
        <v>1271</v>
      </c>
      <c r="E10815" t="s">
        <v>30</v>
      </c>
      <c r="F10815">
        <v>11761</v>
      </c>
      <c r="G10815">
        <v>6928</v>
      </c>
      <c r="H10815">
        <v>0.58906555565002972</v>
      </c>
      <c r="I10815" t="str">
        <f>VLOOKUP($B10815&amp;$E10815,'Employee List'!$A:$E,5,0)</f>
        <v>E-1259</v>
      </c>
    </row>
    <row r="10816" spans="1:9" x14ac:dyDescent="0.35">
      <c r="A10816" t="s">
        <v>1257</v>
      </c>
      <c r="B10816" t="s">
        <v>184</v>
      </c>
      <c r="C10816" t="s">
        <v>374</v>
      </c>
      <c r="D10816" t="s">
        <v>1271</v>
      </c>
      <c r="E10816" t="s">
        <v>31</v>
      </c>
      <c r="F10816">
        <v>11064</v>
      </c>
      <c r="G10816">
        <v>7431</v>
      </c>
      <c r="H10816">
        <v>0.67163774403470711</v>
      </c>
      <c r="I10816" t="str">
        <f>VLOOKUP($B10816&amp;$E10816,'Employee List'!$A:$E,5,0)</f>
        <v>E-1259</v>
      </c>
    </row>
    <row r="10817" spans="1:9" x14ac:dyDescent="0.35">
      <c r="A10817" t="s">
        <v>1257</v>
      </c>
      <c r="B10817" t="s">
        <v>184</v>
      </c>
      <c r="C10817" t="s">
        <v>374</v>
      </c>
      <c r="D10817" t="s">
        <v>1258</v>
      </c>
      <c r="E10817" t="s">
        <v>29</v>
      </c>
      <c r="F10817">
        <v>205952</v>
      </c>
      <c r="G10817">
        <v>195911</v>
      </c>
      <c r="H10817">
        <v>0.95124592137973896</v>
      </c>
      <c r="I10817" t="str">
        <f>VLOOKUP($B10817&amp;$E10817,'Employee List'!$A:$E,5,0)</f>
        <v>E-1259</v>
      </c>
    </row>
    <row r="10818" spans="1:9" x14ac:dyDescent="0.35">
      <c r="A10818" t="s">
        <v>1257</v>
      </c>
      <c r="B10818" t="s">
        <v>184</v>
      </c>
      <c r="C10818" t="s">
        <v>374</v>
      </c>
      <c r="D10818" t="s">
        <v>1258</v>
      </c>
      <c r="E10818" t="s">
        <v>30</v>
      </c>
      <c r="F10818">
        <v>188885</v>
      </c>
      <c r="G10818">
        <v>152002</v>
      </c>
      <c r="H10818">
        <v>0.80473303862138335</v>
      </c>
      <c r="I10818" t="str">
        <f>VLOOKUP($B10818&amp;$E10818,'Employee List'!$A:$E,5,0)</f>
        <v>E-1259</v>
      </c>
    </row>
    <row r="10819" spans="1:9" x14ac:dyDescent="0.35">
      <c r="A10819" t="s">
        <v>1257</v>
      </c>
      <c r="B10819" t="s">
        <v>184</v>
      </c>
      <c r="C10819" t="s">
        <v>374</v>
      </c>
      <c r="D10819" t="s">
        <v>1258</v>
      </c>
      <c r="E10819" t="s">
        <v>31</v>
      </c>
      <c r="F10819">
        <v>181375</v>
      </c>
      <c r="G10819">
        <v>160051</v>
      </c>
      <c r="H10819">
        <v>0.88243142660234319</v>
      </c>
      <c r="I10819" t="str">
        <f>VLOOKUP($B10819&amp;$E10819,'Employee List'!$A:$E,5,0)</f>
        <v>E-1259</v>
      </c>
    </row>
    <row r="10820" spans="1:9" x14ac:dyDescent="0.35">
      <c r="A10820" t="s">
        <v>1257</v>
      </c>
      <c r="B10820" t="s">
        <v>184</v>
      </c>
      <c r="C10820" t="s">
        <v>374</v>
      </c>
      <c r="D10820" t="s">
        <v>1272</v>
      </c>
      <c r="E10820" t="s">
        <v>29</v>
      </c>
      <c r="F10820">
        <v>20575</v>
      </c>
      <c r="G10820">
        <v>6699</v>
      </c>
      <c r="H10820">
        <v>0.32558930741190767</v>
      </c>
      <c r="I10820" t="str">
        <f>VLOOKUP($B10820&amp;$E10820,'Employee List'!$A:$E,5,0)</f>
        <v>E-1259</v>
      </c>
    </row>
    <row r="10821" spans="1:9" x14ac:dyDescent="0.35">
      <c r="A10821" t="s">
        <v>1257</v>
      </c>
      <c r="B10821" t="s">
        <v>184</v>
      </c>
      <c r="C10821" t="s">
        <v>374</v>
      </c>
      <c r="D10821" t="s">
        <v>1272</v>
      </c>
      <c r="E10821" t="s">
        <v>30</v>
      </c>
      <c r="F10821">
        <v>22150</v>
      </c>
      <c r="G10821">
        <v>19389</v>
      </c>
      <c r="H10821">
        <v>0.87534988713318285</v>
      </c>
      <c r="I10821" t="str">
        <f>VLOOKUP($B10821&amp;$E10821,'Employee List'!$A:$E,5,0)</f>
        <v>E-1259</v>
      </c>
    </row>
    <row r="10822" spans="1:9" x14ac:dyDescent="0.35">
      <c r="A10822" t="s">
        <v>1257</v>
      </c>
      <c r="B10822" t="s">
        <v>184</v>
      </c>
      <c r="C10822" t="s">
        <v>374</v>
      </c>
      <c r="D10822" t="s">
        <v>1272</v>
      </c>
      <c r="E10822" t="s">
        <v>31</v>
      </c>
      <c r="F10822">
        <v>20913</v>
      </c>
      <c r="G10822">
        <v>17882</v>
      </c>
      <c r="H10822">
        <v>0.85506622674891219</v>
      </c>
      <c r="I10822" t="str">
        <f>VLOOKUP($B10822&amp;$E10822,'Employee List'!$A:$E,5,0)</f>
        <v>E-1259</v>
      </c>
    </row>
    <row r="10823" spans="1:9" x14ac:dyDescent="0.35">
      <c r="A10823" t="s">
        <v>1257</v>
      </c>
      <c r="B10823" t="s">
        <v>184</v>
      </c>
      <c r="C10823" t="s">
        <v>374</v>
      </c>
      <c r="D10823" t="s">
        <v>1259</v>
      </c>
      <c r="E10823" t="s">
        <v>29</v>
      </c>
      <c r="F10823">
        <v>74787</v>
      </c>
      <c r="G10823">
        <v>43930</v>
      </c>
      <c r="H10823">
        <v>0.58740155374597192</v>
      </c>
      <c r="I10823" t="str">
        <f>VLOOKUP($B10823&amp;$E10823,'Employee List'!$A:$E,5,0)</f>
        <v>E-1259</v>
      </c>
    </row>
    <row r="10824" spans="1:9" x14ac:dyDescent="0.35">
      <c r="A10824" t="s">
        <v>1257</v>
      </c>
      <c r="B10824" t="s">
        <v>184</v>
      </c>
      <c r="C10824" t="s">
        <v>374</v>
      </c>
      <c r="D10824" t="s">
        <v>1259</v>
      </c>
      <c r="E10824" t="s">
        <v>30</v>
      </c>
      <c r="F10824">
        <v>70194</v>
      </c>
      <c r="G10824">
        <v>42671</v>
      </c>
      <c r="H10824">
        <v>0.60790096019602813</v>
      </c>
      <c r="I10824" t="str">
        <f>VLOOKUP($B10824&amp;$E10824,'Employee List'!$A:$E,5,0)</f>
        <v>E-1259</v>
      </c>
    </row>
    <row r="10825" spans="1:9" x14ac:dyDescent="0.35">
      <c r="A10825" t="s">
        <v>1257</v>
      </c>
      <c r="B10825" t="s">
        <v>184</v>
      </c>
      <c r="C10825" t="s">
        <v>374</v>
      </c>
      <c r="D10825" t="s">
        <v>1259</v>
      </c>
      <c r="E10825" t="s">
        <v>31</v>
      </c>
      <c r="F10825">
        <v>74450</v>
      </c>
      <c r="G10825">
        <v>46329</v>
      </c>
      <c r="H10825">
        <v>0.62228341168569512</v>
      </c>
      <c r="I10825" t="str">
        <f>VLOOKUP($B10825&amp;$E10825,'Employee List'!$A:$E,5,0)</f>
        <v>E-1259</v>
      </c>
    </row>
    <row r="10826" spans="1:9" x14ac:dyDescent="0.35">
      <c r="A10826" t="s">
        <v>1257</v>
      </c>
      <c r="B10826" t="s">
        <v>184</v>
      </c>
      <c r="C10826" t="s">
        <v>374</v>
      </c>
      <c r="D10826" t="s">
        <v>1273</v>
      </c>
      <c r="E10826" t="s">
        <v>29</v>
      </c>
      <c r="F10826">
        <v>8191</v>
      </c>
      <c r="G10826">
        <v>7558</v>
      </c>
      <c r="H10826">
        <v>0.92272005860090345</v>
      </c>
      <c r="I10826" t="str">
        <f>VLOOKUP($B10826&amp;$E10826,'Employee List'!$A:$E,5,0)</f>
        <v>E-1259</v>
      </c>
    </row>
    <row r="10827" spans="1:9" x14ac:dyDescent="0.35">
      <c r="A10827" t="s">
        <v>1257</v>
      </c>
      <c r="B10827" t="s">
        <v>184</v>
      </c>
      <c r="C10827" t="s">
        <v>374</v>
      </c>
      <c r="D10827" t="s">
        <v>1273</v>
      </c>
      <c r="E10827" t="s">
        <v>30</v>
      </c>
      <c r="F10827">
        <v>8013</v>
      </c>
      <c r="G10827">
        <v>13960</v>
      </c>
      <c r="H10827">
        <v>1.7421689754149507</v>
      </c>
      <c r="I10827" t="str">
        <f>VLOOKUP($B10827&amp;$E10827,'Employee List'!$A:$E,5,0)</f>
        <v>E-1259</v>
      </c>
    </row>
    <row r="10828" spans="1:9" x14ac:dyDescent="0.35">
      <c r="A10828" t="s">
        <v>1257</v>
      </c>
      <c r="B10828" t="s">
        <v>184</v>
      </c>
      <c r="C10828" t="s">
        <v>374</v>
      </c>
      <c r="D10828" t="s">
        <v>1273</v>
      </c>
      <c r="E10828" t="s">
        <v>31</v>
      </c>
      <c r="F10828">
        <v>8732</v>
      </c>
      <c r="G10828">
        <v>12036</v>
      </c>
      <c r="H10828">
        <v>1.3783783783783783</v>
      </c>
      <c r="I10828" t="str">
        <f>VLOOKUP($B10828&amp;$E10828,'Employee List'!$A:$E,5,0)</f>
        <v>E-1259</v>
      </c>
    </row>
    <row r="10829" spans="1:9" x14ac:dyDescent="0.35">
      <c r="A10829" t="s">
        <v>1257</v>
      </c>
      <c r="B10829" t="s">
        <v>184</v>
      </c>
      <c r="C10829" t="s">
        <v>374</v>
      </c>
      <c r="D10829" t="s">
        <v>1275</v>
      </c>
      <c r="E10829" t="s">
        <v>29</v>
      </c>
      <c r="F10829">
        <v>1484</v>
      </c>
      <c r="G10829">
        <v>5463</v>
      </c>
      <c r="H10829">
        <v>3.681266846361186</v>
      </c>
      <c r="I10829" t="str">
        <f>VLOOKUP($B10829&amp;$E10829,'Employee List'!$A:$E,5,0)</f>
        <v>E-1259</v>
      </c>
    </row>
    <row r="10830" spans="1:9" x14ac:dyDescent="0.35">
      <c r="A10830" t="s">
        <v>1257</v>
      </c>
      <c r="B10830" t="s">
        <v>184</v>
      </c>
      <c r="C10830" t="s">
        <v>374</v>
      </c>
      <c r="D10830" t="s">
        <v>1275</v>
      </c>
      <c r="E10830" t="s">
        <v>30</v>
      </c>
      <c r="F10830">
        <v>1480</v>
      </c>
      <c r="G10830">
        <v>1133</v>
      </c>
      <c r="H10830">
        <v>0.76554054054054055</v>
      </c>
      <c r="I10830" t="str">
        <f>VLOOKUP($B10830&amp;$E10830,'Employee List'!$A:$E,5,0)</f>
        <v>E-1259</v>
      </c>
    </row>
    <row r="10831" spans="1:9" x14ac:dyDescent="0.35">
      <c r="A10831" t="s">
        <v>1257</v>
      </c>
      <c r="B10831" t="s">
        <v>184</v>
      </c>
      <c r="C10831" t="s">
        <v>374</v>
      </c>
      <c r="D10831" t="s">
        <v>1275</v>
      </c>
      <c r="E10831" t="s">
        <v>31</v>
      </c>
      <c r="F10831">
        <v>4647</v>
      </c>
      <c r="G10831">
        <v>4353</v>
      </c>
      <c r="H10831">
        <v>0.93673337637185283</v>
      </c>
      <c r="I10831" t="str">
        <f>VLOOKUP($B10831&amp;$E10831,'Employee List'!$A:$E,5,0)</f>
        <v>E-1259</v>
      </c>
    </row>
    <row r="10832" spans="1:9" x14ac:dyDescent="0.35">
      <c r="A10832" t="s">
        <v>1257</v>
      </c>
      <c r="B10832" t="s">
        <v>184</v>
      </c>
      <c r="C10832" t="s">
        <v>374</v>
      </c>
      <c r="D10832" t="s">
        <v>1276</v>
      </c>
      <c r="E10832" t="s">
        <v>29</v>
      </c>
      <c r="F10832">
        <v>4312</v>
      </c>
      <c r="G10832">
        <v>3126</v>
      </c>
      <c r="H10832">
        <v>0.72495361781076062</v>
      </c>
      <c r="I10832" t="str">
        <f>VLOOKUP($B10832&amp;$E10832,'Employee List'!$A:$E,5,0)</f>
        <v>E-1259</v>
      </c>
    </row>
    <row r="10833" spans="1:9" x14ac:dyDescent="0.35">
      <c r="A10833" t="s">
        <v>1257</v>
      </c>
      <c r="B10833" t="s">
        <v>184</v>
      </c>
      <c r="C10833" t="s">
        <v>374</v>
      </c>
      <c r="D10833" t="s">
        <v>1276</v>
      </c>
      <c r="E10833" t="s">
        <v>30</v>
      </c>
      <c r="F10833">
        <v>3090</v>
      </c>
      <c r="G10833">
        <v>5189</v>
      </c>
      <c r="H10833">
        <v>1.6792880258899676</v>
      </c>
      <c r="I10833" t="str">
        <f>VLOOKUP($B10833&amp;$E10833,'Employee List'!$A:$E,5,0)</f>
        <v>E-1259</v>
      </c>
    </row>
    <row r="10834" spans="1:9" x14ac:dyDescent="0.35">
      <c r="A10834" t="s">
        <v>1257</v>
      </c>
      <c r="B10834" t="s">
        <v>184</v>
      </c>
      <c r="C10834" t="s">
        <v>374</v>
      </c>
      <c r="D10834" t="s">
        <v>1276</v>
      </c>
      <c r="E10834" t="s">
        <v>31</v>
      </c>
      <c r="F10834">
        <v>2533</v>
      </c>
      <c r="G10834">
        <v>5713</v>
      </c>
      <c r="H10834">
        <v>2.2554283458349782</v>
      </c>
      <c r="I10834" t="str">
        <f>VLOOKUP($B10834&amp;$E10834,'Employee List'!$A:$E,5,0)</f>
        <v>E-1259</v>
      </c>
    </row>
    <row r="10835" spans="1:9" x14ac:dyDescent="0.35">
      <c r="A10835" t="s">
        <v>1257</v>
      </c>
      <c r="B10835" t="s">
        <v>184</v>
      </c>
      <c r="C10835" t="s">
        <v>374</v>
      </c>
      <c r="D10835" t="s">
        <v>1277</v>
      </c>
      <c r="E10835" t="s">
        <v>29</v>
      </c>
      <c r="F10835">
        <v>13357</v>
      </c>
      <c r="G10835">
        <v>3291</v>
      </c>
      <c r="H10835">
        <v>0.24638766190012729</v>
      </c>
      <c r="I10835" t="str">
        <f>VLOOKUP($B10835&amp;$E10835,'Employee List'!$A:$E,5,0)</f>
        <v>E-1259</v>
      </c>
    </row>
    <row r="10836" spans="1:9" x14ac:dyDescent="0.35">
      <c r="A10836" t="s">
        <v>1257</v>
      </c>
      <c r="B10836" t="s">
        <v>184</v>
      </c>
      <c r="C10836" t="s">
        <v>374</v>
      </c>
      <c r="D10836" t="s">
        <v>1277</v>
      </c>
      <c r="E10836" t="s">
        <v>30</v>
      </c>
      <c r="F10836">
        <v>10486</v>
      </c>
      <c r="G10836">
        <v>2640</v>
      </c>
      <c r="H10836">
        <v>0.25176425710471106</v>
      </c>
      <c r="I10836" t="str">
        <f>VLOOKUP($B10836&amp;$E10836,'Employee List'!$A:$E,5,0)</f>
        <v>E-1259</v>
      </c>
    </row>
    <row r="10837" spans="1:9" x14ac:dyDescent="0.35">
      <c r="A10837" t="s">
        <v>1257</v>
      </c>
      <c r="B10837" t="s">
        <v>184</v>
      </c>
      <c r="C10837" t="s">
        <v>374</v>
      </c>
      <c r="D10837" t="s">
        <v>1277</v>
      </c>
      <c r="E10837" t="s">
        <v>31</v>
      </c>
      <c r="F10837">
        <v>10036</v>
      </c>
      <c r="G10837">
        <v>9152</v>
      </c>
      <c r="H10837">
        <v>0.91191709844559588</v>
      </c>
      <c r="I10837" t="str">
        <f>VLOOKUP($B10837&amp;$E10837,'Employee List'!$A:$E,5,0)</f>
        <v>E-1259</v>
      </c>
    </row>
    <row r="10838" spans="1:9" x14ac:dyDescent="0.35">
      <c r="A10838" t="s">
        <v>1257</v>
      </c>
      <c r="B10838" t="s">
        <v>184</v>
      </c>
      <c r="C10838" t="s">
        <v>374</v>
      </c>
      <c r="D10838" t="s">
        <v>1278</v>
      </c>
      <c r="E10838" t="s">
        <v>29</v>
      </c>
      <c r="F10838">
        <v>16959</v>
      </c>
      <c r="G10838">
        <v>5485</v>
      </c>
      <c r="H10838">
        <v>0.32342708886137156</v>
      </c>
      <c r="I10838" t="str">
        <f>VLOOKUP($B10838&amp;$E10838,'Employee List'!$A:$E,5,0)</f>
        <v>E-1259</v>
      </c>
    </row>
    <row r="10839" spans="1:9" x14ac:dyDescent="0.35">
      <c r="A10839" t="s">
        <v>1257</v>
      </c>
      <c r="B10839" t="s">
        <v>184</v>
      </c>
      <c r="C10839" t="s">
        <v>374</v>
      </c>
      <c r="D10839" t="s">
        <v>1278</v>
      </c>
      <c r="E10839" t="s">
        <v>30</v>
      </c>
      <c r="F10839">
        <v>16874</v>
      </c>
      <c r="G10839">
        <v>8087</v>
      </c>
      <c r="H10839">
        <v>0.47925803010548773</v>
      </c>
      <c r="I10839" t="str">
        <f>VLOOKUP($B10839&amp;$E10839,'Employee List'!$A:$E,5,0)</f>
        <v>E-1259</v>
      </c>
    </row>
    <row r="10840" spans="1:9" x14ac:dyDescent="0.35">
      <c r="A10840" t="s">
        <v>1257</v>
      </c>
      <c r="B10840" t="s">
        <v>184</v>
      </c>
      <c r="C10840" t="s">
        <v>374</v>
      </c>
      <c r="D10840" t="s">
        <v>1278</v>
      </c>
      <c r="E10840" t="s">
        <v>31</v>
      </c>
      <c r="F10840">
        <v>16939</v>
      </c>
      <c r="G10840">
        <v>10758</v>
      </c>
      <c r="H10840">
        <v>0.63510242635338565</v>
      </c>
      <c r="I10840" t="str">
        <f>VLOOKUP($B10840&amp;$E10840,'Employee List'!$A:$E,5,0)</f>
        <v>E-1259</v>
      </c>
    </row>
    <row r="10841" spans="1:9" x14ac:dyDescent="0.35">
      <c r="A10841" t="s">
        <v>1257</v>
      </c>
      <c r="B10841" t="s">
        <v>184</v>
      </c>
      <c r="C10841" t="s">
        <v>374</v>
      </c>
      <c r="D10841" t="s">
        <v>1279</v>
      </c>
      <c r="E10841" t="s">
        <v>29</v>
      </c>
      <c r="F10841">
        <v>3492</v>
      </c>
      <c r="G10841">
        <v>3859</v>
      </c>
      <c r="H10841">
        <v>1.1050973654066438</v>
      </c>
      <c r="I10841" t="str">
        <f>VLOOKUP($B10841&amp;$E10841,'Employee List'!$A:$E,5,0)</f>
        <v>E-1259</v>
      </c>
    </row>
    <row r="10842" spans="1:9" x14ac:dyDescent="0.35">
      <c r="A10842" t="s">
        <v>1257</v>
      </c>
      <c r="B10842" t="s">
        <v>184</v>
      </c>
      <c r="C10842" t="s">
        <v>374</v>
      </c>
      <c r="D10842" t="s">
        <v>1279</v>
      </c>
      <c r="E10842" t="s">
        <v>30</v>
      </c>
      <c r="F10842">
        <v>2175</v>
      </c>
      <c r="G10842">
        <v>2960</v>
      </c>
      <c r="H10842">
        <v>1.360919540229885</v>
      </c>
      <c r="I10842" t="str">
        <f>VLOOKUP($B10842&amp;$E10842,'Employee List'!$A:$E,5,0)</f>
        <v>E-1259</v>
      </c>
    </row>
    <row r="10843" spans="1:9" x14ac:dyDescent="0.35">
      <c r="A10843" t="s">
        <v>1257</v>
      </c>
      <c r="B10843" t="s">
        <v>184</v>
      </c>
      <c r="C10843" t="s">
        <v>374</v>
      </c>
      <c r="D10843" t="s">
        <v>1279</v>
      </c>
      <c r="E10843" t="s">
        <v>31</v>
      </c>
      <c r="F10843">
        <v>4496</v>
      </c>
      <c r="G10843">
        <v>5443</v>
      </c>
      <c r="H10843">
        <v>1.2106316725978647</v>
      </c>
      <c r="I10843" t="str">
        <f>VLOOKUP($B10843&amp;$E10843,'Employee List'!$A:$E,5,0)</f>
        <v>E-1259</v>
      </c>
    </row>
    <row r="10844" spans="1:9" x14ac:dyDescent="0.35">
      <c r="A10844" t="s">
        <v>1257</v>
      </c>
      <c r="B10844" t="s">
        <v>184</v>
      </c>
      <c r="C10844" t="s">
        <v>374</v>
      </c>
      <c r="D10844" t="s">
        <v>1280</v>
      </c>
      <c r="E10844" t="s">
        <v>29</v>
      </c>
      <c r="F10844">
        <v>4100</v>
      </c>
      <c r="G10844">
        <v>2498</v>
      </c>
      <c r="H10844">
        <v>0.60926829268292682</v>
      </c>
      <c r="I10844" t="str">
        <f>VLOOKUP($B10844&amp;$E10844,'Employee List'!$A:$E,5,0)</f>
        <v>E-1259</v>
      </c>
    </row>
    <row r="10845" spans="1:9" x14ac:dyDescent="0.35">
      <c r="A10845" t="s">
        <v>1257</v>
      </c>
      <c r="B10845" t="s">
        <v>184</v>
      </c>
      <c r="C10845" t="s">
        <v>374</v>
      </c>
      <c r="D10845" t="s">
        <v>1280</v>
      </c>
      <c r="E10845" t="s">
        <v>30</v>
      </c>
      <c r="F10845">
        <v>3939</v>
      </c>
      <c r="G10845">
        <v>1323</v>
      </c>
      <c r="H10845">
        <v>0.33587204874333587</v>
      </c>
      <c r="I10845" t="str">
        <f>VLOOKUP($B10845&amp;$E10845,'Employee List'!$A:$E,5,0)</f>
        <v>E-1259</v>
      </c>
    </row>
    <row r="10846" spans="1:9" x14ac:dyDescent="0.35">
      <c r="A10846" t="s">
        <v>1257</v>
      </c>
      <c r="B10846" t="s">
        <v>184</v>
      </c>
      <c r="C10846" t="s">
        <v>374</v>
      </c>
      <c r="D10846" t="s">
        <v>1280</v>
      </c>
      <c r="E10846" t="s">
        <v>31</v>
      </c>
      <c r="F10846">
        <v>3395</v>
      </c>
      <c r="G10846">
        <v>1570</v>
      </c>
      <c r="H10846">
        <v>0.46244477172312226</v>
      </c>
      <c r="I10846" t="str">
        <f>VLOOKUP($B10846&amp;$E10846,'Employee List'!$A:$E,5,0)</f>
        <v>E-1259</v>
      </c>
    </row>
    <row r="10847" spans="1:9" x14ac:dyDescent="0.35">
      <c r="A10847" t="s">
        <v>1257</v>
      </c>
      <c r="B10847" t="s">
        <v>184</v>
      </c>
      <c r="C10847" t="s">
        <v>374</v>
      </c>
      <c r="D10847" t="s">
        <v>1262</v>
      </c>
      <c r="E10847" t="s">
        <v>29</v>
      </c>
      <c r="F10847">
        <v>55388</v>
      </c>
      <c r="G10847">
        <v>56670</v>
      </c>
      <c r="H10847">
        <v>1.0231458077561926</v>
      </c>
      <c r="I10847" t="str">
        <f>VLOOKUP($B10847&amp;$E10847,'Employee List'!$A:$E,5,0)</f>
        <v>E-1259</v>
      </c>
    </row>
    <row r="10848" spans="1:9" x14ac:dyDescent="0.35">
      <c r="A10848" t="s">
        <v>1257</v>
      </c>
      <c r="B10848" t="s">
        <v>184</v>
      </c>
      <c r="C10848" t="s">
        <v>374</v>
      </c>
      <c r="D10848" t="s">
        <v>1262</v>
      </c>
      <c r="E10848" t="s">
        <v>30</v>
      </c>
      <c r="F10848">
        <v>56218</v>
      </c>
      <c r="G10848">
        <v>73117</v>
      </c>
      <c r="H10848">
        <v>1.3005976733430573</v>
      </c>
      <c r="I10848" t="str">
        <f>VLOOKUP($B10848&amp;$E10848,'Employee List'!$A:$E,5,0)</f>
        <v>E-1259</v>
      </c>
    </row>
    <row r="10849" spans="1:9" x14ac:dyDescent="0.35">
      <c r="A10849" t="s">
        <v>1257</v>
      </c>
      <c r="B10849" t="s">
        <v>184</v>
      </c>
      <c r="C10849" t="s">
        <v>374</v>
      </c>
      <c r="D10849" t="s">
        <v>1262</v>
      </c>
      <c r="E10849" t="s">
        <v>31</v>
      </c>
      <c r="F10849">
        <v>56897</v>
      </c>
      <c r="G10849">
        <v>51652</v>
      </c>
      <c r="H10849">
        <v>0.90781587781429596</v>
      </c>
      <c r="I10849" t="str">
        <f>VLOOKUP($B10849&amp;$E10849,'Employee List'!$A:$E,5,0)</f>
        <v>E-1259</v>
      </c>
    </row>
    <row r="10850" spans="1:9" x14ac:dyDescent="0.35">
      <c r="A10850" t="s">
        <v>1257</v>
      </c>
      <c r="B10850" t="s">
        <v>184</v>
      </c>
      <c r="C10850" t="s">
        <v>374</v>
      </c>
      <c r="D10850" t="s">
        <v>1282</v>
      </c>
      <c r="E10850" t="s">
        <v>29</v>
      </c>
      <c r="F10850">
        <v>3240</v>
      </c>
      <c r="G10850">
        <v>2168</v>
      </c>
      <c r="H10850">
        <v>0.66913580246913584</v>
      </c>
      <c r="I10850" t="str">
        <f>VLOOKUP($B10850&amp;$E10850,'Employee List'!$A:$E,5,0)</f>
        <v>E-1259</v>
      </c>
    </row>
    <row r="10851" spans="1:9" x14ac:dyDescent="0.35">
      <c r="A10851" t="s">
        <v>1257</v>
      </c>
      <c r="B10851" t="s">
        <v>184</v>
      </c>
      <c r="C10851" t="s">
        <v>374</v>
      </c>
      <c r="D10851" t="s">
        <v>1281</v>
      </c>
      <c r="E10851" t="s">
        <v>29</v>
      </c>
      <c r="F10851">
        <v>4327</v>
      </c>
      <c r="G10851">
        <v>1870</v>
      </c>
      <c r="H10851">
        <v>0.43217009475387103</v>
      </c>
      <c r="I10851" t="str">
        <f>VLOOKUP($B10851&amp;$E10851,'Employee List'!$A:$E,5,0)</f>
        <v>E-1259</v>
      </c>
    </row>
    <row r="10852" spans="1:9" x14ac:dyDescent="0.35">
      <c r="A10852" t="s">
        <v>1257</v>
      </c>
      <c r="B10852" t="s">
        <v>184</v>
      </c>
      <c r="C10852" t="s">
        <v>374</v>
      </c>
      <c r="D10852" t="s">
        <v>1281</v>
      </c>
      <c r="E10852" t="s">
        <v>30</v>
      </c>
      <c r="F10852">
        <v>4803</v>
      </c>
      <c r="G10852">
        <v>7758</v>
      </c>
      <c r="H10852">
        <v>1.6152404747033104</v>
      </c>
      <c r="I10852" t="str">
        <f>VLOOKUP($B10852&amp;$E10852,'Employee List'!$A:$E,5,0)</f>
        <v>E-1259</v>
      </c>
    </row>
    <row r="10853" spans="1:9" x14ac:dyDescent="0.35">
      <c r="A10853" t="s">
        <v>1257</v>
      </c>
      <c r="B10853" t="s">
        <v>184</v>
      </c>
      <c r="C10853" t="s">
        <v>374</v>
      </c>
      <c r="D10853" t="s">
        <v>1281</v>
      </c>
      <c r="E10853" t="s">
        <v>31</v>
      </c>
      <c r="F10853">
        <v>3524</v>
      </c>
      <c r="G10853">
        <v>6316</v>
      </c>
      <c r="H10853">
        <v>1.7922814982973894</v>
      </c>
      <c r="I10853" t="str">
        <f>VLOOKUP($B10853&amp;$E10853,'Employee List'!$A:$E,5,0)</f>
        <v>E-1259</v>
      </c>
    </row>
    <row r="10854" spans="1:9" x14ac:dyDescent="0.35">
      <c r="A10854" t="s">
        <v>1257</v>
      </c>
      <c r="B10854" t="s">
        <v>185</v>
      </c>
      <c r="C10854" t="s">
        <v>374</v>
      </c>
      <c r="D10854" t="s">
        <v>1274</v>
      </c>
      <c r="E10854" t="s">
        <v>29</v>
      </c>
      <c r="F10854">
        <v>39706</v>
      </c>
      <c r="G10854">
        <v>33784</v>
      </c>
      <c r="H10854">
        <v>0.85085377524807337</v>
      </c>
      <c r="I10854" t="str">
        <f>VLOOKUP($B10854&amp;$E10854,'Employee List'!$A:$E,5,0)</f>
        <v>E-1260</v>
      </c>
    </row>
    <row r="10855" spans="1:9" x14ac:dyDescent="0.35">
      <c r="A10855" t="s">
        <v>1257</v>
      </c>
      <c r="B10855" t="s">
        <v>185</v>
      </c>
      <c r="C10855" t="s">
        <v>374</v>
      </c>
      <c r="D10855" t="s">
        <v>1274</v>
      </c>
      <c r="E10855" t="s">
        <v>30</v>
      </c>
      <c r="F10855">
        <v>42388</v>
      </c>
      <c r="G10855">
        <v>31244</v>
      </c>
      <c r="H10855">
        <v>0.73709540435972443</v>
      </c>
      <c r="I10855" t="str">
        <f>VLOOKUP($B10855&amp;$E10855,'Employee List'!$A:$E,5,0)</f>
        <v>E-1260</v>
      </c>
    </row>
    <row r="10856" spans="1:9" x14ac:dyDescent="0.35">
      <c r="A10856" t="s">
        <v>1257</v>
      </c>
      <c r="B10856" t="s">
        <v>185</v>
      </c>
      <c r="C10856" t="s">
        <v>374</v>
      </c>
      <c r="D10856" t="s">
        <v>1274</v>
      </c>
      <c r="E10856" t="s">
        <v>31</v>
      </c>
      <c r="F10856">
        <v>38684</v>
      </c>
      <c r="G10856">
        <v>25791</v>
      </c>
      <c r="H10856">
        <v>0.66670975080136485</v>
      </c>
      <c r="I10856" t="str">
        <f>VLOOKUP($B10856&amp;$E10856,'Employee List'!$A:$E,5,0)</f>
        <v>E-1260</v>
      </c>
    </row>
    <row r="10857" spans="1:9" x14ac:dyDescent="0.35">
      <c r="A10857" t="s">
        <v>1257</v>
      </c>
      <c r="B10857" t="s">
        <v>185</v>
      </c>
      <c r="C10857" t="s">
        <v>374</v>
      </c>
      <c r="D10857" t="s">
        <v>1263</v>
      </c>
      <c r="E10857" t="s">
        <v>29</v>
      </c>
      <c r="F10857">
        <v>37161</v>
      </c>
      <c r="G10857">
        <v>12461</v>
      </c>
      <c r="H10857">
        <v>0.33532466833508245</v>
      </c>
      <c r="I10857" t="str">
        <f>VLOOKUP($B10857&amp;$E10857,'Employee List'!$A:$E,5,0)</f>
        <v>E-1260</v>
      </c>
    </row>
    <row r="10858" spans="1:9" x14ac:dyDescent="0.35">
      <c r="A10858" t="s">
        <v>1257</v>
      </c>
      <c r="B10858" t="s">
        <v>185</v>
      </c>
      <c r="C10858" t="s">
        <v>374</v>
      </c>
      <c r="D10858" t="s">
        <v>1263</v>
      </c>
      <c r="E10858" t="s">
        <v>30</v>
      </c>
      <c r="F10858">
        <v>35719</v>
      </c>
      <c r="G10858">
        <v>4647</v>
      </c>
      <c r="H10858">
        <v>0.13009882695484196</v>
      </c>
      <c r="I10858" t="str">
        <f>VLOOKUP($B10858&amp;$E10858,'Employee List'!$A:$E,5,0)</f>
        <v>E-1260</v>
      </c>
    </row>
    <row r="10859" spans="1:9" x14ac:dyDescent="0.35">
      <c r="A10859" t="s">
        <v>1257</v>
      </c>
      <c r="B10859" t="s">
        <v>185</v>
      </c>
      <c r="C10859" t="s">
        <v>374</v>
      </c>
      <c r="D10859" t="s">
        <v>1263</v>
      </c>
      <c r="E10859" t="s">
        <v>31</v>
      </c>
      <c r="F10859">
        <v>38270</v>
      </c>
      <c r="G10859">
        <v>25990</v>
      </c>
      <c r="H10859">
        <v>0.67912202769793573</v>
      </c>
      <c r="I10859" t="str">
        <f>VLOOKUP($B10859&amp;$E10859,'Employee List'!$A:$E,5,0)</f>
        <v>E-1260</v>
      </c>
    </row>
    <row r="10860" spans="1:9" x14ac:dyDescent="0.35">
      <c r="A10860" t="s">
        <v>1257</v>
      </c>
      <c r="B10860" t="s">
        <v>185</v>
      </c>
      <c r="C10860" t="s">
        <v>374</v>
      </c>
      <c r="D10860" t="s">
        <v>1264</v>
      </c>
      <c r="E10860" t="s">
        <v>29</v>
      </c>
      <c r="F10860">
        <v>1243</v>
      </c>
      <c r="G10860">
        <v>3857</v>
      </c>
      <c r="H10860">
        <v>3.1029766693483509</v>
      </c>
      <c r="I10860" t="str">
        <f>VLOOKUP($B10860&amp;$E10860,'Employee List'!$A:$E,5,0)</f>
        <v>E-1260</v>
      </c>
    </row>
    <row r="10861" spans="1:9" x14ac:dyDescent="0.35">
      <c r="A10861" t="s">
        <v>1257</v>
      </c>
      <c r="B10861" t="s">
        <v>185</v>
      </c>
      <c r="C10861" t="s">
        <v>374</v>
      </c>
      <c r="D10861" t="s">
        <v>1264</v>
      </c>
      <c r="E10861" t="s">
        <v>30</v>
      </c>
      <c r="F10861">
        <v>3685</v>
      </c>
      <c r="G10861">
        <v>17789</v>
      </c>
      <c r="H10861">
        <v>4.827408412483039</v>
      </c>
      <c r="I10861" t="str">
        <f>VLOOKUP($B10861&amp;$E10861,'Employee List'!$A:$E,5,0)</f>
        <v>E-1260</v>
      </c>
    </row>
    <row r="10862" spans="1:9" x14ac:dyDescent="0.35">
      <c r="A10862" t="s">
        <v>1257</v>
      </c>
      <c r="B10862" t="s">
        <v>185</v>
      </c>
      <c r="C10862" t="s">
        <v>374</v>
      </c>
      <c r="D10862" t="s">
        <v>1264</v>
      </c>
      <c r="E10862" t="s">
        <v>31</v>
      </c>
      <c r="F10862">
        <v>3205</v>
      </c>
      <c r="G10862">
        <v>2623</v>
      </c>
      <c r="H10862">
        <v>0.81840873634945399</v>
      </c>
      <c r="I10862" t="str">
        <f>VLOOKUP($B10862&amp;$E10862,'Employee List'!$A:$E,5,0)</f>
        <v>E-1260</v>
      </c>
    </row>
    <row r="10863" spans="1:9" x14ac:dyDescent="0.35">
      <c r="A10863" t="s">
        <v>1257</v>
      </c>
      <c r="B10863" t="s">
        <v>185</v>
      </c>
      <c r="C10863" t="s">
        <v>374</v>
      </c>
      <c r="D10863" t="s">
        <v>1265</v>
      </c>
      <c r="E10863" t="s">
        <v>29</v>
      </c>
      <c r="F10863">
        <v>7925</v>
      </c>
      <c r="G10863">
        <v>23919</v>
      </c>
      <c r="H10863">
        <v>3.0181703470031547</v>
      </c>
      <c r="I10863" t="str">
        <f>VLOOKUP($B10863&amp;$E10863,'Employee List'!$A:$E,5,0)</f>
        <v>E-1260</v>
      </c>
    </row>
    <row r="10864" spans="1:9" x14ac:dyDescent="0.35">
      <c r="A10864" t="s">
        <v>1257</v>
      </c>
      <c r="B10864" t="s">
        <v>185</v>
      </c>
      <c r="C10864" t="s">
        <v>374</v>
      </c>
      <c r="D10864" t="s">
        <v>1265</v>
      </c>
      <c r="E10864" t="s">
        <v>30</v>
      </c>
      <c r="F10864">
        <v>10648</v>
      </c>
      <c r="G10864">
        <v>21399</v>
      </c>
      <c r="H10864">
        <v>2.0096731780616079</v>
      </c>
      <c r="I10864" t="str">
        <f>VLOOKUP($B10864&amp;$E10864,'Employee List'!$A:$E,5,0)</f>
        <v>E-1260</v>
      </c>
    </row>
    <row r="10865" spans="1:9" x14ac:dyDescent="0.35">
      <c r="A10865" t="s">
        <v>1257</v>
      </c>
      <c r="B10865" t="s">
        <v>185</v>
      </c>
      <c r="C10865" t="s">
        <v>374</v>
      </c>
      <c r="D10865" t="s">
        <v>1265</v>
      </c>
      <c r="E10865" t="s">
        <v>31</v>
      </c>
      <c r="F10865">
        <v>8639</v>
      </c>
      <c r="G10865">
        <v>13199</v>
      </c>
      <c r="H10865">
        <v>1.5278388702396111</v>
      </c>
      <c r="I10865" t="str">
        <f>VLOOKUP($B10865&amp;$E10865,'Employee List'!$A:$E,5,0)</f>
        <v>E-1260</v>
      </c>
    </row>
    <row r="10866" spans="1:9" x14ac:dyDescent="0.35">
      <c r="A10866" t="s">
        <v>1257</v>
      </c>
      <c r="B10866" t="s">
        <v>185</v>
      </c>
      <c r="C10866" t="s">
        <v>374</v>
      </c>
      <c r="D10866" t="s">
        <v>1260</v>
      </c>
      <c r="E10866" t="s">
        <v>29</v>
      </c>
      <c r="F10866">
        <v>128349</v>
      </c>
      <c r="G10866">
        <v>117153</v>
      </c>
      <c r="H10866">
        <v>0.91276909052661104</v>
      </c>
      <c r="I10866" t="str">
        <f>VLOOKUP($B10866&amp;$E10866,'Employee List'!$A:$E,5,0)</f>
        <v>E-1260</v>
      </c>
    </row>
    <row r="10867" spans="1:9" x14ac:dyDescent="0.35">
      <c r="A10867" t="s">
        <v>1257</v>
      </c>
      <c r="B10867" t="s">
        <v>185</v>
      </c>
      <c r="C10867" t="s">
        <v>374</v>
      </c>
      <c r="D10867" t="s">
        <v>1260</v>
      </c>
      <c r="E10867" t="s">
        <v>30</v>
      </c>
      <c r="F10867">
        <v>128884</v>
      </c>
      <c r="G10867">
        <v>121457</v>
      </c>
      <c r="H10867">
        <v>0.94237453834455787</v>
      </c>
      <c r="I10867" t="str">
        <f>VLOOKUP($B10867&amp;$E10867,'Employee List'!$A:$E,5,0)</f>
        <v>E-1260</v>
      </c>
    </row>
    <row r="10868" spans="1:9" x14ac:dyDescent="0.35">
      <c r="A10868" t="s">
        <v>1257</v>
      </c>
      <c r="B10868" t="s">
        <v>185</v>
      </c>
      <c r="C10868" t="s">
        <v>374</v>
      </c>
      <c r="D10868" t="s">
        <v>1260</v>
      </c>
      <c r="E10868" t="s">
        <v>31</v>
      </c>
      <c r="F10868">
        <v>145112</v>
      </c>
      <c r="G10868">
        <v>187978</v>
      </c>
      <c r="H10868">
        <v>1.295399415623794</v>
      </c>
      <c r="I10868" t="str">
        <f>VLOOKUP($B10868&amp;$E10868,'Employee List'!$A:$E,5,0)</f>
        <v>E-1260</v>
      </c>
    </row>
    <row r="10869" spans="1:9" x14ac:dyDescent="0.35">
      <c r="A10869" t="s">
        <v>1257</v>
      </c>
      <c r="B10869" t="s">
        <v>185</v>
      </c>
      <c r="C10869" t="s">
        <v>374</v>
      </c>
      <c r="D10869" t="s">
        <v>1261</v>
      </c>
      <c r="E10869" t="s">
        <v>29</v>
      </c>
      <c r="F10869">
        <v>128670</v>
      </c>
      <c r="G10869">
        <v>119652</v>
      </c>
      <c r="H10869">
        <v>0.92991373280484957</v>
      </c>
      <c r="I10869" t="str">
        <f>VLOOKUP($B10869&amp;$E10869,'Employee List'!$A:$E,5,0)</f>
        <v>E-1260</v>
      </c>
    </row>
    <row r="10870" spans="1:9" x14ac:dyDescent="0.35">
      <c r="A10870" t="s">
        <v>1257</v>
      </c>
      <c r="B10870" t="s">
        <v>185</v>
      </c>
      <c r="C10870" t="s">
        <v>374</v>
      </c>
      <c r="D10870" t="s">
        <v>1261</v>
      </c>
      <c r="E10870" t="s">
        <v>30</v>
      </c>
      <c r="F10870">
        <v>131174</v>
      </c>
      <c r="G10870">
        <v>103479</v>
      </c>
      <c r="H10870">
        <v>0.78886822083644625</v>
      </c>
      <c r="I10870" t="str">
        <f>VLOOKUP($B10870&amp;$E10870,'Employee List'!$A:$E,5,0)</f>
        <v>E-1260</v>
      </c>
    </row>
    <row r="10871" spans="1:9" x14ac:dyDescent="0.35">
      <c r="A10871" t="s">
        <v>1257</v>
      </c>
      <c r="B10871" t="s">
        <v>185</v>
      </c>
      <c r="C10871" t="s">
        <v>374</v>
      </c>
      <c r="D10871" t="s">
        <v>1261</v>
      </c>
      <c r="E10871" t="s">
        <v>31</v>
      </c>
      <c r="F10871">
        <v>131023</v>
      </c>
      <c r="G10871">
        <v>95536</v>
      </c>
      <c r="H10871">
        <v>0.72915442326919699</v>
      </c>
      <c r="I10871" t="str">
        <f>VLOOKUP($B10871&amp;$E10871,'Employee List'!$A:$E,5,0)</f>
        <v>E-1260</v>
      </c>
    </row>
    <row r="10872" spans="1:9" x14ac:dyDescent="0.35">
      <c r="A10872" t="s">
        <v>1257</v>
      </c>
      <c r="B10872" t="s">
        <v>185</v>
      </c>
      <c r="C10872" t="s">
        <v>374</v>
      </c>
      <c r="D10872" t="s">
        <v>1266</v>
      </c>
      <c r="E10872" t="s">
        <v>29</v>
      </c>
      <c r="F10872">
        <v>95211</v>
      </c>
      <c r="G10872">
        <v>100416</v>
      </c>
      <c r="H10872">
        <v>1.0546680530610959</v>
      </c>
      <c r="I10872" t="str">
        <f>VLOOKUP($B10872&amp;$E10872,'Employee List'!$A:$E,5,0)</f>
        <v>E-1260</v>
      </c>
    </row>
    <row r="10873" spans="1:9" x14ac:dyDescent="0.35">
      <c r="A10873" t="s">
        <v>1257</v>
      </c>
      <c r="B10873" t="s">
        <v>185</v>
      </c>
      <c r="C10873" t="s">
        <v>374</v>
      </c>
      <c r="D10873" t="s">
        <v>1266</v>
      </c>
      <c r="E10873" t="s">
        <v>30</v>
      </c>
      <c r="F10873">
        <v>99224</v>
      </c>
      <c r="G10873">
        <v>91717</v>
      </c>
      <c r="H10873">
        <v>0.92434290091106985</v>
      </c>
      <c r="I10873" t="str">
        <f>VLOOKUP($B10873&amp;$E10873,'Employee List'!$A:$E,5,0)</f>
        <v>E-1260</v>
      </c>
    </row>
    <row r="10874" spans="1:9" x14ac:dyDescent="0.35">
      <c r="A10874" t="s">
        <v>1257</v>
      </c>
      <c r="B10874" t="s">
        <v>185</v>
      </c>
      <c r="C10874" t="s">
        <v>374</v>
      </c>
      <c r="D10874" t="s">
        <v>1266</v>
      </c>
      <c r="E10874" t="s">
        <v>31</v>
      </c>
      <c r="F10874">
        <v>99169</v>
      </c>
      <c r="G10874">
        <v>75594</v>
      </c>
      <c r="H10874">
        <v>0.76227450110417572</v>
      </c>
      <c r="I10874" t="str">
        <f>VLOOKUP($B10874&amp;$E10874,'Employee List'!$A:$E,5,0)</f>
        <v>E-1260</v>
      </c>
    </row>
    <row r="10875" spans="1:9" x14ac:dyDescent="0.35">
      <c r="A10875" t="s">
        <v>1257</v>
      </c>
      <c r="B10875" t="s">
        <v>185</v>
      </c>
      <c r="C10875" t="s">
        <v>374</v>
      </c>
      <c r="D10875" t="s">
        <v>1267</v>
      </c>
      <c r="E10875" t="s">
        <v>29</v>
      </c>
      <c r="F10875">
        <v>49950</v>
      </c>
      <c r="G10875">
        <v>38151</v>
      </c>
      <c r="H10875">
        <v>0.76378378378378375</v>
      </c>
      <c r="I10875" t="str">
        <f>VLOOKUP($B10875&amp;$E10875,'Employee List'!$A:$E,5,0)</f>
        <v>E-1260</v>
      </c>
    </row>
    <row r="10876" spans="1:9" x14ac:dyDescent="0.35">
      <c r="A10876" t="s">
        <v>1257</v>
      </c>
      <c r="B10876" t="s">
        <v>185</v>
      </c>
      <c r="C10876" t="s">
        <v>374</v>
      </c>
      <c r="D10876" t="s">
        <v>1267</v>
      </c>
      <c r="E10876" t="s">
        <v>30</v>
      </c>
      <c r="F10876">
        <v>49938</v>
      </c>
      <c r="G10876">
        <v>35813</v>
      </c>
      <c r="H10876">
        <v>0.71714926508871002</v>
      </c>
      <c r="I10876" t="str">
        <f>VLOOKUP($B10876&amp;$E10876,'Employee List'!$A:$E,5,0)</f>
        <v>E-1260</v>
      </c>
    </row>
    <row r="10877" spans="1:9" x14ac:dyDescent="0.35">
      <c r="A10877" t="s">
        <v>1257</v>
      </c>
      <c r="B10877" t="s">
        <v>185</v>
      </c>
      <c r="C10877" t="s">
        <v>374</v>
      </c>
      <c r="D10877" t="s">
        <v>1267</v>
      </c>
      <c r="E10877" t="s">
        <v>31</v>
      </c>
      <c r="F10877">
        <v>47660</v>
      </c>
      <c r="G10877">
        <v>32389</v>
      </c>
      <c r="H10877">
        <v>0.67958455728073852</v>
      </c>
      <c r="I10877" t="str">
        <f>VLOOKUP($B10877&amp;$E10877,'Employee List'!$A:$E,5,0)</f>
        <v>E-1260</v>
      </c>
    </row>
    <row r="10878" spans="1:9" x14ac:dyDescent="0.35">
      <c r="A10878" t="s">
        <v>1257</v>
      </c>
      <c r="B10878" t="s">
        <v>185</v>
      </c>
      <c r="C10878" t="s">
        <v>374</v>
      </c>
      <c r="D10878" t="s">
        <v>1268</v>
      </c>
      <c r="E10878" t="s">
        <v>29</v>
      </c>
      <c r="F10878">
        <v>12634</v>
      </c>
      <c r="G10878">
        <v>7042</v>
      </c>
      <c r="H10878">
        <v>0.5573848345733734</v>
      </c>
      <c r="I10878" t="str">
        <f>VLOOKUP($B10878&amp;$E10878,'Employee List'!$A:$E,5,0)</f>
        <v>E-1260</v>
      </c>
    </row>
    <row r="10879" spans="1:9" x14ac:dyDescent="0.35">
      <c r="A10879" t="s">
        <v>1257</v>
      </c>
      <c r="B10879" t="s">
        <v>185</v>
      </c>
      <c r="C10879" t="s">
        <v>374</v>
      </c>
      <c r="D10879" t="s">
        <v>1268</v>
      </c>
      <c r="E10879" t="s">
        <v>30</v>
      </c>
      <c r="F10879">
        <v>11040</v>
      </c>
      <c r="G10879">
        <v>6919</v>
      </c>
      <c r="H10879">
        <v>0.62672101449275364</v>
      </c>
      <c r="I10879" t="str">
        <f>VLOOKUP($B10879&amp;$E10879,'Employee List'!$A:$E,5,0)</f>
        <v>E-1260</v>
      </c>
    </row>
    <row r="10880" spans="1:9" x14ac:dyDescent="0.35">
      <c r="A10880" t="s">
        <v>1257</v>
      </c>
      <c r="B10880" t="s">
        <v>185</v>
      </c>
      <c r="C10880" t="s">
        <v>374</v>
      </c>
      <c r="D10880" t="s">
        <v>1268</v>
      </c>
      <c r="E10880" t="s">
        <v>31</v>
      </c>
      <c r="F10880">
        <v>11759</v>
      </c>
      <c r="G10880">
        <v>10550</v>
      </c>
      <c r="H10880">
        <v>0.89718513479037332</v>
      </c>
      <c r="I10880" t="str">
        <f>VLOOKUP($B10880&amp;$E10880,'Employee List'!$A:$E,5,0)</f>
        <v>E-1260</v>
      </c>
    </row>
    <row r="10881" spans="1:9" x14ac:dyDescent="0.35">
      <c r="A10881" t="s">
        <v>1257</v>
      </c>
      <c r="B10881" t="s">
        <v>185</v>
      </c>
      <c r="C10881" t="s">
        <v>374</v>
      </c>
      <c r="D10881" t="s">
        <v>1269</v>
      </c>
      <c r="E10881" t="s">
        <v>29</v>
      </c>
      <c r="F10881">
        <v>17348</v>
      </c>
      <c r="G10881">
        <v>51134</v>
      </c>
      <c r="H10881">
        <v>2.9475443855199446</v>
      </c>
      <c r="I10881" t="str">
        <f>VLOOKUP($B10881&amp;$E10881,'Employee List'!$A:$E,5,0)</f>
        <v>E-1260</v>
      </c>
    </row>
    <row r="10882" spans="1:9" x14ac:dyDescent="0.35">
      <c r="A10882" t="s">
        <v>1257</v>
      </c>
      <c r="B10882" t="s">
        <v>185</v>
      </c>
      <c r="C10882" t="s">
        <v>374</v>
      </c>
      <c r="D10882" t="s">
        <v>1269</v>
      </c>
      <c r="E10882" t="s">
        <v>30</v>
      </c>
      <c r="F10882">
        <v>15201</v>
      </c>
      <c r="G10882">
        <v>38259</v>
      </c>
      <c r="H10882">
        <v>2.516873889875666</v>
      </c>
      <c r="I10882" t="str">
        <f>VLOOKUP($B10882&amp;$E10882,'Employee List'!$A:$E,5,0)</f>
        <v>E-1260</v>
      </c>
    </row>
    <row r="10883" spans="1:9" x14ac:dyDescent="0.35">
      <c r="A10883" t="s">
        <v>1257</v>
      </c>
      <c r="B10883" t="s">
        <v>185</v>
      </c>
      <c r="C10883" t="s">
        <v>374</v>
      </c>
      <c r="D10883" t="s">
        <v>1269</v>
      </c>
      <c r="E10883" t="s">
        <v>31</v>
      </c>
      <c r="F10883">
        <v>14640</v>
      </c>
      <c r="G10883">
        <v>26714</v>
      </c>
      <c r="H10883">
        <v>1.8247267759562842</v>
      </c>
      <c r="I10883" t="str">
        <f>VLOOKUP($B10883&amp;$E10883,'Employee List'!$A:$E,5,0)</f>
        <v>E-1260</v>
      </c>
    </row>
    <row r="10884" spans="1:9" x14ac:dyDescent="0.35">
      <c r="A10884" t="s">
        <v>1257</v>
      </c>
      <c r="B10884" t="s">
        <v>185</v>
      </c>
      <c r="C10884" t="s">
        <v>374</v>
      </c>
      <c r="D10884" t="s">
        <v>1270</v>
      </c>
      <c r="E10884" t="s">
        <v>29</v>
      </c>
      <c r="F10884">
        <v>11004</v>
      </c>
      <c r="G10884">
        <v>8539</v>
      </c>
      <c r="H10884">
        <v>0.77599054889131225</v>
      </c>
      <c r="I10884" t="str">
        <f>VLOOKUP($B10884&amp;$E10884,'Employee List'!$A:$E,5,0)</f>
        <v>E-1260</v>
      </c>
    </row>
    <row r="10885" spans="1:9" x14ac:dyDescent="0.35">
      <c r="A10885" t="s">
        <v>1257</v>
      </c>
      <c r="B10885" t="s">
        <v>185</v>
      </c>
      <c r="C10885" t="s">
        <v>374</v>
      </c>
      <c r="D10885" t="s">
        <v>1270</v>
      </c>
      <c r="E10885" t="s">
        <v>30</v>
      </c>
      <c r="F10885">
        <v>14148</v>
      </c>
      <c r="G10885">
        <v>7984</v>
      </c>
      <c r="H10885">
        <v>0.56432004523607582</v>
      </c>
      <c r="I10885" t="str">
        <f>VLOOKUP($B10885&amp;$E10885,'Employee List'!$A:$E,5,0)</f>
        <v>E-1260</v>
      </c>
    </row>
    <row r="10886" spans="1:9" x14ac:dyDescent="0.35">
      <c r="A10886" t="s">
        <v>1257</v>
      </c>
      <c r="B10886" t="s">
        <v>185</v>
      </c>
      <c r="C10886" t="s">
        <v>374</v>
      </c>
      <c r="D10886" t="s">
        <v>1270</v>
      </c>
      <c r="E10886" t="s">
        <v>31</v>
      </c>
      <c r="F10886">
        <v>13634</v>
      </c>
      <c r="G10886">
        <v>5577</v>
      </c>
      <c r="H10886">
        <v>0.4090509021563738</v>
      </c>
      <c r="I10886" t="str">
        <f>VLOOKUP($B10886&amp;$E10886,'Employee List'!$A:$E,5,0)</f>
        <v>E-1260</v>
      </c>
    </row>
    <row r="10887" spans="1:9" x14ac:dyDescent="0.35">
      <c r="A10887" t="s">
        <v>1257</v>
      </c>
      <c r="B10887" t="s">
        <v>185</v>
      </c>
      <c r="C10887" t="s">
        <v>374</v>
      </c>
      <c r="D10887" t="s">
        <v>1271</v>
      </c>
      <c r="E10887" t="s">
        <v>29</v>
      </c>
      <c r="F10887">
        <v>7031</v>
      </c>
      <c r="G10887">
        <v>5933</v>
      </c>
      <c r="H10887">
        <v>0.8438344474470203</v>
      </c>
      <c r="I10887" t="str">
        <f>VLOOKUP($B10887&amp;$E10887,'Employee List'!$A:$E,5,0)</f>
        <v>E-1260</v>
      </c>
    </row>
    <row r="10888" spans="1:9" x14ac:dyDescent="0.35">
      <c r="A10888" t="s">
        <v>1257</v>
      </c>
      <c r="B10888" t="s">
        <v>185</v>
      </c>
      <c r="C10888" t="s">
        <v>374</v>
      </c>
      <c r="D10888" t="s">
        <v>1271</v>
      </c>
      <c r="E10888" t="s">
        <v>30</v>
      </c>
      <c r="F10888">
        <v>6974</v>
      </c>
      <c r="G10888">
        <v>5423</v>
      </c>
      <c r="H10888">
        <v>0.77760252365930604</v>
      </c>
      <c r="I10888" t="str">
        <f>VLOOKUP($B10888&amp;$E10888,'Employee List'!$A:$E,5,0)</f>
        <v>E-1260</v>
      </c>
    </row>
    <row r="10889" spans="1:9" x14ac:dyDescent="0.35">
      <c r="A10889" t="s">
        <v>1257</v>
      </c>
      <c r="B10889" t="s">
        <v>185</v>
      </c>
      <c r="C10889" t="s">
        <v>374</v>
      </c>
      <c r="D10889" t="s">
        <v>1271</v>
      </c>
      <c r="E10889" t="s">
        <v>31</v>
      </c>
      <c r="F10889">
        <v>6035</v>
      </c>
      <c r="G10889">
        <v>9434</v>
      </c>
      <c r="H10889">
        <v>1.5632145816072909</v>
      </c>
      <c r="I10889" t="str">
        <f>VLOOKUP($B10889&amp;$E10889,'Employee List'!$A:$E,5,0)</f>
        <v>E-1260</v>
      </c>
    </row>
    <row r="10890" spans="1:9" x14ac:dyDescent="0.35">
      <c r="A10890" t="s">
        <v>1257</v>
      </c>
      <c r="B10890" t="s">
        <v>185</v>
      </c>
      <c r="C10890" t="s">
        <v>374</v>
      </c>
      <c r="D10890" t="s">
        <v>1258</v>
      </c>
      <c r="E10890" t="s">
        <v>29</v>
      </c>
      <c r="F10890">
        <v>164988</v>
      </c>
      <c r="G10890">
        <v>190302</v>
      </c>
      <c r="H10890">
        <v>1.1534293403156592</v>
      </c>
      <c r="I10890" t="str">
        <f>VLOOKUP($B10890&amp;$E10890,'Employee List'!$A:$E,5,0)</f>
        <v>E-1260</v>
      </c>
    </row>
    <row r="10891" spans="1:9" x14ac:dyDescent="0.35">
      <c r="A10891" t="s">
        <v>1257</v>
      </c>
      <c r="B10891" t="s">
        <v>185</v>
      </c>
      <c r="C10891" t="s">
        <v>374</v>
      </c>
      <c r="D10891" t="s">
        <v>1258</v>
      </c>
      <c r="E10891" t="s">
        <v>30</v>
      </c>
      <c r="F10891">
        <v>157403</v>
      </c>
      <c r="G10891">
        <v>180022</v>
      </c>
      <c r="H10891">
        <v>1.1437012001041911</v>
      </c>
      <c r="I10891" t="str">
        <f>VLOOKUP($B10891&amp;$E10891,'Employee List'!$A:$E,5,0)</f>
        <v>E-1260</v>
      </c>
    </row>
    <row r="10892" spans="1:9" x14ac:dyDescent="0.35">
      <c r="A10892" t="s">
        <v>1257</v>
      </c>
      <c r="B10892" t="s">
        <v>185</v>
      </c>
      <c r="C10892" t="s">
        <v>374</v>
      </c>
      <c r="D10892" t="s">
        <v>1258</v>
      </c>
      <c r="E10892" t="s">
        <v>31</v>
      </c>
      <c r="F10892">
        <v>152294</v>
      </c>
      <c r="G10892">
        <v>135485</v>
      </c>
      <c r="H10892">
        <v>0.8896279564526508</v>
      </c>
      <c r="I10892" t="str">
        <f>VLOOKUP($B10892&amp;$E10892,'Employee List'!$A:$E,5,0)</f>
        <v>E-1260</v>
      </c>
    </row>
    <row r="10893" spans="1:9" x14ac:dyDescent="0.35">
      <c r="A10893" t="s">
        <v>1257</v>
      </c>
      <c r="B10893" t="s">
        <v>185</v>
      </c>
      <c r="C10893" t="s">
        <v>374</v>
      </c>
      <c r="D10893" t="s">
        <v>1272</v>
      </c>
      <c r="E10893" t="s">
        <v>29</v>
      </c>
      <c r="F10893">
        <v>21128</v>
      </c>
      <c r="G10893">
        <v>22714</v>
      </c>
      <c r="H10893">
        <v>1.0750662627792502</v>
      </c>
      <c r="I10893" t="str">
        <f>VLOOKUP($B10893&amp;$E10893,'Employee List'!$A:$E,5,0)</f>
        <v>E-1260</v>
      </c>
    </row>
    <row r="10894" spans="1:9" x14ac:dyDescent="0.35">
      <c r="A10894" t="s">
        <v>1257</v>
      </c>
      <c r="B10894" t="s">
        <v>185</v>
      </c>
      <c r="C10894" t="s">
        <v>374</v>
      </c>
      <c r="D10894" t="s">
        <v>1272</v>
      </c>
      <c r="E10894" t="s">
        <v>30</v>
      </c>
      <c r="F10894">
        <v>25568</v>
      </c>
      <c r="G10894">
        <v>21886</v>
      </c>
      <c r="H10894">
        <v>0.85599186483103884</v>
      </c>
      <c r="I10894" t="str">
        <f>VLOOKUP($B10894&amp;$E10894,'Employee List'!$A:$E,5,0)</f>
        <v>E-1260</v>
      </c>
    </row>
    <row r="10895" spans="1:9" x14ac:dyDescent="0.35">
      <c r="A10895" t="s">
        <v>1257</v>
      </c>
      <c r="B10895" t="s">
        <v>185</v>
      </c>
      <c r="C10895" t="s">
        <v>374</v>
      </c>
      <c r="D10895" t="s">
        <v>1272</v>
      </c>
      <c r="E10895" t="s">
        <v>31</v>
      </c>
      <c r="F10895">
        <v>24213</v>
      </c>
      <c r="G10895">
        <v>27639</v>
      </c>
      <c r="H10895">
        <v>1.1414942386321398</v>
      </c>
      <c r="I10895" t="str">
        <f>VLOOKUP($B10895&amp;$E10895,'Employee List'!$A:$E,5,0)</f>
        <v>E-1260</v>
      </c>
    </row>
    <row r="10896" spans="1:9" x14ac:dyDescent="0.35">
      <c r="A10896" t="s">
        <v>1257</v>
      </c>
      <c r="B10896" t="s">
        <v>185</v>
      </c>
      <c r="C10896" t="s">
        <v>374</v>
      </c>
      <c r="D10896" t="s">
        <v>1259</v>
      </c>
      <c r="E10896" t="s">
        <v>29</v>
      </c>
      <c r="F10896">
        <v>98977</v>
      </c>
      <c r="G10896">
        <v>69980</v>
      </c>
      <c r="H10896">
        <v>0.70703294704830411</v>
      </c>
      <c r="I10896" t="str">
        <f>VLOOKUP($B10896&amp;$E10896,'Employee List'!$A:$E,5,0)</f>
        <v>E-1260</v>
      </c>
    </row>
    <row r="10897" spans="1:9" x14ac:dyDescent="0.35">
      <c r="A10897" t="s">
        <v>1257</v>
      </c>
      <c r="B10897" t="s">
        <v>185</v>
      </c>
      <c r="C10897" t="s">
        <v>374</v>
      </c>
      <c r="D10897" t="s">
        <v>1259</v>
      </c>
      <c r="E10897" t="s">
        <v>30</v>
      </c>
      <c r="F10897">
        <v>100626</v>
      </c>
      <c r="G10897">
        <v>68272</v>
      </c>
      <c r="H10897">
        <v>0.67847276051915018</v>
      </c>
      <c r="I10897" t="str">
        <f>VLOOKUP($B10897&amp;$E10897,'Employee List'!$A:$E,5,0)</f>
        <v>E-1260</v>
      </c>
    </row>
    <row r="10898" spans="1:9" x14ac:dyDescent="0.35">
      <c r="A10898" t="s">
        <v>1257</v>
      </c>
      <c r="B10898" t="s">
        <v>185</v>
      </c>
      <c r="C10898" t="s">
        <v>374</v>
      </c>
      <c r="D10898" t="s">
        <v>1259</v>
      </c>
      <c r="E10898" t="s">
        <v>31</v>
      </c>
      <c r="F10898">
        <v>105733</v>
      </c>
      <c r="G10898">
        <v>70500</v>
      </c>
      <c r="H10898">
        <v>0.66677385489865981</v>
      </c>
      <c r="I10898" t="str">
        <f>VLOOKUP($B10898&amp;$E10898,'Employee List'!$A:$E,5,0)</f>
        <v>E-1260</v>
      </c>
    </row>
    <row r="10899" spans="1:9" x14ac:dyDescent="0.35">
      <c r="A10899" t="s">
        <v>1257</v>
      </c>
      <c r="B10899" t="s">
        <v>185</v>
      </c>
      <c r="C10899" t="s">
        <v>374</v>
      </c>
      <c r="D10899" t="s">
        <v>1273</v>
      </c>
      <c r="E10899" t="s">
        <v>29</v>
      </c>
      <c r="F10899">
        <v>11916</v>
      </c>
      <c r="G10899">
        <v>10385</v>
      </c>
      <c r="H10899">
        <v>0.87151728768042969</v>
      </c>
      <c r="I10899" t="str">
        <f>VLOOKUP($B10899&amp;$E10899,'Employee List'!$A:$E,5,0)</f>
        <v>E-1260</v>
      </c>
    </row>
    <row r="10900" spans="1:9" x14ac:dyDescent="0.35">
      <c r="A10900" t="s">
        <v>1257</v>
      </c>
      <c r="B10900" t="s">
        <v>185</v>
      </c>
      <c r="C10900" t="s">
        <v>374</v>
      </c>
      <c r="D10900" t="s">
        <v>1273</v>
      </c>
      <c r="E10900" t="s">
        <v>30</v>
      </c>
      <c r="F10900">
        <v>13634</v>
      </c>
      <c r="G10900">
        <v>12375</v>
      </c>
      <c r="H10900">
        <v>0.9076573272700601</v>
      </c>
      <c r="I10900" t="str">
        <f>VLOOKUP($B10900&amp;$E10900,'Employee List'!$A:$E,5,0)</f>
        <v>E-1260</v>
      </c>
    </row>
    <row r="10901" spans="1:9" x14ac:dyDescent="0.35">
      <c r="A10901" t="s">
        <v>1257</v>
      </c>
      <c r="B10901" t="s">
        <v>185</v>
      </c>
      <c r="C10901" t="s">
        <v>374</v>
      </c>
      <c r="D10901" t="s">
        <v>1273</v>
      </c>
      <c r="E10901" t="s">
        <v>31</v>
      </c>
      <c r="F10901">
        <v>14870</v>
      </c>
      <c r="G10901">
        <v>6809</v>
      </c>
      <c r="H10901">
        <v>0.457901815736382</v>
      </c>
      <c r="I10901" t="str">
        <f>VLOOKUP($B10901&amp;$E10901,'Employee List'!$A:$E,5,0)</f>
        <v>E-1260</v>
      </c>
    </row>
    <row r="10902" spans="1:9" x14ac:dyDescent="0.35">
      <c r="A10902" t="s">
        <v>1257</v>
      </c>
      <c r="B10902" t="s">
        <v>185</v>
      </c>
      <c r="C10902" t="s">
        <v>374</v>
      </c>
      <c r="D10902" t="s">
        <v>1275</v>
      </c>
      <c r="E10902" t="s">
        <v>29</v>
      </c>
      <c r="F10902">
        <v>3197</v>
      </c>
      <c r="G10902">
        <v>4267</v>
      </c>
      <c r="H10902">
        <v>1.3346887707225523</v>
      </c>
      <c r="I10902" t="str">
        <f>VLOOKUP($B10902&amp;$E10902,'Employee List'!$A:$E,5,0)</f>
        <v>E-1260</v>
      </c>
    </row>
    <row r="10903" spans="1:9" x14ac:dyDescent="0.35">
      <c r="A10903" t="s">
        <v>1257</v>
      </c>
      <c r="B10903" t="s">
        <v>185</v>
      </c>
      <c r="C10903" t="s">
        <v>374</v>
      </c>
      <c r="D10903" t="s">
        <v>1275</v>
      </c>
      <c r="E10903" t="s">
        <v>30</v>
      </c>
      <c r="F10903">
        <v>3551</v>
      </c>
      <c r="G10903">
        <v>4997</v>
      </c>
      <c r="H10903">
        <v>1.4072092368346945</v>
      </c>
      <c r="I10903" t="str">
        <f>VLOOKUP($B10903&amp;$E10903,'Employee List'!$A:$E,5,0)</f>
        <v>E-1260</v>
      </c>
    </row>
    <row r="10904" spans="1:9" x14ac:dyDescent="0.35">
      <c r="A10904" t="s">
        <v>1257</v>
      </c>
      <c r="B10904" t="s">
        <v>185</v>
      </c>
      <c r="C10904" t="s">
        <v>374</v>
      </c>
      <c r="D10904" t="s">
        <v>1275</v>
      </c>
      <c r="E10904" t="s">
        <v>31</v>
      </c>
      <c r="F10904">
        <v>4866</v>
      </c>
      <c r="G10904">
        <v>4381</v>
      </c>
      <c r="H10904">
        <v>0.9003288121660501</v>
      </c>
      <c r="I10904" t="str">
        <f>VLOOKUP($B10904&amp;$E10904,'Employee List'!$A:$E,5,0)</f>
        <v>E-1260</v>
      </c>
    </row>
    <row r="10905" spans="1:9" x14ac:dyDescent="0.35">
      <c r="A10905" t="s">
        <v>1257</v>
      </c>
      <c r="B10905" t="s">
        <v>185</v>
      </c>
      <c r="C10905" t="s">
        <v>374</v>
      </c>
      <c r="D10905" t="s">
        <v>1276</v>
      </c>
      <c r="E10905" t="s">
        <v>29</v>
      </c>
      <c r="F10905">
        <v>5179</v>
      </c>
      <c r="G10905">
        <v>4863</v>
      </c>
      <c r="H10905">
        <v>0.93898435991504148</v>
      </c>
      <c r="I10905" t="str">
        <f>VLOOKUP($B10905&amp;$E10905,'Employee List'!$A:$E,5,0)</f>
        <v>E-1260</v>
      </c>
    </row>
    <row r="10906" spans="1:9" x14ac:dyDescent="0.35">
      <c r="A10906" t="s">
        <v>1257</v>
      </c>
      <c r="B10906" t="s">
        <v>185</v>
      </c>
      <c r="C10906" t="s">
        <v>374</v>
      </c>
      <c r="D10906" t="s">
        <v>1276</v>
      </c>
      <c r="E10906" t="s">
        <v>30</v>
      </c>
      <c r="F10906">
        <v>5266</v>
      </c>
      <c r="G10906">
        <v>9901</v>
      </c>
      <c r="H10906">
        <v>1.8801747056589442</v>
      </c>
      <c r="I10906" t="str">
        <f>VLOOKUP($B10906&amp;$E10906,'Employee List'!$A:$E,5,0)</f>
        <v>E-1260</v>
      </c>
    </row>
    <row r="10907" spans="1:9" x14ac:dyDescent="0.35">
      <c r="A10907" t="s">
        <v>1257</v>
      </c>
      <c r="B10907" t="s">
        <v>185</v>
      </c>
      <c r="C10907" t="s">
        <v>374</v>
      </c>
      <c r="D10907" t="s">
        <v>1276</v>
      </c>
      <c r="E10907" t="s">
        <v>31</v>
      </c>
      <c r="F10907">
        <v>6172</v>
      </c>
      <c r="G10907">
        <v>4957</v>
      </c>
      <c r="H10907">
        <v>0.80314322747893718</v>
      </c>
      <c r="I10907" t="str">
        <f>VLOOKUP($B10907&amp;$E10907,'Employee List'!$A:$E,5,0)</f>
        <v>E-1260</v>
      </c>
    </row>
    <row r="10908" spans="1:9" x14ac:dyDescent="0.35">
      <c r="A10908" t="s">
        <v>1257</v>
      </c>
      <c r="B10908" t="s">
        <v>185</v>
      </c>
      <c r="C10908" t="s">
        <v>374</v>
      </c>
      <c r="D10908" t="s">
        <v>1277</v>
      </c>
      <c r="E10908" t="s">
        <v>29</v>
      </c>
      <c r="F10908">
        <v>11624</v>
      </c>
      <c r="G10908">
        <v>9915</v>
      </c>
      <c r="H10908">
        <v>0.8529766001376462</v>
      </c>
      <c r="I10908" t="str">
        <f>VLOOKUP($B10908&amp;$E10908,'Employee List'!$A:$E,5,0)</f>
        <v>E-1260</v>
      </c>
    </row>
    <row r="10909" spans="1:9" x14ac:dyDescent="0.35">
      <c r="A10909" t="s">
        <v>1257</v>
      </c>
      <c r="B10909" t="s">
        <v>185</v>
      </c>
      <c r="C10909" t="s">
        <v>374</v>
      </c>
      <c r="D10909" t="s">
        <v>1277</v>
      </c>
      <c r="E10909" t="s">
        <v>30</v>
      </c>
      <c r="F10909">
        <v>9292</v>
      </c>
      <c r="G10909">
        <v>8367</v>
      </c>
      <c r="H10909">
        <v>0.90045200172191131</v>
      </c>
      <c r="I10909" t="str">
        <f>VLOOKUP($B10909&amp;$E10909,'Employee List'!$A:$E,5,0)</f>
        <v>E-1260</v>
      </c>
    </row>
    <row r="10910" spans="1:9" x14ac:dyDescent="0.35">
      <c r="A10910" t="s">
        <v>1257</v>
      </c>
      <c r="B10910" t="s">
        <v>185</v>
      </c>
      <c r="C10910" t="s">
        <v>374</v>
      </c>
      <c r="D10910" t="s">
        <v>1277</v>
      </c>
      <c r="E10910" t="s">
        <v>31</v>
      </c>
      <c r="F10910">
        <v>9794</v>
      </c>
      <c r="G10910">
        <v>7580</v>
      </c>
      <c r="H10910">
        <v>0.77394323054931591</v>
      </c>
      <c r="I10910" t="str">
        <f>VLOOKUP($B10910&amp;$E10910,'Employee List'!$A:$E,5,0)</f>
        <v>E-1260</v>
      </c>
    </row>
    <row r="10911" spans="1:9" x14ac:dyDescent="0.35">
      <c r="A10911" t="s">
        <v>1257</v>
      </c>
      <c r="B10911" t="s">
        <v>185</v>
      </c>
      <c r="C10911" t="s">
        <v>374</v>
      </c>
      <c r="D10911" t="s">
        <v>1278</v>
      </c>
      <c r="E10911" t="s">
        <v>29</v>
      </c>
      <c r="F10911">
        <v>43743</v>
      </c>
      <c r="G10911">
        <v>30488</v>
      </c>
      <c r="H10911">
        <v>0.69698008824269031</v>
      </c>
      <c r="I10911" t="str">
        <f>VLOOKUP($B10911&amp;$E10911,'Employee List'!$A:$E,5,0)</f>
        <v>E-1260</v>
      </c>
    </row>
    <row r="10912" spans="1:9" x14ac:dyDescent="0.35">
      <c r="A10912" t="s">
        <v>1257</v>
      </c>
      <c r="B10912" t="s">
        <v>185</v>
      </c>
      <c r="C10912" t="s">
        <v>374</v>
      </c>
      <c r="D10912" t="s">
        <v>1278</v>
      </c>
      <c r="E10912" t="s">
        <v>30</v>
      </c>
      <c r="F10912">
        <v>43903</v>
      </c>
      <c r="G10912">
        <v>23063</v>
      </c>
      <c r="H10912">
        <v>0.52531717650274468</v>
      </c>
      <c r="I10912" t="str">
        <f>VLOOKUP($B10912&amp;$E10912,'Employee List'!$A:$E,5,0)</f>
        <v>E-1260</v>
      </c>
    </row>
    <row r="10913" spans="1:9" x14ac:dyDescent="0.35">
      <c r="A10913" t="s">
        <v>1257</v>
      </c>
      <c r="B10913" t="s">
        <v>185</v>
      </c>
      <c r="C10913" t="s">
        <v>374</v>
      </c>
      <c r="D10913" t="s">
        <v>1278</v>
      </c>
      <c r="E10913" t="s">
        <v>31</v>
      </c>
      <c r="F10913">
        <v>41083</v>
      </c>
      <c r="G10913">
        <v>30702</v>
      </c>
      <c r="H10913">
        <v>0.74731640824672008</v>
      </c>
      <c r="I10913" t="str">
        <f>VLOOKUP($B10913&amp;$E10913,'Employee List'!$A:$E,5,0)</f>
        <v>E-1260</v>
      </c>
    </row>
    <row r="10914" spans="1:9" x14ac:dyDescent="0.35">
      <c r="A10914" t="s">
        <v>1257</v>
      </c>
      <c r="B10914" t="s">
        <v>185</v>
      </c>
      <c r="C10914" t="s">
        <v>374</v>
      </c>
      <c r="D10914" t="s">
        <v>1279</v>
      </c>
      <c r="E10914" t="s">
        <v>29</v>
      </c>
      <c r="F10914">
        <v>4255</v>
      </c>
      <c r="G10914">
        <v>7181</v>
      </c>
      <c r="H10914">
        <v>1.6876615746180963</v>
      </c>
      <c r="I10914" t="str">
        <f>VLOOKUP($B10914&amp;$E10914,'Employee List'!$A:$E,5,0)</f>
        <v>E-1260</v>
      </c>
    </row>
    <row r="10915" spans="1:9" x14ac:dyDescent="0.35">
      <c r="A10915" t="s">
        <v>1257</v>
      </c>
      <c r="B10915" t="s">
        <v>185</v>
      </c>
      <c r="C10915" t="s">
        <v>374</v>
      </c>
      <c r="D10915" t="s">
        <v>1279</v>
      </c>
      <c r="E10915" t="s">
        <v>30</v>
      </c>
      <c r="F10915">
        <v>4875</v>
      </c>
      <c r="G10915">
        <v>2773</v>
      </c>
      <c r="H10915">
        <v>0.56882051282051282</v>
      </c>
      <c r="I10915" t="str">
        <f>VLOOKUP($B10915&amp;$E10915,'Employee List'!$A:$E,5,0)</f>
        <v>E-1260</v>
      </c>
    </row>
    <row r="10916" spans="1:9" x14ac:dyDescent="0.35">
      <c r="A10916" t="s">
        <v>1257</v>
      </c>
      <c r="B10916" t="s">
        <v>185</v>
      </c>
      <c r="C10916" t="s">
        <v>374</v>
      </c>
      <c r="D10916" t="s">
        <v>1279</v>
      </c>
      <c r="E10916" t="s">
        <v>31</v>
      </c>
      <c r="F10916">
        <v>3461</v>
      </c>
      <c r="G10916">
        <v>1423</v>
      </c>
      <c r="H10916">
        <v>0.4111528459982664</v>
      </c>
      <c r="I10916" t="str">
        <f>VLOOKUP($B10916&amp;$E10916,'Employee List'!$A:$E,5,0)</f>
        <v>E-1260</v>
      </c>
    </row>
    <row r="10917" spans="1:9" x14ac:dyDescent="0.35">
      <c r="A10917" t="s">
        <v>1257</v>
      </c>
      <c r="B10917" t="s">
        <v>185</v>
      </c>
      <c r="C10917" t="s">
        <v>374</v>
      </c>
      <c r="D10917" t="s">
        <v>1280</v>
      </c>
      <c r="E10917" t="s">
        <v>29</v>
      </c>
      <c r="F10917">
        <v>1315</v>
      </c>
      <c r="G10917">
        <v>5448</v>
      </c>
      <c r="H10917">
        <v>4.1429657794676809</v>
      </c>
      <c r="I10917" t="str">
        <f>VLOOKUP($B10917&amp;$E10917,'Employee List'!$A:$E,5,0)</f>
        <v>E-1260</v>
      </c>
    </row>
    <row r="10918" spans="1:9" x14ac:dyDescent="0.35">
      <c r="A10918" t="s">
        <v>1257</v>
      </c>
      <c r="B10918" t="s">
        <v>185</v>
      </c>
      <c r="C10918" t="s">
        <v>374</v>
      </c>
      <c r="D10918" t="s">
        <v>1280</v>
      </c>
      <c r="E10918" t="s">
        <v>30</v>
      </c>
      <c r="F10918">
        <v>1392</v>
      </c>
      <c r="G10918">
        <v>2487</v>
      </c>
      <c r="H10918">
        <v>1.7866379310344827</v>
      </c>
      <c r="I10918" t="str">
        <f>VLOOKUP($B10918&amp;$E10918,'Employee List'!$A:$E,5,0)</f>
        <v>E-1260</v>
      </c>
    </row>
    <row r="10919" spans="1:9" x14ac:dyDescent="0.35">
      <c r="A10919" t="s">
        <v>1257</v>
      </c>
      <c r="B10919" t="s">
        <v>185</v>
      </c>
      <c r="C10919" t="s">
        <v>374</v>
      </c>
      <c r="D10919" t="s">
        <v>1280</v>
      </c>
      <c r="E10919" t="s">
        <v>31</v>
      </c>
      <c r="F10919">
        <v>4944</v>
      </c>
      <c r="G10919">
        <v>4390</v>
      </c>
      <c r="H10919">
        <v>0.88794498381877018</v>
      </c>
      <c r="I10919" t="str">
        <f>VLOOKUP($B10919&amp;$E10919,'Employee List'!$A:$E,5,0)</f>
        <v>E-1260</v>
      </c>
    </row>
    <row r="10920" spans="1:9" x14ac:dyDescent="0.35">
      <c r="A10920" t="s">
        <v>1257</v>
      </c>
      <c r="B10920" t="s">
        <v>185</v>
      </c>
      <c r="C10920" t="s">
        <v>374</v>
      </c>
      <c r="D10920" t="s">
        <v>1262</v>
      </c>
      <c r="E10920" t="s">
        <v>29</v>
      </c>
      <c r="F10920">
        <v>57865</v>
      </c>
      <c r="G10920">
        <v>73549</v>
      </c>
      <c r="H10920">
        <v>1.2710446729456493</v>
      </c>
      <c r="I10920" t="str">
        <f>VLOOKUP($B10920&amp;$E10920,'Employee List'!$A:$E,5,0)</f>
        <v>E-1260</v>
      </c>
    </row>
    <row r="10921" spans="1:9" x14ac:dyDescent="0.35">
      <c r="A10921" t="s">
        <v>1257</v>
      </c>
      <c r="B10921" t="s">
        <v>185</v>
      </c>
      <c r="C10921" t="s">
        <v>374</v>
      </c>
      <c r="D10921" t="s">
        <v>1262</v>
      </c>
      <c r="E10921" t="s">
        <v>30</v>
      </c>
      <c r="F10921">
        <v>57071</v>
      </c>
      <c r="G10921">
        <v>76061</v>
      </c>
      <c r="H10921">
        <v>1.3327434248567573</v>
      </c>
      <c r="I10921" t="str">
        <f>VLOOKUP($B10921&amp;$E10921,'Employee List'!$A:$E,5,0)</f>
        <v>E-1260</v>
      </c>
    </row>
    <row r="10922" spans="1:9" x14ac:dyDescent="0.35">
      <c r="A10922" t="s">
        <v>1257</v>
      </c>
      <c r="B10922" t="s">
        <v>185</v>
      </c>
      <c r="C10922" t="s">
        <v>374</v>
      </c>
      <c r="D10922" t="s">
        <v>1262</v>
      </c>
      <c r="E10922" t="s">
        <v>31</v>
      </c>
      <c r="F10922">
        <v>62470</v>
      </c>
      <c r="G10922">
        <v>57132</v>
      </c>
      <c r="H10922">
        <v>0.91455098447254679</v>
      </c>
      <c r="I10922" t="str">
        <f>VLOOKUP($B10922&amp;$E10922,'Employee List'!$A:$E,5,0)</f>
        <v>E-1260</v>
      </c>
    </row>
    <row r="10923" spans="1:9" x14ac:dyDescent="0.35">
      <c r="A10923" t="s">
        <v>1257</v>
      </c>
      <c r="B10923" t="s">
        <v>185</v>
      </c>
      <c r="C10923" t="s">
        <v>374</v>
      </c>
      <c r="D10923" t="s">
        <v>1282</v>
      </c>
      <c r="E10923" t="s">
        <v>29</v>
      </c>
      <c r="F10923">
        <v>4144</v>
      </c>
      <c r="G10923">
        <v>7031</v>
      </c>
      <c r="H10923">
        <v>1.6966698841698842</v>
      </c>
      <c r="I10923" t="str">
        <f>VLOOKUP($B10923&amp;$E10923,'Employee List'!$A:$E,5,0)</f>
        <v>E-1260</v>
      </c>
    </row>
    <row r="10924" spans="1:9" x14ac:dyDescent="0.35">
      <c r="A10924" t="s">
        <v>1257</v>
      </c>
      <c r="B10924" t="s">
        <v>185</v>
      </c>
      <c r="C10924" t="s">
        <v>374</v>
      </c>
      <c r="D10924" t="s">
        <v>1282</v>
      </c>
      <c r="E10924" t="s">
        <v>30</v>
      </c>
      <c r="F10924">
        <v>5246</v>
      </c>
      <c r="G10924">
        <v>4090</v>
      </c>
      <c r="H10924">
        <v>0.77964163171940526</v>
      </c>
      <c r="I10924" t="str">
        <f>VLOOKUP($B10924&amp;$E10924,'Employee List'!$A:$E,5,0)</f>
        <v>E-1260</v>
      </c>
    </row>
    <row r="10925" spans="1:9" x14ac:dyDescent="0.35">
      <c r="A10925" t="s">
        <v>1257</v>
      </c>
      <c r="B10925" t="s">
        <v>185</v>
      </c>
      <c r="C10925" t="s">
        <v>374</v>
      </c>
      <c r="D10925" t="s">
        <v>1282</v>
      </c>
      <c r="E10925" t="s">
        <v>31</v>
      </c>
      <c r="F10925">
        <v>6978</v>
      </c>
      <c r="G10925">
        <v>3171</v>
      </c>
      <c r="H10925">
        <v>0.4544282029234738</v>
      </c>
      <c r="I10925" t="str">
        <f>VLOOKUP($B10925&amp;$E10925,'Employee List'!$A:$E,5,0)</f>
        <v>E-1260</v>
      </c>
    </row>
    <row r="10926" spans="1:9" x14ac:dyDescent="0.35">
      <c r="A10926" t="s">
        <v>1257</v>
      </c>
      <c r="B10926" t="s">
        <v>185</v>
      </c>
      <c r="C10926" t="s">
        <v>374</v>
      </c>
      <c r="D10926" t="s">
        <v>1281</v>
      </c>
      <c r="E10926" t="s">
        <v>29</v>
      </c>
      <c r="F10926">
        <v>5126</v>
      </c>
      <c r="G10926">
        <v>10186</v>
      </c>
      <c r="H10926">
        <v>1.9871244635193133</v>
      </c>
      <c r="I10926" t="str">
        <f>VLOOKUP($B10926&amp;$E10926,'Employee List'!$A:$E,5,0)</f>
        <v>E-1260</v>
      </c>
    </row>
    <row r="10927" spans="1:9" x14ac:dyDescent="0.35">
      <c r="A10927" t="s">
        <v>1257</v>
      </c>
      <c r="B10927" t="s">
        <v>185</v>
      </c>
      <c r="C10927" t="s">
        <v>374</v>
      </c>
      <c r="D10927" t="s">
        <v>1281</v>
      </c>
      <c r="E10927" t="s">
        <v>30</v>
      </c>
      <c r="F10927">
        <v>3865</v>
      </c>
      <c r="G10927">
        <v>11961</v>
      </c>
      <c r="H10927">
        <v>3.0946959896507114</v>
      </c>
      <c r="I10927" t="str">
        <f>VLOOKUP($B10927&amp;$E10927,'Employee List'!$A:$E,5,0)</f>
        <v>E-1260</v>
      </c>
    </row>
    <row r="10928" spans="1:9" x14ac:dyDescent="0.35">
      <c r="A10928" t="s">
        <v>1257</v>
      </c>
      <c r="B10928" t="s">
        <v>185</v>
      </c>
      <c r="C10928" t="s">
        <v>374</v>
      </c>
      <c r="D10928" t="s">
        <v>1281</v>
      </c>
      <c r="E10928" t="s">
        <v>31</v>
      </c>
      <c r="F10928">
        <v>6434</v>
      </c>
      <c r="G10928">
        <v>8995</v>
      </c>
      <c r="H10928">
        <v>1.398041653714641</v>
      </c>
      <c r="I10928" t="str">
        <f>VLOOKUP($B10928&amp;$E10928,'Employee List'!$A:$E,5,0)</f>
        <v>E-1260</v>
      </c>
    </row>
    <row r="10929" spans="1:9" x14ac:dyDescent="0.35">
      <c r="A10929" t="s">
        <v>1257</v>
      </c>
      <c r="B10929" t="s">
        <v>186</v>
      </c>
      <c r="C10929" t="s">
        <v>374</v>
      </c>
      <c r="D10929" t="s">
        <v>1274</v>
      </c>
      <c r="E10929" t="s">
        <v>29</v>
      </c>
      <c r="F10929">
        <v>43055</v>
      </c>
      <c r="G10929">
        <v>41380</v>
      </c>
      <c r="H10929">
        <v>0.96109627220996396</v>
      </c>
      <c r="I10929" t="str">
        <f>VLOOKUP($B10929&amp;$E10929,'Employee List'!$A:$E,5,0)</f>
        <v>E-1261</v>
      </c>
    </row>
    <row r="10930" spans="1:9" x14ac:dyDescent="0.35">
      <c r="A10930" t="s">
        <v>1257</v>
      </c>
      <c r="B10930" t="s">
        <v>186</v>
      </c>
      <c r="C10930" t="s">
        <v>374</v>
      </c>
      <c r="D10930" t="s">
        <v>1274</v>
      </c>
      <c r="E10930" t="s">
        <v>30</v>
      </c>
      <c r="F10930">
        <v>41620</v>
      </c>
      <c r="G10930">
        <v>34828</v>
      </c>
      <c r="H10930">
        <v>0.83680922633349353</v>
      </c>
      <c r="I10930" t="str">
        <f>VLOOKUP($B10930&amp;$E10930,'Employee List'!$A:$E,5,0)</f>
        <v>E-1261</v>
      </c>
    </row>
    <row r="10931" spans="1:9" x14ac:dyDescent="0.35">
      <c r="A10931" t="s">
        <v>1257</v>
      </c>
      <c r="B10931" t="s">
        <v>186</v>
      </c>
      <c r="C10931" t="s">
        <v>374</v>
      </c>
      <c r="D10931" t="s">
        <v>1274</v>
      </c>
      <c r="E10931" t="s">
        <v>31</v>
      </c>
      <c r="F10931">
        <v>44763</v>
      </c>
      <c r="G10931">
        <v>37644</v>
      </c>
      <c r="H10931">
        <v>0.84096240198378125</v>
      </c>
      <c r="I10931" t="str">
        <f>VLOOKUP($B10931&amp;$E10931,'Employee List'!$A:$E,5,0)</f>
        <v>E-1261</v>
      </c>
    </row>
    <row r="10932" spans="1:9" x14ac:dyDescent="0.35">
      <c r="A10932" t="s">
        <v>1257</v>
      </c>
      <c r="B10932" t="s">
        <v>186</v>
      </c>
      <c r="C10932" t="s">
        <v>374</v>
      </c>
      <c r="D10932" t="s">
        <v>1263</v>
      </c>
      <c r="E10932" t="s">
        <v>29</v>
      </c>
      <c r="F10932">
        <v>31290</v>
      </c>
      <c r="G10932">
        <v>35354</v>
      </c>
      <c r="H10932">
        <v>1.1298817513582615</v>
      </c>
      <c r="I10932" t="str">
        <f>VLOOKUP($B10932&amp;$E10932,'Employee List'!$A:$E,5,0)</f>
        <v>E-1261</v>
      </c>
    </row>
    <row r="10933" spans="1:9" x14ac:dyDescent="0.35">
      <c r="A10933" t="s">
        <v>1257</v>
      </c>
      <c r="B10933" t="s">
        <v>186</v>
      </c>
      <c r="C10933" t="s">
        <v>374</v>
      </c>
      <c r="D10933" t="s">
        <v>1263</v>
      </c>
      <c r="E10933" t="s">
        <v>30</v>
      </c>
      <c r="F10933">
        <v>32365</v>
      </c>
      <c r="G10933">
        <v>5608</v>
      </c>
      <c r="H10933">
        <v>0.17327359802255524</v>
      </c>
      <c r="I10933" t="str">
        <f>VLOOKUP($B10933&amp;$E10933,'Employee List'!$A:$E,5,0)</f>
        <v>E-1261</v>
      </c>
    </row>
    <row r="10934" spans="1:9" x14ac:dyDescent="0.35">
      <c r="A10934" t="s">
        <v>1257</v>
      </c>
      <c r="B10934" t="s">
        <v>186</v>
      </c>
      <c r="C10934" t="s">
        <v>374</v>
      </c>
      <c r="D10934" t="s">
        <v>1263</v>
      </c>
      <c r="E10934" t="s">
        <v>31</v>
      </c>
      <c r="F10934">
        <v>34169</v>
      </c>
      <c r="G10934">
        <v>11473</v>
      </c>
      <c r="H10934">
        <v>0.33577219116743245</v>
      </c>
      <c r="I10934" t="str">
        <f>VLOOKUP($B10934&amp;$E10934,'Employee List'!$A:$E,5,0)</f>
        <v>E-1261</v>
      </c>
    </row>
    <row r="10935" spans="1:9" x14ac:dyDescent="0.35">
      <c r="A10935" t="s">
        <v>1257</v>
      </c>
      <c r="B10935" t="s">
        <v>186</v>
      </c>
      <c r="C10935" t="s">
        <v>374</v>
      </c>
      <c r="D10935" t="s">
        <v>1264</v>
      </c>
      <c r="E10935" t="s">
        <v>29</v>
      </c>
      <c r="F10935">
        <v>93902</v>
      </c>
      <c r="G10935">
        <v>9333</v>
      </c>
      <c r="H10935">
        <v>9.93908542949032E-2</v>
      </c>
      <c r="I10935" t="str">
        <f>VLOOKUP($B10935&amp;$E10935,'Employee List'!$A:$E,5,0)</f>
        <v>E-1261</v>
      </c>
    </row>
    <row r="10936" spans="1:9" x14ac:dyDescent="0.35">
      <c r="A10936" t="s">
        <v>1257</v>
      </c>
      <c r="B10936" t="s">
        <v>186</v>
      </c>
      <c r="C10936" t="s">
        <v>374</v>
      </c>
      <c r="D10936" t="s">
        <v>1264</v>
      </c>
      <c r="E10936" t="s">
        <v>30</v>
      </c>
      <c r="F10936">
        <v>92909</v>
      </c>
      <c r="G10936">
        <v>5483</v>
      </c>
      <c r="H10936">
        <v>5.9014734848077149E-2</v>
      </c>
      <c r="I10936" t="str">
        <f>VLOOKUP($B10936&amp;$E10936,'Employee List'!$A:$E,5,0)</f>
        <v>E-1261</v>
      </c>
    </row>
    <row r="10937" spans="1:9" x14ac:dyDescent="0.35">
      <c r="A10937" t="s">
        <v>1257</v>
      </c>
      <c r="B10937" t="s">
        <v>186</v>
      </c>
      <c r="C10937" t="s">
        <v>374</v>
      </c>
      <c r="D10937" t="s">
        <v>1264</v>
      </c>
      <c r="E10937" t="s">
        <v>31</v>
      </c>
      <c r="F10937">
        <v>92461</v>
      </c>
      <c r="G10937">
        <v>33438</v>
      </c>
      <c r="H10937">
        <v>0.36164436897719038</v>
      </c>
      <c r="I10937" t="str">
        <f>VLOOKUP($B10937&amp;$E10937,'Employee List'!$A:$E,5,0)</f>
        <v>E-1261</v>
      </c>
    </row>
    <row r="10938" spans="1:9" x14ac:dyDescent="0.35">
      <c r="A10938" t="s">
        <v>1257</v>
      </c>
      <c r="B10938" t="s">
        <v>186</v>
      </c>
      <c r="C10938" t="s">
        <v>374</v>
      </c>
      <c r="D10938" t="s">
        <v>1265</v>
      </c>
      <c r="E10938" t="s">
        <v>29</v>
      </c>
      <c r="F10938">
        <v>24863</v>
      </c>
      <c r="G10938">
        <v>44382</v>
      </c>
      <c r="H10938">
        <v>1.785062140530105</v>
      </c>
      <c r="I10938" t="str">
        <f>VLOOKUP($B10938&amp;$E10938,'Employee List'!$A:$E,5,0)</f>
        <v>E-1261</v>
      </c>
    </row>
    <row r="10939" spans="1:9" x14ac:dyDescent="0.35">
      <c r="A10939" t="s">
        <v>1257</v>
      </c>
      <c r="B10939" t="s">
        <v>186</v>
      </c>
      <c r="C10939" t="s">
        <v>374</v>
      </c>
      <c r="D10939" t="s">
        <v>1265</v>
      </c>
      <c r="E10939" t="s">
        <v>30</v>
      </c>
      <c r="F10939">
        <v>25898</v>
      </c>
      <c r="G10939">
        <v>37969</v>
      </c>
      <c r="H10939">
        <v>1.4660977681674261</v>
      </c>
      <c r="I10939" t="str">
        <f>VLOOKUP($B10939&amp;$E10939,'Employee List'!$A:$E,5,0)</f>
        <v>E-1261</v>
      </c>
    </row>
    <row r="10940" spans="1:9" x14ac:dyDescent="0.35">
      <c r="A10940" t="s">
        <v>1257</v>
      </c>
      <c r="B10940" t="s">
        <v>186</v>
      </c>
      <c r="C10940" t="s">
        <v>374</v>
      </c>
      <c r="D10940" t="s">
        <v>1265</v>
      </c>
      <c r="E10940" t="s">
        <v>31</v>
      </c>
      <c r="F10940">
        <v>22995</v>
      </c>
      <c r="G10940">
        <v>36198</v>
      </c>
      <c r="H10940">
        <v>1.5741682974559688</v>
      </c>
      <c r="I10940" t="str">
        <f>VLOOKUP($B10940&amp;$E10940,'Employee List'!$A:$E,5,0)</f>
        <v>E-1261</v>
      </c>
    </row>
    <row r="10941" spans="1:9" x14ac:dyDescent="0.35">
      <c r="A10941" t="s">
        <v>1257</v>
      </c>
      <c r="B10941" t="s">
        <v>186</v>
      </c>
      <c r="C10941" t="s">
        <v>374</v>
      </c>
      <c r="D10941" t="s">
        <v>1260</v>
      </c>
      <c r="E10941" t="s">
        <v>29</v>
      </c>
      <c r="F10941">
        <v>122194</v>
      </c>
      <c r="G10941">
        <v>99836</v>
      </c>
      <c r="H10941">
        <v>0.81702865934497604</v>
      </c>
      <c r="I10941" t="str">
        <f>VLOOKUP($B10941&amp;$E10941,'Employee List'!$A:$E,5,0)</f>
        <v>E-1261</v>
      </c>
    </row>
    <row r="10942" spans="1:9" x14ac:dyDescent="0.35">
      <c r="A10942" t="s">
        <v>1257</v>
      </c>
      <c r="B10942" t="s">
        <v>186</v>
      </c>
      <c r="C10942" t="s">
        <v>374</v>
      </c>
      <c r="D10942" t="s">
        <v>1260</v>
      </c>
      <c r="E10942" t="s">
        <v>30</v>
      </c>
      <c r="F10942">
        <v>120361</v>
      </c>
      <c r="G10942">
        <v>160522</v>
      </c>
      <c r="H10942">
        <v>1.3336712057892506</v>
      </c>
      <c r="I10942" t="str">
        <f>VLOOKUP($B10942&amp;$E10942,'Employee List'!$A:$E,5,0)</f>
        <v>E-1261</v>
      </c>
    </row>
    <row r="10943" spans="1:9" x14ac:dyDescent="0.35">
      <c r="A10943" t="s">
        <v>1257</v>
      </c>
      <c r="B10943" t="s">
        <v>186</v>
      </c>
      <c r="C10943" t="s">
        <v>374</v>
      </c>
      <c r="D10943" t="s">
        <v>1260</v>
      </c>
      <c r="E10943" t="s">
        <v>31</v>
      </c>
      <c r="F10943">
        <v>137123</v>
      </c>
      <c r="G10943">
        <v>214976</v>
      </c>
      <c r="H10943">
        <v>1.5677603319647324</v>
      </c>
      <c r="I10943" t="str">
        <f>VLOOKUP($B10943&amp;$E10943,'Employee List'!$A:$E,5,0)</f>
        <v>E-1261</v>
      </c>
    </row>
    <row r="10944" spans="1:9" x14ac:dyDescent="0.35">
      <c r="A10944" t="s">
        <v>1257</v>
      </c>
      <c r="B10944" t="s">
        <v>186</v>
      </c>
      <c r="C10944" t="s">
        <v>374</v>
      </c>
      <c r="D10944" t="s">
        <v>1261</v>
      </c>
      <c r="E10944" t="s">
        <v>29</v>
      </c>
      <c r="F10944">
        <v>123464</v>
      </c>
      <c r="G10944">
        <v>99275</v>
      </c>
      <c r="H10944">
        <v>0.80408054169636489</v>
      </c>
      <c r="I10944" t="str">
        <f>VLOOKUP($B10944&amp;$E10944,'Employee List'!$A:$E,5,0)</f>
        <v>E-1261</v>
      </c>
    </row>
    <row r="10945" spans="1:9" x14ac:dyDescent="0.35">
      <c r="A10945" t="s">
        <v>1257</v>
      </c>
      <c r="B10945" t="s">
        <v>186</v>
      </c>
      <c r="C10945" t="s">
        <v>374</v>
      </c>
      <c r="D10945" t="s">
        <v>1261</v>
      </c>
      <c r="E10945" t="s">
        <v>30</v>
      </c>
      <c r="F10945">
        <v>124394</v>
      </c>
      <c r="G10945">
        <v>112850</v>
      </c>
      <c r="H10945">
        <v>0.90719809637120763</v>
      </c>
      <c r="I10945" t="str">
        <f>VLOOKUP($B10945&amp;$E10945,'Employee List'!$A:$E,5,0)</f>
        <v>E-1261</v>
      </c>
    </row>
    <row r="10946" spans="1:9" x14ac:dyDescent="0.35">
      <c r="A10946" t="s">
        <v>1257</v>
      </c>
      <c r="B10946" t="s">
        <v>186</v>
      </c>
      <c r="C10946" t="s">
        <v>374</v>
      </c>
      <c r="D10946" t="s">
        <v>1261</v>
      </c>
      <c r="E10946" t="s">
        <v>31</v>
      </c>
      <c r="F10946">
        <v>129514</v>
      </c>
      <c r="G10946">
        <v>118694</v>
      </c>
      <c r="H10946">
        <v>0.91645690813348368</v>
      </c>
      <c r="I10946" t="str">
        <f>VLOOKUP($B10946&amp;$E10946,'Employee List'!$A:$E,5,0)</f>
        <v>E-1261</v>
      </c>
    </row>
    <row r="10947" spans="1:9" x14ac:dyDescent="0.35">
      <c r="A10947" t="s">
        <v>1257</v>
      </c>
      <c r="B10947" t="s">
        <v>186</v>
      </c>
      <c r="C10947" t="s">
        <v>374</v>
      </c>
      <c r="D10947" t="s">
        <v>1266</v>
      </c>
      <c r="E10947" t="s">
        <v>29</v>
      </c>
      <c r="F10947">
        <v>80375</v>
      </c>
      <c r="G10947">
        <v>88628</v>
      </c>
      <c r="H10947">
        <v>1.1026811819595645</v>
      </c>
      <c r="I10947" t="str">
        <f>VLOOKUP($B10947&amp;$E10947,'Employee List'!$A:$E,5,0)</f>
        <v>E-1261</v>
      </c>
    </row>
    <row r="10948" spans="1:9" x14ac:dyDescent="0.35">
      <c r="A10948" t="s">
        <v>1257</v>
      </c>
      <c r="B10948" t="s">
        <v>186</v>
      </c>
      <c r="C10948" t="s">
        <v>374</v>
      </c>
      <c r="D10948" t="s">
        <v>1266</v>
      </c>
      <c r="E10948" t="s">
        <v>30</v>
      </c>
      <c r="F10948">
        <v>82215</v>
      </c>
      <c r="G10948">
        <v>94730</v>
      </c>
      <c r="H10948">
        <v>1.1522228303837498</v>
      </c>
      <c r="I10948" t="str">
        <f>VLOOKUP($B10948&amp;$E10948,'Employee List'!$A:$E,5,0)</f>
        <v>E-1261</v>
      </c>
    </row>
    <row r="10949" spans="1:9" x14ac:dyDescent="0.35">
      <c r="A10949" t="s">
        <v>1257</v>
      </c>
      <c r="B10949" t="s">
        <v>186</v>
      </c>
      <c r="C10949" t="s">
        <v>374</v>
      </c>
      <c r="D10949" t="s">
        <v>1266</v>
      </c>
      <c r="E10949" t="s">
        <v>31</v>
      </c>
      <c r="F10949">
        <v>84328</v>
      </c>
      <c r="G10949">
        <v>115352</v>
      </c>
      <c r="H10949">
        <v>1.367896783986339</v>
      </c>
      <c r="I10949" t="str">
        <f>VLOOKUP($B10949&amp;$E10949,'Employee List'!$A:$E,5,0)</f>
        <v>E-1261</v>
      </c>
    </row>
    <row r="10950" spans="1:9" x14ac:dyDescent="0.35">
      <c r="A10950" t="s">
        <v>1257</v>
      </c>
      <c r="B10950" t="s">
        <v>186</v>
      </c>
      <c r="C10950" t="s">
        <v>374</v>
      </c>
      <c r="D10950" t="s">
        <v>1267</v>
      </c>
      <c r="E10950" t="s">
        <v>29</v>
      </c>
      <c r="F10950">
        <v>33832</v>
      </c>
      <c r="G10950">
        <v>31831</v>
      </c>
      <c r="H10950">
        <v>0.94085481201229604</v>
      </c>
      <c r="I10950" t="str">
        <f>VLOOKUP($B10950&amp;$E10950,'Employee List'!$A:$E,5,0)</f>
        <v>E-1261</v>
      </c>
    </row>
    <row r="10951" spans="1:9" x14ac:dyDescent="0.35">
      <c r="A10951" t="s">
        <v>1257</v>
      </c>
      <c r="B10951" t="s">
        <v>186</v>
      </c>
      <c r="C10951" t="s">
        <v>374</v>
      </c>
      <c r="D10951" t="s">
        <v>1267</v>
      </c>
      <c r="E10951" t="s">
        <v>30</v>
      </c>
      <c r="F10951">
        <v>34162</v>
      </c>
      <c r="G10951">
        <v>29986</v>
      </c>
      <c r="H10951">
        <v>0.87775891341256362</v>
      </c>
      <c r="I10951" t="str">
        <f>VLOOKUP($B10951&amp;$E10951,'Employee List'!$A:$E,5,0)</f>
        <v>E-1261</v>
      </c>
    </row>
    <row r="10952" spans="1:9" x14ac:dyDescent="0.35">
      <c r="A10952" t="s">
        <v>1257</v>
      </c>
      <c r="B10952" t="s">
        <v>186</v>
      </c>
      <c r="C10952" t="s">
        <v>374</v>
      </c>
      <c r="D10952" t="s">
        <v>1267</v>
      </c>
      <c r="E10952" t="s">
        <v>31</v>
      </c>
      <c r="F10952">
        <v>32417</v>
      </c>
      <c r="G10952">
        <v>38211</v>
      </c>
      <c r="H10952">
        <v>1.1787333806336182</v>
      </c>
      <c r="I10952" t="str">
        <f>VLOOKUP($B10952&amp;$E10952,'Employee List'!$A:$E,5,0)</f>
        <v>E-1261</v>
      </c>
    </row>
    <row r="10953" spans="1:9" x14ac:dyDescent="0.35">
      <c r="A10953" t="s">
        <v>1257</v>
      </c>
      <c r="B10953" t="s">
        <v>186</v>
      </c>
      <c r="C10953" t="s">
        <v>374</v>
      </c>
      <c r="D10953" t="s">
        <v>1268</v>
      </c>
      <c r="E10953" t="s">
        <v>29</v>
      </c>
      <c r="F10953">
        <v>14461</v>
      </c>
      <c r="G10953">
        <v>8654</v>
      </c>
      <c r="H10953">
        <v>0.59843717585229239</v>
      </c>
      <c r="I10953" t="str">
        <f>VLOOKUP($B10953&amp;$E10953,'Employee List'!$A:$E,5,0)</f>
        <v>E-1261</v>
      </c>
    </row>
    <row r="10954" spans="1:9" x14ac:dyDescent="0.35">
      <c r="A10954" t="s">
        <v>1257</v>
      </c>
      <c r="B10954" t="s">
        <v>186</v>
      </c>
      <c r="C10954" t="s">
        <v>374</v>
      </c>
      <c r="D10954" t="s">
        <v>1268</v>
      </c>
      <c r="E10954" t="s">
        <v>30</v>
      </c>
      <c r="F10954">
        <v>13136</v>
      </c>
      <c r="G10954">
        <v>7708</v>
      </c>
      <c r="H10954">
        <v>0.5867844092570037</v>
      </c>
      <c r="I10954" t="str">
        <f>VLOOKUP($B10954&amp;$E10954,'Employee List'!$A:$E,5,0)</f>
        <v>E-1261</v>
      </c>
    </row>
    <row r="10955" spans="1:9" x14ac:dyDescent="0.35">
      <c r="A10955" t="s">
        <v>1257</v>
      </c>
      <c r="B10955" t="s">
        <v>186</v>
      </c>
      <c r="C10955" t="s">
        <v>374</v>
      </c>
      <c r="D10955" t="s">
        <v>1268</v>
      </c>
      <c r="E10955" t="s">
        <v>31</v>
      </c>
      <c r="F10955">
        <v>11561</v>
      </c>
      <c r="G10955">
        <v>12595</v>
      </c>
      <c r="H10955">
        <v>1.0894386298763084</v>
      </c>
      <c r="I10955" t="str">
        <f>VLOOKUP($B10955&amp;$E10955,'Employee List'!$A:$E,5,0)</f>
        <v>E-1261</v>
      </c>
    </row>
    <row r="10956" spans="1:9" x14ac:dyDescent="0.35">
      <c r="A10956" t="s">
        <v>1257</v>
      </c>
      <c r="B10956" t="s">
        <v>186</v>
      </c>
      <c r="C10956" t="s">
        <v>374</v>
      </c>
      <c r="D10956" t="s">
        <v>1269</v>
      </c>
      <c r="E10956" t="s">
        <v>29</v>
      </c>
      <c r="F10956">
        <v>26126</v>
      </c>
      <c r="G10956">
        <v>63539</v>
      </c>
      <c r="H10956">
        <v>2.4320217407946108</v>
      </c>
      <c r="I10956" t="str">
        <f>VLOOKUP($B10956&amp;$E10956,'Employee List'!$A:$E,5,0)</f>
        <v>E-1261</v>
      </c>
    </row>
    <row r="10957" spans="1:9" x14ac:dyDescent="0.35">
      <c r="A10957" t="s">
        <v>1257</v>
      </c>
      <c r="B10957" t="s">
        <v>186</v>
      </c>
      <c r="C10957" t="s">
        <v>374</v>
      </c>
      <c r="D10957" t="s">
        <v>1269</v>
      </c>
      <c r="E10957" t="s">
        <v>30</v>
      </c>
      <c r="F10957">
        <v>24995</v>
      </c>
      <c r="G10957">
        <v>47042</v>
      </c>
      <c r="H10957">
        <v>1.8820564112822564</v>
      </c>
      <c r="I10957" t="str">
        <f>VLOOKUP($B10957&amp;$E10957,'Employee List'!$A:$E,5,0)</f>
        <v>E-1261</v>
      </c>
    </row>
    <row r="10958" spans="1:9" x14ac:dyDescent="0.35">
      <c r="A10958" t="s">
        <v>1257</v>
      </c>
      <c r="B10958" t="s">
        <v>186</v>
      </c>
      <c r="C10958" t="s">
        <v>374</v>
      </c>
      <c r="D10958" t="s">
        <v>1269</v>
      </c>
      <c r="E10958" t="s">
        <v>31</v>
      </c>
      <c r="F10958">
        <v>20705</v>
      </c>
      <c r="G10958">
        <v>26076</v>
      </c>
      <c r="H10958">
        <v>1.2594059405940594</v>
      </c>
      <c r="I10958" t="str">
        <f>VLOOKUP($B10958&amp;$E10958,'Employee List'!$A:$E,5,0)</f>
        <v>E-1261</v>
      </c>
    </row>
    <row r="10959" spans="1:9" x14ac:dyDescent="0.35">
      <c r="A10959" t="s">
        <v>1257</v>
      </c>
      <c r="B10959" t="s">
        <v>186</v>
      </c>
      <c r="C10959" t="s">
        <v>374</v>
      </c>
      <c r="D10959" t="s">
        <v>1270</v>
      </c>
      <c r="E10959" t="s">
        <v>29</v>
      </c>
      <c r="F10959">
        <v>8172</v>
      </c>
      <c r="G10959">
        <v>6668</v>
      </c>
      <c r="H10959">
        <v>0.81595692608908466</v>
      </c>
      <c r="I10959" t="str">
        <f>VLOOKUP($B10959&amp;$E10959,'Employee List'!$A:$E,5,0)</f>
        <v>E-1261</v>
      </c>
    </row>
    <row r="10960" spans="1:9" x14ac:dyDescent="0.35">
      <c r="A10960" t="s">
        <v>1257</v>
      </c>
      <c r="B10960" t="s">
        <v>186</v>
      </c>
      <c r="C10960" t="s">
        <v>374</v>
      </c>
      <c r="D10960" t="s">
        <v>1270</v>
      </c>
      <c r="E10960" t="s">
        <v>30</v>
      </c>
      <c r="F10960">
        <v>9631</v>
      </c>
      <c r="G10960">
        <v>5161</v>
      </c>
      <c r="H10960">
        <v>0.53587374104454366</v>
      </c>
      <c r="I10960" t="str">
        <f>VLOOKUP($B10960&amp;$E10960,'Employee List'!$A:$E,5,0)</f>
        <v>E-1261</v>
      </c>
    </row>
    <row r="10961" spans="1:9" x14ac:dyDescent="0.35">
      <c r="A10961" t="s">
        <v>1257</v>
      </c>
      <c r="B10961" t="s">
        <v>186</v>
      </c>
      <c r="C10961" t="s">
        <v>374</v>
      </c>
      <c r="D10961" t="s">
        <v>1270</v>
      </c>
      <c r="E10961" t="s">
        <v>31</v>
      </c>
      <c r="F10961">
        <v>9564</v>
      </c>
      <c r="G10961">
        <v>9048</v>
      </c>
      <c r="H10961">
        <v>0.94604767879548302</v>
      </c>
      <c r="I10961" t="str">
        <f>VLOOKUP($B10961&amp;$E10961,'Employee List'!$A:$E,5,0)</f>
        <v>E-1261</v>
      </c>
    </row>
    <row r="10962" spans="1:9" x14ac:dyDescent="0.35">
      <c r="A10962" t="s">
        <v>1257</v>
      </c>
      <c r="B10962" t="s">
        <v>186</v>
      </c>
      <c r="C10962" t="s">
        <v>374</v>
      </c>
      <c r="D10962" t="s">
        <v>1271</v>
      </c>
      <c r="E10962" t="s">
        <v>29</v>
      </c>
      <c r="F10962">
        <v>10266</v>
      </c>
      <c r="G10962">
        <v>11597</v>
      </c>
      <c r="H10962">
        <v>1.1296512760568869</v>
      </c>
      <c r="I10962" t="str">
        <f>VLOOKUP($B10962&amp;$E10962,'Employee List'!$A:$E,5,0)</f>
        <v>E-1261</v>
      </c>
    </row>
    <row r="10963" spans="1:9" x14ac:dyDescent="0.35">
      <c r="A10963" t="s">
        <v>1257</v>
      </c>
      <c r="B10963" t="s">
        <v>186</v>
      </c>
      <c r="C10963" t="s">
        <v>374</v>
      </c>
      <c r="D10963" t="s">
        <v>1271</v>
      </c>
      <c r="E10963" t="s">
        <v>30</v>
      </c>
      <c r="F10963">
        <v>10635</v>
      </c>
      <c r="G10963">
        <v>10998</v>
      </c>
      <c r="H10963">
        <v>1.0341325811001409</v>
      </c>
      <c r="I10963" t="str">
        <f>VLOOKUP($B10963&amp;$E10963,'Employee List'!$A:$E,5,0)</f>
        <v>E-1261</v>
      </c>
    </row>
    <row r="10964" spans="1:9" x14ac:dyDescent="0.35">
      <c r="A10964" t="s">
        <v>1257</v>
      </c>
      <c r="B10964" t="s">
        <v>186</v>
      </c>
      <c r="C10964" t="s">
        <v>374</v>
      </c>
      <c r="D10964" t="s">
        <v>1271</v>
      </c>
      <c r="E10964" t="s">
        <v>31</v>
      </c>
      <c r="F10964">
        <v>8242</v>
      </c>
      <c r="G10964">
        <v>11471</v>
      </c>
      <c r="H10964">
        <v>1.3917738413006553</v>
      </c>
      <c r="I10964" t="str">
        <f>VLOOKUP($B10964&amp;$E10964,'Employee List'!$A:$E,5,0)</f>
        <v>E-1261</v>
      </c>
    </row>
    <row r="10965" spans="1:9" x14ac:dyDescent="0.35">
      <c r="A10965" t="s">
        <v>1257</v>
      </c>
      <c r="B10965" t="s">
        <v>186</v>
      </c>
      <c r="C10965" t="s">
        <v>374</v>
      </c>
      <c r="D10965" t="s">
        <v>1258</v>
      </c>
      <c r="E10965" t="s">
        <v>29</v>
      </c>
      <c r="F10965">
        <v>167047</v>
      </c>
      <c r="G10965">
        <v>232634</v>
      </c>
      <c r="H10965">
        <v>1.3926260274054607</v>
      </c>
      <c r="I10965" t="str">
        <f>VLOOKUP($B10965&amp;$E10965,'Employee List'!$A:$E,5,0)</f>
        <v>E-1261</v>
      </c>
    </row>
    <row r="10966" spans="1:9" x14ac:dyDescent="0.35">
      <c r="A10966" t="s">
        <v>1257</v>
      </c>
      <c r="B10966" t="s">
        <v>186</v>
      </c>
      <c r="C10966" t="s">
        <v>374</v>
      </c>
      <c r="D10966" t="s">
        <v>1258</v>
      </c>
      <c r="E10966" t="s">
        <v>30</v>
      </c>
      <c r="F10966">
        <v>163049</v>
      </c>
      <c r="G10966">
        <v>170081</v>
      </c>
      <c r="H10966">
        <v>1.0431281393936791</v>
      </c>
      <c r="I10966" t="str">
        <f>VLOOKUP($B10966&amp;$E10966,'Employee List'!$A:$E,5,0)</f>
        <v>E-1261</v>
      </c>
    </row>
    <row r="10967" spans="1:9" x14ac:dyDescent="0.35">
      <c r="A10967" t="s">
        <v>1257</v>
      </c>
      <c r="B10967" t="s">
        <v>186</v>
      </c>
      <c r="C10967" t="s">
        <v>374</v>
      </c>
      <c r="D10967" t="s">
        <v>1258</v>
      </c>
      <c r="E10967" t="s">
        <v>31</v>
      </c>
      <c r="F10967">
        <v>153011</v>
      </c>
      <c r="G10967">
        <v>158219</v>
      </c>
      <c r="H10967">
        <v>1.034036768598336</v>
      </c>
      <c r="I10967" t="str">
        <f>VLOOKUP($B10967&amp;$E10967,'Employee List'!$A:$E,5,0)</f>
        <v>E-1261</v>
      </c>
    </row>
    <row r="10968" spans="1:9" x14ac:dyDescent="0.35">
      <c r="A10968" t="s">
        <v>1257</v>
      </c>
      <c r="B10968" t="s">
        <v>186</v>
      </c>
      <c r="C10968" t="s">
        <v>374</v>
      </c>
      <c r="D10968" t="s">
        <v>1272</v>
      </c>
      <c r="E10968" t="s">
        <v>29</v>
      </c>
      <c r="F10968">
        <v>27550</v>
      </c>
      <c r="G10968">
        <v>31729</v>
      </c>
      <c r="H10968">
        <v>1.1516878402903812</v>
      </c>
      <c r="I10968" t="str">
        <f>VLOOKUP($B10968&amp;$E10968,'Employee List'!$A:$E,5,0)</f>
        <v>E-1261</v>
      </c>
    </row>
    <row r="10969" spans="1:9" x14ac:dyDescent="0.35">
      <c r="A10969" t="s">
        <v>1257</v>
      </c>
      <c r="B10969" t="s">
        <v>186</v>
      </c>
      <c r="C10969" t="s">
        <v>374</v>
      </c>
      <c r="D10969" t="s">
        <v>1272</v>
      </c>
      <c r="E10969" t="s">
        <v>30</v>
      </c>
      <c r="F10969">
        <v>31497</v>
      </c>
      <c r="G10969">
        <v>34635</v>
      </c>
      <c r="H10969">
        <v>1.0996285360510525</v>
      </c>
      <c r="I10969" t="str">
        <f>VLOOKUP($B10969&amp;$E10969,'Employee List'!$A:$E,5,0)</f>
        <v>E-1261</v>
      </c>
    </row>
    <row r="10970" spans="1:9" x14ac:dyDescent="0.35">
      <c r="A10970" t="s">
        <v>1257</v>
      </c>
      <c r="B10970" t="s">
        <v>186</v>
      </c>
      <c r="C10970" t="s">
        <v>374</v>
      </c>
      <c r="D10970" t="s">
        <v>1272</v>
      </c>
      <c r="E10970" t="s">
        <v>31</v>
      </c>
      <c r="F10970">
        <v>32080</v>
      </c>
      <c r="G10970">
        <v>26697</v>
      </c>
      <c r="H10970">
        <v>0.83220074812967582</v>
      </c>
      <c r="I10970" t="str">
        <f>VLOOKUP($B10970&amp;$E10970,'Employee List'!$A:$E,5,0)</f>
        <v>E-1261</v>
      </c>
    </row>
    <row r="10971" spans="1:9" x14ac:dyDescent="0.35">
      <c r="A10971" t="s">
        <v>1257</v>
      </c>
      <c r="B10971" t="s">
        <v>186</v>
      </c>
      <c r="C10971" t="s">
        <v>374</v>
      </c>
      <c r="D10971" t="s">
        <v>1259</v>
      </c>
      <c r="E10971" t="s">
        <v>29</v>
      </c>
      <c r="F10971">
        <v>90750</v>
      </c>
      <c r="G10971">
        <v>99461</v>
      </c>
      <c r="H10971">
        <v>1.0959889807162535</v>
      </c>
      <c r="I10971" t="str">
        <f>VLOOKUP($B10971&amp;$E10971,'Employee List'!$A:$E,5,0)</f>
        <v>E-1261</v>
      </c>
    </row>
    <row r="10972" spans="1:9" x14ac:dyDescent="0.35">
      <c r="A10972" t="s">
        <v>1257</v>
      </c>
      <c r="B10972" t="s">
        <v>186</v>
      </c>
      <c r="C10972" t="s">
        <v>374</v>
      </c>
      <c r="D10972" t="s">
        <v>1259</v>
      </c>
      <c r="E10972" t="s">
        <v>30</v>
      </c>
      <c r="F10972">
        <v>93620</v>
      </c>
      <c r="G10972">
        <v>106621</v>
      </c>
      <c r="H10972">
        <v>1.1388698995941038</v>
      </c>
      <c r="I10972" t="str">
        <f>VLOOKUP($B10972&amp;$E10972,'Employee List'!$A:$E,5,0)</f>
        <v>E-1261</v>
      </c>
    </row>
    <row r="10973" spans="1:9" x14ac:dyDescent="0.35">
      <c r="A10973" t="s">
        <v>1257</v>
      </c>
      <c r="B10973" t="s">
        <v>186</v>
      </c>
      <c r="C10973" t="s">
        <v>374</v>
      </c>
      <c r="D10973" t="s">
        <v>1259</v>
      </c>
      <c r="E10973" t="s">
        <v>31</v>
      </c>
      <c r="F10973">
        <v>94760</v>
      </c>
      <c r="G10973">
        <v>102751</v>
      </c>
      <c r="H10973">
        <v>1.0843288307302659</v>
      </c>
      <c r="I10973" t="str">
        <f>VLOOKUP($B10973&amp;$E10973,'Employee List'!$A:$E,5,0)</f>
        <v>E-1261</v>
      </c>
    </row>
    <row r="10974" spans="1:9" x14ac:dyDescent="0.35">
      <c r="A10974" t="s">
        <v>1257</v>
      </c>
      <c r="B10974" t="s">
        <v>186</v>
      </c>
      <c r="C10974" t="s">
        <v>374</v>
      </c>
      <c r="D10974" t="s">
        <v>1273</v>
      </c>
      <c r="E10974" t="s">
        <v>29</v>
      </c>
      <c r="F10974">
        <v>13502</v>
      </c>
      <c r="G10974">
        <v>13152</v>
      </c>
      <c r="H10974">
        <v>0.97407791438305436</v>
      </c>
      <c r="I10974" t="str">
        <f>VLOOKUP($B10974&amp;$E10974,'Employee List'!$A:$E,5,0)</f>
        <v>E-1261</v>
      </c>
    </row>
    <row r="10975" spans="1:9" x14ac:dyDescent="0.35">
      <c r="A10975" t="s">
        <v>1257</v>
      </c>
      <c r="B10975" t="s">
        <v>186</v>
      </c>
      <c r="C10975" t="s">
        <v>374</v>
      </c>
      <c r="D10975" t="s">
        <v>1273</v>
      </c>
      <c r="E10975" t="s">
        <v>30</v>
      </c>
      <c r="F10975">
        <v>17103</v>
      </c>
      <c r="G10975">
        <v>17251</v>
      </c>
      <c r="H10975">
        <v>1.0086534526106532</v>
      </c>
      <c r="I10975" t="str">
        <f>VLOOKUP($B10975&amp;$E10975,'Employee List'!$A:$E,5,0)</f>
        <v>E-1261</v>
      </c>
    </row>
    <row r="10976" spans="1:9" x14ac:dyDescent="0.35">
      <c r="A10976" t="s">
        <v>1257</v>
      </c>
      <c r="B10976" t="s">
        <v>186</v>
      </c>
      <c r="C10976" t="s">
        <v>374</v>
      </c>
      <c r="D10976" t="s">
        <v>1273</v>
      </c>
      <c r="E10976" t="s">
        <v>31</v>
      </c>
      <c r="F10976">
        <v>16928</v>
      </c>
      <c r="G10976">
        <v>12184</v>
      </c>
      <c r="H10976">
        <v>0.71975425330812859</v>
      </c>
      <c r="I10976" t="str">
        <f>VLOOKUP($B10976&amp;$E10976,'Employee List'!$A:$E,5,0)</f>
        <v>E-1261</v>
      </c>
    </row>
    <row r="10977" spans="1:9" x14ac:dyDescent="0.35">
      <c r="A10977" t="s">
        <v>1257</v>
      </c>
      <c r="B10977" t="s">
        <v>186</v>
      </c>
      <c r="C10977" t="s">
        <v>374</v>
      </c>
      <c r="D10977" t="s">
        <v>1275</v>
      </c>
      <c r="E10977" t="s">
        <v>29</v>
      </c>
      <c r="F10977">
        <v>6964</v>
      </c>
      <c r="G10977">
        <v>4492</v>
      </c>
      <c r="H10977">
        <v>0.64503159103963237</v>
      </c>
      <c r="I10977" t="str">
        <f>VLOOKUP($B10977&amp;$E10977,'Employee List'!$A:$E,5,0)</f>
        <v>E-1261</v>
      </c>
    </row>
    <row r="10978" spans="1:9" x14ac:dyDescent="0.35">
      <c r="A10978" t="s">
        <v>1257</v>
      </c>
      <c r="B10978" t="s">
        <v>186</v>
      </c>
      <c r="C10978" t="s">
        <v>374</v>
      </c>
      <c r="D10978" t="s">
        <v>1275</v>
      </c>
      <c r="E10978" t="s">
        <v>30</v>
      </c>
      <c r="F10978">
        <v>4302</v>
      </c>
      <c r="G10978">
        <v>1967</v>
      </c>
      <c r="H10978">
        <v>0.45722919572291959</v>
      </c>
      <c r="I10978" t="str">
        <f>VLOOKUP($B10978&amp;$E10978,'Employee List'!$A:$E,5,0)</f>
        <v>E-1261</v>
      </c>
    </row>
    <row r="10979" spans="1:9" x14ac:dyDescent="0.35">
      <c r="A10979" t="s">
        <v>1257</v>
      </c>
      <c r="B10979" t="s">
        <v>186</v>
      </c>
      <c r="C10979" t="s">
        <v>374</v>
      </c>
      <c r="D10979" t="s">
        <v>1275</v>
      </c>
      <c r="E10979" t="s">
        <v>31</v>
      </c>
      <c r="F10979">
        <v>7652</v>
      </c>
      <c r="G10979">
        <v>4291</v>
      </c>
      <c r="H10979">
        <v>0.56076842655514902</v>
      </c>
      <c r="I10979" t="str">
        <f>VLOOKUP($B10979&amp;$E10979,'Employee List'!$A:$E,5,0)</f>
        <v>E-1261</v>
      </c>
    </row>
    <row r="10980" spans="1:9" x14ac:dyDescent="0.35">
      <c r="A10980" t="s">
        <v>1257</v>
      </c>
      <c r="B10980" t="s">
        <v>186</v>
      </c>
      <c r="C10980" t="s">
        <v>374</v>
      </c>
      <c r="D10980" t="s">
        <v>1276</v>
      </c>
      <c r="E10980" t="s">
        <v>29</v>
      </c>
      <c r="F10980">
        <v>3635</v>
      </c>
      <c r="G10980">
        <v>3799</v>
      </c>
      <c r="H10980">
        <v>1.0451169188445668</v>
      </c>
      <c r="I10980" t="str">
        <f>VLOOKUP($B10980&amp;$E10980,'Employee List'!$A:$E,5,0)</f>
        <v>E-1261</v>
      </c>
    </row>
    <row r="10981" spans="1:9" x14ac:dyDescent="0.35">
      <c r="A10981" t="s">
        <v>1257</v>
      </c>
      <c r="B10981" t="s">
        <v>186</v>
      </c>
      <c r="C10981" t="s">
        <v>374</v>
      </c>
      <c r="D10981" t="s">
        <v>1276</v>
      </c>
      <c r="E10981" t="s">
        <v>30</v>
      </c>
      <c r="F10981">
        <v>3622</v>
      </c>
      <c r="G10981">
        <v>6633</v>
      </c>
      <c r="H10981">
        <v>1.8313086692435119</v>
      </c>
      <c r="I10981" t="str">
        <f>VLOOKUP($B10981&amp;$E10981,'Employee List'!$A:$E,5,0)</f>
        <v>E-1261</v>
      </c>
    </row>
    <row r="10982" spans="1:9" x14ac:dyDescent="0.35">
      <c r="A10982" t="s">
        <v>1257</v>
      </c>
      <c r="B10982" t="s">
        <v>186</v>
      </c>
      <c r="C10982" t="s">
        <v>374</v>
      </c>
      <c r="D10982" t="s">
        <v>1276</v>
      </c>
      <c r="E10982" t="s">
        <v>31</v>
      </c>
      <c r="F10982">
        <v>2419</v>
      </c>
      <c r="G10982">
        <v>7038</v>
      </c>
      <c r="H10982">
        <v>2.9094667217858619</v>
      </c>
      <c r="I10982" t="str">
        <f>VLOOKUP($B10982&amp;$E10982,'Employee List'!$A:$E,5,0)</f>
        <v>E-1261</v>
      </c>
    </row>
    <row r="10983" spans="1:9" x14ac:dyDescent="0.35">
      <c r="A10983" t="s">
        <v>1257</v>
      </c>
      <c r="B10983" t="s">
        <v>186</v>
      </c>
      <c r="C10983" t="s">
        <v>374</v>
      </c>
      <c r="D10983" t="s">
        <v>1277</v>
      </c>
      <c r="E10983" t="s">
        <v>29</v>
      </c>
      <c r="F10983">
        <v>14200</v>
      </c>
      <c r="G10983">
        <v>15968</v>
      </c>
      <c r="H10983">
        <v>1.124507042253521</v>
      </c>
      <c r="I10983" t="str">
        <f>VLOOKUP($B10983&amp;$E10983,'Employee List'!$A:$E,5,0)</f>
        <v>E-1261</v>
      </c>
    </row>
    <row r="10984" spans="1:9" x14ac:dyDescent="0.35">
      <c r="A10984" t="s">
        <v>1257</v>
      </c>
      <c r="B10984" t="s">
        <v>186</v>
      </c>
      <c r="C10984" t="s">
        <v>374</v>
      </c>
      <c r="D10984" t="s">
        <v>1277</v>
      </c>
      <c r="E10984" t="s">
        <v>30</v>
      </c>
      <c r="F10984">
        <v>12999</v>
      </c>
      <c r="G10984">
        <v>12897</v>
      </c>
      <c r="H10984">
        <v>0.99215324255711979</v>
      </c>
      <c r="I10984" t="str">
        <f>VLOOKUP($B10984&amp;$E10984,'Employee List'!$A:$E,5,0)</f>
        <v>E-1261</v>
      </c>
    </row>
    <row r="10985" spans="1:9" x14ac:dyDescent="0.35">
      <c r="A10985" t="s">
        <v>1257</v>
      </c>
      <c r="B10985" t="s">
        <v>186</v>
      </c>
      <c r="C10985" t="s">
        <v>374</v>
      </c>
      <c r="D10985" t="s">
        <v>1277</v>
      </c>
      <c r="E10985" t="s">
        <v>31</v>
      </c>
      <c r="F10985">
        <v>14350</v>
      </c>
      <c r="G10985">
        <v>14470</v>
      </c>
      <c r="H10985">
        <v>1.0083623693379791</v>
      </c>
      <c r="I10985" t="str">
        <f>VLOOKUP($B10985&amp;$E10985,'Employee List'!$A:$E,5,0)</f>
        <v>E-1261</v>
      </c>
    </row>
    <row r="10986" spans="1:9" x14ac:dyDescent="0.35">
      <c r="A10986" t="s">
        <v>1257</v>
      </c>
      <c r="B10986" t="s">
        <v>186</v>
      </c>
      <c r="C10986" t="s">
        <v>374</v>
      </c>
      <c r="D10986" t="s">
        <v>1278</v>
      </c>
      <c r="E10986" t="s">
        <v>29</v>
      </c>
      <c r="F10986">
        <v>31527</v>
      </c>
      <c r="G10986">
        <v>27739</v>
      </c>
      <c r="H10986">
        <v>0.87984901830177309</v>
      </c>
      <c r="I10986" t="str">
        <f>VLOOKUP($B10986&amp;$E10986,'Employee List'!$A:$E,5,0)</f>
        <v>E-1261</v>
      </c>
    </row>
    <row r="10987" spans="1:9" x14ac:dyDescent="0.35">
      <c r="A10987" t="s">
        <v>1257</v>
      </c>
      <c r="B10987" t="s">
        <v>186</v>
      </c>
      <c r="C10987" t="s">
        <v>374</v>
      </c>
      <c r="D10987" t="s">
        <v>1278</v>
      </c>
      <c r="E10987" t="s">
        <v>30</v>
      </c>
      <c r="F10987">
        <v>33873</v>
      </c>
      <c r="G10987">
        <v>30437</v>
      </c>
      <c r="H10987">
        <v>0.89856227673958611</v>
      </c>
      <c r="I10987" t="str">
        <f>VLOOKUP($B10987&amp;$E10987,'Employee List'!$A:$E,5,0)</f>
        <v>E-1261</v>
      </c>
    </row>
    <row r="10988" spans="1:9" x14ac:dyDescent="0.35">
      <c r="A10988" t="s">
        <v>1257</v>
      </c>
      <c r="B10988" t="s">
        <v>186</v>
      </c>
      <c r="C10988" t="s">
        <v>374</v>
      </c>
      <c r="D10988" t="s">
        <v>1278</v>
      </c>
      <c r="E10988" t="s">
        <v>31</v>
      </c>
      <c r="F10988">
        <v>32458</v>
      </c>
      <c r="G10988">
        <v>22920</v>
      </c>
      <c r="H10988">
        <v>0.70614332367983235</v>
      </c>
      <c r="I10988" t="str">
        <f>VLOOKUP($B10988&amp;$E10988,'Employee List'!$A:$E,5,0)</f>
        <v>E-1261</v>
      </c>
    </row>
    <row r="10989" spans="1:9" x14ac:dyDescent="0.35">
      <c r="A10989" t="s">
        <v>1257</v>
      </c>
      <c r="B10989" t="s">
        <v>186</v>
      </c>
      <c r="C10989" t="s">
        <v>374</v>
      </c>
      <c r="D10989" t="s">
        <v>1279</v>
      </c>
      <c r="E10989" t="s">
        <v>29</v>
      </c>
      <c r="F10989">
        <v>3208</v>
      </c>
      <c r="G10989">
        <v>2900</v>
      </c>
      <c r="H10989">
        <v>0.9039900249376559</v>
      </c>
      <c r="I10989" t="str">
        <f>VLOOKUP($B10989&amp;$E10989,'Employee List'!$A:$E,5,0)</f>
        <v>E-1261</v>
      </c>
    </row>
    <row r="10990" spans="1:9" x14ac:dyDescent="0.35">
      <c r="A10990" t="s">
        <v>1257</v>
      </c>
      <c r="B10990" t="s">
        <v>186</v>
      </c>
      <c r="C10990" t="s">
        <v>374</v>
      </c>
      <c r="D10990" t="s">
        <v>1279</v>
      </c>
      <c r="E10990" t="s">
        <v>30</v>
      </c>
      <c r="F10990">
        <v>3354</v>
      </c>
      <c r="G10990">
        <v>2075</v>
      </c>
      <c r="H10990">
        <v>0.61866428145497909</v>
      </c>
      <c r="I10990" t="str">
        <f>VLOOKUP($B10990&amp;$E10990,'Employee List'!$A:$E,5,0)</f>
        <v>E-1261</v>
      </c>
    </row>
    <row r="10991" spans="1:9" x14ac:dyDescent="0.35">
      <c r="A10991" t="s">
        <v>1257</v>
      </c>
      <c r="B10991" t="s">
        <v>186</v>
      </c>
      <c r="C10991" t="s">
        <v>374</v>
      </c>
      <c r="D10991" t="s">
        <v>1279</v>
      </c>
      <c r="E10991" t="s">
        <v>31</v>
      </c>
      <c r="F10991">
        <v>4809</v>
      </c>
      <c r="G10991">
        <v>2400</v>
      </c>
      <c r="H10991">
        <v>0.49906425452276981</v>
      </c>
      <c r="I10991" t="str">
        <f>VLOOKUP($B10991&amp;$E10991,'Employee List'!$A:$E,5,0)</f>
        <v>E-1261</v>
      </c>
    </row>
    <row r="10992" spans="1:9" x14ac:dyDescent="0.35">
      <c r="A10992" t="s">
        <v>1257</v>
      </c>
      <c r="B10992" t="s">
        <v>186</v>
      </c>
      <c r="C10992" t="s">
        <v>374</v>
      </c>
      <c r="D10992" t="s">
        <v>1280</v>
      </c>
      <c r="E10992" t="s">
        <v>29</v>
      </c>
      <c r="F10992">
        <v>4983</v>
      </c>
      <c r="G10992">
        <v>5429</v>
      </c>
      <c r="H10992">
        <v>1.0895043146698775</v>
      </c>
      <c r="I10992" t="str">
        <f>VLOOKUP($B10992&amp;$E10992,'Employee List'!$A:$E,5,0)</f>
        <v>E-1261</v>
      </c>
    </row>
    <row r="10993" spans="1:9" x14ac:dyDescent="0.35">
      <c r="A10993" t="s">
        <v>1257</v>
      </c>
      <c r="B10993" t="s">
        <v>186</v>
      </c>
      <c r="C10993" t="s">
        <v>374</v>
      </c>
      <c r="D10993" t="s">
        <v>1280</v>
      </c>
      <c r="E10993" t="s">
        <v>30</v>
      </c>
      <c r="F10993">
        <v>4125</v>
      </c>
      <c r="G10993">
        <v>3478</v>
      </c>
      <c r="H10993">
        <v>0.8431515151515151</v>
      </c>
      <c r="I10993" t="str">
        <f>VLOOKUP($B10993&amp;$E10993,'Employee List'!$A:$E,5,0)</f>
        <v>E-1261</v>
      </c>
    </row>
    <row r="10994" spans="1:9" x14ac:dyDescent="0.35">
      <c r="A10994" t="s">
        <v>1257</v>
      </c>
      <c r="B10994" t="s">
        <v>186</v>
      </c>
      <c r="C10994" t="s">
        <v>374</v>
      </c>
      <c r="D10994" t="s">
        <v>1280</v>
      </c>
      <c r="E10994" t="s">
        <v>31</v>
      </c>
      <c r="F10994">
        <v>3105</v>
      </c>
      <c r="G10994">
        <v>1105</v>
      </c>
      <c r="H10994">
        <v>0.35587761674718199</v>
      </c>
      <c r="I10994" t="str">
        <f>VLOOKUP($B10994&amp;$E10994,'Employee List'!$A:$E,5,0)</f>
        <v>E-1261</v>
      </c>
    </row>
    <row r="10995" spans="1:9" x14ac:dyDescent="0.35">
      <c r="A10995" t="s">
        <v>1257</v>
      </c>
      <c r="B10995" t="s">
        <v>186</v>
      </c>
      <c r="C10995" t="s">
        <v>374</v>
      </c>
      <c r="D10995" t="s">
        <v>1262</v>
      </c>
      <c r="E10995" t="s">
        <v>29</v>
      </c>
      <c r="F10995">
        <v>70428</v>
      </c>
      <c r="G10995">
        <v>83767</v>
      </c>
      <c r="H10995">
        <v>1.189399102629636</v>
      </c>
      <c r="I10995" t="str">
        <f>VLOOKUP($B10995&amp;$E10995,'Employee List'!$A:$E,5,0)</f>
        <v>E-1261</v>
      </c>
    </row>
    <row r="10996" spans="1:9" x14ac:dyDescent="0.35">
      <c r="A10996" t="s">
        <v>1257</v>
      </c>
      <c r="B10996" t="s">
        <v>186</v>
      </c>
      <c r="C10996" t="s">
        <v>374</v>
      </c>
      <c r="D10996" t="s">
        <v>1262</v>
      </c>
      <c r="E10996" t="s">
        <v>30</v>
      </c>
      <c r="F10996">
        <v>68296</v>
      </c>
      <c r="G10996">
        <v>104067</v>
      </c>
      <c r="H10996">
        <v>1.5237642028815743</v>
      </c>
      <c r="I10996" t="str">
        <f>VLOOKUP($B10996&amp;$E10996,'Employee List'!$A:$E,5,0)</f>
        <v>E-1261</v>
      </c>
    </row>
    <row r="10997" spans="1:9" x14ac:dyDescent="0.35">
      <c r="A10997" t="s">
        <v>1257</v>
      </c>
      <c r="B10997" t="s">
        <v>186</v>
      </c>
      <c r="C10997" t="s">
        <v>374</v>
      </c>
      <c r="D10997" t="s">
        <v>1262</v>
      </c>
      <c r="E10997" t="s">
        <v>31</v>
      </c>
      <c r="F10997">
        <v>71272</v>
      </c>
      <c r="G10997">
        <v>71258</v>
      </c>
      <c r="H10997">
        <v>0.99980356942417781</v>
      </c>
      <c r="I10997" t="str">
        <f>VLOOKUP($B10997&amp;$E10997,'Employee List'!$A:$E,5,0)</f>
        <v>E-1261</v>
      </c>
    </row>
    <row r="10998" spans="1:9" x14ac:dyDescent="0.35">
      <c r="A10998" t="s">
        <v>1257</v>
      </c>
      <c r="B10998" t="s">
        <v>186</v>
      </c>
      <c r="C10998" t="s">
        <v>374</v>
      </c>
      <c r="D10998" t="s">
        <v>1282</v>
      </c>
      <c r="E10998" t="s">
        <v>29</v>
      </c>
      <c r="F10998">
        <v>1854</v>
      </c>
      <c r="G10998">
        <v>7096</v>
      </c>
      <c r="H10998">
        <v>3.8274002157497304</v>
      </c>
      <c r="I10998" t="str">
        <f>VLOOKUP($B10998&amp;$E10998,'Employee List'!$A:$E,5,0)</f>
        <v>E-1261</v>
      </c>
    </row>
    <row r="10999" spans="1:9" x14ac:dyDescent="0.35">
      <c r="A10999" t="s">
        <v>1257</v>
      </c>
      <c r="B10999" t="s">
        <v>186</v>
      </c>
      <c r="C10999" t="s">
        <v>374</v>
      </c>
      <c r="D10999" t="s">
        <v>1282</v>
      </c>
      <c r="E10999" t="s">
        <v>30</v>
      </c>
      <c r="F10999">
        <v>10546</v>
      </c>
      <c r="G10999">
        <v>9087</v>
      </c>
      <c r="H10999">
        <v>0.86165370756685</v>
      </c>
      <c r="I10999" t="str">
        <f>VLOOKUP($B10999&amp;$E10999,'Employee List'!$A:$E,5,0)</f>
        <v>E-1261</v>
      </c>
    </row>
    <row r="11000" spans="1:9" x14ac:dyDescent="0.35">
      <c r="A11000" t="s">
        <v>1257</v>
      </c>
      <c r="B11000" t="s">
        <v>186</v>
      </c>
      <c r="C11000" t="s">
        <v>374</v>
      </c>
      <c r="D11000" t="s">
        <v>1282</v>
      </c>
      <c r="E11000" t="s">
        <v>31</v>
      </c>
      <c r="F11000">
        <v>12026</v>
      </c>
      <c r="G11000">
        <v>5756</v>
      </c>
      <c r="H11000">
        <v>0.47862963578912354</v>
      </c>
      <c r="I11000" t="str">
        <f>VLOOKUP($B11000&amp;$E11000,'Employee List'!$A:$E,5,0)</f>
        <v>E-1261</v>
      </c>
    </row>
    <row r="11001" spans="1:9" x14ac:dyDescent="0.35">
      <c r="A11001" t="s">
        <v>1257</v>
      </c>
      <c r="B11001" t="s">
        <v>186</v>
      </c>
      <c r="C11001" t="s">
        <v>374</v>
      </c>
      <c r="D11001" t="s">
        <v>1281</v>
      </c>
      <c r="E11001" t="s">
        <v>29</v>
      </c>
      <c r="F11001">
        <v>3966</v>
      </c>
      <c r="G11001">
        <v>13055</v>
      </c>
      <c r="H11001">
        <v>3.2917297024710037</v>
      </c>
      <c r="I11001" t="str">
        <f>VLOOKUP($B11001&amp;$E11001,'Employee List'!$A:$E,5,0)</f>
        <v>E-1261</v>
      </c>
    </row>
    <row r="11002" spans="1:9" x14ac:dyDescent="0.35">
      <c r="A11002" t="s">
        <v>1257</v>
      </c>
      <c r="B11002" t="s">
        <v>186</v>
      </c>
      <c r="C11002" t="s">
        <v>374</v>
      </c>
      <c r="D11002" t="s">
        <v>1281</v>
      </c>
      <c r="E11002" t="s">
        <v>30</v>
      </c>
      <c r="F11002">
        <v>5947</v>
      </c>
      <c r="G11002">
        <v>11231</v>
      </c>
      <c r="H11002">
        <v>1.8885152177568523</v>
      </c>
      <c r="I11002" t="str">
        <f>VLOOKUP($B11002&amp;$E11002,'Employee List'!$A:$E,5,0)</f>
        <v>E-1261</v>
      </c>
    </row>
    <row r="11003" spans="1:9" x14ac:dyDescent="0.35">
      <c r="A11003" t="s">
        <v>1257</v>
      </c>
      <c r="B11003" t="s">
        <v>186</v>
      </c>
      <c r="C11003" t="s">
        <v>374</v>
      </c>
      <c r="D11003" t="s">
        <v>1281</v>
      </c>
      <c r="E11003" t="s">
        <v>31</v>
      </c>
      <c r="F11003">
        <v>3410</v>
      </c>
      <c r="G11003">
        <v>7259</v>
      </c>
      <c r="H11003">
        <v>2.1287390029325515</v>
      </c>
      <c r="I11003" t="str">
        <f>VLOOKUP($B11003&amp;$E11003,'Employee List'!$A:$E,5,0)</f>
        <v>E-1261</v>
      </c>
    </row>
    <row r="11004" spans="1:9" x14ac:dyDescent="0.35">
      <c r="A11004" t="s">
        <v>1257</v>
      </c>
      <c r="B11004" t="s">
        <v>187</v>
      </c>
      <c r="C11004" t="s">
        <v>374</v>
      </c>
      <c r="D11004" t="s">
        <v>1274</v>
      </c>
      <c r="E11004" t="s">
        <v>29</v>
      </c>
      <c r="F11004">
        <v>17375</v>
      </c>
      <c r="G11004">
        <v>15026</v>
      </c>
      <c r="H11004">
        <v>0.8648057553956835</v>
      </c>
      <c r="I11004" t="str">
        <f>VLOOKUP($B11004&amp;$E11004,'Employee List'!$A:$E,5,0)</f>
        <v>E-1262</v>
      </c>
    </row>
    <row r="11005" spans="1:9" x14ac:dyDescent="0.35">
      <c r="A11005" t="s">
        <v>1257</v>
      </c>
      <c r="B11005" t="s">
        <v>187</v>
      </c>
      <c r="C11005" t="s">
        <v>374</v>
      </c>
      <c r="D11005" t="s">
        <v>1274</v>
      </c>
      <c r="E11005" t="s">
        <v>30</v>
      </c>
      <c r="F11005">
        <v>19463</v>
      </c>
      <c r="G11005">
        <v>12064</v>
      </c>
      <c r="H11005">
        <v>0.61984277860555925</v>
      </c>
      <c r="I11005" t="str">
        <f>VLOOKUP($B11005&amp;$E11005,'Employee List'!$A:$E,5,0)</f>
        <v>E-1262</v>
      </c>
    </row>
    <row r="11006" spans="1:9" x14ac:dyDescent="0.35">
      <c r="A11006" t="s">
        <v>1257</v>
      </c>
      <c r="B11006" t="s">
        <v>187</v>
      </c>
      <c r="C11006" t="s">
        <v>374</v>
      </c>
      <c r="D11006" t="s">
        <v>1274</v>
      </c>
      <c r="E11006" t="s">
        <v>31</v>
      </c>
      <c r="F11006">
        <v>19682</v>
      </c>
      <c r="G11006">
        <v>17999</v>
      </c>
      <c r="H11006">
        <v>0.91449039731734583</v>
      </c>
      <c r="I11006" t="str">
        <f>VLOOKUP($B11006&amp;$E11006,'Employee List'!$A:$E,5,0)</f>
        <v>E-1262</v>
      </c>
    </row>
    <row r="11007" spans="1:9" x14ac:dyDescent="0.35">
      <c r="A11007" t="s">
        <v>1257</v>
      </c>
      <c r="B11007" t="s">
        <v>187</v>
      </c>
      <c r="C11007" t="s">
        <v>374</v>
      </c>
      <c r="D11007" t="s">
        <v>1263</v>
      </c>
      <c r="E11007" t="s">
        <v>29</v>
      </c>
      <c r="F11007">
        <v>1368</v>
      </c>
      <c r="G11007">
        <v>5110</v>
      </c>
      <c r="H11007">
        <v>3.7353801169590644</v>
      </c>
      <c r="I11007" t="str">
        <f>VLOOKUP($B11007&amp;$E11007,'Employee List'!$A:$E,5,0)</f>
        <v>E-1262</v>
      </c>
    </row>
    <row r="11008" spans="1:9" x14ac:dyDescent="0.35">
      <c r="A11008" t="s">
        <v>1257</v>
      </c>
      <c r="B11008" t="s">
        <v>187</v>
      </c>
      <c r="C11008" t="s">
        <v>374</v>
      </c>
      <c r="D11008" t="s">
        <v>1263</v>
      </c>
      <c r="E11008" t="s">
        <v>30</v>
      </c>
      <c r="F11008">
        <v>2082</v>
      </c>
      <c r="G11008">
        <v>1986</v>
      </c>
      <c r="H11008">
        <v>0.95389048991354464</v>
      </c>
      <c r="I11008" t="str">
        <f>VLOOKUP($B11008&amp;$E11008,'Employee List'!$A:$E,5,0)</f>
        <v>E-1262</v>
      </c>
    </row>
    <row r="11009" spans="1:9" x14ac:dyDescent="0.35">
      <c r="A11009" t="s">
        <v>1257</v>
      </c>
      <c r="B11009" t="s">
        <v>187</v>
      </c>
      <c r="C11009" t="s">
        <v>374</v>
      </c>
      <c r="D11009" t="s">
        <v>1263</v>
      </c>
      <c r="E11009" t="s">
        <v>31</v>
      </c>
      <c r="F11009">
        <v>3974</v>
      </c>
      <c r="G11009">
        <v>2767</v>
      </c>
      <c r="H11009">
        <v>0.6962757926522396</v>
      </c>
      <c r="I11009" t="str">
        <f>VLOOKUP($B11009&amp;$E11009,'Employee List'!$A:$E,5,0)</f>
        <v>E-1262</v>
      </c>
    </row>
    <row r="11010" spans="1:9" x14ac:dyDescent="0.35">
      <c r="A11010" t="s">
        <v>1257</v>
      </c>
      <c r="B11010" t="s">
        <v>187</v>
      </c>
      <c r="C11010" t="s">
        <v>374</v>
      </c>
      <c r="D11010" t="s">
        <v>1264</v>
      </c>
      <c r="E11010" t="s">
        <v>29</v>
      </c>
      <c r="F11010">
        <v>1759</v>
      </c>
      <c r="G11010">
        <v>4164</v>
      </c>
      <c r="H11010">
        <v>2.367254121660034</v>
      </c>
      <c r="I11010" t="str">
        <f>VLOOKUP($B11010&amp;$E11010,'Employee List'!$A:$E,5,0)</f>
        <v>E-1262</v>
      </c>
    </row>
    <row r="11011" spans="1:9" x14ac:dyDescent="0.35">
      <c r="A11011" t="s">
        <v>1257</v>
      </c>
      <c r="B11011" t="s">
        <v>187</v>
      </c>
      <c r="C11011" t="s">
        <v>374</v>
      </c>
      <c r="D11011" t="s">
        <v>1264</v>
      </c>
      <c r="E11011" t="s">
        <v>30</v>
      </c>
      <c r="F11011">
        <v>1172</v>
      </c>
      <c r="G11011">
        <v>1373</v>
      </c>
      <c r="H11011">
        <v>1.1715017064846416</v>
      </c>
      <c r="I11011" t="str">
        <f>VLOOKUP($B11011&amp;$E11011,'Employee List'!$A:$E,5,0)</f>
        <v>E-1262</v>
      </c>
    </row>
    <row r="11012" spans="1:9" x14ac:dyDescent="0.35">
      <c r="A11012" t="s">
        <v>1257</v>
      </c>
      <c r="B11012" t="s">
        <v>187</v>
      </c>
      <c r="C11012" t="s">
        <v>374</v>
      </c>
      <c r="D11012" t="s">
        <v>1264</v>
      </c>
      <c r="E11012" t="s">
        <v>31</v>
      </c>
      <c r="F11012">
        <v>4337</v>
      </c>
      <c r="G11012">
        <v>4206</v>
      </c>
      <c r="H11012">
        <v>0.96979478902467142</v>
      </c>
      <c r="I11012" t="str">
        <f>VLOOKUP($B11012&amp;$E11012,'Employee List'!$A:$E,5,0)</f>
        <v>E-1262</v>
      </c>
    </row>
    <row r="11013" spans="1:9" x14ac:dyDescent="0.35">
      <c r="A11013" t="s">
        <v>1257</v>
      </c>
      <c r="B11013" t="s">
        <v>187</v>
      </c>
      <c r="C11013" t="s">
        <v>374</v>
      </c>
      <c r="D11013" t="s">
        <v>1265</v>
      </c>
      <c r="E11013" t="s">
        <v>29</v>
      </c>
      <c r="F11013">
        <v>1875</v>
      </c>
      <c r="G11013">
        <v>11091</v>
      </c>
      <c r="H11013">
        <v>5.9151999999999996</v>
      </c>
      <c r="I11013" t="str">
        <f>VLOOKUP($B11013&amp;$E11013,'Employee List'!$A:$E,5,0)</f>
        <v>E-1262</v>
      </c>
    </row>
    <row r="11014" spans="1:9" x14ac:dyDescent="0.35">
      <c r="A11014" t="s">
        <v>1257</v>
      </c>
      <c r="B11014" t="s">
        <v>187</v>
      </c>
      <c r="C11014" t="s">
        <v>374</v>
      </c>
      <c r="D11014" t="s">
        <v>1265</v>
      </c>
      <c r="E11014" t="s">
        <v>30</v>
      </c>
      <c r="F11014">
        <v>4845</v>
      </c>
      <c r="G11014">
        <v>9908</v>
      </c>
      <c r="H11014">
        <v>2.0449948400412796</v>
      </c>
      <c r="I11014" t="str">
        <f>VLOOKUP($B11014&amp;$E11014,'Employee List'!$A:$E,5,0)</f>
        <v>E-1262</v>
      </c>
    </row>
    <row r="11015" spans="1:9" x14ac:dyDescent="0.35">
      <c r="A11015" t="s">
        <v>1257</v>
      </c>
      <c r="B11015" t="s">
        <v>187</v>
      </c>
      <c r="C11015" t="s">
        <v>374</v>
      </c>
      <c r="D11015" t="s">
        <v>1265</v>
      </c>
      <c r="E11015" t="s">
        <v>31</v>
      </c>
      <c r="F11015">
        <v>1234</v>
      </c>
      <c r="G11015">
        <v>8386</v>
      </c>
      <c r="H11015">
        <v>6.7957860615883305</v>
      </c>
      <c r="I11015" t="str">
        <f>VLOOKUP($B11015&amp;$E11015,'Employee List'!$A:$E,5,0)</f>
        <v>E-1262</v>
      </c>
    </row>
    <row r="11016" spans="1:9" x14ac:dyDescent="0.35">
      <c r="A11016" t="s">
        <v>1257</v>
      </c>
      <c r="B11016" t="s">
        <v>187</v>
      </c>
      <c r="C11016" t="s">
        <v>374</v>
      </c>
      <c r="D11016" t="s">
        <v>1260</v>
      </c>
      <c r="E11016" t="s">
        <v>29</v>
      </c>
      <c r="F11016">
        <v>53704</v>
      </c>
      <c r="G11016">
        <v>47856</v>
      </c>
      <c r="H11016">
        <v>0.89110680768657824</v>
      </c>
      <c r="I11016" t="str">
        <f>VLOOKUP($B11016&amp;$E11016,'Employee List'!$A:$E,5,0)</f>
        <v>E-1262</v>
      </c>
    </row>
    <row r="11017" spans="1:9" x14ac:dyDescent="0.35">
      <c r="A11017" t="s">
        <v>1257</v>
      </c>
      <c r="B11017" t="s">
        <v>187</v>
      </c>
      <c r="C11017" t="s">
        <v>374</v>
      </c>
      <c r="D11017" t="s">
        <v>1260</v>
      </c>
      <c r="E11017" t="s">
        <v>30</v>
      </c>
      <c r="F11017">
        <v>53456</v>
      </c>
      <c r="G11017">
        <v>54280</v>
      </c>
      <c r="H11017">
        <v>1.0154145465429512</v>
      </c>
      <c r="I11017" t="str">
        <f>VLOOKUP($B11017&amp;$E11017,'Employee List'!$A:$E,5,0)</f>
        <v>E-1262</v>
      </c>
    </row>
    <row r="11018" spans="1:9" x14ac:dyDescent="0.35">
      <c r="A11018" t="s">
        <v>1257</v>
      </c>
      <c r="B11018" t="s">
        <v>187</v>
      </c>
      <c r="C11018" t="s">
        <v>374</v>
      </c>
      <c r="D11018" t="s">
        <v>1260</v>
      </c>
      <c r="E11018" t="s">
        <v>31</v>
      </c>
      <c r="F11018">
        <v>63975</v>
      </c>
      <c r="G11018">
        <v>85317</v>
      </c>
      <c r="H11018">
        <v>1.333599062133646</v>
      </c>
      <c r="I11018" t="str">
        <f>VLOOKUP($B11018&amp;$E11018,'Employee List'!$A:$E,5,0)</f>
        <v>E-1262</v>
      </c>
    </row>
    <row r="11019" spans="1:9" x14ac:dyDescent="0.35">
      <c r="A11019" t="s">
        <v>1257</v>
      </c>
      <c r="B11019" t="s">
        <v>187</v>
      </c>
      <c r="C11019" t="s">
        <v>374</v>
      </c>
      <c r="D11019" t="s">
        <v>1261</v>
      </c>
      <c r="E11019" t="s">
        <v>29</v>
      </c>
      <c r="F11019">
        <v>26049</v>
      </c>
      <c r="G11019">
        <v>54032</v>
      </c>
      <c r="H11019">
        <v>2.074244692694537</v>
      </c>
      <c r="I11019" t="str">
        <f>VLOOKUP($B11019&amp;$E11019,'Employee List'!$A:$E,5,0)</f>
        <v>E-1262</v>
      </c>
    </row>
    <row r="11020" spans="1:9" x14ac:dyDescent="0.35">
      <c r="A11020" t="s">
        <v>1257</v>
      </c>
      <c r="B11020" t="s">
        <v>187</v>
      </c>
      <c r="C11020" t="s">
        <v>374</v>
      </c>
      <c r="D11020" t="s">
        <v>1261</v>
      </c>
      <c r="E11020" t="s">
        <v>30</v>
      </c>
      <c r="F11020">
        <v>24804</v>
      </c>
      <c r="G11020">
        <v>61953</v>
      </c>
      <c r="H11020">
        <v>2.4977019835510403</v>
      </c>
      <c r="I11020" t="str">
        <f>VLOOKUP($B11020&amp;$E11020,'Employee List'!$A:$E,5,0)</f>
        <v>E-1262</v>
      </c>
    </row>
    <row r="11021" spans="1:9" x14ac:dyDescent="0.35">
      <c r="A11021" t="s">
        <v>1257</v>
      </c>
      <c r="B11021" t="s">
        <v>187</v>
      </c>
      <c r="C11021" t="s">
        <v>374</v>
      </c>
      <c r="D11021" t="s">
        <v>1261</v>
      </c>
      <c r="E11021" t="s">
        <v>31</v>
      </c>
      <c r="F11021">
        <v>27211</v>
      </c>
      <c r="G11021">
        <v>39690</v>
      </c>
      <c r="H11021">
        <v>1.4586013009444709</v>
      </c>
      <c r="I11021" t="str">
        <f>VLOOKUP($B11021&amp;$E11021,'Employee List'!$A:$E,5,0)</f>
        <v>E-1262</v>
      </c>
    </row>
    <row r="11022" spans="1:9" x14ac:dyDescent="0.35">
      <c r="A11022" t="s">
        <v>1257</v>
      </c>
      <c r="B11022" t="s">
        <v>187</v>
      </c>
      <c r="C11022" t="s">
        <v>374</v>
      </c>
      <c r="D11022" t="s">
        <v>1266</v>
      </c>
      <c r="E11022" t="s">
        <v>29</v>
      </c>
      <c r="F11022">
        <v>28048</v>
      </c>
      <c r="G11022">
        <v>31868</v>
      </c>
      <c r="H11022">
        <v>1.1361950941243582</v>
      </c>
      <c r="I11022" t="str">
        <f>VLOOKUP($B11022&amp;$E11022,'Employee List'!$A:$E,5,0)</f>
        <v>E-1262</v>
      </c>
    </row>
    <row r="11023" spans="1:9" x14ac:dyDescent="0.35">
      <c r="A11023" t="s">
        <v>1257</v>
      </c>
      <c r="B11023" t="s">
        <v>187</v>
      </c>
      <c r="C11023" t="s">
        <v>374</v>
      </c>
      <c r="D11023" t="s">
        <v>1266</v>
      </c>
      <c r="E11023" t="s">
        <v>30</v>
      </c>
      <c r="F11023">
        <v>28504</v>
      </c>
      <c r="G11023">
        <v>29506</v>
      </c>
      <c r="H11023">
        <v>1.0351529609879315</v>
      </c>
      <c r="I11023" t="str">
        <f>VLOOKUP($B11023&amp;$E11023,'Employee List'!$A:$E,5,0)</f>
        <v>E-1262</v>
      </c>
    </row>
    <row r="11024" spans="1:9" x14ac:dyDescent="0.35">
      <c r="A11024" t="s">
        <v>1257</v>
      </c>
      <c r="B11024" t="s">
        <v>187</v>
      </c>
      <c r="C11024" t="s">
        <v>374</v>
      </c>
      <c r="D11024" t="s">
        <v>1266</v>
      </c>
      <c r="E11024" t="s">
        <v>31</v>
      </c>
      <c r="F11024">
        <v>29980</v>
      </c>
      <c r="G11024">
        <v>34164</v>
      </c>
      <c r="H11024">
        <v>1.1395597064709806</v>
      </c>
      <c r="I11024" t="str">
        <f>VLOOKUP($B11024&amp;$E11024,'Employee List'!$A:$E,5,0)</f>
        <v>E-1262</v>
      </c>
    </row>
    <row r="11025" spans="1:9" x14ac:dyDescent="0.35">
      <c r="A11025" t="s">
        <v>1257</v>
      </c>
      <c r="B11025" t="s">
        <v>187</v>
      </c>
      <c r="C11025" t="s">
        <v>374</v>
      </c>
      <c r="D11025" t="s">
        <v>1267</v>
      </c>
      <c r="E11025" t="s">
        <v>29</v>
      </c>
      <c r="F11025">
        <v>21616</v>
      </c>
      <c r="G11025">
        <v>14093</v>
      </c>
      <c r="H11025">
        <v>0.65197076239822349</v>
      </c>
      <c r="I11025" t="str">
        <f>VLOOKUP($B11025&amp;$E11025,'Employee List'!$A:$E,5,0)</f>
        <v>E-1262</v>
      </c>
    </row>
    <row r="11026" spans="1:9" x14ac:dyDescent="0.35">
      <c r="A11026" t="s">
        <v>1257</v>
      </c>
      <c r="B11026" t="s">
        <v>187</v>
      </c>
      <c r="C11026" t="s">
        <v>374</v>
      </c>
      <c r="D11026" t="s">
        <v>1267</v>
      </c>
      <c r="E11026" t="s">
        <v>30</v>
      </c>
      <c r="F11026">
        <v>21552</v>
      </c>
      <c r="G11026">
        <v>16852</v>
      </c>
      <c r="H11026">
        <v>0.78192279138827026</v>
      </c>
      <c r="I11026" t="str">
        <f>VLOOKUP($B11026&amp;$E11026,'Employee List'!$A:$E,5,0)</f>
        <v>E-1262</v>
      </c>
    </row>
    <row r="11027" spans="1:9" x14ac:dyDescent="0.35">
      <c r="A11027" t="s">
        <v>1257</v>
      </c>
      <c r="B11027" t="s">
        <v>187</v>
      </c>
      <c r="C11027" t="s">
        <v>374</v>
      </c>
      <c r="D11027" t="s">
        <v>1267</v>
      </c>
      <c r="E11027" t="s">
        <v>31</v>
      </c>
      <c r="F11027">
        <v>22443</v>
      </c>
      <c r="G11027">
        <v>14515</v>
      </c>
      <c r="H11027">
        <v>0.64674954328743928</v>
      </c>
      <c r="I11027" t="str">
        <f>VLOOKUP($B11027&amp;$E11027,'Employee List'!$A:$E,5,0)</f>
        <v>E-1262</v>
      </c>
    </row>
    <row r="11028" spans="1:9" x14ac:dyDescent="0.35">
      <c r="A11028" t="s">
        <v>1257</v>
      </c>
      <c r="B11028" t="s">
        <v>187</v>
      </c>
      <c r="C11028" t="s">
        <v>374</v>
      </c>
      <c r="D11028" t="s">
        <v>1268</v>
      </c>
      <c r="E11028" t="s">
        <v>29</v>
      </c>
      <c r="F11028">
        <v>14835</v>
      </c>
      <c r="G11028">
        <v>13778</v>
      </c>
      <c r="H11028">
        <v>0.92874957869902253</v>
      </c>
      <c r="I11028" t="str">
        <f>VLOOKUP($B11028&amp;$E11028,'Employee List'!$A:$E,5,0)</f>
        <v>E-1262</v>
      </c>
    </row>
    <row r="11029" spans="1:9" x14ac:dyDescent="0.35">
      <c r="A11029" t="s">
        <v>1257</v>
      </c>
      <c r="B11029" t="s">
        <v>187</v>
      </c>
      <c r="C11029" t="s">
        <v>374</v>
      </c>
      <c r="D11029" t="s">
        <v>1268</v>
      </c>
      <c r="E11029" t="s">
        <v>30</v>
      </c>
      <c r="F11029">
        <v>10502</v>
      </c>
      <c r="G11029">
        <v>16810</v>
      </c>
      <c r="H11029">
        <v>1.6006474957151018</v>
      </c>
      <c r="I11029" t="str">
        <f>VLOOKUP($B11029&amp;$E11029,'Employee List'!$A:$E,5,0)</f>
        <v>E-1262</v>
      </c>
    </row>
    <row r="11030" spans="1:9" x14ac:dyDescent="0.35">
      <c r="A11030" t="s">
        <v>1257</v>
      </c>
      <c r="B11030" t="s">
        <v>187</v>
      </c>
      <c r="C11030" t="s">
        <v>374</v>
      </c>
      <c r="D11030" t="s">
        <v>1268</v>
      </c>
      <c r="E11030" t="s">
        <v>31</v>
      </c>
      <c r="F11030">
        <v>14177</v>
      </c>
      <c r="G11030">
        <v>13955</v>
      </c>
      <c r="H11030">
        <v>0.98434083374479786</v>
      </c>
      <c r="I11030" t="str">
        <f>VLOOKUP($B11030&amp;$E11030,'Employee List'!$A:$E,5,0)</f>
        <v>E-1262</v>
      </c>
    </row>
    <row r="11031" spans="1:9" x14ac:dyDescent="0.35">
      <c r="A11031" t="s">
        <v>1257</v>
      </c>
      <c r="B11031" t="s">
        <v>187</v>
      </c>
      <c r="C11031" t="s">
        <v>374</v>
      </c>
      <c r="D11031" t="s">
        <v>1269</v>
      </c>
      <c r="E11031" t="s">
        <v>29</v>
      </c>
      <c r="F11031">
        <v>10965</v>
      </c>
      <c r="G11031">
        <v>22698</v>
      </c>
      <c r="H11031">
        <v>2.0700410396716826</v>
      </c>
      <c r="I11031" t="str">
        <f>VLOOKUP($B11031&amp;$E11031,'Employee List'!$A:$E,5,0)</f>
        <v>E-1262</v>
      </c>
    </row>
    <row r="11032" spans="1:9" x14ac:dyDescent="0.35">
      <c r="A11032" t="s">
        <v>1257</v>
      </c>
      <c r="B11032" t="s">
        <v>187</v>
      </c>
      <c r="C11032" t="s">
        <v>374</v>
      </c>
      <c r="D11032" t="s">
        <v>1269</v>
      </c>
      <c r="E11032" t="s">
        <v>30</v>
      </c>
      <c r="F11032">
        <v>10062</v>
      </c>
      <c r="G11032">
        <v>19892</v>
      </c>
      <c r="H11032">
        <v>1.9769429536871397</v>
      </c>
      <c r="I11032" t="str">
        <f>VLOOKUP($B11032&amp;$E11032,'Employee List'!$A:$E,5,0)</f>
        <v>E-1262</v>
      </c>
    </row>
    <row r="11033" spans="1:9" x14ac:dyDescent="0.35">
      <c r="A11033" t="s">
        <v>1257</v>
      </c>
      <c r="B11033" t="s">
        <v>187</v>
      </c>
      <c r="C11033" t="s">
        <v>374</v>
      </c>
      <c r="D11033" t="s">
        <v>1269</v>
      </c>
      <c r="E11033" t="s">
        <v>31</v>
      </c>
      <c r="F11033">
        <v>9669</v>
      </c>
      <c r="G11033">
        <v>13209</v>
      </c>
      <c r="H11033">
        <v>1.3661185231151101</v>
      </c>
      <c r="I11033" t="str">
        <f>VLOOKUP($B11033&amp;$E11033,'Employee List'!$A:$E,5,0)</f>
        <v>E-1262</v>
      </c>
    </row>
    <row r="11034" spans="1:9" x14ac:dyDescent="0.35">
      <c r="A11034" t="s">
        <v>1257</v>
      </c>
      <c r="B11034" t="s">
        <v>187</v>
      </c>
      <c r="C11034" t="s">
        <v>374</v>
      </c>
      <c r="D11034" t="s">
        <v>1270</v>
      </c>
      <c r="E11034" t="s">
        <v>29</v>
      </c>
      <c r="F11034">
        <v>6477</v>
      </c>
      <c r="G11034">
        <v>4506</v>
      </c>
      <c r="H11034">
        <v>0.69569245020842985</v>
      </c>
      <c r="I11034" t="str">
        <f>VLOOKUP($B11034&amp;$E11034,'Employee List'!$A:$E,5,0)</f>
        <v>E-1262</v>
      </c>
    </row>
    <row r="11035" spans="1:9" x14ac:dyDescent="0.35">
      <c r="A11035" t="s">
        <v>1257</v>
      </c>
      <c r="B11035" t="s">
        <v>187</v>
      </c>
      <c r="C11035" t="s">
        <v>374</v>
      </c>
      <c r="D11035" t="s">
        <v>1270</v>
      </c>
      <c r="E11035" t="s">
        <v>30</v>
      </c>
      <c r="F11035">
        <v>4209</v>
      </c>
      <c r="G11035">
        <v>3794</v>
      </c>
      <c r="H11035">
        <v>0.90140175813732482</v>
      </c>
      <c r="I11035" t="str">
        <f>VLOOKUP($B11035&amp;$E11035,'Employee List'!$A:$E,5,0)</f>
        <v>E-1262</v>
      </c>
    </row>
    <row r="11036" spans="1:9" x14ac:dyDescent="0.35">
      <c r="A11036" t="s">
        <v>1257</v>
      </c>
      <c r="B11036" t="s">
        <v>187</v>
      </c>
      <c r="C11036" t="s">
        <v>374</v>
      </c>
      <c r="D11036" t="s">
        <v>1270</v>
      </c>
      <c r="E11036" t="s">
        <v>31</v>
      </c>
      <c r="F11036">
        <v>4837</v>
      </c>
      <c r="G11036">
        <v>2763</v>
      </c>
      <c r="H11036">
        <v>0.5712218317138722</v>
      </c>
      <c r="I11036" t="str">
        <f>VLOOKUP($B11036&amp;$E11036,'Employee List'!$A:$E,5,0)</f>
        <v>E-1262</v>
      </c>
    </row>
    <row r="11037" spans="1:9" x14ac:dyDescent="0.35">
      <c r="A11037" t="s">
        <v>1257</v>
      </c>
      <c r="B11037" t="s">
        <v>187</v>
      </c>
      <c r="C11037" t="s">
        <v>374</v>
      </c>
      <c r="D11037" t="s">
        <v>1271</v>
      </c>
      <c r="E11037" t="s">
        <v>29</v>
      </c>
      <c r="F11037">
        <v>9237</v>
      </c>
      <c r="G11037">
        <v>6975</v>
      </c>
      <c r="H11037">
        <v>0.75511529717440729</v>
      </c>
      <c r="I11037" t="str">
        <f>VLOOKUP($B11037&amp;$E11037,'Employee List'!$A:$E,5,0)</f>
        <v>E-1262</v>
      </c>
    </row>
    <row r="11038" spans="1:9" x14ac:dyDescent="0.35">
      <c r="A11038" t="s">
        <v>1257</v>
      </c>
      <c r="B11038" t="s">
        <v>187</v>
      </c>
      <c r="C11038" t="s">
        <v>374</v>
      </c>
      <c r="D11038" t="s">
        <v>1271</v>
      </c>
      <c r="E11038" t="s">
        <v>30</v>
      </c>
      <c r="F11038">
        <v>11083</v>
      </c>
      <c r="G11038">
        <v>9681</v>
      </c>
      <c r="H11038">
        <v>0.87349995488586119</v>
      </c>
      <c r="I11038" t="str">
        <f>VLOOKUP($B11038&amp;$E11038,'Employee List'!$A:$E,5,0)</f>
        <v>E-1262</v>
      </c>
    </row>
    <row r="11039" spans="1:9" x14ac:dyDescent="0.35">
      <c r="A11039" t="s">
        <v>1257</v>
      </c>
      <c r="B11039" t="s">
        <v>187</v>
      </c>
      <c r="C11039" t="s">
        <v>374</v>
      </c>
      <c r="D11039" t="s">
        <v>1271</v>
      </c>
      <c r="E11039" t="s">
        <v>31</v>
      </c>
      <c r="F11039">
        <v>8581</v>
      </c>
      <c r="G11039">
        <v>9321</v>
      </c>
      <c r="H11039">
        <v>1.0862370353105699</v>
      </c>
      <c r="I11039" t="str">
        <f>VLOOKUP($B11039&amp;$E11039,'Employee List'!$A:$E,5,0)</f>
        <v>E-1262</v>
      </c>
    </row>
    <row r="11040" spans="1:9" x14ac:dyDescent="0.35">
      <c r="A11040" t="s">
        <v>1257</v>
      </c>
      <c r="B11040" t="s">
        <v>187</v>
      </c>
      <c r="C11040" t="s">
        <v>374</v>
      </c>
      <c r="D11040" t="s">
        <v>1258</v>
      </c>
      <c r="E11040" t="s">
        <v>29</v>
      </c>
      <c r="F11040">
        <v>77504</v>
      </c>
      <c r="G11040">
        <v>57626</v>
      </c>
      <c r="H11040">
        <v>0.74352291494632539</v>
      </c>
      <c r="I11040" t="str">
        <f>VLOOKUP($B11040&amp;$E11040,'Employee List'!$A:$E,5,0)</f>
        <v>E-1262</v>
      </c>
    </row>
    <row r="11041" spans="1:9" x14ac:dyDescent="0.35">
      <c r="A11041" t="s">
        <v>1257</v>
      </c>
      <c r="B11041" t="s">
        <v>187</v>
      </c>
      <c r="C11041" t="s">
        <v>374</v>
      </c>
      <c r="D11041" t="s">
        <v>1258</v>
      </c>
      <c r="E11041" t="s">
        <v>30</v>
      </c>
      <c r="F11041">
        <v>76623</v>
      </c>
      <c r="G11041">
        <v>52474</v>
      </c>
      <c r="H11041">
        <v>0.68483353562246319</v>
      </c>
      <c r="I11041" t="str">
        <f>VLOOKUP($B11041&amp;$E11041,'Employee List'!$A:$E,5,0)</f>
        <v>E-1262</v>
      </c>
    </row>
    <row r="11042" spans="1:9" x14ac:dyDescent="0.35">
      <c r="A11042" t="s">
        <v>1257</v>
      </c>
      <c r="B11042" t="s">
        <v>187</v>
      </c>
      <c r="C11042" t="s">
        <v>374</v>
      </c>
      <c r="D11042" t="s">
        <v>1258</v>
      </c>
      <c r="E11042" t="s">
        <v>31</v>
      </c>
      <c r="F11042">
        <v>75607</v>
      </c>
      <c r="G11042">
        <v>32569</v>
      </c>
      <c r="H11042">
        <v>0.43076699247424183</v>
      </c>
      <c r="I11042" t="str">
        <f>VLOOKUP($B11042&amp;$E11042,'Employee List'!$A:$E,5,0)</f>
        <v>E-1262</v>
      </c>
    </row>
    <row r="11043" spans="1:9" x14ac:dyDescent="0.35">
      <c r="A11043" t="s">
        <v>1257</v>
      </c>
      <c r="B11043" t="s">
        <v>187</v>
      </c>
      <c r="C11043" t="s">
        <v>374</v>
      </c>
      <c r="D11043" t="s">
        <v>1272</v>
      </c>
      <c r="E11043" t="s">
        <v>29</v>
      </c>
      <c r="F11043">
        <v>16557</v>
      </c>
      <c r="G11043">
        <v>13725</v>
      </c>
      <c r="H11043">
        <v>0.8289545207465121</v>
      </c>
      <c r="I11043" t="str">
        <f>VLOOKUP($B11043&amp;$E11043,'Employee List'!$A:$E,5,0)</f>
        <v>E-1262</v>
      </c>
    </row>
    <row r="11044" spans="1:9" x14ac:dyDescent="0.35">
      <c r="A11044" t="s">
        <v>1257</v>
      </c>
      <c r="B11044" t="s">
        <v>187</v>
      </c>
      <c r="C11044" t="s">
        <v>374</v>
      </c>
      <c r="D11044" t="s">
        <v>1272</v>
      </c>
      <c r="E11044" t="s">
        <v>30</v>
      </c>
      <c r="F11044">
        <v>16233</v>
      </c>
      <c r="G11044">
        <v>12633</v>
      </c>
      <c r="H11044">
        <v>0.77822953243393089</v>
      </c>
      <c r="I11044" t="str">
        <f>VLOOKUP($B11044&amp;$E11044,'Employee List'!$A:$E,5,0)</f>
        <v>E-1262</v>
      </c>
    </row>
    <row r="11045" spans="1:9" x14ac:dyDescent="0.35">
      <c r="A11045" t="s">
        <v>1257</v>
      </c>
      <c r="B11045" t="s">
        <v>187</v>
      </c>
      <c r="C11045" t="s">
        <v>374</v>
      </c>
      <c r="D11045" t="s">
        <v>1272</v>
      </c>
      <c r="E11045" t="s">
        <v>31</v>
      </c>
      <c r="F11045">
        <v>17069</v>
      </c>
      <c r="G11045">
        <v>15954</v>
      </c>
      <c r="H11045">
        <v>0.93467689964262701</v>
      </c>
      <c r="I11045" t="str">
        <f>VLOOKUP($B11045&amp;$E11045,'Employee List'!$A:$E,5,0)</f>
        <v>E-1262</v>
      </c>
    </row>
    <row r="11046" spans="1:9" x14ac:dyDescent="0.35">
      <c r="A11046" t="s">
        <v>1257</v>
      </c>
      <c r="B11046" t="s">
        <v>187</v>
      </c>
      <c r="C11046" t="s">
        <v>374</v>
      </c>
      <c r="D11046" t="s">
        <v>1259</v>
      </c>
      <c r="E11046" t="s">
        <v>29</v>
      </c>
      <c r="F11046">
        <v>43818</v>
      </c>
      <c r="G11046">
        <v>43467</v>
      </c>
      <c r="H11046">
        <v>0.99198959331781456</v>
      </c>
      <c r="I11046" t="str">
        <f>VLOOKUP($B11046&amp;$E11046,'Employee List'!$A:$E,5,0)</f>
        <v>E-1262</v>
      </c>
    </row>
    <row r="11047" spans="1:9" x14ac:dyDescent="0.35">
      <c r="A11047" t="s">
        <v>1257</v>
      </c>
      <c r="B11047" t="s">
        <v>187</v>
      </c>
      <c r="C11047" t="s">
        <v>374</v>
      </c>
      <c r="D11047" t="s">
        <v>1259</v>
      </c>
      <c r="E11047" t="s">
        <v>30</v>
      </c>
      <c r="F11047">
        <v>48162</v>
      </c>
      <c r="G11047">
        <v>38440</v>
      </c>
      <c r="H11047">
        <v>0.79813961214235285</v>
      </c>
      <c r="I11047" t="str">
        <f>VLOOKUP($B11047&amp;$E11047,'Employee List'!$A:$E,5,0)</f>
        <v>E-1262</v>
      </c>
    </row>
    <row r="11048" spans="1:9" x14ac:dyDescent="0.35">
      <c r="A11048" t="s">
        <v>1257</v>
      </c>
      <c r="B11048" t="s">
        <v>187</v>
      </c>
      <c r="C11048" t="s">
        <v>374</v>
      </c>
      <c r="D11048" t="s">
        <v>1259</v>
      </c>
      <c r="E11048" t="s">
        <v>31</v>
      </c>
      <c r="F11048">
        <v>50165</v>
      </c>
      <c r="G11048">
        <v>37745</v>
      </c>
      <c r="H11048">
        <v>0.75241702382138942</v>
      </c>
      <c r="I11048" t="str">
        <f>VLOOKUP($B11048&amp;$E11048,'Employee List'!$A:$E,5,0)</f>
        <v>E-1262</v>
      </c>
    </row>
    <row r="11049" spans="1:9" x14ac:dyDescent="0.35">
      <c r="A11049" t="s">
        <v>1257</v>
      </c>
      <c r="B11049" t="s">
        <v>187</v>
      </c>
      <c r="C11049" t="s">
        <v>374</v>
      </c>
      <c r="D11049" t="s">
        <v>1273</v>
      </c>
      <c r="E11049" t="s">
        <v>29</v>
      </c>
      <c r="F11049">
        <v>9715</v>
      </c>
      <c r="G11049">
        <v>9615</v>
      </c>
      <c r="H11049">
        <v>0.98970663921770463</v>
      </c>
      <c r="I11049" t="str">
        <f>VLOOKUP($B11049&amp;$E11049,'Employee List'!$A:$E,5,0)</f>
        <v>E-1262</v>
      </c>
    </row>
    <row r="11050" spans="1:9" x14ac:dyDescent="0.35">
      <c r="A11050" t="s">
        <v>1257</v>
      </c>
      <c r="B11050" t="s">
        <v>187</v>
      </c>
      <c r="C11050" t="s">
        <v>374</v>
      </c>
      <c r="D11050" t="s">
        <v>1273</v>
      </c>
      <c r="E11050" t="s">
        <v>30</v>
      </c>
      <c r="F11050">
        <v>7703</v>
      </c>
      <c r="G11050">
        <v>7107</v>
      </c>
      <c r="H11050">
        <v>0.92262754770868494</v>
      </c>
      <c r="I11050" t="str">
        <f>VLOOKUP($B11050&amp;$E11050,'Employee List'!$A:$E,5,0)</f>
        <v>E-1262</v>
      </c>
    </row>
    <row r="11051" spans="1:9" x14ac:dyDescent="0.35">
      <c r="A11051" t="s">
        <v>1257</v>
      </c>
      <c r="B11051" t="s">
        <v>187</v>
      </c>
      <c r="C11051" t="s">
        <v>374</v>
      </c>
      <c r="D11051" t="s">
        <v>1273</v>
      </c>
      <c r="E11051" t="s">
        <v>31</v>
      </c>
      <c r="F11051">
        <v>7847</v>
      </c>
      <c r="G11051">
        <v>11601</v>
      </c>
      <c r="H11051">
        <v>1.4783993883012616</v>
      </c>
      <c r="I11051" t="str">
        <f>VLOOKUP($B11051&amp;$E11051,'Employee List'!$A:$E,5,0)</f>
        <v>E-1262</v>
      </c>
    </row>
    <row r="11052" spans="1:9" x14ac:dyDescent="0.35">
      <c r="A11052" t="s">
        <v>1257</v>
      </c>
      <c r="B11052" t="s">
        <v>187</v>
      </c>
      <c r="C11052" t="s">
        <v>374</v>
      </c>
      <c r="D11052" t="s">
        <v>1275</v>
      </c>
      <c r="E11052" t="s">
        <v>29</v>
      </c>
      <c r="F11052">
        <v>2413</v>
      </c>
      <c r="G11052">
        <v>4902</v>
      </c>
      <c r="H11052">
        <v>2.0314960629921259</v>
      </c>
      <c r="I11052" t="str">
        <f>VLOOKUP($B11052&amp;$E11052,'Employee List'!$A:$E,5,0)</f>
        <v>E-1262</v>
      </c>
    </row>
    <row r="11053" spans="1:9" x14ac:dyDescent="0.35">
      <c r="A11053" t="s">
        <v>1257</v>
      </c>
      <c r="B11053" t="s">
        <v>187</v>
      </c>
      <c r="C11053" t="s">
        <v>374</v>
      </c>
      <c r="D11053" t="s">
        <v>1275</v>
      </c>
      <c r="E11053" t="s">
        <v>30</v>
      </c>
      <c r="F11053">
        <v>4912</v>
      </c>
      <c r="G11053">
        <v>5658</v>
      </c>
      <c r="H11053">
        <v>1.151872964169381</v>
      </c>
      <c r="I11053" t="str">
        <f>VLOOKUP($B11053&amp;$E11053,'Employee List'!$A:$E,5,0)</f>
        <v>E-1262</v>
      </c>
    </row>
    <row r="11054" spans="1:9" x14ac:dyDescent="0.35">
      <c r="A11054" t="s">
        <v>1257</v>
      </c>
      <c r="B11054" t="s">
        <v>187</v>
      </c>
      <c r="C11054" t="s">
        <v>374</v>
      </c>
      <c r="D11054" t="s">
        <v>1275</v>
      </c>
      <c r="E11054" t="s">
        <v>31</v>
      </c>
      <c r="F11054">
        <v>1270</v>
      </c>
      <c r="G11054">
        <v>3123</v>
      </c>
      <c r="H11054">
        <v>2.459055118110236</v>
      </c>
      <c r="I11054" t="str">
        <f>VLOOKUP($B11054&amp;$E11054,'Employee List'!$A:$E,5,0)</f>
        <v>E-1262</v>
      </c>
    </row>
    <row r="11055" spans="1:9" x14ac:dyDescent="0.35">
      <c r="A11055" t="s">
        <v>1257</v>
      </c>
      <c r="B11055" t="s">
        <v>187</v>
      </c>
      <c r="C11055" t="s">
        <v>374</v>
      </c>
      <c r="D11055" t="s">
        <v>1276</v>
      </c>
      <c r="E11055" t="s">
        <v>29</v>
      </c>
      <c r="F11055">
        <v>3927</v>
      </c>
      <c r="G11055">
        <v>3407</v>
      </c>
      <c r="H11055">
        <v>0.86758339699516174</v>
      </c>
      <c r="I11055" t="str">
        <f>VLOOKUP($B11055&amp;$E11055,'Employee List'!$A:$E,5,0)</f>
        <v>E-1262</v>
      </c>
    </row>
    <row r="11056" spans="1:9" x14ac:dyDescent="0.35">
      <c r="A11056" t="s">
        <v>1257</v>
      </c>
      <c r="B11056" t="s">
        <v>187</v>
      </c>
      <c r="C11056" t="s">
        <v>374</v>
      </c>
      <c r="D11056" t="s">
        <v>1276</v>
      </c>
      <c r="E11056" t="s">
        <v>30</v>
      </c>
      <c r="F11056">
        <v>3209</v>
      </c>
      <c r="G11056">
        <v>1932</v>
      </c>
      <c r="H11056">
        <v>0.60205671548769091</v>
      </c>
      <c r="I11056" t="str">
        <f>VLOOKUP($B11056&amp;$E11056,'Employee List'!$A:$E,5,0)</f>
        <v>E-1262</v>
      </c>
    </row>
    <row r="11057" spans="1:9" x14ac:dyDescent="0.35">
      <c r="A11057" t="s">
        <v>1257</v>
      </c>
      <c r="B11057" t="s">
        <v>187</v>
      </c>
      <c r="C11057" t="s">
        <v>374</v>
      </c>
      <c r="D11057" t="s">
        <v>1276</v>
      </c>
      <c r="E11057" t="s">
        <v>31</v>
      </c>
      <c r="F11057">
        <v>2681</v>
      </c>
      <c r="G11057">
        <v>3204</v>
      </c>
      <c r="H11057">
        <v>1.1950764640059679</v>
      </c>
      <c r="I11057" t="str">
        <f>VLOOKUP($B11057&amp;$E11057,'Employee List'!$A:$E,5,0)</f>
        <v>E-1262</v>
      </c>
    </row>
    <row r="11058" spans="1:9" x14ac:dyDescent="0.35">
      <c r="A11058" t="s">
        <v>1257</v>
      </c>
      <c r="B11058" t="s">
        <v>187</v>
      </c>
      <c r="C11058" t="s">
        <v>374</v>
      </c>
      <c r="D11058" t="s">
        <v>1277</v>
      </c>
      <c r="E11058" t="s">
        <v>29</v>
      </c>
      <c r="F11058">
        <v>5963</v>
      </c>
      <c r="G11058">
        <v>8310</v>
      </c>
      <c r="H11058">
        <v>1.3935938286097602</v>
      </c>
      <c r="I11058" t="str">
        <f>VLOOKUP($B11058&amp;$E11058,'Employee List'!$A:$E,5,0)</f>
        <v>E-1262</v>
      </c>
    </row>
    <row r="11059" spans="1:9" x14ac:dyDescent="0.35">
      <c r="A11059" t="s">
        <v>1257</v>
      </c>
      <c r="B11059" t="s">
        <v>187</v>
      </c>
      <c r="C11059" t="s">
        <v>374</v>
      </c>
      <c r="D11059" t="s">
        <v>1277</v>
      </c>
      <c r="E11059" t="s">
        <v>30</v>
      </c>
      <c r="F11059">
        <v>5053</v>
      </c>
      <c r="G11059">
        <v>4630</v>
      </c>
      <c r="H11059">
        <v>0.91628735404710071</v>
      </c>
      <c r="I11059" t="str">
        <f>VLOOKUP($B11059&amp;$E11059,'Employee List'!$A:$E,5,0)</f>
        <v>E-1262</v>
      </c>
    </row>
    <row r="11060" spans="1:9" x14ac:dyDescent="0.35">
      <c r="A11060" t="s">
        <v>1257</v>
      </c>
      <c r="B11060" t="s">
        <v>187</v>
      </c>
      <c r="C11060" t="s">
        <v>374</v>
      </c>
      <c r="D11060" t="s">
        <v>1277</v>
      </c>
      <c r="E11060" t="s">
        <v>31</v>
      </c>
      <c r="F11060">
        <v>5260</v>
      </c>
      <c r="G11060">
        <v>23706</v>
      </c>
      <c r="H11060">
        <v>4.5068441064638787</v>
      </c>
      <c r="I11060" t="str">
        <f>VLOOKUP($B11060&amp;$E11060,'Employee List'!$A:$E,5,0)</f>
        <v>E-1262</v>
      </c>
    </row>
    <row r="11061" spans="1:9" x14ac:dyDescent="0.35">
      <c r="A11061" t="s">
        <v>1257</v>
      </c>
      <c r="B11061" t="s">
        <v>187</v>
      </c>
      <c r="C11061" t="s">
        <v>374</v>
      </c>
      <c r="D11061" t="s">
        <v>1278</v>
      </c>
      <c r="E11061" t="s">
        <v>29</v>
      </c>
      <c r="F11061">
        <v>7626</v>
      </c>
      <c r="G11061">
        <v>7381</v>
      </c>
      <c r="H11061">
        <v>0.96787306582743249</v>
      </c>
      <c r="I11061" t="str">
        <f>VLOOKUP($B11061&amp;$E11061,'Employee List'!$A:$E,5,0)</f>
        <v>E-1262</v>
      </c>
    </row>
    <row r="11062" spans="1:9" x14ac:dyDescent="0.35">
      <c r="A11062" t="s">
        <v>1257</v>
      </c>
      <c r="B11062" t="s">
        <v>187</v>
      </c>
      <c r="C11062" t="s">
        <v>374</v>
      </c>
      <c r="D11062" t="s">
        <v>1278</v>
      </c>
      <c r="E11062" t="s">
        <v>30</v>
      </c>
      <c r="F11062">
        <v>7170</v>
      </c>
      <c r="G11062">
        <v>6466</v>
      </c>
      <c r="H11062">
        <v>0.90181311018131105</v>
      </c>
      <c r="I11062" t="str">
        <f>VLOOKUP($B11062&amp;$E11062,'Employee List'!$A:$E,5,0)</f>
        <v>E-1262</v>
      </c>
    </row>
    <row r="11063" spans="1:9" x14ac:dyDescent="0.35">
      <c r="A11063" t="s">
        <v>1257</v>
      </c>
      <c r="B11063" t="s">
        <v>187</v>
      </c>
      <c r="C11063" t="s">
        <v>374</v>
      </c>
      <c r="D11063" t="s">
        <v>1278</v>
      </c>
      <c r="E11063" t="s">
        <v>31</v>
      </c>
      <c r="F11063">
        <v>6129</v>
      </c>
      <c r="G11063">
        <v>5797</v>
      </c>
      <c r="H11063">
        <v>0.94583129384891496</v>
      </c>
      <c r="I11063" t="str">
        <f>VLOOKUP($B11063&amp;$E11063,'Employee List'!$A:$E,5,0)</f>
        <v>E-1262</v>
      </c>
    </row>
    <row r="11064" spans="1:9" x14ac:dyDescent="0.35">
      <c r="A11064" t="s">
        <v>1257</v>
      </c>
      <c r="B11064" t="s">
        <v>187</v>
      </c>
      <c r="C11064" t="s">
        <v>374</v>
      </c>
      <c r="D11064" t="s">
        <v>1279</v>
      </c>
      <c r="E11064" t="s">
        <v>29</v>
      </c>
      <c r="F11064">
        <v>3498</v>
      </c>
      <c r="G11064">
        <v>3658</v>
      </c>
      <c r="H11064">
        <v>1.0457404230989136</v>
      </c>
      <c r="I11064" t="str">
        <f>VLOOKUP($B11064&amp;$E11064,'Employee List'!$A:$E,5,0)</f>
        <v>E-1262</v>
      </c>
    </row>
    <row r="11065" spans="1:9" x14ac:dyDescent="0.35">
      <c r="A11065" t="s">
        <v>1257</v>
      </c>
      <c r="B11065" t="s">
        <v>187</v>
      </c>
      <c r="C11065" t="s">
        <v>374</v>
      </c>
      <c r="D11065" t="s">
        <v>1279</v>
      </c>
      <c r="E11065" t="s">
        <v>30</v>
      </c>
      <c r="F11065">
        <v>2566</v>
      </c>
      <c r="G11065">
        <v>2996</v>
      </c>
      <c r="H11065">
        <v>1.1675759937646142</v>
      </c>
      <c r="I11065" t="str">
        <f>VLOOKUP($B11065&amp;$E11065,'Employee List'!$A:$E,5,0)</f>
        <v>E-1262</v>
      </c>
    </row>
    <row r="11066" spans="1:9" x14ac:dyDescent="0.35">
      <c r="A11066" t="s">
        <v>1257</v>
      </c>
      <c r="B11066" t="s">
        <v>187</v>
      </c>
      <c r="C11066" t="s">
        <v>374</v>
      </c>
      <c r="D11066" t="s">
        <v>1279</v>
      </c>
      <c r="E11066" t="s">
        <v>31</v>
      </c>
      <c r="F11066">
        <v>1796</v>
      </c>
      <c r="G11066">
        <v>4158</v>
      </c>
      <c r="H11066">
        <v>2.3151447661469935</v>
      </c>
      <c r="I11066" t="str">
        <f>VLOOKUP($B11066&amp;$E11066,'Employee List'!$A:$E,5,0)</f>
        <v>E-1262</v>
      </c>
    </row>
    <row r="11067" spans="1:9" x14ac:dyDescent="0.35">
      <c r="A11067" t="s">
        <v>1257</v>
      </c>
      <c r="B11067" t="s">
        <v>187</v>
      </c>
      <c r="C11067" t="s">
        <v>374</v>
      </c>
      <c r="D11067" t="s">
        <v>1280</v>
      </c>
      <c r="E11067" t="s">
        <v>29</v>
      </c>
      <c r="F11067">
        <v>2263</v>
      </c>
      <c r="G11067">
        <v>1950</v>
      </c>
      <c r="H11067">
        <v>0.86168802474591255</v>
      </c>
      <c r="I11067" t="str">
        <f>VLOOKUP($B11067&amp;$E11067,'Employee List'!$A:$E,5,0)</f>
        <v>E-1262</v>
      </c>
    </row>
    <row r="11068" spans="1:9" x14ac:dyDescent="0.35">
      <c r="A11068" t="s">
        <v>1257</v>
      </c>
      <c r="B11068" t="s">
        <v>187</v>
      </c>
      <c r="C11068" t="s">
        <v>374</v>
      </c>
      <c r="D11068" t="s">
        <v>1280</v>
      </c>
      <c r="E11068" t="s">
        <v>30</v>
      </c>
      <c r="F11068">
        <v>1891</v>
      </c>
      <c r="G11068">
        <v>1108</v>
      </c>
      <c r="H11068">
        <v>0.58593336858804868</v>
      </c>
      <c r="I11068" t="str">
        <f>VLOOKUP($B11068&amp;$E11068,'Employee List'!$A:$E,5,0)</f>
        <v>E-1262</v>
      </c>
    </row>
    <row r="11069" spans="1:9" x14ac:dyDescent="0.35">
      <c r="A11069" t="s">
        <v>1257</v>
      </c>
      <c r="B11069" t="s">
        <v>187</v>
      </c>
      <c r="C11069" t="s">
        <v>374</v>
      </c>
      <c r="D11069" t="s">
        <v>1280</v>
      </c>
      <c r="E11069" t="s">
        <v>31</v>
      </c>
      <c r="F11069">
        <v>1500</v>
      </c>
      <c r="G11069">
        <v>2515</v>
      </c>
      <c r="H11069">
        <v>1.6766666666666667</v>
      </c>
      <c r="I11069" t="str">
        <f>VLOOKUP($B11069&amp;$E11069,'Employee List'!$A:$E,5,0)</f>
        <v>E-1262</v>
      </c>
    </row>
    <row r="11070" spans="1:9" x14ac:dyDescent="0.35">
      <c r="A11070" t="s">
        <v>1257</v>
      </c>
      <c r="B11070" t="s">
        <v>187</v>
      </c>
      <c r="C11070" t="s">
        <v>374</v>
      </c>
      <c r="D11070" t="s">
        <v>1262</v>
      </c>
      <c r="E11070" t="s">
        <v>29</v>
      </c>
      <c r="F11070">
        <v>16399</v>
      </c>
      <c r="G11070">
        <v>16746</v>
      </c>
      <c r="H11070">
        <v>1.0211598268187085</v>
      </c>
      <c r="I11070" t="str">
        <f>VLOOKUP($B11070&amp;$E11070,'Employee List'!$A:$E,5,0)</f>
        <v>E-1262</v>
      </c>
    </row>
    <row r="11071" spans="1:9" x14ac:dyDescent="0.35">
      <c r="A11071" t="s">
        <v>1257</v>
      </c>
      <c r="B11071" t="s">
        <v>187</v>
      </c>
      <c r="C11071" t="s">
        <v>374</v>
      </c>
      <c r="D11071" t="s">
        <v>1262</v>
      </c>
      <c r="E11071" t="s">
        <v>30</v>
      </c>
      <c r="F11071">
        <v>17700</v>
      </c>
      <c r="G11071">
        <v>24981</v>
      </c>
      <c r="H11071">
        <v>1.4113559322033897</v>
      </c>
      <c r="I11071" t="str">
        <f>VLOOKUP($B11071&amp;$E11071,'Employee List'!$A:$E,5,0)</f>
        <v>E-1262</v>
      </c>
    </row>
    <row r="11072" spans="1:9" x14ac:dyDescent="0.35">
      <c r="A11072" t="s">
        <v>1257</v>
      </c>
      <c r="B11072" t="s">
        <v>187</v>
      </c>
      <c r="C11072" t="s">
        <v>374</v>
      </c>
      <c r="D11072" t="s">
        <v>1262</v>
      </c>
      <c r="E11072" t="s">
        <v>31</v>
      </c>
      <c r="F11072">
        <v>17753</v>
      </c>
      <c r="G11072">
        <v>17002</v>
      </c>
      <c r="H11072">
        <v>0.95769729059877207</v>
      </c>
      <c r="I11072" t="str">
        <f>VLOOKUP($B11072&amp;$E11072,'Employee List'!$A:$E,5,0)</f>
        <v>E-1262</v>
      </c>
    </row>
    <row r="11073" spans="1:9" x14ac:dyDescent="0.35">
      <c r="A11073" t="s">
        <v>1257</v>
      </c>
      <c r="B11073" t="s">
        <v>187</v>
      </c>
      <c r="C11073" t="s">
        <v>374</v>
      </c>
      <c r="D11073" t="s">
        <v>1281</v>
      </c>
      <c r="E11073" t="s">
        <v>29</v>
      </c>
      <c r="F11073">
        <v>3046</v>
      </c>
      <c r="G11073">
        <v>6075</v>
      </c>
      <c r="H11073">
        <v>1.9944189100459619</v>
      </c>
      <c r="I11073" t="str">
        <f>VLOOKUP($B11073&amp;$E11073,'Employee List'!$A:$E,5,0)</f>
        <v>E-1262</v>
      </c>
    </row>
    <row r="11074" spans="1:9" x14ac:dyDescent="0.35">
      <c r="A11074" t="s">
        <v>1257</v>
      </c>
      <c r="B11074" t="s">
        <v>187</v>
      </c>
      <c r="C11074" t="s">
        <v>374</v>
      </c>
      <c r="D11074" t="s">
        <v>1281</v>
      </c>
      <c r="E11074" t="s">
        <v>30</v>
      </c>
      <c r="F11074">
        <v>3634</v>
      </c>
      <c r="G11074">
        <v>6773</v>
      </c>
      <c r="H11074">
        <v>1.8637864611997799</v>
      </c>
      <c r="I11074" t="str">
        <f>VLOOKUP($B11074&amp;$E11074,'Employee List'!$A:$E,5,0)</f>
        <v>E-1262</v>
      </c>
    </row>
    <row r="11075" spans="1:9" x14ac:dyDescent="0.35">
      <c r="A11075" t="s">
        <v>1257</v>
      </c>
      <c r="B11075" t="s">
        <v>187</v>
      </c>
      <c r="C11075" t="s">
        <v>374</v>
      </c>
      <c r="D11075" t="s">
        <v>1281</v>
      </c>
      <c r="E11075" t="s">
        <v>31</v>
      </c>
      <c r="F11075">
        <v>1977</v>
      </c>
      <c r="G11075">
        <v>6839</v>
      </c>
      <c r="H11075">
        <v>3.4592817400101161</v>
      </c>
      <c r="I11075" t="str">
        <f>VLOOKUP($B11075&amp;$E11075,'Employee List'!$A:$E,5,0)</f>
        <v>E-1262</v>
      </c>
    </row>
    <row r="11076" spans="1:9" x14ac:dyDescent="0.35">
      <c r="A11076" t="s">
        <v>1257</v>
      </c>
      <c r="B11076" t="s">
        <v>188</v>
      </c>
      <c r="C11076" t="s">
        <v>374</v>
      </c>
      <c r="D11076" t="s">
        <v>1274</v>
      </c>
      <c r="E11076" t="s">
        <v>29</v>
      </c>
      <c r="F11076">
        <v>27447</v>
      </c>
      <c r="G11076">
        <v>16125</v>
      </c>
      <c r="H11076">
        <v>0.58749590119138706</v>
      </c>
      <c r="I11076" t="str">
        <f>VLOOKUP($B11076&amp;$E11076,'Employee List'!$A:$E,5,0)</f>
        <v>E-1263</v>
      </c>
    </row>
    <row r="11077" spans="1:9" x14ac:dyDescent="0.35">
      <c r="A11077" t="s">
        <v>1257</v>
      </c>
      <c r="B11077" t="s">
        <v>188</v>
      </c>
      <c r="C11077" t="s">
        <v>374</v>
      </c>
      <c r="D11077" t="s">
        <v>1274</v>
      </c>
      <c r="E11077" t="s">
        <v>30</v>
      </c>
      <c r="F11077">
        <v>28272</v>
      </c>
      <c r="G11077">
        <v>18153</v>
      </c>
      <c r="H11077">
        <v>0.64208404074702885</v>
      </c>
      <c r="I11077" t="str">
        <f>VLOOKUP($B11077&amp;$E11077,'Employee List'!$A:$E,5,0)</f>
        <v>E-1263</v>
      </c>
    </row>
    <row r="11078" spans="1:9" x14ac:dyDescent="0.35">
      <c r="A11078" t="s">
        <v>1257</v>
      </c>
      <c r="B11078" t="s">
        <v>188</v>
      </c>
      <c r="C11078" t="s">
        <v>374</v>
      </c>
      <c r="D11078" t="s">
        <v>1274</v>
      </c>
      <c r="E11078" t="s">
        <v>31</v>
      </c>
      <c r="F11078">
        <v>29595</v>
      </c>
      <c r="G11078">
        <v>24178</v>
      </c>
      <c r="H11078">
        <v>0.81696232471701302</v>
      </c>
      <c r="I11078" t="str">
        <f>VLOOKUP($B11078&amp;$E11078,'Employee List'!$A:$E,5,0)</f>
        <v>E-1263</v>
      </c>
    </row>
    <row r="11079" spans="1:9" x14ac:dyDescent="0.35">
      <c r="A11079" t="s">
        <v>1257</v>
      </c>
      <c r="B11079" t="s">
        <v>188</v>
      </c>
      <c r="C11079" t="s">
        <v>374</v>
      </c>
      <c r="D11079" t="s">
        <v>1263</v>
      </c>
      <c r="E11079" t="s">
        <v>29</v>
      </c>
      <c r="F11079">
        <v>4970</v>
      </c>
      <c r="G11079">
        <v>2338</v>
      </c>
      <c r="H11079">
        <v>0.47042253521126759</v>
      </c>
      <c r="I11079" t="str">
        <f>VLOOKUP($B11079&amp;$E11079,'Employee List'!$A:$E,5,0)</f>
        <v>E-1263</v>
      </c>
    </row>
    <row r="11080" spans="1:9" x14ac:dyDescent="0.35">
      <c r="A11080" t="s">
        <v>1257</v>
      </c>
      <c r="B11080" t="s">
        <v>188</v>
      </c>
      <c r="C11080" t="s">
        <v>374</v>
      </c>
      <c r="D11080" t="s">
        <v>1263</v>
      </c>
      <c r="E11080" t="s">
        <v>30</v>
      </c>
      <c r="F11080">
        <v>1377</v>
      </c>
      <c r="G11080">
        <v>5344</v>
      </c>
      <c r="H11080">
        <v>3.8809005083514889</v>
      </c>
      <c r="I11080" t="str">
        <f>VLOOKUP($B11080&amp;$E11080,'Employee List'!$A:$E,5,0)</f>
        <v>E-1263</v>
      </c>
    </row>
    <row r="11081" spans="1:9" x14ac:dyDescent="0.35">
      <c r="A11081" t="s">
        <v>1257</v>
      </c>
      <c r="B11081" t="s">
        <v>188</v>
      </c>
      <c r="C11081" t="s">
        <v>374</v>
      </c>
      <c r="D11081" t="s">
        <v>1263</v>
      </c>
      <c r="E11081" t="s">
        <v>31</v>
      </c>
      <c r="F11081">
        <v>3451</v>
      </c>
      <c r="G11081">
        <v>3163</v>
      </c>
      <c r="H11081">
        <v>0.91654592871631413</v>
      </c>
      <c r="I11081" t="str">
        <f>VLOOKUP($B11081&amp;$E11081,'Employee List'!$A:$E,5,0)</f>
        <v>E-1263</v>
      </c>
    </row>
    <row r="11082" spans="1:9" x14ac:dyDescent="0.35">
      <c r="A11082" t="s">
        <v>1257</v>
      </c>
      <c r="B11082" t="s">
        <v>188</v>
      </c>
      <c r="C11082" t="s">
        <v>374</v>
      </c>
      <c r="D11082" t="s">
        <v>1264</v>
      </c>
      <c r="E11082" t="s">
        <v>29</v>
      </c>
      <c r="F11082">
        <v>3054</v>
      </c>
      <c r="G11082">
        <v>1742</v>
      </c>
      <c r="H11082">
        <v>0.5703994760969221</v>
      </c>
      <c r="I11082" t="str">
        <f>VLOOKUP($B11082&amp;$E11082,'Employee List'!$A:$E,5,0)</f>
        <v>E-1263</v>
      </c>
    </row>
    <row r="11083" spans="1:9" x14ac:dyDescent="0.35">
      <c r="A11083" t="s">
        <v>1257</v>
      </c>
      <c r="B11083" t="s">
        <v>188</v>
      </c>
      <c r="C11083" t="s">
        <v>374</v>
      </c>
      <c r="D11083" t="s">
        <v>1264</v>
      </c>
      <c r="E11083" t="s">
        <v>30</v>
      </c>
      <c r="F11083">
        <v>1955</v>
      </c>
      <c r="G11083">
        <v>2866</v>
      </c>
      <c r="H11083">
        <v>1.4659846547314579</v>
      </c>
      <c r="I11083" t="str">
        <f>VLOOKUP($B11083&amp;$E11083,'Employee List'!$A:$E,5,0)</f>
        <v>E-1263</v>
      </c>
    </row>
    <row r="11084" spans="1:9" x14ac:dyDescent="0.35">
      <c r="A11084" t="s">
        <v>1257</v>
      </c>
      <c r="B11084" t="s">
        <v>188</v>
      </c>
      <c r="C11084" t="s">
        <v>374</v>
      </c>
      <c r="D11084" t="s">
        <v>1264</v>
      </c>
      <c r="E11084" t="s">
        <v>31</v>
      </c>
      <c r="F11084">
        <v>2476</v>
      </c>
      <c r="G11084">
        <v>3223</v>
      </c>
      <c r="H11084">
        <v>1.3016962843295639</v>
      </c>
      <c r="I11084" t="str">
        <f>VLOOKUP($B11084&amp;$E11084,'Employee List'!$A:$E,5,0)</f>
        <v>E-1263</v>
      </c>
    </row>
    <row r="11085" spans="1:9" x14ac:dyDescent="0.35">
      <c r="A11085" t="s">
        <v>1257</v>
      </c>
      <c r="B11085" t="s">
        <v>188</v>
      </c>
      <c r="C11085" t="s">
        <v>374</v>
      </c>
      <c r="D11085" t="s">
        <v>1265</v>
      </c>
      <c r="E11085" t="s">
        <v>29</v>
      </c>
      <c r="F11085">
        <v>24249</v>
      </c>
      <c r="G11085">
        <v>23721</v>
      </c>
      <c r="H11085">
        <v>0.97822590622293704</v>
      </c>
      <c r="I11085" t="str">
        <f>VLOOKUP($B11085&amp;$E11085,'Employee List'!$A:$E,5,0)</f>
        <v>E-1263</v>
      </c>
    </row>
    <row r="11086" spans="1:9" x14ac:dyDescent="0.35">
      <c r="A11086" t="s">
        <v>1257</v>
      </c>
      <c r="B11086" t="s">
        <v>188</v>
      </c>
      <c r="C11086" t="s">
        <v>374</v>
      </c>
      <c r="D11086" t="s">
        <v>1265</v>
      </c>
      <c r="E11086" t="s">
        <v>30</v>
      </c>
      <c r="F11086">
        <v>23733</v>
      </c>
      <c r="G11086">
        <v>20663</v>
      </c>
      <c r="H11086">
        <v>0.87064425062149753</v>
      </c>
      <c r="I11086" t="str">
        <f>VLOOKUP($B11086&amp;$E11086,'Employee List'!$A:$E,5,0)</f>
        <v>E-1263</v>
      </c>
    </row>
    <row r="11087" spans="1:9" x14ac:dyDescent="0.35">
      <c r="A11087" t="s">
        <v>1257</v>
      </c>
      <c r="B11087" t="s">
        <v>188</v>
      </c>
      <c r="C11087" t="s">
        <v>374</v>
      </c>
      <c r="D11087" t="s">
        <v>1265</v>
      </c>
      <c r="E11087" t="s">
        <v>31</v>
      </c>
      <c r="F11087">
        <v>24217</v>
      </c>
      <c r="G11087">
        <v>18568</v>
      </c>
      <c r="H11087">
        <v>0.76673411240037992</v>
      </c>
      <c r="I11087" t="str">
        <f>VLOOKUP($B11087&amp;$E11087,'Employee List'!$A:$E,5,0)</f>
        <v>E-1263</v>
      </c>
    </row>
    <row r="11088" spans="1:9" x14ac:dyDescent="0.35">
      <c r="A11088" t="s">
        <v>1257</v>
      </c>
      <c r="B11088" t="s">
        <v>188</v>
      </c>
      <c r="C11088" t="s">
        <v>374</v>
      </c>
      <c r="D11088" t="s">
        <v>1260</v>
      </c>
      <c r="E11088" t="s">
        <v>29</v>
      </c>
      <c r="F11088">
        <v>150086</v>
      </c>
      <c r="G11088">
        <v>162572</v>
      </c>
      <c r="H11088">
        <v>1.0831923030795678</v>
      </c>
      <c r="I11088" t="str">
        <f>VLOOKUP($B11088&amp;$E11088,'Employee List'!$A:$E,5,0)</f>
        <v>E-1263</v>
      </c>
    </row>
    <row r="11089" spans="1:9" x14ac:dyDescent="0.35">
      <c r="A11089" t="s">
        <v>1257</v>
      </c>
      <c r="B11089" t="s">
        <v>188</v>
      </c>
      <c r="C11089" t="s">
        <v>374</v>
      </c>
      <c r="D11089" t="s">
        <v>1260</v>
      </c>
      <c r="E11089" t="s">
        <v>30</v>
      </c>
      <c r="F11089">
        <v>149006</v>
      </c>
      <c r="G11089">
        <v>135589</v>
      </c>
      <c r="H11089">
        <v>0.90995664604109905</v>
      </c>
      <c r="I11089" t="str">
        <f>VLOOKUP($B11089&amp;$E11089,'Employee List'!$A:$E,5,0)</f>
        <v>E-1263</v>
      </c>
    </row>
    <row r="11090" spans="1:9" x14ac:dyDescent="0.35">
      <c r="A11090" t="s">
        <v>1257</v>
      </c>
      <c r="B11090" t="s">
        <v>188</v>
      </c>
      <c r="C11090" t="s">
        <v>374</v>
      </c>
      <c r="D11090" t="s">
        <v>1260</v>
      </c>
      <c r="E11090" t="s">
        <v>31</v>
      </c>
      <c r="F11090">
        <v>168512</v>
      </c>
      <c r="G11090">
        <v>230486</v>
      </c>
      <c r="H11090">
        <v>1.3677720281048233</v>
      </c>
      <c r="I11090" t="str">
        <f>VLOOKUP($B11090&amp;$E11090,'Employee List'!$A:$E,5,0)</f>
        <v>E-1263</v>
      </c>
    </row>
    <row r="11091" spans="1:9" x14ac:dyDescent="0.35">
      <c r="A11091" t="s">
        <v>1257</v>
      </c>
      <c r="B11091" t="s">
        <v>188</v>
      </c>
      <c r="C11091" t="s">
        <v>374</v>
      </c>
      <c r="D11091" t="s">
        <v>1261</v>
      </c>
      <c r="E11091" t="s">
        <v>29</v>
      </c>
      <c r="F11091">
        <v>202812</v>
      </c>
      <c r="G11091">
        <v>256498</v>
      </c>
      <c r="H11091">
        <v>1.2647082026704535</v>
      </c>
      <c r="I11091" t="str">
        <f>VLOOKUP($B11091&amp;$E11091,'Employee List'!$A:$E,5,0)</f>
        <v>E-1263</v>
      </c>
    </row>
    <row r="11092" spans="1:9" x14ac:dyDescent="0.35">
      <c r="A11092" t="s">
        <v>1257</v>
      </c>
      <c r="B11092" t="s">
        <v>188</v>
      </c>
      <c r="C11092" t="s">
        <v>374</v>
      </c>
      <c r="D11092" t="s">
        <v>1261</v>
      </c>
      <c r="E11092" t="s">
        <v>30</v>
      </c>
      <c r="F11092">
        <v>208773</v>
      </c>
      <c r="G11092">
        <v>230567</v>
      </c>
      <c r="H11092">
        <v>1.1043908934584452</v>
      </c>
      <c r="I11092" t="str">
        <f>VLOOKUP($B11092&amp;$E11092,'Employee List'!$A:$E,5,0)</f>
        <v>E-1263</v>
      </c>
    </row>
    <row r="11093" spans="1:9" x14ac:dyDescent="0.35">
      <c r="A11093" t="s">
        <v>1257</v>
      </c>
      <c r="B11093" t="s">
        <v>188</v>
      </c>
      <c r="C11093" t="s">
        <v>374</v>
      </c>
      <c r="D11093" t="s">
        <v>1261</v>
      </c>
      <c r="E11093" t="s">
        <v>31</v>
      </c>
      <c r="F11093">
        <v>209915</v>
      </c>
      <c r="G11093">
        <v>184666</v>
      </c>
      <c r="H11093">
        <v>0.87971798108758303</v>
      </c>
      <c r="I11093" t="str">
        <f>VLOOKUP($B11093&amp;$E11093,'Employee List'!$A:$E,5,0)</f>
        <v>E-1263</v>
      </c>
    </row>
    <row r="11094" spans="1:9" x14ac:dyDescent="0.35">
      <c r="A11094" t="s">
        <v>1257</v>
      </c>
      <c r="B11094" t="s">
        <v>188</v>
      </c>
      <c r="C11094" t="s">
        <v>374</v>
      </c>
      <c r="D11094" t="s">
        <v>1266</v>
      </c>
      <c r="E11094" t="s">
        <v>29</v>
      </c>
      <c r="F11094">
        <v>51262</v>
      </c>
      <c r="G11094">
        <v>56207</v>
      </c>
      <c r="H11094">
        <v>1.096465217900199</v>
      </c>
      <c r="I11094" t="str">
        <f>VLOOKUP($B11094&amp;$E11094,'Employee List'!$A:$E,5,0)</f>
        <v>E-1263</v>
      </c>
    </row>
    <row r="11095" spans="1:9" x14ac:dyDescent="0.35">
      <c r="A11095" t="s">
        <v>1257</v>
      </c>
      <c r="B11095" t="s">
        <v>188</v>
      </c>
      <c r="C11095" t="s">
        <v>374</v>
      </c>
      <c r="D11095" t="s">
        <v>1266</v>
      </c>
      <c r="E11095" t="s">
        <v>30</v>
      </c>
      <c r="F11095">
        <v>51045</v>
      </c>
      <c r="G11095">
        <v>55533</v>
      </c>
      <c r="H11095">
        <v>1.0879224213928886</v>
      </c>
      <c r="I11095" t="str">
        <f>VLOOKUP($B11095&amp;$E11095,'Employee List'!$A:$E,5,0)</f>
        <v>E-1263</v>
      </c>
    </row>
    <row r="11096" spans="1:9" x14ac:dyDescent="0.35">
      <c r="A11096" t="s">
        <v>1257</v>
      </c>
      <c r="B11096" t="s">
        <v>188</v>
      </c>
      <c r="C11096" t="s">
        <v>374</v>
      </c>
      <c r="D11096" t="s">
        <v>1266</v>
      </c>
      <c r="E11096" t="s">
        <v>31</v>
      </c>
      <c r="F11096">
        <v>50569</v>
      </c>
      <c r="G11096">
        <v>53775</v>
      </c>
      <c r="H11096">
        <v>1.0633985247879136</v>
      </c>
      <c r="I11096" t="str">
        <f>VLOOKUP($B11096&amp;$E11096,'Employee List'!$A:$E,5,0)</f>
        <v>E-1263</v>
      </c>
    </row>
    <row r="11097" spans="1:9" x14ac:dyDescent="0.35">
      <c r="A11097" t="s">
        <v>1257</v>
      </c>
      <c r="B11097" t="s">
        <v>188</v>
      </c>
      <c r="C11097" t="s">
        <v>374</v>
      </c>
      <c r="D11097" t="s">
        <v>1267</v>
      </c>
      <c r="E11097" t="s">
        <v>29</v>
      </c>
      <c r="F11097">
        <v>47941</v>
      </c>
      <c r="G11097">
        <v>27243</v>
      </c>
      <c r="H11097">
        <v>0.56826098746375753</v>
      </c>
      <c r="I11097" t="str">
        <f>VLOOKUP($B11097&amp;$E11097,'Employee List'!$A:$E,5,0)</f>
        <v>E-1263</v>
      </c>
    </row>
    <row r="11098" spans="1:9" x14ac:dyDescent="0.35">
      <c r="A11098" t="s">
        <v>1257</v>
      </c>
      <c r="B11098" t="s">
        <v>188</v>
      </c>
      <c r="C11098" t="s">
        <v>374</v>
      </c>
      <c r="D11098" t="s">
        <v>1267</v>
      </c>
      <c r="E11098" t="s">
        <v>30</v>
      </c>
      <c r="F11098">
        <v>46781</v>
      </c>
      <c r="G11098">
        <v>41952</v>
      </c>
      <c r="H11098">
        <v>0.89677433145935315</v>
      </c>
      <c r="I11098" t="str">
        <f>VLOOKUP($B11098&amp;$E11098,'Employee List'!$A:$E,5,0)</f>
        <v>E-1263</v>
      </c>
    </row>
    <row r="11099" spans="1:9" x14ac:dyDescent="0.35">
      <c r="A11099" t="s">
        <v>1257</v>
      </c>
      <c r="B11099" t="s">
        <v>188</v>
      </c>
      <c r="C11099" t="s">
        <v>374</v>
      </c>
      <c r="D11099" t="s">
        <v>1267</v>
      </c>
      <c r="E11099" t="s">
        <v>31</v>
      </c>
      <c r="F11099">
        <v>48738</v>
      </c>
      <c r="G11099">
        <v>43101</v>
      </c>
      <c r="H11099">
        <v>0.88434076080265911</v>
      </c>
      <c r="I11099" t="str">
        <f>VLOOKUP($B11099&amp;$E11099,'Employee List'!$A:$E,5,0)</f>
        <v>E-1263</v>
      </c>
    </row>
    <row r="11100" spans="1:9" x14ac:dyDescent="0.35">
      <c r="A11100" t="s">
        <v>1257</v>
      </c>
      <c r="B11100" t="s">
        <v>188</v>
      </c>
      <c r="C11100" t="s">
        <v>374</v>
      </c>
      <c r="D11100" t="s">
        <v>1268</v>
      </c>
      <c r="E11100" t="s">
        <v>29</v>
      </c>
      <c r="F11100">
        <v>13635</v>
      </c>
      <c r="G11100">
        <v>12874</v>
      </c>
      <c r="H11100">
        <v>0.94418775210854422</v>
      </c>
      <c r="I11100" t="str">
        <f>VLOOKUP($B11100&amp;$E11100,'Employee List'!$A:$E,5,0)</f>
        <v>E-1263</v>
      </c>
    </row>
    <row r="11101" spans="1:9" x14ac:dyDescent="0.35">
      <c r="A11101" t="s">
        <v>1257</v>
      </c>
      <c r="B11101" t="s">
        <v>188</v>
      </c>
      <c r="C11101" t="s">
        <v>374</v>
      </c>
      <c r="D11101" t="s">
        <v>1268</v>
      </c>
      <c r="E11101" t="s">
        <v>30</v>
      </c>
      <c r="F11101">
        <v>11076</v>
      </c>
      <c r="G11101">
        <v>13530</v>
      </c>
      <c r="H11101">
        <v>1.2215601300108343</v>
      </c>
      <c r="I11101" t="str">
        <f>VLOOKUP($B11101&amp;$E11101,'Employee List'!$A:$E,5,0)</f>
        <v>E-1263</v>
      </c>
    </row>
    <row r="11102" spans="1:9" x14ac:dyDescent="0.35">
      <c r="A11102" t="s">
        <v>1257</v>
      </c>
      <c r="B11102" t="s">
        <v>188</v>
      </c>
      <c r="C11102" t="s">
        <v>374</v>
      </c>
      <c r="D11102" t="s">
        <v>1268</v>
      </c>
      <c r="E11102" t="s">
        <v>31</v>
      </c>
      <c r="F11102">
        <v>11412</v>
      </c>
      <c r="G11102">
        <v>11489</v>
      </c>
      <c r="H11102">
        <v>1.0067472835611637</v>
      </c>
      <c r="I11102" t="str">
        <f>VLOOKUP($B11102&amp;$E11102,'Employee List'!$A:$E,5,0)</f>
        <v>E-1263</v>
      </c>
    </row>
    <row r="11103" spans="1:9" x14ac:dyDescent="0.35">
      <c r="A11103" t="s">
        <v>1257</v>
      </c>
      <c r="B11103" t="s">
        <v>188</v>
      </c>
      <c r="C11103" t="s">
        <v>374</v>
      </c>
      <c r="D11103" t="s">
        <v>1269</v>
      </c>
      <c r="E11103" t="s">
        <v>29</v>
      </c>
      <c r="F11103">
        <v>31555</v>
      </c>
      <c r="G11103">
        <v>52673</v>
      </c>
      <c r="H11103">
        <v>1.6692441768340991</v>
      </c>
      <c r="I11103" t="str">
        <f>VLOOKUP($B11103&amp;$E11103,'Employee List'!$A:$E,5,0)</f>
        <v>E-1263</v>
      </c>
    </row>
    <row r="11104" spans="1:9" x14ac:dyDescent="0.35">
      <c r="A11104" t="s">
        <v>1257</v>
      </c>
      <c r="B11104" t="s">
        <v>188</v>
      </c>
      <c r="C11104" t="s">
        <v>374</v>
      </c>
      <c r="D11104" t="s">
        <v>1269</v>
      </c>
      <c r="E11104" t="s">
        <v>30</v>
      </c>
      <c r="F11104">
        <v>32053</v>
      </c>
      <c r="G11104">
        <v>44328</v>
      </c>
      <c r="H11104">
        <v>1.3829594733722272</v>
      </c>
      <c r="I11104" t="str">
        <f>VLOOKUP($B11104&amp;$E11104,'Employee List'!$A:$E,5,0)</f>
        <v>E-1263</v>
      </c>
    </row>
    <row r="11105" spans="1:9" x14ac:dyDescent="0.35">
      <c r="A11105" t="s">
        <v>1257</v>
      </c>
      <c r="B11105" t="s">
        <v>188</v>
      </c>
      <c r="C11105" t="s">
        <v>374</v>
      </c>
      <c r="D11105" t="s">
        <v>1269</v>
      </c>
      <c r="E11105" t="s">
        <v>31</v>
      </c>
      <c r="F11105">
        <v>26049</v>
      </c>
      <c r="G11105">
        <v>26454</v>
      </c>
      <c r="H11105">
        <v>1.0155476217897039</v>
      </c>
      <c r="I11105" t="str">
        <f>VLOOKUP($B11105&amp;$E11105,'Employee List'!$A:$E,5,0)</f>
        <v>E-1263</v>
      </c>
    </row>
    <row r="11106" spans="1:9" x14ac:dyDescent="0.35">
      <c r="A11106" t="s">
        <v>1257</v>
      </c>
      <c r="B11106" t="s">
        <v>188</v>
      </c>
      <c r="C11106" t="s">
        <v>374</v>
      </c>
      <c r="D11106" t="s">
        <v>1270</v>
      </c>
      <c r="E11106" t="s">
        <v>29</v>
      </c>
      <c r="F11106">
        <v>8763</v>
      </c>
      <c r="G11106">
        <v>4460</v>
      </c>
      <c r="H11106">
        <v>0.50895811936551405</v>
      </c>
      <c r="I11106" t="str">
        <f>VLOOKUP($B11106&amp;$E11106,'Employee List'!$A:$E,5,0)</f>
        <v>E-1263</v>
      </c>
    </row>
    <row r="11107" spans="1:9" x14ac:dyDescent="0.35">
      <c r="A11107" t="s">
        <v>1257</v>
      </c>
      <c r="B11107" t="s">
        <v>188</v>
      </c>
      <c r="C11107" t="s">
        <v>374</v>
      </c>
      <c r="D11107" t="s">
        <v>1270</v>
      </c>
      <c r="E11107" t="s">
        <v>30</v>
      </c>
      <c r="F11107">
        <v>6906</v>
      </c>
      <c r="G11107">
        <v>7155</v>
      </c>
      <c r="H11107">
        <v>1.0360556038227628</v>
      </c>
      <c r="I11107" t="str">
        <f>VLOOKUP($B11107&amp;$E11107,'Employee List'!$A:$E,5,0)</f>
        <v>E-1263</v>
      </c>
    </row>
    <row r="11108" spans="1:9" x14ac:dyDescent="0.35">
      <c r="A11108" t="s">
        <v>1257</v>
      </c>
      <c r="B11108" t="s">
        <v>188</v>
      </c>
      <c r="C11108" t="s">
        <v>374</v>
      </c>
      <c r="D11108" t="s">
        <v>1270</v>
      </c>
      <c r="E11108" t="s">
        <v>31</v>
      </c>
      <c r="F11108">
        <v>6881</v>
      </c>
      <c r="G11108">
        <v>5212</v>
      </c>
      <c r="H11108">
        <v>0.75744804534224675</v>
      </c>
      <c r="I11108" t="str">
        <f>VLOOKUP($B11108&amp;$E11108,'Employee List'!$A:$E,5,0)</f>
        <v>E-1263</v>
      </c>
    </row>
    <row r="11109" spans="1:9" x14ac:dyDescent="0.35">
      <c r="A11109" t="s">
        <v>1257</v>
      </c>
      <c r="B11109" t="s">
        <v>188</v>
      </c>
      <c r="C11109" t="s">
        <v>374</v>
      </c>
      <c r="D11109" t="s">
        <v>1271</v>
      </c>
      <c r="E11109" t="s">
        <v>29</v>
      </c>
      <c r="F11109">
        <v>17894</v>
      </c>
      <c r="G11109">
        <v>19584</v>
      </c>
      <c r="H11109">
        <v>1.0944450653850453</v>
      </c>
      <c r="I11109" t="str">
        <f>VLOOKUP($B11109&amp;$E11109,'Employee List'!$A:$E,5,0)</f>
        <v>E-1263</v>
      </c>
    </row>
    <row r="11110" spans="1:9" x14ac:dyDescent="0.35">
      <c r="A11110" t="s">
        <v>1257</v>
      </c>
      <c r="B11110" t="s">
        <v>188</v>
      </c>
      <c r="C11110" t="s">
        <v>374</v>
      </c>
      <c r="D11110" t="s">
        <v>1271</v>
      </c>
      <c r="E11110" t="s">
        <v>30</v>
      </c>
      <c r="F11110">
        <v>15726</v>
      </c>
      <c r="G11110">
        <v>11962</v>
      </c>
      <c r="H11110">
        <v>0.76065115096019331</v>
      </c>
      <c r="I11110" t="str">
        <f>VLOOKUP($B11110&amp;$E11110,'Employee List'!$A:$E,5,0)</f>
        <v>E-1263</v>
      </c>
    </row>
    <row r="11111" spans="1:9" x14ac:dyDescent="0.35">
      <c r="A11111" t="s">
        <v>1257</v>
      </c>
      <c r="B11111" t="s">
        <v>188</v>
      </c>
      <c r="C11111" t="s">
        <v>374</v>
      </c>
      <c r="D11111" t="s">
        <v>1271</v>
      </c>
      <c r="E11111" t="s">
        <v>31</v>
      </c>
      <c r="F11111">
        <v>17666</v>
      </c>
      <c r="G11111">
        <v>18258</v>
      </c>
      <c r="H11111">
        <v>1.0335106985169251</v>
      </c>
      <c r="I11111" t="str">
        <f>VLOOKUP($B11111&amp;$E11111,'Employee List'!$A:$E,5,0)</f>
        <v>E-1263</v>
      </c>
    </row>
    <row r="11112" spans="1:9" x14ac:dyDescent="0.35">
      <c r="A11112" t="s">
        <v>1257</v>
      </c>
      <c r="B11112" t="s">
        <v>188</v>
      </c>
      <c r="C11112" t="s">
        <v>374</v>
      </c>
      <c r="D11112" t="s">
        <v>1258</v>
      </c>
      <c r="E11112" t="s">
        <v>29</v>
      </c>
      <c r="F11112">
        <v>105602</v>
      </c>
      <c r="G11112">
        <v>106684</v>
      </c>
      <c r="H11112">
        <v>1.0102460180678396</v>
      </c>
      <c r="I11112" t="str">
        <f>VLOOKUP($B11112&amp;$E11112,'Employee List'!$A:$E,5,0)</f>
        <v>E-1263</v>
      </c>
    </row>
    <row r="11113" spans="1:9" x14ac:dyDescent="0.35">
      <c r="A11113" t="s">
        <v>1257</v>
      </c>
      <c r="B11113" t="s">
        <v>188</v>
      </c>
      <c r="C11113" t="s">
        <v>374</v>
      </c>
      <c r="D11113" t="s">
        <v>1258</v>
      </c>
      <c r="E11113" t="s">
        <v>30</v>
      </c>
      <c r="F11113">
        <v>105754</v>
      </c>
      <c r="G11113">
        <v>92784</v>
      </c>
      <c r="H11113">
        <v>0.8773568848459633</v>
      </c>
      <c r="I11113" t="str">
        <f>VLOOKUP($B11113&amp;$E11113,'Employee List'!$A:$E,5,0)</f>
        <v>E-1263</v>
      </c>
    </row>
    <row r="11114" spans="1:9" x14ac:dyDescent="0.35">
      <c r="A11114" t="s">
        <v>1257</v>
      </c>
      <c r="B11114" t="s">
        <v>188</v>
      </c>
      <c r="C11114" t="s">
        <v>374</v>
      </c>
      <c r="D11114" t="s">
        <v>1258</v>
      </c>
      <c r="E11114" t="s">
        <v>31</v>
      </c>
      <c r="F11114">
        <v>95832</v>
      </c>
      <c r="G11114">
        <v>89293</v>
      </c>
      <c r="H11114">
        <v>0.9317660071792303</v>
      </c>
      <c r="I11114" t="str">
        <f>VLOOKUP($B11114&amp;$E11114,'Employee List'!$A:$E,5,0)</f>
        <v>E-1263</v>
      </c>
    </row>
    <row r="11115" spans="1:9" x14ac:dyDescent="0.35">
      <c r="A11115" t="s">
        <v>1257</v>
      </c>
      <c r="B11115" t="s">
        <v>188</v>
      </c>
      <c r="C11115" t="s">
        <v>374</v>
      </c>
      <c r="D11115" t="s">
        <v>1272</v>
      </c>
      <c r="E11115" t="s">
        <v>29</v>
      </c>
      <c r="F11115">
        <v>30901</v>
      </c>
      <c r="G11115">
        <v>26694</v>
      </c>
      <c r="H11115">
        <v>0.86385553865570697</v>
      </c>
      <c r="I11115" t="str">
        <f>VLOOKUP($B11115&amp;$E11115,'Employee List'!$A:$E,5,0)</f>
        <v>E-1263</v>
      </c>
    </row>
    <row r="11116" spans="1:9" x14ac:dyDescent="0.35">
      <c r="A11116" t="s">
        <v>1257</v>
      </c>
      <c r="B11116" t="s">
        <v>188</v>
      </c>
      <c r="C11116" t="s">
        <v>374</v>
      </c>
      <c r="D11116" t="s">
        <v>1272</v>
      </c>
      <c r="E11116" t="s">
        <v>30</v>
      </c>
      <c r="F11116">
        <v>29543</v>
      </c>
      <c r="G11116">
        <v>35324</v>
      </c>
      <c r="H11116">
        <v>1.1956808719493619</v>
      </c>
      <c r="I11116" t="str">
        <f>VLOOKUP($B11116&amp;$E11116,'Employee List'!$A:$E,5,0)</f>
        <v>E-1263</v>
      </c>
    </row>
    <row r="11117" spans="1:9" x14ac:dyDescent="0.35">
      <c r="A11117" t="s">
        <v>1257</v>
      </c>
      <c r="B11117" t="s">
        <v>188</v>
      </c>
      <c r="C11117" t="s">
        <v>374</v>
      </c>
      <c r="D11117" t="s">
        <v>1272</v>
      </c>
      <c r="E11117" t="s">
        <v>31</v>
      </c>
      <c r="F11117">
        <v>32872</v>
      </c>
      <c r="G11117">
        <v>29583</v>
      </c>
      <c r="H11117">
        <v>0.89994524215137506</v>
      </c>
      <c r="I11117" t="str">
        <f>VLOOKUP($B11117&amp;$E11117,'Employee List'!$A:$E,5,0)</f>
        <v>E-1263</v>
      </c>
    </row>
    <row r="11118" spans="1:9" x14ac:dyDescent="0.35">
      <c r="A11118" t="s">
        <v>1257</v>
      </c>
      <c r="B11118" t="s">
        <v>188</v>
      </c>
      <c r="C11118" t="s">
        <v>374</v>
      </c>
      <c r="D11118" t="s">
        <v>1259</v>
      </c>
      <c r="E11118" t="s">
        <v>29</v>
      </c>
      <c r="F11118">
        <v>91023</v>
      </c>
      <c r="G11118">
        <v>74044</v>
      </c>
      <c r="H11118">
        <v>0.81346472869494524</v>
      </c>
      <c r="I11118" t="str">
        <f>VLOOKUP($B11118&amp;$E11118,'Employee List'!$A:$E,5,0)</f>
        <v>E-1263</v>
      </c>
    </row>
    <row r="11119" spans="1:9" x14ac:dyDescent="0.35">
      <c r="A11119" t="s">
        <v>1257</v>
      </c>
      <c r="B11119" t="s">
        <v>188</v>
      </c>
      <c r="C11119" t="s">
        <v>374</v>
      </c>
      <c r="D11119" t="s">
        <v>1259</v>
      </c>
      <c r="E11119" t="s">
        <v>30</v>
      </c>
      <c r="F11119">
        <v>96617</v>
      </c>
      <c r="G11119">
        <v>88296</v>
      </c>
      <c r="H11119">
        <v>0.91387643996398149</v>
      </c>
      <c r="I11119" t="str">
        <f>VLOOKUP($B11119&amp;$E11119,'Employee List'!$A:$E,5,0)</f>
        <v>E-1263</v>
      </c>
    </row>
    <row r="11120" spans="1:9" x14ac:dyDescent="0.35">
      <c r="A11120" t="s">
        <v>1257</v>
      </c>
      <c r="B11120" t="s">
        <v>188</v>
      </c>
      <c r="C11120" t="s">
        <v>374</v>
      </c>
      <c r="D11120" t="s">
        <v>1259</v>
      </c>
      <c r="E11120" t="s">
        <v>31</v>
      </c>
      <c r="F11120">
        <v>94966</v>
      </c>
      <c r="G11120">
        <v>70536</v>
      </c>
      <c r="H11120">
        <v>0.74275003685529561</v>
      </c>
      <c r="I11120" t="str">
        <f>VLOOKUP($B11120&amp;$E11120,'Employee List'!$A:$E,5,0)</f>
        <v>E-1263</v>
      </c>
    </row>
    <row r="11121" spans="1:9" x14ac:dyDescent="0.35">
      <c r="A11121" t="s">
        <v>1257</v>
      </c>
      <c r="B11121" t="s">
        <v>188</v>
      </c>
      <c r="C11121" t="s">
        <v>374</v>
      </c>
      <c r="D11121" t="s">
        <v>1273</v>
      </c>
      <c r="E11121" t="s">
        <v>29</v>
      </c>
      <c r="F11121">
        <v>14778</v>
      </c>
      <c r="G11121">
        <v>19839</v>
      </c>
      <c r="H11121">
        <v>1.3424685343077547</v>
      </c>
      <c r="I11121" t="str">
        <f>VLOOKUP($B11121&amp;$E11121,'Employee List'!$A:$E,5,0)</f>
        <v>E-1263</v>
      </c>
    </row>
    <row r="11122" spans="1:9" x14ac:dyDescent="0.35">
      <c r="A11122" t="s">
        <v>1257</v>
      </c>
      <c r="B11122" t="s">
        <v>188</v>
      </c>
      <c r="C11122" t="s">
        <v>374</v>
      </c>
      <c r="D11122" t="s">
        <v>1273</v>
      </c>
      <c r="E11122" t="s">
        <v>30</v>
      </c>
      <c r="F11122">
        <v>17850</v>
      </c>
      <c r="G11122">
        <v>22295</v>
      </c>
      <c r="H11122">
        <v>1.2490196078431373</v>
      </c>
      <c r="I11122" t="str">
        <f>VLOOKUP($B11122&amp;$E11122,'Employee List'!$A:$E,5,0)</f>
        <v>E-1263</v>
      </c>
    </row>
    <row r="11123" spans="1:9" x14ac:dyDescent="0.35">
      <c r="A11123" t="s">
        <v>1257</v>
      </c>
      <c r="B11123" t="s">
        <v>188</v>
      </c>
      <c r="C11123" t="s">
        <v>374</v>
      </c>
      <c r="D11123" t="s">
        <v>1273</v>
      </c>
      <c r="E11123" t="s">
        <v>31</v>
      </c>
      <c r="F11123">
        <v>17896</v>
      </c>
      <c r="G11123">
        <v>28640</v>
      </c>
      <c r="H11123">
        <v>1.6003576218149307</v>
      </c>
      <c r="I11123" t="str">
        <f>VLOOKUP($B11123&amp;$E11123,'Employee List'!$A:$E,5,0)</f>
        <v>E-1263</v>
      </c>
    </row>
    <row r="11124" spans="1:9" x14ac:dyDescent="0.35">
      <c r="A11124" t="s">
        <v>1257</v>
      </c>
      <c r="B11124" t="s">
        <v>188</v>
      </c>
      <c r="C11124" t="s">
        <v>374</v>
      </c>
      <c r="D11124" t="s">
        <v>1275</v>
      </c>
      <c r="E11124" t="s">
        <v>29</v>
      </c>
      <c r="F11124">
        <v>2040</v>
      </c>
      <c r="G11124">
        <v>4393</v>
      </c>
      <c r="H11124">
        <v>2.1534313725490195</v>
      </c>
      <c r="I11124" t="str">
        <f>VLOOKUP($B11124&amp;$E11124,'Employee List'!$A:$E,5,0)</f>
        <v>E-1263</v>
      </c>
    </row>
    <row r="11125" spans="1:9" x14ac:dyDescent="0.35">
      <c r="A11125" t="s">
        <v>1257</v>
      </c>
      <c r="B11125" t="s">
        <v>188</v>
      </c>
      <c r="C11125" t="s">
        <v>374</v>
      </c>
      <c r="D11125" t="s">
        <v>1275</v>
      </c>
      <c r="E11125" t="s">
        <v>30</v>
      </c>
      <c r="F11125">
        <v>1949</v>
      </c>
      <c r="G11125">
        <v>1266</v>
      </c>
      <c r="H11125">
        <v>0.64956387891226275</v>
      </c>
      <c r="I11125" t="str">
        <f>VLOOKUP($B11125&amp;$E11125,'Employee List'!$A:$E,5,0)</f>
        <v>E-1263</v>
      </c>
    </row>
    <row r="11126" spans="1:9" x14ac:dyDescent="0.35">
      <c r="A11126" t="s">
        <v>1257</v>
      </c>
      <c r="B11126" t="s">
        <v>188</v>
      </c>
      <c r="C11126" t="s">
        <v>374</v>
      </c>
      <c r="D11126" t="s">
        <v>1275</v>
      </c>
      <c r="E11126" t="s">
        <v>31</v>
      </c>
      <c r="F11126">
        <v>2645</v>
      </c>
      <c r="G11126">
        <v>4096</v>
      </c>
      <c r="H11126">
        <v>1.5485822306238186</v>
      </c>
      <c r="I11126" t="str">
        <f>VLOOKUP($B11126&amp;$E11126,'Employee List'!$A:$E,5,0)</f>
        <v>E-1263</v>
      </c>
    </row>
    <row r="11127" spans="1:9" x14ac:dyDescent="0.35">
      <c r="A11127" t="s">
        <v>1257</v>
      </c>
      <c r="B11127" t="s">
        <v>188</v>
      </c>
      <c r="C11127" t="s">
        <v>374</v>
      </c>
      <c r="D11127" t="s">
        <v>1276</v>
      </c>
      <c r="E11127" t="s">
        <v>29</v>
      </c>
      <c r="F11127">
        <v>7406</v>
      </c>
      <c r="G11127">
        <v>5797</v>
      </c>
      <c r="H11127">
        <v>0.78274372130704839</v>
      </c>
      <c r="I11127" t="str">
        <f>VLOOKUP($B11127&amp;$E11127,'Employee List'!$A:$E,5,0)</f>
        <v>E-1263</v>
      </c>
    </row>
    <row r="11128" spans="1:9" x14ac:dyDescent="0.35">
      <c r="A11128" t="s">
        <v>1257</v>
      </c>
      <c r="B11128" t="s">
        <v>188</v>
      </c>
      <c r="C11128" t="s">
        <v>374</v>
      </c>
      <c r="D11128" t="s">
        <v>1276</v>
      </c>
      <c r="E11128" t="s">
        <v>30</v>
      </c>
      <c r="F11128">
        <v>8397</v>
      </c>
      <c r="G11128">
        <v>7664</v>
      </c>
      <c r="H11128">
        <v>0.91270691913778734</v>
      </c>
      <c r="I11128" t="str">
        <f>VLOOKUP($B11128&amp;$E11128,'Employee List'!$A:$E,5,0)</f>
        <v>E-1263</v>
      </c>
    </row>
    <row r="11129" spans="1:9" x14ac:dyDescent="0.35">
      <c r="A11129" t="s">
        <v>1257</v>
      </c>
      <c r="B11129" t="s">
        <v>188</v>
      </c>
      <c r="C11129" t="s">
        <v>374</v>
      </c>
      <c r="D11129" t="s">
        <v>1276</v>
      </c>
      <c r="E11129" t="s">
        <v>31</v>
      </c>
      <c r="F11129">
        <v>8163</v>
      </c>
      <c r="G11129">
        <v>9661</v>
      </c>
      <c r="H11129">
        <v>1.1835109641063335</v>
      </c>
      <c r="I11129" t="str">
        <f>VLOOKUP($B11129&amp;$E11129,'Employee List'!$A:$E,5,0)</f>
        <v>E-1263</v>
      </c>
    </row>
    <row r="11130" spans="1:9" x14ac:dyDescent="0.35">
      <c r="A11130" t="s">
        <v>1257</v>
      </c>
      <c r="B11130" t="s">
        <v>188</v>
      </c>
      <c r="C11130" t="s">
        <v>374</v>
      </c>
      <c r="D11130" t="s">
        <v>1277</v>
      </c>
      <c r="E11130" t="s">
        <v>29</v>
      </c>
      <c r="F11130">
        <v>14210</v>
      </c>
      <c r="G11130">
        <v>33826</v>
      </c>
      <c r="H11130">
        <v>2.3804363124560171</v>
      </c>
      <c r="I11130" t="str">
        <f>VLOOKUP($B11130&amp;$E11130,'Employee List'!$A:$E,5,0)</f>
        <v>E-1263</v>
      </c>
    </row>
    <row r="11131" spans="1:9" x14ac:dyDescent="0.35">
      <c r="A11131" t="s">
        <v>1257</v>
      </c>
      <c r="B11131" t="s">
        <v>188</v>
      </c>
      <c r="C11131" t="s">
        <v>374</v>
      </c>
      <c r="D11131" t="s">
        <v>1277</v>
      </c>
      <c r="E11131" t="s">
        <v>30</v>
      </c>
      <c r="F11131">
        <v>12510</v>
      </c>
      <c r="G11131">
        <v>24707</v>
      </c>
      <c r="H11131">
        <v>1.9749800159872102</v>
      </c>
      <c r="I11131" t="str">
        <f>VLOOKUP($B11131&amp;$E11131,'Employee List'!$A:$E,5,0)</f>
        <v>E-1263</v>
      </c>
    </row>
    <row r="11132" spans="1:9" x14ac:dyDescent="0.35">
      <c r="A11132" t="s">
        <v>1257</v>
      </c>
      <c r="B11132" t="s">
        <v>188</v>
      </c>
      <c r="C11132" t="s">
        <v>374</v>
      </c>
      <c r="D11132" t="s">
        <v>1277</v>
      </c>
      <c r="E11132" t="s">
        <v>31</v>
      </c>
      <c r="F11132">
        <v>13707</v>
      </c>
      <c r="G11132">
        <v>32204</v>
      </c>
      <c r="H11132">
        <v>2.3494564820894435</v>
      </c>
      <c r="I11132" t="str">
        <f>VLOOKUP($B11132&amp;$E11132,'Employee List'!$A:$E,5,0)</f>
        <v>E-1263</v>
      </c>
    </row>
    <row r="11133" spans="1:9" x14ac:dyDescent="0.35">
      <c r="A11133" t="s">
        <v>1257</v>
      </c>
      <c r="B11133" t="s">
        <v>188</v>
      </c>
      <c r="C11133" t="s">
        <v>374</v>
      </c>
      <c r="D11133" t="s">
        <v>1278</v>
      </c>
      <c r="E11133" t="s">
        <v>29</v>
      </c>
      <c r="F11133">
        <v>32697</v>
      </c>
      <c r="G11133">
        <v>20886</v>
      </c>
      <c r="H11133">
        <v>0.63877419946784109</v>
      </c>
      <c r="I11133" t="str">
        <f>VLOOKUP($B11133&amp;$E11133,'Employee List'!$A:$E,5,0)</f>
        <v>E-1263</v>
      </c>
    </row>
    <row r="11134" spans="1:9" x14ac:dyDescent="0.35">
      <c r="A11134" t="s">
        <v>1257</v>
      </c>
      <c r="B11134" t="s">
        <v>188</v>
      </c>
      <c r="C11134" t="s">
        <v>374</v>
      </c>
      <c r="D11134" t="s">
        <v>1278</v>
      </c>
      <c r="E11134" t="s">
        <v>30</v>
      </c>
      <c r="F11134">
        <v>32808</v>
      </c>
      <c r="G11134">
        <v>19776</v>
      </c>
      <c r="H11134">
        <v>0.60277980980248724</v>
      </c>
      <c r="I11134" t="str">
        <f>VLOOKUP($B11134&amp;$E11134,'Employee List'!$A:$E,5,0)</f>
        <v>E-1263</v>
      </c>
    </row>
    <row r="11135" spans="1:9" x14ac:dyDescent="0.35">
      <c r="A11135" t="s">
        <v>1257</v>
      </c>
      <c r="B11135" t="s">
        <v>188</v>
      </c>
      <c r="C11135" t="s">
        <v>374</v>
      </c>
      <c r="D11135" t="s">
        <v>1278</v>
      </c>
      <c r="E11135" t="s">
        <v>31</v>
      </c>
      <c r="F11135">
        <v>28614</v>
      </c>
      <c r="G11135">
        <v>24749</v>
      </c>
      <c r="H11135">
        <v>0.86492625987278959</v>
      </c>
      <c r="I11135" t="str">
        <f>VLOOKUP($B11135&amp;$E11135,'Employee List'!$A:$E,5,0)</f>
        <v>E-1263</v>
      </c>
    </row>
    <row r="11136" spans="1:9" x14ac:dyDescent="0.35">
      <c r="A11136" t="s">
        <v>1257</v>
      </c>
      <c r="B11136" t="s">
        <v>188</v>
      </c>
      <c r="C11136" t="s">
        <v>374</v>
      </c>
      <c r="D11136" t="s">
        <v>1279</v>
      </c>
      <c r="E11136" t="s">
        <v>29</v>
      </c>
      <c r="F11136">
        <v>13012</v>
      </c>
      <c r="G11136">
        <v>3482</v>
      </c>
      <c r="H11136">
        <v>0.26759913925607132</v>
      </c>
      <c r="I11136" t="str">
        <f>VLOOKUP($B11136&amp;$E11136,'Employee List'!$A:$E,5,0)</f>
        <v>E-1263</v>
      </c>
    </row>
    <row r="11137" spans="1:9" x14ac:dyDescent="0.35">
      <c r="A11137" t="s">
        <v>1257</v>
      </c>
      <c r="B11137" t="s">
        <v>188</v>
      </c>
      <c r="C11137" t="s">
        <v>374</v>
      </c>
      <c r="D11137" t="s">
        <v>1279</v>
      </c>
      <c r="E11137" t="s">
        <v>30</v>
      </c>
      <c r="F11137">
        <v>10760</v>
      </c>
      <c r="G11137">
        <v>2970</v>
      </c>
      <c r="H11137">
        <v>0.27602230483271373</v>
      </c>
      <c r="I11137" t="str">
        <f>VLOOKUP($B11137&amp;$E11137,'Employee List'!$A:$E,5,0)</f>
        <v>E-1263</v>
      </c>
    </row>
    <row r="11138" spans="1:9" x14ac:dyDescent="0.35">
      <c r="A11138" t="s">
        <v>1257</v>
      </c>
      <c r="B11138" t="s">
        <v>188</v>
      </c>
      <c r="C11138" t="s">
        <v>374</v>
      </c>
      <c r="D11138" t="s">
        <v>1279</v>
      </c>
      <c r="E11138" t="s">
        <v>31</v>
      </c>
      <c r="F11138">
        <v>10384</v>
      </c>
      <c r="G11138">
        <v>4956</v>
      </c>
      <c r="H11138">
        <v>0.47727272727272729</v>
      </c>
      <c r="I11138" t="str">
        <f>VLOOKUP($B11138&amp;$E11138,'Employee List'!$A:$E,5,0)</f>
        <v>E-1263</v>
      </c>
    </row>
    <row r="11139" spans="1:9" x14ac:dyDescent="0.35">
      <c r="A11139" t="s">
        <v>1257</v>
      </c>
      <c r="B11139" t="s">
        <v>188</v>
      </c>
      <c r="C11139" t="s">
        <v>374</v>
      </c>
      <c r="D11139" t="s">
        <v>1280</v>
      </c>
      <c r="E11139" t="s">
        <v>29</v>
      </c>
      <c r="F11139">
        <v>1767</v>
      </c>
      <c r="G11139">
        <v>2391</v>
      </c>
      <c r="H11139">
        <v>1.3531409168081494</v>
      </c>
      <c r="I11139" t="str">
        <f>VLOOKUP($B11139&amp;$E11139,'Employee List'!$A:$E,5,0)</f>
        <v>E-1263</v>
      </c>
    </row>
    <row r="11140" spans="1:9" x14ac:dyDescent="0.35">
      <c r="A11140" t="s">
        <v>1257</v>
      </c>
      <c r="B11140" t="s">
        <v>188</v>
      </c>
      <c r="C11140" t="s">
        <v>374</v>
      </c>
      <c r="D11140" t="s">
        <v>1280</v>
      </c>
      <c r="E11140" t="s">
        <v>30</v>
      </c>
      <c r="F11140">
        <v>4744</v>
      </c>
      <c r="G11140">
        <v>5174</v>
      </c>
      <c r="H11140">
        <v>1.0906408094435076</v>
      </c>
      <c r="I11140" t="str">
        <f>VLOOKUP($B11140&amp;$E11140,'Employee List'!$A:$E,5,0)</f>
        <v>E-1263</v>
      </c>
    </row>
    <row r="11141" spans="1:9" x14ac:dyDescent="0.35">
      <c r="A11141" t="s">
        <v>1257</v>
      </c>
      <c r="B11141" t="s">
        <v>188</v>
      </c>
      <c r="C11141" t="s">
        <v>374</v>
      </c>
      <c r="D11141" t="s">
        <v>1280</v>
      </c>
      <c r="E11141" t="s">
        <v>31</v>
      </c>
      <c r="F11141">
        <v>1746</v>
      </c>
      <c r="G11141">
        <v>2951</v>
      </c>
      <c r="H11141">
        <v>1.6901489117983963</v>
      </c>
      <c r="I11141" t="str">
        <f>VLOOKUP($B11141&amp;$E11141,'Employee List'!$A:$E,5,0)</f>
        <v>E-1263</v>
      </c>
    </row>
    <row r="11142" spans="1:9" x14ac:dyDescent="0.35">
      <c r="A11142" t="s">
        <v>1257</v>
      </c>
      <c r="B11142" t="s">
        <v>188</v>
      </c>
      <c r="C11142" t="s">
        <v>374</v>
      </c>
      <c r="D11142" t="s">
        <v>1262</v>
      </c>
      <c r="E11142" t="s">
        <v>29</v>
      </c>
      <c r="F11142">
        <v>67030</v>
      </c>
      <c r="G11142">
        <v>59589</v>
      </c>
      <c r="H11142">
        <v>0.88899000447560794</v>
      </c>
      <c r="I11142" t="str">
        <f>VLOOKUP($B11142&amp;$E11142,'Employee List'!$A:$E,5,0)</f>
        <v>E-1263</v>
      </c>
    </row>
    <row r="11143" spans="1:9" x14ac:dyDescent="0.35">
      <c r="A11143" t="s">
        <v>1257</v>
      </c>
      <c r="B11143" t="s">
        <v>188</v>
      </c>
      <c r="C11143" t="s">
        <v>374</v>
      </c>
      <c r="D11143" t="s">
        <v>1262</v>
      </c>
      <c r="E11143" t="s">
        <v>30</v>
      </c>
      <c r="F11143">
        <v>68936</v>
      </c>
      <c r="G11143">
        <v>71868</v>
      </c>
      <c r="H11143">
        <v>1.0425322037832192</v>
      </c>
      <c r="I11143" t="str">
        <f>VLOOKUP($B11143&amp;$E11143,'Employee List'!$A:$E,5,0)</f>
        <v>E-1263</v>
      </c>
    </row>
    <row r="11144" spans="1:9" x14ac:dyDescent="0.35">
      <c r="A11144" t="s">
        <v>1257</v>
      </c>
      <c r="B11144" t="s">
        <v>188</v>
      </c>
      <c r="C11144" t="s">
        <v>374</v>
      </c>
      <c r="D11144" t="s">
        <v>1262</v>
      </c>
      <c r="E11144" t="s">
        <v>31</v>
      </c>
      <c r="F11144">
        <v>70960</v>
      </c>
      <c r="G11144">
        <v>58247</v>
      </c>
      <c r="H11144">
        <v>0.8208427282976325</v>
      </c>
      <c r="I11144" t="str">
        <f>VLOOKUP($B11144&amp;$E11144,'Employee List'!$A:$E,5,0)</f>
        <v>E-1263</v>
      </c>
    </row>
    <row r="11145" spans="1:9" x14ac:dyDescent="0.35">
      <c r="A11145" t="s">
        <v>1257</v>
      </c>
      <c r="B11145" t="s">
        <v>188</v>
      </c>
      <c r="C11145" t="s">
        <v>374</v>
      </c>
      <c r="D11145" t="s">
        <v>1282</v>
      </c>
      <c r="E11145" t="s">
        <v>29</v>
      </c>
      <c r="F11145">
        <v>4263</v>
      </c>
      <c r="G11145">
        <v>2931</v>
      </c>
      <c r="H11145">
        <v>0.68754398311048559</v>
      </c>
      <c r="I11145" t="str">
        <f>VLOOKUP($B11145&amp;$E11145,'Employee List'!$A:$E,5,0)</f>
        <v>E-1263</v>
      </c>
    </row>
    <row r="11146" spans="1:9" x14ac:dyDescent="0.35">
      <c r="A11146" t="s">
        <v>1257</v>
      </c>
      <c r="B11146" t="s">
        <v>188</v>
      </c>
      <c r="C11146" t="s">
        <v>374</v>
      </c>
      <c r="D11146" t="s">
        <v>1282</v>
      </c>
      <c r="E11146" t="s">
        <v>30</v>
      </c>
      <c r="F11146">
        <v>6961</v>
      </c>
      <c r="G11146">
        <v>3736</v>
      </c>
      <c r="H11146">
        <v>0.53670449648039076</v>
      </c>
      <c r="I11146" t="str">
        <f>VLOOKUP($B11146&amp;$E11146,'Employee List'!$A:$E,5,0)</f>
        <v>E-1263</v>
      </c>
    </row>
    <row r="11147" spans="1:9" x14ac:dyDescent="0.35">
      <c r="A11147" t="s">
        <v>1257</v>
      </c>
      <c r="B11147" t="s">
        <v>188</v>
      </c>
      <c r="C11147" t="s">
        <v>374</v>
      </c>
      <c r="D11147" t="s">
        <v>1282</v>
      </c>
      <c r="E11147" t="s">
        <v>31</v>
      </c>
      <c r="F11147">
        <v>6586</v>
      </c>
      <c r="G11147">
        <v>5350</v>
      </c>
      <c r="H11147">
        <v>0.81232918311570002</v>
      </c>
      <c r="I11147" t="str">
        <f>VLOOKUP($B11147&amp;$E11147,'Employee List'!$A:$E,5,0)</f>
        <v>E-1263</v>
      </c>
    </row>
    <row r="11148" spans="1:9" x14ac:dyDescent="0.35">
      <c r="A11148" t="s">
        <v>1257</v>
      </c>
      <c r="B11148" t="s">
        <v>188</v>
      </c>
      <c r="C11148" t="s">
        <v>374</v>
      </c>
      <c r="D11148" t="s">
        <v>1281</v>
      </c>
      <c r="E11148" t="s">
        <v>29</v>
      </c>
      <c r="F11148">
        <v>14292</v>
      </c>
      <c r="G11148">
        <v>14121</v>
      </c>
      <c r="H11148">
        <v>0.98803526448362722</v>
      </c>
      <c r="I11148" t="str">
        <f>VLOOKUP($B11148&amp;$E11148,'Employee List'!$A:$E,5,0)</f>
        <v>E-1263</v>
      </c>
    </row>
    <row r="11149" spans="1:9" x14ac:dyDescent="0.35">
      <c r="A11149" t="s">
        <v>1257</v>
      </c>
      <c r="B11149" t="s">
        <v>188</v>
      </c>
      <c r="C11149" t="s">
        <v>374</v>
      </c>
      <c r="D11149" t="s">
        <v>1281</v>
      </c>
      <c r="E11149" t="s">
        <v>30</v>
      </c>
      <c r="F11149">
        <v>14944</v>
      </c>
      <c r="G11149">
        <v>17769</v>
      </c>
      <c r="H11149">
        <v>1.1890390792291221</v>
      </c>
      <c r="I11149" t="str">
        <f>VLOOKUP($B11149&amp;$E11149,'Employee List'!$A:$E,5,0)</f>
        <v>E-1263</v>
      </c>
    </row>
    <row r="11150" spans="1:9" x14ac:dyDescent="0.35">
      <c r="A11150" t="s">
        <v>1257</v>
      </c>
      <c r="B11150" t="s">
        <v>188</v>
      </c>
      <c r="C11150" t="s">
        <v>374</v>
      </c>
      <c r="D11150" t="s">
        <v>1281</v>
      </c>
      <c r="E11150" t="s">
        <v>31</v>
      </c>
      <c r="F11150">
        <v>16833</v>
      </c>
      <c r="G11150">
        <v>15483</v>
      </c>
      <c r="H11150">
        <v>0.91980039208697206</v>
      </c>
      <c r="I11150" t="str">
        <f>VLOOKUP($B11150&amp;$E11150,'Employee List'!$A:$E,5,0)</f>
        <v>E-1263</v>
      </c>
    </row>
    <row r="11151" spans="1:9" x14ac:dyDescent="0.35">
      <c r="A11151" t="s">
        <v>1257</v>
      </c>
      <c r="B11151" t="s">
        <v>189</v>
      </c>
      <c r="C11151" t="s">
        <v>375</v>
      </c>
      <c r="D11151" t="s">
        <v>1274</v>
      </c>
      <c r="E11151" t="s">
        <v>29</v>
      </c>
      <c r="F11151">
        <v>38480</v>
      </c>
      <c r="G11151">
        <v>35356</v>
      </c>
      <c r="H11151">
        <v>0.91881496881496882</v>
      </c>
      <c r="I11151" t="str">
        <f>VLOOKUP($B11151&amp;$E11151,'Employee List'!$A:$E,5,0)</f>
        <v>E-1264</v>
      </c>
    </row>
    <row r="11152" spans="1:9" x14ac:dyDescent="0.35">
      <c r="A11152" t="s">
        <v>1257</v>
      </c>
      <c r="B11152" t="s">
        <v>189</v>
      </c>
      <c r="C11152" t="s">
        <v>375</v>
      </c>
      <c r="D11152" t="s">
        <v>1274</v>
      </c>
      <c r="E11152" t="s">
        <v>30</v>
      </c>
      <c r="F11152">
        <v>41353</v>
      </c>
      <c r="G11152">
        <v>36689</v>
      </c>
      <c r="H11152">
        <v>0.8872149541750296</v>
      </c>
      <c r="I11152" t="str">
        <f>VLOOKUP($B11152&amp;$E11152,'Employee List'!$A:$E,5,0)</f>
        <v>E-1264</v>
      </c>
    </row>
    <row r="11153" spans="1:9" x14ac:dyDescent="0.35">
      <c r="A11153" t="s">
        <v>1257</v>
      </c>
      <c r="B11153" t="s">
        <v>189</v>
      </c>
      <c r="C11153" t="s">
        <v>375</v>
      </c>
      <c r="D11153" t="s">
        <v>1274</v>
      </c>
      <c r="E11153" t="s">
        <v>31</v>
      </c>
      <c r="F11153">
        <v>39855</v>
      </c>
      <c r="G11153">
        <v>23992</v>
      </c>
      <c r="H11153">
        <v>0.60198218542215531</v>
      </c>
      <c r="I11153" t="str">
        <f>VLOOKUP($B11153&amp;$E11153,'Employee List'!$A:$E,5,0)</f>
        <v>E-1264</v>
      </c>
    </row>
    <row r="11154" spans="1:9" x14ac:dyDescent="0.35">
      <c r="A11154" t="s">
        <v>1257</v>
      </c>
      <c r="B11154" t="s">
        <v>189</v>
      </c>
      <c r="C11154" t="s">
        <v>375</v>
      </c>
      <c r="D11154" t="s">
        <v>1263</v>
      </c>
      <c r="E11154" t="s">
        <v>29</v>
      </c>
      <c r="F11154">
        <v>4677</v>
      </c>
      <c r="G11154">
        <v>4855</v>
      </c>
      <c r="H11154">
        <v>1.0380585845627539</v>
      </c>
      <c r="I11154" t="str">
        <f>VLOOKUP($B11154&amp;$E11154,'Employee List'!$A:$E,5,0)</f>
        <v>E-1264</v>
      </c>
    </row>
    <row r="11155" spans="1:9" x14ac:dyDescent="0.35">
      <c r="A11155" t="s">
        <v>1257</v>
      </c>
      <c r="B11155" t="s">
        <v>189</v>
      </c>
      <c r="C11155" t="s">
        <v>375</v>
      </c>
      <c r="D11155" t="s">
        <v>1263</v>
      </c>
      <c r="E11155" t="s">
        <v>30</v>
      </c>
      <c r="F11155">
        <v>1760</v>
      </c>
      <c r="G11155">
        <v>5887</v>
      </c>
      <c r="H11155">
        <v>3.3448863636363635</v>
      </c>
      <c r="I11155" t="str">
        <f>VLOOKUP($B11155&amp;$E11155,'Employee List'!$A:$E,5,0)</f>
        <v>E-1264</v>
      </c>
    </row>
    <row r="11156" spans="1:9" x14ac:dyDescent="0.35">
      <c r="A11156" t="s">
        <v>1257</v>
      </c>
      <c r="B11156" t="s">
        <v>189</v>
      </c>
      <c r="C11156" t="s">
        <v>375</v>
      </c>
      <c r="D11156" t="s">
        <v>1263</v>
      </c>
      <c r="E11156" t="s">
        <v>31</v>
      </c>
      <c r="F11156">
        <v>1269</v>
      </c>
      <c r="G11156">
        <v>5314</v>
      </c>
      <c r="H11156">
        <v>4.1875492513790382</v>
      </c>
      <c r="I11156" t="str">
        <f>VLOOKUP($B11156&amp;$E11156,'Employee List'!$A:$E,5,0)</f>
        <v>E-1264</v>
      </c>
    </row>
    <row r="11157" spans="1:9" x14ac:dyDescent="0.35">
      <c r="A11157" t="s">
        <v>1257</v>
      </c>
      <c r="B11157" t="s">
        <v>189</v>
      </c>
      <c r="C11157" t="s">
        <v>375</v>
      </c>
      <c r="D11157" t="s">
        <v>1264</v>
      </c>
      <c r="E11157" t="s">
        <v>29</v>
      </c>
      <c r="F11157">
        <v>4277</v>
      </c>
      <c r="G11157">
        <v>3634</v>
      </c>
      <c r="H11157">
        <v>0.84966097732055179</v>
      </c>
      <c r="I11157" t="str">
        <f>VLOOKUP($B11157&amp;$E11157,'Employee List'!$A:$E,5,0)</f>
        <v>E-1264</v>
      </c>
    </row>
    <row r="11158" spans="1:9" x14ac:dyDescent="0.35">
      <c r="A11158" t="s">
        <v>1257</v>
      </c>
      <c r="B11158" t="s">
        <v>189</v>
      </c>
      <c r="C11158" t="s">
        <v>375</v>
      </c>
      <c r="D11158" t="s">
        <v>1264</v>
      </c>
      <c r="E11158" t="s">
        <v>30</v>
      </c>
      <c r="F11158">
        <v>2458</v>
      </c>
      <c r="G11158">
        <v>4165</v>
      </c>
      <c r="H11158">
        <v>1.69446704637917</v>
      </c>
      <c r="I11158" t="str">
        <f>VLOOKUP($B11158&amp;$E11158,'Employee List'!$A:$E,5,0)</f>
        <v>E-1264</v>
      </c>
    </row>
    <row r="11159" spans="1:9" x14ac:dyDescent="0.35">
      <c r="A11159" t="s">
        <v>1257</v>
      </c>
      <c r="B11159" t="s">
        <v>189</v>
      </c>
      <c r="C11159" t="s">
        <v>375</v>
      </c>
      <c r="D11159" t="s">
        <v>1264</v>
      </c>
      <c r="E11159" t="s">
        <v>31</v>
      </c>
      <c r="F11159">
        <v>2880</v>
      </c>
      <c r="G11159">
        <v>4931</v>
      </c>
      <c r="H11159">
        <v>1.7121527777777779</v>
      </c>
      <c r="I11159" t="str">
        <f>VLOOKUP($B11159&amp;$E11159,'Employee List'!$A:$E,5,0)</f>
        <v>E-1264</v>
      </c>
    </row>
    <row r="11160" spans="1:9" x14ac:dyDescent="0.35">
      <c r="A11160" t="s">
        <v>1257</v>
      </c>
      <c r="B11160" t="s">
        <v>189</v>
      </c>
      <c r="C11160" t="s">
        <v>375</v>
      </c>
      <c r="D11160" t="s">
        <v>1265</v>
      </c>
      <c r="E11160" t="s">
        <v>29</v>
      </c>
      <c r="F11160">
        <v>4292</v>
      </c>
      <c r="G11160">
        <v>6648</v>
      </c>
      <c r="H11160">
        <v>1.5489282385834109</v>
      </c>
      <c r="I11160" t="str">
        <f>VLOOKUP($B11160&amp;$E11160,'Employee List'!$A:$E,5,0)</f>
        <v>E-1264</v>
      </c>
    </row>
    <row r="11161" spans="1:9" x14ac:dyDescent="0.35">
      <c r="A11161" t="s">
        <v>1257</v>
      </c>
      <c r="B11161" t="s">
        <v>189</v>
      </c>
      <c r="C11161" t="s">
        <v>375</v>
      </c>
      <c r="D11161" t="s">
        <v>1265</v>
      </c>
      <c r="E11161" t="s">
        <v>30</v>
      </c>
      <c r="F11161">
        <v>2572</v>
      </c>
      <c r="G11161">
        <v>2059</v>
      </c>
      <c r="H11161">
        <v>0.80054432348367033</v>
      </c>
      <c r="I11161" t="str">
        <f>VLOOKUP($B11161&amp;$E11161,'Employee List'!$A:$E,5,0)</f>
        <v>E-1264</v>
      </c>
    </row>
    <row r="11162" spans="1:9" x14ac:dyDescent="0.35">
      <c r="A11162" t="s">
        <v>1257</v>
      </c>
      <c r="B11162" t="s">
        <v>189</v>
      </c>
      <c r="C11162" t="s">
        <v>375</v>
      </c>
      <c r="D11162" t="s">
        <v>1265</v>
      </c>
      <c r="E11162" t="s">
        <v>31</v>
      </c>
      <c r="F11162">
        <v>2037</v>
      </c>
      <c r="G11162">
        <v>4745</v>
      </c>
      <c r="H11162">
        <v>2.3294059891998038</v>
      </c>
      <c r="I11162" t="str">
        <f>VLOOKUP($B11162&amp;$E11162,'Employee List'!$A:$E,5,0)</f>
        <v>E-1264</v>
      </c>
    </row>
    <row r="11163" spans="1:9" x14ac:dyDescent="0.35">
      <c r="A11163" t="s">
        <v>1257</v>
      </c>
      <c r="B11163" t="s">
        <v>189</v>
      </c>
      <c r="C11163" t="s">
        <v>375</v>
      </c>
      <c r="D11163" t="s">
        <v>1260</v>
      </c>
      <c r="E11163" t="s">
        <v>29</v>
      </c>
      <c r="F11163">
        <v>75238</v>
      </c>
      <c r="G11163">
        <v>69931</v>
      </c>
      <c r="H11163">
        <v>0.9294638347643478</v>
      </c>
      <c r="I11163" t="str">
        <f>VLOOKUP($B11163&amp;$E11163,'Employee List'!$A:$E,5,0)</f>
        <v>E-1264</v>
      </c>
    </row>
    <row r="11164" spans="1:9" x14ac:dyDescent="0.35">
      <c r="A11164" t="s">
        <v>1257</v>
      </c>
      <c r="B11164" t="s">
        <v>189</v>
      </c>
      <c r="C11164" t="s">
        <v>375</v>
      </c>
      <c r="D11164" t="s">
        <v>1260</v>
      </c>
      <c r="E11164" t="s">
        <v>30</v>
      </c>
      <c r="F11164">
        <v>74456</v>
      </c>
      <c r="G11164">
        <v>75052</v>
      </c>
      <c r="H11164">
        <v>1.0080047276243687</v>
      </c>
      <c r="I11164" t="str">
        <f>VLOOKUP($B11164&amp;$E11164,'Employee List'!$A:$E,5,0)</f>
        <v>E-1264</v>
      </c>
    </row>
    <row r="11165" spans="1:9" x14ac:dyDescent="0.35">
      <c r="A11165" t="s">
        <v>1257</v>
      </c>
      <c r="B11165" t="s">
        <v>189</v>
      </c>
      <c r="C11165" t="s">
        <v>375</v>
      </c>
      <c r="D11165" t="s">
        <v>1260</v>
      </c>
      <c r="E11165" t="s">
        <v>31</v>
      </c>
      <c r="F11165">
        <v>82011</v>
      </c>
      <c r="G11165">
        <v>140569</v>
      </c>
      <c r="H11165">
        <v>1.7140261672214703</v>
      </c>
      <c r="I11165" t="str">
        <f>VLOOKUP($B11165&amp;$E11165,'Employee List'!$A:$E,5,0)</f>
        <v>E-1264</v>
      </c>
    </row>
    <row r="11166" spans="1:9" x14ac:dyDescent="0.35">
      <c r="A11166" t="s">
        <v>1257</v>
      </c>
      <c r="B11166" t="s">
        <v>189</v>
      </c>
      <c r="C11166" t="s">
        <v>375</v>
      </c>
      <c r="D11166" t="s">
        <v>1261</v>
      </c>
      <c r="E11166" t="s">
        <v>29</v>
      </c>
      <c r="F11166">
        <v>67884</v>
      </c>
      <c r="G11166">
        <v>83451</v>
      </c>
      <c r="H11166">
        <v>1.2293176595368569</v>
      </c>
      <c r="I11166" t="str">
        <f>VLOOKUP($B11166&amp;$E11166,'Employee List'!$A:$E,5,0)</f>
        <v>E-1264</v>
      </c>
    </row>
    <row r="11167" spans="1:9" x14ac:dyDescent="0.35">
      <c r="A11167" t="s">
        <v>1257</v>
      </c>
      <c r="B11167" t="s">
        <v>189</v>
      </c>
      <c r="C11167" t="s">
        <v>375</v>
      </c>
      <c r="D11167" t="s">
        <v>1261</v>
      </c>
      <c r="E11167" t="s">
        <v>30</v>
      </c>
      <c r="F11167">
        <v>65994</v>
      </c>
      <c r="G11167">
        <v>63114</v>
      </c>
      <c r="H11167">
        <v>0.9563596690608237</v>
      </c>
      <c r="I11167" t="str">
        <f>VLOOKUP($B11167&amp;$E11167,'Employee List'!$A:$E,5,0)</f>
        <v>E-1264</v>
      </c>
    </row>
    <row r="11168" spans="1:9" x14ac:dyDescent="0.35">
      <c r="A11168" t="s">
        <v>1257</v>
      </c>
      <c r="B11168" t="s">
        <v>189</v>
      </c>
      <c r="C11168" t="s">
        <v>375</v>
      </c>
      <c r="D11168" t="s">
        <v>1261</v>
      </c>
      <c r="E11168" t="s">
        <v>31</v>
      </c>
      <c r="F11168">
        <v>66052</v>
      </c>
      <c r="G11168">
        <v>54091</v>
      </c>
      <c r="H11168">
        <v>0.81891539998788832</v>
      </c>
      <c r="I11168" t="str">
        <f>VLOOKUP($B11168&amp;$E11168,'Employee List'!$A:$E,5,0)</f>
        <v>E-1264</v>
      </c>
    </row>
    <row r="11169" spans="1:9" x14ac:dyDescent="0.35">
      <c r="A11169" t="s">
        <v>1257</v>
      </c>
      <c r="B11169" t="s">
        <v>189</v>
      </c>
      <c r="C11169" t="s">
        <v>375</v>
      </c>
      <c r="D11169" t="s">
        <v>1266</v>
      </c>
      <c r="E11169" t="s">
        <v>29</v>
      </c>
      <c r="F11169">
        <v>69795</v>
      </c>
      <c r="G11169">
        <v>84237</v>
      </c>
      <c r="H11169">
        <v>1.2069202664947345</v>
      </c>
      <c r="I11169" t="str">
        <f>VLOOKUP($B11169&amp;$E11169,'Employee List'!$A:$E,5,0)</f>
        <v>E-1264</v>
      </c>
    </row>
    <row r="11170" spans="1:9" x14ac:dyDescent="0.35">
      <c r="A11170" t="s">
        <v>1257</v>
      </c>
      <c r="B11170" t="s">
        <v>189</v>
      </c>
      <c r="C11170" t="s">
        <v>375</v>
      </c>
      <c r="D11170" t="s">
        <v>1266</v>
      </c>
      <c r="E11170" t="s">
        <v>30</v>
      </c>
      <c r="F11170">
        <v>72435</v>
      </c>
      <c r="G11170">
        <v>110396</v>
      </c>
      <c r="H11170">
        <v>1.5240698557327259</v>
      </c>
      <c r="I11170" t="str">
        <f>VLOOKUP($B11170&amp;$E11170,'Employee List'!$A:$E,5,0)</f>
        <v>E-1264</v>
      </c>
    </row>
    <row r="11171" spans="1:9" x14ac:dyDescent="0.35">
      <c r="A11171" t="s">
        <v>1257</v>
      </c>
      <c r="B11171" t="s">
        <v>189</v>
      </c>
      <c r="C11171" t="s">
        <v>375</v>
      </c>
      <c r="D11171" t="s">
        <v>1266</v>
      </c>
      <c r="E11171" t="s">
        <v>31</v>
      </c>
      <c r="F11171">
        <v>70236</v>
      </c>
      <c r="G11171">
        <v>71296</v>
      </c>
      <c r="H11171">
        <v>1.0150919756250356</v>
      </c>
      <c r="I11171" t="str">
        <f>VLOOKUP($B11171&amp;$E11171,'Employee List'!$A:$E,5,0)</f>
        <v>E-1264</v>
      </c>
    </row>
    <row r="11172" spans="1:9" x14ac:dyDescent="0.35">
      <c r="A11172" t="s">
        <v>1257</v>
      </c>
      <c r="B11172" t="s">
        <v>189</v>
      </c>
      <c r="C11172" t="s">
        <v>375</v>
      </c>
      <c r="D11172" t="s">
        <v>1267</v>
      </c>
      <c r="E11172" t="s">
        <v>29</v>
      </c>
      <c r="F11172">
        <v>36156</v>
      </c>
      <c r="G11172">
        <v>22972</v>
      </c>
      <c r="H11172">
        <v>0.63535789357229777</v>
      </c>
      <c r="I11172" t="str">
        <f>VLOOKUP($B11172&amp;$E11172,'Employee List'!$A:$E,5,0)</f>
        <v>E-1264</v>
      </c>
    </row>
    <row r="11173" spans="1:9" x14ac:dyDescent="0.35">
      <c r="A11173" t="s">
        <v>1257</v>
      </c>
      <c r="B11173" t="s">
        <v>189</v>
      </c>
      <c r="C11173" t="s">
        <v>375</v>
      </c>
      <c r="D11173" t="s">
        <v>1267</v>
      </c>
      <c r="E11173" t="s">
        <v>30</v>
      </c>
      <c r="F11173">
        <v>36209</v>
      </c>
      <c r="G11173">
        <v>25769</v>
      </c>
      <c r="H11173">
        <v>0.71167389323096464</v>
      </c>
      <c r="I11173" t="str">
        <f>VLOOKUP($B11173&amp;$E11173,'Employee List'!$A:$E,5,0)</f>
        <v>E-1264</v>
      </c>
    </row>
    <row r="11174" spans="1:9" x14ac:dyDescent="0.35">
      <c r="A11174" t="s">
        <v>1257</v>
      </c>
      <c r="B11174" t="s">
        <v>189</v>
      </c>
      <c r="C11174" t="s">
        <v>375</v>
      </c>
      <c r="D11174" t="s">
        <v>1267</v>
      </c>
      <c r="E11174" t="s">
        <v>31</v>
      </c>
      <c r="F11174">
        <v>34031</v>
      </c>
      <c r="G11174">
        <v>24385</v>
      </c>
      <c r="H11174">
        <v>0.71655255502336102</v>
      </c>
      <c r="I11174" t="str">
        <f>VLOOKUP($B11174&amp;$E11174,'Employee List'!$A:$E,5,0)</f>
        <v>E-1264</v>
      </c>
    </row>
    <row r="11175" spans="1:9" x14ac:dyDescent="0.35">
      <c r="A11175" t="s">
        <v>1257</v>
      </c>
      <c r="B11175" t="s">
        <v>189</v>
      </c>
      <c r="C11175" t="s">
        <v>375</v>
      </c>
      <c r="D11175" t="s">
        <v>1268</v>
      </c>
      <c r="E11175" t="s">
        <v>29</v>
      </c>
      <c r="F11175">
        <v>11860</v>
      </c>
      <c r="G11175">
        <v>9719</v>
      </c>
      <c r="H11175">
        <v>0.81947723440134912</v>
      </c>
      <c r="I11175" t="str">
        <f>VLOOKUP($B11175&amp;$E11175,'Employee List'!$A:$E,5,0)</f>
        <v>E-1264</v>
      </c>
    </row>
    <row r="11176" spans="1:9" x14ac:dyDescent="0.35">
      <c r="A11176" t="s">
        <v>1257</v>
      </c>
      <c r="B11176" t="s">
        <v>189</v>
      </c>
      <c r="C11176" t="s">
        <v>375</v>
      </c>
      <c r="D11176" t="s">
        <v>1268</v>
      </c>
      <c r="E11176" t="s">
        <v>30</v>
      </c>
      <c r="F11176">
        <v>10542</v>
      </c>
      <c r="G11176">
        <v>7953</v>
      </c>
      <c r="H11176">
        <v>0.75441092771770057</v>
      </c>
      <c r="I11176" t="str">
        <f>VLOOKUP($B11176&amp;$E11176,'Employee List'!$A:$E,5,0)</f>
        <v>E-1264</v>
      </c>
    </row>
    <row r="11177" spans="1:9" x14ac:dyDescent="0.35">
      <c r="A11177" t="s">
        <v>1257</v>
      </c>
      <c r="B11177" t="s">
        <v>189</v>
      </c>
      <c r="C11177" t="s">
        <v>375</v>
      </c>
      <c r="D11177" t="s">
        <v>1268</v>
      </c>
      <c r="E11177" t="s">
        <v>31</v>
      </c>
      <c r="F11177">
        <v>10418</v>
      </c>
      <c r="G11177">
        <v>10542</v>
      </c>
      <c r="H11177">
        <v>1.0119024764830102</v>
      </c>
      <c r="I11177" t="str">
        <f>VLOOKUP($B11177&amp;$E11177,'Employee List'!$A:$E,5,0)</f>
        <v>E-1264</v>
      </c>
    </row>
    <row r="11178" spans="1:9" x14ac:dyDescent="0.35">
      <c r="A11178" t="s">
        <v>1257</v>
      </c>
      <c r="B11178" t="s">
        <v>189</v>
      </c>
      <c r="C11178" t="s">
        <v>375</v>
      </c>
      <c r="D11178" t="s">
        <v>1269</v>
      </c>
      <c r="E11178" t="s">
        <v>29</v>
      </c>
      <c r="F11178">
        <v>2785</v>
      </c>
      <c r="G11178">
        <v>9499</v>
      </c>
      <c r="H11178">
        <v>3.4107719928186713</v>
      </c>
      <c r="I11178" t="str">
        <f>VLOOKUP($B11178&amp;$E11178,'Employee List'!$A:$E,5,0)</f>
        <v>E-1264</v>
      </c>
    </row>
    <row r="11179" spans="1:9" x14ac:dyDescent="0.35">
      <c r="A11179" t="s">
        <v>1257</v>
      </c>
      <c r="B11179" t="s">
        <v>189</v>
      </c>
      <c r="C11179" t="s">
        <v>375</v>
      </c>
      <c r="D11179" t="s">
        <v>1269</v>
      </c>
      <c r="E11179" t="s">
        <v>30</v>
      </c>
      <c r="F11179">
        <v>6068</v>
      </c>
      <c r="G11179">
        <v>16149</v>
      </c>
      <c r="H11179">
        <v>2.6613381674357286</v>
      </c>
      <c r="I11179" t="str">
        <f>VLOOKUP($B11179&amp;$E11179,'Employee List'!$A:$E,5,0)</f>
        <v>E-1264</v>
      </c>
    </row>
    <row r="11180" spans="1:9" x14ac:dyDescent="0.35">
      <c r="A11180" t="s">
        <v>1257</v>
      </c>
      <c r="B11180" t="s">
        <v>189</v>
      </c>
      <c r="C11180" t="s">
        <v>375</v>
      </c>
      <c r="D11180" t="s">
        <v>1269</v>
      </c>
      <c r="E11180" t="s">
        <v>31</v>
      </c>
      <c r="F11180">
        <v>4447</v>
      </c>
      <c r="G11180">
        <v>32968</v>
      </c>
      <c r="H11180">
        <v>7.4135372161007425</v>
      </c>
      <c r="I11180" t="str">
        <f>VLOOKUP($B11180&amp;$E11180,'Employee List'!$A:$E,5,0)</f>
        <v>E-1264</v>
      </c>
    </row>
    <row r="11181" spans="1:9" x14ac:dyDescent="0.35">
      <c r="A11181" t="s">
        <v>1257</v>
      </c>
      <c r="B11181" t="s">
        <v>189</v>
      </c>
      <c r="C11181" t="s">
        <v>375</v>
      </c>
      <c r="D11181" t="s">
        <v>1270</v>
      </c>
      <c r="E11181" t="s">
        <v>29</v>
      </c>
      <c r="F11181">
        <v>4175</v>
      </c>
      <c r="G11181">
        <v>4225</v>
      </c>
      <c r="H11181">
        <v>1.0119760479041917</v>
      </c>
      <c r="I11181" t="str">
        <f>VLOOKUP($B11181&amp;$E11181,'Employee List'!$A:$E,5,0)</f>
        <v>E-1264</v>
      </c>
    </row>
    <row r="11182" spans="1:9" x14ac:dyDescent="0.35">
      <c r="A11182" t="s">
        <v>1257</v>
      </c>
      <c r="B11182" t="s">
        <v>189</v>
      </c>
      <c r="C11182" t="s">
        <v>375</v>
      </c>
      <c r="D11182" t="s">
        <v>1270</v>
      </c>
      <c r="E11182" t="s">
        <v>30</v>
      </c>
      <c r="F11182">
        <v>5442</v>
      </c>
      <c r="G11182">
        <v>3179</v>
      </c>
      <c r="H11182">
        <v>0.58416023520764426</v>
      </c>
      <c r="I11182" t="str">
        <f>VLOOKUP($B11182&amp;$E11182,'Employee List'!$A:$E,5,0)</f>
        <v>E-1264</v>
      </c>
    </row>
    <row r="11183" spans="1:9" x14ac:dyDescent="0.35">
      <c r="A11183" t="s">
        <v>1257</v>
      </c>
      <c r="B11183" t="s">
        <v>189</v>
      </c>
      <c r="C11183" t="s">
        <v>375</v>
      </c>
      <c r="D11183" t="s">
        <v>1270</v>
      </c>
      <c r="E11183" t="s">
        <v>31</v>
      </c>
      <c r="F11183">
        <v>4725</v>
      </c>
      <c r="G11183">
        <v>5987</v>
      </c>
      <c r="H11183">
        <v>1.267089947089947</v>
      </c>
      <c r="I11183" t="str">
        <f>VLOOKUP($B11183&amp;$E11183,'Employee List'!$A:$E,5,0)</f>
        <v>E-1264</v>
      </c>
    </row>
    <row r="11184" spans="1:9" x14ac:dyDescent="0.35">
      <c r="A11184" t="s">
        <v>1257</v>
      </c>
      <c r="B11184" t="s">
        <v>189</v>
      </c>
      <c r="C11184" t="s">
        <v>375</v>
      </c>
      <c r="D11184" t="s">
        <v>1271</v>
      </c>
      <c r="E11184" t="s">
        <v>29</v>
      </c>
      <c r="F11184">
        <v>9559</v>
      </c>
      <c r="G11184">
        <v>12072</v>
      </c>
      <c r="H11184">
        <v>1.262893608118004</v>
      </c>
      <c r="I11184" t="str">
        <f>VLOOKUP($B11184&amp;$E11184,'Employee List'!$A:$E,5,0)</f>
        <v>E-1264</v>
      </c>
    </row>
    <row r="11185" spans="1:9" x14ac:dyDescent="0.35">
      <c r="A11185" t="s">
        <v>1257</v>
      </c>
      <c r="B11185" t="s">
        <v>189</v>
      </c>
      <c r="C11185" t="s">
        <v>375</v>
      </c>
      <c r="D11185" t="s">
        <v>1271</v>
      </c>
      <c r="E11185" t="s">
        <v>30</v>
      </c>
      <c r="F11185">
        <v>8981</v>
      </c>
      <c r="G11185">
        <v>13158</v>
      </c>
      <c r="H11185">
        <v>1.4650929740563412</v>
      </c>
      <c r="I11185" t="str">
        <f>VLOOKUP($B11185&amp;$E11185,'Employee List'!$A:$E,5,0)</f>
        <v>E-1264</v>
      </c>
    </row>
    <row r="11186" spans="1:9" x14ac:dyDescent="0.35">
      <c r="A11186" t="s">
        <v>1257</v>
      </c>
      <c r="B11186" t="s">
        <v>189</v>
      </c>
      <c r="C11186" t="s">
        <v>375</v>
      </c>
      <c r="D11186" t="s">
        <v>1271</v>
      </c>
      <c r="E11186" t="s">
        <v>31</v>
      </c>
      <c r="F11186">
        <v>8719</v>
      </c>
      <c r="G11186">
        <v>10688</v>
      </c>
      <c r="H11186">
        <v>1.2258286500745499</v>
      </c>
      <c r="I11186" t="str">
        <f>VLOOKUP($B11186&amp;$E11186,'Employee List'!$A:$E,5,0)</f>
        <v>E-1264</v>
      </c>
    </row>
    <row r="11187" spans="1:9" x14ac:dyDescent="0.35">
      <c r="A11187" t="s">
        <v>1257</v>
      </c>
      <c r="B11187" t="s">
        <v>189</v>
      </c>
      <c r="C11187" t="s">
        <v>375</v>
      </c>
      <c r="D11187" t="s">
        <v>1258</v>
      </c>
      <c r="E11187" t="s">
        <v>29</v>
      </c>
      <c r="F11187">
        <v>124994</v>
      </c>
      <c r="G11187">
        <v>148592</v>
      </c>
      <c r="H11187">
        <v>1.1887930620669793</v>
      </c>
      <c r="I11187" t="str">
        <f>VLOOKUP($B11187&amp;$E11187,'Employee List'!$A:$E,5,0)</f>
        <v>E-1264</v>
      </c>
    </row>
    <row r="11188" spans="1:9" x14ac:dyDescent="0.35">
      <c r="A11188" t="s">
        <v>1257</v>
      </c>
      <c r="B11188" t="s">
        <v>189</v>
      </c>
      <c r="C11188" t="s">
        <v>375</v>
      </c>
      <c r="D11188" t="s">
        <v>1258</v>
      </c>
      <c r="E11188" t="s">
        <v>30</v>
      </c>
      <c r="F11188">
        <v>119897</v>
      </c>
      <c r="G11188">
        <v>118500</v>
      </c>
      <c r="H11188">
        <v>0.98834833231857344</v>
      </c>
      <c r="I11188" t="str">
        <f>VLOOKUP($B11188&amp;$E11188,'Employee List'!$A:$E,5,0)</f>
        <v>E-1264</v>
      </c>
    </row>
    <row r="11189" spans="1:9" x14ac:dyDescent="0.35">
      <c r="A11189" t="s">
        <v>1257</v>
      </c>
      <c r="B11189" t="s">
        <v>189</v>
      </c>
      <c r="C11189" t="s">
        <v>375</v>
      </c>
      <c r="D11189" t="s">
        <v>1258</v>
      </c>
      <c r="E11189" t="s">
        <v>31</v>
      </c>
      <c r="F11189">
        <v>112770</v>
      </c>
      <c r="G11189">
        <v>100231</v>
      </c>
      <c r="H11189">
        <v>0.88880908042919216</v>
      </c>
      <c r="I11189" t="str">
        <f>VLOOKUP($B11189&amp;$E11189,'Employee List'!$A:$E,5,0)</f>
        <v>E-1264</v>
      </c>
    </row>
    <row r="11190" spans="1:9" x14ac:dyDescent="0.35">
      <c r="A11190" t="s">
        <v>1257</v>
      </c>
      <c r="B11190" t="s">
        <v>189</v>
      </c>
      <c r="C11190" t="s">
        <v>375</v>
      </c>
      <c r="D11190" t="s">
        <v>1272</v>
      </c>
      <c r="E11190" t="s">
        <v>29</v>
      </c>
      <c r="F11190">
        <v>16345</v>
      </c>
      <c r="G11190">
        <v>12762</v>
      </c>
      <c r="H11190">
        <v>0.78078923218109508</v>
      </c>
      <c r="I11190" t="str">
        <f>VLOOKUP($B11190&amp;$E11190,'Employee List'!$A:$E,5,0)</f>
        <v>E-1264</v>
      </c>
    </row>
    <row r="11191" spans="1:9" x14ac:dyDescent="0.35">
      <c r="A11191" t="s">
        <v>1257</v>
      </c>
      <c r="B11191" t="s">
        <v>189</v>
      </c>
      <c r="C11191" t="s">
        <v>375</v>
      </c>
      <c r="D11191" t="s">
        <v>1272</v>
      </c>
      <c r="E11191" t="s">
        <v>30</v>
      </c>
      <c r="F11191">
        <v>16831</v>
      </c>
      <c r="G11191">
        <v>10810</v>
      </c>
      <c r="H11191">
        <v>0.6422672449646486</v>
      </c>
      <c r="I11191" t="str">
        <f>VLOOKUP($B11191&amp;$E11191,'Employee List'!$A:$E,5,0)</f>
        <v>E-1264</v>
      </c>
    </row>
    <row r="11192" spans="1:9" x14ac:dyDescent="0.35">
      <c r="A11192" t="s">
        <v>1257</v>
      </c>
      <c r="B11192" t="s">
        <v>189</v>
      </c>
      <c r="C11192" t="s">
        <v>375</v>
      </c>
      <c r="D11192" t="s">
        <v>1272</v>
      </c>
      <c r="E11192" t="s">
        <v>31</v>
      </c>
      <c r="F11192">
        <v>18682</v>
      </c>
      <c r="G11192">
        <v>10485</v>
      </c>
      <c r="H11192">
        <v>0.5612354137672626</v>
      </c>
      <c r="I11192" t="str">
        <f>VLOOKUP($B11192&amp;$E11192,'Employee List'!$A:$E,5,0)</f>
        <v>E-1264</v>
      </c>
    </row>
    <row r="11193" spans="1:9" x14ac:dyDescent="0.35">
      <c r="A11193" t="s">
        <v>1257</v>
      </c>
      <c r="B11193" t="s">
        <v>189</v>
      </c>
      <c r="C11193" t="s">
        <v>375</v>
      </c>
      <c r="D11193" t="s">
        <v>1259</v>
      </c>
      <c r="E11193" t="s">
        <v>29</v>
      </c>
      <c r="F11193">
        <v>175274</v>
      </c>
      <c r="G11193">
        <v>192243</v>
      </c>
      <c r="H11193">
        <v>1.0968141310177209</v>
      </c>
      <c r="I11193" t="str">
        <f>VLOOKUP($B11193&amp;$E11193,'Employee List'!$A:$E,5,0)</f>
        <v>E-1264</v>
      </c>
    </row>
    <row r="11194" spans="1:9" x14ac:dyDescent="0.35">
      <c r="A11194" t="s">
        <v>1257</v>
      </c>
      <c r="B11194" t="s">
        <v>189</v>
      </c>
      <c r="C11194" t="s">
        <v>375</v>
      </c>
      <c r="D11194" t="s">
        <v>1259</v>
      </c>
      <c r="E11194" t="s">
        <v>30</v>
      </c>
      <c r="F11194">
        <v>181633</v>
      </c>
      <c r="G11194">
        <v>171342</v>
      </c>
      <c r="H11194">
        <v>0.94334179361679871</v>
      </c>
      <c r="I11194" t="str">
        <f>VLOOKUP($B11194&amp;$E11194,'Employee List'!$A:$E,5,0)</f>
        <v>E-1264</v>
      </c>
    </row>
    <row r="11195" spans="1:9" x14ac:dyDescent="0.35">
      <c r="A11195" t="s">
        <v>1257</v>
      </c>
      <c r="B11195" t="s">
        <v>189</v>
      </c>
      <c r="C11195" t="s">
        <v>375</v>
      </c>
      <c r="D11195" t="s">
        <v>1259</v>
      </c>
      <c r="E11195" t="s">
        <v>31</v>
      </c>
      <c r="F11195">
        <v>181874</v>
      </c>
      <c r="G11195">
        <v>186575</v>
      </c>
      <c r="H11195">
        <v>1.0258475647976071</v>
      </c>
      <c r="I11195" t="str">
        <f>VLOOKUP($B11195&amp;$E11195,'Employee List'!$A:$E,5,0)</f>
        <v>E-1264</v>
      </c>
    </row>
    <row r="11196" spans="1:9" x14ac:dyDescent="0.35">
      <c r="A11196" t="s">
        <v>1257</v>
      </c>
      <c r="B11196" t="s">
        <v>189</v>
      </c>
      <c r="C11196" t="s">
        <v>375</v>
      </c>
      <c r="D11196" t="s">
        <v>1273</v>
      </c>
      <c r="E11196" t="s">
        <v>29</v>
      </c>
      <c r="F11196">
        <v>11080</v>
      </c>
      <c r="G11196">
        <v>7173</v>
      </c>
      <c r="H11196">
        <v>0.64738267148014439</v>
      </c>
      <c r="I11196" t="str">
        <f>VLOOKUP($B11196&amp;$E11196,'Employee List'!$A:$E,5,0)</f>
        <v>E-1264</v>
      </c>
    </row>
    <row r="11197" spans="1:9" x14ac:dyDescent="0.35">
      <c r="A11197" t="s">
        <v>1257</v>
      </c>
      <c r="B11197" t="s">
        <v>189</v>
      </c>
      <c r="C11197" t="s">
        <v>375</v>
      </c>
      <c r="D11197" t="s">
        <v>1273</v>
      </c>
      <c r="E11197" t="s">
        <v>30</v>
      </c>
      <c r="F11197">
        <v>11152</v>
      </c>
      <c r="G11197">
        <v>7387</v>
      </c>
      <c r="H11197">
        <v>0.66239239598278332</v>
      </c>
      <c r="I11197" t="str">
        <f>VLOOKUP($B11197&amp;$E11197,'Employee List'!$A:$E,5,0)</f>
        <v>E-1264</v>
      </c>
    </row>
    <row r="11198" spans="1:9" x14ac:dyDescent="0.35">
      <c r="A11198" t="s">
        <v>1257</v>
      </c>
      <c r="B11198" t="s">
        <v>189</v>
      </c>
      <c r="C11198" t="s">
        <v>375</v>
      </c>
      <c r="D11198" t="s">
        <v>1273</v>
      </c>
      <c r="E11198" t="s">
        <v>31</v>
      </c>
      <c r="F11198">
        <v>10147</v>
      </c>
      <c r="G11198">
        <v>7769</v>
      </c>
      <c r="H11198">
        <v>0.76564501823198972</v>
      </c>
      <c r="I11198" t="str">
        <f>VLOOKUP($B11198&amp;$E11198,'Employee List'!$A:$E,5,0)</f>
        <v>E-1264</v>
      </c>
    </row>
    <row r="11199" spans="1:9" x14ac:dyDescent="0.35">
      <c r="A11199" t="s">
        <v>1257</v>
      </c>
      <c r="B11199" t="s">
        <v>189</v>
      </c>
      <c r="C11199" t="s">
        <v>375</v>
      </c>
      <c r="D11199" t="s">
        <v>1275</v>
      </c>
      <c r="E11199" t="s">
        <v>29</v>
      </c>
      <c r="F11199">
        <v>4277</v>
      </c>
      <c r="G11199">
        <v>5536</v>
      </c>
      <c r="H11199">
        <v>1.2943652092588263</v>
      </c>
      <c r="I11199" t="str">
        <f>VLOOKUP($B11199&amp;$E11199,'Employee List'!$A:$E,5,0)</f>
        <v>E-1264</v>
      </c>
    </row>
    <row r="11200" spans="1:9" x14ac:dyDescent="0.35">
      <c r="A11200" t="s">
        <v>1257</v>
      </c>
      <c r="B11200" t="s">
        <v>189</v>
      </c>
      <c r="C11200" t="s">
        <v>375</v>
      </c>
      <c r="D11200" t="s">
        <v>1275</v>
      </c>
      <c r="E11200" t="s">
        <v>30</v>
      </c>
      <c r="F11200">
        <v>3221</v>
      </c>
      <c r="G11200">
        <v>3613</v>
      </c>
      <c r="H11200">
        <v>1.1217013349891338</v>
      </c>
      <c r="I11200" t="str">
        <f>VLOOKUP($B11200&amp;$E11200,'Employee List'!$A:$E,5,0)</f>
        <v>E-1264</v>
      </c>
    </row>
    <row r="11201" spans="1:9" x14ac:dyDescent="0.35">
      <c r="A11201" t="s">
        <v>1257</v>
      </c>
      <c r="B11201" t="s">
        <v>189</v>
      </c>
      <c r="C11201" t="s">
        <v>375</v>
      </c>
      <c r="D11201" t="s">
        <v>1275</v>
      </c>
      <c r="E11201" t="s">
        <v>31</v>
      </c>
      <c r="F11201">
        <v>3449</v>
      </c>
      <c r="G11201">
        <v>4188</v>
      </c>
      <c r="H11201">
        <v>1.2142650043490868</v>
      </c>
      <c r="I11201" t="str">
        <f>VLOOKUP($B11201&amp;$E11201,'Employee List'!$A:$E,5,0)</f>
        <v>E-1264</v>
      </c>
    </row>
    <row r="11202" spans="1:9" x14ac:dyDescent="0.35">
      <c r="A11202" t="s">
        <v>1257</v>
      </c>
      <c r="B11202" t="s">
        <v>189</v>
      </c>
      <c r="C11202" t="s">
        <v>375</v>
      </c>
      <c r="D11202" t="s">
        <v>1276</v>
      </c>
      <c r="E11202" t="s">
        <v>29</v>
      </c>
      <c r="F11202">
        <v>4841</v>
      </c>
      <c r="G11202">
        <v>4698</v>
      </c>
      <c r="H11202">
        <v>0.97046064862631687</v>
      </c>
      <c r="I11202" t="str">
        <f>VLOOKUP($B11202&amp;$E11202,'Employee List'!$A:$E,5,0)</f>
        <v>E-1264</v>
      </c>
    </row>
    <row r="11203" spans="1:9" x14ac:dyDescent="0.35">
      <c r="A11203" t="s">
        <v>1257</v>
      </c>
      <c r="B11203" t="s">
        <v>189</v>
      </c>
      <c r="C11203" t="s">
        <v>375</v>
      </c>
      <c r="D11203" t="s">
        <v>1276</v>
      </c>
      <c r="E11203" t="s">
        <v>30</v>
      </c>
      <c r="F11203">
        <v>4805</v>
      </c>
      <c r="G11203">
        <v>5772</v>
      </c>
      <c r="H11203">
        <v>1.2012486992715921</v>
      </c>
      <c r="I11203" t="str">
        <f>VLOOKUP($B11203&amp;$E11203,'Employee List'!$A:$E,5,0)</f>
        <v>E-1264</v>
      </c>
    </row>
    <row r="11204" spans="1:9" x14ac:dyDescent="0.35">
      <c r="A11204" t="s">
        <v>1257</v>
      </c>
      <c r="B11204" t="s">
        <v>189</v>
      </c>
      <c r="C11204" t="s">
        <v>375</v>
      </c>
      <c r="D11204" t="s">
        <v>1276</v>
      </c>
      <c r="E11204" t="s">
        <v>31</v>
      </c>
      <c r="F11204">
        <v>3226</v>
      </c>
      <c r="G11204">
        <v>4383</v>
      </c>
      <c r="H11204">
        <v>1.3586484810911346</v>
      </c>
      <c r="I11204" t="str">
        <f>VLOOKUP($B11204&amp;$E11204,'Employee List'!$A:$E,5,0)</f>
        <v>E-1264</v>
      </c>
    </row>
    <row r="11205" spans="1:9" x14ac:dyDescent="0.35">
      <c r="A11205" t="s">
        <v>1257</v>
      </c>
      <c r="B11205" t="s">
        <v>189</v>
      </c>
      <c r="C11205" t="s">
        <v>375</v>
      </c>
      <c r="D11205" t="s">
        <v>1277</v>
      </c>
      <c r="E11205" t="s">
        <v>29</v>
      </c>
      <c r="F11205">
        <v>7903</v>
      </c>
      <c r="G11205">
        <v>4140</v>
      </c>
      <c r="H11205">
        <v>0.52385170188536001</v>
      </c>
      <c r="I11205" t="str">
        <f>VLOOKUP($B11205&amp;$E11205,'Employee List'!$A:$E,5,0)</f>
        <v>E-1264</v>
      </c>
    </row>
    <row r="11206" spans="1:9" x14ac:dyDescent="0.35">
      <c r="A11206" t="s">
        <v>1257</v>
      </c>
      <c r="B11206" t="s">
        <v>189</v>
      </c>
      <c r="C11206" t="s">
        <v>375</v>
      </c>
      <c r="D11206" t="s">
        <v>1277</v>
      </c>
      <c r="E11206" t="s">
        <v>30</v>
      </c>
      <c r="F11206">
        <v>10853</v>
      </c>
      <c r="G11206">
        <v>5388</v>
      </c>
      <c r="H11206">
        <v>0.49645259375287937</v>
      </c>
      <c r="I11206" t="str">
        <f>VLOOKUP($B11206&amp;$E11206,'Employee List'!$A:$E,5,0)</f>
        <v>E-1264</v>
      </c>
    </row>
    <row r="11207" spans="1:9" x14ac:dyDescent="0.35">
      <c r="A11207" t="s">
        <v>1257</v>
      </c>
      <c r="B11207" t="s">
        <v>189</v>
      </c>
      <c r="C11207" t="s">
        <v>375</v>
      </c>
      <c r="D11207" t="s">
        <v>1277</v>
      </c>
      <c r="E11207" t="s">
        <v>31</v>
      </c>
      <c r="F11207">
        <v>7767</v>
      </c>
      <c r="G11207">
        <v>5821</v>
      </c>
      <c r="H11207">
        <v>0.74945281318398349</v>
      </c>
      <c r="I11207" t="str">
        <f>VLOOKUP($B11207&amp;$E11207,'Employee List'!$A:$E,5,0)</f>
        <v>E-1264</v>
      </c>
    </row>
    <row r="11208" spans="1:9" x14ac:dyDescent="0.35">
      <c r="A11208" t="s">
        <v>1257</v>
      </c>
      <c r="B11208" t="s">
        <v>189</v>
      </c>
      <c r="C11208" t="s">
        <v>375</v>
      </c>
      <c r="D11208" t="s">
        <v>1278</v>
      </c>
      <c r="E11208" t="s">
        <v>29</v>
      </c>
      <c r="F11208">
        <v>13476</v>
      </c>
      <c r="G11208">
        <v>12424</v>
      </c>
      <c r="H11208">
        <v>0.92193529237162364</v>
      </c>
      <c r="I11208" t="str">
        <f>VLOOKUP($B11208&amp;$E11208,'Employee List'!$A:$E,5,0)</f>
        <v>E-1264</v>
      </c>
    </row>
    <row r="11209" spans="1:9" x14ac:dyDescent="0.35">
      <c r="A11209" t="s">
        <v>1257</v>
      </c>
      <c r="B11209" t="s">
        <v>189</v>
      </c>
      <c r="C11209" t="s">
        <v>375</v>
      </c>
      <c r="D11209" t="s">
        <v>1278</v>
      </c>
      <c r="E11209" t="s">
        <v>30</v>
      </c>
      <c r="F11209">
        <v>15031</v>
      </c>
      <c r="G11209">
        <v>9925</v>
      </c>
      <c r="H11209">
        <v>0.66030204244561241</v>
      </c>
      <c r="I11209" t="str">
        <f>VLOOKUP($B11209&amp;$E11209,'Employee List'!$A:$E,5,0)</f>
        <v>E-1264</v>
      </c>
    </row>
    <row r="11210" spans="1:9" x14ac:dyDescent="0.35">
      <c r="A11210" t="s">
        <v>1257</v>
      </c>
      <c r="B11210" t="s">
        <v>189</v>
      </c>
      <c r="C11210" t="s">
        <v>375</v>
      </c>
      <c r="D11210" t="s">
        <v>1278</v>
      </c>
      <c r="E11210" t="s">
        <v>31</v>
      </c>
      <c r="F11210">
        <v>16007</v>
      </c>
      <c r="G11210">
        <v>7275</v>
      </c>
      <c r="H11210">
        <v>0.45448866121072029</v>
      </c>
      <c r="I11210" t="str">
        <f>VLOOKUP($B11210&amp;$E11210,'Employee List'!$A:$E,5,0)</f>
        <v>E-1264</v>
      </c>
    </row>
    <row r="11211" spans="1:9" x14ac:dyDescent="0.35">
      <c r="A11211" t="s">
        <v>1257</v>
      </c>
      <c r="B11211" t="s">
        <v>189</v>
      </c>
      <c r="C11211" t="s">
        <v>375</v>
      </c>
      <c r="D11211" t="s">
        <v>1279</v>
      </c>
      <c r="E11211" t="s">
        <v>29</v>
      </c>
      <c r="F11211">
        <v>3861</v>
      </c>
      <c r="G11211">
        <v>4764</v>
      </c>
      <c r="H11211">
        <v>1.2338772338772339</v>
      </c>
      <c r="I11211" t="str">
        <f>VLOOKUP($B11211&amp;$E11211,'Employee List'!$A:$E,5,0)</f>
        <v>E-1264</v>
      </c>
    </row>
    <row r="11212" spans="1:9" x14ac:dyDescent="0.35">
      <c r="A11212" t="s">
        <v>1257</v>
      </c>
      <c r="B11212" t="s">
        <v>189</v>
      </c>
      <c r="C11212" t="s">
        <v>375</v>
      </c>
      <c r="D11212" t="s">
        <v>1279</v>
      </c>
      <c r="E11212" t="s">
        <v>30</v>
      </c>
      <c r="F11212">
        <v>2695</v>
      </c>
      <c r="G11212">
        <v>5353</v>
      </c>
      <c r="H11212">
        <v>1.9862708719851576</v>
      </c>
      <c r="I11212" t="str">
        <f>VLOOKUP($B11212&amp;$E11212,'Employee List'!$A:$E,5,0)</f>
        <v>E-1264</v>
      </c>
    </row>
    <row r="11213" spans="1:9" x14ac:dyDescent="0.35">
      <c r="A11213" t="s">
        <v>1257</v>
      </c>
      <c r="B11213" t="s">
        <v>189</v>
      </c>
      <c r="C11213" t="s">
        <v>375</v>
      </c>
      <c r="D11213" t="s">
        <v>1279</v>
      </c>
      <c r="E11213" t="s">
        <v>31</v>
      </c>
      <c r="F11213">
        <v>2814</v>
      </c>
      <c r="G11213">
        <v>1329</v>
      </c>
      <c r="H11213">
        <v>0.47228144989339021</v>
      </c>
      <c r="I11213" t="str">
        <f>VLOOKUP($B11213&amp;$E11213,'Employee List'!$A:$E,5,0)</f>
        <v>E-1264</v>
      </c>
    </row>
    <row r="11214" spans="1:9" x14ac:dyDescent="0.35">
      <c r="A11214" t="s">
        <v>1257</v>
      </c>
      <c r="B11214" t="s">
        <v>189</v>
      </c>
      <c r="C11214" t="s">
        <v>375</v>
      </c>
      <c r="D11214" t="s">
        <v>1280</v>
      </c>
      <c r="E11214" t="s">
        <v>29</v>
      </c>
      <c r="F11214">
        <v>4944</v>
      </c>
      <c r="G11214">
        <v>4268</v>
      </c>
      <c r="H11214">
        <v>0.86326860841423947</v>
      </c>
      <c r="I11214" t="str">
        <f>VLOOKUP($B11214&amp;$E11214,'Employee List'!$A:$E,5,0)</f>
        <v>E-1264</v>
      </c>
    </row>
    <row r="11215" spans="1:9" x14ac:dyDescent="0.35">
      <c r="A11215" t="s">
        <v>1257</v>
      </c>
      <c r="B11215" t="s">
        <v>189</v>
      </c>
      <c r="C11215" t="s">
        <v>375</v>
      </c>
      <c r="D11215" t="s">
        <v>1280</v>
      </c>
      <c r="E11215" t="s">
        <v>30</v>
      </c>
      <c r="F11215">
        <v>4251</v>
      </c>
      <c r="G11215">
        <v>5912</v>
      </c>
      <c r="H11215">
        <v>1.390731592566455</v>
      </c>
      <c r="I11215" t="str">
        <f>VLOOKUP($B11215&amp;$E11215,'Employee List'!$A:$E,5,0)</f>
        <v>E-1264</v>
      </c>
    </row>
    <row r="11216" spans="1:9" x14ac:dyDescent="0.35">
      <c r="A11216" t="s">
        <v>1257</v>
      </c>
      <c r="B11216" t="s">
        <v>189</v>
      </c>
      <c r="C11216" t="s">
        <v>375</v>
      </c>
      <c r="D11216" t="s">
        <v>1280</v>
      </c>
      <c r="E11216" t="s">
        <v>31</v>
      </c>
      <c r="F11216">
        <v>4605</v>
      </c>
      <c r="G11216">
        <v>3431</v>
      </c>
      <c r="H11216">
        <v>0.74505971769815416</v>
      </c>
      <c r="I11216" t="str">
        <f>VLOOKUP($B11216&amp;$E11216,'Employee List'!$A:$E,5,0)</f>
        <v>E-1264</v>
      </c>
    </row>
    <row r="11217" spans="1:9" x14ac:dyDescent="0.35">
      <c r="A11217" t="s">
        <v>1257</v>
      </c>
      <c r="B11217" t="s">
        <v>189</v>
      </c>
      <c r="C11217" t="s">
        <v>375</v>
      </c>
      <c r="D11217" t="s">
        <v>1262</v>
      </c>
      <c r="E11217" t="s">
        <v>29</v>
      </c>
      <c r="F11217">
        <v>44196</v>
      </c>
      <c r="G11217">
        <v>30198</v>
      </c>
      <c r="H11217">
        <v>0.68327450448004345</v>
      </c>
      <c r="I11217" t="str">
        <f>VLOOKUP($B11217&amp;$E11217,'Employee List'!$A:$E,5,0)</f>
        <v>E-1264</v>
      </c>
    </row>
    <row r="11218" spans="1:9" x14ac:dyDescent="0.35">
      <c r="A11218" t="s">
        <v>1257</v>
      </c>
      <c r="B11218" t="s">
        <v>189</v>
      </c>
      <c r="C11218" t="s">
        <v>375</v>
      </c>
      <c r="D11218" t="s">
        <v>1262</v>
      </c>
      <c r="E11218" t="s">
        <v>30</v>
      </c>
      <c r="F11218">
        <v>44004</v>
      </c>
      <c r="G11218">
        <v>36233</v>
      </c>
      <c r="H11218">
        <v>0.82340241796200342</v>
      </c>
      <c r="I11218" t="str">
        <f>VLOOKUP($B11218&amp;$E11218,'Employee List'!$A:$E,5,0)</f>
        <v>E-1264</v>
      </c>
    </row>
    <row r="11219" spans="1:9" x14ac:dyDescent="0.35">
      <c r="A11219" t="s">
        <v>1257</v>
      </c>
      <c r="B11219" t="s">
        <v>189</v>
      </c>
      <c r="C11219" t="s">
        <v>375</v>
      </c>
      <c r="D11219" t="s">
        <v>1262</v>
      </c>
      <c r="E11219" t="s">
        <v>31</v>
      </c>
      <c r="F11219">
        <v>45417</v>
      </c>
      <c r="G11219">
        <v>30800</v>
      </c>
      <c r="H11219">
        <v>0.67816016029240156</v>
      </c>
      <c r="I11219" t="str">
        <f>VLOOKUP($B11219&amp;$E11219,'Employee List'!$A:$E,5,0)</f>
        <v>E-1264</v>
      </c>
    </row>
    <row r="11220" spans="1:9" x14ac:dyDescent="0.35">
      <c r="A11220" t="s">
        <v>1257</v>
      </c>
      <c r="B11220" t="s">
        <v>189</v>
      </c>
      <c r="C11220" t="s">
        <v>375</v>
      </c>
      <c r="D11220" t="s">
        <v>1281</v>
      </c>
      <c r="E11220" t="s">
        <v>29</v>
      </c>
      <c r="F11220">
        <v>2572</v>
      </c>
      <c r="G11220">
        <v>9002</v>
      </c>
      <c r="H11220">
        <v>3.5</v>
      </c>
      <c r="I11220" t="str">
        <f>VLOOKUP($B11220&amp;$E11220,'Employee List'!$A:$E,5,0)</f>
        <v>E-1264</v>
      </c>
    </row>
    <row r="11221" spans="1:9" x14ac:dyDescent="0.35">
      <c r="A11221" t="s">
        <v>1257</v>
      </c>
      <c r="B11221" t="s">
        <v>189</v>
      </c>
      <c r="C11221" t="s">
        <v>375</v>
      </c>
      <c r="D11221" t="s">
        <v>1281</v>
      </c>
      <c r="E11221" t="s">
        <v>30</v>
      </c>
      <c r="F11221">
        <v>2245</v>
      </c>
      <c r="G11221">
        <v>8520</v>
      </c>
      <c r="H11221">
        <v>3.7951002227171493</v>
      </c>
      <c r="I11221" t="str">
        <f>VLOOKUP($B11221&amp;$E11221,'Employee List'!$A:$E,5,0)</f>
        <v>E-1264</v>
      </c>
    </row>
    <row r="11222" spans="1:9" x14ac:dyDescent="0.35">
      <c r="A11222" t="s">
        <v>1257</v>
      </c>
      <c r="B11222" t="s">
        <v>189</v>
      </c>
      <c r="C11222" t="s">
        <v>375</v>
      </c>
      <c r="D11222" t="s">
        <v>1281</v>
      </c>
      <c r="E11222" t="s">
        <v>31</v>
      </c>
      <c r="F11222">
        <v>1045</v>
      </c>
      <c r="G11222">
        <v>4595</v>
      </c>
      <c r="H11222">
        <v>4.3971291866028706</v>
      </c>
      <c r="I11222" t="str">
        <f>VLOOKUP($B11222&amp;$E11222,'Employee List'!$A:$E,5,0)</f>
        <v>E-1264</v>
      </c>
    </row>
    <row r="11223" spans="1:9" x14ac:dyDescent="0.35">
      <c r="A11223" t="s">
        <v>1257</v>
      </c>
      <c r="B11223" t="s">
        <v>190</v>
      </c>
      <c r="C11223" t="s">
        <v>375</v>
      </c>
      <c r="D11223" t="s">
        <v>1274</v>
      </c>
      <c r="E11223" t="s">
        <v>29</v>
      </c>
      <c r="F11223">
        <v>48302</v>
      </c>
      <c r="G11223">
        <v>38424</v>
      </c>
      <c r="H11223">
        <v>0.79549501055856897</v>
      </c>
      <c r="I11223" t="str">
        <f>VLOOKUP($B11223&amp;$E11223,'Employee List'!$A:$E,5,0)</f>
        <v>E-1265</v>
      </c>
    </row>
    <row r="11224" spans="1:9" x14ac:dyDescent="0.35">
      <c r="A11224" t="s">
        <v>1257</v>
      </c>
      <c r="B11224" t="s">
        <v>190</v>
      </c>
      <c r="C11224" t="s">
        <v>375</v>
      </c>
      <c r="D11224" t="s">
        <v>1274</v>
      </c>
      <c r="E11224" t="s">
        <v>30</v>
      </c>
      <c r="F11224">
        <v>52347</v>
      </c>
      <c r="G11224">
        <v>34670</v>
      </c>
      <c r="H11224">
        <v>0.66231111620532213</v>
      </c>
      <c r="I11224" t="str">
        <f>VLOOKUP($B11224&amp;$E11224,'Employee List'!$A:$E,5,0)</f>
        <v>E-1265</v>
      </c>
    </row>
    <row r="11225" spans="1:9" x14ac:dyDescent="0.35">
      <c r="A11225" t="s">
        <v>1257</v>
      </c>
      <c r="B11225" t="s">
        <v>190</v>
      </c>
      <c r="C11225" t="s">
        <v>375</v>
      </c>
      <c r="D11225" t="s">
        <v>1274</v>
      </c>
      <c r="E11225" t="s">
        <v>31</v>
      </c>
      <c r="F11225">
        <v>48950</v>
      </c>
      <c r="G11225">
        <v>29423</v>
      </c>
      <c r="H11225">
        <v>0.60108273748723184</v>
      </c>
      <c r="I11225" t="str">
        <f>VLOOKUP($B11225&amp;$E11225,'Employee List'!$A:$E,5,0)</f>
        <v>E-1265</v>
      </c>
    </row>
    <row r="11226" spans="1:9" x14ac:dyDescent="0.35">
      <c r="A11226" t="s">
        <v>1257</v>
      </c>
      <c r="B11226" t="s">
        <v>190</v>
      </c>
      <c r="C11226" t="s">
        <v>375</v>
      </c>
      <c r="D11226" t="s">
        <v>1263</v>
      </c>
      <c r="E11226" t="s">
        <v>29</v>
      </c>
      <c r="F11226">
        <v>3441</v>
      </c>
      <c r="G11226">
        <v>13876</v>
      </c>
      <c r="H11226">
        <v>4.0325486777099684</v>
      </c>
      <c r="I11226" t="str">
        <f>VLOOKUP($B11226&amp;$E11226,'Employee List'!$A:$E,5,0)</f>
        <v>E-1265</v>
      </c>
    </row>
    <row r="11227" spans="1:9" x14ac:dyDescent="0.35">
      <c r="A11227" t="s">
        <v>1257</v>
      </c>
      <c r="B11227" t="s">
        <v>190</v>
      </c>
      <c r="C11227" t="s">
        <v>375</v>
      </c>
      <c r="D11227" t="s">
        <v>1263</v>
      </c>
      <c r="E11227" t="s">
        <v>30</v>
      </c>
      <c r="F11227">
        <v>2052</v>
      </c>
      <c r="G11227">
        <v>1565</v>
      </c>
      <c r="H11227">
        <v>0.76267056530214428</v>
      </c>
      <c r="I11227" t="str">
        <f>VLOOKUP($B11227&amp;$E11227,'Employee List'!$A:$E,5,0)</f>
        <v>E-1265</v>
      </c>
    </row>
    <row r="11228" spans="1:9" x14ac:dyDescent="0.35">
      <c r="A11228" t="s">
        <v>1257</v>
      </c>
      <c r="B11228" t="s">
        <v>190</v>
      </c>
      <c r="C11228" t="s">
        <v>375</v>
      </c>
      <c r="D11228" t="s">
        <v>1263</v>
      </c>
      <c r="E11228" t="s">
        <v>31</v>
      </c>
      <c r="F11228">
        <v>4022</v>
      </c>
      <c r="G11228">
        <v>3943</v>
      </c>
      <c r="H11228">
        <v>0.9803580308304326</v>
      </c>
      <c r="I11228" t="str">
        <f>VLOOKUP($B11228&amp;$E11228,'Employee List'!$A:$E,5,0)</f>
        <v>E-1265</v>
      </c>
    </row>
    <row r="11229" spans="1:9" x14ac:dyDescent="0.35">
      <c r="A11229" t="s">
        <v>1257</v>
      </c>
      <c r="B11229" t="s">
        <v>190</v>
      </c>
      <c r="C11229" t="s">
        <v>375</v>
      </c>
      <c r="D11229" t="s">
        <v>1264</v>
      </c>
      <c r="E11229" t="s">
        <v>29</v>
      </c>
      <c r="F11229">
        <v>3241</v>
      </c>
      <c r="G11229">
        <v>3910</v>
      </c>
      <c r="H11229">
        <v>1.2064177722925022</v>
      </c>
      <c r="I11229" t="str">
        <f>VLOOKUP($B11229&amp;$E11229,'Employee List'!$A:$E,5,0)</f>
        <v>E-1265</v>
      </c>
    </row>
    <row r="11230" spans="1:9" x14ac:dyDescent="0.35">
      <c r="A11230" t="s">
        <v>1257</v>
      </c>
      <c r="B11230" t="s">
        <v>190</v>
      </c>
      <c r="C11230" t="s">
        <v>375</v>
      </c>
      <c r="D11230" t="s">
        <v>1264</v>
      </c>
      <c r="E11230" t="s">
        <v>30</v>
      </c>
      <c r="F11230">
        <v>4115</v>
      </c>
      <c r="G11230">
        <v>2366</v>
      </c>
      <c r="H11230">
        <v>0.57496962332928314</v>
      </c>
      <c r="I11230" t="str">
        <f>VLOOKUP($B11230&amp;$E11230,'Employee List'!$A:$E,5,0)</f>
        <v>E-1265</v>
      </c>
    </row>
    <row r="11231" spans="1:9" x14ac:dyDescent="0.35">
      <c r="A11231" t="s">
        <v>1257</v>
      </c>
      <c r="B11231" t="s">
        <v>190</v>
      </c>
      <c r="C11231" t="s">
        <v>375</v>
      </c>
      <c r="D11231" t="s">
        <v>1264</v>
      </c>
      <c r="E11231" t="s">
        <v>31</v>
      </c>
      <c r="F11231">
        <v>2733</v>
      </c>
      <c r="G11231">
        <v>4904</v>
      </c>
      <c r="H11231">
        <v>1.7943651664837175</v>
      </c>
      <c r="I11231" t="str">
        <f>VLOOKUP($B11231&amp;$E11231,'Employee List'!$A:$E,5,0)</f>
        <v>E-1265</v>
      </c>
    </row>
    <row r="11232" spans="1:9" x14ac:dyDescent="0.35">
      <c r="A11232" t="s">
        <v>1257</v>
      </c>
      <c r="B11232" t="s">
        <v>190</v>
      </c>
      <c r="C11232" t="s">
        <v>375</v>
      </c>
      <c r="D11232" t="s">
        <v>1265</v>
      </c>
      <c r="E11232" t="s">
        <v>29</v>
      </c>
      <c r="F11232">
        <v>1902</v>
      </c>
      <c r="G11232">
        <v>4447</v>
      </c>
      <c r="H11232">
        <v>2.3380651945320716</v>
      </c>
      <c r="I11232" t="str">
        <f>VLOOKUP($B11232&amp;$E11232,'Employee List'!$A:$E,5,0)</f>
        <v>E-1265</v>
      </c>
    </row>
    <row r="11233" spans="1:9" x14ac:dyDescent="0.35">
      <c r="A11233" t="s">
        <v>1257</v>
      </c>
      <c r="B11233" t="s">
        <v>190</v>
      </c>
      <c r="C11233" t="s">
        <v>375</v>
      </c>
      <c r="D11233" t="s">
        <v>1265</v>
      </c>
      <c r="E11233" t="s">
        <v>30</v>
      </c>
      <c r="F11233">
        <v>3094</v>
      </c>
      <c r="G11233">
        <v>5022</v>
      </c>
      <c r="H11233">
        <v>1.6231415643180349</v>
      </c>
      <c r="I11233" t="str">
        <f>VLOOKUP($B11233&amp;$E11233,'Employee List'!$A:$E,5,0)</f>
        <v>E-1265</v>
      </c>
    </row>
    <row r="11234" spans="1:9" x14ac:dyDescent="0.35">
      <c r="A11234" t="s">
        <v>1257</v>
      </c>
      <c r="B11234" t="s">
        <v>190</v>
      </c>
      <c r="C11234" t="s">
        <v>375</v>
      </c>
      <c r="D11234" t="s">
        <v>1265</v>
      </c>
      <c r="E11234" t="s">
        <v>31</v>
      </c>
      <c r="F11234">
        <v>3853</v>
      </c>
      <c r="G11234">
        <v>10971</v>
      </c>
      <c r="H11234">
        <v>2.8473916428756811</v>
      </c>
      <c r="I11234" t="str">
        <f>VLOOKUP($B11234&amp;$E11234,'Employee List'!$A:$E,5,0)</f>
        <v>E-1265</v>
      </c>
    </row>
    <row r="11235" spans="1:9" x14ac:dyDescent="0.35">
      <c r="A11235" t="s">
        <v>1257</v>
      </c>
      <c r="B11235" t="s">
        <v>190</v>
      </c>
      <c r="C11235" t="s">
        <v>375</v>
      </c>
      <c r="D11235" t="s">
        <v>1260</v>
      </c>
      <c r="E11235" t="s">
        <v>29</v>
      </c>
      <c r="F11235">
        <v>71421</v>
      </c>
      <c r="G11235">
        <v>57963</v>
      </c>
      <c r="H11235">
        <v>0.81156802621077839</v>
      </c>
      <c r="I11235" t="str">
        <f>VLOOKUP($B11235&amp;$E11235,'Employee List'!$A:$E,5,0)</f>
        <v>E-1265</v>
      </c>
    </row>
    <row r="11236" spans="1:9" x14ac:dyDescent="0.35">
      <c r="A11236" t="s">
        <v>1257</v>
      </c>
      <c r="B11236" t="s">
        <v>190</v>
      </c>
      <c r="C11236" t="s">
        <v>375</v>
      </c>
      <c r="D11236" t="s">
        <v>1260</v>
      </c>
      <c r="E11236" t="s">
        <v>30</v>
      </c>
      <c r="F11236">
        <v>72943</v>
      </c>
      <c r="G11236">
        <v>70726</v>
      </c>
      <c r="H11236">
        <v>0.96960640500116524</v>
      </c>
      <c r="I11236" t="str">
        <f>VLOOKUP($B11236&amp;$E11236,'Employee List'!$A:$E,5,0)</f>
        <v>E-1265</v>
      </c>
    </row>
    <row r="11237" spans="1:9" x14ac:dyDescent="0.35">
      <c r="A11237" t="s">
        <v>1257</v>
      </c>
      <c r="B11237" t="s">
        <v>190</v>
      </c>
      <c r="C11237" t="s">
        <v>375</v>
      </c>
      <c r="D11237" t="s">
        <v>1260</v>
      </c>
      <c r="E11237" t="s">
        <v>31</v>
      </c>
      <c r="F11237">
        <v>82620</v>
      </c>
      <c r="G11237">
        <v>71362</v>
      </c>
      <c r="H11237">
        <v>0.86373759380295323</v>
      </c>
      <c r="I11237" t="str">
        <f>VLOOKUP($B11237&amp;$E11237,'Employee List'!$A:$E,5,0)</f>
        <v>E-1265</v>
      </c>
    </row>
    <row r="11238" spans="1:9" x14ac:dyDescent="0.35">
      <c r="A11238" t="s">
        <v>1257</v>
      </c>
      <c r="B11238" t="s">
        <v>190</v>
      </c>
      <c r="C11238" t="s">
        <v>375</v>
      </c>
      <c r="D11238" t="s">
        <v>1261</v>
      </c>
      <c r="E11238" t="s">
        <v>29</v>
      </c>
      <c r="F11238">
        <v>100176</v>
      </c>
      <c r="G11238">
        <v>145840</v>
      </c>
      <c r="H11238">
        <v>1.4558377256029389</v>
      </c>
      <c r="I11238" t="str">
        <f>VLOOKUP($B11238&amp;$E11238,'Employee List'!$A:$E,5,0)</f>
        <v>E-1265</v>
      </c>
    </row>
    <row r="11239" spans="1:9" x14ac:dyDescent="0.35">
      <c r="A11239" t="s">
        <v>1257</v>
      </c>
      <c r="B11239" t="s">
        <v>190</v>
      </c>
      <c r="C11239" t="s">
        <v>375</v>
      </c>
      <c r="D11239" t="s">
        <v>1261</v>
      </c>
      <c r="E11239" t="s">
        <v>30</v>
      </c>
      <c r="F11239">
        <v>101920</v>
      </c>
      <c r="G11239">
        <v>148747</v>
      </c>
      <c r="H11239">
        <v>1.4594485871271585</v>
      </c>
      <c r="I11239" t="str">
        <f>VLOOKUP($B11239&amp;$E11239,'Employee List'!$A:$E,5,0)</f>
        <v>E-1265</v>
      </c>
    </row>
    <row r="11240" spans="1:9" x14ac:dyDescent="0.35">
      <c r="A11240" t="s">
        <v>1257</v>
      </c>
      <c r="B11240" t="s">
        <v>190</v>
      </c>
      <c r="C11240" t="s">
        <v>375</v>
      </c>
      <c r="D11240" t="s">
        <v>1261</v>
      </c>
      <c r="E11240" t="s">
        <v>31</v>
      </c>
      <c r="F11240">
        <v>106653</v>
      </c>
      <c r="G11240">
        <v>134804</v>
      </c>
      <c r="H11240">
        <v>1.2639494435224514</v>
      </c>
      <c r="I11240" t="str">
        <f>VLOOKUP($B11240&amp;$E11240,'Employee List'!$A:$E,5,0)</f>
        <v>E-1265</v>
      </c>
    </row>
    <row r="11241" spans="1:9" x14ac:dyDescent="0.35">
      <c r="A11241" t="s">
        <v>1257</v>
      </c>
      <c r="B11241" t="s">
        <v>190</v>
      </c>
      <c r="C11241" t="s">
        <v>375</v>
      </c>
      <c r="D11241" t="s">
        <v>1266</v>
      </c>
      <c r="E11241" t="s">
        <v>29</v>
      </c>
      <c r="F11241">
        <v>72228</v>
      </c>
      <c r="G11241">
        <v>101380</v>
      </c>
      <c r="H11241">
        <v>1.4036107880600321</v>
      </c>
      <c r="I11241" t="str">
        <f>VLOOKUP($B11241&amp;$E11241,'Employee List'!$A:$E,5,0)</f>
        <v>E-1265</v>
      </c>
    </row>
    <row r="11242" spans="1:9" x14ac:dyDescent="0.35">
      <c r="A11242" t="s">
        <v>1257</v>
      </c>
      <c r="B11242" t="s">
        <v>190</v>
      </c>
      <c r="C11242" t="s">
        <v>375</v>
      </c>
      <c r="D11242" t="s">
        <v>1266</v>
      </c>
      <c r="E11242" t="s">
        <v>30</v>
      </c>
      <c r="F11242">
        <v>73362</v>
      </c>
      <c r="G11242">
        <v>78430</v>
      </c>
      <c r="H11242">
        <v>1.0690820860936179</v>
      </c>
      <c r="I11242" t="str">
        <f>VLOOKUP($B11242&amp;$E11242,'Employee List'!$A:$E,5,0)</f>
        <v>E-1265</v>
      </c>
    </row>
    <row r="11243" spans="1:9" x14ac:dyDescent="0.35">
      <c r="A11243" t="s">
        <v>1257</v>
      </c>
      <c r="B11243" t="s">
        <v>190</v>
      </c>
      <c r="C11243" t="s">
        <v>375</v>
      </c>
      <c r="D11243" t="s">
        <v>1266</v>
      </c>
      <c r="E11243" t="s">
        <v>31</v>
      </c>
      <c r="F11243">
        <v>75131</v>
      </c>
      <c r="G11243">
        <v>77707</v>
      </c>
      <c r="H11243">
        <v>1.0342867790925183</v>
      </c>
      <c r="I11243" t="str">
        <f>VLOOKUP($B11243&amp;$E11243,'Employee List'!$A:$E,5,0)</f>
        <v>E-1265</v>
      </c>
    </row>
    <row r="11244" spans="1:9" x14ac:dyDescent="0.35">
      <c r="A11244" t="s">
        <v>1257</v>
      </c>
      <c r="B11244" t="s">
        <v>190</v>
      </c>
      <c r="C11244" t="s">
        <v>375</v>
      </c>
      <c r="D11244" t="s">
        <v>1267</v>
      </c>
      <c r="E11244" t="s">
        <v>29</v>
      </c>
      <c r="F11244">
        <v>28294</v>
      </c>
      <c r="G11244">
        <v>25518</v>
      </c>
      <c r="H11244">
        <v>0.90188732593482712</v>
      </c>
      <c r="I11244" t="str">
        <f>VLOOKUP($B11244&amp;$E11244,'Employee List'!$A:$E,5,0)</f>
        <v>E-1265</v>
      </c>
    </row>
    <row r="11245" spans="1:9" x14ac:dyDescent="0.35">
      <c r="A11245" t="s">
        <v>1257</v>
      </c>
      <c r="B11245" t="s">
        <v>190</v>
      </c>
      <c r="C11245" t="s">
        <v>375</v>
      </c>
      <c r="D11245" t="s">
        <v>1267</v>
      </c>
      <c r="E11245" t="s">
        <v>30</v>
      </c>
      <c r="F11245">
        <v>30218</v>
      </c>
      <c r="G11245">
        <v>20581</v>
      </c>
      <c r="H11245">
        <v>0.6810841220464624</v>
      </c>
      <c r="I11245" t="str">
        <f>VLOOKUP($B11245&amp;$E11245,'Employee List'!$A:$E,5,0)</f>
        <v>E-1265</v>
      </c>
    </row>
    <row r="11246" spans="1:9" x14ac:dyDescent="0.35">
      <c r="A11246" t="s">
        <v>1257</v>
      </c>
      <c r="B11246" t="s">
        <v>190</v>
      </c>
      <c r="C11246" t="s">
        <v>375</v>
      </c>
      <c r="D11246" t="s">
        <v>1267</v>
      </c>
      <c r="E11246" t="s">
        <v>31</v>
      </c>
      <c r="F11246">
        <v>27710</v>
      </c>
      <c r="G11246">
        <v>29221</v>
      </c>
      <c r="H11246">
        <v>1.0545290508841574</v>
      </c>
      <c r="I11246" t="str">
        <f>VLOOKUP($B11246&amp;$E11246,'Employee List'!$A:$E,5,0)</f>
        <v>E-1265</v>
      </c>
    </row>
    <row r="11247" spans="1:9" x14ac:dyDescent="0.35">
      <c r="A11247" t="s">
        <v>1257</v>
      </c>
      <c r="B11247" t="s">
        <v>190</v>
      </c>
      <c r="C11247" t="s">
        <v>375</v>
      </c>
      <c r="D11247" t="s">
        <v>1268</v>
      </c>
      <c r="E11247" t="s">
        <v>29</v>
      </c>
      <c r="F11247">
        <v>14346</v>
      </c>
      <c r="G11247">
        <v>9121</v>
      </c>
      <c r="H11247">
        <v>0.63578697894883596</v>
      </c>
      <c r="I11247" t="str">
        <f>VLOOKUP($B11247&amp;$E11247,'Employee List'!$A:$E,5,0)</f>
        <v>E-1265</v>
      </c>
    </row>
    <row r="11248" spans="1:9" x14ac:dyDescent="0.35">
      <c r="A11248" t="s">
        <v>1257</v>
      </c>
      <c r="B11248" t="s">
        <v>190</v>
      </c>
      <c r="C11248" t="s">
        <v>375</v>
      </c>
      <c r="D11248" t="s">
        <v>1268</v>
      </c>
      <c r="E11248" t="s">
        <v>30</v>
      </c>
      <c r="F11248">
        <v>13984</v>
      </c>
      <c r="G11248">
        <v>5201</v>
      </c>
      <c r="H11248">
        <v>0.37192505720823799</v>
      </c>
      <c r="I11248" t="str">
        <f>VLOOKUP($B11248&amp;$E11248,'Employee List'!$A:$E,5,0)</f>
        <v>E-1265</v>
      </c>
    </row>
    <row r="11249" spans="1:9" x14ac:dyDescent="0.35">
      <c r="A11249" t="s">
        <v>1257</v>
      </c>
      <c r="B11249" t="s">
        <v>190</v>
      </c>
      <c r="C11249" t="s">
        <v>375</v>
      </c>
      <c r="D11249" t="s">
        <v>1268</v>
      </c>
      <c r="E11249" t="s">
        <v>31</v>
      </c>
      <c r="F11249">
        <v>12946</v>
      </c>
      <c r="G11249">
        <v>10179</v>
      </c>
      <c r="H11249">
        <v>0.7862660281167928</v>
      </c>
      <c r="I11249" t="str">
        <f>VLOOKUP($B11249&amp;$E11249,'Employee List'!$A:$E,5,0)</f>
        <v>E-1265</v>
      </c>
    </row>
    <row r="11250" spans="1:9" x14ac:dyDescent="0.35">
      <c r="A11250" t="s">
        <v>1257</v>
      </c>
      <c r="B11250" t="s">
        <v>190</v>
      </c>
      <c r="C11250" t="s">
        <v>375</v>
      </c>
      <c r="D11250" t="s">
        <v>1269</v>
      </c>
      <c r="E11250" t="s">
        <v>29</v>
      </c>
      <c r="F11250">
        <v>15087</v>
      </c>
      <c r="G11250">
        <v>16543</v>
      </c>
      <c r="H11250">
        <v>1.0965069264930072</v>
      </c>
      <c r="I11250" t="str">
        <f>VLOOKUP($B11250&amp;$E11250,'Employee List'!$A:$E,5,0)</f>
        <v>E-1265</v>
      </c>
    </row>
    <row r="11251" spans="1:9" x14ac:dyDescent="0.35">
      <c r="A11251" t="s">
        <v>1257</v>
      </c>
      <c r="B11251" t="s">
        <v>190</v>
      </c>
      <c r="C11251" t="s">
        <v>375</v>
      </c>
      <c r="D11251" t="s">
        <v>1269</v>
      </c>
      <c r="E11251" t="s">
        <v>30</v>
      </c>
      <c r="F11251">
        <v>15539</v>
      </c>
      <c r="G11251">
        <v>13203</v>
      </c>
      <c r="H11251">
        <v>0.84966857584143118</v>
      </c>
      <c r="I11251" t="str">
        <f>VLOOKUP($B11251&amp;$E11251,'Employee List'!$A:$E,5,0)</f>
        <v>E-1265</v>
      </c>
    </row>
    <row r="11252" spans="1:9" x14ac:dyDescent="0.35">
      <c r="A11252" t="s">
        <v>1257</v>
      </c>
      <c r="B11252" t="s">
        <v>190</v>
      </c>
      <c r="C11252" t="s">
        <v>375</v>
      </c>
      <c r="D11252" t="s">
        <v>1269</v>
      </c>
      <c r="E11252" t="s">
        <v>31</v>
      </c>
      <c r="F11252">
        <v>12559</v>
      </c>
      <c r="G11252">
        <v>13490</v>
      </c>
      <c r="H11252">
        <v>1.0741301059001513</v>
      </c>
      <c r="I11252" t="str">
        <f>VLOOKUP($B11252&amp;$E11252,'Employee List'!$A:$E,5,0)</f>
        <v>E-1265</v>
      </c>
    </row>
    <row r="11253" spans="1:9" x14ac:dyDescent="0.35">
      <c r="A11253" t="s">
        <v>1257</v>
      </c>
      <c r="B11253" t="s">
        <v>190</v>
      </c>
      <c r="C11253" t="s">
        <v>375</v>
      </c>
      <c r="D11253" t="s">
        <v>1270</v>
      </c>
      <c r="E11253" t="s">
        <v>29</v>
      </c>
      <c r="F11253">
        <v>7009</v>
      </c>
      <c r="G11253">
        <v>6694</v>
      </c>
      <c r="H11253">
        <v>0.9550577828506206</v>
      </c>
      <c r="I11253" t="str">
        <f>VLOOKUP($B11253&amp;$E11253,'Employee List'!$A:$E,5,0)</f>
        <v>E-1265</v>
      </c>
    </row>
    <row r="11254" spans="1:9" x14ac:dyDescent="0.35">
      <c r="A11254" t="s">
        <v>1257</v>
      </c>
      <c r="B11254" t="s">
        <v>190</v>
      </c>
      <c r="C11254" t="s">
        <v>375</v>
      </c>
      <c r="D11254" t="s">
        <v>1270</v>
      </c>
      <c r="E11254" t="s">
        <v>30</v>
      </c>
      <c r="F11254">
        <v>5664</v>
      </c>
      <c r="G11254">
        <v>3856</v>
      </c>
      <c r="H11254">
        <v>0.6807909604519774</v>
      </c>
      <c r="I11254" t="str">
        <f>VLOOKUP($B11254&amp;$E11254,'Employee List'!$A:$E,5,0)</f>
        <v>E-1265</v>
      </c>
    </row>
    <row r="11255" spans="1:9" x14ac:dyDescent="0.35">
      <c r="A11255" t="s">
        <v>1257</v>
      </c>
      <c r="B11255" t="s">
        <v>190</v>
      </c>
      <c r="C11255" t="s">
        <v>375</v>
      </c>
      <c r="D11255" t="s">
        <v>1270</v>
      </c>
      <c r="E11255" t="s">
        <v>31</v>
      </c>
      <c r="F11255">
        <v>5600</v>
      </c>
      <c r="G11255">
        <v>3565</v>
      </c>
      <c r="H11255">
        <v>0.63660714285714282</v>
      </c>
      <c r="I11255" t="str">
        <f>VLOOKUP($B11255&amp;$E11255,'Employee List'!$A:$E,5,0)</f>
        <v>E-1265</v>
      </c>
    </row>
    <row r="11256" spans="1:9" x14ac:dyDescent="0.35">
      <c r="A11256" t="s">
        <v>1257</v>
      </c>
      <c r="B11256" t="s">
        <v>190</v>
      </c>
      <c r="C11256" t="s">
        <v>375</v>
      </c>
      <c r="D11256" t="s">
        <v>1271</v>
      </c>
      <c r="E11256" t="s">
        <v>29</v>
      </c>
      <c r="F11256">
        <v>11068</v>
      </c>
      <c r="G11256">
        <v>10205</v>
      </c>
      <c r="H11256">
        <v>0.92202746657029278</v>
      </c>
      <c r="I11256" t="str">
        <f>VLOOKUP($B11256&amp;$E11256,'Employee List'!$A:$E,5,0)</f>
        <v>E-1265</v>
      </c>
    </row>
    <row r="11257" spans="1:9" x14ac:dyDescent="0.35">
      <c r="A11257" t="s">
        <v>1257</v>
      </c>
      <c r="B11257" t="s">
        <v>190</v>
      </c>
      <c r="C11257" t="s">
        <v>375</v>
      </c>
      <c r="D11257" t="s">
        <v>1271</v>
      </c>
      <c r="E11257" t="s">
        <v>30</v>
      </c>
      <c r="F11257">
        <v>11732</v>
      </c>
      <c r="G11257">
        <v>12108</v>
      </c>
      <c r="H11257">
        <v>1.0320490964882374</v>
      </c>
      <c r="I11257" t="str">
        <f>VLOOKUP($B11257&amp;$E11257,'Employee List'!$A:$E,5,0)</f>
        <v>E-1265</v>
      </c>
    </row>
    <row r="11258" spans="1:9" x14ac:dyDescent="0.35">
      <c r="A11258" t="s">
        <v>1257</v>
      </c>
      <c r="B11258" t="s">
        <v>190</v>
      </c>
      <c r="C11258" t="s">
        <v>375</v>
      </c>
      <c r="D11258" t="s">
        <v>1271</v>
      </c>
      <c r="E11258" t="s">
        <v>31</v>
      </c>
      <c r="F11258">
        <v>12055</v>
      </c>
      <c r="G11258">
        <v>9604</v>
      </c>
      <c r="H11258">
        <v>0.79668187474077146</v>
      </c>
      <c r="I11258" t="str">
        <f>VLOOKUP($B11258&amp;$E11258,'Employee List'!$A:$E,5,0)</f>
        <v>E-1265</v>
      </c>
    </row>
    <row r="11259" spans="1:9" x14ac:dyDescent="0.35">
      <c r="A11259" t="s">
        <v>1257</v>
      </c>
      <c r="B11259" t="s">
        <v>190</v>
      </c>
      <c r="C11259" t="s">
        <v>375</v>
      </c>
      <c r="D11259" t="s">
        <v>1258</v>
      </c>
      <c r="E11259" t="s">
        <v>29</v>
      </c>
      <c r="F11259">
        <v>143356</v>
      </c>
      <c r="G11259">
        <v>172675</v>
      </c>
      <c r="H11259">
        <v>1.2045188202795838</v>
      </c>
      <c r="I11259" t="str">
        <f>VLOOKUP($B11259&amp;$E11259,'Employee List'!$A:$E,5,0)</f>
        <v>E-1265</v>
      </c>
    </row>
    <row r="11260" spans="1:9" x14ac:dyDescent="0.35">
      <c r="A11260" t="s">
        <v>1257</v>
      </c>
      <c r="B11260" t="s">
        <v>190</v>
      </c>
      <c r="C11260" t="s">
        <v>375</v>
      </c>
      <c r="D11260" t="s">
        <v>1258</v>
      </c>
      <c r="E11260" t="s">
        <v>30</v>
      </c>
      <c r="F11260">
        <v>138039</v>
      </c>
      <c r="G11260">
        <v>123010</v>
      </c>
      <c r="H11260">
        <v>0.89112497192822315</v>
      </c>
      <c r="I11260" t="str">
        <f>VLOOKUP($B11260&amp;$E11260,'Employee List'!$A:$E,5,0)</f>
        <v>E-1265</v>
      </c>
    </row>
    <row r="11261" spans="1:9" x14ac:dyDescent="0.35">
      <c r="A11261" t="s">
        <v>1257</v>
      </c>
      <c r="B11261" t="s">
        <v>190</v>
      </c>
      <c r="C11261" t="s">
        <v>375</v>
      </c>
      <c r="D11261" t="s">
        <v>1258</v>
      </c>
      <c r="E11261" t="s">
        <v>31</v>
      </c>
      <c r="F11261">
        <v>132263</v>
      </c>
      <c r="G11261">
        <v>96190</v>
      </c>
      <c r="H11261">
        <v>0.72726310457195131</v>
      </c>
      <c r="I11261" t="str">
        <f>VLOOKUP($B11261&amp;$E11261,'Employee List'!$A:$E,5,0)</f>
        <v>E-1265</v>
      </c>
    </row>
    <row r="11262" spans="1:9" x14ac:dyDescent="0.35">
      <c r="A11262" t="s">
        <v>1257</v>
      </c>
      <c r="B11262" t="s">
        <v>190</v>
      </c>
      <c r="C11262" t="s">
        <v>375</v>
      </c>
      <c r="D11262" t="s">
        <v>1272</v>
      </c>
      <c r="E11262" t="s">
        <v>29</v>
      </c>
      <c r="F11262">
        <v>17816</v>
      </c>
      <c r="G11262">
        <v>11241</v>
      </c>
      <c r="H11262">
        <v>0.63094970812752582</v>
      </c>
      <c r="I11262" t="str">
        <f>VLOOKUP($B11262&amp;$E11262,'Employee List'!$A:$E,5,0)</f>
        <v>E-1265</v>
      </c>
    </row>
    <row r="11263" spans="1:9" x14ac:dyDescent="0.35">
      <c r="A11263" t="s">
        <v>1257</v>
      </c>
      <c r="B11263" t="s">
        <v>190</v>
      </c>
      <c r="C11263" t="s">
        <v>375</v>
      </c>
      <c r="D11263" t="s">
        <v>1272</v>
      </c>
      <c r="E11263" t="s">
        <v>30</v>
      </c>
      <c r="F11263">
        <v>19142</v>
      </c>
      <c r="G11263">
        <v>7699</v>
      </c>
      <c r="H11263">
        <v>0.402204576324313</v>
      </c>
      <c r="I11263" t="str">
        <f>VLOOKUP($B11263&amp;$E11263,'Employee List'!$A:$E,5,0)</f>
        <v>E-1265</v>
      </c>
    </row>
    <row r="11264" spans="1:9" x14ac:dyDescent="0.35">
      <c r="A11264" t="s">
        <v>1257</v>
      </c>
      <c r="B11264" t="s">
        <v>190</v>
      </c>
      <c r="C11264" t="s">
        <v>375</v>
      </c>
      <c r="D11264" t="s">
        <v>1272</v>
      </c>
      <c r="E11264" t="s">
        <v>31</v>
      </c>
      <c r="F11264">
        <v>19761</v>
      </c>
      <c r="G11264">
        <v>10628</v>
      </c>
      <c r="H11264">
        <v>0.53782703304488644</v>
      </c>
      <c r="I11264" t="str">
        <f>VLOOKUP($B11264&amp;$E11264,'Employee List'!$A:$E,5,0)</f>
        <v>E-1265</v>
      </c>
    </row>
    <row r="11265" spans="1:9" x14ac:dyDescent="0.35">
      <c r="A11265" t="s">
        <v>1257</v>
      </c>
      <c r="B11265" t="s">
        <v>190</v>
      </c>
      <c r="C11265" t="s">
        <v>375</v>
      </c>
      <c r="D11265" t="s">
        <v>1259</v>
      </c>
      <c r="E11265" t="s">
        <v>29</v>
      </c>
      <c r="F11265">
        <v>63495</v>
      </c>
      <c r="G11265">
        <v>47250</v>
      </c>
      <c r="H11265">
        <v>0.744153082919915</v>
      </c>
      <c r="I11265" t="str">
        <f>VLOOKUP($B11265&amp;$E11265,'Employee List'!$A:$E,5,0)</f>
        <v>E-1265</v>
      </c>
    </row>
    <row r="11266" spans="1:9" x14ac:dyDescent="0.35">
      <c r="A11266" t="s">
        <v>1257</v>
      </c>
      <c r="B11266" t="s">
        <v>190</v>
      </c>
      <c r="C11266" t="s">
        <v>375</v>
      </c>
      <c r="D11266" t="s">
        <v>1259</v>
      </c>
      <c r="E11266" t="s">
        <v>30</v>
      </c>
      <c r="F11266">
        <v>68151</v>
      </c>
      <c r="G11266">
        <v>49055</v>
      </c>
      <c r="H11266">
        <v>0.71979868233775002</v>
      </c>
      <c r="I11266" t="str">
        <f>VLOOKUP($B11266&amp;$E11266,'Employee List'!$A:$E,5,0)</f>
        <v>E-1265</v>
      </c>
    </row>
    <row r="11267" spans="1:9" x14ac:dyDescent="0.35">
      <c r="A11267" t="s">
        <v>1257</v>
      </c>
      <c r="B11267" t="s">
        <v>190</v>
      </c>
      <c r="C11267" t="s">
        <v>375</v>
      </c>
      <c r="D11267" t="s">
        <v>1259</v>
      </c>
      <c r="E11267" t="s">
        <v>31</v>
      </c>
      <c r="F11267">
        <v>70289</v>
      </c>
      <c r="G11267">
        <v>52159</v>
      </c>
      <c r="H11267">
        <v>0.74206490346995979</v>
      </c>
      <c r="I11267" t="str">
        <f>VLOOKUP($B11267&amp;$E11267,'Employee List'!$A:$E,5,0)</f>
        <v>E-1265</v>
      </c>
    </row>
    <row r="11268" spans="1:9" x14ac:dyDescent="0.35">
      <c r="A11268" t="s">
        <v>1257</v>
      </c>
      <c r="B11268" t="s">
        <v>190</v>
      </c>
      <c r="C11268" t="s">
        <v>375</v>
      </c>
      <c r="D11268" t="s">
        <v>1273</v>
      </c>
      <c r="E11268" t="s">
        <v>29</v>
      </c>
      <c r="F11268">
        <v>11583</v>
      </c>
      <c r="G11268">
        <v>10999</v>
      </c>
      <c r="H11268">
        <v>0.9495812829146163</v>
      </c>
      <c r="I11268" t="str">
        <f>VLOOKUP($B11268&amp;$E11268,'Employee List'!$A:$E,5,0)</f>
        <v>E-1265</v>
      </c>
    </row>
    <row r="11269" spans="1:9" x14ac:dyDescent="0.35">
      <c r="A11269" t="s">
        <v>1257</v>
      </c>
      <c r="B11269" t="s">
        <v>190</v>
      </c>
      <c r="C11269" t="s">
        <v>375</v>
      </c>
      <c r="D11269" t="s">
        <v>1273</v>
      </c>
      <c r="E11269" t="s">
        <v>30</v>
      </c>
      <c r="F11269">
        <v>12273</v>
      </c>
      <c r="G11269">
        <v>9755</v>
      </c>
      <c r="H11269">
        <v>0.794834188869877</v>
      </c>
      <c r="I11269" t="str">
        <f>VLOOKUP($B11269&amp;$E11269,'Employee List'!$A:$E,5,0)</f>
        <v>E-1265</v>
      </c>
    </row>
    <row r="11270" spans="1:9" x14ac:dyDescent="0.35">
      <c r="A11270" t="s">
        <v>1257</v>
      </c>
      <c r="B11270" t="s">
        <v>190</v>
      </c>
      <c r="C11270" t="s">
        <v>375</v>
      </c>
      <c r="D11270" t="s">
        <v>1273</v>
      </c>
      <c r="E11270" t="s">
        <v>31</v>
      </c>
      <c r="F11270">
        <v>14504</v>
      </c>
      <c r="G11270">
        <v>9490</v>
      </c>
      <c r="H11270">
        <v>0.6543022614451186</v>
      </c>
      <c r="I11270" t="str">
        <f>VLOOKUP($B11270&amp;$E11270,'Employee List'!$A:$E,5,0)</f>
        <v>E-1265</v>
      </c>
    </row>
    <row r="11271" spans="1:9" x14ac:dyDescent="0.35">
      <c r="A11271" t="s">
        <v>1257</v>
      </c>
      <c r="B11271" t="s">
        <v>190</v>
      </c>
      <c r="C11271" t="s">
        <v>375</v>
      </c>
      <c r="D11271" t="s">
        <v>1275</v>
      </c>
      <c r="E11271" t="s">
        <v>29</v>
      </c>
      <c r="F11271">
        <v>2570</v>
      </c>
      <c r="G11271">
        <v>6277</v>
      </c>
      <c r="H11271">
        <v>2.4424124513618679</v>
      </c>
      <c r="I11271" t="str">
        <f>VLOOKUP($B11271&amp;$E11271,'Employee List'!$A:$E,5,0)</f>
        <v>E-1265</v>
      </c>
    </row>
    <row r="11272" spans="1:9" x14ac:dyDescent="0.35">
      <c r="A11272" t="s">
        <v>1257</v>
      </c>
      <c r="B11272" t="s">
        <v>190</v>
      </c>
      <c r="C11272" t="s">
        <v>375</v>
      </c>
      <c r="D11272" t="s">
        <v>1275</v>
      </c>
      <c r="E11272" t="s">
        <v>30</v>
      </c>
      <c r="F11272">
        <v>2205</v>
      </c>
      <c r="G11272">
        <v>6962</v>
      </c>
      <c r="H11272">
        <v>3.1573696145124717</v>
      </c>
      <c r="I11272" t="str">
        <f>VLOOKUP($B11272&amp;$E11272,'Employee List'!$A:$E,5,0)</f>
        <v>E-1265</v>
      </c>
    </row>
    <row r="11273" spans="1:9" x14ac:dyDescent="0.35">
      <c r="A11273" t="s">
        <v>1257</v>
      </c>
      <c r="B11273" t="s">
        <v>190</v>
      </c>
      <c r="C11273" t="s">
        <v>375</v>
      </c>
      <c r="D11273" t="s">
        <v>1275</v>
      </c>
      <c r="E11273" t="s">
        <v>31</v>
      </c>
      <c r="F11273">
        <v>1311</v>
      </c>
      <c r="G11273">
        <v>5506</v>
      </c>
      <c r="H11273">
        <v>4.1998474446987029</v>
      </c>
      <c r="I11273" t="str">
        <f>VLOOKUP($B11273&amp;$E11273,'Employee List'!$A:$E,5,0)</f>
        <v>E-1265</v>
      </c>
    </row>
    <row r="11274" spans="1:9" x14ac:dyDescent="0.35">
      <c r="A11274" t="s">
        <v>1257</v>
      </c>
      <c r="B11274" t="s">
        <v>190</v>
      </c>
      <c r="C11274" t="s">
        <v>375</v>
      </c>
      <c r="D11274" t="s">
        <v>1276</v>
      </c>
      <c r="E11274" t="s">
        <v>29</v>
      </c>
      <c r="F11274">
        <v>4558</v>
      </c>
      <c r="G11274">
        <v>5240</v>
      </c>
      <c r="H11274">
        <v>1.1496270293988591</v>
      </c>
      <c r="I11274" t="str">
        <f>VLOOKUP($B11274&amp;$E11274,'Employee List'!$A:$E,5,0)</f>
        <v>E-1265</v>
      </c>
    </row>
    <row r="11275" spans="1:9" x14ac:dyDescent="0.35">
      <c r="A11275" t="s">
        <v>1257</v>
      </c>
      <c r="B11275" t="s">
        <v>190</v>
      </c>
      <c r="C11275" t="s">
        <v>375</v>
      </c>
      <c r="D11275" t="s">
        <v>1276</v>
      </c>
      <c r="E11275" t="s">
        <v>30</v>
      </c>
      <c r="F11275">
        <v>5305</v>
      </c>
      <c r="G11275">
        <v>3044</v>
      </c>
      <c r="H11275">
        <v>0.57379830348727612</v>
      </c>
      <c r="I11275" t="str">
        <f>VLOOKUP($B11275&amp;$E11275,'Employee List'!$A:$E,5,0)</f>
        <v>E-1265</v>
      </c>
    </row>
    <row r="11276" spans="1:9" x14ac:dyDescent="0.35">
      <c r="A11276" t="s">
        <v>1257</v>
      </c>
      <c r="B11276" t="s">
        <v>190</v>
      </c>
      <c r="C11276" t="s">
        <v>375</v>
      </c>
      <c r="D11276" t="s">
        <v>1276</v>
      </c>
      <c r="E11276" t="s">
        <v>31</v>
      </c>
      <c r="F11276">
        <v>5086</v>
      </c>
      <c r="G11276">
        <v>3472</v>
      </c>
      <c r="H11276">
        <v>0.68265827762485254</v>
      </c>
      <c r="I11276" t="str">
        <f>VLOOKUP($B11276&amp;$E11276,'Employee List'!$A:$E,5,0)</f>
        <v>E-1265</v>
      </c>
    </row>
    <row r="11277" spans="1:9" x14ac:dyDescent="0.35">
      <c r="A11277" t="s">
        <v>1257</v>
      </c>
      <c r="B11277" t="s">
        <v>190</v>
      </c>
      <c r="C11277" t="s">
        <v>375</v>
      </c>
      <c r="D11277" t="s">
        <v>1277</v>
      </c>
      <c r="E11277" t="s">
        <v>29</v>
      </c>
      <c r="F11277">
        <v>24742</v>
      </c>
      <c r="G11277">
        <v>6843</v>
      </c>
      <c r="H11277">
        <v>0.27657424622100074</v>
      </c>
      <c r="I11277" t="str">
        <f>VLOOKUP($B11277&amp;$E11277,'Employee List'!$A:$E,5,0)</f>
        <v>E-1265</v>
      </c>
    </row>
    <row r="11278" spans="1:9" x14ac:dyDescent="0.35">
      <c r="A11278" t="s">
        <v>1257</v>
      </c>
      <c r="B11278" t="s">
        <v>190</v>
      </c>
      <c r="C11278" t="s">
        <v>375</v>
      </c>
      <c r="D11278" t="s">
        <v>1277</v>
      </c>
      <c r="E11278" t="s">
        <v>30</v>
      </c>
      <c r="F11278">
        <v>26397</v>
      </c>
      <c r="G11278">
        <v>4825</v>
      </c>
      <c r="H11278">
        <v>0.18278592264272456</v>
      </c>
      <c r="I11278" t="str">
        <f>VLOOKUP($B11278&amp;$E11278,'Employee List'!$A:$E,5,0)</f>
        <v>E-1265</v>
      </c>
    </row>
    <row r="11279" spans="1:9" x14ac:dyDescent="0.35">
      <c r="A11279" t="s">
        <v>1257</v>
      </c>
      <c r="B11279" t="s">
        <v>190</v>
      </c>
      <c r="C11279" t="s">
        <v>375</v>
      </c>
      <c r="D11279" t="s">
        <v>1277</v>
      </c>
      <c r="E11279" t="s">
        <v>31</v>
      </c>
      <c r="F11279">
        <v>24758</v>
      </c>
      <c r="G11279">
        <v>4627</v>
      </c>
      <c r="H11279">
        <v>0.18688908635592535</v>
      </c>
      <c r="I11279" t="str">
        <f>VLOOKUP($B11279&amp;$E11279,'Employee List'!$A:$E,5,0)</f>
        <v>E-1265</v>
      </c>
    </row>
    <row r="11280" spans="1:9" x14ac:dyDescent="0.35">
      <c r="A11280" t="s">
        <v>1257</v>
      </c>
      <c r="B11280" t="s">
        <v>190</v>
      </c>
      <c r="C11280" t="s">
        <v>375</v>
      </c>
      <c r="D11280" t="s">
        <v>1278</v>
      </c>
      <c r="E11280" t="s">
        <v>29</v>
      </c>
      <c r="F11280">
        <v>64395</v>
      </c>
      <c r="G11280">
        <v>46647</v>
      </c>
      <c r="H11280">
        <v>0.72438853948287907</v>
      </c>
      <c r="I11280" t="str">
        <f>VLOOKUP($B11280&amp;$E11280,'Employee List'!$A:$E,5,0)</f>
        <v>E-1265</v>
      </c>
    </row>
    <row r="11281" spans="1:9" x14ac:dyDescent="0.35">
      <c r="A11281" t="s">
        <v>1257</v>
      </c>
      <c r="B11281" t="s">
        <v>190</v>
      </c>
      <c r="C11281" t="s">
        <v>375</v>
      </c>
      <c r="D11281" t="s">
        <v>1278</v>
      </c>
      <c r="E11281" t="s">
        <v>30</v>
      </c>
      <c r="F11281">
        <v>67919</v>
      </c>
      <c r="G11281">
        <v>49099</v>
      </c>
      <c r="H11281">
        <v>0.72290522534195145</v>
      </c>
      <c r="I11281" t="str">
        <f>VLOOKUP($B11281&amp;$E11281,'Employee List'!$A:$E,5,0)</f>
        <v>E-1265</v>
      </c>
    </row>
    <row r="11282" spans="1:9" x14ac:dyDescent="0.35">
      <c r="A11282" t="s">
        <v>1257</v>
      </c>
      <c r="B11282" t="s">
        <v>190</v>
      </c>
      <c r="C11282" t="s">
        <v>375</v>
      </c>
      <c r="D11282" t="s">
        <v>1278</v>
      </c>
      <c r="E11282" t="s">
        <v>31</v>
      </c>
      <c r="F11282">
        <v>64024</v>
      </c>
      <c r="G11282">
        <v>28912</v>
      </c>
      <c r="H11282">
        <v>0.45158065725352992</v>
      </c>
      <c r="I11282" t="str">
        <f>VLOOKUP($B11282&amp;$E11282,'Employee List'!$A:$E,5,0)</f>
        <v>E-1265</v>
      </c>
    </row>
    <row r="11283" spans="1:9" x14ac:dyDescent="0.35">
      <c r="A11283" t="s">
        <v>1257</v>
      </c>
      <c r="B11283" t="s">
        <v>190</v>
      </c>
      <c r="C11283" t="s">
        <v>375</v>
      </c>
      <c r="D11283" t="s">
        <v>1279</v>
      </c>
      <c r="E11283" t="s">
        <v>29</v>
      </c>
      <c r="F11283">
        <v>5552</v>
      </c>
      <c r="G11283">
        <v>5036</v>
      </c>
      <c r="H11283">
        <v>0.90706051873198845</v>
      </c>
      <c r="I11283" t="str">
        <f>VLOOKUP($B11283&amp;$E11283,'Employee List'!$A:$E,5,0)</f>
        <v>E-1265</v>
      </c>
    </row>
    <row r="11284" spans="1:9" x14ac:dyDescent="0.35">
      <c r="A11284" t="s">
        <v>1257</v>
      </c>
      <c r="B11284" t="s">
        <v>190</v>
      </c>
      <c r="C11284" t="s">
        <v>375</v>
      </c>
      <c r="D11284" t="s">
        <v>1279</v>
      </c>
      <c r="E11284" t="s">
        <v>30</v>
      </c>
      <c r="F11284">
        <v>4594</v>
      </c>
      <c r="G11284">
        <v>4274</v>
      </c>
      <c r="H11284">
        <v>0.93034392686112322</v>
      </c>
      <c r="I11284" t="str">
        <f>VLOOKUP($B11284&amp;$E11284,'Employee List'!$A:$E,5,0)</f>
        <v>E-1265</v>
      </c>
    </row>
    <row r="11285" spans="1:9" x14ac:dyDescent="0.35">
      <c r="A11285" t="s">
        <v>1257</v>
      </c>
      <c r="B11285" t="s">
        <v>190</v>
      </c>
      <c r="C11285" t="s">
        <v>375</v>
      </c>
      <c r="D11285" t="s">
        <v>1279</v>
      </c>
      <c r="E11285" t="s">
        <v>31</v>
      </c>
      <c r="F11285">
        <v>7039</v>
      </c>
      <c r="G11285">
        <v>1008</v>
      </c>
      <c r="H11285">
        <v>0.14320215939764172</v>
      </c>
      <c r="I11285" t="str">
        <f>VLOOKUP($B11285&amp;$E11285,'Employee List'!$A:$E,5,0)</f>
        <v>E-1265</v>
      </c>
    </row>
    <row r="11286" spans="1:9" x14ac:dyDescent="0.35">
      <c r="A11286" t="s">
        <v>1257</v>
      </c>
      <c r="B11286" t="s">
        <v>190</v>
      </c>
      <c r="C11286" t="s">
        <v>375</v>
      </c>
      <c r="D11286" t="s">
        <v>1280</v>
      </c>
      <c r="E11286" t="s">
        <v>29</v>
      </c>
      <c r="F11286">
        <v>4103</v>
      </c>
      <c r="G11286">
        <v>5746</v>
      </c>
      <c r="H11286">
        <v>1.400438703387765</v>
      </c>
      <c r="I11286" t="str">
        <f>VLOOKUP($B11286&amp;$E11286,'Employee List'!$A:$E,5,0)</f>
        <v>E-1265</v>
      </c>
    </row>
    <row r="11287" spans="1:9" x14ac:dyDescent="0.35">
      <c r="A11287" t="s">
        <v>1257</v>
      </c>
      <c r="B11287" t="s">
        <v>190</v>
      </c>
      <c r="C11287" t="s">
        <v>375</v>
      </c>
      <c r="D11287" t="s">
        <v>1280</v>
      </c>
      <c r="E11287" t="s">
        <v>30</v>
      </c>
      <c r="F11287">
        <v>3166</v>
      </c>
      <c r="G11287">
        <v>1666</v>
      </c>
      <c r="H11287">
        <v>0.52621604548325962</v>
      </c>
      <c r="I11287" t="str">
        <f>VLOOKUP($B11287&amp;$E11287,'Employee List'!$A:$E,5,0)</f>
        <v>E-1265</v>
      </c>
    </row>
    <row r="11288" spans="1:9" x14ac:dyDescent="0.35">
      <c r="A11288" t="s">
        <v>1257</v>
      </c>
      <c r="B11288" t="s">
        <v>190</v>
      </c>
      <c r="C11288" t="s">
        <v>375</v>
      </c>
      <c r="D11288" t="s">
        <v>1280</v>
      </c>
      <c r="E11288" t="s">
        <v>31</v>
      </c>
      <c r="F11288">
        <v>1264</v>
      </c>
      <c r="G11288">
        <v>2640</v>
      </c>
      <c r="H11288">
        <v>2.0886075949367089</v>
      </c>
      <c r="I11288" t="str">
        <f>VLOOKUP($B11288&amp;$E11288,'Employee List'!$A:$E,5,0)</f>
        <v>E-1265</v>
      </c>
    </row>
    <row r="11289" spans="1:9" x14ac:dyDescent="0.35">
      <c r="A11289" t="s">
        <v>1257</v>
      </c>
      <c r="B11289" t="s">
        <v>190</v>
      </c>
      <c r="C11289" t="s">
        <v>375</v>
      </c>
      <c r="D11289" t="s">
        <v>1262</v>
      </c>
      <c r="E11289" t="s">
        <v>29</v>
      </c>
      <c r="F11289">
        <v>64198</v>
      </c>
      <c r="G11289">
        <v>64662</v>
      </c>
      <c r="H11289">
        <v>1.0072276394903268</v>
      </c>
      <c r="I11289" t="str">
        <f>VLOOKUP($B11289&amp;$E11289,'Employee List'!$A:$E,5,0)</f>
        <v>E-1265</v>
      </c>
    </row>
    <row r="11290" spans="1:9" x14ac:dyDescent="0.35">
      <c r="A11290" t="s">
        <v>1257</v>
      </c>
      <c r="B11290" t="s">
        <v>190</v>
      </c>
      <c r="C11290" t="s">
        <v>375</v>
      </c>
      <c r="D11290" t="s">
        <v>1262</v>
      </c>
      <c r="E11290" t="s">
        <v>30</v>
      </c>
      <c r="F11290">
        <v>66607</v>
      </c>
      <c r="G11290">
        <v>72133</v>
      </c>
      <c r="H11290">
        <v>1.0829642530064407</v>
      </c>
      <c r="I11290" t="str">
        <f>VLOOKUP($B11290&amp;$E11290,'Employee List'!$A:$E,5,0)</f>
        <v>E-1265</v>
      </c>
    </row>
    <row r="11291" spans="1:9" x14ac:dyDescent="0.35">
      <c r="A11291" t="s">
        <v>1257</v>
      </c>
      <c r="B11291" t="s">
        <v>190</v>
      </c>
      <c r="C11291" t="s">
        <v>375</v>
      </c>
      <c r="D11291" t="s">
        <v>1262</v>
      </c>
      <c r="E11291" t="s">
        <v>31</v>
      </c>
      <c r="F11291">
        <v>68910</v>
      </c>
      <c r="G11291">
        <v>60375</v>
      </c>
      <c r="H11291">
        <v>0.87614279494993474</v>
      </c>
      <c r="I11291" t="str">
        <f>VLOOKUP($B11291&amp;$E11291,'Employee List'!$A:$E,5,0)</f>
        <v>E-1265</v>
      </c>
    </row>
    <row r="11292" spans="1:9" x14ac:dyDescent="0.35">
      <c r="A11292" t="s">
        <v>1257</v>
      </c>
      <c r="B11292" t="s">
        <v>190</v>
      </c>
      <c r="C11292" t="s">
        <v>375</v>
      </c>
      <c r="D11292" t="s">
        <v>1282</v>
      </c>
      <c r="E11292" t="s">
        <v>30</v>
      </c>
      <c r="F11292">
        <v>6387</v>
      </c>
      <c r="G11292">
        <v>6206</v>
      </c>
      <c r="H11292">
        <v>0.97166118678565838</v>
      </c>
      <c r="I11292" t="str">
        <f>VLOOKUP($B11292&amp;$E11292,'Employee List'!$A:$E,5,0)</f>
        <v>E-1265</v>
      </c>
    </row>
    <row r="11293" spans="1:9" x14ac:dyDescent="0.35">
      <c r="A11293" t="s">
        <v>1257</v>
      </c>
      <c r="B11293" t="s">
        <v>190</v>
      </c>
      <c r="C11293" t="s">
        <v>375</v>
      </c>
      <c r="D11293" t="s">
        <v>1282</v>
      </c>
      <c r="E11293" t="s">
        <v>31</v>
      </c>
      <c r="F11293">
        <v>5705</v>
      </c>
      <c r="G11293">
        <v>4112</v>
      </c>
      <c r="H11293">
        <v>0.72077125328659075</v>
      </c>
      <c r="I11293" t="str">
        <f>VLOOKUP($B11293&amp;$E11293,'Employee List'!$A:$E,5,0)</f>
        <v>E-1265</v>
      </c>
    </row>
    <row r="11294" spans="1:9" x14ac:dyDescent="0.35">
      <c r="A11294" t="s">
        <v>1257</v>
      </c>
      <c r="B11294" t="s">
        <v>190</v>
      </c>
      <c r="C11294" t="s">
        <v>375</v>
      </c>
      <c r="D11294" t="s">
        <v>1281</v>
      </c>
      <c r="E11294" t="s">
        <v>29</v>
      </c>
      <c r="F11294">
        <v>6232</v>
      </c>
      <c r="G11294">
        <v>5595</v>
      </c>
      <c r="H11294">
        <v>0.89778562259306804</v>
      </c>
      <c r="I11294" t="str">
        <f>VLOOKUP($B11294&amp;$E11294,'Employee List'!$A:$E,5,0)</f>
        <v>E-1265</v>
      </c>
    </row>
    <row r="11295" spans="1:9" x14ac:dyDescent="0.35">
      <c r="A11295" t="s">
        <v>1257</v>
      </c>
      <c r="B11295" t="s">
        <v>190</v>
      </c>
      <c r="C11295" t="s">
        <v>375</v>
      </c>
      <c r="D11295" t="s">
        <v>1281</v>
      </c>
      <c r="E11295" t="s">
        <v>30</v>
      </c>
      <c r="F11295">
        <v>4900</v>
      </c>
      <c r="G11295">
        <v>8556</v>
      </c>
      <c r="H11295">
        <v>1.7461224489795919</v>
      </c>
      <c r="I11295" t="str">
        <f>VLOOKUP($B11295&amp;$E11295,'Employee List'!$A:$E,5,0)</f>
        <v>E-1265</v>
      </c>
    </row>
    <row r="11296" spans="1:9" x14ac:dyDescent="0.35">
      <c r="A11296" t="s">
        <v>1257</v>
      </c>
      <c r="B11296" t="s">
        <v>190</v>
      </c>
      <c r="C11296" t="s">
        <v>375</v>
      </c>
      <c r="D11296" t="s">
        <v>1281</v>
      </c>
      <c r="E11296" t="s">
        <v>31</v>
      </c>
      <c r="F11296">
        <v>3076</v>
      </c>
      <c r="G11296">
        <v>7606</v>
      </c>
      <c r="H11296">
        <v>2.4726918075422626</v>
      </c>
      <c r="I11296" t="str">
        <f>VLOOKUP($B11296&amp;$E11296,'Employee List'!$A:$E,5,0)</f>
        <v>E-1265</v>
      </c>
    </row>
    <row r="11297" spans="1:9" x14ac:dyDescent="0.35">
      <c r="A11297" t="s">
        <v>1257</v>
      </c>
      <c r="B11297" t="s">
        <v>191</v>
      </c>
      <c r="C11297" t="s">
        <v>375</v>
      </c>
      <c r="D11297" t="s">
        <v>1274</v>
      </c>
      <c r="E11297" t="s">
        <v>29</v>
      </c>
      <c r="F11297">
        <v>32358</v>
      </c>
      <c r="G11297">
        <v>34088</v>
      </c>
      <c r="H11297">
        <v>1.0534643673898263</v>
      </c>
      <c r="I11297" t="str">
        <f>VLOOKUP($B11297&amp;$E11297,'Employee List'!$A:$E,5,0)</f>
        <v>E-1266</v>
      </c>
    </row>
    <row r="11298" spans="1:9" x14ac:dyDescent="0.35">
      <c r="A11298" t="s">
        <v>1257</v>
      </c>
      <c r="B11298" t="s">
        <v>191</v>
      </c>
      <c r="C11298" t="s">
        <v>375</v>
      </c>
      <c r="D11298" t="s">
        <v>1274</v>
      </c>
      <c r="E11298" t="s">
        <v>30</v>
      </c>
      <c r="F11298">
        <v>31309</v>
      </c>
      <c r="G11298">
        <v>30428</v>
      </c>
      <c r="H11298">
        <v>0.97186112619374621</v>
      </c>
      <c r="I11298" t="str">
        <f>VLOOKUP($B11298&amp;$E11298,'Employee List'!$A:$E,5,0)</f>
        <v>E-1266</v>
      </c>
    </row>
    <row r="11299" spans="1:9" x14ac:dyDescent="0.35">
      <c r="A11299" t="s">
        <v>1257</v>
      </c>
      <c r="B11299" t="s">
        <v>191</v>
      </c>
      <c r="C11299" t="s">
        <v>375</v>
      </c>
      <c r="D11299" t="s">
        <v>1274</v>
      </c>
      <c r="E11299" t="s">
        <v>31</v>
      </c>
      <c r="F11299">
        <v>29854</v>
      </c>
      <c r="G11299">
        <v>30453</v>
      </c>
      <c r="H11299">
        <v>1.0200643129898841</v>
      </c>
      <c r="I11299" t="str">
        <f>VLOOKUP($B11299&amp;$E11299,'Employee List'!$A:$E,5,0)</f>
        <v>E-1266</v>
      </c>
    </row>
    <row r="11300" spans="1:9" x14ac:dyDescent="0.35">
      <c r="A11300" t="s">
        <v>1257</v>
      </c>
      <c r="B11300" t="s">
        <v>191</v>
      </c>
      <c r="C11300" t="s">
        <v>375</v>
      </c>
      <c r="D11300" t="s">
        <v>1263</v>
      </c>
      <c r="E11300" t="s">
        <v>29</v>
      </c>
      <c r="F11300">
        <v>1055</v>
      </c>
      <c r="G11300">
        <v>3410</v>
      </c>
      <c r="H11300">
        <v>3.2322274881516586</v>
      </c>
      <c r="I11300" t="str">
        <f>VLOOKUP($B11300&amp;$E11300,'Employee List'!$A:$E,5,0)</f>
        <v>E-1266</v>
      </c>
    </row>
    <row r="11301" spans="1:9" x14ac:dyDescent="0.35">
      <c r="A11301" t="s">
        <v>1257</v>
      </c>
      <c r="B11301" t="s">
        <v>191</v>
      </c>
      <c r="C11301" t="s">
        <v>375</v>
      </c>
      <c r="D11301" t="s">
        <v>1263</v>
      </c>
      <c r="E11301" t="s">
        <v>30</v>
      </c>
      <c r="F11301">
        <v>4665</v>
      </c>
      <c r="G11301">
        <v>4580</v>
      </c>
      <c r="H11301">
        <v>0.98177920685959275</v>
      </c>
      <c r="I11301" t="str">
        <f>VLOOKUP($B11301&amp;$E11301,'Employee List'!$A:$E,5,0)</f>
        <v>E-1266</v>
      </c>
    </row>
    <row r="11302" spans="1:9" x14ac:dyDescent="0.35">
      <c r="A11302" t="s">
        <v>1257</v>
      </c>
      <c r="B11302" t="s">
        <v>191</v>
      </c>
      <c r="C11302" t="s">
        <v>375</v>
      </c>
      <c r="D11302" t="s">
        <v>1263</v>
      </c>
      <c r="E11302" t="s">
        <v>31</v>
      </c>
      <c r="F11302">
        <v>4246</v>
      </c>
      <c r="G11302">
        <v>4853</v>
      </c>
      <c r="H11302">
        <v>1.1429580781912387</v>
      </c>
      <c r="I11302" t="str">
        <f>VLOOKUP($B11302&amp;$E11302,'Employee List'!$A:$E,5,0)</f>
        <v>E-1266</v>
      </c>
    </row>
    <row r="11303" spans="1:9" x14ac:dyDescent="0.35">
      <c r="A11303" t="s">
        <v>1257</v>
      </c>
      <c r="B11303" t="s">
        <v>191</v>
      </c>
      <c r="C11303" t="s">
        <v>375</v>
      </c>
      <c r="D11303" t="s">
        <v>1264</v>
      </c>
      <c r="E11303" t="s">
        <v>29</v>
      </c>
      <c r="F11303">
        <v>2137</v>
      </c>
      <c r="G11303">
        <v>3302</v>
      </c>
      <c r="H11303">
        <v>1.5451567618156294</v>
      </c>
      <c r="I11303" t="str">
        <f>VLOOKUP($B11303&amp;$E11303,'Employee List'!$A:$E,5,0)</f>
        <v>E-1266</v>
      </c>
    </row>
    <row r="11304" spans="1:9" x14ac:dyDescent="0.35">
      <c r="A11304" t="s">
        <v>1257</v>
      </c>
      <c r="B11304" t="s">
        <v>191</v>
      </c>
      <c r="C11304" t="s">
        <v>375</v>
      </c>
      <c r="D11304" t="s">
        <v>1264</v>
      </c>
      <c r="E11304" t="s">
        <v>30</v>
      </c>
      <c r="F11304">
        <v>1962</v>
      </c>
      <c r="G11304">
        <v>3253</v>
      </c>
      <c r="H11304">
        <v>1.6580020387359837</v>
      </c>
      <c r="I11304" t="str">
        <f>VLOOKUP($B11304&amp;$E11304,'Employee List'!$A:$E,5,0)</f>
        <v>E-1266</v>
      </c>
    </row>
    <row r="11305" spans="1:9" x14ac:dyDescent="0.35">
      <c r="A11305" t="s">
        <v>1257</v>
      </c>
      <c r="B11305" t="s">
        <v>191</v>
      </c>
      <c r="C11305" t="s">
        <v>375</v>
      </c>
      <c r="D11305" t="s">
        <v>1264</v>
      </c>
      <c r="E11305" t="s">
        <v>31</v>
      </c>
      <c r="F11305">
        <v>1085</v>
      </c>
      <c r="G11305">
        <v>4150</v>
      </c>
      <c r="H11305">
        <v>3.8248847926267282</v>
      </c>
      <c r="I11305" t="str">
        <f>VLOOKUP($B11305&amp;$E11305,'Employee List'!$A:$E,5,0)</f>
        <v>E-1266</v>
      </c>
    </row>
    <row r="11306" spans="1:9" x14ac:dyDescent="0.35">
      <c r="A11306" t="s">
        <v>1257</v>
      </c>
      <c r="B11306" t="s">
        <v>191</v>
      </c>
      <c r="C11306" t="s">
        <v>375</v>
      </c>
      <c r="D11306" t="s">
        <v>1265</v>
      </c>
      <c r="E11306" t="s">
        <v>29</v>
      </c>
      <c r="F11306">
        <v>3017</v>
      </c>
      <c r="G11306">
        <v>4160</v>
      </c>
      <c r="H11306">
        <v>1.3788531653960889</v>
      </c>
      <c r="I11306" t="str">
        <f>VLOOKUP($B11306&amp;$E11306,'Employee List'!$A:$E,5,0)</f>
        <v>E-1266</v>
      </c>
    </row>
    <row r="11307" spans="1:9" x14ac:dyDescent="0.35">
      <c r="A11307" t="s">
        <v>1257</v>
      </c>
      <c r="B11307" t="s">
        <v>191</v>
      </c>
      <c r="C11307" t="s">
        <v>375</v>
      </c>
      <c r="D11307" t="s">
        <v>1265</v>
      </c>
      <c r="E11307" t="s">
        <v>30</v>
      </c>
      <c r="F11307">
        <v>3584</v>
      </c>
      <c r="G11307">
        <v>7956</v>
      </c>
      <c r="H11307">
        <v>2.2198660714285716</v>
      </c>
      <c r="I11307" t="str">
        <f>VLOOKUP($B11307&amp;$E11307,'Employee List'!$A:$E,5,0)</f>
        <v>E-1266</v>
      </c>
    </row>
    <row r="11308" spans="1:9" x14ac:dyDescent="0.35">
      <c r="A11308" t="s">
        <v>1257</v>
      </c>
      <c r="B11308" t="s">
        <v>191</v>
      </c>
      <c r="C11308" t="s">
        <v>375</v>
      </c>
      <c r="D11308" t="s">
        <v>1265</v>
      </c>
      <c r="E11308" t="s">
        <v>31</v>
      </c>
      <c r="F11308">
        <v>3937</v>
      </c>
      <c r="G11308">
        <v>7692</v>
      </c>
      <c r="H11308">
        <v>1.9537719075438151</v>
      </c>
      <c r="I11308" t="str">
        <f>VLOOKUP($B11308&amp;$E11308,'Employee List'!$A:$E,5,0)</f>
        <v>E-1266</v>
      </c>
    </row>
    <row r="11309" spans="1:9" x14ac:dyDescent="0.35">
      <c r="A11309" t="s">
        <v>1257</v>
      </c>
      <c r="B11309" t="s">
        <v>191</v>
      </c>
      <c r="C11309" t="s">
        <v>375</v>
      </c>
      <c r="D11309" t="s">
        <v>1260</v>
      </c>
      <c r="E11309" t="s">
        <v>29</v>
      </c>
      <c r="F11309">
        <v>97579</v>
      </c>
      <c r="G11309">
        <v>65363</v>
      </c>
      <c r="H11309">
        <v>0.66984699576753193</v>
      </c>
      <c r="I11309" t="str">
        <f>VLOOKUP($B11309&amp;$E11309,'Employee List'!$A:$E,5,0)</f>
        <v>E-1266</v>
      </c>
    </row>
    <row r="11310" spans="1:9" x14ac:dyDescent="0.35">
      <c r="A11310" t="s">
        <v>1257</v>
      </c>
      <c r="B11310" t="s">
        <v>191</v>
      </c>
      <c r="C11310" t="s">
        <v>375</v>
      </c>
      <c r="D11310" t="s">
        <v>1260</v>
      </c>
      <c r="E11310" t="s">
        <v>30</v>
      </c>
      <c r="F11310">
        <v>95805</v>
      </c>
      <c r="G11310">
        <v>109104</v>
      </c>
      <c r="H11310">
        <v>1.1388132143416314</v>
      </c>
      <c r="I11310" t="str">
        <f>VLOOKUP($B11310&amp;$E11310,'Employee List'!$A:$E,5,0)</f>
        <v>E-1266</v>
      </c>
    </row>
    <row r="11311" spans="1:9" x14ac:dyDescent="0.35">
      <c r="A11311" t="s">
        <v>1257</v>
      </c>
      <c r="B11311" t="s">
        <v>191</v>
      </c>
      <c r="C11311" t="s">
        <v>375</v>
      </c>
      <c r="D11311" t="s">
        <v>1260</v>
      </c>
      <c r="E11311" t="s">
        <v>31</v>
      </c>
      <c r="F11311">
        <v>110104</v>
      </c>
      <c r="G11311">
        <v>146106</v>
      </c>
      <c r="H11311">
        <v>1.3269817626970863</v>
      </c>
      <c r="I11311" t="str">
        <f>VLOOKUP($B11311&amp;$E11311,'Employee List'!$A:$E,5,0)</f>
        <v>E-1266</v>
      </c>
    </row>
    <row r="11312" spans="1:9" x14ac:dyDescent="0.35">
      <c r="A11312" t="s">
        <v>1257</v>
      </c>
      <c r="B11312" t="s">
        <v>191</v>
      </c>
      <c r="C11312" t="s">
        <v>375</v>
      </c>
      <c r="D11312" t="s">
        <v>1261</v>
      </c>
      <c r="E11312" t="s">
        <v>29</v>
      </c>
      <c r="F11312">
        <v>52716</v>
      </c>
      <c r="G11312">
        <v>46493</v>
      </c>
      <c r="H11312">
        <v>0.88195234843311332</v>
      </c>
      <c r="I11312" t="str">
        <f>VLOOKUP($B11312&amp;$E11312,'Employee List'!$A:$E,5,0)</f>
        <v>E-1266</v>
      </c>
    </row>
    <row r="11313" spans="1:9" x14ac:dyDescent="0.35">
      <c r="A11313" t="s">
        <v>1257</v>
      </c>
      <c r="B11313" t="s">
        <v>191</v>
      </c>
      <c r="C11313" t="s">
        <v>375</v>
      </c>
      <c r="D11313" t="s">
        <v>1261</v>
      </c>
      <c r="E11313" t="s">
        <v>30</v>
      </c>
      <c r="F11313">
        <v>53172</v>
      </c>
      <c r="G11313">
        <v>73987</v>
      </c>
      <c r="H11313">
        <v>1.3914654329346272</v>
      </c>
      <c r="I11313" t="str">
        <f>VLOOKUP($B11313&amp;$E11313,'Employee List'!$A:$E,5,0)</f>
        <v>E-1266</v>
      </c>
    </row>
    <row r="11314" spans="1:9" x14ac:dyDescent="0.35">
      <c r="A11314" t="s">
        <v>1257</v>
      </c>
      <c r="B11314" t="s">
        <v>191</v>
      </c>
      <c r="C11314" t="s">
        <v>375</v>
      </c>
      <c r="D11314" t="s">
        <v>1261</v>
      </c>
      <c r="E11314" t="s">
        <v>31</v>
      </c>
      <c r="F11314">
        <v>52079</v>
      </c>
      <c r="G11314">
        <v>64623</v>
      </c>
      <c r="H11314">
        <v>1.2408648399546842</v>
      </c>
      <c r="I11314" t="str">
        <f>VLOOKUP($B11314&amp;$E11314,'Employee List'!$A:$E,5,0)</f>
        <v>E-1266</v>
      </c>
    </row>
    <row r="11315" spans="1:9" x14ac:dyDescent="0.35">
      <c r="A11315" t="s">
        <v>1257</v>
      </c>
      <c r="B11315" t="s">
        <v>191</v>
      </c>
      <c r="C11315" t="s">
        <v>375</v>
      </c>
      <c r="D11315" t="s">
        <v>1266</v>
      </c>
      <c r="E11315" t="s">
        <v>29</v>
      </c>
      <c r="F11315">
        <v>35635</v>
      </c>
      <c r="G11315">
        <v>39706</v>
      </c>
      <c r="H11315">
        <v>1.1142416163883822</v>
      </c>
      <c r="I11315" t="str">
        <f>VLOOKUP($B11315&amp;$E11315,'Employee List'!$A:$E,5,0)</f>
        <v>E-1266</v>
      </c>
    </row>
    <row r="11316" spans="1:9" x14ac:dyDescent="0.35">
      <c r="A11316" t="s">
        <v>1257</v>
      </c>
      <c r="B11316" t="s">
        <v>191</v>
      </c>
      <c r="C11316" t="s">
        <v>375</v>
      </c>
      <c r="D11316" t="s">
        <v>1266</v>
      </c>
      <c r="E11316" t="s">
        <v>30</v>
      </c>
      <c r="F11316">
        <v>36937</v>
      </c>
      <c r="G11316">
        <v>34947</v>
      </c>
      <c r="H11316">
        <v>0.94612448222649381</v>
      </c>
      <c r="I11316" t="str">
        <f>VLOOKUP($B11316&amp;$E11316,'Employee List'!$A:$E,5,0)</f>
        <v>E-1266</v>
      </c>
    </row>
    <row r="11317" spans="1:9" x14ac:dyDescent="0.35">
      <c r="A11317" t="s">
        <v>1257</v>
      </c>
      <c r="B11317" t="s">
        <v>191</v>
      </c>
      <c r="C11317" t="s">
        <v>375</v>
      </c>
      <c r="D11317" t="s">
        <v>1266</v>
      </c>
      <c r="E11317" t="s">
        <v>31</v>
      </c>
      <c r="F11317">
        <v>35294</v>
      </c>
      <c r="G11317">
        <v>33669</v>
      </c>
      <c r="H11317">
        <v>0.9539581798605995</v>
      </c>
      <c r="I11317" t="str">
        <f>VLOOKUP($B11317&amp;$E11317,'Employee List'!$A:$E,5,0)</f>
        <v>E-1266</v>
      </c>
    </row>
    <row r="11318" spans="1:9" x14ac:dyDescent="0.35">
      <c r="A11318" t="s">
        <v>1257</v>
      </c>
      <c r="B11318" t="s">
        <v>191</v>
      </c>
      <c r="C11318" t="s">
        <v>375</v>
      </c>
      <c r="D11318" t="s">
        <v>1267</v>
      </c>
      <c r="E11318" t="s">
        <v>29</v>
      </c>
      <c r="F11318">
        <v>19156</v>
      </c>
      <c r="G11318">
        <v>21814</v>
      </c>
      <c r="H11318">
        <v>1.1387554813113385</v>
      </c>
      <c r="I11318" t="str">
        <f>VLOOKUP($B11318&amp;$E11318,'Employee List'!$A:$E,5,0)</f>
        <v>E-1266</v>
      </c>
    </row>
    <row r="11319" spans="1:9" x14ac:dyDescent="0.35">
      <c r="A11319" t="s">
        <v>1257</v>
      </c>
      <c r="B11319" t="s">
        <v>191</v>
      </c>
      <c r="C11319" t="s">
        <v>375</v>
      </c>
      <c r="D11319" t="s">
        <v>1267</v>
      </c>
      <c r="E11319" t="s">
        <v>30</v>
      </c>
      <c r="F11319">
        <v>21077</v>
      </c>
      <c r="G11319">
        <v>15755</v>
      </c>
      <c r="H11319">
        <v>0.74749727190776671</v>
      </c>
      <c r="I11319" t="str">
        <f>VLOOKUP($B11319&amp;$E11319,'Employee List'!$A:$E,5,0)</f>
        <v>E-1266</v>
      </c>
    </row>
    <row r="11320" spans="1:9" x14ac:dyDescent="0.35">
      <c r="A11320" t="s">
        <v>1257</v>
      </c>
      <c r="B11320" t="s">
        <v>191</v>
      </c>
      <c r="C11320" t="s">
        <v>375</v>
      </c>
      <c r="D11320" t="s">
        <v>1267</v>
      </c>
      <c r="E11320" t="s">
        <v>31</v>
      </c>
      <c r="F11320">
        <v>19537</v>
      </c>
      <c r="G11320">
        <v>24670</v>
      </c>
      <c r="H11320">
        <v>1.2627322516251216</v>
      </c>
      <c r="I11320" t="str">
        <f>VLOOKUP($B11320&amp;$E11320,'Employee List'!$A:$E,5,0)</f>
        <v>E-1266</v>
      </c>
    </row>
    <row r="11321" spans="1:9" x14ac:dyDescent="0.35">
      <c r="A11321" t="s">
        <v>1257</v>
      </c>
      <c r="B11321" t="s">
        <v>191</v>
      </c>
      <c r="C11321" t="s">
        <v>375</v>
      </c>
      <c r="D11321" t="s">
        <v>1268</v>
      </c>
      <c r="E11321" t="s">
        <v>29</v>
      </c>
      <c r="F11321">
        <v>14063</v>
      </c>
      <c r="G11321">
        <v>11783</v>
      </c>
      <c r="H11321">
        <v>0.83787243120244614</v>
      </c>
      <c r="I11321" t="str">
        <f>VLOOKUP($B11321&amp;$E11321,'Employee List'!$A:$E,5,0)</f>
        <v>E-1266</v>
      </c>
    </row>
    <row r="11322" spans="1:9" x14ac:dyDescent="0.35">
      <c r="A11322" t="s">
        <v>1257</v>
      </c>
      <c r="B11322" t="s">
        <v>191</v>
      </c>
      <c r="C11322" t="s">
        <v>375</v>
      </c>
      <c r="D11322" t="s">
        <v>1268</v>
      </c>
      <c r="E11322" t="s">
        <v>30</v>
      </c>
      <c r="F11322">
        <v>12717</v>
      </c>
      <c r="G11322">
        <v>4391</v>
      </c>
      <c r="H11322">
        <v>0.34528583785483996</v>
      </c>
      <c r="I11322" t="str">
        <f>VLOOKUP($B11322&amp;$E11322,'Employee List'!$A:$E,5,0)</f>
        <v>E-1266</v>
      </c>
    </row>
    <row r="11323" spans="1:9" x14ac:dyDescent="0.35">
      <c r="A11323" t="s">
        <v>1257</v>
      </c>
      <c r="B11323" t="s">
        <v>191</v>
      </c>
      <c r="C11323" t="s">
        <v>375</v>
      </c>
      <c r="D11323" t="s">
        <v>1268</v>
      </c>
      <c r="E11323" t="s">
        <v>31</v>
      </c>
      <c r="F11323">
        <v>12410</v>
      </c>
      <c r="G11323">
        <v>7952</v>
      </c>
      <c r="H11323">
        <v>0.6407735697018534</v>
      </c>
      <c r="I11323" t="str">
        <f>VLOOKUP($B11323&amp;$E11323,'Employee List'!$A:$E,5,0)</f>
        <v>E-1266</v>
      </c>
    </row>
    <row r="11324" spans="1:9" x14ac:dyDescent="0.35">
      <c r="A11324" t="s">
        <v>1257</v>
      </c>
      <c r="B11324" t="s">
        <v>191</v>
      </c>
      <c r="C11324" t="s">
        <v>375</v>
      </c>
      <c r="D11324" t="s">
        <v>1269</v>
      </c>
      <c r="E11324" t="s">
        <v>29</v>
      </c>
      <c r="F11324">
        <v>4623</v>
      </c>
      <c r="G11324">
        <v>5425</v>
      </c>
      <c r="H11324">
        <v>1.1734804239671208</v>
      </c>
      <c r="I11324" t="str">
        <f>VLOOKUP($B11324&amp;$E11324,'Employee List'!$A:$E,5,0)</f>
        <v>E-1266</v>
      </c>
    </row>
    <row r="11325" spans="1:9" x14ac:dyDescent="0.35">
      <c r="A11325" t="s">
        <v>1257</v>
      </c>
      <c r="B11325" t="s">
        <v>191</v>
      </c>
      <c r="C11325" t="s">
        <v>375</v>
      </c>
      <c r="D11325" t="s">
        <v>1269</v>
      </c>
      <c r="E11325" t="s">
        <v>30</v>
      </c>
      <c r="F11325">
        <v>7157</v>
      </c>
      <c r="G11325">
        <v>13156</v>
      </c>
      <c r="H11325">
        <v>1.8382003632807042</v>
      </c>
      <c r="I11325" t="str">
        <f>VLOOKUP($B11325&amp;$E11325,'Employee List'!$A:$E,5,0)</f>
        <v>E-1266</v>
      </c>
    </row>
    <row r="11326" spans="1:9" x14ac:dyDescent="0.35">
      <c r="A11326" t="s">
        <v>1257</v>
      </c>
      <c r="B11326" t="s">
        <v>191</v>
      </c>
      <c r="C11326" t="s">
        <v>375</v>
      </c>
      <c r="D11326" t="s">
        <v>1269</v>
      </c>
      <c r="E11326" t="s">
        <v>31</v>
      </c>
      <c r="F11326">
        <v>3595</v>
      </c>
      <c r="G11326">
        <v>6236</v>
      </c>
      <c r="H11326">
        <v>1.7346314325452017</v>
      </c>
      <c r="I11326" t="str">
        <f>VLOOKUP($B11326&amp;$E11326,'Employee List'!$A:$E,5,0)</f>
        <v>E-1266</v>
      </c>
    </row>
    <row r="11327" spans="1:9" x14ac:dyDescent="0.35">
      <c r="A11327" t="s">
        <v>1257</v>
      </c>
      <c r="B11327" t="s">
        <v>191</v>
      </c>
      <c r="C11327" t="s">
        <v>375</v>
      </c>
      <c r="D11327" t="s">
        <v>1270</v>
      </c>
      <c r="E11327" t="s">
        <v>29</v>
      </c>
      <c r="F11327">
        <v>4258</v>
      </c>
      <c r="G11327">
        <v>4643</v>
      </c>
      <c r="H11327">
        <v>1.0904180366369187</v>
      </c>
      <c r="I11327" t="str">
        <f>VLOOKUP($B11327&amp;$E11327,'Employee List'!$A:$E,5,0)</f>
        <v>E-1266</v>
      </c>
    </row>
    <row r="11328" spans="1:9" x14ac:dyDescent="0.35">
      <c r="A11328" t="s">
        <v>1257</v>
      </c>
      <c r="B11328" t="s">
        <v>191</v>
      </c>
      <c r="C11328" t="s">
        <v>375</v>
      </c>
      <c r="D11328" t="s">
        <v>1270</v>
      </c>
      <c r="E11328" t="s">
        <v>30</v>
      </c>
      <c r="F11328">
        <v>6525</v>
      </c>
      <c r="G11328">
        <v>1701</v>
      </c>
      <c r="H11328">
        <v>0.26068965517241377</v>
      </c>
      <c r="I11328" t="str">
        <f>VLOOKUP($B11328&amp;$E11328,'Employee List'!$A:$E,5,0)</f>
        <v>E-1266</v>
      </c>
    </row>
    <row r="11329" spans="1:9" x14ac:dyDescent="0.35">
      <c r="A11329" t="s">
        <v>1257</v>
      </c>
      <c r="B11329" t="s">
        <v>191</v>
      </c>
      <c r="C11329" t="s">
        <v>375</v>
      </c>
      <c r="D11329" t="s">
        <v>1270</v>
      </c>
      <c r="E11329" t="s">
        <v>31</v>
      </c>
      <c r="F11329">
        <v>5816</v>
      </c>
      <c r="G11329">
        <v>4853</v>
      </c>
      <c r="H11329">
        <v>0.83442228335625857</v>
      </c>
      <c r="I11329" t="str">
        <f>VLOOKUP($B11329&amp;$E11329,'Employee List'!$A:$E,5,0)</f>
        <v>E-1266</v>
      </c>
    </row>
    <row r="11330" spans="1:9" x14ac:dyDescent="0.35">
      <c r="A11330" t="s">
        <v>1257</v>
      </c>
      <c r="B11330" t="s">
        <v>191</v>
      </c>
      <c r="C11330" t="s">
        <v>375</v>
      </c>
      <c r="D11330" t="s">
        <v>1271</v>
      </c>
      <c r="E11330" t="s">
        <v>29</v>
      </c>
      <c r="F11330">
        <v>6302</v>
      </c>
      <c r="G11330">
        <v>8052</v>
      </c>
      <c r="H11330">
        <v>1.2776896223421137</v>
      </c>
      <c r="I11330" t="str">
        <f>VLOOKUP($B11330&amp;$E11330,'Employee List'!$A:$E,5,0)</f>
        <v>E-1266</v>
      </c>
    </row>
    <row r="11331" spans="1:9" x14ac:dyDescent="0.35">
      <c r="A11331" t="s">
        <v>1257</v>
      </c>
      <c r="B11331" t="s">
        <v>191</v>
      </c>
      <c r="C11331" t="s">
        <v>375</v>
      </c>
      <c r="D11331" t="s">
        <v>1271</v>
      </c>
      <c r="E11331" t="s">
        <v>30</v>
      </c>
      <c r="F11331">
        <v>5484</v>
      </c>
      <c r="G11331">
        <v>10443</v>
      </c>
      <c r="H11331">
        <v>1.9042669584245075</v>
      </c>
      <c r="I11331" t="str">
        <f>VLOOKUP($B11331&amp;$E11331,'Employee List'!$A:$E,5,0)</f>
        <v>E-1266</v>
      </c>
    </row>
    <row r="11332" spans="1:9" x14ac:dyDescent="0.35">
      <c r="A11332" t="s">
        <v>1257</v>
      </c>
      <c r="B11332" t="s">
        <v>191</v>
      </c>
      <c r="C11332" t="s">
        <v>375</v>
      </c>
      <c r="D11332" t="s">
        <v>1271</v>
      </c>
      <c r="E11332" t="s">
        <v>31</v>
      </c>
      <c r="F11332">
        <v>8081</v>
      </c>
      <c r="G11332">
        <v>9874</v>
      </c>
      <c r="H11332">
        <v>1.2218784803860909</v>
      </c>
      <c r="I11332" t="str">
        <f>VLOOKUP($B11332&amp;$E11332,'Employee List'!$A:$E,5,0)</f>
        <v>E-1266</v>
      </c>
    </row>
    <row r="11333" spans="1:9" x14ac:dyDescent="0.35">
      <c r="A11333" t="s">
        <v>1257</v>
      </c>
      <c r="B11333" t="s">
        <v>191</v>
      </c>
      <c r="C11333" t="s">
        <v>375</v>
      </c>
      <c r="D11333" t="s">
        <v>1258</v>
      </c>
      <c r="E11333" t="s">
        <v>29</v>
      </c>
      <c r="F11333">
        <v>79058</v>
      </c>
      <c r="G11333">
        <v>110385</v>
      </c>
      <c r="H11333">
        <v>1.3962533835917934</v>
      </c>
      <c r="I11333" t="str">
        <f>VLOOKUP($B11333&amp;$E11333,'Employee List'!$A:$E,5,0)</f>
        <v>E-1266</v>
      </c>
    </row>
    <row r="11334" spans="1:9" x14ac:dyDescent="0.35">
      <c r="A11334" t="s">
        <v>1257</v>
      </c>
      <c r="B11334" t="s">
        <v>191</v>
      </c>
      <c r="C11334" t="s">
        <v>375</v>
      </c>
      <c r="D11334" t="s">
        <v>1258</v>
      </c>
      <c r="E11334" t="s">
        <v>30</v>
      </c>
      <c r="F11334">
        <v>77700</v>
      </c>
      <c r="G11334">
        <v>64489</v>
      </c>
      <c r="H11334">
        <v>0.82997425997426</v>
      </c>
      <c r="I11334" t="str">
        <f>VLOOKUP($B11334&amp;$E11334,'Employee List'!$A:$E,5,0)</f>
        <v>E-1266</v>
      </c>
    </row>
    <row r="11335" spans="1:9" x14ac:dyDescent="0.35">
      <c r="A11335" t="s">
        <v>1257</v>
      </c>
      <c r="B11335" t="s">
        <v>191</v>
      </c>
      <c r="C11335" t="s">
        <v>375</v>
      </c>
      <c r="D11335" t="s">
        <v>1258</v>
      </c>
      <c r="E11335" t="s">
        <v>31</v>
      </c>
      <c r="F11335">
        <v>70418</v>
      </c>
      <c r="G11335">
        <v>67667</v>
      </c>
      <c r="H11335">
        <v>0.96093328410349621</v>
      </c>
      <c r="I11335" t="str">
        <f>VLOOKUP($B11335&amp;$E11335,'Employee List'!$A:$E,5,0)</f>
        <v>E-1266</v>
      </c>
    </row>
    <row r="11336" spans="1:9" x14ac:dyDescent="0.35">
      <c r="A11336" t="s">
        <v>1257</v>
      </c>
      <c r="B11336" t="s">
        <v>191</v>
      </c>
      <c r="C11336" t="s">
        <v>375</v>
      </c>
      <c r="D11336" t="s">
        <v>1272</v>
      </c>
      <c r="E11336" t="s">
        <v>29</v>
      </c>
      <c r="F11336">
        <v>15308</v>
      </c>
      <c r="G11336">
        <v>8644</v>
      </c>
      <c r="H11336">
        <v>0.56467206689312777</v>
      </c>
      <c r="I11336" t="str">
        <f>VLOOKUP($B11336&amp;$E11336,'Employee List'!$A:$E,5,0)</f>
        <v>E-1266</v>
      </c>
    </row>
    <row r="11337" spans="1:9" x14ac:dyDescent="0.35">
      <c r="A11337" t="s">
        <v>1257</v>
      </c>
      <c r="B11337" t="s">
        <v>191</v>
      </c>
      <c r="C11337" t="s">
        <v>375</v>
      </c>
      <c r="D11337" t="s">
        <v>1272</v>
      </c>
      <c r="E11337" t="s">
        <v>30</v>
      </c>
      <c r="F11337">
        <v>15254</v>
      </c>
      <c r="G11337">
        <v>16793</v>
      </c>
      <c r="H11337">
        <v>1.1008915694244132</v>
      </c>
      <c r="I11337" t="str">
        <f>VLOOKUP($B11337&amp;$E11337,'Employee List'!$A:$E,5,0)</f>
        <v>E-1266</v>
      </c>
    </row>
    <row r="11338" spans="1:9" x14ac:dyDescent="0.35">
      <c r="A11338" t="s">
        <v>1257</v>
      </c>
      <c r="B11338" t="s">
        <v>191</v>
      </c>
      <c r="C11338" t="s">
        <v>375</v>
      </c>
      <c r="D11338" t="s">
        <v>1272</v>
      </c>
      <c r="E11338" t="s">
        <v>31</v>
      </c>
      <c r="F11338">
        <v>18958</v>
      </c>
      <c r="G11338">
        <v>20430</v>
      </c>
      <c r="H11338">
        <v>1.0776453212364174</v>
      </c>
      <c r="I11338" t="str">
        <f>VLOOKUP($B11338&amp;$E11338,'Employee List'!$A:$E,5,0)</f>
        <v>E-1266</v>
      </c>
    </row>
    <row r="11339" spans="1:9" x14ac:dyDescent="0.35">
      <c r="A11339" t="s">
        <v>1257</v>
      </c>
      <c r="B11339" t="s">
        <v>191</v>
      </c>
      <c r="C11339" t="s">
        <v>375</v>
      </c>
      <c r="D11339" t="s">
        <v>1259</v>
      </c>
      <c r="E11339" t="s">
        <v>29</v>
      </c>
      <c r="F11339">
        <v>34415</v>
      </c>
      <c r="G11339">
        <v>22760</v>
      </c>
      <c r="H11339">
        <v>0.66133953218073516</v>
      </c>
      <c r="I11339" t="str">
        <f>VLOOKUP($B11339&amp;$E11339,'Employee List'!$A:$E,5,0)</f>
        <v>E-1266</v>
      </c>
    </row>
    <row r="11340" spans="1:9" x14ac:dyDescent="0.35">
      <c r="A11340" t="s">
        <v>1257</v>
      </c>
      <c r="B11340" t="s">
        <v>191</v>
      </c>
      <c r="C11340" t="s">
        <v>375</v>
      </c>
      <c r="D11340" t="s">
        <v>1259</v>
      </c>
      <c r="E11340" t="s">
        <v>30</v>
      </c>
      <c r="F11340">
        <v>35065</v>
      </c>
      <c r="G11340">
        <v>19918</v>
      </c>
      <c r="H11340">
        <v>0.56803079994296302</v>
      </c>
      <c r="I11340" t="str">
        <f>VLOOKUP($B11340&amp;$E11340,'Employee List'!$A:$E,5,0)</f>
        <v>E-1266</v>
      </c>
    </row>
    <row r="11341" spans="1:9" x14ac:dyDescent="0.35">
      <c r="A11341" t="s">
        <v>1257</v>
      </c>
      <c r="B11341" t="s">
        <v>191</v>
      </c>
      <c r="C11341" t="s">
        <v>375</v>
      </c>
      <c r="D11341" t="s">
        <v>1259</v>
      </c>
      <c r="E11341" t="s">
        <v>31</v>
      </c>
      <c r="F11341">
        <v>34849</v>
      </c>
      <c r="G11341">
        <v>24778</v>
      </c>
      <c r="H11341">
        <v>0.71101035897730203</v>
      </c>
      <c r="I11341" t="str">
        <f>VLOOKUP($B11341&amp;$E11341,'Employee List'!$A:$E,5,0)</f>
        <v>E-1266</v>
      </c>
    </row>
    <row r="11342" spans="1:9" x14ac:dyDescent="0.35">
      <c r="A11342" t="s">
        <v>1257</v>
      </c>
      <c r="B11342" t="s">
        <v>191</v>
      </c>
      <c r="C11342" t="s">
        <v>375</v>
      </c>
      <c r="D11342" t="s">
        <v>1273</v>
      </c>
      <c r="E11342" t="s">
        <v>29</v>
      </c>
      <c r="F11342">
        <v>15825</v>
      </c>
      <c r="G11342">
        <v>16373</v>
      </c>
      <c r="H11342">
        <v>1.0346287519747235</v>
      </c>
      <c r="I11342" t="str">
        <f>VLOOKUP($B11342&amp;$E11342,'Employee List'!$A:$E,5,0)</f>
        <v>E-1266</v>
      </c>
    </row>
    <row r="11343" spans="1:9" x14ac:dyDescent="0.35">
      <c r="A11343" t="s">
        <v>1257</v>
      </c>
      <c r="B11343" t="s">
        <v>191</v>
      </c>
      <c r="C11343" t="s">
        <v>375</v>
      </c>
      <c r="D11343" t="s">
        <v>1273</v>
      </c>
      <c r="E11343" t="s">
        <v>30</v>
      </c>
      <c r="F11343">
        <v>16112</v>
      </c>
      <c r="G11343">
        <v>12838</v>
      </c>
      <c r="H11343">
        <v>0.79679741807348559</v>
      </c>
      <c r="I11343" t="str">
        <f>VLOOKUP($B11343&amp;$E11343,'Employee List'!$A:$E,5,0)</f>
        <v>E-1266</v>
      </c>
    </row>
    <row r="11344" spans="1:9" x14ac:dyDescent="0.35">
      <c r="A11344" t="s">
        <v>1257</v>
      </c>
      <c r="B11344" t="s">
        <v>191</v>
      </c>
      <c r="C11344" t="s">
        <v>375</v>
      </c>
      <c r="D11344" t="s">
        <v>1273</v>
      </c>
      <c r="E11344" t="s">
        <v>31</v>
      </c>
      <c r="F11344">
        <v>17171</v>
      </c>
      <c r="G11344">
        <v>14887</v>
      </c>
      <c r="H11344">
        <v>0.86698503290431539</v>
      </c>
      <c r="I11344" t="str">
        <f>VLOOKUP($B11344&amp;$E11344,'Employee List'!$A:$E,5,0)</f>
        <v>E-1266</v>
      </c>
    </row>
    <row r="11345" spans="1:9" x14ac:dyDescent="0.35">
      <c r="A11345" t="s">
        <v>1257</v>
      </c>
      <c r="B11345" t="s">
        <v>191</v>
      </c>
      <c r="C11345" t="s">
        <v>375</v>
      </c>
      <c r="D11345" t="s">
        <v>1275</v>
      </c>
      <c r="E11345" t="s">
        <v>29</v>
      </c>
      <c r="F11345">
        <v>1177</v>
      </c>
      <c r="G11345">
        <v>1192</v>
      </c>
      <c r="H11345">
        <v>1.0127442650807137</v>
      </c>
      <c r="I11345" t="str">
        <f>VLOOKUP($B11345&amp;$E11345,'Employee List'!$A:$E,5,0)</f>
        <v>E-1266</v>
      </c>
    </row>
    <row r="11346" spans="1:9" x14ac:dyDescent="0.35">
      <c r="A11346" t="s">
        <v>1257</v>
      </c>
      <c r="B11346" t="s">
        <v>191</v>
      </c>
      <c r="C11346" t="s">
        <v>375</v>
      </c>
      <c r="D11346" t="s">
        <v>1275</v>
      </c>
      <c r="E11346" t="s">
        <v>30</v>
      </c>
      <c r="F11346">
        <v>1469</v>
      </c>
      <c r="G11346">
        <v>2247</v>
      </c>
      <c r="H11346">
        <v>1.5296119809394146</v>
      </c>
      <c r="I11346" t="str">
        <f>VLOOKUP($B11346&amp;$E11346,'Employee List'!$A:$E,5,0)</f>
        <v>E-1266</v>
      </c>
    </row>
    <row r="11347" spans="1:9" x14ac:dyDescent="0.35">
      <c r="A11347" t="s">
        <v>1257</v>
      </c>
      <c r="B11347" t="s">
        <v>191</v>
      </c>
      <c r="C11347" t="s">
        <v>375</v>
      </c>
      <c r="D11347" t="s">
        <v>1275</v>
      </c>
      <c r="E11347" t="s">
        <v>31</v>
      </c>
      <c r="F11347">
        <v>1464</v>
      </c>
      <c r="G11347">
        <v>5766</v>
      </c>
      <c r="H11347">
        <v>3.9385245901639343</v>
      </c>
      <c r="I11347" t="str">
        <f>VLOOKUP($B11347&amp;$E11347,'Employee List'!$A:$E,5,0)</f>
        <v>E-1266</v>
      </c>
    </row>
    <row r="11348" spans="1:9" x14ac:dyDescent="0.35">
      <c r="A11348" t="s">
        <v>1257</v>
      </c>
      <c r="B11348" t="s">
        <v>191</v>
      </c>
      <c r="C11348" t="s">
        <v>375</v>
      </c>
      <c r="D11348" t="s">
        <v>1276</v>
      </c>
      <c r="E11348" t="s">
        <v>29</v>
      </c>
      <c r="F11348">
        <v>4936</v>
      </c>
      <c r="G11348">
        <v>3727</v>
      </c>
      <c r="H11348">
        <v>0.75506482982171796</v>
      </c>
      <c r="I11348" t="str">
        <f>VLOOKUP($B11348&amp;$E11348,'Employee List'!$A:$E,5,0)</f>
        <v>E-1266</v>
      </c>
    </row>
    <row r="11349" spans="1:9" x14ac:dyDescent="0.35">
      <c r="A11349" t="s">
        <v>1257</v>
      </c>
      <c r="B11349" t="s">
        <v>191</v>
      </c>
      <c r="C11349" t="s">
        <v>375</v>
      </c>
      <c r="D11349" t="s">
        <v>1276</v>
      </c>
      <c r="E11349" t="s">
        <v>30</v>
      </c>
      <c r="F11349">
        <v>4147</v>
      </c>
      <c r="G11349">
        <v>8995</v>
      </c>
      <c r="H11349">
        <v>2.1690378586930312</v>
      </c>
      <c r="I11349" t="str">
        <f>VLOOKUP($B11349&amp;$E11349,'Employee List'!$A:$E,5,0)</f>
        <v>E-1266</v>
      </c>
    </row>
    <row r="11350" spans="1:9" x14ac:dyDescent="0.35">
      <c r="A11350" t="s">
        <v>1257</v>
      </c>
      <c r="B11350" t="s">
        <v>191</v>
      </c>
      <c r="C11350" t="s">
        <v>375</v>
      </c>
      <c r="D11350" t="s">
        <v>1276</v>
      </c>
      <c r="E11350" t="s">
        <v>31</v>
      </c>
      <c r="F11350">
        <v>5984</v>
      </c>
      <c r="G11350">
        <v>10431</v>
      </c>
      <c r="H11350">
        <v>1.7431483957219251</v>
      </c>
      <c r="I11350" t="str">
        <f>VLOOKUP($B11350&amp;$E11350,'Employee List'!$A:$E,5,0)</f>
        <v>E-1266</v>
      </c>
    </row>
    <row r="11351" spans="1:9" x14ac:dyDescent="0.35">
      <c r="A11351" t="s">
        <v>1257</v>
      </c>
      <c r="B11351" t="s">
        <v>191</v>
      </c>
      <c r="C11351" t="s">
        <v>375</v>
      </c>
      <c r="D11351" t="s">
        <v>1277</v>
      </c>
      <c r="E11351" t="s">
        <v>29</v>
      </c>
      <c r="F11351">
        <v>7015</v>
      </c>
      <c r="G11351">
        <v>12443</v>
      </c>
      <c r="H11351">
        <v>1.7737704918032786</v>
      </c>
      <c r="I11351" t="str">
        <f>VLOOKUP($B11351&amp;$E11351,'Employee List'!$A:$E,5,0)</f>
        <v>E-1266</v>
      </c>
    </row>
    <row r="11352" spans="1:9" x14ac:dyDescent="0.35">
      <c r="A11352" t="s">
        <v>1257</v>
      </c>
      <c r="B11352" t="s">
        <v>191</v>
      </c>
      <c r="C11352" t="s">
        <v>375</v>
      </c>
      <c r="D11352" t="s">
        <v>1277</v>
      </c>
      <c r="E11352" t="s">
        <v>30</v>
      </c>
      <c r="F11352">
        <v>7962</v>
      </c>
      <c r="G11352">
        <v>10121</v>
      </c>
      <c r="H11352">
        <v>1.2711630243657372</v>
      </c>
      <c r="I11352" t="str">
        <f>VLOOKUP($B11352&amp;$E11352,'Employee List'!$A:$E,5,0)</f>
        <v>E-1266</v>
      </c>
    </row>
    <row r="11353" spans="1:9" x14ac:dyDescent="0.35">
      <c r="A11353" t="s">
        <v>1257</v>
      </c>
      <c r="B11353" t="s">
        <v>191</v>
      </c>
      <c r="C11353" t="s">
        <v>375</v>
      </c>
      <c r="D11353" t="s">
        <v>1277</v>
      </c>
      <c r="E11353" t="s">
        <v>31</v>
      </c>
      <c r="F11353">
        <v>6415</v>
      </c>
      <c r="G11353">
        <v>7335</v>
      </c>
      <c r="H11353">
        <v>1.1434138737334372</v>
      </c>
      <c r="I11353" t="str">
        <f>VLOOKUP($B11353&amp;$E11353,'Employee List'!$A:$E,5,0)</f>
        <v>E-1266</v>
      </c>
    </row>
    <row r="11354" spans="1:9" x14ac:dyDescent="0.35">
      <c r="A11354" t="s">
        <v>1257</v>
      </c>
      <c r="B11354" t="s">
        <v>191</v>
      </c>
      <c r="C11354" t="s">
        <v>375</v>
      </c>
      <c r="D11354" t="s">
        <v>1278</v>
      </c>
      <c r="E11354" t="s">
        <v>29</v>
      </c>
      <c r="F11354">
        <v>13550</v>
      </c>
      <c r="G11354">
        <v>9428</v>
      </c>
      <c r="H11354">
        <v>0.69579335793357933</v>
      </c>
      <c r="I11354" t="str">
        <f>VLOOKUP($B11354&amp;$E11354,'Employee List'!$A:$E,5,0)</f>
        <v>E-1266</v>
      </c>
    </row>
    <row r="11355" spans="1:9" x14ac:dyDescent="0.35">
      <c r="A11355" t="s">
        <v>1257</v>
      </c>
      <c r="B11355" t="s">
        <v>191</v>
      </c>
      <c r="C11355" t="s">
        <v>375</v>
      </c>
      <c r="D11355" t="s">
        <v>1278</v>
      </c>
      <c r="E11355" t="s">
        <v>30</v>
      </c>
      <c r="F11355">
        <v>12797</v>
      </c>
      <c r="G11355">
        <v>8116</v>
      </c>
      <c r="H11355">
        <v>0.63421114323669614</v>
      </c>
      <c r="I11355" t="str">
        <f>VLOOKUP($B11355&amp;$E11355,'Employee List'!$A:$E,5,0)</f>
        <v>E-1266</v>
      </c>
    </row>
    <row r="11356" spans="1:9" x14ac:dyDescent="0.35">
      <c r="A11356" t="s">
        <v>1257</v>
      </c>
      <c r="B11356" t="s">
        <v>191</v>
      </c>
      <c r="C11356" t="s">
        <v>375</v>
      </c>
      <c r="D11356" t="s">
        <v>1278</v>
      </c>
      <c r="E11356" t="s">
        <v>31</v>
      </c>
      <c r="F11356">
        <v>11704</v>
      </c>
      <c r="G11356">
        <v>7700</v>
      </c>
      <c r="H11356">
        <v>0.65789473684210531</v>
      </c>
      <c r="I11356" t="str">
        <f>VLOOKUP($B11356&amp;$E11356,'Employee List'!$A:$E,5,0)</f>
        <v>E-1266</v>
      </c>
    </row>
    <row r="11357" spans="1:9" x14ac:dyDescent="0.35">
      <c r="A11357" t="s">
        <v>1257</v>
      </c>
      <c r="B11357" t="s">
        <v>191</v>
      </c>
      <c r="C11357" t="s">
        <v>375</v>
      </c>
      <c r="D11357" t="s">
        <v>1279</v>
      </c>
      <c r="E11357" t="s">
        <v>29</v>
      </c>
      <c r="F11357">
        <v>4116</v>
      </c>
      <c r="G11357">
        <v>4685</v>
      </c>
      <c r="H11357">
        <v>1.1382410106899903</v>
      </c>
      <c r="I11357" t="str">
        <f>VLOOKUP($B11357&amp;$E11357,'Employee List'!$A:$E,5,0)</f>
        <v>E-1266</v>
      </c>
    </row>
    <row r="11358" spans="1:9" x14ac:dyDescent="0.35">
      <c r="A11358" t="s">
        <v>1257</v>
      </c>
      <c r="B11358" t="s">
        <v>191</v>
      </c>
      <c r="C11358" t="s">
        <v>375</v>
      </c>
      <c r="D11358" t="s">
        <v>1279</v>
      </c>
      <c r="E11358" t="s">
        <v>30</v>
      </c>
      <c r="F11358">
        <v>3400</v>
      </c>
      <c r="G11358">
        <v>3229</v>
      </c>
      <c r="H11358">
        <v>0.94970588235294118</v>
      </c>
      <c r="I11358" t="str">
        <f>VLOOKUP($B11358&amp;$E11358,'Employee List'!$A:$E,5,0)</f>
        <v>E-1266</v>
      </c>
    </row>
    <row r="11359" spans="1:9" x14ac:dyDescent="0.35">
      <c r="A11359" t="s">
        <v>1257</v>
      </c>
      <c r="B11359" t="s">
        <v>191</v>
      </c>
      <c r="C11359" t="s">
        <v>375</v>
      </c>
      <c r="D11359" t="s">
        <v>1279</v>
      </c>
      <c r="E11359" t="s">
        <v>31</v>
      </c>
      <c r="F11359">
        <v>3326</v>
      </c>
      <c r="G11359">
        <v>4453</v>
      </c>
      <c r="H11359">
        <v>1.3388454600120265</v>
      </c>
      <c r="I11359" t="str">
        <f>VLOOKUP($B11359&amp;$E11359,'Employee List'!$A:$E,5,0)</f>
        <v>E-1266</v>
      </c>
    </row>
    <row r="11360" spans="1:9" x14ac:dyDescent="0.35">
      <c r="A11360" t="s">
        <v>1257</v>
      </c>
      <c r="B11360" t="s">
        <v>191</v>
      </c>
      <c r="C11360" t="s">
        <v>375</v>
      </c>
      <c r="D11360" t="s">
        <v>1280</v>
      </c>
      <c r="E11360" t="s">
        <v>29</v>
      </c>
      <c r="F11360">
        <v>3249</v>
      </c>
      <c r="G11360">
        <v>1979</v>
      </c>
      <c r="H11360">
        <v>0.60911049553708829</v>
      </c>
      <c r="I11360" t="str">
        <f>VLOOKUP($B11360&amp;$E11360,'Employee List'!$A:$E,5,0)</f>
        <v>E-1266</v>
      </c>
    </row>
    <row r="11361" spans="1:9" x14ac:dyDescent="0.35">
      <c r="A11361" t="s">
        <v>1257</v>
      </c>
      <c r="B11361" t="s">
        <v>191</v>
      </c>
      <c r="C11361" t="s">
        <v>375</v>
      </c>
      <c r="D11361" t="s">
        <v>1280</v>
      </c>
      <c r="E11361" t="s">
        <v>30</v>
      </c>
      <c r="F11361">
        <v>1377</v>
      </c>
      <c r="G11361">
        <v>1394</v>
      </c>
      <c r="H11361">
        <v>1.0123456790123457</v>
      </c>
      <c r="I11361" t="str">
        <f>VLOOKUP($B11361&amp;$E11361,'Employee List'!$A:$E,5,0)</f>
        <v>E-1266</v>
      </c>
    </row>
    <row r="11362" spans="1:9" x14ac:dyDescent="0.35">
      <c r="A11362" t="s">
        <v>1257</v>
      </c>
      <c r="B11362" t="s">
        <v>191</v>
      </c>
      <c r="C11362" t="s">
        <v>375</v>
      </c>
      <c r="D11362" t="s">
        <v>1280</v>
      </c>
      <c r="E11362" t="s">
        <v>31</v>
      </c>
      <c r="F11362">
        <v>2293</v>
      </c>
      <c r="G11362">
        <v>1824</v>
      </c>
      <c r="H11362">
        <v>0.79546445704317492</v>
      </c>
      <c r="I11362" t="str">
        <f>VLOOKUP($B11362&amp;$E11362,'Employee List'!$A:$E,5,0)</f>
        <v>E-1266</v>
      </c>
    </row>
    <row r="11363" spans="1:9" x14ac:dyDescent="0.35">
      <c r="A11363" t="s">
        <v>1257</v>
      </c>
      <c r="B11363" t="s">
        <v>191</v>
      </c>
      <c r="C11363" t="s">
        <v>375</v>
      </c>
      <c r="D11363" t="s">
        <v>1262</v>
      </c>
      <c r="E11363" t="s">
        <v>29</v>
      </c>
      <c r="F11363">
        <v>27858</v>
      </c>
      <c r="G11363">
        <v>27308</v>
      </c>
      <c r="H11363">
        <v>0.98025701773278773</v>
      </c>
      <c r="I11363" t="str">
        <f>VLOOKUP($B11363&amp;$E11363,'Employee List'!$A:$E,5,0)</f>
        <v>E-1266</v>
      </c>
    </row>
    <row r="11364" spans="1:9" x14ac:dyDescent="0.35">
      <c r="A11364" t="s">
        <v>1257</v>
      </c>
      <c r="B11364" t="s">
        <v>191</v>
      </c>
      <c r="C11364" t="s">
        <v>375</v>
      </c>
      <c r="D11364" t="s">
        <v>1262</v>
      </c>
      <c r="E11364" t="s">
        <v>30</v>
      </c>
      <c r="F11364">
        <v>29097</v>
      </c>
      <c r="G11364">
        <v>27389</v>
      </c>
      <c r="H11364">
        <v>0.94129979035639411</v>
      </c>
      <c r="I11364" t="str">
        <f>VLOOKUP($B11364&amp;$E11364,'Employee List'!$A:$E,5,0)</f>
        <v>E-1266</v>
      </c>
    </row>
    <row r="11365" spans="1:9" x14ac:dyDescent="0.35">
      <c r="A11365" t="s">
        <v>1257</v>
      </c>
      <c r="B11365" t="s">
        <v>191</v>
      </c>
      <c r="C11365" t="s">
        <v>375</v>
      </c>
      <c r="D11365" t="s">
        <v>1262</v>
      </c>
      <c r="E11365" t="s">
        <v>31</v>
      </c>
      <c r="F11365">
        <v>28364</v>
      </c>
      <c r="G11365">
        <v>34194</v>
      </c>
      <c r="H11365">
        <v>1.2055422366379918</v>
      </c>
      <c r="I11365" t="str">
        <f>VLOOKUP($B11365&amp;$E11365,'Employee List'!$A:$E,5,0)</f>
        <v>E-1266</v>
      </c>
    </row>
    <row r="11366" spans="1:9" x14ac:dyDescent="0.35">
      <c r="A11366" t="s">
        <v>1257</v>
      </c>
      <c r="B11366" t="s">
        <v>191</v>
      </c>
      <c r="C11366" t="s">
        <v>375</v>
      </c>
      <c r="D11366" t="s">
        <v>1281</v>
      </c>
      <c r="E11366" t="s">
        <v>29</v>
      </c>
      <c r="F11366">
        <v>4771</v>
      </c>
      <c r="G11366">
        <v>10129</v>
      </c>
      <c r="H11366">
        <v>2.1230350031439951</v>
      </c>
      <c r="I11366" t="str">
        <f>VLOOKUP($B11366&amp;$E11366,'Employee List'!$A:$E,5,0)</f>
        <v>E-1266</v>
      </c>
    </row>
    <row r="11367" spans="1:9" x14ac:dyDescent="0.35">
      <c r="A11367" t="s">
        <v>1257</v>
      </c>
      <c r="B11367" t="s">
        <v>191</v>
      </c>
      <c r="C11367" t="s">
        <v>375</v>
      </c>
      <c r="D11367" t="s">
        <v>1281</v>
      </c>
      <c r="E11367" t="s">
        <v>30</v>
      </c>
      <c r="F11367">
        <v>5190</v>
      </c>
      <c r="G11367">
        <v>9821</v>
      </c>
      <c r="H11367">
        <v>1.8922928709055877</v>
      </c>
      <c r="I11367" t="str">
        <f>VLOOKUP($B11367&amp;$E11367,'Employee List'!$A:$E,5,0)</f>
        <v>E-1266</v>
      </c>
    </row>
    <row r="11368" spans="1:9" x14ac:dyDescent="0.35">
      <c r="A11368" t="s">
        <v>1257</v>
      </c>
      <c r="B11368" t="s">
        <v>191</v>
      </c>
      <c r="C11368" t="s">
        <v>375</v>
      </c>
      <c r="D11368" t="s">
        <v>1281</v>
      </c>
      <c r="E11368" t="s">
        <v>31</v>
      </c>
      <c r="F11368">
        <v>7870</v>
      </c>
      <c r="G11368">
        <v>6071</v>
      </c>
      <c r="H11368">
        <v>0.77141041931385002</v>
      </c>
      <c r="I11368" t="str">
        <f>VLOOKUP($B11368&amp;$E11368,'Employee List'!$A:$E,5,0)</f>
        <v>E-1266</v>
      </c>
    </row>
    <row r="11369" spans="1:9" x14ac:dyDescent="0.35">
      <c r="A11369" t="s">
        <v>1257</v>
      </c>
      <c r="B11369" t="s">
        <v>192</v>
      </c>
      <c r="C11369" t="s">
        <v>375</v>
      </c>
      <c r="D11369" t="s">
        <v>1274</v>
      </c>
      <c r="E11369" t="s">
        <v>29</v>
      </c>
      <c r="F11369">
        <v>33334</v>
      </c>
      <c r="G11369">
        <v>27222</v>
      </c>
      <c r="H11369">
        <v>0.81664366712665748</v>
      </c>
      <c r="I11369" t="str">
        <f>VLOOKUP($B11369&amp;$E11369,'Employee List'!$A:$E,5,0)</f>
        <v>E-1267</v>
      </c>
    </row>
    <row r="11370" spans="1:9" x14ac:dyDescent="0.35">
      <c r="A11370" t="s">
        <v>1257</v>
      </c>
      <c r="B11370" t="s">
        <v>192</v>
      </c>
      <c r="C11370" t="s">
        <v>375</v>
      </c>
      <c r="D11370" t="s">
        <v>1274</v>
      </c>
      <c r="E11370" t="s">
        <v>30</v>
      </c>
      <c r="F11370">
        <v>35539</v>
      </c>
      <c r="G11370">
        <v>22571</v>
      </c>
      <c r="H11370">
        <v>0.63510509581023666</v>
      </c>
      <c r="I11370" t="str">
        <f>VLOOKUP($B11370&amp;$E11370,'Employee List'!$A:$E,5,0)</f>
        <v>E-1267</v>
      </c>
    </row>
    <row r="11371" spans="1:9" x14ac:dyDescent="0.35">
      <c r="A11371" t="s">
        <v>1257</v>
      </c>
      <c r="B11371" t="s">
        <v>192</v>
      </c>
      <c r="C11371" t="s">
        <v>375</v>
      </c>
      <c r="D11371" t="s">
        <v>1274</v>
      </c>
      <c r="E11371" t="s">
        <v>31</v>
      </c>
      <c r="F11371">
        <v>35807</v>
      </c>
      <c r="G11371">
        <v>20090</v>
      </c>
      <c r="H11371">
        <v>0.56106347920797606</v>
      </c>
      <c r="I11371" t="str">
        <f>VLOOKUP($B11371&amp;$E11371,'Employee List'!$A:$E,5,0)</f>
        <v>E-1267</v>
      </c>
    </row>
    <row r="11372" spans="1:9" x14ac:dyDescent="0.35">
      <c r="A11372" t="s">
        <v>1257</v>
      </c>
      <c r="B11372" t="s">
        <v>192</v>
      </c>
      <c r="C11372" t="s">
        <v>375</v>
      </c>
      <c r="D11372" t="s">
        <v>1263</v>
      </c>
      <c r="E11372" t="s">
        <v>29</v>
      </c>
      <c r="F11372">
        <v>2835</v>
      </c>
      <c r="G11372">
        <v>2165</v>
      </c>
      <c r="H11372">
        <v>0.76366843033509701</v>
      </c>
      <c r="I11372" t="str">
        <f>VLOOKUP($B11372&amp;$E11372,'Employee List'!$A:$E,5,0)</f>
        <v>E-1267</v>
      </c>
    </row>
    <row r="11373" spans="1:9" x14ac:dyDescent="0.35">
      <c r="A11373" t="s">
        <v>1257</v>
      </c>
      <c r="B11373" t="s">
        <v>192</v>
      </c>
      <c r="C11373" t="s">
        <v>375</v>
      </c>
      <c r="D11373" t="s">
        <v>1263</v>
      </c>
      <c r="E11373" t="s">
        <v>30</v>
      </c>
      <c r="F11373">
        <v>2755</v>
      </c>
      <c r="G11373">
        <v>3434</v>
      </c>
      <c r="H11373">
        <v>1.2464609800362976</v>
      </c>
      <c r="I11373" t="str">
        <f>VLOOKUP($B11373&amp;$E11373,'Employee List'!$A:$E,5,0)</f>
        <v>E-1267</v>
      </c>
    </row>
    <row r="11374" spans="1:9" x14ac:dyDescent="0.35">
      <c r="A11374" t="s">
        <v>1257</v>
      </c>
      <c r="B11374" t="s">
        <v>192</v>
      </c>
      <c r="C11374" t="s">
        <v>375</v>
      </c>
      <c r="D11374" t="s">
        <v>1263</v>
      </c>
      <c r="E11374" t="s">
        <v>31</v>
      </c>
      <c r="F11374">
        <v>3427</v>
      </c>
      <c r="G11374">
        <v>1922</v>
      </c>
      <c r="H11374">
        <v>0.56084038517653922</v>
      </c>
      <c r="I11374" t="str">
        <f>VLOOKUP($B11374&amp;$E11374,'Employee List'!$A:$E,5,0)</f>
        <v>E-1267</v>
      </c>
    </row>
    <row r="11375" spans="1:9" x14ac:dyDescent="0.35">
      <c r="A11375" t="s">
        <v>1257</v>
      </c>
      <c r="B11375" t="s">
        <v>192</v>
      </c>
      <c r="C11375" t="s">
        <v>375</v>
      </c>
      <c r="D11375" t="s">
        <v>1264</v>
      </c>
      <c r="E11375" t="s">
        <v>29</v>
      </c>
      <c r="F11375">
        <v>3478</v>
      </c>
      <c r="G11375">
        <v>1867</v>
      </c>
      <c r="H11375">
        <v>0.53680276020701556</v>
      </c>
      <c r="I11375" t="str">
        <f>VLOOKUP($B11375&amp;$E11375,'Employee List'!$A:$E,5,0)</f>
        <v>E-1267</v>
      </c>
    </row>
    <row r="11376" spans="1:9" x14ac:dyDescent="0.35">
      <c r="A11376" t="s">
        <v>1257</v>
      </c>
      <c r="B11376" t="s">
        <v>192</v>
      </c>
      <c r="C11376" t="s">
        <v>375</v>
      </c>
      <c r="D11376" t="s">
        <v>1264</v>
      </c>
      <c r="E11376" t="s">
        <v>30</v>
      </c>
      <c r="F11376">
        <v>4958</v>
      </c>
      <c r="G11376">
        <v>3534</v>
      </c>
      <c r="H11376">
        <v>0.71278741427995163</v>
      </c>
      <c r="I11376" t="str">
        <f>VLOOKUP($B11376&amp;$E11376,'Employee List'!$A:$E,5,0)</f>
        <v>E-1267</v>
      </c>
    </row>
    <row r="11377" spans="1:9" x14ac:dyDescent="0.35">
      <c r="A11377" t="s">
        <v>1257</v>
      </c>
      <c r="B11377" t="s">
        <v>192</v>
      </c>
      <c r="C11377" t="s">
        <v>375</v>
      </c>
      <c r="D11377" t="s">
        <v>1264</v>
      </c>
      <c r="E11377" t="s">
        <v>31</v>
      </c>
      <c r="F11377">
        <v>2542</v>
      </c>
      <c r="G11377">
        <v>3101</v>
      </c>
      <c r="H11377">
        <v>1.2199055861526358</v>
      </c>
      <c r="I11377" t="str">
        <f>VLOOKUP($B11377&amp;$E11377,'Employee List'!$A:$E,5,0)</f>
        <v>E-1267</v>
      </c>
    </row>
    <row r="11378" spans="1:9" x14ac:dyDescent="0.35">
      <c r="A11378" t="s">
        <v>1257</v>
      </c>
      <c r="B11378" t="s">
        <v>192</v>
      </c>
      <c r="C11378" t="s">
        <v>375</v>
      </c>
      <c r="D11378" t="s">
        <v>1265</v>
      </c>
      <c r="E11378" t="s">
        <v>29</v>
      </c>
      <c r="F11378">
        <v>12671</v>
      </c>
      <c r="G11378">
        <v>18173</v>
      </c>
      <c r="H11378">
        <v>1.4342198721490016</v>
      </c>
      <c r="I11378" t="str">
        <f>VLOOKUP($B11378&amp;$E11378,'Employee List'!$A:$E,5,0)</f>
        <v>E-1267</v>
      </c>
    </row>
    <row r="11379" spans="1:9" x14ac:dyDescent="0.35">
      <c r="A11379" t="s">
        <v>1257</v>
      </c>
      <c r="B11379" t="s">
        <v>192</v>
      </c>
      <c r="C11379" t="s">
        <v>375</v>
      </c>
      <c r="D11379" t="s">
        <v>1265</v>
      </c>
      <c r="E11379" t="s">
        <v>30</v>
      </c>
      <c r="F11379">
        <v>13539</v>
      </c>
      <c r="G11379">
        <v>7249</v>
      </c>
      <c r="H11379">
        <v>0.5354162050372997</v>
      </c>
      <c r="I11379" t="str">
        <f>VLOOKUP($B11379&amp;$E11379,'Employee List'!$A:$E,5,0)</f>
        <v>E-1267</v>
      </c>
    </row>
    <row r="11380" spans="1:9" x14ac:dyDescent="0.35">
      <c r="A11380" t="s">
        <v>1257</v>
      </c>
      <c r="B11380" t="s">
        <v>192</v>
      </c>
      <c r="C11380" t="s">
        <v>375</v>
      </c>
      <c r="D11380" t="s">
        <v>1265</v>
      </c>
      <c r="E11380" t="s">
        <v>31</v>
      </c>
      <c r="F11380">
        <v>11331</v>
      </c>
      <c r="G11380">
        <v>14632</v>
      </c>
      <c r="H11380">
        <v>1.2913246844938664</v>
      </c>
      <c r="I11380" t="str">
        <f>VLOOKUP($B11380&amp;$E11380,'Employee List'!$A:$E,5,0)</f>
        <v>E-1267</v>
      </c>
    </row>
    <row r="11381" spans="1:9" x14ac:dyDescent="0.35">
      <c r="A11381" t="s">
        <v>1257</v>
      </c>
      <c r="B11381" t="s">
        <v>192</v>
      </c>
      <c r="C11381" t="s">
        <v>375</v>
      </c>
      <c r="D11381" t="s">
        <v>1260</v>
      </c>
      <c r="E11381" t="s">
        <v>29</v>
      </c>
      <c r="F11381">
        <v>135313</v>
      </c>
      <c r="G11381">
        <v>104320</v>
      </c>
      <c r="H11381">
        <v>0.77095327130430924</v>
      </c>
      <c r="I11381" t="str">
        <f>VLOOKUP($B11381&amp;$E11381,'Employee List'!$A:$E,5,0)</f>
        <v>E-1267</v>
      </c>
    </row>
    <row r="11382" spans="1:9" x14ac:dyDescent="0.35">
      <c r="A11382" t="s">
        <v>1257</v>
      </c>
      <c r="B11382" t="s">
        <v>192</v>
      </c>
      <c r="C11382" t="s">
        <v>375</v>
      </c>
      <c r="D11382" t="s">
        <v>1260</v>
      </c>
      <c r="E11382" t="s">
        <v>30</v>
      </c>
      <c r="F11382">
        <v>135573</v>
      </c>
      <c r="G11382">
        <v>145020</v>
      </c>
      <c r="H11382">
        <v>1.0696820163306853</v>
      </c>
      <c r="I11382" t="str">
        <f>VLOOKUP($B11382&amp;$E11382,'Employee List'!$A:$E,5,0)</f>
        <v>E-1267</v>
      </c>
    </row>
    <row r="11383" spans="1:9" x14ac:dyDescent="0.35">
      <c r="A11383" t="s">
        <v>1257</v>
      </c>
      <c r="B11383" t="s">
        <v>192</v>
      </c>
      <c r="C11383" t="s">
        <v>375</v>
      </c>
      <c r="D11383" t="s">
        <v>1260</v>
      </c>
      <c r="E11383" t="s">
        <v>31</v>
      </c>
      <c r="F11383">
        <v>155114</v>
      </c>
      <c r="G11383">
        <v>206408</v>
      </c>
      <c r="H11383">
        <v>1.3306858181724408</v>
      </c>
      <c r="I11383" t="str">
        <f>VLOOKUP($B11383&amp;$E11383,'Employee List'!$A:$E,5,0)</f>
        <v>E-1267</v>
      </c>
    </row>
    <row r="11384" spans="1:9" x14ac:dyDescent="0.35">
      <c r="A11384" t="s">
        <v>1257</v>
      </c>
      <c r="B11384" t="s">
        <v>192</v>
      </c>
      <c r="C11384" t="s">
        <v>375</v>
      </c>
      <c r="D11384" t="s">
        <v>1261</v>
      </c>
      <c r="E11384" t="s">
        <v>29</v>
      </c>
      <c r="F11384">
        <v>57730</v>
      </c>
      <c r="G11384">
        <v>56594</v>
      </c>
      <c r="H11384">
        <v>0.9803221895028581</v>
      </c>
      <c r="I11384" t="str">
        <f>VLOOKUP($B11384&amp;$E11384,'Employee List'!$A:$E,5,0)</f>
        <v>E-1267</v>
      </c>
    </row>
    <row r="11385" spans="1:9" x14ac:dyDescent="0.35">
      <c r="A11385" t="s">
        <v>1257</v>
      </c>
      <c r="B11385" t="s">
        <v>192</v>
      </c>
      <c r="C11385" t="s">
        <v>375</v>
      </c>
      <c r="D11385" t="s">
        <v>1261</v>
      </c>
      <c r="E11385" t="s">
        <v>30</v>
      </c>
      <c r="F11385">
        <v>59920</v>
      </c>
      <c r="G11385">
        <v>68697</v>
      </c>
      <c r="H11385">
        <v>1.1464786381842456</v>
      </c>
      <c r="I11385" t="str">
        <f>VLOOKUP($B11385&amp;$E11385,'Employee List'!$A:$E,5,0)</f>
        <v>E-1267</v>
      </c>
    </row>
    <row r="11386" spans="1:9" x14ac:dyDescent="0.35">
      <c r="A11386" t="s">
        <v>1257</v>
      </c>
      <c r="B11386" t="s">
        <v>192</v>
      </c>
      <c r="C11386" t="s">
        <v>375</v>
      </c>
      <c r="D11386" t="s">
        <v>1261</v>
      </c>
      <c r="E11386" t="s">
        <v>31</v>
      </c>
      <c r="F11386">
        <v>62103</v>
      </c>
      <c r="G11386">
        <v>61214</v>
      </c>
      <c r="H11386">
        <v>0.98568507157464214</v>
      </c>
      <c r="I11386" t="str">
        <f>VLOOKUP($B11386&amp;$E11386,'Employee List'!$A:$E,5,0)</f>
        <v>E-1267</v>
      </c>
    </row>
    <row r="11387" spans="1:9" x14ac:dyDescent="0.35">
      <c r="A11387" t="s">
        <v>1257</v>
      </c>
      <c r="B11387" t="s">
        <v>192</v>
      </c>
      <c r="C11387" t="s">
        <v>375</v>
      </c>
      <c r="D11387" t="s">
        <v>1266</v>
      </c>
      <c r="E11387" t="s">
        <v>29</v>
      </c>
      <c r="F11387">
        <v>46712</v>
      </c>
      <c r="G11387">
        <v>61398</v>
      </c>
      <c r="H11387">
        <v>1.3143945881144032</v>
      </c>
      <c r="I11387" t="str">
        <f>VLOOKUP($B11387&amp;$E11387,'Employee List'!$A:$E,5,0)</f>
        <v>E-1267</v>
      </c>
    </row>
    <row r="11388" spans="1:9" x14ac:dyDescent="0.35">
      <c r="A11388" t="s">
        <v>1257</v>
      </c>
      <c r="B11388" t="s">
        <v>192</v>
      </c>
      <c r="C11388" t="s">
        <v>375</v>
      </c>
      <c r="D11388" t="s">
        <v>1266</v>
      </c>
      <c r="E11388" t="s">
        <v>30</v>
      </c>
      <c r="F11388">
        <v>47155</v>
      </c>
      <c r="G11388">
        <v>37104</v>
      </c>
      <c r="H11388">
        <v>0.78685187148764713</v>
      </c>
      <c r="I11388" t="str">
        <f>VLOOKUP($B11388&amp;$E11388,'Employee List'!$A:$E,5,0)</f>
        <v>E-1267</v>
      </c>
    </row>
    <row r="11389" spans="1:9" x14ac:dyDescent="0.35">
      <c r="A11389" t="s">
        <v>1257</v>
      </c>
      <c r="B11389" t="s">
        <v>192</v>
      </c>
      <c r="C11389" t="s">
        <v>375</v>
      </c>
      <c r="D11389" t="s">
        <v>1266</v>
      </c>
      <c r="E11389" t="s">
        <v>31</v>
      </c>
      <c r="F11389">
        <v>46083</v>
      </c>
      <c r="G11389">
        <v>43548</v>
      </c>
      <c r="H11389">
        <v>0.94499056051038344</v>
      </c>
      <c r="I11389" t="str">
        <f>VLOOKUP($B11389&amp;$E11389,'Employee List'!$A:$E,5,0)</f>
        <v>E-1267</v>
      </c>
    </row>
    <row r="11390" spans="1:9" x14ac:dyDescent="0.35">
      <c r="A11390" t="s">
        <v>1257</v>
      </c>
      <c r="B11390" t="s">
        <v>192</v>
      </c>
      <c r="C11390" t="s">
        <v>375</v>
      </c>
      <c r="D11390" t="s">
        <v>1267</v>
      </c>
      <c r="E11390" t="s">
        <v>29</v>
      </c>
      <c r="F11390">
        <v>37319</v>
      </c>
      <c r="G11390">
        <v>23852</v>
      </c>
      <c r="H11390">
        <v>0.6391382405745063</v>
      </c>
      <c r="I11390" t="str">
        <f>VLOOKUP($B11390&amp;$E11390,'Employee List'!$A:$E,5,0)</f>
        <v>E-1267</v>
      </c>
    </row>
    <row r="11391" spans="1:9" x14ac:dyDescent="0.35">
      <c r="A11391" t="s">
        <v>1257</v>
      </c>
      <c r="B11391" t="s">
        <v>192</v>
      </c>
      <c r="C11391" t="s">
        <v>375</v>
      </c>
      <c r="D11391" t="s">
        <v>1267</v>
      </c>
      <c r="E11391" t="s">
        <v>30</v>
      </c>
      <c r="F11391">
        <v>36367</v>
      </c>
      <c r="G11391">
        <v>22603</v>
      </c>
      <c r="H11391">
        <v>0.6215250089366734</v>
      </c>
      <c r="I11391" t="str">
        <f>VLOOKUP($B11391&amp;$E11391,'Employee List'!$A:$E,5,0)</f>
        <v>E-1267</v>
      </c>
    </row>
    <row r="11392" spans="1:9" x14ac:dyDescent="0.35">
      <c r="A11392" t="s">
        <v>1257</v>
      </c>
      <c r="B11392" t="s">
        <v>192</v>
      </c>
      <c r="C11392" t="s">
        <v>375</v>
      </c>
      <c r="D11392" t="s">
        <v>1267</v>
      </c>
      <c r="E11392" t="s">
        <v>31</v>
      </c>
      <c r="F11392">
        <v>33994</v>
      </c>
      <c r="G11392">
        <v>21389</v>
      </c>
      <c r="H11392">
        <v>0.62919927045949287</v>
      </c>
      <c r="I11392" t="str">
        <f>VLOOKUP($B11392&amp;$E11392,'Employee List'!$A:$E,5,0)</f>
        <v>E-1267</v>
      </c>
    </row>
    <row r="11393" spans="1:9" x14ac:dyDescent="0.35">
      <c r="A11393" t="s">
        <v>1257</v>
      </c>
      <c r="B11393" t="s">
        <v>192</v>
      </c>
      <c r="C11393" t="s">
        <v>375</v>
      </c>
      <c r="D11393" t="s">
        <v>1268</v>
      </c>
      <c r="E11393" t="s">
        <v>29</v>
      </c>
      <c r="F11393">
        <v>12672</v>
      </c>
      <c r="G11393">
        <v>9891</v>
      </c>
      <c r="H11393">
        <v>0.78053977272727271</v>
      </c>
      <c r="I11393" t="str">
        <f>VLOOKUP($B11393&amp;$E11393,'Employee List'!$A:$E,5,0)</f>
        <v>E-1267</v>
      </c>
    </row>
    <row r="11394" spans="1:9" x14ac:dyDescent="0.35">
      <c r="A11394" t="s">
        <v>1257</v>
      </c>
      <c r="B11394" t="s">
        <v>192</v>
      </c>
      <c r="C11394" t="s">
        <v>375</v>
      </c>
      <c r="D11394" t="s">
        <v>1268</v>
      </c>
      <c r="E11394" t="s">
        <v>30</v>
      </c>
      <c r="F11394">
        <v>11875</v>
      </c>
      <c r="G11394">
        <v>8651</v>
      </c>
      <c r="H11394">
        <v>0.72850526315789477</v>
      </c>
      <c r="I11394" t="str">
        <f>VLOOKUP($B11394&amp;$E11394,'Employee List'!$A:$E,5,0)</f>
        <v>E-1267</v>
      </c>
    </row>
    <row r="11395" spans="1:9" x14ac:dyDescent="0.35">
      <c r="A11395" t="s">
        <v>1257</v>
      </c>
      <c r="B11395" t="s">
        <v>192</v>
      </c>
      <c r="C11395" t="s">
        <v>375</v>
      </c>
      <c r="D11395" t="s">
        <v>1268</v>
      </c>
      <c r="E11395" t="s">
        <v>31</v>
      </c>
      <c r="F11395">
        <v>11839</v>
      </c>
      <c r="G11395">
        <v>8591</v>
      </c>
      <c r="H11395">
        <v>0.72565250443449614</v>
      </c>
      <c r="I11395" t="str">
        <f>VLOOKUP($B11395&amp;$E11395,'Employee List'!$A:$E,5,0)</f>
        <v>E-1267</v>
      </c>
    </row>
    <row r="11396" spans="1:9" x14ac:dyDescent="0.35">
      <c r="A11396" t="s">
        <v>1257</v>
      </c>
      <c r="B11396" t="s">
        <v>192</v>
      </c>
      <c r="C11396" t="s">
        <v>375</v>
      </c>
      <c r="D11396" t="s">
        <v>1269</v>
      </c>
      <c r="E11396" t="s">
        <v>29</v>
      </c>
      <c r="F11396">
        <v>19767</v>
      </c>
      <c r="G11396">
        <v>37438</v>
      </c>
      <c r="H11396">
        <v>1.8939646886224515</v>
      </c>
      <c r="I11396" t="str">
        <f>VLOOKUP($B11396&amp;$E11396,'Employee List'!$A:$E,5,0)</f>
        <v>E-1267</v>
      </c>
    </row>
    <row r="11397" spans="1:9" x14ac:dyDescent="0.35">
      <c r="A11397" t="s">
        <v>1257</v>
      </c>
      <c r="B11397" t="s">
        <v>192</v>
      </c>
      <c r="C11397" t="s">
        <v>375</v>
      </c>
      <c r="D11397" t="s">
        <v>1269</v>
      </c>
      <c r="E11397" t="s">
        <v>30</v>
      </c>
      <c r="F11397">
        <v>21222</v>
      </c>
      <c r="G11397">
        <v>42154</v>
      </c>
      <c r="H11397">
        <v>1.9863349354443502</v>
      </c>
      <c r="I11397" t="str">
        <f>VLOOKUP($B11397&amp;$E11397,'Employee List'!$A:$E,5,0)</f>
        <v>E-1267</v>
      </c>
    </row>
    <row r="11398" spans="1:9" x14ac:dyDescent="0.35">
      <c r="A11398" t="s">
        <v>1257</v>
      </c>
      <c r="B11398" t="s">
        <v>192</v>
      </c>
      <c r="C11398" t="s">
        <v>375</v>
      </c>
      <c r="D11398" t="s">
        <v>1269</v>
      </c>
      <c r="E11398" t="s">
        <v>31</v>
      </c>
      <c r="F11398">
        <v>17319</v>
      </c>
      <c r="G11398">
        <v>35476</v>
      </c>
      <c r="H11398">
        <v>2.0483861654829956</v>
      </c>
      <c r="I11398" t="str">
        <f>VLOOKUP($B11398&amp;$E11398,'Employee List'!$A:$E,5,0)</f>
        <v>E-1267</v>
      </c>
    </row>
    <row r="11399" spans="1:9" x14ac:dyDescent="0.35">
      <c r="A11399" t="s">
        <v>1257</v>
      </c>
      <c r="B11399" t="s">
        <v>192</v>
      </c>
      <c r="C11399" t="s">
        <v>375</v>
      </c>
      <c r="D11399" t="s">
        <v>1270</v>
      </c>
      <c r="E11399" t="s">
        <v>29</v>
      </c>
      <c r="F11399">
        <v>7413</v>
      </c>
      <c r="G11399">
        <v>12336</v>
      </c>
      <c r="H11399">
        <v>1.6641036017806556</v>
      </c>
      <c r="I11399" t="str">
        <f>VLOOKUP($B11399&amp;$E11399,'Employee List'!$A:$E,5,0)</f>
        <v>E-1267</v>
      </c>
    </row>
    <row r="11400" spans="1:9" x14ac:dyDescent="0.35">
      <c r="A11400" t="s">
        <v>1257</v>
      </c>
      <c r="B11400" t="s">
        <v>192</v>
      </c>
      <c r="C11400" t="s">
        <v>375</v>
      </c>
      <c r="D11400" t="s">
        <v>1270</v>
      </c>
      <c r="E11400" t="s">
        <v>30</v>
      </c>
      <c r="F11400">
        <v>9700</v>
      </c>
      <c r="G11400">
        <v>8216</v>
      </c>
      <c r="H11400">
        <v>0.84701030927835053</v>
      </c>
      <c r="I11400" t="str">
        <f>VLOOKUP($B11400&amp;$E11400,'Employee List'!$A:$E,5,0)</f>
        <v>E-1267</v>
      </c>
    </row>
    <row r="11401" spans="1:9" x14ac:dyDescent="0.35">
      <c r="A11401" t="s">
        <v>1257</v>
      </c>
      <c r="B11401" t="s">
        <v>192</v>
      </c>
      <c r="C11401" t="s">
        <v>375</v>
      </c>
      <c r="D11401" t="s">
        <v>1270</v>
      </c>
      <c r="E11401" t="s">
        <v>31</v>
      </c>
      <c r="F11401">
        <v>7759</v>
      </c>
      <c r="G11401">
        <v>7188</v>
      </c>
      <c r="H11401">
        <v>0.92640804227348883</v>
      </c>
      <c r="I11401" t="str">
        <f>VLOOKUP($B11401&amp;$E11401,'Employee List'!$A:$E,5,0)</f>
        <v>E-1267</v>
      </c>
    </row>
    <row r="11402" spans="1:9" x14ac:dyDescent="0.35">
      <c r="A11402" t="s">
        <v>1257</v>
      </c>
      <c r="B11402" t="s">
        <v>192</v>
      </c>
      <c r="C11402" t="s">
        <v>375</v>
      </c>
      <c r="D11402" t="s">
        <v>1271</v>
      </c>
      <c r="E11402" t="s">
        <v>29</v>
      </c>
      <c r="F11402">
        <v>8259</v>
      </c>
      <c r="G11402">
        <v>7443</v>
      </c>
      <c r="H11402">
        <v>0.90119869233563388</v>
      </c>
      <c r="I11402" t="str">
        <f>VLOOKUP($B11402&amp;$E11402,'Employee List'!$A:$E,5,0)</f>
        <v>E-1267</v>
      </c>
    </row>
    <row r="11403" spans="1:9" x14ac:dyDescent="0.35">
      <c r="A11403" t="s">
        <v>1257</v>
      </c>
      <c r="B11403" t="s">
        <v>192</v>
      </c>
      <c r="C11403" t="s">
        <v>375</v>
      </c>
      <c r="D11403" t="s">
        <v>1271</v>
      </c>
      <c r="E11403" t="s">
        <v>30</v>
      </c>
      <c r="F11403">
        <v>7720</v>
      </c>
      <c r="G11403">
        <v>7623</v>
      </c>
      <c r="H11403">
        <v>0.98743523316062176</v>
      </c>
      <c r="I11403" t="str">
        <f>VLOOKUP($B11403&amp;$E11403,'Employee List'!$A:$E,5,0)</f>
        <v>E-1267</v>
      </c>
    </row>
    <row r="11404" spans="1:9" x14ac:dyDescent="0.35">
      <c r="A11404" t="s">
        <v>1257</v>
      </c>
      <c r="B11404" t="s">
        <v>192</v>
      </c>
      <c r="C11404" t="s">
        <v>375</v>
      </c>
      <c r="D11404" t="s">
        <v>1271</v>
      </c>
      <c r="E11404" t="s">
        <v>31</v>
      </c>
      <c r="F11404">
        <v>6650</v>
      </c>
      <c r="G11404">
        <v>7017</v>
      </c>
      <c r="H11404">
        <v>1.0551879699248121</v>
      </c>
      <c r="I11404" t="str">
        <f>VLOOKUP($B11404&amp;$E11404,'Employee List'!$A:$E,5,0)</f>
        <v>E-1267</v>
      </c>
    </row>
    <row r="11405" spans="1:9" x14ac:dyDescent="0.35">
      <c r="A11405" t="s">
        <v>1257</v>
      </c>
      <c r="B11405" t="s">
        <v>192</v>
      </c>
      <c r="C11405" t="s">
        <v>375</v>
      </c>
      <c r="D11405" t="s">
        <v>1258</v>
      </c>
      <c r="E11405" t="s">
        <v>29</v>
      </c>
      <c r="F11405">
        <v>95794</v>
      </c>
      <c r="G11405">
        <v>126013</v>
      </c>
      <c r="H11405">
        <v>1.3154581706578701</v>
      </c>
      <c r="I11405" t="str">
        <f>VLOOKUP($B11405&amp;$E11405,'Employee List'!$A:$E,5,0)</f>
        <v>E-1267</v>
      </c>
    </row>
    <row r="11406" spans="1:9" x14ac:dyDescent="0.35">
      <c r="A11406" t="s">
        <v>1257</v>
      </c>
      <c r="B11406" t="s">
        <v>192</v>
      </c>
      <c r="C11406" t="s">
        <v>375</v>
      </c>
      <c r="D11406" t="s">
        <v>1258</v>
      </c>
      <c r="E11406" t="s">
        <v>30</v>
      </c>
      <c r="F11406">
        <v>90770</v>
      </c>
      <c r="G11406">
        <v>54137</v>
      </c>
      <c r="H11406">
        <v>0.5964195218684587</v>
      </c>
      <c r="I11406" t="str">
        <f>VLOOKUP($B11406&amp;$E11406,'Employee List'!$A:$E,5,0)</f>
        <v>E-1267</v>
      </c>
    </row>
    <row r="11407" spans="1:9" x14ac:dyDescent="0.35">
      <c r="A11407" t="s">
        <v>1257</v>
      </c>
      <c r="B11407" t="s">
        <v>192</v>
      </c>
      <c r="C11407" t="s">
        <v>375</v>
      </c>
      <c r="D11407" t="s">
        <v>1258</v>
      </c>
      <c r="E11407" t="s">
        <v>31</v>
      </c>
      <c r="F11407">
        <v>87383</v>
      </c>
      <c r="G11407">
        <v>39916</v>
      </c>
      <c r="H11407">
        <v>0.45679365551651924</v>
      </c>
      <c r="I11407" t="str">
        <f>VLOOKUP($B11407&amp;$E11407,'Employee List'!$A:$E,5,0)</f>
        <v>E-1267</v>
      </c>
    </row>
    <row r="11408" spans="1:9" x14ac:dyDescent="0.35">
      <c r="A11408" t="s">
        <v>1257</v>
      </c>
      <c r="B11408" t="s">
        <v>192</v>
      </c>
      <c r="C11408" t="s">
        <v>375</v>
      </c>
      <c r="D11408" t="s">
        <v>1272</v>
      </c>
      <c r="E11408" t="s">
        <v>29</v>
      </c>
      <c r="F11408">
        <v>14078</v>
      </c>
      <c r="G11408">
        <v>9260</v>
      </c>
      <c r="H11408">
        <v>0.65776388691575505</v>
      </c>
      <c r="I11408" t="str">
        <f>VLOOKUP($B11408&amp;$E11408,'Employee List'!$A:$E,5,0)</f>
        <v>E-1267</v>
      </c>
    </row>
    <row r="11409" spans="1:9" x14ac:dyDescent="0.35">
      <c r="A11409" t="s">
        <v>1257</v>
      </c>
      <c r="B11409" t="s">
        <v>192</v>
      </c>
      <c r="C11409" t="s">
        <v>375</v>
      </c>
      <c r="D11409" t="s">
        <v>1272</v>
      </c>
      <c r="E11409" t="s">
        <v>30</v>
      </c>
      <c r="F11409">
        <v>11703</v>
      </c>
      <c r="G11409">
        <v>11033</v>
      </c>
      <c r="H11409">
        <v>0.94274972229342902</v>
      </c>
      <c r="I11409" t="str">
        <f>VLOOKUP($B11409&amp;$E11409,'Employee List'!$A:$E,5,0)</f>
        <v>E-1267</v>
      </c>
    </row>
    <row r="11410" spans="1:9" x14ac:dyDescent="0.35">
      <c r="A11410" t="s">
        <v>1257</v>
      </c>
      <c r="B11410" t="s">
        <v>192</v>
      </c>
      <c r="C11410" t="s">
        <v>375</v>
      </c>
      <c r="D11410" t="s">
        <v>1272</v>
      </c>
      <c r="E11410" t="s">
        <v>31</v>
      </c>
      <c r="F11410">
        <v>13498</v>
      </c>
      <c r="G11410">
        <v>11856</v>
      </c>
      <c r="H11410">
        <v>0.87835234849607347</v>
      </c>
      <c r="I11410" t="str">
        <f>VLOOKUP($B11410&amp;$E11410,'Employee List'!$A:$E,5,0)</f>
        <v>E-1267</v>
      </c>
    </row>
    <row r="11411" spans="1:9" x14ac:dyDescent="0.35">
      <c r="A11411" t="s">
        <v>1257</v>
      </c>
      <c r="B11411" t="s">
        <v>192</v>
      </c>
      <c r="C11411" t="s">
        <v>375</v>
      </c>
      <c r="D11411" t="s">
        <v>1259</v>
      </c>
      <c r="E11411" t="s">
        <v>29</v>
      </c>
      <c r="F11411">
        <v>60980</v>
      </c>
      <c r="G11411">
        <v>42399</v>
      </c>
      <c r="H11411">
        <v>0.69529353886520173</v>
      </c>
      <c r="I11411" t="str">
        <f>VLOOKUP($B11411&amp;$E11411,'Employee List'!$A:$E,5,0)</f>
        <v>E-1267</v>
      </c>
    </row>
    <row r="11412" spans="1:9" x14ac:dyDescent="0.35">
      <c r="A11412" t="s">
        <v>1257</v>
      </c>
      <c r="B11412" t="s">
        <v>192</v>
      </c>
      <c r="C11412" t="s">
        <v>375</v>
      </c>
      <c r="D11412" t="s">
        <v>1259</v>
      </c>
      <c r="E11412" t="s">
        <v>30</v>
      </c>
      <c r="F11412">
        <v>60639</v>
      </c>
      <c r="G11412">
        <v>29967</v>
      </c>
      <c r="H11412">
        <v>0.49418690941473309</v>
      </c>
      <c r="I11412" t="str">
        <f>VLOOKUP($B11412&amp;$E11412,'Employee List'!$A:$E,5,0)</f>
        <v>E-1267</v>
      </c>
    </row>
    <row r="11413" spans="1:9" x14ac:dyDescent="0.35">
      <c r="A11413" t="s">
        <v>1257</v>
      </c>
      <c r="B11413" t="s">
        <v>192</v>
      </c>
      <c r="C11413" t="s">
        <v>375</v>
      </c>
      <c r="D11413" t="s">
        <v>1259</v>
      </c>
      <c r="E11413" t="s">
        <v>31</v>
      </c>
      <c r="F11413">
        <v>60998</v>
      </c>
      <c r="G11413">
        <v>33289</v>
      </c>
      <c r="H11413">
        <v>0.54573920456408409</v>
      </c>
      <c r="I11413" t="str">
        <f>VLOOKUP($B11413&amp;$E11413,'Employee List'!$A:$E,5,0)</f>
        <v>E-1267</v>
      </c>
    </row>
    <row r="11414" spans="1:9" x14ac:dyDescent="0.35">
      <c r="A11414" t="s">
        <v>1257</v>
      </c>
      <c r="B11414" t="s">
        <v>192</v>
      </c>
      <c r="C11414" t="s">
        <v>375</v>
      </c>
      <c r="D11414" t="s">
        <v>1273</v>
      </c>
      <c r="E11414" t="s">
        <v>29</v>
      </c>
      <c r="F11414">
        <v>20281</v>
      </c>
      <c r="G11414">
        <v>11650</v>
      </c>
      <c r="H11414">
        <v>0.57442926877372913</v>
      </c>
      <c r="I11414" t="str">
        <f>VLOOKUP($B11414&amp;$E11414,'Employee List'!$A:$E,5,0)</f>
        <v>E-1267</v>
      </c>
    </row>
    <row r="11415" spans="1:9" x14ac:dyDescent="0.35">
      <c r="A11415" t="s">
        <v>1257</v>
      </c>
      <c r="B11415" t="s">
        <v>192</v>
      </c>
      <c r="C11415" t="s">
        <v>375</v>
      </c>
      <c r="D11415" t="s">
        <v>1273</v>
      </c>
      <c r="E11415" t="s">
        <v>30</v>
      </c>
      <c r="F11415">
        <v>18033</v>
      </c>
      <c r="G11415">
        <v>13293</v>
      </c>
      <c r="H11415">
        <v>0.73714856097155212</v>
      </c>
      <c r="I11415" t="str">
        <f>VLOOKUP($B11415&amp;$E11415,'Employee List'!$A:$E,5,0)</f>
        <v>E-1267</v>
      </c>
    </row>
    <row r="11416" spans="1:9" x14ac:dyDescent="0.35">
      <c r="A11416" t="s">
        <v>1257</v>
      </c>
      <c r="B11416" t="s">
        <v>192</v>
      </c>
      <c r="C11416" t="s">
        <v>375</v>
      </c>
      <c r="D11416" t="s">
        <v>1273</v>
      </c>
      <c r="E11416" t="s">
        <v>31</v>
      </c>
      <c r="F11416">
        <v>22735</v>
      </c>
      <c r="G11416">
        <v>9685</v>
      </c>
      <c r="H11416">
        <v>0.4259951616450407</v>
      </c>
      <c r="I11416" t="str">
        <f>VLOOKUP($B11416&amp;$E11416,'Employee List'!$A:$E,5,0)</f>
        <v>E-1267</v>
      </c>
    </row>
    <row r="11417" spans="1:9" x14ac:dyDescent="0.35">
      <c r="A11417" t="s">
        <v>1257</v>
      </c>
      <c r="B11417" t="s">
        <v>192</v>
      </c>
      <c r="C11417" t="s">
        <v>375</v>
      </c>
      <c r="D11417" t="s">
        <v>1275</v>
      </c>
      <c r="E11417" t="s">
        <v>29</v>
      </c>
      <c r="F11417">
        <v>6965</v>
      </c>
      <c r="G11417">
        <v>4644</v>
      </c>
      <c r="H11417">
        <v>0.66676238334529792</v>
      </c>
      <c r="I11417" t="str">
        <f>VLOOKUP($B11417&amp;$E11417,'Employee List'!$A:$E,5,0)</f>
        <v>E-1267</v>
      </c>
    </row>
    <row r="11418" spans="1:9" x14ac:dyDescent="0.35">
      <c r="A11418" t="s">
        <v>1257</v>
      </c>
      <c r="B11418" t="s">
        <v>192</v>
      </c>
      <c r="C11418" t="s">
        <v>375</v>
      </c>
      <c r="D11418" t="s">
        <v>1275</v>
      </c>
      <c r="E11418" t="s">
        <v>30</v>
      </c>
      <c r="F11418">
        <v>6634</v>
      </c>
      <c r="G11418">
        <v>4466</v>
      </c>
      <c r="H11418">
        <v>0.67319867350015072</v>
      </c>
      <c r="I11418" t="str">
        <f>VLOOKUP($B11418&amp;$E11418,'Employee List'!$A:$E,5,0)</f>
        <v>E-1267</v>
      </c>
    </row>
    <row r="11419" spans="1:9" x14ac:dyDescent="0.35">
      <c r="A11419" t="s">
        <v>1257</v>
      </c>
      <c r="B11419" t="s">
        <v>192</v>
      </c>
      <c r="C11419" t="s">
        <v>375</v>
      </c>
      <c r="D11419" t="s">
        <v>1275</v>
      </c>
      <c r="E11419" t="s">
        <v>31</v>
      </c>
      <c r="F11419">
        <v>5601</v>
      </c>
      <c r="G11419">
        <v>4783</v>
      </c>
      <c r="H11419">
        <v>0.85395465095518652</v>
      </c>
      <c r="I11419" t="str">
        <f>VLOOKUP($B11419&amp;$E11419,'Employee List'!$A:$E,5,0)</f>
        <v>E-1267</v>
      </c>
    </row>
    <row r="11420" spans="1:9" x14ac:dyDescent="0.35">
      <c r="A11420" t="s">
        <v>1257</v>
      </c>
      <c r="B11420" t="s">
        <v>192</v>
      </c>
      <c r="C11420" t="s">
        <v>375</v>
      </c>
      <c r="D11420" t="s">
        <v>1276</v>
      </c>
      <c r="E11420" t="s">
        <v>29</v>
      </c>
      <c r="F11420">
        <v>5207</v>
      </c>
      <c r="G11420">
        <v>5780</v>
      </c>
      <c r="H11420">
        <v>1.1100441713078548</v>
      </c>
      <c r="I11420" t="str">
        <f>VLOOKUP($B11420&amp;$E11420,'Employee List'!$A:$E,5,0)</f>
        <v>E-1267</v>
      </c>
    </row>
    <row r="11421" spans="1:9" x14ac:dyDescent="0.35">
      <c r="A11421" t="s">
        <v>1257</v>
      </c>
      <c r="B11421" t="s">
        <v>192</v>
      </c>
      <c r="C11421" t="s">
        <v>375</v>
      </c>
      <c r="D11421" t="s">
        <v>1276</v>
      </c>
      <c r="E11421" t="s">
        <v>30</v>
      </c>
      <c r="F11421">
        <v>4118</v>
      </c>
      <c r="G11421">
        <v>3659</v>
      </c>
      <c r="H11421">
        <v>0.88853812530354537</v>
      </c>
      <c r="I11421" t="str">
        <f>VLOOKUP($B11421&amp;$E11421,'Employee List'!$A:$E,5,0)</f>
        <v>E-1267</v>
      </c>
    </row>
    <row r="11422" spans="1:9" x14ac:dyDescent="0.35">
      <c r="A11422" t="s">
        <v>1257</v>
      </c>
      <c r="B11422" t="s">
        <v>192</v>
      </c>
      <c r="C11422" t="s">
        <v>375</v>
      </c>
      <c r="D11422" t="s">
        <v>1276</v>
      </c>
      <c r="E11422" t="s">
        <v>31</v>
      </c>
      <c r="F11422">
        <v>3332</v>
      </c>
      <c r="G11422">
        <v>5872</v>
      </c>
      <c r="H11422">
        <v>1.7623049219687874</v>
      </c>
      <c r="I11422" t="str">
        <f>VLOOKUP($B11422&amp;$E11422,'Employee List'!$A:$E,5,0)</f>
        <v>E-1267</v>
      </c>
    </row>
    <row r="11423" spans="1:9" x14ac:dyDescent="0.35">
      <c r="A11423" t="s">
        <v>1257</v>
      </c>
      <c r="B11423" t="s">
        <v>192</v>
      </c>
      <c r="C11423" t="s">
        <v>375</v>
      </c>
      <c r="D11423" t="s">
        <v>1277</v>
      </c>
      <c r="E11423" t="s">
        <v>29</v>
      </c>
      <c r="F11423">
        <v>8776</v>
      </c>
      <c r="G11423">
        <v>6836</v>
      </c>
      <c r="H11423">
        <v>0.77894257064721972</v>
      </c>
      <c r="I11423" t="str">
        <f>VLOOKUP($B11423&amp;$E11423,'Employee List'!$A:$E,5,0)</f>
        <v>E-1267</v>
      </c>
    </row>
    <row r="11424" spans="1:9" x14ac:dyDescent="0.35">
      <c r="A11424" t="s">
        <v>1257</v>
      </c>
      <c r="B11424" t="s">
        <v>192</v>
      </c>
      <c r="C11424" t="s">
        <v>375</v>
      </c>
      <c r="D11424" t="s">
        <v>1277</v>
      </c>
      <c r="E11424" t="s">
        <v>30</v>
      </c>
      <c r="F11424">
        <v>9546</v>
      </c>
      <c r="G11424">
        <v>8121</v>
      </c>
      <c r="H11424">
        <v>0.85072281583909493</v>
      </c>
      <c r="I11424" t="str">
        <f>VLOOKUP($B11424&amp;$E11424,'Employee List'!$A:$E,5,0)</f>
        <v>E-1267</v>
      </c>
    </row>
    <row r="11425" spans="1:9" x14ac:dyDescent="0.35">
      <c r="A11425" t="s">
        <v>1257</v>
      </c>
      <c r="B11425" t="s">
        <v>192</v>
      </c>
      <c r="C11425" t="s">
        <v>375</v>
      </c>
      <c r="D11425" t="s">
        <v>1277</v>
      </c>
      <c r="E11425" t="s">
        <v>31</v>
      </c>
      <c r="F11425">
        <v>7160</v>
      </c>
      <c r="G11425">
        <v>4006</v>
      </c>
      <c r="H11425">
        <v>0.55949720670391057</v>
      </c>
      <c r="I11425" t="str">
        <f>VLOOKUP($B11425&amp;$E11425,'Employee List'!$A:$E,5,0)</f>
        <v>E-1267</v>
      </c>
    </row>
    <row r="11426" spans="1:9" x14ac:dyDescent="0.35">
      <c r="A11426" t="s">
        <v>1257</v>
      </c>
      <c r="B11426" t="s">
        <v>192</v>
      </c>
      <c r="C11426" t="s">
        <v>375</v>
      </c>
      <c r="D11426" t="s">
        <v>1278</v>
      </c>
      <c r="E11426" t="s">
        <v>29</v>
      </c>
      <c r="F11426">
        <v>17885</v>
      </c>
      <c r="G11426">
        <v>14700</v>
      </c>
      <c r="H11426">
        <v>0.82191780821917804</v>
      </c>
      <c r="I11426" t="str">
        <f>VLOOKUP($B11426&amp;$E11426,'Employee List'!$A:$E,5,0)</f>
        <v>E-1267</v>
      </c>
    </row>
    <row r="11427" spans="1:9" x14ac:dyDescent="0.35">
      <c r="A11427" t="s">
        <v>1257</v>
      </c>
      <c r="B11427" t="s">
        <v>192</v>
      </c>
      <c r="C11427" t="s">
        <v>375</v>
      </c>
      <c r="D11427" t="s">
        <v>1278</v>
      </c>
      <c r="E11427" t="s">
        <v>30</v>
      </c>
      <c r="F11427">
        <v>17383</v>
      </c>
      <c r="G11427">
        <v>12967</v>
      </c>
      <c r="H11427">
        <v>0.74595869527699477</v>
      </c>
      <c r="I11427" t="str">
        <f>VLOOKUP($B11427&amp;$E11427,'Employee List'!$A:$E,5,0)</f>
        <v>E-1267</v>
      </c>
    </row>
    <row r="11428" spans="1:9" x14ac:dyDescent="0.35">
      <c r="A11428" t="s">
        <v>1257</v>
      </c>
      <c r="B11428" t="s">
        <v>192</v>
      </c>
      <c r="C11428" t="s">
        <v>375</v>
      </c>
      <c r="D11428" t="s">
        <v>1278</v>
      </c>
      <c r="E11428" t="s">
        <v>31</v>
      </c>
      <c r="F11428">
        <v>15628</v>
      </c>
      <c r="G11428">
        <v>7793</v>
      </c>
      <c r="H11428">
        <v>0.4986562579984643</v>
      </c>
      <c r="I11428" t="str">
        <f>VLOOKUP($B11428&amp;$E11428,'Employee List'!$A:$E,5,0)</f>
        <v>E-1267</v>
      </c>
    </row>
    <row r="11429" spans="1:9" x14ac:dyDescent="0.35">
      <c r="A11429" t="s">
        <v>1257</v>
      </c>
      <c r="B11429" t="s">
        <v>192</v>
      </c>
      <c r="C11429" t="s">
        <v>375</v>
      </c>
      <c r="D11429" t="s">
        <v>1279</v>
      </c>
      <c r="E11429" t="s">
        <v>29</v>
      </c>
      <c r="F11429">
        <v>2079</v>
      </c>
      <c r="G11429">
        <v>2190</v>
      </c>
      <c r="H11429">
        <v>1.0533910533910533</v>
      </c>
      <c r="I11429" t="str">
        <f>VLOOKUP($B11429&amp;$E11429,'Employee List'!$A:$E,5,0)</f>
        <v>E-1267</v>
      </c>
    </row>
    <row r="11430" spans="1:9" x14ac:dyDescent="0.35">
      <c r="A11430" t="s">
        <v>1257</v>
      </c>
      <c r="B11430" t="s">
        <v>192</v>
      </c>
      <c r="C11430" t="s">
        <v>375</v>
      </c>
      <c r="D11430" t="s">
        <v>1279</v>
      </c>
      <c r="E11430" t="s">
        <v>30</v>
      </c>
      <c r="F11430">
        <v>1795</v>
      </c>
      <c r="G11430">
        <v>1419</v>
      </c>
      <c r="H11430">
        <v>0.79052924791086354</v>
      </c>
      <c r="I11430" t="str">
        <f>VLOOKUP($B11430&amp;$E11430,'Employee List'!$A:$E,5,0)</f>
        <v>E-1267</v>
      </c>
    </row>
    <row r="11431" spans="1:9" x14ac:dyDescent="0.35">
      <c r="A11431" t="s">
        <v>1257</v>
      </c>
      <c r="B11431" t="s">
        <v>192</v>
      </c>
      <c r="C11431" t="s">
        <v>375</v>
      </c>
      <c r="D11431" t="s">
        <v>1279</v>
      </c>
      <c r="E11431" t="s">
        <v>31</v>
      </c>
      <c r="F11431">
        <v>1774</v>
      </c>
      <c r="G11431">
        <v>3328</v>
      </c>
      <c r="H11431">
        <v>1.8759864712514092</v>
      </c>
      <c r="I11431" t="str">
        <f>VLOOKUP($B11431&amp;$E11431,'Employee List'!$A:$E,5,0)</f>
        <v>E-1267</v>
      </c>
    </row>
    <row r="11432" spans="1:9" x14ac:dyDescent="0.35">
      <c r="A11432" t="s">
        <v>1257</v>
      </c>
      <c r="B11432" t="s">
        <v>192</v>
      </c>
      <c r="C11432" t="s">
        <v>375</v>
      </c>
      <c r="D11432" t="s">
        <v>1280</v>
      </c>
      <c r="E11432" t="s">
        <v>29</v>
      </c>
      <c r="F11432">
        <v>3446</v>
      </c>
      <c r="G11432">
        <v>5290</v>
      </c>
      <c r="H11432">
        <v>1.5351131746952988</v>
      </c>
      <c r="I11432" t="str">
        <f>VLOOKUP($B11432&amp;$E11432,'Employee List'!$A:$E,5,0)</f>
        <v>E-1267</v>
      </c>
    </row>
    <row r="11433" spans="1:9" x14ac:dyDescent="0.35">
      <c r="A11433" t="s">
        <v>1257</v>
      </c>
      <c r="B11433" t="s">
        <v>192</v>
      </c>
      <c r="C11433" t="s">
        <v>375</v>
      </c>
      <c r="D11433" t="s">
        <v>1280</v>
      </c>
      <c r="E11433" t="s">
        <v>30</v>
      </c>
      <c r="F11433">
        <v>1158</v>
      </c>
      <c r="G11433">
        <v>3619</v>
      </c>
      <c r="H11433">
        <v>3.1252158894645943</v>
      </c>
      <c r="I11433" t="str">
        <f>VLOOKUP($B11433&amp;$E11433,'Employee List'!$A:$E,5,0)</f>
        <v>E-1267</v>
      </c>
    </row>
    <row r="11434" spans="1:9" x14ac:dyDescent="0.35">
      <c r="A11434" t="s">
        <v>1257</v>
      </c>
      <c r="B11434" t="s">
        <v>192</v>
      </c>
      <c r="C11434" t="s">
        <v>375</v>
      </c>
      <c r="D11434" t="s">
        <v>1280</v>
      </c>
      <c r="E11434" t="s">
        <v>31</v>
      </c>
      <c r="F11434">
        <v>3243</v>
      </c>
      <c r="G11434">
        <v>5927</v>
      </c>
      <c r="H11434">
        <v>1.8276287388220782</v>
      </c>
      <c r="I11434" t="str">
        <f>VLOOKUP($B11434&amp;$E11434,'Employee List'!$A:$E,5,0)</f>
        <v>E-1267</v>
      </c>
    </row>
    <row r="11435" spans="1:9" x14ac:dyDescent="0.35">
      <c r="A11435" t="s">
        <v>1257</v>
      </c>
      <c r="B11435" t="s">
        <v>192</v>
      </c>
      <c r="C11435" t="s">
        <v>375</v>
      </c>
      <c r="D11435" t="s">
        <v>1262</v>
      </c>
      <c r="E11435" t="s">
        <v>29</v>
      </c>
      <c r="F11435">
        <v>29786</v>
      </c>
      <c r="G11435">
        <v>30471</v>
      </c>
      <c r="H11435">
        <v>1.0229973813200832</v>
      </c>
      <c r="I11435" t="str">
        <f>VLOOKUP($B11435&amp;$E11435,'Employee List'!$A:$E,5,0)</f>
        <v>E-1267</v>
      </c>
    </row>
    <row r="11436" spans="1:9" x14ac:dyDescent="0.35">
      <c r="A11436" t="s">
        <v>1257</v>
      </c>
      <c r="B11436" t="s">
        <v>192</v>
      </c>
      <c r="C11436" t="s">
        <v>375</v>
      </c>
      <c r="D11436" t="s">
        <v>1262</v>
      </c>
      <c r="E11436" t="s">
        <v>30</v>
      </c>
      <c r="F11436">
        <v>29373</v>
      </c>
      <c r="G11436">
        <v>25016</v>
      </c>
      <c r="H11436">
        <v>0.85166649644231096</v>
      </c>
      <c r="I11436" t="str">
        <f>VLOOKUP($B11436&amp;$E11436,'Employee List'!$A:$E,5,0)</f>
        <v>E-1267</v>
      </c>
    </row>
    <row r="11437" spans="1:9" x14ac:dyDescent="0.35">
      <c r="A11437" t="s">
        <v>1257</v>
      </c>
      <c r="B11437" t="s">
        <v>192</v>
      </c>
      <c r="C11437" t="s">
        <v>375</v>
      </c>
      <c r="D11437" t="s">
        <v>1262</v>
      </c>
      <c r="E11437" t="s">
        <v>31</v>
      </c>
      <c r="F11437">
        <v>31915</v>
      </c>
      <c r="G11437">
        <v>21815</v>
      </c>
      <c r="H11437">
        <v>0.68353438821870594</v>
      </c>
      <c r="I11437" t="str">
        <f>VLOOKUP($B11437&amp;$E11437,'Employee List'!$A:$E,5,0)</f>
        <v>E-1267</v>
      </c>
    </row>
    <row r="11438" spans="1:9" x14ac:dyDescent="0.35">
      <c r="A11438" t="s">
        <v>1257</v>
      </c>
      <c r="B11438" t="s">
        <v>192</v>
      </c>
      <c r="C11438" t="s">
        <v>375</v>
      </c>
      <c r="D11438" t="s">
        <v>1282</v>
      </c>
      <c r="E11438" t="s">
        <v>29</v>
      </c>
      <c r="F11438">
        <v>3242</v>
      </c>
      <c r="G11438">
        <v>5121</v>
      </c>
      <c r="H11438">
        <v>1.5795805058605799</v>
      </c>
      <c r="I11438" t="str">
        <f>VLOOKUP($B11438&amp;$E11438,'Employee List'!$A:$E,5,0)</f>
        <v>E-1267</v>
      </c>
    </row>
    <row r="11439" spans="1:9" x14ac:dyDescent="0.35">
      <c r="A11439" t="s">
        <v>1257</v>
      </c>
      <c r="B11439" t="s">
        <v>192</v>
      </c>
      <c r="C11439" t="s">
        <v>375</v>
      </c>
      <c r="D11439" t="s">
        <v>1281</v>
      </c>
      <c r="E11439" t="s">
        <v>29</v>
      </c>
      <c r="F11439">
        <v>6021</v>
      </c>
      <c r="G11439">
        <v>5673</v>
      </c>
      <c r="H11439">
        <v>0.9422022919780767</v>
      </c>
      <c r="I11439" t="str">
        <f>VLOOKUP($B11439&amp;$E11439,'Employee List'!$A:$E,5,0)</f>
        <v>E-1267</v>
      </c>
    </row>
    <row r="11440" spans="1:9" x14ac:dyDescent="0.35">
      <c r="A11440" t="s">
        <v>1257</v>
      </c>
      <c r="B11440" t="s">
        <v>192</v>
      </c>
      <c r="C11440" t="s">
        <v>375</v>
      </c>
      <c r="D11440" t="s">
        <v>1281</v>
      </c>
      <c r="E11440" t="s">
        <v>30</v>
      </c>
      <c r="F11440">
        <v>5963</v>
      </c>
      <c r="G11440">
        <v>8879</v>
      </c>
      <c r="H11440">
        <v>1.4890155961764213</v>
      </c>
      <c r="I11440" t="str">
        <f>VLOOKUP($B11440&amp;$E11440,'Employee List'!$A:$E,5,0)</f>
        <v>E-1267</v>
      </c>
    </row>
    <row r="11441" spans="1:9" x14ac:dyDescent="0.35">
      <c r="A11441" t="s">
        <v>1257</v>
      </c>
      <c r="B11441" t="s">
        <v>192</v>
      </c>
      <c r="C11441" t="s">
        <v>375</v>
      </c>
      <c r="D11441" t="s">
        <v>1281</v>
      </c>
      <c r="E11441" t="s">
        <v>31</v>
      </c>
      <c r="F11441">
        <v>5611</v>
      </c>
      <c r="G11441">
        <v>8431</v>
      </c>
      <c r="H11441">
        <v>1.5025842095883086</v>
      </c>
      <c r="I11441" t="str">
        <f>VLOOKUP($B11441&amp;$E11441,'Employee List'!$A:$E,5,0)</f>
        <v>E-1267</v>
      </c>
    </row>
    <row r="11442" spans="1:9" x14ac:dyDescent="0.35">
      <c r="A11442" t="s">
        <v>1257</v>
      </c>
      <c r="B11442" t="s">
        <v>193</v>
      </c>
      <c r="C11442" t="s">
        <v>376</v>
      </c>
      <c r="D11442" t="s">
        <v>1274</v>
      </c>
      <c r="E11442" t="s">
        <v>29</v>
      </c>
      <c r="F11442">
        <v>41781</v>
      </c>
      <c r="G11442">
        <v>46133</v>
      </c>
      <c r="H11442">
        <v>1.1041621789808764</v>
      </c>
      <c r="I11442" t="str">
        <f>VLOOKUP($B11442&amp;$E11442,'Employee List'!$A:$E,5,0)</f>
        <v>E-1268</v>
      </c>
    </row>
    <row r="11443" spans="1:9" x14ac:dyDescent="0.35">
      <c r="A11443" t="s">
        <v>1257</v>
      </c>
      <c r="B11443" t="s">
        <v>193</v>
      </c>
      <c r="C11443" t="s">
        <v>376</v>
      </c>
      <c r="D11443" t="s">
        <v>1274</v>
      </c>
      <c r="E11443" t="s">
        <v>30</v>
      </c>
      <c r="F11443">
        <v>41580</v>
      </c>
      <c r="G11443">
        <v>43480</v>
      </c>
      <c r="H11443">
        <v>1.0456950456950458</v>
      </c>
      <c r="I11443" t="str">
        <f>VLOOKUP($B11443&amp;$E11443,'Employee List'!$A:$E,5,0)</f>
        <v>E-1268</v>
      </c>
    </row>
    <row r="11444" spans="1:9" x14ac:dyDescent="0.35">
      <c r="A11444" t="s">
        <v>1257</v>
      </c>
      <c r="B11444" t="s">
        <v>193</v>
      </c>
      <c r="C11444" t="s">
        <v>376</v>
      </c>
      <c r="D11444" t="s">
        <v>1274</v>
      </c>
      <c r="E11444" t="s">
        <v>31</v>
      </c>
      <c r="F11444">
        <v>40560</v>
      </c>
      <c r="G11444">
        <v>58196</v>
      </c>
      <c r="H11444">
        <v>1.4348126232741618</v>
      </c>
      <c r="I11444" t="str">
        <f>VLOOKUP($B11444&amp;$E11444,'Employee List'!$A:$E,5,0)</f>
        <v>E-1268</v>
      </c>
    </row>
    <row r="11445" spans="1:9" x14ac:dyDescent="0.35">
      <c r="A11445" t="s">
        <v>1257</v>
      </c>
      <c r="B11445" t="s">
        <v>193</v>
      </c>
      <c r="C11445" t="s">
        <v>376</v>
      </c>
      <c r="D11445" t="s">
        <v>1263</v>
      </c>
      <c r="E11445" t="s">
        <v>29</v>
      </c>
      <c r="F11445">
        <v>30500</v>
      </c>
      <c r="G11445">
        <v>54228</v>
      </c>
      <c r="H11445">
        <v>1.7779672131147541</v>
      </c>
      <c r="I11445" t="str">
        <f>VLOOKUP($B11445&amp;$E11445,'Employee List'!$A:$E,5,0)</f>
        <v>E-1268</v>
      </c>
    </row>
    <row r="11446" spans="1:9" x14ac:dyDescent="0.35">
      <c r="A11446" t="s">
        <v>1257</v>
      </c>
      <c r="B11446" t="s">
        <v>193</v>
      </c>
      <c r="C11446" t="s">
        <v>376</v>
      </c>
      <c r="D11446" t="s">
        <v>1263</v>
      </c>
      <c r="E11446" t="s">
        <v>30</v>
      </c>
      <c r="F11446">
        <v>32446</v>
      </c>
      <c r="G11446">
        <v>19872</v>
      </c>
      <c r="H11446">
        <v>0.61246378598286388</v>
      </c>
      <c r="I11446" t="str">
        <f>VLOOKUP($B11446&amp;$E11446,'Employee List'!$A:$E,5,0)</f>
        <v>E-1268</v>
      </c>
    </row>
    <row r="11447" spans="1:9" x14ac:dyDescent="0.35">
      <c r="A11447" t="s">
        <v>1257</v>
      </c>
      <c r="B11447" t="s">
        <v>193</v>
      </c>
      <c r="C11447" t="s">
        <v>376</v>
      </c>
      <c r="D11447" t="s">
        <v>1263</v>
      </c>
      <c r="E11447" t="s">
        <v>31</v>
      </c>
      <c r="F11447">
        <v>32146</v>
      </c>
      <c r="G11447">
        <v>13277</v>
      </c>
      <c r="H11447">
        <v>0.41302183786474211</v>
      </c>
      <c r="I11447" t="str">
        <f>VLOOKUP($B11447&amp;$E11447,'Employee List'!$A:$E,5,0)</f>
        <v>E-1268</v>
      </c>
    </row>
    <row r="11448" spans="1:9" x14ac:dyDescent="0.35">
      <c r="A11448" t="s">
        <v>1257</v>
      </c>
      <c r="B11448" t="s">
        <v>193</v>
      </c>
      <c r="C11448" t="s">
        <v>376</v>
      </c>
      <c r="D11448" t="s">
        <v>1264</v>
      </c>
      <c r="E11448" t="s">
        <v>29</v>
      </c>
      <c r="F11448">
        <v>32505</v>
      </c>
      <c r="G11448">
        <v>20878</v>
      </c>
      <c r="H11448">
        <v>0.64230118443316409</v>
      </c>
      <c r="I11448" t="str">
        <f>VLOOKUP($B11448&amp;$E11448,'Employee List'!$A:$E,5,0)</f>
        <v>E-1268</v>
      </c>
    </row>
    <row r="11449" spans="1:9" x14ac:dyDescent="0.35">
      <c r="A11449" t="s">
        <v>1257</v>
      </c>
      <c r="B11449" t="s">
        <v>193</v>
      </c>
      <c r="C11449" t="s">
        <v>376</v>
      </c>
      <c r="D11449" t="s">
        <v>1264</v>
      </c>
      <c r="E11449" t="s">
        <v>30</v>
      </c>
      <c r="F11449">
        <v>32698</v>
      </c>
      <c r="G11449">
        <v>3329</v>
      </c>
      <c r="H11449">
        <v>0.10181050828796868</v>
      </c>
      <c r="I11449" t="str">
        <f>VLOOKUP($B11449&amp;$E11449,'Employee List'!$A:$E,5,0)</f>
        <v>E-1268</v>
      </c>
    </row>
    <row r="11450" spans="1:9" x14ac:dyDescent="0.35">
      <c r="A11450" t="s">
        <v>1257</v>
      </c>
      <c r="B11450" t="s">
        <v>193</v>
      </c>
      <c r="C11450" t="s">
        <v>376</v>
      </c>
      <c r="D11450" t="s">
        <v>1264</v>
      </c>
      <c r="E11450" t="s">
        <v>31</v>
      </c>
      <c r="F11450">
        <v>31317</v>
      </c>
      <c r="G11450">
        <v>5149</v>
      </c>
      <c r="H11450">
        <v>0.16441549318261647</v>
      </c>
      <c r="I11450" t="str">
        <f>VLOOKUP($B11450&amp;$E11450,'Employee List'!$A:$E,5,0)</f>
        <v>E-1268</v>
      </c>
    </row>
    <row r="11451" spans="1:9" x14ac:dyDescent="0.35">
      <c r="A11451" t="s">
        <v>1257</v>
      </c>
      <c r="B11451" t="s">
        <v>193</v>
      </c>
      <c r="C11451" t="s">
        <v>376</v>
      </c>
      <c r="D11451" t="s">
        <v>1265</v>
      </c>
      <c r="E11451" t="s">
        <v>29</v>
      </c>
      <c r="F11451">
        <v>12239</v>
      </c>
      <c r="G11451">
        <v>999</v>
      </c>
      <c r="H11451">
        <v>8.1624315712067977E-2</v>
      </c>
      <c r="I11451" t="str">
        <f>VLOOKUP($B11451&amp;$E11451,'Employee List'!$A:$E,5,0)</f>
        <v>E-1268</v>
      </c>
    </row>
    <row r="11452" spans="1:9" x14ac:dyDescent="0.35">
      <c r="A11452" t="s">
        <v>1257</v>
      </c>
      <c r="B11452" t="s">
        <v>193</v>
      </c>
      <c r="C11452" t="s">
        <v>376</v>
      </c>
      <c r="D11452" t="s">
        <v>1265</v>
      </c>
      <c r="E11452" t="s">
        <v>30</v>
      </c>
      <c r="F11452">
        <v>10102</v>
      </c>
      <c r="G11452">
        <v>2541</v>
      </c>
      <c r="H11452">
        <v>0.25153434963373589</v>
      </c>
      <c r="I11452" t="str">
        <f>VLOOKUP($B11452&amp;$E11452,'Employee List'!$A:$E,5,0)</f>
        <v>E-1268</v>
      </c>
    </row>
    <row r="11453" spans="1:9" x14ac:dyDescent="0.35">
      <c r="A11453" t="s">
        <v>1257</v>
      </c>
      <c r="B11453" t="s">
        <v>193</v>
      </c>
      <c r="C11453" t="s">
        <v>376</v>
      </c>
      <c r="D11453" t="s">
        <v>1265</v>
      </c>
      <c r="E11453" t="s">
        <v>31</v>
      </c>
      <c r="F11453">
        <v>10947</v>
      </c>
      <c r="G11453">
        <v>3437</v>
      </c>
      <c r="H11453">
        <v>0.31396729697634057</v>
      </c>
      <c r="I11453" t="str">
        <f>VLOOKUP($B11453&amp;$E11453,'Employee List'!$A:$E,5,0)</f>
        <v>E-1268</v>
      </c>
    </row>
    <row r="11454" spans="1:9" x14ac:dyDescent="0.35">
      <c r="A11454" t="s">
        <v>1257</v>
      </c>
      <c r="B11454" t="s">
        <v>193</v>
      </c>
      <c r="C11454" t="s">
        <v>376</v>
      </c>
      <c r="D11454" t="s">
        <v>1260</v>
      </c>
      <c r="E11454" t="s">
        <v>29</v>
      </c>
      <c r="F11454">
        <v>152272</v>
      </c>
      <c r="G11454">
        <v>217561</v>
      </c>
      <c r="H11454">
        <v>1.4287656299253966</v>
      </c>
      <c r="I11454" t="str">
        <f>VLOOKUP($B11454&amp;$E11454,'Employee List'!$A:$E,5,0)</f>
        <v>E-1268</v>
      </c>
    </row>
    <row r="11455" spans="1:9" x14ac:dyDescent="0.35">
      <c r="A11455" t="s">
        <v>1257</v>
      </c>
      <c r="B11455" t="s">
        <v>193</v>
      </c>
      <c r="C11455" t="s">
        <v>376</v>
      </c>
      <c r="D11455" t="s">
        <v>1260</v>
      </c>
      <c r="E11455" t="s">
        <v>30</v>
      </c>
      <c r="F11455">
        <v>153603</v>
      </c>
      <c r="G11455">
        <v>235816</v>
      </c>
      <c r="H11455">
        <v>1.5352304316972976</v>
      </c>
      <c r="I11455" t="str">
        <f>VLOOKUP($B11455&amp;$E11455,'Employee List'!$A:$E,5,0)</f>
        <v>E-1268</v>
      </c>
    </row>
    <row r="11456" spans="1:9" x14ac:dyDescent="0.35">
      <c r="A11456" t="s">
        <v>1257</v>
      </c>
      <c r="B11456" t="s">
        <v>193</v>
      </c>
      <c r="C11456" t="s">
        <v>376</v>
      </c>
      <c r="D11456" t="s">
        <v>1260</v>
      </c>
      <c r="E11456" t="s">
        <v>31</v>
      </c>
      <c r="F11456">
        <v>170253</v>
      </c>
      <c r="G11456">
        <v>276097</v>
      </c>
      <c r="H11456">
        <v>1.6216865488420176</v>
      </c>
      <c r="I11456" t="str">
        <f>VLOOKUP($B11456&amp;$E11456,'Employee List'!$A:$E,5,0)</f>
        <v>E-1268</v>
      </c>
    </row>
    <row r="11457" spans="1:9" x14ac:dyDescent="0.35">
      <c r="A11457" t="s">
        <v>1257</v>
      </c>
      <c r="B11457" t="s">
        <v>193</v>
      </c>
      <c r="C11457" t="s">
        <v>376</v>
      </c>
      <c r="D11457" t="s">
        <v>1261</v>
      </c>
      <c r="E11457" t="s">
        <v>29</v>
      </c>
      <c r="F11457">
        <v>171772</v>
      </c>
      <c r="G11457">
        <v>194149</v>
      </c>
      <c r="H11457">
        <v>1.1302715227161586</v>
      </c>
      <c r="I11457" t="str">
        <f>VLOOKUP($B11457&amp;$E11457,'Employee List'!$A:$E,5,0)</f>
        <v>E-1268</v>
      </c>
    </row>
    <row r="11458" spans="1:9" x14ac:dyDescent="0.35">
      <c r="A11458" t="s">
        <v>1257</v>
      </c>
      <c r="B11458" t="s">
        <v>193</v>
      </c>
      <c r="C11458" t="s">
        <v>376</v>
      </c>
      <c r="D11458" t="s">
        <v>1261</v>
      </c>
      <c r="E11458" t="s">
        <v>30</v>
      </c>
      <c r="F11458">
        <v>180596</v>
      </c>
      <c r="G11458">
        <v>203496</v>
      </c>
      <c r="H11458">
        <v>1.126802365500897</v>
      </c>
      <c r="I11458" t="str">
        <f>VLOOKUP($B11458&amp;$E11458,'Employee List'!$A:$E,5,0)</f>
        <v>E-1268</v>
      </c>
    </row>
    <row r="11459" spans="1:9" x14ac:dyDescent="0.35">
      <c r="A11459" t="s">
        <v>1257</v>
      </c>
      <c r="B11459" t="s">
        <v>193</v>
      </c>
      <c r="C11459" t="s">
        <v>376</v>
      </c>
      <c r="D11459" t="s">
        <v>1261</v>
      </c>
      <c r="E11459" t="s">
        <v>31</v>
      </c>
      <c r="F11459">
        <v>178000</v>
      </c>
      <c r="G11459">
        <v>229040</v>
      </c>
      <c r="H11459">
        <v>1.286741573033708</v>
      </c>
      <c r="I11459" t="str">
        <f>VLOOKUP($B11459&amp;$E11459,'Employee List'!$A:$E,5,0)</f>
        <v>E-1268</v>
      </c>
    </row>
    <row r="11460" spans="1:9" x14ac:dyDescent="0.35">
      <c r="A11460" t="s">
        <v>1257</v>
      </c>
      <c r="B11460" t="s">
        <v>193</v>
      </c>
      <c r="C11460" t="s">
        <v>376</v>
      </c>
      <c r="D11460" t="s">
        <v>1266</v>
      </c>
      <c r="E11460" t="s">
        <v>29</v>
      </c>
      <c r="F11460">
        <v>26586</v>
      </c>
      <c r="G11460">
        <v>23149</v>
      </c>
      <c r="H11460">
        <v>0.87072143233280674</v>
      </c>
      <c r="I11460" t="str">
        <f>VLOOKUP($B11460&amp;$E11460,'Employee List'!$A:$E,5,0)</f>
        <v>E-1268</v>
      </c>
    </row>
    <row r="11461" spans="1:9" x14ac:dyDescent="0.35">
      <c r="A11461" t="s">
        <v>1257</v>
      </c>
      <c r="B11461" t="s">
        <v>193</v>
      </c>
      <c r="C11461" t="s">
        <v>376</v>
      </c>
      <c r="D11461" t="s">
        <v>1266</v>
      </c>
      <c r="E11461" t="s">
        <v>30</v>
      </c>
      <c r="F11461">
        <v>25787</v>
      </c>
      <c r="G11461">
        <v>40900</v>
      </c>
      <c r="H11461">
        <v>1.5860705006398572</v>
      </c>
      <c r="I11461" t="str">
        <f>VLOOKUP($B11461&amp;$E11461,'Employee List'!$A:$E,5,0)</f>
        <v>E-1268</v>
      </c>
    </row>
    <row r="11462" spans="1:9" x14ac:dyDescent="0.35">
      <c r="A11462" t="s">
        <v>1257</v>
      </c>
      <c r="B11462" t="s">
        <v>193</v>
      </c>
      <c r="C11462" t="s">
        <v>376</v>
      </c>
      <c r="D11462" t="s">
        <v>1266</v>
      </c>
      <c r="E11462" t="s">
        <v>31</v>
      </c>
      <c r="F11462">
        <v>28151</v>
      </c>
      <c r="G11462">
        <v>36763</v>
      </c>
      <c r="H11462">
        <v>1.3059216368867892</v>
      </c>
      <c r="I11462" t="str">
        <f>VLOOKUP($B11462&amp;$E11462,'Employee List'!$A:$E,5,0)</f>
        <v>E-1268</v>
      </c>
    </row>
    <row r="11463" spans="1:9" x14ac:dyDescent="0.35">
      <c r="A11463" t="s">
        <v>1257</v>
      </c>
      <c r="B11463" t="s">
        <v>193</v>
      </c>
      <c r="C11463" t="s">
        <v>376</v>
      </c>
      <c r="D11463" t="s">
        <v>1267</v>
      </c>
      <c r="E11463" t="s">
        <v>29</v>
      </c>
      <c r="F11463">
        <v>71131</v>
      </c>
      <c r="G11463">
        <v>87154</v>
      </c>
      <c r="H11463">
        <v>1.2252604349720937</v>
      </c>
      <c r="I11463" t="str">
        <f>VLOOKUP($B11463&amp;$E11463,'Employee List'!$A:$E,5,0)</f>
        <v>E-1268</v>
      </c>
    </row>
    <row r="11464" spans="1:9" x14ac:dyDescent="0.35">
      <c r="A11464" t="s">
        <v>1257</v>
      </c>
      <c r="B11464" t="s">
        <v>193</v>
      </c>
      <c r="C11464" t="s">
        <v>376</v>
      </c>
      <c r="D11464" t="s">
        <v>1267</v>
      </c>
      <c r="E11464" t="s">
        <v>30</v>
      </c>
      <c r="F11464">
        <v>68924</v>
      </c>
      <c r="G11464">
        <v>76099</v>
      </c>
      <c r="H11464">
        <v>1.1041001683013174</v>
      </c>
      <c r="I11464" t="str">
        <f>VLOOKUP($B11464&amp;$E11464,'Employee List'!$A:$E,5,0)</f>
        <v>E-1268</v>
      </c>
    </row>
    <row r="11465" spans="1:9" x14ac:dyDescent="0.35">
      <c r="A11465" t="s">
        <v>1257</v>
      </c>
      <c r="B11465" t="s">
        <v>193</v>
      </c>
      <c r="C11465" t="s">
        <v>376</v>
      </c>
      <c r="D11465" t="s">
        <v>1267</v>
      </c>
      <c r="E11465" t="s">
        <v>31</v>
      </c>
      <c r="F11465">
        <v>70046</v>
      </c>
      <c r="G11465">
        <v>104170</v>
      </c>
      <c r="H11465">
        <v>1.4871655769066043</v>
      </c>
      <c r="I11465" t="str">
        <f>VLOOKUP($B11465&amp;$E11465,'Employee List'!$A:$E,5,0)</f>
        <v>E-1268</v>
      </c>
    </row>
    <row r="11466" spans="1:9" x14ac:dyDescent="0.35">
      <c r="A11466" t="s">
        <v>1257</v>
      </c>
      <c r="B11466" t="s">
        <v>193</v>
      </c>
      <c r="C11466" t="s">
        <v>376</v>
      </c>
      <c r="D11466" t="s">
        <v>1268</v>
      </c>
      <c r="E11466" t="s">
        <v>29</v>
      </c>
      <c r="F11466">
        <v>16069</v>
      </c>
      <c r="G11466">
        <v>10664</v>
      </c>
      <c r="H11466">
        <v>0.6636380608625303</v>
      </c>
      <c r="I11466" t="str">
        <f>VLOOKUP($B11466&amp;$E11466,'Employee List'!$A:$E,5,0)</f>
        <v>E-1268</v>
      </c>
    </row>
    <row r="11467" spans="1:9" x14ac:dyDescent="0.35">
      <c r="A11467" t="s">
        <v>1257</v>
      </c>
      <c r="B11467" t="s">
        <v>193</v>
      </c>
      <c r="C11467" t="s">
        <v>376</v>
      </c>
      <c r="D11467" t="s">
        <v>1268</v>
      </c>
      <c r="E11467" t="s">
        <v>30</v>
      </c>
      <c r="F11467">
        <v>15409</v>
      </c>
      <c r="G11467">
        <v>17880</v>
      </c>
      <c r="H11467">
        <v>1.1603608280874813</v>
      </c>
      <c r="I11467" t="str">
        <f>VLOOKUP($B11467&amp;$E11467,'Employee List'!$A:$E,5,0)</f>
        <v>E-1268</v>
      </c>
    </row>
    <row r="11468" spans="1:9" x14ac:dyDescent="0.35">
      <c r="A11468" t="s">
        <v>1257</v>
      </c>
      <c r="B11468" t="s">
        <v>193</v>
      </c>
      <c r="C11468" t="s">
        <v>376</v>
      </c>
      <c r="D11468" t="s">
        <v>1268</v>
      </c>
      <c r="E11468" t="s">
        <v>31</v>
      </c>
      <c r="F11468">
        <v>16524</v>
      </c>
      <c r="G11468">
        <v>6728</v>
      </c>
      <c r="H11468">
        <v>0.40716533526991044</v>
      </c>
      <c r="I11468" t="str">
        <f>VLOOKUP($B11468&amp;$E11468,'Employee List'!$A:$E,5,0)</f>
        <v>E-1268</v>
      </c>
    </row>
    <row r="11469" spans="1:9" x14ac:dyDescent="0.35">
      <c r="A11469" t="s">
        <v>1257</v>
      </c>
      <c r="B11469" t="s">
        <v>193</v>
      </c>
      <c r="C11469" t="s">
        <v>376</v>
      </c>
      <c r="D11469" t="s">
        <v>1269</v>
      </c>
      <c r="E11469" t="s">
        <v>29</v>
      </c>
      <c r="F11469">
        <v>8431</v>
      </c>
      <c r="G11469">
        <v>24741</v>
      </c>
      <c r="H11469">
        <v>2.934527339580121</v>
      </c>
      <c r="I11469" t="str">
        <f>VLOOKUP($B11469&amp;$E11469,'Employee List'!$A:$E,5,0)</f>
        <v>E-1268</v>
      </c>
    </row>
    <row r="11470" spans="1:9" x14ac:dyDescent="0.35">
      <c r="A11470" t="s">
        <v>1257</v>
      </c>
      <c r="B11470" t="s">
        <v>193</v>
      </c>
      <c r="C11470" t="s">
        <v>376</v>
      </c>
      <c r="D11470" t="s">
        <v>1269</v>
      </c>
      <c r="E11470" t="s">
        <v>30</v>
      </c>
      <c r="F11470">
        <v>7810</v>
      </c>
      <c r="G11470">
        <v>23619</v>
      </c>
      <c r="H11470">
        <v>3.0241997439180537</v>
      </c>
      <c r="I11470" t="str">
        <f>VLOOKUP($B11470&amp;$E11470,'Employee List'!$A:$E,5,0)</f>
        <v>E-1268</v>
      </c>
    </row>
    <row r="11471" spans="1:9" x14ac:dyDescent="0.35">
      <c r="A11471" t="s">
        <v>1257</v>
      </c>
      <c r="B11471" t="s">
        <v>193</v>
      </c>
      <c r="C11471" t="s">
        <v>376</v>
      </c>
      <c r="D11471" t="s">
        <v>1269</v>
      </c>
      <c r="E11471" t="s">
        <v>31</v>
      </c>
      <c r="F11471">
        <v>8704</v>
      </c>
      <c r="G11471">
        <v>5214</v>
      </c>
      <c r="H11471">
        <v>0.5990349264705882</v>
      </c>
      <c r="I11471" t="str">
        <f>VLOOKUP($B11471&amp;$E11471,'Employee List'!$A:$E,5,0)</f>
        <v>E-1268</v>
      </c>
    </row>
    <row r="11472" spans="1:9" x14ac:dyDescent="0.35">
      <c r="A11472" t="s">
        <v>1257</v>
      </c>
      <c r="B11472" t="s">
        <v>193</v>
      </c>
      <c r="C11472" t="s">
        <v>376</v>
      </c>
      <c r="D11472" t="s">
        <v>1270</v>
      </c>
      <c r="E11472" t="s">
        <v>29</v>
      </c>
      <c r="F11472">
        <v>9708</v>
      </c>
      <c r="G11472">
        <v>5341</v>
      </c>
      <c r="H11472">
        <v>0.550164812525752</v>
      </c>
      <c r="I11472" t="str">
        <f>VLOOKUP($B11472&amp;$E11472,'Employee List'!$A:$E,5,0)</f>
        <v>E-1268</v>
      </c>
    </row>
    <row r="11473" spans="1:9" x14ac:dyDescent="0.35">
      <c r="A11473" t="s">
        <v>1257</v>
      </c>
      <c r="B11473" t="s">
        <v>193</v>
      </c>
      <c r="C11473" t="s">
        <v>376</v>
      </c>
      <c r="D11473" t="s">
        <v>1270</v>
      </c>
      <c r="E11473" t="s">
        <v>30</v>
      </c>
      <c r="F11473">
        <v>14478</v>
      </c>
      <c r="G11473">
        <v>6703</v>
      </c>
      <c r="H11473">
        <v>0.4629783119215361</v>
      </c>
      <c r="I11473" t="str">
        <f>VLOOKUP($B11473&amp;$E11473,'Employee List'!$A:$E,5,0)</f>
        <v>E-1268</v>
      </c>
    </row>
    <row r="11474" spans="1:9" x14ac:dyDescent="0.35">
      <c r="A11474" t="s">
        <v>1257</v>
      </c>
      <c r="B11474" t="s">
        <v>193</v>
      </c>
      <c r="C11474" t="s">
        <v>376</v>
      </c>
      <c r="D11474" t="s">
        <v>1270</v>
      </c>
      <c r="E11474" t="s">
        <v>31</v>
      </c>
      <c r="F11474">
        <v>11112</v>
      </c>
      <c r="G11474">
        <v>6537</v>
      </c>
      <c r="H11474">
        <v>0.58828293736501081</v>
      </c>
      <c r="I11474" t="str">
        <f>VLOOKUP($B11474&amp;$E11474,'Employee List'!$A:$E,5,0)</f>
        <v>E-1268</v>
      </c>
    </row>
    <row r="11475" spans="1:9" x14ac:dyDescent="0.35">
      <c r="A11475" t="s">
        <v>1257</v>
      </c>
      <c r="B11475" t="s">
        <v>193</v>
      </c>
      <c r="C11475" t="s">
        <v>376</v>
      </c>
      <c r="D11475" t="s">
        <v>1271</v>
      </c>
      <c r="E11475" t="s">
        <v>29</v>
      </c>
      <c r="F11475">
        <v>19454</v>
      </c>
      <c r="G11475">
        <v>28936</v>
      </c>
      <c r="H11475">
        <v>1.487406188958569</v>
      </c>
      <c r="I11475" t="str">
        <f>VLOOKUP($B11475&amp;$E11475,'Employee List'!$A:$E,5,0)</f>
        <v>E-1268</v>
      </c>
    </row>
    <row r="11476" spans="1:9" x14ac:dyDescent="0.35">
      <c r="A11476" t="s">
        <v>1257</v>
      </c>
      <c r="B11476" t="s">
        <v>193</v>
      </c>
      <c r="C11476" t="s">
        <v>376</v>
      </c>
      <c r="D11476" t="s">
        <v>1271</v>
      </c>
      <c r="E11476" t="s">
        <v>30</v>
      </c>
      <c r="F11476">
        <v>20004</v>
      </c>
      <c r="G11476">
        <v>20499</v>
      </c>
      <c r="H11476">
        <v>1.024745050989802</v>
      </c>
      <c r="I11476" t="str">
        <f>VLOOKUP($B11476&amp;$E11476,'Employee List'!$A:$E,5,0)</f>
        <v>E-1268</v>
      </c>
    </row>
    <row r="11477" spans="1:9" x14ac:dyDescent="0.35">
      <c r="A11477" t="s">
        <v>1257</v>
      </c>
      <c r="B11477" t="s">
        <v>193</v>
      </c>
      <c r="C11477" t="s">
        <v>376</v>
      </c>
      <c r="D11477" t="s">
        <v>1271</v>
      </c>
      <c r="E11477" t="s">
        <v>31</v>
      </c>
      <c r="F11477">
        <v>19790</v>
      </c>
      <c r="G11477">
        <v>35824</v>
      </c>
      <c r="H11477">
        <v>1.8102071753410813</v>
      </c>
      <c r="I11477" t="str">
        <f>VLOOKUP($B11477&amp;$E11477,'Employee List'!$A:$E,5,0)</f>
        <v>E-1268</v>
      </c>
    </row>
    <row r="11478" spans="1:9" x14ac:dyDescent="0.35">
      <c r="A11478" t="s">
        <v>1257</v>
      </c>
      <c r="B11478" t="s">
        <v>193</v>
      </c>
      <c r="C11478" t="s">
        <v>376</v>
      </c>
      <c r="D11478" t="s">
        <v>1258</v>
      </c>
      <c r="E11478" t="s">
        <v>29</v>
      </c>
      <c r="F11478">
        <v>197321</v>
      </c>
      <c r="G11478">
        <v>144112</v>
      </c>
      <c r="H11478">
        <v>0.7303429437312805</v>
      </c>
      <c r="I11478" t="str">
        <f>VLOOKUP($B11478&amp;$E11478,'Employee List'!$A:$E,5,0)</f>
        <v>E-1268</v>
      </c>
    </row>
    <row r="11479" spans="1:9" x14ac:dyDescent="0.35">
      <c r="A11479" t="s">
        <v>1257</v>
      </c>
      <c r="B11479" t="s">
        <v>193</v>
      </c>
      <c r="C11479" t="s">
        <v>376</v>
      </c>
      <c r="D11479" t="s">
        <v>1258</v>
      </c>
      <c r="E11479" t="s">
        <v>30</v>
      </c>
      <c r="F11479">
        <v>191296</v>
      </c>
      <c r="G11479">
        <v>185482</v>
      </c>
      <c r="H11479">
        <v>0.96960731013716961</v>
      </c>
      <c r="I11479" t="str">
        <f>VLOOKUP($B11479&amp;$E11479,'Employee List'!$A:$E,5,0)</f>
        <v>E-1268</v>
      </c>
    </row>
    <row r="11480" spans="1:9" x14ac:dyDescent="0.35">
      <c r="A11480" t="s">
        <v>1257</v>
      </c>
      <c r="B11480" t="s">
        <v>193</v>
      </c>
      <c r="C11480" t="s">
        <v>376</v>
      </c>
      <c r="D11480" t="s">
        <v>1258</v>
      </c>
      <c r="E11480" t="s">
        <v>31</v>
      </c>
      <c r="F11480">
        <v>180620</v>
      </c>
      <c r="G11480">
        <v>230208</v>
      </c>
      <c r="H11480">
        <v>1.2745432399512788</v>
      </c>
      <c r="I11480" t="str">
        <f>VLOOKUP($B11480&amp;$E11480,'Employee List'!$A:$E,5,0)</f>
        <v>E-1268</v>
      </c>
    </row>
    <row r="11481" spans="1:9" x14ac:dyDescent="0.35">
      <c r="A11481" t="s">
        <v>1257</v>
      </c>
      <c r="B11481" t="s">
        <v>193</v>
      </c>
      <c r="C11481" t="s">
        <v>376</v>
      </c>
      <c r="D11481" t="s">
        <v>1272</v>
      </c>
      <c r="E11481" t="s">
        <v>29</v>
      </c>
      <c r="F11481">
        <v>27380</v>
      </c>
      <c r="G11481">
        <v>27039</v>
      </c>
      <c r="H11481">
        <v>0.98754565376186998</v>
      </c>
      <c r="I11481" t="str">
        <f>VLOOKUP($B11481&amp;$E11481,'Employee List'!$A:$E,5,0)</f>
        <v>E-1268</v>
      </c>
    </row>
    <row r="11482" spans="1:9" x14ac:dyDescent="0.35">
      <c r="A11482" t="s">
        <v>1257</v>
      </c>
      <c r="B11482" t="s">
        <v>193</v>
      </c>
      <c r="C11482" t="s">
        <v>376</v>
      </c>
      <c r="D11482" t="s">
        <v>1272</v>
      </c>
      <c r="E11482" t="s">
        <v>30</v>
      </c>
      <c r="F11482">
        <v>30242</v>
      </c>
      <c r="G11482">
        <v>37348</v>
      </c>
      <c r="H11482">
        <v>1.2349712320613715</v>
      </c>
      <c r="I11482" t="str">
        <f>VLOOKUP($B11482&amp;$E11482,'Employee List'!$A:$E,5,0)</f>
        <v>E-1268</v>
      </c>
    </row>
    <row r="11483" spans="1:9" x14ac:dyDescent="0.35">
      <c r="A11483" t="s">
        <v>1257</v>
      </c>
      <c r="B11483" t="s">
        <v>193</v>
      </c>
      <c r="C11483" t="s">
        <v>376</v>
      </c>
      <c r="D11483" t="s">
        <v>1272</v>
      </c>
      <c r="E11483" t="s">
        <v>31</v>
      </c>
      <c r="F11483">
        <v>32545</v>
      </c>
      <c r="G11483">
        <v>35479</v>
      </c>
      <c r="H11483">
        <v>1.0901520970963281</v>
      </c>
      <c r="I11483" t="str">
        <f>VLOOKUP($B11483&amp;$E11483,'Employee List'!$A:$E,5,0)</f>
        <v>E-1268</v>
      </c>
    </row>
    <row r="11484" spans="1:9" x14ac:dyDescent="0.35">
      <c r="A11484" t="s">
        <v>1257</v>
      </c>
      <c r="B11484" t="s">
        <v>193</v>
      </c>
      <c r="C11484" t="s">
        <v>376</v>
      </c>
      <c r="D11484" t="s">
        <v>1259</v>
      </c>
      <c r="E11484" t="s">
        <v>29</v>
      </c>
      <c r="F11484">
        <v>45660</v>
      </c>
      <c r="G11484">
        <v>26712</v>
      </c>
      <c r="H11484">
        <v>0.58501971090670168</v>
      </c>
      <c r="I11484" t="str">
        <f>VLOOKUP($B11484&amp;$E11484,'Employee List'!$A:$E,5,0)</f>
        <v>E-1268</v>
      </c>
    </row>
    <row r="11485" spans="1:9" x14ac:dyDescent="0.35">
      <c r="A11485" t="s">
        <v>1257</v>
      </c>
      <c r="B11485" t="s">
        <v>193</v>
      </c>
      <c r="C11485" t="s">
        <v>376</v>
      </c>
      <c r="D11485" t="s">
        <v>1259</v>
      </c>
      <c r="E11485" t="s">
        <v>30</v>
      </c>
      <c r="F11485">
        <v>50879</v>
      </c>
      <c r="G11485">
        <v>43235</v>
      </c>
      <c r="H11485">
        <v>0.84976119813675588</v>
      </c>
      <c r="I11485" t="str">
        <f>VLOOKUP($B11485&amp;$E11485,'Employee List'!$A:$E,5,0)</f>
        <v>E-1268</v>
      </c>
    </row>
    <row r="11486" spans="1:9" x14ac:dyDescent="0.35">
      <c r="A11486" t="s">
        <v>1257</v>
      </c>
      <c r="B11486" t="s">
        <v>193</v>
      </c>
      <c r="C11486" t="s">
        <v>376</v>
      </c>
      <c r="D11486" t="s">
        <v>1259</v>
      </c>
      <c r="E11486" t="s">
        <v>31</v>
      </c>
      <c r="F11486">
        <v>51674</v>
      </c>
      <c r="G11486">
        <v>83288</v>
      </c>
      <c r="H11486">
        <v>1.6117970352595115</v>
      </c>
      <c r="I11486" t="str">
        <f>VLOOKUP($B11486&amp;$E11486,'Employee List'!$A:$E,5,0)</f>
        <v>E-1268</v>
      </c>
    </row>
    <row r="11487" spans="1:9" x14ac:dyDescent="0.35">
      <c r="A11487" t="s">
        <v>1257</v>
      </c>
      <c r="B11487" t="s">
        <v>193</v>
      </c>
      <c r="C11487" t="s">
        <v>376</v>
      </c>
      <c r="D11487" t="s">
        <v>1273</v>
      </c>
      <c r="E11487" t="s">
        <v>29</v>
      </c>
      <c r="F11487">
        <v>8410</v>
      </c>
      <c r="G11487">
        <v>13116</v>
      </c>
      <c r="H11487">
        <v>1.5595719381688466</v>
      </c>
      <c r="I11487" t="str">
        <f>VLOOKUP($B11487&amp;$E11487,'Employee List'!$A:$E,5,0)</f>
        <v>E-1268</v>
      </c>
    </row>
    <row r="11488" spans="1:9" x14ac:dyDescent="0.35">
      <c r="A11488" t="s">
        <v>1257</v>
      </c>
      <c r="B11488" t="s">
        <v>193</v>
      </c>
      <c r="C11488" t="s">
        <v>376</v>
      </c>
      <c r="D11488" t="s">
        <v>1273</v>
      </c>
      <c r="E11488" t="s">
        <v>30</v>
      </c>
      <c r="F11488">
        <v>11260</v>
      </c>
      <c r="G11488">
        <v>13907</v>
      </c>
      <c r="H11488">
        <v>1.2350799289520427</v>
      </c>
      <c r="I11488" t="str">
        <f>VLOOKUP($B11488&amp;$E11488,'Employee List'!$A:$E,5,0)</f>
        <v>E-1268</v>
      </c>
    </row>
    <row r="11489" spans="1:9" x14ac:dyDescent="0.35">
      <c r="A11489" t="s">
        <v>1257</v>
      </c>
      <c r="B11489" t="s">
        <v>193</v>
      </c>
      <c r="C11489" t="s">
        <v>376</v>
      </c>
      <c r="D11489" t="s">
        <v>1273</v>
      </c>
      <c r="E11489" t="s">
        <v>31</v>
      </c>
      <c r="F11489">
        <v>11300</v>
      </c>
      <c r="G11489">
        <v>11799</v>
      </c>
      <c r="H11489">
        <v>1.0441592920353981</v>
      </c>
      <c r="I11489" t="str">
        <f>VLOOKUP($B11489&amp;$E11489,'Employee List'!$A:$E,5,0)</f>
        <v>E-1268</v>
      </c>
    </row>
    <row r="11490" spans="1:9" x14ac:dyDescent="0.35">
      <c r="A11490" t="s">
        <v>1257</v>
      </c>
      <c r="B11490" t="s">
        <v>193</v>
      </c>
      <c r="C11490" t="s">
        <v>376</v>
      </c>
      <c r="D11490" t="s">
        <v>1275</v>
      </c>
      <c r="E11490" t="s">
        <v>29</v>
      </c>
      <c r="F11490">
        <v>7201</v>
      </c>
      <c r="G11490">
        <v>4662</v>
      </c>
      <c r="H11490">
        <v>0.64741008193306482</v>
      </c>
      <c r="I11490" t="str">
        <f>VLOOKUP($B11490&amp;$E11490,'Employee List'!$A:$E,5,0)</f>
        <v>E-1268</v>
      </c>
    </row>
    <row r="11491" spans="1:9" x14ac:dyDescent="0.35">
      <c r="A11491" t="s">
        <v>1257</v>
      </c>
      <c r="B11491" t="s">
        <v>193</v>
      </c>
      <c r="C11491" t="s">
        <v>376</v>
      </c>
      <c r="D11491" t="s">
        <v>1275</v>
      </c>
      <c r="E11491" t="s">
        <v>30</v>
      </c>
      <c r="F11491">
        <v>5211</v>
      </c>
      <c r="G11491">
        <v>5881</v>
      </c>
      <c r="H11491">
        <v>1.1285741700249472</v>
      </c>
      <c r="I11491" t="str">
        <f>VLOOKUP($B11491&amp;$E11491,'Employee List'!$A:$E,5,0)</f>
        <v>E-1268</v>
      </c>
    </row>
    <row r="11492" spans="1:9" x14ac:dyDescent="0.35">
      <c r="A11492" t="s">
        <v>1257</v>
      </c>
      <c r="B11492" t="s">
        <v>193</v>
      </c>
      <c r="C11492" t="s">
        <v>376</v>
      </c>
      <c r="D11492" t="s">
        <v>1275</v>
      </c>
      <c r="E11492" t="s">
        <v>31</v>
      </c>
      <c r="F11492">
        <v>4233</v>
      </c>
      <c r="G11492">
        <v>4661</v>
      </c>
      <c r="H11492">
        <v>1.1011103236475313</v>
      </c>
      <c r="I11492" t="str">
        <f>VLOOKUP($B11492&amp;$E11492,'Employee List'!$A:$E,5,0)</f>
        <v>E-1268</v>
      </c>
    </row>
    <row r="11493" spans="1:9" x14ac:dyDescent="0.35">
      <c r="A11493" t="s">
        <v>1257</v>
      </c>
      <c r="B11493" t="s">
        <v>193</v>
      </c>
      <c r="C11493" t="s">
        <v>376</v>
      </c>
      <c r="D11493" t="s">
        <v>1276</v>
      </c>
      <c r="E11493" t="s">
        <v>29</v>
      </c>
      <c r="F11493">
        <v>6293</v>
      </c>
      <c r="G11493">
        <v>2716</v>
      </c>
      <c r="H11493">
        <v>0.43159065628476084</v>
      </c>
      <c r="I11493" t="str">
        <f>VLOOKUP($B11493&amp;$E11493,'Employee List'!$A:$E,5,0)</f>
        <v>E-1268</v>
      </c>
    </row>
    <row r="11494" spans="1:9" x14ac:dyDescent="0.35">
      <c r="A11494" t="s">
        <v>1257</v>
      </c>
      <c r="B11494" t="s">
        <v>193</v>
      </c>
      <c r="C11494" t="s">
        <v>376</v>
      </c>
      <c r="D11494" t="s">
        <v>1276</v>
      </c>
      <c r="E11494" t="s">
        <v>30</v>
      </c>
      <c r="F11494">
        <v>5457</v>
      </c>
      <c r="G11494">
        <v>3431</v>
      </c>
      <c r="H11494">
        <v>0.62873373648524833</v>
      </c>
      <c r="I11494" t="str">
        <f>VLOOKUP($B11494&amp;$E11494,'Employee List'!$A:$E,5,0)</f>
        <v>E-1268</v>
      </c>
    </row>
    <row r="11495" spans="1:9" x14ac:dyDescent="0.35">
      <c r="A11495" t="s">
        <v>1257</v>
      </c>
      <c r="B11495" t="s">
        <v>193</v>
      </c>
      <c r="C11495" t="s">
        <v>376</v>
      </c>
      <c r="D11495" t="s">
        <v>1276</v>
      </c>
      <c r="E11495" t="s">
        <v>31</v>
      </c>
      <c r="F11495">
        <v>3411</v>
      </c>
      <c r="G11495">
        <v>6369</v>
      </c>
      <c r="H11495">
        <v>1.8671943711521548</v>
      </c>
      <c r="I11495" t="str">
        <f>VLOOKUP($B11495&amp;$E11495,'Employee List'!$A:$E,5,0)</f>
        <v>E-1268</v>
      </c>
    </row>
    <row r="11496" spans="1:9" x14ac:dyDescent="0.35">
      <c r="A11496" t="s">
        <v>1257</v>
      </c>
      <c r="B11496" t="s">
        <v>193</v>
      </c>
      <c r="C11496" t="s">
        <v>376</v>
      </c>
      <c r="D11496" t="s">
        <v>1277</v>
      </c>
      <c r="E11496" t="s">
        <v>29</v>
      </c>
      <c r="F11496">
        <v>14443</v>
      </c>
      <c r="G11496">
        <v>8297</v>
      </c>
      <c r="H11496">
        <v>0.57446513882157446</v>
      </c>
      <c r="I11496" t="str">
        <f>VLOOKUP($B11496&amp;$E11496,'Employee List'!$A:$E,5,0)</f>
        <v>E-1268</v>
      </c>
    </row>
    <row r="11497" spans="1:9" x14ac:dyDescent="0.35">
      <c r="A11497" t="s">
        <v>1257</v>
      </c>
      <c r="B11497" t="s">
        <v>193</v>
      </c>
      <c r="C11497" t="s">
        <v>376</v>
      </c>
      <c r="D11497" t="s">
        <v>1277</v>
      </c>
      <c r="E11497" t="s">
        <v>30</v>
      </c>
      <c r="F11497">
        <v>15927</v>
      </c>
      <c r="G11497">
        <v>12365</v>
      </c>
      <c r="H11497">
        <v>0.77635461794437122</v>
      </c>
      <c r="I11497" t="str">
        <f>VLOOKUP($B11497&amp;$E11497,'Employee List'!$A:$E,5,0)</f>
        <v>E-1268</v>
      </c>
    </row>
    <row r="11498" spans="1:9" x14ac:dyDescent="0.35">
      <c r="A11498" t="s">
        <v>1257</v>
      </c>
      <c r="B11498" t="s">
        <v>193</v>
      </c>
      <c r="C11498" t="s">
        <v>376</v>
      </c>
      <c r="D11498" t="s">
        <v>1277</v>
      </c>
      <c r="E11498" t="s">
        <v>31</v>
      </c>
      <c r="F11498">
        <v>15578</v>
      </c>
      <c r="G11498">
        <v>13573</v>
      </c>
      <c r="H11498">
        <v>0.87129284888945946</v>
      </c>
      <c r="I11498" t="str">
        <f>VLOOKUP($B11498&amp;$E11498,'Employee List'!$A:$E,5,0)</f>
        <v>E-1268</v>
      </c>
    </row>
    <row r="11499" spans="1:9" x14ac:dyDescent="0.35">
      <c r="A11499" t="s">
        <v>1257</v>
      </c>
      <c r="B11499" t="s">
        <v>193</v>
      </c>
      <c r="C11499" t="s">
        <v>376</v>
      </c>
      <c r="D11499" t="s">
        <v>1278</v>
      </c>
      <c r="E11499" t="s">
        <v>29</v>
      </c>
      <c r="F11499">
        <v>5367</v>
      </c>
      <c r="G11499">
        <v>4283</v>
      </c>
      <c r="H11499">
        <v>0.79802496739332962</v>
      </c>
      <c r="I11499" t="str">
        <f>VLOOKUP($B11499&amp;$E11499,'Employee List'!$A:$E,5,0)</f>
        <v>E-1268</v>
      </c>
    </row>
    <row r="11500" spans="1:9" x14ac:dyDescent="0.35">
      <c r="A11500" t="s">
        <v>1257</v>
      </c>
      <c r="B11500" t="s">
        <v>193</v>
      </c>
      <c r="C11500" t="s">
        <v>376</v>
      </c>
      <c r="D11500" t="s">
        <v>1278</v>
      </c>
      <c r="E11500" t="s">
        <v>30</v>
      </c>
      <c r="F11500">
        <v>3397</v>
      </c>
      <c r="G11500">
        <v>5761</v>
      </c>
      <c r="H11500">
        <v>1.6959081542537533</v>
      </c>
      <c r="I11500" t="str">
        <f>VLOOKUP($B11500&amp;$E11500,'Employee List'!$A:$E,5,0)</f>
        <v>E-1268</v>
      </c>
    </row>
    <row r="11501" spans="1:9" x14ac:dyDescent="0.35">
      <c r="A11501" t="s">
        <v>1257</v>
      </c>
      <c r="B11501" t="s">
        <v>193</v>
      </c>
      <c r="C11501" t="s">
        <v>376</v>
      </c>
      <c r="D11501" t="s">
        <v>1278</v>
      </c>
      <c r="E11501" t="s">
        <v>31</v>
      </c>
      <c r="F11501">
        <v>4658</v>
      </c>
      <c r="G11501">
        <v>8293</v>
      </c>
      <c r="H11501">
        <v>1.7803778445684844</v>
      </c>
      <c r="I11501" t="str">
        <f>VLOOKUP($B11501&amp;$E11501,'Employee List'!$A:$E,5,0)</f>
        <v>E-1268</v>
      </c>
    </row>
    <row r="11502" spans="1:9" x14ac:dyDescent="0.35">
      <c r="A11502" t="s">
        <v>1257</v>
      </c>
      <c r="B11502" t="s">
        <v>193</v>
      </c>
      <c r="C11502" t="s">
        <v>376</v>
      </c>
      <c r="D11502" t="s">
        <v>1279</v>
      </c>
      <c r="E11502" t="s">
        <v>29</v>
      </c>
      <c r="F11502">
        <v>2003</v>
      </c>
      <c r="G11502">
        <v>1714</v>
      </c>
      <c r="H11502">
        <v>0.85571642536195702</v>
      </c>
      <c r="I11502" t="str">
        <f>VLOOKUP($B11502&amp;$E11502,'Employee List'!$A:$E,5,0)</f>
        <v>E-1268</v>
      </c>
    </row>
    <row r="11503" spans="1:9" x14ac:dyDescent="0.35">
      <c r="A11503" t="s">
        <v>1257</v>
      </c>
      <c r="B11503" t="s">
        <v>193</v>
      </c>
      <c r="C11503" t="s">
        <v>376</v>
      </c>
      <c r="D11503" t="s">
        <v>1279</v>
      </c>
      <c r="E11503" t="s">
        <v>30</v>
      </c>
      <c r="F11503">
        <v>3275</v>
      </c>
      <c r="G11503">
        <v>1358</v>
      </c>
      <c r="H11503">
        <v>0.41465648854961834</v>
      </c>
      <c r="I11503" t="str">
        <f>VLOOKUP($B11503&amp;$E11503,'Employee List'!$A:$E,5,0)</f>
        <v>E-1268</v>
      </c>
    </row>
    <row r="11504" spans="1:9" x14ac:dyDescent="0.35">
      <c r="A11504" t="s">
        <v>1257</v>
      </c>
      <c r="B11504" t="s">
        <v>193</v>
      </c>
      <c r="C11504" t="s">
        <v>376</v>
      </c>
      <c r="D11504" t="s">
        <v>1279</v>
      </c>
      <c r="E11504" t="s">
        <v>31</v>
      </c>
      <c r="F11504">
        <v>4053</v>
      </c>
      <c r="G11504">
        <v>5587</v>
      </c>
      <c r="H11504">
        <v>1.3784850727855908</v>
      </c>
      <c r="I11504" t="str">
        <f>VLOOKUP($B11504&amp;$E11504,'Employee List'!$A:$E,5,0)</f>
        <v>E-1268</v>
      </c>
    </row>
    <row r="11505" spans="1:9" x14ac:dyDescent="0.35">
      <c r="A11505" t="s">
        <v>1257</v>
      </c>
      <c r="B11505" t="s">
        <v>193</v>
      </c>
      <c r="C11505" t="s">
        <v>376</v>
      </c>
      <c r="D11505" t="s">
        <v>1280</v>
      </c>
      <c r="E11505" t="s">
        <v>29</v>
      </c>
      <c r="F11505">
        <v>7831</v>
      </c>
      <c r="G11505">
        <v>5243</v>
      </c>
      <c r="H11505">
        <v>0.66951858000255393</v>
      </c>
      <c r="I11505" t="str">
        <f>VLOOKUP($B11505&amp;$E11505,'Employee List'!$A:$E,5,0)</f>
        <v>E-1268</v>
      </c>
    </row>
    <row r="11506" spans="1:9" x14ac:dyDescent="0.35">
      <c r="A11506" t="s">
        <v>1257</v>
      </c>
      <c r="B11506" t="s">
        <v>193</v>
      </c>
      <c r="C11506" t="s">
        <v>376</v>
      </c>
      <c r="D11506" t="s">
        <v>1280</v>
      </c>
      <c r="E11506" t="s">
        <v>30</v>
      </c>
      <c r="F11506">
        <v>6841</v>
      </c>
      <c r="G11506">
        <v>3897</v>
      </c>
      <c r="H11506">
        <v>0.56965355942113727</v>
      </c>
      <c r="I11506" t="str">
        <f>VLOOKUP($B11506&amp;$E11506,'Employee List'!$A:$E,5,0)</f>
        <v>E-1268</v>
      </c>
    </row>
    <row r="11507" spans="1:9" x14ac:dyDescent="0.35">
      <c r="A11507" t="s">
        <v>1257</v>
      </c>
      <c r="B11507" t="s">
        <v>193</v>
      </c>
      <c r="C11507" t="s">
        <v>376</v>
      </c>
      <c r="D11507" t="s">
        <v>1280</v>
      </c>
      <c r="E11507" t="s">
        <v>31</v>
      </c>
      <c r="F11507">
        <v>5546</v>
      </c>
      <c r="G11507">
        <v>2775</v>
      </c>
      <c r="H11507">
        <v>0.50036062026685901</v>
      </c>
      <c r="I11507" t="str">
        <f>VLOOKUP($B11507&amp;$E11507,'Employee List'!$A:$E,5,0)</f>
        <v>E-1268</v>
      </c>
    </row>
    <row r="11508" spans="1:9" x14ac:dyDescent="0.35">
      <c r="A11508" t="s">
        <v>1257</v>
      </c>
      <c r="B11508" t="s">
        <v>193</v>
      </c>
      <c r="C11508" t="s">
        <v>376</v>
      </c>
      <c r="D11508" t="s">
        <v>1262</v>
      </c>
      <c r="E11508" t="s">
        <v>29</v>
      </c>
      <c r="F11508">
        <v>36548</v>
      </c>
      <c r="G11508">
        <v>26928</v>
      </c>
      <c r="H11508">
        <v>0.73678450257196015</v>
      </c>
      <c r="I11508" t="str">
        <f>VLOOKUP($B11508&amp;$E11508,'Employee List'!$A:$E,5,0)</f>
        <v>E-1268</v>
      </c>
    </row>
    <row r="11509" spans="1:9" x14ac:dyDescent="0.35">
      <c r="A11509" t="s">
        <v>1257</v>
      </c>
      <c r="B11509" t="s">
        <v>193</v>
      </c>
      <c r="C11509" t="s">
        <v>376</v>
      </c>
      <c r="D11509" t="s">
        <v>1262</v>
      </c>
      <c r="E11509" t="s">
        <v>30</v>
      </c>
      <c r="F11509">
        <v>38566</v>
      </c>
      <c r="G11509">
        <v>38622</v>
      </c>
      <c r="H11509">
        <v>1.0014520562153193</v>
      </c>
      <c r="I11509" t="str">
        <f>VLOOKUP($B11509&amp;$E11509,'Employee List'!$A:$E,5,0)</f>
        <v>E-1268</v>
      </c>
    </row>
    <row r="11510" spans="1:9" x14ac:dyDescent="0.35">
      <c r="A11510" t="s">
        <v>1257</v>
      </c>
      <c r="B11510" t="s">
        <v>193</v>
      </c>
      <c r="C11510" t="s">
        <v>376</v>
      </c>
      <c r="D11510" t="s">
        <v>1262</v>
      </c>
      <c r="E11510" t="s">
        <v>31</v>
      </c>
      <c r="F11510">
        <v>38371</v>
      </c>
      <c r="G11510">
        <v>61019</v>
      </c>
      <c r="H11510">
        <v>1.5902374188840531</v>
      </c>
      <c r="I11510" t="str">
        <f>VLOOKUP($B11510&amp;$E11510,'Employee List'!$A:$E,5,0)</f>
        <v>E-1268</v>
      </c>
    </row>
    <row r="11511" spans="1:9" x14ac:dyDescent="0.35">
      <c r="A11511" t="s">
        <v>1257</v>
      </c>
      <c r="B11511" t="s">
        <v>193</v>
      </c>
      <c r="C11511" t="s">
        <v>376</v>
      </c>
      <c r="D11511" t="s">
        <v>1282</v>
      </c>
      <c r="E11511" t="s">
        <v>29</v>
      </c>
      <c r="F11511">
        <v>2839</v>
      </c>
      <c r="G11511">
        <v>6510</v>
      </c>
      <c r="H11511">
        <v>2.29306093694963</v>
      </c>
      <c r="I11511" t="str">
        <f>VLOOKUP($B11511&amp;$E11511,'Employee List'!$A:$E,5,0)</f>
        <v>E-1268</v>
      </c>
    </row>
    <row r="11512" spans="1:9" x14ac:dyDescent="0.35">
      <c r="A11512" t="s">
        <v>1257</v>
      </c>
      <c r="B11512" t="s">
        <v>193</v>
      </c>
      <c r="C11512" t="s">
        <v>376</v>
      </c>
      <c r="D11512" t="s">
        <v>1282</v>
      </c>
      <c r="E11512" t="s">
        <v>30</v>
      </c>
      <c r="F11512">
        <v>11368</v>
      </c>
      <c r="G11512">
        <v>5102</v>
      </c>
      <c r="H11512">
        <v>0.44880365939479239</v>
      </c>
      <c r="I11512" t="str">
        <f>VLOOKUP($B11512&amp;$E11512,'Employee List'!$A:$E,5,0)</f>
        <v>E-1268</v>
      </c>
    </row>
    <row r="11513" spans="1:9" x14ac:dyDescent="0.35">
      <c r="A11513" t="s">
        <v>1257</v>
      </c>
      <c r="B11513" t="s">
        <v>193</v>
      </c>
      <c r="C11513" t="s">
        <v>376</v>
      </c>
      <c r="D11513" t="s">
        <v>1282</v>
      </c>
      <c r="E11513" t="s">
        <v>31</v>
      </c>
      <c r="F11513">
        <v>11414</v>
      </c>
      <c r="G11513">
        <v>5449</v>
      </c>
      <c r="H11513">
        <v>0.47739618012966534</v>
      </c>
      <c r="I11513" t="str">
        <f>VLOOKUP($B11513&amp;$E11513,'Employee List'!$A:$E,5,0)</f>
        <v>E-1268</v>
      </c>
    </row>
    <row r="11514" spans="1:9" x14ac:dyDescent="0.35">
      <c r="A11514" t="s">
        <v>1257</v>
      </c>
      <c r="B11514" t="s">
        <v>193</v>
      </c>
      <c r="C11514" t="s">
        <v>376</v>
      </c>
      <c r="D11514" t="s">
        <v>1281</v>
      </c>
      <c r="E11514" t="s">
        <v>29</v>
      </c>
      <c r="F11514">
        <v>11260</v>
      </c>
      <c r="G11514">
        <v>4400</v>
      </c>
      <c r="H11514">
        <v>0.39076376554174069</v>
      </c>
      <c r="I11514" t="str">
        <f>VLOOKUP($B11514&amp;$E11514,'Employee List'!$A:$E,5,0)</f>
        <v>E-1268</v>
      </c>
    </row>
    <row r="11515" spans="1:9" x14ac:dyDescent="0.35">
      <c r="A11515" t="s">
        <v>1257</v>
      </c>
      <c r="B11515" t="s">
        <v>193</v>
      </c>
      <c r="C11515" t="s">
        <v>376</v>
      </c>
      <c r="D11515" t="s">
        <v>1281</v>
      </c>
      <c r="E11515" t="s">
        <v>30</v>
      </c>
      <c r="F11515">
        <v>13612</v>
      </c>
      <c r="G11515">
        <v>5693</v>
      </c>
      <c r="H11515">
        <v>0.41823391125477521</v>
      </c>
      <c r="I11515" t="str">
        <f>VLOOKUP($B11515&amp;$E11515,'Employee List'!$A:$E,5,0)</f>
        <v>E-1268</v>
      </c>
    </row>
    <row r="11516" spans="1:9" x14ac:dyDescent="0.35">
      <c r="A11516" t="s">
        <v>1257</v>
      </c>
      <c r="B11516" t="s">
        <v>193</v>
      </c>
      <c r="C11516" t="s">
        <v>376</v>
      </c>
      <c r="D11516" t="s">
        <v>1281</v>
      </c>
      <c r="E11516" t="s">
        <v>31</v>
      </c>
      <c r="F11516">
        <v>12842</v>
      </c>
      <c r="G11516">
        <v>6922</v>
      </c>
      <c r="H11516">
        <v>0.53901261485749885</v>
      </c>
      <c r="I11516" t="str">
        <f>VLOOKUP($B11516&amp;$E11516,'Employee List'!$A:$E,5,0)</f>
        <v>E-1268</v>
      </c>
    </row>
    <row r="11517" spans="1:9" x14ac:dyDescent="0.35">
      <c r="A11517" t="s">
        <v>1257</v>
      </c>
      <c r="B11517" t="s">
        <v>194</v>
      </c>
      <c r="C11517" t="s">
        <v>376</v>
      </c>
      <c r="D11517" t="s">
        <v>1274</v>
      </c>
      <c r="E11517" t="s">
        <v>29</v>
      </c>
      <c r="F11517">
        <v>34186</v>
      </c>
      <c r="G11517">
        <v>32056</v>
      </c>
      <c r="H11517">
        <v>0.93769379278067044</v>
      </c>
      <c r="I11517" t="str">
        <f>VLOOKUP($B11517&amp;$E11517,'Employee List'!$A:$E,5,0)</f>
        <v>E-1269</v>
      </c>
    </row>
    <row r="11518" spans="1:9" x14ac:dyDescent="0.35">
      <c r="A11518" t="s">
        <v>1257</v>
      </c>
      <c r="B11518" t="s">
        <v>194</v>
      </c>
      <c r="C11518" t="s">
        <v>376</v>
      </c>
      <c r="D11518" t="s">
        <v>1274</v>
      </c>
      <c r="E11518" t="s">
        <v>30</v>
      </c>
      <c r="F11518">
        <v>34624</v>
      </c>
      <c r="G11518">
        <v>39650</v>
      </c>
      <c r="H11518">
        <v>1.1451594269870611</v>
      </c>
      <c r="I11518" t="str">
        <f>VLOOKUP($B11518&amp;$E11518,'Employee List'!$A:$E,5,0)</f>
        <v>E-1269</v>
      </c>
    </row>
    <row r="11519" spans="1:9" x14ac:dyDescent="0.35">
      <c r="A11519" t="s">
        <v>1257</v>
      </c>
      <c r="B11519" t="s">
        <v>194</v>
      </c>
      <c r="C11519" t="s">
        <v>376</v>
      </c>
      <c r="D11519" t="s">
        <v>1274</v>
      </c>
      <c r="E11519" t="s">
        <v>31</v>
      </c>
      <c r="F11519">
        <v>34832</v>
      </c>
      <c r="G11519">
        <v>31566</v>
      </c>
      <c r="H11519">
        <v>0.90623564538355539</v>
      </c>
      <c r="I11519" t="str">
        <f>VLOOKUP($B11519&amp;$E11519,'Employee List'!$A:$E,5,0)</f>
        <v>E-1269</v>
      </c>
    </row>
    <row r="11520" spans="1:9" x14ac:dyDescent="0.35">
      <c r="A11520" t="s">
        <v>1257</v>
      </c>
      <c r="B11520" t="s">
        <v>194</v>
      </c>
      <c r="C11520" t="s">
        <v>376</v>
      </c>
      <c r="D11520" t="s">
        <v>1263</v>
      </c>
      <c r="E11520" t="s">
        <v>29</v>
      </c>
      <c r="F11520">
        <v>94481</v>
      </c>
      <c r="G11520">
        <v>150909</v>
      </c>
      <c r="H11520">
        <v>1.5972417734782656</v>
      </c>
      <c r="I11520" t="str">
        <f>VLOOKUP($B11520&amp;$E11520,'Employee List'!$A:$E,5,0)</f>
        <v>E-1269</v>
      </c>
    </row>
    <row r="11521" spans="1:9" x14ac:dyDescent="0.35">
      <c r="A11521" t="s">
        <v>1257</v>
      </c>
      <c r="B11521" t="s">
        <v>194</v>
      </c>
      <c r="C11521" t="s">
        <v>376</v>
      </c>
      <c r="D11521" t="s">
        <v>1263</v>
      </c>
      <c r="E11521" t="s">
        <v>30</v>
      </c>
      <c r="F11521">
        <v>93654</v>
      </c>
      <c r="G11521">
        <v>84999</v>
      </c>
      <c r="H11521">
        <v>0.90758536741623419</v>
      </c>
      <c r="I11521" t="str">
        <f>VLOOKUP($B11521&amp;$E11521,'Employee List'!$A:$E,5,0)</f>
        <v>E-1269</v>
      </c>
    </row>
    <row r="11522" spans="1:9" x14ac:dyDescent="0.35">
      <c r="A11522" t="s">
        <v>1257</v>
      </c>
      <c r="B11522" t="s">
        <v>194</v>
      </c>
      <c r="C11522" t="s">
        <v>376</v>
      </c>
      <c r="D11522" t="s">
        <v>1263</v>
      </c>
      <c r="E11522" t="s">
        <v>31</v>
      </c>
      <c r="F11522">
        <v>94900</v>
      </c>
      <c r="G11522">
        <v>80458</v>
      </c>
      <c r="H11522">
        <v>0.84781875658587991</v>
      </c>
      <c r="I11522" t="str">
        <f>VLOOKUP($B11522&amp;$E11522,'Employee List'!$A:$E,5,0)</f>
        <v>E-1269</v>
      </c>
    </row>
    <row r="11523" spans="1:9" x14ac:dyDescent="0.35">
      <c r="A11523" t="s">
        <v>1257</v>
      </c>
      <c r="B11523" t="s">
        <v>194</v>
      </c>
      <c r="C11523" t="s">
        <v>376</v>
      </c>
      <c r="D11523" t="s">
        <v>1264</v>
      </c>
      <c r="E11523" t="s">
        <v>29</v>
      </c>
      <c r="F11523">
        <v>72942</v>
      </c>
      <c r="G11523">
        <v>4058</v>
      </c>
      <c r="H11523">
        <v>5.5633242850483947E-2</v>
      </c>
      <c r="I11523" t="str">
        <f>VLOOKUP($B11523&amp;$E11523,'Employee List'!$A:$E,5,0)</f>
        <v>E-1269</v>
      </c>
    </row>
    <row r="11524" spans="1:9" x14ac:dyDescent="0.35">
      <c r="A11524" t="s">
        <v>1257</v>
      </c>
      <c r="B11524" t="s">
        <v>194</v>
      </c>
      <c r="C11524" t="s">
        <v>376</v>
      </c>
      <c r="D11524" t="s">
        <v>1264</v>
      </c>
      <c r="E11524" t="s">
        <v>30</v>
      </c>
      <c r="F11524">
        <v>70042</v>
      </c>
      <c r="G11524">
        <v>9365</v>
      </c>
      <c r="H11524">
        <v>0.13370549099111961</v>
      </c>
      <c r="I11524" t="str">
        <f>VLOOKUP($B11524&amp;$E11524,'Employee List'!$A:$E,5,0)</f>
        <v>E-1269</v>
      </c>
    </row>
    <row r="11525" spans="1:9" x14ac:dyDescent="0.35">
      <c r="A11525" t="s">
        <v>1257</v>
      </c>
      <c r="B11525" t="s">
        <v>194</v>
      </c>
      <c r="C11525" t="s">
        <v>376</v>
      </c>
      <c r="D11525" t="s">
        <v>1264</v>
      </c>
      <c r="E11525" t="s">
        <v>31</v>
      </c>
      <c r="F11525">
        <v>70374</v>
      </c>
      <c r="G11525">
        <v>13864</v>
      </c>
      <c r="H11525">
        <v>0.19700457555347145</v>
      </c>
      <c r="I11525" t="str">
        <f>VLOOKUP($B11525&amp;$E11525,'Employee List'!$A:$E,5,0)</f>
        <v>E-1269</v>
      </c>
    </row>
    <row r="11526" spans="1:9" x14ac:dyDescent="0.35">
      <c r="A11526" t="s">
        <v>1257</v>
      </c>
      <c r="B11526" t="s">
        <v>194</v>
      </c>
      <c r="C11526" t="s">
        <v>376</v>
      </c>
      <c r="D11526" t="s">
        <v>1265</v>
      </c>
      <c r="E11526" t="s">
        <v>29</v>
      </c>
      <c r="F11526">
        <v>3975</v>
      </c>
      <c r="G11526">
        <v>25170</v>
      </c>
      <c r="H11526">
        <v>6.3320754716981131</v>
      </c>
      <c r="I11526" t="str">
        <f>VLOOKUP($B11526&amp;$E11526,'Employee List'!$A:$E,5,0)</f>
        <v>E-1269</v>
      </c>
    </row>
    <row r="11527" spans="1:9" x14ac:dyDescent="0.35">
      <c r="A11527" t="s">
        <v>1257</v>
      </c>
      <c r="B11527" t="s">
        <v>194</v>
      </c>
      <c r="C11527" t="s">
        <v>376</v>
      </c>
      <c r="D11527" t="s">
        <v>1265</v>
      </c>
      <c r="E11527" t="s">
        <v>30</v>
      </c>
      <c r="F11527">
        <v>5363</v>
      </c>
      <c r="G11527">
        <v>16377</v>
      </c>
      <c r="H11527">
        <v>3.0537012865933248</v>
      </c>
      <c r="I11527" t="str">
        <f>VLOOKUP($B11527&amp;$E11527,'Employee List'!$A:$E,5,0)</f>
        <v>E-1269</v>
      </c>
    </row>
    <row r="11528" spans="1:9" x14ac:dyDescent="0.35">
      <c r="A11528" t="s">
        <v>1257</v>
      </c>
      <c r="B11528" t="s">
        <v>194</v>
      </c>
      <c r="C11528" t="s">
        <v>376</v>
      </c>
      <c r="D11528" t="s">
        <v>1265</v>
      </c>
      <c r="E11528" t="s">
        <v>31</v>
      </c>
      <c r="F11528">
        <v>5454</v>
      </c>
      <c r="G11528">
        <v>10319</v>
      </c>
      <c r="H11528">
        <v>1.8920058672533919</v>
      </c>
      <c r="I11528" t="str">
        <f>VLOOKUP($B11528&amp;$E11528,'Employee List'!$A:$E,5,0)</f>
        <v>E-1269</v>
      </c>
    </row>
    <row r="11529" spans="1:9" x14ac:dyDescent="0.35">
      <c r="A11529" t="s">
        <v>1257</v>
      </c>
      <c r="B11529" t="s">
        <v>194</v>
      </c>
      <c r="C11529" t="s">
        <v>376</v>
      </c>
      <c r="D11529" t="s">
        <v>1260</v>
      </c>
      <c r="E11529" t="s">
        <v>29</v>
      </c>
      <c r="F11529">
        <v>69452</v>
      </c>
      <c r="G11529">
        <v>57958</v>
      </c>
      <c r="H11529">
        <v>0.83450440592063579</v>
      </c>
      <c r="I11529" t="str">
        <f>VLOOKUP($B11529&amp;$E11529,'Employee List'!$A:$E,5,0)</f>
        <v>E-1269</v>
      </c>
    </row>
    <row r="11530" spans="1:9" x14ac:dyDescent="0.35">
      <c r="A11530" t="s">
        <v>1257</v>
      </c>
      <c r="B11530" t="s">
        <v>194</v>
      </c>
      <c r="C11530" t="s">
        <v>376</v>
      </c>
      <c r="D11530" t="s">
        <v>1260</v>
      </c>
      <c r="E11530" t="s">
        <v>30</v>
      </c>
      <c r="F11530">
        <v>70672</v>
      </c>
      <c r="G11530">
        <v>91090</v>
      </c>
      <c r="H11530">
        <v>1.2889121575730134</v>
      </c>
      <c r="I11530" t="str">
        <f>VLOOKUP($B11530&amp;$E11530,'Employee List'!$A:$E,5,0)</f>
        <v>E-1269</v>
      </c>
    </row>
    <row r="11531" spans="1:9" x14ac:dyDescent="0.35">
      <c r="A11531" t="s">
        <v>1257</v>
      </c>
      <c r="B11531" t="s">
        <v>194</v>
      </c>
      <c r="C11531" t="s">
        <v>376</v>
      </c>
      <c r="D11531" t="s">
        <v>1260</v>
      </c>
      <c r="E11531" t="s">
        <v>31</v>
      </c>
      <c r="F11531">
        <v>79006</v>
      </c>
      <c r="G11531">
        <v>102447</v>
      </c>
      <c r="H11531">
        <v>1.2966989848872237</v>
      </c>
      <c r="I11531" t="str">
        <f>VLOOKUP($B11531&amp;$E11531,'Employee List'!$A:$E,5,0)</f>
        <v>E-1269</v>
      </c>
    </row>
    <row r="11532" spans="1:9" x14ac:dyDescent="0.35">
      <c r="A11532" t="s">
        <v>1257</v>
      </c>
      <c r="B11532" t="s">
        <v>194</v>
      </c>
      <c r="C11532" t="s">
        <v>376</v>
      </c>
      <c r="D11532" t="s">
        <v>1261</v>
      </c>
      <c r="E11532" t="s">
        <v>29</v>
      </c>
      <c r="F11532">
        <v>279195</v>
      </c>
      <c r="G11532">
        <v>252877</v>
      </c>
      <c r="H11532">
        <v>0.90573613424309174</v>
      </c>
      <c r="I11532" t="str">
        <f>VLOOKUP($B11532&amp;$E11532,'Employee List'!$A:$E,5,0)</f>
        <v>E-1269</v>
      </c>
    </row>
    <row r="11533" spans="1:9" x14ac:dyDescent="0.35">
      <c r="A11533" t="s">
        <v>1257</v>
      </c>
      <c r="B11533" t="s">
        <v>194</v>
      </c>
      <c r="C11533" t="s">
        <v>376</v>
      </c>
      <c r="D11533" t="s">
        <v>1261</v>
      </c>
      <c r="E11533" t="s">
        <v>30</v>
      </c>
      <c r="F11533">
        <v>284785</v>
      </c>
      <c r="G11533">
        <v>264257</v>
      </c>
      <c r="H11533">
        <v>0.92791755183735103</v>
      </c>
      <c r="I11533" t="str">
        <f>VLOOKUP($B11533&amp;$E11533,'Employee List'!$A:$E,5,0)</f>
        <v>E-1269</v>
      </c>
    </row>
    <row r="11534" spans="1:9" x14ac:dyDescent="0.35">
      <c r="A11534" t="s">
        <v>1257</v>
      </c>
      <c r="B11534" t="s">
        <v>194</v>
      </c>
      <c r="C11534" t="s">
        <v>376</v>
      </c>
      <c r="D11534" t="s">
        <v>1261</v>
      </c>
      <c r="E11534" t="s">
        <v>31</v>
      </c>
      <c r="F11534">
        <v>286795</v>
      </c>
      <c r="G11534">
        <v>284128</v>
      </c>
      <c r="H11534">
        <v>0.99070067469795497</v>
      </c>
      <c r="I11534" t="str">
        <f>VLOOKUP($B11534&amp;$E11534,'Employee List'!$A:$E,5,0)</f>
        <v>E-1269</v>
      </c>
    </row>
    <row r="11535" spans="1:9" x14ac:dyDescent="0.35">
      <c r="A11535" t="s">
        <v>1257</v>
      </c>
      <c r="B11535" t="s">
        <v>194</v>
      </c>
      <c r="C11535" t="s">
        <v>376</v>
      </c>
      <c r="D11535" t="s">
        <v>1266</v>
      </c>
      <c r="E11535" t="s">
        <v>29</v>
      </c>
      <c r="F11535">
        <v>23246</v>
      </c>
      <c r="G11535">
        <v>23396</v>
      </c>
      <c r="H11535">
        <v>1.0064527230491267</v>
      </c>
      <c r="I11535" t="str">
        <f>VLOOKUP($B11535&amp;$E11535,'Employee List'!$A:$E,5,0)</f>
        <v>E-1269</v>
      </c>
    </row>
    <row r="11536" spans="1:9" x14ac:dyDescent="0.35">
      <c r="A11536" t="s">
        <v>1257</v>
      </c>
      <c r="B11536" t="s">
        <v>194</v>
      </c>
      <c r="C11536" t="s">
        <v>376</v>
      </c>
      <c r="D11536" t="s">
        <v>1266</v>
      </c>
      <c r="E11536" t="s">
        <v>30</v>
      </c>
      <c r="F11536">
        <v>24169</v>
      </c>
      <c r="G11536">
        <v>28300</v>
      </c>
      <c r="H11536">
        <v>1.1709214282758906</v>
      </c>
      <c r="I11536" t="str">
        <f>VLOOKUP($B11536&amp;$E11536,'Employee List'!$A:$E,5,0)</f>
        <v>E-1269</v>
      </c>
    </row>
    <row r="11537" spans="1:9" x14ac:dyDescent="0.35">
      <c r="A11537" t="s">
        <v>1257</v>
      </c>
      <c r="B11537" t="s">
        <v>194</v>
      </c>
      <c r="C11537" t="s">
        <v>376</v>
      </c>
      <c r="D11537" t="s">
        <v>1266</v>
      </c>
      <c r="E11537" t="s">
        <v>31</v>
      </c>
      <c r="F11537">
        <v>23526</v>
      </c>
      <c r="G11537">
        <v>27313</v>
      </c>
      <c r="H11537">
        <v>1.1609708407719119</v>
      </c>
      <c r="I11537" t="str">
        <f>VLOOKUP($B11537&amp;$E11537,'Employee List'!$A:$E,5,0)</f>
        <v>E-1269</v>
      </c>
    </row>
    <row r="11538" spans="1:9" x14ac:dyDescent="0.35">
      <c r="A11538" t="s">
        <v>1257</v>
      </c>
      <c r="B11538" t="s">
        <v>194</v>
      </c>
      <c r="C11538" t="s">
        <v>376</v>
      </c>
      <c r="D11538" t="s">
        <v>1267</v>
      </c>
      <c r="E11538" t="s">
        <v>29</v>
      </c>
      <c r="F11538">
        <v>57413</v>
      </c>
      <c r="G11538">
        <v>46715</v>
      </c>
      <c r="H11538">
        <v>0.81366589448382776</v>
      </c>
      <c r="I11538" t="str">
        <f>VLOOKUP($B11538&amp;$E11538,'Employee List'!$A:$E,5,0)</f>
        <v>E-1269</v>
      </c>
    </row>
    <row r="11539" spans="1:9" x14ac:dyDescent="0.35">
      <c r="A11539" t="s">
        <v>1257</v>
      </c>
      <c r="B11539" t="s">
        <v>194</v>
      </c>
      <c r="C11539" t="s">
        <v>376</v>
      </c>
      <c r="D11539" t="s">
        <v>1267</v>
      </c>
      <c r="E11539" t="s">
        <v>30</v>
      </c>
      <c r="F11539">
        <v>58562</v>
      </c>
      <c r="G11539">
        <v>67927</v>
      </c>
      <c r="H11539">
        <v>1.1599159864758717</v>
      </c>
      <c r="I11539" t="str">
        <f>VLOOKUP($B11539&amp;$E11539,'Employee List'!$A:$E,5,0)</f>
        <v>E-1269</v>
      </c>
    </row>
    <row r="11540" spans="1:9" x14ac:dyDescent="0.35">
      <c r="A11540" t="s">
        <v>1257</v>
      </c>
      <c r="B11540" t="s">
        <v>194</v>
      </c>
      <c r="C11540" t="s">
        <v>376</v>
      </c>
      <c r="D11540" t="s">
        <v>1267</v>
      </c>
      <c r="E11540" t="s">
        <v>31</v>
      </c>
      <c r="F11540">
        <v>57645</v>
      </c>
      <c r="G11540">
        <v>57386</v>
      </c>
      <c r="H11540">
        <v>0.99550698239222835</v>
      </c>
      <c r="I11540" t="str">
        <f>VLOOKUP($B11540&amp;$E11540,'Employee List'!$A:$E,5,0)</f>
        <v>E-1269</v>
      </c>
    </row>
    <row r="11541" spans="1:9" x14ac:dyDescent="0.35">
      <c r="A11541" t="s">
        <v>1257</v>
      </c>
      <c r="B11541" t="s">
        <v>194</v>
      </c>
      <c r="C11541" t="s">
        <v>376</v>
      </c>
      <c r="D11541" t="s">
        <v>1268</v>
      </c>
      <c r="E11541" t="s">
        <v>29</v>
      </c>
      <c r="F11541">
        <v>17244</v>
      </c>
      <c r="G11541">
        <v>18388</v>
      </c>
      <c r="H11541">
        <v>1.0663419160287637</v>
      </c>
      <c r="I11541" t="str">
        <f>VLOOKUP($B11541&amp;$E11541,'Employee List'!$A:$E,5,0)</f>
        <v>E-1269</v>
      </c>
    </row>
    <row r="11542" spans="1:9" x14ac:dyDescent="0.35">
      <c r="A11542" t="s">
        <v>1257</v>
      </c>
      <c r="B11542" t="s">
        <v>194</v>
      </c>
      <c r="C11542" t="s">
        <v>376</v>
      </c>
      <c r="D11542" t="s">
        <v>1268</v>
      </c>
      <c r="E11542" t="s">
        <v>30</v>
      </c>
      <c r="F11542">
        <v>15898</v>
      </c>
      <c r="G11542">
        <v>18292</v>
      </c>
      <c r="H11542">
        <v>1.1505849792426721</v>
      </c>
      <c r="I11542" t="str">
        <f>VLOOKUP($B11542&amp;$E11542,'Employee List'!$A:$E,5,0)</f>
        <v>E-1269</v>
      </c>
    </row>
    <row r="11543" spans="1:9" x14ac:dyDescent="0.35">
      <c r="A11543" t="s">
        <v>1257</v>
      </c>
      <c r="B11543" t="s">
        <v>194</v>
      </c>
      <c r="C11543" t="s">
        <v>376</v>
      </c>
      <c r="D11543" t="s">
        <v>1268</v>
      </c>
      <c r="E11543" t="s">
        <v>31</v>
      </c>
      <c r="F11543">
        <v>14885</v>
      </c>
      <c r="G11543">
        <v>20412</v>
      </c>
      <c r="H11543">
        <v>1.3713134027544507</v>
      </c>
      <c r="I11543" t="str">
        <f>VLOOKUP($B11543&amp;$E11543,'Employee List'!$A:$E,5,0)</f>
        <v>E-1269</v>
      </c>
    </row>
    <row r="11544" spans="1:9" x14ac:dyDescent="0.35">
      <c r="A11544" t="s">
        <v>1257</v>
      </c>
      <c r="B11544" t="s">
        <v>194</v>
      </c>
      <c r="C11544" t="s">
        <v>376</v>
      </c>
      <c r="D11544" t="s">
        <v>1269</v>
      </c>
      <c r="E11544" t="s">
        <v>29</v>
      </c>
      <c r="F11544">
        <v>4470</v>
      </c>
      <c r="G11544">
        <v>21372</v>
      </c>
      <c r="H11544">
        <v>4.7812080536912749</v>
      </c>
      <c r="I11544" t="str">
        <f>VLOOKUP($B11544&amp;$E11544,'Employee List'!$A:$E,5,0)</f>
        <v>E-1269</v>
      </c>
    </row>
    <row r="11545" spans="1:9" x14ac:dyDescent="0.35">
      <c r="A11545" t="s">
        <v>1257</v>
      </c>
      <c r="B11545" t="s">
        <v>194</v>
      </c>
      <c r="C11545" t="s">
        <v>376</v>
      </c>
      <c r="D11545" t="s">
        <v>1269</v>
      </c>
      <c r="E11545" t="s">
        <v>30</v>
      </c>
      <c r="F11545">
        <v>3429</v>
      </c>
      <c r="G11545">
        <v>15797</v>
      </c>
      <c r="H11545">
        <v>4.6068824730242053</v>
      </c>
      <c r="I11545" t="str">
        <f>VLOOKUP($B11545&amp;$E11545,'Employee List'!$A:$E,5,0)</f>
        <v>E-1269</v>
      </c>
    </row>
    <row r="11546" spans="1:9" x14ac:dyDescent="0.35">
      <c r="A11546" t="s">
        <v>1257</v>
      </c>
      <c r="B11546" t="s">
        <v>194</v>
      </c>
      <c r="C11546" t="s">
        <v>376</v>
      </c>
      <c r="D11546" t="s">
        <v>1269</v>
      </c>
      <c r="E11546" t="s">
        <v>31</v>
      </c>
      <c r="F11546">
        <v>4315</v>
      </c>
      <c r="G11546">
        <v>13187</v>
      </c>
      <c r="H11546">
        <v>3.0560834298957125</v>
      </c>
      <c r="I11546" t="str">
        <f>VLOOKUP($B11546&amp;$E11546,'Employee List'!$A:$E,5,0)</f>
        <v>E-1269</v>
      </c>
    </row>
    <row r="11547" spans="1:9" x14ac:dyDescent="0.35">
      <c r="A11547" t="s">
        <v>1257</v>
      </c>
      <c r="B11547" t="s">
        <v>194</v>
      </c>
      <c r="C11547" t="s">
        <v>376</v>
      </c>
      <c r="D11547" t="s">
        <v>1270</v>
      </c>
      <c r="E11547" t="s">
        <v>29</v>
      </c>
      <c r="F11547">
        <v>9942</v>
      </c>
      <c r="G11547">
        <v>5722</v>
      </c>
      <c r="H11547">
        <v>0.57553812110239388</v>
      </c>
      <c r="I11547" t="str">
        <f>VLOOKUP($B11547&amp;$E11547,'Employee List'!$A:$E,5,0)</f>
        <v>E-1269</v>
      </c>
    </row>
    <row r="11548" spans="1:9" x14ac:dyDescent="0.35">
      <c r="A11548" t="s">
        <v>1257</v>
      </c>
      <c r="B11548" t="s">
        <v>194</v>
      </c>
      <c r="C11548" t="s">
        <v>376</v>
      </c>
      <c r="D11548" t="s">
        <v>1270</v>
      </c>
      <c r="E11548" t="s">
        <v>30</v>
      </c>
      <c r="F11548">
        <v>11617</v>
      </c>
      <c r="G11548">
        <v>10165</v>
      </c>
      <c r="H11548">
        <v>0.87501076009296719</v>
      </c>
      <c r="I11548" t="str">
        <f>VLOOKUP($B11548&amp;$E11548,'Employee List'!$A:$E,5,0)</f>
        <v>E-1269</v>
      </c>
    </row>
    <row r="11549" spans="1:9" x14ac:dyDescent="0.35">
      <c r="A11549" t="s">
        <v>1257</v>
      </c>
      <c r="B11549" t="s">
        <v>194</v>
      </c>
      <c r="C11549" t="s">
        <v>376</v>
      </c>
      <c r="D11549" t="s">
        <v>1270</v>
      </c>
      <c r="E11549" t="s">
        <v>31</v>
      </c>
      <c r="F11549">
        <v>11320</v>
      </c>
      <c r="G11549">
        <v>4708</v>
      </c>
      <c r="H11549">
        <v>0.4159010600706714</v>
      </c>
      <c r="I11549" t="str">
        <f>VLOOKUP($B11549&amp;$E11549,'Employee List'!$A:$E,5,0)</f>
        <v>E-1269</v>
      </c>
    </row>
    <row r="11550" spans="1:9" x14ac:dyDescent="0.35">
      <c r="A11550" t="s">
        <v>1257</v>
      </c>
      <c r="B11550" t="s">
        <v>194</v>
      </c>
      <c r="C11550" t="s">
        <v>376</v>
      </c>
      <c r="D11550" t="s">
        <v>1271</v>
      </c>
      <c r="E11550" t="s">
        <v>29</v>
      </c>
      <c r="F11550">
        <v>15534</v>
      </c>
      <c r="G11550">
        <v>34443</v>
      </c>
      <c r="H11550">
        <v>2.2172653534183082</v>
      </c>
      <c r="I11550" t="str">
        <f>VLOOKUP($B11550&amp;$E11550,'Employee List'!$A:$E,5,0)</f>
        <v>E-1269</v>
      </c>
    </row>
    <row r="11551" spans="1:9" x14ac:dyDescent="0.35">
      <c r="A11551" t="s">
        <v>1257</v>
      </c>
      <c r="B11551" t="s">
        <v>194</v>
      </c>
      <c r="C11551" t="s">
        <v>376</v>
      </c>
      <c r="D11551" t="s">
        <v>1271</v>
      </c>
      <c r="E11551" t="s">
        <v>30</v>
      </c>
      <c r="F11551">
        <v>17125</v>
      </c>
      <c r="G11551">
        <v>20732</v>
      </c>
      <c r="H11551">
        <v>1.2106277372262775</v>
      </c>
      <c r="I11551" t="str">
        <f>VLOOKUP($B11551&amp;$E11551,'Employee List'!$A:$E,5,0)</f>
        <v>E-1269</v>
      </c>
    </row>
    <row r="11552" spans="1:9" x14ac:dyDescent="0.35">
      <c r="A11552" t="s">
        <v>1257</v>
      </c>
      <c r="B11552" t="s">
        <v>194</v>
      </c>
      <c r="C11552" t="s">
        <v>376</v>
      </c>
      <c r="D11552" t="s">
        <v>1271</v>
      </c>
      <c r="E11552" t="s">
        <v>31</v>
      </c>
      <c r="F11552">
        <v>14990</v>
      </c>
      <c r="G11552">
        <v>34632</v>
      </c>
      <c r="H11552">
        <v>2.3103402268178788</v>
      </c>
      <c r="I11552" t="str">
        <f>VLOOKUP($B11552&amp;$E11552,'Employee List'!$A:$E,5,0)</f>
        <v>E-1269</v>
      </c>
    </row>
    <row r="11553" spans="1:9" x14ac:dyDescent="0.35">
      <c r="A11553" t="s">
        <v>1257</v>
      </c>
      <c r="B11553" t="s">
        <v>194</v>
      </c>
      <c r="C11553" t="s">
        <v>376</v>
      </c>
      <c r="D11553" t="s">
        <v>1258</v>
      </c>
      <c r="E11553" t="s">
        <v>29</v>
      </c>
      <c r="F11553">
        <v>108937</v>
      </c>
      <c r="G11553">
        <v>156739</v>
      </c>
      <c r="H11553">
        <v>1.4388040794220514</v>
      </c>
      <c r="I11553" t="str">
        <f>VLOOKUP($B11553&amp;$E11553,'Employee List'!$A:$E,5,0)</f>
        <v>E-1269</v>
      </c>
    </row>
    <row r="11554" spans="1:9" x14ac:dyDescent="0.35">
      <c r="A11554" t="s">
        <v>1257</v>
      </c>
      <c r="B11554" t="s">
        <v>194</v>
      </c>
      <c r="C11554" t="s">
        <v>376</v>
      </c>
      <c r="D11554" t="s">
        <v>1258</v>
      </c>
      <c r="E11554" t="s">
        <v>30</v>
      </c>
      <c r="F11554">
        <v>104955</v>
      </c>
      <c r="G11554">
        <v>168278</v>
      </c>
      <c r="H11554">
        <v>1.6033347625172694</v>
      </c>
      <c r="I11554" t="str">
        <f>VLOOKUP($B11554&amp;$E11554,'Employee List'!$A:$E,5,0)</f>
        <v>E-1269</v>
      </c>
    </row>
    <row r="11555" spans="1:9" x14ac:dyDescent="0.35">
      <c r="A11555" t="s">
        <v>1257</v>
      </c>
      <c r="B11555" t="s">
        <v>194</v>
      </c>
      <c r="C11555" t="s">
        <v>376</v>
      </c>
      <c r="D11555" t="s">
        <v>1258</v>
      </c>
      <c r="E11555" t="s">
        <v>31</v>
      </c>
      <c r="F11555">
        <v>99814</v>
      </c>
      <c r="G11555">
        <v>138612</v>
      </c>
      <c r="H11555">
        <v>1.3887029875568557</v>
      </c>
      <c r="I11555" t="str">
        <f>VLOOKUP($B11555&amp;$E11555,'Employee List'!$A:$E,5,0)</f>
        <v>E-1269</v>
      </c>
    </row>
    <row r="11556" spans="1:9" x14ac:dyDescent="0.35">
      <c r="A11556" t="s">
        <v>1257</v>
      </c>
      <c r="B11556" t="s">
        <v>194</v>
      </c>
      <c r="C11556" t="s">
        <v>376</v>
      </c>
      <c r="D11556" t="s">
        <v>1272</v>
      </c>
      <c r="E11556" t="s">
        <v>29</v>
      </c>
      <c r="F11556">
        <v>21493</v>
      </c>
      <c r="G11556">
        <v>14252</v>
      </c>
      <c r="H11556">
        <v>0.66309961382775784</v>
      </c>
      <c r="I11556" t="str">
        <f>VLOOKUP($B11556&amp;$E11556,'Employee List'!$A:$E,5,0)</f>
        <v>E-1269</v>
      </c>
    </row>
    <row r="11557" spans="1:9" x14ac:dyDescent="0.35">
      <c r="A11557" t="s">
        <v>1257</v>
      </c>
      <c r="B11557" t="s">
        <v>194</v>
      </c>
      <c r="C11557" t="s">
        <v>376</v>
      </c>
      <c r="D11557" t="s">
        <v>1272</v>
      </c>
      <c r="E11557" t="s">
        <v>30</v>
      </c>
      <c r="F11557">
        <v>19428</v>
      </c>
      <c r="G11557">
        <v>23867</v>
      </c>
      <c r="H11557">
        <v>1.228484661313568</v>
      </c>
      <c r="I11557" t="str">
        <f>VLOOKUP($B11557&amp;$E11557,'Employee List'!$A:$E,5,0)</f>
        <v>E-1269</v>
      </c>
    </row>
    <row r="11558" spans="1:9" x14ac:dyDescent="0.35">
      <c r="A11558" t="s">
        <v>1257</v>
      </c>
      <c r="B11558" t="s">
        <v>194</v>
      </c>
      <c r="C11558" t="s">
        <v>376</v>
      </c>
      <c r="D11558" t="s">
        <v>1272</v>
      </c>
      <c r="E11558" t="s">
        <v>31</v>
      </c>
      <c r="F11558">
        <v>21449</v>
      </c>
      <c r="G11558">
        <v>27137</v>
      </c>
      <c r="H11558">
        <v>1.2651871882139027</v>
      </c>
      <c r="I11558" t="str">
        <f>VLOOKUP($B11558&amp;$E11558,'Employee List'!$A:$E,5,0)</f>
        <v>E-1269</v>
      </c>
    </row>
    <row r="11559" spans="1:9" x14ac:dyDescent="0.35">
      <c r="A11559" t="s">
        <v>1257</v>
      </c>
      <c r="B11559" t="s">
        <v>194</v>
      </c>
      <c r="C11559" t="s">
        <v>376</v>
      </c>
      <c r="D11559" t="s">
        <v>1259</v>
      </c>
      <c r="E11559" t="s">
        <v>29</v>
      </c>
      <c r="F11559">
        <v>52089</v>
      </c>
      <c r="G11559">
        <v>44852</v>
      </c>
      <c r="H11559">
        <v>0.86106471615888192</v>
      </c>
      <c r="I11559" t="str">
        <f>VLOOKUP($B11559&amp;$E11559,'Employee List'!$A:$E,5,0)</f>
        <v>E-1269</v>
      </c>
    </row>
    <row r="11560" spans="1:9" x14ac:dyDescent="0.35">
      <c r="A11560" t="s">
        <v>1257</v>
      </c>
      <c r="B11560" t="s">
        <v>194</v>
      </c>
      <c r="C11560" t="s">
        <v>376</v>
      </c>
      <c r="D11560" t="s">
        <v>1259</v>
      </c>
      <c r="E11560" t="s">
        <v>30</v>
      </c>
      <c r="F11560">
        <v>56497</v>
      </c>
      <c r="G11560">
        <v>52405</v>
      </c>
      <c r="H11560">
        <v>0.927571375471264</v>
      </c>
      <c r="I11560" t="str">
        <f>VLOOKUP($B11560&amp;$E11560,'Employee List'!$A:$E,5,0)</f>
        <v>E-1269</v>
      </c>
    </row>
    <row r="11561" spans="1:9" x14ac:dyDescent="0.35">
      <c r="A11561" t="s">
        <v>1257</v>
      </c>
      <c r="B11561" t="s">
        <v>194</v>
      </c>
      <c r="C11561" t="s">
        <v>376</v>
      </c>
      <c r="D11561" t="s">
        <v>1259</v>
      </c>
      <c r="E11561" t="s">
        <v>31</v>
      </c>
      <c r="F11561">
        <v>55384</v>
      </c>
      <c r="G11561">
        <v>53740</v>
      </c>
      <c r="H11561">
        <v>0.97031633684818719</v>
      </c>
      <c r="I11561" t="str">
        <f>VLOOKUP($B11561&amp;$E11561,'Employee List'!$A:$E,5,0)</f>
        <v>E-1269</v>
      </c>
    </row>
    <row r="11562" spans="1:9" x14ac:dyDescent="0.35">
      <c r="A11562" t="s">
        <v>1257</v>
      </c>
      <c r="B11562" t="s">
        <v>194</v>
      </c>
      <c r="C11562" t="s">
        <v>376</v>
      </c>
      <c r="D11562" t="s">
        <v>1273</v>
      </c>
      <c r="E11562" t="s">
        <v>29</v>
      </c>
      <c r="F11562">
        <v>9459</v>
      </c>
      <c r="G11562">
        <v>14213</v>
      </c>
      <c r="H11562">
        <v>1.5025901258061105</v>
      </c>
      <c r="I11562" t="str">
        <f>VLOOKUP($B11562&amp;$E11562,'Employee List'!$A:$E,5,0)</f>
        <v>E-1269</v>
      </c>
    </row>
    <row r="11563" spans="1:9" x14ac:dyDescent="0.35">
      <c r="A11563" t="s">
        <v>1257</v>
      </c>
      <c r="B11563" t="s">
        <v>194</v>
      </c>
      <c r="C11563" t="s">
        <v>376</v>
      </c>
      <c r="D11563" t="s">
        <v>1273</v>
      </c>
      <c r="E11563" t="s">
        <v>30</v>
      </c>
      <c r="F11563">
        <v>10859</v>
      </c>
      <c r="G11563">
        <v>19294</v>
      </c>
      <c r="H11563">
        <v>1.7767750253246155</v>
      </c>
      <c r="I11563" t="str">
        <f>VLOOKUP($B11563&amp;$E11563,'Employee List'!$A:$E,5,0)</f>
        <v>E-1269</v>
      </c>
    </row>
    <row r="11564" spans="1:9" x14ac:dyDescent="0.35">
      <c r="A11564" t="s">
        <v>1257</v>
      </c>
      <c r="B11564" t="s">
        <v>194</v>
      </c>
      <c r="C11564" t="s">
        <v>376</v>
      </c>
      <c r="D11564" t="s">
        <v>1273</v>
      </c>
      <c r="E11564" t="s">
        <v>31</v>
      </c>
      <c r="F11564">
        <v>12112</v>
      </c>
      <c r="G11564">
        <v>18262</v>
      </c>
      <c r="H11564">
        <v>1.5077608982826949</v>
      </c>
      <c r="I11564" t="str">
        <f>VLOOKUP($B11564&amp;$E11564,'Employee List'!$A:$E,5,0)</f>
        <v>E-1269</v>
      </c>
    </row>
    <row r="11565" spans="1:9" x14ac:dyDescent="0.35">
      <c r="A11565" t="s">
        <v>1257</v>
      </c>
      <c r="B11565" t="s">
        <v>194</v>
      </c>
      <c r="C11565" t="s">
        <v>376</v>
      </c>
      <c r="D11565" t="s">
        <v>1275</v>
      </c>
      <c r="E11565" t="s">
        <v>29</v>
      </c>
      <c r="F11565">
        <v>4726</v>
      </c>
      <c r="G11565">
        <v>14300</v>
      </c>
      <c r="H11565">
        <v>3.025814642403724</v>
      </c>
      <c r="I11565" t="str">
        <f>VLOOKUP($B11565&amp;$E11565,'Employee List'!$A:$E,5,0)</f>
        <v>E-1269</v>
      </c>
    </row>
    <row r="11566" spans="1:9" x14ac:dyDescent="0.35">
      <c r="A11566" t="s">
        <v>1257</v>
      </c>
      <c r="B11566" t="s">
        <v>194</v>
      </c>
      <c r="C11566" t="s">
        <v>376</v>
      </c>
      <c r="D11566" t="s">
        <v>1275</v>
      </c>
      <c r="E11566" t="s">
        <v>30</v>
      </c>
      <c r="F11566">
        <v>6929</v>
      </c>
      <c r="G11566">
        <v>7314</v>
      </c>
      <c r="H11566">
        <v>1.0555635733872131</v>
      </c>
      <c r="I11566" t="str">
        <f>VLOOKUP($B11566&amp;$E11566,'Employee List'!$A:$E,5,0)</f>
        <v>E-1269</v>
      </c>
    </row>
    <row r="11567" spans="1:9" x14ac:dyDescent="0.35">
      <c r="A11567" t="s">
        <v>1257</v>
      </c>
      <c r="B11567" t="s">
        <v>194</v>
      </c>
      <c r="C11567" t="s">
        <v>376</v>
      </c>
      <c r="D11567" t="s">
        <v>1275</v>
      </c>
      <c r="E11567" t="s">
        <v>31</v>
      </c>
      <c r="F11567">
        <v>5617</v>
      </c>
      <c r="G11567">
        <v>5074</v>
      </c>
      <c r="H11567">
        <v>0.90332917927719425</v>
      </c>
      <c r="I11567" t="str">
        <f>VLOOKUP($B11567&amp;$E11567,'Employee List'!$A:$E,5,0)</f>
        <v>E-1269</v>
      </c>
    </row>
    <row r="11568" spans="1:9" x14ac:dyDescent="0.35">
      <c r="A11568" t="s">
        <v>1257</v>
      </c>
      <c r="B11568" t="s">
        <v>194</v>
      </c>
      <c r="C11568" t="s">
        <v>376</v>
      </c>
      <c r="D11568" t="s">
        <v>1276</v>
      </c>
      <c r="E11568" t="s">
        <v>29</v>
      </c>
      <c r="F11568">
        <v>6015</v>
      </c>
      <c r="G11568">
        <v>5077</v>
      </c>
      <c r="H11568">
        <v>0.84405652535328346</v>
      </c>
      <c r="I11568" t="str">
        <f>VLOOKUP($B11568&amp;$E11568,'Employee List'!$A:$E,5,0)</f>
        <v>E-1269</v>
      </c>
    </row>
    <row r="11569" spans="1:9" x14ac:dyDescent="0.35">
      <c r="A11569" t="s">
        <v>1257</v>
      </c>
      <c r="B11569" t="s">
        <v>194</v>
      </c>
      <c r="C11569" t="s">
        <v>376</v>
      </c>
      <c r="D11569" t="s">
        <v>1276</v>
      </c>
      <c r="E11569" t="s">
        <v>30</v>
      </c>
      <c r="F11569">
        <v>6595</v>
      </c>
      <c r="G11569">
        <v>4345</v>
      </c>
      <c r="H11569">
        <v>0.65883244882486736</v>
      </c>
      <c r="I11569" t="str">
        <f>VLOOKUP($B11569&amp;$E11569,'Employee List'!$A:$E,5,0)</f>
        <v>E-1269</v>
      </c>
    </row>
    <row r="11570" spans="1:9" x14ac:dyDescent="0.35">
      <c r="A11570" t="s">
        <v>1257</v>
      </c>
      <c r="B11570" t="s">
        <v>194</v>
      </c>
      <c r="C11570" t="s">
        <v>376</v>
      </c>
      <c r="D11570" t="s">
        <v>1276</v>
      </c>
      <c r="E11570" t="s">
        <v>31</v>
      </c>
      <c r="F11570">
        <v>3845</v>
      </c>
      <c r="G11570">
        <v>6947</v>
      </c>
      <c r="H11570">
        <v>1.8067620286085826</v>
      </c>
      <c r="I11570" t="str">
        <f>VLOOKUP($B11570&amp;$E11570,'Employee List'!$A:$E,5,0)</f>
        <v>E-1269</v>
      </c>
    </row>
    <row r="11571" spans="1:9" x14ac:dyDescent="0.35">
      <c r="A11571" t="s">
        <v>1257</v>
      </c>
      <c r="B11571" t="s">
        <v>194</v>
      </c>
      <c r="C11571" t="s">
        <v>376</v>
      </c>
      <c r="D11571" t="s">
        <v>1277</v>
      </c>
      <c r="E11571" t="s">
        <v>29</v>
      </c>
      <c r="F11571">
        <v>11367</v>
      </c>
      <c r="G11571">
        <v>12839</v>
      </c>
      <c r="H11571">
        <v>1.1294976686900677</v>
      </c>
      <c r="I11571" t="str">
        <f>VLOOKUP($B11571&amp;$E11571,'Employee List'!$A:$E,5,0)</f>
        <v>E-1269</v>
      </c>
    </row>
    <row r="11572" spans="1:9" x14ac:dyDescent="0.35">
      <c r="A11572" t="s">
        <v>1257</v>
      </c>
      <c r="B11572" t="s">
        <v>194</v>
      </c>
      <c r="C11572" t="s">
        <v>376</v>
      </c>
      <c r="D11572" t="s">
        <v>1277</v>
      </c>
      <c r="E11572" t="s">
        <v>30</v>
      </c>
      <c r="F11572">
        <v>11283</v>
      </c>
      <c r="G11572">
        <v>14132</v>
      </c>
      <c r="H11572">
        <v>1.2525037667287069</v>
      </c>
      <c r="I11572" t="str">
        <f>VLOOKUP($B11572&amp;$E11572,'Employee List'!$A:$E,5,0)</f>
        <v>E-1269</v>
      </c>
    </row>
    <row r="11573" spans="1:9" x14ac:dyDescent="0.35">
      <c r="A11573" t="s">
        <v>1257</v>
      </c>
      <c r="B11573" t="s">
        <v>194</v>
      </c>
      <c r="C11573" t="s">
        <v>376</v>
      </c>
      <c r="D11573" t="s">
        <v>1277</v>
      </c>
      <c r="E11573" t="s">
        <v>31</v>
      </c>
      <c r="F11573">
        <v>11930</v>
      </c>
      <c r="G11573">
        <v>8508</v>
      </c>
      <c r="H11573">
        <v>0.71316010058675605</v>
      </c>
      <c r="I11573" t="str">
        <f>VLOOKUP($B11573&amp;$E11573,'Employee List'!$A:$E,5,0)</f>
        <v>E-1269</v>
      </c>
    </row>
    <row r="11574" spans="1:9" x14ac:dyDescent="0.35">
      <c r="A11574" t="s">
        <v>1257</v>
      </c>
      <c r="B11574" t="s">
        <v>194</v>
      </c>
      <c r="C11574" t="s">
        <v>376</v>
      </c>
      <c r="D11574" t="s">
        <v>1278</v>
      </c>
      <c r="E11574" t="s">
        <v>29</v>
      </c>
      <c r="F11574">
        <v>4724</v>
      </c>
      <c r="G11574">
        <v>9731</v>
      </c>
      <c r="H11574">
        <v>2.0599068585944114</v>
      </c>
      <c r="I11574" t="str">
        <f>VLOOKUP($B11574&amp;$E11574,'Employee List'!$A:$E,5,0)</f>
        <v>E-1269</v>
      </c>
    </row>
    <row r="11575" spans="1:9" x14ac:dyDescent="0.35">
      <c r="A11575" t="s">
        <v>1257</v>
      </c>
      <c r="B11575" t="s">
        <v>194</v>
      </c>
      <c r="C11575" t="s">
        <v>376</v>
      </c>
      <c r="D11575" t="s">
        <v>1278</v>
      </c>
      <c r="E11575" t="s">
        <v>30</v>
      </c>
      <c r="F11575">
        <v>5319</v>
      </c>
      <c r="G11575">
        <v>4194</v>
      </c>
      <c r="H11575">
        <v>0.78849407783417935</v>
      </c>
      <c r="I11575" t="str">
        <f>VLOOKUP($B11575&amp;$E11575,'Employee List'!$A:$E,5,0)</f>
        <v>E-1269</v>
      </c>
    </row>
    <row r="11576" spans="1:9" x14ac:dyDescent="0.35">
      <c r="A11576" t="s">
        <v>1257</v>
      </c>
      <c r="B11576" t="s">
        <v>194</v>
      </c>
      <c r="C11576" t="s">
        <v>376</v>
      </c>
      <c r="D11576" t="s">
        <v>1278</v>
      </c>
      <c r="E11576" t="s">
        <v>31</v>
      </c>
      <c r="F11576">
        <v>6655</v>
      </c>
      <c r="G11576">
        <v>8795</v>
      </c>
      <c r="H11576">
        <v>1.3215627347858754</v>
      </c>
      <c r="I11576" t="str">
        <f>VLOOKUP($B11576&amp;$E11576,'Employee List'!$A:$E,5,0)</f>
        <v>E-1269</v>
      </c>
    </row>
    <row r="11577" spans="1:9" x14ac:dyDescent="0.35">
      <c r="A11577" t="s">
        <v>1257</v>
      </c>
      <c r="B11577" t="s">
        <v>194</v>
      </c>
      <c r="C11577" t="s">
        <v>376</v>
      </c>
      <c r="D11577" t="s">
        <v>1279</v>
      </c>
      <c r="E11577" t="s">
        <v>29</v>
      </c>
      <c r="F11577">
        <v>2775</v>
      </c>
      <c r="G11577">
        <v>4495</v>
      </c>
      <c r="H11577">
        <v>1.6198198198198199</v>
      </c>
      <c r="I11577" t="str">
        <f>VLOOKUP($B11577&amp;$E11577,'Employee List'!$A:$E,5,0)</f>
        <v>E-1269</v>
      </c>
    </row>
    <row r="11578" spans="1:9" x14ac:dyDescent="0.35">
      <c r="A11578" t="s">
        <v>1257</v>
      </c>
      <c r="B11578" t="s">
        <v>194</v>
      </c>
      <c r="C11578" t="s">
        <v>376</v>
      </c>
      <c r="D11578" t="s">
        <v>1279</v>
      </c>
      <c r="E11578" t="s">
        <v>30</v>
      </c>
      <c r="F11578">
        <v>4312</v>
      </c>
      <c r="G11578">
        <v>5150</v>
      </c>
      <c r="H11578">
        <v>1.1943413729128014</v>
      </c>
      <c r="I11578" t="str">
        <f>VLOOKUP($B11578&amp;$E11578,'Employee List'!$A:$E,5,0)</f>
        <v>E-1269</v>
      </c>
    </row>
    <row r="11579" spans="1:9" x14ac:dyDescent="0.35">
      <c r="A11579" t="s">
        <v>1257</v>
      </c>
      <c r="B11579" t="s">
        <v>194</v>
      </c>
      <c r="C11579" t="s">
        <v>376</v>
      </c>
      <c r="D11579" t="s">
        <v>1279</v>
      </c>
      <c r="E11579" t="s">
        <v>31</v>
      </c>
      <c r="F11579">
        <v>4987</v>
      </c>
      <c r="G11579">
        <v>3487</v>
      </c>
      <c r="H11579">
        <v>0.69921796671345493</v>
      </c>
      <c r="I11579" t="str">
        <f>VLOOKUP($B11579&amp;$E11579,'Employee List'!$A:$E,5,0)</f>
        <v>E-1269</v>
      </c>
    </row>
    <row r="11580" spans="1:9" x14ac:dyDescent="0.35">
      <c r="A11580" t="s">
        <v>1257</v>
      </c>
      <c r="B11580" t="s">
        <v>194</v>
      </c>
      <c r="C11580" t="s">
        <v>376</v>
      </c>
      <c r="D11580" t="s">
        <v>1280</v>
      </c>
      <c r="E11580" t="s">
        <v>29</v>
      </c>
      <c r="F11580">
        <v>27996</v>
      </c>
      <c r="G11580">
        <v>13568</v>
      </c>
      <c r="H11580">
        <v>0.48464066295185027</v>
      </c>
      <c r="I11580" t="str">
        <f>VLOOKUP($B11580&amp;$E11580,'Employee List'!$A:$E,5,0)</f>
        <v>E-1269</v>
      </c>
    </row>
    <row r="11581" spans="1:9" x14ac:dyDescent="0.35">
      <c r="A11581" t="s">
        <v>1257</v>
      </c>
      <c r="B11581" t="s">
        <v>194</v>
      </c>
      <c r="C11581" t="s">
        <v>376</v>
      </c>
      <c r="D11581" t="s">
        <v>1280</v>
      </c>
      <c r="E11581" t="s">
        <v>30</v>
      </c>
      <c r="F11581">
        <v>28476</v>
      </c>
      <c r="G11581">
        <v>7635</v>
      </c>
      <c r="H11581">
        <v>0.26812052254530133</v>
      </c>
      <c r="I11581" t="str">
        <f>VLOOKUP($B11581&amp;$E11581,'Employee List'!$A:$E,5,0)</f>
        <v>E-1269</v>
      </c>
    </row>
    <row r="11582" spans="1:9" x14ac:dyDescent="0.35">
      <c r="A11582" t="s">
        <v>1257</v>
      </c>
      <c r="B11582" t="s">
        <v>194</v>
      </c>
      <c r="C11582" t="s">
        <v>376</v>
      </c>
      <c r="D11582" t="s">
        <v>1280</v>
      </c>
      <c r="E11582" t="s">
        <v>31</v>
      </c>
      <c r="F11582">
        <v>26432</v>
      </c>
      <c r="G11582">
        <v>37708</v>
      </c>
      <c r="H11582">
        <v>1.4266041162227603</v>
      </c>
      <c r="I11582" t="str">
        <f>VLOOKUP($B11582&amp;$E11582,'Employee List'!$A:$E,5,0)</f>
        <v>E-1269</v>
      </c>
    </row>
    <row r="11583" spans="1:9" x14ac:dyDescent="0.35">
      <c r="A11583" t="s">
        <v>1257</v>
      </c>
      <c r="B11583" t="s">
        <v>194</v>
      </c>
      <c r="C11583" t="s">
        <v>376</v>
      </c>
      <c r="D11583" t="s">
        <v>1262</v>
      </c>
      <c r="E11583" t="s">
        <v>29</v>
      </c>
      <c r="F11583">
        <v>34076</v>
      </c>
      <c r="G11583">
        <v>29801</v>
      </c>
      <c r="H11583">
        <v>0.87454513440544668</v>
      </c>
      <c r="I11583" t="str">
        <f>VLOOKUP($B11583&amp;$E11583,'Employee List'!$A:$E,5,0)</f>
        <v>E-1269</v>
      </c>
    </row>
    <row r="11584" spans="1:9" x14ac:dyDescent="0.35">
      <c r="A11584" t="s">
        <v>1257</v>
      </c>
      <c r="B11584" t="s">
        <v>194</v>
      </c>
      <c r="C11584" t="s">
        <v>376</v>
      </c>
      <c r="D11584" t="s">
        <v>1262</v>
      </c>
      <c r="E11584" t="s">
        <v>30</v>
      </c>
      <c r="F11584">
        <v>35263</v>
      </c>
      <c r="G11584">
        <v>33135</v>
      </c>
      <c r="H11584">
        <v>0.93965346113490056</v>
      </c>
      <c r="I11584" t="str">
        <f>VLOOKUP($B11584&amp;$E11584,'Employee List'!$A:$E,5,0)</f>
        <v>E-1269</v>
      </c>
    </row>
    <row r="11585" spans="1:9" x14ac:dyDescent="0.35">
      <c r="A11585" t="s">
        <v>1257</v>
      </c>
      <c r="B11585" t="s">
        <v>194</v>
      </c>
      <c r="C11585" t="s">
        <v>376</v>
      </c>
      <c r="D11585" t="s">
        <v>1262</v>
      </c>
      <c r="E11585" t="s">
        <v>31</v>
      </c>
      <c r="F11585">
        <v>33550</v>
      </c>
      <c r="G11585">
        <v>43327</v>
      </c>
      <c r="H11585">
        <v>1.2914157973174367</v>
      </c>
      <c r="I11585" t="str">
        <f>VLOOKUP($B11585&amp;$E11585,'Employee List'!$A:$E,5,0)</f>
        <v>E-1269</v>
      </c>
    </row>
    <row r="11586" spans="1:9" x14ac:dyDescent="0.35">
      <c r="A11586" t="s">
        <v>1257</v>
      </c>
      <c r="B11586" t="s">
        <v>194</v>
      </c>
      <c r="C11586" t="s">
        <v>376</v>
      </c>
      <c r="D11586" t="s">
        <v>1282</v>
      </c>
      <c r="E11586" t="s">
        <v>29</v>
      </c>
      <c r="F11586">
        <v>4579</v>
      </c>
      <c r="G11586">
        <v>5053</v>
      </c>
      <c r="H11586">
        <v>1.1035160515396374</v>
      </c>
      <c r="I11586" t="str">
        <f>VLOOKUP($B11586&amp;$E11586,'Employee List'!$A:$E,5,0)</f>
        <v>E-1269</v>
      </c>
    </row>
    <row r="11587" spans="1:9" x14ac:dyDescent="0.35">
      <c r="A11587" t="s">
        <v>1257</v>
      </c>
      <c r="B11587" t="s">
        <v>194</v>
      </c>
      <c r="C11587" t="s">
        <v>376</v>
      </c>
      <c r="D11587" t="s">
        <v>1282</v>
      </c>
      <c r="E11587" t="s">
        <v>30</v>
      </c>
      <c r="F11587">
        <v>10143</v>
      </c>
      <c r="G11587">
        <v>5467</v>
      </c>
      <c r="H11587">
        <v>0.53899240855762598</v>
      </c>
      <c r="I11587" t="str">
        <f>VLOOKUP($B11587&amp;$E11587,'Employee List'!$A:$E,5,0)</f>
        <v>E-1269</v>
      </c>
    </row>
    <row r="11588" spans="1:9" x14ac:dyDescent="0.35">
      <c r="A11588" t="s">
        <v>1257</v>
      </c>
      <c r="B11588" t="s">
        <v>194</v>
      </c>
      <c r="C11588" t="s">
        <v>376</v>
      </c>
      <c r="D11588" t="s">
        <v>1282</v>
      </c>
      <c r="E11588" t="s">
        <v>31</v>
      </c>
      <c r="F11588">
        <v>10959</v>
      </c>
      <c r="G11588">
        <v>9151</v>
      </c>
      <c r="H11588">
        <v>0.83502144356236885</v>
      </c>
      <c r="I11588" t="str">
        <f>VLOOKUP($B11588&amp;$E11588,'Employee List'!$A:$E,5,0)</f>
        <v>E-1269</v>
      </c>
    </row>
    <row r="11589" spans="1:9" x14ac:dyDescent="0.35">
      <c r="A11589" t="s">
        <v>1257</v>
      </c>
      <c r="B11589" t="s">
        <v>194</v>
      </c>
      <c r="C11589" t="s">
        <v>376</v>
      </c>
      <c r="D11589" t="s">
        <v>1281</v>
      </c>
      <c r="E11589" t="s">
        <v>29</v>
      </c>
      <c r="F11589">
        <v>10979</v>
      </c>
      <c r="G11589">
        <v>14613</v>
      </c>
      <c r="H11589">
        <v>1.3309955369341471</v>
      </c>
      <c r="I11589" t="str">
        <f>VLOOKUP($B11589&amp;$E11589,'Employee List'!$A:$E,5,0)</f>
        <v>E-1269</v>
      </c>
    </row>
    <row r="11590" spans="1:9" x14ac:dyDescent="0.35">
      <c r="A11590" t="s">
        <v>1257</v>
      </c>
      <c r="B11590" t="s">
        <v>194</v>
      </c>
      <c r="C11590" t="s">
        <v>376</v>
      </c>
      <c r="D11590" t="s">
        <v>1281</v>
      </c>
      <c r="E11590" t="s">
        <v>30</v>
      </c>
      <c r="F11590">
        <v>7659</v>
      </c>
      <c r="G11590">
        <v>13674</v>
      </c>
      <c r="H11590">
        <v>1.7853505679592636</v>
      </c>
      <c r="I11590" t="str">
        <f>VLOOKUP($B11590&amp;$E11590,'Employee List'!$A:$E,5,0)</f>
        <v>E-1269</v>
      </c>
    </row>
    <row r="11591" spans="1:9" x14ac:dyDescent="0.35">
      <c r="A11591" t="s">
        <v>1257</v>
      </c>
      <c r="B11591" t="s">
        <v>194</v>
      </c>
      <c r="C11591" t="s">
        <v>376</v>
      </c>
      <c r="D11591" t="s">
        <v>1281</v>
      </c>
      <c r="E11591" t="s">
        <v>31</v>
      </c>
      <c r="F11591">
        <v>10637</v>
      </c>
      <c r="G11591">
        <v>7897</v>
      </c>
      <c r="H11591">
        <v>0.74240857384600922</v>
      </c>
      <c r="I11591" t="str">
        <f>VLOOKUP($B11591&amp;$E11591,'Employee List'!$A:$E,5,0)</f>
        <v>E-1269</v>
      </c>
    </row>
    <row r="11592" spans="1:9" x14ac:dyDescent="0.35">
      <c r="A11592" t="s">
        <v>1257</v>
      </c>
      <c r="B11592" t="s">
        <v>195</v>
      </c>
      <c r="C11592" t="s">
        <v>376</v>
      </c>
      <c r="D11592" t="s">
        <v>1274</v>
      </c>
      <c r="E11592" t="s">
        <v>29</v>
      </c>
      <c r="F11592">
        <v>11652</v>
      </c>
      <c r="G11592">
        <v>13573</v>
      </c>
      <c r="H11592">
        <v>1.1648644009612084</v>
      </c>
      <c r="I11592" t="str">
        <f>VLOOKUP($B11592&amp;$E11592,'Employee List'!$A:$E,5,0)</f>
        <v>E-1270</v>
      </c>
    </row>
    <row r="11593" spans="1:9" x14ac:dyDescent="0.35">
      <c r="A11593" t="s">
        <v>1257</v>
      </c>
      <c r="B11593" t="s">
        <v>195</v>
      </c>
      <c r="C11593" t="s">
        <v>376</v>
      </c>
      <c r="D11593" t="s">
        <v>1274</v>
      </c>
      <c r="E11593" t="s">
        <v>30</v>
      </c>
      <c r="F11593">
        <v>9703</v>
      </c>
      <c r="G11593">
        <v>19340</v>
      </c>
      <c r="H11593">
        <v>1.9931979800061836</v>
      </c>
      <c r="I11593" t="str">
        <f>VLOOKUP($B11593&amp;$E11593,'Employee List'!$A:$E,5,0)</f>
        <v>E-1270</v>
      </c>
    </row>
    <row r="11594" spans="1:9" x14ac:dyDescent="0.35">
      <c r="A11594" t="s">
        <v>1257</v>
      </c>
      <c r="B11594" t="s">
        <v>195</v>
      </c>
      <c r="C11594" t="s">
        <v>376</v>
      </c>
      <c r="D11594" t="s">
        <v>1274</v>
      </c>
      <c r="E11594" t="s">
        <v>31</v>
      </c>
      <c r="F11594">
        <v>11794</v>
      </c>
      <c r="G11594">
        <v>11653</v>
      </c>
      <c r="H11594">
        <v>0.98804476852636935</v>
      </c>
      <c r="I11594" t="str">
        <f>VLOOKUP($B11594&amp;$E11594,'Employee List'!$A:$E,5,0)</f>
        <v>E-1270</v>
      </c>
    </row>
    <row r="11595" spans="1:9" x14ac:dyDescent="0.35">
      <c r="A11595" t="s">
        <v>1257</v>
      </c>
      <c r="B11595" t="s">
        <v>195</v>
      </c>
      <c r="C11595" t="s">
        <v>376</v>
      </c>
      <c r="D11595" t="s">
        <v>1263</v>
      </c>
      <c r="E11595" t="s">
        <v>29</v>
      </c>
      <c r="F11595">
        <v>2760</v>
      </c>
      <c r="G11595">
        <v>2539</v>
      </c>
      <c r="H11595">
        <v>0.91992753623188406</v>
      </c>
      <c r="I11595" t="str">
        <f>VLOOKUP($B11595&amp;$E11595,'Employee List'!$A:$E,5,0)</f>
        <v>E-1270</v>
      </c>
    </row>
    <row r="11596" spans="1:9" x14ac:dyDescent="0.35">
      <c r="A11596" t="s">
        <v>1257</v>
      </c>
      <c r="B11596" t="s">
        <v>195</v>
      </c>
      <c r="C11596" t="s">
        <v>376</v>
      </c>
      <c r="D11596" t="s">
        <v>1263</v>
      </c>
      <c r="E11596" t="s">
        <v>30</v>
      </c>
      <c r="F11596">
        <v>2255</v>
      </c>
      <c r="G11596">
        <v>2802</v>
      </c>
      <c r="H11596">
        <v>1.2425720620842573</v>
      </c>
      <c r="I11596" t="str">
        <f>VLOOKUP($B11596&amp;$E11596,'Employee List'!$A:$E,5,0)</f>
        <v>E-1270</v>
      </c>
    </row>
    <row r="11597" spans="1:9" x14ac:dyDescent="0.35">
      <c r="A11597" t="s">
        <v>1257</v>
      </c>
      <c r="B11597" t="s">
        <v>195</v>
      </c>
      <c r="C11597" t="s">
        <v>376</v>
      </c>
      <c r="D11597" t="s">
        <v>1263</v>
      </c>
      <c r="E11597" t="s">
        <v>31</v>
      </c>
      <c r="F11597">
        <v>1727</v>
      </c>
      <c r="G11597">
        <v>1067</v>
      </c>
      <c r="H11597">
        <v>0.61783439490445857</v>
      </c>
      <c r="I11597" t="str">
        <f>VLOOKUP($B11597&amp;$E11597,'Employee List'!$A:$E,5,0)</f>
        <v>E-1270</v>
      </c>
    </row>
    <row r="11598" spans="1:9" x14ac:dyDescent="0.35">
      <c r="A11598" t="s">
        <v>1257</v>
      </c>
      <c r="B11598" t="s">
        <v>195</v>
      </c>
      <c r="C11598" t="s">
        <v>376</v>
      </c>
      <c r="D11598" t="s">
        <v>1264</v>
      </c>
      <c r="E11598" t="s">
        <v>29</v>
      </c>
      <c r="F11598">
        <v>3006</v>
      </c>
      <c r="G11598">
        <v>1556</v>
      </c>
      <c r="H11598">
        <v>0.51763140385894879</v>
      </c>
      <c r="I11598" t="str">
        <f>VLOOKUP($B11598&amp;$E11598,'Employee List'!$A:$E,5,0)</f>
        <v>E-1270</v>
      </c>
    </row>
    <row r="11599" spans="1:9" x14ac:dyDescent="0.35">
      <c r="A11599" t="s">
        <v>1257</v>
      </c>
      <c r="B11599" t="s">
        <v>195</v>
      </c>
      <c r="C11599" t="s">
        <v>376</v>
      </c>
      <c r="D11599" t="s">
        <v>1264</v>
      </c>
      <c r="E11599" t="s">
        <v>30</v>
      </c>
      <c r="F11599">
        <v>1840</v>
      </c>
      <c r="G11599">
        <v>2000</v>
      </c>
      <c r="H11599">
        <v>1.0869565217391304</v>
      </c>
      <c r="I11599" t="str">
        <f>VLOOKUP($B11599&amp;$E11599,'Employee List'!$A:$E,5,0)</f>
        <v>E-1270</v>
      </c>
    </row>
    <row r="11600" spans="1:9" x14ac:dyDescent="0.35">
      <c r="A11600" t="s">
        <v>1257</v>
      </c>
      <c r="B11600" t="s">
        <v>195</v>
      </c>
      <c r="C11600" t="s">
        <v>376</v>
      </c>
      <c r="D11600" t="s">
        <v>1264</v>
      </c>
      <c r="E11600" t="s">
        <v>31</v>
      </c>
      <c r="F11600">
        <v>2158</v>
      </c>
      <c r="G11600">
        <v>2923</v>
      </c>
      <c r="H11600">
        <v>1.3544949026876738</v>
      </c>
      <c r="I11600" t="str">
        <f>VLOOKUP($B11600&amp;$E11600,'Employee List'!$A:$E,5,0)</f>
        <v>E-1270</v>
      </c>
    </row>
    <row r="11601" spans="1:9" x14ac:dyDescent="0.35">
      <c r="A11601" t="s">
        <v>1257</v>
      </c>
      <c r="B11601" t="s">
        <v>195</v>
      </c>
      <c r="C11601" t="s">
        <v>376</v>
      </c>
      <c r="D11601" t="s">
        <v>1265</v>
      </c>
      <c r="E11601" t="s">
        <v>29</v>
      </c>
      <c r="F11601">
        <v>2226</v>
      </c>
      <c r="G11601">
        <v>5650</v>
      </c>
      <c r="H11601">
        <v>2.5381850853548968</v>
      </c>
      <c r="I11601" t="str">
        <f>VLOOKUP($B11601&amp;$E11601,'Employee List'!$A:$E,5,0)</f>
        <v>E-1270</v>
      </c>
    </row>
    <row r="11602" spans="1:9" x14ac:dyDescent="0.35">
      <c r="A11602" t="s">
        <v>1257</v>
      </c>
      <c r="B11602" t="s">
        <v>195</v>
      </c>
      <c r="C11602" t="s">
        <v>376</v>
      </c>
      <c r="D11602" t="s">
        <v>1265</v>
      </c>
      <c r="E11602" t="s">
        <v>30</v>
      </c>
      <c r="F11602">
        <v>1619</v>
      </c>
      <c r="G11602">
        <v>4679</v>
      </c>
      <c r="H11602">
        <v>2.8900555898702902</v>
      </c>
      <c r="I11602" t="str">
        <f>VLOOKUP($B11602&amp;$E11602,'Employee List'!$A:$E,5,0)</f>
        <v>E-1270</v>
      </c>
    </row>
    <row r="11603" spans="1:9" x14ac:dyDescent="0.35">
      <c r="A11603" t="s">
        <v>1257</v>
      </c>
      <c r="B11603" t="s">
        <v>195</v>
      </c>
      <c r="C11603" t="s">
        <v>376</v>
      </c>
      <c r="D11603" t="s">
        <v>1265</v>
      </c>
      <c r="E11603" t="s">
        <v>31</v>
      </c>
      <c r="F11603">
        <v>1903</v>
      </c>
      <c r="G11603">
        <v>5581</v>
      </c>
      <c r="H11603">
        <v>2.9327377824487653</v>
      </c>
      <c r="I11603" t="str">
        <f>VLOOKUP($B11603&amp;$E11603,'Employee List'!$A:$E,5,0)</f>
        <v>E-1270</v>
      </c>
    </row>
    <row r="11604" spans="1:9" x14ac:dyDescent="0.35">
      <c r="A11604" t="s">
        <v>1257</v>
      </c>
      <c r="B11604" t="s">
        <v>195</v>
      </c>
      <c r="C11604" t="s">
        <v>376</v>
      </c>
      <c r="D11604" t="s">
        <v>1260</v>
      </c>
      <c r="E11604" t="s">
        <v>29</v>
      </c>
      <c r="F11604">
        <v>46225</v>
      </c>
      <c r="G11604">
        <v>37727</v>
      </c>
      <c r="H11604">
        <v>0.81616008653326122</v>
      </c>
      <c r="I11604" t="str">
        <f>VLOOKUP($B11604&amp;$E11604,'Employee List'!$A:$E,5,0)</f>
        <v>E-1270</v>
      </c>
    </row>
    <row r="11605" spans="1:9" x14ac:dyDescent="0.35">
      <c r="A11605" t="s">
        <v>1257</v>
      </c>
      <c r="B11605" t="s">
        <v>195</v>
      </c>
      <c r="C11605" t="s">
        <v>376</v>
      </c>
      <c r="D11605" t="s">
        <v>1260</v>
      </c>
      <c r="E11605" t="s">
        <v>30</v>
      </c>
      <c r="F11605">
        <v>46603</v>
      </c>
      <c r="G11605">
        <v>38381</v>
      </c>
      <c r="H11605">
        <v>0.8235735896830676</v>
      </c>
      <c r="I11605" t="str">
        <f>VLOOKUP($B11605&amp;$E11605,'Employee List'!$A:$E,5,0)</f>
        <v>E-1270</v>
      </c>
    </row>
    <row r="11606" spans="1:9" x14ac:dyDescent="0.35">
      <c r="A11606" t="s">
        <v>1257</v>
      </c>
      <c r="B11606" t="s">
        <v>195</v>
      </c>
      <c r="C11606" t="s">
        <v>376</v>
      </c>
      <c r="D11606" t="s">
        <v>1260</v>
      </c>
      <c r="E11606" t="s">
        <v>31</v>
      </c>
      <c r="F11606">
        <v>53630</v>
      </c>
      <c r="G11606">
        <v>67527</v>
      </c>
      <c r="H11606">
        <v>1.2591273540928585</v>
      </c>
      <c r="I11606" t="str">
        <f>VLOOKUP($B11606&amp;$E11606,'Employee List'!$A:$E,5,0)</f>
        <v>E-1270</v>
      </c>
    </row>
    <row r="11607" spans="1:9" x14ac:dyDescent="0.35">
      <c r="A11607" t="s">
        <v>1257</v>
      </c>
      <c r="B11607" t="s">
        <v>195</v>
      </c>
      <c r="C11607" t="s">
        <v>376</v>
      </c>
      <c r="D11607" t="s">
        <v>1261</v>
      </c>
      <c r="E11607" t="s">
        <v>29</v>
      </c>
      <c r="F11607">
        <v>42921</v>
      </c>
      <c r="G11607">
        <v>56406</v>
      </c>
      <c r="H11607">
        <v>1.3141818690151674</v>
      </c>
      <c r="I11607" t="str">
        <f>VLOOKUP($B11607&amp;$E11607,'Employee List'!$A:$E,5,0)</f>
        <v>E-1270</v>
      </c>
    </row>
    <row r="11608" spans="1:9" x14ac:dyDescent="0.35">
      <c r="A11608" t="s">
        <v>1257</v>
      </c>
      <c r="B11608" t="s">
        <v>195</v>
      </c>
      <c r="C11608" t="s">
        <v>376</v>
      </c>
      <c r="D11608" t="s">
        <v>1261</v>
      </c>
      <c r="E11608" t="s">
        <v>30</v>
      </c>
      <c r="F11608">
        <v>43115</v>
      </c>
      <c r="G11608">
        <v>61598</v>
      </c>
      <c r="H11608">
        <v>1.4286907108894815</v>
      </c>
      <c r="I11608" t="str">
        <f>VLOOKUP($B11608&amp;$E11608,'Employee List'!$A:$E,5,0)</f>
        <v>E-1270</v>
      </c>
    </row>
    <row r="11609" spans="1:9" x14ac:dyDescent="0.35">
      <c r="A11609" t="s">
        <v>1257</v>
      </c>
      <c r="B11609" t="s">
        <v>195</v>
      </c>
      <c r="C11609" t="s">
        <v>376</v>
      </c>
      <c r="D11609" t="s">
        <v>1261</v>
      </c>
      <c r="E11609" t="s">
        <v>31</v>
      </c>
      <c r="F11609">
        <v>44044</v>
      </c>
      <c r="G11609">
        <v>34389</v>
      </c>
      <c r="H11609">
        <v>0.78078739442375811</v>
      </c>
      <c r="I11609" t="str">
        <f>VLOOKUP($B11609&amp;$E11609,'Employee List'!$A:$E,5,0)</f>
        <v>E-1270</v>
      </c>
    </row>
    <row r="11610" spans="1:9" x14ac:dyDescent="0.35">
      <c r="A11610" t="s">
        <v>1257</v>
      </c>
      <c r="B11610" t="s">
        <v>195</v>
      </c>
      <c r="C11610" t="s">
        <v>376</v>
      </c>
      <c r="D11610" t="s">
        <v>1266</v>
      </c>
      <c r="E11610" t="s">
        <v>29</v>
      </c>
      <c r="F11610">
        <v>11153</v>
      </c>
      <c r="G11610">
        <v>9957</v>
      </c>
      <c r="H11610">
        <v>0.89276427866941632</v>
      </c>
      <c r="I11610" t="str">
        <f>VLOOKUP($B11610&amp;$E11610,'Employee List'!$A:$E,5,0)</f>
        <v>E-1270</v>
      </c>
    </row>
    <row r="11611" spans="1:9" x14ac:dyDescent="0.35">
      <c r="A11611" t="s">
        <v>1257</v>
      </c>
      <c r="B11611" t="s">
        <v>195</v>
      </c>
      <c r="C11611" t="s">
        <v>376</v>
      </c>
      <c r="D11611" t="s">
        <v>1266</v>
      </c>
      <c r="E11611" t="s">
        <v>30</v>
      </c>
      <c r="F11611">
        <v>11500</v>
      </c>
      <c r="G11611">
        <v>8013</v>
      </c>
      <c r="H11611">
        <v>0.69678260869565223</v>
      </c>
      <c r="I11611" t="str">
        <f>VLOOKUP($B11611&amp;$E11611,'Employee List'!$A:$E,5,0)</f>
        <v>E-1270</v>
      </c>
    </row>
    <row r="11612" spans="1:9" x14ac:dyDescent="0.35">
      <c r="A11612" t="s">
        <v>1257</v>
      </c>
      <c r="B11612" t="s">
        <v>195</v>
      </c>
      <c r="C11612" t="s">
        <v>376</v>
      </c>
      <c r="D11612" t="s">
        <v>1266</v>
      </c>
      <c r="E11612" t="s">
        <v>31</v>
      </c>
      <c r="F11612">
        <v>11995</v>
      </c>
      <c r="G11612">
        <v>10861</v>
      </c>
      <c r="H11612">
        <v>0.90546060858691124</v>
      </c>
      <c r="I11612" t="str">
        <f>VLOOKUP($B11612&amp;$E11612,'Employee List'!$A:$E,5,0)</f>
        <v>E-1270</v>
      </c>
    </row>
    <row r="11613" spans="1:9" x14ac:dyDescent="0.35">
      <c r="A11613" t="s">
        <v>1257</v>
      </c>
      <c r="B11613" t="s">
        <v>195</v>
      </c>
      <c r="C11613" t="s">
        <v>376</v>
      </c>
      <c r="D11613" t="s">
        <v>1267</v>
      </c>
      <c r="E11613" t="s">
        <v>29</v>
      </c>
      <c r="F11613">
        <v>26966</v>
      </c>
      <c r="G11613">
        <v>28529</v>
      </c>
      <c r="H11613">
        <v>1.0579618779203441</v>
      </c>
      <c r="I11613" t="str">
        <f>VLOOKUP($B11613&amp;$E11613,'Employee List'!$A:$E,5,0)</f>
        <v>E-1270</v>
      </c>
    </row>
    <row r="11614" spans="1:9" x14ac:dyDescent="0.35">
      <c r="A11614" t="s">
        <v>1257</v>
      </c>
      <c r="B11614" t="s">
        <v>195</v>
      </c>
      <c r="C11614" t="s">
        <v>376</v>
      </c>
      <c r="D11614" t="s">
        <v>1267</v>
      </c>
      <c r="E11614" t="s">
        <v>30</v>
      </c>
      <c r="F11614">
        <v>25944</v>
      </c>
      <c r="G11614">
        <v>28884</v>
      </c>
      <c r="H11614">
        <v>1.1133209990749307</v>
      </c>
      <c r="I11614" t="str">
        <f>VLOOKUP($B11614&amp;$E11614,'Employee List'!$A:$E,5,0)</f>
        <v>E-1270</v>
      </c>
    </row>
    <row r="11615" spans="1:9" x14ac:dyDescent="0.35">
      <c r="A11615" t="s">
        <v>1257</v>
      </c>
      <c r="B11615" t="s">
        <v>195</v>
      </c>
      <c r="C11615" t="s">
        <v>376</v>
      </c>
      <c r="D11615" t="s">
        <v>1267</v>
      </c>
      <c r="E11615" t="s">
        <v>31</v>
      </c>
      <c r="F11615">
        <v>26165</v>
      </c>
      <c r="G11615">
        <v>26453</v>
      </c>
      <c r="H11615">
        <v>1.0110070705140455</v>
      </c>
      <c r="I11615" t="str">
        <f>VLOOKUP($B11615&amp;$E11615,'Employee List'!$A:$E,5,0)</f>
        <v>E-1270</v>
      </c>
    </row>
    <row r="11616" spans="1:9" x14ac:dyDescent="0.35">
      <c r="A11616" t="s">
        <v>1257</v>
      </c>
      <c r="B11616" t="s">
        <v>195</v>
      </c>
      <c r="C11616" t="s">
        <v>376</v>
      </c>
      <c r="D11616" t="s">
        <v>1268</v>
      </c>
      <c r="E11616" t="s">
        <v>29</v>
      </c>
      <c r="F11616">
        <v>15024</v>
      </c>
      <c r="G11616">
        <v>6578</v>
      </c>
      <c r="H11616">
        <v>0.43783280085197018</v>
      </c>
      <c r="I11616" t="str">
        <f>VLOOKUP($B11616&amp;$E11616,'Employee List'!$A:$E,5,0)</f>
        <v>E-1270</v>
      </c>
    </row>
    <row r="11617" spans="1:9" x14ac:dyDescent="0.35">
      <c r="A11617" t="s">
        <v>1257</v>
      </c>
      <c r="B11617" t="s">
        <v>195</v>
      </c>
      <c r="C11617" t="s">
        <v>376</v>
      </c>
      <c r="D11617" t="s">
        <v>1268</v>
      </c>
      <c r="E11617" t="s">
        <v>30</v>
      </c>
      <c r="F11617">
        <v>11992</v>
      </c>
      <c r="G11617">
        <v>9557</v>
      </c>
      <c r="H11617">
        <v>0.79694796531020684</v>
      </c>
      <c r="I11617" t="str">
        <f>VLOOKUP($B11617&amp;$E11617,'Employee List'!$A:$E,5,0)</f>
        <v>E-1270</v>
      </c>
    </row>
    <row r="11618" spans="1:9" x14ac:dyDescent="0.35">
      <c r="A11618" t="s">
        <v>1257</v>
      </c>
      <c r="B11618" t="s">
        <v>195</v>
      </c>
      <c r="C11618" t="s">
        <v>376</v>
      </c>
      <c r="D11618" t="s">
        <v>1268</v>
      </c>
      <c r="E11618" t="s">
        <v>31</v>
      </c>
      <c r="F11618">
        <v>12105</v>
      </c>
      <c r="G11618">
        <v>12466</v>
      </c>
      <c r="H11618">
        <v>1.0298223874432053</v>
      </c>
      <c r="I11618" t="str">
        <f>VLOOKUP($B11618&amp;$E11618,'Employee List'!$A:$E,5,0)</f>
        <v>E-1270</v>
      </c>
    </row>
    <row r="11619" spans="1:9" x14ac:dyDescent="0.35">
      <c r="A11619" t="s">
        <v>1257</v>
      </c>
      <c r="B11619" t="s">
        <v>195</v>
      </c>
      <c r="C11619" t="s">
        <v>376</v>
      </c>
      <c r="D11619" t="s">
        <v>1269</v>
      </c>
      <c r="E11619" t="s">
        <v>29</v>
      </c>
      <c r="F11619">
        <v>7091</v>
      </c>
      <c r="G11619">
        <v>3558</v>
      </c>
      <c r="H11619">
        <v>0.50176279791284728</v>
      </c>
      <c r="I11619" t="str">
        <f>VLOOKUP($B11619&amp;$E11619,'Employee List'!$A:$E,5,0)</f>
        <v>E-1270</v>
      </c>
    </row>
    <row r="11620" spans="1:9" x14ac:dyDescent="0.35">
      <c r="A11620" t="s">
        <v>1257</v>
      </c>
      <c r="B11620" t="s">
        <v>195</v>
      </c>
      <c r="C11620" t="s">
        <v>376</v>
      </c>
      <c r="D11620" t="s">
        <v>1269</v>
      </c>
      <c r="E11620" t="s">
        <v>30</v>
      </c>
      <c r="F11620">
        <v>7186</v>
      </c>
      <c r="G11620">
        <v>3879</v>
      </c>
      <c r="H11620">
        <v>0.53979961035346502</v>
      </c>
      <c r="I11620" t="str">
        <f>VLOOKUP($B11620&amp;$E11620,'Employee List'!$A:$E,5,0)</f>
        <v>E-1270</v>
      </c>
    </row>
    <row r="11621" spans="1:9" x14ac:dyDescent="0.35">
      <c r="A11621" t="s">
        <v>1257</v>
      </c>
      <c r="B11621" t="s">
        <v>195</v>
      </c>
      <c r="C11621" t="s">
        <v>376</v>
      </c>
      <c r="D11621" t="s">
        <v>1269</v>
      </c>
      <c r="E11621" t="s">
        <v>31</v>
      </c>
      <c r="F11621">
        <v>6183</v>
      </c>
      <c r="G11621">
        <v>10497</v>
      </c>
      <c r="H11621">
        <v>1.69771955361475</v>
      </c>
      <c r="I11621" t="str">
        <f>VLOOKUP($B11621&amp;$E11621,'Employee List'!$A:$E,5,0)</f>
        <v>E-1270</v>
      </c>
    </row>
    <row r="11622" spans="1:9" x14ac:dyDescent="0.35">
      <c r="A11622" t="s">
        <v>1257</v>
      </c>
      <c r="B11622" t="s">
        <v>195</v>
      </c>
      <c r="C11622" t="s">
        <v>376</v>
      </c>
      <c r="D11622" t="s">
        <v>1270</v>
      </c>
      <c r="E11622" t="s">
        <v>29</v>
      </c>
      <c r="F11622">
        <v>3805</v>
      </c>
      <c r="G11622">
        <v>5535</v>
      </c>
      <c r="H11622">
        <v>1.4546649145860711</v>
      </c>
      <c r="I11622" t="str">
        <f>VLOOKUP($B11622&amp;$E11622,'Employee List'!$A:$E,5,0)</f>
        <v>E-1270</v>
      </c>
    </row>
    <row r="11623" spans="1:9" x14ac:dyDescent="0.35">
      <c r="A11623" t="s">
        <v>1257</v>
      </c>
      <c r="B11623" t="s">
        <v>195</v>
      </c>
      <c r="C11623" t="s">
        <v>376</v>
      </c>
      <c r="D11623" t="s">
        <v>1270</v>
      </c>
      <c r="E11623" t="s">
        <v>30</v>
      </c>
      <c r="F11623">
        <v>3894</v>
      </c>
      <c r="G11623">
        <v>5094</v>
      </c>
      <c r="H11623">
        <v>1.308166409861325</v>
      </c>
      <c r="I11623" t="str">
        <f>VLOOKUP($B11623&amp;$E11623,'Employee List'!$A:$E,5,0)</f>
        <v>E-1270</v>
      </c>
    </row>
    <row r="11624" spans="1:9" x14ac:dyDescent="0.35">
      <c r="A11624" t="s">
        <v>1257</v>
      </c>
      <c r="B11624" t="s">
        <v>195</v>
      </c>
      <c r="C11624" t="s">
        <v>376</v>
      </c>
      <c r="D11624" t="s">
        <v>1270</v>
      </c>
      <c r="E11624" t="s">
        <v>31</v>
      </c>
      <c r="F11624">
        <v>4321</v>
      </c>
      <c r="G11624">
        <v>5800</v>
      </c>
      <c r="H11624">
        <v>1.3422818791946309</v>
      </c>
      <c r="I11624" t="str">
        <f>VLOOKUP($B11624&amp;$E11624,'Employee List'!$A:$E,5,0)</f>
        <v>E-1270</v>
      </c>
    </row>
    <row r="11625" spans="1:9" x14ac:dyDescent="0.35">
      <c r="A11625" t="s">
        <v>1257</v>
      </c>
      <c r="B11625" t="s">
        <v>195</v>
      </c>
      <c r="C11625" t="s">
        <v>376</v>
      </c>
      <c r="D11625" t="s">
        <v>1271</v>
      </c>
      <c r="E11625" t="s">
        <v>29</v>
      </c>
      <c r="F11625">
        <v>2426</v>
      </c>
      <c r="G11625">
        <v>6168</v>
      </c>
      <c r="H11625">
        <v>2.542456718878813</v>
      </c>
      <c r="I11625" t="str">
        <f>VLOOKUP($B11625&amp;$E11625,'Employee List'!$A:$E,5,0)</f>
        <v>E-1270</v>
      </c>
    </row>
    <row r="11626" spans="1:9" x14ac:dyDescent="0.35">
      <c r="A11626" t="s">
        <v>1257</v>
      </c>
      <c r="B11626" t="s">
        <v>195</v>
      </c>
      <c r="C11626" t="s">
        <v>376</v>
      </c>
      <c r="D11626" t="s">
        <v>1271</v>
      </c>
      <c r="E11626" t="s">
        <v>30</v>
      </c>
      <c r="F11626">
        <v>2700</v>
      </c>
      <c r="G11626">
        <v>4401</v>
      </c>
      <c r="H11626">
        <v>1.63</v>
      </c>
      <c r="I11626" t="str">
        <f>VLOOKUP($B11626&amp;$E11626,'Employee List'!$A:$E,5,0)</f>
        <v>E-1270</v>
      </c>
    </row>
    <row r="11627" spans="1:9" x14ac:dyDescent="0.35">
      <c r="A11627" t="s">
        <v>1257</v>
      </c>
      <c r="B11627" t="s">
        <v>195</v>
      </c>
      <c r="C11627" t="s">
        <v>376</v>
      </c>
      <c r="D11627" t="s">
        <v>1271</v>
      </c>
      <c r="E11627" t="s">
        <v>31</v>
      </c>
      <c r="F11627">
        <v>5045</v>
      </c>
      <c r="G11627">
        <v>5434</v>
      </c>
      <c r="H11627">
        <v>1.0771060455896928</v>
      </c>
      <c r="I11627" t="str">
        <f>VLOOKUP($B11627&amp;$E11627,'Employee List'!$A:$E,5,0)</f>
        <v>E-1270</v>
      </c>
    </row>
    <row r="11628" spans="1:9" x14ac:dyDescent="0.35">
      <c r="A11628" t="s">
        <v>1257</v>
      </c>
      <c r="B11628" t="s">
        <v>195</v>
      </c>
      <c r="C11628" t="s">
        <v>376</v>
      </c>
      <c r="D11628" t="s">
        <v>1258</v>
      </c>
      <c r="E11628" t="s">
        <v>29</v>
      </c>
      <c r="F11628">
        <v>53720</v>
      </c>
      <c r="G11628">
        <v>54817</v>
      </c>
      <c r="H11628">
        <v>1.0204206999255399</v>
      </c>
      <c r="I11628" t="str">
        <f>VLOOKUP($B11628&amp;$E11628,'Employee List'!$A:$E,5,0)</f>
        <v>E-1270</v>
      </c>
    </row>
    <row r="11629" spans="1:9" x14ac:dyDescent="0.35">
      <c r="A11629" t="s">
        <v>1257</v>
      </c>
      <c r="B11629" t="s">
        <v>195</v>
      </c>
      <c r="C11629" t="s">
        <v>376</v>
      </c>
      <c r="D11629" t="s">
        <v>1258</v>
      </c>
      <c r="E11629" t="s">
        <v>30</v>
      </c>
      <c r="F11629">
        <v>51486</v>
      </c>
      <c r="G11629">
        <v>49885</v>
      </c>
      <c r="H11629">
        <v>0.96890416812337332</v>
      </c>
      <c r="I11629" t="str">
        <f>VLOOKUP($B11629&amp;$E11629,'Employee List'!$A:$E,5,0)</f>
        <v>E-1270</v>
      </c>
    </row>
    <row r="11630" spans="1:9" x14ac:dyDescent="0.35">
      <c r="A11630" t="s">
        <v>1257</v>
      </c>
      <c r="B11630" t="s">
        <v>195</v>
      </c>
      <c r="C11630" t="s">
        <v>376</v>
      </c>
      <c r="D11630" t="s">
        <v>1258</v>
      </c>
      <c r="E11630" t="s">
        <v>31</v>
      </c>
      <c r="F11630">
        <v>49756</v>
      </c>
      <c r="G11630">
        <v>47895</v>
      </c>
      <c r="H11630">
        <v>0.96259747568132481</v>
      </c>
      <c r="I11630" t="str">
        <f>VLOOKUP($B11630&amp;$E11630,'Employee List'!$A:$E,5,0)</f>
        <v>E-1270</v>
      </c>
    </row>
    <row r="11631" spans="1:9" x14ac:dyDescent="0.35">
      <c r="A11631" t="s">
        <v>1257</v>
      </c>
      <c r="B11631" t="s">
        <v>195</v>
      </c>
      <c r="C11631" t="s">
        <v>376</v>
      </c>
      <c r="D11631" t="s">
        <v>1272</v>
      </c>
      <c r="E11631" t="s">
        <v>29</v>
      </c>
      <c r="F11631">
        <v>9001</v>
      </c>
      <c r="G11631">
        <v>7957</v>
      </c>
      <c r="H11631">
        <v>0.88401288745694928</v>
      </c>
      <c r="I11631" t="str">
        <f>VLOOKUP($B11631&amp;$E11631,'Employee List'!$A:$E,5,0)</f>
        <v>E-1270</v>
      </c>
    </row>
    <row r="11632" spans="1:9" x14ac:dyDescent="0.35">
      <c r="A11632" t="s">
        <v>1257</v>
      </c>
      <c r="B11632" t="s">
        <v>195</v>
      </c>
      <c r="C11632" t="s">
        <v>376</v>
      </c>
      <c r="D11632" t="s">
        <v>1272</v>
      </c>
      <c r="E11632" t="s">
        <v>30</v>
      </c>
      <c r="F11632">
        <v>10994</v>
      </c>
      <c r="G11632">
        <v>10509</v>
      </c>
      <c r="H11632">
        <v>0.95588502819719845</v>
      </c>
      <c r="I11632" t="str">
        <f>VLOOKUP($B11632&amp;$E11632,'Employee List'!$A:$E,5,0)</f>
        <v>E-1270</v>
      </c>
    </row>
    <row r="11633" spans="1:9" x14ac:dyDescent="0.35">
      <c r="A11633" t="s">
        <v>1257</v>
      </c>
      <c r="B11633" t="s">
        <v>195</v>
      </c>
      <c r="C11633" t="s">
        <v>376</v>
      </c>
      <c r="D11633" t="s">
        <v>1272</v>
      </c>
      <c r="E11633" t="s">
        <v>31</v>
      </c>
      <c r="F11633">
        <v>11039</v>
      </c>
      <c r="G11633">
        <v>11511</v>
      </c>
      <c r="H11633">
        <v>1.0427574961500137</v>
      </c>
      <c r="I11633" t="str">
        <f>VLOOKUP($B11633&amp;$E11633,'Employee List'!$A:$E,5,0)</f>
        <v>E-1270</v>
      </c>
    </row>
    <row r="11634" spans="1:9" x14ac:dyDescent="0.35">
      <c r="A11634" t="s">
        <v>1257</v>
      </c>
      <c r="B11634" t="s">
        <v>195</v>
      </c>
      <c r="C11634" t="s">
        <v>376</v>
      </c>
      <c r="D11634" t="s">
        <v>1259</v>
      </c>
      <c r="E11634" t="s">
        <v>29</v>
      </c>
      <c r="F11634">
        <v>33054</v>
      </c>
      <c r="G11634">
        <v>30802</v>
      </c>
      <c r="H11634">
        <v>0.93186906274580994</v>
      </c>
      <c r="I11634" t="str">
        <f>VLOOKUP($B11634&amp;$E11634,'Employee List'!$A:$E,5,0)</f>
        <v>E-1270</v>
      </c>
    </row>
    <row r="11635" spans="1:9" x14ac:dyDescent="0.35">
      <c r="A11635" t="s">
        <v>1257</v>
      </c>
      <c r="B11635" t="s">
        <v>195</v>
      </c>
      <c r="C11635" t="s">
        <v>376</v>
      </c>
      <c r="D11635" t="s">
        <v>1259</v>
      </c>
      <c r="E11635" t="s">
        <v>30</v>
      </c>
      <c r="F11635">
        <v>35649</v>
      </c>
      <c r="G11635">
        <v>28340</v>
      </c>
      <c r="H11635">
        <v>0.79497321102976237</v>
      </c>
      <c r="I11635" t="str">
        <f>VLOOKUP($B11635&amp;$E11635,'Employee List'!$A:$E,5,0)</f>
        <v>E-1270</v>
      </c>
    </row>
    <row r="11636" spans="1:9" x14ac:dyDescent="0.35">
      <c r="A11636" t="s">
        <v>1257</v>
      </c>
      <c r="B11636" t="s">
        <v>195</v>
      </c>
      <c r="C11636" t="s">
        <v>376</v>
      </c>
      <c r="D11636" t="s">
        <v>1259</v>
      </c>
      <c r="E11636" t="s">
        <v>31</v>
      </c>
      <c r="F11636">
        <v>34809</v>
      </c>
      <c r="G11636">
        <v>42386</v>
      </c>
      <c r="H11636">
        <v>1.2176735901634634</v>
      </c>
      <c r="I11636" t="str">
        <f>VLOOKUP($B11636&amp;$E11636,'Employee List'!$A:$E,5,0)</f>
        <v>E-1270</v>
      </c>
    </row>
    <row r="11637" spans="1:9" x14ac:dyDescent="0.35">
      <c r="A11637" t="s">
        <v>1257</v>
      </c>
      <c r="B11637" t="s">
        <v>195</v>
      </c>
      <c r="C11637" t="s">
        <v>376</v>
      </c>
      <c r="D11637" t="s">
        <v>1273</v>
      </c>
      <c r="E11637" t="s">
        <v>29</v>
      </c>
      <c r="F11637">
        <v>8110</v>
      </c>
      <c r="G11637">
        <v>6742</v>
      </c>
      <c r="H11637">
        <v>0.83131935881627617</v>
      </c>
      <c r="I11637" t="str">
        <f>VLOOKUP($B11637&amp;$E11637,'Employee List'!$A:$E,5,0)</f>
        <v>E-1270</v>
      </c>
    </row>
    <row r="11638" spans="1:9" x14ac:dyDescent="0.35">
      <c r="A11638" t="s">
        <v>1257</v>
      </c>
      <c r="B11638" t="s">
        <v>195</v>
      </c>
      <c r="C11638" t="s">
        <v>376</v>
      </c>
      <c r="D11638" t="s">
        <v>1273</v>
      </c>
      <c r="E11638" t="s">
        <v>30</v>
      </c>
      <c r="F11638">
        <v>7373</v>
      </c>
      <c r="G11638">
        <v>6191</v>
      </c>
      <c r="H11638">
        <v>0.83968533839685333</v>
      </c>
      <c r="I11638" t="str">
        <f>VLOOKUP($B11638&amp;$E11638,'Employee List'!$A:$E,5,0)</f>
        <v>E-1270</v>
      </c>
    </row>
    <row r="11639" spans="1:9" x14ac:dyDescent="0.35">
      <c r="A11639" t="s">
        <v>1257</v>
      </c>
      <c r="B11639" t="s">
        <v>195</v>
      </c>
      <c r="C11639" t="s">
        <v>376</v>
      </c>
      <c r="D11639" t="s">
        <v>1273</v>
      </c>
      <c r="E11639" t="s">
        <v>31</v>
      </c>
      <c r="F11639">
        <v>7525</v>
      </c>
      <c r="G11639">
        <v>14606</v>
      </c>
      <c r="H11639">
        <v>1.9409966777408638</v>
      </c>
      <c r="I11639" t="str">
        <f>VLOOKUP($B11639&amp;$E11639,'Employee List'!$A:$E,5,0)</f>
        <v>E-1270</v>
      </c>
    </row>
    <row r="11640" spans="1:9" x14ac:dyDescent="0.35">
      <c r="A11640" t="s">
        <v>1257</v>
      </c>
      <c r="B11640" t="s">
        <v>195</v>
      </c>
      <c r="C11640" t="s">
        <v>376</v>
      </c>
      <c r="D11640" t="s">
        <v>1275</v>
      </c>
      <c r="E11640" t="s">
        <v>29</v>
      </c>
      <c r="F11640">
        <v>4600</v>
      </c>
      <c r="G11640">
        <v>2150</v>
      </c>
      <c r="H11640">
        <v>0.46739130434782611</v>
      </c>
      <c r="I11640" t="str">
        <f>VLOOKUP($B11640&amp;$E11640,'Employee List'!$A:$E,5,0)</f>
        <v>E-1270</v>
      </c>
    </row>
    <row r="11641" spans="1:9" x14ac:dyDescent="0.35">
      <c r="A11641" t="s">
        <v>1257</v>
      </c>
      <c r="B11641" t="s">
        <v>195</v>
      </c>
      <c r="C11641" t="s">
        <v>376</v>
      </c>
      <c r="D11641" t="s">
        <v>1275</v>
      </c>
      <c r="E11641" t="s">
        <v>30</v>
      </c>
      <c r="F11641">
        <v>3309</v>
      </c>
      <c r="G11641">
        <v>1279</v>
      </c>
      <c r="H11641">
        <v>0.38652160773647626</v>
      </c>
      <c r="I11641" t="str">
        <f>VLOOKUP($B11641&amp;$E11641,'Employee List'!$A:$E,5,0)</f>
        <v>E-1270</v>
      </c>
    </row>
    <row r="11642" spans="1:9" x14ac:dyDescent="0.35">
      <c r="A11642" t="s">
        <v>1257</v>
      </c>
      <c r="B11642" t="s">
        <v>195</v>
      </c>
      <c r="C11642" t="s">
        <v>376</v>
      </c>
      <c r="D11642" t="s">
        <v>1275</v>
      </c>
      <c r="E11642" t="s">
        <v>31</v>
      </c>
      <c r="F11642">
        <v>2541</v>
      </c>
      <c r="G11642">
        <v>1862</v>
      </c>
      <c r="H11642">
        <v>0.73278236914600547</v>
      </c>
      <c r="I11642" t="str">
        <f>VLOOKUP($B11642&amp;$E11642,'Employee List'!$A:$E,5,0)</f>
        <v>E-1270</v>
      </c>
    </row>
    <row r="11643" spans="1:9" x14ac:dyDescent="0.35">
      <c r="A11643" t="s">
        <v>1257</v>
      </c>
      <c r="B11643" t="s">
        <v>195</v>
      </c>
      <c r="C11643" t="s">
        <v>376</v>
      </c>
      <c r="D11643" t="s">
        <v>1276</v>
      </c>
      <c r="E11643" t="s">
        <v>29</v>
      </c>
      <c r="F11643">
        <v>3563</v>
      </c>
      <c r="G11643">
        <v>4742</v>
      </c>
      <c r="H11643">
        <v>1.3309009261857985</v>
      </c>
      <c r="I11643" t="str">
        <f>VLOOKUP($B11643&amp;$E11643,'Employee List'!$A:$E,5,0)</f>
        <v>E-1270</v>
      </c>
    </row>
    <row r="11644" spans="1:9" x14ac:dyDescent="0.35">
      <c r="A11644" t="s">
        <v>1257</v>
      </c>
      <c r="B11644" t="s">
        <v>195</v>
      </c>
      <c r="C11644" t="s">
        <v>376</v>
      </c>
      <c r="D11644" t="s">
        <v>1276</v>
      </c>
      <c r="E11644" t="s">
        <v>30</v>
      </c>
      <c r="F11644">
        <v>4809</v>
      </c>
      <c r="G11644">
        <v>2801</v>
      </c>
      <c r="H11644">
        <v>0.5824495737159493</v>
      </c>
      <c r="I11644" t="str">
        <f>VLOOKUP($B11644&amp;$E11644,'Employee List'!$A:$E,5,0)</f>
        <v>E-1270</v>
      </c>
    </row>
    <row r="11645" spans="1:9" x14ac:dyDescent="0.35">
      <c r="A11645" t="s">
        <v>1257</v>
      </c>
      <c r="B11645" t="s">
        <v>195</v>
      </c>
      <c r="C11645" t="s">
        <v>376</v>
      </c>
      <c r="D11645" t="s">
        <v>1276</v>
      </c>
      <c r="E11645" t="s">
        <v>31</v>
      </c>
      <c r="F11645">
        <v>5513</v>
      </c>
      <c r="G11645">
        <v>9914</v>
      </c>
      <c r="H11645">
        <v>1.7982949392345366</v>
      </c>
      <c r="I11645" t="str">
        <f>VLOOKUP($B11645&amp;$E11645,'Employee List'!$A:$E,5,0)</f>
        <v>E-1270</v>
      </c>
    </row>
    <row r="11646" spans="1:9" x14ac:dyDescent="0.35">
      <c r="A11646" t="s">
        <v>1257</v>
      </c>
      <c r="B11646" t="s">
        <v>195</v>
      </c>
      <c r="C11646" t="s">
        <v>376</v>
      </c>
      <c r="D11646" t="s">
        <v>1277</v>
      </c>
      <c r="E11646" t="s">
        <v>29</v>
      </c>
      <c r="F11646">
        <v>6775</v>
      </c>
      <c r="G11646">
        <v>7910</v>
      </c>
      <c r="H11646">
        <v>1.1675276752767527</v>
      </c>
      <c r="I11646" t="str">
        <f>VLOOKUP($B11646&amp;$E11646,'Employee List'!$A:$E,5,0)</f>
        <v>E-1270</v>
      </c>
    </row>
    <row r="11647" spans="1:9" x14ac:dyDescent="0.35">
      <c r="A11647" t="s">
        <v>1257</v>
      </c>
      <c r="B11647" t="s">
        <v>195</v>
      </c>
      <c r="C11647" t="s">
        <v>376</v>
      </c>
      <c r="D11647" t="s">
        <v>1277</v>
      </c>
      <c r="E11647" t="s">
        <v>30</v>
      </c>
      <c r="F11647">
        <v>3880</v>
      </c>
      <c r="G11647">
        <v>6460</v>
      </c>
      <c r="H11647">
        <v>1.6649484536082475</v>
      </c>
      <c r="I11647" t="str">
        <f>VLOOKUP($B11647&amp;$E11647,'Employee List'!$A:$E,5,0)</f>
        <v>E-1270</v>
      </c>
    </row>
    <row r="11648" spans="1:9" x14ac:dyDescent="0.35">
      <c r="A11648" t="s">
        <v>1257</v>
      </c>
      <c r="B11648" t="s">
        <v>195</v>
      </c>
      <c r="C11648" t="s">
        <v>376</v>
      </c>
      <c r="D11648" t="s">
        <v>1277</v>
      </c>
      <c r="E11648" t="s">
        <v>31</v>
      </c>
      <c r="F11648">
        <v>7184</v>
      </c>
      <c r="G11648">
        <v>7087</v>
      </c>
      <c r="H11648">
        <v>0.98649777282850781</v>
      </c>
      <c r="I11648" t="str">
        <f>VLOOKUP($B11648&amp;$E11648,'Employee List'!$A:$E,5,0)</f>
        <v>E-1270</v>
      </c>
    </row>
    <row r="11649" spans="1:9" x14ac:dyDescent="0.35">
      <c r="A11649" t="s">
        <v>1257</v>
      </c>
      <c r="B11649" t="s">
        <v>195</v>
      </c>
      <c r="C11649" t="s">
        <v>376</v>
      </c>
      <c r="D11649" t="s">
        <v>1278</v>
      </c>
      <c r="E11649" t="s">
        <v>29</v>
      </c>
      <c r="F11649">
        <v>2605</v>
      </c>
      <c r="G11649">
        <v>4403</v>
      </c>
      <c r="H11649">
        <v>1.6902111324376199</v>
      </c>
      <c r="I11649" t="str">
        <f>VLOOKUP($B11649&amp;$E11649,'Employee List'!$A:$E,5,0)</f>
        <v>E-1270</v>
      </c>
    </row>
    <row r="11650" spans="1:9" x14ac:dyDescent="0.35">
      <c r="A11650" t="s">
        <v>1257</v>
      </c>
      <c r="B11650" t="s">
        <v>195</v>
      </c>
      <c r="C11650" t="s">
        <v>376</v>
      </c>
      <c r="D11650" t="s">
        <v>1278</v>
      </c>
      <c r="E11650" t="s">
        <v>30</v>
      </c>
      <c r="F11650">
        <v>5549</v>
      </c>
      <c r="G11650">
        <v>5219</v>
      </c>
      <c r="H11650">
        <v>0.94052982519372863</v>
      </c>
      <c r="I11650" t="str">
        <f>VLOOKUP($B11650&amp;$E11650,'Employee List'!$A:$E,5,0)</f>
        <v>E-1270</v>
      </c>
    </row>
    <row r="11651" spans="1:9" x14ac:dyDescent="0.35">
      <c r="A11651" t="s">
        <v>1257</v>
      </c>
      <c r="B11651" t="s">
        <v>195</v>
      </c>
      <c r="C11651" t="s">
        <v>376</v>
      </c>
      <c r="D11651" t="s">
        <v>1278</v>
      </c>
      <c r="E11651" t="s">
        <v>31</v>
      </c>
      <c r="F11651">
        <v>3402</v>
      </c>
      <c r="G11651">
        <v>5836</v>
      </c>
      <c r="H11651">
        <v>1.7154614932392711</v>
      </c>
      <c r="I11651" t="str">
        <f>VLOOKUP($B11651&amp;$E11651,'Employee List'!$A:$E,5,0)</f>
        <v>E-1270</v>
      </c>
    </row>
    <row r="11652" spans="1:9" x14ac:dyDescent="0.35">
      <c r="A11652" t="s">
        <v>1257</v>
      </c>
      <c r="B11652" t="s">
        <v>195</v>
      </c>
      <c r="C11652" t="s">
        <v>376</v>
      </c>
      <c r="D11652" t="s">
        <v>1279</v>
      </c>
      <c r="E11652" t="s">
        <v>29</v>
      </c>
      <c r="F11652">
        <v>4823</v>
      </c>
      <c r="G11652">
        <v>3675</v>
      </c>
      <c r="H11652">
        <v>0.76197387518142234</v>
      </c>
      <c r="I11652" t="str">
        <f>VLOOKUP($B11652&amp;$E11652,'Employee List'!$A:$E,5,0)</f>
        <v>E-1270</v>
      </c>
    </row>
    <row r="11653" spans="1:9" x14ac:dyDescent="0.35">
      <c r="A11653" t="s">
        <v>1257</v>
      </c>
      <c r="B11653" t="s">
        <v>195</v>
      </c>
      <c r="C11653" t="s">
        <v>376</v>
      </c>
      <c r="D11653" t="s">
        <v>1279</v>
      </c>
      <c r="E11653" t="s">
        <v>30</v>
      </c>
      <c r="F11653">
        <v>1714</v>
      </c>
      <c r="G11653">
        <v>4609</v>
      </c>
      <c r="H11653">
        <v>2.6890315052508753</v>
      </c>
      <c r="I11653" t="str">
        <f>VLOOKUP($B11653&amp;$E11653,'Employee List'!$A:$E,5,0)</f>
        <v>E-1270</v>
      </c>
    </row>
    <row r="11654" spans="1:9" x14ac:dyDescent="0.35">
      <c r="A11654" t="s">
        <v>1257</v>
      </c>
      <c r="B11654" t="s">
        <v>195</v>
      </c>
      <c r="C11654" t="s">
        <v>376</v>
      </c>
      <c r="D11654" t="s">
        <v>1279</v>
      </c>
      <c r="E11654" t="s">
        <v>31</v>
      </c>
      <c r="F11654">
        <v>1246</v>
      </c>
      <c r="G11654">
        <v>5128</v>
      </c>
      <c r="H11654">
        <v>4.115569823434992</v>
      </c>
      <c r="I11654" t="str">
        <f>VLOOKUP($B11654&amp;$E11654,'Employee List'!$A:$E,5,0)</f>
        <v>E-1270</v>
      </c>
    </row>
    <row r="11655" spans="1:9" x14ac:dyDescent="0.35">
      <c r="A11655" t="s">
        <v>1257</v>
      </c>
      <c r="B11655" t="s">
        <v>195</v>
      </c>
      <c r="C11655" t="s">
        <v>376</v>
      </c>
      <c r="D11655" t="s">
        <v>1280</v>
      </c>
      <c r="E11655" t="s">
        <v>29</v>
      </c>
      <c r="F11655">
        <v>3287</v>
      </c>
      <c r="G11655">
        <v>1895</v>
      </c>
      <c r="H11655">
        <v>0.57651353818071194</v>
      </c>
      <c r="I11655" t="str">
        <f>VLOOKUP($B11655&amp;$E11655,'Employee List'!$A:$E,5,0)</f>
        <v>E-1270</v>
      </c>
    </row>
    <row r="11656" spans="1:9" x14ac:dyDescent="0.35">
      <c r="A11656" t="s">
        <v>1257</v>
      </c>
      <c r="B11656" t="s">
        <v>195</v>
      </c>
      <c r="C11656" t="s">
        <v>376</v>
      </c>
      <c r="D11656" t="s">
        <v>1280</v>
      </c>
      <c r="E11656" t="s">
        <v>30</v>
      </c>
      <c r="F11656">
        <v>1583</v>
      </c>
      <c r="G11656">
        <v>1621</v>
      </c>
      <c r="H11656">
        <v>1.0240050536955148</v>
      </c>
      <c r="I11656" t="str">
        <f>VLOOKUP($B11656&amp;$E11656,'Employee List'!$A:$E,5,0)</f>
        <v>E-1270</v>
      </c>
    </row>
    <row r="11657" spans="1:9" x14ac:dyDescent="0.35">
      <c r="A11657" t="s">
        <v>1257</v>
      </c>
      <c r="B11657" t="s">
        <v>195</v>
      </c>
      <c r="C11657" t="s">
        <v>376</v>
      </c>
      <c r="D11657" t="s">
        <v>1280</v>
      </c>
      <c r="E11657" t="s">
        <v>31</v>
      </c>
      <c r="F11657">
        <v>1635</v>
      </c>
      <c r="G11657">
        <v>5746</v>
      </c>
      <c r="H11657">
        <v>3.5143730886850153</v>
      </c>
      <c r="I11657" t="str">
        <f>VLOOKUP($B11657&amp;$E11657,'Employee List'!$A:$E,5,0)</f>
        <v>E-1270</v>
      </c>
    </row>
    <row r="11658" spans="1:9" x14ac:dyDescent="0.35">
      <c r="A11658" t="s">
        <v>1257</v>
      </c>
      <c r="B11658" t="s">
        <v>195</v>
      </c>
      <c r="C11658" t="s">
        <v>376</v>
      </c>
      <c r="D11658" t="s">
        <v>1262</v>
      </c>
      <c r="E11658" t="s">
        <v>29</v>
      </c>
      <c r="F11658">
        <v>16106</v>
      </c>
      <c r="G11658">
        <v>22103</v>
      </c>
      <c r="H11658">
        <v>1.3723457096734137</v>
      </c>
      <c r="I11658" t="str">
        <f>VLOOKUP($B11658&amp;$E11658,'Employee List'!$A:$E,5,0)</f>
        <v>E-1270</v>
      </c>
    </row>
    <row r="11659" spans="1:9" x14ac:dyDescent="0.35">
      <c r="A11659" t="s">
        <v>1257</v>
      </c>
      <c r="B11659" t="s">
        <v>195</v>
      </c>
      <c r="C11659" t="s">
        <v>376</v>
      </c>
      <c r="D11659" t="s">
        <v>1262</v>
      </c>
      <c r="E11659" t="s">
        <v>30</v>
      </c>
      <c r="F11659">
        <v>17941</v>
      </c>
      <c r="G11659">
        <v>18408</v>
      </c>
      <c r="H11659">
        <v>1.0260297642271892</v>
      </c>
      <c r="I11659" t="str">
        <f>VLOOKUP($B11659&amp;$E11659,'Employee List'!$A:$E,5,0)</f>
        <v>E-1270</v>
      </c>
    </row>
    <row r="11660" spans="1:9" x14ac:dyDescent="0.35">
      <c r="A11660" t="s">
        <v>1257</v>
      </c>
      <c r="B11660" t="s">
        <v>195</v>
      </c>
      <c r="C11660" t="s">
        <v>376</v>
      </c>
      <c r="D11660" t="s">
        <v>1262</v>
      </c>
      <c r="E11660" t="s">
        <v>31</v>
      </c>
      <c r="F11660">
        <v>16114</v>
      </c>
      <c r="G11660">
        <v>17241</v>
      </c>
      <c r="H11660">
        <v>1.0699391833188532</v>
      </c>
      <c r="I11660" t="str">
        <f>VLOOKUP($B11660&amp;$E11660,'Employee List'!$A:$E,5,0)</f>
        <v>E-1270</v>
      </c>
    </row>
    <row r="11661" spans="1:9" x14ac:dyDescent="0.35">
      <c r="A11661" t="s">
        <v>1257</v>
      </c>
      <c r="B11661" t="s">
        <v>195</v>
      </c>
      <c r="C11661" t="s">
        <v>376</v>
      </c>
      <c r="D11661" t="s">
        <v>1282</v>
      </c>
      <c r="E11661" t="s">
        <v>30</v>
      </c>
      <c r="F11661">
        <v>3257</v>
      </c>
      <c r="G11661">
        <v>5028</v>
      </c>
      <c r="H11661">
        <v>1.5437519189438134</v>
      </c>
      <c r="I11661" t="str">
        <f>VLOOKUP($B11661&amp;$E11661,'Employee List'!$A:$E,5,0)</f>
        <v>E-1270</v>
      </c>
    </row>
    <row r="11662" spans="1:9" x14ac:dyDescent="0.35">
      <c r="A11662" t="s">
        <v>1257</v>
      </c>
      <c r="B11662" t="s">
        <v>195</v>
      </c>
      <c r="C11662" t="s">
        <v>376</v>
      </c>
      <c r="D11662" t="s">
        <v>1282</v>
      </c>
      <c r="E11662" t="s">
        <v>31</v>
      </c>
      <c r="F11662">
        <v>6926</v>
      </c>
      <c r="G11662">
        <v>6466</v>
      </c>
      <c r="H11662">
        <v>0.93358359803638469</v>
      </c>
      <c r="I11662" t="str">
        <f>VLOOKUP($B11662&amp;$E11662,'Employee List'!$A:$E,5,0)</f>
        <v>E-1270</v>
      </c>
    </row>
    <row r="11663" spans="1:9" x14ac:dyDescent="0.35">
      <c r="A11663" t="s">
        <v>1257</v>
      </c>
      <c r="B11663" t="s">
        <v>195</v>
      </c>
      <c r="C11663" t="s">
        <v>376</v>
      </c>
      <c r="D11663" t="s">
        <v>1281</v>
      </c>
      <c r="E11663" t="s">
        <v>29</v>
      </c>
      <c r="F11663">
        <v>4580</v>
      </c>
      <c r="G11663">
        <v>5944</v>
      </c>
      <c r="H11663">
        <v>1.297816593886463</v>
      </c>
      <c r="I11663" t="str">
        <f>VLOOKUP($B11663&amp;$E11663,'Employee List'!$A:$E,5,0)</f>
        <v>E-1270</v>
      </c>
    </row>
    <row r="11664" spans="1:9" x14ac:dyDescent="0.35">
      <c r="A11664" t="s">
        <v>1257</v>
      </c>
      <c r="B11664" t="s">
        <v>195</v>
      </c>
      <c r="C11664" t="s">
        <v>376</v>
      </c>
      <c r="D11664" t="s">
        <v>1281</v>
      </c>
      <c r="E11664" t="s">
        <v>30</v>
      </c>
      <c r="F11664">
        <v>3932</v>
      </c>
      <c r="G11664">
        <v>4117</v>
      </c>
      <c r="H11664">
        <v>1.0470498474059002</v>
      </c>
      <c r="I11664" t="str">
        <f>VLOOKUP($B11664&amp;$E11664,'Employee List'!$A:$E,5,0)</f>
        <v>E-1270</v>
      </c>
    </row>
    <row r="11665" spans="1:9" x14ac:dyDescent="0.35">
      <c r="A11665" t="s">
        <v>1257</v>
      </c>
      <c r="B11665" t="s">
        <v>195</v>
      </c>
      <c r="C11665" t="s">
        <v>376</v>
      </c>
      <c r="D11665" t="s">
        <v>1281</v>
      </c>
      <c r="E11665" t="s">
        <v>31</v>
      </c>
      <c r="F11665">
        <v>4439</v>
      </c>
      <c r="G11665">
        <v>7415</v>
      </c>
      <c r="H11665">
        <v>1.6704212660509123</v>
      </c>
      <c r="I11665" t="str">
        <f>VLOOKUP($B11665&amp;$E11665,'Employee List'!$A:$E,5,0)</f>
        <v>E-1270</v>
      </c>
    </row>
    <row r="11666" spans="1:9" x14ac:dyDescent="0.35">
      <c r="A11666" t="s">
        <v>1257</v>
      </c>
      <c r="B11666" t="s">
        <v>196</v>
      </c>
      <c r="C11666" t="s">
        <v>377</v>
      </c>
      <c r="D11666" t="s">
        <v>1274</v>
      </c>
      <c r="E11666" t="s">
        <v>29</v>
      </c>
      <c r="F11666">
        <v>24400</v>
      </c>
      <c r="G11666">
        <v>28792</v>
      </c>
      <c r="H11666">
        <v>1.18</v>
      </c>
      <c r="I11666" t="str">
        <f>VLOOKUP($B11666&amp;$E11666,'Employee List'!$A:$E,5,0)</f>
        <v>E-1271</v>
      </c>
    </row>
    <row r="11667" spans="1:9" x14ac:dyDescent="0.35">
      <c r="A11667" t="s">
        <v>1257</v>
      </c>
      <c r="B11667" t="s">
        <v>196</v>
      </c>
      <c r="C11667" t="s">
        <v>377</v>
      </c>
      <c r="D11667" t="s">
        <v>1274</v>
      </c>
      <c r="E11667" t="s">
        <v>30</v>
      </c>
      <c r="F11667">
        <v>22824</v>
      </c>
      <c r="G11667">
        <v>22375</v>
      </c>
      <c r="H11667">
        <v>0.98032772520154221</v>
      </c>
      <c r="I11667" t="str">
        <f>VLOOKUP($B11667&amp;$E11667,'Employee List'!$A:$E,5,0)</f>
        <v>E-1271</v>
      </c>
    </row>
    <row r="11668" spans="1:9" x14ac:dyDescent="0.35">
      <c r="A11668" t="s">
        <v>1257</v>
      </c>
      <c r="B11668" t="s">
        <v>196</v>
      </c>
      <c r="C11668" t="s">
        <v>377</v>
      </c>
      <c r="D11668" t="s">
        <v>1274</v>
      </c>
      <c r="E11668" t="s">
        <v>31</v>
      </c>
      <c r="F11668">
        <v>24144</v>
      </c>
      <c r="G11668">
        <v>15334</v>
      </c>
      <c r="H11668">
        <v>0.63510603048376413</v>
      </c>
      <c r="I11668" t="str">
        <f>VLOOKUP($B11668&amp;$E11668,'Employee List'!$A:$E,5,0)</f>
        <v>E-1271</v>
      </c>
    </row>
    <row r="11669" spans="1:9" x14ac:dyDescent="0.35">
      <c r="A11669" t="s">
        <v>1257</v>
      </c>
      <c r="B11669" t="s">
        <v>196</v>
      </c>
      <c r="C11669" t="s">
        <v>377</v>
      </c>
      <c r="D11669" t="s">
        <v>1263</v>
      </c>
      <c r="E11669" t="s">
        <v>29</v>
      </c>
      <c r="F11669">
        <v>51243</v>
      </c>
      <c r="G11669">
        <v>17775</v>
      </c>
      <c r="H11669">
        <v>0.3468766465663603</v>
      </c>
      <c r="I11669" t="str">
        <f>VLOOKUP($B11669&amp;$E11669,'Employee List'!$A:$E,5,0)</f>
        <v>E-1271</v>
      </c>
    </row>
    <row r="11670" spans="1:9" x14ac:dyDescent="0.35">
      <c r="A11670" t="s">
        <v>1257</v>
      </c>
      <c r="B11670" t="s">
        <v>196</v>
      </c>
      <c r="C11670" t="s">
        <v>377</v>
      </c>
      <c r="D11670" t="s">
        <v>1263</v>
      </c>
      <c r="E11670" t="s">
        <v>30</v>
      </c>
      <c r="F11670">
        <v>52750</v>
      </c>
      <c r="G11670">
        <v>18045</v>
      </c>
      <c r="H11670">
        <v>0.34208530805687204</v>
      </c>
      <c r="I11670" t="str">
        <f>VLOOKUP($B11670&amp;$E11670,'Employee List'!$A:$E,5,0)</f>
        <v>E-1271</v>
      </c>
    </row>
    <row r="11671" spans="1:9" x14ac:dyDescent="0.35">
      <c r="A11671" t="s">
        <v>1257</v>
      </c>
      <c r="B11671" t="s">
        <v>196</v>
      </c>
      <c r="C11671" t="s">
        <v>377</v>
      </c>
      <c r="D11671" t="s">
        <v>1263</v>
      </c>
      <c r="E11671" t="s">
        <v>31</v>
      </c>
      <c r="F11671">
        <v>55213</v>
      </c>
      <c r="G11671">
        <v>10034</v>
      </c>
      <c r="H11671">
        <v>0.18173256298335536</v>
      </c>
      <c r="I11671" t="str">
        <f>VLOOKUP($B11671&amp;$E11671,'Employee List'!$A:$E,5,0)</f>
        <v>E-1271</v>
      </c>
    </row>
    <row r="11672" spans="1:9" x14ac:dyDescent="0.35">
      <c r="A11672" t="s">
        <v>1257</v>
      </c>
      <c r="B11672" t="s">
        <v>196</v>
      </c>
      <c r="C11672" t="s">
        <v>377</v>
      </c>
      <c r="D11672" t="s">
        <v>1264</v>
      </c>
      <c r="E11672" t="s">
        <v>29</v>
      </c>
      <c r="F11672">
        <v>13092</v>
      </c>
      <c r="G11672">
        <v>5871</v>
      </c>
      <c r="H11672">
        <v>0.44844179651695693</v>
      </c>
      <c r="I11672" t="str">
        <f>VLOOKUP($B11672&amp;$E11672,'Employee List'!$A:$E,5,0)</f>
        <v>E-1271</v>
      </c>
    </row>
    <row r="11673" spans="1:9" x14ac:dyDescent="0.35">
      <c r="A11673" t="s">
        <v>1257</v>
      </c>
      <c r="B11673" t="s">
        <v>196</v>
      </c>
      <c r="C11673" t="s">
        <v>377</v>
      </c>
      <c r="D11673" t="s">
        <v>1264</v>
      </c>
      <c r="E11673" t="s">
        <v>30</v>
      </c>
      <c r="F11673">
        <v>12728</v>
      </c>
      <c r="G11673">
        <v>3227</v>
      </c>
      <c r="H11673">
        <v>0.2535355122564425</v>
      </c>
      <c r="I11673" t="str">
        <f>VLOOKUP($B11673&amp;$E11673,'Employee List'!$A:$E,5,0)</f>
        <v>E-1271</v>
      </c>
    </row>
    <row r="11674" spans="1:9" x14ac:dyDescent="0.35">
      <c r="A11674" t="s">
        <v>1257</v>
      </c>
      <c r="B11674" t="s">
        <v>196</v>
      </c>
      <c r="C11674" t="s">
        <v>377</v>
      </c>
      <c r="D11674" t="s">
        <v>1264</v>
      </c>
      <c r="E11674" t="s">
        <v>31</v>
      </c>
      <c r="F11674">
        <v>13504</v>
      </c>
      <c r="G11674">
        <v>1023</v>
      </c>
      <c r="H11674">
        <v>7.5755331753554506E-2</v>
      </c>
      <c r="I11674" t="str">
        <f>VLOOKUP($B11674&amp;$E11674,'Employee List'!$A:$E,5,0)</f>
        <v>E-1271</v>
      </c>
    </row>
    <row r="11675" spans="1:9" x14ac:dyDescent="0.35">
      <c r="A11675" t="s">
        <v>1257</v>
      </c>
      <c r="B11675" t="s">
        <v>196</v>
      </c>
      <c r="C11675" t="s">
        <v>377</v>
      </c>
      <c r="D11675" t="s">
        <v>1265</v>
      </c>
      <c r="E11675" t="s">
        <v>29</v>
      </c>
      <c r="F11675">
        <v>4877</v>
      </c>
      <c r="G11675">
        <v>13317</v>
      </c>
      <c r="H11675">
        <v>2.7305720729956939</v>
      </c>
      <c r="I11675" t="str">
        <f>VLOOKUP($B11675&amp;$E11675,'Employee List'!$A:$E,5,0)</f>
        <v>E-1271</v>
      </c>
    </row>
    <row r="11676" spans="1:9" x14ac:dyDescent="0.35">
      <c r="A11676" t="s">
        <v>1257</v>
      </c>
      <c r="B11676" t="s">
        <v>196</v>
      </c>
      <c r="C11676" t="s">
        <v>377</v>
      </c>
      <c r="D11676" t="s">
        <v>1265</v>
      </c>
      <c r="E11676" t="s">
        <v>30</v>
      </c>
      <c r="F11676">
        <v>1727</v>
      </c>
      <c r="G11676">
        <v>7632</v>
      </c>
      <c r="H11676">
        <v>4.4192240880138973</v>
      </c>
      <c r="I11676" t="str">
        <f>VLOOKUP($B11676&amp;$E11676,'Employee List'!$A:$E,5,0)</f>
        <v>E-1271</v>
      </c>
    </row>
    <row r="11677" spans="1:9" x14ac:dyDescent="0.35">
      <c r="A11677" t="s">
        <v>1257</v>
      </c>
      <c r="B11677" t="s">
        <v>196</v>
      </c>
      <c r="C11677" t="s">
        <v>377</v>
      </c>
      <c r="D11677" t="s">
        <v>1265</v>
      </c>
      <c r="E11677" t="s">
        <v>31</v>
      </c>
      <c r="F11677">
        <v>4267</v>
      </c>
      <c r="G11677">
        <v>5935</v>
      </c>
      <c r="H11677">
        <v>1.3909069603937192</v>
      </c>
      <c r="I11677" t="str">
        <f>VLOOKUP($B11677&amp;$E11677,'Employee List'!$A:$E,5,0)</f>
        <v>E-1271</v>
      </c>
    </row>
    <row r="11678" spans="1:9" x14ac:dyDescent="0.35">
      <c r="A11678" t="s">
        <v>1257</v>
      </c>
      <c r="B11678" t="s">
        <v>196</v>
      </c>
      <c r="C11678" t="s">
        <v>377</v>
      </c>
      <c r="D11678" t="s">
        <v>1260</v>
      </c>
      <c r="E11678" t="s">
        <v>29</v>
      </c>
      <c r="F11678">
        <v>75649</v>
      </c>
      <c r="G11678">
        <v>90863</v>
      </c>
      <c r="H11678">
        <v>1.2011130352020516</v>
      </c>
      <c r="I11678" t="str">
        <f>VLOOKUP($B11678&amp;$E11678,'Employee List'!$A:$E,5,0)</f>
        <v>E-1271</v>
      </c>
    </row>
    <row r="11679" spans="1:9" x14ac:dyDescent="0.35">
      <c r="A11679" t="s">
        <v>1257</v>
      </c>
      <c r="B11679" t="s">
        <v>196</v>
      </c>
      <c r="C11679" t="s">
        <v>377</v>
      </c>
      <c r="D11679" t="s">
        <v>1260</v>
      </c>
      <c r="E11679" t="s">
        <v>30</v>
      </c>
      <c r="F11679">
        <v>75546</v>
      </c>
      <c r="G11679">
        <v>77479</v>
      </c>
      <c r="H11679">
        <v>1.0255870595398831</v>
      </c>
      <c r="I11679" t="str">
        <f>VLOOKUP($B11679&amp;$E11679,'Employee List'!$A:$E,5,0)</f>
        <v>E-1271</v>
      </c>
    </row>
    <row r="11680" spans="1:9" x14ac:dyDescent="0.35">
      <c r="A11680" t="s">
        <v>1257</v>
      </c>
      <c r="B11680" t="s">
        <v>196</v>
      </c>
      <c r="C11680" t="s">
        <v>377</v>
      </c>
      <c r="D11680" t="s">
        <v>1260</v>
      </c>
      <c r="E11680" t="s">
        <v>31</v>
      </c>
      <c r="F11680">
        <v>84532</v>
      </c>
      <c r="G11680">
        <v>94749</v>
      </c>
      <c r="H11680">
        <v>1.1208654710642123</v>
      </c>
      <c r="I11680" t="str">
        <f>VLOOKUP($B11680&amp;$E11680,'Employee List'!$A:$E,5,0)</f>
        <v>E-1271</v>
      </c>
    </row>
    <row r="11681" spans="1:9" x14ac:dyDescent="0.35">
      <c r="A11681" t="s">
        <v>1257</v>
      </c>
      <c r="B11681" t="s">
        <v>196</v>
      </c>
      <c r="C11681" t="s">
        <v>377</v>
      </c>
      <c r="D11681" t="s">
        <v>1261</v>
      </c>
      <c r="E11681" t="s">
        <v>29</v>
      </c>
      <c r="F11681">
        <v>140171</v>
      </c>
      <c r="G11681">
        <v>112631</v>
      </c>
      <c r="H11681">
        <v>0.80352569361708204</v>
      </c>
      <c r="I11681" t="str">
        <f>VLOOKUP($B11681&amp;$E11681,'Employee List'!$A:$E,5,0)</f>
        <v>E-1271</v>
      </c>
    </row>
    <row r="11682" spans="1:9" x14ac:dyDescent="0.35">
      <c r="A11682" t="s">
        <v>1257</v>
      </c>
      <c r="B11682" t="s">
        <v>196</v>
      </c>
      <c r="C11682" t="s">
        <v>377</v>
      </c>
      <c r="D11682" t="s">
        <v>1261</v>
      </c>
      <c r="E11682" t="s">
        <v>30</v>
      </c>
      <c r="F11682">
        <v>145426</v>
      </c>
      <c r="G11682">
        <v>121815</v>
      </c>
      <c r="H11682">
        <v>0.83764251234304732</v>
      </c>
      <c r="I11682" t="str">
        <f>VLOOKUP($B11682&amp;$E11682,'Employee List'!$A:$E,5,0)</f>
        <v>E-1271</v>
      </c>
    </row>
    <row r="11683" spans="1:9" x14ac:dyDescent="0.35">
      <c r="A11683" t="s">
        <v>1257</v>
      </c>
      <c r="B11683" t="s">
        <v>196</v>
      </c>
      <c r="C11683" t="s">
        <v>377</v>
      </c>
      <c r="D11683" t="s">
        <v>1261</v>
      </c>
      <c r="E11683" t="s">
        <v>31</v>
      </c>
      <c r="F11683">
        <v>146372</v>
      </c>
      <c r="G11683">
        <v>108149</v>
      </c>
      <c r="H11683">
        <v>0.73886399038067385</v>
      </c>
      <c r="I11683" t="str">
        <f>VLOOKUP($B11683&amp;$E11683,'Employee List'!$A:$E,5,0)</f>
        <v>E-1271</v>
      </c>
    </row>
    <row r="11684" spans="1:9" x14ac:dyDescent="0.35">
      <c r="A11684" t="s">
        <v>1257</v>
      </c>
      <c r="B11684" t="s">
        <v>196</v>
      </c>
      <c r="C11684" t="s">
        <v>377</v>
      </c>
      <c r="D11684" t="s">
        <v>1266</v>
      </c>
      <c r="E11684" t="s">
        <v>29</v>
      </c>
      <c r="F11684">
        <v>16079</v>
      </c>
      <c r="G11684">
        <v>11296</v>
      </c>
      <c r="H11684">
        <v>0.70253125194352883</v>
      </c>
      <c r="I11684" t="str">
        <f>VLOOKUP($B11684&amp;$E11684,'Employee List'!$A:$E,5,0)</f>
        <v>E-1271</v>
      </c>
    </row>
    <row r="11685" spans="1:9" x14ac:dyDescent="0.35">
      <c r="A11685" t="s">
        <v>1257</v>
      </c>
      <c r="B11685" t="s">
        <v>196</v>
      </c>
      <c r="C11685" t="s">
        <v>377</v>
      </c>
      <c r="D11685" t="s">
        <v>1266</v>
      </c>
      <c r="E11685" t="s">
        <v>30</v>
      </c>
      <c r="F11685">
        <v>16126</v>
      </c>
      <c r="G11685">
        <v>21424</v>
      </c>
      <c r="H11685">
        <v>1.3285377650998387</v>
      </c>
      <c r="I11685" t="str">
        <f>VLOOKUP($B11685&amp;$E11685,'Employee List'!$A:$E,5,0)</f>
        <v>E-1271</v>
      </c>
    </row>
    <row r="11686" spans="1:9" x14ac:dyDescent="0.35">
      <c r="A11686" t="s">
        <v>1257</v>
      </c>
      <c r="B11686" t="s">
        <v>196</v>
      </c>
      <c r="C11686" t="s">
        <v>377</v>
      </c>
      <c r="D11686" t="s">
        <v>1266</v>
      </c>
      <c r="E11686" t="s">
        <v>31</v>
      </c>
      <c r="F11686">
        <v>18581</v>
      </c>
      <c r="G11686">
        <v>13488</v>
      </c>
      <c r="H11686">
        <v>0.72590280393950812</v>
      </c>
      <c r="I11686" t="str">
        <f>VLOOKUP($B11686&amp;$E11686,'Employee List'!$A:$E,5,0)</f>
        <v>E-1271</v>
      </c>
    </row>
    <row r="11687" spans="1:9" x14ac:dyDescent="0.35">
      <c r="A11687" t="s">
        <v>1257</v>
      </c>
      <c r="B11687" t="s">
        <v>196</v>
      </c>
      <c r="C11687" t="s">
        <v>377</v>
      </c>
      <c r="D11687" t="s">
        <v>1267</v>
      </c>
      <c r="E11687" t="s">
        <v>29</v>
      </c>
      <c r="F11687">
        <v>42195</v>
      </c>
      <c r="G11687">
        <v>33681</v>
      </c>
      <c r="H11687">
        <v>0.79822253821542832</v>
      </c>
      <c r="I11687" t="str">
        <f>VLOOKUP($B11687&amp;$E11687,'Employee List'!$A:$E,5,0)</f>
        <v>E-1271</v>
      </c>
    </row>
    <row r="11688" spans="1:9" x14ac:dyDescent="0.35">
      <c r="A11688" t="s">
        <v>1257</v>
      </c>
      <c r="B11688" t="s">
        <v>196</v>
      </c>
      <c r="C11688" t="s">
        <v>377</v>
      </c>
      <c r="D11688" t="s">
        <v>1267</v>
      </c>
      <c r="E11688" t="s">
        <v>30</v>
      </c>
      <c r="F11688">
        <v>40032</v>
      </c>
      <c r="G11688">
        <v>36328</v>
      </c>
      <c r="H11688">
        <v>0.90747402078337325</v>
      </c>
      <c r="I11688" t="str">
        <f>VLOOKUP($B11688&amp;$E11688,'Employee List'!$A:$E,5,0)</f>
        <v>E-1271</v>
      </c>
    </row>
    <row r="11689" spans="1:9" x14ac:dyDescent="0.35">
      <c r="A11689" t="s">
        <v>1257</v>
      </c>
      <c r="B11689" t="s">
        <v>196</v>
      </c>
      <c r="C11689" t="s">
        <v>377</v>
      </c>
      <c r="D11689" t="s">
        <v>1267</v>
      </c>
      <c r="E11689" t="s">
        <v>31</v>
      </c>
      <c r="F11689">
        <v>40014</v>
      </c>
      <c r="G11689">
        <v>30925</v>
      </c>
      <c r="H11689">
        <v>0.77285450092467634</v>
      </c>
      <c r="I11689" t="str">
        <f>VLOOKUP($B11689&amp;$E11689,'Employee List'!$A:$E,5,0)</f>
        <v>E-1271</v>
      </c>
    </row>
    <row r="11690" spans="1:9" x14ac:dyDescent="0.35">
      <c r="A11690" t="s">
        <v>1257</v>
      </c>
      <c r="B11690" t="s">
        <v>196</v>
      </c>
      <c r="C11690" t="s">
        <v>377</v>
      </c>
      <c r="D11690" t="s">
        <v>1268</v>
      </c>
      <c r="E11690" t="s">
        <v>29</v>
      </c>
      <c r="F11690">
        <v>16841</v>
      </c>
      <c r="G11690">
        <v>7373</v>
      </c>
      <c r="H11690">
        <v>0.43780060566474677</v>
      </c>
      <c r="I11690" t="str">
        <f>VLOOKUP($B11690&amp;$E11690,'Employee List'!$A:$E,5,0)</f>
        <v>E-1271</v>
      </c>
    </row>
    <row r="11691" spans="1:9" x14ac:dyDescent="0.35">
      <c r="A11691" t="s">
        <v>1257</v>
      </c>
      <c r="B11691" t="s">
        <v>196</v>
      </c>
      <c r="C11691" t="s">
        <v>377</v>
      </c>
      <c r="D11691" t="s">
        <v>1268</v>
      </c>
      <c r="E11691" t="s">
        <v>30</v>
      </c>
      <c r="F11691">
        <v>14445</v>
      </c>
      <c r="G11691">
        <v>7743</v>
      </c>
      <c r="H11691">
        <v>0.53603322949117338</v>
      </c>
      <c r="I11691" t="str">
        <f>VLOOKUP($B11691&amp;$E11691,'Employee List'!$A:$E,5,0)</f>
        <v>E-1271</v>
      </c>
    </row>
    <row r="11692" spans="1:9" x14ac:dyDescent="0.35">
      <c r="A11692" t="s">
        <v>1257</v>
      </c>
      <c r="B11692" t="s">
        <v>196</v>
      </c>
      <c r="C11692" t="s">
        <v>377</v>
      </c>
      <c r="D11692" t="s">
        <v>1268</v>
      </c>
      <c r="E11692" t="s">
        <v>31</v>
      </c>
      <c r="F11692">
        <v>15313</v>
      </c>
      <c r="G11692">
        <v>7616</v>
      </c>
      <c r="H11692">
        <v>0.49735518840201137</v>
      </c>
      <c r="I11692" t="str">
        <f>VLOOKUP($B11692&amp;$E11692,'Employee List'!$A:$E,5,0)</f>
        <v>E-1271</v>
      </c>
    </row>
    <row r="11693" spans="1:9" x14ac:dyDescent="0.35">
      <c r="A11693" t="s">
        <v>1257</v>
      </c>
      <c r="B11693" t="s">
        <v>196</v>
      </c>
      <c r="C11693" t="s">
        <v>377</v>
      </c>
      <c r="D11693" t="s">
        <v>1269</v>
      </c>
      <c r="E11693" t="s">
        <v>29</v>
      </c>
      <c r="F11693">
        <v>4744</v>
      </c>
      <c r="G11693">
        <v>5704</v>
      </c>
      <c r="H11693">
        <v>1.2023608768971332</v>
      </c>
      <c r="I11693" t="str">
        <f>VLOOKUP($B11693&amp;$E11693,'Employee List'!$A:$E,5,0)</f>
        <v>E-1271</v>
      </c>
    </row>
    <row r="11694" spans="1:9" x14ac:dyDescent="0.35">
      <c r="A11694" t="s">
        <v>1257</v>
      </c>
      <c r="B11694" t="s">
        <v>196</v>
      </c>
      <c r="C11694" t="s">
        <v>377</v>
      </c>
      <c r="D11694" t="s">
        <v>1269</v>
      </c>
      <c r="E11694" t="s">
        <v>30</v>
      </c>
      <c r="F11694">
        <v>3812</v>
      </c>
      <c r="G11694">
        <v>5286</v>
      </c>
      <c r="H11694">
        <v>1.3866736621196223</v>
      </c>
      <c r="I11694" t="str">
        <f>VLOOKUP($B11694&amp;$E11694,'Employee List'!$A:$E,5,0)</f>
        <v>E-1271</v>
      </c>
    </row>
    <row r="11695" spans="1:9" x14ac:dyDescent="0.35">
      <c r="A11695" t="s">
        <v>1257</v>
      </c>
      <c r="B11695" t="s">
        <v>196</v>
      </c>
      <c r="C11695" t="s">
        <v>377</v>
      </c>
      <c r="D11695" t="s">
        <v>1269</v>
      </c>
      <c r="E11695" t="s">
        <v>31</v>
      </c>
      <c r="F11695">
        <v>3272</v>
      </c>
      <c r="G11695">
        <v>4938</v>
      </c>
      <c r="H11695">
        <v>1.5091687041564792</v>
      </c>
      <c r="I11695" t="str">
        <f>VLOOKUP($B11695&amp;$E11695,'Employee List'!$A:$E,5,0)</f>
        <v>E-1271</v>
      </c>
    </row>
    <row r="11696" spans="1:9" x14ac:dyDescent="0.35">
      <c r="A11696" t="s">
        <v>1257</v>
      </c>
      <c r="B11696" t="s">
        <v>196</v>
      </c>
      <c r="C11696" t="s">
        <v>377</v>
      </c>
      <c r="D11696" t="s">
        <v>1270</v>
      </c>
      <c r="E11696" t="s">
        <v>29</v>
      </c>
      <c r="F11696">
        <v>10945</v>
      </c>
      <c r="G11696">
        <v>7888</v>
      </c>
      <c r="H11696">
        <v>0.72069438099588856</v>
      </c>
      <c r="I11696" t="str">
        <f>VLOOKUP($B11696&amp;$E11696,'Employee List'!$A:$E,5,0)</f>
        <v>E-1271</v>
      </c>
    </row>
    <row r="11697" spans="1:9" x14ac:dyDescent="0.35">
      <c r="A11697" t="s">
        <v>1257</v>
      </c>
      <c r="B11697" t="s">
        <v>196</v>
      </c>
      <c r="C11697" t="s">
        <v>377</v>
      </c>
      <c r="D11697" t="s">
        <v>1270</v>
      </c>
      <c r="E11697" t="s">
        <v>30</v>
      </c>
      <c r="F11697">
        <v>10638</v>
      </c>
      <c r="G11697">
        <v>5382</v>
      </c>
      <c r="H11697">
        <v>0.50592216582064298</v>
      </c>
      <c r="I11697" t="str">
        <f>VLOOKUP($B11697&amp;$E11697,'Employee List'!$A:$E,5,0)</f>
        <v>E-1271</v>
      </c>
    </row>
    <row r="11698" spans="1:9" x14ac:dyDescent="0.35">
      <c r="A11698" t="s">
        <v>1257</v>
      </c>
      <c r="B11698" t="s">
        <v>196</v>
      </c>
      <c r="C11698" t="s">
        <v>377</v>
      </c>
      <c r="D11698" t="s">
        <v>1270</v>
      </c>
      <c r="E11698" t="s">
        <v>31</v>
      </c>
      <c r="F11698">
        <v>10945</v>
      </c>
      <c r="G11698">
        <v>3935</v>
      </c>
      <c r="H11698">
        <v>0.35952489721333941</v>
      </c>
      <c r="I11698" t="str">
        <f>VLOOKUP($B11698&amp;$E11698,'Employee List'!$A:$E,5,0)</f>
        <v>E-1271</v>
      </c>
    </row>
    <row r="11699" spans="1:9" x14ac:dyDescent="0.35">
      <c r="A11699" t="s">
        <v>1257</v>
      </c>
      <c r="B11699" t="s">
        <v>196</v>
      </c>
      <c r="C11699" t="s">
        <v>377</v>
      </c>
      <c r="D11699" t="s">
        <v>1271</v>
      </c>
      <c r="E11699" t="s">
        <v>29</v>
      </c>
      <c r="F11699">
        <v>12293</v>
      </c>
      <c r="G11699">
        <v>22263</v>
      </c>
      <c r="H11699">
        <v>1.8110306678597576</v>
      </c>
      <c r="I11699" t="str">
        <f>VLOOKUP($B11699&amp;$E11699,'Employee List'!$A:$E,5,0)</f>
        <v>E-1271</v>
      </c>
    </row>
    <row r="11700" spans="1:9" x14ac:dyDescent="0.35">
      <c r="A11700" t="s">
        <v>1257</v>
      </c>
      <c r="B11700" t="s">
        <v>196</v>
      </c>
      <c r="C11700" t="s">
        <v>377</v>
      </c>
      <c r="D11700" t="s">
        <v>1271</v>
      </c>
      <c r="E11700" t="s">
        <v>30</v>
      </c>
      <c r="F11700">
        <v>10131</v>
      </c>
      <c r="G11700">
        <v>17877</v>
      </c>
      <c r="H11700">
        <v>1.7645839502517027</v>
      </c>
      <c r="I11700" t="str">
        <f>VLOOKUP($B11700&amp;$E11700,'Employee List'!$A:$E,5,0)</f>
        <v>E-1271</v>
      </c>
    </row>
    <row r="11701" spans="1:9" x14ac:dyDescent="0.35">
      <c r="A11701" t="s">
        <v>1257</v>
      </c>
      <c r="B11701" t="s">
        <v>196</v>
      </c>
      <c r="C11701" t="s">
        <v>377</v>
      </c>
      <c r="D11701" t="s">
        <v>1271</v>
      </c>
      <c r="E11701" t="s">
        <v>31</v>
      </c>
      <c r="F11701">
        <v>8966</v>
      </c>
      <c r="G11701">
        <v>30817</v>
      </c>
      <c r="H11701">
        <v>3.4370956948472005</v>
      </c>
      <c r="I11701" t="str">
        <f>VLOOKUP($B11701&amp;$E11701,'Employee List'!$A:$E,5,0)</f>
        <v>E-1271</v>
      </c>
    </row>
    <row r="11702" spans="1:9" x14ac:dyDescent="0.35">
      <c r="A11702" t="s">
        <v>1257</v>
      </c>
      <c r="B11702" t="s">
        <v>196</v>
      </c>
      <c r="C11702" t="s">
        <v>377</v>
      </c>
      <c r="D11702" t="s">
        <v>1258</v>
      </c>
      <c r="E11702" t="s">
        <v>29</v>
      </c>
      <c r="F11702">
        <v>84568</v>
      </c>
      <c r="G11702">
        <v>145032</v>
      </c>
      <c r="H11702">
        <v>1.7149749314161384</v>
      </c>
      <c r="I11702" t="str">
        <f>VLOOKUP($B11702&amp;$E11702,'Employee List'!$A:$E,5,0)</f>
        <v>E-1271</v>
      </c>
    </row>
    <row r="11703" spans="1:9" x14ac:dyDescent="0.35">
      <c r="A11703" t="s">
        <v>1257</v>
      </c>
      <c r="B11703" t="s">
        <v>196</v>
      </c>
      <c r="C11703" t="s">
        <v>377</v>
      </c>
      <c r="D11703" t="s">
        <v>1258</v>
      </c>
      <c r="E11703" t="s">
        <v>30</v>
      </c>
      <c r="F11703">
        <v>84543</v>
      </c>
      <c r="G11703">
        <v>110370</v>
      </c>
      <c r="H11703">
        <v>1.3054895142117029</v>
      </c>
      <c r="I11703" t="str">
        <f>VLOOKUP($B11703&amp;$E11703,'Employee List'!$A:$E,5,0)</f>
        <v>E-1271</v>
      </c>
    </row>
    <row r="11704" spans="1:9" x14ac:dyDescent="0.35">
      <c r="A11704" t="s">
        <v>1257</v>
      </c>
      <c r="B11704" t="s">
        <v>196</v>
      </c>
      <c r="C11704" t="s">
        <v>377</v>
      </c>
      <c r="D11704" t="s">
        <v>1258</v>
      </c>
      <c r="E11704" t="s">
        <v>31</v>
      </c>
      <c r="F11704">
        <v>79396</v>
      </c>
      <c r="G11704">
        <v>109557</v>
      </c>
      <c r="H11704">
        <v>1.3798805985188172</v>
      </c>
      <c r="I11704" t="str">
        <f>VLOOKUP($B11704&amp;$E11704,'Employee List'!$A:$E,5,0)</f>
        <v>E-1271</v>
      </c>
    </row>
    <row r="11705" spans="1:9" x14ac:dyDescent="0.35">
      <c r="A11705" t="s">
        <v>1257</v>
      </c>
      <c r="B11705" t="s">
        <v>196</v>
      </c>
      <c r="C11705" t="s">
        <v>377</v>
      </c>
      <c r="D11705" t="s">
        <v>1272</v>
      </c>
      <c r="E11705" t="s">
        <v>29</v>
      </c>
      <c r="F11705">
        <v>17119</v>
      </c>
      <c r="G11705">
        <v>5683</v>
      </c>
      <c r="H11705">
        <v>0.33197032536947252</v>
      </c>
      <c r="I11705" t="str">
        <f>VLOOKUP($B11705&amp;$E11705,'Employee List'!$A:$E,5,0)</f>
        <v>E-1271</v>
      </c>
    </row>
    <row r="11706" spans="1:9" x14ac:dyDescent="0.35">
      <c r="A11706" t="s">
        <v>1257</v>
      </c>
      <c r="B11706" t="s">
        <v>196</v>
      </c>
      <c r="C11706" t="s">
        <v>377</v>
      </c>
      <c r="D11706" t="s">
        <v>1272</v>
      </c>
      <c r="E11706" t="s">
        <v>30</v>
      </c>
      <c r="F11706">
        <v>17866</v>
      </c>
      <c r="G11706">
        <v>4963</v>
      </c>
      <c r="H11706">
        <v>0.27779021605283777</v>
      </c>
      <c r="I11706" t="str">
        <f>VLOOKUP($B11706&amp;$E11706,'Employee List'!$A:$E,5,0)</f>
        <v>E-1271</v>
      </c>
    </row>
    <row r="11707" spans="1:9" x14ac:dyDescent="0.35">
      <c r="A11707" t="s">
        <v>1257</v>
      </c>
      <c r="B11707" t="s">
        <v>196</v>
      </c>
      <c r="C11707" t="s">
        <v>377</v>
      </c>
      <c r="D11707" t="s">
        <v>1272</v>
      </c>
      <c r="E11707" t="s">
        <v>31</v>
      </c>
      <c r="F11707">
        <v>18188</v>
      </c>
      <c r="G11707">
        <v>4897</v>
      </c>
      <c r="H11707">
        <v>0.26924345722454368</v>
      </c>
      <c r="I11707" t="str">
        <f>VLOOKUP($B11707&amp;$E11707,'Employee List'!$A:$E,5,0)</f>
        <v>E-1271</v>
      </c>
    </row>
    <row r="11708" spans="1:9" x14ac:dyDescent="0.35">
      <c r="A11708" t="s">
        <v>1257</v>
      </c>
      <c r="B11708" t="s">
        <v>196</v>
      </c>
      <c r="C11708" t="s">
        <v>377</v>
      </c>
      <c r="D11708" t="s">
        <v>1259</v>
      </c>
      <c r="E11708" t="s">
        <v>29</v>
      </c>
      <c r="F11708">
        <v>42849</v>
      </c>
      <c r="G11708">
        <v>26288</v>
      </c>
      <c r="H11708">
        <v>0.61350323228080006</v>
      </c>
      <c r="I11708" t="str">
        <f>VLOOKUP($B11708&amp;$E11708,'Employee List'!$A:$E,5,0)</f>
        <v>E-1271</v>
      </c>
    </row>
    <row r="11709" spans="1:9" x14ac:dyDescent="0.35">
      <c r="A11709" t="s">
        <v>1257</v>
      </c>
      <c r="B11709" t="s">
        <v>196</v>
      </c>
      <c r="C11709" t="s">
        <v>377</v>
      </c>
      <c r="D11709" t="s">
        <v>1259</v>
      </c>
      <c r="E11709" t="s">
        <v>30</v>
      </c>
      <c r="F11709">
        <v>41566</v>
      </c>
      <c r="G11709">
        <v>28056</v>
      </c>
      <c r="H11709">
        <v>0.6749747389693499</v>
      </c>
      <c r="I11709" t="str">
        <f>VLOOKUP($B11709&amp;$E11709,'Employee List'!$A:$E,5,0)</f>
        <v>E-1271</v>
      </c>
    </row>
    <row r="11710" spans="1:9" x14ac:dyDescent="0.35">
      <c r="A11710" t="s">
        <v>1257</v>
      </c>
      <c r="B11710" t="s">
        <v>196</v>
      </c>
      <c r="C11710" t="s">
        <v>377</v>
      </c>
      <c r="D11710" t="s">
        <v>1259</v>
      </c>
      <c r="E11710" t="s">
        <v>31</v>
      </c>
      <c r="F11710">
        <v>42121</v>
      </c>
      <c r="G11710">
        <v>22279</v>
      </c>
      <c r="H11710">
        <v>0.52892856294959756</v>
      </c>
      <c r="I11710" t="str">
        <f>VLOOKUP($B11710&amp;$E11710,'Employee List'!$A:$E,5,0)</f>
        <v>E-1271</v>
      </c>
    </row>
    <row r="11711" spans="1:9" x14ac:dyDescent="0.35">
      <c r="A11711" t="s">
        <v>1257</v>
      </c>
      <c r="B11711" t="s">
        <v>196</v>
      </c>
      <c r="C11711" t="s">
        <v>377</v>
      </c>
      <c r="D11711" t="s">
        <v>1273</v>
      </c>
      <c r="E11711" t="s">
        <v>29</v>
      </c>
      <c r="F11711">
        <v>8461</v>
      </c>
      <c r="G11711">
        <v>8994</v>
      </c>
      <c r="H11711">
        <v>1.0629949178584093</v>
      </c>
      <c r="I11711" t="str">
        <f>VLOOKUP($B11711&amp;$E11711,'Employee List'!$A:$E,5,0)</f>
        <v>E-1271</v>
      </c>
    </row>
    <row r="11712" spans="1:9" x14ac:dyDescent="0.35">
      <c r="A11712" t="s">
        <v>1257</v>
      </c>
      <c r="B11712" t="s">
        <v>196</v>
      </c>
      <c r="C11712" t="s">
        <v>377</v>
      </c>
      <c r="D11712" t="s">
        <v>1273</v>
      </c>
      <c r="E11712" t="s">
        <v>30</v>
      </c>
      <c r="F11712">
        <v>9019</v>
      </c>
      <c r="G11712">
        <v>10608</v>
      </c>
      <c r="H11712">
        <v>1.1761836123738774</v>
      </c>
      <c r="I11712" t="str">
        <f>VLOOKUP($B11712&amp;$E11712,'Employee List'!$A:$E,5,0)</f>
        <v>E-1271</v>
      </c>
    </row>
    <row r="11713" spans="1:9" x14ac:dyDescent="0.35">
      <c r="A11713" t="s">
        <v>1257</v>
      </c>
      <c r="B11713" t="s">
        <v>196</v>
      </c>
      <c r="C11713" t="s">
        <v>377</v>
      </c>
      <c r="D11713" t="s">
        <v>1273</v>
      </c>
      <c r="E11713" t="s">
        <v>31</v>
      </c>
      <c r="F11713">
        <v>9834</v>
      </c>
      <c r="G11713">
        <v>6508</v>
      </c>
      <c r="H11713">
        <v>0.66178564165141351</v>
      </c>
      <c r="I11713" t="str">
        <f>VLOOKUP($B11713&amp;$E11713,'Employee List'!$A:$E,5,0)</f>
        <v>E-1271</v>
      </c>
    </row>
    <row r="11714" spans="1:9" x14ac:dyDescent="0.35">
      <c r="A11714" t="s">
        <v>1257</v>
      </c>
      <c r="B11714" t="s">
        <v>196</v>
      </c>
      <c r="C11714" t="s">
        <v>377</v>
      </c>
      <c r="D11714" t="s">
        <v>1275</v>
      </c>
      <c r="E11714" t="s">
        <v>29</v>
      </c>
      <c r="F11714">
        <v>5570</v>
      </c>
      <c r="G11714">
        <v>5571</v>
      </c>
      <c r="H11714">
        <v>1.0001795332136445</v>
      </c>
      <c r="I11714" t="str">
        <f>VLOOKUP($B11714&amp;$E11714,'Employee List'!$A:$E,5,0)</f>
        <v>E-1271</v>
      </c>
    </row>
    <row r="11715" spans="1:9" x14ac:dyDescent="0.35">
      <c r="A11715" t="s">
        <v>1257</v>
      </c>
      <c r="B11715" t="s">
        <v>196</v>
      </c>
      <c r="C11715" t="s">
        <v>377</v>
      </c>
      <c r="D11715" t="s">
        <v>1275</v>
      </c>
      <c r="E11715" t="s">
        <v>30</v>
      </c>
      <c r="F11715">
        <v>5824</v>
      </c>
      <c r="G11715">
        <v>10271</v>
      </c>
      <c r="H11715">
        <v>1.7635645604395604</v>
      </c>
      <c r="I11715" t="str">
        <f>VLOOKUP($B11715&amp;$E11715,'Employee List'!$A:$E,5,0)</f>
        <v>E-1271</v>
      </c>
    </row>
    <row r="11716" spans="1:9" x14ac:dyDescent="0.35">
      <c r="A11716" t="s">
        <v>1257</v>
      </c>
      <c r="B11716" t="s">
        <v>196</v>
      </c>
      <c r="C11716" t="s">
        <v>377</v>
      </c>
      <c r="D11716" t="s">
        <v>1275</v>
      </c>
      <c r="E11716" t="s">
        <v>31</v>
      </c>
      <c r="F11716">
        <v>6382</v>
      </c>
      <c r="G11716">
        <v>3204</v>
      </c>
      <c r="H11716">
        <v>0.50203697900344724</v>
      </c>
      <c r="I11716" t="str">
        <f>VLOOKUP($B11716&amp;$E11716,'Employee List'!$A:$E,5,0)</f>
        <v>E-1271</v>
      </c>
    </row>
    <row r="11717" spans="1:9" x14ac:dyDescent="0.35">
      <c r="A11717" t="s">
        <v>1257</v>
      </c>
      <c r="B11717" t="s">
        <v>196</v>
      </c>
      <c r="C11717" t="s">
        <v>377</v>
      </c>
      <c r="D11717" t="s">
        <v>1276</v>
      </c>
      <c r="E11717" t="s">
        <v>29</v>
      </c>
      <c r="F11717">
        <v>3535</v>
      </c>
      <c r="G11717">
        <v>4432</v>
      </c>
      <c r="H11717">
        <v>1.2537482319660538</v>
      </c>
      <c r="I11717" t="str">
        <f>VLOOKUP($B11717&amp;$E11717,'Employee List'!$A:$E,5,0)</f>
        <v>E-1271</v>
      </c>
    </row>
    <row r="11718" spans="1:9" x14ac:dyDescent="0.35">
      <c r="A11718" t="s">
        <v>1257</v>
      </c>
      <c r="B11718" t="s">
        <v>196</v>
      </c>
      <c r="C11718" t="s">
        <v>377</v>
      </c>
      <c r="D11718" t="s">
        <v>1276</v>
      </c>
      <c r="E11718" t="s">
        <v>30</v>
      </c>
      <c r="F11718">
        <v>4125</v>
      </c>
      <c r="G11718">
        <v>3841</v>
      </c>
      <c r="H11718">
        <v>0.93115151515151517</v>
      </c>
      <c r="I11718" t="str">
        <f>VLOOKUP($B11718&amp;$E11718,'Employee List'!$A:$E,5,0)</f>
        <v>E-1271</v>
      </c>
    </row>
    <row r="11719" spans="1:9" x14ac:dyDescent="0.35">
      <c r="A11719" t="s">
        <v>1257</v>
      </c>
      <c r="B11719" t="s">
        <v>196</v>
      </c>
      <c r="C11719" t="s">
        <v>377</v>
      </c>
      <c r="D11719" t="s">
        <v>1276</v>
      </c>
      <c r="E11719" t="s">
        <v>31</v>
      </c>
      <c r="F11719">
        <v>4223</v>
      </c>
      <c r="G11719">
        <v>4474</v>
      </c>
      <c r="H11719">
        <v>1.0594364196069146</v>
      </c>
      <c r="I11719" t="str">
        <f>VLOOKUP($B11719&amp;$E11719,'Employee List'!$A:$E,5,0)</f>
        <v>E-1271</v>
      </c>
    </row>
    <row r="11720" spans="1:9" x14ac:dyDescent="0.35">
      <c r="A11720" t="s">
        <v>1257</v>
      </c>
      <c r="B11720" t="s">
        <v>196</v>
      </c>
      <c r="C11720" t="s">
        <v>377</v>
      </c>
      <c r="D11720" t="s">
        <v>1277</v>
      </c>
      <c r="E11720" t="s">
        <v>29</v>
      </c>
      <c r="F11720">
        <v>9918</v>
      </c>
      <c r="G11720">
        <v>9650</v>
      </c>
      <c r="H11720">
        <v>0.97297842306916715</v>
      </c>
      <c r="I11720" t="str">
        <f>VLOOKUP($B11720&amp;$E11720,'Employee List'!$A:$E,5,0)</f>
        <v>E-1271</v>
      </c>
    </row>
    <row r="11721" spans="1:9" x14ac:dyDescent="0.35">
      <c r="A11721" t="s">
        <v>1257</v>
      </c>
      <c r="B11721" t="s">
        <v>196</v>
      </c>
      <c r="C11721" t="s">
        <v>377</v>
      </c>
      <c r="D11721" t="s">
        <v>1277</v>
      </c>
      <c r="E11721" t="s">
        <v>30</v>
      </c>
      <c r="F11721">
        <v>10063</v>
      </c>
      <c r="G11721">
        <v>7290</v>
      </c>
      <c r="H11721">
        <v>0.72443605286693824</v>
      </c>
      <c r="I11721" t="str">
        <f>VLOOKUP($B11721&amp;$E11721,'Employee List'!$A:$E,5,0)</f>
        <v>E-1271</v>
      </c>
    </row>
    <row r="11722" spans="1:9" x14ac:dyDescent="0.35">
      <c r="A11722" t="s">
        <v>1257</v>
      </c>
      <c r="B11722" t="s">
        <v>196</v>
      </c>
      <c r="C11722" t="s">
        <v>377</v>
      </c>
      <c r="D11722" t="s">
        <v>1277</v>
      </c>
      <c r="E11722" t="s">
        <v>31</v>
      </c>
      <c r="F11722">
        <v>7755</v>
      </c>
      <c r="G11722">
        <v>6520</v>
      </c>
      <c r="H11722">
        <v>0.84074790457769177</v>
      </c>
      <c r="I11722" t="str">
        <f>VLOOKUP($B11722&amp;$E11722,'Employee List'!$A:$E,5,0)</f>
        <v>E-1271</v>
      </c>
    </row>
    <row r="11723" spans="1:9" x14ac:dyDescent="0.35">
      <c r="A11723" t="s">
        <v>1257</v>
      </c>
      <c r="B11723" t="s">
        <v>196</v>
      </c>
      <c r="C11723" t="s">
        <v>377</v>
      </c>
      <c r="D11723" t="s">
        <v>1278</v>
      </c>
      <c r="E11723" t="s">
        <v>29</v>
      </c>
      <c r="F11723">
        <v>3422</v>
      </c>
      <c r="G11723">
        <v>3143</v>
      </c>
      <c r="H11723">
        <v>0.91846873173582699</v>
      </c>
      <c r="I11723" t="str">
        <f>VLOOKUP($B11723&amp;$E11723,'Employee List'!$A:$E,5,0)</f>
        <v>E-1271</v>
      </c>
    </row>
    <row r="11724" spans="1:9" x14ac:dyDescent="0.35">
      <c r="A11724" t="s">
        <v>1257</v>
      </c>
      <c r="B11724" t="s">
        <v>196</v>
      </c>
      <c r="C11724" t="s">
        <v>377</v>
      </c>
      <c r="D11724" t="s">
        <v>1278</v>
      </c>
      <c r="E11724" t="s">
        <v>30</v>
      </c>
      <c r="F11724">
        <v>6196</v>
      </c>
      <c r="G11724">
        <v>3411</v>
      </c>
      <c r="H11724">
        <v>0.55051646223369921</v>
      </c>
      <c r="I11724" t="str">
        <f>VLOOKUP($B11724&amp;$E11724,'Employee List'!$A:$E,5,0)</f>
        <v>E-1271</v>
      </c>
    </row>
    <row r="11725" spans="1:9" x14ac:dyDescent="0.35">
      <c r="A11725" t="s">
        <v>1257</v>
      </c>
      <c r="B11725" t="s">
        <v>196</v>
      </c>
      <c r="C11725" t="s">
        <v>377</v>
      </c>
      <c r="D11725" t="s">
        <v>1278</v>
      </c>
      <c r="E11725" t="s">
        <v>31</v>
      </c>
      <c r="F11725">
        <v>2988</v>
      </c>
      <c r="G11725">
        <v>5468</v>
      </c>
      <c r="H11725">
        <v>1.8299866131191433</v>
      </c>
      <c r="I11725" t="str">
        <f>VLOOKUP($B11725&amp;$E11725,'Employee List'!$A:$E,5,0)</f>
        <v>E-1271</v>
      </c>
    </row>
    <row r="11726" spans="1:9" x14ac:dyDescent="0.35">
      <c r="A11726" t="s">
        <v>1257</v>
      </c>
      <c r="B11726" t="s">
        <v>196</v>
      </c>
      <c r="C11726" t="s">
        <v>377</v>
      </c>
      <c r="D11726" t="s">
        <v>1279</v>
      </c>
      <c r="E11726" t="s">
        <v>29</v>
      </c>
      <c r="F11726">
        <v>1800</v>
      </c>
      <c r="G11726">
        <v>2431</v>
      </c>
      <c r="H11726">
        <v>1.3505555555555555</v>
      </c>
      <c r="I11726" t="str">
        <f>VLOOKUP($B11726&amp;$E11726,'Employee List'!$A:$E,5,0)</f>
        <v>E-1271</v>
      </c>
    </row>
    <row r="11727" spans="1:9" x14ac:dyDescent="0.35">
      <c r="A11727" t="s">
        <v>1257</v>
      </c>
      <c r="B11727" t="s">
        <v>196</v>
      </c>
      <c r="C11727" t="s">
        <v>377</v>
      </c>
      <c r="D11727" t="s">
        <v>1279</v>
      </c>
      <c r="E11727" t="s">
        <v>30</v>
      </c>
      <c r="F11727">
        <v>4573</v>
      </c>
      <c r="G11727">
        <v>5895</v>
      </c>
      <c r="H11727">
        <v>1.2890881259567024</v>
      </c>
      <c r="I11727" t="str">
        <f>VLOOKUP($B11727&amp;$E11727,'Employee List'!$A:$E,5,0)</f>
        <v>E-1271</v>
      </c>
    </row>
    <row r="11728" spans="1:9" x14ac:dyDescent="0.35">
      <c r="A11728" t="s">
        <v>1257</v>
      </c>
      <c r="B11728" t="s">
        <v>196</v>
      </c>
      <c r="C11728" t="s">
        <v>377</v>
      </c>
      <c r="D11728" t="s">
        <v>1279</v>
      </c>
      <c r="E11728" t="s">
        <v>31</v>
      </c>
      <c r="F11728">
        <v>3997</v>
      </c>
      <c r="G11728">
        <v>1325</v>
      </c>
      <c r="H11728">
        <v>0.33149862396797597</v>
      </c>
      <c r="I11728" t="str">
        <f>VLOOKUP($B11728&amp;$E11728,'Employee List'!$A:$E,5,0)</f>
        <v>E-1271</v>
      </c>
    </row>
    <row r="11729" spans="1:9" x14ac:dyDescent="0.35">
      <c r="A11729" t="s">
        <v>1257</v>
      </c>
      <c r="B11729" t="s">
        <v>196</v>
      </c>
      <c r="C11729" t="s">
        <v>377</v>
      </c>
      <c r="D11729" t="s">
        <v>1280</v>
      </c>
      <c r="E11729" t="s">
        <v>29</v>
      </c>
      <c r="F11729">
        <v>4068</v>
      </c>
      <c r="G11729">
        <v>4527</v>
      </c>
      <c r="H11729">
        <v>1.1128318584070795</v>
      </c>
      <c r="I11729" t="str">
        <f>VLOOKUP($B11729&amp;$E11729,'Employee List'!$A:$E,5,0)</f>
        <v>E-1271</v>
      </c>
    </row>
    <row r="11730" spans="1:9" x14ac:dyDescent="0.35">
      <c r="A11730" t="s">
        <v>1257</v>
      </c>
      <c r="B11730" t="s">
        <v>196</v>
      </c>
      <c r="C11730" t="s">
        <v>377</v>
      </c>
      <c r="D11730" t="s">
        <v>1280</v>
      </c>
      <c r="E11730" t="s">
        <v>30</v>
      </c>
      <c r="F11730">
        <v>5667</v>
      </c>
      <c r="G11730">
        <v>3162</v>
      </c>
      <c r="H11730">
        <v>0.55796717840127052</v>
      </c>
      <c r="I11730" t="str">
        <f>VLOOKUP($B11730&amp;$E11730,'Employee List'!$A:$E,5,0)</f>
        <v>E-1271</v>
      </c>
    </row>
    <row r="11731" spans="1:9" x14ac:dyDescent="0.35">
      <c r="A11731" t="s">
        <v>1257</v>
      </c>
      <c r="B11731" t="s">
        <v>196</v>
      </c>
      <c r="C11731" t="s">
        <v>377</v>
      </c>
      <c r="D11731" t="s">
        <v>1280</v>
      </c>
      <c r="E11731" t="s">
        <v>31</v>
      </c>
      <c r="F11731">
        <v>5697</v>
      </c>
      <c r="G11731">
        <v>9521</v>
      </c>
      <c r="H11731">
        <v>1.6712304721783395</v>
      </c>
      <c r="I11731" t="str">
        <f>VLOOKUP($B11731&amp;$E11731,'Employee List'!$A:$E,5,0)</f>
        <v>E-1271</v>
      </c>
    </row>
    <row r="11732" spans="1:9" x14ac:dyDescent="0.35">
      <c r="A11732" t="s">
        <v>1257</v>
      </c>
      <c r="B11732" t="s">
        <v>196</v>
      </c>
      <c r="C11732" t="s">
        <v>377</v>
      </c>
      <c r="D11732" t="s">
        <v>1262</v>
      </c>
      <c r="E11732" t="s">
        <v>29</v>
      </c>
      <c r="F11732">
        <v>24880</v>
      </c>
      <c r="G11732">
        <v>17567</v>
      </c>
      <c r="H11732">
        <v>0.7060691318327974</v>
      </c>
      <c r="I11732" t="str">
        <f>VLOOKUP($B11732&amp;$E11732,'Employee List'!$A:$E,5,0)</f>
        <v>E-1271</v>
      </c>
    </row>
    <row r="11733" spans="1:9" x14ac:dyDescent="0.35">
      <c r="A11733" t="s">
        <v>1257</v>
      </c>
      <c r="B11733" t="s">
        <v>196</v>
      </c>
      <c r="C11733" t="s">
        <v>377</v>
      </c>
      <c r="D11733" t="s">
        <v>1262</v>
      </c>
      <c r="E11733" t="s">
        <v>30</v>
      </c>
      <c r="F11733">
        <v>21358</v>
      </c>
      <c r="G11733">
        <v>15535</v>
      </c>
      <c r="H11733">
        <v>0.72736211255735561</v>
      </c>
      <c r="I11733" t="str">
        <f>VLOOKUP($B11733&amp;$E11733,'Employee List'!$A:$E,5,0)</f>
        <v>E-1271</v>
      </c>
    </row>
    <row r="11734" spans="1:9" x14ac:dyDescent="0.35">
      <c r="A11734" t="s">
        <v>1257</v>
      </c>
      <c r="B11734" t="s">
        <v>196</v>
      </c>
      <c r="C11734" t="s">
        <v>377</v>
      </c>
      <c r="D11734" t="s">
        <v>1262</v>
      </c>
      <c r="E11734" t="s">
        <v>31</v>
      </c>
      <c r="F11734">
        <v>23500</v>
      </c>
      <c r="G11734">
        <v>16955</v>
      </c>
      <c r="H11734">
        <v>0.72148936170212763</v>
      </c>
      <c r="I11734" t="str">
        <f>VLOOKUP($B11734&amp;$E11734,'Employee List'!$A:$E,5,0)</f>
        <v>E-1271</v>
      </c>
    </row>
    <row r="11735" spans="1:9" x14ac:dyDescent="0.35">
      <c r="A11735" t="s">
        <v>1257</v>
      </c>
      <c r="B11735" t="s">
        <v>196</v>
      </c>
      <c r="C11735" t="s">
        <v>377</v>
      </c>
      <c r="D11735" t="s">
        <v>1282</v>
      </c>
      <c r="E11735" t="s">
        <v>29</v>
      </c>
      <c r="F11735">
        <v>4929</v>
      </c>
      <c r="G11735">
        <v>4587</v>
      </c>
      <c r="H11735">
        <v>0.93061472915398658</v>
      </c>
      <c r="I11735" t="str">
        <f>VLOOKUP($B11735&amp;$E11735,'Employee List'!$A:$E,5,0)</f>
        <v>E-1271</v>
      </c>
    </row>
    <row r="11736" spans="1:9" x14ac:dyDescent="0.35">
      <c r="A11736" t="s">
        <v>1257</v>
      </c>
      <c r="B11736" t="s">
        <v>196</v>
      </c>
      <c r="C11736" t="s">
        <v>377</v>
      </c>
      <c r="D11736" t="s">
        <v>1282</v>
      </c>
      <c r="E11736" t="s">
        <v>30</v>
      </c>
      <c r="F11736">
        <v>12032</v>
      </c>
      <c r="G11736">
        <v>9167</v>
      </c>
      <c r="H11736">
        <v>0.76188497340425532</v>
      </c>
      <c r="I11736" t="str">
        <f>VLOOKUP($B11736&amp;$E11736,'Employee List'!$A:$E,5,0)</f>
        <v>E-1271</v>
      </c>
    </row>
    <row r="11737" spans="1:9" x14ac:dyDescent="0.35">
      <c r="A11737" t="s">
        <v>1257</v>
      </c>
      <c r="B11737" t="s">
        <v>196</v>
      </c>
      <c r="C11737" t="s">
        <v>377</v>
      </c>
      <c r="D11737" t="s">
        <v>1282</v>
      </c>
      <c r="E11737" t="s">
        <v>31</v>
      </c>
      <c r="F11737">
        <v>15079</v>
      </c>
      <c r="G11737">
        <v>4282</v>
      </c>
      <c r="H11737">
        <v>0.28397108561575701</v>
      </c>
      <c r="I11737" t="str">
        <f>VLOOKUP($B11737&amp;$E11737,'Employee List'!$A:$E,5,0)</f>
        <v>E-1271</v>
      </c>
    </row>
    <row r="11738" spans="1:9" x14ac:dyDescent="0.35">
      <c r="A11738" t="s">
        <v>1257</v>
      </c>
      <c r="B11738" t="s">
        <v>196</v>
      </c>
      <c r="C11738" t="s">
        <v>377</v>
      </c>
      <c r="D11738" t="s">
        <v>1281</v>
      </c>
      <c r="E11738" t="s">
        <v>29</v>
      </c>
      <c r="F11738">
        <v>4566</v>
      </c>
      <c r="G11738">
        <v>1742</v>
      </c>
      <c r="H11738">
        <v>0.38151554971528689</v>
      </c>
      <c r="I11738" t="str">
        <f>VLOOKUP($B11738&amp;$E11738,'Employee List'!$A:$E,5,0)</f>
        <v>E-1271</v>
      </c>
    </row>
    <row r="11739" spans="1:9" x14ac:dyDescent="0.35">
      <c r="A11739" t="s">
        <v>1257</v>
      </c>
      <c r="B11739" t="s">
        <v>196</v>
      </c>
      <c r="C11739" t="s">
        <v>377</v>
      </c>
      <c r="D11739" t="s">
        <v>1281</v>
      </c>
      <c r="E11739" t="s">
        <v>30</v>
      </c>
      <c r="F11739">
        <v>2942</v>
      </c>
      <c r="G11739">
        <v>6987</v>
      </c>
      <c r="H11739">
        <v>2.3749150237933381</v>
      </c>
      <c r="I11739" t="str">
        <f>VLOOKUP($B11739&amp;$E11739,'Employee List'!$A:$E,5,0)</f>
        <v>E-1271</v>
      </c>
    </row>
    <row r="11740" spans="1:9" x14ac:dyDescent="0.35">
      <c r="A11740" t="s">
        <v>1257</v>
      </c>
      <c r="B11740" t="s">
        <v>196</v>
      </c>
      <c r="C11740" t="s">
        <v>377</v>
      </c>
      <c r="D11740" t="s">
        <v>1281</v>
      </c>
      <c r="E11740" t="s">
        <v>31</v>
      </c>
      <c r="F11740">
        <v>1624</v>
      </c>
      <c r="G11740">
        <v>4026</v>
      </c>
      <c r="H11740">
        <v>2.479064039408867</v>
      </c>
      <c r="I11740" t="str">
        <f>VLOOKUP($B11740&amp;$E11740,'Employee List'!$A:$E,5,0)</f>
        <v>E-1271</v>
      </c>
    </row>
    <row r="11741" spans="1:9" x14ac:dyDescent="0.35">
      <c r="A11741" t="s">
        <v>1257</v>
      </c>
      <c r="B11741" t="s">
        <v>197</v>
      </c>
      <c r="C11741" t="s">
        <v>377</v>
      </c>
      <c r="D11741" t="s">
        <v>1274</v>
      </c>
      <c r="E11741" t="s">
        <v>29</v>
      </c>
      <c r="F11741">
        <v>33664</v>
      </c>
      <c r="G11741">
        <v>29493</v>
      </c>
      <c r="H11741">
        <v>0.87609909695817489</v>
      </c>
      <c r="I11741" t="str">
        <f>VLOOKUP($B11741&amp;$E11741,'Employee List'!$A:$E,5,0)</f>
        <v>E-1272</v>
      </c>
    </row>
    <row r="11742" spans="1:9" x14ac:dyDescent="0.35">
      <c r="A11742" t="s">
        <v>1257</v>
      </c>
      <c r="B11742" t="s">
        <v>197</v>
      </c>
      <c r="C11742" t="s">
        <v>377</v>
      </c>
      <c r="D11742" t="s">
        <v>1274</v>
      </c>
      <c r="E11742" t="s">
        <v>30</v>
      </c>
      <c r="F11742">
        <v>32052</v>
      </c>
      <c r="G11742">
        <v>36047</v>
      </c>
      <c r="H11742">
        <v>1.1246412080369399</v>
      </c>
      <c r="I11742" t="str">
        <f>VLOOKUP($B11742&amp;$E11742,'Employee List'!$A:$E,5,0)</f>
        <v>E-1272</v>
      </c>
    </row>
    <row r="11743" spans="1:9" x14ac:dyDescent="0.35">
      <c r="A11743" t="s">
        <v>1257</v>
      </c>
      <c r="B11743" t="s">
        <v>197</v>
      </c>
      <c r="C11743" t="s">
        <v>377</v>
      </c>
      <c r="D11743" t="s">
        <v>1274</v>
      </c>
      <c r="E11743" t="s">
        <v>31</v>
      </c>
      <c r="F11743">
        <v>29991</v>
      </c>
      <c r="G11743">
        <v>31805</v>
      </c>
      <c r="H11743">
        <v>1.0604848121102997</v>
      </c>
      <c r="I11743" t="str">
        <f>VLOOKUP($B11743&amp;$E11743,'Employee List'!$A:$E,5,0)</f>
        <v>E-1272</v>
      </c>
    </row>
    <row r="11744" spans="1:9" x14ac:dyDescent="0.35">
      <c r="A11744" t="s">
        <v>1257</v>
      </c>
      <c r="B11744" t="s">
        <v>197</v>
      </c>
      <c r="C11744" t="s">
        <v>377</v>
      </c>
      <c r="D11744" t="s">
        <v>1263</v>
      </c>
      <c r="E11744" t="s">
        <v>29</v>
      </c>
      <c r="F11744">
        <v>31707</v>
      </c>
      <c r="G11744">
        <v>19348</v>
      </c>
      <c r="H11744">
        <v>0.61021225596871354</v>
      </c>
      <c r="I11744" t="str">
        <f>VLOOKUP($B11744&amp;$E11744,'Employee List'!$A:$E,5,0)</f>
        <v>E-1272</v>
      </c>
    </row>
    <row r="11745" spans="1:9" x14ac:dyDescent="0.35">
      <c r="A11745" t="s">
        <v>1257</v>
      </c>
      <c r="B11745" t="s">
        <v>197</v>
      </c>
      <c r="C11745" t="s">
        <v>377</v>
      </c>
      <c r="D11745" t="s">
        <v>1263</v>
      </c>
      <c r="E11745" t="s">
        <v>30</v>
      </c>
      <c r="F11745">
        <v>31381</v>
      </c>
      <c r="G11745">
        <v>56039</v>
      </c>
      <c r="H11745">
        <v>1.7857620853382621</v>
      </c>
      <c r="I11745" t="str">
        <f>VLOOKUP($B11745&amp;$E11745,'Employee List'!$A:$E,5,0)</f>
        <v>E-1272</v>
      </c>
    </row>
    <row r="11746" spans="1:9" x14ac:dyDescent="0.35">
      <c r="A11746" t="s">
        <v>1257</v>
      </c>
      <c r="B11746" t="s">
        <v>197</v>
      </c>
      <c r="C11746" t="s">
        <v>377</v>
      </c>
      <c r="D11746" t="s">
        <v>1263</v>
      </c>
      <c r="E11746" t="s">
        <v>31</v>
      </c>
      <c r="F11746">
        <v>31254</v>
      </c>
      <c r="G11746">
        <v>18742</v>
      </c>
      <c r="H11746">
        <v>0.59966724259294812</v>
      </c>
      <c r="I11746" t="str">
        <f>VLOOKUP($B11746&amp;$E11746,'Employee List'!$A:$E,5,0)</f>
        <v>E-1272</v>
      </c>
    </row>
    <row r="11747" spans="1:9" x14ac:dyDescent="0.35">
      <c r="A11747" t="s">
        <v>1257</v>
      </c>
      <c r="B11747" t="s">
        <v>197</v>
      </c>
      <c r="C11747" t="s">
        <v>377</v>
      </c>
      <c r="D11747" t="s">
        <v>1264</v>
      </c>
      <c r="E11747" t="s">
        <v>29</v>
      </c>
      <c r="F11747">
        <v>5778</v>
      </c>
      <c r="G11747">
        <v>1842</v>
      </c>
      <c r="H11747">
        <v>0.31879543094496365</v>
      </c>
      <c r="I11747" t="str">
        <f>VLOOKUP($B11747&amp;$E11747,'Employee List'!$A:$E,5,0)</f>
        <v>E-1272</v>
      </c>
    </row>
    <row r="11748" spans="1:9" x14ac:dyDescent="0.35">
      <c r="A11748" t="s">
        <v>1257</v>
      </c>
      <c r="B11748" t="s">
        <v>197</v>
      </c>
      <c r="C11748" t="s">
        <v>377</v>
      </c>
      <c r="D11748" t="s">
        <v>1264</v>
      </c>
      <c r="E11748" t="s">
        <v>30</v>
      </c>
      <c r="F11748">
        <v>2592</v>
      </c>
      <c r="G11748">
        <v>5910</v>
      </c>
      <c r="H11748">
        <v>2.2800925925925926</v>
      </c>
      <c r="I11748" t="str">
        <f>VLOOKUP($B11748&amp;$E11748,'Employee List'!$A:$E,5,0)</f>
        <v>E-1272</v>
      </c>
    </row>
    <row r="11749" spans="1:9" x14ac:dyDescent="0.35">
      <c r="A11749" t="s">
        <v>1257</v>
      </c>
      <c r="B11749" t="s">
        <v>197</v>
      </c>
      <c r="C11749" t="s">
        <v>377</v>
      </c>
      <c r="D11749" t="s">
        <v>1264</v>
      </c>
      <c r="E11749" t="s">
        <v>31</v>
      </c>
      <c r="F11749">
        <v>6080</v>
      </c>
      <c r="G11749">
        <v>3812</v>
      </c>
      <c r="H11749">
        <v>0.62697368421052635</v>
      </c>
      <c r="I11749" t="str">
        <f>VLOOKUP($B11749&amp;$E11749,'Employee List'!$A:$E,5,0)</f>
        <v>E-1272</v>
      </c>
    </row>
    <row r="11750" spans="1:9" x14ac:dyDescent="0.35">
      <c r="A11750" t="s">
        <v>1257</v>
      </c>
      <c r="B11750" t="s">
        <v>197</v>
      </c>
      <c r="C11750" t="s">
        <v>377</v>
      </c>
      <c r="D11750" t="s">
        <v>1265</v>
      </c>
      <c r="E11750" t="s">
        <v>29</v>
      </c>
      <c r="F11750">
        <v>9417</v>
      </c>
      <c r="G11750">
        <v>10257</v>
      </c>
      <c r="H11750">
        <v>1.0892003822873526</v>
      </c>
      <c r="I11750" t="str">
        <f>VLOOKUP($B11750&amp;$E11750,'Employee List'!$A:$E,5,0)</f>
        <v>E-1272</v>
      </c>
    </row>
    <row r="11751" spans="1:9" x14ac:dyDescent="0.35">
      <c r="A11751" t="s">
        <v>1257</v>
      </c>
      <c r="B11751" t="s">
        <v>197</v>
      </c>
      <c r="C11751" t="s">
        <v>377</v>
      </c>
      <c r="D11751" t="s">
        <v>1265</v>
      </c>
      <c r="E11751" t="s">
        <v>30</v>
      </c>
      <c r="F11751">
        <v>8049</v>
      </c>
      <c r="G11751">
        <v>10910</v>
      </c>
      <c r="H11751">
        <v>1.3554478817244378</v>
      </c>
      <c r="I11751" t="str">
        <f>VLOOKUP($B11751&amp;$E11751,'Employee List'!$A:$E,5,0)</f>
        <v>E-1272</v>
      </c>
    </row>
    <row r="11752" spans="1:9" x14ac:dyDescent="0.35">
      <c r="A11752" t="s">
        <v>1257</v>
      </c>
      <c r="B11752" t="s">
        <v>197</v>
      </c>
      <c r="C11752" t="s">
        <v>377</v>
      </c>
      <c r="D11752" t="s">
        <v>1265</v>
      </c>
      <c r="E11752" t="s">
        <v>31</v>
      </c>
      <c r="F11752">
        <v>7080</v>
      </c>
      <c r="G11752">
        <v>19712</v>
      </c>
      <c r="H11752">
        <v>2.7841807909604519</v>
      </c>
      <c r="I11752" t="str">
        <f>VLOOKUP($B11752&amp;$E11752,'Employee List'!$A:$E,5,0)</f>
        <v>E-1272</v>
      </c>
    </row>
    <row r="11753" spans="1:9" x14ac:dyDescent="0.35">
      <c r="A11753" t="s">
        <v>1257</v>
      </c>
      <c r="B11753" t="s">
        <v>197</v>
      </c>
      <c r="C11753" t="s">
        <v>377</v>
      </c>
      <c r="D11753" t="s">
        <v>1260</v>
      </c>
      <c r="E11753" t="s">
        <v>29</v>
      </c>
      <c r="F11753">
        <v>86931</v>
      </c>
      <c r="G11753">
        <v>93952</v>
      </c>
      <c r="H11753">
        <v>1.0807652045875464</v>
      </c>
      <c r="I11753" t="str">
        <f>VLOOKUP($B11753&amp;$E11753,'Employee List'!$A:$E,5,0)</f>
        <v>E-1272</v>
      </c>
    </row>
    <row r="11754" spans="1:9" x14ac:dyDescent="0.35">
      <c r="A11754" t="s">
        <v>1257</v>
      </c>
      <c r="B11754" t="s">
        <v>197</v>
      </c>
      <c r="C11754" t="s">
        <v>377</v>
      </c>
      <c r="D11754" t="s">
        <v>1260</v>
      </c>
      <c r="E11754" t="s">
        <v>30</v>
      </c>
      <c r="F11754">
        <v>82490</v>
      </c>
      <c r="G11754">
        <v>116544</v>
      </c>
      <c r="H11754">
        <v>1.4128257970663112</v>
      </c>
      <c r="I11754" t="str">
        <f>VLOOKUP($B11754&amp;$E11754,'Employee List'!$A:$E,5,0)</f>
        <v>E-1272</v>
      </c>
    </row>
    <row r="11755" spans="1:9" x14ac:dyDescent="0.35">
      <c r="A11755" t="s">
        <v>1257</v>
      </c>
      <c r="B11755" t="s">
        <v>197</v>
      </c>
      <c r="C11755" t="s">
        <v>377</v>
      </c>
      <c r="D11755" t="s">
        <v>1260</v>
      </c>
      <c r="E11755" t="s">
        <v>31</v>
      </c>
      <c r="F11755">
        <v>94598</v>
      </c>
      <c r="G11755">
        <v>200030</v>
      </c>
      <c r="H11755">
        <v>2.1145267341804268</v>
      </c>
      <c r="I11755" t="str">
        <f>VLOOKUP($B11755&amp;$E11755,'Employee List'!$A:$E,5,0)</f>
        <v>E-1272</v>
      </c>
    </row>
    <row r="11756" spans="1:9" x14ac:dyDescent="0.35">
      <c r="A11756" t="s">
        <v>1257</v>
      </c>
      <c r="B11756" t="s">
        <v>197</v>
      </c>
      <c r="C11756" t="s">
        <v>377</v>
      </c>
      <c r="D11756" t="s">
        <v>1261</v>
      </c>
      <c r="E11756" t="s">
        <v>29</v>
      </c>
      <c r="F11756">
        <v>153681</v>
      </c>
      <c r="G11756">
        <v>107708</v>
      </c>
      <c r="H11756">
        <v>0.70085436716314964</v>
      </c>
      <c r="I11756" t="str">
        <f>VLOOKUP($B11756&amp;$E11756,'Employee List'!$A:$E,5,0)</f>
        <v>E-1272</v>
      </c>
    </row>
    <row r="11757" spans="1:9" x14ac:dyDescent="0.35">
      <c r="A11757" t="s">
        <v>1257</v>
      </c>
      <c r="B11757" t="s">
        <v>197</v>
      </c>
      <c r="C11757" t="s">
        <v>377</v>
      </c>
      <c r="D11757" t="s">
        <v>1261</v>
      </c>
      <c r="E11757" t="s">
        <v>30</v>
      </c>
      <c r="F11757">
        <v>152731</v>
      </c>
      <c r="G11757">
        <v>118327</v>
      </c>
      <c r="H11757">
        <v>0.7747412116728104</v>
      </c>
      <c r="I11757" t="str">
        <f>VLOOKUP($B11757&amp;$E11757,'Employee List'!$A:$E,5,0)</f>
        <v>E-1272</v>
      </c>
    </row>
    <row r="11758" spans="1:9" x14ac:dyDescent="0.35">
      <c r="A11758" t="s">
        <v>1257</v>
      </c>
      <c r="B11758" t="s">
        <v>197</v>
      </c>
      <c r="C11758" t="s">
        <v>377</v>
      </c>
      <c r="D11758" t="s">
        <v>1261</v>
      </c>
      <c r="E11758" t="s">
        <v>31</v>
      </c>
      <c r="F11758">
        <v>152166</v>
      </c>
      <c r="G11758">
        <v>112388</v>
      </c>
      <c r="H11758">
        <v>0.73858812086799941</v>
      </c>
      <c r="I11758" t="str">
        <f>VLOOKUP($B11758&amp;$E11758,'Employee List'!$A:$E,5,0)</f>
        <v>E-1272</v>
      </c>
    </row>
    <row r="11759" spans="1:9" x14ac:dyDescent="0.35">
      <c r="A11759" t="s">
        <v>1257</v>
      </c>
      <c r="B11759" t="s">
        <v>197</v>
      </c>
      <c r="C11759" t="s">
        <v>377</v>
      </c>
      <c r="D11759" t="s">
        <v>1266</v>
      </c>
      <c r="E11759" t="s">
        <v>29</v>
      </c>
      <c r="F11759">
        <v>24024</v>
      </c>
      <c r="G11759">
        <v>18000</v>
      </c>
      <c r="H11759">
        <v>0.7492507492507493</v>
      </c>
      <c r="I11759" t="str">
        <f>VLOOKUP($B11759&amp;$E11759,'Employee List'!$A:$E,5,0)</f>
        <v>E-1272</v>
      </c>
    </row>
    <row r="11760" spans="1:9" x14ac:dyDescent="0.35">
      <c r="A11760" t="s">
        <v>1257</v>
      </c>
      <c r="B11760" t="s">
        <v>197</v>
      </c>
      <c r="C11760" t="s">
        <v>377</v>
      </c>
      <c r="D11760" t="s">
        <v>1266</v>
      </c>
      <c r="E11760" t="s">
        <v>30</v>
      </c>
      <c r="F11760">
        <v>23724</v>
      </c>
      <c r="G11760">
        <v>23219</v>
      </c>
      <c r="H11760">
        <v>0.97871353903220371</v>
      </c>
      <c r="I11760" t="str">
        <f>VLOOKUP($B11760&amp;$E11760,'Employee List'!$A:$E,5,0)</f>
        <v>E-1272</v>
      </c>
    </row>
    <row r="11761" spans="1:9" x14ac:dyDescent="0.35">
      <c r="A11761" t="s">
        <v>1257</v>
      </c>
      <c r="B11761" t="s">
        <v>197</v>
      </c>
      <c r="C11761" t="s">
        <v>377</v>
      </c>
      <c r="D11761" t="s">
        <v>1266</v>
      </c>
      <c r="E11761" t="s">
        <v>31</v>
      </c>
      <c r="F11761">
        <v>23048</v>
      </c>
      <c r="G11761">
        <v>17286</v>
      </c>
      <c r="H11761">
        <v>0.75</v>
      </c>
      <c r="I11761" t="str">
        <f>VLOOKUP($B11761&amp;$E11761,'Employee List'!$A:$E,5,0)</f>
        <v>E-1272</v>
      </c>
    </row>
    <row r="11762" spans="1:9" x14ac:dyDescent="0.35">
      <c r="A11762" t="s">
        <v>1257</v>
      </c>
      <c r="B11762" t="s">
        <v>197</v>
      </c>
      <c r="C11762" t="s">
        <v>377</v>
      </c>
      <c r="D11762" t="s">
        <v>1267</v>
      </c>
      <c r="E11762" t="s">
        <v>29</v>
      </c>
      <c r="F11762">
        <v>56261</v>
      </c>
      <c r="G11762">
        <v>43698</v>
      </c>
      <c r="H11762">
        <v>0.77670144505074568</v>
      </c>
      <c r="I11762" t="str">
        <f>VLOOKUP($B11762&amp;$E11762,'Employee List'!$A:$E,5,0)</f>
        <v>E-1272</v>
      </c>
    </row>
    <row r="11763" spans="1:9" x14ac:dyDescent="0.35">
      <c r="A11763" t="s">
        <v>1257</v>
      </c>
      <c r="B11763" t="s">
        <v>197</v>
      </c>
      <c r="C11763" t="s">
        <v>377</v>
      </c>
      <c r="D11763" t="s">
        <v>1267</v>
      </c>
      <c r="E11763" t="s">
        <v>30</v>
      </c>
      <c r="F11763">
        <v>54631</v>
      </c>
      <c r="G11763">
        <v>42547</v>
      </c>
      <c r="H11763">
        <v>0.7788069045047683</v>
      </c>
      <c r="I11763" t="str">
        <f>VLOOKUP($B11763&amp;$E11763,'Employee List'!$A:$E,5,0)</f>
        <v>E-1272</v>
      </c>
    </row>
    <row r="11764" spans="1:9" x14ac:dyDescent="0.35">
      <c r="A11764" t="s">
        <v>1257</v>
      </c>
      <c r="B11764" t="s">
        <v>197</v>
      </c>
      <c r="C11764" t="s">
        <v>377</v>
      </c>
      <c r="D11764" t="s">
        <v>1267</v>
      </c>
      <c r="E11764" t="s">
        <v>31</v>
      </c>
      <c r="F11764">
        <v>54633</v>
      </c>
      <c r="G11764">
        <v>48584</v>
      </c>
      <c r="H11764">
        <v>0.88927937327256423</v>
      </c>
      <c r="I11764" t="str">
        <f>VLOOKUP($B11764&amp;$E11764,'Employee List'!$A:$E,5,0)</f>
        <v>E-1272</v>
      </c>
    </row>
    <row r="11765" spans="1:9" x14ac:dyDescent="0.35">
      <c r="A11765" t="s">
        <v>1257</v>
      </c>
      <c r="B11765" t="s">
        <v>197</v>
      </c>
      <c r="C11765" t="s">
        <v>377</v>
      </c>
      <c r="D11765" t="s">
        <v>1268</v>
      </c>
      <c r="E11765" t="s">
        <v>29</v>
      </c>
      <c r="F11765">
        <v>16396</v>
      </c>
      <c r="G11765">
        <v>19316</v>
      </c>
      <c r="H11765">
        <v>1.1780922176140523</v>
      </c>
      <c r="I11765" t="str">
        <f>VLOOKUP($B11765&amp;$E11765,'Employee List'!$A:$E,5,0)</f>
        <v>E-1272</v>
      </c>
    </row>
    <row r="11766" spans="1:9" x14ac:dyDescent="0.35">
      <c r="A11766" t="s">
        <v>1257</v>
      </c>
      <c r="B11766" t="s">
        <v>197</v>
      </c>
      <c r="C11766" t="s">
        <v>377</v>
      </c>
      <c r="D11766" t="s">
        <v>1268</v>
      </c>
      <c r="E11766" t="s">
        <v>30</v>
      </c>
      <c r="F11766">
        <v>13881</v>
      </c>
      <c r="G11766">
        <v>16890</v>
      </c>
      <c r="H11766">
        <v>1.2167711259995677</v>
      </c>
      <c r="I11766" t="str">
        <f>VLOOKUP($B11766&amp;$E11766,'Employee List'!$A:$E,5,0)</f>
        <v>E-1272</v>
      </c>
    </row>
    <row r="11767" spans="1:9" x14ac:dyDescent="0.35">
      <c r="A11767" t="s">
        <v>1257</v>
      </c>
      <c r="B11767" t="s">
        <v>197</v>
      </c>
      <c r="C11767" t="s">
        <v>377</v>
      </c>
      <c r="D11767" t="s">
        <v>1268</v>
      </c>
      <c r="E11767" t="s">
        <v>31</v>
      </c>
      <c r="F11767">
        <v>10476</v>
      </c>
      <c r="G11767">
        <v>8200</v>
      </c>
      <c r="H11767">
        <v>0.78274150439098888</v>
      </c>
      <c r="I11767" t="str">
        <f>VLOOKUP($B11767&amp;$E11767,'Employee List'!$A:$E,5,0)</f>
        <v>E-1272</v>
      </c>
    </row>
    <row r="11768" spans="1:9" x14ac:dyDescent="0.35">
      <c r="A11768" t="s">
        <v>1257</v>
      </c>
      <c r="B11768" t="s">
        <v>197</v>
      </c>
      <c r="C11768" t="s">
        <v>377</v>
      </c>
      <c r="D11768" t="s">
        <v>1269</v>
      </c>
      <c r="E11768" t="s">
        <v>29</v>
      </c>
      <c r="F11768">
        <v>6543</v>
      </c>
      <c r="G11768">
        <v>16351</v>
      </c>
      <c r="H11768">
        <v>2.4990065719089101</v>
      </c>
      <c r="I11768" t="str">
        <f>VLOOKUP($B11768&amp;$E11768,'Employee List'!$A:$E,5,0)</f>
        <v>E-1272</v>
      </c>
    </row>
    <row r="11769" spans="1:9" x14ac:dyDescent="0.35">
      <c r="A11769" t="s">
        <v>1257</v>
      </c>
      <c r="B11769" t="s">
        <v>197</v>
      </c>
      <c r="C11769" t="s">
        <v>377</v>
      </c>
      <c r="D11769" t="s">
        <v>1269</v>
      </c>
      <c r="E11769" t="s">
        <v>30</v>
      </c>
      <c r="F11769">
        <v>6540</v>
      </c>
      <c r="G11769">
        <v>24597</v>
      </c>
      <c r="H11769">
        <v>3.7610091743119267</v>
      </c>
      <c r="I11769" t="str">
        <f>VLOOKUP($B11769&amp;$E11769,'Employee List'!$A:$E,5,0)</f>
        <v>E-1272</v>
      </c>
    </row>
    <row r="11770" spans="1:9" x14ac:dyDescent="0.35">
      <c r="A11770" t="s">
        <v>1257</v>
      </c>
      <c r="B11770" t="s">
        <v>197</v>
      </c>
      <c r="C11770" t="s">
        <v>377</v>
      </c>
      <c r="D11770" t="s">
        <v>1269</v>
      </c>
      <c r="E11770" t="s">
        <v>31</v>
      </c>
      <c r="F11770">
        <v>6142</v>
      </c>
      <c r="G11770">
        <v>8738</v>
      </c>
      <c r="H11770">
        <v>1.4226636274829045</v>
      </c>
      <c r="I11770" t="str">
        <f>VLOOKUP($B11770&amp;$E11770,'Employee List'!$A:$E,5,0)</f>
        <v>E-1272</v>
      </c>
    </row>
    <row r="11771" spans="1:9" x14ac:dyDescent="0.35">
      <c r="A11771" t="s">
        <v>1257</v>
      </c>
      <c r="B11771" t="s">
        <v>197</v>
      </c>
      <c r="C11771" t="s">
        <v>377</v>
      </c>
      <c r="D11771" t="s">
        <v>1270</v>
      </c>
      <c r="E11771" t="s">
        <v>29</v>
      </c>
      <c r="F11771">
        <v>8100</v>
      </c>
      <c r="G11771">
        <v>4784</v>
      </c>
      <c r="H11771">
        <v>0.5906172839506173</v>
      </c>
      <c r="I11771" t="str">
        <f>VLOOKUP($B11771&amp;$E11771,'Employee List'!$A:$E,5,0)</f>
        <v>E-1272</v>
      </c>
    </row>
    <row r="11772" spans="1:9" x14ac:dyDescent="0.35">
      <c r="A11772" t="s">
        <v>1257</v>
      </c>
      <c r="B11772" t="s">
        <v>197</v>
      </c>
      <c r="C11772" t="s">
        <v>377</v>
      </c>
      <c r="D11772" t="s">
        <v>1270</v>
      </c>
      <c r="E11772" t="s">
        <v>30</v>
      </c>
      <c r="F11772">
        <v>8582</v>
      </c>
      <c r="G11772">
        <v>5329</v>
      </c>
      <c r="H11772">
        <v>0.62095082731298068</v>
      </c>
      <c r="I11772" t="str">
        <f>VLOOKUP($B11772&amp;$E11772,'Employee List'!$A:$E,5,0)</f>
        <v>E-1272</v>
      </c>
    </row>
    <row r="11773" spans="1:9" x14ac:dyDescent="0.35">
      <c r="A11773" t="s">
        <v>1257</v>
      </c>
      <c r="B11773" t="s">
        <v>197</v>
      </c>
      <c r="C11773" t="s">
        <v>377</v>
      </c>
      <c r="D11773" t="s">
        <v>1270</v>
      </c>
      <c r="E11773" t="s">
        <v>31</v>
      </c>
      <c r="F11773">
        <v>8191</v>
      </c>
      <c r="G11773">
        <v>6509</v>
      </c>
      <c r="H11773">
        <v>0.79465266756195829</v>
      </c>
      <c r="I11773" t="str">
        <f>VLOOKUP($B11773&amp;$E11773,'Employee List'!$A:$E,5,0)</f>
        <v>E-1272</v>
      </c>
    </row>
    <row r="11774" spans="1:9" x14ac:dyDescent="0.35">
      <c r="A11774" t="s">
        <v>1257</v>
      </c>
      <c r="B11774" t="s">
        <v>197</v>
      </c>
      <c r="C11774" t="s">
        <v>377</v>
      </c>
      <c r="D11774" t="s">
        <v>1271</v>
      </c>
      <c r="E11774" t="s">
        <v>29</v>
      </c>
      <c r="F11774">
        <v>10854</v>
      </c>
      <c r="G11774">
        <v>25267</v>
      </c>
      <c r="H11774">
        <v>2.3278975492905842</v>
      </c>
      <c r="I11774" t="str">
        <f>VLOOKUP($B11774&amp;$E11774,'Employee List'!$A:$E,5,0)</f>
        <v>E-1272</v>
      </c>
    </row>
    <row r="11775" spans="1:9" x14ac:dyDescent="0.35">
      <c r="A11775" t="s">
        <v>1257</v>
      </c>
      <c r="B11775" t="s">
        <v>197</v>
      </c>
      <c r="C11775" t="s">
        <v>377</v>
      </c>
      <c r="D11775" t="s">
        <v>1271</v>
      </c>
      <c r="E11775" t="s">
        <v>30</v>
      </c>
      <c r="F11775">
        <v>12792</v>
      </c>
      <c r="G11775">
        <v>20187</v>
      </c>
      <c r="H11775">
        <v>1.5780956848030019</v>
      </c>
      <c r="I11775" t="str">
        <f>VLOOKUP($B11775&amp;$E11775,'Employee List'!$A:$E,5,0)</f>
        <v>E-1272</v>
      </c>
    </row>
    <row r="11776" spans="1:9" x14ac:dyDescent="0.35">
      <c r="A11776" t="s">
        <v>1257</v>
      </c>
      <c r="B11776" t="s">
        <v>197</v>
      </c>
      <c r="C11776" t="s">
        <v>377</v>
      </c>
      <c r="D11776" t="s">
        <v>1271</v>
      </c>
      <c r="E11776" t="s">
        <v>31</v>
      </c>
      <c r="F11776">
        <v>10912</v>
      </c>
      <c r="G11776">
        <v>31506</v>
      </c>
      <c r="H11776">
        <v>2.8872800586510263</v>
      </c>
      <c r="I11776" t="str">
        <f>VLOOKUP($B11776&amp;$E11776,'Employee List'!$A:$E,5,0)</f>
        <v>E-1272</v>
      </c>
    </row>
    <row r="11777" spans="1:9" x14ac:dyDescent="0.35">
      <c r="A11777" t="s">
        <v>1257</v>
      </c>
      <c r="B11777" t="s">
        <v>197</v>
      </c>
      <c r="C11777" t="s">
        <v>377</v>
      </c>
      <c r="D11777" t="s">
        <v>1258</v>
      </c>
      <c r="E11777" t="s">
        <v>29</v>
      </c>
      <c r="F11777">
        <v>106680</v>
      </c>
      <c r="G11777">
        <v>140944</v>
      </c>
      <c r="H11777">
        <v>1.3211848518935132</v>
      </c>
      <c r="I11777" t="str">
        <f>VLOOKUP($B11777&amp;$E11777,'Employee List'!$A:$E,5,0)</f>
        <v>E-1272</v>
      </c>
    </row>
    <row r="11778" spans="1:9" x14ac:dyDescent="0.35">
      <c r="A11778" t="s">
        <v>1257</v>
      </c>
      <c r="B11778" t="s">
        <v>197</v>
      </c>
      <c r="C11778" t="s">
        <v>377</v>
      </c>
      <c r="D11778" t="s">
        <v>1258</v>
      </c>
      <c r="E11778" t="s">
        <v>30</v>
      </c>
      <c r="F11778">
        <v>98194</v>
      </c>
      <c r="G11778">
        <v>130865</v>
      </c>
      <c r="H11778">
        <v>1.3327189033953195</v>
      </c>
      <c r="I11778" t="str">
        <f>VLOOKUP($B11778&amp;$E11778,'Employee List'!$A:$E,5,0)</f>
        <v>E-1272</v>
      </c>
    </row>
    <row r="11779" spans="1:9" x14ac:dyDescent="0.35">
      <c r="A11779" t="s">
        <v>1257</v>
      </c>
      <c r="B11779" t="s">
        <v>197</v>
      </c>
      <c r="C11779" t="s">
        <v>377</v>
      </c>
      <c r="D11779" t="s">
        <v>1258</v>
      </c>
      <c r="E11779" t="s">
        <v>31</v>
      </c>
      <c r="F11779">
        <v>94514</v>
      </c>
      <c r="G11779">
        <v>156808</v>
      </c>
      <c r="H11779">
        <v>1.6590981230293924</v>
      </c>
      <c r="I11779" t="str">
        <f>VLOOKUP($B11779&amp;$E11779,'Employee List'!$A:$E,5,0)</f>
        <v>E-1272</v>
      </c>
    </row>
    <row r="11780" spans="1:9" x14ac:dyDescent="0.35">
      <c r="A11780" t="s">
        <v>1257</v>
      </c>
      <c r="B11780" t="s">
        <v>197</v>
      </c>
      <c r="C11780" t="s">
        <v>377</v>
      </c>
      <c r="D11780" t="s">
        <v>1272</v>
      </c>
      <c r="E11780" t="s">
        <v>29</v>
      </c>
      <c r="F11780">
        <v>22252</v>
      </c>
      <c r="G11780">
        <v>16219</v>
      </c>
      <c r="H11780">
        <v>0.72887830307388102</v>
      </c>
      <c r="I11780" t="str">
        <f>VLOOKUP($B11780&amp;$E11780,'Employee List'!$A:$E,5,0)</f>
        <v>E-1272</v>
      </c>
    </row>
    <row r="11781" spans="1:9" x14ac:dyDescent="0.35">
      <c r="A11781" t="s">
        <v>1257</v>
      </c>
      <c r="B11781" t="s">
        <v>197</v>
      </c>
      <c r="C11781" t="s">
        <v>377</v>
      </c>
      <c r="D11781" t="s">
        <v>1272</v>
      </c>
      <c r="E11781" t="s">
        <v>30</v>
      </c>
      <c r="F11781">
        <v>20810</v>
      </c>
      <c r="G11781">
        <v>19687</v>
      </c>
      <c r="H11781">
        <v>0.94603555982700627</v>
      </c>
      <c r="I11781" t="str">
        <f>VLOOKUP($B11781&amp;$E11781,'Employee List'!$A:$E,5,0)</f>
        <v>E-1272</v>
      </c>
    </row>
    <row r="11782" spans="1:9" x14ac:dyDescent="0.35">
      <c r="A11782" t="s">
        <v>1257</v>
      </c>
      <c r="B11782" t="s">
        <v>197</v>
      </c>
      <c r="C11782" t="s">
        <v>377</v>
      </c>
      <c r="D11782" t="s">
        <v>1272</v>
      </c>
      <c r="E11782" t="s">
        <v>31</v>
      </c>
      <c r="F11782">
        <v>24751</v>
      </c>
      <c r="G11782">
        <v>21511</v>
      </c>
      <c r="H11782">
        <v>0.86909619813340877</v>
      </c>
      <c r="I11782" t="str">
        <f>VLOOKUP($B11782&amp;$E11782,'Employee List'!$A:$E,5,0)</f>
        <v>E-1272</v>
      </c>
    </row>
    <row r="11783" spans="1:9" x14ac:dyDescent="0.35">
      <c r="A11783" t="s">
        <v>1257</v>
      </c>
      <c r="B11783" t="s">
        <v>197</v>
      </c>
      <c r="C11783" t="s">
        <v>377</v>
      </c>
      <c r="D11783" t="s">
        <v>1259</v>
      </c>
      <c r="E11783" t="s">
        <v>29</v>
      </c>
      <c r="F11783">
        <v>59560</v>
      </c>
      <c r="G11783">
        <v>27377</v>
      </c>
      <c r="H11783">
        <v>0.45965413028878443</v>
      </c>
      <c r="I11783" t="str">
        <f>VLOOKUP($B11783&amp;$E11783,'Employee List'!$A:$E,5,0)</f>
        <v>E-1272</v>
      </c>
    </row>
    <row r="11784" spans="1:9" x14ac:dyDescent="0.35">
      <c r="A11784" t="s">
        <v>1257</v>
      </c>
      <c r="B11784" t="s">
        <v>197</v>
      </c>
      <c r="C11784" t="s">
        <v>377</v>
      </c>
      <c r="D11784" t="s">
        <v>1259</v>
      </c>
      <c r="E11784" t="s">
        <v>30</v>
      </c>
      <c r="F11784">
        <v>58976</v>
      </c>
      <c r="G11784">
        <v>34848</v>
      </c>
      <c r="H11784">
        <v>0.5908844275637547</v>
      </c>
      <c r="I11784" t="str">
        <f>VLOOKUP($B11784&amp;$E11784,'Employee List'!$A:$E,5,0)</f>
        <v>E-1272</v>
      </c>
    </row>
    <row r="11785" spans="1:9" x14ac:dyDescent="0.35">
      <c r="A11785" t="s">
        <v>1257</v>
      </c>
      <c r="B11785" t="s">
        <v>197</v>
      </c>
      <c r="C11785" t="s">
        <v>377</v>
      </c>
      <c r="D11785" t="s">
        <v>1259</v>
      </c>
      <c r="E11785" t="s">
        <v>31</v>
      </c>
      <c r="F11785">
        <v>59071</v>
      </c>
      <c r="G11785">
        <v>33352</v>
      </c>
      <c r="H11785">
        <v>0.56460869123597024</v>
      </c>
      <c r="I11785" t="str">
        <f>VLOOKUP($B11785&amp;$E11785,'Employee List'!$A:$E,5,0)</f>
        <v>E-1272</v>
      </c>
    </row>
    <row r="11786" spans="1:9" x14ac:dyDescent="0.35">
      <c r="A11786" t="s">
        <v>1257</v>
      </c>
      <c r="B11786" t="s">
        <v>197</v>
      </c>
      <c r="C11786" t="s">
        <v>377</v>
      </c>
      <c r="D11786" t="s">
        <v>1273</v>
      </c>
      <c r="E11786" t="s">
        <v>29</v>
      </c>
      <c r="F11786">
        <v>18176</v>
      </c>
      <c r="G11786">
        <v>12568</v>
      </c>
      <c r="H11786">
        <v>0.69146126760563376</v>
      </c>
      <c r="I11786" t="str">
        <f>VLOOKUP($B11786&amp;$E11786,'Employee List'!$A:$E,5,0)</f>
        <v>E-1272</v>
      </c>
    </row>
    <row r="11787" spans="1:9" x14ac:dyDescent="0.35">
      <c r="A11787" t="s">
        <v>1257</v>
      </c>
      <c r="B11787" t="s">
        <v>197</v>
      </c>
      <c r="C11787" t="s">
        <v>377</v>
      </c>
      <c r="D11787" t="s">
        <v>1273</v>
      </c>
      <c r="E11787" t="s">
        <v>30</v>
      </c>
      <c r="F11787">
        <v>18955</v>
      </c>
      <c r="G11787">
        <v>14536</v>
      </c>
      <c r="H11787">
        <v>0.76686890002637831</v>
      </c>
      <c r="I11787" t="str">
        <f>VLOOKUP($B11787&amp;$E11787,'Employee List'!$A:$E,5,0)</f>
        <v>E-1272</v>
      </c>
    </row>
    <row r="11788" spans="1:9" x14ac:dyDescent="0.35">
      <c r="A11788" t="s">
        <v>1257</v>
      </c>
      <c r="B11788" t="s">
        <v>197</v>
      </c>
      <c r="C11788" t="s">
        <v>377</v>
      </c>
      <c r="D11788" t="s">
        <v>1273</v>
      </c>
      <c r="E11788" t="s">
        <v>31</v>
      </c>
      <c r="F11788">
        <v>18213</v>
      </c>
      <c r="G11788">
        <v>15867</v>
      </c>
      <c r="H11788">
        <v>0.87119090759347717</v>
      </c>
      <c r="I11788" t="str">
        <f>VLOOKUP($B11788&amp;$E11788,'Employee List'!$A:$E,5,0)</f>
        <v>E-1272</v>
      </c>
    </row>
    <row r="11789" spans="1:9" x14ac:dyDescent="0.35">
      <c r="A11789" t="s">
        <v>1257</v>
      </c>
      <c r="B11789" t="s">
        <v>197</v>
      </c>
      <c r="C11789" t="s">
        <v>377</v>
      </c>
      <c r="D11789" t="s">
        <v>1275</v>
      </c>
      <c r="E11789" t="s">
        <v>29</v>
      </c>
      <c r="F11789">
        <v>7032</v>
      </c>
      <c r="G11789">
        <v>7107</v>
      </c>
      <c r="H11789">
        <v>1.0106655290102389</v>
      </c>
      <c r="I11789" t="str">
        <f>VLOOKUP($B11789&amp;$E11789,'Employee List'!$A:$E,5,0)</f>
        <v>E-1272</v>
      </c>
    </row>
    <row r="11790" spans="1:9" x14ac:dyDescent="0.35">
      <c r="A11790" t="s">
        <v>1257</v>
      </c>
      <c r="B11790" t="s">
        <v>197</v>
      </c>
      <c r="C11790" t="s">
        <v>377</v>
      </c>
      <c r="D11790" t="s">
        <v>1275</v>
      </c>
      <c r="E11790" t="s">
        <v>30</v>
      </c>
      <c r="F11790">
        <v>4957</v>
      </c>
      <c r="G11790">
        <v>12189</v>
      </c>
      <c r="H11790">
        <v>2.458946943715957</v>
      </c>
      <c r="I11790" t="str">
        <f>VLOOKUP($B11790&amp;$E11790,'Employee List'!$A:$E,5,0)</f>
        <v>E-1272</v>
      </c>
    </row>
    <row r="11791" spans="1:9" x14ac:dyDescent="0.35">
      <c r="A11791" t="s">
        <v>1257</v>
      </c>
      <c r="B11791" t="s">
        <v>197</v>
      </c>
      <c r="C11791" t="s">
        <v>377</v>
      </c>
      <c r="D11791" t="s">
        <v>1275</v>
      </c>
      <c r="E11791" t="s">
        <v>31</v>
      </c>
      <c r="F11791">
        <v>7757</v>
      </c>
      <c r="G11791">
        <v>5201</v>
      </c>
      <c r="H11791">
        <v>0.67049116926646901</v>
      </c>
      <c r="I11791" t="str">
        <f>VLOOKUP($B11791&amp;$E11791,'Employee List'!$A:$E,5,0)</f>
        <v>E-1272</v>
      </c>
    </row>
    <row r="11792" spans="1:9" x14ac:dyDescent="0.35">
      <c r="A11792" t="s">
        <v>1257</v>
      </c>
      <c r="B11792" t="s">
        <v>197</v>
      </c>
      <c r="C11792" t="s">
        <v>377</v>
      </c>
      <c r="D11792" t="s">
        <v>1276</v>
      </c>
      <c r="E11792" t="s">
        <v>29</v>
      </c>
      <c r="F11792">
        <v>2251</v>
      </c>
      <c r="G11792">
        <v>5645</v>
      </c>
      <c r="H11792">
        <v>2.5077743225233231</v>
      </c>
      <c r="I11792" t="str">
        <f>VLOOKUP($B11792&amp;$E11792,'Employee List'!$A:$E,5,0)</f>
        <v>E-1272</v>
      </c>
    </row>
    <row r="11793" spans="1:9" x14ac:dyDescent="0.35">
      <c r="A11793" t="s">
        <v>1257</v>
      </c>
      <c r="B11793" t="s">
        <v>197</v>
      </c>
      <c r="C11793" t="s">
        <v>377</v>
      </c>
      <c r="D11793" t="s">
        <v>1276</v>
      </c>
      <c r="E11793" t="s">
        <v>30</v>
      </c>
      <c r="F11793">
        <v>5780</v>
      </c>
      <c r="G11793">
        <v>5180</v>
      </c>
      <c r="H11793">
        <v>0.89619377162629754</v>
      </c>
      <c r="I11793" t="str">
        <f>VLOOKUP($B11793&amp;$E11793,'Employee List'!$A:$E,5,0)</f>
        <v>E-1272</v>
      </c>
    </row>
    <row r="11794" spans="1:9" x14ac:dyDescent="0.35">
      <c r="A11794" t="s">
        <v>1257</v>
      </c>
      <c r="B11794" t="s">
        <v>197</v>
      </c>
      <c r="C11794" t="s">
        <v>377</v>
      </c>
      <c r="D11794" t="s">
        <v>1276</v>
      </c>
      <c r="E11794" t="s">
        <v>31</v>
      </c>
      <c r="F11794">
        <v>3478</v>
      </c>
      <c r="G11794">
        <v>4958</v>
      </c>
      <c r="H11794">
        <v>1.425531914893617</v>
      </c>
      <c r="I11794" t="str">
        <f>VLOOKUP($B11794&amp;$E11794,'Employee List'!$A:$E,5,0)</f>
        <v>E-1272</v>
      </c>
    </row>
    <row r="11795" spans="1:9" x14ac:dyDescent="0.35">
      <c r="A11795" t="s">
        <v>1257</v>
      </c>
      <c r="B11795" t="s">
        <v>197</v>
      </c>
      <c r="C11795" t="s">
        <v>377</v>
      </c>
      <c r="D11795" t="s">
        <v>1277</v>
      </c>
      <c r="E11795" t="s">
        <v>29</v>
      </c>
      <c r="F11795">
        <v>11604</v>
      </c>
      <c r="G11795">
        <v>12481</v>
      </c>
      <c r="H11795">
        <v>1.0755773871078937</v>
      </c>
      <c r="I11795" t="str">
        <f>VLOOKUP($B11795&amp;$E11795,'Employee List'!$A:$E,5,0)</f>
        <v>E-1272</v>
      </c>
    </row>
    <row r="11796" spans="1:9" x14ac:dyDescent="0.35">
      <c r="A11796" t="s">
        <v>1257</v>
      </c>
      <c r="B11796" t="s">
        <v>197</v>
      </c>
      <c r="C11796" t="s">
        <v>377</v>
      </c>
      <c r="D11796" t="s">
        <v>1277</v>
      </c>
      <c r="E11796" t="s">
        <v>30</v>
      </c>
      <c r="F11796">
        <v>10467</v>
      </c>
      <c r="G11796">
        <v>13032</v>
      </c>
      <c r="H11796">
        <v>1.2450558899398108</v>
      </c>
      <c r="I11796" t="str">
        <f>VLOOKUP($B11796&amp;$E11796,'Employee List'!$A:$E,5,0)</f>
        <v>E-1272</v>
      </c>
    </row>
    <row r="11797" spans="1:9" x14ac:dyDescent="0.35">
      <c r="A11797" t="s">
        <v>1257</v>
      </c>
      <c r="B11797" t="s">
        <v>197</v>
      </c>
      <c r="C11797" t="s">
        <v>377</v>
      </c>
      <c r="D11797" t="s">
        <v>1277</v>
      </c>
      <c r="E11797" t="s">
        <v>31</v>
      </c>
      <c r="F11797">
        <v>9479</v>
      </c>
      <c r="G11797">
        <v>8421</v>
      </c>
      <c r="H11797">
        <v>0.88838485072265005</v>
      </c>
      <c r="I11797" t="str">
        <f>VLOOKUP($B11797&amp;$E11797,'Employee List'!$A:$E,5,0)</f>
        <v>E-1272</v>
      </c>
    </row>
    <row r="11798" spans="1:9" x14ac:dyDescent="0.35">
      <c r="A11798" t="s">
        <v>1257</v>
      </c>
      <c r="B11798" t="s">
        <v>197</v>
      </c>
      <c r="C11798" t="s">
        <v>377</v>
      </c>
      <c r="D11798" t="s">
        <v>1278</v>
      </c>
      <c r="E11798" t="s">
        <v>29</v>
      </c>
      <c r="F11798">
        <v>2376</v>
      </c>
      <c r="G11798">
        <v>7580</v>
      </c>
      <c r="H11798">
        <v>3.1902356902356903</v>
      </c>
      <c r="I11798" t="str">
        <f>VLOOKUP($B11798&amp;$E11798,'Employee List'!$A:$E,5,0)</f>
        <v>E-1272</v>
      </c>
    </row>
    <row r="11799" spans="1:9" x14ac:dyDescent="0.35">
      <c r="A11799" t="s">
        <v>1257</v>
      </c>
      <c r="B11799" t="s">
        <v>197</v>
      </c>
      <c r="C11799" t="s">
        <v>377</v>
      </c>
      <c r="D11799" t="s">
        <v>1278</v>
      </c>
      <c r="E11799" t="s">
        <v>30</v>
      </c>
      <c r="F11799">
        <v>2225</v>
      </c>
      <c r="G11799">
        <v>5952</v>
      </c>
      <c r="H11799">
        <v>2.675056179775281</v>
      </c>
      <c r="I11799" t="str">
        <f>VLOOKUP($B11799&amp;$E11799,'Employee List'!$A:$E,5,0)</f>
        <v>E-1272</v>
      </c>
    </row>
    <row r="11800" spans="1:9" x14ac:dyDescent="0.35">
      <c r="A11800" t="s">
        <v>1257</v>
      </c>
      <c r="B11800" t="s">
        <v>197</v>
      </c>
      <c r="C11800" t="s">
        <v>377</v>
      </c>
      <c r="D11800" t="s">
        <v>1278</v>
      </c>
      <c r="E11800" t="s">
        <v>31</v>
      </c>
      <c r="F11800">
        <v>3450</v>
      </c>
      <c r="G11800">
        <v>5276</v>
      </c>
      <c r="H11800">
        <v>1.5292753623188406</v>
      </c>
      <c r="I11800" t="str">
        <f>VLOOKUP($B11800&amp;$E11800,'Employee List'!$A:$E,5,0)</f>
        <v>E-1272</v>
      </c>
    </row>
    <row r="11801" spans="1:9" x14ac:dyDescent="0.35">
      <c r="A11801" t="s">
        <v>1257</v>
      </c>
      <c r="B11801" t="s">
        <v>197</v>
      </c>
      <c r="C11801" t="s">
        <v>377</v>
      </c>
      <c r="D11801" t="s">
        <v>1279</v>
      </c>
      <c r="E11801" t="s">
        <v>29</v>
      </c>
      <c r="F11801">
        <v>2929</v>
      </c>
      <c r="G11801">
        <v>4865</v>
      </c>
      <c r="H11801">
        <v>1.6609764424718334</v>
      </c>
      <c r="I11801" t="str">
        <f>VLOOKUP($B11801&amp;$E11801,'Employee List'!$A:$E,5,0)</f>
        <v>E-1272</v>
      </c>
    </row>
    <row r="11802" spans="1:9" x14ac:dyDescent="0.35">
      <c r="A11802" t="s">
        <v>1257</v>
      </c>
      <c r="B11802" t="s">
        <v>197</v>
      </c>
      <c r="C11802" t="s">
        <v>377</v>
      </c>
      <c r="D11802" t="s">
        <v>1279</v>
      </c>
      <c r="E11802" t="s">
        <v>30</v>
      </c>
      <c r="F11802">
        <v>2936</v>
      </c>
      <c r="G11802">
        <v>4150</v>
      </c>
      <c r="H11802">
        <v>1.4134877384196185</v>
      </c>
      <c r="I11802" t="str">
        <f>VLOOKUP($B11802&amp;$E11802,'Employee List'!$A:$E,5,0)</f>
        <v>E-1272</v>
      </c>
    </row>
    <row r="11803" spans="1:9" x14ac:dyDescent="0.35">
      <c r="A11803" t="s">
        <v>1257</v>
      </c>
      <c r="B11803" t="s">
        <v>197</v>
      </c>
      <c r="C11803" t="s">
        <v>377</v>
      </c>
      <c r="D11803" t="s">
        <v>1279</v>
      </c>
      <c r="E11803" t="s">
        <v>31</v>
      </c>
      <c r="F11803">
        <v>1315</v>
      </c>
      <c r="G11803">
        <v>3604</v>
      </c>
      <c r="H11803">
        <v>2.7406844106463879</v>
      </c>
      <c r="I11803" t="str">
        <f>VLOOKUP($B11803&amp;$E11803,'Employee List'!$A:$E,5,0)</f>
        <v>E-1272</v>
      </c>
    </row>
    <row r="11804" spans="1:9" x14ac:dyDescent="0.35">
      <c r="A11804" t="s">
        <v>1257</v>
      </c>
      <c r="B11804" t="s">
        <v>197</v>
      </c>
      <c r="C11804" t="s">
        <v>377</v>
      </c>
      <c r="D11804" t="s">
        <v>1280</v>
      </c>
      <c r="E11804" t="s">
        <v>29</v>
      </c>
      <c r="F11804">
        <v>7235</v>
      </c>
      <c r="G11804">
        <v>5630</v>
      </c>
      <c r="H11804">
        <v>0.77816171389080857</v>
      </c>
      <c r="I11804" t="str">
        <f>VLOOKUP($B11804&amp;$E11804,'Employee List'!$A:$E,5,0)</f>
        <v>E-1272</v>
      </c>
    </row>
    <row r="11805" spans="1:9" x14ac:dyDescent="0.35">
      <c r="A11805" t="s">
        <v>1257</v>
      </c>
      <c r="B11805" t="s">
        <v>197</v>
      </c>
      <c r="C11805" t="s">
        <v>377</v>
      </c>
      <c r="D11805" t="s">
        <v>1280</v>
      </c>
      <c r="E11805" t="s">
        <v>30</v>
      </c>
      <c r="F11805">
        <v>4168</v>
      </c>
      <c r="G11805">
        <v>5994</v>
      </c>
      <c r="H11805">
        <v>1.4380998080614202</v>
      </c>
      <c r="I11805" t="str">
        <f>VLOOKUP($B11805&amp;$E11805,'Employee List'!$A:$E,5,0)</f>
        <v>E-1272</v>
      </c>
    </row>
    <row r="11806" spans="1:9" x14ac:dyDescent="0.35">
      <c r="A11806" t="s">
        <v>1257</v>
      </c>
      <c r="B11806" t="s">
        <v>197</v>
      </c>
      <c r="C11806" t="s">
        <v>377</v>
      </c>
      <c r="D11806" t="s">
        <v>1280</v>
      </c>
      <c r="E11806" t="s">
        <v>31</v>
      </c>
      <c r="F11806">
        <v>7740</v>
      </c>
      <c r="G11806">
        <v>2393</v>
      </c>
      <c r="H11806">
        <v>0.30917312661498708</v>
      </c>
      <c r="I11806" t="str">
        <f>VLOOKUP($B11806&amp;$E11806,'Employee List'!$A:$E,5,0)</f>
        <v>E-1272</v>
      </c>
    </row>
    <row r="11807" spans="1:9" x14ac:dyDescent="0.35">
      <c r="A11807" t="s">
        <v>1257</v>
      </c>
      <c r="B11807" t="s">
        <v>197</v>
      </c>
      <c r="C11807" t="s">
        <v>377</v>
      </c>
      <c r="D11807" t="s">
        <v>1262</v>
      </c>
      <c r="E11807" t="s">
        <v>29</v>
      </c>
      <c r="F11807">
        <v>37725</v>
      </c>
      <c r="G11807">
        <v>20706</v>
      </c>
      <c r="H11807">
        <v>0.54886679920477133</v>
      </c>
      <c r="I11807" t="str">
        <f>VLOOKUP($B11807&amp;$E11807,'Employee List'!$A:$E,5,0)</f>
        <v>E-1272</v>
      </c>
    </row>
    <row r="11808" spans="1:9" x14ac:dyDescent="0.35">
      <c r="A11808" t="s">
        <v>1257</v>
      </c>
      <c r="B11808" t="s">
        <v>197</v>
      </c>
      <c r="C11808" t="s">
        <v>377</v>
      </c>
      <c r="D11808" t="s">
        <v>1262</v>
      </c>
      <c r="E11808" t="s">
        <v>30</v>
      </c>
      <c r="F11808">
        <v>34751</v>
      </c>
      <c r="G11808">
        <v>17861</v>
      </c>
      <c r="H11808">
        <v>0.51397082098356883</v>
      </c>
      <c r="I11808" t="str">
        <f>VLOOKUP($B11808&amp;$E11808,'Employee List'!$A:$E,5,0)</f>
        <v>E-1272</v>
      </c>
    </row>
    <row r="11809" spans="1:9" x14ac:dyDescent="0.35">
      <c r="A11809" t="s">
        <v>1257</v>
      </c>
      <c r="B11809" t="s">
        <v>197</v>
      </c>
      <c r="C11809" t="s">
        <v>377</v>
      </c>
      <c r="D11809" t="s">
        <v>1262</v>
      </c>
      <c r="E11809" t="s">
        <v>31</v>
      </c>
      <c r="F11809">
        <v>35989</v>
      </c>
      <c r="G11809">
        <v>27626</v>
      </c>
      <c r="H11809">
        <v>0.76762344049570708</v>
      </c>
      <c r="I11809" t="str">
        <f>VLOOKUP($B11809&amp;$E11809,'Employee List'!$A:$E,5,0)</f>
        <v>E-1272</v>
      </c>
    </row>
    <row r="11810" spans="1:9" x14ac:dyDescent="0.35">
      <c r="A11810" t="s">
        <v>1257</v>
      </c>
      <c r="B11810" t="s">
        <v>197</v>
      </c>
      <c r="C11810" t="s">
        <v>377</v>
      </c>
      <c r="D11810" t="s">
        <v>1282</v>
      </c>
      <c r="E11810" t="s">
        <v>29</v>
      </c>
      <c r="F11810">
        <v>1333</v>
      </c>
      <c r="G11810">
        <v>4069</v>
      </c>
      <c r="H11810">
        <v>3.0525131282820706</v>
      </c>
      <c r="I11810" t="str">
        <f>VLOOKUP($B11810&amp;$E11810,'Employee List'!$A:$E,5,0)</f>
        <v>E-1272</v>
      </c>
    </row>
    <row r="11811" spans="1:9" x14ac:dyDescent="0.35">
      <c r="A11811" t="s">
        <v>1257</v>
      </c>
      <c r="B11811" t="s">
        <v>197</v>
      </c>
      <c r="C11811" t="s">
        <v>377</v>
      </c>
      <c r="D11811" t="s">
        <v>1282</v>
      </c>
      <c r="E11811" t="s">
        <v>30</v>
      </c>
      <c r="F11811">
        <v>5151</v>
      </c>
      <c r="G11811">
        <v>4791</v>
      </c>
      <c r="H11811">
        <v>0.930110658124636</v>
      </c>
      <c r="I11811" t="str">
        <f>VLOOKUP($B11811&amp;$E11811,'Employee List'!$A:$E,5,0)</f>
        <v>E-1272</v>
      </c>
    </row>
    <row r="11812" spans="1:9" x14ac:dyDescent="0.35">
      <c r="A11812" t="s">
        <v>1257</v>
      </c>
      <c r="B11812" t="s">
        <v>197</v>
      </c>
      <c r="C11812" t="s">
        <v>377</v>
      </c>
      <c r="D11812" t="s">
        <v>1282</v>
      </c>
      <c r="E11812" t="s">
        <v>31</v>
      </c>
      <c r="F11812">
        <v>3646</v>
      </c>
      <c r="G11812">
        <v>4934</v>
      </c>
      <c r="H11812">
        <v>1.3532638507953922</v>
      </c>
      <c r="I11812" t="str">
        <f>VLOOKUP($B11812&amp;$E11812,'Employee List'!$A:$E,5,0)</f>
        <v>E-1272</v>
      </c>
    </row>
    <row r="11813" spans="1:9" x14ac:dyDescent="0.35">
      <c r="A11813" t="s">
        <v>1257</v>
      </c>
      <c r="B11813" t="s">
        <v>197</v>
      </c>
      <c r="C11813" t="s">
        <v>377</v>
      </c>
      <c r="D11813" t="s">
        <v>1281</v>
      </c>
      <c r="E11813" t="s">
        <v>29</v>
      </c>
      <c r="F11813">
        <v>4251</v>
      </c>
      <c r="G11813">
        <v>2540</v>
      </c>
      <c r="H11813">
        <v>0.59750646906610205</v>
      </c>
      <c r="I11813" t="str">
        <f>VLOOKUP($B11813&amp;$E11813,'Employee List'!$A:$E,5,0)</f>
        <v>E-1272</v>
      </c>
    </row>
    <row r="11814" spans="1:9" x14ac:dyDescent="0.35">
      <c r="A11814" t="s">
        <v>1257</v>
      </c>
      <c r="B11814" t="s">
        <v>197</v>
      </c>
      <c r="C11814" t="s">
        <v>377</v>
      </c>
      <c r="D11814" t="s">
        <v>1281</v>
      </c>
      <c r="E11814" t="s">
        <v>30</v>
      </c>
      <c r="F11814">
        <v>2346</v>
      </c>
      <c r="G11814">
        <v>5586</v>
      </c>
      <c r="H11814">
        <v>2.3810741687979537</v>
      </c>
      <c r="I11814" t="str">
        <f>VLOOKUP($B11814&amp;$E11814,'Employee List'!$A:$E,5,0)</f>
        <v>E-1272</v>
      </c>
    </row>
    <row r="11815" spans="1:9" x14ac:dyDescent="0.35">
      <c r="A11815" t="s">
        <v>1257</v>
      </c>
      <c r="B11815" t="s">
        <v>197</v>
      </c>
      <c r="C11815" t="s">
        <v>377</v>
      </c>
      <c r="D11815" t="s">
        <v>1281</v>
      </c>
      <c r="E11815" t="s">
        <v>31</v>
      </c>
      <c r="F11815">
        <v>2979</v>
      </c>
      <c r="G11815">
        <v>6950</v>
      </c>
      <c r="H11815">
        <v>2.3329976502181942</v>
      </c>
      <c r="I11815" t="str">
        <f>VLOOKUP($B11815&amp;$E11815,'Employee List'!$A:$E,5,0)</f>
        <v>E-1272</v>
      </c>
    </row>
    <row r="11816" spans="1:9" x14ac:dyDescent="0.35">
      <c r="A11816" t="s">
        <v>1257</v>
      </c>
      <c r="B11816" t="s">
        <v>198</v>
      </c>
      <c r="C11816" t="s">
        <v>377</v>
      </c>
      <c r="D11816" t="s">
        <v>1274</v>
      </c>
      <c r="E11816" t="s">
        <v>29</v>
      </c>
      <c r="F11816">
        <v>20549</v>
      </c>
      <c r="G11816">
        <v>17536</v>
      </c>
      <c r="H11816">
        <v>0.85337486009051533</v>
      </c>
      <c r="I11816" t="str">
        <f>VLOOKUP($B11816&amp;$E11816,'Employee List'!$A:$E,5,0)</f>
        <v>E-1273</v>
      </c>
    </row>
    <row r="11817" spans="1:9" x14ac:dyDescent="0.35">
      <c r="A11817" t="s">
        <v>1257</v>
      </c>
      <c r="B11817" t="s">
        <v>198</v>
      </c>
      <c r="C11817" t="s">
        <v>377</v>
      </c>
      <c r="D11817" t="s">
        <v>1274</v>
      </c>
      <c r="E11817" t="s">
        <v>30</v>
      </c>
      <c r="F11817">
        <v>21924</v>
      </c>
      <c r="G11817">
        <v>22803</v>
      </c>
      <c r="H11817">
        <v>1.0400930487137383</v>
      </c>
      <c r="I11817" t="str">
        <f>VLOOKUP($B11817&amp;$E11817,'Employee List'!$A:$E,5,0)</f>
        <v>E-1273</v>
      </c>
    </row>
    <row r="11818" spans="1:9" x14ac:dyDescent="0.35">
      <c r="A11818" t="s">
        <v>1257</v>
      </c>
      <c r="B11818" t="s">
        <v>198</v>
      </c>
      <c r="C11818" t="s">
        <v>377</v>
      </c>
      <c r="D11818" t="s">
        <v>1274</v>
      </c>
      <c r="E11818" t="s">
        <v>31</v>
      </c>
      <c r="F11818">
        <v>22090</v>
      </c>
      <c r="G11818">
        <v>19424</v>
      </c>
      <c r="H11818">
        <v>0.8793119058397465</v>
      </c>
      <c r="I11818" t="str">
        <f>VLOOKUP($B11818&amp;$E11818,'Employee List'!$A:$E,5,0)</f>
        <v>E-1273</v>
      </c>
    </row>
    <row r="11819" spans="1:9" x14ac:dyDescent="0.35">
      <c r="A11819" t="s">
        <v>1257</v>
      </c>
      <c r="B11819" t="s">
        <v>198</v>
      </c>
      <c r="C11819" t="s">
        <v>377</v>
      </c>
      <c r="D11819" t="s">
        <v>1263</v>
      </c>
      <c r="E11819" t="s">
        <v>29</v>
      </c>
      <c r="F11819">
        <v>4956</v>
      </c>
      <c r="G11819">
        <v>2572</v>
      </c>
      <c r="H11819">
        <v>0.51896690879741725</v>
      </c>
      <c r="I11819" t="str">
        <f>VLOOKUP($B11819&amp;$E11819,'Employee List'!$A:$E,5,0)</f>
        <v>E-1273</v>
      </c>
    </row>
    <row r="11820" spans="1:9" x14ac:dyDescent="0.35">
      <c r="A11820" t="s">
        <v>1257</v>
      </c>
      <c r="B11820" t="s">
        <v>198</v>
      </c>
      <c r="C11820" t="s">
        <v>377</v>
      </c>
      <c r="D11820" t="s">
        <v>1263</v>
      </c>
      <c r="E11820" t="s">
        <v>30</v>
      </c>
      <c r="F11820">
        <v>4377</v>
      </c>
      <c r="G11820">
        <v>1918</v>
      </c>
      <c r="H11820">
        <v>0.43819968014621885</v>
      </c>
      <c r="I11820" t="str">
        <f>VLOOKUP($B11820&amp;$E11820,'Employee List'!$A:$E,5,0)</f>
        <v>E-1273</v>
      </c>
    </row>
    <row r="11821" spans="1:9" x14ac:dyDescent="0.35">
      <c r="A11821" t="s">
        <v>1257</v>
      </c>
      <c r="B11821" t="s">
        <v>198</v>
      </c>
      <c r="C11821" t="s">
        <v>377</v>
      </c>
      <c r="D11821" t="s">
        <v>1263</v>
      </c>
      <c r="E11821" t="s">
        <v>31</v>
      </c>
      <c r="F11821">
        <v>3845</v>
      </c>
      <c r="G11821">
        <v>5122</v>
      </c>
      <c r="H11821">
        <v>1.3321196358907672</v>
      </c>
      <c r="I11821" t="str">
        <f>VLOOKUP($B11821&amp;$E11821,'Employee List'!$A:$E,5,0)</f>
        <v>E-1273</v>
      </c>
    </row>
    <row r="11822" spans="1:9" x14ac:dyDescent="0.35">
      <c r="A11822" t="s">
        <v>1257</v>
      </c>
      <c r="B11822" t="s">
        <v>198</v>
      </c>
      <c r="C11822" t="s">
        <v>377</v>
      </c>
      <c r="D11822" t="s">
        <v>1264</v>
      </c>
      <c r="E11822" t="s">
        <v>29</v>
      </c>
      <c r="F11822">
        <v>6507</v>
      </c>
      <c r="G11822">
        <v>2880</v>
      </c>
      <c r="H11822">
        <v>0.44260027662517287</v>
      </c>
      <c r="I11822" t="str">
        <f>VLOOKUP($B11822&amp;$E11822,'Employee List'!$A:$E,5,0)</f>
        <v>E-1273</v>
      </c>
    </row>
    <row r="11823" spans="1:9" x14ac:dyDescent="0.35">
      <c r="A11823" t="s">
        <v>1257</v>
      </c>
      <c r="B11823" t="s">
        <v>198</v>
      </c>
      <c r="C11823" t="s">
        <v>377</v>
      </c>
      <c r="D11823" t="s">
        <v>1264</v>
      </c>
      <c r="E11823" t="s">
        <v>30</v>
      </c>
      <c r="F11823">
        <v>5219</v>
      </c>
      <c r="G11823">
        <v>3143</v>
      </c>
      <c r="H11823">
        <v>0.60222264801686143</v>
      </c>
      <c r="I11823" t="str">
        <f>VLOOKUP($B11823&amp;$E11823,'Employee List'!$A:$E,5,0)</f>
        <v>E-1273</v>
      </c>
    </row>
    <row r="11824" spans="1:9" x14ac:dyDescent="0.35">
      <c r="A11824" t="s">
        <v>1257</v>
      </c>
      <c r="B11824" t="s">
        <v>198</v>
      </c>
      <c r="C11824" t="s">
        <v>377</v>
      </c>
      <c r="D11824" t="s">
        <v>1264</v>
      </c>
      <c r="E11824" t="s">
        <v>31</v>
      </c>
      <c r="F11824">
        <v>6275</v>
      </c>
      <c r="G11824">
        <v>3588</v>
      </c>
      <c r="H11824">
        <v>0.57179282868525894</v>
      </c>
      <c r="I11824" t="str">
        <f>VLOOKUP($B11824&amp;$E11824,'Employee List'!$A:$E,5,0)</f>
        <v>E-1273</v>
      </c>
    </row>
    <row r="11825" spans="1:9" x14ac:dyDescent="0.35">
      <c r="A11825" t="s">
        <v>1257</v>
      </c>
      <c r="B11825" t="s">
        <v>198</v>
      </c>
      <c r="C11825" t="s">
        <v>377</v>
      </c>
      <c r="D11825" t="s">
        <v>1265</v>
      </c>
      <c r="E11825" t="s">
        <v>29</v>
      </c>
      <c r="F11825">
        <v>2094</v>
      </c>
      <c r="G11825">
        <v>5525</v>
      </c>
      <c r="H11825">
        <v>2.6384909264565426</v>
      </c>
      <c r="I11825" t="str">
        <f>VLOOKUP($B11825&amp;$E11825,'Employee List'!$A:$E,5,0)</f>
        <v>E-1273</v>
      </c>
    </row>
    <row r="11826" spans="1:9" x14ac:dyDescent="0.35">
      <c r="A11826" t="s">
        <v>1257</v>
      </c>
      <c r="B11826" t="s">
        <v>198</v>
      </c>
      <c r="C11826" t="s">
        <v>377</v>
      </c>
      <c r="D11826" t="s">
        <v>1265</v>
      </c>
      <c r="E11826" t="s">
        <v>30</v>
      </c>
      <c r="F11826">
        <v>4169</v>
      </c>
      <c r="G11826">
        <v>10107</v>
      </c>
      <c r="H11826">
        <v>2.4243223794674984</v>
      </c>
      <c r="I11826" t="str">
        <f>VLOOKUP($B11826&amp;$E11826,'Employee List'!$A:$E,5,0)</f>
        <v>E-1273</v>
      </c>
    </row>
    <row r="11827" spans="1:9" x14ac:dyDescent="0.35">
      <c r="A11827" t="s">
        <v>1257</v>
      </c>
      <c r="B11827" t="s">
        <v>198</v>
      </c>
      <c r="C11827" t="s">
        <v>377</v>
      </c>
      <c r="D11827" t="s">
        <v>1265</v>
      </c>
      <c r="E11827" t="s">
        <v>31</v>
      </c>
      <c r="F11827">
        <v>2853</v>
      </c>
      <c r="G11827">
        <v>4601</v>
      </c>
      <c r="H11827">
        <v>1.6126883981773572</v>
      </c>
      <c r="I11827" t="str">
        <f>VLOOKUP($B11827&amp;$E11827,'Employee List'!$A:$E,5,0)</f>
        <v>E-1273</v>
      </c>
    </row>
    <row r="11828" spans="1:9" x14ac:dyDescent="0.35">
      <c r="A11828" t="s">
        <v>1257</v>
      </c>
      <c r="B11828" t="s">
        <v>198</v>
      </c>
      <c r="C11828" t="s">
        <v>377</v>
      </c>
      <c r="D11828" t="s">
        <v>1260</v>
      </c>
      <c r="E11828" t="s">
        <v>29</v>
      </c>
      <c r="F11828">
        <v>45443</v>
      </c>
      <c r="G11828">
        <v>29579</v>
      </c>
      <c r="H11828">
        <v>0.65090332944567919</v>
      </c>
      <c r="I11828" t="str">
        <f>VLOOKUP($B11828&amp;$E11828,'Employee List'!$A:$E,5,0)</f>
        <v>E-1273</v>
      </c>
    </row>
    <row r="11829" spans="1:9" x14ac:dyDescent="0.35">
      <c r="A11829" t="s">
        <v>1257</v>
      </c>
      <c r="B11829" t="s">
        <v>198</v>
      </c>
      <c r="C11829" t="s">
        <v>377</v>
      </c>
      <c r="D11829" t="s">
        <v>1260</v>
      </c>
      <c r="E11829" t="s">
        <v>30</v>
      </c>
      <c r="F11829">
        <v>43827</v>
      </c>
      <c r="G11829">
        <v>30843</v>
      </c>
      <c r="H11829">
        <v>0.70374426723252792</v>
      </c>
      <c r="I11829" t="str">
        <f>VLOOKUP($B11829&amp;$E11829,'Employee List'!$A:$E,5,0)</f>
        <v>E-1273</v>
      </c>
    </row>
    <row r="11830" spans="1:9" x14ac:dyDescent="0.35">
      <c r="A11830" t="s">
        <v>1257</v>
      </c>
      <c r="B11830" t="s">
        <v>198</v>
      </c>
      <c r="C11830" t="s">
        <v>377</v>
      </c>
      <c r="D11830" t="s">
        <v>1260</v>
      </c>
      <c r="E11830" t="s">
        <v>31</v>
      </c>
      <c r="F11830">
        <v>49642</v>
      </c>
      <c r="G11830">
        <v>66309</v>
      </c>
      <c r="H11830">
        <v>1.3357439265138391</v>
      </c>
      <c r="I11830" t="str">
        <f>VLOOKUP($B11830&amp;$E11830,'Employee List'!$A:$E,5,0)</f>
        <v>E-1273</v>
      </c>
    </row>
    <row r="11831" spans="1:9" x14ac:dyDescent="0.35">
      <c r="A11831" t="s">
        <v>1257</v>
      </c>
      <c r="B11831" t="s">
        <v>198</v>
      </c>
      <c r="C11831" t="s">
        <v>377</v>
      </c>
      <c r="D11831" t="s">
        <v>1261</v>
      </c>
      <c r="E11831" t="s">
        <v>29</v>
      </c>
      <c r="F11831">
        <v>17464</v>
      </c>
      <c r="G11831">
        <v>23975</v>
      </c>
      <c r="H11831">
        <v>1.3728240952817223</v>
      </c>
      <c r="I11831" t="str">
        <f>VLOOKUP($B11831&amp;$E11831,'Employee List'!$A:$E,5,0)</f>
        <v>E-1273</v>
      </c>
    </row>
    <row r="11832" spans="1:9" x14ac:dyDescent="0.35">
      <c r="A11832" t="s">
        <v>1257</v>
      </c>
      <c r="B11832" t="s">
        <v>198</v>
      </c>
      <c r="C11832" t="s">
        <v>377</v>
      </c>
      <c r="D11832" t="s">
        <v>1261</v>
      </c>
      <c r="E11832" t="s">
        <v>30</v>
      </c>
      <c r="F11832">
        <v>16840</v>
      </c>
      <c r="G11832">
        <v>27387</v>
      </c>
      <c r="H11832">
        <v>1.6263064133016627</v>
      </c>
      <c r="I11832" t="str">
        <f>VLOOKUP($B11832&amp;$E11832,'Employee List'!$A:$E,5,0)</f>
        <v>E-1273</v>
      </c>
    </row>
    <row r="11833" spans="1:9" x14ac:dyDescent="0.35">
      <c r="A11833" t="s">
        <v>1257</v>
      </c>
      <c r="B11833" t="s">
        <v>198</v>
      </c>
      <c r="C11833" t="s">
        <v>377</v>
      </c>
      <c r="D11833" t="s">
        <v>1261</v>
      </c>
      <c r="E11833" t="s">
        <v>31</v>
      </c>
      <c r="F11833">
        <v>20285</v>
      </c>
      <c r="G11833">
        <v>17941</v>
      </c>
      <c r="H11833">
        <v>0.88444663544490998</v>
      </c>
      <c r="I11833" t="str">
        <f>VLOOKUP($B11833&amp;$E11833,'Employee List'!$A:$E,5,0)</f>
        <v>E-1273</v>
      </c>
    </row>
    <row r="11834" spans="1:9" x14ac:dyDescent="0.35">
      <c r="A11834" t="s">
        <v>1257</v>
      </c>
      <c r="B11834" t="s">
        <v>198</v>
      </c>
      <c r="C11834" t="s">
        <v>377</v>
      </c>
      <c r="D11834" t="s">
        <v>1266</v>
      </c>
      <c r="E11834" t="s">
        <v>29</v>
      </c>
      <c r="F11834">
        <v>22623</v>
      </c>
      <c r="G11834">
        <v>21380</v>
      </c>
      <c r="H11834">
        <v>0.94505591654510901</v>
      </c>
      <c r="I11834" t="str">
        <f>VLOOKUP($B11834&amp;$E11834,'Employee List'!$A:$E,5,0)</f>
        <v>E-1273</v>
      </c>
    </row>
    <row r="11835" spans="1:9" x14ac:dyDescent="0.35">
      <c r="A11835" t="s">
        <v>1257</v>
      </c>
      <c r="B11835" t="s">
        <v>198</v>
      </c>
      <c r="C11835" t="s">
        <v>377</v>
      </c>
      <c r="D11835" t="s">
        <v>1266</v>
      </c>
      <c r="E11835" t="s">
        <v>30</v>
      </c>
      <c r="F11835">
        <v>25152</v>
      </c>
      <c r="G11835">
        <v>24838</v>
      </c>
      <c r="H11835">
        <v>0.98751590330788808</v>
      </c>
      <c r="I11835" t="str">
        <f>VLOOKUP($B11835&amp;$E11835,'Employee List'!$A:$E,5,0)</f>
        <v>E-1273</v>
      </c>
    </row>
    <row r="11836" spans="1:9" x14ac:dyDescent="0.35">
      <c r="A11836" t="s">
        <v>1257</v>
      </c>
      <c r="B11836" t="s">
        <v>198</v>
      </c>
      <c r="C11836" t="s">
        <v>377</v>
      </c>
      <c r="D11836" t="s">
        <v>1266</v>
      </c>
      <c r="E11836" t="s">
        <v>31</v>
      </c>
      <c r="F11836">
        <v>27050</v>
      </c>
      <c r="G11836">
        <v>14283</v>
      </c>
      <c r="H11836">
        <v>0.52802218114602584</v>
      </c>
      <c r="I11836" t="str">
        <f>VLOOKUP($B11836&amp;$E11836,'Employee List'!$A:$E,5,0)</f>
        <v>E-1273</v>
      </c>
    </row>
    <row r="11837" spans="1:9" x14ac:dyDescent="0.35">
      <c r="A11837" t="s">
        <v>1257</v>
      </c>
      <c r="B11837" t="s">
        <v>198</v>
      </c>
      <c r="C11837" t="s">
        <v>377</v>
      </c>
      <c r="D11837" t="s">
        <v>1267</v>
      </c>
      <c r="E11837" t="s">
        <v>29</v>
      </c>
      <c r="F11837">
        <v>33245</v>
      </c>
      <c r="G11837">
        <v>30761</v>
      </c>
      <c r="H11837">
        <v>0.92528199729282601</v>
      </c>
      <c r="I11837" t="str">
        <f>VLOOKUP($B11837&amp;$E11837,'Employee List'!$A:$E,5,0)</f>
        <v>E-1273</v>
      </c>
    </row>
    <row r="11838" spans="1:9" x14ac:dyDescent="0.35">
      <c r="A11838" t="s">
        <v>1257</v>
      </c>
      <c r="B11838" t="s">
        <v>198</v>
      </c>
      <c r="C11838" t="s">
        <v>377</v>
      </c>
      <c r="D11838" t="s">
        <v>1267</v>
      </c>
      <c r="E11838" t="s">
        <v>30</v>
      </c>
      <c r="F11838">
        <v>31536</v>
      </c>
      <c r="G11838">
        <v>23915</v>
      </c>
      <c r="H11838">
        <v>0.75833967529173008</v>
      </c>
      <c r="I11838" t="str">
        <f>VLOOKUP($B11838&amp;$E11838,'Employee List'!$A:$E,5,0)</f>
        <v>E-1273</v>
      </c>
    </row>
    <row r="11839" spans="1:9" x14ac:dyDescent="0.35">
      <c r="A11839" t="s">
        <v>1257</v>
      </c>
      <c r="B11839" t="s">
        <v>198</v>
      </c>
      <c r="C11839" t="s">
        <v>377</v>
      </c>
      <c r="D11839" t="s">
        <v>1267</v>
      </c>
      <c r="E11839" t="s">
        <v>31</v>
      </c>
      <c r="F11839">
        <v>32267</v>
      </c>
      <c r="G11839">
        <v>35992</v>
      </c>
      <c r="H11839">
        <v>1.1154430222828278</v>
      </c>
      <c r="I11839" t="str">
        <f>VLOOKUP($B11839&amp;$E11839,'Employee List'!$A:$E,5,0)</f>
        <v>E-1273</v>
      </c>
    </row>
    <row r="11840" spans="1:9" x14ac:dyDescent="0.35">
      <c r="A11840" t="s">
        <v>1257</v>
      </c>
      <c r="B11840" t="s">
        <v>198</v>
      </c>
      <c r="C11840" t="s">
        <v>377</v>
      </c>
      <c r="D11840" t="s">
        <v>1268</v>
      </c>
      <c r="E11840" t="s">
        <v>29</v>
      </c>
      <c r="F11840">
        <v>15238</v>
      </c>
      <c r="G11840">
        <v>6120</v>
      </c>
      <c r="H11840">
        <v>0.4016275101719386</v>
      </c>
      <c r="I11840" t="str">
        <f>VLOOKUP($B11840&amp;$E11840,'Employee List'!$A:$E,5,0)</f>
        <v>E-1273</v>
      </c>
    </row>
    <row r="11841" spans="1:9" x14ac:dyDescent="0.35">
      <c r="A11841" t="s">
        <v>1257</v>
      </c>
      <c r="B11841" t="s">
        <v>198</v>
      </c>
      <c r="C11841" t="s">
        <v>377</v>
      </c>
      <c r="D11841" t="s">
        <v>1268</v>
      </c>
      <c r="E11841" t="s">
        <v>30</v>
      </c>
      <c r="F11841">
        <v>13960</v>
      </c>
      <c r="G11841">
        <v>17950</v>
      </c>
      <c r="H11841">
        <v>1.2858166189111748</v>
      </c>
      <c r="I11841" t="str">
        <f>VLOOKUP($B11841&amp;$E11841,'Employee List'!$A:$E,5,0)</f>
        <v>E-1273</v>
      </c>
    </row>
    <row r="11842" spans="1:9" x14ac:dyDescent="0.35">
      <c r="A11842" t="s">
        <v>1257</v>
      </c>
      <c r="B11842" t="s">
        <v>198</v>
      </c>
      <c r="C11842" t="s">
        <v>377</v>
      </c>
      <c r="D11842" t="s">
        <v>1268</v>
      </c>
      <c r="E11842" t="s">
        <v>31</v>
      </c>
      <c r="F11842">
        <v>13255</v>
      </c>
      <c r="G11842">
        <v>13266</v>
      </c>
      <c r="H11842">
        <v>1.0008298755186722</v>
      </c>
      <c r="I11842" t="str">
        <f>VLOOKUP($B11842&amp;$E11842,'Employee List'!$A:$E,5,0)</f>
        <v>E-1273</v>
      </c>
    </row>
    <row r="11843" spans="1:9" x14ac:dyDescent="0.35">
      <c r="A11843" t="s">
        <v>1257</v>
      </c>
      <c r="B11843" t="s">
        <v>198</v>
      </c>
      <c r="C11843" t="s">
        <v>377</v>
      </c>
      <c r="D11843" t="s">
        <v>1269</v>
      </c>
      <c r="E11843" t="s">
        <v>29</v>
      </c>
      <c r="F11843">
        <v>1754</v>
      </c>
      <c r="G11843">
        <v>10230</v>
      </c>
      <c r="H11843">
        <v>5.8323831242873432</v>
      </c>
      <c r="I11843" t="str">
        <f>VLOOKUP($B11843&amp;$E11843,'Employee List'!$A:$E,5,0)</f>
        <v>E-1273</v>
      </c>
    </row>
    <row r="11844" spans="1:9" x14ac:dyDescent="0.35">
      <c r="A11844" t="s">
        <v>1257</v>
      </c>
      <c r="B11844" t="s">
        <v>198</v>
      </c>
      <c r="C11844" t="s">
        <v>377</v>
      </c>
      <c r="D11844" t="s">
        <v>1269</v>
      </c>
      <c r="E11844" t="s">
        <v>30</v>
      </c>
      <c r="F11844">
        <v>4803</v>
      </c>
      <c r="G11844">
        <v>13231</v>
      </c>
      <c r="H11844">
        <v>2.7547366229439931</v>
      </c>
      <c r="I11844" t="str">
        <f>VLOOKUP($B11844&amp;$E11844,'Employee List'!$A:$E,5,0)</f>
        <v>E-1273</v>
      </c>
    </row>
    <row r="11845" spans="1:9" x14ac:dyDescent="0.35">
      <c r="A11845" t="s">
        <v>1257</v>
      </c>
      <c r="B11845" t="s">
        <v>198</v>
      </c>
      <c r="C11845" t="s">
        <v>377</v>
      </c>
      <c r="D11845" t="s">
        <v>1269</v>
      </c>
      <c r="E11845" t="s">
        <v>31</v>
      </c>
      <c r="F11845">
        <v>1314</v>
      </c>
      <c r="G11845">
        <v>7930</v>
      </c>
      <c r="H11845">
        <v>6.0350076103500765</v>
      </c>
      <c r="I11845" t="str">
        <f>VLOOKUP($B11845&amp;$E11845,'Employee List'!$A:$E,5,0)</f>
        <v>E-1273</v>
      </c>
    </row>
    <row r="11846" spans="1:9" x14ac:dyDescent="0.35">
      <c r="A11846" t="s">
        <v>1257</v>
      </c>
      <c r="B11846" t="s">
        <v>198</v>
      </c>
      <c r="C11846" t="s">
        <v>377</v>
      </c>
      <c r="D11846" t="s">
        <v>1270</v>
      </c>
      <c r="E11846" t="s">
        <v>29</v>
      </c>
      <c r="F11846">
        <v>4995</v>
      </c>
      <c r="G11846">
        <v>5895</v>
      </c>
      <c r="H11846">
        <v>1.1801801801801801</v>
      </c>
      <c r="I11846" t="str">
        <f>VLOOKUP($B11846&amp;$E11846,'Employee List'!$A:$E,5,0)</f>
        <v>E-1273</v>
      </c>
    </row>
    <row r="11847" spans="1:9" x14ac:dyDescent="0.35">
      <c r="A11847" t="s">
        <v>1257</v>
      </c>
      <c r="B11847" t="s">
        <v>198</v>
      </c>
      <c r="C11847" t="s">
        <v>377</v>
      </c>
      <c r="D11847" t="s">
        <v>1270</v>
      </c>
      <c r="E11847" t="s">
        <v>30</v>
      </c>
      <c r="F11847">
        <v>2204</v>
      </c>
      <c r="G11847">
        <v>3080</v>
      </c>
      <c r="H11847">
        <v>1.3974591651542649</v>
      </c>
      <c r="I11847" t="str">
        <f>VLOOKUP($B11847&amp;$E11847,'Employee List'!$A:$E,5,0)</f>
        <v>E-1273</v>
      </c>
    </row>
    <row r="11848" spans="1:9" x14ac:dyDescent="0.35">
      <c r="A11848" t="s">
        <v>1257</v>
      </c>
      <c r="B11848" t="s">
        <v>198</v>
      </c>
      <c r="C11848" t="s">
        <v>377</v>
      </c>
      <c r="D11848" t="s">
        <v>1270</v>
      </c>
      <c r="E11848" t="s">
        <v>31</v>
      </c>
      <c r="F11848">
        <v>4450</v>
      </c>
      <c r="G11848">
        <v>4534</v>
      </c>
      <c r="H11848">
        <v>1.0188764044943821</v>
      </c>
      <c r="I11848" t="str">
        <f>VLOOKUP($B11848&amp;$E11848,'Employee List'!$A:$E,5,0)</f>
        <v>E-1273</v>
      </c>
    </row>
    <row r="11849" spans="1:9" x14ac:dyDescent="0.35">
      <c r="A11849" t="s">
        <v>1257</v>
      </c>
      <c r="B11849" t="s">
        <v>198</v>
      </c>
      <c r="C11849" t="s">
        <v>377</v>
      </c>
      <c r="D11849" t="s">
        <v>1271</v>
      </c>
      <c r="E11849" t="s">
        <v>29</v>
      </c>
      <c r="F11849">
        <v>1801</v>
      </c>
      <c r="G11849">
        <v>3093</v>
      </c>
      <c r="H11849">
        <v>1.7173792337590228</v>
      </c>
      <c r="I11849" t="str">
        <f>VLOOKUP($B11849&amp;$E11849,'Employee List'!$A:$E,5,0)</f>
        <v>E-1273</v>
      </c>
    </row>
    <row r="11850" spans="1:9" x14ac:dyDescent="0.35">
      <c r="A11850" t="s">
        <v>1257</v>
      </c>
      <c r="B11850" t="s">
        <v>198</v>
      </c>
      <c r="C11850" t="s">
        <v>377</v>
      </c>
      <c r="D11850" t="s">
        <v>1271</v>
      </c>
      <c r="E11850" t="s">
        <v>30</v>
      </c>
      <c r="F11850">
        <v>3711</v>
      </c>
      <c r="G11850">
        <v>4646</v>
      </c>
      <c r="H11850">
        <v>1.2519536513069254</v>
      </c>
      <c r="I11850" t="str">
        <f>VLOOKUP($B11850&amp;$E11850,'Employee List'!$A:$E,5,0)</f>
        <v>E-1273</v>
      </c>
    </row>
    <row r="11851" spans="1:9" x14ac:dyDescent="0.35">
      <c r="A11851" t="s">
        <v>1257</v>
      </c>
      <c r="B11851" t="s">
        <v>198</v>
      </c>
      <c r="C11851" t="s">
        <v>377</v>
      </c>
      <c r="D11851" t="s">
        <v>1271</v>
      </c>
      <c r="E11851" t="s">
        <v>31</v>
      </c>
      <c r="F11851">
        <v>1750</v>
      </c>
      <c r="G11851">
        <v>4960</v>
      </c>
      <c r="H11851">
        <v>2.8342857142857141</v>
      </c>
      <c r="I11851" t="str">
        <f>VLOOKUP($B11851&amp;$E11851,'Employee List'!$A:$E,5,0)</f>
        <v>E-1273</v>
      </c>
    </row>
    <row r="11852" spans="1:9" x14ac:dyDescent="0.35">
      <c r="A11852" t="s">
        <v>1257</v>
      </c>
      <c r="B11852" t="s">
        <v>198</v>
      </c>
      <c r="C11852" t="s">
        <v>377</v>
      </c>
      <c r="D11852" t="s">
        <v>1258</v>
      </c>
      <c r="E11852" t="s">
        <v>29</v>
      </c>
      <c r="F11852">
        <v>55341</v>
      </c>
      <c r="G11852">
        <v>71534</v>
      </c>
      <c r="H11852">
        <v>1.2926040367900833</v>
      </c>
      <c r="I11852" t="str">
        <f>VLOOKUP($B11852&amp;$E11852,'Employee List'!$A:$E,5,0)</f>
        <v>E-1273</v>
      </c>
    </row>
    <row r="11853" spans="1:9" x14ac:dyDescent="0.35">
      <c r="A11853" t="s">
        <v>1257</v>
      </c>
      <c r="B11853" t="s">
        <v>198</v>
      </c>
      <c r="C11853" t="s">
        <v>377</v>
      </c>
      <c r="D11853" t="s">
        <v>1258</v>
      </c>
      <c r="E11853" t="s">
        <v>30</v>
      </c>
      <c r="F11853">
        <v>55464</v>
      </c>
      <c r="G11853">
        <v>48068</v>
      </c>
      <c r="H11853">
        <v>0.86665224289629306</v>
      </c>
      <c r="I11853" t="str">
        <f>VLOOKUP($B11853&amp;$E11853,'Employee List'!$A:$E,5,0)</f>
        <v>E-1273</v>
      </c>
    </row>
    <row r="11854" spans="1:9" x14ac:dyDescent="0.35">
      <c r="A11854" t="s">
        <v>1257</v>
      </c>
      <c r="B11854" t="s">
        <v>198</v>
      </c>
      <c r="C11854" t="s">
        <v>377</v>
      </c>
      <c r="D11854" t="s">
        <v>1258</v>
      </c>
      <c r="E11854" t="s">
        <v>31</v>
      </c>
      <c r="F11854">
        <v>52106</v>
      </c>
      <c r="G11854">
        <v>59903</v>
      </c>
      <c r="H11854">
        <v>1.1496372778566768</v>
      </c>
      <c r="I11854" t="str">
        <f>VLOOKUP($B11854&amp;$E11854,'Employee List'!$A:$E,5,0)</f>
        <v>E-1273</v>
      </c>
    </row>
    <row r="11855" spans="1:9" x14ac:dyDescent="0.35">
      <c r="A11855" t="s">
        <v>1257</v>
      </c>
      <c r="B11855" t="s">
        <v>198</v>
      </c>
      <c r="C11855" t="s">
        <v>377</v>
      </c>
      <c r="D11855" t="s">
        <v>1272</v>
      </c>
      <c r="E11855" t="s">
        <v>29</v>
      </c>
      <c r="F11855">
        <v>10674</v>
      </c>
      <c r="G11855">
        <v>10360</v>
      </c>
      <c r="H11855">
        <v>0.97058272437699078</v>
      </c>
      <c r="I11855" t="str">
        <f>VLOOKUP($B11855&amp;$E11855,'Employee List'!$A:$E,5,0)</f>
        <v>E-1273</v>
      </c>
    </row>
    <row r="11856" spans="1:9" x14ac:dyDescent="0.35">
      <c r="A11856" t="s">
        <v>1257</v>
      </c>
      <c r="B11856" t="s">
        <v>198</v>
      </c>
      <c r="C11856" t="s">
        <v>377</v>
      </c>
      <c r="D11856" t="s">
        <v>1272</v>
      </c>
      <c r="E11856" t="s">
        <v>30</v>
      </c>
      <c r="F11856">
        <v>11115</v>
      </c>
      <c r="G11856">
        <v>11126</v>
      </c>
      <c r="H11856">
        <v>1.0009896536212326</v>
      </c>
      <c r="I11856" t="str">
        <f>VLOOKUP($B11856&amp;$E11856,'Employee List'!$A:$E,5,0)</f>
        <v>E-1273</v>
      </c>
    </row>
    <row r="11857" spans="1:9" x14ac:dyDescent="0.35">
      <c r="A11857" t="s">
        <v>1257</v>
      </c>
      <c r="B11857" t="s">
        <v>198</v>
      </c>
      <c r="C11857" t="s">
        <v>377</v>
      </c>
      <c r="D11857" t="s">
        <v>1272</v>
      </c>
      <c r="E11857" t="s">
        <v>31</v>
      </c>
      <c r="F11857">
        <v>12100</v>
      </c>
      <c r="G11857">
        <v>13300</v>
      </c>
      <c r="H11857">
        <v>1.0991735537190082</v>
      </c>
      <c r="I11857" t="str">
        <f>VLOOKUP($B11857&amp;$E11857,'Employee List'!$A:$E,5,0)</f>
        <v>E-1273</v>
      </c>
    </row>
    <row r="11858" spans="1:9" x14ac:dyDescent="0.35">
      <c r="A11858" t="s">
        <v>1257</v>
      </c>
      <c r="B11858" t="s">
        <v>198</v>
      </c>
      <c r="C11858" t="s">
        <v>377</v>
      </c>
      <c r="D11858" t="s">
        <v>1259</v>
      </c>
      <c r="E11858" t="s">
        <v>29</v>
      </c>
      <c r="F11858">
        <v>21064</v>
      </c>
      <c r="G11858">
        <v>20175</v>
      </c>
      <c r="H11858">
        <v>0.95779529054310675</v>
      </c>
      <c r="I11858" t="str">
        <f>VLOOKUP($B11858&amp;$E11858,'Employee List'!$A:$E,5,0)</f>
        <v>E-1273</v>
      </c>
    </row>
    <row r="11859" spans="1:9" x14ac:dyDescent="0.35">
      <c r="A11859" t="s">
        <v>1257</v>
      </c>
      <c r="B11859" t="s">
        <v>198</v>
      </c>
      <c r="C11859" t="s">
        <v>377</v>
      </c>
      <c r="D11859" t="s">
        <v>1259</v>
      </c>
      <c r="E11859" t="s">
        <v>30</v>
      </c>
      <c r="F11859">
        <v>24371</v>
      </c>
      <c r="G11859">
        <v>16818</v>
      </c>
      <c r="H11859">
        <v>0.69008247507283249</v>
      </c>
      <c r="I11859" t="str">
        <f>VLOOKUP($B11859&amp;$E11859,'Employee List'!$A:$E,5,0)</f>
        <v>E-1273</v>
      </c>
    </row>
    <row r="11860" spans="1:9" x14ac:dyDescent="0.35">
      <c r="A11860" t="s">
        <v>1257</v>
      </c>
      <c r="B11860" t="s">
        <v>198</v>
      </c>
      <c r="C11860" t="s">
        <v>377</v>
      </c>
      <c r="D11860" t="s">
        <v>1259</v>
      </c>
      <c r="E11860" t="s">
        <v>31</v>
      </c>
      <c r="F11860">
        <v>23822</v>
      </c>
      <c r="G11860">
        <v>18277</v>
      </c>
      <c r="H11860">
        <v>0.76723197044748548</v>
      </c>
      <c r="I11860" t="str">
        <f>VLOOKUP($B11860&amp;$E11860,'Employee List'!$A:$E,5,0)</f>
        <v>E-1273</v>
      </c>
    </row>
    <row r="11861" spans="1:9" x14ac:dyDescent="0.35">
      <c r="A11861" t="s">
        <v>1257</v>
      </c>
      <c r="B11861" t="s">
        <v>198</v>
      </c>
      <c r="C11861" t="s">
        <v>377</v>
      </c>
      <c r="D11861" t="s">
        <v>1273</v>
      </c>
      <c r="E11861" t="s">
        <v>29</v>
      </c>
      <c r="F11861">
        <v>4485</v>
      </c>
      <c r="G11861">
        <v>10511</v>
      </c>
      <c r="H11861">
        <v>2.3435897435897437</v>
      </c>
      <c r="I11861" t="str">
        <f>VLOOKUP($B11861&amp;$E11861,'Employee List'!$A:$E,5,0)</f>
        <v>E-1273</v>
      </c>
    </row>
    <row r="11862" spans="1:9" x14ac:dyDescent="0.35">
      <c r="A11862" t="s">
        <v>1257</v>
      </c>
      <c r="B11862" t="s">
        <v>198</v>
      </c>
      <c r="C11862" t="s">
        <v>377</v>
      </c>
      <c r="D11862" t="s">
        <v>1273</v>
      </c>
      <c r="E11862" t="s">
        <v>30</v>
      </c>
      <c r="F11862">
        <v>3670</v>
      </c>
      <c r="G11862">
        <v>9724</v>
      </c>
      <c r="H11862">
        <v>2.6495912806539508</v>
      </c>
      <c r="I11862" t="str">
        <f>VLOOKUP($B11862&amp;$E11862,'Employee List'!$A:$E,5,0)</f>
        <v>E-1273</v>
      </c>
    </row>
    <row r="11863" spans="1:9" x14ac:dyDescent="0.35">
      <c r="A11863" t="s">
        <v>1257</v>
      </c>
      <c r="B11863" t="s">
        <v>198</v>
      </c>
      <c r="C11863" t="s">
        <v>377</v>
      </c>
      <c r="D11863" t="s">
        <v>1273</v>
      </c>
      <c r="E11863" t="s">
        <v>31</v>
      </c>
      <c r="F11863">
        <v>5770</v>
      </c>
      <c r="G11863">
        <v>8440</v>
      </c>
      <c r="H11863">
        <v>1.4627383015597921</v>
      </c>
      <c r="I11863" t="str">
        <f>VLOOKUP($B11863&amp;$E11863,'Employee List'!$A:$E,5,0)</f>
        <v>E-1273</v>
      </c>
    </row>
    <row r="11864" spans="1:9" x14ac:dyDescent="0.35">
      <c r="A11864" t="s">
        <v>1257</v>
      </c>
      <c r="B11864" t="s">
        <v>198</v>
      </c>
      <c r="C11864" t="s">
        <v>377</v>
      </c>
      <c r="D11864" t="s">
        <v>1275</v>
      </c>
      <c r="E11864" t="s">
        <v>29</v>
      </c>
      <c r="F11864">
        <v>6119</v>
      </c>
      <c r="G11864">
        <v>4288</v>
      </c>
      <c r="H11864">
        <v>0.70076809936264095</v>
      </c>
      <c r="I11864" t="str">
        <f>VLOOKUP($B11864&amp;$E11864,'Employee List'!$A:$E,5,0)</f>
        <v>E-1273</v>
      </c>
    </row>
    <row r="11865" spans="1:9" x14ac:dyDescent="0.35">
      <c r="A11865" t="s">
        <v>1257</v>
      </c>
      <c r="B11865" t="s">
        <v>198</v>
      </c>
      <c r="C11865" t="s">
        <v>377</v>
      </c>
      <c r="D11865" t="s">
        <v>1275</v>
      </c>
      <c r="E11865" t="s">
        <v>30</v>
      </c>
      <c r="F11865">
        <v>7964</v>
      </c>
      <c r="G11865">
        <v>1453</v>
      </c>
      <c r="H11865">
        <v>0.1824460070316424</v>
      </c>
      <c r="I11865" t="str">
        <f>VLOOKUP($B11865&amp;$E11865,'Employee List'!$A:$E,5,0)</f>
        <v>E-1273</v>
      </c>
    </row>
    <row r="11866" spans="1:9" x14ac:dyDescent="0.35">
      <c r="A11866" t="s">
        <v>1257</v>
      </c>
      <c r="B11866" t="s">
        <v>198</v>
      </c>
      <c r="C11866" t="s">
        <v>377</v>
      </c>
      <c r="D11866" t="s">
        <v>1275</v>
      </c>
      <c r="E11866" t="s">
        <v>31</v>
      </c>
      <c r="F11866">
        <v>5450</v>
      </c>
      <c r="G11866">
        <v>4995</v>
      </c>
      <c r="H11866">
        <v>0.91651376146788988</v>
      </c>
      <c r="I11866" t="str">
        <f>VLOOKUP($B11866&amp;$E11866,'Employee List'!$A:$E,5,0)</f>
        <v>E-1273</v>
      </c>
    </row>
    <row r="11867" spans="1:9" x14ac:dyDescent="0.35">
      <c r="A11867" t="s">
        <v>1257</v>
      </c>
      <c r="B11867" t="s">
        <v>198</v>
      </c>
      <c r="C11867" t="s">
        <v>377</v>
      </c>
      <c r="D11867" t="s">
        <v>1276</v>
      </c>
      <c r="E11867" t="s">
        <v>29</v>
      </c>
      <c r="F11867">
        <v>4589</v>
      </c>
      <c r="G11867">
        <v>2976</v>
      </c>
      <c r="H11867">
        <v>0.64850730006537372</v>
      </c>
      <c r="I11867" t="str">
        <f>VLOOKUP($B11867&amp;$E11867,'Employee List'!$A:$E,5,0)</f>
        <v>E-1273</v>
      </c>
    </row>
    <row r="11868" spans="1:9" x14ac:dyDescent="0.35">
      <c r="A11868" t="s">
        <v>1257</v>
      </c>
      <c r="B11868" t="s">
        <v>198</v>
      </c>
      <c r="C11868" t="s">
        <v>377</v>
      </c>
      <c r="D11868" t="s">
        <v>1276</v>
      </c>
      <c r="E11868" t="s">
        <v>30</v>
      </c>
      <c r="F11868">
        <v>4186</v>
      </c>
      <c r="G11868">
        <v>5729</v>
      </c>
      <c r="H11868">
        <v>1.3686096512183468</v>
      </c>
      <c r="I11868" t="str">
        <f>VLOOKUP($B11868&amp;$E11868,'Employee List'!$A:$E,5,0)</f>
        <v>E-1273</v>
      </c>
    </row>
    <row r="11869" spans="1:9" x14ac:dyDescent="0.35">
      <c r="A11869" t="s">
        <v>1257</v>
      </c>
      <c r="B11869" t="s">
        <v>198</v>
      </c>
      <c r="C11869" t="s">
        <v>377</v>
      </c>
      <c r="D11869" t="s">
        <v>1276</v>
      </c>
      <c r="E11869" t="s">
        <v>31</v>
      </c>
      <c r="F11869">
        <v>2621</v>
      </c>
      <c r="G11869">
        <v>6458</v>
      </c>
      <c r="H11869">
        <v>2.4639450591377337</v>
      </c>
      <c r="I11869" t="str">
        <f>VLOOKUP($B11869&amp;$E11869,'Employee List'!$A:$E,5,0)</f>
        <v>E-1273</v>
      </c>
    </row>
    <row r="11870" spans="1:9" x14ac:dyDescent="0.35">
      <c r="A11870" t="s">
        <v>1257</v>
      </c>
      <c r="B11870" t="s">
        <v>198</v>
      </c>
      <c r="C11870" t="s">
        <v>377</v>
      </c>
      <c r="D11870" t="s">
        <v>1277</v>
      </c>
      <c r="E11870" t="s">
        <v>29</v>
      </c>
      <c r="F11870">
        <v>3991</v>
      </c>
      <c r="G11870">
        <v>4735</v>
      </c>
      <c r="H11870">
        <v>1.1864194437484339</v>
      </c>
      <c r="I11870" t="str">
        <f>VLOOKUP($B11870&amp;$E11870,'Employee List'!$A:$E,5,0)</f>
        <v>E-1273</v>
      </c>
    </row>
    <row r="11871" spans="1:9" x14ac:dyDescent="0.35">
      <c r="A11871" t="s">
        <v>1257</v>
      </c>
      <c r="B11871" t="s">
        <v>198</v>
      </c>
      <c r="C11871" t="s">
        <v>377</v>
      </c>
      <c r="D11871" t="s">
        <v>1277</v>
      </c>
      <c r="E11871" t="s">
        <v>30</v>
      </c>
      <c r="F11871">
        <v>4596</v>
      </c>
      <c r="G11871">
        <v>5977</v>
      </c>
      <c r="H11871">
        <v>1.300478677110531</v>
      </c>
      <c r="I11871" t="str">
        <f>VLOOKUP($B11871&amp;$E11871,'Employee List'!$A:$E,5,0)</f>
        <v>E-1273</v>
      </c>
    </row>
    <row r="11872" spans="1:9" x14ac:dyDescent="0.35">
      <c r="A11872" t="s">
        <v>1257</v>
      </c>
      <c r="B11872" t="s">
        <v>198</v>
      </c>
      <c r="C11872" t="s">
        <v>377</v>
      </c>
      <c r="D11872" t="s">
        <v>1277</v>
      </c>
      <c r="E11872" t="s">
        <v>31</v>
      </c>
      <c r="F11872">
        <v>3490</v>
      </c>
      <c r="G11872">
        <v>6629</v>
      </c>
      <c r="H11872">
        <v>1.8994269340974212</v>
      </c>
      <c r="I11872" t="str">
        <f>VLOOKUP($B11872&amp;$E11872,'Employee List'!$A:$E,5,0)</f>
        <v>E-1273</v>
      </c>
    </row>
    <row r="11873" spans="1:9" x14ac:dyDescent="0.35">
      <c r="A11873" t="s">
        <v>1257</v>
      </c>
      <c r="B11873" t="s">
        <v>198</v>
      </c>
      <c r="C11873" t="s">
        <v>377</v>
      </c>
      <c r="D11873" t="s">
        <v>1278</v>
      </c>
      <c r="E11873" t="s">
        <v>29</v>
      </c>
      <c r="F11873">
        <v>4511</v>
      </c>
      <c r="G11873">
        <v>6917</v>
      </c>
      <c r="H11873">
        <v>1.5333628907115939</v>
      </c>
      <c r="I11873" t="str">
        <f>VLOOKUP($B11873&amp;$E11873,'Employee List'!$A:$E,5,0)</f>
        <v>E-1273</v>
      </c>
    </row>
    <row r="11874" spans="1:9" x14ac:dyDescent="0.35">
      <c r="A11874" t="s">
        <v>1257</v>
      </c>
      <c r="B11874" t="s">
        <v>198</v>
      </c>
      <c r="C11874" t="s">
        <v>377</v>
      </c>
      <c r="D11874" t="s">
        <v>1278</v>
      </c>
      <c r="E11874" t="s">
        <v>30</v>
      </c>
      <c r="F11874">
        <v>5440</v>
      </c>
      <c r="G11874">
        <v>8475</v>
      </c>
      <c r="H11874">
        <v>1.5579044117647058</v>
      </c>
      <c r="I11874" t="str">
        <f>VLOOKUP($B11874&amp;$E11874,'Employee List'!$A:$E,5,0)</f>
        <v>E-1273</v>
      </c>
    </row>
    <row r="11875" spans="1:9" x14ac:dyDescent="0.35">
      <c r="A11875" t="s">
        <v>1257</v>
      </c>
      <c r="B11875" t="s">
        <v>198</v>
      </c>
      <c r="C11875" t="s">
        <v>377</v>
      </c>
      <c r="D11875" t="s">
        <v>1278</v>
      </c>
      <c r="E11875" t="s">
        <v>31</v>
      </c>
      <c r="F11875">
        <v>4506</v>
      </c>
      <c r="G11875">
        <v>5618</v>
      </c>
      <c r="H11875">
        <v>1.2467820683533066</v>
      </c>
      <c r="I11875" t="str">
        <f>VLOOKUP($B11875&amp;$E11875,'Employee List'!$A:$E,5,0)</f>
        <v>E-1273</v>
      </c>
    </row>
    <row r="11876" spans="1:9" x14ac:dyDescent="0.35">
      <c r="A11876" t="s">
        <v>1257</v>
      </c>
      <c r="B11876" t="s">
        <v>198</v>
      </c>
      <c r="C11876" t="s">
        <v>377</v>
      </c>
      <c r="D11876" t="s">
        <v>1279</v>
      </c>
      <c r="E11876" t="s">
        <v>29</v>
      </c>
      <c r="F11876">
        <v>3150</v>
      </c>
      <c r="G11876">
        <v>5364</v>
      </c>
      <c r="H11876">
        <v>1.7028571428571428</v>
      </c>
      <c r="I11876" t="str">
        <f>VLOOKUP($B11876&amp;$E11876,'Employee List'!$A:$E,5,0)</f>
        <v>E-1273</v>
      </c>
    </row>
    <row r="11877" spans="1:9" x14ac:dyDescent="0.35">
      <c r="A11877" t="s">
        <v>1257</v>
      </c>
      <c r="B11877" t="s">
        <v>198</v>
      </c>
      <c r="C11877" t="s">
        <v>377</v>
      </c>
      <c r="D11877" t="s">
        <v>1279</v>
      </c>
      <c r="E11877" t="s">
        <v>30</v>
      </c>
      <c r="F11877">
        <v>3954</v>
      </c>
      <c r="G11877">
        <v>2061</v>
      </c>
      <c r="H11877">
        <v>0.52124430955993928</v>
      </c>
      <c r="I11877" t="str">
        <f>VLOOKUP($B11877&amp;$E11877,'Employee List'!$A:$E,5,0)</f>
        <v>E-1273</v>
      </c>
    </row>
    <row r="11878" spans="1:9" x14ac:dyDescent="0.35">
      <c r="A11878" t="s">
        <v>1257</v>
      </c>
      <c r="B11878" t="s">
        <v>198</v>
      </c>
      <c r="C11878" t="s">
        <v>377</v>
      </c>
      <c r="D11878" t="s">
        <v>1279</v>
      </c>
      <c r="E11878" t="s">
        <v>31</v>
      </c>
      <c r="F11878">
        <v>1885</v>
      </c>
      <c r="G11878">
        <v>3709</v>
      </c>
      <c r="H11878">
        <v>1.9676392572944297</v>
      </c>
      <c r="I11878" t="str">
        <f>VLOOKUP($B11878&amp;$E11878,'Employee List'!$A:$E,5,0)</f>
        <v>E-1273</v>
      </c>
    </row>
    <row r="11879" spans="1:9" x14ac:dyDescent="0.35">
      <c r="A11879" t="s">
        <v>1257</v>
      </c>
      <c r="B11879" t="s">
        <v>198</v>
      </c>
      <c r="C11879" t="s">
        <v>377</v>
      </c>
      <c r="D11879" t="s">
        <v>1280</v>
      </c>
      <c r="E11879" t="s">
        <v>29</v>
      </c>
      <c r="F11879">
        <v>4447</v>
      </c>
      <c r="G11879">
        <v>2373</v>
      </c>
      <c r="H11879">
        <v>0.53361816955250729</v>
      </c>
      <c r="I11879" t="str">
        <f>VLOOKUP($B11879&amp;$E11879,'Employee List'!$A:$E,5,0)</f>
        <v>E-1273</v>
      </c>
    </row>
    <row r="11880" spans="1:9" x14ac:dyDescent="0.35">
      <c r="A11880" t="s">
        <v>1257</v>
      </c>
      <c r="B11880" t="s">
        <v>198</v>
      </c>
      <c r="C11880" t="s">
        <v>377</v>
      </c>
      <c r="D11880" t="s">
        <v>1280</v>
      </c>
      <c r="E11880" t="s">
        <v>30</v>
      </c>
      <c r="F11880">
        <v>4977</v>
      </c>
      <c r="G11880">
        <v>5535</v>
      </c>
      <c r="H11880">
        <v>1.1121157323688968</v>
      </c>
      <c r="I11880" t="str">
        <f>VLOOKUP($B11880&amp;$E11880,'Employee List'!$A:$E,5,0)</f>
        <v>E-1273</v>
      </c>
    </row>
    <row r="11881" spans="1:9" x14ac:dyDescent="0.35">
      <c r="A11881" t="s">
        <v>1257</v>
      </c>
      <c r="B11881" t="s">
        <v>198</v>
      </c>
      <c r="C11881" t="s">
        <v>377</v>
      </c>
      <c r="D11881" t="s">
        <v>1280</v>
      </c>
      <c r="E11881" t="s">
        <v>31</v>
      </c>
      <c r="F11881">
        <v>3422</v>
      </c>
      <c r="G11881">
        <v>4027</v>
      </c>
      <c r="H11881">
        <v>1.1767971946230276</v>
      </c>
      <c r="I11881" t="str">
        <f>VLOOKUP($B11881&amp;$E11881,'Employee List'!$A:$E,5,0)</f>
        <v>E-1273</v>
      </c>
    </row>
    <row r="11882" spans="1:9" x14ac:dyDescent="0.35">
      <c r="A11882" t="s">
        <v>1257</v>
      </c>
      <c r="B11882" t="s">
        <v>198</v>
      </c>
      <c r="C11882" t="s">
        <v>377</v>
      </c>
      <c r="D11882" t="s">
        <v>1262</v>
      </c>
      <c r="E11882" t="s">
        <v>29</v>
      </c>
      <c r="F11882">
        <v>4692</v>
      </c>
      <c r="G11882">
        <v>7607</v>
      </c>
      <c r="H11882">
        <v>1.6212702472293266</v>
      </c>
      <c r="I11882" t="str">
        <f>VLOOKUP($B11882&amp;$E11882,'Employee List'!$A:$E,5,0)</f>
        <v>E-1273</v>
      </c>
    </row>
    <row r="11883" spans="1:9" x14ac:dyDescent="0.35">
      <c r="A11883" t="s">
        <v>1257</v>
      </c>
      <c r="B11883" t="s">
        <v>198</v>
      </c>
      <c r="C11883" t="s">
        <v>377</v>
      </c>
      <c r="D11883" t="s">
        <v>1262</v>
      </c>
      <c r="E11883" t="s">
        <v>30</v>
      </c>
      <c r="F11883">
        <v>2606</v>
      </c>
      <c r="G11883">
        <v>7361</v>
      </c>
      <c r="H11883">
        <v>2.8246354566385263</v>
      </c>
      <c r="I11883" t="str">
        <f>VLOOKUP($B11883&amp;$E11883,'Employee List'!$A:$E,5,0)</f>
        <v>E-1273</v>
      </c>
    </row>
    <row r="11884" spans="1:9" x14ac:dyDescent="0.35">
      <c r="A11884" t="s">
        <v>1257</v>
      </c>
      <c r="B11884" t="s">
        <v>198</v>
      </c>
      <c r="C11884" t="s">
        <v>377</v>
      </c>
      <c r="D11884" t="s">
        <v>1262</v>
      </c>
      <c r="E11884" t="s">
        <v>31</v>
      </c>
      <c r="F11884">
        <v>4006</v>
      </c>
      <c r="G11884">
        <v>7790</v>
      </c>
      <c r="H11884">
        <v>1.944583125312032</v>
      </c>
      <c r="I11884" t="str">
        <f>VLOOKUP($B11884&amp;$E11884,'Employee List'!$A:$E,5,0)</f>
        <v>E-1273</v>
      </c>
    </row>
    <row r="11885" spans="1:9" x14ac:dyDescent="0.35">
      <c r="A11885" t="s">
        <v>1257</v>
      </c>
      <c r="B11885" t="s">
        <v>198</v>
      </c>
      <c r="C11885" t="s">
        <v>377</v>
      </c>
      <c r="D11885" t="s">
        <v>1281</v>
      </c>
      <c r="E11885" t="s">
        <v>29</v>
      </c>
      <c r="F11885">
        <v>4457</v>
      </c>
      <c r="G11885">
        <v>16072</v>
      </c>
      <c r="H11885">
        <v>3.6060130132376038</v>
      </c>
      <c r="I11885" t="str">
        <f>VLOOKUP($B11885&amp;$E11885,'Employee List'!$A:$E,5,0)</f>
        <v>E-1273</v>
      </c>
    </row>
    <row r="11886" spans="1:9" x14ac:dyDescent="0.35">
      <c r="A11886" t="s">
        <v>1257</v>
      </c>
      <c r="B11886" t="s">
        <v>198</v>
      </c>
      <c r="C11886" t="s">
        <v>377</v>
      </c>
      <c r="D11886" t="s">
        <v>1281</v>
      </c>
      <c r="E11886" t="s">
        <v>30</v>
      </c>
      <c r="F11886">
        <v>3057</v>
      </c>
      <c r="G11886">
        <v>11280</v>
      </c>
      <c r="H11886">
        <v>3.6898920510304221</v>
      </c>
      <c r="I11886" t="str">
        <f>VLOOKUP($B11886&amp;$E11886,'Employee List'!$A:$E,5,0)</f>
        <v>E-1273</v>
      </c>
    </row>
    <row r="11887" spans="1:9" x14ac:dyDescent="0.35">
      <c r="A11887" t="s">
        <v>1257</v>
      </c>
      <c r="B11887" t="s">
        <v>198</v>
      </c>
      <c r="C11887" t="s">
        <v>377</v>
      </c>
      <c r="D11887" t="s">
        <v>1281</v>
      </c>
      <c r="E11887" t="s">
        <v>31</v>
      </c>
      <c r="F11887">
        <v>3323</v>
      </c>
      <c r="G11887">
        <v>6740</v>
      </c>
      <c r="H11887">
        <v>2.0282876918447186</v>
      </c>
      <c r="I11887" t="str">
        <f>VLOOKUP($B11887&amp;$E11887,'Employee List'!$A:$E,5,0)</f>
        <v>E-1273</v>
      </c>
    </row>
    <row r="11888" spans="1:9" x14ac:dyDescent="0.35">
      <c r="A11888" t="s">
        <v>1257</v>
      </c>
      <c r="B11888" t="s">
        <v>199</v>
      </c>
      <c r="C11888" t="s">
        <v>378</v>
      </c>
      <c r="D11888" t="s">
        <v>1274</v>
      </c>
      <c r="E11888" t="s">
        <v>29</v>
      </c>
      <c r="F11888">
        <v>11666</v>
      </c>
      <c r="G11888">
        <v>8706</v>
      </c>
      <c r="H11888">
        <v>0.74627121549802844</v>
      </c>
      <c r="I11888" t="str">
        <f>VLOOKUP($B11888&amp;$E11888,'Employee List'!$A:$E,5,0)</f>
        <v>E-1274</v>
      </c>
    </row>
    <row r="11889" spans="1:9" x14ac:dyDescent="0.35">
      <c r="A11889" t="s">
        <v>1257</v>
      </c>
      <c r="B11889" t="s">
        <v>199</v>
      </c>
      <c r="C11889" t="s">
        <v>378</v>
      </c>
      <c r="D11889" t="s">
        <v>1274</v>
      </c>
      <c r="E11889" t="s">
        <v>30</v>
      </c>
      <c r="F11889">
        <v>10819</v>
      </c>
      <c r="G11889">
        <v>8751</v>
      </c>
      <c r="H11889">
        <v>0.80885479249468528</v>
      </c>
      <c r="I11889" t="str">
        <f>VLOOKUP($B11889&amp;$E11889,'Employee List'!$A:$E,5,0)</f>
        <v>E-1274</v>
      </c>
    </row>
    <row r="11890" spans="1:9" x14ac:dyDescent="0.35">
      <c r="A11890" t="s">
        <v>1257</v>
      </c>
      <c r="B11890" t="s">
        <v>199</v>
      </c>
      <c r="C11890" t="s">
        <v>378</v>
      </c>
      <c r="D11890" t="s">
        <v>1274</v>
      </c>
      <c r="E11890" t="s">
        <v>31</v>
      </c>
      <c r="F11890">
        <v>11645</v>
      </c>
      <c r="G11890">
        <v>11792</v>
      </c>
      <c r="H11890">
        <v>1.012623443537999</v>
      </c>
      <c r="I11890" t="str">
        <f>VLOOKUP($B11890&amp;$E11890,'Employee List'!$A:$E,5,0)</f>
        <v>E-1274</v>
      </c>
    </row>
    <row r="11891" spans="1:9" x14ac:dyDescent="0.35">
      <c r="A11891" t="s">
        <v>1257</v>
      </c>
      <c r="B11891" t="s">
        <v>199</v>
      </c>
      <c r="C11891" t="s">
        <v>378</v>
      </c>
      <c r="D11891" t="s">
        <v>1263</v>
      </c>
      <c r="E11891" t="s">
        <v>29</v>
      </c>
      <c r="F11891">
        <v>3302</v>
      </c>
      <c r="G11891">
        <v>4746</v>
      </c>
      <c r="H11891">
        <v>1.4373107207752878</v>
      </c>
      <c r="I11891" t="str">
        <f>VLOOKUP($B11891&amp;$E11891,'Employee List'!$A:$E,5,0)</f>
        <v>E-1274</v>
      </c>
    </row>
    <row r="11892" spans="1:9" x14ac:dyDescent="0.35">
      <c r="A11892" t="s">
        <v>1257</v>
      </c>
      <c r="B11892" t="s">
        <v>199</v>
      </c>
      <c r="C11892" t="s">
        <v>378</v>
      </c>
      <c r="D11892" t="s">
        <v>1263</v>
      </c>
      <c r="E11892" t="s">
        <v>30</v>
      </c>
      <c r="F11892">
        <v>1020</v>
      </c>
      <c r="G11892">
        <v>5933</v>
      </c>
      <c r="H11892">
        <v>5.8166666666666664</v>
      </c>
      <c r="I11892" t="str">
        <f>VLOOKUP($B11892&amp;$E11892,'Employee List'!$A:$E,5,0)</f>
        <v>E-1274</v>
      </c>
    </row>
    <row r="11893" spans="1:9" x14ac:dyDescent="0.35">
      <c r="A11893" t="s">
        <v>1257</v>
      </c>
      <c r="B11893" t="s">
        <v>199</v>
      </c>
      <c r="C11893" t="s">
        <v>378</v>
      </c>
      <c r="D11893" t="s">
        <v>1263</v>
      </c>
      <c r="E11893" t="s">
        <v>31</v>
      </c>
      <c r="F11893">
        <v>2213</v>
      </c>
      <c r="G11893">
        <v>5003</v>
      </c>
      <c r="H11893">
        <v>2.2607320379575238</v>
      </c>
      <c r="I11893" t="str">
        <f>VLOOKUP($B11893&amp;$E11893,'Employee List'!$A:$E,5,0)</f>
        <v>E-1274</v>
      </c>
    </row>
    <row r="11894" spans="1:9" x14ac:dyDescent="0.35">
      <c r="A11894" t="s">
        <v>1257</v>
      </c>
      <c r="B11894" t="s">
        <v>199</v>
      </c>
      <c r="C11894" t="s">
        <v>378</v>
      </c>
      <c r="D11894" t="s">
        <v>1264</v>
      </c>
      <c r="E11894" t="s">
        <v>29</v>
      </c>
      <c r="F11894">
        <v>2977</v>
      </c>
      <c r="G11894">
        <v>1463</v>
      </c>
      <c r="H11894">
        <v>0.49143432986227747</v>
      </c>
      <c r="I11894" t="str">
        <f>VLOOKUP($B11894&amp;$E11894,'Employee List'!$A:$E,5,0)</f>
        <v>E-1274</v>
      </c>
    </row>
    <row r="11895" spans="1:9" x14ac:dyDescent="0.35">
      <c r="A11895" t="s">
        <v>1257</v>
      </c>
      <c r="B11895" t="s">
        <v>199</v>
      </c>
      <c r="C11895" t="s">
        <v>378</v>
      </c>
      <c r="D11895" t="s">
        <v>1264</v>
      </c>
      <c r="E11895" t="s">
        <v>30</v>
      </c>
      <c r="F11895">
        <v>1190</v>
      </c>
      <c r="G11895">
        <v>4994</v>
      </c>
      <c r="H11895">
        <v>4.1966386554621851</v>
      </c>
      <c r="I11895" t="str">
        <f>VLOOKUP($B11895&amp;$E11895,'Employee List'!$A:$E,5,0)</f>
        <v>E-1274</v>
      </c>
    </row>
    <row r="11896" spans="1:9" x14ac:dyDescent="0.35">
      <c r="A11896" t="s">
        <v>1257</v>
      </c>
      <c r="B11896" t="s">
        <v>199</v>
      </c>
      <c r="C11896" t="s">
        <v>378</v>
      </c>
      <c r="D11896" t="s">
        <v>1264</v>
      </c>
      <c r="E11896" t="s">
        <v>31</v>
      </c>
      <c r="F11896">
        <v>4316</v>
      </c>
      <c r="G11896">
        <v>5799</v>
      </c>
      <c r="H11896">
        <v>1.3436051899907322</v>
      </c>
      <c r="I11896" t="str">
        <f>VLOOKUP($B11896&amp;$E11896,'Employee List'!$A:$E,5,0)</f>
        <v>E-1274</v>
      </c>
    </row>
    <row r="11897" spans="1:9" x14ac:dyDescent="0.35">
      <c r="A11897" t="s">
        <v>1257</v>
      </c>
      <c r="B11897" t="s">
        <v>199</v>
      </c>
      <c r="C11897" t="s">
        <v>378</v>
      </c>
      <c r="D11897" t="s">
        <v>1265</v>
      </c>
      <c r="E11897" t="s">
        <v>29</v>
      </c>
      <c r="F11897">
        <v>35067</v>
      </c>
      <c r="G11897">
        <v>40310</v>
      </c>
      <c r="H11897">
        <v>1.1495137878917501</v>
      </c>
      <c r="I11897" t="str">
        <f>VLOOKUP($B11897&amp;$E11897,'Employee List'!$A:$E,5,0)</f>
        <v>E-1274</v>
      </c>
    </row>
    <row r="11898" spans="1:9" x14ac:dyDescent="0.35">
      <c r="A11898" t="s">
        <v>1257</v>
      </c>
      <c r="B11898" t="s">
        <v>199</v>
      </c>
      <c r="C11898" t="s">
        <v>378</v>
      </c>
      <c r="D11898" t="s">
        <v>1265</v>
      </c>
      <c r="E11898" t="s">
        <v>30</v>
      </c>
      <c r="F11898">
        <v>34943</v>
      </c>
      <c r="G11898">
        <v>41309</v>
      </c>
      <c r="H11898">
        <v>1.1821824113556363</v>
      </c>
      <c r="I11898" t="str">
        <f>VLOOKUP($B11898&amp;$E11898,'Employee List'!$A:$E,5,0)</f>
        <v>E-1274</v>
      </c>
    </row>
    <row r="11899" spans="1:9" x14ac:dyDescent="0.35">
      <c r="A11899" t="s">
        <v>1257</v>
      </c>
      <c r="B11899" t="s">
        <v>199</v>
      </c>
      <c r="C11899" t="s">
        <v>378</v>
      </c>
      <c r="D11899" t="s">
        <v>1265</v>
      </c>
      <c r="E11899" t="s">
        <v>31</v>
      </c>
      <c r="F11899">
        <v>35274</v>
      </c>
      <c r="G11899">
        <v>40875</v>
      </c>
      <c r="H11899">
        <v>1.1587855077394114</v>
      </c>
      <c r="I11899" t="str">
        <f>VLOOKUP($B11899&amp;$E11899,'Employee List'!$A:$E,5,0)</f>
        <v>E-1274</v>
      </c>
    </row>
    <row r="11900" spans="1:9" x14ac:dyDescent="0.35">
      <c r="A11900" t="s">
        <v>1257</v>
      </c>
      <c r="B11900" t="s">
        <v>199</v>
      </c>
      <c r="C11900" t="s">
        <v>378</v>
      </c>
      <c r="D11900" t="s">
        <v>1260</v>
      </c>
      <c r="E11900" t="s">
        <v>29</v>
      </c>
      <c r="F11900">
        <v>67732</v>
      </c>
      <c r="G11900">
        <v>98702</v>
      </c>
      <c r="H11900">
        <v>1.4572432528199375</v>
      </c>
      <c r="I11900" t="str">
        <f>VLOOKUP($B11900&amp;$E11900,'Employee List'!$A:$E,5,0)</f>
        <v>E-1274</v>
      </c>
    </row>
    <row r="11901" spans="1:9" x14ac:dyDescent="0.35">
      <c r="A11901" t="s">
        <v>1257</v>
      </c>
      <c r="B11901" t="s">
        <v>199</v>
      </c>
      <c r="C11901" t="s">
        <v>378</v>
      </c>
      <c r="D11901" t="s">
        <v>1260</v>
      </c>
      <c r="E11901" t="s">
        <v>30</v>
      </c>
      <c r="F11901">
        <v>69522</v>
      </c>
      <c r="G11901">
        <v>125329</v>
      </c>
      <c r="H11901">
        <v>1.8027243174822358</v>
      </c>
      <c r="I11901" t="str">
        <f>VLOOKUP($B11901&amp;$E11901,'Employee List'!$A:$E,5,0)</f>
        <v>E-1274</v>
      </c>
    </row>
    <row r="11902" spans="1:9" x14ac:dyDescent="0.35">
      <c r="A11902" t="s">
        <v>1257</v>
      </c>
      <c r="B11902" t="s">
        <v>199</v>
      </c>
      <c r="C11902" t="s">
        <v>378</v>
      </c>
      <c r="D11902" t="s">
        <v>1260</v>
      </c>
      <c r="E11902" t="s">
        <v>31</v>
      </c>
      <c r="F11902">
        <v>77440</v>
      </c>
      <c r="G11902">
        <v>142705</v>
      </c>
      <c r="H11902">
        <v>1.8427815082644627</v>
      </c>
      <c r="I11902" t="str">
        <f>VLOOKUP($B11902&amp;$E11902,'Employee List'!$A:$E,5,0)</f>
        <v>E-1274</v>
      </c>
    </row>
    <row r="11903" spans="1:9" x14ac:dyDescent="0.35">
      <c r="A11903" t="s">
        <v>1257</v>
      </c>
      <c r="B11903" t="s">
        <v>199</v>
      </c>
      <c r="C11903" t="s">
        <v>378</v>
      </c>
      <c r="D11903" t="s">
        <v>1261</v>
      </c>
      <c r="E11903" t="s">
        <v>29</v>
      </c>
      <c r="F11903">
        <v>75606</v>
      </c>
      <c r="G11903">
        <v>78530</v>
      </c>
      <c r="H11903">
        <v>1.0386741792979393</v>
      </c>
      <c r="I11903" t="str">
        <f>VLOOKUP($B11903&amp;$E11903,'Employee List'!$A:$E,5,0)</f>
        <v>E-1274</v>
      </c>
    </row>
    <row r="11904" spans="1:9" x14ac:dyDescent="0.35">
      <c r="A11904" t="s">
        <v>1257</v>
      </c>
      <c r="B11904" t="s">
        <v>199</v>
      </c>
      <c r="C11904" t="s">
        <v>378</v>
      </c>
      <c r="D11904" t="s">
        <v>1261</v>
      </c>
      <c r="E11904" t="s">
        <v>30</v>
      </c>
      <c r="F11904">
        <v>77359</v>
      </c>
      <c r="G11904">
        <v>92095</v>
      </c>
      <c r="H11904">
        <v>1.1904885016610867</v>
      </c>
      <c r="I11904" t="str">
        <f>VLOOKUP($B11904&amp;$E11904,'Employee List'!$A:$E,5,0)</f>
        <v>E-1274</v>
      </c>
    </row>
    <row r="11905" spans="1:9" x14ac:dyDescent="0.35">
      <c r="A11905" t="s">
        <v>1257</v>
      </c>
      <c r="B11905" t="s">
        <v>199</v>
      </c>
      <c r="C11905" t="s">
        <v>378</v>
      </c>
      <c r="D11905" t="s">
        <v>1261</v>
      </c>
      <c r="E11905" t="s">
        <v>31</v>
      </c>
      <c r="F11905">
        <v>77112</v>
      </c>
      <c r="G11905">
        <v>81202</v>
      </c>
      <c r="H11905">
        <v>1.0530397344122835</v>
      </c>
      <c r="I11905" t="str">
        <f>VLOOKUP($B11905&amp;$E11905,'Employee List'!$A:$E,5,0)</f>
        <v>E-1274</v>
      </c>
    </row>
    <row r="11906" spans="1:9" x14ac:dyDescent="0.35">
      <c r="A11906" t="s">
        <v>1257</v>
      </c>
      <c r="B11906" t="s">
        <v>199</v>
      </c>
      <c r="C11906" t="s">
        <v>378</v>
      </c>
      <c r="D11906" t="s">
        <v>1266</v>
      </c>
      <c r="E11906" t="s">
        <v>29</v>
      </c>
      <c r="F11906">
        <v>90883</v>
      </c>
      <c r="G11906">
        <v>104925</v>
      </c>
      <c r="H11906">
        <v>1.1545063433205329</v>
      </c>
      <c r="I11906" t="str">
        <f>VLOOKUP($B11906&amp;$E11906,'Employee List'!$A:$E,5,0)</f>
        <v>E-1274</v>
      </c>
    </row>
    <row r="11907" spans="1:9" x14ac:dyDescent="0.35">
      <c r="A11907" t="s">
        <v>1257</v>
      </c>
      <c r="B11907" t="s">
        <v>199</v>
      </c>
      <c r="C11907" t="s">
        <v>378</v>
      </c>
      <c r="D11907" t="s">
        <v>1266</v>
      </c>
      <c r="E11907" t="s">
        <v>30</v>
      </c>
      <c r="F11907">
        <v>92725</v>
      </c>
      <c r="G11907">
        <v>108899</v>
      </c>
      <c r="H11907">
        <v>1.1744297654354274</v>
      </c>
      <c r="I11907" t="str">
        <f>VLOOKUP($B11907&amp;$E11907,'Employee List'!$A:$E,5,0)</f>
        <v>E-1274</v>
      </c>
    </row>
    <row r="11908" spans="1:9" x14ac:dyDescent="0.35">
      <c r="A11908" t="s">
        <v>1257</v>
      </c>
      <c r="B11908" t="s">
        <v>199</v>
      </c>
      <c r="C11908" t="s">
        <v>378</v>
      </c>
      <c r="D11908" t="s">
        <v>1266</v>
      </c>
      <c r="E11908" t="s">
        <v>31</v>
      </c>
      <c r="F11908">
        <v>94934</v>
      </c>
      <c r="G11908">
        <v>93821</v>
      </c>
      <c r="H11908">
        <v>0.98827606547706826</v>
      </c>
      <c r="I11908" t="str">
        <f>VLOOKUP($B11908&amp;$E11908,'Employee List'!$A:$E,5,0)</f>
        <v>E-1274</v>
      </c>
    </row>
    <row r="11909" spans="1:9" x14ac:dyDescent="0.35">
      <c r="A11909" t="s">
        <v>1257</v>
      </c>
      <c r="B11909" t="s">
        <v>199</v>
      </c>
      <c r="C11909" t="s">
        <v>378</v>
      </c>
      <c r="D11909" t="s">
        <v>1267</v>
      </c>
      <c r="E11909" t="s">
        <v>29</v>
      </c>
      <c r="F11909">
        <v>29848</v>
      </c>
      <c r="G11909">
        <v>25904</v>
      </c>
      <c r="H11909">
        <v>0.86786384347359957</v>
      </c>
      <c r="I11909" t="str">
        <f>VLOOKUP($B11909&amp;$E11909,'Employee List'!$A:$E,5,0)</f>
        <v>E-1274</v>
      </c>
    </row>
    <row r="11910" spans="1:9" x14ac:dyDescent="0.35">
      <c r="A11910" t="s">
        <v>1257</v>
      </c>
      <c r="B11910" t="s">
        <v>199</v>
      </c>
      <c r="C11910" t="s">
        <v>378</v>
      </c>
      <c r="D11910" t="s">
        <v>1267</v>
      </c>
      <c r="E11910" t="s">
        <v>30</v>
      </c>
      <c r="F11910">
        <v>30732</v>
      </c>
      <c r="G11910">
        <v>26312</v>
      </c>
      <c r="H11910">
        <v>0.85617597292724201</v>
      </c>
      <c r="I11910" t="str">
        <f>VLOOKUP($B11910&amp;$E11910,'Employee List'!$A:$E,5,0)</f>
        <v>E-1274</v>
      </c>
    </row>
    <row r="11911" spans="1:9" x14ac:dyDescent="0.35">
      <c r="A11911" t="s">
        <v>1257</v>
      </c>
      <c r="B11911" t="s">
        <v>199</v>
      </c>
      <c r="C11911" t="s">
        <v>378</v>
      </c>
      <c r="D11911" t="s">
        <v>1267</v>
      </c>
      <c r="E11911" t="s">
        <v>31</v>
      </c>
      <c r="F11911">
        <v>28039</v>
      </c>
      <c r="G11911">
        <v>26435</v>
      </c>
      <c r="H11911">
        <v>0.94279396554798678</v>
      </c>
      <c r="I11911" t="str">
        <f>VLOOKUP($B11911&amp;$E11911,'Employee List'!$A:$E,5,0)</f>
        <v>E-1274</v>
      </c>
    </row>
    <row r="11912" spans="1:9" x14ac:dyDescent="0.35">
      <c r="A11912" t="s">
        <v>1257</v>
      </c>
      <c r="B11912" t="s">
        <v>199</v>
      </c>
      <c r="C11912" t="s">
        <v>378</v>
      </c>
      <c r="D11912" t="s">
        <v>1268</v>
      </c>
      <c r="E11912" t="s">
        <v>29</v>
      </c>
      <c r="F11912">
        <v>13034</v>
      </c>
      <c r="G11912">
        <v>12989</v>
      </c>
      <c r="H11912">
        <v>0.99654749117692187</v>
      </c>
      <c r="I11912" t="str">
        <f>VLOOKUP($B11912&amp;$E11912,'Employee List'!$A:$E,5,0)</f>
        <v>E-1274</v>
      </c>
    </row>
    <row r="11913" spans="1:9" x14ac:dyDescent="0.35">
      <c r="A11913" t="s">
        <v>1257</v>
      </c>
      <c r="B11913" t="s">
        <v>199</v>
      </c>
      <c r="C11913" t="s">
        <v>378</v>
      </c>
      <c r="D11913" t="s">
        <v>1268</v>
      </c>
      <c r="E11913" t="s">
        <v>30</v>
      </c>
      <c r="F11913">
        <v>11594</v>
      </c>
      <c r="G11913">
        <v>11148</v>
      </c>
      <c r="H11913">
        <v>0.96153182680696914</v>
      </c>
      <c r="I11913" t="str">
        <f>VLOOKUP($B11913&amp;$E11913,'Employee List'!$A:$E,5,0)</f>
        <v>E-1274</v>
      </c>
    </row>
    <row r="11914" spans="1:9" x14ac:dyDescent="0.35">
      <c r="A11914" t="s">
        <v>1257</v>
      </c>
      <c r="B11914" t="s">
        <v>199</v>
      </c>
      <c r="C11914" t="s">
        <v>378</v>
      </c>
      <c r="D11914" t="s">
        <v>1268</v>
      </c>
      <c r="E11914" t="s">
        <v>31</v>
      </c>
      <c r="F11914">
        <v>12429</v>
      </c>
      <c r="G11914">
        <v>10313</v>
      </c>
      <c r="H11914">
        <v>0.82975299702309113</v>
      </c>
      <c r="I11914" t="str">
        <f>VLOOKUP($B11914&amp;$E11914,'Employee List'!$A:$E,5,0)</f>
        <v>E-1274</v>
      </c>
    </row>
    <row r="11915" spans="1:9" x14ac:dyDescent="0.35">
      <c r="A11915" t="s">
        <v>1257</v>
      </c>
      <c r="B11915" t="s">
        <v>199</v>
      </c>
      <c r="C11915" t="s">
        <v>378</v>
      </c>
      <c r="D11915" t="s">
        <v>1269</v>
      </c>
      <c r="E11915" t="s">
        <v>29</v>
      </c>
      <c r="F11915">
        <v>31496</v>
      </c>
      <c r="G11915">
        <v>27643</v>
      </c>
      <c r="H11915">
        <v>0.87766700533401065</v>
      </c>
      <c r="I11915" t="str">
        <f>VLOOKUP($B11915&amp;$E11915,'Employee List'!$A:$E,5,0)</f>
        <v>E-1274</v>
      </c>
    </row>
    <row r="11916" spans="1:9" x14ac:dyDescent="0.35">
      <c r="A11916" t="s">
        <v>1257</v>
      </c>
      <c r="B11916" t="s">
        <v>199</v>
      </c>
      <c r="C11916" t="s">
        <v>378</v>
      </c>
      <c r="D11916" t="s">
        <v>1269</v>
      </c>
      <c r="E11916" t="s">
        <v>30</v>
      </c>
      <c r="F11916">
        <v>35884</v>
      </c>
      <c r="G11916">
        <v>34098</v>
      </c>
      <c r="H11916">
        <v>0.95022851410099207</v>
      </c>
      <c r="I11916" t="str">
        <f>VLOOKUP($B11916&amp;$E11916,'Employee List'!$A:$E,5,0)</f>
        <v>E-1274</v>
      </c>
    </row>
    <row r="11917" spans="1:9" x14ac:dyDescent="0.35">
      <c r="A11917" t="s">
        <v>1257</v>
      </c>
      <c r="B11917" t="s">
        <v>199</v>
      </c>
      <c r="C11917" t="s">
        <v>378</v>
      </c>
      <c r="D11917" t="s">
        <v>1269</v>
      </c>
      <c r="E11917" t="s">
        <v>31</v>
      </c>
      <c r="F11917">
        <v>29966</v>
      </c>
      <c r="G11917">
        <v>21264</v>
      </c>
      <c r="H11917">
        <v>0.70960421811386243</v>
      </c>
      <c r="I11917" t="str">
        <f>VLOOKUP($B11917&amp;$E11917,'Employee List'!$A:$E,5,0)</f>
        <v>E-1274</v>
      </c>
    </row>
    <row r="11918" spans="1:9" x14ac:dyDescent="0.35">
      <c r="A11918" t="s">
        <v>1257</v>
      </c>
      <c r="B11918" t="s">
        <v>199</v>
      </c>
      <c r="C11918" t="s">
        <v>378</v>
      </c>
      <c r="D11918" t="s">
        <v>1270</v>
      </c>
      <c r="E11918" t="s">
        <v>29</v>
      </c>
      <c r="F11918">
        <v>16573</v>
      </c>
      <c r="G11918">
        <v>6147</v>
      </c>
      <c r="H11918">
        <v>0.37090448319555902</v>
      </c>
      <c r="I11918" t="str">
        <f>VLOOKUP($B11918&amp;$E11918,'Employee List'!$A:$E,5,0)</f>
        <v>E-1274</v>
      </c>
    </row>
    <row r="11919" spans="1:9" x14ac:dyDescent="0.35">
      <c r="A11919" t="s">
        <v>1257</v>
      </c>
      <c r="B11919" t="s">
        <v>199</v>
      </c>
      <c r="C11919" t="s">
        <v>378</v>
      </c>
      <c r="D11919" t="s">
        <v>1270</v>
      </c>
      <c r="E11919" t="s">
        <v>30</v>
      </c>
      <c r="F11919">
        <v>17173</v>
      </c>
      <c r="G11919">
        <v>12450</v>
      </c>
      <c r="H11919">
        <v>0.72497525184883249</v>
      </c>
      <c r="I11919" t="str">
        <f>VLOOKUP($B11919&amp;$E11919,'Employee List'!$A:$E,5,0)</f>
        <v>E-1274</v>
      </c>
    </row>
    <row r="11920" spans="1:9" x14ac:dyDescent="0.35">
      <c r="A11920" t="s">
        <v>1257</v>
      </c>
      <c r="B11920" t="s">
        <v>199</v>
      </c>
      <c r="C11920" t="s">
        <v>378</v>
      </c>
      <c r="D11920" t="s">
        <v>1270</v>
      </c>
      <c r="E11920" t="s">
        <v>31</v>
      </c>
      <c r="F11920">
        <v>18092</v>
      </c>
      <c r="G11920">
        <v>6397</v>
      </c>
      <c r="H11920">
        <v>0.3535816935662171</v>
      </c>
      <c r="I11920" t="str">
        <f>VLOOKUP($B11920&amp;$E11920,'Employee List'!$A:$E,5,0)</f>
        <v>E-1274</v>
      </c>
    </row>
    <row r="11921" spans="1:9" x14ac:dyDescent="0.35">
      <c r="A11921" t="s">
        <v>1257</v>
      </c>
      <c r="B11921" t="s">
        <v>199</v>
      </c>
      <c r="C11921" t="s">
        <v>378</v>
      </c>
      <c r="D11921" t="s">
        <v>1271</v>
      </c>
      <c r="E11921" t="s">
        <v>29</v>
      </c>
      <c r="F11921">
        <v>71951</v>
      </c>
      <c r="G11921">
        <v>54839</v>
      </c>
      <c r="H11921">
        <v>0.76217147781128824</v>
      </c>
      <c r="I11921" t="str">
        <f>VLOOKUP($B11921&amp;$E11921,'Employee List'!$A:$E,5,0)</f>
        <v>E-1274</v>
      </c>
    </row>
    <row r="11922" spans="1:9" x14ac:dyDescent="0.35">
      <c r="A11922" t="s">
        <v>1257</v>
      </c>
      <c r="B11922" t="s">
        <v>199</v>
      </c>
      <c r="C11922" t="s">
        <v>378</v>
      </c>
      <c r="D11922" t="s">
        <v>1271</v>
      </c>
      <c r="E11922" t="s">
        <v>30</v>
      </c>
      <c r="F11922">
        <v>70473</v>
      </c>
      <c r="G11922">
        <v>45921</v>
      </c>
      <c r="H11922">
        <v>0.65161125537439868</v>
      </c>
      <c r="I11922" t="str">
        <f>VLOOKUP($B11922&amp;$E11922,'Employee List'!$A:$E,5,0)</f>
        <v>E-1274</v>
      </c>
    </row>
    <row r="11923" spans="1:9" x14ac:dyDescent="0.35">
      <c r="A11923" t="s">
        <v>1257</v>
      </c>
      <c r="B11923" t="s">
        <v>199</v>
      </c>
      <c r="C11923" t="s">
        <v>378</v>
      </c>
      <c r="D11923" t="s">
        <v>1271</v>
      </c>
      <c r="E11923" t="s">
        <v>31</v>
      </c>
      <c r="F11923">
        <v>73055</v>
      </c>
      <c r="G11923">
        <v>55125</v>
      </c>
      <c r="H11923">
        <v>0.7545684758058997</v>
      </c>
      <c r="I11923" t="str">
        <f>VLOOKUP($B11923&amp;$E11923,'Employee List'!$A:$E,5,0)</f>
        <v>E-1274</v>
      </c>
    </row>
    <row r="11924" spans="1:9" x14ac:dyDescent="0.35">
      <c r="A11924" t="s">
        <v>1257</v>
      </c>
      <c r="B11924" t="s">
        <v>199</v>
      </c>
      <c r="C11924" t="s">
        <v>378</v>
      </c>
      <c r="D11924" t="s">
        <v>1258</v>
      </c>
      <c r="E11924" t="s">
        <v>29</v>
      </c>
      <c r="F11924">
        <v>141492</v>
      </c>
      <c r="G11924">
        <v>135118</v>
      </c>
      <c r="H11924">
        <v>0.95495151669352329</v>
      </c>
      <c r="I11924" t="str">
        <f>VLOOKUP($B11924&amp;$E11924,'Employee List'!$A:$E,5,0)</f>
        <v>E-1274</v>
      </c>
    </row>
    <row r="11925" spans="1:9" x14ac:dyDescent="0.35">
      <c r="A11925" t="s">
        <v>1257</v>
      </c>
      <c r="B11925" t="s">
        <v>199</v>
      </c>
      <c r="C11925" t="s">
        <v>378</v>
      </c>
      <c r="D11925" t="s">
        <v>1258</v>
      </c>
      <c r="E11925" t="s">
        <v>30</v>
      </c>
      <c r="F11925">
        <v>136731</v>
      </c>
      <c r="G11925">
        <v>123421</v>
      </c>
      <c r="H11925">
        <v>0.90265557920296058</v>
      </c>
      <c r="I11925" t="str">
        <f>VLOOKUP($B11925&amp;$E11925,'Employee List'!$A:$E,5,0)</f>
        <v>E-1274</v>
      </c>
    </row>
    <row r="11926" spans="1:9" x14ac:dyDescent="0.35">
      <c r="A11926" t="s">
        <v>1257</v>
      </c>
      <c r="B11926" t="s">
        <v>199</v>
      </c>
      <c r="C11926" t="s">
        <v>378</v>
      </c>
      <c r="D11926" t="s">
        <v>1258</v>
      </c>
      <c r="E11926" t="s">
        <v>31</v>
      </c>
      <c r="F11926">
        <v>131193</v>
      </c>
      <c r="G11926">
        <v>100921</v>
      </c>
      <c r="H11926">
        <v>0.76925598164536213</v>
      </c>
      <c r="I11926" t="str">
        <f>VLOOKUP($B11926&amp;$E11926,'Employee List'!$A:$E,5,0)</f>
        <v>E-1274</v>
      </c>
    </row>
    <row r="11927" spans="1:9" x14ac:dyDescent="0.35">
      <c r="A11927" t="s">
        <v>1257</v>
      </c>
      <c r="B11927" t="s">
        <v>199</v>
      </c>
      <c r="C11927" t="s">
        <v>378</v>
      </c>
      <c r="D11927" t="s">
        <v>1272</v>
      </c>
      <c r="E11927" t="s">
        <v>29</v>
      </c>
      <c r="F11927">
        <v>31685</v>
      </c>
      <c r="G11927">
        <v>37881</v>
      </c>
      <c r="H11927">
        <v>1.195549944768818</v>
      </c>
      <c r="I11927" t="str">
        <f>VLOOKUP($B11927&amp;$E11927,'Employee List'!$A:$E,5,0)</f>
        <v>E-1274</v>
      </c>
    </row>
    <row r="11928" spans="1:9" x14ac:dyDescent="0.35">
      <c r="A11928" t="s">
        <v>1257</v>
      </c>
      <c r="B11928" t="s">
        <v>199</v>
      </c>
      <c r="C11928" t="s">
        <v>378</v>
      </c>
      <c r="D11928" t="s">
        <v>1272</v>
      </c>
      <c r="E11928" t="s">
        <v>30</v>
      </c>
      <c r="F11928">
        <v>30213</v>
      </c>
      <c r="G11928">
        <v>37919</v>
      </c>
      <c r="H11928">
        <v>1.2550557706947341</v>
      </c>
      <c r="I11928" t="str">
        <f>VLOOKUP($B11928&amp;$E11928,'Employee List'!$A:$E,5,0)</f>
        <v>E-1274</v>
      </c>
    </row>
    <row r="11929" spans="1:9" x14ac:dyDescent="0.35">
      <c r="A11929" t="s">
        <v>1257</v>
      </c>
      <c r="B11929" t="s">
        <v>199</v>
      </c>
      <c r="C11929" t="s">
        <v>378</v>
      </c>
      <c r="D11929" t="s">
        <v>1272</v>
      </c>
      <c r="E11929" t="s">
        <v>31</v>
      </c>
      <c r="F11929">
        <v>32952</v>
      </c>
      <c r="G11929">
        <v>47778</v>
      </c>
      <c r="H11929">
        <v>1.4499271667880553</v>
      </c>
      <c r="I11929" t="str">
        <f>VLOOKUP($B11929&amp;$E11929,'Employee List'!$A:$E,5,0)</f>
        <v>E-1274</v>
      </c>
    </row>
    <row r="11930" spans="1:9" x14ac:dyDescent="0.35">
      <c r="A11930" t="s">
        <v>1257</v>
      </c>
      <c r="B11930" t="s">
        <v>199</v>
      </c>
      <c r="C11930" t="s">
        <v>378</v>
      </c>
      <c r="D11930" t="s">
        <v>1259</v>
      </c>
      <c r="E11930" t="s">
        <v>29</v>
      </c>
      <c r="F11930">
        <v>21961</v>
      </c>
      <c r="G11930">
        <v>23581</v>
      </c>
      <c r="H11930">
        <v>1.0737671326442331</v>
      </c>
      <c r="I11930" t="str">
        <f>VLOOKUP($B11930&amp;$E11930,'Employee List'!$A:$E,5,0)</f>
        <v>E-1274</v>
      </c>
    </row>
    <row r="11931" spans="1:9" x14ac:dyDescent="0.35">
      <c r="A11931" t="s">
        <v>1257</v>
      </c>
      <c r="B11931" t="s">
        <v>199</v>
      </c>
      <c r="C11931" t="s">
        <v>378</v>
      </c>
      <c r="D11931" t="s">
        <v>1259</v>
      </c>
      <c r="E11931" t="s">
        <v>30</v>
      </c>
      <c r="F11931">
        <v>23734</v>
      </c>
      <c r="G11931">
        <v>32345</v>
      </c>
      <c r="H11931">
        <v>1.3628128423358894</v>
      </c>
      <c r="I11931" t="str">
        <f>VLOOKUP($B11931&amp;$E11931,'Employee List'!$A:$E,5,0)</f>
        <v>E-1274</v>
      </c>
    </row>
    <row r="11932" spans="1:9" x14ac:dyDescent="0.35">
      <c r="A11932" t="s">
        <v>1257</v>
      </c>
      <c r="B11932" t="s">
        <v>199</v>
      </c>
      <c r="C11932" t="s">
        <v>378</v>
      </c>
      <c r="D11932" t="s">
        <v>1259</v>
      </c>
      <c r="E11932" t="s">
        <v>31</v>
      </c>
      <c r="F11932">
        <v>21030</v>
      </c>
      <c r="G11932">
        <v>24925</v>
      </c>
      <c r="H11932">
        <v>1.185211602472658</v>
      </c>
      <c r="I11932" t="str">
        <f>VLOOKUP($B11932&amp;$E11932,'Employee List'!$A:$E,5,0)</f>
        <v>E-1274</v>
      </c>
    </row>
    <row r="11933" spans="1:9" x14ac:dyDescent="0.35">
      <c r="A11933" t="s">
        <v>1257</v>
      </c>
      <c r="B11933" t="s">
        <v>199</v>
      </c>
      <c r="C11933" t="s">
        <v>378</v>
      </c>
      <c r="D11933" t="s">
        <v>1273</v>
      </c>
      <c r="E11933" t="s">
        <v>29</v>
      </c>
      <c r="F11933">
        <v>9586</v>
      </c>
      <c r="G11933">
        <v>7966</v>
      </c>
      <c r="H11933">
        <v>0.83100354683914046</v>
      </c>
      <c r="I11933" t="str">
        <f>VLOOKUP($B11933&amp;$E11933,'Employee List'!$A:$E,5,0)</f>
        <v>E-1274</v>
      </c>
    </row>
    <row r="11934" spans="1:9" x14ac:dyDescent="0.35">
      <c r="A11934" t="s">
        <v>1257</v>
      </c>
      <c r="B11934" t="s">
        <v>199</v>
      </c>
      <c r="C11934" t="s">
        <v>378</v>
      </c>
      <c r="D11934" t="s">
        <v>1273</v>
      </c>
      <c r="E11934" t="s">
        <v>30</v>
      </c>
      <c r="F11934">
        <v>11600</v>
      </c>
      <c r="G11934">
        <v>7898</v>
      </c>
      <c r="H11934">
        <v>0.68086206896551726</v>
      </c>
      <c r="I11934" t="str">
        <f>VLOOKUP($B11934&amp;$E11934,'Employee List'!$A:$E,5,0)</f>
        <v>E-1274</v>
      </c>
    </row>
    <row r="11935" spans="1:9" x14ac:dyDescent="0.35">
      <c r="A11935" t="s">
        <v>1257</v>
      </c>
      <c r="B11935" t="s">
        <v>199</v>
      </c>
      <c r="C11935" t="s">
        <v>378</v>
      </c>
      <c r="D11935" t="s">
        <v>1273</v>
      </c>
      <c r="E11935" t="s">
        <v>31</v>
      </c>
      <c r="F11935">
        <v>11441</v>
      </c>
      <c r="G11935">
        <v>8142</v>
      </c>
      <c r="H11935">
        <v>0.71165107945109696</v>
      </c>
      <c r="I11935" t="str">
        <f>VLOOKUP($B11935&amp;$E11935,'Employee List'!$A:$E,5,0)</f>
        <v>E-1274</v>
      </c>
    </row>
    <row r="11936" spans="1:9" x14ac:dyDescent="0.35">
      <c r="A11936" t="s">
        <v>1257</v>
      </c>
      <c r="B11936" t="s">
        <v>199</v>
      </c>
      <c r="C11936" t="s">
        <v>378</v>
      </c>
      <c r="D11936" t="s">
        <v>1275</v>
      </c>
      <c r="E11936" t="s">
        <v>29</v>
      </c>
      <c r="F11936">
        <v>1600</v>
      </c>
      <c r="G11936">
        <v>2631</v>
      </c>
      <c r="H11936">
        <v>1.6443749999999999</v>
      </c>
      <c r="I11936" t="str">
        <f>VLOOKUP($B11936&amp;$E11936,'Employee List'!$A:$E,5,0)</f>
        <v>E-1274</v>
      </c>
    </row>
    <row r="11937" spans="1:9" x14ac:dyDescent="0.35">
      <c r="A11937" t="s">
        <v>1257</v>
      </c>
      <c r="B11937" t="s">
        <v>199</v>
      </c>
      <c r="C11937" t="s">
        <v>378</v>
      </c>
      <c r="D11937" t="s">
        <v>1275</v>
      </c>
      <c r="E11937" t="s">
        <v>30</v>
      </c>
      <c r="F11937">
        <v>2821</v>
      </c>
      <c r="G11937">
        <v>4488</v>
      </c>
      <c r="H11937">
        <v>1.5909252038284296</v>
      </c>
      <c r="I11937" t="str">
        <f>VLOOKUP($B11937&amp;$E11937,'Employee List'!$A:$E,5,0)</f>
        <v>E-1274</v>
      </c>
    </row>
    <row r="11938" spans="1:9" x14ac:dyDescent="0.35">
      <c r="A11938" t="s">
        <v>1257</v>
      </c>
      <c r="B11938" t="s">
        <v>199</v>
      </c>
      <c r="C11938" t="s">
        <v>378</v>
      </c>
      <c r="D11938" t="s">
        <v>1275</v>
      </c>
      <c r="E11938" t="s">
        <v>31</v>
      </c>
      <c r="F11938">
        <v>3754</v>
      </c>
      <c r="G11938">
        <v>1565</v>
      </c>
      <c r="H11938">
        <v>0.41688865210442194</v>
      </c>
      <c r="I11938" t="str">
        <f>VLOOKUP($B11938&amp;$E11938,'Employee List'!$A:$E,5,0)</f>
        <v>E-1274</v>
      </c>
    </row>
    <row r="11939" spans="1:9" x14ac:dyDescent="0.35">
      <c r="A11939" t="s">
        <v>1257</v>
      </c>
      <c r="B11939" t="s">
        <v>199</v>
      </c>
      <c r="C11939" t="s">
        <v>378</v>
      </c>
      <c r="D11939" t="s">
        <v>1276</v>
      </c>
      <c r="E11939" t="s">
        <v>29</v>
      </c>
      <c r="F11939">
        <v>5786</v>
      </c>
      <c r="G11939">
        <v>2370</v>
      </c>
      <c r="H11939">
        <v>0.40960940200483925</v>
      </c>
      <c r="I11939" t="str">
        <f>VLOOKUP($B11939&amp;$E11939,'Employee List'!$A:$E,5,0)</f>
        <v>E-1274</v>
      </c>
    </row>
    <row r="11940" spans="1:9" x14ac:dyDescent="0.35">
      <c r="A11940" t="s">
        <v>1257</v>
      </c>
      <c r="B11940" t="s">
        <v>199</v>
      </c>
      <c r="C11940" t="s">
        <v>378</v>
      </c>
      <c r="D11940" t="s">
        <v>1276</v>
      </c>
      <c r="E11940" t="s">
        <v>30</v>
      </c>
      <c r="F11940">
        <v>6198</v>
      </c>
      <c r="G11940">
        <v>7196</v>
      </c>
      <c r="H11940">
        <v>1.1610196837689577</v>
      </c>
      <c r="I11940" t="str">
        <f>VLOOKUP($B11940&amp;$E11940,'Employee List'!$A:$E,5,0)</f>
        <v>E-1274</v>
      </c>
    </row>
    <row r="11941" spans="1:9" x14ac:dyDescent="0.35">
      <c r="A11941" t="s">
        <v>1257</v>
      </c>
      <c r="B11941" t="s">
        <v>199</v>
      </c>
      <c r="C11941" t="s">
        <v>378</v>
      </c>
      <c r="D11941" t="s">
        <v>1276</v>
      </c>
      <c r="E11941" t="s">
        <v>31</v>
      </c>
      <c r="F11941">
        <v>6324</v>
      </c>
      <c r="G11941">
        <v>8445</v>
      </c>
      <c r="H11941">
        <v>1.3353889943074004</v>
      </c>
      <c r="I11941" t="str">
        <f>VLOOKUP($B11941&amp;$E11941,'Employee List'!$A:$E,5,0)</f>
        <v>E-1274</v>
      </c>
    </row>
    <row r="11942" spans="1:9" x14ac:dyDescent="0.35">
      <c r="A11942" t="s">
        <v>1257</v>
      </c>
      <c r="B11942" t="s">
        <v>199</v>
      </c>
      <c r="C11942" t="s">
        <v>378</v>
      </c>
      <c r="D11942" t="s">
        <v>1277</v>
      </c>
      <c r="E11942" t="s">
        <v>29</v>
      </c>
      <c r="F11942">
        <v>8304</v>
      </c>
      <c r="G11942">
        <v>24323</v>
      </c>
      <c r="H11942">
        <v>2.9290703275529864</v>
      </c>
      <c r="I11942" t="str">
        <f>VLOOKUP($B11942&amp;$E11942,'Employee List'!$A:$E,5,0)</f>
        <v>E-1274</v>
      </c>
    </row>
    <row r="11943" spans="1:9" x14ac:dyDescent="0.35">
      <c r="A11943" t="s">
        <v>1257</v>
      </c>
      <c r="B11943" t="s">
        <v>199</v>
      </c>
      <c r="C11943" t="s">
        <v>378</v>
      </c>
      <c r="D11943" t="s">
        <v>1277</v>
      </c>
      <c r="E11943" t="s">
        <v>30</v>
      </c>
      <c r="F11943">
        <v>7455</v>
      </c>
      <c r="G11943">
        <v>16833</v>
      </c>
      <c r="H11943">
        <v>2.2579476861167</v>
      </c>
      <c r="I11943" t="str">
        <f>VLOOKUP($B11943&amp;$E11943,'Employee List'!$A:$E,5,0)</f>
        <v>E-1274</v>
      </c>
    </row>
    <row r="11944" spans="1:9" x14ac:dyDescent="0.35">
      <c r="A11944" t="s">
        <v>1257</v>
      </c>
      <c r="B11944" t="s">
        <v>199</v>
      </c>
      <c r="C11944" t="s">
        <v>378</v>
      </c>
      <c r="D11944" t="s">
        <v>1277</v>
      </c>
      <c r="E11944" t="s">
        <v>31</v>
      </c>
      <c r="F11944">
        <v>5831</v>
      </c>
      <c r="G11944">
        <v>16672</v>
      </c>
      <c r="H11944">
        <v>2.8592008231864172</v>
      </c>
      <c r="I11944" t="str">
        <f>VLOOKUP($B11944&amp;$E11944,'Employee List'!$A:$E,5,0)</f>
        <v>E-1274</v>
      </c>
    </row>
    <row r="11945" spans="1:9" x14ac:dyDescent="0.35">
      <c r="A11945" t="s">
        <v>1257</v>
      </c>
      <c r="B11945" t="s">
        <v>199</v>
      </c>
      <c r="C11945" t="s">
        <v>378</v>
      </c>
      <c r="D11945" t="s">
        <v>1278</v>
      </c>
      <c r="E11945" t="s">
        <v>29</v>
      </c>
      <c r="F11945">
        <v>14869</v>
      </c>
      <c r="G11945">
        <v>10328</v>
      </c>
      <c r="H11945">
        <v>0.69459950232026368</v>
      </c>
      <c r="I11945" t="str">
        <f>VLOOKUP($B11945&amp;$E11945,'Employee List'!$A:$E,5,0)</f>
        <v>E-1274</v>
      </c>
    </row>
    <row r="11946" spans="1:9" x14ac:dyDescent="0.35">
      <c r="A11946" t="s">
        <v>1257</v>
      </c>
      <c r="B11946" t="s">
        <v>199</v>
      </c>
      <c r="C11946" t="s">
        <v>378</v>
      </c>
      <c r="D11946" t="s">
        <v>1278</v>
      </c>
      <c r="E11946" t="s">
        <v>30</v>
      </c>
      <c r="F11946">
        <v>12782</v>
      </c>
      <c r="G11946">
        <v>9315</v>
      </c>
      <c r="H11946">
        <v>0.7287591926146143</v>
      </c>
      <c r="I11946" t="str">
        <f>VLOOKUP($B11946&amp;$E11946,'Employee List'!$A:$E,5,0)</f>
        <v>E-1274</v>
      </c>
    </row>
    <row r="11947" spans="1:9" x14ac:dyDescent="0.35">
      <c r="A11947" t="s">
        <v>1257</v>
      </c>
      <c r="B11947" t="s">
        <v>199</v>
      </c>
      <c r="C11947" t="s">
        <v>378</v>
      </c>
      <c r="D11947" t="s">
        <v>1278</v>
      </c>
      <c r="E11947" t="s">
        <v>31</v>
      </c>
      <c r="F11947">
        <v>14902</v>
      </c>
      <c r="G11947">
        <v>8592</v>
      </c>
      <c r="H11947">
        <v>0.57656690377130582</v>
      </c>
      <c r="I11947" t="str">
        <f>VLOOKUP($B11947&amp;$E11947,'Employee List'!$A:$E,5,0)</f>
        <v>E-1274</v>
      </c>
    </row>
    <row r="11948" spans="1:9" x14ac:dyDescent="0.35">
      <c r="A11948" t="s">
        <v>1257</v>
      </c>
      <c r="B11948" t="s">
        <v>199</v>
      </c>
      <c r="C11948" t="s">
        <v>378</v>
      </c>
      <c r="D11948" t="s">
        <v>1279</v>
      </c>
      <c r="E11948" t="s">
        <v>29</v>
      </c>
      <c r="F11948">
        <v>8740</v>
      </c>
      <c r="G11948">
        <v>6349</v>
      </c>
      <c r="H11948">
        <v>0.72643020594965679</v>
      </c>
      <c r="I11948" t="str">
        <f>VLOOKUP($B11948&amp;$E11948,'Employee List'!$A:$E,5,0)</f>
        <v>E-1274</v>
      </c>
    </row>
    <row r="11949" spans="1:9" x14ac:dyDescent="0.35">
      <c r="A11949" t="s">
        <v>1257</v>
      </c>
      <c r="B11949" t="s">
        <v>199</v>
      </c>
      <c r="C11949" t="s">
        <v>378</v>
      </c>
      <c r="D11949" t="s">
        <v>1279</v>
      </c>
      <c r="E11949" t="s">
        <v>30</v>
      </c>
      <c r="F11949">
        <v>7160</v>
      </c>
      <c r="G11949">
        <v>11195</v>
      </c>
      <c r="H11949">
        <v>1.5635474860335195</v>
      </c>
      <c r="I11949" t="str">
        <f>VLOOKUP($B11949&amp;$E11949,'Employee List'!$A:$E,5,0)</f>
        <v>E-1274</v>
      </c>
    </row>
    <row r="11950" spans="1:9" x14ac:dyDescent="0.35">
      <c r="A11950" t="s">
        <v>1257</v>
      </c>
      <c r="B11950" t="s">
        <v>199</v>
      </c>
      <c r="C11950" t="s">
        <v>378</v>
      </c>
      <c r="D11950" t="s">
        <v>1279</v>
      </c>
      <c r="E11950" t="s">
        <v>31</v>
      </c>
      <c r="F11950">
        <v>9468</v>
      </c>
      <c r="G11950">
        <v>7953</v>
      </c>
      <c r="H11950">
        <v>0.83998732572877055</v>
      </c>
      <c r="I11950" t="str">
        <f>VLOOKUP($B11950&amp;$E11950,'Employee List'!$A:$E,5,0)</f>
        <v>E-1274</v>
      </c>
    </row>
    <row r="11951" spans="1:9" x14ac:dyDescent="0.35">
      <c r="A11951" t="s">
        <v>1257</v>
      </c>
      <c r="B11951" t="s">
        <v>199</v>
      </c>
      <c r="C11951" t="s">
        <v>378</v>
      </c>
      <c r="D11951" t="s">
        <v>1280</v>
      </c>
      <c r="E11951" t="s">
        <v>29</v>
      </c>
      <c r="F11951">
        <v>3281</v>
      </c>
      <c r="G11951">
        <v>4492</v>
      </c>
      <c r="H11951">
        <v>1.3690947881743372</v>
      </c>
      <c r="I11951" t="str">
        <f>VLOOKUP($B11951&amp;$E11951,'Employee List'!$A:$E,5,0)</f>
        <v>E-1274</v>
      </c>
    </row>
    <row r="11952" spans="1:9" x14ac:dyDescent="0.35">
      <c r="A11952" t="s">
        <v>1257</v>
      </c>
      <c r="B11952" t="s">
        <v>199</v>
      </c>
      <c r="C11952" t="s">
        <v>378</v>
      </c>
      <c r="D11952" t="s">
        <v>1280</v>
      </c>
      <c r="E11952" t="s">
        <v>30</v>
      </c>
      <c r="F11952">
        <v>2382</v>
      </c>
      <c r="G11952">
        <v>3342</v>
      </c>
      <c r="H11952">
        <v>1.4030226700251889</v>
      </c>
      <c r="I11952" t="str">
        <f>VLOOKUP($B11952&amp;$E11952,'Employee List'!$A:$E,5,0)</f>
        <v>E-1274</v>
      </c>
    </row>
    <row r="11953" spans="1:9" x14ac:dyDescent="0.35">
      <c r="A11953" t="s">
        <v>1257</v>
      </c>
      <c r="B11953" t="s">
        <v>199</v>
      </c>
      <c r="C11953" t="s">
        <v>378</v>
      </c>
      <c r="D11953" t="s">
        <v>1280</v>
      </c>
      <c r="E11953" t="s">
        <v>31</v>
      </c>
      <c r="F11953">
        <v>3228</v>
      </c>
      <c r="G11953">
        <v>2615</v>
      </c>
      <c r="H11953">
        <v>0.8100991325898389</v>
      </c>
      <c r="I11953" t="str">
        <f>VLOOKUP($B11953&amp;$E11953,'Employee List'!$A:$E,5,0)</f>
        <v>E-1274</v>
      </c>
    </row>
    <row r="11954" spans="1:9" x14ac:dyDescent="0.35">
      <c r="A11954" t="s">
        <v>1257</v>
      </c>
      <c r="B11954" t="s">
        <v>199</v>
      </c>
      <c r="C11954" t="s">
        <v>378</v>
      </c>
      <c r="D11954" t="s">
        <v>1262</v>
      </c>
      <c r="E11954" t="s">
        <v>29</v>
      </c>
      <c r="F11954">
        <v>21473</v>
      </c>
      <c r="G11954">
        <v>17817</v>
      </c>
      <c r="H11954">
        <v>0.82973967307781871</v>
      </c>
      <c r="I11954" t="str">
        <f>VLOOKUP($B11954&amp;$E11954,'Employee List'!$A:$E,5,0)</f>
        <v>E-1274</v>
      </c>
    </row>
    <row r="11955" spans="1:9" x14ac:dyDescent="0.35">
      <c r="A11955" t="s">
        <v>1257</v>
      </c>
      <c r="B11955" t="s">
        <v>199</v>
      </c>
      <c r="C11955" t="s">
        <v>378</v>
      </c>
      <c r="D11955" t="s">
        <v>1262</v>
      </c>
      <c r="E11955" t="s">
        <v>30</v>
      </c>
      <c r="F11955">
        <v>21162</v>
      </c>
      <c r="G11955">
        <v>21568</v>
      </c>
      <c r="H11955">
        <v>1.019185332199225</v>
      </c>
      <c r="I11955" t="str">
        <f>VLOOKUP($B11955&amp;$E11955,'Employee List'!$A:$E,5,0)</f>
        <v>E-1274</v>
      </c>
    </row>
    <row r="11956" spans="1:9" x14ac:dyDescent="0.35">
      <c r="A11956" t="s">
        <v>1257</v>
      </c>
      <c r="B11956" t="s">
        <v>199</v>
      </c>
      <c r="C11956" t="s">
        <v>378</v>
      </c>
      <c r="D11956" t="s">
        <v>1262</v>
      </c>
      <c r="E11956" t="s">
        <v>31</v>
      </c>
      <c r="F11956">
        <v>20843</v>
      </c>
      <c r="G11956">
        <v>17274</v>
      </c>
      <c r="H11956">
        <v>0.82876745190231738</v>
      </c>
      <c r="I11956" t="str">
        <f>VLOOKUP($B11956&amp;$E11956,'Employee List'!$A:$E,5,0)</f>
        <v>E-1274</v>
      </c>
    </row>
    <row r="11957" spans="1:9" x14ac:dyDescent="0.35">
      <c r="A11957" t="s">
        <v>1257</v>
      </c>
      <c r="B11957" t="s">
        <v>199</v>
      </c>
      <c r="C11957" t="s">
        <v>378</v>
      </c>
      <c r="D11957" t="s">
        <v>1282</v>
      </c>
      <c r="E11957" t="s">
        <v>29</v>
      </c>
      <c r="F11957">
        <v>2170</v>
      </c>
      <c r="G11957">
        <v>5744</v>
      </c>
      <c r="H11957">
        <v>2.6470046082949308</v>
      </c>
      <c r="I11957" t="str">
        <f>VLOOKUP($B11957&amp;$E11957,'Employee List'!$A:$E,5,0)</f>
        <v>E-1274</v>
      </c>
    </row>
    <row r="11958" spans="1:9" x14ac:dyDescent="0.35">
      <c r="A11958" t="s">
        <v>1257</v>
      </c>
      <c r="B11958" t="s">
        <v>199</v>
      </c>
      <c r="C11958" t="s">
        <v>378</v>
      </c>
      <c r="D11958" t="s">
        <v>1282</v>
      </c>
      <c r="E11958" t="s">
        <v>30</v>
      </c>
      <c r="F11958">
        <v>5693</v>
      </c>
      <c r="G11958">
        <v>5698</v>
      </c>
      <c r="H11958">
        <v>1.0008782715615669</v>
      </c>
      <c r="I11958" t="str">
        <f>VLOOKUP($B11958&amp;$E11958,'Employee List'!$A:$E,5,0)</f>
        <v>E-1274</v>
      </c>
    </row>
    <row r="11959" spans="1:9" x14ac:dyDescent="0.35">
      <c r="A11959" t="s">
        <v>1257</v>
      </c>
      <c r="B11959" t="s">
        <v>199</v>
      </c>
      <c r="C11959" t="s">
        <v>378</v>
      </c>
      <c r="D11959" t="s">
        <v>1282</v>
      </c>
      <c r="E11959" t="s">
        <v>31</v>
      </c>
      <c r="F11959">
        <v>6974</v>
      </c>
      <c r="G11959">
        <v>3420</v>
      </c>
      <c r="H11959">
        <v>0.49039288786922858</v>
      </c>
      <c r="I11959" t="str">
        <f>VLOOKUP($B11959&amp;$E11959,'Employee List'!$A:$E,5,0)</f>
        <v>E-1274</v>
      </c>
    </row>
    <row r="11960" spans="1:9" x14ac:dyDescent="0.35">
      <c r="A11960" t="s">
        <v>1257</v>
      </c>
      <c r="B11960" t="s">
        <v>199</v>
      </c>
      <c r="C11960" t="s">
        <v>378</v>
      </c>
      <c r="D11960" t="s">
        <v>1281</v>
      </c>
      <c r="E11960" t="s">
        <v>29</v>
      </c>
      <c r="F11960">
        <v>6721</v>
      </c>
      <c r="G11960">
        <v>6128</v>
      </c>
      <c r="H11960">
        <v>0.91176908198184792</v>
      </c>
      <c r="I11960" t="str">
        <f>VLOOKUP($B11960&amp;$E11960,'Employee List'!$A:$E,5,0)</f>
        <v>E-1274</v>
      </c>
    </row>
    <row r="11961" spans="1:9" x14ac:dyDescent="0.35">
      <c r="A11961" t="s">
        <v>1257</v>
      </c>
      <c r="B11961" t="s">
        <v>199</v>
      </c>
      <c r="C11961" t="s">
        <v>378</v>
      </c>
      <c r="D11961" t="s">
        <v>1281</v>
      </c>
      <c r="E11961" t="s">
        <v>30</v>
      </c>
      <c r="F11961">
        <v>5968</v>
      </c>
      <c r="G11961">
        <v>7184</v>
      </c>
      <c r="H11961">
        <v>1.2037533512064342</v>
      </c>
      <c r="I11961" t="str">
        <f>VLOOKUP($B11961&amp;$E11961,'Employee List'!$A:$E,5,0)</f>
        <v>E-1274</v>
      </c>
    </row>
    <row r="11962" spans="1:9" x14ac:dyDescent="0.35">
      <c r="A11962" t="s">
        <v>1257</v>
      </c>
      <c r="B11962" t="s">
        <v>199</v>
      </c>
      <c r="C11962" t="s">
        <v>378</v>
      </c>
      <c r="D11962" t="s">
        <v>1281</v>
      </c>
      <c r="E11962" t="s">
        <v>31</v>
      </c>
      <c r="F11962">
        <v>4409</v>
      </c>
      <c r="G11962">
        <v>5581</v>
      </c>
      <c r="H11962">
        <v>1.265819913812656</v>
      </c>
      <c r="I11962" t="str">
        <f>VLOOKUP($B11962&amp;$E11962,'Employee List'!$A:$E,5,0)</f>
        <v>E-1274</v>
      </c>
    </row>
    <row r="11963" spans="1:9" x14ac:dyDescent="0.35">
      <c r="A11963" t="s">
        <v>1257</v>
      </c>
      <c r="B11963" t="s">
        <v>200</v>
      </c>
      <c r="C11963" t="s">
        <v>378</v>
      </c>
      <c r="D11963" t="s">
        <v>1274</v>
      </c>
      <c r="E11963" t="s">
        <v>29</v>
      </c>
      <c r="F11963">
        <v>12954</v>
      </c>
      <c r="G11963">
        <v>13239</v>
      </c>
      <c r="H11963">
        <v>1.0220009263547938</v>
      </c>
      <c r="I11963" t="str">
        <f>VLOOKUP($B11963&amp;$E11963,'Employee List'!$A:$E,5,0)</f>
        <v>E-1275</v>
      </c>
    </row>
    <row r="11964" spans="1:9" x14ac:dyDescent="0.35">
      <c r="A11964" t="s">
        <v>1257</v>
      </c>
      <c r="B11964" t="s">
        <v>200</v>
      </c>
      <c r="C11964" t="s">
        <v>378</v>
      </c>
      <c r="D11964" t="s">
        <v>1274</v>
      </c>
      <c r="E11964" t="s">
        <v>30</v>
      </c>
      <c r="F11964">
        <v>11222</v>
      </c>
      <c r="G11964">
        <v>11715</v>
      </c>
      <c r="H11964">
        <v>1.0439315630012476</v>
      </c>
      <c r="I11964" t="str">
        <f>VLOOKUP($B11964&amp;$E11964,'Employee List'!$A:$E,5,0)</f>
        <v>E-1275</v>
      </c>
    </row>
    <row r="11965" spans="1:9" x14ac:dyDescent="0.35">
      <c r="A11965" t="s">
        <v>1257</v>
      </c>
      <c r="B11965" t="s">
        <v>200</v>
      </c>
      <c r="C11965" t="s">
        <v>378</v>
      </c>
      <c r="D11965" t="s">
        <v>1274</v>
      </c>
      <c r="E11965" t="s">
        <v>31</v>
      </c>
      <c r="F11965">
        <v>14175</v>
      </c>
      <c r="G11965">
        <v>13648</v>
      </c>
      <c r="H11965">
        <v>0.96282186948853621</v>
      </c>
      <c r="I11965" t="str">
        <f>VLOOKUP($B11965&amp;$E11965,'Employee List'!$A:$E,5,0)</f>
        <v>E-1275</v>
      </c>
    </row>
    <row r="11966" spans="1:9" x14ac:dyDescent="0.35">
      <c r="A11966" t="s">
        <v>1257</v>
      </c>
      <c r="B11966" t="s">
        <v>200</v>
      </c>
      <c r="C11966" t="s">
        <v>378</v>
      </c>
      <c r="D11966" t="s">
        <v>1263</v>
      </c>
      <c r="E11966" t="s">
        <v>29</v>
      </c>
      <c r="F11966">
        <v>2744</v>
      </c>
      <c r="G11966">
        <v>2483</v>
      </c>
      <c r="H11966">
        <v>0.90488338192419826</v>
      </c>
      <c r="I11966" t="str">
        <f>VLOOKUP($B11966&amp;$E11966,'Employee List'!$A:$E,5,0)</f>
        <v>E-1275</v>
      </c>
    </row>
    <row r="11967" spans="1:9" x14ac:dyDescent="0.35">
      <c r="A11967" t="s">
        <v>1257</v>
      </c>
      <c r="B11967" t="s">
        <v>200</v>
      </c>
      <c r="C11967" t="s">
        <v>378</v>
      </c>
      <c r="D11967" t="s">
        <v>1263</v>
      </c>
      <c r="E11967" t="s">
        <v>30</v>
      </c>
      <c r="F11967">
        <v>4190</v>
      </c>
      <c r="G11967">
        <v>4139</v>
      </c>
      <c r="H11967">
        <v>0.98782816229116943</v>
      </c>
      <c r="I11967" t="str">
        <f>VLOOKUP($B11967&amp;$E11967,'Employee List'!$A:$E,5,0)</f>
        <v>E-1275</v>
      </c>
    </row>
    <row r="11968" spans="1:9" x14ac:dyDescent="0.35">
      <c r="A11968" t="s">
        <v>1257</v>
      </c>
      <c r="B11968" t="s">
        <v>200</v>
      </c>
      <c r="C11968" t="s">
        <v>378</v>
      </c>
      <c r="D11968" t="s">
        <v>1263</v>
      </c>
      <c r="E11968" t="s">
        <v>31</v>
      </c>
      <c r="F11968">
        <v>3680</v>
      </c>
      <c r="G11968">
        <v>3418</v>
      </c>
      <c r="H11968">
        <v>0.92880434782608701</v>
      </c>
      <c r="I11968" t="str">
        <f>VLOOKUP($B11968&amp;$E11968,'Employee List'!$A:$E,5,0)</f>
        <v>E-1275</v>
      </c>
    </row>
    <row r="11969" spans="1:9" x14ac:dyDescent="0.35">
      <c r="A11969" t="s">
        <v>1257</v>
      </c>
      <c r="B11969" t="s">
        <v>200</v>
      </c>
      <c r="C11969" t="s">
        <v>378</v>
      </c>
      <c r="D11969" t="s">
        <v>1264</v>
      </c>
      <c r="E11969" t="s">
        <v>29</v>
      </c>
      <c r="F11969">
        <v>2436</v>
      </c>
      <c r="G11969">
        <v>5442</v>
      </c>
      <c r="H11969">
        <v>2.2339901477832513</v>
      </c>
      <c r="I11969" t="str">
        <f>VLOOKUP($B11969&amp;$E11969,'Employee List'!$A:$E,5,0)</f>
        <v>E-1275</v>
      </c>
    </row>
    <row r="11970" spans="1:9" x14ac:dyDescent="0.35">
      <c r="A11970" t="s">
        <v>1257</v>
      </c>
      <c r="B11970" t="s">
        <v>200</v>
      </c>
      <c r="C11970" t="s">
        <v>378</v>
      </c>
      <c r="D11970" t="s">
        <v>1264</v>
      </c>
      <c r="E11970" t="s">
        <v>30</v>
      </c>
      <c r="F11970">
        <v>2285</v>
      </c>
      <c r="G11970">
        <v>5393</v>
      </c>
      <c r="H11970">
        <v>2.360175054704595</v>
      </c>
      <c r="I11970" t="str">
        <f>VLOOKUP($B11970&amp;$E11970,'Employee List'!$A:$E,5,0)</f>
        <v>E-1275</v>
      </c>
    </row>
    <row r="11971" spans="1:9" x14ac:dyDescent="0.35">
      <c r="A11971" t="s">
        <v>1257</v>
      </c>
      <c r="B11971" t="s">
        <v>200</v>
      </c>
      <c r="C11971" t="s">
        <v>378</v>
      </c>
      <c r="D11971" t="s">
        <v>1264</v>
      </c>
      <c r="E11971" t="s">
        <v>31</v>
      </c>
      <c r="F11971">
        <v>2477</v>
      </c>
      <c r="G11971">
        <v>3472</v>
      </c>
      <c r="H11971">
        <v>1.4016955995155429</v>
      </c>
      <c r="I11971" t="str">
        <f>VLOOKUP($B11971&amp;$E11971,'Employee List'!$A:$E,5,0)</f>
        <v>E-1275</v>
      </c>
    </row>
    <row r="11972" spans="1:9" x14ac:dyDescent="0.35">
      <c r="A11972" t="s">
        <v>1257</v>
      </c>
      <c r="B11972" t="s">
        <v>200</v>
      </c>
      <c r="C11972" t="s">
        <v>378</v>
      </c>
      <c r="D11972" t="s">
        <v>1265</v>
      </c>
      <c r="E11972" t="s">
        <v>29</v>
      </c>
      <c r="F11972">
        <v>13769</v>
      </c>
      <c r="G11972">
        <v>17931</v>
      </c>
      <c r="H11972">
        <v>1.3022732224562423</v>
      </c>
      <c r="I11972" t="str">
        <f>VLOOKUP($B11972&amp;$E11972,'Employee List'!$A:$E,5,0)</f>
        <v>E-1275</v>
      </c>
    </row>
    <row r="11973" spans="1:9" x14ac:dyDescent="0.35">
      <c r="A11973" t="s">
        <v>1257</v>
      </c>
      <c r="B11973" t="s">
        <v>200</v>
      </c>
      <c r="C11973" t="s">
        <v>378</v>
      </c>
      <c r="D11973" t="s">
        <v>1265</v>
      </c>
      <c r="E11973" t="s">
        <v>30</v>
      </c>
      <c r="F11973">
        <v>12896</v>
      </c>
      <c r="G11973">
        <v>16579</v>
      </c>
      <c r="H11973">
        <v>1.2855924317617866</v>
      </c>
      <c r="I11973" t="str">
        <f>VLOOKUP($B11973&amp;$E11973,'Employee List'!$A:$E,5,0)</f>
        <v>E-1275</v>
      </c>
    </row>
    <row r="11974" spans="1:9" x14ac:dyDescent="0.35">
      <c r="A11974" t="s">
        <v>1257</v>
      </c>
      <c r="B11974" t="s">
        <v>200</v>
      </c>
      <c r="C11974" t="s">
        <v>378</v>
      </c>
      <c r="D11974" t="s">
        <v>1265</v>
      </c>
      <c r="E11974" t="s">
        <v>31</v>
      </c>
      <c r="F11974">
        <v>14578</v>
      </c>
      <c r="G11974">
        <v>22178</v>
      </c>
      <c r="H11974">
        <v>1.5213335162573742</v>
      </c>
      <c r="I11974" t="str">
        <f>VLOOKUP($B11974&amp;$E11974,'Employee List'!$A:$E,5,0)</f>
        <v>E-1275</v>
      </c>
    </row>
    <row r="11975" spans="1:9" x14ac:dyDescent="0.35">
      <c r="A11975" t="s">
        <v>1257</v>
      </c>
      <c r="B11975" t="s">
        <v>200</v>
      </c>
      <c r="C11975" t="s">
        <v>378</v>
      </c>
      <c r="D11975" t="s">
        <v>1260</v>
      </c>
      <c r="E11975" t="s">
        <v>29</v>
      </c>
      <c r="F11975">
        <v>63430</v>
      </c>
      <c r="G11975">
        <v>41946</v>
      </c>
      <c r="H11975">
        <v>0.66129591675863153</v>
      </c>
      <c r="I11975" t="str">
        <f>VLOOKUP($B11975&amp;$E11975,'Employee List'!$A:$E,5,0)</f>
        <v>E-1275</v>
      </c>
    </row>
    <row r="11976" spans="1:9" x14ac:dyDescent="0.35">
      <c r="A11976" t="s">
        <v>1257</v>
      </c>
      <c r="B11976" t="s">
        <v>200</v>
      </c>
      <c r="C11976" t="s">
        <v>378</v>
      </c>
      <c r="D11976" t="s">
        <v>1260</v>
      </c>
      <c r="E11976" t="s">
        <v>30</v>
      </c>
      <c r="F11976">
        <v>63814</v>
      </c>
      <c r="G11976">
        <v>48925</v>
      </c>
      <c r="H11976">
        <v>0.76668129250634653</v>
      </c>
      <c r="I11976" t="str">
        <f>VLOOKUP($B11976&amp;$E11976,'Employee List'!$A:$E,5,0)</f>
        <v>E-1275</v>
      </c>
    </row>
    <row r="11977" spans="1:9" x14ac:dyDescent="0.35">
      <c r="A11977" t="s">
        <v>1257</v>
      </c>
      <c r="B11977" t="s">
        <v>200</v>
      </c>
      <c r="C11977" t="s">
        <v>378</v>
      </c>
      <c r="D11977" t="s">
        <v>1260</v>
      </c>
      <c r="E11977" t="s">
        <v>31</v>
      </c>
      <c r="F11977">
        <v>71179</v>
      </c>
      <c r="G11977">
        <v>85656</v>
      </c>
      <c r="H11977">
        <v>1.203388639907838</v>
      </c>
      <c r="I11977" t="str">
        <f>VLOOKUP($B11977&amp;$E11977,'Employee List'!$A:$E,5,0)</f>
        <v>E-1275</v>
      </c>
    </row>
    <row r="11978" spans="1:9" x14ac:dyDescent="0.35">
      <c r="A11978" t="s">
        <v>1257</v>
      </c>
      <c r="B11978" t="s">
        <v>200</v>
      </c>
      <c r="C11978" t="s">
        <v>378</v>
      </c>
      <c r="D11978" t="s">
        <v>1261</v>
      </c>
      <c r="E11978" t="s">
        <v>29</v>
      </c>
      <c r="F11978">
        <v>91037</v>
      </c>
      <c r="G11978">
        <v>94751</v>
      </c>
      <c r="H11978">
        <v>1.0407965991849468</v>
      </c>
      <c r="I11978" t="str">
        <f>VLOOKUP($B11978&amp;$E11978,'Employee List'!$A:$E,5,0)</f>
        <v>E-1275</v>
      </c>
    </row>
    <row r="11979" spans="1:9" x14ac:dyDescent="0.35">
      <c r="A11979" t="s">
        <v>1257</v>
      </c>
      <c r="B11979" t="s">
        <v>200</v>
      </c>
      <c r="C11979" t="s">
        <v>378</v>
      </c>
      <c r="D11979" t="s">
        <v>1261</v>
      </c>
      <c r="E11979" t="s">
        <v>30</v>
      </c>
      <c r="F11979">
        <v>95153</v>
      </c>
      <c r="G11979">
        <v>110002</v>
      </c>
      <c r="H11979">
        <v>1.156053934190199</v>
      </c>
      <c r="I11979" t="str">
        <f>VLOOKUP($B11979&amp;$E11979,'Employee List'!$A:$E,5,0)</f>
        <v>E-1275</v>
      </c>
    </row>
    <row r="11980" spans="1:9" x14ac:dyDescent="0.35">
      <c r="A11980" t="s">
        <v>1257</v>
      </c>
      <c r="B11980" t="s">
        <v>200</v>
      </c>
      <c r="C11980" t="s">
        <v>378</v>
      </c>
      <c r="D11980" t="s">
        <v>1261</v>
      </c>
      <c r="E11980" t="s">
        <v>31</v>
      </c>
      <c r="F11980">
        <v>98836</v>
      </c>
      <c r="G11980">
        <v>113206</v>
      </c>
      <c r="H11980">
        <v>1.1453923671536688</v>
      </c>
      <c r="I11980" t="str">
        <f>VLOOKUP($B11980&amp;$E11980,'Employee List'!$A:$E,5,0)</f>
        <v>E-1275</v>
      </c>
    </row>
    <row r="11981" spans="1:9" x14ac:dyDescent="0.35">
      <c r="A11981" t="s">
        <v>1257</v>
      </c>
      <c r="B11981" t="s">
        <v>200</v>
      </c>
      <c r="C11981" t="s">
        <v>378</v>
      </c>
      <c r="D11981" t="s">
        <v>1266</v>
      </c>
      <c r="E11981" t="s">
        <v>29</v>
      </c>
      <c r="F11981">
        <v>77082</v>
      </c>
      <c r="G11981">
        <v>102803</v>
      </c>
      <c r="H11981">
        <v>1.3336836096624374</v>
      </c>
      <c r="I11981" t="str">
        <f>VLOOKUP($B11981&amp;$E11981,'Employee List'!$A:$E,5,0)</f>
        <v>E-1275</v>
      </c>
    </row>
    <row r="11982" spans="1:9" x14ac:dyDescent="0.35">
      <c r="A11982" t="s">
        <v>1257</v>
      </c>
      <c r="B11982" t="s">
        <v>200</v>
      </c>
      <c r="C11982" t="s">
        <v>378</v>
      </c>
      <c r="D11982" t="s">
        <v>1266</v>
      </c>
      <c r="E11982" t="s">
        <v>30</v>
      </c>
      <c r="F11982">
        <v>81095</v>
      </c>
      <c r="G11982">
        <v>88027</v>
      </c>
      <c r="H11982">
        <v>1.0854799926012701</v>
      </c>
      <c r="I11982" t="str">
        <f>VLOOKUP($B11982&amp;$E11982,'Employee List'!$A:$E,5,0)</f>
        <v>E-1275</v>
      </c>
    </row>
    <row r="11983" spans="1:9" x14ac:dyDescent="0.35">
      <c r="A11983" t="s">
        <v>1257</v>
      </c>
      <c r="B11983" t="s">
        <v>200</v>
      </c>
      <c r="C11983" t="s">
        <v>378</v>
      </c>
      <c r="D11983" t="s">
        <v>1266</v>
      </c>
      <c r="E11983" t="s">
        <v>31</v>
      </c>
      <c r="F11983">
        <v>81902</v>
      </c>
      <c r="G11983">
        <v>87190</v>
      </c>
      <c r="H11983">
        <v>1.0645649678884521</v>
      </c>
      <c r="I11983" t="str">
        <f>VLOOKUP($B11983&amp;$E11983,'Employee List'!$A:$E,5,0)</f>
        <v>E-1275</v>
      </c>
    </row>
    <row r="11984" spans="1:9" x14ac:dyDescent="0.35">
      <c r="A11984" t="s">
        <v>1257</v>
      </c>
      <c r="B11984" t="s">
        <v>200</v>
      </c>
      <c r="C11984" t="s">
        <v>378</v>
      </c>
      <c r="D11984" t="s">
        <v>1267</v>
      </c>
      <c r="E11984" t="s">
        <v>29</v>
      </c>
      <c r="F11984">
        <v>27571</v>
      </c>
      <c r="G11984">
        <v>19910</v>
      </c>
      <c r="H11984">
        <v>0.72213557723695188</v>
      </c>
      <c r="I11984" t="str">
        <f>VLOOKUP($B11984&amp;$E11984,'Employee List'!$A:$E,5,0)</f>
        <v>E-1275</v>
      </c>
    </row>
    <row r="11985" spans="1:9" x14ac:dyDescent="0.35">
      <c r="A11985" t="s">
        <v>1257</v>
      </c>
      <c r="B11985" t="s">
        <v>200</v>
      </c>
      <c r="C11985" t="s">
        <v>378</v>
      </c>
      <c r="D11985" t="s">
        <v>1267</v>
      </c>
      <c r="E11985" t="s">
        <v>30</v>
      </c>
      <c r="F11985">
        <v>27403</v>
      </c>
      <c r="G11985">
        <v>24045</v>
      </c>
      <c r="H11985">
        <v>0.87745867240813047</v>
      </c>
      <c r="I11985" t="str">
        <f>VLOOKUP($B11985&amp;$E11985,'Employee List'!$A:$E,5,0)</f>
        <v>E-1275</v>
      </c>
    </row>
    <row r="11986" spans="1:9" x14ac:dyDescent="0.35">
      <c r="A11986" t="s">
        <v>1257</v>
      </c>
      <c r="B11986" t="s">
        <v>200</v>
      </c>
      <c r="C11986" t="s">
        <v>378</v>
      </c>
      <c r="D11986" t="s">
        <v>1267</v>
      </c>
      <c r="E11986" t="s">
        <v>31</v>
      </c>
      <c r="F11986">
        <v>27993</v>
      </c>
      <c r="G11986">
        <v>33103</v>
      </c>
      <c r="H11986">
        <v>1.1825456364091023</v>
      </c>
      <c r="I11986" t="str">
        <f>VLOOKUP($B11986&amp;$E11986,'Employee List'!$A:$E,5,0)</f>
        <v>E-1275</v>
      </c>
    </row>
    <row r="11987" spans="1:9" x14ac:dyDescent="0.35">
      <c r="A11987" t="s">
        <v>1257</v>
      </c>
      <c r="B11987" t="s">
        <v>200</v>
      </c>
      <c r="C11987" t="s">
        <v>378</v>
      </c>
      <c r="D11987" t="s">
        <v>1268</v>
      </c>
      <c r="E11987" t="s">
        <v>29</v>
      </c>
      <c r="F11987">
        <v>14640</v>
      </c>
      <c r="G11987">
        <v>10100</v>
      </c>
      <c r="H11987">
        <v>0.68989071038251371</v>
      </c>
      <c r="I11987" t="str">
        <f>VLOOKUP($B11987&amp;$E11987,'Employee List'!$A:$E,5,0)</f>
        <v>E-1275</v>
      </c>
    </row>
    <row r="11988" spans="1:9" x14ac:dyDescent="0.35">
      <c r="A11988" t="s">
        <v>1257</v>
      </c>
      <c r="B11988" t="s">
        <v>200</v>
      </c>
      <c r="C11988" t="s">
        <v>378</v>
      </c>
      <c r="D11988" t="s">
        <v>1268</v>
      </c>
      <c r="E11988" t="s">
        <v>30</v>
      </c>
      <c r="F11988">
        <v>10537</v>
      </c>
      <c r="G11988">
        <v>12503</v>
      </c>
      <c r="H11988">
        <v>1.18658062067002</v>
      </c>
      <c r="I11988" t="str">
        <f>VLOOKUP($B11988&amp;$E11988,'Employee List'!$A:$E,5,0)</f>
        <v>E-1275</v>
      </c>
    </row>
    <row r="11989" spans="1:9" x14ac:dyDescent="0.35">
      <c r="A11989" t="s">
        <v>1257</v>
      </c>
      <c r="B11989" t="s">
        <v>200</v>
      </c>
      <c r="C11989" t="s">
        <v>378</v>
      </c>
      <c r="D11989" t="s">
        <v>1268</v>
      </c>
      <c r="E11989" t="s">
        <v>31</v>
      </c>
      <c r="F11989">
        <v>13063</v>
      </c>
      <c r="G11989">
        <v>8050</v>
      </c>
      <c r="H11989">
        <v>0.61624435428308966</v>
      </c>
      <c r="I11989" t="str">
        <f>VLOOKUP($B11989&amp;$E11989,'Employee List'!$A:$E,5,0)</f>
        <v>E-1275</v>
      </c>
    </row>
    <row r="11990" spans="1:9" x14ac:dyDescent="0.35">
      <c r="A11990" t="s">
        <v>1257</v>
      </c>
      <c r="B11990" t="s">
        <v>200</v>
      </c>
      <c r="C11990" t="s">
        <v>378</v>
      </c>
      <c r="D11990" t="s">
        <v>1269</v>
      </c>
      <c r="E11990" t="s">
        <v>29</v>
      </c>
      <c r="F11990">
        <v>31240</v>
      </c>
      <c r="G11990">
        <v>52522</v>
      </c>
      <c r="H11990">
        <v>1.6812419974391806</v>
      </c>
      <c r="I11990" t="str">
        <f>VLOOKUP($B11990&amp;$E11990,'Employee List'!$A:$E,5,0)</f>
        <v>E-1275</v>
      </c>
    </row>
    <row r="11991" spans="1:9" x14ac:dyDescent="0.35">
      <c r="A11991" t="s">
        <v>1257</v>
      </c>
      <c r="B11991" t="s">
        <v>200</v>
      </c>
      <c r="C11991" t="s">
        <v>378</v>
      </c>
      <c r="D11991" t="s">
        <v>1269</v>
      </c>
      <c r="E11991" t="s">
        <v>30</v>
      </c>
      <c r="F11991">
        <v>29868</v>
      </c>
      <c r="G11991">
        <v>52286</v>
      </c>
      <c r="H11991">
        <v>1.7505691710191509</v>
      </c>
      <c r="I11991" t="str">
        <f>VLOOKUP($B11991&amp;$E11991,'Employee List'!$A:$E,5,0)</f>
        <v>E-1275</v>
      </c>
    </row>
    <row r="11992" spans="1:9" x14ac:dyDescent="0.35">
      <c r="A11992" t="s">
        <v>1257</v>
      </c>
      <c r="B11992" t="s">
        <v>200</v>
      </c>
      <c r="C11992" t="s">
        <v>378</v>
      </c>
      <c r="D11992" t="s">
        <v>1269</v>
      </c>
      <c r="E11992" t="s">
        <v>31</v>
      </c>
      <c r="F11992">
        <v>23754</v>
      </c>
      <c r="G11992">
        <v>24963</v>
      </c>
      <c r="H11992">
        <v>1.0508966910836071</v>
      </c>
      <c r="I11992" t="str">
        <f>VLOOKUP($B11992&amp;$E11992,'Employee List'!$A:$E,5,0)</f>
        <v>E-1275</v>
      </c>
    </row>
    <row r="11993" spans="1:9" x14ac:dyDescent="0.35">
      <c r="A11993" t="s">
        <v>1257</v>
      </c>
      <c r="B11993" t="s">
        <v>200</v>
      </c>
      <c r="C11993" t="s">
        <v>378</v>
      </c>
      <c r="D11993" t="s">
        <v>1270</v>
      </c>
      <c r="E11993" t="s">
        <v>29</v>
      </c>
      <c r="F11993">
        <v>5594</v>
      </c>
      <c r="G11993">
        <v>1420</v>
      </c>
      <c r="H11993">
        <v>0.25384340364676439</v>
      </c>
      <c r="I11993" t="str">
        <f>VLOOKUP($B11993&amp;$E11993,'Employee List'!$A:$E,5,0)</f>
        <v>E-1275</v>
      </c>
    </row>
    <row r="11994" spans="1:9" x14ac:dyDescent="0.35">
      <c r="A11994" t="s">
        <v>1257</v>
      </c>
      <c r="B11994" t="s">
        <v>200</v>
      </c>
      <c r="C11994" t="s">
        <v>378</v>
      </c>
      <c r="D11994" t="s">
        <v>1270</v>
      </c>
      <c r="E11994" t="s">
        <v>30</v>
      </c>
      <c r="F11994">
        <v>3696</v>
      </c>
      <c r="G11994">
        <v>3334</v>
      </c>
      <c r="H11994">
        <v>0.90205627705627711</v>
      </c>
      <c r="I11994" t="str">
        <f>VLOOKUP($B11994&amp;$E11994,'Employee List'!$A:$E,5,0)</f>
        <v>E-1275</v>
      </c>
    </row>
    <row r="11995" spans="1:9" x14ac:dyDescent="0.35">
      <c r="A11995" t="s">
        <v>1257</v>
      </c>
      <c r="B11995" t="s">
        <v>200</v>
      </c>
      <c r="C11995" t="s">
        <v>378</v>
      </c>
      <c r="D11995" t="s">
        <v>1270</v>
      </c>
      <c r="E11995" t="s">
        <v>31</v>
      </c>
      <c r="F11995">
        <v>5556</v>
      </c>
      <c r="G11995">
        <v>6140</v>
      </c>
      <c r="H11995">
        <v>1.1051115910727143</v>
      </c>
      <c r="I11995" t="str">
        <f>VLOOKUP($B11995&amp;$E11995,'Employee List'!$A:$E,5,0)</f>
        <v>E-1275</v>
      </c>
    </row>
    <row r="11996" spans="1:9" x14ac:dyDescent="0.35">
      <c r="A11996" t="s">
        <v>1257</v>
      </c>
      <c r="B11996" t="s">
        <v>200</v>
      </c>
      <c r="C11996" t="s">
        <v>378</v>
      </c>
      <c r="D11996" t="s">
        <v>1271</v>
      </c>
      <c r="E11996" t="s">
        <v>29</v>
      </c>
      <c r="F11996">
        <v>78358</v>
      </c>
      <c r="G11996">
        <v>109910</v>
      </c>
      <c r="H11996">
        <v>1.4026646928201332</v>
      </c>
      <c r="I11996" t="str">
        <f>VLOOKUP($B11996&amp;$E11996,'Employee List'!$A:$E,5,0)</f>
        <v>E-1275</v>
      </c>
    </row>
    <row r="11997" spans="1:9" x14ac:dyDescent="0.35">
      <c r="A11997" t="s">
        <v>1257</v>
      </c>
      <c r="B11997" t="s">
        <v>200</v>
      </c>
      <c r="C11997" t="s">
        <v>378</v>
      </c>
      <c r="D11997" t="s">
        <v>1271</v>
      </c>
      <c r="E11997" t="s">
        <v>30</v>
      </c>
      <c r="F11997">
        <v>81373</v>
      </c>
      <c r="G11997">
        <v>102973</v>
      </c>
      <c r="H11997">
        <v>1.2654443119953793</v>
      </c>
      <c r="I11997" t="str">
        <f>VLOOKUP($B11997&amp;$E11997,'Employee List'!$A:$E,5,0)</f>
        <v>E-1275</v>
      </c>
    </row>
    <row r="11998" spans="1:9" x14ac:dyDescent="0.35">
      <c r="A11998" t="s">
        <v>1257</v>
      </c>
      <c r="B11998" t="s">
        <v>200</v>
      </c>
      <c r="C11998" t="s">
        <v>378</v>
      </c>
      <c r="D11998" t="s">
        <v>1271</v>
      </c>
      <c r="E11998" t="s">
        <v>31</v>
      </c>
      <c r="F11998">
        <v>79983</v>
      </c>
      <c r="G11998">
        <v>123808</v>
      </c>
      <c r="H11998">
        <v>1.547928934898666</v>
      </c>
      <c r="I11998" t="str">
        <f>VLOOKUP($B11998&amp;$E11998,'Employee List'!$A:$E,5,0)</f>
        <v>E-1275</v>
      </c>
    </row>
    <row r="11999" spans="1:9" x14ac:dyDescent="0.35">
      <c r="A11999" t="s">
        <v>1257</v>
      </c>
      <c r="B11999" t="s">
        <v>200</v>
      </c>
      <c r="C11999" t="s">
        <v>378</v>
      </c>
      <c r="D11999" t="s">
        <v>1258</v>
      </c>
      <c r="E11999" t="s">
        <v>29</v>
      </c>
      <c r="F11999">
        <v>163763</v>
      </c>
      <c r="G11999">
        <v>188733</v>
      </c>
      <c r="H11999">
        <v>1.1524764446181373</v>
      </c>
      <c r="I11999" t="str">
        <f>VLOOKUP($B11999&amp;$E11999,'Employee List'!$A:$E,5,0)</f>
        <v>E-1275</v>
      </c>
    </row>
    <row r="12000" spans="1:9" x14ac:dyDescent="0.35">
      <c r="A12000" t="s">
        <v>1257</v>
      </c>
      <c r="B12000" t="s">
        <v>200</v>
      </c>
      <c r="C12000" t="s">
        <v>378</v>
      </c>
      <c r="D12000" t="s">
        <v>1258</v>
      </c>
      <c r="E12000" t="s">
        <v>30</v>
      </c>
      <c r="F12000">
        <v>159036</v>
      </c>
      <c r="G12000">
        <v>148309</v>
      </c>
      <c r="H12000">
        <v>0.93254986292411779</v>
      </c>
      <c r="I12000" t="str">
        <f>VLOOKUP($B12000&amp;$E12000,'Employee List'!$A:$E,5,0)</f>
        <v>E-1275</v>
      </c>
    </row>
    <row r="12001" spans="1:9" x14ac:dyDescent="0.35">
      <c r="A12001" t="s">
        <v>1257</v>
      </c>
      <c r="B12001" t="s">
        <v>200</v>
      </c>
      <c r="C12001" t="s">
        <v>378</v>
      </c>
      <c r="D12001" t="s">
        <v>1258</v>
      </c>
      <c r="E12001" t="s">
        <v>31</v>
      </c>
      <c r="F12001">
        <v>151871</v>
      </c>
      <c r="G12001">
        <v>129371</v>
      </c>
      <c r="H12001">
        <v>0.85184794990485346</v>
      </c>
      <c r="I12001" t="str">
        <f>VLOOKUP($B12001&amp;$E12001,'Employee List'!$A:$E,5,0)</f>
        <v>E-1275</v>
      </c>
    </row>
    <row r="12002" spans="1:9" x14ac:dyDescent="0.35">
      <c r="A12002" t="s">
        <v>1257</v>
      </c>
      <c r="B12002" t="s">
        <v>200</v>
      </c>
      <c r="C12002" t="s">
        <v>378</v>
      </c>
      <c r="D12002" t="s">
        <v>1272</v>
      </c>
      <c r="E12002" t="s">
        <v>29</v>
      </c>
      <c r="F12002">
        <v>15141</v>
      </c>
      <c r="G12002">
        <v>16499</v>
      </c>
      <c r="H12002">
        <v>1.089690245030051</v>
      </c>
      <c r="I12002" t="str">
        <f>VLOOKUP($B12002&amp;$E12002,'Employee List'!$A:$E,5,0)</f>
        <v>E-1275</v>
      </c>
    </row>
    <row r="12003" spans="1:9" x14ac:dyDescent="0.35">
      <c r="A12003" t="s">
        <v>1257</v>
      </c>
      <c r="B12003" t="s">
        <v>200</v>
      </c>
      <c r="C12003" t="s">
        <v>378</v>
      </c>
      <c r="D12003" t="s">
        <v>1272</v>
      </c>
      <c r="E12003" t="s">
        <v>30</v>
      </c>
      <c r="F12003">
        <v>15060</v>
      </c>
      <c r="G12003">
        <v>25935</v>
      </c>
      <c r="H12003">
        <v>1.7221115537848606</v>
      </c>
      <c r="I12003" t="str">
        <f>VLOOKUP($B12003&amp;$E12003,'Employee List'!$A:$E,5,0)</f>
        <v>E-1275</v>
      </c>
    </row>
    <row r="12004" spans="1:9" x14ac:dyDescent="0.35">
      <c r="A12004" t="s">
        <v>1257</v>
      </c>
      <c r="B12004" t="s">
        <v>200</v>
      </c>
      <c r="C12004" t="s">
        <v>378</v>
      </c>
      <c r="D12004" t="s">
        <v>1272</v>
      </c>
      <c r="E12004" t="s">
        <v>31</v>
      </c>
      <c r="F12004">
        <v>19348</v>
      </c>
      <c r="G12004">
        <v>22241</v>
      </c>
      <c r="H12004">
        <v>1.1495244986561919</v>
      </c>
      <c r="I12004" t="str">
        <f>VLOOKUP($B12004&amp;$E12004,'Employee List'!$A:$E,5,0)</f>
        <v>E-1275</v>
      </c>
    </row>
    <row r="12005" spans="1:9" x14ac:dyDescent="0.35">
      <c r="A12005" t="s">
        <v>1257</v>
      </c>
      <c r="B12005" t="s">
        <v>200</v>
      </c>
      <c r="C12005" t="s">
        <v>378</v>
      </c>
      <c r="D12005" t="s">
        <v>1259</v>
      </c>
      <c r="E12005" t="s">
        <v>29</v>
      </c>
      <c r="F12005">
        <v>47948</v>
      </c>
      <c r="G12005">
        <v>51262</v>
      </c>
      <c r="H12005">
        <v>1.0691165429214984</v>
      </c>
      <c r="I12005" t="str">
        <f>VLOOKUP($B12005&amp;$E12005,'Employee List'!$A:$E,5,0)</f>
        <v>E-1275</v>
      </c>
    </row>
    <row r="12006" spans="1:9" x14ac:dyDescent="0.35">
      <c r="A12006" t="s">
        <v>1257</v>
      </c>
      <c r="B12006" t="s">
        <v>200</v>
      </c>
      <c r="C12006" t="s">
        <v>378</v>
      </c>
      <c r="D12006" t="s">
        <v>1259</v>
      </c>
      <c r="E12006" t="s">
        <v>30</v>
      </c>
      <c r="F12006">
        <v>50442</v>
      </c>
      <c r="G12006">
        <v>52827</v>
      </c>
      <c r="H12006">
        <v>1.0472820268823599</v>
      </c>
      <c r="I12006" t="str">
        <f>VLOOKUP($B12006&amp;$E12006,'Employee List'!$A:$E,5,0)</f>
        <v>E-1275</v>
      </c>
    </row>
    <row r="12007" spans="1:9" x14ac:dyDescent="0.35">
      <c r="A12007" t="s">
        <v>1257</v>
      </c>
      <c r="B12007" t="s">
        <v>200</v>
      </c>
      <c r="C12007" t="s">
        <v>378</v>
      </c>
      <c r="D12007" t="s">
        <v>1259</v>
      </c>
      <c r="E12007" t="s">
        <v>31</v>
      </c>
      <c r="F12007">
        <v>52752</v>
      </c>
      <c r="G12007">
        <v>36216</v>
      </c>
      <c r="H12007">
        <v>0.68653321201091899</v>
      </c>
      <c r="I12007" t="str">
        <f>VLOOKUP($B12007&amp;$E12007,'Employee List'!$A:$E,5,0)</f>
        <v>E-1275</v>
      </c>
    </row>
    <row r="12008" spans="1:9" x14ac:dyDescent="0.35">
      <c r="A12008" t="s">
        <v>1257</v>
      </c>
      <c r="B12008" t="s">
        <v>200</v>
      </c>
      <c r="C12008" t="s">
        <v>378</v>
      </c>
      <c r="D12008" t="s">
        <v>1273</v>
      </c>
      <c r="E12008" t="s">
        <v>29</v>
      </c>
      <c r="F12008">
        <v>4494</v>
      </c>
      <c r="G12008">
        <v>5108</v>
      </c>
      <c r="H12008">
        <v>1.1366266132621272</v>
      </c>
      <c r="I12008" t="str">
        <f>VLOOKUP($B12008&amp;$E12008,'Employee List'!$A:$E,5,0)</f>
        <v>E-1275</v>
      </c>
    </row>
    <row r="12009" spans="1:9" x14ac:dyDescent="0.35">
      <c r="A12009" t="s">
        <v>1257</v>
      </c>
      <c r="B12009" t="s">
        <v>200</v>
      </c>
      <c r="C12009" t="s">
        <v>378</v>
      </c>
      <c r="D12009" t="s">
        <v>1273</v>
      </c>
      <c r="E12009" t="s">
        <v>30</v>
      </c>
      <c r="F12009">
        <v>4084</v>
      </c>
      <c r="G12009">
        <v>8467</v>
      </c>
      <c r="H12009">
        <v>2.0732125367286973</v>
      </c>
      <c r="I12009" t="str">
        <f>VLOOKUP($B12009&amp;$E12009,'Employee List'!$A:$E,5,0)</f>
        <v>E-1275</v>
      </c>
    </row>
    <row r="12010" spans="1:9" x14ac:dyDescent="0.35">
      <c r="A12010" t="s">
        <v>1257</v>
      </c>
      <c r="B12010" t="s">
        <v>200</v>
      </c>
      <c r="C12010" t="s">
        <v>378</v>
      </c>
      <c r="D12010" t="s">
        <v>1273</v>
      </c>
      <c r="E12010" t="s">
        <v>31</v>
      </c>
      <c r="F12010">
        <v>4886</v>
      </c>
      <c r="G12010">
        <v>7540</v>
      </c>
      <c r="H12010">
        <v>1.5431846090871879</v>
      </c>
      <c r="I12010" t="str">
        <f>VLOOKUP($B12010&amp;$E12010,'Employee List'!$A:$E,5,0)</f>
        <v>E-1275</v>
      </c>
    </row>
    <row r="12011" spans="1:9" x14ac:dyDescent="0.35">
      <c r="A12011" t="s">
        <v>1257</v>
      </c>
      <c r="B12011" t="s">
        <v>200</v>
      </c>
      <c r="C12011" t="s">
        <v>378</v>
      </c>
      <c r="D12011" t="s">
        <v>1275</v>
      </c>
      <c r="E12011" t="s">
        <v>29</v>
      </c>
      <c r="F12011">
        <v>5334</v>
      </c>
      <c r="G12011">
        <v>2730</v>
      </c>
      <c r="H12011">
        <v>0.51181102362204722</v>
      </c>
      <c r="I12011" t="str">
        <f>VLOOKUP($B12011&amp;$E12011,'Employee List'!$A:$E,5,0)</f>
        <v>E-1275</v>
      </c>
    </row>
    <row r="12012" spans="1:9" x14ac:dyDescent="0.35">
      <c r="A12012" t="s">
        <v>1257</v>
      </c>
      <c r="B12012" t="s">
        <v>200</v>
      </c>
      <c r="C12012" t="s">
        <v>378</v>
      </c>
      <c r="D12012" t="s">
        <v>1275</v>
      </c>
      <c r="E12012" t="s">
        <v>30</v>
      </c>
      <c r="F12012">
        <v>4267</v>
      </c>
      <c r="G12012">
        <v>2767</v>
      </c>
      <c r="H12012">
        <v>0.64846496367471296</v>
      </c>
      <c r="I12012" t="str">
        <f>VLOOKUP($B12012&amp;$E12012,'Employee List'!$A:$E,5,0)</f>
        <v>E-1275</v>
      </c>
    </row>
    <row r="12013" spans="1:9" x14ac:dyDescent="0.35">
      <c r="A12013" t="s">
        <v>1257</v>
      </c>
      <c r="B12013" t="s">
        <v>200</v>
      </c>
      <c r="C12013" t="s">
        <v>378</v>
      </c>
      <c r="D12013" t="s">
        <v>1275</v>
      </c>
      <c r="E12013" t="s">
        <v>31</v>
      </c>
      <c r="F12013">
        <v>5427</v>
      </c>
      <c r="G12013">
        <v>3203</v>
      </c>
      <c r="H12013">
        <v>0.5901971623364658</v>
      </c>
      <c r="I12013" t="str">
        <f>VLOOKUP($B12013&amp;$E12013,'Employee List'!$A:$E,5,0)</f>
        <v>E-1275</v>
      </c>
    </row>
    <row r="12014" spans="1:9" x14ac:dyDescent="0.35">
      <c r="A12014" t="s">
        <v>1257</v>
      </c>
      <c r="B12014" t="s">
        <v>200</v>
      </c>
      <c r="C12014" t="s">
        <v>378</v>
      </c>
      <c r="D12014" t="s">
        <v>1276</v>
      </c>
      <c r="E12014" t="s">
        <v>29</v>
      </c>
      <c r="F12014">
        <v>15614</v>
      </c>
      <c r="G12014">
        <v>10347</v>
      </c>
      <c r="H12014">
        <v>0.66267452286409634</v>
      </c>
      <c r="I12014" t="str">
        <f>VLOOKUP($B12014&amp;$E12014,'Employee List'!$A:$E,5,0)</f>
        <v>E-1275</v>
      </c>
    </row>
    <row r="12015" spans="1:9" x14ac:dyDescent="0.35">
      <c r="A12015" t="s">
        <v>1257</v>
      </c>
      <c r="B12015" t="s">
        <v>200</v>
      </c>
      <c r="C12015" t="s">
        <v>378</v>
      </c>
      <c r="D12015" t="s">
        <v>1276</v>
      </c>
      <c r="E12015" t="s">
        <v>30</v>
      </c>
      <c r="F12015">
        <v>16710</v>
      </c>
      <c r="G12015">
        <v>10471</v>
      </c>
      <c r="H12015">
        <v>0.62663076002393781</v>
      </c>
      <c r="I12015" t="str">
        <f>VLOOKUP($B12015&amp;$E12015,'Employee List'!$A:$E,5,0)</f>
        <v>E-1275</v>
      </c>
    </row>
    <row r="12016" spans="1:9" x14ac:dyDescent="0.35">
      <c r="A12016" t="s">
        <v>1257</v>
      </c>
      <c r="B12016" t="s">
        <v>200</v>
      </c>
      <c r="C12016" t="s">
        <v>378</v>
      </c>
      <c r="D12016" t="s">
        <v>1276</v>
      </c>
      <c r="E12016" t="s">
        <v>31</v>
      </c>
      <c r="F12016">
        <v>15983</v>
      </c>
      <c r="G12016">
        <v>8290</v>
      </c>
      <c r="H12016">
        <v>0.51867609334918352</v>
      </c>
      <c r="I12016" t="str">
        <f>VLOOKUP($B12016&amp;$E12016,'Employee List'!$A:$E,5,0)</f>
        <v>E-1275</v>
      </c>
    </row>
    <row r="12017" spans="1:9" x14ac:dyDescent="0.35">
      <c r="A12017" t="s">
        <v>1257</v>
      </c>
      <c r="B12017" t="s">
        <v>200</v>
      </c>
      <c r="C12017" t="s">
        <v>378</v>
      </c>
      <c r="D12017" t="s">
        <v>1277</v>
      </c>
      <c r="E12017" t="s">
        <v>29</v>
      </c>
      <c r="F12017">
        <v>9548</v>
      </c>
      <c r="G12017">
        <v>17256</v>
      </c>
      <c r="H12017">
        <v>1.8072894847088397</v>
      </c>
      <c r="I12017" t="str">
        <f>VLOOKUP($B12017&amp;$E12017,'Employee List'!$A:$E,5,0)</f>
        <v>E-1275</v>
      </c>
    </row>
    <row r="12018" spans="1:9" x14ac:dyDescent="0.35">
      <c r="A12018" t="s">
        <v>1257</v>
      </c>
      <c r="B12018" t="s">
        <v>200</v>
      </c>
      <c r="C12018" t="s">
        <v>378</v>
      </c>
      <c r="D12018" t="s">
        <v>1277</v>
      </c>
      <c r="E12018" t="s">
        <v>30</v>
      </c>
      <c r="F12018">
        <v>7870</v>
      </c>
      <c r="G12018">
        <v>14819</v>
      </c>
      <c r="H12018">
        <v>1.8829733163913596</v>
      </c>
      <c r="I12018" t="str">
        <f>VLOOKUP($B12018&amp;$E12018,'Employee List'!$A:$E,5,0)</f>
        <v>E-1275</v>
      </c>
    </row>
    <row r="12019" spans="1:9" x14ac:dyDescent="0.35">
      <c r="A12019" t="s">
        <v>1257</v>
      </c>
      <c r="B12019" t="s">
        <v>200</v>
      </c>
      <c r="C12019" t="s">
        <v>378</v>
      </c>
      <c r="D12019" t="s">
        <v>1277</v>
      </c>
      <c r="E12019" t="s">
        <v>31</v>
      </c>
      <c r="F12019">
        <v>9097</v>
      </c>
      <c r="G12019">
        <v>13310</v>
      </c>
      <c r="H12019">
        <v>1.4631197097944377</v>
      </c>
      <c r="I12019" t="str">
        <f>VLOOKUP($B12019&amp;$E12019,'Employee List'!$A:$E,5,0)</f>
        <v>E-1275</v>
      </c>
    </row>
    <row r="12020" spans="1:9" x14ac:dyDescent="0.35">
      <c r="A12020" t="s">
        <v>1257</v>
      </c>
      <c r="B12020" t="s">
        <v>200</v>
      </c>
      <c r="C12020" t="s">
        <v>378</v>
      </c>
      <c r="D12020" t="s">
        <v>1278</v>
      </c>
      <c r="E12020" t="s">
        <v>29</v>
      </c>
      <c r="F12020">
        <v>24675</v>
      </c>
      <c r="G12020">
        <v>23880</v>
      </c>
      <c r="H12020">
        <v>0.96778115501519757</v>
      </c>
      <c r="I12020" t="str">
        <f>VLOOKUP($B12020&amp;$E12020,'Employee List'!$A:$E,5,0)</f>
        <v>E-1275</v>
      </c>
    </row>
    <row r="12021" spans="1:9" x14ac:dyDescent="0.35">
      <c r="A12021" t="s">
        <v>1257</v>
      </c>
      <c r="B12021" t="s">
        <v>200</v>
      </c>
      <c r="C12021" t="s">
        <v>378</v>
      </c>
      <c r="D12021" t="s">
        <v>1278</v>
      </c>
      <c r="E12021" t="s">
        <v>30</v>
      </c>
      <c r="F12021">
        <v>23594</v>
      </c>
      <c r="G12021">
        <v>21424</v>
      </c>
      <c r="H12021">
        <v>0.90802746460964656</v>
      </c>
      <c r="I12021" t="str">
        <f>VLOOKUP($B12021&amp;$E12021,'Employee List'!$A:$E,5,0)</f>
        <v>E-1275</v>
      </c>
    </row>
    <row r="12022" spans="1:9" x14ac:dyDescent="0.35">
      <c r="A12022" t="s">
        <v>1257</v>
      </c>
      <c r="B12022" t="s">
        <v>200</v>
      </c>
      <c r="C12022" t="s">
        <v>378</v>
      </c>
      <c r="D12022" t="s">
        <v>1278</v>
      </c>
      <c r="E12022" t="s">
        <v>31</v>
      </c>
      <c r="F12022">
        <v>23242</v>
      </c>
      <c r="G12022">
        <v>19278</v>
      </c>
      <c r="H12022">
        <v>0.82944669133465276</v>
      </c>
      <c r="I12022" t="str">
        <f>VLOOKUP($B12022&amp;$E12022,'Employee List'!$A:$E,5,0)</f>
        <v>E-1275</v>
      </c>
    </row>
    <row r="12023" spans="1:9" x14ac:dyDescent="0.35">
      <c r="A12023" t="s">
        <v>1257</v>
      </c>
      <c r="B12023" t="s">
        <v>200</v>
      </c>
      <c r="C12023" t="s">
        <v>378</v>
      </c>
      <c r="D12023" t="s">
        <v>1279</v>
      </c>
      <c r="E12023" t="s">
        <v>29</v>
      </c>
      <c r="F12023">
        <v>30180</v>
      </c>
      <c r="G12023">
        <v>30523</v>
      </c>
      <c r="H12023">
        <v>1.0113651424784627</v>
      </c>
      <c r="I12023" t="str">
        <f>VLOOKUP($B12023&amp;$E12023,'Employee List'!$A:$E,5,0)</f>
        <v>E-1275</v>
      </c>
    </row>
    <row r="12024" spans="1:9" x14ac:dyDescent="0.35">
      <c r="A12024" t="s">
        <v>1257</v>
      </c>
      <c r="B12024" t="s">
        <v>200</v>
      </c>
      <c r="C12024" t="s">
        <v>378</v>
      </c>
      <c r="D12024" t="s">
        <v>1279</v>
      </c>
      <c r="E12024" t="s">
        <v>30</v>
      </c>
      <c r="F12024">
        <v>29786</v>
      </c>
      <c r="G12024">
        <v>19457</v>
      </c>
      <c r="H12024">
        <v>0.65322634794870071</v>
      </c>
      <c r="I12024" t="str">
        <f>VLOOKUP($B12024&amp;$E12024,'Employee List'!$A:$E,5,0)</f>
        <v>E-1275</v>
      </c>
    </row>
    <row r="12025" spans="1:9" x14ac:dyDescent="0.35">
      <c r="A12025" t="s">
        <v>1257</v>
      </c>
      <c r="B12025" t="s">
        <v>200</v>
      </c>
      <c r="C12025" t="s">
        <v>378</v>
      </c>
      <c r="D12025" t="s">
        <v>1279</v>
      </c>
      <c r="E12025" t="s">
        <v>31</v>
      </c>
      <c r="F12025">
        <v>30262</v>
      </c>
      <c r="G12025">
        <v>8668</v>
      </c>
      <c r="H12025">
        <v>0.28643182869605444</v>
      </c>
      <c r="I12025" t="str">
        <f>VLOOKUP($B12025&amp;$E12025,'Employee List'!$A:$E,5,0)</f>
        <v>E-1275</v>
      </c>
    </row>
    <row r="12026" spans="1:9" x14ac:dyDescent="0.35">
      <c r="A12026" t="s">
        <v>1257</v>
      </c>
      <c r="B12026" t="s">
        <v>200</v>
      </c>
      <c r="C12026" t="s">
        <v>378</v>
      </c>
      <c r="D12026" t="s">
        <v>1280</v>
      </c>
      <c r="E12026" t="s">
        <v>29</v>
      </c>
      <c r="F12026">
        <v>1986</v>
      </c>
      <c r="G12026">
        <v>3620</v>
      </c>
      <c r="H12026">
        <v>1.8227593152064452</v>
      </c>
      <c r="I12026" t="str">
        <f>VLOOKUP($B12026&amp;$E12026,'Employee List'!$A:$E,5,0)</f>
        <v>E-1275</v>
      </c>
    </row>
    <row r="12027" spans="1:9" x14ac:dyDescent="0.35">
      <c r="A12027" t="s">
        <v>1257</v>
      </c>
      <c r="B12027" t="s">
        <v>200</v>
      </c>
      <c r="C12027" t="s">
        <v>378</v>
      </c>
      <c r="D12027" t="s">
        <v>1280</v>
      </c>
      <c r="E12027" t="s">
        <v>30</v>
      </c>
      <c r="F12027">
        <v>1118</v>
      </c>
      <c r="G12027">
        <v>2151</v>
      </c>
      <c r="H12027">
        <v>1.9239713774597496</v>
      </c>
      <c r="I12027" t="str">
        <f>VLOOKUP($B12027&amp;$E12027,'Employee List'!$A:$E,5,0)</f>
        <v>E-1275</v>
      </c>
    </row>
    <row r="12028" spans="1:9" x14ac:dyDescent="0.35">
      <c r="A12028" t="s">
        <v>1257</v>
      </c>
      <c r="B12028" t="s">
        <v>200</v>
      </c>
      <c r="C12028" t="s">
        <v>378</v>
      </c>
      <c r="D12028" t="s">
        <v>1280</v>
      </c>
      <c r="E12028" t="s">
        <v>31</v>
      </c>
      <c r="F12028">
        <v>3548</v>
      </c>
      <c r="G12028">
        <v>1796</v>
      </c>
      <c r="H12028">
        <v>0.5062006764374295</v>
      </c>
      <c r="I12028" t="str">
        <f>VLOOKUP($B12028&amp;$E12028,'Employee List'!$A:$E,5,0)</f>
        <v>E-1275</v>
      </c>
    </row>
    <row r="12029" spans="1:9" x14ac:dyDescent="0.35">
      <c r="A12029" t="s">
        <v>1257</v>
      </c>
      <c r="B12029" t="s">
        <v>200</v>
      </c>
      <c r="C12029" t="s">
        <v>378</v>
      </c>
      <c r="D12029" t="s">
        <v>1262</v>
      </c>
      <c r="E12029" t="s">
        <v>29</v>
      </c>
      <c r="F12029">
        <v>36223</v>
      </c>
      <c r="G12029">
        <v>35766</v>
      </c>
      <c r="H12029">
        <v>0.98738370648483009</v>
      </c>
      <c r="I12029" t="str">
        <f>VLOOKUP($B12029&amp;$E12029,'Employee List'!$A:$E,5,0)</f>
        <v>E-1275</v>
      </c>
    </row>
    <row r="12030" spans="1:9" x14ac:dyDescent="0.35">
      <c r="A12030" t="s">
        <v>1257</v>
      </c>
      <c r="B12030" t="s">
        <v>200</v>
      </c>
      <c r="C12030" t="s">
        <v>378</v>
      </c>
      <c r="D12030" t="s">
        <v>1262</v>
      </c>
      <c r="E12030" t="s">
        <v>30</v>
      </c>
      <c r="F12030">
        <v>34460</v>
      </c>
      <c r="G12030">
        <v>36116</v>
      </c>
      <c r="H12030">
        <v>1.0480557167730702</v>
      </c>
      <c r="I12030" t="str">
        <f>VLOOKUP($B12030&amp;$E12030,'Employee List'!$A:$E,5,0)</f>
        <v>E-1275</v>
      </c>
    </row>
    <row r="12031" spans="1:9" x14ac:dyDescent="0.35">
      <c r="A12031" t="s">
        <v>1257</v>
      </c>
      <c r="B12031" t="s">
        <v>200</v>
      </c>
      <c r="C12031" t="s">
        <v>378</v>
      </c>
      <c r="D12031" t="s">
        <v>1262</v>
      </c>
      <c r="E12031" t="s">
        <v>31</v>
      </c>
      <c r="F12031">
        <v>39207</v>
      </c>
      <c r="G12031">
        <v>45656</v>
      </c>
      <c r="H12031">
        <v>1.1644859336343001</v>
      </c>
      <c r="I12031" t="str">
        <f>VLOOKUP($B12031&amp;$E12031,'Employee List'!$A:$E,5,0)</f>
        <v>E-1275</v>
      </c>
    </row>
    <row r="12032" spans="1:9" x14ac:dyDescent="0.35">
      <c r="A12032" t="s">
        <v>1257</v>
      </c>
      <c r="B12032" t="s">
        <v>200</v>
      </c>
      <c r="C12032" t="s">
        <v>378</v>
      </c>
      <c r="D12032" t="s">
        <v>1282</v>
      </c>
      <c r="E12032" t="s">
        <v>30</v>
      </c>
      <c r="F12032">
        <v>3348</v>
      </c>
      <c r="G12032">
        <v>2756</v>
      </c>
      <c r="H12032">
        <v>0.82317801672640378</v>
      </c>
      <c r="I12032" t="str">
        <f>VLOOKUP($B12032&amp;$E12032,'Employee List'!$A:$E,5,0)</f>
        <v>E-1275</v>
      </c>
    </row>
    <row r="12033" spans="1:9" x14ac:dyDescent="0.35">
      <c r="A12033" t="s">
        <v>1257</v>
      </c>
      <c r="B12033" t="s">
        <v>200</v>
      </c>
      <c r="C12033" t="s">
        <v>378</v>
      </c>
      <c r="D12033" t="s">
        <v>1282</v>
      </c>
      <c r="E12033" t="s">
        <v>31</v>
      </c>
      <c r="F12033">
        <v>7158</v>
      </c>
      <c r="G12033">
        <v>1879</v>
      </c>
      <c r="H12033">
        <v>0.26250349259569711</v>
      </c>
      <c r="I12033" t="str">
        <f>VLOOKUP($B12033&amp;$E12033,'Employee List'!$A:$E,5,0)</f>
        <v>E-1275</v>
      </c>
    </row>
    <row r="12034" spans="1:9" x14ac:dyDescent="0.35">
      <c r="A12034" t="s">
        <v>1257</v>
      </c>
      <c r="B12034" t="s">
        <v>200</v>
      </c>
      <c r="C12034" t="s">
        <v>378</v>
      </c>
      <c r="D12034" t="s">
        <v>1281</v>
      </c>
      <c r="E12034" t="s">
        <v>29</v>
      </c>
      <c r="F12034">
        <v>3315</v>
      </c>
      <c r="G12034">
        <v>5294</v>
      </c>
      <c r="H12034">
        <v>1.5969834087481147</v>
      </c>
      <c r="I12034" t="str">
        <f>VLOOKUP($B12034&amp;$E12034,'Employee List'!$A:$E,5,0)</f>
        <v>E-1275</v>
      </c>
    </row>
    <row r="12035" spans="1:9" x14ac:dyDescent="0.35">
      <c r="A12035" t="s">
        <v>1257</v>
      </c>
      <c r="B12035" t="s">
        <v>200</v>
      </c>
      <c r="C12035" t="s">
        <v>378</v>
      </c>
      <c r="D12035" t="s">
        <v>1281</v>
      </c>
      <c r="E12035" t="s">
        <v>30</v>
      </c>
      <c r="F12035">
        <v>3666</v>
      </c>
      <c r="G12035">
        <v>3323</v>
      </c>
      <c r="H12035">
        <v>0.90643753409710859</v>
      </c>
      <c r="I12035" t="str">
        <f>VLOOKUP($B12035&amp;$E12035,'Employee List'!$A:$E,5,0)</f>
        <v>E-1275</v>
      </c>
    </row>
    <row r="12036" spans="1:9" x14ac:dyDescent="0.35">
      <c r="A12036" t="s">
        <v>1257</v>
      </c>
      <c r="B12036" t="s">
        <v>200</v>
      </c>
      <c r="C12036" t="s">
        <v>378</v>
      </c>
      <c r="D12036" t="s">
        <v>1281</v>
      </c>
      <c r="E12036" t="s">
        <v>31</v>
      </c>
      <c r="F12036">
        <v>5518</v>
      </c>
      <c r="G12036">
        <v>2727</v>
      </c>
      <c r="H12036">
        <v>0.49420079739035883</v>
      </c>
      <c r="I12036" t="str">
        <f>VLOOKUP($B12036&amp;$E12036,'Employee List'!$A:$E,5,0)</f>
        <v>E-1275</v>
      </c>
    </row>
    <row r="12037" spans="1:9" x14ac:dyDescent="0.35">
      <c r="A12037" t="s">
        <v>1257</v>
      </c>
      <c r="B12037" t="s">
        <v>201</v>
      </c>
      <c r="C12037" t="s">
        <v>378</v>
      </c>
      <c r="D12037" t="s">
        <v>1274</v>
      </c>
      <c r="E12037" t="s">
        <v>29</v>
      </c>
      <c r="F12037">
        <v>17729</v>
      </c>
      <c r="G12037">
        <v>16318</v>
      </c>
      <c r="H12037">
        <v>0.92041288284731226</v>
      </c>
      <c r="I12037" t="str">
        <f>VLOOKUP($B12037&amp;$E12037,'Employee List'!$A:$E,5,0)</f>
        <v>E-1276</v>
      </c>
    </row>
    <row r="12038" spans="1:9" x14ac:dyDescent="0.35">
      <c r="A12038" t="s">
        <v>1257</v>
      </c>
      <c r="B12038" t="s">
        <v>201</v>
      </c>
      <c r="C12038" t="s">
        <v>378</v>
      </c>
      <c r="D12038" t="s">
        <v>1274</v>
      </c>
      <c r="E12038" t="s">
        <v>30</v>
      </c>
      <c r="F12038">
        <v>18767</v>
      </c>
      <c r="G12038">
        <v>13010</v>
      </c>
      <c r="H12038">
        <v>0.69323813076144292</v>
      </c>
      <c r="I12038" t="str">
        <f>VLOOKUP($B12038&amp;$E12038,'Employee List'!$A:$E,5,0)</f>
        <v>E-1276</v>
      </c>
    </row>
    <row r="12039" spans="1:9" x14ac:dyDescent="0.35">
      <c r="A12039" t="s">
        <v>1257</v>
      </c>
      <c r="B12039" t="s">
        <v>201</v>
      </c>
      <c r="C12039" t="s">
        <v>378</v>
      </c>
      <c r="D12039" t="s">
        <v>1274</v>
      </c>
      <c r="E12039" t="s">
        <v>31</v>
      </c>
      <c r="F12039">
        <v>19338</v>
      </c>
      <c r="G12039">
        <v>18835</v>
      </c>
      <c r="H12039">
        <v>0.97398903712896889</v>
      </c>
      <c r="I12039" t="str">
        <f>VLOOKUP($B12039&amp;$E12039,'Employee List'!$A:$E,5,0)</f>
        <v>E-1276</v>
      </c>
    </row>
    <row r="12040" spans="1:9" x14ac:dyDescent="0.35">
      <c r="A12040" t="s">
        <v>1257</v>
      </c>
      <c r="B12040" t="s">
        <v>201</v>
      </c>
      <c r="C12040" t="s">
        <v>378</v>
      </c>
      <c r="D12040" t="s">
        <v>1263</v>
      </c>
      <c r="E12040" t="s">
        <v>29</v>
      </c>
      <c r="F12040">
        <v>1115</v>
      </c>
      <c r="G12040">
        <v>3103</v>
      </c>
      <c r="H12040">
        <v>2.7829596412556055</v>
      </c>
      <c r="I12040" t="str">
        <f>VLOOKUP($B12040&amp;$E12040,'Employee List'!$A:$E,5,0)</f>
        <v>E-1276</v>
      </c>
    </row>
    <row r="12041" spans="1:9" x14ac:dyDescent="0.35">
      <c r="A12041" t="s">
        <v>1257</v>
      </c>
      <c r="B12041" t="s">
        <v>201</v>
      </c>
      <c r="C12041" t="s">
        <v>378</v>
      </c>
      <c r="D12041" t="s">
        <v>1263</v>
      </c>
      <c r="E12041" t="s">
        <v>30</v>
      </c>
      <c r="F12041">
        <v>4232</v>
      </c>
      <c r="G12041">
        <v>5285</v>
      </c>
      <c r="H12041">
        <v>1.2488185255198487</v>
      </c>
      <c r="I12041" t="str">
        <f>VLOOKUP($B12041&amp;$E12041,'Employee List'!$A:$E,5,0)</f>
        <v>E-1276</v>
      </c>
    </row>
    <row r="12042" spans="1:9" x14ac:dyDescent="0.35">
      <c r="A12042" t="s">
        <v>1257</v>
      </c>
      <c r="B12042" t="s">
        <v>201</v>
      </c>
      <c r="C12042" t="s">
        <v>378</v>
      </c>
      <c r="D12042" t="s">
        <v>1263</v>
      </c>
      <c r="E12042" t="s">
        <v>31</v>
      </c>
      <c r="F12042">
        <v>3608</v>
      </c>
      <c r="G12042">
        <v>5172</v>
      </c>
      <c r="H12042">
        <v>1.4334811529933482</v>
      </c>
      <c r="I12042" t="str">
        <f>VLOOKUP($B12042&amp;$E12042,'Employee List'!$A:$E,5,0)</f>
        <v>E-1276</v>
      </c>
    </row>
    <row r="12043" spans="1:9" x14ac:dyDescent="0.35">
      <c r="A12043" t="s">
        <v>1257</v>
      </c>
      <c r="B12043" t="s">
        <v>201</v>
      </c>
      <c r="C12043" t="s">
        <v>378</v>
      </c>
      <c r="D12043" t="s">
        <v>1264</v>
      </c>
      <c r="E12043" t="s">
        <v>29</v>
      </c>
      <c r="F12043">
        <v>3297</v>
      </c>
      <c r="G12043">
        <v>5290</v>
      </c>
      <c r="H12043">
        <v>1.6044889293296936</v>
      </c>
      <c r="I12043" t="str">
        <f>VLOOKUP($B12043&amp;$E12043,'Employee List'!$A:$E,5,0)</f>
        <v>E-1276</v>
      </c>
    </row>
    <row r="12044" spans="1:9" x14ac:dyDescent="0.35">
      <c r="A12044" t="s">
        <v>1257</v>
      </c>
      <c r="B12044" t="s">
        <v>201</v>
      </c>
      <c r="C12044" t="s">
        <v>378</v>
      </c>
      <c r="D12044" t="s">
        <v>1264</v>
      </c>
      <c r="E12044" t="s">
        <v>30</v>
      </c>
      <c r="F12044">
        <v>2005</v>
      </c>
      <c r="G12044">
        <v>14241</v>
      </c>
      <c r="H12044">
        <v>7.1027431421446385</v>
      </c>
      <c r="I12044" t="str">
        <f>VLOOKUP($B12044&amp;$E12044,'Employee List'!$A:$E,5,0)</f>
        <v>E-1276</v>
      </c>
    </row>
    <row r="12045" spans="1:9" x14ac:dyDescent="0.35">
      <c r="A12045" t="s">
        <v>1257</v>
      </c>
      <c r="B12045" t="s">
        <v>201</v>
      </c>
      <c r="C12045" t="s">
        <v>378</v>
      </c>
      <c r="D12045" t="s">
        <v>1264</v>
      </c>
      <c r="E12045" t="s">
        <v>31</v>
      </c>
      <c r="F12045">
        <v>2482</v>
      </c>
      <c r="G12045">
        <v>1702</v>
      </c>
      <c r="H12045">
        <v>0.68573730862207893</v>
      </c>
      <c r="I12045" t="str">
        <f>VLOOKUP($B12045&amp;$E12045,'Employee List'!$A:$E,5,0)</f>
        <v>E-1276</v>
      </c>
    </row>
    <row r="12046" spans="1:9" x14ac:dyDescent="0.35">
      <c r="A12046" t="s">
        <v>1257</v>
      </c>
      <c r="B12046" t="s">
        <v>201</v>
      </c>
      <c r="C12046" t="s">
        <v>378</v>
      </c>
      <c r="D12046" t="s">
        <v>1265</v>
      </c>
      <c r="E12046" t="s">
        <v>29</v>
      </c>
      <c r="F12046">
        <v>1987</v>
      </c>
      <c r="G12046">
        <v>8565</v>
      </c>
      <c r="H12046">
        <v>4.3105183694011071</v>
      </c>
      <c r="I12046" t="str">
        <f>VLOOKUP($B12046&amp;$E12046,'Employee List'!$A:$E,5,0)</f>
        <v>E-1276</v>
      </c>
    </row>
    <row r="12047" spans="1:9" x14ac:dyDescent="0.35">
      <c r="A12047" t="s">
        <v>1257</v>
      </c>
      <c r="B12047" t="s">
        <v>201</v>
      </c>
      <c r="C12047" t="s">
        <v>378</v>
      </c>
      <c r="D12047" t="s">
        <v>1265</v>
      </c>
      <c r="E12047" t="s">
        <v>30</v>
      </c>
      <c r="F12047">
        <v>3077</v>
      </c>
      <c r="G12047">
        <v>6472</v>
      </c>
      <c r="H12047">
        <v>2.103347416314592</v>
      </c>
      <c r="I12047" t="str">
        <f>VLOOKUP($B12047&amp;$E12047,'Employee List'!$A:$E,5,0)</f>
        <v>E-1276</v>
      </c>
    </row>
    <row r="12048" spans="1:9" x14ac:dyDescent="0.35">
      <c r="A12048" t="s">
        <v>1257</v>
      </c>
      <c r="B12048" t="s">
        <v>201</v>
      </c>
      <c r="C12048" t="s">
        <v>378</v>
      </c>
      <c r="D12048" t="s">
        <v>1265</v>
      </c>
      <c r="E12048" t="s">
        <v>31</v>
      </c>
      <c r="F12048">
        <v>3191</v>
      </c>
      <c r="G12048">
        <v>3805</v>
      </c>
      <c r="H12048">
        <v>1.1924161704794736</v>
      </c>
      <c r="I12048" t="str">
        <f>VLOOKUP($B12048&amp;$E12048,'Employee List'!$A:$E,5,0)</f>
        <v>E-1276</v>
      </c>
    </row>
    <row r="12049" spans="1:9" x14ac:dyDescent="0.35">
      <c r="A12049" t="s">
        <v>1257</v>
      </c>
      <c r="B12049" t="s">
        <v>201</v>
      </c>
      <c r="C12049" t="s">
        <v>378</v>
      </c>
      <c r="D12049" t="s">
        <v>1260</v>
      </c>
      <c r="E12049" t="s">
        <v>29</v>
      </c>
      <c r="F12049">
        <v>41361</v>
      </c>
      <c r="G12049">
        <v>23106</v>
      </c>
      <c r="H12049">
        <v>0.55864219917313407</v>
      </c>
      <c r="I12049" t="str">
        <f>VLOOKUP($B12049&amp;$E12049,'Employee List'!$A:$E,5,0)</f>
        <v>E-1276</v>
      </c>
    </row>
    <row r="12050" spans="1:9" x14ac:dyDescent="0.35">
      <c r="A12050" t="s">
        <v>1257</v>
      </c>
      <c r="B12050" t="s">
        <v>201</v>
      </c>
      <c r="C12050" t="s">
        <v>378</v>
      </c>
      <c r="D12050" t="s">
        <v>1260</v>
      </c>
      <c r="E12050" t="s">
        <v>30</v>
      </c>
      <c r="F12050">
        <v>40353</v>
      </c>
      <c r="G12050">
        <v>35317</v>
      </c>
      <c r="H12050">
        <v>0.87520134810299111</v>
      </c>
      <c r="I12050" t="str">
        <f>VLOOKUP($B12050&amp;$E12050,'Employee List'!$A:$E,5,0)</f>
        <v>E-1276</v>
      </c>
    </row>
    <row r="12051" spans="1:9" x14ac:dyDescent="0.35">
      <c r="A12051" t="s">
        <v>1257</v>
      </c>
      <c r="B12051" t="s">
        <v>201</v>
      </c>
      <c r="C12051" t="s">
        <v>378</v>
      </c>
      <c r="D12051" t="s">
        <v>1260</v>
      </c>
      <c r="E12051" t="s">
        <v>31</v>
      </c>
      <c r="F12051">
        <v>44102</v>
      </c>
      <c r="G12051">
        <v>51724</v>
      </c>
      <c r="H12051">
        <v>1.1728266291778151</v>
      </c>
      <c r="I12051" t="str">
        <f>VLOOKUP($B12051&amp;$E12051,'Employee List'!$A:$E,5,0)</f>
        <v>E-1276</v>
      </c>
    </row>
    <row r="12052" spans="1:9" x14ac:dyDescent="0.35">
      <c r="A12052" t="s">
        <v>1257</v>
      </c>
      <c r="B12052" t="s">
        <v>201</v>
      </c>
      <c r="C12052" t="s">
        <v>378</v>
      </c>
      <c r="D12052" t="s">
        <v>1261</v>
      </c>
      <c r="E12052" t="s">
        <v>29</v>
      </c>
      <c r="F12052">
        <v>95443</v>
      </c>
      <c r="G12052">
        <v>103236</v>
      </c>
      <c r="H12052">
        <v>1.081650828243035</v>
      </c>
      <c r="I12052" t="str">
        <f>VLOOKUP($B12052&amp;$E12052,'Employee List'!$A:$E,5,0)</f>
        <v>E-1276</v>
      </c>
    </row>
    <row r="12053" spans="1:9" x14ac:dyDescent="0.35">
      <c r="A12053" t="s">
        <v>1257</v>
      </c>
      <c r="B12053" t="s">
        <v>201</v>
      </c>
      <c r="C12053" t="s">
        <v>378</v>
      </c>
      <c r="D12053" t="s">
        <v>1261</v>
      </c>
      <c r="E12053" t="s">
        <v>30</v>
      </c>
      <c r="F12053">
        <v>96184</v>
      </c>
      <c r="G12053">
        <v>100936</v>
      </c>
      <c r="H12053">
        <v>1.0494053064958828</v>
      </c>
      <c r="I12053" t="str">
        <f>VLOOKUP($B12053&amp;$E12053,'Employee List'!$A:$E,5,0)</f>
        <v>E-1276</v>
      </c>
    </row>
    <row r="12054" spans="1:9" x14ac:dyDescent="0.35">
      <c r="A12054" t="s">
        <v>1257</v>
      </c>
      <c r="B12054" t="s">
        <v>201</v>
      </c>
      <c r="C12054" t="s">
        <v>378</v>
      </c>
      <c r="D12054" t="s">
        <v>1261</v>
      </c>
      <c r="E12054" t="s">
        <v>31</v>
      </c>
      <c r="F12054">
        <v>101010</v>
      </c>
      <c r="G12054">
        <v>97912</v>
      </c>
      <c r="H12054">
        <v>0.96932976932976933</v>
      </c>
      <c r="I12054" t="str">
        <f>VLOOKUP($B12054&amp;$E12054,'Employee List'!$A:$E,5,0)</f>
        <v>E-1276</v>
      </c>
    </row>
    <row r="12055" spans="1:9" x14ac:dyDescent="0.35">
      <c r="A12055" t="s">
        <v>1257</v>
      </c>
      <c r="B12055" t="s">
        <v>201</v>
      </c>
      <c r="C12055" t="s">
        <v>378</v>
      </c>
      <c r="D12055" t="s">
        <v>1266</v>
      </c>
      <c r="E12055" t="s">
        <v>29</v>
      </c>
      <c r="F12055">
        <v>110836</v>
      </c>
      <c r="G12055">
        <v>126948</v>
      </c>
      <c r="H12055">
        <v>1.145367930997149</v>
      </c>
      <c r="I12055" t="str">
        <f>VLOOKUP($B12055&amp;$E12055,'Employee List'!$A:$E,5,0)</f>
        <v>E-1276</v>
      </c>
    </row>
    <row r="12056" spans="1:9" x14ac:dyDescent="0.35">
      <c r="A12056" t="s">
        <v>1257</v>
      </c>
      <c r="B12056" t="s">
        <v>201</v>
      </c>
      <c r="C12056" t="s">
        <v>378</v>
      </c>
      <c r="D12056" t="s">
        <v>1266</v>
      </c>
      <c r="E12056" t="s">
        <v>30</v>
      </c>
      <c r="F12056">
        <v>115682</v>
      </c>
      <c r="G12056">
        <v>141178</v>
      </c>
      <c r="H12056">
        <v>1.2203972960356839</v>
      </c>
      <c r="I12056" t="str">
        <f>VLOOKUP($B12056&amp;$E12056,'Employee List'!$A:$E,5,0)</f>
        <v>E-1276</v>
      </c>
    </row>
    <row r="12057" spans="1:9" x14ac:dyDescent="0.35">
      <c r="A12057" t="s">
        <v>1257</v>
      </c>
      <c r="B12057" t="s">
        <v>201</v>
      </c>
      <c r="C12057" t="s">
        <v>378</v>
      </c>
      <c r="D12057" t="s">
        <v>1266</v>
      </c>
      <c r="E12057" t="s">
        <v>31</v>
      </c>
      <c r="F12057">
        <v>115470</v>
      </c>
      <c r="G12057">
        <v>127370</v>
      </c>
      <c r="H12057">
        <v>1.1030570711007188</v>
      </c>
      <c r="I12057" t="str">
        <f>VLOOKUP($B12057&amp;$E12057,'Employee List'!$A:$E,5,0)</f>
        <v>E-1276</v>
      </c>
    </row>
    <row r="12058" spans="1:9" x14ac:dyDescent="0.35">
      <c r="A12058" t="s">
        <v>1257</v>
      </c>
      <c r="B12058" t="s">
        <v>201</v>
      </c>
      <c r="C12058" t="s">
        <v>378</v>
      </c>
      <c r="D12058" t="s">
        <v>1267</v>
      </c>
      <c r="E12058" t="s">
        <v>29</v>
      </c>
      <c r="F12058">
        <v>23377</v>
      </c>
      <c r="G12058">
        <v>19530</v>
      </c>
      <c r="H12058">
        <v>0.83543654018907476</v>
      </c>
      <c r="I12058" t="str">
        <f>VLOOKUP($B12058&amp;$E12058,'Employee List'!$A:$E,5,0)</f>
        <v>E-1276</v>
      </c>
    </row>
    <row r="12059" spans="1:9" x14ac:dyDescent="0.35">
      <c r="A12059" t="s">
        <v>1257</v>
      </c>
      <c r="B12059" t="s">
        <v>201</v>
      </c>
      <c r="C12059" t="s">
        <v>378</v>
      </c>
      <c r="D12059" t="s">
        <v>1267</v>
      </c>
      <c r="E12059" t="s">
        <v>30</v>
      </c>
      <c r="F12059">
        <v>24163</v>
      </c>
      <c r="G12059">
        <v>15550</v>
      </c>
      <c r="H12059">
        <v>0.64354591731159205</v>
      </c>
      <c r="I12059" t="str">
        <f>VLOOKUP($B12059&amp;$E12059,'Employee List'!$A:$E,5,0)</f>
        <v>E-1276</v>
      </c>
    </row>
    <row r="12060" spans="1:9" x14ac:dyDescent="0.35">
      <c r="A12060" t="s">
        <v>1257</v>
      </c>
      <c r="B12060" t="s">
        <v>201</v>
      </c>
      <c r="C12060" t="s">
        <v>378</v>
      </c>
      <c r="D12060" t="s">
        <v>1267</v>
      </c>
      <c r="E12060" t="s">
        <v>31</v>
      </c>
      <c r="F12060">
        <v>22788</v>
      </c>
      <c r="G12060">
        <v>23970</v>
      </c>
      <c r="H12060">
        <v>1.0518694049499737</v>
      </c>
      <c r="I12060" t="str">
        <f>VLOOKUP($B12060&amp;$E12060,'Employee List'!$A:$E,5,0)</f>
        <v>E-1276</v>
      </c>
    </row>
    <row r="12061" spans="1:9" x14ac:dyDescent="0.35">
      <c r="A12061" t="s">
        <v>1257</v>
      </c>
      <c r="B12061" t="s">
        <v>201</v>
      </c>
      <c r="C12061" t="s">
        <v>378</v>
      </c>
      <c r="D12061" t="s">
        <v>1268</v>
      </c>
      <c r="E12061" t="s">
        <v>29</v>
      </c>
      <c r="F12061">
        <v>15618</v>
      </c>
      <c r="G12061">
        <v>7236</v>
      </c>
      <c r="H12061">
        <v>0.46331156358048403</v>
      </c>
      <c r="I12061" t="str">
        <f>VLOOKUP($B12061&amp;$E12061,'Employee List'!$A:$E,5,0)</f>
        <v>E-1276</v>
      </c>
    </row>
    <row r="12062" spans="1:9" x14ac:dyDescent="0.35">
      <c r="A12062" t="s">
        <v>1257</v>
      </c>
      <c r="B12062" t="s">
        <v>201</v>
      </c>
      <c r="C12062" t="s">
        <v>378</v>
      </c>
      <c r="D12062" t="s">
        <v>1268</v>
      </c>
      <c r="E12062" t="s">
        <v>30</v>
      </c>
      <c r="F12062">
        <v>12099</v>
      </c>
      <c r="G12062">
        <v>7581</v>
      </c>
      <c r="H12062">
        <v>0.62658070914951647</v>
      </c>
      <c r="I12062" t="str">
        <f>VLOOKUP($B12062&amp;$E12062,'Employee List'!$A:$E,5,0)</f>
        <v>E-1276</v>
      </c>
    </row>
    <row r="12063" spans="1:9" x14ac:dyDescent="0.35">
      <c r="A12063" t="s">
        <v>1257</v>
      </c>
      <c r="B12063" t="s">
        <v>201</v>
      </c>
      <c r="C12063" t="s">
        <v>378</v>
      </c>
      <c r="D12063" t="s">
        <v>1268</v>
      </c>
      <c r="E12063" t="s">
        <v>31</v>
      </c>
      <c r="F12063">
        <v>11779</v>
      </c>
      <c r="G12063">
        <v>7473</v>
      </c>
      <c r="H12063">
        <v>0.63443416249257156</v>
      </c>
      <c r="I12063" t="str">
        <f>VLOOKUP($B12063&amp;$E12063,'Employee List'!$A:$E,5,0)</f>
        <v>E-1276</v>
      </c>
    </row>
    <row r="12064" spans="1:9" x14ac:dyDescent="0.35">
      <c r="A12064" t="s">
        <v>1257</v>
      </c>
      <c r="B12064" t="s">
        <v>201</v>
      </c>
      <c r="C12064" t="s">
        <v>378</v>
      </c>
      <c r="D12064" t="s">
        <v>1269</v>
      </c>
      <c r="E12064" t="s">
        <v>29</v>
      </c>
      <c r="F12064">
        <v>22185</v>
      </c>
      <c r="G12064">
        <v>19889</v>
      </c>
      <c r="H12064">
        <v>0.89650664863646612</v>
      </c>
      <c r="I12064" t="str">
        <f>VLOOKUP($B12064&amp;$E12064,'Employee List'!$A:$E,5,0)</f>
        <v>E-1276</v>
      </c>
    </row>
    <row r="12065" spans="1:9" x14ac:dyDescent="0.35">
      <c r="A12065" t="s">
        <v>1257</v>
      </c>
      <c r="B12065" t="s">
        <v>201</v>
      </c>
      <c r="C12065" t="s">
        <v>378</v>
      </c>
      <c r="D12065" t="s">
        <v>1269</v>
      </c>
      <c r="E12065" t="s">
        <v>30</v>
      </c>
      <c r="F12065">
        <v>25413</v>
      </c>
      <c r="G12065">
        <v>24373</v>
      </c>
      <c r="H12065">
        <v>0.95907606343210172</v>
      </c>
      <c r="I12065" t="str">
        <f>VLOOKUP($B12065&amp;$E12065,'Employee List'!$A:$E,5,0)</f>
        <v>E-1276</v>
      </c>
    </row>
    <row r="12066" spans="1:9" x14ac:dyDescent="0.35">
      <c r="A12066" t="s">
        <v>1257</v>
      </c>
      <c r="B12066" t="s">
        <v>201</v>
      </c>
      <c r="C12066" t="s">
        <v>378</v>
      </c>
      <c r="D12066" t="s">
        <v>1269</v>
      </c>
      <c r="E12066" t="s">
        <v>31</v>
      </c>
      <c r="F12066">
        <v>19541</v>
      </c>
      <c r="G12066">
        <v>10309</v>
      </c>
      <c r="H12066">
        <v>0.52755744332429255</v>
      </c>
      <c r="I12066" t="str">
        <f>VLOOKUP($B12066&amp;$E12066,'Employee List'!$A:$E,5,0)</f>
        <v>E-1276</v>
      </c>
    </row>
    <row r="12067" spans="1:9" x14ac:dyDescent="0.35">
      <c r="A12067" t="s">
        <v>1257</v>
      </c>
      <c r="B12067" t="s">
        <v>201</v>
      </c>
      <c r="C12067" t="s">
        <v>378</v>
      </c>
      <c r="D12067" t="s">
        <v>1270</v>
      </c>
      <c r="E12067" t="s">
        <v>29</v>
      </c>
      <c r="F12067">
        <v>3442</v>
      </c>
      <c r="G12067">
        <v>3286</v>
      </c>
      <c r="H12067">
        <v>0.95467751307379434</v>
      </c>
      <c r="I12067" t="str">
        <f>VLOOKUP($B12067&amp;$E12067,'Employee List'!$A:$E,5,0)</f>
        <v>E-1276</v>
      </c>
    </row>
    <row r="12068" spans="1:9" x14ac:dyDescent="0.35">
      <c r="A12068" t="s">
        <v>1257</v>
      </c>
      <c r="B12068" t="s">
        <v>201</v>
      </c>
      <c r="C12068" t="s">
        <v>378</v>
      </c>
      <c r="D12068" t="s">
        <v>1270</v>
      </c>
      <c r="E12068" t="s">
        <v>30</v>
      </c>
      <c r="F12068">
        <v>6539</v>
      </c>
      <c r="G12068">
        <v>5989</v>
      </c>
      <c r="H12068">
        <v>0.91588927970637712</v>
      </c>
      <c r="I12068" t="str">
        <f>VLOOKUP($B12068&amp;$E12068,'Employee List'!$A:$E,5,0)</f>
        <v>E-1276</v>
      </c>
    </row>
    <row r="12069" spans="1:9" x14ac:dyDescent="0.35">
      <c r="A12069" t="s">
        <v>1257</v>
      </c>
      <c r="B12069" t="s">
        <v>201</v>
      </c>
      <c r="C12069" t="s">
        <v>378</v>
      </c>
      <c r="D12069" t="s">
        <v>1270</v>
      </c>
      <c r="E12069" t="s">
        <v>31</v>
      </c>
      <c r="F12069">
        <v>4623</v>
      </c>
      <c r="G12069">
        <v>6056</v>
      </c>
      <c r="H12069">
        <v>1.3099718797317759</v>
      </c>
      <c r="I12069" t="str">
        <f>VLOOKUP($B12069&amp;$E12069,'Employee List'!$A:$E,5,0)</f>
        <v>E-1276</v>
      </c>
    </row>
    <row r="12070" spans="1:9" x14ac:dyDescent="0.35">
      <c r="A12070" t="s">
        <v>1257</v>
      </c>
      <c r="B12070" t="s">
        <v>201</v>
      </c>
      <c r="C12070" t="s">
        <v>378</v>
      </c>
      <c r="D12070" t="s">
        <v>1271</v>
      </c>
      <c r="E12070" t="s">
        <v>29</v>
      </c>
      <c r="F12070">
        <v>70123</v>
      </c>
      <c r="G12070">
        <v>92670</v>
      </c>
      <c r="H12070">
        <v>1.3215350170414844</v>
      </c>
      <c r="I12070" t="str">
        <f>VLOOKUP($B12070&amp;$E12070,'Employee List'!$A:$E,5,0)</f>
        <v>E-1276</v>
      </c>
    </row>
    <row r="12071" spans="1:9" x14ac:dyDescent="0.35">
      <c r="A12071" t="s">
        <v>1257</v>
      </c>
      <c r="B12071" t="s">
        <v>201</v>
      </c>
      <c r="C12071" t="s">
        <v>378</v>
      </c>
      <c r="D12071" t="s">
        <v>1271</v>
      </c>
      <c r="E12071" t="s">
        <v>30</v>
      </c>
      <c r="F12071">
        <v>74450</v>
      </c>
      <c r="G12071">
        <v>76892</v>
      </c>
      <c r="H12071">
        <v>1.0328005372733378</v>
      </c>
      <c r="I12071" t="str">
        <f>VLOOKUP($B12071&amp;$E12071,'Employee List'!$A:$E,5,0)</f>
        <v>E-1276</v>
      </c>
    </row>
    <row r="12072" spans="1:9" x14ac:dyDescent="0.35">
      <c r="A12072" t="s">
        <v>1257</v>
      </c>
      <c r="B12072" t="s">
        <v>201</v>
      </c>
      <c r="C12072" t="s">
        <v>378</v>
      </c>
      <c r="D12072" t="s">
        <v>1271</v>
      </c>
      <c r="E12072" t="s">
        <v>31</v>
      </c>
      <c r="F12072">
        <v>74586</v>
      </c>
      <c r="G12072">
        <v>100447</v>
      </c>
      <c r="H12072">
        <v>1.3467272678518758</v>
      </c>
      <c r="I12072" t="str">
        <f>VLOOKUP($B12072&amp;$E12072,'Employee List'!$A:$E,5,0)</f>
        <v>E-1276</v>
      </c>
    </row>
    <row r="12073" spans="1:9" x14ac:dyDescent="0.35">
      <c r="A12073" t="s">
        <v>1257</v>
      </c>
      <c r="B12073" t="s">
        <v>201</v>
      </c>
      <c r="C12073" t="s">
        <v>378</v>
      </c>
      <c r="D12073" t="s">
        <v>1258</v>
      </c>
      <c r="E12073" t="s">
        <v>29</v>
      </c>
      <c r="F12073">
        <v>168439</v>
      </c>
      <c r="G12073">
        <v>199021</v>
      </c>
      <c r="H12073">
        <v>1.1815612773763795</v>
      </c>
      <c r="I12073" t="str">
        <f>VLOOKUP($B12073&amp;$E12073,'Employee List'!$A:$E,5,0)</f>
        <v>E-1276</v>
      </c>
    </row>
    <row r="12074" spans="1:9" x14ac:dyDescent="0.35">
      <c r="A12074" t="s">
        <v>1257</v>
      </c>
      <c r="B12074" t="s">
        <v>201</v>
      </c>
      <c r="C12074" t="s">
        <v>378</v>
      </c>
      <c r="D12074" t="s">
        <v>1258</v>
      </c>
      <c r="E12074" t="s">
        <v>30</v>
      </c>
      <c r="F12074">
        <v>163444</v>
      </c>
      <c r="G12074">
        <v>159938</v>
      </c>
      <c r="H12074">
        <v>0.97854922787009613</v>
      </c>
      <c r="I12074" t="str">
        <f>VLOOKUP($B12074&amp;$E12074,'Employee List'!$A:$E,5,0)</f>
        <v>E-1276</v>
      </c>
    </row>
    <row r="12075" spans="1:9" x14ac:dyDescent="0.35">
      <c r="A12075" t="s">
        <v>1257</v>
      </c>
      <c r="B12075" t="s">
        <v>201</v>
      </c>
      <c r="C12075" t="s">
        <v>378</v>
      </c>
      <c r="D12075" t="s">
        <v>1258</v>
      </c>
      <c r="E12075" t="s">
        <v>31</v>
      </c>
      <c r="F12075">
        <v>156417</v>
      </c>
      <c r="G12075">
        <v>192246</v>
      </c>
      <c r="H12075">
        <v>1.2290607798385087</v>
      </c>
      <c r="I12075" t="str">
        <f>VLOOKUP($B12075&amp;$E12075,'Employee List'!$A:$E,5,0)</f>
        <v>E-1276</v>
      </c>
    </row>
    <row r="12076" spans="1:9" x14ac:dyDescent="0.35">
      <c r="A12076" t="s">
        <v>1257</v>
      </c>
      <c r="B12076" t="s">
        <v>201</v>
      </c>
      <c r="C12076" t="s">
        <v>378</v>
      </c>
      <c r="D12076" t="s">
        <v>1272</v>
      </c>
      <c r="E12076" t="s">
        <v>29</v>
      </c>
      <c r="F12076">
        <v>12581</v>
      </c>
      <c r="G12076">
        <v>9570</v>
      </c>
      <c r="H12076">
        <v>0.76067085287338054</v>
      </c>
      <c r="I12076" t="str">
        <f>VLOOKUP($B12076&amp;$E12076,'Employee List'!$A:$E,5,0)</f>
        <v>E-1276</v>
      </c>
    </row>
    <row r="12077" spans="1:9" x14ac:dyDescent="0.35">
      <c r="A12077" t="s">
        <v>1257</v>
      </c>
      <c r="B12077" t="s">
        <v>201</v>
      </c>
      <c r="C12077" t="s">
        <v>378</v>
      </c>
      <c r="D12077" t="s">
        <v>1272</v>
      </c>
      <c r="E12077" t="s">
        <v>30</v>
      </c>
      <c r="F12077">
        <v>14830</v>
      </c>
      <c r="G12077">
        <v>8507</v>
      </c>
      <c r="H12077">
        <v>0.57363452461227238</v>
      </c>
      <c r="I12077" t="str">
        <f>VLOOKUP($B12077&amp;$E12077,'Employee List'!$A:$E,5,0)</f>
        <v>E-1276</v>
      </c>
    </row>
    <row r="12078" spans="1:9" x14ac:dyDescent="0.35">
      <c r="A12078" t="s">
        <v>1257</v>
      </c>
      <c r="B12078" t="s">
        <v>201</v>
      </c>
      <c r="C12078" t="s">
        <v>378</v>
      </c>
      <c r="D12078" t="s">
        <v>1272</v>
      </c>
      <c r="E12078" t="s">
        <v>31</v>
      </c>
      <c r="F12078">
        <v>17324</v>
      </c>
      <c r="G12078">
        <v>11866</v>
      </c>
      <c r="H12078">
        <v>0.68494574001385367</v>
      </c>
      <c r="I12078" t="str">
        <f>VLOOKUP($B12078&amp;$E12078,'Employee List'!$A:$E,5,0)</f>
        <v>E-1276</v>
      </c>
    </row>
    <row r="12079" spans="1:9" x14ac:dyDescent="0.35">
      <c r="A12079" t="s">
        <v>1257</v>
      </c>
      <c r="B12079" t="s">
        <v>201</v>
      </c>
      <c r="C12079" t="s">
        <v>378</v>
      </c>
      <c r="D12079" t="s">
        <v>1259</v>
      </c>
      <c r="E12079" t="s">
        <v>29</v>
      </c>
      <c r="F12079">
        <v>43664</v>
      </c>
      <c r="G12079">
        <v>49666</v>
      </c>
      <c r="H12079">
        <v>1.1374587761084647</v>
      </c>
      <c r="I12079" t="str">
        <f>VLOOKUP($B12079&amp;$E12079,'Employee List'!$A:$E,5,0)</f>
        <v>E-1276</v>
      </c>
    </row>
    <row r="12080" spans="1:9" x14ac:dyDescent="0.35">
      <c r="A12080" t="s">
        <v>1257</v>
      </c>
      <c r="B12080" t="s">
        <v>201</v>
      </c>
      <c r="C12080" t="s">
        <v>378</v>
      </c>
      <c r="D12080" t="s">
        <v>1259</v>
      </c>
      <c r="E12080" t="s">
        <v>30</v>
      </c>
      <c r="F12080">
        <v>43844</v>
      </c>
      <c r="G12080">
        <v>54124</v>
      </c>
      <c r="H12080">
        <v>1.2344676580603959</v>
      </c>
      <c r="I12080" t="str">
        <f>VLOOKUP($B12080&amp;$E12080,'Employee List'!$A:$E,5,0)</f>
        <v>E-1276</v>
      </c>
    </row>
    <row r="12081" spans="1:9" x14ac:dyDescent="0.35">
      <c r="A12081" t="s">
        <v>1257</v>
      </c>
      <c r="B12081" t="s">
        <v>201</v>
      </c>
      <c r="C12081" t="s">
        <v>378</v>
      </c>
      <c r="D12081" t="s">
        <v>1259</v>
      </c>
      <c r="E12081" t="s">
        <v>31</v>
      </c>
      <c r="F12081">
        <v>47232</v>
      </c>
      <c r="G12081">
        <v>33674</v>
      </c>
      <c r="H12081">
        <v>0.71294884823848237</v>
      </c>
      <c r="I12081" t="str">
        <f>VLOOKUP($B12081&amp;$E12081,'Employee List'!$A:$E,5,0)</f>
        <v>E-1276</v>
      </c>
    </row>
    <row r="12082" spans="1:9" x14ac:dyDescent="0.35">
      <c r="A12082" t="s">
        <v>1257</v>
      </c>
      <c r="B12082" t="s">
        <v>201</v>
      </c>
      <c r="C12082" t="s">
        <v>378</v>
      </c>
      <c r="D12082" t="s">
        <v>1273</v>
      </c>
      <c r="E12082" t="s">
        <v>29</v>
      </c>
      <c r="F12082">
        <v>5506</v>
      </c>
      <c r="G12082">
        <v>5663</v>
      </c>
      <c r="H12082">
        <v>1.0285143479840175</v>
      </c>
      <c r="I12082" t="str">
        <f>VLOOKUP($B12082&amp;$E12082,'Employee List'!$A:$E,5,0)</f>
        <v>E-1276</v>
      </c>
    </row>
    <row r="12083" spans="1:9" x14ac:dyDescent="0.35">
      <c r="A12083" t="s">
        <v>1257</v>
      </c>
      <c r="B12083" t="s">
        <v>201</v>
      </c>
      <c r="C12083" t="s">
        <v>378</v>
      </c>
      <c r="D12083" t="s">
        <v>1273</v>
      </c>
      <c r="E12083" t="s">
        <v>30</v>
      </c>
      <c r="F12083">
        <v>8582</v>
      </c>
      <c r="G12083">
        <v>5488</v>
      </c>
      <c r="H12083">
        <v>0.63947797716150079</v>
      </c>
      <c r="I12083" t="str">
        <f>VLOOKUP($B12083&amp;$E12083,'Employee List'!$A:$E,5,0)</f>
        <v>E-1276</v>
      </c>
    </row>
    <row r="12084" spans="1:9" x14ac:dyDescent="0.35">
      <c r="A12084" t="s">
        <v>1257</v>
      </c>
      <c r="B12084" t="s">
        <v>201</v>
      </c>
      <c r="C12084" t="s">
        <v>378</v>
      </c>
      <c r="D12084" t="s">
        <v>1273</v>
      </c>
      <c r="E12084" t="s">
        <v>31</v>
      </c>
      <c r="F12084">
        <v>6474</v>
      </c>
      <c r="G12084">
        <v>5334</v>
      </c>
      <c r="H12084">
        <v>0.82391102873030586</v>
      </c>
      <c r="I12084" t="str">
        <f>VLOOKUP($B12084&amp;$E12084,'Employee List'!$A:$E,5,0)</f>
        <v>E-1276</v>
      </c>
    </row>
    <row r="12085" spans="1:9" x14ac:dyDescent="0.35">
      <c r="A12085" t="s">
        <v>1257</v>
      </c>
      <c r="B12085" t="s">
        <v>201</v>
      </c>
      <c r="C12085" t="s">
        <v>378</v>
      </c>
      <c r="D12085" t="s">
        <v>1275</v>
      </c>
      <c r="E12085" t="s">
        <v>29</v>
      </c>
      <c r="F12085">
        <v>6717</v>
      </c>
      <c r="G12085">
        <v>2509</v>
      </c>
      <c r="H12085">
        <v>0.37352984963525382</v>
      </c>
      <c r="I12085" t="str">
        <f>VLOOKUP($B12085&amp;$E12085,'Employee List'!$A:$E,5,0)</f>
        <v>E-1276</v>
      </c>
    </row>
    <row r="12086" spans="1:9" x14ac:dyDescent="0.35">
      <c r="A12086" t="s">
        <v>1257</v>
      </c>
      <c r="B12086" t="s">
        <v>201</v>
      </c>
      <c r="C12086" t="s">
        <v>378</v>
      </c>
      <c r="D12086" t="s">
        <v>1275</v>
      </c>
      <c r="E12086" t="s">
        <v>30</v>
      </c>
      <c r="F12086">
        <v>5223</v>
      </c>
      <c r="G12086">
        <v>2852</v>
      </c>
      <c r="H12086">
        <v>0.54604633352479415</v>
      </c>
      <c r="I12086" t="str">
        <f>VLOOKUP($B12086&amp;$E12086,'Employee List'!$A:$E,5,0)</f>
        <v>E-1276</v>
      </c>
    </row>
    <row r="12087" spans="1:9" x14ac:dyDescent="0.35">
      <c r="A12087" t="s">
        <v>1257</v>
      </c>
      <c r="B12087" t="s">
        <v>201</v>
      </c>
      <c r="C12087" t="s">
        <v>378</v>
      </c>
      <c r="D12087" t="s">
        <v>1275</v>
      </c>
      <c r="E12087" t="s">
        <v>31</v>
      </c>
      <c r="F12087">
        <v>5996</v>
      </c>
      <c r="G12087">
        <v>2072</v>
      </c>
      <c r="H12087">
        <v>0.3455637091394263</v>
      </c>
      <c r="I12087" t="str">
        <f>VLOOKUP($B12087&amp;$E12087,'Employee List'!$A:$E,5,0)</f>
        <v>E-1276</v>
      </c>
    </row>
    <row r="12088" spans="1:9" x14ac:dyDescent="0.35">
      <c r="A12088" t="s">
        <v>1257</v>
      </c>
      <c r="B12088" t="s">
        <v>201</v>
      </c>
      <c r="C12088" t="s">
        <v>378</v>
      </c>
      <c r="D12088" t="s">
        <v>1276</v>
      </c>
      <c r="E12088" t="s">
        <v>29</v>
      </c>
      <c r="F12088">
        <v>17219</v>
      </c>
      <c r="G12088">
        <v>15769</v>
      </c>
      <c r="H12088">
        <v>0.91579069632382837</v>
      </c>
      <c r="I12088" t="str">
        <f>VLOOKUP($B12088&amp;$E12088,'Employee List'!$A:$E,5,0)</f>
        <v>E-1276</v>
      </c>
    </row>
    <row r="12089" spans="1:9" x14ac:dyDescent="0.35">
      <c r="A12089" t="s">
        <v>1257</v>
      </c>
      <c r="B12089" t="s">
        <v>201</v>
      </c>
      <c r="C12089" t="s">
        <v>378</v>
      </c>
      <c r="D12089" t="s">
        <v>1276</v>
      </c>
      <c r="E12089" t="s">
        <v>30</v>
      </c>
      <c r="F12089">
        <v>14797</v>
      </c>
      <c r="G12089">
        <v>14507</v>
      </c>
      <c r="H12089">
        <v>0.98040143272284919</v>
      </c>
      <c r="I12089" t="str">
        <f>VLOOKUP($B12089&amp;$E12089,'Employee List'!$A:$E,5,0)</f>
        <v>E-1276</v>
      </c>
    </row>
    <row r="12090" spans="1:9" x14ac:dyDescent="0.35">
      <c r="A12090" t="s">
        <v>1257</v>
      </c>
      <c r="B12090" t="s">
        <v>201</v>
      </c>
      <c r="C12090" t="s">
        <v>378</v>
      </c>
      <c r="D12090" t="s">
        <v>1276</v>
      </c>
      <c r="E12090" t="s">
        <v>31</v>
      </c>
      <c r="F12090">
        <v>13331</v>
      </c>
      <c r="G12090">
        <v>8045</v>
      </c>
      <c r="H12090">
        <v>0.60348060910659362</v>
      </c>
      <c r="I12090" t="str">
        <f>VLOOKUP($B12090&amp;$E12090,'Employee List'!$A:$E,5,0)</f>
        <v>E-1276</v>
      </c>
    </row>
    <row r="12091" spans="1:9" x14ac:dyDescent="0.35">
      <c r="A12091" t="s">
        <v>1257</v>
      </c>
      <c r="B12091" t="s">
        <v>201</v>
      </c>
      <c r="C12091" t="s">
        <v>378</v>
      </c>
      <c r="D12091" t="s">
        <v>1277</v>
      </c>
      <c r="E12091" t="s">
        <v>29</v>
      </c>
      <c r="F12091">
        <v>5811</v>
      </c>
      <c r="G12091">
        <v>15791</v>
      </c>
      <c r="H12091">
        <v>2.7174324556874891</v>
      </c>
      <c r="I12091" t="str">
        <f>VLOOKUP($B12091&amp;$E12091,'Employee List'!$A:$E,5,0)</f>
        <v>E-1276</v>
      </c>
    </row>
    <row r="12092" spans="1:9" x14ac:dyDescent="0.35">
      <c r="A12092" t="s">
        <v>1257</v>
      </c>
      <c r="B12092" t="s">
        <v>201</v>
      </c>
      <c r="C12092" t="s">
        <v>378</v>
      </c>
      <c r="D12092" t="s">
        <v>1277</v>
      </c>
      <c r="E12092" t="s">
        <v>30</v>
      </c>
      <c r="F12092">
        <v>9377</v>
      </c>
      <c r="G12092">
        <v>13214</v>
      </c>
      <c r="H12092">
        <v>1.409192705556148</v>
      </c>
      <c r="I12092" t="str">
        <f>VLOOKUP($B12092&amp;$E12092,'Employee List'!$A:$E,5,0)</f>
        <v>E-1276</v>
      </c>
    </row>
    <row r="12093" spans="1:9" x14ac:dyDescent="0.35">
      <c r="A12093" t="s">
        <v>1257</v>
      </c>
      <c r="B12093" t="s">
        <v>201</v>
      </c>
      <c r="C12093" t="s">
        <v>378</v>
      </c>
      <c r="D12093" t="s">
        <v>1277</v>
      </c>
      <c r="E12093" t="s">
        <v>31</v>
      </c>
      <c r="F12093">
        <v>6325</v>
      </c>
      <c r="G12093">
        <v>13259</v>
      </c>
      <c r="H12093">
        <v>2.096284584980237</v>
      </c>
      <c r="I12093" t="str">
        <f>VLOOKUP($B12093&amp;$E12093,'Employee List'!$A:$E,5,0)</f>
        <v>E-1276</v>
      </c>
    </row>
    <row r="12094" spans="1:9" x14ac:dyDescent="0.35">
      <c r="A12094" t="s">
        <v>1257</v>
      </c>
      <c r="B12094" t="s">
        <v>201</v>
      </c>
      <c r="C12094" t="s">
        <v>378</v>
      </c>
      <c r="D12094" t="s">
        <v>1278</v>
      </c>
      <c r="E12094" t="s">
        <v>29</v>
      </c>
      <c r="F12094">
        <v>14158</v>
      </c>
      <c r="G12094">
        <v>16454</v>
      </c>
      <c r="H12094">
        <v>1.1621697979940671</v>
      </c>
      <c r="I12094" t="str">
        <f>VLOOKUP($B12094&amp;$E12094,'Employee List'!$A:$E,5,0)</f>
        <v>E-1276</v>
      </c>
    </row>
    <row r="12095" spans="1:9" x14ac:dyDescent="0.35">
      <c r="A12095" t="s">
        <v>1257</v>
      </c>
      <c r="B12095" t="s">
        <v>201</v>
      </c>
      <c r="C12095" t="s">
        <v>378</v>
      </c>
      <c r="D12095" t="s">
        <v>1278</v>
      </c>
      <c r="E12095" t="s">
        <v>30</v>
      </c>
      <c r="F12095">
        <v>15234</v>
      </c>
      <c r="G12095">
        <v>11509</v>
      </c>
      <c r="H12095">
        <v>0.75548116056190107</v>
      </c>
      <c r="I12095" t="str">
        <f>VLOOKUP($B12095&amp;$E12095,'Employee List'!$A:$E,5,0)</f>
        <v>E-1276</v>
      </c>
    </row>
    <row r="12096" spans="1:9" x14ac:dyDescent="0.35">
      <c r="A12096" t="s">
        <v>1257</v>
      </c>
      <c r="B12096" t="s">
        <v>201</v>
      </c>
      <c r="C12096" t="s">
        <v>378</v>
      </c>
      <c r="D12096" t="s">
        <v>1278</v>
      </c>
      <c r="E12096" t="s">
        <v>31</v>
      </c>
      <c r="F12096">
        <v>12063</v>
      </c>
      <c r="G12096">
        <v>10946</v>
      </c>
      <c r="H12096">
        <v>0.90740280195639555</v>
      </c>
      <c r="I12096" t="str">
        <f>VLOOKUP($B12096&amp;$E12096,'Employee List'!$A:$E,5,0)</f>
        <v>E-1276</v>
      </c>
    </row>
    <row r="12097" spans="1:9" x14ac:dyDescent="0.35">
      <c r="A12097" t="s">
        <v>1257</v>
      </c>
      <c r="B12097" t="s">
        <v>201</v>
      </c>
      <c r="C12097" t="s">
        <v>378</v>
      </c>
      <c r="D12097" t="s">
        <v>1279</v>
      </c>
      <c r="E12097" t="s">
        <v>29</v>
      </c>
      <c r="F12097">
        <v>29223</v>
      </c>
      <c r="G12097">
        <v>23672</v>
      </c>
      <c r="H12097">
        <v>0.81004688088149746</v>
      </c>
      <c r="I12097" t="str">
        <f>VLOOKUP($B12097&amp;$E12097,'Employee List'!$A:$E,5,0)</f>
        <v>E-1276</v>
      </c>
    </row>
    <row r="12098" spans="1:9" x14ac:dyDescent="0.35">
      <c r="A12098" t="s">
        <v>1257</v>
      </c>
      <c r="B12098" t="s">
        <v>201</v>
      </c>
      <c r="C12098" t="s">
        <v>378</v>
      </c>
      <c r="D12098" t="s">
        <v>1279</v>
      </c>
      <c r="E12098" t="s">
        <v>30</v>
      </c>
      <c r="F12098">
        <v>26784</v>
      </c>
      <c r="G12098">
        <v>26894</v>
      </c>
      <c r="H12098">
        <v>1.0041069295101552</v>
      </c>
      <c r="I12098" t="str">
        <f>VLOOKUP($B12098&amp;$E12098,'Employee List'!$A:$E,5,0)</f>
        <v>E-1276</v>
      </c>
    </row>
    <row r="12099" spans="1:9" x14ac:dyDescent="0.35">
      <c r="A12099" t="s">
        <v>1257</v>
      </c>
      <c r="B12099" t="s">
        <v>201</v>
      </c>
      <c r="C12099" t="s">
        <v>378</v>
      </c>
      <c r="D12099" t="s">
        <v>1279</v>
      </c>
      <c r="E12099" t="s">
        <v>31</v>
      </c>
      <c r="F12099">
        <v>27097</v>
      </c>
      <c r="G12099">
        <v>6917</v>
      </c>
      <c r="H12099">
        <v>0.25526811086098095</v>
      </c>
      <c r="I12099" t="str">
        <f>VLOOKUP($B12099&amp;$E12099,'Employee List'!$A:$E,5,0)</f>
        <v>E-1276</v>
      </c>
    </row>
    <row r="12100" spans="1:9" x14ac:dyDescent="0.35">
      <c r="A12100" t="s">
        <v>1257</v>
      </c>
      <c r="B12100" t="s">
        <v>201</v>
      </c>
      <c r="C12100" t="s">
        <v>378</v>
      </c>
      <c r="D12100" t="s">
        <v>1280</v>
      </c>
      <c r="E12100" t="s">
        <v>29</v>
      </c>
      <c r="F12100">
        <v>3267</v>
      </c>
      <c r="G12100">
        <v>2459</v>
      </c>
      <c r="H12100">
        <v>0.75267829813284359</v>
      </c>
      <c r="I12100" t="str">
        <f>VLOOKUP($B12100&amp;$E12100,'Employee List'!$A:$E,5,0)</f>
        <v>E-1276</v>
      </c>
    </row>
    <row r="12101" spans="1:9" x14ac:dyDescent="0.35">
      <c r="A12101" t="s">
        <v>1257</v>
      </c>
      <c r="B12101" t="s">
        <v>201</v>
      </c>
      <c r="C12101" t="s">
        <v>378</v>
      </c>
      <c r="D12101" t="s">
        <v>1280</v>
      </c>
      <c r="E12101" t="s">
        <v>30</v>
      </c>
      <c r="F12101">
        <v>2460</v>
      </c>
      <c r="G12101">
        <v>1969</v>
      </c>
      <c r="H12101">
        <v>0.80040650406504066</v>
      </c>
      <c r="I12101" t="str">
        <f>VLOOKUP($B12101&amp;$E12101,'Employee List'!$A:$E,5,0)</f>
        <v>E-1276</v>
      </c>
    </row>
    <row r="12102" spans="1:9" x14ac:dyDescent="0.35">
      <c r="A12102" t="s">
        <v>1257</v>
      </c>
      <c r="B12102" t="s">
        <v>201</v>
      </c>
      <c r="C12102" t="s">
        <v>378</v>
      </c>
      <c r="D12102" t="s">
        <v>1280</v>
      </c>
      <c r="E12102" t="s">
        <v>31</v>
      </c>
      <c r="F12102">
        <v>1707</v>
      </c>
      <c r="G12102">
        <v>3466</v>
      </c>
      <c r="H12102">
        <v>2.030462800234329</v>
      </c>
      <c r="I12102" t="str">
        <f>VLOOKUP($B12102&amp;$E12102,'Employee List'!$A:$E,5,0)</f>
        <v>E-1276</v>
      </c>
    </row>
    <row r="12103" spans="1:9" x14ac:dyDescent="0.35">
      <c r="A12103" t="s">
        <v>1257</v>
      </c>
      <c r="B12103" t="s">
        <v>201</v>
      </c>
      <c r="C12103" t="s">
        <v>378</v>
      </c>
      <c r="D12103" t="s">
        <v>1262</v>
      </c>
      <c r="E12103" t="s">
        <v>29</v>
      </c>
      <c r="F12103">
        <v>40017</v>
      </c>
      <c r="G12103">
        <v>35214</v>
      </c>
      <c r="H12103">
        <v>0.87997601019566685</v>
      </c>
      <c r="I12103" t="str">
        <f>VLOOKUP($B12103&amp;$E12103,'Employee List'!$A:$E,5,0)</f>
        <v>E-1276</v>
      </c>
    </row>
    <row r="12104" spans="1:9" x14ac:dyDescent="0.35">
      <c r="A12104" t="s">
        <v>1257</v>
      </c>
      <c r="B12104" t="s">
        <v>201</v>
      </c>
      <c r="C12104" t="s">
        <v>378</v>
      </c>
      <c r="D12104" t="s">
        <v>1262</v>
      </c>
      <c r="E12104" t="s">
        <v>30</v>
      </c>
      <c r="F12104">
        <v>39488</v>
      </c>
      <c r="G12104">
        <v>35220</v>
      </c>
      <c r="H12104">
        <v>0.8919165316045381</v>
      </c>
      <c r="I12104" t="str">
        <f>VLOOKUP($B12104&amp;$E12104,'Employee List'!$A:$E,5,0)</f>
        <v>E-1276</v>
      </c>
    </row>
    <row r="12105" spans="1:9" x14ac:dyDescent="0.35">
      <c r="A12105" t="s">
        <v>1257</v>
      </c>
      <c r="B12105" t="s">
        <v>201</v>
      </c>
      <c r="C12105" t="s">
        <v>378</v>
      </c>
      <c r="D12105" t="s">
        <v>1262</v>
      </c>
      <c r="E12105" t="s">
        <v>31</v>
      </c>
      <c r="F12105">
        <v>44918</v>
      </c>
      <c r="G12105">
        <v>27885</v>
      </c>
      <c r="H12105">
        <v>0.62079789839262656</v>
      </c>
      <c r="I12105" t="str">
        <f>VLOOKUP($B12105&amp;$E12105,'Employee List'!$A:$E,5,0)</f>
        <v>E-1276</v>
      </c>
    </row>
    <row r="12106" spans="1:9" x14ac:dyDescent="0.35">
      <c r="A12106" t="s">
        <v>1257</v>
      </c>
      <c r="B12106" t="s">
        <v>201</v>
      </c>
      <c r="C12106" t="s">
        <v>378</v>
      </c>
      <c r="D12106" t="s">
        <v>1282</v>
      </c>
      <c r="E12106" t="s">
        <v>30</v>
      </c>
      <c r="F12106">
        <v>3702</v>
      </c>
      <c r="G12106">
        <v>5000</v>
      </c>
      <c r="H12106">
        <v>1.3506212857914641</v>
      </c>
      <c r="I12106" t="str">
        <f>VLOOKUP($B12106&amp;$E12106,'Employee List'!$A:$E,5,0)</f>
        <v>E-1276</v>
      </c>
    </row>
    <row r="12107" spans="1:9" x14ac:dyDescent="0.35">
      <c r="A12107" t="s">
        <v>1257</v>
      </c>
      <c r="B12107" t="s">
        <v>201</v>
      </c>
      <c r="C12107" t="s">
        <v>378</v>
      </c>
      <c r="D12107" t="s">
        <v>1282</v>
      </c>
      <c r="E12107" t="s">
        <v>31</v>
      </c>
      <c r="F12107">
        <v>4443</v>
      </c>
      <c r="G12107">
        <v>2471</v>
      </c>
      <c r="H12107">
        <v>0.55615575061895117</v>
      </c>
      <c r="I12107" t="str">
        <f>VLOOKUP($B12107&amp;$E12107,'Employee List'!$A:$E,5,0)</f>
        <v>E-1276</v>
      </c>
    </row>
    <row r="12108" spans="1:9" x14ac:dyDescent="0.35">
      <c r="A12108" t="s">
        <v>1257</v>
      </c>
      <c r="B12108" t="s">
        <v>201</v>
      </c>
      <c r="C12108" t="s">
        <v>378</v>
      </c>
      <c r="D12108" t="s">
        <v>1281</v>
      </c>
      <c r="E12108" t="s">
        <v>29</v>
      </c>
      <c r="F12108">
        <v>1630</v>
      </c>
      <c r="G12108">
        <v>5067</v>
      </c>
      <c r="H12108">
        <v>3.1085889570552148</v>
      </c>
      <c r="I12108" t="str">
        <f>VLOOKUP($B12108&amp;$E12108,'Employee List'!$A:$E,5,0)</f>
        <v>E-1276</v>
      </c>
    </row>
    <row r="12109" spans="1:9" x14ac:dyDescent="0.35">
      <c r="A12109" t="s">
        <v>1257</v>
      </c>
      <c r="B12109" t="s">
        <v>201</v>
      </c>
      <c r="C12109" t="s">
        <v>378</v>
      </c>
      <c r="D12109" t="s">
        <v>1281</v>
      </c>
      <c r="E12109" t="s">
        <v>30</v>
      </c>
      <c r="F12109">
        <v>1577</v>
      </c>
      <c r="G12109">
        <v>1874</v>
      </c>
      <c r="H12109">
        <v>1.1883322764743183</v>
      </c>
      <c r="I12109" t="str">
        <f>VLOOKUP($B12109&amp;$E12109,'Employee List'!$A:$E,5,0)</f>
        <v>E-1276</v>
      </c>
    </row>
    <row r="12110" spans="1:9" x14ac:dyDescent="0.35">
      <c r="A12110" t="s">
        <v>1257</v>
      </c>
      <c r="B12110" t="s">
        <v>201</v>
      </c>
      <c r="C12110" t="s">
        <v>378</v>
      </c>
      <c r="D12110" t="s">
        <v>1281</v>
      </c>
      <c r="E12110" t="s">
        <v>31</v>
      </c>
      <c r="F12110">
        <v>3273</v>
      </c>
      <c r="G12110">
        <v>4706</v>
      </c>
      <c r="H12110">
        <v>1.437824625725634</v>
      </c>
      <c r="I12110" t="str">
        <f>VLOOKUP($B12110&amp;$E12110,'Employee List'!$A:$E,5,0)</f>
        <v>E-1276</v>
      </c>
    </row>
    <row r="12111" spans="1:9" x14ac:dyDescent="0.35">
      <c r="A12111" t="s">
        <v>1257</v>
      </c>
      <c r="B12111" t="s">
        <v>202</v>
      </c>
      <c r="C12111" t="s">
        <v>378</v>
      </c>
      <c r="D12111" t="s">
        <v>1274</v>
      </c>
      <c r="E12111" t="s">
        <v>29</v>
      </c>
      <c r="F12111">
        <v>11133</v>
      </c>
      <c r="G12111">
        <v>12209</v>
      </c>
      <c r="H12111">
        <v>1.0966496002874337</v>
      </c>
      <c r="I12111" t="str">
        <f>VLOOKUP($B12111&amp;$E12111,'Employee List'!$A:$E,5,0)</f>
        <v>E-1277</v>
      </c>
    </row>
    <row r="12112" spans="1:9" x14ac:dyDescent="0.35">
      <c r="A12112" t="s">
        <v>1257</v>
      </c>
      <c r="B12112" t="s">
        <v>202</v>
      </c>
      <c r="C12112" t="s">
        <v>378</v>
      </c>
      <c r="D12112" t="s">
        <v>1274</v>
      </c>
      <c r="E12112" t="s">
        <v>30</v>
      </c>
      <c r="F12112">
        <v>12564</v>
      </c>
      <c r="G12112">
        <v>9685</v>
      </c>
      <c r="H12112">
        <v>0.77085323145495066</v>
      </c>
      <c r="I12112" t="str">
        <f>VLOOKUP($B12112&amp;$E12112,'Employee List'!$A:$E,5,0)</f>
        <v>E-1277</v>
      </c>
    </row>
    <row r="12113" spans="1:9" x14ac:dyDescent="0.35">
      <c r="A12113" t="s">
        <v>1257</v>
      </c>
      <c r="B12113" t="s">
        <v>202</v>
      </c>
      <c r="C12113" t="s">
        <v>378</v>
      </c>
      <c r="D12113" t="s">
        <v>1274</v>
      </c>
      <c r="E12113" t="s">
        <v>31</v>
      </c>
      <c r="F12113">
        <v>11407</v>
      </c>
      <c r="G12113">
        <v>14895</v>
      </c>
      <c r="H12113">
        <v>1.3057771543788901</v>
      </c>
      <c r="I12113" t="str">
        <f>VLOOKUP($B12113&amp;$E12113,'Employee List'!$A:$E,5,0)</f>
        <v>E-1277</v>
      </c>
    </row>
    <row r="12114" spans="1:9" x14ac:dyDescent="0.35">
      <c r="A12114" t="s">
        <v>1257</v>
      </c>
      <c r="B12114" t="s">
        <v>202</v>
      </c>
      <c r="C12114" t="s">
        <v>378</v>
      </c>
      <c r="D12114" t="s">
        <v>1263</v>
      </c>
      <c r="E12114" t="s">
        <v>29</v>
      </c>
      <c r="F12114">
        <v>2926</v>
      </c>
      <c r="G12114">
        <v>2381</v>
      </c>
      <c r="H12114">
        <v>0.81373889268626109</v>
      </c>
      <c r="I12114" t="str">
        <f>VLOOKUP($B12114&amp;$E12114,'Employee List'!$A:$E,5,0)</f>
        <v>E-1277</v>
      </c>
    </row>
    <row r="12115" spans="1:9" x14ac:dyDescent="0.35">
      <c r="A12115" t="s">
        <v>1257</v>
      </c>
      <c r="B12115" t="s">
        <v>202</v>
      </c>
      <c r="C12115" t="s">
        <v>378</v>
      </c>
      <c r="D12115" t="s">
        <v>1263</v>
      </c>
      <c r="E12115" t="s">
        <v>30</v>
      </c>
      <c r="F12115">
        <v>1176</v>
      </c>
      <c r="G12115">
        <v>4654</v>
      </c>
      <c r="H12115">
        <v>3.9574829931972788</v>
      </c>
      <c r="I12115" t="str">
        <f>VLOOKUP($B12115&amp;$E12115,'Employee List'!$A:$E,5,0)</f>
        <v>E-1277</v>
      </c>
    </row>
    <row r="12116" spans="1:9" x14ac:dyDescent="0.35">
      <c r="A12116" t="s">
        <v>1257</v>
      </c>
      <c r="B12116" t="s">
        <v>202</v>
      </c>
      <c r="C12116" t="s">
        <v>378</v>
      </c>
      <c r="D12116" t="s">
        <v>1263</v>
      </c>
      <c r="E12116" t="s">
        <v>31</v>
      </c>
      <c r="F12116">
        <v>1974</v>
      </c>
      <c r="G12116">
        <v>3188</v>
      </c>
      <c r="H12116">
        <v>1.6149949341438703</v>
      </c>
      <c r="I12116" t="str">
        <f>VLOOKUP($B12116&amp;$E12116,'Employee List'!$A:$E,5,0)</f>
        <v>E-1277</v>
      </c>
    </row>
    <row r="12117" spans="1:9" x14ac:dyDescent="0.35">
      <c r="A12117" t="s">
        <v>1257</v>
      </c>
      <c r="B12117" t="s">
        <v>202</v>
      </c>
      <c r="C12117" t="s">
        <v>378</v>
      </c>
      <c r="D12117" t="s">
        <v>1264</v>
      </c>
      <c r="E12117" t="s">
        <v>29</v>
      </c>
      <c r="F12117">
        <v>2206</v>
      </c>
      <c r="G12117">
        <v>4513</v>
      </c>
      <c r="H12117">
        <v>2.0457842248413418</v>
      </c>
      <c r="I12117" t="str">
        <f>VLOOKUP($B12117&amp;$E12117,'Employee List'!$A:$E,5,0)</f>
        <v>E-1277</v>
      </c>
    </row>
    <row r="12118" spans="1:9" x14ac:dyDescent="0.35">
      <c r="A12118" t="s">
        <v>1257</v>
      </c>
      <c r="B12118" t="s">
        <v>202</v>
      </c>
      <c r="C12118" t="s">
        <v>378</v>
      </c>
      <c r="D12118" t="s">
        <v>1264</v>
      </c>
      <c r="E12118" t="s">
        <v>30</v>
      </c>
      <c r="F12118">
        <v>4683</v>
      </c>
      <c r="G12118">
        <v>5970</v>
      </c>
      <c r="H12118">
        <v>1.2748238308776425</v>
      </c>
      <c r="I12118" t="str">
        <f>VLOOKUP($B12118&amp;$E12118,'Employee List'!$A:$E,5,0)</f>
        <v>E-1277</v>
      </c>
    </row>
    <row r="12119" spans="1:9" x14ac:dyDescent="0.35">
      <c r="A12119" t="s">
        <v>1257</v>
      </c>
      <c r="B12119" t="s">
        <v>202</v>
      </c>
      <c r="C12119" t="s">
        <v>378</v>
      </c>
      <c r="D12119" t="s">
        <v>1264</v>
      </c>
      <c r="E12119" t="s">
        <v>31</v>
      </c>
      <c r="F12119">
        <v>2888</v>
      </c>
      <c r="G12119">
        <v>1402</v>
      </c>
      <c r="H12119">
        <v>0.48545706371191133</v>
      </c>
      <c r="I12119" t="str">
        <f>VLOOKUP($B12119&amp;$E12119,'Employee List'!$A:$E,5,0)</f>
        <v>E-1277</v>
      </c>
    </row>
    <row r="12120" spans="1:9" x14ac:dyDescent="0.35">
      <c r="A12120" t="s">
        <v>1257</v>
      </c>
      <c r="B12120" t="s">
        <v>202</v>
      </c>
      <c r="C12120" t="s">
        <v>378</v>
      </c>
      <c r="D12120" t="s">
        <v>1265</v>
      </c>
      <c r="E12120" t="s">
        <v>29</v>
      </c>
      <c r="F12120">
        <v>5266</v>
      </c>
      <c r="G12120">
        <v>10102</v>
      </c>
      <c r="H12120">
        <v>1.9183440941891379</v>
      </c>
      <c r="I12120" t="str">
        <f>VLOOKUP($B12120&amp;$E12120,'Employee List'!$A:$E,5,0)</f>
        <v>E-1277</v>
      </c>
    </row>
    <row r="12121" spans="1:9" x14ac:dyDescent="0.35">
      <c r="A12121" t="s">
        <v>1257</v>
      </c>
      <c r="B12121" t="s">
        <v>202</v>
      </c>
      <c r="C12121" t="s">
        <v>378</v>
      </c>
      <c r="D12121" t="s">
        <v>1265</v>
      </c>
      <c r="E12121" t="s">
        <v>30</v>
      </c>
      <c r="F12121">
        <v>3151</v>
      </c>
      <c r="G12121">
        <v>6012</v>
      </c>
      <c r="H12121">
        <v>1.9079657251666138</v>
      </c>
      <c r="I12121" t="str">
        <f>VLOOKUP($B12121&amp;$E12121,'Employee List'!$A:$E,5,0)</f>
        <v>E-1277</v>
      </c>
    </row>
    <row r="12122" spans="1:9" x14ac:dyDescent="0.35">
      <c r="A12122" t="s">
        <v>1257</v>
      </c>
      <c r="B12122" t="s">
        <v>202</v>
      </c>
      <c r="C12122" t="s">
        <v>378</v>
      </c>
      <c r="D12122" t="s">
        <v>1265</v>
      </c>
      <c r="E12122" t="s">
        <v>31</v>
      </c>
      <c r="F12122">
        <v>2429</v>
      </c>
      <c r="G12122">
        <v>6419</v>
      </c>
      <c r="H12122">
        <v>2.6426512968299711</v>
      </c>
      <c r="I12122" t="str">
        <f>VLOOKUP($B12122&amp;$E12122,'Employee List'!$A:$E,5,0)</f>
        <v>E-1277</v>
      </c>
    </row>
    <row r="12123" spans="1:9" x14ac:dyDescent="0.35">
      <c r="A12123" t="s">
        <v>1257</v>
      </c>
      <c r="B12123" t="s">
        <v>202</v>
      </c>
      <c r="C12123" t="s">
        <v>378</v>
      </c>
      <c r="D12123" t="s">
        <v>1260</v>
      </c>
      <c r="E12123" t="s">
        <v>29</v>
      </c>
      <c r="F12123">
        <v>43732</v>
      </c>
      <c r="G12123">
        <v>52413</v>
      </c>
      <c r="H12123">
        <v>1.1985045275770603</v>
      </c>
      <c r="I12123" t="str">
        <f>VLOOKUP($B12123&amp;$E12123,'Employee List'!$A:$E,5,0)</f>
        <v>E-1277</v>
      </c>
    </row>
    <row r="12124" spans="1:9" x14ac:dyDescent="0.35">
      <c r="A12124" t="s">
        <v>1257</v>
      </c>
      <c r="B12124" t="s">
        <v>202</v>
      </c>
      <c r="C12124" t="s">
        <v>378</v>
      </c>
      <c r="D12124" t="s">
        <v>1260</v>
      </c>
      <c r="E12124" t="s">
        <v>30</v>
      </c>
      <c r="F12124">
        <v>45730</v>
      </c>
      <c r="G12124">
        <v>34133</v>
      </c>
      <c r="H12124">
        <v>0.7464027990378308</v>
      </c>
      <c r="I12124" t="str">
        <f>VLOOKUP($B12124&amp;$E12124,'Employee List'!$A:$E,5,0)</f>
        <v>E-1277</v>
      </c>
    </row>
    <row r="12125" spans="1:9" x14ac:dyDescent="0.35">
      <c r="A12125" t="s">
        <v>1257</v>
      </c>
      <c r="B12125" t="s">
        <v>202</v>
      </c>
      <c r="C12125" t="s">
        <v>378</v>
      </c>
      <c r="D12125" t="s">
        <v>1260</v>
      </c>
      <c r="E12125" t="s">
        <v>31</v>
      </c>
      <c r="F12125">
        <v>50549</v>
      </c>
      <c r="G12125">
        <v>75025</v>
      </c>
      <c r="H12125">
        <v>1.4842034461611506</v>
      </c>
      <c r="I12125" t="str">
        <f>VLOOKUP($B12125&amp;$E12125,'Employee List'!$A:$E,5,0)</f>
        <v>E-1277</v>
      </c>
    </row>
    <row r="12126" spans="1:9" x14ac:dyDescent="0.35">
      <c r="A12126" t="s">
        <v>1257</v>
      </c>
      <c r="B12126" t="s">
        <v>202</v>
      </c>
      <c r="C12126" t="s">
        <v>378</v>
      </c>
      <c r="D12126" t="s">
        <v>1261</v>
      </c>
      <c r="E12126" t="s">
        <v>29</v>
      </c>
      <c r="F12126">
        <v>89529</v>
      </c>
      <c r="G12126">
        <v>92326</v>
      </c>
      <c r="H12126">
        <v>1.0312412737772119</v>
      </c>
      <c r="I12126" t="str">
        <f>VLOOKUP($B12126&amp;$E12126,'Employee List'!$A:$E,5,0)</f>
        <v>E-1277</v>
      </c>
    </row>
    <row r="12127" spans="1:9" x14ac:dyDescent="0.35">
      <c r="A12127" t="s">
        <v>1257</v>
      </c>
      <c r="B12127" t="s">
        <v>202</v>
      </c>
      <c r="C12127" t="s">
        <v>378</v>
      </c>
      <c r="D12127" t="s">
        <v>1261</v>
      </c>
      <c r="E12127" t="s">
        <v>30</v>
      </c>
      <c r="F12127">
        <v>91944</v>
      </c>
      <c r="G12127">
        <v>104373</v>
      </c>
      <c r="H12127">
        <v>1.1351801096319498</v>
      </c>
      <c r="I12127" t="str">
        <f>VLOOKUP($B12127&amp;$E12127,'Employee List'!$A:$E,5,0)</f>
        <v>E-1277</v>
      </c>
    </row>
    <row r="12128" spans="1:9" x14ac:dyDescent="0.35">
      <c r="A12128" t="s">
        <v>1257</v>
      </c>
      <c r="B12128" t="s">
        <v>202</v>
      </c>
      <c r="C12128" t="s">
        <v>378</v>
      </c>
      <c r="D12128" t="s">
        <v>1261</v>
      </c>
      <c r="E12128" t="s">
        <v>31</v>
      </c>
      <c r="F12128">
        <v>93625</v>
      </c>
      <c r="G12128">
        <v>90108</v>
      </c>
      <c r="H12128">
        <v>0.9624352469959947</v>
      </c>
      <c r="I12128" t="str">
        <f>VLOOKUP($B12128&amp;$E12128,'Employee List'!$A:$E,5,0)</f>
        <v>E-1277</v>
      </c>
    </row>
    <row r="12129" spans="1:9" x14ac:dyDescent="0.35">
      <c r="A12129" t="s">
        <v>1257</v>
      </c>
      <c r="B12129" t="s">
        <v>202</v>
      </c>
      <c r="C12129" t="s">
        <v>378</v>
      </c>
      <c r="D12129" t="s">
        <v>1266</v>
      </c>
      <c r="E12129" t="s">
        <v>29</v>
      </c>
      <c r="F12129">
        <v>56868</v>
      </c>
      <c r="G12129">
        <v>98002</v>
      </c>
      <c r="H12129">
        <v>1.7233241893507771</v>
      </c>
      <c r="I12129" t="str">
        <f>VLOOKUP($B12129&amp;$E12129,'Employee List'!$A:$E,5,0)</f>
        <v>E-1277</v>
      </c>
    </row>
    <row r="12130" spans="1:9" x14ac:dyDescent="0.35">
      <c r="A12130" t="s">
        <v>1257</v>
      </c>
      <c r="B12130" t="s">
        <v>202</v>
      </c>
      <c r="C12130" t="s">
        <v>378</v>
      </c>
      <c r="D12130" t="s">
        <v>1266</v>
      </c>
      <c r="E12130" t="s">
        <v>30</v>
      </c>
      <c r="F12130">
        <v>62330</v>
      </c>
      <c r="G12130">
        <v>95062</v>
      </c>
      <c r="H12130">
        <v>1.5251403818386009</v>
      </c>
      <c r="I12130" t="str">
        <f>VLOOKUP($B12130&amp;$E12130,'Employee List'!$A:$E,5,0)</f>
        <v>E-1277</v>
      </c>
    </row>
    <row r="12131" spans="1:9" x14ac:dyDescent="0.35">
      <c r="A12131" t="s">
        <v>1257</v>
      </c>
      <c r="B12131" t="s">
        <v>202</v>
      </c>
      <c r="C12131" t="s">
        <v>378</v>
      </c>
      <c r="D12131" t="s">
        <v>1266</v>
      </c>
      <c r="E12131" t="s">
        <v>31</v>
      </c>
      <c r="F12131">
        <v>59991</v>
      </c>
      <c r="G12131">
        <v>96449</v>
      </c>
      <c r="H12131">
        <v>1.6077244920071343</v>
      </c>
      <c r="I12131" t="str">
        <f>VLOOKUP($B12131&amp;$E12131,'Employee List'!$A:$E,5,0)</f>
        <v>E-1277</v>
      </c>
    </row>
    <row r="12132" spans="1:9" x14ac:dyDescent="0.35">
      <c r="A12132" t="s">
        <v>1257</v>
      </c>
      <c r="B12132" t="s">
        <v>202</v>
      </c>
      <c r="C12132" t="s">
        <v>378</v>
      </c>
      <c r="D12132" t="s">
        <v>1267</v>
      </c>
      <c r="E12132" t="s">
        <v>29</v>
      </c>
      <c r="F12132">
        <v>21894</v>
      </c>
      <c r="G12132">
        <v>25699</v>
      </c>
      <c r="H12132">
        <v>1.1737919064583904</v>
      </c>
      <c r="I12132" t="str">
        <f>VLOOKUP($B12132&amp;$E12132,'Employee List'!$A:$E,5,0)</f>
        <v>E-1277</v>
      </c>
    </row>
    <row r="12133" spans="1:9" x14ac:dyDescent="0.35">
      <c r="A12133" t="s">
        <v>1257</v>
      </c>
      <c r="B12133" t="s">
        <v>202</v>
      </c>
      <c r="C12133" t="s">
        <v>378</v>
      </c>
      <c r="D12133" t="s">
        <v>1267</v>
      </c>
      <c r="E12133" t="s">
        <v>30</v>
      </c>
      <c r="F12133">
        <v>20524</v>
      </c>
      <c r="G12133">
        <v>26956</v>
      </c>
      <c r="H12133">
        <v>1.3133892028844281</v>
      </c>
      <c r="I12133" t="str">
        <f>VLOOKUP($B12133&amp;$E12133,'Employee List'!$A:$E,5,0)</f>
        <v>E-1277</v>
      </c>
    </row>
    <row r="12134" spans="1:9" x14ac:dyDescent="0.35">
      <c r="A12134" t="s">
        <v>1257</v>
      </c>
      <c r="B12134" t="s">
        <v>202</v>
      </c>
      <c r="C12134" t="s">
        <v>378</v>
      </c>
      <c r="D12134" t="s">
        <v>1267</v>
      </c>
      <c r="E12134" t="s">
        <v>31</v>
      </c>
      <c r="F12134">
        <v>19372</v>
      </c>
      <c r="G12134">
        <v>38750</v>
      </c>
      <c r="H12134">
        <v>2.0003097253768325</v>
      </c>
      <c r="I12134" t="str">
        <f>VLOOKUP($B12134&amp;$E12134,'Employee List'!$A:$E,5,0)</f>
        <v>E-1277</v>
      </c>
    </row>
    <row r="12135" spans="1:9" x14ac:dyDescent="0.35">
      <c r="A12135" t="s">
        <v>1257</v>
      </c>
      <c r="B12135" t="s">
        <v>202</v>
      </c>
      <c r="C12135" t="s">
        <v>378</v>
      </c>
      <c r="D12135" t="s">
        <v>1268</v>
      </c>
      <c r="E12135" t="s">
        <v>29</v>
      </c>
      <c r="F12135">
        <v>12380</v>
      </c>
      <c r="G12135">
        <v>10272</v>
      </c>
      <c r="H12135">
        <v>0.82972536348949921</v>
      </c>
      <c r="I12135" t="str">
        <f>VLOOKUP($B12135&amp;$E12135,'Employee List'!$A:$E,5,0)</f>
        <v>E-1277</v>
      </c>
    </row>
    <row r="12136" spans="1:9" x14ac:dyDescent="0.35">
      <c r="A12136" t="s">
        <v>1257</v>
      </c>
      <c r="B12136" t="s">
        <v>202</v>
      </c>
      <c r="C12136" t="s">
        <v>378</v>
      </c>
      <c r="D12136" t="s">
        <v>1268</v>
      </c>
      <c r="E12136" t="s">
        <v>30</v>
      </c>
      <c r="F12136">
        <v>11731</v>
      </c>
      <c r="G12136">
        <v>11708</v>
      </c>
      <c r="H12136">
        <v>0.99803938283181315</v>
      </c>
      <c r="I12136" t="str">
        <f>VLOOKUP($B12136&amp;$E12136,'Employee List'!$A:$E,5,0)</f>
        <v>E-1277</v>
      </c>
    </row>
    <row r="12137" spans="1:9" x14ac:dyDescent="0.35">
      <c r="A12137" t="s">
        <v>1257</v>
      </c>
      <c r="B12137" t="s">
        <v>202</v>
      </c>
      <c r="C12137" t="s">
        <v>378</v>
      </c>
      <c r="D12137" t="s">
        <v>1268</v>
      </c>
      <c r="E12137" t="s">
        <v>31</v>
      </c>
      <c r="F12137">
        <v>11884</v>
      </c>
      <c r="G12137">
        <v>13840</v>
      </c>
      <c r="H12137">
        <v>1.164591046785594</v>
      </c>
      <c r="I12137" t="str">
        <f>VLOOKUP($B12137&amp;$E12137,'Employee List'!$A:$E,5,0)</f>
        <v>E-1277</v>
      </c>
    </row>
    <row r="12138" spans="1:9" x14ac:dyDescent="0.35">
      <c r="A12138" t="s">
        <v>1257</v>
      </c>
      <c r="B12138" t="s">
        <v>202</v>
      </c>
      <c r="C12138" t="s">
        <v>378</v>
      </c>
      <c r="D12138" t="s">
        <v>1269</v>
      </c>
      <c r="E12138" t="s">
        <v>29</v>
      </c>
      <c r="F12138">
        <v>29580</v>
      </c>
      <c r="G12138">
        <v>22948</v>
      </c>
      <c r="H12138">
        <v>0.77579445571331984</v>
      </c>
      <c r="I12138" t="str">
        <f>VLOOKUP($B12138&amp;$E12138,'Employee List'!$A:$E,5,0)</f>
        <v>E-1277</v>
      </c>
    </row>
    <row r="12139" spans="1:9" x14ac:dyDescent="0.35">
      <c r="A12139" t="s">
        <v>1257</v>
      </c>
      <c r="B12139" t="s">
        <v>202</v>
      </c>
      <c r="C12139" t="s">
        <v>378</v>
      </c>
      <c r="D12139" t="s">
        <v>1269</v>
      </c>
      <c r="E12139" t="s">
        <v>30</v>
      </c>
      <c r="F12139">
        <v>30287</v>
      </c>
      <c r="G12139">
        <v>27504</v>
      </c>
      <c r="H12139">
        <v>0.90811239145507971</v>
      </c>
      <c r="I12139" t="str">
        <f>VLOOKUP($B12139&amp;$E12139,'Employee List'!$A:$E,5,0)</f>
        <v>E-1277</v>
      </c>
    </row>
    <row r="12140" spans="1:9" x14ac:dyDescent="0.35">
      <c r="A12140" t="s">
        <v>1257</v>
      </c>
      <c r="B12140" t="s">
        <v>202</v>
      </c>
      <c r="C12140" t="s">
        <v>378</v>
      </c>
      <c r="D12140" t="s">
        <v>1269</v>
      </c>
      <c r="E12140" t="s">
        <v>31</v>
      </c>
      <c r="F12140">
        <v>26980</v>
      </c>
      <c r="G12140">
        <v>14269</v>
      </c>
      <c r="H12140">
        <v>0.52887323943661968</v>
      </c>
      <c r="I12140" t="str">
        <f>VLOOKUP($B12140&amp;$E12140,'Employee List'!$A:$E,5,0)</f>
        <v>E-1277</v>
      </c>
    </row>
    <row r="12141" spans="1:9" x14ac:dyDescent="0.35">
      <c r="A12141" t="s">
        <v>1257</v>
      </c>
      <c r="B12141" t="s">
        <v>202</v>
      </c>
      <c r="C12141" t="s">
        <v>378</v>
      </c>
      <c r="D12141" t="s">
        <v>1270</v>
      </c>
      <c r="E12141" t="s">
        <v>29</v>
      </c>
      <c r="F12141">
        <v>4215</v>
      </c>
      <c r="G12141">
        <v>5965</v>
      </c>
      <c r="H12141">
        <v>1.4151838671411625</v>
      </c>
      <c r="I12141" t="str">
        <f>VLOOKUP($B12141&amp;$E12141,'Employee List'!$A:$E,5,0)</f>
        <v>E-1277</v>
      </c>
    </row>
    <row r="12142" spans="1:9" x14ac:dyDescent="0.35">
      <c r="A12142" t="s">
        <v>1257</v>
      </c>
      <c r="B12142" t="s">
        <v>202</v>
      </c>
      <c r="C12142" t="s">
        <v>378</v>
      </c>
      <c r="D12142" t="s">
        <v>1270</v>
      </c>
      <c r="E12142" t="s">
        <v>30</v>
      </c>
      <c r="F12142">
        <v>3962</v>
      </c>
      <c r="G12142">
        <v>7891</v>
      </c>
      <c r="H12142">
        <v>1.9916708732963151</v>
      </c>
      <c r="I12142" t="str">
        <f>VLOOKUP($B12142&amp;$E12142,'Employee List'!$A:$E,5,0)</f>
        <v>E-1277</v>
      </c>
    </row>
    <row r="12143" spans="1:9" x14ac:dyDescent="0.35">
      <c r="A12143" t="s">
        <v>1257</v>
      </c>
      <c r="B12143" t="s">
        <v>202</v>
      </c>
      <c r="C12143" t="s">
        <v>378</v>
      </c>
      <c r="D12143" t="s">
        <v>1270</v>
      </c>
      <c r="E12143" t="s">
        <v>31</v>
      </c>
      <c r="F12143">
        <v>2862</v>
      </c>
      <c r="G12143">
        <v>7186</v>
      </c>
      <c r="H12143">
        <v>2.5108315863032846</v>
      </c>
      <c r="I12143" t="str">
        <f>VLOOKUP($B12143&amp;$E12143,'Employee List'!$A:$E,5,0)</f>
        <v>E-1277</v>
      </c>
    </row>
    <row r="12144" spans="1:9" x14ac:dyDescent="0.35">
      <c r="A12144" t="s">
        <v>1257</v>
      </c>
      <c r="B12144" t="s">
        <v>202</v>
      </c>
      <c r="C12144" t="s">
        <v>378</v>
      </c>
      <c r="D12144" t="s">
        <v>1271</v>
      </c>
      <c r="E12144" t="s">
        <v>29</v>
      </c>
      <c r="F12144">
        <v>37202</v>
      </c>
      <c r="G12144">
        <v>128096</v>
      </c>
      <c r="H12144">
        <v>3.4432557389387668</v>
      </c>
      <c r="I12144" t="str">
        <f>VLOOKUP($B12144&amp;$E12144,'Employee List'!$A:$E,5,0)</f>
        <v>E-1277</v>
      </c>
    </row>
    <row r="12145" spans="1:9" x14ac:dyDescent="0.35">
      <c r="A12145" t="s">
        <v>1257</v>
      </c>
      <c r="B12145" t="s">
        <v>202</v>
      </c>
      <c r="C12145" t="s">
        <v>378</v>
      </c>
      <c r="D12145" t="s">
        <v>1271</v>
      </c>
      <c r="E12145" t="s">
        <v>30</v>
      </c>
      <c r="F12145">
        <v>39290</v>
      </c>
      <c r="G12145">
        <v>109995</v>
      </c>
      <c r="H12145">
        <v>2.7995673199287352</v>
      </c>
      <c r="I12145" t="str">
        <f>VLOOKUP($B12145&amp;$E12145,'Employee List'!$A:$E,5,0)</f>
        <v>E-1277</v>
      </c>
    </row>
    <row r="12146" spans="1:9" x14ac:dyDescent="0.35">
      <c r="A12146" t="s">
        <v>1257</v>
      </c>
      <c r="B12146" t="s">
        <v>202</v>
      </c>
      <c r="C12146" t="s">
        <v>378</v>
      </c>
      <c r="D12146" t="s">
        <v>1271</v>
      </c>
      <c r="E12146" t="s">
        <v>31</v>
      </c>
      <c r="F12146">
        <v>36485</v>
      </c>
      <c r="G12146">
        <v>107180</v>
      </c>
      <c r="H12146">
        <v>2.9376456077840207</v>
      </c>
      <c r="I12146" t="str">
        <f>VLOOKUP($B12146&amp;$E12146,'Employee List'!$A:$E,5,0)</f>
        <v>E-1277</v>
      </c>
    </row>
    <row r="12147" spans="1:9" x14ac:dyDescent="0.35">
      <c r="A12147" t="s">
        <v>1257</v>
      </c>
      <c r="B12147" t="s">
        <v>202</v>
      </c>
      <c r="C12147" t="s">
        <v>378</v>
      </c>
      <c r="D12147" t="s">
        <v>1258</v>
      </c>
      <c r="E12147" t="s">
        <v>29</v>
      </c>
      <c r="F12147">
        <v>160936</v>
      </c>
      <c r="G12147">
        <v>195214</v>
      </c>
      <c r="H12147">
        <v>1.2129914997265994</v>
      </c>
      <c r="I12147" t="str">
        <f>VLOOKUP($B12147&amp;$E12147,'Employee List'!$A:$E,5,0)</f>
        <v>E-1277</v>
      </c>
    </row>
    <row r="12148" spans="1:9" x14ac:dyDescent="0.35">
      <c r="A12148" t="s">
        <v>1257</v>
      </c>
      <c r="B12148" t="s">
        <v>202</v>
      </c>
      <c r="C12148" t="s">
        <v>378</v>
      </c>
      <c r="D12148" t="s">
        <v>1258</v>
      </c>
      <c r="E12148" t="s">
        <v>30</v>
      </c>
      <c r="F12148">
        <v>157040</v>
      </c>
      <c r="G12148">
        <v>132128</v>
      </c>
      <c r="H12148">
        <v>0.84136525725929701</v>
      </c>
      <c r="I12148" t="str">
        <f>VLOOKUP($B12148&amp;$E12148,'Employee List'!$A:$E,5,0)</f>
        <v>E-1277</v>
      </c>
    </row>
    <row r="12149" spans="1:9" x14ac:dyDescent="0.35">
      <c r="A12149" t="s">
        <v>1257</v>
      </c>
      <c r="B12149" t="s">
        <v>202</v>
      </c>
      <c r="C12149" t="s">
        <v>378</v>
      </c>
      <c r="D12149" t="s">
        <v>1258</v>
      </c>
      <c r="E12149" t="s">
        <v>31</v>
      </c>
      <c r="F12149">
        <v>149286</v>
      </c>
      <c r="G12149">
        <v>142239</v>
      </c>
      <c r="H12149">
        <v>0.95279530565491743</v>
      </c>
      <c r="I12149" t="str">
        <f>VLOOKUP($B12149&amp;$E12149,'Employee List'!$A:$E,5,0)</f>
        <v>E-1277</v>
      </c>
    </row>
    <row r="12150" spans="1:9" x14ac:dyDescent="0.35">
      <c r="A12150" t="s">
        <v>1257</v>
      </c>
      <c r="B12150" t="s">
        <v>202</v>
      </c>
      <c r="C12150" t="s">
        <v>378</v>
      </c>
      <c r="D12150" t="s">
        <v>1272</v>
      </c>
      <c r="E12150" t="s">
        <v>29</v>
      </c>
      <c r="F12150">
        <v>12557</v>
      </c>
      <c r="G12150">
        <v>12946</v>
      </c>
      <c r="H12150">
        <v>1.0309787369594647</v>
      </c>
      <c r="I12150" t="str">
        <f>VLOOKUP($B12150&amp;$E12150,'Employee List'!$A:$E,5,0)</f>
        <v>E-1277</v>
      </c>
    </row>
    <row r="12151" spans="1:9" x14ac:dyDescent="0.35">
      <c r="A12151" t="s">
        <v>1257</v>
      </c>
      <c r="B12151" t="s">
        <v>202</v>
      </c>
      <c r="C12151" t="s">
        <v>378</v>
      </c>
      <c r="D12151" t="s">
        <v>1272</v>
      </c>
      <c r="E12151" t="s">
        <v>30</v>
      </c>
      <c r="F12151">
        <v>11084</v>
      </c>
      <c r="G12151">
        <v>19612</v>
      </c>
      <c r="H12151">
        <v>1.7693973294839409</v>
      </c>
      <c r="I12151" t="str">
        <f>VLOOKUP($B12151&amp;$E12151,'Employee List'!$A:$E,5,0)</f>
        <v>E-1277</v>
      </c>
    </row>
    <row r="12152" spans="1:9" x14ac:dyDescent="0.35">
      <c r="A12152" t="s">
        <v>1257</v>
      </c>
      <c r="B12152" t="s">
        <v>202</v>
      </c>
      <c r="C12152" t="s">
        <v>378</v>
      </c>
      <c r="D12152" t="s">
        <v>1272</v>
      </c>
      <c r="E12152" t="s">
        <v>31</v>
      </c>
      <c r="F12152">
        <v>10493</v>
      </c>
      <c r="G12152">
        <v>13248</v>
      </c>
      <c r="H12152">
        <v>1.2625559897074239</v>
      </c>
      <c r="I12152" t="str">
        <f>VLOOKUP($B12152&amp;$E12152,'Employee List'!$A:$E,5,0)</f>
        <v>E-1277</v>
      </c>
    </row>
    <row r="12153" spans="1:9" x14ac:dyDescent="0.35">
      <c r="A12153" t="s">
        <v>1257</v>
      </c>
      <c r="B12153" t="s">
        <v>202</v>
      </c>
      <c r="C12153" t="s">
        <v>378</v>
      </c>
      <c r="D12153" t="s">
        <v>1259</v>
      </c>
      <c r="E12153" t="s">
        <v>29</v>
      </c>
      <c r="F12153">
        <v>36085</v>
      </c>
      <c r="G12153">
        <v>44745</v>
      </c>
      <c r="H12153">
        <v>1.2399889150616599</v>
      </c>
      <c r="I12153" t="str">
        <f>VLOOKUP($B12153&amp;$E12153,'Employee List'!$A:$E,5,0)</f>
        <v>E-1277</v>
      </c>
    </row>
    <row r="12154" spans="1:9" x14ac:dyDescent="0.35">
      <c r="A12154" t="s">
        <v>1257</v>
      </c>
      <c r="B12154" t="s">
        <v>202</v>
      </c>
      <c r="C12154" t="s">
        <v>378</v>
      </c>
      <c r="D12154" t="s">
        <v>1259</v>
      </c>
      <c r="E12154" t="s">
        <v>30</v>
      </c>
      <c r="F12154">
        <v>40001</v>
      </c>
      <c r="G12154">
        <v>42850</v>
      </c>
      <c r="H12154">
        <v>1.0712232194195146</v>
      </c>
      <c r="I12154" t="str">
        <f>VLOOKUP($B12154&amp;$E12154,'Employee List'!$A:$E,5,0)</f>
        <v>E-1277</v>
      </c>
    </row>
    <row r="12155" spans="1:9" x14ac:dyDescent="0.35">
      <c r="A12155" t="s">
        <v>1257</v>
      </c>
      <c r="B12155" t="s">
        <v>202</v>
      </c>
      <c r="C12155" t="s">
        <v>378</v>
      </c>
      <c r="D12155" t="s">
        <v>1259</v>
      </c>
      <c r="E12155" t="s">
        <v>31</v>
      </c>
      <c r="F12155">
        <v>38416</v>
      </c>
      <c r="G12155">
        <v>30937</v>
      </c>
      <c r="H12155">
        <v>0.8053154935443565</v>
      </c>
      <c r="I12155" t="str">
        <f>VLOOKUP($B12155&amp;$E12155,'Employee List'!$A:$E,5,0)</f>
        <v>E-1277</v>
      </c>
    </row>
    <row r="12156" spans="1:9" x14ac:dyDescent="0.35">
      <c r="A12156" t="s">
        <v>1257</v>
      </c>
      <c r="B12156" t="s">
        <v>202</v>
      </c>
      <c r="C12156" t="s">
        <v>378</v>
      </c>
      <c r="D12156" t="s">
        <v>1273</v>
      </c>
      <c r="E12156" t="s">
        <v>29</v>
      </c>
      <c r="F12156">
        <v>5207</v>
      </c>
      <c r="G12156">
        <v>7667</v>
      </c>
      <c r="H12156">
        <v>1.4724409448818898</v>
      </c>
      <c r="I12156" t="str">
        <f>VLOOKUP($B12156&amp;$E12156,'Employee List'!$A:$E,5,0)</f>
        <v>E-1277</v>
      </c>
    </row>
    <row r="12157" spans="1:9" x14ac:dyDescent="0.35">
      <c r="A12157" t="s">
        <v>1257</v>
      </c>
      <c r="B12157" t="s">
        <v>202</v>
      </c>
      <c r="C12157" t="s">
        <v>378</v>
      </c>
      <c r="D12157" t="s">
        <v>1273</v>
      </c>
      <c r="E12157" t="s">
        <v>30</v>
      </c>
      <c r="F12157">
        <v>4198</v>
      </c>
      <c r="G12157">
        <v>6338</v>
      </c>
      <c r="H12157">
        <v>1.5097665555026203</v>
      </c>
      <c r="I12157" t="str">
        <f>VLOOKUP($B12157&amp;$E12157,'Employee List'!$A:$E,5,0)</f>
        <v>E-1277</v>
      </c>
    </row>
    <row r="12158" spans="1:9" x14ac:dyDescent="0.35">
      <c r="A12158" t="s">
        <v>1257</v>
      </c>
      <c r="B12158" t="s">
        <v>202</v>
      </c>
      <c r="C12158" t="s">
        <v>378</v>
      </c>
      <c r="D12158" t="s">
        <v>1273</v>
      </c>
      <c r="E12158" t="s">
        <v>31</v>
      </c>
      <c r="F12158">
        <v>6233</v>
      </c>
      <c r="G12158">
        <v>7654</v>
      </c>
      <c r="H12158">
        <v>1.2279801058880153</v>
      </c>
      <c r="I12158" t="str">
        <f>VLOOKUP($B12158&amp;$E12158,'Employee List'!$A:$E,5,0)</f>
        <v>E-1277</v>
      </c>
    </row>
    <row r="12159" spans="1:9" x14ac:dyDescent="0.35">
      <c r="A12159" t="s">
        <v>1257</v>
      </c>
      <c r="B12159" t="s">
        <v>202</v>
      </c>
      <c r="C12159" t="s">
        <v>378</v>
      </c>
      <c r="D12159" t="s">
        <v>1275</v>
      </c>
      <c r="E12159" t="s">
        <v>29</v>
      </c>
      <c r="F12159">
        <v>5681</v>
      </c>
      <c r="G12159">
        <v>4361</v>
      </c>
      <c r="H12159">
        <v>0.76764654110191866</v>
      </c>
      <c r="I12159" t="str">
        <f>VLOOKUP($B12159&amp;$E12159,'Employee List'!$A:$E,5,0)</f>
        <v>E-1277</v>
      </c>
    </row>
    <row r="12160" spans="1:9" x14ac:dyDescent="0.35">
      <c r="A12160" t="s">
        <v>1257</v>
      </c>
      <c r="B12160" t="s">
        <v>202</v>
      </c>
      <c r="C12160" t="s">
        <v>378</v>
      </c>
      <c r="D12160" t="s">
        <v>1275</v>
      </c>
      <c r="E12160" t="s">
        <v>30</v>
      </c>
      <c r="F12160">
        <v>6636</v>
      </c>
      <c r="G12160">
        <v>3299</v>
      </c>
      <c r="H12160">
        <v>0.49713682941531046</v>
      </c>
      <c r="I12160" t="str">
        <f>VLOOKUP($B12160&amp;$E12160,'Employee List'!$A:$E,5,0)</f>
        <v>E-1277</v>
      </c>
    </row>
    <row r="12161" spans="1:9" x14ac:dyDescent="0.35">
      <c r="A12161" t="s">
        <v>1257</v>
      </c>
      <c r="B12161" t="s">
        <v>202</v>
      </c>
      <c r="C12161" t="s">
        <v>378</v>
      </c>
      <c r="D12161" t="s">
        <v>1275</v>
      </c>
      <c r="E12161" t="s">
        <v>31</v>
      </c>
      <c r="F12161">
        <v>6541</v>
      </c>
      <c r="G12161">
        <v>2116</v>
      </c>
      <c r="H12161">
        <v>0.32349793609539823</v>
      </c>
      <c r="I12161" t="str">
        <f>VLOOKUP($B12161&amp;$E12161,'Employee List'!$A:$E,5,0)</f>
        <v>E-1277</v>
      </c>
    </row>
    <row r="12162" spans="1:9" x14ac:dyDescent="0.35">
      <c r="A12162" t="s">
        <v>1257</v>
      </c>
      <c r="B12162" t="s">
        <v>202</v>
      </c>
      <c r="C12162" t="s">
        <v>378</v>
      </c>
      <c r="D12162" t="s">
        <v>1276</v>
      </c>
      <c r="E12162" t="s">
        <v>29</v>
      </c>
      <c r="F12162">
        <v>10849</v>
      </c>
      <c r="G12162">
        <v>6650</v>
      </c>
      <c r="H12162">
        <v>0.61295971978984243</v>
      </c>
      <c r="I12162" t="str">
        <f>VLOOKUP($B12162&amp;$E12162,'Employee List'!$A:$E,5,0)</f>
        <v>E-1277</v>
      </c>
    </row>
    <row r="12163" spans="1:9" x14ac:dyDescent="0.35">
      <c r="A12163" t="s">
        <v>1257</v>
      </c>
      <c r="B12163" t="s">
        <v>202</v>
      </c>
      <c r="C12163" t="s">
        <v>378</v>
      </c>
      <c r="D12163" t="s">
        <v>1276</v>
      </c>
      <c r="E12163" t="s">
        <v>30</v>
      </c>
      <c r="F12163">
        <v>9623</v>
      </c>
      <c r="G12163">
        <v>11107</v>
      </c>
      <c r="H12163">
        <v>1.1542138626208043</v>
      </c>
      <c r="I12163" t="str">
        <f>VLOOKUP($B12163&amp;$E12163,'Employee List'!$A:$E,5,0)</f>
        <v>E-1277</v>
      </c>
    </row>
    <row r="12164" spans="1:9" x14ac:dyDescent="0.35">
      <c r="A12164" t="s">
        <v>1257</v>
      </c>
      <c r="B12164" t="s">
        <v>202</v>
      </c>
      <c r="C12164" t="s">
        <v>378</v>
      </c>
      <c r="D12164" t="s">
        <v>1276</v>
      </c>
      <c r="E12164" t="s">
        <v>31</v>
      </c>
      <c r="F12164">
        <v>8923</v>
      </c>
      <c r="G12164">
        <v>8396</v>
      </c>
      <c r="H12164">
        <v>0.94093914602712092</v>
      </c>
      <c r="I12164" t="str">
        <f>VLOOKUP($B12164&amp;$E12164,'Employee List'!$A:$E,5,0)</f>
        <v>E-1277</v>
      </c>
    </row>
    <row r="12165" spans="1:9" x14ac:dyDescent="0.35">
      <c r="A12165" t="s">
        <v>1257</v>
      </c>
      <c r="B12165" t="s">
        <v>202</v>
      </c>
      <c r="C12165" t="s">
        <v>378</v>
      </c>
      <c r="D12165" t="s">
        <v>1277</v>
      </c>
      <c r="E12165" t="s">
        <v>29</v>
      </c>
      <c r="F12165">
        <v>6757</v>
      </c>
      <c r="G12165">
        <v>14036</v>
      </c>
      <c r="H12165">
        <v>2.07725321888412</v>
      </c>
      <c r="I12165" t="str">
        <f>VLOOKUP($B12165&amp;$E12165,'Employee List'!$A:$E,5,0)</f>
        <v>E-1277</v>
      </c>
    </row>
    <row r="12166" spans="1:9" x14ac:dyDescent="0.35">
      <c r="A12166" t="s">
        <v>1257</v>
      </c>
      <c r="B12166" t="s">
        <v>202</v>
      </c>
      <c r="C12166" t="s">
        <v>378</v>
      </c>
      <c r="D12166" t="s">
        <v>1277</v>
      </c>
      <c r="E12166" t="s">
        <v>30</v>
      </c>
      <c r="F12166">
        <v>7351</v>
      </c>
      <c r="G12166">
        <v>18569</v>
      </c>
      <c r="H12166">
        <v>2.5260508774316421</v>
      </c>
      <c r="I12166" t="str">
        <f>VLOOKUP($B12166&amp;$E12166,'Employee List'!$A:$E,5,0)</f>
        <v>E-1277</v>
      </c>
    </row>
    <row r="12167" spans="1:9" x14ac:dyDescent="0.35">
      <c r="A12167" t="s">
        <v>1257</v>
      </c>
      <c r="B12167" t="s">
        <v>202</v>
      </c>
      <c r="C12167" t="s">
        <v>378</v>
      </c>
      <c r="D12167" t="s">
        <v>1277</v>
      </c>
      <c r="E12167" t="s">
        <v>31</v>
      </c>
      <c r="F12167">
        <v>7673</v>
      </c>
      <c r="G12167">
        <v>13239</v>
      </c>
      <c r="H12167">
        <v>1.7254007558973021</v>
      </c>
      <c r="I12167" t="str">
        <f>VLOOKUP($B12167&amp;$E12167,'Employee List'!$A:$E,5,0)</f>
        <v>E-1277</v>
      </c>
    </row>
    <row r="12168" spans="1:9" x14ac:dyDescent="0.35">
      <c r="A12168" t="s">
        <v>1257</v>
      </c>
      <c r="B12168" t="s">
        <v>202</v>
      </c>
      <c r="C12168" t="s">
        <v>378</v>
      </c>
      <c r="D12168" t="s">
        <v>1278</v>
      </c>
      <c r="E12168" t="s">
        <v>29</v>
      </c>
      <c r="F12168">
        <v>10790</v>
      </c>
      <c r="G12168">
        <v>13872</v>
      </c>
      <c r="H12168">
        <v>1.2856348470806302</v>
      </c>
      <c r="I12168" t="str">
        <f>VLOOKUP($B12168&amp;$E12168,'Employee List'!$A:$E,5,0)</f>
        <v>E-1277</v>
      </c>
    </row>
    <row r="12169" spans="1:9" x14ac:dyDescent="0.35">
      <c r="A12169" t="s">
        <v>1257</v>
      </c>
      <c r="B12169" t="s">
        <v>202</v>
      </c>
      <c r="C12169" t="s">
        <v>378</v>
      </c>
      <c r="D12169" t="s">
        <v>1278</v>
      </c>
      <c r="E12169" t="s">
        <v>30</v>
      </c>
      <c r="F12169">
        <v>9571</v>
      </c>
      <c r="G12169">
        <v>12695</v>
      </c>
      <c r="H12169">
        <v>1.3264026747466304</v>
      </c>
      <c r="I12169" t="str">
        <f>VLOOKUP($B12169&amp;$E12169,'Employee List'!$A:$E,5,0)</f>
        <v>E-1277</v>
      </c>
    </row>
    <row r="12170" spans="1:9" x14ac:dyDescent="0.35">
      <c r="A12170" t="s">
        <v>1257</v>
      </c>
      <c r="B12170" t="s">
        <v>202</v>
      </c>
      <c r="C12170" t="s">
        <v>378</v>
      </c>
      <c r="D12170" t="s">
        <v>1278</v>
      </c>
      <c r="E12170" t="s">
        <v>31</v>
      </c>
      <c r="F12170">
        <v>10628</v>
      </c>
      <c r="G12170">
        <v>11337</v>
      </c>
      <c r="H12170">
        <v>1.0667105758374107</v>
      </c>
      <c r="I12170" t="str">
        <f>VLOOKUP($B12170&amp;$E12170,'Employee List'!$A:$E,5,0)</f>
        <v>E-1277</v>
      </c>
    </row>
    <row r="12171" spans="1:9" x14ac:dyDescent="0.35">
      <c r="A12171" t="s">
        <v>1257</v>
      </c>
      <c r="B12171" t="s">
        <v>202</v>
      </c>
      <c r="C12171" t="s">
        <v>378</v>
      </c>
      <c r="D12171" t="s">
        <v>1279</v>
      </c>
      <c r="E12171" t="s">
        <v>29</v>
      </c>
      <c r="F12171">
        <v>31100</v>
      </c>
      <c r="G12171">
        <v>25117</v>
      </c>
      <c r="H12171">
        <v>0.80762057877813509</v>
      </c>
      <c r="I12171" t="str">
        <f>VLOOKUP($B12171&amp;$E12171,'Employee List'!$A:$E,5,0)</f>
        <v>E-1277</v>
      </c>
    </row>
    <row r="12172" spans="1:9" x14ac:dyDescent="0.35">
      <c r="A12172" t="s">
        <v>1257</v>
      </c>
      <c r="B12172" t="s">
        <v>202</v>
      </c>
      <c r="C12172" t="s">
        <v>378</v>
      </c>
      <c r="D12172" t="s">
        <v>1279</v>
      </c>
      <c r="E12172" t="s">
        <v>30</v>
      </c>
      <c r="F12172">
        <v>29115</v>
      </c>
      <c r="G12172">
        <v>18317</v>
      </c>
      <c r="H12172">
        <v>0.62912588013051696</v>
      </c>
      <c r="I12172" t="str">
        <f>VLOOKUP($B12172&amp;$E12172,'Employee List'!$A:$E,5,0)</f>
        <v>E-1277</v>
      </c>
    </row>
    <row r="12173" spans="1:9" x14ac:dyDescent="0.35">
      <c r="A12173" t="s">
        <v>1257</v>
      </c>
      <c r="B12173" t="s">
        <v>202</v>
      </c>
      <c r="C12173" t="s">
        <v>378</v>
      </c>
      <c r="D12173" t="s">
        <v>1279</v>
      </c>
      <c r="E12173" t="s">
        <v>31</v>
      </c>
      <c r="F12173">
        <v>29229</v>
      </c>
      <c r="G12173">
        <v>3230</v>
      </c>
      <c r="H12173">
        <v>0.1105066885627288</v>
      </c>
      <c r="I12173" t="str">
        <f>VLOOKUP($B12173&amp;$E12173,'Employee List'!$A:$E,5,0)</f>
        <v>E-1277</v>
      </c>
    </row>
    <row r="12174" spans="1:9" x14ac:dyDescent="0.35">
      <c r="A12174" t="s">
        <v>1257</v>
      </c>
      <c r="B12174" t="s">
        <v>202</v>
      </c>
      <c r="C12174" t="s">
        <v>378</v>
      </c>
      <c r="D12174" t="s">
        <v>1280</v>
      </c>
      <c r="E12174" t="s">
        <v>29</v>
      </c>
      <c r="F12174">
        <v>4122</v>
      </c>
      <c r="G12174">
        <v>5752</v>
      </c>
      <c r="H12174">
        <v>1.3954391072295003</v>
      </c>
      <c r="I12174" t="str">
        <f>VLOOKUP($B12174&amp;$E12174,'Employee List'!$A:$E,5,0)</f>
        <v>E-1277</v>
      </c>
    </row>
    <row r="12175" spans="1:9" x14ac:dyDescent="0.35">
      <c r="A12175" t="s">
        <v>1257</v>
      </c>
      <c r="B12175" t="s">
        <v>202</v>
      </c>
      <c r="C12175" t="s">
        <v>378</v>
      </c>
      <c r="D12175" t="s">
        <v>1280</v>
      </c>
      <c r="E12175" t="s">
        <v>30</v>
      </c>
      <c r="F12175">
        <v>4466</v>
      </c>
      <c r="G12175">
        <v>1479</v>
      </c>
      <c r="H12175">
        <v>0.33116883116883117</v>
      </c>
      <c r="I12175" t="str">
        <f>VLOOKUP($B12175&amp;$E12175,'Employee List'!$A:$E,5,0)</f>
        <v>E-1277</v>
      </c>
    </row>
    <row r="12176" spans="1:9" x14ac:dyDescent="0.35">
      <c r="A12176" t="s">
        <v>1257</v>
      </c>
      <c r="B12176" t="s">
        <v>202</v>
      </c>
      <c r="C12176" t="s">
        <v>378</v>
      </c>
      <c r="D12176" t="s">
        <v>1280</v>
      </c>
      <c r="E12176" t="s">
        <v>31</v>
      </c>
      <c r="F12176">
        <v>4317</v>
      </c>
      <c r="G12176">
        <v>2507</v>
      </c>
      <c r="H12176">
        <v>0.58072735696085243</v>
      </c>
      <c r="I12176" t="str">
        <f>VLOOKUP($B12176&amp;$E12176,'Employee List'!$A:$E,5,0)</f>
        <v>E-1277</v>
      </c>
    </row>
    <row r="12177" spans="1:9" x14ac:dyDescent="0.35">
      <c r="A12177" t="s">
        <v>1257</v>
      </c>
      <c r="B12177" t="s">
        <v>202</v>
      </c>
      <c r="C12177" t="s">
        <v>378</v>
      </c>
      <c r="D12177" t="s">
        <v>1262</v>
      </c>
      <c r="E12177" t="s">
        <v>29</v>
      </c>
      <c r="F12177">
        <v>29468</v>
      </c>
      <c r="G12177">
        <v>37880</v>
      </c>
      <c r="H12177">
        <v>1.2854621962807113</v>
      </c>
      <c r="I12177" t="str">
        <f>VLOOKUP($B12177&amp;$E12177,'Employee List'!$A:$E,5,0)</f>
        <v>E-1277</v>
      </c>
    </row>
    <row r="12178" spans="1:9" x14ac:dyDescent="0.35">
      <c r="A12178" t="s">
        <v>1257</v>
      </c>
      <c r="B12178" t="s">
        <v>202</v>
      </c>
      <c r="C12178" t="s">
        <v>378</v>
      </c>
      <c r="D12178" t="s">
        <v>1262</v>
      </c>
      <c r="E12178" t="s">
        <v>30</v>
      </c>
      <c r="F12178">
        <v>30732</v>
      </c>
      <c r="G12178">
        <v>32976</v>
      </c>
      <c r="H12178">
        <v>1.0730183522061694</v>
      </c>
      <c r="I12178" t="str">
        <f>VLOOKUP($B12178&amp;$E12178,'Employee List'!$A:$E,5,0)</f>
        <v>E-1277</v>
      </c>
    </row>
    <row r="12179" spans="1:9" x14ac:dyDescent="0.35">
      <c r="A12179" t="s">
        <v>1257</v>
      </c>
      <c r="B12179" t="s">
        <v>202</v>
      </c>
      <c r="C12179" t="s">
        <v>378</v>
      </c>
      <c r="D12179" t="s">
        <v>1262</v>
      </c>
      <c r="E12179" t="s">
        <v>31</v>
      </c>
      <c r="F12179">
        <v>32417</v>
      </c>
      <c r="G12179">
        <v>29761</v>
      </c>
      <c r="H12179">
        <v>0.91806768053798937</v>
      </c>
      <c r="I12179" t="str">
        <f>VLOOKUP($B12179&amp;$E12179,'Employee List'!$A:$E,5,0)</f>
        <v>E-1277</v>
      </c>
    </row>
    <row r="12180" spans="1:9" x14ac:dyDescent="0.35">
      <c r="A12180" t="s">
        <v>1257</v>
      </c>
      <c r="B12180" t="s">
        <v>202</v>
      </c>
      <c r="C12180" t="s">
        <v>378</v>
      </c>
      <c r="D12180" t="s">
        <v>1281</v>
      </c>
      <c r="E12180" t="s">
        <v>29</v>
      </c>
      <c r="F12180">
        <v>2572</v>
      </c>
      <c r="G12180">
        <v>1895</v>
      </c>
      <c r="H12180">
        <v>0.73678071539657852</v>
      </c>
      <c r="I12180" t="str">
        <f>VLOOKUP($B12180&amp;$E12180,'Employee List'!$A:$E,5,0)</f>
        <v>E-1277</v>
      </c>
    </row>
    <row r="12181" spans="1:9" x14ac:dyDescent="0.35">
      <c r="A12181" t="s">
        <v>1257</v>
      </c>
      <c r="B12181" t="s">
        <v>202</v>
      </c>
      <c r="C12181" t="s">
        <v>378</v>
      </c>
      <c r="D12181" t="s">
        <v>1281</v>
      </c>
      <c r="E12181" t="s">
        <v>30</v>
      </c>
      <c r="F12181">
        <v>3517</v>
      </c>
      <c r="G12181">
        <v>5257</v>
      </c>
      <c r="H12181">
        <v>1.4947398350867216</v>
      </c>
      <c r="I12181" t="str">
        <f>VLOOKUP($B12181&amp;$E12181,'Employee List'!$A:$E,5,0)</f>
        <v>E-1277</v>
      </c>
    </row>
    <row r="12182" spans="1:9" x14ac:dyDescent="0.35">
      <c r="A12182" t="s">
        <v>1257</v>
      </c>
      <c r="B12182" t="s">
        <v>202</v>
      </c>
      <c r="C12182" t="s">
        <v>378</v>
      </c>
      <c r="D12182" t="s">
        <v>1281</v>
      </c>
      <c r="E12182" t="s">
        <v>31</v>
      </c>
      <c r="F12182">
        <v>4556</v>
      </c>
      <c r="G12182">
        <v>5800</v>
      </c>
      <c r="H12182">
        <v>1.2730465320456541</v>
      </c>
      <c r="I12182" t="str">
        <f>VLOOKUP($B12182&amp;$E12182,'Employee List'!$A:$E,5,0)</f>
        <v>E-1277</v>
      </c>
    </row>
    <row r="12183" spans="1:9" x14ac:dyDescent="0.35">
      <c r="A12183" t="s">
        <v>1257</v>
      </c>
      <c r="B12183" t="s">
        <v>203</v>
      </c>
      <c r="C12183" t="s">
        <v>378</v>
      </c>
      <c r="D12183" t="s">
        <v>1274</v>
      </c>
      <c r="E12183" t="s">
        <v>29</v>
      </c>
      <c r="F12183">
        <v>16883</v>
      </c>
      <c r="G12183">
        <v>15109</v>
      </c>
      <c r="H12183">
        <v>0.89492388793460875</v>
      </c>
      <c r="I12183" t="str">
        <f>VLOOKUP($B12183&amp;$E12183,'Employee List'!$A:$E,5,0)</f>
        <v>E-1278</v>
      </c>
    </row>
    <row r="12184" spans="1:9" x14ac:dyDescent="0.35">
      <c r="A12184" t="s">
        <v>1257</v>
      </c>
      <c r="B12184" t="s">
        <v>203</v>
      </c>
      <c r="C12184" t="s">
        <v>378</v>
      </c>
      <c r="D12184" t="s">
        <v>1274</v>
      </c>
      <c r="E12184" t="s">
        <v>30</v>
      </c>
      <c r="F12184">
        <v>13570</v>
      </c>
      <c r="G12184">
        <v>13595</v>
      </c>
      <c r="H12184">
        <v>1.0018422991893883</v>
      </c>
      <c r="I12184" t="str">
        <f>VLOOKUP($B12184&amp;$E12184,'Employee List'!$A:$E,5,0)</f>
        <v>E-1278</v>
      </c>
    </row>
    <row r="12185" spans="1:9" x14ac:dyDescent="0.35">
      <c r="A12185" t="s">
        <v>1257</v>
      </c>
      <c r="B12185" t="s">
        <v>203</v>
      </c>
      <c r="C12185" t="s">
        <v>378</v>
      </c>
      <c r="D12185" t="s">
        <v>1274</v>
      </c>
      <c r="E12185" t="s">
        <v>31</v>
      </c>
      <c r="F12185">
        <v>16947</v>
      </c>
      <c r="G12185">
        <v>8581</v>
      </c>
      <c r="H12185">
        <v>0.50634330559981122</v>
      </c>
      <c r="I12185" t="str">
        <f>VLOOKUP($B12185&amp;$E12185,'Employee List'!$A:$E,5,0)</f>
        <v>E-1278</v>
      </c>
    </row>
    <row r="12186" spans="1:9" x14ac:dyDescent="0.35">
      <c r="A12186" t="s">
        <v>1257</v>
      </c>
      <c r="B12186" t="s">
        <v>203</v>
      </c>
      <c r="C12186" t="s">
        <v>378</v>
      </c>
      <c r="D12186" t="s">
        <v>1263</v>
      </c>
      <c r="E12186" t="s">
        <v>29</v>
      </c>
      <c r="F12186">
        <v>4076</v>
      </c>
      <c r="G12186">
        <v>2609</v>
      </c>
      <c r="H12186">
        <v>0.64008832188420017</v>
      </c>
      <c r="I12186" t="str">
        <f>VLOOKUP($B12186&amp;$E12186,'Employee List'!$A:$E,5,0)</f>
        <v>E-1278</v>
      </c>
    </row>
    <row r="12187" spans="1:9" x14ac:dyDescent="0.35">
      <c r="A12187" t="s">
        <v>1257</v>
      </c>
      <c r="B12187" t="s">
        <v>203</v>
      </c>
      <c r="C12187" t="s">
        <v>378</v>
      </c>
      <c r="D12187" t="s">
        <v>1263</v>
      </c>
      <c r="E12187" t="s">
        <v>30</v>
      </c>
      <c r="F12187">
        <v>1739</v>
      </c>
      <c r="G12187">
        <v>2348</v>
      </c>
      <c r="H12187">
        <v>1.350201265094882</v>
      </c>
      <c r="I12187" t="str">
        <f>VLOOKUP($B12187&amp;$E12187,'Employee List'!$A:$E,5,0)</f>
        <v>E-1278</v>
      </c>
    </row>
    <row r="12188" spans="1:9" x14ac:dyDescent="0.35">
      <c r="A12188" t="s">
        <v>1257</v>
      </c>
      <c r="B12188" t="s">
        <v>203</v>
      </c>
      <c r="C12188" t="s">
        <v>378</v>
      </c>
      <c r="D12188" t="s">
        <v>1263</v>
      </c>
      <c r="E12188" t="s">
        <v>31</v>
      </c>
      <c r="F12188">
        <v>1294</v>
      </c>
      <c r="G12188">
        <v>5263</v>
      </c>
      <c r="H12188">
        <v>4.0672333848531688</v>
      </c>
      <c r="I12188" t="str">
        <f>VLOOKUP($B12188&amp;$E12188,'Employee List'!$A:$E,5,0)</f>
        <v>E-1278</v>
      </c>
    </row>
    <row r="12189" spans="1:9" x14ac:dyDescent="0.35">
      <c r="A12189" t="s">
        <v>1257</v>
      </c>
      <c r="B12189" t="s">
        <v>203</v>
      </c>
      <c r="C12189" t="s">
        <v>378</v>
      </c>
      <c r="D12189" t="s">
        <v>1264</v>
      </c>
      <c r="E12189" t="s">
        <v>29</v>
      </c>
      <c r="F12189">
        <v>4159</v>
      </c>
      <c r="G12189">
        <v>5641</v>
      </c>
      <c r="H12189">
        <v>1.3563356576100023</v>
      </c>
      <c r="I12189" t="str">
        <f>VLOOKUP($B12189&amp;$E12189,'Employee List'!$A:$E,5,0)</f>
        <v>E-1278</v>
      </c>
    </row>
    <row r="12190" spans="1:9" x14ac:dyDescent="0.35">
      <c r="A12190" t="s">
        <v>1257</v>
      </c>
      <c r="B12190" t="s">
        <v>203</v>
      </c>
      <c r="C12190" t="s">
        <v>378</v>
      </c>
      <c r="D12190" t="s">
        <v>1264</v>
      </c>
      <c r="E12190" t="s">
        <v>30</v>
      </c>
      <c r="F12190">
        <v>2345</v>
      </c>
      <c r="G12190">
        <v>4471</v>
      </c>
      <c r="H12190">
        <v>1.9066098081023455</v>
      </c>
      <c r="I12190" t="str">
        <f>VLOOKUP($B12190&amp;$E12190,'Employee List'!$A:$E,5,0)</f>
        <v>E-1278</v>
      </c>
    </row>
    <row r="12191" spans="1:9" x14ac:dyDescent="0.35">
      <c r="A12191" t="s">
        <v>1257</v>
      </c>
      <c r="B12191" t="s">
        <v>203</v>
      </c>
      <c r="C12191" t="s">
        <v>378</v>
      </c>
      <c r="D12191" t="s">
        <v>1264</v>
      </c>
      <c r="E12191" t="s">
        <v>31</v>
      </c>
      <c r="F12191">
        <v>3812</v>
      </c>
      <c r="G12191">
        <v>2233</v>
      </c>
      <c r="H12191">
        <v>0.58578174186778598</v>
      </c>
      <c r="I12191" t="str">
        <f>VLOOKUP($B12191&amp;$E12191,'Employee List'!$A:$E,5,0)</f>
        <v>E-1278</v>
      </c>
    </row>
    <row r="12192" spans="1:9" x14ac:dyDescent="0.35">
      <c r="A12192" t="s">
        <v>1257</v>
      </c>
      <c r="B12192" t="s">
        <v>203</v>
      </c>
      <c r="C12192" t="s">
        <v>378</v>
      </c>
      <c r="D12192" t="s">
        <v>1265</v>
      </c>
      <c r="E12192" t="s">
        <v>29</v>
      </c>
      <c r="F12192">
        <v>15449</v>
      </c>
      <c r="G12192">
        <v>16041</v>
      </c>
      <c r="H12192">
        <v>1.0383196323386628</v>
      </c>
      <c r="I12192" t="str">
        <f>VLOOKUP($B12192&amp;$E12192,'Employee List'!$A:$E,5,0)</f>
        <v>E-1278</v>
      </c>
    </row>
    <row r="12193" spans="1:9" x14ac:dyDescent="0.35">
      <c r="A12193" t="s">
        <v>1257</v>
      </c>
      <c r="B12193" t="s">
        <v>203</v>
      </c>
      <c r="C12193" t="s">
        <v>378</v>
      </c>
      <c r="D12193" t="s">
        <v>1265</v>
      </c>
      <c r="E12193" t="s">
        <v>30</v>
      </c>
      <c r="F12193">
        <v>15138</v>
      </c>
      <c r="G12193">
        <v>10532</v>
      </c>
      <c r="H12193">
        <v>0.69573259347337824</v>
      </c>
      <c r="I12193" t="str">
        <f>VLOOKUP($B12193&amp;$E12193,'Employee List'!$A:$E,5,0)</f>
        <v>E-1278</v>
      </c>
    </row>
    <row r="12194" spans="1:9" x14ac:dyDescent="0.35">
      <c r="A12194" t="s">
        <v>1257</v>
      </c>
      <c r="B12194" t="s">
        <v>203</v>
      </c>
      <c r="C12194" t="s">
        <v>378</v>
      </c>
      <c r="D12194" t="s">
        <v>1265</v>
      </c>
      <c r="E12194" t="s">
        <v>31</v>
      </c>
      <c r="F12194">
        <v>18953</v>
      </c>
      <c r="G12194">
        <v>3151</v>
      </c>
      <c r="H12194">
        <v>0.16625336358360154</v>
      </c>
      <c r="I12194" t="str">
        <f>VLOOKUP($B12194&amp;$E12194,'Employee List'!$A:$E,5,0)</f>
        <v>E-1278</v>
      </c>
    </row>
    <row r="12195" spans="1:9" x14ac:dyDescent="0.35">
      <c r="A12195" t="s">
        <v>1257</v>
      </c>
      <c r="B12195" t="s">
        <v>203</v>
      </c>
      <c r="C12195" t="s">
        <v>378</v>
      </c>
      <c r="D12195" t="s">
        <v>1260</v>
      </c>
      <c r="E12195" t="s">
        <v>29</v>
      </c>
      <c r="F12195">
        <v>56725</v>
      </c>
      <c r="G12195">
        <v>44336</v>
      </c>
      <c r="H12195">
        <v>0.78159541648303221</v>
      </c>
      <c r="I12195" t="str">
        <f>VLOOKUP($B12195&amp;$E12195,'Employee List'!$A:$E,5,0)</f>
        <v>E-1278</v>
      </c>
    </row>
    <row r="12196" spans="1:9" x14ac:dyDescent="0.35">
      <c r="A12196" t="s">
        <v>1257</v>
      </c>
      <c r="B12196" t="s">
        <v>203</v>
      </c>
      <c r="C12196" t="s">
        <v>378</v>
      </c>
      <c r="D12196" t="s">
        <v>1260</v>
      </c>
      <c r="E12196" t="s">
        <v>30</v>
      </c>
      <c r="F12196">
        <v>56619</v>
      </c>
      <c r="G12196">
        <v>98436</v>
      </c>
      <c r="H12196">
        <v>1.7385683251205426</v>
      </c>
      <c r="I12196" t="str">
        <f>VLOOKUP($B12196&amp;$E12196,'Employee List'!$A:$E,5,0)</f>
        <v>E-1278</v>
      </c>
    </row>
    <row r="12197" spans="1:9" x14ac:dyDescent="0.35">
      <c r="A12197" t="s">
        <v>1257</v>
      </c>
      <c r="B12197" t="s">
        <v>203</v>
      </c>
      <c r="C12197" t="s">
        <v>378</v>
      </c>
      <c r="D12197" t="s">
        <v>1260</v>
      </c>
      <c r="E12197" t="s">
        <v>31</v>
      </c>
      <c r="F12197">
        <v>65231</v>
      </c>
      <c r="G12197">
        <v>168108</v>
      </c>
      <c r="H12197">
        <v>2.5771182413269766</v>
      </c>
      <c r="I12197" t="str">
        <f>VLOOKUP($B12197&amp;$E12197,'Employee List'!$A:$E,5,0)</f>
        <v>E-1278</v>
      </c>
    </row>
    <row r="12198" spans="1:9" x14ac:dyDescent="0.35">
      <c r="A12198" t="s">
        <v>1257</v>
      </c>
      <c r="B12198" t="s">
        <v>203</v>
      </c>
      <c r="C12198" t="s">
        <v>378</v>
      </c>
      <c r="D12198" t="s">
        <v>1261</v>
      </c>
      <c r="E12198" t="s">
        <v>29</v>
      </c>
      <c r="F12198">
        <v>34435</v>
      </c>
      <c r="G12198">
        <v>25146</v>
      </c>
      <c r="H12198">
        <v>0.73024538986496301</v>
      </c>
      <c r="I12198" t="str">
        <f>VLOOKUP($B12198&amp;$E12198,'Employee List'!$A:$E,5,0)</f>
        <v>E-1278</v>
      </c>
    </row>
    <row r="12199" spans="1:9" x14ac:dyDescent="0.35">
      <c r="A12199" t="s">
        <v>1257</v>
      </c>
      <c r="B12199" t="s">
        <v>203</v>
      </c>
      <c r="C12199" t="s">
        <v>378</v>
      </c>
      <c r="D12199" t="s">
        <v>1261</v>
      </c>
      <c r="E12199" t="s">
        <v>30</v>
      </c>
      <c r="F12199">
        <v>38397</v>
      </c>
      <c r="G12199">
        <v>26340</v>
      </c>
      <c r="H12199">
        <v>0.68599109305414485</v>
      </c>
      <c r="I12199" t="str">
        <f>VLOOKUP($B12199&amp;$E12199,'Employee List'!$A:$E,5,0)</f>
        <v>E-1278</v>
      </c>
    </row>
    <row r="12200" spans="1:9" x14ac:dyDescent="0.35">
      <c r="A12200" t="s">
        <v>1257</v>
      </c>
      <c r="B12200" t="s">
        <v>203</v>
      </c>
      <c r="C12200" t="s">
        <v>378</v>
      </c>
      <c r="D12200" t="s">
        <v>1261</v>
      </c>
      <c r="E12200" t="s">
        <v>31</v>
      </c>
      <c r="F12200">
        <v>39717</v>
      </c>
      <c r="G12200">
        <v>21046</v>
      </c>
      <c r="H12200">
        <v>0.5298990356774177</v>
      </c>
      <c r="I12200" t="str">
        <f>VLOOKUP($B12200&amp;$E12200,'Employee List'!$A:$E,5,0)</f>
        <v>E-1278</v>
      </c>
    </row>
    <row r="12201" spans="1:9" x14ac:dyDescent="0.35">
      <c r="A12201" t="s">
        <v>1257</v>
      </c>
      <c r="B12201" t="s">
        <v>203</v>
      </c>
      <c r="C12201" t="s">
        <v>378</v>
      </c>
      <c r="D12201" t="s">
        <v>1266</v>
      </c>
      <c r="E12201" t="s">
        <v>29</v>
      </c>
      <c r="F12201">
        <v>93144</v>
      </c>
      <c r="G12201">
        <v>132750</v>
      </c>
      <c r="H12201">
        <v>1.4252125740788457</v>
      </c>
      <c r="I12201" t="str">
        <f>VLOOKUP($B12201&amp;$E12201,'Employee List'!$A:$E,5,0)</f>
        <v>E-1278</v>
      </c>
    </row>
    <row r="12202" spans="1:9" x14ac:dyDescent="0.35">
      <c r="A12202" t="s">
        <v>1257</v>
      </c>
      <c r="B12202" t="s">
        <v>203</v>
      </c>
      <c r="C12202" t="s">
        <v>378</v>
      </c>
      <c r="D12202" t="s">
        <v>1266</v>
      </c>
      <c r="E12202" t="s">
        <v>30</v>
      </c>
      <c r="F12202">
        <v>96456</v>
      </c>
      <c r="G12202">
        <v>148261</v>
      </c>
      <c r="H12202">
        <v>1.5370842664012607</v>
      </c>
      <c r="I12202" t="str">
        <f>VLOOKUP($B12202&amp;$E12202,'Employee List'!$A:$E,5,0)</f>
        <v>E-1278</v>
      </c>
    </row>
    <row r="12203" spans="1:9" x14ac:dyDescent="0.35">
      <c r="A12203" t="s">
        <v>1257</v>
      </c>
      <c r="B12203" t="s">
        <v>203</v>
      </c>
      <c r="C12203" t="s">
        <v>378</v>
      </c>
      <c r="D12203" t="s">
        <v>1266</v>
      </c>
      <c r="E12203" t="s">
        <v>31</v>
      </c>
      <c r="F12203">
        <v>95392</v>
      </c>
      <c r="G12203">
        <v>88290</v>
      </c>
      <c r="H12203">
        <v>0.92554931231130488</v>
      </c>
      <c r="I12203" t="str">
        <f>VLOOKUP($B12203&amp;$E12203,'Employee List'!$A:$E,5,0)</f>
        <v>E-1278</v>
      </c>
    </row>
    <row r="12204" spans="1:9" x14ac:dyDescent="0.35">
      <c r="A12204" t="s">
        <v>1257</v>
      </c>
      <c r="B12204" t="s">
        <v>203</v>
      </c>
      <c r="C12204" t="s">
        <v>378</v>
      </c>
      <c r="D12204" t="s">
        <v>1267</v>
      </c>
      <c r="E12204" t="s">
        <v>29</v>
      </c>
      <c r="F12204">
        <v>36413</v>
      </c>
      <c r="G12204">
        <v>33898</v>
      </c>
      <c r="H12204">
        <v>0.93093126081344579</v>
      </c>
      <c r="I12204" t="str">
        <f>VLOOKUP($B12204&amp;$E12204,'Employee List'!$A:$E,5,0)</f>
        <v>E-1278</v>
      </c>
    </row>
    <row r="12205" spans="1:9" x14ac:dyDescent="0.35">
      <c r="A12205" t="s">
        <v>1257</v>
      </c>
      <c r="B12205" t="s">
        <v>203</v>
      </c>
      <c r="C12205" t="s">
        <v>378</v>
      </c>
      <c r="D12205" t="s">
        <v>1267</v>
      </c>
      <c r="E12205" t="s">
        <v>30</v>
      </c>
      <c r="F12205">
        <v>33291</v>
      </c>
      <c r="G12205">
        <v>27987</v>
      </c>
      <c r="H12205">
        <v>0.84067766062899885</v>
      </c>
      <c r="I12205" t="str">
        <f>VLOOKUP($B12205&amp;$E12205,'Employee List'!$A:$E,5,0)</f>
        <v>E-1278</v>
      </c>
    </row>
    <row r="12206" spans="1:9" x14ac:dyDescent="0.35">
      <c r="A12206" t="s">
        <v>1257</v>
      </c>
      <c r="B12206" t="s">
        <v>203</v>
      </c>
      <c r="C12206" t="s">
        <v>378</v>
      </c>
      <c r="D12206" t="s">
        <v>1267</v>
      </c>
      <c r="E12206" t="s">
        <v>31</v>
      </c>
      <c r="F12206">
        <v>36679</v>
      </c>
      <c r="G12206">
        <v>38044</v>
      </c>
      <c r="H12206">
        <v>1.0372147550369422</v>
      </c>
      <c r="I12206" t="str">
        <f>VLOOKUP($B12206&amp;$E12206,'Employee List'!$A:$E,5,0)</f>
        <v>E-1278</v>
      </c>
    </row>
    <row r="12207" spans="1:9" x14ac:dyDescent="0.35">
      <c r="A12207" t="s">
        <v>1257</v>
      </c>
      <c r="B12207" t="s">
        <v>203</v>
      </c>
      <c r="C12207" t="s">
        <v>378</v>
      </c>
      <c r="D12207" t="s">
        <v>1268</v>
      </c>
      <c r="E12207" t="s">
        <v>29</v>
      </c>
      <c r="F12207">
        <v>15019</v>
      </c>
      <c r="G12207">
        <v>12258</v>
      </c>
      <c r="H12207">
        <v>0.81616618949330844</v>
      </c>
      <c r="I12207" t="str">
        <f>VLOOKUP($B12207&amp;$E12207,'Employee List'!$A:$E,5,0)</f>
        <v>E-1278</v>
      </c>
    </row>
    <row r="12208" spans="1:9" x14ac:dyDescent="0.35">
      <c r="A12208" t="s">
        <v>1257</v>
      </c>
      <c r="B12208" t="s">
        <v>203</v>
      </c>
      <c r="C12208" t="s">
        <v>378</v>
      </c>
      <c r="D12208" t="s">
        <v>1268</v>
      </c>
      <c r="E12208" t="s">
        <v>30</v>
      </c>
      <c r="F12208">
        <v>12577</v>
      </c>
      <c r="G12208">
        <v>8771</v>
      </c>
      <c r="H12208">
        <v>0.69738411385863086</v>
      </c>
      <c r="I12208" t="str">
        <f>VLOOKUP($B12208&amp;$E12208,'Employee List'!$A:$E,5,0)</f>
        <v>E-1278</v>
      </c>
    </row>
    <row r="12209" spans="1:9" x14ac:dyDescent="0.35">
      <c r="A12209" t="s">
        <v>1257</v>
      </c>
      <c r="B12209" t="s">
        <v>203</v>
      </c>
      <c r="C12209" t="s">
        <v>378</v>
      </c>
      <c r="D12209" t="s">
        <v>1268</v>
      </c>
      <c r="E12209" t="s">
        <v>31</v>
      </c>
      <c r="F12209">
        <v>11939</v>
      </c>
      <c r="G12209">
        <v>9357</v>
      </c>
      <c r="H12209">
        <v>0.78373398107044145</v>
      </c>
      <c r="I12209" t="str">
        <f>VLOOKUP($B12209&amp;$E12209,'Employee List'!$A:$E,5,0)</f>
        <v>E-1278</v>
      </c>
    </row>
    <row r="12210" spans="1:9" x14ac:dyDescent="0.35">
      <c r="A12210" t="s">
        <v>1257</v>
      </c>
      <c r="B12210" t="s">
        <v>203</v>
      </c>
      <c r="C12210" t="s">
        <v>378</v>
      </c>
      <c r="D12210" t="s">
        <v>1269</v>
      </c>
      <c r="E12210" t="s">
        <v>29</v>
      </c>
      <c r="F12210">
        <v>19672</v>
      </c>
      <c r="G12210">
        <v>12316</v>
      </c>
      <c r="H12210">
        <v>0.62606750711671411</v>
      </c>
      <c r="I12210" t="str">
        <f>VLOOKUP($B12210&amp;$E12210,'Employee List'!$A:$E,5,0)</f>
        <v>E-1278</v>
      </c>
    </row>
    <row r="12211" spans="1:9" x14ac:dyDescent="0.35">
      <c r="A12211" t="s">
        <v>1257</v>
      </c>
      <c r="B12211" t="s">
        <v>203</v>
      </c>
      <c r="C12211" t="s">
        <v>378</v>
      </c>
      <c r="D12211" t="s">
        <v>1269</v>
      </c>
      <c r="E12211" t="s">
        <v>30</v>
      </c>
      <c r="F12211">
        <v>20256</v>
      </c>
      <c r="G12211">
        <v>3300</v>
      </c>
      <c r="H12211">
        <v>0.16291469194312796</v>
      </c>
      <c r="I12211" t="str">
        <f>VLOOKUP($B12211&amp;$E12211,'Employee List'!$A:$E,5,0)</f>
        <v>E-1278</v>
      </c>
    </row>
    <row r="12212" spans="1:9" x14ac:dyDescent="0.35">
      <c r="A12212" t="s">
        <v>1257</v>
      </c>
      <c r="B12212" t="s">
        <v>203</v>
      </c>
      <c r="C12212" t="s">
        <v>378</v>
      </c>
      <c r="D12212" t="s">
        <v>1269</v>
      </c>
      <c r="E12212" t="s">
        <v>31</v>
      </c>
      <c r="F12212">
        <v>19818</v>
      </c>
      <c r="G12212">
        <v>7046</v>
      </c>
      <c r="H12212">
        <v>0.35553537188414575</v>
      </c>
      <c r="I12212" t="str">
        <f>VLOOKUP($B12212&amp;$E12212,'Employee List'!$A:$E,5,0)</f>
        <v>E-1278</v>
      </c>
    </row>
    <row r="12213" spans="1:9" x14ac:dyDescent="0.35">
      <c r="A12213" t="s">
        <v>1257</v>
      </c>
      <c r="B12213" t="s">
        <v>203</v>
      </c>
      <c r="C12213" t="s">
        <v>378</v>
      </c>
      <c r="D12213" t="s">
        <v>1270</v>
      </c>
      <c r="E12213" t="s">
        <v>29</v>
      </c>
      <c r="F12213">
        <v>5195</v>
      </c>
      <c r="G12213">
        <v>5800</v>
      </c>
      <c r="H12213">
        <v>1.1164581328200192</v>
      </c>
      <c r="I12213" t="str">
        <f>VLOOKUP($B12213&amp;$E12213,'Employee List'!$A:$E,5,0)</f>
        <v>E-1278</v>
      </c>
    </row>
    <row r="12214" spans="1:9" x14ac:dyDescent="0.35">
      <c r="A12214" t="s">
        <v>1257</v>
      </c>
      <c r="B12214" t="s">
        <v>203</v>
      </c>
      <c r="C12214" t="s">
        <v>378</v>
      </c>
      <c r="D12214" t="s">
        <v>1270</v>
      </c>
      <c r="E12214" t="s">
        <v>30</v>
      </c>
      <c r="F12214">
        <v>4268</v>
      </c>
      <c r="G12214">
        <v>4252</v>
      </c>
      <c r="H12214">
        <v>0.99625117150890352</v>
      </c>
      <c r="I12214" t="str">
        <f>VLOOKUP($B12214&amp;$E12214,'Employee List'!$A:$E,5,0)</f>
        <v>E-1278</v>
      </c>
    </row>
    <row r="12215" spans="1:9" x14ac:dyDescent="0.35">
      <c r="A12215" t="s">
        <v>1257</v>
      </c>
      <c r="B12215" t="s">
        <v>203</v>
      </c>
      <c r="C12215" t="s">
        <v>378</v>
      </c>
      <c r="D12215" t="s">
        <v>1270</v>
      </c>
      <c r="E12215" t="s">
        <v>31</v>
      </c>
      <c r="F12215">
        <v>6705</v>
      </c>
      <c r="G12215">
        <v>1920</v>
      </c>
      <c r="H12215">
        <v>0.28635346756152125</v>
      </c>
      <c r="I12215" t="str">
        <f>VLOOKUP($B12215&amp;$E12215,'Employee List'!$A:$E,5,0)</f>
        <v>E-1278</v>
      </c>
    </row>
    <row r="12216" spans="1:9" x14ac:dyDescent="0.35">
      <c r="A12216" t="s">
        <v>1257</v>
      </c>
      <c r="B12216" t="s">
        <v>203</v>
      </c>
      <c r="C12216" t="s">
        <v>378</v>
      </c>
      <c r="D12216" t="s">
        <v>1271</v>
      </c>
      <c r="E12216" t="s">
        <v>29</v>
      </c>
      <c r="F12216">
        <v>78031</v>
      </c>
      <c r="G12216">
        <v>97354</v>
      </c>
      <c r="H12216">
        <v>1.247632351245018</v>
      </c>
      <c r="I12216" t="str">
        <f>VLOOKUP($B12216&amp;$E12216,'Employee List'!$A:$E,5,0)</f>
        <v>E-1278</v>
      </c>
    </row>
    <row r="12217" spans="1:9" x14ac:dyDescent="0.35">
      <c r="A12217" t="s">
        <v>1257</v>
      </c>
      <c r="B12217" t="s">
        <v>203</v>
      </c>
      <c r="C12217" t="s">
        <v>378</v>
      </c>
      <c r="D12217" t="s">
        <v>1271</v>
      </c>
      <c r="E12217" t="s">
        <v>30</v>
      </c>
      <c r="F12217">
        <v>79181</v>
      </c>
      <c r="G12217">
        <v>83226</v>
      </c>
      <c r="H12217">
        <v>1.0510854876801252</v>
      </c>
      <c r="I12217" t="str">
        <f>VLOOKUP($B12217&amp;$E12217,'Employee List'!$A:$E,5,0)</f>
        <v>E-1278</v>
      </c>
    </row>
    <row r="12218" spans="1:9" x14ac:dyDescent="0.35">
      <c r="A12218" t="s">
        <v>1257</v>
      </c>
      <c r="B12218" t="s">
        <v>203</v>
      </c>
      <c r="C12218" t="s">
        <v>378</v>
      </c>
      <c r="D12218" t="s">
        <v>1271</v>
      </c>
      <c r="E12218" t="s">
        <v>31</v>
      </c>
      <c r="F12218">
        <v>80441</v>
      </c>
      <c r="G12218">
        <v>87829</v>
      </c>
      <c r="H12218">
        <v>1.0918437115401349</v>
      </c>
      <c r="I12218" t="str">
        <f>VLOOKUP($B12218&amp;$E12218,'Employee List'!$A:$E,5,0)</f>
        <v>E-1278</v>
      </c>
    </row>
    <row r="12219" spans="1:9" x14ac:dyDescent="0.35">
      <c r="A12219" t="s">
        <v>1257</v>
      </c>
      <c r="B12219" t="s">
        <v>203</v>
      </c>
      <c r="C12219" t="s">
        <v>378</v>
      </c>
      <c r="D12219" t="s">
        <v>1258</v>
      </c>
      <c r="E12219" t="s">
        <v>29</v>
      </c>
      <c r="F12219">
        <v>176465</v>
      </c>
      <c r="G12219">
        <v>196751</v>
      </c>
      <c r="H12219">
        <v>1.114957640325277</v>
      </c>
      <c r="I12219" t="str">
        <f>VLOOKUP($B12219&amp;$E12219,'Employee List'!$A:$E,5,0)</f>
        <v>E-1278</v>
      </c>
    </row>
    <row r="12220" spans="1:9" x14ac:dyDescent="0.35">
      <c r="A12220" t="s">
        <v>1257</v>
      </c>
      <c r="B12220" t="s">
        <v>203</v>
      </c>
      <c r="C12220" t="s">
        <v>378</v>
      </c>
      <c r="D12220" t="s">
        <v>1258</v>
      </c>
      <c r="E12220" t="s">
        <v>30</v>
      </c>
      <c r="F12220">
        <v>172992</v>
      </c>
      <c r="G12220">
        <v>152994</v>
      </c>
      <c r="H12220">
        <v>0.8843992785793563</v>
      </c>
      <c r="I12220" t="str">
        <f>VLOOKUP($B12220&amp;$E12220,'Employee List'!$A:$E,5,0)</f>
        <v>E-1278</v>
      </c>
    </row>
    <row r="12221" spans="1:9" x14ac:dyDescent="0.35">
      <c r="A12221" t="s">
        <v>1257</v>
      </c>
      <c r="B12221" t="s">
        <v>203</v>
      </c>
      <c r="C12221" t="s">
        <v>378</v>
      </c>
      <c r="D12221" t="s">
        <v>1258</v>
      </c>
      <c r="E12221" t="s">
        <v>31</v>
      </c>
      <c r="F12221">
        <v>165367</v>
      </c>
      <c r="G12221">
        <v>160231</v>
      </c>
      <c r="H12221">
        <v>0.96894180822050346</v>
      </c>
      <c r="I12221" t="str">
        <f>VLOOKUP($B12221&amp;$E12221,'Employee List'!$A:$E,5,0)</f>
        <v>E-1278</v>
      </c>
    </row>
    <row r="12222" spans="1:9" x14ac:dyDescent="0.35">
      <c r="A12222" t="s">
        <v>1257</v>
      </c>
      <c r="B12222" t="s">
        <v>203</v>
      </c>
      <c r="C12222" t="s">
        <v>378</v>
      </c>
      <c r="D12222" t="s">
        <v>1272</v>
      </c>
      <c r="E12222" t="s">
        <v>29</v>
      </c>
      <c r="F12222">
        <v>9927</v>
      </c>
      <c r="G12222">
        <v>10733</v>
      </c>
      <c r="H12222">
        <v>1.0811927067593432</v>
      </c>
      <c r="I12222" t="str">
        <f>VLOOKUP($B12222&amp;$E12222,'Employee List'!$A:$E,5,0)</f>
        <v>E-1278</v>
      </c>
    </row>
    <row r="12223" spans="1:9" x14ac:dyDescent="0.35">
      <c r="A12223" t="s">
        <v>1257</v>
      </c>
      <c r="B12223" t="s">
        <v>203</v>
      </c>
      <c r="C12223" t="s">
        <v>378</v>
      </c>
      <c r="D12223" t="s">
        <v>1272</v>
      </c>
      <c r="E12223" t="s">
        <v>30</v>
      </c>
      <c r="F12223">
        <v>10618</v>
      </c>
      <c r="G12223">
        <v>16602</v>
      </c>
      <c r="H12223">
        <v>1.5635712940290074</v>
      </c>
      <c r="I12223" t="str">
        <f>VLOOKUP($B12223&amp;$E12223,'Employee List'!$A:$E,5,0)</f>
        <v>E-1278</v>
      </c>
    </row>
    <row r="12224" spans="1:9" x14ac:dyDescent="0.35">
      <c r="A12224" t="s">
        <v>1257</v>
      </c>
      <c r="B12224" t="s">
        <v>203</v>
      </c>
      <c r="C12224" t="s">
        <v>378</v>
      </c>
      <c r="D12224" t="s">
        <v>1272</v>
      </c>
      <c r="E12224" t="s">
        <v>31</v>
      </c>
      <c r="F12224">
        <v>10673</v>
      </c>
      <c r="G12224">
        <v>12385</v>
      </c>
      <c r="H12224">
        <v>1.1604047596739435</v>
      </c>
      <c r="I12224" t="str">
        <f>VLOOKUP($B12224&amp;$E12224,'Employee List'!$A:$E,5,0)</f>
        <v>E-1278</v>
      </c>
    </row>
    <row r="12225" spans="1:9" x14ac:dyDescent="0.35">
      <c r="A12225" t="s">
        <v>1257</v>
      </c>
      <c r="B12225" t="s">
        <v>203</v>
      </c>
      <c r="C12225" t="s">
        <v>378</v>
      </c>
      <c r="D12225" t="s">
        <v>1259</v>
      </c>
      <c r="E12225" t="s">
        <v>29</v>
      </c>
      <c r="F12225">
        <v>34041</v>
      </c>
      <c r="G12225">
        <v>33602</v>
      </c>
      <c r="H12225">
        <v>0.9871037866102641</v>
      </c>
      <c r="I12225" t="str">
        <f>VLOOKUP($B12225&amp;$E12225,'Employee List'!$A:$E,5,0)</f>
        <v>E-1278</v>
      </c>
    </row>
    <row r="12226" spans="1:9" x14ac:dyDescent="0.35">
      <c r="A12226" t="s">
        <v>1257</v>
      </c>
      <c r="B12226" t="s">
        <v>203</v>
      </c>
      <c r="C12226" t="s">
        <v>378</v>
      </c>
      <c r="D12226" t="s">
        <v>1259</v>
      </c>
      <c r="E12226" t="s">
        <v>30</v>
      </c>
      <c r="F12226">
        <v>34018</v>
      </c>
      <c r="G12226">
        <v>40091</v>
      </c>
      <c r="H12226">
        <v>1.1785231348109824</v>
      </c>
      <c r="I12226" t="str">
        <f>VLOOKUP($B12226&amp;$E12226,'Employee List'!$A:$E,5,0)</f>
        <v>E-1278</v>
      </c>
    </row>
    <row r="12227" spans="1:9" x14ac:dyDescent="0.35">
      <c r="A12227" t="s">
        <v>1257</v>
      </c>
      <c r="B12227" t="s">
        <v>203</v>
      </c>
      <c r="C12227" t="s">
        <v>378</v>
      </c>
      <c r="D12227" t="s">
        <v>1259</v>
      </c>
      <c r="E12227" t="s">
        <v>31</v>
      </c>
      <c r="F12227">
        <v>36302</v>
      </c>
      <c r="G12227">
        <v>28539</v>
      </c>
      <c r="H12227">
        <v>0.78615503278056309</v>
      </c>
      <c r="I12227" t="str">
        <f>VLOOKUP($B12227&amp;$E12227,'Employee List'!$A:$E,5,0)</f>
        <v>E-1278</v>
      </c>
    </row>
    <row r="12228" spans="1:9" x14ac:dyDescent="0.35">
      <c r="A12228" t="s">
        <v>1257</v>
      </c>
      <c r="B12228" t="s">
        <v>203</v>
      </c>
      <c r="C12228" t="s">
        <v>378</v>
      </c>
      <c r="D12228" t="s">
        <v>1273</v>
      </c>
      <c r="E12228" t="s">
        <v>29</v>
      </c>
      <c r="F12228">
        <v>6864</v>
      </c>
      <c r="G12228">
        <v>4541</v>
      </c>
      <c r="H12228">
        <v>0.6615675990675991</v>
      </c>
      <c r="I12228" t="str">
        <f>VLOOKUP($B12228&amp;$E12228,'Employee List'!$A:$E,5,0)</f>
        <v>E-1278</v>
      </c>
    </row>
    <row r="12229" spans="1:9" x14ac:dyDescent="0.35">
      <c r="A12229" t="s">
        <v>1257</v>
      </c>
      <c r="B12229" t="s">
        <v>203</v>
      </c>
      <c r="C12229" t="s">
        <v>378</v>
      </c>
      <c r="D12229" t="s">
        <v>1273</v>
      </c>
      <c r="E12229" t="s">
        <v>30</v>
      </c>
      <c r="F12229">
        <v>5632</v>
      </c>
      <c r="G12229">
        <v>7360</v>
      </c>
      <c r="H12229">
        <v>1.3068181818181819</v>
      </c>
      <c r="I12229" t="str">
        <f>VLOOKUP($B12229&amp;$E12229,'Employee List'!$A:$E,5,0)</f>
        <v>E-1278</v>
      </c>
    </row>
    <row r="12230" spans="1:9" x14ac:dyDescent="0.35">
      <c r="A12230" t="s">
        <v>1257</v>
      </c>
      <c r="B12230" t="s">
        <v>203</v>
      </c>
      <c r="C12230" t="s">
        <v>378</v>
      </c>
      <c r="D12230" t="s">
        <v>1273</v>
      </c>
      <c r="E12230" t="s">
        <v>31</v>
      </c>
      <c r="F12230">
        <v>6929</v>
      </c>
      <c r="G12230">
        <v>5603</v>
      </c>
      <c r="H12230">
        <v>0.8086303939962477</v>
      </c>
      <c r="I12230" t="str">
        <f>VLOOKUP($B12230&amp;$E12230,'Employee List'!$A:$E,5,0)</f>
        <v>E-1278</v>
      </c>
    </row>
    <row r="12231" spans="1:9" x14ac:dyDescent="0.35">
      <c r="A12231" t="s">
        <v>1257</v>
      </c>
      <c r="B12231" t="s">
        <v>203</v>
      </c>
      <c r="C12231" t="s">
        <v>378</v>
      </c>
      <c r="D12231" t="s">
        <v>1275</v>
      </c>
      <c r="E12231" t="s">
        <v>29</v>
      </c>
      <c r="F12231">
        <v>1584</v>
      </c>
      <c r="G12231">
        <v>2989</v>
      </c>
      <c r="H12231">
        <v>1.8869949494949494</v>
      </c>
      <c r="I12231" t="str">
        <f>VLOOKUP($B12231&amp;$E12231,'Employee List'!$A:$E,5,0)</f>
        <v>E-1278</v>
      </c>
    </row>
    <row r="12232" spans="1:9" x14ac:dyDescent="0.35">
      <c r="A12232" t="s">
        <v>1257</v>
      </c>
      <c r="B12232" t="s">
        <v>203</v>
      </c>
      <c r="C12232" t="s">
        <v>378</v>
      </c>
      <c r="D12232" t="s">
        <v>1275</v>
      </c>
      <c r="E12232" t="s">
        <v>30</v>
      </c>
      <c r="F12232">
        <v>4757</v>
      </c>
      <c r="G12232">
        <v>5923</v>
      </c>
      <c r="H12232">
        <v>1.2451124658398149</v>
      </c>
      <c r="I12232" t="str">
        <f>VLOOKUP($B12232&amp;$E12232,'Employee List'!$A:$E,5,0)</f>
        <v>E-1278</v>
      </c>
    </row>
    <row r="12233" spans="1:9" x14ac:dyDescent="0.35">
      <c r="A12233" t="s">
        <v>1257</v>
      </c>
      <c r="B12233" t="s">
        <v>203</v>
      </c>
      <c r="C12233" t="s">
        <v>378</v>
      </c>
      <c r="D12233" t="s">
        <v>1275</v>
      </c>
      <c r="E12233" t="s">
        <v>31</v>
      </c>
      <c r="F12233">
        <v>1876</v>
      </c>
      <c r="G12233">
        <v>1303</v>
      </c>
      <c r="H12233">
        <v>0.69456289978678043</v>
      </c>
      <c r="I12233" t="str">
        <f>VLOOKUP($B12233&amp;$E12233,'Employee List'!$A:$E,5,0)</f>
        <v>E-1278</v>
      </c>
    </row>
    <row r="12234" spans="1:9" x14ac:dyDescent="0.35">
      <c r="A12234" t="s">
        <v>1257</v>
      </c>
      <c r="B12234" t="s">
        <v>203</v>
      </c>
      <c r="C12234" t="s">
        <v>378</v>
      </c>
      <c r="D12234" t="s">
        <v>1276</v>
      </c>
      <c r="E12234" t="s">
        <v>29</v>
      </c>
      <c r="F12234">
        <v>5382</v>
      </c>
      <c r="G12234">
        <v>5910</v>
      </c>
      <c r="H12234">
        <v>1.0981047937569677</v>
      </c>
      <c r="I12234" t="str">
        <f>VLOOKUP($B12234&amp;$E12234,'Employee List'!$A:$E,5,0)</f>
        <v>E-1278</v>
      </c>
    </row>
    <row r="12235" spans="1:9" x14ac:dyDescent="0.35">
      <c r="A12235" t="s">
        <v>1257</v>
      </c>
      <c r="B12235" t="s">
        <v>203</v>
      </c>
      <c r="C12235" t="s">
        <v>378</v>
      </c>
      <c r="D12235" t="s">
        <v>1276</v>
      </c>
      <c r="E12235" t="s">
        <v>30</v>
      </c>
      <c r="F12235">
        <v>4174</v>
      </c>
      <c r="G12235">
        <v>6642</v>
      </c>
      <c r="H12235">
        <v>1.5912793483469094</v>
      </c>
      <c r="I12235" t="str">
        <f>VLOOKUP($B12235&amp;$E12235,'Employee List'!$A:$E,5,0)</f>
        <v>E-1278</v>
      </c>
    </row>
    <row r="12236" spans="1:9" x14ac:dyDescent="0.35">
      <c r="A12236" t="s">
        <v>1257</v>
      </c>
      <c r="B12236" t="s">
        <v>203</v>
      </c>
      <c r="C12236" t="s">
        <v>378</v>
      </c>
      <c r="D12236" t="s">
        <v>1276</v>
      </c>
      <c r="E12236" t="s">
        <v>31</v>
      </c>
      <c r="F12236">
        <v>3672</v>
      </c>
      <c r="G12236">
        <v>2236</v>
      </c>
      <c r="H12236">
        <v>0.60893246187363836</v>
      </c>
      <c r="I12236" t="str">
        <f>VLOOKUP($B12236&amp;$E12236,'Employee List'!$A:$E,5,0)</f>
        <v>E-1278</v>
      </c>
    </row>
    <row r="12237" spans="1:9" x14ac:dyDescent="0.35">
      <c r="A12237" t="s">
        <v>1257</v>
      </c>
      <c r="B12237" t="s">
        <v>203</v>
      </c>
      <c r="C12237" t="s">
        <v>378</v>
      </c>
      <c r="D12237" t="s">
        <v>1277</v>
      </c>
      <c r="E12237" t="s">
        <v>29</v>
      </c>
      <c r="F12237">
        <v>8534</v>
      </c>
      <c r="G12237">
        <v>4071</v>
      </c>
      <c r="H12237">
        <v>0.47703304429341459</v>
      </c>
      <c r="I12237" t="str">
        <f>VLOOKUP($B12237&amp;$E12237,'Employee List'!$A:$E,5,0)</f>
        <v>E-1278</v>
      </c>
    </row>
    <row r="12238" spans="1:9" x14ac:dyDescent="0.35">
      <c r="A12238" t="s">
        <v>1257</v>
      </c>
      <c r="B12238" t="s">
        <v>203</v>
      </c>
      <c r="C12238" t="s">
        <v>378</v>
      </c>
      <c r="D12238" t="s">
        <v>1277</v>
      </c>
      <c r="E12238" t="s">
        <v>30</v>
      </c>
      <c r="F12238">
        <v>6881</v>
      </c>
      <c r="G12238">
        <v>5007</v>
      </c>
      <c r="H12238">
        <v>0.72765586397325965</v>
      </c>
      <c r="I12238" t="str">
        <f>VLOOKUP($B12238&amp;$E12238,'Employee List'!$A:$E,5,0)</f>
        <v>E-1278</v>
      </c>
    </row>
    <row r="12239" spans="1:9" x14ac:dyDescent="0.35">
      <c r="A12239" t="s">
        <v>1257</v>
      </c>
      <c r="B12239" t="s">
        <v>203</v>
      </c>
      <c r="C12239" t="s">
        <v>378</v>
      </c>
      <c r="D12239" t="s">
        <v>1277</v>
      </c>
      <c r="E12239" t="s">
        <v>31</v>
      </c>
      <c r="F12239">
        <v>6770</v>
      </c>
      <c r="G12239">
        <v>9278</v>
      </c>
      <c r="H12239">
        <v>1.3704579025110784</v>
      </c>
      <c r="I12239" t="str">
        <f>VLOOKUP($B12239&amp;$E12239,'Employee List'!$A:$E,5,0)</f>
        <v>E-1278</v>
      </c>
    </row>
    <row r="12240" spans="1:9" x14ac:dyDescent="0.35">
      <c r="A12240" t="s">
        <v>1257</v>
      </c>
      <c r="B12240" t="s">
        <v>203</v>
      </c>
      <c r="C12240" t="s">
        <v>378</v>
      </c>
      <c r="D12240" t="s">
        <v>1278</v>
      </c>
      <c r="E12240" t="s">
        <v>29</v>
      </c>
      <c r="F12240">
        <v>42537</v>
      </c>
      <c r="G12240">
        <v>45996</v>
      </c>
      <c r="H12240">
        <v>1.0813174412864095</v>
      </c>
      <c r="I12240" t="str">
        <f>VLOOKUP($B12240&amp;$E12240,'Employee List'!$A:$E,5,0)</f>
        <v>E-1278</v>
      </c>
    </row>
    <row r="12241" spans="1:9" x14ac:dyDescent="0.35">
      <c r="A12241" t="s">
        <v>1257</v>
      </c>
      <c r="B12241" t="s">
        <v>203</v>
      </c>
      <c r="C12241" t="s">
        <v>378</v>
      </c>
      <c r="D12241" t="s">
        <v>1278</v>
      </c>
      <c r="E12241" t="s">
        <v>30</v>
      </c>
      <c r="F12241">
        <v>43731</v>
      </c>
      <c r="G12241">
        <v>33369</v>
      </c>
      <c r="H12241">
        <v>0.76305138231460523</v>
      </c>
      <c r="I12241" t="str">
        <f>VLOOKUP($B12241&amp;$E12241,'Employee List'!$A:$E,5,0)</f>
        <v>E-1278</v>
      </c>
    </row>
    <row r="12242" spans="1:9" x14ac:dyDescent="0.35">
      <c r="A12242" t="s">
        <v>1257</v>
      </c>
      <c r="B12242" t="s">
        <v>203</v>
      </c>
      <c r="C12242" t="s">
        <v>378</v>
      </c>
      <c r="D12242" t="s">
        <v>1278</v>
      </c>
      <c r="E12242" t="s">
        <v>31</v>
      </c>
      <c r="F12242">
        <v>41415</v>
      </c>
      <c r="G12242">
        <v>22805</v>
      </c>
      <c r="H12242">
        <v>0.55064590124351076</v>
      </c>
      <c r="I12242" t="str">
        <f>VLOOKUP($B12242&amp;$E12242,'Employee List'!$A:$E,5,0)</f>
        <v>E-1278</v>
      </c>
    </row>
    <row r="12243" spans="1:9" x14ac:dyDescent="0.35">
      <c r="A12243" t="s">
        <v>1257</v>
      </c>
      <c r="B12243" t="s">
        <v>203</v>
      </c>
      <c r="C12243" t="s">
        <v>378</v>
      </c>
      <c r="D12243" t="s">
        <v>1279</v>
      </c>
      <c r="E12243" t="s">
        <v>29</v>
      </c>
      <c r="F12243">
        <v>6998</v>
      </c>
      <c r="G12243">
        <v>3744</v>
      </c>
      <c r="H12243">
        <v>0.53501000285795941</v>
      </c>
      <c r="I12243" t="str">
        <f>VLOOKUP($B12243&amp;$E12243,'Employee List'!$A:$E,5,0)</f>
        <v>E-1278</v>
      </c>
    </row>
    <row r="12244" spans="1:9" x14ac:dyDescent="0.35">
      <c r="A12244" t="s">
        <v>1257</v>
      </c>
      <c r="B12244" t="s">
        <v>203</v>
      </c>
      <c r="C12244" t="s">
        <v>378</v>
      </c>
      <c r="D12244" t="s">
        <v>1279</v>
      </c>
      <c r="E12244" t="s">
        <v>30</v>
      </c>
      <c r="F12244">
        <v>4258</v>
      </c>
      <c r="G12244">
        <v>3256</v>
      </c>
      <c r="H12244">
        <v>0.76467825270079848</v>
      </c>
      <c r="I12244" t="str">
        <f>VLOOKUP($B12244&amp;$E12244,'Employee List'!$A:$E,5,0)</f>
        <v>E-1278</v>
      </c>
    </row>
    <row r="12245" spans="1:9" x14ac:dyDescent="0.35">
      <c r="A12245" t="s">
        <v>1257</v>
      </c>
      <c r="B12245" t="s">
        <v>203</v>
      </c>
      <c r="C12245" t="s">
        <v>378</v>
      </c>
      <c r="D12245" t="s">
        <v>1279</v>
      </c>
      <c r="E12245" t="s">
        <v>31</v>
      </c>
      <c r="F12245">
        <v>6510</v>
      </c>
      <c r="G12245">
        <v>1219</v>
      </c>
      <c r="H12245">
        <v>0.18725038402457758</v>
      </c>
      <c r="I12245" t="str">
        <f>VLOOKUP($B12245&amp;$E12245,'Employee List'!$A:$E,5,0)</f>
        <v>E-1278</v>
      </c>
    </row>
    <row r="12246" spans="1:9" x14ac:dyDescent="0.35">
      <c r="A12246" t="s">
        <v>1257</v>
      </c>
      <c r="B12246" t="s">
        <v>203</v>
      </c>
      <c r="C12246" t="s">
        <v>378</v>
      </c>
      <c r="D12246" t="s">
        <v>1280</v>
      </c>
      <c r="E12246" t="s">
        <v>29</v>
      </c>
      <c r="F12246">
        <v>2425</v>
      </c>
      <c r="G12246">
        <v>4751</v>
      </c>
      <c r="H12246">
        <v>1.9591752577319588</v>
      </c>
      <c r="I12246" t="str">
        <f>VLOOKUP($B12246&amp;$E12246,'Employee List'!$A:$E,5,0)</f>
        <v>E-1278</v>
      </c>
    </row>
    <row r="12247" spans="1:9" x14ac:dyDescent="0.35">
      <c r="A12247" t="s">
        <v>1257</v>
      </c>
      <c r="B12247" t="s">
        <v>203</v>
      </c>
      <c r="C12247" t="s">
        <v>378</v>
      </c>
      <c r="D12247" t="s">
        <v>1280</v>
      </c>
      <c r="E12247" t="s">
        <v>30</v>
      </c>
      <c r="F12247">
        <v>1615</v>
      </c>
      <c r="G12247">
        <v>4870</v>
      </c>
      <c r="H12247">
        <v>3.0154798761609909</v>
      </c>
      <c r="I12247" t="str">
        <f>VLOOKUP($B12247&amp;$E12247,'Employee List'!$A:$E,5,0)</f>
        <v>E-1278</v>
      </c>
    </row>
    <row r="12248" spans="1:9" x14ac:dyDescent="0.35">
      <c r="A12248" t="s">
        <v>1257</v>
      </c>
      <c r="B12248" t="s">
        <v>203</v>
      </c>
      <c r="C12248" t="s">
        <v>378</v>
      </c>
      <c r="D12248" t="s">
        <v>1280</v>
      </c>
      <c r="E12248" t="s">
        <v>31</v>
      </c>
      <c r="F12248">
        <v>1423</v>
      </c>
      <c r="G12248">
        <v>3262</v>
      </c>
      <c r="H12248">
        <v>2.2923401264933241</v>
      </c>
      <c r="I12248" t="str">
        <f>VLOOKUP($B12248&amp;$E12248,'Employee List'!$A:$E,5,0)</f>
        <v>E-1278</v>
      </c>
    </row>
    <row r="12249" spans="1:9" x14ac:dyDescent="0.35">
      <c r="A12249" t="s">
        <v>1257</v>
      </c>
      <c r="B12249" t="s">
        <v>203</v>
      </c>
      <c r="C12249" t="s">
        <v>378</v>
      </c>
      <c r="D12249" t="s">
        <v>1262</v>
      </c>
      <c r="E12249" t="s">
        <v>29</v>
      </c>
      <c r="F12249">
        <v>23913</v>
      </c>
      <c r="G12249">
        <v>24056</v>
      </c>
      <c r="H12249">
        <v>1.005980010872747</v>
      </c>
      <c r="I12249" t="str">
        <f>VLOOKUP($B12249&amp;$E12249,'Employee List'!$A:$E,5,0)</f>
        <v>E-1278</v>
      </c>
    </row>
    <row r="12250" spans="1:9" x14ac:dyDescent="0.35">
      <c r="A12250" t="s">
        <v>1257</v>
      </c>
      <c r="B12250" t="s">
        <v>203</v>
      </c>
      <c r="C12250" t="s">
        <v>378</v>
      </c>
      <c r="D12250" t="s">
        <v>1262</v>
      </c>
      <c r="E12250" t="s">
        <v>30</v>
      </c>
      <c r="F12250">
        <v>21792</v>
      </c>
      <c r="G12250">
        <v>18723</v>
      </c>
      <c r="H12250">
        <v>0.85916850220264318</v>
      </c>
      <c r="I12250" t="str">
        <f>VLOOKUP($B12250&amp;$E12250,'Employee List'!$A:$E,5,0)</f>
        <v>E-1278</v>
      </c>
    </row>
    <row r="12251" spans="1:9" x14ac:dyDescent="0.35">
      <c r="A12251" t="s">
        <v>1257</v>
      </c>
      <c r="B12251" t="s">
        <v>203</v>
      </c>
      <c r="C12251" t="s">
        <v>378</v>
      </c>
      <c r="D12251" t="s">
        <v>1262</v>
      </c>
      <c r="E12251" t="s">
        <v>31</v>
      </c>
      <c r="F12251">
        <v>26404</v>
      </c>
      <c r="G12251">
        <v>20724</v>
      </c>
      <c r="H12251">
        <v>0.78488107862445089</v>
      </c>
      <c r="I12251" t="str">
        <f>VLOOKUP($B12251&amp;$E12251,'Employee List'!$A:$E,5,0)</f>
        <v>E-1278</v>
      </c>
    </row>
    <row r="12252" spans="1:9" x14ac:dyDescent="0.35">
      <c r="A12252" t="s">
        <v>1257</v>
      </c>
      <c r="B12252" t="s">
        <v>203</v>
      </c>
      <c r="C12252" t="s">
        <v>378</v>
      </c>
      <c r="D12252" t="s">
        <v>1281</v>
      </c>
      <c r="E12252" t="s">
        <v>29</v>
      </c>
      <c r="F12252">
        <v>3845</v>
      </c>
      <c r="G12252">
        <v>1328</v>
      </c>
      <c r="H12252">
        <v>0.34538361508452536</v>
      </c>
      <c r="I12252" t="str">
        <f>VLOOKUP($B12252&amp;$E12252,'Employee List'!$A:$E,5,0)</f>
        <v>E-1278</v>
      </c>
    </row>
    <row r="12253" spans="1:9" x14ac:dyDescent="0.35">
      <c r="A12253" t="s">
        <v>1257</v>
      </c>
      <c r="B12253" t="s">
        <v>203</v>
      </c>
      <c r="C12253" t="s">
        <v>378</v>
      </c>
      <c r="D12253" t="s">
        <v>1281</v>
      </c>
      <c r="E12253" t="s">
        <v>30</v>
      </c>
      <c r="F12253">
        <v>5074</v>
      </c>
      <c r="G12253">
        <v>4907</v>
      </c>
      <c r="H12253">
        <v>0.96708711076074105</v>
      </c>
      <c r="I12253" t="str">
        <f>VLOOKUP($B12253&amp;$E12253,'Employee List'!$A:$E,5,0)</f>
        <v>E-1278</v>
      </c>
    </row>
    <row r="12254" spans="1:9" x14ac:dyDescent="0.35">
      <c r="A12254" t="s">
        <v>1257</v>
      </c>
      <c r="B12254" t="s">
        <v>203</v>
      </c>
      <c r="C12254" t="s">
        <v>378</v>
      </c>
      <c r="D12254" t="s">
        <v>1281</v>
      </c>
      <c r="E12254" t="s">
        <v>31</v>
      </c>
      <c r="F12254">
        <v>3429</v>
      </c>
      <c r="G12254">
        <v>5646</v>
      </c>
      <c r="H12254">
        <v>1.6465441819772528</v>
      </c>
      <c r="I12254" t="str">
        <f>VLOOKUP($B12254&amp;$E12254,'Employee List'!$A:$E,5,0)</f>
        <v>E-1278</v>
      </c>
    </row>
    <row r="12255" spans="1:9" x14ac:dyDescent="0.35">
      <c r="A12255" t="s">
        <v>1257</v>
      </c>
      <c r="B12255" t="s">
        <v>204</v>
      </c>
      <c r="C12255" t="s">
        <v>379</v>
      </c>
      <c r="D12255" t="s">
        <v>1274</v>
      </c>
      <c r="E12255" t="s">
        <v>29</v>
      </c>
      <c r="F12255">
        <v>49860</v>
      </c>
      <c r="G12255">
        <v>61274</v>
      </c>
      <c r="H12255">
        <v>1.2289209787404733</v>
      </c>
      <c r="I12255" t="str">
        <f>VLOOKUP($B12255&amp;$E12255,'Employee List'!$A:$E,5,0)</f>
        <v>E-1279</v>
      </c>
    </row>
    <row r="12256" spans="1:9" x14ac:dyDescent="0.35">
      <c r="A12256" t="s">
        <v>1257</v>
      </c>
      <c r="B12256" t="s">
        <v>204</v>
      </c>
      <c r="C12256" t="s">
        <v>379</v>
      </c>
      <c r="D12256" t="s">
        <v>1274</v>
      </c>
      <c r="E12256" t="s">
        <v>30</v>
      </c>
      <c r="F12256">
        <v>49872</v>
      </c>
      <c r="G12256">
        <v>43265</v>
      </c>
      <c r="H12256">
        <v>0.86752085338466478</v>
      </c>
      <c r="I12256" t="str">
        <f>VLOOKUP($B12256&amp;$E12256,'Employee List'!$A:$E,5,0)</f>
        <v>E-1279</v>
      </c>
    </row>
    <row r="12257" spans="1:9" x14ac:dyDescent="0.35">
      <c r="A12257" t="s">
        <v>1257</v>
      </c>
      <c r="B12257" t="s">
        <v>204</v>
      </c>
      <c r="C12257" t="s">
        <v>379</v>
      </c>
      <c r="D12257" t="s">
        <v>1274</v>
      </c>
      <c r="E12257" t="s">
        <v>31</v>
      </c>
      <c r="F12257">
        <v>50205</v>
      </c>
      <c r="G12257">
        <v>23731</v>
      </c>
      <c r="H12257">
        <v>0.47268200378448361</v>
      </c>
      <c r="I12257" t="str">
        <f>VLOOKUP($B12257&amp;$E12257,'Employee List'!$A:$E,5,0)</f>
        <v>E-1279</v>
      </c>
    </row>
    <row r="12258" spans="1:9" x14ac:dyDescent="0.35">
      <c r="A12258" t="s">
        <v>1257</v>
      </c>
      <c r="B12258" t="s">
        <v>204</v>
      </c>
      <c r="C12258" t="s">
        <v>379</v>
      </c>
      <c r="D12258" t="s">
        <v>1263</v>
      </c>
      <c r="E12258" t="s">
        <v>29</v>
      </c>
      <c r="F12258">
        <v>2268</v>
      </c>
      <c r="G12258">
        <v>9287</v>
      </c>
      <c r="H12258">
        <v>4.094797178130511</v>
      </c>
      <c r="I12258" t="str">
        <f>VLOOKUP($B12258&amp;$E12258,'Employee List'!$A:$E,5,0)</f>
        <v>E-1279</v>
      </c>
    </row>
    <row r="12259" spans="1:9" x14ac:dyDescent="0.35">
      <c r="A12259" t="s">
        <v>1257</v>
      </c>
      <c r="B12259" t="s">
        <v>204</v>
      </c>
      <c r="C12259" t="s">
        <v>379</v>
      </c>
      <c r="D12259" t="s">
        <v>1263</v>
      </c>
      <c r="E12259" t="s">
        <v>30</v>
      </c>
      <c r="F12259">
        <v>3108</v>
      </c>
      <c r="G12259">
        <v>3029</v>
      </c>
      <c r="H12259">
        <v>0.97458172458172454</v>
      </c>
      <c r="I12259" t="str">
        <f>VLOOKUP($B12259&amp;$E12259,'Employee List'!$A:$E,5,0)</f>
        <v>E-1279</v>
      </c>
    </row>
    <row r="12260" spans="1:9" x14ac:dyDescent="0.35">
      <c r="A12260" t="s">
        <v>1257</v>
      </c>
      <c r="B12260" t="s">
        <v>204</v>
      </c>
      <c r="C12260" t="s">
        <v>379</v>
      </c>
      <c r="D12260" t="s">
        <v>1263</v>
      </c>
      <c r="E12260" t="s">
        <v>31</v>
      </c>
      <c r="F12260">
        <v>1500</v>
      </c>
      <c r="G12260">
        <v>2828</v>
      </c>
      <c r="H12260">
        <v>1.8853333333333333</v>
      </c>
      <c r="I12260" t="str">
        <f>VLOOKUP($B12260&amp;$E12260,'Employee List'!$A:$E,5,0)</f>
        <v>E-1279</v>
      </c>
    </row>
    <row r="12261" spans="1:9" x14ac:dyDescent="0.35">
      <c r="A12261" t="s">
        <v>1257</v>
      </c>
      <c r="B12261" t="s">
        <v>204</v>
      </c>
      <c r="C12261" t="s">
        <v>379</v>
      </c>
      <c r="D12261" t="s">
        <v>1264</v>
      </c>
      <c r="E12261" t="s">
        <v>29</v>
      </c>
      <c r="F12261">
        <v>8274</v>
      </c>
      <c r="G12261">
        <v>5845</v>
      </c>
      <c r="H12261">
        <v>0.70642978003384094</v>
      </c>
      <c r="I12261" t="str">
        <f>VLOOKUP($B12261&amp;$E12261,'Employee List'!$A:$E,5,0)</f>
        <v>E-1279</v>
      </c>
    </row>
    <row r="12262" spans="1:9" x14ac:dyDescent="0.35">
      <c r="A12262" t="s">
        <v>1257</v>
      </c>
      <c r="B12262" t="s">
        <v>204</v>
      </c>
      <c r="C12262" t="s">
        <v>379</v>
      </c>
      <c r="D12262" t="s">
        <v>1264</v>
      </c>
      <c r="E12262" t="s">
        <v>30</v>
      </c>
      <c r="F12262">
        <v>7378</v>
      </c>
      <c r="G12262">
        <v>3916</v>
      </c>
      <c r="H12262">
        <v>0.53076714556790461</v>
      </c>
      <c r="I12262" t="str">
        <f>VLOOKUP($B12262&amp;$E12262,'Employee List'!$A:$E,5,0)</f>
        <v>E-1279</v>
      </c>
    </row>
    <row r="12263" spans="1:9" x14ac:dyDescent="0.35">
      <c r="A12263" t="s">
        <v>1257</v>
      </c>
      <c r="B12263" t="s">
        <v>204</v>
      </c>
      <c r="C12263" t="s">
        <v>379</v>
      </c>
      <c r="D12263" t="s">
        <v>1264</v>
      </c>
      <c r="E12263" t="s">
        <v>31</v>
      </c>
      <c r="F12263">
        <v>8360</v>
      </c>
      <c r="G12263">
        <v>2580</v>
      </c>
      <c r="H12263">
        <v>0.30861244019138756</v>
      </c>
      <c r="I12263" t="str">
        <f>VLOOKUP($B12263&amp;$E12263,'Employee List'!$A:$E,5,0)</f>
        <v>E-1279</v>
      </c>
    </row>
    <row r="12264" spans="1:9" x14ac:dyDescent="0.35">
      <c r="A12264" t="s">
        <v>1257</v>
      </c>
      <c r="B12264" t="s">
        <v>204</v>
      </c>
      <c r="C12264" t="s">
        <v>379</v>
      </c>
      <c r="D12264" t="s">
        <v>1265</v>
      </c>
      <c r="E12264" t="s">
        <v>29</v>
      </c>
      <c r="F12264">
        <v>25407</v>
      </c>
      <c r="G12264">
        <v>6234</v>
      </c>
      <c r="H12264">
        <v>0.2453654504664069</v>
      </c>
      <c r="I12264" t="str">
        <f>VLOOKUP($B12264&amp;$E12264,'Employee List'!$A:$E,5,0)</f>
        <v>E-1279</v>
      </c>
    </row>
    <row r="12265" spans="1:9" x14ac:dyDescent="0.35">
      <c r="A12265" t="s">
        <v>1257</v>
      </c>
      <c r="B12265" t="s">
        <v>204</v>
      </c>
      <c r="C12265" t="s">
        <v>379</v>
      </c>
      <c r="D12265" t="s">
        <v>1265</v>
      </c>
      <c r="E12265" t="s">
        <v>30</v>
      </c>
      <c r="F12265">
        <v>23970</v>
      </c>
      <c r="G12265">
        <v>6412</v>
      </c>
      <c r="H12265">
        <v>0.26750104297037963</v>
      </c>
      <c r="I12265" t="str">
        <f>VLOOKUP($B12265&amp;$E12265,'Employee List'!$A:$E,5,0)</f>
        <v>E-1279</v>
      </c>
    </row>
    <row r="12266" spans="1:9" x14ac:dyDescent="0.35">
      <c r="A12266" t="s">
        <v>1257</v>
      </c>
      <c r="B12266" t="s">
        <v>204</v>
      </c>
      <c r="C12266" t="s">
        <v>379</v>
      </c>
      <c r="D12266" t="s">
        <v>1265</v>
      </c>
      <c r="E12266" t="s">
        <v>31</v>
      </c>
      <c r="F12266">
        <v>26295</v>
      </c>
      <c r="G12266">
        <v>10570</v>
      </c>
      <c r="H12266">
        <v>0.40197756227419662</v>
      </c>
      <c r="I12266" t="str">
        <f>VLOOKUP($B12266&amp;$E12266,'Employee List'!$A:$E,5,0)</f>
        <v>E-1279</v>
      </c>
    </row>
    <row r="12267" spans="1:9" x14ac:dyDescent="0.35">
      <c r="A12267" t="s">
        <v>1257</v>
      </c>
      <c r="B12267" t="s">
        <v>204</v>
      </c>
      <c r="C12267" t="s">
        <v>379</v>
      </c>
      <c r="D12267" t="s">
        <v>1260</v>
      </c>
      <c r="E12267" t="s">
        <v>29</v>
      </c>
      <c r="F12267">
        <v>118646</v>
      </c>
      <c r="G12267">
        <v>108363</v>
      </c>
      <c r="H12267">
        <v>0.91333041147615601</v>
      </c>
      <c r="I12267" t="str">
        <f>VLOOKUP($B12267&amp;$E12267,'Employee List'!$A:$E,5,0)</f>
        <v>E-1279</v>
      </c>
    </row>
    <row r="12268" spans="1:9" x14ac:dyDescent="0.35">
      <c r="A12268" t="s">
        <v>1257</v>
      </c>
      <c r="B12268" t="s">
        <v>204</v>
      </c>
      <c r="C12268" t="s">
        <v>379</v>
      </c>
      <c r="D12268" t="s">
        <v>1260</v>
      </c>
      <c r="E12268" t="s">
        <v>30</v>
      </c>
      <c r="F12268">
        <v>119283</v>
      </c>
      <c r="G12268">
        <v>170508</v>
      </c>
      <c r="H12268">
        <v>1.4294409094338674</v>
      </c>
      <c r="I12268" t="str">
        <f>VLOOKUP($B12268&amp;$E12268,'Employee List'!$A:$E,5,0)</f>
        <v>E-1279</v>
      </c>
    </row>
    <row r="12269" spans="1:9" x14ac:dyDescent="0.35">
      <c r="A12269" t="s">
        <v>1257</v>
      </c>
      <c r="B12269" t="s">
        <v>204</v>
      </c>
      <c r="C12269" t="s">
        <v>379</v>
      </c>
      <c r="D12269" t="s">
        <v>1260</v>
      </c>
      <c r="E12269" t="s">
        <v>31</v>
      </c>
      <c r="F12269">
        <v>133322</v>
      </c>
      <c r="G12269">
        <v>147277</v>
      </c>
      <c r="H12269">
        <v>1.1046713970687509</v>
      </c>
      <c r="I12269" t="str">
        <f>VLOOKUP($B12269&amp;$E12269,'Employee List'!$A:$E,5,0)</f>
        <v>E-1279</v>
      </c>
    </row>
    <row r="12270" spans="1:9" x14ac:dyDescent="0.35">
      <c r="A12270" t="s">
        <v>1257</v>
      </c>
      <c r="B12270" t="s">
        <v>204</v>
      </c>
      <c r="C12270" t="s">
        <v>379</v>
      </c>
      <c r="D12270" t="s">
        <v>1261</v>
      </c>
      <c r="E12270" t="s">
        <v>29</v>
      </c>
      <c r="F12270">
        <v>93449</v>
      </c>
      <c r="G12270">
        <v>136938</v>
      </c>
      <c r="H12270">
        <v>1.4653768365632591</v>
      </c>
      <c r="I12270" t="str">
        <f>VLOOKUP($B12270&amp;$E12270,'Employee List'!$A:$E,5,0)</f>
        <v>E-1279</v>
      </c>
    </row>
    <row r="12271" spans="1:9" x14ac:dyDescent="0.35">
      <c r="A12271" t="s">
        <v>1257</v>
      </c>
      <c r="B12271" t="s">
        <v>204</v>
      </c>
      <c r="C12271" t="s">
        <v>379</v>
      </c>
      <c r="D12271" t="s">
        <v>1261</v>
      </c>
      <c r="E12271" t="s">
        <v>30</v>
      </c>
      <c r="F12271">
        <v>94342</v>
      </c>
      <c r="G12271">
        <v>92438</v>
      </c>
      <c r="H12271">
        <v>0.97981810858366369</v>
      </c>
      <c r="I12271" t="str">
        <f>VLOOKUP($B12271&amp;$E12271,'Employee List'!$A:$E,5,0)</f>
        <v>E-1279</v>
      </c>
    </row>
    <row r="12272" spans="1:9" x14ac:dyDescent="0.35">
      <c r="A12272" t="s">
        <v>1257</v>
      </c>
      <c r="B12272" t="s">
        <v>204</v>
      </c>
      <c r="C12272" t="s">
        <v>379</v>
      </c>
      <c r="D12272" t="s">
        <v>1261</v>
      </c>
      <c r="E12272" t="s">
        <v>31</v>
      </c>
      <c r="F12272">
        <v>97045</v>
      </c>
      <c r="G12272">
        <v>75918</v>
      </c>
      <c r="H12272">
        <v>0.78229687258488334</v>
      </c>
      <c r="I12272" t="str">
        <f>VLOOKUP($B12272&amp;$E12272,'Employee List'!$A:$E,5,0)</f>
        <v>E-1279</v>
      </c>
    </row>
    <row r="12273" spans="1:9" x14ac:dyDescent="0.35">
      <c r="A12273" t="s">
        <v>1257</v>
      </c>
      <c r="B12273" t="s">
        <v>204</v>
      </c>
      <c r="C12273" t="s">
        <v>379</v>
      </c>
      <c r="D12273" t="s">
        <v>1266</v>
      </c>
      <c r="E12273" t="s">
        <v>29</v>
      </c>
      <c r="F12273">
        <v>107379</v>
      </c>
      <c r="G12273">
        <v>121702</v>
      </c>
      <c r="H12273">
        <v>1.1333873476191807</v>
      </c>
      <c r="I12273" t="str">
        <f>VLOOKUP($B12273&amp;$E12273,'Employee List'!$A:$E,5,0)</f>
        <v>E-1279</v>
      </c>
    </row>
    <row r="12274" spans="1:9" x14ac:dyDescent="0.35">
      <c r="A12274" t="s">
        <v>1257</v>
      </c>
      <c r="B12274" t="s">
        <v>204</v>
      </c>
      <c r="C12274" t="s">
        <v>379</v>
      </c>
      <c r="D12274" t="s">
        <v>1266</v>
      </c>
      <c r="E12274" t="s">
        <v>30</v>
      </c>
      <c r="F12274">
        <v>113947</v>
      </c>
      <c r="G12274">
        <v>120317</v>
      </c>
      <c r="H12274">
        <v>1.0559031830587904</v>
      </c>
      <c r="I12274" t="str">
        <f>VLOOKUP($B12274&amp;$E12274,'Employee List'!$A:$E,5,0)</f>
        <v>E-1279</v>
      </c>
    </row>
    <row r="12275" spans="1:9" x14ac:dyDescent="0.35">
      <c r="A12275" t="s">
        <v>1257</v>
      </c>
      <c r="B12275" t="s">
        <v>204</v>
      </c>
      <c r="C12275" t="s">
        <v>379</v>
      </c>
      <c r="D12275" t="s">
        <v>1266</v>
      </c>
      <c r="E12275" t="s">
        <v>31</v>
      </c>
      <c r="F12275">
        <v>113226</v>
      </c>
      <c r="G12275">
        <v>57209</v>
      </c>
      <c r="H12275">
        <v>0.50526380866585419</v>
      </c>
      <c r="I12275" t="str">
        <f>VLOOKUP($B12275&amp;$E12275,'Employee List'!$A:$E,5,0)</f>
        <v>E-1279</v>
      </c>
    </row>
    <row r="12276" spans="1:9" x14ac:dyDescent="0.35">
      <c r="A12276" t="s">
        <v>1257</v>
      </c>
      <c r="B12276" t="s">
        <v>204</v>
      </c>
      <c r="C12276" t="s">
        <v>379</v>
      </c>
      <c r="D12276" t="s">
        <v>1267</v>
      </c>
      <c r="E12276" t="s">
        <v>29</v>
      </c>
      <c r="F12276">
        <v>44266</v>
      </c>
      <c r="G12276">
        <v>41794</v>
      </c>
      <c r="H12276">
        <v>0.94415578547869694</v>
      </c>
      <c r="I12276" t="str">
        <f>VLOOKUP($B12276&amp;$E12276,'Employee List'!$A:$E,5,0)</f>
        <v>E-1279</v>
      </c>
    </row>
    <row r="12277" spans="1:9" x14ac:dyDescent="0.35">
      <c r="A12277" t="s">
        <v>1257</v>
      </c>
      <c r="B12277" t="s">
        <v>204</v>
      </c>
      <c r="C12277" t="s">
        <v>379</v>
      </c>
      <c r="D12277" t="s">
        <v>1267</v>
      </c>
      <c r="E12277" t="s">
        <v>30</v>
      </c>
      <c r="F12277">
        <v>44229</v>
      </c>
      <c r="G12277">
        <v>33219</v>
      </c>
      <c r="H12277">
        <v>0.75106830360170929</v>
      </c>
      <c r="I12277" t="str">
        <f>VLOOKUP($B12277&amp;$E12277,'Employee List'!$A:$E,5,0)</f>
        <v>E-1279</v>
      </c>
    </row>
    <row r="12278" spans="1:9" x14ac:dyDescent="0.35">
      <c r="A12278" t="s">
        <v>1257</v>
      </c>
      <c r="B12278" t="s">
        <v>204</v>
      </c>
      <c r="C12278" t="s">
        <v>379</v>
      </c>
      <c r="D12278" t="s">
        <v>1267</v>
      </c>
      <c r="E12278" t="s">
        <v>31</v>
      </c>
      <c r="F12278">
        <v>43550</v>
      </c>
      <c r="G12278">
        <v>23723</v>
      </c>
      <c r="H12278">
        <v>0.5447301951779564</v>
      </c>
      <c r="I12278" t="str">
        <f>VLOOKUP($B12278&amp;$E12278,'Employee List'!$A:$E,5,0)</f>
        <v>E-1279</v>
      </c>
    </row>
    <row r="12279" spans="1:9" x14ac:dyDescent="0.35">
      <c r="A12279" t="s">
        <v>1257</v>
      </c>
      <c r="B12279" t="s">
        <v>204</v>
      </c>
      <c r="C12279" t="s">
        <v>379</v>
      </c>
      <c r="D12279" t="s">
        <v>1268</v>
      </c>
      <c r="E12279" t="s">
        <v>29</v>
      </c>
      <c r="F12279">
        <v>15350</v>
      </c>
      <c r="G12279">
        <v>11950</v>
      </c>
      <c r="H12279">
        <v>0.77850162866449513</v>
      </c>
      <c r="I12279" t="str">
        <f>VLOOKUP($B12279&amp;$E12279,'Employee List'!$A:$E,5,0)</f>
        <v>E-1279</v>
      </c>
    </row>
    <row r="12280" spans="1:9" x14ac:dyDescent="0.35">
      <c r="A12280" t="s">
        <v>1257</v>
      </c>
      <c r="B12280" t="s">
        <v>204</v>
      </c>
      <c r="C12280" t="s">
        <v>379</v>
      </c>
      <c r="D12280" t="s">
        <v>1268</v>
      </c>
      <c r="E12280" t="s">
        <v>30</v>
      </c>
      <c r="F12280">
        <v>12881</v>
      </c>
      <c r="G12280">
        <v>11335</v>
      </c>
      <c r="H12280">
        <v>0.87997826255725486</v>
      </c>
      <c r="I12280" t="str">
        <f>VLOOKUP($B12280&amp;$E12280,'Employee List'!$A:$E,5,0)</f>
        <v>E-1279</v>
      </c>
    </row>
    <row r="12281" spans="1:9" x14ac:dyDescent="0.35">
      <c r="A12281" t="s">
        <v>1257</v>
      </c>
      <c r="B12281" t="s">
        <v>204</v>
      </c>
      <c r="C12281" t="s">
        <v>379</v>
      </c>
      <c r="D12281" t="s">
        <v>1268</v>
      </c>
      <c r="E12281" t="s">
        <v>31</v>
      </c>
      <c r="F12281">
        <v>12768</v>
      </c>
      <c r="G12281">
        <v>11214</v>
      </c>
      <c r="H12281">
        <v>0.87828947368421051</v>
      </c>
      <c r="I12281" t="str">
        <f>VLOOKUP($B12281&amp;$E12281,'Employee List'!$A:$E,5,0)</f>
        <v>E-1279</v>
      </c>
    </row>
    <row r="12282" spans="1:9" x14ac:dyDescent="0.35">
      <c r="A12282" t="s">
        <v>1257</v>
      </c>
      <c r="B12282" t="s">
        <v>204</v>
      </c>
      <c r="C12282" t="s">
        <v>379</v>
      </c>
      <c r="D12282" t="s">
        <v>1269</v>
      </c>
      <c r="E12282" t="s">
        <v>29</v>
      </c>
      <c r="F12282">
        <v>12409</v>
      </c>
      <c r="G12282">
        <v>6940</v>
      </c>
      <c r="H12282">
        <v>0.55927149649447983</v>
      </c>
      <c r="I12282" t="str">
        <f>VLOOKUP($B12282&amp;$E12282,'Employee List'!$A:$E,5,0)</f>
        <v>E-1279</v>
      </c>
    </row>
    <row r="12283" spans="1:9" x14ac:dyDescent="0.35">
      <c r="A12283" t="s">
        <v>1257</v>
      </c>
      <c r="B12283" t="s">
        <v>204</v>
      </c>
      <c r="C12283" t="s">
        <v>379</v>
      </c>
      <c r="D12283" t="s">
        <v>1269</v>
      </c>
      <c r="E12283" t="s">
        <v>30</v>
      </c>
      <c r="F12283">
        <v>11752</v>
      </c>
      <c r="G12283">
        <v>7534</v>
      </c>
      <c r="H12283">
        <v>0.64108236895847515</v>
      </c>
      <c r="I12283" t="str">
        <f>VLOOKUP($B12283&amp;$E12283,'Employee List'!$A:$E,5,0)</f>
        <v>E-1279</v>
      </c>
    </row>
    <row r="12284" spans="1:9" x14ac:dyDescent="0.35">
      <c r="A12284" t="s">
        <v>1257</v>
      </c>
      <c r="B12284" t="s">
        <v>204</v>
      </c>
      <c r="C12284" t="s">
        <v>379</v>
      </c>
      <c r="D12284" t="s">
        <v>1269</v>
      </c>
      <c r="E12284" t="s">
        <v>31</v>
      </c>
      <c r="F12284">
        <v>11155</v>
      </c>
      <c r="G12284">
        <v>6122</v>
      </c>
      <c r="H12284">
        <v>0.54881219184222318</v>
      </c>
      <c r="I12284" t="str">
        <f>VLOOKUP($B12284&amp;$E12284,'Employee List'!$A:$E,5,0)</f>
        <v>E-1279</v>
      </c>
    </row>
    <row r="12285" spans="1:9" x14ac:dyDescent="0.35">
      <c r="A12285" t="s">
        <v>1257</v>
      </c>
      <c r="B12285" t="s">
        <v>204</v>
      </c>
      <c r="C12285" t="s">
        <v>379</v>
      </c>
      <c r="D12285" t="s">
        <v>1270</v>
      </c>
      <c r="E12285" t="s">
        <v>29</v>
      </c>
      <c r="F12285">
        <v>7790</v>
      </c>
      <c r="G12285">
        <v>9768</v>
      </c>
      <c r="H12285">
        <v>1.2539152759948653</v>
      </c>
      <c r="I12285" t="str">
        <f>VLOOKUP($B12285&amp;$E12285,'Employee List'!$A:$E,5,0)</f>
        <v>E-1279</v>
      </c>
    </row>
    <row r="12286" spans="1:9" x14ac:dyDescent="0.35">
      <c r="A12286" t="s">
        <v>1257</v>
      </c>
      <c r="B12286" t="s">
        <v>204</v>
      </c>
      <c r="C12286" t="s">
        <v>379</v>
      </c>
      <c r="D12286" t="s">
        <v>1270</v>
      </c>
      <c r="E12286" t="s">
        <v>30</v>
      </c>
      <c r="F12286">
        <v>9231</v>
      </c>
      <c r="G12286">
        <v>7261</v>
      </c>
      <c r="H12286">
        <v>0.78658866861661791</v>
      </c>
      <c r="I12286" t="str">
        <f>VLOOKUP($B12286&amp;$E12286,'Employee List'!$A:$E,5,0)</f>
        <v>E-1279</v>
      </c>
    </row>
    <row r="12287" spans="1:9" x14ac:dyDescent="0.35">
      <c r="A12287" t="s">
        <v>1257</v>
      </c>
      <c r="B12287" t="s">
        <v>204</v>
      </c>
      <c r="C12287" t="s">
        <v>379</v>
      </c>
      <c r="D12287" t="s">
        <v>1270</v>
      </c>
      <c r="E12287" t="s">
        <v>31</v>
      </c>
      <c r="F12287">
        <v>10790</v>
      </c>
      <c r="G12287">
        <v>3935</v>
      </c>
      <c r="H12287">
        <v>0.36468952734012977</v>
      </c>
      <c r="I12287" t="str">
        <f>VLOOKUP($B12287&amp;$E12287,'Employee List'!$A:$E,5,0)</f>
        <v>E-1279</v>
      </c>
    </row>
    <row r="12288" spans="1:9" x14ac:dyDescent="0.35">
      <c r="A12288" t="s">
        <v>1257</v>
      </c>
      <c r="B12288" t="s">
        <v>204</v>
      </c>
      <c r="C12288" t="s">
        <v>379</v>
      </c>
      <c r="D12288" t="s">
        <v>1271</v>
      </c>
      <c r="E12288" t="s">
        <v>29</v>
      </c>
      <c r="F12288">
        <v>26055</v>
      </c>
      <c r="G12288">
        <v>14708</v>
      </c>
      <c r="H12288">
        <v>0.56449817693341009</v>
      </c>
      <c r="I12288" t="str">
        <f>VLOOKUP($B12288&amp;$E12288,'Employee List'!$A:$E,5,0)</f>
        <v>E-1279</v>
      </c>
    </row>
    <row r="12289" spans="1:9" x14ac:dyDescent="0.35">
      <c r="A12289" t="s">
        <v>1257</v>
      </c>
      <c r="B12289" t="s">
        <v>204</v>
      </c>
      <c r="C12289" t="s">
        <v>379</v>
      </c>
      <c r="D12289" t="s">
        <v>1271</v>
      </c>
      <c r="E12289" t="s">
        <v>30</v>
      </c>
      <c r="F12289">
        <v>25369</v>
      </c>
      <c r="G12289">
        <v>16408</v>
      </c>
      <c r="H12289">
        <v>0.64677362134889038</v>
      </c>
      <c r="I12289" t="str">
        <f>VLOOKUP($B12289&amp;$E12289,'Employee List'!$A:$E,5,0)</f>
        <v>E-1279</v>
      </c>
    </row>
    <row r="12290" spans="1:9" x14ac:dyDescent="0.35">
      <c r="A12290" t="s">
        <v>1257</v>
      </c>
      <c r="B12290" t="s">
        <v>204</v>
      </c>
      <c r="C12290" t="s">
        <v>379</v>
      </c>
      <c r="D12290" t="s">
        <v>1271</v>
      </c>
      <c r="E12290" t="s">
        <v>31</v>
      </c>
      <c r="F12290">
        <v>25389</v>
      </c>
      <c r="G12290">
        <v>14715</v>
      </c>
      <c r="H12290">
        <v>0.57958170861396663</v>
      </c>
      <c r="I12290" t="str">
        <f>VLOOKUP($B12290&amp;$E12290,'Employee List'!$A:$E,5,0)</f>
        <v>E-1279</v>
      </c>
    </row>
    <row r="12291" spans="1:9" x14ac:dyDescent="0.35">
      <c r="A12291" t="s">
        <v>1257</v>
      </c>
      <c r="B12291" t="s">
        <v>204</v>
      </c>
      <c r="C12291" t="s">
        <v>379</v>
      </c>
      <c r="D12291" t="s">
        <v>1258</v>
      </c>
      <c r="E12291" t="s">
        <v>29</v>
      </c>
      <c r="F12291">
        <v>107994</v>
      </c>
      <c r="G12291">
        <v>141895</v>
      </c>
      <c r="H12291">
        <v>1.3139155879030318</v>
      </c>
      <c r="I12291" t="str">
        <f>VLOOKUP($B12291&amp;$E12291,'Employee List'!$A:$E,5,0)</f>
        <v>E-1279</v>
      </c>
    </row>
    <row r="12292" spans="1:9" x14ac:dyDescent="0.35">
      <c r="A12292" t="s">
        <v>1257</v>
      </c>
      <c r="B12292" t="s">
        <v>204</v>
      </c>
      <c r="C12292" t="s">
        <v>379</v>
      </c>
      <c r="D12292" t="s">
        <v>1258</v>
      </c>
      <c r="E12292" t="s">
        <v>30</v>
      </c>
      <c r="F12292">
        <v>102944</v>
      </c>
      <c r="G12292">
        <v>81396</v>
      </c>
      <c r="H12292">
        <v>0.79068231271370848</v>
      </c>
      <c r="I12292" t="str">
        <f>VLOOKUP($B12292&amp;$E12292,'Employee List'!$A:$E,5,0)</f>
        <v>E-1279</v>
      </c>
    </row>
    <row r="12293" spans="1:9" x14ac:dyDescent="0.35">
      <c r="A12293" t="s">
        <v>1257</v>
      </c>
      <c r="B12293" t="s">
        <v>204</v>
      </c>
      <c r="C12293" t="s">
        <v>379</v>
      </c>
      <c r="D12293" t="s">
        <v>1258</v>
      </c>
      <c r="E12293" t="s">
        <v>31</v>
      </c>
      <c r="F12293">
        <v>98144</v>
      </c>
      <c r="G12293">
        <v>53719</v>
      </c>
      <c r="H12293">
        <v>0.54734879360939026</v>
      </c>
      <c r="I12293" t="str">
        <f>VLOOKUP($B12293&amp;$E12293,'Employee List'!$A:$E,5,0)</f>
        <v>E-1279</v>
      </c>
    </row>
    <row r="12294" spans="1:9" x14ac:dyDescent="0.35">
      <c r="A12294" t="s">
        <v>1257</v>
      </c>
      <c r="B12294" t="s">
        <v>204</v>
      </c>
      <c r="C12294" t="s">
        <v>379</v>
      </c>
      <c r="D12294" t="s">
        <v>1272</v>
      </c>
      <c r="E12294" t="s">
        <v>29</v>
      </c>
      <c r="F12294">
        <v>24886</v>
      </c>
      <c r="G12294">
        <v>24548</v>
      </c>
      <c r="H12294">
        <v>0.98641806638270513</v>
      </c>
      <c r="I12294" t="str">
        <f>VLOOKUP($B12294&amp;$E12294,'Employee List'!$A:$E,5,0)</f>
        <v>E-1279</v>
      </c>
    </row>
    <row r="12295" spans="1:9" x14ac:dyDescent="0.35">
      <c r="A12295" t="s">
        <v>1257</v>
      </c>
      <c r="B12295" t="s">
        <v>204</v>
      </c>
      <c r="C12295" t="s">
        <v>379</v>
      </c>
      <c r="D12295" t="s">
        <v>1272</v>
      </c>
      <c r="E12295" t="s">
        <v>30</v>
      </c>
      <c r="F12295">
        <v>24004</v>
      </c>
      <c r="G12295">
        <v>23289</v>
      </c>
      <c r="H12295">
        <v>0.97021329778370269</v>
      </c>
      <c r="I12295" t="str">
        <f>VLOOKUP($B12295&amp;$E12295,'Employee List'!$A:$E,5,0)</f>
        <v>E-1279</v>
      </c>
    </row>
    <row r="12296" spans="1:9" x14ac:dyDescent="0.35">
      <c r="A12296" t="s">
        <v>1257</v>
      </c>
      <c r="B12296" t="s">
        <v>204</v>
      </c>
      <c r="C12296" t="s">
        <v>379</v>
      </c>
      <c r="D12296" t="s">
        <v>1272</v>
      </c>
      <c r="E12296" t="s">
        <v>31</v>
      </c>
      <c r="F12296">
        <v>25284</v>
      </c>
      <c r="G12296">
        <v>15625</v>
      </c>
      <c r="H12296">
        <v>0.61797975003955075</v>
      </c>
      <c r="I12296" t="str">
        <f>VLOOKUP($B12296&amp;$E12296,'Employee List'!$A:$E,5,0)</f>
        <v>E-1279</v>
      </c>
    </row>
    <row r="12297" spans="1:9" x14ac:dyDescent="0.35">
      <c r="A12297" t="s">
        <v>1257</v>
      </c>
      <c r="B12297" t="s">
        <v>204</v>
      </c>
      <c r="C12297" t="s">
        <v>379</v>
      </c>
      <c r="D12297" t="s">
        <v>1259</v>
      </c>
      <c r="E12297" t="s">
        <v>29</v>
      </c>
      <c r="F12297">
        <v>75231</v>
      </c>
      <c r="G12297">
        <v>75350</v>
      </c>
      <c r="H12297">
        <v>1.001581794738871</v>
      </c>
      <c r="I12297" t="str">
        <f>VLOOKUP($B12297&amp;$E12297,'Employee List'!$A:$E,5,0)</f>
        <v>E-1279</v>
      </c>
    </row>
    <row r="12298" spans="1:9" x14ac:dyDescent="0.35">
      <c r="A12298" t="s">
        <v>1257</v>
      </c>
      <c r="B12298" t="s">
        <v>204</v>
      </c>
      <c r="C12298" t="s">
        <v>379</v>
      </c>
      <c r="D12298" t="s">
        <v>1259</v>
      </c>
      <c r="E12298" t="s">
        <v>30</v>
      </c>
      <c r="F12298">
        <v>75320</v>
      </c>
      <c r="G12298">
        <v>75651</v>
      </c>
      <c r="H12298">
        <v>1.0043945831120553</v>
      </c>
      <c r="I12298" t="str">
        <f>VLOOKUP($B12298&amp;$E12298,'Employee List'!$A:$E,5,0)</f>
        <v>E-1279</v>
      </c>
    </row>
    <row r="12299" spans="1:9" x14ac:dyDescent="0.35">
      <c r="A12299" t="s">
        <v>1257</v>
      </c>
      <c r="B12299" t="s">
        <v>204</v>
      </c>
      <c r="C12299" t="s">
        <v>379</v>
      </c>
      <c r="D12299" t="s">
        <v>1259</v>
      </c>
      <c r="E12299" t="s">
        <v>31</v>
      </c>
      <c r="F12299">
        <v>75164</v>
      </c>
      <c r="G12299">
        <v>53597</v>
      </c>
      <c r="H12299">
        <v>0.71306742589537542</v>
      </c>
      <c r="I12299" t="str">
        <f>VLOOKUP($B12299&amp;$E12299,'Employee List'!$A:$E,5,0)</f>
        <v>E-1279</v>
      </c>
    </row>
    <row r="12300" spans="1:9" x14ac:dyDescent="0.35">
      <c r="A12300" t="s">
        <v>1257</v>
      </c>
      <c r="B12300" t="s">
        <v>204</v>
      </c>
      <c r="C12300" t="s">
        <v>379</v>
      </c>
      <c r="D12300" t="s">
        <v>1273</v>
      </c>
      <c r="E12300" t="s">
        <v>29</v>
      </c>
      <c r="F12300">
        <v>13443</v>
      </c>
      <c r="G12300">
        <v>12919</v>
      </c>
      <c r="H12300">
        <v>0.96102060551960133</v>
      </c>
      <c r="I12300" t="str">
        <f>VLOOKUP($B12300&amp;$E12300,'Employee List'!$A:$E,5,0)</f>
        <v>E-1279</v>
      </c>
    </row>
    <row r="12301" spans="1:9" x14ac:dyDescent="0.35">
      <c r="A12301" t="s">
        <v>1257</v>
      </c>
      <c r="B12301" t="s">
        <v>204</v>
      </c>
      <c r="C12301" t="s">
        <v>379</v>
      </c>
      <c r="D12301" t="s">
        <v>1273</v>
      </c>
      <c r="E12301" t="s">
        <v>30</v>
      </c>
      <c r="F12301">
        <v>16561</v>
      </c>
      <c r="G12301">
        <v>11469</v>
      </c>
      <c r="H12301">
        <v>0.69253064428476541</v>
      </c>
      <c r="I12301" t="str">
        <f>VLOOKUP($B12301&amp;$E12301,'Employee List'!$A:$E,5,0)</f>
        <v>E-1279</v>
      </c>
    </row>
    <row r="12302" spans="1:9" x14ac:dyDescent="0.35">
      <c r="A12302" t="s">
        <v>1257</v>
      </c>
      <c r="B12302" t="s">
        <v>204</v>
      </c>
      <c r="C12302" t="s">
        <v>379</v>
      </c>
      <c r="D12302" t="s">
        <v>1273</v>
      </c>
      <c r="E12302" t="s">
        <v>31</v>
      </c>
      <c r="F12302">
        <v>16354</v>
      </c>
      <c r="G12302">
        <v>12932</v>
      </c>
      <c r="H12302">
        <v>0.79075455546043782</v>
      </c>
      <c r="I12302" t="str">
        <f>VLOOKUP($B12302&amp;$E12302,'Employee List'!$A:$E,5,0)</f>
        <v>E-1279</v>
      </c>
    </row>
    <row r="12303" spans="1:9" x14ac:dyDescent="0.35">
      <c r="A12303" t="s">
        <v>1257</v>
      </c>
      <c r="B12303" t="s">
        <v>204</v>
      </c>
      <c r="C12303" t="s">
        <v>379</v>
      </c>
      <c r="D12303" t="s">
        <v>1275</v>
      </c>
      <c r="E12303" t="s">
        <v>29</v>
      </c>
      <c r="F12303">
        <v>1868</v>
      </c>
      <c r="G12303">
        <v>1312</v>
      </c>
      <c r="H12303">
        <v>0.70235546038543895</v>
      </c>
      <c r="I12303" t="str">
        <f>VLOOKUP($B12303&amp;$E12303,'Employee List'!$A:$E,5,0)</f>
        <v>E-1279</v>
      </c>
    </row>
    <row r="12304" spans="1:9" x14ac:dyDescent="0.35">
      <c r="A12304" t="s">
        <v>1257</v>
      </c>
      <c r="B12304" t="s">
        <v>204</v>
      </c>
      <c r="C12304" t="s">
        <v>379</v>
      </c>
      <c r="D12304" t="s">
        <v>1275</v>
      </c>
      <c r="E12304" t="s">
        <v>30</v>
      </c>
      <c r="F12304">
        <v>1455</v>
      </c>
      <c r="G12304">
        <v>5923</v>
      </c>
      <c r="H12304">
        <v>4.0707903780068726</v>
      </c>
      <c r="I12304" t="str">
        <f>VLOOKUP($B12304&amp;$E12304,'Employee List'!$A:$E,5,0)</f>
        <v>E-1279</v>
      </c>
    </row>
    <row r="12305" spans="1:9" x14ac:dyDescent="0.35">
      <c r="A12305" t="s">
        <v>1257</v>
      </c>
      <c r="B12305" t="s">
        <v>204</v>
      </c>
      <c r="C12305" t="s">
        <v>379</v>
      </c>
      <c r="D12305" t="s">
        <v>1275</v>
      </c>
      <c r="E12305" t="s">
        <v>31</v>
      </c>
      <c r="F12305">
        <v>1404</v>
      </c>
      <c r="G12305">
        <v>5321</v>
      </c>
      <c r="H12305">
        <v>3.7898860398860399</v>
      </c>
      <c r="I12305" t="str">
        <f>VLOOKUP($B12305&amp;$E12305,'Employee List'!$A:$E,5,0)</f>
        <v>E-1279</v>
      </c>
    </row>
    <row r="12306" spans="1:9" x14ac:dyDescent="0.35">
      <c r="A12306" t="s">
        <v>1257</v>
      </c>
      <c r="B12306" t="s">
        <v>204</v>
      </c>
      <c r="C12306" t="s">
        <v>379</v>
      </c>
      <c r="D12306" t="s">
        <v>1276</v>
      </c>
      <c r="E12306" t="s">
        <v>29</v>
      </c>
      <c r="F12306">
        <v>14091</v>
      </c>
      <c r="G12306">
        <v>5498</v>
      </c>
      <c r="H12306">
        <v>0.3901781278830459</v>
      </c>
      <c r="I12306" t="str">
        <f>VLOOKUP($B12306&amp;$E12306,'Employee List'!$A:$E,5,0)</f>
        <v>E-1279</v>
      </c>
    </row>
    <row r="12307" spans="1:9" x14ac:dyDescent="0.35">
      <c r="A12307" t="s">
        <v>1257</v>
      </c>
      <c r="B12307" t="s">
        <v>204</v>
      </c>
      <c r="C12307" t="s">
        <v>379</v>
      </c>
      <c r="D12307" t="s">
        <v>1276</v>
      </c>
      <c r="E12307" t="s">
        <v>30</v>
      </c>
      <c r="F12307">
        <v>12645</v>
      </c>
      <c r="G12307">
        <v>8179</v>
      </c>
      <c r="H12307">
        <v>0.64681692368525112</v>
      </c>
      <c r="I12307" t="str">
        <f>VLOOKUP($B12307&amp;$E12307,'Employee List'!$A:$E,5,0)</f>
        <v>E-1279</v>
      </c>
    </row>
    <row r="12308" spans="1:9" x14ac:dyDescent="0.35">
      <c r="A12308" t="s">
        <v>1257</v>
      </c>
      <c r="B12308" t="s">
        <v>204</v>
      </c>
      <c r="C12308" t="s">
        <v>379</v>
      </c>
      <c r="D12308" t="s">
        <v>1276</v>
      </c>
      <c r="E12308" t="s">
        <v>31</v>
      </c>
      <c r="F12308">
        <v>13147</v>
      </c>
      <c r="G12308">
        <v>8256</v>
      </c>
      <c r="H12308">
        <v>0.62797596409827339</v>
      </c>
      <c r="I12308" t="str">
        <f>VLOOKUP($B12308&amp;$E12308,'Employee List'!$A:$E,5,0)</f>
        <v>E-1279</v>
      </c>
    </row>
    <row r="12309" spans="1:9" x14ac:dyDescent="0.35">
      <c r="A12309" t="s">
        <v>1257</v>
      </c>
      <c r="B12309" t="s">
        <v>204</v>
      </c>
      <c r="C12309" t="s">
        <v>379</v>
      </c>
      <c r="D12309" t="s">
        <v>1277</v>
      </c>
      <c r="E12309" t="s">
        <v>29</v>
      </c>
      <c r="F12309">
        <v>10181</v>
      </c>
      <c r="G12309">
        <v>10157</v>
      </c>
      <c r="H12309">
        <v>0.99764266771436994</v>
      </c>
      <c r="I12309" t="str">
        <f>VLOOKUP($B12309&amp;$E12309,'Employee List'!$A:$E,5,0)</f>
        <v>E-1279</v>
      </c>
    </row>
    <row r="12310" spans="1:9" x14ac:dyDescent="0.35">
      <c r="A12310" t="s">
        <v>1257</v>
      </c>
      <c r="B12310" t="s">
        <v>204</v>
      </c>
      <c r="C12310" t="s">
        <v>379</v>
      </c>
      <c r="D12310" t="s">
        <v>1277</v>
      </c>
      <c r="E12310" t="s">
        <v>30</v>
      </c>
      <c r="F12310">
        <v>12138</v>
      </c>
      <c r="G12310">
        <v>4837</v>
      </c>
      <c r="H12310">
        <v>0.39850057670126876</v>
      </c>
      <c r="I12310" t="str">
        <f>VLOOKUP($B12310&amp;$E12310,'Employee List'!$A:$E,5,0)</f>
        <v>E-1279</v>
      </c>
    </row>
    <row r="12311" spans="1:9" x14ac:dyDescent="0.35">
      <c r="A12311" t="s">
        <v>1257</v>
      </c>
      <c r="B12311" t="s">
        <v>204</v>
      </c>
      <c r="C12311" t="s">
        <v>379</v>
      </c>
      <c r="D12311" t="s">
        <v>1277</v>
      </c>
      <c r="E12311" t="s">
        <v>31</v>
      </c>
      <c r="F12311">
        <v>11379</v>
      </c>
      <c r="G12311">
        <v>4672</v>
      </c>
      <c r="H12311">
        <v>0.4105808946304596</v>
      </c>
      <c r="I12311" t="str">
        <f>VLOOKUP($B12311&amp;$E12311,'Employee List'!$A:$E,5,0)</f>
        <v>E-1279</v>
      </c>
    </row>
    <row r="12312" spans="1:9" x14ac:dyDescent="0.35">
      <c r="A12312" t="s">
        <v>1257</v>
      </c>
      <c r="B12312" t="s">
        <v>204</v>
      </c>
      <c r="C12312" t="s">
        <v>379</v>
      </c>
      <c r="D12312" t="s">
        <v>1278</v>
      </c>
      <c r="E12312" t="s">
        <v>29</v>
      </c>
      <c r="F12312">
        <v>14457</v>
      </c>
      <c r="G12312">
        <v>8068</v>
      </c>
      <c r="H12312">
        <v>0.55806875562011482</v>
      </c>
      <c r="I12312" t="str">
        <f>VLOOKUP($B12312&amp;$E12312,'Employee List'!$A:$E,5,0)</f>
        <v>E-1279</v>
      </c>
    </row>
    <row r="12313" spans="1:9" x14ac:dyDescent="0.35">
      <c r="A12313" t="s">
        <v>1257</v>
      </c>
      <c r="B12313" t="s">
        <v>204</v>
      </c>
      <c r="C12313" t="s">
        <v>379</v>
      </c>
      <c r="D12313" t="s">
        <v>1278</v>
      </c>
      <c r="E12313" t="s">
        <v>30</v>
      </c>
      <c r="F12313">
        <v>15235</v>
      </c>
      <c r="G12313">
        <v>8622</v>
      </c>
      <c r="H12313">
        <v>0.56593370528388576</v>
      </c>
      <c r="I12313" t="str">
        <f>VLOOKUP($B12313&amp;$E12313,'Employee List'!$A:$E,5,0)</f>
        <v>E-1279</v>
      </c>
    </row>
    <row r="12314" spans="1:9" x14ac:dyDescent="0.35">
      <c r="A12314" t="s">
        <v>1257</v>
      </c>
      <c r="B12314" t="s">
        <v>204</v>
      </c>
      <c r="C12314" t="s">
        <v>379</v>
      </c>
      <c r="D12314" t="s">
        <v>1278</v>
      </c>
      <c r="E12314" t="s">
        <v>31</v>
      </c>
      <c r="F12314">
        <v>13727</v>
      </c>
      <c r="G12314">
        <v>8512</v>
      </c>
      <c r="H12314">
        <v>0.62009178990311065</v>
      </c>
      <c r="I12314" t="str">
        <f>VLOOKUP($B12314&amp;$E12314,'Employee List'!$A:$E,5,0)</f>
        <v>E-1279</v>
      </c>
    </row>
    <row r="12315" spans="1:9" x14ac:dyDescent="0.35">
      <c r="A12315" t="s">
        <v>1257</v>
      </c>
      <c r="B12315" t="s">
        <v>204</v>
      </c>
      <c r="C12315" t="s">
        <v>379</v>
      </c>
      <c r="D12315" t="s">
        <v>1279</v>
      </c>
      <c r="E12315" t="s">
        <v>29</v>
      </c>
      <c r="F12315">
        <v>6377</v>
      </c>
      <c r="G12315">
        <v>2612</v>
      </c>
      <c r="H12315">
        <v>0.40959698917986515</v>
      </c>
      <c r="I12315" t="str">
        <f>VLOOKUP($B12315&amp;$E12315,'Employee List'!$A:$E,5,0)</f>
        <v>E-1279</v>
      </c>
    </row>
    <row r="12316" spans="1:9" x14ac:dyDescent="0.35">
      <c r="A12316" t="s">
        <v>1257</v>
      </c>
      <c r="B12316" t="s">
        <v>204</v>
      </c>
      <c r="C12316" t="s">
        <v>379</v>
      </c>
      <c r="D12316" t="s">
        <v>1279</v>
      </c>
      <c r="E12316" t="s">
        <v>30</v>
      </c>
      <c r="F12316">
        <v>4684</v>
      </c>
      <c r="G12316">
        <v>1850</v>
      </c>
      <c r="H12316">
        <v>0.39496157130657555</v>
      </c>
      <c r="I12316" t="str">
        <f>VLOOKUP($B12316&amp;$E12316,'Employee List'!$A:$E,5,0)</f>
        <v>E-1279</v>
      </c>
    </row>
    <row r="12317" spans="1:9" x14ac:dyDescent="0.35">
      <c r="A12317" t="s">
        <v>1257</v>
      </c>
      <c r="B12317" t="s">
        <v>204</v>
      </c>
      <c r="C12317" t="s">
        <v>379</v>
      </c>
      <c r="D12317" t="s">
        <v>1279</v>
      </c>
      <c r="E12317" t="s">
        <v>31</v>
      </c>
      <c r="F12317">
        <v>6274</v>
      </c>
      <c r="G12317">
        <v>5193</v>
      </c>
      <c r="H12317">
        <v>0.82770162575709272</v>
      </c>
      <c r="I12317" t="str">
        <f>VLOOKUP($B12317&amp;$E12317,'Employee List'!$A:$E,5,0)</f>
        <v>E-1279</v>
      </c>
    </row>
    <row r="12318" spans="1:9" x14ac:dyDescent="0.35">
      <c r="A12318" t="s">
        <v>1257</v>
      </c>
      <c r="B12318" t="s">
        <v>204</v>
      </c>
      <c r="C12318" t="s">
        <v>379</v>
      </c>
      <c r="D12318" t="s">
        <v>1280</v>
      </c>
      <c r="E12318" t="s">
        <v>29</v>
      </c>
      <c r="F12318">
        <v>3011</v>
      </c>
      <c r="G12318">
        <v>5644</v>
      </c>
      <c r="H12318">
        <v>1.8744603121886416</v>
      </c>
      <c r="I12318" t="str">
        <f>VLOOKUP($B12318&amp;$E12318,'Employee List'!$A:$E,5,0)</f>
        <v>E-1279</v>
      </c>
    </row>
    <row r="12319" spans="1:9" x14ac:dyDescent="0.35">
      <c r="A12319" t="s">
        <v>1257</v>
      </c>
      <c r="B12319" t="s">
        <v>204</v>
      </c>
      <c r="C12319" t="s">
        <v>379</v>
      </c>
      <c r="D12319" t="s">
        <v>1280</v>
      </c>
      <c r="E12319" t="s">
        <v>30</v>
      </c>
      <c r="F12319">
        <v>4012</v>
      </c>
      <c r="G12319">
        <v>4101</v>
      </c>
      <c r="H12319">
        <v>1.0221834496510469</v>
      </c>
      <c r="I12319" t="str">
        <f>VLOOKUP($B12319&amp;$E12319,'Employee List'!$A:$E,5,0)</f>
        <v>E-1279</v>
      </c>
    </row>
    <row r="12320" spans="1:9" x14ac:dyDescent="0.35">
      <c r="A12320" t="s">
        <v>1257</v>
      </c>
      <c r="B12320" t="s">
        <v>204</v>
      </c>
      <c r="C12320" t="s">
        <v>379</v>
      </c>
      <c r="D12320" t="s">
        <v>1280</v>
      </c>
      <c r="E12320" t="s">
        <v>31</v>
      </c>
      <c r="F12320">
        <v>4447</v>
      </c>
      <c r="G12320">
        <v>4464</v>
      </c>
      <c r="H12320">
        <v>1.0038228018889139</v>
      </c>
      <c r="I12320" t="str">
        <f>VLOOKUP($B12320&amp;$E12320,'Employee List'!$A:$E,5,0)</f>
        <v>E-1279</v>
      </c>
    </row>
    <row r="12321" spans="1:9" x14ac:dyDescent="0.35">
      <c r="A12321" t="s">
        <v>1257</v>
      </c>
      <c r="B12321" t="s">
        <v>204</v>
      </c>
      <c r="C12321" t="s">
        <v>379</v>
      </c>
      <c r="D12321" t="s">
        <v>1262</v>
      </c>
      <c r="E12321" t="s">
        <v>29</v>
      </c>
      <c r="F12321">
        <v>38434</v>
      </c>
      <c r="G12321">
        <v>30133</v>
      </c>
      <c r="H12321">
        <v>0.78401935786022792</v>
      </c>
      <c r="I12321" t="str">
        <f>VLOOKUP($B12321&amp;$E12321,'Employee List'!$A:$E,5,0)</f>
        <v>E-1279</v>
      </c>
    </row>
    <row r="12322" spans="1:9" x14ac:dyDescent="0.35">
      <c r="A12322" t="s">
        <v>1257</v>
      </c>
      <c r="B12322" t="s">
        <v>204</v>
      </c>
      <c r="C12322" t="s">
        <v>379</v>
      </c>
      <c r="D12322" t="s">
        <v>1262</v>
      </c>
      <c r="E12322" t="s">
        <v>30</v>
      </c>
      <c r="F12322">
        <v>39003</v>
      </c>
      <c r="G12322">
        <v>31882</v>
      </c>
      <c r="H12322">
        <v>0.81742430069481831</v>
      </c>
      <c r="I12322" t="str">
        <f>VLOOKUP($B12322&amp;$E12322,'Employee List'!$A:$E,5,0)</f>
        <v>E-1279</v>
      </c>
    </row>
    <row r="12323" spans="1:9" x14ac:dyDescent="0.35">
      <c r="A12323" t="s">
        <v>1257</v>
      </c>
      <c r="B12323" t="s">
        <v>204</v>
      </c>
      <c r="C12323" t="s">
        <v>379</v>
      </c>
      <c r="D12323" t="s">
        <v>1262</v>
      </c>
      <c r="E12323" t="s">
        <v>31</v>
      </c>
      <c r="F12323">
        <v>40248</v>
      </c>
      <c r="G12323">
        <v>17886</v>
      </c>
      <c r="H12323">
        <v>0.4443947525342874</v>
      </c>
      <c r="I12323" t="str">
        <f>VLOOKUP($B12323&amp;$E12323,'Employee List'!$A:$E,5,0)</f>
        <v>E-1279</v>
      </c>
    </row>
    <row r="12324" spans="1:9" x14ac:dyDescent="0.35">
      <c r="A12324" t="s">
        <v>1257</v>
      </c>
      <c r="B12324" t="s">
        <v>204</v>
      </c>
      <c r="C12324" t="s">
        <v>379</v>
      </c>
      <c r="D12324" t="s">
        <v>1282</v>
      </c>
      <c r="E12324" t="s">
        <v>30</v>
      </c>
      <c r="F12324">
        <v>3446</v>
      </c>
      <c r="G12324">
        <v>6281</v>
      </c>
      <c r="H12324">
        <v>1.8226929773650609</v>
      </c>
      <c r="I12324" t="str">
        <f>VLOOKUP($B12324&amp;$E12324,'Employee List'!$A:$E,5,0)</f>
        <v>E-1279</v>
      </c>
    </row>
    <row r="12325" spans="1:9" x14ac:dyDescent="0.35">
      <c r="A12325" t="s">
        <v>1257</v>
      </c>
      <c r="B12325" t="s">
        <v>204</v>
      </c>
      <c r="C12325" t="s">
        <v>379</v>
      </c>
      <c r="D12325" t="s">
        <v>1282</v>
      </c>
      <c r="E12325" t="s">
        <v>31</v>
      </c>
      <c r="F12325">
        <v>6276</v>
      </c>
      <c r="G12325">
        <v>2866</v>
      </c>
      <c r="H12325">
        <v>0.45666029318036966</v>
      </c>
      <c r="I12325" t="str">
        <f>VLOOKUP($B12325&amp;$E12325,'Employee List'!$A:$E,5,0)</f>
        <v>E-1279</v>
      </c>
    </row>
    <row r="12326" spans="1:9" x14ac:dyDescent="0.35">
      <c r="A12326" t="s">
        <v>1257</v>
      </c>
      <c r="B12326" t="s">
        <v>204</v>
      </c>
      <c r="C12326" t="s">
        <v>379</v>
      </c>
      <c r="D12326" t="s">
        <v>1281</v>
      </c>
      <c r="E12326" t="s">
        <v>29</v>
      </c>
      <c r="F12326">
        <v>3247</v>
      </c>
      <c r="G12326">
        <v>5356</v>
      </c>
      <c r="H12326">
        <v>1.6495226362796427</v>
      </c>
      <c r="I12326" t="str">
        <f>VLOOKUP($B12326&amp;$E12326,'Employee List'!$A:$E,5,0)</f>
        <v>E-1279</v>
      </c>
    </row>
    <row r="12327" spans="1:9" x14ac:dyDescent="0.35">
      <c r="A12327" t="s">
        <v>1257</v>
      </c>
      <c r="B12327" t="s">
        <v>204</v>
      </c>
      <c r="C12327" t="s">
        <v>379</v>
      </c>
      <c r="D12327" t="s">
        <v>1281</v>
      </c>
      <c r="E12327" t="s">
        <v>30</v>
      </c>
      <c r="F12327">
        <v>3927</v>
      </c>
      <c r="G12327">
        <v>3330</v>
      </c>
      <c r="H12327">
        <v>0.84797555385790679</v>
      </c>
      <c r="I12327" t="str">
        <f>VLOOKUP($B12327&amp;$E12327,'Employee List'!$A:$E,5,0)</f>
        <v>E-1279</v>
      </c>
    </row>
    <row r="12328" spans="1:9" x14ac:dyDescent="0.35">
      <c r="A12328" t="s">
        <v>1257</v>
      </c>
      <c r="B12328" t="s">
        <v>204</v>
      </c>
      <c r="C12328" t="s">
        <v>379</v>
      </c>
      <c r="D12328" t="s">
        <v>1281</v>
      </c>
      <c r="E12328" t="s">
        <v>31</v>
      </c>
      <c r="F12328">
        <v>2721</v>
      </c>
      <c r="G12328">
        <v>4113</v>
      </c>
      <c r="H12328">
        <v>1.5115766262403527</v>
      </c>
      <c r="I12328" t="str">
        <f>VLOOKUP($B12328&amp;$E12328,'Employee List'!$A:$E,5,0)</f>
        <v>E-1279</v>
      </c>
    </row>
    <row r="12329" spans="1:9" x14ac:dyDescent="0.35">
      <c r="A12329" t="s">
        <v>1257</v>
      </c>
      <c r="B12329" t="s">
        <v>205</v>
      </c>
      <c r="C12329" t="s">
        <v>379</v>
      </c>
      <c r="D12329" t="s">
        <v>1274</v>
      </c>
      <c r="E12329" t="s">
        <v>29</v>
      </c>
      <c r="F12329">
        <v>43544</v>
      </c>
      <c r="G12329">
        <v>47165</v>
      </c>
      <c r="H12329">
        <v>1.0831572662134852</v>
      </c>
      <c r="I12329" t="str">
        <f>VLOOKUP($B12329&amp;$E12329,'Employee List'!$A:$E,5,0)</f>
        <v>E-1280</v>
      </c>
    </row>
    <row r="12330" spans="1:9" x14ac:dyDescent="0.35">
      <c r="A12330" t="s">
        <v>1257</v>
      </c>
      <c r="B12330" t="s">
        <v>205</v>
      </c>
      <c r="C12330" t="s">
        <v>379</v>
      </c>
      <c r="D12330" t="s">
        <v>1274</v>
      </c>
      <c r="E12330" t="s">
        <v>30</v>
      </c>
      <c r="F12330">
        <v>43505</v>
      </c>
      <c r="G12330">
        <v>41371</v>
      </c>
      <c r="H12330">
        <v>0.95094816687737038</v>
      </c>
      <c r="I12330" t="str">
        <f>VLOOKUP($B12330&amp;$E12330,'Employee List'!$A:$E,5,0)</f>
        <v>E-1280</v>
      </c>
    </row>
    <row r="12331" spans="1:9" x14ac:dyDescent="0.35">
      <c r="A12331" t="s">
        <v>1257</v>
      </c>
      <c r="B12331" t="s">
        <v>205</v>
      </c>
      <c r="C12331" t="s">
        <v>379</v>
      </c>
      <c r="D12331" t="s">
        <v>1274</v>
      </c>
      <c r="E12331" t="s">
        <v>31</v>
      </c>
      <c r="F12331">
        <v>42329</v>
      </c>
      <c r="G12331">
        <v>47094</v>
      </c>
      <c r="H12331">
        <v>1.1125705780906707</v>
      </c>
      <c r="I12331" t="str">
        <f>VLOOKUP($B12331&amp;$E12331,'Employee List'!$A:$E,5,0)</f>
        <v>E-1280</v>
      </c>
    </row>
    <row r="12332" spans="1:9" x14ac:dyDescent="0.35">
      <c r="A12332" t="s">
        <v>1257</v>
      </c>
      <c r="B12332" t="s">
        <v>205</v>
      </c>
      <c r="C12332" t="s">
        <v>379</v>
      </c>
      <c r="D12332" t="s">
        <v>1263</v>
      </c>
      <c r="E12332" t="s">
        <v>29</v>
      </c>
      <c r="F12332">
        <v>2643</v>
      </c>
      <c r="G12332">
        <v>14728</v>
      </c>
      <c r="H12332">
        <v>5.5724555429436249</v>
      </c>
      <c r="I12332" t="str">
        <f>VLOOKUP($B12332&amp;$E12332,'Employee List'!$A:$E,5,0)</f>
        <v>E-1280</v>
      </c>
    </row>
    <row r="12333" spans="1:9" x14ac:dyDescent="0.35">
      <c r="A12333" t="s">
        <v>1257</v>
      </c>
      <c r="B12333" t="s">
        <v>205</v>
      </c>
      <c r="C12333" t="s">
        <v>379</v>
      </c>
      <c r="D12333" t="s">
        <v>1263</v>
      </c>
      <c r="E12333" t="s">
        <v>30</v>
      </c>
      <c r="F12333">
        <v>2339</v>
      </c>
      <c r="G12333">
        <v>2302</v>
      </c>
      <c r="H12333">
        <v>0.98418127404873879</v>
      </c>
      <c r="I12333" t="str">
        <f>VLOOKUP($B12333&amp;$E12333,'Employee List'!$A:$E,5,0)</f>
        <v>E-1280</v>
      </c>
    </row>
    <row r="12334" spans="1:9" x14ac:dyDescent="0.35">
      <c r="A12334" t="s">
        <v>1257</v>
      </c>
      <c r="B12334" t="s">
        <v>205</v>
      </c>
      <c r="C12334" t="s">
        <v>379</v>
      </c>
      <c r="D12334" t="s">
        <v>1263</v>
      </c>
      <c r="E12334" t="s">
        <v>31</v>
      </c>
      <c r="F12334">
        <v>3932</v>
      </c>
      <c r="G12334">
        <v>1310</v>
      </c>
      <c r="H12334">
        <v>0.33316378433367244</v>
      </c>
      <c r="I12334" t="str">
        <f>VLOOKUP($B12334&amp;$E12334,'Employee List'!$A:$E,5,0)</f>
        <v>E-1280</v>
      </c>
    </row>
    <row r="12335" spans="1:9" x14ac:dyDescent="0.35">
      <c r="A12335" t="s">
        <v>1257</v>
      </c>
      <c r="B12335" t="s">
        <v>205</v>
      </c>
      <c r="C12335" t="s">
        <v>379</v>
      </c>
      <c r="D12335" t="s">
        <v>1264</v>
      </c>
      <c r="E12335" t="s">
        <v>29</v>
      </c>
      <c r="F12335">
        <v>10113</v>
      </c>
      <c r="G12335">
        <v>24032</v>
      </c>
      <c r="H12335">
        <v>2.3763472757836448</v>
      </c>
      <c r="I12335" t="str">
        <f>VLOOKUP($B12335&amp;$E12335,'Employee List'!$A:$E,5,0)</f>
        <v>E-1280</v>
      </c>
    </row>
    <row r="12336" spans="1:9" x14ac:dyDescent="0.35">
      <c r="A12336" t="s">
        <v>1257</v>
      </c>
      <c r="B12336" t="s">
        <v>205</v>
      </c>
      <c r="C12336" t="s">
        <v>379</v>
      </c>
      <c r="D12336" t="s">
        <v>1264</v>
      </c>
      <c r="E12336" t="s">
        <v>30</v>
      </c>
      <c r="F12336">
        <v>9961</v>
      </c>
      <c r="G12336">
        <v>2117</v>
      </c>
      <c r="H12336">
        <v>0.21252886256399961</v>
      </c>
      <c r="I12336" t="str">
        <f>VLOOKUP($B12336&amp;$E12336,'Employee List'!$A:$E,5,0)</f>
        <v>E-1280</v>
      </c>
    </row>
    <row r="12337" spans="1:9" x14ac:dyDescent="0.35">
      <c r="A12337" t="s">
        <v>1257</v>
      </c>
      <c r="B12337" t="s">
        <v>205</v>
      </c>
      <c r="C12337" t="s">
        <v>379</v>
      </c>
      <c r="D12337" t="s">
        <v>1264</v>
      </c>
      <c r="E12337" t="s">
        <v>31</v>
      </c>
      <c r="F12337">
        <v>11184</v>
      </c>
      <c r="G12337">
        <v>4453</v>
      </c>
      <c r="H12337">
        <v>0.39815808297567956</v>
      </c>
      <c r="I12337" t="str">
        <f>VLOOKUP($B12337&amp;$E12337,'Employee List'!$A:$E,5,0)</f>
        <v>E-1280</v>
      </c>
    </row>
    <row r="12338" spans="1:9" x14ac:dyDescent="0.35">
      <c r="A12338" t="s">
        <v>1257</v>
      </c>
      <c r="B12338" t="s">
        <v>205</v>
      </c>
      <c r="C12338" t="s">
        <v>379</v>
      </c>
      <c r="D12338" t="s">
        <v>1265</v>
      </c>
      <c r="E12338" t="s">
        <v>29</v>
      </c>
      <c r="F12338">
        <v>15541</v>
      </c>
      <c r="G12338">
        <v>18803</v>
      </c>
      <c r="H12338">
        <v>1.2098964030628661</v>
      </c>
      <c r="I12338" t="str">
        <f>VLOOKUP($B12338&amp;$E12338,'Employee List'!$A:$E,5,0)</f>
        <v>E-1280</v>
      </c>
    </row>
    <row r="12339" spans="1:9" x14ac:dyDescent="0.35">
      <c r="A12339" t="s">
        <v>1257</v>
      </c>
      <c r="B12339" t="s">
        <v>205</v>
      </c>
      <c r="C12339" t="s">
        <v>379</v>
      </c>
      <c r="D12339" t="s">
        <v>1265</v>
      </c>
      <c r="E12339" t="s">
        <v>30</v>
      </c>
      <c r="F12339">
        <v>13559</v>
      </c>
      <c r="G12339">
        <v>14577</v>
      </c>
      <c r="H12339">
        <v>1.0750792831329745</v>
      </c>
      <c r="I12339" t="str">
        <f>VLOOKUP($B12339&amp;$E12339,'Employee List'!$A:$E,5,0)</f>
        <v>E-1280</v>
      </c>
    </row>
    <row r="12340" spans="1:9" x14ac:dyDescent="0.35">
      <c r="A12340" t="s">
        <v>1257</v>
      </c>
      <c r="B12340" t="s">
        <v>205</v>
      </c>
      <c r="C12340" t="s">
        <v>379</v>
      </c>
      <c r="D12340" t="s">
        <v>1265</v>
      </c>
      <c r="E12340" t="s">
        <v>31</v>
      </c>
      <c r="F12340">
        <v>13939</v>
      </c>
      <c r="G12340">
        <v>17977</v>
      </c>
      <c r="H12340">
        <v>1.2896907956094412</v>
      </c>
      <c r="I12340" t="str">
        <f>VLOOKUP($B12340&amp;$E12340,'Employee List'!$A:$E,5,0)</f>
        <v>E-1280</v>
      </c>
    </row>
    <row r="12341" spans="1:9" x14ac:dyDescent="0.35">
      <c r="A12341" t="s">
        <v>1257</v>
      </c>
      <c r="B12341" t="s">
        <v>205</v>
      </c>
      <c r="C12341" t="s">
        <v>379</v>
      </c>
      <c r="D12341" t="s">
        <v>1260</v>
      </c>
      <c r="E12341" t="s">
        <v>29</v>
      </c>
      <c r="F12341">
        <v>116482</v>
      </c>
      <c r="G12341">
        <v>146468</v>
      </c>
      <c r="H12341">
        <v>1.2574303325835752</v>
      </c>
      <c r="I12341" t="str">
        <f>VLOOKUP($B12341&amp;$E12341,'Employee List'!$A:$E,5,0)</f>
        <v>E-1280</v>
      </c>
    </row>
    <row r="12342" spans="1:9" x14ac:dyDescent="0.35">
      <c r="A12342" t="s">
        <v>1257</v>
      </c>
      <c r="B12342" t="s">
        <v>205</v>
      </c>
      <c r="C12342" t="s">
        <v>379</v>
      </c>
      <c r="D12342" t="s">
        <v>1260</v>
      </c>
      <c r="E12342" t="s">
        <v>30</v>
      </c>
      <c r="F12342">
        <v>117282</v>
      </c>
      <c r="G12342">
        <v>186062</v>
      </c>
      <c r="H12342">
        <v>1.5864497535853754</v>
      </c>
      <c r="I12342" t="str">
        <f>VLOOKUP($B12342&amp;$E12342,'Employee List'!$A:$E,5,0)</f>
        <v>E-1280</v>
      </c>
    </row>
    <row r="12343" spans="1:9" x14ac:dyDescent="0.35">
      <c r="A12343" t="s">
        <v>1257</v>
      </c>
      <c r="B12343" t="s">
        <v>205</v>
      </c>
      <c r="C12343" t="s">
        <v>379</v>
      </c>
      <c r="D12343" t="s">
        <v>1260</v>
      </c>
      <c r="E12343" t="s">
        <v>31</v>
      </c>
      <c r="F12343">
        <v>134174</v>
      </c>
      <c r="G12343">
        <v>147858</v>
      </c>
      <c r="H12343">
        <v>1.1019869721406532</v>
      </c>
      <c r="I12343" t="str">
        <f>VLOOKUP($B12343&amp;$E12343,'Employee List'!$A:$E,5,0)</f>
        <v>E-1280</v>
      </c>
    </row>
    <row r="12344" spans="1:9" x14ac:dyDescent="0.35">
      <c r="A12344" t="s">
        <v>1257</v>
      </c>
      <c r="B12344" t="s">
        <v>205</v>
      </c>
      <c r="C12344" t="s">
        <v>379</v>
      </c>
      <c r="D12344" t="s">
        <v>1261</v>
      </c>
      <c r="E12344" t="s">
        <v>29</v>
      </c>
      <c r="F12344">
        <v>65744</v>
      </c>
      <c r="G12344">
        <v>77037</v>
      </c>
      <c r="H12344">
        <v>1.1717723290338282</v>
      </c>
      <c r="I12344" t="str">
        <f>VLOOKUP($B12344&amp;$E12344,'Employee List'!$A:$E,5,0)</f>
        <v>E-1280</v>
      </c>
    </row>
    <row r="12345" spans="1:9" x14ac:dyDescent="0.35">
      <c r="A12345" t="s">
        <v>1257</v>
      </c>
      <c r="B12345" t="s">
        <v>205</v>
      </c>
      <c r="C12345" t="s">
        <v>379</v>
      </c>
      <c r="D12345" t="s">
        <v>1261</v>
      </c>
      <c r="E12345" t="s">
        <v>30</v>
      </c>
      <c r="F12345">
        <v>67847</v>
      </c>
      <c r="G12345">
        <v>80511</v>
      </c>
      <c r="H12345">
        <v>1.1866552684717084</v>
      </c>
      <c r="I12345" t="str">
        <f>VLOOKUP($B12345&amp;$E12345,'Employee List'!$A:$E,5,0)</f>
        <v>E-1280</v>
      </c>
    </row>
    <row r="12346" spans="1:9" x14ac:dyDescent="0.35">
      <c r="A12346" t="s">
        <v>1257</v>
      </c>
      <c r="B12346" t="s">
        <v>205</v>
      </c>
      <c r="C12346" t="s">
        <v>379</v>
      </c>
      <c r="D12346" t="s">
        <v>1261</v>
      </c>
      <c r="E12346" t="s">
        <v>31</v>
      </c>
      <c r="F12346">
        <v>66289</v>
      </c>
      <c r="G12346">
        <v>109056</v>
      </c>
      <c r="H12346">
        <v>1.6451598304394395</v>
      </c>
      <c r="I12346" t="str">
        <f>VLOOKUP($B12346&amp;$E12346,'Employee List'!$A:$E,5,0)</f>
        <v>E-1280</v>
      </c>
    </row>
    <row r="12347" spans="1:9" x14ac:dyDescent="0.35">
      <c r="A12347" t="s">
        <v>1257</v>
      </c>
      <c r="B12347" t="s">
        <v>205</v>
      </c>
      <c r="C12347" t="s">
        <v>379</v>
      </c>
      <c r="D12347" t="s">
        <v>1266</v>
      </c>
      <c r="E12347" t="s">
        <v>29</v>
      </c>
      <c r="F12347">
        <v>92661</v>
      </c>
      <c r="G12347">
        <v>122313</v>
      </c>
      <c r="H12347">
        <v>1.3200051801728883</v>
      </c>
      <c r="I12347" t="str">
        <f>VLOOKUP($B12347&amp;$E12347,'Employee List'!$A:$E,5,0)</f>
        <v>E-1280</v>
      </c>
    </row>
    <row r="12348" spans="1:9" x14ac:dyDescent="0.35">
      <c r="A12348" t="s">
        <v>1257</v>
      </c>
      <c r="B12348" t="s">
        <v>205</v>
      </c>
      <c r="C12348" t="s">
        <v>379</v>
      </c>
      <c r="D12348" t="s">
        <v>1266</v>
      </c>
      <c r="E12348" t="s">
        <v>30</v>
      </c>
      <c r="F12348">
        <v>98643</v>
      </c>
      <c r="G12348">
        <v>137700</v>
      </c>
      <c r="H12348">
        <v>1.3959429457741552</v>
      </c>
      <c r="I12348" t="str">
        <f>VLOOKUP($B12348&amp;$E12348,'Employee List'!$A:$E,5,0)</f>
        <v>E-1280</v>
      </c>
    </row>
    <row r="12349" spans="1:9" x14ac:dyDescent="0.35">
      <c r="A12349" t="s">
        <v>1257</v>
      </c>
      <c r="B12349" t="s">
        <v>205</v>
      </c>
      <c r="C12349" t="s">
        <v>379</v>
      </c>
      <c r="D12349" t="s">
        <v>1266</v>
      </c>
      <c r="E12349" t="s">
        <v>31</v>
      </c>
      <c r="F12349">
        <v>96200</v>
      </c>
      <c r="G12349">
        <v>89103</v>
      </c>
      <c r="H12349">
        <v>0.92622661122661121</v>
      </c>
      <c r="I12349" t="str">
        <f>VLOOKUP($B12349&amp;$E12349,'Employee List'!$A:$E,5,0)</f>
        <v>E-1280</v>
      </c>
    </row>
    <row r="12350" spans="1:9" x14ac:dyDescent="0.35">
      <c r="A12350" t="s">
        <v>1257</v>
      </c>
      <c r="B12350" t="s">
        <v>205</v>
      </c>
      <c r="C12350" t="s">
        <v>379</v>
      </c>
      <c r="D12350" t="s">
        <v>1267</v>
      </c>
      <c r="E12350" t="s">
        <v>29</v>
      </c>
      <c r="F12350">
        <v>30454</v>
      </c>
      <c r="G12350">
        <v>30184</v>
      </c>
      <c r="H12350">
        <v>0.99113416956721612</v>
      </c>
      <c r="I12350" t="str">
        <f>VLOOKUP($B12350&amp;$E12350,'Employee List'!$A:$E,5,0)</f>
        <v>E-1280</v>
      </c>
    </row>
    <row r="12351" spans="1:9" x14ac:dyDescent="0.35">
      <c r="A12351" t="s">
        <v>1257</v>
      </c>
      <c r="B12351" t="s">
        <v>205</v>
      </c>
      <c r="C12351" t="s">
        <v>379</v>
      </c>
      <c r="D12351" t="s">
        <v>1267</v>
      </c>
      <c r="E12351" t="s">
        <v>30</v>
      </c>
      <c r="F12351">
        <v>29764</v>
      </c>
      <c r="G12351">
        <v>18279</v>
      </c>
      <c r="H12351">
        <v>0.61413116516597233</v>
      </c>
      <c r="I12351" t="str">
        <f>VLOOKUP($B12351&amp;$E12351,'Employee List'!$A:$E,5,0)</f>
        <v>E-1280</v>
      </c>
    </row>
    <row r="12352" spans="1:9" x14ac:dyDescent="0.35">
      <c r="A12352" t="s">
        <v>1257</v>
      </c>
      <c r="B12352" t="s">
        <v>205</v>
      </c>
      <c r="C12352" t="s">
        <v>379</v>
      </c>
      <c r="D12352" t="s">
        <v>1267</v>
      </c>
      <c r="E12352" t="s">
        <v>31</v>
      </c>
      <c r="F12352">
        <v>31617</v>
      </c>
      <c r="G12352">
        <v>27121</v>
      </c>
      <c r="H12352">
        <v>0.85779802005250338</v>
      </c>
      <c r="I12352" t="str">
        <f>VLOOKUP($B12352&amp;$E12352,'Employee List'!$A:$E,5,0)</f>
        <v>E-1280</v>
      </c>
    </row>
    <row r="12353" spans="1:9" x14ac:dyDescent="0.35">
      <c r="A12353" t="s">
        <v>1257</v>
      </c>
      <c r="B12353" t="s">
        <v>205</v>
      </c>
      <c r="C12353" t="s">
        <v>379</v>
      </c>
      <c r="D12353" t="s">
        <v>1268</v>
      </c>
      <c r="E12353" t="s">
        <v>29</v>
      </c>
      <c r="F12353">
        <v>16521</v>
      </c>
      <c r="G12353">
        <v>8421</v>
      </c>
      <c r="H12353">
        <v>0.50971490829852917</v>
      </c>
      <c r="I12353" t="str">
        <f>VLOOKUP($B12353&amp;$E12353,'Employee List'!$A:$E,5,0)</f>
        <v>E-1280</v>
      </c>
    </row>
    <row r="12354" spans="1:9" x14ac:dyDescent="0.35">
      <c r="A12354" t="s">
        <v>1257</v>
      </c>
      <c r="B12354" t="s">
        <v>205</v>
      </c>
      <c r="C12354" t="s">
        <v>379</v>
      </c>
      <c r="D12354" t="s">
        <v>1268</v>
      </c>
      <c r="E12354" t="s">
        <v>30</v>
      </c>
      <c r="F12354">
        <v>14793</v>
      </c>
      <c r="G12354">
        <v>13923</v>
      </c>
      <c r="H12354">
        <v>0.94118839991888059</v>
      </c>
      <c r="I12354" t="str">
        <f>VLOOKUP($B12354&amp;$E12354,'Employee List'!$A:$E,5,0)</f>
        <v>E-1280</v>
      </c>
    </row>
    <row r="12355" spans="1:9" x14ac:dyDescent="0.35">
      <c r="A12355" t="s">
        <v>1257</v>
      </c>
      <c r="B12355" t="s">
        <v>205</v>
      </c>
      <c r="C12355" t="s">
        <v>379</v>
      </c>
      <c r="D12355" t="s">
        <v>1268</v>
      </c>
      <c r="E12355" t="s">
        <v>31</v>
      </c>
      <c r="F12355">
        <v>14771</v>
      </c>
      <c r="G12355">
        <v>9887</v>
      </c>
      <c r="H12355">
        <v>0.66935210886195928</v>
      </c>
      <c r="I12355" t="str">
        <f>VLOOKUP($B12355&amp;$E12355,'Employee List'!$A:$E,5,0)</f>
        <v>E-1280</v>
      </c>
    </row>
    <row r="12356" spans="1:9" x14ac:dyDescent="0.35">
      <c r="A12356" t="s">
        <v>1257</v>
      </c>
      <c r="B12356" t="s">
        <v>205</v>
      </c>
      <c r="C12356" t="s">
        <v>379</v>
      </c>
      <c r="D12356" t="s">
        <v>1269</v>
      </c>
      <c r="E12356" t="s">
        <v>29</v>
      </c>
      <c r="F12356">
        <v>5286</v>
      </c>
      <c r="G12356">
        <v>9403</v>
      </c>
      <c r="H12356">
        <v>1.7788497919031403</v>
      </c>
      <c r="I12356" t="str">
        <f>VLOOKUP($B12356&amp;$E12356,'Employee List'!$A:$E,5,0)</f>
        <v>E-1280</v>
      </c>
    </row>
    <row r="12357" spans="1:9" x14ac:dyDescent="0.35">
      <c r="A12357" t="s">
        <v>1257</v>
      </c>
      <c r="B12357" t="s">
        <v>205</v>
      </c>
      <c r="C12357" t="s">
        <v>379</v>
      </c>
      <c r="D12357" t="s">
        <v>1269</v>
      </c>
      <c r="E12357" t="s">
        <v>30</v>
      </c>
      <c r="F12357">
        <v>3337</v>
      </c>
      <c r="G12357">
        <v>24676</v>
      </c>
      <c r="H12357">
        <v>7.3946658675457</v>
      </c>
      <c r="I12357" t="str">
        <f>VLOOKUP($B12357&amp;$E12357,'Employee List'!$A:$E,5,0)</f>
        <v>E-1280</v>
      </c>
    </row>
    <row r="12358" spans="1:9" x14ac:dyDescent="0.35">
      <c r="A12358" t="s">
        <v>1257</v>
      </c>
      <c r="B12358" t="s">
        <v>205</v>
      </c>
      <c r="C12358" t="s">
        <v>379</v>
      </c>
      <c r="D12358" t="s">
        <v>1269</v>
      </c>
      <c r="E12358" t="s">
        <v>31</v>
      </c>
      <c r="F12358">
        <v>2791</v>
      </c>
      <c r="G12358">
        <v>19150</v>
      </c>
      <c r="H12358">
        <v>6.8613400214976714</v>
      </c>
      <c r="I12358" t="str">
        <f>VLOOKUP($B12358&amp;$E12358,'Employee List'!$A:$E,5,0)</f>
        <v>E-1280</v>
      </c>
    </row>
    <row r="12359" spans="1:9" x14ac:dyDescent="0.35">
      <c r="A12359" t="s">
        <v>1257</v>
      </c>
      <c r="B12359" t="s">
        <v>205</v>
      </c>
      <c r="C12359" t="s">
        <v>379</v>
      </c>
      <c r="D12359" t="s">
        <v>1270</v>
      </c>
      <c r="E12359" t="s">
        <v>29</v>
      </c>
      <c r="F12359">
        <v>6802</v>
      </c>
      <c r="G12359">
        <v>6607</v>
      </c>
      <c r="H12359">
        <v>0.9713319611878859</v>
      </c>
      <c r="I12359" t="str">
        <f>VLOOKUP($B12359&amp;$E12359,'Employee List'!$A:$E,5,0)</f>
        <v>E-1280</v>
      </c>
    </row>
    <row r="12360" spans="1:9" x14ac:dyDescent="0.35">
      <c r="A12360" t="s">
        <v>1257</v>
      </c>
      <c r="B12360" t="s">
        <v>205</v>
      </c>
      <c r="C12360" t="s">
        <v>379</v>
      </c>
      <c r="D12360" t="s">
        <v>1270</v>
      </c>
      <c r="E12360" t="s">
        <v>30</v>
      </c>
      <c r="F12360">
        <v>6775</v>
      </c>
      <c r="G12360">
        <v>4604</v>
      </c>
      <c r="H12360">
        <v>0.67955719557195571</v>
      </c>
      <c r="I12360" t="str">
        <f>VLOOKUP($B12360&amp;$E12360,'Employee List'!$A:$E,5,0)</f>
        <v>E-1280</v>
      </c>
    </row>
    <row r="12361" spans="1:9" x14ac:dyDescent="0.35">
      <c r="A12361" t="s">
        <v>1257</v>
      </c>
      <c r="B12361" t="s">
        <v>205</v>
      </c>
      <c r="C12361" t="s">
        <v>379</v>
      </c>
      <c r="D12361" t="s">
        <v>1270</v>
      </c>
      <c r="E12361" t="s">
        <v>31</v>
      </c>
      <c r="F12361">
        <v>9421</v>
      </c>
      <c r="G12361">
        <v>7044</v>
      </c>
      <c r="H12361">
        <v>0.74769132788451331</v>
      </c>
      <c r="I12361" t="str">
        <f>VLOOKUP($B12361&amp;$E12361,'Employee List'!$A:$E,5,0)</f>
        <v>E-1280</v>
      </c>
    </row>
    <row r="12362" spans="1:9" x14ac:dyDescent="0.35">
      <c r="A12362" t="s">
        <v>1257</v>
      </c>
      <c r="B12362" t="s">
        <v>205</v>
      </c>
      <c r="C12362" t="s">
        <v>379</v>
      </c>
      <c r="D12362" t="s">
        <v>1271</v>
      </c>
      <c r="E12362" t="s">
        <v>29</v>
      </c>
      <c r="F12362">
        <v>9269</v>
      </c>
      <c r="G12362">
        <v>9610</v>
      </c>
      <c r="H12362">
        <v>1.0367892976588629</v>
      </c>
      <c r="I12362" t="str">
        <f>VLOOKUP($B12362&amp;$E12362,'Employee List'!$A:$E,5,0)</f>
        <v>E-1280</v>
      </c>
    </row>
    <row r="12363" spans="1:9" x14ac:dyDescent="0.35">
      <c r="A12363" t="s">
        <v>1257</v>
      </c>
      <c r="B12363" t="s">
        <v>205</v>
      </c>
      <c r="C12363" t="s">
        <v>379</v>
      </c>
      <c r="D12363" t="s">
        <v>1271</v>
      </c>
      <c r="E12363" t="s">
        <v>30</v>
      </c>
      <c r="F12363">
        <v>9626</v>
      </c>
      <c r="G12363">
        <v>9176</v>
      </c>
      <c r="H12363">
        <v>0.95325161022231453</v>
      </c>
      <c r="I12363" t="str">
        <f>VLOOKUP($B12363&amp;$E12363,'Employee List'!$A:$E,5,0)</f>
        <v>E-1280</v>
      </c>
    </row>
    <row r="12364" spans="1:9" x14ac:dyDescent="0.35">
      <c r="A12364" t="s">
        <v>1257</v>
      </c>
      <c r="B12364" t="s">
        <v>205</v>
      </c>
      <c r="C12364" t="s">
        <v>379</v>
      </c>
      <c r="D12364" t="s">
        <v>1271</v>
      </c>
      <c r="E12364" t="s">
        <v>31</v>
      </c>
      <c r="F12364">
        <v>9257</v>
      </c>
      <c r="G12364">
        <v>8249</v>
      </c>
      <c r="H12364">
        <v>0.89110943070109105</v>
      </c>
      <c r="I12364" t="str">
        <f>VLOOKUP($B12364&amp;$E12364,'Employee List'!$A:$E,5,0)</f>
        <v>E-1280</v>
      </c>
    </row>
    <row r="12365" spans="1:9" x14ac:dyDescent="0.35">
      <c r="A12365" t="s">
        <v>1257</v>
      </c>
      <c r="B12365" t="s">
        <v>205</v>
      </c>
      <c r="C12365" t="s">
        <v>379</v>
      </c>
      <c r="D12365" t="s">
        <v>1258</v>
      </c>
      <c r="E12365" t="s">
        <v>29</v>
      </c>
      <c r="F12365">
        <v>106572</v>
      </c>
      <c r="G12365">
        <v>118276</v>
      </c>
      <c r="H12365">
        <v>1.1098224674398529</v>
      </c>
      <c r="I12365" t="str">
        <f>VLOOKUP($B12365&amp;$E12365,'Employee List'!$A:$E,5,0)</f>
        <v>E-1280</v>
      </c>
    </row>
    <row r="12366" spans="1:9" x14ac:dyDescent="0.35">
      <c r="A12366" t="s">
        <v>1257</v>
      </c>
      <c r="B12366" t="s">
        <v>205</v>
      </c>
      <c r="C12366" t="s">
        <v>379</v>
      </c>
      <c r="D12366" t="s">
        <v>1258</v>
      </c>
      <c r="E12366" t="s">
        <v>30</v>
      </c>
      <c r="F12366">
        <v>105264</v>
      </c>
      <c r="G12366">
        <v>88867</v>
      </c>
      <c r="H12366">
        <v>0.84422974616203073</v>
      </c>
      <c r="I12366" t="str">
        <f>VLOOKUP($B12366&amp;$E12366,'Employee List'!$A:$E,5,0)</f>
        <v>E-1280</v>
      </c>
    </row>
    <row r="12367" spans="1:9" x14ac:dyDescent="0.35">
      <c r="A12367" t="s">
        <v>1257</v>
      </c>
      <c r="B12367" t="s">
        <v>205</v>
      </c>
      <c r="C12367" t="s">
        <v>379</v>
      </c>
      <c r="D12367" t="s">
        <v>1258</v>
      </c>
      <c r="E12367" t="s">
        <v>31</v>
      </c>
      <c r="F12367">
        <v>97316</v>
      </c>
      <c r="G12367">
        <v>69450</v>
      </c>
      <c r="H12367">
        <v>0.71365448641538909</v>
      </c>
      <c r="I12367" t="str">
        <f>VLOOKUP($B12367&amp;$E12367,'Employee List'!$A:$E,5,0)</f>
        <v>E-1280</v>
      </c>
    </row>
    <row r="12368" spans="1:9" x14ac:dyDescent="0.35">
      <c r="A12368" t="s">
        <v>1257</v>
      </c>
      <c r="B12368" t="s">
        <v>205</v>
      </c>
      <c r="C12368" t="s">
        <v>379</v>
      </c>
      <c r="D12368" t="s">
        <v>1272</v>
      </c>
      <c r="E12368" t="s">
        <v>29</v>
      </c>
      <c r="F12368">
        <v>19238</v>
      </c>
      <c r="G12368">
        <v>18904</v>
      </c>
      <c r="H12368">
        <v>0.98263852791350448</v>
      </c>
      <c r="I12368" t="str">
        <f>VLOOKUP($B12368&amp;$E12368,'Employee List'!$A:$E,5,0)</f>
        <v>E-1280</v>
      </c>
    </row>
    <row r="12369" spans="1:9" x14ac:dyDescent="0.35">
      <c r="A12369" t="s">
        <v>1257</v>
      </c>
      <c r="B12369" t="s">
        <v>205</v>
      </c>
      <c r="C12369" t="s">
        <v>379</v>
      </c>
      <c r="D12369" t="s">
        <v>1272</v>
      </c>
      <c r="E12369" t="s">
        <v>30</v>
      </c>
      <c r="F12369">
        <v>21434</v>
      </c>
      <c r="G12369">
        <v>17760</v>
      </c>
      <c r="H12369">
        <v>0.828590090510404</v>
      </c>
      <c r="I12369" t="str">
        <f>VLOOKUP($B12369&amp;$E12369,'Employee List'!$A:$E,5,0)</f>
        <v>E-1280</v>
      </c>
    </row>
    <row r="12370" spans="1:9" x14ac:dyDescent="0.35">
      <c r="A12370" t="s">
        <v>1257</v>
      </c>
      <c r="B12370" t="s">
        <v>205</v>
      </c>
      <c r="C12370" t="s">
        <v>379</v>
      </c>
      <c r="D12370" t="s">
        <v>1272</v>
      </c>
      <c r="E12370" t="s">
        <v>31</v>
      </c>
      <c r="F12370">
        <v>23384</v>
      </c>
      <c r="G12370">
        <v>15078</v>
      </c>
      <c r="H12370">
        <v>0.6447998631542935</v>
      </c>
      <c r="I12370" t="str">
        <f>VLOOKUP($B12370&amp;$E12370,'Employee List'!$A:$E,5,0)</f>
        <v>E-1280</v>
      </c>
    </row>
    <row r="12371" spans="1:9" x14ac:dyDescent="0.35">
      <c r="A12371" t="s">
        <v>1257</v>
      </c>
      <c r="B12371" t="s">
        <v>205</v>
      </c>
      <c r="C12371" t="s">
        <v>379</v>
      </c>
      <c r="D12371" t="s">
        <v>1259</v>
      </c>
      <c r="E12371" t="s">
        <v>29</v>
      </c>
      <c r="F12371">
        <v>84720</v>
      </c>
      <c r="G12371">
        <v>87724</v>
      </c>
      <c r="H12371">
        <v>1.0354579792256846</v>
      </c>
      <c r="I12371" t="str">
        <f>VLOOKUP($B12371&amp;$E12371,'Employee List'!$A:$E,5,0)</f>
        <v>E-1280</v>
      </c>
    </row>
    <row r="12372" spans="1:9" x14ac:dyDescent="0.35">
      <c r="A12372" t="s">
        <v>1257</v>
      </c>
      <c r="B12372" t="s">
        <v>205</v>
      </c>
      <c r="C12372" t="s">
        <v>379</v>
      </c>
      <c r="D12372" t="s">
        <v>1259</v>
      </c>
      <c r="E12372" t="s">
        <v>30</v>
      </c>
      <c r="F12372">
        <v>84217</v>
      </c>
      <c r="G12372">
        <v>74759</v>
      </c>
      <c r="H12372">
        <v>0.88769488345583436</v>
      </c>
      <c r="I12372" t="str">
        <f>VLOOKUP($B12372&amp;$E12372,'Employee List'!$A:$E,5,0)</f>
        <v>E-1280</v>
      </c>
    </row>
    <row r="12373" spans="1:9" x14ac:dyDescent="0.35">
      <c r="A12373" t="s">
        <v>1257</v>
      </c>
      <c r="B12373" t="s">
        <v>205</v>
      </c>
      <c r="C12373" t="s">
        <v>379</v>
      </c>
      <c r="D12373" t="s">
        <v>1259</v>
      </c>
      <c r="E12373" t="s">
        <v>31</v>
      </c>
      <c r="F12373">
        <v>84952</v>
      </c>
      <c r="G12373">
        <v>70046</v>
      </c>
      <c r="H12373">
        <v>0.82453620868255018</v>
      </c>
      <c r="I12373" t="str">
        <f>VLOOKUP($B12373&amp;$E12373,'Employee List'!$A:$E,5,0)</f>
        <v>E-1280</v>
      </c>
    </row>
    <row r="12374" spans="1:9" x14ac:dyDescent="0.35">
      <c r="A12374" t="s">
        <v>1257</v>
      </c>
      <c r="B12374" t="s">
        <v>205</v>
      </c>
      <c r="C12374" t="s">
        <v>379</v>
      </c>
      <c r="D12374" t="s">
        <v>1273</v>
      </c>
      <c r="E12374" t="s">
        <v>29</v>
      </c>
      <c r="F12374">
        <v>7961</v>
      </c>
      <c r="G12374">
        <v>5666</v>
      </c>
      <c r="H12374">
        <v>0.71171963321190801</v>
      </c>
      <c r="I12374" t="str">
        <f>VLOOKUP($B12374&amp;$E12374,'Employee List'!$A:$E,5,0)</f>
        <v>E-1280</v>
      </c>
    </row>
    <row r="12375" spans="1:9" x14ac:dyDescent="0.35">
      <c r="A12375" t="s">
        <v>1257</v>
      </c>
      <c r="B12375" t="s">
        <v>205</v>
      </c>
      <c r="C12375" t="s">
        <v>379</v>
      </c>
      <c r="D12375" t="s">
        <v>1273</v>
      </c>
      <c r="E12375" t="s">
        <v>30</v>
      </c>
      <c r="F12375">
        <v>9347</v>
      </c>
      <c r="G12375">
        <v>8613</v>
      </c>
      <c r="H12375">
        <v>0.92147213009521767</v>
      </c>
      <c r="I12375" t="str">
        <f>VLOOKUP($B12375&amp;$E12375,'Employee List'!$A:$E,5,0)</f>
        <v>E-1280</v>
      </c>
    </row>
    <row r="12376" spans="1:9" x14ac:dyDescent="0.35">
      <c r="A12376" t="s">
        <v>1257</v>
      </c>
      <c r="B12376" t="s">
        <v>205</v>
      </c>
      <c r="C12376" t="s">
        <v>379</v>
      </c>
      <c r="D12376" t="s">
        <v>1273</v>
      </c>
      <c r="E12376" t="s">
        <v>31</v>
      </c>
      <c r="F12376">
        <v>6484</v>
      </c>
      <c r="G12376">
        <v>9401</v>
      </c>
      <c r="H12376">
        <v>1.4498766193707588</v>
      </c>
      <c r="I12376" t="str">
        <f>VLOOKUP($B12376&amp;$E12376,'Employee List'!$A:$E,5,0)</f>
        <v>E-1280</v>
      </c>
    </row>
    <row r="12377" spans="1:9" x14ac:dyDescent="0.35">
      <c r="A12377" t="s">
        <v>1257</v>
      </c>
      <c r="B12377" t="s">
        <v>205</v>
      </c>
      <c r="C12377" t="s">
        <v>379</v>
      </c>
      <c r="D12377" t="s">
        <v>1275</v>
      </c>
      <c r="E12377" t="s">
        <v>29</v>
      </c>
      <c r="F12377">
        <v>5205</v>
      </c>
      <c r="G12377">
        <v>4681</v>
      </c>
      <c r="H12377">
        <v>0.8993275696445725</v>
      </c>
      <c r="I12377" t="str">
        <f>VLOOKUP($B12377&amp;$E12377,'Employee List'!$A:$E,5,0)</f>
        <v>E-1280</v>
      </c>
    </row>
    <row r="12378" spans="1:9" x14ac:dyDescent="0.35">
      <c r="A12378" t="s">
        <v>1257</v>
      </c>
      <c r="B12378" t="s">
        <v>205</v>
      </c>
      <c r="C12378" t="s">
        <v>379</v>
      </c>
      <c r="D12378" t="s">
        <v>1275</v>
      </c>
      <c r="E12378" t="s">
        <v>30</v>
      </c>
      <c r="F12378">
        <v>4631</v>
      </c>
      <c r="G12378">
        <v>5066</v>
      </c>
      <c r="H12378">
        <v>1.0939321960699633</v>
      </c>
      <c r="I12378" t="str">
        <f>VLOOKUP($B12378&amp;$E12378,'Employee List'!$A:$E,5,0)</f>
        <v>E-1280</v>
      </c>
    </row>
    <row r="12379" spans="1:9" x14ac:dyDescent="0.35">
      <c r="A12379" t="s">
        <v>1257</v>
      </c>
      <c r="B12379" t="s">
        <v>205</v>
      </c>
      <c r="C12379" t="s">
        <v>379</v>
      </c>
      <c r="D12379" t="s">
        <v>1275</v>
      </c>
      <c r="E12379" t="s">
        <v>31</v>
      </c>
      <c r="F12379">
        <v>5148</v>
      </c>
      <c r="G12379">
        <v>2966</v>
      </c>
      <c r="H12379">
        <v>0.57614607614607616</v>
      </c>
      <c r="I12379" t="str">
        <f>VLOOKUP($B12379&amp;$E12379,'Employee List'!$A:$E,5,0)</f>
        <v>E-1280</v>
      </c>
    </row>
    <row r="12380" spans="1:9" x14ac:dyDescent="0.35">
      <c r="A12380" t="s">
        <v>1257</v>
      </c>
      <c r="B12380" t="s">
        <v>205</v>
      </c>
      <c r="C12380" t="s">
        <v>379</v>
      </c>
      <c r="D12380" t="s">
        <v>1276</v>
      </c>
      <c r="E12380" t="s">
        <v>29</v>
      </c>
      <c r="F12380">
        <v>14724</v>
      </c>
      <c r="G12380">
        <v>6357</v>
      </c>
      <c r="H12380">
        <v>0.43174409127954361</v>
      </c>
      <c r="I12380" t="str">
        <f>VLOOKUP($B12380&amp;$E12380,'Employee List'!$A:$E,5,0)</f>
        <v>E-1280</v>
      </c>
    </row>
    <row r="12381" spans="1:9" x14ac:dyDescent="0.35">
      <c r="A12381" t="s">
        <v>1257</v>
      </c>
      <c r="B12381" t="s">
        <v>205</v>
      </c>
      <c r="C12381" t="s">
        <v>379</v>
      </c>
      <c r="D12381" t="s">
        <v>1276</v>
      </c>
      <c r="E12381" t="s">
        <v>30</v>
      </c>
      <c r="F12381">
        <v>14255</v>
      </c>
      <c r="G12381">
        <v>8741</v>
      </c>
      <c r="H12381">
        <v>0.61318835496317081</v>
      </c>
      <c r="I12381" t="str">
        <f>VLOOKUP($B12381&amp;$E12381,'Employee List'!$A:$E,5,0)</f>
        <v>E-1280</v>
      </c>
    </row>
    <row r="12382" spans="1:9" x14ac:dyDescent="0.35">
      <c r="A12382" t="s">
        <v>1257</v>
      </c>
      <c r="B12382" t="s">
        <v>205</v>
      </c>
      <c r="C12382" t="s">
        <v>379</v>
      </c>
      <c r="D12382" t="s">
        <v>1276</v>
      </c>
      <c r="E12382" t="s">
        <v>31</v>
      </c>
      <c r="F12382">
        <v>13546</v>
      </c>
      <c r="G12382">
        <v>1179</v>
      </c>
      <c r="H12382">
        <v>8.7036763620256904E-2</v>
      </c>
      <c r="I12382" t="str">
        <f>VLOOKUP($B12382&amp;$E12382,'Employee List'!$A:$E,5,0)</f>
        <v>E-1280</v>
      </c>
    </row>
    <row r="12383" spans="1:9" x14ac:dyDescent="0.35">
      <c r="A12383" t="s">
        <v>1257</v>
      </c>
      <c r="B12383" t="s">
        <v>205</v>
      </c>
      <c r="C12383" t="s">
        <v>379</v>
      </c>
      <c r="D12383" t="s">
        <v>1277</v>
      </c>
      <c r="E12383" t="s">
        <v>29</v>
      </c>
      <c r="F12383">
        <v>7383</v>
      </c>
      <c r="G12383">
        <v>3964</v>
      </c>
      <c r="H12383">
        <v>0.5369091155356901</v>
      </c>
      <c r="I12383" t="str">
        <f>VLOOKUP($B12383&amp;$E12383,'Employee List'!$A:$E,5,0)</f>
        <v>E-1280</v>
      </c>
    </row>
    <row r="12384" spans="1:9" x14ac:dyDescent="0.35">
      <c r="A12384" t="s">
        <v>1257</v>
      </c>
      <c r="B12384" t="s">
        <v>205</v>
      </c>
      <c r="C12384" t="s">
        <v>379</v>
      </c>
      <c r="D12384" t="s">
        <v>1277</v>
      </c>
      <c r="E12384" t="s">
        <v>30</v>
      </c>
      <c r="F12384">
        <v>8274</v>
      </c>
      <c r="G12384">
        <v>8932</v>
      </c>
      <c r="H12384">
        <v>1.0795262267343486</v>
      </c>
      <c r="I12384" t="str">
        <f>VLOOKUP($B12384&amp;$E12384,'Employee List'!$A:$E,5,0)</f>
        <v>E-1280</v>
      </c>
    </row>
    <row r="12385" spans="1:9" x14ac:dyDescent="0.35">
      <c r="A12385" t="s">
        <v>1257</v>
      </c>
      <c r="B12385" t="s">
        <v>205</v>
      </c>
      <c r="C12385" t="s">
        <v>379</v>
      </c>
      <c r="D12385" t="s">
        <v>1277</v>
      </c>
      <c r="E12385" t="s">
        <v>31</v>
      </c>
      <c r="F12385">
        <v>8802</v>
      </c>
      <c r="G12385">
        <v>6571</v>
      </c>
      <c r="H12385">
        <v>0.74653487843671895</v>
      </c>
      <c r="I12385" t="str">
        <f>VLOOKUP($B12385&amp;$E12385,'Employee List'!$A:$E,5,0)</f>
        <v>E-1280</v>
      </c>
    </row>
    <row r="12386" spans="1:9" x14ac:dyDescent="0.35">
      <c r="A12386" t="s">
        <v>1257</v>
      </c>
      <c r="B12386" t="s">
        <v>205</v>
      </c>
      <c r="C12386" t="s">
        <v>379</v>
      </c>
      <c r="D12386" t="s">
        <v>1278</v>
      </c>
      <c r="E12386" t="s">
        <v>29</v>
      </c>
      <c r="F12386">
        <v>10258</v>
      </c>
      <c r="G12386">
        <v>11168</v>
      </c>
      <c r="H12386">
        <v>1.0887112497562879</v>
      </c>
      <c r="I12386" t="str">
        <f>VLOOKUP($B12386&amp;$E12386,'Employee List'!$A:$E,5,0)</f>
        <v>E-1280</v>
      </c>
    </row>
    <row r="12387" spans="1:9" x14ac:dyDescent="0.35">
      <c r="A12387" t="s">
        <v>1257</v>
      </c>
      <c r="B12387" t="s">
        <v>205</v>
      </c>
      <c r="C12387" t="s">
        <v>379</v>
      </c>
      <c r="D12387" t="s">
        <v>1278</v>
      </c>
      <c r="E12387" t="s">
        <v>30</v>
      </c>
      <c r="F12387">
        <v>11348</v>
      </c>
      <c r="G12387">
        <v>11769</v>
      </c>
      <c r="H12387">
        <v>1.0370990482904476</v>
      </c>
      <c r="I12387" t="str">
        <f>VLOOKUP($B12387&amp;$E12387,'Employee List'!$A:$E,5,0)</f>
        <v>E-1280</v>
      </c>
    </row>
    <row r="12388" spans="1:9" x14ac:dyDescent="0.35">
      <c r="A12388" t="s">
        <v>1257</v>
      </c>
      <c r="B12388" t="s">
        <v>205</v>
      </c>
      <c r="C12388" t="s">
        <v>379</v>
      </c>
      <c r="D12388" t="s">
        <v>1278</v>
      </c>
      <c r="E12388" t="s">
        <v>31</v>
      </c>
      <c r="F12388">
        <v>11122</v>
      </c>
      <c r="G12388">
        <v>11649</v>
      </c>
      <c r="H12388">
        <v>1.0473835641071749</v>
      </c>
      <c r="I12388" t="str">
        <f>VLOOKUP($B12388&amp;$E12388,'Employee List'!$A:$E,5,0)</f>
        <v>E-1280</v>
      </c>
    </row>
    <row r="12389" spans="1:9" x14ac:dyDescent="0.35">
      <c r="A12389" t="s">
        <v>1257</v>
      </c>
      <c r="B12389" t="s">
        <v>205</v>
      </c>
      <c r="C12389" t="s">
        <v>379</v>
      </c>
      <c r="D12389" t="s">
        <v>1279</v>
      </c>
      <c r="E12389" t="s">
        <v>29</v>
      </c>
      <c r="F12389">
        <v>4967</v>
      </c>
      <c r="G12389">
        <v>4111</v>
      </c>
      <c r="H12389">
        <v>0.82766257298167911</v>
      </c>
      <c r="I12389" t="str">
        <f>VLOOKUP($B12389&amp;$E12389,'Employee List'!$A:$E,5,0)</f>
        <v>E-1280</v>
      </c>
    </row>
    <row r="12390" spans="1:9" x14ac:dyDescent="0.35">
      <c r="A12390" t="s">
        <v>1257</v>
      </c>
      <c r="B12390" t="s">
        <v>205</v>
      </c>
      <c r="C12390" t="s">
        <v>379</v>
      </c>
      <c r="D12390" t="s">
        <v>1279</v>
      </c>
      <c r="E12390" t="s">
        <v>30</v>
      </c>
      <c r="F12390">
        <v>4868</v>
      </c>
      <c r="G12390">
        <v>4403</v>
      </c>
      <c r="H12390">
        <v>0.90447822514379617</v>
      </c>
      <c r="I12390" t="str">
        <f>VLOOKUP($B12390&amp;$E12390,'Employee List'!$A:$E,5,0)</f>
        <v>E-1280</v>
      </c>
    </row>
    <row r="12391" spans="1:9" x14ac:dyDescent="0.35">
      <c r="A12391" t="s">
        <v>1257</v>
      </c>
      <c r="B12391" t="s">
        <v>205</v>
      </c>
      <c r="C12391" t="s">
        <v>379</v>
      </c>
      <c r="D12391" t="s">
        <v>1279</v>
      </c>
      <c r="E12391" t="s">
        <v>31</v>
      </c>
      <c r="F12391">
        <v>5366</v>
      </c>
      <c r="G12391">
        <v>3759</v>
      </c>
      <c r="H12391">
        <v>0.70052180395080133</v>
      </c>
      <c r="I12391" t="str">
        <f>VLOOKUP($B12391&amp;$E12391,'Employee List'!$A:$E,5,0)</f>
        <v>E-1280</v>
      </c>
    </row>
    <row r="12392" spans="1:9" x14ac:dyDescent="0.35">
      <c r="A12392" t="s">
        <v>1257</v>
      </c>
      <c r="B12392" t="s">
        <v>205</v>
      </c>
      <c r="C12392" t="s">
        <v>379</v>
      </c>
      <c r="D12392" t="s">
        <v>1280</v>
      </c>
      <c r="E12392" t="s">
        <v>29</v>
      </c>
      <c r="F12392">
        <v>1754</v>
      </c>
      <c r="G12392">
        <v>2775</v>
      </c>
      <c r="H12392">
        <v>1.5820980615735463</v>
      </c>
      <c r="I12392" t="str">
        <f>VLOOKUP($B12392&amp;$E12392,'Employee List'!$A:$E,5,0)</f>
        <v>E-1280</v>
      </c>
    </row>
    <row r="12393" spans="1:9" x14ac:dyDescent="0.35">
      <c r="A12393" t="s">
        <v>1257</v>
      </c>
      <c r="B12393" t="s">
        <v>205</v>
      </c>
      <c r="C12393" t="s">
        <v>379</v>
      </c>
      <c r="D12393" t="s">
        <v>1280</v>
      </c>
      <c r="E12393" t="s">
        <v>30</v>
      </c>
      <c r="F12393">
        <v>1900</v>
      </c>
      <c r="G12393">
        <v>4598</v>
      </c>
      <c r="H12393">
        <v>2.42</v>
      </c>
      <c r="I12393" t="str">
        <f>VLOOKUP($B12393&amp;$E12393,'Employee List'!$A:$E,5,0)</f>
        <v>E-1280</v>
      </c>
    </row>
    <row r="12394" spans="1:9" x14ac:dyDescent="0.35">
      <c r="A12394" t="s">
        <v>1257</v>
      </c>
      <c r="B12394" t="s">
        <v>205</v>
      </c>
      <c r="C12394" t="s">
        <v>379</v>
      </c>
      <c r="D12394" t="s">
        <v>1280</v>
      </c>
      <c r="E12394" t="s">
        <v>31</v>
      </c>
      <c r="F12394">
        <v>3238</v>
      </c>
      <c r="G12394">
        <v>1667</v>
      </c>
      <c r="H12394">
        <v>0.51482396541074738</v>
      </c>
      <c r="I12394" t="str">
        <f>VLOOKUP($B12394&amp;$E12394,'Employee List'!$A:$E,5,0)</f>
        <v>E-1280</v>
      </c>
    </row>
    <row r="12395" spans="1:9" x14ac:dyDescent="0.35">
      <c r="A12395" t="s">
        <v>1257</v>
      </c>
      <c r="B12395" t="s">
        <v>205</v>
      </c>
      <c r="C12395" t="s">
        <v>379</v>
      </c>
      <c r="D12395" t="s">
        <v>1262</v>
      </c>
      <c r="E12395" t="s">
        <v>29</v>
      </c>
      <c r="F12395">
        <v>31852</v>
      </c>
      <c r="G12395">
        <v>25506</v>
      </c>
      <c r="H12395">
        <v>0.8007660429486374</v>
      </c>
      <c r="I12395" t="str">
        <f>VLOOKUP($B12395&amp;$E12395,'Employee List'!$A:$E,5,0)</f>
        <v>E-1280</v>
      </c>
    </row>
    <row r="12396" spans="1:9" x14ac:dyDescent="0.35">
      <c r="A12396" t="s">
        <v>1257</v>
      </c>
      <c r="B12396" t="s">
        <v>205</v>
      </c>
      <c r="C12396" t="s">
        <v>379</v>
      </c>
      <c r="D12396" t="s">
        <v>1262</v>
      </c>
      <c r="E12396" t="s">
        <v>30</v>
      </c>
      <c r="F12396">
        <v>31540</v>
      </c>
      <c r="G12396">
        <v>26550</v>
      </c>
      <c r="H12396">
        <v>0.8417882054533925</v>
      </c>
      <c r="I12396" t="str">
        <f>VLOOKUP($B12396&amp;$E12396,'Employee List'!$A:$E,5,0)</f>
        <v>E-1280</v>
      </c>
    </row>
    <row r="12397" spans="1:9" x14ac:dyDescent="0.35">
      <c r="A12397" t="s">
        <v>1257</v>
      </c>
      <c r="B12397" t="s">
        <v>205</v>
      </c>
      <c r="C12397" t="s">
        <v>379</v>
      </c>
      <c r="D12397" t="s">
        <v>1262</v>
      </c>
      <c r="E12397" t="s">
        <v>31</v>
      </c>
      <c r="F12397">
        <v>30808</v>
      </c>
      <c r="G12397">
        <v>19177</v>
      </c>
      <c r="H12397">
        <v>0.62246819008049858</v>
      </c>
      <c r="I12397" t="str">
        <f>VLOOKUP($B12397&amp;$E12397,'Employee List'!$A:$E,5,0)</f>
        <v>E-1280</v>
      </c>
    </row>
    <row r="12398" spans="1:9" x14ac:dyDescent="0.35">
      <c r="A12398" t="s">
        <v>1257</v>
      </c>
      <c r="B12398" t="s">
        <v>205</v>
      </c>
      <c r="C12398" t="s">
        <v>379</v>
      </c>
      <c r="D12398" t="s">
        <v>1282</v>
      </c>
      <c r="E12398" t="s">
        <v>30</v>
      </c>
      <c r="F12398">
        <v>7748</v>
      </c>
      <c r="G12398">
        <v>5587</v>
      </c>
      <c r="H12398">
        <v>0.72108931337119253</v>
      </c>
      <c r="I12398" t="str">
        <f>VLOOKUP($B12398&amp;$E12398,'Employee List'!$A:$E,5,0)</f>
        <v>E-1280</v>
      </c>
    </row>
    <row r="12399" spans="1:9" x14ac:dyDescent="0.35">
      <c r="A12399" t="s">
        <v>1257</v>
      </c>
      <c r="B12399" t="s">
        <v>205</v>
      </c>
      <c r="C12399" t="s">
        <v>379</v>
      </c>
      <c r="D12399" t="s">
        <v>1282</v>
      </c>
      <c r="E12399" t="s">
        <v>31</v>
      </c>
      <c r="F12399">
        <v>5543</v>
      </c>
      <c r="G12399">
        <v>2712</v>
      </c>
      <c r="H12399">
        <v>0.48926574057369654</v>
      </c>
      <c r="I12399" t="str">
        <f>VLOOKUP($B12399&amp;$E12399,'Employee List'!$A:$E,5,0)</f>
        <v>E-1280</v>
      </c>
    </row>
    <row r="12400" spans="1:9" x14ac:dyDescent="0.35">
      <c r="A12400" t="s">
        <v>1257</v>
      </c>
      <c r="B12400" t="s">
        <v>205</v>
      </c>
      <c r="C12400" t="s">
        <v>379</v>
      </c>
      <c r="D12400" t="s">
        <v>1281</v>
      </c>
      <c r="E12400" t="s">
        <v>29</v>
      </c>
      <c r="F12400">
        <v>5966</v>
      </c>
      <c r="G12400">
        <v>5937</v>
      </c>
      <c r="H12400">
        <v>0.9951391216895743</v>
      </c>
      <c r="I12400" t="str">
        <f>VLOOKUP($B12400&amp;$E12400,'Employee List'!$A:$E,5,0)</f>
        <v>E-1280</v>
      </c>
    </row>
    <row r="12401" spans="1:9" x14ac:dyDescent="0.35">
      <c r="A12401" t="s">
        <v>1257</v>
      </c>
      <c r="B12401" t="s">
        <v>205</v>
      </c>
      <c r="C12401" t="s">
        <v>379</v>
      </c>
      <c r="D12401" t="s">
        <v>1281</v>
      </c>
      <c r="E12401" t="s">
        <v>30</v>
      </c>
      <c r="F12401">
        <v>5597</v>
      </c>
      <c r="G12401">
        <v>6061</v>
      </c>
      <c r="H12401">
        <v>1.0829015544041452</v>
      </c>
      <c r="I12401" t="str">
        <f>VLOOKUP($B12401&amp;$E12401,'Employee List'!$A:$E,5,0)</f>
        <v>E-1280</v>
      </c>
    </row>
    <row r="12402" spans="1:9" x14ac:dyDescent="0.35">
      <c r="A12402" t="s">
        <v>1257</v>
      </c>
      <c r="B12402" t="s">
        <v>205</v>
      </c>
      <c r="C12402" t="s">
        <v>379</v>
      </c>
      <c r="D12402" t="s">
        <v>1281</v>
      </c>
      <c r="E12402" t="s">
        <v>31</v>
      </c>
      <c r="F12402">
        <v>5378</v>
      </c>
      <c r="G12402">
        <v>1801</v>
      </c>
      <c r="H12402">
        <v>0.33488285608032725</v>
      </c>
      <c r="I12402" t="str">
        <f>VLOOKUP($B12402&amp;$E12402,'Employee List'!$A:$E,5,0)</f>
        <v>E-1280</v>
      </c>
    </row>
    <row r="12403" spans="1:9" x14ac:dyDescent="0.35">
      <c r="A12403" t="s">
        <v>1257</v>
      </c>
      <c r="B12403" t="s">
        <v>206</v>
      </c>
      <c r="C12403" t="s">
        <v>379</v>
      </c>
      <c r="D12403" t="s">
        <v>1274</v>
      </c>
      <c r="E12403" t="s">
        <v>29</v>
      </c>
      <c r="F12403">
        <v>15500</v>
      </c>
      <c r="G12403">
        <v>16122</v>
      </c>
      <c r="H12403">
        <v>1.0401290322580645</v>
      </c>
      <c r="I12403" t="str">
        <f>VLOOKUP($B12403&amp;$E12403,'Employee List'!$A:$E,5,0)</f>
        <v>E-1281</v>
      </c>
    </row>
    <row r="12404" spans="1:9" x14ac:dyDescent="0.35">
      <c r="A12404" t="s">
        <v>1257</v>
      </c>
      <c r="B12404" t="s">
        <v>206</v>
      </c>
      <c r="C12404" t="s">
        <v>379</v>
      </c>
      <c r="D12404" t="s">
        <v>1274</v>
      </c>
      <c r="E12404" t="s">
        <v>30</v>
      </c>
      <c r="F12404">
        <v>15764</v>
      </c>
      <c r="G12404">
        <v>13127</v>
      </c>
      <c r="H12404">
        <v>0.83272012179649835</v>
      </c>
      <c r="I12404" t="str">
        <f>VLOOKUP($B12404&amp;$E12404,'Employee List'!$A:$E,5,0)</f>
        <v>E-1281</v>
      </c>
    </row>
    <row r="12405" spans="1:9" x14ac:dyDescent="0.35">
      <c r="A12405" t="s">
        <v>1257</v>
      </c>
      <c r="B12405" t="s">
        <v>206</v>
      </c>
      <c r="C12405" t="s">
        <v>379</v>
      </c>
      <c r="D12405" t="s">
        <v>1274</v>
      </c>
      <c r="E12405" t="s">
        <v>31</v>
      </c>
      <c r="F12405">
        <v>18325</v>
      </c>
      <c r="G12405">
        <v>8342</v>
      </c>
      <c r="H12405">
        <v>0.45522510231923602</v>
      </c>
      <c r="I12405" t="str">
        <f>VLOOKUP($B12405&amp;$E12405,'Employee List'!$A:$E,5,0)</f>
        <v>E-1281</v>
      </c>
    </row>
    <row r="12406" spans="1:9" x14ac:dyDescent="0.35">
      <c r="A12406" t="s">
        <v>1257</v>
      </c>
      <c r="B12406" t="s">
        <v>206</v>
      </c>
      <c r="C12406" t="s">
        <v>379</v>
      </c>
      <c r="D12406" t="s">
        <v>1263</v>
      </c>
      <c r="E12406" t="s">
        <v>29</v>
      </c>
      <c r="F12406">
        <v>4193</v>
      </c>
      <c r="G12406">
        <v>3199</v>
      </c>
      <c r="H12406">
        <v>0.76293823038397324</v>
      </c>
      <c r="I12406" t="str">
        <f>VLOOKUP($B12406&amp;$E12406,'Employee List'!$A:$E,5,0)</f>
        <v>E-1281</v>
      </c>
    </row>
    <row r="12407" spans="1:9" x14ac:dyDescent="0.35">
      <c r="A12407" t="s">
        <v>1257</v>
      </c>
      <c r="B12407" t="s">
        <v>206</v>
      </c>
      <c r="C12407" t="s">
        <v>379</v>
      </c>
      <c r="D12407" t="s">
        <v>1263</v>
      </c>
      <c r="E12407" t="s">
        <v>30</v>
      </c>
      <c r="F12407">
        <v>1188</v>
      </c>
      <c r="G12407">
        <v>2854</v>
      </c>
      <c r="H12407">
        <v>2.4023569023569022</v>
      </c>
      <c r="I12407" t="str">
        <f>VLOOKUP($B12407&amp;$E12407,'Employee List'!$A:$E,5,0)</f>
        <v>E-1281</v>
      </c>
    </row>
    <row r="12408" spans="1:9" x14ac:dyDescent="0.35">
      <c r="A12408" t="s">
        <v>1257</v>
      </c>
      <c r="B12408" t="s">
        <v>206</v>
      </c>
      <c r="C12408" t="s">
        <v>379</v>
      </c>
      <c r="D12408" t="s">
        <v>1263</v>
      </c>
      <c r="E12408" t="s">
        <v>31</v>
      </c>
      <c r="F12408">
        <v>4184</v>
      </c>
      <c r="G12408">
        <v>5259</v>
      </c>
      <c r="H12408">
        <v>1.2569311663479923</v>
      </c>
      <c r="I12408" t="str">
        <f>VLOOKUP($B12408&amp;$E12408,'Employee List'!$A:$E,5,0)</f>
        <v>E-1281</v>
      </c>
    </row>
    <row r="12409" spans="1:9" x14ac:dyDescent="0.35">
      <c r="A12409" t="s">
        <v>1257</v>
      </c>
      <c r="B12409" t="s">
        <v>206</v>
      </c>
      <c r="C12409" t="s">
        <v>379</v>
      </c>
      <c r="D12409" t="s">
        <v>1264</v>
      </c>
      <c r="E12409" t="s">
        <v>29</v>
      </c>
      <c r="F12409">
        <v>1223</v>
      </c>
      <c r="G12409">
        <v>2557</v>
      </c>
      <c r="H12409">
        <v>2.0907604251839738</v>
      </c>
      <c r="I12409" t="str">
        <f>VLOOKUP($B12409&amp;$E12409,'Employee List'!$A:$E,5,0)</f>
        <v>E-1281</v>
      </c>
    </row>
    <row r="12410" spans="1:9" x14ac:dyDescent="0.35">
      <c r="A12410" t="s">
        <v>1257</v>
      </c>
      <c r="B12410" t="s">
        <v>206</v>
      </c>
      <c r="C12410" t="s">
        <v>379</v>
      </c>
      <c r="D12410" t="s">
        <v>1264</v>
      </c>
      <c r="E12410" t="s">
        <v>30</v>
      </c>
      <c r="F12410">
        <v>3214</v>
      </c>
      <c r="G12410">
        <v>5569</v>
      </c>
      <c r="H12410">
        <v>1.7327317983820785</v>
      </c>
      <c r="I12410" t="str">
        <f>VLOOKUP($B12410&amp;$E12410,'Employee List'!$A:$E,5,0)</f>
        <v>E-1281</v>
      </c>
    </row>
    <row r="12411" spans="1:9" x14ac:dyDescent="0.35">
      <c r="A12411" t="s">
        <v>1257</v>
      </c>
      <c r="B12411" t="s">
        <v>206</v>
      </c>
      <c r="C12411" t="s">
        <v>379</v>
      </c>
      <c r="D12411" t="s">
        <v>1264</v>
      </c>
      <c r="E12411" t="s">
        <v>31</v>
      </c>
      <c r="F12411">
        <v>2359</v>
      </c>
      <c r="G12411">
        <v>4453</v>
      </c>
      <c r="H12411">
        <v>1.8876642645188639</v>
      </c>
      <c r="I12411" t="str">
        <f>VLOOKUP($B12411&amp;$E12411,'Employee List'!$A:$E,5,0)</f>
        <v>E-1281</v>
      </c>
    </row>
    <row r="12412" spans="1:9" x14ac:dyDescent="0.35">
      <c r="A12412" t="s">
        <v>1257</v>
      </c>
      <c r="B12412" t="s">
        <v>206</v>
      </c>
      <c r="C12412" t="s">
        <v>379</v>
      </c>
      <c r="D12412" t="s">
        <v>1265</v>
      </c>
      <c r="E12412" t="s">
        <v>29</v>
      </c>
      <c r="F12412">
        <v>31214</v>
      </c>
      <c r="G12412">
        <v>26613</v>
      </c>
      <c r="H12412">
        <v>0.85259819311847251</v>
      </c>
      <c r="I12412" t="str">
        <f>VLOOKUP($B12412&amp;$E12412,'Employee List'!$A:$E,5,0)</f>
        <v>E-1281</v>
      </c>
    </row>
    <row r="12413" spans="1:9" x14ac:dyDescent="0.35">
      <c r="A12413" t="s">
        <v>1257</v>
      </c>
      <c r="B12413" t="s">
        <v>206</v>
      </c>
      <c r="C12413" t="s">
        <v>379</v>
      </c>
      <c r="D12413" t="s">
        <v>1265</v>
      </c>
      <c r="E12413" t="s">
        <v>30</v>
      </c>
      <c r="F12413">
        <v>31304</v>
      </c>
      <c r="G12413">
        <v>17458</v>
      </c>
      <c r="H12413">
        <v>0.55769230769230771</v>
      </c>
      <c r="I12413" t="str">
        <f>VLOOKUP($B12413&amp;$E12413,'Employee List'!$A:$E,5,0)</f>
        <v>E-1281</v>
      </c>
    </row>
    <row r="12414" spans="1:9" x14ac:dyDescent="0.35">
      <c r="A12414" t="s">
        <v>1257</v>
      </c>
      <c r="B12414" t="s">
        <v>206</v>
      </c>
      <c r="C12414" t="s">
        <v>379</v>
      </c>
      <c r="D12414" t="s">
        <v>1265</v>
      </c>
      <c r="E12414" t="s">
        <v>31</v>
      </c>
      <c r="F12414">
        <v>29212</v>
      </c>
      <c r="G12414">
        <v>13897</v>
      </c>
      <c r="H12414">
        <v>0.47572915240312202</v>
      </c>
      <c r="I12414" t="str">
        <f>VLOOKUP($B12414&amp;$E12414,'Employee List'!$A:$E,5,0)</f>
        <v>E-1281</v>
      </c>
    </row>
    <row r="12415" spans="1:9" x14ac:dyDescent="0.35">
      <c r="A12415" t="s">
        <v>1257</v>
      </c>
      <c r="B12415" t="s">
        <v>206</v>
      </c>
      <c r="C12415" t="s">
        <v>379</v>
      </c>
      <c r="D12415" t="s">
        <v>1260</v>
      </c>
      <c r="E12415" t="s">
        <v>29</v>
      </c>
      <c r="F12415">
        <v>68259</v>
      </c>
      <c r="G12415">
        <v>38818</v>
      </c>
      <c r="H12415">
        <v>0.5686869130810589</v>
      </c>
      <c r="I12415" t="str">
        <f>VLOOKUP($B12415&amp;$E12415,'Employee List'!$A:$E,5,0)</f>
        <v>E-1281</v>
      </c>
    </row>
    <row r="12416" spans="1:9" x14ac:dyDescent="0.35">
      <c r="A12416" t="s">
        <v>1257</v>
      </c>
      <c r="B12416" t="s">
        <v>206</v>
      </c>
      <c r="C12416" t="s">
        <v>379</v>
      </c>
      <c r="D12416" t="s">
        <v>1260</v>
      </c>
      <c r="E12416" t="s">
        <v>30</v>
      </c>
      <c r="F12416">
        <v>69034</v>
      </c>
      <c r="G12416">
        <v>65742</v>
      </c>
      <c r="H12416">
        <v>0.95231335284062923</v>
      </c>
      <c r="I12416" t="str">
        <f>VLOOKUP($B12416&amp;$E12416,'Employee List'!$A:$E,5,0)</f>
        <v>E-1281</v>
      </c>
    </row>
    <row r="12417" spans="1:9" x14ac:dyDescent="0.35">
      <c r="A12417" t="s">
        <v>1257</v>
      </c>
      <c r="B12417" t="s">
        <v>206</v>
      </c>
      <c r="C12417" t="s">
        <v>379</v>
      </c>
      <c r="D12417" t="s">
        <v>1260</v>
      </c>
      <c r="E12417" t="s">
        <v>31</v>
      </c>
      <c r="F12417">
        <v>78395</v>
      </c>
      <c r="G12417">
        <v>71676</v>
      </c>
      <c r="H12417">
        <v>0.9142930033803176</v>
      </c>
      <c r="I12417" t="str">
        <f>VLOOKUP($B12417&amp;$E12417,'Employee List'!$A:$E,5,0)</f>
        <v>E-1281</v>
      </c>
    </row>
    <row r="12418" spans="1:9" x14ac:dyDescent="0.35">
      <c r="A12418" t="s">
        <v>1257</v>
      </c>
      <c r="B12418" t="s">
        <v>206</v>
      </c>
      <c r="C12418" t="s">
        <v>379</v>
      </c>
      <c r="D12418" t="s">
        <v>1261</v>
      </c>
      <c r="E12418" t="s">
        <v>29</v>
      </c>
      <c r="F12418">
        <v>52426</v>
      </c>
      <c r="G12418">
        <v>67817</v>
      </c>
      <c r="H12418">
        <v>1.2935757067104108</v>
      </c>
      <c r="I12418" t="str">
        <f>VLOOKUP($B12418&amp;$E12418,'Employee List'!$A:$E,5,0)</f>
        <v>E-1281</v>
      </c>
    </row>
    <row r="12419" spans="1:9" x14ac:dyDescent="0.35">
      <c r="A12419" t="s">
        <v>1257</v>
      </c>
      <c r="B12419" t="s">
        <v>206</v>
      </c>
      <c r="C12419" t="s">
        <v>379</v>
      </c>
      <c r="D12419" t="s">
        <v>1261</v>
      </c>
      <c r="E12419" t="s">
        <v>30</v>
      </c>
      <c r="F12419">
        <v>55797</v>
      </c>
      <c r="G12419">
        <v>65685</v>
      </c>
      <c r="H12419">
        <v>1.1772138287004679</v>
      </c>
      <c r="I12419" t="str">
        <f>VLOOKUP($B12419&amp;$E12419,'Employee List'!$A:$E,5,0)</f>
        <v>E-1281</v>
      </c>
    </row>
    <row r="12420" spans="1:9" x14ac:dyDescent="0.35">
      <c r="A12420" t="s">
        <v>1257</v>
      </c>
      <c r="B12420" t="s">
        <v>206</v>
      </c>
      <c r="C12420" t="s">
        <v>379</v>
      </c>
      <c r="D12420" t="s">
        <v>1261</v>
      </c>
      <c r="E12420" t="s">
        <v>31</v>
      </c>
      <c r="F12420">
        <v>53518</v>
      </c>
      <c r="G12420">
        <v>52302</v>
      </c>
      <c r="H12420">
        <v>0.97727867259613588</v>
      </c>
      <c r="I12420" t="str">
        <f>VLOOKUP($B12420&amp;$E12420,'Employee List'!$A:$E,5,0)</f>
        <v>E-1281</v>
      </c>
    </row>
    <row r="12421" spans="1:9" x14ac:dyDescent="0.35">
      <c r="A12421" t="s">
        <v>1257</v>
      </c>
      <c r="B12421" t="s">
        <v>206</v>
      </c>
      <c r="C12421" t="s">
        <v>379</v>
      </c>
      <c r="D12421" t="s">
        <v>1266</v>
      </c>
      <c r="E12421" t="s">
        <v>29</v>
      </c>
      <c r="F12421">
        <v>48277</v>
      </c>
      <c r="G12421">
        <v>45146</v>
      </c>
      <c r="H12421">
        <v>0.93514510015121077</v>
      </c>
      <c r="I12421" t="str">
        <f>VLOOKUP($B12421&amp;$E12421,'Employee List'!$A:$E,5,0)</f>
        <v>E-1281</v>
      </c>
    </row>
    <row r="12422" spans="1:9" x14ac:dyDescent="0.35">
      <c r="A12422" t="s">
        <v>1257</v>
      </c>
      <c r="B12422" t="s">
        <v>206</v>
      </c>
      <c r="C12422" t="s">
        <v>379</v>
      </c>
      <c r="D12422" t="s">
        <v>1266</v>
      </c>
      <c r="E12422" t="s">
        <v>30</v>
      </c>
      <c r="F12422">
        <v>52427</v>
      </c>
      <c r="G12422">
        <v>39743</v>
      </c>
      <c r="H12422">
        <v>0.75806359318671679</v>
      </c>
      <c r="I12422" t="str">
        <f>VLOOKUP($B12422&amp;$E12422,'Employee List'!$A:$E,5,0)</f>
        <v>E-1281</v>
      </c>
    </row>
    <row r="12423" spans="1:9" x14ac:dyDescent="0.35">
      <c r="A12423" t="s">
        <v>1257</v>
      </c>
      <c r="B12423" t="s">
        <v>206</v>
      </c>
      <c r="C12423" t="s">
        <v>379</v>
      </c>
      <c r="D12423" t="s">
        <v>1266</v>
      </c>
      <c r="E12423" t="s">
        <v>31</v>
      </c>
      <c r="F12423">
        <v>50228</v>
      </c>
      <c r="G12423">
        <v>37429</v>
      </c>
      <c r="H12423">
        <v>0.74518197021581589</v>
      </c>
      <c r="I12423" t="str">
        <f>VLOOKUP($B12423&amp;$E12423,'Employee List'!$A:$E,5,0)</f>
        <v>E-1281</v>
      </c>
    </row>
    <row r="12424" spans="1:9" x14ac:dyDescent="0.35">
      <c r="A12424" t="s">
        <v>1257</v>
      </c>
      <c r="B12424" t="s">
        <v>206</v>
      </c>
      <c r="C12424" t="s">
        <v>379</v>
      </c>
      <c r="D12424" t="s">
        <v>1267</v>
      </c>
      <c r="E12424" t="s">
        <v>29</v>
      </c>
      <c r="F12424">
        <v>21218</v>
      </c>
      <c r="G12424">
        <v>14790</v>
      </c>
      <c r="H12424">
        <v>0.69704967480441138</v>
      </c>
      <c r="I12424" t="str">
        <f>VLOOKUP($B12424&amp;$E12424,'Employee List'!$A:$E,5,0)</f>
        <v>E-1281</v>
      </c>
    </row>
    <row r="12425" spans="1:9" x14ac:dyDescent="0.35">
      <c r="A12425" t="s">
        <v>1257</v>
      </c>
      <c r="B12425" t="s">
        <v>206</v>
      </c>
      <c r="C12425" t="s">
        <v>379</v>
      </c>
      <c r="D12425" t="s">
        <v>1267</v>
      </c>
      <c r="E12425" t="s">
        <v>30</v>
      </c>
      <c r="F12425">
        <v>19111</v>
      </c>
      <c r="G12425">
        <v>13307</v>
      </c>
      <c r="H12425">
        <v>0.69630055988697603</v>
      </c>
      <c r="I12425" t="str">
        <f>VLOOKUP($B12425&amp;$E12425,'Employee List'!$A:$E,5,0)</f>
        <v>E-1281</v>
      </c>
    </row>
    <row r="12426" spans="1:9" x14ac:dyDescent="0.35">
      <c r="A12426" t="s">
        <v>1257</v>
      </c>
      <c r="B12426" t="s">
        <v>206</v>
      </c>
      <c r="C12426" t="s">
        <v>379</v>
      </c>
      <c r="D12426" t="s">
        <v>1267</v>
      </c>
      <c r="E12426" t="s">
        <v>31</v>
      </c>
      <c r="F12426">
        <v>17841</v>
      </c>
      <c r="G12426">
        <v>6072</v>
      </c>
      <c r="H12426">
        <v>0.34033966705902136</v>
      </c>
      <c r="I12426" t="str">
        <f>VLOOKUP($B12426&amp;$E12426,'Employee List'!$A:$E,5,0)</f>
        <v>E-1281</v>
      </c>
    </row>
    <row r="12427" spans="1:9" x14ac:dyDescent="0.35">
      <c r="A12427" t="s">
        <v>1257</v>
      </c>
      <c r="B12427" t="s">
        <v>206</v>
      </c>
      <c r="C12427" t="s">
        <v>379</v>
      </c>
      <c r="D12427" t="s">
        <v>1268</v>
      </c>
      <c r="E12427" t="s">
        <v>29</v>
      </c>
      <c r="F12427">
        <v>17294</v>
      </c>
      <c r="G12427">
        <v>12247</v>
      </c>
      <c r="H12427">
        <v>0.70816468139239042</v>
      </c>
      <c r="I12427" t="str">
        <f>VLOOKUP($B12427&amp;$E12427,'Employee List'!$A:$E,5,0)</f>
        <v>E-1281</v>
      </c>
    </row>
    <row r="12428" spans="1:9" x14ac:dyDescent="0.35">
      <c r="A12428" t="s">
        <v>1257</v>
      </c>
      <c r="B12428" t="s">
        <v>206</v>
      </c>
      <c r="C12428" t="s">
        <v>379</v>
      </c>
      <c r="D12428" t="s">
        <v>1268</v>
      </c>
      <c r="E12428" t="s">
        <v>30</v>
      </c>
      <c r="F12428">
        <v>15075</v>
      </c>
      <c r="G12428">
        <v>9856</v>
      </c>
      <c r="H12428">
        <v>0.65379767827529023</v>
      </c>
      <c r="I12428" t="str">
        <f>VLOOKUP($B12428&amp;$E12428,'Employee List'!$A:$E,5,0)</f>
        <v>E-1281</v>
      </c>
    </row>
    <row r="12429" spans="1:9" x14ac:dyDescent="0.35">
      <c r="A12429" t="s">
        <v>1257</v>
      </c>
      <c r="B12429" t="s">
        <v>206</v>
      </c>
      <c r="C12429" t="s">
        <v>379</v>
      </c>
      <c r="D12429" t="s">
        <v>1268</v>
      </c>
      <c r="E12429" t="s">
        <v>31</v>
      </c>
      <c r="F12429">
        <v>13995</v>
      </c>
      <c r="G12429">
        <v>10043</v>
      </c>
      <c r="H12429">
        <v>0.71761343336906036</v>
      </c>
      <c r="I12429" t="str">
        <f>VLOOKUP($B12429&amp;$E12429,'Employee List'!$A:$E,5,0)</f>
        <v>E-1281</v>
      </c>
    </row>
    <row r="12430" spans="1:9" x14ac:dyDescent="0.35">
      <c r="A12430" t="s">
        <v>1257</v>
      </c>
      <c r="B12430" t="s">
        <v>206</v>
      </c>
      <c r="C12430" t="s">
        <v>379</v>
      </c>
      <c r="D12430" t="s">
        <v>1269</v>
      </c>
      <c r="E12430" t="s">
        <v>29</v>
      </c>
      <c r="F12430">
        <v>28497</v>
      </c>
      <c r="G12430">
        <v>40000</v>
      </c>
      <c r="H12430">
        <v>1.4036565252482718</v>
      </c>
      <c r="I12430" t="str">
        <f>VLOOKUP($B12430&amp;$E12430,'Employee List'!$A:$E,5,0)</f>
        <v>E-1281</v>
      </c>
    </row>
    <row r="12431" spans="1:9" x14ac:dyDescent="0.35">
      <c r="A12431" t="s">
        <v>1257</v>
      </c>
      <c r="B12431" t="s">
        <v>206</v>
      </c>
      <c r="C12431" t="s">
        <v>379</v>
      </c>
      <c r="D12431" t="s">
        <v>1269</v>
      </c>
      <c r="E12431" t="s">
        <v>30</v>
      </c>
      <c r="F12431">
        <v>28952</v>
      </c>
      <c r="G12431">
        <v>38926</v>
      </c>
      <c r="H12431">
        <v>1.3445012434374137</v>
      </c>
      <c r="I12431" t="str">
        <f>VLOOKUP($B12431&amp;$E12431,'Employee List'!$A:$E,5,0)</f>
        <v>E-1281</v>
      </c>
    </row>
    <row r="12432" spans="1:9" x14ac:dyDescent="0.35">
      <c r="A12432" t="s">
        <v>1257</v>
      </c>
      <c r="B12432" t="s">
        <v>206</v>
      </c>
      <c r="C12432" t="s">
        <v>379</v>
      </c>
      <c r="D12432" t="s">
        <v>1269</v>
      </c>
      <c r="E12432" t="s">
        <v>31</v>
      </c>
      <c r="F12432">
        <v>20933</v>
      </c>
      <c r="G12432">
        <v>37801</v>
      </c>
      <c r="H12432">
        <v>1.8058090096976067</v>
      </c>
      <c r="I12432" t="str">
        <f>VLOOKUP($B12432&amp;$E12432,'Employee List'!$A:$E,5,0)</f>
        <v>E-1281</v>
      </c>
    </row>
    <row r="12433" spans="1:9" x14ac:dyDescent="0.35">
      <c r="A12433" t="s">
        <v>1257</v>
      </c>
      <c r="B12433" t="s">
        <v>206</v>
      </c>
      <c r="C12433" t="s">
        <v>379</v>
      </c>
      <c r="D12433" t="s">
        <v>1270</v>
      </c>
      <c r="E12433" t="s">
        <v>29</v>
      </c>
      <c r="F12433">
        <v>7035</v>
      </c>
      <c r="G12433">
        <v>4145</v>
      </c>
      <c r="H12433">
        <v>0.58919687277896238</v>
      </c>
      <c r="I12433" t="str">
        <f>VLOOKUP($B12433&amp;$E12433,'Employee List'!$A:$E,5,0)</f>
        <v>E-1281</v>
      </c>
    </row>
    <row r="12434" spans="1:9" x14ac:dyDescent="0.35">
      <c r="A12434" t="s">
        <v>1257</v>
      </c>
      <c r="B12434" t="s">
        <v>206</v>
      </c>
      <c r="C12434" t="s">
        <v>379</v>
      </c>
      <c r="D12434" t="s">
        <v>1270</v>
      </c>
      <c r="E12434" t="s">
        <v>30</v>
      </c>
      <c r="F12434">
        <v>8225</v>
      </c>
      <c r="G12434">
        <v>3900</v>
      </c>
      <c r="H12434">
        <v>0.47416413373860183</v>
      </c>
      <c r="I12434" t="str">
        <f>VLOOKUP($B12434&amp;$E12434,'Employee List'!$A:$E,5,0)</f>
        <v>E-1281</v>
      </c>
    </row>
    <row r="12435" spans="1:9" x14ac:dyDescent="0.35">
      <c r="A12435" t="s">
        <v>1257</v>
      </c>
      <c r="B12435" t="s">
        <v>206</v>
      </c>
      <c r="C12435" t="s">
        <v>379</v>
      </c>
      <c r="D12435" t="s">
        <v>1270</v>
      </c>
      <c r="E12435" t="s">
        <v>31</v>
      </c>
      <c r="F12435">
        <v>7111</v>
      </c>
      <c r="G12435">
        <v>4520</v>
      </c>
      <c r="H12435">
        <v>0.63563493179580932</v>
      </c>
      <c r="I12435" t="str">
        <f>VLOOKUP($B12435&amp;$E12435,'Employee List'!$A:$E,5,0)</f>
        <v>E-1281</v>
      </c>
    </row>
    <row r="12436" spans="1:9" x14ac:dyDescent="0.35">
      <c r="A12436" t="s">
        <v>1257</v>
      </c>
      <c r="B12436" t="s">
        <v>206</v>
      </c>
      <c r="C12436" t="s">
        <v>379</v>
      </c>
      <c r="D12436" t="s">
        <v>1271</v>
      </c>
      <c r="E12436" t="s">
        <v>29</v>
      </c>
      <c r="F12436">
        <v>9050</v>
      </c>
      <c r="G12436">
        <v>12661</v>
      </c>
      <c r="H12436">
        <v>1.3990055248618785</v>
      </c>
      <c r="I12436" t="str">
        <f>VLOOKUP($B12436&amp;$E12436,'Employee List'!$A:$E,5,0)</f>
        <v>E-1281</v>
      </c>
    </row>
    <row r="12437" spans="1:9" x14ac:dyDescent="0.35">
      <c r="A12437" t="s">
        <v>1257</v>
      </c>
      <c r="B12437" t="s">
        <v>206</v>
      </c>
      <c r="C12437" t="s">
        <v>379</v>
      </c>
      <c r="D12437" t="s">
        <v>1271</v>
      </c>
      <c r="E12437" t="s">
        <v>30</v>
      </c>
      <c r="F12437">
        <v>9316</v>
      </c>
      <c r="G12437">
        <v>7467</v>
      </c>
      <c r="H12437">
        <v>0.80152425933877203</v>
      </c>
      <c r="I12437" t="str">
        <f>VLOOKUP($B12437&amp;$E12437,'Employee List'!$A:$E,5,0)</f>
        <v>E-1281</v>
      </c>
    </row>
    <row r="12438" spans="1:9" x14ac:dyDescent="0.35">
      <c r="A12438" t="s">
        <v>1257</v>
      </c>
      <c r="B12438" t="s">
        <v>206</v>
      </c>
      <c r="C12438" t="s">
        <v>379</v>
      </c>
      <c r="D12438" t="s">
        <v>1271</v>
      </c>
      <c r="E12438" t="s">
        <v>31</v>
      </c>
      <c r="F12438">
        <v>11654</v>
      </c>
      <c r="G12438">
        <v>9403</v>
      </c>
      <c r="H12438">
        <v>0.80684743435730222</v>
      </c>
      <c r="I12438" t="str">
        <f>VLOOKUP($B12438&amp;$E12438,'Employee List'!$A:$E,5,0)</f>
        <v>E-1281</v>
      </c>
    </row>
    <row r="12439" spans="1:9" x14ac:dyDescent="0.35">
      <c r="A12439" t="s">
        <v>1257</v>
      </c>
      <c r="B12439" t="s">
        <v>206</v>
      </c>
      <c r="C12439" t="s">
        <v>379</v>
      </c>
      <c r="D12439" t="s">
        <v>1258</v>
      </c>
      <c r="E12439" t="s">
        <v>29</v>
      </c>
      <c r="F12439">
        <v>97375</v>
      </c>
      <c r="G12439">
        <v>95224</v>
      </c>
      <c r="H12439">
        <v>0.97791014120667519</v>
      </c>
      <c r="I12439" t="str">
        <f>VLOOKUP($B12439&amp;$E12439,'Employee List'!$A:$E,5,0)</f>
        <v>E-1281</v>
      </c>
    </row>
    <row r="12440" spans="1:9" x14ac:dyDescent="0.35">
      <c r="A12440" t="s">
        <v>1257</v>
      </c>
      <c r="B12440" t="s">
        <v>206</v>
      </c>
      <c r="C12440" t="s">
        <v>379</v>
      </c>
      <c r="D12440" t="s">
        <v>1258</v>
      </c>
      <c r="E12440" t="s">
        <v>30</v>
      </c>
      <c r="F12440">
        <v>93526</v>
      </c>
      <c r="G12440">
        <v>60870</v>
      </c>
      <c r="H12440">
        <v>0.65083506190791862</v>
      </c>
      <c r="I12440" t="str">
        <f>VLOOKUP($B12440&amp;$E12440,'Employee List'!$A:$E,5,0)</f>
        <v>E-1281</v>
      </c>
    </row>
    <row r="12441" spans="1:9" x14ac:dyDescent="0.35">
      <c r="A12441" t="s">
        <v>1257</v>
      </c>
      <c r="B12441" t="s">
        <v>206</v>
      </c>
      <c r="C12441" t="s">
        <v>379</v>
      </c>
      <c r="D12441" t="s">
        <v>1258</v>
      </c>
      <c r="E12441" t="s">
        <v>31</v>
      </c>
      <c r="F12441">
        <v>89289</v>
      </c>
      <c r="G12441">
        <v>47028</v>
      </c>
      <c r="H12441">
        <v>0.52669421765279034</v>
      </c>
      <c r="I12441" t="str">
        <f>VLOOKUP($B12441&amp;$E12441,'Employee List'!$A:$E,5,0)</f>
        <v>E-1281</v>
      </c>
    </row>
    <row r="12442" spans="1:9" x14ac:dyDescent="0.35">
      <c r="A12442" t="s">
        <v>1257</v>
      </c>
      <c r="B12442" t="s">
        <v>206</v>
      </c>
      <c r="C12442" t="s">
        <v>379</v>
      </c>
      <c r="D12442" t="s">
        <v>1272</v>
      </c>
      <c r="E12442" t="s">
        <v>29</v>
      </c>
      <c r="F12442">
        <v>17672</v>
      </c>
      <c r="G12442">
        <v>14329</v>
      </c>
      <c r="H12442">
        <v>0.81083069262109553</v>
      </c>
      <c r="I12442" t="str">
        <f>VLOOKUP($B12442&amp;$E12442,'Employee List'!$A:$E,5,0)</f>
        <v>E-1281</v>
      </c>
    </row>
    <row r="12443" spans="1:9" x14ac:dyDescent="0.35">
      <c r="A12443" t="s">
        <v>1257</v>
      </c>
      <c r="B12443" t="s">
        <v>206</v>
      </c>
      <c r="C12443" t="s">
        <v>379</v>
      </c>
      <c r="D12443" t="s">
        <v>1272</v>
      </c>
      <c r="E12443" t="s">
        <v>30</v>
      </c>
      <c r="F12443">
        <v>17898</v>
      </c>
      <c r="G12443">
        <v>15216</v>
      </c>
      <c r="H12443">
        <v>0.85015085484411668</v>
      </c>
      <c r="I12443" t="str">
        <f>VLOOKUP($B12443&amp;$E12443,'Employee List'!$A:$E,5,0)</f>
        <v>E-1281</v>
      </c>
    </row>
    <row r="12444" spans="1:9" x14ac:dyDescent="0.35">
      <c r="A12444" t="s">
        <v>1257</v>
      </c>
      <c r="B12444" t="s">
        <v>206</v>
      </c>
      <c r="C12444" t="s">
        <v>379</v>
      </c>
      <c r="D12444" t="s">
        <v>1272</v>
      </c>
      <c r="E12444" t="s">
        <v>31</v>
      </c>
      <c r="F12444">
        <v>15337</v>
      </c>
      <c r="G12444">
        <v>18229</v>
      </c>
      <c r="H12444">
        <v>1.1885636043554801</v>
      </c>
      <c r="I12444" t="str">
        <f>VLOOKUP($B12444&amp;$E12444,'Employee List'!$A:$E,5,0)</f>
        <v>E-1281</v>
      </c>
    </row>
    <row r="12445" spans="1:9" x14ac:dyDescent="0.35">
      <c r="A12445" t="s">
        <v>1257</v>
      </c>
      <c r="B12445" t="s">
        <v>206</v>
      </c>
      <c r="C12445" t="s">
        <v>379</v>
      </c>
      <c r="D12445" t="s">
        <v>1259</v>
      </c>
      <c r="E12445" t="s">
        <v>29</v>
      </c>
      <c r="F12445">
        <v>117565</v>
      </c>
      <c r="G12445">
        <v>109972</v>
      </c>
      <c r="H12445">
        <v>0.93541445157997705</v>
      </c>
      <c r="I12445" t="str">
        <f>VLOOKUP($B12445&amp;$E12445,'Employee List'!$A:$E,5,0)</f>
        <v>E-1281</v>
      </c>
    </row>
    <row r="12446" spans="1:9" x14ac:dyDescent="0.35">
      <c r="A12446" t="s">
        <v>1257</v>
      </c>
      <c r="B12446" t="s">
        <v>206</v>
      </c>
      <c r="C12446" t="s">
        <v>379</v>
      </c>
      <c r="D12446" t="s">
        <v>1259</v>
      </c>
      <c r="E12446" t="s">
        <v>30</v>
      </c>
      <c r="F12446">
        <v>120775</v>
      </c>
      <c r="G12446">
        <v>111967</v>
      </c>
      <c r="H12446">
        <v>0.92707099979300356</v>
      </c>
      <c r="I12446" t="str">
        <f>VLOOKUP($B12446&amp;$E12446,'Employee List'!$A:$E,5,0)</f>
        <v>E-1281</v>
      </c>
    </row>
    <row r="12447" spans="1:9" x14ac:dyDescent="0.35">
      <c r="A12447" t="s">
        <v>1257</v>
      </c>
      <c r="B12447" t="s">
        <v>206</v>
      </c>
      <c r="C12447" t="s">
        <v>379</v>
      </c>
      <c r="D12447" t="s">
        <v>1259</v>
      </c>
      <c r="E12447" t="s">
        <v>31</v>
      </c>
      <c r="F12447">
        <v>124438</v>
      </c>
      <c r="G12447">
        <v>98151</v>
      </c>
      <c r="H12447">
        <v>0.78875423905880837</v>
      </c>
      <c r="I12447" t="str">
        <f>VLOOKUP($B12447&amp;$E12447,'Employee List'!$A:$E,5,0)</f>
        <v>E-1281</v>
      </c>
    </row>
    <row r="12448" spans="1:9" x14ac:dyDescent="0.35">
      <c r="A12448" t="s">
        <v>1257</v>
      </c>
      <c r="B12448" t="s">
        <v>206</v>
      </c>
      <c r="C12448" t="s">
        <v>379</v>
      </c>
      <c r="D12448" t="s">
        <v>1273</v>
      </c>
      <c r="E12448" t="s">
        <v>29</v>
      </c>
      <c r="F12448">
        <v>23429</v>
      </c>
      <c r="G12448">
        <v>24295</v>
      </c>
      <c r="H12448">
        <v>1.036962738486491</v>
      </c>
      <c r="I12448" t="str">
        <f>VLOOKUP($B12448&amp;$E12448,'Employee List'!$A:$E,5,0)</f>
        <v>E-1281</v>
      </c>
    </row>
    <row r="12449" spans="1:9" x14ac:dyDescent="0.35">
      <c r="A12449" t="s">
        <v>1257</v>
      </c>
      <c r="B12449" t="s">
        <v>206</v>
      </c>
      <c r="C12449" t="s">
        <v>379</v>
      </c>
      <c r="D12449" t="s">
        <v>1273</v>
      </c>
      <c r="E12449" t="s">
        <v>30</v>
      </c>
      <c r="F12449">
        <v>23472</v>
      </c>
      <c r="G12449">
        <v>23995</v>
      </c>
      <c r="H12449">
        <v>1.022281867757328</v>
      </c>
      <c r="I12449" t="str">
        <f>VLOOKUP($B12449&amp;$E12449,'Employee List'!$A:$E,5,0)</f>
        <v>E-1281</v>
      </c>
    </row>
    <row r="12450" spans="1:9" x14ac:dyDescent="0.35">
      <c r="A12450" t="s">
        <v>1257</v>
      </c>
      <c r="B12450" t="s">
        <v>206</v>
      </c>
      <c r="C12450" t="s">
        <v>379</v>
      </c>
      <c r="D12450" t="s">
        <v>1273</v>
      </c>
      <c r="E12450" t="s">
        <v>31</v>
      </c>
      <c r="F12450">
        <v>26926</v>
      </c>
      <c r="G12450">
        <v>16109</v>
      </c>
      <c r="H12450">
        <v>0.59826933075837485</v>
      </c>
      <c r="I12450" t="str">
        <f>VLOOKUP($B12450&amp;$E12450,'Employee List'!$A:$E,5,0)</f>
        <v>E-1281</v>
      </c>
    </row>
    <row r="12451" spans="1:9" x14ac:dyDescent="0.35">
      <c r="A12451" t="s">
        <v>1257</v>
      </c>
      <c r="B12451" t="s">
        <v>206</v>
      </c>
      <c r="C12451" t="s">
        <v>379</v>
      </c>
      <c r="D12451" t="s">
        <v>1275</v>
      </c>
      <c r="E12451" t="s">
        <v>29</v>
      </c>
      <c r="F12451">
        <v>4474</v>
      </c>
      <c r="G12451">
        <v>5235</v>
      </c>
      <c r="H12451">
        <v>1.1700938757264192</v>
      </c>
      <c r="I12451" t="str">
        <f>VLOOKUP($B12451&amp;$E12451,'Employee List'!$A:$E,5,0)</f>
        <v>E-1281</v>
      </c>
    </row>
    <row r="12452" spans="1:9" x14ac:dyDescent="0.35">
      <c r="A12452" t="s">
        <v>1257</v>
      </c>
      <c r="B12452" t="s">
        <v>206</v>
      </c>
      <c r="C12452" t="s">
        <v>379</v>
      </c>
      <c r="D12452" t="s">
        <v>1275</v>
      </c>
      <c r="E12452" t="s">
        <v>30</v>
      </c>
      <c r="F12452">
        <v>2276</v>
      </c>
      <c r="G12452">
        <v>1557</v>
      </c>
      <c r="H12452">
        <v>0.68409490333919154</v>
      </c>
      <c r="I12452" t="str">
        <f>VLOOKUP($B12452&amp;$E12452,'Employee List'!$A:$E,5,0)</f>
        <v>E-1281</v>
      </c>
    </row>
    <row r="12453" spans="1:9" x14ac:dyDescent="0.35">
      <c r="A12453" t="s">
        <v>1257</v>
      </c>
      <c r="B12453" t="s">
        <v>206</v>
      </c>
      <c r="C12453" t="s">
        <v>379</v>
      </c>
      <c r="D12453" t="s">
        <v>1275</v>
      </c>
      <c r="E12453" t="s">
        <v>31</v>
      </c>
      <c r="F12453">
        <v>2215</v>
      </c>
      <c r="G12453">
        <v>4524</v>
      </c>
      <c r="H12453">
        <v>2.0424379232505645</v>
      </c>
      <c r="I12453" t="str">
        <f>VLOOKUP($B12453&amp;$E12453,'Employee List'!$A:$E,5,0)</f>
        <v>E-1281</v>
      </c>
    </row>
    <row r="12454" spans="1:9" x14ac:dyDescent="0.35">
      <c r="A12454" t="s">
        <v>1257</v>
      </c>
      <c r="B12454" t="s">
        <v>206</v>
      </c>
      <c r="C12454" t="s">
        <v>379</v>
      </c>
      <c r="D12454" t="s">
        <v>1276</v>
      </c>
      <c r="E12454" t="s">
        <v>29</v>
      </c>
      <c r="F12454">
        <v>5422</v>
      </c>
      <c r="G12454">
        <v>1107</v>
      </c>
      <c r="H12454">
        <v>0.20416820361490226</v>
      </c>
      <c r="I12454" t="str">
        <f>VLOOKUP($B12454&amp;$E12454,'Employee List'!$A:$E,5,0)</f>
        <v>E-1281</v>
      </c>
    </row>
    <row r="12455" spans="1:9" x14ac:dyDescent="0.35">
      <c r="A12455" t="s">
        <v>1257</v>
      </c>
      <c r="B12455" t="s">
        <v>206</v>
      </c>
      <c r="C12455" t="s">
        <v>379</v>
      </c>
      <c r="D12455" t="s">
        <v>1276</v>
      </c>
      <c r="E12455" t="s">
        <v>30</v>
      </c>
      <c r="F12455">
        <v>2963</v>
      </c>
      <c r="G12455">
        <v>1667</v>
      </c>
      <c r="H12455">
        <v>0.56260546743165707</v>
      </c>
      <c r="I12455" t="str">
        <f>VLOOKUP($B12455&amp;$E12455,'Employee List'!$A:$E,5,0)</f>
        <v>E-1281</v>
      </c>
    </row>
    <row r="12456" spans="1:9" x14ac:dyDescent="0.35">
      <c r="A12456" t="s">
        <v>1257</v>
      </c>
      <c r="B12456" t="s">
        <v>206</v>
      </c>
      <c r="C12456" t="s">
        <v>379</v>
      </c>
      <c r="D12456" t="s">
        <v>1276</v>
      </c>
      <c r="E12456" t="s">
        <v>31</v>
      </c>
      <c r="F12456">
        <v>3549</v>
      </c>
      <c r="G12456">
        <v>2774</v>
      </c>
      <c r="H12456">
        <v>0.78162862778247388</v>
      </c>
      <c r="I12456" t="str">
        <f>VLOOKUP($B12456&amp;$E12456,'Employee List'!$A:$E,5,0)</f>
        <v>E-1281</v>
      </c>
    </row>
    <row r="12457" spans="1:9" x14ac:dyDescent="0.35">
      <c r="A12457" t="s">
        <v>1257</v>
      </c>
      <c r="B12457" t="s">
        <v>206</v>
      </c>
      <c r="C12457" t="s">
        <v>379</v>
      </c>
      <c r="D12457" t="s">
        <v>1277</v>
      </c>
      <c r="E12457" t="s">
        <v>29</v>
      </c>
      <c r="F12457">
        <v>6094</v>
      </c>
      <c r="G12457">
        <v>8727</v>
      </c>
      <c r="H12457">
        <v>1.4320643255661307</v>
      </c>
      <c r="I12457" t="str">
        <f>VLOOKUP($B12457&amp;$E12457,'Employee List'!$A:$E,5,0)</f>
        <v>E-1281</v>
      </c>
    </row>
    <row r="12458" spans="1:9" x14ac:dyDescent="0.35">
      <c r="A12458" t="s">
        <v>1257</v>
      </c>
      <c r="B12458" t="s">
        <v>206</v>
      </c>
      <c r="C12458" t="s">
        <v>379</v>
      </c>
      <c r="D12458" t="s">
        <v>1277</v>
      </c>
      <c r="E12458" t="s">
        <v>30</v>
      </c>
      <c r="F12458">
        <v>6327</v>
      </c>
      <c r="G12458">
        <v>7732</v>
      </c>
      <c r="H12458">
        <v>1.2220641694325904</v>
      </c>
      <c r="I12458" t="str">
        <f>VLOOKUP($B12458&amp;$E12458,'Employee List'!$A:$E,5,0)</f>
        <v>E-1281</v>
      </c>
    </row>
    <row r="12459" spans="1:9" x14ac:dyDescent="0.35">
      <c r="A12459" t="s">
        <v>1257</v>
      </c>
      <c r="B12459" t="s">
        <v>206</v>
      </c>
      <c r="C12459" t="s">
        <v>379</v>
      </c>
      <c r="D12459" t="s">
        <v>1277</v>
      </c>
      <c r="E12459" t="s">
        <v>31</v>
      </c>
      <c r="F12459">
        <v>9153</v>
      </c>
      <c r="G12459">
        <v>3834</v>
      </c>
      <c r="H12459">
        <v>0.41887905604719766</v>
      </c>
      <c r="I12459" t="str">
        <f>VLOOKUP($B12459&amp;$E12459,'Employee List'!$A:$E,5,0)</f>
        <v>E-1281</v>
      </c>
    </row>
    <row r="12460" spans="1:9" x14ac:dyDescent="0.35">
      <c r="A12460" t="s">
        <v>1257</v>
      </c>
      <c r="B12460" t="s">
        <v>206</v>
      </c>
      <c r="C12460" t="s">
        <v>379</v>
      </c>
      <c r="D12460" t="s">
        <v>1278</v>
      </c>
      <c r="E12460" t="s">
        <v>29</v>
      </c>
      <c r="F12460">
        <v>5469</v>
      </c>
      <c r="G12460">
        <v>9177</v>
      </c>
      <c r="H12460">
        <v>1.6780032912781131</v>
      </c>
      <c r="I12460" t="str">
        <f>VLOOKUP($B12460&amp;$E12460,'Employee List'!$A:$E,5,0)</f>
        <v>E-1281</v>
      </c>
    </row>
    <row r="12461" spans="1:9" x14ac:dyDescent="0.35">
      <c r="A12461" t="s">
        <v>1257</v>
      </c>
      <c r="B12461" t="s">
        <v>206</v>
      </c>
      <c r="C12461" t="s">
        <v>379</v>
      </c>
      <c r="D12461" t="s">
        <v>1278</v>
      </c>
      <c r="E12461" t="s">
        <v>30</v>
      </c>
      <c r="F12461">
        <v>7346</v>
      </c>
      <c r="G12461">
        <v>7103</v>
      </c>
      <c r="H12461">
        <v>0.9669207732099101</v>
      </c>
      <c r="I12461" t="str">
        <f>VLOOKUP($B12461&amp;$E12461,'Employee List'!$A:$E,5,0)</f>
        <v>E-1281</v>
      </c>
    </row>
    <row r="12462" spans="1:9" x14ac:dyDescent="0.35">
      <c r="A12462" t="s">
        <v>1257</v>
      </c>
      <c r="B12462" t="s">
        <v>206</v>
      </c>
      <c r="C12462" t="s">
        <v>379</v>
      </c>
      <c r="D12462" t="s">
        <v>1278</v>
      </c>
      <c r="E12462" t="s">
        <v>31</v>
      </c>
      <c r="F12462">
        <v>5084</v>
      </c>
      <c r="G12462">
        <v>3594</v>
      </c>
      <c r="H12462">
        <v>0.70692368214004719</v>
      </c>
      <c r="I12462" t="str">
        <f>VLOOKUP($B12462&amp;$E12462,'Employee List'!$A:$E,5,0)</f>
        <v>E-1281</v>
      </c>
    </row>
    <row r="12463" spans="1:9" x14ac:dyDescent="0.35">
      <c r="A12463" t="s">
        <v>1257</v>
      </c>
      <c r="B12463" t="s">
        <v>206</v>
      </c>
      <c r="C12463" t="s">
        <v>379</v>
      </c>
      <c r="D12463" t="s">
        <v>1279</v>
      </c>
      <c r="E12463" t="s">
        <v>29</v>
      </c>
      <c r="F12463">
        <v>8303</v>
      </c>
      <c r="G12463">
        <v>4759</v>
      </c>
      <c r="H12463">
        <v>0.57316632542454538</v>
      </c>
      <c r="I12463" t="str">
        <f>VLOOKUP($B12463&amp;$E12463,'Employee List'!$A:$E,5,0)</f>
        <v>E-1281</v>
      </c>
    </row>
    <row r="12464" spans="1:9" x14ac:dyDescent="0.35">
      <c r="A12464" t="s">
        <v>1257</v>
      </c>
      <c r="B12464" t="s">
        <v>206</v>
      </c>
      <c r="C12464" t="s">
        <v>379</v>
      </c>
      <c r="D12464" t="s">
        <v>1279</v>
      </c>
      <c r="E12464" t="s">
        <v>30</v>
      </c>
      <c r="F12464">
        <v>8395</v>
      </c>
      <c r="G12464">
        <v>1159</v>
      </c>
      <c r="H12464">
        <v>0.13805836807623587</v>
      </c>
      <c r="I12464" t="str">
        <f>VLOOKUP($B12464&amp;$E12464,'Employee List'!$A:$E,5,0)</f>
        <v>E-1281</v>
      </c>
    </row>
    <row r="12465" spans="1:9" x14ac:dyDescent="0.35">
      <c r="A12465" t="s">
        <v>1257</v>
      </c>
      <c r="B12465" t="s">
        <v>206</v>
      </c>
      <c r="C12465" t="s">
        <v>379</v>
      </c>
      <c r="D12465" t="s">
        <v>1279</v>
      </c>
      <c r="E12465" t="s">
        <v>31</v>
      </c>
      <c r="F12465">
        <v>7245</v>
      </c>
      <c r="G12465">
        <v>1516</v>
      </c>
      <c r="H12465">
        <v>0.20924775707384402</v>
      </c>
      <c r="I12465" t="str">
        <f>VLOOKUP($B12465&amp;$E12465,'Employee List'!$A:$E,5,0)</f>
        <v>E-1281</v>
      </c>
    </row>
    <row r="12466" spans="1:9" x14ac:dyDescent="0.35">
      <c r="A12466" t="s">
        <v>1257</v>
      </c>
      <c r="B12466" t="s">
        <v>206</v>
      </c>
      <c r="C12466" t="s">
        <v>379</v>
      </c>
      <c r="D12466" t="s">
        <v>1280</v>
      </c>
      <c r="E12466" t="s">
        <v>29</v>
      </c>
      <c r="F12466">
        <v>1464</v>
      </c>
      <c r="G12466">
        <v>4093</v>
      </c>
      <c r="H12466">
        <v>2.7957650273224042</v>
      </c>
      <c r="I12466" t="str">
        <f>VLOOKUP($B12466&amp;$E12466,'Employee List'!$A:$E,5,0)</f>
        <v>E-1281</v>
      </c>
    </row>
    <row r="12467" spans="1:9" x14ac:dyDescent="0.35">
      <c r="A12467" t="s">
        <v>1257</v>
      </c>
      <c r="B12467" t="s">
        <v>206</v>
      </c>
      <c r="C12467" t="s">
        <v>379</v>
      </c>
      <c r="D12467" t="s">
        <v>1280</v>
      </c>
      <c r="E12467" t="s">
        <v>30</v>
      </c>
      <c r="F12467">
        <v>3065</v>
      </c>
      <c r="G12467">
        <v>5670</v>
      </c>
      <c r="H12467">
        <v>1.8499184339314845</v>
      </c>
      <c r="I12467" t="str">
        <f>VLOOKUP($B12467&amp;$E12467,'Employee List'!$A:$E,5,0)</f>
        <v>E-1281</v>
      </c>
    </row>
    <row r="12468" spans="1:9" x14ac:dyDescent="0.35">
      <c r="A12468" t="s">
        <v>1257</v>
      </c>
      <c r="B12468" t="s">
        <v>206</v>
      </c>
      <c r="C12468" t="s">
        <v>379</v>
      </c>
      <c r="D12468" t="s">
        <v>1280</v>
      </c>
      <c r="E12468" t="s">
        <v>31</v>
      </c>
      <c r="F12468">
        <v>4801</v>
      </c>
      <c r="G12468">
        <v>2084</v>
      </c>
      <c r="H12468">
        <v>0.43407623411789209</v>
      </c>
      <c r="I12468" t="str">
        <f>VLOOKUP($B12468&amp;$E12468,'Employee List'!$A:$E,5,0)</f>
        <v>E-1281</v>
      </c>
    </row>
    <row r="12469" spans="1:9" x14ac:dyDescent="0.35">
      <c r="A12469" t="s">
        <v>1257</v>
      </c>
      <c r="B12469" t="s">
        <v>206</v>
      </c>
      <c r="C12469" t="s">
        <v>379</v>
      </c>
      <c r="D12469" t="s">
        <v>1262</v>
      </c>
      <c r="E12469" t="s">
        <v>29</v>
      </c>
      <c r="F12469">
        <v>20685</v>
      </c>
      <c r="G12469">
        <v>23325</v>
      </c>
      <c r="H12469">
        <v>1.1276287164612038</v>
      </c>
      <c r="I12469" t="str">
        <f>VLOOKUP($B12469&amp;$E12469,'Employee List'!$A:$E,5,0)</f>
        <v>E-1281</v>
      </c>
    </row>
    <row r="12470" spans="1:9" x14ac:dyDescent="0.35">
      <c r="A12470" t="s">
        <v>1257</v>
      </c>
      <c r="B12470" t="s">
        <v>206</v>
      </c>
      <c r="C12470" t="s">
        <v>379</v>
      </c>
      <c r="D12470" t="s">
        <v>1262</v>
      </c>
      <c r="E12470" t="s">
        <v>30</v>
      </c>
      <c r="F12470">
        <v>24074</v>
      </c>
      <c r="G12470">
        <v>21355</v>
      </c>
      <c r="H12470">
        <v>0.88705657555869399</v>
      </c>
      <c r="I12470" t="str">
        <f>VLOOKUP($B12470&amp;$E12470,'Employee List'!$A:$E,5,0)</f>
        <v>E-1281</v>
      </c>
    </row>
    <row r="12471" spans="1:9" x14ac:dyDescent="0.35">
      <c r="A12471" t="s">
        <v>1257</v>
      </c>
      <c r="B12471" t="s">
        <v>206</v>
      </c>
      <c r="C12471" t="s">
        <v>379</v>
      </c>
      <c r="D12471" t="s">
        <v>1262</v>
      </c>
      <c r="E12471" t="s">
        <v>31</v>
      </c>
      <c r="F12471">
        <v>24747</v>
      </c>
      <c r="G12471">
        <v>21243</v>
      </c>
      <c r="H12471">
        <v>0.8584070796460177</v>
      </c>
      <c r="I12471" t="str">
        <f>VLOOKUP($B12471&amp;$E12471,'Employee List'!$A:$E,5,0)</f>
        <v>E-1281</v>
      </c>
    </row>
    <row r="12472" spans="1:9" x14ac:dyDescent="0.35">
      <c r="A12472" t="s">
        <v>1257</v>
      </c>
      <c r="B12472" t="s">
        <v>206</v>
      </c>
      <c r="C12472" t="s">
        <v>379</v>
      </c>
      <c r="D12472" t="s">
        <v>1282</v>
      </c>
      <c r="E12472" t="s">
        <v>30</v>
      </c>
      <c r="F12472">
        <v>4597</v>
      </c>
      <c r="G12472">
        <v>4432</v>
      </c>
      <c r="H12472">
        <v>0.96410702632151402</v>
      </c>
      <c r="I12472" t="str">
        <f>VLOOKUP($B12472&amp;$E12472,'Employee List'!$A:$E,5,0)</f>
        <v>E-1281</v>
      </c>
    </row>
    <row r="12473" spans="1:9" x14ac:dyDescent="0.35">
      <c r="A12473" t="s">
        <v>1257</v>
      </c>
      <c r="B12473" t="s">
        <v>206</v>
      </c>
      <c r="C12473" t="s">
        <v>379</v>
      </c>
      <c r="D12473" t="s">
        <v>1282</v>
      </c>
      <c r="E12473" t="s">
        <v>31</v>
      </c>
      <c r="F12473">
        <v>3680</v>
      </c>
      <c r="G12473">
        <v>4797</v>
      </c>
      <c r="H12473">
        <v>1.3035326086956522</v>
      </c>
      <c r="I12473" t="str">
        <f>VLOOKUP($B12473&amp;$E12473,'Employee List'!$A:$E,5,0)</f>
        <v>E-1281</v>
      </c>
    </row>
    <row r="12474" spans="1:9" x14ac:dyDescent="0.35">
      <c r="A12474" t="s">
        <v>1257</v>
      </c>
      <c r="B12474" t="s">
        <v>206</v>
      </c>
      <c r="C12474" t="s">
        <v>379</v>
      </c>
      <c r="D12474" t="s">
        <v>1281</v>
      </c>
      <c r="E12474" t="s">
        <v>29</v>
      </c>
      <c r="F12474">
        <v>5411</v>
      </c>
      <c r="G12474">
        <v>5809</v>
      </c>
      <c r="H12474">
        <v>1.0735538717427462</v>
      </c>
      <c r="I12474" t="str">
        <f>VLOOKUP($B12474&amp;$E12474,'Employee List'!$A:$E,5,0)</f>
        <v>E-1281</v>
      </c>
    </row>
    <row r="12475" spans="1:9" x14ac:dyDescent="0.35">
      <c r="A12475" t="s">
        <v>1257</v>
      </c>
      <c r="B12475" t="s">
        <v>206</v>
      </c>
      <c r="C12475" t="s">
        <v>379</v>
      </c>
      <c r="D12475" t="s">
        <v>1281</v>
      </c>
      <c r="E12475" t="s">
        <v>30</v>
      </c>
      <c r="F12475">
        <v>3596</v>
      </c>
      <c r="G12475">
        <v>3580</v>
      </c>
      <c r="H12475">
        <v>0.99555061179087878</v>
      </c>
      <c r="I12475" t="str">
        <f>VLOOKUP($B12475&amp;$E12475,'Employee List'!$A:$E,5,0)</f>
        <v>E-1281</v>
      </c>
    </row>
    <row r="12476" spans="1:9" x14ac:dyDescent="0.35">
      <c r="A12476" t="s">
        <v>1257</v>
      </c>
      <c r="B12476" t="s">
        <v>206</v>
      </c>
      <c r="C12476" t="s">
        <v>379</v>
      </c>
      <c r="D12476" t="s">
        <v>1281</v>
      </c>
      <c r="E12476" t="s">
        <v>31</v>
      </c>
      <c r="F12476">
        <v>5820</v>
      </c>
      <c r="G12476">
        <v>2753</v>
      </c>
      <c r="H12476">
        <v>0.47302405498281785</v>
      </c>
      <c r="I12476" t="str">
        <f>VLOOKUP($B12476&amp;$E12476,'Employee List'!$A:$E,5,0)</f>
        <v>E-1281</v>
      </c>
    </row>
    <row r="12477" spans="1:9" x14ac:dyDescent="0.35">
      <c r="A12477" t="s">
        <v>1257</v>
      </c>
      <c r="B12477" t="s">
        <v>207</v>
      </c>
      <c r="C12477" t="s">
        <v>379</v>
      </c>
      <c r="D12477" t="s">
        <v>1274</v>
      </c>
      <c r="E12477" t="s">
        <v>29</v>
      </c>
      <c r="F12477">
        <v>20749</v>
      </c>
      <c r="G12477">
        <v>27333</v>
      </c>
      <c r="H12477">
        <v>1.3173164971805871</v>
      </c>
      <c r="I12477" t="str">
        <f>VLOOKUP($B12477&amp;$E12477,'Employee List'!$A:$E,5,0)</f>
        <v>E-1282</v>
      </c>
    </row>
    <row r="12478" spans="1:9" x14ac:dyDescent="0.35">
      <c r="A12478" t="s">
        <v>1257</v>
      </c>
      <c r="B12478" t="s">
        <v>207</v>
      </c>
      <c r="C12478" t="s">
        <v>379</v>
      </c>
      <c r="D12478" t="s">
        <v>1274</v>
      </c>
      <c r="E12478" t="s">
        <v>30</v>
      </c>
      <c r="F12478">
        <v>22761</v>
      </c>
      <c r="G12478">
        <v>21211</v>
      </c>
      <c r="H12478">
        <v>0.93190105882869823</v>
      </c>
      <c r="I12478" t="str">
        <f>VLOOKUP($B12478&amp;$E12478,'Employee List'!$A:$E,5,0)</f>
        <v>E-1282</v>
      </c>
    </row>
    <row r="12479" spans="1:9" x14ac:dyDescent="0.35">
      <c r="A12479" t="s">
        <v>1257</v>
      </c>
      <c r="B12479" t="s">
        <v>207</v>
      </c>
      <c r="C12479" t="s">
        <v>379</v>
      </c>
      <c r="D12479" t="s">
        <v>1274</v>
      </c>
      <c r="E12479" t="s">
        <v>31</v>
      </c>
      <c r="F12479">
        <v>21977</v>
      </c>
      <c r="G12479">
        <v>16231</v>
      </c>
      <c r="H12479">
        <v>0.73854484233516859</v>
      </c>
      <c r="I12479" t="str">
        <f>VLOOKUP($B12479&amp;$E12479,'Employee List'!$A:$E,5,0)</f>
        <v>E-1282</v>
      </c>
    </row>
    <row r="12480" spans="1:9" x14ac:dyDescent="0.35">
      <c r="A12480" t="s">
        <v>1257</v>
      </c>
      <c r="B12480" t="s">
        <v>207</v>
      </c>
      <c r="C12480" t="s">
        <v>379</v>
      </c>
      <c r="D12480" t="s">
        <v>1263</v>
      </c>
      <c r="E12480" t="s">
        <v>29</v>
      </c>
      <c r="F12480">
        <v>1118</v>
      </c>
      <c r="G12480">
        <v>5550</v>
      </c>
      <c r="H12480">
        <v>4.9642218246869412</v>
      </c>
      <c r="I12480" t="str">
        <f>VLOOKUP($B12480&amp;$E12480,'Employee List'!$A:$E,5,0)</f>
        <v>E-1282</v>
      </c>
    </row>
    <row r="12481" spans="1:9" x14ac:dyDescent="0.35">
      <c r="A12481" t="s">
        <v>1257</v>
      </c>
      <c r="B12481" t="s">
        <v>207</v>
      </c>
      <c r="C12481" t="s">
        <v>379</v>
      </c>
      <c r="D12481" t="s">
        <v>1263</v>
      </c>
      <c r="E12481" t="s">
        <v>30</v>
      </c>
      <c r="F12481">
        <v>1805</v>
      </c>
      <c r="G12481">
        <v>3163</v>
      </c>
      <c r="H12481">
        <v>1.7523545706371191</v>
      </c>
      <c r="I12481" t="str">
        <f>VLOOKUP($B12481&amp;$E12481,'Employee List'!$A:$E,5,0)</f>
        <v>E-1282</v>
      </c>
    </row>
    <row r="12482" spans="1:9" x14ac:dyDescent="0.35">
      <c r="A12482" t="s">
        <v>1257</v>
      </c>
      <c r="B12482" t="s">
        <v>207</v>
      </c>
      <c r="C12482" t="s">
        <v>379</v>
      </c>
      <c r="D12482" t="s">
        <v>1263</v>
      </c>
      <c r="E12482" t="s">
        <v>31</v>
      </c>
      <c r="F12482">
        <v>2515</v>
      </c>
      <c r="G12482">
        <v>1453</v>
      </c>
      <c r="H12482">
        <v>0.57773359840954275</v>
      </c>
      <c r="I12482" t="str">
        <f>VLOOKUP($B12482&amp;$E12482,'Employee List'!$A:$E,5,0)</f>
        <v>E-1282</v>
      </c>
    </row>
    <row r="12483" spans="1:9" x14ac:dyDescent="0.35">
      <c r="A12483" t="s">
        <v>1257</v>
      </c>
      <c r="B12483" t="s">
        <v>207</v>
      </c>
      <c r="C12483" t="s">
        <v>379</v>
      </c>
      <c r="D12483" t="s">
        <v>1264</v>
      </c>
      <c r="E12483" t="s">
        <v>29</v>
      </c>
      <c r="F12483">
        <v>4795</v>
      </c>
      <c r="G12483">
        <v>3853</v>
      </c>
      <c r="H12483">
        <v>0.80354535974973929</v>
      </c>
      <c r="I12483" t="str">
        <f>VLOOKUP($B12483&amp;$E12483,'Employee List'!$A:$E,5,0)</f>
        <v>E-1282</v>
      </c>
    </row>
    <row r="12484" spans="1:9" x14ac:dyDescent="0.35">
      <c r="A12484" t="s">
        <v>1257</v>
      </c>
      <c r="B12484" t="s">
        <v>207</v>
      </c>
      <c r="C12484" t="s">
        <v>379</v>
      </c>
      <c r="D12484" t="s">
        <v>1264</v>
      </c>
      <c r="E12484" t="s">
        <v>30</v>
      </c>
      <c r="F12484">
        <v>4272</v>
      </c>
      <c r="G12484">
        <v>3079</v>
      </c>
      <c r="H12484">
        <v>0.72073970037453183</v>
      </c>
      <c r="I12484" t="str">
        <f>VLOOKUP($B12484&amp;$E12484,'Employee List'!$A:$E,5,0)</f>
        <v>E-1282</v>
      </c>
    </row>
    <row r="12485" spans="1:9" x14ac:dyDescent="0.35">
      <c r="A12485" t="s">
        <v>1257</v>
      </c>
      <c r="B12485" t="s">
        <v>207</v>
      </c>
      <c r="C12485" t="s">
        <v>379</v>
      </c>
      <c r="D12485" t="s">
        <v>1264</v>
      </c>
      <c r="E12485" t="s">
        <v>31</v>
      </c>
      <c r="F12485">
        <v>3704</v>
      </c>
      <c r="G12485">
        <v>4551</v>
      </c>
      <c r="H12485">
        <v>1.2286717062634989</v>
      </c>
      <c r="I12485" t="str">
        <f>VLOOKUP($B12485&amp;$E12485,'Employee List'!$A:$E,5,0)</f>
        <v>E-1282</v>
      </c>
    </row>
    <row r="12486" spans="1:9" x14ac:dyDescent="0.35">
      <c r="A12486" t="s">
        <v>1257</v>
      </c>
      <c r="B12486" t="s">
        <v>207</v>
      </c>
      <c r="C12486" t="s">
        <v>379</v>
      </c>
      <c r="D12486" t="s">
        <v>1265</v>
      </c>
      <c r="E12486" t="s">
        <v>29</v>
      </c>
      <c r="F12486">
        <v>14918</v>
      </c>
      <c r="G12486">
        <v>24285</v>
      </c>
      <c r="H12486">
        <v>1.6278991821960049</v>
      </c>
      <c r="I12486" t="str">
        <f>VLOOKUP($B12486&amp;$E12486,'Employee List'!$A:$E,5,0)</f>
        <v>E-1282</v>
      </c>
    </row>
    <row r="12487" spans="1:9" x14ac:dyDescent="0.35">
      <c r="A12487" t="s">
        <v>1257</v>
      </c>
      <c r="B12487" t="s">
        <v>207</v>
      </c>
      <c r="C12487" t="s">
        <v>379</v>
      </c>
      <c r="D12487" t="s">
        <v>1265</v>
      </c>
      <c r="E12487" t="s">
        <v>30</v>
      </c>
      <c r="F12487">
        <v>13054</v>
      </c>
      <c r="G12487">
        <v>22591</v>
      </c>
      <c r="H12487">
        <v>1.7305806649302895</v>
      </c>
      <c r="I12487" t="str">
        <f>VLOOKUP($B12487&amp;$E12487,'Employee List'!$A:$E,5,0)</f>
        <v>E-1282</v>
      </c>
    </row>
    <row r="12488" spans="1:9" x14ac:dyDescent="0.35">
      <c r="A12488" t="s">
        <v>1257</v>
      </c>
      <c r="B12488" t="s">
        <v>207</v>
      </c>
      <c r="C12488" t="s">
        <v>379</v>
      </c>
      <c r="D12488" t="s">
        <v>1265</v>
      </c>
      <c r="E12488" t="s">
        <v>31</v>
      </c>
      <c r="F12488">
        <v>15253</v>
      </c>
      <c r="G12488">
        <v>6963</v>
      </c>
      <c r="H12488">
        <v>0.45650036058480298</v>
      </c>
      <c r="I12488" t="str">
        <f>VLOOKUP($B12488&amp;$E12488,'Employee List'!$A:$E,5,0)</f>
        <v>E-1282</v>
      </c>
    </row>
    <row r="12489" spans="1:9" x14ac:dyDescent="0.35">
      <c r="A12489" t="s">
        <v>1257</v>
      </c>
      <c r="B12489" t="s">
        <v>207</v>
      </c>
      <c r="C12489" t="s">
        <v>379</v>
      </c>
      <c r="D12489" t="s">
        <v>1260</v>
      </c>
      <c r="E12489" t="s">
        <v>29</v>
      </c>
      <c r="F12489">
        <v>49302</v>
      </c>
      <c r="G12489">
        <v>25862</v>
      </c>
      <c r="H12489">
        <v>0.52456289805687395</v>
      </c>
      <c r="I12489" t="str">
        <f>VLOOKUP($B12489&amp;$E12489,'Employee List'!$A:$E,5,0)</f>
        <v>E-1282</v>
      </c>
    </row>
    <row r="12490" spans="1:9" x14ac:dyDescent="0.35">
      <c r="A12490" t="s">
        <v>1257</v>
      </c>
      <c r="B12490" t="s">
        <v>207</v>
      </c>
      <c r="C12490" t="s">
        <v>379</v>
      </c>
      <c r="D12490" t="s">
        <v>1260</v>
      </c>
      <c r="E12490" t="s">
        <v>30</v>
      </c>
      <c r="F12490">
        <v>47715</v>
      </c>
      <c r="G12490">
        <v>47108</v>
      </c>
      <c r="H12490">
        <v>0.98727863355338996</v>
      </c>
      <c r="I12490" t="str">
        <f>VLOOKUP($B12490&amp;$E12490,'Employee List'!$A:$E,5,0)</f>
        <v>E-1282</v>
      </c>
    </row>
    <row r="12491" spans="1:9" x14ac:dyDescent="0.35">
      <c r="A12491" t="s">
        <v>1257</v>
      </c>
      <c r="B12491" t="s">
        <v>207</v>
      </c>
      <c r="C12491" t="s">
        <v>379</v>
      </c>
      <c r="D12491" t="s">
        <v>1260</v>
      </c>
      <c r="E12491" t="s">
        <v>31</v>
      </c>
      <c r="F12491">
        <v>55648</v>
      </c>
      <c r="G12491">
        <v>84894</v>
      </c>
      <c r="H12491">
        <v>1.5255534790109258</v>
      </c>
      <c r="I12491" t="str">
        <f>VLOOKUP($B12491&amp;$E12491,'Employee List'!$A:$E,5,0)</f>
        <v>E-1282</v>
      </c>
    </row>
    <row r="12492" spans="1:9" x14ac:dyDescent="0.35">
      <c r="A12492" t="s">
        <v>1257</v>
      </c>
      <c r="B12492" t="s">
        <v>207</v>
      </c>
      <c r="C12492" t="s">
        <v>379</v>
      </c>
      <c r="D12492" t="s">
        <v>1261</v>
      </c>
      <c r="E12492" t="s">
        <v>29</v>
      </c>
      <c r="F12492">
        <v>50539</v>
      </c>
      <c r="G12492">
        <v>55232</v>
      </c>
      <c r="H12492">
        <v>1.092858980193514</v>
      </c>
      <c r="I12492" t="str">
        <f>VLOOKUP($B12492&amp;$E12492,'Employee List'!$A:$E,5,0)</f>
        <v>E-1282</v>
      </c>
    </row>
    <row r="12493" spans="1:9" x14ac:dyDescent="0.35">
      <c r="A12493" t="s">
        <v>1257</v>
      </c>
      <c r="B12493" t="s">
        <v>207</v>
      </c>
      <c r="C12493" t="s">
        <v>379</v>
      </c>
      <c r="D12493" t="s">
        <v>1261</v>
      </c>
      <c r="E12493" t="s">
        <v>30</v>
      </c>
      <c r="F12493">
        <v>49361</v>
      </c>
      <c r="G12493">
        <v>67867</v>
      </c>
      <c r="H12493">
        <v>1.3749113672737587</v>
      </c>
      <c r="I12493" t="str">
        <f>VLOOKUP($B12493&amp;$E12493,'Employee List'!$A:$E,5,0)</f>
        <v>E-1282</v>
      </c>
    </row>
    <row r="12494" spans="1:9" x14ac:dyDescent="0.35">
      <c r="A12494" t="s">
        <v>1257</v>
      </c>
      <c r="B12494" t="s">
        <v>207</v>
      </c>
      <c r="C12494" t="s">
        <v>379</v>
      </c>
      <c r="D12494" t="s">
        <v>1261</v>
      </c>
      <c r="E12494" t="s">
        <v>31</v>
      </c>
      <c r="F12494">
        <v>51748</v>
      </c>
      <c r="G12494">
        <v>51746</v>
      </c>
      <c r="H12494">
        <v>0.99996135116332996</v>
      </c>
      <c r="I12494" t="str">
        <f>VLOOKUP($B12494&amp;$E12494,'Employee List'!$A:$E,5,0)</f>
        <v>E-1282</v>
      </c>
    </row>
    <row r="12495" spans="1:9" x14ac:dyDescent="0.35">
      <c r="A12495" t="s">
        <v>1257</v>
      </c>
      <c r="B12495" t="s">
        <v>207</v>
      </c>
      <c r="C12495" t="s">
        <v>379</v>
      </c>
      <c r="D12495" t="s">
        <v>1266</v>
      </c>
      <c r="E12495" t="s">
        <v>29</v>
      </c>
      <c r="F12495">
        <v>63140</v>
      </c>
      <c r="G12495">
        <v>51950</v>
      </c>
      <c r="H12495">
        <v>0.82277478618942035</v>
      </c>
      <c r="I12495" t="str">
        <f>VLOOKUP($B12495&amp;$E12495,'Employee List'!$A:$E,5,0)</f>
        <v>E-1282</v>
      </c>
    </row>
    <row r="12496" spans="1:9" x14ac:dyDescent="0.35">
      <c r="A12496" t="s">
        <v>1257</v>
      </c>
      <c r="B12496" t="s">
        <v>207</v>
      </c>
      <c r="C12496" t="s">
        <v>379</v>
      </c>
      <c r="D12496" t="s">
        <v>1266</v>
      </c>
      <c r="E12496" t="s">
        <v>30</v>
      </c>
      <c r="F12496">
        <v>63990</v>
      </c>
      <c r="G12496">
        <v>59563</v>
      </c>
      <c r="H12496">
        <v>0.93081731520550082</v>
      </c>
      <c r="I12496" t="str">
        <f>VLOOKUP($B12496&amp;$E12496,'Employee List'!$A:$E,5,0)</f>
        <v>E-1282</v>
      </c>
    </row>
    <row r="12497" spans="1:9" x14ac:dyDescent="0.35">
      <c r="A12497" t="s">
        <v>1257</v>
      </c>
      <c r="B12497" t="s">
        <v>207</v>
      </c>
      <c r="C12497" t="s">
        <v>379</v>
      </c>
      <c r="D12497" t="s">
        <v>1266</v>
      </c>
      <c r="E12497" t="s">
        <v>31</v>
      </c>
      <c r="F12497">
        <v>64798</v>
      </c>
      <c r="G12497">
        <v>41223</v>
      </c>
      <c r="H12497">
        <v>0.6361770425013118</v>
      </c>
      <c r="I12497" t="str">
        <f>VLOOKUP($B12497&amp;$E12497,'Employee List'!$A:$E,5,0)</f>
        <v>E-1282</v>
      </c>
    </row>
    <row r="12498" spans="1:9" x14ac:dyDescent="0.35">
      <c r="A12498" t="s">
        <v>1257</v>
      </c>
      <c r="B12498" t="s">
        <v>207</v>
      </c>
      <c r="C12498" t="s">
        <v>379</v>
      </c>
      <c r="D12498" t="s">
        <v>1267</v>
      </c>
      <c r="E12498" t="s">
        <v>29</v>
      </c>
      <c r="F12498">
        <v>35997</v>
      </c>
      <c r="G12498">
        <v>20926</v>
      </c>
      <c r="H12498">
        <v>0.58132622162958025</v>
      </c>
      <c r="I12498" t="str">
        <f>VLOOKUP($B12498&amp;$E12498,'Employee List'!$A:$E,5,0)</f>
        <v>E-1282</v>
      </c>
    </row>
    <row r="12499" spans="1:9" x14ac:dyDescent="0.35">
      <c r="A12499" t="s">
        <v>1257</v>
      </c>
      <c r="B12499" t="s">
        <v>207</v>
      </c>
      <c r="C12499" t="s">
        <v>379</v>
      </c>
      <c r="D12499" t="s">
        <v>1267</v>
      </c>
      <c r="E12499" t="s">
        <v>30</v>
      </c>
      <c r="F12499">
        <v>32274</v>
      </c>
      <c r="G12499">
        <v>31847</v>
      </c>
      <c r="H12499">
        <v>0.9867695358492905</v>
      </c>
      <c r="I12499" t="str">
        <f>VLOOKUP($B12499&amp;$E12499,'Employee List'!$A:$E,5,0)</f>
        <v>E-1282</v>
      </c>
    </row>
    <row r="12500" spans="1:9" x14ac:dyDescent="0.35">
      <c r="A12500" t="s">
        <v>1257</v>
      </c>
      <c r="B12500" t="s">
        <v>207</v>
      </c>
      <c r="C12500" t="s">
        <v>379</v>
      </c>
      <c r="D12500" t="s">
        <v>1267</v>
      </c>
      <c r="E12500" t="s">
        <v>31</v>
      </c>
      <c r="F12500">
        <v>34301</v>
      </c>
      <c r="G12500">
        <v>23504</v>
      </c>
      <c r="H12500">
        <v>0.68522783592315095</v>
      </c>
      <c r="I12500" t="str">
        <f>VLOOKUP($B12500&amp;$E12500,'Employee List'!$A:$E,5,0)</f>
        <v>E-1282</v>
      </c>
    </row>
    <row r="12501" spans="1:9" x14ac:dyDescent="0.35">
      <c r="A12501" t="s">
        <v>1257</v>
      </c>
      <c r="B12501" t="s">
        <v>207</v>
      </c>
      <c r="C12501" t="s">
        <v>379</v>
      </c>
      <c r="D12501" t="s">
        <v>1268</v>
      </c>
      <c r="E12501" t="s">
        <v>29</v>
      </c>
      <c r="F12501">
        <v>15479</v>
      </c>
      <c r="G12501">
        <v>16066</v>
      </c>
      <c r="H12501">
        <v>1.0379223464048064</v>
      </c>
      <c r="I12501" t="str">
        <f>VLOOKUP($B12501&amp;$E12501,'Employee List'!$A:$E,5,0)</f>
        <v>E-1282</v>
      </c>
    </row>
    <row r="12502" spans="1:9" x14ac:dyDescent="0.35">
      <c r="A12502" t="s">
        <v>1257</v>
      </c>
      <c r="B12502" t="s">
        <v>207</v>
      </c>
      <c r="C12502" t="s">
        <v>379</v>
      </c>
      <c r="D12502" t="s">
        <v>1268</v>
      </c>
      <c r="E12502" t="s">
        <v>30</v>
      </c>
      <c r="F12502">
        <v>12201</v>
      </c>
      <c r="G12502">
        <v>14096</v>
      </c>
      <c r="H12502">
        <v>1.1553151381034341</v>
      </c>
      <c r="I12502" t="str">
        <f>VLOOKUP($B12502&amp;$E12502,'Employee List'!$A:$E,5,0)</f>
        <v>E-1282</v>
      </c>
    </row>
    <row r="12503" spans="1:9" x14ac:dyDescent="0.35">
      <c r="A12503" t="s">
        <v>1257</v>
      </c>
      <c r="B12503" t="s">
        <v>207</v>
      </c>
      <c r="C12503" t="s">
        <v>379</v>
      </c>
      <c r="D12503" t="s">
        <v>1268</v>
      </c>
      <c r="E12503" t="s">
        <v>31</v>
      </c>
      <c r="F12503">
        <v>12744</v>
      </c>
      <c r="G12503">
        <v>5864</v>
      </c>
      <c r="H12503">
        <v>0.46013810420590079</v>
      </c>
      <c r="I12503" t="str">
        <f>VLOOKUP($B12503&amp;$E12503,'Employee List'!$A:$E,5,0)</f>
        <v>E-1282</v>
      </c>
    </row>
    <row r="12504" spans="1:9" x14ac:dyDescent="0.35">
      <c r="A12504" t="s">
        <v>1257</v>
      </c>
      <c r="B12504" t="s">
        <v>207</v>
      </c>
      <c r="C12504" t="s">
        <v>379</v>
      </c>
      <c r="D12504" t="s">
        <v>1269</v>
      </c>
      <c r="E12504" t="s">
        <v>29</v>
      </c>
      <c r="F12504">
        <v>20608</v>
      </c>
      <c r="G12504">
        <v>20007</v>
      </c>
      <c r="H12504">
        <v>0.97083656832298137</v>
      </c>
      <c r="I12504" t="str">
        <f>VLOOKUP($B12504&amp;$E12504,'Employee List'!$A:$E,5,0)</f>
        <v>E-1282</v>
      </c>
    </row>
    <row r="12505" spans="1:9" x14ac:dyDescent="0.35">
      <c r="A12505" t="s">
        <v>1257</v>
      </c>
      <c r="B12505" t="s">
        <v>207</v>
      </c>
      <c r="C12505" t="s">
        <v>379</v>
      </c>
      <c r="D12505" t="s">
        <v>1269</v>
      </c>
      <c r="E12505" t="s">
        <v>30</v>
      </c>
      <c r="F12505">
        <v>21380</v>
      </c>
      <c r="G12505">
        <v>25586</v>
      </c>
      <c r="H12505">
        <v>1.1967259120673526</v>
      </c>
      <c r="I12505" t="str">
        <f>VLOOKUP($B12505&amp;$E12505,'Employee List'!$A:$E,5,0)</f>
        <v>E-1282</v>
      </c>
    </row>
    <row r="12506" spans="1:9" x14ac:dyDescent="0.35">
      <c r="A12506" t="s">
        <v>1257</v>
      </c>
      <c r="B12506" t="s">
        <v>207</v>
      </c>
      <c r="C12506" t="s">
        <v>379</v>
      </c>
      <c r="D12506" t="s">
        <v>1269</v>
      </c>
      <c r="E12506" t="s">
        <v>31</v>
      </c>
      <c r="F12506">
        <v>18546</v>
      </c>
      <c r="G12506">
        <v>6375</v>
      </c>
      <c r="H12506">
        <v>0.34373989000323518</v>
      </c>
      <c r="I12506" t="str">
        <f>VLOOKUP($B12506&amp;$E12506,'Employee List'!$A:$E,5,0)</f>
        <v>E-1282</v>
      </c>
    </row>
    <row r="12507" spans="1:9" x14ac:dyDescent="0.35">
      <c r="A12507" t="s">
        <v>1257</v>
      </c>
      <c r="B12507" t="s">
        <v>207</v>
      </c>
      <c r="C12507" t="s">
        <v>379</v>
      </c>
      <c r="D12507" t="s">
        <v>1270</v>
      </c>
      <c r="E12507" t="s">
        <v>29</v>
      </c>
      <c r="F12507">
        <v>7309</v>
      </c>
      <c r="G12507">
        <v>5165</v>
      </c>
      <c r="H12507">
        <v>0.70666301819674371</v>
      </c>
      <c r="I12507" t="str">
        <f>VLOOKUP($B12507&amp;$E12507,'Employee List'!$A:$E,5,0)</f>
        <v>E-1282</v>
      </c>
    </row>
    <row r="12508" spans="1:9" x14ac:dyDescent="0.35">
      <c r="A12508" t="s">
        <v>1257</v>
      </c>
      <c r="B12508" t="s">
        <v>207</v>
      </c>
      <c r="C12508" t="s">
        <v>379</v>
      </c>
      <c r="D12508" t="s">
        <v>1270</v>
      </c>
      <c r="E12508" t="s">
        <v>30</v>
      </c>
      <c r="F12508">
        <v>6908</v>
      </c>
      <c r="G12508">
        <v>3039</v>
      </c>
      <c r="H12508">
        <v>0.43992472495657209</v>
      </c>
      <c r="I12508" t="str">
        <f>VLOOKUP($B12508&amp;$E12508,'Employee List'!$A:$E,5,0)</f>
        <v>E-1282</v>
      </c>
    </row>
    <row r="12509" spans="1:9" x14ac:dyDescent="0.35">
      <c r="A12509" t="s">
        <v>1257</v>
      </c>
      <c r="B12509" t="s">
        <v>207</v>
      </c>
      <c r="C12509" t="s">
        <v>379</v>
      </c>
      <c r="D12509" t="s">
        <v>1270</v>
      </c>
      <c r="E12509" t="s">
        <v>31</v>
      </c>
      <c r="F12509">
        <v>6018</v>
      </c>
      <c r="G12509">
        <v>6804</v>
      </c>
      <c r="H12509">
        <v>1.1306081754735793</v>
      </c>
      <c r="I12509" t="str">
        <f>VLOOKUP($B12509&amp;$E12509,'Employee List'!$A:$E,5,0)</f>
        <v>E-1282</v>
      </c>
    </row>
    <row r="12510" spans="1:9" x14ac:dyDescent="0.35">
      <c r="A12510" t="s">
        <v>1257</v>
      </c>
      <c r="B12510" t="s">
        <v>207</v>
      </c>
      <c r="C12510" t="s">
        <v>379</v>
      </c>
      <c r="D12510" t="s">
        <v>1271</v>
      </c>
      <c r="E12510" t="s">
        <v>29</v>
      </c>
      <c r="F12510">
        <v>10788</v>
      </c>
      <c r="G12510">
        <v>10363</v>
      </c>
      <c r="H12510">
        <v>0.96060437523173892</v>
      </c>
      <c r="I12510" t="str">
        <f>VLOOKUP($B12510&amp;$E12510,'Employee List'!$A:$E,5,0)</f>
        <v>E-1282</v>
      </c>
    </row>
    <row r="12511" spans="1:9" x14ac:dyDescent="0.35">
      <c r="A12511" t="s">
        <v>1257</v>
      </c>
      <c r="B12511" t="s">
        <v>207</v>
      </c>
      <c r="C12511" t="s">
        <v>379</v>
      </c>
      <c r="D12511" t="s">
        <v>1271</v>
      </c>
      <c r="E12511" t="s">
        <v>30</v>
      </c>
      <c r="F12511">
        <v>8974</v>
      </c>
      <c r="G12511">
        <v>12563</v>
      </c>
      <c r="H12511">
        <v>1.3999331401827502</v>
      </c>
      <c r="I12511" t="str">
        <f>VLOOKUP($B12511&amp;$E12511,'Employee List'!$A:$E,5,0)</f>
        <v>E-1282</v>
      </c>
    </row>
    <row r="12512" spans="1:9" x14ac:dyDescent="0.35">
      <c r="A12512" t="s">
        <v>1257</v>
      </c>
      <c r="B12512" t="s">
        <v>207</v>
      </c>
      <c r="C12512" t="s">
        <v>379</v>
      </c>
      <c r="D12512" t="s">
        <v>1271</v>
      </c>
      <c r="E12512" t="s">
        <v>31</v>
      </c>
      <c r="F12512">
        <v>10929</v>
      </c>
      <c r="G12512">
        <v>8409</v>
      </c>
      <c r="H12512">
        <v>0.76942080702717541</v>
      </c>
      <c r="I12512" t="str">
        <f>VLOOKUP($B12512&amp;$E12512,'Employee List'!$A:$E,5,0)</f>
        <v>E-1282</v>
      </c>
    </row>
    <row r="12513" spans="1:9" x14ac:dyDescent="0.35">
      <c r="A12513" t="s">
        <v>1257</v>
      </c>
      <c r="B12513" t="s">
        <v>207</v>
      </c>
      <c r="C12513" t="s">
        <v>379</v>
      </c>
      <c r="D12513" t="s">
        <v>1258</v>
      </c>
      <c r="E12513" t="s">
        <v>29</v>
      </c>
      <c r="F12513">
        <v>82858</v>
      </c>
      <c r="G12513">
        <v>67515</v>
      </c>
      <c r="H12513">
        <v>0.81482777764367953</v>
      </c>
      <c r="I12513" t="str">
        <f>VLOOKUP($B12513&amp;$E12513,'Employee List'!$A:$E,5,0)</f>
        <v>E-1282</v>
      </c>
    </row>
    <row r="12514" spans="1:9" x14ac:dyDescent="0.35">
      <c r="A12514" t="s">
        <v>1257</v>
      </c>
      <c r="B12514" t="s">
        <v>207</v>
      </c>
      <c r="C12514" t="s">
        <v>379</v>
      </c>
      <c r="D12514" t="s">
        <v>1258</v>
      </c>
      <c r="E12514" t="s">
        <v>30</v>
      </c>
      <c r="F12514">
        <v>79894</v>
      </c>
      <c r="G12514">
        <v>62265</v>
      </c>
      <c r="H12514">
        <v>0.77934513230029789</v>
      </c>
      <c r="I12514" t="str">
        <f>VLOOKUP($B12514&amp;$E12514,'Employee List'!$A:$E,5,0)</f>
        <v>E-1282</v>
      </c>
    </row>
    <row r="12515" spans="1:9" x14ac:dyDescent="0.35">
      <c r="A12515" t="s">
        <v>1257</v>
      </c>
      <c r="B12515" t="s">
        <v>207</v>
      </c>
      <c r="C12515" t="s">
        <v>379</v>
      </c>
      <c r="D12515" t="s">
        <v>1258</v>
      </c>
      <c r="E12515" t="s">
        <v>31</v>
      </c>
      <c r="F12515">
        <v>77131</v>
      </c>
      <c r="G12515">
        <v>40650</v>
      </c>
      <c r="H12515">
        <v>0.52702545020808755</v>
      </c>
      <c r="I12515" t="str">
        <f>VLOOKUP($B12515&amp;$E12515,'Employee List'!$A:$E,5,0)</f>
        <v>E-1282</v>
      </c>
    </row>
    <row r="12516" spans="1:9" x14ac:dyDescent="0.35">
      <c r="A12516" t="s">
        <v>1257</v>
      </c>
      <c r="B12516" t="s">
        <v>207</v>
      </c>
      <c r="C12516" t="s">
        <v>379</v>
      </c>
      <c r="D12516" t="s">
        <v>1272</v>
      </c>
      <c r="E12516" t="s">
        <v>29</v>
      </c>
      <c r="F12516">
        <v>19081</v>
      </c>
      <c r="G12516">
        <v>16989</v>
      </c>
      <c r="H12516">
        <v>0.89036214034903827</v>
      </c>
      <c r="I12516" t="str">
        <f>VLOOKUP($B12516&amp;$E12516,'Employee List'!$A:$E,5,0)</f>
        <v>E-1282</v>
      </c>
    </row>
    <row r="12517" spans="1:9" x14ac:dyDescent="0.35">
      <c r="A12517" t="s">
        <v>1257</v>
      </c>
      <c r="B12517" t="s">
        <v>207</v>
      </c>
      <c r="C12517" t="s">
        <v>379</v>
      </c>
      <c r="D12517" t="s">
        <v>1272</v>
      </c>
      <c r="E12517" t="s">
        <v>30</v>
      </c>
      <c r="F12517">
        <v>17749</v>
      </c>
      <c r="G12517">
        <v>21020</v>
      </c>
      <c r="H12517">
        <v>1.1842920727928334</v>
      </c>
      <c r="I12517" t="str">
        <f>VLOOKUP($B12517&amp;$E12517,'Employee List'!$A:$E,5,0)</f>
        <v>E-1282</v>
      </c>
    </row>
    <row r="12518" spans="1:9" x14ac:dyDescent="0.35">
      <c r="A12518" t="s">
        <v>1257</v>
      </c>
      <c r="B12518" t="s">
        <v>207</v>
      </c>
      <c r="C12518" t="s">
        <v>379</v>
      </c>
      <c r="D12518" t="s">
        <v>1272</v>
      </c>
      <c r="E12518" t="s">
        <v>31</v>
      </c>
      <c r="F12518">
        <v>18850</v>
      </c>
      <c r="G12518">
        <v>13696</v>
      </c>
      <c r="H12518">
        <v>0.72657824933686999</v>
      </c>
      <c r="I12518" t="str">
        <f>VLOOKUP($B12518&amp;$E12518,'Employee List'!$A:$E,5,0)</f>
        <v>E-1282</v>
      </c>
    </row>
    <row r="12519" spans="1:9" x14ac:dyDescent="0.35">
      <c r="A12519" t="s">
        <v>1257</v>
      </c>
      <c r="B12519" t="s">
        <v>207</v>
      </c>
      <c r="C12519" t="s">
        <v>379</v>
      </c>
      <c r="D12519" t="s">
        <v>1259</v>
      </c>
      <c r="E12519" t="s">
        <v>29</v>
      </c>
      <c r="F12519">
        <v>52321</v>
      </c>
      <c r="G12519">
        <v>58620</v>
      </c>
      <c r="H12519">
        <v>1.1203914298274116</v>
      </c>
      <c r="I12519" t="str">
        <f>VLOOKUP($B12519&amp;$E12519,'Employee List'!$A:$E,5,0)</f>
        <v>E-1282</v>
      </c>
    </row>
    <row r="12520" spans="1:9" x14ac:dyDescent="0.35">
      <c r="A12520" t="s">
        <v>1257</v>
      </c>
      <c r="B12520" t="s">
        <v>207</v>
      </c>
      <c r="C12520" t="s">
        <v>379</v>
      </c>
      <c r="D12520" t="s">
        <v>1259</v>
      </c>
      <c r="E12520" t="s">
        <v>30</v>
      </c>
      <c r="F12520">
        <v>54884</v>
      </c>
      <c r="G12520">
        <v>61385</v>
      </c>
      <c r="H12520">
        <v>1.1184498214415859</v>
      </c>
      <c r="I12520" t="str">
        <f>VLOOKUP($B12520&amp;$E12520,'Employee List'!$A:$E,5,0)</f>
        <v>E-1282</v>
      </c>
    </row>
    <row r="12521" spans="1:9" x14ac:dyDescent="0.35">
      <c r="A12521" t="s">
        <v>1257</v>
      </c>
      <c r="B12521" t="s">
        <v>207</v>
      </c>
      <c r="C12521" t="s">
        <v>379</v>
      </c>
      <c r="D12521" t="s">
        <v>1259</v>
      </c>
      <c r="E12521" t="s">
        <v>31</v>
      </c>
      <c r="F12521">
        <v>55394</v>
      </c>
      <c r="G12521">
        <v>54215</v>
      </c>
      <c r="H12521">
        <v>0.97871610643752027</v>
      </c>
      <c r="I12521" t="str">
        <f>VLOOKUP($B12521&amp;$E12521,'Employee List'!$A:$E,5,0)</f>
        <v>E-1282</v>
      </c>
    </row>
    <row r="12522" spans="1:9" x14ac:dyDescent="0.35">
      <c r="A12522" t="s">
        <v>1257</v>
      </c>
      <c r="B12522" t="s">
        <v>207</v>
      </c>
      <c r="C12522" t="s">
        <v>379</v>
      </c>
      <c r="D12522" t="s">
        <v>1273</v>
      </c>
      <c r="E12522" t="s">
        <v>29</v>
      </c>
      <c r="F12522">
        <v>6328</v>
      </c>
      <c r="G12522">
        <v>10065</v>
      </c>
      <c r="H12522">
        <v>1.5905499367888749</v>
      </c>
      <c r="I12522" t="str">
        <f>VLOOKUP($B12522&amp;$E12522,'Employee List'!$A:$E,5,0)</f>
        <v>E-1282</v>
      </c>
    </row>
    <row r="12523" spans="1:9" x14ac:dyDescent="0.35">
      <c r="A12523" t="s">
        <v>1257</v>
      </c>
      <c r="B12523" t="s">
        <v>207</v>
      </c>
      <c r="C12523" t="s">
        <v>379</v>
      </c>
      <c r="D12523" t="s">
        <v>1273</v>
      </c>
      <c r="E12523" t="s">
        <v>30</v>
      </c>
      <c r="F12523">
        <v>7967</v>
      </c>
      <c r="G12523">
        <v>11229</v>
      </c>
      <c r="H12523">
        <v>1.4094389356093888</v>
      </c>
      <c r="I12523" t="str">
        <f>VLOOKUP($B12523&amp;$E12523,'Employee List'!$A:$E,5,0)</f>
        <v>E-1282</v>
      </c>
    </row>
    <row r="12524" spans="1:9" x14ac:dyDescent="0.35">
      <c r="A12524" t="s">
        <v>1257</v>
      </c>
      <c r="B12524" t="s">
        <v>207</v>
      </c>
      <c r="C12524" t="s">
        <v>379</v>
      </c>
      <c r="D12524" t="s">
        <v>1273</v>
      </c>
      <c r="E12524" t="s">
        <v>31</v>
      </c>
      <c r="F12524">
        <v>9910</v>
      </c>
      <c r="G12524">
        <v>11142</v>
      </c>
      <c r="H12524">
        <v>1.1243188698284561</v>
      </c>
      <c r="I12524" t="str">
        <f>VLOOKUP($B12524&amp;$E12524,'Employee List'!$A:$E,5,0)</f>
        <v>E-1282</v>
      </c>
    </row>
    <row r="12525" spans="1:9" x14ac:dyDescent="0.35">
      <c r="A12525" t="s">
        <v>1257</v>
      </c>
      <c r="B12525" t="s">
        <v>207</v>
      </c>
      <c r="C12525" t="s">
        <v>379</v>
      </c>
      <c r="D12525" t="s">
        <v>1275</v>
      </c>
      <c r="E12525" t="s">
        <v>29</v>
      </c>
      <c r="F12525">
        <v>2706</v>
      </c>
      <c r="G12525">
        <v>2973</v>
      </c>
      <c r="H12525">
        <v>1.0986696230598669</v>
      </c>
      <c r="I12525" t="str">
        <f>VLOOKUP($B12525&amp;$E12525,'Employee List'!$A:$E,5,0)</f>
        <v>E-1282</v>
      </c>
    </row>
    <row r="12526" spans="1:9" x14ac:dyDescent="0.35">
      <c r="A12526" t="s">
        <v>1257</v>
      </c>
      <c r="B12526" t="s">
        <v>207</v>
      </c>
      <c r="C12526" t="s">
        <v>379</v>
      </c>
      <c r="D12526" t="s">
        <v>1275</v>
      </c>
      <c r="E12526" t="s">
        <v>30</v>
      </c>
      <c r="F12526">
        <v>4230</v>
      </c>
      <c r="G12526">
        <v>1003</v>
      </c>
      <c r="H12526">
        <v>0.23711583924349883</v>
      </c>
      <c r="I12526" t="str">
        <f>VLOOKUP($B12526&amp;$E12526,'Employee List'!$A:$E,5,0)</f>
        <v>E-1282</v>
      </c>
    </row>
    <row r="12527" spans="1:9" x14ac:dyDescent="0.35">
      <c r="A12527" t="s">
        <v>1257</v>
      </c>
      <c r="B12527" t="s">
        <v>207</v>
      </c>
      <c r="C12527" t="s">
        <v>379</v>
      </c>
      <c r="D12527" t="s">
        <v>1275</v>
      </c>
      <c r="E12527" t="s">
        <v>31</v>
      </c>
      <c r="F12527">
        <v>4737</v>
      </c>
      <c r="G12527">
        <v>2904</v>
      </c>
      <c r="H12527">
        <v>0.61304623179227358</v>
      </c>
      <c r="I12527" t="str">
        <f>VLOOKUP($B12527&amp;$E12527,'Employee List'!$A:$E,5,0)</f>
        <v>E-1282</v>
      </c>
    </row>
    <row r="12528" spans="1:9" x14ac:dyDescent="0.35">
      <c r="A12528" t="s">
        <v>1257</v>
      </c>
      <c r="B12528" t="s">
        <v>207</v>
      </c>
      <c r="C12528" t="s">
        <v>379</v>
      </c>
      <c r="D12528" t="s">
        <v>1276</v>
      </c>
      <c r="E12528" t="s">
        <v>29</v>
      </c>
      <c r="F12528">
        <v>8847</v>
      </c>
      <c r="G12528">
        <v>8606</v>
      </c>
      <c r="H12528">
        <v>0.97275912738781511</v>
      </c>
      <c r="I12528" t="str">
        <f>VLOOKUP($B12528&amp;$E12528,'Employee List'!$A:$E,5,0)</f>
        <v>E-1282</v>
      </c>
    </row>
    <row r="12529" spans="1:9" x14ac:dyDescent="0.35">
      <c r="A12529" t="s">
        <v>1257</v>
      </c>
      <c r="B12529" t="s">
        <v>207</v>
      </c>
      <c r="C12529" t="s">
        <v>379</v>
      </c>
      <c r="D12529" t="s">
        <v>1276</v>
      </c>
      <c r="E12529" t="s">
        <v>30</v>
      </c>
      <c r="F12529">
        <v>8318</v>
      </c>
      <c r="G12529">
        <v>5906</v>
      </c>
      <c r="H12529">
        <v>0.71002644866554465</v>
      </c>
      <c r="I12529" t="str">
        <f>VLOOKUP($B12529&amp;$E12529,'Employee List'!$A:$E,5,0)</f>
        <v>E-1282</v>
      </c>
    </row>
    <row r="12530" spans="1:9" x14ac:dyDescent="0.35">
      <c r="A12530" t="s">
        <v>1257</v>
      </c>
      <c r="B12530" t="s">
        <v>207</v>
      </c>
      <c r="C12530" t="s">
        <v>379</v>
      </c>
      <c r="D12530" t="s">
        <v>1276</v>
      </c>
      <c r="E12530" t="s">
        <v>31</v>
      </c>
      <c r="F12530">
        <v>11335</v>
      </c>
      <c r="G12530">
        <v>3988</v>
      </c>
      <c r="H12530">
        <v>0.3518306131451257</v>
      </c>
      <c r="I12530" t="str">
        <f>VLOOKUP($B12530&amp;$E12530,'Employee List'!$A:$E,5,0)</f>
        <v>E-1282</v>
      </c>
    </row>
    <row r="12531" spans="1:9" x14ac:dyDescent="0.35">
      <c r="A12531" t="s">
        <v>1257</v>
      </c>
      <c r="B12531" t="s">
        <v>207</v>
      </c>
      <c r="C12531" t="s">
        <v>379</v>
      </c>
      <c r="D12531" t="s">
        <v>1277</v>
      </c>
      <c r="E12531" t="s">
        <v>29</v>
      </c>
      <c r="F12531">
        <v>6904</v>
      </c>
      <c r="G12531">
        <v>6443</v>
      </c>
      <c r="H12531">
        <v>0.93322711471610664</v>
      </c>
      <c r="I12531" t="str">
        <f>VLOOKUP($B12531&amp;$E12531,'Employee List'!$A:$E,5,0)</f>
        <v>E-1282</v>
      </c>
    </row>
    <row r="12532" spans="1:9" x14ac:dyDescent="0.35">
      <c r="A12532" t="s">
        <v>1257</v>
      </c>
      <c r="B12532" t="s">
        <v>207</v>
      </c>
      <c r="C12532" t="s">
        <v>379</v>
      </c>
      <c r="D12532" t="s">
        <v>1277</v>
      </c>
      <c r="E12532" t="s">
        <v>30</v>
      </c>
      <c r="F12532">
        <v>5169</v>
      </c>
      <c r="G12532">
        <v>5438</v>
      </c>
      <c r="H12532">
        <v>1.0520410137357323</v>
      </c>
      <c r="I12532" t="str">
        <f>VLOOKUP($B12532&amp;$E12532,'Employee List'!$A:$E,5,0)</f>
        <v>E-1282</v>
      </c>
    </row>
    <row r="12533" spans="1:9" x14ac:dyDescent="0.35">
      <c r="A12533" t="s">
        <v>1257</v>
      </c>
      <c r="B12533" t="s">
        <v>207</v>
      </c>
      <c r="C12533" t="s">
        <v>379</v>
      </c>
      <c r="D12533" t="s">
        <v>1277</v>
      </c>
      <c r="E12533" t="s">
        <v>31</v>
      </c>
      <c r="F12533">
        <v>8136</v>
      </c>
      <c r="G12533">
        <v>4582</v>
      </c>
      <c r="H12533">
        <v>0.56317600786627331</v>
      </c>
      <c r="I12533" t="str">
        <f>VLOOKUP($B12533&amp;$E12533,'Employee List'!$A:$E,5,0)</f>
        <v>E-1282</v>
      </c>
    </row>
    <row r="12534" spans="1:9" x14ac:dyDescent="0.35">
      <c r="A12534" t="s">
        <v>1257</v>
      </c>
      <c r="B12534" t="s">
        <v>207</v>
      </c>
      <c r="C12534" t="s">
        <v>379</v>
      </c>
      <c r="D12534" t="s">
        <v>1278</v>
      </c>
      <c r="E12534" t="s">
        <v>29</v>
      </c>
      <c r="F12534">
        <v>9468</v>
      </c>
      <c r="G12534">
        <v>9080</v>
      </c>
      <c r="H12534">
        <v>0.95901985635825937</v>
      </c>
      <c r="I12534" t="str">
        <f>VLOOKUP($B12534&amp;$E12534,'Employee List'!$A:$E,5,0)</f>
        <v>E-1282</v>
      </c>
    </row>
    <row r="12535" spans="1:9" x14ac:dyDescent="0.35">
      <c r="A12535" t="s">
        <v>1257</v>
      </c>
      <c r="B12535" t="s">
        <v>207</v>
      </c>
      <c r="C12535" t="s">
        <v>379</v>
      </c>
      <c r="D12535" t="s">
        <v>1278</v>
      </c>
      <c r="E12535" t="s">
        <v>30</v>
      </c>
      <c r="F12535">
        <v>8339</v>
      </c>
      <c r="G12535">
        <v>7823</v>
      </c>
      <c r="H12535">
        <v>0.93812207698764838</v>
      </c>
      <c r="I12535" t="str">
        <f>VLOOKUP($B12535&amp;$E12535,'Employee List'!$A:$E,5,0)</f>
        <v>E-1282</v>
      </c>
    </row>
    <row r="12536" spans="1:9" x14ac:dyDescent="0.35">
      <c r="A12536" t="s">
        <v>1257</v>
      </c>
      <c r="B12536" t="s">
        <v>207</v>
      </c>
      <c r="C12536" t="s">
        <v>379</v>
      </c>
      <c r="D12536" t="s">
        <v>1278</v>
      </c>
      <c r="E12536" t="s">
        <v>31</v>
      </c>
      <c r="F12536">
        <v>6712</v>
      </c>
      <c r="G12536">
        <v>9385</v>
      </c>
      <c r="H12536">
        <v>1.3982419547079856</v>
      </c>
      <c r="I12536" t="str">
        <f>VLOOKUP($B12536&amp;$E12536,'Employee List'!$A:$E,5,0)</f>
        <v>E-1282</v>
      </c>
    </row>
    <row r="12537" spans="1:9" x14ac:dyDescent="0.35">
      <c r="A12537" t="s">
        <v>1257</v>
      </c>
      <c r="B12537" t="s">
        <v>207</v>
      </c>
      <c r="C12537" t="s">
        <v>379</v>
      </c>
      <c r="D12537" t="s">
        <v>1279</v>
      </c>
      <c r="E12537" t="s">
        <v>29</v>
      </c>
      <c r="F12537">
        <v>4787</v>
      </c>
      <c r="G12537">
        <v>4338</v>
      </c>
      <c r="H12537">
        <v>0.90620430332149571</v>
      </c>
      <c r="I12537" t="str">
        <f>VLOOKUP($B12537&amp;$E12537,'Employee List'!$A:$E,5,0)</f>
        <v>E-1282</v>
      </c>
    </row>
    <row r="12538" spans="1:9" x14ac:dyDescent="0.35">
      <c r="A12538" t="s">
        <v>1257</v>
      </c>
      <c r="B12538" t="s">
        <v>207</v>
      </c>
      <c r="C12538" t="s">
        <v>379</v>
      </c>
      <c r="D12538" t="s">
        <v>1279</v>
      </c>
      <c r="E12538" t="s">
        <v>30</v>
      </c>
      <c r="F12538">
        <v>4515</v>
      </c>
      <c r="G12538">
        <v>3287</v>
      </c>
      <c r="H12538">
        <v>0.72801771871539311</v>
      </c>
      <c r="I12538" t="str">
        <f>VLOOKUP($B12538&amp;$E12538,'Employee List'!$A:$E,5,0)</f>
        <v>E-1282</v>
      </c>
    </row>
    <row r="12539" spans="1:9" x14ac:dyDescent="0.35">
      <c r="A12539" t="s">
        <v>1257</v>
      </c>
      <c r="B12539" t="s">
        <v>207</v>
      </c>
      <c r="C12539" t="s">
        <v>379</v>
      </c>
      <c r="D12539" t="s">
        <v>1279</v>
      </c>
      <c r="E12539" t="s">
        <v>31</v>
      </c>
      <c r="F12539">
        <v>6956</v>
      </c>
      <c r="G12539">
        <v>3198</v>
      </c>
      <c r="H12539">
        <v>0.45974698102357675</v>
      </c>
      <c r="I12539" t="str">
        <f>VLOOKUP($B12539&amp;$E12539,'Employee List'!$A:$E,5,0)</f>
        <v>E-1282</v>
      </c>
    </row>
    <row r="12540" spans="1:9" x14ac:dyDescent="0.35">
      <c r="A12540" t="s">
        <v>1257</v>
      </c>
      <c r="B12540" t="s">
        <v>207</v>
      </c>
      <c r="C12540" t="s">
        <v>379</v>
      </c>
      <c r="D12540" t="s">
        <v>1280</v>
      </c>
      <c r="E12540" t="s">
        <v>29</v>
      </c>
      <c r="F12540">
        <v>3987</v>
      </c>
      <c r="G12540">
        <v>1846</v>
      </c>
      <c r="H12540">
        <v>0.46300476548783548</v>
      </c>
      <c r="I12540" t="str">
        <f>VLOOKUP($B12540&amp;$E12540,'Employee List'!$A:$E,5,0)</f>
        <v>E-1282</v>
      </c>
    </row>
    <row r="12541" spans="1:9" x14ac:dyDescent="0.35">
      <c r="A12541" t="s">
        <v>1257</v>
      </c>
      <c r="B12541" t="s">
        <v>207</v>
      </c>
      <c r="C12541" t="s">
        <v>379</v>
      </c>
      <c r="D12541" t="s">
        <v>1280</v>
      </c>
      <c r="E12541" t="s">
        <v>30</v>
      </c>
      <c r="F12541">
        <v>1103</v>
      </c>
      <c r="G12541">
        <v>1004</v>
      </c>
      <c r="H12541">
        <v>0.91024478694469624</v>
      </c>
      <c r="I12541" t="str">
        <f>VLOOKUP($B12541&amp;$E12541,'Employee List'!$A:$E,5,0)</f>
        <v>E-1282</v>
      </c>
    </row>
    <row r="12542" spans="1:9" x14ac:dyDescent="0.35">
      <c r="A12542" t="s">
        <v>1257</v>
      </c>
      <c r="B12542" t="s">
        <v>207</v>
      </c>
      <c r="C12542" t="s">
        <v>379</v>
      </c>
      <c r="D12542" t="s">
        <v>1280</v>
      </c>
      <c r="E12542" t="s">
        <v>31</v>
      </c>
      <c r="F12542">
        <v>2552</v>
      </c>
      <c r="G12542">
        <v>1997</v>
      </c>
      <c r="H12542">
        <v>0.78252351097178685</v>
      </c>
      <c r="I12542" t="str">
        <f>VLOOKUP($B12542&amp;$E12542,'Employee List'!$A:$E,5,0)</f>
        <v>E-1282</v>
      </c>
    </row>
    <row r="12543" spans="1:9" x14ac:dyDescent="0.35">
      <c r="A12543" t="s">
        <v>1257</v>
      </c>
      <c r="B12543" t="s">
        <v>207</v>
      </c>
      <c r="C12543" t="s">
        <v>379</v>
      </c>
      <c r="D12543" t="s">
        <v>1262</v>
      </c>
      <c r="E12543" t="s">
        <v>29</v>
      </c>
      <c r="F12543">
        <v>18208</v>
      </c>
      <c r="G12543">
        <v>14703</v>
      </c>
      <c r="H12543">
        <v>0.80750219683655533</v>
      </c>
      <c r="I12543" t="str">
        <f>VLOOKUP($B12543&amp;$E12543,'Employee List'!$A:$E,5,0)</f>
        <v>E-1282</v>
      </c>
    </row>
    <row r="12544" spans="1:9" x14ac:dyDescent="0.35">
      <c r="A12544" t="s">
        <v>1257</v>
      </c>
      <c r="B12544" t="s">
        <v>207</v>
      </c>
      <c r="C12544" t="s">
        <v>379</v>
      </c>
      <c r="D12544" t="s">
        <v>1262</v>
      </c>
      <c r="E12544" t="s">
        <v>30</v>
      </c>
      <c r="F12544">
        <v>16627</v>
      </c>
      <c r="G12544">
        <v>18068</v>
      </c>
      <c r="H12544">
        <v>1.0866662657123956</v>
      </c>
      <c r="I12544" t="str">
        <f>VLOOKUP($B12544&amp;$E12544,'Employee List'!$A:$E,5,0)</f>
        <v>E-1282</v>
      </c>
    </row>
    <row r="12545" spans="1:9" x14ac:dyDescent="0.35">
      <c r="A12545" t="s">
        <v>1257</v>
      </c>
      <c r="B12545" t="s">
        <v>207</v>
      </c>
      <c r="C12545" t="s">
        <v>379</v>
      </c>
      <c r="D12545" t="s">
        <v>1262</v>
      </c>
      <c r="E12545" t="s">
        <v>31</v>
      </c>
      <c r="F12545">
        <v>18740</v>
      </c>
      <c r="G12545">
        <v>11356</v>
      </c>
      <c r="H12545">
        <v>0.60597652081109921</v>
      </c>
      <c r="I12545" t="str">
        <f>VLOOKUP($B12545&amp;$E12545,'Employee List'!$A:$E,5,0)</f>
        <v>E-1282</v>
      </c>
    </row>
    <row r="12546" spans="1:9" x14ac:dyDescent="0.35">
      <c r="A12546" t="s">
        <v>1257</v>
      </c>
      <c r="B12546" t="s">
        <v>207</v>
      </c>
      <c r="C12546" t="s">
        <v>379</v>
      </c>
      <c r="D12546" t="s">
        <v>1281</v>
      </c>
      <c r="E12546" t="s">
        <v>29</v>
      </c>
      <c r="F12546">
        <v>3737</v>
      </c>
      <c r="G12546">
        <v>5250</v>
      </c>
      <c r="H12546">
        <v>1.4048702167514049</v>
      </c>
      <c r="I12546" t="str">
        <f>VLOOKUP($B12546&amp;$E12546,'Employee List'!$A:$E,5,0)</f>
        <v>E-1282</v>
      </c>
    </row>
    <row r="12547" spans="1:9" x14ac:dyDescent="0.35">
      <c r="A12547" t="s">
        <v>1257</v>
      </c>
      <c r="B12547" t="s">
        <v>207</v>
      </c>
      <c r="C12547" t="s">
        <v>379</v>
      </c>
      <c r="D12547" t="s">
        <v>1281</v>
      </c>
      <c r="E12547" t="s">
        <v>30</v>
      </c>
      <c r="F12547">
        <v>5295</v>
      </c>
      <c r="G12547">
        <v>5637</v>
      </c>
      <c r="H12547">
        <v>1.0645892351274788</v>
      </c>
      <c r="I12547" t="str">
        <f>VLOOKUP($B12547&amp;$E12547,'Employee List'!$A:$E,5,0)</f>
        <v>E-1282</v>
      </c>
    </row>
    <row r="12548" spans="1:9" x14ac:dyDescent="0.35">
      <c r="A12548" t="s">
        <v>1257</v>
      </c>
      <c r="B12548" t="s">
        <v>207</v>
      </c>
      <c r="C12548" t="s">
        <v>379</v>
      </c>
      <c r="D12548" t="s">
        <v>1281</v>
      </c>
      <c r="E12548" t="s">
        <v>31</v>
      </c>
      <c r="F12548">
        <v>4739</v>
      </c>
      <c r="G12548">
        <v>1341</v>
      </c>
      <c r="H12548">
        <v>0.28297109094745726</v>
      </c>
      <c r="I12548" t="str">
        <f>VLOOKUP($B12548&amp;$E12548,'Employee List'!$A:$E,5,0)</f>
        <v>E-1282</v>
      </c>
    </row>
    <row r="12549" spans="1:9" x14ac:dyDescent="0.35">
      <c r="A12549" t="s">
        <v>1257</v>
      </c>
      <c r="B12549" t="s">
        <v>208</v>
      </c>
      <c r="C12549" t="s">
        <v>380</v>
      </c>
      <c r="D12549" t="s">
        <v>1274</v>
      </c>
      <c r="E12549" t="s">
        <v>29</v>
      </c>
      <c r="F12549">
        <v>26026</v>
      </c>
      <c r="G12549">
        <v>19753</v>
      </c>
      <c r="H12549">
        <v>0.75897179743333587</v>
      </c>
      <c r="I12549" t="str">
        <f>VLOOKUP($B12549&amp;$E12549,'Employee List'!$A:$E,5,0)</f>
        <v>E-1283</v>
      </c>
    </row>
    <row r="12550" spans="1:9" x14ac:dyDescent="0.35">
      <c r="A12550" t="s">
        <v>1257</v>
      </c>
      <c r="B12550" t="s">
        <v>208</v>
      </c>
      <c r="C12550" t="s">
        <v>380</v>
      </c>
      <c r="D12550" t="s">
        <v>1274</v>
      </c>
      <c r="E12550" t="s">
        <v>30</v>
      </c>
      <c r="F12550">
        <v>27069</v>
      </c>
      <c r="G12550">
        <v>14305</v>
      </c>
      <c r="H12550">
        <v>0.52846429494994274</v>
      </c>
      <c r="I12550" t="str">
        <f>VLOOKUP($B12550&amp;$E12550,'Employee List'!$A:$E,5,0)</f>
        <v>E-1283</v>
      </c>
    </row>
    <row r="12551" spans="1:9" x14ac:dyDescent="0.35">
      <c r="A12551" t="s">
        <v>1257</v>
      </c>
      <c r="B12551" t="s">
        <v>208</v>
      </c>
      <c r="C12551" t="s">
        <v>380</v>
      </c>
      <c r="D12551" t="s">
        <v>1274</v>
      </c>
      <c r="E12551" t="s">
        <v>31</v>
      </c>
      <c r="F12551">
        <v>25261</v>
      </c>
      <c r="G12551">
        <v>17606</v>
      </c>
      <c r="H12551">
        <v>0.69696369898262145</v>
      </c>
      <c r="I12551" t="str">
        <f>VLOOKUP($B12551&amp;$E12551,'Employee List'!$A:$E,5,0)</f>
        <v>E-1283</v>
      </c>
    </row>
    <row r="12552" spans="1:9" x14ac:dyDescent="0.35">
      <c r="A12552" t="s">
        <v>1257</v>
      </c>
      <c r="B12552" t="s">
        <v>208</v>
      </c>
      <c r="C12552" t="s">
        <v>380</v>
      </c>
      <c r="D12552" t="s">
        <v>1263</v>
      </c>
      <c r="E12552" t="s">
        <v>29</v>
      </c>
      <c r="F12552">
        <v>3801</v>
      </c>
      <c r="G12552">
        <v>4592</v>
      </c>
      <c r="H12552">
        <v>1.2081031307550645</v>
      </c>
      <c r="I12552" t="str">
        <f>VLOOKUP($B12552&amp;$E12552,'Employee List'!$A:$E,5,0)</f>
        <v>E-1283</v>
      </c>
    </row>
    <row r="12553" spans="1:9" x14ac:dyDescent="0.35">
      <c r="A12553" t="s">
        <v>1257</v>
      </c>
      <c r="B12553" t="s">
        <v>208</v>
      </c>
      <c r="C12553" t="s">
        <v>380</v>
      </c>
      <c r="D12553" t="s">
        <v>1263</v>
      </c>
      <c r="E12553" t="s">
        <v>30</v>
      </c>
      <c r="F12553">
        <v>1011</v>
      </c>
      <c r="G12553">
        <v>9249</v>
      </c>
      <c r="H12553">
        <v>9.1483679525222552</v>
      </c>
      <c r="I12553" t="str">
        <f>VLOOKUP($B12553&amp;$E12553,'Employee List'!$A:$E,5,0)</f>
        <v>E-1283</v>
      </c>
    </row>
    <row r="12554" spans="1:9" x14ac:dyDescent="0.35">
      <c r="A12554" t="s">
        <v>1257</v>
      </c>
      <c r="B12554" t="s">
        <v>208</v>
      </c>
      <c r="C12554" t="s">
        <v>380</v>
      </c>
      <c r="D12554" t="s">
        <v>1263</v>
      </c>
      <c r="E12554" t="s">
        <v>31</v>
      </c>
      <c r="F12554">
        <v>1322</v>
      </c>
      <c r="G12554">
        <v>4763</v>
      </c>
      <c r="H12554">
        <v>3.6028744326777611</v>
      </c>
      <c r="I12554" t="str">
        <f>VLOOKUP($B12554&amp;$E12554,'Employee List'!$A:$E,5,0)</f>
        <v>E-1283</v>
      </c>
    </row>
    <row r="12555" spans="1:9" x14ac:dyDescent="0.35">
      <c r="A12555" t="s">
        <v>1257</v>
      </c>
      <c r="B12555" t="s">
        <v>208</v>
      </c>
      <c r="C12555" t="s">
        <v>380</v>
      </c>
      <c r="D12555" t="s">
        <v>1264</v>
      </c>
      <c r="E12555" t="s">
        <v>29</v>
      </c>
      <c r="F12555">
        <v>5946</v>
      </c>
      <c r="G12555">
        <v>3741</v>
      </c>
      <c r="H12555">
        <v>0.62916246215943494</v>
      </c>
      <c r="I12555" t="str">
        <f>VLOOKUP($B12555&amp;$E12555,'Employee List'!$A:$E,5,0)</f>
        <v>E-1283</v>
      </c>
    </row>
    <row r="12556" spans="1:9" x14ac:dyDescent="0.35">
      <c r="A12556" t="s">
        <v>1257</v>
      </c>
      <c r="B12556" t="s">
        <v>208</v>
      </c>
      <c r="C12556" t="s">
        <v>380</v>
      </c>
      <c r="D12556" t="s">
        <v>1264</v>
      </c>
      <c r="E12556" t="s">
        <v>30</v>
      </c>
      <c r="F12556">
        <v>5873</v>
      </c>
      <c r="G12556">
        <v>2994</v>
      </c>
      <c r="H12556">
        <v>0.50979056700153247</v>
      </c>
      <c r="I12556" t="str">
        <f>VLOOKUP($B12556&amp;$E12556,'Employee List'!$A:$E,5,0)</f>
        <v>E-1283</v>
      </c>
    </row>
    <row r="12557" spans="1:9" x14ac:dyDescent="0.35">
      <c r="A12557" t="s">
        <v>1257</v>
      </c>
      <c r="B12557" t="s">
        <v>208</v>
      </c>
      <c r="C12557" t="s">
        <v>380</v>
      </c>
      <c r="D12557" t="s">
        <v>1264</v>
      </c>
      <c r="E12557" t="s">
        <v>31</v>
      </c>
      <c r="F12557">
        <v>8251</v>
      </c>
      <c r="G12557">
        <v>5594</v>
      </c>
      <c r="H12557">
        <v>0.67797842685735066</v>
      </c>
      <c r="I12557" t="str">
        <f>VLOOKUP($B12557&amp;$E12557,'Employee List'!$A:$E,5,0)</f>
        <v>E-1283</v>
      </c>
    </row>
    <row r="12558" spans="1:9" x14ac:dyDescent="0.35">
      <c r="A12558" t="s">
        <v>1257</v>
      </c>
      <c r="B12558" t="s">
        <v>208</v>
      </c>
      <c r="C12558" t="s">
        <v>380</v>
      </c>
      <c r="D12558" t="s">
        <v>1265</v>
      </c>
      <c r="E12558" t="s">
        <v>29</v>
      </c>
      <c r="F12558">
        <v>27879</v>
      </c>
      <c r="G12558">
        <v>20290</v>
      </c>
      <c r="H12558">
        <v>0.72778794074392916</v>
      </c>
      <c r="I12558" t="str">
        <f>VLOOKUP($B12558&amp;$E12558,'Employee List'!$A:$E,5,0)</f>
        <v>E-1283</v>
      </c>
    </row>
    <row r="12559" spans="1:9" x14ac:dyDescent="0.35">
      <c r="A12559" t="s">
        <v>1257</v>
      </c>
      <c r="B12559" t="s">
        <v>208</v>
      </c>
      <c r="C12559" t="s">
        <v>380</v>
      </c>
      <c r="D12559" t="s">
        <v>1265</v>
      </c>
      <c r="E12559" t="s">
        <v>30</v>
      </c>
      <c r="F12559">
        <v>31773</v>
      </c>
      <c r="G12559">
        <v>19131</v>
      </c>
      <c r="H12559">
        <v>0.6021150033046927</v>
      </c>
      <c r="I12559" t="str">
        <f>VLOOKUP($B12559&amp;$E12559,'Employee List'!$A:$E,5,0)</f>
        <v>E-1283</v>
      </c>
    </row>
    <row r="12560" spans="1:9" x14ac:dyDescent="0.35">
      <c r="A12560" t="s">
        <v>1257</v>
      </c>
      <c r="B12560" t="s">
        <v>208</v>
      </c>
      <c r="C12560" t="s">
        <v>380</v>
      </c>
      <c r="D12560" t="s">
        <v>1265</v>
      </c>
      <c r="E12560" t="s">
        <v>31</v>
      </c>
      <c r="F12560">
        <v>28702</v>
      </c>
      <c r="G12560">
        <v>11425</v>
      </c>
      <c r="H12560">
        <v>0.39805588460734442</v>
      </c>
      <c r="I12560" t="str">
        <f>VLOOKUP($B12560&amp;$E12560,'Employee List'!$A:$E,5,0)</f>
        <v>E-1283</v>
      </c>
    </row>
    <row r="12561" spans="1:9" x14ac:dyDescent="0.35">
      <c r="A12561" t="s">
        <v>1257</v>
      </c>
      <c r="B12561" t="s">
        <v>208</v>
      </c>
      <c r="C12561" t="s">
        <v>380</v>
      </c>
      <c r="D12561" t="s">
        <v>1260</v>
      </c>
      <c r="E12561" t="s">
        <v>29</v>
      </c>
      <c r="F12561">
        <v>114181</v>
      </c>
      <c r="G12561">
        <v>72352</v>
      </c>
      <c r="H12561">
        <v>0.6336605915169774</v>
      </c>
      <c r="I12561" t="str">
        <f>VLOOKUP($B12561&amp;$E12561,'Employee List'!$A:$E,5,0)</f>
        <v>E-1283</v>
      </c>
    </row>
    <row r="12562" spans="1:9" x14ac:dyDescent="0.35">
      <c r="A12562" t="s">
        <v>1257</v>
      </c>
      <c r="B12562" t="s">
        <v>208</v>
      </c>
      <c r="C12562" t="s">
        <v>380</v>
      </c>
      <c r="D12562" t="s">
        <v>1260</v>
      </c>
      <c r="E12562" t="s">
        <v>30</v>
      </c>
      <c r="F12562">
        <v>115321</v>
      </c>
      <c r="G12562">
        <v>73273</v>
      </c>
      <c r="H12562">
        <v>0.63538297447992997</v>
      </c>
      <c r="I12562" t="str">
        <f>VLOOKUP($B12562&amp;$E12562,'Employee List'!$A:$E,5,0)</f>
        <v>E-1283</v>
      </c>
    </row>
    <row r="12563" spans="1:9" x14ac:dyDescent="0.35">
      <c r="A12563" t="s">
        <v>1257</v>
      </c>
      <c r="B12563" t="s">
        <v>208</v>
      </c>
      <c r="C12563" t="s">
        <v>380</v>
      </c>
      <c r="D12563" t="s">
        <v>1260</v>
      </c>
      <c r="E12563" t="s">
        <v>31</v>
      </c>
      <c r="F12563">
        <v>131452</v>
      </c>
      <c r="G12563">
        <v>121736</v>
      </c>
      <c r="H12563">
        <v>0.92608708882329671</v>
      </c>
      <c r="I12563" t="str">
        <f>VLOOKUP($B12563&amp;$E12563,'Employee List'!$A:$E,5,0)</f>
        <v>E-1283</v>
      </c>
    </row>
    <row r="12564" spans="1:9" x14ac:dyDescent="0.35">
      <c r="A12564" t="s">
        <v>1257</v>
      </c>
      <c r="B12564" t="s">
        <v>208</v>
      </c>
      <c r="C12564" t="s">
        <v>380</v>
      </c>
      <c r="D12564" t="s">
        <v>1261</v>
      </c>
      <c r="E12564" t="s">
        <v>29</v>
      </c>
      <c r="F12564">
        <v>59700</v>
      </c>
      <c r="G12564">
        <v>57421</v>
      </c>
      <c r="H12564">
        <v>0.96182579564489112</v>
      </c>
      <c r="I12564" t="str">
        <f>VLOOKUP($B12564&amp;$E12564,'Employee List'!$A:$E,5,0)</f>
        <v>E-1283</v>
      </c>
    </row>
    <row r="12565" spans="1:9" x14ac:dyDescent="0.35">
      <c r="A12565" t="s">
        <v>1257</v>
      </c>
      <c r="B12565" t="s">
        <v>208</v>
      </c>
      <c r="C12565" t="s">
        <v>380</v>
      </c>
      <c r="D12565" t="s">
        <v>1261</v>
      </c>
      <c r="E12565" t="s">
        <v>30</v>
      </c>
      <c r="F12565">
        <v>58584</v>
      </c>
      <c r="G12565">
        <v>35201</v>
      </c>
      <c r="H12565">
        <v>0.6008637170558514</v>
      </c>
      <c r="I12565" t="str">
        <f>VLOOKUP($B12565&amp;$E12565,'Employee List'!$A:$E,5,0)</f>
        <v>E-1283</v>
      </c>
    </row>
    <row r="12566" spans="1:9" x14ac:dyDescent="0.35">
      <c r="A12566" t="s">
        <v>1257</v>
      </c>
      <c r="B12566" t="s">
        <v>208</v>
      </c>
      <c r="C12566" t="s">
        <v>380</v>
      </c>
      <c r="D12566" t="s">
        <v>1261</v>
      </c>
      <c r="E12566" t="s">
        <v>31</v>
      </c>
      <c r="F12566">
        <v>60831</v>
      </c>
      <c r="G12566">
        <v>31460</v>
      </c>
      <c r="H12566">
        <v>0.51717052160904797</v>
      </c>
      <c r="I12566" t="str">
        <f>VLOOKUP($B12566&amp;$E12566,'Employee List'!$A:$E,5,0)</f>
        <v>E-1283</v>
      </c>
    </row>
    <row r="12567" spans="1:9" x14ac:dyDescent="0.35">
      <c r="A12567" t="s">
        <v>1257</v>
      </c>
      <c r="B12567" t="s">
        <v>208</v>
      </c>
      <c r="C12567" t="s">
        <v>380</v>
      </c>
      <c r="D12567" t="s">
        <v>1266</v>
      </c>
      <c r="E12567" t="s">
        <v>29</v>
      </c>
      <c r="F12567">
        <v>84791</v>
      </c>
      <c r="G12567">
        <v>92159</v>
      </c>
      <c r="H12567">
        <v>1.0868960149072424</v>
      </c>
      <c r="I12567" t="str">
        <f>VLOOKUP($B12567&amp;$E12567,'Employee List'!$A:$E,5,0)</f>
        <v>E-1283</v>
      </c>
    </row>
    <row r="12568" spans="1:9" x14ac:dyDescent="0.35">
      <c r="A12568" t="s">
        <v>1257</v>
      </c>
      <c r="B12568" t="s">
        <v>208</v>
      </c>
      <c r="C12568" t="s">
        <v>380</v>
      </c>
      <c r="D12568" t="s">
        <v>1266</v>
      </c>
      <c r="E12568" t="s">
        <v>30</v>
      </c>
      <c r="F12568">
        <v>90319</v>
      </c>
      <c r="G12568">
        <v>86187</v>
      </c>
      <c r="H12568">
        <v>0.95425104352351109</v>
      </c>
      <c r="I12568" t="str">
        <f>VLOOKUP($B12568&amp;$E12568,'Employee List'!$A:$E,5,0)</f>
        <v>E-1283</v>
      </c>
    </row>
    <row r="12569" spans="1:9" x14ac:dyDescent="0.35">
      <c r="A12569" t="s">
        <v>1257</v>
      </c>
      <c r="B12569" t="s">
        <v>208</v>
      </c>
      <c r="C12569" t="s">
        <v>380</v>
      </c>
      <c r="D12569" t="s">
        <v>1266</v>
      </c>
      <c r="E12569" t="s">
        <v>31</v>
      </c>
      <c r="F12569">
        <v>91805</v>
      </c>
      <c r="G12569">
        <v>60722</v>
      </c>
      <c r="H12569">
        <v>0.66142366973476385</v>
      </c>
      <c r="I12569" t="str">
        <f>VLOOKUP($B12569&amp;$E12569,'Employee List'!$A:$E,5,0)</f>
        <v>E-1283</v>
      </c>
    </row>
    <row r="12570" spans="1:9" x14ac:dyDescent="0.35">
      <c r="A12570" t="s">
        <v>1257</v>
      </c>
      <c r="B12570" t="s">
        <v>208</v>
      </c>
      <c r="C12570" t="s">
        <v>380</v>
      </c>
      <c r="D12570" t="s">
        <v>1267</v>
      </c>
      <c r="E12570" t="s">
        <v>29</v>
      </c>
      <c r="F12570">
        <v>48897</v>
      </c>
      <c r="G12570">
        <v>38216</v>
      </c>
      <c r="H12570">
        <v>0.78156124097592894</v>
      </c>
      <c r="I12570" t="str">
        <f>VLOOKUP($B12570&amp;$E12570,'Employee List'!$A:$E,5,0)</f>
        <v>E-1283</v>
      </c>
    </row>
    <row r="12571" spans="1:9" x14ac:dyDescent="0.35">
      <c r="A12571" t="s">
        <v>1257</v>
      </c>
      <c r="B12571" t="s">
        <v>208</v>
      </c>
      <c r="C12571" t="s">
        <v>380</v>
      </c>
      <c r="D12571" t="s">
        <v>1267</v>
      </c>
      <c r="E12571" t="s">
        <v>30</v>
      </c>
      <c r="F12571">
        <v>50811</v>
      </c>
      <c r="G12571">
        <v>34032</v>
      </c>
      <c r="H12571">
        <v>0.66977622955659211</v>
      </c>
      <c r="I12571" t="str">
        <f>VLOOKUP($B12571&amp;$E12571,'Employee List'!$A:$E,5,0)</f>
        <v>E-1283</v>
      </c>
    </row>
    <row r="12572" spans="1:9" x14ac:dyDescent="0.35">
      <c r="A12572" t="s">
        <v>1257</v>
      </c>
      <c r="B12572" t="s">
        <v>208</v>
      </c>
      <c r="C12572" t="s">
        <v>380</v>
      </c>
      <c r="D12572" t="s">
        <v>1267</v>
      </c>
      <c r="E12572" t="s">
        <v>31</v>
      </c>
      <c r="F12572">
        <v>49134</v>
      </c>
      <c r="G12572">
        <v>40907</v>
      </c>
      <c r="H12572">
        <v>0.83255993812838358</v>
      </c>
      <c r="I12572" t="str">
        <f>VLOOKUP($B12572&amp;$E12572,'Employee List'!$A:$E,5,0)</f>
        <v>E-1283</v>
      </c>
    </row>
    <row r="12573" spans="1:9" x14ac:dyDescent="0.35">
      <c r="A12573" t="s">
        <v>1257</v>
      </c>
      <c r="B12573" t="s">
        <v>208</v>
      </c>
      <c r="C12573" t="s">
        <v>380</v>
      </c>
      <c r="D12573" t="s">
        <v>1268</v>
      </c>
      <c r="E12573" t="s">
        <v>29</v>
      </c>
      <c r="F12573">
        <v>13195</v>
      </c>
      <c r="G12573">
        <v>8957</v>
      </c>
      <c r="H12573">
        <v>0.67881773399014778</v>
      </c>
      <c r="I12573" t="str">
        <f>VLOOKUP($B12573&amp;$E12573,'Employee List'!$A:$E,5,0)</f>
        <v>E-1283</v>
      </c>
    </row>
    <row r="12574" spans="1:9" x14ac:dyDescent="0.35">
      <c r="A12574" t="s">
        <v>1257</v>
      </c>
      <c r="B12574" t="s">
        <v>208</v>
      </c>
      <c r="C12574" t="s">
        <v>380</v>
      </c>
      <c r="D12574" t="s">
        <v>1268</v>
      </c>
      <c r="E12574" t="s">
        <v>30</v>
      </c>
      <c r="F12574">
        <v>11794</v>
      </c>
      <c r="G12574">
        <v>5786</v>
      </c>
      <c r="H12574">
        <v>0.49058843479735459</v>
      </c>
      <c r="I12574" t="str">
        <f>VLOOKUP($B12574&amp;$E12574,'Employee List'!$A:$E,5,0)</f>
        <v>E-1283</v>
      </c>
    </row>
    <row r="12575" spans="1:9" x14ac:dyDescent="0.35">
      <c r="A12575" t="s">
        <v>1257</v>
      </c>
      <c r="B12575" t="s">
        <v>208</v>
      </c>
      <c r="C12575" t="s">
        <v>380</v>
      </c>
      <c r="D12575" t="s">
        <v>1268</v>
      </c>
      <c r="E12575" t="s">
        <v>31</v>
      </c>
      <c r="F12575">
        <v>11441</v>
      </c>
      <c r="G12575">
        <v>9557</v>
      </c>
      <c r="H12575">
        <v>0.83532907962590686</v>
      </c>
      <c r="I12575" t="str">
        <f>VLOOKUP($B12575&amp;$E12575,'Employee List'!$A:$E,5,0)</f>
        <v>E-1283</v>
      </c>
    </row>
    <row r="12576" spans="1:9" x14ac:dyDescent="0.35">
      <c r="A12576" t="s">
        <v>1257</v>
      </c>
      <c r="B12576" t="s">
        <v>208</v>
      </c>
      <c r="C12576" t="s">
        <v>380</v>
      </c>
      <c r="D12576" t="s">
        <v>1269</v>
      </c>
      <c r="E12576" t="s">
        <v>29</v>
      </c>
      <c r="F12576">
        <v>24404</v>
      </c>
      <c r="G12576">
        <v>59925</v>
      </c>
      <c r="H12576">
        <v>2.4555400753974759</v>
      </c>
      <c r="I12576" t="str">
        <f>VLOOKUP($B12576&amp;$E12576,'Employee List'!$A:$E,5,0)</f>
        <v>E-1283</v>
      </c>
    </row>
    <row r="12577" spans="1:9" x14ac:dyDescent="0.35">
      <c r="A12577" t="s">
        <v>1257</v>
      </c>
      <c r="B12577" t="s">
        <v>208</v>
      </c>
      <c r="C12577" t="s">
        <v>380</v>
      </c>
      <c r="D12577" t="s">
        <v>1269</v>
      </c>
      <c r="E12577" t="s">
        <v>30</v>
      </c>
      <c r="F12577">
        <v>26351</v>
      </c>
      <c r="G12577">
        <v>33717</v>
      </c>
      <c r="H12577">
        <v>1.2795339835300368</v>
      </c>
      <c r="I12577" t="str">
        <f>VLOOKUP($B12577&amp;$E12577,'Employee List'!$A:$E,5,0)</f>
        <v>E-1283</v>
      </c>
    </row>
    <row r="12578" spans="1:9" x14ac:dyDescent="0.35">
      <c r="A12578" t="s">
        <v>1257</v>
      </c>
      <c r="B12578" t="s">
        <v>208</v>
      </c>
      <c r="C12578" t="s">
        <v>380</v>
      </c>
      <c r="D12578" t="s">
        <v>1269</v>
      </c>
      <c r="E12578" t="s">
        <v>31</v>
      </c>
      <c r="F12578">
        <v>20524</v>
      </c>
      <c r="G12578">
        <v>28766</v>
      </c>
      <c r="H12578">
        <v>1.4015786396413954</v>
      </c>
      <c r="I12578" t="str">
        <f>VLOOKUP($B12578&amp;$E12578,'Employee List'!$A:$E,5,0)</f>
        <v>E-1283</v>
      </c>
    </row>
    <row r="12579" spans="1:9" x14ac:dyDescent="0.35">
      <c r="A12579" t="s">
        <v>1257</v>
      </c>
      <c r="B12579" t="s">
        <v>208</v>
      </c>
      <c r="C12579" t="s">
        <v>380</v>
      </c>
      <c r="D12579" t="s">
        <v>1270</v>
      </c>
      <c r="E12579" t="s">
        <v>29</v>
      </c>
      <c r="F12579">
        <v>3993</v>
      </c>
      <c r="G12579">
        <v>7677</v>
      </c>
      <c r="H12579">
        <v>1.9226145755071375</v>
      </c>
      <c r="I12579" t="str">
        <f>VLOOKUP($B12579&amp;$E12579,'Employee List'!$A:$E,5,0)</f>
        <v>E-1283</v>
      </c>
    </row>
    <row r="12580" spans="1:9" x14ac:dyDescent="0.35">
      <c r="A12580" t="s">
        <v>1257</v>
      </c>
      <c r="B12580" t="s">
        <v>208</v>
      </c>
      <c r="C12580" t="s">
        <v>380</v>
      </c>
      <c r="D12580" t="s">
        <v>1270</v>
      </c>
      <c r="E12580" t="s">
        <v>30</v>
      </c>
      <c r="F12580">
        <v>4835</v>
      </c>
      <c r="G12580">
        <v>2584</v>
      </c>
      <c r="H12580">
        <v>0.53443640124095138</v>
      </c>
      <c r="I12580" t="str">
        <f>VLOOKUP($B12580&amp;$E12580,'Employee List'!$A:$E,5,0)</f>
        <v>E-1283</v>
      </c>
    </row>
    <row r="12581" spans="1:9" x14ac:dyDescent="0.35">
      <c r="A12581" t="s">
        <v>1257</v>
      </c>
      <c r="B12581" t="s">
        <v>208</v>
      </c>
      <c r="C12581" t="s">
        <v>380</v>
      </c>
      <c r="D12581" t="s">
        <v>1270</v>
      </c>
      <c r="E12581" t="s">
        <v>31</v>
      </c>
      <c r="F12581">
        <v>4415</v>
      </c>
      <c r="G12581">
        <v>7253</v>
      </c>
      <c r="H12581">
        <v>1.6428086070215175</v>
      </c>
      <c r="I12581" t="str">
        <f>VLOOKUP($B12581&amp;$E12581,'Employee List'!$A:$E,5,0)</f>
        <v>E-1283</v>
      </c>
    </row>
    <row r="12582" spans="1:9" x14ac:dyDescent="0.35">
      <c r="A12582" t="s">
        <v>1257</v>
      </c>
      <c r="B12582" t="s">
        <v>208</v>
      </c>
      <c r="C12582" t="s">
        <v>380</v>
      </c>
      <c r="D12582" t="s">
        <v>1271</v>
      </c>
      <c r="E12582" t="s">
        <v>29</v>
      </c>
      <c r="F12582">
        <v>18194</v>
      </c>
      <c r="G12582">
        <v>18109</v>
      </c>
      <c r="H12582">
        <v>0.99532813015279764</v>
      </c>
      <c r="I12582" t="str">
        <f>VLOOKUP($B12582&amp;$E12582,'Employee List'!$A:$E,5,0)</f>
        <v>E-1283</v>
      </c>
    </row>
    <row r="12583" spans="1:9" x14ac:dyDescent="0.35">
      <c r="A12583" t="s">
        <v>1257</v>
      </c>
      <c r="B12583" t="s">
        <v>208</v>
      </c>
      <c r="C12583" t="s">
        <v>380</v>
      </c>
      <c r="D12583" t="s">
        <v>1271</v>
      </c>
      <c r="E12583" t="s">
        <v>30</v>
      </c>
      <c r="F12583">
        <v>18446</v>
      </c>
      <c r="G12583">
        <v>14840</v>
      </c>
      <c r="H12583">
        <v>0.80451046297300233</v>
      </c>
      <c r="I12583" t="str">
        <f>VLOOKUP($B12583&amp;$E12583,'Employee List'!$A:$E,5,0)</f>
        <v>E-1283</v>
      </c>
    </row>
    <row r="12584" spans="1:9" x14ac:dyDescent="0.35">
      <c r="A12584" t="s">
        <v>1257</v>
      </c>
      <c r="B12584" t="s">
        <v>208</v>
      </c>
      <c r="C12584" t="s">
        <v>380</v>
      </c>
      <c r="D12584" t="s">
        <v>1271</v>
      </c>
      <c r="E12584" t="s">
        <v>31</v>
      </c>
      <c r="F12584">
        <v>17731</v>
      </c>
      <c r="G12584">
        <v>16860</v>
      </c>
      <c r="H12584">
        <v>0.95087699509333934</v>
      </c>
      <c r="I12584" t="str">
        <f>VLOOKUP($B12584&amp;$E12584,'Employee List'!$A:$E,5,0)</f>
        <v>E-1283</v>
      </c>
    </row>
    <row r="12585" spans="1:9" x14ac:dyDescent="0.35">
      <c r="A12585" t="s">
        <v>1257</v>
      </c>
      <c r="B12585" t="s">
        <v>208</v>
      </c>
      <c r="C12585" t="s">
        <v>380</v>
      </c>
      <c r="D12585" t="s">
        <v>1258</v>
      </c>
      <c r="E12585" t="s">
        <v>29</v>
      </c>
      <c r="F12585">
        <v>224300</v>
      </c>
      <c r="G12585">
        <v>229816</v>
      </c>
      <c r="H12585">
        <v>1.0245920641997326</v>
      </c>
      <c r="I12585" t="str">
        <f>VLOOKUP($B12585&amp;$E12585,'Employee List'!$A:$E,5,0)</f>
        <v>E-1283</v>
      </c>
    </row>
    <row r="12586" spans="1:9" x14ac:dyDescent="0.35">
      <c r="A12586" t="s">
        <v>1257</v>
      </c>
      <c r="B12586" t="s">
        <v>208</v>
      </c>
      <c r="C12586" t="s">
        <v>380</v>
      </c>
      <c r="D12586" t="s">
        <v>1258</v>
      </c>
      <c r="E12586" t="s">
        <v>30</v>
      </c>
      <c r="F12586">
        <v>217976</v>
      </c>
      <c r="G12586">
        <v>173244</v>
      </c>
      <c r="H12586">
        <v>0.79478474694461776</v>
      </c>
      <c r="I12586" t="str">
        <f>VLOOKUP($B12586&amp;$E12586,'Employee List'!$A:$E,5,0)</f>
        <v>E-1283</v>
      </c>
    </row>
    <row r="12587" spans="1:9" x14ac:dyDescent="0.35">
      <c r="A12587" t="s">
        <v>1257</v>
      </c>
      <c r="B12587" t="s">
        <v>208</v>
      </c>
      <c r="C12587" t="s">
        <v>380</v>
      </c>
      <c r="D12587" t="s">
        <v>1258</v>
      </c>
      <c r="E12587" t="s">
        <v>31</v>
      </c>
      <c r="F12587">
        <v>209821</v>
      </c>
      <c r="G12587">
        <v>138689</v>
      </c>
      <c r="H12587">
        <v>0.66098722244198627</v>
      </c>
      <c r="I12587" t="str">
        <f>VLOOKUP($B12587&amp;$E12587,'Employee List'!$A:$E,5,0)</f>
        <v>E-1283</v>
      </c>
    </row>
    <row r="12588" spans="1:9" x14ac:dyDescent="0.35">
      <c r="A12588" t="s">
        <v>1257</v>
      </c>
      <c r="B12588" t="s">
        <v>208</v>
      </c>
      <c r="C12588" t="s">
        <v>380</v>
      </c>
      <c r="D12588" t="s">
        <v>1272</v>
      </c>
      <c r="E12588" t="s">
        <v>29</v>
      </c>
      <c r="F12588">
        <v>16993</v>
      </c>
      <c r="G12588">
        <v>5577</v>
      </c>
      <c r="H12588">
        <v>0.32819396221973751</v>
      </c>
      <c r="I12588" t="str">
        <f>VLOOKUP($B12588&amp;$E12588,'Employee List'!$A:$E,5,0)</f>
        <v>E-1283</v>
      </c>
    </row>
    <row r="12589" spans="1:9" x14ac:dyDescent="0.35">
      <c r="A12589" t="s">
        <v>1257</v>
      </c>
      <c r="B12589" t="s">
        <v>208</v>
      </c>
      <c r="C12589" t="s">
        <v>380</v>
      </c>
      <c r="D12589" t="s">
        <v>1272</v>
      </c>
      <c r="E12589" t="s">
        <v>30</v>
      </c>
      <c r="F12589">
        <v>17761</v>
      </c>
      <c r="G12589">
        <v>10714</v>
      </c>
      <c r="H12589">
        <v>0.60323180001126064</v>
      </c>
      <c r="I12589" t="str">
        <f>VLOOKUP($B12589&amp;$E12589,'Employee List'!$A:$E,5,0)</f>
        <v>E-1283</v>
      </c>
    </row>
    <row r="12590" spans="1:9" x14ac:dyDescent="0.35">
      <c r="A12590" t="s">
        <v>1257</v>
      </c>
      <c r="B12590" t="s">
        <v>208</v>
      </c>
      <c r="C12590" t="s">
        <v>380</v>
      </c>
      <c r="D12590" t="s">
        <v>1272</v>
      </c>
      <c r="E12590" t="s">
        <v>31</v>
      </c>
      <c r="F12590">
        <v>20339</v>
      </c>
      <c r="G12590">
        <v>7361</v>
      </c>
      <c r="H12590">
        <v>0.36191553173705687</v>
      </c>
      <c r="I12590" t="str">
        <f>VLOOKUP($B12590&amp;$E12590,'Employee List'!$A:$E,5,0)</f>
        <v>E-1283</v>
      </c>
    </row>
    <row r="12591" spans="1:9" x14ac:dyDescent="0.35">
      <c r="A12591" t="s">
        <v>1257</v>
      </c>
      <c r="B12591" t="s">
        <v>208</v>
      </c>
      <c r="C12591" t="s">
        <v>380</v>
      </c>
      <c r="D12591" t="s">
        <v>1259</v>
      </c>
      <c r="E12591" t="s">
        <v>29</v>
      </c>
      <c r="F12591">
        <v>21010</v>
      </c>
      <c r="G12591">
        <v>27694</v>
      </c>
      <c r="H12591">
        <v>1.3181342217991432</v>
      </c>
      <c r="I12591" t="str">
        <f>VLOOKUP($B12591&amp;$E12591,'Employee List'!$A:$E,5,0)</f>
        <v>E-1283</v>
      </c>
    </row>
    <row r="12592" spans="1:9" x14ac:dyDescent="0.35">
      <c r="A12592" t="s">
        <v>1257</v>
      </c>
      <c r="B12592" t="s">
        <v>208</v>
      </c>
      <c r="C12592" t="s">
        <v>380</v>
      </c>
      <c r="D12592" t="s">
        <v>1259</v>
      </c>
      <c r="E12592" t="s">
        <v>30</v>
      </c>
      <c r="F12592">
        <v>20684</v>
      </c>
      <c r="G12592">
        <v>23954</v>
      </c>
      <c r="H12592">
        <v>1.1580932121446528</v>
      </c>
      <c r="I12592" t="str">
        <f>VLOOKUP($B12592&amp;$E12592,'Employee List'!$A:$E,5,0)</f>
        <v>E-1283</v>
      </c>
    </row>
    <row r="12593" spans="1:9" x14ac:dyDescent="0.35">
      <c r="A12593" t="s">
        <v>1257</v>
      </c>
      <c r="B12593" t="s">
        <v>208</v>
      </c>
      <c r="C12593" t="s">
        <v>380</v>
      </c>
      <c r="D12593" t="s">
        <v>1259</v>
      </c>
      <c r="E12593" t="s">
        <v>31</v>
      </c>
      <c r="F12593">
        <v>22111</v>
      </c>
      <c r="G12593">
        <v>18933</v>
      </c>
      <c r="H12593">
        <v>0.85627063452580165</v>
      </c>
      <c r="I12593" t="str">
        <f>VLOOKUP($B12593&amp;$E12593,'Employee List'!$A:$E,5,0)</f>
        <v>E-1283</v>
      </c>
    </row>
    <row r="12594" spans="1:9" x14ac:dyDescent="0.35">
      <c r="A12594" t="s">
        <v>1257</v>
      </c>
      <c r="B12594" t="s">
        <v>208</v>
      </c>
      <c r="C12594" t="s">
        <v>380</v>
      </c>
      <c r="D12594" t="s">
        <v>1273</v>
      </c>
      <c r="E12594" t="s">
        <v>29</v>
      </c>
      <c r="F12594">
        <v>4161</v>
      </c>
      <c r="G12594">
        <v>5176</v>
      </c>
      <c r="H12594">
        <v>1.2439317471761595</v>
      </c>
      <c r="I12594" t="str">
        <f>VLOOKUP($B12594&amp;$E12594,'Employee List'!$A:$E,5,0)</f>
        <v>E-1283</v>
      </c>
    </row>
    <row r="12595" spans="1:9" x14ac:dyDescent="0.35">
      <c r="A12595" t="s">
        <v>1257</v>
      </c>
      <c r="B12595" t="s">
        <v>208</v>
      </c>
      <c r="C12595" t="s">
        <v>380</v>
      </c>
      <c r="D12595" t="s">
        <v>1273</v>
      </c>
      <c r="E12595" t="s">
        <v>30</v>
      </c>
      <c r="F12595">
        <v>5203</v>
      </c>
      <c r="G12595">
        <v>6834</v>
      </c>
      <c r="H12595">
        <v>1.3134729963482605</v>
      </c>
      <c r="I12595" t="str">
        <f>VLOOKUP($B12595&amp;$E12595,'Employee List'!$A:$E,5,0)</f>
        <v>E-1283</v>
      </c>
    </row>
    <row r="12596" spans="1:9" x14ac:dyDescent="0.35">
      <c r="A12596" t="s">
        <v>1257</v>
      </c>
      <c r="B12596" t="s">
        <v>208</v>
      </c>
      <c r="C12596" t="s">
        <v>380</v>
      </c>
      <c r="D12596" t="s">
        <v>1273</v>
      </c>
      <c r="E12596" t="s">
        <v>31</v>
      </c>
      <c r="F12596">
        <v>5237</v>
      </c>
      <c r="G12596">
        <v>3929</v>
      </c>
      <c r="H12596">
        <v>0.75023868627076573</v>
      </c>
      <c r="I12596" t="str">
        <f>VLOOKUP($B12596&amp;$E12596,'Employee List'!$A:$E,5,0)</f>
        <v>E-1283</v>
      </c>
    </row>
    <row r="12597" spans="1:9" x14ac:dyDescent="0.35">
      <c r="A12597" t="s">
        <v>1257</v>
      </c>
      <c r="B12597" t="s">
        <v>208</v>
      </c>
      <c r="C12597" t="s">
        <v>380</v>
      </c>
      <c r="D12597" t="s">
        <v>1275</v>
      </c>
      <c r="E12597" t="s">
        <v>29</v>
      </c>
      <c r="F12597">
        <v>2266</v>
      </c>
      <c r="G12597">
        <v>4997</v>
      </c>
      <c r="H12597">
        <v>2.2052074139452782</v>
      </c>
      <c r="I12597" t="str">
        <f>VLOOKUP($B12597&amp;$E12597,'Employee List'!$A:$E,5,0)</f>
        <v>E-1283</v>
      </c>
    </row>
    <row r="12598" spans="1:9" x14ac:dyDescent="0.35">
      <c r="A12598" t="s">
        <v>1257</v>
      </c>
      <c r="B12598" t="s">
        <v>208</v>
      </c>
      <c r="C12598" t="s">
        <v>380</v>
      </c>
      <c r="D12598" t="s">
        <v>1275</v>
      </c>
      <c r="E12598" t="s">
        <v>30</v>
      </c>
      <c r="F12598">
        <v>2390</v>
      </c>
      <c r="G12598">
        <v>4414</v>
      </c>
      <c r="H12598">
        <v>1.8468619246861924</v>
      </c>
      <c r="I12598" t="str">
        <f>VLOOKUP($B12598&amp;$E12598,'Employee List'!$A:$E,5,0)</f>
        <v>E-1283</v>
      </c>
    </row>
    <row r="12599" spans="1:9" x14ac:dyDescent="0.35">
      <c r="A12599" t="s">
        <v>1257</v>
      </c>
      <c r="B12599" t="s">
        <v>208</v>
      </c>
      <c r="C12599" t="s">
        <v>380</v>
      </c>
      <c r="D12599" t="s">
        <v>1275</v>
      </c>
      <c r="E12599" t="s">
        <v>31</v>
      </c>
      <c r="F12599">
        <v>4663</v>
      </c>
      <c r="G12599">
        <v>3690</v>
      </c>
      <c r="H12599">
        <v>0.79133604975337768</v>
      </c>
      <c r="I12599" t="str">
        <f>VLOOKUP($B12599&amp;$E12599,'Employee List'!$A:$E,5,0)</f>
        <v>E-1283</v>
      </c>
    </row>
    <row r="12600" spans="1:9" x14ac:dyDescent="0.35">
      <c r="A12600" t="s">
        <v>1257</v>
      </c>
      <c r="B12600" t="s">
        <v>208</v>
      </c>
      <c r="C12600" t="s">
        <v>380</v>
      </c>
      <c r="D12600" t="s">
        <v>1276</v>
      </c>
      <c r="E12600" t="s">
        <v>29</v>
      </c>
      <c r="F12600">
        <v>6845</v>
      </c>
      <c r="G12600">
        <v>3673</v>
      </c>
      <c r="H12600">
        <v>0.53659605551497447</v>
      </c>
      <c r="I12600" t="str">
        <f>VLOOKUP($B12600&amp;$E12600,'Employee List'!$A:$E,5,0)</f>
        <v>E-1283</v>
      </c>
    </row>
    <row r="12601" spans="1:9" x14ac:dyDescent="0.35">
      <c r="A12601" t="s">
        <v>1257</v>
      </c>
      <c r="B12601" t="s">
        <v>208</v>
      </c>
      <c r="C12601" t="s">
        <v>380</v>
      </c>
      <c r="D12601" t="s">
        <v>1276</v>
      </c>
      <c r="E12601" t="s">
        <v>30</v>
      </c>
      <c r="F12601">
        <v>7296</v>
      </c>
      <c r="G12601">
        <v>5735</v>
      </c>
      <c r="H12601">
        <v>0.78604714912280704</v>
      </c>
      <c r="I12601" t="str">
        <f>VLOOKUP($B12601&amp;$E12601,'Employee List'!$A:$E,5,0)</f>
        <v>E-1283</v>
      </c>
    </row>
    <row r="12602" spans="1:9" x14ac:dyDescent="0.35">
      <c r="A12602" t="s">
        <v>1257</v>
      </c>
      <c r="B12602" t="s">
        <v>208</v>
      </c>
      <c r="C12602" t="s">
        <v>380</v>
      </c>
      <c r="D12602" t="s">
        <v>1276</v>
      </c>
      <c r="E12602" t="s">
        <v>31</v>
      </c>
      <c r="F12602">
        <v>8178</v>
      </c>
      <c r="G12602">
        <v>1927</v>
      </c>
      <c r="H12602">
        <v>0.23563218390804597</v>
      </c>
      <c r="I12602" t="str">
        <f>VLOOKUP($B12602&amp;$E12602,'Employee List'!$A:$E,5,0)</f>
        <v>E-1283</v>
      </c>
    </row>
    <row r="12603" spans="1:9" x14ac:dyDescent="0.35">
      <c r="A12603" t="s">
        <v>1257</v>
      </c>
      <c r="B12603" t="s">
        <v>208</v>
      </c>
      <c r="C12603" t="s">
        <v>380</v>
      </c>
      <c r="D12603" t="s">
        <v>1277</v>
      </c>
      <c r="E12603" t="s">
        <v>29</v>
      </c>
      <c r="F12603">
        <v>9406</v>
      </c>
      <c r="G12603">
        <v>7494</v>
      </c>
      <c r="H12603">
        <v>0.79672549436529871</v>
      </c>
      <c r="I12603" t="str">
        <f>VLOOKUP($B12603&amp;$E12603,'Employee List'!$A:$E,5,0)</f>
        <v>E-1283</v>
      </c>
    </row>
    <row r="12604" spans="1:9" x14ac:dyDescent="0.35">
      <c r="A12604" t="s">
        <v>1257</v>
      </c>
      <c r="B12604" t="s">
        <v>208</v>
      </c>
      <c r="C12604" t="s">
        <v>380</v>
      </c>
      <c r="D12604" t="s">
        <v>1277</v>
      </c>
      <c r="E12604" t="s">
        <v>30</v>
      </c>
      <c r="F12604">
        <v>10966</v>
      </c>
      <c r="G12604">
        <v>7219</v>
      </c>
      <c r="H12604">
        <v>0.65830749589640702</v>
      </c>
      <c r="I12604" t="str">
        <f>VLOOKUP($B12604&amp;$E12604,'Employee List'!$A:$E,5,0)</f>
        <v>E-1283</v>
      </c>
    </row>
    <row r="12605" spans="1:9" x14ac:dyDescent="0.35">
      <c r="A12605" t="s">
        <v>1257</v>
      </c>
      <c r="B12605" t="s">
        <v>208</v>
      </c>
      <c r="C12605" t="s">
        <v>380</v>
      </c>
      <c r="D12605" t="s">
        <v>1277</v>
      </c>
      <c r="E12605" t="s">
        <v>31</v>
      </c>
      <c r="F12605">
        <v>10721</v>
      </c>
      <c r="G12605">
        <v>4212</v>
      </c>
      <c r="H12605">
        <v>0.39287379908590614</v>
      </c>
      <c r="I12605" t="str">
        <f>VLOOKUP($B12605&amp;$E12605,'Employee List'!$A:$E,5,0)</f>
        <v>E-1283</v>
      </c>
    </row>
    <row r="12606" spans="1:9" x14ac:dyDescent="0.35">
      <c r="A12606" t="s">
        <v>1257</v>
      </c>
      <c r="B12606" t="s">
        <v>208</v>
      </c>
      <c r="C12606" t="s">
        <v>380</v>
      </c>
      <c r="D12606" t="s">
        <v>1278</v>
      </c>
      <c r="E12606" t="s">
        <v>29</v>
      </c>
      <c r="F12606">
        <v>44017</v>
      </c>
      <c r="G12606">
        <v>39777</v>
      </c>
      <c r="H12606">
        <v>0.90367358066201697</v>
      </c>
      <c r="I12606" t="str">
        <f>VLOOKUP($B12606&amp;$E12606,'Employee List'!$A:$E,5,0)</f>
        <v>E-1283</v>
      </c>
    </row>
    <row r="12607" spans="1:9" x14ac:dyDescent="0.35">
      <c r="A12607" t="s">
        <v>1257</v>
      </c>
      <c r="B12607" t="s">
        <v>208</v>
      </c>
      <c r="C12607" t="s">
        <v>380</v>
      </c>
      <c r="D12607" t="s">
        <v>1278</v>
      </c>
      <c r="E12607" t="s">
        <v>30</v>
      </c>
      <c r="F12607">
        <v>44202</v>
      </c>
      <c r="G12607">
        <v>28591</v>
      </c>
      <c r="H12607">
        <v>0.64682593547803269</v>
      </c>
      <c r="I12607" t="str">
        <f>VLOOKUP($B12607&amp;$E12607,'Employee List'!$A:$E,5,0)</f>
        <v>E-1283</v>
      </c>
    </row>
    <row r="12608" spans="1:9" x14ac:dyDescent="0.35">
      <c r="A12608" t="s">
        <v>1257</v>
      </c>
      <c r="B12608" t="s">
        <v>208</v>
      </c>
      <c r="C12608" t="s">
        <v>380</v>
      </c>
      <c r="D12608" t="s">
        <v>1278</v>
      </c>
      <c r="E12608" t="s">
        <v>31</v>
      </c>
      <c r="F12608">
        <v>41898</v>
      </c>
      <c r="G12608">
        <v>27900</v>
      </c>
      <c r="H12608">
        <v>0.66590290706000288</v>
      </c>
      <c r="I12608" t="str">
        <f>VLOOKUP($B12608&amp;$E12608,'Employee List'!$A:$E,5,0)</f>
        <v>E-1283</v>
      </c>
    </row>
    <row r="12609" spans="1:9" x14ac:dyDescent="0.35">
      <c r="A12609" t="s">
        <v>1257</v>
      </c>
      <c r="B12609" t="s">
        <v>208</v>
      </c>
      <c r="C12609" t="s">
        <v>380</v>
      </c>
      <c r="D12609" t="s">
        <v>1279</v>
      </c>
      <c r="E12609" t="s">
        <v>29</v>
      </c>
      <c r="F12609">
        <v>4551</v>
      </c>
      <c r="G12609">
        <v>5181</v>
      </c>
      <c r="H12609">
        <v>1.1384311140408701</v>
      </c>
      <c r="I12609" t="str">
        <f>VLOOKUP($B12609&amp;$E12609,'Employee List'!$A:$E,5,0)</f>
        <v>E-1283</v>
      </c>
    </row>
    <row r="12610" spans="1:9" x14ac:dyDescent="0.35">
      <c r="A12610" t="s">
        <v>1257</v>
      </c>
      <c r="B12610" t="s">
        <v>208</v>
      </c>
      <c r="C12610" t="s">
        <v>380</v>
      </c>
      <c r="D12610" t="s">
        <v>1279</v>
      </c>
      <c r="E12610" t="s">
        <v>30</v>
      </c>
      <c r="F12610">
        <v>2333</v>
      </c>
      <c r="G12610">
        <v>4051</v>
      </c>
      <c r="H12610">
        <v>1.7363909129875696</v>
      </c>
      <c r="I12610" t="str">
        <f>VLOOKUP($B12610&amp;$E12610,'Employee List'!$A:$E,5,0)</f>
        <v>E-1283</v>
      </c>
    </row>
    <row r="12611" spans="1:9" x14ac:dyDescent="0.35">
      <c r="A12611" t="s">
        <v>1257</v>
      </c>
      <c r="B12611" t="s">
        <v>208</v>
      </c>
      <c r="C12611" t="s">
        <v>380</v>
      </c>
      <c r="D12611" t="s">
        <v>1279</v>
      </c>
      <c r="E12611" t="s">
        <v>31</v>
      </c>
      <c r="F12611">
        <v>2457</v>
      </c>
      <c r="G12611">
        <v>2720</v>
      </c>
      <c r="H12611">
        <v>1.107041107041107</v>
      </c>
      <c r="I12611" t="str">
        <f>VLOOKUP($B12611&amp;$E12611,'Employee List'!$A:$E,5,0)</f>
        <v>E-1283</v>
      </c>
    </row>
    <row r="12612" spans="1:9" x14ac:dyDescent="0.35">
      <c r="A12612" t="s">
        <v>1257</v>
      </c>
      <c r="B12612" t="s">
        <v>208</v>
      </c>
      <c r="C12612" t="s">
        <v>380</v>
      </c>
      <c r="D12612" t="s">
        <v>1280</v>
      </c>
      <c r="E12612" t="s">
        <v>29</v>
      </c>
      <c r="F12612">
        <v>1331</v>
      </c>
      <c r="G12612">
        <v>4287</v>
      </c>
      <c r="H12612">
        <v>3.220886551465064</v>
      </c>
      <c r="I12612" t="str">
        <f>VLOOKUP($B12612&amp;$E12612,'Employee List'!$A:$E,5,0)</f>
        <v>E-1283</v>
      </c>
    </row>
    <row r="12613" spans="1:9" x14ac:dyDescent="0.35">
      <c r="A12613" t="s">
        <v>1257</v>
      </c>
      <c r="B12613" t="s">
        <v>208</v>
      </c>
      <c r="C12613" t="s">
        <v>380</v>
      </c>
      <c r="D12613" t="s">
        <v>1280</v>
      </c>
      <c r="E12613" t="s">
        <v>30</v>
      </c>
      <c r="F12613">
        <v>1452</v>
      </c>
      <c r="G12613">
        <v>4631</v>
      </c>
      <c r="H12613">
        <v>3.1893939393939394</v>
      </c>
      <c r="I12613" t="str">
        <f>VLOOKUP($B12613&amp;$E12613,'Employee List'!$A:$E,5,0)</f>
        <v>E-1283</v>
      </c>
    </row>
    <row r="12614" spans="1:9" x14ac:dyDescent="0.35">
      <c r="A12614" t="s">
        <v>1257</v>
      </c>
      <c r="B12614" t="s">
        <v>208</v>
      </c>
      <c r="C12614" t="s">
        <v>380</v>
      </c>
      <c r="D12614" t="s">
        <v>1280</v>
      </c>
      <c r="E12614" t="s">
        <v>31</v>
      </c>
      <c r="F12614">
        <v>2463</v>
      </c>
      <c r="G12614">
        <v>5292</v>
      </c>
      <c r="H12614">
        <v>2.1485992691839222</v>
      </c>
      <c r="I12614" t="str">
        <f>VLOOKUP($B12614&amp;$E12614,'Employee List'!$A:$E,5,0)</f>
        <v>E-1283</v>
      </c>
    </row>
    <row r="12615" spans="1:9" x14ac:dyDescent="0.35">
      <c r="A12615" t="s">
        <v>1257</v>
      </c>
      <c r="B12615" t="s">
        <v>208</v>
      </c>
      <c r="C12615" t="s">
        <v>380</v>
      </c>
      <c r="D12615" t="s">
        <v>1262</v>
      </c>
      <c r="E12615" t="s">
        <v>29</v>
      </c>
      <c r="F12615">
        <v>18260</v>
      </c>
      <c r="G12615">
        <v>21055</v>
      </c>
      <c r="H12615">
        <v>1.1530668127053669</v>
      </c>
      <c r="I12615" t="str">
        <f>VLOOKUP($B12615&amp;$E12615,'Employee List'!$A:$E,5,0)</f>
        <v>E-1283</v>
      </c>
    </row>
    <row r="12616" spans="1:9" x14ac:dyDescent="0.35">
      <c r="A12616" t="s">
        <v>1257</v>
      </c>
      <c r="B12616" t="s">
        <v>208</v>
      </c>
      <c r="C12616" t="s">
        <v>380</v>
      </c>
      <c r="D12616" t="s">
        <v>1262</v>
      </c>
      <c r="E12616" t="s">
        <v>30</v>
      </c>
      <c r="F12616">
        <v>17098</v>
      </c>
      <c r="G12616">
        <v>20674</v>
      </c>
      <c r="H12616">
        <v>1.209147268686396</v>
      </c>
      <c r="I12616" t="str">
        <f>VLOOKUP($B12616&amp;$E12616,'Employee List'!$A:$E,5,0)</f>
        <v>E-1283</v>
      </c>
    </row>
    <row r="12617" spans="1:9" x14ac:dyDescent="0.35">
      <c r="A12617" t="s">
        <v>1257</v>
      </c>
      <c r="B12617" t="s">
        <v>208</v>
      </c>
      <c r="C12617" t="s">
        <v>380</v>
      </c>
      <c r="D12617" t="s">
        <v>1262</v>
      </c>
      <c r="E12617" t="s">
        <v>31</v>
      </c>
      <c r="F12617">
        <v>18788</v>
      </c>
      <c r="G12617">
        <v>18151</v>
      </c>
      <c r="H12617">
        <v>0.96609538002980622</v>
      </c>
      <c r="I12617" t="str">
        <f>VLOOKUP($B12617&amp;$E12617,'Employee List'!$A:$E,5,0)</f>
        <v>E-1283</v>
      </c>
    </row>
    <row r="12618" spans="1:9" x14ac:dyDescent="0.35">
      <c r="A12618" t="s">
        <v>1257</v>
      </c>
      <c r="B12618" t="s">
        <v>208</v>
      </c>
      <c r="C12618" t="s">
        <v>380</v>
      </c>
      <c r="D12618" t="s">
        <v>1282</v>
      </c>
      <c r="E12618" t="s">
        <v>30</v>
      </c>
      <c r="F12618">
        <v>6577</v>
      </c>
      <c r="G12618">
        <v>3440</v>
      </c>
      <c r="H12618">
        <v>0.52303481830621867</v>
      </c>
      <c r="I12618" t="str">
        <f>VLOOKUP($B12618&amp;$E12618,'Employee List'!$A:$E,5,0)</f>
        <v>E-1283</v>
      </c>
    </row>
    <row r="12619" spans="1:9" x14ac:dyDescent="0.35">
      <c r="A12619" t="s">
        <v>1257</v>
      </c>
      <c r="B12619" t="s">
        <v>208</v>
      </c>
      <c r="C12619" t="s">
        <v>380</v>
      </c>
      <c r="D12619" t="s">
        <v>1282</v>
      </c>
      <c r="E12619" t="s">
        <v>31</v>
      </c>
      <c r="F12619">
        <v>5534</v>
      </c>
      <c r="G12619">
        <v>2096</v>
      </c>
      <c r="H12619">
        <v>0.37874954824719914</v>
      </c>
      <c r="I12619" t="str">
        <f>VLOOKUP($B12619&amp;$E12619,'Employee List'!$A:$E,5,0)</f>
        <v>E-1283</v>
      </c>
    </row>
    <row r="12620" spans="1:9" x14ac:dyDescent="0.35">
      <c r="A12620" t="s">
        <v>1257</v>
      </c>
      <c r="B12620" t="s">
        <v>208</v>
      </c>
      <c r="C12620" t="s">
        <v>380</v>
      </c>
      <c r="D12620" t="s">
        <v>1281</v>
      </c>
      <c r="E12620" t="s">
        <v>29</v>
      </c>
      <c r="F12620">
        <v>3251</v>
      </c>
      <c r="G12620">
        <v>1066</v>
      </c>
      <c r="H12620">
        <v>0.32789910796677946</v>
      </c>
      <c r="I12620" t="str">
        <f>VLOOKUP($B12620&amp;$E12620,'Employee List'!$A:$E,5,0)</f>
        <v>E-1283</v>
      </c>
    </row>
    <row r="12621" spans="1:9" x14ac:dyDescent="0.35">
      <c r="A12621" t="s">
        <v>1257</v>
      </c>
      <c r="B12621" t="s">
        <v>208</v>
      </c>
      <c r="C12621" t="s">
        <v>380</v>
      </c>
      <c r="D12621" t="s">
        <v>1281</v>
      </c>
      <c r="E12621" t="s">
        <v>30</v>
      </c>
      <c r="F12621">
        <v>3820</v>
      </c>
      <c r="G12621">
        <v>2277</v>
      </c>
      <c r="H12621">
        <v>0.59607329842931933</v>
      </c>
      <c r="I12621" t="str">
        <f>VLOOKUP($B12621&amp;$E12621,'Employee List'!$A:$E,5,0)</f>
        <v>E-1283</v>
      </c>
    </row>
    <row r="12622" spans="1:9" x14ac:dyDescent="0.35">
      <c r="A12622" t="s">
        <v>1257</v>
      </c>
      <c r="B12622" t="s">
        <v>208</v>
      </c>
      <c r="C12622" t="s">
        <v>380</v>
      </c>
      <c r="D12622" t="s">
        <v>1281</v>
      </c>
      <c r="E12622" t="s">
        <v>31</v>
      </c>
      <c r="F12622">
        <v>3352</v>
      </c>
      <c r="G12622">
        <v>2879</v>
      </c>
      <c r="H12622">
        <v>0.85889021479713601</v>
      </c>
      <c r="I12622" t="str">
        <f>VLOOKUP($B12622&amp;$E12622,'Employee List'!$A:$E,5,0)</f>
        <v>E-1283</v>
      </c>
    </row>
    <row r="12623" spans="1:9" x14ac:dyDescent="0.35">
      <c r="A12623" t="s">
        <v>1257</v>
      </c>
      <c r="B12623" t="s">
        <v>209</v>
      </c>
      <c r="C12623" t="s">
        <v>380</v>
      </c>
      <c r="D12623" t="s">
        <v>1274</v>
      </c>
      <c r="E12623" t="s">
        <v>29</v>
      </c>
      <c r="F12623">
        <v>39840</v>
      </c>
      <c r="G12623">
        <v>17517</v>
      </c>
      <c r="H12623">
        <v>0.43968373493975904</v>
      </c>
      <c r="I12623" t="str">
        <f>VLOOKUP($B12623&amp;$E12623,'Employee List'!$A:$E,5,0)</f>
        <v>E-1284</v>
      </c>
    </row>
    <row r="12624" spans="1:9" x14ac:dyDescent="0.35">
      <c r="A12624" t="s">
        <v>1257</v>
      </c>
      <c r="B12624" t="s">
        <v>209</v>
      </c>
      <c r="C12624" t="s">
        <v>380</v>
      </c>
      <c r="D12624" t="s">
        <v>1274</v>
      </c>
      <c r="E12624" t="s">
        <v>30</v>
      </c>
      <c r="F12624">
        <v>43460</v>
      </c>
      <c r="G12624">
        <v>14459</v>
      </c>
      <c r="H12624">
        <v>0.33269673262770366</v>
      </c>
      <c r="I12624" t="str">
        <f>VLOOKUP($B12624&amp;$E12624,'Employee List'!$A:$E,5,0)</f>
        <v>E-1284</v>
      </c>
    </row>
    <row r="12625" spans="1:9" x14ac:dyDescent="0.35">
      <c r="A12625" t="s">
        <v>1257</v>
      </c>
      <c r="B12625" t="s">
        <v>209</v>
      </c>
      <c r="C12625" t="s">
        <v>380</v>
      </c>
      <c r="D12625" t="s">
        <v>1274</v>
      </c>
      <c r="E12625" t="s">
        <v>31</v>
      </c>
      <c r="F12625">
        <v>41273</v>
      </c>
      <c r="G12625">
        <v>11809</v>
      </c>
      <c r="H12625">
        <v>0.28611925471858113</v>
      </c>
      <c r="I12625" t="str">
        <f>VLOOKUP($B12625&amp;$E12625,'Employee List'!$A:$E,5,0)</f>
        <v>E-1284</v>
      </c>
    </row>
    <row r="12626" spans="1:9" x14ac:dyDescent="0.35">
      <c r="A12626" t="s">
        <v>1257</v>
      </c>
      <c r="B12626" t="s">
        <v>209</v>
      </c>
      <c r="C12626" t="s">
        <v>380</v>
      </c>
      <c r="D12626" t="s">
        <v>1263</v>
      </c>
      <c r="E12626" t="s">
        <v>29</v>
      </c>
      <c r="F12626">
        <v>4360</v>
      </c>
      <c r="G12626">
        <v>5821</v>
      </c>
      <c r="H12626">
        <v>1.3350917431192661</v>
      </c>
      <c r="I12626" t="str">
        <f>VLOOKUP($B12626&amp;$E12626,'Employee List'!$A:$E,5,0)</f>
        <v>E-1284</v>
      </c>
    </row>
    <row r="12627" spans="1:9" x14ac:dyDescent="0.35">
      <c r="A12627" t="s">
        <v>1257</v>
      </c>
      <c r="B12627" t="s">
        <v>209</v>
      </c>
      <c r="C12627" t="s">
        <v>380</v>
      </c>
      <c r="D12627" t="s">
        <v>1263</v>
      </c>
      <c r="E12627" t="s">
        <v>30</v>
      </c>
      <c r="F12627">
        <v>1972</v>
      </c>
      <c r="G12627">
        <v>1626</v>
      </c>
      <c r="H12627">
        <v>0.82454361054766734</v>
      </c>
      <c r="I12627" t="str">
        <f>VLOOKUP($B12627&amp;$E12627,'Employee List'!$A:$E,5,0)</f>
        <v>E-1284</v>
      </c>
    </row>
    <row r="12628" spans="1:9" x14ac:dyDescent="0.35">
      <c r="A12628" t="s">
        <v>1257</v>
      </c>
      <c r="B12628" t="s">
        <v>209</v>
      </c>
      <c r="C12628" t="s">
        <v>380</v>
      </c>
      <c r="D12628" t="s">
        <v>1263</v>
      </c>
      <c r="E12628" t="s">
        <v>31</v>
      </c>
      <c r="F12628">
        <v>1733</v>
      </c>
      <c r="G12628">
        <v>3988</v>
      </c>
      <c r="H12628">
        <v>2.3012117714945184</v>
      </c>
      <c r="I12628" t="str">
        <f>VLOOKUP($B12628&amp;$E12628,'Employee List'!$A:$E,5,0)</f>
        <v>E-1284</v>
      </c>
    </row>
    <row r="12629" spans="1:9" x14ac:dyDescent="0.35">
      <c r="A12629" t="s">
        <v>1257</v>
      </c>
      <c r="B12629" t="s">
        <v>209</v>
      </c>
      <c r="C12629" t="s">
        <v>380</v>
      </c>
      <c r="D12629" t="s">
        <v>1264</v>
      </c>
      <c r="E12629" t="s">
        <v>29</v>
      </c>
      <c r="F12629">
        <v>14464</v>
      </c>
      <c r="G12629">
        <v>4215</v>
      </c>
      <c r="H12629">
        <v>0.29141316371681414</v>
      </c>
      <c r="I12629" t="str">
        <f>VLOOKUP($B12629&amp;$E12629,'Employee List'!$A:$E,5,0)</f>
        <v>E-1284</v>
      </c>
    </row>
    <row r="12630" spans="1:9" x14ac:dyDescent="0.35">
      <c r="A12630" t="s">
        <v>1257</v>
      </c>
      <c r="B12630" t="s">
        <v>209</v>
      </c>
      <c r="C12630" t="s">
        <v>380</v>
      </c>
      <c r="D12630" t="s">
        <v>1264</v>
      </c>
      <c r="E12630" t="s">
        <v>30</v>
      </c>
      <c r="F12630">
        <v>11105</v>
      </c>
      <c r="G12630">
        <v>4626</v>
      </c>
      <c r="H12630">
        <v>0.41656911301215671</v>
      </c>
      <c r="I12630" t="str">
        <f>VLOOKUP($B12630&amp;$E12630,'Employee List'!$A:$E,5,0)</f>
        <v>E-1284</v>
      </c>
    </row>
    <row r="12631" spans="1:9" x14ac:dyDescent="0.35">
      <c r="A12631" t="s">
        <v>1257</v>
      </c>
      <c r="B12631" t="s">
        <v>209</v>
      </c>
      <c r="C12631" t="s">
        <v>380</v>
      </c>
      <c r="D12631" t="s">
        <v>1264</v>
      </c>
      <c r="E12631" t="s">
        <v>31</v>
      </c>
      <c r="F12631">
        <v>12540</v>
      </c>
      <c r="G12631">
        <v>3226</v>
      </c>
      <c r="H12631">
        <v>0.25725677830940991</v>
      </c>
      <c r="I12631" t="str">
        <f>VLOOKUP($B12631&amp;$E12631,'Employee List'!$A:$E,5,0)</f>
        <v>E-1284</v>
      </c>
    </row>
    <row r="12632" spans="1:9" x14ac:dyDescent="0.35">
      <c r="A12632" t="s">
        <v>1257</v>
      </c>
      <c r="B12632" t="s">
        <v>209</v>
      </c>
      <c r="C12632" t="s">
        <v>380</v>
      </c>
      <c r="D12632" t="s">
        <v>1265</v>
      </c>
      <c r="E12632" t="s">
        <v>29</v>
      </c>
      <c r="F12632">
        <v>15905</v>
      </c>
      <c r="G12632">
        <v>22084</v>
      </c>
      <c r="H12632">
        <v>1.3884941842187992</v>
      </c>
      <c r="I12632" t="str">
        <f>VLOOKUP($B12632&amp;$E12632,'Employee List'!$A:$E,5,0)</f>
        <v>E-1284</v>
      </c>
    </row>
    <row r="12633" spans="1:9" x14ac:dyDescent="0.35">
      <c r="A12633" t="s">
        <v>1257</v>
      </c>
      <c r="B12633" t="s">
        <v>209</v>
      </c>
      <c r="C12633" t="s">
        <v>380</v>
      </c>
      <c r="D12633" t="s">
        <v>1265</v>
      </c>
      <c r="E12633" t="s">
        <v>30</v>
      </c>
      <c r="F12633">
        <v>17034</v>
      </c>
      <c r="G12633">
        <v>24774</v>
      </c>
      <c r="H12633">
        <v>1.4543853469531525</v>
      </c>
      <c r="I12633" t="str">
        <f>VLOOKUP($B12633&amp;$E12633,'Employee List'!$A:$E,5,0)</f>
        <v>E-1284</v>
      </c>
    </row>
    <row r="12634" spans="1:9" x14ac:dyDescent="0.35">
      <c r="A12634" t="s">
        <v>1257</v>
      </c>
      <c r="B12634" t="s">
        <v>209</v>
      </c>
      <c r="C12634" t="s">
        <v>380</v>
      </c>
      <c r="D12634" t="s">
        <v>1265</v>
      </c>
      <c r="E12634" t="s">
        <v>31</v>
      </c>
      <c r="F12634">
        <v>14336</v>
      </c>
      <c r="G12634">
        <v>7641</v>
      </c>
      <c r="H12634">
        <v>0.5329938616071429</v>
      </c>
      <c r="I12634" t="str">
        <f>VLOOKUP($B12634&amp;$E12634,'Employee List'!$A:$E,5,0)</f>
        <v>E-1284</v>
      </c>
    </row>
    <row r="12635" spans="1:9" x14ac:dyDescent="0.35">
      <c r="A12635" t="s">
        <v>1257</v>
      </c>
      <c r="B12635" t="s">
        <v>209</v>
      </c>
      <c r="C12635" t="s">
        <v>380</v>
      </c>
      <c r="D12635" t="s">
        <v>1260</v>
      </c>
      <c r="E12635" t="s">
        <v>29</v>
      </c>
      <c r="F12635">
        <v>106387</v>
      </c>
      <c r="G12635">
        <v>70443</v>
      </c>
      <c r="H12635">
        <v>0.66213917113933096</v>
      </c>
      <c r="I12635" t="str">
        <f>VLOOKUP($B12635&amp;$E12635,'Employee List'!$A:$E,5,0)</f>
        <v>E-1284</v>
      </c>
    </row>
    <row r="12636" spans="1:9" x14ac:dyDescent="0.35">
      <c r="A12636" t="s">
        <v>1257</v>
      </c>
      <c r="B12636" t="s">
        <v>209</v>
      </c>
      <c r="C12636" t="s">
        <v>380</v>
      </c>
      <c r="D12636" t="s">
        <v>1260</v>
      </c>
      <c r="E12636" t="s">
        <v>30</v>
      </c>
      <c r="F12636">
        <v>104860</v>
      </c>
      <c r="G12636">
        <v>93950</v>
      </c>
      <c r="H12636">
        <v>0.89595651344650007</v>
      </c>
      <c r="I12636" t="str">
        <f>VLOOKUP($B12636&amp;$E12636,'Employee List'!$A:$E,5,0)</f>
        <v>E-1284</v>
      </c>
    </row>
    <row r="12637" spans="1:9" x14ac:dyDescent="0.35">
      <c r="A12637" t="s">
        <v>1257</v>
      </c>
      <c r="B12637" t="s">
        <v>209</v>
      </c>
      <c r="C12637" t="s">
        <v>380</v>
      </c>
      <c r="D12637" t="s">
        <v>1260</v>
      </c>
      <c r="E12637" t="s">
        <v>31</v>
      </c>
      <c r="F12637">
        <v>119112</v>
      </c>
      <c r="G12637">
        <v>93218</v>
      </c>
      <c r="H12637">
        <v>0.78260796561219692</v>
      </c>
      <c r="I12637" t="str">
        <f>VLOOKUP($B12637&amp;$E12637,'Employee List'!$A:$E,5,0)</f>
        <v>E-1284</v>
      </c>
    </row>
    <row r="12638" spans="1:9" x14ac:dyDescent="0.35">
      <c r="A12638" t="s">
        <v>1257</v>
      </c>
      <c r="B12638" t="s">
        <v>209</v>
      </c>
      <c r="C12638" t="s">
        <v>380</v>
      </c>
      <c r="D12638" t="s">
        <v>1261</v>
      </c>
      <c r="E12638" t="s">
        <v>29</v>
      </c>
      <c r="F12638">
        <v>58062</v>
      </c>
      <c r="G12638">
        <v>67283</v>
      </c>
      <c r="H12638">
        <v>1.1588129930074749</v>
      </c>
      <c r="I12638" t="str">
        <f>VLOOKUP($B12638&amp;$E12638,'Employee List'!$A:$E,5,0)</f>
        <v>E-1284</v>
      </c>
    </row>
    <row r="12639" spans="1:9" x14ac:dyDescent="0.35">
      <c r="A12639" t="s">
        <v>1257</v>
      </c>
      <c r="B12639" t="s">
        <v>209</v>
      </c>
      <c r="C12639" t="s">
        <v>380</v>
      </c>
      <c r="D12639" t="s">
        <v>1261</v>
      </c>
      <c r="E12639" t="s">
        <v>30</v>
      </c>
      <c r="F12639">
        <v>60484</v>
      </c>
      <c r="G12639">
        <v>63262</v>
      </c>
      <c r="H12639">
        <v>1.0459295020170625</v>
      </c>
      <c r="I12639" t="str">
        <f>VLOOKUP($B12639&amp;$E12639,'Employee List'!$A:$E,5,0)</f>
        <v>E-1284</v>
      </c>
    </row>
    <row r="12640" spans="1:9" x14ac:dyDescent="0.35">
      <c r="A12640" t="s">
        <v>1257</v>
      </c>
      <c r="B12640" t="s">
        <v>209</v>
      </c>
      <c r="C12640" t="s">
        <v>380</v>
      </c>
      <c r="D12640" t="s">
        <v>1261</v>
      </c>
      <c r="E12640" t="s">
        <v>31</v>
      </c>
      <c r="F12640">
        <v>62634</v>
      </c>
      <c r="G12640">
        <v>17653</v>
      </c>
      <c r="H12640">
        <v>0.28184372704920652</v>
      </c>
      <c r="I12640" t="str">
        <f>VLOOKUP($B12640&amp;$E12640,'Employee List'!$A:$E,5,0)</f>
        <v>E-1284</v>
      </c>
    </row>
    <row r="12641" spans="1:9" x14ac:dyDescent="0.35">
      <c r="A12641" t="s">
        <v>1257</v>
      </c>
      <c r="B12641" t="s">
        <v>209</v>
      </c>
      <c r="C12641" t="s">
        <v>380</v>
      </c>
      <c r="D12641" t="s">
        <v>1266</v>
      </c>
      <c r="E12641" t="s">
        <v>29</v>
      </c>
      <c r="F12641">
        <v>128801</v>
      </c>
      <c r="G12641">
        <v>119165</v>
      </c>
      <c r="H12641">
        <v>0.92518691625065019</v>
      </c>
      <c r="I12641" t="str">
        <f>VLOOKUP($B12641&amp;$E12641,'Employee List'!$A:$E,5,0)</f>
        <v>E-1284</v>
      </c>
    </row>
    <row r="12642" spans="1:9" x14ac:dyDescent="0.35">
      <c r="A12642" t="s">
        <v>1257</v>
      </c>
      <c r="B12642" t="s">
        <v>209</v>
      </c>
      <c r="C12642" t="s">
        <v>380</v>
      </c>
      <c r="D12642" t="s">
        <v>1266</v>
      </c>
      <c r="E12642" t="s">
        <v>30</v>
      </c>
      <c r="F12642">
        <v>138849</v>
      </c>
      <c r="G12642">
        <v>91286</v>
      </c>
      <c r="H12642">
        <v>0.65744801907107719</v>
      </c>
      <c r="I12642" t="str">
        <f>VLOOKUP($B12642&amp;$E12642,'Employee List'!$A:$E,5,0)</f>
        <v>E-1284</v>
      </c>
    </row>
    <row r="12643" spans="1:9" x14ac:dyDescent="0.35">
      <c r="A12643" t="s">
        <v>1257</v>
      </c>
      <c r="B12643" t="s">
        <v>209</v>
      </c>
      <c r="C12643" t="s">
        <v>380</v>
      </c>
      <c r="D12643" t="s">
        <v>1266</v>
      </c>
      <c r="E12643" t="s">
        <v>31</v>
      </c>
      <c r="F12643">
        <v>136064</v>
      </c>
      <c r="G12643">
        <v>57237</v>
      </c>
      <c r="H12643">
        <v>0.42066233537158981</v>
      </c>
      <c r="I12643" t="str">
        <f>VLOOKUP($B12643&amp;$E12643,'Employee List'!$A:$E,5,0)</f>
        <v>E-1284</v>
      </c>
    </row>
    <row r="12644" spans="1:9" x14ac:dyDescent="0.35">
      <c r="A12644" t="s">
        <v>1257</v>
      </c>
      <c r="B12644" t="s">
        <v>209</v>
      </c>
      <c r="C12644" t="s">
        <v>380</v>
      </c>
      <c r="D12644" t="s">
        <v>1267</v>
      </c>
      <c r="E12644" t="s">
        <v>29</v>
      </c>
      <c r="F12644">
        <v>55571</v>
      </c>
      <c r="G12644">
        <v>21512</v>
      </c>
      <c r="H12644">
        <v>0.38710838386928431</v>
      </c>
      <c r="I12644" t="str">
        <f>VLOOKUP($B12644&amp;$E12644,'Employee List'!$A:$E,5,0)</f>
        <v>E-1284</v>
      </c>
    </row>
    <row r="12645" spans="1:9" x14ac:dyDescent="0.35">
      <c r="A12645" t="s">
        <v>1257</v>
      </c>
      <c r="B12645" t="s">
        <v>209</v>
      </c>
      <c r="C12645" t="s">
        <v>380</v>
      </c>
      <c r="D12645" t="s">
        <v>1267</v>
      </c>
      <c r="E12645" t="s">
        <v>30</v>
      </c>
      <c r="F12645">
        <v>54867</v>
      </c>
      <c r="G12645">
        <v>17990</v>
      </c>
      <c r="H12645">
        <v>0.32788379171450965</v>
      </c>
      <c r="I12645" t="str">
        <f>VLOOKUP($B12645&amp;$E12645,'Employee List'!$A:$E,5,0)</f>
        <v>E-1284</v>
      </c>
    </row>
    <row r="12646" spans="1:9" x14ac:dyDescent="0.35">
      <c r="A12646" t="s">
        <v>1257</v>
      </c>
      <c r="B12646" t="s">
        <v>209</v>
      </c>
      <c r="C12646" t="s">
        <v>380</v>
      </c>
      <c r="D12646" t="s">
        <v>1267</v>
      </c>
      <c r="E12646" t="s">
        <v>31</v>
      </c>
      <c r="F12646">
        <v>57254</v>
      </c>
      <c r="G12646">
        <v>17426</v>
      </c>
      <c r="H12646">
        <v>0.30436301393789078</v>
      </c>
      <c r="I12646" t="str">
        <f>VLOOKUP($B12646&amp;$E12646,'Employee List'!$A:$E,5,0)</f>
        <v>E-1284</v>
      </c>
    </row>
    <row r="12647" spans="1:9" x14ac:dyDescent="0.35">
      <c r="A12647" t="s">
        <v>1257</v>
      </c>
      <c r="B12647" t="s">
        <v>209</v>
      </c>
      <c r="C12647" t="s">
        <v>380</v>
      </c>
      <c r="D12647" t="s">
        <v>1268</v>
      </c>
      <c r="E12647" t="s">
        <v>29</v>
      </c>
      <c r="F12647">
        <v>14244</v>
      </c>
      <c r="G12647">
        <v>13936</v>
      </c>
      <c r="H12647">
        <v>0.97837686043246275</v>
      </c>
      <c r="I12647" t="str">
        <f>VLOOKUP($B12647&amp;$E12647,'Employee List'!$A:$E,5,0)</f>
        <v>E-1284</v>
      </c>
    </row>
    <row r="12648" spans="1:9" x14ac:dyDescent="0.35">
      <c r="A12648" t="s">
        <v>1257</v>
      </c>
      <c r="B12648" t="s">
        <v>209</v>
      </c>
      <c r="C12648" t="s">
        <v>380</v>
      </c>
      <c r="D12648" t="s">
        <v>1268</v>
      </c>
      <c r="E12648" t="s">
        <v>30</v>
      </c>
      <c r="F12648">
        <v>14251</v>
      </c>
      <c r="G12648">
        <v>11818</v>
      </c>
      <c r="H12648">
        <v>0.82927513858676583</v>
      </c>
      <c r="I12648" t="str">
        <f>VLOOKUP($B12648&amp;$E12648,'Employee List'!$A:$E,5,0)</f>
        <v>E-1284</v>
      </c>
    </row>
    <row r="12649" spans="1:9" x14ac:dyDescent="0.35">
      <c r="A12649" t="s">
        <v>1257</v>
      </c>
      <c r="B12649" t="s">
        <v>209</v>
      </c>
      <c r="C12649" t="s">
        <v>380</v>
      </c>
      <c r="D12649" t="s">
        <v>1268</v>
      </c>
      <c r="E12649" t="s">
        <v>31</v>
      </c>
      <c r="F12649">
        <v>12954</v>
      </c>
      <c r="G12649">
        <v>20675</v>
      </c>
      <c r="H12649">
        <v>1.5960321136328548</v>
      </c>
      <c r="I12649" t="str">
        <f>VLOOKUP($B12649&amp;$E12649,'Employee List'!$A:$E,5,0)</f>
        <v>E-1284</v>
      </c>
    </row>
    <row r="12650" spans="1:9" x14ac:dyDescent="0.35">
      <c r="A12650" t="s">
        <v>1257</v>
      </c>
      <c r="B12650" t="s">
        <v>209</v>
      </c>
      <c r="C12650" t="s">
        <v>380</v>
      </c>
      <c r="D12650" t="s">
        <v>1269</v>
      </c>
      <c r="E12650" t="s">
        <v>29</v>
      </c>
      <c r="F12650">
        <v>6479</v>
      </c>
      <c r="G12650">
        <v>69611</v>
      </c>
      <c r="H12650">
        <v>10.744096311159129</v>
      </c>
      <c r="I12650" t="str">
        <f>VLOOKUP($B12650&amp;$E12650,'Employee List'!$A:$E,5,0)</f>
        <v>E-1284</v>
      </c>
    </row>
    <row r="12651" spans="1:9" x14ac:dyDescent="0.35">
      <c r="A12651" t="s">
        <v>1257</v>
      </c>
      <c r="B12651" t="s">
        <v>209</v>
      </c>
      <c r="C12651" t="s">
        <v>380</v>
      </c>
      <c r="D12651" t="s">
        <v>1269</v>
      </c>
      <c r="E12651" t="s">
        <v>30</v>
      </c>
      <c r="F12651">
        <v>5349</v>
      </c>
      <c r="G12651">
        <v>39957</v>
      </c>
      <c r="H12651">
        <v>7.4699943914750424</v>
      </c>
      <c r="I12651" t="str">
        <f>VLOOKUP($B12651&amp;$E12651,'Employee List'!$A:$E,5,0)</f>
        <v>E-1284</v>
      </c>
    </row>
    <row r="12652" spans="1:9" x14ac:dyDescent="0.35">
      <c r="A12652" t="s">
        <v>1257</v>
      </c>
      <c r="B12652" t="s">
        <v>209</v>
      </c>
      <c r="C12652" t="s">
        <v>380</v>
      </c>
      <c r="D12652" t="s">
        <v>1269</v>
      </c>
      <c r="E12652" t="s">
        <v>31</v>
      </c>
      <c r="F12652">
        <v>6358</v>
      </c>
      <c r="G12652">
        <v>23027</v>
      </c>
      <c r="H12652">
        <v>3.6217363950927965</v>
      </c>
      <c r="I12652" t="str">
        <f>VLOOKUP($B12652&amp;$E12652,'Employee List'!$A:$E,5,0)</f>
        <v>E-1284</v>
      </c>
    </row>
    <row r="12653" spans="1:9" x14ac:dyDescent="0.35">
      <c r="A12653" t="s">
        <v>1257</v>
      </c>
      <c r="B12653" t="s">
        <v>209</v>
      </c>
      <c r="C12653" t="s">
        <v>380</v>
      </c>
      <c r="D12653" t="s">
        <v>1270</v>
      </c>
      <c r="E12653" t="s">
        <v>29</v>
      </c>
      <c r="F12653">
        <v>4741</v>
      </c>
      <c r="G12653">
        <v>5625</v>
      </c>
      <c r="H12653">
        <v>1.1864585530478802</v>
      </c>
      <c r="I12653" t="str">
        <f>VLOOKUP($B12653&amp;$E12653,'Employee List'!$A:$E,5,0)</f>
        <v>E-1284</v>
      </c>
    </row>
    <row r="12654" spans="1:9" x14ac:dyDescent="0.35">
      <c r="A12654" t="s">
        <v>1257</v>
      </c>
      <c r="B12654" t="s">
        <v>209</v>
      </c>
      <c r="C12654" t="s">
        <v>380</v>
      </c>
      <c r="D12654" t="s">
        <v>1270</v>
      </c>
      <c r="E12654" t="s">
        <v>30</v>
      </c>
      <c r="F12654">
        <v>6715</v>
      </c>
      <c r="G12654">
        <v>3924</v>
      </c>
      <c r="H12654">
        <v>0.58436336559940427</v>
      </c>
      <c r="I12654" t="str">
        <f>VLOOKUP($B12654&amp;$E12654,'Employee List'!$A:$E,5,0)</f>
        <v>E-1284</v>
      </c>
    </row>
    <row r="12655" spans="1:9" x14ac:dyDescent="0.35">
      <c r="A12655" t="s">
        <v>1257</v>
      </c>
      <c r="B12655" t="s">
        <v>209</v>
      </c>
      <c r="C12655" t="s">
        <v>380</v>
      </c>
      <c r="D12655" t="s">
        <v>1270</v>
      </c>
      <c r="E12655" t="s">
        <v>31</v>
      </c>
      <c r="F12655">
        <v>8068</v>
      </c>
      <c r="G12655">
        <v>4217</v>
      </c>
      <c r="H12655">
        <v>0.52268220128904308</v>
      </c>
      <c r="I12655" t="str">
        <f>VLOOKUP($B12655&amp;$E12655,'Employee List'!$A:$E,5,0)</f>
        <v>E-1284</v>
      </c>
    </row>
    <row r="12656" spans="1:9" x14ac:dyDescent="0.35">
      <c r="A12656" t="s">
        <v>1257</v>
      </c>
      <c r="B12656" t="s">
        <v>209</v>
      </c>
      <c r="C12656" t="s">
        <v>380</v>
      </c>
      <c r="D12656" t="s">
        <v>1271</v>
      </c>
      <c r="E12656" t="s">
        <v>29</v>
      </c>
      <c r="F12656">
        <v>16684</v>
      </c>
      <c r="G12656">
        <v>11348</v>
      </c>
      <c r="H12656">
        <v>0.68017262047470628</v>
      </c>
      <c r="I12656" t="str">
        <f>VLOOKUP($B12656&amp;$E12656,'Employee List'!$A:$E,5,0)</f>
        <v>E-1284</v>
      </c>
    </row>
    <row r="12657" spans="1:9" x14ac:dyDescent="0.35">
      <c r="A12657" t="s">
        <v>1257</v>
      </c>
      <c r="B12657" t="s">
        <v>209</v>
      </c>
      <c r="C12657" t="s">
        <v>380</v>
      </c>
      <c r="D12657" t="s">
        <v>1271</v>
      </c>
      <c r="E12657" t="s">
        <v>30</v>
      </c>
      <c r="F12657">
        <v>14862</v>
      </c>
      <c r="G12657">
        <v>14748</v>
      </c>
      <c r="H12657">
        <v>0.99232943076301983</v>
      </c>
      <c r="I12657" t="str">
        <f>VLOOKUP($B12657&amp;$E12657,'Employee List'!$A:$E,5,0)</f>
        <v>E-1284</v>
      </c>
    </row>
    <row r="12658" spans="1:9" x14ac:dyDescent="0.35">
      <c r="A12658" t="s">
        <v>1257</v>
      </c>
      <c r="B12658" t="s">
        <v>209</v>
      </c>
      <c r="C12658" t="s">
        <v>380</v>
      </c>
      <c r="D12658" t="s">
        <v>1271</v>
      </c>
      <c r="E12658" t="s">
        <v>31</v>
      </c>
      <c r="F12658">
        <v>17259</v>
      </c>
      <c r="G12658">
        <v>13204</v>
      </c>
      <c r="H12658">
        <v>0.76505011877860829</v>
      </c>
      <c r="I12658" t="str">
        <f>VLOOKUP($B12658&amp;$E12658,'Employee List'!$A:$E,5,0)</f>
        <v>E-1284</v>
      </c>
    </row>
    <row r="12659" spans="1:9" x14ac:dyDescent="0.35">
      <c r="A12659" t="s">
        <v>1257</v>
      </c>
      <c r="B12659" t="s">
        <v>209</v>
      </c>
      <c r="C12659" t="s">
        <v>380</v>
      </c>
      <c r="D12659" t="s">
        <v>1258</v>
      </c>
      <c r="E12659" t="s">
        <v>29</v>
      </c>
      <c r="F12659">
        <v>260525</v>
      </c>
      <c r="G12659">
        <v>217622</v>
      </c>
      <c r="H12659">
        <v>0.8353209864696286</v>
      </c>
      <c r="I12659" t="str">
        <f>VLOOKUP($B12659&amp;$E12659,'Employee List'!$A:$E,5,0)</f>
        <v>E-1284</v>
      </c>
    </row>
    <row r="12660" spans="1:9" x14ac:dyDescent="0.35">
      <c r="A12660" t="s">
        <v>1257</v>
      </c>
      <c r="B12660" t="s">
        <v>209</v>
      </c>
      <c r="C12660" t="s">
        <v>380</v>
      </c>
      <c r="D12660" t="s">
        <v>1258</v>
      </c>
      <c r="E12660" t="s">
        <v>30</v>
      </c>
      <c r="F12660">
        <v>253612</v>
      </c>
      <c r="G12660">
        <v>197889</v>
      </c>
      <c r="H12660">
        <v>0.78028247874706247</v>
      </c>
      <c r="I12660" t="str">
        <f>VLOOKUP($B12660&amp;$E12660,'Employee List'!$A:$E,5,0)</f>
        <v>E-1284</v>
      </c>
    </row>
    <row r="12661" spans="1:9" x14ac:dyDescent="0.35">
      <c r="A12661" t="s">
        <v>1257</v>
      </c>
      <c r="B12661" t="s">
        <v>209</v>
      </c>
      <c r="C12661" t="s">
        <v>380</v>
      </c>
      <c r="D12661" t="s">
        <v>1258</v>
      </c>
      <c r="E12661" t="s">
        <v>31</v>
      </c>
      <c r="F12661">
        <v>243915</v>
      </c>
      <c r="G12661">
        <v>147034</v>
      </c>
      <c r="H12661">
        <v>0.60280835536969846</v>
      </c>
      <c r="I12661" t="str">
        <f>VLOOKUP($B12661&amp;$E12661,'Employee List'!$A:$E,5,0)</f>
        <v>E-1284</v>
      </c>
    </row>
    <row r="12662" spans="1:9" x14ac:dyDescent="0.35">
      <c r="A12662" t="s">
        <v>1257</v>
      </c>
      <c r="B12662" t="s">
        <v>209</v>
      </c>
      <c r="C12662" t="s">
        <v>380</v>
      </c>
      <c r="D12662" t="s">
        <v>1272</v>
      </c>
      <c r="E12662" t="s">
        <v>29</v>
      </c>
      <c r="F12662">
        <v>19972</v>
      </c>
      <c r="G12662">
        <v>23601</v>
      </c>
      <c r="H12662">
        <v>1.1817043861405969</v>
      </c>
      <c r="I12662" t="str">
        <f>VLOOKUP($B12662&amp;$E12662,'Employee List'!$A:$E,5,0)</f>
        <v>E-1284</v>
      </c>
    </row>
    <row r="12663" spans="1:9" x14ac:dyDescent="0.35">
      <c r="A12663" t="s">
        <v>1257</v>
      </c>
      <c r="B12663" t="s">
        <v>209</v>
      </c>
      <c r="C12663" t="s">
        <v>380</v>
      </c>
      <c r="D12663" t="s">
        <v>1272</v>
      </c>
      <c r="E12663" t="s">
        <v>30</v>
      </c>
      <c r="F12663">
        <v>20995</v>
      </c>
      <c r="G12663">
        <v>19767</v>
      </c>
      <c r="H12663">
        <v>0.94150988330554897</v>
      </c>
      <c r="I12663" t="str">
        <f>VLOOKUP($B12663&amp;$E12663,'Employee List'!$A:$E,5,0)</f>
        <v>E-1284</v>
      </c>
    </row>
    <row r="12664" spans="1:9" x14ac:dyDescent="0.35">
      <c r="A12664" t="s">
        <v>1257</v>
      </c>
      <c r="B12664" t="s">
        <v>209</v>
      </c>
      <c r="C12664" t="s">
        <v>380</v>
      </c>
      <c r="D12664" t="s">
        <v>1272</v>
      </c>
      <c r="E12664" t="s">
        <v>31</v>
      </c>
      <c r="F12664">
        <v>23624</v>
      </c>
      <c r="G12664">
        <v>9355</v>
      </c>
      <c r="H12664">
        <v>0.39599559769725701</v>
      </c>
      <c r="I12664" t="str">
        <f>VLOOKUP($B12664&amp;$E12664,'Employee List'!$A:$E,5,0)</f>
        <v>E-1284</v>
      </c>
    </row>
    <row r="12665" spans="1:9" x14ac:dyDescent="0.35">
      <c r="A12665" t="s">
        <v>1257</v>
      </c>
      <c r="B12665" t="s">
        <v>209</v>
      </c>
      <c r="C12665" t="s">
        <v>380</v>
      </c>
      <c r="D12665" t="s">
        <v>1259</v>
      </c>
      <c r="E12665" t="s">
        <v>29</v>
      </c>
      <c r="F12665">
        <v>22286</v>
      </c>
      <c r="G12665">
        <v>27331</v>
      </c>
      <c r="H12665">
        <v>1.2263753028807323</v>
      </c>
      <c r="I12665" t="str">
        <f>VLOOKUP($B12665&amp;$E12665,'Employee List'!$A:$E,5,0)</f>
        <v>E-1284</v>
      </c>
    </row>
    <row r="12666" spans="1:9" x14ac:dyDescent="0.35">
      <c r="A12666" t="s">
        <v>1257</v>
      </c>
      <c r="B12666" t="s">
        <v>209</v>
      </c>
      <c r="C12666" t="s">
        <v>380</v>
      </c>
      <c r="D12666" t="s">
        <v>1259</v>
      </c>
      <c r="E12666" t="s">
        <v>30</v>
      </c>
      <c r="F12666">
        <v>23747</v>
      </c>
      <c r="G12666">
        <v>33188</v>
      </c>
      <c r="H12666">
        <v>1.3975660083378953</v>
      </c>
      <c r="I12666" t="str">
        <f>VLOOKUP($B12666&amp;$E12666,'Employee List'!$A:$E,5,0)</f>
        <v>E-1284</v>
      </c>
    </row>
    <row r="12667" spans="1:9" x14ac:dyDescent="0.35">
      <c r="A12667" t="s">
        <v>1257</v>
      </c>
      <c r="B12667" t="s">
        <v>209</v>
      </c>
      <c r="C12667" t="s">
        <v>380</v>
      </c>
      <c r="D12667" t="s">
        <v>1259</v>
      </c>
      <c r="E12667" t="s">
        <v>31</v>
      </c>
      <c r="F12667">
        <v>24723</v>
      </c>
      <c r="G12667">
        <v>26054</v>
      </c>
      <c r="H12667">
        <v>1.0538365085143389</v>
      </c>
      <c r="I12667" t="str">
        <f>VLOOKUP($B12667&amp;$E12667,'Employee List'!$A:$E,5,0)</f>
        <v>E-1284</v>
      </c>
    </row>
    <row r="12668" spans="1:9" x14ac:dyDescent="0.35">
      <c r="A12668" t="s">
        <v>1257</v>
      </c>
      <c r="B12668" t="s">
        <v>209</v>
      </c>
      <c r="C12668" t="s">
        <v>380</v>
      </c>
      <c r="D12668" t="s">
        <v>1273</v>
      </c>
      <c r="E12668" t="s">
        <v>29</v>
      </c>
      <c r="F12668">
        <v>8020</v>
      </c>
      <c r="G12668">
        <v>6825</v>
      </c>
      <c r="H12668">
        <v>0.85099750623441395</v>
      </c>
      <c r="I12668" t="str">
        <f>VLOOKUP($B12668&amp;$E12668,'Employee List'!$A:$E,5,0)</f>
        <v>E-1284</v>
      </c>
    </row>
    <row r="12669" spans="1:9" x14ac:dyDescent="0.35">
      <c r="A12669" t="s">
        <v>1257</v>
      </c>
      <c r="B12669" t="s">
        <v>209</v>
      </c>
      <c r="C12669" t="s">
        <v>380</v>
      </c>
      <c r="D12669" t="s">
        <v>1273</v>
      </c>
      <c r="E12669" t="s">
        <v>30</v>
      </c>
      <c r="F12669">
        <v>5437</v>
      </c>
      <c r="G12669">
        <v>5109</v>
      </c>
      <c r="H12669">
        <v>0.93967261357366194</v>
      </c>
      <c r="I12669" t="str">
        <f>VLOOKUP($B12669&amp;$E12669,'Employee List'!$A:$E,5,0)</f>
        <v>E-1284</v>
      </c>
    </row>
    <row r="12670" spans="1:9" x14ac:dyDescent="0.35">
      <c r="A12670" t="s">
        <v>1257</v>
      </c>
      <c r="B12670" t="s">
        <v>209</v>
      </c>
      <c r="C12670" t="s">
        <v>380</v>
      </c>
      <c r="D12670" t="s">
        <v>1273</v>
      </c>
      <c r="E12670" t="s">
        <v>31</v>
      </c>
      <c r="F12670">
        <v>7043</v>
      </c>
      <c r="G12670">
        <v>1884</v>
      </c>
      <c r="H12670">
        <v>0.26749964503762602</v>
      </c>
      <c r="I12670" t="str">
        <f>VLOOKUP($B12670&amp;$E12670,'Employee List'!$A:$E,5,0)</f>
        <v>E-1284</v>
      </c>
    </row>
    <row r="12671" spans="1:9" x14ac:dyDescent="0.35">
      <c r="A12671" t="s">
        <v>1257</v>
      </c>
      <c r="B12671" t="s">
        <v>209</v>
      </c>
      <c r="C12671" t="s">
        <v>380</v>
      </c>
      <c r="D12671" t="s">
        <v>1275</v>
      </c>
      <c r="E12671" t="s">
        <v>29</v>
      </c>
      <c r="F12671">
        <v>4908</v>
      </c>
      <c r="G12671">
        <v>2010</v>
      </c>
      <c r="H12671">
        <v>0.40953545232273841</v>
      </c>
      <c r="I12671" t="str">
        <f>VLOOKUP($B12671&amp;$E12671,'Employee List'!$A:$E,5,0)</f>
        <v>E-1284</v>
      </c>
    </row>
    <row r="12672" spans="1:9" x14ac:dyDescent="0.35">
      <c r="A12672" t="s">
        <v>1257</v>
      </c>
      <c r="B12672" t="s">
        <v>209</v>
      </c>
      <c r="C12672" t="s">
        <v>380</v>
      </c>
      <c r="D12672" t="s">
        <v>1275</v>
      </c>
      <c r="E12672" t="s">
        <v>30</v>
      </c>
      <c r="F12672">
        <v>2218</v>
      </c>
      <c r="G12672">
        <v>3993</v>
      </c>
      <c r="H12672">
        <v>1.8002705139765554</v>
      </c>
      <c r="I12672" t="str">
        <f>VLOOKUP($B12672&amp;$E12672,'Employee List'!$A:$E,5,0)</f>
        <v>E-1284</v>
      </c>
    </row>
    <row r="12673" spans="1:9" x14ac:dyDescent="0.35">
      <c r="A12673" t="s">
        <v>1257</v>
      </c>
      <c r="B12673" t="s">
        <v>209</v>
      </c>
      <c r="C12673" t="s">
        <v>380</v>
      </c>
      <c r="D12673" t="s">
        <v>1275</v>
      </c>
      <c r="E12673" t="s">
        <v>31</v>
      </c>
      <c r="F12673">
        <v>4495</v>
      </c>
      <c r="G12673">
        <v>3011</v>
      </c>
      <c r="H12673">
        <v>0.66985539488320356</v>
      </c>
      <c r="I12673" t="str">
        <f>VLOOKUP($B12673&amp;$E12673,'Employee List'!$A:$E,5,0)</f>
        <v>E-1284</v>
      </c>
    </row>
    <row r="12674" spans="1:9" x14ac:dyDescent="0.35">
      <c r="A12674" t="s">
        <v>1257</v>
      </c>
      <c r="B12674" t="s">
        <v>209</v>
      </c>
      <c r="C12674" t="s">
        <v>380</v>
      </c>
      <c r="D12674" t="s">
        <v>1276</v>
      </c>
      <c r="E12674" t="s">
        <v>29</v>
      </c>
      <c r="F12674">
        <v>4224</v>
      </c>
      <c r="G12674">
        <v>4623</v>
      </c>
      <c r="H12674">
        <v>1.0944602272727273</v>
      </c>
      <c r="I12674" t="str">
        <f>VLOOKUP($B12674&amp;$E12674,'Employee List'!$A:$E,5,0)</f>
        <v>E-1284</v>
      </c>
    </row>
    <row r="12675" spans="1:9" x14ac:dyDescent="0.35">
      <c r="A12675" t="s">
        <v>1257</v>
      </c>
      <c r="B12675" t="s">
        <v>209</v>
      </c>
      <c r="C12675" t="s">
        <v>380</v>
      </c>
      <c r="D12675" t="s">
        <v>1276</v>
      </c>
      <c r="E12675" t="s">
        <v>30</v>
      </c>
      <c r="F12675">
        <v>4785</v>
      </c>
      <c r="G12675">
        <v>4003</v>
      </c>
      <c r="H12675">
        <v>0.83657262277951938</v>
      </c>
      <c r="I12675" t="str">
        <f>VLOOKUP($B12675&amp;$E12675,'Employee List'!$A:$E,5,0)</f>
        <v>E-1284</v>
      </c>
    </row>
    <row r="12676" spans="1:9" x14ac:dyDescent="0.35">
      <c r="A12676" t="s">
        <v>1257</v>
      </c>
      <c r="B12676" t="s">
        <v>209</v>
      </c>
      <c r="C12676" t="s">
        <v>380</v>
      </c>
      <c r="D12676" t="s">
        <v>1276</v>
      </c>
      <c r="E12676" t="s">
        <v>31</v>
      </c>
      <c r="F12676">
        <v>2192</v>
      </c>
      <c r="G12676">
        <v>4823</v>
      </c>
      <c r="H12676">
        <v>2.2002737226277373</v>
      </c>
      <c r="I12676" t="str">
        <f>VLOOKUP($B12676&amp;$E12676,'Employee List'!$A:$E,5,0)</f>
        <v>E-1284</v>
      </c>
    </row>
    <row r="12677" spans="1:9" x14ac:dyDescent="0.35">
      <c r="A12677" t="s">
        <v>1257</v>
      </c>
      <c r="B12677" t="s">
        <v>209</v>
      </c>
      <c r="C12677" t="s">
        <v>380</v>
      </c>
      <c r="D12677" t="s">
        <v>1277</v>
      </c>
      <c r="E12677" t="s">
        <v>29</v>
      </c>
      <c r="F12677">
        <v>11808</v>
      </c>
      <c r="G12677">
        <v>6016</v>
      </c>
      <c r="H12677">
        <v>0.50948509485094851</v>
      </c>
      <c r="I12677" t="str">
        <f>VLOOKUP($B12677&amp;$E12677,'Employee List'!$A:$E,5,0)</f>
        <v>E-1284</v>
      </c>
    </row>
    <row r="12678" spans="1:9" x14ac:dyDescent="0.35">
      <c r="A12678" t="s">
        <v>1257</v>
      </c>
      <c r="B12678" t="s">
        <v>209</v>
      </c>
      <c r="C12678" t="s">
        <v>380</v>
      </c>
      <c r="D12678" t="s">
        <v>1277</v>
      </c>
      <c r="E12678" t="s">
        <v>30</v>
      </c>
      <c r="F12678">
        <v>12059</v>
      </c>
      <c r="G12678">
        <v>4067</v>
      </c>
      <c r="H12678">
        <v>0.33725847914420765</v>
      </c>
      <c r="I12678" t="str">
        <f>VLOOKUP($B12678&amp;$E12678,'Employee List'!$A:$E,5,0)</f>
        <v>E-1284</v>
      </c>
    </row>
    <row r="12679" spans="1:9" x14ac:dyDescent="0.35">
      <c r="A12679" t="s">
        <v>1257</v>
      </c>
      <c r="B12679" t="s">
        <v>209</v>
      </c>
      <c r="C12679" t="s">
        <v>380</v>
      </c>
      <c r="D12679" t="s">
        <v>1277</v>
      </c>
      <c r="E12679" t="s">
        <v>31</v>
      </c>
      <c r="F12679">
        <v>8272</v>
      </c>
      <c r="G12679">
        <v>5357</v>
      </c>
      <c r="H12679">
        <v>0.64760638297872342</v>
      </c>
      <c r="I12679" t="str">
        <f>VLOOKUP($B12679&amp;$E12679,'Employee List'!$A:$E,5,0)</f>
        <v>E-1284</v>
      </c>
    </row>
    <row r="12680" spans="1:9" x14ac:dyDescent="0.35">
      <c r="A12680" t="s">
        <v>1257</v>
      </c>
      <c r="B12680" t="s">
        <v>209</v>
      </c>
      <c r="C12680" t="s">
        <v>380</v>
      </c>
      <c r="D12680" t="s">
        <v>1278</v>
      </c>
      <c r="E12680" t="s">
        <v>29</v>
      </c>
      <c r="F12680">
        <v>50429</v>
      </c>
      <c r="G12680">
        <v>60531</v>
      </c>
      <c r="H12680">
        <v>1.2003212437288069</v>
      </c>
      <c r="I12680" t="str">
        <f>VLOOKUP($B12680&amp;$E12680,'Employee List'!$A:$E,5,0)</f>
        <v>E-1284</v>
      </c>
    </row>
    <row r="12681" spans="1:9" x14ac:dyDescent="0.35">
      <c r="A12681" t="s">
        <v>1257</v>
      </c>
      <c r="B12681" t="s">
        <v>209</v>
      </c>
      <c r="C12681" t="s">
        <v>380</v>
      </c>
      <c r="D12681" t="s">
        <v>1278</v>
      </c>
      <c r="E12681" t="s">
        <v>30</v>
      </c>
      <c r="F12681">
        <v>51331</v>
      </c>
      <c r="G12681">
        <v>45132</v>
      </c>
      <c r="H12681">
        <v>0.87923477041164211</v>
      </c>
      <c r="I12681" t="str">
        <f>VLOOKUP($B12681&amp;$E12681,'Employee List'!$A:$E,5,0)</f>
        <v>E-1284</v>
      </c>
    </row>
    <row r="12682" spans="1:9" x14ac:dyDescent="0.35">
      <c r="A12682" t="s">
        <v>1257</v>
      </c>
      <c r="B12682" t="s">
        <v>209</v>
      </c>
      <c r="C12682" t="s">
        <v>380</v>
      </c>
      <c r="D12682" t="s">
        <v>1278</v>
      </c>
      <c r="E12682" t="s">
        <v>31</v>
      </c>
      <c r="F12682">
        <v>49440</v>
      </c>
      <c r="G12682">
        <v>30829</v>
      </c>
      <c r="H12682">
        <v>0.62356391585760518</v>
      </c>
      <c r="I12682" t="str">
        <f>VLOOKUP($B12682&amp;$E12682,'Employee List'!$A:$E,5,0)</f>
        <v>E-1284</v>
      </c>
    </row>
    <row r="12683" spans="1:9" x14ac:dyDescent="0.35">
      <c r="A12683" t="s">
        <v>1257</v>
      </c>
      <c r="B12683" t="s">
        <v>209</v>
      </c>
      <c r="C12683" t="s">
        <v>380</v>
      </c>
      <c r="D12683" t="s">
        <v>1279</v>
      </c>
      <c r="E12683" t="s">
        <v>29</v>
      </c>
      <c r="F12683">
        <v>3652</v>
      </c>
      <c r="G12683">
        <v>5907</v>
      </c>
      <c r="H12683">
        <v>1.6174698795180722</v>
      </c>
      <c r="I12683" t="str">
        <f>VLOOKUP($B12683&amp;$E12683,'Employee List'!$A:$E,5,0)</f>
        <v>E-1284</v>
      </c>
    </row>
    <row r="12684" spans="1:9" x14ac:dyDescent="0.35">
      <c r="A12684" t="s">
        <v>1257</v>
      </c>
      <c r="B12684" t="s">
        <v>209</v>
      </c>
      <c r="C12684" t="s">
        <v>380</v>
      </c>
      <c r="D12684" t="s">
        <v>1279</v>
      </c>
      <c r="E12684" t="s">
        <v>30</v>
      </c>
      <c r="F12684">
        <v>2650</v>
      </c>
      <c r="G12684">
        <v>5325</v>
      </c>
      <c r="H12684">
        <v>2.0094339622641511</v>
      </c>
      <c r="I12684" t="str">
        <f>VLOOKUP($B12684&amp;$E12684,'Employee List'!$A:$E,5,0)</f>
        <v>E-1284</v>
      </c>
    </row>
    <row r="12685" spans="1:9" x14ac:dyDescent="0.35">
      <c r="A12685" t="s">
        <v>1257</v>
      </c>
      <c r="B12685" t="s">
        <v>209</v>
      </c>
      <c r="C12685" t="s">
        <v>380</v>
      </c>
      <c r="D12685" t="s">
        <v>1279</v>
      </c>
      <c r="E12685" t="s">
        <v>31</v>
      </c>
      <c r="F12685">
        <v>2880</v>
      </c>
      <c r="G12685">
        <v>1756</v>
      </c>
      <c r="H12685">
        <v>0.60972222222222228</v>
      </c>
      <c r="I12685" t="str">
        <f>VLOOKUP($B12685&amp;$E12685,'Employee List'!$A:$E,5,0)</f>
        <v>E-1284</v>
      </c>
    </row>
    <row r="12686" spans="1:9" x14ac:dyDescent="0.35">
      <c r="A12686" t="s">
        <v>1257</v>
      </c>
      <c r="B12686" t="s">
        <v>209</v>
      </c>
      <c r="C12686" t="s">
        <v>380</v>
      </c>
      <c r="D12686" t="s">
        <v>1280</v>
      </c>
      <c r="E12686" t="s">
        <v>29</v>
      </c>
      <c r="F12686">
        <v>3221</v>
      </c>
      <c r="G12686">
        <v>5734</v>
      </c>
      <c r="H12686">
        <v>1.78019248680534</v>
      </c>
      <c r="I12686" t="str">
        <f>VLOOKUP($B12686&amp;$E12686,'Employee List'!$A:$E,5,0)</f>
        <v>E-1284</v>
      </c>
    </row>
    <row r="12687" spans="1:9" x14ac:dyDescent="0.35">
      <c r="A12687" t="s">
        <v>1257</v>
      </c>
      <c r="B12687" t="s">
        <v>209</v>
      </c>
      <c r="C12687" t="s">
        <v>380</v>
      </c>
      <c r="D12687" t="s">
        <v>1280</v>
      </c>
      <c r="E12687" t="s">
        <v>30</v>
      </c>
      <c r="F12687">
        <v>4273</v>
      </c>
      <c r="G12687">
        <v>2173</v>
      </c>
      <c r="H12687">
        <v>0.50854200795693894</v>
      </c>
      <c r="I12687" t="str">
        <f>VLOOKUP($B12687&amp;$E12687,'Employee List'!$A:$E,5,0)</f>
        <v>E-1284</v>
      </c>
    </row>
    <row r="12688" spans="1:9" x14ac:dyDescent="0.35">
      <c r="A12688" t="s">
        <v>1257</v>
      </c>
      <c r="B12688" t="s">
        <v>209</v>
      </c>
      <c r="C12688" t="s">
        <v>380</v>
      </c>
      <c r="D12688" t="s">
        <v>1280</v>
      </c>
      <c r="E12688" t="s">
        <v>31</v>
      </c>
      <c r="F12688">
        <v>1056</v>
      </c>
      <c r="G12688">
        <v>5997</v>
      </c>
      <c r="H12688">
        <v>5.6789772727272725</v>
      </c>
      <c r="I12688" t="str">
        <f>VLOOKUP($B12688&amp;$E12688,'Employee List'!$A:$E,5,0)</f>
        <v>E-1284</v>
      </c>
    </row>
    <row r="12689" spans="1:9" x14ac:dyDescent="0.35">
      <c r="A12689" t="s">
        <v>1257</v>
      </c>
      <c r="B12689" t="s">
        <v>209</v>
      </c>
      <c r="C12689" t="s">
        <v>380</v>
      </c>
      <c r="D12689" t="s">
        <v>1262</v>
      </c>
      <c r="E12689" t="s">
        <v>29</v>
      </c>
      <c r="F12689">
        <v>23747</v>
      </c>
      <c r="G12689">
        <v>22202</v>
      </c>
      <c r="H12689">
        <v>0.93493915020844742</v>
      </c>
      <c r="I12689" t="str">
        <f>VLOOKUP($B12689&amp;$E12689,'Employee List'!$A:$E,5,0)</f>
        <v>E-1284</v>
      </c>
    </row>
    <row r="12690" spans="1:9" x14ac:dyDescent="0.35">
      <c r="A12690" t="s">
        <v>1257</v>
      </c>
      <c r="B12690" t="s">
        <v>209</v>
      </c>
      <c r="C12690" t="s">
        <v>380</v>
      </c>
      <c r="D12690" t="s">
        <v>1262</v>
      </c>
      <c r="E12690" t="s">
        <v>30</v>
      </c>
      <c r="F12690">
        <v>24664</v>
      </c>
      <c r="G12690">
        <v>17040</v>
      </c>
      <c r="H12690">
        <v>0.69088550113525782</v>
      </c>
      <c r="I12690" t="str">
        <f>VLOOKUP($B12690&amp;$E12690,'Employee List'!$A:$E,5,0)</f>
        <v>E-1284</v>
      </c>
    </row>
    <row r="12691" spans="1:9" x14ac:dyDescent="0.35">
      <c r="A12691" t="s">
        <v>1257</v>
      </c>
      <c r="B12691" t="s">
        <v>209</v>
      </c>
      <c r="C12691" t="s">
        <v>380</v>
      </c>
      <c r="D12691" t="s">
        <v>1262</v>
      </c>
      <c r="E12691" t="s">
        <v>31</v>
      </c>
      <c r="F12691">
        <v>24856</v>
      </c>
      <c r="G12691">
        <v>16828</v>
      </c>
      <c r="H12691">
        <v>0.67701963308657864</v>
      </c>
      <c r="I12691" t="str">
        <f>VLOOKUP($B12691&amp;$E12691,'Employee List'!$A:$E,5,0)</f>
        <v>E-1284</v>
      </c>
    </row>
    <row r="12692" spans="1:9" x14ac:dyDescent="0.35">
      <c r="A12692" t="s">
        <v>1257</v>
      </c>
      <c r="B12692" t="s">
        <v>209</v>
      </c>
      <c r="C12692" t="s">
        <v>380</v>
      </c>
      <c r="D12692" t="s">
        <v>1282</v>
      </c>
      <c r="E12692" t="s">
        <v>29</v>
      </c>
      <c r="F12692">
        <v>3254</v>
      </c>
      <c r="G12692">
        <v>5760</v>
      </c>
      <c r="H12692">
        <v>1.7701290719114935</v>
      </c>
      <c r="I12692" t="str">
        <f>VLOOKUP($B12692&amp;$E12692,'Employee List'!$A:$E,5,0)</f>
        <v>E-1284</v>
      </c>
    </row>
    <row r="12693" spans="1:9" x14ac:dyDescent="0.35">
      <c r="A12693" t="s">
        <v>1257</v>
      </c>
      <c r="B12693" t="s">
        <v>209</v>
      </c>
      <c r="C12693" t="s">
        <v>380</v>
      </c>
      <c r="D12693" t="s">
        <v>1282</v>
      </c>
      <c r="E12693" t="s">
        <v>30</v>
      </c>
      <c r="F12693">
        <v>7201</v>
      </c>
      <c r="G12693">
        <v>3420</v>
      </c>
      <c r="H12693">
        <v>0.47493403693931396</v>
      </c>
      <c r="I12693" t="str">
        <f>VLOOKUP($B12693&amp;$E12693,'Employee List'!$A:$E,5,0)</f>
        <v>E-1284</v>
      </c>
    </row>
    <row r="12694" spans="1:9" x14ac:dyDescent="0.35">
      <c r="A12694" t="s">
        <v>1257</v>
      </c>
      <c r="B12694" t="s">
        <v>209</v>
      </c>
      <c r="C12694" t="s">
        <v>380</v>
      </c>
      <c r="D12694" t="s">
        <v>1282</v>
      </c>
      <c r="E12694" t="s">
        <v>31</v>
      </c>
      <c r="F12694">
        <v>5565</v>
      </c>
      <c r="G12694">
        <v>1013</v>
      </c>
      <c r="H12694">
        <v>0.18203054806828392</v>
      </c>
      <c r="I12694" t="str">
        <f>VLOOKUP($B12694&amp;$E12694,'Employee List'!$A:$E,5,0)</f>
        <v>E-1284</v>
      </c>
    </row>
    <row r="12695" spans="1:9" x14ac:dyDescent="0.35">
      <c r="A12695" t="s">
        <v>1257</v>
      </c>
      <c r="B12695" t="s">
        <v>209</v>
      </c>
      <c r="C12695" t="s">
        <v>380</v>
      </c>
      <c r="D12695" t="s">
        <v>1281</v>
      </c>
      <c r="E12695" t="s">
        <v>29</v>
      </c>
      <c r="F12695">
        <v>5382</v>
      </c>
      <c r="G12695">
        <v>5708</v>
      </c>
      <c r="H12695">
        <v>1.0605722779635822</v>
      </c>
      <c r="I12695" t="str">
        <f>VLOOKUP($B12695&amp;$E12695,'Employee List'!$A:$E,5,0)</f>
        <v>E-1284</v>
      </c>
    </row>
    <row r="12696" spans="1:9" x14ac:dyDescent="0.35">
      <c r="A12696" t="s">
        <v>1257</v>
      </c>
      <c r="B12696" t="s">
        <v>209</v>
      </c>
      <c r="C12696" t="s">
        <v>380</v>
      </c>
      <c r="D12696" t="s">
        <v>1281</v>
      </c>
      <c r="E12696" t="s">
        <v>30</v>
      </c>
      <c r="F12696">
        <v>5160</v>
      </c>
      <c r="G12696">
        <v>9973</v>
      </c>
      <c r="H12696">
        <v>1.9327519379844962</v>
      </c>
      <c r="I12696" t="str">
        <f>VLOOKUP($B12696&amp;$E12696,'Employee List'!$A:$E,5,0)</f>
        <v>E-1284</v>
      </c>
    </row>
    <row r="12697" spans="1:9" x14ac:dyDescent="0.35">
      <c r="A12697" t="s">
        <v>1257</v>
      </c>
      <c r="B12697" t="s">
        <v>209</v>
      </c>
      <c r="C12697" t="s">
        <v>380</v>
      </c>
      <c r="D12697" t="s">
        <v>1281</v>
      </c>
      <c r="E12697" t="s">
        <v>31</v>
      </c>
      <c r="F12697">
        <v>5695</v>
      </c>
      <c r="G12697">
        <v>9509</v>
      </c>
      <c r="H12697">
        <v>1.6697102721685688</v>
      </c>
      <c r="I12697" t="str">
        <f>VLOOKUP($B12697&amp;$E12697,'Employee List'!$A:$E,5,0)</f>
        <v>E-1284</v>
      </c>
    </row>
    <row r="12698" spans="1:9" x14ac:dyDescent="0.35">
      <c r="A12698" t="s">
        <v>1257</v>
      </c>
      <c r="B12698" t="s">
        <v>210</v>
      </c>
      <c r="C12698" t="s">
        <v>380</v>
      </c>
      <c r="D12698" t="s">
        <v>1274</v>
      </c>
      <c r="E12698" t="s">
        <v>29</v>
      </c>
      <c r="F12698">
        <v>25209</v>
      </c>
      <c r="G12698">
        <v>12408</v>
      </c>
      <c r="H12698">
        <v>0.49220516482208737</v>
      </c>
      <c r="I12698" t="str">
        <f>VLOOKUP($B12698&amp;$E12698,'Employee List'!$A:$E,5,0)</f>
        <v>E-1285</v>
      </c>
    </row>
    <row r="12699" spans="1:9" x14ac:dyDescent="0.35">
      <c r="A12699" t="s">
        <v>1257</v>
      </c>
      <c r="B12699" t="s">
        <v>210</v>
      </c>
      <c r="C12699" t="s">
        <v>380</v>
      </c>
      <c r="D12699" t="s">
        <v>1274</v>
      </c>
      <c r="E12699" t="s">
        <v>30</v>
      </c>
      <c r="F12699">
        <v>25122</v>
      </c>
      <c r="G12699">
        <v>13780</v>
      </c>
      <c r="H12699">
        <v>0.54852320675105481</v>
      </c>
      <c r="I12699" t="str">
        <f>VLOOKUP($B12699&amp;$E12699,'Employee List'!$A:$E,5,0)</f>
        <v>E-1285</v>
      </c>
    </row>
    <row r="12700" spans="1:9" x14ac:dyDescent="0.35">
      <c r="A12700" t="s">
        <v>1257</v>
      </c>
      <c r="B12700" t="s">
        <v>210</v>
      </c>
      <c r="C12700" t="s">
        <v>380</v>
      </c>
      <c r="D12700" t="s">
        <v>1274</v>
      </c>
      <c r="E12700" t="s">
        <v>31</v>
      </c>
      <c r="F12700">
        <v>22646</v>
      </c>
      <c r="G12700">
        <v>10125</v>
      </c>
      <c r="H12700">
        <v>0.44709882539962909</v>
      </c>
      <c r="I12700" t="str">
        <f>VLOOKUP($B12700&amp;$E12700,'Employee List'!$A:$E,5,0)</f>
        <v>E-1285</v>
      </c>
    </row>
    <row r="12701" spans="1:9" x14ac:dyDescent="0.35">
      <c r="A12701" t="s">
        <v>1257</v>
      </c>
      <c r="B12701" t="s">
        <v>210</v>
      </c>
      <c r="C12701" t="s">
        <v>380</v>
      </c>
      <c r="D12701" t="s">
        <v>1263</v>
      </c>
      <c r="E12701" t="s">
        <v>29</v>
      </c>
      <c r="F12701">
        <v>2369</v>
      </c>
      <c r="G12701">
        <v>1924</v>
      </c>
      <c r="H12701">
        <v>0.81215702828197556</v>
      </c>
      <c r="I12701" t="str">
        <f>VLOOKUP($B12701&amp;$E12701,'Employee List'!$A:$E,5,0)</f>
        <v>E-1285</v>
      </c>
    </row>
    <row r="12702" spans="1:9" x14ac:dyDescent="0.35">
      <c r="A12702" t="s">
        <v>1257</v>
      </c>
      <c r="B12702" t="s">
        <v>210</v>
      </c>
      <c r="C12702" t="s">
        <v>380</v>
      </c>
      <c r="D12702" t="s">
        <v>1263</v>
      </c>
      <c r="E12702" t="s">
        <v>30</v>
      </c>
      <c r="F12702">
        <v>4967</v>
      </c>
      <c r="G12702">
        <v>4851</v>
      </c>
      <c r="H12702">
        <v>0.97664586269377895</v>
      </c>
      <c r="I12702" t="str">
        <f>VLOOKUP($B12702&amp;$E12702,'Employee List'!$A:$E,5,0)</f>
        <v>E-1285</v>
      </c>
    </row>
    <row r="12703" spans="1:9" x14ac:dyDescent="0.35">
      <c r="A12703" t="s">
        <v>1257</v>
      </c>
      <c r="B12703" t="s">
        <v>210</v>
      </c>
      <c r="C12703" t="s">
        <v>380</v>
      </c>
      <c r="D12703" t="s">
        <v>1263</v>
      </c>
      <c r="E12703" t="s">
        <v>31</v>
      </c>
      <c r="F12703">
        <v>3785</v>
      </c>
      <c r="G12703">
        <v>4119</v>
      </c>
      <c r="H12703">
        <v>1.0882430647291943</v>
      </c>
      <c r="I12703" t="str">
        <f>VLOOKUP($B12703&amp;$E12703,'Employee List'!$A:$E,5,0)</f>
        <v>E-1285</v>
      </c>
    </row>
    <row r="12704" spans="1:9" x14ac:dyDescent="0.35">
      <c r="A12704" t="s">
        <v>1257</v>
      </c>
      <c r="B12704" t="s">
        <v>210</v>
      </c>
      <c r="C12704" t="s">
        <v>380</v>
      </c>
      <c r="D12704" t="s">
        <v>1264</v>
      </c>
      <c r="E12704" t="s">
        <v>29</v>
      </c>
      <c r="F12704">
        <v>2093</v>
      </c>
      <c r="G12704">
        <v>1045</v>
      </c>
      <c r="H12704">
        <v>0.49928332537028192</v>
      </c>
      <c r="I12704" t="str">
        <f>VLOOKUP($B12704&amp;$E12704,'Employee List'!$A:$E,5,0)</f>
        <v>E-1285</v>
      </c>
    </row>
    <row r="12705" spans="1:9" x14ac:dyDescent="0.35">
      <c r="A12705" t="s">
        <v>1257</v>
      </c>
      <c r="B12705" t="s">
        <v>210</v>
      </c>
      <c r="C12705" t="s">
        <v>380</v>
      </c>
      <c r="D12705" t="s">
        <v>1264</v>
      </c>
      <c r="E12705" t="s">
        <v>30</v>
      </c>
      <c r="F12705">
        <v>4382</v>
      </c>
      <c r="G12705">
        <v>4744</v>
      </c>
      <c r="H12705">
        <v>1.0826106800547695</v>
      </c>
      <c r="I12705" t="str">
        <f>VLOOKUP($B12705&amp;$E12705,'Employee List'!$A:$E,5,0)</f>
        <v>E-1285</v>
      </c>
    </row>
    <row r="12706" spans="1:9" x14ac:dyDescent="0.35">
      <c r="A12706" t="s">
        <v>1257</v>
      </c>
      <c r="B12706" t="s">
        <v>210</v>
      </c>
      <c r="C12706" t="s">
        <v>380</v>
      </c>
      <c r="D12706" t="s">
        <v>1264</v>
      </c>
      <c r="E12706" t="s">
        <v>31</v>
      </c>
      <c r="F12706">
        <v>3781</v>
      </c>
      <c r="G12706">
        <v>2405</v>
      </c>
      <c r="H12706">
        <v>0.63607511240412584</v>
      </c>
      <c r="I12706" t="str">
        <f>VLOOKUP($B12706&amp;$E12706,'Employee List'!$A:$E,5,0)</f>
        <v>E-1285</v>
      </c>
    </row>
    <row r="12707" spans="1:9" x14ac:dyDescent="0.35">
      <c r="A12707" t="s">
        <v>1257</v>
      </c>
      <c r="B12707" t="s">
        <v>210</v>
      </c>
      <c r="C12707" t="s">
        <v>380</v>
      </c>
      <c r="D12707" t="s">
        <v>1265</v>
      </c>
      <c r="E12707" t="s">
        <v>29</v>
      </c>
      <c r="F12707">
        <v>4548</v>
      </c>
      <c r="G12707">
        <v>10049</v>
      </c>
      <c r="H12707">
        <v>2.2095426561125771</v>
      </c>
      <c r="I12707" t="str">
        <f>VLOOKUP($B12707&amp;$E12707,'Employee List'!$A:$E,5,0)</f>
        <v>E-1285</v>
      </c>
    </row>
    <row r="12708" spans="1:9" x14ac:dyDescent="0.35">
      <c r="A12708" t="s">
        <v>1257</v>
      </c>
      <c r="B12708" t="s">
        <v>210</v>
      </c>
      <c r="C12708" t="s">
        <v>380</v>
      </c>
      <c r="D12708" t="s">
        <v>1265</v>
      </c>
      <c r="E12708" t="s">
        <v>30</v>
      </c>
      <c r="F12708">
        <v>4973</v>
      </c>
      <c r="G12708">
        <v>7667</v>
      </c>
      <c r="H12708">
        <v>1.5417253167102352</v>
      </c>
      <c r="I12708" t="str">
        <f>VLOOKUP($B12708&amp;$E12708,'Employee List'!$A:$E,5,0)</f>
        <v>E-1285</v>
      </c>
    </row>
    <row r="12709" spans="1:9" x14ac:dyDescent="0.35">
      <c r="A12709" t="s">
        <v>1257</v>
      </c>
      <c r="B12709" t="s">
        <v>210</v>
      </c>
      <c r="C12709" t="s">
        <v>380</v>
      </c>
      <c r="D12709" t="s">
        <v>1265</v>
      </c>
      <c r="E12709" t="s">
        <v>31</v>
      </c>
      <c r="F12709">
        <v>5519</v>
      </c>
      <c r="G12709">
        <v>5591</v>
      </c>
      <c r="H12709">
        <v>1.013045841637978</v>
      </c>
      <c r="I12709" t="str">
        <f>VLOOKUP($B12709&amp;$E12709,'Employee List'!$A:$E,5,0)</f>
        <v>E-1285</v>
      </c>
    </row>
    <row r="12710" spans="1:9" x14ac:dyDescent="0.35">
      <c r="A12710" t="s">
        <v>1257</v>
      </c>
      <c r="B12710" t="s">
        <v>210</v>
      </c>
      <c r="C12710" t="s">
        <v>380</v>
      </c>
      <c r="D12710" t="s">
        <v>1260</v>
      </c>
      <c r="E12710" t="s">
        <v>29</v>
      </c>
      <c r="F12710">
        <v>120741</v>
      </c>
      <c r="G12710">
        <v>111778</v>
      </c>
      <c r="H12710">
        <v>0.92576672381378322</v>
      </c>
      <c r="I12710" t="str">
        <f>VLOOKUP($B12710&amp;$E12710,'Employee List'!$A:$E,5,0)</f>
        <v>E-1285</v>
      </c>
    </row>
    <row r="12711" spans="1:9" x14ac:dyDescent="0.35">
      <c r="A12711" t="s">
        <v>1257</v>
      </c>
      <c r="B12711" t="s">
        <v>210</v>
      </c>
      <c r="C12711" t="s">
        <v>380</v>
      </c>
      <c r="D12711" t="s">
        <v>1260</v>
      </c>
      <c r="E12711" t="s">
        <v>30</v>
      </c>
      <c r="F12711">
        <v>120176</v>
      </c>
      <c r="G12711">
        <v>89598</v>
      </c>
      <c r="H12711">
        <v>0.74555651710824122</v>
      </c>
      <c r="I12711" t="str">
        <f>VLOOKUP($B12711&amp;$E12711,'Employee List'!$A:$E,5,0)</f>
        <v>E-1285</v>
      </c>
    </row>
    <row r="12712" spans="1:9" x14ac:dyDescent="0.35">
      <c r="A12712" t="s">
        <v>1257</v>
      </c>
      <c r="B12712" t="s">
        <v>210</v>
      </c>
      <c r="C12712" t="s">
        <v>380</v>
      </c>
      <c r="D12712" t="s">
        <v>1260</v>
      </c>
      <c r="E12712" t="s">
        <v>31</v>
      </c>
      <c r="F12712">
        <v>142416</v>
      </c>
      <c r="G12712">
        <v>97422</v>
      </c>
      <c r="H12712">
        <v>0.68406639703404115</v>
      </c>
      <c r="I12712" t="str">
        <f>VLOOKUP($B12712&amp;$E12712,'Employee List'!$A:$E,5,0)</f>
        <v>E-1285</v>
      </c>
    </row>
    <row r="12713" spans="1:9" x14ac:dyDescent="0.35">
      <c r="A12713" t="s">
        <v>1257</v>
      </c>
      <c r="B12713" t="s">
        <v>210</v>
      </c>
      <c r="C12713" t="s">
        <v>380</v>
      </c>
      <c r="D12713" t="s">
        <v>1261</v>
      </c>
      <c r="E12713" t="s">
        <v>29</v>
      </c>
      <c r="F12713">
        <v>42362</v>
      </c>
      <c r="G12713">
        <v>27378</v>
      </c>
      <c r="H12713">
        <v>0.6462867664416222</v>
      </c>
      <c r="I12713" t="str">
        <f>VLOOKUP($B12713&amp;$E12713,'Employee List'!$A:$E,5,0)</f>
        <v>E-1285</v>
      </c>
    </row>
    <row r="12714" spans="1:9" x14ac:dyDescent="0.35">
      <c r="A12714" t="s">
        <v>1257</v>
      </c>
      <c r="B12714" t="s">
        <v>210</v>
      </c>
      <c r="C12714" t="s">
        <v>380</v>
      </c>
      <c r="D12714" t="s">
        <v>1261</v>
      </c>
      <c r="E12714" t="s">
        <v>30</v>
      </c>
      <c r="F12714">
        <v>42945</v>
      </c>
      <c r="G12714">
        <v>30179</v>
      </c>
      <c r="H12714">
        <v>0.70273605774828274</v>
      </c>
      <c r="I12714" t="str">
        <f>VLOOKUP($B12714&amp;$E12714,'Employee List'!$A:$E,5,0)</f>
        <v>E-1285</v>
      </c>
    </row>
    <row r="12715" spans="1:9" x14ac:dyDescent="0.35">
      <c r="A12715" t="s">
        <v>1257</v>
      </c>
      <c r="B12715" t="s">
        <v>210</v>
      </c>
      <c r="C12715" t="s">
        <v>380</v>
      </c>
      <c r="D12715" t="s">
        <v>1261</v>
      </c>
      <c r="E12715" t="s">
        <v>31</v>
      </c>
      <c r="F12715">
        <v>46279</v>
      </c>
      <c r="G12715">
        <v>14305</v>
      </c>
      <c r="H12715">
        <v>0.30910348106052421</v>
      </c>
      <c r="I12715" t="str">
        <f>VLOOKUP($B12715&amp;$E12715,'Employee List'!$A:$E,5,0)</f>
        <v>E-1285</v>
      </c>
    </row>
    <row r="12716" spans="1:9" x14ac:dyDescent="0.35">
      <c r="A12716" t="s">
        <v>1257</v>
      </c>
      <c r="B12716" t="s">
        <v>210</v>
      </c>
      <c r="C12716" t="s">
        <v>380</v>
      </c>
      <c r="D12716" t="s">
        <v>1266</v>
      </c>
      <c r="E12716" t="s">
        <v>29</v>
      </c>
      <c r="F12716">
        <v>91224</v>
      </c>
      <c r="G12716">
        <v>81332</v>
      </c>
      <c r="H12716">
        <v>0.89156362360782249</v>
      </c>
      <c r="I12716" t="str">
        <f>VLOOKUP($B12716&amp;$E12716,'Employee List'!$A:$E,5,0)</f>
        <v>E-1285</v>
      </c>
    </row>
    <row r="12717" spans="1:9" x14ac:dyDescent="0.35">
      <c r="A12717" t="s">
        <v>1257</v>
      </c>
      <c r="B12717" t="s">
        <v>210</v>
      </c>
      <c r="C12717" t="s">
        <v>380</v>
      </c>
      <c r="D12717" t="s">
        <v>1266</v>
      </c>
      <c r="E12717" t="s">
        <v>30</v>
      </c>
      <c r="F12717">
        <v>98396</v>
      </c>
      <c r="G12717">
        <v>60406</v>
      </c>
      <c r="H12717">
        <v>0.61390706939306472</v>
      </c>
      <c r="I12717" t="str">
        <f>VLOOKUP($B12717&amp;$E12717,'Employee List'!$A:$E,5,0)</f>
        <v>E-1285</v>
      </c>
    </row>
    <row r="12718" spans="1:9" x14ac:dyDescent="0.35">
      <c r="A12718" t="s">
        <v>1257</v>
      </c>
      <c r="B12718" t="s">
        <v>210</v>
      </c>
      <c r="C12718" t="s">
        <v>380</v>
      </c>
      <c r="D12718" t="s">
        <v>1266</v>
      </c>
      <c r="E12718" t="s">
        <v>31</v>
      </c>
      <c r="F12718">
        <v>96936</v>
      </c>
      <c r="G12718">
        <v>41737</v>
      </c>
      <c r="H12718">
        <v>0.43056243294544855</v>
      </c>
      <c r="I12718" t="str">
        <f>VLOOKUP($B12718&amp;$E12718,'Employee List'!$A:$E,5,0)</f>
        <v>E-1285</v>
      </c>
    </row>
    <row r="12719" spans="1:9" x14ac:dyDescent="0.35">
      <c r="A12719" t="s">
        <v>1257</v>
      </c>
      <c r="B12719" t="s">
        <v>210</v>
      </c>
      <c r="C12719" t="s">
        <v>380</v>
      </c>
      <c r="D12719" t="s">
        <v>1267</v>
      </c>
      <c r="E12719" t="s">
        <v>29</v>
      </c>
      <c r="F12719">
        <v>51095</v>
      </c>
      <c r="G12719">
        <v>30872</v>
      </c>
      <c r="H12719">
        <v>0.60420784812603978</v>
      </c>
      <c r="I12719" t="str">
        <f>VLOOKUP($B12719&amp;$E12719,'Employee List'!$A:$E,5,0)</f>
        <v>E-1285</v>
      </c>
    </row>
    <row r="12720" spans="1:9" x14ac:dyDescent="0.35">
      <c r="A12720" t="s">
        <v>1257</v>
      </c>
      <c r="B12720" t="s">
        <v>210</v>
      </c>
      <c r="C12720" t="s">
        <v>380</v>
      </c>
      <c r="D12720" t="s">
        <v>1267</v>
      </c>
      <c r="E12720" t="s">
        <v>30</v>
      </c>
      <c r="F12720">
        <v>53349</v>
      </c>
      <c r="G12720">
        <v>33532</v>
      </c>
      <c r="H12720">
        <v>0.62854036626740895</v>
      </c>
      <c r="I12720" t="str">
        <f>VLOOKUP($B12720&amp;$E12720,'Employee List'!$A:$E,5,0)</f>
        <v>E-1285</v>
      </c>
    </row>
    <row r="12721" spans="1:9" x14ac:dyDescent="0.35">
      <c r="A12721" t="s">
        <v>1257</v>
      </c>
      <c r="B12721" t="s">
        <v>210</v>
      </c>
      <c r="C12721" t="s">
        <v>380</v>
      </c>
      <c r="D12721" t="s">
        <v>1267</v>
      </c>
      <c r="E12721" t="s">
        <v>31</v>
      </c>
      <c r="F12721">
        <v>53623</v>
      </c>
      <c r="G12721">
        <v>35458</v>
      </c>
      <c r="H12721">
        <v>0.6612461070809168</v>
      </c>
      <c r="I12721" t="str">
        <f>VLOOKUP($B12721&amp;$E12721,'Employee List'!$A:$E,5,0)</f>
        <v>E-1285</v>
      </c>
    </row>
    <row r="12722" spans="1:9" x14ac:dyDescent="0.35">
      <c r="A12722" t="s">
        <v>1257</v>
      </c>
      <c r="B12722" t="s">
        <v>210</v>
      </c>
      <c r="C12722" t="s">
        <v>380</v>
      </c>
      <c r="D12722" t="s">
        <v>1268</v>
      </c>
      <c r="E12722" t="s">
        <v>29</v>
      </c>
      <c r="F12722">
        <v>14562</v>
      </c>
      <c r="G12722">
        <v>5588</v>
      </c>
      <c r="H12722">
        <v>0.38373849745914024</v>
      </c>
      <c r="I12722" t="str">
        <f>VLOOKUP($B12722&amp;$E12722,'Employee List'!$A:$E,5,0)</f>
        <v>E-1285</v>
      </c>
    </row>
    <row r="12723" spans="1:9" x14ac:dyDescent="0.35">
      <c r="A12723" t="s">
        <v>1257</v>
      </c>
      <c r="B12723" t="s">
        <v>210</v>
      </c>
      <c r="C12723" t="s">
        <v>380</v>
      </c>
      <c r="D12723" t="s">
        <v>1268</v>
      </c>
      <c r="E12723" t="s">
        <v>30</v>
      </c>
      <c r="F12723">
        <v>13101</v>
      </c>
      <c r="G12723">
        <v>9160</v>
      </c>
      <c r="H12723">
        <v>0.69918326845278989</v>
      </c>
      <c r="I12723" t="str">
        <f>VLOOKUP($B12723&amp;$E12723,'Employee List'!$A:$E,5,0)</f>
        <v>E-1285</v>
      </c>
    </row>
    <row r="12724" spans="1:9" x14ac:dyDescent="0.35">
      <c r="A12724" t="s">
        <v>1257</v>
      </c>
      <c r="B12724" t="s">
        <v>210</v>
      </c>
      <c r="C12724" t="s">
        <v>380</v>
      </c>
      <c r="D12724" t="s">
        <v>1268</v>
      </c>
      <c r="E12724" t="s">
        <v>31</v>
      </c>
      <c r="F12724">
        <v>14574</v>
      </c>
      <c r="G12724">
        <v>6421</v>
      </c>
      <c r="H12724">
        <v>0.4405791134897763</v>
      </c>
      <c r="I12724" t="str">
        <f>VLOOKUP($B12724&amp;$E12724,'Employee List'!$A:$E,5,0)</f>
        <v>E-1285</v>
      </c>
    </row>
    <row r="12725" spans="1:9" x14ac:dyDescent="0.35">
      <c r="A12725" t="s">
        <v>1257</v>
      </c>
      <c r="B12725" t="s">
        <v>210</v>
      </c>
      <c r="C12725" t="s">
        <v>380</v>
      </c>
      <c r="D12725" t="s">
        <v>1269</v>
      </c>
      <c r="E12725" t="s">
        <v>29</v>
      </c>
      <c r="F12725">
        <v>5781</v>
      </c>
      <c r="G12725">
        <v>26057</v>
      </c>
      <c r="H12725">
        <v>4.5073516692613733</v>
      </c>
      <c r="I12725" t="str">
        <f>VLOOKUP($B12725&amp;$E12725,'Employee List'!$A:$E,5,0)</f>
        <v>E-1285</v>
      </c>
    </row>
    <row r="12726" spans="1:9" x14ac:dyDescent="0.35">
      <c r="A12726" t="s">
        <v>1257</v>
      </c>
      <c r="B12726" t="s">
        <v>210</v>
      </c>
      <c r="C12726" t="s">
        <v>380</v>
      </c>
      <c r="D12726" t="s">
        <v>1269</v>
      </c>
      <c r="E12726" t="s">
        <v>30</v>
      </c>
      <c r="F12726">
        <v>4281</v>
      </c>
      <c r="G12726">
        <v>24248</v>
      </c>
      <c r="H12726">
        <v>5.6640971735575798</v>
      </c>
      <c r="I12726" t="str">
        <f>VLOOKUP($B12726&amp;$E12726,'Employee List'!$A:$E,5,0)</f>
        <v>E-1285</v>
      </c>
    </row>
    <row r="12727" spans="1:9" x14ac:dyDescent="0.35">
      <c r="A12727" t="s">
        <v>1257</v>
      </c>
      <c r="B12727" t="s">
        <v>210</v>
      </c>
      <c r="C12727" t="s">
        <v>380</v>
      </c>
      <c r="D12727" t="s">
        <v>1269</v>
      </c>
      <c r="E12727" t="s">
        <v>31</v>
      </c>
      <c r="F12727">
        <v>2916</v>
      </c>
      <c r="G12727">
        <v>4593</v>
      </c>
      <c r="H12727">
        <v>1.5751028806584362</v>
      </c>
      <c r="I12727" t="str">
        <f>VLOOKUP($B12727&amp;$E12727,'Employee List'!$A:$E,5,0)</f>
        <v>E-1285</v>
      </c>
    </row>
    <row r="12728" spans="1:9" x14ac:dyDescent="0.35">
      <c r="A12728" t="s">
        <v>1257</v>
      </c>
      <c r="B12728" t="s">
        <v>210</v>
      </c>
      <c r="C12728" t="s">
        <v>380</v>
      </c>
      <c r="D12728" t="s">
        <v>1270</v>
      </c>
      <c r="E12728" t="s">
        <v>29</v>
      </c>
      <c r="F12728">
        <v>8554</v>
      </c>
      <c r="G12728">
        <v>7853</v>
      </c>
      <c r="H12728">
        <v>0.91805003507131167</v>
      </c>
      <c r="I12728" t="str">
        <f>VLOOKUP($B12728&amp;$E12728,'Employee List'!$A:$E,5,0)</f>
        <v>E-1285</v>
      </c>
    </row>
    <row r="12729" spans="1:9" x14ac:dyDescent="0.35">
      <c r="A12729" t="s">
        <v>1257</v>
      </c>
      <c r="B12729" t="s">
        <v>210</v>
      </c>
      <c r="C12729" t="s">
        <v>380</v>
      </c>
      <c r="D12729" t="s">
        <v>1270</v>
      </c>
      <c r="E12729" t="s">
        <v>30</v>
      </c>
      <c r="F12729">
        <v>8263</v>
      </c>
      <c r="G12729">
        <v>6299</v>
      </c>
      <c r="H12729">
        <v>0.76231392956553312</v>
      </c>
      <c r="I12729" t="str">
        <f>VLOOKUP($B12729&amp;$E12729,'Employee List'!$A:$E,5,0)</f>
        <v>E-1285</v>
      </c>
    </row>
    <row r="12730" spans="1:9" x14ac:dyDescent="0.35">
      <c r="A12730" t="s">
        <v>1257</v>
      </c>
      <c r="B12730" t="s">
        <v>210</v>
      </c>
      <c r="C12730" t="s">
        <v>380</v>
      </c>
      <c r="D12730" t="s">
        <v>1270</v>
      </c>
      <c r="E12730" t="s">
        <v>31</v>
      </c>
      <c r="F12730">
        <v>7480</v>
      </c>
      <c r="G12730">
        <v>9462</v>
      </c>
      <c r="H12730">
        <v>1.2649732620320855</v>
      </c>
      <c r="I12730" t="str">
        <f>VLOOKUP($B12730&amp;$E12730,'Employee List'!$A:$E,5,0)</f>
        <v>E-1285</v>
      </c>
    </row>
    <row r="12731" spans="1:9" x14ac:dyDescent="0.35">
      <c r="A12731" t="s">
        <v>1257</v>
      </c>
      <c r="B12731" t="s">
        <v>210</v>
      </c>
      <c r="C12731" t="s">
        <v>380</v>
      </c>
      <c r="D12731" t="s">
        <v>1271</v>
      </c>
      <c r="E12731" t="s">
        <v>29</v>
      </c>
      <c r="F12731">
        <v>30178</v>
      </c>
      <c r="G12731">
        <v>17149</v>
      </c>
      <c r="H12731">
        <v>0.5682616475578236</v>
      </c>
      <c r="I12731" t="str">
        <f>VLOOKUP($B12731&amp;$E12731,'Employee List'!$A:$E,5,0)</f>
        <v>E-1285</v>
      </c>
    </row>
    <row r="12732" spans="1:9" x14ac:dyDescent="0.35">
      <c r="A12732" t="s">
        <v>1257</v>
      </c>
      <c r="B12732" t="s">
        <v>210</v>
      </c>
      <c r="C12732" t="s">
        <v>380</v>
      </c>
      <c r="D12732" t="s">
        <v>1271</v>
      </c>
      <c r="E12732" t="s">
        <v>30</v>
      </c>
      <c r="F12732">
        <v>31821</v>
      </c>
      <c r="G12732">
        <v>30497</v>
      </c>
      <c r="H12732">
        <v>0.95839225668583639</v>
      </c>
      <c r="I12732" t="str">
        <f>VLOOKUP($B12732&amp;$E12732,'Employee List'!$A:$E,5,0)</f>
        <v>E-1285</v>
      </c>
    </row>
    <row r="12733" spans="1:9" x14ac:dyDescent="0.35">
      <c r="A12733" t="s">
        <v>1257</v>
      </c>
      <c r="B12733" t="s">
        <v>210</v>
      </c>
      <c r="C12733" t="s">
        <v>380</v>
      </c>
      <c r="D12733" t="s">
        <v>1271</v>
      </c>
      <c r="E12733" t="s">
        <v>31</v>
      </c>
      <c r="F12733">
        <v>29552</v>
      </c>
      <c r="G12733">
        <v>23674</v>
      </c>
      <c r="H12733">
        <v>0.80109637249593935</v>
      </c>
      <c r="I12733" t="str">
        <f>VLOOKUP($B12733&amp;$E12733,'Employee List'!$A:$E,5,0)</f>
        <v>E-1285</v>
      </c>
    </row>
    <row r="12734" spans="1:9" x14ac:dyDescent="0.35">
      <c r="A12734" t="s">
        <v>1257</v>
      </c>
      <c r="B12734" t="s">
        <v>210</v>
      </c>
      <c r="C12734" t="s">
        <v>380</v>
      </c>
      <c r="D12734" t="s">
        <v>1258</v>
      </c>
      <c r="E12734" t="s">
        <v>29</v>
      </c>
      <c r="F12734">
        <v>222362</v>
      </c>
      <c r="G12734">
        <v>257547</v>
      </c>
      <c r="H12734">
        <v>1.1582329714609512</v>
      </c>
      <c r="I12734" t="str">
        <f>VLOOKUP($B12734&amp;$E12734,'Employee List'!$A:$E,5,0)</f>
        <v>E-1285</v>
      </c>
    </row>
    <row r="12735" spans="1:9" x14ac:dyDescent="0.35">
      <c r="A12735" t="s">
        <v>1257</v>
      </c>
      <c r="B12735" t="s">
        <v>210</v>
      </c>
      <c r="C12735" t="s">
        <v>380</v>
      </c>
      <c r="D12735" t="s">
        <v>1258</v>
      </c>
      <c r="E12735" t="s">
        <v>30</v>
      </c>
      <c r="F12735">
        <v>220373</v>
      </c>
      <c r="G12735">
        <v>178530</v>
      </c>
      <c r="H12735">
        <v>0.81012646739845628</v>
      </c>
      <c r="I12735" t="str">
        <f>VLOOKUP($B12735&amp;$E12735,'Employee List'!$A:$E,5,0)</f>
        <v>E-1285</v>
      </c>
    </row>
    <row r="12736" spans="1:9" x14ac:dyDescent="0.35">
      <c r="A12736" t="s">
        <v>1257</v>
      </c>
      <c r="B12736" t="s">
        <v>210</v>
      </c>
      <c r="C12736" t="s">
        <v>380</v>
      </c>
      <c r="D12736" t="s">
        <v>1258</v>
      </c>
      <c r="E12736" t="s">
        <v>31</v>
      </c>
      <c r="F12736">
        <v>210516</v>
      </c>
      <c r="G12736">
        <v>128118</v>
      </c>
      <c r="H12736">
        <v>0.6085903209257254</v>
      </c>
      <c r="I12736" t="str">
        <f>VLOOKUP($B12736&amp;$E12736,'Employee List'!$A:$E,5,0)</f>
        <v>E-1285</v>
      </c>
    </row>
    <row r="12737" spans="1:9" x14ac:dyDescent="0.35">
      <c r="A12737" t="s">
        <v>1257</v>
      </c>
      <c r="B12737" t="s">
        <v>210</v>
      </c>
      <c r="C12737" t="s">
        <v>380</v>
      </c>
      <c r="D12737" t="s">
        <v>1272</v>
      </c>
      <c r="E12737" t="s">
        <v>29</v>
      </c>
      <c r="F12737">
        <v>15866</v>
      </c>
      <c r="G12737">
        <v>11732</v>
      </c>
      <c r="H12737">
        <v>0.73944283373250974</v>
      </c>
      <c r="I12737" t="str">
        <f>VLOOKUP($B12737&amp;$E12737,'Employee List'!$A:$E,5,0)</f>
        <v>E-1285</v>
      </c>
    </row>
    <row r="12738" spans="1:9" x14ac:dyDescent="0.35">
      <c r="A12738" t="s">
        <v>1257</v>
      </c>
      <c r="B12738" t="s">
        <v>210</v>
      </c>
      <c r="C12738" t="s">
        <v>380</v>
      </c>
      <c r="D12738" t="s">
        <v>1272</v>
      </c>
      <c r="E12738" t="s">
        <v>30</v>
      </c>
      <c r="F12738">
        <v>13806</v>
      </c>
      <c r="G12738">
        <v>12933</v>
      </c>
      <c r="H12738">
        <v>0.9367666232073012</v>
      </c>
      <c r="I12738" t="str">
        <f>VLOOKUP($B12738&amp;$E12738,'Employee List'!$A:$E,5,0)</f>
        <v>E-1285</v>
      </c>
    </row>
    <row r="12739" spans="1:9" x14ac:dyDescent="0.35">
      <c r="A12739" t="s">
        <v>1257</v>
      </c>
      <c r="B12739" t="s">
        <v>210</v>
      </c>
      <c r="C12739" t="s">
        <v>380</v>
      </c>
      <c r="D12739" t="s">
        <v>1272</v>
      </c>
      <c r="E12739" t="s">
        <v>31</v>
      </c>
      <c r="F12739">
        <v>15277</v>
      </c>
      <c r="G12739">
        <v>7305</v>
      </c>
      <c r="H12739">
        <v>0.47816979773515744</v>
      </c>
      <c r="I12739" t="str">
        <f>VLOOKUP($B12739&amp;$E12739,'Employee List'!$A:$E,5,0)</f>
        <v>E-1285</v>
      </c>
    </row>
    <row r="12740" spans="1:9" x14ac:dyDescent="0.35">
      <c r="A12740" t="s">
        <v>1257</v>
      </c>
      <c r="B12740" t="s">
        <v>210</v>
      </c>
      <c r="C12740" t="s">
        <v>380</v>
      </c>
      <c r="D12740" t="s">
        <v>1259</v>
      </c>
      <c r="E12740" t="s">
        <v>29</v>
      </c>
      <c r="F12740">
        <v>15765</v>
      </c>
      <c r="G12740">
        <v>18330</v>
      </c>
      <c r="H12740">
        <v>1.1627021883920077</v>
      </c>
      <c r="I12740" t="str">
        <f>VLOOKUP($B12740&amp;$E12740,'Employee List'!$A:$E,5,0)</f>
        <v>E-1285</v>
      </c>
    </row>
    <row r="12741" spans="1:9" x14ac:dyDescent="0.35">
      <c r="A12741" t="s">
        <v>1257</v>
      </c>
      <c r="B12741" t="s">
        <v>210</v>
      </c>
      <c r="C12741" t="s">
        <v>380</v>
      </c>
      <c r="D12741" t="s">
        <v>1259</v>
      </c>
      <c r="E12741" t="s">
        <v>30</v>
      </c>
      <c r="F12741">
        <v>17664</v>
      </c>
      <c r="G12741">
        <v>13055</v>
      </c>
      <c r="H12741">
        <v>0.73907382246376807</v>
      </c>
      <c r="I12741" t="str">
        <f>VLOOKUP($B12741&amp;$E12741,'Employee List'!$A:$E,5,0)</f>
        <v>E-1285</v>
      </c>
    </row>
    <row r="12742" spans="1:9" x14ac:dyDescent="0.35">
      <c r="A12742" t="s">
        <v>1257</v>
      </c>
      <c r="B12742" t="s">
        <v>210</v>
      </c>
      <c r="C12742" t="s">
        <v>380</v>
      </c>
      <c r="D12742" t="s">
        <v>1259</v>
      </c>
      <c r="E12742" t="s">
        <v>31</v>
      </c>
      <c r="F12742">
        <v>17762</v>
      </c>
      <c r="G12742">
        <v>7780</v>
      </c>
      <c r="H12742">
        <v>0.43801373719175768</v>
      </c>
      <c r="I12742" t="str">
        <f>VLOOKUP($B12742&amp;$E12742,'Employee List'!$A:$E,5,0)</f>
        <v>E-1285</v>
      </c>
    </row>
    <row r="12743" spans="1:9" x14ac:dyDescent="0.35">
      <c r="A12743" t="s">
        <v>1257</v>
      </c>
      <c r="B12743" t="s">
        <v>210</v>
      </c>
      <c r="C12743" t="s">
        <v>380</v>
      </c>
      <c r="D12743" t="s">
        <v>1273</v>
      </c>
      <c r="E12743" t="s">
        <v>29</v>
      </c>
      <c r="F12743">
        <v>6138</v>
      </c>
      <c r="G12743">
        <v>4432</v>
      </c>
      <c r="H12743">
        <v>0.72205930270446395</v>
      </c>
      <c r="I12743" t="str">
        <f>VLOOKUP($B12743&amp;$E12743,'Employee List'!$A:$E,5,0)</f>
        <v>E-1285</v>
      </c>
    </row>
    <row r="12744" spans="1:9" x14ac:dyDescent="0.35">
      <c r="A12744" t="s">
        <v>1257</v>
      </c>
      <c r="B12744" t="s">
        <v>210</v>
      </c>
      <c r="C12744" t="s">
        <v>380</v>
      </c>
      <c r="D12744" t="s">
        <v>1273</v>
      </c>
      <c r="E12744" t="s">
        <v>30</v>
      </c>
      <c r="F12744">
        <v>7502</v>
      </c>
      <c r="G12744">
        <v>5888</v>
      </c>
      <c r="H12744">
        <v>0.78485737136763534</v>
      </c>
      <c r="I12744" t="str">
        <f>VLOOKUP($B12744&amp;$E12744,'Employee List'!$A:$E,5,0)</f>
        <v>E-1285</v>
      </c>
    </row>
    <row r="12745" spans="1:9" x14ac:dyDescent="0.35">
      <c r="A12745" t="s">
        <v>1257</v>
      </c>
      <c r="B12745" t="s">
        <v>210</v>
      </c>
      <c r="C12745" t="s">
        <v>380</v>
      </c>
      <c r="D12745" t="s">
        <v>1273</v>
      </c>
      <c r="E12745" t="s">
        <v>31</v>
      </c>
      <c r="F12745">
        <v>7758</v>
      </c>
      <c r="G12745">
        <v>5015</v>
      </c>
      <c r="H12745">
        <v>0.64642949213714873</v>
      </c>
      <c r="I12745" t="str">
        <f>VLOOKUP($B12745&amp;$E12745,'Employee List'!$A:$E,5,0)</f>
        <v>E-1285</v>
      </c>
    </row>
    <row r="12746" spans="1:9" x14ac:dyDescent="0.35">
      <c r="A12746" t="s">
        <v>1257</v>
      </c>
      <c r="B12746" t="s">
        <v>210</v>
      </c>
      <c r="C12746" t="s">
        <v>380</v>
      </c>
      <c r="D12746" t="s">
        <v>1275</v>
      </c>
      <c r="E12746" t="s">
        <v>29</v>
      </c>
      <c r="F12746">
        <v>5159</v>
      </c>
      <c r="G12746">
        <v>3972</v>
      </c>
      <c r="H12746">
        <v>0.76991665051366542</v>
      </c>
      <c r="I12746" t="str">
        <f>VLOOKUP($B12746&amp;$E12746,'Employee List'!$A:$E,5,0)</f>
        <v>E-1285</v>
      </c>
    </row>
    <row r="12747" spans="1:9" x14ac:dyDescent="0.35">
      <c r="A12747" t="s">
        <v>1257</v>
      </c>
      <c r="B12747" t="s">
        <v>210</v>
      </c>
      <c r="C12747" t="s">
        <v>380</v>
      </c>
      <c r="D12747" t="s">
        <v>1275</v>
      </c>
      <c r="E12747" t="s">
        <v>30</v>
      </c>
      <c r="F12747">
        <v>5555</v>
      </c>
      <c r="G12747">
        <v>4275</v>
      </c>
      <c r="H12747">
        <v>0.76957695769576961</v>
      </c>
      <c r="I12747" t="str">
        <f>VLOOKUP($B12747&amp;$E12747,'Employee List'!$A:$E,5,0)</f>
        <v>E-1285</v>
      </c>
    </row>
    <row r="12748" spans="1:9" x14ac:dyDescent="0.35">
      <c r="A12748" t="s">
        <v>1257</v>
      </c>
      <c r="B12748" t="s">
        <v>210</v>
      </c>
      <c r="C12748" t="s">
        <v>380</v>
      </c>
      <c r="D12748" t="s">
        <v>1275</v>
      </c>
      <c r="E12748" t="s">
        <v>31</v>
      </c>
      <c r="F12748">
        <v>7236</v>
      </c>
      <c r="G12748">
        <v>2293</v>
      </c>
      <c r="H12748">
        <v>0.31688778330569373</v>
      </c>
      <c r="I12748" t="str">
        <f>VLOOKUP($B12748&amp;$E12748,'Employee List'!$A:$E,5,0)</f>
        <v>E-1285</v>
      </c>
    </row>
    <row r="12749" spans="1:9" x14ac:dyDescent="0.35">
      <c r="A12749" t="s">
        <v>1257</v>
      </c>
      <c r="B12749" t="s">
        <v>210</v>
      </c>
      <c r="C12749" t="s">
        <v>380</v>
      </c>
      <c r="D12749" t="s">
        <v>1276</v>
      </c>
      <c r="E12749" t="s">
        <v>29</v>
      </c>
      <c r="F12749">
        <v>3721</v>
      </c>
      <c r="G12749">
        <v>2845</v>
      </c>
      <c r="H12749">
        <v>0.76457941413598496</v>
      </c>
      <c r="I12749" t="str">
        <f>VLOOKUP($B12749&amp;$E12749,'Employee List'!$A:$E,5,0)</f>
        <v>E-1285</v>
      </c>
    </row>
    <row r="12750" spans="1:9" x14ac:dyDescent="0.35">
      <c r="A12750" t="s">
        <v>1257</v>
      </c>
      <c r="B12750" t="s">
        <v>210</v>
      </c>
      <c r="C12750" t="s">
        <v>380</v>
      </c>
      <c r="D12750" t="s">
        <v>1276</v>
      </c>
      <c r="E12750" t="s">
        <v>30</v>
      </c>
      <c r="F12750">
        <v>3871</v>
      </c>
      <c r="G12750">
        <v>1627</v>
      </c>
      <c r="H12750">
        <v>0.42030483079307673</v>
      </c>
      <c r="I12750" t="str">
        <f>VLOOKUP($B12750&amp;$E12750,'Employee List'!$A:$E,5,0)</f>
        <v>E-1285</v>
      </c>
    </row>
    <row r="12751" spans="1:9" x14ac:dyDescent="0.35">
      <c r="A12751" t="s">
        <v>1257</v>
      </c>
      <c r="B12751" t="s">
        <v>210</v>
      </c>
      <c r="C12751" t="s">
        <v>380</v>
      </c>
      <c r="D12751" t="s">
        <v>1276</v>
      </c>
      <c r="E12751" t="s">
        <v>31</v>
      </c>
      <c r="F12751">
        <v>5097</v>
      </c>
      <c r="G12751">
        <v>3708</v>
      </c>
      <c r="H12751">
        <v>0.72748675691583287</v>
      </c>
      <c r="I12751" t="str">
        <f>VLOOKUP($B12751&amp;$E12751,'Employee List'!$A:$E,5,0)</f>
        <v>E-1285</v>
      </c>
    </row>
    <row r="12752" spans="1:9" x14ac:dyDescent="0.35">
      <c r="A12752" t="s">
        <v>1257</v>
      </c>
      <c r="B12752" t="s">
        <v>210</v>
      </c>
      <c r="C12752" t="s">
        <v>380</v>
      </c>
      <c r="D12752" t="s">
        <v>1277</v>
      </c>
      <c r="E12752" t="s">
        <v>29</v>
      </c>
      <c r="F12752">
        <v>10352</v>
      </c>
      <c r="G12752">
        <v>9161</v>
      </c>
      <c r="H12752">
        <v>0.88494976816074189</v>
      </c>
      <c r="I12752" t="str">
        <f>VLOOKUP($B12752&amp;$E12752,'Employee List'!$A:$E,5,0)</f>
        <v>E-1285</v>
      </c>
    </row>
    <row r="12753" spans="1:9" x14ac:dyDescent="0.35">
      <c r="A12753" t="s">
        <v>1257</v>
      </c>
      <c r="B12753" t="s">
        <v>210</v>
      </c>
      <c r="C12753" t="s">
        <v>380</v>
      </c>
      <c r="D12753" t="s">
        <v>1277</v>
      </c>
      <c r="E12753" t="s">
        <v>30</v>
      </c>
      <c r="F12753">
        <v>10829</v>
      </c>
      <c r="G12753">
        <v>9376</v>
      </c>
      <c r="H12753">
        <v>0.86582325237787428</v>
      </c>
      <c r="I12753" t="str">
        <f>VLOOKUP($B12753&amp;$E12753,'Employee List'!$A:$E,5,0)</f>
        <v>E-1285</v>
      </c>
    </row>
    <row r="12754" spans="1:9" x14ac:dyDescent="0.35">
      <c r="A12754" t="s">
        <v>1257</v>
      </c>
      <c r="B12754" t="s">
        <v>210</v>
      </c>
      <c r="C12754" t="s">
        <v>380</v>
      </c>
      <c r="D12754" t="s">
        <v>1277</v>
      </c>
      <c r="E12754" t="s">
        <v>31</v>
      </c>
      <c r="F12754">
        <v>10167</v>
      </c>
      <c r="G12754">
        <v>10347</v>
      </c>
      <c r="H12754">
        <v>1.0177043375627028</v>
      </c>
      <c r="I12754" t="str">
        <f>VLOOKUP($B12754&amp;$E12754,'Employee List'!$A:$E,5,0)</f>
        <v>E-1285</v>
      </c>
    </row>
    <row r="12755" spans="1:9" x14ac:dyDescent="0.35">
      <c r="A12755" t="s">
        <v>1257</v>
      </c>
      <c r="B12755" t="s">
        <v>210</v>
      </c>
      <c r="C12755" t="s">
        <v>380</v>
      </c>
      <c r="D12755" t="s">
        <v>1278</v>
      </c>
      <c r="E12755" t="s">
        <v>29</v>
      </c>
      <c r="F12755">
        <v>60036</v>
      </c>
      <c r="G12755">
        <v>42308</v>
      </c>
      <c r="H12755">
        <v>0.70471050702911586</v>
      </c>
      <c r="I12755" t="str">
        <f>VLOOKUP($B12755&amp;$E12755,'Employee List'!$A:$E,5,0)</f>
        <v>E-1285</v>
      </c>
    </row>
    <row r="12756" spans="1:9" x14ac:dyDescent="0.35">
      <c r="A12756" t="s">
        <v>1257</v>
      </c>
      <c r="B12756" t="s">
        <v>210</v>
      </c>
      <c r="C12756" t="s">
        <v>380</v>
      </c>
      <c r="D12756" t="s">
        <v>1278</v>
      </c>
      <c r="E12756" t="s">
        <v>30</v>
      </c>
      <c r="F12756">
        <v>60279</v>
      </c>
      <c r="G12756">
        <v>37511</v>
      </c>
      <c r="H12756">
        <v>0.62228968629207515</v>
      </c>
      <c r="I12756" t="str">
        <f>VLOOKUP($B12756&amp;$E12756,'Employee List'!$A:$E,5,0)</f>
        <v>E-1285</v>
      </c>
    </row>
    <row r="12757" spans="1:9" x14ac:dyDescent="0.35">
      <c r="A12757" t="s">
        <v>1257</v>
      </c>
      <c r="B12757" t="s">
        <v>210</v>
      </c>
      <c r="C12757" t="s">
        <v>380</v>
      </c>
      <c r="D12757" t="s">
        <v>1278</v>
      </c>
      <c r="E12757" t="s">
        <v>31</v>
      </c>
      <c r="F12757">
        <v>57668</v>
      </c>
      <c r="G12757">
        <v>31305</v>
      </c>
      <c r="H12757">
        <v>0.54284872026080322</v>
      </c>
      <c r="I12757" t="str">
        <f>VLOOKUP($B12757&amp;$E12757,'Employee List'!$A:$E,5,0)</f>
        <v>E-1285</v>
      </c>
    </row>
    <row r="12758" spans="1:9" x14ac:dyDescent="0.35">
      <c r="A12758" t="s">
        <v>1257</v>
      </c>
      <c r="B12758" t="s">
        <v>210</v>
      </c>
      <c r="C12758" t="s">
        <v>380</v>
      </c>
      <c r="D12758" t="s">
        <v>1279</v>
      </c>
      <c r="E12758" t="s">
        <v>29</v>
      </c>
      <c r="F12758">
        <v>2034</v>
      </c>
      <c r="G12758">
        <v>5241</v>
      </c>
      <c r="H12758">
        <v>2.5766961651917404</v>
      </c>
      <c r="I12758" t="str">
        <f>VLOOKUP($B12758&amp;$E12758,'Employee List'!$A:$E,5,0)</f>
        <v>E-1285</v>
      </c>
    </row>
    <row r="12759" spans="1:9" x14ac:dyDescent="0.35">
      <c r="A12759" t="s">
        <v>1257</v>
      </c>
      <c r="B12759" t="s">
        <v>210</v>
      </c>
      <c r="C12759" t="s">
        <v>380</v>
      </c>
      <c r="D12759" t="s">
        <v>1279</v>
      </c>
      <c r="E12759" t="s">
        <v>30</v>
      </c>
      <c r="F12759">
        <v>1474</v>
      </c>
      <c r="G12759">
        <v>2946</v>
      </c>
      <c r="H12759">
        <v>1.9986431478968791</v>
      </c>
      <c r="I12759" t="str">
        <f>VLOOKUP($B12759&amp;$E12759,'Employee List'!$A:$E,5,0)</f>
        <v>E-1285</v>
      </c>
    </row>
    <row r="12760" spans="1:9" x14ac:dyDescent="0.35">
      <c r="A12760" t="s">
        <v>1257</v>
      </c>
      <c r="B12760" t="s">
        <v>210</v>
      </c>
      <c r="C12760" t="s">
        <v>380</v>
      </c>
      <c r="D12760" t="s">
        <v>1279</v>
      </c>
      <c r="E12760" t="s">
        <v>31</v>
      </c>
      <c r="F12760">
        <v>1436</v>
      </c>
      <c r="G12760">
        <v>3843</v>
      </c>
      <c r="H12760">
        <v>2.6761838440111418</v>
      </c>
      <c r="I12760" t="str">
        <f>VLOOKUP($B12760&amp;$E12760,'Employee List'!$A:$E,5,0)</f>
        <v>E-1285</v>
      </c>
    </row>
    <row r="12761" spans="1:9" x14ac:dyDescent="0.35">
      <c r="A12761" t="s">
        <v>1257</v>
      </c>
      <c r="B12761" t="s">
        <v>210</v>
      </c>
      <c r="C12761" t="s">
        <v>380</v>
      </c>
      <c r="D12761" t="s">
        <v>1280</v>
      </c>
      <c r="E12761" t="s">
        <v>29</v>
      </c>
      <c r="F12761">
        <v>4781</v>
      </c>
      <c r="G12761">
        <v>4972</v>
      </c>
      <c r="H12761">
        <v>1.0399498012967998</v>
      </c>
      <c r="I12761" t="str">
        <f>VLOOKUP($B12761&amp;$E12761,'Employee List'!$A:$E,5,0)</f>
        <v>E-1285</v>
      </c>
    </row>
    <row r="12762" spans="1:9" x14ac:dyDescent="0.35">
      <c r="A12762" t="s">
        <v>1257</v>
      </c>
      <c r="B12762" t="s">
        <v>210</v>
      </c>
      <c r="C12762" t="s">
        <v>380</v>
      </c>
      <c r="D12762" t="s">
        <v>1280</v>
      </c>
      <c r="E12762" t="s">
        <v>30</v>
      </c>
      <c r="F12762">
        <v>3619</v>
      </c>
      <c r="G12762">
        <v>4746</v>
      </c>
      <c r="H12762">
        <v>1.311411992263056</v>
      </c>
      <c r="I12762" t="str">
        <f>VLOOKUP($B12762&amp;$E12762,'Employee List'!$A:$E,5,0)</f>
        <v>E-1285</v>
      </c>
    </row>
    <row r="12763" spans="1:9" x14ac:dyDescent="0.35">
      <c r="A12763" t="s">
        <v>1257</v>
      </c>
      <c r="B12763" t="s">
        <v>210</v>
      </c>
      <c r="C12763" t="s">
        <v>380</v>
      </c>
      <c r="D12763" t="s">
        <v>1280</v>
      </c>
      <c r="E12763" t="s">
        <v>31</v>
      </c>
      <c r="F12763">
        <v>4528</v>
      </c>
      <c r="G12763">
        <v>3199</v>
      </c>
      <c r="H12763">
        <v>0.70649293286219084</v>
      </c>
      <c r="I12763" t="str">
        <f>VLOOKUP($B12763&amp;$E12763,'Employee List'!$A:$E,5,0)</f>
        <v>E-1285</v>
      </c>
    </row>
    <row r="12764" spans="1:9" x14ac:dyDescent="0.35">
      <c r="A12764" t="s">
        <v>1257</v>
      </c>
      <c r="B12764" t="s">
        <v>210</v>
      </c>
      <c r="C12764" t="s">
        <v>380</v>
      </c>
      <c r="D12764" t="s">
        <v>1262</v>
      </c>
      <c r="E12764" t="s">
        <v>29</v>
      </c>
      <c r="F12764">
        <v>20822</v>
      </c>
      <c r="G12764">
        <v>28329</v>
      </c>
      <c r="H12764">
        <v>1.3605321294784363</v>
      </c>
      <c r="I12764" t="str">
        <f>VLOOKUP($B12764&amp;$E12764,'Employee List'!$A:$E,5,0)</f>
        <v>E-1285</v>
      </c>
    </row>
    <row r="12765" spans="1:9" x14ac:dyDescent="0.35">
      <c r="A12765" t="s">
        <v>1257</v>
      </c>
      <c r="B12765" t="s">
        <v>210</v>
      </c>
      <c r="C12765" t="s">
        <v>380</v>
      </c>
      <c r="D12765" t="s">
        <v>1262</v>
      </c>
      <c r="E12765" t="s">
        <v>30</v>
      </c>
      <c r="F12765">
        <v>22147</v>
      </c>
      <c r="G12765">
        <v>21148</v>
      </c>
      <c r="H12765">
        <v>0.95489231047094414</v>
      </c>
      <c r="I12765" t="str">
        <f>VLOOKUP($B12765&amp;$E12765,'Employee List'!$A:$E,5,0)</f>
        <v>E-1285</v>
      </c>
    </row>
    <row r="12766" spans="1:9" x14ac:dyDescent="0.35">
      <c r="A12766" t="s">
        <v>1257</v>
      </c>
      <c r="B12766" t="s">
        <v>210</v>
      </c>
      <c r="C12766" t="s">
        <v>380</v>
      </c>
      <c r="D12766" t="s">
        <v>1262</v>
      </c>
      <c r="E12766" t="s">
        <v>31</v>
      </c>
      <c r="F12766">
        <v>22676</v>
      </c>
      <c r="G12766">
        <v>14947</v>
      </c>
      <c r="H12766">
        <v>0.65915505380137596</v>
      </c>
      <c r="I12766" t="str">
        <f>VLOOKUP($B12766&amp;$E12766,'Employee List'!$A:$E,5,0)</f>
        <v>E-1285</v>
      </c>
    </row>
    <row r="12767" spans="1:9" x14ac:dyDescent="0.35">
      <c r="A12767" t="s">
        <v>1257</v>
      </c>
      <c r="B12767" t="s">
        <v>210</v>
      </c>
      <c r="C12767" t="s">
        <v>380</v>
      </c>
      <c r="D12767" t="s">
        <v>1282</v>
      </c>
      <c r="E12767" t="s">
        <v>29</v>
      </c>
      <c r="F12767">
        <v>3954</v>
      </c>
      <c r="G12767">
        <v>7130</v>
      </c>
      <c r="H12767">
        <v>1.8032372281234192</v>
      </c>
      <c r="I12767" t="str">
        <f>VLOOKUP($B12767&amp;$E12767,'Employee List'!$A:$E,5,0)</f>
        <v>E-1285</v>
      </c>
    </row>
    <row r="12768" spans="1:9" x14ac:dyDescent="0.35">
      <c r="A12768" t="s">
        <v>1257</v>
      </c>
      <c r="B12768" t="s">
        <v>210</v>
      </c>
      <c r="C12768" t="s">
        <v>380</v>
      </c>
      <c r="D12768" t="s">
        <v>1281</v>
      </c>
      <c r="E12768" t="s">
        <v>29</v>
      </c>
      <c r="F12768">
        <v>3296</v>
      </c>
      <c r="G12768">
        <v>4008</v>
      </c>
      <c r="H12768">
        <v>1.2160194174757282</v>
      </c>
      <c r="I12768" t="str">
        <f>VLOOKUP($B12768&amp;$E12768,'Employee List'!$A:$E,5,0)</f>
        <v>E-1285</v>
      </c>
    </row>
    <row r="12769" spans="1:9" x14ac:dyDescent="0.35">
      <c r="A12769" t="s">
        <v>1257</v>
      </c>
      <c r="B12769" t="s">
        <v>210</v>
      </c>
      <c r="C12769" t="s">
        <v>380</v>
      </c>
      <c r="D12769" t="s">
        <v>1281</v>
      </c>
      <c r="E12769" t="s">
        <v>30</v>
      </c>
      <c r="F12769">
        <v>3399</v>
      </c>
      <c r="G12769">
        <v>4757</v>
      </c>
      <c r="H12769">
        <v>1.399529273315681</v>
      </c>
      <c r="I12769" t="str">
        <f>VLOOKUP($B12769&amp;$E12769,'Employee List'!$A:$E,5,0)</f>
        <v>E-1285</v>
      </c>
    </row>
    <row r="12770" spans="1:9" x14ac:dyDescent="0.35">
      <c r="A12770" t="s">
        <v>1257</v>
      </c>
      <c r="B12770" t="s">
        <v>210</v>
      </c>
      <c r="C12770" t="s">
        <v>380</v>
      </c>
      <c r="D12770" t="s">
        <v>1281</v>
      </c>
      <c r="E12770" t="s">
        <v>31</v>
      </c>
      <c r="F12770">
        <v>2511</v>
      </c>
      <c r="G12770">
        <v>6661</v>
      </c>
      <c r="H12770">
        <v>2.6527279968140185</v>
      </c>
      <c r="I12770" t="str">
        <f>VLOOKUP($B12770&amp;$E12770,'Employee List'!$A:$E,5,0)</f>
        <v>E-1285</v>
      </c>
    </row>
    <row r="12771" spans="1:9" x14ac:dyDescent="0.35">
      <c r="A12771" t="s">
        <v>1257</v>
      </c>
      <c r="B12771" t="s">
        <v>211</v>
      </c>
      <c r="C12771" t="s">
        <v>380</v>
      </c>
      <c r="D12771" t="s">
        <v>1274</v>
      </c>
      <c r="E12771" t="s">
        <v>29</v>
      </c>
      <c r="F12771">
        <v>17056</v>
      </c>
      <c r="G12771">
        <v>10773</v>
      </c>
      <c r="H12771">
        <v>0.63162523452157604</v>
      </c>
      <c r="I12771" t="str">
        <f>VLOOKUP($B12771&amp;$E12771,'Employee List'!$A:$E,5,0)</f>
        <v>E-1286</v>
      </c>
    </row>
    <row r="12772" spans="1:9" x14ac:dyDescent="0.35">
      <c r="A12772" t="s">
        <v>1257</v>
      </c>
      <c r="B12772" t="s">
        <v>211</v>
      </c>
      <c r="C12772" t="s">
        <v>380</v>
      </c>
      <c r="D12772" t="s">
        <v>1274</v>
      </c>
      <c r="E12772" t="s">
        <v>30</v>
      </c>
      <c r="F12772">
        <v>14876</v>
      </c>
      <c r="G12772">
        <v>11745</v>
      </c>
      <c r="H12772">
        <v>0.78952675450389886</v>
      </c>
      <c r="I12772" t="str">
        <f>VLOOKUP($B12772&amp;$E12772,'Employee List'!$A:$E,5,0)</f>
        <v>E-1286</v>
      </c>
    </row>
    <row r="12773" spans="1:9" x14ac:dyDescent="0.35">
      <c r="A12773" t="s">
        <v>1257</v>
      </c>
      <c r="B12773" t="s">
        <v>211</v>
      </c>
      <c r="C12773" t="s">
        <v>380</v>
      </c>
      <c r="D12773" t="s">
        <v>1274</v>
      </c>
      <c r="E12773" t="s">
        <v>31</v>
      </c>
      <c r="F12773">
        <v>15139</v>
      </c>
      <c r="G12773">
        <v>10493</v>
      </c>
      <c r="H12773">
        <v>0.69311050928066587</v>
      </c>
      <c r="I12773" t="str">
        <f>VLOOKUP($B12773&amp;$E12773,'Employee List'!$A:$E,5,0)</f>
        <v>E-1286</v>
      </c>
    </row>
    <row r="12774" spans="1:9" x14ac:dyDescent="0.35">
      <c r="A12774" t="s">
        <v>1257</v>
      </c>
      <c r="B12774" t="s">
        <v>211</v>
      </c>
      <c r="C12774" t="s">
        <v>380</v>
      </c>
      <c r="D12774" t="s">
        <v>1263</v>
      </c>
      <c r="E12774" t="s">
        <v>29</v>
      </c>
      <c r="F12774">
        <v>2997</v>
      </c>
      <c r="G12774">
        <v>4056</v>
      </c>
      <c r="H12774">
        <v>1.3533533533533533</v>
      </c>
      <c r="I12774" t="str">
        <f>VLOOKUP($B12774&amp;$E12774,'Employee List'!$A:$E,5,0)</f>
        <v>E-1286</v>
      </c>
    </row>
    <row r="12775" spans="1:9" x14ac:dyDescent="0.35">
      <c r="A12775" t="s">
        <v>1257</v>
      </c>
      <c r="B12775" t="s">
        <v>211</v>
      </c>
      <c r="C12775" t="s">
        <v>380</v>
      </c>
      <c r="D12775" t="s">
        <v>1263</v>
      </c>
      <c r="E12775" t="s">
        <v>30</v>
      </c>
      <c r="F12775">
        <v>2180</v>
      </c>
      <c r="G12775">
        <v>4681</v>
      </c>
      <c r="H12775">
        <v>2.1472477064220183</v>
      </c>
      <c r="I12775" t="str">
        <f>VLOOKUP($B12775&amp;$E12775,'Employee List'!$A:$E,5,0)</f>
        <v>E-1286</v>
      </c>
    </row>
    <row r="12776" spans="1:9" x14ac:dyDescent="0.35">
      <c r="A12776" t="s">
        <v>1257</v>
      </c>
      <c r="B12776" t="s">
        <v>211</v>
      </c>
      <c r="C12776" t="s">
        <v>380</v>
      </c>
      <c r="D12776" t="s">
        <v>1263</v>
      </c>
      <c r="E12776" t="s">
        <v>31</v>
      </c>
      <c r="F12776">
        <v>3367</v>
      </c>
      <c r="G12776">
        <v>1231</v>
      </c>
      <c r="H12776">
        <v>0.36560736560736562</v>
      </c>
      <c r="I12776" t="str">
        <f>VLOOKUP($B12776&amp;$E12776,'Employee List'!$A:$E,5,0)</f>
        <v>E-1286</v>
      </c>
    </row>
    <row r="12777" spans="1:9" x14ac:dyDescent="0.35">
      <c r="A12777" t="s">
        <v>1257</v>
      </c>
      <c r="B12777" t="s">
        <v>211</v>
      </c>
      <c r="C12777" t="s">
        <v>380</v>
      </c>
      <c r="D12777" t="s">
        <v>1264</v>
      </c>
      <c r="E12777" t="s">
        <v>29</v>
      </c>
      <c r="F12777">
        <v>1575</v>
      </c>
      <c r="G12777">
        <v>1135</v>
      </c>
      <c r="H12777">
        <v>0.72063492063492063</v>
      </c>
      <c r="I12777" t="str">
        <f>VLOOKUP($B12777&amp;$E12777,'Employee List'!$A:$E,5,0)</f>
        <v>E-1286</v>
      </c>
    </row>
    <row r="12778" spans="1:9" x14ac:dyDescent="0.35">
      <c r="A12778" t="s">
        <v>1257</v>
      </c>
      <c r="B12778" t="s">
        <v>211</v>
      </c>
      <c r="C12778" t="s">
        <v>380</v>
      </c>
      <c r="D12778" t="s">
        <v>1264</v>
      </c>
      <c r="E12778" t="s">
        <v>30</v>
      </c>
      <c r="F12778">
        <v>4416</v>
      </c>
      <c r="G12778">
        <v>3904</v>
      </c>
      <c r="H12778">
        <v>0.88405797101449279</v>
      </c>
      <c r="I12778" t="str">
        <f>VLOOKUP($B12778&amp;$E12778,'Employee List'!$A:$E,5,0)</f>
        <v>E-1286</v>
      </c>
    </row>
    <row r="12779" spans="1:9" x14ac:dyDescent="0.35">
      <c r="A12779" t="s">
        <v>1257</v>
      </c>
      <c r="B12779" t="s">
        <v>211</v>
      </c>
      <c r="C12779" t="s">
        <v>380</v>
      </c>
      <c r="D12779" t="s">
        <v>1264</v>
      </c>
      <c r="E12779" t="s">
        <v>31</v>
      </c>
      <c r="F12779">
        <v>4518</v>
      </c>
      <c r="G12779">
        <v>4881</v>
      </c>
      <c r="H12779">
        <v>1.0803452855245683</v>
      </c>
      <c r="I12779" t="str">
        <f>VLOOKUP($B12779&amp;$E12779,'Employee List'!$A:$E,5,0)</f>
        <v>E-1286</v>
      </c>
    </row>
    <row r="12780" spans="1:9" x14ac:dyDescent="0.35">
      <c r="A12780" t="s">
        <v>1257</v>
      </c>
      <c r="B12780" t="s">
        <v>211</v>
      </c>
      <c r="C12780" t="s">
        <v>380</v>
      </c>
      <c r="D12780" t="s">
        <v>1265</v>
      </c>
      <c r="E12780" t="s">
        <v>29</v>
      </c>
      <c r="F12780">
        <v>8756</v>
      </c>
      <c r="G12780">
        <v>8360</v>
      </c>
      <c r="H12780">
        <v>0.95477386934673369</v>
      </c>
      <c r="I12780" t="str">
        <f>VLOOKUP($B12780&amp;$E12780,'Employee List'!$A:$E,5,0)</f>
        <v>E-1286</v>
      </c>
    </row>
    <row r="12781" spans="1:9" x14ac:dyDescent="0.35">
      <c r="A12781" t="s">
        <v>1257</v>
      </c>
      <c r="B12781" t="s">
        <v>211</v>
      </c>
      <c r="C12781" t="s">
        <v>380</v>
      </c>
      <c r="D12781" t="s">
        <v>1265</v>
      </c>
      <c r="E12781" t="s">
        <v>30</v>
      </c>
      <c r="F12781">
        <v>7239</v>
      </c>
      <c r="G12781">
        <v>9927</v>
      </c>
      <c r="H12781">
        <v>1.3713220058019064</v>
      </c>
      <c r="I12781" t="str">
        <f>VLOOKUP($B12781&amp;$E12781,'Employee List'!$A:$E,5,0)</f>
        <v>E-1286</v>
      </c>
    </row>
    <row r="12782" spans="1:9" x14ac:dyDescent="0.35">
      <c r="A12782" t="s">
        <v>1257</v>
      </c>
      <c r="B12782" t="s">
        <v>211</v>
      </c>
      <c r="C12782" t="s">
        <v>380</v>
      </c>
      <c r="D12782" t="s">
        <v>1265</v>
      </c>
      <c r="E12782" t="s">
        <v>31</v>
      </c>
      <c r="F12782">
        <v>8765</v>
      </c>
      <c r="G12782">
        <v>5765</v>
      </c>
      <c r="H12782">
        <v>0.65772960638904732</v>
      </c>
      <c r="I12782" t="str">
        <f>VLOOKUP($B12782&amp;$E12782,'Employee List'!$A:$E,5,0)</f>
        <v>E-1286</v>
      </c>
    </row>
    <row r="12783" spans="1:9" x14ac:dyDescent="0.35">
      <c r="A12783" t="s">
        <v>1257</v>
      </c>
      <c r="B12783" t="s">
        <v>211</v>
      </c>
      <c r="C12783" t="s">
        <v>380</v>
      </c>
      <c r="D12783" t="s">
        <v>1260</v>
      </c>
      <c r="E12783" t="s">
        <v>29</v>
      </c>
      <c r="F12783">
        <v>125739</v>
      </c>
      <c r="G12783">
        <v>68039</v>
      </c>
      <c r="H12783">
        <v>0.54111294029696433</v>
      </c>
      <c r="I12783" t="str">
        <f>VLOOKUP($B12783&amp;$E12783,'Employee List'!$A:$E,5,0)</f>
        <v>E-1286</v>
      </c>
    </row>
    <row r="12784" spans="1:9" x14ac:dyDescent="0.35">
      <c r="A12784" t="s">
        <v>1257</v>
      </c>
      <c r="B12784" t="s">
        <v>211</v>
      </c>
      <c r="C12784" t="s">
        <v>380</v>
      </c>
      <c r="D12784" t="s">
        <v>1260</v>
      </c>
      <c r="E12784" t="s">
        <v>30</v>
      </c>
      <c r="F12784">
        <v>125240</v>
      </c>
      <c r="G12784">
        <v>134877</v>
      </c>
      <c r="H12784">
        <v>1.0769482593420632</v>
      </c>
      <c r="I12784" t="str">
        <f>VLOOKUP($B12784&amp;$E12784,'Employee List'!$A:$E,5,0)</f>
        <v>E-1286</v>
      </c>
    </row>
    <row r="12785" spans="1:9" x14ac:dyDescent="0.35">
      <c r="A12785" t="s">
        <v>1257</v>
      </c>
      <c r="B12785" t="s">
        <v>211</v>
      </c>
      <c r="C12785" t="s">
        <v>380</v>
      </c>
      <c r="D12785" t="s">
        <v>1260</v>
      </c>
      <c r="E12785" t="s">
        <v>31</v>
      </c>
      <c r="F12785">
        <v>145648</v>
      </c>
      <c r="G12785">
        <v>153200</v>
      </c>
      <c r="H12785">
        <v>1.0518510381193014</v>
      </c>
      <c r="I12785" t="str">
        <f>VLOOKUP($B12785&amp;$E12785,'Employee List'!$A:$E,5,0)</f>
        <v>E-1286</v>
      </c>
    </row>
    <row r="12786" spans="1:9" x14ac:dyDescent="0.35">
      <c r="A12786" t="s">
        <v>1257</v>
      </c>
      <c r="B12786" t="s">
        <v>211</v>
      </c>
      <c r="C12786" t="s">
        <v>380</v>
      </c>
      <c r="D12786" t="s">
        <v>1261</v>
      </c>
      <c r="E12786" t="s">
        <v>29</v>
      </c>
      <c r="F12786">
        <v>31109</v>
      </c>
      <c r="G12786">
        <v>18672</v>
      </c>
      <c r="H12786">
        <v>0.60021215725352794</v>
      </c>
      <c r="I12786" t="str">
        <f>VLOOKUP($B12786&amp;$E12786,'Employee List'!$A:$E,5,0)</f>
        <v>E-1286</v>
      </c>
    </row>
    <row r="12787" spans="1:9" x14ac:dyDescent="0.35">
      <c r="A12787" t="s">
        <v>1257</v>
      </c>
      <c r="B12787" t="s">
        <v>211</v>
      </c>
      <c r="C12787" t="s">
        <v>380</v>
      </c>
      <c r="D12787" t="s">
        <v>1261</v>
      </c>
      <c r="E12787" t="s">
        <v>30</v>
      </c>
      <c r="F12787">
        <v>31998</v>
      </c>
      <c r="G12787">
        <v>25012</v>
      </c>
      <c r="H12787">
        <v>0.78167385461591354</v>
      </c>
      <c r="I12787" t="str">
        <f>VLOOKUP($B12787&amp;$E12787,'Employee List'!$A:$E,5,0)</f>
        <v>E-1286</v>
      </c>
    </row>
    <row r="12788" spans="1:9" x14ac:dyDescent="0.35">
      <c r="A12788" t="s">
        <v>1257</v>
      </c>
      <c r="B12788" t="s">
        <v>211</v>
      </c>
      <c r="C12788" t="s">
        <v>380</v>
      </c>
      <c r="D12788" t="s">
        <v>1261</v>
      </c>
      <c r="E12788" t="s">
        <v>31</v>
      </c>
      <c r="F12788">
        <v>32356</v>
      </c>
      <c r="G12788">
        <v>21536</v>
      </c>
      <c r="H12788">
        <v>0.66559525281246135</v>
      </c>
      <c r="I12788" t="str">
        <f>VLOOKUP($B12788&amp;$E12788,'Employee List'!$A:$E,5,0)</f>
        <v>E-1286</v>
      </c>
    </row>
    <row r="12789" spans="1:9" x14ac:dyDescent="0.35">
      <c r="A12789" t="s">
        <v>1257</v>
      </c>
      <c r="B12789" t="s">
        <v>211</v>
      </c>
      <c r="C12789" t="s">
        <v>380</v>
      </c>
      <c r="D12789" t="s">
        <v>1266</v>
      </c>
      <c r="E12789" t="s">
        <v>29</v>
      </c>
      <c r="F12789">
        <v>51992</v>
      </c>
      <c r="G12789">
        <v>31084</v>
      </c>
      <c r="H12789">
        <v>0.59786120941683341</v>
      </c>
      <c r="I12789" t="str">
        <f>VLOOKUP($B12789&amp;$E12789,'Employee List'!$A:$E,5,0)</f>
        <v>E-1286</v>
      </c>
    </row>
    <row r="12790" spans="1:9" x14ac:dyDescent="0.35">
      <c r="A12790" t="s">
        <v>1257</v>
      </c>
      <c r="B12790" t="s">
        <v>211</v>
      </c>
      <c r="C12790" t="s">
        <v>380</v>
      </c>
      <c r="D12790" t="s">
        <v>1266</v>
      </c>
      <c r="E12790" t="s">
        <v>30</v>
      </c>
      <c r="F12790">
        <v>58301</v>
      </c>
      <c r="G12790">
        <v>35899</v>
      </c>
      <c r="H12790">
        <v>0.6157527315140392</v>
      </c>
      <c r="I12790" t="str">
        <f>VLOOKUP($B12790&amp;$E12790,'Employee List'!$A:$E,5,0)</f>
        <v>E-1286</v>
      </c>
    </row>
    <row r="12791" spans="1:9" x14ac:dyDescent="0.35">
      <c r="A12791" t="s">
        <v>1257</v>
      </c>
      <c r="B12791" t="s">
        <v>211</v>
      </c>
      <c r="C12791" t="s">
        <v>380</v>
      </c>
      <c r="D12791" t="s">
        <v>1266</v>
      </c>
      <c r="E12791" t="s">
        <v>31</v>
      </c>
      <c r="F12791">
        <v>56546</v>
      </c>
      <c r="G12791">
        <v>30619</v>
      </c>
      <c r="H12791">
        <v>0.54148834577158422</v>
      </c>
      <c r="I12791" t="str">
        <f>VLOOKUP($B12791&amp;$E12791,'Employee List'!$A:$E,5,0)</f>
        <v>E-1286</v>
      </c>
    </row>
    <row r="12792" spans="1:9" x14ac:dyDescent="0.35">
      <c r="A12792" t="s">
        <v>1257</v>
      </c>
      <c r="B12792" t="s">
        <v>211</v>
      </c>
      <c r="C12792" t="s">
        <v>380</v>
      </c>
      <c r="D12792" t="s">
        <v>1267</v>
      </c>
      <c r="E12792" t="s">
        <v>29</v>
      </c>
      <c r="F12792">
        <v>16481</v>
      </c>
      <c r="G12792">
        <v>9919</v>
      </c>
      <c r="H12792">
        <v>0.60184454826770217</v>
      </c>
      <c r="I12792" t="str">
        <f>VLOOKUP($B12792&amp;$E12792,'Employee List'!$A:$E,5,0)</f>
        <v>E-1286</v>
      </c>
    </row>
    <row r="12793" spans="1:9" x14ac:dyDescent="0.35">
      <c r="A12793" t="s">
        <v>1257</v>
      </c>
      <c r="B12793" t="s">
        <v>211</v>
      </c>
      <c r="C12793" t="s">
        <v>380</v>
      </c>
      <c r="D12793" t="s">
        <v>1267</v>
      </c>
      <c r="E12793" t="s">
        <v>30</v>
      </c>
      <c r="F12793">
        <v>16346</v>
      </c>
      <c r="G12793">
        <v>10460</v>
      </c>
      <c r="H12793">
        <v>0.63991190505322404</v>
      </c>
      <c r="I12793" t="str">
        <f>VLOOKUP($B12793&amp;$E12793,'Employee List'!$A:$E,5,0)</f>
        <v>E-1286</v>
      </c>
    </row>
    <row r="12794" spans="1:9" x14ac:dyDescent="0.35">
      <c r="A12794" t="s">
        <v>1257</v>
      </c>
      <c r="B12794" t="s">
        <v>211</v>
      </c>
      <c r="C12794" t="s">
        <v>380</v>
      </c>
      <c r="D12794" t="s">
        <v>1267</v>
      </c>
      <c r="E12794" t="s">
        <v>31</v>
      </c>
      <c r="F12794">
        <v>19090</v>
      </c>
      <c r="G12794">
        <v>15450</v>
      </c>
      <c r="H12794">
        <v>0.80932425353588267</v>
      </c>
      <c r="I12794" t="str">
        <f>VLOOKUP($B12794&amp;$E12794,'Employee List'!$A:$E,5,0)</f>
        <v>E-1286</v>
      </c>
    </row>
    <row r="12795" spans="1:9" x14ac:dyDescent="0.35">
      <c r="A12795" t="s">
        <v>1257</v>
      </c>
      <c r="B12795" t="s">
        <v>211</v>
      </c>
      <c r="C12795" t="s">
        <v>380</v>
      </c>
      <c r="D12795" t="s">
        <v>1268</v>
      </c>
      <c r="E12795" t="s">
        <v>29</v>
      </c>
      <c r="F12795">
        <v>13859</v>
      </c>
      <c r="G12795">
        <v>4128</v>
      </c>
      <c r="H12795">
        <v>0.29785698823868967</v>
      </c>
      <c r="I12795" t="str">
        <f>VLOOKUP($B12795&amp;$E12795,'Employee List'!$A:$E,5,0)</f>
        <v>E-1286</v>
      </c>
    </row>
    <row r="12796" spans="1:9" x14ac:dyDescent="0.35">
      <c r="A12796" t="s">
        <v>1257</v>
      </c>
      <c r="B12796" t="s">
        <v>211</v>
      </c>
      <c r="C12796" t="s">
        <v>380</v>
      </c>
      <c r="D12796" t="s">
        <v>1268</v>
      </c>
      <c r="E12796" t="s">
        <v>30</v>
      </c>
      <c r="F12796">
        <v>12988</v>
      </c>
      <c r="G12796">
        <v>6110</v>
      </c>
      <c r="H12796">
        <v>0.47043424699722819</v>
      </c>
      <c r="I12796" t="str">
        <f>VLOOKUP($B12796&amp;$E12796,'Employee List'!$A:$E,5,0)</f>
        <v>E-1286</v>
      </c>
    </row>
    <row r="12797" spans="1:9" x14ac:dyDescent="0.35">
      <c r="A12797" t="s">
        <v>1257</v>
      </c>
      <c r="B12797" t="s">
        <v>211</v>
      </c>
      <c r="C12797" t="s">
        <v>380</v>
      </c>
      <c r="D12797" t="s">
        <v>1268</v>
      </c>
      <c r="E12797" t="s">
        <v>31</v>
      </c>
      <c r="F12797">
        <v>12188</v>
      </c>
      <c r="G12797">
        <v>3789</v>
      </c>
      <c r="H12797">
        <v>0.31087955365933706</v>
      </c>
      <c r="I12797" t="str">
        <f>VLOOKUP($B12797&amp;$E12797,'Employee List'!$A:$E,5,0)</f>
        <v>E-1286</v>
      </c>
    </row>
    <row r="12798" spans="1:9" x14ac:dyDescent="0.35">
      <c r="A12798" t="s">
        <v>1257</v>
      </c>
      <c r="B12798" t="s">
        <v>211</v>
      </c>
      <c r="C12798" t="s">
        <v>380</v>
      </c>
      <c r="D12798" t="s">
        <v>1269</v>
      </c>
      <c r="E12798" t="s">
        <v>29</v>
      </c>
      <c r="F12798">
        <v>7248</v>
      </c>
      <c r="G12798">
        <v>15866</v>
      </c>
      <c r="H12798">
        <v>2.1890176600441502</v>
      </c>
      <c r="I12798" t="str">
        <f>VLOOKUP($B12798&amp;$E12798,'Employee List'!$A:$E,5,0)</f>
        <v>E-1286</v>
      </c>
    </row>
    <row r="12799" spans="1:9" x14ac:dyDescent="0.35">
      <c r="A12799" t="s">
        <v>1257</v>
      </c>
      <c r="B12799" t="s">
        <v>211</v>
      </c>
      <c r="C12799" t="s">
        <v>380</v>
      </c>
      <c r="D12799" t="s">
        <v>1269</v>
      </c>
      <c r="E12799" t="s">
        <v>30</v>
      </c>
      <c r="F12799">
        <v>8357</v>
      </c>
      <c r="G12799">
        <v>19705</v>
      </c>
      <c r="H12799">
        <v>2.3579035539069042</v>
      </c>
      <c r="I12799" t="str">
        <f>VLOOKUP($B12799&amp;$E12799,'Employee List'!$A:$E,5,0)</f>
        <v>E-1286</v>
      </c>
    </row>
    <row r="12800" spans="1:9" x14ac:dyDescent="0.35">
      <c r="A12800" t="s">
        <v>1257</v>
      </c>
      <c r="B12800" t="s">
        <v>211</v>
      </c>
      <c r="C12800" t="s">
        <v>380</v>
      </c>
      <c r="D12800" t="s">
        <v>1269</v>
      </c>
      <c r="E12800" t="s">
        <v>31</v>
      </c>
      <c r="F12800">
        <v>8432</v>
      </c>
      <c r="G12800">
        <v>4542</v>
      </c>
      <c r="H12800">
        <v>0.53866223908918409</v>
      </c>
      <c r="I12800" t="str">
        <f>VLOOKUP($B12800&amp;$E12800,'Employee List'!$A:$E,5,0)</f>
        <v>E-1286</v>
      </c>
    </row>
    <row r="12801" spans="1:9" x14ac:dyDescent="0.35">
      <c r="A12801" t="s">
        <v>1257</v>
      </c>
      <c r="B12801" t="s">
        <v>211</v>
      </c>
      <c r="C12801" t="s">
        <v>380</v>
      </c>
      <c r="D12801" t="s">
        <v>1270</v>
      </c>
      <c r="E12801" t="s">
        <v>29</v>
      </c>
      <c r="F12801">
        <v>8147</v>
      </c>
      <c r="G12801">
        <v>4553</v>
      </c>
      <c r="H12801">
        <v>0.55885602062108752</v>
      </c>
      <c r="I12801" t="str">
        <f>VLOOKUP($B12801&amp;$E12801,'Employee List'!$A:$E,5,0)</f>
        <v>E-1286</v>
      </c>
    </row>
    <row r="12802" spans="1:9" x14ac:dyDescent="0.35">
      <c r="A12802" t="s">
        <v>1257</v>
      </c>
      <c r="B12802" t="s">
        <v>211</v>
      </c>
      <c r="C12802" t="s">
        <v>380</v>
      </c>
      <c r="D12802" t="s">
        <v>1270</v>
      </c>
      <c r="E12802" t="s">
        <v>30</v>
      </c>
      <c r="F12802">
        <v>9029</v>
      </c>
      <c r="G12802">
        <v>3118</v>
      </c>
      <c r="H12802">
        <v>0.34533170893786685</v>
      </c>
      <c r="I12802" t="str">
        <f>VLOOKUP($B12802&amp;$E12802,'Employee List'!$A:$E,5,0)</f>
        <v>E-1286</v>
      </c>
    </row>
    <row r="12803" spans="1:9" x14ac:dyDescent="0.35">
      <c r="A12803" t="s">
        <v>1257</v>
      </c>
      <c r="B12803" t="s">
        <v>211</v>
      </c>
      <c r="C12803" t="s">
        <v>380</v>
      </c>
      <c r="D12803" t="s">
        <v>1270</v>
      </c>
      <c r="E12803" t="s">
        <v>31</v>
      </c>
      <c r="F12803">
        <v>9649</v>
      </c>
      <c r="G12803">
        <v>5481</v>
      </c>
      <c r="H12803">
        <v>0.56803813866721942</v>
      </c>
      <c r="I12803" t="str">
        <f>VLOOKUP($B12803&amp;$E12803,'Employee List'!$A:$E,5,0)</f>
        <v>E-1286</v>
      </c>
    </row>
    <row r="12804" spans="1:9" x14ac:dyDescent="0.35">
      <c r="A12804" t="s">
        <v>1257</v>
      </c>
      <c r="B12804" t="s">
        <v>211</v>
      </c>
      <c r="C12804" t="s">
        <v>380</v>
      </c>
      <c r="D12804" t="s">
        <v>1271</v>
      </c>
      <c r="E12804" t="s">
        <v>29</v>
      </c>
      <c r="F12804">
        <v>10366</v>
      </c>
      <c r="G12804">
        <v>6938</v>
      </c>
      <c r="H12804">
        <v>0.66930349218599272</v>
      </c>
      <c r="I12804" t="str">
        <f>VLOOKUP($B12804&amp;$E12804,'Employee List'!$A:$E,5,0)</f>
        <v>E-1286</v>
      </c>
    </row>
    <row r="12805" spans="1:9" x14ac:dyDescent="0.35">
      <c r="A12805" t="s">
        <v>1257</v>
      </c>
      <c r="B12805" t="s">
        <v>211</v>
      </c>
      <c r="C12805" t="s">
        <v>380</v>
      </c>
      <c r="D12805" t="s">
        <v>1271</v>
      </c>
      <c r="E12805" t="s">
        <v>30</v>
      </c>
      <c r="F12805">
        <v>8930</v>
      </c>
      <c r="G12805">
        <v>7446</v>
      </c>
      <c r="H12805">
        <v>0.8338185890257559</v>
      </c>
      <c r="I12805" t="str">
        <f>VLOOKUP($B12805&amp;$E12805,'Employee List'!$A:$E,5,0)</f>
        <v>E-1286</v>
      </c>
    </row>
    <row r="12806" spans="1:9" x14ac:dyDescent="0.35">
      <c r="A12806" t="s">
        <v>1257</v>
      </c>
      <c r="B12806" t="s">
        <v>211</v>
      </c>
      <c r="C12806" t="s">
        <v>380</v>
      </c>
      <c r="D12806" t="s">
        <v>1271</v>
      </c>
      <c r="E12806" t="s">
        <v>31</v>
      </c>
      <c r="F12806">
        <v>6535</v>
      </c>
      <c r="G12806">
        <v>10698</v>
      </c>
      <c r="H12806">
        <v>1.6370313695485845</v>
      </c>
      <c r="I12806" t="str">
        <f>VLOOKUP($B12806&amp;$E12806,'Employee List'!$A:$E,5,0)</f>
        <v>E-1286</v>
      </c>
    </row>
    <row r="12807" spans="1:9" x14ac:dyDescent="0.35">
      <c r="A12807" t="s">
        <v>1257</v>
      </c>
      <c r="B12807" t="s">
        <v>211</v>
      </c>
      <c r="C12807" t="s">
        <v>380</v>
      </c>
      <c r="D12807" t="s">
        <v>1258</v>
      </c>
      <c r="E12807" t="s">
        <v>29</v>
      </c>
      <c r="F12807">
        <v>138649</v>
      </c>
      <c r="G12807">
        <v>88917</v>
      </c>
      <c r="H12807">
        <v>0.64131007075420665</v>
      </c>
      <c r="I12807" t="str">
        <f>VLOOKUP($B12807&amp;$E12807,'Employee List'!$A:$E,5,0)</f>
        <v>E-1286</v>
      </c>
    </row>
    <row r="12808" spans="1:9" x14ac:dyDescent="0.35">
      <c r="A12808" t="s">
        <v>1257</v>
      </c>
      <c r="B12808" t="s">
        <v>211</v>
      </c>
      <c r="C12808" t="s">
        <v>380</v>
      </c>
      <c r="D12808" t="s">
        <v>1258</v>
      </c>
      <c r="E12808" t="s">
        <v>30</v>
      </c>
      <c r="F12808">
        <v>134660</v>
      </c>
      <c r="G12808">
        <v>82805</v>
      </c>
      <c r="H12808">
        <v>0.61491905539878211</v>
      </c>
      <c r="I12808" t="str">
        <f>VLOOKUP($B12808&amp;$E12808,'Employee List'!$A:$E,5,0)</f>
        <v>E-1286</v>
      </c>
    </row>
    <row r="12809" spans="1:9" x14ac:dyDescent="0.35">
      <c r="A12809" t="s">
        <v>1257</v>
      </c>
      <c r="B12809" t="s">
        <v>211</v>
      </c>
      <c r="C12809" t="s">
        <v>380</v>
      </c>
      <c r="D12809" t="s">
        <v>1258</v>
      </c>
      <c r="E12809" t="s">
        <v>31</v>
      </c>
      <c r="F12809">
        <v>130003</v>
      </c>
      <c r="G12809">
        <v>58555</v>
      </c>
      <c r="H12809">
        <v>0.45041268278424346</v>
      </c>
      <c r="I12809" t="str">
        <f>VLOOKUP($B12809&amp;$E12809,'Employee List'!$A:$E,5,0)</f>
        <v>E-1286</v>
      </c>
    </row>
    <row r="12810" spans="1:9" x14ac:dyDescent="0.35">
      <c r="A12810" t="s">
        <v>1257</v>
      </c>
      <c r="B12810" t="s">
        <v>211</v>
      </c>
      <c r="C12810" t="s">
        <v>380</v>
      </c>
      <c r="D12810" t="s">
        <v>1272</v>
      </c>
      <c r="E12810" t="s">
        <v>29</v>
      </c>
      <c r="F12810">
        <v>15411</v>
      </c>
      <c r="G12810">
        <v>4548</v>
      </c>
      <c r="H12810">
        <v>0.2951138796963208</v>
      </c>
      <c r="I12810" t="str">
        <f>VLOOKUP($B12810&amp;$E12810,'Employee List'!$A:$E,5,0)</f>
        <v>E-1286</v>
      </c>
    </row>
    <row r="12811" spans="1:9" x14ac:dyDescent="0.35">
      <c r="A12811" t="s">
        <v>1257</v>
      </c>
      <c r="B12811" t="s">
        <v>211</v>
      </c>
      <c r="C12811" t="s">
        <v>380</v>
      </c>
      <c r="D12811" t="s">
        <v>1272</v>
      </c>
      <c r="E12811" t="s">
        <v>30</v>
      </c>
      <c r="F12811">
        <v>13518</v>
      </c>
      <c r="G12811">
        <v>6423</v>
      </c>
      <c r="H12811">
        <v>0.47514425210830002</v>
      </c>
      <c r="I12811" t="str">
        <f>VLOOKUP($B12811&amp;$E12811,'Employee List'!$A:$E,5,0)</f>
        <v>E-1286</v>
      </c>
    </row>
    <row r="12812" spans="1:9" x14ac:dyDescent="0.35">
      <c r="A12812" t="s">
        <v>1257</v>
      </c>
      <c r="B12812" t="s">
        <v>211</v>
      </c>
      <c r="C12812" t="s">
        <v>380</v>
      </c>
      <c r="D12812" t="s">
        <v>1272</v>
      </c>
      <c r="E12812" t="s">
        <v>31</v>
      </c>
      <c r="F12812">
        <v>16034</v>
      </c>
      <c r="G12812">
        <v>5570</v>
      </c>
      <c r="H12812">
        <v>0.34738680304353248</v>
      </c>
      <c r="I12812" t="str">
        <f>VLOOKUP($B12812&amp;$E12812,'Employee List'!$A:$E,5,0)</f>
        <v>E-1286</v>
      </c>
    </row>
    <row r="12813" spans="1:9" x14ac:dyDescent="0.35">
      <c r="A12813" t="s">
        <v>1257</v>
      </c>
      <c r="B12813" t="s">
        <v>211</v>
      </c>
      <c r="C12813" t="s">
        <v>380</v>
      </c>
      <c r="D12813" t="s">
        <v>1259</v>
      </c>
      <c r="E12813" t="s">
        <v>29</v>
      </c>
      <c r="F12813">
        <v>19360</v>
      </c>
      <c r="G12813">
        <v>16927</v>
      </c>
      <c r="H12813">
        <v>0.87432851239669418</v>
      </c>
      <c r="I12813" t="str">
        <f>VLOOKUP($B12813&amp;$E12813,'Employee List'!$A:$E,5,0)</f>
        <v>E-1286</v>
      </c>
    </row>
    <row r="12814" spans="1:9" x14ac:dyDescent="0.35">
      <c r="A12814" t="s">
        <v>1257</v>
      </c>
      <c r="B12814" t="s">
        <v>211</v>
      </c>
      <c r="C12814" t="s">
        <v>380</v>
      </c>
      <c r="D12814" t="s">
        <v>1259</v>
      </c>
      <c r="E12814" t="s">
        <v>30</v>
      </c>
      <c r="F12814">
        <v>21939</v>
      </c>
      <c r="G12814">
        <v>22073</v>
      </c>
      <c r="H12814">
        <v>1.0061078444778704</v>
      </c>
      <c r="I12814" t="str">
        <f>VLOOKUP($B12814&amp;$E12814,'Employee List'!$A:$E,5,0)</f>
        <v>E-1286</v>
      </c>
    </row>
    <row r="12815" spans="1:9" x14ac:dyDescent="0.35">
      <c r="A12815" t="s">
        <v>1257</v>
      </c>
      <c r="B12815" t="s">
        <v>211</v>
      </c>
      <c r="C12815" t="s">
        <v>380</v>
      </c>
      <c r="D12815" t="s">
        <v>1259</v>
      </c>
      <c r="E12815" t="s">
        <v>31</v>
      </c>
      <c r="F12815">
        <v>19909</v>
      </c>
      <c r="G12815">
        <v>24506</v>
      </c>
      <c r="H12815">
        <v>1.2309005977196243</v>
      </c>
      <c r="I12815" t="str">
        <f>VLOOKUP($B12815&amp;$E12815,'Employee List'!$A:$E,5,0)</f>
        <v>E-1286</v>
      </c>
    </row>
    <row r="12816" spans="1:9" x14ac:dyDescent="0.35">
      <c r="A12816" t="s">
        <v>1257</v>
      </c>
      <c r="B12816" t="s">
        <v>211</v>
      </c>
      <c r="C12816" t="s">
        <v>380</v>
      </c>
      <c r="D12816" t="s">
        <v>1273</v>
      </c>
      <c r="E12816" t="s">
        <v>29</v>
      </c>
      <c r="F12816">
        <v>6718</v>
      </c>
      <c r="G12816">
        <v>3964</v>
      </c>
      <c r="H12816">
        <v>0.59005656445370647</v>
      </c>
      <c r="I12816" t="str">
        <f>VLOOKUP($B12816&amp;$E12816,'Employee List'!$A:$E,5,0)</f>
        <v>E-1286</v>
      </c>
    </row>
    <row r="12817" spans="1:9" x14ac:dyDescent="0.35">
      <c r="A12817" t="s">
        <v>1257</v>
      </c>
      <c r="B12817" t="s">
        <v>211</v>
      </c>
      <c r="C12817" t="s">
        <v>380</v>
      </c>
      <c r="D12817" t="s">
        <v>1273</v>
      </c>
      <c r="E12817" t="s">
        <v>30</v>
      </c>
      <c r="F12817">
        <v>8805</v>
      </c>
      <c r="G12817">
        <v>4820</v>
      </c>
      <c r="H12817">
        <v>0.54741624077228845</v>
      </c>
      <c r="I12817" t="str">
        <f>VLOOKUP($B12817&amp;$E12817,'Employee List'!$A:$E,5,0)</f>
        <v>E-1286</v>
      </c>
    </row>
    <row r="12818" spans="1:9" x14ac:dyDescent="0.35">
      <c r="A12818" t="s">
        <v>1257</v>
      </c>
      <c r="B12818" t="s">
        <v>211</v>
      </c>
      <c r="C12818" t="s">
        <v>380</v>
      </c>
      <c r="D12818" t="s">
        <v>1273</v>
      </c>
      <c r="E12818" t="s">
        <v>31</v>
      </c>
      <c r="F12818">
        <v>9072</v>
      </c>
      <c r="G12818">
        <v>6504</v>
      </c>
      <c r="H12818">
        <v>0.71693121693121697</v>
      </c>
      <c r="I12818" t="str">
        <f>VLOOKUP($B12818&amp;$E12818,'Employee List'!$A:$E,5,0)</f>
        <v>E-1286</v>
      </c>
    </row>
    <row r="12819" spans="1:9" x14ac:dyDescent="0.35">
      <c r="A12819" t="s">
        <v>1257</v>
      </c>
      <c r="B12819" t="s">
        <v>211</v>
      </c>
      <c r="C12819" t="s">
        <v>380</v>
      </c>
      <c r="D12819" t="s">
        <v>1275</v>
      </c>
      <c r="E12819" t="s">
        <v>29</v>
      </c>
      <c r="F12819">
        <v>1306</v>
      </c>
      <c r="G12819">
        <v>1087</v>
      </c>
      <c r="H12819">
        <v>0.83231240428790199</v>
      </c>
      <c r="I12819" t="str">
        <f>VLOOKUP($B12819&amp;$E12819,'Employee List'!$A:$E,5,0)</f>
        <v>E-1286</v>
      </c>
    </row>
    <row r="12820" spans="1:9" x14ac:dyDescent="0.35">
      <c r="A12820" t="s">
        <v>1257</v>
      </c>
      <c r="B12820" t="s">
        <v>211</v>
      </c>
      <c r="C12820" t="s">
        <v>380</v>
      </c>
      <c r="D12820" t="s">
        <v>1275</v>
      </c>
      <c r="E12820" t="s">
        <v>30</v>
      </c>
      <c r="F12820">
        <v>4028</v>
      </c>
      <c r="G12820">
        <v>2681</v>
      </c>
      <c r="H12820">
        <v>0.66559086395233369</v>
      </c>
      <c r="I12820" t="str">
        <f>VLOOKUP($B12820&amp;$E12820,'Employee List'!$A:$E,5,0)</f>
        <v>E-1286</v>
      </c>
    </row>
    <row r="12821" spans="1:9" x14ac:dyDescent="0.35">
      <c r="A12821" t="s">
        <v>1257</v>
      </c>
      <c r="B12821" t="s">
        <v>211</v>
      </c>
      <c r="C12821" t="s">
        <v>380</v>
      </c>
      <c r="D12821" t="s">
        <v>1275</v>
      </c>
      <c r="E12821" t="s">
        <v>31</v>
      </c>
      <c r="F12821">
        <v>1261</v>
      </c>
      <c r="G12821">
        <v>3521</v>
      </c>
      <c r="H12821">
        <v>2.7922283901665343</v>
      </c>
      <c r="I12821" t="str">
        <f>VLOOKUP($B12821&amp;$E12821,'Employee List'!$A:$E,5,0)</f>
        <v>E-1286</v>
      </c>
    </row>
    <row r="12822" spans="1:9" x14ac:dyDescent="0.35">
      <c r="A12822" t="s">
        <v>1257</v>
      </c>
      <c r="B12822" t="s">
        <v>211</v>
      </c>
      <c r="C12822" t="s">
        <v>380</v>
      </c>
      <c r="D12822" t="s">
        <v>1276</v>
      </c>
      <c r="E12822" t="s">
        <v>29</v>
      </c>
      <c r="F12822">
        <v>5560</v>
      </c>
      <c r="G12822">
        <v>3356</v>
      </c>
      <c r="H12822">
        <v>0.60359712230215823</v>
      </c>
      <c r="I12822" t="str">
        <f>VLOOKUP($B12822&amp;$E12822,'Employee List'!$A:$E,5,0)</f>
        <v>E-1286</v>
      </c>
    </row>
    <row r="12823" spans="1:9" x14ac:dyDescent="0.35">
      <c r="A12823" t="s">
        <v>1257</v>
      </c>
      <c r="B12823" t="s">
        <v>211</v>
      </c>
      <c r="C12823" t="s">
        <v>380</v>
      </c>
      <c r="D12823" t="s">
        <v>1276</v>
      </c>
      <c r="E12823" t="s">
        <v>30</v>
      </c>
      <c r="F12823">
        <v>3284</v>
      </c>
      <c r="G12823">
        <v>5045</v>
      </c>
      <c r="H12823">
        <v>1.5362362971985384</v>
      </c>
      <c r="I12823" t="str">
        <f>VLOOKUP($B12823&amp;$E12823,'Employee List'!$A:$E,5,0)</f>
        <v>E-1286</v>
      </c>
    </row>
    <row r="12824" spans="1:9" x14ac:dyDescent="0.35">
      <c r="A12824" t="s">
        <v>1257</v>
      </c>
      <c r="B12824" t="s">
        <v>211</v>
      </c>
      <c r="C12824" t="s">
        <v>380</v>
      </c>
      <c r="D12824" t="s">
        <v>1276</v>
      </c>
      <c r="E12824" t="s">
        <v>31</v>
      </c>
      <c r="F12824">
        <v>5572</v>
      </c>
      <c r="G12824">
        <v>5607</v>
      </c>
      <c r="H12824">
        <v>1.006281407035176</v>
      </c>
      <c r="I12824" t="str">
        <f>VLOOKUP($B12824&amp;$E12824,'Employee List'!$A:$E,5,0)</f>
        <v>E-1286</v>
      </c>
    </row>
    <row r="12825" spans="1:9" x14ac:dyDescent="0.35">
      <c r="A12825" t="s">
        <v>1257</v>
      </c>
      <c r="B12825" t="s">
        <v>211</v>
      </c>
      <c r="C12825" t="s">
        <v>380</v>
      </c>
      <c r="D12825" t="s">
        <v>1277</v>
      </c>
      <c r="E12825" t="s">
        <v>29</v>
      </c>
      <c r="F12825">
        <v>5109</v>
      </c>
      <c r="G12825">
        <v>5136</v>
      </c>
      <c r="H12825">
        <v>1.0052847915443335</v>
      </c>
      <c r="I12825" t="str">
        <f>VLOOKUP($B12825&amp;$E12825,'Employee List'!$A:$E,5,0)</f>
        <v>E-1286</v>
      </c>
    </row>
    <row r="12826" spans="1:9" x14ac:dyDescent="0.35">
      <c r="A12826" t="s">
        <v>1257</v>
      </c>
      <c r="B12826" t="s">
        <v>211</v>
      </c>
      <c r="C12826" t="s">
        <v>380</v>
      </c>
      <c r="D12826" t="s">
        <v>1277</v>
      </c>
      <c r="E12826" t="s">
        <v>30</v>
      </c>
      <c r="F12826">
        <v>6714</v>
      </c>
      <c r="G12826">
        <v>3705</v>
      </c>
      <c r="H12826">
        <v>0.55183199285075957</v>
      </c>
      <c r="I12826" t="str">
        <f>VLOOKUP($B12826&amp;$E12826,'Employee List'!$A:$E,5,0)</f>
        <v>E-1286</v>
      </c>
    </row>
    <row r="12827" spans="1:9" x14ac:dyDescent="0.35">
      <c r="A12827" t="s">
        <v>1257</v>
      </c>
      <c r="B12827" t="s">
        <v>211</v>
      </c>
      <c r="C12827" t="s">
        <v>380</v>
      </c>
      <c r="D12827" t="s">
        <v>1277</v>
      </c>
      <c r="E12827" t="s">
        <v>31</v>
      </c>
      <c r="F12827">
        <v>8030</v>
      </c>
      <c r="G12827">
        <v>3970</v>
      </c>
      <c r="H12827">
        <v>0.49439601494396013</v>
      </c>
      <c r="I12827" t="str">
        <f>VLOOKUP($B12827&amp;$E12827,'Employee List'!$A:$E,5,0)</f>
        <v>E-1286</v>
      </c>
    </row>
    <row r="12828" spans="1:9" x14ac:dyDescent="0.35">
      <c r="A12828" t="s">
        <v>1257</v>
      </c>
      <c r="B12828" t="s">
        <v>211</v>
      </c>
      <c r="C12828" t="s">
        <v>380</v>
      </c>
      <c r="D12828" t="s">
        <v>1278</v>
      </c>
      <c r="E12828" t="s">
        <v>29</v>
      </c>
      <c r="F12828">
        <v>24046</v>
      </c>
      <c r="G12828">
        <v>12825</v>
      </c>
      <c r="H12828">
        <v>0.53335274058055393</v>
      </c>
      <c r="I12828" t="str">
        <f>VLOOKUP($B12828&amp;$E12828,'Employee List'!$A:$E,5,0)</f>
        <v>E-1286</v>
      </c>
    </row>
    <row r="12829" spans="1:9" x14ac:dyDescent="0.35">
      <c r="A12829" t="s">
        <v>1257</v>
      </c>
      <c r="B12829" t="s">
        <v>211</v>
      </c>
      <c r="C12829" t="s">
        <v>380</v>
      </c>
      <c r="D12829" t="s">
        <v>1278</v>
      </c>
      <c r="E12829" t="s">
        <v>30</v>
      </c>
      <c r="F12829">
        <v>23469</v>
      </c>
      <c r="G12829">
        <v>14692</v>
      </c>
      <c r="H12829">
        <v>0.62601729941625117</v>
      </c>
      <c r="I12829" t="str">
        <f>VLOOKUP($B12829&amp;$E12829,'Employee List'!$A:$E,5,0)</f>
        <v>E-1286</v>
      </c>
    </row>
    <row r="12830" spans="1:9" x14ac:dyDescent="0.35">
      <c r="A12830" t="s">
        <v>1257</v>
      </c>
      <c r="B12830" t="s">
        <v>211</v>
      </c>
      <c r="C12830" t="s">
        <v>380</v>
      </c>
      <c r="D12830" t="s">
        <v>1278</v>
      </c>
      <c r="E12830" t="s">
        <v>31</v>
      </c>
      <c r="F12830">
        <v>23489</v>
      </c>
      <c r="G12830">
        <v>22368</v>
      </c>
      <c r="H12830">
        <v>0.95227553322831959</v>
      </c>
      <c r="I12830" t="str">
        <f>VLOOKUP($B12830&amp;$E12830,'Employee List'!$A:$E,5,0)</f>
        <v>E-1286</v>
      </c>
    </row>
    <row r="12831" spans="1:9" x14ac:dyDescent="0.35">
      <c r="A12831" t="s">
        <v>1257</v>
      </c>
      <c r="B12831" t="s">
        <v>211</v>
      </c>
      <c r="C12831" t="s">
        <v>380</v>
      </c>
      <c r="D12831" t="s">
        <v>1279</v>
      </c>
      <c r="E12831" t="s">
        <v>29</v>
      </c>
      <c r="F12831">
        <v>2330</v>
      </c>
      <c r="G12831">
        <v>4494</v>
      </c>
      <c r="H12831">
        <v>1.9287553648068669</v>
      </c>
      <c r="I12831" t="str">
        <f>VLOOKUP($B12831&amp;$E12831,'Employee List'!$A:$E,5,0)</f>
        <v>E-1286</v>
      </c>
    </row>
    <row r="12832" spans="1:9" x14ac:dyDescent="0.35">
      <c r="A12832" t="s">
        <v>1257</v>
      </c>
      <c r="B12832" t="s">
        <v>211</v>
      </c>
      <c r="C12832" t="s">
        <v>380</v>
      </c>
      <c r="D12832" t="s">
        <v>1279</v>
      </c>
      <c r="E12832" t="s">
        <v>30</v>
      </c>
      <c r="F12832">
        <v>3957</v>
      </c>
      <c r="G12832">
        <v>1911</v>
      </c>
      <c r="H12832">
        <v>0.48294162244124339</v>
      </c>
      <c r="I12832" t="str">
        <f>VLOOKUP($B12832&amp;$E12832,'Employee List'!$A:$E,5,0)</f>
        <v>E-1286</v>
      </c>
    </row>
    <row r="12833" spans="1:9" x14ac:dyDescent="0.35">
      <c r="A12833" t="s">
        <v>1257</v>
      </c>
      <c r="B12833" t="s">
        <v>211</v>
      </c>
      <c r="C12833" t="s">
        <v>380</v>
      </c>
      <c r="D12833" t="s">
        <v>1279</v>
      </c>
      <c r="E12833" t="s">
        <v>31</v>
      </c>
      <c r="F12833">
        <v>2491</v>
      </c>
      <c r="G12833">
        <v>5363</v>
      </c>
      <c r="H12833">
        <v>2.1529506222400641</v>
      </c>
      <c r="I12833" t="str">
        <f>VLOOKUP($B12833&amp;$E12833,'Employee List'!$A:$E,5,0)</f>
        <v>E-1286</v>
      </c>
    </row>
    <row r="12834" spans="1:9" x14ac:dyDescent="0.35">
      <c r="A12834" t="s">
        <v>1257</v>
      </c>
      <c r="B12834" t="s">
        <v>211</v>
      </c>
      <c r="C12834" t="s">
        <v>380</v>
      </c>
      <c r="D12834" t="s">
        <v>1280</v>
      </c>
      <c r="E12834" t="s">
        <v>29</v>
      </c>
      <c r="F12834">
        <v>2459</v>
      </c>
      <c r="G12834">
        <v>2359</v>
      </c>
      <c r="H12834">
        <v>0.95933306222041481</v>
      </c>
      <c r="I12834" t="str">
        <f>VLOOKUP($B12834&amp;$E12834,'Employee List'!$A:$E,5,0)</f>
        <v>E-1286</v>
      </c>
    </row>
    <row r="12835" spans="1:9" x14ac:dyDescent="0.35">
      <c r="A12835" t="s">
        <v>1257</v>
      </c>
      <c r="B12835" t="s">
        <v>211</v>
      </c>
      <c r="C12835" t="s">
        <v>380</v>
      </c>
      <c r="D12835" t="s">
        <v>1280</v>
      </c>
      <c r="E12835" t="s">
        <v>30</v>
      </c>
      <c r="F12835">
        <v>4113</v>
      </c>
      <c r="G12835">
        <v>2026</v>
      </c>
      <c r="H12835">
        <v>0.49258448820812062</v>
      </c>
      <c r="I12835" t="str">
        <f>VLOOKUP($B12835&amp;$E12835,'Employee List'!$A:$E,5,0)</f>
        <v>E-1286</v>
      </c>
    </row>
    <row r="12836" spans="1:9" x14ac:dyDescent="0.35">
      <c r="A12836" t="s">
        <v>1257</v>
      </c>
      <c r="B12836" t="s">
        <v>211</v>
      </c>
      <c r="C12836" t="s">
        <v>380</v>
      </c>
      <c r="D12836" t="s">
        <v>1280</v>
      </c>
      <c r="E12836" t="s">
        <v>31</v>
      </c>
      <c r="F12836">
        <v>3501</v>
      </c>
      <c r="G12836">
        <v>3473</v>
      </c>
      <c r="H12836">
        <v>0.99200228506141097</v>
      </c>
      <c r="I12836" t="str">
        <f>VLOOKUP($B12836&amp;$E12836,'Employee List'!$A:$E,5,0)</f>
        <v>E-1286</v>
      </c>
    </row>
    <row r="12837" spans="1:9" x14ac:dyDescent="0.35">
      <c r="A12837" t="s">
        <v>1257</v>
      </c>
      <c r="B12837" t="s">
        <v>211</v>
      </c>
      <c r="C12837" t="s">
        <v>380</v>
      </c>
      <c r="D12837" t="s">
        <v>1262</v>
      </c>
      <c r="E12837" t="s">
        <v>29</v>
      </c>
      <c r="F12837">
        <v>11615</v>
      </c>
      <c r="G12837">
        <v>8839</v>
      </c>
      <c r="H12837">
        <v>0.76099870856650886</v>
      </c>
      <c r="I12837" t="str">
        <f>VLOOKUP($B12837&amp;$E12837,'Employee List'!$A:$E,5,0)</f>
        <v>E-1286</v>
      </c>
    </row>
    <row r="12838" spans="1:9" x14ac:dyDescent="0.35">
      <c r="A12838" t="s">
        <v>1257</v>
      </c>
      <c r="B12838" t="s">
        <v>211</v>
      </c>
      <c r="C12838" t="s">
        <v>380</v>
      </c>
      <c r="D12838" t="s">
        <v>1262</v>
      </c>
      <c r="E12838" t="s">
        <v>30</v>
      </c>
      <c r="F12838">
        <v>11365</v>
      </c>
      <c r="G12838">
        <v>4939</v>
      </c>
      <c r="H12838">
        <v>0.43457985041794983</v>
      </c>
      <c r="I12838" t="str">
        <f>VLOOKUP($B12838&amp;$E12838,'Employee List'!$A:$E,5,0)</f>
        <v>E-1286</v>
      </c>
    </row>
    <row r="12839" spans="1:9" x14ac:dyDescent="0.35">
      <c r="A12839" t="s">
        <v>1257</v>
      </c>
      <c r="B12839" t="s">
        <v>211</v>
      </c>
      <c r="C12839" t="s">
        <v>380</v>
      </c>
      <c r="D12839" t="s">
        <v>1262</v>
      </c>
      <c r="E12839" t="s">
        <v>31</v>
      </c>
      <c r="F12839">
        <v>11912</v>
      </c>
      <c r="G12839">
        <v>9818</v>
      </c>
      <c r="H12839">
        <v>0.82421087978509067</v>
      </c>
      <c r="I12839" t="str">
        <f>VLOOKUP($B12839&amp;$E12839,'Employee List'!$A:$E,5,0)</f>
        <v>E-1286</v>
      </c>
    </row>
    <row r="12840" spans="1:9" x14ac:dyDescent="0.35">
      <c r="A12840" t="s">
        <v>1257</v>
      </c>
      <c r="B12840" t="s">
        <v>211</v>
      </c>
      <c r="C12840" t="s">
        <v>380</v>
      </c>
      <c r="D12840" t="s">
        <v>1281</v>
      </c>
      <c r="E12840" t="s">
        <v>29</v>
      </c>
      <c r="F12840">
        <v>9211</v>
      </c>
      <c r="G12840">
        <v>3591</v>
      </c>
      <c r="H12840">
        <v>0.38985995005971119</v>
      </c>
      <c r="I12840" t="str">
        <f>VLOOKUP($B12840&amp;$E12840,'Employee List'!$A:$E,5,0)</f>
        <v>E-1286</v>
      </c>
    </row>
    <row r="12841" spans="1:9" x14ac:dyDescent="0.35">
      <c r="A12841" t="s">
        <v>1257</v>
      </c>
      <c r="B12841" t="s">
        <v>211</v>
      </c>
      <c r="C12841" t="s">
        <v>380</v>
      </c>
      <c r="D12841" t="s">
        <v>1281</v>
      </c>
      <c r="E12841" t="s">
        <v>30</v>
      </c>
      <c r="F12841">
        <v>7964</v>
      </c>
      <c r="G12841">
        <v>1992</v>
      </c>
      <c r="H12841">
        <v>0.25012556504269212</v>
      </c>
      <c r="I12841" t="str">
        <f>VLOOKUP($B12841&amp;$E12841,'Employee List'!$A:$E,5,0)</f>
        <v>E-1286</v>
      </c>
    </row>
    <row r="12842" spans="1:9" x14ac:dyDescent="0.35">
      <c r="A12842" t="s">
        <v>1257</v>
      </c>
      <c r="B12842" t="s">
        <v>211</v>
      </c>
      <c r="C12842" t="s">
        <v>380</v>
      </c>
      <c r="D12842" t="s">
        <v>1281</v>
      </c>
      <c r="E12842" t="s">
        <v>31</v>
      </c>
      <c r="F12842">
        <v>5649</v>
      </c>
      <c r="G12842">
        <v>5545</v>
      </c>
      <c r="H12842">
        <v>0.98158966188705965</v>
      </c>
      <c r="I12842" t="str">
        <f>VLOOKUP($B12842&amp;$E12842,'Employee List'!$A:$E,5,0)</f>
        <v>E-1286</v>
      </c>
    </row>
    <row r="12843" spans="1:9" x14ac:dyDescent="0.35">
      <c r="A12843" t="s">
        <v>1257</v>
      </c>
      <c r="B12843" t="s">
        <v>212</v>
      </c>
      <c r="C12843" t="s">
        <v>380</v>
      </c>
      <c r="D12843" t="s">
        <v>1274</v>
      </c>
      <c r="E12843" t="s">
        <v>29</v>
      </c>
      <c r="F12843">
        <v>18205</v>
      </c>
      <c r="G12843">
        <v>10015</v>
      </c>
      <c r="H12843">
        <v>0.55012359241966491</v>
      </c>
      <c r="I12843" t="str">
        <f>VLOOKUP($B12843&amp;$E12843,'Employee List'!$A:$E,5,0)</f>
        <v>E-1287</v>
      </c>
    </row>
    <row r="12844" spans="1:9" x14ac:dyDescent="0.35">
      <c r="A12844" t="s">
        <v>1257</v>
      </c>
      <c r="B12844" t="s">
        <v>212</v>
      </c>
      <c r="C12844" t="s">
        <v>380</v>
      </c>
      <c r="D12844" t="s">
        <v>1274</v>
      </c>
      <c r="E12844" t="s">
        <v>30</v>
      </c>
      <c r="F12844">
        <v>19429</v>
      </c>
      <c r="G12844">
        <v>13494</v>
      </c>
      <c r="H12844">
        <v>0.69452879715888616</v>
      </c>
      <c r="I12844" t="str">
        <f>VLOOKUP($B12844&amp;$E12844,'Employee List'!$A:$E,5,0)</f>
        <v>E-1287</v>
      </c>
    </row>
    <row r="12845" spans="1:9" x14ac:dyDescent="0.35">
      <c r="A12845" t="s">
        <v>1257</v>
      </c>
      <c r="B12845" t="s">
        <v>212</v>
      </c>
      <c r="C12845" t="s">
        <v>380</v>
      </c>
      <c r="D12845" t="s">
        <v>1274</v>
      </c>
      <c r="E12845" t="s">
        <v>31</v>
      </c>
      <c r="F12845">
        <v>19966</v>
      </c>
      <c r="G12845">
        <v>8970</v>
      </c>
      <c r="H12845">
        <v>0.44926374837223282</v>
      </c>
      <c r="I12845" t="str">
        <f>VLOOKUP($B12845&amp;$E12845,'Employee List'!$A:$E,5,0)</f>
        <v>E-1287</v>
      </c>
    </row>
    <row r="12846" spans="1:9" x14ac:dyDescent="0.35">
      <c r="A12846" t="s">
        <v>1257</v>
      </c>
      <c r="B12846" t="s">
        <v>212</v>
      </c>
      <c r="C12846" t="s">
        <v>380</v>
      </c>
      <c r="D12846" t="s">
        <v>1263</v>
      </c>
      <c r="E12846" t="s">
        <v>29</v>
      </c>
      <c r="F12846">
        <v>2168</v>
      </c>
      <c r="G12846">
        <v>3956</v>
      </c>
      <c r="H12846">
        <v>1.8247232472324724</v>
      </c>
      <c r="I12846" t="str">
        <f>VLOOKUP($B12846&amp;$E12846,'Employee List'!$A:$E,5,0)</f>
        <v>E-1287</v>
      </c>
    </row>
    <row r="12847" spans="1:9" x14ac:dyDescent="0.35">
      <c r="A12847" t="s">
        <v>1257</v>
      </c>
      <c r="B12847" t="s">
        <v>212</v>
      </c>
      <c r="C12847" t="s">
        <v>380</v>
      </c>
      <c r="D12847" t="s">
        <v>1263</v>
      </c>
      <c r="E12847" t="s">
        <v>30</v>
      </c>
      <c r="F12847">
        <v>2737</v>
      </c>
      <c r="G12847">
        <v>1078</v>
      </c>
      <c r="H12847">
        <v>0.39386189258312021</v>
      </c>
      <c r="I12847" t="str">
        <f>VLOOKUP($B12847&amp;$E12847,'Employee List'!$A:$E,5,0)</f>
        <v>E-1287</v>
      </c>
    </row>
    <row r="12848" spans="1:9" x14ac:dyDescent="0.35">
      <c r="A12848" t="s">
        <v>1257</v>
      </c>
      <c r="B12848" t="s">
        <v>212</v>
      </c>
      <c r="C12848" t="s">
        <v>380</v>
      </c>
      <c r="D12848" t="s">
        <v>1263</v>
      </c>
      <c r="E12848" t="s">
        <v>31</v>
      </c>
      <c r="F12848">
        <v>2819</v>
      </c>
      <c r="G12848">
        <v>2470</v>
      </c>
      <c r="H12848">
        <v>0.87619723306136932</v>
      </c>
      <c r="I12848" t="str">
        <f>VLOOKUP($B12848&amp;$E12848,'Employee List'!$A:$E,5,0)</f>
        <v>E-1287</v>
      </c>
    </row>
    <row r="12849" spans="1:9" x14ac:dyDescent="0.35">
      <c r="A12849" t="s">
        <v>1257</v>
      </c>
      <c r="B12849" t="s">
        <v>212</v>
      </c>
      <c r="C12849" t="s">
        <v>380</v>
      </c>
      <c r="D12849" t="s">
        <v>1264</v>
      </c>
      <c r="E12849" t="s">
        <v>29</v>
      </c>
      <c r="F12849">
        <v>2754</v>
      </c>
      <c r="G12849">
        <v>3712</v>
      </c>
      <c r="H12849">
        <v>1.3478576615831517</v>
      </c>
      <c r="I12849" t="str">
        <f>VLOOKUP($B12849&amp;$E12849,'Employee List'!$A:$E,5,0)</f>
        <v>E-1287</v>
      </c>
    </row>
    <row r="12850" spans="1:9" x14ac:dyDescent="0.35">
      <c r="A12850" t="s">
        <v>1257</v>
      </c>
      <c r="B12850" t="s">
        <v>212</v>
      </c>
      <c r="C12850" t="s">
        <v>380</v>
      </c>
      <c r="D12850" t="s">
        <v>1264</v>
      </c>
      <c r="E12850" t="s">
        <v>30</v>
      </c>
      <c r="F12850">
        <v>3304</v>
      </c>
      <c r="G12850">
        <v>4793</v>
      </c>
      <c r="H12850">
        <v>1.4506658595641646</v>
      </c>
      <c r="I12850" t="str">
        <f>VLOOKUP($B12850&amp;$E12850,'Employee List'!$A:$E,5,0)</f>
        <v>E-1287</v>
      </c>
    </row>
    <row r="12851" spans="1:9" x14ac:dyDescent="0.35">
      <c r="A12851" t="s">
        <v>1257</v>
      </c>
      <c r="B12851" t="s">
        <v>212</v>
      </c>
      <c r="C12851" t="s">
        <v>380</v>
      </c>
      <c r="D12851" t="s">
        <v>1264</v>
      </c>
      <c r="E12851" t="s">
        <v>31</v>
      </c>
      <c r="F12851">
        <v>3338</v>
      </c>
      <c r="G12851">
        <v>5071</v>
      </c>
      <c r="H12851">
        <v>1.5191731575793888</v>
      </c>
      <c r="I12851" t="str">
        <f>VLOOKUP($B12851&amp;$E12851,'Employee List'!$A:$E,5,0)</f>
        <v>E-1287</v>
      </c>
    </row>
    <row r="12852" spans="1:9" x14ac:dyDescent="0.35">
      <c r="A12852" t="s">
        <v>1257</v>
      </c>
      <c r="B12852" t="s">
        <v>212</v>
      </c>
      <c r="C12852" t="s">
        <v>380</v>
      </c>
      <c r="D12852" t="s">
        <v>1265</v>
      </c>
      <c r="E12852" t="s">
        <v>29</v>
      </c>
      <c r="F12852">
        <v>10785</v>
      </c>
      <c r="G12852">
        <v>9312</v>
      </c>
      <c r="H12852">
        <v>0.86342141863699584</v>
      </c>
      <c r="I12852" t="str">
        <f>VLOOKUP($B12852&amp;$E12852,'Employee List'!$A:$E,5,0)</f>
        <v>E-1287</v>
      </c>
    </row>
    <row r="12853" spans="1:9" x14ac:dyDescent="0.35">
      <c r="A12853" t="s">
        <v>1257</v>
      </c>
      <c r="B12853" t="s">
        <v>212</v>
      </c>
      <c r="C12853" t="s">
        <v>380</v>
      </c>
      <c r="D12853" t="s">
        <v>1265</v>
      </c>
      <c r="E12853" t="s">
        <v>30</v>
      </c>
      <c r="F12853">
        <v>11100</v>
      </c>
      <c r="G12853">
        <v>11557</v>
      </c>
      <c r="H12853">
        <v>1.0411711711711711</v>
      </c>
      <c r="I12853" t="str">
        <f>VLOOKUP($B12853&amp;$E12853,'Employee List'!$A:$E,5,0)</f>
        <v>E-1287</v>
      </c>
    </row>
    <row r="12854" spans="1:9" x14ac:dyDescent="0.35">
      <c r="A12854" t="s">
        <v>1257</v>
      </c>
      <c r="B12854" t="s">
        <v>212</v>
      </c>
      <c r="C12854" t="s">
        <v>380</v>
      </c>
      <c r="D12854" t="s">
        <v>1265</v>
      </c>
      <c r="E12854" t="s">
        <v>31</v>
      </c>
      <c r="F12854">
        <v>8657</v>
      </c>
      <c r="G12854">
        <v>10989</v>
      </c>
      <c r="H12854">
        <v>1.2693773824650572</v>
      </c>
      <c r="I12854" t="str">
        <f>VLOOKUP($B12854&amp;$E12854,'Employee List'!$A:$E,5,0)</f>
        <v>E-1287</v>
      </c>
    </row>
    <row r="12855" spans="1:9" x14ac:dyDescent="0.35">
      <c r="A12855" t="s">
        <v>1257</v>
      </c>
      <c r="B12855" t="s">
        <v>212</v>
      </c>
      <c r="C12855" t="s">
        <v>380</v>
      </c>
      <c r="D12855" t="s">
        <v>1260</v>
      </c>
      <c r="E12855" t="s">
        <v>29</v>
      </c>
      <c r="F12855">
        <v>88911</v>
      </c>
      <c r="G12855">
        <v>83938</v>
      </c>
      <c r="H12855">
        <v>0.94406766316878676</v>
      </c>
      <c r="I12855" t="str">
        <f>VLOOKUP($B12855&amp;$E12855,'Employee List'!$A:$E,5,0)</f>
        <v>E-1287</v>
      </c>
    </row>
    <row r="12856" spans="1:9" x14ac:dyDescent="0.35">
      <c r="A12856" t="s">
        <v>1257</v>
      </c>
      <c r="B12856" t="s">
        <v>212</v>
      </c>
      <c r="C12856" t="s">
        <v>380</v>
      </c>
      <c r="D12856" t="s">
        <v>1260</v>
      </c>
      <c r="E12856" t="s">
        <v>30</v>
      </c>
      <c r="F12856">
        <v>90794</v>
      </c>
      <c r="G12856">
        <v>105061</v>
      </c>
      <c r="H12856">
        <v>1.1571359340925611</v>
      </c>
      <c r="I12856" t="str">
        <f>VLOOKUP($B12856&amp;$E12856,'Employee List'!$A:$E,5,0)</f>
        <v>E-1287</v>
      </c>
    </row>
    <row r="12857" spans="1:9" x14ac:dyDescent="0.35">
      <c r="A12857" t="s">
        <v>1257</v>
      </c>
      <c r="B12857" t="s">
        <v>212</v>
      </c>
      <c r="C12857" t="s">
        <v>380</v>
      </c>
      <c r="D12857" t="s">
        <v>1260</v>
      </c>
      <c r="E12857" t="s">
        <v>31</v>
      </c>
      <c r="F12857">
        <v>103598</v>
      </c>
      <c r="G12857">
        <v>94748</v>
      </c>
      <c r="H12857">
        <v>0.91457364041776867</v>
      </c>
      <c r="I12857" t="str">
        <f>VLOOKUP($B12857&amp;$E12857,'Employee List'!$A:$E,5,0)</f>
        <v>E-1287</v>
      </c>
    </row>
    <row r="12858" spans="1:9" x14ac:dyDescent="0.35">
      <c r="A12858" t="s">
        <v>1257</v>
      </c>
      <c r="B12858" t="s">
        <v>212</v>
      </c>
      <c r="C12858" t="s">
        <v>380</v>
      </c>
      <c r="D12858" t="s">
        <v>1261</v>
      </c>
      <c r="E12858" t="s">
        <v>29</v>
      </c>
      <c r="F12858">
        <v>71415</v>
      </c>
      <c r="G12858">
        <v>92669</v>
      </c>
      <c r="H12858">
        <v>1.2976125463838128</v>
      </c>
      <c r="I12858" t="str">
        <f>VLOOKUP($B12858&amp;$E12858,'Employee List'!$A:$E,5,0)</f>
        <v>E-1287</v>
      </c>
    </row>
    <row r="12859" spans="1:9" x14ac:dyDescent="0.35">
      <c r="A12859" t="s">
        <v>1257</v>
      </c>
      <c r="B12859" t="s">
        <v>212</v>
      </c>
      <c r="C12859" t="s">
        <v>380</v>
      </c>
      <c r="D12859" t="s">
        <v>1261</v>
      </c>
      <c r="E12859" t="s">
        <v>30</v>
      </c>
      <c r="F12859">
        <v>74117</v>
      </c>
      <c r="G12859">
        <v>90854</v>
      </c>
      <c r="H12859">
        <v>1.2258186380992215</v>
      </c>
      <c r="I12859" t="str">
        <f>VLOOKUP($B12859&amp;$E12859,'Employee List'!$A:$E,5,0)</f>
        <v>E-1287</v>
      </c>
    </row>
    <row r="12860" spans="1:9" x14ac:dyDescent="0.35">
      <c r="A12860" t="s">
        <v>1257</v>
      </c>
      <c r="B12860" t="s">
        <v>212</v>
      </c>
      <c r="C12860" t="s">
        <v>380</v>
      </c>
      <c r="D12860" t="s">
        <v>1261</v>
      </c>
      <c r="E12860" t="s">
        <v>31</v>
      </c>
      <c r="F12860">
        <v>74881</v>
      </c>
      <c r="G12860">
        <v>48178</v>
      </c>
      <c r="H12860">
        <v>0.64339418544089955</v>
      </c>
      <c r="I12860" t="str">
        <f>VLOOKUP($B12860&amp;$E12860,'Employee List'!$A:$E,5,0)</f>
        <v>E-1287</v>
      </c>
    </row>
    <row r="12861" spans="1:9" x14ac:dyDescent="0.35">
      <c r="A12861" t="s">
        <v>1257</v>
      </c>
      <c r="B12861" t="s">
        <v>212</v>
      </c>
      <c r="C12861" t="s">
        <v>380</v>
      </c>
      <c r="D12861" t="s">
        <v>1266</v>
      </c>
      <c r="E12861" t="s">
        <v>29</v>
      </c>
      <c r="F12861">
        <v>52750</v>
      </c>
      <c r="G12861">
        <v>40761</v>
      </c>
      <c r="H12861">
        <v>0.77272037914691938</v>
      </c>
      <c r="I12861" t="str">
        <f>VLOOKUP($B12861&amp;$E12861,'Employee List'!$A:$E,5,0)</f>
        <v>E-1287</v>
      </c>
    </row>
    <row r="12862" spans="1:9" x14ac:dyDescent="0.35">
      <c r="A12862" t="s">
        <v>1257</v>
      </c>
      <c r="B12862" t="s">
        <v>212</v>
      </c>
      <c r="C12862" t="s">
        <v>380</v>
      </c>
      <c r="D12862" t="s">
        <v>1266</v>
      </c>
      <c r="E12862" t="s">
        <v>30</v>
      </c>
      <c r="F12862">
        <v>56126</v>
      </c>
      <c r="G12862">
        <v>39120</v>
      </c>
      <c r="H12862">
        <v>0.69700317143569823</v>
      </c>
      <c r="I12862" t="str">
        <f>VLOOKUP($B12862&amp;$E12862,'Employee List'!$A:$E,5,0)</f>
        <v>E-1287</v>
      </c>
    </row>
    <row r="12863" spans="1:9" x14ac:dyDescent="0.35">
      <c r="A12863" t="s">
        <v>1257</v>
      </c>
      <c r="B12863" t="s">
        <v>212</v>
      </c>
      <c r="C12863" t="s">
        <v>380</v>
      </c>
      <c r="D12863" t="s">
        <v>1266</v>
      </c>
      <c r="E12863" t="s">
        <v>31</v>
      </c>
      <c r="F12863">
        <v>54796</v>
      </c>
      <c r="G12863">
        <v>24250</v>
      </c>
      <c r="H12863">
        <v>0.44255055113511937</v>
      </c>
      <c r="I12863" t="str">
        <f>VLOOKUP($B12863&amp;$E12863,'Employee List'!$A:$E,5,0)</f>
        <v>E-1287</v>
      </c>
    </row>
    <row r="12864" spans="1:9" x14ac:dyDescent="0.35">
      <c r="A12864" t="s">
        <v>1257</v>
      </c>
      <c r="B12864" t="s">
        <v>212</v>
      </c>
      <c r="C12864" t="s">
        <v>380</v>
      </c>
      <c r="D12864" t="s">
        <v>1267</v>
      </c>
      <c r="E12864" t="s">
        <v>29</v>
      </c>
      <c r="F12864">
        <v>27160</v>
      </c>
      <c r="G12864">
        <v>13587</v>
      </c>
      <c r="H12864">
        <v>0.50025773195876289</v>
      </c>
      <c r="I12864" t="str">
        <f>VLOOKUP($B12864&amp;$E12864,'Employee List'!$A:$E,5,0)</f>
        <v>E-1287</v>
      </c>
    </row>
    <row r="12865" spans="1:9" x14ac:dyDescent="0.35">
      <c r="A12865" t="s">
        <v>1257</v>
      </c>
      <c r="B12865" t="s">
        <v>212</v>
      </c>
      <c r="C12865" t="s">
        <v>380</v>
      </c>
      <c r="D12865" t="s">
        <v>1267</v>
      </c>
      <c r="E12865" t="s">
        <v>30</v>
      </c>
      <c r="F12865">
        <v>26288</v>
      </c>
      <c r="G12865">
        <v>15418</v>
      </c>
      <c r="H12865">
        <v>0.586503347534997</v>
      </c>
      <c r="I12865" t="str">
        <f>VLOOKUP($B12865&amp;$E12865,'Employee List'!$A:$E,5,0)</f>
        <v>E-1287</v>
      </c>
    </row>
    <row r="12866" spans="1:9" x14ac:dyDescent="0.35">
      <c r="A12866" t="s">
        <v>1257</v>
      </c>
      <c r="B12866" t="s">
        <v>212</v>
      </c>
      <c r="C12866" t="s">
        <v>380</v>
      </c>
      <c r="D12866" t="s">
        <v>1267</v>
      </c>
      <c r="E12866" t="s">
        <v>31</v>
      </c>
      <c r="F12866">
        <v>29352</v>
      </c>
      <c r="G12866">
        <v>10313</v>
      </c>
      <c r="H12866">
        <v>0.35135595530117197</v>
      </c>
      <c r="I12866" t="str">
        <f>VLOOKUP($B12866&amp;$E12866,'Employee List'!$A:$E,5,0)</f>
        <v>E-1287</v>
      </c>
    </row>
    <row r="12867" spans="1:9" x14ac:dyDescent="0.35">
      <c r="A12867" t="s">
        <v>1257</v>
      </c>
      <c r="B12867" t="s">
        <v>212</v>
      </c>
      <c r="C12867" t="s">
        <v>380</v>
      </c>
      <c r="D12867" t="s">
        <v>1268</v>
      </c>
      <c r="E12867" t="s">
        <v>29</v>
      </c>
      <c r="F12867">
        <v>13149</v>
      </c>
      <c r="G12867">
        <v>7858</v>
      </c>
      <c r="H12867">
        <v>0.59761198570233476</v>
      </c>
      <c r="I12867" t="str">
        <f>VLOOKUP($B12867&amp;$E12867,'Employee List'!$A:$E,5,0)</f>
        <v>E-1287</v>
      </c>
    </row>
    <row r="12868" spans="1:9" x14ac:dyDescent="0.35">
      <c r="A12868" t="s">
        <v>1257</v>
      </c>
      <c r="B12868" t="s">
        <v>212</v>
      </c>
      <c r="C12868" t="s">
        <v>380</v>
      </c>
      <c r="D12868" t="s">
        <v>1268</v>
      </c>
      <c r="E12868" t="s">
        <v>30</v>
      </c>
      <c r="F12868">
        <v>12530</v>
      </c>
      <c r="G12868">
        <v>9792</v>
      </c>
      <c r="H12868">
        <v>0.78148443735035911</v>
      </c>
      <c r="I12868" t="str">
        <f>VLOOKUP($B12868&amp;$E12868,'Employee List'!$A:$E,5,0)</f>
        <v>E-1287</v>
      </c>
    </row>
    <row r="12869" spans="1:9" x14ac:dyDescent="0.35">
      <c r="A12869" t="s">
        <v>1257</v>
      </c>
      <c r="B12869" t="s">
        <v>212</v>
      </c>
      <c r="C12869" t="s">
        <v>380</v>
      </c>
      <c r="D12869" t="s">
        <v>1268</v>
      </c>
      <c r="E12869" t="s">
        <v>31</v>
      </c>
      <c r="F12869">
        <v>12915</v>
      </c>
      <c r="G12869">
        <v>6750</v>
      </c>
      <c r="H12869">
        <v>0.52264808362369342</v>
      </c>
      <c r="I12869" t="str">
        <f>VLOOKUP($B12869&amp;$E12869,'Employee List'!$A:$E,5,0)</f>
        <v>E-1287</v>
      </c>
    </row>
    <row r="12870" spans="1:9" x14ac:dyDescent="0.35">
      <c r="A12870" t="s">
        <v>1257</v>
      </c>
      <c r="B12870" t="s">
        <v>212</v>
      </c>
      <c r="C12870" t="s">
        <v>380</v>
      </c>
      <c r="D12870" t="s">
        <v>1269</v>
      </c>
      <c r="E12870" t="s">
        <v>29</v>
      </c>
      <c r="F12870">
        <v>4551</v>
      </c>
      <c r="G12870">
        <v>16636</v>
      </c>
      <c r="H12870">
        <v>3.6554603383871678</v>
      </c>
      <c r="I12870" t="str">
        <f>VLOOKUP($B12870&amp;$E12870,'Employee List'!$A:$E,5,0)</f>
        <v>E-1287</v>
      </c>
    </row>
    <row r="12871" spans="1:9" x14ac:dyDescent="0.35">
      <c r="A12871" t="s">
        <v>1257</v>
      </c>
      <c r="B12871" t="s">
        <v>212</v>
      </c>
      <c r="C12871" t="s">
        <v>380</v>
      </c>
      <c r="D12871" t="s">
        <v>1269</v>
      </c>
      <c r="E12871" t="s">
        <v>30</v>
      </c>
      <c r="F12871">
        <v>2639</v>
      </c>
      <c r="G12871">
        <v>7183</v>
      </c>
      <c r="H12871">
        <v>2.7218643425539977</v>
      </c>
      <c r="I12871" t="str">
        <f>VLOOKUP($B12871&amp;$E12871,'Employee List'!$A:$E,5,0)</f>
        <v>E-1287</v>
      </c>
    </row>
    <row r="12872" spans="1:9" x14ac:dyDescent="0.35">
      <c r="A12872" t="s">
        <v>1257</v>
      </c>
      <c r="B12872" t="s">
        <v>212</v>
      </c>
      <c r="C12872" t="s">
        <v>380</v>
      </c>
      <c r="D12872" t="s">
        <v>1269</v>
      </c>
      <c r="E12872" t="s">
        <v>31</v>
      </c>
      <c r="F12872">
        <v>2666</v>
      </c>
      <c r="G12872">
        <v>8320</v>
      </c>
      <c r="H12872">
        <v>3.1207801950487624</v>
      </c>
      <c r="I12872" t="str">
        <f>VLOOKUP($B12872&amp;$E12872,'Employee List'!$A:$E,5,0)</f>
        <v>E-1287</v>
      </c>
    </row>
    <row r="12873" spans="1:9" x14ac:dyDescent="0.35">
      <c r="A12873" t="s">
        <v>1257</v>
      </c>
      <c r="B12873" t="s">
        <v>212</v>
      </c>
      <c r="C12873" t="s">
        <v>380</v>
      </c>
      <c r="D12873" t="s">
        <v>1270</v>
      </c>
      <c r="E12873" t="s">
        <v>29</v>
      </c>
      <c r="F12873">
        <v>6577</v>
      </c>
      <c r="G12873">
        <v>6348</v>
      </c>
      <c r="H12873">
        <v>0.96518169378135932</v>
      </c>
      <c r="I12873" t="str">
        <f>VLOOKUP($B12873&amp;$E12873,'Employee List'!$A:$E,5,0)</f>
        <v>E-1287</v>
      </c>
    </row>
    <row r="12874" spans="1:9" x14ac:dyDescent="0.35">
      <c r="A12874" t="s">
        <v>1257</v>
      </c>
      <c r="B12874" t="s">
        <v>212</v>
      </c>
      <c r="C12874" t="s">
        <v>380</v>
      </c>
      <c r="D12874" t="s">
        <v>1270</v>
      </c>
      <c r="E12874" t="s">
        <v>30</v>
      </c>
      <c r="F12874">
        <v>7286</v>
      </c>
      <c r="G12874">
        <v>3845</v>
      </c>
      <c r="H12874">
        <v>0.52772440296458967</v>
      </c>
      <c r="I12874" t="str">
        <f>VLOOKUP($B12874&amp;$E12874,'Employee List'!$A:$E,5,0)</f>
        <v>E-1287</v>
      </c>
    </row>
    <row r="12875" spans="1:9" x14ac:dyDescent="0.35">
      <c r="A12875" t="s">
        <v>1257</v>
      </c>
      <c r="B12875" t="s">
        <v>212</v>
      </c>
      <c r="C12875" t="s">
        <v>380</v>
      </c>
      <c r="D12875" t="s">
        <v>1270</v>
      </c>
      <c r="E12875" t="s">
        <v>31</v>
      </c>
      <c r="F12875">
        <v>5499</v>
      </c>
      <c r="G12875">
        <v>4752</v>
      </c>
      <c r="H12875">
        <v>0.86415711947626839</v>
      </c>
      <c r="I12875" t="str">
        <f>VLOOKUP($B12875&amp;$E12875,'Employee List'!$A:$E,5,0)</f>
        <v>E-1287</v>
      </c>
    </row>
    <row r="12876" spans="1:9" x14ac:dyDescent="0.35">
      <c r="A12876" t="s">
        <v>1257</v>
      </c>
      <c r="B12876" t="s">
        <v>212</v>
      </c>
      <c r="C12876" t="s">
        <v>380</v>
      </c>
      <c r="D12876" t="s">
        <v>1271</v>
      </c>
      <c r="E12876" t="s">
        <v>29</v>
      </c>
      <c r="F12876">
        <v>23920</v>
      </c>
      <c r="G12876">
        <v>18486</v>
      </c>
      <c r="H12876">
        <v>0.77282608695652177</v>
      </c>
      <c r="I12876" t="str">
        <f>VLOOKUP($B12876&amp;$E12876,'Employee List'!$A:$E,5,0)</f>
        <v>E-1287</v>
      </c>
    </row>
    <row r="12877" spans="1:9" x14ac:dyDescent="0.35">
      <c r="A12877" t="s">
        <v>1257</v>
      </c>
      <c r="B12877" t="s">
        <v>212</v>
      </c>
      <c r="C12877" t="s">
        <v>380</v>
      </c>
      <c r="D12877" t="s">
        <v>1271</v>
      </c>
      <c r="E12877" t="s">
        <v>30</v>
      </c>
      <c r="F12877">
        <v>24740</v>
      </c>
      <c r="G12877">
        <v>27636</v>
      </c>
      <c r="H12877">
        <v>1.1170573969280517</v>
      </c>
      <c r="I12877" t="str">
        <f>VLOOKUP($B12877&amp;$E12877,'Employee List'!$A:$E,5,0)</f>
        <v>E-1287</v>
      </c>
    </row>
    <row r="12878" spans="1:9" x14ac:dyDescent="0.35">
      <c r="A12878" t="s">
        <v>1257</v>
      </c>
      <c r="B12878" t="s">
        <v>212</v>
      </c>
      <c r="C12878" t="s">
        <v>380</v>
      </c>
      <c r="D12878" t="s">
        <v>1271</v>
      </c>
      <c r="E12878" t="s">
        <v>31</v>
      </c>
      <c r="F12878">
        <v>25350</v>
      </c>
      <c r="G12878">
        <v>11467</v>
      </c>
      <c r="H12878">
        <v>0.45234714003944776</v>
      </c>
      <c r="I12878" t="str">
        <f>VLOOKUP($B12878&amp;$E12878,'Employee List'!$A:$E,5,0)</f>
        <v>E-1287</v>
      </c>
    </row>
    <row r="12879" spans="1:9" x14ac:dyDescent="0.35">
      <c r="A12879" t="s">
        <v>1257</v>
      </c>
      <c r="B12879" t="s">
        <v>212</v>
      </c>
      <c r="C12879" t="s">
        <v>380</v>
      </c>
      <c r="D12879" t="s">
        <v>1258</v>
      </c>
      <c r="E12879" t="s">
        <v>29</v>
      </c>
      <c r="F12879">
        <v>173576</v>
      </c>
      <c r="G12879">
        <v>110024</v>
      </c>
      <c r="H12879">
        <v>0.63386643314743973</v>
      </c>
      <c r="I12879" t="str">
        <f>VLOOKUP($B12879&amp;$E12879,'Employee List'!$A:$E,5,0)</f>
        <v>E-1287</v>
      </c>
    </row>
    <row r="12880" spans="1:9" x14ac:dyDescent="0.35">
      <c r="A12880" t="s">
        <v>1257</v>
      </c>
      <c r="B12880" t="s">
        <v>212</v>
      </c>
      <c r="C12880" t="s">
        <v>380</v>
      </c>
      <c r="D12880" t="s">
        <v>1258</v>
      </c>
      <c r="E12880" t="s">
        <v>30</v>
      </c>
      <c r="F12880">
        <v>169258</v>
      </c>
      <c r="G12880">
        <v>90383</v>
      </c>
      <c r="H12880">
        <v>0.53399543891573809</v>
      </c>
      <c r="I12880" t="str">
        <f>VLOOKUP($B12880&amp;$E12880,'Employee List'!$A:$E,5,0)</f>
        <v>E-1287</v>
      </c>
    </row>
    <row r="12881" spans="1:9" x14ac:dyDescent="0.35">
      <c r="A12881" t="s">
        <v>1257</v>
      </c>
      <c r="B12881" t="s">
        <v>212</v>
      </c>
      <c r="C12881" t="s">
        <v>380</v>
      </c>
      <c r="D12881" t="s">
        <v>1258</v>
      </c>
      <c r="E12881" t="s">
        <v>31</v>
      </c>
      <c r="F12881">
        <v>158436</v>
      </c>
      <c r="G12881">
        <v>68550</v>
      </c>
      <c r="H12881">
        <v>0.43266681814739072</v>
      </c>
      <c r="I12881" t="str">
        <f>VLOOKUP($B12881&amp;$E12881,'Employee List'!$A:$E,5,0)</f>
        <v>E-1287</v>
      </c>
    </row>
    <row r="12882" spans="1:9" x14ac:dyDescent="0.35">
      <c r="A12882" t="s">
        <v>1257</v>
      </c>
      <c r="B12882" t="s">
        <v>212</v>
      </c>
      <c r="C12882" t="s">
        <v>380</v>
      </c>
      <c r="D12882" t="s">
        <v>1272</v>
      </c>
      <c r="E12882" t="s">
        <v>29</v>
      </c>
      <c r="F12882">
        <v>15597</v>
      </c>
      <c r="G12882">
        <v>4347</v>
      </c>
      <c r="H12882">
        <v>0.2787074437391806</v>
      </c>
      <c r="I12882" t="str">
        <f>VLOOKUP($B12882&amp;$E12882,'Employee List'!$A:$E,5,0)</f>
        <v>E-1287</v>
      </c>
    </row>
    <row r="12883" spans="1:9" x14ac:dyDescent="0.35">
      <c r="A12883" t="s">
        <v>1257</v>
      </c>
      <c r="B12883" t="s">
        <v>212</v>
      </c>
      <c r="C12883" t="s">
        <v>380</v>
      </c>
      <c r="D12883" t="s">
        <v>1272</v>
      </c>
      <c r="E12883" t="s">
        <v>30</v>
      </c>
      <c r="F12883">
        <v>15218</v>
      </c>
      <c r="G12883">
        <v>9107</v>
      </c>
      <c r="H12883">
        <v>0.59843606255749771</v>
      </c>
      <c r="I12883" t="str">
        <f>VLOOKUP($B12883&amp;$E12883,'Employee List'!$A:$E,5,0)</f>
        <v>E-1287</v>
      </c>
    </row>
    <row r="12884" spans="1:9" x14ac:dyDescent="0.35">
      <c r="A12884" t="s">
        <v>1257</v>
      </c>
      <c r="B12884" t="s">
        <v>212</v>
      </c>
      <c r="C12884" t="s">
        <v>380</v>
      </c>
      <c r="D12884" t="s">
        <v>1272</v>
      </c>
      <c r="E12884" t="s">
        <v>31</v>
      </c>
      <c r="F12884">
        <v>14851</v>
      </c>
      <c r="G12884">
        <v>8032</v>
      </c>
      <c r="H12884">
        <v>0.54083900074069091</v>
      </c>
      <c r="I12884" t="str">
        <f>VLOOKUP($B12884&amp;$E12884,'Employee List'!$A:$E,5,0)</f>
        <v>E-1287</v>
      </c>
    </row>
    <row r="12885" spans="1:9" x14ac:dyDescent="0.35">
      <c r="A12885" t="s">
        <v>1257</v>
      </c>
      <c r="B12885" t="s">
        <v>212</v>
      </c>
      <c r="C12885" t="s">
        <v>380</v>
      </c>
      <c r="D12885" t="s">
        <v>1259</v>
      </c>
      <c r="E12885" t="s">
        <v>29</v>
      </c>
      <c r="F12885">
        <v>16772</v>
      </c>
      <c r="G12885">
        <v>10992</v>
      </c>
      <c r="H12885">
        <v>0.65537801097066539</v>
      </c>
      <c r="I12885" t="str">
        <f>VLOOKUP($B12885&amp;$E12885,'Employee List'!$A:$E,5,0)</f>
        <v>E-1287</v>
      </c>
    </row>
    <row r="12886" spans="1:9" x14ac:dyDescent="0.35">
      <c r="A12886" t="s">
        <v>1257</v>
      </c>
      <c r="B12886" t="s">
        <v>212</v>
      </c>
      <c r="C12886" t="s">
        <v>380</v>
      </c>
      <c r="D12886" t="s">
        <v>1259</v>
      </c>
      <c r="E12886" t="s">
        <v>30</v>
      </c>
      <c r="F12886">
        <v>14414</v>
      </c>
      <c r="G12886">
        <v>9833</v>
      </c>
      <c r="H12886">
        <v>0.68218398778964895</v>
      </c>
      <c r="I12886" t="str">
        <f>VLOOKUP($B12886&amp;$E12886,'Employee List'!$A:$E,5,0)</f>
        <v>E-1287</v>
      </c>
    </row>
    <row r="12887" spans="1:9" x14ac:dyDescent="0.35">
      <c r="A12887" t="s">
        <v>1257</v>
      </c>
      <c r="B12887" t="s">
        <v>212</v>
      </c>
      <c r="C12887" t="s">
        <v>380</v>
      </c>
      <c r="D12887" t="s">
        <v>1259</v>
      </c>
      <c r="E12887" t="s">
        <v>31</v>
      </c>
      <c r="F12887">
        <v>14686</v>
      </c>
      <c r="G12887">
        <v>6357</v>
      </c>
      <c r="H12887">
        <v>0.43286122838077079</v>
      </c>
      <c r="I12887" t="str">
        <f>VLOOKUP($B12887&amp;$E12887,'Employee List'!$A:$E,5,0)</f>
        <v>E-1287</v>
      </c>
    </row>
    <row r="12888" spans="1:9" x14ac:dyDescent="0.35">
      <c r="A12888" t="s">
        <v>1257</v>
      </c>
      <c r="B12888" t="s">
        <v>212</v>
      </c>
      <c r="C12888" t="s">
        <v>380</v>
      </c>
      <c r="D12888" t="s">
        <v>1273</v>
      </c>
      <c r="E12888" t="s">
        <v>29</v>
      </c>
      <c r="F12888">
        <v>15968</v>
      </c>
      <c r="G12888">
        <v>11153</v>
      </c>
      <c r="H12888">
        <v>0.69845941883767537</v>
      </c>
      <c r="I12888" t="str">
        <f>VLOOKUP($B12888&amp;$E12888,'Employee List'!$A:$E,5,0)</f>
        <v>E-1287</v>
      </c>
    </row>
    <row r="12889" spans="1:9" x14ac:dyDescent="0.35">
      <c r="A12889" t="s">
        <v>1257</v>
      </c>
      <c r="B12889" t="s">
        <v>212</v>
      </c>
      <c r="C12889" t="s">
        <v>380</v>
      </c>
      <c r="D12889" t="s">
        <v>1273</v>
      </c>
      <c r="E12889" t="s">
        <v>30</v>
      </c>
      <c r="F12889">
        <v>14890</v>
      </c>
      <c r="G12889">
        <v>11483</v>
      </c>
      <c r="H12889">
        <v>0.77118871725990601</v>
      </c>
      <c r="I12889" t="str">
        <f>VLOOKUP($B12889&amp;$E12889,'Employee List'!$A:$E,5,0)</f>
        <v>E-1287</v>
      </c>
    </row>
    <row r="12890" spans="1:9" x14ac:dyDescent="0.35">
      <c r="A12890" t="s">
        <v>1257</v>
      </c>
      <c r="B12890" t="s">
        <v>212</v>
      </c>
      <c r="C12890" t="s">
        <v>380</v>
      </c>
      <c r="D12890" t="s">
        <v>1273</v>
      </c>
      <c r="E12890" t="s">
        <v>31</v>
      </c>
      <c r="F12890">
        <v>17388</v>
      </c>
      <c r="G12890">
        <v>5165</v>
      </c>
      <c r="H12890">
        <v>0.29704393834828619</v>
      </c>
      <c r="I12890" t="str">
        <f>VLOOKUP($B12890&amp;$E12890,'Employee List'!$A:$E,5,0)</f>
        <v>E-1287</v>
      </c>
    </row>
    <row r="12891" spans="1:9" x14ac:dyDescent="0.35">
      <c r="A12891" t="s">
        <v>1257</v>
      </c>
      <c r="B12891" t="s">
        <v>212</v>
      </c>
      <c r="C12891" t="s">
        <v>380</v>
      </c>
      <c r="D12891" t="s">
        <v>1275</v>
      </c>
      <c r="E12891" t="s">
        <v>29</v>
      </c>
      <c r="F12891">
        <v>4051</v>
      </c>
      <c r="G12891">
        <v>3540</v>
      </c>
      <c r="H12891">
        <v>0.87385830659096519</v>
      </c>
      <c r="I12891" t="str">
        <f>VLOOKUP($B12891&amp;$E12891,'Employee List'!$A:$E,5,0)</f>
        <v>E-1287</v>
      </c>
    </row>
    <row r="12892" spans="1:9" x14ac:dyDescent="0.35">
      <c r="A12892" t="s">
        <v>1257</v>
      </c>
      <c r="B12892" t="s">
        <v>212</v>
      </c>
      <c r="C12892" t="s">
        <v>380</v>
      </c>
      <c r="D12892" t="s">
        <v>1275</v>
      </c>
      <c r="E12892" t="s">
        <v>30</v>
      </c>
      <c r="F12892">
        <v>4409</v>
      </c>
      <c r="G12892">
        <v>3429</v>
      </c>
      <c r="H12892">
        <v>0.77772737582218188</v>
      </c>
      <c r="I12892" t="str">
        <f>VLOOKUP($B12892&amp;$E12892,'Employee List'!$A:$E,5,0)</f>
        <v>E-1287</v>
      </c>
    </row>
    <row r="12893" spans="1:9" x14ac:dyDescent="0.35">
      <c r="A12893" t="s">
        <v>1257</v>
      </c>
      <c r="B12893" t="s">
        <v>212</v>
      </c>
      <c r="C12893" t="s">
        <v>380</v>
      </c>
      <c r="D12893" t="s">
        <v>1275</v>
      </c>
      <c r="E12893" t="s">
        <v>31</v>
      </c>
      <c r="F12893">
        <v>3593</v>
      </c>
      <c r="G12893">
        <v>3680</v>
      </c>
      <c r="H12893">
        <v>1.0242137489563039</v>
      </c>
      <c r="I12893" t="str">
        <f>VLOOKUP($B12893&amp;$E12893,'Employee List'!$A:$E,5,0)</f>
        <v>E-1287</v>
      </c>
    </row>
    <row r="12894" spans="1:9" x14ac:dyDescent="0.35">
      <c r="A12894" t="s">
        <v>1257</v>
      </c>
      <c r="B12894" t="s">
        <v>212</v>
      </c>
      <c r="C12894" t="s">
        <v>380</v>
      </c>
      <c r="D12894" t="s">
        <v>1276</v>
      </c>
      <c r="E12894" t="s">
        <v>29</v>
      </c>
      <c r="F12894">
        <v>1732</v>
      </c>
      <c r="G12894">
        <v>1977</v>
      </c>
      <c r="H12894">
        <v>1.1414549653579678</v>
      </c>
      <c r="I12894" t="str">
        <f>VLOOKUP($B12894&amp;$E12894,'Employee List'!$A:$E,5,0)</f>
        <v>E-1287</v>
      </c>
    </row>
    <row r="12895" spans="1:9" x14ac:dyDescent="0.35">
      <c r="A12895" t="s">
        <v>1257</v>
      </c>
      <c r="B12895" t="s">
        <v>212</v>
      </c>
      <c r="C12895" t="s">
        <v>380</v>
      </c>
      <c r="D12895" t="s">
        <v>1276</v>
      </c>
      <c r="E12895" t="s">
        <v>30</v>
      </c>
      <c r="F12895">
        <v>2389</v>
      </c>
      <c r="G12895">
        <v>1446</v>
      </c>
      <c r="H12895">
        <v>0.60527417329426536</v>
      </c>
      <c r="I12895" t="str">
        <f>VLOOKUP($B12895&amp;$E12895,'Employee List'!$A:$E,5,0)</f>
        <v>E-1287</v>
      </c>
    </row>
    <row r="12896" spans="1:9" x14ac:dyDescent="0.35">
      <c r="A12896" t="s">
        <v>1257</v>
      </c>
      <c r="B12896" t="s">
        <v>212</v>
      </c>
      <c r="C12896" t="s">
        <v>380</v>
      </c>
      <c r="D12896" t="s">
        <v>1276</v>
      </c>
      <c r="E12896" t="s">
        <v>31</v>
      </c>
      <c r="F12896">
        <v>4877</v>
      </c>
      <c r="G12896">
        <v>1467</v>
      </c>
      <c r="H12896">
        <v>0.30079967192946483</v>
      </c>
      <c r="I12896" t="str">
        <f>VLOOKUP($B12896&amp;$E12896,'Employee List'!$A:$E,5,0)</f>
        <v>E-1287</v>
      </c>
    </row>
    <row r="12897" spans="1:9" x14ac:dyDescent="0.35">
      <c r="A12897" t="s">
        <v>1257</v>
      </c>
      <c r="B12897" t="s">
        <v>212</v>
      </c>
      <c r="C12897" t="s">
        <v>380</v>
      </c>
      <c r="D12897" t="s">
        <v>1277</v>
      </c>
      <c r="E12897" t="s">
        <v>29</v>
      </c>
      <c r="F12897">
        <v>9806</v>
      </c>
      <c r="G12897">
        <v>7542</v>
      </c>
      <c r="H12897">
        <v>0.76912094635937178</v>
      </c>
      <c r="I12897" t="str">
        <f>VLOOKUP($B12897&amp;$E12897,'Employee List'!$A:$E,5,0)</f>
        <v>E-1287</v>
      </c>
    </row>
    <row r="12898" spans="1:9" x14ac:dyDescent="0.35">
      <c r="A12898" t="s">
        <v>1257</v>
      </c>
      <c r="B12898" t="s">
        <v>212</v>
      </c>
      <c r="C12898" t="s">
        <v>380</v>
      </c>
      <c r="D12898" t="s">
        <v>1277</v>
      </c>
      <c r="E12898" t="s">
        <v>30</v>
      </c>
      <c r="F12898">
        <v>7300</v>
      </c>
      <c r="G12898">
        <v>10076</v>
      </c>
      <c r="H12898">
        <v>1.3802739726027398</v>
      </c>
      <c r="I12898" t="str">
        <f>VLOOKUP($B12898&amp;$E12898,'Employee List'!$A:$E,5,0)</f>
        <v>E-1287</v>
      </c>
    </row>
    <row r="12899" spans="1:9" x14ac:dyDescent="0.35">
      <c r="A12899" t="s">
        <v>1257</v>
      </c>
      <c r="B12899" t="s">
        <v>212</v>
      </c>
      <c r="C12899" t="s">
        <v>380</v>
      </c>
      <c r="D12899" t="s">
        <v>1277</v>
      </c>
      <c r="E12899" t="s">
        <v>31</v>
      </c>
      <c r="F12899">
        <v>9653</v>
      </c>
      <c r="G12899">
        <v>8603</v>
      </c>
      <c r="H12899">
        <v>0.89122552574329228</v>
      </c>
      <c r="I12899" t="str">
        <f>VLOOKUP($B12899&amp;$E12899,'Employee List'!$A:$E,5,0)</f>
        <v>E-1287</v>
      </c>
    </row>
    <row r="12900" spans="1:9" x14ac:dyDescent="0.35">
      <c r="A12900" t="s">
        <v>1257</v>
      </c>
      <c r="B12900" t="s">
        <v>212</v>
      </c>
      <c r="C12900" t="s">
        <v>380</v>
      </c>
      <c r="D12900" t="s">
        <v>1278</v>
      </c>
      <c r="E12900" t="s">
        <v>29</v>
      </c>
      <c r="F12900">
        <v>36037</v>
      </c>
      <c r="G12900">
        <v>29379</v>
      </c>
      <c r="H12900">
        <v>0.81524544218442152</v>
      </c>
      <c r="I12900" t="str">
        <f>VLOOKUP($B12900&amp;$E12900,'Employee List'!$A:$E,5,0)</f>
        <v>E-1287</v>
      </c>
    </row>
    <row r="12901" spans="1:9" x14ac:dyDescent="0.35">
      <c r="A12901" t="s">
        <v>1257</v>
      </c>
      <c r="B12901" t="s">
        <v>212</v>
      </c>
      <c r="C12901" t="s">
        <v>380</v>
      </c>
      <c r="D12901" t="s">
        <v>1278</v>
      </c>
      <c r="E12901" t="s">
        <v>30</v>
      </c>
      <c r="F12901">
        <v>38553</v>
      </c>
      <c r="G12901">
        <v>26127</v>
      </c>
      <c r="H12901">
        <v>0.67769045210489454</v>
      </c>
      <c r="I12901" t="str">
        <f>VLOOKUP($B12901&amp;$E12901,'Employee List'!$A:$E,5,0)</f>
        <v>E-1287</v>
      </c>
    </row>
    <row r="12902" spans="1:9" x14ac:dyDescent="0.35">
      <c r="A12902" t="s">
        <v>1257</v>
      </c>
      <c r="B12902" t="s">
        <v>212</v>
      </c>
      <c r="C12902" t="s">
        <v>380</v>
      </c>
      <c r="D12902" t="s">
        <v>1278</v>
      </c>
      <c r="E12902" t="s">
        <v>31</v>
      </c>
      <c r="F12902">
        <v>33905</v>
      </c>
      <c r="G12902">
        <v>18631</v>
      </c>
      <c r="H12902">
        <v>0.54950597257041733</v>
      </c>
      <c r="I12902" t="str">
        <f>VLOOKUP($B12902&amp;$E12902,'Employee List'!$A:$E,5,0)</f>
        <v>E-1287</v>
      </c>
    </row>
    <row r="12903" spans="1:9" x14ac:dyDescent="0.35">
      <c r="A12903" t="s">
        <v>1257</v>
      </c>
      <c r="B12903" t="s">
        <v>212</v>
      </c>
      <c r="C12903" t="s">
        <v>380</v>
      </c>
      <c r="D12903" t="s">
        <v>1279</v>
      </c>
      <c r="E12903" t="s">
        <v>29</v>
      </c>
      <c r="F12903">
        <v>3650</v>
      </c>
      <c r="G12903">
        <v>1726</v>
      </c>
      <c r="H12903">
        <v>0.4728767123287671</v>
      </c>
      <c r="I12903" t="str">
        <f>VLOOKUP($B12903&amp;$E12903,'Employee List'!$A:$E,5,0)</f>
        <v>E-1287</v>
      </c>
    </row>
    <row r="12904" spans="1:9" x14ac:dyDescent="0.35">
      <c r="A12904" t="s">
        <v>1257</v>
      </c>
      <c r="B12904" t="s">
        <v>212</v>
      </c>
      <c r="C12904" t="s">
        <v>380</v>
      </c>
      <c r="D12904" t="s">
        <v>1279</v>
      </c>
      <c r="E12904" t="s">
        <v>30</v>
      </c>
      <c r="F12904">
        <v>2351</v>
      </c>
      <c r="G12904">
        <v>5966</v>
      </c>
      <c r="H12904">
        <v>2.5376435559336454</v>
      </c>
      <c r="I12904" t="str">
        <f>VLOOKUP($B12904&amp;$E12904,'Employee List'!$A:$E,5,0)</f>
        <v>E-1287</v>
      </c>
    </row>
    <row r="12905" spans="1:9" x14ac:dyDescent="0.35">
      <c r="A12905" t="s">
        <v>1257</v>
      </c>
      <c r="B12905" t="s">
        <v>212</v>
      </c>
      <c r="C12905" t="s">
        <v>380</v>
      </c>
      <c r="D12905" t="s">
        <v>1279</v>
      </c>
      <c r="E12905" t="s">
        <v>31</v>
      </c>
      <c r="F12905">
        <v>3937</v>
      </c>
      <c r="G12905">
        <v>2009</v>
      </c>
      <c r="H12905">
        <v>0.51028702057404118</v>
      </c>
      <c r="I12905" t="str">
        <f>VLOOKUP($B12905&amp;$E12905,'Employee List'!$A:$E,5,0)</f>
        <v>E-1287</v>
      </c>
    </row>
    <row r="12906" spans="1:9" x14ac:dyDescent="0.35">
      <c r="A12906" t="s">
        <v>1257</v>
      </c>
      <c r="B12906" t="s">
        <v>212</v>
      </c>
      <c r="C12906" t="s">
        <v>380</v>
      </c>
      <c r="D12906" t="s">
        <v>1280</v>
      </c>
      <c r="E12906" t="s">
        <v>29</v>
      </c>
      <c r="F12906">
        <v>3413</v>
      </c>
      <c r="G12906">
        <v>3695</v>
      </c>
      <c r="H12906">
        <v>1.0826252563726926</v>
      </c>
      <c r="I12906" t="str">
        <f>VLOOKUP($B12906&amp;$E12906,'Employee List'!$A:$E,5,0)</f>
        <v>E-1287</v>
      </c>
    </row>
    <row r="12907" spans="1:9" x14ac:dyDescent="0.35">
      <c r="A12907" t="s">
        <v>1257</v>
      </c>
      <c r="B12907" t="s">
        <v>212</v>
      </c>
      <c r="C12907" t="s">
        <v>380</v>
      </c>
      <c r="D12907" t="s">
        <v>1280</v>
      </c>
      <c r="E12907" t="s">
        <v>30</v>
      </c>
      <c r="F12907">
        <v>3137</v>
      </c>
      <c r="G12907">
        <v>3136</v>
      </c>
      <c r="H12907">
        <v>0.99968122409945803</v>
      </c>
      <c r="I12907" t="str">
        <f>VLOOKUP($B12907&amp;$E12907,'Employee List'!$A:$E,5,0)</f>
        <v>E-1287</v>
      </c>
    </row>
    <row r="12908" spans="1:9" x14ac:dyDescent="0.35">
      <c r="A12908" t="s">
        <v>1257</v>
      </c>
      <c r="B12908" t="s">
        <v>212</v>
      </c>
      <c r="C12908" t="s">
        <v>380</v>
      </c>
      <c r="D12908" t="s">
        <v>1280</v>
      </c>
      <c r="E12908" t="s">
        <v>31</v>
      </c>
      <c r="F12908">
        <v>1545</v>
      </c>
      <c r="G12908">
        <v>3936</v>
      </c>
      <c r="H12908">
        <v>2.5475728155339805</v>
      </c>
      <c r="I12908" t="str">
        <f>VLOOKUP($B12908&amp;$E12908,'Employee List'!$A:$E,5,0)</f>
        <v>E-1287</v>
      </c>
    </row>
    <row r="12909" spans="1:9" x14ac:dyDescent="0.35">
      <c r="A12909" t="s">
        <v>1257</v>
      </c>
      <c r="B12909" t="s">
        <v>212</v>
      </c>
      <c r="C12909" t="s">
        <v>380</v>
      </c>
      <c r="D12909" t="s">
        <v>1262</v>
      </c>
      <c r="E12909" t="s">
        <v>29</v>
      </c>
      <c r="F12909">
        <v>19489</v>
      </c>
      <c r="G12909">
        <v>14932</v>
      </c>
      <c r="H12909">
        <v>0.76617579147211246</v>
      </c>
      <c r="I12909" t="str">
        <f>VLOOKUP($B12909&amp;$E12909,'Employee List'!$A:$E,5,0)</f>
        <v>E-1287</v>
      </c>
    </row>
    <row r="12910" spans="1:9" x14ac:dyDescent="0.35">
      <c r="A12910" t="s">
        <v>1257</v>
      </c>
      <c r="B12910" t="s">
        <v>212</v>
      </c>
      <c r="C12910" t="s">
        <v>380</v>
      </c>
      <c r="D12910" t="s">
        <v>1262</v>
      </c>
      <c r="E12910" t="s">
        <v>30</v>
      </c>
      <c r="F12910">
        <v>20432</v>
      </c>
      <c r="G12910">
        <v>14556</v>
      </c>
      <c r="H12910">
        <v>0.71241190289741585</v>
      </c>
      <c r="I12910" t="str">
        <f>VLOOKUP($B12910&amp;$E12910,'Employee List'!$A:$E,5,0)</f>
        <v>E-1287</v>
      </c>
    </row>
    <row r="12911" spans="1:9" x14ac:dyDescent="0.35">
      <c r="A12911" t="s">
        <v>1257</v>
      </c>
      <c r="B12911" t="s">
        <v>212</v>
      </c>
      <c r="C12911" t="s">
        <v>380</v>
      </c>
      <c r="D12911" t="s">
        <v>1262</v>
      </c>
      <c r="E12911" t="s">
        <v>31</v>
      </c>
      <c r="F12911">
        <v>22271</v>
      </c>
      <c r="G12911">
        <v>7691</v>
      </c>
      <c r="H12911">
        <v>0.34533698531722867</v>
      </c>
      <c r="I12911" t="str">
        <f>VLOOKUP($B12911&amp;$E12911,'Employee List'!$A:$E,5,0)</f>
        <v>E-1287</v>
      </c>
    </row>
    <row r="12912" spans="1:9" x14ac:dyDescent="0.35">
      <c r="A12912" t="s">
        <v>1257</v>
      </c>
      <c r="B12912" t="s">
        <v>212</v>
      </c>
      <c r="C12912" t="s">
        <v>380</v>
      </c>
      <c r="D12912" t="s">
        <v>1281</v>
      </c>
      <c r="E12912" t="s">
        <v>29</v>
      </c>
      <c r="F12912">
        <v>2347</v>
      </c>
      <c r="G12912">
        <v>7023</v>
      </c>
      <c r="H12912">
        <v>2.9923306348530039</v>
      </c>
      <c r="I12912" t="str">
        <f>VLOOKUP($B12912&amp;$E12912,'Employee List'!$A:$E,5,0)</f>
        <v>E-1287</v>
      </c>
    </row>
    <row r="12913" spans="1:9" x14ac:dyDescent="0.35">
      <c r="A12913" t="s">
        <v>1257</v>
      </c>
      <c r="B12913" t="s">
        <v>212</v>
      </c>
      <c r="C12913" t="s">
        <v>380</v>
      </c>
      <c r="D12913" t="s">
        <v>1281</v>
      </c>
      <c r="E12913" t="s">
        <v>30</v>
      </c>
      <c r="F12913">
        <v>3218</v>
      </c>
      <c r="G12913">
        <v>5463</v>
      </c>
      <c r="H12913">
        <v>1.6976382846488502</v>
      </c>
      <c r="I12913" t="str">
        <f>VLOOKUP($B12913&amp;$E12913,'Employee List'!$A:$E,5,0)</f>
        <v>E-1287</v>
      </c>
    </row>
    <row r="12914" spans="1:9" x14ac:dyDescent="0.35">
      <c r="A12914" t="s">
        <v>1257</v>
      </c>
      <c r="B12914" t="s">
        <v>212</v>
      </c>
      <c r="C12914" t="s">
        <v>380</v>
      </c>
      <c r="D12914" t="s">
        <v>1281</v>
      </c>
      <c r="E12914" t="s">
        <v>31</v>
      </c>
      <c r="F12914">
        <v>4823</v>
      </c>
      <c r="G12914">
        <v>2443</v>
      </c>
      <c r="H12914">
        <v>0.50653120464441215</v>
      </c>
      <c r="I12914" t="str">
        <f>VLOOKUP($B12914&amp;$E12914,'Employee List'!$A:$E,5,0)</f>
        <v>E-1287</v>
      </c>
    </row>
    <row r="12915" spans="1:9" x14ac:dyDescent="0.35">
      <c r="A12915" t="s">
        <v>1257</v>
      </c>
      <c r="B12915" t="s">
        <v>213</v>
      </c>
      <c r="C12915" t="s">
        <v>381</v>
      </c>
      <c r="D12915" t="s">
        <v>1274</v>
      </c>
      <c r="E12915" t="s">
        <v>29</v>
      </c>
      <c r="F12915">
        <v>16770</v>
      </c>
      <c r="G12915">
        <v>18517</v>
      </c>
      <c r="H12915">
        <v>1.1041741204531903</v>
      </c>
      <c r="I12915" t="str">
        <f>VLOOKUP($B12915&amp;$E12915,'Employee List'!$A:$E,5,0)</f>
        <v>E-1288</v>
      </c>
    </row>
    <row r="12916" spans="1:9" x14ac:dyDescent="0.35">
      <c r="A12916" t="s">
        <v>1257</v>
      </c>
      <c r="B12916" t="s">
        <v>213</v>
      </c>
      <c r="C12916" t="s">
        <v>381</v>
      </c>
      <c r="D12916" t="s">
        <v>1274</v>
      </c>
      <c r="E12916" t="s">
        <v>30</v>
      </c>
      <c r="F12916">
        <v>17792</v>
      </c>
      <c r="G12916">
        <v>15007</v>
      </c>
      <c r="H12916">
        <v>0.84346897482014394</v>
      </c>
      <c r="I12916" t="str">
        <f>VLOOKUP($B12916&amp;$E12916,'Employee List'!$A:$E,5,0)</f>
        <v>E-1288</v>
      </c>
    </row>
    <row r="12917" spans="1:9" x14ac:dyDescent="0.35">
      <c r="A12917" t="s">
        <v>1257</v>
      </c>
      <c r="B12917" t="s">
        <v>213</v>
      </c>
      <c r="C12917" t="s">
        <v>381</v>
      </c>
      <c r="D12917" t="s">
        <v>1274</v>
      </c>
      <c r="E12917" t="s">
        <v>31</v>
      </c>
      <c r="F12917">
        <v>18096</v>
      </c>
      <c r="G12917">
        <v>9197</v>
      </c>
      <c r="H12917">
        <v>0.50823386383731206</v>
      </c>
      <c r="I12917" t="str">
        <f>VLOOKUP($B12917&amp;$E12917,'Employee List'!$A:$E,5,0)</f>
        <v>E-1288</v>
      </c>
    </row>
    <row r="12918" spans="1:9" x14ac:dyDescent="0.35">
      <c r="A12918" t="s">
        <v>1257</v>
      </c>
      <c r="B12918" t="s">
        <v>213</v>
      </c>
      <c r="C12918" t="s">
        <v>381</v>
      </c>
      <c r="D12918" t="s">
        <v>1263</v>
      </c>
      <c r="E12918" t="s">
        <v>29</v>
      </c>
      <c r="F12918">
        <v>3665</v>
      </c>
      <c r="G12918">
        <v>3500</v>
      </c>
      <c r="H12918">
        <v>0.95497953615279674</v>
      </c>
      <c r="I12918" t="str">
        <f>VLOOKUP($B12918&amp;$E12918,'Employee List'!$A:$E,5,0)</f>
        <v>E-1288</v>
      </c>
    </row>
    <row r="12919" spans="1:9" x14ac:dyDescent="0.35">
      <c r="A12919" t="s">
        <v>1257</v>
      </c>
      <c r="B12919" t="s">
        <v>213</v>
      </c>
      <c r="C12919" t="s">
        <v>381</v>
      </c>
      <c r="D12919" t="s">
        <v>1263</v>
      </c>
      <c r="E12919" t="s">
        <v>30</v>
      </c>
      <c r="F12919">
        <v>2611</v>
      </c>
      <c r="G12919">
        <v>1918</v>
      </c>
      <c r="H12919">
        <v>0.73458445040214482</v>
      </c>
      <c r="I12919" t="str">
        <f>VLOOKUP($B12919&amp;$E12919,'Employee List'!$A:$E,5,0)</f>
        <v>E-1288</v>
      </c>
    </row>
    <row r="12920" spans="1:9" x14ac:dyDescent="0.35">
      <c r="A12920" t="s">
        <v>1257</v>
      </c>
      <c r="B12920" t="s">
        <v>213</v>
      </c>
      <c r="C12920" t="s">
        <v>381</v>
      </c>
      <c r="D12920" t="s">
        <v>1263</v>
      </c>
      <c r="E12920" t="s">
        <v>31</v>
      </c>
      <c r="F12920">
        <v>2857</v>
      </c>
      <c r="G12920">
        <v>2436</v>
      </c>
      <c r="H12920">
        <v>0.85264263213160663</v>
      </c>
      <c r="I12920" t="str">
        <f>VLOOKUP($B12920&amp;$E12920,'Employee List'!$A:$E,5,0)</f>
        <v>E-1288</v>
      </c>
    </row>
    <row r="12921" spans="1:9" x14ac:dyDescent="0.35">
      <c r="A12921" t="s">
        <v>1257</v>
      </c>
      <c r="B12921" t="s">
        <v>213</v>
      </c>
      <c r="C12921" t="s">
        <v>381</v>
      </c>
      <c r="D12921" t="s">
        <v>1264</v>
      </c>
      <c r="E12921" t="s">
        <v>29</v>
      </c>
      <c r="F12921">
        <v>2004</v>
      </c>
      <c r="G12921">
        <v>3367</v>
      </c>
      <c r="H12921">
        <v>1.6801397205588822</v>
      </c>
      <c r="I12921" t="str">
        <f>VLOOKUP($B12921&amp;$E12921,'Employee List'!$A:$E,5,0)</f>
        <v>E-1288</v>
      </c>
    </row>
    <row r="12922" spans="1:9" x14ac:dyDescent="0.35">
      <c r="A12922" t="s">
        <v>1257</v>
      </c>
      <c r="B12922" t="s">
        <v>213</v>
      </c>
      <c r="C12922" t="s">
        <v>381</v>
      </c>
      <c r="D12922" t="s">
        <v>1264</v>
      </c>
      <c r="E12922" t="s">
        <v>30</v>
      </c>
      <c r="F12922">
        <v>2639</v>
      </c>
      <c r="G12922">
        <v>1533</v>
      </c>
      <c r="H12922">
        <v>0.58090185676392569</v>
      </c>
      <c r="I12922" t="str">
        <f>VLOOKUP($B12922&amp;$E12922,'Employee List'!$A:$E,5,0)</f>
        <v>E-1288</v>
      </c>
    </row>
    <row r="12923" spans="1:9" x14ac:dyDescent="0.35">
      <c r="A12923" t="s">
        <v>1257</v>
      </c>
      <c r="B12923" t="s">
        <v>213</v>
      </c>
      <c r="C12923" t="s">
        <v>381</v>
      </c>
      <c r="D12923" t="s">
        <v>1264</v>
      </c>
      <c r="E12923" t="s">
        <v>31</v>
      </c>
      <c r="F12923">
        <v>1495</v>
      </c>
      <c r="G12923">
        <v>3020</v>
      </c>
      <c r="H12923">
        <v>2.020066889632107</v>
      </c>
      <c r="I12923" t="str">
        <f>VLOOKUP($B12923&amp;$E12923,'Employee List'!$A:$E,5,0)</f>
        <v>E-1288</v>
      </c>
    </row>
    <row r="12924" spans="1:9" x14ac:dyDescent="0.35">
      <c r="A12924" t="s">
        <v>1257</v>
      </c>
      <c r="B12924" t="s">
        <v>213</v>
      </c>
      <c r="C12924" t="s">
        <v>381</v>
      </c>
      <c r="D12924" t="s">
        <v>1265</v>
      </c>
      <c r="E12924" t="s">
        <v>29</v>
      </c>
      <c r="F12924">
        <v>6127</v>
      </c>
      <c r="G12924">
        <v>14823</v>
      </c>
      <c r="H12924">
        <v>2.419291659866166</v>
      </c>
      <c r="I12924" t="str">
        <f>VLOOKUP($B12924&amp;$E12924,'Employee List'!$A:$E,5,0)</f>
        <v>E-1288</v>
      </c>
    </row>
    <row r="12925" spans="1:9" x14ac:dyDescent="0.35">
      <c r="A12925" t="s">
        <v>1257</v>
      </c>
      <c r="B12925" t="s">
        <v>213</v>
      </c>
      <c r="C12925" t="s">
        <v>381</v>
      </c>
      <c r="D12925" t="s">
        <v>1265</v>
      </c>
      <c r="E12925" t="s">
        <v>30</v>
      </c>
      <c r="F12925">
        <v>6283</v>
      </c>
      <c r="G12925">
        <v>11861</v>
      </c>
      <c r="H12925">
        <v>1.8877924558332007</v>
      </c>
      <c r="I12925" t="str">
        <f>VLOOKUP($B12925&amp;$E12925,'Employee List'!$A:$E,5,0)</f>
        <v>E-1288</v>
      </c>
    </row>
    <row r="12926" spans="1:9" x14ac:dyDescent="0.35">
      <c r="A12926" t="s">
        <v>1257</v>
      </c>
      <c r="B12926" t="s">
        <v>213</v>
      </c>
      <c r="C12926" t="s">
        <v>381</v>
      </c>
      <c r="D12926" t="s">
        <v>1265</v>
      </c>
      <c r="E12926" t="s">
        <v>31</v>
      </c>
      <c r="F12926">
        <v>8742</v>
      </c>
      <c r="G12926">
        <v>13519</v>
      </c>
      <c r="H12926">
        <v>1.5464424616792496</v>
      </c>
      <c r="I12926" t="str">
        <f>VLOOKUP($B12926&amp;$E12926,'Employee List'!$A:$E,5,0)</f>
        <v>E-1288</v>
      </c>
    </row>
    <row r="12927" spans="1:9" x14ac:dyDescent="0.35">
      <c r="A12927" t="s">
        <v>1257</v>
      </c>
      <c r="B12927" t="s">
        <v>213</v>
      </c>
      <c r="C12927" t="s">
        <v>381</v>
      </c>
      <c r="D12927" t="s">
        <v>1260</v>
      </c>
      <c r="E12927" t="s">
        <v>29</v>
      </c>
      <c r="F12927">
        <v>80301</v>
      </c>
      <c r="G12927">
        <v>66213</v>
      </c>
      <c r="H12927">
        <v>0.82456009265139907</v>
      </c>
      <c r="I12927" t="str">
        <f>VLOOKUP($B12927&amp;$E12927,'Employee List'!$A:$E,5,0)</f>
        <v>E-1288</v>
      </c>
    </row>
    <row r="12928" spans="1:9" x14ac:dyDescent="0.35">
      <c r="A12928" t="s">
        <v>1257</v>
      </c>
      <c r="B12928" t="s">
        <v>213</v>
      </c>
      <c r="C12928" t="s">
        <v>381</v>
      </c>
      <c r="D12928" t="s">
        <v>1260</v>
      </c>
      <c r="E12928" t="s">
        <v>30</v>
      </c>
      <c r="F12928">
        <v>79926</v>
      </c>
      <c r="G12928">
        <v>110271</v>
      </c>
      <c r="H12928">
        <v>1.3796636889122438</v>
      </c>
      <c r="I12928" t="str">
        <f>VLOOKUP($B12928&amp;$E12928,'Employee List'!$A:$E,5,0)</f>
        <v>E-1288</v>
      </c>
    </row>
    <row r="12929" spans="1:9" x14ac:dyDescent="0.35">
      <c r="A12929" t="s">
        <v>1257</v>
      </c>
      <c r="B12929" t="s">
        <v>213</v>
      </c>
      <c r="C12929" t="s">
        <v>381</v>
      </c>
      <c r="D12929" t="s">
        <v>1260</v>
      </c>
      <c r="E12929" t="s">
        <v>31</v>
      </c>
      <c r="F12929">
        <v>93423</v>
      </c>
      <c r="G12929">
        <v>142287</v>
      </c>
      <c r="H12929">
        <v>1.5230403647923958</v>
      </c>
      <c r="I12929" t="str">
        <f>VLOOKUP($B12929&amp;$E12929,'Employee List'!$A:$E,5,0)</f>
        <v>E-1288</v>
      </c>
    </row>
    <row r="12930" spans="1:9" x14ac:dyDescent="0.35">
      <c r="A12930" t="s">
        <v>1257</v>
      </c>
      <c r="B12930" t="s">
        <v>213</v>
      </c>
      <c r="C12930" t="s">
        <v>381</v>
      </c>
      <c r="D12930" t="s">
        <v>1261</v>
      </c>
      <c r="E12930" t="s">
        <v>29</v>
      </c>
      <c r="F12930">
        <v>55289</v>
      </c>
      <c r="G12930">
        <v>69387</v>
      </c>
      <c r="H12930">
        <v>1.2549874296876413</v>
      </c>
      <c r="I12930" t="str">
        <f>VLOOKUP($B12930&amp;$E12930,'Employee List'!$A:$E,5,0)</f>
        <v>E-1288</v>
      </c>
    </row>
    <row r="12931" spans="1:9" x14ac:dyDescent="0.35">
      <c r="A12931" t="s">
        <v>1257</v>
      </c>
      <c r="B12931" t="s">
        <v>213</v>
      </c>
      <c r="C12931" t="s">
        <v>381</v>
      </c>
      <c r="D12931" t="s">
        <v>1261</v>
      </c>
      <c r="E12931" t="s">
        <v>30</v>
      </c>
      <c r="F12931">
        <v>58413</v>
      </c>
      <c r="G12931">
        <v>65014</v>
      </c>
      <c r="H12931">
        <v>1.1130056665468304</v>
      </c>
      <c r="I12931" t="str">
        <f>VLOOKUP($B12931&amp;$E12931,'Employee List'!$A:$E,5,0)</f>
        <v>E-1288</v>
      </c>
    </row>
    <row r="12932" spans="1:9" x14ac:dyDescent="0.35">
      <c r="A12932" t="s">
        <v>1257</v>
      </c>
      <c r="B12932" t="s">
        <v>213</v>
      </c>
      <c r="C12932" t="s">
        <v>381</v>
      </c>
      <c r="D12932" t="s">
        <v>1261</v>
      </c>
      <c r="E12932" t="s">
        <v>31</v>
      </c>
      <c r="F12932">
        <v>60407</v>
      </c>
      <c r="G12932">
        <v>58787</v>
      </c>
      <c r="H12932">
        <v>0.97318191600311221</v>
      </c>
      <c r="I12932" t="str">
        <f>VLOOKUP($B12932&amp;$E12932,'Employee List'!$A:$E,5,0)</f>
        <v>E-1288</v>
      </c>
    </row>
    <row r="12933" spans="1:9" x14ac:dyDescent="0.35">
      <c r="A12933" t="s">
        <v>1257</v>
      </c>
      <c r="B12933" t="s">
        <v>213</v>
      </c>
      <c r="C12933" t="s">
        <v>381</v>
      </c>
      <c r="D12933" t="s">
        <v>1266</v>
      </c>
      <c r="E12933" t="s">
        <v>29</v>
      </c>
      <c r="F12933">
        <v>46154</v>
      </c>
      <c r="G12933">
        <v>49096</v>
      </c>
      <c r="H12933">
        <v>1.0637431208562638</v>
      </c>
      <c r="I12933" t="str">
        <f>VLOOKUP($B12933&amp;$E12933,'Employee List'!$A:$E,5,0)</f>
        <v>E-1288</v>
      </c>
    </row>
    <row r="12934" spans="1:9" x14ac:dyDescent="0.35">
      <c r="A12934" t="s">
        <v>1257</v>
      </c>
      <c r="B12934" t="s">
        <v>213</v>
      </c>
      <c r="C12934" t="s">
        <v>381</v>
      </c>
      <c r="D12934" t="s">
        <v>1266</v>
      </c>
      <c r="E12934" t="s">
        <v>30</v>
      </c>
      <c r="F12934">
        <v>48577</v>
      </c>
      <c r="G12934">
        <v>38450</v>
      </c>
      <c r="H12934">
        <v>0.79152685427259817</v>
      </c>
      <c r="I12934" t="str">
        <f>VLOOKUP($B12934&amp;$E12934,'Employee List'!$A:$E,5,0)</f>
        <v>E-1288</v>
      </c>
    </row>
    <row r="12935" spans="1:9" x14ac:dyDescent="0.35">
      <c r="A12935" t="s">
        <v>1257</v>
      </c>
      <c r="B12935" t="s">
        <v>213</v>
      </c>
      <c r="C12935" t="s">
        <v>381</v>
      </c>
      <c r="D12935" t="s">
        <v>1266</v>
      </c>
      <c r="E12935" t="s">
        <v>31</v>
      </c>
      <c r="F12935">
        <v>45781</v>
      </c>
      <c r="G12935">
        <v>45392</v>
      </c>
      <c r="H12935">
        <v>0.99150302527249301</v>
      </c>
      <c r="I12935" t="str">
        <f>VLOOKUP($B12935&amp;$E12935,'Employee List'!$A:$E,5,0)</f>
        <v>E-1288</v>
      </c>
    </row>
    <row r="12936" spans="1:9" x14ac:dyDescent="0.35">
      <c r="A12936" t="s">
        <v>1257</v>
      </c>
      <c r="B12936" t="s">
        <v>213</v>
      </c>
      <c r="C12936" t="s">
        <v>381</v>
      </c>
      <c r="D12936" t="s">
        <v>1267</v>
      </c>
      <c r="E12936" t="s">
        <v>29</v>
      </c>
      <c r="F12936">
        <v>34710</v>
      </c>
      <c r="G12936">
        <v>26693</v>
      </c>
      <c r="H12936">
        <v>0.76902909824258137</v>
      </c>
      <c r="I12936" t="str">
        <f>VLOOKUP($B12936&amp;$E12936,'Employee List'!$A:$E,5,0)</f>
        <v>E-1288</v>
      </c>
    </row>
    <row r="12937" spans="1:9" x14ac:dyDescent="0.35">
      <c r="A12937" t="s">
        <v>1257</v>
      </c>
      <c r="B12937" t="s">
        <v>213</v>
      </c>
      <c r="C12937" t="s">
        <v>381</v>
      </c>
      <c r="D12937" t="s">
        <v>1267</v>
      </c>
      <c r="E12937" t="s">
        <v>30</v>
      </c>
      <c r="F12937">
        <v>35917</v>
      </c>
      <c r="G12937">
        <v>26866</v>
      </c>
      <c r="H12937">
        <v>0.74800233872539468</v>
      </c>
      <c r="I12937" t="str">
        <f>VLOOKUP($B12937&amp;$E12937,'Employee List'!$A:$E,5,0)</f>
        <v>E-1288</v>
      </c>
    </row>
    <row r="12938" spans="1:9" x14ac:dyDescent="0.35">
      <c r="A12938" t="s">
        <v>1257</v>
      </c>
      <c r="B12938" t="s">
        <v>213</v>
      </c>
      <c r="C12938" t="s">
        <v>381</v>
      </c>
      <c r="D12938" t="s">
        <v>1267</v>
      </c>
      <c r="E12938" t="s">
        <v>31</v>
      </c>
      <c r="F12938">
        <v>34635</v>
      </c>
      <c r="G12938">
        <v>28562</v>
      </c>
      <c r="H12938">
        <v>0.82465713873249602</v>
      </c>
      <c r="I12938" t="str">
        <f>VLOOKUP($B12938&amp;$E12938,'Employee List'!$A:$E,5,0)</f>
        <v>E-1288</v>
      </c>
    </row>
    <row r="12939" spans="1:9" x14ac:dyDescent="0.35">
      <c r="A12939" t="s">
        <v>1257</v>
      </c>
      <c r="B12939" t="s">
        <v>213</v>
      </c>
      <c r="C12939" t="s">
        <v>381</v>
      </c>
      <c r="D12939" t="s">
        <v>1268</v>
      </c>
      <c r="E12939" t="s">
        <v>29</v>
      </c>
      <c r="F12939">
        <v>12599</v>
      </c>
      <c r="G12939">
        <v>15587</v>
      </c>
      <c r="H12939">
        <v>1.2371616794983729</v>
      </c>
      <c r="I12939" t="str">
        <f>VLOOKUP($B12939&amp;$E12939,'Employee List'!$A:$E,5,0)</f>
        <v>E-1288</v>
      </c>
    </row>
    <row r="12940" spans="1:9" x14ac:dyDescent="0.35">
      <c r="A12940" t="s">
        <v>1257</v>
      </c>
      <c r="B12940" t="s">
        <v>213</v>
      </c>
      <c r="C12940" t="s">
        <v>381</v>
      </c>
      <c r="D12940" t="s">
        <v>1268</v>
      </c>
      <c r="E12940" t="s">
        <v>30</v>
      </c>
      <c r="F12940">
        <v>12839</v>
      </c>
      <c r="G12940">
        <v>12615</v>
      </c>
      <c r="H12940">
        <v>0.98255315834566559</v>
      </c>
      <c r="I12940" t="str">
        <f>VLOOKUP($B12940&amp;$E12940,'Employee List'!$A:$E,5,0)</f>
        <v>E-1288</v>
      </c>
    </row>
    <row r="12941" spans="1:9" x14ac:dyDescent="0.35">
      <c r="A12941" t="s">
        <v>1257</v>
      </c>
      <c r="B12941" t="s">
        <v>213</v>
      </c>
      <c r="C12941" t="s">
        <v>381</v>
      </c>
      <c r="D12941" t="s">
        <v>1268</v>
      </c>
      <c r="E12941" t="s">
        <v>31</v>
      </c>
      <c r="F12941">
        <v>13181</v>
      </c>
      <c r="G12941">
        <v>15966</v>
      </c>
      <c r="H12941">
        <v>1.2112889765571657</v>
      </c>
      <c r="I12941" t="str">
        <f>VLOOKUP($B12941&amp;$E12941,'Employee List'!$A:$E,5,0)</f>
        <v>E-1288</v>
      </c>
    </row>
    <row r="12942" spans="1:9" x14ac:dyDescent="0.35">
      <c r="A12942" t="s">
        <v>1257</v>
      </c>
      <c r="B12942" t="s">
        <v>213</v>
      </c>
      <c r="C12942" t="s">
        <v>381</v>
      </c>
      <c r="D12942" t="s">
        <v>1269</v>
      </c>
      <c r="E12942" t="s">
        <v>29</v>
      </c>
      <c r="F12942">
        <v>12884</v>
      </c>
      <c r="G12942">
        <v>22150</v>
      </c>
      <c r="H12942">
        <v>1.7191865880161441</v>
      </c>
      <c r="I12942" t="str">
        <f>VLOOKUP($B12942&amp;$E12942,'Employee List'!$A:$E,5,0)</f>
        <v>E-1288</v>
      </c>
    </row>
    <row r="12943" spans="1:9" x14ac:dyDescent="0.35">
      <c r="A12943" t="s">
        <v>1257</v>
      </c>
      <c r="B12943" t="s">
        <v>213</v>
      </c>
      <c r="C12943" t="s">
        <v>381</v>
      </c>
      <c r="D12943" t="s">
        <v>1269</v>
      </c>
      <c r="E12943" t="s">
        <v>30</v>
      </c>
      <c r="F12943">
        <v>11089</v>
      </c>
      <c r="G12943">
        <v>13648</v>
      </c>
      <c r="H12943">
        <v>1.2307692307692308</v>
      </c>
      <c r="I12943" t="str">
        <f>VLOOKUP($B12943&amp;$E12943,'Employee List'!$A:$E,5,0)</f>
        <v>E-1288</v>
      </c>
    </row>
    <row r="12944" spans="1:9" x14ac:dyDescent="0.35">
      <c r="A12944" t="s">
        <v>1257</v>
      </c>
      <c r="B12944" t="s">
        <v>213</v>
      </c>
      <c r="C12944" t="s">
        <v>381</v>
      </c>
      <c r="D12944" t="s">
        <v>1269</v>
      </c>
      <c r="E12944" t="s">
        <v>31</v>
      </c>
      <c r="F12944">
        <v>10133</v>
      </c>
      <c r="G12944">
        <v>19054</v>
      </c>
      <c r="H12944">
        <v>1.8803908023290239</v>
      </c>
      <c r="I12944" t="str">
        <f>VLOOKUP($B12944&amp;$E12944,'Employee List'!$A:$E,5,0)</f>
        <v>E-1288</v>
      </c>
    </row>
    <row r="12945" spans="1:9" x14ac:dyDescent="0.35">
      <c r="A12945" t="s">
        <v>1257</v>
      </c>
      <c r="B12945" t="s">
        <v>213</v>
      </c>
      <c r="C12945" t="s">
        <v>381</v>
      </c>
      <c r="D12945" t="s">
        <v>1270</v>
      </c>
      <c r="E12945" t="s">
        <v>29</v>
      </c>
      <c r="F12945">
        <v>6282</v>
      </c>
      <c r="G12945">
        <v>11377</v>
      </c>
      <c r="H12945">
        <v>1.8110474371219356</v>
      </c>
      <c r="I12945" t="str">
        <f>VLOOKUP($B12945&amp;$E12945,'Employee List'!$A:$E,5,0)</f>
        <v>E-1288</v>
      </c>
    </row>
    <row r="12946" spans="1:9" x14ac:dyDescent="0.35">
      <c r="A12946" t="s">
        <v>1257</v>
      </c>
      <c r="B12946" t="s">
        <v>213</v>
      </c>
      <c r="C12946" t="s">
        <v>381</v>
      </c>
      <c r="D12946" t="s">
        <v>1270</v>
      </c>
      <c r="E12946" t="s">
        <v>30</v>
      </c>
      <c r="F12946">
        <v>10943</v>
      </c>
      <c r="G12946">
        <v>8594</v>
      </c>
      <c r="H12946">
        <v>0.78534222790825181</v>
      </c>
      <c r="I12946" t="str">
        <f>VLOOKUP($B12946&amp;$E12946,'Employee List'!$A:$E,5,0)</f>
        <v>E-1288</v>
      </c>
    </row>
    <row r="12947" spans="1:9" x14ac:dyDescent="0.35">
      <c r="A12947" t="s">
        <v>1257</v>
      </c>
      <c r="B12947" t="s">
        <v>213</v>
      </c>
      <c r="C12947" t="s">
        <v>381</v>
      </c>
      <c r="D12947" t="s">
        <v>1270</v>
      </c>
      <c r="E12947" t="s">
        <v>31</v>
      </c>
      <c r="F12947">
        <v>9489</v>
      </c>
      <c r="G12947">
        <v>5046</v>
      </c>
      <c r="H12947">
        <v>0.53177363262725263</v>
      </c>
      <c r="I12947" t="str">
        <f>VLOOKUP($B12947&amp;$E12947,'Employee List'!$A:$E,5,0)</f>
        <v>E-1288</v>
      </c>
    </row>
    <row r="12948" spans="1:9" x14ac:dyDescent="0.35">
      <c r="A12948" t="s">
        <v>1257</v>
      </c>
      <c r="B12948" t="s">
        <v>213</v>
      </c>
      <c r="C12948" t="s">
        <v>381</v>
      </c>
      <c r="D12948" t="s">
        <v>1271</v>
      </c>
      <c r="E12948" t="s">
        <v>29</v>
      </c>
      <c r="F12948">
        <v>8301</v>
      </c>
      <c r="G12948">
        <v>7638</v>
      </c>
      <c r="H12948">
        <v>0.92013010480664981</v>
      </c>
      <c r="I12948" t="str">
        <f>VLOOKUP($B12948&amp;$E12948,'Employee List'!$A:$E,5,0)</f>
        <v>E-1288</v>
      </c>
    </row>
    <row r="12949" spans="1:9" x14ac:dyDescent="0.35">
      <c r="A12949" t="s">
        <v>1257</v>
      </c>
      <c r="B12949" t="s">
        <v>213</v>
      </c>
      <c r="C12949" t="s">
        <v>381</v>
      </c>
      <c r="D12949" t="s">
        <v>1271</v>
      </c>
      <c r="E12949" t="s">
        <v>30</v>
      </c>
      <c r="F12949">
        <v>8998</v>
      </c>
      <c r="G12949">
        <v>6194</v>
      </c>
      <c r="H12949">
        <v>0.68837519448766393</v>
      </c>
      <c r="I12949" t="str">
        <f>VLOOKUP($B12949&amp;$E12949,'Employee List'!$A:$E,5,0)</f>
        <v>E-1288</v>
      </c>
    </row>
    <row r="12950" spans="1:9" x14ac:dyDescent="0.35">
      <c r="A12950" t="s">
        <v>1257</v>
      </c>
      <c r="B12950" t="s">
        <v>213</v>
      </c>
      <c r="C12950" t="s">
        <v>381</v>
      </c>
      <c r="D12950" t="s">
        <v>1271</v>
      </c>
      <c r="E12950" t="s">
        <v>31</v>
      </c>
      <c r="F12950">
        <v>9970</v>
      </c>
      <c r="G12950">
        <v>8114</v>
      </c>
      <c r="H12950">
        <v>0.81384152457372116</v>
      </c>
      <c r="I12950" t="str">
        <f>VLOOKUP($B12950&amp;$E12950,'Employee List'!$A:$E,5,0)</f>
        <v>E-1288</v>
      </c>
    </row>
    <row r="12951" spans="1:9" x14ac:dyDescent="0.35">
      <c r="A12951" t="s">
        <v>1257</v>
      </c>
      <c r="B12951" t="s">
        <v>213</v>
      </c>
      <c r="C12951" t="s">
        <v>381</v>
      </c>
      <c r="D12951" t="s">
        <v>1258</v>
      </c>
      <c r="E12951" t="s">
        <v>29</v>
      </c>
      <c r="F12951">
        <v>115720</v>
      </c>
      <c r="G12951">
        <v>108634</v>
      </c>
      <c r="H12951">
        <v>0.93876598686484614</v>
      </c>
      <c r="I12951" t="str">
        <f>VLOOKUP($B12951&amp;$E12951,'Employee List'!$A:$E,5,0)</f>
        <v>E-1288</v>
      </c>
    </row>
    <row r="12952" spans="1:9" x14ac:dyDescent="0.35">
      <c r="A12952" t="s">
        <v>1257</v>
      </c>
      <c r="B12952" t="s">
        <v>213</v>
      </c>
      <c r="C12952" t="s">
        <v>381</v>
      </c>
      <c r="D12952" t="s">
        <v>1258</v>
      </c>
      <c r="E12952" t="s">
        <v>30</v>
      </c>
      <c r="F12952">
        <v>118695</v>
      </c>
      <c r="G12952">
        <v>92459</v>
      </c>
      <c r="H12952">
        <v>0.77896288807447656</v>
      </c>
      <c r="I12952" t="str">
        <f>VLOOKUP($B12952&amp;$E12952,'Employee List'!$A:$E,5,0)</f>
        <v>E-1288</v>
      </c>
    </row>
    <row r="12953" spans="1:9" x14ac:dyDescent="0.35">
      <c r="A12953" t="s">
        <v>1257</v>
      </c>
      <c r="B12953" t="s">
        <v>213</v>
      </c>
      <c r="C12953" t="s">
        <v>381</v>
      </c>
      <c r="D12953" t="s">
        <v>1258</v>
      </c>
      <c r="E12953" t="s">
        <v>31</v>
      </c>
      <c r="F12953">
        <v>111429</v>
      </c>
      <c r="G12953">
        <v>70804</v>
      </c>
      <c r="H12953">
        <v>0.63541806890486319</v>
      </c>
      <c r="I12953" t="str">
        <f>VLOOKUP($B12953&amp;$E12953,'Employee List'!$A:$E,5,0)</f>
        <v>E-1288</v>
      </c>
    </row>
    <row r="12954" spans="1:9" x14ac:dyDescent="0.35">
      <c r="A12954" t="s">
        <v>1257</v>
      </c>
      <c r="B12954" t="s">
        <v>213</v>
      </c>
      <c r="C12954" t="s">
        <v>381</v>
      </c>
      <c r="D12954" t="s">
        <v>1272</v>
      </c>
      <c r="E12954" t="s">
        <v>29</v>
      </c>
      <c r="F12954">
        <v>25848</v>
      </c>
      <c r="G12954">
        <v>28414</v>
      </c>
      <c r="H12954">
        <v>1.0992726709996905</v>
      </c>
      <c r="I12954" t="str">
        <f>VLOOKUP($B12954&amp;$E12954,'Employee List'!$A:$E,5,0)</f>
        <v>E-1288</v>
      </c>
    </row>
    <row r="12955" spans="1:9" x14ac:dyDescent="0.35">
      <c r="A12955" t="s">
        <v>1257</v>
      </c>
      <c r="B12955" t="s">
        <v>213</v>
      </c>
      <c r="C12955" t="s">
        <v>381</v>
      </c>
      <c r="D12955" t="s">
        <v>1272</v>
      </c>
      <c r="E12955" t="s">
        <v>30</v>
      </c>
      <c r="F12955">
        <v>24711</v>
      </c>
      <c r="G12955">
        <v>32742</v>
      </c>
      <c r="H12955">
        <v>1.3249969649144107</v>
      </c>
      <c r="I12955" t="str">
        <f>VLOOKUP($B12955&amp;$E12955,'Employee List'!$A:$E,5,0)</f>
        <v>E-1288</v>
      </c>
    </row>
    <row r="12956" spans="1:9" x14ac:dyDescent="0.35">
      <c r="A12956" t="s">
        <v>1257</v>
      </c>
      <c r="B12956" t="s">
        <v>213</v>
      </c>
      <c r="C12956" t="s">
        <v>381</v>
      </c>
      <c r="D12956" t="s">
        <v>1272</v>
      </c>
      <c r="E12956" t="s">
        <v>31</v>
      </c>
      <c r="F12956">
        <v>28392</v>
      </c>
      <c r="G12956">
        <v>26427</v>
      </c>
      <c r="H12956">
        <v>0.93079036348267119</v>
      </c>
      <c r="I12956" t="str">
        <f>VLOOKUP($B12956&amp;$E12956,'Employee List'!$A:$E,5,0)</f>
        <v>E-1288</v>
      </c>
    </row>
    <row r="12957" spans="1:9" x14ac:dyDescent="0.35">
      <c r="A12957" t="s">
        <v>1257</v>
      </c>
      <c r="B12957" t="s">
        <v>213</v>
      </c>
      <c r="C12957" t="s">
        <v>381</v>
      </c>
      <c r="D12957" t="s">
        <v>1259</v>
      </c>
      <c r="E12957" t="s">
        <v>29</v>
      </c>
      <c r="F12957">
        <v>26872</v>
      </c>
      <c r="G12957">
        <v>22988</v>
      </c>
      <c r="H12957">
        <v>0.85546293539743967</v>
      </c>
      <c r="I12957" t="str">
        <f>VLOOKUP($B12957&amp;$E12957,'Employee List'!$A:$E,5,0)</f>
        <v>E-1288</v>
      </c>
    </row>
    <row r="12958" spans="1:9" x14ac:dyDescent="0.35">
      <c r="A12958" t="s">
        <v>1257</v>
      </c>
      <c r="B12958" t="s">
        <v>213</v>
      </c>
      <c r="C12958" t="s">
        <v>381</v>
      </c>
      <c r="D12958" t="s">
        <v>1259</v>
      </c>
      <c r="E12958" t="s">
        <v>30</v>
      </c>
      <c r="F12958">
        <v>29197</v>
      </c>
      <c r="G12958">
        <v>22745</v>
      </c>
      <c r="H12958">
        <v>0.77901839230057879</v>
      </c>
      <c r="I12958" t="str">
        <f>VLOOKUP($B12958&amp;$E12958,'Employee List'!$A:$E,5,0)</f>
        <v>E-1288</v>
      </c>
    </row>
    <row r="12959" spans="1:9" x14ac:dyDescent="0.35">
      <c r="A12959" t="s">
        <v>1257</v>
      </c>
      <c r="B12959" t="s">
        <v>213</v>
      </c>
      <c r="C12959" t="s">
        <v>381</v>
      </c>
      <c r="D12959" t="s">
        <v>1259</v>
      </c>
      <c r="E12959" t="s">
        <v>31</v>
      </c>
      <c r="F12959">
        <v>30285</v>
      </c>
      <c r="G12959">
        <v>30945</v>
      </c>
      <c r="H12959">
        <v>1.021792966815255</v>
      </c>
      <c r="I12959" t="str">
        <f>VLOOKUP($B12959&amp;$E12959,'Employee List'!$A:$E,5,0)</f>
        <v>E-1288</v>
      </c>
    </row>
    <row r="12960" spans="1:9" x14ac:dyDescent="0.35">
      <c r="A12960" t="s">
        <v>1257</v>
      </c>
      <c r="B12960" t="s">
        <v>213</v>
      </c>
      <c r="C12960" t="s">
        <v>381</v>
      </c>
      <c r="D12960" t="s">
        <v>1273</v>
      </c>
      <c r="E12960" t="s">
        <v>29</v>
      </c>
      <c r="F12960">
        <v>6354</v>
      </c>
      <c r="G12960">
        <v>10649</v>
      </c>
      <c r="H12960">
        <v>1.6759521561221278</v>
      </c>
      <c r="I12960" t="str">
        <f>VLOOKUP($B12960&amp;$E12960,'Employee List'!$A:$E,5,0)</f>
        <v>E-1288</v>
      </c>
    </row>
    <row r="12961" spans="1:9" x14ac:dyDescent="0.35">
      <c r="A12961" t="s">
        <v>1257</v>
      </c>
      <c r="B12961" t="s">
        <v>213</v>
      </c>
      <c r="C12961" t="s">
        <v>381</v>
      </c>
      <c r="D12961" t="s">
        <v>1273</v>
      </c>
      <c r="E12961" t="s">
        <v>30</v>
      </c>
      <c r="F12961">
        <v>7701</v>
      </c>
      <c r="G12961">
        <v>11077</v>
      </c>
      <c r="H12961">
        <v>1.4383846253733281</v>
      </c>
      <c r="I12961" t="str">
        <f>VLOOKUP($B12961&amp;$E12961,'Employee List'!$A:$E,5,0)</f>
        <v>E-1288</v>
      </c>
    </row>
    <row r="12962" spans="1:9" x14ac:dyDescent="0.35">
      <c r="A12962" t="s">
        <v>1257</v>
      </c>
      <c r="B12962" t="s">
        <v>213</v>
      </c>
      <c r="C12962" t="s">
        <v>381</v>
      </c>
      <c r="D12962" t="s">
        <v>1273</v>
      </c>
      <c r="E12962" t="s">
        <v>31</v>
      </c>
      <c r="F12962">
        <v>8669</v>
      </c>
      <c r="G12962">
        <v>7920</v>
      </c>
      <c r="H12962">
        <v>0.91360018456569381</v>
      </c>
      <c r="I12962" t="str">
        <f>VLOOKUP($B12962&amp;$E12962,'Employee List'!$A:$E,5,0)</f>
        <v>E-1288</v>
      </c>
    </row>
    <row r="12963" spans="1:9" x14ac:dyDescent="0.35">
      <c r="A12963" t="s">
        <v>1257</v>
      </c>
      <c r="B12963" t="s">
        <v>213</v>
      </c>
      <c r="C12963" t="s">
        <v>381</v>
      </c>
      <c r="D12963" t="s">
        <v>1275</v>
      </c>
      <c r="E12963" t="s">
        <v>29</v>
      </c>
      <c r="F12963">
        <v>3844</v>
      </c>
      <c r="G12963">
        <v>6914</v>
      </c>
      <c r="H12963">
        <v>1.7986472424557753</v>
      </c>
      <c r="I12963" t="str">
        <f>VLOOKUP($B12963&amp;$E12963,'Employee List'!$A:$E,5,0)</f>
        <v>E-1288</v>
      </c>
    </row>
    <row r="12964" spans="1:9" x14ac:dyDescent="0.35">
      <c r="A12964" t="s">
        <v>1257</v>
      </c>
      <c r="B12964" t="s">
        <v>213</v>
      </c>
      <c r="C12964" t="s">
        <v>381</v>
      </c>
      <c r="D12964" t="s">
        <v>1275</v>
      </c>
      <c r="E12964" t="s">
        <v>30</v>
      </c>
      <c r="F12964">
        <v>2422</v>
      </c>
      <c r="G12964">
        <v>3994</v>
      </c>
      <c r="H12964">
        <v>1.6490503715937241</v>
      </c>
      <c r="I12964" t="str">
        <f>VLOOKUP($B12964&amp;$E12964,'Employee List'!$A:$E,5,0)</f>
        <v>E-1288</v>
      </c>
    </row>
    <row r="12965" spans="1:9" x14ac:dyDescent="0.35">
      <c r="A12965" t="s">
        <v>1257</v>
      </c>
      <c r="B12965" t="s">
        <v>213</v>
      </c>
      <c r="C12965" t="s">
        <v>381</v>
      </c>
      <c r="D12965" t="s">
        <v>1275</v>
      </c>
      <c r="E12965" t="s">
        <v>31</v>
      </c>
      <c r="F12965">
        <v>2244</v>
      </c>
      <c r="G12965">
        <v>5895</v>
      </c>
      <c r="H12965">
        <v>2.6270053475935828</v>
      </c>
      <c r="I12965" t="str">
        <f>VLOOKUP($B12965&amp;$E12965,'Employee List'!$A:$E,5,0)</f>
        <v>E-1288</v>
      </c>
    </row>
    <row r="12966" spans="1:9" x14ac:dyDescent="0.35">
      <c r="A12966" t="s">
        <v>1257</v>
      </c>
      <c r="B12966" t="s">
        <v>213</v>
      </c>
      <c r="C12966" t="s">
        <v>381</v>
      </c>
      <c r="D12966" t="s">
        <v>1276</v>
      </c>
      <c r="E12966" t="s">
        <v>29</v>
      </c>
      <c r="F12966">
        <v>5497</v>
      </c>
      <c r="G12966">
        <v>4159</v>
      </c>
      <c r="H12966">
        <v>0.75659450609423318</v>
      </c>
      <c r="I12966" t="str">
        <f>VLOOKUP($B12966&amp;$E12966,'Employee List'!$A:$E,5,0)</f>
        <v>E-1288</v>
      </c>
    </row>
    <row r="12967" spans="1:9" x14ac:dyDescent="0.35">
      <c r="A12967" t="s">
        <v>1257</v>
      </c>
      <c r="B12967" t="s">
        <v>213</v>
      </c>
      <c r="C12967" t="s">
        <v>381</v>
      </c>
      <c r="D12967" t="s">
        <v>1276</v>
      </c>
      <c r="E12967" t="s">
        <v>30</v>
      </c>
      <c r="F12967">
        <v>4220</v>
      </c>
      <c r="G12967">
        <v>5034</v>
      </c>
      <c r="H12967">
        <v>1.1928909952606634</v>
      </c>
      <c r="I12967" t="str">
        <f>VLOOKUP($B12967&amp;$E12967,'Employee List'!$A:$E,5,0)</f>
        <v>E-1288</v>
      </c>
    </row>
    <row r="12968" spans="1:9" x14ac:dyDescent="0.35">
      <c r="A12968" t="s">
        <v>1257</v>
      </c>
      <c r="B12968" t="s">
        <v>213</v>
      </c>
      <c r="C12968" t="s">
        <v>381</v>
      </c>
      <c r="D12968" t="s">
        <v>1276</v>
      </c>
      <c r="E12968" t="s">
        <v>31</v>
      </c>
      <c r="F12968">
        <v>2754</v>
      </c>
      <c r="G12968">
        <v>3823</v>
      </c>
      <c r="H12968">
        <v>1.388162672476398</v>
      </c>
      <c r="I12968" t="str">
        <f>VLOOKUP($B12968&amp;$E12968,'Employee List'!$A:$E,5,0)</f>
        <v>E-1288</v>
      </c>
    </row>
    <row r="12969" spans="1:9" x14ac:dyDescent="0.35">
      <c r="A12969" t="s">
        <v>1257</v>
      </c>
      <c r="B12969" t="s">
        <v>213</v>
      </c>
      <c r="C12969" t="s">
        <v>381</v>
      </c>
      <c r="D12969" t="s">
        <v>1277</v>
      </c>
      <c r="E12969" t="s">
        <v>29</v>
      </c>
      <c r="F12969">
        <v>9960</v>
      </c>
      <c r="G12969">
        <v>10314</v>
      </c>
      <c r="H12969">
        <v>1.0355421686746988</v>
      </c>
      <c r="I12969" t="str">
        <f>VLOOKUP($B12969&amp;$E12969,'Employee List'!$A:$E,5,0)</f>
        <v>E-1288</v>
      </c>
    </row>
    <row r="12970" spans="1:9" x14ac:dyDescent="0.35">
      <c r="A12970" t="s">
        <v>1257</v>
      </c>
      <c r="B12970" t="s">
        <v>213</v>
      </c>
      <c r="C12970" t="s">
        <v>381</v>
      </c>
      <c r="D12970" t="s">
        <v>1277</v>
      </c>
      <c r="E12970" t="s">
        <v>30</v>
      </c>
      <c r="F12970">
        <v>9478</v>
      </c>
      <c r="G12970">
        <v>7819</v>
      </c>
      <c r="H12970">
        <v>0.82496307237813882</v>
      </c>
      <c r="I12970" t="str">
        <f>VLOOKUP($B12970&amp;$E12970,'Employee List'!$A:$E,5,0)</f>
        <v>E-1288</v>
      </c>
    </row>
    <row r="12971" spans="1:9" x14ac:dyDescent="0.35">
      <c r="A12971" t="s">
        <v>1257</v>
      </c>
      <c r="B12971" t="s">
        <v>213</v>
      </c>
      <c r="C12971" t="s">
        <v>381</v>
      </c>
      <c r="D12971" t="s">
        <v>1277</v>
      </c>
      <c r="E12971" t="s">
        <v>31</v>
      </c>
      <c r="F12971">
        <v>10439</v>
      </c>
      <c r="G12971">
        <v>8574</v>
      </c>
      <c r="H12971">
        <v>0.82134304052112272</v>
      </c>
      <c r="I12971" t="str">
        <f>VLOOKUP($B12971&amp;$E12971,'Employee List'!$A:$E,5,0)</f>
        <v>E-1288</v>
      </c>
    </row>
    <row r="12972" spans="1:9" x14ac:dyDescent="0.35">
      <c r="A12972" t="s">
        <v>1257</v>
      </c>
      <c r="B12972" t="s">
        <v>213</v>
      </c>
      <c r="C12972" t="s">
        <v>381</v>
      </c>
      <c r="D12972" t="s">
        <v>1278</v>
      </c>
      <c r="E12972" t="s">
        <v>29</v>
      </c>
      <c r="F12972">
        <v>10846</v>
      </c>
      <c r="G12972">
        <v>10101</v>
      </c>
      <c r="H12972">
        <v>0.93131108242670113</v>
      </c>
      <c r="I12972" t="str">
        <f>VLOOKUP($B12972&amp;$E12972,'Employee List'!$A:$E,5,0)</f>
        <v>E-1288</v>
      </c>
    </row>
    <row r="12973" spans="1:9" x14ac:dyDescent="0.35">
      <c r="A12973" t="s">
        <v>1257</v>
      </c>
      <c r="B12973" t="s">
        <v>213</v>
      </c>
      <c r="C12973" t="s">
        <v>381</v>
      </c>
      <c r="D12973" t="s">
        <v>1278</v>
      </c>
      <c r="E12973" t="s">
        <v>30</v>
      </c>
      <c r="F12973">
        <v>9766</v>
      </c>
      <c r="G12973">
        <v>10770</v>
      </c>
      <c r="H12973">
        <v>1.102805652262953</v>
      </c>
      <c r="I12973" t="str">
        <f>VLOOKUP($B12973&amp;$E12973,'Employee List'!$A:$E,5,0)</f>
        <v>E-1288</v>
      </c>
    </row>
    <row r="12974" spans="1:9" x14ac:dyDescent="0.35">
      <c r="A12974" t="s">
        <v>1257</v>
      </c>
      <c r="B12974" t="s">
        <v>213</v>
      </c>
      <c r="C12974" t="s">
        <v>381</v>
      </c>
      <c r="D12974" t="s">
        <v>1278</v>
      </c>
      <c r="E12974" t="s">
        <v>31</v>
      </c>
      <c r="F12974">
        <v>8718</v>
      </c>
      <c r="G12974">
        <v>10495</v>
      </c>
      <c r="H12974">
        <v>1.2038311539343887</v>
      </c>
      <c r="I12974" t="str">
        <f>VLOOKUP($B12974&amp;$E12974,'Employee List'!$A:$E,5,0)</f>
        <v>E-1288</v>
      </c>
    </row>
    <row r="12975" spans="1:9" x14ac:dyDescent="0.35">
      <c r="A12975" t="s">
        <v>1257</v>
      </c>
      <c r="B12975" t="s">
        <v>213</v>
      </c>
      <c r="C12975" t="s">
        <v>381</v>
      </c>
      <c r="D12975" t="s">
        <v>1279</v>
      </c>
      <c r="E12975" t="s">
        <v>29</v>
      </c>
      <c r="F12975">
        <v>2017</v>
      </c>
      <c r="G12975">
        <v>2050</v>
      </c>
      <c r="H12975">
        <v>1.0163609320773426</v>
      </c>
      <c r="I12975" t="str">
        <f>VLOOKUP($B12975&amp;$E12975,'Employee List'!$A:$E,5,0)</f>
        <v>E-1288</v>
      </c>
    </row>
    <row r="12976" spans="1:9" x14ac:dyDescent="0.35">
      <c r="A12976" t="s">
        <v>1257</v>
      </c>
      <c r="B12976" t="s">
        <v>213</v>
      </c>
      <c r="C12976" t="s">
        <v>381</v>
      </c>
      <c r="D12976" t="s">
        <v>1279</v>
      </c>
      <c r="E12976" t="s">
        <v>30</v>
      </c>
      <c r="F12976">
        <v>4334</v>
      </c>
      <c r="G12976">
        <v>3914</v>
      </c>
      <c r="H12976">
        <v>0.9030918320258422</v>
      </c>
      <c r="I12976" t="str">
        <f>VLOOKUP($B12976&amp;$E12976,'Employee List'!$A:$E,5,0)</f>
        <v>E-1288</v>
      </c>
    </row>
    <row r="12977" spans="1:9" x14ac:dyDescent="0.35">
      <c r="A12977" t="s">
        <v>1257</v>
      </c>
      <c r="B12977" t="s">
        <v>213</v>
      </c>
      <c r="C12977" t="s">
        <v>381</v>
      </c>
      <c r="D12977" t="s">
        <v>1279</v>
      </c>
      <c r="E12977" t="s">
        <v>31</v>
      </c>
      <c r="F12977">
        <v>1526</v>
      </c>
      <c r="G12977">
        <v>1294</v>
      </c>
      <c r="H12977">
        <v>0.84796854521625165</v>
      </c>
      <c r="I12977" t="str">
        <f>VLOOKUP($B12977&amp;$E12977,'Employee List'!$A:$E,5,0)</f>
        <v>E-1288</v>
      </c>
    </row>
    <row r="12978" spans="1:9" x14ac:dyDescent="0.35">
      <c r="A12978" t="s">
        <v>1257</v>
      </c>
      <c r="B12978" t="s">
        <v>213</v>
      </c>
      <c r="C12978" t="s">
        <v>381</v>
      </c>
      <c r="D12978" t="s">
        <v>1280</v>
      </c>
      <c r="E12978" t="s">
        <v>29</v>
      </c>
      <c r="F12978">
        <v>2340</v>
      </c>
      <c r="G12978">
        <v>5042</v>
      </c>
      <c r="H12978">
        <v>2.1547008547008546</v>
      </c>
      <c r="I12978" t="str">
        <f>VLOOKUP($B12978&amp;$E12978,'Employee List'!$A:$E,5,0)</f>
        <v>E-1288</v>
      </c>
    </row>
    <row r="12979" spans="1:9" x14ac:dyDescent="0.35">
      <c r="A12979" t="s">
        <v>1257</v>
      </c>
      <c r="B12979" t="s">
        <v>213</v>
      </c>
      <c r="C12979" t="s">
        <v>381</v>
      </c>
      <c r="D12979" t="s">
        <v>1280</v>
      </c>
      <c r="E12979" t="s">
        <v>30</v>
      </c>
      <c r="F12979">
        <v>3031</v>
      </c>
      <c r="G12979">
        <v>1862</v>
      </c>
      <c r="H12979">
        <v>0.61431870669745958</v>
      </c>
      <c r="I12979" t="str">
        <f>VLOOKUP($B12979&amp;$E12979,'Employee List'!$A:$E,5,0)</f>
        <v>E-1288</v>
      </c>
    </row>
    <row r="12980" spans="1:9" x14ac:dyDescent="0.35">
      <c r="A12980" t="s">
        <v>1257</v>
      </c>
      <c r="B12980" t="s">
        <v>213</v>
      </c>
      <c r="C12980" t="s">
        <v>381</v>
      </c>
      <c r="D12980" t="s">
        <v>1280</v>
      </c>
      <c r="E12980" t="s">
        <v>31</v>
      </c>
      <c r="F12980">
        <v>2306</v>
      </c>
      <c r="G12980">
        <v>2589</v>
      </c>
      <c r="H12980">
        <v>1.1227233304423243</v>
      </c>
      <c r="I12980" t="str">
        <f>VLOOKUP($B12980&amp;$E12980,'Employee List'!$A:$E,5,0)</f>
        <v>E-1288</v>
      </c>
    </row>
    <row r="12981" spans="1:9" x14ac:dyDescent="0.35">
      <c r="A12981" t="s">
        <v>1257</v>
      </c>
      <c r="B12981" t="s">
        <v>213</v>
      </c>
      <c r="C12981" t="s">
        <v>381</v>
      </c>
      <c r="D12981" t="s">
        <v>1262</v>
      </c>
      <c r="E12981" t="s">
        <v>29</v>
      </c>
      <c r="F12981">
        <v>22969</v>
      </c>
      <c r="G12981">
        <v>30986</v>
      </c>
      <c r="H12981">
        <v>1.3490356567547563</v>
      </c>
      <c r="I12981" t="str">
        <f>VLOOKUP($B12981&amp;$E12981,'Employee List'!$A:$E,5,0)</f>
        <v>E-1288</v>
      </c>
    </row>
    <row r="12982" spans="1:9" x14ac:dyDescent="0.35">
      <c r="A12982" t="s">
        <v>1257</v>
      </c>
      <c r="B12982" t="s">
        <v>213</v>
      </c>
      <c r="C12982" t="s">
        <v>381</v>
      </c>
      <c r="D12982" t="s">
        <v>1262</v>
      </c>
      <c r="E12982" t="s">
        <v>30</v>
      </c>
      <c r="F12982">
        <v>24023</v>
      </c>
      <c r="G12982">
        <v>29976</v>
      </c>
      <c r="H12982">
        <v>1.2478041876534987</v>
      </c>
      <c r="I12982" t="str">
        <f>VLOOKUP($B12982&amp;$E12982,'Employee List'!$A:$E,5,0)</f>
        <v>E-1288</v>
      </c>
    </row>
    <row r="12983" spans="1:9" x14ac:dyDescent="0.35">
      <c r="A12983" t="s">
        <v>1257</v>
      </c>
      <c r="B12983" t="s">
        <v>213</v>
      </c>
      <c r="C12983" t="s">
        <v>381</v>
      </c>
      <c r="D12983" t="s">
        <v>1262</v>
      </c>
      <c r="E12983" t="s">
        <v>31</v>
      </c>
      <c r="F12983">
        <v>25383</v>
      </c>
      <c r="G12983">
        <v>26724</v>
      </c>
      <c r="H12983">
        <v>1.0528306346767522</v>
      </c>
      <c r="I12983" t="str">
        <f>VLOOKUP($B12983&amp;$E12983,'Employee List'!$A:$E,5,0)</f>
        <v>E-1288</v>
      </c>
    </row>
    <row r="12984" spans="1:9" x14ac:dyDescent="0.35">
      <c r="A12984" t="s">
        <v>1257</v>
      </c>
      <c r="B12984" t="s">
        <v>213</v>
      </c>
      <c r="C12984" t="s">
        <v>381</v>
      </c>
      <c r="D12984" t="s">
        <v>1282</v>
      </c>
      <c r="E12984" t="s">
        <v>29</v>
      </c>
      <c r="F12984">
        <v>4483</v>
      </c>
      <c r="G12984">
        <v>3269</v>
      </c>
      <c r="H12984">
        <v>0.72919919696631719</v>
      </c>
      <c r="I12984" t="str">
        <f>VLOOKUP($B12984&amp;$E12984,'Employee List'!$A:$E,5,0)</f>
        <v>E-1288</v>
      </c>
    </row>
    <row r="12985" spans="1:9" x14ac:dyDescent="0.35">
      <c r="A12985" t="s">
        <v>1257</v>
      </c>
      <c r="B12985" t="s">
        <v>213</v>
      </c>
      <c r="C12985" t="s">
        <v>381</v>
      </c>
      <c r="D12985" t="s">
        <v>1282</v>
      </c>
      <c r="E12985" t="s">
        <v>30</v>
      </c>
      <c r="F12985">
        <v>1069</v>
      </c>
      <c r="G12985">
        <v>4264</v>
      </c>
      <c r="H12985">
        <v>3.9887745556594947</v>
      </c>
      <c r="I12985" t="str">
        <f>VLOOKUP($B12985&amp;$E12985,'Employee List'!$A:$E,5,0)</f>
        <v>E-1288</v>
      </c>
    </row>
    <row r="12986" spans="1:9" x14ac:dyDescent="0.35">
      <c r="A12986" t="s">
        <v>1257</v>
      </c>
      <c r="B12986" t="s">
        <v>213</v>
      </c>
      <c r="C12986" t="s">
        <v>381</v>
      </c>
      <c r="D12986" t="s">
        <v>1281</v>
      </c>
      <c r="E12986" t="s">
        <v>29</v>
      </c>
      <c r="F12986">
        <v>5898</v>
      </c>
      <c r="G12986">
        <v>7108</v>
      </c>
      <c r="H12986">
        <v>1.2051542895896914</v>
      </c>
      <c r="I12986" t="str">
        <f>VLOOKUP($B12986&amp;$E12986,'Employee List'!$A:$E,5,0)</f>
        <v>E-1288</v>
      </c>
    </row>
    <row r="12987" spans="1:9" x14ac:dyDescent="0.35">
      <c r="A12987" t="s">
        <v>1257</v>
      </c>
      <c r="B12987" t="s">
        <v>213</v>
      </c>
      <c r="C12987" t="s">
        <v>381</v>
      </c>
      <c r="D12987" t="s">
        <v>1281</v>
      </c>
      <c r="E12987" t="s">
        <v>30</v>
      </c>
      <c r="F12987">
        <v>5615</v>
      </c>
      <c r="G12987">
        <v>6303</v>
      </c>
      <c r="H12987">
        <v>1.1225289403383794</v>
      </c>
      <c r="I12987" t="str">
        <f>VLOOKUP($B12987&amp;$E12987,'Employee List'!$A:$E,5,0)</f>
        <v>E-1288</v>
      </c>
    </row>
    <row r="12988" spans="1:9" x14ac:dyDescent="0.35">
      <c r="A12988" t="s">
        <v>1257</v>
      </c>
      <c r="B12988" t="s">
        <v>213</v>
      </c>
      <c r="C12988" t="s">
        <v>381</v>
      </c>
      <c r="D12988" t="s">
        <v>1281</v>
      </c>
      <c r="E12988" t="s">
        <v>31</v>
      </c>
      <c r="F12988">
        <v>4551</v>
      </c>
      <c r="G12988">
        <v>11565</v>
      </c>
      <c r="H12988">
        <v>2.5411997363216874</v>
      </c>
      <c r="I12988" t="str">
        <f>VLOOKUP($B12988&amp;$E12988,'Employee List'!$A:$E,5,0)</f>
        <v>E-1288</v>
      </c>
    </row>
    <row r="12989" spans="1:9" x14ac:dyDescent="0.35">
      <c r="A12989" t="s">
        <v>1257</v>
      </c>
      <c r="B12989" t="s">
        <v>214</v>
      </c>
      <c r="C12989" t="s">
        <v>381</v>
      </c>
      <c r="D12989" t="s">
        <v>1274</v>
      </c>
      <c r="E12989" t="s">
        <v>29</v>
      </c>
      <c r="F12989">
        <v>25036</v>
      </c>
      <c r="G12989">
        <v>23723</v>
      </c>
      <c r="H12989">
        <v>0.94755552005112642</v>
      </c>
      <c r="I12989" t="str">
        <f>VLOOKUP($B12989&amp;$E12989,'Employee List'!$A:$E,5,0)</f>
        <v>E-1289</v>
      </c>
    </row>
    <row r="12990" spans="1:9" x14ac:dyDescent="0.35">
      <c r="A12990" t="s">
        <v>1257</v>
      </c>
      <c r="B12990" t="s">
        <v>214</v>
      </c>
      <c r="C12990" t="s">
        <v>381</v>
      </c>
      <c r="D12990" t="s">
        <v>1274</v>
      </c>
      <c r="E12990" t="s">
        <v>30</v>
      </c>
      <c r="F12990">
        <v>28552</v>
      </c>
      <c r="G12990">
        <v>20689</v>
      </c>
      <c r="H12990">
        <v>0.72460773325861583</v>
      </c>
      <c r="I12990" t="str">
        <f>VLOOKUP($B12990&amp;$E12990,'Employee List'!$A:$E,5,0)</f>
        <v>E-1289</v>
      </c>
    </row>
    <row r="12991" spans="1:9" x14ac:dyDescent="0.35">
      <c r="A12991" t="s">
        <v>1257</v>
      </c>
      <c r="B12991" t="s">
        <v>214</v>
      </c>
      <c r="C12991" t="s">
        <v>381</v>
      </c>
      <c r="D12991" t="s">
        <v>1274</v>
      </c>
      <c r="E12991" t="s">
        <v>31</v>
      </c>
      <c r="F12991">
        <v>26120</v>
      </c>
      <c r="G12991">
        <v>13155</v>
      </c>
      <c r="H12991">
        <v>0.50363705972434913</v>
      </c>
      <c r="I12991" t="str">
        <f>VLOOKUP($B12991&amp;$E12991,'Employee List'!$A:$E,5,0)</f>
        <v>E-1289</v>
      </c>
    </row>
    <row r="12992" spans="1:9" x14ac:dyDescent="0.35">
      <c r="A12992" t="s">
        <v>1257</v>
      </c>
      <c r="B12992" t="s">
        <v>214</v>
      </c>
      <c r="C12992" t="s">
        <v>381</v>
      </c>
      <c r="D12992" t="s">
        <v>1263</v>
      </c>
      <c r="E12992" t="s">
        <v>29</v>
      </c>
      <c r="F12992">
        <v>1498</v>
      </c>
      <c r="G12992">
        <v>3149</v>
      </c>
      <c r="H12992">
        <v>2.102136181575434</v>
      </c>
      <c r="I12992" t="str">
        <f>VLOOKUP($B12992&amp;$E12992,'Employee List'!$A:$E,5,0)</f>
        <v>E-1289</v>
      </c>
    </row>
    <row r="12993" spans="1:9" x14ac:dyDescent="0.35">
      <c r="A12993" t="s">
        <v>1257</v>
      </c>
      <c r="B12993" t="s">
        <v>214</v>
      </c>
      <c r="C12993" t="s">
        <v>381</v>
      </c>
      <c r="D12993" t="s">
        <v>1263</v>
      </c>
      <c r="E12993" t="s">
        <v>30</v>
      </c>
      <c r="F12993">
        <v>4861</v>
      </c>
      <c r="G12993">
        <v>1769</v>
      </c>
      <c r="H12993">
        <v>0.3639168895289035</v>
      </c>
      <c r="I12993" t="str">
        <f>VLOOKUP($B12993&amp;$E12993,'Employee List'!$A:$E,5,0)</f>
        <v>E-1289</v>
      </c>
    </row>
    <row r="12994" spans="1:9" x14ac:dyDescent="0.35">
      <c r="A12994" t="s">
        <v>1257</v>
      </c>
      <c r="B12994" t="s">
        <v>214</v>
      </c>
      <c r="C12994" t="s">
        <v>381</v>
      </c>
      <c r="D12994" t="s">
        <v>1263</v>
      </c>
      <c r="E12994" t="s">
        <v>31</v>
      </c>
      <c r="F12994">
        <v>3136</v>
      </c>
      <c r="G12994">
        <v>1828</v>
      </c>
      <c r="H12994">
        <v>0.58290816326530615</v>
      </c>
      <c r="I12994" t="str">
        <f>VLOOKUP($B12994&amp;$E12994,'Employee List'!$A:$E,5,0)</f>
        <v>E-1289</v>
      </c>
    </row>
    <row r="12995" spans="1:9" x14ac:dyDescent="0.35">
      <c r="A12995" t="s">
        <v>1257</v>
      </c>
      <c r="B12995" t="s">
        <v>214</v>
      </c>
      <c r="C12995" t="s">
        <v>381</v>
      </c>
      <c r="D12995" t="s">
        <v>1264</v>
      </c>
      <c r="E12995" t="s">
        <v>29</v>
      </c>
      <c r="F12995">
        <v>1329</v>
      </c>
      <c r="G12995">
        <v>4110</v>
      </c>
      <c r="H12995">
        <v>3.0925507900677203</v>
      </c>
      <c r="I12995" t="str">
        <f>VLOOKUP($B12995&amp;$E12995,'Employee List'!$A:$E,5,0)</f>
        <v>E-1289</v>
      </c>
    </row>
    <row r="12996" spans="1:9" x14ac:dyDescent="0.35">
      <c r="A12996" t="s">
        <v>1257</v>
      </c>
      <c r="B12996" t="s">
        <v>214</v>
      </c>
      <c r="C12996" t="s">
        <v>381</v>
      </c>
      <c r="D12996" t="s">
        <v>1264</v>
      </c>
      <c r="E12996" t="s">
        <v>30</v>
      </c>
      <c r="F12996">
        <v>1565</v>
      </c>
      <c r="G12996">
        <v>3618</v>
      </c>
      <c r="H12996">
        <v>2.3118210862619808</v>
      </c>
      <c r="I12996" t="str">
        <f>VLOOKUP($B12996&amp;$E12996,'Employee List'!$A:$E,5,0)</f>
        <v>E-1289</v>
      </c>
    </row>
    <row r="12997" spans="1:9" x14ac:dyDescent="0.35">
      <c r="A12997" t="s">
        <v>1257</v>
      </c>
      <c r="B12997" t="s">
        <v>214</v>
      </c>
      <c r="C12997" t="s">
        <v>381</v>
      </c>
      <c r="D12997" t="s">
        <v>1264</v>
      </c>
      <c r="E12997" t="s">
        <v>31</v>
      </c>
      <c r="F12997">
        <v>3760</v>
      </c>
      <c r="G12997">
        <v>2322</v>
      </c>
      <c r="H12997">
        <v>0.61755319148936172</v>
      </c>
      <c r="I12997" t="str">
        <f>VLOOKUP($B12997&amp;$E12997,'Employee List'!$A:$E,5,0)</f>
        <v>E-1289</v>
      </c>
    </row>
    <row r="12998" spans="1:9" x14ac:dyDescent="0.35">
      <c r="A12998" t="s">
        <v>1257</v>
      </c>
      <c r="B12998" t="s">
        <v>214</v>
      </c>
      <c r="C12998" t="s">
        <v>381</v>
      </c>
      <c r="D12998" t="s">
        <v>1265</v>
      </c>
      <c r="E12998" t="s">
        <v>29</v>
      </c>
      <c r="F12998">
        <v>5772</v>
      </c>
      <c r="G12998">
        <v>6455</v>
      </c>
      <c r="H12998">
        <v>1.1183298683298684</v>
      </c>
      <c r="I12998" t="str">
        <f>VLOOKUP($B12998&amp;$E12998,'Employee List'!$A:$E,5,0)</f>
        <v>E-1289</v>
      </c>
    </row>
    <row r="12999" spans="1:9" x14ac:dyDescent="0.35">
      <c r="A12999" t="s">
        <v>1257</v>
      </c>
      <c r="B12999" t="s">
        <v>214</v>
      </c>
      <c r="C12999" t="s">
        <v>381</v>
      </c>
      <c r="D12999" t="s">
        <v>1265</v>
      </c>
      <c r="E12999" t="s">
        <v>30</v>
      </c>
      <c r="F12999">
        <v>5466</v>
      </c>
      <c r="G12999">
        <v>15449</v>
      </c>
      <c r="H12999">
        <v>2.8263812660080498</v>
      </c>
      <c r="I12999" t="str">
        <f>VLOOKUP($B12999&amp;$E12999,'Employee List'!$A:$E,5,0)</f>
        <v>E-1289</v>
      </c>
    </row>
    <row r="13000" spans="1:9" x14ac:dyDescent="0.35">
      <c r="A13000" t="s">
        <v>1257</v>
      </c>
      <c r="B13000" t="s">
        <v>214</v>
      </c>
      <c r="C13000" t="s">
        <v>381</v>
      </c>
      <c r="D13000" t="s">
        <v>1265</v>
      </c>
      <c r="E13000" t="s">
        <v>31</v>
      </c>
      <c r="F13000">
        <v>8062</v>
      </c>
      <c r="G13000">
        <v>7654</v>
      </c>
      <c r="H13000">
        <v>0.94939221036963528</v>
      </c>
      <c r="I13000" t="str">
        <f>VLOOKUP($B13000&amp;$E13000,'Employee List'!$A:$E,5,0)</f>
        <v>E-1289</v>
      </c>
    </row>
    <row r="13001" spans="1:9" x14ac:dyDescent="0.35">
      <c r="A13001" t="s">
        <v>1257</v>
      </c>
      <c r="B13001" t="s">
        <v>214</v>
      </c>
      <c r="C13001" t="s">
        <v>381</v>
      </c>
      <c r="D13001" t="s">
        <v>1260</v>
      </c>
      <c r="E13001" t="s">
        <v>29</v>
      </c>
      <c r="F13001">
        <v>102061</v>
      </c>
      <c r="G13001">
        <v>87393</v>
      </c>
      <c r="H13001">
        <v>0.85628202741497728</v>
      </c>
      <c r="I13001" t="str">
        <f>VLOOKUP($B13001&amp;$E13001,'Employee List'!$A:$E,5,0)</f>
        <v>E-1289</v>
      </c>
    </row>
    <row r="13002" spans="1:9" x14ac:dyDescent="0.35">
      <c r="A13002" t="s">
        <v>1257</v>
      </c>
      <c r="B13002" t="s">
        <v>214</v>
      </c>
      <c r="C13002" t="s">
        <v>381</v>
      </c>
      <c r="D13002" t="s">
        <v>1260</v>
      </c>
      <c r="E13002" t="s">
        <v>30</v>
      </c>
      <c r="F13002">
        <v>101559</v>
      </c>
      <c r="G13002">
        <v>213323</v>
      </c>
      <c r="H13002">
        <v>2.1004834628147186</v>
      </c>
      <c r="I13002" t="str">
        <f>VLOOKUP($B13002&amp;$E13002,'Employee List'!$A:$E,5,0)</f>
        <v>E-1289</v>
      </c>
    </row>
    <row r="13003" spans="1:9" x14ac:dyDescent="0.35">
      <c r="A13003" t="s">
        <v>1257</v>
      </c>
      <c r="B13003" t="s">
        <v>214</v>
      </c>
      <c r="C13003" t="s">
        <v>381</v>
      </c>
      <c r="D13003" t="s">
        <v>1260</v>
      </c>
      <c r="E13003" t="s">
        <v>31</v>
      </c>
      <c r="F13003">
        <v>118738</v>
      </c>
      <c r="G13003">
        <v>282118</v>
      </c>
      <c r="H13003">
        <v>2.3759706243999394</v>
      </c>
      <c r="I13003" t="str">
        <f>VLOOKUP($B13003&amp;$E13003,'Employee List'!$A:$E,5,0)</f>
        <v>E-1289</v>
      </c>
    </row>
    <row r="13004" spans="1:9" x14ac:dyDescent="0.35">
      <c r="A13004" t="s">
        <v>1257</v>
      </c>
      <c r="B13004" t="s">
        <v>214</v>
      </c>
      <c r="C13004" t="s">
        <v>381</v>
      </c>
      <c r="D13004" t="s">
        <v>1261</v>
      </c>
      <c r="E13004" t="s">
        <v>29</v>
      </c>
      <c r="F13004">
        <v>48377</v>
      </c>
      <c r="G13004">
        <v>49553</v>
      </c>
      <c r="H13004">
        <v>1.024309072493127</v>
      </c>
      <c r="I13004" t="str">
        <f>VLOOKUP($B13004&amp;$E13004,'Employee List'!$A:$E,5,0)</f>
        <v>E-1289</v>
      </c>
    </row>
    <row r="13005" spans="1:9" x14ac:dyDescent="0.35">
      <c r="A13005" t="s">
        <v>1257</v>
      </c>
      <c r="B13005" t="s">
        <v>214</v>
      </c>
      <c r="C13005" t="s">
        <v>381</v>
      </c>
      <c r="D13005" t="s">
        <v>1261</v>
      </c>
      <c r="E13005" t="s">
        <v>30</v>
      </c>
      <c r="F13005">
        <v>48584</v>
      </c>
      <c r="G13005">
        <v>44724</v>
      </c>
      <c r="H13005">
        <v>0.92054997530051041</v>
      </c>
      <c r="I13005" t="str">
        <f>VLOOKUP($B13005&amp;$E13005,'Employee List'!$A:$E,5,0)</f>
        <v>E-1289</v>
      </c>
    </row>
    <row r="13006" spans="1:9" x14ac:dyDescent="0.35">
      <c r="A13006" t="s">
        <v>1257</v>
      </c>
      <c r="B13006" t="s">
        <v>214</v>
      </c>
      <c r="C13006" t="s">
        <v>381</v>
      </c>
      <c r="D13006" t="s">
        <v>1261</v>
      </c>
      <c r="E13006" t="s">
        <v>31</v>
      </c>
      <c r="F13006">
        <v>50665</v>
      </c>
      <c r="G13006">
        <v>54338</v>
      </c>
      <c r="H13006">
        <v>1.0724958057830849</v>
      </c>
      <c r="I13006" t="str">
        <f>VLOOKUP($B13006&amp;$E13006,'Employee List'!$A:$E,5,0)</f>
        <v>E-1289</v>
      </c>
    </row>
    <row r="13007" spans="1:9" x14ac:dyDescent="0.35">
      <c r="A13007" t="s">
        <v>1257</v>
      </c>
      <c r="B13007" t="s">
        <v>214</v>
      </c>
      <c r="C13007" t="s">
        <v>381</v>
      </c>
      <c r="D13007" t="s">
        <v>1266</v>
      </c>
      <c r="E13007" t="s">
        <v>29</v>
      </c>
      <c r="F13007">
        <v>77926</v>
      </c>
      <c r="G13007">
        <v>62840</v>
      </c>
      <c r="H13007">
        <v>0.80640607756076277</v>
      </c>
      <c r="I13007" t="str">
        <f>VLOOKUP($B13007&amp;$E13007,'Employee List'!$A:$E,5,0)</f>
        <v>E-1289</v>
      </c>
    </row>
    <row r="13008" spans="1:9" x14ac:dyDescent="0.35">
      <c r="A13008" t="s">
        <v>1257</v>
      </c>
      <c r="B13008" t="s">
        <v>214</v>
      </c>
      <c r="C13008" t="s">
        <v>381</v>
      </c>
      <c r="D13008" t="s">
        <v>1266</v>
      </c>
      <c r="E13008" t="s">
        <v>30</v>
      </c>
      <c r="F13008">
        <v>82005</v>
      </c>
      <c r="G13008">
        <v>77168</v>
      </c>
      <c r="H13008">
        <v>0.94101579172001704</v>
      </c>
      <c r="I13008" t="str">
        <f>VLOOKUP($B13008&amp;$E13008,'Employee List'!$A:$E,5,0)</f>
        <v>E-1289</v>
      </c>
    </row>
    <row r="13009" spans="1:9" x14ac:dyDescent="0.35">
      <c r="A13009" t="s">
        <v>1257</v>
      </c>
      <c r="B13009" t="s">
        <v>214</v>
      </c>
      <c r="C13009" t="s">
        <v>381</v>
      </c>
      <c r="D13009" t="s">
        <v>1266</v>
      </c>
      <c r="E13009" t="s">
        <v>31</v>
      </c>
      <c r="F13009">
        <v>83268</v>
      </c>
      <c r="G13009">
        <v>60367</v>
      </c>
      <c r="H13009">
        <v>0.72497237834462214</v>
      </c>
      <c r="I13009" t="str">
        <f>VLOOKUP($B13009&amp;$E13009,'Employee List'!$A:$E,5,0)</f>
        <v>E-1289</v>
      </c>
    </row>
    <row r="13010" spans="1:9" x14ac:dyDescent="0.35">
      <c r="A13010" t="s">
        <v>1257</v>
      </c>
      <c r="B13010" t="s">
        <v>214</v>
      </c>
      <c r="C13010" t="s">
        <v>381</v>
      </c>
      <c r="D13010" t="s">
        <v>1267</v>
      </c>
      <c r="E13010" t="s">
        <v>29</v>
      </c>
      <c r="F13010">
        <v>50596</v>
      </c>
      <c r="G13010">
        <v>32051</v>
      </c>
      <c r="H13010">
        <v>0.63346904893667488</v>
      </c>
      <c r="I13010" t="str">
        <f>VLOOKUP($B13010&amp;$E13010,'Employee List'!$A:$E,5,0)</f>
        <v>E-1289</v>
      </c>
    </row>
    <row r="13011" spans="1:9" x14ac:dyDescent="0.35">
      <c r="A13011" t="s">
        <v>1257</v>
      </c>
      <c r="B13011" t="s">
        <v>214</v>
      </c>
      <c r="C13011" t="s">
        <v>381</v>
      </c>
      <c r="D13011" t="s">
        <v>1267</v>
      </c>
      <c r="E13011" t="s">
        <v>30</v>
      </c>
      <c r="F13011">
        <v>48566</v>
      </c>
      <c r="G13011">
        <v>25701</v>
      </c>
      <c r="H13011">
        <v>0.52919738088374579</v>
      </c>
      <c r="I13011" t="str">
        <f>VLOOKUP($B13011&amp;$E13011,'Employee List'!$A:$E,5,0)</f>
        <v>E-1289</v>
      </c>
    </row>
    <row r="13012" spans="1:9" x14ac:dyDescent="0.35">
      <c r="A13012" t="s">
        <v>1257</v>
      </c>
      <c r="B13012" t="s">
        <v>214</v>
      </c>
      <c r="C13012" t="s">
        <v>381</v>
      </c>
      <c r="D13012" t="s">
        <v>1267</v>
      </c>
      <c r="E13012" t="s">
        <v>31</v>
      </c>
      <c r="F13012">
        <v>47966</v>
      </c>
      <c r="G13012">
        <v>31613</v>
      </c>
      <c r="H13012">
        <v>0.65907100863111368</v>
      </c>
      <c r="I13012" t="str">
        <f>VLOOKUP($B13012&amp;$E13012,'Employee List'!$A:$E,5,0)</f>
        <v>E-1289</v>
      </c>
    </row>
    <row r="13013" spans="1:9" x14ac:dyDescent="0.35">
      <c r="A13013" t="s">
        <v>1257</v>
      </c>
      <c r="B13013" t="s">
        <v>214</v>
      </c>
      <c r="C13013" t="s">
        <v>381</v>
      </c>
      <c r="D13013" t="s">
        <v>1268</v>
      </c>
      <c r="E13013" t="s">
        <v>29</v>
      </c>
      <c r="F13013">
        <v>13518</v>
      </c>
      <c r="G13013">
        <v>9313</v>
      </c>
      <c r="H13013">
        <v>0.68893327415298122</v>
      </c>
      <c r="I13013" t="str">
        <f>VLOOKUP($B13013&amp;$E13013,'Employee List'!$A:$E,5,0)</f>
        <v>E-1289</v>
      </c>
    </row>
    <row r="13014" spans="1:9" x14ac:dyDescent="0.35">
      <c r="A13014" t="s">
        <v>1257</v>
      </c>
      <c r="B13014" t="s">
        <v>214</v>
      </c>
      <c r="C13014" t="s">
        <v>381</v>
      </c>
      <c r="D13014" t="s">
        <v>1268</v>
      </c>
      <c r="E13014" t="s">
        <v>30</v>
      </c>
      <c r="F13014">
        <v>11894</v>
      </c>
      <c r="G13014">
        <v>3948</v>
      </c>
      <c r="H13014">
        <v>0.33193206658819574</v>
      </c>
      <c r="I13014" t="str">
        <f>VLOOKUP($B13014&amp;$E13014,'Employee List'!$A:$E,5,0)</f>
        <v>E-1289</v>
      </c>
    </row>
    <row r="13015" spans="1:9" x14ac:dyDescent="0.35">
      <c r="A13015" t="s">
        <v>1257</v>
      </c>
      <c r="B13015" t="s">
        <v>214</v>
      </c>
      <c r="C13015" t="s">
        <v>381</v>
      </c>
      <c r="D13015" t="s">
        <v>1268</v>
      </c>
      <c r="E13015" t="s">
        <v>31</v>
      </c>
      <c r="F13015">
        <v>13611</v>
      </c>
      <c r="G13015">
        <v>9439</v>
      </c>
      <c r="H13015">
        <v>0.69348321210785391</v>
      </c>
      <c r="I13015" t="str">
        <f>VLOOKUP($B13015&amp;$E13015,'Employee List'!$A:$E,5,0)</f>
        <v>E-1289</v>
      </c>
    </row>
    <row r="13016" spans="1:9" x14ac:dyDescent="0.35">
      <c r="A13016" t="s">
        <v>1257</v>
      </c>
      <c r="B13016" t="s">
        <v>214</v>
      </c>
      <c r="C13016" t="s">
        <v>381</v>
      </c>
      <c r="D13016" t="s">
        <v>1269</v>
      </c>
      <c r="E13016" t="s">
        <v>29</v>
      </c>
      <c r="F13016">
        <v>10961</v>
      </c>
      <c r="G13016">
        <v>95559</v>
      </c>
      <c r="H13016">
        <v>8.7180914150168789</v>
      </c>
      <c r="I13016" t="str">
        <f>VLOOKUP($B13016&amp;$E13016,'Employee List'!$A:$E,5,0)</f>
        <v>E-1289</v>
      </c>
    </row>
    <row r="13017" spans="1:9" x14ac:dyDescent="0.35">
      <c r="A13017" t="s">
        <v>1257</v>
      </c>
      <c r="B13017" t="s">
        <v>214</v>
      </c>
      <c r="C13017" t="s">
        <v>381</v>
      </c>
      <c r="D13017" t="s">
        <v>1269</v>
      </c>
      <c r="E13017" t="s">
        <v>30</v>
      </c>
      <c r="F13017">
        <v>9293</v>
      </c>
      <c r="G13017">
        <v>114677</v>
      </c>
      <c r="H13017">
        <v>12.340148498870118</v>
      </c>
      <c r="I13017" t="str">
        <f>VLOOKUP($B13017&amp;$E13017,'Employee List'!$A:$E,5,0)</f>
        <v>E-1289</v>
      </c>
    </row>
    <row r="13018" spans="1:9" x14ac:dyDescent="0.35">
      <c r="A13018" t="s">
        <v>1257</v>
      </c>
      <c r="B13018" t="s">
        <v>214</v>
      </c>
      <c r="C13018" t="s">
        <v>381</v>
      </c>
      <c r="D13018" t="s">
        <v>1269</v>
      </c>
      <c r="E13018" t="s">
        <v>31</v>
      </c>
      <c r="F13018">
        <v>7957</v>
      </c>
      <c r="G13018">
        <v>78833</v>
      </c>
      <c r="H13018">
        <v>9.9073771521930372</v>
      </c>
      <c r="I13018" t="str">
        <f>VLOOKUP($B13018&amp;$E13018,'Employee List'!$A:$E,5,0)</f>
        <v>E-1289</v>
      </c>
    </row>
    <row r="13019" spans="1:9" x14ac:dyDescent="0.35">
      <c r="A13019" t="s">
        <v>1257</v>
      </c>
      <c r="B13019" t="s">
        <v>214</v>
      </c>
      <c r="C13019" t="s">
        <v>381</v>
      </c>
      <c r="D13019" t="s">
        <v>1270</v>
      </c>
      <c r="E13019" t="s">
        <v>29</v>
      </c>
      <c r="F13019">
        <v>8417</v>
      </c>
      <c r="G13019">
        <v>2654</v>
      </c>
      <c r="H13019">
        <v>0.31531424498039684</v>
      </c>
      <c r="I13019" t="str">
        <f>VLOOKUP($B13019&amp;$E13019,'Employee List'!$A:$E,5,0)</f>
        <v>E-1289</v>
      </c>
    </row>
    <row r="13020" spans="1:9" x14ac:dyDescent="0.35">
      <c r="A13020" t="s">
        <v>1257</v>
      </c>
      <c r="B13020" t="s">
        <v>214</v>
      </c>
      <c r="C13020" t="s">
        <v>381</v>
      </c>
      <c r="D13020" t="s">
        <v>1270</v>
      </c>
      <c r="E13020" t="s">
        <v>30</v>
      </c>
      <c r="F13020">
        <v>6354</v>
      </c>
      <c r="G13020">
        <v>2974</v>
      </c>
      <c r="H13020">
        <v>0.4680516210261253</v>
      </c>
      <c r="I13020" t="str">
        <f>VLOOKUP($B13020&amp;$E13020,'Employee List'!$A:$E,5,0)</f>
        <v>E-1289</v>
      </c>
    </row>
    <row r="13021" spans="1:9" x14ac:dyDescent="0.35">
      <c r="A13021" t="s">
        <v>1257</v>
      </c>
      <c r="B13021" t="s">
        <v>214</v>
      </c>
      <c r="C13021" t="s">
        <v>381</v>
      </c>
      <c r="D13021" t="s">
        <v>1270</v>
      </c>
      <c r="E13021" t="s">
        <v>31</v>
      </c>
      <c r="F13021">
        <v>6448</v>
      </c>
      <c r="G13021">
        <v>4917</v>
      </c>
      <c r="H13021">
        <v>0.76256203473945405</v>
      </c>
      <c r="I13021" t="str">
        <f>VLOOKUP($B13021&amp;$E13021,'Employee List'!$A:$E,5,0)</f>
        <v>E-1289</v>
      </c>
    </row>
    <row r="13022" spans="1:9" x14ac:dyDescent="0.35">
      <c r="A13022" t="s">
        <v>1257</v>
      </c>
      <c r="B13022" t="s">
        <v>214</v>
      </c>
      <c r="C13022" t="s">
        <v>381</v>
      </c>
      <c r="D13022" t="s">
        <v>1271</v>
      </c>
      <c r="E13022" t="s">
        <v>29</v>
      </c>
      <c r="F13022">
        <v>13934</v>
      </c>
      <c r="G13022">
        <v>10614</v>
      </c>
      <c r="H13022">
        <v>0.76173388833070188</v>
      </c>
      <c r="I13022" t="str">
        <f>VLOOKUP($B13022&amp;$E13022,'Employee List'!$A:$E,5,0)</f>
        <v>E-1289</v>
      </c>
    </row>
    <row r="13023" spans="1:9" x14ac:dyDescent="0.35">
      <c r="A13023" t="s">
        <v>1257</v>
      </c>
      <c r="B13023" t="s">
        <v>214</v>
      </c>
      <c r="C13023" t="s">
        <v>381</v>
      </c>
      <c r="D13023" t="s">
        <v>1271</v>
      </c>
      <c r="E13023" t="s">
        <v>30</v>
      </c>
      <c r="F13023">
        <v>15151</v>
      </c>
      <c r="G13023">
        <v>15780</v>
      </c>
      <c r="H13023">
        <v>1.0415154115239917</v>
      </c>
      <c r="I13023" t="str">
        <f>VLOOKUP($B13023&amp;$E13023,'Employee List'!$A:$E,5,0)</f>
        <v>E-1289</v>
      </c>
    </row>
    <row r="13024" spans="1:9" x14ac:dyDescent="0.35">
      <c r="A13024" t="s">
        <v>1257</v>
      </c>
      <c r="B13024" t="s">
        <v>214</v>
      </c>
      <c r="C13024" t="s">
        <v>381</v>
      </c>
      <c r="D13024" t="s">
        <v>1271</v>
      </c>
      <c r="E13024" t="s">
        <v>31</v>
      </c>
      <c r="F13024">
        <v>15260</v>
      </c>
      <c r="G13024">
        <v>6245</v>
      </c>
      <c r="H13024">
        <v>0.40923984272608127</v>
      </c>
      <c r="I13024" t="str">
        <f>VLOOKUP($B13024&amp;$E13024,'Employee List'!$A:$E,5,0)</f>
        <v>E-1289</v>
      </c>
    </row>
    <row r="13025" spans="1:9" x14ac:dyDescent="0.35">
      <c r="A13025" t="s">
        <v>1257</v>
      </c>
      <c r="B13025" t="s">
        <v>214</v>
      </c>
      <c r="C13025" t="s">
        <v>381</v>
      </c>
      <c r="D13025" t="s">
        <v>1258</v>
      </c>
      <c r="E13025" t="s">
        <v>29</v>
      </c>
      <c r="F13025">
        <v>281633</v>
      </c>
      <c r="G13025">
        <v>329628</v>
      </c>
      <c r="H13025">
        <v>1.1704168190517446</v>
      </c>
      <c r="I13025" t="str">
        <f>VLOOKUP($B13025&amp;$E13025,'Employee List'!$A:$E,5,0)</f>
        <v>E-1289</v>
      </c>
    </row>
    <row r="13026" spans="1:9" x14ac:dyDescent="0.35">
      <c r="A13026" t="s">
        <v>1257</v>
      </c>
      <c r="B13026" t="s">
        <v>214</v>
      </c>
      <c r="C13026" t="s">
        <v>381</v>
      </c>
      <c r="D13026" t="s">
        <v>1258</v>
      </c>
      <c r="E13026" t="s">
        <v>30</v>
      </c>
      <c r="F13026">
        <v>274915</v>
      </c>
      <c r="G13026">
        <v>253653</v>
      </c>
      <c r="H13026">
        <v>0.9226597311896404</v>
      </c>
      <c r="I13026" t="str">
        <f>VLOOKUP($B13026&amp;$E13026,'Employee List'!$A:$E,5,0)</f>
        <v>E-1289</v>
      </c>
    </row>
    <row r="13027" spans="1:9" x14ac:dyDescent="0.35">
      <c r="A13027" t="s">
        <v>1257</v>
      </c>
      <c r="B13027" t="s">
        <v>214</v>
      </c>
      <c r="C13027" t="s">
        <v>381</v>
      </c>
      <c r="D13027" t="s">
        <v>1258</v>
      </c>
      <c r="E13027" t="s">
        <v>31</v>
      </c>
      <c r="F13027">
        <v>265050</v>
      </c>
      <c r="G13027">
        <v>205629</v>
      </c>
      <c r="H13027">
        <v>0.77581211092246749</v>
      </c>
      <c r="I13027" t="str">
        <f>VLOOKUP($B13027&amp;$E13027,'Employee List'!$A:$E,5,0)</f>
        <v>E-1289</v>
      </c>
    </row>
    <row r="13028" spans="1:9" x14ac:dyDescent="0.35">
      <c r="A13028" t="s">
        <v>1257</v>
      </c>
      <c r="B13028" t="s">
        <v>214</v>
      </c>
      <c r="C13028" t="s">
        <v>381</v>
      </c>
      <c r="D13028" t="s">
        <v>1272</v>
      </c>
      <c r="E13028" t="s">
        <v>29</v>
      </c>
      <c r="F13028">
        <v>19488</v>
      </c>
      <c r="G13028">
        <v>17003</v>
      </c>
      <c r="H13028">
        <v>0.87248563218390807</v>
      </c>
      <c r="I13028" t="str">
        <f>VLOOKUP($B13028&amp;$E13028,'Employee List'!$A:$E,5,0)</f>
        <v>E-1289</v>
      </c>
    </row>
    <row r="13029" spans="1:9" x14ac:dyDescent="0.35">
      <c r="A13029" t="s">
        <v>1257</v>
      </c>
      <c r="B13029" t="s">
        <v>214</v>
      </c>
      <c r="C13029" t="s">
        <v>381</v>
      </c>
      <c r="D13029" t="s">
        <v>1272</v>
      </c>
      <c r="E13029" t="s">
        <v>30</v>
      </c>
      <c r="F13029">
        <v>19909</v>
      </c>
      <c r="G13029">
        <v>17542</v>
      </c>
      <c r="H13029">
        <v>0.88110904616002816</v>
      </c>
      <c r="I13029" t="str">
        <f>VLOOKUP($B13029&amp;$E13029,'Employee List'!$A:$E,5,0)</f>
        <v>E-1289</v>
      </c>
    </row>
    <row r="13030" spans="1:9" x14ac:dyDescent="0.35">
      <c r="A13030" t="s">
        <v>1257</v>
      </c>
      <c r="B13030" t="s">
        <v>214</v>
      </c>
      <c r="C13030" t="s">
        <v>381</v>
      </c>
      <c r="D13030" t="s">
        <v>1272</v>
      </c>
      <c r="E13030" t="s">
        <v>31</v>
      </c>
      <c r="F13030">
        <v>22921</v>
      </c>
      <c r="G13030">
        <v>33811</v>
      </c>
      <c r="H13030">
        <v>1.4751101609877404</v>
      </c>
      <c r="I13030" t="str">
        <f>VLOOKUP($B13030&amp;$E13030,'Employee List'!$A:$E,5,0)</f>
        <v>E-1289</v>
      </c>
    </row>
    <row r="13031" spans="1:9" x14ac:dyDescent="0.35">
      <c r="A13031" t="s">
        <v>1257</v>
      </c>
      <c r="B13031" t="s">
        <v>214</v>
      </c>
      <c r="C13031" t="s">
        <v>381</v>
      </c>
      <c r="D13031" t="s">
        <v>1259</v>
      </c>
      <c r="E13031" t="s">
        <v>29</v>
      </c>
      <c r="F13031">
        <v>126990</v>
      </c>
      <c r="G13031">
        <v>114400</v>
      </c>
      <c r="H13031">
        <v>0.90085833530199233</v>
      </c>
      <c r="I13031" t="str">
        <f>VLOOKUP($B13031&amp;$E13031,'Employee List'!$A:$E,5,0)</f>
        <v>E-1289</v>
      </c>
    </row>
    <row r="13032" spans="1:9" x14ac:dyDescent="0.35">
      <c r="A13032" t="s">
        <v>1257</v>
      </c>
      <c r="B13032" t="s">
        <v>214</v>
      </c>
      <c r="C13032" t="s">
        <v>381</v>
      </c>
      <c r="D13032" t="s">
        <v>1259</v>
      </c>
      <c r="E13032" t="s">
        <v>30</v>
      </c>
      <c r="F13032">
        <v>128660</v>
      </c>
      <c r="G13032">
        <v>109265</v>
      </c>
      <c r="H13032">
        <v>0.84925384734960363</v>
      </c>
      <c r="I13032" t="str">
        <f>VLOOKUP($B13032&amp;$E13032,'Employee List'!$A:$E,5,0)</f>
        <v>E-1289</v>
      </c>
    </row>
    <row r="13033" spans="1:9" x14ac:dyDescent="0.35">
      <c r="A13033" t="s">
        <v>1257</v>
      </c>
      <c r="B13033" t="s">
        <v>214</v>
      </c>
      <c r="C13033" t="s">
        <v>381</v>
      </c>
      <c r="D13033" t="s">
        <v>1259</v>
      </c>
      <c r="E13033" t="s">
        <v>31</v>
      </c>
      <c r="F13033">
        <v>132866</v>
      </c>
      <c r="G13033">
        <v>88583</v>
      </c>
      <c r="H13033">
        <v>0.66670931615311668</v>
      </c>
      <c r="I13033" t="str">
        <f>VLOOKUP($B13033&amp;$E13033,'Employee List'!$A:$E,5,0)</f>
        <v>E-1289</v>
      </c>
    </row>
    <row r="13034" spans="1:9" x14ac:dyDescent="0.35">
      <c r="A13034" t="s">
        <v>1257</v>
      </c>
      <c r="B13034" t="s">
        <v>214</v>
      </c>
      <c r="C13034" t="s">
        <v>381</v>
      </c>
      <c r="D13034" t="s">
        <v>1273</v>
      </c>
      <c r="E13034" t="s">
        <v>29</v>
      </c>
      <c r="F13034">
        <v>5965</v>
      </c>
      <c r="G13034">
        <v>4953</v>
      </c>
      <c r="H13034">
        <v>0.83034367141659682</v>
      </c>
      <c r="I13034" t="str">
        <f>VLOOKUP($B13034&amp;$E13034,'Employee List'!$A:$E,5,0)</f>
        <v>E-1289</v>
      </c>
    </row>
    <row r="13035" spans="1:9" x14ac:dyDescent="0.35">
      <c r="A13035" t="s">
        <v>1257</v>
      </c>
      <c r="B13035" t="s">
        <v>214</v>
      </c>
      <c r="C13035" t="s">
        <v>381</v>
      </c>
      <c r="D13035" t="s">
        <v>1273</v>
      </c>
      <c r="E13035" t="s">
        <v>30</v>
      </c>
      <c r="F13035">
        <v>5259</v>
      </c>
      <c r="G13035">
        <v>3956</v>
      </c>
      <c r="H13035">
        <v>0.75223426506940483</v>
      </c>
      <c r="I13035" t="str">
        <f>VLOOKUP($B13035&amp;$E13035,'Employee List'!$A:$E,5,0)</f>
        <v>E-1289</v>
      </c>
    </row>
    <row r="13036" spans="1:9" x14ac:dyDescent="0.35">
      <c r="A13036" t="s">
        <v>1257</v>
      </c>
      <c r="B13036" t="s">
        <v>214</v>
      </c>
      <c r="C13036" t="s">
        <v>381</v>
      </c>
      <c r="D13036" t="s">
        <v>1273</v>
      </c>
      <c r="E13036" t="s">
        <v>31</v>
      </c>
      <c r="F13036">
        <v>6504</v>
      </c>
      <c r="G13036">
        <v>7667</v>
      </c>
      <c r="H13036">
        <v>1.1788130381303814</v>
      </c>
      <c r="I13036" t="str">
        <f>VLOOKUP($B13036&amp;$E13036,'Employee List'!$A:$E,5,0)</f>
        <v>E-1289</v>
      </c>
    </row>
    <row r="13037" spans="1:9" x14ac:dyDescent="0.35">
      <c r="A13037" t="s">
        <v>1257</v>
      </c>
      <c r="B13037" t="s">
        <v>214</v>
      </c>
      <c r="C13037" t="s">
        <v>381</v>
      </c>
      <c r="D13037" t="s">
        <v>1275</v>
      </c>
      <c r="E13037" t="s">
        <v>29</v>
      </c>
      <c r="F13037">
        <v>1934</v>
      </c>
      <c r="G13037">
        <v>1314</v>
      </c>
      <c r="H13037">
        <v>0.67942088934850053</v>
      </c>
      <c r="I13037" t="str">
        <f>VLOOKUP($B13037&amp;$E13037,'Employee List'!$A:$E,5,0)</f>
        <v>E-1289</v>
      </c>
    </row>
    <row r="13038" spans="1:9" x14ac:dyDescent="0.35">
      <c r="A13038" t="s">
        <v>1257</v>
      </c>
      <c r="B13038" t="s">
        <v>214</v>
      </c>
      <c r="C13038" t="s">
        <v>381</v>
      </c>
      <c r="D13038" t="s">
        <v>1275</v>
      </c>
      <c r="E13038" t="s">
        <v>30</v>
      </c>
      <c r="F13038">
        <v>4074</v>
      </c>
      <c r="G13038">
        <v>2629</v>
      </c>
      <c r="H13038">
        <v>0.64531173294059896</v>
      </c>
      <c r="I13038" t="str">
        <f>VLOOKUP($B13038&amp;$E13038,'Employee List'!$A:$E,5,0)</f>
        <v>E-1289</v>
      </c>
    </row>
    <row r="13039" spans="1:9" x14ac:dyDescent="0.35">
      <c r="A13039" t="s">
        <v>1257</v>
      </c>
      <c r="B13039" t="s">
        <v>214</v>
      </c>
      <c r="C13039" t="s">
        <v>381</v>
      </c>
      <c r="D13039" t="s">
        <v>1275</v>
      </c>
      <c r="E13039" t="s">
        <v>31</v>
      </c>
      <c r="F13039">
        <v>4047</v>
      </c>
      <c r="G13039">
        <v>2342</v>
      </c>
      <c r="H13039">
        <v>0.57870027180627626</v>
      </c>
      <c r="I13039" t="str">
        <f>VLOOKUP($B13039&amp;$E13039,'Employee List'!$A:$E,5,0)</f>
        <v>E-1289</v>
      </c>
    </row>
    <row r="13040" spans="1:9" x14ac:dyDescent="0.35">
      <c r="A13040" t="s">
        <v>1257</v>
      </c>
      <c r="B13040" t="s">
        <v>214</v>
      </c>
      <c r="C13040" t="s">
        <v>381</v>
      </c>
      <c r="D13040" t="s">
        <v>1276</v>
      </c>
      <c r="E13040" t="s">
        <v>29</v>
      </c>
      <c r="F13040">
        <v>5875</v>
      </c>
      <c r="G13040">
        <v>3984</v>
      </c>
      <c r="H13040">
        <v>0.67812765957446808</v>
      </c>
      <c r="I13040" t="str">
        <f>VLOOKUP($B13040&amp;$E13040,'Employee List'!$A:$E,5,0)</f>
        <v>E-1289</v>
      </c>
    </row>
    <row r="13041" spans="1:9" x14ac:dyDescent="0.35">
      <c r="A13041" t="s">
        <v>1257</v>
      </c>
      <c r="B13041" t="s">
        <v>214</v>
      </c>
      <c r="C13041" t="s">
        <v>381</v>
      </c>
      <c r="D13041" t="s">
        <v>1276</v>
      </c>
      <c r="E13041" t="s">
        <v>30</v>
      </c>
      <c r="F13041">
        <v>4978</v>
      </c>
      <c r="G13041">
        <v>2365</v>
      </c>
      <c r="H13041">
        <v>0.47509039775010042</v>
      </c>
      <c r="I13041" t="str">
        <f>VLOOKUP($B13041&amp;$E13041,'Employee List'!$A:$E,5,0)</f>
        <v>E-1289</v>
      </c>
    </row>
    <row r="13042" spans="1:9" x14ac:dyDescent="0.35">
      <c r="A13042" t="s">
        <v>1257</v>
      </c>
      <c r="B13042" t="s">
        <v>214</v>
      </c>
      <c r="C13042" t="s">
        <v>381</v>
      </c>
      <c r="D13042" t="s">
        <v>1276</v>
      </c>
      <c r="E13042" t="s">
        <v>31</v>
      </c>
      <c r="F13042">
        <v>3328</v>
      </c>
      <c r="G13042">
        <v>2354</v>
      </c>
      <c r="H13042">
        <v>0.70733173076923073</v>
      </c>
      <c r="I13042" t="str">
        <f>VLOOKUP($B13042&amp;$E13042,'Employee List'!$A:$E,5,0)</f>
        <v>E-1289</v>
      </c>
    </row>
    <row r="13043" spans="1:9" x14ac:dyDescent="0.35">
      <c r="A13043" t="s">
        <v>1257</v>
      </c>
      <c r="B13043" t="s">
        <v>214</v>
      </c>
      <c r="C13043" t="s">
        <v>381</v>
      </c>
      <c r="D13043" t="s">
        <v>1277</v>
      </c>
      <c r="E13043" t="s">
        <v>29</v>
      </c>
      <c r="F13043">
        <v>8835</v>
      </c>
      <c r="G13043">
        <v>3417</v>
      </c>
      <c r="H13043">
        <v>0.38675721561969439</v>
      </c>
      <c r="I13043" t="str">
        <f>VLOOKUP($B13043&amp;$E13043,'Employee List'!$A:$E,5,0)</f>
        <v>E-1289</v>
      </c>
    </row>
    <row r="13044" spans="1:9" x14ac:dyDescent="0.35">
      <c r="A13044" t="s">
        <v>1257</v>
      </c>
      <c r="B13044" t="s">
        <v>214</v>
      </c>
      <c r="C13044" t="s">
        <v>381</v>
      </c>
      <c r="D13044" t="s">
        <v>1277</v>
      </c>
      <c r="E13044" t="s">
        <v>30</v>
      </c>
      <c r="F13044">
        <v>11051</v>
      </c>
      <c r="G13044">
        <v>6196</v>
      </c>
      <c r="H13044">
        <v>0.56067324224052117</v>
      </c>
      <c r="I13044" t="str">
        <f>VLOOKUP($B13044&amp;$E13044,'Employee List'!$A:$E,5,0)</f>
        <v>E-1289</v>
      </c>
    </row>
    <row r="13045" spans="1:9" x14ac:dyDescent="0.35">
      <c r="A13045" t="s">
        <v>1257</v>
      </c>
      <c r="B13045" t="s">
        <v>214</v>
      </c>
      <c r="C13045" t="s">
        <v>381</v>
      </c>
      <c r="D13045" t="s">
        <v>1277</v>
      </c>
      <c r="E13045" t="s">
        <v>31</v>
      </c>
      <c r="F13045">
        <v>8401</v>
      </c>
      <c r="G13045">
        <v>4460</v>
      </c>
      <c r="H13045">
        <v>0.53088917985954054</v>
      </c>
      <c r="I13045" t="str">
        <f>VLOOKUP($B13045&amp;$E13045,'Employee List'!$A:$E,5,0)</f>
        <v>E-1289</v>
      </c>
    </row>
    <row r="13046" spans="1:9" x14ac:dyDescent="0.35">
      <c r="A13046" t="s">
        <v>1257</v>
      </c>
      <c r="B13046" t="s">
        <v>214</v>
      </c>
      <c r="C13046" t="s">
        <v>381</v>
      </c>
      <c r="D13046" t="s">
        <v>1278</v>
      </c>
      <c r="E13046" t="s">
        <v>29</v>
      </c>
      <c r="F13046">
        <v>17795</v>
      </c>
      <c r="G13046">
        <v>12911</v>
      </c>
      <c r="H13046">
        <v>0.72554088227030067</v>
      </c>
      <c r="I13046" t="str">
        <f>VLOOKUP($B13046&amp;$E13046,'Employee List'!$A:$E,5,0)</f>
        <v>E-1289</v>
      </c>
    </row>
    <row r="13047" spans="1:9" x14ac:dyDescent="0.35">
      <c r="A13047" t="s">
        <v>1257</v>
      </c>
      <c r="B13047" t="s">
        <v>214</v>
      </c>
      <c r="C13047" t="s">
        <v>381</v>
      </c>
      <c r="D13047" t="s">
        <v>1278</v>
      </c>
      <c r="E13047" t="s">
        <v>30</v>
      </c>
      <c r="F13047">
        <v>16297</v>
      </c>
      <c r="G13047">
        <v>10123</v>
      </c>
      <c r="H13047">
        <v>0.62115726820887285</v>
      </c>
      <c r="I13047" t="str">
        <f>VLOOKUP($B13047&amp;$E13047,'Employee List'!$A:$E,5,0)</f>
        <v>E-1289</v>
      </c>
    </row>
    <row r="13048" spans="1:9" x14ac:dyDescent="0.35">
      <c r="A13048" t="s">
        <v>1257</v>
      </c>
      <c r="B13048" t="s">
        <v>214</v>
      </c>
      <c r="C13048" t="s">
        <v>381</v>
      </c>
      <c r="D13048" t="s">
        <v>1278</v>
      </c>
      <c r="E13048" t="s">
        <v>31</v>
      </c>
      <c r="F13048">
        <v>18666</v>
      </c>
      <c r="G13048">
        <v>12775</v>
      </c>
      <c r="H13048">
        <v>0.68439944283724419</v>
      </c>
      <c r="I13048" t="str">
        <f>VLOOKUP($B13048&amp;$E13048,'Employee List'!$A:$E,5,0)</f>
        <v>E-1289</v>
      </c>
    </row>
    <row r="13049" spans="1:9" x14ac:dyDescent="0.35">
      <c r="A13049" t="s">
        <v>1257</v>
      </c>
      <c r="B13049" t="s">
        <v>214</v>
      </c>
      <c r="C13049" t="s">
        <v>381</v>
      </c>
      <c r="D13049" t="s">
        <v>1279</v>
      </c>
      <c r="E13049" t="s">
        <v>29</v>
      </c>
      <c r="F13049">
        <v>2785</v>
      </c>
      <c r="G13049">
        <v>4529</v>
      </c>
      <c r="H13049">
        <v>1.6262118491921005</v>
      </c>
      <c r="I13049" t="str">
        <f>VLOOKUP($B13049&amp;$E13049,'Employee List'!$A:$E,5,0)</f>
        <v>E-1289</v>
      </c>
    </row>
    <row r="13050" spans="1:9" x14ac:dyDescent="0.35">
      <c r="A13050" t="s">
        <v>1257</v>
      </c>
      <c r="B13050" t="s">
        <v>214</v>
      </c>
      <c r="C13050" t="s">
        <v>381</v>
      </c>
      <c r="D13050" t="s">
        <v>1279</v>
      </c>
      <c r="E13050" t="s">
        <v>30</v>
      </c>
      <c r="F13050">
        <v>4016</v>
      </c>
      <c r="G13050">
        <v>5632</v>
      </c>
      <c r="H13050">
        <v>1.402390438247012</v>
      </c>
      <c r="I13050" t="str">
        <f>VLOOKUP($B13050&amp;$E13050,'Employee List'!$A:$E,5,0)</f>
        <v>E-1289</v>
      </c>
    </row>
    <row r="13051" spans="1:9" x14ac:dyDescent="0.35">
      <c r="A13051" t="s">
        <v>1257</v>
      </c>
      <c r="B13051" t="s">
        <v>214</v>
      </c>
      <c r="C13051" t="s">
        <v>381</v>
      </c>
      <c r="D13051" t="s">
        <v>1279</v>
      </c>
      <c r="E13051" t="s">
        <v>31</v>
      </c>
      <c r="F13051">
        <v>4883</v>
      </c>
      <c r="G13051">
        <v>1200</v>
      </c>
      <c r="H13051">
        <v>0.24575056317837396</v>
      </c>
      <c r="I13051" t="str">
        <f>VLOOKUP($B13051&amp;$E13051,'Employee List'!$A:$E,5,0)</f>
        <v>E-1289</v>
      </c>
    </row>
    <row r="13052" spans="1:9" x14ac:dyDescent="0.35">
      <c r="A13052" t="s">
        <v>1257</v>
      </c>
      <c r="B13052" t="s">
        <v>214</v>
      </c>
      <c r="C13052" t="s">
        <v>381</v>
      </c>
      <c r="D13052" t="s">
        <v>1280</v>
      </c>
      <c r="E13052" t="s">
        <v>29</v>
      </c>
      <c r="F13052">
        <v>1273</v>
      </c>
      <c r="G13052">
        <v>5612</v>
      </c>
      <c r="H13052">
        <v>4.408483896307934</v>
      </c>
      <c r="I13052" t="str">
        <f>VLOOKUP($B13052&amp;$E13052,'Employee List'!$A:$E,5,0)</f>
        <v>E-1289</v>
      </c>
    </row>
    <row r="13053" spans="1:9" x14ac:dyDescent="0.35">
      <c r="A13053" t="s">
        <v>1257</v>
      </c>
      <c r="B13053" t="s">
        <v>214</v>
      </c>
      <c r="C13053" t="s">
        <v>381</v>
      </c>
      <c r="D13053" t="s">
        <v>1280</v>
      </c>
      <c r="E13053" t="s">
        <v>30</v>
      </c>
      <c r="F13053">
        <v>1469</v>
      </c>
      <c r="G13053">
        <v>4999</v>
      </c>
      <c r="H13053">
        <v>3.4029952348536421</v>
      </c>
      <c r="I13053" t="str">
        <f>VLOOKUP($B13053&amp;$E13053,'Employee List'!$A:$E,5,0)</f>
        <v>E-1289</v>
      </c>
    </row>
    <row r="13054" spans="1:9" x14ac:dyDescent="0.35">
      <c r="A13054" t="s">
        <v>1257</v>
      </c>
      <c r="B13054" t="s">
        <v>214</v>
      </c>
      <c r="C13054" t="s">
        <v>381</v>
      </c>
      <c r="D13054" t="s">
        <v>1280</v>
      </c>
      <c r="E13054" t="s">
        <v>31</v>
      </c>
      <c r="F13054">
        <v>3049</v>
      </c>
      <c r="G13054">
        <v>2697</v>
      </c>
      <c r="H13054">
        <v>0.88455231223351916</v>
      </c>
      <c r="I13054" t="str">
        <f>VLOOKUP($B13054&amp;$E13054,'Employee List'!$A:$E,5,0)</f>
        <v>E-1289</v>
      </c>
    </row>
    <row r="13055" spans="1:9" x14ac:dyDescent="0.35">
      <c r="A13055" t="s">
        <v>1257</v>
      </c>
      <c r="B13055" t="s">
        <v>214</v>
      </c>
      <c r="C13055" t="s">
        <v>381</v>
      </c>
      <c r="D13055" t="s">
        <v>1262</v>
      </c>
      <c r="E13055" t="s">
        <v>29</v>
      </c>
      <c r="F13055">
        <v>24289</v>
      </c>
      <c r="G13055">
        <v>34315</v>
      </c>
      <c r="H13055">
        <v>1.4127794474865165</v>
      </c>
      <c r="I13055" t="str">
        <f>VLOOKUP($B13055&amp;$E13055,'Employee List'!$A:$E,5,0)</f>
        <v>E-1289</v>
      </c>
    </row>
    <row r="13056" spans="1:9" x14ac:dyDescent="0.35">
      <c r="A13056" t="s">
        <v>1257</v>
      </c>
      <c r="B13056" t="s">
        <v>214</v>
      </c>
      <c r="C13056" t="s">
        <v>381</v>
      </c>
      <c r="D13056" t="s">
        <v>1262</v>
      </c>
      <c r="E13056" t="s">
        <v>30</v>
      </c>
      <c r="F13056">
        <v>22633</v>
      </c>
      <c r="G13056">
        <v>26277</v>
      </c>
      <c r="H13056">
        <v>1.1610038439446826</v>
      </c>
      <c r="I13056" t="str">
        <f>VLOOKUP($B13056&amp;$E13056,'Employee List'!$A:$E,5,0)</f>
        <v>E-1289</v>
      </c>
    </row>
    <row r="13057" spans="1:9" x14ac:dyDescent="0.35">
      <c r="A13057" t="s">
        <v>1257</v>
      </c>
      <c r="B13057" t="s">
        <v>214</v>
      </c>
      <c r="C13057" t="s">
        <v>381</v>
      </c>
      <c r="D13057" t="s">
        <v>1262</v>
      </c>
      <c r="E13057" t="s">
        <v>31</v>
      </c>
      <c r="F13057">
        <v>26054</v>
      </c>
      <c r="G13057">
        <v>22266</v>
      </c>
      <c r="H13057">
        <v>0.85460965686650803</v>
      </c>
      <c r="I13057" t="str">
        <f>VLOOKUP($B13057&amp;$E13057,'Employee List'!$A:$E,5,0)</f>
        <v>E-1289</v>
      </c>
    </row>
    <row r="13058" spans="1:9" x14ac:dyDescent="0.35">
      <c r="A13058" t="s">
        <v>1257</v>
      </c>
      <c r="B13058" t="s">
        <v>214</v>
      </c>
      <c r="C13058" t="s">
        <v>381</v>
      </c>
      <c r="D13058" t="s">
        <v>1282</v>
      </c>
      <c r="E13058" t="s">
        <v>30</v>
      </c>
      <c r="F13058">
        <v>6729</v>
      </c>
      <c r="G13058">
        <v>1964</v>
      </c>
      <c r="H13058">
        <v>0.29187100609303018</v>
      </c>
      <c r="I13058" t="str">
        <f>VLOOKUP($B13058&amp;$E13058,'Employee List'!$A:$E,5,0)</f>
        <v>E-1289</v>
      </c>
    </row>
    <row r="13059" spans="1:9" x14ac:dyDescent="0.35">
      <c r="A13059" t="s">
        <v>1257</v>
      </c>
      <c r="B13059" t="s">
        <v>214</v>
      </c>
      <c r="C13059" t="s">
        <v>381</v>
      </c>
      <c r="D13059" t="s">
        <v>1282</v>
      </c>
      <c r="E13059" t="s">
        <v>31</v>
      </c>
      <c r="F13059">
        <v>8077</v>
      </c>
      <c r="G13059">
        <v>5053</v>
      </c>
      <c r="H13059">
        <v>0.62560356568032682</v>
      </c>
      <c r="I13059" t="str">
        <f>VLOOKUP($B13059&amp;$E13059,'Employee List'!$A:$E,5,0)</f>
        <v>E-1289</v>
      </c>
    </row>
    <row r="13060" spans="1:9" x14ac:dyDescent="0.35">
      <c r="A13060" t="s">
        <v>1257</v>
      </c>
      <c r="B13060" t="s">
        <v>214</v>
      </c>
      <c r="C13060" t="s">
        <v>381</v>
      </c>
      <c r="D13060" t="s">
        <v>1281</v>
      </c>
      <c r="E13060" t="s">
        <v>29</v>
      </c>
      <c r="F13060">
        <v>1609</v>
      </c>
      <c r="G13060">
        <v>5297</v>
      </c>
      <c r="H13060">
        <v>3.2921068986948416</v>
      </c>
      <c r="I13060" t="str">
        <f>VLOOKUP($B13060&amp;$E13060,'Employee List'!$A:$E,5,0)</f>
        <v>E-1289</v>
      </c>
    </row>
    <row r="13061" spans="1:9" x14ac:dyDescent="0.35">
      <c r="A13061" t="s">
        <v>1257</v>
      </c>
      <c r="B13061" t="s">
        <v>214</v>
      </c>
      <c r="C13061" t="s">
        <v>381</v>
      </c>
      <c r="D13061" t="s">
        <v>1281</v>
      </c>
      <c r="E13061" t="s">
        <v>30</v>
      </c>
      <c r="F13061">
        <v>4186</v>
      </c>
      <c r="G13061">
        <v>3965</v>
      </c>
      <c r="H13061">
        <v>0.94720496894409933</v>
      </c>
      <c r="I13061" t="str">
        <f>VLOOKUP($B13061&amp;$E13061,'Employee List'!$A:$E,5,0)</f>
        <v>E-1289</v>
      </c>
    </row>
    <row r="13062" spans="1:9" x14ac:dyDescent="0.35">
      <c r="A13062" t="s">
        <v>1257</v>
      </c>
      <c r="B13062" t="s">
        <v>214</v>
      </c>
      <c r="C13062" t="s">
        <v>381</v>
      </c>
      <c r="D13062" t="s">
        <v>1281</v>
      </c>
      <c r="E13062" t="s">
        <v>31</v>
      </c>
      <c r="F13062">
        <v>1724</v>
      </c>
      <c r="G13062">
        <v>2067</v>
      </c>
      <c r="H13062">
        <v>1.1989559164733179</v>
      </c>
      <c r="I13062" t="str">
        <f>VLOOKUP($B13062&amp;$E13062,'Employee List'!$A:$E,5,0)</f>
        <v>E-1289</v>
      </c>
    </row>
    <row r="13063" spans="1:9" x14ac:dyDescent="0.35">
      <c r="A13063" t="s">
        <v>1257</v>
      </c>
      <c r="B13063" t="s">
        <v>215</v>
      </c>
      <c r="C13063" t="s">
        <v>381</v>
      </c>
      <c r="D13063" t="s">
        <v>1274</v>
      </c>
      <c r="E13063" t="s">
        <v>29</v>
      </c>
      <c r="F13063">
        <v>17623</v>
      </c>
      <c r="G13063">
        <v>19118</v>
      </c>
      <c r="H13063">
        <v>1.0848323213981728</v>
      </c>
      <c r="I13063" t="str">
        <f>VLOOKUP($B13063&amp;$E13063,'Employee List'!$A:$E,5,0)</f>
        <v>E-1290</v>
      </c>
    </row>
    <row r="13064" spans="1:9" x14ac:dyDescent="0.35">
      <c r="A13064" t="s">
        <v>1257</v>
      </c>
      <c r="B13064" t="s">
        <v>215</v>
      </c>
      <c r="C13064" t="s">
        <v>381</v>
      </c>
      <c r="D13064" t="s">
        <v>1274</v>
      </c>
      <c r="E13064" t="s">
        <v>30</v>
      </c>
      <c r="F13064">
        <v>16686</v>
      </c>
      <c r="G13064">
        <v>12950</v>
      </c>
      <c r="H13064">
        <v>0.77609972431978902</v>
      </c>
      <c r="I13064" t="str">
        <f>VLOOKUP($B13064&amp;$E13064,'Employee List'!$A:$E,5,0)</f>
        <v>E-1290</v>
      </c>
    </row>
    <row r="13065" spans="1:9" x14ac:dyDescent="0.35">
      <c r="A13065" t="s">
        <v>1257</v>
      </c>
      <c r="B13065" t="s">
        <v>215</v>
      </c>
      <c r="C13065" t="s">
        <v>381</v>
      </c>
      <c r="D13065" t="s">
        <v>1274</v>
      </c>
      <c r="E13065" t="s">
        <v>31</v>
      </c>
      <c r="F13065">
        <v>15635</v>
      </c>
      <c r="G13065">
        <v>10236</v>
      </c>
      <c r="H13065">
        <v>0.65468500159897669</v>
      </c>
      <c r="I13065" t="str">
        <f>VLOOKUP($B13065&amp;$E13065,'Employee List'!$A:$E,5,0)</f>
        <v>E-1290</v>
      </c>
    </row>
    <row r="13066" spans="1:9" x14ac:dyDescent="0.35">
      <c r="A13066" t="s">
        <v>1257</v>
      </c>
      <c r="B13066" t="s">
        <v>215</v>
      </c>
      <c r="C13066" t="s">
        <v>381</v>
      </c>
      <c r="D13066" t="s">
        <v>1263</v>
      </c>
      <c r="E13066" t="s">
        <v>29</v>
      </c>
      <c r="F13066">
        <v>3307</v>
      </c>
      <c r="G13066">
        <v>5635</v>
      </c>
      <c r="H13066">
        <v>1.7039612942243725</v>
      </c>
      <c r="I13066" t="str">
        <f>VLOOKUP($B13066&amp;$E13066,'Employee List'!$A:$E,5,0)</f>
        <v>E-1290</v>
      </c>
    </row>
    <row r="13067" spans="1:9" x14ac:dyDescent="0.35">
      <c r="A13067" t="s">
        <v>1257</v>
      </c>
      <c r="B13067" t="s">
        <v>215</v>
      </c>
      <c r="C13067" t="s">
        <v>381</v>
      </c>
      <c r="D13067" t="s">
        <v>1263</v>
      </c>
      <c r="E13067" t="s">
        <v>30</v>
      </c>
      <c r="F13067">
        <v>3194</v>
      </c>
      <c r="G13067">
        <v>1970</v>
      </c>
      <c r="H13067">
        <v>0.61678146524733879</v>
      </c>
      <c r="I13067" t="str">
        <f>VLOOKUP($B13067&amp;$E13067,'Employee List'!$A:$E,5,0)</f>
        <v>E-1290</v>
      </c>
    </row>
    <row r="13068" spans="1:9" x14ac:dyDescent="0.35">
      <c r="A13068" t="s">
        <v>1257</v>
      </c>
      <c r="B13068" t="s">
        <v>215</v>
      </c>
      <c r="C13068" t="s">
        <v>381</v>
      </c>
      <c r="D13068" t="s">
        <v>1263</v>
      </c>
      <c r="E13068" t="s">
        <v>31</v>
      </c>
      <c r="F13068">
        <v>3293</v>
      </c>
      <c r="G13068">
        <v>2854</v>
      </c>
      <c r="H13068">
        <v>0.86668691163073186</v>
      </c>
      <c r="I13068" t="str">
        <f>VLOOKUP($B13068&amp;$E13068,'Employee List'!$A:$E,5,0)</f>
        <v>E-1290</v>
      </c>
    </row>
    <row r="13069" spans="1:9" x14ac:dyDescent="0.35">
      <c r="A13069" t="s">
        <v>1257</v>
      </c>
      <c r="B13069" t="s">
        <v>215</v>
      </c>
      <c r="C13069" t="s">
        <v>381</v>
      </c>
      <c r="D13069" t="s">
        <v>1264</v>
      </c>
      <c r="E13069" t="s">
        <v>29</v>
      </c>
      <c r="F13069">
        <v>1022</v>
      </c>
      <c r="G13069">
        <v>4803</v>
      </c>
      <c r="H13069">
        <v>4.6996086105675143</v>
      </c>
      <c r="I13069" t="str">
        <f>VLOOKUP($B13069&amp;$E13069,'Employee List'!$A:$E,5,0)</f>
        <v>E-1290</v>
      </c>
    </row>
    <row r="13070" spans="1:9" x14ac:dyDescent="0.35">
      <c r="A13070" t="s">
        <v>1257</v>
      </c>
      <c r="B13070" t="s">
        <v>215</v>
      </c>
      <c r="C13070" t="s">
        <v>381</v>
      </c>
      <c r="D13070" t="s">
        <v>1264</v>
      </c>
      <c r="E13070" t="s">
        <v>30</v>
      </c>
      <c r="F13070">
        <v>1056</v>
      </c>
      <c r="G13070">
        <v>4708</v>
      </c>
      <c r="H13070">
        <v>4.458333333333333</v>
      </c>
      <c r="I13070" t="str">
        <f>VLOOKUP($B13070&amp;$E13070,'Employee List'!$A:$E,5,0)</f>
        <v>E-1290</v>
      </c>
    </row>
    <row r="13071" spans="1:9" x14ac:dyDescent="0.35">
      <c r="A13071" t="s">
        <v>1257</v>
      </c>
      <c r="B13071" t="s">
        <v>215</v>
      </c>
      <c r="C13071" t="s">
        <v>381</v>
      </c>
      <c r="D13071" t="s">
        <v>1264</v>
      </c>
      <c r="E13071" t="s">
        <v>31</v>
      </c>
      <c r="F13071">
        <v>3816</v>
      </c>
      <c r="G13071">
        <v>3721</v>
      </c>
      <c r="H13071">
        <v>0.97510482180293501</v>
      </c>
      <c r="I13071" t="str">
        <f>VLOOKUP($B13071&amp;$E13071,'Employee List'!$A:$E,5,0)</f>
        <v>E-1290</v>
      </c>
    </row>
    <row r="13072" spans="1:9" x14ac:dyDescent="0.35">
      <c r="A13072" t="s">
        <v>1257</v>
      </c>
      <c r="B13072" t="s">
        <v>215</v>
      </c>
      <c r="C13072" t="s">
        <v>381</v>
      </c>
      <c r="D13072" t="s">
        <v>1265</v>
      </c>
      <c r="E13072" t="s">
        <v>29</v>
      </c>
      <c r="F13072">
        <v>30332</v>
      </c>
      <c r="G13072">
        <v>25406</v>
      </c>
      <c r="H13072">
        <v>0.83759725702228671</v>
      </c>
      <c r="I13072" t="str">
        <f>VLOOKUP($B13072&amp;$E13072,'Employee List'!$A:$E,5,0)</f>
        <v>E-1290</v>
      </c>
    </row>
    <row r="13073" spans="1:9" x14ac:dyDescent="0.35">
      <c r="A13073" t="s">
        <v>1257</v>
      </c>
      <c r="B13073" t="s">
        <v>215</v>
      </c>
      <c r="C13073" t="s">
        <v>381</v>
      </c>
      <c r="D13073" t="s">
        <v>1265</v>
      </c>
      <c r="E13073" t="s">
        <v>30</v>
      </c>
      <c r="F13073">
        <v>28152</v>
      </c>
      <c r="G13073">
        <v>26470</v>
      </c>
      <c r="H13073">
        <v>0.94025291275930667</v>
      </c>
      <c r="I13073" t="str">
        <f>VLOOKUP($B13073&amp;$E13073,'Employee List'!$A:$E,5,0)</f>
        <v>E-1290</v>
      </c>
    </row>
    <row r="13074" spans="1:9" x14ac:dyDescent="0.35">
      <c r="A13074" t="s">
        <v>1257</v>
      </c>
      <c r="B13074" t="s">
        <v>215</v>
      </c>
      <c r="C13074" t="s">
        <v>381</v>
      </c>
      <c r="D13074" t="s">
        <v>1265</v>
      </c>
      <c r="E13074" t="s">
        <v>31</v>
      </c>
      <c r="F13074">
        <v>30466</v>
      </c>
      <c r="G13074">
        <v>18679</v>
      </c>
      <c r="H13074">
        <v>0.61310969605461829</v>
      </c>
      <c r="I13074" t="str">
        <f>VLOOKUP($B13074&amp;$E13074,'Employee List'!$A:$E,5,0)</f>
        <v>E-1290</v>
      </c>
    </row>
    <row r="13075" spans="1:9" x14ac:dyDescent="0.35">
      <c r="A13075" t="s">
        <v>1257</v>
      </c>
      <c r="B13075" t="s">
        <v>215</v>
      </c>
      <c r="C13075" t="s">
        <v>381</v>
      </c>
      <c r="D13075" t="s">
        <v>1260</v>
      </c>
      <c r="E13075" t="s">
        <v>29</v>
      </c>
      <c r="F13075">
        <v>139780</v>
      </c>
      <c r="G13075">
        <v>144135</v>
      </c>
      <c r="H13075">
        <v>1.031156102446702</v>
      </c>
      <c r="I13075" t="str">
        <f>VLOOKUP($B13075&amp;$E13075,'Employee List'!$A:$E,5,0)</f>
        <v>E-1290</v>
      </c>
    </row>
    <row r="13076" spans="1:9" x14ac:dyDescent="0.35">
      <c r="A13076" t="s">
        <v>1257</v>
      </c>
      <c r="B13076" t="s">
        <v>215</v>
      </c>
      <c r="C13076" t="s">
        <v>381</v>
      </c>
      <c r="D13076" t="s">
        <v>1260</v>
      </c>
      <c r="E13076" t="s">
        <v>30</v>
      </c>
      <c r="F13076">
        <v>142768</v>
      </c>
      <c r="G13076">
        <v>194567</v>
      </c>
      <c r="H13076">
        <v>1.3628193993051665</v>
      </c>
      <c r="I13076" t="str">
        <f>VLOOKUP($B13076&amp;$E13076,'Employee List'!$A:$E,5,0)</f>
        <v>E-1290</v>
      </c>
    </row>
    <row r="13077" spans="1:9" x14ac:dyDescent="0.35">
      <c r="A13077" t="s">
        <v>1257</v>
      </c>
      <c r="B13077" t="s">
        <v>215</v>
      </c>
      <c r="C13077" t="s">
        <v>381</v>
      </c>
      <c r="D13077" t="s">
        <v>1260</v>
      </c>
      <c r="E13077" t="s">
        <v>31</v>
      </c>
      <c r="F13077">
        <v>161813</v>
      </c>
      <c r="G13077">
        <v>208585</v>
      </c>
      <c r="H13077">
        <v>1.289049705524278</v>
      </c>
      <c r="I13077" t="str">
        <f>VLOOKUP($B13077&amp;$E13077,'Employee List'!$A:$E,5,0)</f>
        <v>E-1290</v>
      </c>
    </row>
    <row r="13078" spans="1:9" x14ac:dyDescent="0.35">
      <c r="A13078" t="s">
        <v>1257</v>
      </c>
      <c r="B13078" t="s">
        <v>215</v>
      </c>
      <c r="C13078" t="s">
        <v>381</v>
      </c>
      <c r="D13078" t="s">
        <v>1261</v>
      </c>
      <c r="E13078" t="s">
        <v>29</v>
      </c>
      <c r="F13078">
        <v>28830</v>
      </c>
      <c r="G13078">
        <v>17628</v>
      </c>
      <c r="H13078">
        <v>0.61144640998959421</v>
      </c>
      <c r="I13078" t="str">
        <f>VLOOKUP($B13078&amp;$E13078,'Employee List'!$A:$E,5,0)</f>
        <v>E-1290</v>
      </c>
    </row>
    <row r="13079" spans="1:9" x14ac:dyDescent="0.35">
      <c r="A13079" t="s">
        <v>1257</v>
      </c>
      <c r="B13079" t="s">
        <v>215</v>
      </c>
      <c r="C13079" t="s">
        <v>381</v>
      </c>
      <c r="D13079" t="s">
        <v>1261</v>
      </c>
      <c r="E13079" t="s">
        <v>30</v>
      </c>
      <c r="F13079">
        <v>30638</v>
      </c>
      <c r="G13079">
        <v>11284</v>
      </c>
      <c r="H13079">
        <v>0.36830080292447287</v>
      </c>
      <c r="I13079" t="str">
        <f>VLOOKUP($B13079&amp;$E13079,'Employee List'!$A:$E,5,0)</f>
        <v>E-1290</v>
      </c>
    </row>
    <row r="13080" spans="1:9" x14ac:dyDescent="0.35">
      <c r="A13080" t="s">
        <v>1257</v>
      </c>
      <c r="B13080" t="s">
        <v>215</v>
      </c>
      <c r="C13080" t="s">
        <v>381</v>
      </c>
      <c r="D13080" t="s">
        <v>1261</v>
      </c>
      <c r="E13080" t="s">
        <v>31</v>
      </c>
      <c r="F13080">
        <v>30764</v>
      </c>
      <c r="G13080">
        <v>22843</v>
      </c>
      <c r="H13080">
        <v>0.74252372903393582</v>
      </c>
      <c r="I13080" t="str">
        <f>VLOOKUP($B13080&amp;$E13080,'Employee List'!$A:$E,5,0)</f>
        <v>E-1290</v>
      </c>
    </row>
    <row r="13081" spans="1:9" x14ac:dyDescent="0.35">
      <c r="A13081" t="s">
        <v>1257</v>
      </c>
      <c r="B13081" t="s">
        <v>215</v>
      </c>
      <c r="C13081" t="s">
        <v>381</v>
      </c>
      <c r="D13081" t="s">
        <v>1266</v>
      </c>
      <c r="E13081" t="s">
        <v>29</v>
      </c>
      <c r="F13081">
        <v>44331</v>
      </c>
      <c r="G13081">
        <v>38459</v>
      </c>
      <c r="H13081">
        <v>0.86754190070154069</v>
      </c>
      <c r="I13081" t="str">
        <f>VLOOKUP($B13081&amp;$E13081,'Employee List'!$A:$E,5,0)</f>
        <v>E-1290</v>
      </c>
    </row>
    <row r="13082" spans="1:9" x14ac:dyDescent="0.35">
      <c r="A13082" t="s">
        <v>1257</v>
      </c>
      <c r="B13082" t="s">
        <v>215</v>
      </c>
      <c r="C13082" t="s">
        <v>381</v>
      </c>
      <c r="D13082" t="s">
        <v>1266</v>
      </c>
      <c r="E13082" t="s">
        <v>30</v>
      </c>
      <c r="F13082">
        <v>46445</v>
      </c>
      <c r="G13082">
        <v>32289</v>
      </c>
      <c r="H13082">
        <v>0.69520938744751859</v>
      </c>
      <c r="I13082" t="str">
        <f>VLOOKUP($B13082&amp;$E13082,'Employee List'!$A:$E,5,0)</f>
        <v>E-1290</v>
      </c>
    </row>
    <row r="13083" spans="1:9" x14ac:dyDescent="0.35">
      <c r="A13083" t="s">
        <v>1257</v>
      </c>
      <c r="B13083" t="s">
        <v>215</v>
      </c>
      <c r="C13083" t="s">
        <v>381</v>
      </c>
      <c r="D13083" t="s">
        <v>1266</v>
      </c>
      <c r="E13083" t="s">
        <v>31</v>
      </c>
      <c r="F13083">
        <v>44241</v>
      </c>
      <c r="G13083">
        <v>33010</v>
      </c>
      <c r="H13083">
        <v>0.74614045794624895</v>
      </c>
      <c r="I13083" t="str">
        <f>VLOOKUP($B13083&amp;$E13083,'Employee List'!$A:$E,5,0)</f>
        <v>E-1290</v>
      </c>
    </row>
    <row r="13084" spans="1:9" x14ac:dyDescent="0.35">
      <c r="A13084" t="s">
        <v>1257</v>
      </c>
      <c r="B13084" t="s">
        <v>215</v>
      </c>
      <c r="C13084" t="s">
        <v>381</v>
      </c>
      <c r="D13084" t="s">
        <v>1267</v>
      </c>
      <c r="E13084" t="s">
        <v>29</v>
      </c>
      <c r="F13084">
        <v>33354</v>
      </c>
      <c r="G13084">
        <v>23877</v>
      </c>
      <c r="H13084">
        <v>0.715866162978953</v>
      </c>
      <c r="I13084" t="str">
        <f>VLOOKUP($B13084&amp;$E13084,'Employee List'!$A:$E,5,0)</f>
        <v>E-1290</v>
      </c>
    </row>
    <row r="13085" spans="1:9" x14ac:dyDescent="0.35">
      <c r="A13085" t="s">
        <v>1257</v>
      </c>
      <c r="B13085" t="s">
        <v>215</v>
      </c>
      <c r="C13085" t="s">
        <v>381</v>
      </c>
      <c r="D13085" t="s">
        <v>1267</v>
      </c>
      <c r="E13085" t="s">
        <v>30</v>
      </c>
      <c r="F13085">
        <v>34808</v>
      </c>
      <c r="G13085">
        <v>20463</v>
      </c>
      <c r="H13085">
        <v>0.58788209606986896</v>
      </c>
      <c r="I13085" t="str">
        <f>VLOOKUP($B13085&amp;$E13085,'Employee List'!$A:$E,5,0)</f>
        <v>E-1290</v>
      </c>
    </row>
    <row r="13086" spans="1:9" x14ac:dyDescent="0.35">
      <c r="A13086" t="s">
        <v>1257</v>
      </c>
      <c r="B13086" t="s">
        <v>215</v>
      </c>
      <c r="C13086" t="s">
        <v>381</v>
      </c>
      <c r="D13086" t="s">
        <v>1267</v>
      </c>
      <c r="E13086" t="s">
        <v>31</v>
      </c>
      <c r="F13086">
        <v>35471</v>
      </c>
      <c r="G13086">
        <v>25052</v>
      </c>
      <c r="H13086">
        <v>0.70626709142679933</v>
      </c>
      <c r="I13086" t="str">
        <f>VLOOKUP($B13086&amp;$E13086,'Employee List'!$A:$E,5,0)</f>
        <v>E-1290</v>
      </c>
    </row>
    <row r="13087" spans="1:9" x14ac:dyDescent="0.35">
      <c r="A13087" t="s">
        <v>1257</v>
      </c>
      <c r="B13087" t="s">
        <v>215</v>
      </c>
      <c r="C13087" t="s">
        <v>381</v>
      </c>
      <c r="D13087" t="s">
        <v>1268</v>
      </c>
      <c r="E13087" t="s">
        <v>29</v>
      </c>
      <c r="F13087">
        <v>12782</v>
      </c>
      <c r="G13087">
        <v>8058</v>
      </c>
      <c r="H13087">
        <v>0.6304177749960882</v>
      </c>
      <c r="I13087" t="str">
        <f>VLOOKUP($B13087&amp;$E13087,'Employee List'!$A:$E,5,0)</f>
        <v>E-1290</v>
      </c>
    </row>
    <row r="13088" spans="1:9" x14ac:dyDescent="0.35">
      <c r="A13088" t="s">
        <v>1257</v>
      </c>
      <c r="B13088" t="s">
        <v>215</v>
      </c>
      <c r="C13088" t="s">
        <v>381</v>
      </c>
      <c r="D13088" t="s">
        <v>1268</v>
      </c>
      <c r="E13088" t="s">
        <v>30</v>
      </c>
      <c r="F13088">
        <v>14669</v>
      </c>
      <c r="G13088">
        <v>10049</v>
      </c>
      <c r="H13088">
        <v>0.68505010566500779</v>
      </c>
      <c r="I13088" t="str">
        <f>VLOOKUP($B13088&amp;$E13088,'Employee List'!$A:$E,5,0)</f>
        <v>E-1290</v>
      </c>
    </row>
    <row r="13089" spans="1:9" x14ac:dyDescent="0.35">
      <c r="A13089" t="s">
        <v>1257</v>
      </c>
      <c r="B13089" t="s">
        <v>215</v>
      </c>
      <c r="C13089" t="s">
        <v>381</v>
      </c>
      <c r="D13089" t="s">
        <v>1268</v>
      </c>
      <c r="E13089" t="s">
        <v>31</v>
      </c>
      <c r="F13089">
        <v>11107</v>
      </c>
      <c r="G13089">
        <v>8872</v>
      </c>
      <c r="H13089">
        <v>0.79877554695237241</v>
      </c>
      <c r="I13089" t="str">
        <f>VLOOKUP($B13089&amp;$E13089,'Employee List'!$A:$E,5,0)</f>
        <v>E-1290</v>
      </c>
    </row>
    <row r="13090" spans="1:9" x14ac:dyDescent="0.35">
      <c r="A13090" t="s">
        <v>1257</v>
      </c>
      <c r="B13090" t="s">
        <v>215</v>
      </c>
      <c r="C13090" t="s">
        <v>381</v>
      </c>
      <c r="D13090" t="s">
        <v>1269</v>
      </c>
      <c r="E13090" t="s">
        <v>29</v>
      </c>
      <c r="F13090">
        <v>19500</v>
      </c>
      <c r="G13090">
        <v>29763</v>
      </c>
      <c r="H13090">
        <v>1.5263076923076924</v>
      </c>
      <c r="I13090" t="str">
        <f>VLOOKUP($B13090&amp;$E13090,'Employee List'!$A:$E,5,0)</f>
        <v>E-1290</v>
      </c>
    </row>
    <row r="13091" spans="1:9" x14ac:dyDescent="0.35">
      <c r="A13091" t="s">
        <v>1257</v>
      </c>
      <c r="B13091" t="s">
        <v>215</v>
      </c>
      <c r="C13091" t="s">
        <v>381</v>
      </c>
      <c r="D13091" t="s">
        <v>1269</v>
      </c>
      <c r="E13091" t="s">
        <v>30</v>
      </c>
      <c r="F13091">
        <v>19055</v>
      </c>
      <c r="G13091">
        <v>19041</v>
      </c>
      <c r="H13091">
        <v>0.9992652847021779</v>
      </c>
      <c r="I13091" t="str">
        <f>VLOOKUP($B13091&amp;$E13091,'Employee List'!$A:$E,5,0)</f>
        <v>E-1290</v>
      </c>
    </row>
    <row r="13092" spans="1:9" x14ac:dyDescent="0.35">
      <c r="A13092" t="s">
        <v>1257</v>
      </c>
      <c r="B13092" t="s">
        <v>215</v>
      </c>
      <c r="C13092" t="s">
        <v>381</v>
      </c>
      <c r="D13092" t="s">
        <v>1269</v>
      </c>
      <c r="E13092" t="s">
        <v>31</v>
      </c>
      <c r="F13092">
        <v>17575</v>
      </c>
      <c r="G13092">
        <v>20090</v>
      </c>
      <c r="H13092">
        <v>1.1431009957325746</v>
      </c>
      <c r="I13092" t="str">
        <f>VLOOKUP($B13092&amp;$E13092,'Employee List'!$A:$E,5,0)</f>
        <v>E-1290</v>
      </c>
    </row>
    <row r="13093" spans="1:9" x14ac:dyDescent="0.35">
      <c r="A13093" t="s">
        <v>1257</v>
      </c>
      <c r="B13093" t="s">
        <v>215</v>
      </c>
      <c r="C13093" t="s">
        <v>381</v>
      </c>
      <c r="D13093" t="s">
        <v>1270</v>
      </c>
      <c r="E13093" t="s">
        <v>29</v>
      </c>
      <c r="F13093">
        <v>4910</v>
      </c>
      <c r="G13093">
        <v>6136</v>
      </c>
      <c r="H13093">
        <v>1.24969450101833</v>
      </c>
      <c r="I13093" t="str">
        <f>VLOOKUP($B13093&amp;$E13093,'Employee List'!$A:$E,5,0)</f>
        <v>E-1290</v>
      </c>
    </row>
    <row r="13094" spans="1:9" x14ac:dyDescent="0.35">
      <c r="A13094" t="s">
        <v>1257</v>
      </c>
      <c r="B13094" t="s">
        <v>215</v>
      </c>
      <c r="C13094" t="s">
        <v>381</v>
      </c>
      <c r="D13094" t="s">
        <v>1270</v>
      </c>
      <c r="E13094" t="s">
        <v>30</v>
      </c>
      <c r="F13094">
        <v>8256</v>
      </c>
      <c r="G13094">
        <v>4618</v>
      </c>
      <c r="H13094">
        <v>0.5593507751937985</v>
      </c>
      <c r="I13094" t="str">
        <f>VLOOKUP($B13094&amp;$E13094,'Employee List'!$A:$E,5,0)</f>
        <v>E-1290</v>
      </c>
    </row>
    <row r="13095" spans="1:9" x14ac:dyDescent="0.35">
      <c r="A13095" t="s">
        <v>1257</v>
      </c>
      <c r="B13095" t="s">
        <v>215</v>
      </c>
      <c r="C13095" t="s">
        <v>381</v>
      </c>
      <c r="D13095" t="s">
        <v>1270</v>
      </c>
      <c r="E13095" t="s">
        <v>31</v>
      </c>
      <c r="F13095">
        <v>7703</v>
      </c>
      <c r="G13095">
        <v>2014</v>
      </c>
      <c r="H13095">
        <v>0.26145657536024924</v>
      </c>
      <c r="I13095" t="str">
        <f>VLOOKUP($B13095&amp;$E13095,'Employee List'!$A:$E,5,0)</f>
        <v>E-1290</v>
      </c>
    </row>
    <row r="13096" spans="1:9" x14ac:dyDescent="0.35">
      <c r="A13096" t="s">
        <v>1257</v>
      </c>
      <c r="B13096" t="s">
        <v>215</v>
      </c>
      <c r="C13096" t="s">
        <v>381</v>
      </c>
      <c r="D13096" t="s">
        <v>1271</v>
      </c>
      <c r="E13096" t="s">
        <v>29</v>
      </c>
      <c r="F13096">
        <v>16848</v>
      </c>
      <c r="G13096">
        <v>14990</v>
      </c>
      <c r="H13096">
        <v>0.88971984805318138</v>
      </c>
      <c r="I13096" t="str">
        <f>VLOOKUP($B13096&amp;$E13096,'Employee List'!$A:$E,5,0)</f>
        <v>E-1290</v>
      </c>
    </row>
    <row r="13097" spans="1:9" x14ac:dyDescent="0.35">
      <c r="A13097" t="s">
        <v>1257</v>
      </c>
      <c r="B13097" t="s">
        <v>215</v>
      </c>
      <c r="C13097" t="s">
        <v>381</v>
      </c>
      <c r="D13097" t="s">
        <v>1271</v>
      </c>
      <c r="E13097" t="s">
        <v>30</v>
      </c>
      <c r="F13097">
        <v>15913</v>
      </c>
      <c r="G13097">
        <v>9009</v>
      </c>
      <c r="H13097">
        <v>0.56614089109533083</v>
      </c>
      <c r="I13097" t="str">
        <f>VLOOKUP($B13097&amp;$E13097,'Employee List'!$A:$E,5,0)</f>
        <v>E-1290</v>
      </c>
    </row>
    <row r="13098" spans="1:9" x14ac:dyDescent="0.35">
      <c r="A13098" t="s">
        <v>1257</v>
      </c>
      <c r="B13098" t="s">
        <v>215</v>
      </c>
      <c r="C13098" t="s">
        <v>381</v>
      </c>
      <c r="D13098" t="s">
        <v>1271</v>
      </c>
      <c r="E13098" t="s">
        <v>31</v>
      </c>
      <c r="F13098">
        <v>16773</v>
      </c>
      <c r="G13098">
        <v>10992</v>
      </c>
      <c r="H13098">
        <v>0.65533893757825079</v>
      </c>
      <c r="I13098" t="str">
        <f>VLOOKUP($B13098&amp;$E13098,'Employee List'!$A:$E,5,0)</f>
        <v>E-1290</v>
      </c>
    </row>
    <row r="13099" spans="1:9" x14ac:dyDescent="0.35">
      <c r="A13099" t="s">
        <v>1257</v>
      </c>
      <c r="B13099" t="s">
        <v>215</v>
      </c>
      <c r="C13099" t="s">
        <v>381</v>
      </c>
      <c r="D13099" t="s">
        <v>1258</v>
      </c>
      <c r="E13099" t="s">
        <v>29</v>
      </c>
      <c r="F13099">
        <v>154065</v>
      </c>
      <c r="G13099">
        <v>205058</v>
      </c>
      <c r="H13099">
        <v>1.3309836757212865</v>
      </c>
      <c r="I13099" t="str">
        <f>VLOOKUP($B13099&amp;$E13099,'Employee List'!$A:$E,5,0)</f>
        <v>E-1290</v>
      </c>
    </row>
    <row r="13100" spans="1:9" x14ac:dyDescent="0.35">
      <c r="A13100" t="s">
        <v>1257</v>
      </c>
      <c r="B13100" t="s">
        <v>215</v>
      </c>
      <c r="C13100" t="s">
        <v>381</v>
      </c>
      <c r="D13100" t="s">
        <v>1258</v>
      </c>
      <c r="E13100" t="s">
        <v>30</v>
      </c>
      <c r="F13100">
        <v>154179</v>
      </c>
      <c r="G13100">
        <v>133444</v>
      </c>
      <c r="H13100">
        <v>0.8655134616257727</v>
      </c>
      <c r="I13100" t="str">
        <f>VLOOKUP($B13100&amp;$E13100,'Employee List'!$A:$E,5,0)</f>
        <v>E-1290</v>
      </c>
    </row>
    <row r="13101" spans="1:9" x14ac:dyDescent="0.35">
      <c r="A13101" t="s">
        <v>1257</v>
      </c>
      <c r="B13101" t="s">
        <v>215</v>
      </c>
      <c r="C13101" t="s">
        <v>381</v>
      </c>
      <c r="D13101" t="s">
        <v>1258</v>
      </c>
      <c r="E13101" t="s">
        <v>31</v>
      </c>
      <c r="F13101">
        <v>143640</v>
      </c>
      <c r="G13101">
        <v>112169</v>
      </c>
      <c r="H13101">
        <v>0.78090364800891121</v>
      </c>
      <c r="I13101" t="str">
        <f>VLOOKUP($B13101&amp;$E13101,'Employee List'!$A:$E,5,0)</f>
        <v>E-1290</v>
      </c>
    </row>
    <row r="13102" spans="1:9" x14ac:dyDescent="0.35">
      <c r="A13102" t="s">
        <v>1257</v>
      </c>
      <c r="B13102" t="s">
        <v>215</v>
      </c>
      <c r="C13102" t="s">
        <v>381</v>
      </c>
      <c r="D13102" t="s">
        <v>1272</v>
      </c>
      <c r="E13102" t="s">
        <v>29</v>
      </c>
      <c r="F13102">
        <v>17315</v>
      </c>
      <c r="G13102">
        <v>8519</v>
      </c>
      <c r="H13102">
        <v>0.49200115506786024</v>
      </c>
      <c r="I13102" t="str">
        <f>VLOOKUP($B13102&amp;$E13102,'Employee List'!$A:$E,5,0)</f>
        <v>E-1290</v>
      </c>
    </row>
    <row r="13103" spans="1:9" x14ac:dyDescent="0.35">
      <c r="A13103" t="s">
        <v>1257</v>
      </c>
      <c r="B13103" t="s">
        <v>215</v>
      </c>
      <c r="C13103" t="s">
        <v>381</v>
      </c>
      <c r="D13103" t="s">
        <v>1272</v>
      </c>
      <c r="E13103" t="s">
        <v>30</v>
      </c>
      <c r="F13103">
        <v>18632</v>
      </c>
      <c r="G13103">
        <v>19810</v>
      </c>
      <c r="H13103">
        <v>1.0632245598969514</v>
      </c>
      <c r="I13103" t="str">
        <f>VLOOKUP($B13103&amp;$E13103,'Employee List'!$A:$E,5,0)</f>
        <v>E-1290</v>
      </c>
    </row>
    <row r="13104" spans="1:9" x14ac:dyDescent="0.35">
      <c r="A13104" t="s">
        <v>1257</v>
      </c>
      <c r="B13104" t="s">
        <v>215</v>
      </c>
      <c r="C13104" t="s">
        <v>381</v>
      </c>
      <c r="D13104" t="s">
        <v>1272</v>
      </c>
      <c r="E13104" t="s">
        <v>31</v>
      </c>
      <c r="F13104">
        <v>22771</v>
      </c>
      <c r="G13104">
        <v>18747</v>
      </c>
      <c r="H13104">
        <v>0.82328400158095827</v>
      </c>
      <c r="I13104" t="str">
        <f>VLOOKUP($B13104&amp;$E13104,'Employee List'!$A:$E,5,0)</f>
        <v>E-1290</v>
      </c>
    </row>
    <row r="13105" spans="1:9" x14ac:dyDescent="0.35">
      <c r="A13105" t="s">
        <v>1257</v>
      </c>
      <c r="B13105" t="s">
        <v>215</v>
      </c>
      <c r="C13105" t="s">
        <v>381</v>
      </c>
      <c r="D13105" t="s">
        <v>1259</v>
      </c>
      <c r="E13105" t="s">
        <v>29</v>
      </c>
      <c r="F13105">
        <v>31207</v>
      </c>
      <c r="G13105">
        <v>30670</v>
      </c>
      <c r="H13105">
        <v>0.98279232223539592</v>
      </c>
      <c r="I13105" t="str">
        <f>VLOOKUP($B13105&amp;$E13105,'Employee List'!$A:$E,5,0)</f>
        <v>E-1290</v>
      </c>
    </row>
    <row r="13106" spans="1:9" x14ac:dyDescent="0.35">
      <c r="A13106" t="s">
        <v>1257</v>
      </c>
      <c r="B13106" t="s">
        <v>215</v>
      </c>
      <c r="C13106" t="s">
        <v>381</v>
      </c>
      <c r="D13106" t="s">
        <v>1259</v>
      </c>
      <c r="E13106" t="s">
        <v>30</v>
      </c>
      <c r="F13106">
        <v>33925</v>
      </c>
      <c r="G13106">
        <v>24153</v>
      </c>
      <c r="H13106">
        <v>0.71195283714075164</v>
      </c>
      <c r="I13106" t="str">
        <f>VLOOKUP($B13106&amp;$E13106,'Employee List'!$A:$E,5,0)</f>
        <v>E-1290</v>
      </c>
    </row>
    <row r="13107" spans="1:9" x14ac:dyDescent="0.35">
      <c r="A13107" t="s">
        <v>1257</v>
      </c>
      <c r="B13107" t="s">
        <v>215</v>
      </c>
      <c r="C13107" t="s">
        <v>381</v>
      </c>
      <c r="D13107" t="s">
        <v>1259</v>
      </c>
      <c r="E13107" t="s">
        <v>31</v>
      </c>
      <c r="F13107">
        <v>32072</v>
      </c>
      <c r="G13107">
        <v>37171</v>
      </c>
      <c r="H13107">
        <v>1.1589860314292841</v>
      </c>
      <c r="I13107" t="str">
        <f>VLOOKUP($B13107&amp;$E13107,'Employee List'!$A:$E,5,0)</f>
        <v>E-1290</v>
      </c>
    </row>
    <row r="13108" spans="1:9" x14ac:dyDescent="0.35">
      <c r="A13108" t="s">
        <v>1257</v>
      </c>
      <c r="B13108" t="s">
        <v>215</v>
      </c>
      <c r="C13108" t="s">
        <v>381</v>
      </c>
      <c r="D13108" t="s">
        <v>1273</v>
      </c>
      <c r="E13108" t="s">
        <v>29</v>
      </c>
      <c r="F13108">
        <v>6949</v>
      </c>
      <c r="G13108">
        <v>3709</v>
      </c>
      <c r="H13108">
        <v>0.53374586271405955</v>
      </c>
      <c r="I13108" t="str">
        <f>VLOOKUP($B13108&amp;$E13108,'Employee List'!$A:$E,5,0)</f>
        <v>E-1290</v>
      </c>
    </row>
    <row r="13109" spans="1:9" x14ac:dyDescent="0.35">
      <c r="A13109" t="s">
        <v>1257</v>
      </c>
      <c r="B13109" t="s">
        <v>215</v>
      </c>
      <c r="C13109" t="s">
        <v>381</v>
      </c>
      <c r="D13109" t="s">
        <v>1273</v>
      </c>
      <c r="E13109" t="s">
        <v>30</v>
      </c>
      <c r="F13109">
        <v>3299</v>
      </c>
      <c r="G13109">
        <v>7957</v>
      </c>
      <c r="H13109">
        <v>2.4119430130342527</v>
      </c>
      <c r="I13109" t="str">
        <f>VLOOKUP($B13109&amp;$E13109,'Employee List'!$A:$E,5,0)</f>
        <v>E-1290</v>
      </c>
    </row>
    <row r="13110" spans="1:9" x14ac:dyDescent="0.35">
      <c r="A13110" t="s">
        <v>1257</v>
      </c>
      <c r="B13110" t="s">
        <v>215</v>
      </c>
      <c r="C13110" t="s">
        <v>381</v>
      </c>
      <c r="D13110" t="s">
        <v>1273</v>
      </c>
      <c r="E13110" t="s">
        <v>31</v>
      </c>
      <c r="F13110">
        <v>4229</v>
      </c>
      <c r="G13110">
        <v>7319</v>
      </c>
      <c r="H13110">
        <v>1.7306691889335539</v>
      </c>
      <c r="I13110" t="str">
        <f>VLOOKUP($B13110&amp;$E13110,'Employee List'!$A:$E,5,0)</f>
        <v>E-1290</v>
      </c>
    </row>
    <row r="13111" spans="1:9" x14ac:dyDescent="0.35">
      <c r="A13111" t="s">
        <v>1257</v>
      </c>
      <c r="B13111" t="s">
        <v>215</v>
      </c>
      <c r="C13111" t="s">
        <v>381</v>
      </c>
      <c r="D13111" t="s">
        <v>1275</v>
      </c>
      <c r="E13111" t="s">
        <v>29</v>
      </c>
      <c r="F13111">
        <v>2192</v>
      </c>
      <c r="G13111">
        <v>3825</v>
      </c>
      <c r="H13111">
        <v>1.7449817518248176</v>
      </c>
      <c r="I13111" t="str">
        <f>VLOOKUP($B13111&amp;$E13111,'Employee List'!$A:$E,5,0)</f>
        <v>E-1290</v>
      </c>
    </row>
    <row r="13112" spans="1:9" x14ac:dyDescent="0.35">
      <c r="A13112" t="s">
        <v>1257</v>
      </c>
      <c r="B13112" t="s">
        <v>215</v>
      </c>
      <c r="C13112" t="s">
        <v>381</v>
      </c>
      <c r="D13112" t="s">
        <v>1275</v>
      </c>
      <c r="E13112" t="s">
        <v>30</v>
      </c>
      <c r="F13112">
        <v>4888</v>
      </c>
      <c r="G13112">
        <v>1981</v>
      </c>
      <c r="H13112">
        <v>0.405278232405892</v>
      </c>
      <c r="I13112" t="str">
        <f>VLOOKUP($B13112&amp;$E13112,'Employee List'!$A:$E,5,0)</f>
        <v>E-1290</v>
      </c>
    </row>
    <row r="13113" spans="1:9" x14ac:dyDescent="0.35">
      <c r="A13113" t="s">
        <v>1257</v>
      </c>
      <c r="B13113" t="s">
        <v>215</v>
      </c>
      <c r="C13113" t="s">
        <v>381</v>
      </c>
      <c r="D13113" t="s">
        <v>1275</v>
      </c>
      <c r="E13113" t="s">
        <v>31</v>
      </c>
      <c r="F13113">
        <v>2575</v>
      </c>
      <c r="G13113">
        <v>3958</v>
      </c>
      <c r="H13113">
        <v>1.5370873786407766</v>
      </c>
      <c r="I13113" t="str">
        <f>VLOOKUP($B13113&amp;$E13113,'Employee List'!$A:$E,5,0)</f>
        <v>E-1290</v>
      </c>
    </row>
    <row r="13114" spans="1:9" x14ac:dyDescent="0.35">
      <c r="A13114" t="s">
        <v>1257</v>
      </c>
      <c r="B13114" t="s">
        <v>215</v>
      </c>
      <c r="C13114" t="s">
        <v>381</v>
      </c>
      <c r="D13114" t="s">
        <v>1276</v>
      </c>
      <c r="E13114" t="s">
        <v>29</v>
      </c>
      <c r="F13114">
        <v>3177</v>
      </c>
      <c r="G13114">
        <v>1775</v>
      </c>
      <c r="H13114">
        <v>0.55870317909977962</v>
      </c>
      <c r="I13114" t="str">
        <f>VLOOKUP($B13114&amp;$E13114,'Employee List'!$A:$E,5,0)</f>
        <v>E-1290</v>
      </c>
    </row>
    <row r="13115" spans="1:9" x14ac:dyDescent="0.35">
      <c r="A13115" t="s">
        <v>1257</v>
      </c>
      <c r="B13115" t="s">
        <v>215</v>
      </c>
      <c r="C13115" t="s">
        <v>381</v>
      </c>
      <c r="D13115" t="s">
        <v>1276</v>
      </c>
      <c r="E13115" t="s">
        <v>30</v>
      </c>
      <c r="F13115">
        <v>5182</v>
      </c>
      <c r="G13115">
        <v>4755</v>
      </c>
      <c r="H13115">
        <v>0.91759938247780781</v>
      </c>
      <c r="I13115" t="str">
        <f>VLOOKUP($B13115&amp;$E13115,'Employee List'!$A:$E,5,0)</f>
        <v>E-1290</v>
      </c>
    </row>
    <row r="13116" spans="1:9" x14ac:dyDescent="0.35">
      <c r="A13116" t="s">
        <v>1257</v>
      </c>
      <c r="B13116" t="s">
        <v>215</v>
      </c>
      <c r="C13116" t="s">
        <v>381</v>
      </c>
      <c r="D13116" t="s">
        <v>1276</v>
      </c>
      <c r="E13116" t="s">
        <v>31</v>
      </c>
      <c r="F13116">
        <v>4223</v>
      </c>
      <c r="G13116">
        <v>2142</v>
      </c>
      <c r="H13116">
        <v>0.50722235377693581</v>
      </c>
      <c r="I13116" t="str">
        <f>VLOOKUP($B13116&amp;$E13116,'Employee List'!$A:$E,5,0)</f>
        <v>E-1290</v>
      </c>
    </row>
    <row r="13117" spans="1:9" x14ac:dyDescent="0.35">
      <c r="A13117" t="s">
        <v>1257</v>
      </c>
      <c r="B13117" t="s">
        <v>215</v>
      </c>
      <c r="C13117" t="s">
        <v>381</v>
      </c>
      <c r="D13117" t="s">
        <v>1277</v>
      </c>
      <c r="E13117" t="s">
        <v>29</v>
      </c>
      <c r="F13117">
        <v>6996</v>
      </c>
      <c r="G13117">
        <v>1913</v>
      </c>
      <c r="H13117">
        <v>0.27344196683819327</v>
      </c>
      <c r="I13117" t="str">
        <f>VLOOKUP($B13117&amp;$E13117,'Employee List'!$A:$E,5,0)</f>
        <v>E-1290</v>
      </c>
    </row>
    <row r="13118" spans="1:9" x14ac:dyDescent="0.35">
      <c r="A13118" t="s">
        <v>1257</v>
      </c>
      <c r="B13118" t="s">
        <v>215</v>
      </c>
      <c r="C13118" t="s">
        <v>381</v>
      </c>
      <c r="D13118" t="s">
        <v>1277</v>
      </c>
      <c r="E13118" t="s">
        <v>30</v>
      </c>
      <c r="F13118">
        <v>8697</v>
      </c>
      <c r="G13118">
        <v>5038</v>
      </c>
      <c r="H13118">
        <v>0.5792802115672071</v>
      </c>
      <c r="I13118" t="str">
        <f>VLOOKUP($B13118&amp;$E13118,'Employee List'!$A:$E,5,0)</f>
        <v>E-1290</v>
      </c>
    </row>
    <row r="13119" spans="1:9" x14ac:dyDescent="0.35">
      <c r="A13119" t="s">
        <v>1257</v>
      </c>
      <c r="B13119" t="s">
        <v>215</v>
      </c>
      <c r="C13119" t="s">
        <v>381</v>
      </c>
      <c r="D13119" t="s">
        <v>1277</v>
      </c>
      <c r="E13119" t="s">
        <v>31</v>
      </c>
      <c r="F13119">
        <v>5696</v>
      </c>
      <c r="G13119">
        <v>5369</v>
      </c>
      <c r="H13119">
        <v>0.9425912921348315</v>
      </c>
      <c r="I13119" t="str">
        <f>VLOOKUP($B13119&amp;$E13119,'Employee List'!$A:$E,5,0)</f>
        <v>E-1290</v>
      </c>
    </row>
    <row r="13120" spans="1:9" x14ac:dyDescent="0.35">
      <c r="A13120" t="s">
        <v>1257</v>
      </c>
      <c r="B13120" t="s">
        <v>215</v>
      </c>
      <c r="C13120" t="s">
        <v>381</v>
      </c>
      <c r="D13120" t="s">
        <v>1278</v>
      </c>
      <c r="E13120" t="s">
        <v>29</v>
      </c>
      <c r="F13120">
        <v>12100</v>
      </c>
      <c r="G13120">
        <v>13352</v>
      </c>
      <c r="H13120">
        <v>1.1034710743801652</v>
      </c>
      <c r="I13120" t="str">
        <f>VLOOKUP($B13120&amp;$E13120,'Employee List'!$A:$E,5,0)</f>
        <v>E-1290</v>
      </c>
    </row>
    <row r="13121" spans="1:9" x14ac:dyDescent="0.35">
      <c r="A13121" t="s">
        <v>1257</v>
      </c>
      <c r="B13121" t="s">
        <v>215</v>
      </c>
      <c r="C13121" t="s">
        <v>381</v>
      </c>
      <c r="D13121" t="s">
        <v>1278</v>
      </c>
      <c r="E13121" t="s">
        <v>30</v>
      </c>
      <c r="F13121">
        <v>15825</v>
      </c>
      <c r="G13121">
        <v>10447</v>
      </c>
      <c r="H13121">
        <v>0.66015797788309638</v>
      </c>
      <c r="I13121" t="str">
        <f>VLOOKUP($B13121&amp;$E13121,'Employee List'!$A:$E,5,0)</f>
        <v>E-1290</v>
      </c>
    </row>
    <row r="13122" spans="1:9" x14ac:dyDescent="0.35">
      <c r="A13122" t="s">
        <v>1257</v>
      </c>
      <c r="B13122" t="s">
        <v>215</v>
      </c>
      <c r="C13122" t="s">
        <v>381</v>
      </c>
      <c r="D13122" t="s">
        <v>1278</v>
      </c>
      <c r="E13122" t="s">
        <v>31</v>
      </c>
      <c r="F13122">
        <v>13141</v>
      </c>
      <c r="G13122">
        <v>11758</v>
      </c>
      <c r="H13122">
        <v>0.89475686781827868</v>
      </c>
      <c r="I13122" t="str">
        <f>VLOOKUP($B13122&amp;$E13122,'Employee List'!$A:$E,5,0)</f>
        <v>E-1290</v>
      </c>
    </row>
    <row r="13123" spans="1:9" x14ac:dyDescent="0.35">
      <c r="A13123" t="s">
        <v>1257</v>
      </c>
      <c r="B13123" t="s">
        <v>215</v>
      </c>
      <c r="C13123" t="s">
        <v>381</v>
      </c>
      <c r="D13123" t="s">
        <v>1279</v>
      </c>
      <c r="E13123" t="s">
        <v>29</v>
      </c>
      <c r="F13123">
        <v>2646</v>
      </c>
      <c r="G13123">
        <v>2208</v>
      </c>
      <c r="H13123">
        <v>0.8344671201814059</v>
      </c>
      <c r="I13123" t="str">
        <f>VLOOKUP($B13123&amp;$E13123,'Employee List'!$A:$E,5,0)</f>
        <v>E-1290</v>
      </c>
    </row>
    <row r="13124" spans="1:9" x14ac:dyDescent="0.35">
      <c r="A13124" t="s">
        <v>1257</v>
      </c>
      <c r="B13124" t="s">
        <v>215</v>
      </c>
      <c r="C13124" t="s">
        <v>381</v>
      </c>
      <c r="D13124" t="s">
        <v>1279</v>
      </c>
      <c r="E13124" t="s">
        <v>30</v>
      </c>
      <c r="F13124">
        <v>2375</v>
      </c>
      <c r="G13124">
        <v>3060</v>
      </c>
      <c r="H13124">
        <v>1.2884210526315789</v>
      </c>
      <c r="I13124" t="str">
        <f>VLOOKUP($B13124&amp;$E13124,'Employee List'!$A:$E,5,0)</f>
        <v>E-1290</v>
      </c>
    </row>
    <row r="13125" spans="1:9" x14ac:dyDescent="0.35">
      <c r="A13125" t="s">
        <v>1257</v>
      </c>
      <c r="B13125" t="s">
        <v>215</v>
      </c>
      <c r="C13125" t="s">
        <v>381</v>
      </c>
      <c r="D13125" t="s">
        <v>1279</v>
      </c>
      <c r="E13125" t="s">
        <v>31</v>
      </c>
      <c r="F13125">
        <v>1511</v>
      </c>
      <c r="G13125">
        <v>3025</v>
      </c>
      <c r="H13125">
        <v>2.0019854401058903</v>
      </c>
      <c r="I13125" t="str">
        <f>VLOOKUP($B13125&amp;$E13125,'Employee List'!$A:$E,5,0)</f>
        <v>E-1290</v>
      </c>
    </row>
    <row r="13126" spans="1:9" x14ac:dyDescent="0.35">
      <c r="A13126" t="s">
        <v>1257</v>
      </c>
      <c r="B13126" t="s">
        <v>215</v>
      </c>
      <c r="C13126" t="s">
        <v>381</v>
      </c>
      <c r="D13126" t="s">
        <v>1280</v>
      </c>
      <c r="E13126" t="s">
        <v>29</v>
      </c>
      <c r="F13126">
        <v>4950</v>
      </c>
      <c r="G13126">
        <v>2980</v>
      </c>
      <c r="H13126">
        <v>0.60202020202020201</v>
      </c>
      <c r="I13126" t="str">
        <f>VLOOKUP($B13126&amp;$E13126,'Employee List'!$A:$E,5,0)</f>
        <v>E-1290</v>
      </c>
    </row>
    <row r="13127" spans="1:9" x14ac:dyDescent="0.35">
      <c r="A13127" t="s">
        <v>1257</v>
      </c>
      <c r="B13127" t="s">
        <v>215</v>
      </c>
      <c r="C13127" t="s">
        <v>381</v>
      </c>
      <c r="D13127" t="s">
        <v>1280</v>
      </c>
      <c r="E13127" t="s">
        <v>30</v>
      </c>
      <c r="F13127">
        <v>1813</v>
      </c>
      <c r="G13127">
        <v>2684</v>
      </c>
      <c r="H13127">
        <v>1.480419194704909</v>
      </c>
      <c r="I13127" t="str">
        <f>VLOOKUP($B13127&amp;$E13127,'Employee List'!$A:$E,5,0)</f>
        <v>E-1290</v>
      </c>
    </row>
    <row r="13128" spans="1:9" x14ac:dyDescent="0.35">
      <c r="A13128" t="s">
        <v>1257</v>
      </c>
      <c r="B13128" t="s">
        <v>215</v>
      </c>
      <c r="C13128" t="s">
        <v>381</v>
      </c>
      <c r="D13128" t="s">
        <v>1280</v>
      </c>
      <c r="E13128" t="s">
        <v>31</v>
      </c>
      <c r="F13128">
        <v>2958</v>
      </c>
      <c r="G13128">
        <v>1755</v>
      </c>
      <c r="H13128">
        <v>0.59330628803245433</v>
      </c>
      <c r="I13128" t="str">
        <f>VLOOKUP($B13128&amp;$E13128,'Employee List'!$A:$E,5,0)</f>
        <v>E-1290</v>
      </c>
    </row>
    <row r="13129" spans="1:9" x14ac:dyDescent="0.35">
      <c r="A13129" t="s">
        <v>1257</v>
      </c>
      <c r="B13129" t="s">
        <v>215</v>
      </c>
      <c r="C13129" t="s">
        <v>381</v>
      </c>
      <c r="D13129" t="s">
        <v>1262</v>
      </c>
      <c r="E13129" t="s">
        <v>29</v>
      </c>
      <c r="F13129">
        <v>12814</v>
      </c>
      <c r="G13129">
        <v>13693</v>
      </c>
      <c r="H13129">
        <v>1.0685968471983767</v>
      </c>
      <c r="I13129" t="str">
        <f>VLOOKUP($B13129&amp;$E13129,'Employee List'!$A:$E,5,0)</f>
        <v>E-1290</v>
      </c>
    </row>
    <row r="13130" spans="1:9" x14ac:dyDescent="0.35">
      <c r="A13130" t="s">
        <v>1257</v>
      </c>
      <c r="B13130" t="s">
        <v>215</v>
      </c>
      <c r="C13130" t="s">
        <v>381</v>
      </c>
      <c r="D13130" t="s">
        <v>1262</v>
      </c>
      <c r="E13130" t="s">
        <v>30</v>
      </c>
      <c r="F13130">
        <v>13683</v>
      </c>
      <c r="G13130">
        <v>20260</v>
      </c>
      <c r="H13130">
        <v>1.4806694438354162</v>
      </c>
      <c r="I13130" t="str">
        <f>VLOOKUP($B13130&amp;$E13130,'Employee List'!$A:$E,5,0)</f>
        <v>E-1290</v>
      </c>
    </row>
    <row r="13131" spans="1:9" x14ac:dyDescent="0.35">
      <c r="A13131" t="s">
        <v>1257</v>
      </c>
      <c r="B13131" t="s">
        <v>215</v>
      </c>
      <c r="C13131" t="s">
        <v>381</v>
      </c>
      <c r="D13131" t="s">
        <v>1262</v>
      </c>
      <c r="E13131" t="s">
        <v>31</v>
      </c>
      <c r="F13131">
        <v>16050</v>
      </c>
      <c r="G13131">
        <v>12564</v>
      </c>
      <c r="H13131">
        <v>0.78280373831775696</v>
      </c>
      <c r="I13131" t="str">
        <f>VLOOKUP($B13131&amp;$E13131,'Employee List'!$A:$E,5,0)</f>
        <v>E-1290</v>
      </c>
    </row>
    <row r="13132" spans="1:9" x14ac:dyDescent="0.35">
      <c r="A13132" t="s">
        <v>1257</v>
      </c>
      <c r="B13132" t="s">
        <v>215</v>
      </c>
      <c r="C13132" t="s">
        <v>381</v>
      </c>
      <c r="D13132" t="s">
        <v>1282</v>
      </c>
      <c r="E13132" t="s">
        <v>29</v>
      </c>
      <c r="F13132">
        <v>2336</v>
      </c>
      <c r="G13132">
        <v>3585</v>
      </c>
      <c r="H13132">
        <v>1.5346746575342465</v>
      </c>
      <c r="I13132" t="str">
        <f>VLOOKUP($B13132&amp;$E13132,'Employee List'!$A:$E,5,0)</f>
        <v>E-1290</v>
      </c>
    </row>
    <row r="13133" spans="1:9" x14ac:dyDescent="0.35">
      <c r="A13133" t="s">
        <v>1257</v>
      </c>
      <c r="B13133" t="s">
        <v>215</v>
      </c>
      <c r="C13133" t="s">
        <v>381</v>
      </c>
      <c r="D13133" t="s">
        <v>1281</v>
      </c>
      <c r="E13133" t="s">
        <v>29</v>
      </c>
      <c r="F13133">
        <v>3633</v>
      </c>
      <c r="G13133">
        <v>3372</v>
      </c>
      <c r="H13133">
        <v>0.92815854665565645</v>
      </c>
      <c r="I13133" t="str">
        <f>VLOOKUP($B13133&amp;$E13133,'Employee List'!$A:$E,5,0)</f>
        <v>E-1290</v>
      </c>
    </row>
    <row r="13134" spans="1:9" x14ac:dyDescent="0.35">
      <c r="A13134" t="s">
        <v>1257</v>
      </c>
      <c r="B13134" t="s">
        <v>215</v>
      </c>
      <c r="C13134" t="s">
        <v>381</v>
      </c>
      <c r="D13134" t="s">
        <v>1281</v>
      </c>
      <c r="E13134" t="s">
        <v>30</v>
      </c>
      <c r="F13134">
        <v>1953</v>
      </c>
      <c r="G13134">
        <v>2393</v>
      </c>
      <c r="H13134">
        <v>1.2252944188428059</v>
      </c>
      <c r="I13134" t="str">
        <f>VLOOKUP($B13134&amp;$E13134,'Employee List'!$A:$E,5,0)</f>
        <v>E-1290</v>
      </c>
    </row>
    <row r="13135" spans="1:9" x14ac:dyDescent="0.35">
      <c r="A13135" t="s">
        <v>1257</v>
      </c>
      <c r="B13135" t="s">
        <v>215</v>
      </c>
      <c r="C13135" t="s">
        <v>381</v>
      </c>
      <c r="D13135" t="s">
        <v>1281</v>
      </c>
      <c r="E13135" t="s">
        <v>31</v>
      </c>
      <c r="F13135">
        <v>3956</v>
      </c>
      <c r="G13135">
        <v>5047</v>
      </c>
      <c r="H13135">
        <v>1.2757836198179979</v>
      </c>
      <c r="I13135" t="str">
        <f>VLOOKUP($B13135&amp;$E13135,'Employee List'!$A:$E,5,0)</f>
        <v>E-1290</v>
      </c>
    </row>
    <row r="13136" spans="1:9" x14ac:dyDescent="0.35">
      <c r="A13136" t="s">
        <v>1257</v>
      </c>
      <c r="B13136" t="s">
        <v>216</v>
      </c>
      <c r="C13136" t="s">
        <v>381</v>
      </c>
      <c r="D13136" t="s">
        <v>1274</v>
      </c>
      <c r="E13136" t="s">
        <v>29</v>
      </c>
      <c r="F13136">
        <v>15548</v>
      </c>
      <c r="G13136">
        <v>17040</v>
      </c>
      <c r="H13136">
        <v>1.095960895291999</v>
      </c>
      <c r="I13136" t="str">
        <f>VLOOKUP($B13136&amp;$E13136,'Employee List'!$A:$E,5,0)</f>
        <v>E-1291</v>
      </c>
    </row>
    <row r="13137" spans="1:9" x14ac:dyDescent="0.35">
      <c r="A13137" t="s">
        <v>1257</v>
      </c>
      <c r="B13137" t="s">
        <v>216</v>
      </c>
      <c r="C13137" t="s">
        <v>381</v>
      </c>
      <c r="D13137" t="s">
        <v>1274</v>
      </c>
      <c r="E13137" t="s">
        <v>30</v>
      </c>
      <c r="F13137">
        <v>13327</v>
      </c>
      <c r="G13137">
        <v>9901</v>
      </c>
      <c r="H13137">
        <v>0.74292789074810539</v>
      </c>
      <c r="I13137" t="str">
        <f>VLOOKUP($B13137&amp;$E13137,'Employee List'!$A:$E,5,0)</f>
        <v>E-1291</v>
      </c>
    </row>
    <row r="13138" spans="1:9" x14ac:dyDescent="0.35">
      <c r="A13138" t="s">
        <v>1257</v>
      </c>
      <c r="B13138" t="s">
        <v>216</v>
      </c>
      <c r="C13138" t="s">
        <v>381</v>
      </c>
      <c r="D13138" t="s">
        <v>1274</v>
      </c>
      <c r="E13138" t="s">
        <v>31</v>
      </c>
      <c r="F13138">
        <v>15176</v>
      </c>
      <c r="G13138">
        <v>13572</v>
      </c>
      <c r="H13138">
        <v>0.89430680021085929</v>
      </c>
      <c r="I13138" t="str">
        <f>VLOOKUP($B13138&amp;$E13138,'Employee List'!$A:$E,5,0)</f>
        <v>E-1291</v>
      </c>
    </row>
    <row r="13139" spans="1:9" x14ac:dyDescent="0.35">
      <c r="A13139" t="s">
        <v>1257</v>
      </c>
      <c r="B13139" t="s">
        <v>216</v>
      </c>
      <c r="C13139" t="s">
        <v>381</v>
      </c>
      <c r="D13139" t="s">
        <v>1263</v>
      </c>
      <c r="E13139" t="s">
        <v>29</v>
      </c>
      <c r="F13139">
        <v>3955</v>
      </c>
      <c r="G13139">
        <v>5504</v>
      </c>
      <c r="H13139">
        <v>1.3916561314791402</v>
      </c>
      <c r="I13139" t="str">
        <f>VLOOKUP($B13139&amp;$E13139,'Employee List'!$A:$E,5,0)</f>
        <v>E-1291</v>
      </c>
    </row>
    <row r="13140" spans="1:9" x14ac:dyDescent="0.35">
      <c r="A13140" t="s">
        <v>1257</v>
      </c>
      <c r="B13140" t="s">
        <v>216</v>
      </c>
      <c r="C13140" t="s">
        <v>381</v>
      </c>
      <c r="D13140" t="s">
        <v>1263</v>
      </c>
      <c r="E13140" t="s">
        <v>30</v>
      </c>
      <c r="F13140">
        <v>1715</v>
      </c>
      <c r="G13140">
        <v>5118</v>
      </c>
      <c r="H13140">
        <v>2.9842565597667638</v>
      </c>
      <c r="I13140" t="str">
        <f>VLOOKUP($B13140&amp;$E13140,'Employee List'!$A:$E,5,0)</f>
        <v>E-1291</v>
      </c>
    </row>
    <row r="13141" spans="1:9" x14ac:dyDescent="0.35">
      <c r="A13141" t="s">
        <v>1257</v>
      </c>
      <c r="B13141" t="s">
        <v>216</v>
      </c>
      <c r="C13141" t="s">
        <v>381</v>
      </c>
      <c r="D13141" t="s">
        <v>1263</v>
      </c>
      <c r="E13141" t="s">
        <v>31</v>
      </c>
      <c r="F13141">
        <v>4113</v>
      </c>
      <c r="G13141">
        <v>1847</v>
      </c>
      <c r="H13141">
        <v>0.44906394359348406</v>
      </c>
      <c r="I13141" t="str">
        <f>VLOOKUP($B13141&amp;$E13141,'Employee List'!$A:$E,5,0)</f>
        <v>E-1291</v>
      </c>
    </row>
    <row r="13142" spans="1:9" x14ac:dyDescent="0.35">
      <c r="A13142" t="s">
        <v>1257</v>
      </c>
      <c r="B13142" t="s">
        <v>216</v>
      </c>
      <c r="C13142" t="s">
        <v>381</v>
      </c>
      <c r="D13142" t="s">
        <v>1264</v>
      </c>
      <c r="E13142" t="s">
        <v>29</v>
      </c>
      <c r="F13142">
        <v>2159</v>
      </c>
      <c r="G13142">
        <v>3764</v>
      </c>
      <c r="H13142">
        <v>1.7433997220935618</v>
      </c>
      <c r="I13142" t="str">
        <f>VLOOKUP($B13142&amp;$E13142,'Employee List'!$A:$E,5,0)</f>
        <v>E-1291</v>
      </c>
    </row>
    <row r="13143" spans="1:9" x14ac:dyDescent="0.35">
      <c r="A13143" t="s">
        <v>1257</v>
      </c>
      <c r="B13143" t="s">
        <v>216</v>
      </c>
      <c r="C13143" t="s">
        <v>381</v>
      </c>
      <c r="D13143" t="s">
        <v>1264</v>
      </c>
      <c r="E13143" t="s">
        <v>30</v>
      </c>
      <c r="F13143">
        <v>1846</v>
      </c>
      <c r="G13143">
        <v>3071</v>
      </c>
      <c r="H13143">
        <v>1.6635969664138679</v>
      </c>
      <c r="I13143" t="str">
        <f>VLOOKUP($B13143&amp;$E13143,'Employee List'!$A:$E,5,0)</f>
        <v>E-1291</v>
      </c>
    </row>
    <row r="13144" spans="1:9" x14ac:dyDescent="0.35">
      <c r="A13144" t="s">
        <v>1257</v>
      </c>
      <c r="B13144" t="s">
        <v>216</v>
      </c>
      <c r="C13144" t="s">
        <v>381</v>
      </c>
      <c r="D13144" t="s">
        <v>1264</v>
      </c>
      <c r="E13144" t="s">
        <v>31</v>
      </c>
      <c r="F13144">
        <v>1631</v>
      </c>
      <c r="G13144">
        <v>3919</v>
      </c>
      <c r="H13144">
        <v>2.4028203556100554</v>
      </c>
      <c r="I13144" t="str">
        <f>VLOOKUP($B13144&amp;$E13144,'Employee List'!$A:$E,5,0)</f>
        <v>E-1291</v>
      </c>
    </row>
    <row r="13145" spans="1:9" x14ac:dyDescent="0.35">
      <c r="A13145" t="s">
        <v>1257</v>
      </c>
      <c r="B13145" t="s">
        <v>216</v>
      </c>
      <c r="C13145" t="s">
        <v>381</v>
      </c>
      <c r="D13145" t="s">
        <v>1265</v>
      </c>
      <c r="E13145" t="s">
        <v>29</v>
      </c>
      <c r="F13145">
        <v>9789</v>
      </c>
      <c r="G13145">
        <v>11362</v>
      </c>
      <c r="H13145">
        <v>1.1606905710491369</v>
      </c>
      <c r="I13145" t="str">
        <f>VLOOKUP($B13145&amp;$E13145,'Employee List'!$A:$E,5,0)</f>
        <v>E-1291</v>
      </c>
    </row>
    <row r="13146" spans="1:9" x14ac:dyDescent="0.35">
      <c r="A13146" t="s">
        <v>1257</v>
      </c>
      <c r="B13146" t="s">
        <v>216</v>
      </c>
      <c r="C13146" t="s">
        <v>381</v>
      </c>
      <c r="D13146" t="s">
        <v>1265</v>
      </c>
      <c r="E13146" t="s">
        <v>30</v>
      </c>
      <c r="F13146">
        <v>8512</v>
      </c>
      <c r="G13146">
        <v>20455</v>
      </c>
      <c r="H13146">
        <v>2.403078007518797</v>
      </c>
      <c r="I13146" t="str">
        <f>VLOOKUP($B13146&amp;$E13146,'Employee List'!$A:$E,5,0)</f>
        <v>E-1291</v>
      </c>
    </row>
    <row r="13147" spans="1:9" x14ac:dyDescent="0.35">
      <c r="A13147" t="s">
        <v>1257</v>
      </c>
      <c r="B13147" t="s">
        <v>216</v>
      </c>
      <c r="C13147" t="s">
        <v>381</v>
      </c>
      <c r="D13147" t="s">
        <v>1265</v>
      </c>
      <c r="E13147" t="s">
        <v>31</v>
      </c>
      <c r="F13147">
        <v>10526</v>
      </c>
      <c r="G13147">
        <v>18664</v>
      </c>
      <c r="H13147">
        <v>1.7731331939958199</v>
      </c>
      <c r="I13147" t="str">
        <f>VLOOKUP($B13147&amp;$E13147,'Employee List'!$A:$E,5,0)</f>
        <v>E-1291</v>
      </c>
    </row>
    <row r="13148" spans="1:9" x14ac:dyDescent="0.35">
      <c r="A13148" t="s">
        <v>1257</v>
      </c>
      <c r="B13148" t="s">
        <v>216</v>
      </c>
      <c r="C13148" t="s">
        <v>381</v>
      </c>
      <c r="D13148" t="s">
        <v>1260</v>
      </c>
      <c r="E13148" t="s">
        <v>29</v>
      </c>
      <c r="F13148">
        <v>96966</v>
      </c>
      <c r="G13148">
        <v>72314</v>
      </c>
      <c r="H13148">
        <v>0.74576655734999897</v>
      </c>
      <c r="I13148" t="str">
        <f>VLOOKUP($B13148&amp;$E13148,'Employee List'!$A:$E,5,0)</f>
        <v>E-1291</v>
      </c>
    </row>
    <row r="13149" spans="1:9" x14ac:dyDescent="0.35">
      <c r="A13149" t="s">
        <v>1257</v>
      </c>
      <c r="B13149" t="s">
        <v>216</v>
      </c>
      <c r="C13149" t="s">
        <v>381</v>
      </c>
      <c r="D13149" t="s">
        <v>1260</v>
      </c>
      <c r="E13149" t="s">
        <v>30</v>
      </c>
      <c r="F13149">
        <v>99247</v>
      </c>
      <c r="G13149">
        <v>90992</v>
      </c>
      <c r="H13149">
        <v>0.91682368232792932</v>
      </c>
      <c r="I13149" t="str">
        <f>VLOOKUP($B13149&amp;$E13149,'Employee List'!$A:$E,5,0)</f>
        <v>E-1291</v>
      </c>
    </row>
    <row r="13150" spans="1:9" x14ac:dyDescent="0.35">
      <c r="A13150" t="s">
        <v>1257</v>
      </c>
      <c r="B13150" t="s">
        <v>216</v>
      </c>
      <c r="C13150" t="s">
        <v>381</v>
      </c>
      <c r="D13150" t="s">
        <v>1260</v>
      </c>
      <c r="E13150" t="s">
        <v>31</v>
      </c>
      <c r="F13150">
        <v>118267</v>
      </c>
      <c r="G13150">
        <v>157461</v>
      </c>
      <c r="H13150">
        <v>1.3314026736114046</v>
      </c>
      <c r="I13150" t="str">
        <f>VLOOKUP($B13150&amp;$E13150,'Employee List'!$A:$E,5,0)</f>
        <v>E-1291</v>
      </c>
    </row>
    <row r="13151" spans="1:9" x14ac:dyDescent="0.35">
      <c r="A13151" t="s">
        <v>1257</v>
      </c>
      <c r="B13151" t="s">
        <v>216</v>
      </c>
      <c r="C13151" t="s">
        <v>381</v>
      </c>
      <c r="D13151" t="s">
        <v>1261</v>
      </c>
      <c r="E13151" t="s">
        <v>29</v>
      </c>
      <c r="F13151">
        <v>21340</v>
      </c>
      <c r="G13151">
        <v>26133</v>
      </c>
      <c r="H13151">
        <v>1.2246016869728209</v>
      </c>
      <c r="I13151" t="str">
        <f>VLOOKUP($B13151&amp;$E13151,'Employee List'!$A:$E,5,0)</f>
        <v>E-1291</v>
      </c>
    </row>
    <row r="13152" spans="1:9" x14ac:dyDescent="0.35">
      <c r="A13152" t="s">
        <v>1257</v>
      </c>
      <c r="B13152" t="s">
        <v>216</v>
      </c>
      <c r="C13152" t="s">
        <v>381</v>
      </c>
      <c r="D13152" t="s">
        <v>1261</v>
      </c>
      <c r="E13152" t="s">
        <v>30</v>
      </c>
      <c r="F13152">
        <v>21149</v>
      </c>
      <c r="G13152">
        <v>31441</v>
      </c>
      <c r="H13152">
        <v>1.4866423944394533</v>
      </c>
      <c r="I13152" t="str">
        <f>VLOOKUP($B13152&amp;$E13152,'Employee List'!$A:$E,5,0)</f>
        <v>E-1291</v>
      </c>
    </row>
    <row r="13153" spans="1:9" x14ac:dyDescent="0.35">
      <c r="A13153" t="s">
        <v>1257</v>
      </c>
      <c r="B13153" t="s">
        <v>216</v>
      </c>
      <c r="C13153" t="s">
        <v>381</v>
      </c>
      <c r="D13153" t="s">
        <v>1261</v>
      </c>
      <c r="E13153" t="s">
        <v>31</v>
      </c>
      <c r="F13153">
        <v>24140</v>
      </c>
      <c r="G13153">
        <v>27639</v>
      </c>
      <c r="H13153">
        <v>1.1449461474730738</v>
      </c>
      <c r="I13153" t="str">
        <f>VLOOKUP($B13153&amp;$E13153,'Employee List'!$A:$E,5,0)</f>
        <v>E-1291</v>
      </c>
    </row>
    <row r="13154" spans="1:9" x14ac:dyDescent="0.35">
      <c r="A13154" t="s">
        <v>1257</v>
      </c>
      <c r="B13154" t="s">
        <v>216</v>
      </c>
      <c r="C13154" t="s">
        <v>381</v>
      </c>
      <c r="D13154" t="s">
        <v>1266</v>
      </c>
      <c r="E13154" t="s">
        <v>29</v>
      </c>
      <c r="F13154">
        <v>47085</v>
      </c>
      <c r="G13154">
        <v>49070</v>
      </c>
      <c r="H13154">
        <v>1.0421577997239035</v>
      </c>
      <c r="I13154" t="str">
        <f>VLOOKUP($B13154&amp;$E13154,'Employee List'!$A:$E,5,0)</f>
        <v>E-1291</v>
      </c>
    </row>
    <row r="13155" spans="1:9" x14ac:dyDescent="0.35">
      <c r="A13155" t="s">
        <v>1257</v>
      </c>
      <c r="B13155" t="s">
        <v>216</v>
      </c>
      <c r="C13155" t="s">
        <v>381</v>
      </c>
      <c r="D13155" t="s">
        <v>1266</v>
      </c>
      <c r="E13155" t="s">
        <v>30</v>
      </c>
      <c r="F13155">
        <v>50276</v>
      </c>
      <c r="G13155">
        <v>37532</v>
      </c>
      <c r="H13155">
        <v>0.7465192139390564</v>
      </c>
      <c r="I13155" t="str">
        <f>VLOOKUP($B13155&amp;$E13155,'Employee List'!$A:$E,5,0)</f>
        <v>E-1291</v>
      </c>
    </row>
    <row r="13156" spans="1:9" x14ac:dyDescent="0.35">
      <c r="A13156" t="s">
        <v>1257</v>
      </c>
      <c r="B13156" t="s">
        <v>216</v>
      </c>
      <c r="C13156" t="s">
        <v>381</v>
      </c>
      <c r="D13156" t="s">
        <v>1266</v>
      </c>
      <c r="E13156" t="s">
        <v>31</v>
      </c>
      <c r="F13156">
        <v>47806</v>
      </c>
      <c r="G13156">
        <v>42484</v>
      </c>
      <c r="H13156">
        <v>0.88867506170773547</v>
      </c>
      <c r="I13156" t="str">
        <f>VLOOKUP($B13156&amp;$E13156,'Employee List'!$A:$E,5,0)</f>
        <v>E-1291</v>
      </c>
    </row>
    <row r="13157" spans="1:9" x14ac:dyDescent="0.35">
      <c r="A13157" t="s">
        <v>1257</v>
      </c>
      <c r="B13157" t="s">
        <v>216</v>
      </c>
      <c r="C13157" t="s">
        <v>381</v>
      </c>
      <c r="D13157" t="s">
        <v>1267</v>
      </c>
      <c r="E13157" t="s">
        <v>29</v>
      </c>
      <c r="F13157">
        <v>36597</v>
      </c>
      <c r="G13157">
        <v>33434</v>
      </c>
      <c r="H13157">
        <v>0.91357215072273679</v>
      </c>
      <c r="I13157" t="str">
        <f>VLOOKUP($B13157&amp;$E13157,'Employee List'!$A:$E,5,0)</f>
        <v>E-1291</v>
      </c>
    </row>
    <row r="13158" spans="1:9" x14ac:dyDescent="0.35">
      <c r="A13158" t="s">
        <v>1257</v>
      </c>
      <c r="B13158" t="s">
        <v>216</v>
      </c>
      <c r="C13158" t="s">
        <v>381</v>
      </c>
      <c r="D13158" t="s">
        <v>1267</v>
      </c>
      <c r="E13158" t="s">
        <v>30</v>
      </c>
      <c r="F13158">
        <v>36797</v>
      </c>
      <c r="G13158">
        <v>22361</v>
      </c>
      <c r="H13158">
        <v>0.6076854091366144</v>
      </c>
      <c r="I13158" t="str">
        <f>VLOOKUP($B13158&amp;$E13158,'Employee List'!$A:$E,5,0)</f>
        <v>E-1291</v>
      </c>
    </row>
    <row r="13159" spans="1:9" x14ac:dyDescent="0.35">
      <c r="A13159" t="s">
        <v>1257</v>
      </c>
      <c r="B13159" t="s">
        <v>216</v>
      </c>
      <c r="C13159" t="s">
        <v>381</v>
      </c>
      <c r="D13159" t="s">
        <v>1267</v>
      </c>
      <c r="E13159" t="s">
        <v>31</v>
      </c>
      <c r="F13159">
        <v>37244</v>
      </c>
      <c r="G13159">
        <v>37144</v>
      </c>
      <c r="H13159">
        <v>0.99731500375899473</v>
      </c>
      <c r="I13159" t="str">
        <f>VLOOKUP($B13159&amp;$E13159,'Employee List'!$A:$E,5,0)</f>
        <v>E-1291</v>
      </c>
    </row>
    <row r="13160" spans="1:9" x14ac:dyDescent="0.35">
      <c r="A13160" t="s">
        <v>1257</v>
      </c>
      <c r="B13160" t="s">
        <v>216</v>
      </c>
      <c r="C13160" t="s">
        <v>381</v>
      </c>
      <c r="D13160" t="s">
        <v>1268</v>
      </c>
      <c r="E13160" t="s">
        <v>29</v>
      </c>
      <c r="F13160">
        <v>13161</v>
      </c>
      <c r="G13160">
        <v>13373</v>
      </c>
      <c r="H13160">
        <v>1.0161081984651623</v>
      </c>
      <c r="I13160" t="str">
        <f>VLOOKUP($B13160&amp;$E13160,'Employee List'!$A:$E,5,0)</f>
        <v>E-1291</v>
      </c>
    </row>
    <row r="13161" spans="1:9" x14ac:dyDescent="0.35">
      <c r="A13161" t="s">
        <v>1257</v>
      </c>
      <c r="B13161" t="s">
        <v>216</v>
      </c>
      <c r="C13161" t="s">
        <v>381</v>
      </c>
      <c r="D13161" t="s">
        <v>1268</v>
      </c>
      <c r="E13161" t="s">
        <v>30</v>
      </c>
      <c r="F13161">
        <v>14179</v>
      </c>
      <c r="G13161">
        <v>10529</v>
      </c>
      <c r="H13161">
        <v>0.74257705056774104</v>
      </c>
      <c r="I13161" t="str">
        <f>VLOOKUP($B13161&amp;$E13161,'Employee List'!$A:$E,5,0)</f>
        <v>E-1291</v>
      </c>
    </row>
    <row r="13162" spans="1:9" x14ac:dyDescent="0.35">
      <c r="A13162" t="s">
        <v>1257</v>
      </c>
      <c r="B13162" t="s">
        <v>216</v>
      </c>
      <c r="C13162" t="s">
        <v>381</v>
      </c>
      <c r="D13162" t="s">
        <v>1268</v>
      </c>
      <c r="E13162" t="s">
        <v>31</v>
      </c>
      <c r="F13162">
        <v>12525</v>
      </c>
      <c r="G13162">
        <v>10087</v>
      </c>
      <c r="H13162">
        <v>0.80534930139720562</v>
      </c>
      <c r="I13162" t="str">
        <f>VLOOKUP($B13162&amp;$E13162,'Employee List'!$A:$E,5,0)</f>
        <v>E-1291</v>
      </c>
    </row>
    <row r="13163" spans="1:9" x14ac:dyDescent="0.35">
      <c r="A13163" t="s">
        <v>1257</v>
      </c>
      <c r="B13163" t="s">
        <v>216</v>
      </c>
      <c r="C13163" t="s">
        <v>381</v>
      </c>
      <c r="D13163" t="s">
        <v>1269</v>
      </c>
      <c r="E13163" t="s">
        <v>29</v>
      </c>
      <c r="F13163">
        <v>10823</v>
      </c>
      <c r="G13163">
        <v>32768</v>
      </c>
      <c r="H13163">
        <v>3.0276263512889217</v>
      </c>
      <c r="I13163" t="str">
        <f>VLOOKUP($B13163&amp;$E13163,'Employee List'!$A:$E,5,0)</f>
        <v>E-1291</v>
      </c>
    </row>
    <row r="13164" spans="1:9" x14ac:dyDescent="0.35">
      <c r="A13164" t="s">
        <v>1257</v>
      </c>
      <c r="B13164" t="s">
        <v>216</v>
      </c>
      <c r="C13164" t="s">
        <v>381</v>
      </c>
      <c r="D13164" t="s">
        <v>1269</v>
      </c>
      <c r="E13164" t="s">
        <v>30</v>
      </c>
      <c r="F13164">
        <v>12673</v>
      </c>
      <c r="G13164">
        <v>31269</v>
      </c>
      <c r="H13164">
        <v>2.4673715773692102</v>
      </c>
      <c r="I13164" t="str">
        <f>VLOOKUP($B13164&amp;$E13164,'Employee List'!$A:$E,5,0)</f>
        <v>E-1291</v>
      </c>
    </row>
    <row r="13165" spans="1:9" x14ac:dyDescent="0.35">
      <c r="A13165" t="s">
        <v>1257</v>
      </c>
      <c r="B13165" t="s">
        <v>216</v>
      </c>
      <c r="C13165" t="s">
        <v>381</v>
      </c>
      <c r="D13165" t="s">
        <v>1269</v>
      </c>
      <c r="E13165" t="s">
        <v>31</v>
      </c>
      <c r="F13165">
        <v>8247</v>
      </c>
      <c r="G13165">
        <v>36518</v>
      </c>
      <c r="H13165">
        <v>4.4280344367648841</v>
      </c>
      <c r="I13165" t="str">
        <f>VLOOKUP($B13165&amp;$E13165,'Employee List'!$A:$E,5,0)</f>
        <v>E-1291</v>
      </c>
    </row>
    <row r="13166" spans="1:9" x14ac:dyDescent="0.35">
      <c r="A13166" t="s">
        <v>1257</v>
      </c>
      <c r="B13166" t="s">
        <v>216</v>
      </c>
      <c r="C13166" t="s">
        <v>381</v>
      </c>
      <c r="D13166" t="s">
        <v>1270</v>
      </c>
      <c r="E13166" t="s">
        <v>29</v>
      </c>
      <c r="F13166">
        <v>3258</v>
      </c>
      <c r="G13166">
        <v>2770</v>
      </c>
      <c r="H13166">
        <v>0.85021485573971767</v>
      </c>
      <c r="I13166" t="str">
        <f>VLOOKUP($B13166&amp;$E13166,'Employee List'!$A:$E,5,0)</f>
        <v>E-1291</v>
      </c>
    </row>
    <row r="13167" spans="1:9" x14ac:dyDescent="0.35">
      <c r="A13167" t="s">
        <v>1257</v>
      </c>
      <c r="B13167" t="s">
        <v>216</v>
      </c>
      <c r="C13167" t="s">
        <v>381</v>
      </c>
      <c r="D13167" t="s">
        <v>1270</v>
      </c>
      <c r="E13167" t="s">
        <v>30</v>
      </c>
      <c r="F13167">
        <v>4836</v>
      </c>
      <c r="G13167">
        <v>4845</v>
      </c>
      <c r="H13167">
        <v>1.0018610421836229</v>
      </c>
      <c r="I13167" t="str">
        <f>VLOOKUP($B13167&amp;$E13167,'Employee List'!$A:$E,5,0)</f>
        <v>E-1291</v>
      </c>
    </row>
    <row r="13168" spans="1:9" x14ac:dyDescent="0.35">
      <c r="A13168" t="s">
        <v>1257</v>
      </c>
      <c r="B13168" t="s">
        <v>216</v>
      </c>
      <c r="C13168" t="s">
        <v>381</v>
      </c>
      <c r="D13168" t="s">
        <v>1270</v>
      </c>
      <c r="E13168" t="s">
        <v>31</v>
      </c>
      <c r="F13168">
        <v>3927</v>
      </c>
      <c r="G13168">
        <v>4364</v>
      </c>
      <c r="H13168">
        <v>1.1112808759867583</v>
      </c>
      <c r="I13168" t="str">
        <f>VLOOKUP($B13168&amp;$E13168,'Employee List'!$A:$E,5,0)</f>
        <v>E-1291</v>
      </c>
    </row>
    <row r="13169" spans="1:9" x14ac:dyDescent="0.35">
      <c r="A13169" t="s">
        <v>1257</v>
      </c>
      <c r="B13169" t="s">
        <v>216</v>
      </c>
      <c r="C13169" t="s">
        <v>381</v>
      </c>
      <c r="D13169" t="s">
        <v>1271</v>
      </c>
      <c r="E13169" t="s">
        <v>29</v>
      </c>
      <c r="F13169">
        <v>12796</v>
      </c>
      <c r="G13169">
        <v>13655</v>
      </c>
      <c r="H13169">
        <v>1.067130353235386</v>
      </c>
      <c r="I13169" t="str">
        <f>VLOOKUP($B13169&amp;$E13169,'Employee List'!$A:$E,5,0)</f>
        <v>E-1291</v>
      </c>
    </row>
    <row r="13170" spans="1:9" x14ac:dyDescent="0.35">
      <c r="A13170" t="s">
        <v>1257</v>
      </c>
      <c r="B13170" t="s">
        <v>216</v>
      </c>
      <c r="C13170" t="s">
        <v>381</v>
      </c>
      <c r="D13170" t="s">
        <v>1271</v>
      </c>
      <c r="E13170" t="s">
        <v>30</v>
      </c>
      <c r="F13170">
        <v>12612</v>
      </c>
      <c r="G13170">
        <v>8126</v>
      </c>
      <c r="H13170">
        <v>0.64430700919758954</v>
      </c>
      <c r="I13170" t="str">
        <f>VLOOKUP($B13170&amp;$E13170,'Employee List'!$A:$E,5,0)</f>
        <v>E-1291</v>
      </c>
    </row>
    <row r="13171" spans="1:9" x14ac:dyDescent="0.35">
      <c r="A13171" t="s">
        <v>1257</v>
      </c>
      <c r="B13171" t="s">
        <v>216</v>
      </c>
      <c r="C13171" t="s">
        <v>381</v>
      </c>
      <c r="D13171" t="s">
        <v>1271</v>
      </c>
      <c r="E13171" t="s">
        <v>31</v>
      </c>
      <c r="F13171">
        <v>12844</v>
      </c>
      <c r="G13171">
        <v>13745</v>
      </c>
      <c r="H13171">
        <v>1.0701494861413889</v>
      </c>
      <c r="I13171" t="str">
        <f>VLOOKUP($B13171&amp;$E13171,'Employee List'!$A:$E,5,0)</f>
        <v>E-1291</v>
      </c>
    </row>
    <row r="13172" spans="1:9" x14ac:dyDescent="0.35">
      <c r="A13172" t="s">
        <v>1257</v>
      </c>
      <c r="B13172" t="s">
        <v>216</v>
      </c>
      <c r="C13172" t="s">
        <v>381</v>
      </c>
      <c r="D13172" t="s">
        <v>1258</v>
      </c>
      <c r="E13172" t="s">
        <v>29</v>
      </c>
      <c r="F13172">
        <v>140792</v>
      </c>
      <c r="G13172">
        <v>145390</v>
      </c>
      <c r="H13172">
        <v>1.0326581055741804</v>
      </c>
      <c r="I13172" t="str">
        <f>VLOOKUP($B13172&amp;$E13172,'Employee List'!$A:$E,5,0)</f>
        <v>E-1291</v>
      </c>
    </row>
    <row r="13173" spans="1:9" x14ac:dyDescent="0.35">
      <c r="A13173" t="s">
        <v>1257</v>
      </c>
      <c r="B13173" t="s">
        <v>216</v>
      </c>
      <c r="C13173" t="s">
        <v>381</v>
      </c>
      <c r="D13173" t="s">
        <v>1258</v>
      </c>
      <c r="E13173" t="s">
        <v>30</v>
      </c>
      <c r="F13173">
        <v>144372</v>
      </c>
      <c r="G13173">
        <v>114499</v>
      </c>
      <c r="H13173">
        <v>0.79308314631646026</v>
      </c>
      <c r="I13173" t="str">
        <f>VLOOKUP($B13173&amp;$E13173,'Employee List'!$A:$E,5,0)</f>
        <v>E-1291</v>
      </c>
    </row>
    <row r="13174" spans="1:9" x14ac:dyDescent="0.35">
      <c r="A13174" t="s">
        <v>1257</v>
      </c>
      <c r="B13174" t="s">
        <v>216</v>
      </c>
      <c r="C13174" t="s">
        <v>381</v>
      </c>
      <c r="D13174" t="s">
        <v>1258</v>
      </c>
      <c r="E13174" t="s">
        <v>31</v>
      </c>
      <c r="F13174">
        <v>137404</v>
      </c>
      <c r="G13174">
        <v>122993</v>
      </c>
      <c r="H13174">
        <v>0.89511950161567344</v>
      </c>
      <c r="I13174" t="str">
        <f>VLOOKUP($B13174&amp;$E13174,'Employee List'!$A:$E,5,0)</f>
        <v>E-1291</v>
      </c>
    </row>
    <row r="13175" spans="1:9" x14ac:dyDescent="0.35">
      <c r="A13175" t="s">
        <v>1257</v>
      </c>
      <c r="B13175" t="s">
        <v>216</v>
      </c>
      <c r="C13175" t="s">
        <v>381</v>
      </c>
      <c r="D13175" t="s">
        <v>1272</v>
      </c>
      <c r="E13175" t="s">
        <v>29</v>
      </c>
      <c r="F13175">
        <v>9238</v>
      </c>
      <c r="G13175">
        <v>14083</v>
      </c>
      <c r="H13175">
        <v>1.5244641697337087</v>
      </c>
      <c r="I13175" t="str">
        <f>VLOOKUP($B13175&amp;$E13175,'Employee List'!$A:$E,5,0)</f>
        <v>E-1291</v>
      </c>
    </row>
    <row r="13176" spans="1:9" x14ac:dyDescent="0.35">
      <c r="A13176" t="s">
        <v>1257</v>
      </c>
      <c r="B13176" t="s">
        <v>216</v>
      </c>
      <c r="C13176" t="s">
        <v>381</v>
      </c>
      <c r="D13176" t="s">
        <v>1272</v>
      </c>
      <c r="E13176" t="s">
        <v>30</v>
      </c>
      <c r="F13176">
        <v>13272</v>
      </c>
      <c r="G13176">
        <v>14720</v>
      </c>
      <c r="H13176">
        <v>1.1091018685955394</v>
      </c>
      <c r="I13176" t="str">
        <f>VLOOKUP($B13176&amp;$E13176,'Employee List'!$A:$E,5,0)</f>
        <v>E-1291</v>
      </c>
    </row>
    <row r="13177" spans="1:9" x14ac:dyDescent="0.35">
      <c r="A13177" t="s">
        <v>1257</v>
      </c>
      <c r="B13177" t="s">
        <v>216</v>
      </c>
      <c r="C13177" t="s">
        <v>381</v>
      </c>
      <c r="D13177" t="s">
        <v>1272</v>
      </c>
      <c r="E13177" t="s">
        <v>31</v>
      </c>
      <c r="F13177">
        <v>13758</v>
      </c>
      <c r="G13177">
        <v>19899</v>
      </c>
      <c r="H13177">
        <v>1.446358482337549</v>
      </c>
      <c r="I13177" t="str">
        <f>VLOOKUP($B13177&amp;$E13177,'Employee List'!$A:$E,5,0)</f>
        <v>E-1291</v>
      </c>
    </row>
    <row r="13178" spans="1:9" x14ac:dyDescent="0.35">
      <c r="A13178" t="s">
        <v>1257</v>
      </c>
      <c r="B13178" t="s">
        <v>216</v>
      </c>
      <c r="C13178" t="s">
        <v>381</v>
      </c>
      <c r="D13178" t="s">
        <v>1259</v>
      </c>
      <c r="E13178" t="s">
        <v>29</v>
      </c>
      <c r="F13178">
        <v>24218</v>
      </c>
      <c r="G13178">
        <v>26977</v>
      </c>
      <c r="H13178">
        <v>1.1139235279544142</v>
      </c>
      <c r="I13178" t="str">
        <f>VLOOKUP($B13178&amp;$E13178,'Employee List'!$A:$E,5,0)</f>
        <v>E-1291</v>
      </c>
    </row>
    <row r="13179" spans="1:9" x14ac:dyDescent="0.35">
      <c r="A13179" t="s">
        <v>1257</v>
      </c>
      <c r="B13179" t="s">
        <v>216</v>
      </c>
      <c r="C13179" t="s">
        <v>381</v>
      </c>
      <c r="D13179" t="s">
        <v>1259</v>
      </c>
      <c r="E13179" t="s">
        <v>30</v>
      </c>
      <c r="F13179">
        <v>26300</v>
      </c>
      <c r="G13179">
        <v>31517</v>
      </c>
      <c r="H13179">
        <v>1.1983650190114068</v>
      </c>
      <c r="I13179" t="str">
        <f>VLOOKUP($B13179&amp;$E13179,'Employee List'!$A:$E,5,0)</f>
        <v>E-1291</v>
      </c>
    </row>
    <row r="13180" spans="1:9" x14ac:dyDescent="0.35">
      <c r="A13180" t="s">
        <v>1257</v>
      </c>
      <c r="B13180" t="s">
        <v>216</v>
      </c>
      <c r="C13180" t="s">
        <v>381</v>
      </c>
      <c r="D13180" t="s">
        <v>1259</v>
      </c>
      <c r="E13180" t="s">
        <v>31</v>
      </c>
      <c r="F13180">
        <v>27958</v>
      </c>
      <c r="G13180">
        <v>26674</v>
      </c>
      <c r="H13180">
        <v>0.95407396809499967</v>
      </c>
      <c r="I13180" t="str">
        <f>VLOOKUP($B13180&amp;$E13180,'Employee List'!$A:$E,5,0)</f>
        <v>E-1291</v>
      </c>
    </row>
    <row r="13181" spans="1:9" x14ac:dyDescent="0.35">
      <c r="A13181" t="s">
        <v>1257</v>
      </c>
      <c r="B13181" t="s">
        <v>216</v>
      </c>
      <c r="C13181" t="s">
        <v>381</v>
      </c>
      <c r="D13181" t="s">
        <v>1273</v>
      </c>
      <c r="E13181" t="s">
        <v>29</v>
      </c>
      <c r="F13181">
        <v>3777</v>
      </c>
      <c r="G13181">
        <v>5939</v>
      </c>
      <c r="H13181">
        <v>1.5724119671697114</v>
      </c>
      <c r="I13181" t="str">
        <f>VLOOKUP($B13181&amp;$E13181,'Employee List'!$A:$E,5,0)</f>
        <v>E-1291</v>
      </c>
    </row>
    <row r="13182" spans="1:9" x14ac:dyDescent="0.35">
      <c r="A13182" t="s">
        <v>1257</v>
      </c>
      <c r="B13182" t="s">
        <v>216</v>
      </c>
      <c r="C13182" t="s">
        <v>381</v>
      </c>
      <c r="D13182" t="s">
        <v>1273</v>
      </c>
      <c r="E13182" t="s">
        <v>30</v>
      </c>
      <c r="F13182">
        <v>5458</v>
      </c>
      <c r="G13182">
        <v>5455</v>
      </c>
      <c r="H13182">
        <v>0.99945034811286182</v>
      </c>
      <c r="I13182" t="str">
        <f>VLOOKUP($B13182&amp;$E13182,'Employee List'!$A:$E,5,0)</f>
        <v>E-1291</v>
      </c>
    </row>
    <row r="13183" spans="1:9" x14ac:dyDescent="0.35">
      <c r="A13183" t="s">
        <v>1257</v>
      </c>
      <c r="B13183" t="s">
        <v>216</v>
      </c>
      <c r="C13183" t="s">
        <v>381</v>
      </c>
      <c r="D13183" t="s">
        <v>1273</v>
      </c>
      <c r="E13183" t="s">
        <v>31</v>
      </c>
      <c r="F13183">
        <v>5911</v>
      </c>
      <c r="G13183">
        <v>3115</v>
      </c>
      <c r="H13183">
        <v>0.5269835899171037</v>
      </c>
      <c r="I13183" t="str">
        <f>VLOOKUP($B13183&amp;$E13183,'Employee List'!$A:$E,5,0)</f>
        <v>E-1291</v>
      </c>
    </row>
    <row r="13184" spans="1:9" x14ac:dyDescent="0.35">
      <c r="A13184" t="s">
        <v>1257</v>
      </c>
      <c r="B13184" t="s">
        <v>216</v>
      </c>
      <c r="C13184" t="s">
        <v>381</v>
      </c>
      <c r="D13184" t="s">
        <v>1275</v>
      </c>
      <c r="E13184" t="s">
        <v>29</v>
      </c>
      <c r="F13184">
        <v>4451</v>
      </c>
      <c r="G13184">
        <v>4487</v>
      </c>
      <c r="H13184">
        <v>1.0080880700966075</v>
      </c>
      <c r="I13184" t="str">
        <f>VLOOKUP($B13184&amp;$E13184,'Employee List'!$A:$E,5,0)</f>
        <v>E-1291</v>
      </c>
    </row>
    <row r="13185" spans="1:9" x14ac:dyDescent="0.35">
      <c r="A13185" t="s">
        <v>1257</v>
      </c>
      <c r="B13185" t="s">
        <v>216</v>
      </c>
      <c r="C13185" t="s">
        <v>381</v>
      </c>
      <c r="D13185" t="s">
        <v>1275</v>
      </c>
      <c r="E13185" t="s">
        <v>30</v>
      </c>
      <c r="F13185">
        <v>1868</v>
      </c>
      <c r="G13185">
        <v>5609</v>
      </c>
      <c r="H13185">
        <v>3.0026766595289081</v>
      </c>
      <c r="I13185" t="str">
        <f>VLOOKUP($B13185&amp;$E13185,'Employee List'!$A:$E,5,0)</f>
        <v>E-1291</v>
      </c>
    </row>
    <row r="13186" spans="1:9" x14ac:dyDescent="0.35">
      <c r="A13186" t="s">
        <v>1257</v>
      </c>
      <c r="B13186" t="s">
        <v>216</v>
      </c>
      <c r="C13186" t="s">
        <v>381</v>
      </c>
      <c r="D13186" t="s">
        <v>1275</v>
      </c>
      <c r="E13186" t="s">
        <v>31</v>
      </c>
      <c r="F13186">
        <v>2848</v>
      </c>
      <c r="G13186">
        <v>3584</v>
      </c>
      <c r="H13186">
        <v>1.2584269662921348</v>
      </c>
      <c r="I13186" t="str">
        <f>VLOOKUP($B13186&amp;$E13186,'Employee List'!$A:$E,5,0)</f>
        <v>E-1291</v>
      </c>
    </row>
    <row r="13187" spans="1:9" x14ac:dyDescent="0.35">
      <c r="A13187" t="s">
        <v>1257</v>
      </c>
      <c r="B13187" t="s">
        <v>216</v>
      </c>
      <c r="C13187" t="s">
        <v>381</v>
      </c>
      <c r="D13187" t="s">
        <v>1276</v>
      </c>
      <c r="E13187" t="s">
        <v>29</v>
      </c>
      <c r="F13187">
        <v>2314</v>
      </c>
      <c r="G13187">
        <v>5278</v>
      </c>
      <c r="H13187">
        <v>2.2808988764044944</v>
      </c>
      <c r="I13187" t="str">
        <f>VLOOKUP($B13187&amp;$E13187,'Employee List'!$A:$E,5,0)</f>
        <v>E-1291</v>
      </c>
    </row>
    <row r="13188" spans="1:9" x14ac:dyDescent="0.35">
      <c r="A13188" t="s">
        <v>1257</v>
      </c>
      <c r="B13188" t="s">
        <v>216</v>
      </c>
      <c r="C13188" t="s">
        <v>381</v>
      </c>
      <c r="D13188" t="s">
        <v>1276</v>
      </c>
      <c r="E13188" t="s">
        <v>30</v>
      </c>
      <c r="F13188">
        <v>5611</v>
      </c>
      <c r="G13188">
        <v>5433</v>
      </c>
      <c r="H13188">
        <v>0.96827659953662448</v>
      </c>
      <c r="I13188" t="str">
        <f>VLOOKUP($B13188&amp;$E13188,'Employee List'!$A:$E,5,0)</f>
        <v>E-1291</v>
      </c>
    </row>
    <row r="13189" spans="1:9" x14ac:dyDescent="0.35">
      <c r="A13189" t="s">
        <v>1257</v>
      </c>
      <c r="B13189" t="s">
        <v>216</v>
      </c>
      <c r="C13189" t="s">
        <v>381</v>
      </c>
      <c r="D13189" t="s">
        <v>1276</v>
      </c>
      <c r="E13189" t="s">
        <v>31</v>
      </c>
      <c r="F13189">
        <v>4630</v>
      </c>
      <c r="G13189">
        <v>5601</v>
      </c>
      <c r="H13189">
        <v>1.2097192224622031</v>
      </c>
      <c r="I13189" t="str">
        <f>VLOOKUP($B13189&amp;$E13189,'Employee List'!$A:$E,5,0)</f>
        <v>E-1291</v>
      </c>
    </row>
    <row r="13190" spans="1:9" x14ac:dyDescent="0.35">
      <c r="A13190" t="s">
        <v>1257</v>
      </c>
      <c r="B13190" t="s">
        <v>216</v>
      </c>
      <c r="C13190" t="s">
        <v>381</v>
      </c>
      <c r="D13190" t="s">
        <v>1277</v>
      </c>
      <c r="E13190" t="s">
        <v>29</v>
      </c>
      <c r="F13190">
        <v>5557</v>
      </c>
      <c r="G13190">
        <v>6932</v>
      </c>
      <c r="H13190">
        <v>1.2474356667266511</v>
      </c>
      <c r="I13190" t="str">
        <f>VLOOKUP($B13190&amp;$E13190,'Employee List'!$A:$E,5,0)</f>
        <v>E-1291</v>
      </c>
    </row>
    <row r="13191" spans="1:9" x14ac:dyDescent="0.35">
      <c r="A13191" t="s">
        <v>1257</v>
      </c>
      <c r="B13191" t="s">
        <v>216</v>
      </c>
      <c r="C13191" t="s">
        <v>381</v>
      </c>
      <c r="D13191" t="s">
        <v>1277</v>
      </c>
      <c r="E13191" t="s">
        <v>30</v>
      </c>
      <c r="F13191">
        <v>7962</v>
      </c>
      <c r="G13191">
        <v>6034</v>
      </c>
      <c r="H13191">
        <v>0.75784978648580759</v>
      </c>
      <c r="I13191" t="str">
        <f>VLOOKUP($B13191&amp;$E13191,'Employee List'!$A:$E,5,0)</f>
        <v>E-1291</v>
      </c>
    </row>
    <row r="13192" spans="1:9" x14ac:dyDescent="0.35">
      <c r="A13192" t="s">
        <v>1257</v>
      </c>
      <c r="B13192" t="s">
        <v>216</v>
      </c>
      <c r="C13192" t="s">
        <v>381</v>
      </c>
      <c r="D13192" t="s">
        <v>1277</v>
      </c>
      <c r="E13192" t="s">
        <v>31</v>
      </c>
      <c r="F13192">
        <v>8609</v>
      </c>
      <c r="G13192">
        <v>7810</v>
      </c>
      <c r="H13192">
        <v>0.90719014984318735</v>
      </c>
      <c r="I13192" t="str">
        <f>VLOOKUP($B13192&amp;$E13192,'Employee List'!$A:$E,5,0)</f>
        <v>E-1291</v>
      </c>
    </row>
    <row r="13193" spans="1:9" x14ac:dyDescent="0.35">
      <c r="A13193" t="s">
        <v>1257</v>
      </c>
      <c r="B13193" t="s">
        <v>216</v>
      </c>
      <c r="C13193" t="s">
        <v>381</v>
      </c>
      <c r="D13193" t="s">
        <v>1278</v>
      </c>
      <c r="E13193" t="s">
        <v>29</v>
      </c>
      <c r="F13193">
        <v>13274</v>
      </c>
      <c r="G13193">
        <v>16816</v>
      </c>
      <c r="H13193">
        <v>1.2668374265481392</v>
      </c>
      <c r="I13193" t="str">
        <f>VLOOKUP($B13193&amp;$E13193,'Employee List'!$A:$E,5,0)</f>
        <v>E-1291</v>
      </c>
    </row>
    <row r="13194" spans="1:9" x14ac:dyDescent="0.35">
      <c r="A13194" t="s">
        <v>1257</v>
      </c>
      <c r="B13194" t="s">
        <v>216</v>
      </c>
      <c r="C13194" t="s">
        <v>381</v>
      </c>
      <c r="D13194" t="s">
        <v>1278</v>
      </c>
      <c r="E13194" t="s">
        <v>30</v>
      </c>
      <c r="F13194">
        <v>16348</v>
      </c>
      <c r="G13194">
        <v>11280</v>
      </c>
      <c r="H13194">
        <v>0.68999265965255685</v>
      </c>
      <c r="I13194" t="str">
        <f>VLOOKUP($B13194&amp;$E13194,'Employee List'!$A:$E,5,0)</f>
        <v>E-1291</v>
      </c>
    </row>
    <row r="13195" spans="1:9" x14ac:dyDescent="0.35">
      <c r="A13195" t="s">
        <v>1257</v>
      </c>
      <c r="B13195" t="s">
        <v>216</v>
      </c>
      <c r="C13195" t="s">
        <v>381</v>
      </c>
      <c r="D13195" t="s">
        <v>1278</v>
      </c>
      <c r="E13195" t="s">
        <v>31</v>
      </c>
      <c r="F13195">
        <v>14716</v>
      </c>
      <c r="G13195">
        <v>16954</v>
      </c>
      <c r="H13195">
        <v>1.1520793693938571</v>
      </c>
      <c r="I13195" t="str">
        <f>VLOOKUP($B13195&amp;$E13195,'Employee List'!$A:$E,5,0)</f>
        <v>E-1291</v>
      </c>
    </row>
    <row r="13196" spans="1:9" x14ac:dyDescent="0.35">
      <c r="A13196" t="s">
        <v>1257</v>
      </c>
      <c r="B13196" t="s">
        <v>216</v>
      </c>
      <c r="C13196" t="s">
        <v>381</v>
      </c>
      <c r="D13196" t="s">
        <v>1279</v>
      </c>
      <c r="E13196" t="s">
        <v>29</v>
      </c>
      <c r="F13196">
        <v>1405</v>
      </c>
      <c r="G13196">
        <v>4323</v>
      </c>
      <c r="H13196">
        <v>3.0768683274021353</v>
      </c>
      <c r="I13196" t="str">
        <f>VLOOKUP($B13196&amp;$E13196,'Employee List'!$A:$E,5,0)</f>
        <v>E-1291</v>
      </c>
    </row>
    <row r="13197" spans="1:9" x14ac:dyDescent="0.35">
      <c r="A13197" t="s">
        <v>1257</v>
      </c>
      <c r="B13197" t="s">
        <v>216</v>
      </c>
      <c r="C13197" t="s">
        <v>381</v>
      </c>
      <c r="D13197" t="s">
        <v>1279</v>
      </c>
      <c r="E13197" t="s">
        <v>30</v>
      </c>
      <c r="F13197">
        <v>2829</v>
      </c>
      <c r="G13197">
        <v>4862</v>
      </c>
      <c r="H13197">
        <v>1.7186284906327325</v>
      </c>
      <c r="I13197" t="str">
        <f>VLOOKUP($B13197&amp;$E13197,'Employee List'!$A:$E,5,0)</f>
        <v>E-1291</v>
      </c>
    </row>
    <row r="13198" spans="1:9" x14ac:dyDescent="0.35">
      <c r="A13198" t="s">
        <v>1257</v>
      </c>
      <c r="B13198" t="s">
        <v>216</v>
      </c>
      <c r="C13198" t="s">
        <v>381</v>
      </c>
      <c r="D13198" t="s">
        <v>1279</v>
      </c>
      <c r="E13198" t="s">
        <v>31</v>
      </c>
      <c r="F13198">
        <v>2789</v>
      </c>
      <c r="G13198">
        <v>3690</v>
      </c>
      <c r="H13198">
        <v>1.3230548583721764</v>
      </c>
      <c r="I13198" t="str">
        <f>VLOOKUP($B13198&amp;$E13198,'Employee List'!$A:$E,5,0)</f>
        <v>E-1291</v>
      </c>
    </row>
    <row r="13199" spans="1:9" x14ac:dyDescent="0.35">
      <c r="A13199" t="s">
        <v>1257</v>
      </c>
      <c r="B13199" t="s">
        <v>216</v>
      </c>
      <c r="C13199" t="s">
        <v>381</v>
      </c>
      <c r="D13199" t="s">
        <v>1280</v>
      </c>
      <c r="E13199" t="s">
        <v>29</v>
      </c>
      <c r="F13199">
        <v>3496</v>
      </c>
      <c r="G13199">
        <v>5894</v>
      </c>
      <c r="H13199">
        <v>1.6859267734553776</v>
      </c>
      <c r="I13199" t="str">
        <f>VLOOKUP($B13199&amp;$E13199,'Employee List'!$A:$E,5,0)</f>
        <v>E-1291</v>
      </c>
    </row>
    <row r="13200" spans="1:9" x14ac:dyDescent="0.35">
      <c r="A13200" t="s">
        <v>1257</v>
      </c>
      <c r="B13200" t="s">
        <v>216</v>
      </c>
      <c r="C13200" t="s">
        <v>381</v>
      </c>
      <c r="D13200" t="s">
        <v>1280</v>
      </c>
      <c r="E13200" t="s">
        <v>30</v>
      </c>
      <c r="F13200">
        <v>1920</v>
      </c>
      <c r="G13200">
        <v>3830</v>
      </c>
      <c r="H13200">
        <v>1.9947916666666667</v>
      </c>
      <c r="I13200" t="str">
        <f>VLOOKUP($B13200&amp;$E13200,'Employee List'!$A:$E,5,0)</f>
        <v>E-1291</v>
      </c>
    </row>
    <row r="13201" spans="1:9" x14ac:dyDescent="0.35">
      <c r="A13201" t="s">
        <v>1257</v>
      </c>
      <c r="B13201" t="s">
        <v>216</v>
      </c>
      <c r="C13201" t="s">
        <v>381</v>
      </c>
      <c r="D13201" t="s">
        <v>1280</v>
      </c>
      <c r="E13201" t="s">
        <v>31</v>
      </c>
      <c r="F13201">
        <v>2854</v>
      </c>
      <c r="G13201">
        <v>1139</v>
      </c>
      <c r="H13201">
        <v>0.39908899789768748</v>
      </c>
      <c r="I13201" t="str">
        <f>VLOOKUP($B13201&amp;$E13201,'Employee List'!$A:$E,5,0)</f>
        <v>E-1291</v>
      </c>
    </row>
    <row r="13202" spans="1:9" x14ac:dyDescent="0.35">
      <c r="A13202" t="s">
        <v>1257</v>
      </c>
      <c r="B13202" t="s">
        <v>216</v>
      </c>
      <c r="C13202" t="s">
        <v>381</v>
      </c>
      <c r="D13202" t="s">
        <v>1262</v>
      </c>
      <c r="E13202" t="s">
        <v>29</v>
      </c>
      <c r="F13202">
        <v>10239</v>
      </c>
      <c r="G13202">
        <v>15279</v>
      </c>
      <c r="H13202">
        <v>1.492235569879871</v>
      </c>
      <c r="I13202" t="str">
        <f>VLOOKUP($B13202&amp;$E13202,'Employee List'!$A:$E,5,0)</f>
        <v>E-1291</v>
      </c>
    </row>
    <row r="13203" spans="1:9" x14ac:dyDescent="0.35">
      <c r="A13203" t="s">
        <v>1257</v>
      </c>
      <c r="B13203" t="s">
        <v>216</v>
      </c>
      <c r="C13203" t="s">
        <v>381</v>
      </c>
      <c r="D13203" t="s">
        <v>1262</v>
      </c>
      <c r="E13203" t="s">
        <v>30</v>
      </c>
      <c r="F13203">
        <v>10334</v>
      </c>
      <c r="G13203">
        <v>14625</v>
      </c>
      <c r="H13203">
        <v>1.415231275401587</v>
      </c>
      <c r="I13203" t="str">
        <f>VLOOKUP($B13203&amp;$E13203,'Employee List'!$A:$E,5,0)</f>
        <v>E-1291</v>
      </c>
    </row>
    <row r="13204" spans="1:9" x14ac:dyDescent="0.35">
      <c r="A13204" t="s">
        <v>1257</v>
      </c>
      <c r="B13204" t="s">
        <v>216</v>
      </c>
      <c r="C13204" t="s">
        <v>381</v>
      </c>
      <c r="D13204" t="s">
        <v>1262</v>
      </c>
      <c r="E13204" t="s">
        <v>31</v>
      </c>
      <c r="F13204">
        <v>11079</v>
      </c>
      <c r="G13204">
        <v>14193</v>
      </c>
      <c r="H13204">
        <v>1.281072298943948</v>
      </c>
      <c r="I13204" t="str">
        <f>VLOOKUP($B13204&amp;$E13204,'Employee List'!$A:$E,5,0)</f>
        <v>E-1291</v>
      </c>
    </row>
    <row r="13205" spans="1:9" x14ac:dyDescent="0.35">
      <c r="A13205" t="s">
        <v>1257</v>
      </c>
      <c r="B13205" t="s">
        <v>216</v>
      </c>
      <c r="C13205" t="s">
        <v>381</v>
      </c>
      <c r="D13205" t="s">
        <v>1282</v>
      </c>
      <c r="E13205" t="s">
        <v>30</v>
      </c>
      <c r="F13205">
        <v>4770</v>
      </c>
      <c r="G13205">
        <v>1858</v>
      </c>
      <c r="H13205">
        <v>0.38951781970649896</v>
      </c>
      <c r="I13205" t="str">
        <f>VLOOKUP($B13205&amp;$E13205,'Employee List'!$A:$E,5,0)</f>
        <v>E-1291</v>
      </c>
    </row>
    <row r="13206" spans="1:9" x14ac:dyDescent="0.35">
      <c r="A13206" t="s">
        <v>1257</v>
      </c>
      <c r="B13206" t="s">
        <v>216</v>
      </c>
      <c r="C13206" t="s">
        <v>381</v>
      </c>
      <c r="D13206" t="s">
        <v>1282</v>
      </c>
      <c r="E13206" t="s">
        <v>31</v>
      </c>
      <c r="F13206">
        <v>5547</v>
      </c>
      <c r="G13206">
        <v>5698</v>
      </c>
      <c r="H13206">
        <v>1.0272219217595095</v>
      </c>
      <c r="I13206" t="str">
        <f>VLOOKUP($B13206&amp;$E13206,'Employee List'!$A:$E,5,0)</f>
        <v>E-1291</v>
      </c>
    </row>
    <row r="13207" spans="1:9" x14ac:dyDescent="0.35">
      <c r="A13207" t="s">
        <v>1257</v>
      </c>
      <c r="B13207" t="s">
        <v>216</v>
      </c>
      <c r="C13207" t="s">
        <v>381</v>
      </c>
      <c r="D13207" t="s">
        <v>1281</v>
      </c>
      <c r="E13207" t="s">
        <v>29</v>
      </c>
      <c r="F13207">
        <v>2257</v>
      </c>
      <c r="G13207">
        <v>1102</v>
      </c>
      <c r="H13207">
        <v>0.4882587505538325</v>
      </c>
      <c r="I13207" t="str">
        <f>VLOOKUP($B13207&amp;$E13207,'Employee List'!$A:$E,5,0)</f>
        <v>E-1291</v>
      </c>
    </row>
    <row r="13208" spans="1:9" x14ac:dyDescent="0.35">
      <c r="A13208" t="s">
        <v>1257</v>
      </c>
      <c r="B13208" t="s">
        <v>216</v>
      </c>
      <c r="C13208" t="s">
        <v>381</v>
      </c>
      <c r="D13208" t="s">
        <v>1281</v>
      </c>
      <c r="E13208" t="s">
        <v>30</v>
      </c>
      <c r="F13208">
        <v>4910</v>
      </c>
      <c r="G13208">
        <v>1659</v>
      </c>
      <c r="H13208">
        <v>0.33788187372708756</v>
      </c>
      <c r="I13208" t="str">
        <f>VLOOKUP($B13208&amp;$E13208,'Employee List'!$A:$E,5,0)</f>
        <v>E-1291</v>
      </c>
    </row>
    <row r="13209" spans="1:9" x14ac:dyDescent="0.35">
      <c r="A13209" t="s">
        <v>1257</v>
      </c>
      <c r="B13209" t="s">
        <v>216</v>
      </c>
      <c r="C13209" t="s">
        <v>381</v>
      </c>
      <c r="D13209" t="s">
        <v>1281</v>
      </c>
      <c r="E13209" t="s">
        <v>31</v>
      </c>
      <c r="F13209">
        <v>3743</v>
      </c>
      <c r="G13209">
        <v>5807</v>
      </c>
      <c r="H13209">
        <v>1.5514293347582153</v>
      </c>
      <c r="I13209" t="str">
        <f>VLOOKUP($B13209&amp;$E13209,'Employee List'!$A:$E,5,0)</f>
        <v>E-1291</v>
      </c>
    </row>
    <row r="13210" spans="1:9" x14ac:dyDescent="0.35">
      <c r="A13210" t="s">
        <v>1257</v>
      </c>
      <c r="B13210" t="s">
        <v>217</v>
      </c>
      <c r="C13210" t="s">
        <v>382</v>
      </c>
      <c r="D13210" t="s">
        <v>1274</v>
      </c>
      <c r="E13210" t="s">
        <v>29</v>
      </c>
      <c r="F13210">
        <v>21857</v>
      </c>
      <c r="G13210">
        <v>17670</v>
      </c>
      <c r="H13210">
        <v>0.80843665644873497</v>
      </c>
      <c r="I13210" t="str">
        <f>VLOOKUP($B13210&amp;$E13210,'Employee List'!$A:$E,5,0)</f>
        <v>E-1292</v>
      </c>
    </row>
    <row r="13211" spans="1:9" x14ac:dyDescent="0.35">
      <c r="A13211" t="s">
        <v>1257</v>
      </c>
      <c r="B13211" t="s">
        <v>217</v>
      </c>
      <c r="C13211" t="s">
        <v>382</v>
      </c>
      <c r="D13211" t="s">
        <v>1274</v>
      </c>
      <c r="E13211" t="s">
        <v>30</v>
      </c>
      <c r="F13211">
        <v>22548</v>
      </c>
      <c r="G13211">
        <v>13905</v>
      </c>
      <c r="H13211">
        <v>0.61668440659925494</v>
      </c>
      <c r="I13211" t="str">
        <f>VLOOKUP($B13211&amp;$E13211,'Employee List'!$A:$E,5,0)</f>
        <v>E-1292</v>
      </c>
    </row>
    <row r="13212" spans="1:9" x14ac:dyDescent="0.35">
      <c r="A13212" t="s">
        <v>1257</v>
      </c>
      <c r="B13212" t="s">
        <v>217</v>
      </c>
      <c r="C13212" t="s">
        <v>382</v>
      </c>
      <c r="D13212" t="s">
        <v>1274</v>
      </c>
      <c r="E13212" t="s">
        <v>31</v>
      </c>
      <c r="F13212">
        <v>22197</v>
      </c>
      <c r="G13212">
        <v>15342</v>
      </c>
      <c r="H13212">
        <v>0.69117448303824847</v>
      </c>
      <c r="I13212" t="str">
        <f>VLOOKUP($B13212&amp;$E13212,'Employee List'!$A:$E,5,0)</f>
        <v>E-1292</v>
      </c>
    </row>
    <row r="13213" spans="1:9" x14ac:dyDescent="0.35">
      <c r="A13213" t="s">
        <v>1257</v>
      </c>
      <c r="B13213" t="s">
        <v>217</v>
      </c>
      <c r="C13213" t="s">
        <v>382</v>
      </c>
      <c r="D13213" t="s">
        <v>1263</v>
      </c>
      <c r="E13213" t="s">
        <v>29</v>
      </c>
      <c r="F13213">
        <v>114801</v>
      </c>
      <c r="G13213">
        <v>192247</v>
      </c>
      <c r="H13213">
        <v>1.6746108483375581</v>
      </c>
      <c r="I13213" t="str">
        <f>VLOOKUP($B13213&amp;$E13213,'Employee List'!$A:$E,5,0)</f>
        <v>E-1292</v>
      </c>
    </row>
    <row r="13214" spans="1:9" x14ac:dyDescent="0.35">
      <c r="A13214" t="s">
        <v>1257</v>
      </c>
      <c r="B13214" t="s">
        <v>217</v>
      </c>
      <c r="C13214" t="s">
        <v>382</v>
      </c>
      <c r="D13214" t="s">
        <v>1263</v>
      </c>
      <c r="E13214" t="s">
        <v>30</v>
      </c>
      <c r="F13214">
        <v>119863</v>
      </c>
      <c r="G13214">
        <v>118070</v>
      </c>
      <c r="H13214">
        <v>0.98504125543328636</v>
      </c>
      <c r="I13214" t="str">
        <f>VLOOKUP($B13214&amp;$E13214,'Employee List'!$A:$E,5,0)</f>
        <v>E-1292</v>
      </c>
    </row>
    <row r="13215" spans="1:9" x14ac:dyDescent="0.35">
      <c r="A13215" t="s">
        <v>1257</v>
      </c>
      <c r="B13215" t="s">
        <v>217</v>
      </c>
      <c r="C13215" t="s">
        <v>382</v>
      </c>
      <c r="D13215" t="s">
        <v>1263</v>
      </c>
      <c r="E13215" t="s">
        <v>31</v>
      </c>
      <c r="F13215">
        <v>118468</v>
      </c>
      <c r="G13215">
        <v>86787</v>
      </c>
      <c r="H13215">
        <v>0.73257757369078569</v>
      </c>
      <c r="I13215" t="str">
        <f>VLOOKUP($B13215&amp;$E13215,'Employee List'!$A:$E,5,0)</f>
        <v>E-1292</v>
      </c>
    </row>
    <row r="13216" spans="1:9" x14ac:dyDescent="0.35">
      <c r="A13216" t="s">
        <v>1257</v>
      </c>
      <c r="B13216" t="s">
        <v>217</v>
      </c>
      <c r="C13216" t="s">
        <v>382</v>
      </c>
      <c r="D13216" t="s">
        <v>1264</v>
      </c>
      <c r="E13216" t="s">
        <v>29</v>
      </c>
      <c r="F13216">
        <v>93541</v>
      </c>
      <c r="G13216">
        <v>120601</v>
      </c>
      <c r="H13216">
        <v>1.2892849124982628</v>
      </c>
      <c r="I13216" t="str">
        <f>VLOOKUP($B13216&amp;$E13216,'Employee List'!$A:$E,5,0)</f>
        <v>E-1292</v>
      </c>
    </row>
    <row r="13217" spans="1:9" x14ac:dyDescent="0.35">
      <c r="A13217" t="s">
        <v>1257</v>
      </c>
      <c r="B13217" t="s">
        <v>217</v>
      </c>
      <c r="C13217" t="s">
        <v>382</v>
      </c>
      <c r="D13217" t="s">
        <v>1264</v>
      </c>
      <c r="E13217" t="s">
        <v>30</v>
      </c>
      <c r="F13217">
        <v>93982</v>
      </c>
      <c r="G13217">
        <v>91580</v>
      </c>
      <c r="H13217">
        <v>0.97444191440914218</v>
      </c>
      <c r="I13217" t="str">
        <f>VLOOKUP($B13217&amp;$E13217,'Employee List'!$A:$E,5,0)</f>
        <v>E-1292</v>
      </c>
    </row>
    <row r="13218" spans="1:9" x14ac:dyDescent="0.35">
      <c r="A13218" t="s">
        <v>1257</v>
      </c>
      <c r="B13218" t="s">
        <v>217</v>
      </c>
      <c r="C13218" t="s">
        <v>382</v>
      </c>
      <c r="D13218" t="s">
        <v>1264</v>
      </c>
      <c r="E13218" t="s">
        <v>31</v>
      </c>
      <c r="F13218">
        <v>94697</v>
      </c>
      <c r="G13218">
        <v>6981</v>
      </c>
      <c r="H13218">
        <v>7.3719336409812347E-2</v>
      </c>
      <c r="I13218" t="str">
        <f>VLOOKUP($B13218&amp;$E13218,'Employee List'!$A:$E,5,0)</f>
        <v>E-1292</v>
      </c>
    </row>
    <row r="13219" spans="1:9" x14ac:dyDescent="0.35">
      <c r="A13219" t="s">
        <v>1257</v>
      </c>
      <c r="B13219" t="s">
        <v>217</v>
      </c>
      <c r="C13219" t="s">
        <v>382</v>
      </c>
      <c r="D13219" t="s">
        <v>1265</v>
      </c>
      <c r="E13219" t="s">
        <v>29</v>
      </c>
      <c r="F13219">
        <v>3069</v>
      </c>
      <c r="G13219">
        <v>4574</v>
      </c>
      <c r="H13219">
        <v>1.4903877484522645</v>
      </c>
      <c r="I13219" t="str">
        <f>VLOOKUP($B13219&amp;$E13219,'Employee List'!$A:$E,5,0)</f>
        <v>E-1292</v>
      </c>
    </row>
    <row r="13220" spans="1:9" x14ac:dyDescent="0.35">
      <c r="A13220" t="s">
        <v>1257</v>
      </c>
      <c r="B13220" t="s">
        <v>217</v>
      </c>
      <c r="C13220" t="s">
        <v>382</v>
      </c>
      <c r="D13220" t="s">
        <v>1265</v>
      </c>
      <c r="E13220" t="s">
        <v>30</v>
      </c>
      <c r="F13220">
        <v>3795</v>
      </c>
      <c r="G13220">
        <v>2884</v>
      </c>
      <c r="H13220">
        <v>0.75994729907773384</v>
      </c>
      <c r="I13220" t="str">
        <f>VLOOKUP($B13220&amp;$E13220,'Employee List'!$A:$E,5,0)</f>
        <v>E-1292</v>
      </c>
    </row>
    <row r="13221" spans="1:9" x14ac:dyDescent="0.35">
      <c r="A13221" t="s">
        <v>1257</v>
      </c>
      <c r="B13221" t="s">
        <v>217</v>
      </c>
      <c r="C13221" t="s">
        <v>382</v>
      </c>
      <c r="D13221" t="s">
        <v>1265</v>
      </c>
      <c r="E13221" t="s">
        <v>31</v>
      </c>
      <c r="F13221">
        <v>2583</v>
      </c>
      <c r="G13221">
        <v>1507</v>
      </c>
      <c r="H13221">
        <v>0.58343012001548589</v>
      </c>
      <c r="I13221" t="str">
        <f>VLOOKUP($B13221&amp;$E13221,'Employee List'!$A:$E,5,0)</f>
        <v>E-1292</v>
      </c>
    </row>
    <row r="13222" spans="1:9" x14ac:dyDescent="0.35">
      <c r="A13222" t="s">
        <v>1257</v>
      </c>
      <c r="B13222" t="s">
        <v>217</v>
      </c>
      <c r="C13222" t="s">
        <v>382</v>
      </c>
      <c r="D13222" t="s">
        <v>1260</v>
      </c>
      <c r="E13222" t="s">
        <v>29</v>
      </c>
      <c r="F13222">
        <v>120264</v>
      </c>
      <c r="G13222">
        <v>88947</v>
      </c>
      <c r="H13222">
        <v>0.73959788465376175</v>
      </c>
      <c r="I13222" t="str">
        <f>VLOOKUP($B13222&amp;$E13222,'Employee List'!$A:$E,5,0)</f>
        <v>E-1292</v>
      </c>
    </row>
    <row r="13223" spans="1:9" x14ac:dyDescent="0.35">
      <c r="A13223" t="s">
        <v>1257</v>
      </c>
      <c r="B13223" t="s">
        <v>217</v>
      </c>
      <c r="C13223" t="s">
        <v>382</v>
      </c>
      <c r="D13223" t="s">
        <v>1260</v>
      </c>
      <c r="E13223" t="s">
        <v>30</v>
      </c>
      <c r="F13223">
        <v>120548</v>
      </c>
      <c r="G13223">
        <v>90547</v>
      </c>
      <c r="H13223">
        <v>0.75112818130537218</v>
      </c>
      <c r="I13223" t="str">
        <f>VLOOKUP($B13223&amp;$E13223,'Employee List'!$A:$E,5,0)</f>
        <v>E-1292</v>
      </c>
    </row>
    <row r="13224" spans="1:9" x14ac:dyDescent="0.35">
      <c r="A13224" t="s">
        <v>1257</v>
      </c>
      <c r="B13224" t="s">
        <v>217</v>
      </c>
      <c r="C13224" t="s">
        <v>382</v>
      </c>
      <c r="D13224" t="s">
        <v>1260</v>
      </c>
      <c r="E13224" t="s">
        <v>31</v>
      </c>
      <c r="F13224">
        <v>140041</v>
      </c>
      <c r="G13224">
        <v>83006</v>
      </c>
      <c r="H13224">
        <v>0.59272641583536245</v>
      </c>
      <c r="I13224" t="str">
        <f>VLOOKUP($B13224&amp;$E13224,'Employee List'!$A:$E,5,0)</f>
        <v>E-1292</v>
      </c>
    </row>
    <row r="13225" spans="1:9" x14ac:dyDescent="0.35">
      <c r="A13225" t="s">
        <v>1257</v>
      </c>
      <c r="B13225" t="s">
        <v>217</v>
      </c>
      <c r="C13225" t="s">
        <v>382</v>
      </c>
      <c r="D13225" t="s">
        <v>1261</v>
      </c>
      <c r="E13225" t="s">
        <v>29</v>
      </c>
      <c r="F13225">
        <v>158125</v>
      </c>
      <c r="G13225">
        <v>77508</v>
      </c>
      <c r="H13225">
        <v>0.49016916996047433</v>
      </c>
      <c r="I13225" t="str">
        <f>VLOOKUP($B13225&amp;$E13225,'Employee List'!$A:$E,5,0)</f>
        <v>E-1292</v>
      </c>
    </row>
    <row r="13226" spans="1:9" x14ac:dyDescent="0.35">
      <c r="A13226" t="s">
        <v>1257</v>
      </c>
      <c r="B13226" t="s">
        <v>217</v>
      </c>
      <c r="C13226" t="s">
        <v>382</v>
      </c>
      <c r="D13226" t="s">
        <v>1261</v>
      </c>
      <c r="E13226" t="s">
        <v>30</v>
      </c>
      <c r="F13226">
        <v>163362</v>
      </c>
      <c r="G13226">
        <v>75114</v>
      </c>
      <c r="H13226">
        <v>0.45980093289749147</v>
      </c>
      <c r="I13226" t="str">
        <f>VLOOKUP($B13226&amp;$E13226,'Employee List'!$A:$E,5,0)</f>
        <v>E-1292</v>
      </c>
    </row>
    <row r="13227" spans="1:9" x14ac:dyDescent="0.35">
      <c r="A13227" t="s">
        <v>1257</v>
      </c>
      <c r="B13227" t="s">
        <v>217</v>
      </c>
      <c r="C13227" t="s">
        <v>382</v>
      </c>
      <c r="D13227" t="s">
        <v>1261</v>
      </c>
      <c r="E13227" t="s">
        <v>31</v>
      </c>
      <c r="F13227">
        <v>165975</v>
      </c>
      <c r="G13227">
        <v>75252</v>
      </c>
      <c r="H13227">
        <v>0.45339358337098962</v>
      </c>
      <c r="I13227" t="str">
        <f>VLOOKUP($B13227&amp;$E13227,'Employee List'!$A:$E,5,0)</f>
        <v>E-1292</v>
      </c>
    </row>
    <row r="13228" spans="1:9" x14ac:dyDescent="0.35">
      <c r="A13228" t="s">
        <v>1257</v>
      </c>
      <c r="B13228" t="s">
        <v>217</v>
      </c>
      <c r="C13228" t="s">
        <v>382</v>
      </c>
      <c r="D13228" t="s">
        <v>1266</v>
      </c>
      <c r="E13228" t="s">
        <v>29</v>
      </c>
      <c r="F13228">
        <v>68227</v>
      </c>
      <c r="G13228">
        <v>41481</v>
      </c>
      <c r="H13228">
        <v>0.6079851085347443</v>
      </c>
      <c r="I13228" t="str">
        <f>VLOOKUP($B13228&amp;$E13228,'Employee List'!$A:$E,5,0)</f>
        <v>E-1292</v>
      </c>
    </row>
    <row r="13229" spans="1:9" x14ac:dyDescent="0.35">
      <c r="A13229" t="s">
        <v>1257</v>
      </c>
      <c r="B13229" t="s">
        <v>217</v>
      </c>
      <c r="C13229" t="s">
        <v>382</v>
      </c>
      <c r="D13229" t="s">
        <v>1266</v>
      </c>
      <c r="E13229" t="s">
        <v>30</v>
      </c>
      <c r="F13229">
        <v>75259</v>
      </c>
      <c r="G13229">
        <v>37108</v>
      </c>
      <c r="H13229">
        <v>0.4930705962077625</v>
      </c>
      <c r="I13229" t="str">
        <f>VLOOKUP($B13229&amp;$E13229,'Employee List'!$A:$E,5,0)</f>
        <v>E-1292</v>
      </c>
    </row>
    <row r="13230" spans="1:9" x14ac:dyDescent="0.35">
      <c r="A13230" t="s">
        <v>1257</v>
      </c>
      <c r="B13230" t="s">
        <v>217</v>
      </c>
      <c r="C13230" t="s">
        <v>382</v>
      </c>
      <c r="D13230" t="s">
        <v>1266</v>
      </c>
      <c r="E13230" t="s">
        <v>31</v>
      </c>
      <c r="F13230">
        <v>71447</v>
      </c>
      <c r="G13230">
        <v>36077</v>
      </c>
      <c r="H13230">
        <v>0.50494772348734029</v>
      </c>
      <c r="I13230" t="str">
        <f>VLOOKUP($B13230&amp;$E13230,'Employee List'!$A:$E,5,0)</f>
        <v>E-1292</v>
      </c>
    </row>
    <row r="13231" spans="1:9" x14ac:dyDescent="0.35">
      <c r="A13231" t="s">
        <v>1257</v>
      </c>
      <c r="B13231" t="s">
        <v>217</v>
      </c>
      <c r="C13231" t="s">
        <v>382</v>
      </c>
      <c r="D13231" t="s">
        <v>1267</v>
      </c>
      <c r="E13231" t="s">
        <v>29</v>
      </c>
      <c r="F13231">
        <v>83227</v>
      </c>
      <c r="G13231">
        <v>60983</v>
      </c>
      <c r="H13231">
        <v>0.73273096471097121</v>
      </c>
      <c r="I13231" t="str">
        <f>VLOOKUP($B13231&amp;$E13231,'Employee List'!$A:$E,5,0)</f>
        <v>E-1292</v>
      </c>
    </row>
    <row r="13232" spans="1:9" x14ac:dyDescent="0.35">
      <c r="A13232" t="s">
        <v>1257</v>
      </c>
      <c r="B13232" t="s">
        <v>217</v>
      </c>
      <c r="C13232" t="s">
        <v>382</v>
      </c>
      <c r="D13232" t="s">
        <v>1267</v>
      </c>
      <c r="E13232" t="s">
        <v>30</v>
      </c>
      <c r="F13232">
        <v>85440</v>
      </c>
      <c r="G13232">
        <v>59313</v>
      </c>
      <c r="H13232">
        <v>0.69420646067415726</v>
      </c>
      <c r="I13232" t="str">
        <f>VLOOKUP($B13232&amp;$E13232,'Employee List'!$A:$E,5,0)</f>
        <v>E-1292</v>
      </c>
    </row>
    <row r="13233" spans="1:9" x14ac:dyDescent="0.35">
      <c r="A13233" t="s">
        <v>1257</v>
      </c>
      <c r="B13233" t="s">
        <v>217</v>
      </c>
      <c r="C13233" t="s">
        <v>382</v>
      </c>
      <c r="D13233" t="s">
        <v>1267</v>
      </c>
      <c r="E13233" t="s">
        <v>31</v>
      </c>
      <c r="F13233">
        <v>85316</v>
      </c>
      <c r="G13233">
        <v>50626</v>
      </c>
      <c r="H13233">
        <v>0.59339397065028832</v>
      </c>
      <c r="I13233" t="str">
        <f>VLOOKUP($B13233&amp;$E13233,'Employee List'!$A:$E,5,0)</f>
        <v>E-1292</v>
      </c>
    </row>
    <row r="13234" spans="1:9" x14ac:dyDescent="0.35">
      <c r="A13234" t="s">
        <v>1257</v>
      </c>
      <c r="B13234" t="s">
        <v>217</v>
      </c>
      <c r="C13234" t="s">
        <v>382</v>
      </c>
      <c r="D13234" t="s">
        <v>1268</v>
      </c>
      <c r="E13234" t="s">
        <v>29</v>
      </c>
      <c r="F13234">
        <v>12872</v>
      </c>
      <c r="G13234">
        <v>7411</v>
      </c>
      <c r="H13234">
        <v>0.57574580484773152</v>
      </c>
      <c r="I13234" t="str">
        <f>VLOOKUP($B13234&amp;$E13234,'Employee List'!$A:$E,5,0)</f>
        <v>E-1292</v>
      </c>
    </row>
    <row r="13235" spans="1:9" x14ac:dyDescent="0.35">
      <c r="A13235" t="s">
        <v>1257</v>
      </c>
      <c r="B13235" t="s">
        <v>217</v>
      </c>
      <c r="C13235" t="s">
        <v>382</v>
      </c>
      <c r="D13235" t="s">
        <v>1268</v>
      </c>
      <c r="E13235" t="s">
        <v>30</v>
      </c>
      <c r="F13235">
        <v>12322</v>
      </c>
      <c r="G13235">
        <v>6155</v>
      </c>
      <c r="H13235">
        <v>0.49951306606070445</v>
      </c>
      <c r="I13235" t="str">
        <f>VLOOKUP($B13235&amp;$E13235,'Employee List'!$A:$E,5,0)</f>
        <v>E-1292</v>
      </c>
    </row>
    <row r="13236" spans="1:9" x14ac:dyDescent="0.35">
      <c r="A13236" t="s">
        <v>1257</v>
      </c>
      <c r="B13236" t="s">
        <v>217</v>
      </c>
      <c r="C13236" t="s">
        <v>382</v>
      </c>
      <c r="D13236" t="s">
        <v>1268</v>
      </c>
      <c r="E13236" t="s">
        <v>31</v>
      </c>
      <c r="F13236">
        <v>13716</v>
      </c>
      <c r="G13236">
        <v>7089</v>
      </c>
      <c r="H13236">
        <v>0.51684164479440065</v>
      </c>
      <c r="I13236" t="str">
        <f>VLOOKUP($B13236&amp;$E13236,'Employee List'!$A:$E,5,0)</f>
        <v>E-1292</v>
      </c>
    </row>
    <row r="13237" spans="1:9" x14ac:dyDescent="0.35">
      <c r="A13237" t="s">
        <v>1257</v>
      </c>
      <c r="B13237" t="s">
        <v>217</v>
      </c>
      <c r="C13237" t="s">
        <v>382</v>
      </c>
      <c r="D13237" t="s">
        <v>1269</v>
      </c>
      <c r="E13237" t="s">
        <v>29</v>
      </c>
      <c r="F13237">
        <v>1675</v>
      </c>
      <c r="G13237">
        <v>5601</v>
      </c>
      <c r="H13237">
        <v>3.3438805970149255</v>
      </c>
      <c r="I13237" t="str">
        <f>VLOOKUP($B13237&amp;$E13237,'Employee List'!$A:$E,5,0)</f>
        <v>E-1292</v>
      </c>
    </row>
    <row r="13238" spans="1:9" x14ac:dyDescent="0.35">
      <c r="A13238" t="s">
        <v>1257</v>
      </c>
      <c r="B13238" t="s">
        <v>217</v>
      </c>
      <c r="C13238" t="s">
        <v>382</v>
      </c>
      <c r="D13238" t="s">
        <v>1269</v>
      </c>
      <c r="E13238" t="s">
        <v>30</v>
      </c>
      <c r="F13238">
        <v>3777</v>
      </c>
      <c r="G13238">
        <v>5786</v>
      </c>
      <c r="H13238">
        <v>1.5319036272173683</v>
      </c>
      <c r="I13238" t="str">
        <f>VLOOKUP($B13238&amp;$E13238,'Employee List'!$A:$E,5,0)</f>
        <v>E-1292</v>
      </c>
    </row>
    <row r="13239" spans="1:9" x14ac:dyDescent="0.35">
      <c r="A13239" t="s">
        <v>1257</v>
      </c>
      <c r="B13239" t="s">
        <v>217</v>
      </c>
      <c r="C13239" t="s">
        <v>382</v>
      </c>
      <c r="D13239" t="s">
        <v>1269</v>
      </c>
      <c r="E13239" t="s">
        <v>31</v>
      </c>
      <c r="F13239">
        <v>3901</v>
      </c>
      <c r="G13239">
        <v>1155</v>
      </c>
      <c r="H13239">
        <v>0.29607792873622146</v>
      </c>
      <c r="I13239" t="str">
        <f>VLOOKUP($B13239&amp;$E13239,'Employee List'!$A:$E,5,0)</f>
        <v>E-1292</v>
      </c>
    </row>
    <row r="13240" spans="1:9" x14ac:dyDescent="0.35">
      <c r="A13240" t="s">
        <v>1257</v>
      </c>
      <c r="B13240" t="s">
        <v>217</v>
      </c>
      <c r="C13240" t="s">
        <v>382</v>
      </c>
      <c r="D13240" t="s">
        <v>1270</v>
      </c>
      <c r="E13240" t="s">
        <v>29</v>
      </c>
      <c r="F13240">
        <v>7869</v>
      </c>
      <c r="G13240">
        <v>7897</v>
      </c>
      <c r="H13240">
        <v>1.0035582666158342</v>
      </c>
      <c r="I13240" t="str">
        <f>VLOOKUP($B13240&amp;$E13240,'Employee List'!$A:$E,5,0)</f>
        <v>E-1292</v>
      </c>
    </row>
    <row r="13241" spans="1:9" x14ac:dyDescent="0.35">
      <c r="A13241" t="s">
        <v>1257</v>
      </c>
      <c r="B13241" t="s">
        <v>217</v>
      </c>
      <c r="C13241" t="s">
        <v>382</v>
      </c>
      <c r="D13241" t="s">
        <v>1270</v>
      </c>
      <c r="E13241" t="s">
        <v>30</v>
      </c>
      <c r="F13241">
        <v>6740</v>
      </c>
      <c r="G13241">
        <v>3310</v>
      </c>
      <c r="H13241">
        <v>0.49109792284866471</v>
      </c>
      <c r="I13241" t="str">
        <f>VLOOKUP($B13241&amp;$E13241,'Employee List'!$A:$E,5,0)</f>
        <v>E-1292</v>
      </c>
    </row>
    <row r="13242" spans="1:9" x14ac:dyDescent="0.35">
      <c r="A13242" t="s">
        <v>1257</v>
      </c>
      <c r="B13242" t="s">
        <v>217</v>
      </c>
      <c r="C13242" t="s">
        <v>382</v>
      </c>
      <c r="D13242" t="s">
        <v>1270</v>
      </c>
      <c r="E13242" t="s">
        <v>31</v>
      </c>
      <c r="F13242">
        <v>7595</v>
      </c>
      <c r="G13242">
        <v>4075</v>
      </c>
      <c r="H13242">
        <v>0.53653719552337065</v>
      </c>
      <c r="I13242" t="str">
        <f>VLOOKUP($B13242&amp;$E13242,'Employee List'!$A:$E,5,0)</f>
        <v>E-1292</v>
      </c>
    </row>
    <row r="13243" spans="1:9" x14ac:dyDescent="0.35">
      <c r="A13243" t="s">
        <v>1257</v>
      </c>
      <c r="B13243" t="s">
        <v>217</v>
      </c>
      <c r="C13243" t="s">
        <v>382</v>
      </c>
      <c r="D13243" t="s">
        <v>1271</v>
      </c>
      <c r="E13243" t="s">
        <v>29</v>
      </c>
      <c r="F13243">
        <v>22698</v>
      </c>
      <c r="G13243">
        <v>17566</v>
      </c>
      <c r="H13243">
        <v>0.77390078421006259</v>
      </c>
      <c r="I13243" t="str">
        <f>VLOOKUP($B13243&amp;$E13243,'Employee List'!$A:$E,5,0)</f>
        <v>E-1292</v>
      </c>
    </row>
    <row r="13244" spans="1:9" x14ac:dyDescent="0.35">
      <c r="A13244" t="s">
        <v>1257</v>
      </c>
      <c r="B13244" t="s">
        <v>217</v>
      </c>
      <c r="C13244" t="s">
        <v>382</v>
      </c>
      <c r="D13244" t="s">
        <v>1271</v>
      </c>
      <c r="E13244" t="s">
        <v>30</v>
      </c>
      <c r="F13244">
        <v>22466</v>
      </c>
      <c r="G13244">
        <v>14518</v>
      </c>
      <c r="H13244">
        <v>0.64622095611145736</v>
      </c>
      <c r="I13244" t="str">
        <f>VLOOKUP($B13244&amp;$E13244,'Employee List'!$A:$E,5,0)</f>
        <v>E-1292</v>
      </c>
    </row>
    <row r="13245" spans="1:9" x14ac:dyDescent="0.35">
      <c r="A13245" t="s">
        <v>1257</v>
      </c>
      <c r="B13245" t="s">
        <v>217</v>
      </c>
      <c r="C13245" t="s">
        <v>382</v>
      </c>
      <c r="D13245" t="s">
        <v>1271</v>
      </c>
      <c r="E13245" t="s">
        <v>31</v>
      </c>
      <c r="F13245">
        <v>21943</v>
      </c>
      <c r="G13245">
        <v>16213</v>
      </c>
      <c r="H13245">
        <v>0.73886888757234659</v>
      </c>
      <c r="I13245" t="str">
        <f>VLOOKUP($B13245&amp;$E13245,'Employee List'!$A:$E,5,0)</f>
        <v>E-1292</v>
      </c>
    </row>
    <row r="13246" spans="1:9" x14ac:dyDescent="0.35">
      <c r="A13246" t="s">
        <v>1257</v>
      </c>
      <c r="B13246" t="s">
        <v>217</v>
      </c>
      <c r="C13246" t="s">
        <v>382</v>
      </c>
      <c r="D13246" t="s">
        <v>1258</v>
      </c>
      <c r="E13246" t="s">
        <v>29</v>
      </c>
      <c r="F13246">
        <v>227410</v>
      </c>
      <c r="G13246">
        <v>160763</v>
      </c>
      <c r="H13246">
        <v>0.70693021415065305</v>
      </c>
      <c r="I13246" t="str">
        <f>VLOOKUP($B13246&amp;$E13246,'Employee List'!$A:$E,5,0)</f>
        <v>E-1292</v>
      </c>
    </row>
    <row r="13247" spans="1:9" x14ac:dyDescent="0.35">
      <c r="A13247" t="s">
        <v>1257</v>
      </c>
      <c r="B13247" t="s">
        <v>217</v>
      </c>
      <c r="C13247" t="s">
        <v>382</v>
      </c>
      <c r="D13247" t="s">
        <v>1258</v>
      </c>
      <c r="E13247" t="s">
        <v>30</v>
      </c>
      <c r="F13247">
        <v>221842</v>
      </c>
      <c r="G13247">
        <v>134303</v>
      </c>
      <c r="H13247">
        <v>0.60539933826777614</v>
      </c>
      <c r="I13247" t="str">
        <f>VLOOKUP($B13247&amp;$E13247,'Employee List'!$A:$E,5,0)</f>
        <v>E-1292</v>
      </c>
    </row>
    <row r="13248" spans="1:9" x14ac:dyDescent="0.35">
      <c r="A13248" t="s">
        <v>1257</v>
      </c>
      <c r="B13248" t="s">
        <v>217</v>
      </c>
      <c r="C13248" t="s">
        <v>382</v>
      </c>
      <c r="D13248" t="s">
        <v>1258</v>
      </c>
      <c r="E13248" t="s">
        <v>31</v>
      </c>
      <c r="F13248">
        <v>208301</v>
      </c>
      <c r="G13248">
        <v>104378</v>
      </c>
      <c r="H13248">
        <v>0.50109216950470714</v>
      </c>
      <c r="I13248" t="str">
        <f>VLOOKUP($B13248&amp;$E13248,'Employee List'!$A:$E,5,0)</f>
        <v>E-1292</v>
      </c>
    </row>
    <row r="13249" spans="1:9" x14ac:dyDescent="0.35">
      <c r="A13249" t="s">
        <v>1257</v>
      </c>
      <c r="B13249" t="s">
        <v>217</v>
      </c>
      <c r="C13249" t="s">
        <v>382</v>
      </c>
      <c r="D13249" t="s">
        <v>1272</v>
      </c>
      <c r="E13249" t="s">
        <v>29</v>
      </c>
      <c r="F13249">
        <v>15959</v>
      </c>
      <c r="G13249">
        <v>10257</v>
      </c>
      <c r="H13249">
        <v>0.64270944294755306</v>
      </c>
      <c r="I13249" t="str">
        <f>VLOOKUP($B13249&amp;$E13249,'Employee List'!$A:$E,5,0)</f>
        <v>E-1292</v>
      </c>
    </row>
    <row r="13250" spans="1:9" x14ac:dyDescent="0.35">
      <c r="A13250" t="s">
        <v>1257</v>
      </c>
      <c r="B13250" t="s">
        <v>217</v>
      </c>
      <c r="C13250" t="s">
        <v>382</v>
      </c>
      <c r="D13250" t="s">
        <v>1272</v>
      </c>
      <c r="E13250" t="s">
        <v>30</v>
      </c>
      <c r="F13250">
        <v>13643</v>
      </c>
      <c r="G13250">
        <v>6898</v>
      </c>
      <c r="H13250">
        <v>0.50560727112805104</v>
      </c>
      <c r="I13250" t="str">
        <f>VLOOKUP($B13250&amp;$E13250,'Employee List'!$A:$E,5,0)</f>
        <v>E-1292</v>
      </c>
    </row>
    <row r="13251" spans="1:9" x14ac:dyDescent="0.35">
      <c r="A13251" t="s">
        <v>1257</v>
      </c>
      <c r="B13251" t="s">
        <v>217</v>
      </c>
      <c r="C13251" t="s">
        <v>382</v>
      </c>
      <c r="D13251" t="s">
        <v>1272</v>
      </c>
      <c r="E13251" t="s">
        <v>31</v>
      </c>
      <c r="F13251">
        <v>15815</v>
      </c>
      <c r="G13251">
        <v>10453</v>
      </c>
      <c r="H13251">
        <v>0.66095478975656019</v>
      </c>
      <c r="I13251" t="str">
        <f>VLOOKUP($B13251&amp;$E13251,'Employee List'!$A:$E,5,0)</f>
        <v>E-1292</v>
      </c>
    </row>
    <row r="13252" spans="1:9" x14ac:dyDescent="0.35">
      <c r="A13252" t="s">
        <v>1257</v>
      </c>
      <c r="B13252" t="s">
        <v>217</v>
      </c>
      <c r="C13252" t="s">
        <v>382</v>
      </c>
      <c r="D13252" t="s">
        <v>1259</v>
      </c>
      <c r="E13252" t="s">
        <v>29</v>
      </c>
      <c r="F13252">
        <v>24206</v>
      </c>
      <c r="G13252">
        <v>17788</v>
      </c>
      <c r="H13252">
        <v>0.73485912583656943</v>
      </c>
      <c r="I13252" t="str">
        <f>VLOOKUP($B13252&amp;$E13252,'Employee List'!$A:$E,5,0)</f>
        <v>E-1292</v>
      </c>
    </row>
    <row r="13253" spans="1:9" x14ac:dyDescent="0.35">
      <c r="A13253" t="s">
        <v>1257</v>
      </c>
      <c r="B13253" t="s">
        <v>217</v>
      </c>
      <c r="C13253" t="s">
        <v>382</v>
      </c>
      <c r="D13253" t="s">
        <v>1259</v>
      </c>
      <c r="E13253" t="s">
        <v>30</v>
      </c>
      <c r="F13253">
        <v>22116</v>
      </c>
      <c r="G13253">
        <v>13079</v>
      </c>
      <c r="H13253">
        <v>0.59138180502803406</v>
      </c>
      <c r="I13253" t="str">
        <f>VLOOKUP($B13253&amp;$E13253,'Employee List'!$A:$E,5,0)</f>
        <v>E-1292</v>
      </c>
    </row>
    <row r="13254" spans="1:9" x14ac:dyDescent="0.35">
      <c r="A13254" t="s">
        <v>1257</v>
      </c>
      <c r="B13254" t="s">
        <v>217</v>
      </c>
      <c r="C13254" t="s">
        <v>382</v>
      </c>
      <c r="D13254" t="s">
        <v>1259</v>
      </c>
      <c r="E13254" t="s">
        <v>31</v>
      </c>
      <c r="F13254">
        <v>24408</v>
      </c>
      <c r="G13254">
        <v>13937</v>
      </c>
      <c r="H13254">
        <v>0.57100131104555885</v>
      </c>
      <c r="I13254" t="str">
        <f>VLOOKUP($B13254&amp;$E13254,'Employee List'!$A:$E,5,0)</f>
        <v>E-1292</v>
      </c>
    </row>
    <row r="13255" spans="1:9" x14ac:dyDescent="0.35">
      <c r="A13255" t="s">
        <v>1257</v>
      </c>
      <c r="B13255" t="s">
        <v>217</v>
      </c>
      <c r="C13255" t="s">
        <v>382</v>
      </c>
      <c r="D13255" t="s">
        <v>1273</v>
      </c>
      <c r="E13255" t="s">
        <v>29</v>
      </c>
      <c r="F13255">
        <v>10743</v>
      </c>
      <c r="G13255">
        <v>3094</v>
      </c>
      <c r="H13255">
        <v>0.28800148934189707</v>
      </c>
      <c r="I13255" t="str">
        <f>VLOOKUP($B13255&amp;$E13255,'Employee List'!$A:$E,5,0)</f>
        <v>E-1292</v>
      </c>
    </row>
    <row r="13256" spans="1:9" x14ac:dyDescent="0.35">
      <c r="A13256" t="s">
        <v>1257</v>
      </c>
      <c r="B13256" t="s">
        <v>217</v>
      </c>
      <c r="C13256" t="s">
        <v>382</v>
      </c>
      <c r="D13256" t="s">
        <v>1273</v>
      </c>
      <c r="E13256" t="s">
        <v>30</v>
      </c>
      <c r="F13256">
        <v>12717</v>
      </c>
      <c r="G13256">
        <v>7141</v>
      </c>
      <c r="H13256">
        <v>0.56153180781630885</v>
      </c>
      <c r="I13256" t="str">
        <f>VLOOKUP($B13256&amp;$E13256,'Employee List'!$A:$E,5,0)</f>
        <v>E-1292</v>
      </c>
    </row>
    <row r="13257" spans="1:9" x14ac:dyDescent="0.35">
      <c r="A13257" t="s">
        <v>1257</v>
      </c>
      <c r="B13257" t="s">
        <v>217</v>
      </c>
      <c r="C13257" t="s">
        <v>382</v>
      </c>
      <c r="D13257" t="s">
        <v>1273</v>
      </c>
      <c r="E13257" t="s">
        <v>31</v>
      </c>
      <c r="F13257">
        <v>12055</v>
      </c>
      <c r="G13257">
        <v>5963</v>
      </c>
      <c r="H13257">
        <v>0.494649523019494</v>
      </c>
      <c r="I13257" t="str">
        <f>VLOOKUP($B13257&amp;$E13257,'Employee List'!$A:$E,5,0)</f>
        <v>E-1292</v>
      </c>
    </row>
    <row r="13258" spans="1:9" x14ac:dyDescent="0.35">
      <c r="A13258" t="s">
        <v>1257</v>
      </c>
      <c r="B13258" t="s">
        <v>217</v>
      </c>
      <c r="C13258" t="s">
        <v>382</v>
      </c>
      <c r="D13258" t="s">
        <v>1275</v>
      </c>
      <c r="E13258" t="s">
        <v>29</v>
      </c>
      <c r="F13258">
        <v>14990</v>
      </c>
      <c r="G13258">
        <v>14734</v>
      </c>
      <c r="H13258">
        <v>0.98292194796531018</v>
      </c>
      <c r="I13258" t="str">
        <f>VLOOKUP($B13258&amp;$E13258,'Employee List'!$A:$E,5,0)</f>
        <v>E-1292</v>
      </c>
    </row>
    <row r="13259" spans="1:9" x14ac:dyDescent="0.35">
      <c r="A13259" t="s">
        <v>1257</v>
      </c>
      <c r="B13259" t="s">
        <v>217</v>
      </c>
      <c r="C13259" t="s">
        <v>382</v>
      </c>
      <c r="D13259" t="s">
        <v>1275</v>
      </c>
      <c r="E13259" t="s">
        <v>30</v>
      </c>
      <c r="F13259">
        <v>15623</v>
      </c>
      <c r="G13259">
        <v>15280</v>
      </c>
      <c r="H13259">
        <v>0.97804518978429233</v>
      </c>
      <c r="I13259" t="str">
        <f>VLOOKUP($B13259&amp;$E13259,'Employee List'!$A:$E,5,0)</f>
        <v>E-1292</v>
      </c>
    </row>
    <row r="13260" spans="1:9" x14ac:dyDescent="0.35">
      <c r="A13260" t="s">
        <v>1257</v>
      </c>
      <c r="B13260" t="s">
        <v>217</v>
      </c>
      <c r="C13260" t="s">
        <v>382</v>
      </c>
      <c r="D13260" t="s">
        <v>1275</v>
      </c>
      <c r="E13260" t="s">
        <v>31</v>
      </c>
      <c r="F13260">
        <v>16915</v>
      </c>
      <c r="G13260">
        <v>28976</v>
      </c>
      <c r="H13260">
        <v>1.7130357670706473</v>
      </c>
      <c r="I13260" t="str">
        <f>VLOOKUP($B13260&amp;$E13260,'Employee List'!$A:$E,5,0)</f>
        <v>E-1292</v>
      </c>
    </row>
    <row r="13261" spans="1:9" x14ac:dyDescent="0.35">
      <c r="A13261" t="s">
        <v>1257</v>
      </c>
      <c r="B13261" t="s">
        <v>217</v>
      </c>
      <c r="C13261" t="s">
        <v>382</v>
      </c>
      <c r="D13261" t="s">
        <v>1276</v>
      </c>
      <c r="E13261" t="s">
        <v>29</v>
      </c>
      <c r="F13261">
        <v>5157</v>
      </c>
      <c r="G13261">
        <v>5885</v>
      </c>
      <c r="H13261">
        <v>1.1411673453558271</v>
      </c>
      <c r="I13261" t="str">
        <f>VLOOKUP($B13261&amp;$E13261,'Employee List'!$A:$E,5,0)</f>
        <v>E-1292</v>
      </c>
    </row>
    <row r="13262" spans="1:9" x14ac:dyDescent="0.35">
      <c r="A13262" t="s">
        <v>1257</v>
      </c>
      <c r="B13262" t="s">
        <v>217</v>
      </c>
      <c r="C13262" t="s">
        <v>382</v>
      </c>
      <c r="D13262" t="s">
        <v>1276</v>
      </c>
      <c r="E13262" t="s">
        <v>30</v>
      </c>
      <c r="F13262">
        <v>5681</v>
      </c>
      <c r="G13262">
        <v>4917</v>
      </c>
      <c r="H13262">
        <v>0.86551663439535298</v>
      </c>
      <c r="I13262" t="str">
        <f>VLOOKUP($B13262&amp;$E13262,'Employee List'!$A:$E,5,0)</f>
        <v>E-1292</v>
      </c>
    </row>
    <row r="13263" spans="1:9" x14ac:dyDescent="0.35">
      <c r="A13263" t="s">
        <v>1257</v>
      </c>
      <c r="B13263" t="s">
        <v>217</v>
      </c>
      <c r="C13263" t="s">
        <v>382</v>
      </c>
      <c r="D13263" t="s">
        <v>1276</v>
      </c>
      <c r="E13263" t="s">
        <v>31</v>
      </c>
      <c r="F13263">
        <v>1992</v>
      </c>
      <c r="G13263">
        <v>1992</v>
      </c>
      <c r="H13263">
        <v>1</v>
      </c>
      <c r="I13263" t="str">
        <f>VLOOKUP($B13263&amp;$E13263,'Employee List'!$A:$E,5,0)</f>
        <v>E-1292</v>
      </c>
    </row>
    <row r="13264" spans="1:9" x14ac:dyDescent="0.35">
      <c r="A13264" t="s">
        <v>1257</v>
      </c>
      <c r="B13264" t="s">
        <v>217</v>
      </c>
      <c r="C13264" t="s">
        <v>382</v>
      </c>
      <c r="D13264" t="s">
        <v>1277</v>
      </c>
      <c r="E13264" t="s">
        <v>29</v>
      </c>
      <c r="F13264">
        <v>15065</v>
      </c>
      <c r="G13264">
        <v>6099</v>
      </c>
      <c r="H13264">
        <v>0.40484566876866912</v>
      </c>
      <c r="I13264" t="str">
        <f>VLOOKUP($B13264&amp;$E13264,'Employee List'!$A:$E,5,0)</f>
        <v>E-1292</v>
      </c>
    </row>
    <row r="13265" spans="1:9" x14ac:dyDescent="0.35">
      <c r="A13265" t="s">
        <v>1257</v>
      </c>
      <c r="B13265" t="s">
        <v>217</v>
      </c>
      <c r="C13265" t="s">
        <v>382</v>
      </c>
      <c r="D13265" t="s">
        <v>1277</v>
      </c>
      <c r="E13265" t="s">
        <v>30</v>
      </c>
      <c r="F13265">
        <v>15107</v>
      </c>
      <c r="G13265">
        <v>8035</v>
      </c>
      <c r="H13265">
        <v>0.53187264182167204</v>
      </c>
      <c r="I13265" t="str">
        <f>VLOOKUP($B13265&amp;$E13265,'Employee List'!$A:$E,5,0)</f>
        <v>E-1292</v>
      </c>
    </row>
    <row r="13266" spans="1:9" x14ac:dyDescent="0.35">
      <c r="A13266" t="s">
        <v>1257</v>
      </c>
      <c r="B13266" t="s">
        <v>217</v>
      </c>
      <c r="C13266" t="s">
        <v>382</v>
      </c>
      <c r="D13266" t="s">
        <v>1277</v>
      </c>
      <c r="E13266" t="s">
        <v>31</v>
      </c>
      <c r="F13266">
        <v>12229</v>
      </c>
      <c r="G13266">
        <v>5577</v>
      </c>
      <c r="H13266">
        <v>0.45604710115299696</v>
      </c>
      <c r="I13266" t="str">
        <f>VLOOKUP($B13266&amp;$E13266,'Employee List'!$A:$E,5,0)</f>
        <v>E-1292</v>
      </c>
    </row>
    <row r="13267" spans="1:9" x14ac:dyDescent="0.35">
      <c r="A13267" t="s">
        <v>1257</v>
      </c>
      <c r="B13267" t="s">
        <v>217</v>
      </c>
      <c r="C13267" t="s">
        <v>382</v>
      </c>
      <c r="D13267" t="s">
        <v>1278</v>
      </c>
      <c r="E13267" t="s">
        <v>29</v>
      </c>
      <c r="F13267">
        <v>20528</v>
      </c>
      <c r="G13267">
        <v>11976</v>
      </c>
      <c r="H13267">
        <v>0.58339828526890103</v>
      </c>
      <c r="I13267" t="str">
        <f>VLOOKUP($B13267&amp;$E13267,'Employee List'!$A:$E,5,0)</f>
        <v>E-1292</v>
      </c>
    </row>
    <row r="13268" spans="1:9" x14ac:dyDescent="0.35">
      <c r="A13268" t="s">
        <v>1257</v>
      </c>
      <c r="B13268" t="s">
        <v>217</v>
      </c>
      <c r="C13268" t="s">
        <v>382</v>
      </c>
      <c r="D13268" t="s">
        <v>1278</v>
      </c>
      <c r="E13268" t="s">
        <v>30</v>
      </c>
      <c r="F13268">
        <v>21430</v>
      </c>
      <c r="G13268">
        <v>10005</v>
      </c>
      <c r="H13268">
        <v>0.46686887540830613</v>
      </c>
      <c r="I13268" t="str">
        <f>VLOOKUP($B13268&amp;$E13268,'Employee List'!$A:$E,5,0)</f>
        <v>E-1292</v>
      </c>
    </row>
    <row r="13269" spans="1:9" x14ac:dyDescent="0.35">
      <c r="A13269" t="s">
        <v>1257</v>
      </c>
      <c r="B13269" t="s">
        <v>217</v>
      </c>
      <c r="C13269" t="s">
        <v>382</v>
      </c>
      <c r="D13269" t="s">
        <v>1278</v>
      </c>
      <c r="E13269" t="s">
        <v>31</v>
      </c>
      <c r="F13269">
        <v>20497</v>
      </c>
      <c r="G13269">
        <v>10334</v>
      </c>
      <c r="H13269">
        <v>0.50417134214763137</v>
      </c>
      <c r="I13269" t="str">
        <f>VLOOKUP($B13269&amp;$E13269,'Employee List'!$A:$E,5,0)</f>
        <v>E-1292</v>
      </c>
    </row>
    <row r="13270" spans="1:9" x14ac:dyDescent="0.35">
      <c r="A13270" t="s">
        <v>1257</v>
      </c>
      <c r="B13270" t="s">
        <v>217</v>
      </c>
      <c r="C13270" t="s">
        <v>382</v>
      </c>
      <c r="D13270" t="s">
        <v>1279</v>
      </c>
      <c r="E13270" t="s">
        <v>29</v>
      </c>
      <c r="F13270">
        <v>4569</v>
      </c>
      <c r="G13270">
        <v>3629</v>
      </c>
      <c r="H13270">
        <v>0.79426570365506677</v>
      </c>
      <c r="I13270" t="str">
        <f>VLOOKUP($B13270&amp;$E13270,'Employee List'!$A:$E,5,0)</f>
        <v>E-1292</v>
      </c>
    </row>
    <row r="13271" spans="1:9" x14ac:dyDescent="0.35">
      <c r="A13271" t="s">
        <v>1257</v>
      </c>
      <c r="B13271" t="s">
        <v>217</v>
      </c>
      <c r="C13271" t="s">
        <v>382</v>
      </c>
      <c r="D13271" t="s">
        <v>1279</v>
      </c>
      <c r="E13271" t="s">
        <v>30</v>
      </c>
      <c r="F13271">
        <v>4906</v>
      </c>
      <c r="G13271">
        <v>3748</v>
      </c>
      <c r="H13271">
        <v>0.76396249490419899</v>
      </c>
      <c r="I13271" t="str">
        <f>VLOOKUP($B13271&amp;$E13271,'Employee List'!$A:$E,5,0)</f>
        <v>E-1292</v>
      </c>
    </row>
    <row r="13272" spans="1:9" x14ac:dyDescent="0.35">
      <c r="A13272" t="s">
        <v>1257</v>
      </c>
      <c r="B13272" t="s">
        <v>217</v>
      </c>
      <c r="C13272" t="s">
        <v>382</v>
      </c>
      <c r="D13272" t="s">
        <v>1279</v>
      </c>
      <c r="E13272" t="s">
        <v>31</v>
      </c>
      <c r="F13272">
        <v>5134</v>
      </c>
      <c r="G13272">
        <v>3766</v>
      </c>
      <c r="H13272">
        <v>0.7335410985586287</v>
      </c>
      <c r="I13272" t="str">
        <f>VLOOKUP($B13272&amp;$E13272,'Employee List'!$A:$E,5,0)</f>
        <v>E-1292</v>
      </c>
    </row>
    <row r="13273" spans="1:9" x14ac:dyDescent="0.35">
      <c r="A13273" t="s">
        <v>1257</v>
      </c>
      <c r="B13273" t="s">
        <v>217</v>
      </c>
      <c r="C13273" t="s">
        <v>382</v>
      </c>
      <c r="D13273" t="s">
        <v>1280</v>
      </c>
      <c r="E13273" t="s">
        <v>29</v>
      </c>
      <c r="F13273">
        <v>9988</v>
      </c>
      <c r="G13273">
        <v>2135</v>
      </c>
      <c r="H13273">
        <v>0.21375650780937125</v>
      </c>
      <c r="I13273" t="str">
        <f>VLOOKUP($B13273&amp;$E13273,'Employee List'!$A:$E,5,0)</f>
        <v>E-1292</v>
      </c>
    </row>
    <row r="13274" spans="1:9" x14ac:dyDescent="0.35">
      <c r="A13274" t="s">
        <v>1257</v>
      </c>
      <c r="B13274" t="s">
        <v>217</v>
      </c>
      <c r="C13274" t="s">
        <v>382</v>
      </c>
      <c r="D13274" t="s">
        <v>1280</v>
      </c>
      <c r="E13274" t="s">
        <v>30</v>
      </c>
      <c r="F13274">
        <v>8869</v>
      </c>
      <c r="G13274">
        <v>5247</v>
      </c>
      <c r="H13274">
        <v>0.59161123012741013</v>
      </c>
      <c r="I13274" t="str">
        <f>VLOOKUP($B13274&amp;$E13274,'Employee List'!$A:$E,5,0)</f>
        <v>E-1292</v>
      </c>
    </row>
    <row r="13275" spans="1:9" x14ac:dyDescent="0.35">
      <c r="A13275" t="s">
        <v>1257</v>
      </c>
      <c r="B13275" t="s">
        <v>217</v>
      </c>
      <c r="C13275" t="s">
        <v>382</v>
      </c>
      <c r="D13275" t="s">
        <v>1280</v>
      </c>
      <c r="E13275" t="s">
        <v>31</v>
      </c>
      <c r="F13275">
        <v>8168</v>
      </c>
      <c r="G13275">
        <v>5613</v>
      </c>
      <c r="H13275">
        <v>0.68719392752203723</v>
      </c>
      <c r="I13275" t="str">
        <f>VLOOKUP($B13275&amp;$E13275,'Employee List'!$A:$E,5,0)</f>
        <v>E-1292</v>
      </c>
    </row>
    <row r="13276" spans="1:9" x14ac:dyDescent="0.35">
      <c r="A13276" t="s">
        <v>1257</v>
      </c>
      <c r="B13276" t="s">
        <v>217</v>
      </c>
      <c r="C13276" t="s">
        <v>382</v>
      </c>
      <c r="D13276" t="s">
        <v>1262</v>
      </c>
      <c r="E13276" t="s">
        <v>29</v>
      </c>
      <c r="F13276">
        <v>61771</v>
      </c>
      <c r="G13276">
        <v>42779</v>
      </c>
      <c r="H13276">
        <v>0.6925418076443639</v>
      </c>
      <c r="I13276" t="str">
        <f>VLOOKUP($B13276&amp;$E13276,'Employee List'!$A:$E,5,0)</f>
        <v>E-1292</v>
      </c>
    </row>
    <row r="13277" spans="1:9" x14ac:dyDescent="0.35">
      <c r="A13277" t="s">
        <v>1257</v>
      </c>
      <c r="B13277" t="s">
        <v>217</v>
      </c>
      <c r="C13277" t="s">
        <v>382</v>
      </c>
      <c r="D13277" t="s">
        <v>1262</v>
      </c>
      <c r="E13277" t="s">
        <v>30</v>
      </c>
      <c r="F13277">
        <v>63686</v>
      </c>
      <c r="G13277">
        <v>35327</v>
      </c>
      <c r="H13277">
        <v>0.55470590082592719</v>
      </c>
      <c r="I13277" t="str">
        <f>VLOOKUP($B13277&amp;$E13277,'Employee List'!$A:$E,5,0)</f>
        <v>E-1292</v>
      </c>
    </row>
    <row r="13278" spans="1:9" x14ac:dyDescent="0.35">
      <c r="A13278" t="s">
        <v>1257</v>
      </c>
      <c r="B13278" t="s">
        <v>217</v>
      </c>
      <c r="C13278" t="s">
        <v>382</v>
      </c>
      <c r="D13278" t="s">
        <v>1262</v>
      </c>
      <c r="E13278" t="s">
        <v>31</v>
      </c>
      <c r="F13278">
        <v>66999</v>
      </c>
      <c r="G13278">
        <v>31047</v>
      </c>
      <c r="H13278">
        <v>0.46339497604441859</v>
      </c>
      <c r="I13278" t="str">
        <f>VLOOKUP($B13278&amp;$E13278,'Employee List'!$A:$E,5,0)</f>
        <v>E-1292</v>
      </c>
    </row>
    <row r="13279" spans="1:9" x14ac:dyDescent="0.35">
      <c r="A13279" t="s">
        <v>1257</v>
      </c>
      <c r="B13279" t="s">
        <v>217</v>
      </c>
      <c r="C13279" t="s">
        <v>382</v>
      </c>
      <c r="D13279" t="s">
        <v>1282</v>
      </c>
      <c r="E13279" t="s">
        <v>29</v>
      </c>
      <c r="F13279">
        <v>2911</v>
      </c>
      <c r="G13279">
        <v>4680</v>
      </c>
      <c r="H13279">
        <v>1.6076949501889386</v>
      </c>
      <c r="I13279" t="str">
        <f>VLOOKUP($B13279&amp;$E13279,'Employee List'!$A:$E,5,0)</f>
        <v>E-1292</v>
      </c>
    </row>
    <row r="13280" spans="1:9" x14ac:dyDescent="0.35">
      <c r="A13280" t="s">
        <v>1257</v>
      </c>
      <c r="B13280" t="s">
        <v>217</v>
      </c>
      <c r="C13280" t="s">
        <v>382</v>
      </c>
      <c r="D13280" t="s">
        <v>1282</v>
      </c>
      <c r="E13280" t="s">
        <v>30</v>
      </c>
      <c r="F13280">
        <v>4893</v>
      </c>
      <c r="G13280">
        <v>5237</v>
      </c>
      <c r="H13280">
        <v>1.070304516656448</v>
      </c>
      <c r="I13280" t="str">
        <f>VLOOKUP($B13280&amp;$E13280,'Employee List'!$A:$E,5,0)</f>
        <v>E-1292</v>
      </c>
    </row>
    <row r="13281" spans="1:9" x14ac:dyDescent="0.35">
      <c r="A13281" t="s">
        <v>1257</v>
      </c>
      <c r="B13281" t="s">
        <v>217</v>
      </c>
      <c r="C13281" t="s">
        <v>382</v>
      </c>
      <c r="D13281" t="s">
        <v>1282</v>
      </c>
      <c r="E13281" t="s">
        <v>31</v>
      </c>
      <c r="F13281">
        <v>5361</v>
      </c>
      <c r="G13281">
        <v>4953</v>
      </c>
      <c r="H13281">
        <v>0.92389479574706213</v>
      </c>
      <c r="I13281" t="str">
        <f>VLOOKUP($B13281&amp;$E13281,'Employee List'!$A:$E,5,0)</f>
        <v>E-1292</v>
      </c>
    </row>
    <row r="13282" spans="1:9" x14ac:dyDescent="0.35">
      <c r="A13282" t="s">
        <v>1257</v>
      </c>
      <c r="B13282" t="s">
        <v>217</v>
      </c>
      <c r="C13282" t="s">
        <v>382</v>
      </c>
      <c r="D13282" t="s">
        <v>1281</v>
      </c>
      <c r="E13282" t="s">
        <v>29</v>
      </c>
      <c r="F13282">
        <v>3853</v>
      </c>
      <c r="G13282">
        <v>4918</v>
      </c>
      <c r="H13282">
        <v>1.2764079937710875</v>
      </c>
      <c r="I13282" t="str">
        <f>VLOOKUP($B13282&amp;$E13282,'Employee List'!$A:$E,5,0)</f>
        <v>E-1292</v>
      </c>
    </row>
    <row r="13283" spans="1:9" x14ac:dyDescent="0.35">
      <c r="A13283" t="s">
        <v>1257</v>
      </c>
      <c r="B13283" t="s">
        <v>217</v>
      </c>
      <c r="C13283" t="s">
        <v>382</v>
      </c>
      <c r="D13283" t="s">
        <v>1281</v>
      </c>
      <c r="E13283" t="s">
        <v>30</v>
      </c>
      <c r="F13283">
        <v>4175</v>
      </c>
      <c r="G13283">
        <v>6155</v>
      </c>
      <c r="H13283">
        <v>1.4742514970059881</v>
      </c>
      <c r="I13283" t="str">
        <f>VLOOKUP($B13283&amp;$E13283,'Employee List'!$A:$E,5,0)</f>
        <v>E-1292</v>
      </c>
    </row>
    <row r="13284" spans="1:9" x14ac:dyDescent="0.35">
      <c r="A13284" t="s">
        <v>1257</v>
      </c>
      <c r="B13284" t="s">
        <v>217</v>
      </c>
      <c r="C13284" t="s">
        <v>382</v>
      </c>
      <c r="D13284" t="s">
        <v>1281</v>
      </c>
      <c r="E13284" t="s">
        <v>31</v>
      </c>
      <c r="F13284">
        <v>4678</v>
      </c>
      <c r="G13284">
        <v>1810</v>
      </c>
      <c r="H13284">
        <v>0.38691748610517313</v>
      </c>
      <c r="I13284" t="str">
        <f>VLOOKUP($B13284&amp;$E13284,'Employee List'!$A:$E,5,0)</f>
        <v>E-1292</v>
      </c>
    </row>
    <row r="13285" spans="1:9" x14ac:dyDescent="0.35">
      <c r="A13285" t="s">
        <v>1257</v>
      </c>
      <c r="B13285" t="s">
        <v>218</v>
      </c>
      <c r="C13285" t="s">
        <v>382</v>
      </c>
      <c r="D13285" t="s">
        <v>1274</v>
      </c>
      <c r="E13285" t="s">
        <v>29</v>
      </c>
      <c r="F13285">
        <v>18272</v>
      </c>
      <c r="G13285">
        <v>17741</v>
      </c>
      <c r="H13285">
        <v>0.9709391418563923</v>
      </c>
      <c r="I13285" t="str">
        <f>VLOOKUP($B13285&amp;$E13285,'Employee List'!$A:$E,5,0)</f>
        <v>E-1293</v>
      </c>
    </row>
    <row r="13286" spans="1:9" x14ac:dyDescent="0.35">
      <c r="A13286" t="s">
        <v>1257</v>
      </c>
      <c r="B13286" t="s">
        <v>218</v>
      </c>
      <c r="C13286" t="s">
        <v>382</v>
      </c>
      <c r="D13286" t="s">
        <v>1274</v>
      </c>
      <c r="E13286" t="s">
        <v>30</v>
      </c>
      <c r="F13286">
        <v>15788</v>
      </c>
      <c r="G13286">
        <v>14070</v>
      </c>
      <c r="H13286">
        <v>0.89118317709652906</v>
      </c>
      <c r="I13286" t="str">
        <f>VLOOKUP($B13286&amp;$E13286,'Employee List'!$A:$E,5,0)</f>
        <v>E-1293</v>
      </c>
    </row>
    <row r="13287" spans="1:9" x14ac:dyDescent="0.35">
      <c r="A13287" t="s">
        <v>1257</v>
      </c>
      <c r="B13287" t="s">
        <v>218</v>
      </c>
      <c r="C13287" t="s">
        <v>382</v>
      </c>
      <c r="D13287" t="s">
        <v>1274</v>
      </c>
      <c r="E13287" t="s">
        <v>31</v>
      </c>
      <c r="F13287">
        <v>15825</v>
      </c>
      <c r="G13287">
        <v>14373</v>
      </c>
      <c r="H13287">
        <v>0.90824644549763034</v>
      </c>
      <c r="I13287" t="str">
        <f>VLOOKUP($B13287&amp;$E13287,'Employee List'!$A:$E,5,0)</f>
        <v>E-1293</v>
      </c>
    </row>
    <row r="13288" spans="1:9" x14ac:dyDescent="0.35">
      <c r="A13288" t="s">
        <v>1257</v>
      </c>
      <c r="B13288" t="s">
        <v>218</v>
      </c>
      <c r="C13288" t="s">
        <v>382</v>
      </c>
      <c r="D13288" t="s">
        <v>1263</v>
      </c>
      <c r="E13288" t="s">
        <v>29</v>
      </c>
      <c r="F13288">
        <v>64980</v>
      </c>
      <c r="G13288">
        <v>84075</v>
      </c>
      <c r="H13288">
        <v>1.2938596491228069</v>
      </c>
      <c r="I13288" t="str">
        <f>VLOOKUP($B13288&amp;$E13288,'Employee List'!$A:$E,5,0)</f>
        <v>E-1293</v>
      </c>
    </row>
    <row r="13289" spans="1:9" x14ac:dyDescent="0.35">
      <c r="A13289" t="s">
        <v>1257</v>
      </c>
      <c r="B13289" t="s">
        <v>218</v>
      </c>
      <c r="C13289" t="s">
        <v>382</v>
      </c>
      <c r="D13289" t="s">
        <v>1263</v>
      </c>
      <c r="E13289" t="s">
        <v>30</v>
      </c>
      <c r="F13289">
        <v>67085</v>
      </c>
      <c r="G13289">
        <v>23723</v>
      </c>
      <c r="H13289">
        <v>0.35362599686964297</v>
      </c>
      <c r="I13289" t="str">
        <f>VLOOKUP($B13289&amp;$E13289,'Employee List'!$A:$E,5,0)</f>
        <v>E-1293</v>
      </c>
    </row>
    <row r="13290" spans="1:9" x14ac:dyDescent="0.35">
      <c r="A13290" t="s">
        <v>1257</v>
      </c>
      <c r="B13290" t="s">
        <v>218</v>
      </c>
      <c r="C13290" t="s">
        <v>382</v>
      </c>
      <c r="D13290" t="s">
        <v>1263</v>
      </c>
      <c r="E13290" t="s">
        <v>31</v>
      </c>
      <c r="F13290">
        <v>65617</v>
      </c>
      <c r="G13290">
        <v>65417</v>
      </c>
      <c r="H13290">
        <v>0.99695200938781103</v>
      </c>
      <c r="I13290" t="str">
        <f>VLOOKUP($B13290&amp;$E13290,'Employee List'!$A:$E,5,0)</f>
        <v>E-1293</v>
      </c>
    </row>
    <row r="13291" spans="1:9" x14ac:dyDescent="0.35">
      <c r="A13291" t="s">
        <v>1257</v>
      </c>
      <c r="B13291" t="s">
        <v>218</v>
      </c>
      <c r="C13291" t="s">
        <v>382</v>
      </c>
      <c r="D13291" t="s">
        <v>1264</v>
      </c>
      <c r="E13291" t="s">
        <v>29</v>
      </c>
      <c r="F13291">
        <v>87270</v>
      </c>
      <c r="G13291">
        <v>98408</v>
      </c>
      <c r="H13291">
        <v>1.1276269050074481</v>
      </c>
      <c r="I13291" t="str">
        <f>VLOOKUP($B13291&amp;$E13291,'Employee List'!$A:$E,5,0)</f>
        <v>E-1293</v>
      </c>
    </row>
    <row r="13292" spans="1:9" x14ac:dyDescent="0.35">
      <c r="A13292" t="s">
        <v>1257</v>
      </c>
      <c r="B13292" t="s">
        <v>218</v>
      </c>
      <c r="C13292" t="s">
        <v>382</v>
      </c>
      <c r="D13292" t="s">
        <v>1264</v>
      </c>
      <c r="E13292" t="s">
        <v>30</v>
      </c>
      <c r="F13292">
        <v>87116</v>
      </c>
      <c r="G13292">
        <v>116872</v>
      </c>
      <c r="H13292">
        <v>1.3415675650856329</v>
      </c>
      <c r="I13292" t="str">
        <f>VLOOKUP($B13292&amp;$E13292,'Employee List'!$A:$E,5,0)</f>
        <v>E-1293</v>
      </c>
    </row>
    <row r="13293" spans="1:9" x14ac:dyDescent="0.35">
      <c r="A13293" t="s">
        <v>1257</v>
      </c>
      <c r="B13293" t="s">
        <v>218</v>
      </c>
      <c r="C13293" t="s">
        <v>382</v>
      </c>
      <c r="D13293" t="s">
        <v>1264</v>
      </c>
      <c r="E13293" t="s">
        <v>31</v>
      </c>
      <c r="F13293">
        <v>87016</v>
      </c>
      <c r="G13293">
        <v>70115</v>
      </c>
      <c r="H13293">
        <v>0.80577135239496189</v>
      </c>
      <c r="I13293" t="str">
        <f>VLOOKUP($B13293&amp;$E13293,'Employee List'!$A:$E,5,0)</f>
        <v>E-1293</v>
      </c>
    </row>
    <row r="13294" spans="1:9" x14ac:dyDescent="0.35">
      <c r="A13294" t="s">
        <v>1257</v>
      </c>
      <c r="B13294" t="s">
        <v>218</v>
      </c>
      <c r="C13294" t="s">
        <v>382</v>
      </c>
      <c r="D13294" t="s">
        <v>1265</v>
      </c>
      <c r="E13294" t="s">
        <v>29</v>
      </c>
      <c r="F13294">
        <v>2655</v>
      </c>
      <c r="G13294">
        <v>3729</v>
      </c>
      <c r="H13294">
        <v>1.4045197740112993</v>
      </c>
      <c r="I13294" t="str">
        <f>VLOOKUP($B13294&amp;$E13294,'Employee List'!$A:$E,5,0)</f>
        <v>E-1293</v>
      </c>
    </row>
    <row r="13295" spans="1:9" x14ac:dyDescent="0.35">
      <c r="A13295" t="s">
        <v>1257</v>
      </c>
      <c r="B13295" t="s">
        <v>218</v>
      </c>
      <c r="C13295" t="s">
        <v>382</v>
      </c>
      <c r="D13295" t="s">
        <v>1265</v>
      </c>
      <c r="E13295" t="s">
        <v>30</v>
      </c>
      <c r="F13295">
        <v>3955</v>
      </c>
      <c r="G13295">
        <v>5519</v>
      </c>
      <c r="H13295">
        <v>1.395448798988622</v>
      </c>
      <c r="I13295" t="str">
        <f>VLOOKUP($B13295&amp;$E13295,'Employee List'!$A:$E,5,0)</f>
        <v>E-1293</v>
      </c>
    </row>
    <row r="13296" spans="1:9" x14ac:dyDescent="0.35">
      <c r="A13296" t="s">
        <v>1257</v>
      </c>
      <c r="B13296" t="s">
        <v>218</v>
      </c>
      <c r="C13296" t="s">
        <v>382</v>
      </c>
      <c r="D13296" t="s">
        <v>1265</v>
      </c>
      <c r="E13296" t="s">
        <v>31</v>
      </c>
      <c r="F13296">
        <v>6289</v>
      </c>
      <c r="G13296">
        <v>5392</v>
      </c>
      <c r="H13296">
        <v>0.85737001113054545</v>
      </c>
      <c r="I13296" t="str">
        <f>VLOOKUP($B13296&amp;$E13296,'Employee List'!$A:$E,5,0)</f>
        <v>E-1293</v>
      </c>
    </row>
    <row r="13297" spans="1:9" x14ac:dyDescent="0.35">
      <c r="A13297" t="s">
        <v>1257</v>
      </c>
      <c r="B13297" t="s">
        <v>218</v>
      </c>
      <c r="C13297" t="s">
        <v>382</v>
      </c>
      <c r="D13297" t="s">
        <v>1260</v>
      </c>
      <c r="E13297" t="s">
        <v>29</v>
      </c>
      <c r="F13297">
        <v>77175</v>
      </c>
      <c r="G13297">
        <v>122435</v>
      </c>
      <c r="H13297">
        <v>1.5864593456430192</v>
      </c>
      <c r="I13297" t="str">
        <f>VLOOKUP($B13297&amp;$E13297,'Employee List'!$A:$E,5,0)</f>
        <v>E-1293</v>
      </c>
    </row>
    <row r="13298" spans="1:9" x14ac:dyDescent="0.35">
      <c r="A13298" t="s">
        <v>1257</v>
      </c>
      <c r="B13298" t="s">
        <v>218</v>
      </c>
      <c r="C13298" t="s">
        <v>382</v>
      </c>
      <c r="D13298" t="s">
        <v>1260</v>
      </c>
      <c r="E13298" t="s">
        <v>30</v>
      </c>
      <c r="F13298">
        <v>75581</v>
      </c>
      <c r="G13298">
        <v>80421</v>
      </c>
      <c r="H13298">
        <v>1.064037258041042</v>
      </c>
      <c r="I13298" t="str">
        <f>VLOOKUP($B13298&amp;$E13298,'Employee List'!$A:$E,5,0)</f>
        <v>E-1293</v>
      </c>
    </row>
    <row r="13299" spans="1:9" x14ac:dyDescent="0.35">
      <c r="A13299" t="s">
        <v>1257</v>
      </c>
      <c r="B13299" t="s">
        <v>218</v>
      </c>
      <c r="C13299" t="s">
        <v>382</v>
      </c>
      <c r="D13299" t="s">
        <v>1260</v>
      </c>
      <c r="E13299" t="s">
        <v>31</v>
      </c>
      <c r="F13299">
        <v>87237</v>
      </c>
      <c r="G13299">
        <v>64591</v>
      </c>
      <c r="H13299">
        <v>0.74040831298646215</v>
      </c>
      <c r="I13299" t="str">
        <f>VLOOKUP($B13299&amp;$E13299,'Employee List'!$A:$E,5,0)</f>
        <v>E-1293</v>
      </c>
    </row>
    <row r="13300" spans="1:9" x14ac:dyDescent="0.35">
      <c r="A13300" t="s">
        <v>1257</v>
      </c>
      <c r="B13300" t="s">
        <v>218</v>
      </c>
      <c r="C13300" t="s">
        <v>382</v>
      </c>
      <c r="D13300" t="s">
        <v>1261</v>
      </c>
      <c r="E13300" t="s">
        <v>29</v>
      </c>
      <c r="F13300">
        <v>130923</v>
      </c>
      <c r="G13300">
        <v>94987</v>
      </c>
      <c r="H13300">
        <v>0.7255180525958006</v>
      </c>
      <c r="I13300" t="str">
        <f>VLOOKUP($B13300&amp;$E13300,'Employee List'!$A:$E,5,0)</f>
        <v>E-1293</v>
      </c>
    </row>
    <row r="13301" spans="1:9" x14ac:dyDescent="0.35">
      <c r="A13301" t="s">
        <v>1257</v>
      </c>
      <c r="B13301" t="s">
        <v>218</v>
      </c>
      <c r="C13301" t="s">
        <v>382</v>
      </c>
      <c r="D13301" t="s">
        <v>1261</v>
      </c>
      <c r="E13301" t="s">
        <v>30</v>
      </c>
      <c r="F13301">
        <v>136326</v>
      </c>
      <c r="G13301">
        <v>78470</v>
      </c>
      <c r="H13301">
        <v>0.57560553379399382</v>
      </c>
      <c r="I13301" t="str">
        <f>VLOOKUP($B13301&amp;$E13301,'Employee List'!$A:$E,5,0)</f>
        <v>E-1293</v>
      </c>
    </row>
    <row r="13302" spans="1:9" x14ac:dyDescent="0.35">
      <c r="A13302" t="s">
        <v>1257</v>
      </c>
      <c r="B13302" t="s">
        <v>218</v>
      </c>
      <c r="C13302" t="s">
        <v>382</v>
      </c>
      <c r="D13302" t="s">
        <v>1261</v>
      </c>
      <c r="E13302" t="s">
        <v>31</v>
      </c>
      <c r="F13302">
        <v>136552</v>
      </c>
      <c r="G13302">
        <v>81247</v>
      </c>
      <c r="H13302">
        <v>0.59498945456675845</v>
      </c>
      <c r="I13302" t="str">
        <f>VLOOKUP($B13302&amp;$E13302,'Employee List'!$A:$E,5,0)</f>
        <v>E-1293</v>
      </c>
    </row>
    <row r="13303" spans="1:9" x14ac:dyDescent="0.35">
      <c r="A13303" t="s">
        <v>1257</v>
      </c>
      <c r="B13303" t="s">
        <v>218</v>
      </c>
      <c r="C13303" t="s">
        <v>382</v>
      </c>
      <c r="D13303" t="s">
        <v>1266</v>
      </c>
      <c r="E13303" t="s">
        <v>29</v>
      </c>
      <c r="F13303">
        <v>35047</v>
      </c>
      <c r="G13303">
        <v>24333</v>
      </c>
      <c r="H13303">
        <v>0.69429623077581537</v>
      </c>
      <c r="I13303" t="str">
        <f>VLOOKUP($B13303&amp;$E13303,'Employee List'!$A:$E,5,0)</f>
        <v>E-1293</v>
      </c>
    </row>
    <row r="13304" spans="1:9" x14ac:dyDescent="0.35">
      <c r="A13304" t="s">
        <v>1257</v>
      </c>
      <c r="B13304" t="s">
        <v>218</v>
      </c>
      <c r="C13304" t="s">
        <v>382</v>
      </c>
      <c r="D13304" t="s">
        <v>1266</v>
      </c>
      <c r="E13304" t="s">
        <v>30</v>
      </c>
      <c r="F13304">
        <v>38456</v>
      </c>
      <c r="G13304">
        <v>20874</v>
      </c>
      <c r="H13304">
        <v>0.54280216351154564</v>
      </c>
      <c r="I13304" t="str">
        <f>VLOOKUP($B13304&amp;$E13304,'Employee List'!$A:$E,5,0)</f>
        <v>E-1293</v>
      </c>
    </row>
    <row r="13305" spans="1:9" x14ac:dyDescent="0.35">
      <c r="A13305" t="s">
        <v>1257</v>
      </c>
      <c r="B13305" t="s">
        <v>218</v>
      </c>
      <c r="C13305" t="s">
        <v>382</v>
      </c>
      <c r="D13305" t="s">
        <v>1266</v>
      </c>
      <c r="E13305" t="s">
        <v>31</v>
      </c>
      <c r="F13305">
        <v>34496</v>
      </c>
      <c r="G13305">
        <v>18604</v>
      </c>
      <c r="H13305">
        <v>0.53930890538033394</v>
      </c>
      <c r="I13305" t="str">
        <f>VLOOKUP($B13305&amp;$E13305,'Employee List'!$A:$E,5,0)</f>
        <v>E-1293</v>
      </c>
    </row>
    <row r="13306" spans="1:9" x14ac:dyDescent="0.35">
      <c r="A13306" t="s">
        <v>1257</v>
      </c>
      <c r="B13306" t="s">
        <v>218</v>
      </c>
      <c r="C13306" t="s">
        <v>382</v>
      </c>
      <c r="D13306" t="s">
        <v>1267</v>
      </c>
      <c r="E13306" t="s">
        <v>29</v>
      </c>
      <c r="F13306">
        <v>51625</v>
      </c>
      <c r="G13306">
        <v>46274</v>
      </c>
      <c r="H13306">
        <v>0.89634866828087167</v>
      </c>
      <c r="I13306" t="str">
        <f>VLOOKUP($B13306&amp;$E13306,'Employee List'!$A:$E,5,0)</f>
        <v>E-1293</v>
      </c>
    </row>
    <row r="13307" spans="1:9" x14ac:dyDescent="0.35">
      <c r="A13307" t="s">
        <v>1257</v>
      </c>
      <c r="B13307" t="s">
        <v>218</v>
      </c>
      <c r="C13307" t="s">
        <v>382</v>
      </c>
      <c r="D13307" t="s">
        <v>1267</v>
      </c>
      <c r="E13307" t="s">
        <v>30</v>
      </c>
      <c r="F13307">
        <v>53375</v>
      </c>
      <c r="G13307">
        <v>47756</v>
      </c>
      <c r="H13307">
        <v>0.89472599531615926</v>
      </c>
      <c r="I13307" t="str">
        <f>VLOOKUP($B13307&amp;$E13307,'Employee List'!$A:$E,5,0)</f>
        <v>E-1293</v>
      </c>
    </row>
    <row r="13308" spans="1:9" x14ac:dyDescent="0.35">
      <c r="A13308" t="s">
        <v>1257</v>
      </c>
      <c r="B13308" t="s">
        <v>218</v>
      </c>
      <c r="C13308" t="s">
        <v>382</v>
      </c>
      <c r="D13308" t="s">
        <v>1267</v>
      </c>
      <c r="E13308" t="s">
        <v>31</v>
      </c>
      <c r="F13308">
        <v>50936</v>
      </c>
      <c r="G13308">
        <v>33726</v>
      </c>
      <c r="H13308">
        <v>0.66212501963247994</v>
      </c>
      <c r="I13308" t="str">
        <f>VLOOKUP($B13308&amp;$E13308,'Employee List'!$A:$E,5,0)</f>
        <v>E-1293</v>
      </c>
    </row>
    <row r="13309" spans="1:9" x14ac:dyDescent="0.35">
      <c r="A13309" t="s">
        <v>1257</v>
      </c>
      <c r="B13309" t="s">
        <v>218</v>
      </c>
      <c r="C13309" t="s">
        <v>382</v>
      </c>
      <c r="D13309" t="s">
        <v>1268</v>
      </c>
      <c r="E13309" t="s">
        <v>29</v>
      </c>
      <c r="F13309">
        <v>12435</v>
      </c>
      <c r="G13309">
        <v>6728</v>
      </c>
      <c r="H13309">
        <v>0.54105347808604742</v>
      </c>
      <c r="I13309" t="str">
        <f>VLOOKUP($B13309&amp;$E13309,'Employee List'!$A:$E,5,0)</f>
        <v>E-1293</v>
      </c>
    </row>
    <row r="13310" spans="1:9" x14ac:dyDescent="0.35">
      <c r="A13310" t="s">
        <v>1257</v>
      </c>
      <c r="B13310" t="s">
        <v>218</v>
      </c>
      <c r="C13310" t="s">
        <v>382</v>
      </c>
      <c r="D13310" t="s">
        <v>1268</v>
      </c>
      <c r="E13310" t="s">
        <v>30</v>
      </c>
      <c r="F13310">
        <v>11807</v>
      </c>
      <c r="G13310">
        <v>6904</v>
      </c>
      <c r="H13310">
        <v>0.58473786736681632</v>
      </c>
      <c r="I13310" t="str">
        <f>VLOOKUP($B13310&amp;$E13310,'Employee List'!$A:$E,5,0)</f>
        <v>E-1293</v>
      </c>
    </row>
    <row r="13311" spans="1:9" x14ac:dyDescent="0.35">
      <c r="A13311" t="s">
        <v>1257</v>
      </c>
      <c r="B13311" t="s">
        <v>218</v>
      </c>
      <c r="C13311" t="s">
        <v>382</v>
      </c>
      <c r="D13311" t="s">
        <v>1268</v>
      </c>
      <c r="E13311" t="s">
        <v>31</v>
      </c>
      <c r="F13311">
        <v>13218</v>
      </c>
      <c r="G13311">
        <v>7778</v>
      </c>
      <c r="H13311">
        <v>0.5884400060523528</v>
      </c>
      <c r="I13311" t="str">
        <f>VLOOKUP($B13311&amp;$E13311,'Employee List'!$A:$E,5,0)</f>
        <v>E-1293</v>
      </c>
    </row>
    <row r="13312" spans="1:9" x14ac:dyDescent="0.35">
      <c r="A13312" t="s">
        <v>1257</v>
      </c>
      <c r="B13312" t="s">
        <v>218</v>
      </c>
      <c r="C13312" t="s">
        <v>382</v>
      </c>
      <c r="D13312" t="s">
        <v>1269</v>
      </c>
      <c r="E13312" t="s">
        <v>29</v>
      </c>
      <c r="F13312">
        <v>3098</v>
      </c>
      <c r="G13312">
        <v>2734</v>
      </c>
      <c r="H13312">
        <v>0.88250484183344091</v>
      </c>
      <c r="I13312" t="str">
        <f>VLOOKUP($B13312&amp;$E13312,'Employee List'!$A:$E,5,0)</f>
        <v>E-1293</v>
      </c>
    </row>
    <row r="13313" spans="1:9" x14ac:dyDescent="0.35">
      <c r="A13313" t="s">
        <v>1257</v>
      </c>
      <c r="B13313" t="s">
        <v>218</v>
      </c>
      <c r="C13313" t="s">
        <v>382</v>
      </c>
      <c r="D13313" t="s">
        <v>1269</v>
      </c>
      <c r="E13313" t="s">
        <v>30</v>
      </c>
      <c r="F13313">
        <v>2336</v>
      </c>
      <c r="G13313">
        <v>4931</v>
      </c>
      <c r="H13313">
        <v>2.1108732876712328</v>
      </c>
      <c r="I13313" t="str">
        <f>VLOOKUP($B13313&amp;$E13313,'Employee List'!$A:$E,5,0)</f>
        <v>E-1293</v>
      </c>
    </row>
    <row r="13314" spans="1:9" x14ac:dyDescent="0.35">
      <c r="A13314" t="s">
        <v>1257</v>
      </c>
      <c r="B13314" t="s">
        <v>218</v>
      </c>
      <c r="C13314" t="s">
        <v>382</v>
      </c>
      <c r="D13314" t="s">
        <v>1269</v>
      </c>
      <c r="E13314" t="s">
        <v>31</v>
      </c>
      <c r="F13314">
        <v>1060</v>
      </c>
      <c r="G13314">
        <v>4313</v>
      </c>
      <c r="H13314">
        <v>4.0688679245283019</v>
      </c>
      <c r="I13314" t="str">
        <f>VLOOKUP($B13314&amp;$E13314,'Employee List'!$A:$E,5,0)</f>
        <v>E-1293</v>
      </c>
    </row>
    <row r="13315" spans="1:9" x14ac:dyDescent="0.35">
      <c r="A13315" t="s">
        <v>1257</v>
      </c>
      <c r="B13315" t="s">
        <v>218</v>
      </c>
      <c r="C13315" t="s">
        <v>382</v>
      </c>
      <c r="D13315" t="s">
        <v>1270</v>
      </c>
      <c r="E13315" t="s">
        <v>29</v>
      </c>
      <c r="F13315">
        <v>5835</v>
      </c>
      <c r="G13315">
        <v>4472</v>
      </c>
      <c r="H13315">
        <v>0.76640959725792634</v>
      </c>
      <c r="I13315" t="str">
        <f>VLOOKUP($B13315&amp;$E13315,'Employee List'!$A:$E,5,0)</f>
        <v>E-1293</v>
      </c>
    </row>
    <row r="13316" spans="1:9" x14ac:dyDescent="0.35">
      <c r="A13316" t="s">
        <v>1257</v>
      </c>
      <c r="B13316" t="s">
        <v>218</v>
      </c>
      <c r="C13316" t="s">
        <v>382</v>
      </c>
      <c r="D13316" t="s">
        <v>1270</v>
      </c>
      <c r="E13316" t="s">
        <v>30</v>
      </c>
      <c r="F13316">
        <v>5458</v>
      </c>
      <c r="G13316">
        <v>3532</v>
      </c>
      <c r="H13316">
        <v>0.64712348845731038</v>
      </c>
      <c r="I13316" t="str">
        <f>VLOOKUP($B13316&amp;$E13316,'Employee List'!$A:$E,5,0)</f>
        <v>E-1293</v>
      </c>
    </row>
    <row r="13317" spans="1:9" x14ac:dyDescent="0.35">
      <c r="A13317" t="s">
        <v>1257</v>
      </c>
      <c r="B13317" t="s">
        <v>218</v>
      </c>
      <c r="C13317" t="s">
        <v>382</v>
      </c>
      <c r="D13317" t="s">
        <v>1270</v>
      </c>
      <c r="E13317" t="s">
        <v>31</v>
      </c>
      <c r="F13317">
        <v>7722</v>
      </c>
      <c r="G13317">
        <v>4867</v>
      </c>
      <c r="H13317">
        <v>0.63027713027713028</v>
      </c>
      <c r="I13317" t="str">
        <f>VLOOKUP($B13317&amp;$E13317,'Employee List'!$A:$E,5,0)</f>
        <v>E-1293</v>
      </c>
    </row>
    <row r="13318" spans="1:9" x14ac:dyDescent="0.35">
      <c r="A13318" t="s">
        <v>1257</v>
      </c>
      <c r="B13318" t="s">
        <v>218</v>
      </c>
      <c r="C13318" t="s">
        <v>382</v>
      </c>
      <c r="D13318" t="s">
        <v>1271</v>
      </c>
      <c r="E13318" t="s">
        <v>29</v>
      </c>
      <c r="F13318">
        <v>17521</v>
      </c>
      <c r="G13318">
        <v>14980</v>
      </c>
      <c r="H13318">
        <v>0.85497403116260484</v>
      </c>
      <c r="I13318" t="str">
        <f>VLOOKUP($B13318&amp;$E13318,'Employee List'!$A:$E,5,0)</f>
        <v>E-1293</v>
      </c>
    </row>
    <row r="13319" spans="1:9" x14ac:dyDescent="0.35">
      <c r="A13319" t="s">
        <v>1257</v>
      </c>
      <c r="B13319" t="s">
        <v>218</v>
      </c>
      <c r="C13319" t="s">
        <v>382</v>
      </c>
      <c r="D13319" t="s">
        <v>1271</v>
      </c>
      <c r="E13319" t="s">
        <v>30</v>
      </c>
      <c r="F13319">
        <v>15839</v>
      </c>
      <c r="G13319">
        <v>10704</v>
      </c>
      <c r="H13319">
        <v>0.67580023991413596</v>
      </c>
      <c r="I13319" t="str">
        <f>VLOOKUP($B13319&amp;$E13319,'Employee List'!$A:$E,5,0)</f>
        <v>E-1293</v>
      </c>
    </row>
    <row r="13320" spans="1:9" x14ac:dyDescent="0.35">
      <c r="A13320" t="s">
        <v>1257</v>
      </c>
      <c r="B13320" t="s">
        <v>218</v>
      </c>
      <c r="C13320" t="s">
        <v>382</v>
      </c>
      <c r="D13320" t="s">
        <v>1271</v>
      </c>
      <c r="E13320" t="s">
        <v>31</v>
      </c>
      <c r="F13320">
        <v>17332</v>
      </c>
      <c r="G13320">
        <v>12460</v>
      </c>
      <c r="H13320">
        <v>0.71890145395799676</v>
      </c>
      <c r="I13320" t="str">
        <f>VLOOKUP($B13320&amp;$E13320,'Employee List'!$A:$E,5,0)</f>
        <v>E-1293</v>
      </c>
    </row>
    <row r="13321" spans="1:9" x14ac:dyDescent="0.35">
      <c r="A13321" t="s">
        <v>1257</v>
      </c>
      <c r="B13321" t="s">
        <v>218</v>
      </c>
      <c r="C13321" t="s">
        <v>382</v>
      </c>
      <c r="D13321" t="s">
        <v>1258</v>
      </c>
      <c r="E13321" t="s">
        <v>29</v>
      </c>
      <c r="F13321">
        <v>152780</v>
      </c>
      <c r="G13321">
        <v>142736</v>
      </c>
      <c r="H13321">
        <v>0.9342584107867522</v>
      </c>
      <c r="I13321" t="str">
        <f>VLOOKUP($B13321&amp;$E13321,'Employee List'!$A:$E,5,0)</f>
        <v>E-1293</v>
      </c>
    </row>
    <row r="13322" spans="1:9" x14ac:dyDescent="0.35">
      <c r="A13322" t="s">
        <v>1257</v>
      </c>
      <c r="B13322" t="s">
        <v>218</v>
      </c>
      <c r="C13322" t="s">
        <v>382</v>
      </c>
      <c r="D13322" t="s">
        <v>1258</v>
      </c>
      <c r="E13322" t="s">
        <v>30</v>
      </c>
      <c r="F13322">
        <v>149210</v>
      </c>
      <c r="G13322">
        <v>103150</v>
      </c>
      <c r="H13322">
        <v>0.69130755311306213</v>
      </c>
      <c r="I13322" t="str">
        <f>VLOOKUP($B13322&amp;$E13322,'Employee List'!$A:$E,5,0)</f>
        <v>E-1293</v>
      </c>
    </row>
    <row r="13323" spans="1:9" x14ac:dyDescent="0.35">
      <c r="A13323" t="s">
        <v>1257</v>
      </c>
      <c r="B13323" t="s">
        <v>218</v>
      </c>
      <c r="C13323" t="s">
        <v>382</v>
      </c>
      <c r="D13323" t="s">
        <v>1258</v>
      </c>
      <c r="E13323" t="s">
        <v>31</v>
      </c>
      <c r="F13323">
        <v>141352</v>
      </c>
      <c r="G13323">
        <v>91988</v>
      </c>
      <c r="H13323">
        <v>0.65077253947591829</v>
      </c>
      <c r="I13323" t="str">
        <f>VLOOKUP($B13323&amp;$E13323,'Employee List'!$A:$E,5,0)</f>
        <v>E-1293</v>
      </c>
    </row>
    <row r="13324" spans="1:9" x14ac:dyDescent="0.35">
      <c r="A13324" t="s">
        <v>1257</v>
      </c>
      <c r="B13324" t="s">
        <v>218</v>
      </c>
      <c r="C13324" t="s">
        <v>382</v>
      </c>
      <c r="D13324" t="s">
        <v>1272</v>
      </c>
      <c r="E13324" t="s">
        <v>29</v>
      </c>
      <c r="F13324">
        <v>14568</v>
      </c>
      <c r="G13324">
        <v>6571</v>
      </c>
      <c r="H13324">
        <v>0.45105711147721034</v>
      </c>
      <c r="I13324" t="str">
        <f>VLOOKUP($B13324&amp;$E13324,'Employee List'!$A:$E,5,0)</f>
        <v>E-1293</v>
      </c>
    </row>
    <row r="13325" spans="1:9" x14ac:dyDescent="0.35">
      <c r="A13325" t="s">
        <v>1257</v>
      </c>
      <c r="B13325" t="s">
        <v>218</v>
      </c>
      <c r="C13325" t="s">
        <v>382</v>
      </c>
      <c r="D13325" t="s">
        <v>1272</v>
      </c>
      <c r="E13325" t="s">
        <v>30</v>
      </c>
      <c r="F13325">
        <v>17228</v>
      </c>
      <c r="G13325">
        <v>15247</v>
      </c>
      <c r="H13325">
        <v>0.88501276990944977</v>
      </c>
      <c r="I13325" t="str">
        <f>VLOOKUP($B13325&amp;$E13325,'Employee List'!$A:$E,5,0)</f>
        <v>E-1293</v>
      </c>
    </row>
    <row r="13326" spans="1:9" x14ac:dyDescent="0.35">
      <c r="A13326" t="s">
        <v>1257</v>
      </c>
      <c r="B13326" t="s">
        <v>218</v>
      </c>
      <c r="C13326" t="s">
        <v>382</v>
      </c>
      <c r="D13326" t="s">
        <v>1272</v>
      </c>
      <c r="E13326" t="s">
        <v>31</v>
      </c>
      <c r="F13326">
        <v>19443</v>
      </c>
      <c r="G13326">
        <v>13958</v>
      </c>
      <c r="H13326">
        <v>0.71789332921874194</v>
      </c>
      <c r="I13326" t="str">
        <f>VLOOKUP($B13326&amp;$E13326,'Employee List'!$A:$E,5,0)</f>
        <v>E-1293</v>
      </c>
    </row>
    <row r="13327" spans="1:9" x14ac:dyDescent="0.35">
      <c r="A13327" t="s">
        <v>1257</v>
      </c>
      <c r="B13327" t="s">
        <v>218</v>
      </c>
      <c r="C13327" t="s">
        <v>382</v>
      </c>
      <c r="D13327" t="s">
        <v>1259</v>
      </c>
      <c r="E13327" t="s">
        <v>29</v>
      </c>
      <c r="F13327">
        <v>29832</v>
      </c>
      <c r="G13327">
        <v>18800</v>
      </c>
      <c r="H13327">
        <v>0.63019576293912583</v>
      </c>
      <c r="I13327" t="str">
        <f>VLOOKUP($B13327&amp;$E13327,'Employee List'!$A:$E,5,0)</f>
        <v>E-1293</v>
      </c>
    </row>
    <row r="13328" spans="1:9" x14ac:dyDescent="0.35">
      <c r="A13328" t="s">
        <v>1257</v>
      </c>
      <c r="B13328" t="s">
        <v>218</v>
      </c>
      <c r="C13328" t="s">
        <v>382</v>
      </c>
      <c r="D13328" t="s">
        <v>1259</v>
      </c>
      <c r="E13328" t="s">
        <v>30</v>
      </c>
      <c r="F13328">
        <v>29175</v>
      </c>
      <c r="G13328">
        <v>19600</v>
      </c>
      <c r="H13328">
        <v>0.67180805484147388</v>
      </c>
      <c r="I13328" t="str">
        <f>VLOOKUP($B13328&amp;$E13328,'Employee List'!$A:$E,5,0)</f>
        <v>E-1293</v>
      </c>
    </row>
    <row r="13329" spans="1:9" x14ac:dyDescent="0.35">
      <c r="A13329" t="s">
        <v>1257</v>
      </c>
      <c r="B13329" t="s">
        <v>218</v>
      </c>
      <c r="C13329" t="s">
        <v>382</v>
      </c>
      <c r="D13329" t="s">
        <v>1259</v>
      </c>
      <c r="E13329" t="s">
        <v>31</v>
      </c>
      <c r="F13329">
        <v>32889</v>
      </c>
      <c r="G13329">
        <v>23090</v>
      </c>
      <c r="H13329">
        <v>0.70205843899176013</v>
      </c>
      <c r="I13329" t="str">
        <f>VLOOKUP($B13329&amp;$E13329,'Employee List'!$A:$E,5,0)</f>
        <v>E-1293</v>
      </c>
    </row>
    <row r="13330" spans="1:9" x14ac:dyDescent="0.35">
      <c r="A13330" t="s">
        <v>1257</v>
      </c>
      <c r="B13330" t="s">
        <v>218</v>
      </c>
      <c r="C13330" t="s">
        <v>382</v>
      </c>
      <c r="D13330" t="s">
        <v>1273</v>
      </c>
      <c r="E13330" t="s">
        <v>29</v>
      </c>
      <c r="F13330">
        <v>8355</v>
      </c>
      <c r="G13330">
        <v>9638</v>
      </c>
      <c r="H13330">
        <v>1.1535607420706164</v>
      </c>
      <c r="I13330" t="str">
        <f>VLOOKUP($B13330&amp;$E13330,'Employee List'!$A:$E,5,0)</f>
        <v>E-1293</v>
      </c>
    </row>
    <row r="13331" spans="1:9" x14ac:dyDescent="0.35">
      <c r="A13331" t="s">
        <v>1257</v>
      </c>
      <c r="B13331" t="s">
        <v>218</v>
      </c>
      <c r="C13331" t="s">
        <v>382</v>
      </c>
      <c r="D13331" t="s">
        <v>1273</v>
      </c>
      <c r="E13331" t="s">
        <v>30</v>
      </c>
      <c r="F13331">
        <v>9794</v>
      </c>
      <c r="G13331">
        <v>10210</v>
      </c>
      <c r="H13331">
        <v>1.0424749846845007</v>
      </c>
      <c r="I13331" t="str">
        <f>VLOOKUP($B13331&amp;$E13331,'Employee List'!$A:$E,5,0)</f>
        <v>E-1293</v>
      </c>
    </row>
    <row r="13332" spans="1:9" x14ac:dyDescent="0.35">
      <c r="A13332" t="s">
        <v>1257</v>
      </c>
      <c r="B13332" t="s">
        <v>218</v>
      </c>
      <c r="C13332" t="s">
        <v>382</v>
      </c>
      <c r="D13332" t="s">
        <v>1273</v>
      </c>
      <c r="E13332" t="s">
        <v>31</v>
      </c>
      <c r="F13332">
        <v>9732</v>
      </c>
      <c r="G13332">
        <v>11667</v>
      </c>
      <c r="H13332">
        <v>1.1988286066584464</v>
      </c>
      <c r="I13332" t="str">
        <f>VLOOKUP($B13332&amp;$E13332,'Employee List'!$A:$E,5,0)</f>
        <v>E-1293</v>
      </c>
    </row>
    <row r="13333" spans="1:9" x14ac:dyDescent="0.35">
      <c r="A13333" t="s">
        <v>1257</v>
      </c>
      <c r="B13333" t="s">
        <v>218</v>
      </c>
      <c r="C13333" t="s">
        <v>382</v>
      </c>
      <c r="D13333" t="s">
        <v>1275</v>
      </c>
      <c r="E13333" t="s">
        <v>29</v>
      </c>
      <c r="F13333">
        <v>6240</v>
      </c>
      <c r="G13333">
        <v>7010</v>
      </c>
      <c r="H13333">
        <v>1.1233974358974359</v>
      </c>
      <c r="I13333" t="str">
        <f>VLOOKUP($B13333&amp;$E13333,'Employee List'!$A:$E,5,0)</f>
        <v>E-1293</v>
      </c>
    </row>
    <row r="13334" spans="1:9" x14ac:dyDescent="0.35">
      <c r="A13334" t="s">
        <v>1257</v>
      </c>
      <c r="B13334" t="s">
        <v>218</v>
      </c>
      <c r="C13334" t="s">
        <v>382</v>
      </c>
      <c r="D13334" t="s">
        <v>1275</v>
      </c>
      <c r="E13334" t="s">
        <v>30</v>
      </c>
      <c r="F13334">
        <v>8964</v>
      </c>
      <c r="G13334">
        <v>12856</v>
      </c>
      <c r="H13334">
        <v>1.4341811691209281</v>
      </c>
      <c r="I13334" t="str">
        <f>VLOOKUP($B13334&amp;$E13334,'Employee List'!$A:$E,5,0)</f>
        <v>E-1293</v>
      </c>
    </row>
    <row r="13335" spans="1:9" x14ac:dyDescent="0.35">
      <c r="A13335" t="s">
        <v>1257</v>
      </c>
      <c r="B13335" t="s">
        <v>218</v>
      </c>
      <c r="C13335" t="s">
        <v>382</v>
      </c>
      <c r="D13335" t="s">
        <v>1275</v>
      </c>
      <c r="E13335" t="s">
        <v>31</v>
      </c>
      <c r="F13335">
        <v>7527</v>
      </c>
      <c r="G13335">
        <v>8896</v>
      </c>
      <c r="H13335">
        <v>1.1818785704796066</v>
      </c>
      <c r="I13335" t="str">
        <f>VLOOKUP($B13335&amp;$E13335,'Employee List'!$A:$E,5,0)</f>
        <v>E-1293</v>
      </c>
    </row>
    <row r="13336" spans="1:9" x14ac:dyDescent="0.35">
      <c r="A13336" t="s">
        <v>1257</v>
      </c>
      <c r="B13336" t="s">
        <v>218</v>
      </c>
      <c r="C13336" t="s">
        <v>382</v>
      </c>
      <c r="D13336" t="s">
        <v>1276</v>
      </c>
      <c r="E13336" t="s">
        <v>29</v>
      </c>
      <c r="F13336">
        <v>1895</v>
      </c>
      <c r="G13336">
        <v>2941</v>
      </c>
      <c r="H13336">
        <v>1.5519788918205806</v>
      </c>
      <c r="I13336" t="str">
        <f>VLOOKUP($B13336&amp;$E13336,'Employee List'!$A:$E,5,0)</f>
        <v>E-1293</v>
      </c>
    </row>
    <row r="13337" spans="1:9" x14ac:dyDescent="0.35">
      <c r="A13337" t="s">
        <v>1257</v>
      </c>
      <c r="B13337" t="s">
        <v>218</v>
      </c>
      <c r="C13337" t="s">
        <v>382</v>
      </c>
      <c r="D13337" t="s">
        <v>1276</v>
      </c>
      <c r="E13337" t="s">
        <v>30</v>
      </c>
      <c r="F13337">
        <v>1425</v>
      </c>
      <c r="G13337">
        <v>2175</v>
      </c>
      <c r="H13337">
        <v>1.5263157894736843</v>
      </c>
      <c r="I13337" t="str">
        <f>VLOOKUP($B13337&amp;$E13337,'Employee List'!$A:$E,5,0)</f>
        <v>E-1293</v>
      </c>
    </row>
    <row r="13338" spans="1:9" x14ac:dyDescent="0.35">
      <c r="A13338" t="s">
        <v>1257</v>
      </c>
      <c r="B13338" t="s">
        <v>218</v>
      </c>
      <c r="C13338" t="s">
        <v>382</v>
      </c>
      <c r="D13338" t="s">
        <v>1276</v>
      </c>
      <c r="E13338" t="s">
        <v>31</v>
      </c>
      <c r="F13338">
        <v>3339</v>
      </c>
      <c r="G13338">
        <v>5929</v>
      </c>
      <c r="H13338">
        <v>1.7756813417190775</v>
      </c>
      <c r="I13338" t="str">
        <f>VLOOKUP($B13338&amp;$E13338,'Employee List'!$A:$E,5,0)</f>
        <v>E-1293</v>
      </c>
    </row>
    <row r="13339" spans="1:9" x14ac:dyDescent="0.35">
      <c r="A13339" t="s">
        <v>1257</v>
      </c>
      <c r="B13339" t="s">
        <v>218</v>
      </c>
      <c r="C13339" t="s">
        <v>382</v>
      </c>
      <c r="D13339" t="s">
        <v>1277</v>
      </c>
      <c r="E13339" t="s">
        <v>29</v>
      </c>
      <c r="F13339">
        <v>10339</v>
      </c>
      <c r="G13339">
        <v>4870</v>
      </c>
      <c r="H13339">
        <v>0.47103201470161526</v>
      </c>
      <c r="I13339" t="str">
        <f>VLOOKUP($B13339&amp;$E13339,'Employee List'!$A:$E,5,0)</f>
        <v>E-1293</v>
      </c>
    </row>
    <row r="13340" spans="1:9" x14ac:dyDescent="0.35">
      <c r="A13340" t="s">
        <v>1257</v>
      </c>
      <c r="B13340" t="s">
        <v>218</v>
      </c>
      <c r="C13340" t="s">
        <v>382</v>
      </c>
      <c r="D13340" t="s">
        <v>1277</v>
      </c>
      <c r="E13340" t="s">
        <v>30</v>
      </c>
      <c r="F13340">
        <v>6973</v>
      </c>
      <c r="G13340">
        <v>5736</v>
      </c>
      <c r="H13340">
        <v>0.82260146278502799</v>
      </c>
      <c r="I13340" t="str">
        <f>VLOOKUP($B13340&amp;$E13340,'Employee List'!$A:$E,5,0)</f>
        <v>E-1293</v>
      </c>
    </row>
    <row r="13341" spans="1:9" x14ac:dyDescent="0.35">
      <c r="A13341" t="s">
        <v>1257</v>
      </c>
      <c r="B13341" t="s">
        <v>218</v>
      </c>
      <c r="C13341" t="s">
        <v>382</v>
      </c>
      <c r="D13341" t="s">
        <v>1277</v>
      </c>
      <c r="E13341" t="s">
        <v>31</v>
      </c>
      <c r="F13341">
        <v>7272</v>
      </c>
      <c r="G13341">
        <v>8718</v>
      </c>
      <c r="H13341">
        <v>1.1988448844884489</v>
      </c>
      <c r="I13341" t="str">
        <f>VLOOKUP($B13341&amp;$E13341,'Employee List'!$A:$E,5,0)</f>
        <v>E-1293</v>
      </c>
    </row>
    <row r="13342" spans="1:9" x14ac:dyDescent="0.35">
      <c r="A13342" t="s">
        <v>1257</v>
      </c>
      <c r="B13342" t="s">
        <v>218</v>
      </c>
      <c r="C13342" t="s">
        <v>382</v>
      </c>
      <c r="D13342" t="s">
        <v>1278</v>
      </c>
      <c r="E13342" t="s">
        <v>29</v>
      </c>
      <c r="F13342">
        <v>18437</v>
      </c>
      <c r="G13342">
        <v>11230</v>
      </c>
      <c r="H13342">
        <v>0.60910126376308515</v>
      </c>
      <c r="I13342" t="str">
        <f>VLOOKUP($B13342&amp;$E13342,'Employee List'!$A:$E,5,0)</f>
        <v>E-1293</v>
      </c>
    </row>
    <row r="13343" spans="1:9" x14ac:dyDescent="0.35">
      <c r="A13343" t="s">
        <v>1257</v>
      </c>
      <c r="B13343" t="s">
        <v>218</v>
      </c>
      <c r="C13343" t="s">
        <v>382</v>
      </c>
      <c r="D13343" t="s">
        <v>1278</v>
      </c>
      <c r="E13343" t="s">
        <v>30</v>
      </c>
      <c r="F13343">
        <v>19125</v>
      </c>
      <c r="G13343">
        <v>8628</v>
      </c>
      <c r="H13343">
        <v>0.45113725490196077</v>
      </c>
      <c r="I13343" t="str">
        <f>VLOOKUP($B13343&amp;$E13343,'Employee List'!$A:$E,5,0)</f>
        <v>E-1293</v>
      </c>
    </row>
    <row r="13344" spans="1:9" x14ac:dyDescent="0.35">
      <c r="A13344" t="s">
        <v>1257</v>
      </c>
      <c r="B13344" t="s">
        <v>218</v>
      </c>
      <c r="C13344" t="s">
        <v>382</v>
      </c>
      <c r="D13344" t="s">
        <v>1278</v>
      </c>
      <c r="E13344" t="s">
        <v>31</v>
      </c>
      <c r="F13344">
        <v>17557</v>
      </c>
      <c r="G13344">
        <v>10167</v>
      </c>
      <c r="H13344">
        <v>0.57908526513641279</v>
      </c>
      <c r="I13344" t="str">
        <f>VLOOKUP($B13344&amp;$E13344,'Employee List'!$A:$E,5,0)</f>
        <v>E-1293</v>
      </c>
    </row>
    <row r="13345" spans="1:9" x14ac:dyDescent="0.35">
      <c r="A13345" t="s">
        <v>1257</v>
      </c>
      <c r="B13345" t="s">
        <v>218</v>
      </c>
      <c r="C13345" t="s">
        <v>382</v>
      </c>
      <c r="D13345" t="s">
        <v>1279</v>
      </c>
      <c r="E13345" t="s">
        <v>29</v>
      </c>
      <c r="F13345">
        <v>4310</v>
      </c>
      <c r="G13345">
        <v>3245</v>
      </c>
      <c r="H13345">
        <v>0.75290023201856149</v>
      </c>
      <c r="I13345" t="str">
        <f>VLOOKUP($B13345&amp;$E13345,'Employee List'!$A:$E,5,0)</f>
        <v>E-1293</v>
      </c>
    </row>
    <row r="13346" spans="1:9" x14ac:dyDescent="0.35">
      <c r="A13346" t="s">
        <v>1257</v>
      </c>
      <c r="B13346" t="s">
        <v>218</v>
      </c>
      <c r="C13346" t="s">
        <v>382</v>
      </c>
      <c r="D13346" t="s">
        <v>1279</v>
      </c>
      <c r="E13346" t="s">
        <v>30</v>
      </c>
      <c r="F13346">
        <v>4417</v>
      </c>
      <c r="G13346">
        <v>5536</v>
      </c>
      <c r="H13346">
        <v>1.2533393706135385</v>
      </c>
      <c r="I13346" t="str">
        <f>VLOOKUP($B13346&amp;$E13346,'Employee List'!$A:$E,5,0)</f>
        <v>E-1293</v>
      </c>
    </row>
    <row r="13347" spans="1:9" x14ac:dyDescent="0.35">
      <c r="A13347" t="s">
        <v>1257</v>
      </c>
      <c r="B13347" t="s">
        <v>218</v>
      </c>
      <c r="C13347" t="s">
        <v>382</v>
      </c>
      <c r="D13347" t="s">
        <v>1279</v>
      </c>
      <c r="E13347" t="s">
        <v>31</v>
      </c>
      <c r="F13347">
        <v>4280</v>
      </c>
      <c r="G13347">
        <v>3373</v>
      </c>
      <c r="H13347">
        <v>0.78808411214953267</v>
      </c>
      <c r="I13347" t="str">
        <f>VLOOKUP($B13347&amp;$E13347,'Employee List'!$A:$E,5,0)</f>
        <v>E-1293</v>
      </c>
    </row>
    <row r="13348" spans="1:9" x14ac:dyDescent="0.35">
      <c r="A13348" t="s">
        <v>1257</v>
      </c>
      <c r="B13348" t="s">
        <v>218</v>
      </c>
      <c r="C13348" t="s">
        <v>382</v>
      </c>
      <c r="D13348" t="s">
        <v>1280</v>
      </c>
      <c r="E13348" t="s">
        <v>29</v>
      </c>
      <c r="F13348">
        <v>22374</v>
      </c>
      <c r="G13348">
        <v>2915</v>
      </c>
      <c r="H13348">
        <v>0.1302851524090462</v>
      </c>
      <c r="I13348" t="str">
        <f>VLOOKUP($B13348&amp;$E13348,'Employee List'!$A:$E,5,0)</f>
        <v>E-1293</v>
      </c>
    </row>
    <row r="13349" spans="1:9" x14ac:dyDescent="0.35">
      <c r="A13349" t="s">
        <v>1257</v>
      </c>
      <c r="B13349" t="s">
        <v>218</v>
      </c>
      <c r="C13349" t="s">
        <v>382</v>
      </c>
      <c r="D13349" t="s">
        <v>1280</v>
      </c>
      <c r="E13349" t="s">
        <v>30</v>
      </c>
      <c r="F13349">
        <v>22984</v>
      </c>
      <c r="G13349">
        <v>44745</v>
      </c>
      <c r="H13349">
        <v>1.946789070657849</v>
      </c>
      <c r="I13349" t="str">
        <f>VLOOKUP($B13349&amp;$E13349,'Employee List'!$A:$E,5,0)</f>
        <v>E-1293</v>
      </c>
    </row>
    <row r="13350" spans="1:9" x14ac:dyDescent="0.35">
      <c r="A13350" t="s">
        <v>1257</v>
      </c>
      <c r="B13350" t="s">
        <v>218</v>
      </c>
      <c r="C13350" t="s">
        <v>382</v>
      </c>
      <c r="D13350" t="s">
        <v>1280</v>
      </c>
      <c r="E13350" t="s">
        <v>31</v>
      </c>
      <c r="F13350">
        <v>21636</v>
      </c>
      <c r="G13350">
        <v>3066</v>
      </c>
      <c r="H13350">
        <v>0.14170826400443706</v>
      </c>
      <c r="I13350" t="str">
        <f>VLOOKUP($B13350&amp;$E13350,'Employee List'!$A:$E,5,0)</f>
        <v>E-1293</v>
      </c>
    </row>
    <row r="13351" spans="1:9" x14ac:dyDescent="0.35">
      <c r="A13351" t="s">
        <v>1257</v>
      </c>
      <c r="B13351" t="s">
        <v>218</v>
      </c>
      <c r="C13351" t="s">
        <v>382</v>
      </c>
      <c r="D13351" t="s">
        <v>1262</v>
      </c>
      <c r="E13351" t="s">
        <v>29</v>
      </c>
      <c r="F13351">
        <v>43488</v>
      </c>
      <c r="G13351">
        <v>36463</v>
      </c>
      <c r="H13351">
        <v>0.83846118469462838</v>
      </c>
      <c r="I13351" t="str">
        <f>VLOOKUP($B13351&amp;$E13351,'Employee List'!$A:$E,5,0)</f>
        <v>E-1293</v>
      </c>
    </row>
    <row r="13352" spans="1:9" x14ac:dyDescent="0.35">
      <c r="A13352" t="s">
        <v>1257</v>
      </c>
      <c r="B13352" t="s">
        <v>218</v>
      </c>
      <c r="C13352" t="s">
        <v>382</v>
      </c>
      <c r="D13352" t="s">
        <v>1262</v>
      </c>
      <c r="E13352" t="s">
        <v>30</v>
      </c>
      <c r="F13352">
        <v>46966</v>
      </c>
      <c r="G13352">
        <v>42551</v>
      </c>
      <c r="H13352">
        <v>0.90599582676830048</v>
      </c>
      <c r="I13352" t="str">
        <f>VLOOKUP($B13352&amp;$E13352,'Employee List'!$A:$E,5,0)</f>
        <v>E-1293</v>
      </c>
    </row>
    <row r="13353" spans="1:9" x14ac:dyDescent="0.35">
      <c r="A13353" t="s">
        <v>1257</v>
      </c>
      <c r="B13353" t="s">
        <v>218</v>
      </c>
      <c r="C13353" t="s">
        <v>382</v>
      </c>
      <c r="D13353" t="s">
        <v>1262</v>
      </c>
      <c r="E13353" t="s">
        <v>31</v>
      </c>
      <c r="F13353">
        <v>47621</v>
      </c>
      <c r="G13353">
        <v>31355</v>
      </c>
      <c r="H13353">
        <v>0.65842800445181748</v>
      </c>
      <c r="I13353" t="str">
        <f>VLOOKUP($B13353&amp;$E13353,'Employee List'!$A:$E,5,0)</f>
        <v>E-1293</v>
      </c>
    </row>
    <row r="13354" spans="1:9" x14ac:dyDescent="0.35">
      <c r="A13354" t="s">
        <v>1257</v>
      </c>
      <c r="B13354" t="s">
        <v>218</v>
      </c>
      <c r="C13354" t="s">
        <v>382</v>
      </c>
      <c r="D13354" t="s">
        <v>1282</v>
      </c>
      <c r="E13354" t="s">
        <v>29</v>
      </c>
      <c r="F13354">
        <v>2105</v>
      </c>
      <c r="G13354">
        <v>2815</v>
      </c>
      <c r="H13354">
        <v>1.33729216152019</v>
      </c>
      <c r="I13354" t="str">
        <f>VLOOKUP($B13354&amp;$E13354,'Employee List'!$A:$E,5,0)</f>
        <v>E-1293</v>
      </c>
    </row>
    <row r="13355" spans="1:9" x14ac:dyDescent="0.35">
      <c r="A13355" t="s">
        <v>1257</v>
      </c>
      <c r="B13355" t="s">
        <v>218</v>
      </c>
      <c r="C13355" t="s">
        <v>382</v>
      </c>
      <c r="D13355" t="s">
        <v>1282</v>
      </c>
      <c r="E13355" t="s">
        <v>30</v>
      </c>
      <c r="F13355">
        <v>4920</v>
      </c>
      <c r="G13355">
        <v>4691</v>
      </c>
      <c r="H13355">
        <v>0.95345528455284556</v>
      </c>
      <c r="I13355" t="str">
        <f>VLOOKUP($B13355&amp;$E13355,'Employee List'!$A:$E,5,0)</f>
        <v>E-1293</v>
      </c>
    </row>
    <row r="13356" spans="1:9" x14ac:dyDescent="0.35">
      <c r="A13356" t="s">
        <v>1257</v>
      </c>
      <c r="B13356" t="s">
        <v>218</v>
      </c>
      <c r="C13356" t="s">
        <v>382</v>
      </c>
      <c r="D13356" t="s">
        <v>1282</v>
      </c>
      <c r="E13356" t="s">
        <v>31</v>
      </c>
      <c r="F13356">
        <v>5584</v>
      </c>
      <c r="G13356">
        <v>3418</v>
      </c>
      <c r="H13356">
        <v>0.6121060171919771</v>
      </c>
      <c r="I13356" t="str">
        <f>VLOOKUP($B13356&amp;$E13356,'Employee List'!$A:$E,5,0)</f>
        <v>E-1293</v>
      </c>
    </row>
    <row r="13357" spans="1:9" x14ac:dyDescent="0.35">
      <c r="A13357" t="s">
        <v>1257</v>
      </c>
      <c r="B13357" t="s">
        <v>218</v>
      </c>
      <c r="C13357" t="s">
        <v>382</v>
      </c>
      <c r="D13357" t="s">
        <v>1281</v>
      </c>
      <c r="E13357" t="s">
        <v>29</v>
      </c>
      <c r="F13357">
        <v>3552</v>
      </c>
      <c r="G13357">
        <v>4730</v>
      </c>
      <c r="H13357">
        <v>1.3316441441441442</v>
      </c>
      <c r="I13357" t="str">
        <f>VLOOKUP($B13357&amp;$E13357,'Employee List'!$A:$E,5,0)</f>
        <v>E-1293</v>
      </c>
    </row>
    <row r="13358" spans="1:9" x14ac:dyDescent="0.35">
      <c r="A13358" t="s">
        <v>1257</v>
      </c>
      <c r="B13358" t="s">
        <v>218</v>
      </c>
      <c r="C13358" t="s">
        <v>382</v>
      </c>
      <c r="D13358" t="s">
        <v>1281</v>
      </c>
      <c r="E13358" t="s">
        <v>30</v>
      </c>
      <c r="F13358">
        <v>3836</v>
      </c>
      <c r="G13358">
        <v>4765</v>
      </c>
      <c r="H13358">
        <v>1.2421793534932222</v>
      </c>
      <c r="I13358" t="str">
        <f>VLOOKUP($B13358&amp;$E13358,'Employee List'!$A:$E,5,0)</f>
        <v>E-1293</v>
      </c>
    </row>
    <row r="13359" spans="1:9" x14ac:dyDescent="0.35">
      <c r="A13359" t="s">
        <v>1257</v>
      </c>
      <c r="B13359" t="s">
        <v>218</v>
      </c>
      <c r="C13359" t="s">
        <v>382</v>
      </c>
      <c r="D13359" t="s">
        <v>1281</v>
      </c>
      <c r="E13359" t="s">
        <v>31</v>
      </c>
      <c r="F13359">
        <v>4451</v>
      </c>
      <c r="G13359">
        <v>5772</v>
      </c>
      <c r="H13359">
        <v>1.2967872388227364</v>
      </c>
      <c r="I13359" t="str">
        <f>VLOOKUP($B13359&amp;$E13359,'Employee List'!$A:$E,5,0)</f>
        <v>E-1293</v>
      </c>
    </row>
    <row r="13360" spans="1:9" x14ac:dyDescent="0.35">
      <c r="A13360" t="s">
        <v>1257</v>
      </c>
      <c r="B13360" t="s">
        <v>219</v>
      </c>
      <c r="C13360" t="s">
        <v>382</v>
      </c>
      <c r="D13360" t="s">
        <v>1274</v>
      </c>
      <c r="E13360" t="s">
        <v>29</v>
      </c>
      <c r="F13360">
        <v>28744</v>
      </c>
      <c r="G13360">
        <v>24505</v>
      </c>
      <c r="H13360">
        <v>0.85252574450320062</v>
      </c>
      <c r="I13360" t="str">
        <f>VLOOKUP($B13360&amp;$E13360,'Employee List'!$A:$E,5,0)</f>
        <v>E-1294</v>
      </c>
    </row>
    <row r="13361" spans="1:9" x14ac:dyDescent="0.35">
      <c r="A13361" t="s">
        <v>1257</v>
      </c>
      <c r="B13361" t="s">
        <v>219</v>
      </c>
      <c r="C13361" t="s">
        <v>382</v>
      </c>
      <c r="D13361" t="s">
        <v>1274</v>
      </c>
      <c r="E13361" t="s">
        <v>30</v>
      </c>
      <c r="F13361">
        <v>29512</v>
      </c>
      <c r="G13361">
        <v>17182</v>
      </c>
      <c r="H13361">
        <v>0.58220384928164814</v>
      </c>
      <c r="I13361" t="str">
        <f>VLOOKUP($B13361&amp;$E13361,'Employee List'!$A:$E,5,0)</f>
        <v>E-1294</v>
      </c>
    </row>
    <row r="13362" spans="1:9" x14ac:dyDescent="0.35">
      <c r="A13362" t="s">
        <v>1257</v>
      </c>
      <c r="B13362" t="s">
        <v>219</v>
      </c>
      <c r="C13362" t="s">
        <v>382</v>
      </c>
      <c r="D13362" t="s">
        <v>1274</v>
      </c>
      <c r="E13362" t="s">
        <v>31</v>
      </c>
      <c r="F13362">
        <v>28757</v>
      </c>
      <c r="G13362">
        <v>17837</v>
      </c>
      <c r="H13362">
        <v>0.62026636992732209</v>
      </c>
      <c r="I13362" t="str">
        <f>VLOOKUP($B13362&amp;$E13362,'Employee List'!$A:$E,5,0)</f>
        <v>E-1294</v>
      </c>
    </row>
    <row r="13363" spans="1:9" x14ac:dyDescent="0.35">
      <c r="A13363" t="s">
        <v>1257</v>
      </c>
      <c r="B13363" t="s">
        <v>219</v>
      </c>
      <c r="C13363" t="s">
        <v>382</v>
      </c>
      <c r="D13363" t="s">
        <v>1263</v>
      </c>
      <c r="E13363" t="s">
        <v>29</v>
      </c>
      <c r="F13363">
        <v>26579</v>
      </c>
      <c r="G13363">
        <v>27227</v>
      </c>
      <c r="H13363">
        <v>1.0243801497422778</v>
      </c>
      <c r="I13363" t="str">
        <f>VLOOKUP($B13363&amp;$E13363,'Employee List'!$A:$E,5,0)</f>
        <v>E-1294</v>
      </c>
    </row>
    <row r="13364" spans="1:9" x14ac:dyDescent="0.35">
      <c r="A13364" t="s">
        <v>1257</v>
      </c>
      <c r="B13364" t="s">
        <v>219</v>
      </c>
      <c r="C13364" t="s">
        <v>382</v>
      </c>
      <c r="D13364" t="s">
        <v>1263</v>
      </c>
      <c r="E13364" t="s">
        <v>30</v>
      </c>
      <c r="F13364">
        <v>24292</v>
      </c>
      <c r="G13364">
        <v>24245</v>
      </c>
      <c r="H13364">
        <v>0.99806520665239584</v>
      </c>
      <c r="I13364" t="str">
        <f>VLOOKUP($B13364&amp;$E13364,'Employee List'!$A:$E,5,0)</f>
        <v>E-1294</v>
      </c>
    </row>
    <row r="13365" spans="1:9" x14ac:dyDescent="0.35">
      <c r="A13365" t="s">
        <v>1257</v>
      </c>
      <c r="B13365" t="s">
        <v>219</v>
      </c>
      <c r="C13365" t="s">
        <v>382</v>
      </c>
      <c r="D13365" t="s">
        <v>1263</v>
      </c>
      <c r="E13365" t="s">
        <v>31</v>
      </c>
      <c r="F13365">
        <v>25733</v>
      </c>
      <c r="G13365">
        <v>45868</v>
      </c>
      <c r="H13365">
        <v>1.7824583219989896</v>
      </c>
      <c r="I13365" t="str">
        <f>VLOOKUP($B13365&amp;$E13365,'Employee List'!$A:$E,5,0)</f>
        <v>E-1294</v>
      </c>
    </row>
    <row r="13366" spans="1:9" x14ac:dyDescent="0.35">
      <c r="A13366" t="s">
        <v>1257</v>
      </c>
      <c r="B13366" t="s">
        <v>219</v>
      </c>
      <c r="C13366" t="s">
        <v>382</v>
      </c>
      <c r="D13366" t="s">
        <v>1264</v>
      </c>
      <c r="E13366" t="s">
        <v>29</v>
      </c>
      <c r="F13366">
        <v>69238</v>
      </c>
      <c r="G13366">
        <v>84717</v>
      </c>
      <c r="H13366">
        <v>1.2235622057251798</v>
      </c>
      <c r="I13366" t="str">
        <f>VLOOKUP($B13366&amp;$E13366,'Employee List'!$A:$E,5,0)</f>
        <v>E-1294</v>
      </c>
    </row>
    <row r="13367" spans="1:9" x14ac:dyDescent="0.35">
      <c r="A13367" t="s">
        <v>1257</v>
      </c>
      <c r="B13367" t="s">
        <v>219</v>
      </c>
      <c r="C13367" t="s">
        <v>382</v>
      </c>
      <c r="D13367" t="s">
        <v>1264</v>
      </c>
      <c r="E13367" t="s">
        <v>30</v>
      </c>
      <c r="F13367">
        <v>67612</v>
      </c>
      <c r="G13367">
        <v>84544</v>
      </c>
      <c r="H13367">
        <v>1.2504289179435604</v>
      </c>
      <c r="I13367" t="str">
        <f>VLOOKUP($B13367&amp;$E13367,'Employee List'!$A:$E,5,0)</f>
        <v>E-1294</v>
      </c>
    </row>
    <row r="13368" spans="1:9" x14ac:dyDescent="0.35">
      <c r="A13368" t="s">
        <v>1257</v>
      </c>
      <c r="B13368" t="s">
        <v>219</v>
      </c>
      <c r="C13368" t="s">
        <v>382</v>
      </c>
      <c r="D13368" t="s">
        <v>1264</v>
      </c>
      <c r="E13368" t="s">
        <v>31</v>
      </c>
      <c r="F13368">
        <v>68801</v>
      </c>
      <c r="G13368">
        <v>42083</v>
      </c>
      <c r="H13368">
        <v>0.61166262118283166</v>
      </c>
      <c r="I13368" t="str">
        <f>VLOOKUP($B13368&amp;$E13368,'Employee List'!$A:$E,5,0)</f>
        <v>E-1294</v>
      </c>
    </row>
    <row r="13369" spans="1:9" x14ac:dyDescent="0.35">
      <c r="A13369" t="s">
        <v>1257</v>
      </c>
      <c r="B13369" t="s">
        <v>219</v>
      </c>
      <c r="C13369" t="s">
        <v>382</v>
      </c>
      <c r="D13369" t="s">
        <v>1265</v>
      </c>
      <c r="E13369" t="s">
        <v>29</v>
      </c>
      <c r="F13369">
        <v>4833</v>
      </c>
      <c r="G13369">
        <v>1282</v>
      </c>
      <c r="H13369">
        <v>0.26525967308090215</v>
      </c>
      <c r="I13369" t="str">
        <f>VLOOKUP($B13369&amp;$E13369,'Employee List'!$A:$E,5,0)</f>
        <v>E-1294</v>
      </c>
    </row>
    <row r="13370" spans="1:9" x14ac:dyDescent="0.35">
      <c r="A13370" t="s">
        <v>1257</v>
      </c>
      <c r="B13370" t="s">
        <v>219</v>
      </c>
      <c r="C13370" t="s">
        <v>382</v>
      </c>
      <c r="D13370" t="s">
        <v>1265</v>
      </c>
      <c r="E13370" t="s">
        <v>30</v>
      </c>
      <c r="F13370">
        <v>6272</v>
      </c>
      <c r="G13370">
        <v>3992</v>
      </c>
      <c r="H13370">
        <v>0.63647959183673475</v>
      </c>
      <c r="I13370" t="str">
        <f>VLOOKUP($B13370&amp;$E13370,'Employee List'!$A:$E,5,0)</f>
        <v>E-1294</v>
      </c>
    </row>
    <row r="13371" spans="1:9" x14ac:dyDescent="0.35">
      <c r="A13371" t="s">
        <v>1257</v>
      </c>
      <c r="B13371" t="s">
        <v>219</v>
      </c>
      <c r="C13371" t="s">
        <v>382</v>
      </c>
      <c r="D13371" t="s">
        <v>1265</v>
      </c>
      <c r="E13371" t="s">
        <v>31</v>
      </c>
      <c r="F13371">
        <v>6585</v>
      </c>
      <c r="G13371">
        <v>3097</v>
      </c>
      <c r="H13371">
        <v>0.47031131359149581</v>
      </c>
      <c r="I13371" t="str">
        <f>VLOOKUP($B13371&amp;$E13371,'Employee List'!$A:$E,5,0)</f>
        <v>E-1294</v>
      </c>
    </row>
    <row r="13372" spans="1:9" x14ac:dyDescent="0.35">
      <c r="A13372" t="s">
        <v>1257</v>
      </c>
      <c r="B13372" t="s">
        <v>219</v>
      </c>
      <c r="C13372" t="s">
        <v>382</v>
      </c>
      <c r="D13372" t="s">
        <v>1260</v>
      </c>
      <c r="E13372" t="s">
        <v>29</v>
      </c>
      <c r="F13372">
        <v>106769</v>
      </c>
      <c r="G13372">
        <v>145487</v>
      </c>
      <c r="H13372">
        <v>1.362633348631157</v>
      </c>
      <c r="I13372" t="str">
        <f>VLOOKUP($B13372&amp;$E13372,'Employee List'!$A:$E,5,0)</f>
        <v>E-1294</v>
      </c>
    </row>
    <row r="13373" spans="1:9" x14ac:dyDescent="0.35">
      <c r="A13373" t="s">
        <v>1257</v>
      </c>
      <c r="B13373" t="s">
        <v>219</v>
      </c>
      <c r="C13373" t="s">
        <v>382</v>
      </c>
      <c r="D13373" t="s">
        <v>1260</v>
      </c>
      <c r="E13373" t="s">
        <v>30</v>
      </c>
      <c r="F13373">
        <v>106059</v>
      </c>
      <c r="G13373">
        <v>155256</v>
      </c>
      <c r="H13373">
        <v>1.463864452804571</v>
      </c>
      <c r="I13373" t="str">
        <f>VLOOKUP($B13373&amp;$E13373,'Employee List'!$A:$E,5,0)</f>
        <v>E-1294</v>
      </c>
    </row>
    <row r="13374" spans="1:9" x14ac:dyDescent="0.35">
      <c r="A13374" t="s">
        <v>1257</v>
      </c>
      <c r="B13374" t="s">
        <v>219</v>
      </c>
      <c r="C13374" t="s">
        <v>382</v>
      </c>
      <c r="D13374" t="s">
        <v>1260</v>
      </c>
      <c r="E13374" t="s">
        <v>31</v>
      </c>
      <c r="F13374">
        <v>122294</v>
      </c>
      <c r="G13374">
        <v>132865</v>
      </c>
      <c r="H13374">
        <v>1.0864392365937823</v>
      </c>
      <c r="I13374" t="str">
        <f>VLOOKUP($B13374&amp;$E13374,'Employee List'!$A:$E,5,0)</f>
        <v>E-1294</v>
      </c>
    </row>
    <row r="13375" spans="1:9" x14ac:dyDescent="0.35">
      <c r="A13375" t="s">
        <v>1257</v>
      </c>
      <c r="B13375" t="s">
        <v>219</v>
      </c>
      <c r="C13375" t="s">
        <v>382</v>
      </c>
      <c r="D13375" t="s">
        <v>1261</v>
      </c>
      <c r="E13375" t="s">
        <v>29</v>
      </c>
      <c r="F13375">
        <v>148736</v>
      </c>
      <c r="G13375">
        <v>123849</v>
      </c>
      <c r="H13375">
        <v>0.83267668889845092</v>
      </c>
      <c r="I13375" t="str">
        <f>VLOOKUP($B13375&amp;$E13375,'Employee List'!$A:$E,5,0)</f>
        <v>E-1294</v>
      </c>
    </row>
    <row r="13376" spans="1:9" x14ac:dyDescent="0.35">
      <c r="A13376" t="s">
        <v>1257</v>
      </c>
      <c r="B13376" t="s">
        <v>219</v>
      </c>
      <c r="C13376" t="s">
        <v>382</v>
      </c>
      <c r="D13376" t="s">
        <v>1261</v>
      </c>
      <c r="E13376" t="s">
        <v>30</v>
      </c>
      <c r="F13376">
        <v>155868</v>
      </c>
      <c r="G13376">
        <v>140886</v>
      </c>
      <c r="H13376">
        <v>0.9038802063284318</v>
      </c>
      <c r="I13376" t="str">
        <f>VLOOKUP($B13376&amp;$E13376,'Employee List'!$A:$E,5,0)</f>
        <v>E-1294</v>
      </c>
    </row>
    <row r="13377" spans="1:9" x14ac:dyDescent="0.35">
      <c r="A13377" t="s">
        <v>1257</v>
      </c>
      <c r="B13377" t="s">
        <v>219</v>
      </c>
      <c r="C13377" t="s">
        <v>382</v>
      </c>
      <c r="D13377" t="s">
        <v>1261</v>
      </c>
      <c r="E13377" t="s">
        <v>31</v>
      </c>
      <c r="F13377">
        <v>157200</v>
      </c>
      <c r="G13377">
        <v>94509</v>
      </c>
      <c r="H13377">
        <v>0.60120229007633585</v>
      </c>
      <c r="I13377" t="str">
        <f>VLOOKUP($B13377&amp;$E13377,'Employee List'!$A:$E,5,0)</f>
        <v>E-1294</v>
      </c>
    </row>
    <row r="13378" spans="1:9" x14ac:dyDescent="0.35">
      <c r="A13378" t="s">
        <v>1257</v>
      </c>
      <c r="B13378" t="s">
        <v>219</v>
      </c>
      <c r="C13378" t="s">
        <v>382</v>
      </c>
      <c r="D13378" t="s">
        <v>1266</v>
      </c>
      <c r="E13378" t="s">
        <v>29</v>
      </c>
      <c r="F13378">
        <v>37547</v>
      </c>
      <c r="G13378">
        <v>32085</v>
      </c>
      <c r="H13378">
        <v>0.85452899033211704</v>
      </c>
      <c r="I13378" t="str">
        <f>VLOOKUP($B13378&amp;$E13378,'Employee List'!$A:$E,5,0)</f>
        <v>E-1294</v>
      </c>
    </row>
    <row r="13379" spans="1:9" x14ac:dyDescent="0.35">
      <c r="A13379" t="s">
        <v>1257</v>
      </c>
      <c r="B13379" t="s">
        <v>219</v>
      </c>
      <c r="C13379" t="s">
        <v>382</v>
      </c>
      <c r="D13379" t="s">
        <v>1266</v>
      </c>
      <c r="E13379" t="s">
        <v>30</v>
      </c>
      <c r="F13379">
        <v>41540</v>
      </c>
      <c r="G13379">
        <v>27503</v>
      </c>
      <c r="H13379">
        <v>0.66208473760231101</v>
      </c>
      <c r="I13379" t="str">
        <f>VLOOKUP($B13379&amp;$E13379,'Employee List'!$A:$E,5,0)</f>
        <v>E-1294</v>
      </c>
    </row>
    <row r="13380" spans="1:9" x14ac:dyDescent="0.35">
      <c r="A13380" t="s">
        <v>1257</v>
      </c>
      <c r="B13380" t="s">
        <v>219</v>
      </c>
      <c r="C13380" t="s">
        <v>382</v>
      </c>
      <c r="D13380" t="s">
        <v>1266</v>
      </c>
      <c r="E13380" t="s">
        <v>31</v>
      </c>
      <c r="F13380">
        <v>41474</v>
      </c>
      <c r="G13380">
        <v>25490</v>
      </c>
      <c r="H13380">
        <v>0.61460191927472629</v>
      </c>
      <c r="I13380" t="str">
        <f>VLOOKUP($B13380&amp;$E13380,'Employee List'!$A:$E,5,0)</f>
        <v>E-1294</v>
      </c>
    </row>
    <row r="13381" spans="1:9" x14ac:dyDescent="0.35">
      <c r="A13381" t="s">
        <v>1257</v>
      </c>
      <c r="B13381" t="s">
        <v>219</v>
      </c>
      <c r="C13381" t="s">
        <v>382</v>
      </c>
      <c r="D13381" t="s">
        <v>1267</v>
      </c>
      <c r="E13381" t="s">
        <v>29</v>
      </c>
      <c r="F13381">
        <v>63142</v>
      </c>
      <c r="G13381">
        <v>56809</v>
      </c>
      <c r="H13381">
        <v>0.89970225840169771</v>
      </c>
      <c r="I13381" t="str">
        <f>VLOOKUP($B13381&amp;$E13381,'Employee List'!$A:$E,5,0)</f>
        <v>E-1294</v>
      </c>
    </row>
    <row r="13382" spans="1:9" x14ac:dyDescent="0.35">
      <c r="A13382" t="s">
        <v>1257</v>
      </c>
      <c r="B13382" t="s">
        <v>219</v>
      </c>
      <c r="C13382" t="s">
        <v>382</v>
      </c>
      <c r="D13382" t="s">
        <v>1267</v>
      </c>
      <c r="E13382" t="s">
        <v>30</v>
      </c>
      <c r="F13382">
        <v>62030</v>
      </c>
      <c r="G13382">
        <v>41288</v>
      </c>
      <c r="H13382">
        <v>0.66561341286474285</v>
      </c>
      <c r="I13382" t="str">
        <f>VLOOKUP($B13382&amp;$E13382,'Employee List'!$A:$E,5,0)</f>
        <v>E-1294</v>
      </c>
    </row>
    <row r="13383" spans="1:9" x14ac:dyDescent="0.35">
      <c r="A13383" t="s">
        <v>1257</v>
      </c>
      <c r="B13383" t="s">
        <v>219</v>
      </c>
      <c r="C13383" t="s">
        <v>382</v>
      </c>
      <c r="D13383" t="s">
        <v>1267</v>
      </c>
      <c r="E13383" t="s">
        <v>31</v>
      </c>
      <c r="F13383">
        <v>64501</v>
      </c>
      <c r="G13383">
        <v>49537</v>
      </c>
      <c r="H13383">
        <v>0.76800359684345976</v>
      </c>
      <c r="I13383" t="str">
        <f>VLOOKUP($B13383&amp;$E13383,'Employee List'!$A:$E,5,0)</f>
        <v>E-1294</v>
      </c>
    </row>
    <row r="13384" spans="1:9" x14ac:dyDescent="0.35">
      <c r="A13384" t="s">
        <v>1257</v>
      </c>
      <c r="B13384" t="s">
        <v>219</v>
      </c>
      <c r="C13384" t="s">
        <v>382</v>
      </c>
      <c r="D13384" t="s">
        <v>1268</v>
      </c>
      <c r="E13384" t="s">
        <v>29</v>
      </c>
      <c r="F13384">
        <v>13612</v>
      </c>
      <c r="G13384">
        <v>4601</v>
      </c>
      <c r="H13384">
        <v>0.33801057890096975</v>
      </c>
      <c r="I13384" t="str">
        <f>VLOOKUP($B13384&amp;$E13384,'Employee List'!$A:$E,5,0)</f>
        <v>E-1294</v>
      </c>
    </row>
    <row r="13385" spans="1:9" x14ac:dyDescent="0.35">
      <c r="A13385" t="s">
        <v>1257</v>
      </c>
      <c r="B13385" t="s">
        <v>219</v>
      </c>
      <c r="C13385" t="s">
        <v>382</v>
      </c>
      <c r="D13385" t="s">
        <v>1268</v>
      </c>
      <c r="E13385" t="s">
        <v>30</v>
      </c>
      <c r="F13385">
        <v>12386</v>
      </c>
      <c r="G13385">
        <v>5099</v>
      </c>
      <c r="H13385">
        <v>0.41167447117713546</v>
      </c>
      <c r="I13385" t="str">
        <f>VLOOKUP($B13385&amp;$E13385,'Employee List'!$A:$E,5,0)</f>
        <v>E-1294</v>
      </c>
    </row>
    <row r="13386" spans="1:9" x14ac:dyDescent="0.35">
      <c r="A13386" t="s">
        <v>1257</v>
      </c>
      <c r="B13386" t="s">
        <v>219</v>
      </c>
      <c r="C13386" t="s">
        <v>382</v>
      </c>
      <c r="D13386" t="s">
        <v>1268</v>
      </c>
      <c r="E13386" t="s">
        <v>31</v>
      </c>
      <c r="F13386">
        <v>13990</v>
      </c>
      <c r="G13386">
        <v>4432</v>
      </c>
      <c r="H13386">
        <v>0.31679771265189421</v>
      </c>
      <c r="I13386" t="str">
        <f>VLOOKUP($B13386&amp;$E13386,'Employee List'!$A:$E,5,0)</f>
        <v>E-1294</v>
      </c>
    </row>
    <row r="13387" spans="1:9" x14ac:dyDescent="0.35">
      <c r="A13387" t="s">
        <v>1257</v>
      </c>
      <c r="B13387" t="s">
        <v>219</v>
      </c>
      <c r="C13387" t="s">
        <v>382</v>
      </c>
      <c r="D13387" t="s">
        <v>1269</v>
      </c>
      <c r="E13387" t="s">
        <v>29</v>
      </c>
      <c r="F13387">
        <v>5772</v>
      </c>
      <c r="G13387">
        <v>1866</v>
      </c>
      <c r="H13387">
        <v>0.32328482328482328</v>
      </c>
      <c r="I13387" t="str">
        <f>VLOOKUP($B13387&amp;$E13387,'Employee List'!$A:$E,5,0)</f>
        <v>E-1294</v>
      </c>
    </row>
    <row r="13388" spans="1:9" x14ac:dyDescent="0.35">
      <c r="A13388" t="s">
        <v>1257</v>
      </c>
      <c r="B13388" t="s">
        <v>219</v>
      </c>
      <c r="C13388" t="s">
        <v>382</v>
      </c>
      <c r="D13388" t="s">
        <v>1269</v>
      </c>
      <c r="E13388" t="s">
        <v>30</v>
      </c>
      <c r="F13388">
        <v>5964</v>
      </c>
      <c r="G13388">
        <v>1166</v>
      </c>
      <c r="H13388">
        <v>0.19550637156270959</v>
      </c>
      <c r="I13388" t="str">
        <f>VLOOKUP($B13388&amp;$E13388,'Employee List'!$A:$E,5,0)</f>
        <v>E-1294</v>
      </c>
    </row>
    <row r="13389" spans="1:9" x14ac:dyDescent="0.35">
      <c r="A13389" t="s">
        <v>1257</v>
      </c>
      <c r="B13389" t="s">
        <v>219</v>
      </c>
      <c r="C13389" t="s">
        <v>382</v>
      </c>
      <c r="D13389" t="s">
        <v>1269</v>
      </c>
      <c r="E13389" t="s">
        <v>31</v>
      </c>
      <c r="F13389">
        <v>6452</v>
      </c>
      <c r="G13389">
        <v>4208</v>
      </c>
      <c r="H13389">
        <v>0.65220086794792309</v>
      </c>
      <c r="I13389" t="str">
        <f>VLOOKUP($B13389&amp;$E13389,'Employee List'!$A:$E,5,0)</f>
        <v>E-1294</v>
      </c>
    </row>
    <row r="13390" spans="1:9" x14ac:dyDescent="0.35">
      <c r="A13390" t="s">
        <v>1257</v>
      </c>
      <c r="B13390" t="s">
        <v>219</v>
      </c>
      <c r="C13390" t="s">
        <v>382</v>
      </c>
      <c r="D13390" t="s">
        <v>1270</v>
      </c>
      <c r="E13390" t="s">
        <v>29</v>
      </c>
      <c r="F13390">
        <v>8892</v>
      </c>
      <c r="G13390">
        <v>4859</v>
      </c>
      <c r="H13390">
        <v>0.54644624381466489</v>
      </c>
      <c r="I13390" t="str">
        <f>VLOOKUP($B13390&amp;$E13390,'Employee List'!$A:$E,5,0)</f>
        <v>E-1294</v>
      </c>
    </row>
    <row r="13391" spans="1:9" x14ac:dyDescent="0.35">
      <c r="A13391" t="s">
        <v>1257</v>
      </c>
      <c r="B13391" t="s">
        <v>219</v>
      </c>
      <c r="C13391" t="s">
        <v>382</v>
      </c>
      <c r="D13391" t="s">
        <v>1270</v>
      </c>
      <c r="E13391" t="s">
        <v>30</v>
      </c>
      <c r="F13391">
        <v>10106</v>
      </c>
      <c r="G13391">
        <v>4844</v>
      </c>
      <c r="H13391">
        <v>0.47931921630714425</v>
      </c>
      <c r="I13391" t="str">
        <f>VLOOKUP($B13391&amp;$E13391,'Employee List'!$A:$E,5,0)</f>
        <v>E-1294</v>
      </c>
    </row>
    <row r="13392" spans="1:9" x14ac:dyDescent="0.35">
      <c r="A13392" t="s">
        <v>1257</v>
      </c>
      <c r="B13392" t="s">
        <v>219</v>
      </c>
      <c r="C13392" t="s">
        <v>382</v>
      </c>
      <c r="D13392" t="s">
        <v>1270</v>
      </c>
      <c r="E13392" t="s">
        <v>31</v>
      </c>
      <c r="F13392">
        <v>11840</v>
      </c>
      <c r="G13392">
        <v>5790</v>
      </c>
      <c r="H13392">
        <v>0.48902027027027029</v>
      </c>
      <c r="I13392" t="str">
        <f>VLOOKUP($B13392&amp;$E13392,'Employee List'!$A:$E,5,0)</f>
        <v>E-1294</v>
      </c>
    </row>
    <row r="13393" spans="1:9" x14ac:dyDescent="0.35">
      <c r="A13393" t="s">
        <v>1257</v>
      </c>
      <c r="B13393" t="s">
        <v>219</v>
      </c>
      <c r="C13393" t="s">
        <v>382</v>
      </c>
      <c r="D13393" t="s">
        <v>1271</v>
      </c>
      <c r="E13393" t="s">
        <v>29</v>
      </c>
      <c r="F13393">
        <v>24087</v>
      </c>
      <c r="G13393">
        <v>12281</v>
      </c>
      <c r="H13393">
        <v>0.50986009050525183</v>
      </c>
      <c r="I13393" t="str">
        <f>VLOOKUP($B13393&amp;$E13393,'Employee List'!$A:$E,5,0)</f>
        <v>E-1294</v>
      </c>
    </row>
    <row r="13394" spans="1:9" x14ac:dyDescent="0.35">
      <c r="A13394" t="s">
        <v>1257</v>
      </c>
      <c r="B13394" t="s">
        <v>219</v>
      </c>
      <c r="C13394" t="s">
        <v>382</v>
      </c>
      <c r="D13394" t="s">
        <v>1271</v>
      </c>
      <c r="E13394" t="s">
        <v>30</v>
      </c>
      <c r="F13394">
        <v>25674</v>
      </c>
      <c r="G13394">
        <v>21353</v>
      </c>
      <c r="H13394">
        <v>0.83169743709589472</v>
      </c>
      <c r="I13394" t="str">
        <f>VLOOKUP($B13394&amp;$E13394,'Employee List'!$A:$E,5,0)</f>
        <v>E-1294</v>
      </c>
    </row>
    <row r="13395" spans="1:9" x14ac:dyDescent="0.35">
      <c r="A13395" t="s">
        <v>1257</v>
      </c>
      <c r="B13395" t="s">
        <v>219</v>
      </c>
      <c r="C13395" t="s">
        <v>382</v>
      </c>
      <c r="D13395" t="s">
        <v>1271</v>
      </c>
      <c r="E13395" t="s">
        <v>31</v>
      </c>
      <c r="F13395">
        <v>27736</v>
      </c>
      <c r="G13395">
        <v>21466</v>
      </c>
      <c r="H13395">
        <v>0.77394000576867605</v>
      </c>
      <c r="I13395" t="str">
        <f>VLOOKUP($B13395&amp;$E13395,'Employee List'!$A:$E,5,0)</f>
        <v>E-1294</v>
      </c>
    </row>
    <row r="13396" spans="1:9" x14ac:dyDescent="0.35">
      <c r="A13396" t="s">
        <v>1257</v>
      </c>
      <c r="B13396" t="s">
        <v>219</v>
      </c>
      <c r="C13396" t="s">
        <v>382</v>
      </c>
      <c r="D13396" t="s">
        <v>1258</v>
      </c>
      <c r="E13396" t="s">
        <v>29</v>
      </c>
      <c r="F13396">
        <v>189840</v>
      </c>
      <c r="G13396">
        <v>183563</v>
      </c>
      <c r="H13396">
        <v>0.96693531394858834</v>
      </c>
      <c r="I13396" t="str">
        <f>VLOOKUP($B13396&amp;$E13396,'Employee List'!$A:$E,5,0)</f>
        <v>E-1294</v>
      </c>
    </row>
    <row r="13397" spans="1:9" x14ac:dyDescent="0.35">
      <c r="A13397" t="s">
        <v>1257</v>
      </c>
      <c r="B13397" t="s">
        <v>219</v>
      </c>
      <c r="C13397" t="s">
        <v>382</v>
      </c>
      <c r="D13397" t="s">
        <v>1258</v>
      </c>
      <c r="E13397" t="s">
        <v>30</v>
      </c>
      <c r="F13397">
        <v>183722</v>
      </c>
      <c r="G13397">
        <v>146164</v>
      </c>
      <c r="H13397">
        <v>0.7955715700895919</v>
      </c>
      <c r="I13397" t="str">
        <f>VLOOKUP($B13397&amp;$E13397,'Employee List'!$A:$E,5,0)</f>
        <v>E-1294</v>
      </c>
    </row>
    <row r="13398" spans="1:9" x14ac:dyDescent="0.35">
      <c r="A13398" t="s">
        <v>1257</v>
      </c>
      <c r="B13398" t="s">
        <v>219</v>
      </c>
      <c r="C13398" t="s">
        <v>382</v>
      </c>
      <c r="D13398" t="s">
        <v>1258</v>
      </c>
      <c r="E13398" t="s">
        <v>31</v>
      </c>
      <c r="F13398">
        <v>174228</v>
      </c>
      <c r="G13398">
        <v>122245</v>
      </c>
      <c r="H13398">
        <v>0.70163808343090661</v>
      </c>
      <c r="I13398" t="str">
        <f>VLOOKUP($B13398&amp;$E13398,'Employee List'!$A:$E,5,0)</f>
        <v>E-1294</v>
      </c>
    </row>
    <row r="13399" spans="1:9" x14ac:dyDescent="0.35">
      <c r="A13399" t="s">
        <v>1257</v>
      </c>
      <c r="B13399" t="s">
        <v>219</v>
      </c>
      <c r="C13399" t="s">
        <v>382</v>
      </c>
      <c r="D13399" t="s">
        <v>1272</v>
      </c>
      <c r="E13399" t="s">
        <v>29</v>
      </c>
      <c r="F13399">
        <v>22399</v>
      </c>
      <c r="G13399">
        <v>16396</v>
      </c>
      <c r="H13399">
        <v>0.73199696415018523</v>
      </c>
      <c r="I13399" t="str">
        <f>VLOOKUP($B13399&amp;$E13399,'Employee List'!$A:$E,5,0)</f>
        <v>E-1294</v>
      </c>
    </row>
    <row r="13400" spans="1:9" x14ac:dyDescent="0.35">
      <c r="A13400" t="s">
        <v>1257</v>
      </c>
      <c r="B13400" t="s">
        <v>219</v>
      </c>
      <c r="C13400" t="s">
        <v>382</v>
      </c>
      <c r="D13400" t="s">
        <v>1272</v>
      </c>
      <c r="E13400" t="s">
        <v>30</v>
      </c>
      <c r="F13400">
        <v>26817</v>
      </c>
      <c r="G13400">
        <v>11852</v>
      </c>
      <c r="H13400">
        <v>0.44195845918633703</v>
      </c>
      <c r="I13400" t="str">
        <f>VLOOKUP($B13400&amp;$E13400,'Employee List'!$A:$E,5,0)</f>
        <v>E-1294</v>
      </c>
    </row>
    <row r="13401" spans="1:9" x14ac:dyDescent="0.35">
      <c r="A13401" t="s">
        <v>1257</v>
      </c>
      <c r="B13401" t="s">
        <v>219</v>
      </c>
      <c r="C13401" t="s">
        <v>382</v>
      </c>
      <c r="D13401" t="s">
        <v>1272</v>
      </c>
      <c r="E13401" t="s">
        <v>31</v>
      </c>
      <c r="F13401">
        <v>27281</v>
      </c>
      <c r="G13401">
        <v>15418</v>
      </c>
      <c r="H13401">
        <v>0.56515523624500563</v>
      </c>
      <c r="I13401" t="str">
        <f>VLOOKUP($B13401&amp;$E13401,'Employee List'!$A:$E,5,0)</f>
        <v>E-1294</v>
      </c>
    </row>
    <row r="13402" spans="1:9" x14ac:dyDescent="0.35">
      <c r="A13402" t="s">
        <v>1257</v>
      </c>
      <c r="B13402" t="s">
        <v>219</v>
      </c>
      <c r="C13402" t="s">
        <v>382</v>
      </c>
      <c r="D13402" t="s">
        <v>1259</v>
      </c>
      <c r="E13402" t="s">
        <v>29</v>
      </c>
      <c r="F13402">
        <v>28328</v>
      </c>
      <c r="G13402">
        <v>23047</v>
      </c>
      <c r="H13402">
        <v>0.81357667325614236</v>
      </c>
      <c r="I13402" t="str">
        <f>VLOOKUP($B13402&amp;$E13402,'Employee List'!$A:$E,5,0)</f>
        <v>E-1294</v>
      </c>
    </row>
    <row r="13403" spans="1:9" x14ac:dyDescent="0.35">
      <c r="A13403" t="s">
        <v>1257</v>
      </c>
      <c r="B13403" t="s">
        <v>219</v>
      </c>
      <c r="C13403" t="s">
        <v>382</v>
      </c>
      <c r="D13403" t="s">
        <v>1259</v>
      </c>
      <c r="E13403" t="s">
        <v>30</v>
      </c>
      <c r="F13403">
        <v>27401</v>
      </c>
      <c r="G13403">
        <v>23613</v>
      </c>
      <c r="H13403">
        <v>0.86175687018721947</v>
      </c>
      <c r="I13403" t="str">
        <f>VLOOKUP($B13403&amp;$E13403,'Employee List'!$A:$E,5,0)</f>
        <v>E-1294</v>
      </c>
    </row>
    <row r="13404" spans="1:9" x14ac:dyDescent="0.35">
      <c r="A13404" t="s">
        <v>1257</v>
      </c>
      <c r="B13404" t="s">
        <v>219</v>
      </c>
      <c r="C13404" t="s">
        <v>382</v>
      </c>
      <c r="D13404" t="s">
        <v>1259</v>
      </c>
      <c r="E13404" t="s">
        <v>31</v>
      </c>
      <c r="F13404">
        <v>29026</v>
      </c>
      <c r="G13404">
        <v>22845</v>
      </c>
      <c r="H13404">
        <v>0.78705298697719284</v>
      </c>
      <c r="I13404" t="str">
        <f>VLOOKUP($B13404&amp;$E13404,'Employee List'!$A:$E,5,0)</f>
        <v>E-1294</v>
      </c>
    </row>
    <row r="13405" spans="1:9" x14ac:dyDescent="0.35">
      <c r="A13405" t="s">
        <v>1257</v>
      </c>
      <c r="B13405" t="s">
        <v>219</v>
      </c>
      <c r="C13405" t="s">
        <v>382</v>
      </c>
      <c r="D13405" t="s">
        <v>1273</v>
      </c>
      <c r="E13405" t="s">
        <v>29</v>
      </c>
      <c r="F13405">
        <v>19386</v>
      </c>
      <c r="G13405">
        <v>13559</v>
      </c>
      <c r="H13405">
        <v>0.69942226348911585</v>
      </c>
      <c r="I13405" t="str">
        <f>VLOOKUP($B13405&amp;$E13405,'Employee List'!$A:$E,5,0)</f>
        <v>E-1294</v>
      </c>
    </row>
    <row r="13406" spans="1:9" x14ac:dyDescent="0.35">
      <c r="A13406" t="s">
        <v>1257</v>
      </c>
      <c r="B13406" t="s">
        <v>219</v>
      </c>
      <c r="C13406" t="s">
        <v>382</v>
      </c>
      <c r="D13406" t="s">
        <v>1273</v>
      </c>
      <c r="E13406" t="s">
        <v>30</v>
      </c>
      <c r="F13406">
        <v>17525</v>
      </c>
      <c r="G13406">
        <v>13741</v>
      </c>
      <c r="H13406">
        <v>0.78407988587731814</v>
      </c>
      <c r="I13406" t="str">
        <f>VLOOKUP($B13406&amp;$E13406,'Employee List'!$A:$E,5,0)</f>
        <v>E-1294</v>
      </c>
    </row>
    <row r="13407" spans="1:9" x14ac:dyDescent="0.35">
      <c r="A13407" t="s">
        <v>1257</v>
      </c>
      <c r="B13407" t="s">
        <v>219</v>
      </c>
      <c r="C13407" t="s">
        <v>382</v>
      </c>
      <c r="D13407" t="s">
        <v>1273</v>
      </c>
      <c r="E13407" t="s">
        <v>31</v>
      </c>
      <c r="F13407">
        <v>17518</v>
      </c>
      <c r="G13407">
        <v>13592</v>
      </c>
      <c r="H13407">
        <v>0.77588765840849416</v>
      </c>
      <c r="I13407" t="str">
        <f>VLOOKUP($B13407&amp;$E13407,'Employee List'!$A:$E,5,0)</f>
        <v>E-1294</v>
      </c>
    </row>
    <row r="13408" spans="1:9" x14ac:dyDescent="0.35">
      <c r="A13408" t="s">
        <v>1257</v>
      </c>
      <c r="B13408" t="s">
        <v>219</v>
      </c>
      <c r="C13408" t="s">
        <v>382</v>
      </c>
      <c r="D13408" t="s">
        <v>1275</v>
      </c>
      <c r="E13408" t="s">
        <v>29</v>
      </c>
      <c r="F13408">
        <v>29158</v>
      </c>
      <c r="G13408">
        <v>11643</v>
      </c>
      <c r="H13408">
        <v>0.39930722271760749</v>
      </c>
      <c r="I13408" t="str">
        <f>VLOOKUP($B13408&amp;$E13408,'Employee List'!$A:$E,5,0)</f>
        <v>E-1294</v>
      </c>
    </row>
    <row r="13409" spans="1:9" x14ac:dyDescent="0.35">
      <c r="A13409" t="s">
        <v>1257</v>
      </c>
      <c r="B13409" t="s">
        <v>219</v>
      </c>
      <c r="C13409" t="s">
        <v>382</v>
      </c>
      <c r="D13409" t="s">
        <v>1275</v>
      </c>
      <c r="E13409" t="s">
        <v>30</v>
      </c>
      <c r="F13409">
        <v>26108</v>
      </c>
      <c r="G13409">
        <v>15431</v>
      </c>
      <c r="H13409">
        <v>0.59104489045503295</v>
      </c>
      <c r="I13409" t="str">
        <f>VLOOKUP($B13409&amp;$E13409,'Employee List'!$A:$E,5,0)</f>
        <v>E-1294</v>
      </c>
    </row>
    <row r="13410" spans="1:9" x14ac:dyDescent="0.35">
      <c r="A13410" t="s">
        <v>1257</v>
      </c>
      <c r="B13410" t="s">
        <v>219</v>
      </c>
      <c r="C13410" t="s">
        <v>382</v>
      </c>
      <c r="D13410" t="s">
        <v>1275</v>
      </c>
      <c r="E13410" t="s">
        <v>31</v>
      </c>
      <c r="F13410">
        <v>25432</v>
      </c>
      <c r="G13410">
        <v>19732</v>
      </c>
      <c r="H13410">
        <v>0.77587291601132435</v>
      </c>
      <c r="I13410" t="str">
        <f>VLOOKUP($B13410&amp;$E13410,'Employee List'!$A:$E,5,0)</f>
        <v>E-1294</v>
      </c>
    </row>
    <row r="13411" spans="1:9" x14ac:dyDescent="0.35">
      <c r="A13411" t="s">
        <v>1257</v>
      </c>
      <c r="B13411" t="s">
        <v>219</v>
      </c>
      <c r="C13411" t="s">
        <v>382</v>
      </c>
      <c r="D13411" t="s">
        <v>1276</v>
      </c>
      <c r="E13411" t="s">
        <v>29</v>
      </c>
      <c r="F13411">
        <v>3187</v>
      </c>
      <c r="G13411">
        <v>3980</v>
      </c>
      <c r="H13411">
        <v>1.2488233448384061</v>
      </c>
      <c r="I13411" t="str">
        <f>VLOOKUP($B13411&amp;$E13411,'Employee List'!$A:$E,5,0)</f>
        <v>E-1294</v>
      </c>
    </row>
    <row r="13412" spans="1:9" x14ac:dyDescent="0.35">
      <c r="A13412" t="s">
        <v>1257</v>
      </c>
      <c r="B13412" t="s">
        <v>219</v>
      </c>
      <c r="C13412" t="s">
        <v>382</v>
      </c>
      <c r="D13412" t="s">
        <v>1276</v>
      </c>
      <c r="E13412" t="s">
        <v>30</v>
      </c>
      <c r="F13412">
        <v>3234</v>
      </c>
      <c r="G13412">
        <v>2598</v>
      </c>
      <c r="H13412">
        <v>0.80333951762523192</v>
      </c>
      <c r="I13412" t="str">
        <f>VLOOKUP($B13412&amp;$E13412,'Employee List'!$A:$E,5,0)</f>
        <v>E-1294</v>
      </c>
    </row>
    <row r="13413" spans="1:9" x14ac:dyDescent="0.35">
      <c r="A13413" t="s">
        <v>1257</v>
      </c>
      <c r="B13413" t="s">
        <v>219</v>
      </c>
      <c r="C13413" t="s">
        <v>382</v>
      </c>
      <c r="D13413" t="s">
        <v>1276</v>
      </c>
      <c r="E13413" t="s">
        <v>31</v>
      </c>
      <c r="F13413">
        <v>5356</v>
      </c>
      <c r="G13413">
        <v>3786</v>
      </c>
      <c r="H13413">
        <v>0.70687079910380879</v>
      </c>
      <c r="I13413" t="str">
        <f>VLOOKUP($B13413&amp;$E13413,'Employee List'!$A:$E,5,0)</f>
        <v>E-1294</v>
      </c>
    </row>
    <row r="13414" spans="1:9" x14ac:dyDescent="0.35">
      <c r="A13414" t="s">
        <v>1257</v>
      </c>
      <c r="B13414" t="s">
        <v>219</v>
      </c>
      <c r="C13414" t="s">
        <v>382</v>
      </c>
      <c r="D13414" t="s">
        <v>1277</v>
      </c>
      <c r="E13414" t="s">
        <v>29</v>
      </c>
      <c r="F13414">
        <v>9862</v>
      </c>
      <c r="G13414">
        <v>7311</v>
      </c>
      <c r="H13414">
        <v>0.74133035895355914</v>
      </c>
      <c r="I13414" t="str">
        <f>VLOOKUP($B13414&amp;$E13414,'Employee List'!$A:$E,5,0)</f>
        <v>E-1294</v>
      </c>
    </row>
    <row r="13415" spans="1:9" x14ac:dyDescent="0.35">
      <c r="A13415" t="s">
        <v>1257</v>
      </c>
      <c r="B13415" t="s">
        <v>219</v>
      </c>
      <c r="C13415" t="s">
        <v>382</v>
      </c>
      <c r="D13415" t="s">
        <v>1277</v>
      </c>
      <c r="E13415" t="s">
        <v>30</v>
      </c>
      <c r="F13415">
        <v>8891</v>
      </c>
      <c r="G13415">
        <v>4010</v>
      </c>
      <c r="H13415">
        <v>0.45101788325272746</v>
      </c>
      <c r="I13415" t="str">
        <f>VLOOKUP($B13415&amp;$E13415,'Employee List'!$A:$E,5,0)</f>
        <v>E-1294</v>
      </c>
    </row>
    <row r="13416" spans="1:9" x14ac:dyDescent="0.35">
      <c r="A13416" t="s">
        <v>1257</v>
      </c>
      <c r="B13416" t="s">
        <v>219</v>
      </c>
      <c r="C13416" t="s">
        <v>382</v>
      </c>
      <c r="D13416" t="s">
        <v>1277</v>
      </c>
      <c r="E13416" t="s">
        <v>31</v>
      </c>
      <c r="F13416">
        <v>8510</v>
      </c>
      <c r="G13416">
        <v>2913</v>
      </c>
      <c r="H13416">
        <v>0.34230317273795535</v>
      </c>
      <c r="I13416" t="str">
        <f>VLOOKUP($B13416&amp;$E13416,'Employee List'!$A:$E,5,0)</f>
        <v>E-1294</v>
      </c>
    </row>
    <row r="13417" spans="1:9" x14ac:dyDescent="0.35">
      <c r="A13417" t="s">
        <v>1257</v>
      </c>
      <c r="B13417" t="s">
        <v>219</v>
      </c>
      <c r="C13417" t="s">
        <v>382</v>
      </c>
      <c r="D13417" t="s">
        <v>1278</v>
      </c>
      <c r="E13417" t="s">
        <v>29</v>
      </c>
      <c r="F13417">
        <v>22018</v>
      </c>
      <c r="G13417">
        <v>12164</v>
      </c>
      <c r="H13417">
        <v>0.5524570805704424</v>
      </c>
      <c r="I13417" t="str">
        <f>VLOOKUP($B13417&amp;$E13417,'Employee List'!$A:$E,5,0)</f>
        <v>E-1294</v>
      </c>
    </row>
    <row r="13418" spans="1:9" x14ac:dyDescent="0.35">
      <c r="A13418" t="s">
        <v>1257</v>
      </c>
      <c r="B13418" t="s">
        <v>219</v>
      </c>
      <c r="C13418" t="s">
        <v>382</v>
      </c>
      <c r="D13418" t="s">
        <v>1278</v>
      </c>
      <c r="E13418" t="s">
        <v>30</v>
      </c>
      <c r="F13418">
        <v>22057</v>
      </c>
      <c r="G13418">
        <v>13689</v>
      </c>
      <c r="H13418">
        <v>0.62061930452917446</v>
      </c>
      <c r="I13418" t="str">
        <f>VLOOKUP($B13418&amp;$E13418,'Employee List'!$A:$E,5,0)</f>
        <v>E-1294</v>
      </c>
    </row>
    <row r="13419" spans="1:9" x14ac:dyDescent="0.35">
      <c r="A13419" t="s">
        <v>1257</v>
      </c>
      <c r="B13419" t="s">
        <v>219</v>
      </c>
      <c r="C13419" t="s">
        <v>382</v>
      </c>
      <c r="D13419" t="s">
        <v>1278</v>
      </c>
      <c r="E13419" t="s">
        <v>31</v>
      </c>
      <c r="F13419">
        <v>18827</v>
      </c>
      <c r="G13419">
        <v>10829</v>
      </c>
      <c r="H13419">
        <v>0.57518457534392098</v>
      </c>
      <c r="I13419" t="str">
        <f>VLOOKUP($B13419&amp;$E13419,'Employee List'!$A:$E,5,0)</f>
        <v>E-1294</v>
      </c>
    </row>
    <row r="13420" spans="1:9" x14ac:dyDescent="0.35">
      <c r="A13420" t="s">
        <v>1257</v>
      </c>
      <c r="B13420" t="s">
        <v>219</v>
      </c>
      <c r="C13420" t="s">
        <v>382</v>
      </c>
      <c r="D13420" t="s">
        <v>1279</v>
      </c>
      <c r="E13420" t="s">
        <v>29</v>
      </c>
      <c r="F13420">
        <v>3568</v>
      </c>
      <c r="G13420">
        <v>1624</v>
      </c>
      <c r="H13420">
        <v>0.45515695067264572</v>
      </c>
      <c r="I13420" t="str">
        <f>VLOOKUP($B13420&amp;$E13420,'Employee List'!$A:$E,5,0)</f>
        <v>E-1294</v>
      </c>
    </row>
    <row r="13421" spans="1:9" x14ac:dyDescent="0.35">
      <c r="A13421" t="s">
        <v>1257</v>
      </c>
      <c r="B13421" t="s">
        <v>219</v>
      </c>
      <c r="C13421" t="s">
        <v>382</v>
      </c>
      <c r="D13421" t="s">
        <v>1279</v>
      </c>
      <c r="E13421" t="s">
        <v>30</v>
      </c>
      <c r="F13421">
        <v>5625</v>
      </c>
      <c r="G13421">
        <v>2231</v>
      </c>
      <c r="H13421">
        <v>0.39662222222222221</v>
      </c>
      <c r="I13421" t="str">
        <f>VLOOKUP($B13421&amp;$E13421,'Employee List'!$A:$E,5,0)</f>
        <v>E-1294</v>
      </c>
    </row>
    <row r="13422" spans="1:9" x14ac:dyDescent="0.35">
      <c r="A13422" t="s">
        <v>1257</v>
      </c>
      <c r="B13422" t="s">
        <v>219</v>
      </c>
      <c r="C13422" t="s">
        <v>382</v>
      </c>
      <c r="D13422" t="s">
        <v>1279</v>
      </c>
      <c r="E13422" t="s">
        <v>31</v>
      </c>
      <c r="F13422">
        <v>7169</v>
      </c>
      <c r="G13422">
        <v>3111</v>
      </c>
      <c r="H13422">
        <v>0.43395173664388337</v>
      </c>
      <c r="I13422" t="str">
        <f>VLOOKUP($B13422&amp;$E13422,'Employee List'!$A:$E,5,0)</f>
        <v>E-1294</v>
      </c>
    </row>
    <row r="13423" spans="1:9" x14ac:dyDescent="0.35">
      <c r="A13423" t="s">
        <v>1257</v>
      </c>
      <c r="B13423" t="s">
        <v>219</v>
      </c>
      <c r="C13423" t="s">
        <v>382</v>
      </c>
      <c r="D13423" t="s">
        <v>1280</v>
      </c>
      <c r="E13423" t="s">
        <v>29</v>
      </c>
      <c r="F13423">
        <v>18194</v>
      </c>
      <c r="G13423">
        <v>22383</v>
      </c>
      <c r="H13423">
        <v>1.2302407387050676</v>
      </c>
      <c r="I13423" t="str">
        <f>VLOOKUP($B13423&amp;$E13423,'Employee List'!$A:$E,5,0)</f>
        <v>E-1294</v>
      </c>
    </row>
    <row r="13424" spans="1:9" x14ac:dyDescent="0.35">
      <c r="A13424" t="s">
        <v>1257</v>
      </c>
      <c r="B13424" t="s">
        <v>219</v>
      </c>
      <c r="C13424" t="s">
        <v>382</v>
      </c>
      <c r="D13424" t="s">
        <v>1280</v>
      </c>
      <c r="E13424" t="s">
        <v>30</v>
      </c>
      <c r="F13424">
        <v>21005</v>
      </c>
      <c r="G13424">
        <v>18484</v>
      </c>
      <c r="H13424">
        <v>0.87998095691502021</v>
      </c>
      <c r="I13424" t="str">
        <f>VLOOKUP($B13424&amp;$E13424,'Employee List'!$A:$E,5,0)</f>
        <v>E-1294</v>
      </c>
    </row>
    <row r="13425" spans="1:9" x14ac:dyDescent="0.35">
      <c r="A13425" t="s">
        <v>1257</v>
      </c>
      <c r="B13425" t="s">
        <v>219</v>
      </c>
      <c r="C13425" t="s">
        <v>382</v>
      </c>
      <c r="D13425" t="s">
        <v>1280</v>
      </c>
      <c r="E13425" t="s">
        <v>31</v>
      </c>
      <c r="F13425">
        <v>20302</v>
      </c>
      <c r="G13425">
        <v>10996</v>
      </c>
      <c r="H13425">
        <v>0.5416215151216629</v>
      </c>
      <c r="I13425" t="str">
        <f>VLOOKUP($B13425&amp;$E13425,'Employee List'!$A:$E,5,0)</f>
        <v>E-1294</v>
      </c>
    </row>
    <row r="13426" spans="1:9" x14ac:dyDescent="0.35">
      <c r="A13426" t="s">
        <v>1257</v>
      </c>
      <c r="B13426" t="s">
        <v>219</v>
      </c>
      <c r="C13426" t="s">
        <v>382</v>
      </c>
      <c r="D13426" t="s">
        <v>1262</v>
      </c>
      <c r="E13426" t="s">
        <v>29</v>
      </c>
      <c r="F13426">
        <v>67768</v>
      </c>
      <c r="G13426">
        <v>44908</v>
      </c>
      <c r="H13426">
        <v>0.66267264785739577</v>
      </c>
      <c r="I13426" t="str">
        <f>VLOOKUP($B13426&amp;$E13426,'Employee List'!$A:$E,5,0)</f>
        <v>E-1294</v>
      </c>
    </row>
    <row r="13427" spans="1:9" x14ac:dyDescent="0.35">
      <c r="A13427" t="s">
        <v>1257</v>
      </c>
      <c r="B13427" t="s">
        <v>219</v>
      </c>
      <c r="C13427" t="s">
        <v>382</v>
      </c>
      <c r="D13427" t="s">
        <v>1262</v>
      </c>
      <c r="E13427" t="s">
        <v>30</v>
      </c>
      <c r="F13427">
        <v>69077</v>
      </c>
      <c r="G13427">
        <v>49590</v>
      </c>
      <c r="H13427">
        <v>0.71789452350275784</v>
      </c>
      <c r="I13427" t="str">
        <f>VLOOKUP($B13427&amp;$E13427,'Employee List'!$A:$E,5,0)</f>
        <v>E-1294</v>
      </c>
    </row>
    <row r="13428" spans="1:9" x14ac:dyDescent="0.35">
      <c r="A13428" t="s">
        <v>1257</v>
      </c>
      <c r="B13428" t="s">
        <v>219</v>
      </c>
      <c r="C13428" t="s">
        <v>382</v>
      </c>
      <c r="D13428" t="s">
        <v>1262</v>
      </c>
      <c r="E13428" t="s">
        <v>31</v>
      </c>
      <c r="F13428">
        <v>70732</v>
      </c>
      <c r="G13428">
        <v>53017</v>
      </c>
      <c r="H13428">
        <v>0.74954758807894584</v>
      </c>
      <c r="I13428" t="str">
        <f>VLOOKUP($B13428&amp;$E13428,'Employee List'!$A:$E,5,0)</f>
        <v>E-1294</v>
      </c>
    </row>
    <row r="13429" spans="1:9" x14ac:dyDescent="0.35">
      <c r="A13429" t="s">
        <v>1257</v>
      </c>
      <c r="B13429" t="s">
        <v>219</v>
      </c>
      <c r="C13429" t="s">
        <v>382</v>
      </c>
      <c r="D13429" t="s">
        <v>1282</v>
      </c>
      <c r="E13429" t="s">
        <v>29</v>
      </c>
      <c r="F13429">
        <v>3425</v>
      </c>
      <c r="G13429">
        <v>7778</v>
      </c>
      <c r="H13429">
        <v>2.2709489051094889</v>
      </c>
      <c r="I13429" t="str">
        <f>VLOOKUP($B13429&amp;$E13429,'Employee List'!$A:$E,5,0)</f>
        <v>E-1294</v>
      </c>
    </row>
    <row r="13430" spans="1:9" x14ac:dyDescent="0.35">
      <c r="A13430" t="s">
        <v>1257</v>
      </c>
      <c r="B13430" t="s">
        <v>219</v>
      </c>
      <c r="C13430" t="s">
        <v>382</v>
      </c>
      <c r="D13430" t="s">
        <v>1282</v>
      </c>
      <c r="E13430" t="s">
        <v>30</v>
      </c>
      <c r="F13430">
        <v>10589</v>
      </c>
      <c r="G13430">
        <v>5875</v>
      </c>
      <c r="H13430">
        <v>0.55482104070261595</v>
      </c>
      <c r="I13430" t="str">
        <f>VLOOKUP($B13430&amp;$E13430,'Employee List'!$A:$E,5,0)</f>
        <v>E-1294</v>
      </c>
    </row>
    <row r="13431" spans="1:9" x14ac:dyDescent="0.35">
      <c r="A13431" t="s">
        <v>1257</v>
      </c>
      <c r="B13431" t="s">
        <v>219</v>
      </c>
      <c r="C13431" t="s">
        <v>382</v>
      </c>
      <c r="D13431" t="s">
        <v>1282</v>
      </c>
      <c r="E13431" t="s">
        <v>31</v>
      </c>
      <c r="F13431">
        <v>13423</v>
      </c>
      <c r="G13431">
        <v>4468</v>
      </c>
      <c r="H13431">
        <v>0.332861506369664</v>
      </c>
      <c r="I13431" t="str">
        <f>VLOOKUP($B13431&amp;$E13431,'Employee List'!$A:$E,5,0)</f>
        <v>E-1294</v>
      </c>
    </row>
    <row r="13432" spans="1:9" x14ac:dyDescent="0.35">
      <c r="A13432" t="s">
        <v>1257</v>
      </c>
      <c r="B13432" t="s">
        <v>219</v>
      </c>
      <c r="C13432" t="s">
        <v>382</v>
      </c>
      <c r="D13432" t="s">
        <v>1281</v>
      </c>
      <c r="E13432" t="s">
        <v>29</v>
      </c>
      <c r="F13432">
        <v>5968</v>
      </c>
      <c r="G13432">
        <v>1474</v>
      </c>
      <c r="H13432">
        <v>0.24698391420911528</v>
      </c>
      <c r="I13432" t="str">
        <f>VLOOKUP($B13432&amp;$E13432,'Employee List'!$A:$E,5,0)</f>
        <v>E-1294</v>
      </c>
    </row>
    <row r="13433" spans="1:9" x14ac:dyDescent="0.35">
      <c r="A13433" t="s">
        <v>1257</v>
      </c>
      <c r="B13433" t="s">
        <v>219</v>
      </c>
      <c r="C13433" t="s">
        <v>382</v>
      </c>
      <c r="D13433" t="s">
        <v>1281</v>
      </c>
      <c r="E13433" t="s">
        <v>30</v>
      </c>
      <c r="F13433">
        <v>3301</v>
      </c>
      <c r="G13433">
        <v>3676</v>
      </c>
      <c r="H13433">
        <v>1.1136019388064222</v>
      </c>
      <c r="I13433" t="str">
        <f>VLOOKUP($B13433&amp;$E13433,'Employee List'!$A:$E,5,0)</f>
        <v>E-1294</v>
      </c>
    </row>
    <row r="13434" spans="1:9" x14ac:dyDescent="0.35">
      <c r="A13434" t="s">
        <v>1257</v>
      </c>
      <c r="B13434" t="s">
        <v>219</v>
      </c>
      <c r="C13434" t="s">
        <v>382</v>
      </c>
      <c r="D13434" t="s">
        <v>1281</v>
      </c>
      <c r="E13434" t="s">
        <v>31</v>
      </c>
      <c r="F13434">
        <v>3929</v>
      </c>
      <c r="G13434">
        <v>2468</v>
      </c>
      <c r="H13434">
        <v>0.62814965640111986</v>
      </c>
      <c r="I13434" t="str">
        <f>VLOOKUP($B13434&amp;$E13434,'Employee List'!$A:$E,5,0)</f>
        <v>E-1294</v>
      </c>
    </row>
    <row r="13435" spans="1:9" x14ac:dyDescent="0.35">
      <c r="A13435" t="s">
        <v>1257</v>
      </c>
      <c r="B13435" t="s">
        <v>220</v>
      </c>
      <c r="C13435" t="s">
        <v>382</v>
      </c>
      <c r="D13435" t="s">
        <v>1274</v>
      </c>
      <c r="E13435" t="s">
        <v>29</v>
      </c>
      <c r="F13435">
        <v>24644</v>
      </c>
      <c r="G13435">
        <v>21140</v>
      </c>
      <c r="H13435">
        <v>0.85781528972569387</v>
      </c>
      <c r="I13435" t="str">
        <f>VLOOKUP($B13435&amp;$E13435,'Employee List'!$A:$E,5,0)</f>
        <v>E-1295</v>
      </c>
    </row>
    <row r="13436" spans="1:9" x14ac:dyDescent="0.35">
      <c r="A13436" t="s">
        <v>1257</v>
      </c>
      <c r="B13436" t="s">
        <v>220</v>
      </c>
      <c r="C13436" t="s">
        <v>382</v>
      </c>
      <c r="D13436" t="s">
        <v>1274</v>
      </c>
      <c r="E13436" t="s">
        <v>30</v>
      </c>
      <c r="F13436">
        <v>27727</v>
      </c>
      <c r="G13436">
        <v>18837</v>
      </c>
      <c r="H13436">
        <v>0.67937389548093918</v>
      </c>
      <c r="I13436" t="str">
        <f>VLOOKUP($B13436&amp;$E13436,'Employee List'!$A:$E,5,0)</f>
        <v>E-1295</v>
      </c>
    </row>
    <row r="13437" spans="1:9" x14ac:dyDescent="0.35">
      <c r="A13437" t="s">
        <v>1257</v>
      </c>
      <c r="B13437" t="s">
        <v>220</v>
      </c>
      <c r="C13437" t="s">
        <v>382</v>
      </c>
      <c r="D13437" t="s">
        <v>1274</v>
      </c>
      <c r="E13437" t="s">
        <v>31</v>
      </c>
      <c r="F13437">
        <v>26249</v>
      </c>
      <c r="G13437">
        <v>27467</v>
      </c>
      <c r="H13437">
        <v>1.0464017676863882</v>
      </c>
      <c r="I13437" t="str">
        <f>VLOOKUP($B13437&amp;$E13437,'Employee List'!$A:$E,5,0)</f>
        <v>E-1295</v>
      </c>
    </row>
    <row r="13438" spans="1:9" x14ac:dyDescent="0.35">
      <c r="A13438" t="s">
        <v>1257</v>
      </c>
      <c r="B13438" t="s">
        <v>220</v>
      </c>
      <c r="C13438" t="s">
        <v>382</v>
      </c>
      <c r="D13438" t="s">
        <v>1263</v>
      </c>
      <c r="E13438" t="s">
        <v>29</v>
      </c>
      <c r="F13438">
        <v>29967</v>
      </c>
      <c r="G13438">
        <v>28196</v>
      </c>
      <c r="H13438">
        <v>0.94090165849100682</v>
      </c>
      <c r="I13438" t="str">
        <f>VLOOKUP($B13438&amp;$E13438,'Employee List'!$A:$E,5,0)</f>
        <v>E-1295</v>
      </c>
    </row>
    <row r="13439" spans="1:9" x14ac:dyDescent="0.35">
      <c r="A13439" t="s">
        <v>1257</v>
      </c>
      <c r="B13439" t="s">
        <v>220</v>
      </c>
      <c r="C13439" t="s">
        <v>382</v>
      </c>
      <c r="D13439" t="s">
        <v>1263</v>
      </c>
      <c r="E13439" t="s">
        <v>30</v>
      </c>
      <c r="F13439">
        <v>29515</v>
      </c>
      <c r="G13439">
        <v>44717</v>
      </c>
      <c r="H13439">
        <v>1.5150601389124174</v>
      </c>
      <c r="I13439" t="str">
        <f>VLOOKUP($B13439&amp;$E13439,'Employee List'!$A:$E,5,0)</f>
        <v>E-1295</v>
      </c>
    </row>
    <row r="13440" spans="1:9" x14ac:dyDescent="0.35">
      <c r="A13440" t="s">
        <v>1257</v>
      </c>
      <c r="B13440" t="s">
        <v>220</v>
      </c>
      <c r="C13440" t="s">
        <v>382</v>
      </c>
      <c r="D13440" t="s">
        <v>1263</v>
      </c>
      <c r="E13440" t="s">
        <v>31</v>
      </c>
      <c r="F13440">
        <v>28866</v>
      </c>
      <c r="G13440">
        <v>124114</v>
      </c>
      <c r="H13440">
        <v>4.2996605002425001</v>
      </c>
      <c r="I13440" t="str">
        <f>VLOOKUP($B13440&amp;$E13440,'Employee List'!$A:$E,5,0)</f>
        <v>E-1295</v>
      </c>
    </row>
    <row r="13441" spans="1:9" x14ac:dyDescent="0.35">
      <c r="A13441" t="s">
        <v>1257</v>
      </c>
      <c r="B13441" t="s">
        <v>220</v>
      </c>
      <c r="C13441" t="s">
        <v>382</v>
      </c>
      <c r="D13441" t="s">
        <v>1264</v>
      </c>
      <c r="E13441" t="s">
        <v>29</v>
      </c>
      <c r="F13441">
        <v>85628</v>
      </c>
      <c r="G13441">
        <v>55099</v>
      </c>
      <c r="H13441">
        <v>0.64346942588872802</v>
      </c>
      <c r="I13441" t="str">
        <f>VLOOKUP($B13441&amp;$E13441,'Employee List'!$A:$E,5,0)</f>
        <v>E-1295</v>
      </c>
    </row>
    <row r="13442" spans="1:9" x14ac:dyDescent="0.35">
      <c r="A13442" t="s">
        <v>1257</v>
      </c>
      <c r="B13442" t="s">
        <v>220</v>
      </c>
      <c r="C13442" t="s">
        <v>382</v>
      </c>
      <c r="D13442" t="s">
        <v>1264</v>
      </c>
      <c r="E13442" t="s">
        <v>30</v>
      </c>
      <c r="F13442">
        <v>86360</v>
      </c>
      <c r="G13442">
        <v>85635</v>
      </c>
      <c r="H13442">
        <v>0.9916049096804076</v>
      </c>
      <c r="I13442" t="str">
        <f>VLOOKUP($B13442&amp;$E13442,'Employee List'!$A:$E,5,0)</f>
        <v>E-1295</v>
      </c>
    </row>
    <row r="13443" spans="1:9" x14ac:dyDescent="0.35">
      <c r="A13443" t="s">
        <v>1257</v>
      </c>
      <c r="B13443" t="s">
        <v>220</v>
      </c>
      <c r="C13443" t="s">
        <v>382</v>
      </c>
      <c r="D13443" t="s">
        <v>1264</v>
      </c>
      <c r="E13443" t="s">
        <v>31</v>
      </c>
      <c r="F13443">
        <v>87957</v>
      </c>
      <c r="G13443">
        <v>50960</v>
      </c>
      <c r="H13443">
        <v>0.57937401230146546</v>
      </c>
      <c r="I13443" t="str">
        <f>VLOOKUP($B13443&amp;$E13443,'Employee List'!$A:$E,5,0)</f>
        <v>E-1295</v>
      </c>
    </row>
    <row r="13444" spans="1:9" x14ac:dyDescent="0.35">
      <c r="A13444" t="s">
        <v>1257</v>
      </c>
      <c r="B13444" t="s">
        <v>220</v>
      </c>
      <c r="C13444" t="s">
        <v>382</v>
      </c>
      <c r="D13444" t="s">
        <v>1265</v>
      </c>
      <c r="E13444" t="s">
        <v>29</v>
      </c>
      <c r="F13444">
        <v>3757</v>
      </c>
      <c r="G13444">
        <v>3966</v>
      </c>
      <c r="H13444">
        <v>1.0556294916156508</v>
      </c>
      <c r="I13444" t="str">
        <f>VLOOKUP($B13444&amp;$E13444,'Employee List'!$A:$E,5,0)</f>
        <v>E-1295</v>
      </c>
    </row>
    <row r="13445" spans="1:9" x14ac:dyDescent="0.35">
      <c r="A13445" t="s">
        <v>1257</v>
      </c>
      <c r="B13445" t="s">
        <v>220</v>
      </c>
      <c r="C13445" t="s">
        <v>382</v>
      </c>
      <c r="D13445" t="s">
        <v>1265</v>
      </c>
      <c r="E13445" t="s">
        <v>30</v>
      </c>
      <c r="F13445">
        <v>2666</v>
      </c>
      <c r="G13445">
        <v>3284</v>
      </c>
      <c r="H13445">
        <v>1.231807951987997</v>
      </c>
      <c r="I13445" t="str">
        <f>VLOOKUP($B13445&amp;$E13445,'Employee List'!$A:$E,5,0)</f>
        <v>E-1295</v>
      </c>
    </row>
    <row r="13446" spans="1:9" x14ac:dyDescent="0.35">
      <c r="A13446" t="s">
        <v>1257</v>
      </c>
      <c r="B13446" t="s">
        <v>220</v>
      </c>
      <c r="C13446" t="s">
        <v>382</v>
      </c>
      <c r="D13446" t="s">
        <v>1265</v>
      </c>
      <c r="E13446" t="s">
        <v>31</v>
      </c>
      <c r="F13446">
        <v>4842</v>
      </c>
      <c r="G13446">
        <v>4663</v>
      </c>
      <c r="H13446">
        <v>0.96303180503924002</v>
      </c>
      <c r="I13446" t="str">
        <f>VLOOKUP($B13446&amp;$E13446,'Employee List'!$A:$E,5,0)</f>
        <v>E-1295</v>
      </c>
    </row>
    <row r="13447" spans="1:9" x14ac:dyDescent="0.35">
      <c r="A13447" t="s">
        <v>1257</v>
      </c>
      <c r="B13447" t="s">
        <v>220</v>
      </c>
      <c r="C13447" t="s">
        <v>382</v>
      </c>
      <c r="D13447" t="s">
        <v>1260</v>
      </c>
      <c r="E13447" t="s">
        <v>29</v>
      </c>
      <c r="F13447">
        <v>100659</v>
      </c>
      <c r="G13447">
        <v>155482</v>
      </c>
      <c r="H13447">
        <v>1.5446408170158654</v>
      </c>
      <c r="I13447" t="str">
        <f>VLOOKUP($B13447&amp;$E13447,'Employee List'!$A:$E,5,0)</f>
        <v>E-1295</v>
      </c>
    </row>
    <row r="13448" spans="1:9" x14ac:dyDescent="0.35">
      <c r="A13448" t="s">
        <v>1257</v>
      </c>
      <c r="B13448" t="s">
        <v>220</v>
      </c>
      <c r="C13448" t="s">
        <v>382</v>
      </c>
      <c r="D13448" t="s">
        <v>1260</v>
      </c>
      <c r="E13448" t="s">
        <v>30</v>
      </c>
      <c r="F13448">
        <v>101835</v>
      </c>
      <c r="G13448">
        <v>126561</v>
      </c>
      <c r="H13448">
        <v>1.242804536750626</v>
      </c>
      <c r="I13448" t="str">
        <f>VLOOKUP($B13448&amp;$E13448,'Employee List'!$A:$E,5,0)</f>
        <v>E-1295</v>
      </c>
    </row>
    <row r="13449" spans="1:9" x14ac:dyDescent="0.35">
      <c r="A13449" t="s">
        <v>1257</v>
      </c>
      <c r="B13449" t="s">
        <v>220</v>
      </c>
      <c r="C13449" t="s">
        <v>382</v>
      </c>
      <c r="D13449" t="s">
        <v>1260</v>
      </c>
      <c r="E13449" t="s">
        <v>31</v>
      </c>
      <c r="F13449">
        <v>114799</v>
      </c>
      <c r="G13449">
        <v>149750</v>
      </c>
      <c r="H13449">
        <v>1.3044538715494038</v>
      </c>
      <c r="I13449" t="str">
        <f>VLOOKUP($B13449&amp;$E13449,'Employee List'!$A:$E,5,0)</f>
        <v>E-1295</v>
      </c>
    </row>
    <row r="13450" spans="1:9" x14ac:dyDescent="0.35">
      <c r="A13450" t="s">
        <v>1257</v>
      </c>
      <c r="B13450" t="s">
        <v>220</v>
      </c>
      <c r="C13450" t="s">
        <v>382</v>
      </c>
      <c r="D13450" t="s">
        <v>1261</v>
      </c>
      <c r="E13450" t="s">
        <v>29</v>
      </c>
      <c r="F13450">
        <v>122454</v>
      </c>
      <c r="G13450">
        <v>128292</v>
      </c>
      <c r="H13450">
        <v>1.0476750453231418</v>
      </c>
      <c r="I13450" t="str">
        <f>VLOOKUP($B13450&amp;$E13450,'Employee List'!$A:$E,5,0)</f>
        <v>E-1295</v>
      </c>
    </row>
    <row r="13451" spans="1:9" x14ac:dyDescent="0.35">
      <c r="A13451" t="s">
        <v>1257</v>
      </c>
      <c r="B13451" t="s">
        <v>220</v>
      </c>
      <c r="C13451" t="s">
        <v>382</v>
      </c>
      <c r="D13451" t="s">
        <v>1261</v>
      </c>
      <c r="E13451" t="s">
        <v>30</v>
      </c>
      <c r="F13451">
        <v>127005</v>
      </c>
      <c r="G13451">
        <v>121060</v>
      </c>
      <c r="H13451">
        <v>0.95319081925908433</v>
      </c>
      <c r="I13451" t="str">
        <f>VLOOKUP($B13451&amp;$E13451,'Employee List'!$A:$E,5,0)</f>
        <v>E-1295</v>
      </c>
    </row>
    <row r="13452" spans="1:9" x14ac:dyDescent="0.35">
      <c r="A13452" t="s">
        <v>1257</v>
      </c>
      <c r="B13452" t="s">
        <v>220</v>
      </c>
      <c r="C13452" t="s">
        <v>382</v>
      </c>
      <c r="D13452" t="s">
        <v>1261</v>
      </c>
      <c r="E13452" t="s">
        <v>31</v>
      </c>
      <c r="F13452">
        <v>130829</v>
      </c>
      <c r="G13452">
        <v>102974</v>
      </c>
      <c r="H13452">
        <v>0.78708848955506805</v>
      </c>
      <c r="I13452" t="str">
        <f>VLOOKUP($B13452&amp;$E13452,'Employee List'!$A:$E,5,0)</f>
        <v>E-1295</v>
      </c>
    </row>
    <row r="13453" spans="1:9" x14ac:dyDescent="0.35">
      <c r="A13453" t="s">
        <v>1257</v>
      </c>
      <c r="B13453" t="s">
        <v>220</v>
      </c>
      <c r="C13453" t="s">
        <v>382</v>
      </c>
      <c r="D13453" t="s">
        <v>1266</v>
      </c>
      <c r="E13453" t="s">
        <v>29</v>
      </c>
      <c r="F13453">
        <v>53105</v>
      </c>
      <c r="G13453">
        <v>49379</v>
      </c>
      <c r="H13453">
        <v>0.92983711514923262</v>
      </c>
      <c r="I13453" t="str">
        <f>VLOOKUP($B13453&amp;$E13453,'Employee List'!$A:$E,5,0)</f>
        <v>E-1295</v>
      </c>
    </row>
    <row r="13454" spans="1:9" x14ac:dyDescent="0.35">
      <c r="A13454" t="s">
        <v>1257</v>
      </c>
      <c r="B13454" t="s">
        <v>220</v>
      </c>
      <c r="C13454" t="s">
        <v>382</v>
      </c>
      <c r="D13454" t="s">
        <v>1266</v>
      </c>
      <c r="E13454" t="s">
        <v>30</v>
      </c>
      <c r="F13454">
        <v>57500</v>
      </c>
      <c r="G13454">
        <v>44219</v>
      </c>
      <c r="H13454">
        <v>0.76902608695652175</v>
      </c>
      <c r="I13454" t="str">
        <f>VLOOKUP($B13454&amp;$E13454,'Employee List'!$A:$E,5,0)</f>
        <v>E-1295</v>
      </c>
    </row>
    <row r="13455" spans="1:9" x14ac:dyDescent="0.35">
      <c r="A13455" t="s">
        <v>1257</v>
      </c>
      <c r="B13455" t="s">
        <v>220</v>
      </c>
      <c r="C13455" t="s">
        <v>382</v>
      </c>
      <c r="D13455" t="s">
        <v>1266</v>
      </c>
      <c r="E13455" t="s">
        <v>31</v>
      </c>
      <c r="F13455">
        <v>58582</v>
      </c>
      <c r="G13455">
        <v>37064</v>
      </c>
      <c r="H13455">
        <v>0.63268580792734974</v>
      </c>
      <c r="I13455" t="str">
        <f>VLOOKUP($B13455&amp;$E13455,'Employee List'!$A:$E,5,0)</f>
        <v>E-1295</v>
      </c>
    </row>
    <row r="13456" spans="1:9" x14ac:dyDescent="0.35">
      <c r="A13456" t="s">
        <v>1257</v>
      </c>
      <c r="B13456" t="s">
        <v>220</v>
      </c>
      <c r="C13456" t="s">
        <v>382</v>
      </c>
      <c r="D13456" t="s">
        <v>1267</v>
      </c>
      <c r="E13456" t="s">
        <v>29</v>
      </c>
      <c r="F13456">
        <v>70497</v>
      </c>
      <c r="G13456">
        <v>64870</v>
      </c>
      <c r="H13456">
        <v>0.920181000609955</v>
      </c>
      <c r="I13456" t="str">
        <f>VLOOKUP($B13456&amp;$E13456,'Employee List'!$A:$E,5,0)</f>
        <v>E-1295</v>
      </c>
    </row>
    <row r="13457" spans="1:9" x14ac:dyDescent="0.35">
      <c r="A13457" t="s">
        <v>1257</v>
      </c>
      <c r="B13457" t="s">
        <v>220</v>
      </c>
      <c r="C13457" t="s">
        <v>382</v>
      </c>
      <c r="D13457" t="s">
        <v>1267</v>
      </c>
      <c r="E13457" t="s">
        <v>30</v>
      </c>
      <c r="F13457">
        <v>69082</v>
      </c>
      <c r="G13457">
        <v>70157</v>
      </c>
      <c r="H13457">
        <v>1.0155612171043109</v>
      </c>
      <c r="I13457" t="str">
        <f>VLOOKUP($B13457&amp;$E13457,'Employee List'!$A:$E,5,0)</f>
        <v>E-1295</v>
      </c>
    </row>
    <row r="13458" spans="1:9" x14ac:dyDescent="0.35">
      <c r="A13458" t="s">
        <v>1257</v>
      </c>
      <c r="B13458" t="s">
        <v>220</v>
      </c>
      <c r="C13458" t="s">
        <v>382</v>
      </c>
      <c r="D13458" t="s">
        <v>1267</v>
      </c>
      <c r="E13458" t="s">
        <v>31</v>
      </c>
      <c r="F13458">
        <v>70371</v>
      </c>
      <c r="G13458">
        <v>62236</v>
      </c>
      <c r="H13458">
        <v>0.88439840275113324</v>
      </c>
      <c r="I13458" t="str">
        <f>VLOOKUP($B13458&amp;$E13458,'Employee List'!$A:$E,5,0)</f>
        <v>E-1295</v>
      </c>
    </row>
    <row r="13459" spans="1:9" x14ac:dyDescent="0.35">
      <c r="A13459" t="s">
        <v>1257</v>
      </c>
      <c r="B13459" t="s">
        <v>220</v>
      </c>
      <c r="C13459" t="s">
        <v>382</v>
      </c>
      <c r="D13459" t="s">
        <v>1268</v>
      </c>
      <c r="E13459" t="s">
        <v>29</v>
      </c>
      <c r="F13459">
        <v>14531</v>
      </c>
      <c r="G13459">
        <v>9686</v>
      </c>
      <c r="H13459">
        <v>0.66657490881563553</v>
      </c>
      <c r="I13459" t="str">
        <f>VLOOKUP($B13459&amp;$E13459,'Employee List'!$A:$E,5,0)</f>
        <v>E-1295</v>
      </c>
    </row>
    <row r="13460" spans="1:9" x14ac:dyDescent="0.35">
      <c r="A13460" t="s">
        <v>1257</v>
      </c>
      <c r="B13460" t="s">
        <v>220</v>
      </c>
      <c r="C13460" t="s">
        <v>382</v>
      </c>
      <c r="D13460" t="s">
        <v>1268</v>
      </c>
      <c r="E13460" t="s">
        <v>30</v>
      </c>
      <c r="F13460">
        <v>11986</v>
      </c>
      <c r="G13460">
        <v>6237</v>
      </c>
      <c r="H13460">
        <v>0.52035708326380781</v>
      </c>
      <c r="I13460" t="str">
        <f>VLOOKUP($B13460&amp;$E13460,'Employee List'!$A:$E,5,0)</f>
        <v>E-1295</v>
      </c>
    </row>
    <row r="13461" spans="1:9" x14ac:dyDescent="0.35">
      <c r="A13461" t="s">
        <v>1257</v>
      </c>
      <c r="B13461" t="s">
        <v>220</v>
      </c>
      <c r="C13461" t="s">
        <v>382</v>
      </c>
      <c r="D13461" t="s">
        <v>1268</v>
      </c>
      <c r="E13461" t="s">
        <v>31</v>
      </c>
      <c r="F13461">
        <v>11341</v>
      </c>
      <c r="G13461">
        <v>5055</v>
      </c>
      <c r="H13461">
        <v>0.44572788995679391</v>
      </c>
      <c r="I13461" t="str">
        <f>VLOOKUP($B13461&amp;$E13461,'Employee List'!$A:$E,5,0)</f>
        <v>E-1295</v>
      </c>
    </row>
    <row r="13462" spans="1:9" x14ac:dyDescent="0.35">
      <c r="A13462" t="s">
        <v>1257</v>
      </c>
      <c r="B13462" t="s">
        <v>220</v>
      </c>
      <c r="C13462" t="s">
        <v>382</v>
      </c>
      <c r="D13462" t="s">
        <v>1269</v>
      </c>
      <c r="E13462" t="s">
        <v>29</v>
      </c>
      <c r="F13462">
        <v>7808</v>
      </c>
      <c r="G13462">
        <v>8934</v>
      </c>
      <c r="H13462">
        <v>1.1442110655737705</v>
      </c>
      <c r="I13462" t="str">
        <f>VLOOKUP($B13462&amp;$E13462,'Employee List'!$A:$E,5,0)</f>
        <v>E-1295</v>
      </c>
    </row>
    <row r="13463" spans="1:9" x14ac:dyDescent="0.35">
      <c r="A13463" t="s">
        <v>1257</v>
      </c>
      <c r="B13463" t="s">
        <v>220</v>
      </c>
      <c r="C13463" t="s">
        <v>382</v>
      </c>
      <c r="D13463" t="s">
        <v>1269</v>
      </c>
      <c r="E13463" t="s">
        <v>30</v>
      </c>
      <c r="F13463">
        <v>6841</v>
      </c>
      <c r="G13463">
        <v>4706</v>
      </c>
      <c r="H13463">
        <v>0.68791112410466304</v>
      </c>
      <c r="I13463" t="str">
        <f>VLOOKUP($B13463&amp;$E13463,'Employee List'!$A:$E,5,0)</f>
        <v>E-1295</v>
      </c>
    </row>
    <row r="13464" spans="1:9" x14ac:dyDescent="0.35">
      <c r="A13464" t="s">
        <v>1257</v>
      </c>
      <c r="B13464" t="s">
        <v>220</v>
      </c>
      <c r="C13464" t="s">
        <v>382</v>
      </c>
      <c r="D13464" t="s">
        <v>1269</v>
      </c>
      <c r="E13464" t="s">
        <v>31</v>
      </c>
      <c r="F13464">
        <v>7250</v>
      </c>
      <c r="G13464">
        <v>2510</v>
      </c>
      <c r="H13464">
        <v>0.34620689655172415</v>
      </c>
      <c r="I13464" t="str">
        <f>VLOOKUP($B13464&amp;$E13464,'Employee List'!$A:$E,5,0)</f>
        <v>E-1295</v>
      </c>
    </row>
    <row r="13465" spans="1:9" x14ac:dyDescent="0.35">
      <c r="A13465" t="s">
        <v>1257</v>
      </c>
      <c r="B13465" t="s">
        <v>220</v>
      </c>
      <c r="C13465" t="s">
        <v>382</v>
      </c>
      <c r="D13465" t="s">
        <v>1270</v>
      </c>
      <c r="E13465" t="s">
        <v>29</v>
      </c>
      <c r="F13465">
        <v>8634</v>
      </c>
      <c r="G13465">
        <v>6298</v>
      </c>
      <c r="H13465">
        <v>0.72944174195042855</v>
      </c>
      <c r="I13465" t="str">
        <f>VLOOKUP($B13465&amp;$E13465,'Employee List'!$A:$E,5,0)</f>
        <v>E-1295</v>
      </c>
    </row>
    <row r="13466" spans="1:9" x14ac:dyDescent="0.35">
      <c r="A13466" t="s">
        <v>1257</v>
      </c>
      <c r="B13466" t="s">
        <v>220</v>
      </c>
      <c r="C13466" t="s">
        <v>382</v>
      </c>
      <c r="D13466" t="s">
        <v>1270</v>
      </c>
      <c r="E13466" t="s">
        <v>30</v>
      </c>
      <c r="F13466">
        <v>11644</v>
      </c>
      <c r="G13466">
        <v>3524</v>
      </c>
      <c r="H13466">
        <v>0.30264513912744762</v>
      </c>
      <c r="I13466" t="str">
        <f>VLOOKUP($B13466&amp;$E13466,'Employee List'!$A:$E,5,0)</f>
        <v>E-1295</v>
      </c>
    </row>
    <row r="13467" spans="1:9" x14ac:dyDescent="0.35">
      <c r="A13467" t="s">
        <v>1257</v>
      </c>
      <c r="B13467" t="s">
        <v>220</v>
      </c>
      <c r="C13467" t="s">
        <v>382</v>
      </c>
      <c r="D13467" t="s">
        <v>1270</v>
      </c>
      <c r="E13467" t="s">
        <v>31</v>
      </c>
      <c r="F13467">
        <v>8985</v>
      </c>
      <c r="G13467">
        <v>3716</v>
      </c>
      <c r="H13467">
        <v>0.41357818586533113</v>
      </c>
      <c r="I13467" t="str">
        <f>VLOOKUP($B13467&amp;$E13467,'Employee List'!$A:$E,5,0)</f>
        <v>E-1295</v>
      </c>
    </row>
    <row r="13468" spans="1:9" x14ac:dyDescent="0.35">
      <c r="A13468" t="s">
        <v>1257</v>
      </c>
      <c r="B13468" t="s">
        <v>220</v>
      </c>
      <c r="C13468" t="s">
        <v>382</v>
      </c>
      <c r="D13468" t="s">
        <v>1271</v>
      </c>
      <c r="E13468" t="s">
        <v>29</v>
      </c>
      <c r="F13468">
        <v>26015</v>
      </c>
      <c r="G13468">
        <v>23459</v>
      </c>
      <c r="H13468">
        <v>0.90174899096674999</v>
      </c>
      <c r="I13468" t="str">
        <f>VLOOKUP($B13468&amp;$E13468,'Employee List'!$A:$E,5,0)</f>
        <v>E-1295</v>
      </c>
    </row>
    <row r="13469" spans="1:9" x14ac:dyDescent="0.35">
      <c r="A13469" t="s">
        <v>1257</v>
      </c>
      <c r="B13469" t="s">
        <v>220</v>
      </c>
      <c r="C13469" t="s">
        <v>382</v>
      </c>
      <c r="D13469" t="s">
        <v>1271</v>
      </c>
      <c r="E13469" t="s">
        <v>30</v>
      </c>
      <c r="F13469">
        <v>24297</v>
      </c>
      <c r="G13469">
        <v>17701</v>
      </c>
      <c r="H13469">
        <v>0.72852615549244759</v>
      </c>
      <c r="I13469" t="str">
        <f>VLOOKUP($B13469&amp;$E13469,'Employee List'!$A:$E,5,0)</f>
        <v>E-1295</v>
      </c>
    </row>
    <row r="13470" spans="1:9" x14ac:dyDescent="0.35">
      <c r="A13470" t="s">
        <v>1257</v>
      </c>
      <c r="B13470" t="s">
        <v>220</v>
      </c>
      <c r="C13470" t="s">
        <v>382</v>
      </c>
      <c r="D13470" t="s">
        <v>1271</v>
      </c>
      <c r="E13470" t="s">
        <v>31</v>
      </c>
      <c r="F13470">
        <v>25518</v>
      </c>
      <c r="G13470">
        <v>27164</v>
      </c>
      <c r="H13470">
        <v>1.0645034877341484</v>
      </c>
      <c r="I13470" t="str">
        <f>VLOOKUP($B13470&amp;$E13470,'Employee List'!$A:$E,5,0)</f>
        <v>E-1295</v>
      </c>
    </row>
    <row r="13471" spans="1:9" x14ac:dyDescent="0.35">
      <c r="A13471" t="s">
        <v>1257</v>
      </c>
      <c r="B13471" t="s">
        <v>220</v>
      </c>
      <c r="C13471" t="s">
        <v>382</v>
      </c>
      <c r="D13471" t="s">
        <v>1258</v>
      </c>
      <c r="E13471" t="s">
        <v>29</v>
      </c>
      <c r="F13471">
        <v>210125</v>
      </c>
      <c r="G13471">
        <v>229391</v>
      </c>
      <c r="H13471">
        <v>1.0916882807852468</v>
      </c>
      <c r="I13471" t="str">
        <f>VLOOKUP($B13471&amp;$E13471,'Employee List'!$A:$E,5,0)</f>
        <v>E-1295</v>
      </c>
    </row>
    <row r="13472" spans="1:9" x14ac:dyDescent="0.35">
      <c r="A13472" t="s">
        <v>1257</v>
      </c>
      <c r="B13472" t="s">
        <v>220</v>
      </c>
      <c r="C13472" t="s">
        <v>382</v>
      </c>
      <c r="D13472" t="s">
        <v>1258</v>
      </c>
      <c r="E13472" t="s">
        <v>30</v>
      </c>
      <c r="F13472">
        <v>203664</v>
      </c>
      <c r="G13472">
        <v>182381</v>
      </c>
      <c r="H13472">
        <v>0.89549945007463272</v>
      </c>
      <c r="I13472" t="str">
        <f>VLOOKUP($B13472&amp;$E13472,'Employee List'!$A:$E,5,0)</f>
        <v>E-1295</v>
      </c>
    </row>
    <row r="13473" spans="1:9" x14ac:dyDescent="0.35">
      <c r="A13473" t="s">
        <v>1257</v>
      </c>
      <c r="B13473" t="s">
        <v>220</v>
      </c>
      <c r="C13473" t="s">
        <v>382</v>
      </c>
      <c r="D13473" t="s">
        <v>1258</v>
      </c>
      <c r="E13473" t="s">
        <v>31</v>
      </c>
      <c r="F13473">
        <v>193293</v>
      </c>
      <c r="G13473">
        <v>164048</v>
      </c>
      <c r="H13473">
        <v>0.84870119455955462</v>
      </c>
      <c r="I13473" t="str">
        <f>VLOOKUP($B13473&amp;$E13473,'Employee List'!$A:$E,5,0)</f>
        <v>E-1295</v>
      </c>
    </row>
    <row r="13474" spans="1:9" x14ac:dyDescent="0.35">
      <c r="A13474" t="s">
        <v>1257</v>
      </c>
      <c r="B13474" t="s">
        <v>220</v>
      </c>
      <c r="C13474" t="s">
        <v>382</v>
      </c>
      <c r="D13474" t="s">
        <v>1272</v>
      </c>
      <c r="E13474" t="s">
        <v>29</v>
      </c>
      <c r="F13474">
        <v>23279</v>
      </c>
      <c r="G13474">
        <v>20732</v>
      </c>
      <c r="H13474">
        <v>0.89058808368057052</v>
      </c>
      <c r="I13474" t="str">
        <f>VLOOKUP($B13474&amp;$E13474,'Employee List'!$A:$E,5,0)</f>
        <v>E-1295</v>
      </c>
    </row>
    <row r="13475" spans="1:9" x14ac:dyDescent="0.35">
      <c r="A13475" t="s">
        <v>1257</v>
      </c>
      <c r="B13475" t="s">
        <v>220</v>
      </c>
      <c r="C13475" t="s">
        <v>382</v>
      </c>
      <c r="D13475" t="s">
        <v>1272</v>
      </c>
      <c r="E13475" t="s">
        <v>30</v>
      </c>
      <c r="F13475">
        <v>24803</v>
      </c>
      <c r="G13475">
        <v>19189</v>
      </c>
      <c r="H13475">
        <v>0.77365641253074224</v>
      </c>
      <c r="I13475" t="str">
        <f>VLOOKUP($B13475&amp;$E13475,'Employee List'!$A:$E,5,0)</f>
        <v>E-1295</v>
      </c>
    </row>
    <row r="13476" spans="1:9" x14ac:dyDescent="0.35">
      <c r="A13476" t="s">
        <v>1257</v>
      </c>
      <c r="B13476" t="s">
        <v>220</v>
      </c>
      <c r="C13476" t="s">
        <v>382</v>
      </c>
      <c r="D13476" t="s">
        <v>1272</v>
      </c>
      <c r="E13476" t="s">
        <v>31</v>
      </c>
      <c r="F13476">
        <v>26136</v>
      </c>
      <c r="G13476">
        <v>17875</v>
      </c>
      <c r="H13476">
        <v>0.68392255892255893</v>
      </c>
      <c r="I13476" t="str">
        <f>VLOOKUP($B13476&amp;$E13476,'Employee List'!$A:$E,5,0)</f>
        <v>E-1295</v>
      </c>
    </row>
    <row r="13477" spans="1:9" x14ac:dyDescent="0.35">
      <c r="A13477" t="s">
        <v>1257</v>
      </c>
      <c r="B13477" t="s">
        <v>220</v>
      </c>
      <c r="C13477" t="s">
        <v>382</v>
      </c>
      <c r="D13477" t="s">
        <v>1259</v>
      </c>
      <c r="E13477" t="s">
        <v>29</v>
      </c>
      <c r="F13477">
        <v>31062</v>
      </c>
      <c r="G13477">
        <v>30615</v>
      </c>
      <c r="H13477">
        <v>0.98560942630867299</v>
      </c>
      <c r="I13477" t="str">
        <f>VLOOKUP($B13477&amp;$E13477,'Employee List'!$A:$E,5,0)</f>
        <v>E-1295</v>
      </c>
    </row>
    <row r="13478" spans="1:9" x14ac:dyDescent="0.35">
      <c r="A13478" t="s">
        <v>1257</v>
      </c>
      <c r="B13478" t="s">
        <v>220</v>
      </c>
      <c r="C13478" t="s">
        <v>382</v>
      </c>
      <c r="D13478" t="s">
        <v>1259</v>
      </c>
      <c r="E13478" t="s">
        <v>30</v>
      </c>
      <c r="F13478">
        <v>34087</v>
      </c>
      <c r="G13478">
        <v>27896</v>
      </c>
      <c r="H13478">
        <v>0.81837650717282251</v>
      </c>
      <c r="I13478" t="str">
        <f>VLOOKUP($B13478&amp;$E13478,'Employee List'!$A:$E,5,0)</f>
        <v>E-1295</v>
      </c>
    </row>
    <row r="13479" spans="1:9" x14ac:dyDescent="0.35">
      <c r="A13479" t="s">
        <v>1257</v>
      </c>
      <c r="B13479" t="s">
        <v>220</v>
      </c>
      <c r="C13479" t="s">
        <v>382</v>
      </c>
      <c r="D13479" t="s">
        <v>1259</v>
      </c>
      <c r="E13479" t="s">
        <v>31</v>
      </c>
      <c r="F13479">
        <v>30644</v>
      </c>
      <c r="G13479">
        <v>25292</v>
      </c>
      <c r="H13479">
        <v>0.82534917112648476</v>
      </c>
      <c r="I13479" t="str">
        <f>VLOOKUP($B13479&amp;$E13479,'Employee List'!$A:$E,5,0)</f>
        <v>E-1295</v>
      </c>
    </row>
    <row r="13480" spans="1:9" x14ac:dyDescent="0.35">
      <c r="A13480" t="s">
        <v>1257</v>
      </c>
      <c r="B13480" t="s">
        <v>220</v>
      </c>
      <c r="C13480" t="s">
        <v>382</v>
      </c>
      <c r="D13480" t="s">
        <v>1273</v>
      </c>
      <c r="E13480" t="s">
        <v>29</v>
      </c>
      <c r="F13480">
        <v>11236</v>
      </c>
      <c r="G13480">
        <v>7314</v>
      </c>
      <c r="H13480">
        <v>0.65094339622641506</v>
      </c>
      <c r="I13480" t="str">
        <f>VLOOKUP($B13480&amp;$E13480,'Employee List'!$A:$E,5,0)</f>
        <v>E-1295</v>
      </c>
    </row>
    <row r="13481" spans="1:9" x14ac:dyDescent="0.35">
      <c r="A13481" t="s">
        <v>1257</v>
      </c>
      <c r="B13481" t="s">
        <v>220</v>
      </c>
      <c r="C13481" t="s">
        <v>382</v>
      </c>
      <c r="D13481" t="s">
        <v>1273</v>
      </c>
      <c r="E13481" t="s">
        <v>30</v>
      </c>
      <c r="F13481">
        <v>11702</v>
      </c>
      <c r="G13481">
        <v>9755</v>
      </c>
      <c r="H13481">
        <v>0.83361818492565376</v>
      </c>
      <c r="I13481" t="str">
        <f>VLOOKUP($B13481&amp;$E13481,'Employee List'!$A:$E,5,0)</f>
        <v>E-1295</v>
      </c>
    </row>
    <row r="13482" spans="1:9" x14ac:dyDescent="0.35">
      <c r="A13482" t="s">
        <v>1257</v>
      </c>
      <c r="B13482" t="s">
        <v>220</v>
      </c>
      <c r="C13482" t="s">
        <v>382</v>
      </c>
      <c r="D13482" t="s">
        <v>1273</v>
      </c>
      <c r="E13482" t="s">
        <v>31</v>
      </c>
      <c r="F13482">
        <v>12475</v>
      </c>
      <c r="G13482">
        <v>7531</v>
      </c>
      <c r="H13482">
        <v>0.60368737474949896</v>
      </c>
      <c r="I13482" t="str">
        <f>VLOOKUP($B13482&amp;$E13482,'Employee List'!$A:$E,5,0)</f>
        <v>E-1295</v>
      </c>
    </row>
    <row r="13483" spans="1:9" x14ac:dyDescent="0.35">
      <c r="A13483" t="s">
        <v>1257</v>
      </c>
      <c r="B13483" t="s">
        <v>220</v>
      </c>
      <c r="C13483" t="s">
        <v>382</v>
      </c>
      <c r="D13483" t="s">
        <v>1275</v>
      </c>
      <c r="E13483" t="s">
        <v>29</v>
      </c>
      <c r="F13483">
        <v>24148</v>
      </c>
      <c r="G13483">
        <v>42220</v>
      </c>
      <c r="H13483">
        <v>1.748384959416929</v>
      </c>
      <c r="I13483" t="str">
        <f>VLOOKUP($B13483&amp;$E13483,'Employee List'!$A:$E,5,0)</f>
        <v>E-1295</v>
      </c>
    </row>
    <row r="13484" spans="1:9" x14ac:dyDescent="0.35">
      <c r="A13484" t="s">
        <v>1257</v>
      </c>
      <c r="B13484" t="s">
        <v>220</v>
      </c>
      <c r="C13484" t="s">
        <v>382</v>
      </c>
      <c r="D13484" t="s">
        <v>1275</v>
      </c>
      <c r="E13484" t="s">
        <v>30</v>
      </c>
      <c r="F13484">
        <v>24720</v>
      </c>
      <c r="G13484">
        <v>39585</v>
      </c>
      <c r="H13484">
        <v>1.6013349514563107</v>
      </c>
      <c r="I13484" t="str">
        <f>VLOOKUP($B13484&amp;$E13484,'Employee List'!$A:$E,5,0)</f>
        <v>E-1295</v>
      </c>
    </row>
    <row r="13485" spans="1:9" x14ac:dyDescent="0.35">
      <c r="A13485" t="s">
        <v>1257</v>
      </c>
      <c r="B13485" t="s">
        <v>220</v>
      </c>
      <c r="C13485" t="s">
        <v>382</v>
      </c>
      <c r="D13485" t="s">
        <v>1275</v>
      </c>
      <c r="E13485" t="s">
        <v>31</v>
      </c>
      <c r="F13485">
        <v>22337</v>
      </c>
      <c r="G13485">
        <v>33488</v>
      </c>
      <c r="H13485">
        <v>1.4992165465371357</v>
      </c>
      <c r="I13485" t="str">
        <f>VLOOKUP($B13485&amp;$E13485,'Employee List'!$A:$E,5,0)</f>
        <v>E-1295</v>
      </c>
    </row>
    <row r="13486" spans="1:9" x14ac:dyDescent="0.35">
      <c r="A13486" t="s">
        <v>1257</v>
      </c>
      <c r="B13486" t="s">
        <v>220</v>
      </c>
      <c r="C13486" t="s">
        <v>382</v>
      </c>
      <c r="D13486" t="s">
        <v>1276</v>
      </c>
      <c r="E13486" t="s">
        <v>29</v>
      </c>
      <c r="F13486">
        <v>3252</v>
      </c>
      <c r="G13486">
        <v>6258</v>
      </c>
      <c r="H13486">
        <v>1.9243542435424354</v>
      </c>
      <c r="I13486" t="str">
        <f>VLOOKUP($B13486&amp;$E13486,'Employee List'!$A:$E,5,0)</f>
        <v>E-1295</v>
      </c>
    </row>
    <row r="13487" spans="1:9" x14ac:dyDescent="0.35">
      <c r="A13487" t="s">
        <v>1257</v>
      </c>
      <c r="B13487" t="s">
        <v>220</v>
      </c>
      <c r="C13487" t="s">
        <v>382</v>
      </c>
      <c r="D13487" t="s">
        <v>1276</v>
      </c>
      <c r="E13487" t="s">
        <v>30</v>
      </c>
      <c r="F13487">
        <v>1341</v>
      </c>
      <c r="G13487">
        <v>1397</v>
      </c>
      <c r="H13487">
        <v>1.0417598806860551</v>
      </c>
      <c r="I13487" t="str">
        <f>VLOOKUP($B13487&amp;$E13487,'Employee List'!$A:$E,5,0)</f>
        <v>E-1295</v>
      </c>
    </row>
    <row r="13488" spans="1:9" x14ac:dyDescent="0.35">
      <c r="A13488" t="s">
        <v>1257</v>
      </c>
      <c r="B13488" t="s">
        <v>220</v>
      </c>
      <c r="C13488" t="s">
        <v>382</v>
      </c>
      <c r="D13488" t="s">
        <v>1276</v>
      </c>
      <c r="E13488" t="s">
        <v>31</v>
      </c>
      <c r="F13488">
        <v>3562</v>
      </c>
      <c r="G13488">
        <v>5714</v>
      </c>
      <c r="H13488">
        <v>1.6041549691184727</v>
      </c>
      <c r="I13488" t="str">
        <f>VLOOKUP($B13488&amp;$E13488,'Employee List'!$A:$E,5,0)</f>
        <v>E-1295</v>
      </c>
    </row>
    <row r="13489" spans="1:9" x14ac:dyDescent="0.35">
      <c r="A13489" t="s">
        <v>1257</v>
      </c>
      <c r="B13489" t="s">
        <v>220</v>
      </c>
      <c r="C13489" t="s">
        <v>382</v>
      </c>
      <c r="D13489" t="s">
        <v>1277</v>
      </c>
      <c r="E13489" t="s">
        <v>29</v>
      </c>
      <c r="F13489">
        <v>11181</v>
      </c>
      <c r="G13489">
        <v>8853</v>
      </c>
      <c r="H13489">
        <v>0.7917896431446203</v>
      </c>
      <c r="I13489" t="str">
        <f>VLOOKUP($B13489&amp;$E13489,'Employee List'!$A:$E,5,0)</f>
        <v>E-1295</v>
      </c>
    </row>
    <row r="13490" spans="1:9" x14ac:dyDescent="0.35">
      <c r="A13490" t="s">
        <v>1257</v>
      </c>
      <c r="B13490" t="s">
        <v>220</v>
      </c>
      <c r="C13490" t="s">
        <v>382</v>
      </c>
      <c r="D13490" t="s">
        <v>1277</v>
      </c>
      <c r="E13490" t="s">
        <v>30</v>
      </c>
      <c r="F13490">
        <v>10741</v>
      </c>
      <c r="G13490">
        <v>6390</v>
      </c>
      <c r="H13490">
        <v>0.5949166744251001</v>
      </c>
      <c r="I13490" t="str">
        <f>VLOOKUP($B13490&amp;$E13490,'Employee List'!$A:$E,5,0)</f>
        <v>E-1295</v>
      </c>
    </row>
    <row r="13491" spans="1:9" x14ac:dyDescent="0.35">
      <c r="A13491" t="s">
        <v>1257</v>
      </c>
      <c r="B13491" t="s">
        <v>220</v>
      </c>
      <c r="C13491" t="s">
        <v>382</v>
      </c>
      <c r="D13491" t="s">
        <v>1277</v>
      </c>
      <c r="E13491" t="s">
        <v>31</v>
      </c>
      <c r="F13491">
        <v>12438</v>
      </c>
      <c r="G13491">
        <v>8467</v>
      </c>
      <c r="H13491">
        <v>0.68073645280591732</v>
      </c>
      <c r="I13491" t="str">
        <f>VLOOKUP($B13491&amp;$E13491,'Employee List'!$A:$E,5,0)</f>
        <v>E-1295</v>
      </c>
    </row>
    <row r="13492" spans="1:9" x14ac:dyDescent="0.35">
      <c r="A13492" t="s">
        <v>1257</v>
      </c>
      <c r="B13492" t="s">
        <v>220</v>
      </c>
      <c r="C13492" t="s">
        <v>382</v>
      </c>
      <c r="D13492" t="s">
        <v>1278</v>
      </c>
      <c r="E13492" t="s">
        <v>29</v>
      </c>
      <c r="F13492">
        <v>20246</v>
      </c>
      <c r="G13492">
        <v>13477</v>
      </c>
      <c r="H13492">
        <v>0.66566235305739407</v>
      </c>
      <c r="I13492" t="str">
        <f>VLOOKUP($B13492&amp;$E13492,'Employee List'!$A:$E,5,0)</f>
        <v>E-1295</v>
      </c>
    </row>
    <row r="13493" spans="1:9" x14ac:dyDescent="0.35">
      <c r="A13493" t="s">
        <v>1257</v>
      </c>
      <c r="B13493" t="s">
        <v>220</v>
      </c>
      <c r="C13493" t="s">
        <v>382</v>
      </c>
      <c r="D13493" t="s">
        <v>1278</v>
      </c>
      <c r="E13493" t="s">
        <v>30</v>
      </c>
      <c r="F13493">
        <v>17358</v>
      </c>
      <c r="G13493">
        <v>13680</v>
      </c>
      <c r="H13493">
        <v>0.78810922917386794</v>
      </c>
      <c r="I13493" t="str">
        <f>VLOOKUP($B13493&amp;$E13493,'Employee List'!$A:$E,5,0)</f>
        <v>E-1295</v>
      </c>
    </row>
    <row r="13494" spans="1:9" x14ac:dyDescent="0.35">
      <c r="A13494" t="s">
        <v>1257</v>
      </c>
      <c r="B13494" t="s">
        <v>220</v>
      </c>
      <c r="C13494" t="s">
        <v>382</v>
      </c>
      <c r="D13494" t="s">
        <v>1278</v>
      </c>
      <c r="E13494" t="s">
        <v>31</v>
      </c>
      <c r="F13494">
        <v>17201</v>
      </c>
      <c r="G13494">
        <v>12866</v>
      </c>
      <c r="H13494">
        <v>0.74797976861810356</v>
      </c>
      <c r="I13494" t="str">
        <f>VLOOKUP($B13494&amp;$E13494,'Employee List'!$A:$E,5,0)</f>
        <v>E-1295</v>
      </c>
    </row>
    <row r="13495" spans="1:9" x14ac:dyDescent="0.35">
      <c r="A13495" t="s">
        <v>1257</v>
      </c>
      <c r="B13495" t="s">
        <v>220</v>
      </c>
      <c r="C13495" t="s">
        <v>382</v>
      </c>
      <c r="D13495" t="s">
        <v>1279</v>
      </c>
      <c r="E13495" t="s">
        <v>29</v>
      </c>
      <c r="F13495">
        <v>4165</v>
      </c>
      <c r="G13495">
        <v>5714</v>
      </c>
      <c r="H13495">
        <v>1.3719087635054021</v>
      </c>
      <c r="I13495" t="str">
        <f>VLOOKUP($B13495&amp;$E13495,'Employee List'!$A:$E,5,0)</f>
        <v>E-1295</v>
      </c>
    </row>
    <row r="13496" spans="1:9" x14ac:dyDescent="0.35">
      <c r="A13496" t="s">
        <v>1257</v>
      </c>
      <c r="B13496" t="s">
        <v>220</v>
      </c>
      <c r="C13496" t="s">
        <v>382</v>
      </c>
      <c r="D13496" t="s">
        <v>1279</v>
      </c>
      <c r="E13496" t="s">
        <v>30</v>
      </c>
      <c r="F13496">
        <v>4438</v>
      </c>
      <c r="G13496">
        <v>2984</v>
      </c>
      <c r="H13496">
        <v>0.67237494366831907</v>
      </c>
      <c r="I13496" t="str">
        <f>VLOOKUP($B13496&amp;$E13496,'Employee List'!$A:$E,5,0)</f>
        <v>E-1295</v>
      </c>
    </row>
    <row r="13497" spans="1:9" x14ac:dyDescent="0.35">
      <c r="A13497" t="s">
        <v>1257</v>
      </c>
      <c r="B13497" t="s">
        <v>220</v>
      </c>
      <c r="C13497" t="s">
        <v>382</v>
      </c>
      <c r="D13497" t="s">
        <v>1279</v>
      </c>
      <c r="E13497" t="s">
        <v>31</v>
      </c>
      <c r="F13497">
        <v>3338</v>
      </c>
      <c r="G13497">
        <v>2589</v>
      </c>
      <c r="H13497">
        <v>0.77561414020371477</v>
      </c>
      <c r="I13497" t="str">
        <f>VLOOKUP($B13497&amp;$E13497,'Employee List'!$A:$E,5,0)</f>
        <v>E-1295</v>
      </c>
    </row>
    <row r="13498" spans="1:9" x14ac:dyDescent="0.35">
      <c r="A13498" t="s">
        <v>1257</v>
      </c>
      <c r="B13498" t="s">
        <v>220</v>
      </c>
      <c r="C13498" t="s">
        <v>382</v>
      </c>
      <c r="D13498" t="s">
        <v>1280</v>
      </c>
      <c r="E13498" t="s">
        <v>29</v>
      </c>
      <c r="F13498">
        <v>29702</v>
      </c>
      <c r="G13498">
        <v>21555</v>
      </c>
      <c r="H13498">
        <v>0.72570870648441177</v>
      </c>
      <c r="I13498" t="str">
        <f>VLOOKUP($B13498&amp;$E13498,'Employee List'!$A:$E,5,0)</f>
        <v>E-1295</v>
      </c>
    </row>
    <row r="13499" spans="1:9" x14ac:dyDescent="0.35">
      <c r="A13499" t="s">
        <v>1257</v>
      </c>
      <c r="B13499" t="s">
        <v>220</v>
      </c>
      <c r="C13499" t="s">
        <v>382</v>
      </c>
      <c r="D13499" t="s">
        <v>1280</v>
      </c>
      <c r="E13499" t="s">
        <v>30</v>
      </c>
      <c r="F13499">
        <v>26565</v>
      </c>
      <c r="G13499">
        <v>25033</v>
      </c>
      <c r="H13499">
        <v>0.94233013363448148</v>
      </c>
      <c r="I13499" t="str">
        <f>VLOOKUP($B13499&amp;$E13499,'Employee List'!$A:$E,5,0)</f>
        <v>E-1295</v>
      </c>
    </row>
    <row r="13500" spans="1:9" x14ac:dyDescent="0.35">
      <c r="A13500" t="s">
        <v>1257</v>
      </c>
      <c r="B13500" t="s">
        <v>220</v>
      </c>
      <c r="C13500" t="s">
        <v>382</v>
      </c>
      <c r="D13500" t="s">
        <v>1280</v>
      </c>
      <c r="E13500" t="s">
        <v>31</v>
      </c>
      <c r="F13500">
        <v>28794</v>
      </c>
      <c r="G13500">
        <v>24149</v>
      </c>
      <c r="H13500">
        <v>0.83868166979231784</v>
      </c>
      <c r="I13500" t="str">
        <f>VLOOKUP($B13500&amp;$E13500,'Employee List'!$A:$E,5,0)</f>
        <v>E-1295</v>
      </c>
    </row>
    <row r="13501" spans="1:9" x14ac:dyDescent="0.35">
      <c r="A13501" t="s">
        <v>1257</v>
      </c>
      <c r="B13501" t="s">
        <v>220</v>
      </c>
      <c r="C13501" t="s">
        <v>382</v>
      </c>
      <c r="D13501" t="s">
        <v>1262</v>
      </c>
      <c r="E13501" t="s">
        <v>29</v>
      </c>
      <c r="F13501">
        <v>60743</v>
      </c>
      <c r="G13501">
        <v>61504</v>
      </c>
      <c r="H13501">
        <v>1.0125281925489358</v>
      </c>
      <c r="I13501" t="str">
        <f>VLOOKUP($B13501&amp;$E13501,'Employee List'!$A:$E,5,0)</f>
        <v>E-1295</v>
      </c>
    </row>
    <row r="13502" spans="1:9" x14ac:dyDescent="0.35">
      <c r="A13502" t="s">
        <v>1257</v>
      </c>
      <c r="B13502" t="s">
        <v>220</v>
      </c>
      <c r="C13502" t="s">
        <v>382</v>
      </c>
      <c r="D13502" t="s">
        <v>1262</v>
      </c>
      <c r="E13502" t="s">
        <v>30</v>
      </c>
      <c r="F13502">
        <v>63920</v>
      </c>
      <c r="G13502">
        <v>53915</v>
      </c>
      <c r="H13502">
        <v>0.84347622027534419</v>
      </c>
      <c r="I13502" t="str">
        <f>VLOOKUP($B13502&amp;$E13502,'Employee List'!$A:$E,5,0)</f>
        <v>E-1295</v>
      </c>
    </row>
    <row r="13503" spans="1:9" x14ac:dyDescent="0.35">
      <c r="A13503" t="s">
        <v>1257</v>
      </c>
      <c r="B13503" t="s">
        <v>220</v>
      </c>
      <c r="C13503" t="s">
        <v>382</v>
      </c>
      <c r="D13503" t="s">
        <v>1262</v>
      </c>
      <c r="E13503" t="s">
        <v>31</v>
      </c>
      <c r="F13503">
        <v>67190</v>
      </c>
      <c r="G13503">
        <v>58954</v>
      </c>
      <c r="H13503">
        <v>0.87742223545170417</v>
      </c>
      <c r="I13503" t="str">
        <f>VLOOKUP($B13503&amp;$E13503,'Employee List'!$A:$E,5,0)</f>
        <v>E-1295</v>
      </c>
    </row>
    <row r="13504" spans="1:9" x14ac:dyDescent="0.35">
      <c r="A13504" t="s">
        <v>1257</v>
      </c>
      <c r="B13504" t="s">
        <v>220</v>
      </c>
      <c r="C13504" t="s">
        <v>382</v>
      </c>
      <c r="D13504" t="s">
        <v>1282</v>
      </c>
      <c r="E13504" t="s">
        <v>29</v>
      </c>
      <c r="F13504">
        <v>1440</v>
      </c>
      <c r="G13504">
        <v>5745</v>
      </c>
      <c r="H13504">
        <v>3.9895833333333335</v>
      </c>
      <c r="I13504" t="str">
        <f>VLOOKUP($B13504&amp;$E13504,'Employee List'!$A:$E,5,0)</f>
        <v>E-1295</v>
      </c>
    </row>
    <row r="13505" spans="1:9" x14ac:dyDescent="0.35">
      <c r="A13505" t="s">
        <v>1257</v>
      </c>
      <c r="B13505" t="s">
        <v>220</v>
      </c>
      <c r="C13505" t="s">
        <v>382</v>
      </c>
      <c r="D13505" t="s">
        <v>1282</v>
      </c>
      <c r="E13505" t="s">
        <v>30</v>
      </c>
      <c r="F13505">
        <v>10246</v>
      </c>
      <c r="G13505">
        <v>5375</v>
      </c>
      <c r="H13505">
        <v>0.5245949638883467</v>
      </c>
      <c r="I13505" t="str">
        <f>VLOOKUP($B13505&amp;$E13505,'Employee List'!$A:$E,5,0)</f>
        <v>E-1295</v>
      </c>
    </row>
    <row r="13506" spans="1:9" x14ac:dyDescent="0.35">
      <c r="A13506" t="s">
        <v>1257</v>
      </c>
      <c r="B13506" t="s">
        <v>220</v>
      </c>
      <c r="C13506" t="s">
        <v>382</v>
      </c>
      <c r="D13506" t="s">
        <v>1282</v>
      </c>
      <c r="E13506" t="s">
        <v>31</v>
      </c>
      <c r="F13506">
        <v>10768</v>
      </c>
      <c r="G13506">
        <v>8083</v>
      </c>
      <c r="H13506">
        <v>0.75065007429420505</v>
      </c>
      <c r="I13506" t="str">
        <f>VLOOKUP($B13506&amp;$E13506,'Employee List'!$A:$E,5,0)</f>
        <v>E-1295</v>
      </c>
    </row>
    <row r="13507" spans="1:9" x14ac:dyDescent="0.35">
      <c r="A13507" t="s">
        <v>1257</v>
      </c>
      <c r="B13507" t="s">
        <v>220</v>
      </c>
      <c r="C13507" t="s">
        <v>382</v>
      </c>
      <c r="D13507" t="s">
        <v>1281</v>
      </c>
      <c r="E13507" t="s">
        <v>29</v>
      </c>
      <c r="F13507">
        <v>3791</v>
      </c>
      <c r="G13507">
        <v>1142</v>
      </c>
      <c r="H13507">
        <v>0.30123977842257982</v>
      </c>
      <c r="I13507" t="str">
        <f>VLOOKUP($B13507&amp;$E13507,'Employee List'!$A:$E,5,0)</f>
        <v>E-1295</v>
      </c>
    </row>
    <row r="13508" spans="1:9" x14ac:dyDescent="0.35">
      <c r="A13508" t="s">
        <v>1257</v>
      </c>
      <c r="B13508" t="s">
        <v>220</v>
      </c>
      <c r="C13508" t="s">
        <v>382</v>
      </c>
      <c r="D13508" t="s">
        <v>1281</v>
      </c>
      <c r="E13508" t="s">
        <v>30</v>
      </c>
      <c r="F13508">
        <v>4459</v>
      </c>
      <c r="G13508">
        <v>2910</v>
      </c>
      <c r="H13508">
        <v>0.65261269342901995</v>
      </c>
      <c r="I13508" t="str">
        <f>VLOOKUP($B13508&amp;$E13508,'Employee List'!$A:$E,5,0)</f>
        <v>E-1295</v>
      </c>
    </row>
    <row r="13509" spans="1:9" x14ac:dyDescent="0.35">
      <c r="A13509" t="s">
        <v>1257</v>
      </c>
      <c r="B13509" t="s">
        <v>220</v>
      </c>
      <c r="C13509" t="s">
        <v>382</v>
      </c>
      <c r="D13509" t="s">
        <v>1281</v>
      </c>
      <c r="E13509" t="s">
        <v>31</v>
      </c>
      <c r="F13509">
        <v>3162</v>
      </c>
      <c r="G13509">
        <v>5024</v>
      </c>
      <c r="H13509">
        <v>1.5888678051865908</v>
      </c>
      <c r="I13509" t="str">
        <f>VLOOKUP($B13509&amp;$E13509,'Employee List'!$A:$E,5,0)</f>
        <v>E-1295</v>
      </c>
    </row>
    <row r="13510" spans="1:9" x14ac:dyDescent="0.35">
      <c r="A13510" t="s">
        <v>1257</v>
      </c>
      <c r="B13510" t="s">
        <v>221</v>
      </c>
      <c r="C13510" t="s">
        <v>382</v>
      </c>
      <c r="D13510" t="s">
        <v>1274</v>
      </c>
      <c r="E13510" t="s">
        <v>29</v>
      </c>
      <c r="F13510">
        <v>15078</v>
      </c>
      <c r="G13510">
        <v>22426</v>
      </c>
      <c r="H13510">
        <v>1.4873325374718132</v>
      </c>
      <c r="I13510" t="str">
        <f>VLOOKUP($B13510&amp;$E13510,'Employee List'!$A:$E,5,0)</f>
        <v>E-1296</v>
      </c>
    </row>
    <row r="13511" spans="1:9" x14ac:dyDescent="0.35">
      <c r="A13511" t="s">
        <v>1257</v>
      </c>
      <c r="B13511" t="s">
        <v>221</v>
      </c>
      <c r="C13511" t="s">
        <v>382</v>
      </c>
      <c r="D13511" t="s">
        <v>1274</v>
      </c>
      <c r="E13511" t="s">
        <v>30</v>
      </c>
      <c r="F13511">
        <v>16274</v>
      </c>
      <c r="G13511">
        <v>14623</v>
      </c>
      <c r="H13511">
        <v>0.89854983409118838</v>
      </c>
      <c r="I13511" t="str">
        <f>VLOOKUP($B13511&amp;$E13511,'Employee List'!$A:$E,5,0)</f>
        <v>E-1296</v>
      </c>
    </row>
    <row r="13512" spans="1:9" x14ac:dyDescent="0.35">
      <c r="A13512" t="s">
        <v>1257</v>
      </c>
      <c r="B13512" t="s">
        <v>221</v>
      </c>
      <c r="C13512" t="s">
        <v>382</v>
      </c>
      <c r="D13512" t="s">
        <v>1274</v>
      </c>
      <c r="E13512" t="s">
        <v>31</v>
      </c>
      <c r="F13512">
        <v>14331</v>
      </c>
      <c r="G13512">
        <v>17607</v>
      </c>
      <c r="H13512">
        <v>1.2285953527318401</v>
      </c>
      <c r="I13512" t="str">
        <f>VLOOKUP($B13512&amp;$E13512,'Employee List'!$A:$E,5,0)</f>
        <v>E-1296</v>
      </c>
    </row>
    <row r="13513" spans="1:9" x14ac:dyDescent="0.35">
      <c r="A13513" t="s">
        <v>1257</v>
      </c>
      <c r="B13513" t="s">
        <v>221</v>
      </c>
      <c r="C13513" t="s">
        <v>382</v>
      </c>
      <c r="D13513" t="s">
        <v>1263</v>
      </c>
      <c r="E13513" t="s">
        <v>29</v>
      </c>
      <c r="F13513">
        <v>39061</v>
      </c>
      <c r="G13513">
        <v>90285</v>
      </c>
      <c r="H13513">
        <v>2.3113847571746753</v>
      </c>
      <c r="I13513" t="str">
        <f>VLOOKUP($B13513&amp;$E13513,'Employee List'!$A:$E,5,0)</f>
        <v>E-1296</v>
      </c>
    </row>
    <row r="13514" spans="1:9" x14ac:dyDescent="0.35">
      <c r="A13514" t="s">
        <v>1257</v>
      </c>
      <c r="B13514" t="s">
        <v>221</v>
      </c>
      <c r="C13514" t="s">
        <v>382</v>
      </c>
      <c r="D13514" t="s">
        <v>1263</v>
      </c>
      <c r="E13514" t="s">
        <v>30</v>
      </c>
      <c r="F13514">
        <v>41598</v>
      </c>
      <c r="G13514">
        <v>13924</v>
      </c>
      <c r="H13514">
        <v>0.33472763113611231</v>
      </c>
      <c r="I13514" t="str">
        <f>VLOOKUP($B13514&amp;$E13514,'Employee List'!$A:$E,5,0)</f>
        <v>E-1296</v>
      </c>
    </row>
    <row r="13515" spans="1:9" x14ac:dyDescent="0.35">
      <c r="A13515" t="s">
        <v>1257</v>
      </c>
      <c r="B13515" t="s">
        <v>221</v>
      </c>
      <c r="C13515" t="s">
        <v>382</v>
      </c>
      <c r="D13515" t="s">
        <v>1263</v>
      </c>
      <c r="E13515" t="s">
        <v>31</v>
      </c>
      <c r="F13515">
        <v>40457</v>
      </c>
      <c r="G13515">
        <v>44814</v>
      </c>
      <c r="H13515">
        <v>1.1076945893170527</v>
      </c>
      <c r="I13515" t="str">
        <f>VLOOKUP($B13515&amp;$E13515,'Employee List'!$A:$E,5,0)</f>
        <v>E-1296</v>
      </c>
    </row>
    <row r="13516" spans="1:9" x14ac:dyDescent="0.35">
      <c r="A13516" t="s">
        <v>1257</v>
      </c>
      <c r="B13516" t="s">
        <v>221</v>
      </c>
      <c r="C13516" t="s">
        <v>382</v>
      </c>
      <c r="D13516" t="s">
        <v>1264</v>
      </c>
      <c r="E13516" t="s">
        <v>29</v>
      </c>
      <c r="F13516">
        <v>42544</v>
      </c>
      <c r="G13516">
        <v>81179</v>
      </c>
      <c r="H13516">
        <v>1.9081186536291839</v>
      </c>
      <c r="I13516" t="str">
        <f>VLOOKUP($B13516&amp;$E13516,'Employee List'!$A:$E,5,0)</f>
        <v>E-1296</v>
      </c>
    </row>
    <row r="13517" spans="1:9" x14ac:dyDescent="0.35">
      <c r="A13517" t="s">
        <v>1257</v>
      </c>
      <c r="B13517" t="s">
        <v>221</v>
      </c>
      <c r="C13517" t="s">
        <v>382</v>
      </c>
      <c r="D13517" t="s">
        <v>1264</v>
      </c>
      <c r="E13517" t="s">
        <v>30</v>
      </c>
      <c r="F13517">
        <v>40949</v>
      </c>
      <c r="G13517">
        <v>74495</v>
      </c>
      <c r="H13517">
        <v>1.8192141444235512</v>
      </c>
      <c r="I13517" t="str">
        <f>VLOOKUP($B13517&amp;$E13517,'Employee List'!$A:$E,5,0)</f>
        <v>E-1296</v>
      </c>
    </row>
    <row r="13518" spans="1:9" x14ac:dyDescent="0.35">
      <c r="A13518" t="s">
        <v>1257</v>
      </c>
      <c r="B13518" t="s">
        <v>221</v>
      </c>
      <c r="C13518" t="s">
        <v>382</v>
      </c>
      <c r="D13518" t="s">
        <v>1264</v>
      </c>
      <c r="E13518" t="s">
        <v>31</v>
      </c>
      <c r="F13518">
        <v>41744</v>
      </c>
      <c r="G13518">
        <v>23532</v>
      </c>
      <c r="H13518">
        <v>0.56372173246454582</v>
      </c>
      <c r="I13518" t="str">
        <f>VLOOKUP($B13518&amp;$E13518,'Employee List'!$A:$E,5,0)</f>
        <v>E-1296</v>
      </c>
    </row>
    <row r="13519" spans="1:9" x14ac:dyDescent="0.35">
      <c r="A13519" t="s">
        <v>1257</v>
      </c>
      <c r="B13519" t="s">
        <v>221</v>
      </c>
      <c r="C13519" t="s">
        <v>382</v>
      </c>
      <c r="D13519" t="s">
        <v>1265</v>
      </c>
      <c r="E13519" t="s">
        <v>29</v>
      </c>
      <c r="F13519">
        <v>3997</v>
      </c>
      <c r="G13519">
        <v>6631</v>
      </c>
      <c r="H13519">
        <v>1.6589942456842632</v>
      </c>
      <c r="I13519" t="str">
        <f>VLOOKUP($B13519&amp;$E13519,'Employee List'!$A:$E,5,0)</f>
        <v>E-1296</v>
      </c>
    </row>
    <row r="13520" spans="1:9" x14ac:dyDescent="0.35">
      <c r="A13520" t="s">
        <v>1257</v>
      </c>
      <c r="B13520" t="s">
        <v>221</v>
      </c>
      <c r="C13520" t="s">
        <v>382</v>
      </c>
      <c r="D13520" t="s">
        <v>1265</v>
      </c>
      <c r="E13520" t="s">
        <v>30</v>
      </c>
      <c r="F13520">
        <v>5881</v>
      </c>
      <c r="G13520">
        <v>4537</v>
      </c>
      <c r="H13520">
        <v>0.77146743751062741</v>
      </c>
      <c r="I13520" t="str">
        <f>VLOOKUP($B13520&amp;$E13520,'Employee List'!$A:$E,5,0)</f>
        <v>E-1296</v>
      </c>
    </row>
    <row r="13521" spans="1:9" x14ac:dyDescent="0.35">
      <c r="A13521" t="s">
        <v>1257</v>
      </c>
      <c r="B13521" t="s">
        <v>221</v>
      </c>
      <c r="C13521" t="s">
        <v>382</v>
      </c>
      <c r="D13521" t="s">
        <v>1265</v>
      </c>
      <c r="E13521" t="s">
        <v>31</v>
      </c>
      <c r="F13521">
        <v>5827</v>
      </c>
      <c r="G13521">
        <v>4401</v>
      </c>
      <c r="H13521">
        <v>0.75527715805731932</v>
      </c>
      <c r="I13521" t="str">
        <f>VLOOKUP($B13521&amp;$E13521,'Employee List'!$A:$E,5,0)</f>
        <v>E-1296</v>
      </c>
    </row>
    <row r="13522" spans="1:9" x14ac:dyDescent="0.35">
      <c r="A13522" t="s">
        <v>1257</v>
      </c>
      <c r="B13522" t="s">
        <v>221</v>
      </c>
      <c r="C13522" t="s">
        <v>382</v>
      </c>
      <c r="D13522" t="s">
        <v>1260</v>
      </c>
      <c r="E13522" t="s">
        <v>29</v>
      </c>
      <c r="F13522">
        <v>73808</v>
      </c>
      <c r="G13522">
        <v>84641</v>
      </c>
      <c r="H13522">
        <v>1.1467727075655756</v>
      </c>
      <c r="I13522" t="str">
        <f>VLOOKUP($B13522&amp;$E13522,'Employee List'!$A:$E,5,0)</f>
        <v>E-1296</v>
      </c>
    </row>
    <row r="13523" spans="1:9" x14ac:dyDescent="0.35">
      <c r="A13523" t="s">
        <v>1257</v>
      </c>
      <c r="B13523" t="s">
        <v>221</v>
      </c>
      <c r="C13523" t="s">
        <v>382</v>
      </c>
      <c r="D13523" t="s">
        <v>1260</v>
      </c>
      <c r="E13523" t="s">
        <v>30</v>
      </c>
      <c r="F13523">
        <v>75082</v>
      </c>
      <c r="G13523">
        <v>83976</v>
      </c>
      <c r="H13523">
        <v>1.1184571535121601</v>
      </c>
      <c r="I13523" t="str">
        <f>VLOOKUP($B13523&amp;$E13523,'Employee List'!$A:$E,5,0)</f>
        <v>E-1296</v>
      </c>
    </row>
    <row r="13524" spans="1:9" x14ac:dyDescent="0.35">
      <c r="A13524" t="s">
        <v>1257</v>
      </c>
      <c r="B13524" t="s">
        <v>221</v>
      </c>
      <c r="C13524" t="s">
        <v>382</v>
      </c>
      <c r="D13524" t="s">
        <v>1260</v>
      </c>
      <c r="E13524" t="s">
        <v>31</v>
      </c>
      <c r="F13524">
        <v>84376</v>
      </c>
      <c r="G13524">
        <v>66119</v>
      </c>
      <c r="H13524">
        <v>0.78362330520527168</v>
      </c>
      <c r="I13524" t="str">
        <f>VLOOKUP($B13524&amp;$E13524,'Employee List'!$A:$E,5,0)</f>
        <v>E-1296</v>
      </c>
    </row>
    <row r="13525" spans="1:9" x14ac:dyDescent="0.35">
      <c r="A13525" t="s">
        <v>1257</v>
      </c>
      <c r="B13525" t="s">
        <v>221</v>
      </c>
      <c r="C13525" t="s">
        <v>382</v>
      </c>
      <c r="D13525" t="s">
        <v>1261</v>
      </c>
      <c r="E13525" t="s">
        <v>29</v>
      </c>
      <c r="F13525">
        <v>110465</v>
      </c>
      <c r="G13525">
        <v>101892</v>
      </c>
      <c r="H13525">
        <v>0.92239170778074508</v>
      </c>
      <c r="I13525" t="str">
        <f>VLOOKUP($B13525&amp;$E13525,'Employee List'!$A:$E,5,0)</f>
        <v>E-1296</v>
      </c>
    </row>
    <row r="13526" spans="1:9" x14ac:dyDescent="0.35">
      <c r="A13526" t="s">
        <v>1257</v>
      </c>
      <c r="B13526" t="s">
        <v>221</v>
      </c>
      <c r="C13526" t="s">
        <v>382</v>
      </c>
      <c r="D13526" t="s">
        <v>1261</v>
      </c>
      <c r="E13526" t="s">
        <v>30</v>
      </c>
      <c r="F13526">
        <v>112294</v>
      </c>
      <c r="G13526">
        <v>75418</v>
      </c>
      <c r="H13526">
        <v>0.6716120184515646</v>
      </c>
      <c r="I13526" t="str">
        <f>VLOOKUP($B13526&amp;$E13526,'Employee List'!$A:$E,5,0)</f>
        <v>E-1296</v>
      </c>
    </row>
    <row r="13527" spans="1:9" x14ac:dyDescent="0.35">
      <c r="A13527" t="s">
        <v>1257</v>
      </c>
      <c r="B13527" t="s">
        <v>221</v>
      </c>
      <c r="C13527" t="s">
        <v>382</v>
      </c>
      <c r="D13527" t="s">
        <v>1261</v>
      </c>
      <c r="E13527" t="s">
        <v>31</v>
      </c>
      <c r="F13527">
        <v>113269</v>
      </c>
      <c r="G13527">
        <v>95141</v>
      </c>
      <c r="H13527">
        <v>0.83995621043710111</v>
      </c>
      <c r="I13527" t="str">
        <f>VLOOKUP($B13527&amp;$E13527,'Employee List'!$A:$E,5,0)</f>
        <v>E-1296</v>
      </c>
    </row>
    <row r="13528" spans="1:9" x14ac:dyDescent="0.35">
      <c r="A13528" t="s">
        <v>1257</v>
      </c>
      <c r="B13528" t="s">
        <v>221</v>
      </c>
      <c r="C13528" t="s">
        <v>382</v>
      </c>
      <c r="D13528" t="s">
        <v>1266</v>
      </c>
      <c r="E13528" t="s">
        <v>29</v>
      </c>
      <c r="F13528">
        <v>32306</v>
      </c>
      <c r="G13528">
        <v>24228</v>
      </c>
      <c r="H13528">
        <v>0.74995356899647125</v>
      </c>
      <c r="I13528" t="str">
        <f>VLOOKUP($B13528&amp;$E13528,'Employee List'!$A:$E,5,0)</f>
        <v>E-1296</v>
      </c>
    </row>
    <row r="13529" spans="1:9" x14ac:dyDescent="0.35">
      <c r="A13529" t="s">
        <v>1257</v>
      </c>
      <c r="B13529" t="s">
        <v>221</v>
      </c>
      <c r="C13529" t="s">
        <v>382</v>
      </c>
      <c r="D13529" t="s">
        <v>1266</v>
      </c>
      <c r="E13529" t="s">
        <v>30</v>
      </c>
      <c r="F13529">
        <v>33406</v>
      </c>
      <c r="G13529">
        <v>26356</v>
      </c>
      <c r="H13529">
        <v>0.78896006705382271</v>
      </c>
      <c r="I13529" t="str">
        <f>VLOOKUP($B13529&amp;$E13529,'Employee List'!$A:$E,5,0)</f>
        <v>E-1296</v>
      </c>
    </row>
    <row r="13530" spans="1:9" x14ac:dyDescent="0.35">
      <c r="A13530" t="s">
        <v>1257</v>
      </c>
      <c r="B13530" t="s">
        <v>221</v>
      </c>
      <c r="C13530" t="s">
        <v>382</v>
      </c>
      <c r="D13530" t="s">
        <v>1266</v>
      </c>
      <c r="E13530" t="s">
        <v>31</v>
      </c>
      <c r="F13530">
        <v>34055</v>
      </c>
      <c r="G13530">
        <v>27202</v>
      </c>
      <c r="H13530">
        <v>0.79876670092497426</v>
      </c>
      <c r="I13530" t="str">
        <f>VLOOKUP($B13530&amp;$E13530,'Employee List'!$A:$E,5,0)</f>
        <v>E-1296</v>
      </c>
    </row>
    <row r="13531" spans="1:9" x14ac:dyDescent="0.35">
      <c r="A13531" t="s">
        <v>1257</v>
      </c>
      <c r="B13531" t="s">
        <v>221</v>
      </c>
      <c r="C13531" t="s">
        <v>382</v>
      </c>
      <c r="D13531" t="s">
        <v>1267</v>
      </c>
      <c r="E13531" t="s">
        <v>29</v>
      </c>
      <c r="F13531">
        <v>32053</v>
      </c>
      <c r="G13531">
        <v>25176</v>
      </c>
      <c r="H13531">
        <v>0.78544909992824385</v>
      </c>
      <c r="I13531" t="str">
        <f>VLOOKUP($B13531&amp;$E13531,'Employee List'!$A:$E,5,0)</f>
        <v>E-1296</v>
      </c>
    </row>
    <row r="13532" spans="1:9" x14ac:dyDescent="0.35">
      <c r="A13532" t="s">
        <v>1257</v>
      </c>
      <c r="B13532" t="s">
        <v>221</v>
      </c>
      <c r="C13532" t="s">
        <v>382</v>
      </c>
      <c r="D13532" t="s">
        <v>1267</v>
      </c>
      <c r="E13532" t="s">
        <v>30</v>
      </c>
      <c r="F13532">
        <v>32196</v>
      </c>
      <c r="G13532">
        <v>26844</v>
      </c>
      <c r="H13532">
        <v>0.83376816995900116</v>
      </c>
      <c r="I13532" t="str">
        <f>VLOOKUP($B13532&amp;$E13532,'Employee List'!$A:$E,5,0)</f>
        <v>E-1296</v>
      </c>
    </row>
    <row r="13533" spans="1:9" x14ac:dyDescent="0.35">
      <c r="A13533" t="s">
        <v>1257</v>
      </c>
      <c r="B13533" t="s">
        <v>221</v>
      </c>
      <c r="C13533" t="s">
        <v>382</v>
      </c>
      <c r="D13533" t="s">
        <v>1267</v>
      </c>
      <c r="E13533" t="s">
        <v>31</v>
      </c>
      <c r="F13533">
        <v>31100</v>
      </c>
      <c r="G13533">
        <v>26954</v>
      </c>
      <c r="H13533">
        <v>0.86668810289389064</v>
      </c>
      <c r="I13533" t="str">
        <f>VLOOKUP($B13533&amp;$E13533,'Employee List'!$A:$E,5,0)</f>
        <v>E-1296</v>
      </c>
    </row>
    <row r="13534" spans="1:9" x14ac:dyDescent="0.35">
      <c r="A13534" t="s">
        <v>1257</v>
      </c>
      <c r="B13534" t="s">
        <v>221</v>
      </c>
      <c r="C13534" t="s">
        <v>382</v>
      </c>
      <c r="D13534" t="s">
        <v>1268</v>
      </c>
      <c r="E13534" t="s">
        <v>29</v>
      </c>
      <c r="F13534">
        <v>13853</v>
      </c>
      <c r="G13534">
        <v>7100</v>
      </c>
      <c r="H13534">
        <v>0.51252436295387283</v>
      </c>
      <c r="I13534" t="str">
        <f>VLOOKUP($B13534&amp;$E13534,'Employee List'!$A:$E,5,0)</f>
        <v>E-1296</v>
      </c>
    </row>
    <row r="13535" spans="1:9" x14ac:dyDescent="0.35">
      <c r="A13535" t="s">
        <v>1257</v>
      </c>
      <c r="B13535" t="s">
        <v>221</v>
      </c>
      <c r="C13535" t="s">
        <v>382</v>
      </c>
      <c r="D13535" t="s">
        <v>1268</v>
      </c>
      <c r="E13535" t="s">
        <v>30</v>
      </c>
      <c r="F13535">
        <v>10467</v>
      </c>
      <c r="G13535">
        <v>2445</v>
      </c>
      <c r="H13535">
        <v>0.23359128690169104</v>
      </c>
      <c r="I13535" t="str">
        <f>VLOOKUP($B13535&amp;$E13535,'Employee List'!$A:$E,5,0)</f>
        <v>E-1296</v>
      </c>
    </row>
    <row r="13536" spans="1:9" x14ac:dyDescent="0.35">
      <c r="A13536" t="s">
        <v>1257</v>
      </c>
      <c r="B13536" t="s">
        <v>221</v>
      </c>
      <c r="C13536" t="s">
        <v>382</v>
      </c>
      <c r="D13536" t="s">
        <v>1268</v>
      </c>
      <c r="E13536" t="s">
        <v>31</v>
      </c>
      <c r="F13536">
        <v>13869</v>
      </c>
      <c r="G13536">
        <v>7643</v>
      </c>
      <c r="H13536">
        <v>0.55108515394044266</v>
      </c>
      <c r="I13536" t="str">
        <f>VLOOKUP($B13536&amp;$E13536,'Employee List'!$A:$E,5,0)</f>
        <v>E-1296</v>
      </c>
    </row>
    <row r="13537" spans="1:9" x14ac:dyDescent="0.35">
      <c r="A13537" t="s">
        <v>1257</v>
      </c>
      <c r="B13537" t="s">
        <v>221</v>
      </c>
      <c r="C13537" t="s">
        <v>382</v>
      </c>
      <c r="D13537" t="s">
        <v>1269</v>
      </c>
      <c r="E13537" t="s">
        <v>29</v>
      </c>
      <c r="F13537">
        <v>2497</v>
      </c>
      <c r="G13537">
        <v>3475</v>
      </c>
      <c r="H13537">
        <v>1.3916700040048058</v>
      </c>
      <c r="I13537" t="str">
        <f>VLOOKUP($B13537&amp;$E13537,'Employee List'!$A:$E,5,0)</f>
        <v>E-1296</v>
      </c>
    </row>
    <row r="13538" spans="1:9" x14ac:dyDescent="0.35">
      <c r="A13538" t="s">
        <v>1257</v>
      </c>
      <c r="B13538" t="s">
        <v>221</v>
      </c>
      <c r="C13538" t="s">
        <v>382</v>
      </c>
      <c r="D13538" t="s">
        <v>1269</v>
      </c>
      <c r="E13538" t="s">
        <v>30</v>
      </c>
      <c r="F13538">
        <v>4583</v>
      </c>
      <c r="G13538">
        <v>3798</v>
      </c>
      <c r="H13538">
        <v>0.82871481562295435</v>
      </c>
      <c r="I13538" t="str">
        <f>VLOOKUP($B13538&amp;$E13538,'Employee List'!$A:$E,5,0)</f>
        <v>E-1296</v>
      </c>
    </row>
    <row r="13539" spans="1:9" x14ac:dyDescent="0.35">
      <c r="A13539" t="s">
        <v>1257</v>
      </c>
      <c r="B13539" t="s">
        <v>221</v>
      </c>
      <c r="C13539" t="s">
        <v>382</v>
      </c>
      <c r="D13539" t="s">
        <v>1269</v>
      </c>
      <c r="E13539" t="s">
        <v>31</v>
      </c>
      <c r="F13539">
        <v>1952</v>
      </c>
      <c r="G13539">
        <v>2850</v>
      </c>
      <c r="H13539">
        <v>1.4600409836065573</v>
      </c>
      <c r="I13539" t="str">
        <f>VLOOKUP($B13539&amp;$E13539,'Employee List'!$A:$E,5,0)</f>
        <v>E-1296</v>
      </c>
    </row>
    <row r="13540" spans="1:9" x14ac:dyDescent="0.35">
      <c r="A13540" t="s">
        <v>1257</v>
      </c>
      <c r="B13540" t="s">
        <v>221</v>
      </c>
      <c r="C13540" t="s">
        <v>382</v>
      </c>
      <c r="D13540" t="s">
        <v>1270</v>
      </c>
      <c r="E13540" t="s">
        <v>29</v>
      </c>
      <c r="F13540">
        <v>3932</v>
      </c>
      <c r="G13540">
        <v>2642</v>
      </c>
      <c r="H13540">
        <v>0.67192268565615465</v>
      </c>
      <c r="I13540" t="str">
        <f>VLOOKUP($B13540&amp;$E13540,'Employee List'!$A:$E,5,0)</f>
        <v>E-1296</v>
      </c>
    </row>
    <row r="13541" spans="1:9" x14ac:dyDescent="0.35">
      <c r="A13541" t="s">
        <v>1257</v>
      </c>
      <c r="B13541" t="s">
        <v>221</v>
      </c>
      <c r="C13541" t="s">
        <v>382</v>
      </c>
      <c r="D13541" t="s">
        <v>1270</v>
      </c>
      <c r="E13541" t="s">
        <v>30</v>
      </c>
      <c r="F13541">
        <v>8120</v>
      </c>
      <c r="G13541">
        <v>3070</v>
      </c>
      <c r="H13541">
        <v>0.37807881773399016</v>
      </c>
      <c r="I13541" t="str">
        <f>VLOOKUP($B13541&amp;$E13541,'Employee List'!$A:$E,5,0)</f>
        <v>E-1296</v>
      </c>
    </row>
    <row r="13542" spans="1:9" x14ac:dyDescent="0.35">
      <c r="A13542" t="s">
        <v>1257</v>
      </c>
      <c r="B13542" t="s">
        <v>221</v>
      </c>
      <c r="C13542" t="s">
        <v>382</v>
      </c>
      <c r="D13542" t="s">
        <v>1270</v>
      </c>
      <c r="E13542" t="s">
        <v>31</v>
      </c>
      <c r="F13542">
        <v>7588</v>
      </c>
      <c r="G13542">
        <v>3842</v>
      </c>
      <c r="H13542">
        <v>0.50632577754348973</v>
      </c>
      <c r="I13542" t="str">
        <f>VLOOKUP($B13542&amp;$E13542,'Employee List'!$A:$E,5,0)</f>
        <v>E-1296</v>
      </c>
    </row>
    <row r="13543" spans="1:9" x14ac:dyDescent="0.35">
      <c r="A13543" t="s">
        <v>1257</v>
      </c>
      <c r="B13543" t="s">
        <v>221</v>
      </c>
      <c r="C13543" t="s">
        <v>382</v>
      </c>
      <c r="D13543" t="s">
        <v>1271</v>
      </c>
      <c r="E13543" t="s">
        <v>29</v>
      </c>
      <c r="F13543">
        <v>13269</v>
      </c>
      <c r="G13543">
        <v>9619</v>
      </c>
      <c r="H13543">
        <v>0.72492275227974978</v>
      </c>
      <c r="I13543" t="str">
        <f>VLOOKUP($B13543&amp;$E13543,'Employee List'!$A:$E,5,0)</f>
        <v>E-1296</v>
      </c>
    </row>
    <row r="13544" spans="1:9" x14ac:dyDescent="0.35">
      <c r="A13544" t="s">
        <v>1257</v>
      </c>
      <c r="B13544" t="s">
        <v>221</v>
      </c>
      <c r="C13544" t="s">
        <v>382</v>
      </c>
      <c r="D13544" t="s">
        <v>1271</v>
      </c>
      <c r="E13544" t="s">
        <v>30</v>
      </c>
      <c r="F13544">
        <v>12328</v>
      </c>
      <c r="G13544">
        <v>13380</v>
      </c>
      <c r="H13544">
        <v>1.0853341985723557</v>
      </c>
      <c r="I13544" t="str">
        <f>VLOOKUP($B13544&amp;$E13544,'Employee List'!$A:$E,5,0)</f>
        <v>E-1296</v>
      </c>
    </row>
    <row r="13545" spans="1:9" x14ac:dyDescent="0.35">
      <c r="A13545" t="s">
        <v>1257</v>
      </c>
      <c r="B13545" t="s">
        <v>221</v>
      </c>
      <c r="C13545" t="s">
        <v>382</v>
      </c>
      <c r="D13545" t="s">
        <v>1271</v>
      </c>
      <c r="E13545" t="s">
        <v>31</v>
      </c>
      <c r="F13545">
        <v>12986</v>
      </c>
      <c r="G13545">
        <v>8756</v>
      </c>
      <c r="H13545">
        <v>0.6742645926382258</v>
      </c>
      <c r="I13545" t="str">
        <f>VLOOKUP($B13545&amp;$E13545,'Employee List'!$A:$E,5,0)</f>
        <v>E-1296</v>
      </c>
    </row>
    <row r="13546" spans="1:9" x14ac:dyDescent="0.35">
      <c r="A13546" t="s">
        <v>1257</v>
      </c>
      <c r="B13546" t="s">
        <v>221</v>
      </c>
      <c r="C13546" t="s">
        <v>382</v>
      </c>
      <c r="D13546" t="s">
        <v>1258</v>
      </c>
      <c r="E13546" t="s">
        <v>29</v>
      </c>
      <c r="F13546">
        <v>117234</v>
      </c>
      <c r="G13546">
        <v>98156</v>
      </c>
      <c r="H13546">
        <v>0.83726563966084921</v>
      </c>
      <c r="I13546" t="str">
        <f>VLOOKUP($B13546&amp;$E13546,'Employee List'!$A:$E,5,0)</f>
        <v>E-1296</v>
      </c>
    </row>
    <row r="13547" spans="1:9" x14ac:dyDescent="0.35">
      <c r="A13547" t="s">
        <v>1257</v>
      </c>
      <c r="B13547" t="s">
        <v>221</v>
      </c>
      <c r="C13547" t="s">
        <v>382</v>
      </c>
      <c r="D13547" t="s">
        <v>1258</v>
      </c>
      <c r="E13547" t="s">
        <v>30</v>
      </c>
      <c r="F13547">
        <v>112813</v>
      </c>
      <c r="G13547">
        <v>70282</v>
      </c>
      <c r="H13547">
        <v>0.62299557675090633</v>
      </c>
      <c r="I13547" t="str">
        <f>VLOOKUP($B13547&amp;$E13547,'Employee List'!$A:$E,5,0)</f>
        <v>E-1296</v>
      </c>
    </row>
    <row r="13548" spans="1:9" x14ac:dyDescent="0.35">
      <c r="A13548" t="s">
        <v>1257</v>
      </c>
      <c r="B13548" t="s">
        <v>221</v>
      </c>
      <c r="C13548" t="s">
        <v>382</v>
      </c>
      <c r="D13548" t="s">
        <v>1258</v>
      </c>
      <c r="E13548" t="s">
        <v>31</v>
      </c>
      <c r="F13548">
        <v>106498</v>
      </c>
      <c r="G13548">
        <v>67832</v>
      </c>
      <c r="H13548">
        <v>0.63693214896054384</v>
      </c>
      <c r="I13548" t="str">
        <f>VLOOKUP($B13548&amp;$E13548,'Employee List'!$A:$E,5,0)</f>
        <v>E-1296</v>
      </c>
    </row>
    <row r="13549" spans="1:9" x14ac:dyDescent="0.35">
      <c r="A13549" t="s">
        <v>1257</v>
      </c>
      <c r="B13549" t="s">
        <v>221</v>
      </c>
      <c r="C13549" t="s">
        <v>382</v>
      </c>
      <c r="D13549" t="s">
        <v>1272</v>
      </c>
      <c r="E13549" t="s">
        <v>29</v>
      </c>
      <c r="F13549">
        <v>14030</v>
      </c>
      <c r="G13549">
        <v>9972</v>
      </c>
      <c r="H13549">
        <v>0.71076265146115469</v>
      </c>
      <c r="I13549" t="str">
        <f>VLOOKUP($B13549&amp;$E13549,'Employee List'!$A:$E,5,0)</f>
        <v>E-1296</v>
      </c>
    </row>
    <row r="13550" spans="1:9" x14ac:dyDescent="0.35">
      <c r="A13550" t="s">
        <v>1257</v>
      </c>
      <c r="B13550" t="s">
        <v>221</v>
      </c>
      <c r="C13550" t="s">
        <v>382</v>
      </c>
      <c r="D13550" t="s">
        <v>1272</v>
      </c>
      <c r="E13550" t="s">
        <v>30</v>
      </c>
      <c r="F13550">
        <v>12487</v>
      </c>
      <c r="G13550">
        <v>8604</v>
      </c>
      <c r="H13550">
        <v>0.68903659806198447</v>
      </c>
      <c r="I13550" t="str">
        <f>VLOOKUP($B13550&amp;$E13550,'Employee List'!$A:$E,5,0)</f>
        <v>E-1296</v>
      </c>
    </row>
    <row r="13551" spans="1:9" x14ac:dyDescent="0.35">
      <c r="A13551" t="s">
        <v>1257</v>
      </c>
      <c r="B13551" t="s">
        <v>221</v>
      </c>
      <c r="C13551" t="s">
        <v>382</v>
      </c>
      <c r="D13551" t="s">
        <v>1272</v>
      </c>
      <c r="E13551" t="s">
        <v>31</v>
      </c>
      <c r="F13551">
        <v>13352</v>
      </c>
      <c r="G13551">
        <v>8399</v>
      </c>
      <c r="H13551">
        <v>0.62904433792690229</v>
      </c>
      <c r="I13551" t="str">
        <f>VLOOKUP($B13551&amp;$E13551,'Employee List'!$A:$E,5,0)</f>
        <v>E-1296</v>
      </c>
    </row>
    <row r="13552" spans="1:9" x14ac:dyDescent="0.35">
      <c r="A13552" t="s">
        <v>1257</v>
      </c>
      <c r="B13552" t="s">
        <v>221</v>
      </c>
      <c r="C13552" t="s">
        <v>382</v>
      </c>
      <c r="D13552" t="s">
        <v>1259</v>
      </c>
      <c r="E13552" t="s">
        <v>29</v>
      </c>
      <c r="F13552">
        <v>21514</v>
      </c>
      <c r="G13552">
        <v>15267</v>
      </c>
      <c r="H13552">
        <v>0.70963093799386445</v>
      </c>
      <c r="I13552" t="str">
        <f>VLOOKUP($B13552&amp;$E13552,'Employee List'!$A:$E,5,0)</f>
        <v>E-1296</v>
      </c>
    </row>
    <row r="13553" spans="1:9" x14ac:dyDescent="0.35">
      <c r="A13553" t="s">
        <v>1257</v>
      </c>
      <c r="B13553" t="s">
        <v>221</v>
      </c>
      <c r="C13553" t="s">
        <v>382</v>
      </c>
      <c r="D13553" t="s">
        <v>1259</v>
      </c>
      <c r="E13553" t="s">
        <v>30</v>
      </c>
      <c r="F13553">
        <v>21115</v>
      </c>
      <c r="G13553">
        <v>15084</v>
      </c>
      <c r="H13553">
        <v>0.71437366800852475</v>
      </c>
      <c r="I13553" t="str">
        <f>VLOOKUP($B13553&amp;$E13553,'Employee List'!$A:$E,5,0)</f>
        <v>E-1296</v>
      </c>
    </row>
    <row r="13554" spans="1:9" x14ac:dyDescent="0.35">
      <c r="A13554" t="s">
        <v>1257</v>
      </c>
      <c r="B13554" t="s">
        <v>221</v>
      </c>
      <c r="C13554" t="s">
        <v>382</v>
      </c>
      <c r="D13554" t="s">
        <v>1259</v>
      </c>
      <c r="E13554" t="s">
        <v>31</v>
      </c>
      <c r="F13554">
        <v>19787</v>
      </c>
      <c r="G13554">
        <v>12236</v>
      </c>
      <c r="H13554">
        <v>0.61838580886440597</v>
      </c>
      <c r="I13554" t="str">
        <f>VLOOKUP($B13554&amp;$E13554,'Employee List'!$A:$E,5,0)</f>
        <v>E-1296</v>
      </c>
    </row>
    <row r="13555" spans="1:9" x14ac:dyDescent="0.35">
      <c r="A13555" t="s">
        <v>1257</v>
      </c>
      <c r="B13555" t="s">
        <v>221</v>
      </c>
      <c r="C13555" t="s">
        <v>382</v>
      </c>
      <c r="D13555" t="s">
        <v>1273</v>
      </c>
      <c r="E13555" t="s">
        <v>29</v>
      </c>
      <c r="F13555">
        <v>9170</v>
      </c>
      <c r="G13555">
        <v>9004</v>
      </c>
      <c r="H13555">
        <v>0.98189749182115593</v>
      </c>
      <c r="I13555" t="str">
        <f>VLOOKUP($B13555&amp;$E13555,'Employee List'!$A:$E,5,0)</f>
        <v>E-1296</v>
      </c>
    </row>
    <row r="13556" spans="1:9" x14ac:dyDescent="0.35">
      <c r="A13556" t="s">
        <v>1257</v>
      </c>
      <c r="B13556" t="s">
        <v>221</v>
      </c>
      <c r="C13556" t="s">
        <v>382</v>
      </c>
      <c r="D13556" t="s">
        <v>1273</v>
      </c>
      <c r="E13556" t="s">
        <v>30</v>
      </c>
      <c r="F13556">
        <v>11434</v>
      </c>
      <c r="G13556">
        <v>7252</v>
      </c>
      <c r="H13556">
        <v>0.63424873185237007</v>
      </c>
      <c r="I13556" t="str">
        <f>VLOOKUP($B13556&amp;$E13556,'Employee List'!$A:$E,5,0)</f>
        <v>E-1296</v>
      </c>
    </row>
    <row r="13557" spans="1:9" x14ac:dyDescent="0.35">
      <c r="A13557" t="s">
        <v>1257</v>
      </c>
      <c r="B13557" t="s">
        <v>221</v>
      </c>
      <c r="C13557" t="s">
        <v>382</v>
      </c>
      <c r="D13557" t="s">
        <v>1273</v>
      </c>
      <c r="E13557" t="s">
        <v>31</v>
      </c>
      <c r="F13557">
        <v>12586</v>
      </c>
      <c r="G13557">
        <v>9381</v>
      </c>
      <c r="H13557">
        <v>0.74535197838868583</v>
      </c>
      <c r="I13557" t="str">
        <f>VLOOKUP($B13557&amp;$E13557,'Employee List'!$A:$E,5,0)</f>
        <v>E-1296</v>
      </c>
    </row>
    <row r="13558" spans="1:9" x14ac:dyDescent="0.35">
      <c r="A13558" t="s">
        <v>1257</v>
      </c>
      <c r="B13558" t="s">
        <v>221</v>
      </c>
      <c r="C13558" t="s">
        <v>382</v>
      </c>
      <c r="D13558" t="s">
        <v>1275</v>
      </c>
      <c r="E13558" t="s">
        <v>29</v>
      </c>
      <c r="F13558">
        <v>12329</v>
      </c>
      <c r="G13558">
        <v>9733</v>
      </c>
      <c r="H13558">
        <v>0.78943953280882473</v>
      </c>
      <c r="I13558" t="str">
        <f>VLOOKUP($B13558&amp;$E13558,'Employee List'!$A:$E,5,0)</f>
        <v>E-1296</v>
      </c>
    </row>
    <row r="13559" spans="1:9" x14ac:dyDescent="0.35">
      <c r="A13559" t="s">
        <v>1257</v>
      </c>
      <c r="B13559" t="s">
        <v>221</v>
      </c>
      <c r="C13559" t="s">
        <v>382</v>
      </c>
      <c r="D13559" t="s">
        <v>1275</v>
      </c>
      <c r="E13559" t="s">
        <v>30</v>
      </c>
      <c r="F13559">
        <v>11246</v>
      </c>
      <c r="G13559">
        <v>12506</v>
      </c>
      <c r="H13559">
        <v>1.1120398363862707</v>
      </c>
      <c r="I13559" t="str">
        <f>VLOOKUP($B13559&amp;$E13559,'Employee List'!$A:$E,5,0)</f>
        <v>E-1296</v>
      </c>
    </row>
    <row r="13560" spans="1:9" x14ac:dyDescent="0.35">
      <c r="A13560" t="s">
        <v>1257</v>
      </c>
      <c r="B13560" t="s">
        <v>221</v>
      </c>
      <c r="C13560" t="s">
        <v>382</v>
      </c>
      <c r="D13560" t="s">
        <v>1275</v>
      </c>
      <c r="E13560" t="s">
        <v>31</v>
      </c>
      <c r="F13560">
        <v>10563</v>
      </c>
      <c r="G13560">
        <v>10369</v>
      </c>
      <c r="H13560">
        <v>0.98163400549086433</v>
      </c>
      <c r="I13560" t="str">
        <f>VLOOKUP($B13560&amp;$E13560,'Employee List'!$A:$E,5,0)</f>
        <v>E-1296</v>
      </c>
    </row>
    <row r="13561" spans="1:9" x14ac:dyDescent="0.35">
      <c r="A13561" t="s">
        <v>1257</v>
      </c>
      <c r="B13561" t="s">
        <v>221</v>
      </c>
      <c r="C13561" t="s">
        <v>382</v>
      </c>
      <c r="D13561" t="s">
        <v>1276</v>
      </c>
      <c r="E13561" t="s">
        <v>29</v>
      </c>
      <c r="F13561">
        <v>4229</v>
      </c>
      <c r="G13561">
        <v>3453</v>
      </c>
      <c r="H13561">
        <v>0.81650508394419485</v>
      </c>
      <c r="I13561" t="str">
        <f>VLOOKUP($B13561&amp;$E13561,'Employee List'!$A:$E,5,0)</f>
        <v>E-1296</v>
      </c>
    </row>
    <row r="13562" spans="1:9" x14ac:dyDescent="0.35">
      <c r="A13562" t="s">
        <v>1257</v>
      </c>
      <c r="B13562" t="s">
        <v>221</v>
      </c>
      <c r="C13562" t="s">
        <v>382</v>
      </c>
      <c r="D13562" t="s">
        <v>1276</v>
      </c>
      <c r="E13562" t="s">
        <v>30</v>
      </c>
      <c r="F13562">
        <v>2770</v>
      </c>
      <c r="G13562">
        <v>1520</v>
      </c>
      <c r="H13562">
        <v>0.54873646209386284</v>
      </c>
      <c r="I13562" t="str">
        <f>VLOOKUP($B13562&amp;$E13562,'Employee List'!$A:$E,5,0)</f>
        <v>E-1296</v>
      </c>
    </row>
    <row r="13563" spans="1:9" x14ac:dyDescent="0.35">
      <c r="A13563" t="s">
        <v>1257</v>
      </c>
      <c r="B13563" t="s">
        <v>221</v>
      </c>
      <c r="C13563" t="s">
        <v>382</v>
      </c>
      <c r="D13563" t="s">
        <v>1276</v>
      </c>
      <c r="E13563" t="s">
        <v>31</v>
      </c>
      <c r="F13563">
        <v>2792</v>
      </c>
      <c r="G13563">
        <v>3480</v>
      </c>
      <c r="H13563">
        <v>1.2464183381088825</v>
      </c>
      <c r="I13563" t="str">
        <f>VLOOKUP($B13563&amp;$E13563,'Employee List'!$A:$E,5,0)</f>
        <v>E-1296</v>
      </c>
    </row>
    <row r="13564" spans="1:9" x14ac:dyDescent="0.35">
      <c r="A13564" t="s">
        <v>1257</v>
      </c>
      <c r="B13564" t="s">
        <v>221</v>
      </c>
      <c r="C13564" t="s">
        <v>382</v>
      </c>
      <c r="D13564" t="s">
        <v>1277</v>
      </c>
      <c r="E13564" t="s">
        <v>29</v>
      </c>
      <c r="F13564">
        <v>6033</v>
      </c>
      <c r="G13564">
        <v>4045</v>
      </c>
      <c r="H13564">
        <v>0.67047903199071768</v>
      </c>
      <c r="I13564" t="str">
        <f>VLOOKUP($B13564&amp;$E13564,'Employee List'!$A:$E,5,0)</f>
        <v>E-1296</v>
      </c>
    </row>
    <row r="13565" spans="1:9" x14ac:dyDescent="0.35">
      <c r="A13565" t="s">
        <v>1257</v>
      </c>
      <c r="B13565" t="s">
        <v>221</v>
      </c>
      <c r="C13565" t="s">
        <v>382</v>
      </c>
      <c r="D13565" t="s">
        <v>1277</v>
      </c>
      <c r="E13565" t="s">
        <v>30</v>
      </c>
      <c r="F13565">
        <v>9027</v>
      </c>
      <c r="G13565">
        <v>2612</v>
      </c>
      <c r="H13565">
        <v>0.28935415974299322</v>
      </c>
      <c r="I13565" t="str">
        <f>VLOOKUP($B13565&amp;$E13565,'Employee List'!$A:$E,5,0)</f>
        <v>E-1296</v>
      </c>
    </row>
    <row r="13566" spans="1:9" x14ac:dyDescent="0.35">
      <c r="A13566" t="s">
        <v>1257</v>
      </c>
      <c r="B13566" t="s">
        <v>221</v>
      </c>
      <c r="C13566" t="s">
        <v>382</v>
      </c>
      <c r="D13566" t="s">
        <v>1277</v>
      </c>
      <c r="E13566" t="s">
        <v>31</v>
      </c>
      <c r="F13566">
        <v>6150</v>
      </c>
      <c r="G13566">
        <v>5921</v>
      </c>
      <c r="H13566">
        <v>0.96276422764227643</v>
      </c>
      <c r="I13566" t="str">
        <f>VLOOKUP($B13566&amp;$E13566,'Employee List'!$A:$E,5,0)</f>
        <v>E-1296</v>
      </c>
    </row>
    <row r="13567" spans="1:9" x14ac:dyDescent="0.35">
      <c r="A13567" t="s">
        <v>1257</v>
      </c>
      <c r="B13567" t="s">
        <v>221</v>
      </c>
      <c r="C13567" t="s">
        <v>382</v>
      </c>
      <c r="D13567" t="s">
        <v>1278</v>
      </c>
      <c r="E13567" t="s">
        <v>29</v>
      </c>
      <c r="F13567">
        <v>18605</v>
      </c>
      <c r="G13567">
        <v>11854</v>
      </c>
      <c r="H13567">
        <v>0.63714055361461974</v>
      </c>
      <c r="I13567" t="str">
        <f>VLOOKUP($B13567&amp;$E13567,'Employee List'!$A:$E,5,0)</f>
        <v>E-1296</v>
      </c>
    </row>
    <row r="13568" spans="1:9" x14ac:dyDescent="0.35">
      <c r="A13568" t="s">
        <v>1257</v>
      </c>
      <c r="B13568" t="s">
        <v>221</v>
      </c>
      <c r="C13568" t="s">
        <v>382</v>
      </c>
      <c r="D13568" t="s">
        <v>1278</v>
      </c>
      <c r="E13568" t="s">
        <v>30</v>
      </c>
      <c r="F13568">
        <v>16160</v>
      </c>
      <c r="G13568">
        <v>10557</v>
      </c>
      <c r="H13568">
        <v>0.65327970297029703</v>
      </c>
      <c r="I13568" t="str">
        <f>VLOOKUP($B13568&amp;$E13568,'Employee List'!$A:$E,5,0)</f>
        <v>E-1296</v>
      </c>
    </row>
    <row r="13569" spans="1:9" x14ac:dyDescent="0.35">
      <c r="A13569" t="s">
        <v>1257</v>
      </c>
      <c r="B13569" t="s">
        <v>221</v>
      </c>
      <c r="C13569" t="s">
        <v>382</v>
      </c>
      <c r="D13569" t="s">
        <v>1278</v>
      </c>
      <c r="E13569" t="s">
        <v>31</v>
      </c>
      <c r="F13569">
        <v>17381</v>
      </c>
      <c r="G13569">
        <v>11704</v>
      </c>
      <c r="H13569">
        <v>0.67337897704389849</v>
      </c>
      <c r="I13569" t="str">
        <f>VLOOKUP($B13569&amp;$E13569,'Employee List'!$A:$E,5,0)</f>
        <v>E-1296</v>
      </c>
    </row>
    <row r="13570" spans="1:9" x14ac:dyDescent="0.35">
      <c r="A13570" t="s">
        <v>1257</v>
      </c>
      <c r="B13570" t="s">
        <v>221</v>
      </c>
      <c r="C13570" t="s">
        <v>382</v>
      </c>
      <c r="D13570" t="s">
        <v>1279</v>
      </c>
      <c r="E13570" t="s">
        <v>29</v>
      </c>
      <c r="F13570">
        <v>3370</v>
      </c>
      <c r="G13570">
        <v>1307</v>
      </c>
      <c r="H13570">
        <v>0.38783382789317505</v>
      </c>
      <c r="I13570" t="str">
        <f>VLOOKUP($B13570&amp;$E13570,'Employee List'!$A:$E,5,0)</f>
        <v>E-1296</v>
      </c>
    </row>
    <row r="13571" spans="1:9" x14ac:dyDescent="0.35">
      <c r="A13571" t="s">
        <v>1257</v>
      </c>
      <c r="B13571" t="s">
        <v>221</v>
      </c>
      <c r="C13571" t="s">
        <v>382</v>
      </c>
      <c r="D13571" t="s">
        <v>1279</v>
      </c>
      <c r="E13571" t="s">
        <v>30</v>
      </c>
      <c r="F13571">
        <v>3405</v>
      </c>
      <c r="G13571">
        <v>5035</v>
      </c>
      <c r="H13571">
        <v>1.4787077826725403</v>
      </c>
      <c r="I13571" t="str">
        <f>VLOOKUP($B13571&amp;$E13571,'Employee List'!$A:$E,5,0)</f>
        <v>E-1296</v>
      </c>
    </row>
    <row r="13572" spans="1:9" x14ac:dyDescent="0.35">
      <c r="A13572" t="s">
        <v>1257</v>
      </c>
      <c r="B13572" t="s">
        <v>221</v>
      </c>
      <c r="C13572" t="s">
        <v>382</v>
      </c>
      <c r="D13572" t="s">
        <v>1279</v>
      </c>
      <c r="E13572" t="s">
        <v>31</v>
      </c>
      <c r="F13572">
        <v>2121</v>
      </c>
      <c r="G13572">
        <v>3354</v>
      </c>
      <c r="H13572">
        <v>1.5813295615275813</v>
      </c>
      <c r="I13572" t="str">
        <f>VLOOKUP($B13572&amp;$E13572,'Employee List'!$A:$E,5,0)</f>
        <v>E-1296</v>
      </c>
    </row>
    <row r="13573" spans="1:9" x14ac:dyDescent="0.35">
      <c r="A13573" t="s">
        <v>1257</v>
      </c>
      <c r="B13573" t="s">
        <v>221</v>
      </c>
      <c r="C13573" t="s">
        <v>382</v>
      </c>
      <c r="D13573" t="s">
        <v>1280</v>
      </c>
      <c r="E13573" t="s">
        <v>29</v>
      </c>
      <c r="F13573">
        <v>8771</v>
      </c>
      <c r="G13573">
        <v>1040</v>
      </c>
      <c r="H13573">
        <v>0.11857256869228139</v>
      </c>
      <c r="I13573" t="str">
        <f>VLOOKUP($B13573&amp;$E13573,'Employee List'!$A:$E,5,0)</f>
        <v>E-1296</v>
      </c>
    </row>
    <row r="13574" spans="1:9" x14ac:dyDescent="0.35">
      <c r="A13574" t="s">
        <v>1257</v>
      </c>
      <c r="B13574" t="s">
        <v>221</v>
      </c>
      <c r="C13574" t="s">
        <v>382</v>
      </c>
      <c r="D13574" t="s">
        <v>1280</v>
      </c>
      <c r="E13574" t="s">
        <v>30</v>
      </c>
      <c r="F13574">
        <v>7606</v>
      </c>
      <c r="G13574">
        <v>1846</v>
      </c>
      <c r="H13574">
        <v>0.24270312910859848</v>
      </c>
      <c r="I13574" t="str">
        <f>VLOOKUP($B13574&amp;$E13574,'Employee List'!$A:$E,5,0)</f>
        <v>E-1296</v>
      </c>
    </row>
    <row r="13575" spans="1:9" x14ac:dyDescent="0.35">
      <c r="A13575" t="s">
        <v>1257</v>
      </c>
      <c r="B13575" t="s">
        <v>221</v>
      </c>
      <c r="C13575" t="s">
        <v>382</v>
      </c>
      <c r="D13575" t="s">
        <v>1280</v>
      </c>
      <c r="E13575" t="s">
        <v>31</v>
      </c>
      <c r="F13575">
        <v>7922</v>
      </c>
      <c r="G13575">
        <v>4139</v>
      </c>
      <c r="H13575">
        <v>0.52246907346629634</v>
      </c>
      <c r="I13575" t="str">
        <f>VLOOKUP($B13575&amp;$E13575,'Employee List'!$A:$E,5,0)</f>
        <v>E-1296</v>
      </c>
    </row>
    <row r="13576" spans="1:9" x14ac:dyDescent="0.35">
      <c r="A13576" t="s">
        <v>1257</v>
      </c>
      <c r="B13576" t="s">
        <v>221</v>
      </c>
      <c r="C13576" t="s">
        <v>382</v>
      </c>
      <c r="D13576" t="s">
        <v>1262</v>
      </c>
      <c r="E13576" t="s">
        <v>29</v>
      </c>
      <c r="F13576">
        <v>42893</v>
      </c>
      <c r="G13576">
        <v>30388</v>
      </c>
      <c r="H13576">
        <v>0.70846058797472777</v>
      </c>
      <c r="I13576" t="str">
        <f>VLOOKUP($B13576&amp;$E13576,'Employee List'!$A:$E,5,0)</f>
        <v>E-1296</v>
      </c>
    </row>
    <row r="13577" spans="1:9" x14ac:dyDescent="0.35">
      <c r="A13577" t="s">
        <v>1257</v>
      </c>
      <c r="B13577" t="s">
        <v>221</v>
      </c>
      <c r="C13577" t="s">
        <v>382</v>
      </c>
      <c r="D13577" t="s">
        <v>1262</v>
      </c>
      <c r="E13577" t="s">
        <v>30</v>
      </c>
      <c r="F13577">
        <v>43587</v>
      </c>
      <c r="G13577">
        <v>33145</v>
      </c>
      <c r="H13577">
        <v>0.76043315667515543</v>
      </c>
      <c r="I13577" t="str">
        <f>VLOOKUP($B13577&amp;$E13577,'Employee List'!$A:$E,5,0)</f>
        <v>E-1296</v>
      </c>
    </row>
    <row r="13578" spans="1:9" x14ac:dyDescent="0.35">
      <c r="A13578" t="s">
        <v>1257</v>
      </c>
      <c r="B13578" t="s">
        <v>221</v>
      </c>
      <c r="C13578" t="s">
        <v>382</v>
      </c>
      <c r="D13578" t="s">
        <v>1262</v>
      </c>
      <c r="E13578" t="s">
        <v>31</v>
      </c>
      <c r="F13578">
        <v>41736</v>
      </c>
      <c r="G13578">
        <v>28091</v>
      </c>
      <c r="H13578">
        <v>0.67306402146827682</v>
      </c>
      <c r="I13578" t="str">
        <f>VLOOKUP($B13578&amp;$E13578,'Employee List'!$A:$E,5,0)</f>
        <v>E-1296</v>
      </c>
    </row>
    <row r="13579" spans="1:9" x14ac:dyDescent="0.35">
      <c r="A13579" t="s">
        <v>1257</v>
      </c>
      <c r="B13579" t="s">
        <v>221</v>
      </c>
      <c r="C13579" t="s">
        <v>382</v>
      </c>
      <c r="D13579" t="s">
        <v>1282</v>
      </c>
      <c r="E13579" t="s">
        <v>29</v>
      </c>
      <c r="F13579">
        <v>1252</v>
      </c>
      <c r="G13579">
        <v>1921</v>
      </c>
      <c r="H13579">
        <v>1.5343450479233227</v>
      </c>
      <c r="I13579" t="str">
        <f>VLOOKUP($B13579&amp;$E13579,'Employee List'!$A:$E,5,0)</f>
        <v>E-1296</v>
      </c>
    </row>
    <row r="13580" spans="1:9" x14ac:dyDescent="0.35">
      <c r="A13580" t="s">
        <v>1257</v>
      </c>
      <c r="B13580" t="s">
        <v>221</v>
      </c>
      <c r="C13580" t="s">
        <v>382</v>
      </c>
      <c r="D13580" t="s">
        <v>1282</v>
      </c>
      <c r="E13580" t="s">
        <v>30</v>
      </c>
      <c r="F13580">
        <v>8049</v>
      </c>
      <c r="G13580">
        <v>2316</v>
      </c>
      <c r="H13580">
        <v>0.28773760715616847</v>
      </c>
      <c r="I13580" t="str">
        <f>VLOOKUP($B13580&amp;$E13580,'Employee List'!$A:$E,5,0)</f>
        <v>E-1296</v>
      </c>
    </row>
    <row r="13581" spans="1:9" x14ac:dyDescent="0.35">
      <c r="A13581" t="s">
        <v>1257</v>
      </c>
      <c r="B13581" t="s">
        <v>221</v>
      </c>
      <c r="C13581" t="s">
        <v>382</v>
      </c>
      <c r="D13581" t="s">
        <v>1282</v>
      </c>
      <c r="E13581" t="s">
        <v>31</v>
      </c>
      <c r="F13581">
        <v>4954</v>
      </c>
      <c r="G13581">
        <v>4479</v>
      </c>
      <c r="H13581">
        <v>0.90411788453774733</v>
      </c>
      <c r="I13581" t="str">
        <f>VLOOKUP($B13581&amp;$E13581,'Employee List'!$A:$E,5,0)</f>
        <v>E-1296</v>
      </c>
    </row>
    <row r="13582" spans="1:9" x14ac:dyDescent="0.35">
      <c r="A13582" t="s">
        <v>1257</v>
      </c>
      <c r="B13582" t="s">
        <v>221</v>
      </c>
      <c r="C13582" t="s">
        <v>382</v>
      </c>
      <c r="D13582" t="s">
        <v>1281</v>
      </c>
      <c r="E13582" t="s">
        <v>29</v>
      </c>
      <c r="F13582">
        <v>4140</v>
      </c>
      <c r="G13582">
        <v>3310</v>
      </c>
      <c r="H13582">
        <v>0.79951690821256038</v>
      </c>
      <c r="I13582" t="str">
        <f>VLOOKUP($B13582&amp;$E13582,'Employee List'!$A:$E,5,0)</f>
        <v>E-1296</v>
      </c>
    </row>
    <row r="13583" spans="1:9" x14ac:dyDescent="0.35">
      <c r="A13583" t="s">
        <v>1257</v>
      </c>
      <c r="B13583" t="s">
        <v>221</v>
      </c>
      <c r="C13583" t="s">
        <v>382</v>
      </c>
      <c r="D13583" t="s">
        <v>1281</v>
      </c>
      <c r="E13583" t="s">
        <v>30</v>
      </c>
      <c r="F13583">
        <v>2887</v>
      </c>
      <c r="G13583">
        <v>1575</v>
      </c>
      <c r="H13583">
        <v>0.54554901281607204</v>
      </c>
      <c r="I13583" t="str">
        <f>VLOOKUP($B13583&amp;$E13583,'Employee List'!$A:$E,5,0)</f>
        <v>E-1296</v>
      </c>
    </row>
    <row r="13584" spans="1:9" x14ac:dyDescent="0.35">
      <c r="A13584" t="s">
        <v>1257</v>
      </c>
      <c r="B13584" t="s">
        <v>221</v>
      </c>
      <c r="C13584" t="s">
        <v>382</v>
      </c>
      <c r="D13584" t="s">
        <v>1281</v>
      </c>
      <c r="E13584" t="s">
        <v>31</v>
      </c>
      <c r="F13584">
        <v>1845</v>
      </c>
      <c r="G13584">
        <v>4209</v>
      </c>
      <c r="H13584">
        <v>2.28130081300813</v>
      </c>
      <c r="I13584" t="str">
        <f>VLOOKUP($B13584&amp;$E13584,'Employee List'!$A:$E,5,0)</f>
        <v>E-1296</v>
      </c>
    </row>
    <row r="13585" spans="1:9" x14ac:dyDescent="0.35">
      <c r="A13585" t="s">
        <v>1257</v>
      </c>
      <c r="B13585" t="s">
        <v>222</v>
      </c>
      <c r="C13585" t="s">
        <v>383</v>
      </c>
      <c r="D13585" t="s">
        <v>1274</v>
      </c>
      <c r="E13585" t="s">
        <v>29</v>
      </c>
      <c r="F13585">
        <v>29286</v>
      </c>
      <c r="G13585">
        <v>56319</v>
      </c>
      <c r="H13585">
        <v>1.9230690432288466</v>
      </c>
      <c r="I13585" t="str">
        <f>VLOOKUP($B13585&amp;$E13585,'Employee List'!$A:$E,5,0)</f>
        <v>E-1297</v>
      </c>
    </row>
    <row r="13586" spans="1:9" x14ac:dyDescent="0.35">
      <c r="A13586" t="s">
        <v>1257</v>
      </c>
      <c r="B13586" t="s">
        <v>222</v>
      </c>
      <c r="C13586" t="s">
        <v>383</v>
      </c>
      <c r="D13586" t="s">
        <v>1274</v>
      </c>
      <c r="E13586" t="s">
        <v>30</v>
      </c>
      <c r="F13586">
        <v>28226</v>
      </c>
      <c r="G13586">
        <v>63383</v>
      </c>
      <c r="H13586">
        <v>2.2455537447743215</v>
      </c>
      <c r="I13586" t="str">
        <f>VLOOKUP($B13586&amp;$E13586,'Employee List'!$A:$E,5,0)</f>
        <v>E-1297</v>
      </c>
    </row>
    <row r="13587" spans="1:9" x14ac:dyDescent="0.35">
      <c r="A13587" t="s">
        <v>1257</v>
      </c>
      <c r="B13587" t="s">
        <v>222</v>
      </c>
      <c r="C13587" t="s">
        <v>383</v>
      </c>
      <c r="D13587" t="s">
        <v>1274</v>
      </c>
      <c r="E13587" t="s">
        <v>31</v>
      </c>
      <c r="F13587">
        <v>27004</v>
      </c>
      <c r="G13587">
        <v>59330</v>
      </c>
      <c r="H13587">
        <v>2.1970819137905497</v>
      </c>
      <c r="I13587" t="str">
        <f>VLOOKUP($B13587&amp;$E13587,'Employee List'!$A:$E,5,0)</f>
        <v>E-1297</v>
      </c>
    </row>
    <row r="13588" spans="1:9" x14ac:dyDescent="0.35">
      <c r="A13588" t="s">
        <v>1257</v>
      </c>
      <c r="B13588" t="s">
        <v>222</v>
      </c>
      <c r="C13588" t="s">
        <v>383</v>
      </c>
      <c r="D13588" t="s">
        <v>1263</v>
      </c>
      <c r="E13588" t="s">
        <v>29</v>
      </c>
      <c r="F13588">
        <v>36227</v>
      </c>
      <c r="G13588">
        <v>6312</v>
      </c>
      <c r="H13588">
        <v>0.17423468683578547</v>
      </c>
      <c r="I13588" t="str">
        <f>VLOOKUP($B13588&amp;$E13588,'Employee List'!$A:$E,5,0)</f>
        <v>E-1297</v>
      </c>
    </row>
    <row r="13589" spans="1:9" x14ac:dyDescent="0.35">
      <c r="A13589" t="s">
        <v>1257</v>
      </c>
      <c r="B13589" t="s">
        <v>222</v>
      </c>
      <c r="C13589" t="s">
        <v>383</v>
      </c>
      <c r="D13589" t="s">
        <v>1263</v>
      </c>
      <c r="E13589" t="s">
        <v>30</v>
      </c>
      <c r="F13589">
        <v>37167</v>
      </c>
      <c r="G13589">
        <v>9876</v>
      </c>
      <c r="H13589">
        <v>0.26571958995883443</v>
      </c>
      <c r="I13589" t="str">
        <f>VLOOKUP($B13589&amp;$E13589,'Employee List'!$A:$E,5,0)</f>
        <v>E-1297</v>
      </c>
    </row>
    <row r="13590" spans="1:9" x14ac:dyDescent="0.35">
      <c r="A13590" t="s">
        <v>1257</v>
      </c>
      <c r="B13590" t="s">
        <v>222</v>
      </c>
      <c r="C13590" t="s">
        <v>383</v>
      </c>
      <c r="D13590" t="s">
        <v>1263</v>
      </c>
      <c r="E13590" t="s">
        <v>31</v>
      </c>
      <c r="F13590">
        <v>35973</v>
      </c>
      <c r="G13590">
        <v>4027</v>
      </c>
      <c r="H13590">
        <v>0.11194506991354627</v>
      </c>
      <c r="I13590" t="str">
        <f>VLOOKUP($B13590&amp;$E13590,'Employee List'!$A:$E,5,0)</f>
        <v>E-1297</v>
      </c>
    </row>
    <row r="13591" spans="1:9" x14ac:dyDescent="0.35">
      <c r="A13591" t="s">
        <v>1257</v>
      </c>
      <c r="B13591" t="s">
        <v>222</v>
      </c>
      <c r="C13591" t="s">
        <v>383</v>
      </c>
      <c r="D13591" t="s">
        <v>1264</v>
      </c>
      <c r="E13591" t="s">
        <v>29</v>
      </c>
      <c r="F13591">
        <v>10923</v>
      </c>
      <c r="G13591">
        <v>15247</v>
      </c>
      <c r="H13591">
        <v>1.3958619426897372</v>
      </c>
      <c r="I13591" t="str">
        <f>VLOOKUP($B13591&amp;$E13591,'Employee List'!$A:$E,5,0)</f>
        <v>E-1297</v>
      </c>
    </row>
    <row r="13592" spans="1:9" x14ac:dyDescent="0.35">
      <c r="A13592" t="s">
        <v>1257</v>
      </c>
      <c r="B13592" t="s">
        <v>222</v>
      </c>
      <c r="C13592" t="s">
        <v>383</v>
      </c>
      <c r="D13592" t="s">
        <v>1264</v>
      </c>
      <c r="E13592" t="s">
        <v>30</v>
      </c>
      <c r="F13592">
        <v>13305</v>
      </c>
      <c r="G13592">
        <v>5483</v>
      </c>
      <c r="H13592">
        <v>0.41210071401728671</v>
      </c>
      <c r="I13592" t="str">
        <f>VLOOKUP($B13592&amp;$E13592,'Employee List'!$A:$E,5,0)</f>
        <v>E-1297</v>
      </c>
    </row>
    <row r="13593" spans="1:9" x14ac:dyDescent="0.35">
      <c r="A13593" t="s">
        <v>1257</v>
      </c>
      <c r="B13593" t="s">
        <v>222</v>
      </c>
      <c r="C13593" t="s">
        <v>383</v>
      </c>
      <c r="D13593" t="s">
        <v>1264</v>
      </c>
      <c r="E13593" t="s">
        <v>31</v>
      </c>
      <c r="F13593">
        <v>14607</v>
      </c>
      <c r="G13593">
        <v>1566</v>
      </c>
      <c r="H13593">
        <v>0.10720887245841035</v>
      </c>
      <c r="I13593" t="str">
        <f>VLOOKUP($B13593&amp;$E13593,'Employee List'!$A:$E,5,0)</f>
        <v>E-1297</v>
      </c>
    </row>
    <row r="13594" spans="1:9" x14ac:dyDescent="0.35">
      <c r="A13594" t="s">
        <v>1257</v>
      </c>
      <c r="B13594" t="s">
        <v>222</v>
      </c>
      <c r="C13594" t="s">
        <v>383</v>
      </c>
      <c r="D13594" t="s">
        <v>1265</v>
      </c>
      <c r="E13594" t="s">
        <v>29</v>
      </c>
      <c r="F13594">
        <v>4437</v>
      </c>
      <c r="G13594">
        <v>4197</v>
      </c>
      <c r="H13594">
        <v>0.94590939824205544</v>
      </c>
      <c r="I13594" t="str">
        <f>VLOOKUP($B13594&amp;$E13594,'Employee List'!$A:$E,5,0)</f>
        <v>E-1297</v>
      </c>
    </row>
    <row r="13595" spans="1:9" x14ac:dyDescent="0.35">
      <c r="A13595" t="s">
        <v>1257</v>
      </c>
      <c r="B13595" t="s">
        <v>222</v>
      </c>
      <c r="C13595" t="s">
        <v>383</v>
      </c>
      <c r="D13595" t="s">
        <v>1265</v>
      </c>
      <c r="E13595" t="s">
        <v>30</v>
      </c>
      <c r="F13595">
        <v>6021</v>
      </c>
      <c r="G13595">
        <v>1072</v>
      </c>
      <c r="H13595">
        <v>0.17804351436638433</v>
      </c>
      <c r="I13595" t="str">
        <f>VLOOKUP($B13595&amp;$E13595,'Employee List'!$A:$E,5,0)</f>
        <v>E-1297</v>
      </c>
    </row>
    <row r="13596" spans="1:9" x14ac:dyDescent="0.35">
      <c r="A13596" t="s">
        <v>1257</v>
      </c>
      <c r="B13596" t="s">
        <v>222</v>
      </c>
      <c r="C13596" t="s">
        <v>383</v>
      </c>
      <c r="D13596" t="s">
        <v>1265</v>
      </c>
      <c r="E13596" t="s">
        <v>31</v>
      </c>
      <c r="F13596">
        <v>5365</v>
      </c>
      <c r="G13596">
        <v>4777</v>
      </c>
      <c r="H13596">
        <v>0.8904007455731594</v>
      </c>
      <c r="I13596" t="str">
        <f>VLOOKUP($B13596&amp;$E13596,'Employee List'!$A:$E,5,0)</f>
        <v>E-1297</v>
      </c>
    </row>
    <row r="13597" spans="1:9" x14ac:dyDescent="0.35">
      <c r="A13597" t="s">
        <v>1257</v>
      </c>
      <c r="B13597" t="s">
        <v>222</v>
      </c>
      <c r="C13597" t="s">
        <v>383</v>
      </c>
      <c r="D13597" t="s">
        <v>1260</v>
      </c>
      <c r="E13597" t="s">
        <v>29</v>
      </c>
      <c r="F13597">
        <v>62674</v>
      </c>
      <c r="G13597">
        <v>46694</v>
      </c>
      <c r="H13597">
        <v>0.74502983693397584</v>
      </c>
      <c r="I13597" t="str">
        <f>VLOOKUP($B13597&amp;$E13597,'Employee List'!$A:$E,5,0)</f>
        <v>E-1297</v>
      </c>
    </row>
    <row r="13598" spans="1:9" x14ac:dyDescent="0.35">
      <c r="A13598" t="s">
        <v>1257</v>
      </c>
      <c r="B13598" t="s">
        <v>222</v>
      </c>
      <c r="C13598" t="s">
        <v>383</v>
      </c>
      <c r="D13598" t="s">
        <v>1260</v>
      </c>
      <c r="E13598" t="s">
        <v>30</v>
      </c>
      <c r="F13598">
        <v>61305</v>
      </c>
      <c r="G13598">
        <v>56809</v>
      </c>
      <c r="H13598">
        <v>0.92666177310170461</v>
      </c>
      <c r="I13598" t="str">
        <f>VLOOKUP($B13598&amp;$E13598,'Employee List'!$A:$E,5,0)</f>
        <v>E-1297</v>
      </c>
    </row>
    <row r="13599" spans="1:9" x14ac:dyDescent="0.35">
      <c r="A13599" t="s">
        <v>1257</v>
      </c>
      <c r="B13599" t="s">
        <v>222</v>
      </c>
      <c r="C13599" t="s">
        <v>383</v>
      </c>
      <c r="D13599" t="s">
        <v>1260</v>
      </c>
      <c r="E13599" t="s">
        <v>31</v>
      </c>
      <c r="F13599">
        <v>73189</v>
      </c>
      <c r="G13599">
        <v>50132</v>
      </c>
      <c r="H13599">
        <v>0.68496632007542113</v>
      </c>
      <c r="I13599" t="str">
        <f>VLOOKUP($B13599&amp;$E13599,'Employee List'!$A:$E,5,0)</f>
        <v>E-1297</v>
      </c>
    </row>
    <row r="13600" spans="1:9" x14ac:dyDescent="0.35">
      <c r="A13600" t="s">
        <v>1257</v>
      </c>
      <c r="B13600" t="s">
        <v>222</v>
      </c>
      <c r="C13600" t="s">
        <v>383</v>
      </c>
      <c r="D13600" t="s">
        <v>1261</v>
      </c>
      <c r="E13600" t="s">
        <v>29</v>
      </c>
      <c r="F13600">
        <v>63848</v>
      </c>
      <c r="G13600">
        <v>84978</v>
      </c>
      <c r="H13600">
        <v>1.3309422378148101</v>
      </c>
      <c r="I13600" t="str">
        <f>VLOOKUP($B13600&amp;$E13600,'Employee List'!$A:$E,5,0)</f>
        <v>E-1297</v>
      </c>
    </row>
    <row r="13601" spans="1:9" x14ac:dyDescent="0.35">
      <c r="A13601" t="s">
        <v>1257</v>
      </c>
      <c r="B13601" t="s">
        <v>222</v>
      </c>
      <c r="C13601" t="s">
        <v>383</v>
      </c>
      <c r="D13601" t="s">
        <v>1261</v>
      </c>
      <c r="E13601" t="s">
        <v>30</v>
      </c>
      <c r="F13601">
        <v>63934</v>
      </c>
      <c r="G13601">
        <v>73805</v>
      </c>
      <c r="H13601">
        <v>1.1543935933931868</v>
      </c>
      <c r="I13601" t="str">
        <f>VLOOKUP($B13601&amp;$E13601,'Employee List'!$A:$E,5,0)</f>
        <v>E-1297</v>
      </c>
    </row>
    <row r="13602" spans="1:9" x14ac:dyDescent="0.35">
      <c r="A13602" t="s">
        <v>1257</v>
      </c>
      <c r="B13602" t="s">
        <v>222</v>
      </c>
      <c r="C13602" t="s">
        <v>383</v>
      </c>
      <c r="D13602" t="s">
        <v>1261</v>
      </c>
      <c r="E13602" t="s">
        <v>31</v>
      </c>
      <c r="F13602">
        <v>63584</v>
      </c>
      <c r="G13602">
        <v>58354</v>
      </c>
      <c r="H13602">
        <v>0.91774660291897336</v>
      </c>
      <c r="I13602" t="str">
        <f>VLOOKUP($B13602&amp;$E13602,'Employee List'!$A:$E,5,0)</f>
        <v>E-1297</v>
      </c>
    </row>
    <row r="13603" spans="1:9" x14ac:dyDescent="0.35">
      <c r="A13603" t="s">
        <v>1257</v>
      </c>
      <c r="B13603" t="s">
        <v>222</v>
      </c>
      <c r="C13603" t="s">
        <v>383</v>
      </c>
      <c r="D13603" t="s">
        <v>1266</v>
      </c>
      <c r="E13603" t="s">
        <v>29</v>
      </c>
      <c r="F13603">
        <v>30666</v>
      </c>
      <c r="G13603">
        <v>39050</v>
      </c>
      <c r="H13603">
        <v>1.2733972477662558</v>
      </c>
      <c r="I13603" t="str">
        <f>VLOOKUP($B13603&amp;$E13603,'Employee List'!$A:$E,5,0)</f>
        <v>E-1297</v>
      </c>
    </row>
    <row r="13604" spans="1:9" x14ac:dyDescent="0.35">
      <c r="A13604" t="s">
        <v>1257</v>
      </c>
      <c r="B13604" t="s">
        <v>222</v>
      </c>
      <c r="C13604" t="s">
        <v>383</v>
      </c>
      <c r="D13604" t="s">
        <v>1266</v>
      </c>
      <c r="E13604" t="s">
        <v>30</v>
      </c>
      <c r="F13604">
        <v>30611</v>
      </c>
      <c r="G13604">
        <v>44920</v>
      </c>
      <c r="H13604">
        <v>1.4674463428179412</v>
      </c>
      <c r="I13604" t="str">
        <f>VLOOKUP($B13604&amp;$E13604,'Employee List'!$A:$E,5,0)</f>
        <v>E-1297</v>
      </c>
    </row>
    <row r="13605" spans="1:9" x14ac:dyDescent="0.35">
      <c r="A13605" t="s">
        <v>1257</v>
      </c>
      <c r="B13605" t="s">
        <v>222</v>
      </c>
      <c r="C13605" t="s">
        <v>383</v>
      </c>
      <c r="D13605" t="s">
        <v>1266</v>
      </c>
      <c r="E13605" t="s">
        <v>31</v>
      </c>
      <c r="F13605">
        <v>30039</v>
      </c>
      <c r="G13605">
        <v>57698</v>
      </c>
      <c r="H13605">
        <v>1.9207696661007356</v>
      </c>
      <c r="I13605" t="str">
        <f>VLOOKUP($B13605&amp;$E13605,'Employee List'!$A:$E,5,0)</f>
        <v>E-1297</v>
      </c>
    </row>
    <row r="13606" spans="1:9" x14ac:dyDescent="0.35">
      <c r="A13606" t="s">
        <v>1257</v>
      </c>
      <c r="B13606" t="s">
        <v>222</v>
      </c>
      <c r="C13606" t="s">
        <v>383</v>
      </c>
      <c r="D13606" t="s">
        <v>1267</v>
      </c>
      <c r="E13606" t="s">
        <v>29</v>
      </c>
      <c r="F13606">
        <v>38037</v>
      </c>
      <c r="G13606">
        <v>46268</v>
      </c>
      <c r="H13606">
        <v>1.2163945631884743</v>
      </c>
      <c r="I13606" t="str">
        <f>VLOOKUP($B13606&amp;$E13606,'Employee List'!$A:$E,5,0)</f>
        <v>E-1297</v>
      </c>
    </row>
    <row r="13607" spans="1:9" x14ac:dyDescent="0.35">
      <c r="A13607" t="s">
        <v>1257</v>
      </c>
      <c r="B13607" t="s">
        <v>222</v>
      </c>
      <c r="C13607" t="s">
        <v>383</v>
      </c>
      <c r="D13607" t="s">
        <v>1267</v>
      </c>
      <c r="E13607" t="s">
        <v>30</v>
      </c>
      <c r="F13607">
        <v>41310</v>
      </c>
      <c r="G13607">
        <v>48044</v>
      </c>
      <c r="H13607">
        <v>1.1630113773904625</v>
      </c>
      <c r="I13607" t="str">
        <f>VLOOKUP($B13607&amp;$E13607,'Employee List'!$A:$E,5,0)</f>
        <v>E-1297</v>
      </c>
    </row>
    <row r="13608" spans="1:9" x14ac:dyDescent="0.35">
      <c r="A13608" t="s">
        <v>1257</v>
      </c>
      <c r="B13608" t="s">
        <v>222</v>
      </c>
      <c r="C13608" t="s">
        <v>383</v>
      </c>
      <c r="D13608" t="s">
        <v>1267</v>
      </c>
      <c r="E13608" t="s">
        <v>31</v>
      </c>
      <c r="F13608">
        <v>40362</v>
      </c>
      <c r="G13608">
        <v>42428</v>
      </c>
      <c r="H13608">
        <v>1.0511867598235964</v>
      </c>
      <c r="I13608" t="str">
        <f>VLOOKUP($B13608&amp;$E13608,'Employee List'!$A:$E,5,0)</f>
        <v>E-1297</v>
      </c>
    </row>
    <row r="13609" spans="1:9" x14ac:dyDescent="0.35">
      <c r="A13609" t="s">
        <v>1257</v>
      </c>
      <c r="B13609" t="s">
        <v>222</v>
      </c>
      <c r="C13609" t="s">
        <v>383</v>
      </c>
      <c r="D13609" t="s">
        <v>1268</v>
      </c>
      <c r="E13609" t="s">
        <v>29</v>
      </c>
      <c r="F13609">
        <v>14833</v>
      </c>
      <c r="G13609">
        <v>6097</v>
      </c>
      <c r="H13609">
        <v>0.41104294478527609</v>
      </c>
      <c r="I13609" t="str">
        <f>VLOOKUP($B13609&amp;$E13609,'Employee List'!$A:$E,5,0)</f>
        <v>E-1297</v>
      </c>
    </row>
    <row r="13610" spans="1:9" x14ac:dyDescent="0.35">
      <c r="A13610" t="s">
        <v>1257</v>
      </c>
      <c r="B13610" t="s">
        <v>222</v>
      </c>
      <c r="C13610" t="s">
        <v>383</v>
      </c>
      <c r="D13610" t="s">
        <v>1268</v>
      </c>
      <c r="E13610" t="s">
        <v>30</v>
      </c>
      <c r="F13610">
        <v>13915</v>
      </c>
      <c r="G13610">
        <v>5596</v>
      </c>
      <c r="H13610">
        <v>0.40215594681997846</v>
      </c>
      <c r="I13610" t="str">
        <f>VLOOKUP($B13610&amp;$E13610,'Employee List'!$A:$E,5,0)</f>
        <v>E-1297</v>
      </c>
    </row>
    <row r="13611" spans="1:9" x14ac:dyDescent="0.35">
      <c r="A13611" t="s">
        <v>1257</v>
      </c>
      <c r="B13611" t="s">
        <v>222</v>
      </c>
      <c r="C13611" t="s">
        <v>383</v>
      </c>
      <c r="D13611" t="s">
        <v>1268</v>
      </c>
      <c r="E13611" t="s">
        <v>31</v>
      </c>
      <c r="F13611">
        <v>11003</v>
      </c>
      <c r="G13611">
        <v>7563</v>
      </c>
      <c r="H13611">
        <v>0.68735799327456149</v>
      </c>
      <c r="I13611" t="str">
        <f>VLOOKUP($B13611&amp;$E13611,'Employee List'!$A:$E,5,0)</f>
        <v>E-1297</v>
      </c>
    </row>
    <row r="13612" spans="1:9" x14ac:dyDescent="0.35">
      <c r="A13612" t="s">
        <v>1257</v>
      </c>
      <c r="B13612" t="s">
        <v>222</v>
      </c>
      <c r="C13612" t="s">
        <v>383</v>
      </c>
      <c r="D13612" t="s">
        <v>1269</v>
      </c>
      <c r="E13612" t="s">
        <v>29</v>
      </c>
      <c r="F13612">
        <v>6704</v>
      </c>
      <c r="G13612">
        <v>1648</v>
      </c>
      <c r="H13612">
        <v>0.24582338902147971</v>
      </c>
      <c r="I13612" t="str">
        <f>VLOOKUP($B13612&amp;$E13612,'Employee List'!$A:$E,5,0)</f>
        <v>E-1297</v>
      </c>
    </row>
    <row r="13613" spans="1:9" x14ac:dyDescent="0.35">
      <c r="A13613" t="s">
        <v>1257</v>
      </c>
      <c r="B13613" t="s">
        <v>222</v>
      </c>
      <c r="C13613" t="s">
        <v>383</v>
      </c>
      <c r="D13613" t="s">
        <v>1269</v>
      </c>
      <c r="E13613" t="s">
        <v>30</v>
      </c>
      <c r="F13613">
        <v>8434</v>
      </c>
      <c r="G13613">
        <v>4111</v>
      </c>
      <c r="H13613">
        <v>0.48743182357125919</v>
      </c>
      <c r="I13613" t="str">
        <f>VLOOKUP($B13613&amp;$E13613,'Employee List'!$A:$E,5,0)</f>
        <v>E-1297</v>
      </c>
    </row>
    <row r="13614" spans="1:9" x14ac:dyDescent="0.35">
      <c r="A13614" t="s">
        <v>1257</v>
      </c>
      <c r="B13614" t="s">
        <v>222</v>
      </c>
      <c r="C13614" t="s">
        <v>383</v>
      </c>
      <c r="D13614" t="s">
        <v>1269</v>
      </c>
      <c r="E13614" t="s">
        <v>31</v>
      </c>
      <c r="F13614">
        <v>8999</v>
      </c>
      <c r="G13614">
        <v>5054</v>
      </c>
      <c r="H13614">
        <v>0.56161795755083899</v>
      </c>
      <c r="I13614" t="str">
        <f>VLOOKUP($B13614&amp;$E13614,'Employee List'!$A:$E,5,0)</f>
        <v>E-1297</v>
      </c>
    </row>
    <row r="13615" spans="1:9" x14ac:dyDescent="0.35">
      <c r="A13615" t="s">
        <v>1257</v>
      </c>
      <c r="B13615" t="s">
        <v>222</v>
      </c>
      <c r="C13615" t="s">
        <v>383</v>
      </c>
      <c r="D13615" t="s">
        <v>1270</v>
      </c>
      <c r="E13615" t="s">
        <v>29</v>
      </c>
      <c r="F13615">
        <v>5833</v>
      </c>
      <c r="G13615">
        <v>6367</v>
      </c>
      <c r="H13615">
        <v>1.0915480884621978</v>
      </c>
      <c r="I13615" t="str">
        <f>VLOOKUP($B13615&amp;$E13615,'Employee List'!$A:$E,5,0)</f>
        <v>E-1297</v>
      </c>
    </row>
    <row r="13616" spans="1:9" x14ac:dyDescent="0.35">
      <c r="A13616" t="s">
        <v>1257</v>
      </c>
      <c r="B13616" t="s">
        <v>222</v>
      </c>
      <c r="C13616" t="s">
        <v>383</v>
      </c>
      <c r="D13616" t="s">
        <v>1270</v>
      </c>
      <c r="E13616" t="s">
        <v>30</v>
      </c>
      <c r="F13616">
        <v>4810</v>
      </c>
      <c r="G13616">
        <v>2560</v>
      </c>
      <c r="H13616">
        <v>0.53222453222453225</v>
      </c>
      <c r="I13616" t="str">
        <f>VLOOKUP($B13616&amp;$E13616,'Employee List'!$A:$E,5,0)</f>
        <v>E-1297</v>
      </c>
    </row>
    <row r="13617" spans="1:9" x14ac:dyDescent="0.35">
      <c r="A13617" t="s">
        <v>1257</v>
      </c>
      <c r="B13617" t="s">
        <v>222</v>
      </c>
      <c r="C13617" t="s">
        <v>383</v>
      </c>
      <c r="D13617" t="s">
        <v>1270</v>
      </c>
      <c r="E13617" t="s">
        <v>31</v>
      </c>
      <c r="F13617">
        <v>4485</v>
      </c>
      <c r="G13617">
        <v>6093</v>
      </c>
      <c r="H13617">
        <v>1.3585284280936454</v>
      </c>
      <c r="I13617" t="str">
        <f>VLOOKUP($B13617&amp;$E13617,'Employee List'!$A:$E,5,0)</f>
        <v>E-1297</v>
      </c>
    </row>
    <row r="13618" spans="1:9" x14ac:dyDescent="0.35">
      <c r="A13618" t="s">
        <v>1257</v>
      </c>
      <c r="B13618" t="s">
        <v>222</v>
      </c>
      <c r="C13618" t="s">
        <v>383</v>
      </c>
      <c r="D13618" t="s">
        <v>1271</v>
      </c>
      <c r="E13618" t="s">
        <v>29</v>
      </c>
      <c r="F13618">
        <v>11620</v>
      </c>
      <c r="G13618">
        <v>15524</v>
      </c>
      <c r="H13618">
        <v>1.3359724612736661</v>
      </c>
      <c r="I13618" t="str">
        <f>VLOOKUP($B13618&amp;$E13618,'Employee List'!$A:$E,5,0)</f>
        <v>E-1297</v>
      </c>
    </row>
    <row r="13619" spans="1:9" x14ac:dyDescent="0.35">
      <c r="A13619" t="s">
        <v>1257</v>
      </c>
      <c r="B13619" t="s">
        <v>222</v>
      </c>
      <c r="C13619" t="s">
        <v>383</v>
      </c>
      <c r="D13619" t="s">
        <v>1271</v>
      </c>
      <c r="E13619" t="s">
        <v>30</v>
      </c>
      <c r="F13619">
        <v>10984</v>
      </c>
      <c r="G13619">
        <v>18644</v>
      </c>
      <c r="H13619">
        <v>1.6973780043699926</v>
      </c>
      <c r="I13619" t="str">
        <f>VLOOKUP($B13619&amp;$E13619,'Employee List'!$A:$E,5,0)</f>
        <v>E-1297</v>
      </c>
    </row>
    <row r="13620" spans="1:9" x14ac:dyDescent="0.35">
      <c r="A13620" t="s">
        <v>1257</v>
      </c>
      <c r="B13620" t="s">
        <v>222</v>
      </c>
      <c r="C13620" t="s">
        <v>383</v>
      </c>
      <c r="D13620" t="s">
        <v>1271</v>
      </c>
      <c r="E13620" t="s">
        <v>31</v>
      </c>
      <c r="F13620">
        <v>12744</v>
      </c>
      <c r="G13620">
        <v>7420</v>
      </c>
      <c r="H13620">
        <v>0.58223477715003136</v>
      </c>
      <c r="I13620" t="str">
        <f>VLOOKUP($B13620&amp;$E13620,'Employee List'!$A:$E,5,0)</f>
        <v>E-1297</v>
      </c>
    </row>
    <row r="13621" spans="1:9" x14ac:dyDescent="0.35">
      <c r="A13621" t="s">
        <v>1257</v>
      </c>
      <c r="B13621" t="s">
        <v>222</v>
      </c>
      <c r="C13621" t="s">
        <v>383</v>
      </c>
      <c r="D13621" t="s">
        <v>1258</v>
      </c>
      <c r="E13621" t="s">
        <v>29</v>
      </c>
      <c r="F13621">
        <v>118242</v>
      </c>
      <c r="G13621">
        <v>152984</v>
      </c>
      <c r="H13621">
        <v>1.2938211464623399</v>
      </c>
      <c r="I13621" t="str">
        <f>VLOOKUP($B13621&amp;$E13621,'Employee List'!$A:$E,5,0)</f>
        <v>E-1297</v>
      </c>
    </row>
    <row r="13622" spans="1:9" x14ac:dyDescent="0.35">
      <c r="A13622" t="s">
        <v>1257</v>
      </c>
      <c r="B13622" t="s">
        <v>222</v>
      </c>
      <c r="C13622" t="s">
        <v>383</v>
      </c>
      <c r="D13622" t="s">
        <v>1258</v>
      </c>
      <c r="E13622" t="s">
        <v>30</v>
      </c>
      <c r="F13622">
        <v>118523</v>
      </c>
      <c r="G13622">
        <v>139207</v>
      </c>
      <c r="H13622">
        <v>1.1745146511647528</v>
      </c>
      <c r="I13622" t="str">
        <f>VLOOKUP($B13622&amp;$E13622,'Employee List'!$A:$E,5,0)</f>
        <v>E-1297</v>
      </c>
    </row>
    <row r="13623" spans="1:9" x14ac:dyDescent="0.35">
      <c r="A13623" t="s">
        <v>1257</v>
      </c>
      <c r="B13623" t="s">
        <v>222</v>
      </c>
      <c r="C13623" t="s">
        <v>383</v>
      </c>
      <c r="D13623" t="s">
        <v>1258</v>
      </c>
      <c r="E13623" t="s">
        <v>31</v>
      </c>
      <c r="F13623">
        <v>109878</v>
      </c>
      <c r="G13623">
        <v>151859</v>
      </c>
      <c r="H13623">
        <v>1.3820692040262836</v>
      </c>
      <c r="I13623" t="str">
        <f>VLOOKUP($B13623&amp;$E13623,'Employee List'!$A:$E,5,0)</f>
        <v>E-1297</v>
      </c>
    </row>
    <row r="13624" spans="1:9" x14ac:dyDescent="0.35">
      <c r="A13624" t="s">
        <v>1257</v>
      </c>
      <c r="B13624" t="s">
        <v>222</v>
      </c>
      <c r="C13624" t="s">
        <v>383</v>
      </c>
      <c r="D13624" t="s">
        <v>1272</v>
      </c>
      <c r="E13624" t="s">
        <v>29</v>
      </c>
      <c r="F13624">
        <v>9121</v>
      </c>
      <c r="G13624">
        <v>9888</v>
      </c>
      <c r="H13624">
        <v>1.084091656616599</v>
      </c>
      <c r="I13624" t="str">
        <f>VLOOKUP($B13624&amp;$E13624,'Employee List'!$A:$E,5,0)</f>
        <v>E-1297</v>
      </c>
    </row>
    <row r="13625" spans="1:9" x14ac:dyDescent="0.35">
      <c r="A13625" t="s">
        <v>1257</v>
      </c>
      <c r="B13625" t="s">
        <v>222</v>
      </c>
      <c r="C13625" t="s">
        <v>383</v>
      </c>
      <c r="D13625" t="s">
        <v>1272</v>
      </c>
      <c r="E13625" t="s">
        <v>30</v>
      </c>
      <c r="F13625">
        <v>8949</v>
      </c>
      <c r="G13625">
        <v>13267</v>
      </c>
      <c r="H13625">
        <v>1.4825120125153648</v>
      </c>
      <c r="I13625" t="str">
        <f>VLOOKUP($B13625&amp;$E13625,'Employee List'!$A:$E,5,0)</f>
        <v>E-1297</v>
      </c>
    </row>
    <row r="13626" spans="1:9" x14ac:dyDescent="0.35">
      <c r="A13626" t="s">
        <v>1257</v>
      </c>
      <c r="B13626" t="s">
        <v>222</v>
      </c>
      <c r="C13626" t="s">
        <v>383</v>
      </c>
      <c r="D13626" t="s">
        <v>1272</v>
      </c>
      <c r="E13626" t="s">
        <v>31</v>
      </c>
      <c r="F13626">
        <v>11999</v>
      </c>
      <c r="G13626">
        <v>14228</v>
      </c>
      <c r="H13626">
        <v>1.1857654804567048</v>
      </c>
      <c r="I13626" t="str">
        <f>VLOOKUP($B13626&amp;$E13626,'Employee List'!$A:$E,5,0)</f>
        <v>E-1297</v>
      </c>
    </row>
    <row r="13627" spans="1:9" x14ac:dyDescent="0.35">
      <c r="A13627" t="s">
        <v>1257</v>
      </c>
      <c r="B13627" t="s">
        <v>222</v>
      </c>
      <c r="C13627" t="s">
        <v>383</v>
      </c>
      <c r="D13627" t="s">
        <v>1259</v>
      </c>
      <c r="E13627" t="s">
        <v>29</v>
      </c>
      <c r="F13627">
        <v>21890</v>
      </c>
      <c r="G13627">
        <v>22914</v>
      </c>
      <c r="H13627">
        <v>1.0467793513019643</v>
      </c>
      <c r="I13627" t="str">
        <f>VLOOKUP($B13627&amp;$E13627,'Employee List'!$A:$E,5,0)</f>
        <v>E-1297</v>
      </c>
    </row>
    <row r="13628" spans="1:9" x14ac:dyDescent="0.35">
      <c r="A13628" t="s">
        <v>1257</v>
      </c>
      <c r="B13628" t="s">
        <v>222</v>
      </c>
      <c r="C13628" t="s">
        <v>383</v>
      </c>
      <c r="D13628" t="s">
        <v>1259</v>
      </c>
      <c r="E13628" t="s">
        <v>30</v>
      </c>
      <c r="F13628">
        <v>22121</v>
      </c>
      <c r="G13628">
        <v>22958</v>
      </c>
      <c r="H13628">
        <v>1.0378373491252655</v>
      </c>
      <c r="I13628" t="str">
        <f>VLOOKUP($B13628&amp;$E13628,'Employee List'!$A:$E,5,0)</f>
        <v>E-1297</v>
      </c>
    </row>
    <row r="13629" spans="1:9" x14ac:dyDescent="0.35">
      <c r="A13629" t="s">
        <v>1257</v>
      </c>
      <c r="B13629" t="s">
        <v>222</v>
      </c>
      <c r="C13629" t="s">
        <v>383</v>
      </c>
      <c r="D13629" t="s">
        <v>1259</v>
      </c>
      <c r="E13629" t="s">
        <v>31</v>
      </c>
      <c r="F13629">
        <v>21130</v>
      </c>
      <c r="G13629">
        <v>20897</v>
      </c>
      <c r="H13629">
        <v>0.98897302413629906</v>
      </c>
      <c r="I13629" t="str">
        <f>VLOOKUP($B13629&amp;$E13629,'Employee List'!$A:$E,5,0)</f>
        <v>E-1297</v>
      </c>
    </row>
    <row r="13630" spans="1:9" x14ac:dyDescent="0.35">
      <c r="A13630" t="s">
        <v>1257</v>
      </c>
      <c r="B13630" t="s">
        <v>222</v>
      </c>
      <c r="C13630" t="s">
        <v>383</v>
      </c>
      <c r="D13630" t="s">
        <v>1273</v>
      </c>
      <c r="E13630" t="s">
        <v>29</v>
      </c>
      <c r="F13630">
        <v>4820</v>
      </c>
      <c r="G13630">
        <v>7257</v>
      </c>
      <c r="H13630">
        <v>1.5056016597510373</v>
      </c>
      <c r="I13630" t="str">
        <f>VLOOKUP($B13630&amp;$E13630,'Employee List'!$A:$E,5,0)</f>
        <v>E-1297</v>
      </c>
    </row>
    <row r="13631" spans="1:9" x14ac:dyDescent="0.35">
      <c r="A13631" t="s">
        <v>1257</v>
      </c>
      <c r="B13631" t="s">
        <v>222</v>
      </c>
      <c r="C13631" t="s">
        <v>383</v>
      </c>
      <c r="D13631" t="s">
        <v>1273</v>
      </c>
      <c r="E13631" t="s">
        <v>30</v>
      </c>
      <c r="F13631">
        <v>6318</v>
      </c>
      <c r="G13631">
        <v>6894</v>
      </c>
      <c r="H13631">
        <v>1.0911680911680912</v>
      </c>
      <c r="I13631" t="str">
        <f>VLOOKUP($B13631&amp;$E13631,'Employee List'!$A:$E,5,0)</f>
        <v>E-1297</v>
      </c>
    </row>
    <row r="13632" spans="1:9" x14ac:dyDescent="0.35">
      <c r="A13632" t="s">
        <v>1257</v>
      </c>
      <c r="B13632" t="s">
        <v>222</v>
      </c>
      <c r="C13632" t="s">
        <v>383</v>
      </c>
      <c r="D13632" t="s">
        <v>1273</v>
      </c>
      <c r="E13632" t="s">
        <v>31</v>
      </c>
      <c r="F13632">
        <v>6702</v>
      </c>
      <c r="G13632">
        <v>4601</v>
      </c>
      <c r="H13632">
        <v>0.68651148910772908</v>
      </c>
      <c r="I13632" t="str">
        <f>VLOOKUP($B13632&amp;$E13632,'Employee List'!$A:$E,5,0)</f>
        <v>E-1297</v>
      </c>
    </row>
    <row r="13633" spans="1:9" x14ac:dyDescent="0.35">
      <c r="A13633" t="s">
        <v>1257</v>
      </c>
      <c r="B13633" t="s">
        <v>222</v>
      </c>
      <c r="C13633" t="s">
        <v>383</v>
      </c>
      <c r="D13633" t="s">
        <v>1275</v>
      </c>
      <c r="E13633" t="s">
        <v>29</v>
      </c>
      <c r="F13633">
        <v>4376</v>
      </c>
      <c r="G13633">
        <v>2753</v>
      </c>
      <c r="H13633">
        <v>0.62911334552102371</v>
      </c>
      <c r="I13633" t="str">
        <f>VLOOKUP($B13633&amp;$E13633,'Employee List'!$A:$E,5,0)</f>
        <v>E-1297</v>
      </c>
    </row>
    <row r="13634" spans="1:9" x14ac:dyDescent="0.35">
      <c r="A13634" t="s">
        <v>1257</v>
      </c>
      <c r="B13634" t="s">
        <v>222</v>
      </c>
      <c r="C13634" t="s">
        <v>383</v>
      </c>
      <c r="D13634" t="s">
        <v>1275</v>
      </c>
      <c r="E13634" t="s">
        <v>30</v>
      </c>
      <c r="F13634">
        <v>7471</v>
      </c>
      <c r="G13634">
        <v>9075</v>
      </c>
      <c r="H13634">
        <v>1.2146968277339045</v>
      </c>
      <c r="I13634" t="str">
        <f>VLOOKUP($B13634&amp;$E13634,'Employee List'!$A:$E,5,0)</f>
        <v>E-1297</v>
      </c>
    </row>
    <row r="13635" spans="1:9" x14ac:dyDescent="0.35">
      <c r="A13635" t="s">
        <v>1257</v>
      </c>
      <c r="B13635" t="s">
        <v>222</v>
      </c>
      <c r="C13635" t="s">
        <v>383</v>
      </c>
      <c r="D13635" t="s">
        <v>1275</v>
      </c>
      <c r="E13635" t="s">
        <v>31</v>
      </c>
      <c r="F13635">
        <v>7470</v>
      </c>
      <c r="G13635">
        <v>2152</v>
      </c>
      <c r="H13635">
        <v>0.28808567603748325</v>
      </c>
      <c r="I13635" t="str">
        <f>VLOOKUP($B13635&amp;$E13635,'Employee List'!$A:$E,5,0)</f>
        <v>E-1297</v>
      </c>
    </row>
    <row r="13636" spans="1:9" x14ac:dyDescent="0.35">
      <c r="A13636" t="s">
        <v>1257</v>
      </c>
      <c r="B13636" t="s">
        <v>222</v>
      </c>
      <c r="C13636" t="s">
        <v>383</v>
      </c>
      <c r="D13636" t="s">
        <v>1276</v>
      </c>
      <c r="E13636" t="s">
        <v>29</v>
      </c>
      <c r="F13636">
        <v>2550</v>
      </c>
      <c r="G13636">
        <v>5283</v>
      </c>
      <c r="H13636">
        <v>2.071764705882353</v>
      </c>
      <c r="I13636" t="str">
        <f>VLOOKUP($B13636&amp;$E13636,'Employee List'!$A:$E,5,0)</f>
        <v>E-1297</v>
      </c>
    </row>
    <row r="13637" spans="1:9" x14ac:dyDescent="0.35">
      <c r="A13637" t="s">
        <v>1257</v>
      </c>
      <c r="B13637" t="s">
        <v>222</v>
      </c>
      <c r="C13637" t="s">
        <v>383</v>
      </c>
      <c r="D13637" t="s">
        <v>1276</v>
      </c>
      <c r="E13637" t="s">
        <v>30</v>
      </c>
      <c r="F13637">
        <v>3184</v>
      </c>
      <c r="G13637">
        <v>5841</v>
      </c>
      <c r="H13637">
        <v>1.8344849246231156</v>
      </c>
      <c r="I13637" t="str">
        <f>VLOOKUP($B13637&amp;$E13637,'Employee List'!$A:$E,5,0)</f>
        <v>E-1297</v>
      </c>
    </row>
    <row r="13638" spans="1:9" x14ac:dyDescent="0.35">
      <c r="A13638" t="s">
        <v>1257</v>
      </c>
      <c r="B13638" t="s">
        <v>222</v>
      </c>
      <c r="C13638" t="s">
        <v>383</v>
      </c>
      <c r="D13638" t="s">
        <v>1276</v>
      </c>
      <c r="E13638" t="s">
        <v>31</v>
      </c>
      <c r="F13638">
        <v>1991</v>
      </c>
      <c r="G13638">
        <v>3859</v>
      </c>
      <c r="H13638">
        <v>1.9382219989954796</v>
      </c>
      <c r="I13638" t="str">
        <f>VLOOKUP($B13638&amp;$E13638,'Employee List'!$A:$E,5,0)</f>
        <v>E-1297</v>
      </c>
    </row>
    <row r="13639" spans="1:9" x14ac:dyDescent="0.35">
      <c r="A13639" t="s">
        <v>1257</v>
      </c>
      <c r="B13639" t="s">
        <v>222</v>
      </c>
      <c r="C13639" t="s">
        <v>383</v>
      </c>
      <c r="D13639" t="s">
        <v>1277</v>
      </c>
      <c r="E13639" t="s">
        <v>29</v>
      </c>
      <c r="F13639">
        <v>4634</v>
      </c>
      <c r="G13639">
        <v>6820</v>
      </c>
      <c r="H13639">
        <v>1.4717306862321968</v>
      </c>
      <c r="I13639" t="str">
        <f>VLOOKUP($B13639&amp;$E13639,'Employee List'!$A:$E,5,0)</f>
        <v>E-1297</v>
      </c>
    </row>
    <row r="13640" spans="1:9" x14ac:dyDescent="0.35">
      <c r="A13640" t="s">
        <v>1257</v>
      </c>
      <c r="B13640" t="s">
        <v>222</v>
      </c>
      <c r="C13640" t="s">
        <v>383</v>
      </c>
      <c r="D13640" t="s">
        <v>1277</v>
      </c>
      <c r="E13640" t="s">
        <v>30</v>
      </c>
      <c r="F13640">
        <v>5451</v>
      </c>
      <c r="G13640">
        <v>7534</v>
      </c>
      <c r="H13640">
        <v>1.3821317189506512</v>
      </c>
      <c r="I13640" t="str">
        <f>VLOOKUP($B13640&amp;$E13640,'Employee List'!$A:$E,5,0)</f>
        <v>E-1297</v>
      </c>
    </row>
    <row r="13641" spans="1:9" x14ac:dyDescent="0.35">
      <c r="A13641" t="s">
        <v>1257</v>
      </c>
      <c r="B13641" t="s">
        <v>222</v>
      </c>
      <c r="C13641" t="s">
        <v>383</v>
      </c>
      <c r="D13641" t="s">
        <v>1277</v>
      </c>
      <c r="E13641" t="s">
        <v>31</v>
      </c>
      <c r="F13641">
        <v>7218</v>
      </c>
      <c r="G13641">
        <v>7379</v>
      </c>
      <c r="H13641">
        <v>1.0223053477417567</v>
      </c>
      <c r="I13641" t="str">
        <f>VLOOKUP($B13641&amp;$E13641,'Employee List'!$A:$E,5,0)</f>
        <v>E-1297</v>
      </c>
    </row>
    <row r="13642" spans="1:9" x14ac:dyDescent="0.35">
      <c r="A13642" t="s">
        <v>1257</v>
      </c>
      <c r="B13642" t="s">
        <v>222</v>
      </c>
      <c r="C13642" t="s">
        <v>383</v>
      </c>
      <c r="D13642" t="s">
        <v>1278</v>
      </c>
      <c r="E13642" t="s">
        <v>29</v>
      </c>
      <c r="F13642">
        <v>10515</v>
      </c>
      <c r="G13642">
        <v>12360</v>
      </c>
      <c r="H13642">
        <v>1.1754636233951499</v>
      </c>
      <c r="I13642" t="str">
        <f>VLOOKUP($B13642&amp;$E13642,'Employee List'!$A:$E,5,0)</f>
        <v>E-1297</v>
      </c>
    </row>
    <row r="13643" spans="1:9" x14ac:dyDescent="0.35">
      <c r="A13643" t="s">
        <v>1257</v>
      </c>
      <c r="B13643" t="s">
        <v>222</v>
      </c>
      <c r="C13643" t="s">
        <v>383</v>
      </c>
      <c r="D13643" t="s">
        <v>1278</v>
      </c>
      <c r="E13643" t="s">
        <v>30</v>
      </c>
      <c r="F13643">
        <v>10041</v>
      </c>
      <c r="G13643">
        <v>12715</v>
      </c>
      <c r="H13643">
        <v>1.2663081366397768</v>
      </c>
      <c r="I13643" t="str">
        <f>VLOOKUP($B13643&amp;$E13643,'Employee List'!$A:$E,5,0)</f>
        <v>E-1297</v>
      </c>
    </row>
    <row r="13644" spans="1:9" x14ac:dyDescent="0.35">
      <c r="A13644" t="s">
        <v>1257</v>
      </c>
      <c r="B13644" t="s">
        <v>222</v>
      </c>
      <c r="C13644" t="s">
        <v>383</v>
      </c>
      <c r="D13644" t="s">
        <v>1278</v>
      </c>
      <c r="E13644" t="s">
        <v>31</v>
      </c>
      <c r="F13644">
        <v>8944</v>
      </c>
      <c r="G13644">
        <v>9656</v>
      </c>
      <c r="H13644">
        <v>1.0796064400715564</v>
      </c>
      <c r="I13644" t="str">
        <f>VLOOKUP($B13644&amp;$E13644,'Employee List'!$A:$E,5,0)</f>
        <v>E-1297</v>
      </c>
    </row>
    <row r="13645" spans="1:9" x14ac:dyDescent="0.35">
      <c r="A13645" t="s">
        <v>1257</v>
      </c>
      <c r="B13645" t="s">
        <v>222</v>
      </c>
      <c r="C13645" t="s">
        <v>383</v>
      </c>
      <c r="D13645" t="s">
        <v>1279</v>
      </c>
      <c r="E13645" t="s">
        <v>29</v>
      </c>
      <c r="F13645">
        <v>4547</v>
      </c>
      <c r="G13645">
        <v>2484</v>
      </c>
      <c r="H13645">
        <v>0.5462942599516164</v>
      </c>
      <c r="I13645" t="str">
        <f>VLOOKUP($B13645&amp;$E13645,'Employee List'!$A:$E,5,0)</f>
        <v>E-1297</v>
      </c>
    </row>
    <row r="13646" spans="1:9" x14ac:dyDescent="0.35">
      <c r="A13646" t="s">
        <v>1257</v>
      </c>
      <c r="B13646" t="s">
        <v>222</v>
      </c>
      <c r="C13646" t="s">
        <v>383</v>
      </c>
      <c r="D13646" t="s">
        <v>1279</v>
      </c>
      <c r="E13646" t="s">
        <v>30</v>
      </c>
      <c r="F13646">
        <v>2371</v>
      </c>
      <c r="G13646">
        <v>4604</v>
      </c>
      <c r="H13646">
        <v>1.94179671024884</v>
      </c>
      <c r="I13646" t="str">
        <f>VLOOKUP($B13646&amp;$E13646,'Employee List'!$A:$E,5,0)</f>
        <v>E-1297</v>
      </c>
    </row>
    <row r="13647" spans="1:9" x14ac:dyDescent="0.35">
      <c r="A13647" t="s">
        <v>1257</v>
      </c>
      <c r="B13647" t="s">
        <v>222</v>
      </c>
      <c r="C13647" t="s">
        <v>383</v>
      </c>
      <c r="D13647" t="s">
        <v>1279</v>
      </c>
      <c r="E13647" t="s">
        <v>31</v>
      </c>
      <c r="F13647">
        <v>5088</v>
      </c>
      <c r="G13647">
        <v>1475</v>
      </c>
      <c r="H13647">
        <v>0.28989779874213839</v>
      </c>
      <c r="I13647" t="str">
        <f>VLOOKUP($B13647&amp;$E13647,'Employee List'!$A:$E,5,0)</f>
        <v>E-1297</v>
      </c>
    </row>
    <row r="13648" spans="1:9" x14ac:dyDescent="0.35">
      <c r="A13648" t="s">
        <v>1257</v>
      </c>
      <c r="B13648" t="s">
        <v>222</v>
      </c>
      <c r="C13648" t="s">
        <v>383</v>
      </c>
      <c r="D13648" t="s">
        <v>1280</v>
      </c>
      <c r="E13648" t="s">
        <v>29</v>
      </c>
      <c r="F13648">
        <v>2719</v>
      </c>
      <c r="G13648">
        <v>15752</v>
      </c>
      <c r="H13648">
        <v>5.793306362633321</v>
      </c>
      <c r="I13648" t="str">
        <f>VLOOKUP($B13648&amp;$E13648,'Employee List'!$A:$E,5,0)</f>
        <v>E-1297</v>
      </c>
    </row>
    <row r="13649" spans="1:9" x14ac:dyDescent="0.35">
      <c r="A13649" t="s">
        <v>1257</v>
      </c>
      <c r="B13649" t="s">
        <v>222</v>
      </c>
      <c r="C13649" t="s">
        <v>383</v>
      </c>
      <c r="D13649" t="s">
        <v>1280</v>
      </c>
      <c r="E13649" t="s">
        <v>30</v>
      </c>
      <c r="F13649">
        <v>6182</v>
      </c>
      <c r="G13649">
        <v>3458</v>
      </c>
      <c r="H13649">
        <v>0.55936590100291173</v>
      </c>
      <c r="I13649" t="str">
        <f>VLOOKUP($B13649&amp;$E13649,'Employee List'!$A:$E,5,0)</f>
        <v>E-1297</v>
      </c>
    </row>
    <row r="13650" spans="1:9" x14ac:dyDescent="0.35">
      <c r="A13650" t="s">
        <v>1257</v>
      </c>
      <c r="B13650" t="s">
        <v>222</v>
      </c>
      <c r="C13650" t="s">
        <v>383</v>
      </c>
      <c r="D13650" t="s">
        <v>1280</v>
      </c>
      <c r="E13650" t="s">
        <v>31</v>
      </c>
      <c r="F13650">
        <v>3778</v>
      </c>
      <c r="G13650">
        <v>5013</v>
      </c>
      <c r="H13650">
        <v>1.3268925357331922</v>
      </c>
      <c r="I13650" t="str">
        <f>VLOOKUP($B13650&amp;$E13650,'Employee List'!$A:$E,5,0)</f>
        <v>E-1297</v>
      </c>
    </row>
    <row r="13651" spans="1:9" x14ac:dyDescent="0.35">
      <c r="A13651" t="s">
        <v>1257</v>
      </c>
      <c r="B13651" t="s">
        <v>222</v>
      </c>
      <c r="C13651" t="s">
        <v>383</v>
      </c>
      <c r="D13651" t="s">
        <v>1262</v>
      </c>
      <c r="E13651" t="s">
        <v>29</v>
      </c>
      <c r="F13651">
        <v>26954</v>
      </c>
      <c r="G13651">
        <v>34244</v>
      </c>
      <c r="H13651">
        <v>1.2704607850411813</v>
      </c>
      <c r="I13651" t="str">
        <f>VLOOKUP($B13651&amp;$E13651,'Employee List'!$A:$E,5,0)</f>
        <v>E-1297</v>
      </c>
    </row>
    <row r="13652" spans="1:9" x14ac:dyDescent="0.35">
      <c r="A13652" t="s">
        <v>1257</v>
      </c>
      <c r="B13652" t="s">
        <v>222</v>
      </c>
      <c r="C13652" t="s">
        <v>383</v>
      </c>
      <c r="D13652" t="s">
        <v>1262</v>
      </c>
      <c r="E13652" t="s">
        <v>30</v>
      </c>
      <c r="F13652">
        <v>27781</v>
      </c>
      <c r="G13652">
        <v>40869</v>
      </c>
      <c r="H13652">
        <v>1.4711133508513012</v>
      </c>
      <c r="I13652" t="str">
        <f>VLOOKUP($B13652&amp;$E13652,'Employee List'!$A:$E,5,0)</f>
        <v>E-1297</v>
      </c>
    </row>
    <row r="13653" spans="1:9" x14ac:dyDescent="0.35">
      <c r="A13653" t="s">
        <v>1257</v>
      </c>
      <c r="B13653" t="s">
        <v>222</v>
      </c>
      <c r="C13653" t="s">
        <v>383</v>
      </c>
      <c r="D13653" t="s">
        <v>1262</v>
      </c>
      <c r="E13653" t="s">
        <v>31</v>
      </c>
      <c r="F13653">
        <v>29662</v>
      </c>
      <c r="G13653">
        <v>33908</v>
      </c>
      <c r="H13653">
        <v>1.1431461128716878</v>
      </c>
      <c r="I13653" t="str">
        <f>VLOOKUP($B13653&amp;$E13653,'Employee List'!$A:$E,5,0)</f>
        <v>E-1297</v>
      </c>
    </row>
    <row r="13654" spans="1:9" x14ac:dyDescent="0.35">
      <c r="A13654" t="s">
        <v>1257</v>
      </c>
      <c r="B13654" t="s">
        <v>222</v>
      </c>
      <c r="C13654" t="s">
        <v>383</v>
      </c>
      <c r="D13654" t="s">
        <v>1282</v>
      </c>
      <c r="E13654" t="s">
        <v>29</v>
      </c>
      <c r="F13654">
        <v>2381</v>
      </c>
      <c r="G13654">
        <v>2512</v>
      </c>
      <c r="H13654">
        <v>1.0550188996220076</v>
      </c>
      <c r="I13654" t="str">
        <f>VLOOKUP($B13654&amp;$E13654,'Employee List'!$A:$E,5,0)</f>
        <v>E-1297</v>
      </c>
    </row>
    <row r="13655" spans="1:9" x14ac:dyDescent="0.35">
      <c r="A13655" t="s">
        <v>1257</v>
      </c>
      <c r="B13655" t="s">
        <v>222</v>
      </c>
      <c r="C13655" t="s">
        <v>383</v>
      </c>
      <c r="D13655" t="s">
        <v>1282</v>
      </c>
      <c r="E13655" t="s">
        <v>30</v>
      </c>
      <c r="F13655">
        <v>10407</v>
      </c>
      <c r="G13655">
        <v>1851</v>
      </c>
      <c r="H13655">
        <v>0.17786105505909483</v>
      </c>
      <c r="I13655" t="str">
        <f>VLOOKUP($B13655&amp;$E13655,'Employee List'!$A:$E,5,0)</f>
        <v>E-1297</v>
      </c>
    </row>
    <row r="13656" spans="1:9" x14ac:dyDescent="0.35">
      <c r="A13656" t="s">
        <v>1257</v>
      </c>
      <c r="B13656" t="s">
        <v>222</v>
      </c>
      <c r="C13656" t="s">
        <v>383</v>
      </c>
      <c r="D13656" t="s">
        <v>1282</v>
      </c>
      <c r="E13656" t="s">
        <v>31</v>
      </c>
      <c r="F13656">
        <v>8202</v>
      </c>
      <c r="G13656">
        <v>2917</v>
      </c>
      <c r="H13656">
        <v>0.35564496464277007</v>
      </c>
      <c r="I13656" t="str">
        <f>VLOOKUP($B13656&amp;$E13656,'Employee List'!$A:$E,5,0)</f>
        <v>E-1297</v>
      </c>
    </row>
    <row r="13657" spans="1:9" x14ac:dyDescent="0.35">
      <c r="A13657" t="s">
        <v>1257</v>
      </c>
      <c r="B13657" t="s">
        <v>222</v>
      </c>
      <c r="C13657" t="s">
        <v>383</v>
      </c>
      <c r="D13657" t="s">
        <v>1281</v>
      </c>
      <c r="E13657" t="s">
        <v>29</v>
      </c>
      <c r="F13657">
        <v>3683</v>
      </c>
      <c r="G13657">
        <v>2650</v>
      </c>
      <c r="H13657">
        <v>0.71952212869942977</v>
      </c>
      <c r="I13657" t="str">
        <f>VLOOKUP($B13657&amp;$E13657,'Employee List'!$A:$E,5,0)</f>
        <v>E-1297</v>
      </c>
    </row>
    <row r="13658" spans="1:9" x14ac:dyDescent="0.35">
      <c r="A13658" t="s">
        <v>1257</v>
      </c>
      <c r="B13658" t="s">
        <v>222</v>
      </c>
      <c r="C13658" t="s">
        <v>383</v>
      </c>
      <c r="D13658" t="s">
        <v>1281</v>
      </c>
      <c r="E13658" t="s">
        <v>30</v>
      </c>
      <c r="F13658">
        <v>5401</v>
      </c>
      <c r="G13658">
        <v>4118</v>
      </c>
      <c r="H13658">
        <v>0.76245139788927974</v>
      </c>
      <c r="I13658" t="str">
        <f>VLOOKUP($B13658&amp;$E13658,'Employee List'!$A:$E,5,0)</f>
        <v>E-1297</v>
      </c>
    </row>
    <row r="13659" spans="1:9" x14ac:dyDescent="0.35">
      <c r="A13659" t="s">
        <v>1257</v>
      </c>
      <c r="B13659" t="s">
        <v>222</v>
      </c>
      <c r="C13659" t="s">
        <v>383</v>
      </c>
      <c r="D13659" t="s">
        <v>1281</v>
      </c>
      <c r="E13659" t="s">
        <v>31</v>
      </c>
      <c r="F13659">
        <v>4618</v>
      </c>
      <c r="G13659">
        <v>2015</v>
      </c>
      <c r="H13659">
        <v>0.43633607622347337</v>
      </c>
      <c r="I13659" t="str">
        <f>VLOOKUP($B13659&amp;$E13659,'Employee List'!$A:$E,5,0)</f>
        <v>E-1297</v>
      </c>
    </row>
    <row r="13660" spans="1:9" x14ac:dyDescent="0.35">
      <c r="A13660" t="s">
        <v>1257</v>
      </c>
      <c r="B13660" t="s">
        <v>223</v>
      </c>
      <c r="C13660" t="s">
        <v>383</v>
      </c>
      <c r="D13660" t="s">
        <v>1274</v>
      </c>
      <c r="E13660" t="s">
        <v>29</v>
      </c>
      <c r="F13660">
        <v>24811</v>
      </c>
      <c r="G13660">
        <v>31908</v>
      </c>
      <c r="H13660">
        <v>1.286042481157551</v>
      </c>
      <c r="I13660" t="str">
        <f>VLOOKUP($B13660&amp;$E13660,'Employee List'!$A:$E,5,0)</f>
        <v>E-1298</v>
      </c>
    </row>
    <row r="13661" spans="1:9" x14ac:dyDescent="0.35">
      <c r="A13661" t="s">
        <v>1257</v>
      </c>
      <c r="B13661" t="s">
        <v>223</v>
      </c>
      <c r="C13661" t="s">
        <v>383</v>
      </c>
      <c r="D13661" t="s">
        <v>1274</v>
      </c>
      <c r="E13661" t="s">
        <v>30</v>
      </c>
      <c r="F13661">
        <v>23954</v>
      </c>
      <c r="G13661">
        <v>35573</v>
      </c>
      <c r="H13661">
        <v>1.4850546881522919</v>
      </c>
      <c r="I13661" t="str">
        <f>VLOOKUP($B13661&amp;$E13661,'Employee List'!$A:$E,5,0)</f>
        <v>E-1298</v>
      </c>
    </row>
    <row r="13662" spans="1:9" x14ac:dyDescent="0.35">
      <c r="A13662" t="s">
        <v>1257</v>
      </c>
      <c r="B13662" t="s">
        <v>223</v>
      </c>
      <c r="C13662" t="s">
        <v>383</v>
      </c>
      <c r="D13662" t="s">
        <v>1274</v>
      </c>
      <c r="E13662" t="s">
        <v>31</v>
      </c>
      <c r="F13662">
        <v>23698</v>
      </c>
      <c r="G13662">
        <v>27267</v>
      </c>
      <c r="H13662">
        <v>1.1506034264494893</v>
      </c>
      <c r="I13662" t="str">
        <f>VLOOKUP($B13662&amp;$E13662,'Employee List'!$A:$E,5,0)</f>
        <v>E-1298</v>
      </c>
    </row>
    <row r="13663" spans="1:9" x14ac:dyDescent="0.35">
      <c r="A13663" t="s">
        <v>1257</v>
      </c>
      <c r="B13663" t="s">
        <v>223</v>
      </c>
      <c r="C13663" t="s">
        <v>383</v>
      </c>
      <c r="D13663" t="s">
        <v>1263</v>
      </c>
      <c r="E13663" t="s">
        <v>29</v>
      </c>
      <c r="F13663">
        <v>121739</v>
      </c>
      <c r="G13663">
        <v>54950</v>
      </c>
      <c r="H13663">
        <v>0.45137548361658958</v>
      </c>
      <c r="I13663" t="str">
        <f>VLOOKUP($B13663&amp;$E13663,'Employee List'!$A:$E,5,0)</f>
        <v>E-1298</v>
      </c>
    </row>
    <row r="13664" spans="1:9" x14ac:dyDescent="0.35">
      <c r="A13664" t="s">
        <v>1257</v>
      </c>
      <c r="B13664" t="s">
        <v>223</v>
      </c>
      <c r="C13664" t="s">
        <v>383</v>
      </c>
      <c r="D13664" t="s">
        <v>1263</v>
      </c>
      <c r="E13664" t="s">
        <v>30</v>
      </c>
      <c r="F13664">
        <v>122787</v>
      </c>
      <c r="G13664">
        <v>41639</v>
      </c>
      <c r="H13664">
        <v>0.33911570443125089</v>
      </c>
      <c r="I13664" t="str">
        <f>VLOOKUP($B13664&amp;$E13664,'Employee List'!$A:$E,5,0)</f>
        <v>E-1298</v>
      </c>
    </row>
    <row r="13665" spans="1:9" x14ac:dyDescent="0.35">
      <c r="A13665" t="s">
        <v>1257</v>
      </c>
      <c r="B13665" t="s">
        <v>223</v>
      </c>
      <c r="C13665" t="s">
        <v>383</v>
      </c>
      <c r="D13665" t="s">
        <v>1263</v>
      </c>
      <c r="E13665" t="s">
        <v>31</v>
      </c>
      <c r="F13665">
        <v>122139</v>
      </c>
      <c r="G13665">
        <v>85392</v>
      </c>
      <c r="H13665">
        <v>0.69913786751160567</v>
      </c>
      <c r="I13665" t="str">
        <f>VLOOKUP($B13665&amp;$E13665,'Employee List'!$A:$E,5,0)</f>
        <v>E-1298</v>
      </c>
    </row>
    <row r="13666" spans="1:9" x14ac:dyDescent="0.35">
      <c r="A13666" t="s">
        <v>1257</v>
      </c>
      <c r="B13666" t="s">
        <v>223</v>
      </c>
      <c r="C13666" t="s">
        <v>383</v>
      </c>
      <c r="D13666" t="s">
        <v>1264</v>
      </c>
      <c r="E13666" t="s">
        <v>29</v>
      </c>
      <c r="F13666">
        <v>32051</v>
      </c>
      <c r="G13666">
        <v>23107</v>
      </c>
      <c r="H13666">
        <v>0.72094474431375</v>
      </c>
      <c r="I13666" t="str">
        <f>VLOOKUP($B13666&amp;$E13666,'Employee List'!$A:$E,5,0)</f>
        <v>E-1298</v>
      </c>
    </row>
    <row r="13667" spans="1:9" x14ac:dyDescent="0.35">
      <c r="A13667" t="s">
        <v>1257</v>
      </c>
      <c r="B13667" t="s">
        <v>223</v>
      </c>
      <c r="C13667" t="s">
        <v>383</v>
      </c>
      <c r="D13667" t="s">
        <v>1264</v>
      </c>
      <c r="E13667" t="s">
        <v>30</v>
      </c>
      <c r="F13667">
        <v>32164</v>
      </c>
      <c r="G13667">
        <v>4896</v>
      </c>
      <c r="H13667">
        <v>0.15221987315010571</v>
      </c>
      <c r="I13667" t="str">
        <f>VLOOKUP($B13667&amp;$E13667,'Employee List'!$A:$E,5,0)</f>
        <v>E-1298</v>
      </c>
    </row>
    <row r="13668" spans="1:9" x14ac:dyDescent="0.35">
      <c r="A13668" t="s">
        <v>1257</v>
      </c>
      <c r="B13668" t="s">
        <v>223</v>
      </c>
      <c r="C13668" t="s">
        <v>383</v>
      </c>
      <c r="D13668" t="s">
        <v>1264</v>
      </c>
      <c r="E13668" t="s">
        <v>31</v>
      </c>
      <c r="F13668">
        <v>29555</v>
      </c>
      <c r="G13668">
        <v>2387</v>
      </c>
      <c r="H13668">
        <v>8.0764676027744883E-2</v>
      </c>
      <c r="I13668" t="str">
        <f>VLOOKUP($B13668&amp;$E13668,'Employee List'!$A:$E,5,0)</f>
        <v>E-1298</v>
      </c>
    </row>
    <row r="13669" spans="1:9" x14ac:dyDescent="0.35">
      <c r="A13669" t="s">
        <v>1257</v>
      </c>
      <c r="B13669" t="s">
        <v>223</v>
      </c>
      <c r="C13669" t="s">
        <v>383</v>
      </c>
      <c r="D13669" t="s">
        <v>1265</v>
      </c>
      <c r="E13669" t="s">
        <v>29</v>
      </c>
      <c r="F13669">
        <v>3459</v>
      </c>
      <c r="G13669">
        <v>5718</v>
      </c>
      <c r="H13669">
        <v>1.653078924544666</v>
      </c>
      <c r="I13669" t="str">
        <f>VLOOKUP($B13669&amp;$E13669,'Employee List'!$A:$E,5,0)</f>
        <v>E-1298</v>
      </c>
    </row>
    <row r="13670" spans="1:9" x14ac:dyDescent="0.35">
      <c r="A13670" t="s">
        <v>1257</v>
      </c>
      <c r="B13670" t="s">
        <v>223</v>
      </c>
      <c r="C13670" t="s">
        <v>383</v>
      </c>
      <c r="D13670" t="s">
        <v>1265</v>
      </c>
      <c r="E13670" t="s">
        <v>30</v>
      </c>
      <c r="F13670">
        <v>3700</v>
      </c>
      <c r="G13670">
        <v>2396</v>
      </c>
      <c r="H13670">
        <v>0.64756756756756761</v>
      </c>
      <c r="I13670" t="str">
        <f>VLOOKUP($B13670&amp;$E13670,'Employee List'!$A:$E,5,0)</f>
        <v>E-1298</v>
      </c>
    </row>
    <row r="13671" spans="1:9" x14ac:dyDescent="0.35">
      <c r="A13671" t="s">
        <v>1257</v>
      </c>
      <c r="B13671" t="s">
        <v>223</v>
      </c>
      <c r="C13671" t="s">
        <v>383</v>
      </c>
      <c r="D13671" t="s">
        <v>1265</v>
      </c>
      <c r="E13671" t="s">
        <v>31</v>
      </c>
      <c r="F13671">
        <v>2684</v>
      </c>
      <c r="G13671">
        <v>3146</v>
      </c>
      <c r="H13671">
        <v>1.1721311475409837</v>
      </c>
      <c r="I13671" t="str">
        <f>VLOOKUP($B13671&amp;$E13671,'Employee List'!$A:$E,5,0)</f>
        <v>E-1298</v>
      </c>
    </row>
    <row r="13672" spans="1:9" x14ac:dyDescent="0.35">
      <c r="A13672" t="s">
        <v>1257</v>
      </c>
      <c r="B13672" t="s">
        <v>223</v>
      </c>
      <c r="C13672" t="s">
        <v>383</v>
      </c>
      <c r="D13672" t="s">
        <v>1260</v>
      </c>
      <c r="E13672" t="s">
        <v>29</v>
      </c>
      <c r="F13672">
        <v>95091</v>
      </c>
      <c r="G13672">
        <v>126332</v>
      </c>
      <c r="H13672">
        <v>1.3285379268279858</v>
      </c>
      <c r="I13672" t="str">
        <f>VLOOKUP($B13672&amp;$E13672,'Employee List'!$A:$E,5,0)</f>
        <v>E-1298</v>
      </c>
    </row>
    <row r="13673" spans="1:9" x14ac:dyDescent="0.35">
      <c r="A13673" t="s">
        <v>1257</v>
      </c>
      <c r="B13673" t="s">
        <v>223</v>
      </c>
      <c r="C13673" t="s">
        <v>383</v>
      </c>
      <c r="D13673" t="s">
        <v>1260</v>
      </c>
      <c r="E13673" t="s">
        <v>30</v>
      </c>
      <c r="F13673">
        <v>95798</v>
      </c>
      <c r="G13673">
        <v>97214</v>
      </c>
      <c r="H13673">
        <v>1.0147811019019186</v>
      </c>
      <c r="I13673" t="str">
        <f>VLOOKUP($B13673&amp;$E13673,'Employee List'!$A:$E,5,0)</f>
        <v>E-1298</v>
      </c>
    </row>
    <row r="13674" spans="1:9" x14ac:dyDescent="0.35">
      <c r="A13674" t="s">
        <v>1257</v>
      </c>
      <c r="B13674" t="s">
        <v>223</v>
      </c>
      <c r="C13674" t="s">
        <v>383</v>
      </c>
      <c r="D13674" t="s">
        <v>1260</v>
      </c>
      <c r="E13674" t="s">
        <v>31</v>
      </c>
      <c r="F13674">
        <v>107574</v>
      </c>
      <c r="G13674">
        <v>130674</v>
      </c>
      <c r="H13674">
        <v>1.2147359027274249</v>
      </c>
      <c r="I13674" t="str">
        <f>VLOOKUP($B13674&amp;$E13674,'Employee List'!$A:$E,5,0)</f>
        <v>E-1298</v>
      </c>
    </row>
    <row r="13675" spans="1:9" x14ac:dyDescent="0.35">
      <c r="A13675" t="s">
        <v>1257</v>
      </c>
      <c r="B13675" t="s">
        <v>223</v>
      </c>
      <c r="C13675" t="s">
        <v>383</v>
      </c>
      <c r="D13675" t="s">
        <v>1261</v>
      </c>
      <c r="E13675" t="s">
        <v>29</v>
      </c>
      <c r="F13675">
        <v>146341</v>
      </c>
      <c r="G13675">
        <v>148986</v>
      </c>
      <c r="H13675">
        <v>1.0180742239017091</v>
      </c>
      <c r="I13675" t="str">
        <f>VLOOKUP($B13675&amp;$E13675,'Employee List'!$A:$E,5,0)</f>
        <v>E-1298</v>
      </c>
    </row>
    <row r="13676" spans="1:9" x14ac:dyDescent="0.35">
      <c r="A13676" t="s">
        <v>1257</v>
      </c>
      <c r="B13676" t="s">
        <v>223</v>
      </c>
      <c r="C13676" t="s">
        <v>383</v>
      </c>
      <c r="D13676" t="s">
        <v>1261</v>
      </c>
      <c r="E13676" t="s">
        <v>30</v>
      </c>
      <c r="F13676">
        <v>147986</v>
      </c>
      <c r="G13676">
        <v>105240</v>
      </c>
      <c r="H13676">
        <v>0.71114835187112291</v>
      </c>
      <c r="I13676" t="str">
        <f>VLOOKUP($B13676&amp;$E13676,'Employee List'!$A:$E,5,0)</f>
        <v>E-1298</v>
      </c>
    </row>
    <row r="13677" spans="1:9" x14ac:dyDescent="0.35">
      <c r="A13677" t="s">
        <v>1257</v>
      </c>
      <c r="B13677" t="s">
        <v>223</v>
      </c>
      <c r="C13677" t="s">
        <v>383</v>
      </c>
      <c r="D13677" t="s">
        <v>1261</v>
      </c>
      <c r="E13677" t="s">
        <v>31</v>
      </c>
      <c r="F13677">
        <v>149716</v>
      </c>
      <c r="G13677">
        <v>126456</v>
      </c>
      <c r="H13677">
        <v>0.84463918352079936</v>
      </c>
      <c r="I13677" t="str">
        <f>VLOOKUP($B13677&amp;$E13677,'Employee List'!$A:$E,5,0)</f>
        <v>E-1298</v>
      </c>
    </row>
    <row r="13678" spans="1:9" x14ac:dyDescent="0.35">
      <c r="A13678" t="s">
        <v>1257</v>
      </c>
      <c r="B13678" t="s">
        <v>223</v>
      </c>
      <c r="C13678" t="s">
        <v>383</v>
      </c>
      <c r="D13678" t="s">
        <v>1266</v>
      </c>
      <c r="E13678" t="s">
        <v>29</v>
      </c>
      <c r="F13678">
        <v>31385</v>
      </c>
      <c r="G13678">
        <v>44819</v>
      </c>
      <c r="H13678">
        <v>1.4280388720726462</v>
      </c>
      <c r="I13678" t="str">
        <f>VLOOKUP($B13678&amp;$E13678,'Employee List'!$A:$E,5,0)</f>
        <v>E-1298</v>
      </c>
    </row>
    <row r="13679" spans="1:9" x14ac:dyDescent="0.35">
      <c r="A13679" t="s">
        <v>1257</v>
      </c>
      <c r="B13679" t="s">
        <v>223</v>
      </c>
      <c r="C13679" t="s">
        <v>383</v>
      </c>
      <c r="D13679" t="s">
        <v>1266</v>
      </c>
      <c r="E13679" t="s">
        <v>30</v>
      </c>
      <c r="F13679">
        <v>34677</v>
      </c>
      <c r="G13679">
        <v>27352</v>
      </c>
      <c r="H13679">
        <v>0.78876488738933592</v>
      </c>
      <c r="I13679" t="str">
        <f>VLOOKUP($B13679&amp;$E13679,'Employee List'!$A:$E,5,0)</f>
        <v>E-1298</v>
      </c>
    </row>
    <row r="13680" spans="1:9" x14ac:dyDescent="0.35">
      <c r="A13680" t="s">
        <v>1257</v>
      </c>
      <c r="B13680" t="s">
        <v>223</v>
      </c>
      <c r="C13680" t="s">
        <v>383</v>
      </c>
      <c r="D13680" t="s">
        <v>1266</v>
      </c>
      <c r="E13680" t="s">
        <v>31</v>
      </c>
      <c r="F13680">
        <v>34244</v>
      </c>
      <c r="G13680">
        <v>29565</v>
      </c>
      <c r="H13680">
        <v>0.86336292489195188</v>
      </c>
      <c r="I13680" t="str">
        <f>VLOOKUP($B13680&amp;$E13680,'Employee List'!$A:$E,5,0)</f>
        <v>E-1298</v>
      </c>
    </row>
    <row r="13681" spans="1:9" x14ac:dyDescent="0.35">
      <c r="A13681" t="s">
        <v>1257</v>
      </c>
      <c r="B13681" t="s">
        <v>223</v>
      </c>
      <c r="C13681" t="s">
        <v>383</v>
      </c>
      <c r="D13681" t="s">
        <v>1267</v>
      </c>
      <c r="E13681" t="s">
        <v>29</v>
      </c>
      <c r="F13681">
        <v>39101</v>
      </c>
      <c r="G13681">
        <v>40898</v>
      </c>
      <c r="H13681">
        <v>1.045957903889926</v>
      </c>
      <c r="I13681" t="str">
        <f>VLOOKUP($B13681&amp;$E13681,'Employee List'!$A:$E,5,0)</f>
        <v>E-1298</v>
      </c>
    </row>
    <row r="13682" spans="1:9" x14ac:dyDescent="0.35">
      <c r="A13682" t="s">
        <v>1257</v>
      </c>
      <c r="B13682" t="s">
        <v>223</v>
      </c>
      <c r="C13682" t="s">
        <v>383</v>
      </c>
      <c r="D13682" t="s">
        <v>1267</v>
      </c>
      <c r="E13682" t="s">
        <v>30</v>
      </c>
      <c r="F13682">
        <v>40921</v>
      </c>
      <c r="G13682">
        <v>34191</v>
      </c>
      <c r="H13682">
        <v>0.83553676596368609</v>
      </c>
      <c r="I13682" t="str">
        <f>VLOOKUP($B13682&amp;$E13682,'Employee List'!$A:$E,5,0)</f>
        <v>E-1298</v>
      </c>
    </row>
    <row r="13683" spans="1:9" x14ac:dyDescent="0.35">
      <c r="A13683" t="s">
        <v>1257</v>
      </c>
      <c r="B13683" t="s">
        <v>223</v>
      </c>
      <c r="C13683" t="s">
        <v>383</v>
      </c>
      <c r="D13683" t="s">
        <v>1267</v>
      </c>
      <c r="E13683" t="s">
        <v>31</v>
      </c>
      <c r="F13683">
        <v>38510</v>
      </c>
      <c r="G13683">
        <v>38278</v>
      </c>
      <c r="H13683">
        <v>0.9939755907556479</v>
      </c>
      <c r="I13683" t="str">
        <f>VLOOKUP($B13683&amp;$E13683,'Employee List'!$A:$E,5,0)</f>
        <v>E-1298</v>
      </c>
    </row>
    <row r="13684" spans="1:9" x14ac:dyDescent="0.35">
      <c r="A13684" t="s">
        <v>1257</v>
      </c>
      <c r="B13684" t="s">
        <v>223</v>
      </c>
      <c r="C13684" t="s">
        <v>383</v>
      </c>
      <c r="D13684" t="s">
        <v>1268</v>
      </c>
      <c r="E13684" t="s">
        <v>29</v>
      </c>
      <c r="F13684">
        <v>14038</v>
      </c>
      <c r="G13684">
        <v>14559</v>
      </c>
      <c r="H13684">
        <v>1.0371135489385952</v>
      </c>
      <c r="I13684" t="str">
        <f>VLOOKUP($B13684&amp;$E13684,'Employee List'!$A:$E,5,0)</f>
        <v>E-1298</v>
      </c>
    </row>
    <row r="13685" spans="1:9" x14ac:dyDescent="0.35">
      <c r="A13685" t="s">
        <v>1257</v>
      </c>
      <c r="B13685" t="s">
        <v>223</v>
      </c>
      <c r="C13685" t="s">
        <v>383</v>
      </c>
      <c r="D13685" t="s">
        <v>1268</v>
      </c>
      <c r="E13685" t="s">
        <v>30</v>
      </c>
      <c r="F13685">
        <v>13339</v>
      </c>
      <c r="G13685">
        <v>13257</v>
      </c>
      <c r="H13685">
        <v>0.99385261263962821</v>
      </c>
      <c r="I13685" t="str">
        <f>VLOOKUP($B13685&amp;$E13685,'Employee List'!$A:$E,5,0)</f>
        <v>E-1298</v>
      </c>
    </row>
    <row r="13686" spans="1:9" x14ac:dyDescent="0.35">
      <c r="A13686" t="s">
        <v>1257</v>
      </c>
      <c r="B13686" t="s">
        <v>223</v>
      </c>
      <c r="C13686" t="s">
        <v>383</v>
      </c>
      <c r="D13686" t="s">
        <v>1268</v>
      </c>
      <c r="E13686" t="s">
        <v>31</v>
      </c>
      <c r="F13686">
        <v>13151</v>
      </c>
      <c r="G13686">
        <v>12400</v>
      </c>
      <c r="H13686">
        <v>0.94289407649608392</v>
      </c>
      <c r="I13686" t="str">
        <f>VLOOKUP($B13686&amp;$E13686,'Employee List'!$A:$E,5,0)</f>
        <v>E-1298</v>
      </c>
    </row>
    <row r="13687" spans="1:9" x14ac:dyDescent="0.35">
      <c r="A13687" t="s">
        <v>1257</v>
      </c>
      <c r="B13687" t="s">
        <v>223</v>
      </c>
      <c r="C13687" t="s">
        <v>383</v>
      </c>
      <c r="D13687" t="s">
        <v>1269</v>
      </c>
      <c r="E13687" t="s">
        <v>29</v>
      </c>
      <c r="F13687">
        <v>6661</v>
      </c>
      <c r="G13687">
        <v>5413</v>
      </c>
      <c r="H13687">
        <v>0.81264074463293801</v>
      </c>
      <c r="I13687" t="str">
        <f>VLOOKUP($B13687&amp;$E13687,'Employee List'!$A:$E,5,0)</f>
        <v>E-1298</v>
      </c>
    </row>
    <row r="13688" spans="1:9" x14ac:dyDescent="0.35">
      <c r="A13688" t="s">
        <v>1257</v>
      </c>
      <c r="B13688" t="s">
        <v>223</v>
      </c>
      <c r="C13688" t="s">
        <v>383</v>
      </c>
      <c r="D13688" t="s">
        <v>1269</v>
      </c>
      <c r="E13688" t="s">
        <v>30</v>
      </c>
      <c r="F13688">
        <v>9380</v>
      </c>
      <c r="G13688">
        <v>6589</v>
      </c>
      <c r="H13688">
        <v>0.70245202558635389</v>
      </c>
      <c r="I13688" t="str">
        <f>VLOOKUP($B13688&amp;$E13688,'Employee List'!$A:$E,5,0)</f>
        <v>E-1298</v>
      </c>
    </row>
    <row r="13689" spans="1:9" x14ac:dyDescent="0.35">
      <c r="A13689" t="s">
        <v>1257</v>
      </c>
      <c r="B13689" t="s">
        <v>223</v>
      </c>
      <c r="C13689" t="s">
        <v>383</v>
      </c>
      <c r="D13689" t="s">
        <v>1269</v>
      </c>
      <c r="E13689" t="s">
        <v>31</v>
      </c>
      <c r="F13689">
        <v>8753</v>
      </c>
      <c r="G13689">
        <v>4406</v>
      </c>
      <c r="H13689">
        <v>0.50337027304924031</v>
      </c>
      <c r="I13689" t="str">
        <f>VLOOKUP($B13689&amp;$E13689,'Employee List'!$A:$E,5,0)</f>
        <v>E-1298</v>
      </c>
    </row>
    <row r="13690" spans="1:9" x14ac:dyDescent="0.35">
      <c r="A13690" t="s">
        <v>1257</v>
      </c>
      <c r="B13690" t="s">
        <v>223</v>
      </c>
      <c r="C13690" t="s">
        <v>383</v>
      </c>
      <c r="D13690" t="s">
        <v>1270</v>
      </c>
      <c r="E13690" t="s">
        <v>29</v>
      </c>
      <c r="F13690">
        <v>7899</v>
      </c>
      <c r="G13690">
        <v>2582</v>
      </c>
      <c r="H13690">
        <v>0.32687681985061401</v>
      </c>
      <c r="I13690" t="str">
        <f>VLOOKUP($B13690&amp;$E13690,'Employee List'!$A:$E,5,0)</f>
        <v>E-1298</v>
      </c>
    </row>
    <row r="13691" spans="1:9" x14ac:dyDescent="0.35">
      <c r="A13691" t="s">
        <v>1257</v>
      </c>
      <c r="B13691" t="s">
        <v>223</v>
      </c>
      <c r="C13691" t="s">
        <v>383</v>
      </c>
      <c r="D13691" t="s">
        <v>1270</v>
      </c>
      <c r="E13691" t="s">
        <v>30</v>
      </c>
      <c r="F13691">
        <v>9362</v>
      </c>
      <c r="G13691">
        <v>5391</v>
      </c>
      <c r="H13691">
        <v>0.57583849604785298</v>
      </c>
      <c r="I13691" t="str">
        <f>VLOOKUP($B13691&amp;$E13691,'Employee List'!$A:$E,5,0)</f>
        <v>E-1298</v>
      </c>
    </row>
    <row r="13692" spans="1:9" x14ac:dyDescent="0.35">
      <c r="A13692" t="s">
        <v>1257</v>
      </c>
      <c r="B13692" t="s">
        <v>223</v>
      </c>
      <c r="C13692" t="s">
        <v>383</v>
      </c>
      <c r="D13692" t="s">
        <v>1270</v>
      </c>
      <c r="E13692" t="s">
        <v>31</v>
      </c>
      <c r="F13692">
        <v>9985</v>
      </c>
      <c r="G13692">
        <v>2552</v>
      </c>
      <c r="H13692">
        <v>0.25558337506259388</v>
      </c>
      <c r="I13692" t="str">
        <f>VLOOKUP($B13692&amp;$E13692,'Employee List'!$A:$E,5,0)</f>
        <v>E-1298</v>
      </c>
    </row>
    <row r="13693" spans="1:9" x14ac:dyDescent="0.35">
      <c r="A13693" t="s">
        <v>1257</v>
      </c>
      <c r="B13693" t="s">
        <v>223</v>
      </c>
      <c r="C13693" t="s">
        <v>383</v>
      </c>
      <c r="D13693" t="s">
        <v>1271</v>
      </c>
      <c r="E13693" t="s">
        <v>29</v>
      </c>
      <c r="F13693">
        <v>15789</v>
      </c>
      <c r="G13693">
        <v>25187</v>
      </c>
      <c r="H13693">
        <v>1.5952245234023688</v>
      </c>
      <c r="I13693" t="str">
        <f>VLOOKUP($B13693&amp;$E13693,'Employee List'!$A:$E,5,0)</f>
        <v>E-1298</v>
      </c>
    </row>
    <row r="13694" spans="1:9" x14ac:dyDescent="0.35">
      <c r="A13694" t="s">
        <v>1257</v>
      </c>
      <c r="B13694" t="s">
        <v>223</v>
      </c>
      <c r="C13694" t="s">
        <v>383</v>
      </c>
      <c r="D13694" t="s">
        <v>1271</v>
      </c>
      <c r="E13694" t="s">
        <v>30</v>
      </c>
      <c r="F13694">
        <v>18883</v>
      </c>
      <c r="G13694">
        <v>17331</v>
      </c>
      <c r="H13694">
        <v>0.91780967007361114</v>
      </c>
      <c r="I13694" t="str">
        <f>VLOOKUP($B13694&amp;$E13694,'Employee List'!$A:$E,5,0)</f>
        <v>E-1298</v>
      </c>
    </row>
    <row r="13695" spans="1:9" x14ac:dyDescent="0.35">
      <c r="A13695" t="s">
        <v>1257</v>
      </c>
      <c r="B13695" t="s">
        <v>223</v>
      </c>
      <c r="C13695" t="s">
        <v>383</v>
      </c>
      <c r="D13695" t="s">
        <v>1271</v>
      </c>
      <c r="E13695" t="s">
        <v>31</v>
      </c>
      <c r="F13695">
        <v>18505</v>
      </c>
      <c r="G13695">
        <v>18535</v>
      </c>
      <c r="H13695">
        <v>1.0016211834639286</v>
      </c>
      <c r="I13695" t="str">
        <f>VLOOKUP($B13695&amp;$E13695,'Employee List'!$A:$E,5,0)</f>
        <v>E-1298</v>
      </c>
    </row>
    <row r="13696" spans="1:9" x14ac:dyDescent="0.35">
      <c r="A13696" t="s">
        <v>1257</v>
      </c>
      <c r="B13696" t="s">
        <v>223</v>
      </c>
      <c r="C13696" t="s">
        <v>383</v>
      </c>
      <c r="D13696" t="s">
        <v>1258</v>
      </c>
      <c r="E13696" t="s">
        <v>29</v>
      </c>
      <c r="F13696">
        <v>139190</v>
      </c>
      <c r="G13696">
        <v>167595</v>
      </c>
      <c r="H13696">
        <v>1.2040735685034845</v>
      </c>
      <c r="I13696" t="str">
        <f>VLOOKUP($B13696&amp;$E13696,'Employee List'!$A:$E,5,0)</f>
        <v>E-1298</v>
      </c>
    </row>
    <row r="13697" spans="1:9" x14ac:dyDescent="0.35">
      <c r="A13697" t="s">
        <v>1257</v>
      </c>
      <c r="B13697" t="s">
        <v>223</v>
      </c>
      <c r="C13697" t="s">
        <v>383</v>
      </c>
      <c r="D13697" t="s">
        <v>1258</v>
      </c>
      <c r="E13697" t="s">
        <v>30</v>
      </c>
      <c r="F13697">
        <v>136614</v>
      </c>
      <c r="G13697">
        <v>134932</v>
      </c>
      <c r="H13697">
        <v>0.98768793827865375</v>
      </c>
      <c r="I13697" t="str">
        <f>VLOOKUP($B13697&amp;$E13697,'Employee List'!$A:$E,5,0)</f>
        <v>E-1298</v>
      </c>
    </row>
    <row r="13698" spans="1:9" x14ac:dyDescent="0.35">
      <c r="A13698" t="s">
        <v>1257</v>
      </c>
      <c r="B13698" t="s">
        <v>223</v>
      </c>
      <c r="C13698" t="s">
        <v>383</v>
      </c>
      <c r="D13698" t="s">
        <v>1258</v>
      </c>
      <c r="E13698" t="s">
        <v>31</v>
      </c>
      <c r="F13698">
        <v>129630</v>
      </c>
      <c r="G13698">
        <v>114728</v>
      </c>
      <c r="H13698">
        <v>0.88504204273702081</v>
      </c>
      <c r="I13698" t="str">
        <f>VLOOKUP($B13698&amp;$E13698,'Employee List'!$A:$E,5,0)</f>
        <v>E-1298</v>
      </c>
    </row>
    <row r="13699" spans="1:9" x14ac:dyDescent="0.35">
      <c r="A13699" t="s">
        <v>1257</v>
      </c>
      <c r="B13699" t="s">
        <v>223</v>
      </c>
      <c r="C13699" t="s">
        <v>383</v>
      </c>
      <c r="D13699" t="s">
        <v>1272</v>
      </c>
      <c r="E13699" t="s">
        <v>29</v>
      </c>
      <c r="F13699">
        <v>11556</v>
      </c>
      <c r="G13699">
        <v>14113</v>
      </c>
      <c r="H13699">
        <v>1.221270335756317</v>
      </c>
      <c r="I13699" t="str">
        <f>VLOOKUP($B13699&amp;$E13699,'Employee List'!$A:$E,5,0)</f>
        <v>E-1298</v>
      </c>
    </row>
    <row r="13700" spans="1:9" x14ac:dyDescent="0.35">
      <c r="A13700" t="s">
        <v>1257</v>
      </c>
      <c r="B13700" t="s">
        <v>223</v>
      </c>
      <c r="C13700" t="s">
        <v>383</v>
      </c>
      <c r="D13700" t="s">
        <v>1272</v>
      </c>
      <c r="E13700" t="s">
        <v>30</v>
      </c>
      <c r="F13700">
        <v>13281</v>
      </c>
      <c r="G13700">
        <v>18527</v>
      </c>
      <c r="H13700">
        <v>1.3950003764776748</v>
      </c>
      <c r="I13700" t="str">
        <f>VLOOKUP($B13700&amp;$E13700,'Employee List'!$A:$E,5,0)</f>
        <v>E-1298</v>
      </c>
    </row>
    <row r="13701" spans="1:9" x14ac:dyDescent="0.35">
      <c r="A13701" t="s">
        <v>1257</v>
      </c>
      <c r="B13701" t="s">
        <v>223</v>
      </c>
      <c r="C13701" t="s">
        <v>383</v>
      </c>
      <c r="D13701" t="s">
        <v>1272</v>
      </c>
      <c r="E13701" t="s">
        <v>31</v>
      </c>
      <c r="F13701">
        <v>14129</v>
      </c>
      <c r="G13701">
        <v>17473</v>
      </c>
      <c r="H13701">
        <v>1.2366763394436973</v>
      </c>
      <c r="I13701" t="str">
        <f>VLOOKUP($B13701&amp;$E13701,'Employee List'!$A:$E,5,0)</f>
        <v>E-1298</v>
      </c>
    </row>
    <row r="13702" spans="1:9" x14ac:dyDescent="0.35">
      <c r="A13702" t="s">
        <v>1257</v>
      </c>
      <c r="B13702" t="s">
        <v>223</v>
      </c>
      <c r="C13702" t="s">
        <v>383</v>
      </c>
      <c r="D13702" t="s">
        <v>1259</v>
      </c>
      <c r="E13702" t="s">
        <v>29</v>
      </c>
      <c r="F13702">
        <v>20330</v>
      </c>
      <c r="G13702">
        <v>21098</v>
      </c>
      <c r="H13702">
        <v>1.0377766847024101</v>
      </c>
      <c r="I13702" t="str">
        <f>VLOOKUP($B13702&amp;$E13702,'Employee List'!$A:$E,5,0)</f>
        <v>E-1298</v>
      </c>
    </row>
    <row r="13703" spans="1:9" x14ac:dyDescent="0.35">
      <c r="A13703" t="s">
        <v>1257</v>
      </c>
      <c r="B13703" t="s">
        <v>223</v>
      </c>
      <c r="C13703" t="s">
        <v>383</v>
      </c>
      <c r="D13703" t="s">
        <v>1259</v>
      </c>
      <c r="E13703" t="s">
        <v>30</v>
      </c>
      <c r="F13703">
        <v>22873</v>
      </c>
      <c r="G13703">
        <v>16782</v>
      </c>
      <c r="H13703">
        <v>0.73370349320159145</v>
      </c>
      <c r="I13703" t="str">
        <f>VLOOKUP($B13703&amp;$E13703,'Employee List'!$A:$E,5,0)</f>
        <v>E-1298</v>
      </c>
    </row>
    <row r="13704" spans="1:9" x14ac:dyDescent="0.35">
      <c r="A13704" t="s">
        <v>1257</v>
      </c>
      <c r="B13704" t="s">
        <v>223</v>
      </c>
      <c r="C13704" t="s">
        <v>383</v>
      </c>
      <c r="D13704" t="s">
        <v>1259</v>
      </c>
      <c r="E13704" t="s">
        <v>31</v>
      </c>
      <c r="F13704">
        <v>23068</v>
      </c>
      <c r="G13704">
        <v>22225</v>
      </c>
      <c r="H13704">
        <v>0.96345586960291307</v>
      </c>
      <c r="I13704" t="str">
        <f>VLOOKUP($B13704&amp;$E13704,'Employee List'!$A:$E,5,0)</f>
        <v>E-1298</v>
      </c>
    </row>
    <row r="13705" spans="1:9" x14ac:dyDescent="0.35">
      <c r="A13705" t="s">
        <v>1257</v>
      </c>
      <c r="B13705" t="s">
        <v>223</v>
      </c>
      <c r="C13705" t="s">
        <v>383</v>
      </c>
      <c r="D13705" t="s">
        <v>1273</v>
      </c>
      <c r="E13705" t="s">
        <v>29</v>
      </c>
      <c r="F13705">
        <v>10620</v>
      </c>
      <c r="G13705">
        <v>5729</v>
      </c>
      <c r="H13705">
        <v>0.53945386064030132</v>
      </c>
      <c r="I13705" t="str">
        <f>VLOOKUP($B13705&amp;$E13705,'Employee List'!$A:$E,5,0)</f>
        <v>E-1298</v>
      </c>
    </row>
    <row r="13706" spans="1:9" x14ac:dyDescent="0.35">
      <c r="A13706" t="s">
        <v>1257</v>
      </c>
      <c r="B13706" t="s">
        <v>223</v>
      </c>
      <c r="C13706" t="s">
        <v>383</v>
      </c>
      <c r="D13706" t="s">
        <v>1273</v>
      </c>
      <c r="E13706" t="s">
        <v>30</v>
      </c>
      <c r="F13706">
        <v>7665</v>
      </c>
      <c r="G13706">
        <v>8566</v>
      </c>
      <c r="H13706">
        <v>1.1175472928897587</v>
      </c>
      <c r="I13706" t="str">
        <f>VLOOKUP($B13706&amp;$E13706,'Employee List'!$A:$E,5,0)</f>
        <v>E-1298</v>
      </c>
    </row>
    <row r="13707" spans="1:9" x14ac:dyDescent="0.35">
      <c r="A13707" t="s">
        <v>1257</v>
      </c>
      <c r="B13707" t="s">
        <v>223</v>
      </c>
      <c r="C13707" t="s">
        <v>383</v>
      </c>
      <c r="D13707" t="s">
        <v>1273</v>
      </c>
      <c r="E13707" t="s">
        <v>31</v>
      </c>
      <c r="F13707">
        <v>10084</v>
      </c>
      <c r="G13707">
        <v>3446</v>
      </c>
      <c r="H13707">
        <v>0.34172947243157475</v>
      </c>
      <c r="I13707" t="str">
        <f>VLOOKUP($B13707&amp;$E13707,'Employee List'!$A:$E,5,0)</f>
        <v>E-1298</v>
      </c>
    </row>
    <row r="13708" spans="1:9" x14ac:dyDescent="0.35">
      <c r="A13708" t="s">
        <v>1257</v>
      </c>
      <c r="B13708" t="s">
        <v>223</v>
      </c>
      <c r="C13708" t="s">
        <v>383</v>
      </c>
      <c r="D13708" t="s">
        <v>1275</v>
      </c>
      <c r="E13708" t="s">
        <v>29</v>
      </c>
      <c r="F13708">
        <v>10801</v>
      </c>
      <c r="G13708">
        <v>12396</v>
      </c>
      <c r="H13708">
        <v>1.1476715118970466</v>
      </c>
      <c r="I13708" t="str">
        <f>VLOOKUP($B13708&amp;$E13708,'Employee List'!$A:$E,5,0)</f>
        <v>E-1298</v>
      </c>
    </row>
    <row r="13709" spans="1:9" x14ac:dyDescent="0.35">
      <c r="A13709" t="s">
        <v>1257</v>
      </c>
      <c r="B13709" t="s">
        <v>223</v>
      </c>
      <c r="C13709" t="s">
        <v>383</v>
      </c>
      <c r="D13709" t="s">
        <v>1275</v>
      </c>
      <c r="E13709" t="s">
        <v>30</v>
      </c>
      <c r="F13709">
        <v>12048</v>
      </c>
      <c r="G13709">
        <v>15131</v>
      </c>
      <c r="H13709">
        <v>1.2558930942895086</v>
      </c>
      <c r="I13709" t="str">
        <f>VLOOKUP($B13709&amp;$E13709,'Employee List'!$A:$E,5,0)</f>
        <v>E-1298</v>
      </c>
    </row>
    <row r="13710" spans="1:9" x14ac:dyDescent="0.35">
      <c r="A13710" t="s">
        <v>1257</v>
      </c>
      <c r="B13710" t="s">
        <v>223</v>
      </c>
      <c r="C13710" t="s">
        <v>383</v>
      </c>
      <c r="D13710" t="s">
        <v>1275</v>
      </c>
      <c r="E13710" t="s">
        <v>31</v>
      </c>
      <c r="F13710">
        <v>12509</v>
      </c>
      <c r="G13710">
        <v>18050</v>
      </c>
      <c r="H13710">
        <v>1.4429610680310176</v>
      </c>
      <c r="I13710" t="str">
        <f>VLOOKUP($B13710&amp;$E13710,'Employee List'!$A:$E,5,0)</f>
        <v>E-1298</v>
      </c>
    </row>
    <row r="13711" spans="1:9" x14ac:dyDescent="0.35">
      <c r="A13711" t="s">
        <v>1257</v>
      </c>
      <c r="B13711" t="s">
        <v>223</v>
      </c>
      <c r="C13711" t="s">
        <v>383</v>
      </c>
      <c r="D13711" t="s">
        <v>1276</v>
      </c>
      <c r="E13711" t="s">
        <v>29</v>
      </c>
      <c r="F13711">
        <v>4023</v>
      </c>
      <c r="G13711">
        <v>1433</v>
      </c>
      <c r="H13711">
        <v>0.35620183942331596</v>
      </c>
      <c r="I13711" t="str">
        <f>VLOOKUP($B13711&amp;$E13711,'Employee List'!$A:$E,5,0)</f>
        <v>E-1298</v>
      </c>
    </row>
    <row r="13712" spans="1:9" x14ac:dyDescent="0.35">
      <c r="A13712" t="s">
        <v>1257</v>
      </c>
      <c r="B13712" t="s">
        <v>223</v>
      </c>
      <c r="C13712" t="s">
        <v>383</v>
      </c>
      <c r="D13712" t="s">
        <v>1276</v>
      </c>
      <c r="E13712" t="s">
        <v>30</v>
      </c>
      <c r="F13712">
        <v>2668</v>
      </c>
      <c r="G13712">
        <v>2801</v>
      </c>
      <c r="H13712">
        <v>1.0498500749625188</v>
      </c>
      <c r="I13712" t="str">
        <f>VLOOKUP($B13712&amp;$E13712,'Employee List'!$A:$E,5,0)</f>
        <v>E-1298</v>
      </c>
    </row>
    <row r="13713" spans="1:9" x14ac:dyDescent="0.35">
      <c r="A13713" t="s">
        <v>1257</v>
      </c>
      <c r="B13713" t="s">
        <v>223</v>
      </c>
      <c r="C13713" t="s">
        <v>383</v>
      </c>
      <c r="D13713" t="s">
        <v>1276</v>
      </c>
      <c r="E13713" t="s">
        <v>31</v>
      </c>
      <c r="F13713">
        <v>2917</v>
      </c>
      <c r="G13713">
        <v>2684</v>
      </c>
      <c r="H13713">
        <v>0.92012341446691803</v>
      </c>
      <c r="I13713" t="str">
        <f>VLOOKUP($B13713&amp;$E13713,'Employee List'!$A:$E,5,0)</f>
        <v>E-1298</v>
      </c>
    </row>
    <row r="13714" spans="1:9" x14ac:dyDescent="0.35">
      <c r="A13714" t="s">
        <v>1257</v>
      </c>
      <c r="B13714" t="s">
        <v>223</v>
      </c>
      <c r="C13714" t="s">
        <v>383</v>
      </c>
      <c r="D13714" t="s">
        <v>1277</v>
      </c>
      <c r="E13714" t="s">
        <v>29</v>
      </c>
      <c r="F13714">
        <v>9713</v>
      </c>
      <c r="G13714">
        <v>4596</v>
      </c>
      <c r="H13714">
        <v>0.47318027385977557</v>
      </c>
      <c r="I13714" t="str">
        <f>VLOOKUP($B13714&amp;$E13714,'Employee List'!$A:$E,5,0)</f>
        <v>E-1298</v>
      </c>
    </row>
    <row r="13715" spans="1:9" x14ac:dyDescent="0.35">
      <c r="A13715" t="s">
        <v>1257</v>
      </c>
      <c r="B13715" t="s">
        <v>223</v>
      </c>
      <c r="C13715" t="s">
        <v>383</v>
      </c>
      <c r="D13715" t="s">
        <v>1277</v>
      </c>
      <c r="E13715" t="s">
        <v>30</v>
      </c>
      <c r="F13715">
        <v>11176</v>
      </c>
      <c r="G13715">
        <v>7203</v>
      </c>
      <c r="H13715">
        <v>0.64450608446671442</v>
      </c>
      <c r="I13715" t="str">
        <f>VLOOKUP($B13715&amp;$E13715,'Employee List'!$A:$E,5,0)</f>
        <v>E-1298</v>
      </c>
    </row>
    <row r="13716" spans="1:9" x14ac:dyDescent="0.35">
      <c r="A13716" t="s">
        <v>1257</v>
      </c>
      <c r="B13716" t="s">
        <v>223</v>
      </c>
      <c r="C13716" t="s">
        <v>383</v>
      </c>
      <c r="D13716" t="s">
        <v>1277</v>
      </c>
      <c r="E13716" t="s">
        <v>31</v>
      </c>
      <c r="F13716">
        <v>10205</v>
      </c>
      <c r="G13716">
        <v>3154</v>
      </c>
      <c r="H13716">
        <v>0.30906418422341991</v>
      </c>
      <c r="I13716" t="str">
        <f>VLOOKUP($B13716&amp;$E13716,'Employee List'!$A:$E,5,0)</f>
        <v>E-1298</v>
      </c>
    </row>
    <row r="13717" spans="1:9" x14ac:dyDescent="0.35">
      <c r="A13717" t="s">
        <v>1257</v>
      </c>
      <c r="B13717" t="s">
        <v>223</v>
      </c>
      <c r="C13717" t="s">
        <v>383</v>
      </c>
      <c r="D13717" t="s">
        <v>1278</v>
      </c>
      <c r="E13717" t="s">
        <v>29</v>
      </c>
      <c r="F13717">
        <v>19139</v>
      </c>
      <c r="G13717">
        <v>16182</v>
      </c>
      <c r="H13717">
        <v>0.84549871989132142</v>
      </c>
      <c r="I13717" t="str">
        <f>VLOOKUP($B13717&amp;$E13717,'Employee List'!$A:$E,5,0)</f>
        <v>E-1298</v>
      </c>
    </row>
    <row r="13718" spans="1:9" x14ac:dyDescent="0.35">
      <c r="A13718" t="s">
        <v>1257</v>
      </c>
      <c r="B13718" t="s">
        <v>223</v>
      </c>
      <c r="C13718" t="s">
        <v>383</v>
      </c>
      <c r="D13718" t="s">
        <v>1278</v>
      </c>
      <c r="E13718" t="s">
        <v>30</v>
      </c>
      <c r="F13718">
        <v>20094</v>
      </c>
      <c r="G13718">
        <v>15177</v>
      </c>
      <c r="H13718">
        <v>0.75530008957897876</v>
      </c>
      <c r="I13718" t="str">
        <f>VLOOKUP($B13718&amp;$E13718,'Employee List'!$A:$E,5,0)</f>
        <v>E-1298</v>
      </c>
    </row>
    <row r="13719" spans="1:9" x14ac:dyDescent="0.35">
      <c r="A13719" t="s">
        <v>1257</v>
      </c>
      <c r="B13719" t="s">
        <v>223</v>
      </c>
      <c r="C13719" t="s">
        <v>383</v>
      </c>
      <c r="D13719" t="s">
        <v>1278</v>
      </c>
      <c r="E13719" t="s">
        <v>31</v>
      </c>
      <c r="F13719">
        <v>16286</v>
      </c>
      <c r="G13719">
        <v>16480</v>
      </c>
      <c r="H13719">
        <v>1.0119120717180401</v>
      </c>
      <c r="I13719" t="str">
        <f>VLOOKUP($B13719&amp;$E13719,'Employee List'!$A:$E,5,0)</f>
        <v>E-1298</v>
      </c>
    </row>
    <row r="13720" spans="1:9" x14ac:dyDescent="0.35">
      <c r="A13720" t="s">
        <v>1257</v>
      </c>
      <c r="B13720" t="s">
        <v>223</v>
      </c>
      <c r="C13720" t="s">
        <v>383</v>
      </c>
      <c r="D13720" t="s">
        <v>1279</v>
      </c>
      <c r="E13720" t="s">
        <v>29</v>
      </c>
      <c r="F13720">
        <v>1929</v>
      </c>
      <c r="G13720">
        <v>1969</v>
      </c>
      <c r="H13720">
        <v>1.0207361327112494</v>
      </c>
      <c r="I13720" t="str">
        <f>VLOOKUP($B13720&amp;$E13720,'Employee List'!$A:$E,5,0)</f>
        <v>E-1298</v>
      </c>
    </row>
    <row r="13721" spans="1:9" x14ac:dyDescent="0.35">
      <c r="A13721" t="s">
        <v>1257</v>
      </c>
      <c r="B13721" t="s">
        <v>223</v>
      </c>
      <c r="C13721" t="s">
        <v>383</v>
      </c>
      <c r="D13721" t="s">
        <v>1279</v>
      </c>
      <c r="E13721" t="s">
        <v>30</v>
      </c>
      <c r="F13721">
        <v>5564</v>
      </c>
      <c r="G13721">
        <v>3759</v>
      </c>
      <c r="H13721">
        <v>0.6755930984902947</v>
      </c>
      <c r="I13721" t="str">
        <f>VLOOKUP($B13721&amp;$E13721,'Employee List'!$A:$E,5,0)</f>
        <v>E-1298</v>
      </c>
    </row>
    <row r="13722" spans="1:9" x14ac:dyDescent="0.35">
      <c r="A13722" t="s">
        <v>1257</v>
      </c>
      <c r="B13722" t="s">
        <v>223</v>
      </c>
      <c r="C13722" t="s">
        <v>383</v>
      </c>
      <c r="D13722" t="s">
        <v>1279</v>
      </c>
      <c r="E13722" t="s">
        <v>31</v>
      </c>
      <c r="F13722">
        <v>4110</v>
      </c>
      <c r="G13722">
        <v>4102</v>
      </c>
      <c r="H13722">
        <v>0.99805352798053526</v>
      </c>
      <c r="I13722" t="str">
        <f>VLOOKUP($B13722&amp;$E13722,'Employee List'!$A:$E,5,0)</f>
        <v>E-1298</v>
      </c>
    </row>
    <row r="13723" spans="1:9" x14ac:dyDescent="0.35">
      <c r="A13723" t="s">
        <v>1257</v>
      </c>
      <c r="B13723" t="s">
        <v>223</v>
      </c>
      <c r="C13723" t="s">
        <v>383</v>
      </c>
      <c r="D13723" t="s">
        <v>1280</v>
      </c>
      <c r="E13723" t="s">
        <v>29</v>
      </c>
      <c r="F13723">
        <v>7135</v>
      </c>
      <c r="G13723">
        <v>11006</v>
      </c>
      <c r="H13723">
        <v>1.5425367904695164</v>
      </c>
      <c r="I13723" t="str">
        <f>VLOOKUP($B13723&amp;$E13723,'Employee List'!$A:$E,5,0)</f>
        <v>E-1298</v>
      </c>
    </row>
    <row r="13724" spans="1:9" x14ac:dyDescent="0.35">
      <c r="A13724" t="s">
        <v>1257</v>
      </c>
      <c r="B13724" t="s">
        <v>223</v>
      </c>
      <c r="C13724" t="s">
        <v>383</v>
      </c>
      <c r="D13724" t="s">
        <v>1280</v>
      </c>
      <c r="E13724" t="s">
        <v>30</v>
      </c>
      <c r="F13724">
        <v>10427</v>
      </c>
      <c r="G13724">
        <v>5826</v>
      </c>
      <c r="H13724">
        <v>0.55874172820562007</v>
      </c>
      <c r="I13724" t="str">
        <f>VLOOKUP($B13724&amp;$E13724,'Employee List'!$A:$E,5,0)</f>
        <v>E-1298</v>
      </c>
    </row>
    <row r="13725" spans="1:9" x14ac:dyDescent="0.35">
      <c r="A13725" t="s">
        <v>1257</v>
      </c>
      <c r="B13725" t="s">
        <v>223</v>
      </c>
      <c r="C13725" t="s">
        <v>383</v>
      </c>
      <c r="D13725" t="s">
        <v>1280</v>
      </c>
      <c r="E13725" t="s">
        <v>31</v>
      </c>
      <c r="F13725">
        <v>7002</v>
      </c>
      <c r="G13725">
        <v>4419</v>
      </c>
      <c r="H13725">
        <v>0.63110539845758351</v>
      </c>
      <c r="I13725" t="str">
        <f>VLOOKUP($B13725&amp;$E13725,'Employee List'!$A:$E,5,0)</f>
        <v>E-1298</v>
      </c>
    </row>
    <row r="13726" spans="1:9" x14ac:dyDescent="0.35">
      <c r="A13726" t="s">
        <v>1257</v>
      </c>
      <c r="B13726" t="s">
        <v>223</v>
      </c>
      <c r="C13726" t="s">
        <v>383</v>
      </c>
      <c r="D13726" t="s">
        <v>1262</v>
      </c>
      <c r="E13726" t="s">
        <v>29</v>
      </c>
      <c r="F13726">
        <v>51772</v>
      </c>
      <c r="G13726">
        <v>65641</v>
      </c>
      <c r="H13726">
        <v>1.2678861160472843</v>
      </c>
      <c r="I13726" t="str">
        <f>VLOOKUP($B13726&amp;$E13726,'Employee List'!$A:$E,5,0)</f>
        <v>E-1298</v>
      </c>
    </row>
    <row r="13727" spans="1:9" x14ac:dyDescent="0.35">
      <c r="A13727" t="s">
        <v>1257</v>
      </c>
      <c r="B13727" t="s">
        <v>223</v>
      </c>
      <c r="C13727" t="s">
        <v>383</v>
      </c>
      <c r="D13727" t="s">
        <v>1262</v>
      </c>
      <c r="E13727" t="s">
        <v>30</v>
      </c>
      <c r="F13727">
        <v>51301</v>
      </c>
      <c r="G13727">
        <v>65837</v>
      </c>
      <c r="H13727">
        <v>1.2833473031714782</v>
      </c>
      <c r="I13727" t="str">
        <f>VLOOKUP($B13727&amp;$E13727,'Employee List'!$A:$E,5,0)</f>
        <v>E-1298</v>
      </c>
    </row>
    <row r="13728" spans="1:9" x14ac:dyDescent="0.35">
      <c r="A13728" t="s">
        <v>1257</v>
      </c>
      <c r="B13728" t="s">
        <v>223</v>
      </c>
      <c r="C13728" t="s">
        <v>383</v>
      </c>
      <c r="D13728" t="s">
        <v>1262</v>
      </c>
      <c r="E13728" t="s">
        <v>31</v>
      </c>
      <c r="F13728">
        <v>56076</v>
      </c>
      <c r="G13728">
        <v>56684</v>
      </c>
      <c r="H13728">
        <v>1.0108424281332478</v>
      </c>
      <c r="I13728" t="str">
        <f>VLOOKUP($B13728&amp;$E13728,'Employee List'!$A:$E,5,0)</f>
        <v>E-1298</v>
      </c>
    </row>
    <row r="13729" spans="1:9" x14ac:dyDescent="0.35">
      <c r="A13729" t="s">
        <v>1257</v>
      </c>
      <c r="B13729" t="s">
        <v>223</v>
      </c>
      <c r="C13729" t="s">
        <v>383</v>
      </c>
      <c r="D13729" t="s">
        <v>1282</v>
      </c>
      <c r="E13729" t="s">
        <v>29</v>
      </c>
      <c r="F13729">
        <v>3285</v>
      </c>
      <c r="G13729">
        <v>4463</v>
      </c>
      <c r="H13729">
        <v>1.3585996955859969</v>
      </c>
      <c r="I13729" t="str">
        <f>VLOOKUP($B13729&amp;$E13729,'Employee List'!$A:$E,5,0)</f>
        <v>E-1298</v>
      </c>
    </row>
    <row r="13730" spans="1:9" x14ac:dyDescent="0.35">
      <c r="A13730" t="s">
        <v>1257</v>
      </c>
      <c r="B13730" t="s">
        <v>223</v>
      </c>
      <c r="C13730" t="s">
        <v>383</v>
      </c>
      <c r="D13730" t="s">
        <v>1282</v>
      </c>
      <c r="E13730" t="s">
        <v>30</v>
      </c>
      <c r="F13730">
        <v>5739</v>
      </c>
      <c r="G13730">
        <v>6497</v>
      </c>
      <c r="H13730">
        <v>1.1320787593657431</v>
      </c>
      <c r="I13730" t="str">
        <f>VLOOKUP($B13730&amp;$E13730,'Employee List'!$A:$E,5,0)</f>
        <v>E-1298</v>
      </c>
    </row>
    <row r="13731" spans="1:9" x14ac:dyDescent="0.35">
      <c r="A13731" t="s">
        <v>1257</v>
      </c>
      <c r="B13731" t="s">
        <v>223</v>
      </c>
      <c r="C13731" t="s">
        <v>383</v>
      </c>
      <c r="D13731" t="s">
        <v>1282</v>
      </c>
      <c r="E13731" t="s">
        <v>31</v>
      </c>
      <c r="F13731">
        <v>6584</v>
      </c>
      <c r="G13731">
        <v>3461</v>
      </c>
      <c r="H13731">
        <v>0.5256682867557716</v>
      </c>
      <c r="I13731" t="str">
        <f>VLOOKUP($B13731&amp;$E13731,'Employee List'!$A:$E,5,0)</f>
        <v>E-1298</v>
      </c>
    </row>
    <row r="13732" spans="1:9" x14ac:dyDescent="0.35">
      <c r="A13732" t="s">
        <v>1257</v>
      </c>
      <c r="B13732" t="s">
        <v>223</v>
      </c>
      <c r="C13732" t="s">
        <v>383</v>
      </c>
      <c r="D13732" t="s">
        <v>1281</v>
      </c>
      <c r="E13732" t="s">
        <v>29</v>
      </c>
      <c r="F13732">
        <v>5701</v>
      </c>
      <c r="G13732">
        <v>3479</v>
      </c>
      <c r="H13732">
        <v>0.61024381687423257</v>
      </c>
      <c r="I13732" t="str">
        <f>VLOOKUP($B13732&amp;$E13732,'Employee List'!$A:$E,5,0)</f>
        <v>E-1298</v>
      </c>
    </row>
    <row r="13733" spans="1:9" x14ac:dyDescent="0.35">
      <c r="A13733" t="s">
        <v>1257</v>
      </c>
      <c r="B13733" t="s">
        <v>223</v>
      </c>
      <c r="C13733" t="s">
        <v>383</v>
      </c>
      <c r="D13733" t="s">
        <v>1281</v>
      </c>
      <c r="E13733" t="s">
        <v>30</v>
      </c>
      <c r="F13733">
        <v>6362</v>
      </c>
      <c r="G13733">
        <v>4962</v>
      </c>
      <c r="H13733">
        <v>0.77994341402074818</v>
      </c>
      <c r="I13733" t="str">
        <f>VLOOKUP($B13733&amp;$E13733,'Employee List'!$A:$E,5,0)</f>
        <v>E-1298</v>
      </c>
    </row>
    <row r="13734" spans="1:9" x14ac:dyDescent="0.35">
      <c r="A13734" t="s">
        <v>1257</v>
      </c>
      <c r="B13734" t="s">
        <v>223</v>
      </c>
      <c r="C13734" t="s">
        <v>383</v>
      </c>
      <c r="D13734" t="s">
        <v>1281</v>
      </c>
      <c r="E13734" t="s">
        <v>31</v>
      </c>
      <c r="F13734">
        <v>3608</v>
      </c>
      <c r="G13734">
        <v>4531</v>
      </c>
      <c r="H13734">
        <v>1.2558203991130821</v>
      </c>
      <c r="I13734" t="str">
        <f>VLOOKUP($B13734&amp;$E13734,'Employee List'!$A:$E,5,0)</f>
        <v>E-1298</v>
      </c>
    </row>
    <row r="13735" spans="1:9" x14ac:dyDescent="0.35">
      <c r="A13735" t="s">
        <v>1257</v>
      </c>
      <c r="B13735" t="s">
        <v>224</v>
      </c>
      <c r="C13735" t="s">
        <v>383</v>
      </c>
      <c r="D13735" t="s">
        <v>1274</v>
      </c>
      <c r="E13735" t="s">
        <v>29</v>
      </c>
      <c r="F13735">
        <v>27347</v>
      </c>
      <c r="G13735">
        <v>20932</v>
      </c>
      <c r="H13735">
        <v>0.76542216696529786</v>
      </c>
      <c r="I13735" t="str">
        <f>VLOOKUP($B13735&amp;$E13735,'Employee List'!$A:$E,5,0)</f>
        <v>E-1299</v>
      </c>
    </row>
    <row r="13736" spans="1:9" x14ac:dyDescent="0.35">
      <c r="A13736" t="s">
        <v>1257</v>
      </c>
      <c r="B13736" t="s">
        <v>224</v>
      </c>
      <c r="C13736" t="s">
        <v>383</v>
      </c>
      <c r="D13736" t="s">
        <v>1274</v>
      </c>
      <c r="E13736" t="s">
        <v>30</v>
      </c>
      <c r="F13736">
        <v>26975</v>
      </c>
      <c r="G13736">
        <v>31209</v>
      </c>
      <c r="H13736">
        <v>1.1569601482854495</v>
      </c>
      <c r="I13736" t="str">
        <f>VLOOKUP($B13736&amp;$E13736,'Employee List'!$A:$E,5,0)</f>
        <v>E-1299</v>
      </c>
    </row>
    <row r="13737" spans="1:9" x14ac:dyDescent="0.35">
      <c r="A13737" t="s">
        <v>1257</v>
      </c>
      <c r="B13737" t="s">
        <v>224</v>
      </c>
      <c r="C13737" t="s">
        <v>383</v>
      </c>
      <c r="D13737" t="s">
        <v>1274</v>
      </c>
      <c r="E13737" t="s">
        <v>31</v>
      </c>
      <c r="F13737">
        <v>28624</v>
      </c>
      <c r="G13737">
        <v>28562</v>
      </c>
      <c r="H13737">
        <v>0.99783398546674118</v>
      </c>
      <c r="I13737" t="str">
        <f>VLOOKUP($B13737&amp;$E13737,'Employee List'!$A:$E,5,0)</f>
        <v>E-1299</v>
      </c>
    </row>
    <row r="13738" spans="1:9" x14ac:dyDescent="0.35">
      <c r="A13738" t="s">
        <v>1257</v>
      </c>
      <c r="B13738" t="s">
        <v>224</v>
      </c>
      <c r="C13738" t="s">
        <v>383</v>
      </c>
      <c r="D13738" t="s">
        <v>1263</v>
      </c>
      <c r="E13738" t="s">
        <v>29</v>
      </c>
      <c r="F13738">
        <v>17820</v>
      </c>
      <c r="G13738">
        <v>5635</v>
      </c>
      <c r="H13738">
        <v>0.31621773288439953</v>
      </c>
      <c r="I13738" t="str">
        <f>VLOOKUP($B13738&amp;$E13738,'Employee List'!$A:$E,5,0)</f>
        <v>E-1299</v>
      </c>
    </row>
    <row r="13739" spans="1:9" x14ac:dyDescent="0.35">
      <c r="A13739" t="s">
        <v>1257</v>
      </c>
      <c r="B13739" t="s">
        <v>224</v>
      </c>
      <c r="C13739" t="s">
        <v>383</v>
      </c>
      <c r="D13739" t="s">
        <v>1263</v>
      </c>
      <c r="E13739" t="s">
        <v>30</v>
      </c>
      <c r="F13739">
        <v>15175</v>
      </c>
      <c r="G13739">
        <v>7879</v>
      </c>
      <c r="H13739">
        <v>0.5192092257001647</v>
      </c>
      <c r="I13739" t="str">
        <f>VLOOKUP($B13739&amp;$E13739,'Employee List'!$A:$E,5,0)</f>
        <v>E-1299</v>
      </c>
    </row>
    <row r="13740" spans="1:9" x14ac:dyDescent="0.35">
      <c r="A13740" t="s">
        <v>1257</v>
      </c>
      <c r="B13740" t="s">
        <v>224</v>
      </c>
      <c r="C13740" t="s">
        <v>383</v>
      </c>
      <c r="D13740" t="s">
        <v>1263</v>
      </c>
      <c r="E13740" t="s">
        <v>31</v>
      </c>
      <c r="F13740">
        <v>16198</v>
      </c>
      <c r="G13740">
        <v>19419</v>
      </c>
      <c r="H13740">
        <v>1.1988517100876652</v>
      </c>
      <c r="I13740" t="str">
        <f>VLOOKUP($B13740&amp;$E13740,'Employee List'!$A:$E,5,0)</f>
        <v>E-1299</v>
      </c>
    </row>
    <row r="13741" spans="1:9" x14ac:dyDescent="0.35">
      <c r="A13741" t="s">
        <v>1257</v>
      </c>
      <c r="B13741" t="s">
        <v>224</v>
      </c>
      <c r="C13741" t="s">
        <v>383</v>
      </c>
      <c r="D13741" t="s">
        <v>1264</v>
      </c>
      <c r="E13741" t="s">
        <v>29</v>
      </c>
      <c r="F13741">
        <v>18733</v>
      </c>
      <c r="G13741">
        <v>31374</v>
      </c>
      <c r="H13741">
        <v>1.6747984839587893</v>
      </c>
      <c r="I13741" t="str">
        <f>VLOOKUP($B13741&amp;$E13741,'Employee List'!$A:$E,5,0)</f>
        <v>E-1299</v>
      </c>
    </row>
    <row r="13742" spans="1:9" x14ac:dyDescent="0.35">
      <c r="A13742" t="s">
        <v>1257</v>
      </c>
      <c r="B13742" t="s">
        <v>224</v>
      </c>
      <c r="C13742" t="s">
        <v>383</v>
      </c>
      <c r="D13742" t="s">
        <v>1264</v>
      </c>
      <c r="E13742" t="s">
        <v>30</v>
      </c>
      <c r="F13742">
        <v>20258</v>
      </c>
      <c r="G13742">
        <v>5043</v>
      </c>
      <c r="H13742">
        <v>0.24893869088755061</v>
      </c>
      <c r="I13742" t="str">
        <f>VLOOKUP($B13742&amp;$E13742,'Employee List'!$A:$E,5,0)</f>
        <v>E-1299</v>
      </c>
    </row>
    <row r="13743" spans="1:9" x14ac:dyDescent="0.35">
      <c r="A13743" t="s">
        <v>1257</v>
      </c>
      <c r="B13743" t="s">
        <v>224</v>
      </c>
      <c r="C13743" t="s">
        <v>383</v>
      </c>
      <c r="D13743" t="s">
        <v>1264</v>
      </c>
      <c r="E13743" t="s">
        <v>31</v>
      </c>
      <c r="F13743">
        <v>18307</v>
      </c>
      <c r="G13743">
        <v>3202</v>
      </c>
      <c r="H13743">
        <v>0.17490577374774677</v>
      </c>
      <c r="I13743" t="str">
        <f>VLOOKUP($B13743&amp;$E13743,'Employee List'!$A:$E,5,0)</f>
        <v>E-1299</v>
      </c>
    </row>
    <row r="13744" spans="1:9" x14ac:dyDescent="0.35">
      <c r="A13744" t="s">
        <v>1257</v>
      </c>
      <c r="B13744" t="s">
        <v>224</v>
      </c>
      <c r="C13744" t="s">
        <v>383</v>
      </c>
      <c r="D13744" t="s">
        <v>1265</v>
      </c>
      <c r="E13744" t="s">
        <v>29</v>
      </c>
      <c r="F13744">
        <v>6869</v>
      </c>
      <c r="G13744">
        <v>1831</v>
      </c>
      <c r="H13744">
        <v>0.26655990682777697</v>
      </c>
      <c r="I13744" t="str">
        <f>VLOOKUP($B13744&amp;$E13744,'Employee List'!$A:$E,5,0)</f>
        <v>E-1299</v>
      </c>
    </row>
    <row r="13745" spans="1:9" x14ac:dyDescent="0.35">
      <c r="A13745" t="s">
        <v>1257</v>
      </c>
      <c r="B13745" t="s">
        <v>224</v>
      </c>
      <c r="C13745" t="s">
        <v>383</v>
      </c>
      <c r="D13745" t="s">
        <v>1265</v>
      </c>
      <c r="E13745" t="s">
        <v>30</v>
      </c>
      <c r="F13745">
        <v>6954</v>
      </c>
      <c r="G13745">
        <v>4065</v>
      </c>
      <c r="H13745">
        <v>0.58455565142364108</v>
      </c>
      <c r="I13745" t="str">
        <f>VLOOKUP($B13745&amp;$E13745,'Employee List'!$A:$E,5,0)</f>
        <v>E-1299</v>
      </c>
    </row>
    <row r="13746" spans="1:9" x14ac:dyDescent="0.35">
      <c r="A13746" t="s">
        <v>1257</v>
      </c>
      <c r="B13746" t="s">
        <v>224</v>
      </c>
      <c r="C13746" t="s">
        <v>383</v>
      </c>
      <c r="D13746" t="s">
        <v>1265</v>
      </c>
      <c r="E13746" t="s">
        <v>31</v>
      </c>
      <c r="F13746">
        <v>7836</v>
      </c>
      <c r="G13746">
        <v>3921</v>
      </c>
      <c r="H13746">
        <v>0.50038284839203673</v>
      </c>
      <c r="I13746" t="str">
        <f>VLOOKUP($B13746&amp;$E13746,'Employee List'!$A:$E,5,0)</f>
        <v>E-1299</v>
      </c>
    </row>
    <row r="13747" spans="1:9" x14ac:dyDescent="0.35">
      <c r="A13747" t="s">
        <v>1257</v>
      </c>
      <c r="B13747" t="s">
        <v>224</v>
      </c>
      <c r="C13747" t="s">
        <v>383</v>
      </c>
      <c r="D13747" t="s">
        <v>1260</v>
      </c>
      <c r="E13747" t="s">
        <v>29</v>
      </c>
      <c r="F13747">
        <v>98786</v>
      </c>
      <c r="G13747">
        <v>66569</v>
      </c>
      <c r="H13747">
        <v>0.67387079140768935</v>
      </c>
      <c r="I13747" t="str">
        <f>VLOOKUP($B13747&amp;$E13747,'Employee List'!$A:$E,5,0)</f>
        <v>E-1299</v>
      </c>
    </row>
    <row r="13748" spans="1:9" x14ac:dyDescent="0.35">
      <c r="A13748" t="s">
        <v>1257</v>
      </c>
      <c r="B13748" t="s">
        <v>224</v>
      </c>
      <c r="C13748" t="s">
        <v>383</v>
      </c>
      <c r="D13748" t="s">
        <v>1260</v>
      </c>
      <c r="E13748" t="s">
        <v>30</v>
      </c>
      <c r="F13748">
        <v>98246</v>
      </c>
      <c r="G13748">
        <v>48136</v>
      </c>
      <c r="H13748">
        <v>0.48995378946725565</v>
      </c>
      <c r="I13748" t="str">
        <f>VLOOKUP($B13748&amp;$E13748,'Employee List'!$A:$E,5,0)</f>
        <v>E-1299</v>
      </c>
    </row>
    <row r="13749" spans="1:9" x14ac:dyDescent="0.35">
      <c r="A13749" t="s">
        <v>1257</v>
      </c>
      <c r="B13749" t="s">
        <v>224</v>
      </c>
      <c r="C13749" t="s">
        <v>383</v>
      </c>
      <c r="D13749" t="s">
        <v>1260</v>
      </c>
      <c r="E13749" t="s">
        <v>31</v>
      </c>
      <c r="F13749">
        <v>114529</v>
      </c>
      <c r="G13749">
        <v>55184</v>
      </c>
      <c r="H13749">
        <v>0.48183429524399934</v>
      </c>
      <c r="I13749" t="str">
        <f>VLOOKUP($B13749&amp;$E13749,'Employee List'!$A:$E,5,0)</f>
        <v>E-1299</v>
      </c>
    </row>
    <row r="13750" spans="1:9" x14ac:dyDescent="0.35">
      <c r="A13750" t="s">
        <v>1257</v>
      </c>
      <c r="B13750" t="s">
        <v>224</v>
      </c>
      <c r="C13750" t="s">
        <v>383</v>
      </c>
      <c r="D13750" t="s">
        <v>1261</v>
      </c>
      <c r="E13750" t="s">
        <v>29</v>
      </c>
      <c r="F13750">
        <v>141836</v>
      </c>
      <c r="G13750">
        <v>127608</v>
      </c>
      <c r="H13750">
        <v>0.89968696240728729</v>
      </c>
      <c r="I13750" t="str">
        <f>VLOOKUP($B13750&amp;$E13750,'Employee List'!$A:$E,5,0)</f>
        <v>E-1299</v>
      </c>
    </row>
    <row r="13751" spans="1:9" x14ac:dyDescent="0.35">
      <c r="A13751" t="s">
        <v>1257</v>
      </c>
      <c r="B13751" t="s">
        <v>224</v>
      </c>
      <c r="C13751" t="s">
        <v>383</v>
      </c>
      <c r="D13751" t="s">
        <v>1261</v>
      </c>
      <c r="E13751" t="s">
        <v>30</v>
      </c>
      <c r="F13751">
        <v>147963</v>
      </c>
      <c r="G13751">
        <v>85757</v>
      </c>
      <c r="H13751">
        <v>0.57958408521049176</v>
      </c>
      <c r="I13751" t="str">
        <f>VLOOKUP($B13751&amp;$E13751,'Employee List'!$A:$E,5,0)</f>
        <v>E-1299</v>
      </c>
    </row>
    <row r="13752" spans="1:9" x14ac:dyDescent="0.35">
      <c r="A13752" t="s">
        <v>1257</v>
      </c>
      <c r="B13752" t="s">
        <v>224</v>
      </c>
      <c r="C13752" t="s">
        <v>383</v>
      </c>
      <c r="D13752" t="s">
        <v>1261</v>
      </c>
      <c r="E13752" t="s">
        <v>31</v>
      </c>
      <c r="F13752">
        <v>150365</v>
      </c>
      <c r="G13752">
        <v>78614</v>
      </c>
      <c r="H13752">
        <v>0.52282113523758855</v>
      </c>
      <c r="I13752" t="str">
        <f>VLOOKUP($B13752&amp;$E13752,'Employee List'!$A:$E,5,0)</f>
        <v>E-1299</v>
      </c>
    </row>
    <row r="13753" spans="1:9" x14ac:dyDescent="0.35">
      <c r="A13753" t="s">
        <v>1257</v>
      </c>
      <c r="B13753" t="s">
        <v>224</v>
      </c>
      <c r="C13753" t="s">
        <v>383</v>
      </c>
      <c r="D13753" t="s">
        <v>1266</v>
      </c>
      <c r="E13753" t="s">
        <v>29</v>
      </c>
      <c r="F13753">
        <v>39269</v>
      </c>
      <c r="G13753">
        <v>26900</v>
      </c>
      <c r="H13753">
        <v>0.68501871705416484</v>
      </c>
      <c r="I13753" t="str">
        <f>VLOOKUP($B13753&amp;$E13753,'Employee List'!$A:$E,5,0)</f>
        <v>E-1299</v>
      </c>
    </row>
    <row r="13754" spans="1:9" x14ac:dyDescent="0.35">
      <c r="A13754" t="s">
        <v>1257</v>
      </c>
      <c r="B13754" t="s">
        <v>224</v>
      </c>
      <c r="C13754" t="s">
        <v>383</v>
      </c>
      <c r="D13754" t="s">
        <v>1266</v>
      </c>
      <c r="E13754" t="s">
        <v>30</v>
      </c>
      <c r="F13754">
        <v>41059</v>
      </c>
      <c r="G13754">
        <v>24134</v>
      </c>
      <c r="H13754">
        <v>0.58778830463479381</v>
      </c>
      <c r="I13754" t="str">
        <f>VLOOKUP($B13754&amp;$E13754,'Employee List'!$A:$E,5,0)</f>
        <v>E-1299</v>
      </c>
    </row>
    <row r="13755" spans="1:9" x14ac:dyDescent="0.35">
      <c r="A13755" t="s">
        <v>1257</v>
      </c>
      <c r="B13755" t="s">
        <v>224</v>
      </c>
      <c r="C13755" t="s">
        <v>383</v>
      </c>
      <c r="D13755" t="s">
        <v>1266</v>
      </c>
      <c r="E13755" t="s">
        <v>31</v>
      </c>
      <c r="F13755">
        <v>41192</v>
      </c>
      <c r="G13755">
        <v>27212</v>
      </c>
      <c r="H13755">
        <v>0.66061371140027192</v>
      </c>
      <c r="I13755" t="str">
        <f>VLOOKUP($B13755&amp;$E13755,'Employee List'!$A:$E,5,0)</f>
        <v>E-1299</v>
      </c>
    </row>
    <row r="13756" spans="1:9" x14ac:dyDescent="0.35">
      <c r="A13756" t="s">
        <v>1257</v>
      </c>
      <c r="B13756" t="s">
        <v>224</v>
      </c>
      <c r="C13756" t="s">
        <v>383</v>
      </c>
      <c r="D13756" t="s">
        <v>1267</v>
      </c>
      <c r="E13756" t="s">
        <v>29</v>
      </c>
      <c r="F13756">
        <v>36982</v>
      </c>
      <c r="G13756">
        <v>25650</v>
      </c>
      <c r="H13756">
        <v>0.69358066086204095</v>
      </c>
      <c r="I13756" t="str">
        <f>VLOOKUP($B13756&amp;$E13756,'Employee List'!$A:$E,5,0)</f>
        <v>E-1299</v>
      </c>
    </row>
    <row r="13757" spans="1:9" x14ac:dyDescent="0.35">
      <c r="A13757" t="s">
        <v>1257</v>
      </c>
      <c r="B13757" t="s">
        <v>224</v>
      </c>
      <c r="C13757" t="s">
        <v>383</v>
      </c>
      <c r="D13757" t="s">
        <v>1267</v>
      </c>
      <c r="E13757" t="s">
        <v>30</v>
      </c>
      <c r="F13757">
        <v>38418</v>
      </c>
      <c r="G13757">
        <v>24481</v>
      </c>
      <c r="H13757">
        <v>0.6372273413504087</v>
      </c>
      <c r="I13757" t="str">
        <f>VLOOKUP($B13757&amp;$E13757,'Employee List'!$A:$E,5,0)</f>
        <v>E-1299</v>
      </c>
    </row>
    <row r="13758" spans="1:9" x14ac:dyDescent="0.35">
      <c r="A13758" t="s">
        <v>1257</v>
      </c>
      <c r="B13758" t="s">
        <v>224</v>
      </c>
      <c r="C13758" t="s">
        <v>383</v>
      </c>
      <c r="D13758" t="s">
        <v>1267</v>
      </c>
      <c r="E13758" t="s">
        <v>31</v>
      </c>
      <c r="F13758">
        <v>35637</v>
      </c>
      <c r="G13758">
        <v>20824</v>
      </c>
      <c r="H13758">
        <v>0.5843365041950781</v>
      </c>
      <c r="I13758" t="str">
        <f>VLOOKUP($B13758&amp;$E13758,'Employee List'!$A:$E,5,0)</f>
        <v>E-1299</v>
      </c>
    </row>
    <row r="13759" spans="1:9" x14ac:dyDescent="0.35">
      <c r="A13759" t="s">
        <v>1257</v>
      </c>
      <c r="B13759" t="s">
        <v>224</v>
      </c>
      <c r="C13759" t="s">
        <v>383</v>
      </c>
      <c r="D13759" t="s">
        <v>1268</v>
      </c>
      <c r="E13759" t="s">
        <v>29</v>
      </c>
      <c r="F13759">
        <v>14646</v>
      </c>
      <c r="G13759">
        <v>2610</v>
      </c>
      <c r="H13759">
        <v>0.17820565342072922</v>
      </c>
      <c r="I13759" t="str">
        <f>VLOOKUP($B13759&amp;$E13759,'Employee List'!$A:$E,5,0)</f>
        <v>E-1299</v>
      </c>
    </row>
    <row r="13760" spans="1:9" x14ac:dyDescent="0.35">
      <c r="A13760" t="s">
        <v>1257</v>
      </c>
      <c r="B13760" t="s">
        <v>224</v>
      </c>
      <c r="C13760" t="s">
        <v>383</v>
      </c>
      <c r="D13760" t="s">
        <v>1268</v>
      </c>
      <c r="E13760" t="s">
        <v>30</v>
      </c>
      <c r="F13760">
        <v>13561</v>
      </c>
      <c r="G13760">
        <v>9645</v>
      </c>
      <c r="H13760">
        <v>0.71123073519651947</v>
      </c>
      <c r="I13760" t="str">
        <f>VLOOKUP($B13760&amp;$E13760,'Employee List'!$A:$E,5,0)</f>
        <v>E-1299</v>
      </c>
    </row>
    <row r="13761" spans="1:9" x14ac:dyDescent="0.35">
      <c r="A13761" t="s">
        <v>1257</v>
      </c>
      <c r="B13761" t="s">
        <v>224</v>
      </c>
      <c r="C13761" t="s">
        <v>383</v>
      </c>
      <c r="D13761" t="s">
        <v>1268</v>
      </c>
      <c r="E13761" t="s">
        <v>31</v>
      </c>
      <c r="F13761">
        <v>10686</v>
      </c>
      <c r="G13761">
        <v>12748</v>
      </c>
      <c r="H13761">
        <v>1.1929627550065507</v>
      </c>
      <c r="I13761" t="str">
        <f>VLOOKUP($B13761&amp;$E13761,'Employee List'!$A:$E,5,0)</f>
        <v>E-1299</v>
      </c>
    </row>
    <row r="13762" spans="1:9" x14ac:dyDescent="0.35">
      <c r="A13762" t="s">
        <v>1257</v>
      </c>
      <c r="B13762" t="s">
        <v>224</v>
      </c>
      <c r="C13762" t="s">
        <v>383</v>
      </c>
      <c r="D13762" t="s">
        <v>1269</v>
      </c>
      <c r="E13762" t="s">
        <v>29</v>
      </c>
      <c r="F13762">
        <v>14953</v>
      </c>
      <c r="G13762">
        <v>7748</v>
      </c>
      <c r="H13762">
        <v>0.51815689159366018</v>
      </c>
      <c r="I13762" t="str">
        <f>VLOOKUP($B13762&amp;$E13762,'Employee List'!$A:$E,5,0)</f>
        <v>E-1299</v>
      </c>
    </row>
    <row r="13763" spans="1:9" x14ac:dyDescent="0.35">
      <c r="A13763" t="s">
        <v>1257</v>
      </c>
      <c r="B13763" t="s">
        <v>224</v>
      </c>
      <c r="C13763" t="s">
        <v>383</v>
      </c>
      <c r="D13763" t="s">
        <v>1269</v>
      </c>
      <c r="E13763" t="s">
        <v>30</v>
      </c>
      <c r="F13763">
        <v>14433</v>
      </c>
      <c r="G13763">
        <v>7241</v>
      </c>
      <c r="H13763">
        <v>0.50169749878750092</v>
      </c>
      <c r="I13763" t="str">
        <f>VLOOKUP($B13763&amp;$E13763,'Employee List'!$A:$E,5,0)</f>
        <v>E-1299</v>
      </c>
    </row>
    <row r="13764" spans="1:9" x14ac:dyDescent="0.35">
      <c r="A13764" t="s">
        <v>1257</v>
      </c>
      <c r="B13764" t="s">
        <v>224</v>
      </c>
      <c r="C13764" t="s">
        <v>383</v>
      </c>
      <c r="D13764" t="s">
        <v>1269</v>
      </c>
      <c r="E13764" t="s">
        <v>31</v>
      </c>
      <c r="F13764">
        <v>9850</v>
      </c>
      <c r="G13764">
        <v>7516</v>
      </c>
      <c r="H13764">
        <v>0.76304568527918781</v>
      </c>
      <c r="I13764" t="str">
        <f>VLOOKUP($B13764&amp;$E13764,'Employee List'!$A:$E,5,0)</f>
        <v>E-1299</v>
      </c>
    </row>
    <row r="13765" spans="1:9" x14ac:dyDescent="0.35">
      <c r="A13765" t="s">
        <v>1257</v>
      </c>
      <c r="B13765" t="s">
        <v>224</v>
      </c>
      <c r="C13765" t="s">
        <v>383</v>
      </c>
      <c r="D13765" t="s">
        <v>1270</v>
      </c>
      <c r="E13765" t="s">
        <v>29</v>
      </c>
      <c r="F13765">
        <v>3319</v>
      </c>
      <c r="G13765">
        <v>2904</v>
      </c>
      <c r="H13765">
        <v>0.87496233805363066</v>
      </c>
      <c r="I13765" t="str">
        <f>VLOOKUP($B13765&amp;$E13765,'Employee List'!$A:$E,5,0)</f>
        <v>E-1299</v>
      </c>
    </row>
    <row r="13766" spans="1:9" x14ac:dyDescent="0.35">
      <c r="A13766" t="s">
        <v>1257</v>
      </c>
      <c r="B13766" t="s">
        <v>224</v>
      </c>
      <c r="C13766" t="s">
        <v>383</v>
      </c>
      <c r="D13766" t="s">
        <v>1270</v>
      </c>
      <c r="E13766" t="s">
        <v>30</v>
      </c>
      <c r="F13766">
        <v>4757</v>
      </c>
      <c r="G13766">
        <v>6917</v>
      </c>
      <c r="H13766">
        <v>1.4540676897204121</v>
      </c>
      <c r="I13766" t="str">
        <f>VLOOKUP($B13766&amp;$E13766,'Employee List'!$A:$E,5,0)</f>
        <v>E-1299</v>
      </c>
    </row>
    <row r="13767" spans="1:9" x14ac:dyDescent="0.35">
      <c r="A13767" t="s">
        <v>1257</v>
      </c>
      <c r="B13767" t="s">
        <v>224</v>
      </c>
      <c r="C13767" t="s">
        <v>383</v>
      </c>
      <c r="D13767" t="s">
        <v>1270</v>
      </c>
      <c r="E13767" t="s">
        <v>31</v>
      </c>
      <c r="F13767">
        <v>5819</v>
      </c>
      <c r="G13767">
        <v>4432</v>
      </c>
      <c r="H13767">
        <v>0.76164289396803575</v>
      </c>
      <c r="I13767" t="str">
        <f>VLOOKUP($B13767&amp;$E13767,'Employee List'!$A:$E,5,0)</f>
        <v>E-1299</v>
      </c>
    </row>
    <row r="13768" spans="1:9" x14ac:dyDescent="0.35">
      <c r="A13768" t="s">
        <v>1257</v>
      </c>
      <c r="B13768" t="s">
        <v>224</v>
      </c>
      <c r="C13768" t="s">
        <v>383</v>
      </c>
      <c r="D13768" t="s">
        <v>1271</v>
      </c>
      <c r="E13768" t="s">
        <v>29</v>
      </c>
      <c r="F13768">
        <v>20435</v>
      </c>
      <c r="G13768">
        <v>12355</v>
      </c>
      <c r="H13768">
        <v>0.60459995106435038</v>
      </c>
      <c r="I13768" t="str">
        <f>VLOOKUP($B13768&amp;$E13768,'Employee List'!$A:$E,5,0)</f>
        <v>E-1299</v>
      </c>
    </row>
    <row r="13769" spans="1:9" x14ac:dyDescent="0.35">
      <c r="A13769" t="s">
        <v>1257</v>
      </c>
      <c r="B13769" t="s">
        <v>224</v>
      </c>
      <c r="C13769" t="s">
        <v>383</v>
      </c>
      <c r="D13769" t="s">
        <v>1271</v>
      </c>
      <c r="E13769" t="s">
        <v>30</v>
      </c>
      <c r="F13769">
        <v>20741</v>
      </c>
      <c r="G13769">
        <v>16224</v>
      </c>
      <c r="H13769">
        <v>0.78221879369365022</v>
      </c>
      <c r="I13769" t="str">
        <f>VLOOKUP($B13769&amp;$E13769,'Employee List'!$A:$E,5,0)</f>
        <v>E-1299</v>
      </c>
    </row>
    <row r="13770" spans="1:9" x14ac:dyDescent="0.35">
      <c r="A13770" t="s">
        <v>1257</v>
      </c>
      <c r="B13770" t="s">
        <v>224</v>
      </c>
      <c r="C13770" t="s">
        <v>383</v>
      </c>
      <c r="D13770" t="s">
        <v>1271</v>
      </c>
      <c r="E13770" t="s">
        <v>31</v>
      </c>
      <c r="F13770">
        <v>20880</v>
      </c>
      <c r="G13770">
        <v>8070</v>
      </c>
      <c r="H13770">
        <v>0.3864942528735632</v>
      </c>
      <c r="I13770" t="str">
        <f>VLOOKUP($B13770&amp;$E13770,'Employee List'!$A:$E,5,0)</f>
        <v>E-1299</v>
      </c>
    </row>
    <row r="13771" spans="1:9" x14ac:dyDescent="0.35">
      <c r="A13771" t="s">
        <v>1257</v>
      </c>
      <c r="B13771" t="s">
        <v>224</v>
      </c>
      <c r="C13771" t="s">
        <v>383</v>
      </c>
      <c r="D13771" t="s">
        <v>1258</v>
      </c>
      <c r="E13771" t="s">
        <v>29</v>
      </c>
      <c r="F13771">
        <v>144308</v>
      </c>
      <c r="G13771">
        <v>97699</v>
      </c>
      <c r="H13771">
        <v>0.6770172131829143</v>
      </c>
      <c r="I13771" t="str">
        <f>VLOOKUP($B13771&amp;$E13771,'Employee List'!$A:$E,5,0)</f>
        <v>E-1299</v>
      </c>
    </row>
    <row r="13772" spans="1:9" x14ac:dyDescent="0.35">
      <c r="A13772" t="s">
        <v>1257</v>
      </c>
      <c r="B13772" t="s">
        <v>224</v>
      </c>
      <c r="C13772" t="s">
        <v>383</v>
      </c>
      <c r="D13772" t="s">
        <v>1258</v>
      </c>
      <c r="E13772" t="s">
        <v>30</v>
      </c>
      <c r="F13772">
        <v>140412</v>
      </c>
      <c r="G13772">
        <v>80115</v>
      </c>
      <c r="H13772">
        <v>0.57057089137680539</v>
      </c>
      <c r="I13772" t="str">
        <f>VLOOKUP($B13772&amp;$E13772,'Employee List'!$A:$E,5,0)</f>
        <v>E-1299</v>
      </c>
    </row>
    <row r="13773" spans="1:9" x14ac:dyDescent="0.35">
      <c r="A13773" t="s">
        <v>1257</v>
      </c>
      <c r="B13773" t="s">
        <v>224</v>
      </c>
      <c r="C13773" t="s">
        <v>383</v>
      </c>
      <c r="D13773" t="s">
        <v>1258</v>
      </c>
      <c r="E13773" t="s">
        <v>31</v>
      </c>
      <c r="F13773">
        <v>132309</v>
      </c>
      <c r="G13773">
        <v>68606</v>
      </c>
      <c r="H13773">
        <v>0.51852859593829592</v>
      </c>
      <c r="I13773" t="str">
        <f>VLOOKUP($B13773&amp;$E13773,'Employee List'!$A:$E,5,0)</f>
        <v>E-1299</v>
      </c>
    </row>
    <row r="13774" spans="1:9" x14ac:dyDescent="0.35">
      <c r="A13774" t="s">
        <v>1257</v>
      </c>
      <c r="B13774" t="s">
        <v>224</v>
      </c>
      <c r="C13774" t="s">
        <v>383</v>
      </c>
      <c r="D13774" t="s">
        <v>1272</v>
      </c>
      <c r="E13774" t="s">
        <v>29</v>
      </c>
      <c r="F13774">
        <v>13155</v>
      </c>
      <c r="G13774">
        <v>10281</v>
      </c>
      <c r="H13774">
        <v>0.78152793614595206</v>
      </c>
      <c r="I13774" t="str">
        <f>VLOOKUP($B13774&amp;$E13774,'Employee List'!$A:$E,5,0)</f>
        <v>E-1299</v>
      </c>
    </row>
    <row r="13775" spans="1:9" x14ac:dyDescent="0.35">
      <c r="A13775" t="s">
        <v>1257</v>
      </c>
      <c r="B13775" t="s">
        <v>224</v>
      </c>
      <c r="C13775" t="s">
        <v>383</v>
      </c>
      <c r="D13775" t="s">
        <v>1272</v>
      </c>
      <c r="E13775" t="s">
        <v>30</v>
      </c>
      <c r="F13775">
        <v>16641</v>
      </c>
      <c r="G13775">
        <v>10102</v>
      </c>
      <c r="H13775">
        <v>0.60705486449131663</v>
      </c>
      <c r="I13775" t="str">
        <f>VLOOKUP($B13775&amp;$E13775,'Employee List'!$A:$E,5,0)</f>
        <v>E-1299</v>
      </c>
    </row>
    <row r="13776" spans="1:9" x14ac:dyDescent="0.35">
      <c r="A13776" t="s">
        <v>1257</v>
      </c>
      <c r="B13776" t="s">
        <v>224</v>
      </c>
      <c r="C13776" t="s">
        <v>383</v>
      </c>
      <c r="D13776" t="s">
        <v>1272</v>
      </c>
      <c r="E13776" t="s">
        <v>31</v>
      </c>
      <c r="F13776">
        <v>15066</v>
      </c>
      <c r="G13776">
        <v>14315</v>
      </c>
      <c r="H13776">
        <v>0.95015266162219569</v>
      </c>
      <c r="I13776" t="str">
        <f>VLOOKUP($B13776&amp;$E13776,'Employee List'!$A:$E,5,0)</f>
        <v>E-1299</v>
      </c>
    </row>
    <row r="13777" spans="1:9" x14ac:dyDescent="0.35">
      <c r="A13777" t="s">
        <v>1257</v>
      </c>
      <c r="B13777" t="s">
        <v>224</v>
      </c>
      <c r="C13777" t="s">
        <v>383</v>
      </c>
      <c r="D13777" t="s">
        <v>1259</v>
      </c>
      <c r="E13777" t="s">
        <v>29</v>
      </c>
      <c r="F13777">
        <v>34054</v>
      </c>
      <c r="G13777">
        <v>19595</v>
      </c>
      <c r="H13777">
        <v>0.57540964350737067</v>
      </c>
      <c r="I13777" t="str">
        <f>VLOOKUP($B13777&amp;$E13777,'Employee List'!$A:$E,5,0)</f>
        <v>E-1299</v>
      </c>
    </row>
    <row r="13778" spans="1:9" x14ac:dyDescent="0.35">
      <c r="A13778" t="s">
        <v>1257</v>
      </c>
      <c r="B13778" t="s">
        <v>224</v>
      </c>
      <c r="C13778" t="s">
        <v>383</v>
      </c>
      <c r="D13778" t="s">
        <v>1259</v>
      </c>
      <c r="E13778" t="s">
        <v>30</v>
      </c>
      <c r="F13778">
        <v>34673</v>
      </c>
      <c r="G13778">
        <v>30535</v>
      </c>
      <c r="H13778">
        <v>0.88065641853892074</v>
      </c>
      <c r="I13778" t="str">
        <f>VLOOKUP($B13778&amp;$E13778,'Employee List'!$A:$E,5,0)</f>
        <v>E-1299</v>
      </c>
    </row>
    <row r="13779" spans="1:9" x14ac:dyDescent="0.35">
      <c r="A13779" t="s">
        <v>1257</v>
      </c>
      <c r="B13779" t="s">
        <v>224</v>
      </c>
      <c r="C13779" t="s">
        <v>383</v>
      </c>
      <c r="D13779" t="s">
        <v>1259</v>
      </c>
      <c r="E13779" t="s">
        <v>31</v>
      </c>
      <c r="F13779">
        <v>33412</v>
      </c>
      <c r="G13779">
        <v>17569</v>
      </c>
      <c r="H13779">
        <v>0.52582904345744041</v>
      </c>
      <c r="I13779" t="str">
        <f>VLOOKUP($B13779&amp;$E13779,'Employee List'!$A:$E,5,0)</f>
        <v>E-1299</v>
      </c>
    </row>
    <row r="13780" spans="1:9" x14ac:dyDescent="0.35">
      <c r="A13780" t="s">
        <v>1257</v>
      </c>
      <c r="B13780" t="s">
        <v>224</v>
      </c>
      <c r="C13780" t="s">
        <v>383</v>
      </c>
      <c r="D13780" t="s">
        <v>1273</v>
      </c>
      <c r="E13780" t="s">
        <v>29</v>
      </c>
      <c r="F13780">
        <v>6846</v>
      </c>
      <c r="G13780">
        <v>5398</v>
      </c>
      <c r="H13780">
        <v>0.78848962898042652</v>
      </c>
      <c r="I13780" t="str">
        <f>VLOOKUP($B13780&amp;$E13780,'Employee List'!$A:$E,5,0)</f>
        <v>E-1299</v>
      </c>
    </row>
    <row r="13781" spans="1:9" x14ac:dyDescent="0.35">
      <c r="A13781" t="s">
        <v>1257</v>
      </c>
      <c r="B13781" t="s">
        <v>224</v>
      </c>
      <c r="C13781" t="s">
        <v>383</v>
      </c>
      <c r="D13781" t="s">
        <v>1273</v>
      </c>
      <c r="E13781" t="s">
        <v>30</v>
      </c>
      <c r="F13781">
        <v>7307</v>
      </c>
      <c r="G13781">
        <v>4864</v>
      </c>
      <c r="H13781">
        <v>0.66566306281647736</v>
      </c>
      <c r="I13781" t="str">
        <f>VLOOKUP($B13781&amp;$E13781,'Employee List'!$A:$E,5,0)</f>
        <v>E-1299</v>
      </c>
    </row>
    <row r="13782" spans="1:9" x14ac:dyDescent="0.35">
      <c r="A13782" t="s">
        <v>1257</v>
      </c>
      <c r="B13782" t="s">
        <v>224</v>
      </c>
      <c r="C13782" t="s">
        <v>383</v>
      </c>
      <c r="D13782" t="s">
        <v>1273</v>
      </c>
      <c r="E13782" t="s">
        <v>31</v>
      </c>
      <c r="F13782">
        <v>7755</v>
      </c>
      <c r="G13782">
        <v>5235</v>
      </c>
      <c r="H13782">
        <v>0.67504835589941969</v>
      </c>
      <c r="I13782" t="str">
        <f>VLOOKUP($B13782&amp;$E13782,'Employee List'!$A:$E,5,0)</f>
        <v>E-1299</v>
      </c>
    </row>
    <row r="13783" spans="1:9" x14ac:dyDescent="0.35">
      <c r="A13783" t="s">
        <v>1257</v>
      </c>
      <c r="B13783" t="s">
        <v>224</v>
      </c>
      <c r="C13783" t="s">
        <v>383</v>
      </c>
      <c r="D13783" t="s">
        <v>1275</v>
      </c>
      <c r="E13783" t="s">
        <v>29</v>
      </c>
      <c r="F13783">
        <v>17314</v>
      </c>
      <c r="G13783">
        <v>13311</v>
      </c>
      <c r="H13783">
        <v>0.76879981517846829</v>
      </c>
      <c r="I13783" t="str">
        <f>VLOOKUP($B13783&amp;$E13783,'Employee List'!$A:$E,5,0)</f>
        <v>E-1299</v>
      </c>
    </row>
    <row r="13784" spans="1:9" x14ac:dyDescent="0.35">
      <c r="A13784" t="s">
        <v>1257</v>
      </c>
      <c r="B13784" t="s">
        <v>224</v>
      </c>
      <c r="C13784" t="s">
        <v>383</v>
      </c>
      <c r="D13784" t="s">
        <v>1275</v>
      </c>
      <c r="E13784" t="s">
        <v>30</v>
      </c>
      <c r="F13784">
        <v>15189</v>
      </c>
      <c r="G13784">
        <v>18063</v>
      </c>
      <c r="H13784">
        <v>1.189215879913095</v>
      </c>
      <c r="I13784" t="str">
        <f>VLOOKUP($B13784&amp;$E13784,'Employee List'!$A:$E,5,0)</f>
        <v>E-1299</v>
      </c>
    </row>
    <row r="13785" spans="1:9" x14ac:dyDescent="0.35">
      <c r="A13785" t="s">
        <v>1257</v>
      </c>
      <c r="B13785" t="s">
        <v>224</v>
      </c>
      <c r="C13785" t="s">
        <v>383</v>
      </c>
      <c r="D13785" t="s">
        <v>1275</v>
      </c>
      <c r="E13785" t="s">
        <v>31</v>
      </c>
      <c r="F13785">
        <v>15820</v>
      </c>
      <c r="G13785">
        <v>28816</v>
      </c>
      <c r="H13785">
        <v>1.8214917825537296</v>
      </c>
      <c r="I13785" t="str">
        <f>VLOOKUP($B13785&amp;$E13785,'Employee List'!$A:$E,5,0)</f>
        <v>E-1299</v>
      </c>
    </row>
    <row r="13786" spans="1:9" x14ac:dyDescent="0.35">
      <c r="A13786" t="s">
        <v>1257</v>
      </c>
      <c r="B13786" t="s">
        <v>224</v>
      </c>
      <c r="C13786" t="s">
        <v>383</v>
      </c>
      <c r="D13786" t="s">
        <v>1276</v>
      </c>
      <c r="E13786" t="s">
        <v>29</v>
      </c>
      <c r="F13786">
        <v>2307</v>
      </c>
      <c r="G13786">
        <v>4618</v>
      </c>
      <c r="H13786">
        <v>2.0017338534893803</v>
      </c>
      <c r="I13786" t="str">
        <f>VLOOKUP($B13786&amp;$E13786,'Employee List'!$A:$E,5,0)</f>
        <v>E-1299</v>
      </c>
    </row>
    <row r="13787" spans="1:9" x14ac:dyDescent="0.35">
      <c r="A13787" t="s">
        <v>1257</v>
      </c>
      <c r="B13787" t="s">
        <v>224</v>
      </c>
      <c r="C13787" t="s">
        <v>383</v>
      </c>
      <c r="D13787" t="s">
        <v>1276</v>
      </c>
      <c r="E13787" t="s">
        <v>30</v>
      </c>
      <c r="F13787">
        <v>4874</v>
      </c>
      <c r="G13787">
        <v>2378</v>
      </c>
      <c r="H13787">
        <v>0.487894952810833</v>
      </c>
      <c r="I13787" t="str">
        <f>VLOOKUP($B13787&amp;$E13787,'Employee List'!$A:$E,5,0)</f>
        <v>E-1299</v>
      </c>
    </row>
    <row r="13788" spans="1:9" x14ac:dyDescent="0.35">
      <c r="A13788" t="s">
        <v>1257</v>
      </c>
      <c r="B13788" t="s">
        <v>224</v>
      </c>
      <c r="C13788" t="s">
        <v>383</v>
      </c>
      <c r="D13788" t="s">
        <v>1276</v>
      </c>
      <c r="E13788" t="s">
        <v>31</v>
      </c>
      <c r="F13788">
        <v>3119</v>
      </c>
      <c r="G13788">
        <v>3680</v>
      </c>
      <c r="H13788">
        <v>1.1798653414555949</v>
      </c>
      <c r="I13788" t="str">
        <f>VLOOKUP($B13788&amp;$E13788,'Employee List'!$A:$E,5,0)</f>
        <v>E-1299</v>
      </c>
    </row>
    <row r="13789" spans="1:9" x14ac:dyDescent="0.35">
      <c r="A13789" t="s">
        <v>1257</v>
      </c>
      <c r="B13789" t="s">
        <v>224</v>
      </c>
      <c r="C13789" t="s">
        <v>383</v>
      </c>
      <c r="D13789" t="s">
        <v>1277</v>
      </c>
      <c r="E13789" t="s">
        <v>29</v>
      </c>
      <c r="F13789">
        <v>8335</v>
      </c>
      <c r="G13789">
        <v>9706</v>
      </c>
      <c r="H13789">
        <v>1.1644871025794841</v>
      </c>
      <c r="I13789" t="str">
        <f>VLOOKUP($B13789&amp;$E13789,'Employee List'!$A:$E,5,0)</f>
        <v>E-1299</v>
      </c>
    </row>
    <row r="13790" spans="1:9" x14ac:dyDescent="0.35">
      <c r="A13790" t="s">
        <v>1257</v>
      </c>
      <c r="B13790" t="s">
        <v>224</v>
      </c>
      <c r="C13790" t="s">
        <v>383</v>
      </c>
      <c r="D13790" t="s">
        <v>1277</v>
      </c>
      <c r="E13790" t="s">
        <v>30</v>
      </c>
      <c r="F13790">
        <v>7485</v>
      </c>
      <c r="G13790">
        <v>8435</v>
      </c>
      <c r="H13790">
        <v>1.1269205076820308</v>
      </c>
      <c r="I13790" t="str">
        <f>VLOOKUP($B13790&amp;$E13790,'Employee List'!$A:$E,5,0)</f>
        <v>E-1299</v>
      </c>
    </row>
    <row r="13791" spans="1:9" x14ac:dyDescent="0.35">
      <c r="A13791" t="s">
        <v>1257</v>
      </c>
      <c r="B13791" t="s">
        <v>224</v>
      </c>
      <c r="C13791" t="s">
        <v>383</v>
      </c>
      <c r="D13791" t="s">
        <v>1277</v>
      </c>
      <c r="E13791" t="s">
        <v>31</v>
      </c>
      <c r="F13791">
        <v>9126</v>
      </c>
      <c r="G13791">
        <v>4824</v>
      </c>
      <c r="H13791">
        <v>0.52859960552268248</v>
      </c>
      <c r="I13791" t="str">
        <f>VLOOKUP($B13791&amp;$E13791,'Employee List'!$A:$E,5,0)</f>
        <v>E-1299</v>
      </c>
    </row>
    <row r="13792" spans="1:9" x14ac:dyDescent="0.35">
      <c r="A13792" t="s">
        <v>1257</v>
      </c>
      <c r="B13792" t="s">
        <v>224</v>
      </c>
      <c r="C13792" t="s">
        <v>383</v>
      </c>
      <c r="D13792" t="s">
        <v>1278</v>
      </c>
      <c r="E13792" t="s">
        <v>29</v>
      </c>
      <c r="F13792">
        <v>22767</v>
      </c>
      <c r="G13792">
        <v>18040</v>
      </c>
      <c r="H13792">
        <v>0.79237492862476389</v>
      </c>
      <c r="I13792" t="str">
        <f>VLOOKUP($B13792&amp;$E13792,'Employee List'!$A:$E,5,0)</f>
        <v>E-1299</v>
      </c>
    </row>
    <row r="13793" spans="1:9" x14ac:dyDescent="0.35">
      <c r="A13793" t="s">
        <v>1257</v>
      </c>
      <c r="B13793" t="s">
        <v>224</v>
      </c>
      <c r="C13793" t="s">
        <v>383</v>
      </c>
      <c r="D13793" t="s">
        <v>1278</v>
      </c>
      <c r="E13793" t="s">
        <v>30</v>
      </c>
      <c r="F13793">
        <v>23747</v>
      </c>
      <c r="G13793">
        <v>15575</v>
      </c>
      <c r="H13793">
        <v>0.65587232071419543</v>
      </c>
      <c r="I13793" t="str">
        <f>VLOOKUP($B13793&amp;$E13793,'Employee List'!$A:$E,5,0)</f>
        <v>E-1299</v>
      </c>
    </row>
    <row r="13794" spans="1:9" x14ac:dyDescent="0.35">
      <c r="A13794" t="s">
        <v>1257</v>
      </c>
      <c r="B13794" t="s">
        <v>224</v>
      </c>
      <c r="C13794" t="s">
        <v>383</v>
      </c>
      <c r="D13794" t="s">
        <v>1278</v>
      </c>
      <c r="E13794" t="s">
        <v>31</v>
      </c>
      <c r="F13794">
        <v>23113</v>
      </c>
      <c r="G13794">
        <v>17193</v>
      </c>
      <c r="H13794">
        <v>0.74386708778609445</v>
      </c>
      <c r="I13794" t="str">
        <f>VLOOKUP($B13794&amp;$E13794,'Employee List'!$A:$E,5,0)</f>
        <v>E-1299</v>
      </c>
    </row>
    <row r="13795" spans="1:9" x14ac:dyDescent="0.35">
      <c r="A13795" t="s">
        <v>1257</v>
      </c>
      <c r="B13795" t="s">
        <v>224</v>
      </c>
      <c r="C13795" t="s">
        <v>383</v>
      </c>
      <c r="D13795" t="s">
        <v>1279</v>
      </c>
      <c r="E13795" t="s">
        <v>29</v>
      </c>
      <c r="F13795">
        <v>3981</v>
      </c>
      <c r="G13795">
        <v>2276</v>
      </c>
      <c r="H13795">
        <v>0.57171564933433816</v>
      </c>
      <c r="I13795" t="str">
        <f>VLOOKUP($B13795&amp;$E13795,'Employee List'!$A:$E,5,0)</f>
        <v>E-1299</v>
      </c>
    </row>
    <row r="13796" spans="1:9" x14ac:dyDescent="0.35">
      <c r="A13796" t="s">
        <v>1257</v>
      </c>
      <c r="B13796" t="s">
        <v>224</v>
      </c>
      <c r="C13796" t="s">
        <v>383</v>
      </c>
      <c r="D13796" t="s">
        <v>1279</v>
      </c>
      <c r="E13796" t="s">
        <v>30</v>
      </c>
      <c r="F13796">
        <v>3341</v>
      </c>
      <c r="G13796">
        <v>5041</v>
      </c>
      <c r="H13796">
        <v>1.5088296917090691</v>
      </c>
      <c r="I13796" t="str">
        <f>VLOOKUP($B13796&amp;$E13796,'Employee List'!$A:$E,5,0)</f>
        <v>E-1299</v>
      </c>
    </row>
    <row r="13797" spans="1:9" x14ac:dyDescent="0.35">
      <c r="A13797" t="s">
        <v>1257</v>
      </c>
      <c r="B13797" t="s">
        <v>224</v>
      </c>
      <c r="C13797" t="s">
        <v>383</v>
      </c>
      <c r="D13797" t="s">
        <v>1279</v>
      </c>
      <c r="E13797" t="s">
        <v>31</v>
      </c>
      <c r="F13797">
        <v>4062</v>
      </c>
      <c r="G13797">
        <v>1379</v>
      </c>
      <c r="H13797">
        <v>0.3394879369768587</v>
      </c>
      <c r="I13797" t="str">
        <f>VLOOKUP($B13797&amp;$E13797,'Employee List'!$A:$E,5,0)</f>
        <v>E-1299</v>
      </c>
    </row>
    <row r="13798" spans="1:9" x14ac:dyDescent="0.35">
      <c r="A13798" t="s">
        <v>1257</v>
      </c>
      <c r="B13798" t="s">
        <v>224</v>
      </c>
      <c r="C13798" t="s">
        <v>383</v>
      </c>
      <c r="D13798" t="s">
        <v>1280</v>
      </c>
      <c r="E13798" t="s">
        <v>29</v>
      </c>
      <c r="F13798">
        <v>5958</v>
      </c>
      <c r="G13798">
        <v>8355</v>
      </c>
      <c r="H13798">
        <v>1.4023162134944613</v>
      </c>
      <c r="I13798" t="str">
        <f>VLOOKUP($B13798&amp;$E13798,'Employee List'!$A:$E,5,0)</f>
        <v>E-1299</v>
      </c>
    </row>
    <row r="13799" spans="1:9" x14ac:dyDescent="0.35">
      <c r="A13799" t="s">
        <v>1257</v>
      </c>
      <c r="B13799" t="s">
        <v>224</v>
      </c>
      <c r="C13799" t="s">
        <v>383</v>
      </c>
      <c r="D13799" t="s">
        <v>1280</v>
      </c>
      <c r="E13799" t="s">
        <v>30</v>
      </c>
      <c r="F13799">
        <v>5594</v>
      </c>
      <c r="G13799">
        <v>4085</v>
      </c>
      <c r="H13799">
        <v>0.73024669288523414</v>
      </c>
      <c r="I13799" t="str">
        <f>VLOOKUP($B13799&amp;$E13799,'Employee List'!$A:$E,5,0)</f>
        <v>E-1299</v>
      </c>
    </row>
    <row r="13800" spans="1:9" x14ac:dyDescent="0.35">
      <c r="A13800" t="s">
        <v>1257</v>
      </c>
      <c r="B13800" t="s">
        <v>224</v>
      </c>
      <c r="C13800" t="s">
        <v>383</v>
      </c>
      <c r="D13800" t="s">
        <v>1280</v>
      </c>
      <c r="E13800" t="s">
        <v>31</v>
      </c>
      <c r="F13800">
        <v>4176</v>
      </c>
      <c r="G13800">
        <v>2040</v>
      </c>
      <c r="H13800">
        <v>0.4885057471264368</v>
      </c>
      <c r="I13800" t="str">
        <f>VLOOKUP($B13800&amp;$E13800,'Employee List'!$A:$E,5,0)</f>
        <v>E-1299</v>
      </c>
    </row>
    <row r="13801" spans="1:9" x14ac:dyDescent="0.35">
      <c r="A13801" t="s">
        <v>1257</v>
      </c>
      <c r="B13801" t="s">
        <v>224</v>
      </c>
      <c r="C13801" t="s">
        <v>383</v>
      </c>
      <c r="D13801" t="s">
        <v>1262</v>
      </c>
      <c r="E13801" t="s">
        <v>29</v>
      </c>
      <c r="F13801">
        <v>61061</v>
      </c>
      <c r="G13801">
        <v>64121</v>
      </c>
      <c r="H13801">
        <v>1.050113820605624</v>
      </c>
      <c r="I13801" t="str">
        <f>VLOOKUP($B13801&amp;$E13801,'Employee List'!$A:$E,5,0)</f>
        <v>E-1299</v>
      </c>
    </row>
    <row r="13802" spans="1:9" x14ac:dyDescent="0.35">
      <c r="A13802" t="s">
        <v>1257</v>
      </c>
      <c r="B13802" t="s">
        <v>224</v>
      </c>
      <c r="C13802" t="s">
        <v>383</v>
      </c>
      <c r="D13802" t="s">
        <v>1262</v>
      </c>
      <c r="E13802" t="s">
        <v>30</v>
      </c>
      <c r="F13802">
        <v>63058</v>
      </c>
      <c r="G13802">
        <v>78218</v>
      </c>
      <c r="H13802">
        <v>1.2404135874908815</v>
      </c>
      <c r="I13802" t="str">
        <f>VLOOKUP($B13802&amp;$E13802,'Employee List'!$A:$E,5,0)</f>
        <v>E-1299</v>
      </c>
    </row>
    <row r="13803" spans="1:9" x14ac:dyDescent="0.35">
      <c r="A13803" t="s">
        <v>1257</v>
      </c>
      <c r="B13803" t="s">
        <v>224</v>
      </c>
      <c r="C13803" t="s">
        <v>383</v>
      </c>
      <c r="D13803" t="s">
        <v>1262</v>
      </c>
      <c r="E13803" t="s">
        <v>31</v>
      </c>
      <c r="F13803">
        <v>68223</v>
      </c>
      <c r="G13803">
        <v>55157</v>
      </c>
      <c r="H13803">
        <v>0.80848101080280843</v>
      </c>
      <c r="I13803" t="str">
        <f>VLOOKUP($B13803&amp;$E13803,'Employee List'!$A:$E,5,0)</f>
        <v>E-1299</v>
      </c>
    </row>
    <row r="13804" spans="1:9" x14ac:dyDescent="0.35">
      <c r="A13804" t="s">
        <v>1257</v>
      </c>
      <c r="B13804" t="s">
        <v>224</v>
      </c>
      <c r="C13804" t="s">
        <v>383</v>
      </c>
      <c r="D13804" t="s">
        <v>1282</v>
      </c>
      <c r="E13804" t="s">
        <v>29</v>
      </c>
      <c r="F13804">
        <v>1130</v>
      </c>
      <c r="G13804">
        <v>3707</v>
      </c>
      <c r="H13804">
        <v>3.2805309734513273</v>
      </c>
      <c r="I13804" t="str">
        <f>VLOOKUP($B13804&amp;$E13804,'Employee List'!$A:$E,5,0)</f>
        <v>E-1299</v>
      </c>
    </row>
    <row r="13805" spans="1:9" x14ac:dyDescent="0.35">
      <c r="A13805" t="s">
        <v>1257</v>
      </c>
      <c r="B13805" t="s">
        <v>224</v>
      </c>
      <c r="C13805" t="s">
        <v>383</v>
      </c>
      <c r="D13805" t="s">
        <v>1282</v>
      </c>
      <c r="E13805" t="s">
        <v>30</v>
      </c>
      <c r="F13805">
        <v>4698</v>
      </c>
      <c r="G13805">
        <v>5575</v>
      </c>
      <c r="H13805">
        <v>1.1866751809280545</v>
      </c>
      <c r="I13805" t="str">
        <f>VLOOKUP($B13805&amp;$E13805,'Employee List'!$A:$E,5,0)</f>
        <v>E-1299</v>
      </c>
    </row>
    <row r="13806" spans="1:9" x14ac:dyDescent="0.35">
      <c r="A13806" t="s">
        <v>1257</v>
      </c>
      <c r="B13806" t="s">
        <v>224</v>
      </c>
      <c r="C13806" t="s">
        <v>383</v>
      </c>
      <c r="D13806" t="s">
        <v>1281</v>
      </c>
      <c r="E13806" t="s">
        <v>29</v>
      </c>
      <c r="F13806">
        <v>3416</v>
      </c>
      <c r="G13806">
        <v>4251</v>
      </c>
      <c r="H13806">
        <v>1.2444379391100702</v>
      </c>
      <c r="I13806" t="str">
        <f>VLOOKUP($B13806&amp;$E13806,'Employee List'!$A:$E,5,0)</f>
        <v>E-1299</v>
      </c>
    </row>
    <row r="13807" spans="1:9" x14ac:dyDescent="0.35">
      <c r="A13807" t="s">
        <v>1257</v>
      </c>
      <c r="B13807" t="s">
        <v>224</v>
      </c>
      <c r="C13807" t="s">
        <v>383</v>
      </c>
      <c r="D13807" t="s">
        <v>1281</v>
      </c>
      <c r="E13807" t="s">
        <v>30</v>
      </c>
      <c r="F13807">
        <v>5947</v>
      </c>
      <c r="G13807">
        <v>5513</v>
      </c>
      <c r="H13807">
        <v>0.92702202791323352</v>
      </c>
      <c r="I13807" t="str">
        <f>VLOOKUP($B13807&amp;$E13807,'Employee List'!$A:$E,5,0)</f>
        <v>E-1299</v>
      </c>
    </row>
    <row r="13808" spans="1:9" x14ac:dyDescent="0.35">
      <c r="A13808" t="s">
        <v>1257</v>
      </c>
      <c r="B13808" t="s">
        <v>224</v>
      </c>
      <c r="C13808" t="s">
        <v>383</v>
      </c>
      <c r="D13808" t="s">
        <v>1281</v>
      </c>
      <c r="E13808" t="s">
        <v>31</v>
      </c>
      <c r="F13808">
        <v>3726</v>
      </c>
      <c r="G13808">
        <v>5194</v>
      </c>
      <c r="H13808">
        <v>1.3939881910896403</v>
      </c>
      <c r="I13808" t="str">
        <f>VLOOKUP($B13808&amp;$E13808,'Employee List'!$A:$E,5,0)</f>
        <v>E-1299</v>
      </c>
    </row>
    <row r="13809" spans="1:9" x14ac:dyDescent="0.35">
      <c r="A13809" t="s">
        <v>1257</v>
      </c>
      <c r="B13809" t="s">
        <v>225</v>
      </c>
      <c r="C13809" t="s">
        <v>383</v>
      </c>
      <c r="D13809" t="s">
        <v>1274</v>
      </c>
      <c r="E13809" t="s">
        <v>29</v>
      </c>
      <c r="F13809">
        <v>20188</v>
      </c>
      <c r="G13809">
        <v>18279</v>
      </c>
      <c r="H13809">
        <v>0.90543887457895778</v>
      </c>
      <c r="I13809" t="str">
        <f>VLOOKUP($B13809&amp;$E13809,'Employee List'!$A:$E,5,0)</f>
        <v>E-1300</v>
      </c>
    </row>
    <row r="13810" spans="1:9" x14ac:dyDescent="0.35">
      <c r="A13810" t="s">
        <v>1257</v>
      </c>
      <c r="B13810" t="s">
        <v>225</v>
      </c>
      <c r="C13810" t="s">
        <v>383</v>
      </c>
      <c r="D13810" t="s">
        <v>1274</v>
      </c>
      <c r="E13810" t="s">
        <v>30</v>
      </c>
      <c r="F13810">
        <v>21220</v>
      </c>
      <c r="G13810">
        <v>32136</v>
      </c>
      <c r="H13810">
        <v>1.5144203581526861</v>
      </c>
      <c r="I13810" t="str">
        <f>VLOOKUP($B13810&amp;$E13810,'Employee List'!$A:$E,5,0)</f>
        <v>E-1300</v>
      </c>
    </row>
    <row r="13811" spans="1:9" x14ac:dyDescent="0.35">
      <c r="A13811" t="s">
        <v>1257</v>
      </c>
      <c r="B13811" t="s">
        <v>225</v>
      </c>
      <c r="C13811" t="s">
        <v>383</v>
      </c>
      <c r="D13811" t="s">
        <v>1274</v>
      </c>
      <c r="E13811" t="s">
        <v>31</v>
      </c>
      <c r="F13811">
        <v>19841</v>
      </c>
      <c r="G13811">
        <v>26532</v>
      </c>
      <c r="H13811">
        <v>1.3372309863414142</v>
      </c>
      <c r="I13811" t="str">
        <f>VLOOKUP($B13811&amp;$E13811,'Employee List'!$A:$E,5,0)</f>
        <v>E-1300</v>
      </c>
    </row>
    <row r="13812" spans="1:9" x14ac:dyDescent="0.35">
      <c r="A13812" t="s">
        <v>1257</v>
      </c>
      <c r="B13812" t="s">
        <v>225</v>
      </c>
      <c r="C13812" t="s">
        <v>383</v>
      </c>
      <c r="D13812" t="s">
        <v>1263</v>
      </c>
      <c r="E13812" t="s">
        <v>29</v>
      </c>
      <c r="F13812">
        <v>23624</v>
      </c>
      <c r="G13812">
        <v>5780</v>
      </c>
      <c r="H13812">
        <v>0.24466644090755163</v>
      </c>
      <c r="I13812" t="str">
        <f>VLOOKUP($B13812&amp;$E13812,'Employee List'!$A:$E,5,0)</f>
        <v>E-1300</v>
      </c>
    </row>
    <row r="13813" spans="1:9" x14ac:dyDescent="0.35">
      <c r="A13813" t="s">
        <v>1257</v>
      </c>
      <c r="B13813" t="s">
        <v>225</v>
      </c>
      <c r="C13813" t="s">
        <v>383</v>
      </c>
      <c r="D13813" t="s">
        <v>1263</v>
      </c>
      <c r="E13813" t="s">
        <v>30</v>
      </c>
      <c r="F13813">
        <v>23715</v>
      </c>
      <c r="G13813">
        <v>10466</v>
      </c>
      <c r="H13813">
        <v>0.44132405650432216</v>
      </c>
      <c r="I13813" t="str">
        <f>VLOOKUP($B13813&amp;$E13813,'Employee List'!$A:$E,5,0)</f>
        <v>E-1300</v>
      </c>
    </row>
    <row r="13814" spans="1:9" x14ac:dyDescent="0.35">
      <c r="A13814" t="s">
        <v>1257</v>
      </c>
      <c r="B13814" t="s">
        <v>225</v>
      </c>
      <c r="C13814" t="s">
        <v>383</v>
      </c>
      <c r="D13814" t="s">
        <v>1263</v>
      </c>
      <c r="E13814" t="s">
        <v>31</v>
      </c>
      <c r="F13814">
        <v>22383</v>
      </c>
      <c r="G13814">
        <v>6790</v>
      </c>
      <c r="H13814">
        <v>0.30335522494750478</v>
      </c>
      <c r="I13814" t="str">
        <f>VLOOKUP($B13814&amp;$E13814,'Employee List'!$A:$E,5,0)</f>
        <v>E-1300</v>
      </c>
    </row>
    <row r="13815" spans="1:9" x14ac:dyDescent="0.35">
      <c r="A13815" t="s">
        <v>1257</v>
      </c>
      <c r="B13815" t="s">
        <v>225</v>
      </c>
      <c r="C13815" t="s">
        <v>383</v>
      </c>
      <c r="D13815" t="s">
        <v>1264</v>
      </c>
      <c r="E13815" t="s">
        <v>29</v>
      </c>
      <c r="F13815">
        <v>11639</v>
      </c>
      <c r="G13815">
        <v>22028</v>
      </c>
      <c r="H13815">
        <v>1.892602457255778</v>
      </c>
      <c r="I13815" t="str">
        <f>VLOOKUP($B13815&amp;$E13815,'Employee List'!$A:$E,5,0)</f>
        <v>E-1300</v>
      </c>
    </row>
    <row r="13816" spans="1:9" x14ac:dyDescent="0.35">
      <c r="A13816" t="s">
        <v>1257</v>
      </c>
      <c r="B13816" t="s">
        <v>225</v>
      </c>
      <c r="C13816" t="s">
        <v>383</v>
      </c>
      <c r="D13816" t="s">
        <v>1264</v>
      </c>
      <c r="E13816" t="s">
        <v>30</v>
      </c>
      <c r="F13816">
        <v>10564</v>
      </c>
      <c r="G13816">
        <v>4870</v>
      </c>
      <c r="H13816">
        <v>0.46099962135554712</v>
      </c>
      <c r="I13816" t="str">
        <f>VLOOKUP($B13816&amp;$E13816,'Employee List'!$A:$E,5,0)</f>
        <v>E-1300</v>
      </c>
    </row>
    <row r="13817" spans="1:9" x14ac:dyDescent="0.35">
      <c r="A13817" t="s">
        <v>1257</v>
      </c>
      <c r="B13817" t="s">
        <v>225</v>
      </c>
      <c r="C13817" t="s">
        <v>383</v>
      </c>
      <c r="D13817" t="s">
        <v>1264</v>
      </c>
      <c r="E13817" t="s">
        <v>31</v>
      </c>
      <c r="F13817">
        <v>10605</v>
      </c>
      <c r="G13817">
        <v>3224</v>
      </c>
      <c r="H13817">
        <v>0.30400754361150401</v>
      </c>
      <c r="I13817" t="str">
        <f>VLOOKUP($B13817&amp;$E13817,'Employee List'!$A:$E,5,0)</f>
        <v>E-1300</v>
      </c>
    </row>
    <row r="13818" spans="1:9" x14ac:dyDescent="0.35">
      <c r="A13818" t="s">
        <v>1257</v>
      </c>
      <c r="B13818" t="s">
        <v>225</v>
      </c>
      <c r="C13818" t="s">
        <v>383</v>
      </c>
      <c r="D13818" t="s">
        <v>1265</v>
      </c>
      <c r="E13818" t="s">
        <v>29</v>
      </c>
      <c r="F13818">
        <v>3756</v>
      </c>
      <c r="G13818">
        <v>1507</v>
      </c>
      <c r="H13818">
        <v>0.40122470713525027</v>
      </c>
      <c r="I13818" t="str">
        <f>VLOOKUP($B13818&amp;$E13818,'Employee List'!$A:$E,5,0)</f>
        <v>E-1300</v>
      </c>
    </row>
    <row r="13819" spans="1:9" x14ac:dyDescent="0.35">
      <c r="A13819" t="s">
        <v>1257</v>
      </c>
      <c r="B13819" t="s">
        <v>225</v>
      </c>
      <c r="C13819" t="s">
        <v>383</v>
      </c>
      <c r="D13819" t="s">
        <v>1265</v>
      </c>
      <c r="E13819" t="s">
        <v>30</v>
      </c>
      <c r="F13819">
        <v>1647</v>
      </c>
      <c r="G13819">
        <v>1598</v>
      </c>
      <c r="H13819">
        <v>0.97024893746205221</v>
      </c>
      <c r="I13819" t="str">
        <f>VLOOKUP($B13819&amp;$E13819,'Employee List'!$A:$E,5,0)</f>
        <v>E-1300</v>
      </c>
    </row>
    <row r="13820" spans="1:9" x14ac:dyDescent="0.35">
      <c r="A13820" t="s">
        <v>1257</v>
      </c>
      <c r="B13820" t="s">
        <v>225</v>
      </c>
      <c r="C13820" t="s">
        <v>383</v>
      </c>
      <c r="D13820" t="s">
        <v>1265</v>
      </c>
      <c r="E13820" t="s">
        <v>31</v>
      </c>
      <c r="F13820">
        <v>4397</v>
      </c>
      <c r="G13820">
        <v>1335</v>
      </c>
      <c r="H13820">
        <v>0.30361610188765065</v>
      </c>
      <c r="I13820" t="str">
        <f>VLOOKUP($B13820&amp;$E13820,'Employee List'!$A:$E,5,0)</f>
        <v>E-1300</v>
      </c>
    </row>
    <row r="13821" spans="1:9" x14ac:dyDescent="0.35">
      <c r="A13821" t="s">
        <v>1257</v>
      </c>
      <c r="B13821" t="s">
        <v>225</v>
      </c>
      <c r="C13821" t="s">
        <v>383</v>
      </c>
      <c r="D13821" t="s">
        <v>1260</v>
      </c>
      <c r="E13821" t="s">
        <v>29</v>
      </c>
      <c r="F13821">
        <v>69903</v>
      </c>
      <c r="G13821">
        <v>50790</v>
      </c>
      <c r="H13821">
        <v>0.72657825844384361</v>
      </c>
      <c r="I13821" t="str">
        <f>VLOOKUP($B13821&amp;$E13821,'Employee List'!$A:$E,5,0)</f>
        <v>E-1300</v>
      </c>
    </row>
    <row r="13822" spans="1:9" x14ac:dyDescent="0.35">
      <c r="A13822" t="s">
        <v>1257</v>
      </c>
      <c r="B13822" t="s">
        <v>225</v>
      </c>
      <c r="C13822" t="s">
        <v>383</v>
      </c>
      <c r="D13822" t="s">
        <v>1260</v>
      </c>
      <c r="E13822" t="s">
        <v>30</v>
      </c>
      <c r="F13822">
        <v>68980</v>
      </c>
      <c r="G13822">
        <v>45187</v>
      </c>
      <c r="H13822">
        <v>0.6550739344737605</v>
      </c>
      <c r="I13822" t="str">
        <f>VLOOKUP($B13822&amp;$E13822,'Employee List'!$A:$E,5,0)</f>
        <v>E-1300</v>
      </c>
    </row>
    <row r="13823" spans="1:9" x14ac:dyDescent="0.35">
      <c r="A13823" t="s">
        <v>1257</v>
      </c>
      <c r="B13823" t="s">
        <v>225</v>
      </c>
      <c r="C13823" t="s">
        <v>383</v>
      </c>
      <c r="D13823" t="s">
        <v>1260</v>
      </c>
      <c r="E13823" t="s">
        <v>31</v>
      </c>
      <c r="F13823">
        <v>80158</v>
      </c>
      <c r="G13823">
        <v>59521</v>
      </c>
      <c r="H13823">
        <v>0.74254597170588088</v>
      </c>
      <c r="I13823" t="str">
        <f>VLOOKUP($B13823&amp;$E13823,'Employee List'!$A:$E,5,0)</f>
        <v>E-1300</v>
      </c>
    </row>
    <row r="13824" spans="1:9" x14ac:dyDescent="0.35">
      <c r="A13824" t="s">
        <v>1257</v>
      </c>
      <c r="B13824" t="s">
        <v>225</v>
      </c>
      <c r="C13824" t="s">
        <v>383</v>
      </c>
      <c r="D13824" t="s">
        <v>1261</v>
      </c>
      <c r="E13824" t="s">
        <v>29</v>
      </c>
      <c r="F13824">
        <v>75389</v>
      </c>
      <c r="G13824">
        <v>75250</v>
      </c>
      <c r="H13824">
        <v>0.99815622968868134</v>
      </c>
      <c r="I13824" t="str">
        <f>VLOOKUP($B13824&amp;$E13824,'Employee List'!$A:$E,5,0)</f>
        <v>E-1300</v>
      </c>
    </row>
    <row r="13825" spans="1:9" x14ac:dyDescent="0.35">
      <c r="A13825" t="s">
        <v>1257</v>
      </c>
      <c r="B13825" t="s">
        <v>225</v>
      </c>
      <c r="C13825" t="s">
        <v>383</v>
      </c>
      <c r="D13825" t="s">
        <v>1261</v>
      </c>
      <c r="E13825" t="s">
        <v>30</v>
      </c>
      <c r="F13825">
        <v>81526</v>
      </c>
      <c r="G13825">
        <v>82909</v>
      </c>
      <c r="H13825">
        <v>1.0169639133527955</v>
      </c>
      <c r="I13825" t="str">
        <f>VLOOKUP($B13825&amp;$E13825,'Employee List'!$A:$E,5,0)</f>
        <v>E-1300</v>
      </c>
    </row>
    <row r="13826" spans="1:9" x14ac:dyDescent="0.35">
      <c r="A13826" t="s">
        <v>1257</v>
      </c>
      <c r="B13826" t="s">
        <v>225</v>
      </c>
      <c r="C13826" t="s">
        <v>383</v>
      </c>
      <c r="D13826" t="s">
        <v>1261</v>
      </c>
      <c r="E13826" t="s">
        <v>31</v>
      </c>
      <c r="F13826">
        <v>80607</v>
      </c>
      <c r="G13826">
        <v>52340</v>
      </c>
      <c r="H13826">
        <v>0.6493232597665215</v>
      </c>
      <c r="I13826" t="str">
        <f>VLOOKUP($B13826&amp;$E13826,'Employee List'!$A:$E,5,0)</f>
        <v>E-1300</v>
      </c>
    </row>
    <row r="13827" spans="1:9" x14ac:dyDescent="0.35">
      <c r="A13827" t="s">
        <v>1257</v>
      </c>
      <c r="B13827" t="s">
        <v>225</v>
      </c>
      <c r="C13827" t="s">
        <v>383</v>
      </c>
      <c r="D13827" t="s">
        <v>1266</v>
      </c>
      <c r="E13827" t="s">
        <v>29</v>
      </c>
      <c r="F13827">
        <v>24915</v>
      </c>
      <c r="G13827">
        <v>22245</v>
      </c>
      <c r="H13827">
        <v>0.89283564118001202</v>
      </c>
      <c r="I13827" t="str">
        <f>VLOOKUP($B13827&amp;$E13827,'Employee List'!$A:$E,5,0)</f>
        <v>E-1300</v>
      </c>
    </row>
    <row r="13828" spans="1:9" x14ac:dyDescent="0.35">
      <c r="A13828" t="s">
        <v>1257</v>
      </c>
      <c r="B13828" t="s">
        <v>225</v>
      </c>
      <c r="C13828" t="s">
        <v>383</v>
      </c>
      <c r="D13828" t="s">
        <v>1266</v>
      </c>
      <c r="E13828" t="s">
        <v>30</v>
      </c>
      <c r="F13828">
        <v>24120</v>
      </c>
      <c r="G13828">
        <v>23875</v>
      </c>
      <c r="H13828">
        <v>0.98984245439469321</v>
      </c>
      <c r="I13828" t="str">
        <f>VLOOKUP($B13828&amp;$E13828,'Employee List'!$A:$E,5,0)</f>
        <v>E-1300</v>
      </c>
    </row>
    <row r="13829" spans="1:9" x14ac:dyDescent="0.35">
      <c r="A13829" t="s">
        <v>1257</v>
      </c>
      <c r="B13829" t="s">
        <v>225</v>
      </c>
      <c r="C13829" t="s">
        <v>383</v>
      </c>
      <c r="D13829" t="s">
        <v>1266</v>
      </c>
      <c r="E13829" t="s">
        <v>31</v>
      </c>
      <c r="F13829">
        <v>26378</v>
      </c>
      <c r="G13829">
        <v>22113</v>
      </c>
      <c r="H13829">
        <v>0.83831222988854348</v>
      </c>
      <c r="I13829" t="str">
        <f>VLOOKUP($B13829&amp;$E13829,'Employee List'!$A:$E,5,0)</f>
        <v>E-1300</v>
      </c>
    </row>
    <row r="13830" spans="1:9" x14ac:dyDescent="0.35">
      <c r="A13830" t="s">
        <v>1257</v>
      </c>
      <c r="B13830" t="s">
        <v>225</v>
      </c>
      <c r="C13830" t="s">
        <v>383</v>
      </c>
      <c r="D13830" t="s">
        <v>1267</v>
      </c>
      <c r="E13830" t="s">
        <v>29</v>
      </c>
      <c r="F13830">
        <v>29556</v>
      </c>
      <c r="G13830">
        <v>28496</v>
      </c>
      <c r="H13830">
        <v>0.96413587765597508</v>
      </c>
      <c r="I13830" t="str">
        <f>VLOOKUP($B13830&amp;$E13830,'Employee List'!$A:$E,5,0)</f>
        <v>E-1300</v>
      </c>
    </row>
    <row r="13831" spans="1:9" x14ac:dyDescent="0.35">
      <c r="A13831" t="s">
        <v>1257</v>
      </c>
      <c r="B13831" t="s">
        <v>225</v>
      </c>
      <c r="C13831" t="s">
        <v>383</v>
      </c>
      <c r="D13831" t="s">
        <v>1267</v>
      </c>
      <c r="E13831" t="s">
        <v>30</v>
      </c>
      <c r="F13831">
        <v>30161</v>
      </c>
      <c r="G13831">
        <v>29821</v>
      </c>
      <c r="H13831">
        <v>0.988727164218693</v>
      </c>
      <c r="I13831" t="str">
        <f>VLOOKUP($B13831&amp;$E13831,'Employee List'!$A:$E,5,0)</f>
        <v>E-1300</v>
      </c>
    </row>
    <row r="13832" spans="1:9" x14ac:dyDescent="0.35">
      <c r="A13832" t="s">
        <v>1257</v>
      </c>
      <c r="B13832" t="s">
        <v>225</v>
      </c>
      <c r="C13832" t="s">
        <v>383</v>
      </c>
      <c r="D13832" t="s">
        <v>1267</v>
      </c>
      <c r="E13832" t="s">
        <v>31</v>
      </c>
      <c r="F13832">
        <v>30811</v>
      </c>
      <c r="G13832">
        <v>26587</v>
      </c>
      <c r="H13832">
        <v>0.86290610496251341</v>
      </c>
      <c r="I13832" t="str">
        <f>VLOOKUP($B13832&amp;$E13832,'Employee List'!$A:$E,5,0)</f>
        <v>E-1300</v>
      </c>
    </row>
    <row r="13833" spans="1:9" x14ac:dyDescent="0.35">
      <c r="A13833" t="s">
        <v>1257</v>
      </c>
      <c r="B13833" t="s">
        <v>225</v>
      </c>
      <c r="C13833" t="s">
        <v>383</v>
      </c>
      <c r="D13833" t="s">
        <v>1268</v>
      </c>
      <c r="E13833" t="s">
        <v>29</v>
      </c>
      <c r="F13833">
        <v>14130</v>
      </c>
      <c r="G13833">
        <v>4071</v>
      </c>
      <c r="H13833">
        <v>0.28811040339702759</v>
      </c>
      <c r="I13833" t="str">
        <f>VLOOKUP($B13833&amp;$E13833,'Employee List'!$A:$E,5,0)</f>
        <v>E-1300</v>
      </c>
    </row>
    <row r="13834" spans="1:9" x14ac:dyDescent="0.35">
      <c r="A13834" t="s">
        <v>1257</v>
      </c>
      <c r="B13834" t="s">
        <v>225</v>
      </c>
      <c r="C13834" t="s">
        <v>383</v>
      </c>
      <c r="D13834" t="s">
        <v>1268</v>
      </c>
      <c r="E13834" t="s">
        <v>30</v>
      </c>
      <c r="F13834">
        <v>13092</v>
      </c>
      <c r="G13834">
        <v>4670</v>
      </c>
      <c r="H13834">
        <v>0.35670638557897955</v>
      </c>
      <c r="I13834" t="str">
        <f>VLOOKUP($B13834&amp;$E13834,'Employee List'!$A:$E,5,0)</f>
        <v>E-1300</v>
      </c>
    </row>
    <row r="13835" spans="1:9" x14ac:dyDescent="0.35">
      <c r="A13835" t="s">
        <v>1257</v>
      </c>
      <c r="B13835" t="s">
        <v>225</v>
      </c>
      <c r="C13835" t="s">
        <v>383</v>
      </c>
      <c r="D13835" t="s">
        <v>1268</v>
      </c>
      <c r="E13835" t="s">
        <v>31</v>
      </c>
      <c r="F13835">
        <v>10382</v>
      </c>
      <c r="G13835">
        <v>7003</v>
      </c>
      <c r="H13835">
        <v>0.674532845309189</v>
      </c>
      <c r="I13835" t="str">
        <f>VLOOKUP($B13835&amp;$E13835,'Employee List'!$A:$E,5,0)</f>
        <v>E-1300</v>
      </c>
    </row>
    <row r="13836" spans="1:9" x14ac:dyDescent="0.35">
      <c r="A13836" t="s">
        <v>1257</v>
      </c>
      <c r="B13836" t="s">
        <v>225</v>
      </c>
      <c r="C13836" t="s">
        <v>383</v>
      </c>
      <c r="D13836" t="s">
        <v>1269</v>
      </c>
      <c r="E13836" t="s">
        <v>29</v>
      </c>
      <c r="F13836">
        <v>6381</v>
      </c>
      <c r="G13836">
        <v>3374</v>
      </c>
      <c r="H13836">
        <v>0.52875724808023816</v>
      </c>
      <c r="I13836" t="str">
        <f>VLOOKUP($B13836&amp;$E13836,'Employee List'!$A:$E,5,0)</f>
        <v>E-1300</v>
      </c>
    </row>
    <row r="13837" spans="1:9" x14ac:dyDescent="0.35">
      <c r="A13837" t="s">
        <v>1257</v>
      </c>
      <c r="B13837" t="s">
        <v>225</v>
      </c>
      <c r="C13837" t="s">
        <v>383</v>
      </c>
      <c r="D13837" t="s">
        <v>1269</v>
      </c>
      <c r="E13837" t="s">
        <v>30</v>
      </c>
      <c r="F13837">
        <v>7113</v>
      </c>
      <c r="G13837">
        <v>3400</v>
      </c>
      <c r="H13837">
        <v>0.47799803177281036</v>
      </c>
      <c r="I13837" t="str">
        <f>VLOOKUP($B13837&amp;$E13837,'Employee List'!$A:$E,5,0)</f>
        <v>E-1300</v>
      </c>
    </row>
    <row r="13838" spans="1:9" x14ac:dyDescent="0.35">
      <c r="A13838" t="s">
        <v>1257</v>
      </c>
      <c r="B13838" t="s">
        <v>225</v>
      </c>
      <c r="C13838" t="s">
        <v>383</v>
      </c>
      <c r="D13838" t="s">
        <v>1269</v>
      </c>
      <c r="E13838" t="s">
        <v>31</v>
      </c>
      <c r="F13838">
        <v>6584</v>
      </c>
      <c r="G13838">
        <v>5015</v>
      </c>
      <c r="H13838">
        <v>0.76169501822600238</v>
      </c>
      <c r="I13838" t="str">
        <f>VLOOKUP($B13838&amp;$E13838,'Employee List'!$A:$E,5,0)</f>
        <v>E-1300</v>
      </c>
    </row>
    <row r="13839" spans="1:9" x14ac:dyDescent="0.35">
      <c r="A13839" t="s">
        <v>1257</v>
      </c>
      <c r="B13839" t="s">
        <v>225</v>
      </c>
      <c r="C13839" t="s">
        <v>383</v>
      </c>
      <c r="D13839" t="s">
        <v>1270</v>
      </c>
      <c r="E13839" t="s">
        <v>29</v>
      </c>
      <c r="F13839">
        <v>3959</v>
      </c>
      <c r="G13839">
        <v>3259</v>
      </c>
      <c r="H13839">
        <v>0.82318767365496337</v>
      </c>
      <c r="I13839" t="str">
        <f>VLOOKUP($B13839&amp;$E13839,'Employee List'!$A:$E,5,0)</f>
        <v>E-1300</v>
      </c>
    </row>
    <row r="13840" spans="1:9" x14ac:dyDescent="0.35">
      <c r="A13840" t="s">
        <v>1257</v>
      </c>
      <c r="B13840" t="s">
        <v>225</v>
      </c>
      <c r="C13840" t="s">
        <v>383</v>
      </c>
      <c r="D13840" t="s">
        <v>1270</v>
      </c>
      <c r="E13840" t="s">
        <v>30</v>
      </c>
      <c r="F13840">
        <v>3727</v>
      </c>
      <c r="G13840">
        <v>5641</v>
      </c>
      <c r="H13840">
        <v>1.5135497719345319</v>
      </c>
      <c r="I13840" t="str">
        <f>VLOOKUP($B13840&amp;$E13840,'Employee List'!$A:$E,5,0)</f>
        <v>E-1300</v>
      </c>
    </row>
    <row r="13841" spans="1:9" x14ac:dyDescent="0.35">
      <c r="A13841" t="s">
        <v>1257</v>
      </c>
      <c r="B13841" t="s">
        <v>225</v>
      </c>
      <c r="C13841" t="s">
        <v>383</v>
      </c>
      <c r="D13841" t="s">
        <v>1270</v>
      </c>
      <c r="E13841" t="s">
        <v>31</v>
      </c>
      <c r="F13841">
        <v>2320</v>
      </c>
      <c r="G13841">
        <v>4465</v>
      </c>
      <c r="H13841">
        <v>1.9245689655172413</v>
      </c>
      <c r="I13841" t="str">
        <f>VLOOKUP($B13841&amp;$E13841,'Employee List'!$A:$E,5,0)</f>
        <v>E-1300</v>
      </c>
    </row>
    <row r="13842" spans="1:9" x14ac:dyDescent="0.35">
      <c r="A13842" t="s">
        <v>1257</v>
      </c>
      <c r="B13842" t="s">
        <v>225</v>
      </c>
      <c r="C13842" t="s">
        <v>383</v>
      </c>
      <c r="D13842" t="s">
        <v>1271</v>
      </c>
      <c r="E13842" t="s">
        <v>29</v>
      </c>
      <c r="F13842">
        <v>12867</v>
      </c>
      <c r="G13842">
        <v>17253</v>
      </c>
      <c r="H13842">
        <v>1.3408719981347634</v>
      </c>
      <c r="I13842" t="str">
        <f>VLOOKUP($B13842&amp;$E13842,'Employee List'!$A:$E,5,0)</f>
        <v>E-1300</v>
      </c>
    </row>
    <row r="13843" spans="1:9" x14ac:dyDescent="0.35">
      <c r="A13843" t="s">
        <v>1257</v>
      </c>
      <c r="B13843" t="s">
        <v>225</v>
      </c>
      <c r="C13843" t="s">
        <v>383</v>
      </c>
      <c r="D13843" t="s">
        <v>1271</v>
      </c>
      <c r="E13843" t="s">
        <v>30</v>
      </c>
      <c r="F13843">
        <v>13440</v>
      </c>
      <c r="G13843">
        <v>10477</v>
      </c>
      <c r="H13843">
        <v>0.77953869047619051</v>
      </c>
      <c r="I13843" t="str">
        <f>VLOOKUP($B13843&amp;$E13843,'Employee List'!$A:$E,5,0)</f>
        <v>E-1300</v>
      </c>
    </row>
    <row r="13844" spans="1:9" x14ac:dyDescent="0.35">
      <c r="A13844" t="s">
        <v>1257</v>
      </c>
      <c r="B13844" t="s">
        <v>225</v>
      </c>
      <c r="C13844" t="s">
        <v>383</v>
      </c>
      <c r="D13844" t="s">
        <v>1271</v>
      </c>
      <c r="E13844" t="s">
        <v>31</v>
      </c>
      <c r="F13844">
        <v>13711</v>
      </c>
      <c r="G13844">
        <v>13234</v>
      </c>
      <c r="H13844">
        <v>0.96521041499525928</v>
      </c>
      <c r="I13844" t="str">
        <f>VLOOKUP($B13844&amp;$E13844,'Employee List'!$A:$E,5,0)</f>
        <v>E-1300</v>
      </c>
    </row>
    <row r="13845" spans="1:9" x14ac:dyDescent="0.35">
      <c r="A13845" t="s">
        <v>1257</v>
      </c>
      <c r="B13845" t="s">
        <v>225</v>
      </c>
      <c r="C13845" t="s">
        <v>383</v>
      </c>
      <c r="D13845" t="s">
        <v>1258</v>
      </c>
      <c r="E13845" t="s">
        <v>29</v>
      </c>
      <c r="F13845">
        <v>117468</v>
      </c>
      <c r="G13845">
        <v>78345</v>
      </c>
      <c r="H13845">
        <v>0.66694759423843086</v>
      </c>
      <c r="I13845" t="str">
        <f>VLOOKUP($B13845&amp;$E13845,'Employee List'!$A:$E,5,0)</f>
        <v>E-1300</v>
      </c>
    </row>
    <row r="13846" spans="1:9" x14ac:dyDescent="0.35">
      <c r="A13846" t="s">
        <v>1257</v>
      </c>
      <c r="B13846" t="s">
        <v>225</v>
      </c>
      <c r="C13846" t="s">
        <v>383</v>
      </c>
      <c r="D13846" t="s">
        <v>1258</v>
      </c>
      <c r="E13846" t="s">
        <v>30</v>
      </c>
      <c r="F13846">
        <v>114234</v>
      </c>
      <c r="G13846">
        <v>85016</v>
      </c>
      <c r="H13846">
        <v>0.74422676261008103</v>
      </c>
      <c r="I13846" t="str">
        <f>VLOOKUP($B13846&amp;$E13846,'Employee List'!$A:$E,5,0)</f>
        <v>E-1300</v>
      </c>
    </row>
    <row r="13847" spans="1:9" x14ac:dyDescent="0.35">
      <c r="A13847" t="s">
        <v>1257</v>
      </c>
      <c r="B13847" t="s">
        <v>225</v>
      </c>
      <c r="C13847" t="s">
        <v>383</v>
      </c>
      <c r="D13847" t="s">
        <v>1258</v>
      </c>
      <c r="E13847" t="s">
        <v>31</v>
      </c>
      <c r="F13847">
        <v>110343</v>
      </c>
      <c r="G13847">
        <v>61067</v>
      </c>
      <c r="H13847">
        <v>0.55342885366538885</v>
      </c>
      <c r="I13847" t="str">
        <f>VLOOKUP($B13847&amp;$E13847,'Employee List'!$A:$E,5,0)</f>
        <v>E-1300</v>
      </c>
    </row>
    <row r="13848" spans="1:9" x14ac:dyDescent="0.35">
      <c r="A13848" t="s">
        <v>1257</v>
      </c>
      <c r="B13848" t="s">
        <v>225</v>
      </c>
      <c r="C13848" t="s">
        <v>383</v>
      </c>
      <c r="D13848" t="s">
        <v>1272</v>
      </c>
      <c r="E13848" t="s">
        <v>29</v>
      </c>
      <c r="F13848">
        <v>9765</v>
      </c>
      <c r="G13848">
        <v>3798</v>
      </c>
      <c r="H13848">
        <v>0.38894009216589864</v>
      </c>
      <c r="I13848" t="str">
        <f>VLOOKUP($B13848&amp;$E13848,'Employee List'!$A:$E,5,0)</f>
        <v>E-1300</v>
      </c>
    </row>
    <row r="13849" spans="1:9" x14ac:dyDescent="0.35">
      <c r="A13849" t="s">
        <v>1257</v>
      </c>
      <c r="B13849" t="s">
        <v>225</v>
      </c>
      <c r="C13849" t="s">
        <v>383</v>
      </c>
      <c r="D13849" t="s">
        <v>1272</v>
      </c>
      <c r="E13849" t="s">
        <v>30</v>
      </c>
      <c r="F13849">
        <v>9630</v>
      </c>
      <c r="G13849">
        <v>13833</v>
      </c>
      <c r="H13849">
        <v>1.436448598130841</v>
      </c>
      <c r="I13849" t="str">
        <f>VLOOKUP($B13849&amp;$E13849,'Employee List'!$A:$E,5,0)</f>
        <v>E-1300</v>
      </c>
    </row>
    <row r="13850" spans="1:9" x14ac:dyDescent="0.35">
      <c r="A13850" t="s">
        <v>1257</v>
      </c>
      <c r="B13850" t="s">
        <v>225</v>
      </c>
      <c r="C13850" t="s">
        <v>383</v>
      </c>
      <c r="D13850" t="s">
        <v>1272</v>
      </c>
      <c r="E13850" t="s">
        <v>31</v>
      </c>
      <c r="F13850">
        <v>8890</v>
      </c>
      <c r="G13850">
        <v>10822</v>
      </c>
      <c r="H13850">
        <v>1.2173228346456693</v>
      </c>
      <c r="I13850" t="str">
        <f>VLOOKUP($B13850&amp;$E13850,'Employee List'!$A:$E,5,0)</f>
        <v>E-1300</v>
      </c>
    </row>
    <row r="13851" spans="1:9" x14ac:dyDescent="0.35">
      <c r="A13851" t="s">
        <v>1257</v>
      </c>
      <c r="B13851" t="s">
        <v>225</v>
      </c>
      <c r="C13851" t="s">
        <v>383</v>
      </c>
      <c r="D13851" t="s">
        <v>1259</v>
      </c>
      <c r="E13851" t="s">
        <v>29</v>
      </c>
      <c r="F13851">
        <v>23100</v>
      </c>
      <c r="G13851">
        <v>16466</v>
      </c>
      <c r="H13851">
        <v>0.71281385281385279</v>
      </c>
      <c r="I13851" t="str">
        <f>VLOOKUP($B13851&amp;$E13851,'Employee List'!$A:$E,5,0)</f>
        <v>E-1300</v>
      </c>
    </row>
    <row r="13852" spans="1:9" x14ac:dyDescent="0.35">
      <c r="A13852" t="s">
        <v>1257</v>
      </c>
      <c r="B13852" t="s">
        <v>225</v>
      </c>
      <c r="C13852" t="s">
        <v>383</v>
      </c>
      <c r="D13852" t="s">
        <v>1259</v>
      </c>
      <c r="E13852" t="s">
        <v>30</v>
      </c>
      <c r="F13852">
        <v>22134</v>
      </c>
      <c r="G13852">
        <v>25202</v>
      </c>
      <c r="H13852">
        <v>1.1386102828228066</v>
      </c>
      <c r="I13852" t="str">
        <f>VLOOKUP($B13852&amp;$E13852,'Employee List'!$A:$E,5,0)</f>
        <v>E-1300</v>
      </c>
    </row>
    <row r="13853" spans="1:9" x14ac:dyDescent="0.35">
      <c r="A13853" t="s">
        <v>1257</v>
      </c>
      <c r="B13853" t="s">
        <v>225</v>
      </c>
      <c r="C13853" t="s">
        <v>383</v>
      </c>
      <c r="D13853" t="s">
        <v>1259</v>
      </c>
      <c r="E13853" t="s">
        <v>31</v>
      </c>
      <c r="F13853">
        <v>21471</v>
      </c>
      <c r="G13853">
        <v>22402</v>
      </c>
      <c r="H13853">
        <v>1.0433608122583951</v>
      </c>
      <c r="I13853" t="str">
        <f>VLOOKUP($B13853&amp;$E13853,'Employee List'!$A:$E,5,0)</f>
        <v>E-1300</v>
      </c>
    </row>
    <row r="13854" spans="1:9" x14ac:dyDescent="0.35">
      <c r="A13854" t="s">
        <v>1257</v>
      </c>
      <c r="B13854" t="s">
        <v>225</v>
      </c>
      <c r="C13854" t="s">
        <v>383</v>
      </c>
      <c r="D13854" t="s">
        <v>1273</v>
      </c>
      <c r="E13854" t="s">
        <v>29</v>
      </c>
      <c r="F13854">
        <v>5297</v>
      </c>
      <c r="G13854">
        <v>6715</v>
      </c>
      <c r="H13854">
        <v>1.267698697375873</v>
      </c>
      <c r="I13854" t="str">
        <f>VLOOKUP($B13854&amp;$E13854,'Employee List'!$A:$E,5,0)</f>
        <v>E-1300</v>
      </c>
    </row>
    <row r="13855" spans="1:9" x14ac:dyDescent="0.35">
      <c r="A13855" t="s">
        <v>1257</v>
      </c>
      <c r="B13855" t="s">
        <v>225</v>
      </c>
      <c r="C13855" t="s">
        <v>383</v>
      </c>
      <c r="D13855" t="s">
        <v>1273</v>
      </c>
      <c r="E13855" t="s">
        <v>30</v>
      </c>
      <c r="F13855">
        <v>8248</v>
      </c>
      <c r="G13855">
        <v>7252</v>
      </c>
      <c r="H13855">
        <v>0.87924345295829287</v>
      </c>
      <c r="I13855" t="str">
        <f>VLOOKUP($B13855&amp;$E13855,'Employee List'!$A:$E,5,0)</f>
        <v>E-1300</v>
      </c>
    </row>
    <row r="13856" spans="1:9" x14ac:dyDescent="0.35">
      <c r="A13856" t="s">
        <v>1257</v>
      </c>
      <c r="B13856" t="s">
        <v>225</v>
      </c>
      <c r="C13856" t="s">
        <v>383</v>
      </c>
      <c r="D13856" t="s">
        <v>1273</v>
      </c>
      <c r="E13856" t="s">
        <v>31</v>
      </c>
      <c r="F13856">
        <v>8375</v>
      </c>
      <c r="G13856">
        <v>3128</v>
      </c>
      <c r="H13856">
        <v>0.37349253731343285</v>
      </c>
      <c r="I13856" t="str">
        <f>VLOOKUP($B13856&amp;$E13856,'Employee List'!$A:$E,5,0)</f>
        <v>E-1300</v>
      </c>
    </row>
    <row r="13857" spans="1:9" x14ac:dyDescent="0.35">
      <c r="A13857" t="s">
        <v>1257</v>
      </c>
      <c r="B13857" t="s">
        <v>225</v>
      </c>
      <c r="C13857" t="s">
        <v>383</v>
      </c>
      <c r="D13857" t="s">
        <v>1275</v>
      </c>
      <c r="E13857" t="s">
        <v>29</v>
      </c>
      <c r="F13857">
        <v>19145</v>
      </c>
      <c r="G13857">
        <v>16882</v>
      </c>
      <c r="H13857">
        <v>0.88179681378950114</v>
      </c>
      <c r="I13857" t="str">
        <f>VLOOKUP($B13857&amp;$E13857,'Employee List'!$A:$E,5,0)</f>
        <v>E-1300</v>
      </c>
    </row>
    <row r="13858" spans="1:9" x14ac:dyDescent="0.35">
      <c r="A13858" t="s">
        <v>1257</v>
      </c>
      <c r="B13858" t="s">
        <v>225</v>
      </c>
      <c r="C13858" t="s">
        <v>383</v>
      </c>
      <c r="D13858" t="s">
        <v>1275</v>
      </c>
      <c r="E13858" t="s">
        <v>30</v>
      </c>
      <c r="F13858">
        <v>19039</v>
      </c>
      <c r="G13858">
        <v>8745</v>
      </c>
      <c r="H13858">
        <v>0.45932034245496089</v>
      </c>
      <c r="I13858" t="str">
        <f>VLOOKUP($B13858&amp;$E13858,'Employee List'!$A:$E,5,0)</f>
        <v>E-1300</v>
      </c>
    </row>
    <row r="13859" spans="1:9" x14ac:dyDescent="0.35">
      <c r="A13859" t="s">
        <v>1257</v>
      </c>
      <c r="B13859" t="s">
        <v>225</v>
      </c>
      <c r="C13859" t="s">
        <v>383</v>
      </c>
      <c r="D13859" t="s">
        <v>1275</v>
      </c>
      <c r="E13859" t="s">
        <v>31</v>
      </c>
      <c r="F13859">
        <v>18803</v>
      </c>
      <c r="G13859">
        <v>10218</v>
      </c>
      <c r="H13859">
        <v>0.54342392171462006</v>
      </c>
      <c r="I13859" t="str">
        <f>VLOOKUP($B13859&amp;$E13859,'Employee List'!$A:$E,5,0)</f>
        <v>E-1300</v>
      </c>
    </row>
    <row r="13860" spans="1:9" x14ac:dyDescent="0.35">
      <c r="A13860" t="s">
        <v>1257</v>
      </c>
      <c r="B13860" t="s">
        <v>225</v>
      </c>
      <c r="C13860" t="s">
        <v>383</v>
      </c>
      <c r="D13860" t="s">
        <v>1276</v>
      </c>
      <c r="E13860" t="s">
        <v>29</v>
      </c>
      <c r="F13860">
        <v>3082</v>
      </c>
      <c r="G13860">
        <v>5323</v>
      </c>
      <c r="H13860">
        <v>1.7271252433484749</v>
      </c>
      <c r="I13860" t="str">
        <f>VLOOKUP($B13860&amp;$E13860,'Employee List'!$A:$E,5,0)</f>
        <v>E-1300</v>
      </c>
    </row>
    <row r="13861" spans="1:9" x14ac:dyDescent="0.35">
      <c r="A13861" t="s">
        <v>1257</v>
      </c>
      <c r="B13861" t="s">
        <v>225</v>
      </c>
      <c r="C13861" t="s">
        <v>383</v>
      </c>
      <c r="D13861" t="s">
        <v>1276</v>
      </c>
      <c r="E13861" t="s">
        <v>30</v>
      </c>
      <c r="F13861">
        <v>2509</v>
      </c>
      <c r="G13861">
        <v>4010</v>
      </c>
      <c r="H13861">
        <v>1.59824631327222</v>
      </c>
      <c r="I13861" t="str">
        <f>VLOOKUP($B13861&amp;$E13861,'Employee List'!$A:$E,5,0)</f>
        <v>E-1300</v>
      </c>
    </row>
    <row r="13862" spans="1:9" x14ac:dyDescent="0.35">
      <c r="A13862" t="s">
        <v>1257</v>
      </c>
      <c r="B13862" t="s">
        <v>225</v>
      </c>
      <c r="C13862" t="s">
        <v>383</v>
      </c>
      <c r="D13862" t="s">
        <v>1276</v>
      </c>
      <c r="E13862" t="s">
        <v>31</v>
      </c>
      <c r="F13862">
        <v>3400</v>
      </c>
      <c r="G13862">
        <v>5987</v>
      </c>
      <c r="H13862">
        <v>1.7608823529411766</v>
      </c>
      <c r="I13862" t="str">
        <f>VLOOKUP($B13862&amp;$E13862,'Employee List'!$A:$E,5,0)</f>
        <v>E-1300</v>
      </c>
    </row>
    <row r="13863" spans="1:9" x14ac:dyDescent="0.35">
      <c r="A13863" t="s">
        <v>1257</v>
      </c>
      <c r="B13863" t="s">
        <v>225</v>
      </c>
      <c r="C13863" t="s">
        <v>383</v>
      </c>
      <c r="D13863" t="s">
        <v>1277</v>
      </c>
      <c r="E13863" t="s">
        <v>29</v>
      </c>
      <c r="F13863">
        <v>7376</v>
      </c>
      <c r="G13863">
        <v>3167</v>
      </c>
      <c r="H13863">
        <v>0.42936550976138826</v>
      </c>
      <c r="I13863" t="str">
        <f>VLOOKUP($B13863&amp;$E13863,'Employee List'!$A:$E,5,0)</f>
        <v>E-1300</v>
      </c>
    </row>
    <row r="13864" spans="1:9" x14ac:dyDescent="0.35">
      <c r="A13864" t="s">
        <v>1257</v>
      </c>
      <c r="B13864" t="s">
        <v>225</v>
      </c>
      <c r="C13864" t="s">
        <v>383</v>
      </c>
      <c r="D13864" t="s">
        <v>1277</v>
      </c>
      <c r="E13864" t="s">
        <v>30</v>
      </c>
      <c r="F13864">
        <v>6616</v>
      </c>
      <c r="G13864">
        <v>2806</v>
      </c>
      <c r="H13864">
        <v>0.42412333736396612</v>
      </c>
      <c r="I13864" t="str">
        <f>VLOOKUP($B13864&amp;$E13864,'Employee List'!$A:$E,5,0)</f>
        <v>E-1300</v>
      </c>
    </row>
    <row r="13865" spans="1:9" x14ac:dyDescent="0.35">
      <c r="A13865" t="s">
        <v>1257</v>
      </c>
      <c r="B13865" t="s">
        <v>225</v>
      </c>
      <c r="C13865" t="s">
        <v>383</v>
      </c>
      <c r="D13865" t="s">
        <v>1277</v>
      </c>
      <c r="E13865" t="s">
        <v>31</v>
      </c>
      <c r="F13865">
        <v>6443</v>
      </c>
      <c r="G13865">
        <v>6972</v>
      </c>
      <c r="H13865">
        <v>1.082104609653888</v>
      </c>
      <c r="I13865" t="str">
        <f>VLOOKUP($B13865&amp;$E13865,'Employee List'!$A:$E,5,0)</f>
        <v>E-1300</v>
      </c>
    </row>
    <row r="13866" spans="1:9" x14ac:dyDescent="0.35">
      <c r="A13866" t="s">
        <v>1257</v>
      </c>
      <c r="B13866" t="s">
        <v>225</v>
      </c>
      <c r="C13866" t="s">
        <v>383</v>
      </c>
      <c r="D13866" t="s">
        <v>1278</v>
      </c>
      <c r="E13866" t="s">
        <v>29</v>
      </c>
      <c r="F13866">
        <v>13337</v>
      </c>
      <c r="G13866">
        <v>7324</v>
      </c>
      <c r="H13866">
        <v>0.54914898402939194</v>
      </c>
      <c r="I13866" t="str">
        <f>VLOOKUP($B13866&amp;$E13866,'Employee List'!$A:$E,5,0)</f>
        <v>E-1300</v>
      </c>
    </row>
    <row r="13867" spans="1:9" x14ac:dyDescent="0.35">
      <c r="A13867" t="s">
        <v>1257</v>
      </c>
      <c r="B13867" t="s">
        <v>225</v>
      </c>
      <c r="C13867" t="s">
        <v>383</v>
      </c>
      <c r="D13867" t="s">
        <v>1278</v>
      </c>
      <c r="E13867" t="s">
        <v>30</v>
      </c>
      <c r="F13867">
        <v>9645</v>
      </c>
      <c r="G13867">
        <v>11426</v>
      </c>
      <c r="H13867">
        <v>1.1846552617936754</v>
      </c>
      <c r="I13867" t="str">
        <f>VLOOKUP($B13867&amp;$E13867,'Employee List'!$A:$E,5,0)</f>
        <v>E-1300</v>
      </c>
    </row>
    <row r="13868" spans="1:9" x14ac:dyDescent="0.35">
      <c r="A13868" t="s">
        <v>1257</v>
      </c>
      <c r="B13868" t="s">
        <v>225</v>
      </c>
      <c r="C13868" t="s">
        <v>383</v>
      </c>
      <c r="D13868" t="s">
        <v>1278</v>
      </c>
      <c r="E13868" t="s">
        <v>31</v>
      </c>
      <c r="F13868">
        <v>9231</v>
      </c>
      <c r="G13868">
        <v>9315</v>
      </c>
      <c r="H13868">
        <v>1.0090997725056874</v>
      </c>
      <c r="I13868" t="str">
        <f>VLOOKUP($B13868&amp;$E13868,'Employee List'!$A:$E,5,0)</f>
        <v>E-1300</v>
      </c>
    </row>
    <row r="13869" spans="1:9" x14ac:dyDescent="0.35">
      <c r="A13869" t="s">
        <v>1257</v>
      </c>
      <c r="B13869" t="s">
        <v>225</v>
      </c>
      <c r="C13869" t="s">
        <v>383</v>
      </c>
      <c r="D13869" t="s">
        <v>1279</v>
      </c>
      <c r="E13869" t="s">
        <v>29</v>
      </c>
      <c r="F13869">
        <v>4249</v>
      </c>
      <c r="G13869">
        <v>2786</v>
      </c>
      <c r="H13869">
        <v>0.6556836902800659</v>
      </c>
      <c r="I13869" t="str">
        <f>VLOOKUP($B13869&amp;$E13869,'Employee List'!$A:$E,5,0)</f>
        <v>E-1300</v>
      </c>
    </row>
    <row r="13870" spans="1:9" x14ac:dyDescent="0.35">
      <c r="A13870" t="s">
        <v>1257</v>
      </c>
      <c r="B13870" t="s">
        <v>225</v>
      </c>
      <c r="C13870" t="s">
        <v>383</v>
      </c>
      <c r="D13870" t="s">
        <v>1279</v>
      </c>
      <c r="E13870" t="s">
        <v>30</v>
      </c>
      <c r="F13870">
        <v>4493</v>
      </c>
      <c r="G13870">
        <v>1509</v>
      </c>
      <c r="H13870">
        <v>0.33585577565101271</v>
      </c>
      <c r="I13870" t="str">
        <f>VLOOKUP($B13870&amp;$E13870,'Employee List'!$A:$E,5,0)</f>
        <v>E-1300</v>
      </c>
    </row>
    <row r="13871" spans="1:9" x14ac:dyDescent="0.35">
      <c r="A13871" t="s">
        <v>1257</v>
      </c>
      <c r="B13871" t="s">
        <v>225</v>
      </c>
      <c r="C13871" t="s">
        <v>383</v>
      </c>
      <c r="D13871" t="s">
        <v>1279</v>
      </c>
      <c r="E13871" t="s">
        <v>31</v>
      </c>
      <c r="F13871">
        <v>5265</v>
      </c>
      <c r="G13871">
        <v>5514</v>
      </c>
      <c r="H13871">
        <v>1.0472934472934472</v>
      </c>
      <c r="I13871" t="str">
        <f>VLOOKUP($B13871&amp;$E13871,'Employee List'!$A:$E,5,0)</f>
        <v>E-1300</v>
      </c>
    </row>
    <row r="13872" spans="1:9" x14ac:dyDescent="0.35">
      <c r="A13872" t="s">
        <v>1257</v>
      </c>
      <c r="B13872" t="s">
        <v>225</v>
      </c>
      <c r="C13872" t="s">
        <v>383</v>
      </c>
      <c r="D13872" t="s">
        <v>1280</v>
      </c>
      <c r="E13872" t="s">
        <v>29</v>
      </c>
      <c r="F13872">
        <v>6312</v>
      </c>
      <c r="G13872">
        <v>7308</v>
      </c>
      <c r="H13872">
        <v>1.1577946768060836</v>
      </c>
      <c r="I13872" t="str">
        <f>VLOOKUP($B13872&amp;$E13872,'Employee List'!$A:$E,5,0)</f>
        <v>E-1300</v>
      </c>
    </row>
    <row r="13873" spans="1:9" x14ac:dyDescent="0.35">
      <c r="A13873" t="s">
        <v>1257</v>
      </c>
      <c r="B13873" t="s">
        <v>225</v>
      </c>
      <c r="C13873" t="s">
        <v>383</v>
      </c>
      <c r="D13873" t="s">
        <v>1280</v>
      </c>
      <c r="E13873" t="s">
        <v>30</v>
      </c>
      <c r="F13873">
        <v>5658</v>
      </c>
      <c r="G13873">
        <v>5660</v>
      </c>
      <c r="H13873">
        <v>1.0003534817956876</v>
      </c>
      <c r="I13873" t="str">
        <f>VLOOKUP($B13873&amp;$E13873,'Employee List'!$A:$E,5,0)</f>
        <v>E-1300</v>
      </c>
    </row>
    <row r="13874" spans="1:9" x14ac:dyDescent="0.35">
      <c r="A13874" t="s">
        <v>1257</v>
      </c>
      <c r="B13874" t="s">
        <v>225</v>
      </c>
      <c r="C13874" t="s">
        <v>383</v>
      </c>
      <c r="D13874" t="s">
        <v>1280</v>
      </c>
      <c r="E13874" t="s">
        <v>31</v>
      </c>
      <c r="F13874">
        <v>4152</v>
      </c>
      <c r="G13874">
        <v>3496</v>
      </c>
      <c r="H13874">
        <v>0.84200385356454721</v>
      </c>
      <c r="I13874" t="str">
        <f>VLOOKUP($B13874&amp;$E13874,'Employee List'!$A:$E,5,0)</f>
        <v>E-1300</v>
      </c>
    </row>
    <row r="13875" spans="1:9" x14ac:dyDescent="0.35">
      <c r="A13875" t="s">
        <v>1257</v>
      </c>
      <c r="B13875" t="s">
        <v>225</v>
      </c>
      <c r="C13875" t="s">
        <v>383</v>
      </c>
      <c r="D13875" t="s">
        <v>1262</v>
      </c>
      <c r="E13875" t="s">
        <v>29</v>
      </c>
      <c r="F13875">
        <v>30793</v>
      </c>
      <c r="G13875">
        <v>28735</v>
      </c>
      <c r="H13875">
        <v>0.93316662877926804</v>
      </c>
      <c r="I13875" t="str">
        <f>VLOOKUP($B13875&amp;$E13875,'Employee List'!$A:$E,5,0)</f>
        <v>E-1300</v>
      </c>
    </row>
    <row r="13876" spans="1:9" x14ac:dyDescent="0.35">
      <c r="A13876" t="s">
        <v>1257</v>
      </c>
      <c r="B13876" t="s">
        <v>225</v>
      </c>
      <c r="C13876" t="s">
        <v>383</v>
      </c>
      <c r="D13876" t="s">
        <v>1262</v>
      </c>
      <c r="E13876" t="s">
        <v>30</v>
      </c>
      <c r="F13876">
        <v>32900</v>
      </c>
      <c r="G13876">
        <v>40765</v>
      </c>
      <c r="H13876">
        <v>1.2390577507598783</v>
      </c>
      <c r="I13876" t="str">
        <f>VLOOKUP($B13876&amp;$E13876,'Employee List'!$A:$E,5,0)</f>
        <v>E-1300</v>
      </c>
    </row>
    <row r="13877" spans="1:9" x14ac:dyDescent="0.35">
      <c r="A13877" t="s">
        <v>1257</v>
      </c>
      <c r="B13877" t="s">
        <v>225</v>
      </c>
      <c r="C13877" t="s">
        <v>383</v>
      </c>
      <c r="D13877" t="s">
        <v>1262</v>
      </c>
      <c r="E13877" t="s">
        <v>31</v>
      </c>
      <c r="F13877">
        <v>33943</v>
      </c>
      <c r="G13877">
        <v>29373</v>
      </c>
      <c r="H13877">
        <v>0.86536251951801546</v>
      </c>
      <c r="I13877" t="str">
        <f>VLOOKUP($B13877&amp;$E13877,'Employee List'!$A:$E,5,0)</f>
        <v>E-1300</v>
      </c>
    </row>
    <row r="13878" spans="1:9" x14ac:dyDescent="0.35">
      <c r="A13878" t="s">
        <v>1257</v>
      </c>
      <c r="B13878" t="s">
        <v>225</v>
      </c>
      <c r="C13878" t="s">
        <v>383</v>
      </c>
      <c r="D13878" t="s">
        <v>1282</v>
      </c>
      <c r="E13878" t="s">
        <v>29</v>
      </c>
      <c r="F13878">
        <v>4826</v>
      </c>
      <c r="G13878">
        <v>6113</v>
      </c>
      <c r="H13878">
        <v>1.2666804807293826</v>
      </c>
      <c r="I13878" t="str">
        <f>VLOOKUP($B13878&amp;$E13878,'Employee List'!$A:$E,5,0)</f>
        <v>E-1300</v>
      </c>
    </row>
    <row r="13879" spans="1:9" x14ac:dyDescent="0.35">
      <c r="A13879" t="s">
        <v>1257</v>
      </c>
      <c r="B13879" t="s">
        <v>225</v>
      </c>
      <c r="C13879" t="s">
        <v>383</v>
      </c>
      <c r="D13879" t="s">
        <v>1282</v>
      </c>
      <c r="E13879" t="s">
        <v>30</v>
      </c>
      <c r="F13879">
        <v>7033</v>
      </c>
      <c r="G13879">
        <v>6010</v>
      </c>
      <c r="H13879">
        <v>0.85454286933029999</v>
      </c>
      <c r="I13879" t="str">
        <f>VLOOKUP($B13879&amp;$E13879,'Employee List'!$A:$E,5,0)</f>
        <v>E-1300</v>
      </c>
    </row>
    <row r="13880" spans="1:9" x14ac:dyDescent="0.35">
      <c r="A13880" t="s">
        <v>1257</v>
      </c>
      <c r="B13880" t="s">
        <v>225</v>
      </c>
      <c r="C13880" t="s">
        <v>383</v>
      </c>
      <c r="D13880" t="s">
        <v>1282</v>
      </c>
      <c r="E13880" t="s">
        <v>31</v>
      </c>
      <c r="F13880">
        <v>5572</v>
      </c>
      <c r="G13880">
        <v>2875</v>
      </c>
      <c r="H13880">
        <v>0.51597272074659006</v>
      </c>
      <c r="I13880" t="str">
        <f>VLOOKUP($B13880&amp;$E13880,'Employee List'!$A:$E,5,0)</f>
        <v>E-1300</v>
      </c>
    </row>
    <row r="13881" spans="1:9" x14ac:dyDescent="0.35">
      <c r="A13881" t="s">
        <v>1257</v>
      </c>
      <c r="B13881" t="s">
        <v>225</v>
      </c>
      <c r="C13881" t="s">
        <v>383</v>
      </c>
      <c r="D13881" t="s">
        <v>1281</v>
      </c>
      <c r="E13881" t="s">
        <v>29</v>
      </c>
      <c r="F13881">
        <v>3140</v>
      </c>
      <c r="G13881">
        <v>4127</v>
      </c>
      <c r="H13881">
        <v>1.3143312101910829</v>
      </c>
      <c r="I13881" t="str">
        <f>VLOOKUP($B13881&amp;$E13881,'Employee List'!$A:$E,5,0)</f>
        <v>E-1300</v>
      </c>
    </row>
    <row r="13882" spans="1:9" x14ac:dyDescent="0.35">
      <c r="A13882" t="s">
        <v>1257</v>
      </c>
      <c r="B13882" t="s">
        <v>225</v>
      </c>
      <c r="C13882" t="s">
        <v>383</v>
      </c>
      <c r="D13882" t="s">
        <v>1281</v>
      </c>
      <c r="E13882" t="s">
        <v>30</v>
      </c>
      <c r="F13882">
        <v>6170</v>
      </c>
      <c r="G13882">
        <v>1915</v>
      </c>
      <c r="H13882">
        <v>0.31037277147487846</v>
      </c>
      <c r="I13882" t="str">
        <f>VLOOKUP($B13882&amp;$E13882,'Employee List'!$A:$E,5,0)</f>
        <v>E-1300</v>
      </c>
    </row>
    <row r="13883" spans="1:9" x14ac:dyDescent="0.35">
      <c r="A13883" t="s">
        <v>1257</v>
      </c>
      <c r="B13883" t="s">
        <v>225</v>
      </c>
      <c r="C13883" t="s">
        <v>383</v>
      </c>
      <c r="D13883" t="s">
        <v>1281</v>
      </c>
      <c r="E13883" t="s">
        <v>31</v>
      </c>
      <c r="F13883">
        <v>3455</v>
      </c>
      <c r="G13883">
        <v>5386</v>
      </c>
      <c r="H13883">
        <v>1.5589001447178004</v>
      </c>
      <c r="I13883" t="str">
        <f>VLOOKUP($B13883&amp;$E13883,'Employee List'!$A:$E,5,0)</f>
        <v>E-1300</v>
      </c>
    </row>
    <row r="13884" spans="1:9" x14ac:dyDescent="0.35">
      <c r="A13884" t="s">
        <v>1257</v>
      </c>
      <c r="B13884" t="s">
        <v>226</v>
      </c>
      <c r="C13884" t="s">
        <v>384</v>
      </c>
      <c r="D13884" t="s">
        <v>1274</v>
      </c>
      <c r="E13884" t="s">
        <v>29</v>
      </c>
      <c r="F13884">
        <v>9955</v>
      </c>
      <c r="G13884">
        <v>11845</v>
      </c>
      <c r="H13884">
        <v>1.1898543445504772</v>
      </c>
      <c r="I13884" t="str">
        <f>VLOOKUP($B13884&amp;$E13884,'Employee List'!$A:$E,5,0)</f>
        <v>E-1301</v>
      </c>
    </row>
    <row r="13885" spans="1:9" x14ac:dyDescent="0.35">
      <c r="A13885" t="s">
        <v>1257</v>
      </c>
      <c r="B13885" t="s">
        <v>226</v>
      </c>
      <c r="C13885" t="s">
        <v>384</v>
      </c>
      <c r="D13885" t="s">
        <v>1274</v>
      </c>
      <c r="E13885" t="s">
        <v>30</v>
      </c>
      <c r="F13885">
        <v>7828</v>
      </c>
      <c r="G13885">
        <v>22488</v>
      </c>
      <c r="H13885">
        <v>2.8727644353602453</v>
      </c>
      <c r="I13885" t="str">
        <f>VLOOKUP($B13885&amp;$E13885,'Employee List'!$A:$E,5,0)</f>
        <v>E-1301</v>
      </c>
    </row>
    <row r="13886" spans="1:9" x14ac:dyDescent="0.35">
      <c r="A13886" t="s">
        <v>1257</v>
      </c>
      <c r="B13886" t="s">
        <v>226</v>
      </c>
      <c r="C13886" t="s">
        <v>384</v>
      </c>
      <c r="D13886" t="s">
        <v>1274</v>
      </c>
      <c r="E13886" t="s">
        <v>31</v>
      </c>
      <c r="F13886">
        <v>11022</v>
      </c>
      <c r="G13886">
        <v>34662</v>
      </c>
      <c r="H13886">
        <v>3.144801306477953</v>
      </c>
      <c r="I13886" t="str">
        <f>VLOOKUP($B13886&amp;$E13886,'Employee List'!$A:$E,5,0)</f>
        <v>E-1301</v>
      </c>
    </row>
    <row r="13887" spans="1:9" x14ac:dyDescent="0.35">
      <c r="A13887" t="s">
        <v>1257</v>
      </c>
      <c r="B13887" t="s">
        <v>226</v>
      </c>
      <c r="C13887" t="s">
        <v>384</v>
      </c>
      <c r="D13887" t="s">
        <v>1263</v>
      </c>
      <c r="E13887" t="s">
        <v>29</v>
      </c>
      <c r="F13887">
        <v>6795</v>
      </c>
      <c r="G13887">
        <v>1134</v>
      </c>
      <c r="H13887">
        <v>0.16688741721854305</v>
      </c>
      <c r="I13887" t="str">
        <f>VLOOKUP($B13887&amp;$E13887,'Employee List'!$A:$E,5,0)</f>
        <v>E-1301</v>
      </c>
    </row>
    <row r="13888" spans="1:9" x14ac:dyDescent="0.35">
      <c r="A13888" t="s">
        <v>1257</v>
      </c>
      <c r="B13888" t="s">
        <v>226</v>
      </c>
      <c r="C13888" t="s">
        <v>384</v>
      </c>
      <c r="D13888" t="s">
        <v>1263</v>
      </c>
      <c r="E13888" t="s">
        <v>30</v>
      </c>
      <c r="F13888">
        <v>6503</v>
      </c>
      <c r="G13888">
        <v>22221</v>
      </c>
      <c r="H13888">
        <v>3.4170382900199909</v>
      </c>
      <c r="I13888" t="str">
        <f>VLOOKUP($B13888&amp;$E13888,'Employee List'!$A:$E,5,0)</f>
        <v>E-1301</v>
      </c>
    </row>
    <row r="13889" spans="1:9" x14ac:dyDescent="0.35">
      <c r="A13889" t="s">
        <v>1257</v>
      </c>
      <c r="B13889" t="s">
        <v>226</v>
      </c>
      <c r="C13889" t="s">
        <v>384</v>
      </c>
      <c r="D13889" t="s">
        <v>1263</v>
      </c>
      <c r="E13889" t="s">
        <v>31</v>
      </c>
      <c r="F13889">
        <v>6186</v>
      </c>
      <c r="G13889">
        <v>14533</v>
      </c>
      <c r="H13889">
        <v>2.3493372130617525</v>
      </c>
      <c r="I13889" t="str">
        <f>VLOOKUP($B13889&amp;$E13889,'Employee List'!$A:$E,5,0)</f>
        <v>E-1301</v>
      </c>
    </row>
    <row r="13890" spans="1:9" x14ac:dyDescent="0.35">
      <c r="A13890" t="s">
        <v>1257</v>
      </c>
      <c r="B13890" t="s">
        <v>226</v>
      </c>
      <c r="C13890" t="s">
        <v>384</v>
      </c>
      <c r="D13890" t="s">
        <v>1264</v>
      </c>
      <c r="E13890" t="s">
        <v>29</v>
      </c>
      <c r="F13890">
        <v>18817</v>
      </c>
      <c r="G13890">
        <v>36455</v>
      </c>
      <c r="H13890">
        <v>1.9373438911622469</v>
      </c>
      <c r="I13890" t="str">
        <f>VLOOKUP($B13890&amp;$E13890,'Employee List'!$A:$E,5,0)</f>
        <v>E-1301</v>
      </c>
    </row>
    <row r="13891" spans="1:9" x14ac:dyDescent="0.35">
      <c r="A13891" t="s">
        <v>1257</v>
      </c>
      <c r="B13891" t="s">
        <v>226</v>
      </c>
      <c r="C13891" t="s">
        <v>384</v>
      </c>
      <c r="D13891" t="s">
        <v>1264</v>
      </c>
      <c r="E13891" t="s">
        <v>30</v>
      </c>
      <c r="F13891">
        <v>18785</v>
      </c>
      <c r="G13891">
        <v>12197</v>
      </c>
      <c r="H13891">
        <v>0.64929464998669151</v>
      </c>
      <c r="I13891" t="str">
        <f>VLOOKUP($B13891&amp;$E13891,'Employee List'!$A:$E,5,0)</f>
        <v>E-1301</v>
      </c>
    </row>
    <row r="13892" spans="1:9" x14ac:dyDescent="0.35">
      <c r="A13892" t="s">
        <v>1257</v>
      </c>
      <c r="B13892" t="s">
        <v>226</v>
      </c>
      <c r="C13892" t="s">
        <v>384</v>
      </c>
      <c r="D13892" t="s">
        <v>1264</v>
      </c>
      <c r="E13892" t="s">
        <v>31</v>
      </c>
      <c r="F13892">
        <v>16988</v>
      </c>
      <c r="G13892">
        <v>3658</v>
      </c>
      <c r="H13892">
        <v>0.21532846715328466</v>
      </c>
      <c r="I13892" t="str">
        <f>VLOOKUP($B13892&amp;$E13892,'Employee List'!$A:$E,5,0)</f>
        <v>E-1301</v>
      </c>
    </row>
    <row r="13893" spans="1:9" x14ac:dyDescent="0.35">
      <c r="A13893" t="s">
        <v>1257</v>
      </c>
      <c r="B13893" t="s">
        <v>226</v>
      </c>
      <c r="C13893" t="s">
        <v>384</v>
      </c>
      <c r="D13893" t="s">
        <v>1265</v>
      </c>
      <c r="E13893" t="s">
        <v>29</v>
      </c>
      <c r="F13893">
        <v>3646</v>
      </c>
      <c r="G13893">
        <v>3785</v>
      </c>
      <c r="H13893">
        <v>1.0381239714755897</v>
      </c>
      <c r="I13893" t="str">
        <f>VLOOKUP($B13893&amp;$E13893,'Employee List'!$A:$E,5,0)</f>
        <v>E-1301</v>
      </c>
    </row>
    <row r="13894" spans="1:9" x14ac:dyDescent="0.35">
      <c r="A13894" t="s">
        <v>1257</v>
      </c>
      <c r="B13894" t="s">
        <v>226</v>
      </c>
      <c r="C13894" t="s">
        <v>384</v>
      </c>
      <c r="D13894" t="s">
        <v>1265</v>
      </c>
      <c r="E13894" t="s">
        <v>30</v>
      </c>
      <c r="F13894">
        <v>4991</v>
      </c>
      <c r="G13894">
        <v>4819</v>
      </c>
      <c r="H13894">
        <v>0.96553796834301742</v>
      </c>
      <c r="I13894" t="str">
        <f>VLOOKUP($B13894&amp;$E13894,'Employee List'!$A:$E,5,0)</f>
        <v>E-1301</v>
      </c>
    </row>
    <row r="13895" spans="1:9" x14ac:dyDescent="0.35">
      <c r="A13895" t="s">
        <v>1257</v>
      </c>
      <c r="B13895" t="s">
        <v>226</v>
      </c>
      <c r="C13895" t="s">
        <v>384</v>
      </c>
      <c r="D13895" t="s">
        <v>1265</v>
      </c>
      <c r="E13895" t="s">
        <v>31</v>
      </c>
      <c r="F13895">
        <v>2019</v>
      </c>
      <c r="G13895">
        <v>3426</v>
      </c>
      <c r="H13895">
        <v>1.6968796433878157</v>
      </c>
      <c r="I13895" t="str">
        <f>VLOOKUP($B13895&amp;$E13895,'Employee List'!$A:$E,5,0)</f>
        <v>E-1301</v>
      </c>
    </row>
    <row r="13896" spans="1:9" x14ac:dyDescent="0.35">
      <c r="A13896" t="s">
        <v>1257</v>
      </c>
      <c r="B13896" t="s">
        <v>226</v>
      </c>
      <c r="C13896" t="s">
        <v>384</v>
      </c>
      <c r="D13896" t="s">
        <v>1260</v>
      </c>
      <c r="E13896" t="s">
        <v>29</v>
      </c>
      <c r="F13896">
        <v>56382</v>
      </c>
      <c r="G13896">
        <v>63554</v>
      </c>
      <c r="H13896">
        <v>1.1272037174984924</v>
      </c>
      <c r="I13896" t="str">
        <f>VLOOKUP($B13896&amp;$E13896,'Employee List'!$A:$E,5,0)</f>
        <v>E-1301</v>
      </c>
    </row>
    <row r="13897" spans="1:9" x14ac:dyDescent="0.35">
      <c r="A13897" t="s">
        <v>1257</v>
      </c>
      <c r="B13897" t="s">
        <v>226</v>
      </c>
      <c r="C13897" t="s">
        <v>384</v>
      </c>
      <c r="D13897" t="s">
        <v>1260</v>
      </c>
      <c r="E13897" t="s">
        <v>30</v>
      </c>
      <c r="F13897">
        <v>57045</v>
      </c>
      <c r="G13897">
        <v>67616</v>
      </c>
      <c r="H13897">
        <v>1.1853098431063196</v>
      </c>
      <c r="I13897" t="str">
        <f>VLOOKUP($B13897&amp;$E13897,'Employee List'!$A:$E,5,0)</f>
        <v>E-1301</v>
      </c>
    </row>
    <row r="13898" spans="1:9" x14ac:dyDescent="0.35">
      <c r="A13898" t="s">
        <v>1257</v>
      </c>
      <c r="B13898" t="s">
        <v>226</v>
      </c>
      <c r="C13898" t="s">
        <v>384</v>
      </c>
      <c r="D13898" t="s">
        <v>1260</v>
      </c>
      <c r="E13898" t="s">
        <v>31</v>
      </c>
      <c r="F13898">
        <v>64024</v>
      </c>
      <c r="G13898">
        <v>82840</v>
      </c>
      <c r="H13898">
        <v>1.2938897913282519</v>
      </c>
      <c r="I13898" t="str">
        <f>VLOOKUP($B13898&amp;$E13898,'Employee List'!$A:$E,5,0)</f>
        <v>E-1301</v>
      </c>
    </row>
    <row r="13899" spans="1:9" x14ac:dyDescent="0.35">
      <c r="A13899" t="s">
        <v>1257</v>
      </c>
      <c r="B13899" t="s">
        <v>226</v>
      </c>
      <c r="C13899" t="s">
        <v>384</v>
      </c>
      <c r="D13899" t="s">
        <v>1261</v>
      </c>
      <c r="E13899" t="s">
        <v>29</v>
      </c>
      <c r="F13899">
        <v>77451</v>
      </c>
      <c r="G13899">
        <v>91952</v>
      </c>
      <c r="H13899">
        <v>1.1872280538663156</v>
      </c>
      <c r="I13899" t="str">
        <f>VLOOKUP($B13899&amp;$E13899,'Employee List'!$A:$E,5,0)</f>
        <v>E-1301</v>
      </c>
    </row>
    <row r="13900" spans="1:9" x14ac:dyDescent="0.35">
      <c r="A13900" t="s">
        <v>1257</v>
      </c>
      <c r="B13900" t="s">
        <v>226</v>
      </c>
      <c r="C13900" t="s">
        <v>384</v>
      </c>
      <c r="D13900" t="s">
        <v>1261</v>
      </c>
      <c r="E13900" t="s">
        <v>30</v>
      </c>
      <c r="F13900">
        <v>81317</v>
      </c>
      <c r="G13900">
        <v>81117</v>
      </c>
      <c r="H13900">
        <v>0.99754048968850306</v>
      </c>
      <c r="I13900" t="str">
        <f>VLOOKUP($B13900&amp;$E13900,'Employee List'!$A:$E,5,0)</f>
        <v>E-1301</v>
      </c>
    </row>
    <row r="13901" spans="1:9" x14ac:dyDescent="0.35">
      <c r="A13901" t="s">
        <v>1257</v>
      </c>
      <c r="B13901" t="s">
        <v>226</v>
      </c>
      <c r="C13901" t="s">
        <v>384</v>
      </c>
      <c r="D13901" t="s">
        <v>1261</v>
      </c>
      <c r="E13901" t="s">
        <v>31</v>
      </c>
      <c r="F13901">
        <v>82603</v>
      </c>
      <c r="G13901">
        <v>87527</v>
      </c>
      <c r="H13901">
        <v>1.0596104257714611</v>
      </c>
      <c r="I13901" t="str">
        <f>VLOOKUP($B13901&amp;$E13901,'Employee List'!$A:$E,5,0)</f>
        <v>E-1301</v>
      </c>
    </row>
    <row r="13902" spans="1:9" x14ac:dyDescent="0.35">
      <c r="A13902" t="s">
        <v>1257</v>
      </c>
      <c r="B13902" t="s">
        <v>226</v>
      </c>
      <c r="C13902" t="s">
        <v>384</v>
      </c>
      <c r="D13902" t="s">
        <v>1266</v>
      </c>
      <c r="E13902" t="s">
        <v>29</v>
      </c>
      <c r="F13902">
        <v>20635</v>
      </c>
      <c r="G13902">
        <v>23901</v>
      </c>
      <c r="H13902">
        <v>1.1582747758662466</v>
      </c>
      <c r="I13902" t="str">
        <f>VLOOKUP($B13902&amp;$E13902,'Employee List'!$A:$E,5,0)</f>
        <v>E-1301</v>
      </c>
    </row>
    <row r="13903" spans="1:9" x14ac:dyDescent="0.35">
      <c r="A13903" t="s">
        <v>1257</v>
      </c>
      <c r="B13903" t="s">
        <v>226</v>
      </c>
      <c r="C13903" t="s">
        <v>384</v>
      </c>
      <c r="D13903" t="s">
        <v>1266</v>
      </c>
      <c r="E13903" t="s">
        <v>30</v>
      </c>
      <c r="F13903">
        <v>22306</v>
      </c>
      <c r="G13903">
        <v>16259</v>
      </c>
      <c r="H13903">
        <v>0.72890702053259215</v>
      </c>
      <c r="I13903" t="str">
        <f>VLOOKUP($B13903&amp;$E13903,'Employee List'!$A:$E,5,0)</f>
        <v>E-1301</v>
      </c>
    </row>
    <row r="13904" spans="1:9" x14ac:dyDescent="0.35">
      <c r="A13904" t="s">
        <v>1257</v>
      </c>
      <c r="B13904" t="s">
        <v>226</v>
      </c>
      <c r="C13904" t="s">
        <v>384</v>
      </c>
      <c r="D13904" t="s">
        <v>1266</v>
      </c>
      <c r="E13904" t="s">
        <v>31</v>
      </c>
      <c r="F13904">
        <v>18970</v>
      </c>
      <c r="G13904">
        <v>20736</v>
      </c>
      <c r="H13904">
        <v>1.0930943595150238</v>
      </c>
      <c r="I13904" t="str">
        <f>VLOOKUP($B13904&amp;$E13904,'Employee List'!$A:$E,5,0)</f>
        <v>E-1301</v>
      </c>
    </row>
    <row r="13905" spans="1:9" x14ac:dyDescent="0.35">
      <c r="A13905" t="s">
        <v>1257</v>
      </c>
      <c r="B13905" t="s">
        <v>226</v>
      </c>
      <c r="C13905" t="s">
        <v>384</v>
      </c>
      <c r="D13905" t="s">
        <v>1267</v>
      </c>
      <c r="E13905" t="s">
        <v>29</v>
      </c>
      <c r="F13905">
        <v>25568</v>
      </c>
      <c r="G13905">
        <v>22265</v>
      </c>
      <c r="H13905">
        <v>0.87081508135168961</v>
      </c>
      <c r="I13905" t="str">
        <f>VLOOKUP($B13905&amp;$E13905,'Employee List'!$A:$E,5,0)</f>
        <v>E-1301</v>
      </c>
    </row>
    <row r="13906" spans="1:9" x14ac:dyDescent="0.35">
      <c r="A13906" t="s">
        <v>1257</v>
      </c>
      <c r="B13906" t="s">
        <v>226</v>
      </c>
      <c r="C13906" t="s">
        <v>384</v>
      </c>
      <c r="D13906" t="s">
        <v>1267</v>
      </c>
      <c r="E13906" t="s">
        <v>30</v>
      </c>
      <c r="F13906">
        <v>25769</v>
      </c>
      <c r="G13906">
        <v>28024</v>
      </c>
      <c r="H13906">
        <v>1.0875082463425045</v>
      </c>
      <c r="I13906" t="str">
        <f>VLOOKUP($B13906&amp;$E13906,'Employee List'!$A:$E,5,0)</f>
        <v>E-1301</v>
      </c>
    </row>
    <row r="13907" spans="1:9" x14ac:dyDescent="0.35">
      <c r="A13907" t="s">
        <v>1257</v>
      </c>
      <c r="B13907" t="s">
        <v>226</v>
      </c>
      <c r="C13907" t="s">
        <v>384</v>
      </c>
      <c r="D13907" t="s">
        <v>1267</v>
      </c>
      <c r="E13907" t="s">
        <v>31</v>
      </c>
      <c r="F13907">
        <v>24632</v>
      </c>
      <c r="G13907">
        <v>26366</v>
      </c>
      <c r="H13907">
        <v>1.0703962325430334</v>
      </c>
      <c r="I13907" t="str">
        <f>VLOOKUP($B13907&amp;$E13907,'Employee List'!$A:$E,5,0)</f>
        <v>E-1301</v>
      </c>
    </row>
    <row r="13908" spans="1:9" x14ac:dyDescent="0.35">
      <c r="A13908" t="s">
        <v>1257</v>
      </c>
      <c r="B13908" t="s">
        <v>226</v>
      </c>
      <c r="C13908" t="s">
        <v>384</v>
      </c>
      <c r="D13908" t="s">
        <v>1268</v>
      </c>
      <c r="E13908" t="s">
        <v>29</v>
      </c>
      <c r="F13908">
        <v>15700</v>
      </c>
      <c r="G13908">
        <v>3065</v>
      </c>
      <c r="H13908">
        <v>0.19522292993630574</v>
      </c>
      <c r="I13908" t="str">
        <f>VLOOKUP($B13908&amp;$E13908,'Employee List'!$A:$E,5,0)</f>
        <v>E-1301</v>
      </c>
    </row>
    <row r="13909" spans="1:9" x14ac:dyDescent="0.35">
      <c r="A13909" t="s">
        <v>1257</v>
      </c>
      <c r="B13909" t="s">
        <v>226</v>
      </c>
      <c r="C13909" t="s">
        <v>384</v>
      </c>
      <c r="D13909" t="s">
        <v>1268</v>
      </c>
      <c r="E13909" t="s">
        <v>30</v>
      </c>
      <c r="F13909">
        <v>13536</v>
      </c>
      <c r="G13909">
        <v>2845</v>
      </c>
      <c r="H13909">
        <v>0.21018026004728133</v>
      </c>
      <c r="I13909" t="str">
        <f>VLOOKUP($B13909&amp;$E13909,'Employee List'!$A:$E,5,0)</f>
        <v>E-1301</v>
      </c>
    </row>
    <row r="13910" spans="1:9" x14ac:dyDescent="0.35">
      <c r="A13910" t="s">
        <v>1257</v>
      </c>
      <c r="B13910" t="s">
        <v>226</v>
      </c>
      <c r="C13910" t="s">
        <v>384</v>
      </c>
      <c r="D13910" t="s">
        <v>1268</v>
      </c>
      <c r="E13910" t="s">
        <v>31</v>
      </c>
      <c r="F13910">
        <v>12010</v>
      </c>
      <c r="G13910">
        <v>5074</v>
      </c>
      <c r="H13910">
        <v>0.42248126561199001</v>
      </c>
      <c r="I13910" t="str">
        <f>VLOOKUP($B13910&amp;$E13910,'Employee List'!$A:$E,5,0)</f>
        <v>E-1301</v>
      </c>
    </row>
    <row r="13911" spans="1:9" x14ac:dyDescent="0.35">
      <c r="A13911" t="s">
        <v>1257</v>
      </c>
      <c r="B13911" t="s">
        <v>226</v>
      </c>
      <c r="C13911" t="s">
        <v>384</v>
      </c>
      <c r="D13911" t="s">
        <v>1269</v>
      </c>
      <c r="E13911" t="s">
        <v>29</v>
      </c>
      <c r="F13911">
        <v>6017</v>
      </c>
      <c r="G13911">
        <v>2170</v>
      </c>
      <c r="H13911">
        <v>0.36064483962107363</v>
      </c>
      <c r="I13911" t="str">
        <f>VLOOKUP($B13911&amp;$E13911,'Employee List'!$A:$E,5,0)</f>
        <v>E-1301</v>
      </c>
    </row>
    <row r="13912" spans="1:9" x14ac:dyDescent="0.35">
      <c r="A13912" t="s">
        <v>1257</v>
      </c>
      <c r="B13912" t="s">
        <v>226</v>
      </c>
      <c r="C13912" t="s">
        <v>384</v>
      </c>
      <c r="D13912" t="s">
        <v>1269</v>
      </c>
      <c r="E13912" t="s">
        <v>30</v>
      </c>
      <c r="F13912">
        <v>4653</v>
      </c>
      <c r="G13912">
        <v>3117</v>
      </c>
      <c r="H13912">
        <v>0.66989039329464861</v>
      </c>
      <c r="I13912" t="str">
        <f>VLOOKUP($B13912&amp;$E13912,'Employee List'!$A:$E,5,0)</f>
        <v>E-1301</v>
      </c>
    </row>
    <row r="13913" spans="1:9" x14ac:dyDescent="0.35">
      <c r="A13913" t="s">
        <v>1257</v>
      </c>
      <c r="B13913" t="s">
        <v>226</v>
      </c>
      <c r="C13913" t="s">
        <v>384</v>
      </c>
      <c r="D13913" t="s">
        <v>1269</v>
      </c>
      <c r="E13913" t="s">
        <v>31</v>
      </c>
      <c r="F13913">
        <v>6092</v>
      </c>
      <c r="G13913">
        <v>2571</v>
      </c>
      <c r="H13913">
        <v>0.4220288903479974</v>
      </c>
      <c r="I13913" t="str">
        <f>VLOOKUP($B13913&amp;$E13913,'Employee List'!$A:$E,5,0)</f>
        <v>E-1301</v>
      </c>
    </row>
    <row r="13914" spans="1:9" x14ac:dyDescent="0.35">
      <c r="A13914" t="s">
        <v>1257</v>
      </c>
      <c r="B13914" t="s">
        <v>226</v>
      </c>
      <c r="C13914" t="s">
        <v>384</v>
      </c>
      <c r="D13914" t="s">
        <v>1270</v>
      </c>
      <c r="E13914" t="s">
        <v>29</v>
      </c>
      <c r="F13914">
        <v>3852</v>
      </c>
      <c r="G13914">
        <v>4810</v>
      </c>
      <c r="H13914">
        <v>1.2487019730010385</v>
      </c>
      <c r="I13914" t="str">
        <f>VLOOKUP($B13914&amp;$E13914,'Employee List'!$A:$E,5,0)</f>
        <v>E-1301</v>
      </c>
    </row>
    <row r="13915" spans="1:9" x14ac:dyDescent="0.35">
      <c r="A13915" t="s">
        <v>1257</v>
      </c>
      <c r="B13915" t="s">
        <v>226</v>
      </c>
      <c r="C13915" t="s">
        <v>384</v>
      </c>
      <c r="D13915" t="s">
        <v>1270</v>
      </c>
      <c r="E13915" t="s">
        <v>30</v>
      </c>
      <c r="F13915">
        <v>4127</v>
      </c>
      <c r="G13915">
        <v>6374</v>
      </c>
      <c r="H13915">
        <v>1.5444632905258058</v>
      </c>
      <c r="I13915" t="str">
        <f>VLOOKUP($B13915&amp;$E13915,'Employee List'!$A:$E,5,0)</f>
        <v>E-1301</v>
      </c>
    </row>
    <row r="13916" spans="1:9" x14ac:dyDescent="0.35">
      <c r="A13916" t="s">
        <v>1257</v>
      </c>
      <c r="B13916" t="s">
        <v>226</v>
      </c>
      <c r="C13916" t="s">
        <v>384</v>
      </c>
      <c r="D13916" t="s">
        <v>1270</v>
      </c>
      <c r="E13916" t="s">
        <v>31</v>
      </c>
      <c r="F13916">
        <v>4450</v>
      </c>
      <c r="G13916">
        <v>3987</v>
      </c>
      <c r="H13916">
        <v>0.89595505617977533</v>
      </c>
      <c r="I13916" t="str">
        <f>VLOOKUP($B13916&amp;$E13916,'Employee List'!$A:$E,5,0)</f>
        <v>E-1301</v>
      </c>
    </row>
    <row r="13917" spans="1:9" x14ac:dyDescent="0.35">
      <c r="A13917" t="s">
        <v>1257</v>
      </c>
      <c r="B13917" t="s">
        <v>226</v>
      </c>
      <c r="C13917" t="s">
        <v>384</v>
      </c>
      <c r="D13917" t="s">
        <v>1271</v>
      </c>
      <c r="E13917" t="s">
        <v>29</v>
      </c>
      <c r="F13917">
        <v>9053</v>
      </c>
      <c r="G13917">
        <v>11999</v>
      </c>
      <c r="H13917">
        <v>1.3254169888434773</v>
      </c>
      <c r="I13917" t="str">
        <f>VLOOKUP($B13917&amp;$E13917,'Employee List'!$A:$E,5,0)</f>
        <v>E-1301</v>
      </c>
    </row>
    <row r="13918" spans="1:9" x14ac:dyDescent="0.35">
      <c r="A13918" t="s">
        <v>1257</v>
      </c>
      <c r="B13918" t="s">
        <v>226</v>
      </c>
      <c r="C13918" t="s">
        <v>384</v>
      </c>
      <c r="D13918" t="s">
        <v>1271</v>
      </c>
      <c r="E13918" t="s">
        <v>30</v>
      </c>
      <c r="F13918">
        <v>10020</v>
      </c>
      <c r="G13918">
        <v>9474</v>
      </c>
      <c r="H13918">
        <v>0.94550898203592815</v>
      </c>
      <c r="I13918" t="str">
        <f>VLOOKUP($B13918&amp;$E13918,'Employee List'!$A:$E,5,0)</f>
        <v>E-1301</v>
      </c>
    </row>
    <row r="13919" spans="1:9" x14ac:dyDescent="0.35">
      <c r="A13919" t="s">
        <v>1257</v>
      </c>
      <c r="B13919" t="s">
        <v>226</v>
      </c>
      <c r="C13919" t="s">
        <v>384</v>
      </c>
      <c r="D13919" t="s">
        <v>1271</v>
      </c>
      <c r="E13919" t="s">
        <v>31</v>
      </c>
      <c r="F13919">
        <v>9123</v>
      </c>
      <c r="G13919">
        <v>10080</v>
      </c>
      <c r="H13919">
        <v>1.1048997040447222</v>
      </c>
      <c r="I13919" t="str">
        <f>VLOOKUP($B13919&amp;$E13919,'Employee List'!$A:$E,5,0)</f>
        <v>E-1301</v>
      </c>
    </row>
    <row r="13920" spans="1:9" x14ac:dyDescent="0.35">
      <c r="A13920" t="s">
        <v>1257</v>
      </c>
      <c r="B13920" t="s">
        <v>226</v>
      </c>
      <c r="C13920" t="s">
        <v>384</v>
      </c>
      <c r="D13920" t="s">
        <v>1258</v>
      </c>
      <c r="E13920" t="s">
        <v>29</v>
      </c>
      <c r="F13920">
        <v>89572</v>
      </c>
      <c r="G13920">
        <v>99796</v>
      </c>
      <c r="H13920">
        <v>1.1141428124860449</v>
      </c>
      <c r="I13920" t="str">
        <f>VLOOKUP($B13920&amp;$E13920,'Employee List'!$A:$E,5,0)</f>
        <v>E-1301</v>
      </c>
    </row>
    <row r="13921" spans="1:9" x14ac:dyDescent="0.35">
      <c r="A13921" t="s">
        <v>1257</v>
      </c>
      <c r="B13921" t="s">
        <v>226</v>
      </c>
      <c r="C13921" t="s">
        <v>384</v>
      </c>
      <c r="D13921" t="s">
        <v>1258</v>
      </c>
      <c r="E13921" t="s">
        <v>30</v>
      </c>
      <c r="F13921">
        <v>89150</v>
      </c>
      <c r="G13921">
        <v>91504</v>
      </c>
      <c r="H13921">
        <v>1.0264049355019629</v>
      </c>
      <c r="I13921" t="str">
        <f>VLOOKUP($B13921&amp;$E13921,'Employee List'!$A:$E,5,0)</f>
        <v>E-1301</v>
      </c>
    </row>
    <row r="13922" spans="1:9" x14ac:dyDescent="0.35">
      <c r="A13922" t="s">
        <v>1257</v>
      </c>
      <c r="B13922" t="s">
        <v>226</v>
      </c>
      <c r="C13922" t="s">
        <v>384</v>
      </c>
      <c r="D13922" t="s">
        <v>1258</v>
      </c>
      <c r="E13922" t="s">
        <v>31</v>
      </c>
      <c r="F13922">
        <v>85282</v>
      </c>
      <c r="G13922">
        <v>80199</v>
      </c>
      <c r="H13922">
        <v>0.94039773926502657</v>
      </c>
      <c r="I13922" t="str">
        <f>VLOOKUP($B13922&amp;$E13922,'Employee List'!$A:$E,5,0)</f>
        <v>E-1301</v>
      </c>
    </row>
    <row r="13923" spans="1:9" x14ac:dyDescent="0.35">
      <c r="A13923" t="s">
        <v>1257</v>
      </c>
      <c r="B13923" t="s">
        <v>226</v>
      </c>
      <c r="C13923" t="s">
        <v>384</v>
      </c>
      <c r="D13923" t="s">
        <v>1272</v>
      </c>
      <c r="E13923" t="s">
        <v>29</v>
      </c>
      <c r="F13923">
        <v>13150</v>
      </c>
      <c r="G13923">
        <v>12121</v>
      </c>
      <c r="H13923">
        <v>0.92174904942965774</v>
      </c>
      <c r="I13923" t="str">
        <f>VLOOKUP($B13923&amp;$E13923,'Employee List'!$A:$E,5,0)</f>
        <v>E-1301</v>
      </c>
    </row>
    <row r="13924" spans="1:9" x14ac:dyDescent="0.35">
      <c r="A13924" t="s">
        <v>1257</v>
      </c>
      <c r="B13924" t="s">
        <v>226</v>
      </c>
      <c r="C13924" t="s">
        <v>384</v>
      </c>
      <c r="D13924" t="s">
        <v>1272</v>
      </c>
      <c r="E13924" t="s">
        <v>30</v>
      </c>
      <c r="F13924">
        <v>13144</v>
      </c>
      <c r="G13924">
        <v>8301</v>
      </c>
      <c r="H13924">
        <v>0.63154290931223367</v>
      </c>
      <c r="I13924" t="str">
        <f>VLOOKUP($B13924&amp;$E13924,'Employee List'!$A:$E,5,0)</f>
        <v>E-1301</v>
      </c>
    </row>
    <row r="13925" spans="1:9" x14ac:dyDescent="0.35">
      <c r="A13925" t="s">
        <v>1257</v>
      </c>
      <c r="B13925" t="s">
        <v>226</v>
      </c>
      <c r="C13925" t="s">
        <v>384</v>
      </c>
      <c r="D13925" t="s">
        <v>1272</v>
      </c>
      <c r="E13925" t="s">
        <v>31</v>
      </c>
      <c r="F13925">
        <v>15019</v>
      </c>
      <c r="G13925">
        <v>11318</v>
      </c>
      <c r="H13925">
        <v>0.75357880018643053</v>
      </c>
      <c r="I13925" t="str">
        <f>VLOOKUP($B13925&amp;$E13925,'Employee List'!$A:$E,5,0)</f>
        <v>E-1301</v>
      </c>
    </row>
    <row r="13926" spans="1:9" x14ac:dyDescent="0.35">
      <c r="A13926" t="s">
        <v>1257</v>
      </c>
      <c r="B13926" t="s">
        <v>226</v>
      </c>
      <c r="C13926" t="s">
        <v>384</v>
      </c>
      <c r="D13926" t="s">
        <v>1259</v>
      </c>
      <c r="E13926" t="s">
        <v>29</v>
      </c>
      <c r="F13926">
        <v>15627</v>
      </c>
      <c r="G13926">
        <v>8613</v>
      </c>
      <c r="H13926">
        <v>0.55116145133422922</v>
      </c>
      <c r="I13926" t="str">
        <f>VLOOKUP($B13926&amp;$E13926,'Employee List'!$A:$E,5,0)</f>
        <v>E-1301</v>
      </c>
    </row>
    <row r="13927" spans="1:9" x14ac:dyDescent="0.35">
      <c r="A13927" t="s">
        <v>1257</v>
      </c>
      <c r="B13927" t="s">
        <v>226</v>
      </c>
      <c r="C13927" t="s">
        <v>384</v>
      </c>
      <c r="D13927" t="s">
        <v>1259</v>
      </c>
      <c r="E13927" t="s">
        <v>30</v>
      </c>
      <c r="F13927">
        <v>15785</v>
      </c>
      <c r="G13927">
        <v>15467</v>
      </c>
      <c r="H13927">
        <v>0.97985429204941399</v>
      </c>
      <c r="I13927" t="str">
        <f>VLOOKUP($B13927&amp;$E13927,'Employee List'!$A:$E,5,0)</f>
        <v>E-1301</v>
      </c>
    </row>
    <row r="13928" spans="1:9" x14ac:dyDescent="0.35">
      <c r="A13928" t="s">
        <v>1257</v>
      </c>
      <c r="B13928" t="s">
        <v>226</v>
      </c>
      <c r="C13928" t="s">
        <v>384</v>
      </c>
      <c r="D13928" t="s">
        <v>1259</v>
      </c>
      <c r="E13928" t="s">
        <v>31</v>
      </c>
      <c r="F13928">
        <v>16233</v>
      </c>
      <c r="G13928">
        <v>14013</v>
      </c>
      <c r="H13928">
        <v>0.86324154500092409</v>
      </c>
      <c r="I13928" t="str">
        <f>VLOOKUP($B13928&amp;$E13928,'Employee List'!$A:$E,5,0)</f>
        <v>E-1301</v>
      </c>
    </row>
    <row r="13929" spans="1:9" x14ac:dyDescent="0.35">
      <c r="A13929" t="s">
        <v>1257</v>
      </c>
      <c r="B13929" t="s">
        <v>226</v>
      </c>
      <c r="C13929" t="s">
        <v>384</v>
      </c>
      <c r="D13929" t="s">
        <v>1273</v>
      </c>
      <c r="E13929" t="s">
        <v>29</v>
      </c>
      <c r="F13929">
        <v>9195</v>
      </c>
      <c r="G13929">
        <v>6883</v>
      </c>
      <c r="H13929">
        <v>0.74855899945622617</v>
      </c>
      <c r="I13929" t="str">
        <f>VLOOKUP($B13929&amp;$E13929,'Employee List'!$A:$E,5,0)</f>
        <v>E-1301</v>
      </c>
    </row>
    <row r="13930" spans="1:9" x14ac:dyDescent="0.35">
      <c r="A13930" t="s">
        <v>1257</v>
      </c>
      <c r="B13930" t="s">
        <v>226</v>
      </c>
      <c r="C13930" t="s">
        <v>384</v>
      </c>
      <c r="D13930" t="s">
        <v>1273</v>
      </c>
      <c r="E13930" t="s">
        <v>30</v>
      </c>
      <c r="F13930">
        <v>8166</v>
      </c>
      <c r="G13930">
        <v>5180</v>
      </c>
      <c r="H13930">
        <v>0.63433749693852559</v>
      </c>
      <c r="I13930" t="str">
        <f>VLOOKUP($B13930&amp;$E13930,'Employee List'!$A:$E,5,0)</f>
        <v>E-1301</v>
      </c>
    </row>
    <row r="13931" spans="1:9" x14ac:dyDescent="0.35">
      <c r="A13931" t="s">
        <v>1257</v>
      </c>
      <c r="B13931" t="s">
        <v>226</v>
      </c>
      <c r="C13931" t="s">
        <v>384</v>
      </c>
      <c r="D13931" t="s">
        <v>1273</v>
      </c>
      <c r="E13931" t="s">
        <v>31</v>
      </c>
      <c r="F13931">
        <v>7499</v>
      </c>
      <c r="G13931">
        <v>4147</v>
      </c>
      <c r="H13931">
        <v>0.55300706760901452</v>
      </c>
      <c r="I13931" t="str">
        <f>VLOOKUP($B13931&amp;$E13931,'Employee List'!$A:$E,5,0)</f>
        <v>E-1301</v>
      </c>
    </row>
    <row r="13932" spans="1:9" x14ac:dyDescent="0.35">
      <c r="A13932" t="s">
        <v>1257</v>
      </c>
      <c r="B13932" t="s">
        <v>226</v>
      </c>
      <c r="C13932" t="s">
        <v>384</v>
      </c>
      <c r="D13932" t="s">
        <v>1275</v>
      </c>
      <c r="E13932" t="s">
        <v>29</v>
      </c>
      <c r="F13932">
        <v>11271</v>
      </c>
      <c r="G13932">
        <v>9609</v>
      </c>
      <c r="H13932">
        <v>0.85254192174607402</v>
      </c>
      <c r="I13932" t="str">
        <f>VLOOKUP($B13932&amp;$E13932,'Employee List'!$A:$E,5,0)</f>
        <v>E-1301</v>
      </c>
    </row>
    <row r="13933" spans="1:9" x14ac:dyDescent="0.35">
      <c r="A13933" t="s">
        <v>1257</v>
      </c>
      <c r="B13933" t="s">
        <v>226</v>
      </c>
      <c r="C13933" t="s">
        <v>384</v>
      </c>
      <c r="D13933" t="s">
        <v>1275</v>
      </c>
      <c r="E13933" t="s">
        <v>30</v>
      </c>
      <c r="F13933">
        <v>9301</v>
      </c>
      <c r="G13933">
        <v>19178</v>
      </c>
      <c r="H13933">
        <v>2.0619288248575423</v>
      </c>
      <c r="I13933" t="str">
        <f>VLOOKUP($B13933&amp;$E13933,'Employee List'!$A:$E,5,0)</f>
        <v>E-1301</v>
      </c>
    </row>
    <row r="13934" spans="1:9" x14ac:dyDescent="0.35">
      <c r="A13934" t="s">
        <v>1257</v>
      </c>
      <c r="B13934" t="s">
        <v>226</v>
      </c>
      <c r="C13934" t="s">
        <v>384</v>
      </c>
      <c r="D13934" t="s">
        <v>1275</v>
      </c>
      <c r="E13934" t="s">
        <v>31</v>
      </c>
      <c r="F13934">
        <v>9466</v>
      </c>
      <c r="G13934">
        <v>14216</v>
      </c>
      <c r="H13934">
        <v>1.5017959011197972</v>
      </c>
      <c r="I13934" t="str">
        <f>VLOOKUP($B13934&amp;$E13934,'Employee List'!$A:$E,5,0)</f>
        <v>E-1301</v>
      </c>
    </row>
    <row r="13935" spans="1:9" x14ac:dyDescent="0.35">
      <c r="A13935" t="s">
        <v>1257</v>
      </c>
      <c r="B13935" t="s">
        <v>226</v>
      </c>
      <c r="C13935" t="s">
        <v>384</v>
      </c>
      <c r="D13935" t="s">
        <v>1276</v>
      </c>
      <c r="E13935" t="s">
        <v>29</v>
      </c>
      <c r="F13935">
        <v>1801</v>
      </c>
      <c r="G13935">
        <v>2514</v>
      </c>
      <c r="H13935">
        <v>1.3958911715713493</v>
      </c>
      <c r="I13935" t="str">
        <f>VLOOKUP($B13935&amp;$E13935,'Employee List'!$A:$E,5,0)</f>
        <v>E-1301</v>
      </c>
    </row>
    <row r="13936" spans="1:9" x14ac:dyDescent="0.35">
      <c r="A13936" t="s">
        <v>1257</v>
      </c>
      <c r="B13936" t="s">
        <v>226</v>
      </c>
      <c r="C13936" t="s">
        <v>384</v>
      </c>
      <c r="D13936" t="s">
        <v>1276</v>
      </c>
      <c r="E13936" t="s">
        <v>30</v>
      </c>
      <c r="F13936">
        <v>2660</v>
      </c>
      <c r="G13936">
        <v>1197</v>
      </c>
      <c r="H13936">
        <v>0.45</v>
      </c>
      <c r="I13936" t="str">
        <f>VLOOKUP($B13936&amp;$E13936,'Employee List'!$A:$E,5,0)</f>
        <v>E-1301</v>
      </c>
    </row>
    <row r="13937" spans="1:9" x14ac:dyDescent="0.35">
      <c r="A13937" t="s">
        <v>1257</v>
      </c>
      <c r="B13937" t="s">
        <v>226</v>
      </c>
      <c r="C13937" t="s">
        <v>384</v>
      </c>
      <c r="D13937" t="s">
        <v>1276</v>
      </c>
      <c r="E13937" t="s">
        <v>31</v>
      </c>
      <c r="F13937">
        <v>2802</v>
      </c>
      <c r="G13937">
        <v>4458</v>
      </c>
      <c r="H13937">
        <v>1.5910064239828694</v>
      </c>
      <c r="I13937" t="str">
        <f>VLOOKUP($B13937&amp;$E13937,'Employee List'!$A:$E,5,0)</f>
        <v>E-1301</v>
      </c>
    </row>
    <row r="13938" spans="1:9" x14ac:dyDescent="0.35">
      <c r="A13938" t="s">
        <v>1257</v>
      </c>
      <c r="B13938" t="s">
        <v>226</v>
      </c>
      <c r="C13938" t="s">
        <v>384</v>
      </c>
      <c r="D13938" t="s">
        <v>1277</v>
      </c>
      <c r="E13938" t="s">
        <v>29</v>
      </c>
      <c r="F13938">
        <v>7531</v>
      </c>
      <c r="G13938">
        <v>1623</v>
      </c>
      <c r="H13938">
        <v>0.21550922852210863</v>
      </c>
      <c r="I13938" t="str">
        <f>VLOOKUP($B13938&amp;$E13938,'Employee List'!$A:$E,5,0)</f>
        <v>E-1301</v>
      </c>
    </row>
    <row r="13939" spans="1:9" x14ac:dyDescent="0.35">
      <c r="A13939" t="s">
        <v>1257</v>
      </c>
      <c r="B13939" t="s">
        <v>226</v>
      </c>
      <c r="C13939" t="s">
        <v>384</v>
      </c>
      <c r="D13939" t="s">
        <v>1277</v>
      </c>
      <c r="E13939" t="s">
        <v>30</v>
      </c>
      <c r="F13939">
        <v>6030</v>
      </c>
      <c r="G13939">
        <v>1999</v>
      </c>
      <c r="H13939">
        <v>0.33150912106135988</v>
      </c>
      <c r="I13939" t="str">
        <f>VLOOKUP($B13939&amp;$E13939,'Employee List'!$A:$E,5,0)</f>
        <v>E-1301</v>
      </c>
    </row>
    <row r="13940" spans="1:9" x14ac:dyDescent="0.35">
      <c r="A13940" t="s">
        <v>1257</v>
      </c>
      <c r="B13940" t="s">
        <v>226</v>
      </c>
      <c r="C13940" t="s">
        <v>384</v>
      </c>
      <c r="D13940" t="s">
        <v>1277</v>
      </c>
      <c r="E13940" t="s">
        <v>31</v>
      </c>
      <c r="F13940">
        <v>8111</v>
      </c>
      <c r="G13940">
        <v>3110</v>
      </c>
      <c r="H13940">
        <v>0.38342990999876708</v>
      </c>
      <c r="I13940" t="str">
        <f>VLOOKUP($B13940&amp;$E13940,'Employee List'!$A:$E,5,0)</f>
        <v>E-1301</v>
      </c>
    </row>
    <row r="13941" spans="1:9" x14ac:dyDescent="0.35">
      <c r="A13941" t="s">
        <v>1257</v>
      </c>
      <c r="B13941" t="s">
        <v>226</v>
      </c>
      <c r="C13941" t="s">
        <v>384</v>
      </c>
      <c r="D13941" t="s">
        <v>1278</v>
      </c>
      <c r="E13941" t="s">
        <v>29</v>
      </c>
      <c r="F13941">
        <v>8620</v>
      </c>
      <c r="G13941">
        <v>11064</v>
      </c>
      <c r="H13941">
        <v>1.2835266821345708</v>
      </c>
      <c r="I13941" t="str">
        <f>VLOOKUP($B13941&amp;$E13941,'Employee List'!$A:$E,5,0)</f>
        <v>E-1301</v>
      </c>
    </row>
    <row r="13942" spans="1:9" x14ac:dyDescent="0.35">
      <c r="A13942" t="s">
        <v>1257</v>
      </c>
      <c r="B13942" t="s">
        <v>226</v>
      </c>
      <c r="C13942" t="s">
        <v>384</v>
      </c>
      <c r="D13942" t="s">
        <v>1278</v>
      </c>
      <c r="E13942" t="s">
        <v>30</v>
      </c>
      <c r="F13942">
        <v>7663</v>
      </c>
      <c r="G13942">
        <v>12674</v>
      </c>
      <c r="H13942">
        <v>1.6539214406890252</v>
      </c>
      <c r="I13942" t="str">
        <f>VLOOKUP($B13942&amp;$E13942,'Employee List'!$A:$E,5,0)</f>
        <v>E-1301</v>
      </c>
    </row>
    <row r="13943" spans="1:9" x14ac:dyDescent="0.35">
      <c r="A13943" t="s">
        <v>1257</v>
      </c>
      <c r="B13943" t="s">
        <v>226</v>
      </c>
      <c r="C13943" t="s">
        <v>384</v>
      </c>
      <c r="D13943" t="s">
        <v>1278</v>
      </c>
      <c r="E13943" t="s">
        <v>31</v>
      </c>
      <c r="F13943">
        <v>9160</v>
      </c>
      <c r="G13943">
        <v>7294</v>
      </c>
      <c r="H13943">
        <v>0.79628820960698687</v>
      </c>
      <c r="I13943" t="str">
        <f>VLOOKUP($B13943&amp;$E13943,'Employee List'!$A:$E,5,0)</f>
        <v>E-1301</v>
      </c>
    </row>
    <row r="13944" spans="1:9" x14ac:dyDescent="0.35">
      <c r="A13944" t="s">
        <v>1257</v>
      </c>
      <c r="B13944" t="s">
        <v>226</v>
      </c>
      <c r="C13944" t="s">
        <v>384</v>
      </c>
      <c r="D13944" t="s">
        <v>1279</v>
      </c>
      <c r="E13944" t="s">
        <v>29</v>
      </c>
      <c r="F13944">
        <v>3923</v>
      </c>
      <c r="G13944">
        <v>1475</v>
      </c>
      <c r="H13944">
        <v>0.37598776446596993</v>
      </c>
      <c r="I13944" t="str">
        <f>VLOOKUP($B13944&amp;$E13944,'Employee List'!$A:$E,5,0)</f>
        <v>E-1301</v>
      </c>
    </row>
    <row r="13945" spans="1:9" x14ac:dyDescent="0.35">
      <c r="A13945" t="s">
        <v>1257</v>
      </c>
      <c r="B13945" t="s">
        <v>226</v>
      </c>
      <c r="C13945" t="s">
        <v>384</v>
      </c>
      <c r="D13945" t="s">
        <v>1279</v>
      </c>
      <c r="E13945" t="s">
        <v>30</v>
      </c>
      <c r="F13945">
        <v>2228</v>
      </c>
      <c r="G13945">
        <v>1122</v>
      </c>
      <c r="H13945">
        <v>0.50359066427289045</v>
      </c>
      <c r="I13945" t="str">
        <f>VLOOKUP($B13945&amp;$E13945,'Employee List'!$A:$E,5,0)</f>
        <v>E-1301</v>
      </c>
    </row>
    <row r="13946" spans="1:9" x14ac:dyDescent="0.35">
      <c r="A13946" t="s">
        <v>1257</v>
      </c>
      <c r="B13946" t="s">
        <v>226</v>
      </c>
      <c r="C13946" t="s">
        <v>384</v>
      </c>
      <c r="D13946" t="s">
        <v>1279</v>
      </c>
      <c r="E13946" t="s">
        <v>31</v>
      </c>
      <c r="F13946">
        <v>2932</v>
      </c>
      <c r="G13946">
        <v>4266</v>
      </c>
      <c r="H13946">
        <v>1.4549795361527966</v>
      </c>
      <c r="I13946" t="str">
        <f>VLOOKUP($B13946&amp;$E13946,'Employee List'!$A:$E,5,0)</f>
        <v>E-1301</v>
      </c>
    </row>
    <row r="13947" spans="1:9" x14ac:dyDescent="0.35">
      <c r="A13947" t="s">
        <v>1257</v>
      </c>
      <c r="B13947" t="s">
        <v>226</v>
      </c>
      <c r="C13947" t="s">
        <v>384</v>
      </c>
      <c r="D13947" t="s">
        <v>1280</v>
      </c>
      <c r="E13947" t="s">
        <v>29</v>
      </c>
      <c r="F13947">
        <v>2724</v>
      </c>
      <c r="G13947">
        <v>2837</v>
      </c>
      <c r="H13947">
        <v>1.0414831130690161</v>
      </c>
      <c r="I13947" t="str">
        <f>VLOOKUP($B13947&amp;$E13947,'Employee List'!$A:$E,5,0)</f>
        <v>E-1301</v>
      </c>
    </row>
    <row r="13948" spans="1:9" x14ac:dyDescent="0.35">
      <c r="A13948" t="s">
        <v>1257</v>
      </c>
      <c r="B13948" t="s">
        <v>226</v>
      </c>
      <c r="C13948" t="s">
        <v>384</v>
      </c>
      <c r="D13948" t="s">
        <v>1280</v>
      </c>
      <c r="E13948" t="s">
        <v>30</v>
      </c>
      <c r="F13948">
        <v>3137</v>
      </c>
      <c r="G13948">
        <v>2257</v>
      </c>
      <c r="H13948">
        <v>0.71947720752311128</v>
      </c>
      <c r="I13948" t="str">
        <f>VLOOKUP($B13948&amp;$E13948,'Employee List'!$A:$E,5,0)</f>
        <v>E-1301</v>
      </c>
    </row>
    <row r="13949" spans="1:9" x14ac:dyDescent="0.35">
      <c r="A13949" t="s">
        <v>1257</v>
      </c>
      <c r="B13949" t="s">
        <v>226</v>
      </c>
      <c r="C13949" t="s">
        <v>384</v>
      </c>
      <c r="D13949" t="s">
        <v>1280</v>
      </c>
      <c r="E13949" t="s">
        <v>31</v>
      </c>
      <c r="F13949">
        <v>1808</v>
      </c>
      <c r="G13949">
        <v>2801</v>
      </c>
      <c r="H13949">
        <v>1.5492256637168142</v>
      </c>
      <c r="I13949" t="str">
        <f>VLOOKUP($B13949&amp;$E13949,'Employee List'!$A:$E,5,0)</f>
        <v>E-1301</v>
      </c>
    </row>
    <row r="13950" spans="1:9" x14ac:dyDescent="0.35">
      <c r="A13950" t="s">
        <v>1257</v>
      </c>
      <c r="B13950" t="s">
        <v>226</v>
      </c>
      <c r="C13950" t="s">
        <v>384</v>
      </c>
      <c r="D13950" t="s">
        <v>1262</v>
      </c>
      <c r="E13950" t="s">
        <v>29</v>
      </c>
      <c r="F13950">
        <v>31722</v>
      </c>
      <c r="G13950">
        <v>21720</v>
      </c>
      <c r="H13950">
        <v>0.6846983166256857</v>
      </c>
      <c r="I13950" t="str">
        <f>VLOOKUP($B13950&amp;$E13950,'Employee List'!$A:$E,5,0)</f>
        <v>E-1301</v>
      </c>
    </row>
    <row r="13951" spans="1:9" x14ac:dyDescent="0.35">
      <c r="A13951" t="s">
        <v>1257</v>
      </c>
      <c r="B13951" t="s">
        <v>226</v>
      </c>
      <c r="C13951" t="s">
        <v>384</v>
      </c>
      <c r="D13951" t="s">
        <v>1262</v>
      </c>
      <c r="E13951" t="s">
        <v>30</v>
      </c>
      <c r="F13951">
        <v>29745</v>
      </c>
      <c r="G13951">
        <v>26447</v>
      </c>
      <c r="H13951">
        <v>0.88912422255841317</v>
      </c>
      <c r="I13951" t="str">
        <f>VLOOKUP($B13951&amp;$E13951,'Employee List'!$A:$E,5,0)</f>
        <v>E-1301</v>
      </c>
    </row>
    <row r="13952" spans="1:9" x14ac:dyDescent="0.35">
      <c r="A13952" t="s">
        <v>1257</v>
      </c>
      <c r="B13952" t="s">
        <v>226</v>
      </c>
      <c r="C13952" t="s">
        <v>384</v>
      </c>
      <c r="D13952" t="s">
        <v>1262</v>
      </c>
      <c r="E13952" t="s">
        <v>31</v>
      </c>
      <c r="F13952">
        <v>30635</v>
      </c>
      <c r="G13952">
        <v>32102</v>
      </c>
      <c r="H13952">
        <v>1.0478864044393668</v>
      </c>
      <c r="I13952" t="str">
        <f>VLOOKUP($B13952&amp;$E13952,'Employee List'!$A:$E,5,0)</f>
        <v>E-1301</v>
      </c>
    </row>
    <row r="13953" spans="1:9" x14ac:dyDescent="0.35">
      <c r="A13953" t="s">
        <v>1257</v>
      </c>
      <c r="B13953" t="s">
        <v>226</v>
      </c>
      <c r="C13953" t="s">
        <v>384</v>
      </c>
      <c r="D13953" t="s">
        <v>1282</v>
      </c>
      <c r="E13953" t="s">
        <v>31</v>
      </c>
      <c r="F13953">
        <v>1238</v>
      </c>
      <c r="G13953">
        <v>5620</v>
      </c>
      <c r="H13953">
        <v>4.5395799676898223</v>
      </c>
      <c r="I13953" t="str">
        <f>VLOOKUP($B13953&amp;$E13953,'Employee List'!$A:$E,5,0)</f>
        <v>E-1301</v>
      </c>
    </row>
    <row r="13954" spans="1:9" x14ac:dyDescent="0.35">
      <c r="A13954" t="s">
        <v>1257</v>
      </c>
      <c r="B13954" t="s">
        <v>226</v>
      </c>
      <c r="C13954" t="s">
        <v>384</v>
      </c>
      <c r="D13954" t="s">
        <v>1281</v>
      </c>
      <c r="E13954" t="s">
        <v>29</v>
      </c>
      <c r="F13954">
        <v>2824</v>
      </c>
      <c r="G13954">
        <v>1129</v>
      </c>
      <c r="H13954">
        <v>0.39978753541076489</v>
      </c>
      <c r="I13954" t="str">
        <f>VLOOKUP($B13954&amp;$E13954,'Employee List'!$A:$E,5,0)</f>
        <v>E-1301</v>
      </c>
    </row>
    <row r="13955" spans="1:9" x14ac:dyDescent="0.35">
      <c r="A13955" t="s">
        <v>1257</v>
      </c>
      <c r="B13955" t="s">
        <v>226</v>
      </c>
      <c r="C13955" t="s">
        <v>384</v>
      </c>
      <c r="D13955" t="s">
        <v>1281</v>
      </c>
      <c r="E13955" t="s">
        <v>30</v>
      </c>
      <c r="F13955">
        <v>4189</v>
      </c>
      <c r="G13955">
        <v>3699</v>
      </c>
      <c r="H13955">
        <v>0.88302697541179276</v>
      </c>
      <c r="I13955" t="str">
        <f>VLOOKUP($B13955&amp;$E13955,'Employee List'!$A:$E,5,0)</f>
        <v>E-1301</v>
      </c>
    </row>
    <row r="13956" spans="1:9" x14ac:dyDescent="0.35">
      <c r="A13956" t="s">
        <v>1257</v>
      </c>
      <c r="B13956" t="s">
        <v>226</v>
      </c>
      <c r="C13956" t="s">
        <v>384</v>
      </c>
      <c r="D13956" t="s">
        <v>1281</v>
      </c>
      <c r="E13956" t="s">
        <v>31</v>
      </c>
      <c r="F13956">
        <v>2157</v>
      </c>
      <c r="G13956">
        <v>1931</v>
      </c>
      <c r="H13956">
        <v>0.89522484932777002</v>
      </c>
      <c r="I13956" t="str">
        <f>VLOOKUP($B13956&amp;$E13956,'Employee List'!$A:$E,5,0)</f>
        <v>E-1301</v>
      </c>
    </row>
    <row r="13957" spans="1:9" x14ac:dyDescent="0.35">
      <c r="A13957" t="s">
        <v>1257</v>
      </c>
      <c r="B13957" t="s">
        <v>227</v>
      </c>
      <c r="C13957" t="s">
        <v>384</v>
      </c>
      <c r="D13957" t="s">
        <v>1274</v>
      </c>
      <c r="E13957" t="s">
        <v>29</v>
      </c>
      <c r="F13957">
        <v>5738</v>
      </c>
      <c r="G13957">
        <v>12351</v>
      </c>
      <c r="H13957">
        <v>2.1524921575461833</v>
      </c>
      <c r="I13957" t="str">
        <f>VLOOKUP($B13957&amp;$E13957,'Employee List'!$A:$E,5,0)</f>
        <v>E-1302</v>
      </c>
    </row>
    <row r="13958" spans="1:9" x14ac:dyDescent="0.35">
      <c r="A13958" t="s">
        <v>1257</v>
      </c>
      <c r="B13958" t="s">
        <v>227</v>
      </c>
      <c r="C13958" t="s">
        <v>384</v>
      </c>
      <c r="D13958" t="s">
        <v>1274</v>
      </c>
      <c r="E13958" t="s">
        <v>30</v>
      </c>
      <c r="F13958">
        <v>5196</v>
      </c>
      <c r="G13958">
        <v>15481</v>
      </c>
      <c r="H13958">
        <v>2.9794072363356428</v>
      </c>
      <c r="I13958" t="str">
        <f>VLOOKUP($B13958&amp;$E13958,'Employee List'!$A:$E,5,0)</f>
        <v>E-1302</v>
      </c>
    </row>
    <row r="13959" spans="1:9" x14ac:dyDescent="0.35">
      <c r="A13959" t="s">
        <v>1257</v>
      </c>
      <c r="B13959" t="s">
        <v>227</v>
      </c>
      <c r="C13959" t="s">
        <v>384</v>
      </c>
      <c r="D13959" t="s">
        <v>1274</v>
      </c>
      <c r="E13959" t="s">
        <v>31</v>
      </c>
      <c r="F13959">
        <v>5374</v>
      </c>
      <c r="G13959">
        <v>8795</v>
      </c>
      <c r="H13959">
        <v>1.6365835504279866</v>
      </c>
      <c r="I13959" t="str">
        <f>VLOOKUP($B13959&amp;$E13959,'Employee List'!$A:$E,5,0)</f>
        <v>E-1302</v>
      </c>
    </row>
    <row r="13960" spans="1:9" x14ac:dyDescent="0.35">
      <c r="A13960" t="s">
        <v>1257</v>
      </c>
      <c r="B13960" t="s">
        <v>227</v>
      </c>
      <c r="C13960" t="s">
        <v>384</v>
      </c>
      <c r="D13960" t="s">
        <v>1263</v>
      </c>
      <c r="E13960" t="s">
        <v>29</v>
      </c>
      <c r="F13960">
        <v>574034</v>
      </c>
      <c r="G13960">
        <v>839097</v>
      </c>
      <c r="H13960">
        <v>1.4617548786308825</v>
      </c>
      <c r="I13960" t="str">
        <f>VLOOKUP($B13960&amp;$E13960,'Employee List'!$A:$E,5,0)</f>
        <v>E-1302</v>
      </c>
    </row>
    <row r="13961" spans="1:9" x14ac:dyDescent="0.35">
      <c r="A13961" t="s">
        <v>1257</v>
      </c>
      <c r="B13961" t="s">
        <v>227</v>
      </c>
      <c r="C13961" t="s">
        <v>384</v>
      </c>
      <c r="D13961" t="s">
        <v>1263</v>
      </c>
      <c r="E13961" t="s">
        <v>30</v>
      </c>
      <c r="F13961">
        <v>583888</v>
      </c>
      <c r="G13961">
        <v>424522</v>
      </c>
      <c r="H13961">
        <v>0.7270606691694298</v>
      </c>
      <c r="I13961" t="str">
        <f>VLOOKUP($B13961&amp;$E13961,'Employee List'!$A:$E,5,0)</f>
        <v>E-1302</v>
      </c>
    </row>
    <row r="13962" spans="1:9" x14ac:dyDescent="0.35">
      <c r="A13962" t="s">
        <v>1257</v>
      </c>
      <c r="B13962" t="s">
        <v>227</v>
      </c>
      <c r="C13962" t="s">
        <v>384</v>
      </c>
      <c r="D13962" t="s">
        <v>1263</v>
      </c>
      <c r="E13962" t="s">
        <v>31</v>
      </c>
      <c r="F13962">
        <v>602778</v>
      </c>
      <c r="G13962">
        <v>940155</v>
      </c>
      <c r="H13962">
        <v>1.5597035724595125</v>
      </c>
      <c r="I13962" t="str">
        <f>VLOOKUP($B13962&amp;$E13962,'Employee List'!$A:$E,5,0)</f>
        <v>E-1302</v>
      </c>
    </row>
    <row r="13963" spans="1:9" x14ac:dyDescent="0.35">
      <c r="A13963" t="s">
        <v>1257</v>
      </c>
      <c r="B13963" t="s">
        <v>227</v>
      </c>
      <c r="C13963" t="s">
        <v>384</v>
      </c>
      <c r="D13963" t="s">
        <v>1264</v>
      </c>
      <c r="E13963" t="s">
        <v>29</v>
      </c>
      <c r="F13963">
        <v>1041377</v>
      </c>
      <c r="G13963">
        <v>946913</v>
      </c>
      <c r="H13963">
        <v>0.90928933517832644</v>
      </c>
      <c r="I13963" t="str">
        <f>VLOOKUP($B13963&amp;$E13963,'Employee List'!$A:$E,5,0)</f>
        <v>E-1302</v>
      </c>
    </row>
    <row r="13964" spans="1:9" x14ac:dyDescent="0.35">
      <c r="A13964" t="s">
        <v>1257</v>
      </c>
      <c r="B13964" t="s">
        <v>227</v>
      </c>
      <c r="C13964" t="s">
        <v>384</v>
      </c>
      <c r="D13964" t="s">
        <v>1264</v>
      </c>
      <c r="E13964" t="s">
        <v>30</v>
      </c>
      <c r="F13964">
        <v>1040062</v>
      </c>
      <c r="G13964">
        <v>1839720</v>
      </c>
      <c r="H13964">
        <v>1.7688560874255572</v>
      </c>
      <c r="I13964" t="str">
        <f>VLOOKUP($B13964&amp;$E13964,'Employee List'!$A:$E,5,0)</f>
        <v>E-1302</v>
      </c>
    </row>
    <row r="13965" spans="1:9" x14ac:dyDescent="0.35">
      <c r="A13965" t="s">
        <v>1257</v>
      </c>
      <c r="B13965" t="s">
        <v>227</v>
      </c>
      <c r="C13965" t="s">
        <v>384</v>
      </c>
      <c r="D13965" t="s">
        <v>1264</v>
      </c>
      <c r="E13965" t="s">
        <v>31</v>
      </c>
      <c r="F13965">
        <v>1048339</v>
      </c>
      <c r="G13965">
        <v>870646</v>
      </c>
      <c r="H13965">
        <v>0.83050043926630601</v>
      </c>
      <c r="I13965" t="str">
        <f>VLOOKUP($B13965&amp;$E13965,'Employee List'!$A:$E,5,0)</f>
        <v>E-1302</v>
      </c>
    </row>
    <row r="13966" spans="1:9" x14ac:dyDescent="0.35">
      <c r="A13966" t="s">
        <v>1257</v>
      </c>
      <c r="B13966" t="s">
        <v>227</v>
      </c>
      <c r="C13966" t="s">
        <v>384</v>
      </c>
      <c r="D13966" t="s">
        <v>1265</v>
      </c>
      <c r="E13966" t="s">
        <v>29</v>
      </c>
      <c r="F13966">
        <v>3815</v>
      </c>
      <c r="G13966">
        <v>1728</v>
      </c>
      <c r="H13966">
        <v>0.45294888597640892</v>
      </c>
      <c r="I13966" t="str">
        <f>VLOOKUP($B13966&amp;$E13966,'Employee List'!$A:$E,5,0)</f>
        <v>E-1302</v>
      </c>
    </row>
    <row r="13967" spans="1:9" x14ac:dyDescent="0.35">
      <c r="A13967" t="s">
        <v>1257</v>
      </c>
      <c r="B13967" t="s">
        <v>227</v>
      </c>
      <c r="C13967" t="s">
        <v>384</v>
      </c>
      <c r="D13967" t="s">
        <v>1265</v>
      </c>
      <c r="E13967" t="s">
        <v>30</v>
      </c>
      <c r="F13967">
        <v>1394</v>
      </c>
      <c r="G13967">
        <v>2298</v>
      </c>
      <c r="H13967">
        <v>1.648493543758967</v>
      </c>
      <c r="I13967" t="str">
        <f>VLOOKUP($B13967&amp;$E13967,'Employee List'!$A:$E,5,0)</f>
        <v>E-1302</v>
      </c>
    </row>
    <row r="13968" spans="1:9" x14ac:dyDescent="0.35">
      <c r="A13968" t="s">
        <v>1257</v>
      </c>
      <c r="B13968" t="s">
        <v>227</v>
      </c>
      <c r="C13968" t="s">
        <v>384</v>
      </c>
      <c r="D13968" t="s">
        <v>1265</v>
      </c>
      <c r="E13968" t="s">
        <v>31</v>
      </c>
      <c r="F13968">
        <v>2134</v>
      </c>
      <c r="G13968">
        <v>2565</v>
      </c>
      <c r="H13968">
        <v>1.2019681349578257</v>
      </c>
      <c r="I13968" t="str">
        <f>VLOOKUP($B13968&amp;$E13968,'Employee List'!$A:$E,5,0)</f>
        <v>E-1302</v>
      </c>
    </row>
    <row r="13969" spans="1:9" x14ac:dyDescent="0.35">
      <c r="A13969" t="s">
        <v>1257</v>
      </c>
      <c r="B13969" t="s">
        <v>227</v>
      </c>
      <c r="C13969" t="s">
        <v>384</v>
      </c>
      <c r="D13969" t="s">
        <v>1260</v>
      </c>
      <c r="E13969" t="s">
        <v>29</v>
      </c>
      <c r="F13969">
        <v>25930</v>
      </c>
      <c r="G13969">
        <v>9430</v>
      </c>
      <c r="H13969">
        <v>0.36367142306209022</v>
      </c>
      <c r="I13969" t="str">
        <f>VLOOKUP($B13969&amp;$E13969,'Employee List'!$A:$E,5,0)</f>
        <v>E-1302</v>
      </c>
    </row>
    <row r="13970" spans="1:9" x14ac:dyDescent="0.35">
      <c r="A13970" t="s">
        <v>1257</v>
      </c>
      <c r="B13970" t="s">
        <v>227</v>
      </c>
      <c r="C13970" t="s">
        <v>384</v>
      </c>
      <c r="D13970" t="s">
        <v>1260</v>
      </c>
      <c r="E13970" t="s">
        <v>30</v>
      </c>
      <c r="F13970">
        <v>27296</v>
      </c>
      <c r="G13970">
        <v>12131</v>
      </c>
      <c r="H13970">
        <v>0.44442409144196954</v>
      </c>
      <c r="I13970" t="str">
        <f>VLOOKUP($B13970&amp;$E13970,'Employee List'!$A:$E,5,0)</f>
        <v>E-1302</v>
      </c>
    </row>
    <row r="13971" spans="1:9" x14ac:dyDescent="0.35">
      <c r="A13971" t="s">
        <v>1257</v>
      </c>
      <c r="B13971" t="s">
        <v>227</v>
      </c>
      <c r="C13971" t="s">
        <v>384</v>
      </c>
      <c r="D13971" t="s">
        <v>1260</v>
      </c>
      <c r="E13971" t="s">
        <v>31</v>
      </c>
      <c r="F13971">
        <v>31234</v>
      </c>
      <c r="G13971">
        <v>15710</v>
      </c>
      <c r="H13971">
        <v>0.50297752449254018</v>
      </c>
      <c r="I13971" t="str">
        <f>VLOOKUP($B13971&amp;$E13971,'Employee List'!$A:$E,5,0)</f>
        <v>E-1302</v>
      </c>
    </row>
    <row r="13972" spans="1:9" x14ac:dyDescent="0.35">
      <c r="A13972" t="s">
        <v>1257</v>
      </c>
      <c r="B13972" t="s">
        <v>227</v>
      </c>
      <c r="C13972" t="s">
        <v>384</v>
      </c>
      <c r="D13972" t="s">
        <v>1261</v>
      </c>
      <c r="E13972" t="s">
        <v>29</v>
      </c>
      <c r="F13972">
        <v>133420</v>
      </c>
      <c r="G13972">
        <v>130156</v>
      </c>
      <c r="H13972">
        <v>0.97553590166391846</v>
      </c>
      <c r="I13972" t="str">
        <f>VLOOKUP($B13972&amp;$E13972,'Employee List'!$A:$E,5,0)</f>
        <v>E-1302</v>
      </c>
    </row>
    <row r="13973" spans="1:9" x14ac:dyDescent="0.35">
      <c r="A13973" t="s">
        <v>1257</v>
      </c>
      <c r="B13973" t="s">
        <v>227</v>
      </c>
      <c r="C13973" t="s">
        <v>384</v>
      </c>
      <c r="D13973" t="s">
        <v>1261</v>
      </c>
      <c r="E13973" t="s">
        <v>30</v>
      </c>
      <c r="F13973">
        <v>138342</v>
      </c>
      <c r="G13973">
        <v>83729</v>
      </c>
      <c r="H13973">
        <v>0.60523196137109481</v>
      </c>
      <c r="I13973" t="str">
        <f>VLOOKUP($B13973&amp;$E13973,'Employee List'!$A:$E,5,0)</f>
        <v>E-1302</v>
      </c>
    </row>
    <row r="13974" spans="1:9" x14ac:dyDescent="0.35">
      <c r="A13974" t="s">
        <v>1257</v>
      </c>
      <c r="B13974" t="s">
        <v>227</v>
      </c>
      <c r="C13974" t="s">
        <v>384</v>
      </c>
      <c r="D13974" t="s">
        <v>1261</v>
      </c>
      <c r="E13974" t="s">
        <v>31</v>
      </c>
      <c r="F13974">
        <v>141743</v>
      </c>
      <c r="G13974">
        <v>153504</v>
      </c>
      <c r="H13974">
        <v>1.082974115123851</v>
      </c>
      <c r="I13974" t="str">
        <f>VLOOKUP($B13974&amp;$E13974,'Employee List'!$A:$E,5,0)</f>
        <v>E-1302</v>
      </c>
    </row>
    <row r="13975" spans="1:9" x14ac:dyDescent="0.35">
      <c r="A13975" t="s">
        <v>1257</v>
      </c>
      <c r="B13975" t="s">
        <v>227</v>
      </c>
      <c r="C13975" t="s">
        <v>384</v>
      </c>
      <c r="D13975" t="s">
        <v>1266</v>
      </c>
      <c r="E13975" t="s">
        <v>29</v>
      </c>
      <c r="F13975">
        <v>9687</v>
      </c>
      <c r="G13975">
        <v>17725</v>
      </c>
      <c r="H13975">
        <v>1.8297718591927326</v>
      </c>
      <c r="I13975" t="str">
        <f>VLOOKUP($B13975&amp;$E13975,'Employee List'!$A:$E,5,0)</f>
        <v>E-1302</v>
      </c>
    </row>
    <row r="13976" spans="1:9" x14ac:dyDescent="0.35">
      <c r="A13976" t="s">
        <v>1257</v>
      </c>
      <c r="B13976" t="s">
        <v>227</v>
      </c>
      <c r="C13976" t="s">
        <v>384</v>
      </c>
      <c r="D13976" t="s">
        <v>1266</v>
      </c>
      <c r="E13976" t="s">
        <v>30</v>
      </c>
      <c r="F13976">
        <v>8307</v>
      </c>
      <c r="G13976">
        <v>13322</v>
      </c>
      <c r="H13976">
        <v>1.6037077163837727</v>
      </c>
      <c r="I13976" t="str">
        <f>VLOOKUP($B13976&amp;$E13976,'Employee List'!$A:$E,5,0)</f>
        <v>E-1302</v>
      </c>
    </row>
    <row r="13977" spans="1:9" x14ac:dyDescent="0.35">
      <c r="A13977" t="s">
        <v>1257</v>
      </c>
      <c r="B13977" t="s">
        <v>227</v>
      </c>
      <c r="C13977" t="s">
        <v>384</v>
      </c>
      <c r="D13977" t="s">
        <v>1266</v>
      </c>
      <c r="E13977" t="s">
        <v>31</v>
      </c>
      <c r="F13977">
        <v>7211</v>
      </c>
      <c r="G13977">
        <v>5776</v>
      </c>
      <c r="H13977">
        <v>0.80099847455276663</v>
      </c>
      <c r="I13977" t="str">
        <f>VLOOKUP($B13977&amp;$E13977,'Employee List'!$A:$E,5,0)</f>
        <v>E-1302</v>
      </c>
    </row>
    <row r="13978" spans="1:9" x14ac:dyDescent="0.35">
      <c r="A13978" t="s">
        <v>1257</v>
      </c>
      <c r="B13978" t="s">
        <v>227</v>
      </c>
      <c r="C13978" t="s">
        <v>384</v>
      </c>
      <c r="D13978" t="s">
        <v>1267</v>
      </c>
      <c r="E13978" t="s">
        <v>29</v>
      </c>
      <c r="F13978">
        <v>7606</v>
      </c>
      <c r="G13978">
        <v>6695</v>
      </c>
      <c r="H13978">
        <v>0.88022613726005783</v>
      </c>
      <c r="I13978" t="str">
        <f>VLOOKUP($B13978&amp;$E13978,'Employee List'!$A:$E,5,0)</f>
        <v>E-1302</v>
      </c>
    </row>
    <row r="13979" spans="1:9" x14ac:dyDescent="0.35">
      <c r="A13979" t="s">
        <v>1257</v>
      </c>
      <c r="B13979" t="s">
        <v>227</v>
      </c>
      <c r="C13979" t="s">
        <v>384</v>
      </c>
      <c r="D13979" t="s">
        <v>1267</v>
      </c>
      <c r="E13979" t="s">
        <v>30</v>
      </c>
      <c r="F13979">
        <v>6483</v>
      </c>
      <c r="G13979">
        <v>7533</v>
      </c>
      <c r="H13979">
        <v>1.1619620546043499</v>
      </c>
      <c r="I13979" t="str">
        <f>VLOOKUP($B13979&amp;$E13979,'Employee List'!$A:$E,5,0)</f>
        <v>E-1302</v>
      </c>
    </row>
    <row r="13980" spans="1:9" x14ac:dyDescent="0.35">
      <c r="A13980" t="s">
        <v>1257</v>
      </c>
      <c r="B13980" t="s">
        <v>227</v>
      </c>
      <c r="C13980" t="s">
        <v>384</v>
      </c>
      <c r="D13980" t="s">
        <v>1267</v>
      </c>
      <c r="E13980" t="s">
        <v>31</v>
      </c>
      <c r="F13980">
        <v>9602</v>
      </c>
      <c r="G13980">
        <v>4028</v>
      </c>
      <c r="H13980">
        <v>0.41949593834617788</v>
      </c>
      <c r="I13980" t="str">
        <f>VLOOKUP($B13980&amp;$E13980,'Employee List'!$A:$E,5,0)</f>
        <v>E-1302</v>
      </c>
    </row>
    <row r="13981" spans="1:9" x14ac:dyDescent="0.35">
      <c r="A13981" t="s">
        <v>1257</v>
      </c>
      <c r="B13981" t="s">
        <v>227</v>
      </c>
      <c r="C13981" t="s">
        <v>384</v>
      </c>
      <c r="D13981" t="s">
        <v>1268</v>
      </c>
      <c r="E13981" t="s">
        <v>29</v>
      </c>
      <c r="F13981">
        <v>15760</v>
      </c>
      <c r="G13981">
        <v>18027</v>
      </c>
      <c r="H13981">
        <v>1.1438451776649745</v>
      </c>
      <c r="I13981" t="str">
        <f>VLOOKUP($B13981&amp;$E13981,'Employee List'!$A:$E,5,0)</f>
        <v>E-1302</v>
      </c>
    </row>
    <row r="13982" spans="1:9" x14ac:dyDescent="0.35">
      <c r="A13982" t="s">
        <v>1257</v>
      </c>
      <c r="B13982" t="s">
        <v>227</v>
      </c>
      <c r="C13982" t="s">
        <v>384</v>
      </c>
      <c r="D13982" t="s">
        <v>1268</v>
      </c>
      <c r="E13982" t="s">
        <v>30</v>
      </c>
      <c r="F13982">
        <v>13360</v>
      </c>
      <c r="G13982">
        <v>8114</v>
      </c>
      <c r="H13982">
        <v>0.6073353293413174</v>
      </c>
      <c r="I13982" t="str">
        <f>VLOOKUP($B13982&amp;$E13982,'Employee List'!$A:$E,5,0)</f>
        <v>E-1302</v>
      </c>
    </row>
    <row r="13983" spans="1:9" x14ac:dyDescent="0.35">
      <c r="A13983" t="s">
        <v>1257</v>
      </c>
      <c r="B13983" t="s">
        <v>227</v>
      </c>
      <c r="C13983" t="s">
        <v>384</v>
      </c>
      <c r="D13983" t="s">
        <v>1268</v>
      </c>
      <c r="E13983" t="s">
        <v>31</v>
      </c>
      <c r="F13983">
        <v>13994</v>
      </c>
      <c r="G13983">
        <v>7077</v>
      </c>
      <c r="H13983">
        <v>0.5057167357438902</v>
      </c>
      <c r="I13983" t="str">
        <f>VLOOKUP($B13983&amp;$E13983,'Employee List'!$A:$E,5,0)</f>
        <v>E-1302</v>
      </c>
    </row>
    <row r="13984" spans="1:9" x14ac:dyDescent="0.35">
      <c r="A13984" t="s">
        <v>1257</v>
      </c>
      <c r="B13984" t="s">
        <v>227</v>
      </c>
      <c r="C13984" t="s">
        <v>384</v>
      </c>
      <c r="D13984" t="s">
        <v>1269</v>
      </c>
      <c r="E13984" t="s">
        <v>29</v>
      </c>
      <c r="F13984">
        <v>1223</v>
      </c>
      <c r="G13984">
        <v>4973</v>
      </c>
      <c r="H13984">
        <v>4.0662305805396564</v>
      </c>
      <c r="I13984" t="str">
        <f>VLOOKUP($B13984&amp;$E13984,'Employee List'!$A:$E,5,0)</f>
        <v>E-1302</v>
      </c>
    </row>
    <row r="13985" spans="1:9" x14ac:dyDescent="0.35">
      <c r="A13985" t="s">
        <v>1257</v>
      </c>
      <c r="B13985" t="s">
        <v>227</v>
      </c>
      <c r="C13985" t="s">
        <v>384</v>
      </c>
      <c r="D13985" t="s">
        <v>1269</v>
      </c>
      <c r="E13985" t="s">
        <v>30</v>
      </c>
      <c r="F13985">
        <v>4393</v>
      </c>
      <c r="G13985">
        <v>5811</v>
      </c>
      <c r="H13985">
        <v>1.3227862508536308</v>
      </c>
      <c r="I13985" t="str">
        <f>VLOOKUP($B13985&amp;$E13985,'Employee List'!$A:$E,5,0)</f>
        <v>E-1302</v>
      </c>
    </row>
    <row r="13986" spans="1:9" x14ac:dyDescent="0.35">
      <c r="A13986" t="s">
        <v>1257</v>
      </c>
      <c r="B13986" t="s">
        <v>227</v>
      </c>
      <c r="C13986" t="s">
        <v>384</v>
      </c>
      <c r="D13986" t="s">
        <v>1269</v>
      </c>
      <c r="E13986" t="s">
        <v>31</v>
      </c>
      <c r="F13986">
        <v>4717</v>
      </c>
      <c r="G13986">
        <v>3968</v>
      </c>
      <c r="H13986">
        <v>0.84121263514945943</v>
      </c>
      <c r="I13986" t="str">
        <f>VLOOKUP($B13986&amp;$E13986,'Employee List'!$A:$E,5,0)</f>
        <v>E-1302</v>
      </c>
    </row>
    <row r="13987" spans="1:9" x14ac:dyDescent="0.35">
      <c r="A13987" t="s">
        <v>1257</v>
      </c>
      <c r="B13987" t="s">
        <v>227</v>
      </c>
      <c r="C13987" t="s">
        <v>384</v>
      </c>
      <c r="D13987" t="s">
        <v>1270</v>
      </c>
      <c r="E13987" t="s">
        <v>29</v>
      </c>
      <c r="F13987">
        <v>3294</v>
      </c>
      <c r="G13987">
        <v>3529</v>
      </c>
      <c r="H13987">
        <v>1.0713418336369156</v>
      </c>
      <c r="I13987" t="str">
        <f>VLOOKUP($B13987&amp;$E13987,'Employee List'!$A:$E,5,0)</f>
        <v>E-1302</v>
      </c>
    </row>
    <row r="13988" spans="1:9" x14ac:dyDescent="0.35">
      <c r="A13988" t="s">
        <v>1257</v>
      </c>
      <c r="B13988" t="s">
        <v>227</v>
      </c>
      <c r="C13988" t="s">
        <v>384</v>
      </c>
      <c r="D13988" t="s">
        <v>1270</v>
      </c>
      <c r="E13988" t="s">
        <v>30</v>
      </c>
      <c r="F13988">
        <v>4260</v>
      </c>
      <c r="G13988">
        <v>3780</v>
      </c>
      <c r="H13988">
        <v>0.88732394366197187</v>
      </c>
      <c r="I13988" t="str">
        <f>VLOOKUP($B13988&amp;$E13988,'Employee List'!$A:$E,5,0)</f>
        <v>E-1302</v>
      </c>
    </row>
    <row r="13989" spans="1:9" x14ac:dyDescent="0.35">
      <c r="A13989" t="s">
        <v>1257</v>
      </c>
      <c r="B13989" t="s">
        <v>227</v>
      </c>
      <c r="C13989" t="s">
        <v>384</v>
      </c>
      <c r="D13989" t="s">
        <v>1270</v>
      </c>
      <c r="E13989" t="s">
        <v>31</v>
      </c>
      <c r="F13989">
        <v>2406</v>
      </c>
      <c r="G13989">
        <v>2421</v>
      </c>
      <c r="H13989">
        <v>1.0062344139650872</v>
      </c>
      <c r="I13989" t="str">
        <f>VLOOKUP($B13989&amp;$E13989,'Employee List'!$A:$E,5,0)</f>
        <v>E-1302</v>
      </c>
    </row>
    <row r="13990" spans="1:9" x14ac:dyDescent="0.35">
      <c r="A13990" t="s">
        <v>1257</v>
      </c>
      <c r="B13990" t="s">
        <v>227</v>
      </c>
      <c r="C13990" t="s">
        <v>384</v>
      </c>
      <c r="D13990" t="s">
        <v>1271</v>
      </c>
      <c r="E13990" t="s">
        <v>29</v>
      </c>
      <c r="F13990">
        <v>4020</v>
      </c>
      <c r="G13990">
        <v>3453</v>
      </c>
      <c r="H13990">
        <v>0.85895522388059697</v>
      </c>
      <c r="I13990" t="str">
        <f>VLOOKUP($B13990&amp;$E13990,'Employee List'!$A:$E,5,0)</f>
        <v>E-1302</v>
      </c>
    </row>
    <row r="13991" spans="1:9" x14ac:dyDescent="0.35">
      <c r="A13991" t="s">
        <v>1257</v>
      </c>
      <c r="B13991" t="s">
        <v>227</v>
      </c>
      <c r="C13991" t="s">
        <v>384</v>
      </c>
      <c r="D13991" t="s">
        <v>1271</v>
      </c>
      <c r="E13991" t="s">
        <v>30</v>
      </c>
      <c r="F13991">
        <v>4265</v>
      </c>
      <c r="G13991">
        <v>5519</v>
      </c>
      <c r="H13991">
        <v>1.2940211019929659</v>
      </c>
      <c r="I13991" t="str">
        <f>VLOOKUP($B13991&amp;$E13991,'Employee List'!$A:$E,5,0)</f>
        <v>E-1302</v>
      </c>
    </row>
    <row r="13992" spans="1:9" x14ac:dyDescent="0.35">
      <c r="A13992" t="s">
        <v>1257</v>
      </c>
      <c r="B13992" t="s">
        <v>227</v>
      </c>
      <c r="C13992" t="s">
        <v>384</v>
      </c>
      <c r="D13992" t="s">
        <v>1271</v>
      </c>
      <c r="E13992" t="s">
        <v>31</v>
      </c>
      <c r="F13992">
        <v>2730</v>
      </c>
      <c r="G13992">
        <v>6085</v>
      </c>
      <c r="H13992">
        <v>2.228937728937729</v>
      </c>
      <c r="I13992" t="str">
        <f>VLOOKUP($B13992&amp;$E13992,'Employee List'!$A:$E,5,0)</f>
        <v>E-1302</v>
      </c>
    </row>
    <row r="13993" spans="1:9" x14ac:dyDescent="0.35">
      <c r="A13993" t="s">
        <v>1257</v>
      </c>
      <c r="B13993" t="s">
        <v>227</v>
      </c>
      <c r="C13993" t="s">
        <v>384</v>
      </c>
      <c r="D13993" t="s">
        <v>1258</v>
      </c>
      <c r="E13993" t="s">
        <v>29</v>
      </c>
      <c r="F13993">
        <v>55675</v>
      </c>
      <c r="G13993">
        <v>7745</v>
      </c>
      <c r="H13993">
        <v>0.13911091154018859</v>
      </c>
      <c r="I13993" t="str">
        <f>VLOOKUP($B13993&amp;$E13993,'Employee List'!$A:$E,5,0)</f>
        <v>E-1302</v>
      </c>
    </row>
    <row r="13994" spans="1:9" x14ac:dyDescent="0.35">
      <c r="A13994" t="s">
        <v>1257</v>
      </c>
      <c r="B13994" t="s">
        <v>227</v>
      </c>
      <c r="C13994" t="s">
        <v>384</v>
      </c>
      <c r="D13994" t="s">
        <v>1258</v>
      </c>
      <c r="E13994" t="s">
        <v>30</v>
      </c>
      <c r="F13994">
        <v>54329</v>
      </c>
      <c r="G13994">
        <v>11297</v>
      </c>
      <c r="H13994">
        <v>0.20793682931767565</v>
      </c>
      <c r="I13994" t="str">
        <f>VLOOKUP($B13994&amp;$E13994,'Employee List'!$A:$E,5,0)</f>
        <v>E-1302</v>
      </c>
    </row>
    <row r="13995" spans="1:9" x14ac:dyDescent="0.35">
      <c r="A13995" t="s">
        <v>1257</v>
      </c>
      <c r="B13995" t="s">
        <v>227</v>
      </c>
      <c r="C13995" t="s">
        <v>384</v>
      </c>
      <c r="D13995" t="s">
        <v>1258</v>
      </c>
      <c r="E13995" t="s">
        <v>31</v>
      </c>
      <c r="F13995">
        <v>51810</v>
      </c>
      <c r="G13995">
        <v>8046</v>
      </c>
      <c r="H13995">
        <v>0.15529820497973365</v>
      </c>
      <c r="I13995" t="str">
        <f>VLOOKUP($B13995&amp;$E13995,'Employee List'!$A:$E,5,0)</f>
        <v>E-1302</v>
      </c>
    </row>
    <row r="13996" spans="1:9" x14ac:dyDescent="0.35">
      <c r="A13996" t="s">
        <v>1257</v>
      </c>
      <c r="B13996" t="s">
        <v>227</v>
      </c>
      <c r="C13996" t="s">
        <v>384</v>
      </c>
      <c r="D13996" t="s">
        <v>1272</v>
      </c>
      <c r="E13996" t="s">
        <v>29</v>
      </c>
      <c r="F13996">
        <v>12587</v>
      </c>
      <c r="G13996">
        <v>1857</v>
      </c>
      <c r="H13996">
        <v>0.14753316914276635</v>
      </c>
      <c r="I13996" t="str">
        <f>VLOOKUP($B13996&amp;$E13996,'Employee List'!$A:$E,5,0)</f>
        <v>E-1302</v>
      </c>
    </row>
    <row r="13997" spans="1:9" x14ac:dyDescent="0.35">
      <c r="A13997" t="s">
        <v>1257</v>
      </c>
      <c r="B13997" t="s">
        <v>227</v>
      </c>
      <c r="C13997" t="s">
        <v>384</v>
      </c>
      <c r="D13997" t="s">
        <v>1272</v>
      </c>
      <c r="E13997" t="s">
        <v>30</v>
      </c>
      <c r="F13997">
        <v>12178</v>
      </c>
      <c r="G13997">
        <v>2113</v>
      </c>
      <c r="H13997">
        <v>0.17350960748891445</v>
      </c>
      <c r="I13997" t="str">
        <f>VLOOKUP($B13997&amp;$E13997,'Employee List'!$A:$E,5,0)</f>
        <v>E-1302</v>
      </c>
    </row>
    <row r="13998" spans="1:9" x14ac:dyDescent="0.35">
      <c r="A13998" t="s">
        <v>1257</v>
      </c>
      <c r="B13998" t="s">
        <v>227</v>
      </c>
      <c r="C13998" t="s">
        <v>384</v>
      </c>
      <c r="D13998" t="s">
        <v>1272</v>
      </c>
      <c r="E13998" t="s">
        <v>31</v>
      </c>
      <c r="F13998">
        <v>11976</v>
      </c>
      <c r="G13998">
        <v>7034</v>
      </c>
      <c r="H13998">
        <v>0.5873413493653975</v>
      </c>
      <c r="I13998" t="str">
        <f>VLOOKUP($B13998&amp;$E13998,'Employee List'!$A:$E,5,0)</f>
        <v>E-1302</v>
      </c>
    </row>
    <row r="13999" spans="1:9" x14ac:dyDescent="0.35">
      <c r="A13999" t="s">
        <v>1257</v>
      </c>
      <c r="B13999" t="s">
        <v>227</v>
      </c>
      <c r="C13999" t="s">
        <v>384</v>
      </c>
      <c r="D13999" t="s">
        <v>1259</v>
      </c>
      <c r="E13999" t="s">
        <v>29</v>
      </c>
      <c r="F13999">
        <v>8177</v>
      </c>
      <c r="G13999">
        <v>8861</v>
      </c>
      <c r="H13999">
        <v>1.0836492601198484</v>
      </c>
      <c r="I13999" t="str">
        <f>VLOOKUP($B13999&amp;$E13999,'Employee List'!$A:$E,5,0)</f>
        <v>E-1302</v>
      </c>
    </row>
    <row r="14000" spans="1:9" x14ac:dyDescent="0.35">
      <c r="A14000" t="s">
        <v>1257</v>
      </c>
      <c r="B14000" t="s">
        <v>227</v>
      </c>
      <c r="C14000" t="s">
        <v>384</v>
      </c>
      <c r="D14000" t="s">
        <v>1259</v>
      </c>
      <c r="E14000" t="s">
        <v>30</v>
      </c>
      <c r="F14000">
        <v>6733</v>
      </c>
      <c r="G14000">
        <v>5537</v>
      </c>
      <c r="H14000">
        <v>0.82236744393286798</v>
      </c>
      <c r="I14000" t="str">
        <f>VLOOKUP($B14000&amp;$E14000,'Employee List'!$A:$E,5,0)</f>
        <v>E-1302</v>
      </c>
    </row>
    <row r="14001" spans="1:9" x14ac:dyDescent="0.35">
      <c r="A14001" t="s">
        <v>1257</v>
      </c>
      <c r="B14001" t="s">
        <v>227</v>
      </c>
      <c r="C14001" t="s">
        <v>384</v>
      </c>
      <c r="D14001" t="s">
        <v>1259</v>
      </c>
      <c r="E14001" t="s">
        <v>31</v>
      </c>
      <c r="F14001">
        <v>7785</v>
      </c>
      <c r="G14001">
        <v>9208</v>
      </c>
      <c r="H14001">
        <v>1.1827874116891457</v>
      </c>
      <c r="I14001" t="str">
        <f>VLOOKUP($B14001&amp;$E14001,'Employee List'!$A:$E,5,0)</f>
        <v>E-1302</v>
      </c>
    </row>
    <row r="14002" spans="1:9" x14ac:dyDescent="0.35">
      <c r="A14002" t="s">
        <v>1257</v>
      </c>
      <c r="B14002" t="s">
        <v>227</v>
      </c>
      <c r="C14002" t="s">
        <v>384</v>
      </c>
      <c r="D14002" t="s">
        <v>1273</v>
      </c>
      <c r="E14002" t="s">
        <v>29</v>
      </c>
      <c r="F14002">
        <v>5396</v>
      </c>
      <c r="G14002">
        <v>2613</v>
      </c>
      <c r="H14002">
        <v>0.48424759080800595</v>
      </c>
      <c r="I14002" t="str">
        <f>VLOOKUP($B14002&amp;$E14002,'Employee List'!$A:$E,5,0)</f>
        <v>E-1302</v>
      </c>
    </row>
    <row r="14003" spans="1:9" x14ac:dyDescent="0.35">
      <c r="A14003" t="s">
        <v>1257</v>
      </c>
      <c r="B14003" t="s">
        <v>227</v>
      </c>
      <c r="C14003" t="s">
        <v>384</v>
      </c>
      <c r="D14003" t="s">
        <v>1273</v>
      </c>
      <c r="E14003" t="s">
        <v>30</v>
      </c>
      <c r="F14003">
        <v>2685</v>
      </c>
      <c r="G14003">
        <v>3842</v>
      </c>
      <c r="H14003">
        <v>1.4309124767225325</v>
      </c>
      <c r="I14003" t="str">
        <f>VLOOKUP($B14003&amp;$E14003,'Employee List'!$A:$E,5,0)</f>
        <v>E-1302</v>
      </c>
    </row>
    <row r="14004" spans="1:9" x14ac:dyDescent="0.35">
      <c r="A14004" t="s">
        <v>1257</v>
      </c>
      <c r="B14004" t="s">
        <v>227</v>
      </c>
      <c r="C14004" t="s">
        <v>384</v>
      </c>
      <c r="D14004" t="s">
        <v>1273</v>
      </c>
      <c r="E14004" t="s">
        <v>31</v>
      </c>
      <c r="F14004">
        <v>2268</v>
      </c>
      <c r="G14004">
        <v>4278</v>
      </c>
      <c r="H14004">
        <v>1.8862433862433863</v>
      </c>
      <c r="I14004" t="str">
        <f>VLOOKUP($B14004&amp;$E14004,'Employee List'!$A:$E,5,0)</f>
        <v>E-1302</v>
      </c>
    </row>
    <row r="14005" spans="1:9" x14ac:dyDescent="0.35">
      <c r="A14005" t="s">
        <v>1257</v>
      </c>
      <c r="B14005" t="s">
        <v>227</v>
      </c>
      <c r="C14005" t="s">
        <v>384</v>
      </c>
      <c r="D14005" t="s">
        <v>1275</v>
      </c>
      <c r="E14005" t="s">
        <v>29</v>
      </c>
      <c r="F14005">
        <v>7541</v>
      </c>
      <c r="G14005">
        <v>10908</v>
      </c>
      <c r="H14005">
        <v>1.4464925076249835</v>
      </c>
      <c r="I14005" t="str">
        <f>VLOOKUP($B14005&amp;$E14005,'Employee List'!$A:$E,5,0)</f>
        <v>E-1302</v>
      </c>
    </row>
    <row r="14006" spans="1:9" x14ac:dyDescent="0.35">
      <c r="A14006" t="s">
        <v>1257</v>
      </c>
      <c r="B14006" t="s">
        <v>227</v>
      </c>
      <c r="C14006" t="s">
        <v>384</v>
      </c>
      <c r="D14006" t="s">
        <v>1275</v>
      </c>
      <c r="E14006" t="s">
        <v>30</v>
      </c>
      <c r="F14006">
        <v>9368</v>
      </c>
      <c r="G14006">
        <v>13620</v>
      </c>
      <c r="H14006">
        <v>1.4538855678906917</v>
      </c>
      <c r="I14006" t="str">
        <f>VLOOKUP($B14006&amp;$E14006,'Employee List'!$A:$E,5,0)</f>
        <v>E-1302</v>
      </c>
    </row>
    <row r="14007" spans="1:9" x14ac:dyDescent="0.35">
      <c r="A14007" t="s">
        <v>1257</v>
      </c>
      <c r="B14007" t="s">
        <v>227</v>
      </c>
      <c r="C14007" t="s">
        <v>384</v>
      </c>
      <c r="D14007" t="s">
        <v>1275</v>
      </c>
      <c r="E14007" t="s">
        <v>31</v>
      </c>
      <c r="F14007">
        <v>8268</v>
      </c>
      <c r="G14007">
        <v>2662</v>
      </c>
      <c r="H14007">
        <v>0.32196419932268988</v>
      </c>
      <c r="I14007" t="str">
        <f>VLOOKUP($B14007&amp;$E14007,'Employee List'!$A:$E,5,0)</f>
        <v>E-1302</v>
      </c>
    </row>
    <row r="14008" spans="1:9" x14ac:dyDescent="0.35">
      <c r="A14008" t="s">
        <v>1257</v>
      </c>
      <c r="B14008" t="s">
        <v>227</v>
      </c>
      <c r="C14008" t="s">
        <v>384</v>
      </c>
      <c r="D14008" t="s">
        <v>1276</v>
      </c>
      <c r="E14008" t="s">
        <v>29</v>
      </c>
      <c r="F14008">
        <v>3632</v>
      </c>
      <c r="G14008">
        <v>4428</v>
      </c>
      <c r="H14008">
        <v>1.2191629955947136</v>
      </c>
      <c r="I14008" t="str">
        <f>VLOOKUP($B14008&amp;$E14008,'Employee List'!$A:$E,5,0)</f>
        <v>E-1302</v>
      </c>
    </row>
    <row r="14009" spans="1:9" x14ac:dyDescent="0.35">
      <c r="A14009" t="s">
        <v>1257</v>
      </c>
      <c r="B14009" t="s">
        <v>227</v>
      </c>
      <c r="C14009" t="s">
        <v>384</v>
      </c>
      <c r="D14009" t="s">
        <v>1276</v>
      </c>
      <c r="E14009" t="s">
        <v>30</v>
      </c>
      <c r="F14009">
        <v>1798</v>
      </c>
      <c r="G14009">
        <v>4937</v>
      </c>
      <c r="H14009">
        <v>2.7458286985539488</v>
      </c>
      <c r="I14009" t="str">
        <f>VLOOKUP($B14009&amp;$E14009,'Employee List'!$A:$E,5,0)</f>
        <v>E-1302</v>
      </c>
    </row>
    <row r="14010" spans="1:9" x14ac:dyDescent="0.35">
      <c r="A14010" t="s">
        <v>1257</v>
      </c>
      <c r="B14010" t="s">
        <v>227</v>
      </c>
      <c r="C14010" t="s">
        <v>384</v>
      </c>
      <c r="D14010" t="s">
        <v>1276</v>
      </c>
      <c r="E14010" t="s">
        <v>31</v>
      </c>
      <c r="F14010">
        <v>2422</v>
      </c>
      <c r="G14010">
        <v>3909</v>
      </c>
      <c r="H14010">
        <v>1.6139554087530965</v>
      </c>
      <c r="I14010" t="str">
        <f>VLOOKUP($B14010&amp;$E14010,'Employee List'!$A:$E,5,0)</f>
        <v>E-1302</v>
      </c>
    </row>
    <row r="14011" spans="1:9" x14ac:dyDescent="0.35">
      <c r="A14011" t="s">
        <v>1257</v>
      </c>
      <c r="B14011" t="s">
        <v>227</v>
      </c>
      <c r="C14011" t="s">
        <v>384</v>
      </c>
      <c r="D14011" t="s">
        <v>1277</v>
      </c>
      <c r="E14011" t="s">
        <v>29</v>
      </c>
      <c r="F14011">
        <v>11663</v>
      </c>
      <c r="G14011">
        <v>1862</v>
      </c>
      <c r="H14011">
        <v>0.15965017576952756</v>
      </c>
      <c r="I14011" t="str">
        <f>VLOOKUP($B14011&amp;$E14011,'Employee List'!$A:$E,5,0)</f>
        <v>E-1302</v>
      </c>
    </row>
    <row r="14012" spans="1:9" x14ac:dyDescent="0.35">
      <c r="A14012" t="s">
        <v>1257</v>
      </c>
      <c r="B14012" t="s">
        <v>227</v>
      </c>
      <c r="C14012" t="s">
        <v>384</v>
      </c>
      <c r="D14012" t="s">
        <v>1277</v>
      </c>
      <c r="E14012" t="s">
        <v>30</v>
      </c>
      <c r="F14012">
        <v>12865</v>
      </c>
      <c r="G14012">
        <v>4986</v>
      </c>
      <c r="H14012">
        <v>0.38756315584920326</v>
      </c>
      <c r="I14012" t="str">
        <f>VLOOKUP($B14012&amp;$E14012,'Employee List'!$A:$E,5,0)</f>
        <v>E-1302</v>
      </c>
    </row>
    <row r="14013" spans="1:9" x14ac:dyDescent="0.35">
      <c r="A14013" t="s">
        <v>1257</v>
      </c>
      <c r="B14013" t="s">
        <v>227</v>
      </c>
      <c r="C14013" t="s">
        <v>384</v>
      </c>
      <c r="D14013" t="s">
        <v>1277</v>
      </c>
      <c r="E14013" t="s">
        <v>31</v>
      </c>
      <c r="F14013">
        <v>11352</v>
      </c>
      <c r="G14013">
        <v>5449</v>
      </c>
      <c r="H14013">
        <v>0.48000352360817478</v>
      </c>
      <c r="I14013" t="str">
        <f>VLOOKUP($B14013&amp;$E14013,'Employee List'!$A:$E,5,0)</f>
        <v>E-1302</v>
      </c>
    </row>
    <row r="14014" spans="1:9" x14ac:dyDescent="0.35">
      <c r="A14014" t="s">
        <v>1257</v>
      </c>
      <c r="B14014" t="s">
        <v>227</v>
      </c>
      <c r="C14014" t="s">
        <v>384</v>
      </c>
      <c r="D14014" t="s">
        <v>1278</v>
      </c>
      <c r="E14014" t="s">
        <v>29</v>
      </c>
      <c r="F14014">
        <v>5463</v>
      </c>
      <c r="G14014">
        <v>2550</v>
      </c>
      <c r="H14014">
        <v>0.46677649643053265</v>
      </c>
      <c r="I14014" t="str">
        <f>VLOOKUP($B14014&amp;$E14014,'Employee List'!$A:$E,5,0)</f>
        <v>E-1302</v>
      </c>
    </row>
    <row r="14015" spans="1:9" x14ac:dyDescent="0.35">
      <c r="A14015" t="s">
        <v>1257</v>
      </c>
      <c r="B14015" t="s">
        <v>227</v>
      </c>
      <c r="C14015" t="s">
        <v>384</v>
      </c>
      <c r="D14015" t="s">
        <v>1278</v>
      </c>
      <c r="E14015" t="s">
        <v>30</v>
      </c>
      <c r="F14015">
        <v>4946</v>
      </c>
      <c r="G14015">
        <v>6104</v>
      </c>
      <c r="H14015">
        <v>1.2341285887585929</v>
      </c>
      <c r="I14015" t="str">
        <f>VLOOKUP($B14015&amp;$E14015,'Employee List'!$A:$E,5,0)</f>
        <v>E-1302</v>
      </c>
    </row>
    <row r="14016" spans="1:9" x14ac:dyDescent="0.35">
      <c r="A14016" t="s">
        <v>1257</v>
      </c>
      <c r="B14016" t="s">
        <v>227</v>
      </c>
      <c r="C14016" t="s">
        <v>384</v>
      </c>
      <c r="D14016" t="s">
        <v>1278</v>
      </c>
      <c r="E14016" t="s">
        <v>31</v>
      </c>
      <c r="F14016">
        <v>2248</v>
      </c>
      <c r="G14016">
        <v>2188</v>
      </c>
      <c r="H14016">
        <v>0.9733096085409253</v>
      </c>
      <c r="I14016" t="str">
        <f>VLOOKUP($B14016&amp;$E14016,'Employee List'!$A:$E,5,0)</f>
        <v>E-1302</v>
      </c>
    </row>
    <row r="14017" spans="1:9" x14ac:dyDescent="0.35">
      <c r="A14017" t="s">
        <v>1257</v>
      </c>
      <c r="B14017" t="s">
        <v>227</v>
      </c>
      <c r="C14017" t="s">
        <v>384</v>
      </c>
      <c r="D14017" t="s">
        <v>1279</v>
      </c>
      <c r="E14017" t="s">
        <v>29</v>
      </c>
      <c r="F14017">
        <v>4139</v>
      </c>
      <c r="G14017">
        <v>1884</v>
      </c>
      <c r="H14017">
        <v>0.45518241121043729</v>
      </c>
      <c r="I14017" t="str">
        <f>VLOOKUP($B14017&amp;$E14017,'Employee List'!$A:$E,5,0)</f>
        <v>E-1302</v>
      </c>
    </row>
    <row r="14018" spans="1:9" x14ac:dyDescent="0.35">
      <c r="A14018" t="s">
        <v>1257</v>
      </c>
      <c r="B14018" t="s">
        <v>227</v>
      </c>
      <c r="C14018" t="s">
        <v>384</v>
      </c>
      <c r="D14018" t="s">
        <v>1279</v>
      </c>
      <c r="E14018" t="s">
        <v>30</v>
      </c>
      <c r="F14018">
        <v>1821</v>
      </c>
      <c r="G14018">
        <v>1293</v>
      </c>
      <c r="H14018">
        <v>0.71004942339373966</v>
      </c>
      <c r="I14018" t="str">
        <f>VLOOKUP($B14018&amp;$E14018,'Employee List'!$A:$E,5,0)</f>
        <v>E-1302</v>
      </c>
    </row>
    <row r="14019" spans="1:9" x14ac:dyDescent="0.35">
      <c r="A14019" t="s">
        <v>1257</v>
      </c>
      <c r="B14019" t="s">
        <v>227</v>
      </c>
      <c r="C14019" t="s">
        <v>384</v>
      </c>
      <c r="D14019" t="s">
        <v>1279</v>
      </c>
      <c r="E14019" t="s">
        <v>31</v>
      </c>
      <c r="F14019">
        <v>3051</v>
      </c>
      <c r="G14019">
        <v>3017</v>
      </c>
      <c r="H14019">
        <v>0.98885611274991803</v>
      </c>
      <c r="I14019" t="str">
        <f>VLOOKUP($B14019&amp;$E14019,'Employee List'!$A:$E,5,0)</f>
        <v>E-1302</v>
      </c>
    </row>
    <row r="14020" spans="1:9" x14ac:dyDescent="0.35">
      <c r="A14020" t="s">
        <v>1257</v>
      </c>
      <c r="B14020" t="s">
        <v>227</v>
      </c>
      <c r="C14020" t="s">
        <v>384</v>
      </c>
      <c r="D14020" t="s">
        <v>1280</v>
      </c>
      <c r="E14020" t="s">
        <v>29</v>
      </c>
      <c r="F14020">
        <v>116603</v>
      </c>
      <c r="G14020">
        <v>102741</v>
      </c>
      <c r="H14020">
        <v>0.88111798152706189</v>
      </c>
      <c r="I14020" t="str">
        <f>VLOOKUP($B14020&amp;$E14020,'Employee List'!$A:$E,5,0)</f>
        <v>E-1302</v>
      </c>
    </row>
    <row r="14021" spans="1:9" x14ac:dyDescent="0.35">
      <c r="A14021" t="s">
        <v>1257</v>
      </c>
      <c r="B14021" t="s">
        <v>227</v>
      </c>
      <c r="C14021" t="s">
        <v>384</v>
      </c>
      <c r="D14021" t="s">
        <v>1280</v>
      </c>
      <c r="E14021" t="s">
        <v>30</v>
      </c>
      <c r="F14021">
        <v>118777</v>
      </c>
      <c r="G14021">
        <v>43883</v>
      </c>
      <c r="H14021">
        <v>0.36945704976552701</v>
      </c>
      <c r="I14021" t="str">
        <f>VLOOKUP($B14021&amp;$E14021,'Employee List'!$A:$E,5,0)</f>
        <v>E-1302</v>
      </c>
    </row>
    <row r="14022" spans="1:9" x14ac:dyDescent="0.35">
      <c r="A14022" t="s">
        <v>1257</v>
      </c>
      <c r="B14022" t="s">
        <v>227</v>
      </c>
      <c r="C14022" t="s">
        <v>384</v>
      </c>
      <c r="D14022" t="s">
        <v>1280</v>
      </c>
      <c r="E14022" t="s">
        <v>31</v>
      </c>
      <c r="F14022">
        <v>106613</v>
      </c>
      <c r="G14022">
        <v>44622</v>
      </c>
      <c r="H14022">
        <v>0.41854182885764402</v>
      </c>
      <c r="I14022" t="str">
        <f>VLOOKUP($B14022&amp;$E14022,'Employee List'!$A:$E,5,0)</f>
        <v>E-1302</v>
      </c>
    </row>
    <row r="14023" spans="1:9" x14ac:dyDescent="0.35">
      <c r="A14023" t="s">
        <v>1257</v>
      </c>
      <c r="B14023" t="s">
        <v>227</v>
      </c>
      <c r="C14023" t="s">
        <v>384</v>
      </c>
      <c r="D14023" t="s">
        <v>1262</v>
      </c>
      <c r="E14023" t="s">
        <v>29</v>
      </c>
      <c r="F14023">
        <v>8020</v>
      </c>
      <c r="G14023">
        <v>5494</v>
      </c>
      <c r="H14023">
        <v>0.68503740648379052</v>
      </c>
      <c r="I14023" t="str">
        <f>VLOOKUP($B14023&amp;$E14023,'Employee List'!$A:$E,5,0)</f>
        <v>E-1302</v>
      </c>
    </row>
    <row r="14024" spans="1:9" x14ac:dyDescent="0.35">
      <c r="A14024" t="s">
        <v>1257</v>
      </c>
      <c r="B14024" t="s">
        <v>227</v>
      </c>
      <c r="C14024" t="s">
        <v>384</v>
      </c>
      <c r="D14024" t="s">
        <v>1262</v>
      </c>
      <c r="E14024" t="s">
        <v>30</v>
      </c>
      <c r="F14024">
        <v>4449</v>
      </c>
      <c r="G14024">
        <v>4914</v>
      </c>
      <c r="H14024">
        <v>1.1045178691840862</v>
      </c>
      <c r="I14024" t="str">
        <f>VLOOKUP($B14024&amp;$E14024,'Employee List'!$A:$E,5,0)</f>
        <v>E-1302</v>
      </c>
    </row>
    <row r="14025" spans="1:9" x14ac:dyDescent="0.35">
      <c r="A14025" t="s">
        <v>1257</v>
      </c>
      <c r="B14025" t="s">
        <v>227</v>
      </c>
      <c r="C14025" t="s">
        <v>384</v>
      </c>
      <c r="D14025" t="s">
        <v>1262</v>
      </c>
      <c r="E14025" t="s">
        <v>31</v>
      </c>
      <c r="F14025">
        <v>7164</v>
      </c>
      <c r="G14025">
        <v>8027</v>
      </c>
      <c r="H14025">
        <v>1.1204634282523729</v>
      </c>
      <c r="I14025" t="str">
        <f>VLOOKUP($B14025&amp;$E14025,'Employee List'!$A:$E,5,0)</f>
        <v>E-1302</v>
      </c>
    </row>
    <row r="14026" spans="1:9" x14ac:dyDescent="0.35">
      <c r="A14026" t="s">
        <v>1257</v>
      </c>
      <c r="B14026" t="s">
        <v>227</v>
      </c>
      <c r="C14026" t="s">
        <v>384</v>
      </c>
      <c r="D14026" t="s">
        <v>1281</v>
      </c>
      <c r="E14026" t="s">
        <v>29</v>
      </c>
      <c r="F14026">
        <v>2032</v>
      </c>
      <c r="G14026">
        <v>2758</v>
      </c>
      <c r="H14026">
        <v>1.3572834645669292</v>
      </c>
      <c r="I14026" t="str">
        <f>VLOOKUP($B14026&amp;$E14026,'Employee List'!$A:$E,5,0)</f>
        <v>E-1302</v>
      </c>
    </row>
    <row r="14027" spans="1:9" x14ac:dyDescent="0.35">
      <c r="A14027" t="s">
        <v>1257</v>
      </c>
      <c r="B14027" t="s">
        <v>227</v>
      </c>
      <c r="C14027" t="s">
        <v>384</v>
      </c>
      <c r="D14027" t="s">
        <v>1281</v>
      </c>
      <c r="E14027" t="s">
        <v>30</v>
      </c>
      <c r="F14027">
        <v>4980</v>
      </c>
      <c r="G14027">
        <v>1410</v>
      </c>
      <c r="H14027">
        <v>0.28313253012048195</v>
      </c>
      <c r="I14027" t="str">
        <f>VLOOKUP($B14027&amp;$E14027,'Employee List'!$A:$E,5,0)</f>
        <v>E-1302</v>
      </c>
    </row>
    <row r="14028" spans="1:9" x14ac:dyDescent="0.35">
      <c r="A14028" t="s">
        <v>1257</v>
      </c>
      <c r="B14028" t="s">
        <v>227</v>
      </c>
      <c r="C14028" t="s">
        <v>384</v>
      </c>
      <c r="D14028" t="s">
        <v>1281</v>
      </c>
      <c r="E14028" t="s">
        <v>31</v>
      </c>
      <c r="F14028">
        <v>3395</v>
      </c>
      <c r="G14028">
        <v>2520</v>
      </c>
      <c r="H14028">
        <v>0.74226804123711343</v>
      </c>
      <c r="I14028" t="str">
        <f>VLOOKUP($B14028&amp;$E14028,'Employee List'!$A:$E,5,0)</f>
        <v>E-1302</v>
      </c>
    </row>
    <row r="14029" spans="1:9" x14ac:dyDescent="0.35">
      <c r="A14029" t="s">
        <v>1257</v>
      </c>
      <c r="B14029" t="s">
        <v>228</v>
      </c>
      <c r="C14029" t="s">
        <v>384</v>
      </c>
      <c r="D14029" t="s">
        <v>1274</v>
      </c>
      <c r="E14029" t="s">
        <v>29</v>
      </c>
      <c r="F14029">
        <v>49442</v>
      </c>
      <c r="G14029">
        <v>13996</v>
      </c>
      <c r="H14029">
        <v>0.28307916346426115</v>
      </c>
      <c r="I14029" t="str">
        <f>VLOOKUP($B14029&amp;$E14029,'Employee List'!$A:$E,5,0)</f>
        <v>E-1303</v>
      </c>
    </row>
    <row r="14030" spans="1:9" x14ac:dyDescent="0.35">
      <c r="A14030" t="s">
        <v>1257</v>
      </c>
      <c r="B14030" t="s">
        <v>228</v>
      </c>
      <c r="C14030" t="s">
        <v>384</v>
      </c>
      <c r="D14030" t="s">
        <v>1274</v>
      </c>
      <c r="E14030" t="s">
        <v>30</v>
      </c>
      <c r="F14030">
        <v>49418</v>
      </c>
      <c r="G14030">
        <v>19274</v>
      </c>
      <c r="H14030">
        <v>0.39001983083087133</v>
      </c>
      <c r="I14030" t="str">
        <f>VLOOKUP($B14030&amp;$E14030,'Employee List'!$A:$E,5,0)</f>
        <v>E-1303</v>
      </c>
    </row>
    <row r="14031" spans="1:9" x14ac:dyDescent="0.35">
      <c r="A14031" t="s">
        <v>1257</v>
      </c>
      <c r="B14031" t="s">
        <v>228</v>
      </c>
      <c r="C14031" t="s">
        <v>384</v>
      </c>
      <c r="D14031" t="s">
        <v>1274</v>
      </c>
      <c r="E14031" t="s">
        <v>31</v>
      </c>
      <c r="F14031">
        <v>46739</v>
      </c>
      <c r="G14031">
        <v>11993</v>
      </c>
      <c r="H14031">
        <v>0.25659513468409678</v>
      </c>
      <c r="I14031" t="str">
        <f>VLOOKUP($B14031&amp;$E14031,'Employee List'!$A:$E,5,0)</f>
        <v>E-1303</v>
      </c>
    </row>
    <row r="14032" spans="1:9" x14ac:dyDescent="0.35">
      <c r="A14032" t="s">
        <v>1257</v>
      </c>
      <c r="B14032" t="s">
        <v>228</v>
      </c>
      <c r="C14032" t="s">
        <v>384</v>
      </c>
      <c r="D14032" t="s">
        <v>1263</v>
      </c>
      <c r="E14032" t="s">
        <v>29</v>
      </c>
      <c r="F14032">
        <v>211363</v>
      </c>
      <c r="G14032">
        <v>230150</v>
      </c>
      <c r="H14032">
        <v>1.0888849987935447</v>
      </c>
      <c r="I14032" t="str">
        <f>VLOOKUP($B14032&amp;$E14032,'Employee List'!$A:$E,5,0)</f>
        <v>E-1303</v>
      </c>
    </row>
    <row r="14033" spans="1:9" x14ac:dyDescent="0.35">
      <c r="A14033" t="s">
        <v>1257</v>
      </c>
      <c r="B14033" t="s">
        <v>228</v>
      </c>
      <c r="C14033" t="s">
        <v>384</v>
      </c>
      <c r="D14033" t="s">
        <v>1263</v>
      </c>
      <c r="E14033" t="s">
        <v>30</v>
      </c>
      <c r="F14033">
        <v>213338</v>
      </c>
      <c r="G14033">
        <v>153030</v>
      </c>
      <c r="H14033">
        <v>0.7173124337905108</v>
      </c>
      <c r="I14033" t="str">
        <f>VLOOKUP($B14033&amp;$E14033,'Employee List'!$A:$E,5,0)</f>
        <v>E-1303</v>
      </c>
    </row>
    <row r="14034" spans="1:9" x14ac:dyDescent="0.35">
      <c r="A14034" t="s">
        <v>1257</v>
      </c>
      <c r="B14034" t="s">
        <v>228</v>
      </c>
      <c r="C14034" t="s">
        <v>384</v>
      </c>
      <c r="D14034" t="s">
        <v>1263</v>
      </c>
      <c r="E14034" t="s">
        <v>31</v>
      </c>
      <c r="F14034">
        <v>222250</v>
      </c>
      <c r="G14034">
        <v>129596</v>
      </c>
      <c r="H14034">
        <v>0.5831091113610799</v>
      </c>
      <c r="I14034" t="str">
        <f>VLOOKUP($B14034&amp;$E14034,'Employee List'!$A:$E,5,0)</f>
        <v>E-1303</v>
      </c>
    </row>
    <row r="14035" spans="1:9" x14ac:dyDescent="0.35">
      <c r="A14035" t="s">
        <v>1257</v>
      </c>
      <c r="B14035" t="s">
        <v>228</v>
      </c>
      <c r="C14035" t="s">
        <v>384</v>
      </c>
      <c r="D14035" t="s">
        <v>1264</v>
      </c>
      <c r="E14035" t="s">
        <v>29</v>
      </c>
      <c r="F14035">
        <v>156024</v>
      </c>
      <c r="G14035">
        <v>115948</v>
      </c>
      <c r="H14035">
        <v>0.74314208070553245</v>
      </c>
      <c r="I14035" t="str">
        <f>VLOOKUP($B14035&amp;$E14035,'Employee List'!$A:$E,5,0)</f>
        <v>E-1303</v>
      </c>
    </row>
    <row r="14036" spans="1:9" x14ac:dyDescent="0.35">
      <c r="A14036" t="s">
        <v>1257</v>
      </c>
      <c r="B14036" t="s">
        <v>228</v>
      </c>
      <c r="C14036" t="s">
        <v>384</v>
      </c>
      <c r="D14036" t="s">
        <v>1264</v>
      </c>
      <c r="E14036" t="s">
        <v>30</v>
      </c>
      <c r="F14036">
        <v>155741</v>
      </c>
      <c r="G14036">
        <v>323822</v>
      </c>
      <c r="H14036">
        <v>2.0792341130466609</v>
      </c>
      <c r="I14036" t="str">
        <f>VLOOKUP($B14036&amp;$E14036,'Employee List'!$A:$E,5,0)</f>
        <v>E-1303</v>
      </c>
    </row>
    <row r="14037" spans="1:9" x14ac:dyDescent="0.35">
      <c r="A14037" t="s">
        <v>1257</v>
      </c>
      <c r="B14037" t="s">
        <v>228</v>
      </c>
      <c r="C14037" t="s">
        <v>384</v>
      </c>
      <c r="D14037" t="s">
        <v>1264</v>
      </c>
      <c r="E14037" t="s">
        <v>31</v>
      </c>
      <c r="F14037">
        <v>154497</v>
      </c>
      <c r="G14037">
        <v>38801</v>
      </c>
      <c r="H14037">
        <v>0.25114403515925876</v>
      </c>
      <c r="I14037" t="str">
        <f>VLOOKUP($B14037&amp;$E14037,'Employee List'!$A:$E,5,0)</f>
        <v>E-1303</v>
      </c>
    </row>
    <row r="14038" spans="1:9" x14ac:dyDescent="0.35">
      <c r="A14038" t="s">
        <v>1257</v>
      </c>
      <c r="B14038" t="s">
        <v>228</v>
      </c>
      <c r="C14038" t="s">
        <v>384</v>
      </c>
      <c r="D14038" t="s">
        <v>1265</v>
      </c>
      <c r="E14038" t="s">
        <v>29</v>
      </c>
      <c r="F14038">
        <v>2428</v>
      </c>
      <c r="G14038">
        <v>1020</v>
      </c>
      <c r="H14038">
        <v>0.42009884678747939</v>
      </c>
      <c r="I14038" t="str">
        <f>VLOOKUP($B14038&amp;$E14038,'Employee List'!$A:$E,5,0)</f>
        <v>E-1303</v>
      </c>
    </row>
    <row r="14039" spans="1:9" x14ac:dyDescent="0.35">
      <c r="A14039" t="s">
        <v>1257</v>
      </c>
      <c r="B14039" t="s">
        <v>228</v>
      </c>
      <c r="C14039" t="s">
        <v>384</v>
      </c>
      <c r="D14039" t="s">
        <v>1265</v>
      </c>
      <c r="E14039" t="s">
        <v>30</v>
      </c>
      <c r="F14039">
        <v>3937</v>
      </c>
      <c r="G14039">
        <v>3814</v>
      </c>
      <c r="H14039">
        <v>0.96875793751587502</v>
      </c>
      <c r="I14039" t="str">
        <f>VLOOKUP($B14039&amp;$E14039,'Employee List'!$A:$E,5,0)</f>
        <v>E-1303</v>
      </c>
    </row>
    <row r="14040" spans="1:9" x14ac:dyDescent="0.35">
      <c r="A14040" t="s">
        <v>1257</v>
      </c>
      <c r="B14040" t="s">
        <v>228</v>
      </c>
      <c r="C14040" t="s">
        <v>384</v>
      </c>
      <c r="D14040" t="s">
        <v>1265</v>
      </c>
      <c r="E14040" t="s">
        <v>31</v>
      </c>
      <c r="F14040">
        <v>4323</v>
      </c>
      <c r="G14040">
        <v>1879</v>
      </c>
      <c r="H14040">
        <v>0.43465186213277818</v>
      </c>
      <c r="I14040" t="str">
        <f>VLOOKUP($B14040&amp;$E14040,'Employee List'!$A:$E,5,0)</f>
        <v>E-1303</v>
      </c>
    </row>
    <row r="14041" spans="1:9" x14ac:dyDescent="0.35">
      <c r="A14041" t="s">
        <v>1257</v>
      </c>
      <c r="B14041" t="s">
        <v>228</v>
      </c>
      <c r="C14041" t="s">
        <v>384</v>
      </c>
      <c r="D14041" t="s">
        <v>1260</v>
      </c>
      <c r="E14041" t="s">
        <v>29</v>
      </c>
      <c r="F14041">
        <v>63838</v>
      </c>
      <c r="G14041">
        <v>57924</v>
      </c>
      <c r="H14041">
        <v>0.90735925310943322</v>
      </c>
      <c r="I14041" t="str">
        <f>VLOOKUP($B14041&amp;$E14041,'Employee List'!$A:$E,5,0)</f>
        <v>E-1303</v>
      </c>
    </row>
    <row r="14042" spans="1:9" x14ac:dyDescent="0.35">
      <c r="A14042" t="s">
        <v>1257</v>
      </c>
      <c r="B14042" t="s">
        <v>228</v>
      </c>
      <c r="C14042" t="s">
        <v>384</v>
      </c>
      <c r="D14042" t="s">
        <v>1260</v>
      </c>
      <c r="E14042" t="s">
        <v>30</v>
      </c>
      <c r="F14042">
        <v>65661</v>
      </c>
      <c r="G14042">
        <v>41216</v>
      </c>
      <c r="H14042">
        <v>0.62770899011589831</v>
      </c>
      <c r="I14042" t="str">
        <f>VLOOKUP($B14042&amp;$E14042,'Employee List'!$A:$E,5,0)</f>
        <v>E-1303</v>
      </c>
    </row>
    <row r="14043" spans="1:9" x14ac:dyDescent="0.35">
      <c r="A14043" t="s">
        <v>1257</v>
      </c>
      <c r="B14043" t="s">
        <v>228</v>
      </c>
      <c r="C14043" t="s">
        <v>384</v>
      </c>
      <c r="D14043" t="s">
        <v>1260</v>
      </c>
      <c r="E14043" t="s">
        <v>31</v>
      </c>
      <c r="F14043">
        <v>73763</v>
      </c>
      <c r="G14043">
        <v>51505</v>
      </c>
      <c r="H14043">
        <v>0.69824980003524806</v>
      </c>
      <c r="I14043" t="str">
        <f>VLOOKUP($B14043&amp;$E14043,'Employee List'!$A:$E,5,0)</f>
        <v>E-1303</v>
      </c>
    </row>
    <row r="14044" spans="1:9" x14ac:dyDescent="0.35">
      <c r="A14044" t="s">
        <v>1257</v>
      </c>
      <c r="B14044" t="s">
        <v>228</v>
      </c>
      <c r="C14044" t="s">
        <v>384</v>
      </c>
      <c r="D14044" t="s">
        <v>1261</v>
      </c>
      <c r="E14044" t="s">
        <v>29</v>
      </c>
      <c r="F14044">
        <v>175528</v>
      </c>
      <c r="G14044">
        <v>160592</v>
      </c>
      <c r="H14044">
        <v>0.91490816280023701</v>
      </c>
      <c r="I14044" t="str">
        <f>VLOOKUP($B14044&amp;$E14044,'Employee List'!$A:$E,5,0)</f>
        <v>E-1303</v>
      </c>
    </row>
    <row r="14045" spans="1:9" x14ac:dyDescent="0.35">
      <c r="A14045" t="s">
        <v>1257</v>
      </c>
      <c r="B14045" t="s">
        <v>228</v>
      </c>
      <c r="C14045" t="s">
        <v>384</v>
      </c>
      <c r="D14045" t="s">
        <v>1261</v>
      </c>
      <c r="E14045" t="s">
        <v>30</v>
      </c>
      <c r="F14045">
        <v>183139</v>
      </c>
      <c r="G14045">
        <v>146133</v>
      </c>
      <c r="H14045">
        <v>0.79793490190511029</v>
      </c>
      <c r="I14045" t="str">
        <f>VLOOKUP($B14045&amp;$E14045,'Employee List'!$A:$E,5,0)</f>
        <v>E-1303</v>
      </c>
    </row>
    <row r="14046" spans="1:9" x14ac:dyDescent="0.35">
      <c r="A14046" t="s">
        <v>1257</v>
      </c>
      <c r="B14046" t="s">
        <v>228</v>
      </c>
      <c r="C14046" t="s">
        <v>384</v>
      </c>
      <c r="D14046" t="s">
        <v>1261</v>
      </c>
      <c r="E14046" t="s">
        <v>31</v>
      </c>
      <c r="F14046">
        <v>187342</v>
      </c>
      <c r="G14046">
        <v>156142</v>
      </c>
      <c r="H14046">
        <v>0.83345966200851918</v>
      </c>
      <c r="I14046" t="str">
        <f>VLOOKUP($B14046&amp;$E14046,'Employee List'!$A:$E,5,0)</f>
        <v>E-1303</v>
      </c>
    </row>
    <row r="14047" spans="1:9" x14ac:dyDescent="0.35">
      <c r="A14047" t="s">
        <v>1257</v>
      </c>
      <c r="B14047" t="s">
        <v>228</v>
      </c>
      <c r="C14047" t="s">
        <v>384</v>
      </c>
      <c r="D14047" t="s">
        <v>1266</v>
      </c>
      <c r="E14047" t="s">
        <v>29</v>
      </c>
      <c r="F14047">
        <v>19428</v>
      </c>
      <c r="G14047">
        <v>21979</v>
      </c>
      <c r="H14047">
        <v>1.1313053325097797</v>
      </c>
      <c r="I14047" t="str">
        <f>VLOOKUP($B14047&amp;$E14047,'Employee List'!$A:$E,5,0)</f>
        <v>E-1303</v>
      </c>
    </row>
    <row r="14048" spans="1:9" x14ac:dyDescent="0.35">
      <c r="A14048" t="s">
        <v>1257</v>
      </c>
      <c r="B14048" t="s">
        <v>228</v>
      </c>
      <c r="C14048" t="s">
        <v>384</v>
      </c>
      <c r="D14048" t="s">
        <v>1266</v>
      </c>
      <c r="E14048" t="s">
        <v>30</v>
      </c>
      <c r="F14048">
        <v>19534</v>
      </c>
      <c r="G14048">
        <v>23582</v>
      </c>
      <c r="H14048">
        <v>1.2072284222381489</v>
      </c>
      <c r="I14048" t="str">
        <f>VLOOKUP($B14048&amp;$E14048,'Employee List'!$A:$E,5,0)</f>
        <v>E-1303</v>
      </c>
    </row>
    <row r="14049" spans="1:9" x14ac:dyDescent="0.35">
      <c r="A14049" t="s">
        <v>1257</v>
      </c>
      <c r="B14049" t="s">
        <v>228</v>
      </c>
      <c r="C14049" t="s">
        <v>384</v>
      </c>
      <c r="D14049" t="s">
        <v>1266</v>
      </c>
      <c r="E14049" t="s">
        <v>31</v>
      </c>
      <c r="F14049">
        <v>21016</v>
      </c>
      <c r="G14049">
        <v>14845</v>
      </c>
      <c r="H14049">
        <v>0.70636657784545109</v>
      </c>
      <c r="I14049" t="str">
        <f>VLOOKUP($B14049&amp;$E14049,'Employee List'!$A:$E,5,0)</f>
        <v>E-1303</v>
      </c>
    </row>
    <row r="14050" spans="1:9" x14ac:dyDescent="0.35">
      <c r="A14050" t="s">
        <v>1257</v>
      </c>
      <c r="B14050" t="s">
        <v>228</v>
      </c>
      <c r="C14050" t="s">
        <v>384</v>
      </c>
      <c r="D14050" t="s">
        <v>1267</v>
      </c>
      <c r="E14050" t="s">
        <v>29</v>
      </c>
      <c r="F14050">
        <v>22443</v>
      </c>
      <c r="G14050">
        <v>45237</v>
      </c>
      <c r="H14050">
        <v>2.015639620371608</v>
      </c>
      <c r="I14050" t="str">
        <f>VLOOKUP($B14050&amp;$E14050,'Employee List'!$A:$E,5,0)</f>
        <v>E-1303</v>
      </c>
    </row>
    <row r="14051" spans="1:9" x14ac:dyDescent="0.35">
      <c r="A14051" t="s">
        <v>1257</v>
      </c>
      <c r="B14051" t="s">
        <v>228</v>
      </c>
      <c r="C14051" t="s">
        <v>384</v>
      </c>
      <c r="D14051" t="s">
        <v>1267</v>
      </c>
      <c r="E14051" t="s">
        <v>30</v>
      </c>
      <c r="F14051">
        <v>21339</v>
      </c>
      <c r="G14051">
        <v>68594</v>
      </c>
      <c r="H14051">
        <v>3.214489901120015</v>
      </c>
      <c r="I14051" t="str">
        <f>VLOOKUP($B14051&amp;$E14051,'Employee List'!$A:$E,5,0)</f>
        <v>E-1303</v>
      </c>
    </row>
    <row r="14052" spans="1:9" x14ac:dyDescent="0.35">
      <c r="A14052" t="s">
        <v>1257</v>
      </c>
      <c r="B14052" t="s">
        <v>228</v>
      </c>
      <c r="C14052" t="s">
        <v>384</v>
      </c>
      <c r="D14052" t="s">
        <v>1267</v>
      </c>
      <c r="E14052" t="s">
        <v>31</v>
      </c>
      <c r="F14052">
        <v>22106</v>
      </c>
      <c r="G14052">
        <v>49886</v>
      </c>
      <c r="H14052">
        <v>2.2566723966343978</v>
      </c>
      <c r="I14052" t="str">
        <f>VLOOKUP($B14052&amp;$E14052,'Employee List'!$A:$E,5,0)</f>
        <v>E-1303</v>
      </c>
    </row>
    <row r="14053" spans="1:9" x14ac:dyDescent="0.35">
      <c r="A14053" t="s">
        <v>1257</v>
      </c>
      <c r="B14053" t="s">
        <v>228</v>
      </c>
      <c r="C14053" t="s">
        <v>384</v>
      </c>
      <c r="D14053" t="s">
        <v>1268</v>
      </c>
      <c r="E14053" t="s">
        <v>29</v>
      </c>
      <c r="F14053">
        <v>15398</v>
      </c>
      <c r="G14053">
        <v>9102</v>
      </c>
      <c r="H14053">
        <v>0.5911157293154955</v>
      </c>
      <c r="I14053" t="str">
        <f>VLOOKUP($B14053&amp;$E14053,'Employee List'!$A:$E,5,0)</f>
        <v>E-1303</v>
      </c>
    </row>
    <row r="14054" spans="1:9" x14ac:dyDescent="0.35">
      <c r="A14054" t="s">
        <v>1257</v>
      </c>
      <c r="B14054" t="s">
        <v>228</v>
      </c>
      <c r="C14054" t="s">
        <v>384</v>
      </c>
      <c r="D14054" t="s">
        <v>1268</v>
      </c>
      <c r="E14054" t="s">
        <v>30</v>
      </c>
      <c r="F14054">
        <v>11909</v>
      </c>
      <c r="G14054">
        <v>3918</v>
      </c>
      <c r="H14054">
        <v>0.32899487782349485</v>
      </c>
      <c r="I14054" t="str">
        <f>VLOOKUP($B14054&amp;$E14054,'Employee List'!$A:$E,5,0)</f>
        <v>E-1303</v>
      </c>
    </row>
    <row r="14055" spans="1:9" x14ac:dyDescent="0.35">
      <c r="A14055" t="s">
        <v>1257</v>
      </c>
      <c r="B14055" t="s">
        <v>228</v>
      </c>
      <c r="C14055" t="s">
        <v>384</v>
      </c>
      <c r="D14055" t="s">
        <v>1268</v>
      </c>
      <c r="E14055" t="s">
        <v>31</v>
      </c>
      <c r="F14055">
        <v>11769</v>
      </c>
      <c r="G14055">
        <v>7883</v>
      </c>
      <c r="H14055">
        <v>0.66981051916050638</v>
      </c>
      <c r="I14055" t="str">
        <f>VLOOKUP($B14055&amp;$E14055,'Employee List'!$A:$E,5,0)</f>
        <v>E-1303</v>
      </c>
    </row>
    <row r="14056" spans="1:9" x14ac:dyDescent="0.35">
      <c r="A14056" t="s">
        <v>1257</v>
      </c>
      <c r="B14056" t="s">
        <v>228</v>
      </c>
      <c r="C14056" t="s">
        <v>384</v>
      </c>
      <c r="D14056" t="s">
        <v>1269</v>
      </c>
      <c r="E14056" t="s">
        <v>29</v>
      </c>
      <c r="F14056">
        <v>4871</v>
      </c>
      <c r="G14056">
        <v>7267</v>
      </c>
      <c r="H14056">
        <v>1.4918907821802505</v>
      </c>
      <c r="I14056" t="str">
        <f>VLOOKUP($B14056&amp;$E14056,'Employee List'!$A:$E,5,0)</f>
        <v>E-1303</v>
      </c>
    </row>
    <row r="14057" spans="1:9" x14ac:dyDescent="0.35">
      <c r="A14057" t="s">
        <v>1257</v>
      </c>
      <c r="B14057" t="s">
        <v>228</v>
      </c>
      <c r="C14057" t="s">
        <v>384</v>
      </c>
      <c r="D14057" t="s">
        <v>1269</v>
      </c>
      <c r="E14057" t="s">
        <v>30</v>
      </c>
      <c r="F14057">
        <v>5493</v>
      </c>
      <c r="G14057">
        <v>5652</v>
      </c>
      <c r="H14057">
        <v>1.0289459311851448</v>
      </c>
      <c r="I14057" t="str">
        <f>VLOOKUP($B14057&amp;$E14057,'Employee List'!$A:$E,5,0)</f>
        <v>E-1303</v>
      </c>
    </row>
    <row r="14058" spans="1:9" x14ac:dyDescent="0.35">
      <c r="A14058" t="s">
        <v>1257</v>
      </c>
      <c r="B14058" t="s">
        <v>228</v>
      </c>
      <c r="C14058" t="s">
        <v>384</v>
      </c>
      <c r="D14058" t="s">
        <v>1269</v>
      </c>
      <c r="E14058" t="s">
        <v>31</v>
      </c>
      <c r="F14058">
        <v>3849</v>
      </c>
      <c r="G14058">
        <v>4841</v>
      </c>
      <c r="H14058">
        <v>1.2577292803325539</v>
      </c>
      <c r="I14058" t="str">
        <f>VLOOKUP($B14058&amp;$E14058,'Employee List'!$A:$E,5,0)</f>
        <v>E-1303</v>
      </c>
    </row>
    <row r="14059" spans="1:9" x14ac:dyDescent="0.35">
      <c r="A14059" t="s">
        <v>1257</v>
      </c>
      <c r="B14059" t="s">
        <v>228</v>
      </c>
      <c r="C14059" t="s">
        <v>384</v>
      </c>
      <c r="D14059" t="s">
        <v>1270</v>
      </c>
      <c r="E14059" t="s">
        <v>29</v>
      </c>
      <c r="F14059">
        <v>5057</v>
      </c>
      <c r="G14059">
        <v>6274</v>
      </c>
      <c r="H14059">
        <v>1.2406565157207832</v>
      </c>
      <c r="I14059" t="str">
        <f>VLOOKUP($B14059&amp;$E14059,'Employee List'!$A:$E,5,0)</f>
        <v>E-1303</v>
      </c>
    </row>
    <row r="14060" spans="1:9" x14ac:dyDescent="0.35">
      <c r="A14060" t="s">
        <v>1257</v>
      </c>
      <c r="B14060" t="s">
        <v>228</v>
      </c>
      <c r="C14060" t="s">
        <v>384</v>
      </c>
      <c r="D14060" t="s">
        <v>1270</v>
      </c>
      <c r="E14060" t="s">
        <v>30</v>
      </c>
      <c r="F14060">
        <v>7880</v>
      </c>
      <c r="G14060">
        <v>3191</v>
      </c>
      <c r="H14060">
        <v>0.4049492385786802</v>
      </c>
      <c r="I14060" t="str">
        <f>VLOOKUP($B14060&amp;$E14060,'Employee List'!$A:$E,5,0)</f>
        <v>E-1303</v>
      </c>
    </row>
    <row r="14061" spans="1:9" x14ac:dyDescent="0.35">
      <c r="A14061" t="s">
        <v>1257</v>
      </c>
      <c r="B14061" t="s">
        <v>228</v>
      </c>
      <c r="C14061" t="s">
        <v>384</v>
      </c>
      <c r="D14061" t="s">
        <v>1270</v>
      </c>
      <c r="E14061" t="s">
        <v>31</v>
      </c>
      <c r="F14061">
        <v>4322</v>
      </c>
      <c r="G14061">
        <v>7635</v>
      </c>
      <c r="H14061">
        <v>1.7665432670060157</v>
      </c>
      <c r="I14061" t="str">
        <f>VLOOKUP($B14061&amp;$E14061,'Employee List'!$A:$E,5,0)</f>
        <v>E-1303</v>
      </c>
    </row>
    <row r="14062" spans="1:9" x14ac:dyDescent="0.35">
      <c r="A14062" t="s">
        <v>1257</v>
      </c>
      <c r="B14062" t="s">
        <v>228</v>
      </c>
      <c r="C14062" t="s">
        <v>384</v>
      </c>
      <c r="D14062" t="s">
        <v>1271</v>
      </c>
      <c r="E14062" t="s">
        <v>29</v>
      </c>
      <c r="F14062">
        <v>14124</v>
      </c>
      <c r="G14062">
        <v>8518</v>
      </c>
      <c r="H14062">
        <v>0.60308694420843956</v>
      </c>
      <c r="I14062" t="str">
        <f>VLOOKUP($B14062&amp;$E14062,'Employee List'!$A:$E,5,0)</f>
        <v>E-1303</v>
      </c>
    </row>
    <row r="14063" spans="1:9" x14ac:dyDescent="0.35">
      <c r="A14063" t="s">
        <v>1257</v>
      </c>
      <c r="B14063" t="s">
        <v>228</v>
      </c>
      <c r="C14063" t="s">
        <v>384</v>
      </c>
      <c r="D14063" t="s">
        <v>1271</v>
      </c>
      <c r="E14063" t="s">
        <v>30</v>
      </c>
      <c r="F14063">
        <v>11048</v>
      </c>
      <c r="G14063">
        <v>12228</v>
      </c>
      <c r="H14063">
        <v>1.1068066618392469</v>
      </c>
      <c r="I14063" t="str">
        <f>VLOOKUP($B14063&amp;$E14063,'Employee List'!$A:$E,5,0)</f>
        <v>E-1303</v>
      </c>
    </row>
    <row r="14064" spans="1:9" x14ac:dyDescent="0.35">
      <c r="A14064" t="s">
        <v>1257</v>
      </c>
      <c r="B14064" t="s">
        <v>228</v>
      </c>
      <c r="C14064" t="s">
        <v>384</v>
      </c>
      <c r="D14064" t="s">
        <v>1271</v>
      </c>
      <c r="E14064" t="s">
        <v>31</v>
      </c>
      <c r="F14064">
        <v>10863</v>
      </c>
      <c r="G14064">
        <v>8882</v>
      </c>
      <c r="H14064">
        <v>0.81763785326337113</v>
      </c>
      <c r="I14064" t="str">
        <f>VLOOKUP($B14064&amp;$E14064,'Employee List'!$A:$E,5,0)</f>
        <v>E-1303</v>
      </c>
    </row>
    <row r="14065" spans="1:9" x14ac:dyDescent="0.35">
      <c r="A14065" t="s">
        <v>1257</v>
      </c>
      <c r="B14065" t="s">
        <v>228</v>
      </c>
      <c r="C14065" t="s">
        <v>384</v>
      </c>
      <c r="D14065" t="s">
        <v>1258</v>
      </c>
      <c r="E14065" t="s">
        <v>29</v>
      </c>
      <c r="F14065">
        <v>93672</v>
      </c>
      <c r="G14065">
        <v>78140</v>
      </c>
      <c r="H14065">
        <v>0.83418737723118963</v>
      </c>
      <c r="I14065" t="str">
        <f>VLOOKUP($B14065&amp;$E14065,'Employee List'!$A:$E,5,0)</f>
        <v>E-1303</v>
      </c>
    </row>
    <row r="14066" spans="1:9" x14ac:dyDescent="0.35">
      <c r="A14066" t="s">
        <v>1257</v>
      </c>
      <c r="B14066" t="s">
        <v>228</v>
      </c>
      <c r="C14066" t="s">
        <v>384</v>
      </c>
      <c r="D14066" t="s">
        <v>1258</v>
      </c>
      <c r="E14066" t="s">
        <v>30</v>
      </c>
      <c r="F14066">
        <v>91285</v>
      </c>
      <c r="G14066">
        <v>73737</v>
      </c>
      <c r="H14066">
        <v>0.80776688393492901</v>
      </c>
      <c r="I14066" t="str">
        <f>VLOOKUP($B14066&amp;$E14066,'Employee List'!$A:$E,5,0)</f>
        <v>E-1303</v>
      </c>
    </row>
    <row r="14067" spans="1:9" x14ac:dyDescent="0.35">
      <c r="A14067" t="s">
        <v>1257</v>
      </c>
      <c r="B14067" t="s">
        <v>228</v>
      </c>
      <c r="C14067" t="s">
        <v>384</v>
      </c>
      <c r="D14067" t="s">
        <v>1258</v>
      </c>
      <c r="E14067" t="s">
        <v>31</v>
      </c>
      <c r="F14067">
        <v>85029</v>
      </c>
      <c r="G14067">
        <v>56402</v>
      </c>
      <c r="H14067">
        <v>0.66332662973808931</v>
      </c>
      <c r="I14067" t="str">
        <f>VLOOKUP($B14067&amp;$E14067,'Employee List'!$A:$E,5,0)</f>
        <v>E-1303</v>
      </c>
    </row>
    <row r="14068" spans="1:9" x14ac:dyDescent="0.35">
      <c r="A14068" t="s">
        <v>1257</v>
      </c>
      <c r="B14068" t="s">
        <v>228</v>
      </c>
      <c r="C14068" t="s">
        <v>384</v>
      </c>
      <c r="D14068" t="s">
        <v>1272</v>
      </c>
      <c r="E14068" t="s">
        <v>29</v>
      </c>
      <c r="F14068">
        <v>17076</v>
      </c>
      <c r="G14068">
        <v>8880</v>
      </c>
      <c r="H14068">
        <v>0.52002810962754742</v>
      </c>
      <c r="I14068" t="str">
        <f>VLOOKUP($B14068&amp;$E14068,'Employee List'!$A:$E,5,0)</f>
        <v>E-1303</v>
      </c>
    </row>
    <row r="14069" spans="1:9" x14ac:dyDescent="0.35">
      <c r="A14069" t="s">
        <v>1257</v>
      </c>
      <c r="B14069" t="s">
        <v>228</v>
      </c>
      <c r="C14069" t="s">
        <v>384</v>
      </c>
      <c r="D14069" t="s">
        <v>1272</v>
      </c>
      <c r="E14069" t="s">
        <v>30</v>
      </c>
      <c r="F14069">
        <v>14746</v>
      </c>
      <c r="G14069">
        <v>11997</v>
      </c>
      <c r="H14069">
        <v>0.81357656313576565</v>
      </c>
      <c r="I14069" t="str">
        <f>VLOOKUP($B14069&amp;$E14069,'Employee List'!$A:$E,5,0)</f>
        <v>E-1303</v>
      </c>
    </row>
    <row r="14070" spans="1:9" x14ac:dyDescent="0.35">
      <c r="A14070" t="s">
        <v>1257</v>
      </c>
      <c r="B14070" t="s">
        <v>228</v>
      </c>
      <c r="C14070" t="s">
        <v>384</v>
      </c>
      <c r="D14070" t="s">
        <v>1272</v>
      </c>
      <c r="E14070" t="s">
        <v>31</v>
      </c>
      <c r="F14070">
        <v>18474</v>
      </c>
      <c r="G14070">
        <v>13899</v>
      </c>
      <c r="H14070">
        <v>0.75235466060409228</v>
      </c>
      <c r="I14070" t="str">
        <f>VLOOKUP($B14070&amp;$E14070,'Employee List'!$A:$E,5,0)</f>
        <v>E-1303</v>
      </c>
    </row>
    <row r="14071" spans="1:9" x14ac:dyDescent="0.35">
      <c r="A14071" t="s">
        <v>1257</v>
      </c>
      <c r="B14071" t="s">
        <v>228</v>
      </c>
      <c r="C14071" t="s">
        <v>384</v>
      </c>
      <c r="D14071" t="s">
        <v>1259</v>
      </c>
      <c r="E14071" t="s">
        <v>29</v>
      </c>
      <c r="F14071">
        <v>21615</v>
      </c>
      <c r="G14071">
        <v>23487</v>
      </c>
      <c r="H14071">
        <v>1.0866065232477446</v>
      </c>
      <c r="I14071" t="str">
        <f>VLOOKUP($B14071&amp;$E14071,'Employee List'!$A:$E,5,0)</f>
        <v>E-1303</v>
      </c>
    </row>
    <row r="14072" spans="1:9" x14ac:dyDescent="0.35">
      <c r="A14072" t="s">
        <v>1257</v>
      </c>
      <c r="B14072" t="s">
        <v>228</v>
      </c>
      <c r="C14072" t="s">
        <v>384</v>
      </c>
      <c r="D14072" t="s">
        <v>1259</v>
      </c>
      <c r="E14072" t="s">
        <v>30</v>
      </c>
      <c r="F14072">
        <v>23072</v>
      </c>
      <c r="G14072">
        <v>27519</v>
      </c>
      <c r="H14072">
        <v>1.1927444521497919</v>
      </c>
      <c r="I14072" t="str">
        <f>VLOOKUP($B14072&amp;$E14072,'Employee List'!$A:$E,5,0)</f>
        <v>E-1303</v>
      </c>
    </row>
    <row r="14073" spans="1:9" x14ac:dyDescent="0.35">
      <c r="A14073" t="s">
        <v>1257</v>
      </c>
      <c r="B14073" t="s">
        <v>228</v>
      </c>
      <c r="C14073" t="s">
        <v>384</v>
      </c>
      <c r="D14073" t="s">
        <v>1259</v>
      </c>
      <c r="E14073" t="s">
        <v>31</v>
      </c>
      <c r="F14073">
        <v>22437</v>
      </c>
      <c r="G14073">
        <v>19298</v>
      </c>
      <c r="H14073">
        <v>0.86009716093951949</v>
      </c>
      <c r="I14073" t="str">
        <f>VLOOKUP($B14073&amp;$E14073,'Employee List'!$A:$E,5,0)</f>
        <v>E-1303</v>
      </c>
    </row>
    <row r="14074" spans="1:9" x14ac:dyDescent="0.35">
      <c r="A14074" t="s">
        <v>1257</v>
      </c>
      <c r="B14074" t="s">
        <v>228</v>
      </c>
      <c r="C14074" t="s">
        <v>384</v>
      </c>
      <c r="D14074" t="s">
        <v>1273</v>
      </c>
      <c r="E14074" t="s">
        <v>29</v>
      </c>
      <c r="F14074">
        <v>6230</v>
      </c>
      <c r="G14074">
        <v>7781</v>
      </c>
      <c r="H14074">
        <v>1.248956661316212</v>
      </c>
      <c r="I14074" t="str">
        <f>VLOOKUP($B14074&amp;$E14074,'Employee List'!$A:$E,5,0)</f>
        <v>E-1303</v>
      </c>
    </row>
    <row r="14075" spans="1:9" x14ac:dyDescent="0.35">
      <c r="A14075" t="s">
        <v>1257</v>
      </c>
      <c r="B14075" t="s">
        <v>228</v>
      </c>
      <c r="C14075" t="s">
        <v>384</v>
      </c>
      <c r="D14075" t="s">
        <v>1273</v>
      </c>
      <c r="E14075" t="s">
        <v>30</v>
      </c>
      <c r="F14075">
        <v>6219</v>
      </c>
      <c r="G14075">
        <v>4845</v>
      </c>
      <c r="H14075">
        <v>0.77906415822479502</v>
      </c>
      <c r="I14075" t="str">
        <f>VLOOKUP($B14075&amp;$E14075,'Employee List'!$A:$E,5,0)</f>
        <v>E-1303</v>
      </c>
    </row>
    <row r="14076" spans="1:9" x14ac:dyDescent="0.35">
      <c r="A14076" t="s">
        <v>1257</v>
      </c>
      <c r="B14076" t="s">
        <v>228</v>
      </c>
      <c r="C14076" t="s">
        <v>384</v>
      </c>
      <c r="D14076" t="s">
        <v>1273</v>
      </c>
      <c r="E14076" t="s">
        <v>31</v>
      </c>
      <c r="F14076">
        <v>7027</v>
      </c>
      <c r="G14076">
        <v>8205</v>
      </c>
      <c r="H14076">
        <v>1.167639106304255</v>
      </c>
      <c r="I14076" t="str">
        <f>VLOOKUP($B14076&amp;$E14076,'Employee List'!$A:$E,5,0)</f>
        <v>E-1303</v>
      </c>
    </row>
    <row r="14077" spans="1:9" x14ac:dyDescent="0.35">
      <c r="A14077" t="s">
        <v>1257</v>
      </c>
      <c r="B14077" t="s">
        <v>228</v>
      </c>
      <c r="C14077" t="s">
        <v>384</v>
      </c>
      <c r="D14077" t="s">
        <v>1275</v>
      </c>
      <c r="E14077" t="s">
        <v>29</v>
      </c>
      <c r="F14077">
        <v>10929</v>
      </c>
      <c r="G14077">
        <v>8640</v>
      </c>
      <c r="H14077">
        <v>0.79055723304968428</v>
      </c>
      <c r="I14077" t="str">
        <f>VLOOKUP($B14077&amp;$E14077,'Employee List'!$A:$E,5,0)</f>
        <v>E-1303</v>
      </c>
    </row>
    <row r="14078" spans="1:9" x14ac:dyDescent="0.35">
      <c r="A14078" t="s">
        <v>1257</v>
      </c>
      <c r="B14078" t="s">
        <v>228</v>
      </c>
      <c r="C14078" t="s">
        <v>384</v>
      </c>
      <c r="D14078" t="s">
        <v>1275</v>
      </c>
      <c r="E14078" t="s">
        <v>30</v>
      </c>
      <c r="F14078">
        <v>9690</v>
      </c>
      <c r="G14078">
        <v>7982</v>
      </c>
      <c r="H14078">
        <v>0.82373581011351904</v>
      </c>
      <c r="I14078" t="str">
        <f>VLOOKUP($B14078&amp;$E14078,'Employee List'!$A:$E,5,0)</f>
        <v>E-1303</v>
      </c>
    </row>
    <row r="14079" spans="1:9" x14ac:dyDescent="0.35">
      <c r="A14079" t="s">
        <v>1257</v>
      </c>
      <c r="B14079" t="s">
        <v>228</v>
      </c>
      <c r="C14079" t="s">
        <v>384</v>
      </c>
      <c r="D14079" t="s">
        <v>1275</v>
      </c>
      <c r="E14079" t="s">
        <v>31</v>
      </c>
      <c r="F14079">
        <v>9870</v>
      </c>
      <c r="G14079">
        <v>6486</v>
      </c>
      <c r="H14079">
        <v>0.65714285714285714</v>
      </c>
      <c r="I14079" t="str">
        <f>VLOOKUP($B14079&amp;$E14079,'Employee List'!$A:$E,5,0)</f>
        <v>E-1303</v>
      </c>
    </row>
    <row r="14080" spans="1:9" x14ac:dyDescent="0.35">
      <c r="A14080" t="s">
        <v>1257</v>
      </c>
      <c r="B14080" t="s">
        <v>228</v>
      </c>
      <c r="C14080" t="s">
        <v>384</v>
      </c>
      <c r="D14080" t="s">
        <v>1276</v>
      </c>
      <c r="E14080" t="s">
        <v>29</v>
      </c>
      <c r="F14080">
        <v>5386</v>
      </c>
      <c r="G14080">
        <v>2482</v>
      </c>
      <c r="H14080">
        <v>0.46082435945042705</v>
      </c>
      <c r="I14080" t="str">
        <f>VLOOKUP($B14080&amp;$E14080,'Employee List'!$A:$E,5,0)</f>
        <v>E-1303</v>
      </c>
    </row>
    <row r="14081" spans="1:9" x14ac:dyDescent="0.35">
      <c r="A14081" t="s">
        <v>1257</v>
      </c>
      <c r="B14081" t="s">
        <v>228</v>
      </c>
      <c r="C14081" t="s">
        <v>384</v>
      </c>
      <c r="D14081" t="s">
        <v>1276</v>
      </c>
      <c r="E14081" t="s">
        <v>30</v>
      </c>
      <c r="F14081">
        <v>5525</v>
      </c>
      <c r="G14081">
        <v>3465</v>
      </c>
      <c r="H14081">
        <v>0.62714932126696832</v>
      </c>
      <c r="I14081" t="str">
        <f>VLOOKUP($B14081&amp;$E14081,'Employee List'!$A:$E,5,0)</f>
        <v>E-1303</v>
      </c>
    </row>
    <row r="14082" spans="1:9" x14ac:dyDescent="0.35">
      <c r="A14082" t="s">
        <v>1257</v>
      </c>
      <c r="B14082" t="s">
        <v>228</v>
      </c>
      <c r="C14082" t="s">
        <v>384</v>
      </c>
      <c r="D14082" t="s">
        <v>1276</v>
      </c>
      <c r="E14082" t="s">
        <v>31</v>
      </c>
      <c r="F14082">
        <v>3834</v>
      </c>
      <c r="G14082">
        <v>3660</v>
      </c>
      <c r="H14082">
        <v>0.95461658841940533</v>
      </c>
      <c r="I14082" t="str">
        <f>VLOOKUP($B14082&amp;$E14082,'Employee List'!$A:$E,5,0)</f>
        <v>E-1303</v>
      </c>
    </row>
    <row r="14083" spans="1:9" x14ac:dyDescent="0.35">
      <c r="A14083" t="s">
        <v>1257</v>
      </c>
      <c r="B14083" t="s">
        <v>228</v>
      </c>
      <c r="C14083" t="s">
        <v>384</v>
      </c>
      <c r="D14083" t="s">
        <v>1277</v>
      </c>
      <c r="E14083" t="s">
        <v>29</v>
      </c>
      <c r="F14083">
        <v>7744</v>
      </c>
      <c r="G14083">
        <v>3963</v>
      </c>
      <c r="H14083">
        <v>0.51175103305785119</v>
      </c>
      <c r="I14083" t="str">
        <f>VLOOKUP($B14083&amp;$E14083,'Employee List'!$A:$E,5,0)</f>
        <v>E-1303</v>
      </c>
    </row>
    <row r="14084" spans="1:9" x14ac:dyDescent="0.35">
      <c r="A14084" t="s">
        <v>1257</v>
      </c>
      <c r="B14084" t="s">
        <v>228</v>
      </c>
      <c r="C14084" t="s">
        <v>384</v>
      </c>
      <c r="D14084" t="s">
        <v>1277</v>
      </c>
      <c r="E14084" t="s">
        <v>30</v>
      </c>
      <c r="F14084">
        <v>7441</v>
      </c>
      <c r="G14084">
        <v>3908</v>
      </c>
      <c r="H14084">
        <v>0.52519822604488642</v>
      </c>
      <c r="I14084" t="str">
        <f>VLOOKUP($B14084&amp;$E14084,'Employee List'!$A:$E,5,0)</f>
        <v>E-1303</v>
      </c>
    </row>
    <row r="14085" spans="1:9" x14ac:dyDescent="0.35">
      <c r="A14085" t="s">
        <v>1257</v>
      </c>
      <c r="B14085" t="s">
        <v>228</v>
      </c>
      <c r="C14085" t="s">
        <v>384</v>
      </c>
      <c r="D14085" t="s">
        <v>1277</v>
      </c>
      <c r="E14085" t="s">
        <v>31</v>
      </c>
      <c r="F14085">
        <v>8458</v>
      </c>
      <c r="G14085">
        <v>6348</v>
      </c>
      <c r="H14085">
        <v>0.75053204067155355</v>
      </c>
      <c r="I14085" t="str">
        <f>VLOOKUP($B14085&amp;$E14085,'Employee List'!$A:$E,5,0)</f>
        <v>E-1303</v>
      </c>
    </row>
    <row r="14086" spans="1:9" x14ac:dyDescent="0.35">
      <c r="A14086" t="s">
        <v>1257</v>
      </c>
      <c r="B14086" t="s">
        <v>228</v>
      </c>
      <c r="C14086" t="s">
        <v>384</v>
      </c>
      <c r="D14086" t="s">
        <v>1278</v>
      </c>
      <c r="E14086" t="s">
        <v>29</v>
      </c>
      <c r="F14086">
        <v>10680</v>
      </c>
      <c r="G14086">
        <v>7920</v>
      </c>
      <c r="H14086">
        <v>0.7415730337078652</v>
      </c>
      <c r="I14086" t="str">
        <f>VLOOKUP($B14086&amp;$E14086,'Employee List'!$A:$E,5,0)</f>
        <v>E-1303</v>
      </c>
    </row>
    <row r="14087" spans="1:9" x14ac:dyDescent="0.35">
      <c r="A14087" t="s">
        <v>1257</v>
      </c>
      <c r="B14087" t="s">
        <v>228</v>
      </c>
      <c r="C14087" t="s">
        <v>384</v>
      </c>
      <c r="D14087" t="s">
        <v>1278</v>
      </c>
      <c r="E14087" t="s">
        <v>30</v>
      </c>
      <c r="F14087">
        <v>10604</v>
      </c>
      <c r="G14087">
        <v>7982</v>
      </c>
      <c r="H14087">
        <v>0.75273481705016976</v>
      </c>
      <c r="I14087" t="str">
        <f>VLOOKUP($B14087&amp;$E14087,'Employee List'!$A:$E,5,0)</f>
        <v>E-1303</v>
      </c>
    </row>
    <row r="14088" spans="1:9" x14ac:dyDescent="0.35">
      <c r="A14088" t="s">
        <v>1257</v>
      </c>
      <c r="B14088" t="s">
        <v>228</v>
      </c>
      <c r="C14088" t="s">
        <v>384</v>
      </c>
      <c r="D14088" t="s">
        <v>1278</v>
      </c>
      <c r="E14088" t="s">
        <v>31</v>
      </c>
      <c r="F14088">
        <v>12219</v>
      </c>
      <c r="G14088">
        <v>13552</v>
      </c>
      <c r="H14088">
        <v>1.1090923970865045</v>
      </c>
      <c r="I14088" t="str">
        <f>VLOOKUP($B14088&amp;$E14088,'Employee List'!$A:$E,5,0)</f>
        <v>E-1303</v>
      </c>
    </row>
    <row r="14089" spans="1:9" x14ac:dyDescent="0.35">
      <c r="A14089" t="s">
        <v>1257</v>
      </c>
      <c r="B14089" t="s">
        <v>228</v>
      </c>
      <c r="C14089" t="s">
        <v>384</v>
      </c>
      <c r="D14089" t="s">
        <v>1279</v>
      </c>
      <c r="E14089" t="s">
        <v>29</v>
      </c>
      <c r="F14089">
        <v>5816</v>
      </c>
      <c r="G14089">
        <v>4019</v>
      </c>
      <c r="H14089">
        <v>0.69102475928473173</v>
      </c>
      <c r="I14089" t="str">
        <f>VLOOKUP($B14089&amp;$E14089,'Employee List'!$A:$E,5,0)</f>
        <v>E-1303</v>
      </c>
    </row>
    <row r="14090" spans="1:9" x14ac:dyDescent="0.35">
      <c r="A14090" t="s">
        <v>1257</v>
      </c>
      <c r="B14090" t="s">
        <v>228</v>
      </c>
      <c r="C14090" t="s">
        <v>384</v>
      </c>
      <c r="D14090" t="s">
        <v>1279</v>
      </c>
      <c r="E14090" t="s">
        <v>30</v>
      </c>
      <c r="F14090">
        <v>8067</v>
      </c>
      <c r="G14090">
        <v>4833</v>
      </c>
      <c r="H14090">
        <v>0.59910747489773153</v>
      </c>
      <c r="I14090" t="str">
        <f>VLOOKUP($B14090&amp;$E14090,'Employee List'!$A:$E,5,0)</f>
        <v>E-1303</v>
      </c>
    </row>
    <row r="14091" spans="1:9" x14ac:dyDescent="0.35">
      <c r="A14091" t="s">
        <v>1257</v>
      </c>
      <c r="B14091" t="s">
        <v>228</v>
      </c>
      <c r="C14091" t="s">
        <v>384</v>
      </c>
      <c r="D14091" t="s">
        <v>1279</v>
      </c>
      <c r="E14091" t="s">
        <v>31</v>
      </c>
      <c r="F14091">
        <v>6417</v>
      </c>
      <c r="G14091">
        <v>2405</v>
      </c>
      <c r="H14091">
        <v>0.37478572541686145</v>
      </c>
      <c r="I14091" t="str">
        <f>VLOOKUP($B14091&amp;$E14091,'Employee List'!$A:$E,5,0)</f>
        <v>E-1303</v>
      </c>
    </row>
    <row r="14092" spans="1:9" x14ac:dyDescent="0.35">
      <c r="A14092" t="s">
        <v>1257</v>
      </c>
      <c r="B14092" t="s">
        <v>228</v>
      </c>
      <c r="C14092" t="s">
        <v>384</v>
      </c>
      <c r="D14092" t="s">
        <v>1280</v>
      </c>
      <c r="E14092" t="s">
        <v>29</v>
      </c>
      <c r="F14092">
        <v>124505</v>
      </c>
      <c r="G14092">
        <v>43623</v>
      </c>
      <c r="H14092">
        <v>0.35037147102526001</v>
      </c>
      <c r="I14092" t="str">
        <f>VLOOKUP($B14092&amp;$E14092,'Employee List'!$A:$E,5,0)</f>
        <v>E-1303</v>
      </c>
    </row>
    <row r="14093" spans="1:9" x14ac:dyDescent="0.35">
      <c r="A14093" t="s">
        <v>1257</v>
      </c>
      <c r="B14093" t="s">
        <v>228</v>
      </c>
      <c r="C14093" t="s">
        <v>384</v>
      </c>
      <c r="D14093" t="s">
        <v>1280</v>
      </c>
      <c r="E14093" t="s">
        <v>30</v>
      </c>
      <c r="F14093">
        <v>123834</v>
      </c>
      <c r="G14093">
        <v>91877</v>
      </c>
      <c r="H14093">
        <v>0.74193678634300753</v>
      </c>
      <c r="I14093" t="str">
        <f>VLOOKUP($B14093&amp;$E14093,'Employee List'!$A:$E,5,0)</f>
        <v>E-1303</v>
      </c>
    </row>
    <row r="14094" spans="1:9" x14ac:dyDescent="0.35">
      <c r="A14094" t="s">
        <v>1257</v>
      </c>
      <c r="B14094" t="s">
        <v>228</v>
      </c>
      <c r="C14094" t="s">
        <v>384</v>
      </c>
      <c r="D14094" t="s">
        <v>1280</v>
      </c>
      <c r="E14094" t="s">
        <v>31</v>
      </c>
      <c r="F14094">
        <v>115064</v>
      </c>
      <c r="G14094">
        <v>68150</v>
      </c>
      <c r="H14094">
        <v>0.5922790794688173</v>
      </c>
      <c r="I14094" t="str">
        <f>VLOOKUP($B14094&amp;$E14094,'Employee List'!$A:$E,5,0)</f>
        <v>E-1303</v>
      </c>
    </row>
    <row r="14095" spans="1:9" x14ac:dyDescent="0.35">
      <c r="A14095" t="s">
        <v>1257</v>
      </c>
      <c r="B14095" t="s">
        <v>228</v>
      </c>
      <c r="C14095" t="s">
        <v>384</v>
      </c>
      <c r="D14095" t="s">
        <v>1262</v>
      </c>
      <c r="E14095" t="s">
        <v>29</v>
      </c>
      <c r="F14095">
        <v>26061</v>
      </c>
      <c r="G14095">
        <v>24074</v>
      </c>
      <c r="H14095">
        <v>0.92375580369133958</v>
      </c>
      <c r="I14095" t="str">
        <f>VLOOKUP($B14095&amp;$E14095,'Employee List'!$A:$E,5,0)</f>
        <v>E-1303</v>
      </c>
    </row>
    <row r="14096" spans="1:9" x14ac:dyDescent="0.35">
      <c r="A14096" t="s">
        <v>1257</v>
      </c>
      <c r="B14096" t="s">
        <v>228</v>
      </c>
      <c r="C14096" t="s">
        <v>384</v>
      </c>
      <c r="D14096" t="s">
        <v>1262</v>
      </c>
      <c r="E14096" t="s">
        <v>30</v>
      </c>
      <c r="F14096">
        <v>23644</v>
      </c>
      <c r="G14096">
        <v>23604</v>
      </c>
      <c r="H14096">
        <v>0.99830823887667064</v>
      </c>
      <c r="I14096" t="str">
        <f>VLOOKUP($B14096&amp;$E14096,'Employee List'!$A:$E,5,0)</f>
        <v>E-1303</v>
      </c>
    </row>
    <row r="14097" spans="1:9" x14ac:dyDescent="0.35">
      <c r="A14097" t="s">
        <v>1257</v>
      </c>
      <c r="B14097" t="s">
        <v>228</v>
      </c>
      <c r="C14097" t="s">
        <v>384</v>
      </c>
      <c r="D14097" t="s">
        <v>1262</v>
      </c>
      <c r="E14097" t="s">
        <v>31</v>
      </c>
      <c r="F14097">
        <v>27712</v>
      </c>
      <c r="G14097">
        <v>20662</v>
      </c>
      <c r="H14097">
        <v>0.74559757505773672</v>
      </c>
      <c r="I14097" t="str">
        <f>VLOOKUP($B14097&amp;$E14097,'Employee List'!$A:$E,5,0)</f>
        <v>E-1303</v>
      </c>
    </row>
    <row r="14098" spans="1:9" x14ac:dyDescent="0.35">
      <c r="A14098" t="s">
        <v>1257</v>
      </c>
      <c r="B14098" t="s">
        <v>228</v>
      </c>
      <c r="C14098" t="s">
        <v>384</v>
      </c>
      <c r="D14098" t="s">
        <v>1282</v>
      </c>
      <c r="E14098" t="s">
        <v>29</v>
      </c>
      <c r="F14098">
        <v>3267</v>
      </c>
      <c r="G14098">
        <v>6318</v>
      </c>
      <c r="H14098">
        <v>1.9338842975206612</v>
      </c>
      <c r="I14098" t="str">
        <f>VLOOKUP($B14098&amp;$E14098,'Employee List'!$A:$E,5,0)</f>
        <v>E-1303</v>
      </c>
    </row>
    <row r="14099" spans="1:9" x14ac:dyDescent="0.35">
      <c r="A14099" t="s">
        <v>1257</v>
      </c>
      <c r="B14099" t="s">
        <v>228</v>
      </c>
      <c r="C14099" t="s">
        <v>384</v>
      </c>
      <c r="D14099" t="s">
        <v>1282</v>
      </c>
      <c r="E14099" t="s">
        <v>30</v>
      </c>
      <c r="F14099">
        <v>10304</v>
      </c>
      <c r="G14099">
        <v>7099</v>
      </c>
      <c r="H14099">
        <v>0.68895574534161486</v>
      </c>
      <c r="I14099" t="str">
        <f>VLOOKUP($B14099&amp;$E14099,'Employee List'!$A:$E,5,0)</f>
        <v>E-1303</v>
      </c>
    </row>
    <row r="14100" spans="1:9" x14ac:dyDescent="0.35">
      <c r="A14100" t="s">
        <v>1257</v>
      </c>
      <c r="B14100" t="s">
        <v>228</v>
      </c>
      <c r="C14100" t="s">
        <v>384</v>
      </c>
      <c r="D14100" t="s">
        <v>1282</v>
      </c>
      <c r="E14100" t="s">
        <v>31</v>
      </c>
      <c r="F14100">
        <v>10507</v>
      </c>
      <c r="G14100">
        <v>7068</v>
      </c>
      <c r="H14100">
        <v>0.67269439421338151</v>
      </c>
      <c r="I14100" t="str">
        <f>VLOOKUP($B14100&amp;$E14100,'Employee List'!$A:$E,5,0)</f>
        <v>E-1303</v>
      </c>
    </row>
    <row r="14101" spans="1:9" x14ac:dyDescent="0.35">
      <c r="A14101" t="s">
        <v>1257</v>
      </c>
      <c r="B14101" t="s">
        <v>228</v>
      </c>
      <c r="C14101" t="s">
        <v>384</v>
      </c>
      <c r="D14101" t="s">
        <v>1281</v>
      </c>
      <c r="E14101" t="s">
        <v>29</v>
      </c>
      <c r="F14101">
        <v>4383</v>
      </c>
      <c r="G14101">
        <v>5866</v>
      </c>
      <c r="H14101">
        <v>1.3383527264430755</v>
      </c>
      <c r="I14101" t="str">
        <f>VLOOKUP($B14101&amp;$E14101,'Employee List'!$A:$E,5,0)</f>
        <v>E-1303</v>
      </c>
    </row>
    <row r="14102" spans="1:9" x14ac:dyDescent="0.35">
      <c r="A14102" t="s">
        <v>1257</v>
      </c>
      <c r="B14102" t="s">
        <v>228</v>
      </c>
      <c r="C14102" t="s">
        <v>384</v>
      </c>
      <c r="D14102" t="s">
        <v>1281</v>
      </c>
      <c r="E14102" t="s">
        <v>30</v>
      </c>
      <c r="F14102">
        <v>1971</v>
      </c>
      <c r="G14102">
        <v>4582</v>
      </c>
      <c r="H14102">
        <v>2.3247082699137493</v>
      </c>
      <c r="I14102" t="str">
        <f>VLOOKUP($B14102&amp;$E14102,'Employee List'!$A:$E,5,0)</f>
        <v>E-1303</v>
      </c>
    </row>
    <row r="14103" spans="1:9" x14ac:dyDescent="0.35">
      <c r="A14103" t="s">
        <v>1257</v>
      </c>
      <c r="B14103" t="s">
        <v>228</v>
      </c>
      <c r="C14103" t="s">
        <v>384</v>
      </c>
      <c r="D14103" t="s">
        <v>1281</v>
      </c>
      <c r="E14103" t="s">
        <v>31</v>
      </c>
      <c r="F14103">
        <v>3624</v>
      </c>
      <c r="G14103">
        <v>1206</v>
      </c>
      <c r="H14103">
        <v>0.33278145695364236</v>
      </c>
      <c r="I14103" t="str">
        <f>VLOOKUP($B14103&amp;$E14103,'Employee List'!$A:$E,5,0)</f>
        <v>E-1303</v>
      </c>
    </row>
    <row r="14104" spans="1:9" x14ac:dyDescent="0.35">
      <c r="A14104" t="s">
        <v>1257</v>
      </c>
      <c r="B14104" t="s">
        <v>229</v>
      </c>
      <c r="C14104" t="s">
        <v>384</v>
      </c>
      <c r="D14104" t="s">
        <v>1274</v>
      </c>
      <c r="E14104" t="s">
        <v>29</v>
      </c>
      <c r="F14104">
        <v>16622</v>
      </c>
      <c r="G14104">
        <v>17997</v>
      </c>
      <c r="H14104">
        <v>1.082721694140296</v>
      </c>
      <c r="I14104" t="str">
        <f>VLOOKUP($B14104&amp;$E14104,'Employee List'!$A:$E,5,0)</f>
        <v>E-1304</v>
      </c>
    </row>
    <row r="14105" spans="1:9" x14ac:dyDescent="0.35">
      <c r="A14105" t="s">
        <v>1257</v>
      </c>
      <c r="B14105" t="s">
        <v>229</v>
      </c>
      <c r="C14105" t="s">
        <v>384</v>
      </c>
      <c r="D14105" t="s">
        <v>1274</v>
      </c>
      <c r="E14105" t="s">
        <v>30</v>
      </c>
      <c r="F14105">
        <v>15381</v>
      </c>
      <c r="G14105">
        <v>13684</v>
      </c>
      <c r="H14105">
        <v>0.88966907223197456</v>
      </c>
      <c r="I14105" t="str">
        <f>VLOOKUP($B14105&amp;$E14105,'Employee List'!$A:$E,5,0)</f>
        <v>E-1304</v>
      </c>
    </row>
    <row r="14106" spans="1:9" x14ac:dyDescent="0.35">
      <c r="A14106" t="s">
        <v>1257</v>
      </c>
      <c r="B14106" t="s">
        <v>229</v>
      </c>
      <c r="C14106" t="s">
        <v>384</v>
      </c>
      <c r="D14106" t="s">
        <v>1274</v>
      </c>
      <c r="E14106" t="s">
        <v>31</v>
      </c>
      <c r="F14106">
        <v>15938</v>
      </c>
      <c r="G14106">
        <v>14537</v>
      </c>
      <c r="H14106">
        <v>0.91209687539214457</v>
      </c>
      <c r="I14106" t="str">
        <f>VLOOKUP($B14106&amp;$E14106,'Employee List'!$A:$E,5,0)</f>
        <v>E-1304</v>
      </c>
    </row>
    <row r="14107" spans="1:9" x14ac:dyDescent="0.35">
      <c r="A14107" t="s">
        <v>1257</v>
      </c>
      <c r="B14107" t="s">
        <v>229</v>
      </c>
      <c r="C14107" t="s">
        <v>384</v>
      </c>
      <c r="D14107" t="s">
        <v>1263</v>
      </c>
      <c r="E14107" t="s">
        <v>29</v>
      </c>
      <c r="F14107">
        <v>8616</v>
      </c>
      <c r="G14107">
        <v>10658</v>
      </c>
      <c r="H14107">
        <v>1.2370009285051067</v>
      </c>
      <c r="I14107" t="str">
        <f>VLOOKUP($B14107&amp;$E14107,'Employee List'!$A:$E,5,0)</f>
        <v>E-1304</v>
      </c>
    </row>
    <row r="14108" spans="1:9" x14ac:dyDescent="0.35">
      <c r="A14108" t="s">
        <v>1257</v>
      </c>
      <c r="B14108" t="s">
        <v>229</v>
      </c>
      <c r="C14108" t="s">
        <v>384</v>
      </c>
      <c r="D14108" t="s">
        <v>1263</v>
      </c>
      <c r="E14108" t="s">
        <v>30</v>
      </c>
      <c r="F14108">
        <v>7265</v>
      </c>
      <c r="G14108">
        <v>3031</v>
      </c>
      <c r="H14108">
        <v>0.41720578114246387</v>
      </c>
      <c r="I14108" t="str">
        <f>VLOOKUP($B14108&amp;$E14108,'Employee List'!$A:$E,5,0)</f>
        <v>E-1304</v>
      </c>
    </row>
    <row r="14109" spans="1:9" x14ac:dyDescent="0.35">
      <c r="A14109" t="s">
        <v>1257</v>
      </c>
      <c r="B14109" t="s">
        <v>229</v>
      </c>
      <c r="C14109" t="s">
        <v>384</v>
      </c>
      <c r="D14109" t="s">
        <v>1263</v>
      </c>
      <c r="E14109" t="s">
        <v>31</v>
      </c>
      <c r="F14109">
        <v>7899</v>
      </c>
      <c r="G14109">
        <v>4475</v>
      </c>
      <c r="H14109">
        <v>0.56652740853272565</v>
      </c>
      <c r="I14109" t="str">
        <f>VLOOKUP($B14109&amp;$E14109,'Employee List'!$A:$E,5,0)</f>
        <v>E-1304</v>
      </c>
    </row>
    <row r="14110" spans="1:9" x14ac:dyDescent="0.35">
      <c r="A14110" t="s">
        <v>1257</v>
      </c>
      <c r="B14110" t="s">
        <v>229</v>
      </c>
      <c r="C14110" t="s">
        <v>384</v>
      </c>
      <c r="D14110" t="s">
        <v>1264</v>
      </c>
      <c r="E14110" t="s">
        <v>29</v>
      </c>
      <c r="F14110">
        <v>10030</v>
      </c>
      <c r="G14110">
        <v>18335</v>
      </c>
      <c r="H14110">
        <v>1.8280159521435693</v>
      </c>
      <c r="I14110" t="str">
        <f>VLOOKUP($B14110&amp;$E14110,'Employee List'!$A:$E,5,0)</f>
        <v>E-1304</v>
      </c>
    </row>
    <row r="14111" spans="1:9" x14ac:dyDescent="0.35">
      <c r="A14111" t="s">
        <v>1257</v>
      </c>
      <c r="B14111" t="s">
        <v>229</v>
      </c>
      <c r="C14111" t="s">
        <v>384</v>
      </c>
      <c r="D14111" t="s">
        <v>1264</v>
      </c>
      <c r="E14111" t="s">
        <v>30</v>
      </c>
      <c r="F14111">
        <v>11830</v>
      </c>
      <c r="G14111">
        <v>6583</v>
      </c>
      <c r="H14111">
        <v>0.55646661031276412</v>
      </c>
      <c r="I14111" t="str">
        <f>VLOOKUP($B14111&amp;$E14111,'Employee List'!$A:$E,5,0)</f>
        <v>E-1304</v>
      </c>
    </row>
    <row r="14112" spans="1:9" x14ac:dyDescent="0.35">
      <c r="A14112" t="s">
        <v>1257</v>
      </c>
      <c r="B14112" t="s">
        <v>229</v>
      </c>
      <c r="C14112" t="s">
        <v>384</v>
      </c>
      <c r="D14112" t="s">
        <v>1264</v>
      </c>
      <c r="E14112" t="s">
        <v>31</v>
      </c>
      <c r="F14112">
        <v>9575</v>
      </c>
      <c r="G14112">
        <v>6625</v>
      </c>
      <c r="H14112">
        <v>0.69190600522193213</v>
      </c>
      <c r="I14112" t="str">
        <f>VLOOKUP($B14112&amp;$E14112,'Employee List'!$A:$E,5,0)</f>
        <v>E-1304</v>
      </c>
    </row>
    <row r="14113" spans="1:9" x14ac:dyDescent="0.35">
      <c r="A14113" t="s">
        <v>1257</v>
      </c>
      <c r="B14113" t="s">
        <v>229</v>
      </c>
      <c r="C14113" t="s">
        <v>384</v>
      </c>
      <c r="D14113" t="s">
        <v>1265</v>
      </c>
      <c r="E14113" t="s">
        <v>29</v>
      </c>
      <c r="F14113">
        <v>3998</v>
      </c>
      <c r="G14113">
        <v>1835</v>
      </c>
      <c r="H14113">
        <v>0.45897948974487246</v>
      </c>
      <c r="I14113" t="str">
        <f>VLOOKUP($B14113&amp;$E14113,'Employee List'!$A:$E,5,0)</f>
        <v>E-1304</v>
      </c>
    </row>
    <row r="14114" spans="1:9" x14ac:dyDescent="0.35">
      <c r="A14114" t="s">
        <v>1257</v>
      </c>
      <c r="B14114" t="s">
        <v>229</v>
      </c>
      <c r="C14114" t="s">
        <v>384</v>
      </c>
      <c r="D14114" t="s">
        <v>1265</v>
      </c>
      <c r="E14114" t="s">
        <v>30</v>
      </c>
      <c r="F14114">
        <v>5565</v>
      </c>
      <c r="G14114">
        <v>4850</v>
      </c>
      <c r="H14114">
        <v>0.87151841868822999</v>
      </c>
      <c r="I14114" t="str">
        <f>VLOOKUP($B14114&amp;$E14114,'Employee List'!$A:$E,5,0)</f>
        <v>E-1304</v>
      </c>
    </row>
    <row r="14115" spans="1:9" x14ac:dyDescent="0.35">
      <c r="A14115" t="s">
        <v>1257</v>
      </c>
      <c r="B14115" t="s">
        <v>229</v>
      </c>
      <c r="C14115" t="s">
        <v>384</v>
      </c>
      <c r="D14115" t="s">
        <v>1265</v>
      </c>
      <c r="E14115" t="s">
        <v>31</v>
      </c>
      <c r="F14115">
        <v>5405</v>
      </c>
      <c r="G14115">
        <v>5233</v>
      </c>
      <c r="H14115">
        <v>0.96817761332099905</v>
      </c>
      <c r="I14115" t="str">
        <f>VLOOKUP($B14115&amp;$E14115,'Employee List'!$A:$E,5,0)</f>
        <v>E-1304</v>
      </c>
    </row>
    <row r="14116" spans="1:9" x14ac:dyDescent="0.35">
      <c r="A14116" t="s">
        <v>1257</v>
      </c>
      <c r="B14116" t="s">
        <v>229</v>
      </c>
      <c r="C14116" t="s">
        <v>384</v>
      </c>
      <c r="D14116" t="s">
        <v>1260</v>
      </c>
      <c r="E14116" t="s">
        <v>29</v>
      </c>
      <c r="F14116">
        <v>77733</v>
      </c>
      <c r="G14116">
        <v>106256</v>
      </c>
      <c r="H14116">
        <v>1.3669355357441499</v>
      </c>
      <c r="I14116" t="str">
        <f>VLOOKUP($B14116&amp;$E14116,'Employee List'!$A:$E,5,0)</f>
        <v>E-1304</v>
      </c>
    </row>
    <row r="14117" spans="1:9" x14ac:dyDescent="0.35">
      <c r="A14117" t="s">
        <v>1257</v>
      </c>
      <c r="B14117" t="s">
        <v>229</v>
      </c>
      <c r="C14117" t="s">
        <v>384</v>
      </c>
      <c r="D14117" t="s">
        <v>1260</v>
      </c>
      <c r="E14117" t="s">
        <v>30</v>
      </c>
      <c r="F14117">
        <v>79921</v>
      </c>
      <c r="G14117">
        <v>118919</v>
      </c>
      <c r="H14117">
        <v>1.4879568573966793</v>
      </c>
      <c r="I14117" t="str">
        <f>VLOOKUP($B14117&amp;$E14117,'Employee List'!$A:$E,5,0)</f>
        <v>E-1304</v>
      </c>
    </row>
    <row r="14118" spans="1:9" x14ac:dyDescent="0.35">
      <c r="A14118" t="s">
        <v>1257</v>
      </c>
      <c r="B14118" t="s">
        <v>229</v>
      </c>
      <c r="C14118" t="s">
        <v>384</v>
      </c>
      <c r="D14118" t="s">
        <v>1260</v>
      </c>
      <c r="E14118" t="s">
        <v>31</v>
      </c>
      <c r="F14118">
        <v>91240</v>
      </c>
      <c r="G14118">
        <v>110351</v>
      </c>
      <c r="H14118">
        <v>1.2094585708022798</v>
      </c>
      <c r="I14118" t="str">
        <f>VLOOKUP($B14118&amp;$E14118,'Employee List'!$A:$E,5,0)</f>
        <v>E-1304</v>
      </c>
    </row>
    <row r="14119" spans="1:9" x14ac:dyDescent="0.35">
      <c r="A14119" t="s">
        <v>1257</v>
      </c>
      <c r="B14119" t="s">
        <v>229</v>
      </c>
      <c r="C14119" t="s">
        <v>384</v>
      </c>
      <c r="D14119" t="s">
        <v>1261</v>
      </c>
      <c r="E14119" t="s">
        <v>29</v>
      </c>
      <c r="F14119">
        <v>92305</v>
      </c>
      <c r="G14119">
        <v>70800</v>
      </c>
      <c r="H14119">
        <v>0.76702237148583496</v>
      </c>
      <c r="I14119" t="str">
        <f>VLOOKUP($B14119&amp;$E14119,'Employee List'!$A:$E,5,0)</f>
        <v>E-1304</v>
      </c>
    </row>
    <row r="14120" spans="1:9" x14ac:dyDescent="0.35">
      <c r="A14120" t="s">
        <v>1257</v>
      </c>
      <c r="B14120" t="s">
        <v>229</v>
      </c>
      <c r="C14120" t="s">
        <v>384</v>
      </c>
      <c r="D14120" t="s">
        <v>1261</v>
      </c>
      <c r="E14120" t="s">
        <v>30</v>
      </c>
      <c r="F14120">
        <v>94761</v>
      </c>
      <c r="G14120">
        <v>67587</v>
      </c>
      <c r="H14120">
        <v>0.71323645803653402</v>
      </c>
      <c r="I14120" t="str">
        <f>VLOOKUP($B14120&amp;$E14120,'Employee List'!$A:$E,5,0)</f>
        <v>E-1304</v>
      </c>
    </row>
    <row r="14121" spans="1:9" x14ac:dyDescent="0.35">
      <c r="A14121" t="s">
        <v>1257</v>
      </c>
      <c r="B14121" t="s">
        <v>229</v>
      </c>
      <c r="C14121" t="s">
        <v>384</v>
      </c>
      <c r="D14121" t="s">
        <v>1261</v>
      </c>
      <c r="E14121" t="s">
        <v>31</v>
      </c>
      <c r="F14121">
        <v>98196</v>
      </c>
      <c r="G14121">
        <v>78539</v>
      </c>
      <c r="H14121">
        <v>0.7998187298871644</v>
      </c>
      <c r="I14121" t="str">
        <f>VLOOKUP($B14121&amp;$E14121,'Employee List'!$A:$E,5,0)</f>
        <v>E-1304</v>
      </c>
    </row>
    <row r="14122" spans="1:9" x14ac:dyDescent="0.35">
      <c r="A14122" t="s">
        <v>1257</v>
      </c>
      <c r="B14122" t="s">
        <v>229</v>
      </c>
      <c r="C14122" t="s">
        <v>384</v>
      </c>
      <c r="D14122" t="s">
        <v>1266</v>
      </c>
      <c r="E14122" t="s">
        <v>29</v>
      </c>
      <c r="F14122">
        <v>29623</v>
      </c>
      <c r="G14122">
        <v>19387</v>
      </c>
      <c r="H14122">
        <v>0.65445768490699796</v>
      </c>
      <c r="I14122" t="str">
        <f>VLOOKUP($B14122&amp;$E14122,'Employee List'!$A:$E,5,0)</f>
        <v>E-1304</v>
      </c>
    </row>
    <row r="14123" spans="1:9" x14ac:dyDescent="0.35">
      <c r="A14123" t="s">
        <v>1257</v>
      </c>
      <c r="B14123" t="s">
        <v>229</v>
      </c>
      <c r="C14123" t="s">
        <v>384</v>
      </c>
      <c r="D14123" t="s">
        <v>1266</v>
      </c>
      <c r="E14123" t="s">
        <v>30</v>
      </c>
      <c r="F14123">
        <v>30623</v>
      </c>
      <c r="G14123">
        <v>17190</v>
      </c>
      <c r="H14123">
        <v>0.56134278156940864</v>
      </c>
      <c r="I14123" t="str">
        <f>VLOOKUP($B14123&amp;$E14123,'Employee List'!$A:$E,5,0)</f>
        <v>E-1304</v>
      </c>
    </row>
    <row r="14124" spans="1:9" x14ac:dyDescent="0.35">
      <c r="A14124" t="s">
        <v>1257</v>
      </c>
      <c r="B14124" t="s">
        <v>229</v>
      </c>
      <c r="C14124" t="s">
        <v>384</v>
      </c>
      <c r="D14124" t="s">
        <v>1266</v>
      </c>
      <c r="E14124" t="s">
        <v>31</v>
      </c>
      <c r="F14124">
        <v>29845</v>
      </c>
      <c r="G14124">
        <v>22004</v>
      </c>
      <c r="H14124">
        <v>0.737275925615681</v>
      </c>
      <c r="I14124" t="str">
        <f>VLOOKUP($B14124&amp;$E14124,'Employee List'!$A:$E,5,0)</f>
        <v>E-1304</v>
      </c>
    </row>
    <row r="14125" spans="1:9" x14ac:dyDescent="0.35">
      <c r="A14125" t="s">
        <v>1257</v>
      </c>
      <c r="B14125" t="s">
        <v>229</v>
      </c>
      <c r="C14125" t="s">
        <v>384</v>
      </c>
      <c r="D14125" t="s">
        <v>1267</v>
      </c>
      <c r="E14125" t="s">
        <v>29</v>
      </c>
      <c r="F14125">
        <v>40132</v>
      </c>
      <c r="G14125">
        <v>59879</v>
      </c>
      <c r="H14125">
        <v>1.4920512309379048</v>
      </c>
      <c r="I14125" t="str">
        <f>VLOOKUP($B14125&amp;$E14125,'Employee List'!$A:$E,5,0)</f>
        <v>E-1304</v>
      </c>
    </row>
    <row r="14126" spans="1:9" x14ac:dyDescent="0.35">
      <c r="A14126" t="s">
        <v>1257</v>
      </c>
      <c r="B14126" t="s">
        <v>229</v>
      </c>
      <c r="C14126" t="s">
        <v>384</v>
      </c>
      <c r="D14126" t="s">
        <v>1267</v>
      </c>
      <c r="E14126" t="s">
        <v>30</v>
      </c>
      <c r="F14126">
        <v>40785</v>
      </c>
      <c r="G14126">
        <v>39724</v>
      </c>
      <c r="H14126">
        <v>0.97398553389726616</v>
      </c>
      <c r="I14126" t="str">
        <f>VLOOKUP($B14126&amp;$E14126,'Employee List'!$A:$E,5,0)</f>
        <v>E-1304</v>
      </c>
    </row>
    <row r="14127" spans="1:9" x14ac:dyDescent="0.35">
      <c r="A14127" t="s">
        <v>1257</v>
      </c>
      <c r="B14127" t="s">
        <v>229</v>
      </c>
      <c r="C14127" t="s">
        <v>384</v>
      </c>
      <c r="D14127" t="s">
        <v>1267</v>
      </c>
      <c r="E14127" t="s">
        <v>31</v>
      </c>
      <c r="F14127">
        <v>42847</v>
      </c>
      <c r="G14127">
        <v>55592</v>
      </c>
      <c r="H14127">
        <v>1.2974537307162695</v>
      </c>
      <c r="I14127" t="str">
        <f>VLOOKUP($B14127&amp;$E14127,'Employee List'!$A:$E,5,0)</f>
        <v>E-1304</v>
      </c>
    </row>
    <row r="14128" spans="1:9" x14ac:dyDescent="0.35">
      <c r="A14128" t="s">
        <v>1257</v>
      </c>
      <c r="B14128" t="s">
        <v>229</v>
      </c>
      <c r="C14128" t="s">
        <v>384</v>
      </c>
      <c r="D14128" t="s">
        <v>1268</v>
      </c>
      <c r="E14128" t="s">
        <v>29</v>
      </c>
      <c r="F14128">
        <v>16483</v>
      </c>
      <c r="G14128">
        <v>12709</v>
      </c>
      <c r="H14128">
        <v>0.77103682582054234</v>
      </c>
      <c r="I14128" t="str">
        <f>VLOOKUP($B14128&amp;$E14128,'Employee List'!$A:$E,5,0)</f>
        <v>E-1304</v>
      </c>
    </row>
    <row r="14129" spans="1:9" x14ac:dyDescent="0.35">
      <c r="A14129" t="s">
        <v>1257</v>
      </c>
      <c r="B14129" t="s">
        <v>229</v>
      </c>
      <c r="C14129" t="s">
        <v>384</v>
      </c>
      <c r="D14129" t="s">
        <v>1268</v>
      </c>
      <c r="E14129" t="s">
        <v>30</v>
      </c>
      <c r="F14129">
        <v>12481</v>
      </c>
      <c r="G14129">
        <v>14324</v>
      </c>
      <c r="H14129">
        <v>1.1476644499639452</v>
      </c>
      <c r="I14129" t="str">
        <f>VLOOKUP($B14129&amp;$E14129,'Employee List'!$A:$E,5,0)</f>
        <v>E-1304</v>
      </c>
    </row>
    <row r="14130" spans="1:9" x14ac:dyDescent="0.35">
      <c r="A14130" t="s">
        <v>1257</v>
      </c>
      <c r="B14130" t="s">
        <v>229</v>
      </c>
      <c r="C14130" t="s">
        <v>384</v>
      </c>
      <c r="D14130" t="s">
        <v>1268</v>
      </c>
      <c r="E14130" t="s">
        <v>31</v>
      </c>
      <c r="F14130">
        <v>13540</v>
      </c>
      <c r="G14130">
        <v>11204</v>
      </c>
      <c r="H14130">
        <v>0.82747415066469721</v>
      </c>
      <c r="I14130" t="str">
        <f>VLOOKUP($B14130&amp;$E14130,'Employee List'!$A:$E,5,0)</f>
        <v>E-1304</v>
      </c>
    </row>
    <row r="14131" spans="1:9" x14ac:dyDescent="0.35">
      <c r="A14131" t="s">
        <v>1257</v>
      </c>
      <c r="B14131" t="s">
        <v>229</v>
      </c>
      <c r="C14131" t="s">
        <v>384</v>
      </c>
      <c r="D14131" t="s">
        <v>1269</v>
      </c>
      <c r="E14131" t="s">
        <v>29</v>
      </c>
      <c r="F14131">
        <v>1231</v>
      </c>
      <c r="G14131">
        <v>4548</v>
      </c>
      <c r="H14131">
        <v>3.6945572705117788</v>
      </c>
      <c r="I14131" t="str">
        <f>VLOOKUP($B14131&amp;$E14131,'Employee List'!$A:$E,5,0)</f>
        <v>E-1304</v>
      </c>
    </row>
    <row r="14132" spans="1:9" x14ac:dyDescent="0.35">
      <c r="A14132" t="s">
        <v>1257</v>
      </c>
      <c r="B14132" t="s">
        <v>229</v>
      </c>
      <c r="C14132" t="s">
        <v>384</v>
      </c>
      <c r="D14132" t="s">
        <v>1269</v>
      </c>
      <c r="E14132" t="s">
        <v>30</v>
      </c>
      <c r="F14132">
        <v>2238</v>
      </c>
      <c r="G14132">
        <v>1750</v>
      </c>
      <c r="H14132">
        <v>0.78194816800714928</v>
      </c>
      <c r="I14132" t="str">
        <f>VLOOKUP($B14132&amp;$E14132,'Employee List'!$A:$E,5,0)</f>
        <v>E-1304</v>
      </c>
    </row>
    <row r="14133" spans="1:9" x14ac:dyDescent="0.35">
      <c r="A14133" t="s">
        <v>1257</v>
      </c>
      <c r="B14133" t="s">
        <v>229</v>
      </c>
      <c r="C14133" t="s">
        <v>384</v>
      </c>
      <c r="D14133" t="s">
        <v>1269</v>
      </c>
      <c r="E14133" t="s">
        <v>31</v>
      </c>
      <c r="F14133">
        <v>2208</v>
      </c>
      <c r="G14133">
        <v>2558</v>
      </c>
      <c r="H14133">
        <v>1.1585144927536233</v>
      </c>
      <c r="I14133" t="str">
        <f>VLOOKUP($B14133&amp;$E14133,'Employee List'!$A:$E,5,0)</f>
        <v>E-1304</v>
      </c>
    </row>
    <row r="14134" spans="1:9" x14ac:dyDescent="0.35">
      <c r="A14134" t="s">
        <v>1257</v>
      </c>
      <c r="B14134" t="s">
        <v>229</v>
      </c>
      <c r="C14134" t="s">
        <v>384</v>
      </c>
      <c r="D14134" t="s">
        <v>1270</v>
      </c>
      <c r="E14134" t="s">
        <v>29</v>
      </c>
      <c r="F14134">
        <v>6207</v>
      </c>
      <c r="G14134">
        <v>4334</v>
      </c>
      <c r="H14134">
        <v>0.69824391815691955</v>
      </c>
      <c r="I14134" t="str">
        <f>VLOOKUP($B14134&amp;$E14134,'Employee List'!$A:$E,5,0)</f>
        <v>E-1304</v>
      </c>
    </row>
    <row r="14135" spans="1:9" x14ac:dyDescent="0.35">
      <c r="A14135" t="s">
        <v>1257</v>
      </c>
      <c r="B14135" t="s">
        <v>229</v>
      </c>
      <c r="C14135" t="s">
        <v>384</v>
      </c>
      <c r="D14135" t="s">
        <v>1270</v>
      </c>
      <c r="E14135" t="s">
        <v>30</v>
      </c>
      <c r="F14135">
        <v>8203</v>
      </c>
      <c r="G14135">
        <v>5139</v>
      </c>
      <c r="H14135">
        <v>0.62647811776179452</v>
      </c>
      <c r="I14135" t="str">
        <f>VLOOKUP($B14135&amp;$E14135,'Employee List'!$A:$E,5,0)</f>
        <v>E-1304</v>
      </c>
    </row>
    <row r="14136" spans="1:9" x14ac:dyDescent="0.35">
      <c r="A14136" t="s">
        <v>1257</v>
      </c>
      <c r="B14136" t="s">
        <v>229</v>
      </c>
      <c r="C14136" t="s">
        <v>384</v>
      </c>
      <c r="D14136" t="s">
        <v>1270</v>
      </c>
      <c r="E14136" t="s">
        <v>31</v>
      </c>
      <c r="F14136">
        <v>9013</v>
      </c>
      <c r="G14136">
        <v>6506</v>
      </c>
      <c r="H14136">
        <v>0.72184622212359928</v>
      </c>
      <c r="I14136" t="str">
        <f>VLOOKUP($B14136&amp;$E14136,'Employee List'!$A:$E,5,0)</f>
        <v>E-1304</v>
      </c>
    </row>
    <row r="14137" spans="1:9" x14ac:dyDescent="0.35">
      <c r="A14137" t="s">
        <v>1257</v>
      </c>
      <c r="B14137" t="s">
        <v>229</v>
      </c>
      <c r="C14137" t="s">
        <v>384</v>
      </c>
      <c r="D14137" t="s">
        <v>1271</v>
      </c>
      <c r="E14137" t="s">
        <v>29</v>
      </c>
      <c r="F14137">
        <v>15854</v>
      </c>
      <c r="G14137">
        <v>12326</v>
      </c>
      <c r="H14137">
        <v>0.7774694083512047</v>
      </c>
      <c r="I14137" t="str">
        <f>VLOOKUP($B14137&amp;$E14137,'Employee List'!$A:$E,5,0)</f>
        <v>E-1304</v>
      </c>
    </row>
    <row r="14138" spans="1:9" x14ac:dyDescent="0.35">
      <c r="A14138" t="s">
        <v>1257</v>
      </c>
      <c r="B14138" t="s">
        <v>229</v>
      </c>
      <c r="C14138" t="s">
        <v>384</v>
      </c>
      <c r="D14138" t="s">
        <v>1271</v>
      </c>
      <c r="E14138" t="s">
        <v>30</v>
      </c>
      <c r="F14138">
        <v>14206</v>
      </c>
      <c r="G14138">
        <v>8802</v>
      </c>
      <c r="H14138">
        <v>0.61959735323102916</v>
      </c>
      <c r="I14138" t="str">
        <f>VLOOKUP($B14138&amp;$E14138,'Employee List'!$A:$E,5,0)</f>
        <v>E-1304</v>
      </c>
    </row>
    <row r="14139" spans="1:9" x14ac:dyDescent="0.35">
      <c r="A14139" t="s">
        <v>1257</v>
      </c>
      <c r="B14139" t="s">
        <v>229</v>
      </c>
      <c r="C14139" t="s">
        <v>384</v>
      </c>
      <c r="D14139" t="s">
        <v>1271</v>
      </c>
      <c r="E14139" t="s">
        <v>31</v>
      </c>
      <c r="F14139">
        <v>12523</v>
      </c>
      <c r="G14139">
        <v>14268</v>
      </c>
      <c r="H14139">
        <v>1.1393436077617185</v>
      </c>
      <c r="I14139" t="str">
        <f>VLOOKUP($B14139&amp;$E14139,'Employee List'!$A:$E,5,0)</f>
        <v>E-1304</v>
      </c>
    </row>
    <row r="14140" spans="1:9" x14ac:dyDescent="0.35">
      <c r="A14140" t="s">
        <v>1257</v>
      </c>
      <c r="B14140" t="s">
        <v>229</v>
      </c>
      <c r="C14140" t="s">
        <v>384</v>
      </c>
      <c r="D14140" t="s">
        <v>1258</v>
      </c>
      <c r="E14140" t="s">
        <v>29</v>
      </c>
      <c r="F14140">
        <v>110422</v>
      </c>
      <c r="G14140">
        <v>143187</v>
      </c>
      <c r="H14140">
        <v>1.2967252902501314</v>
      </c>
      <c r="I14140" t="str">
        <f>VLOOKUP($B14140&amp;$E14140,'Employee List'!$A:$E,5,0)</f>
        <v>E-1304</v>
      </c>
    </row>
    <row r="14141" spans="1:9" x14ac:dyDescent="0.35">
      <c r="A14141" t="s">
        <v>1257</v>
      </c>
      <c r="B14141" t="s">
        <v>229</v>
      </c>
      <c r="C14141" t="s">
        <v>384</v>
      </c>
      <c r="D14141" t="s">
        <v>1258</v>
      </c>
      <c r="E14141" t="s">
        <v>30</v>
      </c>
      <c r="F14141">
        <v>105696</v>
      </c>
      <c r="G14141">
        <v>151612</v>
      </c>
      <c r="H14141">
        <v>1.4344156827126855</v>
      </c>
      <c r="I14141" t="str">
        <f>VLOOKUP($B14141&amp;$E14141,'Employee List'!$A:$E,5,0)</f>
        <v>E-1304</v>
      </c>
    </row>
    <row r="14142" spans="1:9" x14ac:dyDescent="0.35">
      <c r="A14142" t="s">
        <v>1257</v>
      </c>
      <c r="B14142" t="s">
        <v>229</v>
      </c>
      <c r="C14142" t="s">
        <v>384</v>
      </c>
      <c r="D14142" t="s">
        <v>1258</v>
      </c>
      <c r="E14142" t="s">
        <v>31</v>
      </c>
      <c r="F14142">
        <v>100827</v>
      </c>
      <c r="G14142">
        <v>140775</v>
      </c>
      <c r="H14142">
        <v>1.3962033978993722</v>
      </c>
      <c r="I14142" t="str">
        <f>VLOOKUP($B14142&amp;$E14142,'Employee List'!$A:$E,5,0)</f>
        <v>E-1304</v>
      </c>
    </row>
    <row r="14143" spans="1:9" x14ac:dyDescent="0.35">
      <c r="A14143" t="s">
        <v>1257</v>
      </c>
      <c r="B14143" t="s">
        <v>229</v>
      </c>
      <c r="C14143" t="s">
        <v>384</v>
      </c>
      <c r="D14143" t="s">
        <v>1272</v>
      </c>
      <c r="E14143" t="s">
        <v>29</v>
      </c>
      <c r="F14143">
        <v>15837</v>
      </c>
      <c r="G14143">
        <v>8346</v>
      </c>
      <c r="H14143">
        <v>0.52699374881606365</v>
      </c>
      <c r="I14143" t="str">
        <f>VLOOKUP($B14143&amp;$E14143,'Employee List'!$A:$E,5,0)</f>
        <v>E-1304</v>
      </c>
    </row>
    <row r="14144" spans="1:9" x14ac:dyDescent="0.35">
      <c r="A14144" t="s">
        <v>1257</v>
      </c>
      <c r="B14144" t="s">
        <v>229</v>
      </c>
      <c r="C14144" t="s">
        <v>384</v>
      </c>
      <c r="D14144" t="s">
        <v>1272</v>
      </c>
      <c r="E14144" t="s">
        <v>30</v>
      </c>
      <c r="F14144">
        <v>17317</v>
      </c>
      <c r="G14144">
        <v>12969</v>
      </c>
      <c r="H14144">
        <v>0.74891724894612233</v>
      </c>
      <c r="I14144" t="str">
        <f>VLOOKUP($B14144&amp;$E14144,'Employee List'!$A:$E,5,0)</f>
        <v>E-1304</v>
      </c>
    </row>
    <row r="14145" spans="1:9" x14ac:dyDescent="0.35">
      <c r="A14145" t="s">
        <v>1257</v>
      </c>
      <c r="B14145" t="s">
        <v>229</v>
      </c>
      <c r="C14145" t="s">
        <v>384</v>
      </c>
      <c r="D14145" t="s">
        <v>1272</v>
      </c>
      <c r="E14145" t="s">
        <v>31</v>
      </c>
      <c r="F14145">
        <v>19039</v>
      </c>
      <c r="G14145">
        <v>13744</v>
      </c>
      <c r="H14145">
        <v>0.72188665371080418</v>
      </c>
      <c r="I14145" t="str">
        <f>VLOOKUP($B14145&amp;$E14145,'Employee List'!$A:$E,5,0)</f>
        <v>E-1304</v>
      </c>
    </row>
    <row r="14146" spans="1:9" x14ac:dyDescent="0.35">
      <c r="A14146" t="s">
        <v>1257</v>
      </c>
      <c r="B14146" t="s">
        <v>229</v>
      </c>
      <c r="C14146" t="s">
        <v>384</v>
      </c>
      <c r="D14146" t="s">
        <v>1259</v>
      </c>
      <c r="E14146" t="s">
        <v>29</v>
      </c>
      <c r="F14146">
        <v>20133</v>
      </c>
      <c r="G14146">
        <v>17060</v>
      </c>
      <c r="H14146">
        <v>0.84736502259971191</v>
      </c>
      <c r="I14146" t="str">
        <f>VLOOKUP($B14146&amp;$E14146,'Employee List'!$A:$E,5,0)</f>
        <v>E-1304</v>
      </c>
    </row>
    <row r="14147" spans="1:9" x14ac:dyDescent="0.35">
      <c r="A14147" t="s">
        <v>1257</v>
      </c>
      <c r="B14147" t="s">
        <v>229</v>
      </c>
      <c r="C14147" t="s">
        <v>384</v>
      </c>
      <c r="D14147" t="s">
        <v>1259</v>
      </c>
      <c r="E14147" t="s">
        <v>30</v>
      </c>
      <c r="F14147">
        <v>22479</v>
      </c>
      <c r="G14147">
        <v>18428</v>
      </c>
      <c r="H14147">
        <v>0.81978735708883843</v>
      </c>
      <c r="I14147" t="str">
        <f>VLOOKUP($B14147&amp;$E14147,'Employee List'!$A:$E,5,0)</f>
        <v>E-1304</v>
      </c>
    </row>
    <row r="14148" spans="1:9" x14ac:dyDescent="0.35">
      <c r="A14148" t="s">
        <v>1257</v>
      </c>
      <c r="B14148" t="s">
        <v>229</v>
      </c>
      <c r="C14148" t="s">
        <v>384</v>
      </c>
      <c r="D14148" t="s">
        <v>1259</v>
      </c>
      <c r="E14148" t="s">
        <v>31</v>
      </c>
      <c r="F14148">
        <v>22322</v>
      </c>
      <c r="G14148">
        <v>17663</v>
      </c>
      <c r="H14148">
        <v>0.79128214317713463</v>
      </c>
      <c r="I14148" t="str">
        <f>VLOOKUP($B14148&amp;$E14148,'Employee List'!$A:$E,5,0)</f>
        <v>E-1304</v>
      </c>
    </row>
    <row r="14149" spans="1:9" x14ac:dyDescent="0.35">
      <c r="A14149" t="s">
        <v>1257</v>
      </c>
      <c r="B14149" t="s">
        <v>229</v>
      </c>
      <c r="C14149" t="s">
        <v>384</v>
      </c>
      <c r="D14149" t="s">
        <v>1273</v>
      </c>
      <c r="E14149" t="s">
        <v>29</v>
      </c>
      <c r="F14149">
        <v>6187</v>
      </c>
      <c r="G14149">
        <v>7089</v>
      </c>
      <c r="H14149">
        <v>1.1457895587522224</v>
      </c>
      <c r="I14149" t="str">
        <f>VLOOKUP($B14149&amp;$E14149,'Employee List'!$A:$E,5,0)</f>
        <v>E-1304</v>
      </c>
    </row>
    <row r="14150" spans="1:9" x14ac:dyDescent="0.35">
      <c r="A14150" t="s">
        <v>1257</v>
      </c>
      <c r="B14150" t="s">
        <v>229</v>
      </c>
      <c r="C14150" t="s">
        <v>384</v>
      </c>
      <c r="D14150" t="s">
        <v>1273</v>
      </c>
      <c r="E14150" t="s">
        <v>30</v>
      </c>
      <c r="F14150">
        <v>8124</v>
      </c>
      <c r="G14150">
        <v>5814</v>
      </c>
      <c r="H14150">
        <v>0.71565731166912849</v>
      </c>
      <c r="I14150" t="str">
        <f>VLOOKUP($B14150&amp;$E14150,'Employee List'!$A:$E,5,0)</f>
        <v>E-1304</v>
      </c>
    </row>
    <row r="14151" spans="1:9" x14ac:dyDescent="0.35">
      <c r="A14151" t="s">
        <v>1257</v>
      </c>
      <c r="B14151" t="s">
        <v>229</v>
      </c>
      <c r="C14151" t="s">
        <v>384</v>
      </c>
      <c r="D14151" t="s">
        <v>1273</v>
      </c>
      <c r="E14151" t="s">
        <v>31</v>
      </c>
      <c r="F14151">
        <v>7815</v>
      </c>
      <c r="G14151">
        <v>5473</v>
      </c>
      <c r="H14151">
        <v>0.70031989763275748</v>
      </c>
      <c r="I14151" t="str">
        <f>VLOOKUP($B14151&amp;$E14151,'Employee List'!$A:$E,5,0)</f>
        <v>E-1304</v>
      </c>
    </row>
    <row r="14152" spans="1:9" x14ac:dyDescent="0.35">
      <c r="A14152" t="s">
        <v>1257</v>
      </c>
      <c r="B14152" t="s">
        <v>229</v>
      </c>
      <c r="C14152" t="s">
        <v>384</v>
      </c>
      <c r="D14152" t="s">
        <v>1275</v>
      </c>
      <c r="E14152" t="s">
        <v>29</v>
      </c>
      <c r="F14152">
        <v>15301</v>
      </c>
      <c r="G14152">
        <v>12238</v>
      </c>
      <c r="H14152">
        <v>0.79981700542448209</v>
      </c>
      <c r="I14152" t="str">
        <f>VLOOKUP($B14152&amp;$E14152,'Employee List'!$A:$E,5,0)</f>
        <v>E-1304</v>
      </c>
    </row>
    <row r="14153" spans="1:9" x14ac:dyDescent="0.35">
      <c r="A14153" t="s">
        <v>1257</v>
      </c>
      <c r="B14153" t="s">
        <v>229</v>
      </c>
      <c r="C14153" t="s">
        <v>384</v>
      </c>
      <c r="D14153" t="s">
        <v>1275</v>
      </c>
      <c r="E14153" t="s">
        <v>30</v>
      </c>
      <c r="F14153">
        <v>13444</v>
      </c>
      <c r="G14153">
        <v>8672</v>
      </c>
      <c r="H14153">
        <v>0.64504611722701577</v>
      </c>
      <c r="I14153" t="str">
        <f>VLOOKUP($B14153&amp;$E14153,'Employee List'!$A:$E,5,0)</f>
        <v>E-1304</v>
      </c>
    </row>
    <row r="14154" spans="1:9" x14ac:dyDescent="0.35">
      <c r="A14154" t="s">
        <v>1257</v>
      </c>
      <c r="B14154" t="s">
        <v>229</v>
      </c>
      <c r="C14154" t="s">
        <v>384</v>
      </c>
      <c r="D14154" t="s">
        <v>1275</v>
      </c>
      <c r="E14154" t="s">
        <v>31</v>
      </c>
      <c r="F14154">
        <v>13602</v>
      </c>
      <c r="G14154">
        <v>15636</v>
      </c>
      <c r="H14154">
        <v>1.1495368328187032</v>
      </c>
      <c r="I14154" t="str">
        <f>VLOOKUP($B14154&amp;$E14154,'Employee List'!$A:$E,5,0)</f>
        <v>E-1304</v>
      </c>
    </row>
    <row r="14155" spans="1:9" x14ac:dyDescent="0.35">
      <c r="A14155" t="s">
        <v>1257</v>
      </c>
      <c r="B14155" t="s">
        <v>229</v>
      </c>
      <c r="C14155" t="s">
        <v>384</v>
      </c>
      <c r="D14155" t="s">
        <v>1276</v>
      </c>
      <c r="E14155" t="s">
        <v>29</v>
      </c>
      <c r="F14155">
        <v>4190</v>
      </c>
      <c r="G14155">
        <v>1943</v>
      </c>
      <c r="H14155">
        <v>0.46372315035799522</v>
      </c>
      <c r="I14155" t="str">
        <f>VLOOKUP($B14155&amp;$E14155,'Employee List'!$A:$E,5,0)</f>
        <v>E-1304</v>
      </c>
    </row>
    <row r="14156" spans="1:9" x14ac:dyDescent="0.35">
      <c r="A14156" t="s">
        <v>1257</v>
      </c>
      <c r="B14156" t="s">
        <v>229</v>
      </c>
      <c r="C14156" t="s">
        <v>384</v>
      </c>
      <c r="D14156" t="s">
        <v>1276</v>
      </c>
      <c r="E14156" t="s">
        <v>30</v>
      </c>
      <c r="F14156">
        <v>2829</v>
      </c>
      <c r="G14156">
        <v>5078</v>
      </c>
      <c r="H14156">
        <v>1.7949805585012373</v>
      </c>
      <c r="I14156" t="str">
        <f>VLOOKUP($B14156&amp;$E14156,'Employee List'!$A:$E,5,0)</f>
        <v>E-1304</v>
      </c>
    </row>
    <row r="14157" spans="1:9" x14ac:dyDescent="0.35">
      <c r="A14157" t="s">
        <v>1257</v>
      </c>
      <c r="B14157" t="s">
        <v>229</v>
      </c>
      <c r="C14157" t="s">
        <v>384</v>
      </c>
      <c r="D14157" t="s">
        <v>1276</v>
      </c>
      <c r="E14157" t="s">
        <v>31</v>
      </c>
      <c r="F14157">
        <v>3340</v>
      </c>
      <c r="G14157">
        <v>2618</v>
      </c>
      <c r="H14157">
        <v>0.78383233532934127</v>
      </c>
      <c r="I14157" t="str">
        <f>VLOOKUP($B14157&amp;$E14157,'Employee List'!$A:$E,5,0)</f>
        <v>E-1304</v>
      </c>
    </row>
    <row r="14158" spans="1:9" x14ac:dyDescent="0.35">
      <c r="A14158" t="s">
        <v>1257</v>
      </c>
      <c r="B14158" t="s">
        <v>229</v>
      </c>
      <c r="C14158" t="s">
        <v>384</v>
      </c>
      <c r="D14158" t="s">
        <v>1277</v>
      </c>
      <c r="E14158" t="s">
        <v>29</v>
      </c>
      <c r="F14158">
        <v>5720</v>
      </c>
      <c r="G14158">
        <v>5448</v>
      </c>
      <c r="H14158">
        <v>0.95244755244755241</v>
      </c>
      <c r="I14158" t="str">
        <f>VLOOKUP($B14158&amp;$E14158,'Employee List'!$A:$E,5,0)</f>
        <v>E-1304</v>
      </c>
    </row>
    <row r="14159" spans="1:9" x14ac:dyDescent="0.35">
      <c r="A14159" t="s">
        <v>1257</v>
      </c>
      <c r="B14159" t="s">
        <v>229</v>
      </c>
      <c r="C14159" t="s">
        <v>384</v>
      </c>
      <c r="D14159" t="s">
        <v>1277</v>
      </c>
      <c r="E14159" t="s">
        <v>30</v>
      </c>
      <c r="F14159">
        <v>6630</v>
      </c>
      <c r="G14159">
        <v>6559</v>
      </c>
      <c r="H14159">
        <v>0.98929110105580698</v>
      </c>
      <c r="I14159" t="str">
        <f>VLOOKUP($B14159&amp;$E14159,'Employee List'!$A:$E,5,0)</f>
        <v>E-1304</v>
      </c>
    </row>
    <row r="14160" spans="1:9" x14ac:dyDescent="0.35">
      <c r="A14160" t="s">
        <v>1257</v>
      </c>
      <c r="B14160" t="s">
        <v>229</v>
      </c>
      <c r="C14160" t="s">
        <v>384</v>
      </c>
      <c r="D14160" t="s">
        <v>1277</v>
      </c>
      <c r="E14160" t="s">
        <v>31</v>
      </c>
      <c r="F14160">
        <v>9040</v>
      </c>
      <c r="G14160">
        <v>2514</v>
      </c>
      <c r="H14160">
        <v>0.27809734513274337</v>
      </c>
      <c r="I14160" t="str">
        <f>VLOOKUP($B14160&amp;$E14160,'Employee List'!$A:$E,5,0)</f>
        <v>E-1304</v>
      </c>
    </row>
    <row r="14161" spans="1:9" x14ac:dyDescent="0.35">
      <c r="A14161" t="s">
        <v>1257</v>
      </c>
      <c r="B14161" t="s">
        <v>229</v>
      </c>
      <c r="C14161" t="s">
        <v>384</v>
      </c>
      <c r="D14161" t="s">
        <v>1278</v>
      </c>
      <c r="E14161" t="s">
        <v>29</v>
      </c>
      <c r="F14161">
        <v>13929</v>
      </c>
      <c r="G14161">
        <v>7785</v>
      </c>
      <c r="H14161">
        <v>0.55890587981908246</v>
      </c>
      <c r="I14161" t="str">
        <f>VLOOKUP($B14161&amp;$E14161,'Employee List'!$A:$E,5,0)</f>
        <v>E-1304</v>
      </c>
    </row>
    <row r="14162" spans="1:9" x14ac:dyDescent="0.35">
      <c r="A14162" t="s">
        <v>1257</v>
      </c>
      <c r="B14162" t="s">
        <v>229</v>
      </c>
      <c r="C14162" t="s">
        <v>384</v>
      </c>
      <c r="D14162" t="s">
        <v>1278</v>
      </c>
      <c r="E14162" t="s">
        <v>30</v>
      </c>
      <c r="F14162">
        <v>13711</v>
      </c>
      <c r="G14162">
        <v>8997</v>
      </c>
      <c r="H14162">
        <v>0.6561884618189775</v>
      </c>
      <c r="I14162" t="str">
        <f>VLOOKUP($B14162&amp;$E14162,'Employee List'!$A:$E,5,0)</f>
        <v>E-1304</v>
      </c>
    </row>
    <row r="14163" spans="1:9" x14ac:dyDescent="0.35">
      <c r="A14163" t="s">
        <v>1257</v>
      </c>
      <c r="B14163" t="s">
        <v>229</v>
      </c>
      <c r="C14163" t="s">
        <v>384</v>
      </c>
      <c r="D14163" t="s">
        <v>1278</v>
      </c>
      <c r="E14163" t="s">
        <v>31</v>
      </c>
      <c r="F14163">
        <v>14114</v>
      </c>
      <c r="G14163">
        <v>6761</v>
      </c>
      <c r="H14163">
        <v>0.47902791554484908</v>
      </c>
      <c r="I14163" t="str">
        <f>VLOOKUP($B14163&amp;$E14163,'Employee List'!$A:$E,5,0)</f>
        <v>E-1304</v>
      </c>
    </row>
    <row r="14164" spans="1:9" x14ac:dyDescent="0.35">
      <c r="A14164" t="s">
        <v>1257</v>
      </c>
      <c r="B14164" t="s">
        <v>229</v>
      </c>
      <c r="C14164" t="s">
        <v>384</v>
      </c>
      <c r="D14164" t="s">
        <v>1279</v>
      </c>
      <c r="E14164" t="s">
        <v>29</v>
      </c>
      <c r="F14164">
        <v>3980</v>
      </c>
      <c r="G14164">
        <v>3953</v>
      </c>
      <c r="H14164">
        <v>0.99321608040201004</v>
      </c>
      <c r="I14164" t="str">
        <f>VLOOKUP($B14164&amp;$E14164,'Employee List'!$A:$E,5,0)</f>
        <v>E-1304</v>
      </c>
    </row>
    <row r="14165" spans="1:9" x14ac:dyDescent="0.35">
      <c r="A14165" t="s">
        <v>1257</v>
      </c>
      <c r="B14165" t="s">
        <v>229</v>
      </c>
      <c r="C14165" t="s">
        <v>384</v>
      </c>
      <c r="D14165" t="s">
        <v>1279</v>
      </c>
      <c r="E14165" t="s">
        <v>30</v>
      </c>
      <c r="F14165">
        <v>4872</v>
      </c>
      <c r="G14165">
        <v>1832</v>
      </c>
      <c r="H14165">
        <v>0.3760262725779967</v>
      </c>
      <c r="I14165" t="str">
        <f>VLOOKUP($B14165&amp;$E14165,'Employee List'!$A:$E,5,0)</f>
        <v>E-1304</v>
      </c>
    </row>
    <row r="14166" spans="1:9" x14ac:dyDescent="0.35">
      <c r="A14166" t="s">
        <v>1257</v>
      </c>
      <c r="B14166" t="s">
        <v>229</v>
      </c>
      <c r="C14166" t="s">
        <v>384</v>
      </c>
      <c r="D14166" t="s">
        <v>1279</v>
      </c>
      <c r="E14166" t="s">
        <v>31</v>
      </c>
      <c r="F14166">
        <v>3470</v>
      </c>
      <c r="G14166">
        <v>3493</v>
      </c>
      <c r="H14166">
        <v>1.006628242074928</v>
      </c>
      <c r="I14166" t="str">
        <f>VLOOKUP($B14166&amp;$E14166,'Employee List'!$A:$E,5,0)</f>
        <v>E-1304</v>
      </c>
    </row>
    <row r="14167" spans="1:9" x14ac:dyDescent="0.35">
      <c r="A14167" t="s">
        <v>1257</v>
      </c>
      <c r="B14167" t="s">
        <v>229</v>
      </c>
      <c r="C14167" t="s">
        <v>384</v>
      </c>
      <c r="D14167" t="s">
        <v>1280</v>
      </c>
      <c r="E14167" t="s">
        <v>29</v>
      </c>
      <c r="F14167">
        <v>5425</v>
      </c>
      <c r="G14167">
        <v>14739</v>
      </c>
      <c r="H14167">
        <v>2.7168663594470046</v>
      </c>
      <c r="I14167" t="str">
        <f>VLOOKUP($B14167&amp;$E14167,'Employee List'!$A:$E,5,0)</f>
        <v>E-1304</v>
      </c>
    </row>
    <row r="14168" spans="1:9" x14ac:dyDescent="0.35">
      <c r="A14168" t="s">
        <v>1257</v>
      </c>
      <c r="B14168" t="s">
        <v>229</v>
      </c>
      <c r="C14168" t="s">
        <v>384</v>
      </c>
      <c r="D14168" t="s">
        <v>1280</v>
      </c>
      <c r="E14168" t="s">
        <v>30</v>
      </c>
      <c r="F14168">
        <v>4182</v>
      </c>
      <c r="G14168">
        <v>24050</v>
      </c>
      <c r="H14168">
        <v>5.7508369201339073</v>
      </c>
      <c r="I14168" t="str">
        <f>VLOOKUP($B14168&amp;$E14168,'Employee List'!$A:$E,5,0)</f>
        <v>E-1304</v>
      </c>
    </row>
    <row r="14169" spans="1:9" x14ac:dyDescent="0.35">
      <c r="A14169" t="s">
        <v>1257</v>
      </c>
      <c r="B14169" t="s">
        <v>229</v>
      </c>
      <c r="C14169" t="s">
        <v>384</v>
      </c>
      <c r="D14169" t="s">
        <v>1280</v>
      </c>
      <c r="E14169" t="s">
        <v>31</v>
      </c>
      <c r="F14169">
        <v>3140</v>
      </c>
      <c r="G14169">
        <v>22274</v>
      </c>
      <c r="H14169">
        <v>7.093630573248408</v>
      </c>
      <c r="I14169" t="str">
        <f>VLOOKUP($B14169&amp;$E14169,'Employee List'!$A:$E,5,0)</f>
        <v>E-1304</v>
      </c>
    </row>
    <row r="14170" spans="1:9" x14ac:dyDescent="0.35">
      <c r="A14170" t="s">
        <v>1257</v>
      </c>
      <c r="B14170" t="s">
        <v>229</v>
      </c>
      <c r="C14170" t="s">
        <v>384</v>
      </c>
      <c r="D14170" t="s">
        <v>1262</v>
      </c>
      <c r="E14170" t="s">
        <v>29</v>
      </c>
      <c r="F14170">
        <v>31170</v>
      </c>
      <c r="G14170">
        <v>23313</v>
      </c>
      <c r="H14170">
        <v>0.74793070259865257</v>
      </c>
      <c r="I14170" t="str">
        <f>VLOOKUP($B14170&amp;$E14170,'Employee List'!$A:$E,5,0)</f>
        <v>E-1304</v>
      </c>
    </row>
    <row r="14171" spans="1:9" x14ac:dyDescent="0.35">
      <c r="A14171" t="s">
        <v>1257</v>
      </c>
      <c r="B14171" t="s">
        <v>229</v>
      </c>
      <c r="C14171" t="s">
        <v>384</v>
      </c>
      <c r="D14171" t="s">
        <v>1262</v>
      </c>
      <c r="E14171" t="s">
        <v>30</v>
      </c>
      <c r="F14171">
        <v>32263</v>
      </c>
      <c r="G14171">
        <v>23428</v>
      </c>
      <c r="H14171">
        <v>0.72615689799460681</v>
      </c>
      <c r="I14171" t="str">
        <f>VLOOKUP($B14171&amp;$E14171,'Employee List'!$A:$E,5,0)</f>
        <v>E-1304</v>
      </c>
    </row>
    <row r="14172" spans="1:9" x14ac:dyDescent="0.35">
      <c r="A14172" t="s">
        <v>1257</v>
      </c>
      <c r="B14172" t="s">
        <v>229</v>
      </c>
      <c r="C14172" t="s">
        <v>384</v>
      </c>
      <c r="D14172" t="s">
        <v>1262</v>
      </c>
      <c r="E14172" t="s">
        <v>31</v>
      </c>
      <c r="F14172">
        <v>32638</v>
      </c>
      <c r="G14172">
        <v>24333</v>
      </c>
      <c r="H14172">
        <v>0.74554200625038303</v>
      </c>
      <c r="I14172" t="str">
        <f>VLOOKUP($B14172&amp;$E14172,'Employee List'!$A:$E,5,0)</f>
        <v>E-1304</v>
      </c>
    </row>
    <row r="14173" spans="1:9" x14ac:dyDescent="0.35">
      <c r="A14173" t="s">
        <v>1257</v>
      </c>
      <c r="B14173" t="s">
        <v>229</v>
      </c>
      <c r="C14173" t="s">
        <v>384</v>
      </c>
      <c r="D14173" t="s">
        <v>1282</v>
      </c>
      <c r="E14173" t="s">
        <v>29</v>
      </c>
      <c r="F14173">
        <v>3123</v>
      </c>
      <c r="G14173">
        <v>5841</v>
      </c>
      <c r="H14173">
        <v>1.8703170028818443</v>
      </c>
      <c r="I14173" t="str">
        <f>VLOOKUP($B14173&amp;$E14173,'Employee List'!$A:$E,5,0)</f>
        <v>E-1304</v>
      </c>
    </row>
    <row r="14174" spans="1:9" x14ac:dyDescent="0.35">
      <c r="A14174" t="s">
        <v>1257</v>
      </c>
      <c r="B14174" t="s">
        <v>229</v>
      </c>
      <c r="C14174" t="s">
        <v>384</v>
      </c>
      <c r="D14174" t="s">
        <v>1282</v>
      </c>
      <c r="E14174" t="s">
        <v>31</v>
      </c>
      <c r="F14174">
        <v>1992</v>
      </c>
      <c r="G14174">
        <v>4211</v>
      </c>
      <c r="H14174">
        <v>2.1139558232931726</v>
      </c>
      <c r="I14174" t="str">
        <f>VLOOKUP($B14174&amp;$E14174,'Employee List'!$A:$E,5,0)</f>
        <v>E-1304</v>
      </c>
    </row>
    <row r="14175" spans="1:9" x14ac:dyDescent="0.35">
      <c r="A14175" t="s">
        <v>1257</v>
      </c>
      <c r="B14175" t="s">
        <v>229</v>
      </c>
      <c r="C14175" t="s">
        <v>384</v>
      </c>
      <c r="D14175" t="s">
        <v>1281</v>
      </c>
      <c r="E14175" t="s">
        <v>29</v>
      </c>
      <c r="F14175">
        <v>6628</v>
      </c>
      <c r="G14175">
        <v>4391</v>
      </c>
      <c r="H14175">
        <v>0.6624924562462281</v>
      </c>
      <c r="I14175" t="str">
        <f>VLOOKUP($B14175&amp;$E14175,'Employee List'!$A:$E,5,0)</f>
        <v>E-1304</v>
      </c>
    </row>
    <row r="14176" spans="1:9" x14ac:dyDescent="0.35">
      <c r="A14176" t="s">
        <v>1257</v>
      </c>
      <c r="B14176" t="s">
        <v>229</v>
      </c>
      <c r="C14176" t="s">
        <v>384</v>
      </c>
      <c r="D14176" t="s">
        <v>1281</v>
      </c>
      <c r="E14176" t="s">
        <v>30</v>
      </c>
      <c r="F14176">
        <v>3892</v>
      </c>
      <c r="G14176">
        <v>4115</v>
      </c>
      <c r="H14176">
        <v>1.0572970195272353</v>
      </c>
      <c r="I14176" t="str">
        <f>VLOOKUP($B14176&amp;$E14176,'Employee List'!$A:$E,5,0)</f>
        <v>E-1304</v>
      </c>
    </row>
    <row r="14177" spans="1:9" x14ac:dyDescent="0.35">
      <c r="A14177" t="s">
        <v>1257</v>
      </c>
      <c r="B14177" t="s">
        <v>229</v>
      </c>
      <c r="C14177" t="s">
        <v>384</v>
      </c>
      <c r="D14177" t="s">
        <v>1281</v>
      </c>
      <c r="E14177" t="s">
        <v>31</v>
      </c>
      <c r="F14177">
        <v>5797</v>
      </c>
      <c r="G14177">
        <v>1897</v>
      </c>
      <c r="H14177">
        <v>0.32723822666896668</v>
      </c>
      <c r="I14177" t="str">
        <f>VLOOKUP($B14177&amp;$E14177,'Employee List'!$A:$E,5,0)</f>
        <v>E-1304</v>
      </c>
    </row>
    <row r="14178" spans="1:9" x14ac:dyDescent="0.35">
      <c r="A14178" t="s">
        <v>1257</v>
      </c>
      <c r="B14178" t="s">
        <v>230</v>
      </c>
      <c r="C14178" t="s">
        <v>384</v>
      </c>
      <c r="D14178" t="s">
        <v>1274</v>
      </c>
      <c r="E14178" t="s">
        <v>29</v>
      </c>
      <c r="F14178">
        <v>43147</v>
      </c>
      <c r="G14178">
        <v>7324</v>
      </c>
      <c r="H14178">
        <v>0.16974528935963104</v>
      </c>
      <c r="I14178" t="str">
        <f>VLOOKUP($B14178&amp;$E14178,'Employee List'!$A:$E,5,0)</f>
        <v>E-1305</v>
      </c>
    </row>
    <row r="14179" spans="1:9" x14ac:dyDescent="0.35">
      <c r="A14179" t="s">
        <v>1257</v>
      </c>
      <c r="B14179" t="s">
        <v>230</v>
      </c>
      <c r="C14179" t="s">
        <v>384</v>
      </c>
      <c r="D14179" t="s">
        <v>1274</v>
      </c>
      <c r="E14179" t="s">
        <v>30</v>
      </c>
      <c r="F14179">
        <v>44255</v>
      </c>
      <c r="G14179">
        <v>9627</v>
      </c>
      <c r="H14179">
        <v>0.21753474183708055</v>
      </c>
      <c r="I14179" t="str">
        <f>VLOOKUP($B14179&amp;$E14179,'Employee List'!$A:$E,5,0)</f>
        <v>E-1305</v>
      </c>
    </row>
    <row r="14180" spans="1:9" x14ac:dyDescent="0.35">
      <c r="A14180" t="s">
        <v>1257</v>
      </c>
      <c r="B14180" t="s">
        <v>230</v>
      </c>
      <c r="C14180" t="s">
        <v>384</v>
      </c>
      <c r="D14180" t="s">
        <v>1274</v>
      </c>
      <c r="E14180" t="s">
        <v>31</v>
      </c>
      <c r="F14180">
        <v>44626</v>
      </c>
      <c r="G14180">
        <v>13088</v>
      </c>
      <c r="H14180">
        <v>0.29328194326177565</v>
      </c>
      <c r="I14180" t="str">
        <f>VLOOKUP($B14180&amp;$E14180,'Employee List'!$A:$E,5,0)</f>
        <v>E-1305</v>
      </c>
    </row>
    <row r="14181" spans="1:9" x14ac:dyDescent="0.35">
      <c r="A14181" t="s">
        <v>1257</v>
      </c>
      <c r="B14181" t="s">
        <v>230</v>
      </c>
      <c r="C14181" t="s">
        <v>384</v>
      </c>
      <c r="D14181" t="s">
        <v>1263</v>
      </c>
      <c r="E14181" t="s">
        <v>29</v>
      </c>
      <c r="F14181">
        <v>9333</v>
      </c>
      <c r="G14181">
        <v>8947</v>
      </c>
      <c r="H14181">
        <v>0.95864138004928745</v>
      </c>
      <c r="I14181" t="str">
        <f>VLOOKUP($B14181&amp;$E14181,'Employee List'!$A:$E,5,0)</f>
        <v>E-1305</v>
      </c>
    </row>
    <row r="14182" spans="1:9" x14ac:dyDescent="0.35">
      <c r="A14182" t="s">
        <v>1257</v>
      </c>
      <c r="B14182" t="s">
        <v>230</v>
      </c>
      <c r="C14182" t="s">
        <v>384</v>
      </c>
      <c r="D14182" t="s">
        <v>1263</v>
      </c>
      <c r="E14182" t="s">
        <v>30</v>
      </c>
      <c r="F14182">
        <v>11823</v>
      </c>
      <c r="G14182">
        <v>55081</v>
      </c>
      <c r="H14182">
        <v>4.6588006428148523</v>
      </c>
      <c r="I14182" t="str">
        <f>VLOOKUP($B14182&amp;$E14182,'Employee List'!$A:$E,5,0)</f>
        <v>E-1305</v>
      </c>
    </row>
    <row r="14183" spans="1:9" x14ac:dyDescent="0.35">
      <c r="A14183" t="s">
        <v>1257</v>
      </c>
      <c r="B14183" t="s">
        <v>230</v>
      </c>
      <c r="C14183" t="s">
        <v>384</v>
      </c>
      <c r="D14183" t="s">
        <v>1263</v>
      </c>
      <c r="E14183" t="s">
        <v>31</v>
      </c>
      <c r="F14183">
        <v>9108</v>
      </c>
      <c r="G14183">
        <v>80132</v>
      </c>
      <c r="H14183">
        <v>8.7979797979797976</v>
      </c>
      <c r="I14183" t="str">
        <f>VLOOKUP($B14183&amp;$E14183,'Employee List'!$A:$E,5,0)</f>
        <v>E-1305</v>
      </c>
    </row>
    <row r="14184" spans="1:9" x14ac:dyDescent="0.35">
      <c r="A14184" t="s">
        <v>1257</v>
      </c>
      <c r="B14184" t="s">
        <v>230</v>
      </c>
      <c r="C14184" t="s">
        <v>384</v>
      </c>
      <c r="D14184" t="s">
        <v>1264</v>
      </c>
      <c r="E14184" t="s">
        <v>29</v>
      </c>
      <c r="F14184">
        <v>15674</v>
      </c>
      <c r="G14184">
        <v>1374</v>
      </c>
      <c r="H14184">
        <v>8.7661094806686227E-2</v>
      </c>
      <c r="I14184" t="str">
        <f>VLOOKUP($B14184&amp;$E14184,'Employee List'!$A:$E,5,0)</f>
        <v>E-1305</v>
      </c>
    </row>
    <row r="14185" spans="1:9" x14ac:dyDescent="0.35">
      <c r="A14185" t="s">
        <v>1257</v>
      </c>
      <c r="B14185" t="s">
        <v>230</v>
      </c>
      <c r="C14185" t="s">
        <v>384</v>
      </c>
      <c r="D14185" t="s">
        <v>1264</v>
      </c>
      <c r="E14185" t="s">
        <v>30</v>
      </c>
      <c r="F14185">
        <v>16952</v>
      </c>
      <c r="G14185">
        <v>12224</v>
      </c>
      <c r="H14185">
        <v>0.72109485606418122</v>
      </c>
      <c r="I14185" t="str">
        <f>VLOOKUP($B14185&amp;$E14185,'Employee List'!$A:$E,5,0)</f>
        <v>E-1305</v>
      </c>
    </row>
    <row r="14186" spans="1:9" x14ac:dyDescent="0.35">
      <c r="A14186" t="s">
        <v>1257</v>
      </c>
      <c r="B14186" t="s">
        <v>230</v>
      </c>
      <c r="C14186" t="s">
        <v>384</v>
      </c>
      <c r="D14186" t="s">
        <v>1264</v>
      </c>
      <c r="E14186" t="s">
        <v>31</v>
      </c>
      <c r="F14186">
        <v>17075</v>
      </c>
      <c r="G14186">
        <v>1064</v>
      </c>
      <c r="H14186">
        <v>6.2313323572474377E-2</v>
      </c>
      <c r="I14186" t="str">
        <f>VLOOKUP($B14186&amp;$E14186,'Employee List'!$A:$E,5,0)</f>
        <v>E-1305</v>
      </c>
    </row>
    <row r="14187" spans="1:9" x14ac:dyDescent="0.35">
      <c r="A14187" t="s">
        <v>1257</v>
      </c>
      <c r="B14187" t="s">
        <v>230</v>
      </c>
      <c r="C14187" t="s">
        <v>384</v>
      </c>
      <c r="D14187" t="s">
        <v>1265</v>
      </c>
      <c r="E14187" t="s">
        <v>29</v>
      </c>
      <c r="F14187">
        <v>1186</v>
      </c>
      <c r="G14187">
        <v>2724</v>
      </c>
      <c r="H14187">
        <v>2.2967959527824622</v>
      </c>
      <c r="I14187" t="str">
        <f>VLOOKUP($B14187&amp;$E14187,'Employee List'!$A:$E,5,0)</f>
        <v>E-1305</v>
      </c>
    </row>
    <row r="14188" spans="1:9" x14ac:dyDescent="0.35">
      <c r="A14188" t="s">
        <v>1257</v>
      </c>
      <c r="B14188" t="s">
        <v>230</v>
      </c>
      <c r="C14188" t="s">
        <v>384</v>
      </c>
      <c r="D14188" t="s">
        <v>1265</v>
      </c>
      <c r="E14188" t="s">
        <v>30</v>
      </c>
      <c r="F14188">
        <v>2319</v>
      </c>
      <c r="G14188">
        <v>4472</v>
      </c>
      <c r="H14188">
        <v>1.9284174213022856</v>
      </c>
      <c r="I14188" t="str">
        <f>VLOOKUP($B14188&amp;$E14188,'Employee List'!$A:$E,5,0)</f>
        <v>E-1305</v>
      </c>
    </row>
    <row r="14189" spans="1:9" x14ac:dyDescent="0.35">
      <c r="A14189" t="s">
        <v>1257</v>
      </c>
      <c r="B14189" t="s">
        <v>230</v>
      </c>
      <c r="C14189" t="s">
        <v>384</v>
      </c>
      <c r="D14189" t="s">
        <v>1265</v>
      </c>
      <c r="E14189" t="s">
        <v>31</v>
      </c>
      <c r="F14189">
        <v>2188</v>
      </c>
      <c r="G14189">
        <v>1549</v>
      </c>
      <c r="H14189">
        <v>0.7079524680073126</v>
      </c>
      <c r="I14189" t="str">
        <f>VLOOKUP($B14189&amp;$E14189,'Employee List'!$A:$E,5,0)</f>
        <v>E-1305</v>
      </c>
    </row>
    <row r="14190" spans="1:9" x14ac:dyDescent="0.35">
      <c r="A14190" t="s">
        <v>1257</v>
      </c>
      <c r="B14190" t="s">
        <v>230</v>
      </c>
      <c r="C14190" t="s">
        <v>384</v>
      </c>
      <c r="D14190" t="s">
        <v>1260</v>
      </c>
      <c r="E14190" t="s">
        <v>29</v>
      </c>
      <c r="F14190">
        <v>38773</v>
      </c>
      <c r="G14190">
        <v>20193</v>
      </c>
      <c r="H14190">
        <v>0.52080055708869577</v>
      </c>
      <c r="I14190" t="str">
        <f>VLOOKUP($B14190&amp;$E14190,'Employee List'!$A:$E,5,0)</f>
        <v>E-1305</v>
      </c>
    </row>
    <row r="14191" spans="1:9" x14ac:dyDescent="0.35">
      <c r="A14191" t="s">
        <v>1257</v>
      </c>
      <c r="B14191" t="s">
        <v>230</v>
      </c>
      <c r="C14191" t="s">
        <v>384</v>
      </c>
      <c r="D14191" t="s">
        <v>1260</v>
      </c>
      <c r="E14191" t="s">
        <v>30</v>
      </c>
      <c r="F14191">
        <v>38146</v>
      </c>
      <c r="G14191">
        <v>25714</v>
      </c>
      <c r="H14191">
        <v>0.67409426938604311</v>
      </c>
      <c r="I14191" t="str">
        <f>VLOOKUP($B14191&amp;$E14191,'Employee List'!$A:$E,5,0)</f>
        <v>E-1305</v>
      </c>
    </row>
    <row r="14192" spans="1:9" x14ac:dyDescent="0.35">
      <c r="A14192" t="s">
        <v>1257</v>
      </c>
      <c r="B14192" t="s">
        <v>230</v>
      </c>
      <c r="C14192" t="s">
        <v>384</v>
      </c>
      <c r="D14192" t="s">
        <v>1260</v>
      </c>
      <c r="E14192" t="s">
        <v>31</v>
      </c>
      <c r="F14192">
        <v>44601</v>
      </c>
      <c r="G14192">
        <v>23773</v>
      </c>
      <c r="H14192">
        <v>0.53301495482164074</v>
      </c>
      <c r="I14192" t="str">
        <f>VLOOKUP($B14192&amp;$E14192,'Employee List'!$A:$E,5,0)</f>
        <v>E-1305</v>
      </c>
    </row>
    <row r="14193" spans="1:9" x14ac:dyDescent="0.35">
      <c r="A14193" t="s">
        <v>1257</v>
      </c>
      <c r="B14193" t="s">
        <v>230</v>
      </c>
      <c r="C14193" t="s">
        <v>384</v>
      </c>
      <c r="D14193" t="s">
        <v>1261</v>
      </c>
      <c r="E14193" t="s">
        <v>29</v>
      </c>
      <c r="F14193">
        <v>83328</v>
      </c>
      <c r="G14193">
        <v>41644</v>
      </c>
      <c r="H14193">
        <v>0.49975998463901689</v>
      </c>
      <c r="I14193" t="str">
        <f>VLOOKUP($B14193&amp;$E14193,'Employee List'!$A:$E,5,0)</f>
        <v>E-1305</v>
      </c>
    </row>
    <row r="14194" spans="1:9" x14ac:dyDescent="0.35">
      <c r="A14194" t="s">
        <v>1257</v>
      </c>
      <c r="B14194" t="s">
        <v>230</v>
      </c>
      <c r="C14194" t="s">
        <v>384</v>
      </c>
      <c r="D14194" t="s">
        <v>1261</v>
      </c>
      <c r="E14194" t="s">
        <v>30</v>
      </c>
      <c r="F14194">
        <v>87302</v>
      </c>
      <c r="G14194">
        <v>57280</v>
      </c>
      <c r="H14194">
        <v>0.65611326201003417</v>
      </c>
      <c r="I14194" t="str">
        <f>VLOOKUP($B14194&amp;$E14194,'Employee List'!$A:$E,5,0)</f>
        <v>E-1305</v>
      </c>
    </row>
    <row r="14195" spans="1:9" x14ac:dyDescent="0.35">
      <c r="A14195" t="s">
        <v>1257</v>
      </c>
      <c r="B14195" t="s">
        <v>230</v>
      </c>
      <c r="C14195" t="s">
        <v>384</v>
      </c>
      <c r="D14195" t="s">
        <v>1261</v>
      </c>
      <c r="E14195" t="s">
        <v>31</v>
      </c>
      <c r="F14195">
        <v>90122</v>
      </c>
      <c r="G14195">
        <v>59851</v>
      </c>
      <c r="H14195">
        <v>0.66411087192916274</v>
      </c>
      <c r="I14195" t="str">
        <f>VLOOKUP($B14195&amp;$E14195,'Employee List'!$A:$E,5,0)</f>
        <v>E-1305</v>
      </c>
    </row>
    <row r="14196" spans="1:9" x14ac:dyDescent="0.35">
      <c r="A14196" t="s">
        <v>1257</v>
      </c>
      <c r="B14196" t="s">
        <v>230</v>
      </c>
      <c r="C14196" t="s">
        <v>384</v>
      </c>
      <c r="D14196" t="s">
        <v>1266</v>
      </c>
      <c r="E14196" t="s">
        <v>29</v>
      </c>
      <c r="F14196">
        <v>15787</v>
      </c>
      <c r="G14196">
        <v>9851</v>
      </c>
      <c r="H14196">
        <v>0.62399442579337427</v>
      </c>
      <c r="I14196" t="str">
        <f>VLOOKUP($B14196&amp;$E14196,'Employee List'!$A:$E,5,0)</f>
        <v>E-1305</v>
      </c>
    </row>
    <row r="14197" spans="1:9" x14ac:dyDescent="0.35">
      <c r="A14197" t="s">
        <v>1257</v>
      </c>
      <c r="B14197" t="s">
        <v>230</v>
      </c>
      <c r="C14197" t="s">
        <v>384</v>
      </c>
      <c r="D14197" t="s">
        <v>1266</v>
      </c>
      <c r="E14197" t="s">
        <v>30</v>
      </c>
      <c r="F14197">
        <v>16768</v>
      </c>
      <c r="G14197">
        <v>11868</v>
      </c>
      <c r="H14197">
        <v>0.70777671755725191</v>
      </c>
      <c r="I14197" t="str">
        <f>VLOOKUP($B14197&amp;$E14197,'Employee List'!$A:$E,5,0)</f>
        <v>E-1305</v>
      </c>
    </row>
    <row r="14198" spans="1:9" x14ac:dyDescent="0.35">
      <c r="A14198" t="s">
        <v>1257</v>
      </c>
      <c r="B14198" t="s">
        <v>230</v>
      </c>
      <c r="C14198" t="s">
        <v>384</v>
      </c>
      <c r="D14198" t="s">
        <v>1266</v>
      </c>
      <c r="E14198" t="s">
        <v>31</v>
      </c>
      <c r="F14198">
        <v>18128</v>
      </c>
      <c r="G14198">
        <v>13658</v>
      </c>
      <c r="H14198">
        <v>0.75342012356575461</v>
      </c>
      <c r="I14198" t="str">
        <f>VLOOKUP($B14198&amp;$E14198,'Employee List'!$A:$E,5,0)</f>
        <v>E-1305</v>
      </c>
    </row>
    <row r="14199" spans="1:9" x14ac:dyDescent="0.35">
      <c r="A14199" t="s">
        <v>1257</v>
      </c>
      <c r="B14199" t="s">
        <v>230</v>
      </c>
      <c r="C14199" t="s">
        <v>384</v>
      </c>
      <c r="D14199" t="s">
        <v>1267</v>
      </c>
      <c r="E14199" t="s">
        <v>29</v>
      </c>
      <c r="F14199">
        <v>15967</v>
      </c>
      <c r="G14199">
        <v>11729</v>
      </c>
      <c r="H14199">
        <v>0.73457756623035009</v>
      </c>
      <c r="I14199" t="str">
        <f>VLOOKUP($B14199&amp;$E14199,'Employee List'!$A:$E,5,0)</f>
        <v>E-1305</v>
      </c>
    </row>
    <row r="14200" spans="1:9" x14ac:dyDescent="0.35">
      <c r="A14200" t="s">
        <v>1257</v>
      </c>
      <c r="B14200" t="s">
        <v>230</v>
      </c>
      <c r="C14200" t="s">
        <v>384</v>
      </c>
      <c r="D14200" t="s">
        <v>1267</v>
      </c>
      <c r="E14200" t="s">
        <v>30</v>
      </c>
      <c r="F14200">
        <v>16505</v>
      </c>
      <c r="G14200">
        <v>15422</v>
      </c>
      <c r="H14200">
        <v>0.93438352014541048</v>
      </c>
      <c r="I14200" t="str">
        <f>VLOOKUP($B14200&amp;$E14200,'Employee List'!$A:$E,5,0)</f>
        <v>E-1305</v>
      </c>
    </row>
    <row r="14201" spans="1:9" x14ac:dyDescent="0.35">
      <c r="A14201" t="s">
        <v>1257</v>
      </c>
      <c r="B14201" t="s">
        <v>230</v>
      </c>
      <c r="C14201" t="s">
        <v>384</v>
      </c>
      <c r="D14201" t="s">
        <v>1267</v>
      </c>
      <c r="E14201" t="s">
        <v>31</v>
      </c>
      <c r="F14201">
        <v>18024</v>
      </c>
      <c r="G14201">
        <v>11542</v>
      </c>
      <c r="H14201">
        <v>0.6403683976919663</v>
      </c>
      <c r="I14201" t="str">
        <f>VLOOKUP($B14201&amp;$E14201,'Employee List'!$A:$E,5,0)</f>
        <v>E-1305</v>
      </c>
    </row>
    <row r="14202" spans="1:9" x14ac:dyDescent="0.35">
      <c r="A14202" t="s">
        <v>1257</v>
      </c>
      <c r="B14202" t="s">
        <v>230</v>
      </c>
      <c r="C14202" t="s">
        <v>384</v>
      </c>
      <c r="D14202" t="s">
        <v>1268</v>
      </c>
      <c r="E14202" t="s">
        <v>29</v>
      </c>
      <c r="F14202">
        <v>14224</v>
      </c>
      <c r="G14202">
        <v>5380</v>
      </c>
      <c r="H14202">
        <v>0.37823397075365578</v>
      </c>
      <c r="I14202" t="str">
        <f>VLOOKUP($B14202&amp;$E14202,'Employee List'!$A:$E,5,0)</f>
        <v>E-1305</v>
      </c>
    </row>
    <row r="14203" spans="1:9" x14ac:dyDescent="0.35">
      <c r="A14203" t="s">
        <v>1257</v>
      </c>
      <c r="B14203" t="s">
        <v>230</v>
      </c>
      <c r="C14203" t="s">
        <v>384</v>
      </c>
      <c r="D14203" t="s">
        <v>1268</v>
      </c>
      <c r="E14203" t="s">
        <v>30</v>
      </c>
      <c r="F14203">
        <v>10447</v>
      </c>
      <c r="G14203">
        <v>4750</v>
      </c>
      <c r="H14203">
        <v>0.45467598353594335</v>
      </c>
      <c r="I14203" t="str">
        <f>VLOOKUP($B14203&amp;$E14203,'Employee List'!$A:$E,5,0)</f>
        <v>E-1305</v>
      </c>
    </row>
    <row r="14204" spans="1:9" x14ac:dyDescent="0.35">
      <c r="A14204" t="s">
        <v>1257</v>
      </c>
      <c r="B14204" t="s">
        <v>230</v>
      </c>
      <c r="C14204" t="s">
        <v>384</v>
      </c>
      <c r="D14204" t="s">
        <v>1268</v>
      </c>
      <c r="E14204" t="s">
        <v>31</v>
      </c>
      <c r="F14204">
        <v>10476</v>
      </c>
      <c r="G14204">
        <v>4538</v>
      </c>
      <c r="H14204">
        <v>0.43318060328369606</v>
      </c>
      <c r="I14204" t="str">
        <f>VLOOKUP($B14204&amp;$E14204,'Employee List'!$A:$E,5,0)</f>
        <v>E-1305</v>
      </c>
    </row>
    <row r="14205" spans="1:9" x14ac:dyDescent="0.35">
      <c r="A14205" t="s">
        <v>1257</v>
      </c>
      <c r="B14205" t="s">
        <v>230</v>
      </c>
      <c r="C14205" t="s">
        <v>384</v>
      </c>
      <c r="D14205" t="s">
        <v>1269</v>
      </c>
      <c r="E14205" t="s">
        <v>29</v>
      </c>
      <c r="F14205">
        <v>2858</v>
      </c>
      <c r="G14205">
        <v>5244</v>
      </c>
      <c r="H14205">
        <v>1.834849545136459</v>
      </c>
      <c r="I14205" t="str">
        <f>VLOOKUP($B14205&amp;$E14205,'Employee List'!$A:$E,5,0)</f>
        <v>E-1305</v>
      </c>
    </row>
    <row r="14206" spans="1:9" x14ac:dyDescent="0.35">
      <c r="A14206" t="s">
        <v>1257</v>
      </c>
      <c r="B14206" t="s">
        <v>230</v>
      </c>
      <c r="C14206" t="s">
        <v>384</v>
      </c>
      <c r="D14206" t="s">
        <v>1269</v>
      </c>
      <c r="E14206" t="s">
        <v>30</v>
      </c>
      <c r="F14206">
        <v>3841</v>
      </c>
      <c r="G14206">
        <v>3397</v>
      </c>
      <c r="H14206">
        <v>0.8844051028378026</v>
      </c>
      <c r="I14206" t="str">
        <f>VLOOKUP($B14206&amp;$E14206,'Employee List'!$A:$E,5,0)</f>
        <v>E-1305</v>
      </c>
    </row>
    <row r="14207" spans="1:9" x14ac:dyDescent="0.35">
      <c r="A14207" t="s">
        <v>1257</v>
      </c>
      <c r="B14207" t="s">
        <v>230</v>
      </c>
      <c r="C14207" t="s">
        <v>384</v>
      </c>
      <c r="D14207" t="s">
        <v>1269</v>
      </c>
      <c r="E14207" t="s">
        <v>31</v>
      </c>
      <c r="F14207">
        <v>5047</v>
      </c>
      <c r="G14207">
        <v>4821</v>
      </c>
      <c r="H14207">
        <v>0.95522092332078468</v>
      </c>
      <c r="I14207" t="str">
        <f>VLOOKUP($B14207&amp;$E14207,'Employee List'!$A:$E,5,0)</f>
        <v>E-1305</v>
      </c>
    </row>
    <row r="14208" spans="1:9" x14ac:dyDescent="0.35">
      <c r="A14208" t="s">
        <v>1257</v>
      </c>
      <c r="B14208" t="s">
        <v>230</v>
      </c>
      <c r="C14208" t="s">
        <v>384</v>
      </c>
      <c r="D14208" t="s">
        <v>1270</v>
      </c>
      <c r="E14208" t="s">
        <v>29</v>
      </c>
      <c r="F14208">
        <v>2716</v>
      </c>
      <c r="G14208">
        <v>4636</v>
      </c>
      <c r="H14208">
        <v>1.706921944035346</v>
      </c>
      <c r="I14208" t="str">
        <f>VLOOKUP($B14208&amp;$E14208,'Employee List'!$A:$E,5,0)</f>
        <v>E-1305</v>
      </c>
    </row>
    <row r="14209" spans="1:9" x14ac:dyDescent="0.35">
      <c r="A14209" t="s">
        <v>1257</v>
      </c>
      <c r="B14209" t="s">
        <v>230</v>
      </c>
      <c r="C14209" t="s">
        <v>384</v>
      </c>
      <c r="D14209" t="s">
        <v>1270</v>
      </c>
      <c r="E14209" t="s">
        <v>30</v>
      </c>
      <c r="F14209">
        <v>4102</v>
      </c>
      <c r="G14209">
        <v>3678</v>
      </c>
      <c r="H14209">
        <v>0.89663578742077032</v>
      </c>
      <c r="I14209" t="str">
        <f>VLOOKUP($B14209&amp;$E14209,'Employee List'!$A:$E,5,0)</f>
        <v>E-1305</v>
      </c>
    </row>
    <row r="14210" spans="1:9" x14ac:dyDescent="0.35">
      <c r="A14210" t="s">
        <v>1257</v>
      </c>
      <c r="B14210" t="s">
        <v>230</v>
      </c>
      <c r="C14210" t="s">
        <v>384</v>
      </c>
      <c r="D14210" t="s">
        <v>1270</v>
      </c>
      <c r="E14210" t="s">
        <v>31</v>
      </c>
      <c r="F14210">
        <v>3668</v>
      </c>
      <c r="G14210">
        <v>2084</v>
      </c>
      <c r="H14210">
        <v>0.56815703380588878</v>
      </c>
      <c r="I14210" t="str">
        <f>VLOOKUP($B14210&amp;$E14210,'Employee List'!$A:$E,5,0)</f>
        <v>E-1305</v>
      </c>
    </row>
    <row r="14211" spans="1:9" x14ac:dyDescent="0.35">
      <c r="A14211" t="s">
        <v>1257</v>
      </c>
      <c r="B14211" t="s">
        <v>230</v>
      </c>
      <c r="C14211" t="s">
        <v>384</v>
      </c>
      <c r="D14211" t="s">
        <v>1271</v>
      </c>
      <c r="E14211" t="s">
        <v>29</v>
      </c>
      <c r="F14211">
        <v>3404</v>
      </c>
      <c r="G14211">
        <v>5986</v>
      </c>
      <c r="H14211">
        <v>1.7585193889541715</v>
      </c>
      <c r="I14211" t="str">
        <f>VLOOKUP($B14211&amp;$E14211,'Employee List'!$A:$E,5,0)</f>
        <v>E-1305</v>
      </c>
    </row>
    <row r="14212" spans="1:9" x14ac:dyDescent="0.35">
      <c r="A14212" t="s">
        <v>1257</v>
      </c>
      <c r="B14212" t="s">
        <v>230</v>
      </c>
      <c r="C14212" t="s">
        <v>384</v>
      </c>
      <c r="D14212" t="s">
        <v>1271</v>
      </c>
      <c r="E14212" t="s">
        <v>30</v>
      </c>
      <c r="F14212">
        <v>3492</v>
      </c>
      <c r="G14212">
        <v>10801</v>
      </c>
      <c r="H14212">
        <v>3.0930698739977092</v>
      </c>
      <c r="I14212" t="str">
        <f>VLOOKUP($B14212&amp;$E14212,'Employee List'!$A:$E,5,0)</f>
        <v>E-1305</v>
      </c>
    </row>
    <row r="14213" spans="1:9" x14ac:dyDescent="0.35">
      <c r="A14213" t="s">
        <v>1257</v>
      </c>
      <c r="B14213" t="s">
        <v>230</v>
      </c>
      <c r="C14213" t="s">
        <v>384</v>
      </c>
      <c r="D14213" t="s">
        <v>1271</v>
      </c>
      <c r="E14213" t="s">
        <v>31</v>
      </c>
      <c r="F14213">
        <v>4252</v>
      </c>
      <c r="G14213">
        <v>9873</v>
      </c>
      <c r="H14213">
        <v>2.3219661335841955</v>
      </c>
      <c r="I14213" t="str">
        <f>VLOOKUP($B14213&amp;$E14213,'Employee List'!$A:$E,5,0)</f>
        <v>E-1305</v>
      </c>
    </row>
    <row r="14214" spans="1:9" x14ac:dyDescent="0.35">
      <c r="A14214" t="s">
        <v>1257</v>
      </c>
      <c r="B14214" t="s">
        <v>230</v>
      </c>
      <c r="C14214" t="s">
        <v>384</v>
      </c>
      <c r="D14214" t="s">
        <v>1258</v>
      </c>
      <c r="E14214" t="s">
        <v>29</v>
      </c>
      <c r="F14214">
        <v>71513</v>
      </c>
      <c r="G14214">
        <v>38892</v>
      </c>
      <c r="H14214">
        <v>0.54384517500314633</v>
      </c>
      <c r="I14214" t="str">
        <f>VLOOKUP($B14214&amp;$E14214,'Employee List'!$A:$E,5,0)</f>
        <v>E-1305</v>
      </c>
    </row>
    <row r="14215" spans="1:9" x14ac:dyDescent="0.35">
      <c r="A14215" t="s">
        <v>1257</v>
      </c>
      <c r="B14215" t="s">
        <v>230</v>
      </c>
      <c r="C14215" t="s">
        <v>384</v>
      </c>
      <c r="D14215" t="s">
        <v>1258</v>
      </c>
      <c r="E14215" t="s">
        <v>30</v>
      </c>
      <c r="F14215">
        <v>72074</v>
      </c>
      <c r="G14215">
        <v>25736</v>
      </c>
      <c r="H14215">
        <v>0.35707744817826126</v>
      </c>
      <c r="I14215" t="str">
        <f>VLOOKUP($B14215&amp;$E14215,'Employee List'!$A:$E,5,0)</f>
        <v>E-1305</v>
      </c>
    </row>
    <row r="14216" spans="1:9" x14ac:dyDescent="0.35">
      <c r="A14216" t="s">
        <v>1257</v>
      </c>
      <c r="B14216" t="s">
        <v>230</v>
      </c>
      <c r="C14216" t="s">
        <v>384</v>
      </c>
      <c r="D14216" t="s">
        <v>1258</v>
      </c>
      <c r="E14216" t="s">
        <v>31</v>
      </c>
      <c r="F14216">
        <v>66171</v>
      </c>
      <c r="G14216">
        <v>36544</v>
      </c>
      <c r="H14216">
        <v>0.55226609844191565</v>
      </c>
      <c r="I14216" t="str">
        <f>VLOOKUP($B14216&amp;$E14216,'Employee List'!$A:$E,5,0)</f>
        <v>E-1305</v>
      </c>
    </row>
    <row r="14217" spans="1:9" x14ac:dyDescent="0.35">
      <c r="A14217" t="s">
        <v>1257</v>
      </c>
      <c r="B14217" t="s">
        <v>230</v>
      </c>
      <c r="C14217" t="s">
        <v>384</v>
      </c>
      <c r="D14217" t="s">
        <v>1272</v>
      </c>
      <c r="E14217" t="s">
        <v>29</v>
      </c>
      <c r="F14217">
        <v>12002</v>
      </c>
      <c r="G14217">
        <v>6731</v>
      </c>
      <c r="H14217">
        <v>0.56082319613397769</v>
      </c>
      <c r="I14217" t="str">
        <f>VLOOKUP($B14217&amp;$E14217,'Employee List'!$A:$E,5,0)</f>
        <v>E-1305</v>
      </c>
    </row>
    <row r="14218" spans="1:9" x14ac:dyDescent="0.35">
      <c r="A14218" t="s">
        <v>1257</v>
      </c>
      <c r="B14218" t="s">
        <v>230</v>
      </c>
      <c r="C14218" t="s">
        <v>384</v>
      </c>
      <c r="D14218" t="s">
        <v>1272</v>
      </c>
      <c r="E14218" t="s">
        <v>30</v>
      </c>
      <c r="F14218">
        <v>10009</v>
      </c>
      <c r="G14218">
        <v>4815</v>
      </c>
      <c r="H14218">
        <v>0.48106703966430214</v>
      </c>
      <c r="I14218" t="str">
        <f>VLOOKUP($B14218&amp;$E14218,'Employee List'!$A:$E,5,0)</f>
        <v>E-1305</v>
      </c>
    </row>
    <row r="14219" spans="1:9" x14ac:dyDescent="0.35">
      <c r="A14219" t="s">
        <v>1257</v>
      </c>
      <c r="B14219" t="s">
        <v>230</v>
      </c>
      <c r="C14219" t="s">
        <v>384</v>
      </c>
      <c r="D14219" t="s">
        <v>1272</v>
      </c>
      <c r="E14219" t="s">
        <v>31</v>
      </c>
      <c r="F14219">
        <v>9740</v>
      </c>
      <c r="G14219">
        <v>4281</v>
      </c>
      <c r="H14219">
        <v>0.4395277207392197</v>
      </c>
      <c r="I14219" t="str">
        <f>VLOOKUP($B14219&amp;$E14219,'Employee List'!$A:$E,5,0)</f>
        <v>E-1305</v>
      </c>
    </row>
    <row r="14220" spans="1:9" x14ac:dyDescent="0.35">
      <c r="A14220" t="s">
        <v>1257</v>
      </c>
      <c r="B14220" t="s">
        <v>230</v>
      </c>
      <c r="C14220" t="s">
        <v>384</v>
      </c>
      <c r="D14220" t="s">
        <v>1259</v>
      </c>
      <c r="E14220" t="s">
        <v>29</v>
      </c>
      <c r="F14220">
        <v>9010</v>
      </c>
      <c r="G14220">
        <v>10065</v>
      </c>
      <c r="H14220">
        <v>1.1170921198668147</v>
      </c>
      <c r="I14220" t="str">
        <f>VLOOKUP($B14220&amp;$E14220,'Employee List'!$A:$E,5,0)</f>
        <v>E-1305</v>
      </c>
    </row>
    <row r="14221" spans="1:9" x14ac:dyDescent="0.35">
      <c r="A14221" t="s">
        <v>1257</v>
      </c>
      <c r="B14221" t="s">
        <v>230</v>
      </c>
      <c r="C14221" t="s">
        <v>384</v>
      </c>
      <c r="D14221" t="s">
        <v>1259</v>
      </c>
      <c r="E14221" t="s">
        <v>30</v>
      </c>
      <c r="F14221">
        <v>10284</v>
      </c>
      <c r="G14221">
        <v>14205</v>
      </c>
      <c r="H14221">
        <v>1.3812718786464411</v>
      </c>
      <c r="I14221" t="str">
        <f>VLOOKUP($B14221&amp;$E14221,'Employee List'!$A:$E,5,0)</f>
        <v>E-1305</v>
      </c>
    </row>
    <row r="14222" spans="1:9" x14ac:dyDescent="0.35">
      <c r="A14222" t="s">
        <v>1257</v>
      </c>
      <c r="B14222" t="s">
        <v>230</v>
      </c>
      <c r="C14222" t="s">
        <v>384</v>
      </c>
      <c r="D14222" t="s">
        <v>1259</v>
      </c>
      <c r="E14222" t="s">
        <v>31</v>
      </c>
      <c r="F14222">
        <v>9640</v>
      </c>
      <c r="G14222">
        <v>11841</v>
      </c>
      <c r="H14222">
        <v>1.2283195020746889</v>
      </c>
      <c r="I14222" t="str">
        <f>VLOOKUP($B14222&amp;$E14222,'Employee List'!$A:$E,5,0)</f>
        <v>E-1305</v>
      </c>
    </row>
    <row r="14223" spans="1:9" x14ac:dyDescent="0.35">
      <c r="A14223" t="s">
        <v>1257</v>
      </c>
      <c r="B14223" t="s">
        <v>230</v>
      </c>
      <c r="C14223" t="s">
        <v>384</v>
      </c>
      <c r="D14223" t="s">
        <v>1273</v>
      </c>
      <c r="E14223" t="s">
        <v>29</v>
      </c>
      <c r="F14223">
        <v>3849</v>
      </c>
      <c r="G14223">
        <v>6796</v>
      </c>
      <c r="H14223">
        <v>1.765653416471811</v>
      </c>
      <c r="I14223" t="str">
        <f>VLOOKUP($B14223&amp;$E14223,'Employee List'!$A:$E,5,0)</f>
        <v>E-1305</v>
      </c>
    </row>
    <row r="14224" spans="1:9" x14ac:dyDescent="0.35">
      <c r="A14224" t="s">
        <v>1257</v>
      </c>
      <c r="B14224" t="s">
        <v>230</v>
      </c>
      <c r="C14224" t="s">
        <v>384</v>
      </c>
      <c r="D14224" t="s">
        <v>1273</v>
      </c>
      <c r="E14224" t="s">
        <v>30</v>
      </c>
      <c r="F14224">
        <v>3684</v>
      </c>
      <c r="G14224">
        <v>6687</v>
      </c>
      <c r="H14224">
        <v>1.8151465798045603</v>
      </c>
      <c r="I14224" t="str">
        <f>VLOOKUP($B14224&amp;$E14224,'Employee List'!$A:$E,5,0)</f>
        <v>E-1305</v>
      </c>
    </row>
    <row r="14225" spans="1:9" x14ac:dyDescent="0.35">
      <c r="A14225" t="s">
        <v>1257</v>
      </c>
      <c r="B14225" t="s">
        <v>230</v>
      </c>
      <c r="C14225" t="s">
        <v>384</v>
      </c>
      <c r="D14225" t="s">
        <v>1273</v>
      </c>
      <c r="E14225" t="s">
        <v>31</v>
      </c>
      <c r="F14225">
        <v>4676</v>
      </c>
      <c r="G14225">
        <v>2679</v>
      </c>
      <c r="H14225">
        <v>0.57292557741659533</v>
      </c>
      <c r="I14225" t="str">
        <f>VLOOKUP($B14225&amp;$E14225,'Employee List'!$A:$E,5,0)</f>
        <v>E-1305</v>
      </c>
    </row>
    <row r="14226" spans="1:9" x14ac:dyDescent="0.35">
      <c r="A14226" t="s">
        <v>1257</v>
      </c>
      <c r="B14226" t="s">
        <v>230</v>
      </c>
      <c r="C14226" t="s">
        <v>384</v>
      </c>
      <c r="D14226" t="s">
        <v>1275</v>
      </c>
      <c r="E14226" t="s">
        <v>29</v>
      </c>
      <c r="F14226">
        <v>15148</v>
      </c>
      <c r="G14226">
        <v>9341</v>
      </c>
      <c r="H14226">
        <v>0.61664906258251917</v>
      </c>
      <c r="I14226" t="str">
        <f>VLOOKUP($B14226&amp;$E14226,'Employee List'!$A:$E,5,0)</f>
        <v>E-1305</v>
      </c>
    </row>
    <row r="14227" spans="1:9" x14ac:dyDescent="0.35">
      <c r="A14227" t="s">
        <v>1257</v>
      </c>
      <c r="B14227" t="s">
        <v>230</v>
      </c>
      <c r="C14227" t="s">
        <v>384</v>
      </c>
      <c r="D14227" t="s">
        <v>1275</v>
      </c>
      <c r="E14227" t="s">
        <v>30</v>
      </c>
      <c r="F14227">
        <v>15082</v>
      </c>
      <c r="G14227">
        <v>12610</v>
      </c>
      <c r="H14227">
        <v>0.8360960084869381</v>
      </c>
      <c r="I14227" t="str">
        <f>VLOOKUP($B14227&amp;$E14227,'Employee List'!$A:$E,5,0)</f>
        <v>E-1305</v>
      </c>
    </row>
    <row r="14228" spans="1:9" x14ac:dyDescent="0.35">
      <c r="A14228" t="s">
        <v>1257</v>
      </c>
      <c r="B14228" t="s">
        <v>230</v>
      </c>
      <c r="C14228" t="s">
        <v>384</v>
      </c>
      <c r="D14228" t="s">
        <v>1275</v>
      </c>
      <c r="E14228" t="s">
        <v>31</v>
      </c>
      <c r="F14228">
        <v>15318</v>
      </c>
      <c r="G14228">
        <v>11074</v>
      </c>
      <c r="H14228">
        <v>0.72294033163598381</v>
      </c>
      <c r="I14228" t="str">
        <f>VLOOKUP($B14228&amp;$E14228,'Employee List'!$A:$E,5,0)</f>
        <v>E-1305</v>
      </c>
    </row>
    <row r="14229" spans="1:9" x14ac:dyDescent="0.35">
      <c r="A14229" t="s">
        <v>1257</v>
      </c>
      <c r="B14229" t="s">
        <v>230</v>
      </c>
      <c r="C14229" t="s">
        <v>384</v>
      </c>
      <c r="D14229" t="s">
        <v>1276</v>
      </c>
      <c r="E14229" t="s">
        <v>29</v>
      </c>
      <c r="F14229">
        <v>6890</v>
      </c>
      <c r="G14229">
        <v>5223</v>
      </c>
      <c r="H14229">
        <v>0.75805515239477506</v>
      </c>
      <c r="I14229" t="str">
        <f>VLOOKUP($B14229&amp;$E14229,'Employee List'!$A:$E,5,0)</f>
        <v>E-1305</v>
      </c>
    </row>
    <row r="14230" spans="1:9" x14ac:dyDescent="0.35">
      <c r="A14230" t="s">
        <v>1257</v>
      </c>
      <c r="B14230" t="s">
        <v>230</v>
      </c>
      <c r="C14230" t="s">
        <v>384</v>
      </c>
      <c r="D14230" t="s">
        <v>1276</v>
      </c>
      <c r="E14230" t="s">
        <v>30</v>
      </c>
      <c r="F14230">
        <v>3491</v>
      </c>
      <c r="G14230">
        <v>3297</v>
      </c>
      <c r="H14230">
        <v>0.94442853050701803</v>
      </c>
      <c r="I14230" t="str">
        <f>VLOOKUP($B14230&amp;$E14230,'Employee List'!$A:$E,5,0)</f>
        <v>E-1305</v>
      </c>
    </row>
    <row r="14231" spans="1:9" x14ac:dyDescent="0.35">
      <c r="A14231" t="s">
        <v>1257</v>
      </c>
      <c r="B14231" t="s">
        <v>230</v>
      </c>
      <c r="C14231" t="s">
        <v>384</v>
      </c>
      <c r="D14231" t="s">
        <v>1276</v>
      </c>
      <c r="E14231" t="s">
        <v>31</v>
      </c>
      <c r="F14231">
        <v>5926</v>
      </c>
      <c r="G14231">
        <v>4315</v>
      </c>
      <c r="H14231">
        <v>0.72814714816064796</v>
      </c>
      <c r="I14231" t="str">
        <f>VLOOKUP($B14231&amp;$E14231,'Employee List'!$A:$E,5,0)</f>
        <v>E-1305</v>
      </c>
    </row>
    <row r="14232" spans="1:9" x14ac:dyDescent="0.35">
      <c r="A14232" t="s">
        <v>1257</v>
      </c>
      <c r="B14232" t="s">
        <v>230</v>
      </c>
      <c r="C14232" t="s">
        <v>384</v>
      </c>
      <c r="D14232" t="s">
        <v>1277</v>
      </c>
      <c r="E14232" t="s">
        <v>29</v>
      </c>
      <c r="F14232">
        <v>3853</v>
      </c>
      <c r="G14232">
        <v>5362</v>
      </c>
      <c r="H14232">
        <v>1.3916428756812873</v>
      </c>
      <c r="I14232" t="str">
        <f>VLOOKUP($B14232&amp;$E14232,'Employee List'!$A:$E,5,0)</f>
        <v>E-1305</v>
      </c>
    </row>
    <row r="14233" spans="1:9" x14ac:dyDescent="0.35">
      <c r="A14233" t="s">
        <v>1257</v>
      </c>
      <c r="B14233" t="s">
        <v>230</v>
      </c>
      <c r="C14233" t="s">
        <v>384</v>
      </c>
      <c r="D14233" t="s">
        <v>1277</v>
      </c>
      <c r="E14233" t="s">
        <v>30</v>
      </c>
      <c r="F14233">
        <v>7064</v>
      </c>
      <c r="G14233">
        <v>4307</v>
      </c>
      <c r="H14233">
        <v>0.60971121177802945</v>
      </c>
      <c r="I14233" t="str">
        <f>VLOOKUP($B14233&amp;$E14233,'Employee List'!$A:$E,5,0)</f>
        <v>E-1305</v>
      </c>
    </row>
    <row r="14234" spans="1:9" x14ac:dyDescent="0.35">
      <c r="A14234" t="s">
        <v>1257</v>
      </c>
      <c r="B14234" t="s">
        <v>230</v>
      </c>
      <c r="C14234" t="s">
        <v>384</v>
      </c>
      <c r="D14234" t="s">
        <v>1277</v>
      </c>
      <c r="E14234" t="s">
        <v>31</v>
      </c>
      <c r="F14234">
        <v>3642</v>
      </c>
      <c r="G14234">
        <v>4303</v>
      </c>
      <c r="H14234">
        <v>1.1814936847885777</v>
      </c>
      <c r="I14234" t="str">
        <f>VLOOKUP($B14234&amp;$E14234,'Employee List'!$A:$E,5,0)</f>
        <v>E-1305</v>
      </c>
    </row>
    <row r="14235" spans="1:9" x14ac:dyDescent="0.35">
      <c r="A14235" t="s">
        <v>1257</v>
      </c>
      <c r="B14235" t="s">
        <v>230</v>
      </c>
      <c r="C14235" t="s">
        <v>384</v>
      </c>
      <c r="D14235" t="s">
        <v>1278</v>
      </c>
      <c r="E14235" t="s">
        <v>29</v>
      </c>
      <c r="F14235">
        <v>4776</v>
      </c>
      <c r="G14235">
        <v>7700</v>
      </c>
      <c r="H14235">
        <v>1.6122278056951425</v>
      </c>
      <c r="I14235" t="str">
        <f>VLOOKUP($B14235&amp;$E14235,'Employee List'!$A:$E,5,0)</f>
        <v>E-1305</v>
      </c>
    </row>
    <row r="14236" spans="1:9" x14ac:dyDescent="0.35">
      <c r="A14236" t="s">
        <v>1257</v>
      </c>
      <c r="B14236" t="s">
        <v>230</v>
      </c>
      <c r="C14236" t="s">
        <v>384</v>
      </c>
      <c r="D14236" t="s">
        <v>1278</v>
      </c>
      <c r="E14236" t="s">
        <v>30</v>
      </c>
      <c r="F14236">
        <v>7878</v>
      </c>
      <c r="G14236">
        <v>4421</v>
      </c>
      <c r="H14236">
        <v>0.56118304138106123</v>
      </c>
      <c r="I14236" t="str">
        <f>VLOOKUP($B14236&amp;$E14236,'Employee List'!$A:$E,5,0)</f>
        <v>E-1305</v>
      </c>
    </row>
    <row r="14237" spans="1:9" x14ac:dyDescent="0.35">
      <c r="A14237" t="s">
        <v>1257</v>
      </c>
      <c r="B14237" t="s">
        <v>230</v>
      </c>
      <c r="C14237" t="s">
        <v>384</v>
      </c>
      <c r="D14237" t="s">
        <v>1278</v>
      </c>
      <c r="E14237" t="s">
        <v>31</v>
      </c>
      <c r="F14237">
        <v>6767</v>
      </c>
      <c r="G14237">
        <v>6859</v>
      </c>
      <c r="H14237">
        <v>1.0135953893896852</v>
      </c>
      <c r="I14237" t="str">
        <f>VLOOKUP($B14237&amp;$E14237,'Employee List'!$A:$E,5,0)</f>
        <v>E-1305</v>
      </c>
    </row>
    <row r="14238" spans="1:9" x14ac:dyDescent="0.35">
      <c r="A14238" t="s">
        <v>1257</v>
      </c>
      <c r="B14238" t="s">
        <v>230</v>
      </c>
      <c r="C14238" t="s">
        <v>384</v>
      </c>
      <c r="D14238" t="s">
        <v>1279</v>
      </c>
      <c r="E14238" t="s">
        <v>29</v>
      </c>
      <c r="F14238">
        <v>3604</v>
      </c>
      <c r="G14238">
        <v>2210</v>
      </c>
      <c r="H14238">
        <v>0.6132075471698113</v>
      </c>
      <c r="I14238" t="str">
        <f>VLOOKUP($B14238&amp;$E14238,'Employee List'!$A:$E,5,0)</f>
        <v>E-1305</v>
      </c>
    </row>
    <row r="14239" spans="1:9" x14ac:dyDescent="0.35">
      <c r="A14239" t="s">
        <v>1257</v>
      </c>
      <c r="B14239" t="s">
        <v>230</v>
      </c>
      <c r="C14239" t="s">
        <v>384</v>
      </c>
      <c r="D14239" t="s">
        <v>1279</v>
      </c>
      <c r="E14239" t="s">
        <v>30</v>
      </c>
      <c r="F14239">
        <v>4183</v>
      </c>
      <c r="G14239">
        <v>1776</v>
      </c>
      <c r="H14239">
        <v>0.42457566339947406</v>
      </c>
      <c r="I14239" t="str">
        <f>VLOOKUP($B14239&amp;$E14239,'Employee List'!$A:$E,5,0)</f>
        <v>E-1305</v>
      </c>
    </row>
    <row r="14240" spans="1:9" x14ac:dyDescent="0.35">
      <c r="A14240" t="s">
        <v>1257</v>
      </c>
      <c r="B14240" t="s">
        <v>230</v>
      </c>
      <c r="C14240" t="s">
        <v>384</v>
      </c>
      <c r="D14240" t="s">
        <v>1279</v>
      </c>
      <c r="E14240" t="s">
        <v>31</v>
      </c>
      <c r="F14240">
        <v>4065</v>
      </c>
      <c r="G14240">
        <v>4541</v>
      </c>
      <c r="H14240">
        <v>1.1170971709717097</v>
      </c>
      <c r="I14240" t="str">
        <f>VLOOKUP($B14240&amp;$E14240,'Employee List'!$A:$E,5,0)</f>
        <v>E-1305</v>
      </c>
    </row>
    <row r="14241" spans="1:9" x14ac:dyDescent="0.35">
      <c r="A14241" t="s">
        <v>1257</v>
      </c>
      <c r="B14241" t="s">
        <v>230</v>
      </c>
      <c r="C14241" t="s">
        <v>384</v>
      </c>
      <c r="D14241" t="s">
        <v>1280</v>
      </c>
      <c r="E14241" t="s">
        <v>29</v>
      </c>
      <c r="F14241">
        <v>6372</v>
      </c>
      <c r="G14241">
        <v>7586</v>
      </c>
      <c r="H14241">
        <v>1.1905210295040805</v>
      </c>
      <c r="I14241" t="str">
        <f>VLOOKUP($B14241&amp;$E14241,'Employee List'!$A:$E,5,0)</f>
        <v>E-1305</v>
      </c>
    </row>
    <row r="14242" spans="1:9" x14ac:dyDescent="0.35">
      <c r="A14242" t="s">
        <v>1257</v>
      </c>
      <c r="B14242" t="s">
        <v>230</v>
      </c>
      <c r="C14242" t="s">
        <v>384</v>
      </c>
      <c r="D14242" t="s">
        <v>1280</v>
      </c>
      <c r="E14242" t="s">
        <v>30</v>
      </c>
      <c r="F14242">
        <v>5036</v>
      </c>
      <c r="G14242">
        <v>16754</v>
      </c>
      <c r="H14242">
        <v>3.3268467037331217</v>
      </c>
      <c r="I14242" t="str">
        <f>VLOOKUP($B14242&amp;$E14242,'Employee List'!$A:$E,5,0)</f>
        <v>E-1305</v>
      </c>
    </row>
    <row r="14243" spans="1:9" x14ac:dyDescent="0.35">
      <c r="A14243" t="s">
        <v>1257</v>
      </c>
      <c r="B14243" t="s">
        <v>230</v>
      </c>
      <c r="C14243" t="s">
        <v>384</v>
      </c>
      <c r="D14243" t="s">
        <v>1280</v>
      </c>
      <c r="E14243" t="s">
        <v>31</v>
      </c>
      <c r="F14243">
        <v>7124</v>
      </c>
      <c r="G14243">
        <v>4490</v>
      </c>
      <c r="H14243">
        <v>0.63026389668725435</v>
      </c>
      <c r="I14243" t="str">
        <f>VLOOKUP($B14243&amp;$E14243,'Employee List'!$A:$E,5,0)</f>
        <v>E-1305</v>
      </c>
    </row>
    <row r="14244" spans="1:9" x14ac:dyDescent="0.35">
      <c r="A14244" t="s">
        <v>1257</v>
      </c>
      <c r="B14244" t="s">
        <v>230</v>
      </c>
      <c r="C14244" t="s">
        <v>384</v>
      </c>
      <c r="D14244" t="s">
        <v>1262</v>
      </c>
      <c r="E14244" t="s">
        <v>29</v>
      </c>
      <c r="F14244">
        <v>16964</v>
      </c>
      <c r="G14244">
        <v>11362</v>
      </c>
      <c r="H14244">
        <v>0.66977128035840605</v>
      </c>
      <c r="I14244" t="str">
        <f>VLOOKUP($B14244&amp;$E14244,'Employee List'!$A:$E,5,0)</f>
        <v>E-1305</v>
      </c>
    </row>
    <row r="14245" spans="1:9" x14ac:dyDescent="0.35">
      <c r="A14245" t="s">
        <v>1257</v>
      </c>
      <c r="B14245" t="s">
        <v>230</v>
      </c>
      <c r="C14245" t="s">
        <v>384</v>
      </c>
      <c r="D14245" t="s">
        <v>1262</v>
      </c>
      <c r="E14245" t="s">
        <v>30</v>
      </c>
      <c r="F14245">
        <v>19865</v>
      </c>
      <c r="G14245">
        <v>15598</v>
      </c>
      <c r="H14245">
        <v>0.78520010067958723</v>
      </c>
      <c r="I14245" t="str">
        <f>VLOOKUP($B14245&amp;$E14245,'Employee List'!$A:$E,5,0)</f>
        <v>E-1305</v>
      </c>
    </row>
    <row r="14246" spans="1:9" x14ac:dyDescent="0.35">
      <c r="A14246" t="s">
        <v>1257</v>
      </c>
      <c r="B14246" t="s">
        <v>230</v>
      </c>
      <c r="C14246" t="s">
        <v>384</v>
      </c>
      <c r="D14246" t="s">
        <v>1262</v>
      </c>
      <c r="E14246" t="s">
        <v>31</v>
      </c>
      <c r="F14246">
        <v>20412</v>
      </c>
      <c r="G14246">
        <v>11071</v>
      </c>
      <c r="H14246">
        <v>0.54237703311777385</v>
      </c>
      <c r="I14246" t="str">
        <f>VLOOKUP($B14246&amp;$E14246,'Employee List'!$A:$E,5,0)</f>
        <v>E-1305</v>
      </c>
    </row>
    <row r="14247" spans="1:9" x14ac:dyDescent="0.35">
      <c r="A14247" t="s">
        <v>1257</v>
      </c>
      <c r="B14247" t="s">
        <v>230</v>
      </c>
      <c r="C14247" t="s">
        <v>384</v>
      </c>
      <c r="D14247" t="s">
        <v>1282</v>
      </c>
      <c r="E14247" t="s">
        <v>29</v>
      </c>
      <c r="F14247">
        <v>1505</v>
      </c>
      <c r="G14247">
        <v>1895</v>
      </c>
      <c r="H14247">
        <v>1.2591362126245846</v>
      </c>
      <c r="I14247" t="str">
        <f>VLOOKUP($B14247&amp;$E14247,'Employee List'!$A:$E,5,0)</f>
        <v>E-1305</v>
      </c>
    </row>
    <row r="14248" spans="1:9" x14ac:dyDescent="0.35">
      <c r="A14248" t="s">
        <v>1257</v>
      </c>
      <c r="B14248" t="s">
        <v>230</v>
      </c>
      <c r="C14248" t="s">
        <v>384</v>
      </c>
      <c r="D14248" t="s">
        <v>1281</v>
      </c>
      <c r="E14248" t="s">
        <v>29</v>
      </c>
      <c r="F14248">
        <v>4956</v>
      </c>
      <c r="G14248">
        <v>3847</v>
      </c>
      <c r="H14248">
        <v>0.77623083131557713</v>
      </c>
      <c r="I14248" t="str">
        <f>VLOOKUP($B14248&amp;$E14248,'Employee List'!$A:$E,5,0)</f>
        <v>E-1305</v>
      </c>
    </row>
    <row r="14249" spans="1:9" x14ac:dyDescent="0.35">
      <c r="A14249" t="s">
        <v>1257</v>
      </c>
      <c r="B14249" t="s">
        <v>230</v>
      </c>
      <c r="C14249" t="s">
        <v>384</v>
      </c>
      <c r="D14249" t="s">
        <v>1281</v>
      </c>
      <c r="E14249" t="s">
        <v>30</v>
      </c>
      <c r="F14249">
        <v>1694</v>
      </c>
      <c r="G14249">
        <v>2817</v>
      </c>
      <c r="H14249">
        <v>1.6629279811097992</v>
      </c>
      <c r="I14249" t="str">
        <f>VLOOKUP($B14249&amp;$E14249,'Employee List'!$A:$E,5,0)</f>
        <v>E-1305</v>
      </c>
    </row>
    <row r="14250" spans="1:9" x14ac:dyDescent="0.35">
      <c r="A14250" t="s">
        <v>1257</v>
      </c>
      <c r="B14250" t="s">
        <v>230</v>
      </c>
      <c r="C14250" t="s">
        <v>384</v>
      </c>
      <c r="D14250" t="s">
        <v>1281</v>
      </c>
      <c r="E14250" t="s">
        <v>31</v>
      </c>
      <c r="F14250">
        <v>1183</v>
      </c>
      <c r="G14250">
        <v>3058</v>
      </c>
      <c r="H14250">
        <v>2.5849535080304311</v>
      </c>
      <c r="I14250" t="str">
        <f>VLOOKUP($B14250&amp;$E14250,'Employee List'!$A:$E,5,0)</f>
        <v>E-1305</v>
      </c>
    </row>
    <row r="14251" spans="1:9" x14ac:dyDescent="0.35">
      <c r="A14251" t="s">
        <v>1257</v>
      </c>
      <c r="B14251" t="s">
        <v>231</v>
      </c>
      <c r="C14251" t="s">
        <v>384</v>
      </c>
      <c r="D14251" t="s">
        <v>1274</v>
      </c>
      <c r="E14251" t="s">
        <v>29</v>
      </c>
      <c r="F14251">
        <v>22438</v>
      </c>
      <c r="G14251">
        <v>23252</v>
      </c>
      <c r="H14251">
        <v>1.0362777431143595</v>
      </c>
      <c r="I14251" t="str">
        <f>VLOOKUP($B14251&amp;$E14251,'Employee List'!$A:$E,5,0)</f>
        <v>E-1306</v>
      </c>
    </row>
    <row r="14252" spans="1:9" x14ac:dyDescent="0.35">
      <c r="A14252" t="s">
        <v>1257</v>
      </c>
      <c r="B14252" t="s">
        <v>231</v>
      </c>
      <c r="C14252" t="s">
        <v>384</v>
      </c>
      <c r="D14252" t="s">
        <v>1274</v>
      </c>
      <c r="E14252" t="s">
        <v>30</v>
      </c>
      <c r="F14252">
        <v>22129</v>
      </c>
      <c r="G14252">
        <v>16546</v>
      </c>
      <c r="H14252">
        <v>0.74770662930995524</v>
      </c>
      <c r="I14252" t="str">
        <f>VLOOKUP($B14252&amp;$E14252,'Employee List'!$A:$E,5,0)</f>
        <v>E-1306</v>
      </c>
    </row>
    <row r="14253" spans="1:9" x14ac:dyDescent="0.35">
      <c r="A14253" t="s">
        <v>1257</v>
      </c>
      <c r="B14253" t="s">
        <v>231</v>
      </c>
      <c r="C14253" t="s">
        <v>384</v>
      </c>
      <c r="D14253" t="s">
        <v>1274</v>
      </c>
      <c r="E14253" t="s">
        <v>31</v>
      </c>
      <c r="F14253">
        <v>22135</v>
      </c>
      <c r="G14253">
        <v>15184</v>
      </c>
      <c r="H14253">
        <v>0.68597244183419925</v>
      </c>
      <c r="I14253" t="str">
        <f>VLOOKUP($B14253&amp;$E14253,'Employee List'!$A:$E,5,0)</f>
        <v>E-1306</v>
      </c>
    </row>
    <row r="14254" spans="1:9" x14ac:dyDescent="0.35">
      <c r="A14254" t="s">
        <v>1257</v>
      </c>
      <c r="B14254" t="s">
        <v>231</v>
      </c>
      <c r="C14254" t="s">
        <v>384</v>
      </c>
      <c r="D14254" t="s">
        <v>1263</v>
      </c>
      <c r="E14254" t="s">
        <v>29</v>
      </c>
      <c r="F14254">
        <v>68075</v>
      </c>
      <c r="G14254">
        <v>131668</v>
      </c>
      <c r="H14254">
        <v>1.934160852001469</v>
      </c>
      <c r="I14254" t="str">
        <f>VLOOKUP($B14254&amp;$E14254,'Employee List'!$A:$E,5,0)</f>
        <v>E-1306</v>
      </c>
    </row>
    <row r="14255" spans="1:9" x14ac:dyDescent="0.35">
      <c r="A14255" t="s">
        <v>1257</v>
      </c>
      <c r="B14255" t="s">
        <v>231</v>
      </c>
      <c r="C14255" t="s">
        <v>384</v>
      </c>
      <c r="D14255" t="s">
        <v>1263</v>
      </c>
      <c r="E14255" t="s">
        <v>30</v>
      </c>
      <c r="F14255">
        <v>66945</v>
      </c>
      <c r="G14255">
        <v>192507</v>
      </c>
      <c r="H14255">
        <v>2.8755993726193143</v>
      </c>
      <c r="I14255" t="str">
        <f>VLOOKUP($B14255&amp;$E14255,'Employee List'!$A:$E,5,0)</f>
        <v>E-1306</v>
      </c>
    </row>
    <row r="14256" spans="1:9" x14ac:dyDescent="0.35">
      <c r="A14256" t="s">
        <v>1257</v>
      </c>
      <c r="B14256" t="s">
        <v>231</v>
      </c>
      <c r="C14256" t="s">
        <v>384</v>
      </c>
      <c r="D14256" t="s">
        <v>1263</v>
      </c>
      <c r="E14256" t="s">
        <v>31</v>
      </c>
      <c r="F14256">
        <v>71780</v>
      </c>
      <c r="G14256">
        <v>70313</v>
      </c>
      <c r="H14256">
        <v>0.97956255224296462</v>
      </c>
      <c r="I14256" t="str">
        <f>VLOOKUP($B14256&amp;$E14256,'Employee List'!$A:$E,5,0)</f>
        <v>E-1306</v>
      </c>
    </row>
    <row r="14257" spans="1:9" x14ac:dyDescent="0.35">
      <c r="A14257" t="s">
        <v>1257</v>
      </c>
      <c r="B14257" t="s">
        <v>231</v>
      </c>
      <c r="C14257" t="s">
        <v>384</v>
      </c>
      <c r="D14257" t="s">
        <v>1264</v>
      </c>
      <c r="E14257" t="s">
        <v>29</v>
      </c>
      <c r="F14257">
        <v>102874</v>
      </c>
      <c r="G14257">
        <v>65684</v>
      </c>
      <c r="H14257">
        <v>0.6384898030600541</v>
      </c>
      <c r="I14257" t="str">
        <f>VLOOKUP($B14257&amp;$E14257,'Employee List'!$A:$E,5,0)</f>
        <v>E-1306</v>
      </c>
    </row>
    <row r="14258" spans="1:9" x14ac:dyDescent="0.35">
      <c r="A14258" t="s">
        <v>1257</v>
      </c>
      <c r="B14258" t="s">
        <v>231</v>
      </c>
      <c r="C14258" t="s">
        <v>384</v>
      </c>
      <c r="D14258" t="s">
        <v>1264</v>
      </c>
      <c r="E14258" t="s">
        <v>30</v>
      </c>
      <c r="F14258">
        <v>98893</v>
      </c>
      <c r="G14258">
        <v>23761</v>
      </c>
      <c r="H14258">
        <v>0.24026978653696418</v>
      </c>
      <c r="I14258" t="str">
        <f>VLOOKUP($B14258&amp;$E14258,'Employee List'!$A:$E,5,0)</f>
        <v>E-1306</v>
      </c>
    </row>
    <row r="14259" spans="1:9" x14ac:dyDescent="0.35">
      <c r="A14259" t="s">
        <v>1257</v>
      </c>
      <c r="B14259" t="s">
        <v>231</v>
      </c>
      <c r="C14259" t="s">
        <v>384</v>
      </c>
      <c r="D14259" t="s">
        <v>1264</v>
      </c>
      <c r="E14259" t="s">
        <v>31</v>
      </c>
      <c r="F14259">
        <v>101009</v>
      </c>
      <c r="G14259">
        <v>61434</v>
      </c>
      <c r="H14259">
        <v>0.60820322941520066</v>
      </c>
      <c r="I14259" t="str">
        <f>VLOOKUP($B14259&amp;$E14259,'Employee List'!$A:$E,5,0)</f>
        <v>E-1306</v>
      </c>
    </row>
    <row r="14260" spans="1:9" x14ac:dyDescent="0.35">
      <c r="A14260" t="s">
        <v>1257</v>
      </c>
      <c r="B14260" t="s">
        <v>231</v>
      </c>
      <c r="C14260" t="s">
        <v>384</v>
      </c>
      <c r="D14260" t="s">
        <v>1265</v>
      </c>
      <c r="E14260" t="s">
        <v>29</v>
      </c>
      <c r="F14260">
        <v>4548</v>
      </c>
      <c r="G14260">
        <v>1401</v>
      </c>
      <c r="H14260">
        <v>0.30804749340369392</v>
      </c>
      <c r="I14260" t="str">
        <f>VLOOKUP($B14260&amp;$E14260,'Employee List'!$A:$E,5,0)</f>
        <v>E-1306</v>
      </c>
    </row>
    <row r="14261" spans="1:9" x14ac:dyDescent="0.35">
      <c r="A14261" t="s">
        <v>1257</v>
      </c>
      <c r="B14261" t="s">
        <v>231</v>
      </c>
      <c r="C14261" t="s">
        <v>384</v>
      </c>
      <c r="D14261" t="s">
        <v>1265</v>
      </c>
      <c r="E14261" t="s">
        <v>30</v>
      </c>
      <c r="F14261">
        <v>3797</v>
      </c>
      <c r="G14261">
        <v>3905</v>
      </c>
      <c r="H14261">
        <v>1.0284435080326573</v>
      </c>
      <c r="I14261" t="str">
        <f>VLOOKUP($B14261&amp;$E14261,'Employee List'!$A:$E,5,0)</f>
        <v>E-1306</v>
      </c>
    </row>
    <row r="14262" spans="1:9" x14ac:dyDescent="0.35">
      <c r="A14262" t="s">
        <v>1257</v>
      </c>
      <c r="B14262" t="s">
        <v>231</v>
      </c>
      <c r="C14262" t="s">
        <v>384</v>
      </c>
      <c r="D14262" t="s">
        <v>1265</v>
      </c>
      <c r="E14262" t="s">
        <v>31</v>
      </c>
      <c r="F14262">
        <v>1884</v>
      </c>
      <c r="G14262">
        <v>1466</v>
      </c>
      <c r="H14262">
        <v>0.77813163481953296</v>
      </c>
      <c r="I14262" t="str">
        <f>VLOOKUP($B14262&amp;$E14262,'Employee List'!$A:$E,5,0)</f>
        <v>E-1306</v>
      </c>
    </row>
    <row r="14263" spans="1:9" x14ac:dyDescent="0.35">
      <c r="A14263" t="s">
        <v>1257</v>
      </c>
      <c r="B14263" t="s">
        <v>231</v>
      </c>
      <c r="C14263" t="s">
        <v>384</v>
      </c>
      <c r="D14263" t="s">
        <v>1260</v>
      </c>
      <c r="E14263" t="s">
        <v>29</v>
      </c>
      <c r="F14263">
        <v>86348</v>
      </c>
      <c r="G14263">
        <v>72849</v>
      </c>
      <c r="H14263">
        <v>0.84366748506045308</v>
      </c>
      <c r="I14263" t="str">
        <f>VLOOKUP($B14263&amp;$E14263,'Employee List'!$A:$E,5,0)</f>
        <v>E-1306</v>
      </c>
    </row>
    <row r="14264" spans="1:9" x14ac:dyDescent="0.35">
      <c r="A14264" t="s">
        <v>1257</v>
      </c>
      <c r="B14264" t="s">
        <v>231</v>
      </c>
      <c r="C14264" t="s">
        <v>384</v>
      </c>
      <c r="D14264" t="s">
        <v>1260</v>
      </c>
      <c r="E14264" t="s">
        <v>30</v>
      </c>
      <c r="F14264">
        <v>85289</v>
      </c>
      <c r="G14264">
        <v>82009</v>
      </c>
      <c r="H14264">
        <v>0.96154252013741515</v>
      </c>
      <c r="I14264" t="str">
        <f>VLOOKUP($B14264&amp;$E14264,'Employee List'!$A:$E,5,0)</f>
        <v>E-1306</v>
      </c>
    </row>
    <row r="14265" spans="1:9" x14ac:dyDescent="0.35">
      <c r="A14265" t="s">
        <v>1257</v>
      </c>
      <c r="B14265" t="s">
        <v>231</v>
      </c>
      <c r="C14265" t="s">
        <v>384</v>
      </c>
      <c r="D14265" t="s">
        <v>1260</v>
      </c>
      <c r="E14265" t="s">
        <v>31</v>
      </c>
      <c r="F14265">
        <v>99800</v>
      </c>
      <c r="G14265">
        <v>74503</v>
      </c>
      <c r="H14265">
        <v>0.74652304609218434</v>
      </c>
      <c r="I14265" t="str">
        <f>VLOOKUP($B14265&amp;$E14265,'Employee List'!$A:$E,5,0)</f>
        <v>E-1306</v>
      </c>
    </row>
    <row r="14266" spans="1:9" x14ac:dyDescent="0.35">
      <c r="A14266" t="s">
        <v>1257</v>
      </c>
      <c r="B14266" t="s">
        <v>231</v>
      </c>
      <c r="C14266" t="s">
        <v>384</v>
      </c>
      <c r="D14266" t="s">
        <v>1261</v>
      </c>
      <c r="E14266" t="s">
        <v>29</v>
      </c>
      <c r="F14266">
        <v>185196</v>
      </c>
      <c r="G14266">
        <v>127561</v>
      </c>
      <c r="H14266">
        <v>0.68878917471219681</v>
      </c>
      <c r="I14266" t="str">
        <f>VLOOKUP($B14266&amp;$E14266,'Employee List'!$A:$E,5,0)</f>
        <v>E-1306</v>
      </c>
    </row>
    <row r="14267" spans="1:9" x14ac:dyDescent="0.35">
      <c r="A14267" t="s">
        <v>1257</v>
      </c>
      <c r="B14267" t="s">
        <v>231</v>
      </c>
      <c r="C14267" t="s">
        <v>384</v>
      </c>
      <c r="D14267" t="s">
        <v>1261</v>
      </c>
      <c r="E14267" t="s">
        <v>30</v>
      </c>
      <c r="F14267">
        <v>190605</v>
      </c>
      <c r="G14267">
        <v>93845</v>
      </c>
      <c r="H14267">
        <v>0.49235329608352352</v>
      </c>
      <c r="I14267" t="str">
        <f>VLOOKUP($B14267&amp;$E14267,'Employee List'!$A:$E,5,0)</f>
        <v>E-1306</v>
      </c>
    </row>
    <row r="14268" spans="1:9" x14ac:dyDescent="0.35">
      <c r="A14268" t="s">
        <v>1257</v>
      </c>
      <c r="B14268" t="s">
        <v>231</v>
      </c>
      <c r="C14268" t="s">
        <v>384</v>
      </c>
      <c r="D14268" t="s">
        <v>1261</v>
      </c>
      <c r="E14268" t="s">
        <v>31</v>
      </c>
      <c r="F14268">
        <v>192404</v>
      </c>
      <c r="G14268">
        <v>138886</v>
      </c>
      <c r="H14268">
        <v>0.72184569967360346</v>
      </c>
      <c r="I14268" t="str">
        <f>VLOOKUP($B14268&amp;$E14268,'Employee List'!$A:$E,5,0)</f>
        <v>E-1306</v>
      </c>
    </row>
    <row r="14269" spans="1:9" x14ac:dyDescent="0.35">
      <c r="A14269" t="s">
        <v>1257</v>
      </c>
      <c r="B14269" t="s">
        <v>231</v>
      </c>
      <c r="C14269" t="s">
        <v>384</v>
      </c>
      <c r="D14269" t="s">
        <v>1266</v>
      </c>
      <c r="E14269" t="s">
        <v>29</v>
      </c>
      <c r="F14269">
        <v>19951</v>
      </c>
      <c r="G14269">
        <v>20992</v>
      </c>
      <c r="H14269">
        <v>1.0521778356974587</v>
      </c>
      <c r="I14269" t="str">
        <f>VLOOKUP($B14269&amp;$E14269,'Employee List'!$A:$E,5,0)</f>
        <v>E-1306</v>
      </c>
    </row>
    <row r="14270" spans="1:9" x14ac:dyDescent="0.35">
      <c r="A14270" t="s">
        <v>1257</v>
      </c>
      <c r="B14270" t="s">
        <v>231</v>
      </c>
      <c r="C14270" t="s">
        <v>384</v>
      </c>
      <c r="D14270" t="s">
        <v>1266</v>
      </c>
      <c r="E14270" t="s">
        <v>30</v>
      </c>
      <c r="F14270">
        <v>21501</v>
      </c>
      <c r="G14270">
        <v>20561</v>
      </c>
      <c r="H14270">
        <v>0.9562811032045021</v>
      </c>
      <c r="I14270" t="str">
        <f>VLOOKUP($B14270&amp;$E14270,'Employee List'!$A:$E,5,0)</f>
        <v>E-1306</v>
      </c>
    </row>
    <row r="14271" spans="1:9" x14ac:dyDescent="0.35">
      <c r="A14271" t="s">
        <v>1257</v>
      </c>
      <c r="B14271" t="s">
        <v>231</v>
      </c>
      <c r="C14271" t="s">
        <v>384</v>
      </c>
      <c r="D14271" t="s">
        <v>1266</v>
      </c>
      <c r="E14271" t="s">
        <v>31</v>
      </c>
      <c r="F14271">
        <v>19794</v>
      </c>
      <c r="G14271">
        <v>17169</v>
      </c>
      <c r="H14271">
        <v>0.86738405577447708</v>
      </c>
      <c r="I14271" t="str">
        <f>VLOOKUP($B14271&amp;$E14271,'Employee List'!$A:$E,5,0)</f>
        <v>E-1306</v>
      </c>
    </row>
    <row r="14272" spans="1:9" x14ac:dyDescent="0.35">
      <c r="A14272" t="s">
        <v>1257</v>
      </c>
      <c r="B14272" t="s">
        <v>231</v>
      </c>
      <c r="C14272" t="s">
        <v>384</v>
      </c>
      <c r="D14272" t="s">
        <v>1267</v>
      </c>
      <c r="E14272" t="s">
        <v>29</v>
      </c>
      <c r="F14272">
        <v>28487</v>
      </c>
      <c r="G14272">
        <v>37134</v>
      </c>
      <c r="H14272">
        <v>1.3035419665110402</v>
      </c>
      <c r="I14272" t="str">
        <f>VLOOKUP($B14272&amp;$E14272,'Employee List'!$A:$E,5,0)</f>
        <v>E-1306</v>
      </c>
    </row>
    <row r="14273" spans="1:9" x14ac:dyDescent="0.35">
      <c r="A14273" t="s">
        <v>1257</v>
      </c>
      <c r="B14273" t="s">
        <v>231</v>
      </c>
      <c r="C14273" t="s">
        <v>384</v>
      </c>
      <c r="D14273" t="s">
        <v>1267</v>
      </c>
      <c r="E14273" t="s">
        <v>30</v>
      </c>
      <c r="F14273">
        <v>30180</v>
      </c>
      <c r="G14273">
        <v>37951</v>
      </c>
      <c r="H14273">
        <v>1.2574884029158384</v>
      </c>
      <c r="I14273" t="str">
        <f>VLOOKUP($B14273&amp;$E14273,'Employee List'!$A:$E,5,0)</f>
        <v>E-1306</v>
      </c>
    </row>
    <row r="14274" spans="1:9" x14ac:dyDescent="0.35">
      <c r="A14274" t="s">
        <v>1257</v>
      </c>
      <c r="B14274" t="s">
        <v>231</v>
      </c>
      <c r="C14274" t="s">
        <v>384</v>
      </c>
      <c r="D14274" t="s">
        <v>1267</v>
      </c>
      <c r="E14274" t="s">
        <v>31</v>
      </c>
      <c r="F14274">
        <v>28532</v>
      </c>
      <c r="G14274">
        <v>34162</v>
      </c>
      <c r="H14274">
        <v>1.1973223047805972</v>
      </c>
      <c r="I14274" t="str">
        <f>VLOOKUP($B14274&amp;$E14274,'Employee List'!$A:$E,5,0)</f>
        <v>E-1306</v>
      </c>
    </row>
    <row r="14275" spans="1:9" x14ac:dyDescent="0.35">
      <c r="A14275" t="s">
        <v>1257</v>
      </c>
      <c r="B14275" t="s">
        <v>231</v>
      </c>
      <c r="C14275" t="s">
        <v>384</v>
      </c>
      <c r="D14275" t="s">
        <v>1268</v>
      </c>
      <c r="E14275" t="s">
        <v>29</v>
      </c>
      <c r="F14275">
        <v>15970</v>
      </c>
      <c r="G14275">
        <v>5970</v>
      </c>
      <c r="H14275">
        <v>0.3738259236067627</v>
      </c>
      <c r="I14275" t="str">
        <f>VLOOKUP($B14275&amp;$E14275,'Employee List'!$A:$E,5,0)</f>
        <v>E-1306</v>
      </c>
    </row>
    <row r="14276" spans="1:9" x14ac:dyDescent="0.35">
      <c r="A14276" t="s">
        <v>1257</v>
      </c>
      <c r="B14276" t="s">
        <v>231</v>
      </c>
      <c r="C14276" t="s">
        <v>384</v>
      </c>
      <c r="D14276" t="s">
        <v>1268</v>
      </c>
      <c r="E14276" t="s">
        <v>30</v>
      </c>
      <c r="F14276">
        <v>11588</v>
      </c>
      <c r="G14276">
        <v>8885</v>
      </c>
      <c r="H14276">
        <v>0.76674145667932347</v>
      </c>
      <c r="I14276" t="str">
        <f>VLOOKUP($B14276&amp;$E14276,'Employee List'!$A:$E,5,0)</f>
        <v>E-1306</v>
      </c>
    </row>
    <row r="14277" spans="1:9" x14ac:dyDescent="0.35">
      <c r="A14277" t="s">
        <v>1257</v>
      </c>
      <c r="B14277" t="s">
        <v>231</v>
      </c>
      <c r="C14277" t="s">
        <v>384</v>
      </c>
      <c r="D14277" t="s">
        <v>1268</v>
      </c>
      <c r="E14277" t="s">
        <v>31</v>
      </c>
      <c r="F14277">
        <v>13743</v>
      </c>
      <c r="G14277">
        <v>3120</v>
      </c>
      <c r="H14277">
        <v>0.22702466710325256</v>
      </c>
      <c r="I14277" t="str">
        <f>VLOOKUP($B14277&amp;$E14277,'Employee List'!$A:$E,5,0)</f>
        <v>E-1306</v>
      </c>
    </row>
    <row r="14278" spans="1:9" x14ac:dyDescent="0.35">
      <c r="A14278" t="s">
        <v>1257</v>
      </c>
      <c r="B14278" t="s">
        <v>231</v>
      </c>
      <c r="C14278" t="s">
        <v>384</v>
      </c>
      <c r="D14278" t="s">
        <v>1269</v>
      </c>
      <c r="E14278" t="s">
        <v>29</v>
      </c>
      <c r="F14278">
        <v>3306</v>
      </c>
      <c r="G14278">
        <v>5590</v>
      </c>
      <c r="H14278">
        <v>1.6908650937689049</v>
      </c>
      <c r="I14278" t="str">
        <f>VLOOKUP($B14278&amp;$E14278,'Employee List'!$A:$E,5,0)</f>
        <v>E-1306</v>
      </c>
    </row>
    <row r="14279" spans="1:9" x14ac:dyDescent="0.35">
      <c r="A14279" t="s">
        <v>1257</v>
      </c>
      <c r="B14279" t="s">
        <v>231</v>
      </c>
      <c r="C14279" t="s">
        <v>384</v>
      </c>
      <c r="D14279" t="s">
        <v>1269</v>
      </c>
      <c r="E14279" t="s">
        <v>30</v>
      </c>
      <c r="F14279">
        <v>1604</v>
      </c>
      <c r="G14279">
        <v>4351</v>
      </c>
      <c r="H14279">
        <v>2.7125935162094765</v>
      </c>
      <c r="I14279" t="str">
        <f>VLOOKUP($B14279&amp;$E14279,'Employee List'!$A:$E,5,0)</f>
        <v>E-1306</v>
      </c>
    </row>
    <row r="14280" spans="1:9" x14ac:dyDescent="0.35">
      <c r="A14280" t="s">
        <v>1257</v>
      </c>
      <c r="B14280" t="s">
        <v>231</v>
      </c>
      <c r="C14280" t="s">
        <v>384</v>
      </c>
      <c r="D14280" t="s">
        <v>1269</v>
      </c>
      <c r="E14280" t="s">
        <v>31</v>
      </c>
      <c r="F14280">
        <v>4266</v>
      </c>
      <c r="G14280">
        <v>2500</v>
      </c>
      <c r="H14280">
        <v>0.5860290670417253</v>
      </c>
      <c r="I14280" t="str">
        <f>VLOOKUP($B14280&amp;$E14280,'Employee List'!$A:$E,5,0)</f>
        <v>E-1306</v>
      </c>
    </row>
    <row r="14281" spans="1:9" x14ac:dyDescent="0.35">
      <c r="A14281" t="s">
        <v>1257</v>
      </c>
      <c r="B14281" t="s">
        <v>231</v>
      </c>
      <c r="C14281" t="s">
        <v>384</v>
      </c>
      <c r="D14281" t="s">
        <v>1270</v>
      </c>
      <c r="E14281" t="s">
        <v>29</v>
      </c>
      <c r="F14281">
        <v>5543</v>
      </c>
      <c r="G14281">
        <v>6015</v>
      </c>
      <c r="H14281">
        <v>1.0851524445246257</v>
      </c>
      <c r="I14281" t="str">
        <f>VLOOKUP($B14281&amp;$E14281,'Employee List'!$A:$E,5,0)</f>
        <v>E-1306</v>
      </c>
    </row>
    <row r="14282" spans="1:9" x14ac:dyDescent="0.35">
      <c r="A14282" t="s">
        <v>1257</v>
      </c>
      <c r="B14282" t="s">
        <v>231</v>
      </c>
      <c r="C14282" t="s">
        <v>384</v>
      </c>
      <c r="D14282" t="s">
        <v>1270</v>
      </c>
      <c r="E14282" t="s">
        <v>30</v>
      </c>
      <c r="F14282">
        <v>5337</v>
      </c>
      <c r="G14282">
        <v>5532</v>
      </c>
      <c r="H14282">
        <v>1.0365373805508713</v>
      </c>
      <c r="I14282" t="str">
        <f>VLOOKUP($B14282&amp;$E14282,'Employee List'!$A:$E,5,0)</f>
        <v>E-1306</v>
      </c>
    </row>
    <row r="14283" spans="1:9" x14ac:dyDescent="0.35">
      <c r="A14283" t="s">
        <v>1257</v>
      </c>
      <c r="B14283" t="s">
        <v>231</v>
      </c>
      <c r="C14283" t="s">
        <v>384</v>
      </c>
      <c r="D14283" t="s">
        <v>1270</v>
      </c>
      <c r="E14283" t="s">
        <v>31</v>
      </c>
      <c r="F14283">
        <v>5906</v>
      </c>
      <c r="G14283">
        <v>2671</v>
      </c>
      <c r="H14283">
        <v>0.45225194717236711</v>
      </c>
      <c r="I14283" t="str">
        <f>VLOOKUP($B14283&amp;$E14283,'Employee List'!$A:$E,5,0)</f>
        <v>E-1306</v>
      </c>
    </row>
    <row r="14284" spans="1:9" x14ac:dyDescent="0.35">
      <c r="A14284" t="s">
        <v>1257</v>
      </c>
      <c r="B14284" t="s">
        <v>231</v>
      </c>
      <c r="C14284" t="s">
        <v>384</v>
      </c>
      <c r="D14284" t="s">
        <v>1271</v>
      </c>
      <c r="E14284" t="s">
        <v>29</v>
      </c>
      <c r="F14284">
        <v>10846</v>
      </c>
      <c r="G14284">
        <v>9405</v>
      </c>
      <c r="H14284">
        <v>0.86713995943204869</v>
      </c>
      <c r="I14284" t="str">
        <f>VLOOKUP($B14284&amp;$E14284,'Employee List'!$A:$E,5,0)</f>
        <v>E-1306</v>
      </c>
    </row>
    <row r="14285" spans="1:9" x14ac:dyDescent="0.35">
      <c r="A14285" t="s">
        <v>1257</v>
      </c>
      <c r="B14285" t="s">
        <v>231</v>
      </c>
      <c r="C14285" t="s">
        <v>384</v>
      </c>
      <c r="D14285" t="s">
        <v>1271</v>
      </c>
      <c r="E14285" t="s">
        <v>30</v>
      </c>
      <c r="F14285">
        <v>10116</v>
      </c>
      <c r="G14285">
        <v>12150</v>
      </c>
      <c r="H14285">
        <v>1.2010676156583631</v>
      </c>
      <c r="I14285" t="str">
        <f>VLOOKUP($B14285&amp;$E14285,'Employee List'!$A:$E,5,0)</f>
        <v>E-1306</v>
      </c>
    </row>
    <row r="14286" spans="1:9" x14ac:dyDescent="0.35">
      <c r="A14286" t="s">
        <v>1257</v>
      </c>
      <c r="B14286" t="s">
        <v>231</v>
      </c>
      <c r="C14286" t="s">
        <v>384</v>
      </c>
      <c r="D14286" t="s">
        <v>1271</v>
      </c>
      <c r="E14286" t="s">
        <v>31</v>
      </c>
      <c r="F14286">
        <v>12170</v>
      </c>
      <c r="G14286">
        <v>12083</v>
      </c>
      <c r="H14286">
        <v>0.99285127362366477</v>
      </c>
      <c r="I14286" t="str">
        <f>VLOOKUP($B14286&amp;$E14286,'Employee List'!$A:$E,5,0)</f>
        <v>E-1306</v>
      </c>
    </row>
    <row r="14287" spans="1:9" x14ac:dyDescent="0.35">
      <c r="A14287" t="s">
        <v>1257</v>
      </c>
      <c r="B14287" t="s">
        <v>231</v>
      </c>
      <c r="C14287" t="s">
        <v>384</v>
      </c>
      <c r="D14287" t="s">
        <v>1258</v>
      </c>
      <c r="E14287" t="s">
        <v>29</v>
      </c>
      <c r="F14287">
        <v>92484</v>
      </c>
      <c r="G14287">
        <v>145624</v>
      </c>
      <c r="H14287">
        <v>1.5745858743133947</v>
      </c>
      <c r="I14287" t="str">
        <f>VLOOKUP($B14287&amp;$E14287,'Employee List'!$A:$E,5,0)</f>
        <v>E-1306</v>
      </c>
    </row>
    <row r="14288" spans="1:9" x14ac:dyDescent="0.35">
      <c r="A14288" t="s">
        <v>1257</v>
      </c>
      <c r="B14288" t="s">
        <v>231</v>
      </c>
      <c r="C14288" t="s">
        <v>384</v>
      </c>
      <c r="D14288" t="s">
        <v>1258</v>
      </c>
      <c r="E14288" t="s">
        <v>30</v>
      </c>
      <c r="F14288">
        <v>88800</v>
      </c>
      <c r="G14288">
        <v>105220</v>
      </c>
      <c r="H14288">
        <v>1.1849099099099099</v>
      </c>
      <c r="I14288" t="str">
        <f>VLOOKUP($B14288&amp;$E14288,'Employee List'!$A:$E,5,0)</f>
        <v>E-1306</v>
      </c>
    </row>
    <row r="14289" spans="1:9" x14ac:dyDescent="0.35">
      <c r="A14289" t="s">
        <v>1257</v>
      </c>
      <c r="B14289" t="s">
        <v>231</v>
      </c>
      <c r="C14289" t="s">
        <v>384</v>
      </c>
      <c r="D14289" t="s">
        <v>1258</v>
      </c>
      <c r="E14289" t="s">
        <v>31</v>
      </c>
      <c r="F14289">
        <v>83667</v>
      </c>
      <c r="G14289">
        <v>109857</v>
      </c>
      <c r="H14289">
        <v>1.3130266413281222</v>
      </c>
      <c r="I14289" t="str">
        <f>VLOOKUP($B14289&amp;$E14289,'Employee List'!$A:$E,5,0)</f>
        <v>E-1306</v>
      </c>
    </row>
    <row r="14290" spans="1:9" x14ac:dyDescent="0.35">
      <c r="A14290" t="s">
        <v>1257</v>
      </c>
      <c r="B14290" t="s">
        <v>231</v>
      </c>
      <c r="C14290" t="s">
        <v>384</v>
      </c>
      <c r="D14290" t="s">
        <v>1272</v>
      </c>
      <c r="E14290" t="s">
        <v>29</v>
      </c>
      <c r="F14290">
        <v>10528</v>
      </c>
      <c r="G14290">
        <v>11008</v>
      </c>
      <c r="H14290">
        <v>1.0455927051671732</v>
      </c>
      <c r="I14290" t="str">
        <f>VLOOKUP($B14290&amp;$E14290,'Employee List'!$A:$E,5,0)</f>
        <v>E-1306</v>
      </c>
    </row>
    <row r="14291" spans="1:9" x14ac:dyDescent="0.35">
      <c r="A14291" t="s">
        <v>1257</v>
      </c>
      <c r="B14291" t="s">
        <v>231</v>
      </c>
      <c r="C14291" t="s">
        <v>384</v>
      </c>
      <c r="D14291" t="s">
        <v>1272</v>
      </c>
      <c r="E14291" t="s">
        <v>30</v>
      </c>
      <c r="F14291">
        <v>11348</v>
      </c>
      <c r="G14291">
        <v>8209</v>
      </c>
      <c r="H14291">
        <v>0.72338738103630595</v>
      </c>
      <c r="I14291" t="str">
        <f>VLOOKUP($B14291&amp;$E14291,'Employee List'!$A:$E,5,0)</f>
        <v>E-1306</v>
      </c>
    </row>
    <row r="14292" spans="1:9" x14ac:dyDescent="0.35">
      <c r="A14292" t="s">
        <v>1257</v>
      </c>
      <c r="B14292" t="s">
        <v>231</v>
      </c>
      <c r="C14292" t="s">
        <v>384</v>
      </c>
      <c r="D14292" t="s">
        <v>1272</v>
      </c>
      <c r="E14292" t="s">
        <v>31</v>
      </c>
      <c r="F14292">
        <v>12675</v>
      </c>
      <c r="G14292">
        <v>7508</v>
      </c>
      <c r="H14292">
        <v>0.59234714003944777</v>
      </c>
      <c r="I14292" t="str">
        <f>VLOOKUP($B14292&amp;$E14292,'Employee List'!$A:$E,5,0)</f>
        <v>E-1306</v>
      </c>
    </row>
    <row r="14293" spans="1:9" x14ac:dyDescent="0.35">
      <c r="A14293" t="s">
        <v>1257</v>
      </c>
      <c r="B14293" t="s">
        <v>231</v>
      </c>
      <c r="C14293" t="s">
        <v>384</v>
      </c>
      <c r="D14293" t="s">
        <v>1259</v>
      </c>
      <c r="E14293" t="s">
        <v>29</v>
      </c>
      <c r="F14293">
        <v>17609</v>
      </c>
      <c r="G14293">
        <v>15303</v>
      </c>
      <c r="H14293">
        <v>0.86904423874155257</v>
      </c>
      <c r="I14293" t="str">
        <f>VLOOKUP($B14293&amp;$E14293,'Employee List'!$A:$E,5,0)</f>
        <v>E-1306</v>
      </c>
    </row>
    <row r="14294" spans="1:9" x14ac:dyDescent="0.35">
      <c r="A14294" t="s">
        <v>1257</v>
      </c>
      <c r="B14294" t="s">
        <v>231</v>
      </c>
      <c r="C14294" t="s">
        <v>384</v>
      </c>
      <c r="D14294" t="s">
        <v>1259</v>
      </c>
      <c r="E14294" t="s">
        <v>30</v>
      </c>
      <c r="F14294">
        <v>16450</v>
      </c>
      <c r="G14294">
        <v>10953</v>
      </c>
      <c r="H14294">
        <v>0.66583586626139812</v>
      </c>
      <c r="I14294" t="str">
        <f>VLOOKUP($B14294&amp;$E14294,'Employee List'!$A:$E,5,0)</f>
        <v>E-1306</v>
      </c>
    </row>
    <row r="14295" spans="1:9" x14ac:dyDescent="0.35">
      <c r="A14295" t="s">
        <v>1257</v>
      </c>
      <c r="B14295" t="s">
        <v>231</v>
      </c>
      <c r="C14295" t="s">
        <v>384</v>
      </c>
      <c r="D14295" t="s">
        <v>1259</v>
      </c>
      <c r="E14295" t="s">
        <v>31</v>
      </c>
      <c r="F14295">
        <v>19509</v>
      </c>
      <c r="G14295">
        <v>18241</v>
      </c>
      <c r="H14295">
        <v>0.93500435696345274</v>
      </c>
      <c r="I14295" t="str">
        <f>VLOOKUP($B14295&amp;$E14295,'Employee List'!$A:$E,5,0)</f>
        <v>E-1306</v>
      </c>
    </row>
    <row r="14296" spans="1:9" x14ac:dyDescent="0.35">
      <c r="A14296" t="s">
        <v>1257</v>
      </c>
      <c r="B14296" t="s">
        <v>231</v>
      </c>
      <c r="C14296" t="s">
        <v>384</v>
      </c>
      <c r="D14296" t="s">
        <v>1273</v>
      </c>
      <c r="E14296" t="s">
        <v>29</v>
      </c>
      <c r="F14296">
        <v>6373</v>
      </c>
      <c r="G14296">
        <v>7707</v>
      </c>
      <c r="H14296">
        <v>1.2093205711595796</v>
      </c>
      <c r="I14296" t="str">
        <f>VLOOKUP($B14296&amp;$E14296,'Employee List'!$A:$E,5,0)</f>
        <v>E-1306</v>
      </c>
    </row>
    <row r="14297" spans="1:9" x14ac:dyDescent="0.35">
      <c r="A14297" t="s">
        <v>1257</v>
      </c>
      <c r="B14297" t="s">
        <v>231</v>
      </c>
      <c r="C14297" t="s">
        <v>384</v>
      </c>
      <c r="D14297" t="s">
        <v>1273</v>
      </c>
      <c r="E14297" t="s">
        <v>30</v>
      </c>
      <c r="F14297">
        <v>9296</v>
      </c>
      <c r="G14297">
        <v>5507</v>
      </c>
      <c r="H14297">
        <v>0.59240533562822717</v>
      </c>
      <c r="I14297" t="str">
        <f>VLOOKUP($B14297&amp;$E14297,'Employee List'!$A:$E,5,0)</f>
        <v>E-1306</v>
      </c>
    </row>
    <row r="14298" spans="1:9" x14ac:dyDescent="0.35">
      <c r="A14298" t="s">
        <v>1257</v>
      </c>
      <c r="B14298" t="s">
        <v>231</v>
      </c>
      <c r="C14298" t="s">
        <v>384</v>
      </c>
      <c r="D14298" t="s">
        <v>1273</v>
      </c>
      <c r="E14298" t="s">
        <v>31</v>
      </c>
      <c r="F14298">
        <v>9412</v>
      </c>
      <c r="G14298">
        <v>2731</v>
      </c>
      <c r="H14298">
        <v>0.29016149596260093</v>
      </c>
      <c r="I14298" t="str">
        <f>VLOOKUP($B14298&amp;$E14298,'Employee List'!$A:$E,5,0)</f>
        <v>E-1306</v>
      </c>
    </row>
    <row r="14299" spans="1:9" x14ac:dyDescent="0.35">
      <c r="A14299" t="s">
        <v>1257</v>
      </c>
      <c r="B14299" t="s">
        <v>231</v>
      </c>
      <c r="C14299" t="s">
        <v>384</v>
      </c>
      <c r="D14299" t="s">
        <v>1275</v>
      </c>
      <c r="E14299" t="s">
        <v>29</v>
      </c>
      <c r="F14299">
        <v>19551</v>
      </c>
      <c r="G14299">
        <v>29803</v>
      </c>
      <c r="H14299">
        <v>1.5243721548769884</v>
      </c>
      <c r="I14299" t="str">
        <f>VLOOKUP($B14299&amp;$E14299,'Employee List'!$A:$E,5,0)</f>
        <v>E-1306</v>
      </c>
    </row>
    <row r="14300" spans="1:9" x14ac:dyDescent="0.35">
      <c r="A14300" t="s">
        <v>1257</v>
      </c>
      <c r="B14300" t="s">
        <v>231</v>
      </c>
      <c r="C14300" t="s">
        <v>384</v>
      </c>
      <c r="D14300" t="s">
        <v>1275</v>
      </c>
      <c r="E14300" t="s">
        <v>30</v>
      </c>
      <c r="F14300">
        <v>17149</v>
      </c>
      <c r="G14300">
        <v>17071</v>
      </c>
      <c r="H14300">
        <v>0.99545162983264335</v>
      </c>
      <c r="I14300" t="str">
        <f>VLOOKUP($B14300&amp;$E14300,'Employee List'!$A:$E,5,0)</f>
        <v>E-1306</v>
      </c>
    </row>
    <row r="14301" spans="1:9" x14ac:dyDescent="0.35">
      <c r="A14301" t="s">
        <v>1257</v>
      </c>
      <c r="B14301" t="s">
        <v>231</v>
      </c>
      <c r="C14301" t="s">
        <v>384</v>
      </c>
      <c r="D14301" t="s">
        <v>1275</v>
      </c>
      <c r="E14301" t="s">
        <v>31</v>
      </c>
      <c r="F14301">
        <v>18753</v>
      </c>
      <c r="G14301">
        <v>28926</v>
      </c>
      <c r="H14301">
        <v>1.5424732042873139</v>
      </c>
      <c r="I14301" t="str">
        <f>VLOOKUP($B14301&amp;$E14301,'Employee List'!$A:$E,5,0)</f>
        <v>E-1306</v>
      </c>
    </row>
    <row r="14302" spans="1:9" x14ac:dyDescent="0.35">
      <c r="A14302" t="s">
        <v>1257</v>
      </c>
      <c r="B14302" t="s">
        <v>231</v>
      </c>
      <c r="C14302" t="s">
        <v>384</v>
      </c>
      <c r="D14302" t="s">
        <v>1276</v>
      </c>
      <c r="E14302" t="s">
        <v>29</v>
      </c>
      <c r="F14302">
        <v>1476</v>
      </c>
      <c r="G14302">
        <v>5776</v>
      </c>
      <c r="H14302">
        <v>3.9132791327913279</v>
      </c>
      <c r="I14302" t="str">
        <f>VLOOKUP($B14302&amp;$E14302,'Employee List'!$A:$E,5,0)</f>
        <v>E-1306</v>
      </c>
    </row>
    <row r="14303" spans="1:9" x14ac:dyDescent="0.35">
      <c r="A14303" t="s">
        <v>1257</v>
      </c>
      <c r="B14303" t="s">
        <v>231</v>
      </c>
      <c r="C14303" t="s">
        <v>384</v>
      </c>
      <c r="D14303" t="s">
        <v>1276</v>
      </c>
      <c r="E14303" t="s">
        <v>30</v>
      </c>
      <c r="F14303">
        <v>3819</v>
      </c>
      <c r="G14303">
        <v>2071</v>
      </c>
      <c r="H14303">
        <v>0.54228855721393032</v>
      </c>
      <c r="I14303" t="str">
        <f>VLOOKUP($B14303&amp;$E14303,'Employee List'!$A:$E,5,0)</f>
        <v>E-1306</v>
      </c>
    </row>
    <row r="14304" spans="1:9" x14ac:dyDescent="0.35">
      <c r="A14304" t="s">
        <v>1257</v>
      </c>
      <c r="B14304" t="s">
        <v>231</v>
      </c>
      <c r="C14304" t="s">
        <v>384</v>
      </c>
      <c r="D14304" t="s">
        <v>1276</v>
      </c>
      <c r="E14304" t="s">
        <v>31</v>
      </c>
      <c r="F14304">
        <v>2589</v>
      </c>
      <c r="G14304">
        <v>3096</v>
      </c>
      <c r="H14304">
        <v>1.1958285052143685</v>
      </c>
      <c r="I14304" t="str">
        <f>VLOOKUP($B14304&amp;$E14304,'Employee List'!$A:$E,5,0)</f>
        <v>E-1306</v>
      </c>
    </row>
    <row r="14305" spans="1:9" x14ac:dyDescent="0.35">
      <c r="A14305" t="s">
        <v>1257</v>
      </c>
      <c r="B14305" t="s">
        <v>231</v>
      </c>
      <c r="C14305" t="s">
        <v>384</v>
      </c>
      <c r="D14305" t="s">
        <v>1277</v>
      </c>
      <c r="E14305" t="s">
        <v>29</v>
      </c>
      <c r="F14305">
        <v>8222</v>
      </c>
      <c r="G14305">
        <v>6066</v>
      </c>
      <c r="H14305">
        <v>0.73777669666747747</v>
      </c>
      <c r="I14305" t="str">
        <f>VLOOKUP($B14305&amp;$E14305,'Employee List'!$A:$E,5,0)</f>
        <v>E-1306</v>
      </c>
    </row>
    <row r="14306" spans="1:9" x14ac:dyDescent="0.35">
      <c r="A14306" t="s">
        <v>1257</v>
      </c>
      <c r="B14306" t="s">
        <v>231</v>
      </c>
      <c r="C14306" t="s">
        <v>384</v>
      </c>
      <c r="D14306" t="s">
        <v>1277</v>
      </c>
      <c r="E14306" t="s">
        <v>30</v>
      </c>
      <c r="F14306">
        <v>9524</v>
      </c>
      <c r="G14306">
        <v>6254</v>
      </c>
      <c r="H14306">
        <v>0.65665686686266278</v>
      </c>
      <c r="I14306" t="str">
        <f>VLOOKUP($B14306&amp;$E14306,'Employee List'!$A:$E,5,0)</f>
        <v>E-1306</v>
      </c>
    </row>
    <row r="14307" spans="1:9" x14ac:dyDescent="0.35">
      <c r="A14307" t="s">
        <v>1257</v>
      </c>
      <c r="B14307" t="s">
        <v>231</v>
      </c>
      <c r="C14307" t="s">
        <v>384</v>
      </c>
      <c r="D14307" t="s">
        <v>1277</v>
      </c>
      <c r="E14307" t="s">
        <v>31</v>
      </c>
      <c r="F14307">
        <v>9626</v>
      </c>
      <c r="G14307">
        <v>6800</v>
      </c>
      <c r="H14307">
        <v>0.70642011219613543</v>
      </c>
      <c r="I14307" t="str">
        <f>VLOOKUP($B14307&amp;$E14307,'Employee List'!$A:$E,5,0)</f>
        <v>E-1306</v>
      </c>
    </row>
    <row r="14308" spans="1:9" x14ac:dyDescent="0.35">
      <c r="A14308" t="s">
        <v>1257</v>
      </c>
      <c r="B14308" t="s">
        <v>231</v>
      </c>
      <c r="C14308" t="s">
        <v>384</v>
      </c>
      <c r="D14308" t="s">
        <v>1278</v>
      </c>
      <c r="E14308" t="s">
        <v>29</v>
      </c>
      <c r="F14308">
        <v>8707</v>
      </c>
      <c r="G14308">
        <v>9088</v>
      </c>
      <c r="H14308">
        <v>1.0437578959457907</v>
      </c>
      <c r="I14308" t="str">
        <f>VLOOKUP($B14308&amp;$E14308,'Employee List'!$A:$E,5,0)</f>
        <v>E-1306</v>
      </c>
    </row>
    <row r="14309" spans="1:9" x14ac:dyDescent="0.35">
      <c r="A14309" t="s">
        <v>1257</v>
      </c>
      <c r="B14309" t="s">
        <v>231</v>
      </c>
      <c r="C14309" t="s">
        <v>384</v>
      </c>
      <c r="D14309" t="s">
        <v>1278</v>
      </c>
      <c r="E14309" t="s">
        <v>30</v>
      </c>
      <c r="F14309">
        <v>9733</v>
      </c>
      <c r="G14309">
        <v>6465</v>
      </c>
      <c r="H14309">
        <v>0.66423507654371727</v>
      </c>
      <c r="I14309" t="str">
        <f>VLOOKUP($B14309&amp;$E14309,'Employee List'!$A:$E,5,0)</f>
        <v>E-1306</v>
      </c>
    </row>
    <row r="14310" spans="1:9" x14ac:dyDescent="0.35">
      <c r="A14310" t="s">
        <v>1257</v>
      </c>
      <c r="B14310" t="s">
        <v>231</v>
      </c>
      <c r="C14310" t="s">
        <v>384</v>
      </c>
      <c r="D14310" t="s">
        <v>1278</v>
      </c>
      <c r="E14310" t="s">
        <v>31</v>
      </c>
      <c r="F14310">
        <v>9031</v>
      </c>
      <c r="G14310">
        <v>7219</v>
      </c>
      <c r="H14310">
        <v>0.79935776768907096</v>
      </c>
      <c r="I14310" t="str">
        <f>VLOOKUP($B14310&amp;$E14310,'Employee List'!$A:$E,5,0)</f>
        <v>E-1306</v>
      </c>
    </row>
    <row r="14311" spans="1:9" x14ac:dyDescent="0.35">
      <c r="A14311" t="s">
        <v>1257</v>
      </c>
      <c r="B14311" t="s">
        <v>231</v>
      </c>
      <c r="C14311" t="s">
        <v>384</v>
      </c>
      <c r="D14311" t="s">
        <v>1279</v>
      </c>
      <c r="E14311" t="s">
        <v>29</v>
      </c>
      <c r="F14311">
        <v>5506</v>
      </c>
      <c r="G14311">
        <v>2408</v>
      </c>
      <c r="H14311">
        <v>0.43734108245550307</v>
      </c>
      <c r="I14311" t="str">
        <f>VLOOKUP($B14311&amp;$E14311,'Employee List'!$A:$E,5,0)</f>
        <v>E-1306</v>
      </c>
    </row>
    <row r="14312" spans="1:9" x14ac:dyDescent="0.35">
      <c r="A14312" t="s">
        <v>1257</v>
      </c>
      <c r="B14312" t="s">
        <v>231</v>
      </c>
      <c r="C14312" t="s">
        <v>384</v>
      </c>
      <c r="D14312" t="s">
        <v>1279</v>
      </c>
      <c r="E14312" t="s">
        <v>30</v>
      </c>
      <c r="F14312">
        <v>4704</v>
      </c>
      <c r="G14312">
        <v>5449</v>
      </c>
      <c r="H14312">
        <v>1.158375850340136</v>
      </c>
      <c r="I14312" t="str">
        <f>VLOOKUP($B14312&amp;$E14312,'Employee List'!$A:$E,5,0)</f>
        <v>E-1306</v>
      </c>
    </row>
    <row r="14313" spans="1:9" x14ac:dyDescent="0.35">
      <c r="A14313" t="s">
        <v>1257</v>
      </c>
      <c r="B14313" t="s">
        <v>231</v>
      </c>
      <c r="C14313" t="s">
        <v>384</v>
      </c>
      <c r="D14313" t="s">
        <v>1279</v>
      </c>
      <c r="E14313" t="s">
        <v>31</v>
      </c>
      <c r="F14313">
        <v>4865</v>
      </c>
      <c r="G14313">
        <v>1620</v>
      </c>
      <c r="H14313">
        <v>0.33299075025693731</v>
      </c>
      <c r="I14313" t="str">
        <f>VLOOKUP($B14313&amp;$E14313,'Employee List'!$A:$E,5,0)</f>
        <v>E-1306</v>
      </c>
    </row>
    <row r="14314" spans="1:9" x14ac:dyDescent="0.35">
      <c r="A14314" t="s">
        <v>1257</v>
      </c>
      <c r="B14314" t="s">
        <v>231</v>
      </c>
      <c r="C14314" t="s">
        <v>384</v>
      </c>
      <c r="D14314" t="s">
        <v>1280</v>
      </c>
      <c r="E14314" t="s">
        <v>29</v>
      </c>
      <c r="F14314">
        <v>12406</v>
      </c>
      <c r="G14314">
        <v>18534</v>
      </c>
      <c r="H14314">
        <v>1.493954538126713</v>
      </c>
      <c r="I14314" t="str">
        <f>VLOOKUP($B14314&amp;$E14314,'Employee List'!$A:$E,5,0)</f>
        <v>E-1306</v>
      </c>
    </row>
    <row r="14315" spans="1:9" x14ac:dyDescent="0.35">
      <c r="A14315" t="s">
        <v>1257</v>
      </c>
      <c r="B14315" t="s">
        <v>231</v>
      </c>
      <c r="C14315" t="s">
        <v>384</v>
      </c>
      <c r="D14315" t="s">
        <v>1280</v>
      </c>
      <c r="E14315" t="s">
        <v>30</v>
      </c>
      <c r="F14315">
        <v>10128</v>
      </c>
      <c r="G14315">
        <v>34218</v>
      </c>
      <c r="H14315">
        <v>3.3785545023696684</v>
      </c>
      <c r="I14315" t="str">
        <f>VLOOKUP($B14315&amp;$E14315,'Employee List'!$A:$E,5,0)</f>
        <v>E-1306</v>
      </c>
    </row>
    <row r="14316" spans="1:9" x14ac:dyDescent="0.35">
      <c r="A14316" t="s">
        <v>1257</v>
      </c>
      <c r="B14316" t="s">
        <v>231</v>
      </c>
      <c r="C14316" t="s">
        <v>384</v>
      </c>
      <c r="D14316" t="s">
        <v>1280</v>
      </c>
      <c r="E14316" t="s">
        <v>31</v>
      </c>
      <c r="F14316">
        <v>12582</v>
      </c>
      <c r="G14316">
        <v>14931</v>
      </c>
      <c r="H14316">
        <v>1.1866952789699572</v>
      </c>
      <c r="I14316" t="str">
        <f>VLOOKUP($B14316&amp;$E14316,'Employee List'!$A:$E,5,0)</f>
        <v>E-1306</v>
      </c>
    </row>
    <row r="14317" spans="1:9" x14ac:dyDescent="0.35">
      <c r="A14317" t="s">
        <v>1257</v>
      </c>
      <c r="B14317" t="s">
        <v>231</v>
      </c>
      <c r="C14317" t="s">
        <v>384</v>
      </c>
      <c r="D14317" t="s">
        <v>1262</v>
      </c>
      <c r="E14317" t="s">
        <v>29</v>
      </c>
      <c r="F14317">
        <v>45654</v>
      </c>
      <c r="G14317">
        <v>33409</v>
      </c>
      <c r="H14317">
        <v>0.73178691899943049</v>
      </c>
      <c r="I14317" t="str">
        <f>VLOOKUP($B14317&amp;$E14317,'Employee List'!$A:$E,5,0)</f>
        <v>E-1306</v>
      </c>
    </row>
    <row r="14318" spans="1:9" x14ac:dyDescent="0.35">
      <c r="A14318" t="s">
        <v>1257</v>
      </c>
      <c r="B14318" t="s">
        <v>231</v>
      </c>
      <c r="C14318" t="s">
        <v>384</v>
      </c>
      <c r="D14318" t="s">
        <v>1262</v>
      </c>
      <c r="E14318" t="s">
        <v>30</v>
      </c>
      <c r="F14318">
        <v>44002</v>
      </c>
      <c r="G14318">
        <v>36387</v>
      </c>
      <c r="H14318">
        <v>0.82693968455979272</v>
      </c>
      <c r="I14318" t="str">
        <f>VLOOKUP($B14318&amp;$E14318,'Employee List'!$A:$E,5,0)</f>
        <v>E-1306</v>
      </c>
    </row>
    <row r="14319" spans="1:9" x14ac:dyDescent="0.35">
      <c r="A14319" t="s">
        <v>1257</v>
      </c>
      <c r="B14319" t="s">
        <v>231</v>
      </c>
      <c r="C14319" t="s">
        <v>384</v>
      </c>
      <c r="D14319" t="s">
        <v>1262</v>
      </c>
      <c r="E14319" t="s">
        <v>31</v>
      </c>
      <c r="F14319">
        <v>47208</v>
      </c>
      <c r="G14319">
        <v>47587</v>
      </c>
      <c r="H14319">
        <v>1.0080283002880868</v>
      </c>
      <c r="I14319" t="str">
        <f>VLOOKUP($B14319&amp;$E14319,'Employee List'!$A:$E,5,0)</f>
        <v>E-1306</v>
      </c>
    </row>
    <row r="14320" spans="1:9" x14ac:dyDescent="0.35">
      <c r="A14320" t="s">
        <v>1257</v>
      </c>
      <c r="B14320" t="s">
        <v>231</v>
      </c>
      <c r="C14320" t="s">
        <v>384</v>
      </c>
      <c r="D14320" t="s">
        <v>1282</v>
      </c>
      <c r="E14320" t="s">
        <v>29</v>
      </c>
      <c r="F14320">
        <v>1508</v>
      </c>
      <c r="G14320">
        <v>4066</v>
      </c>
      <c r="H14320">
        <v>2.6962864721485413</v>
      </c>
      <c r="I14320" t="str">
        <f>VLOOKUP($B14320&amp;$E14320,'Employee List'!$A:$E,5,0)</f>
        <v>E-1306</v>
      </c>
    </row>
    <row r="14321" spans="1:9" x14ac:dyDescent="0.35">
      <c r="A14321" t="s">
        <v>1257</v>
      </c>
      <c r="B14321" t="s">
        <v>231</v>
      </c>
      <c r="C14321" t="s">
        <v>384</v>
      </c>
      <c r="D14321" t="s">
        <v>1282</v>
      </c>
      <c r="E14321" t="s">
        <v>30</v>
      </c>
      <c r="F14321">
        <v>11210</v>
      </c>
      <c r="G14321">
        <v>1741</v>
      </c>
      <c r="H14321">
        <v>0.15530776092774309</v>
      </c>
      <c r="I14321" t="str">
        <f>VLOOKUP($B14321&amp;$E14321,'Employee List'!$A:$E,5,0)</f>
        <v>E-1306</v>
      </c>
    </row>
    <row r="14322" spans="1:9" x14ac:dyDescent="0.35">
      <c r="A14322" t="s">
        <v>1257</v>
      </c>
      <c r="B14322" t="s">
        <v>231</v>
      </c>
      <c r="C14322" t="s">
        <v>384</v>
      </c>
      <c r="D14322" t="s">
        <v>1282</v>
      </c>
      <c r="E14322" t="s">
        <v>31</v>
      </c>
      <c r="F14322">
        <v>13385</v>
      </c>
      <c r="G14322">
        <v>2150</v>
      </c>
      <c r="H14322">
        <v>0.16062756817332835</v>
      </c>
      <c r="I14322" t="str">
        <f>VLOOKUP($B14322&amp;$E14322,'Employee List'!$A:$E,5,0)</f>
        <v>E-1306</v>
      </c>
    </row>
    <row r="14323" spans="1:9" x14ac:dyDescent="0.35">
      <c r="A14323" t="s">
        <v>1257</v>
      </c>
      <c r="B14323" t="s">
        <v>231</v>
      </c>
      <c r="C14323" t="s">
        <v>384</v>
      </c>
      <c r="D14323" t="s">
        <v>1281</v>
      </c>
      <c r="E14323" t="s">
        <v>29</v>
      </c>
      <c r="F14323">
        <v>1740</v>
      </c>
      <c r="G14323">
        <v>2307</v>
      </c>
      <c r="H14323">
        <v>1.3258620689655172</v>
      </c>
      <c r="I14323" t="str">
        <f>VLOOKUP($B14323&amp;$E14323,'Employee List'!$A:$E,5,0)</f>
        <v>E-1306</v>
      </c>
    </row>
    <row r="14324" spans="1:9" x14ac:dyDescent="0.35">
      <c r="A14324" t="s">
        <v>1257</v>
      </c>
      <c r="B14324" t="s">
        <v>231</v>
      </c>
      <c r="C14324" t="s">
        <v>384</v>
      </c>
      <c r="D14324" t="s">
        <v>1281</v>
      </c>
      <c r="E14324" t="s">
        <v>30</v>
      </c>
      <c r="F14324">
        <v>2390</v>
      </c>
      <c r="G14324">
        <v>5739</v>
      </c>
      <c r="H14324">
        <v>2.401255230125523</v>
      </c>
      <c r="I14324" t="str">
        <f>VLOOKUP($B14324&amp;$E14324,'Employee List'!$A:$E,5,0)</f>
        <v>E-1306</v>
      </c>
    </row>
    <row r="14325" spans="1:9" x14ac:dyDescent="0.35">
      <c r="A14325" t="s">
        <v>1257</v>
      </c>
      <c r="B14325" t="s">
        <v>231</v>
      </c>
      <c r="C14325" t="s">
        <v>384</v>
      </c>
      <c r="D14325" t="s">
        <v>1281</v>
      </c>
      <c r="E14325" t="s">
        <v>31</v>
      </c>
      <c r="F14325">
        <v>2070</v>
      </c>
      <c r="G14325">
        <v>5325</v>
      </c>
      <c r="H14325">
        <v>2.5724637681159419</v>
      </c>
      <c r="I14325" t="str">
        <f>VLOOKUP($B14325&amp;$E14325,'Employee List'!$A:$E,5,0)</f>
        <v>E-1306</v>
      </c>
    </row>
    <row r="14326" spans="1:9" x14ac:dyDescent="0.35">
      <c r="A14326" t="s">
        <v>1257</v>
      </c>
      <c r="B14326" t="s">
        <v>232</v>
      </c>
      <c r="C14326" t="s">
        <v>385</v>
      </c>
      <c r="D14326" t="s">
        <v>1274</v>
      </c>
      <c r="E14326" t="s">
        <v>29</v>
      </c>
      <c r="F14326">
        <v>29956</v>
      </c>
      <c r="G14326">
        <v>33070</v>
      </c>
      <c r="H14326">
        <v>1.1039524636132996</v>
      </c>
      <c r="I14326" t="str">
        <f>VLOOKUP($B14326&amp;$E14326,'Employee List'!$A:$E,5,0)</f>
        <v>E-1307</v>
      </c>
    </row>
    <row r="14327" spans="1:9" x14ac:dyDescent="0.35">
      <c r="A14327" t="s">
        <v>1257</v>
      </c>
      <c r="B14327" t="s">
        <v>232</v>
      </c>
      <c r="C14327" t="s">
        <v>385</v>
      </c>
      <c r="D14327" t="s">
        <v>1274</v>
      </c>
      <c r="E14327" t="s">
        <v>30</v>
      </c>
      <c r="F14327">
        <v>29743</v>
      </c>
      <c r="G14327">
        <v>24726</v>
      </c>
      <c r="H14327">
        <v>0.83132165551558346</v>
      </c>
      <c r="I14327" t="str">
        <f>VLOOKUP($B14327&amp;$E14327,'Employee List'!$A:$E,5,0)</f>
        <v>E-1307</v>
      </c>
    </row>
    <row r="14328" spans="1:9" x14ac:dyDescent="0.35">
      <c r="A14328" t="s">
        <v>1257</v>
      </c>
      <c r="B14328" t="s">
        <v>232</v>
      </c>
      <c r="C14328" t="s">
        <v>385</v>
      </c>
      <c r="D14328" t="s">
        <v>1274</v>
      </c>
      <c r="E14328" t="s">
        <v>31</v>
      </c>
      <c r="F14328">
        <v>29948</v>
      </c>
      <c r="G14328">
        <v>16650</v>
      </c>
      <c r="H14328">
        <v>0.5559636703619607</v>
      </c>
      <c r="I14328" t="str">
        <f>VLOOKUP($B14328&amp;$E14328,'Employee List'!$A:$E,5,0)</f>
        <v>E-1307</v>
      </c>
    </row>
    <row r="14329" spans="1:9" x14ac:dyDescent="0.35">
      <c r="A14329" t="s">
        <v>1257</v>
      </c>
      <c r="B14329" t="s">
        <v>232</v>
      </c>
      <c r="C14329" t="s">
        <v>385</v>
      </c>
      <c r="D14329" t="s">
        <v>1263</v>
      </c>
      <c r="E14329" t="s">
        <v>29</v>
      </c>
      <c r="F14329">
        <v>5891</v>
      </c>
      <c r="G14329">
        <v>5322</v>
      </c>
      <c r="H14329">
        <v>0.903411984382957</v>
      </c>
      <c r="I14329" t="str">
        <f>VLOOKUP($B14329&amp;$E14329,'Employee List'!$A:$E,5,0)</f>
        <v>E-1307</v>
      </c>
    </row>
    <row r="14330" spans="1:9" x14ac:dyDescent="0.35">
      <c r="A14330" t="s">
        <v>1257</v>
      </c>
      <c r="B14330" t="s">
        <v>232</v>
      </c>
      <c r="C14330" t="s">
        <v>385</v>
      </c>
      <c r="D14330" t="s">
        <v>1263</v>
      </c>
      <c r="E14330" t="s">
        <v>30</v>
      </c>
      <c r="F14330">
        <v>3737</v>
      </c>
      <c r="G14330">
        <v>4578</v>
      </c>
      <c r="H14330">
        <v>1.2250468290072249</v>
      </c>
      <c r="I14330" t="str">
        <f>VLOOKUP($B14330&amp;$E14330,'Employee List'!$A:$E,5,0)</f>
        <v>E-1307</v>
      </c>
    </row>
    <row r="14331" spans="1:9" x14ac:dyDescent="0.35">
      <c r="A14331" t="s">
        <v>1257</v>
      </c>
      <c r="B14331" t="s">
        <v>232</v>
      </c>
      <c r="C14331" t="s">
        <v>385</v>
      </c>
      <c r="D14331" t="s">
        <v>1263</v>
      </c>
      <c r="E14331" t="s">
        <v>31</v>
      </c>
      <c r="F14331">
        <v>4354</v>
      </c>
      <c r="G14331">
        <v>3053</v>
      </c>
      <c r="H14331">
        <v>0.70119430408819472</v>
      </c>
      <c r="I14331" t="str">
        <f>VLOOKUP($B14331&amp;$E14331,'Employee List'!$A:$E,5,0)</f>
        <v>E-1307</v>
      </c>
    </row>
    <row r="14332" spans="1:9" x14ac:dyDescent="0.35">
      <c r="A14332" t="s">
        <v>1257</v>
      </c>
      <c r="B14332" t="s">
        <v>232</v>
      </c>
      <c r="C14332" t="s">
        <v>385</v>
      </c>
      <c r="D14332" t="s">
        <v>1264</v>
      </c>
      <c r="E14332" t="s">
        <v>29</v>
      </c>
      <c r="F14332">
        <v>5130</v>
      </c>
      <c r="G14332">
        <v>4413</v>
      </c>
      <c r="H14332">
        <v>0.86023391812865502</v>
      </c>
      <c r="I14332" t="str">
        <f>VLOOKUP($B14332&amp;$E14332,'Employee List'!$A:$E,5,0)</f>
        <v>E-1307</v>
      </c>
    </row>
    <row r="14333" spans="1:9" x14ac:dyDescent="0.35">
      <c r="A14333" t="s">
        <v>1257</v>
      </c>
      <c r="B14333" t="s">
        <v>232</v>
      </c>
      <c r="C14333" t="s">
        <v>385</v>
      </c>
      <c r="D14333" t="s">
        <v>1264</v>
      </c>
      <c r="E14333" t="s">
        <v>30</v>
      </c>
      <c r="F14333">
        <v>5161</v>
      </c>
      <c r="G14333">
        <v>3950</v>
      </c>
      <c r="H14333">
        <v>0.76535555124975785</v>
      </c>
      <c r="I14333" t="str">
        <f>VLOOKUP($B14333&amp;$E14333,'Employee List'!$A:$E,5,0)</f>
        <v>E-1307</v>
      </c>
    </row>
    <row r="14334" spans="1:9" x14ac:dyDescent="0.35">
      <c r="A14334" t="s">
        <v>1257</v>
      </c>
      <c r="B14334" t="s">
        <v>232</v>
      </c>
      <c r="C14334" t="s">
        <v>385</v>
      </c>
      <c r="D14334" t="s">
        <v>1264</v>
      </c>
      <c r="E14334" t="s">
        <v>31</v>
      </c>
      <c r="F14334">
        <v>3256</v>
      </c>
      <c r="G14334">
        <v>2012</v>
      </c>
      <c r="H14334">
        <v>0.61793611793611791</v>
      </c>
      <c r="I14334" t="str">
        <f>VLOOKUP($B14334&amp;$E14334,'Employee List'!$A:$E,5,0)</f>
        <v>E-1307</v>
      </c>
    </row>
    <row r="14335" spans="1:9" x14ac:dyDescent="0.35">
      <c r="A14335" t="s">
        <v>1257</v>
      </c>
      <c r="B14335" t="s">
        <v>232</v>
      </c>
      <c r="C14335" t="s">
        <v>385</v>
      </c>
      <c r="D14335" t="s">
        <v>1265</v>
      </c>
      <c r="E14335" t="s">
        <v>29</v>
      </c>
      <c r="F14335">
        <v>13674</v>
      </c>
      <c r="G14335">
        <v>19256</v>
      </c>
      <c r="H14335">
        <v>1.4082199795231827</v>
      </c>
      <c r="I14335" t="str">
        <f>VLOOKUP($B14335&amp;$E14335,'Employee List'!$A:$E,5,0)</f>
        <v>E-1307</v>
      </c>
    </row>
    <row r="14336" spans="1:9" x14ac:dyDescent="0.35">
      <c r="A14336" t="s">
        <v>1257</v>
      </c>
      <c r="B14336" t="s">
        <v>232</v>
      </c>
      <c r="C14336" t="s">
        <v>385</v>
      </c>
      <c r="D14336" t="s">
        <v>1265</v>
      </c>
      <c r="E14336" t="s">
        <v>30</v>
      </c>
      <c r="F14336">
        <v>15714</v>
      </c>
      <c r="G14336">
        <v>11466</v>
      </c>
      <c r="H14336">
        <v>0.72966781214203891</v>
      </c>
      <c r="I14336" t="str">
        <f>VLOOKUP($B14336&amp;$E14336,'Employee List'!$A:$E,5,0)</f>
        <v>E-1307</v>
      </c>
    </row>
    <row r="14337" spans="1:9" x14ac:dyDescent="0.35">
      <c r="A14337" t="s">
        <v>1257</v>
      </c>
      <c r="B14337" t="s">
        <v>232</v>
      </c>
      <c r="C14337" t="s">
        <v>385</v>
      </c>
      <c r="D14337" t="s">
        <v>1265</v>
      </c>
      <c r="E14337" t="s">
        <v>31</v>
      </c>
      <c r="F14337">
        <v>17267</v>
      </c>
      <c r="G14337">
        <v>42937</v>
      </c>
      <c r="H14337">
        <v>2.4866508368564313</v>
      </c>
      <c r="I14337" t="str">
        <f>VLOOKUP($B14337&amp;$E14337,'Employee List'!$A:$E,5,0)</f>
        <v>E-1307</v>
      </c>
    </row>
    <row r="14338" spans="1:9" x14ac:dyDescent="0.35">
      <c r="A14338" t="s">
        <v>1257</v>
      </c>
      <c r="B14338" t="s">
        <v>232</v>
      </c>
      <c r="C14338" t="s">
        <v>385</v>
      </c>
      <c r="D14338" t="s">
        <v>1260</v>
      </c>
      <c r="E14338" t="s">
        <v>29</v>
      </c>
      <c r="F14338">
        <v>62298</v>
      </c>
      <c r="G14338">
        <v>51566</v>
      </c>
      <c r="H14338">
        <v>0.82773122732672</v>
      </c>
      <c r="I14338" t="str">
        <f>VLOOKUP($B14338&amp;$E14338,'Employee List'!$A:$E,5,0)</f>
        <v>E-1307</v>
      </c>
    </row>
    <row r="14339" spans="1:9" x14ac:dyDescent="0.35">
      <c r="A14339" t="s">
        <v>1257</v>
      </c>
      <c r="B14339" t="s">
        <v>232</v>
      </c>
      <c r="C14339" t="s">
        <v>385</v>
      </c>
      <c r="D14339" t="s">
        <v>1260</v>
      </c>
      <c r="E14339" t="s">
        <v>30</v>
      </c>
      <c r="F14339">
        <v>63225</v>
      </c>
      <c r="G14339">
        <v>92248</v>
      </c>
      <c r="H14339">
        <v>1.4590431000395414</v>
      </c>
      <c r="I14339" t="str">
        <f>VLOOKUP($B14339&amp;$E14339,'Employee List'!$A:$E,5,0)</f>
        <v>E-1307</v>
      </c>
    </row>
    <row r="14340" spans="1:9" x14ac:dyDescent="0.35">
      <c r="A14340" t="s">
        <v>1257</v>
      </c>
      <c r="B14340" t="s">
        <v>232</v>
      </c>
      <c r="C14340" t="s">
        <v>385</v>
      </c>
      <c r="D14340" t="s">
        <v>1260</v>
      </c>
      <c r="E14340" t="s">
        <v>31</v>
      </c>
      <c r="F14340">
        <v>72327</v>
      </c>
      <c r="G14340">
        <v>129559</v>
      </c>
      <c r="H14340">
        <v>1.7912950903535332</v>
      </c>
      <c r="I14340" t="str">
        <f>VLOOKUP($B14340&amp;$E14340,'Employee List'!$A:$E,5,0)</f>
        <v>E-1307</v>
      </c>
    </row>
    <row r="14341" spans="1:9" x14ac:dyDescent="0.35">
      <c r="A14341" t="s">
        <v>1257</v>
      </c>
      <c r="B14341" t="s">
        <v>232</v>
      </c>
      <c r="C14341" t="s">
        <v>385</v>
      </c>
      <c r="D14341" t="s">
        <v>1261</v>
      </c>
      <c r="E14341" t="s">
        <v>29</v>
      </c>
      <c r="F14341">
        <v>50018</v>
      </c>
      <c r="G14341">
        <v>51270</v>
      </c>
      <c r="H14341">
        <v>1.0250309888440161</v>
      </c>
      <c r="I14341" t="str">
        <f>VLOOKUP($B14341&amp;$E14341,'Employee List'!$A:$E,5,0)</f>
        <v>E-1307</v>
      </c>
    </row>
    <row r="14342" spans="1:9" x14ac:dyDescent="0.35">
      <c r="A14342" t="s">
        <v>1257</v>
      </c>
      <c r="B14342" t="s">
        <v>232</v>
      </c>
      <c r="C14342" t="s">
        <v>385</v>
      </c>
      <c r="D14342" t="s">
        <v>1261</v>
      </c>
      <c r="E14342" t="s">
        <v>30</v>
      </c>
      <c r="F14342">
        <v>52193</v>
      </c>
      <c r="G14342">
        <v>42783</v>
      </c>
      <c r="H14342">
        <v>0.81970762362768956</v>
      </c>
      <c r="I14342" t="str">
        <f>VLOOKUP($B14342&amp;$E14342,'Employee List'!$A:$E,5,0)</f>
        <v>E-1307</v>
      </c>
    </row>
    <row r="14343" spans="1:9" x14ac:dyDescent="0.35">
      <c r="A14343" t="s">
        <v>1257</v>
      </c>
      <c r="B14343" t="s">
        <v>232</v>
      </c>
      <c r="C14343" t="s">
        <v>385</v>
      </c>
      <c r="D14343" t="s">
        <v>1261</v>
      </c>
      <c r="E14343" t="s">
        <v>31</v>
      </c>
      <c r="F14343">
        <v>51614</v>
      </c>
      <c r="G14343">
        <v>43952</v>
      </c>
      <c r="H14343">
        <v>0.85155190452202889</v>
      </c>
      <c r="I14343" t="str">
        <f>VLOOKUP($B14343&amp;$E14343,'Employee List'!$A:$E,5,0)</f>
        <v>E-1307</v>
      </c>
    </row>
    <row r="14344" spans="1:9" x14ac:dyDescent="0.35">
      <c r="A14344" t="s">
        <v>1257</v>
      </c>
      <c r="B14344" t="s">
        <v>232</v>
      </c>
      <c r="C14344" t="s">
        <v>385</v>
      </c>
      <c r="D14344" t="s">
        <v>1266</v>
      </c>
      <c r="E14344" t="s">
        <v>29</v>
      </c>
      <c r="F14344">
        <v>86331</v>
      </c>
      <c r="G14344">
        <v>86979</v>
      </c>
      <c r="H14344">
        <v>1.0075059943705043</v>
      </c>
      <c r="I14344" t="str">
        <f>VLOOKUP($B14344&amp;$E14344,'Employee List'!$A:$E,5,0)</f>
        <v>E-1307</v>
      </c>
    </row>
    <row r="14345" spans="1:9" x14ac:dyDescent="0.35">
      <c r="A14345" t="s">
        <v>1257</v>
      </c>
      <c r="B14345" t="s">
        <v>232</v>
      </c>
      <c r="C14345" t="s">
        <v>385</v>
      </c>
      <c r="D14345" t="s">
        <v>1266</v>
      </c>
      <c r="E14345" t="s">
        <v>30</v>
      </c>
      <c r="F14345">
        <v>89174</v>
      </c>
      <c r="G14345">
        <v>73151</v>
      </c>
      <c r="H14345">
        <v>0.82031758135779487</v>
      </c>
      <c r="I14345" t="str">
        <f>VLOOKUP($B14345&amp;$E14345,'Employee List'!$A:$E,5,0)</f>
        <v>E-1307</v>
      </c>
    </row>
    <row r="14346" spans="1:9" x14ac:dyDescent="0.35">
      <c r="A14346" t="s">
        <v>1257</v>
      </c>
      <c r="B14346" t="s">
        <v>232</v>
      </c>
      <c r="C14346" t="s">
        <v>385</v>
      </c>
      <c r="D14346" t="s">
        <v>1266</v>
      </c>
      <c r="E14346" t="s">
        <v>31</v>
      </c>
      <c r="F14346">
        <v>89378</v>
      </c>
      <c r="G14346">
        <v>59896</v>
      </c>
      <c r="H14346">
        <v>0.67014254066996348</v>
      </c>
      <c r="I14346" t="str">
        <f>VLOOKUP($B14346&amp;$E14346,'Employee List'!$A:$E,5,0)</f>
        <v>E-1307</v>
      </c>
    </row>
    <row r="14347" spans="1:9" x14ac:dyDescent="0.35">
      <c r="A14347" t="s">
        <v>1257</v>
      </c>
      <c r="B14347" t="s">
        <v>232</v>
      </c>
      <c r="C14347" t="s">
        <v>385</v>
      </c>
      <c r="D14347" t="s">
        <v>1267</v>
      </c>
      <c r="E14347" t="s">
        <v>29</v>
      </c>
      <c r="F14347">
        <v>34186</v>
      </c>
      <c r="G14347">
        <v>24562</v>
      </c>
      <c r="H14347">
        <v>0.71848124963435323</v>
      </c>
      <c r="I14347" t="str">
        <f>VLOOKUP($B14347&amp;$E14347,'Employee List'!$A:$E,5,0)</f>
        <v>E-1307</v>
      </c>
    </row>
    <row r="14348" spans="1:9" x14ac:dyDescent="0.35">
      <c r="A14348" t="s">
        <v>1257</v>
      </c>
      <c r="B14348" t="s">
        <v>232</v>
      </c>
      <c r="C14348" t="s">
        <v>385</v>
      </c>
      <c r="D14348" t="s">
        <v>1267</v>
      </c>
      <c r="E14348" t="s">
        <v>30</v>
      </c>
      <c r="F14348">
        <v>34914</v>
      </c>
      <c r="G14348">
        <v>20004</v>
      </c>
      <c r="H14348">
        <v>0.5729506788107922</v>
      </c>
      <c r="I14348" t="str">
        <f>VLOOKUP($B14348&amp;$E14348,'Employee List'!$A:$E,5,0)</f>
        <v>E-1307</v>
      </c>
    </row>
    <row r="14349" spans="1:9" x14ac:dyDescent="0.35">
      <c r="A14349" t="s">
        <v>1257</v>
      </c>
      <c r="B14349" t="s">
        <v>232</v>
      </c>
      <c r="C14349" t="s">
        <v>385</v>
      </c>
      <c r="D14349" t="s">
        <v>1267</v>
      </c>
      <c r="E14349" t="s">
        <v>31</v>
      </c>
      <c r="F14349">
        <v>36223</v>
      </c>
      <c r="G14349">
        <v>26942</v>
      </c>
      <c r="H14349">
        <v>0.74378157524224942</v>
      </c>
      <c r="I14349" t="str">
        <f>VLOOKUP($B14349&amp;$E14349,'Employee List'!$A:$E,5,0)</f>
        <v>E-1307</v>
      </c>
    </row>
    <row r="14350" spans="1:9" x14ac:dyDescent="0.35">
      <c r="A14350" t="s">
        <v>1257</v>
      </c>
      <c r="B14350" t="s">
        <v>232</v>
      </c>
      <c r="C14350" t="s">
        <v>385</v>
      </c>
      <c r="D14350" t="s">
        <v>1268</v>
      </c>
      <c r="E14350" t="s">
        <v>29</v>
      </c>
      <c r="F14350">
        <v>14987</v>
      </c>
      <c r="G14350">
        <v>12591</v>
      </c>
      <c r="H14350">
        <v>0.84012811102955898</v>
      </c>
      <c r="I14350" t="str">
        <f>VLOOKUP($B14350&amp;$E14350,'Employee List'!$A:$E,5,0)</f>
        <v>E-1307</v>
      </c>
    </row>
    <row r="14351" spans="1:9" x14ac:dyDescent="0.35">
      <c r="A14351" t="s">
        <v>1257</v>
      </c>
      <c r="B14351" t="s">
        <v>232</v>
      </c>
      <c r="C14351" t="s">
        <v>385</v>
      </c>
      <c r="D14351" t="s">
        <v>1268</v>
      </c>
      <c r="E14351" t="s">
        <v>30</v>
      </c>
      <c r="F14351">
        <v>13361</v>
      </c>
      <c r="G14351">
        <v>9212</v>
      </c>
      <c r="H14351">
        <v>0.68946935109647478</v>
      </c>
      <c r="I14351" t="str">
        <f>VLOOKUP($B14351&amp;$E14351,'Employee List'!$A:$E,5,0)</f>
        <v>E-1307</v>
      </c>
    </row>
    <row r="14352" spans="1:9" x14ac:dyDescent="0.35">
      <c r="A14352" t="s">
        <v>1257</v>
      </c>
      <c r="B14352" t="s">
        <v>232</v>
      </c>
      <c r="C14352" t="s">
        <v>385</v>
      </c>
      <c r="D14352" t="s">
        <v>1268</v>
      </c>
      <c r="E14352" t="s">
        <v>31</v>
      </c>
      <c r="F14352">
        <v>11000</v>
      </c>
      <c r="G14352">
        <v>5157</v>
      </c>
      <c r="H14352">
        <v>0.4688181818181818</v>
      </c>
      <c r="I14352" t="str">
        <f>VLOOKUP($B14352&amp;$E14352,'Employee List'!$A:$E,5,0)</f>
        <v>E-1307</v>
      </c>
    </row>
    <row r="14353" spans="1:9" x14ac:dyDescent="0.35">
      <c r="A14353" t="s">
        <v>1257</v>
      </c>
      <c r="B14353" t="s">
        <v>232</v>
      </c>
      <c r="C14353" t="s">
        <v>385</v>
      </c>
      <c r="D14353" t="s">
        <v>1269</v>
      </c>
      <c r="E14353" t="s">
        <v>29</v>
      </c>
      <c r="F14353">
        <v>8000</v>
      </c>
      <c r="G14353">
        <v>7459</v>
      </c>
      <c r="H14353">
        <v>0.93237499999999995</v>
      </c>
      <c r="I14353" t="str">
        <f>VLOOKUP($B14353&amp;$E14353,'Employee List'!$A:$E,5,0)</f>
        <v>E-1307</v>
      </c>
    </row>
    <row r="14354" spans="1:9" x14ac:dyDescent="0.35">
      <c r="A14354" t="s">
        <v>1257</v>
      </c>
      <c r="B14354" t="s">
        <v>232</v>
      </c>
      <c r="C14354" t="s">
        <v>385</v>
      </c>
      <c r="D14354" t="s">
        <v>1269</v>
      </c>
      <c r="E14354" t="s">
        <v>30</v>
      </c>
      <c r="F14354">
        <v>6487</v>
      </c>
      <c r="G14354">
        <v>2606</v>
      </c>
      <c r="H14354">
        <v>0.40172652998304303</v>
      </c>
      <c r="I14354" t="str">
        <f>VLOOKUP($B14354&amp;$E14354,'Employee List'!$A:$E,5,0)</f>
        <v>E-1307</v>
      </c>
    </row>
    <row r="14355" spans="1:9" x14ac:dyDescent="0.35">
      <c r="A14355" t="s">
        <v>1257</v>
      </c>
      <c r="B14355" t="s">
        <v>232</v>
      </c>
      <c r="C14355" t="s">
        <v>385</v>
      </c>
      <c r="D14355" t="s">
        <v>1269</v>
      </c>
      <c r="E14355" t="s">
        <v>31</v>
      </c>
      <c r="F14355">
        <v>5525</v>
      </c>
      <c r="G14355">
        <v>6121</v>
      </c>
      <c r="H14355">
        <v>1.1078733031674208</v>
      </c>
      <c r="I14355" t="str">
        <f>VLOOKUP($B14355&amp;$E14355,'Employee List'!$A:$E,5,0)</f>
        <v>E-1307</v>
      </c>
    </row>
    <row r="14356" spans="1:9" x14ac:dyDescent="0.35">
      <c r="A14356" t="s">
        <v>1257</v>
      </c>
      <c r="B14356" t="s">
        <v>232</v>
      </c>
      <c r="C14356" t="s">
        <v>385</v>
      </c>
      <c r="D14356" t="s">
        <v>1270</v>
      </c>
      <c r="E14356" t="s">
        <v>29</v>
      </c>
      <c r="F14356">
        <v>5693</v>
      </c>
      <c r="G14356">
        <v>7827</v>
      </c>
      <c r="H14356">
        <v>1.3748463024767259</v>
      </c>
      <c r="I14356" t="str">
        <f>VLOOKUP($B14356&amp;$E14356,'Employee List'!$A:$E,5,0)</f>
        <v>E-1307</v>
      </c>
    </row>
    <row r="14357" spans="1:9" x14ac:dyDescent="0.35">
      <c r="A14357" t="s">
        <v>1257</v>
      </c>
      <c r="B14357" t="s">
        <v>232</v>
      </c>
      <c r="C14357" t="s">
        <v>385</v>
      </c>
      <c r="D14357" t="s">
        <v>1270</v>
      </c>
      <c r="E14357" t="s">
        <v>30</v>
      </c>
      <c r="F14357">
        <v>9302</v>
      </c>
      <c r="G14357">
        <v>5623</v>
      </c>
      <c r="H14357">
        <v>0.60449365727800475</v>
      </c>
      <c r="I14357" t="str">
        <f>VLOOKUP($B14357&amp;$E14357,'Employee List'!$A:$E,5,0)</f>
        <v>E-1307</v>
      </c>
    </row>
    <row r="14358" spans="1:9" x14ac:dyDescent="0.35">
      <c r="A14358" t="s">
        <v>1257</v>
      </c>
      <c r="B14358" t="s">
        <v>232</v>
      </c>
      <c r="C14358" t="s">
        <v>385</v>
      </c>
      <c r="D14358" t="s">
        <v>1270</v>
      </c>
      <c r="E14358" t="s">
        <v>31</v>
      </c>
      <c r="F14358">
        <v>6190</v>
      </c>
      <c r="G14358">
        <v>5086</v>
      </c>
      <c r="H14358">
        <v>0.82164781906300488</v>
      </c>
      <c r="I14358" t="str">
        <f>VLOOKUP($B14358&amp;$E14358,'Employee List'!$A:$E,5,0)</f>
        <v>E-1307</v>
      </c>
    </row>
    <row r="14359" spans="1:9" x14ac:dyDescent="0.35">
      <c r="A14359" t="s">
        <v>1257</v>
      </c>
      <c r="B14359" t="s">
        <v>232</v>
      </c>
      <c r="C14359" t="s">
        <v>385</v>
      </c>
      <c r="D14359" t="s">
        <v>1271</v>
      </c>
      <c r="E14359" t="s">
        <v>29</v>
      </c>
      <c r="F14359">
        <v>51779</v>
      </c>
      <c r="G14359">
        <v>43106</v>
      </c>
      <c r="H14359">
        <v>0.83249966202514536</v>
      </c>
      <c r="I14359" t="str">
        <f>VLOOKUP($B14359&amp;$E14359,'Employee List'!$A:$E,5,0)</f>
        <v>E-1307</v>
      </c>
    </row>
    <row r="14360" spans="1:9" x14ac:dyDescent="0.35">
      <c r="A14360" t="s">
        <v>1257</v>
      </c>
      <c r="B14360" t="s">
        <v>232</v>
      </c>
      <c r="C14360" t="s">
        <v>385</v>
      </c>
      <c r="D14360" t="s">
        <v>1271</v>
      </c>
      <c r="E14360" t="s">
        <v>30</v>
      </c>
      <c r="F14360">
        <v>52519</v>
      </c>
      <c r="G14360">
        <v>25478</v>
      </c>
      <c r="H14360">
        <v>0.48511967097621811</v>
      </c>
      <c r="I14360" t="str">
        <f>VLOOKUP($B14360&amp;$E14360,'Employee List'!$A:$E,5,0)</f>
        <v>E-1307</v>
      </c>
    </row>
    <row r="14361" spans="1:9" x14ac:dyDescent="0.35">
      <c r="A14361" t="s">
        <v>1257</v>
      </c>
      <c r="B14361" t="s">
        <v>232</v>
      </c>
      <c r="C14361" t="s">
        <v>385</v>
      </c>
      <c r="D14361" t="s">
        <v>1271</v>
      </c>
      <c r="E14361" t="s">
        <v>31</v>
      </c>
      <c r="F14361">
        <v>50858</v>
      </c>
      <c r="G14361">
        <v>39186</v>
      </c>
      <c r="H14361">
        <v>0.7704982500294939</v>
      </c>
      <c r="I14361" t="str">
        <f>VLOOKUP($B14361&amp;$E14361,'Employee List'!$A:$E,5,0)</f>
        <v>E-1307</v>
      </c>
    </row>
    <row r="14362" spans="1:9" x14ac:dyDescent="0.35">
      <c r="A14362" t="s">
        <v>1257</v>
      </c>
      <c r="B14362" t="s">
        <v>232</v>
      </c>
      <c r="C14362" t="s">
        <v>385</v>
      </c>
      <c r="D14362" t="s">
        <v>1258</v>
      </c>
      <c r="E14362" t="s">
        <v>29</v>
      </c>
      <c r="F14362">
        <v>130489</v>
      </c>
      <c r="G14362">
        <v>134421</v>
      </c>
      <c r="H14362">
        <v>1.0301328081294208</v>
      </c>
      <c r="I14362" t="str">
        <f>VLOOKUP($B14362&amp;$E14362,'Employee List'!$A:$E,5,0)</f>
        <v>E-1307</v>
      </c>
    </row>
    <row r="14363" spans="1:9" x14ac:dyDescent="0.35">
      <c r="A14363" t="s">
        <v>1257</v>
      </c>
      <c r="B14363" t="s">
        <v>232</v>
      </c>
      <c r="C14363" t="s">
        <v>385</v>
      </c>
      <c r="D14363" t="s">
        <v>1258</v>
      </c>
      <c r="E14363" t="s">
        <v>30</v>
      </c>
      <c r="F14363">
        <v>124417</v>
      </c>
      <c r="G14363">
        <v>122500</v>
      </c>
      <c r="H14363">
        <v>0.98459213773037446</v>
      </c>
      <c r="I14363" t="str">
        <f>VLOOKUP($B14363&amp;$E14363,'Employee List'!$A:$E,5,0)</f>
        <v>E-1307</v>
      </c>
    </row>
    <row r="14364" spans="1:9" x14ac:dyDescent="0.35">
      <c r="A14364" t="s">
        <v>1257</v>
      </c>
      <c r="B14364" t="s">
        <v>232</v>
      </c>
      <c r="C14364" t="s">
        <v>385</v>
      </c>
      <c r="D14364" t="s">
        <v>1258</v>
      </c>
      <c r="E14364" t="s">
        <v>31</v>
      </c>
      <c r="F14364">
        <v>121299</v>
      </c>
      <c r="G14364">
        <v>105753</v>
      </c>
      <c r="H14364">
        <v>0.87183736057181016</v>
      </c>
      <c r="I14364" t="str">
        <f>VLOOKUP($B14364&amp;$E14364,'Employee List'!$A:$E,5,0)</f>
        <v>E-1307</v>
      </c>
    </row>
    <row r="14365" spans="1:9" x14ac:dyDescent="0.35">
      <c r="A14365" t="s">
        <v>1257</v>
      </c>
      <c r="B14365" t="s">
        <v>232</v>
      </c>
      <c r="C14365" t="s">
        <v>385</v>
      </c>
      <c r="D14365" t="s">
        <v>1272</v>
      </c>
      <c r="E14365" t="s">
        <v>29</v>
      </c>
      <c r="F14365">
        <v>11494</v>
      </c>
      <c r="G14365">
        <v>4457</v>
      </c>
      <c r="H14365">
        <v>0.3877675308856795</v>
      </c>
      <c r="I14365" t="str">
        <f>VLOOKUP($B14365&amp;$E14365,'Employee List'!$A:$E,5,0)</f>
        <v>E-1307</v>
      </c>
    </row>
    <row r="14366" spans="1:9" x14ac:dyDescent="0.35">
      <c r="A14366" t="s">
        <v>1257</v>
      </c>
      <c r="B14366" t="s">
        <v>232</v>
      </c>
      <c r="C14366" t="s">
        <v>385</v>
      </c>
      <c r="D14366" t="s">
        <v>1272</v>
      </c>
      <c r="E14366" t="s">
        <v>30</v>
      </c>
      <c r="F14366">
        <v>13821</v>
      </c>
      <c r="G14366">
        <v>8903</v>
      </c>
      <c r="H14366">
        <v>0.64416467694088708</v>
      </c>
      <c r="I14366" t="str">
        <f>VLOOKUP($B14366&amp;$E14366,'Employee List'!$A:$E,5,0)</f>
        <v>E-1307</v>
      </c>
    </row>
    <row r="14367" spans="1:9" x14ac:dyDescent="0.35">
      <c r="A14367" t="s">
        <v>1257</v>
      </c>
      <c r="B14367" t="s">
        <v>232</v>
      </c>
      <c r="C14367" t="s">
        <v>385</v>
      </c>
      <c r="D14367" t="s">
        <v>1272</v>
      </c>
      <c r="E14367" t="s">
        <v>31</v>
      </c>
      <c r="F14367">
        <v>12229</v>
      </c>
      <c r="G14367">
        <v>10336</v>
      </c>
      <c r="H14367">
        <v>0.8452040232234852</v>
      </c>
      <c r="I14367" t="str">
        <f>VLOOKUP($B14367&amp;$E14367,'Employee List'!$A:$E,5,0)</f>
        <v>E-1307</v>
      </c>
    </row>
    <row r="14368" spans="1:9" x14ac:dyDescent="0.35">
      <c r="A14368" t="s">
        <v>1257</v>
      </c>
      <c r="B14368" t="s">
        <v>232</v>
      </c>
      <c r="C14368" t="s">
        <v>385</v>
      </c>
      <c r="D14368" t="s">
        <v>1259</v>
      </c>
      <c r="E14368" t="s">
        <v>29</v>
      </c>
      <c r="F14368">
        <v>67360</v>
      </c>
      <c r="G14368">
        <v>54409</v>
      </c>
      <c r="H14368">
        <v>0.80773456057007131</v>
      </c>
      <c r="I14368" t="str">
        <f>VLOOKUP($B14368&amp;$E14368,'Employee List'!$A:$E,5,0)</f>
        <v>E-1307</v>
      </c>
    </row>
    <row r="14369" spans="1:9" x14ac:dyDescent="0.35">
      <c r="A14369" t="s">
        <v>1257</v>
      </c>
      <c r="B14369" t="s">
        <v>232</v>
      </c>
      <c r="C14369" t="s">
        <v>385</v>
      </c>
      <c r="D14369" t="s">
        <v>1259</v>
      </c>
      <c r="E14369" t="s">
        <v>30</v>
      </c>
      <c r="F14369">
        <v>69328</v>
      </c>
      <c r="G14369">
        <v>37997</v>
      </c>
      <c r="H14369">
        <v>0.54807581352411727</v>
      </c>
      <c r="I14369" t="str">
        <f>VLOOKUP($B14369&amp;$E14369,'Employee List'!$A:$E,5,0)</f>
        <v>E-1307</v>
      </c>
    </row>
    <row r="14370" spans="1:9" x14ac:dyDescent="0.35">
      <c r="A14370" t="s">
        <v>1257</v>
      </c>
      <c r="B14370" t="s">
        <v>232</v>
      </c>
      <c r="C14370" t="s">
        <v>385</v>
      </c>
      <c r="D14370" t="s">
        <v>1259</v>
      </c>
      <c r="E14370" t="s">
        <v>31</v>
      </c>
      <c r="F14370">
        <v>73510</v>
      </c>
      <c r="G14370">
        <v>46393</v>
      </c>
      <c r="H14370">
        <v>0.63111141341314103</v>
      </c>
      <c r="I14370" t="str">
        <f>VLOOKUP($B14370&amp;$E14370,'Employee List'!$A:$E,5,0)</f>
        <v>E-1307</v>
      </c>
    </row>
    <row r="14371" spans="1:9" x14ac:dyDescent="0.35">
      <c r="A14371" t="s">
        <v>1257</v>
      </c>
      <c r="B14371" t="s">
        <v>232</v>
      </c>
      <c r="C14371" t="s">
        <v>385</v>
      </c>
      <c r="D14371" t="s">
        <v>1273</v>
      </c>
      <c r="E14371" t="s">
        <v>29</v>
      </c>
      <c r="F14371">
        <v>8264</v>
      </c>
      <c r="G14371">
        <v>15560</v>
      </c>
      <c r="H14371">
        <v>1.8828654404646661</v>
      </c>
      <c r="I14371" t="str">
        <f>VLOOKUP($B14371&amp;$E14371,'Employee List'!$A:$E,5,0)</f>
        <v>E-1307</v>
      </c>
    </row>
    <row r="14372" spans="1:9" x14ac:dyDescent="0.35">
      <c r="A14372" t="s">
        <v>1257</v>
      </c>
      <c r="B14372" t="s">
        <v>232</v>
      </c>
      <c r="C14372" t="s">
        <v>385</v>
      </c>
      <c r="D14372" t="s">
        <v>1273</v>
      </c>
      <c r="E14372" t="s">
        <v>30</v>
      </c>
      <c r="F14372">
        <v>8605</v>
      </c>
      <c r="G14372">
        <v>10281</v>
      </c>
      <c r="H14372">
        <v>1.1947704822777454</v>
      </c>
      <c r="I14372" t="str">
        <f>VLOOKUP($B14372&amp;$E14372,'Employee List'!$A:$E,5,0)</f>
        <v>E-1307</v>
      </c>
    </row>
    <row r="14373" spans="1:9" x14ac:dyDescent="0.35">
      <c r="A14373" t="s">
        <v>1257</v>
      </c>
      <c r="B14373" t="s">
        <v>232</v>
      </c>
      <c r="C14373" t="s">
        <v>385</v>
      </c>
      <c r="D14373" t="s">
        <v>1273</v>
      </c>
      <c r="E14373" t="s">
        <v>31</v>
      </c>
      <c r="F14373">
        <v>8205</v>
      </c>
      <c r="G14373">
        <v>9517</v>
      </c>
      <c r="H14373">
        <v>1.1599024984765387</v>
      </c>
      <c r="I14373" t="str">
        <f>VLOOKUP($B14373&amp;$E14373,'Employee List'!$A:$E,5,0)</f>
        <v>E-1307</v>
      </c>
    </row>
    <row r="14374" spans="1:9" x14ac:dyDescent="0.35">
      <c r="A14374" t="s">
        <v>1257</v>
      </c>
      <c r="B14374" t="s">
        <v>232</v>
      </c>
      <c r="C14374" t="s">
        <v>385</v>
      </c>
      <c r="D14374" t="s">
        <v>1275</v>
      </c>
      <c r="E14374" t="s">
        <v>29</v>
      </c>
      <c r="F14374">
        <v>15862</v>
      </c>
      <c r="G14374">
        <v>15740</v>
      </c>
      <c r="H14374">
        <v>0.99230866221157488</v>
      </c>
      <c r="I14374" t="str">
        <f>VLOOKUP($B14374&amp;$E14374,'Employee List'!$A:$E,5,0)</f>
        <v>E-1307</v>
      </c>
    </row>
    <row r="14375" spans="1:9" x14ac:dyDescent="0.35">
      <c r="A14375" t="s">
        <v>1257</v>
      </c>
      <c r="B14375" t="s">
        <v>232</v>
      </c>
      <c r="C14375" t="s">
        <v>385</v>
      </c>
      <c r="D14375" t="s">
        <v>1275</v>
      </c>
      <c r="E14375" t="s">
        <v>30</v>
      </c>
      <c r="F14375">
        <v>17345</v>
      </c>
      <c r="G14375">
        <v>11779</v>
      </c>
      <c r="H14375">
        <v>0.67910060536177574</v>
      </c>
      <c r="I14375" t="str">
        <f>VLOOKUP($B14375&amp;$E14375,'Employee List'!$A:$E,5,0)</f>
        <v>E-1307</v>
      </c>
    </row>
    <row r="14376" spans="1:9" x14ac:dyDescent="0.35">
      <c r="A14376" t="s">
        <v>1257</v>
      </c>
      <c r="B14376" t="s">
        <v>232</v>
      </c>
      <c r="C14376" t="s">
        <v>385</v>
      </c>
      <c r="D14376" t="s">
        <v>1275</v>
      </c>
      <c r="E14376" t="s">
        <v>31</v>
      </c>
      <c r="F14376">
        <v>15655</v>
      </c>
      <c r="G14376">
        <v>10208</v>
      </c>
      <c r="H14376">
        <v>0.6520600447141488</v>
      </c>
      <c r="I14376" t="str">
        <f>VLOOKUP($B14376&amp;$E14376,'Employee List'!$A:$E,5,0)</f>
        <v>E-1307</v>
      </c>
    </row>
    <row r="14377" spans="1:9" x14ac:dyDescent="0.35">
      <c r="A14377" t="s">
        <v>1257</v>
      </c>
      <c r="B14377" t="s">
        <v>232</v>
      </c>
      <c r="C14377" t="s">
        <v>385</v>
      </c>
      <c r="D14377" t="s">
        <v>1276</v>
      </c>
      <c r="E14377" t="s">
        <v>29</v>
      </c>
      <c r="F14377">
        <v>3034</v>
      </c>
      <c r="G14377">
        <v>4933</v>
      </c>
      <c r="H14377">
        <v>1.6259063941990772</v>
      </c>
      <c r="I14377" t="str">
        <f>VLOOKUP($B14377&amp;$E14377,'Employee List'!$A:$E,5,0)</f>
        <v>E-1307</v>
      </c>
    </row>
    <row r="14378" spans="1:9" x14ac:dyDescent="0.35">
      <c r="A14378" t="s">
        <v>1257</v>
      </c>
      <c r="B14378" t="s">
        <v>232</v>
      </c>
      <c r="C14378" t="s">
        <v>385</v>
      </c>
      <c r="D14378" t="s">
        <v>1276</v>
      </c>
      <c r="E14378" t="s">
        <v>30</v>
      </c>
      <c r="F14378">
        <v>3257</v>
      </c>
      <c r="G14378">
        <v>1471</v>
      </c>
      <c r="H14378">
        <v>0.45164261590420635</v>
      </c>
      <c r="I14378" t="str">
        <f>VLOOKUP($B14378&amp;$E14378,'Employee List'!$A:$E,5,0)</f>
        <v>E-1307</v>
      </c>
    </row>
    <row r="14379" spans="1:9" x14ac:dyDescent="0.35">
      <c r="A14379" t="s">
        <v>1257</v>
      </c>
      <c r="B14379" t="s">
        <v>232</v>
      </c>
      <c r="C14379" t="s">
        <v>385</v>
      </c>
      <c r="D14379" t="s">
        <v>1276</v>
      </c>
      <c r="E14379" t="s">
        <v>31</v>
      </c>
      <c r="F14379">
        <v>3804</v>
      </c>
      <c r="G14379">
        <v>2229</v>
      </c>
      <c r="H14379">
        <v>0.58596214511041012</v>
      </c>
      <c r="I14379" t="str">
        <f>VLOOKUP($B14379&amp;$E14379,'Employee List'!$A:$E,5,0)</f>
        <v>E-1307</v>
      </c>
    </row>
    <row r="14380" spans="1:9" x14ac:dyDescent="0.35">
      <c r="A14380" t="s">
        <v>1257</v>
      </c>
      <c r="B14380" t="s">
        <v>232</v>
      </c>
      <c r="C14380" t="s">
        <v>385</v>
      </c>
      <c r="D14380" t="s">
        <v>1277</v>
      </c>
      <c r="E14380" t="s">
        <v>29</v>
      </c>
      <c r="F14380">
        <v>8550</v>
      </c>
      <c r="G14380">
        <v>8759</v>
      </c>
      <c r="H14380">
        <v>1.0244444444444445</v>
      </c>
      <c r="I14380" t="str">
        <f>VLOOKUP($B14380&amp;$E14380,'Employee List'!$A:$E,5,0)</f>
        <v>E-1307</v>
      </c>
    </row>
    <row r="14381" spans="1:9" x14ac:dyDescent="0.35">
      <c r="A14381" t="s">
        <v>1257</v>
      </c>
      <c r="B14381" t="s">
        <v>232</v>
      </c>
      <c r="C14381" t="s">
        <v>385</v>
      </c>
      <c r="D14381" t="s">
        <v>1277</v>
      </c>
      <c r="E14381" t="s">
        <v>30</v>
      </c>
      <c r="F14381">
        <v>5622</v>
      </c>
      <c r="G14381">
        <v>2900</v>
      </c>
      <c r="H14381">
        <v>0.51583066524368548</v>
      </c>
      <c r="I14381" t="str">
        <f>VLOOKUP($B14381&amp;$E14381,'Employee List'!$A:$E,5,0)</f>
        <v>E-1307</v>
      </c>
    </row>
    <row r="14382" spans="1:9" x14ac:dyDescent="0.35">
      <c r="A14382" t="s">
        <v>1257</v>
      </c>
      <c r="B14382" t="s">
        <v>232</v>
      </c>
      <c r="C14382" t="s">
        <v>385</v>
      </c>
      <c r="D14382" t="s">
        <v>1277</v>
      </c>
      <c r="E14382" t="s">
        <v>31</v>
      </c>
      <c r="F14382">
        <v>8801</v>
      </c>
      <c r="G14382">
        <v>2872</v>
      </c>
      <c r="H14382">
        <v>0.32632655380070447</v>
      </c>
      <c r="I14382" t="str">
        <f>VLOOKUP($B14382&amp;$E14382,'Employee List'!$A:$E,5,0)</f>
        <v>E-1307</v>
      </c>
    </row>
    <row r="14383" spans="1:9" x14ac:dyDescent="0.35">
      <c r="A14383" t="s">
        <v>1257</v>
      </c>
      <c r="B14383" t="s">
        <v>232</v>
      </c>
      <c r="C14383" t="s">
        <v>385</v>
      </c>
      <c r="D14383" t="s">
        <v>1278</v>
      </c>
      <c r="E14383" t="s">
        <v>29</v>
      </c>
      <c r="F14383">
        <v>12180</v>
      </c>
      <c r="G14383">
        <v>9774</v>
      </c>
      <c r="H14383">
        <v>0.8024630541871921</v>
      </c>
      <c r="I14383" t="str">
        <f>VLOOKUP($B14383&amp;$E14383,'Employee List'!$A:$E,5,0)</f>
        <v>E-1307</v>
      </c>
    </row>
    <row r="14384" spans="1:9" x14ac:dyDescent="0.35">
      <c r="A14384" t="s">
        <v>1257</v>
      </c>
      <c r="B14384" t="s">
        <v>232</v>
      </c>
      <c r="C14384" t="s">
        <v>385</v>
      </c>
      <c r="D14384" t="s">
        <v>1278</v>
      </c>
      <c r="E14384" t="s">
        <v>30</v>
      </c>
      <c r="F14384">
        <v>12153</v>
      </c>
      <c r="G14384">
        <v>6058</v>
      </c>
      <c r="H14384">
        <v>0.49847774212128693</v>
      </c>
      <c r="I14384" t="str">
        <f>VLOOKUP($B14384&amp;$E14384,'Employee List'!$A:$E,5,0)</f>
        <v>E-1307</v>
      </c>
    </row>
    <row r="14385" spans="1:9" x14ac:dyDescent="0.35">
      <c r="A14385" t="s">
        <v>1257</v>
      </c>
      <c r="B14385" t="s">
        <v>232</v>
      </c>
      <c r="C14385" t="s">
        <v>385</v>
      </c>
      <c r="D14385" t="s">
        <v>1278</v>
      </c>
      <c r="E14385" t="s">
        <v>31</v>
      </c>
      <c r="F14385">
        <v>9528</v>
      </c>
      <c r="G14385">
        <v>6757</v>
      </c>
      <c r="H14385">
        <v>0.7091729638958858</v>
      </c>
      <c r="I14385" t="str">
        <f>VLOOKUP($B14385&amp;$E14385,'Employee List'!$A:$E,5,0)</f>
        <v>E-1307</v>
      </c>
    </row>
    <row r="14386" spans="1:9" x14ac:dyDescent="0.35">
      <c r="A14386" t="s">
        <v>1257</v>
      </c>
      <c r="B14386" t="s">
        <v>232</v>
      </c>
      <c r="C14386" t="s">
        <v>385</v>
      </c>
      <c r="D14386" t="s">
        <v>1279</v>
      </c>
      <c r="E14386" t="s">
        <v>29</v>
      </c>
      <c r="F14386">
        <v>3170</v>
      </c>
      <c r="G14386">
        <v>4396</v>
      </c>
      <c r="H14386">
        <v>1.3867507886435331</v>
      </c>
      <c r="I14386" t="str">
        <f>VLOOKUP($B14386&amp;$E14386,'Employee List'!$A:$E,5,0)</f>
        <v>E-1307</v>
      </c>
    </row>
    <row r="14387" spans="1:9" x14ac:dyDescent="0.35">
      <c r="A14387" t="s">
        <v>1257</v>
      </c>
      <c r="B14387" t="s">
        <v>232</v>
      </c>
      <c r="C14387" t="s">
        <v>385</v>
      </c>
      <c r="D14387" t="s">
        <v>1279</v>
      </c>
      <c r="E14387" t="s">
        <v>30</v>
      </c>
      <c r="F14387">
        <v>3153</v>
      </c>
      <c r="G14387">
        <v>2378</v>
      </c>
      <c r="H14387">
        <v>0.75420234697113864</v>
      </c>
      <c r="I14387" t="str">
        <f>VLOOKUP($B14387&amp;$E14387,'Employee List'!$A:$E,5,0)</f>
        <v>E-1307</v>
      </c>
    </row>
    <row r="14388" spans="1:9" x14ac:dyDescent="0.35">
      <c r="A14388" t="s">
        <v>1257</v>
      </c>
      <c r="B14388" t="s">
        <v>232</v>
      </c>
      <c r="C14388" t="s">
        <v>385</v>
      </c>
      <c r="D14388" t="s">
        <v>1279</v>
      </c>
      <c r="E14388" t="s">
        <v>31</v>
      </c>
      <c r="F14388">
        <v>4791</v>
      </c>
      <c r="G14388">
        <v>2368</v>
      </c>
      <c r="H14388">
        <v>0.49426007096639535</v>
      </c>
      <c r="I14388" t="str">
        <f>VLOOKUP($B14388&amp;$E14388,'Employee List'!$A:$E,5,0)</f>
        <v>E-1307</v>
      </c>
    </row>
    <row r="14389" spans="1:9" x14ac:dyDescent="0.35">
      <c r="A14389" t="s">
        <v>1257</v>
      </c>
      <c r="B14389" t="s">
        <v>232</v>
      </c>
      <c r="C14389" t="s">
        <v>385</v>
      </c>
      <c r="D14389" t="s">
        <v>1280</v>
      </c>
      <c r="E14389" t="s">
        <v>29</v>
      </c>
      <c r="F14389">
        <v>2810</v>
      </c>
      <c r="G14389">
        <v>4941</v>
      </c>
      <c r="H14389">
        <v>1.7583629893238435</v>
      </c>
      <c r="I14389" t="str">
        <f>VLOOKUP($B14389&amp;$E14389,'Employee List'!$A:$E,5,0)</f>
        <v>E-1307</v>
      </c>
    </row>
    <row r="14390" spans="1:9" x14ac:dyDescent="0.35">
      <c r="A14390" t="s">
        <v>1257</v>
      </c>
      <c r="B14390" t="s">
        <v>232</v>
      </c>
      <c r="C14390" t="s">
        <v>385</v>
      </c>
      <c r="D14390" t="s">
        <v>1280</v>
      </c>
      <c r="E14390" t="s">
        <v>30</v>
      </c>
      <c r="F14390">
        <v>1932</v>
      </c>
      <c r="G14390">
        <v>5776</v>
      </c>
      <c r="H14390">
        <v>2.989648033126294</v>
      </c>
      <c r="I14390" t="str">
        <f>VLOOKUP($B14390&amp;$E14390,'Employee List'!$A:$E,5,0)</f>
        <v>E-1307</v>
      </c>
    </row>
    <row r="14391" spans="1:9" x14ac:dyDescent="0.35">
      <c r="A14391" t="s">
        <v>1257</v>
      </c>
      <c r="B14391" t="s">
        <v>232</v>
      </c>
      <c r="C14391" t="s">
        <v>385</v>
      </c>
      <c r="D14391" t="s">
        <v>1280</v>
      </c>
      <c r="E14391" t="s">
        <v>31</v>
      </c>
      <c r="F14391">
        <v>2816</v>
      </c>
      <c r="G14391">
        <v>2987</v>
      </c>
      <c r="H14391">
        <v>1.0607244318181819</v>
      </c>
      <c r="I14391" t="str">
        <f>VLOOKUP($B14391&amp;$E14391,'Employee List'!$A:$E,5,0)</f>
        <v>E-1307</v>
      </c>
    </row>
    <row r="14392" spans="1:9" x14ac:dyDescent="0.35">
      <c r="A14392" t="s">
        <v>1257</v>
      </c>
      <c r="B14392" t="s">
        <v>232</v>
      </c>
      <c r="C14392" t="s">
        <v>385</v>
      </c>
      <c r="D14392" t="s">
        <v>1262</v>
      </c>
      <c r="E14392" t="s">
        <v>29</v>
      </c>
      <c r="F14392">
        <v>27291</v>
      </c>
      <c r="G14392">
        <v>22030</v>
      </c>
      <c r="H14392">
        <v>0.80722582536367304</v>
      </c>
      <c r="I14392" t="str">
        <f>VLOOKUP($B14392&amp;$E14392,'Employee List'!$A:$E,5,0)</f>
        <v>E-1307</v>
      </c>
    </row>
    <row r="14393" spans="1:9" x14ac:dyDescent="0.35">
      <c r="A14393" t="s">
        <v>1257</v>
      </c>
      <c r="B14393" t="s">
        <v>232</v>
      </c>
      <c r="C14393" t="s">
        <v>385</v>
      </c>
      <c r="D14393" t="s">
        <v>1262</v>
      </c>
      <c r="E14393" t="s">
        <v>30</v>
      </c>
      <c r="F14393">
        <v>28260</v>
      </c>
      <c r="G14393">
        <v>26420</v>
      </c>
      <c r="H14393">
        <v>0.93489030431705589</v>
      </c>
      <c r="I14393" t="str">
        <f>VLOOKUP($B14393&amp;$E14393,'Employee List'!$A:$E,5,0)</f>
        <v>E-1307</v>
      </c>
    </row>
    <row r="14394" spans="1:9" x14ac:dyDescent="0.35">
      <c r="A14394" t="s">
        <v>1257</v>
      </c>
      <c r="B14394" t="s">
        <v>232</v>
      </c>
      <c r="C14394" t="s">
        <v>385</v>
      </c>
      <c r="D14394" t="s">
        <v>1262</v>
      </c>
      <c r="E14394" t="s">
        <v>31</v>
      </c>
      <c r="F14394">
        <v>27795</v>
      </c>
      <c r="G14394">
        <v>21587</v>
      </c>
      <c r="H14394">
        <v>0.7766504767044432</v>
      </c>
      <c r="I14394" t="str">
        <f>VLOOKUP($B14394&amp;$E14394,'Employee List'!$A:$E,5,0)</f>
        <v>E-1307</v>
      </c>
    </row>
    <row r="14395" spans="1:9" x14ac:dyDescent="0.35">
      <c r="A14395" t="s">
        <v>1257</v>
      </c>
      <c r="B14395" t="s">
        <v>232</v>
      </c>
      <c r="C14395" t="s">
        <v>385</v>
      </c>
      <c r="D14395" t="s">
        <v>1282</v>
      </c>
      <c r="E14395" t="s">
        <v>30</v>
      </c>
      <c r="F14395">
        <v>5953</v>
      </c>
      <c r="G14395">
        <v>1263</v>
      </c>
      <c r="H14395">
        <v>0.21216193515874349</v>
      </c>
      <c r="I14395" t="str">
        <f>VLOOKUP($B14395&amp;$E14395,'Employee List'!$A:$E,5,0)</f>
        <v>E-1307</v>
      </c>
    </row>
    <row r="14396" spans="1:9" x14ac:dyDescent="0.35">
      <c r="A14396" t="s">
        <v>1257</v>
      </c>
      <c r="B14396" t="s">
        <v>232</v>
      </c>
      <c r="C14396" t="s">
        <v>385</v>
      </c>
      <c r="D14396" t="s">
        <v>1282</v>
      </c>
      <c r="E14396" t="s">
        <v>31</v>
      </c>
      <c r="F14396">
        <v>5753</v>
      </c>
      <c r="G14396">
        <v>3945</v>
      </c>
      <c r="H14396">
        <v>0.6857291847731618</v>
      </c>
      <c r="I14396" t="str">
        <f>VLOOKUP($B14396&amp;$E14396,'Employee List'!$A:$E,5,0)</f>
        <v>E-1307</v>
      </c>
    </row>
    <row r="14397" spans="1:9" x14ac:dyDescent="0.35">
      <c r="A14397" t="s">
        <v>1257</v>
      </c>
      <c r="B14397" t="s">
        <v>232</v>
      </c>
      <c r="C14397" t="s">
        <v>385</v>
      </c>
      <c r="D14397" t="s">
        <v>1281</v>
      </c>
      <c r="E14397" t="s">
        <v>29</v>
      </c>
      <c r="F14397">
        <v>3094</v>
      </c>
      <c r="G14397">
        <v>2491</v>
      </c>
      <c r="H14397">
        <v>0.80510665804783454</v>
      </c>
      <c r="I14397" t="str">
        <f>VLOOKUP($B14397&amp;$E14397,'Employee List'!$A:$E,5,0)</f>
        <v>E-1307</v>
      </c>
    </row>
    <row r="14398" spans="1:9" x14ac:dyDescent="0.35">
      <c r="A14398" t="s">
        <v>1257</v>
      </c>
      <c r="B14398" t="s">
        <v>232</v>
      </c>
      <c r="C14398" t="s">
        <v>385</v>
      </c>
      <c r="D14398" t="s">
        <v>1281</v>
      </c>
      <c r="E14398" t="s">
        <v>30</v>
      </c>
      <c r="F14398">
        <v>4024</v>
      </c>
      <c r="G14398">
        <v>5025</v>
      </c>
      <c r="H14398">
        <v>1.2487574552683898</v>
      </c>
      <c r="I14398" t="str">
        <f>VLOOKUP($B14398&amp;$E14398,'Employee List'!$A:$E,5,0)</f>
        <v>E-1307</v>
      </c>
    </row>
    <row r="14399" spans="1:9" x14ac:dyDescent="0.35">
      <c r="A14399" t="s">
        <v>1257</v>
      </c>
      <c r="B14399" t="s">
        <v>232</v>
      </c>
      <c r="C14399" t="s">
        <v>385</v>
      </c>
      <c r="D14399" t="s">
        <v>1281</v>
      </c>
      <c r="E14399" t="s">
        <v>31</v>
      </c>
      <c r="F14399">
        <v>3915</v>
      </c>
      <c r="G14399">
        <v>5201</v>
      </c>
      <c r="H14399">
        <v>1.3284802043422732</v>
      </c>
      <c r="I14399" t="str">
        <f>VLOOKUP($B14399&amp;$E14399,'Employee List'!$A:$E,5,0)</f>
        <v>E-1307</v>
      </c>
    </row>
    <row r="14400" spans="1:9" x14ac:dyDescent="0.35">
      <c r="A14400" t="s">
        <v>1257</v>
      </c>
      <c r="B14400" t="s">
        <v>233</v>
      </c>
      <c r="C14400" t="s">
        <v>385</v>
      </c>
      <c r="D14400" t="s">
        <v>1274</v>
      </c>
      <c r="E14400" t="s">
        <v>29</v>
      </c>
      <c r="F14400">
        <v>18104</v>
      </c>
      <c r="G14400">
        <v>9657</v>
      </c>
      <c r="H14400">
        <v>0.5334180291648255</v>
      </c>
      <c r="I14400" t="str">
        <f>VLOOKUP($B14400&amp;$E14400,'Employee List'!$A:$E,5,0)</f>
        <v>E-1308</v>
      </c>
    </row>
    <row r="14401" spans="1:9" x14ac:dyDescent="0.35">
      <c r="A14401" t="s">
        <v>1257</v>
      </c>
      <c r="B14401" t="s">
        <v>233</v>
      </c>
      <c r="C14401" t="s">
        <v>385</v>
      </c>
      <c r="D14401" t="s">
        <v>1274</v>
      </c>
      <c r="E14401" t="s">
        <v>30</v>
      </c>
      <c r="F14401">
        <v>16778</v>
      </c>
      <c r="G14401">
        <v>8812</v>
      </c>
      <c r="H14401">
        <v>0.52521158660150191</v>
      </c>
      <c r="I14401" t="str">
        <f>VLOOKUP($B14401&amp;$E14401,'Employee List'!$A:$E,5,0)</f>
        <v>E-1308</v>
      </c>
    </row>
    <row r="14402" spans="1:9" x14ac:dyDescent="0.35">
      <c r="A14402" t="s">
        <v>1257</v>
      </c>
      <c r="B14402" t="s">
        <v>233</v>
      </c>
      <c r="C14402" t="s">
        <v>385</v>
      </c>
      <c r="D14402" t="s">
        <v>1274</v>
      </c>
      <c r="E14402" t="s">
        <v>31</v>
      </c>
      <c r="F14402">
        <v>19700</v>
      </c>
      <c r="G14402">
        <v>7172</v>
      </c>
      <c r="H14402">
        <v>0.36406091370558374</v>
      </c>
      <c r="I14402" t="str">
        <f>VLOOKUP($B14402&amp;$E14402,'Employee List'!$A:$E,5,0)</f>
        <v>E-1308</v>
      </c>
    </row>
    <row r="14403" spans="1:9" x14ac:dyDescent="0.35">
      <c r="A14403" t="s">
        <v>1257</v>
      </c>
      <c r="B14403" t="s">
        <v>233</v>
      </c>
      <c r="C14403" t="s">
        <v>385</v>
      </c>
      <c r="D14403" t="s">
        <v>1263</v>
      </c>
      <c r="E14403" t="s">
        <v>29</v>
      </c>
      <c r="F14403">
        <v>5501</v>
      </c>
      <c r="G14403">
        <v>14998</v>
      </c>
      <c r="H14403">
        <v>2.726413379385566</v>
      </c>
      <c r="I14403" t="str">
        <f>VLOOKUP($B14403&amp;$E14403,'Employee List'!$A:$E,5,0)</f>
        <v>E-1308</v>
      </c>
    </row>
    <row r="14404" spans="1:9" x14ac:dyDescent="0.35">
      <c r="A14404" t="s">
        <v>1257</v>
      </c>
      <c r="B14404" t="s">
        <v>233</v>
      </c>
      <c r="C14404" t="s">
        <v>385</v>
      </c>
      <c r="D14404" t="s">
        <v>1263</v>
      </c>
      <c r="E14404" t="s">
        <v>30</v>
      </c>
      <c r="F14404">
        <v>7886</v>
      </c>
      <c r="G14404">
        <v>9825</v>
      </c>
      <c r="H14404">
        <v>1.2458787725082425</v>
      </c>
      <c r="I14404" t="str">
        <f>VLOOKUP($B14404&amp;$E14404,'Employee List'!$A:$E,5,0)</f>
        <v>E-1308</v>
      </c>
    </row>
    <row r="14405" spans="1:9" x14ac:dyDescent="0.35">
      <c r="A14405" t="s">
        <v>1257</v>
      </c>
      <c r="B14405" t="s">
        <v>233</v>
      </c>
      <c r="C14405" t="s">
        <v>385</v>
      </c>
      <c r="D14405" t="s">
        <v>1263</v>
      </c>
      <c r="E14405" t="s">
        <v>31</v>
      </c>
      <c r="F14405">
        <v>4268</v>
      </c>
      <c r="G14405">
        <v>7160</v>
      </c>
      <c r="H14405">
        <v>1.6776007497656982</v>
      </c>
      <c r="I14405" t="str">
        <f>VLOOKUP($B14405&amp;$E14405,'Employee List'!$A:$E,5,0)</f>
        <v>E-1308</v>
      </c>
    </row>
    <row r="14406" spans="1:9" x14ac:dyDescent="0.35">
      <c r="A14406" t="s">
        <v>1257</v>
      </c>
      <c r="B14406" t="s">
        <v>233</v>
      </c>
      <c r="C14406" t="s">
        <v>385</v>
      </c>
      <c r="D14406" t="s">
        <v>1264</v>
      </c>
      <c r="E14406" t="s">
        <v>29</v>
      </c>
      <c r="F14406">
        <v>6907</v>
      </c>
      <c r="G14406">
        <v>11548</v>
      </c>
      <c r="H14406">
        <v>1.6719270305487186</v>
      </c>
      <c r="I14406" t="str">
        <f>VLOOKUP($B14406&amp;$E14406,'Employee List'!$A:$E,5,0)</f>
        <v>E-1308</v>
      </c>
    </row>
    <row r="14407" spans="1:9" x14ac:dyDescent="0.35">
      <c r="A14407" t="s">
        <v>1257</v>
      </c>
      <c r="B14407" t="s">
        <v>233</v>
      </c>
      <c r="C14407" t="s">
        <v>385</v>
      </c>
      <c r="D14407" t="s">
        <v>1264</v>
      </c>
      <c r="E14407" t="s">
        <v>30</v>
      </c>
      <c r="F14407">
        <v>5717</v>
      </c>
      <c r="G14407">
        <v>8072</v>
      </c>
      <c r="H14407">
        <v>1.4119293335665559</v>
      </c>
      <c r="I14407" t="str">
        <f>VLOOKUP($B14407&amp;$E14407,'Employee List'!$A:$E,5,0)</f>
        <v>E-1308</v>
      </c>
    </row>
    <row r="14408" spans="1:9" x14ac:dyDescent="0.35">
      <c r="A14408" t="s">
        <v>1257</v>
      </c>
      <c r="B14408" t="s">
        <v>233</v>
      </c>
      <c r="C14408" t="s">
        <v>385</v>
      </c>
      <c r="D14408" t="s">
        <v>1264</v>
      </c>
      <c r="E14408" t="s">
        <v>31</v>
      </c>
      <c r="F14408">
        <v>7252</v>
      </c>
      <c r="G14408">
        <v>3299</v>
      </c>
      <c r="H14408">
        <v>0.45490899062327633</v>
      </c>
      <c r="I14408" t="str">
        <f>VLOOKUP($B14408&amp;$E14408,'Employee List'!$A:$E,5,0)</f>
        <v>E-1308</v>
      </c>
    </row>
    <row r="14409" spans="1:9" x14ac:dyDescent="0.35">
      <c r="A14409" t="s">
        <v>1257</v>
      </c>
      <c r="B14409" t="s">
        <v>233</v>
      </c>
      <c r="C14409" t="s">
        <v>385</v>
      </c>
      <c r="D14409" t="s">
        <v>1265</v>
      </c>
      <c r="E14409" t="s">
        <v>29</v>
      </c>
      <c r="F14409">
        <v>8152</v>
      </c>
      <c r="G14409">
        <v>8504</v>
      </c>
      <c r="H14409">
        <v>1.0431795878312071</v>
      </c>
      <c r="I14409" t="str">
        <f>VLOOKUP($B14409&amp;$E14409,'Employee List'!$A:$E,5,0)</f>
        <v>E-1308</v>
      </c>
    </row>
    <row r="14410" spans="1:9" x14ac:dyDescent="0.35">
      <c r="A14410" t="s">
        <v>1257</v>
      </c>
      <c r="B14410" t="s">
        <v>233</v>
      </c>
      <c r="C14410" t="s">
        <v>385</v>
      </c>
      <c r="D14410" t="s">
        <v>1265</v>
      </c>
      <c r="E14410" t="s">
        <v>30</v>
      </c>
      <c r="F14410">
        <v>8024</v>
      </c>
      <c r="G14410">
        <v>10477</v>
      </c>
      <c r="H14410">
        <v>1.3057078763708874</v>
      </c>
      <c r="I14410" t="str">
        <f>VLOOKUP($B14410&amp;$E14410,'Employee List'!$A:$E,5,0)</f>
        <v>E-1308</v>
      </c>
    </row>
    <row r="14411" spans="1:9" x14ac:dyDescent="0.35">
      <c r="A14411" t="s">
        <v>1257</v>
      </c>
      <c r="B14411" t="s">
        <v>233</v>
      </c>
      <c r="C14411" t="s">
        <v>385</v>
      </c>
      <c r="D14411" t="s">
        <v>1265</v>
      </c>
      <c r="E14411" t="s">
        <v>31</v>
      </c>
      <c r="F14411">
        <v>9834</v>
      </c>
      <c r="G14411">
        <v>9656</v>
      </c>
      <c r="H14411">
        <v>0.98189953223510273</v>
      </c>
      <c r="I14411" t="str">
        <f>VLOOKUP($B14411&amp;$E14411,'Employee List'!$A:$E,5,0)</f>
        <v>E-1308</v>
      </c>
    </row>
    <row r="14412" spans="1:9" x14ac:dyDescent="0.35">
      <c r="A14412" t="s">
        <v>1257</v>
      </c>
      <c r="B14412" t="s">
        <v>233</v>
      </c>
      <c r="C14412" t="s">
        <v>385</v>
      </c>
      <c r="D14412" t="s">
        <v>1260</v>
      </c>
      <c r="E14412" t="s">
        <v>29</v>
      </c>
      <c r="F14412">
        <v>76482</v>
      </c>
      <c r="G14412">
        <v>42201</v>
      </c>
      <c r="H14412">
        <v>0.55177688867968933</v>
      </c>
      <c r="I14412" t="str">
        <f>VLOOKUP($B14412&amp;$E14412,'Employee List'!$A:$E,5,0)</f>
        <v>E-1308</v>
      </c>
    </row>
    <row r="14413" spans="1:9" x14ac:dyDescent="0.35">
      <c r="A14413" t="s">
        <v>1257</v>
      </c>
      <c r="B14413" t="s">
        <v>233</v>
      </c>
      <c r="C14413" t="s">
        <v>385</v>
      </c>
      <c r="D14413" t="s">
        <v>1260</v>
      </c>
      <c r="E14413" t="s">
        <v>30</v>
      </c>
      <c r="F14413">
        <v>79037</v>
      </c>
      <c r="G14413">
        <v>77840</v>
      </c>
      <c r="H14413">
        <v>0.98485519440262159</v>
      </c>
      <c r="I14413" t="str">
        <f>VLOOKUP($B14413&amp;$E14413,'Employee List'!$A:$E,5,0)</f>
        <v>E-1308</v>
      </c>
    </row>
    <row r="14414" spans="1:9" x14ac:dyDescent="0.35">
      <c r="A14414" t="s">
        <v>1257</v>
      </c>
      <c r="B14414" t="s">
        <v>233</v>
      </c>
      <c r="C14414" t="s">
        <v>385</v>
      </c>
      <c r="D14414" t="s">
        <v>1260</v>
      </c>
      <c r="E14414" t="s">
        <v>31</v>
      </c>
      <c r="F14414">
        <v>90535</v>
      </c>
      <c r="G14414">
        <v>139564</v>
      </c>
      <c r="H14414">
        <v>1.5415474678301209</v>
      </c>
      <c r="I14414" t="str">
        <f>VLOOKUP($B14414&amp;$E14414,'Employee List'!$A:$E,5,0)</f>
        <v>E-1308</v>
      </c>
    </row>
    <row r="14415" spans="1:9" x14ac:dyDescent="0.35">
      <c r="A14415" t="s">
        <v>1257</v>
      </c>
      <c r="B14415" t="s">
        <v>233</v>
      </c>
      <c r="C14415" t="s">
        <v>385</v>
      </c>
      <c r="D14415" t="s">
        <v>1261</v>
      </c>
      <c r="E14415" t="s">
        <v>29</v>
      </c>
      <c r="F14415">
        <v>68781</v>
      </c>
      <c r="G14415">
        <v>43603</v>
      </c>
      <c r="H14415">
        <v>0.63393960541428596</v>
      </c>
      <c r="I14415" t="str">
        <f>VLOOKUP($B14415&amp;$E14415,'Employee List'!$A:$E,5,0)</f>
        <v>E-1308</v>
      </c>
    </row>
    <row r="14416" spans="1:9" x14ac:dyDescent="0.35">
      <c r="A14416" t="s">
        <v>1257</v>
      </c>
      <c r="B14416" t="s">
        <v>233</v>
      </c>
      <c r="C14416" t="s">
        <v>385</v>
      </c>
      <c r="D14416" t="s">
        <v>1261</v>
      </c>
      <c r="E14416" t="s">
        <v>30</v>
      </c>
      <c r="F14416">
        <v>70219</v>
      </c>
      <c r="G14416">
        <v>37354</v>
      </c>
      <c r="H14416">
        <v>0.53196428317122146</v>
      </c>
      <c r="I14416" t="str">
        <f>VLOOKUP($B14416&amp;$E14416,'Employee List'!$A:$E,5,0)</f>
        <v>E-1308</v>
      </c>
    </row>
    <row r="14417" spans="1:9" x14ac:dyDescent="0.35">
      <c r="A14417" t="s">
        <v>1257</v>
      </c>
      <c r="B14417" t="s">
        <v>233</v>
      </c>
      <c r="C14417" t="s">
        <v>385</v>
      </c>
      <c r="D14417" t="s">
        <v>1261</v>
      </c>
      <c r="E14417" t="s">
        <v>31</v>
      </c>
      <c r="F14417">
        <v>72395</v>
      </c>
      <c r="G14417">
        <v>44431</v>
      </c>
      <c r="H14417">
        <v>0.61373022998825888</v>
      </c>
      <c r="I14417" t="str">
        <f>VLOOKUP($B14417&amp;$E14417,'Employee List'!$A:$E,5,0)</f>
        <v>E-1308</v>
      </c>
    </row>
    <row r="14418" spans="1:9" x14ac:dyDescent="0.35">
      <c r="A14418" t="s">
        <v>1257</v>
      </c>
      <c r="B14418" t="s">
        <v>233</v>
      </c>
      <c r="C14418" t="s">
        <v>385</v>
      </c>
      <c r="D14418" t="s">
        <v>1266</v>
      </c>
      <c r="E14418" t="s">
        <v>29</v>
      </c>
      <c r="F14418">
        <v>42752</v>
      </c>
      <c r="G14418">
        <v>26960</v>
      </c>
      <c r="H14418">
        <v>0.63061377245508987</v>
      </c>
      <c r="I14418" t="str">
        <f>VLOOKUP($B14418&amp;$E14418,'Employee List'!$A:$E,5,0)</f>
        <v>E-1308</v>
      </c>
    </row>
    <row r="14419" spans="1:9" x14ac:dyDescent="0.35">
      <c r="A14419" t="s">
        <v>1257</v>
      </c>
      <c r="B14419" t="s">
        <v>233</v>
      </c>
      <c r="C14419" t="s">
        <v>385</v>
      </c>
      <c r="D14419" t="s">
        <v>1266</v>
      </c>
      <c r="E14419" t="s">
        <v>30</v>
      </c>
      <c r="F14419">
        <v>44569</v>
      </c>
      <c r="G14419">
        <v>28552</v>
      </c>
      <c r="H14419">
        <v>0.64062464942000041</v>
      </c>
      <c r="I14419" t="str">
        <f>VLOOKUP($B14419&amp;$E14419,'Employee List'!$A:$E,5,0)</f>
        <v>E-1308</v>
      </c>
    </row>
    <row r="14420" spans="1:9" x14ac:dyDescent="0.35">
      <c r="A14420" t="s">
        <v>1257</v>
      </c>
      <c r="B14420" t="s">
        <v>233</v>
      </c>
      <c r="C14420" t="s">
        <v>385</v>
      </c>
      <c r="D14420" t="s">
        <v>1266</v>
      </c>
      <c r="E14420" t="s">
        <v>31</v>
      </c>
      <c r="F14420">
        <v>46656</v>
      </c>
      <c r="G14420">
        <v>27010</v>
      </c>
      <c r="H14420">
        <v>0.5789180384087792</v>
      </c>
      <c r="I14420" t="str">
        <f>VLOOKUP($B14420&amp;$E14420,'Employee List'!$A:$E,5,0)</f>
        <v>E-1308</v>
      </c>
    </row>
    <row r="14421" spans="1:9" x14ac:dyDescent="0.35">
      <c r="A14421" t="s">
        <v>1257</v>
      </c>
      <c r="B14421" t="s">
        <v>233</v>
      </c>
      <c r="C14421" t="s">
        <v>385</v>
      </c>
      <c r="D14421" t="s">
        <v>1267</v>
      </c>
      <c r="E14421" t="s">
        <v>29</v>
      </c>
      <c r="F14421">
        <v>20680</v>
      </c>
      <c r="G14421">
        <v>14597</v>
      </c>
      <c r="H14421">
        <v>0.70585106382978724</v>
      </c>
      <c r="I14421" t="str">
        <f>VLOOKUP($B14421&amp;$E14421,'Employee List'!$A:$E,5,0)</f>
        <v>E-1308</v>
      </c>
    </row>
    <row r="14422" spans="1:9" x14ac:dyDescent="0.35">
      <c r="A14422" t="s">
        <v>1257</v>
      </c>
      <c r="B14422" t="s">
        <v>233</v>
      </c>
      <c r="C14422" t="s">
        <v>385</v>
      </c>
      <c r="D14422" t="s">
        <v>1267</v>
      </c>
      <c r="E14422" t="s">
        <v>30</v>
      </c>
      <c r="F14422">
        <v>18169</v>
      </c>
      <c r="G14422">
        <v>15951</v>
      </c>
      <c r="H14422">
        <v>0.87792393637514443</v>
      </c>
      <c r="I14422" t="str">
        <f>VLOOKUP($B14422&amp;$E14422,'Employee List'!$A:$E,5,0)</f>
        <v>E-1308</v>
      </c>
    </row>
    <row r="14423" spans="1:9" x14ac:dyDescent="0.35">
      <c r="A14423" t="s">
        <v>1257</v>
      </c>
      <c r="B14423" t="s">
        <v>233</v>
      </c>
      <c r="C14423" t="s">
        <v>385</v>
      </c>
      <c r="D14423" t="s">
        <v>1267</v>
      </c>
      <c r="E14423" t="s">
        <v>31</v>
      </c>
      <c r="F14423">
        <v>21359</v>
      </c>
      <c r="G14423">
        <v>16631</v>
      </c>
      <c r="H14423">
        <v>0.77864132215927717</v>
      </c>
      <c r="I14423" t="str">
        <f>VLOOKUP($B14423&amp;$E14423,'Employee List'!$A:$E,5,0)</f>
        <v>E-1308</v>
      </c>
    </row>
    <row r="14424" spans="1:9" x14ac:dyDescent="0.35">
      <c r="A14424" t="s">
        <v>1257</v>
      </c>
      <c r="B14424" t="s">
        <v>233</v>
      </c>
      <c r="C14424" t="s">
        <v>385</v>
      </c>
      <c r="D14424" t="s">
        <v>1268</v>
      </c>
      <c r="E14424" t="s">
        <v>29</v>
      </c>
      <c r="F14424">
        <v>14072</v>
      </c>
      <c r="G14424">
        <v>5634</v>
      </c>
      <c r="H14424">
        <v>0.40036952814098919</v>
      </c>
      <c r="I14424" t="str">
        <f>VLOOKUP($B14424&amp;$E14424,'Employee List'!$A:$E,5,0)</f>
        <v>E-1308</v>
      </c>
    </row>
    <row r="14425" spans="1:9" x14ac:dyDescent="0.35">
      <c r="A14425" t="s">
        <v>1257</v>
      </c>
      <c r="B14425" t="s">
        <v>233</v>
      </c>
      <c r="C14425" t="s">
        <v>385</v>
      </c>
      <c r="D14425" t="s">
        <v>1268</v>
      </c>
      <c r="E14425" t="s">
        <v>30</v>
      </c>
      <c r="F14425">
        <v>11131</v>
      </c>
      <c r="G14425">
        <v>7494</v>
      </c>
      <c r="H14425">
        <v>0.67325487377594107</v>
      </c>
      <c r="I14425" t="str">
        <f>VLOOKUP($B14425&amp;$E14425,'Employee List'!$A:$E,5,0)</f>
        <v>E-1308</v>
      </c>
    </row>
    <row r="14426" spans="1:9" x14ac:dyDescent="0.35">
      <c r="A14426" t="s">
        <v>1257</v>
      </c>
      <c r="B14426" t="s">
        <v>233</v>
      </c>
      <c r="C14426" t="s">
        <v>385</v>
      </c>
      <c r="D14426" t="s">
        <v>1268</v>
      </c>
      <c r="E14426" t="s">
        <v>31</v>
      </c>
      <c r="F14426">
        <v>12266</v>
      </c>
      <c r="G14426">
        <v>13303</v>
      </c>
      <c r="H14426">
        <v>1.0845426381868579</v>
      </c>
      <c r="I14426" t="str">
        <f>VLOOKUP($B14426&amp;$E14426,'Employee List'!$A:$E,5,0)</f>
        <v>E-1308</v>
      </c>
    </row>
    <row r="14427" spans="1:9" x14ac:dyDescent="0.35">
      <c r="A14427" t="s">
        <v>1257</v>
      </c>
      <c r="B14427" t="s">
        <v>233</v>
      </c>
      <c r="C14427" t="s">
        <v>385</v>
      </c>
      <c r="D14427" t="s">
        <v>1269</v>
      </c>
      <c r="E14427" t="s">
        <v>29</v>
      </c>
      <c r="F14427">
        <v>8337</v>
      </c>
      <c r="G14427">
        <v>7966</v>
      </c>
      <c r="H14427">
        <v>0.9554995801847187</v>
      </c>
      <c r="I14427" t="str">
        <f>VLOOKUP($B14427&amp;$E14427,'Employee List'!$A:$E,5,0)</f>
        <v>E-1308</v>
      </c>
    </row>
    <row r="14428" spans="1:9" x14ac:dyDescent="0.35">
      <c r="A14428" t="s">
        <v>1257</v>
      </c>
      <c r="B14428" t="s">
        <v>233</v>
      </c>
      <c r="C14428" t="s">
        <v>385</v>
      </c>
      <c r="D14428" t="s">
        <v>1269</v>
      </c>
      <c r="E14428" t="s">
        <v>30</v>
      </c>
      <c r="F14428">
        <v>8551</v>
      </c>
      <c r="G14428">
        <v>7965</v>
      </c>
      <c r="H14428">
        <v>0.93147000350836162</v>
      </c>
      <c r="I14428" t="str">
        <f>VLOOKUP($B14428&amp;$E14428,'Employee List'!$A:$E,5,0)</f>
        <v>E-1308</v>
      </c>
    </row>
    <row r="14429" spans="1:9" x14ac:dyDescent="0.35">
      <c r="A14429" t="s">
        <v>1257</v>
      </c>
      <c r="B14429" t="s">
        <v>233</v>
      </c>
      <c r="C14429" t="s">
        <v>385</v>
      </c>
      <c r="D14429" t="s">
        <v>1269</v>
      </c>
      <c r="E14429" t="s">
        <v>31</v>
      </c>
      <c r="F14429">
        <v>9507</v>
      </c>
      <c r="G14429">
        <v>8033</v>
      </c>
      <c r="H14429">
        <v>0.8449563479541391</v>
      </c>
      <c r="I14429" t="str">
        <f>VLOOKUP($B14429&amp;$E14429,'Employee List'!$A:$E,5,0)</f>
        <v>E-1308</v>
      </c>
    </row>
    <row r="14430" spans="1:9" x14ac:dyDescent="0.35">
      <c r="A14430" t="s">
        <v>1257</v>
      </c>
      <c r="B14430" t="s">
        <v>233</v>
      </c>
      <c r="C14430" t="s">
        <v>385</v>
      </c>
      <c r="D14430" t="s">
        <v>1270</v>
      </c>
      <c r="E14430" t="s">
        <v>29</v>
      </c>
      <c r="F14430">
        <v>6739</v>
      </c>
      <c r="G14430">
        <v>4425</v>
      </c>
      <c r="H14430">
        <v>0.65662561210862147</v>
      </c>
      <c r="I14430" t="str">
        <f>VLOOKUP($B14430&amp;$E14430,'Employee List'!$A:$E,5,0)</f>
        <v>E-1308</v>
      </c>
    </row>
    <row r="14431" spans="1:9" x14ac:dyDescent="0.35">
      <c r="A14431" t="s">
        <v>1257</v>
      </c>
      <c r="B14431" t="s">
        <v>233</v>
      </c>
      <c r="C14431" t="s">
        <v>385</v>
      </c>
      <c r="D14431" t="s">
        <v>1270</v>
      </c>
      <c r="E14431" t="s">
        <v>30</v>
      </c>
      <c r="F14431">
        <v>7345</v>
      </c>
      <c r="G14431">
        <v>1860</v>
      </c>
      <c r="H14431">
        <v>0.25323349217154528</v>
      </c>
      <c r="I14431" t="str">
        <f>VLOOKUP($B14431&amp;$E14431,'Employee List'!$A:$E,5,0)</f>
        <v>E-1308</v>
      </c>
    </row>
    <row r="14432" spans="1:9" x14ac:dyDescent="0.35">
      <c r="A14432" t="s">
        <v>1257</v>
      </c>
      <c r="B14432" t="s">
        <v>233</v>
      </c>
      <c r="C14432" t="s">
        <v>385</v>
      </c>
      <c r="D14432" t="s">
        <v>1270</v>
      </c>
      <c r="E14432" t="s">
        <v>31</v>
      </c>
      <c r="F14432">
        <v>7726</v>
      </c>
      <c r="G14432">
        <v>5379</v>
      </c>
      <c r="H14432">
        <v>0.69622055397359561</v>
      </c>
      <c r="I14432" t="str">
        <f>VLOOKUP($B14432&amp;$E14432,'Employee List'!$A:$E,5,0)</f>
        <v>E-1308</v>
      </c>
    </row>
    <row r="14433" spans="1:9" x14ac:dyDescent="0.35">
      <c r="A14433" t="s">
        <v>1257</v>
      </c>
      <c r="B14433" t="s">
        <v>233</v>
      </c>
      <c r="C14433" t="s">
        <v>385</v>
      </c>
      <c r="D14433" t="s">
        <v>1271</v>
      </c>
      <c r="E14433" t="s">
        <v>29</v>
      </c>
      <c r="F14433">
        <v>20932</v>
      </c>
      <c r="G14433">
        <v>15292</v>
      </c>
      <c r="H14433">
        <v>0.7305560863749283</v>
      </c>
      <c r="I14433" t="str">
        <f>VLOOKUP($B14433&amp;$E14433,'Employee List'!$A:$E,5,0)</f>
        <v>E-1308</v>
      </c>
    </row>
    <row r="14434" spans="1:9" x14ac:dyDescent="0.35">
      <c r="A14434" t="s">
        <v>1257</v>
      </c>
      <c r="B14434" t="s">
        <v>233</v>
      </c>
      <c r="C14434" t="s">
        <v>385</v>
      </c>
      <c r="D14434" t="s">
        <v>1271</v>
      </c>
      <c r="E14434" t="s">
        <v>30</v>
      </c>
      <c r="F14434">
        <v>20326</v>
      </c>
      <c r="G14434">
        <v>14357</v>
      </c>
      <c r="H14434">
        <v>0.70633671160090528</v>
      </c>
      <c r="I14434" t="str">
        <f>VLOOKUP($B14434&amp;$E14434,'Employee List'!$A:$E,5,0)</f>
        <v>E-1308</v>
      </c>
    </row>
    <row r="14435" spans="1:9" x14ac:dyDescent="0.35">
      <c r="A14435" t="s">
        <v>1257</v>
      </c>
      <c r="B14435" t="s">
        <v>233</v>
      </c>
      <c r="C14435" t="s">
        <v>385</v>
      </c>
      <c r="D14435" t="s">
        <v>1271</v>
      </c>
      <c r="E14435" t="s">
        <v>31</v>
      </c>
      <c r="F14435">
        <v>19752</v>
      </c>
      <c r="G14435">
        <v>14708</v>
      </c>
      <c r="H14435">
        <v>0.7446334548400162</v>
      </c>
      <c r="I14435" t="str">
        <f>VLOOKUP($B14435&amp;$E14435,'Employee List'!$A:$E,5,0)</f>
        <v>E-1308</v>
      </c>
    </row>
    <row r="14436" spans="1:9" x14ac:dyDescent="0.35">
      <c r="A14436" t="s">
        <v>1257</v>
      </c>
      <c r="B14436" t="s">
        <v>233</v>
      </c>
      <c r="C14436" t="s">
        <v>385</v>
      </c>
      <c r="D14436" t="s">
        <v>1258</v>
      </c>
      <c r="E14436" t="s">
        <v>29</v>
      </c>
      <c r="F14436">
        <v>96751</v>
      </c>
      <c r="G14436">
        <v>71614</v>
      </c>
      <c r="H14436">
        <v>0.74018873189941192</v>
      </c>
      <c r="I14436" t="str">
        <f>VLOOKUP($B14436&amp;$E14436,'Employee List'!$A:$E,5,0)</f>
        <v>E-1308</v>
      </c>
    </row>
    <row r="14437" spans="1:9" x14ac:dyDescent="0.35">
      <c r="A14437" t="s">
        <v>1257</v>
      </c>
      <c r="B14437" t="s">
        <v>233</v>
      </c>
      <c r="C14437" t="s">
        <v>385</v>
      </c>
      <c r="D14437" t="s">
        <v>1258</v>
      </c>
      <c r="E14437" t="s">
        <v>30</v>
      </c>
      <c r="F14437">
        <v>95586</v>
      </c>
      <c r="G14437">
        <v>69634</v>
      </c>
      <c r="H14437">
        <v>0.72849580482497434</v>
      </c>
      <c r="I14437" t="str">
        <f>VLOOKUP($B14437&amp;$E14437,'Employee List'!$A:$E,5,0)</f>
        <v>E-1308</v>
      </c>
    </row>
    <row r="14438" spans="1:9" x14ac:dyDescent="0.35">
      <c r="A14438" t="s">
        <v>1257</v>
      </c>
      <c r="B14438" t="s">
        <v>233</v>
      </c>
      <c r="C14438" t="s">
        <v>385</v>
      </c>
      <c r="D14438" t="s">
        <v>1258</v>
      </c>
      <c r="E14438" t="s">
        <v>31</v>
      </c>
      <c r="F14438">
        <v>90443</v>
      </c>
      <c r="G14438">
        <v>57463</v>
      </c>
      <c r="H14438">
        <v>0.63535044171467114</v>
      </c>
      <c r="I14438" t="str">
        <f>VLOOKUP($B14438&amp;$E14438,'Employee List'!$A:$E,5,0)</f>
        <v>E-1308</v>
      </c>
    </row>
    <row r="14439" spans="1:9" x14ac:dyDescent="0.35">
      <c r="A14439" t="s">
        <v>1257</v>
      </c>
      <c r="B14439" t="s">
        <v>233</v>
      </c>
      <c r="C14439" t="s">
        <v>385</v>
      </c>
      <c r="D14439" t="s">
        <v>1272</v>
      </c>
      <c r="E14439" t="s">
        <v>29</v>
      </c>
      <c r="F14439">
        <v>11448</v>
      </c>
      <c r="G14439">
        <v>6542</v>
      </c>
      <c r="H14439">
        <v>0.57145352900069879</v>
      </c>
      <c r="I14439" t="str">
        <f>VLOOKUP($B14439&amp;$E14439,'Employee List'!$A:$E,5,0)</f>
        <v>E-1308</v>
      </c>
    </row>
    <row r="14440" spans="1:9" x14ac:dyDescent="0.35">
      <c r="A14440" t="s">
        <v>1257</v>
      </c>
      <c r="B14440" t="s">
        <v>233</v>
      </c>
      <c r="C14440" t="s">
        <v>385</v>
      </c>
      <c r="D14440" t="s">
        <v>1272</v>
      </c>
      <c r="E14440" t="s">
        <v>30</v>
      </c>
      <c r="F14440">
        <v>13751</v>
      </c>
      <c r="G14440">
        <v>13386</v>
      </c>
      <c r="H14440">
        <v>0.97345647589266238</v>
      </c>
      <c r="I14440" t="str">
        <f>VLOOKUP($B14440&amp;$E14440,'Employee List'!$A:$E,5,0)</f>
        <v>E-1308</v>
      </c>
    </row>
    <row r="14441" spans="1:9" x14ac:dyDescent="0.35">
      <c r="A14441" t="s">
        <v>1257</v>
      </c>
      <c r="B14441" t="s">
        <v>233</v>
      </c>
      <c r="C14441" t="s">
        <v>385</v>
      </c>
      <c r="D14441" t="s">
        <v>1272</v>
      </c>
      <c r="E14441" t="s">
        <v>31</v>
      </c>
      <c r="F14441">
        <v>12808</v>
      </c>
      <c r="G14441">
        <v>10090</v>
      </c>
      <c r="H14441">
        <v>0.78778888194878205</v>
      </c>
      <c r="I14441" t="str">
        <f>VLOOKUP($B14441&amp;$E14441,'Employee List'!$A:$E,5,0)</f>
        <v>E-1308</v>
      </c>
    </row>
    <row r="14442" spans="1:9" x14ac:dyDescent="0.35">
      <c r="A14442" t="s">
        <v>1257</v>
      </c>
      <c r="B14442" t="s">
        <v>233</v>
      </c>
      <c r="C14442" t="s">
        <v>385</v>
      </c>
      <c r="D14442" t="s">
        <v>1259</v>
      </c>
      <c r="E14442" t="s">
        <v>29</v>
      </c>
      <c r="F14442">
        <v>38411</v>
      </c>
      <c r="G14442">
        <v>24087</v>
      </c>
      <c r="H14442">
        <v>0.62708599099216367</v>
      </c>
      <c r="I14442" t="str">
        <f>VLOOKUP($B14442&amp;$E14442,'Employee List'!$A:$E,5,0)</f>
        <v>E-1308</v>
      </c>
    </row>
    <row r="14443" spans="1:9" x14ac:dyDescent="0.35">
      <c r="A14443" t="s">
        <v>1257</v>
      </c>
      <c r="B14443" t="s">
        <v>233</v>
      </c>
      <c r="C14443" t="s">
        <v>385</v>
      </c>
      <c r="D14443" t="s">
        <v>1259</v>
      </c>
      <c r="E14443" t="s">
        <v>30</v>
      </c>
      <c r="F14443">
        <v>41199</v>
      </c>
      <c r="G14443">
        <v>26212</v>
      </c>
      <c r="H14443">
        <v>0.63622903468530789</v>
      </c>
      <c r="I14443" t="str">
        <f>VLOOKUP($B14443&amp;$E14443,'Employee List'!$A:$E,5,0)</f>
        <v>E-1308</v>
      </c>
    </row>
    <row r="14444" spans="1:9" x14ac:dyDescent="0.35">
      <c r="A14444" t="s">
        <v>1257</v>
      </c>
      <c r="B14444" t="s">
        <v>233</v>
      </c>
      <c r="C14444" t="s">
        <v>385</v>
      </c>
      <c r="D14444" t="s">
        <v>1259</v>
      </c>
      <c r="E14444" t="s">
        <v>31</v>
      </c>
      <c r="F14444">
        <v>42922</v>
      </c>
      <c r="G14444">
        <v>23545</v>
      </c>
      <c r="H14444">
        <v>0.54855318950654675</v>
      </c>
      <c r="I14444" t="str">
        <f>VLOOKUP($B14444&amp;$E14444,'Employee List'!$A:$E,5,0)</f>
        <v>E-1308</v>
      </c>
    </row>
    <row r="14445" spans="1:9" x14ac:dyDescent="0.35">
      <c r="A14445" t="s">
        <v>1257</v>
      </c>
      <c r="B14445" t="s">
        <v>233</v>
      </c>
      <c r="C14445" t="s">
        <v>385</v>
      </c>
      <c r="D14445" t="s">
        <v>1273</v>
      </c>
      <c r="E14445" t="s">
        <v>29</v>
      </c>
      <c r="F14445">
        <v>8022</v>
      </c>
      <c r="G14445">
        <v>8568</v>
      </c>
      <c r="H14445">
        <v>1.0680628272251309</v>
      </c>
      <c r="I14445" t="str">
        <f>VLOOKUP($B14445&amp;$E14445,'Employee List'!$A:$E,5,0)</f>
        <v>E-1308</v>
      </c>
    </row>
    <row r="14446" spans="1:9" x14ac:dyDescent="0.35">
      <c r="A14446" t="s">
        <v>1257</v>
      </c>
      <c r="B14446" t="s">
        <v>233</v>
      </c>
      <c r="C14446" t="s">
        <v>385</v>
      </c>
      <c r="D14446" t="s">
        <v>1273</v>
      </c>
      <c r="E14446" t="s">
        <v>30</v>
      </c>
      <c r="F14446">
        <v>7140</v>
      </c>
      <c r="G14446">
        <v>5694</v>
      </c>
      <c r="H14446">
        <v>0.79747899159663871</v>
      </c>
      <c r="I14446" t="str">
        <f>VLOOKUP($B14446&amp;$E14446,'Employee List'!$A:$E,5,0)</f>
        <v>E-1308</v>
      </c>
    </row>
    <row r="14447" spans="1:9" x14ac:dyDescent="0.35">
      <c r="A14447" t="s">
        <v>1257</v>
      </c>
      <c r="B14447" t="s">
        <v>233</v>
      </c>
      <c r="C14447" t="s">
        <v>385</v>
      </c>
      <c r="D14447" t="s">
        <v>1273</v>
      </c>
      <c r="E14447" t="s">
        <v>31</v>
      </c>
      <c r="F14447">
        <v>7619</v>
      </c>
      <c r="G14447">
        <v>7460</v>
      </c>
      <c r="H14447">
        <v>0.97913111956949728</v>
      </c>
      <c r="I14447" t="str">
        <f>VLOOKUP($B14447&amp;$E14447,'Employee List'!$A:$E,5,0)</f>
        <v>E-1308</v>
      </c>
    </row>
    <row r="14448" spans="1:9" x14ac:dyDescent="0.35">
      <c r="A14448" t="s">
        <v>1257</v>
      </c>
      <c r="B14448" t="s">
        <v>233</v>
      </c>
      <c r="C14448" t="s">
        <v>385</v>
      </c>
      <c r="D14448" t="s">
        <v>1275</v>
      </c>
      <c r="E14448" t="s">
        <v>29</v>
      </c>
      <c r="F14448">
        <v>11350</v>
      </c>
      <c r="G14448">
        <v>6950</v>
      </c>
      <c r="H14448">
        <v>0.61233480176211452</v>
      </c>
      <c r="I14448" t="str">
        <f>VLOOKUP($B14448&amp;$E14448,'Employee List'!$A:$E,5,0)</f>
        <v>E-1308</v>
      </c>
    </row>
    <row r="14449" spans="1:9" x14ac:dyDescent="0.35">
      <c r="A14449" t="s">
        <v>1257</v>
      </c>
      <c r="B14449" t="s">
        <v>233</v>
      </c>
      <c r="C14449" t="s">
        <v>385</v>
      </c>
      <c r="D14449" t="s">
        <v>1275</v>
      </c>
      <c r="E14449" t="s">
        <v>30</v>
      </c>
      <c r="F14449">
        <v>11023</v>
      </c>
      <c r="G14449">
        <v>5175</v>
      </c>
      <c r="H14449">
        <v>0.46947292025764309</v>
      </c>
      <c r="I14449" t="str">
        <f>VLOOKUP($B14449&amp;$E14449,'Employee List'!$A:$E,5,0)</f>
        <v>E-1308</v>
      </c>
    </row>
    <row r="14450" spans="1:9" x14ac:dyDescent="0.35">
      <c r="A14450" t="s">
        <v>1257</v>
      </c>
      <c r="B14450" t="s">
        <v>233</v>
      </c>
      <c r="C14450" t="s">
        <v>385</v>
      </c>
      <c r="D14450" t="s">
        <v>1275</v>
      </c>
      <c r="E14450" t="s">
        <v>31</v>
      </c>
      <c r="F14450">
        <v>12923</v>
      </c>
      <c r="G14450">
        <v>13178</v>
      </c>
      <c r="H14450">
        <v>1.0197322603110732</v>
      </c>
      <c r="I14450" t="str">
        <f>VLOOKUP($B14450&amp;$E14450,'Employee List'!$A:$E,5,0)</f>
        <v>E-1308</v>
      </c>
    </row>
    <row r="14451" spans="1:9" x14ac:dyDescent="0.35">
      <c r="A14451" t="s">
        <v>1257</v>
      </c>
      <c r="B14451" t="s">
        <v>233</v>
      </c>
      <c r="C14451" t="s">
        <v>385</v>
      </c>
      <c r="D14451" t="s">
        <v>1276</v>
      </c>
      <c r="E14451" t="s">
        <v>29</v>
      </c>
      <c r="F14451">
        <v>1520</v>
      </c>
      <c r="G14451">
        <v>7692</v>
      </c>
      <c r="H14451">
        <v>5.060526315789474</v>
      </c>
      <c r="I14451" t="str">
        <f>VLOOKUP($B14451&amp;$E14451,'Employee List'!$A:$E,5,0)</f>
        <v>E-1308</v>
      </c>
    </row>
    <row r="14452" spans="1:9" x14ac:dyDescent="0.35">
      <c r="A14452" t="s">
        <v>1257</v>
      </c>
      <c r="B14452" t="s">
        <v>233</v>
      </c>
      <c r="C14452" t="s">
        <v>385</v>
      </c>
      <c r="D14452" t="s">
        <v>1276</v>
      </c>
      <c r="E14452" t="s">
        <v>30</v>
      </c>
      <c r="F14452">
        <v>5244</v>
      </c>
      <c r="G14452">
        <v>3937</v>
      </c>
      <c r="H14452">
        <v>0.7507627765064836</v>
      </c>
      <c r="I14452" t="str">
        <f>VLOOKUP($B14452&amp;$E14452,'Employee List'!$A:$E,5,0)</f>
        <v>E-1308</v>
      </c>
    </row>
    <row r="14453" spans="1:9" x14ac:dyDescent="0.35">
      <c r="A14453" t="s">
        <v>1257</v>
      </c>
      <c r="B14453" t="s">
        <v>233</v>
      </c>
      <c r="C14453" t="s">
        <v>385</v>
      </c>
      <c r="D14453" t="s">
        <v>1276</v>
      </c>
      <c r="E14453" t="s">
        <v>31</v>
      </c>
      <c r="F14453">
        <v>3814</v>
      </c>
      <c r="G14453">
        <v>6104</v>
      </c>
      <c r="H14453">
        <v>1.600419507079182</v>
      </c>
      <c r="I14453" t="str">
        <f>VLOOKUP($B14453&amp;$E14453,'Employee List'!$A:$E,5,0)</f>
        <v>E-1308</v>
      </c>
    </row>
    <row r="14454" spans="1:9" x14ac:dyDescent="0.35">
      <c r="A14454" t="s">
        <v>1257</v>
      </c>
      <c r="B14454" t="s">
        <v>233</v>
      </c>
      <c r="C14454" t="s">
        <v>385</v>
      </c>
      <c r="D14454" t="s">
        <v>1277</v>
      </c>
      <c r="E14454" t="s">
        <v>29</v>
      </c>
      <c r="F14454">
        <v>8855</v>
      </c>
      <c r="G14454">
        <v>8552</v>
      </c>
      <c r="H14454">
        <v>0.96578204404291357</v>
      </c>
      <c r="I14454" t="str">
        <f>VLOOKUP($B14454&amp;$E14454,'Employee List'!$A:$E,5,0)</f>
        <v>E-1308</v>
      </c>
    </row>
    <row r="14455" spans="1:9" x14ac:dyDescent="0.35">
      <c r="A14455" t="s">
        <v>1257</v>
      </c>
      <c r="B14455" t="s">
        <v>233</v>
      </c>
      <c r="C14455" t="s">
        <v>385</v>
      </c>
      <c r="D14455" t="s">
        <v>1277</v>
      </c>
      <c r="E14455" t="s">
        <v>30</v>
      </c>
      <c r="F14455">
        <v>7002</v>
      </c>
      <c r="G14455">
        <v>8493</v>
      </c>
      <c r="H14455">
        <v>1.2129391602399315</v>
      </c>
      <c r="I14455" t="str">
        <f>VLOOKUP($B14455&amp;$E14455,'Employee List'!$A:$E,5,0)</f>
        <v>E-1308</v>
      </c>
    </row>
    <row r="14456" spans="1:9" x14ac:dyDescent="0.35">
      <c r="A14456" t="s">
        <v>1257</v>
      </c>
      <c r="B14456" t="s">
        <v>233</v>
      </c>
      <c r="C14456" t="s">
        <v>385</v>
      </c>
      <c r="D14456" t="s">
        <v>1277</v>
      </c>
      <c r="E14456" t="s">
        <v>31</v>
      </c>
      <c r="F14456">
        <v>7703</v>
      </c>
      <c r="G14456">
        <v>9080</v>
      </c>
      <c r="H14456">
        <v>1.1787615214851357</v>
      </c>
      <c r="I14456" t="str">
        <f>VLOOKUP($B14456&amp;$E14456,'Employee List'!$A:$E,5,0)</f>
        <v>E-1308</v>
      </c>
    </row>
    <row r="14457" spans="1:9" x14ac:dyDescent="0.35">
      <c r="A14457" t="s">
        <v>1257</v>
      </c>
      <c r="B14457" t="s">
        <v>233</v>
      </c>
      <c r="C14457" t="s">
        <v>385</v>
      </c>
      <c r="D14457" t="s">
        <v>1278</v>
      </c>
      <c r="E14457" t="s">
        <v>29</v>
      </c>
      <c r="F14457">
        <v>25746</v>
      </c>
      <c r="G14457">
        <v>15530</v>
      </c>
      <c r="H14457">
        <v>0.60320049716460811</v>
      </c>
      <c r="I14457" t="str">
        <f>VLOOKUP($B14457&amp;$E14457,'Employee List'!$A:$E,5,0)</f>
        <v>E-1308</v>
      </c>
    </row>
    <row r="14458" spans="1:9" x14ac:dyDescent="0.35">
      <c r="A14458" t="s">
        <v>1257</v>
      </c>
      <c r="B14458" t="s">
        <v>233</v>
      </c>
      <c r="C14458" t="s">
        <v>385</v>
      </c>
      <c r="D14458" t="s">
        <v>1278</v>
      </c>
      <c r="E14458" t="s">
        <v>30</v>
      </c>
      <c r="F14458">
        <v>28480</v>
      </c>
      <c r="G14458">
        <v>12469</v>
      </c>
      <c r="H14458">
        <v>0.43781601123595504</v>
      </c>
      <c r="I14458" t="str">
        <f>VLOOKUP($B14458&amp;$E14458,'Employee List'!$A:$E,5,0)</f>
        <v>E-1308</v>
      </c>
    </row>
    <row r="14459" spans="1:9" x14ac:dyDescent="0.35">
      <c r="A14459" t="s">
        <v>1257</v>
      </c>
      <c r="B14459" t="s">
        <v>233</v>
      </c>
      <c r="C14459" t="s">
        <v>385</v>
      </c>
      <c r="D14459" t="s">
        <v>1278</v>
      </c>
      <c r="E14459" t="s">
        <v>31</v>
      </c>
      <c r="F14459">
        <v>25864</v>
      </c>
      <c r="G14459">
        <v>11669</v>
      </c>
      <c r="H14459">
        <v>0.45116764614908755</v>
      </c>
      <c r="I14459" t="str">
        <f>VLOOKUP($B14459&amp;$E14459,'Employee List'!$A:$E,5,0)</f>
        <v>E-1308</v>
      </c>
    </row>
    <row r="14460" spans="1:9" x14ac:dyDescent="0.35">
      <c r="A14460" t="s">
        <v>1257</v>
      </c>
      <c r="B14460" t="s">
        <v>233</v>
      </c>
      <c r="C14460" t="s">
        <v>385</v>
      </c>
      <c r="D14460" t="s">
        <v>1279</v>
      </c>
      <c r="E14460" t="s">
        <v>29</v>
      </c>
      <c r="F14460">
        <v>4317</v>
      </c>
      <c r="G14460">
        <v>2705</v>
      </c>
      <c r="H14460">
        <v>0.62659254111651608</v>
      </c>
      <c r="I14460" t="str">
        <f>VLOOKUP($B14460&amp;$E14460,'Employee List'!$A:$E,5,0)</f>
        <v>E-1308</v>
      </c>
    </row>
    <row r="14461" spans="1:9" x14ac:dyDescent="0.35">
      <c r="A14461" t="s">
        <v>1257</v>
      </c>
      <c r="B14461" t="s">
        <v>233</v>
      </c>
      <c r="C14461" t="s">
        <v>385</v>
      </c>
      <c r="D14461" t="s">
        <v>1279</v>
      </c>
      <c r="E14461" t="s">
        <v>30</v>
      </c>
      <c r="F14461">
        <v>4360</v>
      </c>
      <c r="G14461">
        <v>5233</v>
      </c>
      <c r="H14461">
        <v>1.2002293577981651</v>
      </c>
      <c r="I14461" t="str">
        <f>VLOOKUP($B14461&amp;$E14461,'Employee List'!$A:$E,5,0)</f>
        <v>E-1308</v>
      </c>
    </row>
    <row r="14462" spans="1:9" x14ac:dyDescent="0.35">
      <c r="A14462" t="s">
        <v>1257</v>
      </c>
      <c r="B14462" t="s">
        <v>233</v>
      </c>
      <c r="C14462" t="s">
        <v>385</v>
      </c>
      <c r="D14462" t="s">
        <v>1279</v>
      </c>
      <c r="E14462" t="s">
        <v>31</v>
      </c>
      <c r="F14462">
        <v>5367</v>
      </c>
      <c r="G14462">
        <v>9317</v>
      </c>
      <c r="H14462">
        <v>1.7359791317309483</v>
      </c>
      <c r="I14462" t="str">
        <f>VLOOKUP($B14462&amp;$E14462,'Employee List'!$A:$E,5,0)</f>
        <v>E-1308</v>
      </c>
    </row>
    <row r="14463" spans="1:9" x14ac:dyDescent="0.35">
      <c r="A14463" t="s">
        <v>1257</v>
      </c>
      <c r="B14463" t="s">
        <v>233</v>
      </c>
      <c r="C14463" t="s">
        <v>385</v>
      </c>
      <c r="D14463" t="s">
        <v>1280</v>
      </c>
      <c r="E14463" t="s">
        <v>29</v>
      </c>
      <c r="F14463">
        <v>2095</v>
      </c>
      <c r="G14463">
        <v>3478</v>
      </c>
      <c r="H14463">
        <v>1.6601431980906922</v>
      </c>
      <c r="I14463" t="str">
        <f>VLOOKUP($B14463&amp;$E14463,'Employee List'!$A:$E,5,0)</f>
        <v>E-1308</v>
      </c>
    </row>
    <row r="14464" spans="1:9" x14ac:dyDescent="0.35">
      <c r="A14464" t="s">
        <v>1257</v>
      </c>
      <c r="B14464" t="s">
        <v>233</v>
      </c>
      <c r="C14464" t="s">
        <v>385</v>
      </c>
      <c r="D14464" t="s">
        <v>1280</v>
      </c>
      <c r="E14464" t="s">
        <v>30</v>
      </c>
      <c r="F14464">
        <v>3675</v>
      </c>
      <c r="G14464">
        <v>5191</v>
      </c>
      <c r="H14464">
        <v>1.4125170068027211</v>
      </c>
      <c r="I14464" t="str">
        <f>VLOOKUP($B14464&amp;$E14464,'Employee List'!$A:$E,5,0)</f>
        <v>E-1308</v>
      </c>
    </row>
    <row r="14465" spans="1:9" x14ac:dyDescent="0.35">
      <c r="A14465" t="s">
        <v>1257</v>
      </c>
      <c r="B14465" t="s">
        <v>233</v>
      </c>
      <c r="C14465" t="s">
        <v>385</v>
      </c>
      <c r="D14465" t="s">
        <v>1280</v>
      </c>
      <c r="E14465" t="s">
        <v>31</v>
      </c>
      <c r="F14465">
        <v>4685</v>
      </c>
      <c r="G14465">
        <v>3462</v>
      </c>
      <c r="H14465">
        <v>0.73895410885805768</v>
      </c>
      <c r="I14465" t="str">
        <f>VLOOKUP($B14465&amp;$E14465,'Employee List'!$A:$E,5,0)</f>
        <v>E-1308</v>
      </c>
    </row>
    <row r="14466" spans="1:9" x14ac:dyDescent="0.35">
      <c r="A14466" t="s">
        <v>1257</v>
      </c>
      <c r="B14466" t="s">
        <v>233</v>
      </c>
      <c r="C14466" t="s">
        <v>385</v>
      </c>
      <c r="D14466" t="s">
        <v>1262</v>
      </c>
      <c r="E14466" t="s">
        <v>29</v>
      </c>
      <c r="F14466">
        <v>29772</v>
      </c>
      <c r="G14466">
        <v>25119</v>
      </c>
      <c r="H14466">
        <v>0.84371221281741238</v>
      </c>
      <c r="I14466" t="str">
        <f>VLOOKUP($B14466&amp;$E14466,'Employee List'!$A:$E,5,0)</f>
        <v>E-1308</v>
      </c>
    </row>
    <row r="14467" spans="1:9" x14ac:dyDescent="0.35">
      <c r="A14467" t="s">
        <v>1257</v>
      </c>
      <c r="B14467" t="s">
        <v>233</v>
      </c>
      <c r="C14467" t="s">
        <v>385</v>
      </c>
      <c r="D14467" t="s">
        <v>1262</v>
      </c>
      <c r="E14467" t="s">
        <v>30</v>
      </c>
      <c r="F14467">
        <v>30731</v>
      </c>
      <c r="G14467">
        <v>34696</v>
      </c>
      <c r="H14467">
        <v>1.1290228108424718</v>
      </c>
      <c r="I14467" t="str">
        <f>VLOOKUP($B14467&amp;$E14467,'Employee List'!$A:$E,5,0)</f>
        <v>E-1308</v>
      </c>
    </row>
    <row r="14468" spans="1:9" x14ac:dyDescent="0.35">
      <c r="A14468" t="s">
        <v>1257</v>
      </c>
      <c r="B14468" t="s">
        <v>233</v>
      </c>
      <c r="C14468" t="s">
        <v>385</v>
      </c>
      <c r="D14468" t="s">
        <v>1262</v>
      </c>
      <c r="E14468" t="s">
        <v>31</v>
      </c>
      <c r="F14468">
        <v>34403</v>
      </c>
      <c r="G14468">
        <v>27857</v>
      </c>
      <c r="H14468">
        <v>0.80972589599744205</v>
      </c>
      <c r="I14468" t="str">
        <f>VLOOKUP($B14468&amp;$E14468,'Employee List'!$A:$E,5,0)</f>
        <v>E-1308</v>
      </c>
    </row>
    <row r="14469" spans="1:9" x14ac:dyDescent="0.35">
      <c r="A14469" t="s">
        <v>1257</v>
      </c>
      <c r="B14469" t="s">
        <v>233</v>
      </c>
      <c r="C14469" t="s">
        <v>385</v>
      </c>
      <c r="D14469" t="s">
        <v>1282</v>
      </c>
      <c r="E14469" t="s">
        <v>29</v>
      </c>
      <c r="F14469">
        <v>3381</v>
      </c>
      <c r="G14469">
        <v>7327</v>
      </c>
      <c r="H14469">
        <v>2.1671103223898256</v>
      </c>
      <c r="I14469" t="str">
        <f>VLOOKUP($B14469&amp;$E14469,'Employee List'!$A:$E,5,0)</f>
        <v>E-1308</v>
      </c>
    </row>
    <row r="14470" spans="1:9" x14ac:dyDescent="0.35">
      <c r="A14470" t="s">
        <v>1257</v>
      </c>
      <c r="B14470" t="s">
        <v>233</v>
      </c>
      <c r="C14470" t="s">
        <v>385</v>
      </c>
      <c r="D14470" t="s">
        <v>1282</v>
      </c>
      <c r="E14470" t="s">
        <v>30</v>
      </c>
      <c r="F14470">
        <v>6955</v>
      </c>
      <c r="G14470">
        <v>1231</v>
      </c>
      <c r="H14470">
        <v>0.17699496764917325</v>
      </c>
      <c r="I14470" t="str">
        <f>VLOOKUP($B14470&amp;$E14470,'Employee List'!$A:$E,5,0)</f>
        <v>E-1308</v>
      </c>
    </row>
    <row r="14471" spans="1:9" x14ac:dyDescent="0.35">
      <c r="A14471" t="s">
        <v>1257</v>
      </c>
      <c r="B14471" t="s">
        <v>233</v>
      </c>
      <c r="C14471" t="s">
        <v>385</v>
      </c>
      <c r="D14471" t="s">
        <v>1282</v>
      </c>
      <c r="E14471" t="s">
        <v>31</v>
      </c>
      <c r="F14471">
        <v>4217</v>
      </c>
      <c r="G14471">
        <v>4059</v>
      </c>
      <c r="H14471">
        <v>0.96253260611809344</v>
      </c>
      <c r="I14471" t="str">
        <f>VLOOKUP($B14471&amp;$E14471,'Employee List'!$A:$E,5,0)</f>
        <v>E-1308</v>
      </c>
    </row>
    <row r="14472" spans="1:9" x14ac:dyDescent="0.35">
      <c r="A14472" t="s">
        <v>1257</v>
      </c>
      <c r="B14472" t="s">
        <v>233</v>
      </c>
      <c r="C14472" t="s">
        <v>385</v>
      </c>
      <c r="D14472" t="s">
        <v>1281</v>
      </c>
      <c r="E14472" t="s">
        <v>29</v>
      </c>
      <c r="F14472">
        <v>5017</v>
      </c>
      <c r="G14472">
        <v>1023</v>
      </c>
      <c r="H14472">
        <v>0.20390671716165037</v>
      </c>
      <c r="I14472" t="str">
        <f>VLOOKUP($B14472&amp;$E14472,'Employee List'!$A:$E,5,0)</f>
        <v>E-1308</v>
      </c>
    </row>
    <row r="14473" spans="1:9" x14ac:dyDescent="0.35">
      <c r="A14473" t="s">
        <v>1257</v>
      </c>
      <c r="B14473" t="s">
        <v>233</v>
      </c>
      <c r="C14473" t="s">
        <v>385</v>
      </c>
      <c r="D14473" t="s">
        <v>1281</v>
      </c>
      <c r="E14473" t="s">
        <v>30</v>
      </c>
      <c r="F14473">
        <v>4771</v>
      </c>
      <c r="G14473">
        <v>5798</v>
      </c>
      <c r="H14473">
        <v>1.215258855585831</v>
      </c>
      <c r="I14473" t="str">
        <f>VLOOKUP($B14473&amp;$E14473,'Employee List'!$A:$E,5,0)</f>
        <v>E-1308</v>
      </c>
    </row>
    <row r="14474" spans="1:9" x14ac:dyDescent="0.35">
      <c r="A14474" t="s">
        <v>1257</v>
      </c>
      <c r="B14474" t="s">
        <v>233</v>
      </c>
      <c r="C14474" t="s">
        <v>385</v>
      </c>
      <c r="D14474" t="s">
        <v>1281</v>
      </c>
      <c r="E14474" t="s">
        <v>31</v>
      </c>
      <c r="F14474">
        <v>5937</v>
      </c>
      <c r="G14474">
        <v>7266</v>
      </c>
      <c r="H14474">
        <v>1.2238504295098536</v>
      </c>
      <c r="I14474" t="str">
        <f>VLOOKUP($B14474&amp;$E14474,'Employee List'!$A:$E,5,0)</f>
        <v>E-1308</v>
      </c>
    </row>
    <row r="14475" spans="1:9" x14ac:dyDescent="0.35">
      <c r="A14475" t="s">
        <v>1257</v>
      </c>
      <c r="B14475" t="s">
        <v>234</v>
      </c>
      <c r="C14475" t="s">
        <v>385</v>
      </c>
      <c r="D14475" t="s">
        <v>1274</v>
      </c>
      <c r="E14475" t="s">
        <v>29</v>
      </c>
      <c r="F14475">
        <v>16869</v>
      </c>
      <c r="G14475">
        <v>11174</v>
      </c>
      <c r="H14475">
        <v>0.66239848242338017</v>
      </c>
      <c r="I14475" t="str">
        <f>VLOOKUP($B14475&amp;$E14475,'Employee List'!$A:$E,5,0)</f>
        <v>E-1309</v>
      </c>
    </row>
    <row r="14476" spans="1:9" x14ac:dyDescent="0.35">
      <c r="A14476" t="s">
        <v>1257</v>
      </c>
      <c r="B14476" t="s">
        <v>234</v>
      </c>
      <c r="C14476" t="s">
        <v>385</v>
      </c>
      <c r="D14476" t="s">
        <v>1274</v>
      </c>
      <c r="E14476" t="s">
        <v>30</v>
      </c>
      <c r="F14476">
        <v>18583</v>
      </c>
      <c r="G14476">
        <v>10595</v>
      </c>
      <c r="H14476">
        <v>0.57014475595974812</v>
      </c>
      <c r="I14476" t="str">
        <f>VLOOKUP($B14476&amp;$E14476,'Employee List'!$A:$E,5,0)</f>
        <v>E-1309</v>
      </c>
    </row>
    <row r="14477" spans="1:9" x14ac:dyDescent="0.35">
      <c r="A14477" t="s">
        <v>1257</v>
      </c>
      <c r="B14477" t="s">
        <v>234</v>
      </c>
      <c r="C14477" t="s">
        <v>385</v>
      </c>
      <c r="D14477" t="s">
        <v>1274</v>
      </c>
      <c r="E14477" t="s">
        <v>31</v>
      </c>
      <c r="F14477">
        <v>20052</v>
      </c>
      <c r="G14477">
        <v>7199</v>
      </c>
      <c r="H14477">
        <v>0.35901655695192497</v>
      </c>
      <c r="I14477" t="str">
        <f>VLOOKUP($B14477&amp;$E14477,'Employee List'!$A:$E,5,0)</f>
        <v>E-1309</v>
      </c>
    </row>
    <row r="14478" spans="1:9" x14ac:dyDescent="0.35">
      <c r="A14478" t="s">
        <v>1257</v>
      </c>
      <c r="B14478" t="s">
        <v>234</v>
      </c>
      <c r="C14478" t="s">
        <v>385</v>
      </c>
      <c r="D14478" t="s">
        <v>1263</v>
      </c>
      <c r="E14478" t="s">
        <v>29</v>
      </c>
      <c r="F14478">
        <v>1648</v>
      </c>
      <c r="G14478">
        <v>5349</v>
      </c>
      <c r="H14478">
        <v>3.245752427184466</v>
      </c>
      <c r="I14478" t="str">
        <f>VLOOKUP($B14478&amp;$E14478,'Employee List'!$A:$E,5,0)</f>
        <v>E-1309</v>
      </c>
    </row>
    <row r="14479" spans="1:9" x14ac:dyDescent="0.35">
      <c r="A14479" t="s">
        <v>1257</v>
      </c>
      <c r="B14479" t="s">
        <v>234</v>
      </c>
      <c r="C14479" t="s">
        <v>385</v>
      </c>
      <c r="D14479" t="s">
        <v>1263</v>
      </c>
      <c r="E14479" t="s">
        <v>30</v>
      </c>
      <c r="F14479">
        <v>1545</v>
      </c>
      <c r="G14479">
        <v>3593</v>
      </c>
      <c r="H14479">
        <v>2.325566343042071</v>
      </c>
      <c r="I14479" t="str">
        <f>VLOOKUP($B14479&amp;$E14479,'Employee List'!$A:$E,5,0)</f>
        <v>E-1309</v>
      </c>
    </row>
    <row r="14480" spans="1:9" x14ac:dyDescent="0.35">
      <c r="A14480" t="s">
        <v>1257</v>
      </c>
      <c r="B14480" t="s">
        <v>234</v>
      </c>
      <c r="C14480" t="s">
        <v>385</v>
      </c>
      <c r="D14480" t="s">
        <v>1263</v>
      </c>
      <c r="E14480" t="s">
        <v>31</v>
      </c>
      <c r="F14480">
        <v>4714</v>
      </c>
      <c r="G14480">
        <v>5005</v>
      </c>
      <c r="H14480">
        <v>1.0617310140008485</v>
      </c>
      <c r="I14480" t="str">
        <f>VLOOKUP($B14480&amp;$E14480,'Employee List'!$A:$E,5,0)</f>
        <v>E-1309</v>
      </c>
    </row>
    <row r="14481" spans="1:9" x14ac:dyDescent="0.35">
      <c r="A14481" t="s">
        <v>1257</v>
      </c>
      <c r="B14481" t="s">
        <v>234</v>
      </c>
      <c r="C14481" t="s">
        <v>385</v>
      </c>
      <c r="D14481" t="s">
        <v>1264</v>
      </c>
      <c r="E14481" t="s">
        <v>29</v>
      </c>
      <c r="F14481">
        <v>4338</v>
      </c>
      <c r="G14481">
        <v>3966</v>
      </c>
      <c r="H14481">
        <v>0.91424619640387272</v>
      </c>
      <c r="I14481" t="str">
        <f>VLOOKUP($B14481&amp;$E14481,'Employee List'!$A:$E,5,0)</f>
        <v>E-1309</v>
      </c>
    </row>
    <row r="14482" spans="1:9" x14ac:dyDescent="0.35">
      <c r="A14482" t="s">
        <v>1257</v>
      </c>
      <c r="B14482" t="s">
        <v>234</v>
      </c>
      <c r="C14482" t="s">
        <v>385</v>
      </c>
      <c r="D14482" t="s">
        <v>1264</v>
      </c>
      <c r="E14482" t="s">
        <v>30</v>
      </c>
      <c r="F14482">
        <v>4066</v>
      </c>
      <c r="G14482">
        <v>11538</v>
      </c>
      <c r="H14482">
        <v>2.8376783079193308</v>
      </c>
      <c r="I14482" t="str">
        <f>VLOOKUP($B14482&amp;$E14482,'Employee List'!$A:$E,5,0)</f>
        <v>E-1309</v>
      </c>
    </row>
    <row r="14483" spans="1:9" x14ac:dyDescent="0.35">
      <c r="A14483" t="s">
        <v>1257</v>
      </c>
      <c r="B14483" t="s">
        <v>234</v>
      </c>
      <c r="C14483" t="s">
        <v>385</v>
      </c>
      <c r="D14483" t="s">
        <v>1264</v>
      </c>
      <c r="E14483" t="s">
        <v>31</v>
      </c>
      <c r="F14483">
        <v>5054</v>
      </c>
      <c r="G14483">
        <v>1220</v>
      </c>
      <c r="H14483">
        <v>0.24139295607439651</v>
      </c>
      <c r="I14483" t="str">
        <f>VLOOKUP($B14483&amp;$E14483,'Employee List'!$A:$E,5,0)</f>
        <v>E-1309</v>
      </c>
    </row>
    <row r="14484" spans="1:9" x14ac:dyDescent="0.35">
      <c r="A14484" t="s">
        <v>1257</v>
      </c>
      <c r="B14484" t="s">
        <v>234</v>
      </c>
      <c r="C14484" t="s">
        <v>385</v>
      </c>
      <c r="D14484" t="s">
        <v>1265</v>
      </c>
      <c r="E14484" t="s">
        <v>29</v>
      </c>
      <c r="F14484">
        <v>8921</v>
      </c>
      <c r="G14484">
        <v>9638</v>
      </c>
      <c r="H14484">
        <v>1.0803721555879386</v>
      </c>
      <c r="I14484" t="str">
        <f>VLOOKUP($B14484&amp;$E14484,'Employee List'!$A:$E,5,0)</f>
        <v>E-1309</v>
      </c>
    </row>
    <row r="14485" spans="1:9" x14ac:dyDescent="0.35">
      <c r="A14485" t="s">
        <v>1257</v>
      </c>
      <c r="B14485" t="s">
        <v>234</v>
      </c>
      <c r="C14485" t="s">
        <v>385</v>
      </c>
      <c r="D14485" t="s">
        <v>1265</v>
      </c>
      <c r="E14485" t="s">
        <v>30</v>
      </c>
      <c r="F14485">
        <v>10311</v>
      </c>
      <c r="G14485">
        <v>16241</v>
      </c>
      <c r="H14485">
        <v>1.5751139559693532</v>
      </c>
      <c r="I14485" t="str">
        <f>VLOOKUP($B14485&amp;$E14485,'Employee List'!$A:$E,5,0)</f>
        <v>E-1309</v>
      </c>
    </row>
    <row r="14486" spans="1:9" x14ac:dyDescent="0.35">
      <c r="A14486" t="s">
        <v>1257</v>
      </c>
      <c r="B14486" t="s">
        <v>234</v>
      </c>
      <c r="C14486" t="s">
        <v>385</v>
      </c>
      <c r="D14486" t="s">
        <v>1265</v>
      </c>
      <c r="E14486" t="s">
        <v>31</v>
      </c>
      <c r="F14486">
        <v>9325</v>
      </c>
      <c r="G14486">
        <v>12217</v>
      </c>
      <c r="H14486">
        <v>1.3101340482573727</v>
      </c>
      <c r="I14486" t="str">
        <f>VLOOKUP($B14486&amp;$E14486,'Employee List'!$A:$E,5,0)</f>
        <v>E-1309</v>
      </c>
    </row>
    <row r="14487" spans="1:9" x14ac:dyDescent="0.35">
      <c r="A14487" t="s">
        <v>1257</v>
      </c>
      <c r="B14487" t="s">
        <v>234</v>
      </c>
      <c r="C14487" t="s">
        <v>385</v>
      </c>
      <c r="D14487" t="s">
        <v>1260</v>
      </c>
      <c r="E14487" t="s">
        <v>29</v>
      </c>
      <c r="F14487">
        <v>49952</v>
      </c>
      <c r="G14487">
        <v>17978</v>
      </c>
      <c r="H14487">
        <v>0.35990550928891735</v>
      </c>
      <c r="I14487" t="str">
        <f>VLOOKUP($B14487&amp;$E14487,'Employee List'!$A:$E,5,0)</f>
        <v>E-1309</v>
      </c>
    </row>
    <row r="14488" spans="1:9" x14ac:dyDescent="0.35">
      <c r="A14488" t="s">
        <v>1257</v>
      </c>
      <c r="B14488" t="s">
        <v>234</v>
      </c>
      <c r="C14488" t="s">
        <v>385</v>
      </c>
      <c r="D14488" t="s">
        <v>1260</v>
      </c>
      <c r="E14488" t="s">
        <v>30</v>
      </c>
      <c r="F14488">
        <v>47610</v>
      </c>
      <c r="G14488">
        <v>32786</v>
      </c>
      <c r="H14488">
        <v>0.68863684099978995</v>
      </c>
      <c r="I14488" t="str">
        <f>VLOOKUP($B14488&amp;$E14488,'Employee List'!$A:$E,5,0)</f>
        <v>E-1309</v>
      </c>
    </row>
    <row r="14489" spans="1:9" x14ac:dyDescent="0.35">
      <c r="A14489" t="s">
        <v>1257</v>
      </c>
      <c r="B14489" t="s">
        <v>234</v>
      </c>
      <c r="C14489" t="s">
        <v>385</v>
      </c>
      <c r="D14489" t="s">
        <v>1260</v>
      </c>
      <c r="E14489" t="s">
        <v>31</v>
      </c>
      <c r="F14489">
        <v>53711</v>
      </c>
      <c r="G14489">
        <v>64353</v>
      </c>
      <c r="H14489">
        <v>1.1981344603526281</v>
      </c>
      <c r="I14489" t="str">
        <f>VLOOKUP($B14489&amp;$E14489,'Employee List'!$A:$E,5,0)</f>
        <v>E-1309</v>
      </c>
    </row>
    <row r="14490" spans="1:9" x14ac:dyDescent="0.35">
      <c r="A14490" t="s">
        <v>1257</v>
      </c>
      <c r="B14490" t="s">
        <v>234</v>
      </c>
      <c r="C14490" t="s">
        <v>385</v>
      </c>
      <c r="D14490" t="s">
        <v>1261</v>
      </c>
      <c r="E14490" t="s">
        <v>29</v>
      </c>
      <c r="F14490">
        <v>46146</v>
      </c>
      <c r="G14490">
        <v>28154</v>
      </c>
      <c r="H14490">
        <v>0.61010705153209377</v>
      </c>
      <c r="I14490" t="str">
        <f>VLOOKUP($B14490&amp;$E14490,'Employee List'!$A:$E,5,0)</f>
        <v>E-1309</v>
      </c>
    </row>
    <row r="14491" spans="1:9" x14ac:dyDescent="0.35">
      <c r="A14491" t="s">
        <v>1257</v>
      </c>
      <c r="B14491" t="s">
        <v>234</v>
      </c>
      <c r="C14491" t="s">
        <v>385</v>
      </c>
      <c r="D14491" t="s">
        <v>1261</v>
      </c>
      <c r="E14491" t="s">
        <v>30</v>
      </c>
      <c r="F14491">
        <v>46969</v>
      </c>
      <c r="G14491">
        <v>22928</v>
      </c>
      <c r="H14491">
        <v>0.48815175967127256</v>
      </c>
      <c r="I14491" t="str">
        <f>VLOOKUP($B14491&amp;$E14491,'Employee List'!$A:$E,5,0)</f>
        <v>E-1309</v>
      </c>
    </row>
    <row r="14492" spans="1:9" x14ac:dyDescent="0.35">
      <c r="A14492" t="s">
        <v>1257</v>
      </c>
      <c r="B14492" t="s">
        <v>234</v>
      </c>
      <c r="C14492" t="s">
        <v>385</v>
      </c>
      <c r="D14492" t="s">
        <v>1261</v>
      </c>
      <c r="E14492" t="s">
        <v>31</v>
      </c>
      <c r="F14492">
        <v>47765</v>
      </c>
      <c r="G14492">
        <v>38700</v>
      </c>
      <c r="H14492">
        <v>0.81021668585784568</v>
      </c>
      <c r="I14492" t="str">
        <f>VLOOKUP($B14492&amp;$E14492,'Employee List'!$A:$E,5,0)</f>
        <v>E-1309</v>
      </c>
    </row>
    <row r="14493" spans="1:9" x14ac:dyDescent="0.35">
      <c r="A14493" t="s">
        <v>1257</v>
      </c>
      <c r="B14493" t="s">
        <v>234</v>
      </c>
      <c r="C14493" t="s">
        <v>385</v>
      </c>
      <c r="D14493" t="s">
        <v>1266</v>
      </c>
      <c r="E14493" t="s">
        <v>29</v>
      </c>
      <c r="F14493">
        <v>55431</v>
      </c>
      <c r="G14493">
        <v>35140</v>
      </c>
      <c r="H14493">
        <v>0.63394129638649854</v>
      </c>
      <c r="I14493" t="str">
        <f>VLOOKUP($B14493&amp;$E14493,'Employee List'!$A:$E,5,0)</f>
        <v>E-1309</v>
      </c>
    </row>
    <row r="14494" spans="1:9" x14ac:dyDescent="0.35">
      <c r="A14494" t="s">
        <v>1257</v>
      </c>
      <c r="B14494" t="s">
        <v>234</v>
      </c>
      <c r="C14494" t="s">
        <v>385</v>
      </c>
      <c r="D14494" t="s">
        <v>1266</v>
      </c>
      <c r="E14494" t="s">
        <v>30</v>
      </c>
      <c r="F14494">
        <v>60763</v>
      </c>
      <c r="G14494">
        <v>22198</v>
      </c>
      <c r="H14494">
        <v>0.36532100126721856</v>
      </c>
      <c r="I14494" t="str">
        <f>VLOOKUP($B14494&amp;$E14494,'Employee List'!$A:$E,5,0)</f>
        <v>E-1309</v>
      </c>
    </row>
    <row r="14495" spans="1:9" x14ac:dyDescent="0.35">
      <c r="A14495" t="s">
        <v>1257</v>
      </c>
      <c r="B14495" t="s">
        <v>234</v>
      </c>
      <c r="C14495" t="s">
        <v>385</v>
      </c>
      <c r="D14495" t="s">
        <v>1266</v>
      </c>
      <c r="E14495" t="s">
        <v>31</v>
      </c>
      <c r="F14495">
        <v>58053</v>
      </c>
      <c r="G14495">
        <v>30568</v>
      </c>
      <c r="H14495">
        <v>0.52655332196441185</v>
      </c>
      <c r="I14495" t="str">
        <f>VLOOKUP($B14495&amp;$E14495,'Employee List'!$A:$E,5,0)</f>
        <v>E-1309</v>
      </c>
    </row>
    <row r="14496" spans="1:9" x14ac:dyDescent="0.35">
      <c r="A14496" t="s">
        <v>1257</v>
      </c>
      <c r="B14496" t="s">
        <v>234</v>
      </c>
      <c r="C14496" t="s">
        <v>385</v>
      </c>
      <c r="D14496" t="s">
        <v>1267</v>
      </c>
      <c r="E14496" t="s">
        <v>29</v>
      </c>
      <c r="F14496">
        <v>18752</v>
      </c>
      <c r="G14496">
        <v>10642</v>
      </c>
      <c r="H14496">
        <v>0.5675127986348123</v>
      </c>
      <c r="I14496" t="str">
        <f>VLOOKUP($B14496&amp;$E14496,'Employee List'!$A:$E,5,0)</f>
        <v>E-1309</v>
      </c>
    </row>
    <row r="14497" spans="1:9" x14ac:dyDescent="0.35">
      <c r="A14497" t="s">
        <v>1257</v>
      </c>
      <c r="B14497" t="s">
        <v>234</v>
      </c>
      <c r="C14497" t="s">
        <v>385</v>
      </c>
      <c r="D14497" t="s">
        <v>1267</v>
      </c>
      <c r="E14497" t="s">
        <v>30</v>
      </c>
      <c r="F14497">
        <v>19645</v>
      </c>
      <c r="G14497">
        <v>13531</v>
      </c>
      <c r="H14497">
        <v>0.6887757699160092</v>
      </c>
      <c r="I14497" t="str">
        <f>VLOOKUP($B14497&amp;$E14497,'Employee List'!$A:$E,5,0)</f>
        <v>E-1309</v>
      </c>
    </row>
    <row r="14498" spans="1:9" x14ac:dyDescent="0.35">
      <c r="A14498" t="s">
        <v>1257</v>
      </c>
      <c r="B14498" t="s">
        <v>234</v>
      </c>
      <c r="C14498" t="s">
        <v>385</v>
      </c>
      <c r="D14498" t="s">
        <v>1267</v>
      </c>
      <c r="E14498" t="s">
        <v>31</v>
      </c>
      <c r="F14498">
        <v>18564</v>
      </c>
      <c r="G14498">
        <v>10633</v>
      </c>
      <c r="H14498">
        <v>0.5727752639517345</v>
      </c>
      <c r="I14498" t="str">
        <f>VLOOKUP($B14498&amp;$E14498,'Employee List'!$A:$E,5,0)</f>
        <v>E-1309</v>
      </c>
    </row>
    <row r="14499" spans="1:9" x14ac:dyDescent="0.35">
      <c r="A14499" t="s">
        <v>1257</v>
      </c>
      <c r="B14499" t="s">
        <v>234</v>
      </c>
      <c r="C14499" t="s">
        <v>385</v>
      </c>
      <c r="D14499" t="s">
        <v>1268</v>
      </c>
      <c r="E14499" t="s">
        <v>29</v>
      </c>
      <c r="F14499">
        <v>13872</v>
      </c>
      <c r="G14499">
        <v>7532</v>
      </c>
      <c r="H14499">
        <v>0.54296424452133796</v>
      </c>
      <c r="I14499" t="str">
        <f>VLOOKUP($B14499&amp;$E14499,'Employee List'!$A:$E,5,0)</f>
        <v>E-1309</v>
      </c>
    </row>
    <row r="14500" spans="1:9" x14ac:dyDescent="0.35">
      <c r="A14500" t="s">
        <v>1257</v>
      </c>
      <c r="B14500" t="s">
        <v>234</v>
      </c>
      <c r="C14500" t="s">
        <v>385</v>
      </c>
      <c r="D14500" t="s">
        <v>1268</v>
      </c>
      <c r="E14500" t="s">
        <v>30</v>
      </c>
      <c r="F14500">
        <v>13523</v>
      </c>
      <c r="G14500">
        <v>5503</v>
      </c>
      <c r="H14500">
        <v>0.4069363306958515</v>
      </c>
      <c r="I14500" t="str">
        <f>VLOOKUP($B14500&amp;$E14500,'Employee List'!$A:$E,5,0)</f>
        <v>E-1309</v>
      </c>
    </row>
    <row r="14501" spans="1:9" x14ac:dyDescent="0.35">
      <c r="A14501" t="s">
        <v>1257</v>
      </c>
      <c r="B14501" t="s">
        <v>234</v>
      </c>
      <c r="C14501" t="s">
        <v>385</v>
      </c>
      <c r="D14501" t="s">
        <v>1268</v>
      </c>
      <c r="E14501" t="s">
        <v>31</v>
      </c>
      <c r="F14501">
        <v>10518</v>
      </c>
      <c r="G14501">
        <v>3646</v>
      </c>
      <c r="H14501">
        <v>0.34664384864042591</v>
      </c>
      <c r="I14501" t="str">
        <f>VLOOKUP($B14501&amp;$E14501,'Employee List'!$A:$E,5,0)</f>
        <v>E-1309</v>
      </c>
    </row>
    <row r="14502" spans="1:9" x14ac:dyDescent="0.35">
      <c r="A14502" t="s">
        <v>1257</v>
      </c>
      <c r="B14502" t="s">
        <v>234</v>
      </c>
      <c r="C14502" t="s">
        <v>385</v>
      </c>
      <c r="D14502" t="s">
        <v>1269</v>
      </c>
      <c r="E14502" t="s">
        <v>29</v>
      </c>
      <c r="F14502">
        <v>10201</v>
      </c>
      <c r="G14502">
        <v>4800</v>
      </c>
      <c r="H14502">
        <v>0.47054210371532201</v>
      </c>
      <c r="I14502" t="str">
        <f>VLOOKUP($B14502&amp;$E14502,'Employee List'!$A:$E,5,0)</f>
        <v>E-1309</v>
      </c>
    </row>
    <row r="14503" spans="1:9" x14ac:dyDescent="0.35">
      <c r="A14503" t="s">
        <v>1257</v>
      </c>
      <c r="B14503" t="s">
        <v>234</v>
      </c>
      <c r="C14503" t="s">
        <v>385</v>
      </c>
      <c r="D14503" t="s">
        <v>1269</v>
      </c>
      <c r="E14503" t="s">
        <v>30</v>
      </c>
      <c r="F14503">
        <v>12298</v>
      </c>
      <c r="G14503">
        <v>7263</v>
      </c>
      <c r="H14503">
        <v>0.5905838347698813</v>
      </c>
      <c r="I14503" t="str">
        <f>VLOOKUP($B14503&amp;$E14503,'Employee List'!$A:$E,5,0)</f>
        <v>E-1309</v>
      </c>
    </row>
    <row r="14504" spans="1:9" x14ac:dyDescent="0.35">
      <c r="A14504" t="s">
        <v>1257</v>
      </c>
      <c r="B14504" t="s">
        <v>234</v>
      </c>
      <c r="C14504" t="s">
        <v>385</v>
      </c>
      <c r="D14504" t="s">
        <v>1269</v>
      </c>
      <c r="E14504" t="s">
        <v>31</v>
      </c>
      <c r="F14504">
        <v>11039</v>
      </c>
      <c r="G14504">
        <v>3349</v>
      </c>
      <c r="H14504">
        <v>0.30337892925083793</v>
      </c>
      <c r="I14504" t="str">
        <f>VLOOKUP($B14504&amp;$E14504,'Employee List'!$A:$E,5,0)</f>
        <v>E-1309</v>
      </c>
    </row>
    <row r="14505" spans="1:9" x14ac:dyDescent="0.35">
      <c r="A14505" t="s">
        <v>1257</v>
      </c>
      <c r="B14505" t="s">
        <v>234</v>
      </c>
      <c r="C14505" t="s">
        <v>385</v>
      </c>
      <c r="D14505" t="s">
        <v>1270</v>
      </c>
      <c r="E14505" t="s">
        <v>29</v>
      </c>
      <c r="F14505">
        <v>11157</v>
      </c>
      <c r="G14505">
        <v>3899</v>
      </c>
      <c r="H14505">
        <v>0.34946670251859818</v>
      </c>
      <c r="I14505" t="str">
        <f>VLOOKUP($B14505&amp;$E14505,'Employee List'!$A:$E,5,0)</f>
        <v>E-1309</v>
      </c>
    </row>
    <row r="14506" spans="1:9" x14ac:dyDescent="0.35">
      <c r="A14506" t="s">
        <v>1257</v>
      </c>
      <c r="B14506" t="s">
        <v>234</v>
      </c>
      <c r="C14506" t="s">
        <v>385</v>
      </c>
      <c r="D14506" t="s">
        <v>1270</v>
      </c>
      <c r="E14506" t="s">
        <v>30</v>
      </c>
      <c r="F14506">
        <v>11716</v>
      </c>
      <c r="G14506">
        <v>5594</v>
      </c>
      <c r="H14506">
        <v>0.47746671218846021</v>
      </c>
      <c r="I14506" t="str">
        <f>VLOOKUP($B14506&amp;$E14506,'Employee List'!$A:$E,5,0)</f>
        <v>E-1309</v>
      </c>
    </row>
    <row r="14507" spans="1:9" x14ac:dyDescent="0.35">
      <c r="A14507" t="s">
        <v>1257</v>
      </c>
      <c r="B14507" t="s">
        <v>234</v>
      </c>
      <c r="C14507" t="s">
        <v>385</v>
      </c>
      <c r="D14507" t="s">
        <v>1270</v>
      </c>
      <c r="E14507" t="s">
        <v>31</v>
      </c>
      <c r="F14507">
        <v>13208</v>
      </c>
      <c r="G14507">
        <v>7523</v>
      </c>
      <c r="H14507">
        <v>0.56957904300423989</v>
      </c>
      <c r="I14507" t="str">
        <f>VLOOKUP($B14507&amp;$E14507,'Employee List'!$A:$E,5,0)</f>
        <v>E-1309</v>
      </c>
    </row>
    <row r="14508" spans="1:9" x14ac:dyDescent="0.35">
      <c r="A14508" t="s">
        <v>1257</v>
      </c>
      <c r="B14508" t="s">
        <v>234</v>
      </c>
      <c r="C14508" t="s">
        <v>385</v>
      </c>
      <c r="D14508" t="s">
        <v>1271</v>
      </c>
      <c r="E14508" t="s">
        <v>29</v>
      </c>
      <c r="F14508">
        <v>22745</v>
      </c>
      <c r="G14508">
        <v>14736</v>
      </c>
      <c r="H14508">
        <v>0.64787865464937344</v>
      </c>
      <c r="I14508" t="str">
        <f>VLOOKUP($B14508&amp;$E14508,'Employee List'!$A:$E,5,0)</f>
        <v>E-1309</v>
      </c>
    </row>
    <row r="14509" spans="1:9" x14ac:dyDescent="0.35">
      <c r="A14509" t="s">
        <v>1257</v>
      </c>
      <c r="B14509" t="s">
        <v>234</v>
      </c>
      <c r="C14509" t="s">
        <v>385</v>
      </c>
      <c r="D14509" t="s">
        <v>1271</v>
      </c>
      <c r="E14509" t="s">
        <v>30</v>
      </c>
      <c r="F14509">
        <v>23755</v>
      </c>
      <c r="G14509">
        <v>11869</v>
      </c>
      <c r="H14509">
        <v>0.49964218059355925</v>
      </c>
      <c r="I14509" t="str">
        <f>VLOOKUP($B14509&amp;$E14509,'Employee List'!$A:$E,5,0)</f>
        <v>E-1309</v>
      </c>
    </row>
    <row r="14510" spans="1:9" x14ac:dyDescent="0.35">
      <c r="A14510" t="s">
        <v>1257</v>
      </c>
      <c r="B14510" t="s">
        <v>234</v>
      </c>
      <c r="C14510" t="s">
        <v>385</v>
      </c>
      <c r="D14510" t="s">
        <v>1271</v>
      </c>
      <c r="E14510" t="s">
        <v>31</v>
      </c>
      <c r="F14510">
        <v>24339</v>
      </c>
      <c r="G14510">
        <v>14809</v>
      </c>
      <c r="H14510">
        <v>0.60844734787789145</v>
      </c>
      <c r="I14510" t="str">
        <f>VLOOKUP($B14510&amp;$E14510,'Employee List'!$A:$E,5,0)</f>
        <v>E-1309</v>
      </c>
    </row>
    <row r="14511" spans="1:9" x14ac:dyDescent="0.35">
      <c r="A14511" t="s">
        <v>1257</v>
      </c>
      <c r="B14511" t="s">
        <v>234</v>
      </c>
      <c r="C14511" t="s">
        <v>385</v>
      </c>
      <c r="D14511" t="s">
        <v>1258</v>
      </c>
      <c r="E14511" t="s">
        <v>29</v>
      </c>
      <c r="F14511">
        <v>104361</v>
      </c>
      <c r="G14511">
        <v>52182</v>
      </c>
      <c r="H14511">
        <v>0.50001437318538533</v>
      </c>
      <c r="I14511" t="str">
        <f>VLOOKUP($B14511&amp;$E14511,'Employee List'!$A:$E,5,0)</f>
        <v>E-1309</v>
      </c>
    </row>
    <row r="14512" spans="1:9" x14ac:dyDescent="0.35">
      <c r="A14512" t="s">
        <v>1257</v>
      </c>
      <c r="B14512" t="s">
        <v>234</v>
      </c>
      <c r="C14512" t="s">
        <v>385</v>
      </c>
      <c r="D14512" t="s">
        <v>1258</v>
      </c>
      <c r="E14512" t="s">
        <v>30</v>
      </c>
      <c r="F14512">
        <v>104062</v>
      </c>
      <c r="G14512">
        <v>50590</v>
      </c>
      <c r="H14512">
        <v>0.48615248601795086</v>
      </c>
      <c r="I14512" t="str">
        <f>VLOOKUP($B14512&amp;$E14512,'Employee List'!$A:$E,5,0)</f>
        <v>E-1309</v>
      </c>
    </row>
    <row r="14513" spans="1:9" x14ac:dyDescent="0.35">
      <c r="A14513" t="s">
        <v>1257</v>
      </c>
      <c r="B14513" t="s">
        <v>234</v>
      </c>
      <c r="C14513" t="s">
        <v>385</v>
      </c>
      <c r="D14513" t="s">
        <v>1258</v>
      </c>
      <c r="E14513" t="s">
        <v>31</v>
      </c>
      <c r="F14513">
        <v>99208</v>
      </c>
      <c r="G14513">
        <v>47422</v>
      </c>
      <c r="H14513">
        <v>0.47800580598338843</v>
      </c>
      <c r="I14513" t="str">
        <f>VLOOKUP($B14513&amp;$E14513,'Employee List'!$A:$E,5,0)</f>
        <v>E-1309</v>
      </c>
    </row>
    <row r="14514" spans="1:9" x14ac:dyDescent="0.35">
      <c r="A14514" t="s">
        <v>1257</v>
      </c>
      <c r="B14514" t="s">
        <v>234</v>
      </c>
      <c r="C14514" t="s">
        <v>385</v>
      </c>
      <c r="D14514" t="s">
        <v>1272</v>
      </c>
      <c r="E14514" t="s">
        <v>29</v>
      </c>
      <c r="F14514">
        <v>13725</v>
      </c>
      <c r="G14514">
        <v>6565</v>
      </c>
      <c r="H14514">
        <v>0.47832422586520945</v>
      </c>
      <c r="I14514" t="str">
        <f>VLOOKUP($B14514&amp;$E14514,'Employee List'!$A:$E,5,0)</f>
        <v>E-1309</v>
      </c>
    </row>
    <row r="14515" spans="1:9" x14ac:dyDescent="0.35">
      <c r="A14515" t="s">
        <v>1257</v>
      </c>
      <c r="B14515" t="s">
        <v>234</v>
      </c>
      <c r="C14515" t="s">
        <v>385</v>
      </c>
      <c r="D14515" t="s">
        <v>1272</v>
      </c>
      <c r="E14515" t="s">
        <v>30</v>
      </c>
      <c r="F14515">
        <v>12735</v>
      </c>
      <c r="G14515">
        <v>13705</v>
      </c>
      <c r="H14515">
        <v>1.0761680408323517</v>
      </c>
      <c r="I14515" t="str">
        <f>VLOOKUP($B14515&amp;$E14515,'Employee List'!$A:$E,5,0)</f>
        <v>E-1309</v>
      </c>
    </row>
    <row r="14516" spans="1:9" x14ac:dyDescent="0.35">
      <c r="A14516" t="s">
        <v>1257</v>
      </c>
      <c r="B14516" t="s">
        <v>234</v>
      </c>
      <c r="C14516" t="s">
        <v>385</v>
      </c>
      <c r="D14516" t="s">
        <v>1272</v>
      </c>
      <c r="E14516" t="s">
        <v>31</v>
      </c>
      <c r="F14516">
        <v>15272</v>
      </c>
      <c r="G14516">
        <v>12577</v>
      </c>
      <c r="H14516">
        <v>0.82353326348873757</v>
      </c>
      <c r="I14516" t="str">
        <f>VLOOKUP($B14516&amp;$E14516,'Employee List'!$A:$E,5,0)</f>
        <v>E-1309</v>
      </c>
    </row>
    <row r="14517" spans="1:9" x14ac:dyDescent="0.35">
      <c r="A14517" t="s">
        <v>1257</v>
      </c>
      <c r="B14517" t="s">
        <v>234</v>
      </c>
      <c r="C14517" t="s">
        <v>385</v>
      </c>
      <c r="D14517" t="s">
        <v>1259</v>
      </c>
      <c r="E14517" t="s">
        <v>29</v>
      </c>
      <c r="F14517">
        <v>31052</v>
      </c>
      <c r="G14517">
        <v>11289</v>
      </c>
      <c r="H14517">
        <v>0.3635514620636352</v>
      </c>
      <c r="I14517" t="str">
        <f>VLOOKUP($B14517&amp;$E14517,'Employee List'!$A:$E,5,0)</f>
        <v>E-1309</v>
      </c>
    </row>
    <row r="14518" spans="1:9" x14ac:dyDescent="0.35">
      <c r="A14518" t="s">
        <v>1257</v>
      </c>
      <c r="B14518" t="s">
        <v>234</v>
      </c>
      <c r="C14518" t="s">
        <v>385</v>
      </c>
      <c r="D14518" t="s">
        <v>1259</v>
      </c>
      <c r="E14518" t="s">
        <v>30</v>
      </c>
      <c r="F14518">
        <v>30563</v>
      </c>
      <c r="G14518">
        <v>14714</v>
      </c>
      <c r="H14518">
        <v>0.48143179661682428</v>
      </c>
      <c r="I14518" t="str">
        <f>VLOOKUP($B14518&amp;$E14518,'Employee List'!$A:$E,5,0)</f>
        <v>E-1309</v>
      </c>
    </row>
    <row r="14519" spans="1:9" x14ac:dyDescent="0.35">
      <c r="A14519" t="s">
        <v>1257</v>
      </c>
      <c r="B14519" t="s">
        <v>234</v>
      </c>
      <c r="C14519" t="s">
        <v>385</v>
      </c>
      <c r="D14519" t="s">
        <v>1259</v>
      </c>
      <c r="E14519" t="s">
        <v>31</v>
      </c>
      <c r="F14519">
        <v>30014</v>
      </c>
      <c r="G14519">
        <v>12895</v>
      </c>
      <c r="H14519">
        <v>0.42963283800892915</v>
      </c>
      <c r="I14519" t="str">
        <f>VLOOKUP($B14519&amp;$E14519,'Employee List'!$A:$E,5,0)</f>
        <v>E-1309</v>
      </c>
    </row>
    <row r="14520" spans="1:9" x14ac:dyDescent="0.35">
      <c r="A14520" t="s">
        <v>1257</v>
      </c>
      <c r="B14520" t="s">
        <v>234</v>
      </c>
      <c r="C14520" t="s">
        <v>385</v>
      </c>
      <c r="D14520" t="s">
        <v>1273</v>
      </c>
      <c r="E14520" t="s">
        <v>29</v>
      </c>
      <c r="F14520">
        <v>7088</v>
      </c>
      <c r="G14520">
        <v>3257</v>
      </c>
      <c r="H14520">
        <v>0.45950902934537247</v>
      </c>
      <c r="I14520" t="str">
        <f>VLOOKUP($B14520&amp;$E14520,'Employee List'!$A:$E,5,0)</f>
        <v>E-1309</v>
      </c>
    </row>
    <row r="14521" spans="1:9" x14ac:dyDescent="0.35">
      <c r="A14521" t="s">
        <v>1257</v>
      </c>
      <c r="B14521" t="s">
        <v>234</v>
      </c>
      <c r="C14521" t="s">
        <v>385</v>
      </c>
      <c r="D14521" t="s">
        <v>1273</v>
      </c>
      <c r="E14521" t="s">
        <v>30</v>
      </c>
      <c r="F14521">
        <v>6319</v>
      </c>
      <c r="G14521">
        <v>5150</v>
      </c>
      <c r="H14521">
        <v>0.81500237379332174</v>
      </c>
      <c r="I14521" t="str">
        <f>VLOOKUP($B14521&amp;$E14521,'Employee List'!$A:$E,5,0)</f>
        <v>E-1309</v>
      </c>
    </row>
    <row r="14522" spans="1:9" x14ac:dyDescent="0.35">
      <c r="A14522" t="s">
        <v>1257</v>
      </c>
      <c r="B14522" t="s">
        <v>234</v>
      </c>
      <c r="C14522" t="s">
        <v>385</v>
      </c>
      <c r="D14522" t="s">
        <v>1273</v>
      </c>
      <c r="E14522" t="s">
        <v>31</v>
      </c>
      <c r="F14522">
        <v>5530</v>
      </c>
      <c r="G14522">
        <v>6794</v>
      </c>
      <c r="H14522">
        <v>1.2285714285714286</v>
      </c>
      <c r="I14522" t="str">
        <f>VLOOKUP($B14522&amp;$E14522,'Employee List'!$A:$E,5,0)</f>
        <v>E-1309</v>
      </c>
    </row>
    <row r="14523" spans="1:9" x14ac:dyDescent="0.35">
      <c r="A14523" t="s">
        <v>1257</v>
      </c>
      <c r="B14523" t="s">
        <v>234</v>
      </c>
      <c r="C14523" t="s">
        <v>385</v>
      </c>
      <c r="D14523" t="s">
        <v>1275</v>
      </c>
      <c r="E14523" t="s">
        <v>29</v>
      </c>
      <c r="F14523">
        <v>7384</v>
      </c>
      <c r="G14523">
        <v>6989</v>
      </c>
      <c r="H14523">
        <v>0.94650595882990252</v>
      </c>
      <c r="I14523" t="str">
        <f>VLOOKUP($B14523&amp;$E14523,'Employee List'!$A:$E,5,0)</f>
        <v>E-1309</v>
      </c>
    </row>
    <row r="14524" spans="1:9" x14ac:dyDescent="0.35">
      <c r="A14524" t="s">
        <v>1257</v>
      </c>
      <c r="B14524" t="s">
        <v>234</v>
      </c>
      <c r="C14524" t="s">
        <v>385</v>
      </c>
      <c r="D14524" t="s">
        <v>1275</v>
      </c>
      <c r="E14524" t="s">
        <v>30</v>
      </c>
      <c r="F14524">
        <v>4322</v>
      </c>
      <c r="G14524">
        <v>5946</v>
      </c>
      <c r="H14524">
        <v>1.3757519666820917</v>
      </c>
      <c r="I14524" t="str">
        <f>VLOOKUP($B14524&amp;$E14524,'Employee List'!$A:$E,5,0)</f>
        <v>E-1309</v>
      </c>
    </row>
    <row r="14525" spans="1:9" x14ac:dyDescent="0.35">
      <c r="A14525" t="s">
        <v>1257</v>
      </c>
      <c r="B14525" t="s">
        <v>234</v>
      </c>
      <c r="C14525" t="s">
        <v>385</v>
      </c>
      <c r="D14525" t="s">
        <v>1275</v>
      </c>
      <c r="E14525" t="s">
        <v>31</v>
      </c>
      <c r="F14525">
        <v>5980</v>
      </c>
      <c r="G14525">
        <v>10793</v>
      </c>
      <c r="H14525">
        <v>1.8048494983277592</v>
      </c>
      <c r="I14525" t="str">
        <f>VLOOKUP($B14525&amp;$E14525,'Employee List'!$A:$E,5,0)</f>
        <v>E-1309</v>
      </c>
    </row>
    <row r="14526" spans="1:9" x14ac:dyDescent="0.35">
      <c r="A14526" t="s">
        <v>1257</v>
      </c>
      <c r="B14526" t="s">
        <v>234</v>
      </c>
      <c r="C14526" t="s">
        <v>385</v>
      </c>
      <c r="D14526" t="s">
        <v>1276</v>
      </c>
      <c r="E14526" t="s">
        <v>29</v>
      </c>
      <c r="F14526">
        <v>14136</v>
      </c>
      <c r="G14526">
        <v>4194</v>
      </c>
      <c r="H14526">
        <v>0.2966893039049236</v>
      </c>
      <c r="I14526" t="str">
        <f>VLOOKUP($B14526&amp;$E14526,'Employee List'!$A:$E,5,0)</f>
        <v>E-1309</v>
      </c>
    </row>
    <row r="14527" spans="1:9" x14ac:dyDescent="0.35">
      <c r="A14527" t="s">
        <v>1257</v>
      </c>
      <c r="B14527" t="s">
        <v>234</v>
      </c>
      <c r="C14527" t="s">
        <v>385</v>
      </c>
      <c r="D14527" t="s">
        <v>1276</v>
      </c>
      <c r="E14527" t="s">
        <v>30</v>
      </c>
      <c r="F14527">
        <v>10793</v>
      </c>
      <c r="G14527">
        <v>8788</v>
      </c>
      <c r="H14527">
        <v>0.81423144630779209</v>
      </c>
      <c r="I14527" t="str">
        <f>VLOOKUP($B14527&amp;$E14527,'Employee List'!$A:$E,5,0)</f>
        <v>E-1309</v>
      </c>
    </row>
    <row r="14528" spans="1:9" x14ac:dyDescent="0.35">
      <c r="A14528" t="s">
        <v>1257</v>
      </c>
      <c r="B14528" t="s">
        <v>234</v>
      </c>
      <c r="C14528" t="s">
        <v>385</v>
      </c>
      <c r="D14528" t="s">
        <v>1276</v>
      </c>
      <c r="E14528" t="s">
        <v>31</v>
      </c>
      <c r="F14528">
        <v>11478</v>
      </c>
      <c r="G14528">
        <v>6101</v>
      </c>
      <c r="H14528">
        <v>0.53153859557414185</v>
      </c>
      <c r="I14528" t="str">
        <f>VLOOKUP($B14528&amp;$E14528,'Employee List'!$A:$E,5,0)</f>
        <v>E-1309</v>
      </c>
    </row>
    <row r="14529" spans="1:9" x14ac:dyDescent="0.35">
      <c r="A14529" t="s">
        <v>1257</v>
      </c>
      <c r="B14529" t="s">
        <v>234</v>
      </c>
      <c r="C14529" t="s">
        <v>385</v>
      </c>
      <c r="D14529" t="s">
        <v>1277</v>
      </c>
      <c r="E14529" t="s">
        <v>29</v>
      </c>
      <c r="F14529">
        <v>5611</v>
      </c>
      <c r="G14529">
        <v>4474</v>
      </c>
      <c r="H14529">
        <v>0.79736232400641593</v>
      </c>
      <c r="I14529" t="str">
        <f>VLOOKUP($B14529&amp;$E14529,'Employee List'!$A:$E,5,0)</f>
        <v>E-1309</v>
      </c>
    </row>
    <row r="14530" spans="1:9" x14ac:dyDescent="0.35">
      <c r="A14530" t="s">
        <v>1257</v>
      </c>
      <c r="B14530" t="s">
        <v>234</v>
      </c>
      <c r="C14530" t="s">
        <v>385</v>
      </c>
      <c r="D14530" t="s">
        <v>1277</v>
      </c>
      <c r="E14530" t="s">
        <v>30</v>
      </c>
      <c r="F14530">
        <v>5181</v>
      </c>
      <c r="G14530">
        <v>2799</v>
      </c>
      <c r="H14530">
        <v>0.54024319629415174</v>
      </c>
      <c r="I14530" t="str">
        <f>VLOOKUP($B14530&amp;$E14530,'Employee List'!$A:$E,5,0)</f>
        <v>E-1309</v>
      </c>
    </row>
    <row r="14531" spans="1:9" x14ac:dyDescent="0.35">
      <c r="A14531" t="s">
        <v>1257</v>
      </c>
      <c r="B14531" t="s">
        <v>234</v>
      </c>
      <c r="C14531" t="s">
        <v>385</v>
      </c>
      <c r="D14531" t="s">
        <v>1277</v>
      </c>
      <c r="E14531" t="s">
        <v>31</v>
      </c>
      <c r="F14531">
        <v>8667</v>
      </c>
      <c r="G14531">
        <v>6587</v>
      </c>
      <c r="H14531">
        <v>0.76000923041421486</v>
      </c>
      <c r="I14531" t="str">
        <f>VLOOKUP($B14531&amp;$E14531,'Employee List'!$A:$E,5,0)</f>
        <v>E-1309</v>
      </c>
    </row>
    <row r="14532" spans="1:9" x14ac:dyDescent="0.35">
      <c r="A14532" t="s">
        <v>1257</v>
      </c>
      <c r="B14532" t="s">
        <v>234</v>
      </c>
      <c r="C14532" t="s">
        <v>385</v>
      </c>
      <c r="D14532" t="s">
        <v>1278</v>
      </c>
      <c r="E14532" t="s">
        <v>29</v>
      </c>
      <c r="F14532">
        <v>29128</v>
      </c>
      <c r="G14532">
        <v>16996</v>
      </c>
      <c r="H14532">
        <v>0.58349354572919532</v>
      </c>
      <c r="I14532" t="str">
        <f>VLOOKUP($B14532&amp;$E14532,'Employee List'!$A:$E,5,0)</f>
        <v>E-1309</v>
      </c>
    </row>
    <row r="14533" spans="1:9" x14ac:dyDescent="0.35">
      <c r="A14533" t="s">
        <v>1257</v>
      </c>
      <c r="B14533" t="s">
        <v>234</v>
      </c>
      <c r="C14533" t="s">
        <v>385</v>
      </c>
      <c r="D14533" t="s">
        <v>1278</v>
      </c>
      <c r="E14533" t="s">
        <v>30</v>
      </c>
      <c r="F14533">
        <v>31301</v>
      </c>
      <c r="G14533">
        <v>10345</v>
      </c>
      <c r="H14533">
        <v>0.33050062298329125</v>
      </c>
      <c r="I14533" t="str">
        <f>VLOOKUP($B14533&amp;$E14533,'Employee List'!$A:$E,5,0)</f>
        <v>E-1309</v>
      </c>
    </row>
    <row r="14534" spans="1:9" x14ac:dyDescent="0.35">
      <c r="A14534" t="s">
        <v>1257</v>
      </c>
      <c r="B14534" t="s">
        <v>234</v>
      </c>
      <c r="C14534" t="s">
        <v>385</v>
      </c>
      <c r="D14534" t="s">
        <v>1278</v>
      </c>
      <c r="E14534" t="s">
        <v>31</v>
      </c>
      <c r="F14534">
        <v>27631</v>
      </c>
      <c r="G14534">
        <v>12223</v>
      </c>
      <c r="H14534">
        <v>0.44236545908580943</v>
      </c>
      <c r="I14534" t="str">
        <f>VLOOKUP($B14534&amp;$E14534,'Employee List'!$A:$E,5,0)</f>
        <v>E-1309</v>
      </c>
    </row>
    <row r="14535" spans="1:9" x14ac:dyDescent="0.35">
      <c r="A14535" t="s">
        <v>1257</v>
      </c>
      <c r="B14535" t="s">
        <v>234</v>
      </c>
      <c r="C14535" t="s">
        <v>385</v>
      </c>
      <c r="D14535" t="s">
        <v>1279</v>
      </c>
      <c r="E14535" t="s">
        <v>29</v>
      </c>
      <c r="F14535">
        <v>2356</v>
      </c>
      <c r="G14535">
        <v>1205</v>
      </c>
      <c r="H14535">
        <v>0.51146010186757218</v>
      </c>
      <c r="I14535" t="str">
        <f>VLOOKUP($B14535&amp;$E14535,'Employee List'!$A:$E,5,0)</f>
        <v>E-1309</v>
      </c>
    </row>
    <row r="14536" spans="1:9" x14ac:dyDescent="0.35">
      <c r="A14536" t="s">
        <v>1257</v>
      </c>
      <c r="B14536" t="s">
        <v>234</v>
      </c>
      <c r="C14536" t="s">
        <v>385</v>
      </c>
      <c r="D14536" t="s">
        <v>1279</v>
      </c>
      <c r="E14536" t="s">
        <v>30</v>
      </c>
      <c r="F14536">
        <v>3975</v>
      </c>
      <c r="G14536">
        <v>5710</v>
      </c>
      <c r="H14536">
        <v>1.4364779874213836</v>
      </c>
      <c r="I14536" t="str">
        <f>VLOOKUP($B14536&amp;$E14536,'Employee List'!$A:$E,5,0)</f>
        <v>E-1309</v>
      </c>
    </row>
    <row r="14537" spans="1:9" x14ac:dyDescent="0.35">
      <c r="A14537" t="s">
        <v>1257</v>
      </c>
      <c r="B14537" t="s">
        <v>234</v>
      </c>
      <c r="C14537" t="s">
        <v>385</v>
      </c>
      <c r="D14537" t="s">
        <v>1279</v>
      </c>
      <c r="E14537" t="s">
        <v>31</v>
      </c>
      <c r="F14537">
        <v>3529</v>
      </c>
      <c r="G14537">
        <v>1924</v>
      </c>
      <c r="H14537">
        <v>0.54519693964295834</v>
      </c>
      <c r="I14537" t="str">
        <f>VLOOKUP($B14537&amp;$E14537,'Employee List'!$A:$E,5,0)</f>
        <v>E-1309</v>
      </c>
    </row>
    <row r="14538" spans="1:9" x14ac:dyDescent="0.35">
      <c r="A14538" t="s">
        <v>1257</v>
      </c>
      <c r="B14538" t="s">
        <v>234</v>
      </c>
      <c r="C14538" t="s">
        <v>385</v>
      </c>
      <c r="D14538" t="s">
        <v>1280</v>
      </c>
      <c r="E14538" t="s">
        <v>29</v>
      </c>
      <c r="F14538">
        <v>2175</v>
      </c>
      <c r="G14538">
        <v>2355</v>
      </c>
      <c r="H14538">
        <v>1.0827586206896551</v>
      </c>
      <c r="I14538" t="str">
        <f>VLOOKUP($B14538&amp;$E14538,'Employee List'!$A:$E,5,0)</f>
        <v>E-1309</v>
      </c>
    </row>
    <row r="14539" spans="1:9" x14ac:dyDescent="0.35">
      <c r="A14539" t="s">
        <v>1257</v>
      </c>
      <c r="B14539" t="s">
        <v>234</v>
      </c>
      <c r="C14539" t="s">
        <v>385</v>
      </c>
      <c r="D14539" t="s">
        <v>1280</v>
      </c>
      <c r="E14539" t="s">
        <v>30</v>
      </c>
      <c r="F14539">
        <v>3665</v>
      </c>
      <c r="G14539">
        <v>2888</v>
      </c>
      <c r="H14539">
        <v>0.78799454297407912</v>
      </c>
      <c r="I14539" t="str">
        <f>VLOOKUP($B14539&amp;$E14539,'Employee List'!$A:$E,5,0)</f>
        <v>E-1309</v>
      </c>
    </row>
    <row r="14540" spans="1:9" x14ac:dyDescent="0.35">
      <c r="A14540" t="s">
        <v>1257</v>
      </c>
      <c r="B14540" t="s">
        <v>234</v>
      </c>
      <c r="C14540" t="s">
        <v>385</v>
      </c>
      <c r="D14540" t="s">
        <v>1280</v>
      </c>
      <c r="E14540" t="s">
        <v>31</v>
      </c>
      <c r="F14540">
        <v>4167</v>
      </c>
      <c r="G14540">
        <v>5341</v>
      </c>
      <c r="H14540">
        <v>1.2817374610031198</v>
      </c>
      <c r="I14540" t="str">
        <f>VLOOKUP($B14540&amp;$E14540,'Employee List'!$A:$E,5,0)</f>
        <v>E-1309</v>
      </c>
    </row>
    <row r="14541" spans="1:9" x14ac:dyDescent="0.35">
      <c r="A14541" t="s">
        <v>1257</v>
      </c>
      <c r="B14541" t="s">
        <v>234</v>
      </c>
      <c r="C14541" t="s">
        <v>385</v>
      </c>
      <c r="D14541" t="s">
        <v>1262</v>
      </c>
      <c r="E14541" t="s">
        <v>29</v>
      </c>
      <c r="F14541">
        <v>24411</v>
      </c>
      <c r="G14541">
        <v>16338</v>
      </c>
      <c r="H14541">
        <v>0.66928843554135431</v>
      </c>
      <c r="I14541" t="str">
        <f>VLOOKUP($B14541&amp;$E14541,'Employee List'!$A:$E,5,0)</f>
        <v>E-1309</v>
      </c>
    </row>
    <row r="14542" spans="1:9" x14ac:dyDescent="0.35">
      <c r="A14542" t="s">
        <v>1257</v>
      </c>
      <c r="B14542" t="s">
        <v>234</v>
      </c>
      <c r="C14542" t="s">
        <v>385</v>
      </c>
      <c r="D14542" t="s">
        <v>1262</v>
      </c>
      <c r="E14542" t="s">
        <v>30</v>
      </c>
      <c r="F14542">
        <v>25339</v>
      </c>
      <c r="G14542">
        <v>13673</v>
      </c>
      <c r="H14542">
        <v>0.53960298354315483</v>
      </c>
      <c r="I14542" t="str">
        <f>VLOOKUP($B14542&amp;$E14542,'Employee List'!$A:$E,5,0)</f>
        <v>E-1309</v>
      </c>
    </row>
    <row r="14543" spans="1:9" x14ac:dyDescent="0.35">
      <c r="A14543" t="s">
        <v>1257</v>
      </c>
      <c r="B14543" t="s">
        <v>234</v>
      </c>
      <c r="C14543" t="s">
        <v>385</v>
      </c>
      <c r="D14543" t="s">
        <v>1262</v>
      </c>
      <c r="E14543" t="s">
        <v>31</v>
      </c>
      <c r="F14543">
        <v>25522</v>
      </c>
      <c r="G14543">
        <v>18250</v>
      </c>
      <c r="H14543">
        <v>0.71506935193166676</v>
      </c>
      <c r="I14543" t="str">
        <f>VLOOKUP($B14543&amp;$E14543,'Employee List'!$A:$E,5,0)</f>
        <v>E-1309</v>
      </c>
    </row>
    <row r="14544" spans="1:9" x14ac:dyDescent="0.35">
      <c r="A14544" t="s">
        <v>1257</v>
      </c>
      <c r="B14544" t="s">
        <v>234</v>
      </c>
      <c r="C14544" t="s">
        <v>385</v>
      </c>
      <c r="D14544" t="s">
        <v>1282</v>
      </c>
      <c r="E14544" t="s">
        <v>29</v>
      </c>
      <c r="F14544">
        <v>4145</v>
      </c>
      <c r="G14544">
        <v>11419</v>
      </c>
      <c r="H14544">
        <v>2.7548854041013269</v>
      </c>
      <c r="I14544" t="str">
        <f>VLOOKUP($B14544&amp;$E14544,'Employee List'!$A:$E,5,0)</f>
        <v>E-1309</v>
      </c>
    </row>
    <row r="14545" spans="1:9" x14ac:dyDescent="0.35">
      <c r="A14545" t="s">
        <v>1257</v>
      </c>
      <c r="B14545" t="s">
        <v>234</v>
      </c>
      <c r="C14545" t="s">
        <v>385</v>
      </c>
      <c r="D14545" t="s">
        <v>1282</v>
      </c>
      <c r="E14545" t="s">
        <v>30</v>
      </c>
      <c r="F14545">
        <v>10644</v>
      </c>
      <c r="G14545">
        <v>4969</v>
      </c>
      <c r="H14545">
        <v>0.46683577602405113</v>
      </c>
      <c r="I14545" t="str">
        <f>VLOOKUP($B14545&amp;$E14545,'Employee List'!$A:$E,5,0)</f>
        <v>E-1309</v>
      </c>
    </row>
    <row r="14546" spans="1:9" x14ac:dyDescent="0.35">
      <c r="A14546" t="s">
        <v>1257</v>
      </c>
      <c r="B14546" t="s">
        <v>234</v>
      </c>
      <c r="C14546" t="s">
        <v>385</v>
      </c>
      <c r="D14546" t="s">
        <v>1282</v>
      </c>
      <c r="E14546" t="s">
        <v>31</v>
      </c>
      <c r="F14546">
        <v>9346</v>
      </c>
      <c r="G14546">
        <v>7381</v>
      </c>
      <c r="H14546">
        <v>0.7897496255082388</v>
      </c>
      <c r="I14546" t="str">
        <f>VLOOKUP($B14546&amp;$E14546,'Employee List'!$A:$E,5,0)</f>
        <v>E-1309</v>
      </c>
    </row>
    <row r="14547" spans="1:9" x14ac:dyDescent="0.35">
      <c r="A14547" t="s">
        <v>1257</v>
      </c>
      <c r="B14547" t="s">
        <v>234</v>
      </c>
      <c r="C14547" t="s">
        <v>385</v>
      </c>
      <c r="D14547" t="s">
        <v>1281</v>
      </c>
      <c r="E14547" t="s">
        <v>29</v>
      </c>
      <c r="F14547">
        <v>4088</v>
      </c>
      <c r="G14547">
        <v>4489</v>
      </c>
      <c r="H14547">
        <v>1.0980919765166341</v>
      </c>
      <c r="I14547" t="str">
        <f>VLOOKUP($B14547&amp;$E14547,'Employee List'!$A:$E,5,0)</f>
        <v>E-1309</v>
      </c>
    </row>
    <row r="14548" spans="1:9" x14ac:dyDescent="0.35">
      <c r="A14548" t="s">
        <v>1257</v>
      </c>
      <c r="B14548" t="s">
        <v>234</v>
      </c>
      <c r="C14548" t="s">
        <v>385</v>
      </c>
      <c r="D14548" t="s">
        <v>1281</v>
      </c>
      <c r="E14548" t="s">
        <v>30</v>
      </c>
      <c r="F14548">
        <v>4787</v>
      </c>
      <c r="G14548">
        <v>3566</v>
      </c>
      <c r="H14548">
        <v>0.74493419678295381</v>
      </c>
      <c r="I14548" t="str">
        <f>VLOOKUP($B14548&amp;$E14548,'Employee List'!$A:$E,5,0)</f>
        <v>E-1309</v>
      </c>
    </row>
    <row r="14549" spans="1:9" x14ac:dyDescent="0.35">
      <c r="A14549" t="s">
        <v>1257</v>
      </c>
      <c r="B14549" t="s">
        <v>234</v>
      </c>
      <c r="C14549" t="s">
        <v>385</v>
      </c>
      <c r="D14549" t="s">
        <v>1281</v>
      </c>
      <c r="E14549" t="s">
        <v>31</v>
      </c>
      <c r="F14549">
        <v>4617</v>
      </c>
      <c r="G14549">
        <v>6362</v>
      </c>
      <c r="H14549">
        <v>1.3779510504656705</v>
      </c>
      <c r="I14549" t="str">
        <f>VLOOKUP($B14549&amp;$E14549,'Employee List'!$A:$E,5,0)</f>
        <v>E-1309</v>
      </c>
    </row>
    <row r="14550" spans="1:9" x14ac:dyDescent="0.35">
      <c r="A14550" t="s">
        <v>1257</v>
      </c>
      <c r="B14550" t="s">
        <v>235</v>
      </c>
      <c r="C14550" t="s">
        <v>385</v>
      </c>
      <c r="D14550" t="s">
        <v>1274</v>
      </c>
      <c r="E14550" t="s">
        <v>29</v>
      </c>
      <c r="F14550">
        <v>27835</v>
      </c>
      <c r="G14550">
        <v>28608</v>
      </c>
      <c r="H14550">
        <v>1.0277707921681336</v>
      </c>
      <c r="I14550" t="str">
        <f>VLOOKUP($B14550&amp;$E14550,'Employee List'!$A:$E,5,0)</f>
        <v>E-1310</v>
      </c>
    </row>
    <row r="14551" spans="1:9" x14ac:dyDescent="0.35">
      <c r="A14551" t="s">
        <v>1257</v>
      </c>
      <c r="B14551" t="s">
        <v>235</v>
      </c>
      <c r="C14551" t="s">
        <v>385</v>
      </c>
      <c r="D14551" t="s">
        <v>1274</v>
      </c>
      <c r="E14551" t="s">
        <v>30</v>
      </c>
      <c r="F14551">
        <v>25567</v>
      </c>
      <c r="G14551">
        <v>18534</v>
      </c>
      <c r="H14551">
        <v>0.72491884069308088</v>
      </c>
      <c r="I14551" t="str">
        <f>VLOOKUP($B14551&amp;$E14551,'Employee List'!$A:$E,5,0)</f>
        <v>E-1310</v>
      </c>
    </row>
    <row r="14552" spans="1:9" x14ac:dyDescent="0.35">
      <c r="A14552" t="s">
        <v>1257</v>
      </c>
      <c r="B14552" t="s">
        <v>235</v>
      </c>
      <c r="C14552" t="s">
        <v>385</v>
      </c>
      <c r="D14552" t="s">
        <v>1274</v>
      </c>
      <c r="E14552" t="s">
        <v>31</v>
      </c>
      <c r="F14552">
        <v>28727</v>
      </c>
      <c r="G14552">
        <v>26164</v>
      </c>
      <c r="H14552">
        <v>0.91078079855188498</v>
      </c>
      <c r="I14552" t="str">
        <f>VLOOKUP($B14552&amp;$E14552,'Employee List'!$A:$E,5,0)</f>
        <v>E-1310</v>
      </c>
    </row>
    <row r="14553" spans="1:9" x14ac:dyDescent="0.35">
      <c r="A14553" t="s">
        <v>1257</v>
      </c>
      <c r="B14553" t="s">
        <v>235</v>
      </c>
      <c r="C14553" t="s">
        <v>385</v>
      </c>
      <c r="D14553" t="s">
        <v>1263</v>
      </c>
      <c r="E14553" t="s">
        <v>29</v>
      </c>
      <c r="F14553">
        <v>4677</v>
      </c>
      <c r="G14553">
        <v>4480</v>
      </c>
      <c r="H14553">
        <v>0.95787898225358137</v>
      </c>
      <c r="I14553" t="str">
        <f>VLOOKUP($B14553&amp;$E14553,'Employee List'!$A:$E,5,0)</f>
        <v>E-1310</v>
      </c>
    </row>
    <row r="14554" spans="1:9" x14ac:dyDescent="0.35">
      <c r="A14554" t="s">
        <v>1257</v>
      </c>
      <c r="B14554" t="s">
        <v>235</v>
      </c>
      <c r="C14554" t="s">
        <v>385</v>
      </c>
      <c r="D14554" t="s">
        <v>1263</v>
      </c>
      <c r="E14554" t="s">
        <v>30</v>
      </c>
      <c r="F14554">
        <v>4862</v>
      </c>
      <c r="G14554">
        <v>1477</v>
      </c>
      <c r="H14554">
        <v>0.30378445084327438</v>
      </c>
      <c r="I14554" t="str">
        <f>VLOOKUP($B14554&amp;$E14554,'Employee List'!$A:$E,5,0)</f>
        <v>E-1310</v>
      </c>
    </row>
    <row r="14555" spans="1:9" x14ac:dyDescent="0.35">
      <c r="A14555" t="s">
        <v>1257</v>
      </c>
      <c r="B14555" t="s">
        <v>235</v>
      </c>
      <c r="C14555" t="s">
        <v>385</v>
      </c>
      <c r="D14555" t="s">
        <v>1263</v>
      </c>
      <c r="E14555" t="s">
        <v>31</v>
      </c>
      <c r="F14555">
        <v>3184</v>
      </c>
      <c r="G14555">
        <v>3512</v>
      </c>
      <c r="H14555">
        <v>1.1030150753768844</v>
      </c>
      <c r="I14555" t="str">
        <f>VLOOKUP($B14555&amp;$E14555,'Employee List'!$A:$E,5,0)</f>
        <v>E-1310</v>
      </c>
    </row>
    <row r="14556" spans="1:9" x14ac:dyDescent="0.35">
      <c r="A14556" t="s">
        <v>1257</v>
      </c>
      <c r="B14556" t="s">
        <v>235</v>
      </c>
      <c r="C14556" t="s">
        <v>385</v>
      </c>
      <c r="D14556" t="s">
        <v>1264</v>
      </c>
      <c r="E14556" t="s">
        <v>29</v>
      </c>
      <c r="F14556">
        <v>3215</v>
      </c>
      <c r="G14556">
        <v>2476</v>
      </c>
      <c r="H14556">
        <v>0.77013996889580094</v>
      </c>
      <c r="I14556" t="str">
        <f>VLOOKUP($B14556&amp;$E14556,'Employee List'!$A:$E,5,0)</f>
        <v>E-1310</v>
      </c>
    </row>
    <row r="14557" spans="1:9" x14ac:dyDescent="0.35">
      <c r="A14557" t="s">
        <v>1257</v>
      </c>
      <c r="B14557" t="s">
        <v>235</v>
      </c>
      <c r="C14557" t="s">
        <v>385</v>
      </c>
      <c r="D14557" t="s">
        <v>1264</v>
      </c>
      <c r="E14557" t="s">
        <v>30</v>
      </c>
      <c r="F14557">
        <v>4469</v>
      </c>
      <c r="G14557">
        <v>4732</v>
      </c>
      <c r="H14557">
        <v>1.0588498545535914</v>
      </c>
      <c r="I14557" t="str">
        <f>VLOOKUP($B14557&amp;$E14557,'Employee List'!$A:$E,5,0)</f>
        <v>E-1310</v>
      </c>
    </row>
    <row r="14558" spans="1:9" x14ac:dyDescent="0.35">
      <c r="A14558" t="s">
        <v>1257</v>
      </c>
      <c r="B14558" t="s">
        <v>235</v>
      </c>
      <c r="C14558" t="s">
        <v>385</v>
      </c>
      <c r="D14558" t="s">
        <v>1264</v>
      </c>
      <c r="E14558" t="s">
        <v>31</v>
      </c>
      <c r="F14558">
        <v>3437</v>
      </c>
      <c r="G14558">
        <v>2404</v>
      </c>
      <c r="H14558">
        <v>0.69944719231888275</v>
      </c>
      <c r="I14558" t="str">
        <f>VLOOKUP($B14558&amp;$E14558,'Employee List'!$A:$E,5,0)</f>
        <v>E-1310</v>
      </c>
    </row>
    <row r="14559" spans="1:9" x14ac:dyDescent="0.35">
      <c r="A14559" t="s">
        <v>1257</v>
      </c>
      <c r="B14559" t="s">
        <v>235</v>
      </c>
      <c r="C14559" t="s">
        <v>385</v>
      </c>
      <c r="D14559" t="s">
        <v>1265</v>
      </c>
      <c r="E14559" t="s">
        <v>29</v>
      </c>
      <c r="F14559">
        <v>24970</v>
      </c>
      <c r="G14559">
        <v>44147</v>
      </c>
      <c r="H14559">
        <v>1.7680016019223068</v>
      </c>
      <c r="I14559" t="str">
        <f>VLOOKUP($B14559&amp;$E14559,'Employee List'!$A:$E,5,0)</f>
        <v>E-1310</v>
      </c>
    </row>
    <row r="14560" spans="1:9" x14ac:dyDescent="0.35">
      <c r="A14560" t="s">
        <v>1257</v>
      </c>
      <c r="B14560" t="s">
        <v>235</v>
      </c>
      <c r="C14560" t="s">
        <v>385</v>
      </c>
      <c r="D14560" t="s">
        <v>1265</v>
      </c>
      <c r="E14560" t="s">
        <v>30</v>
      </c>
      <c r="F14560">
        <v>23027</v>
      </c>
      <c r="G14560">
        <v>24747</v>
      </c>
      <c r="H14560">
        <v>1.0746949233508489</v>
      </c>
      <c r="I14560" t="str">
        <f>VLOOKUP($B14560&amp;$E14560,'Employee List'!$A:$E,5,0)</f>
        <v>E-1310</v>
      </c>
    </row>
    <row r="14561" spans="1:9" x14ac:dyDescent="0.35">
      <c r="A14561" t="s">
        <v>1257</v>
      </c>
      <c r="B14561" t="s">
        <v>235</v>
      </c>
      <c r="C14561" t="s">
        <v>385</v>
      </c>
      <c r="D14561" t="s">
        <v>1265</v>
      </c>
      <c r="E14561" t="s">
        <v>31</v>
      </c>
      <c r="F14561">
        <v>25438</v>
      </c>
      <c r="G14561">
        <v>27980</v>
      </c>
      <c r="H14561">
        <v>1.0999292397201037</v>
      </c>
      <c r="I14561" t="str">
        <f>VLOOKUP($B14561&amp;$E14561,'Employee List'!$A:$E,5,0)</f>
        <v>E-1310</v>
      </c>
    </row>
    <row r="14562" spans="1:9" x14ac:dyDescent="0.35">
      <c r="A14562" t="s">
        <v>1257</v>
      </c>
      <c r="B14562" t="s">
        <v>235</v>
      </c>
      <c r="C14562" t="s">
        <v>385</v>
      </c>
      <c r="D14562" t="s">
        <v>1260</v>
      </c>
      <c r="E14562" t="s">
        <v>29</v>
      </c>
      <c r="F14562">
        <v>72583</v>
      </c>
      <c r="G14562">
        <v>33223</v>
      </c>
      <c r="H14562">
        <v>0.4577242605017704</v>
      </c>
      <c r="I14562" t="str">
        <f>VLOOKUP($B14562&amp;$E14562,'Employee List'!$A:$E,5,0)</f>
        <v>E-1310</v>
      </c>
    </row>
    <row r="14563" spans="1:9" x14ac:dyDescent="0.35">
      <c r="A14563" t="s">
        <v>1257</v>
      </c>
      <c r="B14563" t="s">
        <v>235</v>
      </c>
      <c r="C14563" t="s">
        <v>385</v>
      </c>
      <c r="D14563" t="s">
        <v>1260</v>
      </c>
      <c r="E14563" t="s">
        <v>30</v>
      </c>
      <c r="F14563">
        <v>71114</v>
      </c>
      <c r="G14563">
        <v>86385</v>
      </c>
      <c r="H14563">
        <v>1.2147397136991309</v>
      </c>
      <c r="I14563" t="str">
        <f>VLOOKUP($B14563&amp;$E14563,'Employee List'!$A:$E,5,0)</f>
        <v>E-1310</v>
      </c>
    </row>
    <row r="14564" spans="1:9" x14ac:dyDescent="0.35">
      <c r="A14564" t="s">
        <v>1257</v>
      </c>
      <c r="B14564" t="s">
        <v>235</v>
      </c>
      <c r="C14564" t="s">
        <v>385</v>
      </c>
      <c r="D14564" t="s">
        <v>1260</v>
      </c>
      <c r="E14564" t="s">
        <v>31</v>
      </c>
      <c r="F14564">
        <v>81949</v>
      </c>
      <c r="G14564">
        <v>199565</v>
      </c>
      <c r="H14564">
        <v>2.4352341090190239</v>
      </c>
      <c r="I14564" t="str">
        <f>VLOOKUP($B14564&amp;$E14564,'Employee List'!$A:$E,5,0)</f>
        <v>E-1310</v>
      </c>
    </row>
    <row r="14565" spans="1:9" x14ac:dyDescent="0.35">
      <c r="A14565" t="s">
        <v>1257</v>
      </c>
      <c r="B14565" t="s">
        <v>235</v>
      </c>
      <c r="C14565" t="s">
        <v>385</v>
      </c>
      <c r="D14565" t="s">
        <v>1261</v>
      </c>
      <c r="E14565" t="s">
        <v>29</v>
      </c>
      <c r="F14565">
        <v>67448</v>
      </c>
      <c r="G14565">
        <v>74441</v>
      </c>
      <c r="H14565">
        <v>1.1036798719013166</v>
      </c>
      <c r="I14565" t="str">
        <f>VLOOKUP($B14565&amp;$E14565,'Employee List'!$A:$E,5,0)</f>
        <v>E-1310</v>
      </c>
    </row>
    <row r="14566" spans="1:9" x14ac:dyDescent="0.35">
      <c r="A14566" t="s">
        <v>1257</v>
      </c>
      <c r="B14566" t="s">
        <v>235</v>
      </c>
      <c r="C14566" t="s">
        <v>385</v>
      </c>
      <c r="D14566" t="s">
        <v>1261</v>
      </c>
      <c r="E14566" t="s">
        <v>30</v>
      </c>
      <c r="F14566">
        <v>69690</v>
      </c>
      <c r="G14566">
        <v>62121</v>
      </c>
      <c r="H14566">
        <v>0.89139044339216533</v>
      </c>
      <c r="I14566" t="str">
        <f>VLOOKUP($B14566&amp;$E14566,'Employee List'!$A:$E,5,0)</f>
        <v>E-1310</v>
      </c>
    </row>
    <row r="14567" spans="1:9" x14ac:dyDescent="0.35">
      <c r="A14567" t="s">
        <v>1257</v>
      </c>
      <c r="B14567" t="s">
        <v>235</v>
      </c>
      <c r="C14567" t="s">
        <v>385</v>
      </c>
      <c r="D14567" t="s">
        <v>1261</v>
      </c>
      <c r="E14567" t="s">
        <v>31</v>
      </c>
      <c r="F14567">
        <v>71728</v>
      </c>
      <c r="G14567">
        <v>77519</v>
      </c>
      <c r="H14567">
        <v>1.0807355565469552</v>
      </c>
      <c r="I14567" t="str">
        <f>VLOOKUP($B14567&amp;$E14567,'Employee List'!$A:$E,5,0)</f>
        <v>E-1310</v>
      </c>
    </row>
    <row r="14568" spans="1:9" x14ac:dyDescent="0.35">
      <c r="A14568" t="s">
        <v>1257</v>
      </c>
      <c r="B14568" t="s">
        <v>235</v>
      </c>
      <c r="C14568" t="s">
        <v>385</v>
      </c>
      <c r="D14568" t="s">
        <v>1266</v>
      </c>
      <c r="E14568" t="s">
        <v>29</v>
      </c>
      <c r="F14568">
        <v>142079</v>
      </c>
      <c r="G14568">
        <v>133202</v>
      </c>
      <c r="H14568">
        <v>0.93752067511736425</v>
      </c>
      <c r="I14568" t="str">
        <f>VLOOKUP($B14568&amp;$E14568,'Employee List'!$A:$E,5,0)</f>
        <v>E-1310</v>
      </c>
    </row>
    <row r="14569" spans="1:9" x14ac:dyDescent="0.35">
      <c r="A14569" t="s">
        <v>1257</v>
      </c>
      <c r="B14569" t="s">
        <v>235</v>
      </c>
      <c r="C14569" t="s">
        <v>385</v>
      </c>
      <c r="D14569" t="s">
        <v>1266</v>
      </c>
      <c r="E14569" t="s">
        <v>30</v>
      </c>
      <c r="F14569">
        <v>148600</v>
      </c>
      <c r="G14569">
        <v>146483</v>
      </c>
      <c r="H14569">
        <v>0.98575370121130557</v>
      </c>
      <c r="I14569" t="str">
        <f>VLOOKUP($B14569&amp;$E14569,'Employee List'!$A:$E,5,0)</f>
        <v>E-1310</v>
      </c>
    </row>
    <row r="14570" spans="1:9" x14ac:dyDescent="0.35">
      <c r="A14570" t="s">
        <v>1257</v>
      </c>
      <c r="B14570" t="s">
        <v>235</v>
      </c>
      <c r="C14570" t="s">
        <v>385</v>
      </c>
      <c r="D14570" t="s">
        <v>1266</v>
      </c>
      <c r="E14570" t="s">
        <v>31</v>
      </c>
      <c r="F14570">
        <v>148118</v>
      </c>
      <c r="G14570">
        <v>136937</v>
      </c>
      <c r="H14570">
        <v>0.92451288837278389</v>
      </c>
      <c r="I14570" t="str">
        <f>VLOOKUP($B14570&amp;$E14570,'Employee List'!$A:$E,5,0)</f>
        <v>E-1310</v>
      </c>
    </row>
    <row r="14571" spans="1:9" x14ac:dyDescent="0.35">
      <c r="A14571" t="s">
        <v>1257</v>
      </c>
      <c r="B14571" t="s">
        <v>235</v>
      </c>
      <c r="C14571" t="s">
        <v>385</v>
      </c>
      <c r="D14571" t="s">
        <v>1267</v>
      </c>
      <c r="E14571" t="s">
        <v>29</v>
      </c>
      <c r="F14571">
        <v>17339</v>
      </c>
      <c r="G14571">
        <v>18357</v>
      </c>
      <c r="H14571">
        <v>1.0587115750619989</v>
      </c>
      <c r="I14571" t="str">
        <f>VLOOKUP($B14571&amp;$E14571,'Employee List'!$A:$E,5,0)</f>
        <v>E-1310</v>
      </c>
    </row>
    <row r="14572" spans="1:9" x14ac:dyDescent="0.35">
      <c r="A14572" t="s">
        <v>1257</v>
      </c>
      <c r="B14572" t="s">
        <v>235</v>
      </c>
      <c r="C14572" t="s">
        <v>385</v>
      </c>
      <c r="D14572" t="s">
        <v>1267</v>
      </c>
      <c r="E14572" t="s">
        <v>30</v>
      </c>
      <c r="F14572">
        <v>18505</v>
      </c>
      <c r="G14572">
        <v>14026</v>
      </c>
      <c r="H14572">
        <v>0.75795730883544987</v>
      </c>
      <c r="I14572" t="str">
        <f>VLOOKUP($B14572&amp;$E14572,'Employee List'!$A:$E,5,0)</f>
        <v>E-1310</v>
      </c>
    </row>
    <row r="14573" spans="1:9" x14ac:dyDescent="0.35">
      <c r="A14573" t="s">
        <v>1257</v>
      </c>
      <c r="B14573" t="s">
        <v>235</v>
      </c>
      <c r="C14573" t="s">
        <v>385</v>
      </c>
      <c r="D14573" t="s">
        <v>1267</v>
      </c>
      <c r="E14573" t="s">
        <v>31</v>
      </c>
      <c r="F14573">
        <v>18053</v>
      </c>
      <c r="G14573">
        <v>20199</v>
      </c>
      <c r="H14573">
        <v>1.1188722096050518</v>
      </c>
      <c r="I14573" t="str">
        <f>VLOOKUP($B14573&amp;$E14573,'Employee List'!$A:$E,5,0)</f>
        <v>E-1310</v>
      </c>
    </row>
    <row r="14574" spans="1:9" x14ac:dyDescent="0.35">
      <c r="A14574" t="s">
        <v>1257</v>
      </c>
      <c r="B14574" t="s">
        <v>235</v>
      </c>
      <c r="C14574" t="s">
        <v>385</v>
      </c>
      <c r="D14574" t="s">
        <v>1268</v>
      </c>
      <c r="E14574" t="s">
        <v>29</v>
      </c>
      <c r="F14574">
        <v>15838</v>
      </c>
      <c r="G14574">
        <v>11598</v>
      </c>
      <c r="H14574">
        <v>0.73228943048364692</v>
      </c>
      <c r="I14574" t="str">
        <f>VLOOKUP($B14574&amp;$E14574,'Employee List'!$A:$E,5,0)</f>
        <v>E-1310</v>
      </c>
    </row>
    <row r="14575" spans="1:9" x14ac:dyDescent="0.35">
      <c r="A14575" t="s">
        <v>1257</v>
      </c>
      <c r="B14575" t="s">
        <v>235</v>
      </c>
      <c r="C14575" t="s">
        <v>385</v>
      </c>
      <c r="D14575" t="s">
        <v>1268</v>
      </c>
      <c r="E14575" t="s">
        <v>30</v>
      </c>
      <c r="F14575">
        <v>15523</v>
      </c>
      <c r="G14575">
        <v>14408</v>
      </c>
      <c r="H14575">
        <v>0.92817110094698185</v>
      </c>
      <c r="I14575" t="str">
        <f>VLOOKUP($B14575&amp;$E14575,'Employee List'!$A:$E,5,0)</f>
        <v>E-1310</v>
      </c>
    </row>
    <row r="14576" spans="1:9" x14ac:dyDescent="0.35">
      <c r="A14576" t="s">
        <v>1257</v>
      </c>
      <c r="B14576" t="s">
        <v>235</v>
      </c>
      <c r="C14576" t="s">
        <v>385</v>
      </c>
      <c r="D14576" t="s">
        <v>1268</v>
      </c>
      <c r="E14576" t="s">
        <v>31</v>
      </c>
      <c r="F14576">
        <v>11847</v>
      </c>
      <c r="G14576">
        <v>15149</v>
      </c>
      <c r="H14576">
        <v>1.2787203511437495</v>
      </c>
      <c r="I14576" t="str">
        <f>VLOOKUP($B14576&amp;$E14576,'Employee List'!$A:$E,5,0)</f>
        <v>E-1310</v>
      </c>
    </row>
    <row r="14577" spans="1:9" x14ac:dyDescent="0.35">
      <c r="A14577" t="s">
        <v>1257</v>
      </c>
      <c r="B14577" t="s">
        <v>235</v>
      </c>
      <c r="C14577" t="s">
        <v>385</v>
      </c>
      <c r="D14577" t="s">
        <v>1269</v>
      </c>
      <c r="E14577" t="s">
        <v>29</v>
      </c>
      <c r="F14577">
        <v>31782</v>
      </c>
      <c r="G14577">
        <v>36219</v>
      </c>
      <c r="H14577">
        <v>1.1396073249008873</v>
      </c>
      <c r="I14577" t="str">
        <f>VLOOKUP($B14577&amp;$E14577,'Employee List'!$A:$E,5,0)</f>
        <v>E-1310</v>
      </c>
    </row>
    <row r="14578" spans="1:9" x14ac:dyDescent="0.35">
      <c r="A14578" t="s">
        <v>1257</v>
      </c>
      <c r="B14578" t="s">
        <v>235</v>
      </c>
      <c r="C14578" t="s">
        <v>385</v>
      </c>
      <c r="D14578" t="s">
        <v>1269</v>
      </c>
      <c r="E14578" t="s">
        <v>30</v>
      </c>
      <c r="F14578">
        <v>30279</v>
      </c>
      <c r="G14578">
        <v>42673</v>
      </c>
      <c r="H14578">
        <v>1.4093265959906205</v>
      </c>
      <c r="I14578" t="str">
        <f>VLOOKUP($B14578&amp;$E14578,'Employee List'!$A:$E,5,0)</f>
        <v>E-1310</v>
      </c>
    </row>
    <row r="14579" spans="1:9" x14ac:dyDescent="0.35">
      <c r="A14579" t="s">
        <v>1257</v>
      </c>
      <c r="B14579" t="s">
        <v>235</v>
      </c>
      <c r="C14579" t="s">
        <v>385</v>
      </c>
      <c r="D14579" t="s">
        <v>1269</v>
      </c>
      <c r="E14579" t="s">
        <v>31</v>
      </c>
      <c r="F14579">
        <v>27043</v>
      </c>
      <c r="G14579">
        <v>32583</v>
      </c>
      <c r="H14579">
        <v>1.2048589283733313</v>
      </c>
      <c r="I14579" t="str">
        <f>VLOOKUP($B14579&amp;$E14579,'Employee List'!$A:$E,5,0)</f>
        <v>E-1310</v>
      </c>
    </row>
    <row r="14580" spans="1:9" x14ac:dyDescent="0.35">
      <c r="A14580" t="s">
        <v>1257</v>
      </c>
      <c r="B14580" t="s">
        <v>235</v>
      </c>
      <c r="C14580" t="s">
        <v>385</v>
      </c>
      <c r="D14580" t="s">
        <v>1270</v>
      </c>
      <c r="E14580" t="s">
        <v>29</v>
      </c>
      <c r="F14580">
        <v>9856</v>
      </c>
      <c r="G14580">
        <v>8519</v>
      </c>
      <c r="H14580">
        <v>0.86434659090909094</v>
      </c>
      <c r="I14580" t="str">
        <f>VLOOKUP($B14580&amp;$E14580,'Employee List'!$A:$E,5,0)</f>
        <v>E-1310</v>
      </c>
    </row>
    <row r="14581" spans="1:9" x14ac:dyDescent="0.35">
      <c r="A14581" t="s">
        <v>1257</v>
      </c>
      <c r="B14581" t="s">
        <v>235</v>
      </c>
      <c r="C14581" t="s">
        <v>385</v>
      </c>
      <c r="D14581" t="s">
        <v>1270</v>
      </c>
      <c r="E14581" t="s">
        <v>30</v>
      </c>
      <c r="F14581">
        <v>9287</v>
      </c>
      <c r="G14581">
        <v>7121</v>
      </c>
      <c r="H14581">
        <v>0.7667707548185636</v>
      </c>
      <c r="I14581" t="str">
        <f>VLOOKUP($B14581&amp;$E14581,'Employee List'!$A:$E,5,0)</f>
        <v>E-1310</v>
      </c>
    </row>
    <row r="14582" spans="1:9" x14ac:dyDescent="0.35">
      <c r="A14582" t="s">
        <v>1257</v>
      </c>
      <c r="B14582" t="s">
        <v>235</v>
      </c>
      <c r="C14582" t="s">
        <v>385</v>
      </c>
      <c r="D14582" t="s">
        <v>1270</v>
      </c>
      <c r="E14582" t="s">
        <v>31</v>
      </c>
      <c r="F14582">
        <v>8320</v>
      </c>
      <c r="G14582">
        <v>6034</v>
      </c>
      <c r="H14582">
        <v>0.72524038461538465</v>
      </c>
      <c r="I14582" t="str">
        <f>VLOOKUP($B14582&amp;$E14582,'Employee List'!$A:$E,5,0)</f>
        <v>E-1310</v>
      </c>
    </row>
    <row r="14583" spans="1:9" x14ac:dyDescent="0.35">
      <c r="A14583" t="s">
        <v>1257</v>
      </c>
      <c r="B14583" t="s">
        <v>235</v>
      </c>
      <c r="C14583" t="s">
        <v>385</v>
      </c>
      <c r="D14583" t="s">
        <v>1271</v>
      </c>
      <c r="E14583" t="s">
        <v>29</v>
      </c>
      <c r="F14583">
        <v>49941</v>
      </c>
      <c r="G14583">
        <v>51693</v>
      </c>
      <c r="H14583">
        <v>1.035081396047336</v>
      </c>
      <c r="I14583" t="str">
        <f>VLOOKUP($B14583&amp;$E14583,'Employee List'!$A:$E,5,0)</f>
        <v>E-1310</v>
      </c>
    </row>
    <row r="14584" spans="1:9" x14ac:dyDescent="0.35">
      <c r="A14584" t="s">
        <v>1257</v>
      </c>
      <c r="B14584" t="s">
        <v>235</v>
      </c>
      <c r="C14584" t="s">
        <v>385</v>
      </c>
      <c r="D14584" t="s">
        <v>1271</v>
      </c>
      <c r="E14584" t="s">
        <v>30</v>
      </c>
      <c r="F14584">
        <v>51462</v>
      </c>
      <c r="G14584">
        <v>45356</v>
      </c>
      <c r="H14584">
        <v>0.88134934514787611</v>
      </c>
      <c r="I14584" t="str">
        <f>VLOOKUP($B14584&amp;$E14584,'Employee List'!$A:$E,5,0)</f>
        <v>E-1310</v>
      </c>
    </row>
    <row r="14585" spans="1:9" x14ac:dyDescent="0.35">
      <c r="A14585" t="s">
        <v>1257</v>
      </c>
      <c r="B14585" t="s">
        <v>235</v>
      </c>
      <c r="C14585" t="s">
        <v>385</v>
      </c>
      <c r="D14585" t="s">
        <v>1271</v>
      </c>
      <c r="E14585" t="s">
        <v>31</v>
      </c>
      <c r="F14585">
        <v>47297</v>
      </c>
      <c r="G14585">
        <v>31591</v>
      </c>
      <c r="H14585">
        <v>0.66792819840581852</v>
      </c>
      <c r="I14585" t="str">
        <f>VLOOKUP($B14585&amp;$E14585,'Employee List'!$A:$E,5,0)</f>
        <v>E-1310</v>
      </c>
    </row>
    <row r="14586" spans="1:9" x14ac:dyDescent="0.35">
      <c r="A14586" t="s">
        <v>1257</v>
      </c>
      <c r="B14586" t="s">
        <v>235</v>
      </c>
      <c r="C14586" t="s">
        <v>385</v>
      </c>
      <c r="D14586" t="s">
        <v>1258</v>
      </c>
      <c r="E14586" t="s">
        <v>29</v>
      </c>
      <c r="F14586">
        <v>136343</v>
      </c>
      <c r="G14586">
        <v>202988</v>
      </c>
      <c r="H14586">
        <v>1.4888039723344799</v>
      </c>
      <c r="I14586" t="str">
        <f>VLOOKUP($B14586&amp;$E14586,'Employee List'!$A:$E,5,0)</f>
        <v>E-1310</v>
      </c>
    </row>
    <row r="14587" spans="1:9" x14ac:dyDescent="0.35">
      <c r="A14587" t="s">
        <v>1257</v>
      </c>
      <c r="B14587" t="s">
        <v>235</v>
      </c>
      <c r="C14587" t="s">
        <v>385</v>
      </c>
      <c r="D14587" t="s">
        <v>1258</v>
      </c>
      <c r="E14587" t="s">
        <v>30</v>
      </c>
      <c r="F14587">
        <v>132393</v>
      </c>
      <c r="G14587">
        <v>166314</v>
      </c>
      <c r="H14587">
        <v>1.2562144524257324</v>
      </c>
      <c r="I14587" t="str">
        <f>VLOOKUP($B14587&amp;$E14587,'Employee List'!$A:$E,5,0)</f>
        <v>E-1310</v>
      </c>
    </row>
    <row r="14588" spans="1:9" x14ac:dyDescent="0.35">
      <c r="A14588" t="s">
        <v>1257</v>
      </c>
      <c r="B14588" t="s">
        <v>235</v>
      </c>
      <c r="C14588" t="s">
        <v>385</v>
      </c>
      <c r="D14588" t="s">
        <v>1258</v>
      </c>
      <c r="E14588" t="s">
        <v>31</v>
      </c>
      <c r="F14588">
        <v>129739</v>
      </c>
      <c r="G14588">
        <v>138790</v>
      </c>
      <c r="H14588">
        <v>1.0697631398422989</v>
      </c>
      <c r="I14588" t="str">
        <f>VLOOKUP($B14588&amp;$E14588,'Employee List'!$A:$E,5,0)</f>
        <v>E-1310</v>
      </c>
    </row>
    <row r="14589" spans="1:9" x14ac:dyDescent="0.35">
      <c r="A14589" t="s">
        <v>1257</v>
      </c>
      <c r="B14589" t="s">
        <v>235</v>
      </c>
      <c r="C14589" t="s">
        <v>385</v>
      </c>
      <c r="D14589" t="s">
        <v>1272</v>
      </c>
      <c r="E14589" t="s">
        <v>29</v>
      </c>
      <c r="F14589">
        <v>20664</v>
      </c>
      <c r="G14589">
        <v>10160</v>
      </c>
      <c r="H14589">
        <v>0.49167634533488191</v>
      </c>
      <c r="I14589" t="str">
        <f>VLOOKUP($B14589&amp;$E14589,'Employee List'!$A:$E,5,0)</f>
        <v>E-1310</v>
      </c>
    </row>
    <row r="14590" spans="1:9" x14ac:dyDescent="0.35">
      <c r="A14590" t="s">
        <v>1257</v>
      </c>
      <c r="B14590" t="s">
        <v>235</v>
      </c>
      <c r="C14590" t="s">
        <v>385</v>
      </c>
      <c r="D14590" t="s">
        <v>1272</v>
      </c>
      <c r="E14590" t="s">
        <v>30</v>
      </c>
      <c r="F14590">
        <v>19114</v>
      </c>
      <c r="G14590">
        <v>11154</v>
      </c>
      <c r="H14590">
        <v>0.58355132363712459</v>
      </c>
      <c r="I14590" t="str">
        <f>VLOOKUP($B14590&amp;$E14590,'Employee List'!$A:$E,5,0)</f>
        <v>E-1310</v>
      </c>
    </row>
    <row r="14591" spans="1:9" x14ac:dyDescent="0.35">
      <c r="A14591" t="s">
        <v>1257</v>
      </c>
      <c r="B14591" t="s">
        <v>235</v>
      </c>
      <c r="C14591" t="s">
        <v>385</v>
      </c>
      <c r="D14591" t="s">
        <v>1272</v>
      </c>
      <c r="E14591" t="s">
        <v>31</v>
      </c>
      <c r="F14591">
        <v>20488</v>
      </c>
      <c r="G14591">
        <v>31636</v>
      </c>
      <c r="H14591">
        <v>1.5441233893010542</v>
      </c>
      <c r="I14591" t="str">
        <f>VLOOKUP($B14591&amp;$E14591,'Employee List'!$A:$E,5,0)</f>
        <v>E-1310</v>
      </c>
    </row>
    <row r="14592" spans="1:9" x14ac:dyDescent="0.35">
      <c r="A14592" t="s">
        <v>1257</v>
      </c>
      <c r="B14592" t="s">
        <v>235</v>
      </c>
      <c r="C14592" t="s">
        <v>385</v>
      </c>
      <c r="D14592" t="s">
        <v>1259</v>
      </c>
      <c r="E14592" t="s">
        <v>29</v>
      </c>
      <c r="F14592">
        <v>53160</v>
      </c>
      <c r="G14592">
        <v>42421</v>
      </c>
      <c r="H14592">
        <v>0.79798720842738902</v>
      </c>
      <c r="I14592" t="str">
        <f>VLOOKUP($B14592&amp;$E14592,'Employee List'!$A:$E,5,0)</f>
        <v>E-1310</v>
      </c>
    </row>
    <row r="14593" spans="1:9" x14ac:dyDescent="0.35">
      <c r="A14593" t="s">
        <v>1257</v>
      </c>
      <c r="B14593" t="s">
        <v>235</v>
      </c>
      <c r="C14593" t="s">
        <v>385</v>
      </c>
      <c r="D14593" t="s">
        <v>1259</v>
      </c>
      <c r="E14593" t="s">
        <v>30</v>
      </c>
      <c r="F14593">
        <v>53763</v>
      </c>
      <c r="G14593">
        <v>51051</v>
      </c>
      <c r="H14593">
        <v>0.94955638636236817</v>
      </c>
      <c r="I14593" t="str">
        <f>VLOOKUP($B14593&amp;$E14593,'Employee List'!$A:$E,5,0)</f>
        <v>E-1310</v>
      </c>
    </row>
    <row r="14594" spans="1:9" x14ac:dyDescent="0.35">
      <c r="A14594" t="s">
        <v>1257</v>
      </c>
      <c r="B14594" t="s">
        <v>235</v>
      </c>
      <c r="C14594" t="s">
        <v>385</v>
      </c>
      <c r="D14594" t="s">
        <v>1259</v>
      </c>
      <c r="E14594" t="s">
        <v>31</v>
      </c>
      <c r="F14594">
        <v>57067</v>
      </c>
      <c r="G14594">
        <v>39865</v>
      </c>
      <c r="H14594">
        <v>0.69856484483151382</v>
      </c>
      <c r="I14594" t="str">
        <f>VLOOKUP($B14594&amp;$E14594,'Employee List'!$A:$E,5,0)</f>
        <v>E-1310</v>
      </c>
    </row>
    <row r="14595" spans="1:9" x14ac:dyDescent="0.35">
      <c r="A14595" t="s">
        <v>1257</v>
      </c>
      <c r="B14595" t="s">
        <v>235</v>
      </c>
      <c r="C14595" t="s">
        <v>385</v>
      </c>
      <c r="D14595" t="s">
        <v>1273</v>
      </c>
      <c r="E14595" t="s">
        <v>29</v>
      </c>
      <c r="F14595">
        <v>7630</v>
      </c>
      <c r="G14595">
        <v>8415</v>
      </c>
      <c r="H14595">
        <v>1.1028833551769333</v>
      </c>
      <c r="I14595" t="str">
        <f>VLOOKUP($B14595&amp;$E14595,'Employee List'!$A:$E,5,0)</f>
        <v>E-1310</v>
      </c>
    </row>
    <row r="14596" spans="1:9" x14ac:dyDescent="0.35">
      <c r="A14596" t="s">
        <v>1257</v>
      </c>
      <c r="B14596" t="s">
        <v>235</v>
      </c>
      <c r="C14596" t="s">
        <v>385</v>
      </c>
      <c r="D14596" t="s">
        <v>1273</v>
      </c>
      <c r="E14596" t="s">
        <v>30</v>
      </c>
      <c r="F14596">
        <v>6285</v>
      </c>
      <c r="G14596">
        <v>8775</v>
      </c>
      <c r="H14596">
        <v>1.39618138424821</v>
      </c>
      <c r="I14596" t="str">
        <f>VLOOKUP($B14596&amp;$E14596,'Employee List'!$A:$E,5,0)</f>
        <v>E-1310</v>
      </c>
    </row>
    <row r="14597" spans="1:9" x14ac:dyDescent="0.35">
      <c r="A14597" t="s">
        <v>1257</v>
      </c>
      <c r="B14597" t="s">
        <v>235</v>
      </c>
      <c r="C14597" t="s">
        <v>385</v>
      </c>
      <c r="D14597" t="s">
        <v>1273</v>
      </c>
      <c r="E14597" t="s">
        <v>31</v>
      </c>
      <c r="F14597">
        <v>5175</v>
      </c>
      <c r="G14597">
        <v>7520</v>
      </c>
      <c r="H14597">
        <v>1.4531400966183574</v>
      </c>
      <c r="I14597" t="str">
        <f>VLOOKUP($B14597&amp;$E14597,'Employee List'!$A:$E,5,0)</f>
        <v>E-1310</v>
      </c>
    </row>
    <row r="14598" spans="1:9" x14ac:dyDescent="0.35">
      <c r="A14598" t="s">
        <v>1257</v>
      </c>
      <c r="B14598" t="s">
        <v>235</v>
      </c>
      <c r="C14598" t="s">
        <v>385</v>
      </c>
      <c r="D14598" t="s">
        <v>1275</v>
      </c>
      <c r="E14598" t="s">
        <v>29</v>
      </c>
      <c r="F14598">
        <v>4584</v>
      </c>
      <c r="G14598">
        <v>7115</v>
      </c>
      <c r="H14598">
        <v>1.5521378708551483</v>
      </c>
      <c r="I14598" t="str">
        <f>VLOOKUP($B14598&amp;$E14598,'Employee List'!$A:$E,5,0)</f>
        <v>E-1310</v>
      </c>
    </row>
    <row r="14599" spans="1:9" x14ac:dyDescent="0.35">
      <c r="A14599" t="s">
        <v>1257</v>
      </c>
      <c r="B14599" t="s">
        <v>235</v>
      </c>
      <c r="C14599" t="s">
        <v>385</v>
      </c>
      <c r="D14599" t="s">
        <v>1275</v>
      </c>
      <c r="E14599" t="s">
        <v>30</v>
      </c>
      <c r="F14599">
        <v>5368</v>
      </c>
      <c r="G14599">
        <v>5358</v>
      </c>
      <c r="H14599">
        <v>0.99813710879284645</v>
      </c>
      <c r="I14599" t="str">
        <f>VLOOKUP($B14599&amp;$E14599,'Employee List'!$A:$E,5,0)</f>
        <v>E-1310</v>
      </c>
    </row>
    <row r="14600" spans="1:9" x14ac:dyDescent="0.35">
      <c r="A14600" t="s">
        <v>1257</v>
      </c>
      <c r="B14600" t="s">
        <v>235</v>
      </c>
      <c r="C14600" t="s">
        <v>385</v>
      </c>
      <c r="D14600" t="s">
        <v>1275</v>
      </c>
      <c r="E14600" t="s">
        <v>31</v>
      </c>
      <c r="F14600">
        <v>7585</v>
      </c>
      <c r="G14600">
        <v>10436</v>
      </c>
      <c r="H14600">
        <v>1.3758734344100199</v>
      </c>
      <c r="I14600" t="str">
        <f>VLOOKUP($B14600&amp;$E14600,'Employee List'!$A:$E,5,0)</f>
        <v>E-1310</v>
      </c>
    </row>
    <row r="14601" spans="1:9" x14ac:dyDescent="0.35">
      <c r="A14601" t="s">
        <v>1257</v>
      </c>
      <c r="B14601" t="s">
        <v>235</v>
      </c>
      <c r="C14601" t="s">
        <v>385</v>
      </c>
      <c r="D14601" t="s">
        <v>1276</v>
      </c>
      <c r="E14601" t="s">
        <v>29</v>
      </c>
      <c r="F14601">
        <v>9847</v>
      </c>
      <c r="G14601">
        <v>8114</v>
      </c>
      <c r="H14601">
        <v>0.82400731187163601</v>
      </c>
      <c r="I14601" t="str">
        <f>VLOOKUP($B14601&amp;$E14601,'Employee List'!$A:$E,5,0)</f>
        <v>E-1310</v>
      </c>
    </row>
    <row r="14602" spans="1:9" x14ac:dyDescent="0.35">
      <c r="A14602" t="s">
        <v>1257</v>
      </c>
      <c r="B14602" t="s">
        <v>235</v>
      </c>
      <c r="C14602" t="s">
        <v>385</v>
      </c>
      <c r="D14602" t="s">
        <v>1276</v>
      </c>
      <c r="E14602" t="s">
        <v>30</v>
      </c>
      <c r="F14602">
        <v>10488</v>
      </c>
      <c r="G14602">
        <v>7792</v>
      </c>
      <c r="H14602">
        <v>0.74294431731502675</v>
      </c>
      <c r="I14602" t="str">
        <f>VLOOKUP($B14602&amp;$E14602,'Employee List'!$A:$E,5,0)</f>
        <v>E-1310</v>
      </c>
    </row>
    <row r="14603" spans="1:9" x14ac:dyDescent="0.35">
      <c r="A14603" t="s">
        <v>1257</v>
      </c>
      <c r="B14603" t="s">
        <v>235</v>
      </c>
      <c r="C14603" t="s">
        <v>385</v>
      </c>
      <c r="D14603" t="s">
        <v>1276</v>
      </c>
      <c r="E14603" t="s">
        <v>31</v>
      </c>
      <c r="F14603">
        <v>7887</v>
      </c>
      <c r="G14603">
        <v>3270</v>
      </c>
      <c r="H14603">
        <v>0.41460631418790417</v>
      </c>
      <c r="I14603" t="str">
        <f>VLOOKUP($B14603&amp;$E14603,'Employee List'!$A:$E,5,0)</f>
        <v>E-1310</v>
      </c>
    </row>
    <row r="14604" spans="1:9" x14ac:dyDescent="0.35">
      <c r="A14604" t="s">
        <v>1257</v>
      </c>
      <c r="B14604" t="s">
        <v>235</v>
      </c>
      <c r="C14604" t="s">
        <v>385</v>
      </c>
      <c r="D14604" t="s">
        <v>1277</v>
      </c>
      <c r="E14604" t="s">
        <v>29</v>
      </c>
      <c r="F14604">
        <v>12115</v>
      </c>
      <c r="G14604">
        <v>14397</v>
      </c>
      <c r="H14604">
        <v>1.1883615352868344</v>
      </c>
      <c r="I14604" t="str">
        <f>VLOOKUP($B14604&amp;$E14604,'Employee List'!$A:$E,5,0)</f>
        <v>E-1310</v>
      </c>
    </row>
    <row r="14605" spans="1:9" x14ac:dyDescent="0.35">
      <c r="A14605" t="s">
        <v>1257</v>
      </c>
      <c r="B14605" t="s">
        <v>235</v>
      </c>
      <c r="C14605" t="s">
        <v>385</v>
      </c>
      <c r="D14605" t="s">
        <v>1277</v>
      </c>
      <c r="E14605" t="s">
        <v>30</v>
      </c>
      <c r="F14605">
        <v>10134</v>
      </c>
      <c r="G14605">
        <v>11151</v>
      </c>
      <c r="H14605">
        <v>1.1003552397868561</v>
      </c>
      <c r="I14605" t="str">
        <f>VLOOKUP($B14605&amp;$E14605,'Employee List'!$A:$E,5,0)</f>
        <v>E-1310</v>
      </c>
    </row>
    <row r="14606" spans="1:9" x14ac:dyDescent="0.35">
      <c r="A14606" t="s">
        <v>1257</v>
      </c>
      <c r="B14606" t="s">
        <v>235</v>
      </c>
      <c r="C14606" t="s">
        <v>385</v>
      </c>
      <c r="D14606" t="s">
        <v>1277</v>
      </c>
      <c r="E14606" t="s">
        <v>31</v>
      </c>
      <c r="F14606">
        <v>12942</v>
      </c>
      <c r="G14606">
        <v>6998</v>
      </c>
      <c r="H14606">
        <v>0.54072013599134605</v>
      </c>
      <c r="I14606" t="str">
        <f>VLOOKUP($B14606&amp;$E14606,'Employee List'!$A:$E,5,0)</f>
        <v>E-1310</v>
      </c>
    </row>
    <row r="14607" spans="1:9" x14ac:dyDescent="0.35">
      <c r="A14607" t="s">
        <v>1257</v>
      </c>
      <c r="B14607" t="s">
        <v>235</v>
      </c>
      <c r="C14607" t="s">
        <v>385</v>
      </c>
      <c r="D14607" t="s">
        <v>1278</v>
      </c>
      <c r="E14607" t="s">
        <v>29</v>
      </c>
      <c r="F14607">
        <v>27335</v>
      </c>
      <c r="G14607">
        <v>19991</v>
      </c>
      <c r="H14607">
        <v>0.73133345527711724</v>
      </c>
      <c r="I14607" t="str">
        <f>VLOOKUP($B14607&amp;$E14607,'Employee List'!$A:$E,5,0)</f>
        <v>E-1310</v>
      </c>
    </row>
    <row r="14608" spans="1:9" x14ac:dyDescent="0.35">
      <c r="A14608" t="s">
        <v>1257</v>
      </c>
      <c r="B14608" t="s">
        <v>235</v>
      </c>
      <c r="C14608" t="s">
        <v>385</v>
      </c>
      <c r="D14608" t="s">
        <v>1278</v>
      </c>
      <c r="E14608" t="s">
        <v>30</v>
      </c>
      <c r="F14608">
        <v>30670</v>
      </c>
      <c r="G14608">
        <v>22620</v>
      </c>
      <c r="H14608">
        <v>0.73752852950766223</v>
      </c>
      <c r="I14608" t="str">
        <f>VLOOKUP($B14608&amp;$E14608,'Employee List'!$A:$E,5,0)</f>
        <v>E-1310</v>
      </c>
    </row>
    <row r="14609" spans="1:9" x14ac:dyDescent="0.35">
      <c r="A14609" t="s">
        <v>1257</v>
      </c>
      <c r="B14609" t="s">
        <v>235</v>
      </c>
      <c r="C14609" t="s">
        <v>385</v>
      </c>
      <c r="D14609" t="s">
        <v>1278</v>
      </c>
      <c r="E14609" t="s">
        <v>31</v>
      </c>
      <c r="F14609">
        <v>27325</v>
      </c>
      <c r="G14609">
        <v>15417</v>
      </c>
      <c r="H14609">
        <v>0.56420860018298258</v>
      </c>
      <c r="I14609" t="str">
        <f>VLOOKUP($B14609&amp;$E14609,'Employee List'!$A:$E,5,0)</f>
        <v>E-1310</v>
      </c>
    </row>
    <row r="14610" spans="1:9" x14ac:dyDescent="0.35">
      <c r="A14610" t="s">
        <v>1257</v>
      </c>
      <c r="B14610" t="s">
        <v>235</v>
      </c>
      <c r="C14610" t="s">
        <v>385</v>
      </c>
      <c r="D14610" t="s">
        <v>1279</v>
      </c>
      <c r="E14610" t="s">
        <v>29</v>
      </c>
      <c r="F14610">
        <v>3634</v>
      </c>
      <c r="G14610">
        <v>2210</v>
      </c>
      <c r="H14610">
        <v>0.60814529444138687</v>
      </c>
      <c r="I14610" t="str">
        <f>VLOOKUP($B14610&amp;$E14610,'Employee List'!$A:$E,5,0)</f>
        <v>E-1310</v>
      </c>
    </row>
    <row r="14611" spans="1:9" x14ac:dyDescent="0.35">
      <c r="A14611" t="s">
        <v>1257</v>
      </c>
      <c r="B14611" t="s">
        <v>235</v>
      </c>
      <c r="C14611" t="s">
        <v>385</v>
      </c>
      <c r="D14611" t="s">
        <v>1279</v>
      </c>
      <c r="E14611" t="s">
        <v>30</v>
      </c>
      <c r="F14611">
        <v>2263</v>
      </c>
      <c r="G14611">
        <v>1749</v>
      </c>
      <c r="H14611">
        <v>0.77286787450287231</v>
      </c>
      <c r="I14611" t="str">
        <f>VLOOKUP($B14611&amp;$E14611,'Employee List'!$A:$E,5,0)</f>
        <v>E-1310</v>
      </c>
    </row>
    <row r="14612" spans="1:9" x14ac:dyDescent="0.35">
      <c r="A14612" t="s">
        <v>1257</v>
      </c>
      <c r="B14612" t="s">
        <v>235</v>
      </c>
      <c r="C14612" t="s">
        <v>385</v>
      </c>
      <c r="D14612" t="s">
        <v>1279</v>
      </c>
      <c r="E14612" t="s">
        <v>31</v>
      </c>
      <c r="F14612">
        <v>3844</v>
      </c>
      <c r="G14612">
        <v>2759</v>
      </c>
      <c r="H14612">
        <v>0.717741935483871</v>
      </c>
      <c r="I14612" t="str">
        <f>VLOOKUP($B14612&amp;$E14612,'Employee List'!$A:$E,5,0)</f>
        <v>E-1310</v>
      </c>
    </row>
    <row r="14613" spans="1:9" x14ac:dyDescent="0.35">
      <c r="A14613" t="s">
        <v>1257</v>
      </c>
      <c r="B14613" t="s">
        <v>235</v>
      </c>
      <c r="C14613" t="s">
        <v>385</v>
      </c>
      <c r="D14613" t="s">
        <v>1280</v>
      </c>
      <c r="E14613" t="s">
        <v>29</v>
      </c>
      <c r="F14613">
        <v>3033</v>
      </c>
      <c r="G14613">
        <v>1033</v>
      </c>
      <c r="H14613">
        <v>0.34058687767886581</v>
      </c>
      <c r="I14613" t="str">
        <f>VLOOKUP($B14613&amp;$E14613,'Employee List'!$A:$E,5,0)</f>
        <v>E-1310</v>
      </c>
    </row>
    <row r="14614" spans="1:9" x14ac:dyDescent="0.35">
      <c r="A14614" t="s">
        <v>1257</v>
      </c>
      <c r="B14614" t="s">
        <v>235</v>
      </c>
      <c r="C14614" t="s">
        <v>385</v>
      </c>
      <c r="D14614" t="s">
        <v>1280</v>
      </c>
      <c r="E14614" t="s">
        <v>30</v>
      </c>
      <c r="F14614">
        <v>3669</v>
      </c>
      <c r="G14614">
        <v>4769</v>
      </c>
      <c r="H14614">
        <v>1.2998092123194331</v>
      </c>
      <c r="I14614" t="str">
        <f>VLOOKUP($B14614&amp;$E14614,'Employee List'!$A:$E,5,0)</f>
        <v>E-1310</v>
      </c>
    </row>
    <row r="14615" spans="1:9" x14ac:dyDescent="0.35">
      <c r="A14615" t="s">
        <v>1257</v>
      </c>
      <c r="B14615" t="s">
        <v>235</v>
      </c>
      <c r="C14615" t="s">
        <v>385</v>
      </c>
      <c r="D14615" t="s">
        <v>1280</v>
      </c>
      <c r="E14615" t="s">
        <v>31</v>
      </c>
      <c r="F14615">
        <v>3232</v>
      </c>
      <c r="G14615">
        <v>2250</v>
      </c>
      <c r="H14615">
        <v>0.69616336633663367</v>
      </c>
      <c r="I14615" t="str">
        <f>VLOOKUP($B14615&amp;$E14615,'Employee List'!$A:$E,5,0)</f>
        <v>E-1310</v>
      </c>
    </row>
    <row r="14616" spans="1:9" x14ac:dyDescent="0.35">
      <c r="A14616" t="s">
        <v>1257</v>
      </c>
      <c r="B14616" t="s">
        <v>235</v>
      </c>
      <c r="C14616" t="s">
        <v>385</v>
      </c>
      <c r="D14616" t="s">
        <v>1262</v>
      </c>
      <c r="E14616" t="s">
        <v>29</v>
      </c>
      <c r="F14616">
        <v>37773</v>
      </c>
      <c r="G14616">
        <v>38957</v>
      </c>
      <c r="H14616">
        <v>1.031345140708972</v>
      </c>
      <c r="I14616" t="str">
        <f>VLOOKUP($B14616&amp;$E14616,'Employee List'!$A:$E,5,0)</f>
        <v>E-1310</v>
      </c>
    </row>
    <row r="14617" spans="1:9" x14ac:dyDescent="0.35">
      <c r="A14617" t="s">
        <v>1257</v>
      </c>
      <c r="B14617" t="s">
        <v>235</v>
      </c>
      <c r="C14617" t="s">
        <v>385</v>
      </c>
      <c r="D14617" t="s">
        <v>1262</v>
      </c>
      <c r="E14617" t="s">
        <v>30</v>
      </c>
      <c r="F14617">
        <v>35976</v>
      </c>
      <c r="G14617">
        <v>42279</v>
      </c>
      <c r="H14617">
        <v>1.1752001334222815</v>
      </c>
      <c r="I14617" t="str">
        <f>VLOOKUP($B14617&amp;$E14617,'Employee List'!$A:$E,5,0)</f>
        <v>E-1310</v>
      </c>
    </row>
    <row r="14618" spans="1:9" x14ac:dyDescent="0.35">
      <c r="A14618" t="s">
        <v>1257</v>
      </c>
      <c r="B14618" t="s">
        <v>235</v>
      </c>
      <c r="C14618" t="s">
        <v>385</v>
      </c>
      <c r="D14618" t="s">
        <v>1262</v>
      </c>
      <c r="E14618" t="s">
        <v>31</v>
      </c>
      <c r="F14618">
        <v>40415</v>
      </c>
      <c r="G14618">
        <v>31042</v>
      </c>
      <c r="H14618">
        <v>0.76808115798589638</v>
      </c>
      <c r="I14618" t="str">
        <f>VLOOKUP($B14618&amp;$E14618,'Employee List'!$A:$E,5,0)</f>
        <v>E-1310</v>
      </c>
    </row>
    <row r="14619" spans="1:9" x14ac:dyDescent="0.35">
      <c r="A14619" t="s">
        <v>1257</v>
      </c>
      <c r="B14619" t="s">
        <v>235</v>
      </c>
      <c r="C14619" t="s">
        <v>385</v>
      </c>
      <c r="D14619" t="s">
        <v>1282</v>
      </c>
      <c r="E14619" t="s">
        <v>31</v>
      </c>
      <c r="F14619">
        <v>1541</v>
      </c>
      <c r="G14619">
        <v>4868</v>
      </c>
      <c r="H14619">
        <v>3.1589876703439326</v>
      </c>
      <c r="I14619" t="str">
        <f>VLOOKUP($B14619&amp;$E14619,'Employee List'!$A:$E,5,0)</f>
        <v>E-1310</v>
      </c>
    </row>
    <row r="14620" spans="1:9" x14ac:dyDescent="0.35">
      <c r="A14620" t="s">
        <v>1257</v>
      </c>
      <c r="B14620" t="s">
        <v>235</v>
      </c>
      <c r="C14620" t="s">
        <v>385</v>
      </c>
      <c r="D14620" t="s">
        <v>1281</v>
      </c>
      <c r="E14620" t="s">
        <v>29</v>
      </c>
      <c r="F14620">
        <v>7300</v>
      </c>
      <c r="G14620">
        <v>8660</v>
      </c>
      <c r="H14620">
        <v>1.1863013698630136</v>
      </c>
      <c r="I14620" t="str">
        <f>VLOOKUP($B14620&amp;$E14620,'Employee List'!$A:$E,5,0)</f>
        <v>E-1310</v>
      </c>
    </row>
    <row r="14621" spans="1:9" x14ac:dyDescent="0.35">
      <c r="A14621" t="s">
        <v>1257</v>
      </c>
      <c r="B14621" t="s">
        <v>235</v>
      </c>
      <c r="C14621" t="s">
        <v>385</v>
      </c>
      <c r="D14621" t="s">
        <v>1281</v>
      </c>
      <c r="E14621" t="s">
        <v>30</v>
      </c>
      <c r="F14621">
        <v>7303</v>
      </c>
      <c r="G14621">
        <v>4210</v>
      </c>
      <c r="H14621">
        <v>0.5764754210598384</v>
      </c>
      <c r="I14621" t="str">
        <f>VLOOKUP($B14621&amp;$E14621,'Employee List'!$A:$E,5,0)</f>
        <v>E-1310</v>
      </c>
    </row>
    <row r="14622" spans="1:9" x14ac:dyDescent="0.35">
      <c r="A14622" t="s">
        <v>1257</v>
      </c>
      <c r="B14622" t="s">
        <v>235</v>
      </c>
      <c r="C14622" t="s">
        <v>385</v>
      </c>
      <c r="D14622" t="s">
        <v>1281</v>
      </c>
      <c r="E14622" t="s">
        <v>31</v>
      </c>
      <c r="F14622">
        <v>6329</v>
      </c>
      <c r="G14622">
        <v>4100</v>
      </c>
      <c r="H14622">
        <v>0.64781166060989093</v>
      </c>
      <c r="I14622" t="str">
        <f>VLOOKUP($B14622&amp;$E14622,'Employee List'!$A:$E,5,0)</f>
        <v>E-1310</v>
      </c>
    </row>
    <row r="14623" spans="1:9" x14ac:dyDescent="0.35">
      <c r="A14623" t="s">
        <v>1257</v>
      </c>
      <c r="B14623" t="s">
        <v>236</v>
      </c>
      <c r="C14623" t="s">
        <v>386</v>
      </c>
      <c r="D14623" t="s">
        <v>1274</v>
      </c>
      <c r="E14623" t="s">
        <v>29</v>
      </c>
      <c r="F14623">
        <v>15688</v>
      </c>
      <c r="G14623">
        <v>12417</v>
      </c>
      <c r="H14623">
        <v>0.79149668536460993</v>
      </c>
      <c r="I14623" t="str">
        <f>VLOOKUP($B14623&amp;$E14623,'Employee List'!$A:$E,5,0)</f>
        <v>E-1311</v>
      </c>
    </row>
    <row r="14624" spans="1:9" x14ac:dyDescent="0.35">
      <c r="A14624" t="s">
        <v>1257</v>
      </c>
      <c r="B14624" t="s">
        <v>236</v>
      </c>
      <c r="C14624" t="s">
        <v>386</v>
      </c>
      <c r="D14624" t="s">
        <v>1274</v>
      </c>
      <c r="E14624" t="s">
        <v>30</v>
      </c>
      <c r="F14624">
        <v>15530</v>
      </c>
      <c r="G14624">
        <v>14652</v>
      </c>
      <c r="H14624">
        <v>0.94346426271732131</v>
      </c>
      <c r="I14624" t="str">
        <f>VLOOKUP($B14624&amp;$E14624,'Employee List'!$A:$E,5,0)</f>
        <v>E-1311</v>
      </c>
    </row>
    <row r="14625" spans="1:9" x14ac:dyDescent="0.35">
      <c r="A14625" t="s">
        <v>1257</v>
      </c>
      <c r="B14625" t="s">
        <v>236</v>
      </c>
      <c r="C14625" t="s">
        <v>386</v>
      </c>
      <c r="D14625" t="s">
        <v>1274</v>
      </c>
      <c r="E14625" t="s">
        <v>31</v>
      </c>
      <c r="F14625">
        <v>16661</v>
      </c>
      <c r="G14625">
        <v>8653</v>
      </c>
      <c r="H14625">
        <v>0.51935658123762074</v>
      </c>
      <c r="I14625" t="str">
        <f>VLOOKUP($B14625&amp;$E14625,'Employee List'!$A:$E,5,0)</f>
        <v>E-1311</v>
      </c>
    </row>
    <row r="14626" spans="1:9" x14ac:dyDescent="0.35">
      <c r="A14626" t="s">
        <v>1257</v>
      </c>
      <c r="B14626" t="s">
        <v>236</v>
      </c>
      <c r="C14626" t="s">
        <v>386</v>
      </c>
      <c r="D14626" t="s">
        <v>1263</v>
      </c>
      <c r="E14626" t="s">
        <v>29</v>
      </c>
      <c r="F14626">
        <v>3738</v>
      </c>
      <c r="G14626">
        <v>2509</v>
      </c>
      <c r="H14626">
        <v>0.67121455323702517</v>
      </c>
      <c r="I14626" t="str">
        <f>VLOOKUP($B14626&amp;$E14626,'Employee List'!$A:$E,5,0)</f>
        <v>E-1311</v>
      </c>
    </row>
    <row r="14627" spans="1:9" x14ac:dyDescent="0.35">
      <c r="A14627" t="s">
        <v>1257</v>
      </c>
      <c r="B14627" t="s">
        <v>236</v>
      </c>
      <c r="C14627" t="s">
        <v>386</v>
      </c>
      <c r="D14627" t="s">
        <v>1263</v>
      </c>
      <c r="E14627" t="s">
        <v>30</v>
      </c>
      <c r="F14627">
        <v>2889</v>
      </c>
      <c r="G14627">
        <v>3978</v>
      </c>
      <c r="H14627">
        <v>1.3769470404984423</v>
      </c>
      <c r="I14627" t="str">
        <f>VLOOKUP($B14627&amp;$E14627,'Employee List'!$A:$E,5,0)</f>
        <v>E-1311</v>
      </c>
    </row>
    <row r="14628" spans="1:9" x14ac:dyDescent="0.35">
      <c r="A14628" t="s">
        <v>1257</v>
      </c>
      <c r="B14628" t="s">
        <v>236</v>
      </c>
      <c r="C14628" t="s">
        <v>386</v>
      </c>
      <c r="D14628" t="s">
        <v>1263</v>
      </c>
      <c r="E14628" t="s">
        <v>31</v>
      </c>
      <c r="F14628">
        <v>2785</v>
      </c>
      <c r="G14628">
        <v>3744</v>
      </c>
      <c r="H14628">
        <v>1.3443447037701974</v>
      </c>
      <c r="I14628" t="str">
        <f>VLOOKUP($B14628&amp;$E14628,'Employee List'!$A:$E,5,0)</f>
        <v>E-1311</v>
      </c>
    </row>
    <row r="14629" spans="1:9" x14ac:dyDescent="0.35">
      <c r="A14629" t="s">
        <v>1257</v>
      </c>
      <c r="B14629" t="s">
        <v>236</v>
      </c>
      <c r="C14629" t="s">
        <v>386</v>
      </c>
      <c r="D14629" t="s">
        <v>1264</v>
      </c>
      <c r="E14629" t="s">
        <v>29</v>
      </c>
      <c r="F14629">
        <v>2832</v>
      </c>
      <c r="G14629">
        <v>4767</v>
      </c>
      <c r="H14629">
        <v>1.6832627118644068</v>
      </c>
      <c r="I14629" t="str">
        <f>VLOOKUP($B14629&amp;$E14629,'Employee List'!$A:$E,5,0)</f>
        <v>E-1311</v>
      </c>
    </row>
    <row r="14630" spans="1:9" x14ac:dyDescent="0.35">
      <c r="A14630" t="s">
        <v>1257</v>
      </c>
      <c r="B14630" t="s">
        <v>236</v>
      </c>
      <c r="C14630" t="s">
        <v>386</v>
      </c>
      <c r="D14630" t="s">
        <v>1264</v>
      </c>
      <c r="E14630" t="s">
        <v>30</v>
      </c>
      <c r="F14630">
        <v>4059</v>
      </c>
      <c r="G14630">
        <v>5411</v>
      </c>
      <c r="H14630">
        <v>1.3330869672333088</v>
      </c>
      <c r="I14630" t="str">
        <f>VLOOKUP($B14630&amp;$E14630,'Employee List'!$A:$E,5,0)</f>
        <v>E-1311</v>
      </c>
    </row>
    <row r="14631" spans="1:9" x14ac:dyDescent="0.35">
      <c r="A14631" t="s">
        <v>1257</v>
      </c>
      <c r="B14631" t="s">
        <v>236</v>
      </c>
      <c r="C14631" t="s">
        <v>386</v>
      </c>
      <c r="D14631" t="s">
        <v>1264</v>
      </c>
      <c r="E14631" t="s">
        <v>31</v>
      </c>
      <c r="F14631">
        <v>4862</v>
      </c>
      <c r="G14631">
        <v>3877</v>
      </c>
      <c r="H14631">
        <v>0.79740847387906211</v>
      </c>
      <c r="I14631" t="str">
        <f>VLOOKUP($B14631&amp;$E14631,'Employee List'!$A:$E,5,0)</f>
        <v>E-1311</v>
      </c>
    </row>
    <row r="14632" spans="1:9" x14ac:dyDescent="0.35">
      <c r="A14632" t="s">
        <v>1257</v>
      </c>
      <c r="B14632" t="s">
        <v>236</v>
      </c>
      <c r="C14632" t="s">
        <v>386</v>
      </c>
      <c r="D14632" t="s">
        <v>1265</v>
      </c>
      <c r="E14632" t="s">
        <v>29</v>
      </c>
      <c r="F14632">
        <v>4388</v>
      </c>
      <c r="G14632">
        <v>6572</v>
      </c>
      <c r="H14632">
        <v>1.4977210574293527</v>
      </c>
      <c r="I14632" t="str">
        <f>VLOOKUP($B14632&amp;$E14632,'Employee List'!$A:$E,5,0)</f>
        <v>E-1311</v>
      </c>
    </row>
    <row r="14633" spans="1:9" x14ac:dyDescent="0.35">
      <c r="A14633" t="s">
        <v>1257</v>
      </c>
      <c r="B14633" t="s">
        <v>236</v>
      </c>
      <c r="C14633" t="s">
        <v>386</v>
      </c>
      <c r="D14633" t="s">
        <v>1265</v>
      </c>
      <c r="E14633" t="s">
        <v>30</v>
      </c>
      <c r="F14633">
        <v>5052</v>
      </c>
      <c r="G14633">
        <v>16038</v>
      </c>
      <c r="H14633">
        <v>3.1745843230403801</v>
      </c>
      <c r="I14633" t="str">
        <f>VLOOKUP($B14633&amp;$E14633,'Employee List'!$A:$E,5,0)</f>
        <v>E-1311</v>
      </c>
    </row>
    <row r="14634" spans="1:9" x14ac:dyDescent="0.35">
      <c r="A14634" t="s">
        <v>1257</v>
      </c>
      <c r="B14634" t="s">
        <v>236</v>
      </c>
      <c r="C14634" t="s">
        <v>386</v>
      </c>
      <c r="D14634" t="s">
        <v>1265</v>
      </c>
      <c r="E14634" t="s">
        <v>31</v>
      </c>
      <c r="F14634">
        <v>2350</v>
      </c>
      <c r="G14634">
        <v>14014</v>
      </c>
      <c r="H14634">
        <v>5.9634042553191486</v>
      </c>
      <c r="I14634" t="str">
        <f>VLOOKUP($B14634&amp;$E14634,'Employee List'!$A:$E,5,0)</f>
        <v>E-1311</v>
      </c>
    </row>
    <row r="14635" spans="1:9" x14ac:dyDescent="0.35">
      <c r="A14635" t="s">
        <v>1257</v>
      </c>
      <c r="B14635" t="s">
        <v>236</v>
      </c>
      <c r="C14635" t="s">
        <v>386</v>
      </c>
      <c r="D14635" t="s">
        <v>1260</v>
      </c>
      <c r="E14635" t="s">
        <v>29</v>
      </c>
      <c r="F14635">
        <v>61140</v>
      </c>
      <c r="G14635">
        <v>50677</v>
      </c>
      <c r="H14635">
        <v>0.82886817140987901</v>
      </c>
      <c r="I14635" t="str">
        <f>VLOOKUP($B14635&amp;$E14635,'Employee List'!$A:$E,5,0)</f>
        <v>E-1311</v>
      </c>
    </row>
    <row r="14636" spans="1:9" x14ac:dyDescent="0.35">
      <c r="A14636" t="s">
        <v>1257</v>
      </c>
      <c r="B14636" t="s">
        <v>236</v>
      </c>
      <c r="C14636" t="s">
        <v>386</v>
      </c>
      <c r="D14636" t="s">
        <v>1260</v>
      </c>
      <c r="E14636" t="s">
        <v>30</v>
      </c>
      <c r="F14636">
        <v>58192</v>
      </c>
      <c r="G14636">
        <v>56129</v>
      </c>
      <c r="H14636">
        <v>0.96454839153148197</v>
      </c>
      <c r="I14636" t="str">
        <f>VLOOKUP($B14636&amp;$E14636,'Employee List'!$A:$E,5,0)</f>
        <v>E-1311</v>
      </c>
    </row>
    <row r="14637" spans="1:9" x14ac:dyDescent="0.35">
      <c r="A14637" t="s">
        <v>1257</v>
      </c>
      <c r="B14637" t="s">
        <v>236</v>
      </c>
      <c r="C14637" t="s">
        <v>386</v>
      </c>
      <c r="D14637" t="s">
        <v>1260</v>
      </c>
      <c r="E14637" t="s">
        <v>31</v>
      </c>
      <c r="F14637">
        <v>67570</v>
      </c>
      <c r="G14637">
        <v>126528</v>
      </c>
      <c r="H14637">
        <v>1.8725469883084209</v>
      </c>
      <c r="I14637" t="str">
        <f>VLOOKUP($B14637&amp;$E14637,'Employee List'!$A:$E,5,0)</f>
        <v>E-1311</v>
      </c>
    </row>
    <row r="14638" spans="1:9" x14ac:dyDescent="0.35">
      <c r="A14638" t="s">
        <v>1257</v>
      </c>
      <c r="B14638" t="s">
        <v>236</v>
      </c>
      <c r="C14638" t="s">
        <v>386</v>
      </c>
      <c r="D14638" t="s">
        <v>1261</v>
      </c>
      <c r="E14638" t="s">
        <v>29</v>
      </c>
      <c r="F14638">
        <v>35231</v>
      </c>
      <c r="G14638">
        <v>39712</v>
      </c>
      <c r="H14638">
        <v>1.1271891232153501</v>
      </c>
      <c r="I14638" t="str">
        <f>VLOOKUP($B14638&amp;$E14638,'Employee List'!$A:$E,5,0)</f>
        <v>E-1311</v>
      </c>
    </row>
    <row r="14639" spans="1:9" x14ac:dyDescent="0.35">
      <c r="A14639" t="s">
        <v>1257</v>
      </c>
      <c r="B14639" t="s">
        <v>236</v>
      </c>
      <c r="C14639" t="s">
        <v>386</v>
      </c>
      <c r="D14639" t="s">
        <v>1261</v>
      </c>
      <c r="E14639" t="s">
        <v>30</v>
      </c>
      <c r="F14639">
        <v>37379</v>
      </c>
      <c r="G14639">
        <v>33406</v>
      </c>
      <c r="H14639">
        <v>0.893710372134086</v>
      </c>
      <c r="I14639" t="str">
        <f>VLOOKUP($B14639&amp;$E14639,'Employee List'!$A:$E,5,0)</f>
        <v>E-1311</v>
      </c>
    </row>
    <row r="14640" spans="1:9" x14ac:dyDescent="0.35">
      <c r="A14640" t="s">
        <v>1257</v>
      </c>
      <c r="B14640" t="s">
        <v>236</v>
      </c>
      <c r="C14640" t="s">
        <v>386</v>
      </c>
      <c r="D14640" t="s">
        <v>1261</v>
      </c>
      <c r="E14640" t="s">
        <v>31</v>
      </c>
      <c r="F14640">
        <v>37843</v>
      </c>
      <c r="G14640">
        <v>38772</v>
      </c>
      <c r="H14640">
        <v>1.024548793700288</v>
      </c>
      <c r="I14640" t="str">
        <f>VLOOKUP($B14640&amp;$E14640,'Employee List'!$A:$E,5,0)</f>
        <v>E-1311</v>
      </c>
    </row>
    <row r="14641" spans="1:9" x14ac:dyDescent="0.35">
      <c r="A14641" t="s">
        <v>1257</v>
      </c>
      <c r="B14641" t="s">
        <v>236</v>
      </c>
      <c r="C14641" t="s">
        <v>386</v>
      </c>
      <c r="D14641" t="s">
        <v>1266</v>
      </c>
      <c r="E14641" t="s">
        <v>29</v>
      </c>
      <c r="F14641">
        <v>159057</v>
      </c>
      <c r="G14641">
        <v>206377</v>
      </c>
      <c r="H14641">
        <v>1.2975034107269721</v>
      </c>
      <c r="I14641" t="str">
        <f>VLOOKUP($B14641&amp;$E14641,'Employee List'!$A:$E,5,0)</f>
        <v>E-1311</v>
      </c>
    </row>
    <row r="14642" spans="1:9" x14ac:dyDescent="0.35">
      <c r="A14642" t="s">
        <v>1257</v>
      </c>
      <c r="B14642" t="s">
        <v>236</v>
      </c>
      <c r="C14642" t="s">
        <v>386</v>
      </c>
      <c r="D14642" t="s">
        <v>1266</v>
      </c>
      <c r="E14642" t="s">
        <v>30</v>
      </c>
      <c r="F14642">
        <v>165961</v>
      </c>
      <c r="G14642">
        <v>219890</v>
      </c>
      <c r="H14642">
        <v>1.3249498376124511</v>
      </c>
      <c r="I14642" t="str">
        <f>VLOOKUP($B14642&amp;$E14642,'Employee List'!$A:$E,5,0)</f>
        <v>E-1311</v>
      </c>
    </row>
    <row r="14643" spans="1:9" x14ac:dyDescent="0.35">
      <c r="A14643" t="s">
        <v>1257</v>
      </c>
      <c r="B14643" t="s">
        <v>236</v>
      </c>
      <c r="C14643" t="s">
        <v>386</v>
      </c>
      <c r="D14643" t="s">
        <v>1266</v>
      </c>
      <c r="E14643" t="s">
        <v>31</v>
      </c>
      <c r="F14643">
        <v>169496</v>
      </c>
      <c r="G14643">
        <v>161139</v>
      </c>
      <c r="H14643">
        <v>0.95069500165195642</v>
      </c>
      <c r="I14643" t="str">
        <f>VLOOKUP($B14643&amp;$E14643,'Employee List'!$A:$E,5,0)</f>
        <v>E-1311</v>
      </c>
    </row>
    <row r="14644" spans="1:9" x14ac:dyDescent="0.35">
      <c r="A14644" t="s">
        <v>1257</v>
      </c>
      <c r="B14644" t="s">
        <v>236</v>
      </c>
      <c r="C14644" t="s">
        <v>386</v>
      </c>
      <c r="D14644" t="s">
        <v>1267</v>
      </c>
      <c r="E14644" t="s">
        <v>29</v>
      </c>
      <c r="F14644">
        <v>34237</v>
      </c>
      <c r="G14644">
        <v>23779</v>
      </c>
      <c r="H14644">
        <v>0.69454099366182787</v>
      </c>
      <c r="I14644" t="str">
        <f>VLOOKUP($B14644&amp;$E14644,'Employee List'!$A:$E,5,0)</f>
        <v>E-1311</v>
      </c>
    </row>
    <row r="14645" spans="1:9" x14ac:dyDescent="0.35">
      <c r="A14645" t="s">
        <v>1257</v>
      </c>
      <c r="B14645" t="s">
        <v>236</v>
      </c>
      <c r="C14645" t="s">
        <v>386</v>
      </c>
      <c r="D14645" t="s">
        <v>1267</v>
      </c>
      <c r="E14645" t="s">
        <v>30</v>
      </c>
      <c r="F14645">
        <v>34833</v>
      </c>
      <c r="G14645">
        <v>33693</v>
      </c>
      <c r="H14645">
        <v>0.96727241409008702</v>
      </c>
      <c r="I14645" t="str">
        <f>VLOOKUP($B14645&amp;$E14645,'Employee List'!$A:$E,5,0)</f>
        <v>E-1311</v>
      </c>
    </row>
    <row r="14646" spans="1:9" x14ac:dyDescent="0.35">
      <c r="A14646" t="s">
        <v>1257</v>
      </c>
      <c r="B14646" t="s">
        <v>236</v>
      </c>
      <c r="C14646" t="s">
        <v>386</v>
      </c>
      <c r="D14646" t="s">
        <v>1267</v>
      </c>
      <c r="E14646" t="s">
        <v>31</v>
      </c>
      <c r="F14646">
        <v>36924</v>
      </c>
      <c r="G14646">
        <v>35793</v>
      </c>
      <c r="H14646">
        <v>0.96936951576210595</v>
      </c>
      <c r="I14646" t="str">
        <f>VLOOKUP($B14646&amp;$E14646,'Employee List'!$A:$E,5,0)</f>
        <v>E-1311</v>
      </c>
    </row>
    <row r="14647" spans="1:9" x14ac:dyDescent="0.35">
      <c r="A14647" t="s">
        <v>1257</v>
      </c>
      <c r="B14647" t="s">
        <v>236</v>
      </c>
      <c r="C14647" t="s">
        <v>386</v>
      </c>
      <c r="D14647" t="s">
        <v>1268</v>
      </c>
      <c r="E14647" t="s">
        <v>29</v>
      </c>
      <c r="F14647">
        <v>12529</v>
      </c>
      <c r="G14647">
        <v>4842</v>
      </c>
      <c r="H14647">
        <v>0.38646340490063052</v>
      </c>
      <c r="I14647" t="str">
        <f>VLOOKUP($B14647&amp;$E14647,'Employee List'!$A:$E,5,0)</f>
        <v>E-1311</v>
      </c>
    </row>
    <row r="14648" spans="1:9" x14ac:dyDescent="0.35">
      <c r="A14648" t="s">
        <v>1257</v>
      </c>
      <c r="B14648" t="s">
        <v>236</v>
      </c>
      <c r="C14648" t="s">
        <v>386</v>
      </c>
      <c r="D14648" t="s">
        <v>1268</v>
      </c>
      <c r="E14648" t="s">
        <v>30</v>
      </c>
      <c r="F14648">
        <v>11259</v>
      </c>
      <c r="G14648">
        <v>9285</v>
      </c>
      <c r="H14648">
        <v>0.82467359445776711</v>
      </c>
      <c r="I14648" t="str">
        <f>VLOOKUP($B14648&amp;$E14648,'Employee List'!$A:$E,5,0)</f>
        <v>E-1311</v>
      </c>
    </row>
    <row r="14649" spans="1:9" x14ac:dyDescent="0.35">
      <c r="A14649" t="s">
        <v>1257</v>
      </c>
      <c r="B14649" t="s">
        <v>236</v>
      </c>
      <c r="C14649" t="s">
        <v>386</v>
      </c>
      <c r="D14649" t="s">
        <v>1268</v>
      </c>
      <c r="E14649" t="s">
        <v>31</v>
      </c>
      <c r="F14649">
        <v>10054</v>
      </c>
      <c r="G14649">
        <v>8417</v>
      </c>
      <c r="H14649">
        <v>0.83717923214640944</v>
      </c>
      <c r="I14649" t="str">
        <f>VLOOKUP($B14649&amp;$E14649,'Employee List'!$A:$E,5,0)</f>
        <v>E-1311</v>
      </c>
    </row>
    <row r="14650" spans="1:9" x14ac:dyDescent="0.35">
      <c r="A14650" t="s">
        <v>1257</v>
      </c>
      <c r="B14650" t="s">
        <v>236</v>
      </c>
      <c r="C14650" t="s">
        <v>386</v>
      </c>
      <c r="D14650" t="s">
        <v>1269</v>
      </c>
      <c r="E14650" t="s">
        <v>29</v>
      </c>
      <c r="F14650">
        <v>6434</v>
      </c>
      <c r="G14650">
        <v>37277</v>
      </c>
      <c r="H14650">
        <v>5.7937519428038549</v>
      </c>
      <c r="I14650" t="str">
        <f>VLOOKUP($B14650&amp;$E14650,'Employee List'!$A:$E,5,0)</f>
        <v>E-1311</v>
      </c>
    </row>
    <row r="14651" spans="1:9" x14ac:dyDescent="0.35">
      <c r="A14651" t="s">
        <v>1257</v>
      </c>
      <c r="B14651" t="s">
        <v>236</v>
      </c>
      <c r="C14651" t="s">
        <v>386</v>
      </c>
      <c r="D14651" t="s">
        <v>1269</v>
      </c>
      <c r="E14651" t="s">
        <v>30</v>
      </c>
      <c r="F14651">
        <v>6012</v>
      </c>
      <c r="G14651">
        <v>23357</v>
      </c>
      <c r="H14651">
        <v>3.8850632069194941</v>
      </c>
      <c r="I14651" t="str">
        <f>VLOOKUP($B14651&amp;$E14651,'Employee List'!$A:$E,5,0)</f>
        <v>E-1311</v>
      </c>
    </row>
    <row r="14652" spans="1:9" x14ac:dyDescent="0.35">
      <c r="A14652" t="s">
        <v>1257</v>
      </c>
      <c r="B14652" t="s">
        <v>236</v>
      </c>
      <c r="C14652" t="s">
        <v>386</v>
      </c>
      <c r="D14652" t="s">
        <v>1269</v>
      </c>
      <c r="E14652" t="s">
        <v>31</v>
      </c>
      <c r="F14652">
        <v>6041</v>
      </c>
      <c r="G14652">
        <v>20825</v>
      </c>
      <c r="H14652">
        <v>3.4472769409038237</v>
      </c>
      <c r="I14652" t="str">
        <f>VLOOKUP($B14652&amp;$E14652,'Employee List'!$A:$E,5,0)</f>
        <v>E-1311</v>
      </c>
    </row>
    <row r="14653" spans="1:9" x14ac:dyDescent="0.35">
      <c r="A14653" t="s">
        <v>1257</v>
      </c>
      <c r="B14653" t="s">
        <v>236</v>
      </c>
      <c r="C14653" t="s">
        <v>386</v>
      </c>
      <c r="D14653" t="s">
        <v>1270</v>
      </c>
      <c r="E14653" t="s">
        <v>29</v>
      </c>
      <c r="F14653">
        <v>4422</v>
      </c>
      <c r="G14653">
        <v>5016</v>
      </c>
      <c r="H14653">
        <v>1.1343283582089552</v>
      </c>
      <c r="I14653" t="str">
        <f>VLOOKUP($B14653&amp;$E14653,'Employee List'!$A:$E,5,0)</f>
        <v>E-1311</v>
      </c>
    </row>
    <row r="14654" spans="1:9" x14ac:dyDescent="0.35">
      <c r="A14654" t="s">
        <v>1257</v>
      </c>
      <c r="B14654" t="s">
        <v>236</v>
      </c>
      <c r="C14654" t="s">
        <v>386</v>
      </c>
      <c r="D14654" t="s">
        <v>1270</v>
      </c>
      <c r="E14654" t="s">
        <v>30</v>
      </c>
      <c r="F14654">
        <v>6164</v>
      </c>
      <c r="G14654">
        <v>7843</v>
      </c>
      <c r="H14654">
        <v>1.2723880597014925</v>
      </c>
      <c r="I14654" t="str">
        <f>VLOOKUP($B14654&amp;$E14654,'Employee List'!$A:$E,5,0)</f>
        <v>E-1311</v>
      </c>
    </row>
    <row r="14655" spans="1:9" x14ac:dyDescent="0.35">
      <c r="A14655" t="s">
        <v>1257</v>
      </c>
      <c r="B14655" t="s">
        <v>236</v>
      </c>
      <c r="C14655" t="s">
        <v>386</v>
      </c>
      <c r="D14655" t="s">
        <v>1270</v>
      </c>
      <c r="E14655" t="s">
        <v>31</v>
      </c>
      <c r="F14655">
        <v>6699</v>
      </c>
      <c r="G14655">
        <v>3530</v>
      </c>
      <c r="H14655">
        <v>0.52694432004776837</v>
      </c>
      <c r="I14655" t="str">
        <f>VLOOKUP($B14655&amp;$E14655,'Employee List'!$A:$E,5,0)</f>
        <v>E-1311</v>
      </c>
    </row>
    <row r="14656" spans="1:9" x14ac:dyDescent="0.35">
      <c r="A14656" t="s">
        <v>1257</v>
      </c>
      <c r="B14656" t="s">
        <v>236</v>
      </c>
      <c r="C14656" t="s">
        <v>386</v>
      </c>
      <c r="D14656" t="s">
        <v>1271</v>
      </c>
      <c r="E14656" t="s">
        <v>29</v>
      </c>
      <c r="F14656">
        <v>40339</v>
      </c>
      <c r="G14656">
        <v>51893</v>
      </c>
      <c r="H14656">
        <v>1.286422568730013</v>
      </c>
      <c r="I14656" t="str">
        <f>VLOOKUP($B14656&amp;$E14656,'Employee List'!$A:$E,5,0)</f>
        <v>E-1311</v>
      </c>
    </row>
    <row r="14657" spans="1:9" x14ac:dyDescent="0.35">
      <c r="A14657" t="s">
        <v>1257</v>
      </c>
      <c r="B14657" t="s">
        <v>236</v>
      </c>
      <c r="C14657" t="s">
        <v>386</v>
      </c>
      <c r="D14657" t="s">
        <v>1271</v>
      </c>
      <c r="E14657" t="s">
        <v>30</v>
      </c>
      <c r="F14657">
        <v>43362</v>
      </c>
      <c r="G14657">
        <v>51722</v>
      </c>
      <c r="H14657">
        <v>1.1927955352612887</v>
      </c>
      <c r="I14657" t="str">
        <f>VLOOKUP($B14657&amp;$E14657,'Employee List'!$A:$E,5,0)</f>
        <v>E-1311</v>
      </c>
    </row>
    <row r="14658" spans="1:9" x14ac:dyDescent="0.35">
      <c r="A14658" t="s">
        <v>1257</v>
      </c>
      <c r="B14658" t="s">
        <v>236</v>
      </c>
      <c r="C14658" t="s">
        <v>386</v>
      </c>
      <c r="D14658" t="s">
        <v>1271</v>
      </c>
      <c r="E14658" t="s">
        <v>31</v>
      </c>
      <c r="F14658">
        <v>43193</v>
      </c>
      <c r="G14658">
        <v>46076</v>
      </c>
      <c r="H14658">
        <v>1.0667469265853262</v>
      </c>
      <c r="I14658" t="str">
        <f>VLOOKUP($B14658&amp;$E14658,'Employee List'!$A:$E,5,0)</f>
        <v>E-1311</v>
      </c>
    </row>
    <row r="14659" spans="1:9" x14ac:dyDescent="0.35">
      <c r="A14659" t="s">
        <v>1257</v>
      </c>
      <c r="B14659" t="s">
        <v>236</v>
      </c>
      <c r="C14659" t="s">
        <v>386</v>
      </c>
      <c r="D14659" t="s">
        <v>1258</v>
      </c>
      <c r="E14659" t="s">
        <v>29</v>
      </c>
      <c r="F14659">
        <v>220325</v>
      </c>
      <c r="G14659">
        <v>289317</v>
      </c>
      <c r="H14659">
        <v>1.3131374106433678</v>
      </c>
      <c r="I14659" t="str">
        <f>VLOOKUP($B14659&amp;$E14659,'Employee List'!$A:$E,5,0)</f>
        <v>E-1311</v>
      </c>
    </row>
    <row r="14660" spans="1:9" x14ac:dyDescent="0.35">
      <c r="A14660" t="s">
        <v>1257</v>
      </c>
      <c r="B14660" t="s">
        <v>236</v>
      </c>
      <c r="C14660" t="s">
        <v>386</v>
      </c>
      <c r="D14660" t="s">
        <v>1258</v>
      </c>
      <c r="E14660" t="s">
        <v>30</v>
      </c>
      <c r="F14660">
        <v>215062</v>
      </c>
      <c r="G14660">
        <v>211998</v>
      </c>
      <c r="H14660">
        <v>0.98575294566218119</v>
      </c>
      <c r="I14660" t="str">
        <f>VLOOKUP($B14660&amp;$E14660,'Employee List'!$A:$E,5,0)</f>
        <v>E-1311</v>
      </c>
    </row>
    <row r="14661" spans="1:9" x14ac:dyDescent="0.35">
      <c r="A14661" t="s">
        <v>1257</v>
      </c>
      <c r="B14661" t="s">
        <v>236</v>
      </c>
      <c r="C14661" t="s">
        <v>386</v>
      </c>
      <c r="D14661" t="s">
        <v>1258</v>
      </c>
      <c r="E14661" t="s">
        <v>31</v>
      </c>
      <c r="F14661">
        <v>208537</v>
      </c>
      <c r="G14661">
        <v>165173</v>
      </c>
      <c r="H14661">
        <v>0.79205608597035537</v>
      </c>
      <c r="I14661" t="str">
        <f>VLOOKUP($B14661&amp;$E14661,'Employee List'!$A:$E,5,0)</f>
        <v>E-1311</v>
      </c>
    </row>
    <row r="14662" spans="1:9" x14ac:dyDescent="0.35">
      <c r="A14662" t="s">
        <v>1257</v>
      </c>
      <c r="B14662" t="s">
        <v>236</v>
      </c>
      <c r="C14662" t="s">
        <v>386</v>
      </c>
      <c r="D14662" t="s">
        <v>1272</v>
      </c>
      <c r="E14662" t="s">
        <v>29</v>
      </c>
      <c r="F14662">
        <v>14903</v>
      </c>
      <c r="G14662">
        <v>5475</v>
      </c>
      <c r="H14662">
        <v>0.36737569616855664</v>
      </c>
      <c r="I14662" t="str">
        <f>VLOOKUP($B14662&amp;$E14662,'Employee List'!$A:$E,5,0)</f>
        <v>E-1311</v>
      </c>
    </row>
    <row r="14663" spans="1:9" x14ac:dyDescent="0.35">
      <c r="A14663" t="s">
        <v>1257</v>
      </c>
      <c r="B14663" t="s">
        <v>236</v>
      </c>
      <c r="C14663" t="s">
        <v>386</v>
      </c>
      <c r="D14663" t="s">
        <v>1272</v>
      </c>
      <c r="E14663" t="s">
        <v>30</v>
      </c>
      <c r="F14663">
        <v>14017</v>
      </c>
      <c r="G14663">
        <v>15122</v>
      </c>
      <c r="H14663">
        <v>1.0788328458300636</v>
      </c>
      <c r="I14663" t="str">
        <f>VLOOKUP($B14663&amp;$E14663,'Employee List'!$A:$E,5,0)</f>
        <v>E-1311</v>
      </c>
    </row>
    <row r="14664" spans="1:9" x14ac:dyDescent="0.35">
      <c r="A14664" t="s">
        <v>1257</v>
      </c>
      <c r="B14664" t="s">
        <v>236</v>
      </c>
      <c r="C14664" t="s">
        <v>386</v>
      </c>
      <c r="D14664" t="s">
        <v>1272</v>
      </c>
      <c r="E14664" t="s">
        <v>31</v>
      </c>
      <c r="F14664">
        <v>15093</v>
      </c>
      <c r="G14664">
        <v>18976</v>
      </c>
      <c r="H14664">
        <v>1.2572715828529781</v>
      </c>
      <c r="I14664" t="str">
        <f>VLOOKUP($B14664&amp;$E14664,'Employee List'!$A:$E,5,0)</f>
        <v>E-1311</v>
      </c>
    </row>
    <row r="14665" spans="1:9" x14ac:dyDescent="0.35">
      <c r="A14665" t="s">
        <v>1257</v>
      </c>
      <c r="B14665" t="s">
        <v>236</v>
      </c>
      <c r="C14665" t="s">
        <v>386</v>
      </c>
      <c r="D14665" t="s">
        <v>1259</v>
      </c>
      <c r="E14665" t="s">
        <v>29</v>
      </c>
      <c r="F14665">
        <v>22035</v>
      </c>
      <c r="G14665">
        <v>18777</v>
      </c>
      <c r="H14665">
        <v>0.85214431586113004</v>
      </c>
      <c r="I14665" t="str">
        <f>VLOOKUP($B14665&amp;$E14665,'Employee List'!$A:$E,5,0)</f>
        <v>E-1311</v>
      </c>
    </row>
    <row r="14666" spans="1:9" x14ac:dyDescent="0.35">
      <c r="A14666" t="s">
        <v>1257</v>
      </c>
      <c r="B14666" t="s">
        <v>236</v>
      </c>
      <c r="C14666" t="s">
        <v>386</v>
      </c>
      <c r="D14666" t="s">
        <v>1259</v>
      </c>
      <c r="E14666" t="s">
        <v>30</v>
      </c>
      <c r="F14666">
        <v>24213</v>
      </c>
      <c r="G14666">
        <v>19465</v>
      </c>
      <c r="H14666">
        <v>0.8039069921116756</v>
      </c>
      <c r="I14666" t="str">
        <f>VLOOKUP($B14666&amp;$E14666,'Employee List'!$A:$E,5,0)</f>
        <v>E-1311</v>
      </c>
    </row>
    <row r="14667" spans="1:9" x14ac:dyDescent="0.35">
      <c r="A14667" t="s">
        <v>1257</v>
      </c>
      <c r="B14667" t="s">
        <v>236</v>
      </c>
      <c r="C14667" t="s">
        <v>386</v>
      </c>
      <c r="D14667" t="s">
        <v>1259</v>
      </c>
      <c r="E14667" t="s">
        <v>31</v>
      </c>
      <c r="F14667">
        <v>21584</v>
      </c>
      <c r="G14667">
        <v>19753</v>
      </c>
      <c r="H14667">
        <v>0.91516864343958493</v>
      </c>
      <c r="I14667" t="str">
        <f>VLOOKUP($B14667&amp;$E14667,'Employee List'!$A:$E,5,0)</f>
        <v>E-1311</v>
      </c>
    </row>
    <row r="14668" spans="1:9" x14ac:dyDescent="0.35">
      <c r="A14668" t="s">
        <v>1257</v>
      </c>
      <c r="B14668" t="s">
        <v>236</v>
      </c>
      <c r="C14668" t="s">
        <v>386</v>
      </c>
      <c r="D14668" t="s">
        <v>1273</v>
      </c>
      <c r="E14668" t="s">
        <v>29</v>
      </c>
      <c r="F14668">
        <v>5376</v>
      </c>
      <c r="G14668">
        <v>2972</v>
      </c>
      <c r="H14668">
        <v>0.55282738095238093</v>
      </c>
      <c r="I14668" t="str">
        <f>VLOOKUP($B14668&amp;$E14668,'Employee List'!$A:$E,5,0)</f>
        <v>E-1311</v>
      </c>
    </row>
    <row r="14669" spans="1:9" x14ac:dyDescent="0.35">
      <c r="A14669" t="s">
        <v>1257</v>
      </c>
      <c r="B14669" t="s">
        <v>236</v>
      </c>
      <c r="C14669" t="s">
        <v>386</v>
      </c>
      <c r="D14669" t="s">
        <v>1273</v>
      </c>
      <c r="E14669" t="s">
        <v>30</v>
      </c>
      <c r="F14669">
        <v>2668</v>
      </c>
      <c r="G14669">
        <v>1888</v>
      </c>
      <c r="H14669">
        <v>0.70764617691154419</v>
      </c>
      <c r="I14669" t="str">
        <f>VLOOKUP($B14669&amp;$E14669,'Employee List'!$A:$E,5,0)</f>
        <v>E-1311</v>
      </c>
    </row>
    <row r="14670" spans="1:9" x14ac:dyDescent="0.35">
      <c r="A14670" t="s">
        <v>1257</v>
      </c>
      <c r="B14670" t="s">
        <v>236</v>
      </c>
      <c r="C14670" t="s">
        <v>386</v>
      </c>
      <c r="D14670" t="s">
        <v>1273</v>
      </c>
      <c r="E14670" t="s">
        <v>31</v>
      </c>
      <c r="F14670">
        <v>4542</v>
      </c>
      <c r="G14670">
        <v>4892</v>
      </c>
      <c r="H14670">
        <v>1.0770585645090269</v>
      </c>
      <c r="I14670" t="str">
        <f>VLOOKUP($B14670&amp;$E14670,'Employee List'!$A:$E,5,0)</f>
        <v>E-1311</v>
      </c>
    </row>
    <row r="14671" spans="1:9" x14ac:dyDescent="0.35">
      <c r="A14671" t="s">
        <v>1257</v>
      </c>
      <c r="B14671" t="s">
        <v>236</v>
      </c>
      <c r="C14671" t="s">
        <v>386</v>
      </c>
      <c r="D14671" t="s">
        <v>1275</v>
      </c>
      <c r="E14671" t="s">
        <v>29</v>
      </c>
      <c r="F14671">
        <v>5503</v>
      </c>
      <c r="G14671">
        <v>5076</v>
      </c>
      <c r="H14671">
        <v>0.92240596038524436</v>
      </c>
      <c r="I14671" t="str">
        <f>VLOOKUP($B14671&amp;$E14671,'Employee List'!$A:$E,5,0)</f>
        <v>E-1311</v>
      </c>
    </row>
    <row r="14672" spans="1:9" x14ac:dyDescent="0.35">
      <c r="A14672" t="s">
        <v>1257</v>
      </c>
      <c r="B14672" t="s">
        <v>236</v>
      </c>
      <c r="C14672" t="s">
        <v>386</v>
      </c>
      <c r="D14672" t="s">
        <v>1275</v>
      </c>
      <c r="E14672" t="s">
        <v>30</v>
      </c>
      <c r="F14672">
        <v>5361</v>
      </c>
      <c r="G14672">
        <v>3562</v>
      </c>
      <c r="H14672">
        <v>0.66442827830628615</v>
      </c>
      <c r="I14672" t="str">
        <f>VLOOKUP($B14672&amp;$E14672,'Employee List'!$A:$E,5,0)</f>
        <v>E-1311</v>
      </c>
    </row>
    <row r="14673" spans="1:9" x14ac:dyDescent="0.35">
      <c r="A14673" t="s">
        <v>1257</v>
      </c>
      <c r="B14673" t="s">
        <v>236</v>
      </c>
      <c r="C14673" t="s">
        <v>386</v>
      </c>
      <c r="D14673" t="s">
        <v>1275</v>
      </c>
      <c r="E14673" t="s">
        <v>31</v>
      </c>
      <c r="F14673">
        <v>5349</v>
      </c>
      <c r="G14673">
        <v>3346</v>
      </c>
      <c r="H14673">
        <v>0.62553748364180217</v>
      </c>
      <c r="I14673" t="str">
        <f>VLOOKUP($B14673&amp;$E14673,'Employee List'!$A:$E,5,0)</f>
        <v>E-1311</v>
      </c>
    </row>
    <row r="14674" spans="1:9" x14ac:dyDescent="0.35">
      <c r="A14674" t="s">
        <v>1257</v>
      </c>
      <c r="B14674" t="s">
        <v>236</v>
      </c>
      <c r="C14674" t="s">
        <v>386</v>
      </c>
      <c r="D14674" t="s">
        <v>1276</v>
      </c>
      <c r="E14674" t="s">
        <v>29</v>
      </c>
      <c r="F14674">
        <v>1695</v>
      </c>
      <c r="G14674">
        <v>2694</v>
      </c>
      <c r="H14674">
        <v>1.5893805309734512</v>
      </c>
      <c r="I14674" t="str">
        <f>VLOOKUP($B14674&amp;$E14674,'Employee List'!$A:$E,5,0)</f>
        <v>E-1311</v>
      </c>
    </row>
    <row r="14675" spans="1:9" x14ac:dyDescent="0.35">
      <c r="A14675" t="s">
        <v>1257</v>
      </c>
      <c r="B14675" t="s">
        <v>236</v>
      </c>
      <c r="C14675" t="s">
        <v>386</v>
      </c>
      <c r="D14675" t="s">
        <v>1276</v>
      </c>
      <c r="E14675" t="s">
        <v>30</v>
      </c>
      <c r="F14675">
        <v>4160</v>
      </c>
      <c r="G14675">
        <v>6455</v>
      </c>
      <c r="H14675">
        <v>1.5516826923076923</v>
      </c>
      <c r="I14675" t="str">
        <f>VLOOKUP($B14675&amp;$E14675,'Employee List'!$A:$E,5,0)</f>
        <v>E-1311</v>
      </c>
    </row>
    <row r="14676" spans="1:9" x14ac:dyDescent="0.35">
      <c r="A14676" t="s">
        <v>1257</v>
      </c>
      <c r="B14676" t="s">
        <v>236</v>
      </c>
      <c r="C14676" t="s">
        <v>386</v>
      </c>
      <c r="D14676" t="s">
        <v>1276</v>
      </c>
      <c r="E14676" t="s">
        <v>31</v>
      </c>
      <c r="F14676">
        <v>1455</v>
      </c>
      <c r="G14676">
        <v>6679</v>
      </c>
      <c r="H14676">
        <v>4.5903780068728519</v>
      </c>
      <c r="I14676" t="str">
        <f>VLOOKUP($B14676&amp;$E14676,'Employee List'!$A:$E,5,0)</f>
        <v>E-1311</v>
      </c>
    </row>
    <row r="14677" spans="1:9" x14ac:dyDescent="0.35">
      <c r="A14677" t="s">
        <v>1257</v>
      </c>
      <c r="B14677" t="s">
        <v>236</v>
      </c>
      <c r="C14677" t="s">
        <v>386</v>
      </c>
      <c r="D14677" t="s">
        <v>1277</v>
      </c>
      <c r="E14677" t="s">
        <v>29</v>
      </c>
      <c r="F14677">
        <v>8915</v>
      </c>
      <c r="G14677">
        <v>3922</v>
      </c>
      <c r="H14677">
        <v>0.43993269770050475</v>
      </c>
      <c r="I14677" t="str">
        <f>VLOOKUP($B14677&amp;$E14677,'Employee List'!$A:$E,5,0)</f>
        <v>E-1311</v>
      </c>
    </row>
    <row r="14678" spans="1:9" x14ac:dyDescent="0.35">
      <c r="A14678" t="s">
        <v>1257</v>
      </c>
      <c r="B14678" t="s">
        <v>236</v>
      </c>
      <c r="C14678" t="s">
        <v>386</v>
      </c>
      <c r="D14678" t="s">
        <v>1277</v>
      </c>
      <c r="E14678" t="s">
        <v>30</v>
      </c>
      <c r="F14678">
        <v>8215</v>
      </c>
      <c r="G14678">
        <v>6971</v>
      </c>
      <c r="H14678">
        <v>0.84856968959220935</v>
      </c>
      <c r="I14678" t="str">
        <f>VLOOKUP($B14678&amp;$E14678,'Employee List'!$A:$E,5,0)</f>
        <v>E-1311</v>
      </c>
    </row>
    <row r="14679" spans="1:9" x14ac:dyDescent="0.35">
      <c r="A14679" t="s">
        <v>1257</v>
      </c>
      <c r="B14679" t="s">
        <v>236</v>
      </c>
      <c r="C14679" t="s">
        <v>386</v>
      </c>
      <c r="D14679" t="s">
        <v>1277</v>
      </c>
      <c r="E14679" t="s">
        <v>31</v>
      </c>
      <c r="F14679">
        <v>8112</v>
      </c>
      <c r="G14679">
        <v>3503</v>
      </c>
      <c r="H14679">
        <v>0.43182938856015779</v>
      </c>
      <c r="I14679" t="str">
        <f>VLOOKUP($B14679&amp;$E14679,'Employee List'!$A:$E,5,0)</f>
        <v>E-1311</v>
      </c>
    </row>
    <row r="14680" spans="1:9" x14ac:dyDescent="0.35">
      <c r="A14680" t="s">
        <v>1257</v>
      </c>
      <c r="B14680" t="s">
        <v>236</v>
      </c>
      <c r="C14680" t="s">
        <v>386</v>
      </c>
      <c r="D14680" t="s">
        <v>1278</v>
      </c>
      <c r="E14680" t="s">
        <v>29</v>
      </c>
      <c r="F14680">
        <v>52364</v>
      </c>
      <c r="G14680">
        <v>55497</v>
      </c>
      <c r="H14680">
        <v>1.0598311817279047</v>
      </c>
      <c r="I14680" t="str">
        <f>VLOOKUP($B14680&amp;$E14680,'Employee List'!$A:$E,5,0)</f>
        <v>E-1311</v>
      </c>
    </row>
    <row r="14681" spans="1:9" x14ac:dyDescent="0.35">
      <c r="A14681" t="s">
        <v>1257</v>
      </c>
      <c r="B14681" t="s">
        <v>236</v>
      </c>
      <c r="C14681" t="s">
        <v>386</v>
      </c>
      <c r="D14681" t="s">
        <v>1278</v>
      </c>
      <c r="E14681" t="s">
        <v>30</v>
      </c>
      <c r="F14681">
        <v>52829</v>
      </c>
      <c r="G14681">
        <v>43473</v>
      </c>
      <c r="H14681">
        <v>0.8229003009710576</v>
      </c>
      <c r="I14681" t="str">
        <f>VLOOKUP($B14681&amp;$E14681,'Employee List'!$A:$E,5,0)</f>
        <v>E-1311</v>
      </c>
    </row>
    <row r="14682" spans="1:9" x14ac:dyDescent="0.35">
      <c r="A14682" t="s">
        <v>1257</v>
      </c>
      <c r="B14682" t="s">
        <v>236</v>
      </c>
      <c r="C14682" t="s">
        <v>386</v>
      </c>
      <c r="D14682" t="s">
        <v>1278</v>
      </c>
      <c r="E14682" t="s">
        <v>31</v>
      </c>
      <c r="F14682">
        <v>51637</v>
      </c>
      <c r="G14682">
        <v>57417</v>
      </c>
      <c r="H14682">
        <v>1.1119352402347153</v>
      </c>
      <c r="I14682" t="str">
        <f>VLOOKUP($B14682&amp;$E14682,'Employee List'!$A:$E,5,0)</f>
        <v>E-1311</v>
      </c>
    </row>
    <row r="14683" spans="1:9" x14ac:dyDescent="0.35">
      <c r="A14683" t="s">
        <v>1257</v>
      </c>
      <c r="B14683" t="s">
        <v>236</v>
      </c>
      <c r="C14683" t="s">
        <v>386</v>
      </c>
      <c r="D14683" t="s">
        <v>1279</v>
      </c>
      <c r="E14683" t="s">
        <v>29</v>
      </c>
      <c r="F14683">
        <v>1199</v>
      </c>
      <c r="G14683">
        <v>5062</v>
      </c>
      <c r="H14683">
        <v>4.2218515429524608</v>
      </c>
      <c r="I14683" t="str">
        <f>VLOOKUP($B14683&amp;$E14683,'Employee List'!$A:$E,5,0)</f>
        <v>E-1311</v>
      </c>
    </row>
    <row r="14684" spans="1:9" x14ac:dyDescent="0.35">
      <c r="A14684" t="s">
        <v>1257</v>
      </c>
      <c r="B14684" t="s">
        <v>236</v>
      </c>
      <c r="C14684" t="s">
        <v>386</v>
      </c>
      <c r="D14684" t="s">
        <v>1279</v>
      </c>
      <c r="E14684" t="s">
        <v>30</v>
      </c>
      <c r="F14684">
        <v>2254</v>
      </c>
      <c r="G14684">
        <v>4160</v>
      </c>
      <c r="H14684">
        <v>1.8456078083407277</v>
      </c>
      <c r="I14684" t="str">
        <f>VLOOKUP($B14684&amp;$E14684,'Employee List'!$A:$E,5,0)</f>
        <v>E-1311</v>
      </c>
    </row>
    <row r="14685" spans="1:9" x14ac:dyDescent="0.35">
      <c r="A14685" t="s">
        <v>1257</v>
      </c>
      <c r="B14685" t="s">
        <v>236</v>
      </c>
      <c r="C14685" t="s">
        <v>386</v>
      </c>
      <c r="D14685" t="s">
        <v>1279</v>
      </c>
      <c r="E14685" t="s">
        <v>31</v>
      </c>
      <c r="F14685">
        <v>1078</v>
      </c>
      <c r="G14685">
        <v>1116</v>
      </c>
      <c r="H14685">
        <v>1.0352504638218925</v>
      </c>
      <c r="I14685" t="str">
        <f>VLOOKUP($B14685&amp;$E14685,'Employee List'!$A:$E,5,0)</f>
        <v>E-1311</v>
      </c>
    </row>
    <row r="14686" spans="1:9" x14ac:dyDescent="0.35">
      <c r="A14686" t="s">
        <v>1257</v>
      </c>
      <c r="B14686" t="s">
        <v>236</v>
      </c>
      <c r="C14686" t="s">
        <v>386</v>
      </c>
      <c r="D14686" t="s">
        <v>1280</v>
      </c>
      <c r="E14686" t="s">
        <v>29</v>
      </c>
      <c r="F14686">
        <v>2948</v>
      </c>
      <c r="G14686">
        <v>1220</v>
      </c>
      <c r="H14686">
        <v>0.41383989145183175</v>
      </c>
      <c r="I14686" t="str">
        <f>VLOOKUP($B14686&amp;$E14686,'Employee List'!$A:$E,5,0)</f>
        <v>E-1311</v>
      </c>
    </row>
    <row r="14687" spans="1:9" x14ac:dyDescent="0.35">
      <c r="A14687" t="s">
        <v>1257</v>
      </c>
      <c r="B14687" t="s">
        <v>236</v>
      </c>
      <c r="C14687" t="s">
        <v>386</v>
      </c>
      <c r="D14687" t="s">
        <v>1280</v>
      </c>
      <c r="E14687" t="s">
        <v>30</v>
      </c>
      <c r="F14687">
        <v>2157</v>
      </c>
      <c r="G14687">
        <v>3915</v>
      </c>
      <c r="H14687">
        <v>1.8150208623087623</v>
      </c>
      <c r="I14687" t="str">
        <f>VLOOKUP($B14687&amp;$E14687,'Employee List'!$A:$E,5,0)</f>
        <v>E-1311</v>
      </c>
    </row>
    <row r="14688" spans="1:9" x14ac:dyDescent="0.35">
      <c r="A14688" t="s">
        <v>1257</v>
      </c>
      <c r="B14688" t="s">
        <v>236</v>
      </c>
      <c r="C14688" t="s">
        <v>386</v>
      </c>
      <c r="D14688" t="s">
        <v>1280</v>
      </c>
      <c r="E14688" t="s">
        <v>31</v>
      </c>
      <c r="F14688">
        <v>2694</v>
      </c>
      <c r="G14688">
        <v>5902</v>
      </c>
      <c r="H14688">
        <v>2.1907943578322198</v>
      </c>
      <c r="I14688" t="str">
        <f>VLOOKUP($B14688&amp;$E14688,'Employee List'!$A:$E,5,0)</f>
        <v>E-1311</v>
      </c>
    </row>
    <row r="14689" spans="1:9" x14ac:dyDescent="0.35">
      <c r="A14689" t="s">
        <v>1257</v>
      </c>
      <c r="B14689" t="s">
        <v>236</v>
      </c>
      <c r="C14689" t="s">
        <v>386</v>
      </c>
      <c r="D14689" t="s">
        <v>1262</v>
      </c>
      <c r="E14689" t="s">
        <v>29</v>
      </c>
      <c r="F14689">
        <v>15121</v>
      </c>
      <c r="G14689">
        <v>18742</v>
      </c>
      <c r="H14689">
        <v>1.2394682891343165</v>
      </c>
      <c r="I14689" t="str">
        <f>VLOOKUP($B14689&amp;$E14689,'Employee List'!$A:$E,5,0)</f>
        <v>E-1311</v>
      </c>
    </row>
    <row r="14690" spans="1:9" x14ac:dyDescent="0.35">
      <c r="A14690" t="s">
        <v>1257</v>
      </c>
      <c r="B14690" t="s">
        <v>236</v>
      </c>
      <c r="C14690" t="s">
        <v>386</v>
      </c>
      <c r="D14690" t="s">
        <v>1262</v>
      </c>
      <c r="E14690" t="s">
        <v>30</v>
      </c>
      <c r="F14690">
        <v>17206</v>
      </c>
      <c r="G14690">
        <v>20709</v>
      </c>
      <c r="H14690">
        <v>1.2035917703126817</v>
      </c>
      <c r="I14690" t="str">
        <f>VLOOKUP($B14690&amp;$E14690,'Employee List'!$A:$E,5,0)</f>
        <v>E-1311</v>
      </c>
    </row>
    <row r="14691" spans="1:9" x14ac:dyDescent="0.35">
      <c r="A14691" t="s">
        <v>1257</v>
      </c>
      <c r="B14691" t="s">
        <v>236</v>
      </c>
      <c r="C14691" t="s">
        <v>386</v>
      </c>
      <c r="D14691" t="s">
        <v>1262</v>
      </c>
      <c r="E14691" t="s">
        <v>31</v>
      </c>
      <c r="F14691">
        <v>18495</v>
      </c>
      <c r="G14691">
        <v>22070</v>
      </c>
      <c r="H14691">
        <v>1.1932954852662883</v>
      </c>
      <c r="I14691" t="str">
        <f>VLOOKUP($B14691&amp;$E14691,'Employee List'!$A:$E,5,0)</f>
        <v>E-1311</v>
      </c>
    </row>
    <row r="14692" spans="1:9" x14ac:dyDescent="0.35">
      <c r="A14692" t="s">
        <v>1257</v>
      </c>
      <c r="B14692" t="s">
        <v>236</v>
      </c>
      <c r="C14692" t="s">
        <v>386</v>
      </c>
      <c r="D14692" t="s">
        <v>1281</v>
      </c>
      <c r="E14692" t="s">
        <v>29</v>
      </c>
      <c r="F14692">
        <v>1267</v>
      </c>
      <c r="G14692">
        <v>7140</v>
      </c>
      <c r="H14692">
        <v>5.6353591160220997</v>
      </c>
      <c r="I14692" t="str">
        <f>VLOOKUP($B14692&amp;$E14692,'Employee List'!$A:$E,5,0)</f>
        <v>E-1311</v>
      </c>
    </row>
    <row r="14693" spans="1:9" x14ac:dyDescent="0.35">
      <c r="A14693" t="s">
        <v>1257</v>
      </c>
      <c r="B14693" t="s">
        <v>236</v>
      </c>
      <c r="C14693" t="s">
        <v>386</v>
      </c>
      <c r="D14693" t="s">
        <v>1281</v>
      </c>
      <c r="E14693" t="s">
        <v>30</v>
      </c>
      <c r="F14693">
        <v>3161</v>
      </c>
      <c r="G14693">
        <v>6813</v>
      </c>
      <c r="H14693">
        <v>2.1553305915849417</v>
      </c>
      <c r="I14693" t="str">
        <f>VLOOKUP($B14693&amp;$E14693,'Employee List'!$A:$E,5,0)</f>
        <v>E-1311</v>
      </c>
    </row>
    <row r="14694" spans="1:9" x14ac:dyDescent="0.35">
      <c r="A14694" t="s">
        <v>1257</v>
      </c>
      <c r="B14694" t="s">
        <v>236</v>
      </c>
      <c r="C14694" t="s">
        <v>386</v>
      </c>
      <c r="D14694" t="s">
        <v>1281</v>
      </c>
      <c r="E14694" t="s">
        <v>31</v>
      </c>
      <c r="F14694">
        <v>2222</v>
      </c>
      <c r="G14694">
        <v>8157</v>
      </c>
      <c r="H14694">
        <v>3.6710171017101709</v>
      </c>
      <c r="I14694" t="str">
        <f>VLOOKUP($B14694&amp;$E14694,'Employee List'!$A:$E,5,0)</f>
        <v>E-1311</v>
      </c>
    </row>
    <row r="14695" spans="1:9" x14ac:dyDescent="0.35">
      <c r="A14695" t="s">
        <v>1257</v>
      </c>
      <c r="B14695" t="s">
        <v>237</v>
      </c>
      <c r="C14695" t="s">
        <v>386</v>
      </c>
      <c r="D14695" t="s">
        <v>1274</v>
      </c>
      <c r="E14695" t="s">
        <v>29</v>
      </c>
      <c r="F14695">
        <v>19831</v>
      </c>
      <c r="G14695">
        <v>14035</v>
      </c>
      <c r="H14695">
        <v>0.70773032121426049</v>
      </c>
      <c r="I14695" t="str">
        <f>VLOOKUP($B14695&amp;$E14695,'Employee List'!$A:$E,5,0)</f>
        <v>E-1312</v>
      </c>
    </row>
    <row r="14696" spans="1:9" x14ac:dyDescent="0.35">
      <c r="A14696" t="s">
        <v>1257</v>
      </c>
      <c r="B14696" t="s">
        <v>237</v>
      </c>
      <c r="C14696" t="s">
        <v>386</v>
      </c>
      <c r="D14696" t="s">
        <v>1274</v>
      </c>
      <c r="E14696" t="s">
        <v>30</v>
      </c>
      <c r="F14696">
        <v>21787</v>
      </c>
      <c r="G14696">
        <v>10973</v>
      </c>
      <c r="H14696">
        <v>0.50364896497911593</v>
      </c>
      <c r="I14696" t="str">
        <f>VLOOKUP($B14696&amp;$E14696,'Employee List'!$A:$E,5,0)</f>
        <v>E-1312</v>
      </c>
    </row>
    <row r="14697" spans="1:9" x14ac:dyDescent="0.35">
      <c r="A14697" t="s">
        <v>1257</v>
      </c>
      <c r="B14697" t="s">
        <v>237</v>
      </c>
      <c r="C14697" t="s">
        <v>386</v>
      </c>
      <c r="D14697" t="s">
        <v>1274</v>
      </c>
      <c r="E14697" t="s">
        <v>31</v>
      </c>
      <c r="F14697">
        <v>20641</v>
      </c>
      <c r="G14697">
        <v>11758</v>
      </c>
      <c r="H14697">
        <v>0.56964294365583068</v>
      </c>
      <c r="I14697" t="str">
        <f>VLOOKUP($B14697&amp;$E14697,'Employee List'!$A:$E,5,0)</f>
        <v>E-1312</v>
      </c>
    </row>
    <row r="14698" spans="1:9" x14ac:dyDescent="0.35">
      <c r="A14698" t="s">
        <v>1257</v>
      </c>
      <c r="B14698" t="s">
        <v>237</v>
      </c>
      <c r="C14698" t="s">
        <v>386</v>
      </c>
      <c r="D14698" t="s">
        <v>1263</v>
      </c>
      <c r="E14698" t="s">
        <v>29</v>
      </c>
      <c r="F14698">
        <v>3573</v>
      </c>
      <c r="G14698">
        <v>5316</v>
      </c>
      <c r="H14698">
        <v>1.4878253568429891</v>
      </c>
      <c r="I14698" t="str">
        <f>VLOOKUP($B14698&amp;$E14698,'Employee List'!$A:$E,5,0)</f>
        <v>E-1312</v>
      </c>
    </row>
    <row r="14699" spans="1:9" x14ac:dyDescent="0.35">
      <c r="A14699" t="s">
        <v>1257</v>
      </c>
      <c r="B14699" t="s">
        <v>237</v>
      </c>
      <c r="C14699" t="s">
        <v>386</v>
      </c>
      <c r="D14699" t="s">
        <v>1263</v>
      </c>
      <c r="E14699" t="s">
        <v>30</v>
      </c>
      <c r="F14699">
        <v>3826</v>
      </c>
      <c r="G14699">
        <v>4152</v>
      </c>
      <c r="H14699">
        <v>1.0852064819654992</v>
      </c>
      <c r="I14699" t="str">
        <f>VLOOKUP($B14699&amp;$E14699,'Employee List'!$A:$E,5,0)</f>
        <v>E-1312</v>
      </c>
    </row>
    <row r="14700" spans="1:9" x14ac:dyDescent="0.35">
      <c r="A14700" t="s">
        <v>1257</v>
      </c>
      <c r="B14700" t="s">
        <v>237</v>
      </c>
      <c r="C14700" t="s">
        <v>386</v>
      </c>
      <c r="D14700" t="s">
        <v>1263</v>
      </c>
      <c r="E14700" t="s">
        <v>31</v>
      </c>
      <c r="F14700">
        <v>2718</v>
      </c>
      <c r="G14700">
        <v>4886</v>
      </c>
      <c r="H14700">
        <v>1.797645327446652</v>
      </c>
      <c r="I14700" t="str">
        <f>VLOOKUP($B14700&amp;$E14700,'Employee List'!$A:$E,5,0)</f>
        <v>E-1312</v>
      </c>
    </row>
    <row r="14701" spans="1:9" x14ac:dyDescent="0.35">
      <c r="A14701" t="s">
        <v>1257</v>
      </c>
      <c r="B14701" t="s">
        <v>237</v>
      </c>
      <c r="C14701" t="s">
        <v>386</v>
      </c>
      <c r="D14701" t="s">
        <v>1264</v>
      </c>
      <c r="E14701" t="s">
        <v>29</v>
      </c>
      <c r="F14701">
        <v>2529</v>
      </c>
      <c r="G14701">
        <v>5750</v>
      </c>
      <c r="H14701">
        <v>2.273625939106366</v>
      </c>
      <c r="I14701" t="str">
        <f>VLOOKUP($B14701&amp;$E14701,'Employee List'!$A:$E,5,0)</f>
        <v>E-1312</v>
      </c>
    </row>
    <row r="14702" spans="1:9" x14ac:dyDescent="0.35">
      <c r="A14702" t="s">
        <v>1257</v>
      </c>
      <c r="B14702" t="s">
        <v>237</v>
      </c>
      <c r="C14702" t="s">
        <v>386</v>
      </c>
      <c r="D14702" t="s">
        <v>1264</v>
      </c>
      <c r="E14702" t="s">
        <v>30</v>
      </c>
      <c r="F14702">
        <v>4289</v>
      </c>
      <c r="G14702">
        <v>3531</v>
      </c>
      <c r="H14702">
        <v>0.82326882723245509</v>
      </c>
      <c r="I14702" t="str">
        <f>VLOOKUP($B14702&amp;$E14702,'Employee List'!$A:$E,5,0)</f>
        <v>E-1312</v>
      </c>
    </row>
    <row r="14703" spans="1:9" x14ac:dyDescent="0.35">
      <c r="A14703" t="s">
        <v>1257</v>
      </c>
      <c r="B14703" t="s">
        <v>237</v>
      </c>
      <c r="C14703" t="s">
        <v>386</v>
      </c>
      <c r="D14703" t="s">
        <v>1264</v>
      </c>
      <c r="E14703" t="s">
        <v>31</v>
      </c>
      <c r="F14703">
        <v>4667</v>
      </c>
      <c r="G14703">
        <v>3446</v>
      </c>
      <c r="H14703">
        <v>0.73837583029783582</v>
      </c>
      <c r="I14703" t="str">
        <f>VLOOKUP($B14703&amp;$E14703,'Employee List'!$A:$E,5,0)</f>
        <v>E-1312</v>
      </c>
    </row>
    <row r="14704" spans="1:9" x14ac:dyDescent="0.35">
      <c r="A14704" t="s">
        <v>1257</v>
      </c>
      <c r="B14704" t="s">
        <v>237</v>
      </c>
      <c r="C14704" t="s">
        <v>386</v>
      </c>
      <c r="D14704" t="s">
        <v>1265</v>
      </c>
      <c r="E14704" t="s">
        <v>29</v>
      </c>
      <c r="F14704">
        <v>15726</v>
      </c>
      <c r="G14704">
        <v>6071</v>
      </c>
      <c r="H14704">
        <v>0.38604858196617065</v>
      </c>
      <c r="I14704" t="str">
        <f>VLOOKUP($B14704&amp;$E14704,'Employee List'!$A:$E,5,0)</f>
        <v>E-1312</v>
      </c>
    </row>
    <row r="14705" spans="1:9" x14ac:dyDescent="0.35">
      <c r="A14705" t="s">
        <v>1257</v>
      </c>
      <c r="B14705" t="s">
        <v>237</v>
      </c>
      <c r="C14705" t="s">
        <v>386</v>
      </c>
      <c r="D14705" t="s">
        <v>1265</v>
      </c>
      <c r="E14705" t="s">
        <v>30</v>
      </c>
      <c r="F14705">
        <v>16248</v>
      </c>
      <c r="G14705">
        <v>4164</v>
      </c>
      <c r="H14705">
        <v>0.25627769571639586</v>
      </c>
      <c r="I14705" t="str">
        <f>VLOOKUP($B14705&amp;$E14705,'Employee List'!$A:$E,5,0)</f>
        <v>E-1312</v>
      </c>
    </row>
    <row r="14706" spans="1:9" x14ac:dyDescent="0.35">
      <c r="A14706" t="s">
        <v>1257</v>
      </c>
      <c r="B14706" t="s">
        <v>237</v>
      </c>
      <c r="C14706" t="s">
        <v>386</v>
      </c>
      <c r="D14706" t="s">
        <v>1265</v>
      </c>
      <c r="E14706" t="s">
        <v>31</v>
      </c>
      <c r="F14706">
        <v>17925</v>
      </c>
      <c r="G14706">
        <v>12247</v>
      </c>
      <c r="H14706">
        <v>0.68323570432357039</v>
      </c>
      <c r="I14706" t="str">
        <f>VLOOKUP($B14706&amp;$E14706,'Employee List'!$A:$E,5,0)</f>
        <v>E-1312</v>
      </c>
    </row>
    <row r="14707" spans="1:9" x14ac:dyDescent="0.35">
      <c r="A14707" t="s">
        <v>1257</v>
      </c>
      <c r="B14707" t="s">
        <v>237</v>
      </c>
      <c r="C14707" t="s">
        <v>386</v>
      </c>
      <c r="D14707" t="s">
        <v>1260</v>
      </c>
      <c r="E14707" t="s">
        <v>29</v>
      </c>
      <c r="F14707">
        <v>103169</v>
      </c>
      <c r="G14707">
        <v>90653</v>
      </c>
      <c r="H14707">
        <v>0.87868448855760939</v>
      </c>
      <c r="I14707" t="str">
        <f>VLOOKUP($B14707&amp;$E14707,'Employee List'!$A:$E,5,0)</f>
        <v>E-1312</v>
      </c>
    </row>
    <row r="14708" spans="1:9" x14ac:dyDescent="0.35">
      <c r="A14708" t="s">
        <v>1257</v>
      </c>
      <c r="B14708" t="s">
        <v>237</v>
      </c>
      <c r="C14708" t="s">
        <v>386</v>
      </c>
      <c r="D14708" t="s">
        <v>1260</v>
      </c>
      <c r="E14708" t="s">
        <v>30</v>
      </c>
      <c r="F14708">
        <v>101267</v>
      </c>
      <c r="G14708">
        <v>95580</v>
      </c>
      <c r="H14708">
        <v>0.94384152784223885</v>
      </c>
      <c r="I14708" t="str">
        <f>VLOOKUP($B14708&amp;$E14708,'Employee List'!$A:$E,5,0)</f>
        <v>E-1312</v>
      </c>
    </row>
    <row r="14709" spans="1:9" x14ac:dyDescent="0.35">
      <c r="A14709" t="s">
        <v>1257</v>
      </c>
      <c r="B14709" t="s">
        <v>237</v>
      </c>
      <c r="C14709" t="s">
        <v>386</v>
      </c>
      <c r="D14709" t="s">
        <v>1260</v>
      </c>
      <c r="E14709" t="s">
        <v>31</v>
      </c>
      <c r="F14709">
        <v>119548</v>
      </c>
      <c r="G14709">
        <v>207131</v>
      </c>
      <c r="H14709">
        <v>1.7326178606082911</v>
      </c>
      <c r="I14709" t="str">
        <f>VLOOKUP($B14709&amp;$E14709,'Employee List'!$A:$E,5,0)</f>
        <v>E-1312</v>
      </c>
    </row>
    <row r="14710" spans="1:9" x14ac:dyDescent="0.35">
      <c r="A14710" t="s">
        <v>1257</v>
      </c>
      <c r="B14710" t="s">
        <v>237</v>
      </c>
      <c r="C14710" t="s">
        <v>386</v>
      </c>
      <c r="D14710" t="s">
        <v>1261</v>
      </c>
      <c r="E14710" t="s">
        <v>29</v>
      </c>
      <c r="F14710">
        <v>51585</v>
      </c>
      <c r="G14710">
        <v>16810</v>
      </c>
      <c r="H14710">
        <v>0.32586992342735294</v>
      </c>
      <c r="I14710" t="str">
        <f>VLOOKUP($B14710&amp;$E14710,'Employee List'!$A:$E,5,0)</f>
        <v>E-1312</v>
      </c>
    </row>
    <row r="14711" spans="1:9" x14ac:dyDescent="0.35">
      <c r="A14711" t="s">
        <v>1257</v>
      </c>
      <c r="B14711" t="s">
        <v>237</v>
      </c>
      <c r="C14711" t="s">
        <v>386</v>
      </c>
      <c r="D14711" t="s">
        <v>1261</v>
      </c>
      <c r="E14711" t="s">
        <v>30</v>
      </c>
      <c r="F14711">
        <v>55232</v>
      </c>
      <c r="G14711">
        <v>18455</v>
      </c>
      <c r="H14711">
        <v>0.33413600811123984</v>
      </c>
      <c r="I14711" t="str">
        <f>VLOOKUP($B14711&amp;$E14711,'Employee List'!$A:$E,5,0)</f>
        <v>E-1312</v>
      </c>
    </row>
    <row r="14712" spans="1:9" x14ac:dyDescent="0.35">
      <c r="A14712" t="s">
        <v>1257</v>
      </c>
      <c r="B14712" t="s">
        <v>237</v>
      </c>
      <c r="C14712" t="s">
        <v>386</v>
      </c>
      <c r="D14712" t="s">
        <v>1261</v>
      </c>
      <c r="E14712" t="s">
        <v>31</v>
      </c>
      <c r="F14712">
        <v>54493</v>
      </c>
      <c r="G14712">
        <v>15520</v>
      </c>
      <c r="H14712">
        <v>0.28480722294606647</v>
      </c>
      <c r="I14712" t="str">
        <f>VLOOKUP($B14712&amp;$E14712,'Employee List'!$A:$E,5,0)</f>
        <v>E-1312</v>
      </c>
    </row>
    <row r="14713" spans="1:9" x14ac:dyDescent="0.35">
      <c r="A14713" t="s">
        <v>1257</v>
      </c>
      <c r="B14713" t="s">
        <v>237</v>
      </c>
      <c r="C14713" t="s">
        <v>386</v>
      </c>
      <c r="D14713" t="s">
        <v>1266</v>
      </c>
      <c r="E14713" t="s">
        <v>29</v>
      </c>
      <c r="F14713">
        <v>99405</v>
      </c>
      <c r="G14713">
        <v>86346</v>
      </c>
      <c r="H14713">
        <v>0.86862833861475786</v>
      </c>
      <c r="I14713" t="str">
        <f>VLOOKUP($B14713&amp;$E14713,'Employee List'!$A:$E,5,0)</f>
        <v>E-1312</v>
      </c>
    </row>
    <row r="14714" spans="1:9" x14ac:dyDescent="0.35">
      <c r="A14714" t="s">
        <v>1257</v>
      </c>
      <c r="B14714" t="s">
        <v>237</v>
      </c>
      <c r="C14714" t="s">
        <v>386</v>
      </c>
      <c r="D14714" t="s">
        <v>1266</v>
      </c>
      <c r="E14714" t="s">
        <v>30</v>
      </c>
      <c r="F14714">
        <v>105642</v>
      </c>
      <c r="G14714">
        <v>98609</v>
      </c>
      <c r="H14714">
        <v>0.93342609946801458</v>
      </c>
      <c r="I14714" t="str">
        <f>VLOOKUP($B14714&amp;$E14714,'Employee List'!$A:$E,5,0)</f>
        <v>E-1312</v>
      </c>
    </row>
    <row r="14715" spans="1:9" x14ac:dyDescent="0.35">
      <c r="A14715" t="s">
        <v>1257</v>
      </c>
      <c r="B14715" t="s">
        <v>237</v>
      </c>
      <c r="C14715" t="s">
        <v>386</v>
      </c>
      <c r="D14715" t="s">
        <v>1266</v>
      </c>
      <c r="E14715" t="s">
        <v>31</v>
      </c>
      <c r="F14715">
        <v>106539</v>
      </c>
      <c r="G14715">
        <v>85896</v>
      </c>
      <c r="H14715">
        <v>0.80623996846225321</v>
      </c>
      <c r="I14715" t="str">
        <f>VLOOKUP($B14715&amp;$E14715,'Employee List'!$A:$E,5,0)</f>
        <v>E-1312</v>
      </c>
    </row>
    <row r="14716" spans="1:9" x14ac:dyDescent="0.35">
      <c r="A14716" t="s">
        <v>1257</v>
      </c>
      <c r="B14716" t="s">
        <v>237</v>
      </c>
      <c r="C14716" t="s">
        <v>386</v>
      </c>
      <c r="D14716" t="s">
        <v>1267</v>
      </c>
      <c r="E14716" t="s">
        <v>29</v>
      </c>
      <c r="F14716">
        <v>40009</v>
      </c>
      <c r="G14716">
        <v>23152</v>
      </c>
      <c r="H14716">
        <v>0.5786697992951586</v>
      </c>
      <c r="I14716" t="str">
        <f>VLOOKUP($B14716&amp;$E14716,'Employee List'!$A:$E,5,0)</f>
        <v>E-1312</v>
      </c>
    </row>
    <row r="14717" spans="1:9" x14ac:dyDescent="0.35">
      <c r="A14717" t="s">
        <v>1257</v>
      </c>
      <c r="B14717" t="s">
        <v>237</v>
      </c>
      <c r="C14717" t="s">
        <v>386</v>
      </c>
      <c r="D14717" t="s">
        <v>1267</v>
      </c>
      <c r="E14717" t="s">
        <v>30</v>
      </c>
      <c r="F14717">
        <v>40214</v>
      </c>
      <c r="G14717">
        <v>24622</v>
      </c>
      <c r="H14717">
        <v>0.61227433232207684</v>
      </c>
      <c r="I14717" t="str">
        <f>VLOOKUP($B14717&amp;$E14717,'Employee List'!$A:$E,5,0)</f>
        <v>E-1312</v>
      </c>
    </row>
    <row r="14718" spans="1:9" x14ac:dyDescent="0.35">
      <c r="A14718" t="s">
        <v>1257</v>
      </c>
      <c r="B14718" t="s">
        <v>237</v>
      </c>
      <c r="C14718" t="s">
        <v>386</v>
      </c>
      <c r="D14718" t="s">
        <v>1267</v>
      </c>
      <c r="E14718" t="s">
        <v>31</v>
      </c>
      <c r="F14718">
        <v>42565</v>
      </c>
      <c r="G14718">
        <v>43394</v>
      </c>
      <c r="H14718">
        <v>1.0194760953835311</v>
      </c>
      <c r="I14718" t="str">
        <f>VLOOKUP($B14718&amp;$E14718,'Employee List'!$A:$E,5,0)</f>
        <v>E-1312</v>
      </c>
    </row>
    <row r="14719" spans="1:9" x14ac:dyDescent="0.35">
      <c r="A14719" t="s">
        <v>1257</v>
      </c>
      <c r="B14719" t="s">
        <v>237</v>
      </c>
      <c r="C14719" t="s">
        <v>386</v>
      </c>
      <c r="D14719" t="s">
        <v>1268</v>
      </c>
      <c r="E14719" t="s">
        <v>29</v>
      </c>
      <c r="F14719">
        <v>13553</v>
      </c>
      <c r="G14719">
        <v>4922</v>
      </c>
      <c r="H14719">
        <v>0.36316682653287097</v>
      </c>
      <c r="I14719" t="str">
        <f>VLOOKUP($B14719&amp;$E14719,'Employee List'!$A:$E,5,0)</f>
        <v>E-1312</v>
      </c>
    </row>
    <row r="14720" spans="1:9" x14ac:dyDescent="0.35">
      <c r="A14720" t="s">
        <v>1257</v>
      </c>
      <c r="B14720" t="s">
        <v>237</v>
      </c>
      <c r="C14720" t="s">
        <v>386</v>
      </c>
      <c r="D14720" t="s">
        <v>1268</v>
      </c>
      <c r="E14720" t="s">
        <v>30</v>
      </c>
      <c r="F14720">
        <v>12631</v>
      </c>
      <c r="G14720">
        <v>5085</v>
      </c>
      <c r="H14720">
        <v>0.40258095162694957</v>
      </c>
      <c r="I14720" t="str">
        <f>VLOOKUP($B14720&amp;$E14720,'Employee List'!$A:$E,5,0)</f>
        <v>E-1312</v>
      </c>
    </row>
    <row r="14721" spans="1:9" x14ac:dyDescent="0.35">
      <c r="A14721" t="s">
        <v>1257</v>
      </c>
      <c r="B14721" t="s">
        <v>237</v>
      </c>
      <c r="C14721" t="s">
        <v>386</v>
      </c>
      <c r="D14721" t="s">
        <v>1268</v>
      </c>
      <c r="E14721" t="s">
        <v>31</v>
      </c>
      <c r="F14721">
        <v>13916</v>
      </c>
      <c r="G14721">
        <v>9121</v>
      </c>
      <c r="H14721">
        <v>0.65543259557344069</v>
      </c>
      <c r="I14721" t="str">
        <f>VLOOKUP($B14721&amp;$E14721,'Employee List'!$A:$E,5,0)</f>
        <v>E-1312</v>
      </c>
    </row>
    <row r="14722" spans="1:9" x14ac:dyDescent="0.35">
      <c r="A14722" t="s">
        <v>1257</v>
      </c>
      <c r="B14722" t="s">
        <v>237</v>
      </c>
      <c r="C14722" t="s">
        <v>386</v>
      </c>
      <c r="D14722" t="s">
        <v>1269</v>
      </c>
      <c r="E14722" t="s">
        <v>29</v>
      </c>
      <c r="F14722">
        <v>59039</v>
      </c>
      <c r="G14722">
        <v>15418</v>
      </c>
      <c r="H14722">
        <v>0.26114940971222411</v>
      </c>
      <c r="I14722" t="str">
        <f>VLOOKUP($B14722&amp;$E14722,'Employee List'!$A:$E,5,0)</f>
        <v>E-1312</v>
      </c>
    </row>
    <row r="14723" spans="1:9" x14ac:dyDescent="0.35">
      <c r="A14723" t="s">
        <v>1257</v>
      </c>
      <c r="B14723" t="s">
        <v>237</v>
      </c>
      <c r="C14723" t="s">
        <v>386</v>
      </c>
      <c r="D14723" t="s">
        <v>1269</v>
      </c>
      <c r="E14723" t="s">
        <v>30</v>
      </c>
      <c r="F14723">
        <v>59882</v>
      </c>
      <c r="G14723">
        <v>14477</v>
      </c>
      <c r="H14723">
        <v>0.24175879229150662</v>
      </c>
      <c r="I14723" t="str">
        <f>VLOOKUP($B14723&amp;$E14723,'Employee List'!$A:$E,5,0)</f>
        <v>E-1312</v>
      </c>
    </row>
    <row r="14724" spans="1:9" x14ac:dyDescent="0.35">
      <c r="A14724" t="s">
        <v>1257</v>
      </c>
      <c r="B14724" t="s">
        <v>237</v>
      </c>
      <c r="C14724" t="s">
        <v>386</v>
      </c>
      <c r="D14724" t="s">
        <v>1269</v>
      </c>
      <c r="E14724" t="s">
        <v>31</v>
      </c>
      <c r="F14724">
        <v>48721</v>
      </c>
      <c r="G14724">
        <v>18288</v>
      </c>
      <c r="H14724">
        <v>0.37536175365858665</v>
      </c>
      <c r="I14724" t="str">
        <f>VLOOKUP($B14724&amp;$E14724,'Employee List'!$A:$E,5,0)</f>
        <v>E-1312</v>
      </c>
    </row>
    <row r="14725" spans="1:9" x14ac:dyDescent="0.35">
      <c r="A14725" t="s">
        <v>1257</v>
      </c>
      <c r="B14725" t="s">
        <v>237</v>
      </c>
      <c r="C14725" t="s">
        <v>386</v>
      </c>
      <c r="D14725" t="s">
        <v>1270</v>
      </c>
      <c r="E14725" t="s">
        <v>29</v>
      </c>
      <c r="F14725">
        <v>12275</v>
      </c>
      <c r="G14725">
        <v>5825</v>
      </c>
      <c r="H14725">
        <v>0.47454175152749489</v>
      </c>
      <c r="I14725" t="str">
        <f>VLOOKUP($B14725&amp;$E14725,'Employee List'!$A:$E,5,0)</f>
        <v>E-1312</v>
      </c>
    </row>
    <row r="14726" spans="1:9" x14ac:dyDescent="0.35">
      <c r="A14726" t="s">
        <v>1257</v>
      </c>
      <c r="B14726" t="s">
        <v>237</v>
      </c>
      <c r="C14726" t="s">
        <v>386</v>
      </c>
      <c r="D14726" t="s">
        <v>1270</v>
      </c>
      <c r="E14726" t="s">
        <v>30</v>
      </c>
      <c r="F14726">
        <v>10413</v>
      </c>
      <c r="G14726">
        <v>4781</v>
      </c>
      <c r="H14726">
        <v>0.45913761644098722</v>
      </c>
      <c r="I14726" t="str">
        <f>VLOOKUP($B14726&amp;$E14726,'Employee List'!$A:$E,5,0)</f>
        <v>E-1312</v>
      </c>
    </row>
    <row r="14727" spans="1:9" x14ac:dyDescent="0.35">
      <c r="A14727" t="s">
        <v>1257</v>
      </c>
      <c r="B14727" t="s">
        <v>237</v>
      </c>
      <c r="C14727" t="s">
        <v>386</v>
      </c>
      <c r="D14727" t="s">
        <v>1270</v>
      </c>
      <c r="E14727" t="s">
        <v>31</v>
      </c>
      <c r="F14727">
        <v>13766</v>
      </c>
      <c r="G14727">
        <v>6562</v>
      </c>
      <c r="H14727">
        <v>0.47668167950021795</v>
      </c>
      <c r="I14727" t="str">
        <f>VLOOKUP($B14727&amp;$E14727,'Employee List'!$A:$E,5,0)</f>
        <v>E-1312</v>
      </c>
    </row>
    <row r="14728" spans="1:9" x14ac:dyDescent="0.35">
      <c r="A14728" t="s">
        <v>1257</v>
      </c>
      <c r="B14728" t="s">
        <v>237</v>
      </c>
      <c r="C14728" t="s">
        <v>386</v>
      </c>
      <c r="D14728" t="s">
        <v>1271</v>
      </c>
      <c r="E14728" t="s">
        <v>29</v>
      </c>
      <c r="F14728">
        <v>85105</v>
      </c>
      <c r="G14728">
        <v>73824</v>
      </c>
      <c r="H14728">
        <v>0.86744609599905997</v>
      </c>
      <c r="I14728" t="str">
        <f>VLOOKUP($B14728&amp;$E14728,'Employee List'!$A:$E,5,0)</f>
        <v>E-1312</v>
      </c>
    </row>
    <row r="14729" spans="1:9" x14ac:dyDescent="0.35">
      <c r="A14729" t="s">
        <v>1257</v>
      </c>
      <c r="B14729" t="s">
        <v>237</v>
      </c>
      <c r="C14729" t="s">
        <v>386</v>
      </c>
      <c r="D14729" t="s">
        <v>1271</v>
      </c>
      <c r="E14729" t="s">
        <v>30</v>
      </c>
      <c r="F14729">
        <v>84307</v>
      </c>
      <c r="G14729">
        <v>74755</v>
      </c>
      <c r="H14729">
        <v>0.8866997995421495</v>
      </c>
      <c r="I14729" t="str">
        <f>VLOOKUP($B14729&amp;$E14729,'Employee List'!$A:$E,5,0)</f>
        <v>E-1312</v>
      </c>
    </row>
    <row r="14730" spans="1:9" x14ac:dyDescent="0.35">
      <c r="A14730" t="s">
        <v>1257</v>
      </c>
      <c r="B14730" t="s">
        <v>237</v>
      </c>
      <c r="C14730" t="s">
        <v>386</v>
      </c>
      <c r="D14730" t="s">
        <v>1271</v>
      </c>
      <c r="E14730" t="s">
        <v>31</v>
      </c>
      <c r="F14730">
        <v>82764</v>
      </c>
      <c r="G14730">
        <v>66434</v>
      </c>
      <c r="H14730">
        <v>0.80269199168720695</v>
      </c>
      <c r="I14730" t="str">
        <f>VLOOKUP($B14730&amp;$E14730,'Employee List'!$A:$E,5,0)</f>
        <v>E-1312</v>
      </c>
    </row>
    <row r="14731" spans="1:9" x14ac:dyDescent="0.35">
      <c r="A14731" t="s">
        <v>1257</v>
      </c>
      <c r="B14731" t="s">
        <v>237</v>
      </c>
      <c r="C14731" t="s">
        <v>386</v>
      </c>
      <c r="D14731" t="s">
        <v>1258</v>
      </c>
      <c r="E14731" t="s">
        <v>29</v>
      </c>
      <c r="F14731">
        <v>186881</v>
      </c>
      <c r="G14731">
        <v>151956</v>
      </c>
      <c r="H14731">
        <v>0.81311636817011901</v>
      </c>
      <c r="I14731" t="str">
        <f>VLOOKUP($B14731&amp;$E14731,'Employee List'!$A:$E,5,0)</f>
        <v>E-1312</v>
      </c>
    </row>
    <row r="14732" spans="1:9" x14ac:dyDescent="0.35">
      <c r="A14732" t="s">
        <v>1257</v>
      </c>
      <c r="B14732" t="s">
        <v>237</v>
      </c>
      <c r="C14732" t="s">
        <v>386</v>
      </c>
      <c r="D14732" t="s">
        <v>1258</v>
      </c>
      <c r="E14732" t="s">
        <v>30</v>
      </c>
      <c r="F14732">
        <v>182018</v>
      </c>
      <c r="G14732">
        <v>135829</v>
      </c>
      <c r="H14732">
        <v>0.74623938291817293</v>
      </c>
      <c r="I14732" t="str">
        <f>VLOOKUP($B14732&amp;$E14732,'Employee List'!$A:$E,5,0)</f>
        <v>E-1312</v>
      </c>
    </row>
    <row r="14733" spans="1:9" x14ac:dyDescent="0.35">
      <c r="A14733" t="s">
        <v>1257</v>
      </c>
      <c r="B14733" t="s">
        <v>237</v>
      </c>
      <c r="C14733" t="s">
        <v>386</v>
      </c>
      <c r="D14733" t="s">
        <v>1258</v>
      </c>
      <c r="E14733" t="s">
        <v>31</v>
      </c>
      <c r="F14733">
        <v>175936</v>
      </c>
      <c r="G14733">
        <v>111559</v>
      </c>
      <c r="H14733">
        <v>0.6340885321935249</v>
      </c>
      <c r="I14733" t="str">
        <f>VLOOKUP($B14733&amp;$E14733,'Employee List'!$A:$E,5,0)</f>
        <v>E-1312</v>
      </c>
    </row>
    <row r="14734" spans="1:9" x14ac:dyDescent="0.35">
      <c r="A14734" t="s">
        <v>1257</v>
      </c>
      <c r="B14734" t="s">
        <v>237</v>
      </c>
      <c r="C14734" t="s">
        <v>386</v>
      </c>
      <c r="D14734" t="s">
        <v>1272</v>
      </c>
      <c r="E14734" t="s">
        <v>29</v>
      </c>
      <c r="F14734">
        <v>18740</v>
      </c>
      <c r="G14734">
        <v>8359</v>
      </c>
      <c r="H14734">
        <v>0.44605122732123798</v>
      </c>
      <c r="I14734" t="str">
        <f>VLOOKUP($B14734&amp;$E14734,'Employee List'!$A:$E,5,0)</f>
        <v>E-1312</v>
      </c>
    </row>
    <row r="14735" spans="1:9" x14ac:dyDescent="0.35">
      <c r="A14735" t="s">
        <v>1257</v>
      </c>
      <c r="B14735" t="s">
        <v>237</v>
      </c>
      <c r="C14735" t="s">
        <v>386</v>
      </c>
      <c r="D14735" t="s">
        <v>1272</v>
      </c>
      <c r="E14735" t="s">
        <v>30</v>
      </c>
      <c r="F14735">
        <v>19087</v>
      </c>
      <c r="G14735">
        <v>7312</v>
      </c>
      <c r="H14735">
        <v>0.38308796563105779</v>
      </c>
      <c r="I14735" t="str">
        <f>VLOOKUP($B14735&amp;$E14735,'Employee List'!$A:$E,5,0)</f>
        <v>E-1312</v>
      </c>
    </row>
    <row r="14736" spans="1:9" x14ac:dyDescent="0.35">
      <c r="A14736" t="s">
        <v>1257</v>
      </c>
      <c r="B14736" t="s">
        <v>237</v>
      </c>
      <c r="C14736" t="s">
        <v>386</v>
      </c>
      <c r="D14736" t="s">
        <v>1272</v>
      </c>
      <c r="E14736" t="s">
        <v>31</v>
      </c>
      <c r="F14736">
        <v>23420</v>
      </c>
      <c r="G14736">
        <v>12981</v>
      </c>
      <c r="H14736">
        <v>0.55426985482493596</v>
      </c>
      <c r="I14736" t="str">
        <f>VLOOKUP($B14736&amp;$E14736,'Employee List'!$A:$E,5,0)</f>
        <v>E-1312</v>
      </c>
    </row>
    <row r="14737" spans="1:9" x14ac:dyDescent="0.35">
      <c r="A14737" t="s">
        <v>1257</v>
      </c>
      <c r="B14737" t="s">
        <v>237</v>
      </c>
      <c r="C14737" t="s">
        <v>386</v>
      </c>
      <c r="D14737" t="s">
        <v>1259</v>
      </c>
      <c r="E14737" t="s">
        <v>29</v>
      </c>
      <c r="F14737">
        <v>23844</v>
      </c>
      <c r="G14737">
        <v>18764</v>
      </c>
      <c r="H14737">
        <v>0.78694849857406479</v>
      </c>
      <c r="I14737" t="str">
        <f>VLOOKUP($B14737&amp;$E14737,'Employee List'!$A:$E,5,0)</f>
        <v>E-1312</v>
      </c>
    </row>
    <row r="14738" spans="1:9" x14ac:dyDescent="0.35">
      <c r="A14738" t="s">
        <v>1257</v>
      </c>
      <c r="B14738" t="s">
        <v>237</v>
      </c>
      <c r="C14738" t="s">
        <v>386</v>
      </c>
      <c r="D14738" t="s">
        <v>1259</v>
      </c>
      <c r="E14738" t="s">
        <v>30</v>
      </c>
      <c r="F14738">
        <v>24683</v>
      </c>
      <c r="G14738">
        <v>24743</v>
      </c>
      <c r="H14738">
        <v>1.0024308228335292</v>
      </c>
      <c r="I14738" t="str">
        <f>VLOOKUP($B14738&amp;$E14738,'Employee List'!$A:$E,5,0)</f>
        <v>E-1312</v>
      </c>
    </row>
    <row r="14739" spans="1:9" x14ac:dyDescent="0.35">
      <c r="A14739" t="s">
        <v>1257</v>
      </c>
      <c r="B14739" t="s">
        <v>237</v>
      </c>
      <c r="C14739" t="s">
        <v>386</v>
      </c>
      <c r="D14739" t="s">
        <v>1259</v>
      </c>
      <c r="E14739" t="s">
        <v>31</v>
      </c>
      <c r="F14739">
        <v>26195</v>
      </c>
      <c r="G14739">
        <v>22334</v>
      </c>
      <c r="H14739">
        <v>0.85260545905707197</v>
      </c>
      <c r="I14739" t="str">
        <f>VLOOKUP($B14739&amp;$E14739,'Employee List'!$A:$E,5,0)</f>
        <v>E-1312</v>
      </c>
    </row>
    <row r="14740" spans="1:9" x14ac:dyDescent="0.35">
      <c r="A14740" t="s">
        <v>1257</v>
      </c>
      <c r="B14740" t="s">
        <v>237</v>
      </c>
      <c r="C14740" t="s">
        <v>386</v>
      </c>
      <c r="D14740" t="s">
        <v>1273</v>
      </c>
      <c r="E14740" t="s">
        <v>29</v>
      </c>
      <c r="F14740">
        <v>7253</v>
      </c>
      <c r="G14740">
        <v>4205</v>
      </c>
      <c r="H14740">
        <v>0.57976009926926786</v>
      </c>
      <c r="I14740" t="str">
        <f>VLOOKUP($B14740&amp;$E14740,'Employee List'!$A:$E,5,0)</f>
        <v>E-1312</v>
      </c>
    </row>
    <row r="14741" spans="1:9" x14ac:dyDescent="0.35">
      <c r="A14741" t="s">
        <v>1257</v>
      </c>
      <c r="B14741" t="s">
        <v>237</v>
      </c>
      <c r="C14741" t="s">
        <v>386</v>
      </c>
      <c r="D14741" t="s">
        <v>1273</v>
      </c>
      <c r="E14741" t="s">
        <v>30</v>
      </c>
      <c r="F14741">
        <v>7903</v>
      </c>
      <c r="G14741">
        <v>1550</v>
      </c>
      <c r="H14741">
        <v>0.19612805263823865</v>
      </c>
      <c r="I14741" t="str">
        <f>VLOOKUP($B14741&amp;$E14741,'Employee List'!$A:$E,5,0)</f>
        <v>E-1312</v>
      </c>
    </row>
    <row r="14742" spans="1:9" x14ac:dyDescent="0.35">
      <c r="A14742" t="s">
        <v>1257</v>
      </c>
      <c r="B14742" t="s">
        <v>237</v>
      </c>
      <c r="C14742" t="s">
        <v>386</v>
      </c>
      <c r="D14742" t="s">
        <v>1273</v>
      </c>
      <c r="E14742" t="s">
        <v>31</v>
      </c>
      <c r="F14742">
        <v>6783</v>
      </c>
      <c r="G14742">
        <v>4123</v>
      </c>
      <c r="H14742">
        <v>0.60784313725490191</v>
      </c>
      <c r="I14742" t="str">
        <f>VLOOKUP($B14742&amp;$E14742,'Employee List'!$A:$E,5,0)</f>
        <v>E-1312</v>
      </c>
    </row>
    <row r="14743" spans="1:9" x14ac:dyDescent="0.35">
      <c r="A14743" t="s">
        <v>1257</v>
      </c>
      <c r="B14743" t="s">
        <v>237</v>
      </c>
      <c r="C14743" t="s">
        <v>386</v>
      </c>
      <c r="D14743" t="s">
        <v>1275</v>
      </c>
      <c r="E14743" t="s">
        <v>29</v>
      </c>
      <c r="F14743">
        <v>11382</v>
      </c>
      <c r="G14743">
        <v>4207</v>
      </c>
      <c r="H14743">
        <v>0.36961869618696186</v>
      </c>
      <c r="I14743" t="str">
        <f>VLOOKUP($B14743&amp;$E14743,'Employee List'!$A:$E,5,0)</f>
        <v>E-1312</v>
      </c>
    </row>
    <row r="14744" spans="1:9" x14ac:dyDescent="0.35">
      <c r="A14744" t="s">
        <v>1257</v>
      </c>
      <c r="B14744" t="s">
        <v>237</v>
      </c>
      <c r="C14744" t="s">
        <v>386</v>
      </c>
      <c r="D14744" t="s">
        <v>1275</v>
      </c>
      <c r="E14744" t="s">
        <v>30</v>
      </c>
      <c r="F14744">
        <v>10202</v>
      </c>
      <c r="G14744">
        <v>5368</v>
      </c>
      <c r="H14744">
        <v>0.52617133895314649</v>
      </c>
      <c r="I14744" t="str">
        <f>VLOOKUP($B14744&amp;$E14744,'Employee List'!$A:$E,5,0)</f>
        <v>E-1312</v>
      </c>
    </row>
    <row r="14745" spans="1:9" x14ac:dyDescent="0.35">
      <c r="A14745" t="s">
        <v>1257</v>
      </c>
      <c r="B14745" t="s">
        <v>237</v>
      </c>
      <c r="C14745" t="s">
        <v>386</v>
      </c>
      <c r="D14745" t="s">
        <v>1275</v>
      </c>
      <c r="E14745" t="s">
        <v>31</v>
      </c>
      <c r="F14745">
        <v>10069</v>
      </c>
      <c r="G14745">
        <v>4310</v>
      </c>
      <c r="H14745">
        <v>0.42804647929287915</v>
      </c>
      <c r="I14745" t="str">
        <f>VLOOKUP($B14745&amp;$E14745,'Employee List'!$A:$E,5,0)</f>
        <v>E-1312</v>
      </c>
    </row>
    <row r="14746" spans="1:9" x14ac:dyDescent="0.35">
      <c r="A14746" t="s">
        <v>1257</v>
      </c>
      <c r="B14746" t="s">
        <v>237</v>
      </c>
      <c r="C14746" t="s">
        <v>386</v>
      </c>
      <c r="D14746" t="s">
        <v>1276</v>
      </c>
      <c r="E14746" t="s">
        <v>29</v>
      </c>
      <c r="F14746">
        <v>5783</v>
      </c>
      <c r="G14746">
        <v>1688</v>
      </c>
      <c r="H14746">
        <v>0.29189002247968182</v>
      </c>
      <c r="I14746" t="str">
        <f>VLOOKUP($B14746&amp;$E14746,'Employee List'!$A:$E,5,0)</f>
        <v>E-1312</v>
      </c>
    </row>
    <row r="14747" spans="1:9" x14ac:dyDescent="0.35">
      <c r="A14747" t="s">
        <v>1257</v>
      </c>
      <c r="B14747" t="s">
        <v>237</v>
      </c>
      <c r="C14747" t="s">
        <v>386</v>
      </c>
      <c r="D14747" t="s">
        <v>1276</v>
      </c>
      <c r="E14747" t="s">
        <v>30</v>
      </c>
      <c r="F14747">
        <v>8171</v>
      </c>
      <c r="G14747">
        <v>4803</v>
      </c>
      <c r="H14747">
        <v>0.58781054950434464</v>
      </c>
      <c r="I14747" t="str">
        <f>VLOOKUP($B14747&amp;$E14747,'Employee List'!$A:$E,5,0)</f>
        <v>E-1312</v>
      </c>
    </row>
    <row r="14748" spans="1:9" x14ac:dyDescent="0.35">
      <c r="A14748" t="s">
        <v>1257</v>
      </c>
      <c r="B14748" t="s">
        <v>237</v>
      </c>
      <c r="C14748" t="s">
        <v>386</v>
      </c>
      <c r="D14748" t="s">
        <v>1276</v>
      </c>
      <c r="E14748" t="s">
        <v>31</v>
      </c>
      <c r="F14748">
        <v>5812</v>
      </c>
      <c r="G14748">
        <v>2560</v>
      </c>
      <c r="H14748">
        <v>0.44046799724707503</v>
      </c>
      <c r="I14748" t="str">
        <f>VLOOKUP($B14748&amp;$E14748,'Employee List'!$A:$E,5,0)</f>
        <v>E-1312</v>
      </c>
    </row>
    <row r="14749" spans="1:9" x14ac:dyDescent="0.35">
      <c r="A14749" t="s">
        <v>1257</v>
      </c>
      <c r="B14749" t="s">
        <v>237</v>
      </c>
      <c r="C14749" t="s">
        <v>386</v>
      </c>
      <c r="D14749" t="s">
        <v>1277</v>
      </c>
      <c r="E14749" t="s">
        <v>29</v>
      </c>
      <c r="F14749">
        <v>12737</v>
      </c>
      <c r="G14749">
        <v>4169</v>
      </c>
      <c r="H14749">
        <v>0.32731412420507183</v>
      </c>
      <c r="I14749" t="str">
        <f>VLOOKUP($B14749&amp;$E14749,'Employee List'!$A:$E,5,0)</f>
        <v>E-1312</v>
      </c>
    </row>
    <row r="14750" spans="1:9" x14ac:dyDescent="0.35">
      <c r="A14750" t="s">
        <v>1257</v>
      </c>
      <c r="B14750" t="s">
        <v>237</v>
      </c>
      <c r="C14750" t="s">
        <v>386</v>
      </c>
      <c r="D14750" t="s">
        <v>1277</v>
      </c>
      <c r="E14750" t="s">
        <v>30</v>
      </c>
      <c r="F14750">
        <v>9674</v>
      </c>
      <c r="G14750">
        <v>4096</v>
      </c>
      <c r="H14750">
        <v>0.42340293570394871</v>
      </c>
      <c r="I14750" t="str">
        <f>VLOOKUP($B14750&amp;$E14750,'Employee List'!$A:$E,5,0)</f>
        <v>E-1312</v>
      </c>
    </row>
    <row r="14751" spans="1:9" x14ac:dyDescent="0.35">
      <c r="A14751" t="s">
        <v>1257</v>
      </c>
      <c r="B14751" t="s">
        <v>237</v>
      </c>
      <c r="C14751" t="s">
        <v>386</v>
      </c>
      <c r="D14751" t="s">
        <v>1277</v>
      </c>
      <c r="E14751" t="s">
        <v>31</v>
      </c>
      <c r="F14751">
        <v>12623</v>
      </c>
      <c r="G14751">
        <v>4912</v>
      </c>
      <c r="H14751">
        <v>0.38913095143785154</v>
      </c>
      <c r="I14751" t="str">
        <f>VLOOKUP($B14751&amp;$E14751,'Employee List'!$A:$E,5,0)</f>
        <v>E-1312</v>
      </c>
    </row>
    <row r="14752" spans="1:9" x14ac:dyDescent="0.35">
      <c r="A14752" t="s">
        <v>1257</v>
      </c>
      <c r="B14752" t="s">
        <v>237</v>
      </c>
      <c r="C14752" t="s">
        <v>386</v>
      </c>
      <c r="D14752" t="s">
        <v>1278</v>
      </c>
      <c r="E14752" t="s">
        <v>29</v>
      </c>
      <c r="F14752">
        <v>41357</v>
      </c>
      <c r="G14752">
        <v>23984</v>
      </c>
      <c r="H14752">
        <v>0.57992601010711609</v>
      </c>
      <c r="I14752" t="str">
        <f>VLOOKUP($B14752&amp;$E14752,'Employee List'!$A:$E,5,0)</f>
        <v>E-1312</v>
      </c>
    </row>
    <row r="14753" spans="1:9" x14ac:dyDescent="0.35">
      <c r="A14753" t="s">
        <v>1257</v>
      </c>
      <c r="B14753" t="s">
        <v>237</v>
      </c>
      <c r="C14753" t="s">
        <v>386</v>
      </c>
      <c r="D14753" t="s">
        <v>1278</v>
      </c>
      <c r="E14753" t="s">
        <v>30</v>
      </c>
      <c r="F14753">
        <v>41039</v>
      </c>
      <c r="G14753">
        <v>19261</v>
      </c>
      <c r="H14753">
        <v>0.46933404810058726</v>
      </c>
      <c r="I14753" t="str">
        <f>VLOOKUP($B14753&amp;$E14753,'Employee List'!$A:$E,5,0)</f>
        <v>E-1312</v>
      </c>
    </row>
    <row r="14754" spans="1:9" x14ac:dyDescent="0.35">
      <c r="A14754" t="s">
        <v>1257</v>
      </c>
      <c r="B14754" t="s">
        <v>237</v>
      </c>
      <c r="C14754" t="s">
        <v>386</v>
      </c>
      <c r="D14754" t="s">
        <v>1278</v>
      </c>
      <c r="E14754" t="s">
        <v>31</v>
      </c>
      <c r="F14754">
        <v>40746</v>
      </c>
      <c r="G14754">
        <v>26686</v>
      </c>
      <c r="H14754">
        <v>0.65493545378687479</v>
      </c>
      <c r="I14754" t="str">
        <f>VLOOKUP($B14754&amp;$E14754,'Employee List'!$A:$E,5,0)</f>
        <v>E-1312</v>
      </c>
    </row>
    <row r="14755" spans="1:9" x14ac:dyDescent="0.35">
      <c r="A14755" t="s">
        <v>1257</v>
      </c>
      <c r="B14755" t="s">
        <v>237</v>
      </c>
      <c r="C14755" t="s">
        <v>386</v>
      </c>
      <c r="D14755" t="s">
        <v>1279</v>
      </c>
      <c r="E14755" t="s">
        <v>29</v>
      </c>
      <c r="F14755">
        <v>3216</v>
      </c>
      <c r="G14755">
        <v>1029</v>
      </c>
      <c r="H14755">
        <v>0.3199626865671642</v>
      </c>
      <c r="I14755" t="str">
        <f>VLOOKUP($B14755&amp;$E14755,'Employee List'!$A:$E,5,0)</f>
        <v>E-1312</v>
      </c>
    </row>
    <row r="14756" spans="1:9" x14ac:dyDescent="0.35">
      <c r="A14756" t="s">
        <v>1257</v>
      </c>
      <c r="B14756" t="s">
        <v>237</v>
      </c>
      <c r="C14756" t="s">
        <v>386</v>
      </c>
      <c r="D14756" t="s">
        <v>1279</v>
      </c>
      <c r="E14756" t="s">
        <v>30</v>
      </c>
      <c r="F14756">
        <v>4544</v>
      </c>
      <c r="G14756">
        <v>1699</v>
      </c>
      <c r="H14756">
        <v>0.37389964788732394</v>
      </c>
      <c r="I14756" t="str">
        <f>VLOOKUP($B14756&amp;$E14756,'Employee List'!$A:$E,5,0)</f>
        <v>E-1312</v>
      </c>
    </row>
    <row r="14757" spans="1:9" x14ac:dyDescent="0.35">
      <c r="A14757" t="s">
        <v>1257</v>
      </c>
      <c r="B14757" t="s">
        <v>237</v>
      </c>
      <c r="C14757" t="s">
        <v>386</v>
      </c>
      <c r="D14757" t="s">
        <v>1279</v>
      </c>
      <c r="E14757" t="s">
        <v>31</v>
      </c>
      <c r="F14757">
        <v>1125</v>
      </c>
      <c r="G14757">
        <v>2900</v>
      </c>
      <c r="H14757">
        <v>2.5777777777777779</v>
      </c>
      <c r="I14757" t="str">
        <f>VLOOKUP($B14757&amp;$E14757,'Employee List'!$A:$E,5,0)</f>
        <v>E-1312</v>
      </c>
    </row>
    <row r="14758" spans="1:9" x14ac:dyDescent="0.35">
      <c r="A14758" t="s">
        <v>1257</v>
      </c>
      <c r="B14758" t="s">
        <v>237</v>
      </c>
      <c r="C14758" t="s">
        <v>386</v>
      </c>
      <c r="D14758" t="s">
        <v>1280</v>
      </c>
      <c r="E14758" t="s">
        <v>29</v>
      </c>
      <c r="F14758">
        <v>2534</v>
      </c>
      <c r="G14758">
        <v>4434</v>
      </c>
      <c r="H14758">
        <v>1.749802683504341</v>
      </c>
      <c r="I14758" t="str">
        <f>VLOOKUP($B14758&amp;$E14758,'Employee List'!$A:$E,5,0)</f>
        <v>E-1312</v>
      </c>
    </row>
    <row r="14759" spans="1:9" x14ac:dyDescent="0.35">
      <c r="A14759" t="s">
        <v>1257</v>
      </c>
      <c r="B14759" t="s">
        <v>237</v>
      </c>
      <c r="C14759" t="s">
        <v>386</v>
      </c>
      <c r="D14759" t="s">
        <v>1280</v>
      </c>
      <c r="E14759" t="s">
        <v>30</v>
      </c>
      <c r="F14759">
        <v>2687</v>
      </c>
      <c r="G14759">
        <v>3682</v>
      </c>
      <c r="H14759">
        <v>1.3703014514328247</v>
      </c>
      <c r="I14759" t="str">
        <f>VLOOKUP($B14759&amp;$E14759,'Employee List'!$A:$E,5,0)</f>
        <v>E-1312</v>
      </c>
    </row>
    <row r="14760" spans="1:9" x14ac:dyDescent="0.35">
      <c r="A14760" t="s">
        <v>1257</v>
      </c>
      <c r="B14760" t="s">
        <v>237</v>
      </c>
      <c r="C14760" t="s">
        <v>386</v>
      </c>
      <c r="D14760" t="s">
        <v>1280</v>
      </c>
      <c r="E14760" t="s">
        <v>31</v>
      </c>
      <c r="F14760">
        <v>2753</v>
      </c>
      <c r="G14760">
        <v>2907</v>
      </c>
      <c r="H14760">
        <v>1.0559389756629132</v>
      </c>
      <c r="I14760" t="str">
        <f>VLOOKUP($B14760&amp;$E14760,'Employee List'!$A:$E,5,0)</f>
        <v>E-1312</v>
      </c>
    </row>
    <row r="14761" spans="1:9" x14ac:dyDescent="0.35">
      <c r="A14761" t="s">
        <v>1257</v>
      </c>
      <c r="B14761" t="s">
        <v>237</v>
      </c>
      <c r="C14761" t="s">
        <v>386</v>
      </c>
      <c r="D14761" t="s">
        <v>1262</v>
      </c>
      <c r="E14761" t="s">
        <v>29</v>
      </c>
      <c r="F14761">
        <v>28987</v>
      </c>
      <c r="G14761">
        <v>12415</v>
      </c>
      <c r="H14761">
        <v>0.42829544278469661</v>
      </c>
      <c r="I14761" t="str">
        <f>VLOOKUP($B14761&amp;$E14761,'Employee List'!$A:$E,5,0)</f>
        <v>E-1312</v>
      </c>
    </row>
    <row r="14762" spans="1:9" x14ac:dyDescent="0.35">
      <c r="A14762" t="s">
        <v>1257</v>
      </c>
      <c r="B14762" t="s">
        <v>237</v>
      </c>
      <c r="C14762" t="s">
        <v>386</v>
      </c>
      <c r="D14762" t="s">
        <v>1262</v>
      </c>
      <c r="E14762" t="s">
        <v>30</v>
      </c>
      <c r="F14762">
        <v>29828</v>
      </c>
      <c r="G14762">
        <v>8378</v>
      </c>
      <c r="H14762">
        <v>0.28087702829556122</v>
      </c>
      <c r="I14762" t="str">
        <f>VLOOKUP($B14762&amp;$E14762,'Employee List'!$A:$E,5,0)</f>
        <v>E-1312</v>
      </c>
    </row>
    <row r="14763" spans="1:9" x14ac:dyDescent="0.35">
      <c r="A14763" t="s">
        <v>1257</v>
      </c>
      <c r="B14763" t="s">
        <v>237</v>
      </c>
      <c r="C14763" t="s">
        <v>386</v>
      </c>
      <c r="D14763" t="s">
        <v>1262</v>
      </c>
      <c r="E14763" t="s">
        <v>31</v>
      </c>
      <c r="F14763">
        <v>27882</v>
      </c>
      <c r="G14763">
        <v>16227</v>
      </c>
      <c r="H14763">
        <v>0.58198837959974181</v>
      </c>
      <c r="I14763" t="str">
        <f>VLOOKUP($B14763&amp;$E14763,'Employee List'!$A:$E,5,0)</f>
        <v>E-1312</v>
      </c>
    </row>
    <row r="14764" spans="1:9" x14ac:dyDescent="0.35">
      <c r="A14764" t="s">
        <v>1257</v>
      </c>
      <c r="B14764" t="s">
        <v>237</v>
      </c>
      <c r="C14764" t="s">
        <v>386</v>
      </c>
      <c r="D14764" t="s">
        <v>1282</v>
      </c>
      <c r="E14764" t="s">
        <v>29</v>
      </c>
      <c r="F14764">
        <v>1685</v>
      </c>
      <c r="G14764">
        <v>4138</v>
      </c>
      <c r="H14764">
        <v>2.4557863501483679</v>
      </c>
      <c r="I14764" t="str">
        <f>VLOOKUP($B14764&amp;$E14764,'Employee List'!$A:$E,5,0)</f>
        <v>E-1312</v>
      </c>
    </row>
    <row r="14765" spans="1:9" x14ac:dyDescent="0.35">
      <c r="A14765" t="s">
        <v>1257</v>
      </c>
      <c r="B14765" t="s">
        <v>237</v>
      </c>
      <c r="C14765" t="s">
        <v>386</v>
      </c>
      <c r="D14765" t="s">
        <v>1282</v>
      </c>
      <c r="E14765" t="s">
        <v>30</v>
      </c>
      <c r="F14765">
        <v>4300</v>
      </c>
      <c r="G14765">
        <v>5003</v>
      </c>
      <c r="H14765">
        <v>1.1634883720930234</v>
      </c>
      <c r="I14765" t="str">
        <f>VLOOKUP($B14765&amp;$E14765,'Employee List'!$A:$E,5,0)</f>
        <v>E-1312</v>
      </c>
    </row>
    <row r="14766" spans="1:9" x14ac:dyDescent="0.35">
      <c r="A14766" t="s">
        <v>1257</v>
      </c>
      <c r="B14766" t="s">
        <v>237</v>
      </c>
      <c r="C14766" t="s">
        <v>386</v>
      </c>
      <c r="D14766" t="s">
        <v>1282</v>
      </c>
      <c r="E14766" t="s">
        <v>31</v>
      </c>
      <c r="F14766">
        <v>5414</v>
      </c>
      <c r="G14766">
        <v>6609</v>
      </c>
      <c r="H14766">
        <v>1.2207240487624678</v>
      </c>
      <c r="I14766" t="str">
        <f>VLOOKUP($B14766&amp;$E14766,'Employee List'!$A:$E,5,0)</f>
        <v>E-1312</v>
      </c>
    </row>
    <row r="14767" spans="1:9" x14ac:dyDescent="0.35">
      <c r="A14767" t="s">
        <v>1257</v>
      </c>
      <c r="B14767" t="s">
        <v>237</v>
      </c>
      <c r="C14767" t="s">
        <v>386</v>
      </c>
      <c r="D14767" t="s">
        <v>1281</v>
      </c>
      <c r="E14767" t="s">
        <v>29</v>
      </c>
      <c r="F14767">
        <v>7339</v>
      </c>
      <c r="G14767">
        <v>4553</v>
      </c>
      <c r="H14767">
        <v>0.62038424853522278</v>
      </c>
      <c r="I14767" t="str">
        <f>VLOOKUP($B14767&amp;$E14767,'Employee List'!$A:$E,5,0)</f>
        <v>E-1312</v>
      </c>
    </row>
    <row r="14768" spans="1:9" x14ac:dyDescent="0.35">
      <c r="A14768" t="s">
        <v>1257</v>
      </c>
      <c r="B14768" t="s">
        <v>237</v>
      </c>
      <c r="C14768" t="s">
        <v>386</v>
      </c>
      <c r="D14768" t="s">
        <v>1281</v>
      </c>
      <c r="E14768" t="s">
        <v>30</v>
      </c>
      <c r="F14768">
        <v>6397</v>
      </c>
      <c r="G14768">
        <v>3213</v>
      </c>
      <c r="H14768">
        <v>0.50226668750977022</v>
      </c>
      <c r="I14768" t="str">
        <f>VLOOKUP($B14768&amp;$E14768,'Employee List'!$A:$E,5,0)</f>
        <v>E-1312</v>
      </c>
    </row>
    <row r="14769" spans="1:9" x14ac:dyDescent="0.35">
      <c r="A14769" t="s">
        <v>1257</v>
      </c>
      <c r="B14769" t="s">
        <v>237</v>
      </c>
      <c r="C14769" t="s">
        <v>386</v>
      </c>
      <c r="D14769" t="s">
        <v>1281</v>
      </c>
      <c r="E14769" t="s">
        <v>31</v>
      </c>
      <c r="F14769">
        <v>7659</v>
      </c>
      <c r="G14769">
        <v>3198</v>
      </c>
      <c r="H14769">
        <v>0.41754798276537408</v>
      </c>
      <c r="I14769" t="str">
        <f>VLOOKUP($B14769&amp;$E14769,'Employee List'!$A:$E,5,0)</f>
        <v>E-1312</v>
      </c>
    </row>
    <row r="14770" spans="1:9" x14ac:dyDescent="0.35">
      <c r="A14770" t="s">
        <v>1257</v>
      </c>
      <c r="B14770" t="s">
        <v>238</v>
      </c>
      <c r="C14770" t="s">
        <v>386</v>
      </c>
      <c r="D14770" t="s">
        <v>1274</v>
      </c>
      <c r="E14770" t="s">
        <v>29</v>
      </c>
      <c r="F14770">
        <v>10481</v>
      </c>
      <c r="G14770">
        <v>9220</v>
      </c>
      <c r="H14770">
        <v>0.87968705276214099</v>
      </c>
      <c r="I14770" t="str">
        <f>VLOOKUP($B14770&amp;$E14770,'Employee List'!$A:$E,5,0)</f>
        <v>E-1313</v>
      </c>
    </row>
    <row r="14771" spans="1:9" x14ac:dyDescent="0.35">
      <c r="A14771" t="s">
        <v>1257</v>
      </c>
      <c r="B14771" t="s">
        <v>238</v>
      </c>
      <c r="C14771" t="s">
        <v>386</v>
      </c>
      <c r="D14771" t="s">
        <v>1274</v>
      </c>
      <c r="E14771" t="s">
        <v>30</v>
      </c>
      <c r="F14771">
        <v>9869</v>
      </c>
      <c r="G14771">
        <v>14714</v>
      </c>
      <c r="H14771">
        <v>1.4909311987030094</v>
      </c>
      <c r="I14771" t="str">
        <f>VLOOKUP($B14771&amp;$E14771,'Employee List'!$A:$E,5,0)</f>
        <v>E-1313</v>
      </c>
    </row>
    <row r="14772" spans="1:9" x14ac:dyDescent="0.35">
      <c r="A14772" t="s">
        <v>1257</v>
      </c>
      <c r="B14772" t="s">
        <v>238</v>
      </c>
      <c r="C14772" t="s">
        <v>386</v>
      </c>
      <c r="D14772" t="s">
        <v>1274</v>
      </c>
      <c r="E14772" t="s">
        <v>31</v>
      </c>
      <c r="F14772">
        <v>10716</v>
      </c>
      <c r="G14772">
        <v>12901</v>
      </c>
      <c r="H14772">
        <v>1.2039007092198581</v>
      </c>
      <c r="I14772" t="str">
        <f>VLOOKUP($B14772&amp;$E14772,'Employee List'!$A:$E,5,0)</f>
        <v>E-1313</v>
      </c>
    </row>
    <row r="14773" spans="1:9" x14ac:dyDescent="0.35">
      <c r="A14773" t="s">
        <v>1257</v>
      </c>
      <c r="B14773" t="s">
        <v>238</v>
      </c>
      <c r="C14773" t="s">
        <v>386</v>
      </c>
      <c r="D14773" t="s">
        <v>1263</v>
      </c>
      <c r="E14773" t="s">
        <v>29</v>
      </c>
      <c r="F14773">
        <v>3215</v>
      </c>
      <c r="G14773">
        <v>5763</v>
      </c>
      <c r="H14773">
        <v>1.7925349922239502</v>
      </c>
      <c r="I14773" t="str">
        <f>VLOOKUP($B14773&amp;$E14773,'Employee List'!$A:$E,5,0)</f>
        <v>E-1313</v>
      </c>
    </row>
    <row r="14774" spans="1:9" x14ac:dyDescent="0.35">
      <c r="A14774" t="s">
        <v>1257</v>
      </c>
      <c r="B14774" t="s">
        <v>238</v>
      </c>
      <c r="C14774" t="s">
        <v>386</v>
      </c>
      <c r="D14774" t="s">
        <v>1263</v>
      </c>
      <c r="E14774" t="s">
        <v>30</v>
      </c>
      <c r="F14774">
        <v>1270</v>
      </c>
      <c r="G14774">
        <v>1090</v>
      </c>
      <c r="H14774">
        <v>0.8582677165354331</v>
      </c>
      <c r="I14774" t="str">
        <f>VLOOKUP($B14774&amp;$E14774,'Employee List'!$A:$E,5,0)</f>
        <v>E-1313</v>
      </c>
    </row>
    <row r="14775" spans="1:9" x14ac:dyDescent="0.35">
      <c r="A14775" t="s">
        <v>1257</v>
      </c>
      <c r="B14775" t="s">
        <v>238</v>
      </c>
      <c r="C14775" t="s">
        <v>386</v>
      </c>
      <c r="D14775" t="s">
        <v>1263</v>
      </c>
      <c r="E14775" t="s">
        <v>31</v>
      </c>
      <c r="F14775">
        <v>3926</v>
      </c>
      <c r="G14775">
        <v>3054</v>
      </c>
      <c r="H14775">
        <v>0.77789098318899641</v>
      </c>
      <c r="I14775" t="str">
        <f>VLOOKUP($B14775&amp;$E14775,'Employee List'!$A:$E,5,0)</f>
        <v>E-1313</v>
      </c>
    </row>
    <row r="14776" spans="1:9" x14ac:dyDescent="0.35">
      <c r="A14776" t="s">
        <v>1257</v>
      </c>
      <c r="B14776" t="s">
        <v>238</v>
      </c>
      <c r="C14776" t="s">
        <v>386</v>
      </c>
      <c r="D14776" t="s">
        <v>1264</v>
      </c>
      <c r="E14776" t="s">
        <v>29</v>
      </c>
      <c r="F14776">
        <v>2355</v>
      </c>
      <c r="G14776">
        <v>1890</v>
      </c>
      <c r="H14776">
        <v>0.80254777070063699</v>
      </c>
      <c r="I14776" t="str">
        <f>VLOOKUP($B14776&amp;$E14776,'Employee List'!$A:$E,5,0)</f>
        <v>E-1313</v>
      </c>
    </row>
    <row r="14777" spans="1:9" x14ac:dyDescent="0.35">
      <c r="A14777" t="s">
        <v>1257</v>
      </c>
      <c r="B14777" t="s">
        <v>238</v>
      </c>
      <c r="C14777" t="s">
        <v>386</v>
      </c>
      <c r="D14777" t="s">
        <v>1264</v>
      </c>
      <c r="E14777" t="s">
        <v>30</v>
      </c>
      <c r="F14777">
        <v>2285</v>
      </c>
      <c r="G14777">
        <v>9260</v>
      </c>
      <c r="H14777">
        <v>4.0525164113785559</v>
      </c>
      <c r="I14777" t="str">
        <f>VLOOKUP($B14777&amp;$E14777,'Employee List'!$A:$E,5,0)</f>
        <v>E-1313</v>
      </c>
    </row>
    <row r="14778" spans="1:9" x14ac:dyDescent="0.35">
      <c r="A14778" t="s">
        <v>1257</v>
      </c>
      <c r="B14778" t="s">
        <v>238</v>
      </c>
      <c r="C14778" t="s">
        <v>386</v>
      </c>
      <c r="D14778" t="s">
        <v>1264</v>
      </c>
      <c r="E14778" t="s">
        <v>31</v>
      </c>
      <c r="F14778">
        <v>3261</v>
      </c>
      <c r="G14778">
        <v>4659</v>
      </c>
      <c r="H14778">
        <v>1.4287028518859246</v>
      </c>
      <c r="I14778" t="str">
        <f>VLOOKUP($B14778&amp;$E14778,'Employee List'!$A:$E,5,0)</f>
        <v>E-1313</v>
      </c>
    </row>
    <row r="14779" spans="1:9" x14ac:dyDescent="0.35">
      <c r="A14779" t="s">
        <v>1257</v>
      </c>
      <c r="B14779" t="s">
        <v>238</v>
      </c>
      <c r="C14779" t="s">
        <v>386</v>
      </c>
      <c r="D14779" t="s">
        <v>1265</v>
      </c>
      <c r="E14779" t="s">
        <v>29</v>
      </c>
      <c r="F14779">
        <v>5612</v>
      </c>
      <c r="G14779">
        <v>3834</v>
      </c>
      <c r="H14779">
        <v>0.68317890235210266</v>
      </c>
      <c r="I14779" t="str">
        <f>VLOOKUP($B14779&amp;$E14779,'Employee List'!$A:$E,5,0)</f>
        <v>E-1313</v>
      </c>
    </row>
    <row r="14780" spans="1:9" x14ac:dyDescent="0.35">
      <c r="A14780" t="s">
        <v>1257</v>
      </c>
      <c r="B14780" t="s">
        <v>238</v>
      </c>
      <c r="C14780" t="s">
        <v>386</v>
      </c>
      <c r="D14780" t="s">
        <v>1265</v>
      </c>
      <c r="E14780" t="s">
        <v>30</v>
      </c>
      <c r="F14780">
        <v>8613</v>
      </c>
      <c r="G14780">
        <v>3910</v>
      </c>
      <c r="H14780">
        <v>0.45396493672355742</v>
      </c>
      <c r="I14780" t="str">
        <f>VLOOKUP($B14780&amp;$E14780,'Employee List'!$A:$E,5,0)</f>
        <v>E-1313</v>
      </c>
    </row>
    <row r="14781" spans="1:9" x14ac:dyDescent="0.35">
      <c r="A14781" t="s">
        <v>1257</v>
      </c>
      <c r="B14781" t="s">
        <v>238</v>
      </c>
      <c r="C14781" t="s">
        <v>386</v>
      </c>
      <c r="D14781" t="s">
        <v>1265</v>
      </c>
      <c r="E14781" t="s">
        <v>31</v>
      </c>
      <c r="F14781">
        <v>7746</v>
      </c>
      <c r="G14781">
        <v>7889</v>
      </c>
      <c r="H14781">
        <v>1.0184611412341853</v>
      </c>
      <c r="I14781" t="str">
        <f>VLOOKUP($B14781&amp;$E14781,'Employee List'!$A:$E,5,0)</f>
        <v>E-1313</v>
      </c>
    </row>
    <row r="14782" spans="1:9" x14ac:dyDescent="0.35">
      <c r="A14782" t="s">
        <v>1257</v>
      </c>
      <c r="B14782" t="s">
        <v>238</v>
      </c>
      <c r="C14782" t="s">
        <v>386</v>
      </c>
      <c r="D14782" t="s">
        <v>1260</v>
      </c>
      <c r="E14782" t="s">
        <v>29</v>
      </c>
      <c r="F14782">
        <v>55764</v>
      </c>
      <c r="G14782">
        <v>31482</v>
      </c>
      <c r="H14782">
        <v>0.56455777921239514</v>
      </c>
      <c r="I14782" t="str">
        <f>VLOOKUP($B14782&amp;$E14782,'Employee List'!$A:$E,5,0)</f>
        <v>E-1313</v>
      </c>
    </row>
    <row r="14783" spans="1:9" x14ac:dyDescent="0.35">
      <c r="A14783" t="s">
        <v>1257</v>
      </c>
      <c r="B14783" t="s">
        <v>238</v>
      </c>
      <c r="C14783" t="s">
        <v>386</v>
      </c>
      <c r="D14783" t="s">
        <v>1260</v>
      </c>
      <c r="E14783" t="s">
        <v>30</v>
      </c>
      <c r="F14783">
        <v>58285</v>
      </c>
      <c r="G14783">
        <v>66159</v>
      </c>
      <c r="H14783">
        <v>1.1350947928283435</v>
      </c>
      <c r="I14783" t="str">
        <f>VLOOKUP($B14783&amp;$E14783,'Employee List'!$A:$E,5,0)</f>
        <v>E-1313</v>
      </c>
    </row>
    <row r="14784" spans="1:9" x14ac:dyDescent="0.35">
      <c r="A14784" t="s">
        <v>1257</v>
      </c>
      <c r="B14784" t="s">
        <v>238</v>
      </c>
      <c r="C14784" t="s">
        <v>386</v>
      </c>
      <c r="D14784" t="s">
        <v>1260</v>
      </c>
      <c r="E14784" t="s">
        <v>31</v>
      </c>
      <c r="F14784">
        <v>67117</v>
      </c>
      <c r="G14784">
        <v>123184</v>
      </c>
      <c r="H14784">
        <v>1.8353621288198221</v>
      </c>
      <c r="I14784" t="str">
        <f>VLOOKUP($B14784&amp;$E14784,'Employee List'!$A:$E,5,0)</f>
        <v>E-1313</v>
      </c>
    </row>
    <row r="14785" spans="1:9" x14ac:dyDescent="0.35">
      <c r="A14785" t="s">
        <v>1257</v>
      </c>
      <c r="B14785" t="s">
        <v>238</v>
      </c>
      <c r="C14785" t="s">
        <v>386</v>
      </c>
      <c r="D14785" t="s">
        <v>1261</v>
      </c>
      <c r="E14785" t="s">
        <v>29</v>
      </c>
      <c r="F14785">
        <v>21602</v>
      </c>
      <c r="G14785">
        <v>31066</v>
      </c>
      <c r="H14785">
        <v>1.4381075826312379</v>
      </c>
      <c r="I14785" t="str">
        <f>VLOOKUP($B14785&amp;$E14785,'Employee List'!$A:$E,5,0)</f>
        <v>E-1313</v>
      </c>
    </row>
    <row r="14786" spans="1:9" x14ac:dyDescent="0.35">
      <c r="A14786" t="s">
        <v>1257</v>
      </c>
      <c r="B14786" t="s">
        <v>238</v>
      </c>
      <c r="C14786" t="s">
        <v>386</v>
      </c>
      <c r="D14786" t="s">
        <v>1261</v>
      </c>
      <c r="E14786" t="s">
        <v>30</v>
      </c>
      <c r="F14786">
        <v>22989</v>
      </c>
      <c r="G14786">
        <v>29080</v>
      </c>
      <c r="H14786">
        <v>1.2649528035147244</v>
      </c>
      <c r="I14786" t="str">
        <f>VLOOKUP($B14786&amp;$E14786,'Employee List'!$A:$E,5,0)</f>
        <v>E-1313</v>
      </c>
    </row>
    <row r="14787" spans="1:9" x14ac:dyDescent="0.35">
      <c r="A14787" t="s">
        <v>1257</v>
      </c>
      <c r="B14787" t="s">
        <v>238</v>
      </c>
      <c r="C14787" t="s">
        <v>386</v>
      </c>
      <c r="D14787" t="s">
        <v>1261</v>
      </c>
      <c r="E14787" t="s">
        <v>31</v>
      </c>
      <c r="F14787">
        <v>21259</v>
      </c>
      <c r="G14787">
        <v>22518</v>
      </c>
      <c r="H14787">
        <v>1.0592219765746271</v>
      </c>
      <c r="I14787" t="str">
        <f>VLOOKUP($B14787&amp;$E14787,'Employee List'!$A:$E,5,0)</f>
        <v>E-1313</v>
      </c>
    </row>
    <row r="14788" spans="1:9" x14ac:dyDescent="0.35">
      <c r="A14788" t="s">
        <v>1257</v>
      </c>
      <c r="B14788" t="s">
        <v>238</v>
      </c>
      <c r="C14788" t="s">
        <v>386</v>
      </c>
      <c r="D14788" t="s">
        <v>1266</v>
      </c>
      <c r="E14788" t="s">
        <v>29</v>
      </c>
      <c r="F14788">
        <v>79004</v>
      </c>
      <c r="G14788">
        <v>56553</v>
      </c>
      <c r="H14788">
        <v>0.71582451521441948</v>
      </c>
      <c r="I14788" t="str">
        <f>VLOOKUP($B14788&amp;$E14788,'Employee List'!$A:$E,5,0)</f>
        <v>E-1313</v>
      </c>
    </row>
    <row r="14789" spans="1:9" x14ac:dyDescent="0.35">
      <c r="A14789" t="s">
        <v>1257</v>
      </c>
      <c r="B14789" t="s">
        <v>238</v>
      </c>
      <c r="C14789" t="s">
        <v>386</v>
      </c>
      <c r="D14789" t="s">
        <v>1266</v>
      </c>
      <c r="E14789" t="s">
        <v>30</v>
      </c>
      <c r="F14789">
        <v>84004</v>
      </c>
      <c r="G14789">
        <v>62342</v>
      </c>
      <c r="H14789">
        <v>0.74213132707966289</v>
      </c>
      <c r="I14789" t="str">
        <f>VLOOKUP($B14789&amp;$E14789,'Employee List'!$A:$E,5,0)</f>
        <v>E-1313</v>
      </c>
    </row>
    <row r="14790" spans="1:9" x14ac:dyDescent="0.35">
      <c r="A14790" t="s">
        <v>1257</v>
      </c>
      <c r="B14790" t="s">
        <v>238</v>
      </c>
      <c r="C14790" t="s">
        <v>386</v>
      </c>
      <c r="D14790" t="s">
        <v>1266</v>
      </c>
      <c r="E14790" t="s">
        <v>31</v>
      </c>
      <c r="F14790">
        <v>85566</v>
      </c>
      <c r="G14790">
        <v>49774</v>
      </c>
      <c r="H14790">
        <v>0.58170301287894721</v>
      </c>
      <c r="I14790" t="str">
        <f>VLOOKUP($B14790&amp;$E14790,'Employee List'!$A:$E,5,0)</f>
        <v>E-1313</v>
      </c>
    </row>
    <row r="14791" spans="1:9" x14ac:dyDescent="0.35">
      <c r="A14791" t="s">
        <v>1257</v>
      </c>
      <c r="B14791" t="s">
        <v>238</v>
      </c>
      <c r="C14791" t="s">
        <v>386</v>
      </c>
      <c r="D14791" t="s">
        <v>1267</v>
      </c>
      <c r="E14791" t="s">
        <v>29</v>
      </c>
      <c r="F14791">
        <v>23571</v>
      </c>
      <c r="G14791">
        <v>14540</v>
      </c>
      <c r="H14791">
        <v>0.61685970047940264</v>
      </c>
      <c r="I14791" t="str">
        <f>VLOOKUP($B14791&amp;$E14791,'Employee List'!$A:$E,5,0)</f>
        <v>E-1313</v>
      </c>
    </row>
    <row r="14792" spans="1:9" x14ac:dyDescent="0.35">
      <c r="A14792" t="s">
        <v>1257</v>
      </c>
      <c r="B14792" t="s">
        <v>238</v>
      </c>
      <c r="C14792" t="s">
        <v>386</v>
      </c>
      <c r="D14792" t="s">
        <v>1267</v>
      </c>
      <c r="E14792" t="s">
        <v>30</v>
      </c>
      <c r="F14792">
        <v>25793</v>
      </c>
      <c r="G14792">
        <v>14004</v>
      </c>
      <c r="H14792">
        <v>0.54293800643585466</v>
      </c>
      <c r="I14792" t="str">
        <f>VLOOKUP($B14792&amp;$E14792,'Employee List'!$A:$E,5,0)</f>
        <v>E-1313</v>
      </c>
    </row>
    <row r="14793" spans="1:9" x14ac:dyDescent="0.35">
      <c r="A14793" t="s">
        <v>1257</v>
      </c>
      <c r="B14793" t="s">
        <v>238</v>
      </c>
      <c r="C14793" t="s">
        <v>386</v>
      </c>
      <c r="D14793" t="s">
        <v>1267</v>
      </c>
      <c r="E14793" t="s">
        <v>31</v>
      </c>
      <c r="F14793">
        <v>25983</v>
      </c>
      <c r="G14793">
        <v>18456</v>
      </c>
      <c r="H14793">
        <v>0.71031058769195243</v>
      </c>
      <c r="I14793" t="str">
        <f>VLOOKUP($B14793&amp;$E14793,'Employee List'!$A:$E,5,0)</f>
        <v>E-1313</v>
      </c>
    </row>
    <row r="14794" spans="1:9" x14ac:dyDescent="0.35">
      <c r="A14794" t="s">
        <v>1257</v>
      </c>
      <c r="B14794" t="s">
        <v>238</v>
      </c>
      <c r="C14794" t="s">
        <v>386</v>
      </c>
      <c r="D14794" t="s">
        <v>1268</v>
      </c>
      <c r="E14794" t="s">
        <v>29</v>
      </c>
      <c r="F14794">
        <v>12295</v>
      </c>
      <c r="G14794">
        <v>9062</v>
      </c>
      <c r="H14794">
        <v>0.73704758031720208</v>
      </c>
      <c r="I14794" t="str">
        <f>VLOOKUP($B14794&amp;$E14794,'Employee List'!$A:$E,5,0)</f>
        <v>E-1313</v>
      </c>
    </row>
    <row r="14795" spans="1:9" x14ac:dyDescent="0.35">
      <c r="A14795" t="s">
        <v>1257</v>
      </c>
      <c r="B14795" t="s">
        <v>238</v>
      </c>
      <c r="C14795" t="s">
        <v>386</v>
      </c>
      <c r="D14795" t="s">
        <v>1268</v>
      </c>
      <c r="E14795" t="s">
        <v>30</v>
      </c>
      <c r="F14795">
        <v>11247</v>
      </c>
      <c r="G14795">
        <v>7350</v>
      </c>
      <c r="H14795">
        <v>0.65350760202720726</v>
      </c>
      <c r="I14795" t="str">
        <f>VLOOKUP($B14795&amp;$E14795,'Employee List'!$A:$E,5,0)</f>
        <v>E-1313</v>
      </c>
    </row>
    <row r="14796" spans="1:9" x14ac:dyDescent="0.35">
      <c r="A14796" t="s">
        <v>1257</v>
      </c>
      <c r="B14796" t="s">
        <v>238</v>
      </c>
      <c r="C14796" t="s">
        <v>386</v>
      </c>
      <c r="D14796" t="s">
        <v>1268</v>
      </c>
      <c r="E14796" t="s">
        <v>31</v>
      </c>
      <c r="F14796">
        <v>10959</v>
      </c>
      <c r="G14796">
        <v>8506</v>
      </c>
      <c r="H14796">
        <v>0.77616570855005018</v>
      </c>
      <c r="I14796" t="str">
        <f>VLOOKUP($B14796&amp;$E14796,'Employee List'!$A:$E,5,0)</f>
        <v>E-1313</v>
      </c>
    </row>
    <row r="14797" spans="1:9" x14ac:dyDescent="0.35">
      <c r="A14797" t="s">
        <v>1257</v>
      </c>
      <c r="B14797" t="s">
        <v>238</v>
      </c>
      <c r="C14797" t="s">
        <v>386</v>
      </c>
      <c r="D14797" t="s">
        <v>1269</v>
      </c>
      <c r="E14797" t="s">
        <v>29</v>
      </c>
      <c r="F14797">
        <v>5239</v>
      </c>
      <c r="G14797">
        <v>4559</v>
      </c>
      <c r="H14797">
        <v>0.87020423744989506</v>
      </c>
      <c r="I14797" t="str">
        <f>VLOOKUP($B14797&amp;$E14797,'Employee List'!$A:$E,5,0)</f>
        <v>E-1313</v>
      </c>
    </row>
    <row r="14798" spans="1:9" x14ac:dyDescent="0.35">
      <c r="A14798" t="s">
        <v>1257</v>
      </c>
      <c r="B14798" t="s">
        <v>238</v>
      </c>
      <c r="C14798" t="s">
        <v>386</v>
      </c>
      <c r="D14798" t="s">
        <v>1269</v>
      </c>
      <c r="E14798" t="s">
        <v>30</v>
      </c>
      <c r="F14798">
        <v>5809</v>
      </c>
      <c r="G14798">
        <v>2728</v>
      </c>
      <c r="H14798">
        <v>0.46961611292821481</v>
      </c>
      <c r="I14798" t="str">
        <f>VLOOKUP($B14798&amp;$E14798,'Employee List'!$A:$E,5,0)</f>
        <v>E-1313</v>
      </c>
    </row>
    <row r="14799" spans="1:9" x14ac:dyDescent="0.35">
      <c r="A14799" t="s">
        <v>1257</v>
      </c>
      <c r="B14799" t="s">
        <v>238</v>
      </c>
      <c r="C14799" t="s">
        <v>386</v>
      </c>
      <c r="D14799" t="s">
        <v>1269</v>
      </c>
      <c r="E14799" t="s">
        <v>31</v>
      </c>
      <c r="F14799">
        <v>6719</v>
      </c>
      <c r="G14799">
        <v>9481</v>
      </c>
      <c r="H14799">
        <v>1.4110730763506474</v>
      </c>
      <c r="I14799" t="str">
        <f>VLOOKUP($B14799&amp;$E14799,'Employee List'!$A:$E,5,0)</f>
        <v>E-1313</v>
      </c>
    </row>
    <row r="14800" spans="1:9" x14ac:dyDescent="0.35">
      <c r="A14800" t="s">
        <v>1257</v>
      </c>
      <c r="B14800" t="s">
        <v>238</v>
      </c>
      <c r="C14800" t="s">
        <v>386</v>
      </c>
      <c r="D14800" t="s">
        <v>1270</v>
      </c>
      <c r="E14800" t="s">
        <v>29</v>
      </c>
      <c r="F14800">
        <v>6817</v>
      </c>
      <c r="G14800">
        <v>6292</v>
      </c>
      <c r="H14800">
        <v>0.92298665101951005</v>
      </c>
      <c r="I14800" t="str">
        <f>VLOOKUP($B14800&amp;$E14800,'Employee List'!$A:$E,5,0)</f>
        <v>E-1313</v>
      </c>
    </row>
    <row r="14801" spans="1:9" x14ac:dyDescent="0.35">
      <c r="A14801" t="s">
        <v>1257</v>
      </c>
      <c r="B14801" t="s">
        <v>238</v>
      </c>
      <c r="C14801" t="s">
        <v>386</v>
      </c>
      <c r="D14801" t="s">
        <v>1270</v>
      </c>
      <c r="E14801" t="s">
        <v>30</v>
      </c>
      <c r="F14801">
        <v>5529</v>
      </c>
      <c r="G14801">
        <v>8375</v>
      </c>
      <c r="H14801">
        <v>1.5147404593959124</v>
      </c>
      <c r="I14801" t="str">
        <f>VLOOKUP($B14801&amp;$E14801,'Employee List'!$A:$E,5,0)</f>
        <v>E-1313</v>
      </c>
    </row>
    <row r="14802" spans="1:9" x14ac:dyDescent="0.35">
      <c r="A14802" t="s">
        <v>1257</v>
      </c>
      <c r="B14802" t="s">
        <v>238</v>
      </c>
      <c r="C14802" t="s">
        <v>386</v>
      </c>
      <c r="D14802" t="s">
        <v>1270</v>
      </c>
      <c r="E14802" t="s">
        <v>31</v>
      </c>
      <c r="F14802">
        <v>6632</v>
      </c>
      <c r="G14802">
        <v>3255</v>
      </c>
      <c r="H14802">
        <v>0.49080217129071169</v>
      </c>
      <c r="I14802" t="str">
        <f>VLOOKUP($B14802&amp;$E14802,'Employee List'!$A:$E,5,0)</f>
        <v>E-1313</v>
      </c>
    </row>
    <row r="14803" spans="1:9" x14ac:dyDescent="0.35">
      <c r="A14803" t="s">
        <v>1257</v>
      </c>
      <c r="B14803" t="s">
        <v>238</v>
      </c>
      <c r="C14803" t="s">
        <v>386</v>
      </c>
      <c r="D14803" t="s">
        <v>1271</v>
      </c>
      <c r="E14803" t="s">
        <v>29</v>
      </c>
      <c r="F14803">
        <v>40327</v>
      </c>
      <c r="G14803">
        <v>40468</v>
      </c>
      <c r="H14803">
        <v>1.0034964167927196</v>
      </c>
      <c r="I14803" t="str">
        <f>VLOOKUP($B14803&amp;$E14803,'Employee List'!$A:$E,5,0)</f>
        <v>E-1313</v>
      </c>
    </row>
    <row r="14804" spans="1:9" x14ac:dyDescent="0.35">
      <c r="A14804" t="s">
        <v>1257</v>
      </c>
      <c r="B14804" t="s">
        <v>238</v>
      </c>
      <c r="C14804" t="s">
        <v>386</v>
      </c>
      <c r="D14804" t="s">
        <v>1271</v>
      </c>
      <c r="E14804" t="s">
        <v>30</v>
      </c>
      <c r="F14804">
        <v>39669</v>
      </c>
      <c r="G14804">
        <v>36355</v>
      </c>
      <c r="H14804">
        <v>0.91645869570697525</v>
      </c>
      <c r="I14804" t="str">
        <f>VLOOKUP($B14804&amp;$E14804,'Employee List'!$A:$E,5,0)</f>
        <v>E-1313</v>
      </c>
    </row>
    <row r="14805" spans="1:9" x14ac:dyDescent="0.35">
      <c r="A14805" t="s">
        <v>1257</v>
      </c>
      <c r="B14805" t="s">
        <v>238</v>
      </c>
      <c r="C14805" t="s">
        <v>386</v>
      </c>
      <c r="D14805" t="s">
        <v>1271</v>
      </c>
      <c r="E14805" t="s">
        <v>31</v>
      </c>
      <c r="F14805">
        <v>41227</v>
      </c>
      <c r="G14805">
        <v>32579</v>
      </c>
      <c r="H14805">
        <v>0.79023455502461981</v>
      </c>
      <c r="I14805" t="str">
        <f>VLOOKUP($B14805&amp;$E14805,'Employee List'!$A:$E,5,0)</f>
        <v>E-1313</v>
      </c>
    </row>
    <row r="14806" spans="1:9" x14ac:dyDescent="0.35">
      <c r="A14806" t="s">
        <v>1257</v>
      </c>
      <c r="B14806" t="s">
        <v>238</v>
      </c>
      <c r="C14806" t="s">
        <v>386</v>
      </c>
      <c r="D14806" t="s">
        <v>1258</v>
      </c>
      <c r="E14806" t="s">
        <v>29</v>
      </c>
      <c r="F14806">
        <v>158639</v>
      </c>
      <c r="G14806">
        <v>112760</v>
      </c>
      <c r="H14806">
        <v>0.71079621026355433</v>
      </c>
      <c r="I14806" t="str">
        <f>VLOOKUP($B14806&amp;$E14806,'Employee List'!$A:$E,5,0)</f>
        <v>E-1313</v>
      </c>
    </row>
    <row r="14807" spans="1:9" x14ac:dyDescent="0.35">
      <c r="A14807" t="s">
        <v>1257</v>
      </c>
      <c r="B14807" t="s">
        <v>238</v>
      </c>
      <c r="C14807" t="s">
        <v>386</v>
      </c>
      <c r="D14807" t="s">
        <v>1258</v>
      </c>
      <c r="E14807" t="s">
        <v>30</v>
      </c>
      <c r="F14807">
        <v>151733</v>
      </c>
      <c r="G14807">
        <v>80653</v>
      </c>
      <c r="H14807">
        <v>0.53154554381709973</v>
      </c>
      <c r="I14807" t="str">
        <f>VLOOKUP($B14807&amp;$E14807,'Employee List'!$A:$E,5,0)</f>
        <v>E-1313</v>
      </c>
    </row>
    <row r="14808" spans="1:9" x14ac:dyDescent="0.35">
      <c r="A14808" t="s">
        <v>1257</v>
      </c>
      <c r="B14808" t="s">
        <v>238</v>
      </c>
      <c r="C14808" t="s">
        <v>386</v>
      </c>
      <c r="D14808" t="s">
        <v>1258</v>
      </c>
      <c r="E14808" t="s">
        <v>31</v>
      </c>
      <c r="F14808">
        <v>148665</v>
      </c>
      <c r="G14808">
        <v>83951</v>
      </c>
      <c r="H14808">
        <v>0.56469915582013253</v>
      </c>
      <c r="I14808" t="str">
        <f>VLOOKUP($B14808&amp;$E14808,'Employee List'!$A:$E,5,0)</f>
        <v>E-1313</v>
      </c>
    </row>
    <row r="14809" spans="1:9" x14ac:dyDescent="0.35">
      <c r="A14809" t="s">
        <v>1257</v>
      </c>
      <c r="B14809" t="s">
        <v>238</v>
      </c>
      <c r="C14809" t="s">
        <v>386</v>
      </c>
      <c r="D14809" t="s">
        <v>1272</v>
      </c>
      <c r="E14809" t="s">
        <v>29</v>
      </c>
      <c r="F14809">
        <v>12566</v>
      </c>
      <c r="G14809">
        <v>10168</v>
      </c>
      <c r="H14809">
        <v>0.80916759509788316</v>
      </c>
      <c r="I14809" t="str">
        <f>VLOOKUP($B14809&amp;$E14809,'Employee List'!$A:$E,5,0)</f>
        <v>E-1313</v>
      </c>
    </row>
    <row r="14810" spans="1:9" x14ac:dyDescent="0.35">
      <c r="A14810" t="s">
        <v>1257</v>
      </c>
      <c r="B14810" t="s">
        <v>238</v>
      </c>
      <c r="C14810" t="s">
        <v>386</v>
      </c>
      <c r="D14810" t="s">
        <v>1272</v>
      </c>
      <c r="E14810" t="s">
        <v>30</v>
      </c>
      <c r="F14810">
        <v>12883</v>
      </c>
      <c r="G14810">
        <v>12561</v>
      </c>
      <c r="H14810">
        <v>0.97500582162539784</v>
      </c>
      <c r="I14810" t="str">
        <f>VLOOKUP($B14810&amp;$E14810,'Employee List'!$A:$E,5,0)</f>
        <v>E-1313</v>
      </c>
    </row>
    <row r="14811" spans="1:9" x14ac:dyDescent="0.35">
      <c r="A14811" t="s">
        <v>1257</v>
      </c>
      <c r="B14811" t="s">
        <v>238</v>
      </c>
      <c r="C14811" t="s">
        <v>386</v>
      </c>
      <c r="D14811" t="s">
        <v>1272</v>
      </c>
      <c r="E14811" t="s">
        <v>31</v>
      </c>
      <c r="F14811">
        <v>13203</v>
      </c>
      <c r="G14811">
        <v>6030</v>
      </c>
      <c r="H14811">
        <v>0.45671438309475121</v>
      </c>
      <c r="I14811" t="str">
        <f>VLOOKUP($B14811&amp;$E14811,'Employee List'!$A:$E,5,0)</f>
        <v>E-1313</v>
      </c>
    </row>
    <row r="14812" spans="1:9" x14ac:dyDescent="0.35">
      <c r="A14812" t="s">
        <v>1257</v>
      </c>
      <c r="B14812" t="s">
        <v>238</v>
      </c>
      <c r="C14812" t="s">
        <v>386</v>
      </c>
      <c r="D14812" t="s">
        <v>1259</v>
      </c>
      <c r="E14812" t="s">
        <v>29</v>
      </c>
      <c r="F14812">
        <v>13246</v>
      </c>
      <c r="G14812">
        <v>11810</v>
      </c>
      <c r="H14812">
        <v>0.89158991393628262</v>
      </c>
      <c r="I14812" t="str">
        <f>VLOOKUP($B14812&amp;$E14812,'Employee List'!$A:$E,5,0)</f>
        <v>E-1313</v>
      </c>
    </row>
    <row r="14813" spans="1:9" x14ac:dyDescent="0.35">
      <c r="A14813" t="s">
        <v>1257</v>
      </c>
      <c r="B14813" t="s">
        <v>238</v>
      </c>
      <c r="C14813" t="s">
        <v>386</v>
      </c>
      <c r="D14813" t="s">
        <v>1259</v>
      </c>
      <c r="E14813" t="s">
        <v>30</v>
      </c>
      <c r="F14813">
        <v>16090</v>
      </c>
      <c r="G14813">
        <v>12400</v>
      </c>
      <c r="H14813">
        <v>0.77066500932256055</v>
      </c>
      <c r="I14813" t="str">
        <f>VLOOKUP($B14813&amp;$E14813,'Employee List'!$A:$E,5,0)</f>
        <v>E-1313</v>
      </c>
    </row>
    <row r="14814" spans="1:9" x14ac:dyDescent="0.35">
      <c r="A14814" t="s">
        <v>1257</v>
      </c>
      <c r="B14814" t="s">
        <v>238</v>
      </c>
      <c r="C14814" t="s">
        <v>386</v>
      </c>
      <c r="D14814" t="s">
        <v>1259</v>
      </c>
      <c r="E14814" t="s">
        <v>31</v>
      </c>
      <c r="F14814">
        <v>15189</v>
      </c>
      <c r="G14814">
        <v>13888</v>
      </c>
      <c r="H14814">
        <v>0.91434590822305617</v>
      </c>
      <c r="I14814" t="str">
        <f>VLOOKUP($B14814&amp;$E14814,'Employee List'!$A:$E,5,0)</f>
        <v>E-1313</v>
      </c>
    </row>
    <row r="14815" spans="1:9" x14ac:dyDescent="0.35">
      <c r="A14815" t="s">
        <v>1257</v>
      </c>
      <c r="B14815" t="s">
        <v>238</v>
      </c>
      <c r="C14815" t="s">
        <v>386</v>
      </c>
      <c r="D14815" t="s">
        <v>1273</v>
      </c>
      <c r="E14815" t="s">
        <v>29</v>
      </c>
      <c r="F14815">
        <v>4039</v>
      </c>
      <c r="G14815">
        <v>7160</v>
      </c>
      <c r="H14815">
        <v>1.7727160188165387</v>
      </c>
      <c r="I14815" t="str">
        <f>VLOOKUP($B14815&amp;$E14815,'Employee List'!$A:$E,5,0)</f>
        <v>E-1313</v>
      </c>
    </row>
    <row r="14816" spans="1:9" x14ac:dyDescent="0.35">
      <c r="A14816" t="s">
        <v>1257</v>
      </c>
      <c r="B14816" t="s">
        <v>238</v>
      </c>
      <c r="C14816" t="s">
        <v>386</v>
      </c>
      <c r="D14816" t="s">
        <v>1273</v>
      </c>
      <c r="E14816" t="s">
        <v>30</v>
      </c>
      <c r="F14816">
        <v>3652</v>
      </c>
      <c r="G14816">
        <v>8474</v>
      </c>
      <c r="H14816">
        <v>2.3203723986856515</v>
      </c>
      <c r="I14816" t="str">
        <f>VLOOKUP($B14816&amp;$E14816,'Employee List'!$A:$E,5,0)</f>
        <v>E-1313</v>
      </c>
    </row>
    <row r="14817" spans="1:9" x14ac:dyDescent="0.35">
      <c r="A14817" t="s">
        <v>1257</v>
      </c>
      <c r="B14817" t="s">
        <v>238</v>
      </c>
      <c r="C14817" t="s">
        <v>386</v>
      </c>
      <c r="D14817" t="s">
        <v>1273</v>
      </c>
      <c r="E14817" t="s">
        <v>31</v>
      </c>
      <c r="F14817">
        <v>6640</v>
      </c>
      <c r="G14817">
        <v>8598</v>
      </c>
      <c r="H14817">
        <v>1.2948795180722892</v>
      </c>
      <c r="I14817" t="str">
        <f>VLOOKUP($B14817&amp;$E14817,'Employee List'!$A:$E,5,0)</f>
        <v>E-1313</v>
      </c>
    </row>
    <row r="14818" spans="1:9" x14ac:dyDescent="0.35">
      <c r="A14818" t="s">
        <v>1257</v>
      </c>
      <c r="B14818" t="s">
        <v>238</v>
      </c>
      <c r="C14818" t="s">
        <v>386</v>
      </c>
      <c r="D14818" t="s">
        <v>1275</v>
      </c>
      <c r="E14818" t="s">
        <v>29</v>
      </c>
      <c r="F14818">
        <v>8498</v>
      </c>
      <c r="G14818">
        <v>4735</v>
      </c>
      <c r="H14818">
        <v>0.55718992704165682</v>
      </c>
      <c r="I14818" t="str">
        <f>VLOOKUP($B14818&amp;$E14818,'Employee List'!$A:$E,5,0)</f>
        <v>E-1313</v>
      </c>
    </row>
    <row r="14819" spans="1:9" x14ac:dyDescent="0.35">
      <c r="A14819" t="s">
        <v>1257</v>
      </c>
      <c r="B14819" t="s">
        <v>238</v>
      </c>
      <c r="C14819" t="s">
        <v>386</v>
      </c>
      <c r="D14819" t="s">
        <v>1275</v>
      </c>
      <c r="E14819" t="s">
        <v>30</v>
      </c>
      <c r="F14819">
        <v>6176</v>
      </c>
      <c r="G14819">
        <v>3132</v>
      </c>
      <c r="H14819">
        <v>0.50712435233160624</v>
      </c>
      <c r="I14819" t="str">
        <f>VLOOKUP($B14819&amp;$E14819,'Employee List'!$A:$E,5,0)</f>
        <v>E-1313</v>
      </c>
    </row>
    <row r="14820" spans="1:9" x14ac:dyDescent="0.35">
      <c r="A14820" t="s">
        <v>1257</v>
      </c>
      <c r="B14820" t="s">
        <v>238</v>
      </c>
      <c r="C14820" t="s">
        <v>386</v>
      </c>
      <c r="D14820" t="s">
        <v>1275</v>
      </c>
      <c r="E14820" t="s">
        <v>31</v>
      </c>
      <c r="F14820">
        <v>8675</v>
      </c>
      <c r="G14820">
        <v>5661</v>
      </c>
      <c r="H14820">
        <v>0.65256484149855909</v>
      </c>
      <c r="I14820" t="str">
        <f>VLOOKUP($B14820&amp;$E14820,'Employee List'!$A:$E,5,0)</f>
        <v>E-1313</v>
      </c>
    </row>
    <row r="14821" spans="1:9" x14ac:dyDescent="0.35">
      <c r="A14821" t="s">
        <v>1257</v>
      </c>
      <c r="B14821" t="s">
        <v>238</v>
      </c>
      <c r="C14821" t="s">
        <v>386</v>
      </c>
      <c r="D14821" t="s">
        <v>1276</v>
      </c>
      <c r="E14821" t="s">
        <v>29</v>
      </c>
      <c r="F14821">
        <v>5730</v>
      </c>
      <c r="G14821">
        <v>1471</v>
      </c>
      <c r="H14821">
        <v>0.2567190226876091</v>
      </c>
      <c r="I14821" t="str">
        <f>VLOOKUP($B14821&amp;$E14821,'Employee List'!$A:$E,5,0)</f>
        <v>E-1313</v>
      </c>
    </row>
    <row r="14822" spans="1:9" x14ac:dyDescent="0.35">
      <c r="A14822" t="s">
        <v>1257</v>
      </c>
      <c r="B14822" t="s">
        <v>238</v>
      </c>
      <c r="C14822" t="s">
        <v>386</v>
      </c>
      <c r="D14822" t="s">
        <v>1276</v>
      </c>
      <c r="E14822" t="s">
        <v>30</v>
      </c>
      <c r="F14822">
        <v>3809</v>
      </c>
      <c r="G14822">
        <v>5021</v>
      </c>
      <c r="H14822">
        <v>1.3181937516408506</v>
      </c>
      <c r="I14822" t="str">
        <f>VLOOKUP($B14822&amp;$E14822,'Employee List'!$A:$E,5,0)</f>
        <v>E-1313</v>
      </c>
    </row>
    <row r="14823" spans="1:9" x14ac:dyDescent="0.35">
      <c r="A14823" t="s">
        <v>1257</v>
      </c>
      <c r="B14823" t="s">
        <v>238</v>
      </c>
      <c r="C14823" t="s">
        <v>386</v>
      </c>
      <c r="D14823" t="s">
        <v>1276</v>
      </c>
      <c r="E14823" t="s">
        <v>31</v>
      </c>
      <c r="F14823">
        <v>4771</v>
      </c>
      <c r="G14823">
        <v>2387</v>
      </c>
      <c r="H14823">
        <v>0.50031439949696077</v>
      </c>
      <c r="I14823" t="str">
        <f>VLOOKUP($B14823&amp;$E14823,'Employee List'!$A:$E,5,0)</f>
        <v>E-1313</v>
      </c>
    </row>
    <row r="14824" spans="1:9" x14ac:dyDescent="0.35">
      <c r="A14824" t="s">
        <v>1257</v>
      </c>
      <c r="B14824" t="s">
        <v>238</v>
      </c>
      <c r="C14824" t="s">
        <v>386</v>
      </c>
      <c r="D14824" t="s">
        <v>1277</v>
      </c>
      <c r="E14824" t="s">
        <v>29</v>
      </c>
      <c r="F14824">
        <v>6116</v>
      </c>
      <c r="G14824">
        <v>4685</v>
      </c>
      <c r="H14824">
        <v>0.76602354480052326</v>
      </c>
      <c r="I14824" t="str">
        <f>VLOOKUP($B14824&amp;$E14824,'Employee List'!$A:$E,5,0)</f>
        <v>E-1313</v>
      </c>
    </row>
    <row r="14825" spans="1:9" x14ac:dyDescent="0.35">
      <c r="A14825" t="s">
        <v>1257</v>
      </c>
      <c r="B14825" t="s">
        <v>238</v>
      </c>
      <c r="C14825" t="s">
        <v>386</v>
      </c>
      <c r="D14825" t="s">
        <v>1277</v>
      </c>
      <c r="E14825" t="s">
        <v>30</v>
      </c>
      <c r="F14825">
        <v>7622</v>
      </c>
      <c r="G14825">
        <v>2451</v>
      </c>
      <c r="H14825">
        <v>0.32156914195749148</v>
      </c>
      <c r="I14825" t="str">
        <f>VLOOKUP($B14825&amp;$E14825,'Employee List'!$A:$E,5,0)</f>
        <v>E-1313</v>
      </c>
    </row>
    <row r="14826" spans="1:9" x14ac:dyDescent="0.35">
      <c r="A14826" t="s">
        <v>1257</v>
      </c>
      <c r="B14826" t="s">
        <v>238</v>
      </c>
      <c r="C14826" t="s">
        <v>386</v>
      </c>
      <c r="D14826" t="s">
        <v>1277</v>
      </c>
      <c r="E14826" t="s">
        <v>31</v>
      </c>
      <c r="F14826">
        <v>8054</v>
      </c>
      <c r="G14826">
        <v>5946</v>
      </c>
      <c r="H14826">
        <v>0.73826669977650861</v>
      </c>
      <c r="I14826" t="str">
        <f>VLOOKUP($B14826&amp;$E14826,'Employee List'!$A:$E,5,0)</f>
        <v>E-1313</v>
      </c>
    </row>
    <row r="14827" spans="1:9" x14ac:dyDescent="0.35">
      <c r="A14827" t="s">
        <v>1257</v>
      </c>
      <c r="B14827" t="s">
        <v>238</v>
      </c>
      <c r="C14827" t="s">
        <v>386</v>
      </c>
      <c r="D14827" t="s">
        <v>1278</v>
      </c>
      <c r="E14827" t="s">
        <v>29</v>
      </c>
      <c r="F14827">
        <v>59735</v>
      </c>
      <c r="G14827">
        <v>49590</v>
      </c>
      <c r="H14827">
        <v>0.83016656901314134</v>
      </c>
      <c r="I14827" t="str">
        <f>VLOOKUP($B14827&amp;$E14827,'Employee List'!$A:$E,5,0)</f>
        <v>E-1313</v>
      </c>
    </row>
    <row r="14828" spans="1:9" x14ac:dyDescent="0.35">
      <c r="A14828" t="s">
        <v>1257</v>
      </c>
      <c r="B14828" t="s">
        <v>238</v>
      </c>
      <c r="C14828" t="s">
        <v>386</v>
      </c>
      <c r="D14828" t="s">
        <v>1278</v>
      </c>
      <c r="E14828" t="s">
        <v>30</v>
      </c>
      <c r="F14828">
        <v>60910</v>
      </c>
      <c r="G14828">
        <v>38902</v>
      </c>
      <c r="H14828">
        <v>0.63868001970119848</v>
      </c>
      <c r="I14828" t="str">
        <f>VLOOKUP($B14828&amp;$E14828,'Employee List'!$A:$E,5,0)</f>
        <v>E-1313</v>
      </c>
    </row>
    <row r="14829" spans="1:9" x14ac:dyDescent="0.35">
      <c r="A14829" t="s">
        <v>1257</v>
      </c>
      <c r="B14829" t="s">
        <v>238</v>
      </c>
      <c r="C14829" t="s">
        <v>386</v>
      </c>
      <c r="D14829" t="s">
        <v>1278</v>
      </c>
      <c r="E14829" t="s">
        <v>31</v>
      </c>
      <c r="F14829">
        <v>57066</v>
      </c>
      <c r="G14829">
        <v>73295</v>
      </c>
      <c r="H14829">
        <v>1.2843900045561281</v>
      </c>
      <c r="I14829" t="str">
        <f>VLOOKUP($B14829&amp;$E14829,'Employee List'!$A:$E,5,0)</f>
        <v>E-1313</v>
      </c>
    </row>
    <row r="14830" spans="1:9" x14ac:dyDescent="0.35">
      <c r="A14830" t="s">
        <v>1257</v>
      </c>
      <c r="B14830" t="s">
        <v>238</v>
      </c>
      <c r="C14830" t="s">
        <v>386</v>
      </c>
      <c r="D14830" t="s">
        <v>1279</v>
      </c>
      <c r="E14830" t="s">
        <v>29</v>
      </c>
      <c r="F14830">
        <v>4842</v>
      </c>
      <c r="G14830">
        <v>5565</v>
      </c>
      <c r="H14830">
        <v>1.1493184634448574</v>
      </c>
      <c r="I14830" t="str">
        <f>VLOOKUP($B14830&amp;$E14830,'Employee List'!$A:$E,5,0)</f>
        <v>E-1313</v>
      </c>
    </row>
    <row r="14831" spans="1:9" x14ac:dyDescent="0.35">
      <c r="A14831" t="s">
        <v>1257</v>
      </c>
      <c r="B14831" t="s">
        <v>238</v>
      </c>
      <c r="C14831" t="s">
        <v>386</v>
      </c>
      <c r="D14831" t="s">
        <v>1279</v>
      </c>
      <c r="E14831" t="s">
        <v>30</v>
      </c>
      <c r="F14831">
        <v>1948</v>
      </c>
      <c r="G14831">
        <v>3374</v>
      </c>
      <c r="H14831">
        <v>1.7320328542094456</v>
      </c>
      <c r="I14831" t="str">
        <f>VLOOKUP($B14831&amp;$E14831,'Employee List'!$A:$E,5,0)</f>
        <v>E-1313</v>
      </c>
    </row>
    <row r="14832" spans="1:9" x14ac:dyDescent="0.35">
      <c r="A14832" t="s">
        <v>1257</v>
      </c>
      <c r="B14832" t="s">
        <v>238</v>
      </c>
      <c r="C14832" t="s">
        <v>386</v>
      </c>
      <c r="D14832" t="s">
        <v>1279</v>
      </c>
      <c r="E14832" t="s">
        <v>31</v>
      </c>
      <c r="F14832">
        <v>3369</v>
      </c>
      <c r="G14832">
        <v>3555</v>
      </c>
      <c r="H14832">
        <v>1.0552092609082815</v>
      </c>
      <c r="I14832" t="str">
        <f>VLOOKUP($B14832&amp;$E14832,'Employee List'!$A:$E,5,0)</f>
        <v>E-1313</v>
      </c>
    </row>
    <row r="14833" spans="1:9" x14ac:dyDescent="0.35">
      <c r="A14833" t="s">
        <v>1257</v>
      </c>
      <c r="B14833" t="s">
        <v>238</v>
      </c>
      <c r="C14833" t="s">
        <v>386</v>
      </c>
      <c r="D14833" t="s">
        <v>1280</v>
      </c>
      <c r="E14833" t="s">
        <v>29</v>
      </c>
      <c r="F14833">
        <v>1143</v>
      </c>
      <c r="G14833">
        <v>4385</v>
      </c>
      <c r="H14833">
        <v>3.8363954505686788</v>
      </c>
      <c r="I14833" t="str">
        <f>VLOOKUP($B14833&amp;$E14833,'Employee List'!$A:$E,5,0)</f>
        <v>E-1313</v>
      </c>
    </row>
    <row r="14834" spans="1:9" x14ac:dyDescent="0.35">
      <c r="A14834" t="s">
        <v>1257</v>
      </c>
      <c r="B14834" t="s">
        <v>238</v>
      </c>
      <c r="C14834" t="s">
        <v>386</v>
      </c>
      <c r="D14834" t="s">
        <v>1280</v>
      </c>
      <c r="E14834" t="s">
        <v>30</v>
      </c>
      <c r="F14834">
        <v>1634</v>
      </c>
      <c r="G14834">
        <v>2426</v>
      </c>
      <c r="H14834">
        <v>1.4847001223990208</v>
      </c>
      <c r="I14834" t="str">
        <f>VLOOKUP($B14834&amp;$E14834,'Employee List'!$A:$E,5,0)</f>
        <v>E-1313</v>
      </c>
    </row>
    <row r="14835" spans="1:9" x14ac:dyDescent="0.35">
      <c r="A14835" t="s">
        <v>1257</v>
      </c>
      <c r="B14835" t="s">
        <v>238</v>
      </c>
      <c r="C14835" t="s">
        <v>386</v>
      </c>
      <c r="D14835" t="s">
        <v>1280</v>
      </c>
      <c r="E14835" t="s">
        <v>31</v>
      </c>
      <c r="F14835">
        <v>3753</v>
      </c>
      <c r="G14835">
        <v>2881</v>
      </c>
      <c r="H14835">
        <v>0.76765254463096189</v>
      </c>
      <c r="I14835" t="str">
        <f>VLOOKUP($B14835&amp;$E14835,'Employee List'!$A:$E,5,0)</f>
        <v>E-1313</v>
      </c>
    </row>
    <row r="14836" spans="1:9" x14ac:dyDescent="0.35">
      <c r="A14836" t="s">
        <v>1257</v>
      </c>
      <c r="B14836" t="s">
        <v>238</v>
      </c>
      <c r="C14836" t="s">
        <v>386</v>
      </c>
      <c r="D14836" t="s">
        <v>1262</v>
      </c>
      <c r="E14836" t="s">
        <v>29</v>
      </c>
      <c r="F14836">
        <v>12754</v>
      </c>
      <c r="G14836">
        <v>22787</v>
      </c>
      <c r="H14836">
        <v>1.7866551670064295</v>
      </c>
      <c r="I14836" t="str">
        <f>VLOOKUP($B14836&amp;$E14836,'Employee List'!$A:$E,5,0)</f>
        <v>E-1313</v>
      </c>
    </row>
    <row r="14837" spans="1:9" x14ac:dyDescent="0.35">
      <c r="A14837" t="s">
        <v>1257</v>
      </c>
      <c r="B14837" t="s">
        <v>238</v>
      </c>
      <c r="C14837" t="s">
        <v>386</v>
      </c>
      <c r="D14837" t="s">
        <v>1262</v>
      </c>
      <c r="E14837" t="s">
        <v>30</v>
      </c>
      <c r="F14837">
        <v>11453</v>
      </c>
      <c r="G14837">
        <v>20644</v>
      </c>
      <c r="H14837">
        <v>1.8024971623155506</v>
      </c>
      <c r="I14837" t="str">
        <f>VLOOKUP($B14837&amp;$E14837,'Employee List'!$A:$E,5,0)</f>
        <v>E-1313</v>
      </c>
    </row>
    <row r="14838" spans="1:9" x14ac:dyDescent="0.35">
      <c r="A14838" t="s">
        <v>1257</v>
      </c>
      <c r="B14838" t="s">
        <v>238</v>
      </c>
      <c r="C14838" t="s">
        <v>386</v>
      </c>
      <c r="D14838" t="s">
        <v>1262</v>
      </c>
      <c r="E14838" t="s">
        <v>31</v>
      </c>
      <c r="F14838">
        <v>14136</v>
      </c>
      <c r="G14838">
        <v>19009</v>
      </c>
      <c r="H14838">
        <v>1.3447226938313526</v>
      </c>
      <c r="I14838" t="str">
        <f>VLOOKUP($B14838&amp;$E14838,'Employee List'!$A:$E,5,0)</f>
        <v>E-1313</v>
      </c>
    </row>
    <row r="14839" spans="1:9" x14ac:dyDescent="0.35">
      <c r="A14839" t="s">
        <v>1257</v>
      </c>
      <c r="B14839" t="s">
        <v>238</v>
      </c>
      <c r="C14839" t="s">
        <v>386</v>
      </c>
      <c r="D14839" t="s">
        <v>1282</v>
      </c>
      <c r="E14839" t="s">
        <v>29</v>
      </c>
      <c r="F14839">
        <v>1315</v>
      </c>
      <c r="G14839">
        <v>4277</v>
      </c>
      <c r="H14839">
        <v>3.2524714828897339</v>
      </c>
      <c r="I14839" t="str">
        <f>VLOOKUP($B14839&amp;$E14839,'Employee List'!$A:$E,5,0)</f>
        <v>E-1313</v>
      </c>
    </row>
    <row r="14840" spans="1:9" x14ac:dyDescent="0.35">
      <c r="A14840" t="s">
        <v>1257</v>
      </c>
      <c r="B14840" t="s">
        <v>238</v>
      </c>
      <c r="C14840" t="s">
        <v>386</v>
      </c>
      <c r="D14840" t="s">
        <v>1281</v>
      </c>
      <c r="E14840" t="s">
        <v>29</v>
      </c>
      <c r="F14840">
        <v>3407</v>
      </c>
      <c r="G14840">
        <v>2714</v>
      </c>
      <c r="H14840">
        <v>0.79659524508365132</v>
      </c>
      <c r="I14840" t="str">
        <f>VLOOKUP($B14840&amp;$E14840,'Employee List'!$A:$E,5,0)</f>
        <v>E-1313</v>
      </c>
    </row>
    <row r="14841" spans="1:9" x14ac:dyDescent="0.35">
      <c r="A14841" t="s">
        <v>1257</v>
      </c>
      <c r="B14841" t="s">
        <v>238</v>
      </c>
      <c r="C14841" t="s">
        <v>386</v>
      </c>
      <c r="D14841" t="s">
        <v>1281</v>
      </c>
      <c r="E14841" t="s">
        <v>30</v>
      </c>
      <c r="F14841">
        <v>3389</v>
      </c>
      <c r="G14841">
        <v>3014</v>
      </c>
      <c r="H14841">
        <v>0.88934789023310712</v>
      </c>
      <c r="I14841" t="str">
        <f>VLOOKUP($B14841&amp;$E14841,'Employee List'!$A:$E,5,0)</f>
        <v>E-1313</v>
      </c>
    </row>
    <row r="14842" spans="1:9" x14ac:dyDescent="0.35">
      <c r="A14842" t="s">
        <v>1257</v>
      </c>
      <c r="B14842" t="s">
        <v>238</v>
      </c>
      <c r="C14842" t="s">
        <v>386</v>
      </c>
      <c r="D14842" t="s">
        <v>1281</v>
      </c>
      <c r="E14842" t="s">
        <v>31</v>
      </c>
      <c r="F14842">
        <v>3079</v>
      </c>
      <c r="G14842">
        <v>4076</v>
      </c>
      <c r="H14842">
        <v>1.3238064306593049</v>
      </c>
      <c r="I14842" t="str">
        <f>VLOOKUP($B14842&amp;$E14842,'Employee List'!$A:$E,5,0)</f>
        <v>E-1313</v>
      </c>
    </row>
    <row r="14843" spans="1:9" x14ac:dyDescent="0.35">
      <c r="A14843" t="s">
        <v>1257</v>
      </c>
      <c r="B14843" t="s">
        <v>239</v>
      </c>
      <c r="C14843" t="s">
        <v>386</v>
      </c>
      <c r="D14843" t="s">
        <v>1274</v>
      </c>
      <c r="E14843" t="s">
        <v>29</v>
      </c>
      <c r="F14843">
        <v>18818</v>
      </c>
      <c r="G14843">
        <v>12976</v>
      </c>
      <c r="H14843">
        <v>0.68955255606334365</v>
      </c>
      <c r="I14843" t="str">
        <f>VLOOKUP($B14843&amp;$E14843,'Employee List'!$A:$E,5,0)</f>
        <v>E-1314</v>
      </c>
    </row>
    <row r="14844" spans="1:9" x14ac:dyDescent="0.35">
      <c r="A14844" t="s">
        <v>1257</v>
      </c>
      <c r="B14844" t="s">
        <v>239</v>
      </c>
      <c r="C14844" t="s">
        <v>386</v>
      </c>
      <c r="D14844" t="s">
        <v>1274</v>
      </c>
      <c r="E14844" t="s">
        <v>30</v>
      </c>
      <c r="F14844">
        <v>16591</v>
      </c>
      <c r="G14844">
        <v>16493</v>
      </c>
      <c r="H14844">
        <v>0.99409318305105177</v>
      </c>
      <c r="I14844" t="str">
        <f>VLOOKUP($B14844&amp;$E14844,'Employee List'!$A:$E,5,0)</f>
        <v>E-1314</v>
      </c>
    </row>
    <row r="14845" spans="1:9" x14ac:dyDescent="0.35">
      <c r="A14845" t="s">
        <v>1257</v>
      </c>
      <c r="B14845" t="s">
        <v>239</v>
      </c>
      <c r="C14845" t="s">
        <v>386</v>
      </c>
      <c r="D14845" t="s">
        <v>1274</v>
      </c>
      <c r="E14845" t="s">
        <v>31</v>
      </c>
      <c r="F14845">
        <v>20123</v>
      </c>
      <c r="G14845">
        <v>11574</v>
      </c>
      <c r="H14845">
        <v>0.57516274909307752</v>
      </c>
      <c r="I14845" t="str">
        <f>VLOOKUP($B14845&amp;$E14845,'Employee List'!$A:$E,5,0)</f>
        <v>E-1314</v>
      </c>
    </row>
    <row r="14846" spans="1:9" x14ac:dyDescent="0.35">
      <c r="A14846" t="s">
        <v>1257</v>
      </c>
      <c r="B14846" t="s">
        <v>239</v>
      </c>
      <c r="C14846" t="s">
        <v>386</v>
      </c>
      <c r="D14846" t="s">
        <v>1263</v>
      </c>
      <c r="E14846" t="s">
        <v>29</v>
      </c>
      <c r="F14846">
        <v>1023</v>
      </c>
      <c r="G14846">
        <v>3444</v>
      </c>
      <c r="H14846">
        <v>3.3665689149560118</v>
      </c>
      <c r="I14846" t="str">
        <f>VLOOKUP($B14846&amp;$E14846,'Employee List'!$A:$E,5,0)</f>
        <v>E-1314</v>
      </c>
    </row>
    <row r="14847" spans="1:9" x14ac:dyDescent="0.35">
      <c r="A14847" t="s">
        <v>1257</v>
      </c>
      <c r="B14847" t="s">
        <v>239</v>
      </c>
      <c r="C14847" t="s">
        <v>386</v>
      </c>
      <c r="D14847" t="s">
        <v>1263</v>
      </c>
      <c r="E14847" t="s">
        <v>30</v>
      </c>
      <c r="F14847">
        <v>2034</v>
      </c>
      <c r="G14847">
        <v>2848</v>
      </c>
      <c r="H14847">
        <v>1.4001966568338249</v>
      </c>
      <c r="I14847" t="str">
        <f>VLOOKUP($B14847&amp;$E14847,'Employee List'!$A:$E,5,0)</f>
        <v>E-1314</v>
      </c>
    </row>
    <row r="14848" spans="1:9" x14ac:dyDescent="0.35">
      <c r="A14848" t="s">
        <v>1257</v>
      </c>
      <c r="B14848" t="s">
        <v>239</v>
      </c>
      <c r="C14848" t="s">
        <v>386</v>
      </c>
      <c r="D14848" t="s">
        <v>1263</v>
      </c>
      <c r="E14848" t="s">
        <v>31</v>
      </c>
      <c r="F14848">
        <v>3006</v>
      </c>
      <c r="G14848">
        <v>2758</v>
      </c>
      <c r="H14848">
        <v>0.91749833666001335</v>
      </c>
      <c r="I14848" t="str">
        <f>VLOOKUP($B14848&amp;$E14848,'Employee List'!$A:$E,5,0)</f>
        <v>E-1314</v>
      </c>
    </row>
    <row r="14849" spans="1:9" x14ac:dyDescent="0.35">
      <c r="A14849" t="s">
        <v>1257</v>
      </c>
      <c r="B14849" t="s">
        <v>239</v>
      </c>
      <c r="C14849" t="s">
        <v>386</v>
      </c>
      <c r="D14849" t="s">
        <v>1264</v>
      </c>
      <c r="E14849" t="s">
        <v>29</v>
      </c>
      <c r="F14849">
        <v>2899</v>
      </c>
      <c r="G14849">
        <v>1472</v>
      </c>
      <c r="H14849">
        <v>0.50776129699896511</v>
      </c>
      <c r="I14849" t="str">
        <f>VLOOKUP($B14849&amp;$E14849,'Employee List'!$A:$E,5,0)</f>
        <v>E-1314</v>
      </c>
    </row>
    <row r="14850" spans="1:9" x14ac:dyDescent="0.35">
      <c r="A14850" t="s">
        <v>1257</v>
      </c>
      <c r="B14850" t="s">
        <v>239</v>
      </c>
      <c r="C14850" t="s">
        <v>386</v>
      </c>
      <c r="D14850" t="s">
        <v>1264</v>
      </c>
      <c r="E14850" t="s">
        <v>30</v>
      </c>
      <c r="F14850">
        <v>2289</v>
      </c>
      <c r="G14850">
        <v>4979</v>
      </c>
      <c r="H14850">
        <v>2.1751856705985144</v>
      </c>
      <c r="I14850" t="str">
        <f>VLOOKUP($B14850&amp;$E14850,'Employee List'!$A:$E,5,0)</f>
        <v>E-1314</v>
      </c>
    </row>
    <row r="14851" spans="1:9" x14ac:dyDescent="0.35">
      <c r="A14851" t="s">
        <v>1257</v>
      </c>
      <c r="B14851" t="s">
        <v>239</v>
      </c>
      <c r="C14851" t="s">
        <v>386</v>
      </c>
      <c r="D14851" t="s">
        <v>1264</v>
      </c>
      <c r="E14851" t="s">
        <v>31</v>
      </c>
      <c r="F14851">
        <v>1388</v>
      </c>
      <c r="G14851">
        <v>3980</v>
      </c>
      <c r="H14851">
        <v>2.8674351585014408</v>
      </c>
      <c r="I14851" t="str">
        <f>VLOOKUP($B14851&amp;$E14851,'Employee List'!$A:$E,5,0)</f>
        <v>E-1314</v>
      </c>
    </row>
    <row r="14852" spans="1:9" x14ac:dyDescent="0.35">
      <c r="A14852" t="s">
        <v>1257</v>
      </c>
      <c r="B14852" t="s">
        <v>239</v>
      </c>
      <c r="C14852" t="s">
        <v>386</v>
      </c>
      <c r="D14852" t="s">
        <v>1265</v>
      </c>
      <c r="E14852" t="s">
        <v>29</v>
      </c>
      <c r="F14852">
        <v>40046</v>
      </c>
      <c r="G14852">
        <v>75811</v>
      </c>
      <c r="H14852">
        <v>1.8930979373720223</v>
      </c>
      <c r="I14852" t="str">
        <f>VLOOKUP($B14852&amp;$E14852,'Employee List'!$A:$E,5,0)</f>
        <v>E-1314</v>
      </c>
    </row>
    <row r="14853" spans="1:9" x14ac:dyDescent="0.35">
      <c r="A14853" t="s">
        <v>1257</v>
      </c>
      <c r="B14853" t="s">
        <v>239</v>
      </c>
      <c r="C14853" t="s">
        <v>386</v>
      </c>
      <c r="D14853" t="s">
        <v>1265</v>
      </c>
      <c r="E14853" t="s">
        <v>30</v>
      </c>
      <c r="F14853">
        <v>41662</v>
      </c>
      <c r="G14853">
        <v>27498</v>
      </c>
      <c r="H14853">
        <v>0.66002592290336515</v>
      </c>
      <c r="I14853" t="str">
        <f>VLOOKUP($B14853&amp;$E14853,'Employee List'!$A:$E,5,0)</f>
        <v>E-1314</v>
      </c>
    </row>
    <row r="14854" spans="1:9" x14ac:dyDescent="0.35">
      <c r="A14854" t="s">
        <v>1257</v>
      </c>
      <c r="B14854" t="s">
        <v>239</v>
      </c>
      <c r="C14854" t="s">
        <v>386</v>
      </c>
      <c r="D14854" t="s">
        <v>1265</v>
      </c>
      <c r="E14854" t="s">
        <v>31</v>
      </c>
      <c r="F14854">
        <v>41817</v>
      </c>
      <c r="G14854">
        <v>42619</v>
      </c>
      <c r="H14854">
        <v>1.0191788028792117</v>
      </c>
      <c r="I14854" t="str">
        <f>VLOOKUP($B14854&amp;$E14854,'Employee List'!$A:$E,5,0)</f>
        <v>E-1314</v>
      </c>
    </row>
    <row r="14855" spans="1:9" x14ac:dyDescent="0.35">
      <c r="A14855" t="s">
        <v>1257</v>
      </c>
      <c r="B14855" t="s">
        <v>239</v>
      </c>
      <c r="C14855" t="s">
        <v>386</v>
      </c>
      <c r="D14855" t="s">
        <v>1260</v>
      </c>
      <c r="E14855" t="s">
        <v>29</v>
      </c>
      <c r="F14855">
        <v>95191</v>
      </c>
      <c r="G14855">
        <v>63623</v>
      </c>
      <c r="H14855">
        <v>0.66837200995892465</v>
      </c>
      <c r="I14855" t="str">
        <f>VLOOKUP($B14855&amp;$E14855,'Employee List'!$A:$E,5,0)</f>
        <v>E-1314</v>
      </c>
    </row>
    <row r="14856" spans="1:9" x14ac:dyDescent="0.35">
      <c r="A14856" t="s">
        <v>1257</v>
      </c>
      <c r="B14856" t="s">
        <v>239</v>
      </c>
      <c r="C14856" t="s">
        <v>386</v>
      </c>
      <c r="D14856" t="s">
        <v>1260</v>
      </c>
      <c r="E14856" t="s">
        <v>30</v>
      </c>
      <c r="F14856">
        <v>92907</v>
      </c>
      <c r="G14856">
        <v>102808</v>
      </c>
      <c r="H14856">
        <v>1.1065689345259238</v>
      </c>
      <c r="I14856" t="str">
        <f>VLOOKUP($B14856&amp;$E14856,'Employee List'!$A:$E,5,0)</f>
        <v>E-1314</v>
      </c>
    </row>
    <row r="14857" spans="1:9" x14ac:dyDescent="0.35">
      <c r="A14857" t="s">
        <v>1257</v>
      </c>
      <c r="B14857" t="s">
        <v>239</v>
      </c>
      <c r="C14857" t="s">
        <v>386</v>
      </c>
      <c r="D14857" t="s">
        <v>1260</v>
      </c>
      <c r="E14857" t="s">
        <v>31</v>
      </c>
      <c r="F14857">
        <v>109702</v>
      </c>
      <c r="G14857">
        <v>156191</v>
      </c>
      <c r="H14857">
        <v>1.423775318590363</v>
      </c>
      <c r="I14857" t="str">
        <f>VLOOKUP($B14857&amp;$E14857,'Employee List'!$A:$E,5,0)</f>
        <v>E-1314</v>
      </c>
    </row>
    <row r="14858" spans="1:9" x14ac:dyDescent="0.35">
      <c r="A14858" t="s">
        <v>1257</v>
      </c>
      <c r="B14858" t="s">
        <v>239</v>
      </c>
      <c r="C14858" t="s">
        <v>386</v>
      </c>
      <c r="D14858" t="s">
        <v>1261</v>
      </c>
      <c r="E14858" t="s">
        <v>29</v>
      </c>
      <c r="F14858">
        <v>46359</v>
      </c>
      <c r="G14858">
        <v>36690</v>
      </c>
      <c r="H14858">
        <v>0.79143208438490908</v>
      </c>
      <c r="I14858" t="str">
        <f>VLOOKUP($B14858&amp;$E14858,'Employee List'!$A:$E,5,0)</f>
        <v>E-1314</v>
      </c>
    </row>
    <row r="14859" spans="1:9" x14ac:dyDescent="0.35">
      <c r="A14859" t="s">
        <v>1257</v>
      </c>
      <c r="B14859" t="s">
        <v>239</v>
      </c>
      <c r="C14859" t="s">
        <v>386</v>
      </c>
      <c r="D14859" t="s">
        <v>1261</v>
      </c>
      <c r="E14859" t="s">
        <v>30</v>
      </c>
      <c r="F14859">
        <v>47128</v>
      </c>
      <c r="G14859">
        <v>38993</v>
      </c>
      <c r="H14859">
        <v>0.82738499405873367</v>
      </c>
      <c r="I14859" t="str">
        <f>VLOOKUP($B14859&amp;$E14859,'Employee List'!$A:$E,5,0)</f>
        <v>E-1314</v>
      </c>
    </row>
    <row r="14860" spans="1:9" x14ac:dyDescent="0.35">
      <c r="A14860" t="s">
        <v>1257</v>
      </c>
      <c r="B14860" t="s">
        <v>239</v>
      </c>
      <c r="C14860" t="s">
        <v>386</v>
      </c>
      <c r="D14860" t="s">
        <v>1261</v>
      </c>
      <c r="E14860" t="s">
        <v>31</v>
      </c>
      <c r="F14860">
        <v>48097</v>
      </c>
      <c r="G14860">
        <v>57961</v>
      </c>
      <c r="H14860">
        <v>1.2050855562717009</v>
      </c>
      <c r="I14860" t="str">
        <f>VLOOKUP($B14860&amp;$E14860,'Employee List'!$A:$E,5,0)</f>
        <v>E-1314</v>
      </c>
    </row>
    <row r="14861" spans="1:9" x14ac:dyDescent="0.35">
      <c r="A14861" t="s">
        <v>1257</v>
      </c>
      <c r="B14861" t="s">
        <v>239</v>
      </c>
      <c r="C14861" t="s">
        <v>386</v>
      </c>
      <c r="D14861" t="s">
        <v>1266</v>
      </c>
      <c r="E14861" t="s">
        <v>29</v>
      </c>
      <c r="F14861">
        <v>65635</v>
      </c>
      <c r="G14861">
        <v>79742</v>
      </c>
      <c r="H14861">
        <v>1.2149310581244763</v>
      </c>
      <c r="I14861" t="str">
        <f>VLOOKUP($B14861&amp;$E14861,'Employee List'!$A:$E,5,0)</f>
        <v>E-1314</v>
      </c>
    </row>
    <row r="14862" spans="1:9" x14ac:dyDescent="0.35">
      <c r="A14862" t="s">
        <v>1257</v>
      </c>
      <c r="B14862" t="s">
        <v>239</v>
      </c>
      <c r="C14862" t="s">
        <v>386</v>
      </c>
      <c r="D14862" t="s">
        <v>1266</v>
      </c>
      <c r="E14862" t="s">
        <v>30</v>
      </c>
      <c r="F14862">
        <v>71247</v>
      </c>
      <c r="G14862">
        <v>67897</v>
      </c>
      <c r="H14862">
        <v>0.95298047637093497</v>
      </c>
      <c r="I14862" t="str">
        <f>VLOOKUP($B14862&amp;$E14862,'Employee List'!$A:$E,5,0)</f>
        <v>E-1314</v>
      </c>
    </row>
    <row r="14863" spans="1:9" x14ac:dyDescent="0.35">
      <c r="A14863" t="s">
        <v>1257</v>
      </c>
      <c r="B14863" t="s">
        <v>239</v>
      </c>
      <c r="C14863" t="s">
        <v>386</v>
      </c>
      <c r="D14863" t="s">
        <v>1266</v>
      </c>
      <c r="E14863" t="s">
        <v>31</v>
      </c>
      <c r="F14863">
        <v>70970</v>
      </c>
      <c r="G14863">
        <v>64950</v>
      </c>
      <c r="H14863">
        <v>0.91517542623643788</v>
      </c>
      <c r="I14863" t="str">
        <f>VLOOKUP($B14863&amp;$E14863,'Employee List'!$A:$E,5,0)</f>
        <v>E-1314</v>
      </c>
    </row>
    <row r="14864" spans="1:9" x14ac:dyDescent="0.35">
      <c r="A14864" t="s">
        <v>1257</v>
      </c>
      <c r="B14864" t="s">
        <v>239</v>
      </c>
      <c r="C14864" t="s">
        <v>386</v>
      </c>
      <c r="D14864" t="s">
        <v>1267</v>
      </c>
      <c r="E14864" t="s">
        <v>29</v>
      </c>
      <c r="F14864">
        <v>39137</v>
      </c>
      <c r="G14864">
        <v>37768</v>
      </c>
      <c r="H14864">
        <v>0.96502031325855331</v>
      </c>
      <c r="I14864" t="str">
        <f>VLOOKUP($B14864&amp;$E14864,'Employee List'!$A:$E,5,0)</f>
        <v>E-1314</v>
      </c>
    </row>
    <row r="14865" spans="1:9" x14ac:dyDescent="0.35">
      <c r="A14865" t="s">
        <v>1257</v>
      </c>
      <c r="B14865" t="s">
        <v>239</v>
      </c>
      <c r="C14865" t="s">
        <v>386</v>
      </c>
      <c r="D14865" t="s">
        <v>1267</v>
      </c>
      <c r="E14865" t="s">
        <v>30</v>
      </c>
      <c r="F14865">
        <v>40812</v>
      </c>
      <c r="G14865">
        <v>33530</v>
      </c>
      <c r="H14865">
        <v>0.82157208664118397</v>
      </c>
      <c r="I14865" t="str">
        <f>VLOOKUP($B14865&amp;$E14865,'Employee List'!$A:$E,5,0)</f>
        <v>E-1314</v>
      </c>
    </row>
    <row r="14866" spans="1:9" x14ac:dyDescent="0.35">
      <c r="A14866" t="s">
        <v>1257</v>
      </c>
      <c r="B14866" t="s">
        <v>239</v>
      </c>
      <c r="C14866" t="s">
        <v>386</v>
      </c>
      <c r="D14866" t="s">
        <v>1267</v>
      </c>
      <c r="E14866" t="s">
        <v>31</v>
      </c>
      <c r="F14866">
        <v>43077</v>
      </c>
      <c r="G14866">
        <v>59951</v>
      </c>
      <c r="H14866">
        <v>1.3917171576479328</v>
      </c>
      <c r="I14866" t="str">
        <f>VLOOKUP($B14866&amp;$E14866,'Employee List'!$A:$E,5,0)</f>
        <v>E-1314</v>
      </c>
    </row>
    <row r="14867" spans="1:9" x14ac:dyDescent="0.35">
      <c r="A14867" t="s">
        <v>1257</v>
      </c>
      <c r="B14867" t="s">
        <v>239</v>
      </c>
      <c r="C14867" t="s">
        <v>386</v>
      </c>
      <c r="D14867" t="s">
        <v>1268</v>
      </c>
      <c r="E14867" t="s">
        <v>29</v>
      </c>
      <c r="F14867">
        <v>15268</v>
      </c>
      <c r="G14867">
        <v>4112</v>
      </c>
      <c r="H14867">
        <v>0.26932145664134138</v>
      </c>
      <c r="I14867" t="str">
        <f>VLOOKUP($B14867&amp;$E14867,'Employee List'!$A:$E,5,0)</f>
        <v>E-1314</v>
      </c>
    </row>
    <row r="14868" spans="1:9" x14ac:dyDescent="0.35">
      <c r="A14868" t="s">
        <v>1257</v>
      </c>
      <c r="B14868" t="s">
        <v>239</v>
      </c>
      <c r="C14868" t="s">
        <v>386</v>
      </c>
      <c r="D14868" t="s">
        <v>1268</v>
      </c>
      <c r="E14868" t="s">
        <v>30</v>
      </c>
      <c r="F14868">
        <v>12546</v>
      </c>
      <c r="G14868">
        <v>12197</v>
      </c>
      <c r="H14868">
        <v>0.9721823688825123</v>
      </c>
      <c r="I14868" t="str">
        <f>VLOOKUP($B14868&amp;$E14868,'Employee List'!$A:$E,5,0)</f>
        <v>E-1314</v>
      </c>
    </row>
    <row r="14869" spans="1:9" x14ac:dyDescent="0.35">
      <c r="A14869" t="s">
        <v>1257</v>
      </c>
      <c r="B14869" t="s">
        <v>239</v>
      </c>
      <c r="C14869" t="s">
        <v>386</v>
      </c>
      <c r="D14869" t="s">
        <v>1268</v>
      </c>
      <c r="E14869" t="s">
        <v>31</v>
      </c>
      <c r="F14869">
        <v>12673</v>
      </c>
      <c r="G14869">
        <v>2694</v>
      </c>
      <c r="H14869">
        <v>0.21257792156553301</v>
      </c>
      <c r="I14869" t="str">
        <f>VLOOKUP($B14869&amp;$E14869,'Employee List'!$A:$E,5,0)</f>
        <v>E-1314</v>
      </c>
    </row>
    <row r="14870" spans="1:9" x14ac:dyDescent="0.35">
      <c r="A14870" t="s">
        <v>1257</v>
      </c>
      <c r="B14870" t="s">
        <v>239</v>
      </c>
      <c r="C14870" t="s">
        <v>386</v>
      </c>
      <c r="D14870" t="s">
        <v>1269</v>
      </c>
      <c r="E14870" t="s">
        <v>29</v>
      </c>
      <c r="F14870">
        <v>75351</v>
      </c>
      <c r="G14870">
        <v>96584</v>
      </c>
      <c r="H14870">
        <v>1.2817878992979523</v>
      </c>
      <c r="I14870" t="str">
        <f>VLOOKUP($B14870&amp;$E14870,'Employee List'!$A:$E,5,0)</f>
        <v>E-1314</v>
      </c>
    </row>
    <row r="14871" spans="1:9" x14ac:dyDescent="0.35">
      <c r="A14871" t="s">
        <v>1257</v>
      </c>
      <c r="B14871" t="s">
        <v>239</v>
      </c>
      <c r="C14871" t="s">
        <v>386</v>
      </c>
      <c r="D14871" t="s">
        <v>1269</v>
      </c>
      <c r="E14871" t="s">
        <v>30</v>
      </c>
      <c r="F14871">
        <v>77954</v>
      </c>
      <c r="G14871">
        <v>73726</v>
      </c>
      <c r="H14871">
        <v>0.94576288580444878</v>
      </c>
      <c r="I14871" t="str">
        <f>VLOOKUP($B14871&amp;$E14871,'Employee List'!$A:$E,5,0)</f>
        <v>E-1314</v>
      </c>
    </row>
    <row r="14872" spans="1:9" x14ac:dyDescent="0.35">
      <c r="A14872" t="s">
        <v>1257</v>
      </c>
      <c r="B14872" t="s">
        <v>239</v>
      </c>
      <c r="C14872" t="s">
        <v>386</v>
      </c>
      <c r="D14872" t="s">
        <v>1269</v>
      </c>
      <c r="E14872" t="s">
        <v>31</v>
      </c>
      <c r="F14872">
        <v>66484</v>
      </c>
      <c r="G14872">
        <v>55434</v>
      </c>
      <c r="H14872">
        <v>0.83379459719631788</v>
      </c>
      <c r="I14872" t="str">
        <f>VLOOKUP($B14872&amp;$E14872,'Employee List'!$A:$E,5,0)</f>
        <v>E-1314</v>
      </c>
    </row>
    <row r="14873" spans="1:9" x14ac:dyDescent="0.35">
      <c r="A14873" t="s">
        <v>1257</v>
      </c>
      <c r="B14873" t="s">
        <v>239</v>
      </c>
      <c r="C14873" t="s">
        <v>386</v>
      </c>
      <c r="D14873" t="s">
        <v>1270</v>
      </c>
      <c r="E14873" t="s">
        <v>29</v>
      </c>
      <c r="F14873">
        <v>5172</v>
      </c>
      <c r="G14873">
        <v>5926</v>
      </c>
      <c r="H14873">
        <v>1.145784996133024</v>
      </c>
      <c r="I14873" t="str">
        <f>VLOOKUP($B14873&amp;$E14873,'Employee List'!$A:$E,5,0)</f>
        <v>E-1314</v>
      </c>
    </row>
    <row r="14874" spans="1:9" x14ac:dyDescent="0.35">
      <c r="A14874" t="s">
        <v>1257</v>
      </c>
      <c r="B14874" t="s">
        <v>239</v>
      </c>
      <c r="C14874" t="s">
        <v>386</v>
      </c>
      <c r="D14874" t="s">
        <v>1270</v>
      </c>
      <c r="E14874" t="s">
        <v>30</v>
      </c>
      <c r="F14874">
        <v>7083</v>
      </c>
      <c r="G14874">
        <v>8670</v>
      </c>
      <c r="H14874">
        <v>1.2240576027107157</v>
      </c>
      <c r="I14874" t="str">
        <f>VLOOKUP($B14874&amp;$E14874,'Employee List'!$A:$E,5,0)</f>
        <v>E-1314</v>
      </c>
    </row>
    <row r="14875" spans="1:9" x14ac:dyDescent="0.35">
      <c r="A14875" t="s">
        <v>1257</v>
      </c>
      <c r="B14875" t="s">
        <v>239</v>
      </c>
      <c r="C14875" t="s">
        <v>386</v>
      </c>
      <c r="D14875" t="s">
        <v>1270</v>
      </c>
      <c r="E14875" t="s">
        <v>31</v>
      </c>
      <c r="F14875">
        <v>5580</v>
      </c>
      <c r="G14875">
        <v>4148</v>
      </c>
      <c r="H14875">
        <v>0.74336917562724014</v>
      </c>
      <c r="I14875" t="str">
        <f>VLOOKUP($B14875&amp;$E14875,'Employee List'!$A:$E,5,0)</f>
        <v>E-1314</v>
      </c>
    </row>
    <row r="14876" spans="1:9" x14ac:dyDescent="0.35">
      <c r="A14876" t="s">
        <v>1257</v>
      </c>
      <c r="B14876" t="s">
        <v>239</v>
      </c>
      <c r="C14876" t="s">
        <v>386</v>
      </c>
      <c r="D14876" t="s">
        <v>1271</v>
      </c>
      <c r="E14876" t="s">
        <v>29</v>
      </c>
      <c r="F14876">
        <v>92254</v>
      </c>
      <c r="G14876">
        <v>113156</v>
      </c>
      <c r="H14876">
        <v>1.2265701216207427</v>
      </c>
      <c r="I14876" t="str">
        <f>VLOOKUP($B14876&amp;$E14876,'Employee List'!$A:$E,5,0)</f>
        <v>E-1314</v>
      </c>
    </row>
    <row r="14877" spans="1:9" x14ac:dyDescent="0.35">
      <c r="A14877" t="s">
        <v>1257</v>
      </c>
      <c r="B14877" t="s">
        <v>239</v>
      </c>
      <c r="C14877" t="s">
        <v>386</v>
      </c>
      <c r="D14877" t="s">
        <v>1271</v>
      </c>
      <c r="E14877" t="s">
        <v>30</v>
      </c>
      <c r="F14877">
        <v>94532</v>
      </c>
      <c r="G14877">
        <v>98210</v>
      </c>
      <c r="H14877">
        <v>1.0389074599077561</v>
      </c>
      <c r="I14877" t="str">
        <f>VLOOKUP($B14877&amp;$E14877,'Employee List'!$A:$E,5,0)</f>
        <v>E-1314</v>
      </c>
    </row>
    <row r="14878" spans="1:9" x14ac:dyDescent="0.35">
      <c r="A14878" t="s">
        <v>1257</v>
      </c>
      <c r="B14878" t="s">
        <v>239</v>
      </c>
      <c r="C14878" t="s">
        <v>386</v>
      </c>
      <c r="D14878" t="s">
        <v>1271</v>
      </c>
      <c r="E14878" t="s">
        <v>31</v>
      </c>
      <c r="F14878">
        <v>95944</v>
      </c>
      <c r="G14878">
        <v>97118</v>
      </c>
      <c r="H14878">
        <v>1.0122363045109648</v>
      </c>
      <c r="I14878" t="str">
        <f>VLOOKUP($B14878&amp;$E14878,'Employee List'!$A:$E,5,0)</f>
        <v>E-1314</v>
      </c>
    </row>
    <row r="14879" spans="1:9" x14ac:dyDescent="0.35">
      <c r="A14879" t="s">
        <v>1257</v>
      </c>
      <c r="B14879" t="s">
        <v>239</v>
      </c>
      <c r="C14879" t="s">
        <v>386</v>
      </c>
      <c r="D14879" t="s">
        <v>1258</v>
      </c>
      <c r="E14879" t="s">
        <v>29</v>
      </c>
      <c r="F14879">
        <v>202583</v>
      </c>
      <c r="G14879">
        <v>267153</v>
      </c>
      <c r="H14879">
        <v>1.3187335561226756</v>
      </c>
      <c r="I14879" t="str">
        <f>VLOOKUP($B14879&amp;$E14879,'Employee List'!$A:$E,5,0)</f>
        <v>E-1314</v>
      </c>
    </row>
    <row r="14880" spans="1:9" x14ac:dyDescent="0.35">
      <c r="A14880" t="s">
        <v>1257</v>
      </c>
      <c r="B14880" t="s">
        <v>239</v>
      </c>
      <c r="C14880" t="s">
        <v>386</v>
      </c>
      <c r="D14880" t="s">
        <v>1258</v>
      </c>
      <c r="E14880" t="s">
        <v>30</v>
      </c>
      <c r="F14880">
        <v>196091</v>
      </c>
      <c r="G14880">
        <v>210591</v>
      </c>
      <c r="H14880">
        <v>1.0739452601088271</v>
      </c>
      <c r="I14880" t="str">
        <f>VLOOKUP($B14880&amp;$E14880,'Employee List'!$A:$E,5,0)</f>
        <v>E-1314</v>
      </c>
    </row>
    <row r="14881" spans="1:9" x14ac:dyDescent="0.35">
      <c r="A14881" t="s">
        <v>1257</v>
      </c>
      <c r="B14881" t="s">
        <v>239</v>
      </c>
      <c r="C14881" t="s">
        <v>386</v>
      </c>
      <c r="D14881" t="s">
        <v>1258</v>
      </c>
      <c r="E14881" t="s">
        <v>31</v>
      </c>
      <c r="F14881">
        <v>193557</v>
      </c>
      <c r="G14881">
        <v>167472</v>
      </c>
      <c r="H14881">
        <v>0.86523349710937858</v>
      </c>
      <c r="I14881" t="str">
        <f>VLOOKUP($B14881&amp;$E14881,'Employee List'!$A:$E,5,0)</f>
        <v>E-1314</v>
      </c>
    </row>
    <row r="14882" spans="1:9" x14ac:dyDescent="0.35">
      <c r="A14882" t="s">
        <v>1257</v>
      </c>
      <c r="B14882" t="s">
        <v>239</v>
      </c>
      <c r="C14882" t="s">
        <v>386</v>
      </c>
      <c r="D14882" t="s">
        <v>1272</v>
      </c>
      <c r="E14882" t="s">
        <v>29</v>
      </c>
      <c r="F14882">
        <v>11363</v>
      </c>
      <c r="G14882">
        <v>8148</v>
      </c>
      <c r="H14882">
        <v>0.71706415559271319</v>
      </c>
      <c r="I14882" t="str">
        <f>VLOOKUP($B14882&amp;$E14882,'Employee List'!$A:$E,5,0)</f>
        <v>E-1314</v>
      </c>
    </row>
    <row r="14883" spans="1:9" x14ac:dyDescent="0.35">
      <c r="A14883" t="s">
        <v>1257</v>
      </c>
      <c r="B14883" t="s">
        <v>239</v>
      </c>
      <c r="C14883" t="s">
        <v>386</v>
      </c>
      <c r="D14883" t="s">
        <v>1272</v>
      </c>
      <c r="E14883" t="s">
        <v>30</v>
      </c>
      <c r="F14883">
        <v>11376</v>
      </c>
      <c r="G14883">
        <v>8872</v>
      </c>
      <c r="H14883">
        <v>0.77988748241912798</v>
      </c>
      <c r="I14883" t="str">
        <f>VLOOKUP($B14883&amp;$E14883,'Employee List'!$A:$E,5,0)</f>
        <v>E-1314</v>
      </c>
    </row>
    <row r="14884" spans="1:9" x14ac:dyDescent="0.35">
      <c r="A14884" t="s">
        <v>1257</v>
      </c>
      <c r="B14884" t="s">
        <v>239</v>
      </c>
      <c r="C14884" t="s">
        <v>386</v>
      </c>
      <c r="D14884" t="s">
        <v>1272</v>
      </c>
      <c r="E14884" t="s">
        <v>31</v>
      </c>
      <c r="F14884">
        <v>13196</v>
      </c>
      <c r="G14884">
        <v>15939</v>
      </c>
      <c r="H14884">
        <v>1.2078660200060625</v>
      </c>
      <c r="I14884" t="str">
        <f>VLOOKUP($B14884&amp;$E14884,'Employee List'!$A:$E,5,0)</f>
        <v>E-1314</v>
      </c>
    </row>
    <row r="14885" spans="1:9" x14ac:dyDescent="0.35">
      <c r="A14885" t="s">
        <v>1257</v>
      </c>
      <c r="B14885" t="s">
        <v>239</v>
      </c>
      <c r="C14885" t="s">
        <v>386</v>
      </c>
      <c r="D14885" t="s">
        <v>1259</v>
      </c>
      <c r="E14885" t="s">
        <v>29</v>
      </c>
      <c r="F14885">
        <v>44617</v>
      </c>
      <c r="G14885">
        <v>46372</v>
      </c>
      <c r="H14885">
        <v>1.0393347827061434</v>
      </c>
      <c r="I14885" t="str">
        <f>VLOOKUP($B14885&amp;$E14885,'Employee List'!$A:$E,5,0)</f>
        <v>E-1314</v>
      </c>
    </row>
    <row r="14886" spans="1:9" x14ac:dyDescent="0.35">
      <c r="A14886" t="s">
        <v>1257</v>
      </c>
      <c r="B14886" t="s">
        <v>239</v>
      </c>
      <c r="C14886" t="s">
        <v>386</v>
      </c>
      <c r="D14886" t="s">
        <v>1259</v>
      </c>
      <c r="E14886" t="s">
        <v>30</v>
      </c>
      <c r="F14886">
        <v>47915</v>
      </c>
      <c r="G14886">
        <v>31353</v>
      </c>
      <c r="H14886">
        <v>0.65434623813002191</v>
      </c>
      <c r="I14886" t="str">
        <f>VLOOKUP($B14886&amp;$E14886,'Employee List'!$A:$E,5,0)</f>
        <v>E-1314</v>
      </c>
    </row>
    <row r="14887" spans="1:9" x14ac:dyDescent="0.35">
      <c r="A14887" t="s">
        <v>1257</v>
      </c>
      <c r="B14887" t="s">
        <v>239</v>
      </c>
      <c r="C14887" t="s">
        <v>386</v>
      </c>
      <c r="D14887" t="s">
        <v>1259</v>
      </c>
      <c r="E14887" t="s">
        <v>31</v>
      </c>
      <c r="F14887">
        <v>47699</v>
      </c>
      <c r="G14887">
        <v>55059</v>
      </c>
      <c r="H14887">
        <v>1.1543009287406445</v>
      </c>
      <c r="I14887" t="str">
        <f>VLOOKUP($B14887&amp;$E14887,'Employee List'!$A:$E,5,0)</f>
        <v>E-1314</v>
      </c>
    </row>
    <row r="14888" spans="1:9" x14ac:dyDescent="0.35">
      <c r="A14888" t="s">
        <v>1257</v>
      </c>
      <c r="B14888" t="s">
        <v>239</v>
      </c>
      <c r="C14888" t="s">
        <v>386</v>
      </c>
      <c r="D14888" t="s">
        <v>1273</v>
      </c>
      <c r="E14888" t="s">
        <v>29</v>
      </c>
      <c r="F14888">
        <v>5359</v>
      </c>
      <c r="G14888">
        <v>5460</v>
      </c>
      <c r="H14888">
        <v>1.0188467997760777</v>
      </c>
      <c r="I14888" t="str">
        <f>VLOOKUP($B14888&amp;$E14888,'Employee List'!$A:$E,5,0)</f>
        <v>E-1314</v>
      </c>
    </row>
    <row r="14889" spans="1:9" x14ac:dyDescent="0.35">
      <c r="A14889" t="s">
        <v>1257</v>
      </c>
      <c r="B14889" t="s">
        <v>239</v>
      </c>
      <c r="C14889" t="s">
        <v>386</v>
      </c>
      <c r="D14889" t="s">
        <v>1273</v>
      </c>
      <c r="E14889" t="s">
        <v>30</v>
      </c>
      <c r="F14889">
        <v>5694</v>
      </c>
      <c r="G14889">
        <v>4023</v>
      </c>
      <c r="H14889">
        <v>0.70653319283456273</v>
      </c>
      <c r="I14889" t="str">
        <f>VLOOKUP($B14889&amp;$E14889,'Employee List'!$A:$E,5,0)</f>
        <v>E-1314</v>
      </c>
    </row>
    <row r="14890" spans="1:9" x14ac:dyDescent="0.35">
      <c r="A14890" t="s">
        <v>1257</v>
      </c>
      <c r="B14890" t="s">
        <v>239</v>
      </c>
      <c r="C14890" t="s">
        <v>386</v>
      </c>
      <c r="D14890" t="s">
        <v>1273</v>
      </c>
      <c r="E14890" t="s">
        <v>31</v>
      </c>
      <c r="F14890">
        <v>5425</v>
      </c>
      <c r="G14890">
        <v>6810</v>
      </c>
      <c r="H14890">
        <v>1.2552995391705069</v>
      </c>
      <c r="I14890" t="str">
        <f>VLOOKUP($B14890&amp;$E14890,'Employee List'!$A:$E,5,0)</f>
        <v>E-1314</v>
      </c>
    </row>
    <row r="14891" spans="1:9" x14ac:dyDescent="0.35">
      <c r="A14891" t="s">
        <v>1257</v>
      </c>
      <c r="B14891" t="s">
        <v>239</v>
      </c>
      <c r="C14891" t="s">
        <v>386</v>
      </c>
      <c r="D14891" t="s">
        <v>1275</v>
      </c>
      <c r="E14891" t="s">
        <v>29</v>
      </c>
      <c r="F14891">
        <v>10845</v>
      </c>
      <c r="G14891">
        <v>11115</v>
      </c>
      <c r="H14891">
        <v>1.0248962655601659</v>
      </c>
      <c r="I14891" t="str">
        <f>VLOOKUP($B14891&amp;$E14891,'Employee List'!$A:$E,5,0)</f>
        <v>E-1314</v>
      </c>
    </row>
    <row r="14892" spans="1:9" x14ac:dyDescent="0.35">
      <c r="A14892" t="s">
        <v>1257</v>
      </c>
      <c r="B14892" t="s">
        <v>239</v>
      </c>
      <c r="C14892" t="s">
        <v>386</v>
      </c>
      <c r="D14892" t="s">
        <v>1275</v>
      </c>
      <c r="E14892" t="s">
        <v>30</v>
      </c>
      <c r="F14892">
        <v>10482</v>
      </c>
      <c r="G14892">
        <v>9946</v>
      </c>
      <c r="H14892">
        <v>0.94886472047319215</v>
      </c>
      <c r="I14892" t="str">
        <f>VLOOKUP($B14892&amp;$E14892,'Employee List'!$A:$E,5,0)</f>
        <v>E-1314</v>
      </c>
    </row>
    <row r="14893" spans="1:9" x14ac:dyDescent="0.35">
      <c r="A14893" t="s">
        <v>1257</v>
      </c>
      <c r="B14893" t="s">
        <v>239</v>
      </c>
      <c r="C14893" t="s">
        <v>386</v>
      </c>
      <c r="D14893" t="s">
        <v>1275</v>
      </c>
      <c r="E14893" t="s">
        <v>31</v>
      </c>
      <c r="F14893">
        <v>8103</v>
      </c>
      <c r="G14893">
        <v>14242</v>
      </c>
      <c r="H14893">
        <v>1.757620634332963</v>
      </c>
      <c r="I14893" t="str">
        <f>VLOOKUP($B14893&amp;$E14893,'Employee List'!$A:$E,5,0)</f>
        <v>E-1314</v>
      </c>
    </row>
    <row r="14894" spans="1:9" x14ac:dyDescent="0.35">
      <c r="A14894" t="s">
        <v>1257</v>
      </c>
      <c r="B14894" t="s">
        <v>239</v>
      </c>
      <c r="C14894" t="s">
        <v>386</v>
      </c>
      <c r="D14894" t="s">
        <v>1276</v>
      </c>
      <c r="E14894" t="s">
        <v>29</v>
      </c>
      <c r="F14894">
        <v>2954</v>
      </c>
      <c r="G14894">
        <v>7980</v>
      </c>
      <c r="H14894">
        <v>2.7014218009478674</v>
      </c>
      <c r="I14894" t="str">
        <f>VLOOKUP($B14894&amp;$E14894,'Employee List'!$A:$E,5,0)</f>
        <v>E-1314</v>
      </c>
    </row>
    <row r="14895" spans="1:9" x14ac:dyDescent="0.35">
      <c r="A14895" t="s">
        <v>1257</v>
      </c>
      <c r="B14895" t="s">
        <v>239</v>
      </c>
      <c r="C14895" t="s">
        <v>386</v>
      </c>
      <c r="D14895" t="s">
        <v>1276</v>
      </c>
      <c r="E14895" t="s">
        <v>30</v>
      </c>
      <c r="F14895">
        <v>3443</v>
      </c>
      <c r="G14895">
        <v>3331</v>
      </c>
      <c r="H14895">
        <v>0.96747022945106009</v>
      </c>
      <c r="I14895" t="str">
        <f>VLOOKUP($B14895&amp;$E14895,'Employee List'!$A:$E,5,0)</f>
        <v>E-1314</v>
      </c>
    </row>
    <row r="14896" spans="1:9" x14ac:dyDescent="0.35">
      <c r="A14896" t="s">
        <v>1257</v>
      </c>
      <c r="B14896" t="s">
        <v>239</v>
      </c>
      <c r="C14896" t="s">
        <v>386</v>
      </c>
      <c r="D14896" t="s">
        <v>1276</v>
      </c>
      <c r="E14896" t="s">
        <v>31</v>
      </c>
      <c r="F14896">
        <v>3523</v>
      </c>
      <c r="G14896">
        <v>3224</v>
      </c>
      <c r="H14896">
        <v>0.91512915129151295</v>
      </c>
      <c r="I14896" t="str">
        <f>VLOOKUP($B14896&amp;$E14896,'Employee List'!$A:$E,5,0)</f>
        <v>E-1314</v>
      </c>
    </row>
    <row r="14897" spans="1:9" x14ac:dyDescent="0.35">
      <c r="A14897" t="s">
        <v>1257</v>
      </c>
      <c r="B14897" t="s">
        <v>239</v>
      </c>
      <c r="C14897" t="s">
        <v>386</v>
      </c>
      <c r="D14897" t="s">
        <v>1277</v>
      </c>
      <c r="E14897" t="s">
        <v>29</v>
      </c>
      <c r="F14897">
        <v>8289</v>
      </c>
      <c r="G14897">
        <v>7681</v>
      </c>
      <c r="H14897">
        <v>0.92664977681264327</v>
      </c>
      <c r="I14897" t="str">
        <f>VLOOKUP($B14897&amp;$E14897,'Employee List'!$A:$E,5,0)</f>
        <v>E-1314</v>
      </c>
    </row>
    <row r="14898" spans="1:9" x14ac:dyDescent="0.35">
      <c r="A14898" t="s">
        <v>1257</v>
      </c>
      <c r="B14898" t="s">
        <v>239</v>
      </c>
      <c r="C14898" t="s">
        <v>386</v>
      </c>
      <c r="D14898" t="s">
        <v>1277</v>
      </c>
      <c r="E14898" t="s">
        <v>30</v>
      </c>
      <c r="F14898">
        <v>10241</v>
      </c>
      <c r="G14898">
        <v>6419</v>
      </c>
      <c r="H14898">
        <v>0.62679425837320579</v>
      </c>
      <c r="I14898" t="str">
        <f>VLOOKUP($B14898&amp;$E14898,'Employee List'!$A:$E,5,0)</f>
        <v>E-1314</v>
      </c>
    </row>
    <row r="14899" spans="1:9" x14ac:dyDescent="0.35">
      <c r="A14899" t="s">
        <v>1257</v>
      </c>
      <c r="B14899" t="s">
        <v>239</v>
      </c>
      <c r="C14899" t="s">
        <v>386</v>
      </c>
      <c r="D14899" t="s">
        <v>1277</v>
      </c>
      <c r="E14899" t="s">
        <v>31</v>
      </c>
      <c r="F14899">
        <v>9393</v>
      </c>
      <c r="G14899">
        <v>5671</v>
      </c>
      <c r="H14899">
        <v>0.60374747152134567</v>
      </c>
      <c r="I14899" t="str">
        <f>VLOOKUP($B14899&amp;$E14899,'Employee List'!$A:$E,5,0)</f>
        <v>E-1314</v>
      </c>
    </row>
    <row r="14900" spans="1:9" x14ac:dyDescent="0.35">
      <c r="A14900" t="s">
        <v>1257</v>
      </c>
      <c r="B14900" t="s">
        <v>239</v>
      </c>
      <c r="C14900" t="s">
        <v>386</v>
      </c>
      <c r="D14900" t="s">
        <v>1278</v>
      </c>
      <c r="E14900" t="s">
        <v>29</v>
      </c>
      <c r="F14900">
        <v>35385</v>
      </c>
      <c r="G14900">
        <v>27262</v>
      </c>
      <c r="H14900">
        <v>0.77043945174508977</v>
      </c>
      <c r="I14900" t="str">
        <f>VLOOKUP($B14900&amp;$E14900,'Employee List'!$A:$E,5,0)</f>
        <v>E-1314</v>
      </c>
    </row>
    <row r="14901" spans="1:9" x14ac:dyDescent="0.35">
      <c r="A14901" t="s">
        <v>1257</v>
      </c>
      <c r="B14901" t="s">
        <v>239</v>
      </c>
      <c r="C14901" t="s">
        <v>386</v>
      </c>
      <c r="D14901" t="s">
        <v>1278</v>
      </c>
      <c r="E14901" t="s">
        <v>30</v>
      </c>
      <c r="F14901">
        <v>35292</v>
      </c>
      <c r="G14901">
        <v>32377</v>
      </c>
      <c r="H14901">
        <v>0.91740337753598544</v>
      </c>
      <c r="I14901" t="str">
        <f>VLOOKUP($B14901&amp;$E14901,'Employee List'!$A:$E,5,0)</f>
        <v>E-1314</v>
      </c>
    </row>
    <row r="14902" spans="1:9" x14ac:dyDescent="0.35">
      <c r="A14902" t="s">
        <v>1257</v>
      </c>
      <c r="B14902" t="s">
        <v>239</v>
      </c>
      <c r="C14902" t="s">
        <v>386</v>
      </c>
      <c r="D14902" t="s">
        <v>1278</v>
      </c>
      <c r="E14902" t="s">
        <v>31</v>
      </c>
      <c r="F14902">
        <v>31828</v>
      </c>
      <c r="G14902">
        <v>37006</v>
      </c>
      <c r="H14902">
        <v>1.1626869423149429</v>
      </c>
      <c r="I14902" t="str">
        <f>VLOOKUP($B14902&amp;$E14902,'Employee List'!$A:$E,5,0)</f>
        <v>E-1314</v>
      </c>
    </row>
    <row r="14903" spans="1:9" x14ac:dyDescent="0.35">
      <c r="A14903" t="s">
        <v>1257</v>
      </c>
      <c r="B14903" t="s">
        <v>239</v>
      </c>
      <c r="C14903" t="s">
        <v>386</v>
      </c>
      <c r="D14903" t="s">
        <v>1279</v>
      </c>
      <c r="E14903" t="s">
        <v>29</v>
      </c>
      <c r="F14903">
        <v>6064</v>
      </c>
      <c r="G14903">
        <v>6719</v>
      </c>
      <c r="H14903">
        <v>1.1080145118733509</v>
      </c>
      <c r="I14903" t="str">
        <f>VLOOKUP($B14903&amp;$E14903,'Employee List'!$A:$E,5,0)</f>
        <v>E-1314</v>
      </c>
    </row>
    <row r="14904" spans="1:9" x14ac:dyDescent="0.35">
      <c r="A14904" t="s">
        <v>1257</v>
      </c>
      <c r="B14904" t="s">
        <v>239</v>
      </c>
      <c r="C14904" t="s">
        <v>386</v>
      </c>
      <c r="D14904" t="s">
        <v>1279</v>
      </c>
      <c r="E14904" t="s">
        <v>30</v>
      </c>
      <c r="F14904">
        <v>5596</v>
      </c>
      <c r="G14904">
        <v>9689</v>
      </c>
      <c r="H14904">
        <v>1.7314152966404575</v>
      </c>
      <c r="I14904" t="str">
        <f>VLOOKUP($B14904&amp;$E14904,'Employee List'!$A:$E,5,0)</f>
        <v>E-1314</v>
      </c>
    </row>
    <row r="14905" spans="1:9" x14ac:dyDescent="0.35">
      <c r="A14905" t="s">
        <v>1257</v>
      </c>
      <c r="B14905" t="s">
        <v>239</v>
      </c>
      <c r="C14905" t="s">
        <v>386</v>
      </c>
      <c r="D14905" t="s">
        <v>1279</v>
      </c>
      <c r="E14905" t="s">
        <v>31</v>
      </c>
      <c r="F14905">
        <v>8190</v>
      </c>
      <c r="G14905">
        <v>7361</v>
      </c>
      <c r="H14905">
        <v>0.89877899877899881</v>
      </c>
      <c r="I14905" t="str">
        <f>VLOOKUP($B14905&amp;$E14905,'Employee List'!$A:$E,5,0)</f>
        <v>E-1314</v>
      </c>
    </row>
    <row r="14906" spans="1:9" x14ac:dyDescent="0.35">
      <c r="A14906" t="s">
        <v>1257</v>
      </c>
      <c r="B14906" t="s">
        <v>239</v>
      </c>
      <c r="C14906" t="s">
        <v>386</v>
      </c>
      <c r="D14906" t="s">
        <v>1280</v>
      </c>
      <c r="E14906" t="s">
        <v>29</v>
      </c>
      <c r="F14906">
        <v>3587</v>
      </c>
      <c r="G14906">
        <v>5167</v>
      </c>
      <c r="H14906">
        <v>1.4404795093392808</v>
      </c>
      <c r="I14906" t="str">
        <f>VLOOKUP($B14906&amp;$E14906,'Employee List'!$A:$E,5,0)</f>
        <v>E-1314</v>
      </c>
    </row>
    <row r="14907" spans="1:9" x14ac:dyDescent="0.35">
      <c r="A14907" t="s">
        <v>1257</v>
      </c>
      <c r="B14907" t="s">
        <v>239</v>
      </c>
      <c r="C14907" t="s">
        <v>386</v>
      </c>
      <c r="D14907" t="s">
        <v>1280</v>
      </c>
      <c r="E14907" t="s">
        <v>30</v>
      </c>
      <c r="F14907">
        <v>2636</v>
      </c>
      <c r="G14907">
        <v>2526</v>
      </c>
      <c r="H14907">
        <v>0.95827010622154785</v>
      </c>
      <c r="I14907" t="str">
        <f>VLOOKUP($B14907&amp;$E14907,'Employee List'!$A:$E,5,0)</f>
        <v>E-1314</v>
      </c>
    </row>
    <row r="14908" spans="1:9" x14ac:dyDescent="0.35">
      <c r="A14908" t="s">
        <v>1257</v>
      </c>
      <c r="B14908" t="s">
        <v>239</v>
      </c>
      <c r="C14908" t="s">
        <v>386</v>
      </c>
      <c r="D14908" t="s">
        <v>1280</v>
      </c>
      <c r="E14908" t="s">
        <v>31</v>
      </c>
      <c r="F14908">
        <v>4123</v>
      </c>
      <c r="G14908">
        <v>5323</v>
      </c>
      <c r="H14908">
        <v>1.2910502061605627</v>
      </c>
      <c r="I14908" t="str">
        <f>VLOOKUP($B14908&amp;$E14908,'Employee List'!$A:$E,5,0)</f>
        <v>E-1314</v>
      </c>
    </row>
    <row r="14909" spans="1:9" x14ac:dyDescent="0.35">
      <c r="A14909" t="s">
        <v>1257</v>
      </c>
      <c r="B14909" t="s">
        <v>239</v>
      </c>
      <c r="C14909" t="s">
        <v>386</v>
      </c>
      <c r="D14909" t="s">
        <v>1262</v>
      </c>
      <c r="E14909" t="s">
        <v>29</v>
      </c>
      <c r="F14909">
        <v>21496</v>
      </c>
      <c r="G14909">
        <v>21902</v>
      </c>
      <c r="H14909">
        <v>1.0188872348343878</v>
      </c>
      <c r="I14909" t="str">
        <f>VLOOKUP($B14909&amp;$E14909,'Employee List'!$A:$E,5,0)</f>
        <v>E-1314</v>
      </c>
    </row>
    <row r="14910" spans="1:9" x14ac:dyDescent="0.35">
      <c r="A14910" t="s">
        <v>1257</v>
      </c>
      <c r="B14910" t="s">
        <v>239</v>
      </c>
      <c r="C14910" t="s">
        <v>386</v>
      </c>
      <c r="D14910" t="s">
        <v>1262</v>
      </c>
      <c r="E14910" t="s">
        <v>30</v>
      </c>
      <c r="F14910">
        <v>24801</v>
      </c>
      <c r="G14910">
        <v>20053</v>
      </c>
      <c r="H14910">
        <v>0.80855610660860444</v>
      </c>
      <c r="I14910" t="str">
        <f>VLOOKUP($B14910&amp;$E14910,'Employee List'!$A:$E,5,0)</f>
        <v>E-1314</v>
      </c>
    </row>
    <row r="14911" spans="1:9" x14ac:dyDescent="0.35">
      <c r="A14911" t="s">
        <v>1257</v>
      </c>
      <c r="B14911" t="s">
        <v>239</v>
      </c>
      <c r="C14911" t="s">
        <v>386</v>
      </c>
      <c r="D14911" t="s">
        <v>1262</v>
      </c>
      <c r="E14911" t="s">
        <v>31</v>
      </c>
      <c r="F14911">
        <v>24767</v>
      </c>
      <c r="G14911">
        <v>33034</v>
      </c>
      <c r="H14911">
        <v>1.3337909314814067</v>
      </c>
      <c r="I14911" t="str">
        <f>VLOOKUP($B14911&amp;$E14911,'Employee List'!$A:$E,5,0)</f>
        <v>E-1314</v>
      </c>
    </row>
    <row r="14912" spans="1:9" x14ac:dyDescent="0.35">
      <c r="A14912" t="s">
        <v>1257</v>
      </c>
      <c r="B14912" t="s">
        <v>239</v>
      </c>
      <c r="C14912" t="s">
        <v>386</v>
      </c>
      <c r="D14912" t="s">
        <v>1282</v>
      </c>
      <c r="E14912" t="s">
        <v>29</v>
      </c>
      <c r="F14912">
        <v>3442</v>
      </c>
      <c r="G14912">
        <v>5694</v>
      </c>
      <c r="H14912">
        <v>1.6542707728065078</v>
      </c>
      <c r="I14912" t="str">
        <f>VLOOKUP($B14912&amp;$E14912,'Employee List'!$A:$E,5,0)</f>
        <v>E-1314</v>
      </c>
    </row>
    <row r="14913" spans="1:9" x14ac:dyDescent="0.35">
      <c r="A14913" t="s">
        <v>1257</v>
      </c>
      <c r="B14913" t="s">
        <v>239</v>
      </c>
      <c r="C14913" t="s">
        <v>386</v>
      </c>
      <c r="D14913" t="s">
        <v>1282</v>
      </c>
      <c r="E14913" t="s">
        <v>30</v>
      </c>
      <c r="F14913">
        <v>7698</v>
      </c>
      <c r="G14913">
        <v>3154</v>
      </c>
      <c r="H14913">
        <v>0.40971680956092493</v>
      </c>
      <c r="I14913" t="str">
        <f>VLOOKUP($B14913&amp;$E14913,'Employee List'!$A:$E,5,0)</f>
        <v>E-1314</v>
      </c>
    </row>
    <row r="14914" spans="1:9" x14ac:dyDescent="0.35">
      <c r="A14914" t="s">
        <v>1257</v>
      </c>
      <c r="B14914" t="s">
        <v>239</v>
      </c>
      <c r="C14914" t="s">
        <v>386</v>
      </c>
      <c r="D14914" t="s">
        <v>1282</v>
      </c>
      <c r="E14914" t="s">
        <v>31</v>
      </c>
      <c r="F14914">
        <v>9387</v>
      </c>
      <c r="G14914">
        <v>1833</v>
      </c>
      <c r="H14914">
        <v>0.19527005433045702</v>
      </c>
      <c r="I14914" t="str">
        <f>VLOOKUP($B14914&amp;$E14914,'Employee List'!$A:$E,5,0)</f>
        <v>E-1314</v>
      </c>
    </row>
    <row r="14915" spans="1:9" x14ac:dyDescent="0.35">
      <c r="A14915" t="s">
        <v>1257</v>
      </c>
      <c r="B14915" t="s">
        <v>239</v>
      </c>
      <c r="C14915" t="s">
        <v>386</v>
      </c>
      <c r="D14915" t="s">
        <v>1281</v>
      </c>
      <c r="E14915" t="s">
        <v>29</v>
      </c>
      <c r="F14915">
        <v>9246</v>
      </c>
      <c r="G14915">
        <v>13448</v>
      </c>
      <c r="H14915">
        <v>1.45446679645252</v>
      </c>
      <c r="I14915" t="str">
        <f>VLOOKUP($B14915&amp;$E14915,'Employee List'!$A:$E,5,0)</f>
        <v>E-1314</v>
      </c>
    </row>
    <row r="14916" spans="1:9" x14ac:dyDescent="0.35">
      <c r="A14916" t="s">
        <v>1257</v>
      </c>
      <c r="B14916" t="s">
        <v>239</v>
      </c>
      <c r="C14916" t="s">
        <v>386</v>
      </c>
      <c r="D14916" t="s">
        <v>1281</v>
      </c>
      <c r="E14916" t="s">
        <v>30</v>
      </c>
      <c r="F14916">
        <v>6648</v>
      </c>
      <c r="G14916">
        <v>10505</v>
      </c>
      <c r="H14916">
        <v>1.5801744885679905</v>
      </c>
      <c r="I14916" t="str">
        <f>VLOOKUP($B14916&amp;$E14916,'Employee List'!$A:$E,5,0)</f>
        <v>E-1314</v>
      </c>
    </row>
    <row r="14917" spans="1:9" x14ac:dyDescent="0.35">
      <c r="A14917" t="s">
        <v>1257</v>
      </c>
      <c r="B14917" t="s">
        <v>239</v>
      </c>
      <c r="C14917" t="s">
        <v>386</v>
      </c>
      <c r="D14917" t="s">
        <v>1281</v>
      </c>
      <c r="E14917" t="s">
        <v>31</v>
      </c>
      <c r="F14917">
        <v>6853</v>
      </c>
      <c r="G14917">
        <v>6245</v>
      </c>
      <c r="H14917">
        <v>0.91127973150445063</v>
      </c>
      <c r="I14917" t="str">
        <f>VLOOKUP($B14917&amp;$E14917,'Employee List'!$A:$E,5,0)</f>
        <v>E-1314</v>
      </c>
    </row>
    <row r="14918" spans="1:9" x14ac:dyDescent="0.35">
      <c r="A14918" t="s">
        <v>1257</v>
      </c>
      <c r="B14918" t="s">
        <v>240</v>
      </c>
      <c r="C14918" t="s">
        <v>386</v>
      </c>
      <c r="D14918" t="s">
        <v>1274</v>
      </c>
      <c r="E14918" t="s">
        <v>29</v>
      </c>
      <c r="F14918">
        <v>25706</v>
      </c>
      <c r="G14918">
        <v>23290</v>
      </c>
      <c r="H14918">
        <v>0.9060141601182603</v>
      </c>
      <c r="I14918" t="str">
        <f>VLOOKUP($B14918&amp;$E14918,'Employee List'!$A:$E,5,0)</f>
        <v>E-1315</v>
      </c>
    </row>
    <row r="14919" spans="1:9" x14ac:dyDescent="0.35">
      <c r="A14919" t="s">
        <v>1257</v>
      </c>
      <c r="B14919" t="s">
        <v>240</v>
      </c>
      <c r="C14919" t="s">
        <v>386</v>
      </c>
      <c r="D14919" t="s">
        <v>1274</v>
      </c>
      <c r="E14919" t="s">
        <v>30</v>
      </c>
      <c r="F14919">
        <v>24362</v>
      </c>
      <c r="G14919">
        <v>14943</v>
      </c>
      <c r="H14919">
        <v>0.61337328626549548</v>
      </c>
      <c r="I14919" t="str">
        <f>VLOOKUP($B14919&amp;$E14919,'Employee List'!$A:$E,5,0)</f>
        <v>E-1315</v>
      </c>
    </row>
    <row r="14920" spans="1:9" x14ac:dyDescent="0.35">
      <c r="A14920" t="s">
        <v>1257</v>
      </c>
      <c r="B14920" t="s">
        <v>240</v>
      </c>
      <c r="C14920" t="s">
        <v>386</v>
      </c>
      <c r="D14920" t="s">
        <v>1274</v>
      </c>
      <c r="E14920" t="s">
        <v>31</v>
      </c>
      <c r="F14920">
        <v>24787</v>
      </c>
      <c r="G14920">
        <v>16964</v>
      </c>
      <c r="H14920">
        <v>0.68439101141727521</v>
      </c>
      <c r="I14920" t="str">
        <f>VLOOKUP($B14920&amp;$E14920,'Employee List'!$A:$E,5,0)</f>
        <v>E-1315</v>
      </c>
    </row>
    <row r="14921" spans="1:9" x14ac:dyDescent="0.35">
      <c r="A14921" t="s">
        <v>1257</v>
      </c>
      <c r="B14921" t="s">
        <v>240</v>
      </c>
      <c r="C14921" t="s">
        <v>386</v>
      </c>
      <c r="D14921" t="s">
        <v>1263</v>
      </c>
      <c r="E14921" t="s">
        <v>29</v>
      </c>
      <c r="F14921">
        <v>2417</v>
      </c>
      <c r="G14921">
        <v>3457</v>
      </c>
      <c r="H14921">
        <v>1.4302854778651219</v>
      </c>
      <c r="I14921" t="str">
        <f>VLOOKUP($B14921&amp;$E14921,'Employee List'!$A:$E,5,0)</f>
        <v>E-1315</v>
      </c>
    </row>
    <row r="14922" spans="1:9" x14ac:dyDescent="0.35">
      <c r="A14922" t="s">
        <v>1257</v>
      </c>
      <c r="B14922" t="s">
        <v>240</v>
      </c>
      <c r="C14922" t="s">
        <v>386</v>
      </c>
      <c r="D14922" t="s">
        <v>1263</v>
      </c>
      <c r="E14922" t="s">
        <v>30</v>
      </c>
      <c r="F14922">
        <v>3396</v>
      </c>
      <c r="G14922">
        <v>1813</v>
      </c>
      <c r="H14922">
        <v>0.5338633686690224</v>
      </c>
      <c r="I14922" t="str">
        <f>VLOOKUP($B14922&amp;$E14922,'Employee List'!$A:$E,5,0)</f>
        <v>E-1315</v>
      </c>
    </row>
    <row r="14923" spans="1:9" x14ac:dyDescent="0.35">
      <c r="A14923" t="s">
        <v>1257</v>
      </c>
      <c r="B14923" t="s">
        <v>240</v>
      </c>
      <c r="C14923" t="s">
        <v>386</v>
      </c>
      <c r="D14923" t="s">
        <v>1263</v>
      </c>
      <c r="E14923" t="s">
        <v>31</v>
      </c>
      <c r="F14923">
        <v>2535</v>
      </c>
      <c r="G14923">
        <v>5970</v>
      </c>
      <c r="H14923">
        <v>2.3550295857988166</v>
      </c>
      <c r="I14923" t="str">
        <f>VLOOKUP($B14923&amp;$E14923,'Employee List'!$A:$E,5,0)</f>
        <v>E-1315</v>
      </c>
    </row>
    <row r="14924" spans="1:9" x14ac:dyDescent="0.35">
      <c r="A14924" t="s">
        <v>1257</v>
      </c>
      <c r="B14924" t="s">
        <v>240</v>
      </c>
      <c r="C14924" t="s">
        <v>386</v>
      </c>
      <c r="D14924" t="s">
        <v>1264</v>
      </c>
      <c r="E14924" t="s">
        <v>29</v>
      </c>
      <c r="F14924">
        <v>4044</v>
      </c>
      <c r="G14924">
        <v>5677</v>
      </c>
      <c r="H14924">
        <v>1.4038081107814044</v>
      </c>
      <c r="I14924" t="str">
        <f>VLOOKUP($B14924&amp;$E14924,'Employee List'!$A:$E,5,0)</f>
        <v>E-1315</v>
      </c>
    </row>
    <row r="14925" spans="1:9" x14ac:dyDescent="0.35">
      <c r="A14925" t="s">
        <v>1257</v>
      </c>
      <c r="B14925" t="s">
        <v>240</v>
      </c>
      <c r="C14925" t="s">
        <v>386</v>
      </c>
      <c r="D14925" t="s">
        <v>1264</v>
      </c>
      <c r="E14925" t="s">
        <v>30</v>
      </c>
      <c r="F14925">
        <v>1665</v>
      </c>
      <c r="G14925">
        <v>3410</v>
      </c>
      <c r="H14925">
        <v>2.0480480480480479</v>
      </c>
      <c r="I14925" t="str">
        <f>VLOOKUP($B14925&amp;$E14925,'Employee List'!$A:$E,5,0)</f>
        <v>E-1315</v>
      </c>
    </row>
    <row r="14926" spans="1:9" x14ac:dyDescent="0.35">
      <c r="A14926" t="s">
        <v>1257</v>
      </c>
      <c r="B14926" t="s">
        <v>240</v>
      </c>
      <c r="C14926" t="s">
        <v>386</v>
      </c>
      <c r="D14926" t="s">
        <v>1264</v>
      </c>
      <c r="E14926" t="s">
        <v>31</v>
      </c>
      <c r="F14926">
        <v>1398</v>
      </c>
      <c r="G14926">
        <v>3529</v>
      </c>
      <c r="H14926">
        <v>2.5243204577968528</v>
      </c>
      <c r="I14926" t="str">
        <f>VLOOKUP($B14926&amp;$E14926,'Employee List'!$A:$E,5,0)</f>
        <v>E-1315</v>
      </c>
    </row>
    <row r="14927" spans="1:9" x14ac:dyDescent="0.35">
      <c r="A14927" t="s">
        <v>1257</v>
      </c>
      <c r="B14927" t="s">
        <v>240</v>
      </c>
      <c r="C14927" t="s">
        <v>386</v>
      </c>
      <c r="D14927" t="s">
        <v>1265</v>
      </c>
      <c r="E14927" t="s">
        <v>29</v>
      </c>
      <c r="F14927">
        <v>17491</v>
      </c>
      <c r="G14927">
        <v>10602</v>
      </c>
      <c r="H14927">
        <v>0.60614030072608771</v>
      </c>
      <c r="I14927" t="str">
        <f>VLOOKUP($B14927&amp;$E14927,'Employee List'!$A:$E,5,0)</f>
        <v>E-1315</v>
      </c>
    </row>
    <row r="14928" spans="1:9" x14ac:dyDescent="0.35">
      <c r="A14928" t="s">
        <v>1257</v>
      </c>
      <c r="B14928" t="s">
        <v>240</v>
      </c>
      <c r="C14928" t="s">
        <v>386</v>
      </c>
      <c r="D14928" t="s">
        <v>1265</v>
      </c>
      <c r="E14928" t="s">
        <v>30</v>
      </c>
      <c r="F14928">
        <v>17903</v>
      </c>
      <c r="G14928">
        <v>13775</v>
      </c>
      <c r="H14928">
        <v>0.76942411886276041</v>
      </c>
      <c r="I14928" t="str">
        <f>VLOOKUP($B14928&amp;$E14928,'Employee List'!$A:$E,5,0)</f>
        <v>E-1315</v>
      </c>
    </row>
    <row r="14929" spans="1:9" x14ac:dyDescent="0.35">
      <c r="A14929" t="s">
        <v>1257</v>
      </c>
      <c r="B14929" t="s">
        <v>240</v>
      </c>
      <c r="C14929" t="s">
        <v>386</v>
      </c>
      <c r="D14929" t="s">
        <v>1265</v>
      </c>
      <c r="E14929" t="s">
        <v>31</v>
      </c>
      <c r="F14929">
        <v>17187</v>
      </c>
      <c r="G14929">
        <v>15876</v>
      </c>
      <c r="H14929">
        <v>0.92372141735032287</v>
      </c>
      <c r="I14929" t="str">
        <f>VLOOKUP($B14929&amp;$E14929,'Employee List'!$A:$E,5,0)</f>
        <v>E-1315</v>
      </c>
    </row>
    <row r="14930" spans="1:9" x14ac:dyDescent="0.35">
      <c r="A14930" t="s">
        <v>1257</v>
      </c>
      <c r="B14930" t="s">
        <v>240</v>
      </c>
      <c r="C14930" t="s">
        <v>386</v>
      </c>
      <c r="D14930" t="s">
        <v>1260</v>
      </c>
      <c r="E14930" t="s">
        <v>29</v>
      </c>
      <c r="F14930">
        <v>64081</v>
      </c>
      <c r="G14930">
        <v>40854</v>
      </c>
      <c r="H14930">
        <v>0.63753686740219406</v>
      </c>
      <c r="I14930" t="str">
        <f>VLOOKUP($B14930&amp;$E14930,'Employee List'!$A:$E,5,0)</f>
        <v>E-1315</v>
      </c>
    </row>
    <row r="14931" spans="1:9" x14ac:dyDescent="0.35">
      <c r="A14931" t="s">
        <v>1257</v>
      </c>
      <c r="B14931" t="s">
        <v>240</v>
      </c>
      <c r="C14931" t="s">
        <v>386</v>
      </c>
      <c r="D14931" t="s">
        <v>1260</v>
      </c>
      <c r="E14931" t="s">
        <v>30</v>
      </c>
      <c r="F14931">
        <v>66543</v>
      </c>
      <c r="G14931">
        <v>51901</v>
      </c>
      <c r="H14931">
        <v>0.77996182919315327</v>
      </c>
      <c r="I14931" t="str">
        <f>VLOOKUP($B14931&amp;$E14931,'Employee List'!$A:$E,5,0)</f>
        <v>E-1315</v>
      </c>
    </row>
    <row r="14932" spans="1:9" x14ac:dyDescent="0.35">
      <c r="A14932" t="s">
        <v>1257</v>
      </c>
      <c r="B14932" t="s">
        <v>240</v>
      </c>
      <c r="C14932" t="s">
        <v>386</v>
      </c>
      <c r="D14932" t="s">
        <v>1260</v>
      </c>
      <c r="E14932" t="s">
        <v>31</v>
      </c>
      <c r="F14932">
        <v>76511</v>
      </c>
      <c r="G14932">
        <v>91646</v>
      </c>
      <c r="H14932">
        <v>1.1978146933120728</v>
      </c>
      <c r="I14932" t="str">
        <f>VLOOKUP($B14932&amp;$E14932,'Employee List'!$A:$E,5,0)</f>
        <v>E-1315</v>
      </c>
    </row>
    <row r="14933" spans="1:9" x14ac:dyDescent="0.35">
      <c r="A14933" t="s">
        <v>1257</v>
      </c>
      <c r="B14933" t="s">
        <v>240</v>
      </c>
      <c r="C14933" t="s">
        <v>386</v>
      </c>
      <c r="D14933" t="s">
        <v>1261</v>
      </c>
      <c r="E14933" t="s">
        <v>29</v>
      </c>
      <c r="F14933">
        <v>37751</v>
      </c>
      <c r="G14933">
        <v>36293</v>
      </c>
      <c r="H14933">
        <v>0.96137850652962831</v>
      </c>
      <c r="I14933" t="str">
        <f>VLOOKUP($B14933&amp;$E14933,'Employee List'!$A:$E,5,0)</f>
        <v>E-1315</v>
      </c>
    </row>
    <row r="14934" spans="1:9" x14ac:dyDescent="0.35">
      <c r="A14934" t="s">
        <v>1257</v>
      </c>
      <c r="B14934" t="s">
        <v>240</v>
      </c>
      <c r="C14934" t="s">
        <v>386</v>
      </c>
      <c r="D14934" t="s">
        <v>1261</v>
      </c>
      <c r="E14934" t="s">
        <v>30</v>
      </c>
      <c r="F14934">
        <v>42010</v>
      </c>
      <c r="G14934">
        <v>33336</v>
      </c>
      <c r="H14934">
        <v>0.79352535110687927</v>
      </c>
      <c r="I14934" t="str">
        <f>VLOOKUP($B14934&amp;$E14934,'Employee List'!$A:$E,5,0)</f>
        <v>E-1315</v>
      </c>
    </row>
    <row r="14935" spans="1:9" x14ac:dyDescent="0.35">
      <c r="A14935" t="s">
        <v>1257</v>
      </c>
      <c r="B14935" t="s">
        <v>240</v>
      </c>
      <c r="C14935" t="s">
        <v>386</v>
      </c>
      <c r="D14935" t="s">
        <v>1261</v>
      </c>
      <c r="E14935" t="s">
        <v>31</v>
      </c>
      <c r="F14935">
        <v>43309</v>
      </c>
      <c r="G14935">
        <v>24056</v>
      </c>
      <c r="H14935">
        <v>0.55545036828372851</v>
      </c>
      <c r="I14935" t="str">
        <f>VLOOKUP($B14935&amp;$E14935,'Employee List'!$A:$E,5,0)</f>
        <v>E-1315</v>
      </c>
    </row>
    <row r="14936" spans="1:9" x14ac:dyDescent="0.35">
      <c r="A14936" t="s">
        <v>1257</v>
      </c>
      <c r="B14936" t="s">
        <v>240</v>
      </c>
      <c r="C14936" t="s">
        <v>386</v>
      </c>
      <c r="D14936" t="s">
        <v>1266</v>
      </c>
      <c r="E14936" t="s">
        <v>29</v>
      </c>
      <c r="F14936">
        <v>100440</v>
      </c>
      <c r="G14936">
        <v>137138</v>
      </c>
      <c r="H14936">
        <v>1.3653723616089208</v>
      </c>
      <c r="I14936" t="str">
        <f>VLOOKUP($B14936&amp;$E14936,'Employee List'!$A:$E,5,0)</f>
        <v>E-1315</v>
      </c>
    </row>
    <row r="14937" spans="1:9" x14ac:dyDescent="0.35">
      <c r="A14937" t="s">
        <v>1257</v>
      </c>
      <c r="B14937" t="s">
        <v>240</v>
      </c>
      <c r="C14937" t="s">
        <v>386</v>
      </c>
      <c r="D14937" t="s">
        <v>1266</v>
      </c>
      <c r="E14937" t="s">
        <v>30</v>
      </c>
      <c r="F14937">
        <v>106139</v>
      </c>
      <c r="G14937">
        <v>117993</v>
      </c>
      <c r="H14937">
        <v>1.1116837354789475</v>
      </c>
      <c r="I14937" t="str">
        <f>VLOOKUP($B14937&amp;$E14937,'Employee List'!$A:$E,5,0)</f>
        <v>E-1315</v>
      </c>
    </row>
    <row r="14938" spans="1:9" x14ac:dyDescent="0.35">
      <c r="A14938" t="s">
        <v>1257</v>
      </c>
      <c r="B14938" t="s">
        <v>240</v>
      </c>
      <c r="C14938" t="s">
        <v>386</v>
      </c>
      <c r="D14938" t="s">
        <v>1266</v>
      </c>
      <c r="E14938" t="s">
        <v>31</v>
      </c>
      <c r="F14938">
        <v>109984</v>
      </c>
      <c r="G14938">
        <v>98734</v>
      </c>
      <c r="H14938">
        <v>0.89771239453011342</v>
      </c>
      <c r="I14938" t="str">
        <f>VLOOKUP($B14938&amp;$E14938,'Employee List'!$A:$E,5,0)</f>
        <v>E-1315</v>
      </c>
    </row>
    <row r="14939" spans="1:9" x14ac:dyDescent="0.35">
      <c r="A14939" t="s">
        <v>1257</v>
      </c>
      <c r="B14939" t="s">
        <v>240</v>
      </c>
      <c r="C14939" t="s">
        <v>386</v>
      </c>
      <c r="D14939" t="s">
        <v>1267</v>
      </c>
      <c r="E14939" t="s">
        <v>29</v>
      </c>
      <c r="F14939">
        <v>49133</v>
      </c>
      <c r="G14939">
        <v>33540</v>
      </c>
      <c r="H14939">
        <v>0.68263692426678602</v>
      </c>
      <c r="I14939" t="str">
        <f>VLOOKUP($B14939&amp;$E14939,'Employee List'!$A:$E,5,0)</f>
        <v>E-1315</v>
      </c>
    </row>
    <row r="14940" spans="1:9" x14ac:dyDescent="0.35">
      <c r="A14940" t="s">
        <v>1257</v>
      </c>
      <c r="B14940" t="s">
        <v>240</v>
      </c>
      <c r="C14940" t="s">
        <v>386</v>
      </c>
      <c r="D14940" t="s">
        <v>1267</v>
      </c>
      <c r="E14940" t="s">
        <v>30</v>
      </c>
      <c r="F14940">
        <v>50470</v>
      </c>
      <c r="G14940">
        <v>41183</v>
      </c>
      <c r="H14940">
        <v>0.81598969684961364</v>
      </c>
      <c r="I14940" t="str">
        <f>VLOOKUP($B14940&amp;$E14940,'Employee List'!$A:$E,5,0)</f>
        <v>E-1315</v>
      </c>
    </row>
    <row r="14941" spans="1:9" x14ac:dyDescent="0.35">
      <c r="A14941" t="s">
        <v>1257</v>
      </c>
      <c r="B14941" t="s">
        <v>240</v>
      </c>
      <c r="C14941" t="s">
        <v>386</v>
      </c>
      <c r="D14941" t="s">
        <v>1267</v>
      </c>
      <c r="E14941" t="s">
        <v>31</v>
      </c>
      <c r="F14941">
        <v>50859</v>
      </c>
      <c r="G14941">
        <v>52493</v>
      </c>
      <c r="H14941">
        <v>1.0321280402681925</v>
      </c>
      <c r="I14941" t="str">
        <f>VLOOKUP($B14941&amp;$E14941,'Employee List'!$A:$E,5,0)</f>
        <v>E-1315</v>
      </c>
    </row>
    <row r="14942" spans="1:9" x14ac:dyDescent="0.35">
      <c r="A14942" t="s">
        <v>1257</v>
      </c>
      <c r="B14942" t="s">
        <v>240</v>
      </c>
      <c r="C14942" t="s">
        <v>386</v>
      </c>
      <c r="D14942" t="s">
        <v>1268</v>
      </c>
      <c r="E14942" t="s">
        <v>29</v>
      </c>
      <c r="F14942">
        <v>12451</v>
      </c>
      <c r="G14942">
        <v>6629</v>
      </c>
      <c r="H14942">
        <v>0.53240703557947155</v>
      </c>
      <c r="I14942" t="str">
        <f>VLOOKUP($B14942&amp;$E14942,'Employee List'!$A:$E,5,0)</f>
        <v>E-1315</v>
      </c>
    </row>
    <row r="14943" spans="1:9" x14ac:dyDescent="0.35">
      <c r="A14943" t="s">
        <v>1257</v>
      </c>
      <c r="B14943" t="s">
        <v>240</v>
      </c>
      <c r="C14943" t="s">
        <v>386</v>
      </c>
      <c r="D14943" t="s">
        <v>1268</v>
      </c>
      <c r="E14943" t="s">
        <v>30</v>
      </c>
      <c r="F14943">
        <v>12447</v>
      </c>
      <c r="G14943">
        <v>10636</v>
      </c>
      <c r="H14943">
        <v>0.85450309311480677</v>
      </c>
      <c r="I14943" t="str">
        <f>VLOOKUP($B14943&amp;$E14943,'Employee List'!$A:$E,5,0)</f>
        <v>E-1315</v>
      </c>
    </row>
    <row r="14944" spans="1:9" x14ac:dyDescent="0.35">
      <c r="A14944" t="s">
        <v>1257</v>
      </c>
      <c r="B14944" t="s">
        <v>240</v>
      </c>
      <c r="C14944" t="s">
        <v>386</v>
      </c>
      <c r="D14944" t="s">
        <v>1268</v>
      </c>
      <c r="E14944" t="s">
        <v>31</v>
      </c>
      <c r="F14944">
        <v>10056</v>
      </c>
      <c r="G14944">
        <v>4386</v>
      </c>
      <c r="H14944">
        <v>0.43615751789976132</v>
      </c>
      <c r="I14944" t="str">
        <f>VLOOKUP($B14944&amp;$E14944,'Employee List'!$A:$E,5,0)</f>
        <v>E-1315</v>
      </c>
    </row>
    <row r="14945" spans="1:9" x14ac:dyDescent="0.35">
      <c r="A14945" t="s">
        <v>1257</v>
      </c>
      <c r="B14945" t="s">
        <v>240</v>
      </c>
      <c r="C14945" t="s">
        <v>386</v>
      </c>
      <c r="D14945" t="s">
        <v>1269</v>
      </c>
      <c r="E14945" t="s">
        <v>29</v>
      </c>
      <c r="F14945">
        <v>33817</v>
      </c>
      <c r="G14945">
        <v>35932</v>
      </c>
      <c r="H14945">
        <v>1.0625425082059319</v>
      </c>
      <c r="I14945" t="str">
        <f>VLOOKUP($B14945&amp;$E14945,'Employee List'!$A:$E,5,0)</f>
        <v>E-1315</v>
      </c>
    </row>
    <row r="14946" spans="1:9" x14ac:dyDescent="0.35">
      <c r="A14946" t="s">
        <v>1257</v>
      </c>
      <c r="B14946" t="s">
        <v>240</v>
      </c>
      <c r="C14946" t="s">
        <v>386</v>
      </c>
      <c r="D14946" t="s">
        <v>1269</v>
      </c>
      <c r="E14946" t="s">
        <v>30</v>
      </c>
      <c r="F14946">
        <v>32107</v>
      </c>
      <c r="G14946">
        <v>31043</v>
      </c>
      <c r="H14946">
        <v>0.96686080916934003</v>
      </c>
      <c r="I14946" t="str">
        <f>VLOOKUP($B14946&amp;$E14946,'Employee List'!$A:$E,5,0)</f>
        <v>E-1315</v>
      </c>
    </row>
    <row r="14947" spans="1:9" x14ac:dyDescent="0.35">
      <c r="A14947" t="s">
        <v>1257</v>
      </c>
      <c r="B14947" t="s">
        <v>240</v>
      </c>
      <c r="C14947" t="s">
        <v>386</v>
      </c>
      <c r="D14947" t="s">
        <v>1269</v>
      </c>
      <c r="E14947" t="s">
        <v>31</v>
      </c>
      <c r="F14947">
        <v>28156</v>
      </c>
      <c r="G14947">
        <v>48880</v>
      </c>
      <c r="H14947">
        <v>1.7360420514277597</v>
      </c>
      <c r="I14947" t="str">
        <f>VLOOKUP($B14947&amp;$E14947,'Employee List'!$A:$E,5,0)</f>
        <v>E-1315</v>
      </c>
    </row>
    <row r="14948" spans="1:9" x14ac:dyDescent="0.35">
      <c r="A14948" t="s">
        <v>1257</v>
      </c>
      <c r="B14948" t="s">
        <v>240</v>
      </c>
      <c r="C14948" t="s">
        <v>386</v>
      </c>
      <c r="D14948" t="s">
        <v>1270</v>
      </c>
      <c r="E14948" t="s">
        <v>29</v>
      </c>
      <c r="F14948">
        <v>13203</v>
      </c>
      <c r="G14948">
        <v>8449</v>
      </c>
      <c r="H14948">
        <v>0.6399303188669242</v>
      </c>
      <c r="I14948" t="str">
        <f>VLOOKUP($B14948&amp;$E14948,'Employee List'!$A:$E,5,0)</f>
        <v>E-1315</v>
      </c>
    </row>
    <row r="14949" spans="1:9" x14ac:dyDescent="0.35">
      <c r="A14949" t="s">
        <v>1257</v>
      </c>
      <c r="B14949" t="s">
        <v>240</v>
      </c>
      <c r="C14949" t="s">
        <v>386</v>
      </c>
      <c r="D14949" t="s">
        <v>1270</v>
      </c>
      <c r="E14949" t="s">
        <v>30</v>
      </c>
      <c r="F14949">
        <v>11862</v>
      </c>
      <c r="G14949">
        <v>6133</v>
      </c>
      <c r="H14949">
        <v>0.5170291687742371</v>
      </c>
      <c r="I14949" t="str">
        <f>VLOOKUP($B14949&amp;$E14949,'Employee List'!$A:$E,5,0)</f>
        <v>E-1315</v>
      </c>
    </row>
    <row r="14950" spans="1:9" x14ac:dyDescent="0.35">
      <c r="A14950" t="s">
        <v>1257</v>
      </c>
      <c r="B14950" t="s">
        <v>240</v>
      </c>
      <c r="C14950" t="s">
        <v>386</v>
      </c>
      <c r="D14950" t="s">
        <v>1270</v>
      </c>
      <c r="E14950" t="s">
        <v>31</v>
      </c>
      <c r="F14950">
        <v>10930</v>
      </c>
      <c r="G14950">
        <v>5254</v>
      </c>
      <c r="H14950">
        <v>0.4806953339432754</v>
      </c>
      <c r="I14950" t="str">
        <f>VLOOKUP($B14950&amp;$E14950,'Employee List'!$A:$E,5,0)</f>
        <v>E-1315</v>
      </c>
    </row>
    <row r="14951" spans="1:9" x14ac:dyDescent="0.35">
      <c r="A14951" t="s">
        <v>1257</v>
      </c>
      <c r="B14951" t="s">
        <v>240</v>
      </c>
      <c r="C14951" t="s">
        <v>386</v>
      </c>
      <c r="D14951" t="s">
        <v>1271</v>
      </c>
      <c r="E14951" t="s">
        <v>29</v>
      </c>
      <c r="F14951">
        <v>207257</v>
      </c>
      <c r="G14951">
        <v>194102</v>
      </c>
      <c r="H14951">
        <v>0.93652807866561805</v>
      </c>
      <c r="I14951" t="str">
        <f>VLOOKUP($B14951&amp;$E14951,'Employee List'!$A:$E,5,0)</f>
        <v>E-1315</v>
      </c>
    </row>
    <row r="14952" spans="1:9" x14ac:dyDescent="0.35">
      <c r="A14952" t="s">
        <v>1257</v>
      </c>
      <c r="B14952" t="s">
        <v>240</v>
      </c>
      <c r="C14952" t="s">
        <v>386</v>
      </c>
      <c r="D14952" t="s">
        <v>1271</v>
      </c>
      <c r="E14952" t="s">
        <v>30</v>
      </c>
      <c r="F14952">
        <v>210320</v>
      </c>
      <c r="G14952">
        <v>196887</v>
      </c>
      <c r="H14952">
        <v>0.93613065804488393</v>
      </c>
      <c r="I14952" t="str">
        <f>VLOOKUP($B14952&amp;$E14952,'Employee List'!$A:$E,5,0)</f>
        <v>E-1315</v>
      </c>
    </row>
    <row r="14953" spans="1:9" x14ac:dyDescent="0.35">
      <c r="A14953" t="s">
        <v>1257</v>
      </c>
      <c r="B14953" t="s">
        <v>240</v>
      </c>
      <c r="C14953" t="s">
        <v>386</v>
      </c>
      <c r="D14953" t="s">
        <v>1271</v>
      </c>
      <c r="E14953" t="s">
        <v>31</v>
      </c>
      <c r="F14953">
        <v>213786</v>
      </c>
      <c r="G14953">
        <v>186064</v>
      </c>
      <c r="H14953">
        <v>0.87032827219743103</v>
      </c>
      <c r="I14953" t="str">
        <f>VLOOKUP($B14953&amp;$E14953,'Employee List'!$A:$E,5,0)</f>
        <v>E-1315</v>
      </c>
    </row>
    <row r="14954" spans="1:9" x14ac:dyDescent="0.35">
      <c r="A14954" t="s">
        <v>1257</v>
      </c>
      <c r="B14954" t="s">
        <v>240</v>
      </c>
      <c r="C14954" t="s">
        <v>386</v>
      </c>
      <c r="D14954" t="s">
        <v>1258</v>
      </c>
      <c r="E14954" t="s">
        <v>29</v>
      </c>
      <c r="F14954">
        <v>256878</v>
      </c>
      <c r="G14954">
        <v>283108</v>
      </c>
      <c r="H14954">
        <v>1.1021107296070509</v>
      </c>
      <c r="I14954" t="str">
        <f>VLOOKUP($B14954&amp;$E14954,'Employee List'!$A:$E,5,0)</f>
        <v>E-1315</v>
      </c>
    </row>
    <row r="14955" spans="1:9" x14ac:dyDescent="0.35">
      <c r="A14955" t="s">
        <v>1257</v>
      </c>
      <c r="B14955" t="s">
        <v>240</v>
      </c>
      <c r="C14955" t="s">
        <v>386</v>
      </c>
      <c r="D14955" t="s">
        <v>1258</v>
      </c>
      <c r="E14955" t="s">
        <v>30</v>
      </c>
      <c r="F14955">
        <v>248845</v>
      </c>
      <c r="G14955">
        <v>205914</v>
      </c>
      <c r="H14955">
        <v>0.82747895276175931</v>
      </c>
      <c r="I14955" t="str">
        <f>VLOOKUP($B14955&amp;$E14955,'Employee List'!$A:$E,5,0)</f>
        <v>E-1315</v>
      </c>
    </row>
    <row r="14956" spans="1:9" x14ac:dyDescent="0.35">
      <c r="A14956" t="s">
        <v>1257</v>
      </c>
      <c r="B14956" t="s">
        <v>240</v>
      </c>
      <c r="C14956" t="s">
        <v>386</v>
      </c>
      <c r="D14956" t="s">
        <v>1258</v>
      </c>
      <c r="E14956" t="s">
        <v>31</v>
      </c>
      <c r="F14956">
        <v>240603</v>
      </c>
      <c r="G14956">
        <v>170438</v>
      </c>
      <c r="H14956">
        <v>0.70837853227100245</v>
      </c>
      <c r="I14956" t="str">
        <f>VLOOKUP($B14956&amp;$E14956,'Employee List'!$A:$E,5,0)</f>
        <v>E-1315</v>
      </c>
    </row>
    <row r="14957" spans="1:9" x14ac:dyDescent="0.35">
      <c r="A14957" t="s">
        <v>1257</v>
      </c>
      <c r="B14957" t="s">
        <v>240</v>
      </c>
      <c r="C14957" t="s">
        <v>386</v>
      </c>
      <c r="D14957" t="s">
        <v>1272</v>
      </c>
      <c r="E14957" t="s">
        <v>29</v>
      </c>
      <c r="F14957">
        <v>17175</v>
      </c>
      <c r="G14957">
        <v>10828</v>
      </c>
      <c r="H14957">
        <v>0.6304512372634643</v>
      </c>
      <c r="I14957" t="str">
        <f>VLOOKUP($B14957&amp;$E14957,'Employee List'!$A:$E,5,0)</f>
        <v>E-1315</v>
      </c>
    </row>
    <row r="14958" spans="1:9" x14ac:dyDescent="0.35">
      <c r="A14958" t="s">
        <v>1257</v>
      </c>
      <c r="B14958" t="s">
        <v>240</v>
      </c>
      <c r="C14958" t="s">
        <v>386</v>
      </c>
      <c r="D14958" t="s">
        <v>1272</v>
      </c>
      <c r="E14958" t="s">
        <v>30</v>
      </c>
      <c r="F14958">
        <v>18547</v>
      </c>
      <c r="G14958">
        <v>11933</v>
      </c>
      <c r="H14958">
        <v>0.64339246239283976</v>
      </c>
      <c r="I14958" t="str">
        <f>VLOOKUP($B14958&amp;$E14958,'Employee List'!$A:$E,5,0)</f>
        <v>E-1315</v>
      </c>
    </row>
    <row r="14959" spans="1:9" x14ac:dyDescent="0.35">
      <c r="A14959" t="s">
        <v>1257</v>
      </c>
      <c r="B14959" t="s">
        <v>240</v>
      </c>
      <c r="C14959" t="s">
        <v>386</v>
      </c>
      <c r="D14959" t="s">
        <v>1272</v>
      </c>
      <c r="E14959" t="s">
        <v>31</v>
      </c>
      <c r="F14959">
        <v>23091</v>
      </c>
      <c r="G14959">
        <v>16437</v>
      </c>
      <c r="H14959">
        <v>0.71183578017409377</v>
      </c>
      <c r="I14959" t="str">
        <f>VLOOKUP($B14959&amp;$E14959,'Employee List'!$A:$E,5,0)</f>
        <v>E-1315</v>
      </c>
    </row>
    <row r="14960" spans="1:9" x14ac:dyDescent="0.35">
      <c r="A14960" t="s">
        <v>1257</v>
      </c>
      <c r="B14960" t="s">
        <v>240</v>
      </c>
      <c r="C14960" t="s">
        <v>386</v>
      </c>
      <c r="D14960" t="s">
        <v>1259</v>
      </c>
      <c r="E14960" t="s">
        <v>29</v>
      </c>
      <c r="F14960">
        <v>33638</v>
      </c>
      <c r="G14960">
        <v>26594</v>
      </c>
      <c r="H14960">
        <v>0.79059397110410845</v>
      </c>
      <c r="I14960" t="str">
        <f>VLOOKUP($B14960&amp;$E14960,'Employee List'!$A:$E,5,0)</f>
        <v>E-1315</v>
      </c>
    </row>
    <row r="14961" spans="1:9" x14ac:dyDescent="0.35">
      <c r="A14961" t="s">
        <v>1257</v>
      </c>
      <c r="B14961" t="s">
        <v>240</v>
      </c>
      <c r="C14961" t="s">
        <v>386</v>
      </c>
      <c r="D14961" t="s">
        <v>1259</v>
      </c>
      <c r="E14961" t="s">
        <v>30</v>
      </c>
      <c r="F14961">
        <v>33693</v>
      </c>
      <c r="G14961">
        <v>29135</v>
      </c>
      <c r="H14961">
        <v>0.86471967470988043</v>
      </c>
      <c r="I14961" t="str">
        <f>VLOOKUP($B14961&amp;$E14961,'Employee List'!$A:$E,5,0)</f>
        <v>E-1315</v>
      </c>
    </row>
    <row r="14962" spans="1:9" x14ac:dyDescent="0.35">
      <c r="A14962" t="s">
        <v>1257</v>
      </c>
      <c r="B14962" t="s">
        <v>240</v>
      </c>
      <c r="C14962" t="s">
        <v>386</v>
      </c>
      <c r="D14962" t="s">
        <v>1259</v>
      </c>
      <c r="E14962" t="s">
        <v>31</v>
      </c>
      <c r="F14962">
        <v>34592</v>
      </c>
      <c r="G14962">
        <v>24766</v>
      </c>
      <c r="H14962">
        <v>0.71594588344125809</v>
      </c>
      <c r="I14962" t="str">
        <f>VLOOKUP($B14962&amp;$E14962,'Employee List'!$A:$E,5,0)</f>
        <v>E-1315</v>
      </c>
    </row>
    <row r="14963" spans="1:9" x14ac:dyDescent="0.35">
      <c r="A14963" t="s">
        <v>1257</v>
      </c>
      <c r="B14963" t="s">
        <v>240</v>
      </c>
      <c r="C14963" t="s">
        <v>386</v>
      </c>
      <c r="D14963" t="s">
        <v>1273</v>
      </c>
      <c r="E14963" t="s">
        <v>29</v>
      </c>
      <c r="F14963">
        <v>5734</v>
      </c>
      <c r="G14963">
        <v>5552</v>
      </c>
      <c r="H14963">
        <v>0.96825950470875477</v>
      </c>
      <c r="I14963" t="str">
        <f>VLOOKUP($B14963&amp;$E14963,'Employee List'!$A:$E,5,0)</f>
        <v>E-1315</v>
      </c>
    </row>
    <row r="14964" spans="1:9" x14ac:dyDescent="0.35">
      <c r="A14964" t="s">
        <v>1257</v>
      </c>
      <c r="B14964" t="s">
        <v>240</v>
      </c>
      <c r="C14964" t="s">
        <v>386</v>
      </c>
      <c r="D14964" t="s">
        <v>1273</v>
      </c>
      <c r="E14964" t="s">
        <v>30</v>
      </c>
      <c r="F14964">
        <v>5584</v>
      </c>
      <c r="G14964">
        <v>5322</v>
      </c>
      <c r="H14964">
        <v>0.95308022922636104</v>
      </c>
      <c r="I14964" t="str">
        <f>VLOOKUP($B14964&amp;$E14964,'Employee List'!$A:$E,5,0)</f>
        <v>E-1315</v>
      </c>
    </row>
    <row r="14965" spans="1:9" x14ac:dyDescent="0.35">
      <c r="A14965" t="s">
        <v>1257</v>
      </c>
      <c r="B14965" t="s">
        <v>240</v>
      </c>
      <c r="C14965" t="s">
        <v>386</v>
      </c>
      <c r="D14965" t="s">
        <v>1273</v>
      </c>
      <c r="E14965" t="s">
        <v>31</v>
      </c>
      <c r="F14965">
        <v>6522</v>
      </c>
      <c r="G14965">
        <v>3847</v>
      </c>
      <c r="H14965">
        <v>0.58984973934375962</v>
      </c>
      <c r="I14965" t="str">
        <f>VLOOKUP($B14965&amp;$E14965,'Employee List'!$A:$E,5,0)</f>
        <v>E-1315</v>
      </c>
    </row>
    <row r="14966" spans="1:9" x14ac:dyDescent="0.35">
      <c r="A14966" t="s">
        <v>1257</v>
      </c>
      <c r="B14966" t="s">
        <v>240</v>
      </c>
      <c r="C14966" t="s">
        <v>386</v>
      </c>
      <c r="D14966" t="s">
        <v>1275</v>
      </c>
      <c r="E14966" t="s">
        <v>29</v>
      </c>
      <c r="F14966">
        <v>18767</v>
      </c>
      <c r="G14966">
        <v>5223</v>
      </c>
      <c r="H14966">
        <v>0.27830766771460541</v>
      </c>
      <c r="I14966" t="str">
        <f>VLOOKUP($B14966&amp;$E14966,'Employee List'!$A:$E,5,0)</f>
        <v>E-1315</v>
      </c>
    </row>
    <row r="14967" spans="1:9" x14ac:dyDescent="0.35">
      <c r="A14967" t="s">
        <v>1257</v>
      </c>
      <c r="B14967" t="s">
        <v>240</v>
      </c>
      <c r="C14967" t="s">
        <v>386</v>
      </c>
      <c r="D14967" t="s">
        <v>1275</v>
      </c>
      <c r="E14967" t="s">
        <v>30</v>
      </c>
      <c r="F14967">
        <v>20509</v>
      </c>
      <c r="G14967">
        <v>10860</v>
      </c>
      <c r="H14967">
        <v>0.52952362377492812</v>
      </c>
      <c r="I14967" t="str">
        <f>VLOOKUP($B14967&amp;$E14967,'Employee List'!$A:$E,5,0)</f>
        <v>E-1315</v>
      </c>
    </row>
    <row r="14968" spans="1:9" x14ac:dyDescent="0.35">
      <c r="A14968" t="s">
        <v>1257</v>
      </c>
      <c r="B14968" t="s">
        <v>240</v>
      </c>
      <c r="C14968" t="s">
        <v>386</v>
      </c>
      <c r="D14968" t="s">
        <v>1275</v>
      </c>
      <c r="E14968" t="s">
        <v>31</v>
      </c>
      <c r="F14968">
        <v>21602</v>
      </c>
      <c r="G14968">
        <v>9575</v>
      </c>
      <c r="H14968">
        <v>0.4432459957411351</v>
      </c>
      <c r="I14968" t="str">
        <f>VLOOKUP($B14968&amp;$E14968,'Employee List'!$A:$E,5,0)</f>
        <v>E-1315</v>
      </c>
    </row>
    <row r="14969" spans="1:9" x14ac:dyDescent="0.35">
      <c r="A14969" t="s">
        <v>1257</v>
      </c>
      <c r="B14969" t="s">
        <v>240</v>
      </c>
      <c r="C14969" t="s">
        <v>386</v>
      </c>
      <c r="D14969" t="s">
        <v>1276</v>
      </c>
      <c r="E14969" t="s">
        <v>29</v>
      </c>
      <c r="F14969">
        <v>4858</v>
      </c>
      <c r="G14969">
        <v>4394</v>
      </c>
      <c r="H14969">
        <v>0.90448744339234255</v>
      </c>
      <c r="I14969" t="str">
        <f>VLOOKUP($B14969&amp;$E14969,'Employee List'!$A:$E,5,0)</f>
        <v>E-1315</v>
      </c>
    </row>
    <row r="14970" spans="1:9" x14ac:dyDescent="0.35">
      <c r="A14970" t="s">
        <v>1257</v>
      </c>
      <c r="B14970" t="s">
        <v>240</v>
      </c>
      <c r="C14970" t="s">
        <v>386</v>
      </c>
      <c r="D14970" t="s">
        <v>1276</v>
      </c>
      <c r="E14970" t="s">
        <v>30</v>
      </c>
      <c r="F14970">
        <v>4237</v>
      </c>
      <c r="G14970">
        <v>5931</v>
      </c>
      <c r="H14970">
        <v>1.3998111871607268</v>
      </c>
      <c r="I14970" t="str">
        <f>VLOOKUP($B14970&amp;$E14970,'Employee List'!$A:$E,5,0)</f>
        <v>E-1315</v>
      </c>
    </row>
    <row r="14971" spans="1:9" x14ac:dyDescent="0.35">
      <c r="A14971" t="s">
        <v>1257</v>
      </c>
      <c r="B14971" t="s">
        <v>240</v>
      </c>
      <c r="C14971" t="s">
        <v>386</v>
      </c>
      <c r="D14971" t="s">
        <v>1276</v>
      </c>
      <c r="E14971" t="s">
        <v>31</v>
      </c>
      <c r="F14971">
        <v>4151</v>
      </c>
      <c r="G14971">
        <v>2766</v>
      </c>
      <c r="H14971">
        <v>0.66634545892556007</v>
      </c>
      <c r="I14971" t="str">
        <f>VLOOKUP($B14971&amp;$E14971,'Employee List'!$A:$E,5,0)</f>
        <v>E-1315</v>
      </c>
    </row>
    <row r="14972" spans="1:9" x14ac:dyDescent="0.35">
      <c r="A14972" t="s">
        <v>1257</v>
      </c>
      <c r="B14972" t="s">
        <v>240</v>
      </c>
      <c r="C14972" t="s">
        <v>386</v>
      </c>
      <c r="D14972" t="s">
        <v>1277</v>
      </c>
      <c r="E14972" t="s">
        <v>29</v>
      </c>
      <c r="F14972">
        <v>8635</v>
      </c>
      <c r="G14972">
        <v>4423</v>
      </c>
      <c r="H14972">
        <v>0.51221771858714538</v>
      </c>
      <c r="I14972" t="str">
        <f>VLOOKUP($B14972&amp;$E14972,'Employee List'!$A:$E,5,0)</f>
        <v>E-1315</v>
      </c>
    </row>
    <row r="14973" spans="1:9" x14ac:dyDescent="0.35">
      <c r="A14973" t="s">
        <v>1257</v>
      </c>
      <c r="B14973" t="s">
        <v>240</v>
      </c>
      <c r="C14973" t="s">
        <v>386</v>
      </c>
      <c r="D14973" t="s">
        <v>1277</v>
      </c>
      <c r="E14973" t="s">
        <v>30</v>
      </c>
      <c r="F14973">
        <v>9449</v>
      </c>
      <c r="G14973">
        <v>8134</v>
      </c>
      <c r="H14973">
        <v>0.86083183405651387</v>
      </c>
      <c r="I14973" t="str">
        <f>VLOOKUP($B14973&amp;$E14973,'Employee List'!$A:$E,5,0)</f>
        <v>E-1315</v>
      </c>
    </row>
    <row r="14974" spans="1:9" x14ac:dyDescent="0.35">
      <c r="A14974" t="s">
        <v>1257</v>
      </c>
      <c r="B14974" t="s">
        <v>240</v>
      </c>
      <c r="C14974" t="s">
        <v>386</v>
      </c>
      <c r="D14974" t="s">
        <v>1277</v>
      </c>
      <c r="E14974" t="s">
        <v>31</v>
      </c>
      <c r="F14974">
        <v>11326</v>
      </c>
      <c r="G14974">
        <v>7144</v>
      </c>
      <c r="H14974">
        <v>0.63076108069927606</v>
      </c>
      <c r="I14974" t="str">
        <f>VLOOKUP($B14974&amp;$E14974,'Employee List'!$A:$E,5,0)</f>
        <v>E-1315</v>
      </c>
    </row>
    <row r="14975" spans="1:9" x14ac:dyDescent="0.35">
      <c r="A14975" t="s">
        <v>1257</v>
      </c>
      <c r="B14975" t="s">
        <v>240</v>
      </c>
      <c r="C14975" t="s">
        <v>386</v>
      </c>
      <c r="D14975" t="s">
        <v>1278</v>
      </c>
      <c r="E14975" t="s">
        <v>29</v>
      </c>
      <c r="F14975">
        <v>45220</v>
      </c>
      <c r="G14975">
        <v>30952</v>
      </c>
      <c r="H14975">
        <v>0.68447589562140643</v>
      </c>
      <c r="I14975" t="str">
        <f>VLOOKUP($B14975&amp;$E14975,'Employee List'!$A:$E,5,0)</f>
        <v>E-1315</v>
      </c>
    </row>
    <row r="14976" spans="1:9" x14ac:dyDescent="0.35">
      <c r="A14976" t="s">
        <v>1257</v>
      </c>
      <c r="B14976" t="s">
        <v>240</v>
      </c>
      <c r="C14976" t="s">
        <v>386</v>
      </c>
      <c r="D14976" t="s">
        <v>1278</v>
      </c>
      <c r="E14976" t="s">
        <v>30</v>
      </c>
      <c r="F14976">
        <v>45502</v>
      </c>
      <c r="G14976">
        <v>30784</v>
      </c>
      <c r="H14976">
        <v>0.6765416904751439</v>
      </c>
      <c r="I14976" t="str">
        <f>VLOOKUP($B14976&amp;$E14976,'Employee List'!$A:$E,5,0)</f>
        <v>E-1315</v>
      </c>
    </row>
    <row r="14977" spans="1:9" x14ac:dyDescent="0.35">
      <c r="A14977" t="s">
        <v>1257</v>
      </c>
      <c r="B14977" t="s">
        <v>240</v>
      </c>
      <c r="C14977" t="s">
        <v>386</v>
      </c>
      <c r="D14977" t="s">
        <v>1278</v>
      </c>
      <c r="E14977" t="s">
        <v>31</v>
      </c>
      <c r="F14977">
        <v>43429</v>
      </c>
      <c r="G14977">
        <v>28814</v>
      </c>
      <c r="H14977">
        <v>0.66347371571991065</v>
      </c>
      <c r="I14977" t="str">
        <f>VLOOKUP($B14977&amp;$E14977,'Employee List'!$A:$E,5,0)</f>
        <v>E-1315</v>
      </c>
    </row>
    <row r="14978" spans="1:9" x14ac:dyDescent="0.35">
      <c r="A14978" t="s">
        <v>1257</v>
      </c>
      <c r="B14978" t="s">
        <v>240</v>
      </c>
      <c r="C14978" t="s">
        <v>386</v>
      </c>
      <c r="D14978" t="s">
        <v>1279</v>
      </c>
      <c r="E14978" t="s">
        <v>29</v>
      </c>
      <c r="F14978">
        <v>4420</v>
      </c>
      <c r="G14978">
        <v>3241</v>
      </c>
      <c r="H14978">
        <v>0.73325791855203615</v>
      </c>
      <c r="I14978" t="str">
        <f>VLOOKUP($B14978&amp;$E14978,'Employee List'!$A:$E,5,0)</f>
        <v>E-1315</v>
      </c>
    </row>
    <row r="14979" spans="1:9" x14ac:dyDescent="0.35">
      <c r="A14979" t="s">
        <v>1257</v>
      </c>
      <c r="B14979" t="s">
        <v>240</v>
      </c>
      <c r="C14979" t="s">
        <v>386</v>
      </c>
      <c r="D14979" t="s">
        <v>1279</v>
      </c>
      <c r="E14979" t="s">
        <v>30</v>
      </c>
      <c r="F14979">
        <v>4488</v>
      </c>
      <c r="G14979">
        <v>1320</v>
      </c>
      <c r="H14979">
        <v>0.29411764705882354</v>
      </c>
      <c r="I14979" t="str">
        <f>VLOOKUP($B14979&amp;$E14979,'Employee List'!$A:$E,5,0)</f>
        <v>E-1315</v>
      </c>
    </row>
    <row r="14980" spans="1:9" x14ac:dyDescent="0.35">
      <c r="A14980" t="s">
        <v>1257</v>
      </c>
      <c r="B14980" t="s">
        <v>240</v>
      </c>
      <c r="C14980" t="s">
        <v>386</v>
      </c>
      <c r="D14980" t="s">
        <v>1279</v>
      </c>
      <c r="E14980" t="s">
        <v>31</v>
      </c>
      <c r="F14980">
        <v>2740</v>
      </c>
      <c r="G14980">
        <v>1311</v>
      </c>
      <c r="H14980">
        <v>0.47846715328467154</v>
      </c>
      <c r="I14980" t="str">
        <f>VLOOKUP($B14980&amp;$E14980,'Employee List'!$A:$E,5,0)</f>
        <v>E-1315</v>
      </c>
    </row>
    <row r="14981" spans="1:9" x14ac:dyDescent="0.35">
      <c r="A14981" t="s">
        <v>1257</v>
      </c>
      <c r="B14981" t="s">
        <v>240</v>
      </c>
      <c r="C14981" t="s">
        <v>386</v>
      </c>
      <c r="D14981" t="s">
        <v>1280</v>
      </c>
      <c r="E14981" t="s">
        <v>29</v>
      </c>
      <c r="F14981">
        <v>4144</v>
      </c>
      <c r="G14981">
        <v>5496</v>
      </c>
      <c r="H14981">
        <v>1.3262548262548262</v>
      </c>
      <c r="I14981" t="str">
        <f>VLOOKUP($B14981&amp;$E14981,'Employee List'!$A:$E,5,0)</f>
        <v>E-1315</v>
      </c>
    </row>
    <row r="14982" spans="1:9" x14ac:dyDescent="0.35">
      <c r="A14982" t="s">
        <v>1257</v>
      </c>
      <c r="B14982" t="s">
        <v>240</v>
      </c>
      <c r="C14982" t="s">
        <v>386</v>
      </c>
      <c r="D14982" t="s">
        <v>1280</v>
      </c>
      <c r="E14982" t="s">
        <v>30</v>
      </c>
      <c r="F14982">
        <v>4376</v>
      </c>
      <c r="G14982">
        <v>5446</v>
      </c>
      <c r="H14982">
        <v>1.2445155393053016</v>
      </c>
      <c r="I14982" t="str">
        <f>VLOOKUP($B14982&amp;$E14982,'Employee List'!$A:$E,5,0)</f>
        <v>E-1315</v>
      </c>
    </row>
    <row r="14983" spans="1:9" x14ac:dyDescent="0.35">
      <c r="A14983" t="s">
        <v>1257</v>
      </c>
      <c r="B14983" t="s">
        <v>240</v>
      </c>
      <c r="C14983" t="s">
        <v>386</v>
      </c>
      <c r="D14983" t="s">
        <v>1280</v>
      </c>
      <c r="E14983" t="s">
        <v>31</v>
      </c>
      <c r="F14983">
        <v>1625</v>
      </c>
      <c r="G14983">
        <v>2551</v>
      </c>
      <c r="H14983">
        <v>1.5698461538461539</v>
      </c>
      <c r="I14983" t="str">
        <f>VLOOKUP($B14983&amp;$E14983,'Employee List'!$A:$E,5,0)</f>
        <v>E-1315</v>
      </c>
    </row>
    <row r="14984" spans="1:9" x14ac:dyDescent="0.35">
      <c r="A14984" t="s">
        <v>1257</v>
      </c>
      <c r="B14984" t="s">
        <v>240</v>
      </c>
      <c r="C14984" t="s">
        <v>386</v>
      </c>
      <c r="D14984" t="s">
        <v>1262</v>
      </c>
      <c r="E14984" t="s">
        <v>29</v>
      </c>
      <c r="F14984">
        <v>19154</v>
      </c>
      <c r="G14984">
        <v>19679</v>
      </c>
      <c r="H14984">
        <v>1.0274094183982458</v>
      </c>
      <c r="I14984" t="str">
        <f>VLOOKUP($B14984&amp;$E14984,'Employee List'!$A:$E,5,0)</f>
        <v>E-1315</v>
      </c>
    </row>
    <row r="14985" spans="1:9" x14ac:dyDescent="0.35">
      <c r="A14985" t="s">
        <v>1257</v>
      </c>
      <c r="B14985" t="s">
        <v>240</v>
      </c>
      <c r="C14985" t="s">
        <v>386</v>
      </c>
      <c r="D14985" t="s">
        <v>1262</v>
      </c>
      <c r="E14985" t="s">
        <v>30</v>
      </c>
      <c r="F14985">
        <v>19689</v>
      </c>
      <c r="G14985">
        <v>14778</v>
      </c>
      <c r="H14985">
        <v>0.75057138503733045</v>
      </c>
      <c r="I14985" t="str">
        <f>VLOOKUP($B14985&amp;$E14985,'Employee List'!$A:$E,5,0)</f>
        <v>E-1315</v>
      </c>
    </row>
    <row r="14986" spans="1:9" x14ac:dyDescent="0.35">
      <c r="A14986" t="s">
        <v>1257</v>
      </c>
      <c r="B14986" t="s">
        <v>240</v>
      </c>
      <c r="C14986" t="s">
        <v>386</v>
      </c>
      <c r="D14986" t="s">
        <v>1262</v>
      </c>
      <c r="E14986" t="s">
        <v>31</v>
      </c>
      <c r="F14986">
        <v>20216</v>
      </c>
      <c r="G14986">
        <v>14739</v>
      </c>
      <c r="H14986">
        <v>0.72907597942223978</v>
      </c>
      <c r="I14986" t="str">
        <f>VLOOKUP($B14986&amp;$E14986,'Employee List'!$A:$E,5,0)</f>
        <v>E-1315</v>
      </c>
    </row>
    <row r="14987" spans="1:9" x14ac:dyDescent="0.35">
      <c r="A14987" t="s">
        <v>1257</v>
      </c>
      <c r="B14987" t="s">
        <v>240</v>
      </c>
      <c r="C14987" t="s">
        <v>386</v>
      </c>
      <c r="D14987" t="s">
        <v>1282</v>
      </c>
      <c r="E14987" t="s">
        <v>29</v>
      </c>
      <c r="F14987">
        <v>4742</v>
      </c>
      <c r="G14987">
        <v>3999</v>
      </c>
      <c r="H14987">
        <v>0.8433150569380008</v>
      </c>
      <c r="I14987" t="str">
        <f>VLOOKUP($B14987&amp;$E14987,'Employee List'!$A:$E,5,0)</f>
        <v>E-1315</v>
      </c>
    </row>
    <row r="14988" spans="1:9" x14ac:dyDescent="0.35">
      <c r="A14988" t="s">
        <v>1257</v>
      </c>
      <c r="B14988" t="s">
        <v>240</v>
      </c>
      <c r="C14988" t="s">
        <v>386</v>
      </c>
      <c r="D14988" t="s">
        <v>1282</v>
      </c>
      <c r="E14988" t="s">
        <v>31</v>
      </c>
      <c r="F14988">
        <v>1266</v>
      </c>
      <c r="G14988">
        <v>5043</v>
      </c>
      <c r="H14988">
        <v>3.9834123222748814</v>
      </c>
      <c r="I14988" t="str">
        <f>VLOOKUP($B14988&amp;$E14988,'Employee List'!$A:$E,5,0)</f>
        <v>E-1315</v>
      </c>
    </row>
    <row r="14989" spans="1:9" x14ac:dyDescent="0.35">
      <c r="A14989" t="s">
        <v>1257</v>
      </c>
      <c r="B14989" t="s">
        <v>240</v>
      </c>
      <c r="C14989" t="s">
        <v>386</v>
      </c>
      <c r="D14989" t="s">
        <v>1281</v>
      </c>
      <c r="E14989" t="s">
        <v>29</v>
      </c>
      <c r="F14989">
        <v>8127</v>
      </c>
      <c r="G14989">
        <v>1328</v>
      </c>
      <c r="H14989">
        <v>0.16340593084779131</v>
      </c>
      <c r="I14989" t="str">
        <f>VLOOKUP($B14989&amp;$E14989,'Employee List'!$A:$E,5,0)</f>
        <v>E-1315</v>
      </c>
    </row>
    <row r="14990" spans="1:9" x14ac:dyDescent="0.35">
      <c r="A14990" t="s">
        <v>1257</v>
      </c>
      <c r="B14990" t="s">
        <v>240</v>
      </c>
      <c r="C14990" t="s">
        <v>386</v>
      </c>
      <c r="D14990" t="s">
        <v>1281</v>
      </c>
      <c r="E14990" t="s">
        <v>30</v>
      </c>
      <c r="F14990">
        <v>6625</v>
      </c>
      <c r="G14990">
        <v>5789</v>
      </c>
      <c r="H14990">
        <v>0.87381132075471701</v>
      </c>
      <c r="I14990" t="str">
        <f>VLOOKUP($B14990&amp;$E14990,'Employee List'!$A:$E,5,0)</f>
        <v>E-1315</v>
      </c>
    </row>
    <row r="14991" spans="1:9" x14ac:dyDescent="0.35">
      <c r="A14991" t="s">
        <v>1257</v>
      </c>
      <c r="B14991" t="s">
        <v>240</v>
      </c>
      <c r="C14991" t="s">
        <v>386</v>
      </c>
      <c r="D14991" t="s">
        <v>1281</v>
      </c>
      <c r="E14991" t="s">
        <v>31</v>
      </c>
      <c r="F14991">
        <v>7808</v>
      </c>
      <c r="G14991">
        <v>4015</v>
      </c>
      <c r="H14991">
        <v>0.51421618852459017</v>
      </c>
      <c r="I14991" t="str">
        <f>VLOOKUP($B14991&amp;$E14991,'Employee List'!$A:$E,5,0)</f>
        <v>E-1315</v>
      </c>
    </row>
    <row r="14992" spans="1:9" x14ac:dyDescent="0.35">
      <c r="A14992" t="s">
        <v>1257</v>
      </c>
      <c r="B14992" t="s">
        <v>241</v>
      </c>
      <c r="C14992" t="s">
        <v>387</v>
      </c>
      <c r="D14992" t="s">
        <v>1274</v>
      </c>
      <c r="E14992" t="s">
        <v>29</v>
      </c>
      <c r="F14992">
        <v>20035</v>
      </c>
      <c r="G14992">
        <v>25194</v>
      </c>
      <c r="H14992">
        <v>1.2574993760918394</v>
      </c>
      <c r="I14992" t="str">
        <f>VLOOKUP($B14992&amp;$E14992,'Employee List'!$A:$E,5,0)</f>
        <v>E-1316</v>
      </c>
    </row>
    <row r="14993" spans="1:9" x14ac:dyDescent="0.35">
      <c r="A14993" t="s">
        <v>1257</v>
      </c>
      <c r="B14993" t="s">
        <v>241</v>
      </c>
      <c r="C14993" t="s">
        <v>387</v>
      </c>
      <c r="D14993" t="s">
        <v>1274</v>
      </c>
      <c r="E14993" t="s">
        <v>30</v>
      </c>
      <c r="F14993">
        <v>23760</v>
      </c>
      <c r="G14993">
        <v>12347</v>
      </c>
      <c r="H14993">
        <v>0.5196548821548822</v>
      </c>
      <c r="I14993" t="str">
        <f>VLOOKUP($B14993&amp;$E14993,'Employee List'!$A:$E,5,0)</f>
        <v>E-1316</v>
      </c>
    </row>
    <row r="14994" spans="1:9" x14ac:dyDescent="0.35">
      <c r="A14994" t="s">
        <v>1257</v>
      </c>
      <c r="B14994" t="s">
        <v>241</v>
      </c>
      <c r="C14994" t="s">
        <v>387</v>
      </c>
      <c r="D14994" t="s">
        <v>1274</v>
      </c>
      <c r="E14994" t="s">
        <v>31</v>
      </c>
      <c r="F14994">
        <v>21028</v>
      </c>
      <c r="G14994">
        <v>9382</v>
      </c>
      <c r="H14994">
        <v>0.44616701540802739</v>
      </c>
      <c r="I14994" t="str">
        <f>VLOOKUP($B14994&amp;$E14994,'Employee List'!$A:$E,5,0)</f>
        <v>E-1316</v>
      </c>
    </row>
    <row r="14995" spans="1:9" x14ac:dyDescent="0.35">
      <c r="A14995" t="s">
        <v>1257</v>
      </c>
      <c r="B14995" t="s">
        <v>241</v>
      </c>
      <c r="C14995" t="s">
        <v>387</v>
      </c>
      <c r="D14995" t="s">
        <v>1263</v>
      </c>
      <c r="E14995" t="s">
        <v>29</v>
      </c>
      <c r="F14995">
        <v>2810</v>
      </c>
      <c r="G14995">
        <v>3198</v>
      </c>
      <c r="H14995">
        <v>1.1380782918149466</v>
      </c>
      <c r="I14995" t="str">
        <f>VLOOKUP($B14995&amp;$E14995,'Employee List'!$A:$E,5,0)</f>
        <v>E-1316</v>
      </c>
    </row>
    <row r="14996" spans="1:9" x14ac:dyDescent="0.35">
      <c r="A14996" t="s">
        <v>1257</v>
      </c>
      <c r="B14996" t="s">
        <v>241</v>
      </c>
      <c r="C14996" t="s">
        <v>387</v>
      </c>
      <c r="D14996" t="s">
        <v>1263</v>
      </c>
      <c r="E14996" t="s">
        <v>30</v>
      </c>
      <c r="F14996">
        <v>3281</v>
      </c>
      <c r="G14996">
        <v>1711</v>
      </c>
      <c r="H14996">
        <v>0.52148735141725089</v>
      </c>
      <c r="I14996" t="str">
        <f>VLOOKUP($B14996&amp;$E14996,'Employee List'!$A:$E,5,0)</f>
        <v>E-1316</v>
      </c>
    </row>
    <row r="14997" spans="1:9" x14ac:dyDescent="0.35">
      <c r="A14997" t="s">
        <v>1257</v>
      </c>
      <c r="B14997" t="s">
        <v>241</v>
      </c>
      <c r="C14997" t="s">
        <v>387</v>
      </c>
      <c r="D14997" t="s">
        <v>1263</v>
      </c>
      <c r="E14997" t="s">
        <v>31</v>
      </c>
      <c r="F14997">
        <v>1030</v>
      </c>
      <c r="G14997">
        <v>5153</v>
      </c>
      <c r="H14997">
        <v>5.002912621359223</v>
      </c>
      <c r="I14997" t="str">
        <f>VLOOKUP($B14997&amp;$E14997,'Employee List'!$A:$E,5,0)</f>
        <v>E-1316</v>
      </c>
    </row>
    <row r="14998" spans="1:9" x14ac:dyDescent="0.35">
      <c r="A14998" t="s">
        <v>1257</v>
      </c>
      <c r="B14998" t="s">
        <v>241</v>
      </c>
      <c r="C14998" t="s">
        <v>387</v>
      </c>
      <c r="D14998" t="s">
        <v>1264</v>
      </c>
      <c r="E14998" t="s">
        <v>29</v>
      </c>
      <c r="F14998">
        <v>1216</v>
      </c>
      <c r="G14998">
        <v>4019</v>
      </c>
      <c r="H14998">
        <v>3.3050986842105261</v>
      </c>
      <c r="I14998" t="str">
        <f>VLOOKUP($B14998&amp;$E14998,'Employee List'!$A:$E,5,0)</f>
        <v>E-1316</v>
      </c>
    </row>
    <row r="14999" spans="1:9" x14ac:dyDescent="0.35">
      <c r="A14999" t="s">
        <v>1257</v>
      </c>
      <c r="B14999" t="s">
        <v>241</v>
      </c>
      <c r="C14999" t="s">
        <v>387</v>
      </c>
      <c r="D14999" t="s">
        <v>1264</v>
      </c>
      <c r="E14999" t="s">
        <v>30</v>
      </c>
      <c r="F14999">
        <v>1385</v>
      </c>
      <c r="G14999">
        <v>2533</v>
      </c>
      <c r="H14999">
        <v>1.8288808664259928</v>
      </c>
      <c r="I14999" t="str">
        <f>VLOOKUP($B14999&amp;$E14999,'Employee List'!$A:$E,5,0)</f>
        <v>E-1316</v>
      </c>
    </row>
    <row r="15000" spans="1:9" x14ac:dyDescent="0.35">
      <c r="A15000" t="s">
        <v>1257</v>
      </c>
      <c r="B15000" t="s">
        <v>241</v>
      </c>
      <c r="C15000" t="s">
        <v>387</v>
      </c>
      <c r="D15000" t="s">
        <v>1264</v>
      </c>
      <c r="E15000" t="s">
        <v>31</v>
      </c>
      <c r="F15000">
        <v>4080</v>
      </c>
      <c r="G15000">
        <v>1425</v>
      </c>
      <c r="H15000">
        <v>0.34926470588235292</v>
      </c>
      <c r="I15000" t="str">
        <f>VLOOKUP($B15000&amp;$E15000,'Employee List'!$A:$E,5,0)</f>
        <v>E-1316</v>
      </c>
    </row>
    <row r="15001" spans="1:9" x14ac:dyDescent="0.35">
      <c r="A15001" t="s">
        <v>1257</v>
      </c>
      <c r="B15001" t="s">
        <v>241</v>
      </c>
      <c r="C15001" t="s">
        <v>387</v>
      </c>
      <c r="D15001" t="s">
        <v>1265</v>
      </c>
      <c r="E15001" t="s">
        <v>29</v>
      </c>
      <c r="F15001">
        <v>11061</v>
      </c>
      <c r="G15001">
        <v>54089</v>
      </c>
      <c r="H15001">
        <v>4.8900641894946206</v>
      </c>
      <c r="I15001" t="str">
        <f>VLOOKUP($B15001&amp;$E15001,'Employee List'!$A:$E,5,0)</f>
        <v>E-1316</v>
      </c>
    </row>
    <row r="15002" spans="1:9" x14ac:dyDescent="0.35">
      <c r="A15002" t="s">
        <v>1257</v>
      </c>
      <c r="B15002" t="s">
        <v>241</v>
      </c>
      <c r="C15002" t="s">
        <v>387</v>
      </c>
      <c r="D15002" t="s">
        <v>1265</v>
      </c>
      <c r="E15002" t="s">
        <v>30</v>
      </c>
      <c r="F15002">
        <v>11317</v>
      </c>
      <c r="G15002">
        <v>17177</v>
      </c>
      <c r="H15002">
        <v>1.5178050720155518</v>
      </c>
      <c r="I15002" t="str">
        <f>VLOOKUP($B15002&amp;$E15002,'Employee List'!$A:$E,5,0)</f>
        <v>E-1316</v>
      </c>
    </row>
    <row r="15003" spans="1:9" x14ac:dyDescent="0.35">
      <c r="A15003" t="s">
        <v>1257</v>
      </c>
      <c r="B15003" t="s">
        <v>241</v>
      </c>
      <c r="C15003" t="s">
        <v>387</v>
      </c>
      <c r="D15003" t="s">
        <v>1265</v>
      </c>
      <c r="E15003" t="s">
        <v>31</v>
      </c>
      <c r="F15003">
        <v>13308</v>
      </c>
      <c r="G15003">
        <v>7680</v>
      </c>
      <c r="H15003">
        <v>0.57709648331830476</v>
      </c>
      <c r="I15003" t="str">
        <f>VLOOKUP($B15003&amp;$E15003,'Employee List'!$A:$E,5,0)</f>
        <v>E-1316</v>
      </c>
    </row>
    <row r="15004" spans="1:9" x14ac:dyDescent="0.35">
      <c r="A15004" t="s">
        <v>1257</v>
      </c>
      <c r="B15004" t="s">
        <v>241</v>
      </c>
      <c r="C15004" t="s">
        <v>387</v>
      </c>
      <c r="D15004" t="s">
        <v>1260</v>
      </c>
      <c r="E15004" t="s">
        <v>29</v>
      </c>
      <c r="F15004">
        <v>58083</v>
      </c>
      <c r="G15004">
        <v>29550</v>
      </c>
      <c r="H15004">
        <v>0.50875471308300191</v>
      </c>
      <c r="I15004" t="str">
        <f>VLOOKUP($B15004&amp;$E15004,'Employee List'!$A:$E,5,0)</f>
        <v>E-1316</v>
      </c>
    </row>
    <row r="15005" spans="1:9" x14ac:dyDescent="0.35">
      <c r="A15005" t="s">
        <v>1257</v>
      </c>
      <c r="B15005" t="s">
        <v>241</v>
      </c>
      <c r="C15005" t="s">
        <v>387</v>
      </c>
      <c r="D15005" t="s">
        <v>1260</v>
      </c>
      <c r="E15005" t="s">
        <v>30</v>
      </c>
      <c r="F15005">
        <v>58770</v>
      </c>
      <c r="G15005">
        <v>54754</v>
      </c>
      <c r="H15005">
        <v>0.93166581589246211</v>
      </c>
      <c r="I15005" t="str">
        <f>VLOOKUP($B15005&amp;$E15005,'Employee List'!$A:$E,5,0)</f>
        <v>E-1316</v>
      </c>
    </row>
    <row r="15006" spans="1:9" x14ac:dyDescent="0.35">
      <c r="A15006" t="s">
        <v>1257</v>
      </c>
      <c r="B15006" t="s">
        <v>241</v>
      </c>
      <c r="C15006" t="s">
        <v>387</v>
      </c>
      <c r="D15006" t="s">
        <v>1260</v>
      </c>
      <c r="E15006" t="s">
        <v>31</v>
      </c>
      <c r="F15006">
        <v>67657</v>
      </c>
      <c r="G15006">
        <v>108038</v>
      </c>
      <c r="H15006">
        <v>1.5968488109138743</v>
      </c>
      <c r="I15006" t="str">
        <f>VLOOKUP($B15006&amp;$E15006,'Employee List'!$A:$E,5,0)</f>
        <v>E-1316</v>
      </c>
    </row>
    <row r="15007" spans="1:9" x14ac:dyDescent="0.35">
      <c r="A15007" t="s">
        <v>1257</v>
      </c>
      <c r="B15007" t="s">
        <v>241</v>
      </c>
      <c r="C15007" t="s">
        <v>387</v>
      </c>
      <c r="D15007" t="s">
        <v>1261</v>
      </c>
      <c r="E15007" t="s">
        <v>29</v>
      </c>
      <c r="F15007">
        <v>31946</v>
      </c>
      <c r="G15007">
        <v>20044</v>
      </c>
      <c r="H15007">
        <v>0.62743379452826642</v>
      </c>
      <c r="I15007" t="str">
        <f>VLOOKUP($B15007&amp;$E15007,'Employee List'!$A:$E,5,0)</f>
        <v>E-1316</v>
      </c>
    </row>
    <row r="15008" spans="1:9" x14ac:dyDescent="0.35">
      <c r="A15008" t="s">
        <v>1257</v>
      </c>
      <c r="B15008" t="s">
        <v>241</v>
      </c>
      <c r="C15008" t="s">
        <v>387</v>
      </c>
      <c r="D15008" t="s">
        <v>1261</v>
      </c>
      <c r="E15008" t="s">
        <v>30</v>
      </c>
      <c r="F15008">
        <v>32075</v>
      </c>
      <c r="G15008">
        <v>28852</v>
      </c>
      <c r="H15008">
        <v>0.89951675759937644</v>
      </c>
      <c r="I15008" t="str">
        <f>VLOOKUP($B15008&amp;$E15008,'Employee List'!$A:$E,5,0)</f>
        <v>E-1316</v>
      </c>
    </row>
    <row r="15009" spans="1:9" x14ac:dyDescent="0.35">
      <c r="A15009" t="s">
        <v>1257</v>
      </c>
      <c r="B15009" t="s">
        <v>241</v>
      </c>
      <c r="C15009" t="s">
        <v>387</v>
      </c>
      <c r="D15009" t="s">
        <v>1261</v>
      </c>
      <c r="E15009" t="s">
        <v>31</v>
      </c>
      <c r="F15009">
        <v>35329</v>
      </c>
      <c r="G15009">
        <v>25105</v>
      </c>
      <c r="H15009">
        <v>0.71060601771915421</v>
      </c>
      <c r="I15009" t="str">
        <f>VLOOKUP($B15009&amp;$E15009,'Employee List'!$A:$E,5,0)</f>
        <v>E-1316</v>
      </c>
    </row>
    <row r="15010" spans="1:9" x14ac:dyDescent="0.35">
      <c r="A15010" t="s">
        <v>1257</v>
      </c>
      <c r="B15010" t="s">
        <v>241</v>
      </c>
      <c r="C15010" t="s">
        <v>387</v>
      </c>
      <c r="D15010" t="s">
        <v>1266</v>
      </c>
      <c r="E15010" t="s">
        <v>29</v>
      </c>
      <c r="F15010">
        <v>125592</v>
      </c>
      <c r="G15010">
        <v>145306</v>
      </c>
      <c r="H15010">
        <v>1.156968596725906</v>
      </c>
      <c r="I15010" t="str">
        <f>VLOOKUP($B15010&amp;$E15010,'Employee List'!$A:$E,5,0)</f>
        <v>E-1316</v>
      </c>
    </row>
    <row r="15011" spans="1:9" x14ac:dyDescent="0.35">
      <c r="A15011" t="s">
        <v>1257</v>
      </c>
      <c r="B15011" t="s">
        <v>241</v>
      </c>
      <c r="C15011" t="s">
        <v>387</v>
      </c>
      <c r="D15011" t="s">
        <v>1266</v>
      </c>
      <c r="E15011" t="s">
        <v>30</v>
      </c>
      <c r="F15011">
        <v>131277</v>
      </c>
      <c r="G15011">
        <v>108354</v>
      </c>
      <c r="H15011">
        <v>0.82538449233300581</v>
      </c>
      <c r="I15011" t="str">
        <f>VLOOKUP($B15011&amp;$E15011,'Employee List'!$A:$E,5,0)</f>
        <v>E-1316</v>
      </c>
    </row>
    <row r="15012" spans="1:9" x14ac:dyDescent="0.35">
      <c r="A15012" t="s">
        <v>1257</v>
      </c>
      <c r="B15012" t="s">
        <v>241</v>
      </c>
      <c r="C15012" t="s">
        <v>387</v>
      </c>
      <c r="D15012" t="s">
        <v>1266</v>
      </c>
      <c r="E15012" t="s">
        <v>31</v>
      </c>
      <c r="F15012">
        <v>133966</v>
      </c>
      <c r="G15012">
        <v>94793</v>
      </c>
      <c r="H15012">
        <v>0.70758998551871366</v>
      </c>
      <c r="I15012" t="str">
        <f>VLOOKUP($B15012&amp;$E15012,'Employee List'!$A:$E,5,0)</f>
        <v>E-1316</v>
      </c>
    </row>
    <row r="15013" spans="1:9" x14ac:dyDescent="0.35">
      <c r="A15013" t="s">
        <v>1257</v>
      </c>
      <c r="B15013" t="s">
        <v>241</v>
      </c>
      <c r="C15013" t="s">
        <v>387</v>
      </c>
      <c r="D15013" t="s">
        <v>1267</v>
      </c>
      <c r="E15013" t="s">
        <v>29</v>
      </c>
      <c r="F15013">
        <v>46652</v>
      </c>
      <c r="G15013">
        <v>40741</v>
      </c>
      <c r="H15013">
        <v>0.87329589299494126</v>
      </c>
      <c r="I15013" t="str">
        <f>VLOOKUP($B15013&amp;$E15013,'Employee List'!$A:$E,5,0)</f>
        <v>E-1316</v>
      </c>
    </row>
    <row r="15014" spans="1:9" x14ac:dyDescent="0.35">
      <c r="A15014" t="s">
        <v>1257</v>
      </c>
      <c r="B15014" t="s">
        <v>241</v>
      </c>
      <c r="C15014" t="s">
        <v>387</v>
      </c>
      <c r="D15014" t="s">
        <v>1267</v>
      </c>
      <c r="E15014" t="s">
        <v>30</v>
      </c>
      <c r="F15014">
        <v>48927</v>
      </c>
      <c r="G15014">
        <v>30854</v>
      </c>
      <c r="H15014">
        <v>0.63061295399268302</v>
      </c>
      <c r="I15014" t="str">
        <f>VLOOKUP($B15014&amp;$E15014,'Employee List'!$A:$E,5,0)</f>
        <v>E-1316</v>
      </c>
    </row>
    <row r="15015" spans="1:9" x14ac:dyDescent="0.35">
      <c r="A15015" t="s">
        <v>1257</v>
      </c>
      <c r="B15015" t="s">
        <v>241</v>
      </c>
      <c r="C15015" t="s">
        <v>387</v>
      </c>
      <c r="D15015" t="s">
        <v>1267</v>
      </c>
      <c r="E15015" t="s">
        <v>31</v>
      </c>
      <c r="F15015">
        <v>49677</v>
      </c>
      <c r="G15015">
        <v>42745</v>
      </c>
      <c r="H15015">
        <v>0.86045856231253903</v>
      </c>
      <c r="I15015" t="str">
        <f>VLOOKUP($B15015&amp;$E15015,'Employee List'!$A:$E,5,0)</f>
        <v>E-1316</v>
      </c>
    </row>
    <row r="15016" spans="1:9" x14ac:dyDescent="0.35">
      <c r="A15016" t="s">
        <v>1257</v>
      </c>
      <c r="B15016" t="s">
        <v>241</v>
      </c>
      <c r="C15016" t="s">
        <v>387</v>
      </c>
      <c r="D15016" t="s">
        <v>1268</v>
      </c>
      <c r="E15016" t="s">
        <v>29</v>
      </c>
      <c r="F15016">
        <v>13164</v>
      </c>
      <c r="G15016">
        <v>7681</v>
      </c>
      <c r="H15016">
        <v>0.58348526283804314</v>
      </c>
      <c r="I15016" t="str">
        <f>VLOOKUP($B15016&amp;$E15016,'Employee List'!$A:$E,5,0)</f>
        <v>E-1316</v>
      </c>
    </row>
    <row r="15017" spans="1:9" x14ac:dyDescent="0.35">
      <c r="A15017" t="s">
        <v>1257</v>
      </c>
      <c r="B15017" t="s">
        <v>241</v>
      </c>
      <c r="C15017" t="s">
        <v>387</v>
      </c>
      <c r="D15017" t="s">
        <v>1268</v>
      </c>
      <c r="E15017" t="s">
        <v>30</v>
      </c>
      <c r="F15017">
        <v>13210</v>
      </c>
      <c r="G15017">
        <v>7565</v>
      </c>
      <c r="H15017">
        <v>0.57267221801665402</v>
      </c>
      <c r="I15017" t="str">
        <f>VLOOKUP($B15017&amp;$E15017,'Employee List'!$A:$E,5,0)</f>
        <v>E-1316</v>
      </c>
    </row>
    <row r="15018" spans="1:9" x14ac:dyDescent="0.35">
      <c r="A15018" t="s">
        <v>1257</v>
      </c>
      <c r="B15018" t="s">
        <v>241</v>
      </c>
      <c r="C15018" t="s">
        <v>387</v>
      </c>
      <c r="D15018" t="s">
        <v>1268</v>
      </c>
      <c r="E15018" t="s">
        <v>31</v>
      </c>
      <c r="F15018">
        <v>14069</v>
      </c>
      <c r="G15018">
        <v>6530</v>
      </c>
      <c r="H15018">
        <v>0.46414101926220769</v>
      </c>
      <c r="I15018" t="str">
        <f>VLOOKUP($B15018&amp;$E15018,'Employee List'!$A:$E,5,0)</f>
        <v>E-1316</v>
      </c>
    </row>
    <row r="15019" spans="1:9" x14ac:dyDescent="0.35">
      <c r="A15019" t="s">
        <v>1257</v>
      </c>
      <c r="B15019" t="s">
        <v>241</v>
      </c>
      <c r="C15019" t="s">
        <v>387</v>
      </c>
      <c r="D15019" t="s">
        <v>1269</v>
      </c>
      <c r="E15019" t="s">
        <v>29</v>
      </c>
      <c r="F15019">
        <v>12271</v>
      </c>
      <c r="G15019">
        <v>46655</v>
      </c>
      <c r="H15019">
        <v>3.8020536223616657</v>
      </c>
      <c r="I15019" t="str">
        <f>VLOOKUP($B15019&amp;$E15019,'Employee List'!$A:$E,5,0)</f>
        <v>E-1316</v>
      </c>
    </row>
    <row r="15020" spans="1:9" x14ac:dyDescent="0.35">
      <c r="A15020" t="s">
        <v>1257</v>
      </c>
      <c r="B15020" t="s">
        <v>241</v>
      </c>
      <c r="C15020" t="s">
        <v>387</v>
      </c>
      <c r="D15020" t="s">
        <v>1269</v>
      </c>
      <c r="E15020" t="s">
        <v>30</v>
      </c>
      <c r="F15020">
        <v>13292</v>
      </c>
      <c r="G15020">
        <v>34024</v>
      </c>
      <c r="H15020">
        <v>2.5597351790550706</v>
      </c>
      <c r="I15020" t="str">
        <f>VLOOKUP($B15020&amp;$E15020,'Employee List'!$A:$E,5,0)</f>
        <v>E-1316</v>
      </c>
    </row>
    <row r="15021" spans="1:9" x14ac:dyDescent="0.35">
      <c r="A15021" t="s">
        <v>1257</v>
      </c>
      <c r="B15021" t="s">
        <v>241</v>
      </c>
      <c r="C15021" t="s">
        <v>387</v>
      </c>
      <c r="D15021" t="s">
        <v>1269</v>
      </c>
      <c r="E15021" t="s">
        <v>31</v>
      </c>
      <c r="F15021">
        <v>9694</v>
      </c>
      <c r="G15021">
        <v>12480</v>
      </c>
      <c r="H15021">
        <v>1.287394264493501</v>
      </c>
      <c r="I15021" t="str">
        <f>VLOOKUP($B15021&amp;$E15021,'Employee List'!$A:$E,5,0)</f>
        <v>E-1316</v>
      </c>
    </row>
    <row r="15022" spans="1:9" x14ac:dyDescent="0.35">
      <c r="A15022" t="s">
        <v>1257</v>
      </c>
      <c r="B15022" t="s">
        <v>241</v>
      </c>
      <c r="C15022" t="s">
        <v>387</v>
      </c>
      <c r="D15022" t="s">
        <v>1270</v>
      </c>
      <c r="E15022" t="s">
        <v>29</v>
      </c>
      <c r="F15022">
        <v>7663</v>
      </c>
      <c r="G15022">
        <v>5872</v>
      </c>
      <c r="H15022">
        <v>0.76627952499021268</v>
      </c>
      <c r="I15022" t="str">
        <f>VLOOKUP($B15022&amp;$E15022,'Employee List'!$A:$E,5,0)</f>
        <v>E-1316</v>
      </c>
    </row>
    <row r="15023" spans="1:9" x14ac:dyDescent="0.35">
      <c r="A15023" t="s">
        <v>1257</v>
      </c>
      <c r="B15023" t="s">
        <v>241</v>
      </c>
      <c r="C15023" t="s">
        <v>387</v>
      </c>
      <c r="D15023" t="s">
        <v>1270</v>
      </c>
      <c r="E15023" t="s">
        <v>30</v>
      </c>
      <c r="F15023">
        <v>8020</v>
      </c>
      <c r="G15023">
        <v>5065</v>
      </c>
      <c r="H15023">
        <v>0.63154613466334164</v>
      </c>
      <c r="I15023" t="str">
        <f>VLOOKUP($B15023&amp;$E15023,'Employee List'!$A:$E,5,0)</f>
        <v>E-1316</v>
      </c>
    </row>
    <row r="15024" spans="1:9" x14ac:dyDescent="0.35">
      <c r="A15024" t="s">
        <v>1257</v>
      </c>
      <c r="B15024" t="s">
        <v>241</v>
      </c>
      <c r="C15024" t="s">
        <v>387</v>
      </c>
      <c r="D15024" t="s">
        <v>1270</v>
      </c>
      <c r="E15024" t="s">
        <v>31</v>
      </c>
      <c r="F15024">
        <v>7087</v>
      </c>
      <c r="G15024">
        <v>3942</v>
      </c>
      <c r="H15024">
        <v>0.55622971638210805</v>
      </c>
      <c r="I15024" t="str">
        <f>VLOOKUP($B15024&amp;$E15024,'Employee List'!$A:$E,5,0)</f>
        <v>E-1316</v>
      </c>
    </row>
    <row r="15025" spans="1:9" x14ac:dyDescent="0.35">
      <c r="A15025" t="s">
        <v>1257</v>
      </c>
      <c r="B15025" t="s">
        <v>241</v>
      </c>
      <c r="C15025" t="s">
        <v>387</v>
      </c>
      <c r="D15025" t="s">
        <v>1271</v>
      </c>
      <c r="E15025" t="s">
        <v>29</v>
      </c>
      <c r="F15025">
        <v>108690</v>
      </c>
      <c r="G15025">
        <v>133561</v>
      </c>
      <c r="H15025">
        <v>1.228825098905143</v>
      </c>
      <c r="I15025" t="str">
        <f>VLOOKUP($B15025&amp;$E15025,'Employee List'!$A:$E,5,0)</f>
        <v>E-1316</v>
      </c>
    </row>
    <row r="15026" spans="1:9" x14ac:dyDescent="0.35">
      <c r="A15026" t="s">
        <v>1257</v>
      </c>
      <c r="B15026" t="s">
        <v>241</v>
      </c>
      <c r="C15026" t="s">
        <v>387</v>
      </c>
      <c r="D15026" t="s">
        <v>1271</v>
      </c>
      <c r="E15026" t="s">
        <v>30</v>
      </c>
      <c r="F15026">
        <v>108828</v>
      </c>
      <c r="G15026">
        <v>102485</v>
      </c>
      <c r="H15026">
        <v>0.94171536736869188</v>
      </c>
      <c r="I15026" t="str">
        <f>VLOOKUP($B15026&amp;$E15026,'Employee List'!$A:$E,5,0)</f>
        <v>E-1316</v>
      </c>
    </row>
    <row r="15027" spans="1:9" x14ac:dyDescent="0.35">
      <c r="A15027" t="s">
        <v>1257</v>
      </c>
      <c r="B15027" t="s">
        <v>241</v>
      </c>
      <c r="C15027" t="s">
        <v>387</v>
      </c>
      <c r="D15027" t="s">
        <v>1271</v>
      </c>
      <c r="E15027" t="s">
        <v>31</v>
      </c>
      <c r="F15027">
        <v>111789</v>
      </c>
      <c r="G15027">
        <v>93784</v>
      </c>
      <c r="H15027">
        <v>0.83893764144951655</v>
      </c>
      <c r="I15027" t="str">
        <f>VLOOKUP($B15027&amp;$E15027,'Employee List'!$A:$E,5,0)</f>
        <v>E-1316</v>
      </c>
    </row>
    <row r="15028" spans="1:9" x14ac:dyDescent="0.35">
      <c r="A15028" t="s">
        <v>1257</v>
      </c>
      <c r="B15028" t="s">
        <v>241</v>
      </c>
      <c r="C15028" t="s">
        <v>387</v>
      </c>
      <c r="D15028" t="s">
        <v>1258</v>
      </c>
      <c r="E15028" t="s">
        <v>29</v>
      </c>
      <c r="F15028">
        <v>197804</v>
      </c>
      <c r="G15028">
        <v>223321</v>
      </c>
      <c r="H15028">
        <v>1.1290014357646965</v>
      </c>
      <c r="I15028" t="str">
        <f>VLOOKUP($B15028&amp;$E15028,'Employee List'!$A:$E,5,0)</f>
        <v>E-1316</v>
      </c>
    </row>
    <row r="15029" spans="1:9" x14ac:dyDescent="0.35">
      <c r="A15029" t="s">
        <v>1257</v>
      </c>
      <c r="B15029" t="s">
        <v>241</v>
      </c>
      <c r="C15029" t="s">
        <v>387</v>
      </c>
      <c r="D15029" t="s">
        <v>1258</v>
      </c>
      <c r="E15029" t="s">
        <v>30</v>
      </c>
      <c r="F15029">
        <v>191460</v>
      </c>
      <c r="G15029">
        <v>168574</v>
      </c>
      <c r="H15029">
        <v>0.88046589365924999</v>
      </c>
      <c r="I15029" t="str">
        <f>VLOOKUP($B15029&amp;$E15029,'Employee List'!$A:$E,5,0)</f>
        <v>E-1316</v>
      </c>
    </row>
    <row r="15030" spans="1:9" x14ac:dyDescent="0.35">
      <c r="A15030" t="s">
        <v>1257</v>
      </c>
      <c r="B15030" t="s">
        <v>241</v>
      </c>
      <c r="C15030" t="s">
        <v>387</v>
      </c>
      <c r="D15030" t="s">
        <v>1258</v>
      </c>
      <c r="E15030" t="s">
        <v>31</v>
      </c>
      <c r="F15030">
        <v>184668</v>
      </c>
      <c r="G15030">
        <v>134459</v>
      </c>
      <c r="H15030">
        <v>0.72811207139298628</v>
      </c>
      <c r="I15030" t="str">
        <f>VLOOKUP($B15030&amp;$E15030,'Employee List'!$A:$E,5,0)</f>
        <v>E-1316</v>
      </c>
    </row>
    <row r="15031" spans="1:9" x14ac:dyDescent="0.35">
      <c r="A15031" t="s">
        <v>1257</v>
      </c>
      <c r="B15031" t="s">
        <v>241</v>
      </c>
      <c r="C15031" t="s">
        <v>387</v>
      </c>
      <c r="D15031" t="s">
        <v>1272</v>
      </c>
      <c r="E15031" t="s">
        <v>29</v>
      </c>
      <c r="F15031">
        <v>12473</v>
      </c>
      <c r="G15031">
        <v>6461</v>
      </c>
      <c r="H15031">
        <v>0.51799887757556318</v>
      </c>
      <c r="I15031" t="str">
        <f>VLOOKUP($B15031&amp;$E15031,'Employee List'!$A:$E,5,0)</f>
        <v>E-1316</v>
      </c>
    </row>
    <row r="15032" spans="1:9" x14ac:dyDescent="0.35">
      <c r="A15032" t="s">
        <v>1257</v>
      </c>
      <c r="B15032" t="s">
        <v>241</v>
      </c>
      <c r="C15032" t="s">
        <v>387</v>
      </c>
      <c r="D15032" t="s">
        <v>1272</v>
      </c>
      <c r="E15032" t="s">
        <v>30</v>
      </c>
      <c r="F15032">
        <v>12845</v>
      </c>
      <c r="G15032">
        <v>15291</v>
      </c>
      <c r="H15032">
        <v>1.1904242896068509</v>
      </c>
      <c r="I15032" t="str">
        <f>VLOOKUP($B15032&amp;$E15032,'Employee List'!$A:$E,5,0)</f>
        <v>E-1316</v>
      </c>
    </row>
    <row r="15033" spans="1:9" x14ac:dyDescent="0.35">
      <c r="A15033" t="s">
        <v>1257</v>
      </c>
      <c r="B15033" t="s">
        <v>241</v>
      </c>
      <c r="C15033" t="s">
        <v>387</v>
      </c>
      <c r="D15033" t="s">
        <v>1272</v>
      </c>
      <c r="E15033" t="s">
        <v>31</v>
      </c>
      <c r="F15033">
        <v>14089</v>
      </c>
      <c r="G15033">
        <v>7088</v>
      </c>
      <c r="H15033">
        <v>0.50308751508268867</v>
      </c>
      <c r="I15033" t="str">
        <f>VLOOKUP($B15033&amp;$E15033,'Employee List'!$A:$E,5,0)</f>
        <v>E-1316</v>
      </c>
    </row>
    <row r="15034" spans="1:9" x14ac:dyDescent="0.35">
      <c r="A15034" t="s">
        <v>1257</v>
      </c>
      <c r="B15034" t="s">
        <v>241</v>
      </c>
      <c r="C15034" t="s">
        <v>387</v>
      </c>
      <c r="D15034" t="s">
        <v>1259</v>
      </c>
      <c r="E15034" t="s">
        <v>29</v>
      </c>
      <c r="F15034">
        <v>31134</v>
      </c>
      <c r="G15034">
        <v>19995</v>
      </c>
      <c r="H15034">
        <v>0.64222393524763921</v>
      </c>
      <c r="I15034" t="str">
        <f>VLOOKUP($B15034&amp;$E15034,'Employee List'!$A:$E,5,0)</f>
        <v>E-1316</v>
      </c>
    </row>
    <row r="15035" spans="1:9" x14ac:dyDescent="0.35">
      <c r="A15035" t="s">
        <v>1257</v>
      </c>
      <c r="B15035" t="s">
        <v>241</v>
      </c>
      <c r="C15035" t="s">
        <v>387</v>
      </c>
      <c r="D15035" t="s">
        <v>1259</v>
      </c>
      <c r="E15035" t="s">
        <v>30</v>
      </c>
      <c r="F15035">
        <v>31682</v>
      </c>
      <c r="G15035">
        <v>29163</v>
      </c>
      <c r="H15035">
        <v>0.9204911306104413</v>
      </c>
      <c r="I15035" t="str">
        <f>VLOOKUP($B15035&amp;$E15035,'Employee List'!$A:$E,5,0)</f>
        <v>E-1316</v>
      </c>
    </row>
    <row r="15036" spans="1:9" x14ac:dyDescent="0.35">
      <c r="A15036" t="s">
        <v>1257</v>
      </c>
      <c r="B15036" t="s">
        <v>241</v>
      </c>
      <c r="C15036" t="s">
        <v>387</v>
      </c>
      <c r="D15036" t="s">
        <v>1259</v>
      </c>
      <c r="E15036" t="s">
        <v>31</v>
      </c>
      <c r="F15036">
        <v>32881</v>
      </c>
      <c r="G15036">
        <v>25893</v>
      </c>
      <c r="H15036">
        <v>0.78747604999847931</v>
      </c>
      <c r="I15036" t="str">
        <f>VLOOKUP($B15036&amp;$E15036,'Employee List'!$A:$E,5,0)</f>
        <v>E-1316</v>
      </c>
    </row>
    <row r="15037" spans="1:9" x14ac:dyDescent="0.35">
      <c r="A15037" t="s">
        <v>1257</v>
      </c>
      <c r="B15037" t="s">
        <v>241</v>
      </c>
      <c r="C15037" t="s">
        <v>387</v>
      </c>
      <c r="D15037" t="s">
        <v>1273</v>
      </c>
      <c r="E15037" t="s">
        <v>29</v>
      </c>
      <c r="F15037">
        <v>13809</v>
      </c>
      <c r="G15037">
        <v>8163</v>
      </c>
      <c r="H15037">
        <v>0.59113621551162288</v>
      </c>
      <c r="I15037" t="str">
        <f>VLOOKUP($B15037&amp;$E15037,'Employee List'!$A:$E,5,0)</f>
        <v>E-1316</v>
      </c>
    </row>
    <row r="15038" spans="1:9" x14ac:dyDescent="0.35">
      <c r="A15038" t="s">
        <v>1257</v>
      </c>
      <c r="B15038" t="s">
        <v>241</v>
      </c>
      <c r="C15038" t="s">
        <v>387</v>
      </c>
      <c r="D15038" t="s">
        <v>1273</v>
      </c>
      <c r="E15038" t="s">
        <v>30</v>
      </c>
      <c r="F15038">
        <v>11649</v>
      </c>
      <c r="G15038">
        <v>10225</v>
      </c>
      <c r="H15038">
        <v>0.87775774744613266</v>
      </c>
      <c r="I15038" t="str">
        <f>VLOOKUP($B15038&amp;$E15038,'Employee List'!$A:$E,5,0)</f>
        <v>E-1316</v>
      </c>
    </row>
    <row r="15039" spans="1:9" x14ac:dyDescent="0.35">
      <c r="A15039" t="s">
        <v>1257</v>
      </c>
      <c r="B15039" t="s">
        <v>241</v>
      </c>
      <c r="C15039" t="s">
        <v>387</v>
      </c>
      <c r="D15039" t="s">
        <v>1273</v>
      </c>
      <c r="E15039" t="s">
        <v>31</v>
      </c>
      <c r="F15039">
        <v>14196</v>
      </c>
      <c r="G15039">
        <v>8319</v>
      </c>
      <c r="H15039">
        <v>0.58601014370245141</v>
      </c>
      <c r="I15039" t="str">
        <f>VLOOKUP($B15039&amp;$E15039,'Employee List'!$A:$E,5,0)</f>
        <v>E-1316</v>
      </c>
    </row>
    <row r="15040" spans="1:9" x14ac:dyDescent="0.35">
      <c r="A15040" t="s">
        <v>1257</v>
      </c>
      <c r="B15040" t="s">
        <v>241</v>
      </c>
      <c r="C15040" t="s">
        <v>387</v>
      </c>
      <c r="D15040" t="s">
        <v>1275</v>
      </c>
      <c r="E15040" t="s">
        <v>29</v>
      </c>
      <c r="F15040">
        <v>5589</v>
      </c>
      <c r="G15040">
        <v>3011</v>
      </c>
      <c r="H15040">
        <v>0.53873680443728755</v>
      </c>
      <c r="I15040" t="str">
        <f>VLOOKUP($B15040&amp;$E15040,'Employee List'!$A:$E,5,0)</f>
        <v>E-1316</v>
      </c>
    </row>
    <row r="15041" spans="1:9" x14ac:dyDescent="0.35">
      <c r="A15041" t="s">
        <v>1257</v>
      </c>
      <c r="B15041" t="s">
        <v>241</v>
      </c>
      <c r="C15041" t="s">
        <v>387</v>
      </c>
      <c r="D15041" t="s">
        <v>1275</v>
      </c>
      <c r="E15041" t="s">
        <v>30</v>
      </c>
      <c r="F15041">
        <v>6024</v>
      </c>
      <c r="G15041">
        <v>4824</v>
      </c>
      <c r="H15041">
        <v>0.80079681274900394</v>
      </c>
      <c r="I15041" t="str">
        <f>VLOOKUP($B15041&amp;$E15041,'Employee List'!$A:$E,5,0)</f>
        <v>E-1316</v>
      </c>
    </row>
    <row r="15042" spans="1:9" x14ac:dyDescent="0.35">
      <c r="A15042" t="s">
        <v>1257</v>
      </c>
      <c r="B15042" t="s">
        <v>241</v>
      </c>
      <c r="C15042" t="s">
        <v>387</v>
      </c>
      <c r="D15042" t="s">
        <v>1275</v>
      </c>
      <c r="E15042" t="s">
        <v>31</v>
      </c>
      <c r="F15042">
        <v>6879</v>
      </c>
      <c r="G15042">
        <v>2512</v>
      </c>
      <c r="H15042">
        <v>0.36516935601104811</v>
      </c>
      <c r="I15042" t="str">
        <f>VLOOKUP($B15042&amp;$E15042,'Employee List'!$A:$E,5,0)</f>
        <v>E-1316</v>
      </c>
    </row>
    <row r="15043" spans="1:9" x14ac:dyDescent="0.35">
      <c r="A15043" t="s">
        <v>1257</v>
      </c>
      <c r="B15043" t="s">
        <v>241</v>
      </c>
      <c r="C15043" t="s">
        <v>387</v>
      </c>
      <c r="D15043" t="s">
        <v>1276</v>
      </c>
      <c r="E15043" t="s">
        <v>29</v>
      </c>
      <c r="F15043">
        <v>4735</v>
      </c>
      <c r="G15043">
        <v>5942</v>
      </c>
      <c r="H15043">
        <v>1.2549102428722281</v>
      </c>
      <c r="I15043" t="str">
        <f>VLOOKUP($B15043&amp;$E15043,'Employee List'!$A:$E,5,0)</f>
        <v>E-1316</v>
      </c>
    </row>
    <row r="15044" spans="1:9" x14ac:dyDescent="0.35">
      <c r="A15044" t="s">
        <v>1257</v>
      </c>
      <c r="B15044" t="s">
        <v>241</v>
      </c>
      <c r="C15044" t="s">
        <v>387</v>
      </c>
      <c r="D15044" t="s">
        <v>1276</v>
      </c>
      <c r="E15044" t="s">
        <v>30</v>
      </c>
      <c r="F15044">
        <v>4142</v>
      </c>
      <c r="G15044">
        <v>5990</v>
      </c>
      <c r="H15044">
        <v>1.4461612747464994</v>
      </c>
      <c r="I15044" t="str">
        <f>VLOOKUP($B15044&amp;$E15044,'Employee List'!$A:$E,5,0)</f>
        <v>E-1316</v>
      </c>
    </row>
    <row r="15045" spans="1:9" x14ac:dyDescent="0.35">
      <c r="A15045" t="s">
        <v>1257</v>
      </c>
      <c r="B15045" t="s">
        <v>241</v>
      </c>
      <c r="C15045" t="s">
        <v>387</v>
      </c>
      <c r="D15045" t="s">
        <v>1276</v>
      </c>
      <c r="E15045" t="s">
        <v>31</v>
      </c>
      <c r="F15045">
        <v>4088</v>
      </c>
      <c r="G15045">
        <v>3042</v>
      </c>
      <c r="H15045">
        <v>0.7441291585127201</v>
      </c>
      <c r="I15045" t="str">
        <f>VLOOKUP($B15045&amp;$E15045,'Employee List'!$A:$E,5,0)</f>
        <v>E-1316</v>
      </c>
    </row>
    <row r="15046" spans="1:9" x14ac:dyDescent="0.35">
      <c r="A15046" t="s">
        <v>1257</v>
      </c>
      <c r="B15046" t="s">
        <v>241</v>
      </c>
      <c r="C15046" t="s">
        <v>387</v>
      </c>
      <c r="D15046" t="s">
        <v>1277</v>
      </c>
      <c r="E15046" t="s">
        <v>29</v>
      </c>
      <c r="F15046">
        <v>7679</v>
      </c>
      <c r="G15046">
        <v>7800</v>
      </c>
      <c r="H15046">
        <v>1.0157572600599036</v>
      </c>
      <c r="I15046" t="str">
        <f>VLOOKUP($B15046&amp;$E15046,'Employee List'!$A:$E,5,0)</f>
        <v>E-1316</v>
      </c>
    </row>
    <row r="15047" spans="1:9" x14ac:dyDescent="0.35">
      <c r="A15047" t="s">
        <v>1257</v>
      </c>
      <c r="B15047" t="s">
        <v>241</v>
      </c>
      <c r="C15047" t="s">
        <v>387</v>
      </c>
      <c r="D15047" t="s">
        <v>1277</v>
      </c>
      <c r="E15047" t="s">
        <v>30</v>
      </c>
      <c r="F15047">
        <v>10048</v>
      </c>
      <c r="G15047">
        <v>11764</v>
      </c>
      <c r="H15047">
        <v>1.17078025477707</v>
      </c>
      <c r="I15047" t="str">
        <f>VLOOKUP($B15047&amp;$E15047,'Employee List'!$A:$E,5,0)</f>
        <v>E-1316</v>
      </c>
    </row>
    <row r="15048" spans="1:9" x14ac:dyDescent="0.35">
      <c r="A15048" t="s">
        <v>1257</v>
      </c>
      <c r="B15048" t="s">
        <v>241</v>
      </c>
      <c r="C15048" t="s">
        <v>387</v>
      </c>
      <c r="D15048" t="s">
        <v>1277</v>
      </c>
      <c r="E15048" t="s">
        <v>31</v>
      </c>
      <c r="F15048">
        <v>6765</v>
      </c>
      <c r="G15048">
        <v>5318</v>
      </c>
      <c r="H15048">
        <v>0.78610495195861052</v>
      </c>
      <c r="I15048" t="str">
        <f>VLOOKUP($B15048&amp;$E15048,'Employee List'!$A:$E,5,0)</f>
        <v>E-1316</v>
      </c>
    </row>
    <row r="15049" spans="1:9" x14ac:dyDescent="0.35">
      <c r="A15049" t="s">
        <v>1257</v>
      </c>
      <c r="B15049" t="s">
        <v>241</v>
      </c>
      <c r="C15049" t="s">
        <v>387</v>
      </c>
      <c r="D15049" t="s">
        <v>1278</v>
      </c>
      <c r="E15049" t="s">
        <v>29</v>
      </c>
      <c r="F15049">
        <v>37474</v>
      </c>
      <c r="G15049">
        <v>30939</v>
      </c>
      <c r="H15049">
        <v>0.82561242461439932</v>
      </c>
      <c r="I15049" t="str">
        <f>VLOOKUP($B15049&amp;$E15049,'Employee List'!$A:$E,5,0)</f>
        <v>E-1316</v>
      </c>
    </row>
    <row r="15050" spans="1:9" x14ac:dyDescent="0.35">
      <c r="A15050" t="s">
        <v>1257</v>
      </c>
      <c r="B15050" t="s">
        <v>241</v>
      </c>
      <c r="C15050" t="s">
        <v>387</v>
      </c>
      <c r="D15050" t="s">
        <v>1278</v>
      </c>
      <c r="E15050" t="s">
        <v>30</v>
      </c>
      <c r="F15050">
        <v>36453</v>
      </c>
      <c r="G15050">
        <v>26771</v>
      </c>
      <c r="H15050">
        <v>0.73439771760897599</v>
      </c>
      <c r="I15050" t="str">
        <f>VLOOKUP($B15050&amp;$E15050,'Employee List'!$A:$E,5,0)</f>
        <v>E-1316</v>
      </c>
    </row>
    <row r="15051" spans="1:9" x14ac:dyDescent="0.35">
      <c r="A15051" t="s">
        <v>1257</v>
      </c>
      <c r="B15051" t="s">
        <v>241</v>
      </c>
      <c r="C15051" t="s">
        <v>387</v>
      </c>
      <c r="D15051" t="s">
        <v>1278</v>
      </c>
      <c r="E15051" t="s">
        <v>31</v>
      </c>
      <c r="F15051">
        <v>34333</v>
      </c>
      <c r="G15051">
        <v>31203</v>
      </c>
      <c r="H15051">
        <v>0.90883406635015873</v>
      </c>
      <c r="I15051" t="str">
        <f>VLOOKUP($B15051&amp;$E15051,'Employee List'!$A:$E,5,0)</f>
        <v>E-1316</v>
      </c>
    </row>
    <row r="15052" spans="1:9" x14ac:dyDescent="0.35">
      <c r="A15052" t="s">
        <v>1257</v>
      </c>
      <c r="B15052" t="s">
        <v>241</v>
      </c>
      <c r="C15052" t="s">
        <v>387</v>
      </c>
      <c r="D15052" t="s">
        <v>1279</v>
      </c>
      <c r="E15052" t="s">
        <v>29</v>
      </c>
      <c r="F15052">
        <v>5063</v>
      </c>
      <c r="G15052">
        <v>5897</v>
      </c>
      <c r="H15052">
        <v>1.1647244716571203</v>
      </c>
      <c r="I15052" t="str">
        <f>VLOOKUP($B15052&amp;$E15052,'Employee List'!$A:$E,5,0)</f>
        <v>E-1316</v>
      </c>
    </row>
    <row r="15053" spans="1:9" x14ac:dyDescent="0.35">
      <c r="A15053" t="s">
        <v>1257</v>
      </c>
      <c r="B15053" t="s">
        <v>241</v>
      </c>
      <c r="C15053" t="s">
        <v>387</v>
      </c>
      <c r="D15053" t="s">
        <v>1279</v>
      </c>
      <c r="E15053" t="s">
        <v>30</v>
      </c>
      <c r="F15053">
        <v>4804</v>
      </c>
      <c r="G15053">
        <v>5895</v>
      </c>
      <c r="H15053">
        <v>1.2271024146544547</v>
      </c>
      <c r="I15053" t="str">
        <f>VLOOKUP($B15053&amp;$E15053,'Employee List'!$A:$E,5,0)</f>
        <v>E-1316</v>
      </c>
    </row>
    <row r="15054" spans="1:9" x14ac:dyDescent="0.35">
      <c r="A15054" t="s">
        <v>1257</v>
      </c>
      <c r="B15054" t="s">
        <v>241</v>
      </c>
      <c r="C15054" t="s">
        <v>387</v>
      </c>
      <c r="D15054" t="s">
        <v>1279</v>
      </c>
      <c r="E15054" t="s">
        <v>31</v>
      </c>
      <c r="F15054">
        <v>4986</v>
      </c>
      <c r="G15054">
        <v>8593</v>
      </c>
      <c r="H15054">
        <v>1.7234255916566386</v>
      </c>
      <c r="I15054" t="str">
        <f>VLOOKUP($B15054&amp;$E15054,'Employee List'!$A:$E,5,0)</f>
        <v>E-1316</v>
      </c>
    </row>
    <row r="15055" spans="1:9" x14ac:dyDescent="0.35">
      <c r="A15055" t="s">
        <v>1257</v>
      </c>
      <c r="B15055" t="s">
        <v>241</v>
      </c>
      <c r="C15055" t="s">
        <v>387</v>
      </c>
      <c r="D15055" t="s">
        <v>1280</v>
      </c>
      <c r="E15055" t="s">
        <v>29</v>
      </c>
      <c r="F15055">
        <v>4830</v>
      </c>
      <c r="G15055">
        <v>3195</v>
      </c>
      <c r="H15055">
        <v>0.66149068322981364</v>
      </c>
      <c r="I15055" t="str">
        <f>VLOOKUP($B15055&amp;$E15055,'Employee List'!$A:$E,5,0)</f>
        <v>E-1316</v>
      </c>
    </row>
    <row r="15056" spans="1:9" x14ac:dyDescent="0.35">
      <c r="A15056" t="s">
        <v>1257</v>
      </c>
      <c r="B15056" t="s">
        <v>241</v>
      </c>
      <c r="C15056" t="s">
        <v>387</v>
      </c>
      <c r="D15056" t="s">
        <v>1280</v>
      </c>
      <c r="E15056" t="s">
        <v>30</v>
      </c>
      <c r="F15056">
        <v>1859</v>
      </c>
      <c r="G15056">
        <v>3909</v>
      </c>
      <c r="H15056">
        <v>2.1027434104357181</v>
      </c>
      <c r="I15056" t="str">
        <f>VLOOKUP($B15056&amp;$E15056,'Employee List'!$A:$E,5,0)</f>
        <v>E-1316</v>
      </c>
    </row>
    <row r="15057" spans="1:9" x14ac:dyDescent="0.35">
      <c r="A15057" t="s">
        <v>1257</v>
      </c>
      <c r="B15057" t="s">
        <v>241</v>
      </c>
      <c r="C15057" t="s">
        <v>387</v>
      </c>
      <c r="D15057" t="s">
        <v>1280</v>
      </c>
      <c r="E15057" t="s">
        <v>31</v>
      </c>
      <c r="F15057">
        <v>1065</v>
      </c>
      <c r="G15057">
        <v>2321</v>
      </c>
      <c r="H15057">
        <v>2.1793427230046949</v>
      </c>
      <c r="I15057" t="str">
        <f>VLOOKUP($B15057&amp;$E15057,'Employee List'!$A:$E,5,0)</f>
        <v>E-1316</v>
      </c>
    </row>
    <row r="15058" spans="1:9" x14ac:dyDescent="0.35">
      <c r="A15058" t="s">
        <v>1257</v>
      </c>
      <c r="B15058" t="s">
        <v>241</v>
      </c>
      <c r="C15058" t="s">
        <v>387</v>
      </c>
      <c r="D15058" t="s">
        <v>1262</v>
      </c>
      <c r="E15058" t="s">
        <v>29</v>
      </c>
      <c r="F15058">
        <v>12363</v>
      </c>
      <c r="G15058">
        <v>14327</v>
      </c>
      <c r="H15058">
        <v>1.1588611178516541</v>
      </c>
      <c r="I15058" t="str">
        <f>VLOOKUP($B15058&amp;$E15058,'Employee List'!$A:$E,5,0)</f>
        <v>E-1316</v>
      </c>
    </row>
    <row r="15059" spans="1:9" x14ac:dyDescent="0.35">
      <c r="A15059" t="s">
        <v>1257</v>
      </c>
      <c r="B15059" t="s">
        <v>241</v>
      </c>
      <c r="C15059" t="s">
        <v>387</v>
      </c>
      <c r="D15059" t="s">
        <v>1262</v>
      </c>
      <c r="E15059" t="s">
        <v>30</v>
      </c>
      <c r="F15059">
        <v>13359</v>
      </c>
      <c r="G15059">
        <v>12742</v>
      </c>
      <c r="H15059">
        <v>0.95381390822666368</v>
      </c>
      <c r="I15059" t="str">
        <f>VLOOKUP($B15059&amp;$E15059,'Employee List'!$A:$E,5,0)</f>
        <v>E-1316</v>
      </c>
    </row>
    <row r="15060" spans="1:9" x14ac:dyDescent="0.35">
      <c r="A15060" t="s">
        <v>1257</v>
      </c>
      <c r="B15060" t="s">
        <v>241</v>
      </c>
      <c r="C15060" t="s">
        <v>387</v>
      </c>
      <c r="D15060" t="s">
        <v>1262</v>
      </c>
      <c r="E15060" t="s">
        <v>31</v>
      </c>
      <c r="F15060">
        <v>14443</v>
      </c>
      <c r="G15060">
        <v>16829</v>
      </c>
      <c r="H15060">
        <v>1.1652011354981653</v>
      </c>
      <c r="I15060" t="str">
        <f>VLOOKUP($B15060&amp;$E15060,'Employee List'!$A:$E,5,0)</f>
        <v>E-1316</v>
      </c>
    </row>
    <row r="15061" spans="1:9" x14ac:dyDescent="0.35">
      <c r="A15061" t="s">
        <v>1257</v>
      </c>
      <c r="B15061" t="s">
        <v>241</v>
      </c>
      <c r="C15061" t="s">
        <v>387</v>
      </c>
      <c r="D15061" t="s">
        <v>1282</v>
      </c>
      <c r="E15061" t="s">
        <v>31</v>
      </c>
      <c r="F15061">
        <v>2026</v>
      </c>
      <c r="G15061">
        <v>3774</v>
      </c>
      <c r="H15061">
        <v>1.8627838104639685</v>
      </c>
      <c r="I15061" t="str">
        <f>VLOOKUP($B15061&amp;$E15061,'Employee List'!$A:$E,5,0)</f>
        <v>E-1316</v>
      </c>
    </row>
    <row r="15062" spans="1:9" x14ac:dyDescent="0.35">
      <c r="A15062" t="s">
        <v>1257</v>
      </c>
      <c r="B15062" t="s">
        <v>241</v>
      </c>
      <c r="C15062" t="s">
        <v>387</v>
      </c>
      <c r="D15062" t="s">
        <v>1281</v>
      </c>
      <c r="E15062" t="s">
        <v>29</v>
      </c>
      <c r="F15062">
        <v>2188</v>
      </c>
      <c r="G15062">
        <v>5551</v>
      </c>
      <c r="H15062">
        <v>2.5370201096892138</v>
      </c>
      <c r="I15062" t="str">
        <f>VLOOKUP($B15062&amp;$E15062,'Employee List'!$A:$E,5,0)</f>
        <v>E-1316</v>
      </c>
    </row>
    <row r="15063" spans="1:9" x14ac:dyDescent="0.35">
      <c r="A15063" t="s">
        <v>1257</v>
      </c>
      <c r="B15063" t="s">
        <v>241</v>
      </c>
      <c r="C15063" t="s">
        <v>387</v>
      </c>
      <c r="D15063" t="s">
        <v>1281</v>
      </c>
      <c r="E15063" t="s">
        <v>30</v>
      </c>
      <c r="F15063">
        <v>5047</v>
      </c>
      <c r="G15063">
        <v>8554</v>
      </c>
      <c r="H15063">
        <v>1.6948682385575589</v>
      </c>
      <c r="I15063" t="str">
        <f>VLOOKUP($B15063&amp;$E15063,'Employee List'!$A:$E,5,0)</f>
        <v>E-1316</v>
      </c>
    </row>
    <row r="15064" spans="1:9" x14ac:dyDescent="0.35">
      <c r="A15064" t="s">
        <v>1257</v>
      </c>
      <c r="B15064" t="s">
        <v>241</v>
      </c>
      <c r="C15064" t="s">
        <v>387</v>
      </c>
      <c r="D15064" t="s">
        <v>1281</v>
      </c>
      <c r="E15064" t="s">
        <v>31</v>
      </c>
      <c r="F15064">
        <v>5174</v>
      </c>
      <c r="G15064">
        <v>7045</v>
      </c>
      <c r="H15064">
        <v>1.36161577116351</v>
      </c>
      <c r="I15064" t="str">
        <f>VLOOKUP($B15064&amp;$E15064,'Employee List'!$A:$E,5,0)</f>
        <v>E-1316</v>
      </c>
    </row>
    <row r="15065" spans="1:9" x14ac:dyDescent="0.35">
      <c r="A15065" t="s">
        <v>1257</v>
      </c>
      <c r="B15065" t="s">
        <v>242</v>
      </c>
      <c r="C15065" t="s">
        <v>387</v>
      </c>
      <c r="D15065" t="s">
        <v>1274</v>
      </c>
      <c r="E15065" t="s">
        <v>29</v>
      </c>
      <c r="F15065">
        <v>27577</v>
      </c>
      <c r="G15065">
        <v>17187</v>
      </c>
      <c r="H15065">
        <v>0.62323675526707034</v>
      </c>
      <c r="I15065" t="str">
        <f>VLOOKUP($B15065&amp;$E15065,'Employee List'!$A:$E,5,0)</f>
        <v>E-1317</v>
      </c>
    </row>
    <row r="15066" spans="1:9" x14ac:dyDescent="0.35">
      <c r="A15066" t="s">
        <v>1257</v>
      </c>
      <c r="B15066" t="s">
        <v>242</v>
      </c>
      <c r="C15066" t="s">
        <v>387</v>
      </c>
      <c r="D15066" t="s">
        <v>1274</v>
      </c>
      <c r="E15066" t="s">
        <v>30</v>
      </c>
      <c r="F15066">
        <v>28376</v>
      </c>
      <c r="G15066">
        <v>13182</v>
      </c>
      <c r="H15066">
        <v>0.4645475049337468</v>
      </c>
      <c r="I15066" t="str">
        <f>VLOOKUP($B15066&amp;$E15066,'Employee List'!$A:$E,5,0)</f>
        <v>E-1317</v>
      </c>
    </row>
    <row r="15067" spans="1:9" x14ac:dyDescent="0.35">
      <c r="A15067" t="s">
        <v>1257</v>
      </c>
      <c r="B15067" t="s">
        <v>242</v>
      </c>
      <c r="C15067" t="s">
        <v>387</v>
      </c>
      <c r="D15067" t="s">
        <v>1274</v>
      </c>
      <c r="E15067" t="s">
        <v>31</v>
      </c>
      <c r="F15067">
        <v>29437</v>
      </c>
      <c r="G15067">
        <v>13754</v>
      </c>
      <c r="H15067">
        <v>0.46723511227366921</v>
      </c>
      <c r="I15067" t="str">
        <f>VLOOKUP($B15067&amp;$E15067,'Employee List'!$A:$E,5,0)</f>
        <v>E-1317</v>
      </c>
    </row>
    <row r="15068" spans="1:9" x14ac:dyDescent="0.35">
      <c r="A15068" t="s">
        <v>1257</v>
      </c>
      <c r="B15068" t="s">
        <v>242</v>
      </c>
      <c r="C15068" t="s">
        <v>387</v>
      </c>
      <c r="D15068" t="s">
        <v>1263</v>
      </c>
      <c r="E15068" t="s">
        <v>29</v>
      </c>
      <c r="F15068">
        <v>2977</v>
      </c>
      <c r="G15068">
        <v>3180</v>
      </c>
      <c r="H15068">
        <v>1.0681894524689284</v>
      </c>
      <c r="I15068" t="str">
        <f>VLOOKUP($B15068&amp;$E15068,'Employee List'!$A:$E,5,0)</f>
        <v>E-1317</v>
      </c>
    </row>
    <row r="15069" spans="1:9" x14ac:dyDescent="0.35">
      <c r="A15069" t="s">
        <v>1257</v>
      </c>
      <c r="B15069" t="s">
        <v>242</v>
      </c>
      <c r="C15069" t="s">
        <v>387</v>
      </c>
      <c r="D15069" t="s">
        <v>1263</v>
      </c>
      <c r="E15069" t="s">
        <v>30</v>
      </c>
      <c r="F15069">
        <v>2095</v>
      </c>
      <c r="G15069">
        <v>5773</v>
      </c>
      <c r="H15069">
        <v>2.7556085918854416</v>
      </c>
      <c r="I15069" t="str">
        <f>VLOOKUP($B15069&amp;$E15069,'Employee List'!$A:$E,5,0)</f>
        <v>E-1317</v>
      </c>
    </row>
    <row r="15070" spans="1:9" x14ac:dyDescent="0.35">
      <c r="A15070" t="s">
        <v>1257</v>
      </c>
      <c r="B15070" t="s">
        <v>242</v>
      </c>
      <c r="C15070" t="s">
        <v>387</v>
      </c>
      <c r="D15070" t="s">
        <v>1263</v>
      </c>
      <c r="E15070" t="s">
        <v>31</v>
      </c>
      <c r="F15070">
        <v>1454</v>
      </c>
      <c r="G15070">
        <v>1820</v>
      </c>
      <c r="H15070">
        <v>1.2517193947730398</v>
      </c>
      <c r="I15070" t="str">
        <f>VLOOKUP($B15070&amp;$E15070,'Employee List'!$A:$E,5,0)</f>
        <v>E-1317</v>
      </c>
    </row>
    <row r="15071" spans="1:9" x14ac:dyDescent="0.35">
      <c r="A15071" t="s">
        <v>1257</v>
      </c>
      <c r="B15071" t="s">
        <v>242</v>
      </c>
      <c r="C15071" t="s">
        <v>387</v>
      </c>
      <c r="D15071" t="s">
        <v>1264</v>
      </c>
      <c r="E15071" t="s">
        <v>29</v>
      </c>
      <c r="F15071">
        <v>4826</v>
      </c>
      <c r="G15071">
        <v>2412</v>
      </c>
      <c r="H15071">
        <v>0.49979278905926233</v>
      </c>
      <c r="I15071" t="str">
        <f>VLOOKUP($B15071&amp;$E15071,'Employee List'!$A:$E,5,0)</f>
        <v>E-1317</v>
      </c>
    </row>
    <row r="15072" spans="1:9" x14ac:dyDescent="0.35">
      <c r="A15072" t="s">
        <v>1257</v>
      </c>
      <c r="B15072" t="s">
        <v>242</v>
      </c>
      <c r="C15072" t="s">
        <v>387</v>
      </c>
      <c r="D15072" t="s">
        <v>1264</v>
      </c>
      <c r="E15072" t="s">
        <v>30</v>
      </c>
      <c r="F15072">
        <v>3761</v>
      </c>
      <c r="G15072">
        <v>4531</v>
      </c>
      <c r="H15072">
        <v>1.2047327838340867</v>
      </c>
      <c r="I15072" t="str">
        <f>VLOOKUP($B15072&amp;$E15072,'Employee List'!$A:$E,5,0)</f>
        <v>E-1317</v>
      </c>
    </row>
    <row r="15073" spans="1:9" x14ac:dyDescent="0.35">
      <c r="A15073" t="s">
        <v>1257</v>
      </c>
      <c r="B15073" t="s">
        <v>242</v>
      </c>
      <c r="C15073" t="s">
        <v>387</v>
      </c>
      <c r="D15073" t="s">
        <v>1264</v>
      </c>
      <c r="E15073" t="s">
        <v>31</v>
      </c>
      <c r="F15073">
        <v>2183</v>
      </c>
      <c r="G15073">
        <v>1976</v>
      </c>
      <c r="H15073">
        <v>0.90517636280348146</v>
      </c>
      <c r="I15073" t="str">
        <f>VLOOKUP($B15073&amp;$E15073,'Employee List'!$A:$E,5,0)</f>
        <v>E-1317</v>
      </c>
    </row>
    <row r="15074" spans="1:9" x14ac:dyDescent="0.35">
      <c r="A15074" t="s">
        <v>1257</v>
      </c>
      <c r="B15074" t="s">
        <v>242</v>
      </c>
      <c r="C15074" t="s">
        <v>387</v>
      </c>
      <c r="D15074" t="s">
        <v>1265</v>
      </c>
      <c r="E15074" t="s">
        <v>29</v>
      </c>
      <c r="F15074">
        <v>12274</v>
      </c>
      <c r="G15074">
        <v>9606</v>
      </c>
      <c r="H15074">
        <v>0.78262994948671993</v>
      </c>
      <c r="I15074" t="str">
        <f>VLOOKUP($B15074&amp;$E15074,'Employee List'!$A:$E,5,0)</f>
        <v>E-1317</v>
      </c>
    </row>
    <row r="15075" spans="1:9" x14ac:dyDescent="0.35">
      <c r="A15075" t="s">
        <v>1257</v>
      </c>
      <c r="B15075" t="s">
        <v>242</v>
      </c>
      <c r="C15075" t="s">
        <v>387</v>
      </c>
      <c r="D15075" t="s">
        <v>1265</v>
      </c>
      <c r="E15075" t="s">
        <v>30</v>
      </c>
      <c r="F15075">
        <v>12681</v>
      </c>
      <c r="G15075">
        <v>15415</v>
      </c>
      <c r="H15075">
        <v>1.2155981389480326</v>
      </c>
      <c r="I15075" t="str">
        <f>VLOOKUP($B15075&amp;$E15075,'Employee List'!$A:$E,5,0)</f>
        <v>E-1317</v>
      </c>
    </row>
    <row r="15076" spans="1:9" x14ac:dyDescent="0.35">
      <c r="A15076" t="s">
        <v>1257</v>
      </c>
      <c r="B15076" t="s">
        <v>242</v>
      </c>
      <c r="C15076" t="s">
        <v>387</v>
      </c>
      <c r="D15076" t="s">
        <v>1265</v>
      </c>
      <c r="E15076" t="s">
        <v>31</v>
      </c>
      <c r="F15076">
        <v>9786</v>
      </c>
      <c r="G15076">
        <v>6735</v>
      </c>
      <c r="H15076">
        <v>0.68822808093194354</v>
      </c>
      <c r="I15076" t="str">
        <f>VLOOKUP($B15076&amp;$E15076,'Employee List'!$A:$E,5,0)</f>
        <v>E-1317</v>
      </c>
    </row>
    <row r="15077" spans="1:9" x14ac:dyDescent="0.35">
      <c r="A15077" t="s">
        <v>1257</v>
      </c>
      <c r="B15077" t="s">
        <v>242</v>
      </c>
      <c r="C15077" t="s">
        <v>387</v>
      </c>
      <c r="D15077" t="s">
        <v>1260</v>
      </c>
      <c r="E15077" t="s">
        <v>29</v>
      </c>
      <c r="F15077">
        <v>71714</v>
      </c>
      <c r="G15077">
        <v>54313</v>
      </c>
      <c r="H15077">
        <v>0.75735560699445015</v>
      </c>
      <c r="I15077" t="str">
        <f>VLOOKUP($B15077&amp;$E15077,'Employee List'!$A:$E,5,0)</f>
        <v>E-1317</v>
      </c>
    </row>
    <row r="15078" spans="1:9" x14ac:dyDescent="0.35">
      <c r="A15078" t="s">
        <v>1257</v>
      </c>
      <c r="B15078" t="s">
        <v>242</v>
      </c>
      <c r="C15078" t="s">
        <v>387</v>
      </c>
      <c r="D15078" t="s">
        <v>1260</v>
      </c>
      <c r="E15078" t="s">
        <v>30</v>
      </c>
      <c r="F15078">
        <v>70866</v>
      </c>
      <c r="G15078">
        <v>79711</v>
      </c>
      <c r="H15078">
        <v>1.1248130274038326</v>
      </c>
      <c r="I15078" t="str">
        <f>VLOOKUP($B15078&amp;$E15078,'Employee List'!$A:$E,5,0)</f>
        <v>E-1317</v>
      </c>
    </row>
    <row r="15079" spans="1:9" x14ac:dyDescent="0.35">
      <c r="A15079" t="s">
        <v>1257</v>
      </c>
      <c r="B15079" t="s">
        <v>242</v>
      </c>
      <c r="C15079" t="s">
        <v>387</v>
      </c>
      <c r="D15079" t="s">
        <v>1260</v>
      </c>
      <c r="E15079" t="s">
        <v>31</v>
      </c>
      <c r="F15079">
        <v>82069</v>
      </c>
      <c r="G15079">
        <v>125310</v>
      </c>
      <c r="H15079">
        <v>1.5268859130731458</v>
      </c>
      <c r="I15079" t="str">
        <f>VLOOKUP($B15079&amp;$E15079,'Employee List'!$A:$E,5,0)</f>
        <v>E-1317</v>
      </c>
    </row>
    <row r="15080" spans="1:9" x14ac:dyDescent="0.35">
      <c r="A15080" t="s">
        <v>1257</v>
      </c>
      <c r="B15080" t="s">
        <v>242</v>
      </c>
      <c r="C15080" t="s">
        <v>387</v>
      </c>
      <c r="D15080" t="s">
        <v>1261</v>
      </c>
      <c r="E15080" t="s">
        <v>29</v>
      </c>
      <c r="F15080">
        <v>52735</v>
      </c>
      <c r="G15080">
        <v>31929</v>
      </c>
      <c r="H15080">
        <v>0.60546126860718685</v>
      </c>
      <c r="I15080" t="str">
        <f>VLOOKUP($B15080&amp;$E15080,'Employee List'!$A:$E,5,0)</f>
        <v>E-1317</v>
      </c>
    </row>
    <row r="15081" spans="1:9" x14ac:dyDescent="0.35">
      <c r="A15081" t="s">
        <v>1257</v>
      </c>
      <c r="B15081" t="s">
        <v>242</v>
      </c>
      <c r="C15081" t="s">
        <v>387</v>
      </c>
      <c r="D15081" t="s">
        <v>1261</v>
      </c>
      <c r="E15081" t="s">
        <v>30</v>
      </c>
      <c r="F15081">
        <v>55463</v>
      </c>
      <c r="G15081">
        <v>40330</v>
      </c>
      <c r="H15081">
        <v>0.72715143428952633</v>
      </c>
      <c r="I15081" t="str">
        <f>VLOOKUP($B15081&amp;$E15081,'Employee List'!$A:$E,5,0)</f>
        <v>E-1317</v>
      </c>
    </row>
    <row r="15082" spans="1:9" x14ac:dyDescent="0.35">
      <c r="A15082" t="s">
        <v>1257</v>
      </c>
      <c r="B15082" t="s">
        <v>242</v>
      </c>
      <c r="C15082" t="s">
        <v>387</v>
      </c>
      <c r="D15082" t="s">
        <v>1261</v>
      </c>
      <c r="E15082" t="s">
        <v>31</v>
      </c>
      <c r="F15082">
        <v>58275</v>
      </c>
      <c r="G15082">
        <v>27402</v>
      </c>
      <c r="H15082">
        <v>0.47021879021879021</v>
      </c>
      <c r="I15082" t="str">
        <f>VLOOKUP($B15082&amp;$E15082,'Employee List'!$A:$E,5,0)</f>
        <v>E-1317</v>
      </c>
    </row>
    <row r="15083" spans="1:9" x14ac:dyDescent="0.35">
      <c r="A15083" t="s">
        <v>1257</v>
      </c>
      <c r="B15083" t="s">
        <v>242</v>
      </c>
      <c r="C15083" t="s">
        <v>387</v>
      </c>
      <c r="D15083" t="s">
        <v>1266</v>
      </c>
      <c r="E15083" t="s">
        <v>29</v>
      </c>
      <c r="F15083">
        <v>93477</v>
      </c>
      <c r="G15083">
        <v>94868</v>
      </c>
      <c r="H15083">
        <v>1.0148806658322369</v>
      </c>
      <c r="I15083" t="str">
        <f>VLOOKUP($B15083&amp;$E15083,'Employee List'!$A:$E,5,0)</f>
        <v>E-1317</v>
      </c>
    </row>
    <row r="15084" spans="1:9" x14ac:dyDescent="0.35">
      <c r="A15084" t="s">
        <v>1257</v>
      </c>
      <c r="B15084" t="s">
        <v>242</v>
      </c>
      <c r="C15084" t="s">
        <v>387</v>
      </c>
      <c r="D15084" t="s">
        <v>1266</v>
      </c>
      <c r="E15084" t="s">
        <v>30</v>
      </c>
      <c r="F15084">
        <v>97085</v>
      </c>
      <c r="G15084">
        <v>85423</v>
      </c>
      <c r="H15084">
        <v>0.87987845702219702</v>
      </c>
      <c r="I15084" t="str">
        <f>VLOOKUP($B15084&amp;$E15084,'Employee List'!$A:$E,5,0)</f>
        <v>E-1317</v>
      </c>
    </row>
    <row r="15085" spans="1:9" x14ac:dyDescent="0.35">
      <c r="A15085" t="s">
        <v>1257</v>
      </c>
      <c r="B15085" t="s">
        <v>242</v>
      </c>
      <c r="C15085" t="s">
        <v>387</v>
      </c>
      <c r="D15085" t="s">
        <v>1266</v>
      </c>
      <c r="E15085" t="s">
        <v>31</v>
      </c>
      <c r="F15085">
        <v>99120</v>
      </c>
      <c r="G15085">
        <v>58440</v>
      </c>
      <c r="H15085">
        <v>0.58958837772397099</v>
      </c>
      <c r="I15085" t="str">
        <f>VLOOKUP($B15085&amp;$E15085,'Employee List'!$A:$E,5,0)</f>
        <v>E-1317</v>
      </c>
    </row>
    <row r="15086" spans="1:9" x14ac:dyDescent="0.35">
      <c r="A15086" t="s">
        <v>1257</v>
      </c>
      <c r="B15086" t="s">
        <v>242</v>
      </c>
      <c r="C15086" t="s">
        <v>387</v>
      </c>
      <c r="D15086" t="s">
        <v>1267</v>
      </c>
      <c r="E15086" t="s">
        <v>29</v>
      </c>
      <c r="F15086">
        <v>38294</v>
      </c>
      <c r="G15086">
        <v>25975</v>
      </c>
      <c r="H15086">
        <v>0.67830469525252002</v>
      </c>
      <c r="I15086" t="str">
        <f>VLOOKUP($B15086&amp;$E15086,'Employee List'!$A:$E,5,0)</f>
        <v>E-1317</v>
      </c>
    </row>
    <row r="15087" spans="1:9" x14ac:dyDescent="0.35">
      <c r="A15087" t="s">
        <v>1257</v>
      </c>
      <c r="B15087" t="s">
        <v>242</v>
      </c>
      <c r="C15087" t="s">
        <v>387</v>
      </c>
      <c r="D15087" t="s">
        <v>1267</v>
      </c>
      <c r="E15087" t="s">
        <v>30</v>
      </c>
      <c r="F15087">
        <v>40097</v>
      </c>
      <c r="G15087">
        <v>30025</v>
      </c>
      <c r="H15087">
        <v>0.74880913784073622</v>
      </c>
      <c r="I15087" t="str">
        <f>VLOOKUP($B15087&amp;$E15087,'Employee List'!$A:$E,5,0)</f>
        <v>E-1317</v>
      </c>
    </row>
    <row r="15088" spans="1:9" x14ac:dyDescent="0.35">
      <c r="A15088" t="s">
        <v>1257</v>
      </c>
      <c r="B15088" t="s">
        <v>242</v>
      </c>
      <c r="C15088" t="s">
        <v>387</v>
      </c>
      <c r="D15088" t="s">
        <v>1267</v>
      </c>
      <c r="E15088" t="s">
        <v>31</v>
      </c>
      <c r="F15088">
        <v>37685</v>
      </c>
      <c r="G15088">
        <v>34590</v>
      </c>
      <c r="H15088">
        <v>0.91787183229401614</v>
      </c>
      <c r="I15088" t="str">
        <f>VLOOKUP($B15088&amp;$E15088,'Employee List'!$A:$E,5,0)</f>
        <v>E-1317</v>
      </c>
    </row>
    <row r="15089" spans="1:9" x14ac:dyDescent="0.35">
      <c r="A15089" t="s">
        <v>1257</v>
      </c>
      <c r="B15089" t="s">
        <v>242</v>
      </c>
      <c r="C15089" t="s">
        <v>387</v>
      </c>
      <c r="D15089" t="s">
        <v>1268</v>
      </c>
      <c r="E15089" t="s">
        <v>29</v>
      </c>
      <c r="F15089">
        <v>14864</v>
      </c>
      <c r="G15089">
        <v>3537</v>
      </c>
      <c r="H15089">
        <v>0.23795748116254037</v>
      </c>
      <c r="I15089" t="str">
        <f>VLOOKUP($B15089&amp;$E15089,'Employee List'!$A:$E,5,0)</f>
        <v>E-1317</v>
      </c>
    </row>
    <row r="15090" spans="1:9" x14ac:dyDescent="0.35">
      <c r="A15090" t="s">
        <v>1257</v>
      </c>
      <c r="B15090" t="s">
        <v>242</v>
      </c>
      <c r="C15090" t="s">
        <v>387</v>
      </c>
      <c r="D15090" t="s">
        <v>1268</v>
      </c>
      <c r="E15090" t="s">
        <v>30</v>
      </c>
      <c r="F15090">
        <v>12321</v>
      </c>
      <c r="G15090">
        <v>3618</v>
      </c>
      <c r="H15090">
        <v>0.29364499634769903</v>
      </c>
      <c r="I15090" t="str">
        <f>VLOOKUP($B15090&amp;$E15090,'Employee List'!$A:$E,5,0)</f>
        <v>E-1317</v>
      </c>
    </row>
    <row r="15091" spans="1:9" x14ac:dyDescent="0.35">
      <c r="A15091" t="s">
        <v>1257</v>
      </c>
      <c r="B15091" t="s">
        <v>242</v>
      </c>
      <c r="C15091" t="s">
        <v>387</v>
      </c>
      <c r="D15091" t="s">
        <v>1268</v>
      </c>
      <c r="E15091" t="s">
        <v>31</v>
      </c>
      <c r="F15091">
        <v>11143</v>
      </c>
      <c r="G15091">
        <v>7273</v>
      </c>
      <c r="H15091">
        <v>0.65269676029794488</v>
      </c>
      <c r="I15091" t="str">
        <f>VLOOKUP($B15091&amp;$E15091,'Employee List'!$A:$E,5,0)</f>
        <v>E-1317</v>
      </c>
    </row>
    <row r="15092" spans="1:9" x14ac:dyDescent="0.35">
      <c r="A15092" t="s">
        <v>1257</v>
      </c>
      <c r="B15092" t="s">
        <v>242</v>
      </c>
      <c r="C15092" t="s">
        <v>387</v>
      </c>
      <c r="D15092" t="s">
        <v>1269</v>
      </c>
      <c r="E15092" t="s">
        <v>29</v>
      </c>
      <c r="F15092">
        <v>6475</v>
      </c>
      <c r="G15092">
        <v>10137</v>
      </c>
      <c r="H15092">
        <v>1.5655598455598456</v>
      </c>
      <c r="I15092" t="str">
        <f>VLOOKUP($B15092&amp;$E15092,'Employee List'!$A:$E,5,0)</f>
        <v>E-1317</v>
      </c>
    </row>
    <row r="15093" spans="1:9" x14ac:dyDescent="0.35">
      <c r="A15093" t="s">
        <v>1257</v>
      </c>
      <c r="B15093" t="s">
        <v>242</v>
      </c>
      <c r="C15093" t="s">
        <v>387</v>
      </c>
      <c r="D15093" t="s">
        <v>1269</v>
      </c>
      <c r="E15093" t="s">
        <v>30</v>
      </c>
      <c r="F15093">
        <v>5602</v>
      </c>
      <c r="G15093">
        <v>5433</v>
      </c>
      <c r="H15093">
        <v>0.96983220278471971</v>
      </c>
      <c r="I15093" t="str">
        <f>VLOOKUP($B15093&amp;$E15093,'Employee List'!$A:$E,5,0)</f>
        <v>E-1317</v>
      </c>
    </row>
    <row r="15094" spans="1:9" x14ac:dyDescent="0.35">
      <c r="A15094" t="s">
        <v>1257</v>
      </c>
      <c r="B15094" t="s">
        <v>242</v>
      </c>
      <c r="C15094" t="s">
        <v>387</v>
      </c>
      <c r="D15094" t="s">
        <v>1269</v>
      </c>
      <c r="E15094" t="s">
        <v>31</v>
      </c>
      <c r="F15094">
        <v>8483</v>
      </c>
      <c r="G15094">
        <v>8591</v>
      </c>
      <c r="H15094">
        <v>1.0127313450430273</v>
      </c>
      <c r="I15094" t="str">
        <f>VLOOKUP($B15094&amp;$E15094,'Employee List'!$A:$E,5,0)</f>
        <v>E-1317</v>
      </c>
    </row>
    <row r="15095" spans="1:9" x14ac:dyDescent="0.35">
      <c r="A15095" t="s">
        <v>1257</v>
      </c>
      <c r="B15095" t="s">
        <v>242</v>
      </c>
      <c r="C15095" t="s">
        <v>387</v>
      </c>
      <c r="D15095" t="s">
        <v>1270</v>
      </c>
      <c r="E15095" t="s">
        <v>29</v>
      </c>
      <c r="F15095">
        <v>5137</v>
      </c>
      <c r="G15095">
        <v>3538</v>
      </c>
      <c r="H15095">
        <v>0.68872883005645313</v>
      </c>
      <c r="I15095" t="str">
        <f>VLOOKUP($B15095&amp;$E15095,'Employee List'!$A:$E,5,0)</f>
        <v>E-1317</v>
      </c>
    </row>
    <row r="15096" spans="1:9" x14ac:dyDescent="0.35">
      <c r="A15096" t="s">
        <v>1257</v>
      </c>
      <c r="B15096" t="s">
        <v>242</v>
      </c>
      <c r="C15096" t="s">
        <v>387</v>
      </c>
      <c r="D15096" t="s">
        <v>1270</v>
      </c>
      <c r="E15096" t="s">
        <v>30</v>
      </c>
      <c r="F15096">
        <v>4435</v>
      </c>
      <c r="G15096">
        <v>1449</v>
      </c>
      <c r="H15096">
        <v>0.32671927846674181</v>
      </c>
      <c r="I15096" t="str">
        <f>VLOOKUP($B15096&amp;$E15096,'Employee List'!$A:$E,5,0)</f>
        <v>E-1317</v>
      </c>
    </row>
    <row r="15097" spans="1:9" x14ac:dyDescent="0.35">
      <c r="A15097" t="s">
        <v>1257</v>
      </c>
      <c r="B15097" t="s">
        <v>242</v>
      </c>
      <c r="C15097" t="s">
        <v>387</v>
      </c>
      <c r="D15097" t="s">
        <v>1270</v>
      </c>
      <c r="E15097" t="s">
        <v>31</v>
      </c>
      <c r="F15097">
        <v>4783</v>
      </c>
      <c r="G15097">
        <v>5094</v>
      </c>
      <c r="H15097">
        <v>1.0650219527493205</v>
      </c>
      <c r="I15097" t="str">
        <f>VLOOKUP($B15097&amp;$E15097,'Employee List'!$A:$E,5,0)</f>
        <v>E-1317</v>
      </c>
    </row>
    <row r="15098" spans="1:9" x14ac:dyDescent="0.35">
      <c r="A15098" t="s">
        <v>1257</v>
      </c>
      <c r="B15098" t="s">
        <v>242</v>
      </c>
      <c r="C15098" t="s">
        <v>387</v>
      </c>
      <c r="D15098" t="s">
        <v>1271</v>
      </c>
      <c r="E15098" t="s">
        <v>29</v>
      </c>
      <c r="F15098">
        <v>110261</v>
      </c>
      <c r="G15098">
        <v>106130</v>
      </c>
      <c r="H15098">
        <v>0.96253435031425438</v>
      </c>
      <c r="I15098" t="str">
        <f>VLOOKUP($B15098&amp;$E15098,'Employee List'!$A:$E,5,0)</f>
        <v>E-1317</v>
      </c>
    </row>
    <row r="15099" spans="1:9" x14ac:dyDescent="0.35">
      <c r="A15099" t="s">
        <v>1257</v>
      </c>
      <c r="B15099" t="s">
        <v>242</v>
      </c>
      <c r="C15099" t="s">
        <v>387</v>
      </c>
      <c r="D15099" t="s">
        <v>1271</v>
      </c>
      <c r="E15099" t="s">
        <v>30</v>
      </c>
      <c r="F15099">
        <v>111807</v>
      </c>
      <c r="G15099">
        <v>100153</v>
      </c>
      <c r="H15099">
        <v>0.89576681245360312</v>
      </c>
      <c r="I15099" t="str">
        <f>VLOOKUP($B15099&amp;$E15099,'Employee List'!$A:$E,5,0)</f>
        <v>E-1317</v>
      </c>
    </row>
    <row r="15100" spans="1:9" x14ac:dyDescent="0.35">
      <c r="A15100" t="s">
        <v>1257</v>
      </c>
      <c r="B15100" t="s">
        <v>242</v>
      </c>
      <c r="C15100" t="s">
        <v>387</v>
      </c>
      <c r="D15100" t="s">
        <v>1271</v>
      </c>
      <c r="E15100" t="s">
        <v>31</v>
      </c>
      <c r="F15100">
        <v>111513</v>
      </c>
      <c r="G15100">
        <v>88222</v>
      </c>
      <c r="H15100">
        <v>0.79113645942625521</v>
      </c>
      <c r="I15100" t="str">
        <f>VLOOKUP($B15100&amp;$E15100,'Employee List'!$A:$E,5,0)</f>
        <v>E-1317</v>
      </c>
    </row>
    <row r="15101" spans="1:9" x14ac:dyDescent="0.35">
      <c r="A15101" t="s">
        <v>1257</v>
      </c>
      <c r="B15101" t="s">
        <v>242</v>
      </c>
      <c r="C15101" t="s">
        <v>387</v>
      </c>
      <c r="D15101" t="s">
        <v>1258</v>
      </c>
      <c r="E15101" t="s">
        <v>29</v>
      </c>
      <c r="F15101">
        <v>211288</v>
      </c>
      <c r="G15101">
        <v>202717</v>
      </c>
      <c r="H15101">
        <v>0.95943451592139639</v>
      </c>
      <c r="I15101" t="str">
        <f>VLOOKUP($B15101&amp;$E15101,'Employee List'!$A:$E,5,0)</f>
        <v>E-1317</v>
      </c>
    </row>
    <row r="15102" spans="1:9" x14ac:dyDescent="0.35">
      <c r="A15102" t="s">
        <v>1257</v>
      </c>
      <c r="B15102" t="s">
        <v>242</v>
      </c>
      <c r="C15102" t="s">
        <v>387</v>
      </c>
      <c r="D15102" t="s">
        <v>1258</v>
      </c>
      <c r="E15102" t="s">
        <v>30</v>
      </c>
      <c r="F15102">
        <v>208612</v>
      </c>
      <c r="G15102">
        <v>161669</v>
      </c>
      <c r="H15102">
        <v>0.77497459398308821</v>
      </c>
      <c r="I15102" t="str">
        <f>VLOOKUP($B15102&amp;$E15102,'Employee List'!$A:$E,5,0)</f>
        <v>E-1317</v>
      </c>
    </row>
    <row r="15103" spans="1:9" x14ac:dyDescent="0.35">
      <c r="A15103" t="s">
        <v>1257</v>
      </c>
      <c r="B15103" t="s">
        <v>242</v>
      </c>
      <c r="C15103" t="s">
        <v>387</v>
      </c>
      <c r="D15103" t="s">
        <v>1258</v>
      </c>
      <c r="E15103" t="s">
        <v>31</v>
      </c>
      <c r="F15103">
        <v>198081</v>
      </c>
      <c r="G15103">
        <v>122259</v>
      </c>
      <c r="H15103">
        <v>0.61721719902464145</v>
      </c>
      <c r="I15103" t="str">
        <f>VLOOKUP($B15103&amp;$E15103,'Employee List'!$A:$E,5,0)</f>
        <v>E-1317</v>
      </c>
    </row>
    <row r="15104" spans="1:9" x14ac:dyDescent="0.35">
      <c r="A15104" t="s">
        <v>1257</v>
      </c>
      <c r="B15104" t="s">
        <v>242</v>
      </c>
      <c r="C15104" t="s">
        <v>387</v>
      </c>
      <c r="D15104" t="s">
        <v>1272</v>
      </c>
      <c r="E15104" t="s">
        <v>29</v>
      </c>
      <c r="F15104">
        <v>12473</v>
      </c>
      <c r="G15104">
        <v>8543</v>
      </c>
      <c r="H15104">
        <v>0.68491942596007371</v>
      </c>
      <c r="I15104" t="str">
        <f>VLOOKUP($B15104&amp;$E15104,'Employee List'!$A:$E,5,0)</f>
        <v>E-1317</v>
      </c>
    </row>
    <row r="15105" spans="1:9" x14ac:dyDescent="0.35">
      <c r="A15105" t="s">
        <v>1257</v>
      </c>
      <c r="B15105" t="s">
        <v>242</v>
      </c>
      <c r="C15105" t="s">
        <v>387</v>
      </c>
      <c r="D15105" t="s">
        <v>1272</v>
      </c>
      <c r="E15105" t="s">
        <v>30</v>
      </c>
      <c r="F15105">
        <v>9949</v>
      </c>
      <c r="G15105">
        <v>8612</v>
      </c>
      <c r="H15105">
        <v>0.8656146346366469</v>
      </c>
      <c r="I15105" t="str">
        <f>VLOOKUP($B15105&amp;$E15105,'Employee List'!$A:$E,5,0)</f>
        <v>E-1317</v>
      </c>
    </row>
    <row r="15106" spans="1:9" x14ac:dyDescent="0.35">
      <c r="A15106" t="s">
        <v>1257</v>
      </c>
      <c r="B15106" t="s">
        <v>242</v>
      </c>
      <c r="C15106" t="s">
        <v>387</v>
      </c>
      <c r="D15106" t="s">
        <v>1272</v>
      </c>
      <c r="E15106" t="s">
        <v>31</v>
      </c>
      <c r="F15106">
        <v>13172</v>
      </c>
      <c r="G15106">
        <v>10500</v>
      </c>
      <c r="H15106">
        <v>0.79714546006680842</v>
      </c>
      <c r="I15106" t="str">
        <f>VLOOKUP($B15106&amp;$E15106,'Employee List'!$A:$E,5,0)</f>
        <v>E-1317</v>
      </c>
    </row>
    <row r="15107" spans="1:9" x14ac:dyDescent="0.35">
      <c r="A15107" t="s">
        <v>1257</v>
      </c>
      <c r="B15107" t="s">
        <v>242</v>
      </c>
      <c r="C15107" t="s">
        <v>387</v>
      </c>
      <c r="D15107" t="s">
        <v>1259</v>
      </c>
      <c r="E15107" t="s">
        <v>29</v>
      </c>
      <c r="F15107">
        <v>42444</v>
      </c>
      <c r="G15107">
        <v>43952</v>
      </c>
      <c r="H15107">
        <v>1.0355291678446894</v>
      </c>
      <c r="I15107" t="str">
        <f>VLOOKUP($B15107&amp;$E15107,'Employee List'!$A:$E,5,0)</f>
        <v>E-1317</v>
      </c>
    </row>
    <row r="15108" spans="1:9" x14ac:dyDescent="0.35">
      <c r="A15108" t="s">
        <v>1257</v>
      </c>
      <c r="B15108" t="s">
        <v>242</v>
      </c>
      <c r="C15108" t="s">
        <v>387</v>
      </c>
      <c r="D15108" t="s">
        <v>1259</v>
      </c>
      <c r="E15108" t="s">
        <v>30</v>
      </c>
      <c r="F15108">
        <v>43874</v>
      </c>
      <c r="G15108">
        <v>40159</v>
      </c>
      <c r="H15108">
        <v>0.91532570542918357</v>
      </c>
      <c r="I15108" t="str">
        <f>VLOOKUP($B15108&amp;$E15108,'Employee List'!$A:$E,5,0)</f>
        <v>E-1317</v>
      </c>
    </row>
    <row r="15109" spans="1:9" x14ac:dyDescent="0.35">
      <c r="A15109" t="s">
        <v>1257</v>
      </c>
      <c r="B15109" t="s">
        <v>242</v>
      </c>
      <c r="C15109" t="s">
        <v>387</v>
      </c>
      <c r="D15109" t="s">
        <v>1259</v>
      </c>
      <c r="E15109" t="s">
        <v>31</v>
      </c>
      <c r="F15109">
        <v>44981</v>
      </c>
      <c r="G15109">
        <v>30058</v>
      </c>
      <c r="H15109">
        <v>0.66823770036237518</v>
      </c>
      <c r="I15109" t="str">
        <f>VLOOKUP($B15109&amp;$E15109,'Employee List'!$A:$E,5,0)</f>
        <v>E-1317</v>
      </c>
    </row>
    <row r="15110" spans="1:9" x14ac:dyDescent="0.35">
      <c r="A15110" t="s">
        <v>1257</v>
      </c>
      <c r="B15110" t="s">
        <v>242</v>
      </c>
      <c r="C15110" t="s">
        <v>387</v>
      </c>
      <c r="D15110" t="s">
        <v>1273</v>
      </c>
      <c r="E15110" t="s">
        <v>29</v>
      </c>
      <c r="F15110">
        <v>14197</v>
      </c>
      <c r="G15110">
        <v>9138</v>
      </c>
      <c r="H15110">
        <v>0.64365711065718112</v>
      </c>
      <c r="I15110" t="str">
        <f>VLOOKUP($B15110&amp;$E15110,'Employee List'!$A:$E,5,0)</f>
        <v>E-1317</v>
      </c>
    </row>
    <row r="15111" spans="1:9" x14ac:dyDescent="0.35">
      <c r="A15111" t="s">
        <v>1257</v>
      </c>
      <c r="B15111" t="s">
        <v>242</v>
      </c>
      <c r="C15111" t="s">
        <v>387</v>
      </c>
      <c r="D15111" t="s">
        <v>1273</v>
      </c>
      <c r="E15111" t="s">
        <v>30</v>
      </c>
      <c r="F15111">
        <v>13288</v>
      </c>
      <c r="G15111">
        <v>10589</v>
      </c>
      <c r="H15111">
        <v>0.79688440698374474</v>
      </c>
      <c r="I15111" t="str">
        <f>VLOOKUP($B15111&amp;$E15111,'Employee List'!$A:$E,5,0)</f>
        <v>E-1317</v>
      </c>
    </row>
    <row r="15112" spans="1:9" x14ac:dyDescent="0.35">
      <c r="A15112" t="s">
        <v>1257</v>
      </c>
      <c r="B15112" t="s">
        <v>242</v>
      </c>
      <c r="C15112" t="s">
        <v>387</v>
      </c>
      <c r="D15112" t="s">
        <v>1273</v>
      </c>
      <c r="E15112" t="s">
        <v>31</v>
      </c>
      <c r="F15112">
        <v>14272</v>
      </c>
      <c r="G15112">
        <v>6837</v>
      </c>
      <c r="H15112">
        <v>0.47904988789237668</v>
      </c>
      <c r="I15112" t="str">
        <f>VLOOKUP($B15112&amp;$E15112,'Employee List'!$A:$E,5,0)</f>
        <v>E-1317</v>
      </c>
    </row>
    <row r="15113" spans="1:9" x14ac:dyDescent="0.35">
      <c r="A15113" t="s">
        <v>1257</v>
      </c>
      <c r="B15113" t="s">
        <v>242</v>
      </c>
      <c r="C15113" t="s">
        <v>387</v>
      </c>
      <c r="D15113" t="s">
        <v>1275</v>
      </c>
      <c r="E15113" t="s">
        <v>29</v>
      </c>
      <c r="F15113">
        <v>15364</v>
      </c>
      <c r="G15113">
        <v>5868</v>
      </c>
      <c r="H15113">
        <v>0.38193178859671961</v>
      </c>
      <c r="I15113" t="str">
        <f>VLOOKUP($B15113&amp;$E15113,'Employee List'!$A:$E,5,0)</f>
        <v>E-1317</v>
      </c>
    </row>
    <row r="15114" spans="1:9" x14ac:dyDescent="0.35">
      <c r="A15114" t="s">
        <v>1257</v>
      </c>
      <c r="B15114" t="s">
        <v>242</v>
      </c>
      <c r="C15114" t="s">
        <v>387</v>
      </c>
      <c r="D15114" t="s">
        <v>1275</v>
      </c>
      <c r="E15114" t="s">
        <v>30</v>
      </c>
      <c r="F15114">
        <v>16527</v>
      </c>
      <c r="G15114">
        <v>17655</v>
      </c>
      <c r="H15114">
        <v>1.0682519513523325</v>
      </c>
      <c r="I15114" t="str">
        <f>VLOOKUP($B15114&amp;$E15114,'Employee List'!$A:$E,5,0)</f>
        <v>E-1317</v>
      </c>
    </row>
    <row r="15115" spans="1:9" x14ac:dyDescent="0.35">
      <c r="A15115" t="s">
        <v>1257</v>
      </c>
      <c r="B15115" t="s">
        <v>242</v>
      </c>
      <c r="C15115" t="s">
        <v>387</v>
      </c>
      <c r="D15115" t="s">
        <v>1275</v>
      </c>
      <c r="E15115" t="s">
        <v>31</v>
      </c>
      <c r="F15115">
        <v>14445</v>
      </c>
      <c r="G15115">
        <v>4738</v>
      </c>
      <c r="H15115">
        <v>0.32800276912426446</v>
      </c>
      <c r="I15115" t="str">
        <f>VLOOKUP($B15115&amp;$E15115,'Employee List'!$A:$E,5,0)</f>
        <v>E-1317</v>
      </c>
    </row>
    <row r="15116" spans="1:9" x14ac:dyDescent="0.35">
      <c r="A15116" t="s">
        <v>1257</v>
      </c>
      <c r="B15116" t="s">
        <v>242</v>
      </c>
      <c r="C15116" t="s">
        <v>387</v>
      </c>
      <c r="D15116" t="s">
        <v>1276</v>
      </c>
      <c r="E15116" t="s">
        <v>29</v>
      </c>
      <c r="F15116">
        <v>4884</v>
      </c>
      <c r="G15116">
        <v>6046</v>
      </c>
      <c r="H15116">
        <v>1.237919737919738</v>
      </c>
      <c r="I15116" t="str">
        <f>VLOOKUP($B15116&amp;$E15116,'Employee List'!$A:$E,5,0)</f>
        <v>E-1317</v>
      </c>
    </row>
    <row r="15117" spans="1:9" x14ac:dyDescent="0.35">
      <c r="A15117" t="s">
        <v>1257</v>
      </c>
      <c r="B15117" t="s">
        <v>242</v>
      </c>
      <c r="C15117" t="s">
        <v>387</v>
      </c>
      <c r="D15117" t="s">
        <v>1276</v>
      </c>
      <c r="E15117" t="s">
        <v>30</v>
      </c>
      <c r="F15117">
        <v>2585</v>
      </c>
      <c r="G15117">
        <v>1161</v>
      </c>
      <c r="H15117">
        <v>0.44912959381044487</v>
      </c>
      <c r="I15117" t="str">
        <f>VLOOKUP($B15117&amp;$E15117,'Employee List'!$A:$E,5,0)</f>
        <v>E-1317</v>
      </c>
    </row>
    <row r="15118" spans="1:9" x14ac:dyDescent="0.35">
      <c r="A15118" t="s">
        <v>1257</v>
      </c>
      <c r="B15118" t="s">
        <v>242</v>
      </c>
      <c r="C15118" t="s">
        <v>387</v>
      </c>
      <c r="D15118" t="s">
        <v>1276</v>
      </c>
      <c r="E15118" t="s">
        <v>31</v>
      </c>
      <c r="F15118">
        <v>4783</v>
      </c>
      <c r="G15118">
        <v>1946</v>
      </c>
      <c r="H15118">
        <v>0.40685762074012127</v>
      </c>
      <c r="I15118" t="str">
        <f>VLOOKUP($B15118&amp;$E15118,'Employee List'!$A:$E,5,0)</f>
        <v>E-1317</v>
      </c>
    </row>
    <row r="15119" spans="1:9" x14ac:dyDescent="0.35">
      <c r="A15119" t="s">
        <v>1257</v>
      </c>
      <c r="B15119" t="s">
        <v>242</v>
      </c>
      <c r="C15119" t="s">
        <v>387</v>
      </c>
      <c r="D15119" t="s">
        <v>1277</v>
      </c>
      <c r="E15119" t="s">
        <v>29</v>
      </c>
      <c r="F15119">
        <v>9271</v>
      </c>
      <c r="G15119">
        <v>9055</v>
      </c>
      <c r="H15119">
        <v>0.97670154244418073</v>
      </c>
      <c r="I15119" t="str">
        <f>VLOOKUP($B15119&amp;$E15119,'Employee List'!$A:$E,5,0)</f>
        <v>E-1317</v>
      </c>
    </row>
    <row r="15120" spans="1:9" x14ac:dyDescent="0.35">
      <c r="A15120" t="s">
        <v>1257</v>
      </c>
      <c r="B15120" t="s">
        <v>242</v>
      </c>
      <c r="C15120" t="s">
        <v>387</v>
      </c>
      <c r="D15120" t="s">
        <v>1277</v>
      </c>
      <c r="E15120" t="s">
        <v>30</v>
      </c>
      <c r="F15120">
        <v>9519</v>
      </c>
      <c r="G15120">
        <v>10455</v>
      </c>
      <c r="H15120">
        <v>1.0983296564765206</v>
      </c>
      <c r="I15120" t="str">
        <f>VLOOKUP($B15120&amp;$E15120,'Employee List'!$A:$E,5,0)</f>
        <v>E-1317</v>
      </c>
    </row>
    <row r="15121" spans="1:9" x14ac:dyDescent="0.35">
      <c r="A15121" t="s">
        <v>1257</v>
      </c>
      <c r="B15121" t="s">
        <v>242</v>
      </c>
      <c r="C15121" t="s">
        <v>387</v>
      </c>
      <c r="D15121" t="s">
        <v>1277</v>
      </c>
      <c r="E15121" t="s">
        <v>31</v>
      </c>
      <c r="F15121">
        <v>6955</v>
      </c>
      <c r="G15121">
        <v>7471</v>
      </c>
      <c r="H15121">
        <v>1.0741912293314162</v>
      </c>
      <c r="I15121" t="str">
        <f>VLOOKUP($B15121&amp;$E15121,'Employee List'!$A:$E,5,0)</f>
        <v>E-1317</v>
      </c>
    </row>
    <row r="15122" spans="1:9" x14ac:dyDescent="0.35">
      <c r="A15122" t="s">
        <v>1257</v>
      </c>
      <c r="B15122" t="s">
        <v>242</v>
      </c>
      <c r="C15122" t="s">
        <v>387</v>
      </c>
      <c r="D15122" t="s">
        <v>1278</v>
      </c>
      <c r="E15122" t="s">
        <v>29</v>
      </c>
      <c r="F15122">
        <v>31819</v>
      </c>
      <c r="G15122">
        <v>17067</v>
      </c>
      <c r="H15122">
        <v>0.53637763600364563</v>
      </c>
      <c r="I15122" t="str">
        <f>VLOOKUP($B15122&amp;$E15122,'Employee List'!$A:$E,5,0)</f>
        <v>E-1317</v>
      </c>
    </row>
    <row r="15123" spans="1:9" x14ac:dyDescent="0.35">
      <c r="A15123" t="s">
        <v>1257</v>
      </c>
      <c r="B15123" t="s">
        <v>242</v>
      </c>
      <c r="C15123" t="s">
        <v>387</v>
      </c>
      <c r="D15123" t="s">
        <v>1278</v>
      </c>
      <c r="E15123" t="s">
        <v>30</v>
      </c>
      <c r="F15123">
        <v>30347</v>
      </c>
      <c r="G15123">
        <v>16923</v>
      </c>
      <c r="H15123">
        <v>0.55764985006755197</v>
      </c>
      <c r="I15123" t="str">
        <f>VLOOKUP($B15123&amp;$E15123,'Employee List'!$A:$E,5,0)</f>
        <v>E-1317</v>
      </c>
    </row>
    <row r="15124" spans="1:9" x14ac:dyDescent="0.35">
      <c r="A15124" t="s">
        <v>1257</v>
      </c>
      <c r="B15124" t="s">
        <v>242</v>
      </c>
      <c r="C15124" t="s">
        <v>387</v>
      </c>
      <c r="D15124" t="s">
        <v>1278</v>
      </c>
      <c r="E15124" t="s">
        <v>31</v>
      </c>
      <c r="F15124">
        <v>31155</v>
      </c>
      <c r="G15124">
        <v>15799</v>
      </c>
      <c r="H15124">
        <v>0.50710961322420156</v>
      </c>
      <c r="I15124" t="str">
        <f>VLOOKUP($B15124&amp;$E15124,'Employee List'!$A:$E,5,0)</f>
        <v>E-1317</v>
      </c>
    </row>
    <row r="15125" spans="1:9" x14ac:dyDescent="0.35">
      <c r="A15125" t="s">
        <v>1257</v>
      </c>
      <c r="B15125" t="s">
        <v>242</v>
      </c>
      <c r="C15125" t="s">
        <v>387</v>
      </c>
      <c r="D15125" t="s">
        <v>1279</v>
      </c>
      <c r="E15125" t="s">
        <v>29</v>
      </c>
      <c r="F15125">
        <v>3345</v>
      </c>
      <c r="G15125">
        <v>4517</v>
      </c>
      <c r="H15125">
        <v>1.3503736920777281</v>
      </c>
      <c r="I15125" t="str">
        <f>VLOOKUP($B15125&amp;$E15125,'Employee List'!$A:$E,5,0)</f>
        <v>E-1317</v>
      </c>
    </row>
    <row r="15126" spans="1:9" x14ac:dyDescent="0.35">
      <c r="A15126" t="s">
        <v>1257</v>
      </c>
      <c r="B15126" t="s">
        <v>242</v>
      </c>
      <c r="C15126" t="s">
        <v>387</v>
      </c>
      <c r="D15126" t="s">
        <v>1279</v>
      </c>
      <c r="E15126" t="s">
        <v>30</v>
      </c>
      <c r="F15126">
        <v>2781</v>
      </c>
      <c r="G15126">
        <v>1555</v>
      </c>
      <c r="H15126">
        <v>0.55915138439410283</v>
      </c>
      <c r="I15126" t="str">
        <f>VLOOKUP($B15126&amp;$E15126,'Employee List'!$A:$E,5,0)</f>
        <v>E-1317</v>
      </c>
    </row>
    <row r="15127" spans="1:9" x14ac:dyDescent="0.35">
      <c r="A15127" t="s">
        <v>1257</v>
      </c>
      <c r="B15127" t="s">
        <v>242</v>
      </c>
      <c r="C15127" t="s">
        <v>387</v>
      </c>
      <c r="D15127" t="s">
        <v>1279</v>
      </c>
      <c r="E15127" t="s">
        <v>31</v>
      </c>
      <c r="F15127">
        <v>2752</v>
      </c>
      <c r="G15127">
        <v>1785</v>
      </c>
      <c r="H15127">
        <v>0.64861918604651159</v>
      </c>
      <c r="I15127" t="str">
        <f>VLOOKUP($B15127&amp;$E15127,'Employee List'!$A:$E,5,0)</f>
        <v>E-1317</v>
      </c>
    </row>
    <row r="15128" spans="1:9" x14ac:dyDescent="0.35">
      <c r="A15128" t="s">
        <v>1257</v>
      </c>
      <c r="B15128" t="s">
        <v>242</v>
      </c>
      <c r="C15128" t="s">
        <v>387</v>
      </c>
      <c r="D15128" t="s">
        <v>1280</v>
      </c>
      <c r="E15128" t="s">
        <v>29</v>
      </c>
      <c r="F15128">
        <v>2120</v>
      </c>
      <c r="G15128">
        <v>2073</v>
      </c>
      <c r="H15128">
        <v>0.97783018867924532</v>
      </c>
      <c r="I15128" t="str">
        <f>VLOOKUP($B15128&amp;$E15128,'Employee List'!$A:$E,5,0)</f>
        <v>E-1317</v>
      </c>
    </row>
    <row r="15129" spans="1:9" x14ac:dyDescent="0.35">
      <c r="A15129" t="s">
        <v>1257</v>
      </c>
      <c r="B15129" t="s">
        <v>242</v>
      </c>
      <c r="C15129" t="s">
        <v>387</v>
      </c>
      <c r="D15129" t="s">
        <v>1280</v>
      </c>
      <c r="E15129" t="s">
        <v>30</v>
      </c>
      <c r="F15129">
        <v>1617</v>
      </c>
      <c r="G15129">
        <v>3139</v>
      </c>
      <c r="H15129">
        <v>1.9412492269635127</v>
      </c>
      <c r="I15129" t="str">
        <f>VLOOKUP($B15129&amp;$E15129,'Employee List'!$A:$E,5,0)</f>
        <v>E-1317</v>
      </c>
    </row>
    <row r="15130" spans="1:9" x14ac:dyDescent="0.35">
      <c r="A15130" t="s">
        <v>1257</v>
      </c>
      <c r="B15130" t="s">
        <v>242</v>
      </c>
      <c r="C15130" t="s">
        <v>387</v>
      </c>
      <c r="D15130" t="s">
        <v>1280</v>
      </c>
      <c r="E15130" t="s">
        <v>31</v>
      </c>
      <c r="F15130">
        <v>4100</v>
      </c>
      <c r="G15130">
        <v>3446</v>
      </c>
      <c r="H15130">
        <v>0.84048780487804875</v>
      </c>
      <c r="I15130" t="str">
        <f>VLOOKUP($B15130&amp;$E15130,'Employee List'!$A:$E,5,0)</f>
        <v>E-1317</v>
      </c>
    </row>
    <row r="15131" spans="1:9" x14ac:dyDescent="0.35">
      <c r="A15131" t="s">
        <v>1257</v>
      </c>
      <c r="B15131" t="s">
        <v>242</v>
      </c>
      <c r="C15131" t="s">
        <v>387</v>
      </c>
      <c r="D15131" t="s">
        <v>1262</v>
      </c>
      <c r="E15131" t="s">
        <v>29</v>
      </c>
      <c r="F15131">
        <v>26236</v>
      </c>
      <c r="G15131">
        <v>17395</v>
      </c>
      <c r="H15131">
        <v>0.66302027748132342</v>
      </c>
      <c r="I15131" t="str">
        <f>VLOOKUP($B15131&amp;$E15131,'Employee List'!$A:$E,5,0)</f>
        <v>E-1317</v>
      </c>
    </row>
    <row r="15132" spans="1:9" x14ac:dyDescent="0.35">
      <c r="A15132" t="s">
        <v>1257</v>
      </c>
      <c r="B15132" t="s">
        <v>242</v>
      </c>
      <c r="C15132" t="s">
        <v>387</v>
      </c>
      <c r="D15132" t="s">
        <v>1262</v>
      </c>
      <c r="E15132" t="s">
        <v>30</v>
      </c>
      <c r="F15132">
        <v>24853</v>
      </c>
      <c r="G15132">
        <v>19650</v>
      </c>
      <c r="H15132">
        <v>0.79064901621534622</v>
      </c>
      <c r="I15132" t="str">
        <f>VLOOKUP($B15132&amp;$E15132,'Employee List'!$A:$E,5,0)</f>
        <v>E-1317</v>
      </c>
    </row>
    <row r="15133" spans="1:9" x14ac:dyDescent="0.35">
      <c r="A15133" t="s">
        <v>1257</v>
      </c>
      <c r="B15133" t="s">
        <v>242</v>
      </c>
      <c r="C15133" t="s">
        <v>387</v>
      </c>
      <c r="D15133" t="s">
        <v>1262</v>
      </c>
      <c r="E15133" t="s">
        <v>31</v>
      </c>
      <c r="F15133">
        <v>25873</v>
      </c>
      <c r="G15133">
        <v>20562</v>
      </c>
      <c r="H15133">
        <v>0.79472809492521157</v>
      </c>
      <c r="I15133" t="str">
        <f>VLOOKUP($B15133&amp;$E15133,'Employee List'!$A:$E,5,0)</f>
        <v>E-1317</v>
      </c>
    </row>
    <row r="15134" spans="1:9" x14ac:dyDescent="0.35">
      <c r="A15134" t="s">
        <v>1257</v>
      </c>
      <c r="B15134" t="s">
        <v>242</v>
      </c>
      <c r="C15134" t="s">
        <v>387</v>
      </c>
      <c r="D15134" t="s">
        <v>1282</v>
      </c>
      <c r="E15134" t="s">
        <v>29</v>
      </c>
      <c r="F15134">
        <v>4126</v>
      </c>
      <c r="G15134">
        <v>5264</v>
      </c>
      <c r="H15134">
        <v>1.2758119243819681</v>
      </c>
      <c r="I15134" t="str">
        <f>VLOOKUP($B15134&amp;$E15134,'Employee List'!$A:$E,5,0)</f>
        <v>E-1317</v>
      </c>
    </row>
    <row r="15135" spans="1:9" x14ac:dyDescent="0.35">
      <c r="A15135" t="s">
        <v>1257</v>
      </c>
      <c r="B15135" t="s">
        <v>242</v>
      </c>
      <c r="C15135" t="s">
        <v>387</v>
      </c>
      <c r="D15135" t="s">
        <v>1282</v>
      </c>
      <c r="E15135" t="s">
        <v>30</v>
      </c>
      <c r="F15135">
        <v>9332</v>
      </c>
      <c r="G15135">
        <v>3649</v>
      </c>
      <c r="H15135">
        <v>0.39102014573510502</v>
      </c>
      <c r="I15135" t="str">
        <f>VLOOKUP($B15135&amp;$E15135,'Employee List'!$A:$E,5,0)</f>
        <v>E-1317</v>
      </c>
    </row>
    <row r="15136" spans="1:9" x14ac:dyDescent="0.35">
      <c r="A15136" t="s">
        <v>1257</v>
      </c>
      <c r="B15136" t="s">
        <v>242</v>
      </c>
      <c r="C15136" t="s">
        <v>387</v>
      </c>
      <c r="D15136" t="s">
        <v>1282</v>
      </c>
      <c r="E15136" t="s">
        <v>31</v>
      </c>
      <c r="F15136">
        <v>9109</v>
      </c>
      <c r="G15136">
        <v>2533</v>
      </c>
      <c r="H15136">
        <v>0.27807662751125262</v>
      </c>
      <c r="I15136" t="str">
        <f>VLOOKUP($B15136&amp;$E15136,'Employee List'!$A:$E,5,0)</f>
        <v>E-1317</v>
      </c>
    </row>
    <row r="15137" spans="1:9" x14ac:dyDescent="0.35">
      <c r="A15137" t="s">
        <v>1257</v>
      </c>
      <c r="B15137" t="s">
        <v>242</v>
      </c>
      <c r="C15137" t="s">
        <v>387</v>
      </c>
      <c r="D15137" t="s">
        <v>1281</v>
      </c>
      <c r="E15137" t="s">
        <v>29</v>
      </c>
      <c r="F15137">
        <v>1716</v>
      </c>
      <c r="G15137">
        <v>2890</v>
      </c>
      <c r="H15137">
        <v>1.6841491841491842</v>
      </c>
      <c r="I15137" t="str">
        <f>VLOOKUP($B15137&amp;$E15137,'Employee List'!$A:$E,5,0)</f>
        <v>E-1317</v>
      </c>
    </row>
    <row r="15138" spans="1:9" x14ac:dyDescent="0.35">
      <c r="A15138" t="s">
        <v>1257</v>
      </c>
      <c r="B15138" t="s">
        <v>242</v>
      </c>
      <c r="C15138" t="s">
        <v>387</v>
      </c>
      <c r="D15138" t="s">
        <v>1281</v>
      </c>
      <c r="E15138" t="s">
        <v>30</v>
      </c>
      <c r="F15138">
        <v>2663</v>
      </c>
      <c r="G15138">
        <v>1290</v>
      </c>
      <c r="H15138">
        <v>0.48441607209913629</v>
      </c>
      <c r="I15138" t="str">
        <f>VLOOKUP($B15138&amp;$E15138,'Employee List'!$A:$E,5,0)</f>
        <v>E-1317</v>
      </c>
    </row>
    <row r="15139" spans="1:9" x14ac:dyDescent="0.35">
      <c r="A15139" t="s">
        <v>1257</v>
      </c>
      <c r="B15139" t="s">
        <v>242</v>
      </c>
      <c r="C15139" t="s">
        <v>387</v>
      </c>
      <c r="D15139" t="s">
        <v>1281</v>
      </c>
      <c r="E15139" t="s">
        <v>31</v>
      </c>
      <c r="F15139">
        <v>3740</v>
      </c>
      <c r="G15139">
        <v>4895</v>
      </c>
      <c r="H15139">
        <v>1.3088235294117647</v>
      </c>
      <c r="I15139" t="str">
        <f>VLOOKUP($B15139&amp;$E15139,'Employee List'!$A:$E,5,0)</f>
        <v>E-1317</v>
      </c>
    </row>
    <row r="15140" spans="1:9" x14ac:dyDescent="0.35">
      <c r="A15140" t="s">
        <v>1257</v>
      </c>
      <c r="B15140" t="s">
        <v>243</v>
      </c>
      <c r="C15140" t="s">
        <v>387</v>
      </c>
      <c r="D15140" t="s">
        <v>1274</v>
      </c>
      <c r="E15140" t="s">
        <v>29</v>
      </c>
      <c r="F15140">
        <v>14819</v>
      </c>
      <c r="G15140">
        <v>11290</v>
      </c>
      <c r="H15140">
        <v>0.7618597746136716</v>
      </c>
      <c r="I15140" t="str">
        <f>VLOOKUP($B15140&amp;$E15140,'Employee List'!$A:$E,5,0)</f>
        <v>E-1318</v>
      </c>
    </row>
    <row r="15141" spans="1:9" x14ac:dyDescent="0.35">
      <c r="A15141" t="s">
        <v>1257</v>
      </c>
      <c r="B15141" t="s">
        <v>243</v>
      </c>
      <c r="C15141" t="s">
        <v>387</v>
      </c>
      <c r="D15141" t="s">
        <v>1274</v>
      </c>
      <c r="E15141" t="s">
        <v>30</v>
      </c>
      <c r="F15141">
        <v>15749</v>
      </c>
      <c r="G15141">
        <v>9919</v>
      </c>
      <c r="H15141">
        <v>0.62981776620737828</v>
      </c>
      <c r="I15141" t="str">
        <f>VLOOKUP($B15141&amp;$E15141,'Employee List'!$A:$E,5,0)</f>
        <v>E-1318</v>
      </c>
    </row>
    <row r="15142" spans="1:9" x14ac:dyDescent="0.35">
      <c r="A15142" t="s">
        <v>1257</v>
      </c>
      <c r="B15142" t="s">
        <v>243</v>
      </c>
      <c r="C15142" t="s">
        <v>387</v>
      </c>
      <c r="D15142" t="s">
        <v>1274</v>
      </c>
      <c r="E15142" t="s">
        <v>31</v>
      </c>
      <c r="F15142">
        <v>15806</v>
      </c>
      <c r="G15142">
        <v>6383</v>
      </c>
      <c r="H15142">
        <v>0.40383398709350882</v>
      </c>
      <c r="I15142" t="str">
        <f>VLOOKUP($B15142&amp;$E15142,'Employee List'!$A:$E,5,0)</f>
        <v>E-1318</v>
      </c>
    </row>
    <row r="15143" spans="1:9" x14ac:dyDescent="0.35">
      <c r="A15143" t="s">
        <v>1257</v>
      </c>
      <c r="B15143" t="s">
        <v>243</v>
      </c>
      <c r="C15143" t="s">
        <v>387</v>
      </c>
      <c r="D15143" t="s">
        <v>1263</v>
      </c>
      <c r="E15143" t="s">
        <v>29</v>
      </c>
      <c r="F15143">
        <v>2243</v>
      </c>
      <c r="G15143">
        <v>2436</v>
      </c>
      <c r="H15143">
        <v>1.0860454748105217</v>
      </c>
      <c r="I15143" t="str">
        <f>VLOOKUP($B15143&amp;$E15143,'Employee List'!$A:$E,5,0)</f>
        <v>E-1318</v>
      </c>
    </row>
    <row r="15144" spans="1:9" x14ac:dyDescent="0.35">
      <c r="A15144" t="s">
        <v>1257</v>
      </c>
      <c r="B15144" t="s">
        <v>243</v>
      </c>
      <c r="C15144" t="s">
        <v>387</v>
      </c>
      <c r="D15144" t="s">
        <v>1263</v>
      </c>
      <c r="E15144" t="s">
        <v>30</v>
      </c>
      <c r="F15144">
        <v>1151</v>
      </c>
      <c r="G15144">
        <v>2127</v>
      </c>
      <c r="H15144">
        <v>1.8479582971329278</v>
      </c>
      <c r="I15144" t="str">
        <f>VLOOKUP($B15144&amp;$E15144,'Employee List'!$A:$E,5,0)</f>
        <v>E-1318</v>
      </c>
    </row>
    <row r="15145" spans="1:9" x14ac:dyDescent="0.35">
      <c r="A15145" t="s">
        <v>1257</v>
      </c>
      <c r="B15145" t="s">
        <v>243</v>
      </c>
      <c r="C15145" t="s">
        <v>387</v>
      </c>
      <c r="D15145" t="s">
        <v>1263</v>
      </c>
      <c r="E15145" t="s">
        <v>31</v>
      </c>
      <c r="F15145">
        <v>4931</v>
      </c>
      <c r="G15145">
        <v>2863</v>
      </c>
      <c r="H15145">
        <v>0.5806124518353275</v>
      </c>
      <c r="I15145" t="str">
        <f>VLOOKUP($B15145&amp;$E15145,'Employee List'!$A:$E,5,0)</f>
        <v>E-1318</v>
      </c>
    </row>
    <row r="15146" spans="1:9" x14ac:dyDescent="0.35">
      <c r="A15146" t="s">
        <v>1257</v>
      </c>
      <c r="B15146" t="s">
        <v>243</v>
      </c>
      <c r="C15146" t="s">
        <v>387</v>
      </c>
      <c r="D15146" t="s">
        <v>1264</v>
      </c>
      <c r="E15146" t="s">
        <v>29</v>
      </c>
      <c r="F15146">
        <v>1074</v>
      </c>
      <c r="G15146">
        <v>1154</v>
      </c>
      <c r="H15146">
        <v>1.0744878957169459</v>
      </c>
      <c r="I15146" t="str">
        <f>VLOOKUP($B15146&amp;$E15146,'Employee List'!$A:$E,5,0)</f>
        <v>E-1318</v>
      </c>
    </row>
    <row r="15147" spans="1:9" x14ac:dyDescent="0.35">
      <c r="A15147" t="s">
        <v>1257</v>
      </c>
      <c r="B15147" t="s">
        <v>243</v>
      </c>
      <c r="C15147" t="s">
        <v>387</v>
      </c>
      <c r="D15147" t="s">
        <v>1264</v>
      </c>
      <c r="E15147" t="s">
        <v>30</v>
      </c>
      <c r="F15147">
        <v>2545</v>
      </c>
      <c r="G15147">
        <v>2114</v>
      </c>
      <c r="H15147">
        <v>0.83064833005893912</v>
      </c>
      <c r="I15147" t="str">
        <f>VLOOKUP($B15147&amp;$E15147,'Employee List'!$A:$E,5,0)</f>
        <v>E-1318</v>
      </c>
    </row>
    <row r="15148" spans="1:9" x14ac:dyDescent="0.35">
      <c r="A15148" t="s">
        <v>1257</v>
      </c>
      <c r="B15148" t="s">
        <v>243</v>
      </c>
      <c r="C15148" t="s">
        <v>387</v>
      </c>
      <c r="D15148" t="s">
        <v>1264</v>
      </c>
      <c r="E15148" t="s">
        <v>31</v>
      </c>
      <c r="F15148">
        <v>1883</v>
      </c>
      <c r="G15148">
        <v>5568</v>
      </c>
      <c r="H15148">
        <v>2.9569835369091875</v>
      </c>
      <c r="I15148" t="str">
        <f>VLOOKUP($B15148&amp;$E15148,'Employee List'!$A:$E,5,0)</f>
        <v>E-1318</v>
      </c>
    </row>
    <row r="15149" spans="1:9" x14ac:dyDescent="0.35">
      <c r="A15149" t="s">
        <v>1257</v>
      </c>
      <c r="B15149" t="s">
        <v>243</v>
      </c>
      <c r="C15149" t="s">
        <v>387</v>
      </c>
      <c r="D15149" t="s">
        <v>1265</v>
      </c>
      <c r="E15149" t="s">
        <v>29</v>
      </c>
      <c r="F15149">
        <v>4616</v>
      </c>
      <c r="G15149">
        <v>7828</v>
      </c>
      <c r="H15149">
        <v>1.6958405545927209</v>
      </c>
      <c r="I15149" t="str">
        <f>VLOOKUP($B15149&amp;$E15149,'Employee List'!$A:$E,5,0)</f>
        <v>E-1318</v>
      </c>
    </row>
    <row r="15150" spans="1:9" x14ac:dyDescent="0.35">
      <c r="A15150" t="s">
        <v>1257</v>
      </c>
      <c r="B15150" t="s">
        <v>243</v>
      </c>
      <c r="C15150" t="s">
        <v>387</v>
      </c>
      <c r="D15150" t="s">
        <v>1265</v>
      </c>
      <c r="E15150" t="s">
        <v>30</v>
      </c>
      <c r="F15150">
        <v>4936</v>
      </c>
      <c r="G15150">
        <v>8942</v>
      </c>
      <c r="H15150">
        <v>1.8115883306320908</v>
      </c>
      <c r="I15150" t="str">
        <f>VLOOKUP($B15150&amp;$E15150,'Employee List'!$A:$E,5,0)</f>
        <v>E-1318</v>
      </c>
    </row>
    <row r="15151" spans="1:9" x14ac:dyDescent="0.35">
      <c r="A15151" t="s">
        <v>1257</v>
      </c>
      <c r="B15151" t="s">
        <v>243</v>
      </c>
      <c r="C15151" t="s">
        <v>387</v>
      </c>
      <c r="D15151" t="s">
        <v>1265</v>
      </c>
      <c r="E15151" t="s">
        <v>31</v>
      </c>
      <c r="F15151">
        <v>3058</v>
      </c>
      <c r="G15151">
        <v>21292</v>
      </c>
      <c r="H15151">
        <v>6.9627207325049048</v>
      </c>
      <c r="I15151" t="str">
        <f>VLOOKUP($B15151&amp;$E15151,'Employee List'!$A:$E,5,0)</f>
        <v>E-1318</v>
      </c>
    </row>
    <row r="15152" spans="1:9" x14ac:dyDescent="0.35">
      <c r="A15152" t="s">
        <v>1257</v>
      </c>
      <c r="B15152" t="s">
        <v>243</v>
      </c>
      <c r="C15152" t="s">
        <v>387</v>
      </c>
      <c r="D15152" t="s">
        <v>1260</v>
      </c>
      <c r="E15152" t="s">
        <v>29</v>
      </c>
      <c r="F15152">
        <v>52487</v>
      </c>
      <c r="G15152">
        <v>32581</v>
      </c>
      <c r="H15152">
        <v>0.62074418427420119</v>
      </c>
      <c r="I15152" t="str">
        <f>VLOOKUP($B15152&amp;$E15152,'Employee List'!$A:$E,5,0)</f>
        <v>E-1318</v>
      </c>
    </row>
    <row r="15153" spans="1:9" x14ac:dyDescent="0.35">
      <c r="A15153" t="s">
        <v>1257</v>
      </c>
      <c r="B15153" t="s">
        <v>243</v>
      </c>
      <c r="C15153" t="s">
        <v>387</v>
      </c>
      <c r="D15153" t="s">
        <v>1260</v>
      </c>
      <c r="E15153" t="s">
        <v>30</v>
      </c>
      <c r="F15153">
        <v>51205</v>
      </c>
      <c r="G15153">
        <v>49571</v>
      </c>
      <c r="H15153">
        <v>0.96808905380333954</v>
      </c>
      <c r="I15153" t="str">
        <f>VLOOKUP($B15153&amp;$E15153,'Employee List'!$A:$E,5,0)</f>
        <v>E-1318</v>
      </c>
    </row>
    <row r="15154" spans="1:9" x14ac:dyDescent="0.35">
      <c r="A15154" t="s">
        <v>1257</v>
      </c>
      <c r="B15154" t="s">
        <v>243</v>
      </c>
      <c r="C15154" t="s">
        <v>387</v>
      </c>
      <c r="D15154" t="s">
        <v>1260</v>
      </c>
      <c r="E15154" t="s">
        <v>31</v>
      </c>
      <c r="F15154">
        <v>60407</v>
      </c>
      <c r="G15154">
        <v>69548</v>
      </c>
      <c r="H15154">
        <v>1.1513235221083649</v>
      </c>
      <c r="I15154" t="str">
        <f>VLOOKUP($B15154&amp;$E15154,'Employee List'!$A:$E,5,0)</f>
        <v>E-1318</v>
      </c>
    </row>
    <row r="15155" spans="1:9" x14ac:dyDescent="0.35">
      <c r="A15155" t="s">
        <v>1257</v>
      </c>
      <c r="B15155" t="s">
        <v>243</v>
      </c>
      <c r="C15155" t="s">
        <v>387</v>
      </c>
      <c r="D15155" t="s">
        <v>1261</v>
      </c>
      <c r="E15155" t="s">
        <v>29</v>
      </c>
      <c r="F15155">
        <v>30995</v>
      </c>
      <c r="G15155">
        <v>17461</v>
      </c>
      <c r="H15155">
        <v>0.56334892724633001</v>
      </c>
      <c r="I15155" t="str">
        <f>VLOOKUP($B15155&amp;$E15155,'Employee List'!$A:$E,5,0)</f>
        <v>E-1318</v>
      </c>
    </row>
    <row r="15156" spans="1:9" x14ac:dyDescent="0.35">
      <c r="A15156" t="s">
        <v>1257</v>
      </c>
      <c r="B15156" t="s">
        <v>243</v>
      </c>
      <c r="C15156" t="s">
        <v>387</v>
      </c>
      <c r="D15156" t="s">
        <v>1261</v>
      </c>
      <c r="E15156" t="s">
        <v>30</v>
      </c>
      <c r="F15156">
        <v>31937</v>
      </c>
      <c r="G15156">
        <v>16107</v>
      </c>
      <c r="H15156">
        <v>0.5043366628048972</v>
      </c>
      <c r="I15156" t="str">
        <f>VLOOKUP($B15156&amp;$E15156,'Employee List'!$A:$E,5,0)</f>
        <v>E-1318</v>
      </c>
    </row>
    <row r="15157" spans="1:9" x14ac:dyDescent="0.35">
      <c r="A15157" t="s">
        <v>1257</v>
      </c>
      <c r="B15157" t="s">
        <v>243</v>
      </c>
      <c r="C15157" t="s">
        <v>387</v>
      </c>
      <c r="D15157" t="s">
        <v>1261</v>
      </c>
      <c r="E15157" t="s">
        <v>31</v>
      </c>
      <c r="F15157">
        <v>32835</v>
      </c>
      <c r="G15157">
        <v>16791</v>
      </c>
      <c r="H15157">
        <v>0.51137505710370035</v>
      </c>
      <c r="I15157" t="str">
        <f>VLOOKUP($B15157&amp;$E15157,'Employee List'!$A:$E,5,0)</f>
        <v>E-1318</v>
      </c>
    </row>
    <row r="15158" spans="1:9" x14ac:dyDescent="0.35">
      <c r="A15158" t="s">
        <v>1257</v>
      </c>
      <c r="B15158" t="s">
        <v>243</v>
      </c>
      <c r="C15158" t="s">
        <v>387</v>
      </c>
      <c r="D15158" t="s">
        <v>1266</v>
      </c>
      <c r="E15158" t="s">
        <v>29</v>
      </c>
      <c r="F15158">
        <v>55001</v>
      </c>
      <c r="G15158">
        <v>49070</v>
      </c>
      <c r="H15158">
        <v>0.89216559698914566</v>
      </c>
      <c r="I15158" t="str">
        <f>VLOOKUP($B15158&amp;$E15158,'Employee List'!$A:$E,5,0)</f>
        <v>E-1318</v>
      </c>
    </row>
    <row r="15159" spans="1:9" x14ac:dyDescent="0.35">
      <c r="A15159" t="s">
        <v>1257</v>
      </c>
      <c r="B15159" t="s">
        <v>243</v>
      </c>
      <c r="C15159" t="s">
        <v>387</v>
      </c>
      <c r="D15159" t="s">
        <v>1266</v>
      </c>
      <c r="E15159" t="s">
        <v>30</v>
      </c>
      <c r="F15159">
        <v>54960</v>
      </c>
      <c r="G15159">
        <v>67192</v>
      </c>
      <c r="H15159">
        <v>1.2225618631732169</v>
      </c>
      <c r="I15159" t="str">
        <f>VLOOKUP($B15159&amp;$E15159,'Employee List'!$A:$E,5,0)</f>
        <v>E-1318</v>
      </c>
    </row>
    <row r="15160" spans="1:9" x14ac:dyDescent="0.35">
      <c r="A15160" t="s">
        <v>1257</v>
      </c>
      <c r="B15160" t="s">
        <v>243</v>
      </c>
      <c r="C15160" t="s">
        <v>387</v>
      </c>
      <c r="D15160" t="s">
        <v>1266</v>
      </c>
      <c r="E15160" t="s">
        <v>31</v>
      </c>
      <c r="F15160">
        <v>57424</v>
      </c>
      <c r="G15160">
        <v>60068</v>
      </c>
      <c r="H15160">
        <v>1.046043466146559</v>
      </c>
      <c r="I15160" t="str">
        <f>VLOOKUP($B15160&amp;$E15160,'Employee List'!$A:$E,5,0)</f>
        <v>E-1318</v>
      </c>
    </row>
    <row r="15161" spans="1:9" x14ac:dyDescent="0.35">
      <c r="A15161" t="s">
        <v>1257</v>
      </c>
      <c r="B15161" t="s">
        <v>243</v>
      </c>
      <c r="C15161" t="s">
        <v>387</v>
      </c>
      <c r="D15161" t="s">
        <v>1267</v>
      </c>
      <c r="E15161" t="s">
        <v>29</v>
      </c>
      <c r="F15161">
        <v>26942</v>
      </c>
      <c r="G15161">
        <v>15901</v>
      </c>
      <c r="H15161">
        <v>0.59019374953604042</v>
      </c>
      <c r="I15161" t="str">
        <f>VLOOKUP($B15161&amp;$E15161,'Employee List'!$A:$E,5,0)</f>
        <v>E-1318</v>
      </c>
    </row>
    <row r="15162" spans="1:9" x14ac:dyDescent="0.35">
      <c r="A15162" t="s">
        <v>1257</v>
      </c>
      <c r="B15162" t="s">
        <v>243</v>
      </c>
      <c r="C15162" t="s">
        <v>387</v>
      </c>
      <c r="D15162" t="s">
        <v>1267</v>
      </c>
      <c r="E15162" t="s">
        <v>30</v>
      </c>
      <c r="F15162">
        <v>28032</v>
      </c>
      <c r="G15162">
        <v>22008</v>
      </c>
      <c r="H15162">
        <v>0.7851027397260274</v>
      </c>
      <c r="I15162" t="str">
        <f>VLOOKUP($B15162&amp;$E15162,'Employee List'!$A:$E,5,0)</f>
        <v>E-1318</v>
      </c>
    </row>
    <row r="15163" spans="1:9" x14ac:dyDescent="0.35">
      <c r="A15163" t="s">
        <v>1257</v>
      </c>
      <c r="B15163" t="s">
        <v>243</v>
      </c>
      <c r="C15163" t="s">
        <v>387</v>
      </c>
      <c r="D15163" t="s">
        <v>1267</v>
      </c>
      <c r="E15163" t="s">
        <v>31</v>
      </c>
      <c r="F15163">
        <v>28351</v>
      </c>
      <c r="G15163">
        <v>25351</v>
      </c>
      <c r="H15163">
        <v>0.89418362667983498</v>
      </c>
      <c r="I15163" t="str">
        <f>VLOOKUP($B15163&amp;$E15163,'Employee List'!$A:$E,5,0)</f>
        <v>E-1318</v>
      </c>
    </row>
    <row r="15164" spans="1:9" x14ac:dyDescent="0.35">
      <c r="A15164" t="s">
        <v>1257</v>
      </c>
      <c r="B15164" t="s">
        <v>243</v>
      </c>
      <c r="C15164" t="s">
        <v>387</v>
      </c>
      <c r="D15164" t="s">
        <v>1268</v>
      </c>
      <c r="E15164" t="s">
        <v>29</v>
      </c>
      <c r="F15164">
        <v>12680</v>
      </c>
      <c r="G15164">
        <v>6122</v>
      </c>
      <c r="H15164">
        <v>0.48280757097791799</v>
      </c>
      <c r="I15164" t="str">
        <f>VLOOKUP($B15164&amp;$E15164,'Employee List'!$A:$E,5,0)</f>
        <v>E-1318</v>
      </c>
    </row>
    <row r="15165" spans="1:9" x14ac:dyDescent="0.35">
      <c r="A15165" t="s">
        <v>1257</v>
      </c>
      <c r="B15165" t="s">
        <v>243</v>
      </c>
      <c r="C15165" t="s">
        <v>387</v>
      </c>
      <c r="D15165" t="s">
        <v>1268</v>
      </c>
      <c r="E15165" t="s">
        <v>30</v>
      </c>
      <c r="F15165">
        <v>13516</v>
      </c>
      <c r="G15165">
        <v>4435</v>
      </c>
      <c r="H15165">
        <v>0.32812962414915653</v>
      </c>
      <c r="I15165" t="str">
        <f>VLOOKUP($B15165&amp;$E15165,'Employee List'!$A:$E,5,0)</f>
        <v>E-1318</v>
      </c>
    </row>
    <row r="15166" spans="1:9" x14ac:dyDescent="0.35">
      <c r="A15166" t="s">
        <v>1257</v>
      </c>
      <c r="B15166" t="s">
        <v>243</v>
      </c>
      <c r="C15166" t="s">
        <v>387</v>
      </c>
      <c r="D15166" t="s">
        <v>1268</v>
      </c>
      <c r="E15166" t="s">
        <v>31</v>
      </c>
      <c r="F15166">
        <v>12869</v>
      </c>
      <c r="G15166">
        <v>6113</v>
      </c>
      <c r="H15166">
        <v>0.47501748387598103</v>
      </c>
      <c r="I15166" t="str">
        <f>VLOOKUP($B15166&amp;$E15166,'Employee List'!$A:$E,5,0)</f>
        <v>E-1318</v>
      </c>
    </row>
    <row r="15167" spans="1:9" x14ac:dyDescent="0.35">
      <c r="A15167" t="s">
        <v>1257</v>
      </c>
      <c r="B15167" t="s">
        <v>243</v>
      </c>
      <c r="C15167" t="s">
        <v>387</v>
      </c>
      <c r="D15167" t="s">
        <v>1269</v>
      </c>
      <c r="E15167" t="s">
        <v>29</v>
      </c>
      <c r="F15167">
        <v>2735</v>
      </c>
      <c r="G15167">
        <v>6259</v>
      </c>
      <c r="H15167">
        <v>2.2884826325411334</v>
      </c>
      <c r="I15167" t="str">
        <f>VLOOKUP($B15167&amp;$E15167,'Employee List'!$A:$E,5,0)</f>
        <v>E-1318</v>
      </c>
    </row>
    <row r="15168" spans="1:9" x14ac:dyDescent="0.35">
      <c r="A15168" t="s">
        <v>1257</v>
      </c>
      <c r="B15168" t="s">
        <v>243</v>
      </c>
      <c r="C15168" t="s">
        <v>387</v>
      </c>
      <c r="D15168" t="s">
        <v>1269</v>
      </c>
      <c r="E15168" t="s">
        <v>30</v>
      </c>
      <c r="F15168">
        <v>2745</v>
      </c>
      <c r="G15168">
        <v>7184</v>
      </c>
      <c r="H15168">
        <v>2.6171220400728599</v>
      </c>
      <c r="I15168" t="str">
        <f>VLOOKUP($B15168&amp;$E15168,'Employee List'!$A:$E,5,0)</f>
        <v>E-1318</v>
      </c>
    </row>
    <row r="15169" spans="1:9" x14ac:dyDescent="0.35">
      <c r="A15169" t="s">
        <v>1257</v>
      </c>
      <c r="B15169" t="s">
        <v>243</v>
      </c>
      <c r="C15169" t="s">
        <v>387</v>
      </c>
      <c r="D15169" t="s">
        <v>1269</v>
      </c>
      <c r="E15169" t="s">
        <v>31</v>
      </c>
      <c r="F15169">
        <v>3244</v>
      </c>
      <c r="G15169">
        <v>1980</v>
      </c>
      <c r="H15169">
        <v>0.61035758323057954</v>
      </c>
      <c r="I15169" t="str">
        <f>VLOOKUP($B15169&amp;$E15169,'Employee List'!$A:$E,5,0)</f>
        <v>E-1318</v>
      </c>
    </row>
    <row r="15170" spans="1:9" x14ac:dyDescent="0.35">
      <c r="A15170" t="s">
        <v>1257</v>
      </c>
      <c r="B15170" t="s">
        <v>243</v>
      </c>
      <c r="C15170" t="s">
        <v>387</v>
      </c>
      <c r="D15170" t="s">
        <v>1270</v>
      </c>
      <c r="E15170" t="s">
        <v>29</v>
      </c>
      <c r="F15170">
        <v>5006</v>
      </c>
      <c r="G15170">
        <v>5892</v>
      </c>
      <c r="H15170">
        <v>1.1769876148621654</v>
      </c>
      <c r="I15170" t="str">
        <f>VLOOKUP($B15170&amp;$E15170,'Employee List'!$A:$E,5,0)</f>
        <v>E-1318</v>
      </c>
    </row>
    <row r="15171" spans="1:9" x14ac:dyDescent="0.35">
      <c r="A15171" t="s">
        <v>1257</v>
      </c>
      <c r="B15171" t="s">
        <v>243</v>
      </c>
      <c r="C15171" t="s">
        <v>387</v>
      </c>
      <c r="D15171" t="s">
        <v>1270</v>
      </c>
      <c r="E15171" t="s">
        <v>30</v>
      </c>
      <c r="F15171">
        <v>5754</v>
      </c>
      <c r="G15171">
        <v>2852</v>
      </c>
      <c r="H15171">
        <v>0.4956551963851234</v>
      </c>
      <c r="I15171" t="str">
        <f>VLOOKUP($B15171&amp;$E15171,'Employee List'!$A:$E,5,0)</f>
        <v>E-1318</v>
      </c>
    </row>
    <row r="15172" spans="1:9" x14ac:dyDescent="0.35">
      <c r="A15172" t="s">
        <v>1257</v>
      </c>
      <c r="B15172" t="s">
        <v>243</v>
      </c>
      <c r="C15172" t="s">
        <v>387</v>
      </c>
      <c r="D15172" t="s">
        <v>1270</v>
      </c>
      <c r="E15172" t="s">
        <v>31</v>
      </c>
      <c r="F15172">
        <v>5858</v>
      </c>
      <c r="G15172">
        <v>3733</v>
      </c>
      <c r="H15172">
        <v>0.63724820757937861</v>
      </c>
      <c r="I15172" t="str">
        <f>VLOOKUP($B15172&amp;$E15172,'Employee List'!$A:$E,5,0)</f>
        <v>E-1318</v>
      </c>
    </row>
    <row r="15173" spans="1:9" x14ac:dyDescent="0.35">
      <c r="A15173" t="s">
        <v>1257</v>
      </c>
      <c r="B15173" t="s">
        <v>243</v>
      </c>
      <c r="C15173" t="s">
        <v>387</v>
      </c>
      <c r="D15173" t="s">
        <v>1271</v>
      </c>
      <c r="E15173" t="s">
        <v>29</v>
      </c>
      <c r="F15173">
        <v>56746</v>
      </c>
      <c r="G15173">
        <v>50623</v>
      </c>
      <c r="H15173">
        <v>0.89209812145349454</v>
      </c>
      <c r="I15173" t="str">
        <f>VLOOKUP($B15173&amp;$E15173,'Employee List'!$A:$E,5,0)</f>
        <v>E-1318</v>
      </c>
    </row>
    <row r="15174" spans="1:9" x14ac:dyDescent="0.35">
      <c r="A15174" t="s">
        <v>1257</v>
      </c>
      <c r="B15174" t="s">
        <v>243</v>
      </c>
      <c r="C15174" t="s">
        <v>387</v>
      </c>
      <c r="D15174" t="s">
        <v>1271</v>
      </c>
      <c r="E15174" t="s">
        <v>30</v>
      </c>
      <c r="F15174">
        <v>60199</v>
      </c>
      <c r="G15174">
        <v>60260</v>
      </c>
      <c r="H15174">
        <v>1.0010133058688682</v>
      </c>
      <c r="I15174" t="str">
        <f>VLOOKUP($B15174&amp;$E15174,'Employee List'!$A:$E,5,0)</f>
        <v>E-1318</v>
      </c>
    </row>
    <row r="15175" spans="1:9" x14ac:dyDescent="0.35">
      <c r="A15175" t="s">
        <v>1257</v>
      </c>
      <c r="B15175" t="s">
        <v>243</v>
      </c>
      <c r="C15175" t="s">
        <v>387</v>
      </c>
      <c r="D15175" t="s">
        <v>1271</v>
      </c>
      <c r="E15175" t="s">
        <v>31</v>
      </c>
      <c r="F15175">
        <v>59570</v>
      </c>
      <c r="G15175">
        <v>62965</v>
      </c>
      <c r="H15175">
        <v>1.0569917743830788</v>
      </c>
      <c r="I15175" t="str">
        <f>VLOOKUP($B15175&amp;$E15175,'Employee List'!$A:$E,5,0)</f>
        <v>E-1318</v>
      </c>
    </row>
    <row r="15176" spans="1:9" x14ac:dyDescent="0.35">
      <c r="A15176" t="s">
        <v>1257</v>
      </c>
      <c r="B15176" t="s">
        <v>243</v>
      </c>
      <c r="C15176" t="s">
        <v>387</v>
      </c>
      <c r="D15176" t="s">
        <v>1258</v>
      </c>
      <c r="E15176" t="s">
        <v>29</v>
      </c>
      <c r="F15176">
        <v>157030</v>
      </c>
      <c r="G15176">
        <v>115376</v>
      </c>
      <c r="H15176">
        <v>0.7347385849837611</v>
      </c>
      <c r="I15176" t="str">
        <f>VLOOKUP($B15176&amp;$E15176,'Employee List'!$A:$E,5,0)</f>
        <v>E-1318</v>
      </c>
    </row>
    <row r="15177" spans="1:9" x14ac:dyDescent="0.35">
      <c r="A15177" t="s">
        <v>1257</v>
      </c>
      <c r="B15177" t="s">
        <v>243</v>
      </c>
      <c r="C15177" t="s">
        <v>387</v>
      </c>
      <c r="D15177" t="s">
        <v>1258</v>
      </c>
      <c r="E15177" t="s">
        <v>30</v>
      </c>
      <c r="F15177">
        <v>151049</v>
      </c>
      <c r="G15177">
        <v>106247</v>
      </c>
      <c r="H15177">
        <v>0.70339426278889627</v>
      </c>
      <c r="I15177" t="str">
        <f>VLOOKUP($B15177&amp;$E15177,'Employee List'!$A:$E,5,0)</f>
        <v>E-1318</v>
      </c>
    </row>
    <row r="15178" spans="1:9" x14ac:dyDescent="0.35">
      <c r="A15178" t="s">
        <v>1257</v>
      </c>
      <c r="B15178" t="s">
        <v>243</v>
      </c>
      <c r="C15178" t="s">
        <v>387</v>
      </c>
      <c r="D15178" t="s">
        <v>1258</v>
      </c>
      <c r="E15178" t="s">
        <v>31</v>
      </c>
      <c r="F15178">
        <v>145218</v>
      </c>
      <c r="G15178">
        <v>79317</v>
      </c>
      <c r="H15178">
        <v>0.54619262074949382</v>
      </c>
      <c r="I15178" t="str">
        <f>VLOOKUP($B15178&amp;$E15178,'Employee List'!$A:$E,5,0)</f>
        <v>E-1318</v>
      </c>
    </row>
    <row r="15179" spans="1:9" x14ac:dyDescent="0.35">
      <c r="A15179" t="s">
        <v>1257</v>
      </c>
      <c r="B15179" t="s">
        <v>243</v>
      </c>
      <c r="C15179" t="s">
        <v>387</v>
      </c>
      <c r="D15179" t="s">
        <v>1272</v>
      </c>
      <c r="E15179" t="s">
        <v>29</v>
      </c>
      <c r="F15179">
        <v>9689</v>
      </c>
      <c r="G15179">
        <v>4166</v>
      </c>
      <c r="H15179">
        <v>0.42997213334709466</v>
      </c>
      <c r="I15179" t="str">
        <f>VLOOKUP($B15179&amp;$E15179,'Employee List'!$A:$E,5,0)</f>
        <v>E-1318</v>
      </c>
    </row>
    <row r="15180" spans="1:9" x14ac:dyDescent="0.35">
      <c r="A15180" t="s">
        <v>1257</v>
      </c>
      <c r="B15180" t="s">
        <v>243</v>
      </c>
      <c r="C15180" t="s">
        <v>387</v>
      </c>
      <c r="D15180" t="s">
        <v>1272</v>
      </c>
      <c r="E15180" t="s">
        <v>30</v>
      </c>
      <c r="F15180">
        <v>12216</v>
      </c>
      <c r="G15180">
        <v>5374</v>
      </c>
      <c r="H15180">
        <v>0.43991486574983629</v>
      </c>
      <c r="I15180" t="str">
        <f>VLOOKUP($B15180&amp;$E15180,'Employee List'!$A:$E,5,0)</f>
        <v>E-1318</v>
      </c>
    </row>
    <row r="15181" spans="1:9" x14ac:dyDescent="0.35">
      <c r="A15181" t="s">
        <v>1257</v>
      </c>
      <c r="B15181" t="s">
        <v>243</v>
      </c>
      <c r="C15181" t="s">
        <v>387</v>
      </c>
      <c r="D15181" t="s">
        <v>1272</v>
      </c>
      <c r="E15181" t="s">
        <v>31</v>
      </c>
      <c r="F15181">
        <v>9618</v>
      </c>
      <c r="G15181">
        <v>12339</v>
      </c>
      <c r="H15181">
        <v>1.2829070492825951</v>
      </c>
      <c r="I15181" t="str">
        <f>VLOOKUP($B15181&amp;$E15181,'Employee List'!$A:$E,5,0)</f>
        <v>E-1318</v>
      </c>
    </row>
    <row r="15182" spans="1:9" x14ac:dyDescent="0.35">
      <c r="A15182" t="s">
        <v>1257</v>
      </c>
      <c r="B15182" t="s">
        <v>243</v>
      </c>
      <c r="C15182" t="s">
        <v>387</v>
      </c>
      <c r="D15182" t="s">
        <v>1259</v>
      </c>
      <c r="E15182" t="s">
        <v>29</v>
      </c>
      <c r="F15182">
        <v>26586</v>
      </c>
      <c r="G15182">
        <v>15309</v>
      </c>
      <c r="H15182">
        <v>0.57582938388625593</v>
      </c>
      <c r="I15182" t="str">
        <f>VLOOKUP($B15182&amp;$E15182,'Employee List'!$A:$E,5,0)</f>
        <v>E-1318</v>
      </c>
    </row>
    <row r="15183" spans="1:9" x14ac:dyDescent="0.35">
      <c r="A15183" t="s">
        <v>1257</v>
      </c>
      <c r="B15183" t="s">
        <v>243</v>
      </c>
      <c r="C15183" t="s">
        <v>387</v>
      </c>
      <c r="D15183" t="s">
        <v>1259</v>
      </c>
      <c r="E15183" t="s">
        <v>30</v>
      </c>
      <c r="F15183">
        <v>28883</v>
      </c>
      <c r="G15183">
        <v>12829</v>
      </c>
      <c r="H15183">
        <v>0.4441713118443375</v>
      </c>
      <c r="I15183" t="str">
        <f>VLOOKUP($B15183&amp;$E15183,'Employee List'!$A:$E,5,0)</f>
        <v>E-1318</v>
      </c>
    </row>
    <row r="15184" spans="1:9" x14ac:dyDescent="0.35">
      <c r="A15184" t="s">
        <v>1257</v>
      </c>
      <c r="B15184" t="s">
        <v>243</v>
      </c>
      <c r="C15184" t="s">
        <v>387</v>
      </c>
      <c r="D15184" t="s">
        <v>1259</v>
      </c>
      <c r="E15184" t="s">
        <v>31</v>
      </c>
      <c r="F15184">
        <v>29939</v>
      </c>
      <c r="G15184">
        <v>13931</v>
      </c>
      <c r="H15184">
        <v>0.46531280269882092</v>
      </c>
      <c r="I15184" t="str">
        <f>VLOOKUP($B15184&amp;$E15184,'Employee List'!$A:$E,5,0)</f>
        <v>E-1318</v>
      </c>
    </row>
    <row r="15185" spans="1:9" x14ac:dyDescent="0.35">
      <c r="A15185" t="s">
        <v>1257</v>
      </c>
      <c r="B15185" t="s">
        <v>243</v>
      </c>
      <c r="C15185" t="s">
        <v>387</v>
      </c>
      <c r="D15185" t="s">
        <v>1273</v>
      </c>
      <c r="E15185" t="s">
        <v>29</v>
      </c>
      <c r="F15185">
        <v>3378</v>
      </c>
      <c r="G15185">
        <v>3218</v>
      </c>
      <c r="H15185">
        <v>0.95263469508584964</v>
      </c>
      <c r="I15185" t="str">
        <f>VLOOKUP($B15185&amp;$E15185,'Employee List'!$A:$E,5,0)</f>
        <v>E-1318</v>
      </c>
    </row>
    <row r="15186" spans="1:9" x14ac:dyDescent="0.35">
      <c r="A15186" t="s">
        <v>1257</v>
      </c>
      <c r="B15186" t="s">
        <v>243</v>
      </c>
      <c r="C15186" t="s">
        <v>387</v>
      </c>
      <c r="D15186" t="s">
        <v>1273</v>
      </c>
      <c r="E15186" t="s">
        <v>30</v>
      </c>
      <c r="F15186">
        <v>5203</v>
      </c>
      <c r="G15186">
        <v>2621</v>
      </c>
      <c r="H15186">
        <v>0.50374783778589272</v>
      </c>
      <c r="I15186" t="str">
        <f>VLOOKUP($B15186&amp;$E15186,'Employee List'!$A:$E,5,0)</f>
        <v>E-1318</v>
      </c>
    </row>
    <row r="15187" spans="1:9" x14ac:dyDescent="0.35">
      <c r="A15187" t="s">
        <v>1257</v>
      </c>
      <c r="B15187" t="s">
        <v>243</v>
      </c>
      <c r="C15187" t="s">
        <v>387</v>
      </c>
      <c r="D15187" t="s">
        <v>1273</v>
      </c>
      <c r="E15187" t="s">
        <v>31</v>
      </c>
      <c r="F15187">
        <v>5047</v>
      </c>
      <c r="G15187">
        <v>5150</v>
      </c>
      <c r="H15187">
        <v>1.0204081632653061</v>
      </c>
      <c r="I15187" t="str">
        <f>VLOOKUP($B15187&amp;$E15187,'Employee List'!$A:$E,5,0)</f>
        <v>E-1318</v>
      </c>
    </row>
    <row r="15188" spans="1:9" x14ac:dyDescent="0.35">
      <c r="A15188" t="s">
        <v>1257</v>
      </c>
      <c r="B15188" t="s">
        <v>243</v>
      </c>
      <c r="C15188" t="s">
        <v>387</v>
      </c>
      <c r="D15188" t="s">
        <v>1275</v>
      </c>
      <c r="E15188" t="s">
        <v>29</v>
      </c>
      <c r="F15188">
        <v>13014</v>
      </c>
      <c r="G15188">
        <v>5232</v>
      </c>
      <c r="H15188">
        <v>0.40202858460119872</v>
      </c>
      <c r="I15188" t="str">
        <f>VLOOKUP($B15188&amp;$E15188,'Employee List'!$A:$E,5,0)</f>
        <v>E-1318</v>
      </c>
    </row>
    <row r="15189" spans="1:9" x14ac:dyDescent="0.35">
      <c r="A15189" t="s">
        <v>1257</v>
      </c>
      <c r="B15189" t="s">
        <v>243</v>
      </c>
      <c r="C15189" t="s">
        <v>387</v>
      </c>
      <c r="D15189" t="s">
        <v>1275</v>
      </c>
      <c r="E15189" t="s">
        <v>30</v>
      </c>
      <c r="F15189">
        <v>10893</v>
      </c>
      <c r="G15189">
        <v>7326</v>
      </c>
      <c r="H15189">
        <v>0.67254199944918758</v>
      </c>
      <c r="I15189" t="str">
        <f>VLOOKUP($B15189&amp;$E15189,'Employee List'!$A:$E,5,0)</f>
        <v>E-1318</v>
      </c>
    </row>
    <row r="15190" spans="1:9" x14ac:dyDescent="0.35">
      <c r="A15190" t="s">
        <v>1257</v>
      </c>
      <c r="B15190" t="s">
        <v>243</v>
      </c>
      <c r="C15190" t="s">
        <v>387</v>
      </c>
      <c r="D15190" t="s">
        <v>1275</v>
      </c>
      <c r="E15190" t="s">
        <v>31</v>
      </c>
      <c r="F15190">
        <v>12588</v>
      </c>
      <c r="G15190">
        <v>1962</v>
      </c>
      <c r="H15190">
        <v>0.15586272640610105</v>
      </c>
      <c r="I15190" t="str">
        <f>VLOOKUP($B15190&amp;$E15190,'Employee List'!$A:$E,5,0)</f>
        <v>E-1318</v>
      </c>
    </row>
    <row r="15191" spans="1:9" x14ac:dyDescent="0.35">
      <c r="A15191" t="s">
        <v>1257</v>
      </c>
      <c r="B15191" t="s">
        <v>243</v>
      </c>
      <c r="C15191" t="s">
        <v>387</v>
      </c>
      <c r="D15191" t="s">
        <v>1276</v>
      </c>
      <c r="E15191" t="s">
        <v>29</v>
      </c>
      <c r="F15191">
        <v>2950</v>
      </c>
      <c r="G15191">
        <v>2902</v>
      </c>
      <c r="H15191">
        <v>0.98372881355932207</v>
      </c>
      <c r="I15191" t="str">
        <f>VLOOKUP($B15191&amp;$E15191,'Employee List'!$A:$E,5,0)</f>
        <v>E-1318</v>
      </c>
    </row>
    <row r="15192" spans="1:9" x14ac:dyDescent="0.35">
      <c r="A15192" t="s">
        <v>1257</v>
      </c>
      <c r="B15192" t="s">
        <v>243</v>
      </c>
      <c r="C15192" t="s">
        <v>387</v>
      </c>
      <c r="D15192" t="s">
        <v>1276</v>
      </c>
      <c r="E15192" t="s">
        <v>30</v>
      </c>
      <c r="F15192">
        <v>4762</v>
      </c>
      <c r="G15192">
        <v>5213</v>
      </c>
      <c r="H15192">
        <v>1.0947081058378831</v>
      </c>
      <c r="I15192" t="str">
        <f>VLOOKUP($B15192&amp;$E15192,'Employee List'!$A:$E,5,0)</f>
        <v>E-1318</v>
      </c>
    </row>
    <row r="15193" spans="1:9" x14ac:dyDescent="0.35">
      <c r="A15193" t="s">
        <v>1257</v>
      </c>
      <c r="B15193" t="s">
        <v>243</v>
      </c>
      <c r="C15193" t="s">
        <v>387</v>
      </c>
      <c r="D15193" t="s">
        <v>1276</v>
      </c>
      <c r="E15193" t="s">
        <v>31</v>
      </c>
      <c r="F15193">
        <v>1470</v>
      </c>
      <c r="G15193">
        <v>3089</v>
      </c>
      <c r="H15193">
        <v>2.101360544217687</v>
      </c>
      <c r="I15193" t="str">
        <f>VLOOKUP($B15193&amp;$E15193,'Employee List'!$A:$E,5,0)</f>
        <v>E-1318</v>
      </c>
    </row>
    <row r="15194" spans="1:9" x14ac:dyDescent="0.35">
      <c r="A15194" t="s">
        <v>1257</v>
      </c>
      <c r="B15194" t="s">
        <v>243</v>
      </c>
      <c r="C15194" t="s">
        <v>387</v>
      </c>
      <c r="D15194" t="s">
        <v>1277</v>
      </c>
      <c r="E15194" t="s">
        <v>29</v>
      </c>
      <c r="F15194">
        <v>6669</v>
      </c>
      <c r="G15194">
        <v>1691</v>
      </c>
      <c r="H15194">
        <v>0.25356125356125359</v>
      </c>
      <c r="I15194" t="str">
        <f>VLOOKUP($B15194&amp;$E15194,'Employee List'!$A:$E,5,0)</f>
        <v>E-1318</v>
      </c>
    </row>
    <row r="15195" spans="1:9" x14ac:dyDescent="0.35">
      <c r="A15195" t="s">
        <v>1257</v>
      </c>
      <c r="B15195" t="s">
        <v>243</v>
      </c>
      <c r="C15195" t="s">
        <v>387</v>
      </c>
      <c r="D15195" t="s">
        <v>1277</v>
      </c>
      <c r="E15195" t="s">
        <v>30</v>
      </c>
      <c r="F15195">
        <v>8068</v>
      </c>
      <c r="G15195">
        <v>4525</v>
      </c>
      <c r="H15195">
        <v>0.56085770946950919</v>
      </c>
      <c r="I15195" t="str">
        <f>VLOOKUP($B15195&amp;$E15195,'Employee List'!$A:$E,5,0)</f>
        <v>E-1318</v>
      </c>
    </row>
    <row r="15196" spans="1:9" x14ac:dyDescent="0.35">
      <c r="A15196" t="s">
        <v>1257</v>
      </c>
      <c r="B15196" t="s">
        <v>243</v>
      </c>
      <c r="C15196" t="s">
        <v>387</v>
      </c>
      <c r="D15196" t="s">
        <v>1277</v>
      </c>
      <c r="E15196" t="s">
        <v>31</v>
      </c>
      <c r="F15196">
        <v>6164</v>
      </c>
      <c r="G15196">
        <v>2743</v>
      </c>
      <c r="H15196">
        <v>0.44500324464633356</v>
      </c>
      <c r="I15196" t="str">
        <f>VLOOKUP($B15196&amp;$E15196,'Employee List'!$A:$E,5,0)</f>
        <v>E-1318</v>
      </c>
    </row>
    <row r="15197" spans="1:9" x14ac:dyDescent="0.35">
      <c r="A15197" t="s">
        <v>1257</v>
      </c>
      <c r="B15197" t="s">
        <v>243</v>
      </c>
      <c r="C15197" t="s">
        <v>387</v>
      </c>
      <c r="D15197" t="s">
        <v>1278</v>
      </c>
      <c r="E15197" t="s">
        <v>29</v>
      </c>
      <c r="F15197">
        <v>20879</v>
      </c>
      <c r="G15197">
        <v>11603</v>
      </c>
      <c r="H15197">
        <v>0.55572584893912547</v>
      </c>
      <c r="I15197" t="str">
        <f>VLOOKUP($B15197&amp;$E15197,'Employee List'!$A:$E,5,0)</f>
        <v>E-1318</v>
      </c>
    </row>
    <row r="15198" spans="1:9" x14ac:dyDescent="0.35">
      <c r="A15198" t="s">
        <v>1257</v>
      </c>
      <c r="B15198" t="s">
        <v>243</v>
      </c>
      <c r="C15198" t="s">
        <v>387</v>
      </c>
      <c r="D15198" t="s">
        <v>1278</v>
      </c>
      <c r="E15198" t="s">
        <v>30</v>
      </c>
      <c r="F15198">
        <v>20974</v>
      </c>
      <c r="G15198">
        <v>13948</v>
      </c>
      <c r="H15198">
        <v>0.66501382664250974</v>
      </c>
      <c r="I15198" t="str">
        <f>VLOOKUP($B15198&amp;$E15198,'Employee List'!$A:$E,5,0)</f>
        <v>E-1318</v>
      </c>
    </row>
    <row r="15199" spans="1:9" x14ac:dyDescent="0.35">
      <c r="A15199" t="s">
        <v>1257</v>
      </c>
      <c r="B15199" t="s">
        <v>243</v>
      </c>
      <c r="C15199" t="s">
        <v>387</v>
      </c>
      <c r="D15199" t="s">
        <v>1278</v>
      </c>
      <c r="E15199" t="s">
        <v>31</v>
      </c>
      <c r="F15199">
        <v>20851</v>
      </c>
      <c r="G15199">
        <v>14516</v>
      </c>
      <c r="H15199">
        <v>0.69617764136012661</v>
      </c>
      <c r="I15199" t="str">
        <f>VLOOKUP($B15199&amp;$E15199,'Employee List'!$A:$E,5,0)</f>
        <v>E-1318</v>
      </c>
    </row>
    <row r="15200" spans="1:9" x14ac:dyDescent="0.35">
      <c r="A15200" t="s">
        <v>1257</v>
      </c>
      <c r="B15200" t="s">
        <v>243</v>
      </c>
      <c r="C15200" t="s">
        <v>387</v>
      </c>
      <c r="D15200" t="s">
        <v>1279</v>
      </c>
      <c r="E15200" t="s">
        <v>29</v>
      </c>
      <c r="F15200">
        <v>4654</v>
      </c>
      <c r="G15200">
        <v>3344</v>
      </c>
      <c r="H15200">
        <v>0.7185217017619252</v>
      </c>
      <c r="I15200" t="str">
        <f>VLOOKUP($B15200&amp;$E15200,'Employee List'!$A:$E,5,0)</f>
        <v>E-1318</v>
      </c>
    </row>
    <row r="15201" spans="1:9" x14ac:dyDescent="0.35">
      <c r="A15201" t="s">
        <v>1257</v>
      </c>
      <c r="B15201" t="s">
        <v>243</v>
      </c>
      <c r="C15201" t="s">
        <v>387</v>
      </c>
      <c r="D15201" t="s">
        <v>1279</v>
      </c>
      <c r="E15201" t="s">
        <v>30</v>
      </c>
      <c r="F15201">
        <v>1483</v>
      </c>
      <c r="G15201">
        <v>1522</v>
      </c>
      <c r="H15201">
        <v>1.026298044504383</v>
      </c>
      <c r="I15201" t="str">
        <f>VLOOKUP($B15201&amp;$E15201,'Employee List'!$A:$E,5,0)</f>
        <v>E-1318</v>
      </c>
    </row>
    <row r="15202" spans="1:9" x14ac:dyDescent="0.35">
      <c r="A15202" t="s">
        <v>1257</v>
      </c>
      <c r="B15202" t="s">
        <v>243</v>
      </c>
      <c r="C15202" t="s">
        <v>387</v>
      </c>
      <c r="D15202" t="s">
        <v>1279</v>
      </c>
      <c r="E15202" t="s">
        <v>31</v>
      </c>
      <c r="F15202">
        <v>1637</v>
      </c>
      <c r="G15202">
        <v>1885</v>
      </c>
      <c r="H15202">
        <v>1.1514966401954796</v>
      </c>
      <c r="I15202" t="str">
        <f>VLOOKUP($B15202&amp;$E15202,'Employee List'!$A:$E,5,0)</f>
        <v>E-1318</v>
      </c>
    </row>
    <row r="15203" spans="1:9" x14ac:dyDescent="0.35">
      <c r="A15203" t="s">
        <v>1257</v>
      </c>
      <c r="B15203" t="s">
        <v>243</v>
      </c>
      <c r="C15203" t="s">
        <v>387</v>
      </c>
      <c r="D15203" t="s">
        <v>1280</v>
      </c>
      <c r="E15203" t="s">
        <v>29</v>
      </c>
      <c r="F15203">
        <v>3546</v>
      </c>
      <c r="G15203">
        <v>2095</v>
      </c>
      <c r="H15203">
        <v>0.59080654258319232</v>
      </c>
      <c r="I15203" t="str">
        <f>VLOOKUP($B15203&amp;$E15203,'Employee List'!$A:$E,5,0)</f>
        <v>E-1318</v>
      </c>
    </row>
    <row r="15204" spans="1:9" x14ac:dyDescent="0.35">
      <c r="A15204" t="s">
        <v>1257</v>
      </c>
      <c r="B15204" t="s">
        <v>243</v>
      </c>
      <c r="C15204" t="s">
        <v>387</v>
      </c>
      <c r="D15204" t="s">
        <v>1280</v>
      </c>
      <c r="E15204" t="s">
        <v>30</v>
      </c>
      <c r="F15204">
        <v>2236</v>
      </c>
      <c r="G15204">
        <v>2967</v>
      </c>
      <c r="H15204">
        <v>1.3269230769230769</v>
      </c>
      <c r="I15204" t="str">
        <f>VLOOKUP($B15204&amp;$E15204,'Employee List'!$A:$E,5,0)</f>
        <v>E-1318</v>
      </c>
    </row>
    <row r="15205" spans="1:9" x14ac:dyDescent="0.35">
      <c r="A15205" t="s">
        <v>1257</v>
      </c>
      <c r="B15205" t="s">
        <v>243</v>
      </c>
      <c r="C15205" t="s">
        <v>387</v>
      </c>
      <c r="D15205" t="s">
        <v>1280</v>
      </c>
      <c r="E15205" t="s">
        <v>31</v>
      </c>
      <c r="F15205">
        <v>1565</v>
      </c>
      <c r="G15205">
        <v>2751</v>
      </c>
      <c r="H15205">
        <v>1.7578274760383386</v>
      </c>
      <c r="I15205" t="str">
        <f>VLOOKUP($B15205&amp;$E15205,'Employee List'!$A:$E,5,0)</f>
        <v>E-1318</v>
      </c>
    </row>
    <row r="15206" spans="1:9" x14ac:dyDescent="0.35">
      <c r="A15206" t="s">
        <v>1257</v>
      </c>
      <c r="B15206" t="s">
        <v>243</v>
      </c>
      <c r="C15206" t="s">
        <v>387</v>
      </c>
      <c r="D15206" t="s">
        <v>1262</v>
      </c>
      <c r="E15206" t="s">
        <v>29</v>
      </c>
      <c r="F15206">
        <v>16614</v>
      </c>
      <c r="G15206">
        <v>12179</v>
      </c>
      <c r="H15206">
        <v>0.73305645840857103</v>
      </c>
      <c r="I15206" t="str">
        <f>VLOOKUP($B15206&amp;$E15206,'Employee List'!$A:$E,5,0)</f>
        <v>E-1318</v>
      </c>
    </row>
    <row r="15207" spans="1:9" x14ac:dyDescent="0.35">
      <c r="A15207" t="s">
        <v>1257</v>
      </c>
      <c r="B15207" t="s">
        <v>243</v>
      </c>
      <c r="C15207" t="s">
        <v>387</v>
      </c>
      <c r="D15207" t="s">
        <v>1262</v>
      </c>
      <c r="E15207" t="s">
        <v>30</v>
      </c>
      <c r="F15207">
        <v>16825</v>
      </c>
      <c r="G15207">
        <v>12229</v>
      </c>
      <c r="H15207">
        <v>0.7268350668647845</v>
      </c>
      <c r="I15207" t="str">
        <f>VLOOKUP($B15207&amp;$E15207,'Employee List'!$A:$E,5,0)</f>
        <v>E-1318</v>
      </c>
    </row>
    <row r="15208" spans="1:9" x14ac:dyDescent="0.35">
      <c r="A15208" t="s">
        <v>1257</v>
      </c>
      <c r="B15208" t="s">
        <v>243</v>
      </c>
      <c r="C15208" t="s">
        <v>387</v>
      </c>
      <c r="D15208" t="s">
        <v>1262</v>
      </c>
      <c r="E15208" t="s">
        <v>31</v>
      </c>
      <c r="F15208">
        <v>15754</v>
      </c>
      <c r="G15208">
        <v>13037</v>
      </c>
      <c r="H15208">
        <v>0.82753586390757905</v>
      </c>
      <c r="I15208" t="str">
        <f>VLOOKUP($B15208&amp;$E15208,'Employee List'!$A:$E,5,0)</f>
        <v>E-1318</v>
      </c>
    </row>
    <row r="15209" spans="1:9" x14ac:dyDescent="0.35">
      <c r="A15209" t="s">
        <v>1257</v>
      </c>
      <c r="B15209" t="s">
        <v>243</v>
      </c>
      <c r="C15209" t="s">
        <v>387</v>
      </c>
      <c r="D15209" t="s">
        <v>1282</v>
      </c>
      <c r="E15209" t="s">
        <v>29</v>
      </c>
      <c r="F15209">
        <v>3776</v>
      </c>
      <c r="G15209">
        <v>2285</v>
      </c>
      <c r="H15209">
        <v>0.60513771186440679</v>
      </c>
      <c r="I15209" t="str">
        <f>VLOOKUP($B15209&amp;$E15209,'Employee List'!$A:$E,5,0)</f>
        <v>E-1318</v>
      </c>
    </row>
    <row r="15210" spans="1:9" x14ac:dyDescent="0.35">
      <c r="A15210" t="s">
        <v>1257</v>
      </c>
      <c r="B15210" t="s">
        <v>243</v>
      </c>
      <c r="C15210" t="s">
        <v>387</v>
      </c>
      <c r="D15210" t="s">
        <v>1282</v>
      </c>
      <c r="E15210" t="s">
        <v>30</v>
      </c>
      <c r="F15210">
        <v>5794</v>
      </c>
      <c r="G15210">
        <v>4805</v>
      </c>
      <c r="H15210">
        <v>0.82930617880566104</v>
      </c>
      <c r="I15210" t="str">
        <f>VLOOKUP($B15210&amp;$E15210,'Employee List'!$A:$E,5,0)</f>
        <v>E-1318</v>
      </c>
    </row>
    <row r="15211" spans="1:9" x14ac:dyDescent="0.35">
      <c r="A15211" t="s">
        <v>1257</v>
      </c>
      <c r="B15211" t="s">
        <v>243</v>
      </c>
      <c r="C15211" t="s">
        <v>387</v>
      </c>
      <c r="D15211" t="s">
        <v>1282</v>
      </c>
      <c r="E15211" t="s">
        <v>31</v>
      </c>
      <c r="F15211">
        <v>4323</v>
      </c>
      <c r="G15211">
        <v>4436</v>
      </c>
      <c r="H15211">
        <v>1.0261392551468886</v>
      </c>
      <c r="I15211" t="str">
        <f>VLOOKUP($B15211&amp;$E15211,'Employee List'!$A:$E,5,0)</f>
        <v>E-1318</v>
      </c>
    </row>
    <row r="15212" spans="1:9" x14ac:dyDescent="0.35">
      <c r="A15212" t="s">
        <v>1257</v>
      </c>
      <c r="B15212" t="s">
        <v>243</v>
      </c>
      <c r="C15212" t="s">
        <v>387</v>
      </c>
      <c r="D15212" t="s">
        <v>1281</v>
      </c>
      <c r="E15212" t="s">
        <v>29</v>
      </c>
      <c r="F15212">
        <v>2378</v>
      </c>
      <c r="G15212">
        <v>5984</v>
      </c>
      <c r="H15212">
        <v>2.5164003364171572</v>
      </c>
      <c r="I15212" t="str">
        <f>VLOOKUP($B15212&amp;$E15212,'Employee List'!$A:$E,5,0)</f>
        <v>E-1318</v>
      </c>
    </row>
    <row r="15213" spans="1:9" x14ac:dyDescent="0.35">
      <c r="A15213" t="s">
        <v>1257</v>
      </c>
      <c r="B15213" t="s">
        <v>243</v>
      </c>
      <c r="C15213" t="s">
        <v>387</v>
      </c>
      <c r="D15213" t="s">
        <v>1281</v>
      </c>
      <c r="E15213" t="s">
        <v>30</v>
      </c>
      <c r="F15213">
        <v>3626</v>
      </c>
      <c r="G15213">
        <v>1520</v>
      </c>
      <c r="H15213">
        <v>0.41919470490899063</v>
      </c>
      <c r="I15213" t="str">
        <f>VLOOKUP($B15213&amp;$E15213,'Employee List'!$A:$E,5,0)</f>
        <v>E-1318</v>
      </c>
    </row>
    <row r="15214" spans="1:9" x14ac:dyDescent="0.35">
      <c r="A15214" t="s">
        <v>1257</v>
      </c>
      <c r="B15214" t="s">
        <v>243</v>
      </c>
      <c r="C15214" t="s">
        <v>387</v>
      </c>
      <c r="D15214" t="s">
        <v>1281</v>
      </c>
      <c r="E15214" t="s">
        <v>31</v>
      </c>
      <c r="F15214">
        <v>3942</v>
      </c>
      <c r="G15214">
        <v>4014</v>
      </c>
      <c r="H15214">
        <v>1.0182648401826484</v>
      </c>
      <c r="I15214" t="str">
        <f>VLOOKUP($B15214&amp;$E15214,'Employee List'!$A:$E,5,0)</f>
        <v>E-1318</v>
      </c>
    </row>
    <row r="15215" spans="1:9" x14ac:dyDescent="0.35">
      <c r="A15215" t="s">
        <v>1257</v>
      </c>
      <c r="B15215" t="s">
        <v>244</v>
      </c>
      <c r="C15215" t="s">
        <v>387</v>
      </c>
      <c r="D15215" t="s">
        <v>1274</v>
      </c>
      <c r="E15215" t="s">
        <v>29</v>
      </c>
      <c r="F15215">
        <v>17022</v>
      </c>
      <c r="G15215">
        <v>18561</v>
      </c>
      <c r="H15215">
        <v>1.0904124074726824</v>
      </c>
      <c r="I15215" t="str">
        <f>VLOOKUP($B15215&amp;$E15215,'Employee List'!$A:$E,5,0)</f>
        <v>E-1319</v>
      </c>
    </row>
    <row r="15216" spans="1:9" x14ac:dyDescent="0.35">
      <c r="A15216" t="s">
        <v>1257</v>
      </c>
      <c r="B15216" t="s">
        <v>244</v>
      </c>
      <c r="C15216" t="s">
        <v>387</v>
      </c>
      <c r="D15216" t="s">
        <v>1274</v>
      </c>
      <c r="E15216" t="s">
        <v>30</v>
      </c>
      <c r="F15216">
        <v>14172</v>
      </c>
      <c r="G15216">
        <v>13581</v>
      </c>
      <c r="H15216">
        <v>0.95829805249788313</v>
      </c>
      <c r="I15216" t="str">
        <f>VLOOKUP($B15216&amp;$E15216,'Employee List'!$A:$E,5,0)</f>
        <v>E-1319</v>
      </c>
    </row>
    <row r="15217" spans="1:9" x14ac:dyDescent="0.35">
      <c r="A15217" t="s">
        <v>1257</v>
      </c>
      <c r="B15217" t="s">
        <v>244</v>
      </c>
      <c r="C15217" t="s">
        <v>387</v>
      </c>
      <c r="D15217" t="s">
        <v>1274</v>
      </c>
      <c r="E15217" t="s">
        <v>31</v>
      </c>
      <c r="F15217">
        <v>13798</v>
      </c>
      <c r="G15217">
        <v>12778</v>
      </c>
      <c r="H15217">
        <v>0.92607624293375856</v>
      </c>
      <c r="I15217" t="str">
        <f>VLOOKUP($B15217&amp;$E15217,'Employee List'!$A:$E,5,0)</f>
        <v>E-1319</v>
      </c>
    </row>
    <row r="15218" spans="1:9" x14ac:dyDescent="0.35">
      <c r="A15218" t="s">
        <v>1257</v>
      </c>
      <c r="B15218" t="s">
        <v>244</v>
      </c>
      <c r="C15218" t="s">
        <v>387</v>
      </c>
      <c r="D15218" t="s">
        <v>1263</v>
      </c>
      <c r="E15218" t="s">
        <v>29</v>
      </c>
      <c r="F15218">
        <v>2813</v>
      </c>
      <c r="G15218">
        <v>5225</v>
      </c>
      <c r="H15218">
        <v>1.8574475648773552</v>
      </c>
      <c r="I15218" t="str">
        <f>VLOOKUP($B15218&amp;$E15218,'Employee List'!$A:$E,5,0)</f>
        <v>E-1319</v>
      </c>
    </row>
    <row r="15219" spans="1:9" x14ac:dyDescent="0.35">
      <c r="A15219" t="s">
        <v>1257</v>
      </c>
      <c r="B15219" t="s">
        <v>244</v>
      </c>
      <c r="C15219" t="s">
        <v>387</v>
      </c>
      <c r="D15219" t="s">
        <v>1263</v>
      </c>
      <c r="E15219" t="s">
        <v>30</v>
      </c>
      <c r="F15219">
        <v>1282</v>
      </c>
      <c r="G15219">
        <v>5668</v>
      </c>
      <c r="H15219">
        <v>4.4212168486739474</v>
      </c>
      <c r="I15219" t="str">
        <f>VLOOKUP($B15219&amp;$E15219,'Employee List'!$A:$E,5,0)</f>
        <v>E-1319</v>
      </c>
    </row>
    <row r="15220" spans="1:9" x14ac:dyDescent="0.35">
      <c r="A15220" t="s">
        <v>1257</v>
      </c>
      <c r="B15220" t="s">
        <v>244</v>
      </c>
      <c r="C15220" t="s">
        <v>387</v>
      </c>
      <c r="D15220" t="s">
        <v>1263</v>
      </c>
      <c r="E15220" t="s">
        <v>31</v>
      </c>
      <c r="F15220">
        <v>1965</v>
      </c>
      <c r="G15220">
        <v>2112</v>
      </c>
      <c r="H15220">
        <v>1.0748091603053436</v>
      </c>
      <c r="I15220" t="str">
        <f>VLOOKUP($B15220&amp;$E15220,'Employee List'!$A:$E,5,0)</f>
        <v>E-1319</v>
      </c>
    </row>
    <row r="15221" spans="1:9" x14ac:dyDescent="0.35">
      <c r="A15221" t="s">
        <v>1257</v>
      </c>
      <c r="B15221" t="s">
        <v>244</v>
      </c>
      <c r="C15221" t="s">
        <v>387</v>
      </c>
      <c r="D15221" t="s">
        <v>1264</v>
      </c>
      <c r="E15221" t="s">
        <v>29</v>
      </c>
      <c r="F15221">
        <v>1045</v>
      </c>
      <c r="G15221">
        <v>4842</v>
      </c>
      <c r="H15221">
        <v>4.6334928229665069</v>
      </c>
      <c r="I15221" t="str">
        <f>VLOOKUP($B15221&amp;$E15221,'Employee List'!$A:$E,5,0)</f>
        <v>E-1319</v>
      </c>
    </row>
    <row r="15222" spans="1:9" x14ac:dyDescent="0.35">
      <c r="A15222" t="s">
        <v>1257</v>
      </c>
      <c r="B15222" t="s">
        <v>244</v>
      </c>
      <c r="C15222" t="s">
        <v>387</v>
      </c>
      <c r="D15222" t="s">
        <v>1264</v>
      </c>
      <c r="E15222" t="s">
        <v>30</v>
      </c>
      <c r="F15222">
        <v>4285</v>
      </c>
      <c r="G15222">
        <v>2517</v>
      </c>
      <c r="H15222">
        <v>0.5873978996499416</v>
      </c>
      <c r="I15222" t="str">
        <f>VLOOKUP($B15222&amp;$E15222,'Employee List'!$A:$E,5,0)</f>
        <v>E-1319</v>
      </c>
    </row>
    <row r="15223" spans="1:9" x14ac:dyDescent="0.35">
      <c r="A15223" t="s">
        <v>1257</v>
      </c>
      <c r="B15223" t="s">
        <v>244</v>
      </c>
      <c r="C15223" t="s">
        <v>387</v>
      </c>
      <c r="D15223" t="s">
        <v>1264</v>
      </c>
      <c r="E15223" t="s">
        <v>31</v>
      </c>
      <c r="F15223">
        <v>4881</v>
      </c>
      <c r="G15223">
        <v>5161</v>
      </c>
      <c r="H15223">
        <v>1.0573652939971316</v>
      </c>
      <c r="I15223" t="str">
        <f>VLOOKUP($B15223&amp;$E15223,'Employee List'!$A:$E,5,0)</f>
        <v>E-1319</v>
      </c>
    </row>
    <row r="15224" spans="1:9" x14ac:dyDescent="0.35">
      <c r="A15224" t="s">
        <v>1257</v>
      </c>
      <c r="B15224" t="s">
        <v>244</v>
      </c>
      <c r="C15224" t="s">
        <v>387</v>
      </c>
      <c r="D15224" t="s">
        <v>1265</v>
      </c>
      <c r="E15224" t="s">
        <v>29</v>
      </c>
      <c r="F15224">
        <v>11192</v>
      </c>
      <c r="G15224">
        <v>11038</v>
      </c>
      <c r="H15224">
        <v>0.98624017155110788</v>
      </c>
      <c r="I15224" t="str">
        <f>VLOOKUP($B15224&amp;$E15224,'Employee List'!$A:$E,5,0)</f>
        <v>E-1319</v>
      </c>
    </row>
    <row r="15225" spans="1:9" x14ac:dyDescent="0.35">
      <c r="A15225" t="s">
        <v>1257</v>
      </c>
      <c r="B15225" t="s">
        <v>244</v>
      </c>
      <c r="C15225" t="s">
        <v>387</v>
      </c>
      <c r="D15225" t="s">
        <v>1265</v>
      </c>
      <c r="E15225" t="s">
        <v>30</v>
      </c>
      <c r="F15225">
        <v>9426</v>
      </c>
      <c r="G15225">
        <v>18240</v>
      </c>
      <c r="H15225">
        <v>1.9350732017823042</v>
      </c>
      <c r="I15225" t="str">
        <f>VLOOKUP($B15225&amp;$E15225,'Employee List'!$A:$E,5,0)</f>
        <v>E-1319</v>
      </c>
    </row>
    <row r="15226" spans="1:9" x14ac:dyDescent="0.35">
      <c r="A15226" t="s">
        <v>1257</v>
      </c>
      <c r="B15226" t="s">
        <v>244</v>
      </c>
      <c r="C15226" t="s">
        <v>387</v>
      </c>
      <c r="D15226" t="s">
        <v>1265</v>
      </c>
      <c r="E15226" t="s">
        <v>31</v>
      </c>
      <c r="F15226">
        <v>11298</v>
      </c>
      <c r="G15226">
        <v>12623</v>
      </c>
      <c r="H15226">
        <v>1.117277394229067</v>
      </c>
      <c r="I15226" t="str">
        <f>VLOOKUP($B15226&amp;$E15226,'Employee List'!$A:$E,5,0)</f>
        <v>E-1319</v>
      </c>
    </row>
    <row r="15227" spans="1:9" x14ac:dyDescent="0.35">
      <c r="A15227" t="s">
        <v>1257</v>
      </c>
      <c r="B15227" t="s">
        <v>244</v>
      </c>
      <c r="C15227" t="s">
        <v>387</v>
      </c>
      <c r="D15227" t="s">
        <v>1260</v>
      </c>
      <c r="E15227" t="s">
        <v>29</v>
      </c>
      <c r="F15227">
        <v>52161</v>
      </c>
      <c r="G15227">
        <v>58252</v>
      </c>
      <c r="H15227">
        <v>1.1167730680009968</v>
      </c>
      <c r="I15227" t="str">
        <f>VLOOKUP($B15227&amp;$E15227,'Employee List'!$A:$E,5,0)</f>
        <v>E-1319</v>
      </c>
    </row>
    <row r="15228" spans="1:9" x14ac:dyDescent="0.35">
      <c r="A15228" t="s">
        <v>1257</v>
      </c>
      <c r="B15228" t="s">
        <v>244</v>
      </c>
      <c r="C15228" t="s">
        <v>387</v>
      </c>
      <c r="D15228" t="s">
        <v>1260</v>
      </c>
      <c r="E15228" t="s">
        <v>30</v>
      </c>
      <c r="F15228">
        <v>53373</v>
      </c>
      <c r="G15228">
        <v>86366</v>
      </c>
      <c r="H15228">
        <v>1.6181589942480281</v>
      </c>
      <c r="I15228" t="str">
        <f>VLOOKUP($B15228&amp;$E15228,'Employee List'!$A:$E,5,0)</f>
        <v>E-1319</v>
      </c>
    </row>
    <row r="15229" spans="1:9" x14ac:dyDescent="0.35">
      <c r="A15229" t="s">
        <v>1257</v>
      </c>
      <c r="B15229" t="s">
        <v>244</v>
      </c>
      <c r="C15229" t="s">
        <v>387</v>
      </c>
      <c r="D15229" t="s">
        <v>1260</v>
      </c>
      <c r="E15229" t="s">
        <v>31</v>
      </c>
      <c r="F15229">
        <v>60545</v>
      </c>
      <c r="G15229">
        <v>155256</v>
      </c>
      <c r="H15229">
        <v>2.564307539846395</v>
      </c>
      <c r="I15229" t="str">
        <f>VLOOKUP($B15229&amp;$E15229,'Employee List'!$A:$E,5,0)</f>
        <v>E-1319</v>
      </c>
    </row>
    <row r="15230" spans="1:9" x14ac:dyDescent="0.35">
      <c r="A15230" t="s">
        <v>1257</v>
      </c>
      <c r="B15230" t="s">
        <v>244</v>
      </c>
      <c r="C15230" t="s">
        <v>387</v>
      </c>
      <c r="D15230" t="s">
        <v>1261</v>
      </c>
      <c r="E15230" t="s">
        <v>29</v>
      </c>
      <c r="F15230">
        <v>47667</v>
      </c>
      <c r="G15230">
        <v>49326</v>
      </c>
      <c r="H15230">
        <v>1.0348039524199131</v>
      </c>
      <c r="I15230" t="str">
        <f>VLOOKUP($B15230&amp;$E15230,'Employee List'!$A:$E,5,0)</f>
        <v>E-1319</v>
      </c>
    </row>
    <row r="15231" spans="1:9" x14ac:dyDescent="0.35">
      <c r="A15231" t="s">
        <v>1257</v>
      </c>
      <c r="B15231" t="s">
        <v>244</v>
      </c>
      <c r="C15231" t="s">
        <v>387</v>
      </c>
      <c r="D15231" t="s">
        <v>1261</v>
      </c>
      <c r="E15231" t="s">
        <v>30</v>
      </c>
      <c r="F15231">
        <v>51947</v>
      </c>
      <c r="G15231">
        <v>52423</v>
      </c>
      <c r="H15231">
        <v>1.0091631855545076</v>
      </c>
      <c r="I15231" t="str">
        <f>VLOOKUP($B15231&amp;$E15231,'Employee List'!$A:$E,5,0)</f>
        <v>E-1319</v>
      </c>
    </row>
    <row r="15232" spans="1:9" x14ac:dyDescent="0.35">
      <c r="A15232" t="s">
        <v>1257</v>
      </c>
      <c r="B15232" t="s">
        <v>244</v>
      </c>
      <c r="C15232" t="s">
        <v>387</v>
      </c>
      <c r="D15232" t="s">
        <v>1261</v>
      </c>
      <c r="E15232" t="s">
        <v>31</v>
      </c>
      <c r="F15232">
        <v>54250</v>
      </c>
      <c r="G15232">
        <v>59446</v>
      </c>
      <c r="H15232">
        <v>1.0957788018433179</v>
      </c>
      <c r="I15232" t="str">
        <f>VLOOKUP($B15232&amp;$E15232,'Employee List'!$A:$E,5,0)</f>
        <v>E-1319</v>
      </c>
    </row>
    <row r="15233" spans="1:9" x14ac:dyDescent="0.35">
      <c r="A15233" t="s">
        <v>1257</v>
      </c>
      <c r="B15233" t="s">
        <v>244</v>
      </c>
      <c r="C15233" t="s">
        <v>387</v>
      </c>
      <c r="D15233" t="s">
        <v>1266</v>
      </c>
      <c r="E15233" t="s">
        <v>29</v>
      </c>
      <c r="F15233">
        <v>30248</v>
      </c>
      <c r="G15233">
        <v>37714</v>
      </c>
      <c r="H15233">
        <v>1.2468262364453848</v>
      </c>
      <c r="I15233" t="str">
        <f>VLOOKUP($B15233&amp;$E15233,'Employee List'!$A:$E,5,0)</f>
        <v>E-1319</v>
      </c>
    </row>
    <row r="15234" spans="1:9" x14ac:dyDescent="0.35">
      <c r="A15234" t="s">
        <v>1257</v>
      </c>
      <c r="B15234" t="s">
        <v>244</v>
      </c>
      <c r="C15234" t="s">
        <v>387</v>
      </c>
      <c r="D15234" t="s">
        <v>1266</v>
      </c>
      <c r="E15234" t="s">
        <v>30</v>
      </c>
      <c r="F15234">
        <v>35035</v>
      </c>
      <c r="G15234">
        <v>37814</v>
      </c>
      <c r="H15234">
        <v>1.0793206793206793</v>
      </c>
      <c r="I15234" t="str">
        <f>VLOOKUP($B15234&amp;$E15234,'Employee List'!$A:$E,5,0)</f>
        <v>E-1319</v>
      </c>
    </row>
    <row r="15235" spans="1:9" x14ac:dyDescent="0.35">
      <c r="A15235" t="s">
        <v>1257</v>
      </c>
      <c r="B15235" t="s">
        <v>244</v>
      </c>
      <c r="C15235" t="s">
        <v>387</v>
      </c>
      <c r="D15235" t="s">
        <v>1266</v>
      </c>
      <c r="E15235" t="s">
        <v>31</v>
      </c>
      <c r="F15235">
        <v>32223</v>
      </c>
      <c r="G15235">
        <v>37708</v>
      </c>
      <c r="H15235">
        <v>1.1702200291717098</v>
      </c>
      <c r="I15235" t="str">
        <f>VLOOKUP($B15235&amp;$E15235,'Employee List'!$A:$E,5,0)</f>
        <v>E-1319</v>
      </c>
    </row>
    <row r="15236" spans="1:9" x14ac:dyDescent="0.35">
      <c r="A15236" t="s">
        <v>1257</v>
      </c>
      <c r="B15236" t="s">
        <v>244</v>
      </c>
      <c r="C15236" t="s">
        <v>387</v>
      </c>
      <c r="D15236" t="s">
        <v>1267</v>
      </c>
      <c r="E15236" t="s">
        <v>29</v>
      </c>
      <c r="F15236">
        <v>20009</v>
      </c>
      <c r="G15236">
        <v>26604</v>
      </c>
      <c r="H15236">
        <v>1.3296016792443401</v>
      </c>
      <c r="I15236" t="str">
        <f>VLOOKUP($B15236&amp;$E15236,'Employee List'!$A:$E,5,0)</f>
        <v>E-1319</v>
      </c>
    </row>
    <row r="15237" spans="1:9" x14ac:dyDescent="0.35">
      <c r="A15237" t="s">
        <v>1257</v>
      </c>
      <c r="B15237" t="s">
        <v>244</v>
      </c>
      <c r="C15237" t="s">
        <v>387</v>
      </c>
      <c r="D15237" t="s">
        <v>1267</v>
      </c>
      <c r="E15237" t="s">
        <v>30</v>
      </c>
      <c r="F15237">
        <v>21777</v>
      </c>
      <c r="G15237">
        <v>19654</v>
      </c>
      <c r="H15237">
        <v>0.90251182440189193</v>
      </c>
      <c r="I15237" t="str">
        <f>VLOOKUP($B15237&amp;$E15237,'Employee List'!$A:$E,5,0)</f>
        <v>E-1319</v>
      </c>
    </row>
    <row r="15238" spans="1:9" x14ac:dyDescent="0.35">
      <c r="A15238" t="s">
        <v>1257</v>
      </c>
      <c r="B15238" t="s">
        <v>244</v>
      </c>
      <c r="C15238" t="s">
        <v>387</v>
      </c>
      <c r="D15238" t="s">
        <v>1267</v>
      </c>
      <c r="E15238" t="s">
        <v>31</v>
      </c>
      <c r="F15238">
        <v>19870</v>
      </c>
      <c r="G15238">
        <v>27878</v>
      </c>
      <c r="H15238">
        <v>1.4030196275792652</v>
      </c>
      <c r="I15238" t="str">
        <f>VLOOKUP($B15238&amp;$E15238,'Employee List'!$A:$E,5,0)</f>
        <v>E-1319</v>
      </c>
    </row>
    <row r="15239" spans="1:9" x14ac:dyDescent="0.35">
      <c r="A15239" t="s">
        <v>1257</v>
      </c>
      <c r="B15239" t="s">
        <v>244</v>
      </c>
      <c r="C15239" t="s">
        <v>387</v>
      </c>
      <c r="D15239" t="s">
        <v>1268</v>
      </c>
      <c r="E15239" t="s">
        <v>29</v>
      </c>
      <c r="F15239">
        <v>13467</v>
      </c>
      <c r="G15239">
        <v>9350</v>
      </c>
      <c r="H15239">
        <v>0.69428974530333409</v>
      </c>
      <c r="I15239" t="str">
        <f>VLOOKUP($B15239&amp;$E15239,'Employee List'!$A:$E,5,0)</f>
        <v>E-1319</v>
      </c>
    </row>
    <row r="15240" spans="1:9" x14ac:dyDescent="0.35">
      <c r="A15240" t="s">
        <v>1257</v>
      </c>
      <c r="B15240" t="s">
        <v>244</v>
      </c>
      <c r="C15240" t="s">
        <v>387</v>
      </c>
      <c r="D15240" t="s">
        <v>1268</v>
      </c>
      <c r="E15240" t="s">
        <v>30</v>
      </c>
      <c r="F15240">
        <v>14907</v>
      </c>
      <c r="G15240">
        <v>14730</v>
      </c>
      <c r="H15240">
        <v>0.98812638357818472</v>
      </c>
      <c r="I15240" t="str">
        <f>VLOOKUP($B15240&amp;$E15240,'Employee List'!$A:$E,5,0)</f>
        <v>E-1319</v>
      </c>
    </row>
    <row r="15241" spans="1:9" x14ac:dyDescent="0.35">
      <c r="A15241" t="s">
        <v>1257</v>
      </c>
      <c r="B15241" t="s">
        <v>244</v>
      </c>
      <c r="C15241" t="s">
        <v>387</v>
      </c>
      <c r="D15241" t="s">
        <v>1268</v>
      </c>
      <c r="E15241" t="s">
        <v>31</v>
      </c>
      <c r="F15241">
        <v>14414</v>
      </c>
      <c r="G15241">
        <v>7490</v>
      </c>
      <c r="H15241">
        <v>0.51963368946857225</v>
      </c>
      <c r="I15241" t="str">
        <f>VLOOKUP($B15241&amp;$E15241,'Employee List'!$A:$E,5,0)</f>
        <v>E-1319</v>
      </c>
    </row>
    <row r="15242" spans="1:9" x14ac:dyDescent="0.35">
      <c r="A15242" t="s">
        <v>1257</v>
      </c>
      <c r="B15242" t="s">
        <v>244</v>
      </c>
      <c r="C15242" t="s">
        <v>387</v>
      </c>
      <c r="D15242" t="s">
        <v>1269</v>
      </c>
      <c r="E15242" t="s">
        <v>29</v>
      </c>
      <c r="F15242">
        <v>13166</v>
      </c>
      <c r="G15242">
        <v>21879</v>
      </c>
      <c r="H15242">
        <v>1.6617803433085219</v>
      </c>
      <c r="I15242" t="str">
        <f>VLOOKUP($B15242&amp;$E15242,'Employee List'!$A:$E,5,0)</f>
        <v>E-1319</v>
      </c>
    </row>
    <row r="15243" spans="1:9" x14ac:dyDescent="0.35">
      <c r="A15243" t="s">
        <v>1257</v>
      </c>
      <c r="B15243" t="s">
        <v>244</v>
      </c>
      <c r="C15243" t="s">
        <v>387</v>
      </c>
      <c r="D15243" t="s">
        <v>1269</v>
      </c>
      <c r="E15243" t="s">
        <v>30</v>
      </c>
      <c r="F15243">
        <v>14009</v>
      </c>
      <c r="G15243">
        <v>28757</v>
      </c>
      <c r="H15243">
        <v>2.0527518024127347</v>
      </c>
      <c r="I15243" t="str">
        <f>VLOOKUP($B15243&amp;$E15243,'Employee List'!$A:$E,5,0)</f>
        <v>E-1319</v>
      </c>
    </row>
    <row r="15244" spans="1:9" x14ac:dyDescent="0.35">
      <c r="A15244" t="s">
        <v>1257</v>
      </c>
      <c r="B15244" t="s">
        <v>244</v>
      </c>
      <c r="C15244" t="s">
        <v>387</v>
      </c>
      <c r="D15244" t="s">
        <v>1269</v>
      </c>
      <c r="E15244" t="s">
        <v>31</v>
      </c>
      <c r="F15244">
        <v>10941</v>
      </c>
      <c r="G15244">
        <v>13568</v>
      </c>
      <c r="H15244">
        <v>1.2401060232154282</v>
      </c>
      <c r="I15244" t="str">
        <f>VLOOKUP($B15244&amp;$E15244,'Employee List'!$A:$E,5,0)</f>
        <v>E-1319</v>
      </c>
    </row>
    <row r="15245" spans="1:9" x14ac:dyDescent="0.35">
      <c r="A15245" t="s">
        <v>1257</v>
      </c>
      <c r="B15245" t="s">
        <v>244</v>
      </c>
      <c r="C15245" t="s">
        <v>387</v>
      </c>
      <c r="D15245" t="s">
        <v>1270</v>
      </c>
      <c r="E15245" t="s">
        <v>29</v>
      </c>
      <c r="F15245">
        <v>5807</v>
      </c>
      <c r="G15245">
        <v>8155</v>
      </c>
      <c r="H15245">
        <v>1.4043395901498192</v>
      </c>
      <c r="I15245" t="str">
        <f>VLOOKUP($B15245&amp;$E15245,'Employee List'!$A:$E,5,0)</f>
        <v>E-1319</v>
      </c>
    </row>
    <row r="15246" spans="1:9" x14ac:dyDescent="0.35">
      <c r="A15246" t="s">
        <v>1257</v>
      </c>
      <c r="B15246" t="s">
        <v>244</v>
      </c>
      <c r="C15246" t="s">
        <v>387</v>
      </c>
      <c r="D15246" t="s">
        <v>1270</v>
      </c>
      <c r="E15246" t="s">
        <v>30</v>
      </c>
      <c r="F15246">
        <v>8113</v>
      </c>
      <c r="G15246">
        <v>5309</v>
      </c>
      <c r="H15246">
        <v>0.65438185628004442</v>
      </c>
      <c r="I15246" t="str">
        <f>VLOOKUP($B15246&amp;$E15246,'Employee List'!$A:$E,5,0)</f>
        <v>E-1319</v>
      </c>
    </row>
    <row r="15247" spans="1:9" x14ac:dyDescent="0.35">
      <c r="A15247" t="s">
        <v>1257</v>
      </c>
      <c r="B15247" t="s">
        <v>244</v>
      </c>
      <c r="C15247" t="s">
        <v>387</v>
      </c>
      <c r="D15247" t="s">
        <v>1270</v>
      </c>
      <c r="E15247" t="s">
        <v>31</v>
      </c>
      <c r="F15247">
        <v>8209</v>
      </c>
      <c r="G15247">
        <v>6121</v>
      </c>
      <c r="H15247">
        <v>0.74564502375441588</v>
      </c>
      <c r="I15247" t="str">
        <f>VLOOKUP($B15247&amp;$E15247,'Employee List'!$A:$E,5,0)</f>
        <v>E-1319</v>
      </c>
    </row>
    <row r="15248" spans="1:9" x14ac:dyDescent="0.35">
      <c r="A15248" t="s">
        <v>1257</v>
      </c>
      <c r="B15248" t="s">
        <v>244</v>
      </c>
      <c r="C15248" t="s">
        <v>387</v>
      </c>
      <c r="D15248" t="s">
        <v>1271</v>
      </c>
      <c r="E15248" t="s">
        <v>29</v>
      </c>
      <c r="F15248">
        <v>90190</v>
      </c>
      <c r="G15248">
        <v>98909</v>
      </c>
      <c r="H15248">
        <v>1.0966736888790332</v>
      </c>
      <c r="I15248" t="str">
        <f>VLOOKUP($B15248&amp;$E15248,'Employee List'!$A:$E,5,0)</f>
        <v>E-1319</v>
      </c>
    </row>
    <row r="15249" spans="1:9" x14ac:dyDescent="0.35">
      <c r="A15249" t="s">
        <v>1257</v>
      </c>
      <c r="B15249" t="s">
        <v>244</v>
      </c>
      <c r="C15249" t="s">
        <v>387</v>
      </c>
      <c r="D15249" t="s">
        <v>1271</v>
      </c>
      <c r="E15249" t="s">
        <v>30</v>
      </c>
      <c r="F15249">
        <v>92594</v>
      </c>
      <c r="G15249">
        <v>101458</v>
      </c>
      <c r="H15249">
        <v>1.0957297449078773</v>
      </c>
      <c r="I15249" t="str">
        <f>VLOOKUP($B15249&amp;$E15249,'Employee List'!$A:$E,5,0)</f>
        <v>E-1319</v>
      </c>
    </row>
    <row r="15250" spans="1:9" x14ac:dyDescent="0.35">
      <c r="A15250" t="s">
        <v>1257</v>
      </c>
      <c r="B15250" t="s">
        <v>244</v>
      </c>
      <c r="C15250" t="s">
        <v>387</v>
      </c>
      <c r="D15250" t="s">
        <v>1271</v>
      </c>
      <c r="E15250" t="s">
        <v>31</v>
      </c>
      <c r="F15250">
        <v>93448</v>
      </c>
      <c r="G15250">
        <v>83712</v>
      </c>
      <c r="H15250">
        <v>0.8958137145792312</v>
      </c>
      <c r="I15250" t="str">
        <f>VLOOKUP($B15250&amp;$E15250,'Employee List'!$A:$E,5,0)</f>
        <v>E-1319</v>
      </c>
    </row>
    <row r="15251" spans="1:9" x14ac:dyDescent="0.35">
      <c r="A15251" t="s">
        <v>1257</v>
      </c>
      <c r="B15251" t="s">
        <v>244</v>
      </c>
      <c r="C15251" t="s">
        <v>387</v>
      </c>
      <c r="D15251" t="s">
        <v>1258</v>
      </c>
      <c r="E15251" t="s">
        <v>29</v>
      </c>
      <c r="F15251">
        <v>162529</v>
      </c>
      <c r="G15251">
        <v>193712</v>
      </c>
      <c r="H15251">
        <v>1.191861144780316</v>
      </c>
      <c r="I15251" t="str">
        <f>VLOOKUP($B15251&amp;$E15251,'Employee List'!$A:$E,5,0)</f>
        <v>E-1319</v>
      </c>
    </row>
    <row r="15252" spans="1:9" x14ac:dyDescent="0.35">
      <c r="A15252" t="s">
        <v>1257</v>
      </c>
      <c r="B15252" t="s">
        <v>244</v>
      </c>
      <c r="C15252" t="s">
        <v>387</v>
      </c>
      <c r="D15252" t="s">
        <v>1258</v>
      </c>
      <c r="E15252" t="s">
        <v>30</v>
      </c>
      <c r="F15252">
        <v>157702</v>
      </c>
      <c r="G15252">
        <v>156854</v>
      </c>
      <c r="H15252">
        <v>0.99462276952733641</v>
      </c>
      <c r="I15252" t="str">
        <f>VLOOKUP($B15252&amp;$E15252,'Employee List'!$A:$E,5,0)</f>
        <v>E-1319</v>
      </c>
    </row>
    <row r="15253" spans="1:9" x14ac:dyDescent="0.35">
      <c r="A15253" t="s">
        <v>1257</v>
      </c>
      <c r="B15253" t="s">
        <v>244</v>
      </c>
      <c r="C15253" t="s">
        <v>387</v>
      </c>
      <c r="D15253" t="s">
        <v>1258</v>
      </c>
      <c r="E15253" t="s">
        <v>31</v>
      </c>
      <c r="F15253">
        <v>151868</v>
      </c>
      <c r="G15253">
        <v>108726</v>
      </c>
      <c r="H15253">
        <v>0.71592435536123478</v>
      </c>
      <c r="I15253" t="str">
        <f>VLOOKUP($B15253&amp;$E15253,'Employee List'!$A:$E,5,0)</f>
        <v>E-1319</v>
      </c>
    </row>
    <row r="15254" spans="1:9" x14ac:dyDescent="0.35">
      <c r="A15254" t="s">
        <v>1257</v>
      </c>
      <c r="B15254" t="s">
        <v>244</v>
      </c>
      <c r="C15254" t="s">
        <v>387</v>
      </c>
      <c r="D15254" t="s">
        <v>1272</v>
      </c>
      <c r="E15254" t="s">
        <v>29</v>
      </c>
      <c r="F15254">
        <v>17232</v>
      </c>
      <c r="G15254">
        <v>20282</v>
      </c>
      <c r="H15254">
        <v>1.1769962859795728</v>
      </c>
      <c r="I15254" t="str">
        <f>VLOOKUP($B15254&amp;$E15254,'Employee List'!$A:$E,5,0)</f>
        <v>E-1319</v>
      </c>
    </row>
    <row r="15255" spans="1:9" x14ac:dyDescent="0.35">
      <c r="A15255" t="s">
        <v>1257</v>
      </c>
      <c r="B15255" t="s">
        <v>244</v>
      </c>
      <c r="C15255" t="s">
        <v>387</v>
      </c>
      <c r="D15255" t="s">
        <v>1272</v>
      </c>
      <c r="E15255" t="s">
        <v>30</v>
      </c>
      <c r="F15255">
        <v>20892</v>
      </c>
      <c r="G15255">
        <v>20615</v>
      </c>
      <c r="H15255">
        <v>0.98674133639670691</v>
      </c>
      <c r="I15255" t="str">
        <f>VLOOKUP($B15255&amp;$E15255,'Employee List'!$A:$E,5,0)</f>
        <v>E-1319</v>
      </c>
    </row>
    <row r="15256" spans="1:9" x14ac:dyDescent="0.35">
      <c r="A15256" t="s">
        <v>1257</v>
      </c>
      <c r="B15256" t="s">
        <v>244</v>
      </c>
      <c r="C15256" t="s">
        <v>387</v>
      </c>
      <c r="D15256" t="s">
        <v>1272</v>
      </c>
      <c r="E15256" t="s">
        <v>31</v>
      </c>
      <c r="F15256">
        <v>21518</v>
      </c>
      <c r="G15256">
        <v>28083</v>
      </c>
      <c r="H15256">
        <v>1.3050934101682312</v>
      </c>
      <c r="I15256" t="str">
        <f>VLOOKUP($B15256&amp;$E15256,'Employee List'!$A:$E,5,0)</f>
        <v>E-1319</v>
      </c>
    </row>
    <row r="15257" spans="1:9" x14ac:dyDescent="0.35">
      <c r="A15257" t="s">
        <v>1257</v>
      </c>
      <c r="B15257" t="s">
        <v>244</v>
      </c>
      <c r="C15257" t="s">
        <v>387</v>
      </c>
      <c r="D15257" t="s">
        <v>1259</v>
      </c>
      <c r="E15257" t="s">
        <v>29</v>
      </c>
      <c r="F15257">
        <v>34256</v>
      </c>
      <c r="G15257">
        <v>27240</v>
      </c>
      <c r="H15257">
        <v>0.79518916394208317</v>
      </c>
      <c r="I15257" t="str">
        <f>VLOOKUP($B15257&amp;$E15257,'Employee List'!$A:$E,5,0)</f>
        <v>E-1319</v>
      </c>
    </row>
    <row r="15258" spans="1:9" x14ac:dyDescent="0.35">
      <c r="A15258" t="s">
        <v>1257</v>
      </c>
      <c r="B15258" t="s">
        <v>244</v>
      </c>
      <c r="C15258" t="s">
        <v>387</v>
      </c>
      <c r="D15258" t="s">
        <v>1259</v>
      </c>
      <c r="E15258" t="s">
        <v>30</v>
      </c>
      <c r="F15258">
        <v>32084</v>
      </c>
      <c r="G15258">
        <v>26947</v>
      </c>
      <c r="H15258">
        <v>0.83988904126667496</v>
      </c>
      <c r="I15258" t="str">
        <f>VLOOKUP($B15258&amp;$E15258,'Employee List'!$A:$E,5,0)</f>
        <v>E-1319</v>
      </c>
    </row>
    <row r="15259" spans="1:9" x14ac:dyDescent="0.35">
      <c r="A15259" t="s">
        <v>1257</v>
      </c>
      <c r="B15259" t="s">
        <v>244</v>
      </c>
      <c r="C15259" t="s">
        <v>387</v>
      </c>
      <c r="D15259" t="s">
        <v>1259</v>
      </c>
      <c r="E15259" t="s">
        <v>31</v>
      </c>
      <c r="F15259">
        <v>34972</v>
      </c>
      <c r="G15259">
        <v>22200</v>
      </c>
      <c r="H15259">
        <v>0.63479354912501429</v>
      </c>
      <c r="I15259" t="str">
        <f>VLOOKUP($B15259&amp;$E15259,'Employee List'!$A:$E,5,0)</f>
        <v>E-1319</v>
      </c>
    </row>
    <row r="15260" spans="1:9" x14ac:dyDescent="0.35">
      <c r="A15260" t="s">
        <v>1257</v>
      </c>
      <c r="B15260" t="s">
        <v>244</v>
      </c>
      <c r="C15260" t="s">
        <v>387</v>
      </c>
      <c r="D15260" t="s">
        <v>1273</v>
      </c>
      <c r="E15260" t="s">
        <v>29</v>
      </c>
      <c r="F15260">
        <v>4632</v>
      </c>
      <c r="G15260">
        <v>6869</v>
      </c>
      <c r="H15260">
        <v>1.4829447322970639</v>
      </c>
      <c r="I15260" t="str">
        <f>VLOOKUP($B15260&amp;$E15260,'Employee List'!$A:$E,5,0)</f>
        <v>E-1319</v>
      </c>
    </row>
    <row r="15261" spans="1:9" x14ac:dyDescent="0.35">
      <c r="A15261" t="s">
        <v>1257</v>
      </c>
      <c r="B15261" t="s">
        <v>244</v>
      </c>
      <c r="C15261" t="s">
        <v>387</v>
      </c>
      <c r="D15261" t="s">
        <v>1273</v>
      </c>
      <c r="E15261" t="s">
        <v>30</v>
      </c>
      <c r="F15261">
        <v>7544</v>
      </c>
      <c r="G15261">
        <v>6958</v>
      </c>
      <c r="H15261">
        <v>0.92232237539766704</v>
      </c>
      <c r="I15261" t="str">
        <f>VLOOKUP($B15261&amp;$E15261,'Employee List'!$A:$E,5,0)</f>
        <v>E-1319</v>
      </c>
    </row>
    <row r="15262" spans="1:9" x14ac:dyDescent="0.35">
      <c r="A15262" t="s">
        <v>1257</v>
      </c>
      <c r="B15262" t="s">
        <v>244</v>
      </c>
      <c r="C15262" t="s">
        <v>387</v>
      </c>
      <c r="D15262" t="s">
        <v>1273</v>
      </c>
      <c r="E15262" t="s">
        <v>31</v>
      </c>
      <c r="F15262">
        <v>5502</v>
      </c>
      <c r="G15262">
        <v>11200</v>
      </c>
      <c r="H15262">
        <v>2.0356234096692112</v>
      </c>
      <c r="I15262" t="str">
        <f>VLOOKUP($B15262&amp;$E15262,'Employee List'!$A:$E,5,0)</f>
        <v>E-1319</v>
      </c>
    </row>
    <row r="15263" spans="1:9" x14ac:dyDescent="0.35">
      <c r="A15263" t="s">
        <v>1257</v>
      </c>
      <c r="B15263" t="s">
        <v>244</v>
      </c>
      <c r="C15263" t="s">
        <v>387</v>
      </c>
      <c r="D15263" t="s">
        <v>1275</v>
      </c>
      <c r="E15263" t="s">
        <v>29</v>
      </c>
      <c r="F15263">
        <v>7932</v>
      </c>
      <c r="G15263">
        <v>4638</v>
      </c>
      <c r="H15263">
        <v>0.58472012102874438</v>
      </c>
      <c r="I15263" t="str">
        <f>VLOOKUP($B15263&amp;$E15263,'Employee List'!$A:$E,5,0)</f>
        <v>E-1319</v>
      </c>
    </row>
    <row r="15264" spans="1:9" x14ac:dyDescent="0.35">
      <c r="A15264" t="s">
        <v>1257</v>
      </c>
      <c r="B15264" t="s">
        <v>244</v>
      </c>
      <c r="C15264" t="s">
        <v>387</v>
      </c>
      <c r="D15264" t="s">
        <v>1275</v>
      </c>
      <c r="E15264" t="s">
        <v>30</v>
      </c>
      <c r="F15264">
        <v>6909</v>
      </c>
      <c r="G15264">
        <v>3561</v>
      </c>
      <c r="H15264">
        <v>0.51541467650890138</v>
      </c>
      <c r="I15264" t="str">
        <f>VLOOKUP($B15264&amp;$E15264,'Employee List'!$A:$E,5,0)</f>
        <v>E-1319</v>
      </c>
    </row>
    <row r="15265" spans="1:9" x14ac:dyDescent="0.35">
      <c r="A15265" t="s">
        <v>1257</v>
      </c>
      <c r="B15265" t="s">
        <v>244</v>
      </c>
      <c r="C15265" t="s">
        <v>387</v>
      </c>
      <c r="D15265" t="s">
        <v>1275</v>
      </c>
      <c r="E15265" t="s">
        <v>31</v>
      </c>
      <c r="F15265">
        <v>8890</v>
      </c>
      <c r="G15265">
        <v>1873</v>
      </c>
      <c r="H15265">
        <v>0.21068616422947131</v>
      </c>
      <c r="I15265" t="str">
        <f>VLOOKUP($B15265&amp;$E15265,'Employee List'!$A:$E,5,0)</f>
        <v>E-1319</v>
      </c>
    </row>
    <row r="15266" spans="1:9" x14ac:dyDescent="0.35">
      <c r="A15266" t="s">
        <v>1257</v>
      </c>
      <c r="B15266" t="s">
        <v>244</v>
      </c>
      <c r="C15266" t="s">
        <v>387</v>
      </c>
      <c r="D15266" t="s">
        <v>1276</v>
      </c>
      <c r="E15266" t="s">
        <v>29</v>
      </c>
      <c r="F15266">
        <v>11691</v>
      </c>
      <c r="G15266">
        <v>12618</v>
      </c>
      <c r="H15266">
        <v>1.0792917628945342</v>
      </c>
      <c r="I15266" t="str">
        <f>VLOOKUP($B15266&amp;$E15266,'Employee List'!$A:$E,5,0)</f>
        <v>E-1319</v>
      </c>
    </row>
    <row r="15267" spans="1:9" x14ac:dyDescent="0.35">
      <c r="A15267" t="s">
        <v>1257</v>
      </c>
      <c r="B15267" t="s">
        <v>244</v>
      </c>
      <c r="C15267" t="s">
        <v>387</v>
      </c>
      <c r="D15267" t="s">
        <v>1276</v>
      </c>
      <c r="E15267" t="s">
        <v>30</v>
      </c>
      <c r="F15267">
        <v>12576</v>
      </c>
      <c r="G15267">
        <v>3888</v>
      </c>
      <c r="H15267">
        <v>0.30916030534351147</v>
      </c>
      <c r="I15267" t="str">
        <f>VLOOKUP($B15267&amp;$E15267,'Employee List'!$A:$E,5,0)</f>
        <v>E-1319</v>
      </c>
    </row>
    <row r="15268" spans="1:9" x14ac:dyDescent="0.35">
      <c r="A15268" t="s">
        <v>1257</v>
      </c>
      <c r="B15268" t="s">
        <v>244</v>
      </c>
      <c r="C15268" t="s">
        <v>387</v>
      </c>
      <c r="D15268" t="s">
        <v>1276</v>
      </c>
      <c r="E15268" t="s">
        <v>31</v>
      </c>
      <c r="F15268">
        <v>10215</v>
      </c>
      <c r="G15268">
        <v>4407</v>
      </c>
      <c r="H15268">
        <v>0.431424375917768</v>
      </c>
      <c r="I15268" t="str">
        <f>VLOOKUP($B15268&amp;$E15268,'Employee List'!$A:$E,5,0)</f>
        <v>E-1319</v>
      </c>
    </row>
    <row r="15269" spans="1:9" x14ac:dyDescent="0.35">
      <c r="A15269" t="s">
        <v>1257</v>
      </c>
      <c r="B15269" t="s">
        <v>244</v>
      </c>
      <c r="C15269" t="s">
        <v>387</v>
      </c>
      <c r="D15269" t="s">
        <v>1277</v>
      </c>
      <c r="E15269" t="s">
        <v>29</v>
      </c>
      <c r="F15269">
        <v>8960</v>
      </c>
      <c r="G15269">
        <v>6463</v>
      </c>
      <c r="H15269">
        <v>0.72131696428571423</v>
      </c>
      <c r="I15269" t="str">
        <f>VLOOKUP($B15269&amp;$E15269,'Employee List'!$A:$E,5,0)</f>
        <v>E-1319</v>
      </c>
    </row>
    <row r="15270" spans="1:9" x14ac:dyDescent="0.35">
      <c r="A15270" t="s">
        <v>1257</v>
      </c>
      <c r="B15270" t="s">
        <v>244</v>
      </c>
      <c r="C15270" t="s">
        <v>387</v>
      </c>
      <c r="D15270" t="s">
        <v>1277</v>
      </c>
      <c r="E15270" t="s">
        <v>30</v>
      </c>
      <c r="F15270">
        <v>7814</v>
      </c>
      <c r="G15270">
        <v>13798</v>
      </c>
      <c r="H15270">
        <v>1.7658049654466343</v>
      </c>
      <c r="I15270" t="str">
        <f>VLOOKUP($B15270&amp;$E15270,'Employee List'!$A:$E,5,0)</f>
        <v>E-1319</v>
      </c>
    </row>
    <row r="15271" spans="1:9" x14ac:dyDescent="0.35">
      <c r="A15271" t="s">
        <v>1257</v>
      </c>
      <c r="B15271" t="s">
        <v>244</v>
      </c>
      <c r="C15271" t="s">
        <v>387</v>
      </c>
      <c r="D15271" t="s">
        <v>1277</v>
      </c>
      <c r="E15271" t="s">
        <v>31</v>
      </c>
      <c r="F15271">
        <v>7743</v>
      </c>
      <c r="G15271">
        <v>8173</v>
      </c>
      <c r="H15271">
        <v>1.0555340307374403</v>
      </c>
      <c r="I15271" t="str">
        <f>VLOOKUP($B15271&amp;$E15271,'Employee List'!$A:$E,5,0)</f>
        <v>E-1319</v>
      </c>
    </row>
    <row r="15272" spans="1:9" x14ac:dyDescent="0.35">
      <c r="A15272" t="s">
        <v>1257</v>
      </c>
      <c r="B15272" t="s">
        <v>244</v>
      </c>
      <c r="C15272" t="s">
        <v>387</v>
      </c>
      <c r="D15272" t="s">
        <v>1278</v>
      </c>
      <c r="E15272" t="s">
        <v>29</v>
      </c>
      <c r="F15272">
        <v>7105</v>
      </c>
      <c r="G15272">
        <v>10383</v>
      </c>
      <c r="H15272">
        <v>1.4613652357494722</v>
      </c>
      <c r="I15272" t="str">
        <f>VLOOKUP($B15272&amp;$E15272,'Employee List'!$A:$E,5,0)</f>
        <v>E-1319</v>
      </c>
    </row>
    <row r="15273" spans="1:9" x14ac:dyDescent="0.35">
      <c r="A15273" t="s">
        <v>1257</v>
      </c>
      <c r="B15273" t="s">
        <v>244</v>
      </c>
      <c r="C15273" t="s">
        <v>387</v>
      </c>
      <c r="D15273" t="s">
        <v>1278</v>
      </c>
      <c r="E15273" t="s">
        <v>30</v>
      </c>
      <c r="F15273">
        <v>5982</v>
      </c>
      <c r="G15273">
        <v>7599</v>
      </c>
      <c r="H15273">
        <v>1.2703109327983952</v>
      </c>
      <c r="I15273" t="str">
        <f>VLOOKUP($B15273&amp;$E15273,'Employee List'!$A:$E,5,0)</f>
        <v>E-1319</v>
      </c>
    </row>
    <row r="15274" spans="1:9" x14ac:dyDescent="0.35">
      <c r="A15274" t="s">
        <v>1257</v>
      </c>
      <c r="B15274" t="s">
        <v>244</v>
      </c>
      <c r="C15274" t="s">
        <v>387</v>
      </c>
      <c r="D15274" t="s">
        <v>1278</v>
      </c>
      <c r="E15274" t="s">
        <v>31</v>
      </c>
      <c r="F15274">
        <v>6607</v>
      </c>
      <c r="G15274">
        <v>6501</v>
      </c>
      <c r="H15274">
        <v>0.98395640986832145</v>
      </c>
      <c r="I15274" t="str">
        <f>VLOOKUP($B15274&amp;$E15274,'Employee List'!$A:$E,5,0)</f>
        <v>E-1319</v>
      </c>
    </row>
    <row r="15275" spans="1:9" x14ac:dyDescent="0.35">
      <c r="A15275" t="s">
        <v>1257</v>
      </c>
      <c r="B15275" t="s">
        <v>244</v>
      </c>
      <c r="C15275" t="s">
        <v>387</v>
      </c>
      <c r="D15275" t="s">
        <v>1279</v>
      </c>
      <c r="E15275" t="s">
        <v>29</v>
      </c>
      <c r="F15275">
        <v>1779</v>
      </c>
      <c r="G15275">
        <v>1533</v>
      </c>
      <c r="H15275">
        <v>0.86172006745362562</v>
      </c>
      <c r="I15275" t="str">
        <f>VLOOKUP($B15275&amp;$E15275,'Employee List'!$A:$E,5,0)</f>
        <v>E-1319</v>
      </c>
    </row>
    <row r="15276" spans="1:9" x14ac:dyDescent="0.35">
      <c r="A15276" t="s">
        <v>1257</v>
      </c>
      <c r="B15276" t="s">
        <v>244</v>
      </c>
      <c r="C15276" t="s">
        <v>387</v>
      </c>
      <c r="D15276" t="s">
        <v>1279</v>
      </c>
      <c r="E15276" t="s">
        <v>30</v>
      </c>
      <c r="F15276">
        <v>3402</v>
      </c>
      <c r="G15276">
        <v>1599</v>
      </c>
      <c r="H15276">
        <v>0.47001763668430335</v>
      </c>
      <c r="I15276" t="str">
        <f>VLOOKUP($B15276&amp;$E15276,'Employee List'!$A:$E,5,0)</f>
        <v>E-1319</v>
      </c>
    </row>
    <row r="15277" spans="1:9" x14ac:dyDescent="0.35">
      <c r="A15277" t="s">
        <v>1257</v>
      </c>
      <c r="B15277" t="s">
        <v>244</v>
      </c>
      <c r="C15277" t="s">
        <v>387</v>
      </c>
      <c r="D15277" t="s">
        <v>1279</v>
      </c>
      <c r="E15277" t="s">
        <v>31</v>
      </c>
      <c r="F15277">
        <v>1593</v>
      </c>
      <c r="G15277">
        <v>2635</v>
      </c>
      <c r="H15277">
        <v>1.6541117388575015</v>
      </c>
      <c r="I15277" t="str">
        <f>VLOOKUP($B15277&amp;$E15277,'Employee List'!$A:$E,5,0)</f>
        <v>E-1319</v>
      </c>
    </row>
    <row r="15278" spans="1:9" x14ac:dyDescent="0.35">
      <c r="A15278" t="s">
        <v>1257</v>
      </c>
      <c r="B15278" t="s">
        <v>244</v>
      </c>
      <c r="C15278" t="s">
        <v>387</v>
      </c>
      <c r="D15278" t="s">
        <v>1280</v>
      </c>
      <c r="E15278" t="s">
        <v>29</v>
      </c>
      <c r="F15278">
        <v>2105</v>
      </c>
      <c r="G15278">
        <v>4340</v>
      </c>
      <c r="H15278">
        <v>2.0617577197149646</v>
      </c>
      <c r="I15278" t="str">
        <f>VLOOKUP($B15278&amp;$E15278,'Employee List'!$A:$E,5,0)</f>
        <v>E-1319</v>
      </c>
    </row>
    <row r="15279" spans="1:9" x14ac:dyDescent="0.35">
      <c r="A15279" t="s">
        <v>1257</v>
      </c>
      <c r="B15279" t="s">
        <v>244</v>
      </c>
      <c r="C15279" t="s">
        <v>387</v>
      </c>
      <c r="D15279" t="s">
        <v>1280</v>
      </c>
      <c r="E15279" t="s">
        <v>30</v>
      </c>
      <c r="F15279">
        <v>1868</v>
      </c>
      <c r="G15279">
        <v>1941</v>
      </c>
      <c r="H15279">
        <v>1.0390792291220556</v>
      </c>
      <c r="I15279" t="str">
        <f>VLOOKUP($B15279&amp;$E15279,'Employee List'!$A:$E,5,0)</f>
        <v>E-1319</v>
      </c>
    </row>
    <row r="15280" spans="1:9" x14ac:dyDescent="0.35">
      <c r="A15280" t="s">
        <v>1257</v>
      </c>
      <c r="B15280" t="s">
        <v>244</v>
      </c>
      <c r="C15280" t="s">
        <v>387</v>
      </c>
      <c r="D15280" t="s">
        <v>1280</v>
      </c>
      <c r="E15280" t="s">
        <v>31</v>
      </c>
      <c r="F15280">
        <v>1713</v>
      </c>
      <c r="G15280">
        <v>5270</v>
      </c>
      <c r="H15280">
        <v>3.0764740221833042</v>
      </c>
      <c r="I15280" t="str">
        <f>VLOOKUP($B15280&amp;$E15280,'Employee List'!$A:$E,5,0)</f>
        <v>E-1319</v>
      </c>
    </row>
    <row r="15281" spans="1:9" x14ac:dyDescent="0.35">
      <c r="A15281" t="s">
        <v>1257</v>
      </c>
      <c r="B15281" t="s">
        <v>244</v>
      </c>
      <c r="C15281" t="s">
        <v>387</v>
      </c>
      <c r="D15281" t="s">
        <v>1262</v>
      </c>
      <c r="E15281" t="s">
        <v>29</v>
      </c>
      <c r="F15281">
        <v>28078</v>
      </c>
      <c r="G15281">
        <v>21166</v>
      </c>
      <c r="H15281">
        <v>0.75382862027209918</v>
      </c>
      <c r="I15281" t="str">
        <f>VLOOKUP($B15281&amp;$E15281,'Employee List'!$A:$E,5,0)</f>
        <v>E-1319</v>
      </c>
    </row>
    <row r="15282" spans="1:9" x14ac:dyDescent="0.35">
      <c r="A15282" t="s">
        <v>1257</v>
      </c>
      <c r="B15282" t="s">
        <v>244</v>
      </c>
      <c r="C15282" t="s">
        <v>387</v>
      </c>
      <c r="D15282" t="s">
        <v>1262</v>
      </c>
      <c r="E15282" t="s">
        <v>30</v>
      </c>
      <c r="F15282">
        <v>26551</v>
      </c>
      <c r="G15282">
        <v>26669</v>
      </c>
      <c r="H15282">
        <v>1.0044442770517119</v>
      </c>
      <c r="I15282" t="str">
        <f>VLOOKUP($B15282&amp;$E15282,'Employee List'!$A:$E,5,0)</f>
        <v>E-1319</v>
      </c>
    </row>
    <row r="15283" spans="1:9" x14ac:dyDescent="0.35">
      <c r="A15283" t="s">
        <v>1257</v>
      </c>
      <c r="B15283" t="s">
        <v>244</v>
      </c>
      <c r="C15283" t="s">
        <v>387</v>
      </c>
      <c r="D15283" t="s">
        <v>1262</v>
      </c>
      <c r="E15283" t="s">
        <v>31</v>
      </c>
      <c r="F15283">
        <v>30614</v>
      </c>
      <c r="G15283">
        <v>21879</v>
      </c>
      <c r="H15283">
        <v>0.71467302541320965</v>
      </c>
      <c r="I15283" t="str">
        <f>VLOOKUP($B15283&amp;$E15283,'Employee List'!$A:$E,5,0)</f>
        <v>E-1319</v>
      </c>
    </row>
    <row r="15284" spans="1:9" x14ac:dyDescent="0.35">
      <c r="A15284" t="s">
        <v>1257</v>
      </c>
      <c r="B15284" t="s">
        <v>244</v>
      </c>
      <c r="C15284" t="s">
        <v>387</v>
      </c>
      <c r="D15284" t="s">
        <v>1282</v>
      </c>
      <c r="E15284" t="s">
        <v>31</v>
      </c>
      <c r="F15284">
        <v>1154</v>
      </c>
      <c r="G15284">
        <v>2610</v>
      </c>
      <c r="H15284">
        <v>2.2616984402079723</v>
      </c>
      <c r="I15284" t="str">
        <f>VLOOKUP($B15284&amp;$E15284,'Employee List'!$A:$E,5,0)</f>
        <v>E-1319</v>
      </c>
    </row>
    <row r="15285" spans="1:9" x14ac:dyDescent="0.35">
      <c r="A15285" t="s">
        <v>1257</v>
      </c>
      <c r="B15285" t="s">
        <v>244</v>
      </c>
      <c r="C15285" t="s">
        <v>387</v>
      </c>
      <c r="D15285" t="s">
        <v>1281</v>
      </c>
      <c r="E15285" t="s">
        <v>29</v>
      </c>
      <c r="F15285">
        <v>4920</v>
      </c>
      <c r="G15285">
        <v>2347</v>
      </c>
      <c r="H15285">
        <v>0.47703252032520327</v>
      </c>
      <c r="I15285" t="str">
        <f>VLOOKUP($B15285&amp;$E15285,'Employee List'!$A:$E,5,0)</f>
        <v>E-1319</v>
      </c>
    </row>
    <row r="15286" spans="1:9" x14ac:dyDescent="0.35">
      <c r="A15286" t="s">
        <v>1257</v>
      </c>
      <c r="B15286" t="s">
        <v>244</v>
      </c>
      <c r="C15286" t="s">
        <v>387</v>
      </c>
      <c r="D15286" t="s">
        <v>1281</v>
      </c>
      <c r="E15286" t="s">
        <v>30</v>
      </c>
      <c r="F15286">
        <v>2285</v>
      </c>
      <c r="G15286">
        <v>2165</v>
      </c>
      <c r="H15286">
        <v>0.94748358862144422</v>
      </c>
      <c r="I15286" t="str">
        <f>VLOOKUP($B15286&amp;$E15286,'Employee List'!$A:$E,5,0)</f>
        <v>E-1319</v>
      </c>
    </row>
    <row r="15287" spans="1:9" x14ac:dyDescent="0.35">
      <c r="A15287" t="s">
        <v>1257</v>
      </c>
      <c r="B15287" t="s">
        <v>244</v>
      </c>
      <c r="C15287" t="s">
        <v>387</v>
      </c>
      <c r="D15287" t="s">
        <v>1281</v>
      </c>
      <c r="E15287" t="s">
        <v>31</v>
      </c>
      <c r="F15287">
        <v>2895</v>
      </c>
      <c r="G15287">
        <v>5834</v>
      </c>
      <c r="H15287">
        <v>2.0151986183074264</v>
      </c>
      <c r="I15287" t="str">
        <f>VLOOKUP($B15287&amp;$E15287,'Employee List'!$A:$E,5,0)</f>
        <v>E-1319</v>
      </c>
    </row>
    <row r="15288" spans="1:9" x14ac:dyDescent="0.35">
      <c r="A15288" t="s">
        <v>1257</v>
      </c>
      <c r="B15288" t="s">
        <v>245</v>
      </c>
      <c r="C15288" t="s">
        <v>387</v>
      </c>
      <c r="D15288" t="s">
        <v>1274</v>
      </c>
      <c r="E15288" t="s">
        <v>29</v>
      </c>
      <c r="F15288">
        <v>21751</v>
      </c>
      <c r="G15288">
        <v>25003</v>
      </c>
      <c r="H15288">
        <v>1.1495103673394327</v>
      </c>
      <c r="I15288" t="str">
        <f>VLOOKUP($B15288&amp;$E15288,'Employee List'!$A:$E,5,0)</f>
        <v>E-1320</v>
      </c>
    </row>
    <row r="15289" spans="1:9" x14ac:dyDescent="0.35">
      <c r="A15289" t="s">
        <v>1257</v>
      </c>
      <c r="B15289" t="s">
        <v>245</v>
      </c>
      <c r="C15289" t="s">
        <v>387</v>
      </c>
      <c r="D15289" t="s">
        <v>1274</v>
      </c>
      <c r="E15289" t="s">
        <v>30</v>
      </c>
      <c r="F15289">
        <v>20757</v>
      </c>
      <c r="G15289">
        <v>14572</v>
      </c>
      <c r="H15289">
        <v>0.70202823143999615</v>
      </c>
      <c r="I15289" t="str">
        <f>VLOOKUP($B15289&amp;$E15289,'Employee List'!$A:$E,5,0)</f>
        <v>E-1320</v>
      </c>
    </row>
    <row r="15290" spans="1:9" x14ac:dyDescent="0.35">
      <c r="A15290" t="s">
        <v>1257</v>
      </c>
      <c r="B15290" t="s">
        <v>245</v>
      </c>
      <c r="C15290" t="s">
        <v>387</v>
      </c>
      <c r="D15290" t="s">
        <v>1274</v>
      </c>
      <c r="E15290" t="s">
        <v>31</v>
      </c>
      <c r="F15290">
        <v>24121</v>
      </c>
      <c r="G15290">
        <v>18237</v>
      </c>
      <c r="H15290">
        <v>0.75606318146013851</v>
      </c>
      <c r="I15290" t="str">
        <f>VLOOKUP($B15290&amp;$E15290,'Employee List'!$A:$E,5,0)</f>
        <v>E-1320</v>
      </c>
    </row>
    <row r="15291" spans="1:9" x14ac:dyDescent="0.35">
      <c r="A15291" t="s">
        <v>1257</v>
      </c>
      <c r="B15291" t="s">
        <v>245</v>
      </c>
      <c r="C15291" t="s">
        <v>387</v>
      </c>
      <c r="D15291" t="s">
        <v>1263</v>
      </c>
      <c r="E15291" t="s">
        <v>29</v>
      </c>
      <c r="F15291">
        <v>2299</v>
      </c>
      <c r="G15291">
        <v>3915</v>
      </c>
      <c r="H15291">
        <v>1.702914310569813</v>
      </c>
      <c r="I15291" t="str">
        <f>VLOOKUP($B15291&amp;$E15291,'Employee List'!$A:$E,5,0)</f>
        <v>E-1320</v>
      </c>
    </row>
    <row r="15292" spans="1:9" x14ac:dyDescent="0.35">
      <c r="A15292" t="s">
        <v>1257</v>
      </c>
      <c r="B15292" t="s">
        <v>245</v>
      </c>
      <c r="C15292" t="s">
        <v>387</v>
      </c>
      <c r="D15292" t="s">
        <v>1263</v>
      </c>
      <c r="E15292" t="s">
        <v>30</v>
      </c>
      <c r="F15292">
        <v>1141</v>
      </c>
      <c r="G15292">
        <v>2780</v>
      </c>
      <c r="H15292">
        <v>2.4364592462751973</v>
      </c>
      <c r="I15292" t="str">
        <f>VLOOKUP($B15292&amp;$E15292,'Employee List'!$A:$E,5,0)</f>
        <v>E-1320</v>
      </c>
    </row>
    <row r="15293" spans="1:9" x14ac:dyDescent="0.35">
      <c r="A15293" t="s">
        <v>1257</v>
      </c>
      <c r="B15293" t="s">
        <v>245</v>
      </c>
      <c r="C15293" t="s">
        <v>387</v>
      </c>
      <c r="D15293" t="s">
        <v>1263</v>
      </c>
      <c r="E15293" t="s">
        <v>31</v>
      </c>
      <c r="F15293">
        <v>1884</v>
      </c>
      <c r="G15293">
        <v>5386</v>
      </c>
      <c r="H15293">
        <v>2.8588110403397029</v>
      </c>
      <c r="I15293" t="str">
        <f>VLOOKUP($B15293&amp;$E15293,'Employee List'!$A:$E,5,0)</f>
        <v>E-1320</v>
      </c>
    </row>
    <row r="15294" spans="1:9" x14ac:dyDescent="0.35">
      <c r="A15294" t="s">
        <v>1257</v>
      </c>
      <c r="B15294" t="s">
        <v>245</v>
      </c>
      <c r="C15294" t="s">
        <v>387</v>
      </c>
      <c r="D15294" t="s">
        <v>1264</v>
      </c>
      <c r="E15294" t="s">
        <v>29</v>
      </c>
      <c r="F15294">
        <v>2177</v>
      </c>
      <c r="G15294">
        <v>3693</v>
      </c>
      <c r="H15294">
        <v>1.6963711529627927</v>
      </c>
      <c r="I15294" t="str">
        <f>VLOOKUP($B15294&amp;$E15294,'Employee List'!$A:$E,5,0)</f>
        <v>E-1320</v>
      </c>
    </row>
    <row r="15295" spans="1:9" x14ac:dyDescent="0.35">
      <c r="A15295" t="s">
        <v>1257</v>
      </c>
      <c r="B15295" t="s">
        <v>245</v>
      </c>
      <c r="C15295" t="s">
        <v>387</v>
      </c>
      <c r="D15295" t="s">
        <v>1264</v>
      </c>
      <c r="E15295" t="s">
        <v>30</v>
      </c>
      <c r="F15295">
        <v>4094</v>
      </c>
      <c r="G15295">
        <v>5987</v>
      </c>
      <c r="H15295">
        <v>1.4623839765510502</v>
      </c>
      <c r="I15295" t="str">
        <f>VLOOKUP($B15295&amp;$E15295,'Employee List'!$A:$E,5,0)</f>
        <v>E-1320</v>
      </c>
    </row>
    <row r="15296" spans="1:9" x14ac:dyDescent="0.35">
      <c r="A15296" t="s">
        <v>1257</v>
      </c>
      <c r="B15296" t="s">
        <v>245</v>
      </c>
      <c r="C15296" t="s">
        <v>387</v>
      </c>
      <c r="D15296" t="s">
        <v>1264</v>
      </c>
      <c r="E15296" t="s">
        <v>31</v>
      </c>
      <c r="F15296">
        <v>1645</v>
      </c>
      <c r="G15296">
        <v>3436</v>
      </c>
      <c r="H15296">
        <v>2.088753799392097</v>
      </c>
      <c r="I15296" t="str">
        <f>VLOOKUP($B15296&amp;$E15296,'Employee List'!$A:$E,5,0)</f>
        <v>E-1320</v>
      </c>
    </row>
    <row r="15297" spans="1:9" x14ac:dyDescent="0.35">
      <c r="A15297" t="s">
        <v>1257</v>
      </c>
      <c r="B15297" t="s">
        <v>245</v>
      </c>
      <c r="C15297" t="s">
        <v>387</v>
      </c>
      <c r="D15297" t="s">
        <v>1265</v>
      </c>
      <c r="E15297" t="s">
        <v>29</v>
      </c>
      <c r="F15297">
        <v>7451</v>
      </c>
      <c r="G15297">
        <v>14500</v>
      </c>
      <c r="H15297">
        <v>1.9460475104012884</v>
      </c>
      <c r="I15297" t="str">
        <f>VLOOKUP($B15297&amp;$E15297,'Employee List'!$A:$E,5,0)</f>
        <v>E-1320</v>
      </c>
    </row>
    <row r="15298" spans="1:9" x14ac:dyDescent="0.35">
      <c r="A15298" t="s">
        <v>1257</v>
      </c>
      <c r="B15298" t="s">
        <v>245</v>
      </c>
      <c r="C15298" t="s">
        <v>387</v>
      </c>
      <c r="D15298" t="s">
        <v>1265</v>
      </c>
      <c r="E15298" t="s">
        <v>30</v>
      </c>
      <c r="F15298">
        <v>5981</v>
      </c>
      <c r="G15298">
        <v>8891</v>
      </c>
      <c r="H15298">
        <v>1.4865407122554757</v>
      </c>
      <c r="I15298" t="str">
        <f>VLOOKUP($B15298&amp;$E15298,'Employee List'!$A:$E,5,0)</f>
        <v>E-1320</v>
      </c>
    </row>
    <row r="15299" spans="1:9" x14ac:dyDescent="0.35">
      <c r="A15299" t="s">
        <v>1257</v>
      </c>
      <c r="B15299" t="s">
        <v>245</v>
      </c>
      <c r="C15299" t="s">
        <v>387</v>
      </c>
      <c r="D15299" t="s">
        <v>1265</v>
      </c>
      <c r="E15299" t="s">
        <v>31</v>
      </c>
      <c r="F15299">
        <v>7711</v>
      </c>
      <c r="G15299">
        <v>10487</v>
      </c>
      <c r="H15299">
        <v>1.3600051873946311</v>
      </c>
      <c r="I15299" t="str">
        <f>VLOOKUP($B15299&amp;$E15299,'Employee List'!$A:$E,5,0)</f>
        <v>E-1320</v>
      </c>
    </row>
    <row r="15300" spans="1:9" x14ac:dyDescent="0.35">
      <c r="A15300" t="s">
        <v>1257</v>
      </c>
      <c r="B15300" t="s">
        <v>245</v>
      </c>
      <c r="C15300" t="s">
        <v>387</v>
      </c>
      <c r="D15300" t="s">
        <v>1260</v>
      </c>
      <c r="E15300" t="s">
        <v>29</v>
      </c>
      <c r="F15300">
        <v>51093</v>
      </c>
      <c r="G15300">
        <v>41180</v>
      </c>
      <c r="H15300">
        <v>0.80598124987767406</v>
      </c>
      <c r="I15300" t="str">
        <f>VLOOKUP($B15300&amp;$E15300,'Employee List'!$A:$E,5,0)</f>
        <v>E-1320</v>
      </c>
    </row>
    <row r="15301" spans="1:9" x14ac:dyDescent="0.35">
      <c r="A15301" t="s">
        <v>1257</v>
      </c>
      <c r="B15301" t="s">
        <v>245</v>
      </c>
      <c r="C15301" t="s">
        <v>387</v>
      </c>
      <c r="D15301" t="s">
        <v>1260</v>
      </c>
      <c r="E15301" t="s">
        <v>30</v>
      </c>
      <c r="F15301">
        <v>51445</v>
      </c>
      <c r="G15301">
        <v>67979</v>
      </c>
      <c r="H15301">
        <v>1.3213917776265915</v>
      </c>
      <c r="I15301" t="str">
        <f>VLOOKUP($B15301&amp;$E15301,'Employee List'!$A:$E,5,0)</f>
        <v>E-1320</v>
      </c>
    </row>
    <row r="15302" spans="1:9" x14ac:dyDescent="0.35">
      <c r="A15302" t="s">
        <v>1257</v>
      </c>
      <c r="B15302" t="s">
        <v>245</v>
      </c>
      <c r="C15302" t="s">
        <v>387</v>
      </c>
      <c r="D15302" t="s">
        <v>1260</v>
      </c>
      <c r="E15302" t="s">
        <v>31</v>
      </c>
      <c r="F15302">
        <v>60163</v>
      </c>
      <c r="G15302">
        <v>115435</v>
      </c>
      <c r="H15302">
        <v>1.918704186958762</v>
      </c>
      <c r="I15302" t="str">
        <f>VLOOKUP($B15302&amp;$E15302,'Employee List'!$A:$E,5,0)</f>
        <v>E-1320</v>
      </c>
    </row>
    <row r="15303" spans="1:9" x14ac:dyDescent="0.35">
      <c r="A15303" t="s">
        <v>1257</v>
      </c>
      <c r="B15303" t="s">
        <v>245</v>
      </c>
      <c r="C15303" t="s">
        <v>387</v>
      </c>
      <c r="D15303" t="s">
        <v>1261</v>
      </c>
      <c r="E15303" t="s">
        <v>29</v>
      </c>
      <c r="F15303">
        <v>33751</v>
      </c>
      <c r="G15303">
        <v>21728</v>
      </c>
      <c r="H15303">
        <v>0.64377351782169412</v>
      </c>
      <c r="I15303" t="str">
        <f>VLOOKUP($B15303&amp;$E15303,'Employee List'!$A:$E,5,0)</f>
        <v>E-1320</v>
      </c>
    </row>
    <row r="15304" spans="1:9" x14ac:dyDescent="0.35">
      <c r="A15304" t="s">
        <v>1257</v>
      </c>
      <c r="B15304" t="s">
        <v>245</v>
      </c>
      <c r="C15304" t="s">
        <v>387</v>
      </c>
      <c r="D15304" t="s">
        <v>1261</v>
      </c>
      <c r="E15304" t="s">
        <v>30</v>
      </c>
      <c r="F15304">
        <v>34838</v>
      </c>
      <c r="G15304">
        <v>21464</v>
      </c>
      <c r="H15304">
        <v>0.6161088466616913</v>
      </c>
      <c r="I15304" t="str">
        <f>VLOOKUP($B15304&amp;$E15304,'Employee List'!$A:$E,5,0)</f>
        <v>E-1320</v>
      </c>
    </row>
    <row r="15305" spans="1:9" x14ac:dyDescent="0.35">
      <c r="A15305" t="s">
        <v>1257</v>
      </c>
      <c r="B15305" t="s">
        <v>245</v>
      </c>
      <c r="C15305" t="s">
        <v>387</v>
      </c>
      <c r="D15305" t="s">
        <v>1261</v>
      </c>
      <c r="E15305" t="s">
        <v>31</v>
      </c>
      <c r="F15305">
        <v>33152</v>
      </c>
      <c r="G15305">
        <v>24989</v>
      </c>
      <c r="H15305">
        <v>0.75377051158301156</v>
      </c>
      <c r="I15305" t="str">
        <f>VLOOKUP($B15305&amp;$E15305,'Employee List'!$A:$E,5,0)</f>
        <v>E-1320</v>
      </c>
    </row>
    <row r="15306" spans="1:9" x14ac:dyDescent="0.35">
      <c r="A15306" t="s">
        <v>1257</v>
      </c>
      <c r="B15306" t="s">
        <v>245</v>
      </c>
      <c r="C15306" t="s">
        <v>387</v>
      </c>
      <c r="D15306" t="s">
        <v>1266</v>
      </c>
      <c r="E15306" t="s">
        <v>29</v>
      </c>
      <c r="F15306">
        <v>32256</v>
      </c>
      <c r="G15306">
        <v>28632</v>
      </c>
      <c r="H15306">
        <v>0.88764880952380953</v>
      </c>
      <c r="I15306" t="str">
        <f>VLOOKUP($B15306&amp;$E15306,'Employee List'!$A:$E,5,0)</f>
        <v>E-1320</v>
      </c>
    </row>
    <row r="15307" spans="1:9" x14ac:dyDescent="0.35">
      <c r="A15307" t="s">
        <v>1257</v>
      </c>
      <c r="B15307" t="s">
        <v>245</v>
      </c>
      <c r="C15307" t="s">
        <v>387</v>
      </c>
      <c r="D15307" t="s">
        <v>1266</v>
      </c>
      <c r="E15307" t="s">
        <v>30</v>
      </c>
      <c r="F15307">
        <v>36269</v>
      </c>
      <c r="G15307">
        <v>27738</v>
      </c>
      <c r="H15307">
        <v>0.76478535388348179</v>
      </c>
      <c r="I15307" t="str">
        <f>VLOOKUP($B15307&amp;$E15307,'Employee List'!$A:$E,5,0)</f>
        <v>E-1320</v>
      </c>
    </row>
    <row r="15308" spans="1:9" x14ac:dyDescent="0.35">
      <c r="A15308" t="s">
        <v>1257</v>
      </c>
      <c r="B15308" t="s">
        <v>245</v>
      </c>
      <c r="C15308" t="s">
        <v>387</v>
      </c>
      <c r="D15308" t="s">
        <v>1266</v>
      </c>
      <c r="E15308" t="s">
        <v>31</v>
      </c>
      <c r="F15308">
        <v>35461</v>
      </c>
      <c r="G15308">
        <v>29659</v>
      </c>
      <c r="H15308">
        <v>0.83638363272327343</v>
      </c>
      <c r="I15308" t="str">
        <f>VLOOKUP($B15308&amp;$E15308,'Employee List'!$A:$E,5,0)</f>
        <v>E-1320</v>
      </c>
    </row>
    <row r="15309" spans="1:9" x14ac:dyDescent="0.35">
      <c r="A15309" t="s">
        <v>1257</v>
      </c>
      <c r="B15309" t="s">
        <v>245</v>
      </c>
      <c r="C15309" t="s">
        <v>387</v>
      </c>
      <c r="D15309" t="s">
        <v>1267</v>
      </c>
      <c r="E15309" t="s">
        <v>29</v>
      </c>
      <c r="F15309">
        <v>26649</v>
      </c>
      <c r="G15309">
        <v>31995</v>
      </c>
      <c r="H15309">
        <v>1.2006079027355623</v>
      </c>
      <c r="I15309" t="str">
        <f>VLOOKUP($B15309&amp;$E15309,'Employee List'!$A:$E,5,0)</f>
        <v>E-1320</v>
      </c>
    </row>
    <row r="15310" spans="1:9" x14ac:dyDescent="0.35">
      <c r="A15310" t="s">
        <v>1257</v>
      </c>
      <c r="B15310" t="s">
        <v>245</v>
      </c>
      <c r="C15310" t="s">
        <v>387</v>
      </c>
      <c r="D15310" t="s">
        <v>1267</v>
      </c>
      <c r="E15310" t="s">
        <v>30</v>
      </c>
      <c r="F15310">
        <v>27000</v>
      </c>
      <c r="G15310">
        <v>22343</v>
      </c>
      <c r="H15310">
        <v>0.82751851851851854</v>
      </c>
      <c r="I15310" t="str">
        <f>VLOOKUP($B15310&amp;$E15310,'Employee List'!$A:$E,5,0)</f>
        <v>E-1320</v>
      </c>
    </row>
    <row r="15311" spans="1:9" x14ac:dyDescent="0.35">
      <c r="A15311" t="s">
        <v>1257</v>
      </c>
      <c r="B15311" t="s">
        <v>245</v>
      </c>
      <c r="C15311" t="s">
        <v>387</v>
      </c>
      <c r="D15311" t="s">
        <v>1267</v>
      </c>
      <c r="E15311" t="s">
        <v>31</v>
      </c>
      <c r="F15311">
        <v>27505</v>
      </c>
      <c r="G15311">
        <v>38862</v>
      </c>
      <c r="H15311">
        <v>1.4129067442283221</v>
      </c>
      <c r="I15311" t="str">
        <f>VLOOKUP($B15311&amp;$E15311,'Employee List'!$A:$E,5,0)</f>
        <v>E-1320</v>
      </c>
    </row>
    <row r="15312" spans="1:9" x14ac:dyDescent="0.35">
      <c r="A15312" t="s">
        <v>1257</v>
      </c>
      <c r="B15312" t="s">
        <v>245</v>
      </c>
      <c r="C15312" t="s">
        <v>387</v>
      </c>
      <c r="D15312" t="s">
        <v>1268</v>
      </c>
      <c r="E15312" t="s">
        <v>29</v>
      </c>
      <c r="F15312">
        <v>13978</v>
      </c>
      <c r="G15312">
        <v>6294</v>
      </c>
      <c r="H15312">
        <v>0.45027900987265701</v>
      </c>
      <c r="I15312" t="str">
        <f>VLOOKUP($B15312&amp;$E15312,'Employee List'!$A:$E,5,0)</f>
        <v>E-1320</v>
      </c>
    </row>
    <row r="15313" spans="1:9" x14ac:dyDescent="0.35">
      <c r="A15313" t="s">
        <v>1257</v>
      </c>
      <c r="B15313" t="s">
        <v>245</v>
      </c>
      <c r="C15313" t="s">
        <v>387</v>
      </c>
      <c r="D15313" t="s">
        <v>1268</v>
      </c>
      <c r="E15313" t="s">
        <v>30</v>
      </c>
      <c r="F15313">
        <v>10476</v>
      </c>
      <c r="G15313">
        <v>12726</v>
      </c>
      <c r="H15313">
        <v>1.2147766323024054</v>
      </c>
      <c r="I15313" t="str">
        <f>VLOOKUP($B15313&amp;$E15313,'Employee List'!$A:$E,5,0)</f>
        <v>E-1320</v>
      </c>
    </row>
    <row r="15314" spans="1:9" x14ac:dyDescent="0.35">
      <c r="A15314" t="s">
        <v>1257</v>
      </c>
      <c r="B15314" t="s">
        <v>245</v>
      </c>
      <c r="C15314" t="s">
        <v>387</v>
      </c>
      <c r="D15314" t="s">
        <v>1268</v>
      </c>
      <c r="E15314" t="s">
        <v>31</v>
      </c>
      <c r="F15314">
        <v>11160</v>
      </c>
      <c r="G15314">
        <v>9134</v>
      </c>
      <c r="H15314">
        <v>0.81845878136200712</v>
      </c>
      <c r="I15314" t="str">
        <f>VLOOKUP($B15314&amp;$E15314,'Employee List'!$A:$E,5,0)</f>
        <v>E-1320</v>
      </c>
    </row>
    <row r="15315" spans="1:9" x14ac:dyDescent="0.35">
      <c r="A15315" t="s">
        <v>1257</v>
      </c>
      <c r="B15315" t="s">
        <v>245</v>
      </c>
      <c r="C15315" t="s">
        <v>387</v>
      </c>
      <c r="D15315" t="s">
        <v>1269</v>
      </c>
      <c r="E15315" t="s">
        <v>29</v>
      </c>
      <c r="F15315">
        <v>3905</v>
      </c>
      <c r="G15315">
        <v>23618</v>
      </c>
      <c r="H15315">
        <v>6.0481434058898849</v>
      </c>
      <c r="I15315" t="str">
        <f>VLOOKUP($B15315&amp;$E15315,'Employee List'!$A:$E,5,0)</f>
        <v>E-1320</v>
      </c>
    </row>
    <row r="15316" spans="1:9" x14ac:dyDescent="0.35">
      <c r="A15316" t="s">
        <v>1257</v>
      </c>
      <c r="B15316" t="s">
        <v>245</v>
      </c>
      <c r="C15316" t="s">
        <v>387</v>
      </c>
      <c r="D15316" t="s">
        <v>1269</v>
      </c>
      <c r="E15316" t="s">
        <v>30</v>
      </c>
      <c r="F15316">
        <v>4551</v>
      </c>
      <c r="G15316">
        <v>45849</v>
      </c>
      <c r="H15316">
        <v>10.074489123269611</v>
      </c>
      <c r="I15316" t="str">
        <f>VLOOKUP($B15316&amp;$E15316,'Employee List'!$A:$E,5,0)</f>
        <v>E-1320</v>
      </c>
    </row>
    <row r="15317" spans="1:9" x14ac:dyDescent="0.35">
      <c r="A15317" t="s">
        <v>1257</v>
      </c>
      <c r="B15317" t="s">
        <v>245</v>
      </c>
      <c r="C15317" t="s">
        <v>387</v>
      </c>
      <c r="D15317" t="s">
        <v>1269</v>
      </c>
      <c r="E15317" t="s">
        <v>31</v>
      </c>
      <c r="F15317">
        <v>2095</v>
      </c>
      <c r="G15317">
        <v>18698</v>
      </c>
      <c r="H15317">
        <v>8.925059665871121</v>
      </c>
      <c r="I15317" t="str">
        <f>VLOOKUP($B15317&amp;$E15317,'Employee List'!$A:$E,5,0)</f>
        <v>E-1320</v>
      </c>
    </row>
    <row r="15318" spans="1:9" x14ac:dyDescent="0.35">
      <c r="A15318" t="s">
        <v>1257</v>
      </c>
      <c r="B15318" t="s">
        <v>245</v>
      </c>
      <c r="C15318" t="s">
        <v>387</v>
      </c>
      <c r="D15318" t="s">
        <v>1270</v>
      </c>
      <c r="E15318" t="s">
        <v>29</v>
      </c>
      <c r="F15318">
        <v>8500</v>
      </c>
      <c r="G15318">
        <v>5289</v>
      </c>
      <c r="H15318">
        <v>0.62223529411764711</v>
      </c>
      <c r="I15318" t="str">
        <f>VLOOKUP($B15318&amp;$E15318,'Employee List'!$A:$E,5,0)</f>
        <v>E-1320</v>
      </c>
    </row>
    <row r="15319" spans="1:9" x14ac:dyDescent="0.35">
      <c r="A15319" t="s">
        <v>1257</v>
      </c>
      <c r="B15319" t="s">
        <v>245</v>
      </c>
      <c r="C15319" t="s">
        <v>387</v>
      </c>
      <c r="D15319" t="s">
        <v>1270</v>
      </c>
      <c r="E15319" t="s">
        <v>30</v>
      </c>
      <c r="F15319">
        <v>6845</v>
      </c>
      <c r="G15319">
        <v>4773</v>
      </c>
      <c r="H15319">
        <v>0.69729729729729728</v>
      </c>
      <c r="I15319" t="str">
        <f>VLOOKUP($B15319&amp;$E15319,'Employee List'!$A:$E,5,0)</f>
        <v>E-1320</v>
      </c>
    </row>
    <row r="15320" spans="1:9" x14ac:dyDescent="0.35">
      <c r="A15320" t="s">
        <v>1257</v>
      </c>
      <c r="B15320" t="s">
        <v>245</v>
      </c>
      <c r="C15320" t="s">
        <v>387</v>
      </c>
      <c r="D15320" t="s">
        <v>1270</v>
      </c>
      <c r="E15320" t="s">
        <v>31</v>
      </c>
      <c r="F15320">
        <v>6703</v>
      </c>
      <c r="G15320">
        <v>6707</v>
      </c>
      <c r="H15320">
        <v>1.0005967477248994</v>
      </c>
      <c r="I15320" t="str">
        <f>VLOOKUP($B15320&amp;$E15320,'Employee List'!$A:$E,5,0)</f>
        <v>E-1320</v>
      </c>
    </row>
    <row r="15321" spans="1:9" x14ac:dyDescent="0.35">
      <c r="A15321" t="s">
        <v>1257</v>
      </c>
      <c r="B15321" t="s">
        <v>245</v>
      </c>
      <c r="C15321" t="s">
        <v>387</v>
      </c>
      <c r="D15321" t="s">
        <v>1271</v>
      </c>
      <c r="E15321" t="s">
        <v>29</v>
      </c>
      <c r="F15321">
        <v>103705</v>
      </c>
      <c r="G15321">
        <v>119354</v>
      </c>
      <c r="H15321">
        <v>1.1508991851887567</v>
      </c>
      <c r="I15321" t="str">
        <f>VLOOKUP($B15321&amp;$E15321,'Employee List'!$A:$E,5,0)</f>
        <v>E-1320</v>
      </c>
    </row>
    <row r="15322" spans="1:9" x14ac:dyDescent="0.35">
      <c r="A15322" t="s">
        <v>1257</v>
      </c>
      <c r="B15322" t="s">
        <v>245</v>
      </c>
      <c r="C15322" t="s">
        <v>387</v>
      </c>
      <c r="D15322" t="s">
        <v>1271</v>
      </c>
      <c r="E15322" t="s">
        <v>30</v>
      </c>
      <c r="F15322">
        <v>105868</v>
      </c>
      <c r="G15322">
        <v>114950</v>
      </c>
      <c r="H15322">
        <v>1.0857860732232592</v>
      </c>
      <c r="I15322" t="str">
        <f>VLOOKUP($B15322&amp;$E15322,'Employee List'!$A:$E,5,0)</f>
        <v>E-1320</v>
      </c>
    </row>
    <row r="15323" spans="1:9" x14ac:dyDescent="0.35">
      <c r="A15323" t="s">
        <v>1257</v>
      </c>
      <c r="B15323" t="s">
        <v>245</v>
      </c>
      <c r="C15323" t="s">
        <v>387</v>
      </c>
      <c r="D15323" t="s">
        <v>1271</v>
      </c>
      <c r="E15323" t="s">
        <v>31</v>
      </c>
      <c r="F15323">
        <v>105106</v>
      </c>
      <c r="G15323">
        <v>109690</v>
      </c>
      <c r="H15323">
        <v>1.0436131143797689</v>
      </c>
      <c r="I15323" t="str">
        <f>VLOOKUP($B15323&amp;$E15323,'Employee List'!$A:$E,5,0)</f>
        <v>E-1320</v>
      </c>
    </row>
    <row r="15324" spans="1:9" x14ac:dyDescent="0.35">
      <c r="A15324" t="s">
        <v>1257</v>
      </c>
      <c r="B15324" t="s">
        <v>245</v>
      </c>
      <c r="C15324" t="s">
        <v>387</v>
      </c>
      <c r="D15324" t="s">
        <v>1258</v>
      </c>
      <c r="E15324" t="s">
        <v>29</v>
      </c>
      <c r="F15324">
        <v>166882</v>
      </c>
      <c r="G15324">
        <v>184383</v>
      </c>
      <c r="H15324">
        <v>1.1048705073045626</v>
      </c>
      <c r="I15324" t="str">
        <f>VLOOKUP($B15324&amp;$E15324,'Employee List'!$A:$E,5,0)</f>
        <v>E-1320</v>
      </c>
    </row>
    <row r="15325" spans="1:9" x14ac:dyDescent="0.35">
      <c r="A15325" t="s">
        <v>1257</v>
      </c>
      <c r="B15325" t="s">
        <v>245</v>
      </c>
      <c r="C15325" t="s">
        <v>387</v>
      </c>
      <c r="D15325" t="s">
        <v>1258</v>
      </c>
      <c r="E15325" t="s">
        <v>30</v>
      </c>
      <c r="F15325">
        <v>164979</v>
      </c>
      <c r="G15325">
        <v>158177</v>
      </c>
      <c r="H15325">
        <v>0.9587705101861449</v>
      </c>
      <c r="I15325" t="str">
        <f>VLOOKUP($B15325&amp;$E15325,'Employee List'!$A:$E,5,0)</f>
        <v>E-1320</v>
      </c>
    </row>
    <row r="15326" spans="1:9" x14ac:dyDescent="0.35">
      <c r="A15326" t="s">
        <v>1257</v>
      </c>
      <c r="B15326" t="s">
        <v>245</v>
      </c>
      <c r="C15326" t="s">
        <v>387</v>
      </c>
      <c r="D15326" t="s">
        <v>1258</v>
      </c>
      <c r="E15326" t="s">
        <v>31</v>
      </c>
      <c r="F15326">
        <v>156427</v>
      </c>
      <c r="G15326">
        <v>138866</v>
      </c>
      <c r="H15326">
        <v>0.88773677178492205</v>
      </c>
      <c r="I15326" t="str">
        <f>VLOOKUP($B15326&amp;$E15326,'Employee List'!$A:$E,5,0)</f>
        <v>E-1320</v>
      </c>
    </row>
    <row r="15327" spans="1:9" x14ac:dyDescent="0.35">
      <c r="A15327" t="s">
        <v>1257</v>
      </c>
      <c r="B15327" t="s">
        <v>245</v>
      </c>
      <c r="C15327" t="s">
        <v>387</v>
      </c>
      <c r="D15327" t="s">
        <v>1272</v>
      </c>
      <c r="E15327" t="s">
        <v>29</v>
      </c>
      <c r="F15327">
        <v>19238</v>
      </c>
      <c r="G15327">
        <v>16179</v>
      </c>
      <c r="H15327">
        <v>0.84099178708805489</v>
      </c>
      <c r="I15327" t="str">
        <f>VLOOKUP($B15327&amp;$E15327,'Employee List'!$A:$E,5,0)</f>
        <v>E-1320</v>
      </c>
    </row>
    <row r="15328" spans="1:9" x14ac:dyDescent="0.35">
      <c r="A15328" t="s">
        <v>1257</v>
      </c>
      <c r="B15328" t="s">
        <v>245</v>
      </c>
      <c r="C15328" t="s">
        <v>387</v>
      </c>
      <c r="D15328" t="s">
        <v>1272</v>
      </c>
      <c r="E15328" t="s">
        <v>30</v>
      </c>
      <c r="F15328">
        <v>19389</v>
      </c>
      <c r="G15328">
        <v>15712</v>
      </c>
      <c r="H15328">
        <v>0.81035638764247775</v>
      </c>
      <c r="I15328" t="str">
        <f>VLOOKUP($B15328&amp;$E15328,'Employee List'!$A:$E,5,0)</f>
        <v>E-1320</v>
      </c>
    </row>
    <row r="15329" spans="1:9" x14ac:dyDescent="0.35">
      <c r="A15329" t="s">
        <v>1257</v>
      </c>
      <c r="B15329" t="s">
        <v>245</v>
      </c>
      <c r="C15329" t="s">
        <v>387</v>
      </c>
      <c r="D15329" t="s">
        <v>1272</v>
      </c>
      <c r="E15329" t="s">
        <v>31</v>
      </c>
      <c r="F15329">
        <v>20930</v>
      </c>
      <c r="G15329">
        <v>27018</v>
      </c>
      <c r="H15329">
        <v>1.2908743430482561</v>
      </c>
      <c r="I15329" t="str">
        <f>VLOOKUP($B15329&amp;$E15329,'Employee List'!$A:$E,5,0)</f>
        <v>E-1320</v>
      </c>
    </row>
    <row r="15330" spans="1:9" x14ac:dyDescent="0.35">
      <c r="A15330" t="s">
        <v>1257</v>
      </c>
      <c r="B15330" t="s">
        <v>245</v>
      </c>
      <c r="C15330" t="s">
        <v>387</v>
      </c>
      <c r="D15330" t="s">
        <v>1259</v>
      </c>
      <c r="E15330" t="s">
        <v>29</v>
      </c>
      <c r="F15330">
        <v>27601</v>
      </c>
      <c r="G15330">
        <v>28595</v>
      </c>
      <c r="H15330">
        <v>1.0360131879279737</v>
      </c>
      <c r="I15330" t="str">
        <f>VLOOKUP($B15330&amp;$E15330,'Employee List'!$A:$E,5,0)</f>
        <v>E-1320</v>
      </c>
    </row>
    <row r="15331" spans="1:9" x14ac:dyDescent="0.35">
      <c r="A15331" t="s">
        <v>1257</v>
      </c>
      <c r="B15331" t="s">
        <v>245</v>
      </c>
      <c r="C15331" t="s">
        <v>387</v>
      </c>
      <c r="D15331" t="s">
        <v>1259</v>
      </c>
      <c r="E15331" t="s">
        <v>30</v>
      </c>
      <c r="F15331">
        <v>32147</v>
      </c>
      <c r="G15331">
        <v>24255</v>
      </c>
      <c r="H15331">
        <v>0.754502752978505</v>
      </c>
      <c r="I15331" t="str">
        <f>VLOOKUP($B15331&amp;$E15331,'Employee List'!$A:$E,5,0)</f>
        <v>E-1320</v>
      </c>
    </row>
    <row r="15332" spans="1:9" x14ac:dyDescent="0.35">
      <c r="A15332" t="s">
        <v>1257</v>
      </c>
      <c r="B15332" t="s">
        <v>245</v>
      </c>
      <c r="C15332" t="s">
        <v>387</v>
      </c>
      <c r="D15332" t="s">
        <v>1259</v>
      </c>
      <c r="E15332" t="s">
        <v>31</v>
      </c>
      <c r="F15332">
        <v>30573</v>
      </c>
      <c r="G15332">
        <v>19601</v>
      </c>
      <c r="H15332">
        <v>0.64112125077682924</v>
      </c>
      <c r="I15332" t="str">
        <f>VLOOKUP($B15332&amp;$E15332,'Employee List'!$A:$E,5,0)</f>
        <v>E-1320</v>
      </c>
    </row>
    <row r="15333" spans="1:9" x14ac:dyDescent="0.35">
      <c r="A15333" t="s">
        <v>1257</v>
      </c>
      <c r="B15333" t="s">
        <v>245</v>
      </c>
      <c r="C15333" t="s">
        <v>387</v>
      </c>
      <c r="D15333" t="s">
        <v>1273</v>
      </c>
      <c r="E15333" t="s">
        <v>29</v>
      </c>
      <c r="F15333">
        <v>5277</v>
      </c>
      <c r="G15333">
        <v>5268</v>
      </c>
      <c r="H15333">
        <v>0.99829448550312683</v>
      </c>
      <c r="I15333" t="str">
        <f>VLOOKUP($B15333&amp;$E15333,'Employee List'!$A:$E,5,0)</f>
        <v>E-1320</v>
      </c>
    </row>
    <row r="15334" spans="1:9" x14ac:dyDescent="0.35">
      <c r="A15334" t="s">
        <v>1257</v>
      </c>
      <c r="B15334" t="s">
        <v>245</v>
      </c>
      <c r="C15334" t="s">
        <v>387</v>
      </c>
      <c r="D15334" t="s">
        <v>1273</v>
      </c>
      <c r="E15334" t="s">
        <v>30</v>
      </c>
      <c r="F15334">
        <v>3494</v>
      </c>
      <c r="G15334">
        <v>6714</v>
      </c>
      <c r="H15334">
        <v>1.9215798511734401</v>
      </c>
      <c r="I15334" t="str">
        <f>VLOOKUP($B15334&amp;$E15334,'Employee List'!$A:$E,5,0)</f>
        <v>E-1320</v>
      </c>
    </row>
    <row r="15335" spans="1:9" x14ac:dyDescent="0.35">
      <c r="A15335" t="s">
        <v>1257</v>
      </c>
      <c r="B15335" t="s">
        <v>245</v>
      </c>
      <c r="C15335" t="s">
        <v>387</v>
      </c>
      <c r="D15335" t="s">
        <v>1273</v>
      </c>
      <c r="E15335" t="s">
        <v>31</v>
      </c>
      <c r="F15335">
        <v>4229</v>
      </c>
      <c r="G15335">
        <v>7415</v>
      </c>
      <c r="H15335">
        <v>1.7533695909198392</v>
      </c>
      <c r="I15335" t="str">
        <f>VLOOKUP($B15335&amp;$E15335,'Employee List'!$A:$E,5,0)</f>
        <v>E-1320</v>
      </c>
    </row>
    <row r="15336" spans="1:9" x14ac:dyDescent="0.35">
      <c r="A15336" t="s">
        <v>1257</v>
      </c>
      <c r="B15336" t="s">
        <v>245</v>
      </c>
      <c r="C15336" t="s">
        <v>387</v>
      </c>
      <c r="D15336" t="s">
        <v>1275</v>
      </c>
      <c r="E15336" t="s">
        <v>29</v>
      </c>
      <c r="F15336">
        <v>3175</v>
      </c>
      <c r="G15336">
        <v>7885</v>
      </c>
      <c r="H15336">
        <v>2.483464566929134</v>
      </c>
      <c r="I15336" t="str">
        <f>VLOOKUP($B15336&amp;$E15336,'Employee List'!$A:$E,5,0)</f>
        <v>E-1320</v>
      </c>
    </row>
    <row r="15337" spans="1:9" x14ac:dyDescent="0.35">
      <c r="A15337" t="s">
        <v>1257</v>
      </c>
      <c r="B15337" t="s">
        <v>245</v>
      </c>
      <c r="C15337" t="s">
        <v>387</v>
      </c>
      <c r="D15337" t="s">
        <v>1275</v>
      </c>
      <c r="E15337" t="s">
        <v>30</v>
      </c>
      <c r="F15337">
        <v>1448</v>
      </c>
      <c r="G15337">
        <v>5136</v>
      </c>
      <c r="H15337">
        <v>3.5469613259668509</v>
      </c>
      <c r="I15337" t="str">
        <f>VLOOKUP($B15337&amp;$E15337,'Employee List'!$A:$E,5,0)</f>
        <v>E-1320</v>
      </c>
    </row>
    <row r="15338" spans="1:9" x14ac:dyDescent="0.35">
      <c r="A15338" t="s">
        <v>1257</v>
      </c>
      <c r="B15338" t="s">
        <v>245</v>
      </c>
      <c r="C15338" t="s">
        <v>387</v>
      </c>
      <c r="D15338" t="s">
        <v>1275</v>
      </c>
      <c r="E15338" t="s">
        <v>31</v>
      </c>
      <c r="F15338">
        <v>2789</v>
      </c>
      <c r="G15338">
        <v>1985</v>
      </c>
      <c r="H15338">
        <v>0.71172463248476159</v>
      </c>
      <c r="I15338" t="str">
        <f>VLOOKUP($B15338&amp;$E15338,'Employee List'!$A:$E,5,0)</f>
        <v>E-1320</v>
      </c>
    </row>
    <row r="15339" spans="1:9" x14ac:dyDescent="0.35">
      <c r="A15339" t="s">
        <v>1257</v>
      </c>
      <c r="B15339" t="s">
        <v>245</v>
      </c>
      <c r="C15339" t="s">
        <v>387</v>
      </c>
      <c r="D15339" t="s">
        <v>1276</v>
      </c>
      <c r="E15339" t="s">
        <v>29</v>
      </c>
      <c r="F15339">
        <v>4986</v>
      </c>
      <c r="G15339">
        <v>3667</v>
      </c>
      <c r="H15339">
        <v>0.73545928600080224</v>
      </c>
      <c r="I15339" t="str">
        <f>VLOOKUP($B15339&amp;$E15339,'Employee List'!$A:$E,5,0)</f>
        <v>E-1320</v>
      </c>
    </row>
    <row r="15340" spans="1:9" x14ac:dyDescent="0.35">
      <c r="A15340" t="s">
        <v>1257</v>
      </c>
      <c r="B15340" t="s">
        <v>245</v>
      </c>
      <c r="C15340" t="s">
        <v>387</v>
      </c>
      <c r="D15340" t="s">
        <v>1276</v>
      </c>
      <c r="E15340" t="s">
        <v>30</v>
      </c>
      <c r="F15340">
        <v>5424</v>
      </c>
      <c r="G15340">
        <v>4259</v>
      </c>
      <c r="H15340">
        <v>0.78521386430678464</v>
      </c>
      <c r="I15340" t="str">
        <f>VLOOKUP($B15340&amp;$E15340,'Employee List'!$A:$E,5,0)</f>
        <v>E-1320</v>
      </c>
    </row>
    <row r="15341" spans="1:9" x14ac:dyDescent="0.35">
      <c r="A15341" t="s">
        <v>1257</v>
      </c>
      <c r="B15341" t="s">
        <v>245</v>
      </c>
      <c r="C15341" t="s">
        <v>387</v>
      </c>
      <c r="D15341" t="s">
        <v>1276</v>
      </c>
      <c r="E15341" t="s">
        <v>31</v>
      </c>
      <c r="F15341">
        <v>4577</v>
      </c>
      <c r="G15341">
        <v>6453</v>
      </c>
      <c r="H15341">
        <v>1.4098754642779112</v>
      </c>
      <c r="I15341" t="str">
        <f>VLOOKUP($B15341&amp;$E15341,'Employee List'!$A:$E,5,0)</f>
        <v>E-1320</v>
      </c>
    </row>
    <row r="15342" spans="1:9" x14ac:dyDescent="0.35">
      <c r="A15342" t="s">
        <v>1257</v>
      </c>
      <c r="B15342" t="s">
        <v>245</v>
      </c>
      <c r="C15342" t="s">
        <v>387</v>
      </c>
      <c r="D15342" t="s">
        <v>1277</v>
      </c>
      <c r="E15342" t="s">
        <v>29</v>
      </c>
      <c r="F15342">
        <v>7704</v>
      </c>
      <c r="G15342">
        <v>5985</v>
      </c>
      <c r="H15342">
        <v>0.77686915887850472</v>
      </c>
      <c r="I15342" t="str">
        <f>VLOOKUP($B15342&amp;$E15342,'Employee List'!$A:$E,5,0)</f>
        <v>E-1320</v>
      </c>
    </row>
    <row r="15343" spans="1:9" x14ac:dyDescent="0.35">
      <c r="A15343" t="s">
        <v>1257</v>
      </c>
      <c r="B15343" t="s">
        <v>245</v>
      </c>
      <c r="C15343" t="s">
        <v>387</v>
      </c>
      <c r="D15343" t="s">
        <v>1277</v>
      </c>
      <c r="E15343" t="s">
        <v>30</v>
      </c>
      <c r="F15343">
        <v>8492</v>
      </c>
      <c r="G15343">
        <v>4479</v>
      </c>
      <c r="H15343">
        <v>0.52743758831841736</v>
      </c>
      <c r="I15343" t="str">
        <f>VLOOKUP($B15343&amp;$E15343,'Employee List'!$A:$E,5,0)</f>
        <v>E-1320</v>
      </c>
    </row>
    <row r="15344" spans="1:9" x14ac:dyDescent="0.35">
      <c r="A15344" t="s">
        <v>1257</v>
      </c>
      <c r="B15344" t="s">
        <v>245</v>
      </c>
      <c r="C15344" t="s">
        <v>387</v>
      </c>
      <c r="D15344" t="s">
        <v>1277</v>
      </c>
      <c r="E15344" t="s">
        <v>31</v>
      </c>
      <c r="F15344">
        <v>10013</v>
      </c>
      <c r="G15344">
        <v>4515</v>
      </c>
      <c r="H15344">
        <v>0.45091381204434233</v>
      </c>
      <c r="I15344" t="str">
        <f>VLOOKUP($B15344&amp;$E15344,'Employee List'!$A:$E,5,0)</f>
        <v>E-1320</v>
      </c>
    </row>
    <row r="15345" spans="1:9" x14ac:dyDescent="0.35">
      <c r="A15345" t="s">
        <v>1257</v>
      </c>
      <c r="B15345" t="s">
        <v>245</v>
      </c>
      <c r="C15345" t="s">
        <v>387</v>
      </c>
      <c r="D15345" t="s">
        <v>1278</v>
      </c>
      <c r="E15345" t="s">
        <v>29</v>
      </c>
      <c r="F15345">
        <v>6408</v>
      </c>
      <c r="G15345">
        <v>11372</v>
      </c>
      <c r="H15345">
        <v>1.7746566791510612</v>
      </c>
      <c r="I15345" t="str">
        <f>VLOOKUP($B15345&amp;$E15345,'Employee List'!$A:$E,5,0)</f>
        <v>E-1320</v>
      </c>
    </row>
    <row r="15346" spans="1:9" x14ac:dyDescent="0.35">
      <c r="A15346" t="s">
        <v>1257</v>
      </c>
      <c r="B15346" t="s">
        <v>245</v>
      </c>
      <c r="C15346" t="s">
        <v>387</v>
      </c>
      <c r="D15346" t="s">
        <v>1278</v>
      </c>
      <c r="E15346" t="s">
        <v>30</v>
      </c>
      <c r="F15346">
        <v>9572</v>
      </c>
      <c r="G15346">
        <v>7480</v>
      </c>
      <c r="H15346">
        <v>0.7814458838278312</v>
      </c>
      <c r="I15346" t="str">
        <f>VLOOKUP($B15346&amp;$E15346,'Employee List'!$A:$E,5,0)</f>
        <v>E-1320</v>
      </c>
    </row>
    <row r="15347" spans="1:9" x14ac:dyDescent="0.35">
      <c r="A15347" t="s">
        <v>1257</v>
      </c>
      <c r="B15347" t="s">
        <v>245</v>
      </c>
      <c r="C15347" t="s">
        <v>387</v>
      </c>
      <c r="D15347" t="s">
        <v>1278</v>
      </c>
      <c r="E15347" t="s">
        <v>31</v>
      </c>
      <c r="F15347">
        <v>8876</v>
      </c>
      <c r="G15347">
        <v>10353</v>
      </c>
      <c r="H15347">
        <v>1.1664037854889591</v>
      </c>
      <c r="I15347" t="str">
        <f>VLOOKUP($B15347&amp;$E15347,'Employee List'!$A:$E,5,0)</f>
        <v>E-1320</v>
      </c>
    </row>
    <row r="15348" spans="1:9" x14ac:dyDescent="0.35">
      <c r="A15348" t="s">
        <v>1257</v>
      </c>
      <c r="B15348" t="s">
        <v>245</v>
      </c>
      <c r="C15348" t="s">
        <v>387</v>
      </c>
      <c r="D15348" t="s">
        <v>1279</v>
      </c>
      <c r="E15348" t="s">
        <v>29</v>
      </c>
      <c r="F15348">
        <v>1787</v>
      </c>
      <c r="G15348">
        <v>4603</v>
      </c>
      <c r="H15348">
        <v>2.5758254057078904</v>
      </c>
      <c r="I15348" t="str">
        <f>VLOOKUP($B15348&amp;$E15348,'Employee List'!$A:$E,5,0)</f>
        <v>E-1320</v>
      </c>
    </row>
    <row r="15349" spans="1:9" x14ac:dyDescent="0.35">
      <c r="A15349" t="s">
        <v>1257</v>
      </c>
      <c r="B15349" t="s">
        <v>245</v>
      </c>
      <c r="C15349" t="s">
        <v>387</v>
      </c>
      <c r="D15349" t="s">
        <v>1279</v>
      </c>
      <c r="E15349" t="s">
        <v>30</v>
      </c>
      <c r="F15349">
        <v>3225</v>
      </c>
      <c r="G15349">
        <v>5296</v>
      </c>
      <c r="H15349">
        <v>1.642170542635659</v>
      </c>
      <c r="I15349" t="str">
        <f>VLOOKUP($B15349&amp;$E15349,'Employee List'!$A:$E,5,0)</f>
        <v>E-1320</v>
      </c>
    </row>
    <row r="15350" spans="1:9" x14ac:dyDescent="0.35">
      <c r="A15350" t="s">
        <v>1257</v>
      </c>
      <c r="B15350" t="s">
        <v>245</v>
      </c>
      <c r="C15350" t="s">
        <v>387</v>
      </c>
      <c r="D15350" t="s">
        <v>1279</v>
      </c>
      <c r="E15350" t="s">
        <v>31</v>
      </c>
      <c r="F15350">
        <v>4309</v>
      </c>
      <c r="G15350">
        <v>2812</v>
      </c>
      <c r="H15350">
        <v>0.65258760733348808</v>
      </c>
      <c r="I15350" t="str">
        <f>VLOOKUP($B15350&amp;$E15350,'Employee List'!$A:$E,5,0)</f>
        <v>E-1320</v>
      </c>
    </row>
    <row r="15351" spans="1:9" x14ac:dyDescent="0.35">
      <c r="A15351" t="s">
        <v>1257</v>
      </c>
      <c r="B15351" t="s">
        <v>245</v>
      </c>
      <c r="C15351" t="s">
        <v>387</v>
      </c>
      <c r="D15351" t="s">
        <v>1280</v>
      </c>
      <c r="E15351" t="s">
        <v>29</v>
      </c>
      <c r="F15351">
        <v>4945</v>
      </c>
      <c r="G15351">
        <v>3079</v>
      </c>
      <c r="H15351">
        <v>0.62264914054600606</v>
      </c>
      <c r="I15351" t="str">
        <f>VLOOKUP($B15351&amp;$E15351,'Employee List'!$A:$E,5,0)</f>
        <v>E-1320</v>
      </c>
    </row>
    <row r="15352" spans="1:9" x14ac:dyDescent="0.35">
      <c r="A15352" t="s">
        <v>1257</v>
      </c>
      <c r="B15352" t="s">
        <v>245</v>
      </c>
      <c r="C15352" t="s">
        <v>387</v>
      </c>
      <c r="D15352" t="s">
        <v>1280</v>
      </c>
      <c r="E15352" t="s">
        <v>30</v>
      </c>
      <c r="F15352">
        <v>1340</v>
      </c>
      <c r="G15352">
        <v>4221</v>
      </c>
      <c r="H15352">
        <v>3.15</v>
      </c>
      <c r="I15352" t="str">
        <f>VLOOKUP($B15352&amp;$E15352,'Employee List'!$A:$E,5,0)</f>
        <v>E-1320</v>
      </c>
    </row>
    <row r="15353" spans="1:9" x14ac:dyDescent="0.35">
      <c r="A15353" t="s">
        <v>1257</v>
      </c>
      <c r="B15353" t="s">
        <v>245</v>
      </c>
      <c r="C15353" t="s">
        <v>387</v>
      </c>
      <c r="D15353" t="s">
        <v>1280</v>
      </c>
      <c r="E15353" t="s">
        <v>31</v>
      </c>
      <c r="F15353">
        <v>4481</v>
      </c>
      <c r="G15353">
        <v>5370</v>
      </c>
      <c r="H15353">
        <v>1.1983932158000445</v>
      </c>
      <c r="I15353" t="str">
        <f>VLOOKUP($B15353&amp;$E15353,'Employee List'!$A:$E,5,0)</f>
        <v>E-1320</v>
      </c>
    </row>
    <row r="15354" spans="1:9" x14ac:dyDescent="0.35">
      <c r="A15354" t="s">
        <v>1257</v>
      </c>
      <c r="B15354" t="s">
        <v>245</v>
      </c>
      <c r="C15354" t="s">
        <v>387</v>
      </c>
      <c r="D15354" t="s">
        <v>1262</v>
      </c>
      <c r="E15354" t="s">
        <v>29</v>
      </c>
      <c r="F15354">
        <v>25385</v>
      </c>
      <c r="G15354">
        <v>20742</v>
      </c>
      <c r="H15354">
        <v>0.81709671065589917</v>
      </c>
      <c r="I15354" t="str">
        <f>VLOOKUP($B15354&amp;$E15354,'Employee List'!$A:$E,5,0)</f>
        <v>E-1320</v>
      </c>
    </row>
    <row r="15355" spans="1:9" x14ac:dyDescent="0.35">
      <c r="A15355" t="s">
        <v>1257</v>
      </c>
      <c r="B15355" t="s">
        <v>245</v>
      </c>
      <c r="C15355" t="s">
        <v>387</v>
      </c>
      <c r="D15355" t="s">
        <v>1262</v>
      </c>
      <c r="E15355" t="s">
        <v>30</v>
      </c>
      <c r="F15355">
        <v>24188</v>
      </c>
      <c r="G15355">
        <v>18436</v>
      </c>
      <c r="H15355">
        <v>0.76219613031255173</v>
      </c>
      <c r="I15355" t="str">
        <f>VLOOKUP($B15355&amp;$E15355,'Employee List'!$A:$E,5,0)</f>
        <v>E-1320</v>
      </c>
    </row>
    <row r="15356" spans="1:9" x14ac:dyDescent="0.35">
      <c r="A15356" t="s">
        <v>1257</v>
      </c>
      <c r="B15356" t="s">
        <v>245</v>
      </c>
      <c r="C15356" t="s">
        <v>387</v>
      </c>
      <c r="D15356" t="s">
        <v>1262</v>
      </c>
      <c r="E15356" t="s">
        <v>31</v>
      </c>
      <c r="F15356">
        <v>27768</v>
      </c>
      <c r="G15356">
        <v>19211</v>
      </c>
      <c r="H15356">
        <v>0.69183952751368483</v>
      </c>
      <c r="I15356" t="str">
        <f>VLOOKUP($B15356&amp;$E15356,'Employee List'!$A:$E,5,0)</f>
        <v>E-1320</v>
      </c>
    </row>
    <row r="15357" spans="1:9" x14ac:dyDescent="0.35">
      <c r="A15357" t="s">
        <v>1257</v>
      </c>
      <c r="B15357" t="s">
        <v>245</v>
      </c>
      <c r="C15357" t="s">
        <v>387</v>
      </c>
      <c r="D15357" t="s">
        <v>1282</v>
      </c>
      <c r="E15357" t="s">
        <v>29</v>
      </c>
      <c r="F15357">
        <v>2349</v>
      </c>
      <c r="G15357">
        <v>5385</v>
      </c>
      <c r="H15357">
        <v>2.2924648786717752</v>
      </c>
      <c r="I15357" t="str">
        <f>VLOOKUP($B15357&amp;$E15357,'Employee List'!$A:$E,5,0)</f>
        <v>E-1320</v>
      </c>
    </row>
    <row r="15358" spans="1:9" x14ac:dyDescent="0.35">
      <c r="A15358" t="s">
        <v>1257</v>
      </c>
      <c r="B15358" t="s">
        <v>245</v>
      </c>
      <c r="C15358" t="s">
        <v>387</v>
      </c>
      <c r="D15358" t="s">
        <v>1281</v>
      </c>
      <c r="E15358" t="s">
        <v>29</v>
      </c>
      <c r="F15358">
        <v>2479</v>
      </c>
      <c r="G15358">
        <v>5126</v>
      </c>
      <c r="H15358">
        <v>2.0677692617991124</v>
      </c>
      <c r="I15358" t="str">
        <f>VLOOKUP($B15358&amp;$E15358,'Employee List'!$A:$E,5,0)</f>
        <v>E-1320</v>
      </c>
    </row>
    <row r="15359" spans="1:9" x14ac:dyDescent="0.35">
      <c r="A15359" t="s">
        <v>1257</v>
      </c>
      <c r="B15359" t="s">
        <v>245</v>
      </c>
      <c r="C15359" t="s">
        <v>387</v>
      </c>
      <c r="D15359" t="s">
        <v>1281</v>
      </c>
      <c r="E15359" t="s">
        <v>30</v>
      </c>
      <c r="F15359">
        <v>4305</v>
      </c>
      <c r="G15359">
        <v>3079</v>
      </c>
      <c r="H15359">
        <v>0.71521486643437859</v>
      </c>
      <c r="I15359" t="str">
        <f>VLOOKUP($B15359&amp;$E15359,'Employee List'!$A:$E,5,0)</f>
        <v>E-1320</v>
      </c>
    </row>
    <row r="15360" spans="1:9" x14ac:dyDescent="0.35">
      <c r="A15360" t="s">
        <v>1257</v>
      </c>
      <c r="B15360" t="s">
        <v>245</v>
      </c>
      <c r="C15360" t="s">
        <v>387</v>
      </c>
      <c r="D15360" t="s">
        <v>1281</v>
      </c>
      <c r="E15360" t="s">
        <v>31</v>
      </c>
      <c r="F15360">
        <v>3274</v>
      </c>
      <c r="G15360">
        <v>4002</v>
      </c>
      <c r="H15360">
        <v>1.2223579718998168</v>
      </c>
      <c r="I15360" t="str">
        <f>VLOOKUP($B15360&amp;$E15360,'Employee List'!$A:$E,5,0)</f>
        <v>E-1320</v>
      </c>
    </row>
    <row r="15361" spans="1:9" x14ac:dyDescent="0.35">
      <c r="A15361" t="s">
        <v>1257</v>
      </c>
      <c r="B15361" t="s">
        <v>246</v>
      </c>
      <c r="C15361" t="s">
        <v>388</v>
      </c>
      <c r="D15361" t="s">
        <v>1274</v>
      </c>
      <c r="E15361" t="s">
        <v>29</v>
      </c>
      <c r="F15361">
        <v>28396</v>
      </c>
      <c r="G15361">
        <v>24078</v>
      </c>
      <c r="H15361">
        <v>0.84793632906043104</v>
      </c>
      <c r="I15361" t="str">
        <f>VLOOKUP($B15361&amp;$E15361,'Employee List'!$A:$E,5,0)</f>
        <v>E-1321</v>
      </c>
    </row>
    <row r="15362" spans="1:9" x14ac:dyDescent="0.35">
      <c r="A15362" t="s">
        <v>1257</v>
      </c>
      <c r="B15362" t="s">
        <v>246</v>
      </c>
      <c r="C15362" t="s">
        <v>388</v>
      </c>
      <c r="D15362" t="s">
        <v>1274</v>
      </c>
      <c r="E15362" t="s">
        <v>30</v>
      </c>
      <c r="F15362">
        <v>26557</v>
      </c>
      <c r="G15362">
        <v>22123</v>
      </c>
      <c r="H15362">
        <v>0.83303837029784988</v>
      </c>
      <c r="I15362" t="str">
        <f>VLOOKUP($B15362&amp;$E15362,'Employee List'!$A:$E,5,0)</f>
        <v>E-1321</v>
      </c>
    </row>
    <row r="15363" spans="1:9" x14ac:dyDescent="0.35">
      <c r="A15363" t="s">
        <v>1257</v>
      </c>
      <c r="B15363" t="s">
        <v>246</v>
      </c>
      <c r="C15363" t="s">
        <v>388</v>
      </c>
      <c r="D15363" t="s">
        <v>1274</v>
      </c>
      <c r="E15363" t="s">
        <v>31</v>
      </c>
      <c r="F15363">
        <v>28916</v>
      </c>
      <c r="G15363">
        <v>17707</v>
      </c>
      <c r="H15363">
        <v>0.61235993913404341</v>
      </c>
      <c r="I15363" t="str">
        <f>VLOOKUP($B15363&amp;$E15363,'Employee List'!$A:$E,5,0)</f>
        <v>E-1321</v>
      </c>
    </row>
    <row r="15364" spans="1:9" x14ac:dyDescent="0.35">
      <c r="A15364" t="s">
        <v>1257</v>
      </c>
      <c r="B15364" t="s">
        <v>246</v>
      </c>
      <c r="C15364" t="s">
        <v>388</v>
      </c>
      <c r="D15364" t="s">
        <v>1263</v>
      </c>
      <c r="E15364" t="s">
        <v>29</v>
      </c>
      <c r="F15364">
        <v>1459</v>
      </c>
      <c r="G15364">
        <v>2826</v>
      </c>
      <c r="H15364">
        <v>1.9369431117203564</v>
      </c>
      <c r="I15364" t="str">
        <f>VLOOKUP($B15364&amp;$E15364,'Employee List'!$A:$E,5,0)</f>
        <v>E-1321</v>
      </c>
    </row>
    <row r="15365" spans="1:9" x14ac:dyDescent="0.35">
      <c r="A15365" t="s">
        <v>1257</v>
      </c>
      <c r="B15365" t="s">
        <v>246</v>
      </c>
      <c r="C15365" t="s">
        <v>388</v>
      </c>
      <c r="D15365" t="s">
        <v>1263</v>
      </c>
      <c r="E15365" t="s">
        <v>30</v>
      </c>
      <c r="F15365">
        <v>2448</v>
      </c>
      <c r="G15365">
        <v>4149</v>
      </c>
      <c r="H15365">
        <v>1.6948529411764706</v>
      </c>
      <c r="I15365" t="str">
        <f>VLOOKUP($B15365&amp;$E15365,'Employee List'!$A:$E,5,0)</f>
        <v>E-1321</v>
      </c>
    </row>
    <row r="15366" spans="1:9" x14ac:dyDescent="0.35">
      <c r="A15366" t="s">
        <v>1257</v>
      </c>
      <c r="B15366" t="s">
        <v>246</v>
      </c>
      <c r="C15366" t="s">
        <v>388</v>
      </c>
      <c r="D15366" t="s">
        <v>1263</v>
      </c>
      <c r="E15366" t="s">
        <v>31</v>
      </c>
      <c r="F15366">
        <v>2433</v>
      </c>
      <c r="G15366">
        <v>1882</v>
      </c>
      <c r="H15366">
        <v>0.77353062063296341</v>
      </c>
      <c r="I15366" t="str">
        <f>VLOOKUP($B15366&amp;$E15366,'Employee List'!$A:$E,5,0)</f>
        <v>E-1321</v>
      </c>
    </row>
    <row r="15367" spans="1:9" x14ac:dyDescent="0.35">
      <c r="A15367" t="s">
        <v>1257</v>
      </c>
      <c r="B15367" t="s">
        <v>246</v>
      </c>
      <c r="C15367" t="s">
        <v>388</v>
      </c>
      <c r="D15367" t="s">
        <v>1264</v>
      </c>
      <c r="E15367" t="s">
        <v>29</v>
      </c>
      <c r="F15367">
        <v>4180</v>
      </c>
      <c r="G15367">
        <v>5543</v>
      </c>
      <c r="H15367">
        <v>1.3260765550239235</v>
      </c>
      <c r="I15367" t="str">
        <f>VLOOKUP($B15367&amp;$E15367,'Employee List'!$A:$E,5,0)</f>
        <v>E-1321</v>
      </c>
    </row>
    <row r="15368" spans="1:9" x14ac:dyDescent="0.35">
      <c r="A15368" t="s">
        <v>1257</v>
      </c>
      <c r="B15368" t="s">
        <v>246</v>
      </c>
      <c r="C15368" t="s">
        <v>388</v>
      </c>
      <c r="D15368" t="s">
        <v>1264</v>
      </c>
      <c r="E15368" t="s">
        <v>30</v>
      </c>
      <c r="F15368">
        <v>4532</v>
      </c>
      <c r="G15368">
        <v>1627</v>
      </c>
      <c r="H15368">
        <v>0.35900264783759928</v>
      </c>
      <c r="I15368" t="str">
        <f>VLOOKUP($B15368&amp;$E15368,'Employee List'!$A:$E,5,0)</f>
        <v>E-1321</v>
      </c>
    </row>
    <row r="15369" spans="1:9" x14ac:dyDescent="0.35">
      <c r="A15369" t="s">
        <v>1257</v>
      </c>
      <c r="B15369" t="s">
        <v>246</v>
      </c>
      <c r="C15369" t="s">
        <v>388</v>
      </c>
      <c r="D15369" t="s">
        <v>1264</v>
      </c>
      <c r="E15369" t="s">
        <v>31</v>
      </c>
      <c r="F15369">
        <v>4137</v>
      </c>
      <c r="G15369">
        <v>5056</v>
      </c>
      <c r="H15369">
        <v>1.2221416485375876</v>
      </c>
      <c r="I15369" t="str">
        <f>VLOOKUP($B15369&amp;$E15369,'Employee List'!$A:$E,5,0)</f>
        <v>E-1321</v>
      </c>
    </row>
    <row r="15370" spans="1:9" x14ac:dyDescent="0.35">
      <c r="A15370" t="s">
        <v>1257</v>
      </c>
      <c r="B15370" t="s">
        <v>246</v>
      </c>
      <c r="C15370" t="s">
        <v>388</v>
      </c>
      <c r="D15370" t="s">
        <v>1265</v>
      </c>
      <c r="E15370" t="s">
        <v>29</v>
      </c>
      <c r="F15370">
        <v>4819</v>
      </c>
      <c r="G15370">
        <v>4504</v>
      </c>
      <c r="H15370">
        <v>0.93463374144013278</v>
      </c>
      <c r="I15370" t="str">
        <f>VLOOKUP($B15370&amp;$E15370,'Employee List'!$A:$E,5,0)</f>
        <v>E-1321</v>
      </c>
    </row>
    <row r="15371" spans="1:9" x14ac:dyDescent="0.35">
      <c r="A15371" t="s">
        <v>1257</v>
      </c>
      <c r="B15371" t="s">
        <v>246</v>
      </c>
      <c r="C15371" t="s">
        <v>388</v>
      </c>
      <c r="D15371" t="s">
        <v>1265</v>
      </c>
      <c r="E15371" t="s">
        <v>30</v>
      </c>
      <c r="F15371">
        <v>4659</v>
      </c>
      <c r="G15371">
        <v>6722</v>
      </c>
      <c r="H15371">
        <v>1.4427988838806611</v>
      </c>
      <c r="I15371" t="str">
        <f>VLOOKUP($B15371&amp;$E15371,'Employee List'!$A:$E,5,0)</f>
        <v>E-1321</v>
      </c>
    </row>
    <row r="15372" spans="1:9" x14ac:dyDescent="0.35">
      <c r="A15372" t="s">
        <v>1257</v>
      </c>
      <c r="B15372" t="s">
        <v>246</v>
      </c>
      <c r="C15372" t="s">
        <v>388</v>
      </c>
      <c r="D15372" t="s">
        <v>1265</v>
      </c>
      <c r="E15372" t="s">
        <v>31</v>
      </c>
      <c r="F15372">
        <v>7732</v>
      </c>
      <c r="G15372">
        <v>4576</v>
      </c>
      <c r="H15372">
        <v>0.59182617692705641</v>
      </c>
      <c r="I15372" t="str">
        <f>VLOOKUP($B15372&amp;$E15372,'Employee List'!$A:$E,5,0)</f>
        <v>E-1321</v>
      </c>
    </row>
    <row r="15373" spans="1:9" x14ac:dyDescent="0.35">
      <c r="A15373" t="s">
        <v>1257</v>
      </c>
      <c r="B15373" t="s">
        <v>246</v>
      </c>
      <c r="C15373" t="s">
        <v>388</v>
      </c>
      <c r="D15373" t="s">
        <v>1260</v>
      </c>
      <c r="E15373" t="s">
        <v>29</v>
      </c>
      <c r="F15373">
        <v>86285</v>
      </c>
      <c r="G15373">
        <v>54809</v>
      </c>
      <c r="H15373">
        <v>0.63520890073593328</v>
      </c>
      <c r="I15373" t="str">
        <f>VLOOKUP($B15373&amp;$E15373,'Employee List'!$A:$E,5,0)</f>
        <v>E-1321</v>
      </c>
    </row>
    <row r="15374" spans="1:9" x14ac:dyDescent="0.35">
      <c r="A15374" t="s">
        <v>1257</v>
      </c>
      <c r="B15374" t="s">
        <v>246</v>
      </c>
      <c r="C15374" t="s">
        <v>388</v>
      </c>
      <c r="D15374" t="s">
        <v>1260</v>
      </c>
      <c r="E15374" t="s">
        <v>30</v>
      </c>
      <c r="F15374">
        <v>85950</v>
      </c>
      <c r="G15374">
        <v>53458</v>
      </c>
      <c r="H15374">
        <v>0.62196625945317041</v>
      </c>
      <c r="I15374" t="str">
        <f>VLOOKUP($B15374&amp;$E15374,'Employee List'!$A:$E,5,0)</f>
        <v>E-1321</v>
      </c>
    </row>
    <row r="15375" spans="1:9" x14ac:dyDescent="0.35">
      <c r="A15375" t="s">
        <v>1257</v>
      </c>
      <c r="B15375" t="s">
        <v>246</v>
      </c>
      <c r="C15375" t="s">
        <v>388</v>
      </c>
      <c r="D15375" t="s">
        <v>1260</v>
      </c>
      <c r="E15375" t="s">
        <v>31</v>
      </c>
      <c r="F15375">
        <v>102049</v>
      </c>
      <c r="G15375">
        <v>61776</v>
      </c>
      <c r="H15375">
        <v>0.60535625042871566</v>
      </c>
      <c r="I15375" t="str">
        <f>VLOOKUP($B15375&amp;$E15375,'Employee List'!$A:$E,5,0)</f>
        <v>E-1321</v>
      </c>
    </row>
    <row r="15376" spans="1:9" x14ac:dyDescent="0.35">
      <c r="A15376" t="s">
        <v>1257</v>
      </c>
      <c r="B15376" t="s">
        <v>246</v>
      </c>
      <c r="C15376" t="s">
        <v>388</v>
      </c>
      <c r="D15376" t="s">
        <v>1261</v>
      </c>
      <c r="E15376" t="s">
        <v>29</v>
      </c>
      <c r="F15376">
        <v>16811</v>
      </c>
      <c r="G15376">
        <v>13448</v>
      </c>
      <c r="H15376">
        <v>0.79995241211111767</v>
      </c>
      <c r="I15376" t="str">
        <f>VLOOKUP($B15376&amp;$E15376,'Employee List'!$A:$E,5,0)</f>
        <v>E-1321</v>
      </c>
    </row>
    <row r="15377" spans="1:9" x14ac:dyDescent="0.35">
      <c r="A15377" t="s">
        <v>1257</v>
      </c>
      <c r="B15377" t="s">
        <v>246</v>
      </c>
      <c r="C15377" t="s">
        <v>388</v>
      </c>
      <c r="D15377" t="s">
        <v>1261</v>
      </c>
      <c r="E15377" t="s">
        <v>30</v>
      </c>
      <c r="F15377">
        <v>17655</v>
      </c>
      <c r="G15377">
        <v>26381</v>
      </c>
      <c r="H15377">
        <v>1.4942509204191448</v>
      </c>
      <c r="I15377" t="str">
        <f>VLOOKUP($B15377&amp;$E15377,'Employee List'!$A:$E,5,0)</f>
        <v>E-1321</v>
      </c>
    </row>
    <row r="15378" spans="1:9" x14ac:dyDescent="0.35">
      <c r="A15378" t="s">
        <v>1257</v>
      </c>
      <c r="B15378" t="s">
        <v>246</v>
      </c>
      <c r="C15378" t="s">
        <v>388</v>
      </c>
      <c r="D15378" t="s">
        <v>1261</v>
      </c>
      <c r="E15378" t="s">
        <v>31</v>
      </c>
      <c r="F15378">
        <v>14150</v>
      </c>
      <c r="G15378">
        <v>19914</v>
      </c>
      <c r="H15378">
        <v>1.4073498233215547</v>
      </c>
      <c r="I15378" t="str">
        <f>VLOOKUP($B15378&amp;$E15378,'Employee List'!$A:$E,5,0)</f>
        <v>E-1321</v>
      </c>
    </row>
    <row r="15379" spans="1:9" x14ac:dyDescent="0.35">
      <c r="A15379" t="s">
        <v>1257</v>
      </c>
      <c r="B15379" t="s">
        <v>246</v>
      </c>
      <c r="C15379" t="s">
        <v>388</v>
      </c>
      <c r="D15379" t="s">
        <v>1266</v>
      </c>
      <c r="E15379" t="s">
        <v>29</v>
      </c>
      <c r="F15379">
        <v>33763</v>
      </c>
      <c r="G15379">
        <v>37143</v>
      </c>
      <c r="H15379">
        <v>1.1001095874181797</v>
      </c>
      <c r="I15379" t="str">
        <f>VLOOKUP($B15379&amp;$E15379,'Employee List'!$A:$E,5,0)</f>
        <v>E-1321</v>
      </c>
    </row>
    <row r="15380" spans="1:9" x14ac:dyDescent="0.35">
      <c r="A15380" t="s">
        <v>1257</v>
      </c>
      <c r="B15380" t="s">
        <v>246</v>
      </c>
      <c r="C15380" t="s">
        <v>388</v>
      </c>
      <c r="D15380" t="s">
        <v>1266</v>
      </c>
      <c r="E15380" t="s">
        <v>30</v>
      </c>
      <c r="F15380">
        <v>32579</v>
      </c>
      <c r="G15380">
        <v>33935</v>
      </c>
      <c r="H15380">
        <v>1.041621903680285</v>
      </c>
      <c r="I15380" t="str">
        <f>VLOOKUP($B15380&amp;$E15380,'Employee List'!$A:$E,5,0)</f>
        <v>E-1321</v>
      </c>
    </row>
    <row r="15381" spans="1:9" x14ac:dyDescent="0.35">
      <c r="A15381" t="s">
        <v>1257</v>
      </c>
      <c r="B15381" t="s">
        <v>246</v>
      </c>
      <c r="C15381" t="s">
        <v>388</v>
      </c>
      <c r="D15381" t="s">
        <v>1266</v>
      </c>
      <c r="E15381" t="s">
        <v>31</v>
      </c>
      <c r="F15381">
        <v>35173</v>
      </c>
      <c r="G15381">
        <v>26366</v>
      </c>
      <c r="H15381">
        <v>0.74960907514286523</v>
      </c>
      <c r="I15381" t="str">
        <f>VLOOKUP($B15381&amp;$E15381,'Employee List'!$A:$E,5,0)</f>
        <v>E-1321</v>
      </c>
    </row>
    <row r="15382" spans="1:9" x14ac:dyDescent="0.35">
      <c r="A15382" t="s">
        <v>1257</v>
      </c>
      <c r="B15382" t="s">
        <v>246</v>
      </c>
      <c r="C15382" t="s">
        <v>388</v>
      </c>
      <c r="D15382" t="s">
        <v>1267</v>
      </c>
      <c r="E15382" t="s">
        <v>29</v>
      </c>
      <c r="F15382">
        <v>18260</v>
      </c>
      <c r="G15382">
        <v>13296</v>
      </c>
      <c r="H15382">
        <v>0.72814895947426073</v>
      </c>
      <c r="I15382" t="str">
        <f>VLOOKUP($B15382&amp;$E15382,'Employee List'!$A:$E,5,0)</f>
        <v>E-1321</v>
      </c>
    </row>
    <row r="15383" spans="1:9" x14ac:dyDescent="0.35">
      <c r="A15383" t="s">
        <v>1257</v>
      </c>
      <c r="B15383" t="s">
        <v>246</v>
      </c>
      <c r="C15383" t="s">
        <v>388</v>
      </c>
      <c r="D15383" t="s">
        <v>1267</v>
      </c>
      <c r="E15383" t="s">
        <v>30</v>
      </c>
      <c r="F15383">
        <v>17239</v>
      </c>
      <c r="G15383">
        <v>18246</v>
      </c>
      <c r="H15383">
        <v>1.0584140611404373</v>
      </c>
      <c r="I15383" t="str">
        <f>VLOOKUP($B15383&amp;$E15383,'Employee List'!$A:$E,5,0)</f>
        <v>E-1321</v>
      </c>
    </row>
    <row r="15384" spans="1:9" x14ac:dyDescent="0.35">
      <c r="A15384" t="s">
        <v>1257</v>
      </c>
      <c r="B15384" t="s">
        <v>246</v>
      </c>
      <c r="C15384" t="s">
        <v>388</v>
      </c>
      <c r="D15384" t="s">
        <v>1267</v>
      </c>
      <c r="E15384" t="s">
        <v>31</v>
      </c>
      <c r="F15384">
        <v>16163</v>
      </c>
      <c r="G15384">
        <v>9035</v>
      </c>
      <c r="H15384">
        <v>0.55899276124481845</v>
      </c>
      <c r="I15384" t="str">
        <f>VLOOKUP($B15384&amp;$E15384,'Employee List'!$A:$E,5,0)</f>
        <v>E-1321</v>
      </c>
    </row>
    <row r="15385" spans="1:9" x14ac:dyDescent="0.35">
      <c r="A15385" t="s">
        <v>1257</v>
      </c>
      <c r="B15385" t="s">
        <v>246</v>
      </c>
      <c r="C15385" t="s">
        <v>388</v>
      </c>
      <c r="D15385" t="s">
        <v>1268</v>
      </c>
      <c r="E15385" t="s">
        <v>29</v>
      </c>
      <c r="F15385">
        <v>14147</v>
      </c>
      <c r="G15385">
        <v>3507</v>
      </c>
      <c r="H15385">
        <v>0.247897080653142</v>
      </c>
      <c r="I15385" t="str">
        <f>VLOOKUP($B15385&amp;$E15385,'Employee List'!$A:$E,5,0)</f>
        <v>E-1321</v>
      </c>
    </row>
    <row r="15386" spans="1:9" x14ac:dyDescent="0.35">
      <c r="A15386" t="s">
        <v>1257</v>
      </c>
      <c r="B15386" t="s">
        <v>246</v>
      </c>
      <c r="C15386" t="s">
        <v>388</v>
      </c>
      <c r="D15386" t="s">
        <v>1268</v>
      </c>
      <c r="E15386" t="s">
        <v>30</v>
      </c>
      <c r="F15386">
        <v>12060</v>
      </c>
      <c r="G15386">
        <v>10971</v>
      </c>
      <c r="H15386">
        <v>0.90970149253731347</v>
      </c>
      <c r="I15386" t="str">
        <f>VLOOKUP($B15386&amp;$E15386,'Employee List'!$A:$E,5,0)</f>
        <v>E-1321</v>
      </c>
    </row>
    <row r="15387" spans="1:9" x14ac:dyDescent="0.35">
      <c r="A15387" t="s">
        <v>1257</v>
      </c>
      <c r="B15387" t="s">
        <v>246</v>
      </c>
      <c r="C15387" t="s">
        <v>388</v>
      </c>
      <c r="D15387" t="s">
        <v>1268</v>
      </c>
      <c r="E15387" t="s">
        <v>31</v>
      </c>
      <c r="F15387">
        <v>10747</v>
      </c>
      <c r="G15387">
        <v>6200</v>
      </c>
      <c r="H15387">
        <v>0.57690518284172332</v>
      </c>
      <c r="I15387" t="str">
        <f>VLOOKUP($B15387&amp;$E15387,'Employee List'!$A:$E,5,0)</f>
        <v>E-1321</v>
      </c>
    </row>
    <row r="15388" spans="1:9" x14ac:dyDescent="0.35">
      <c r="A15388" t="s">
        <v>1257</v>
      </c>
      <c r="B15388" t="s">
        <v>246</v>
      </c>
      <c r="C15388" t="s">
        <v>388</v>
      </c>
      <c r="D15388" t="s">
        <v>1269</v>
      </c>
      <c r="E15388" t="s">
        <v>29</v>
      </c>
      <c r="F15388">
        <v>18005</v>
      </c>
      <c r="G15388">
        <v>9866</v>
      </c>
      <c r="H15388">
        <v>0.54795890030547068</v>
      </c>
      <c r="I15388" t="str">
        <f>VLOOKUP($B15388&amp;$E15388,'Employee List'!$A:$E,5,0)</f>
        <v>E-1321</v>
      </c>
    </row>
    <row r="15389" spans="1:9" x14ac:dyDescent="0.35">
      <c r="A15389" t="s">
        <v>1257</v>
      </c>
      <c r="B15389" t="s">
        <v>246</v>
      </c>
      <c r="C15389" t="s">
        <v>388</v>
      </c>
      <c r="D15389" t="s">
        <v>1269</v>
      </c>
      <c r="E15389" t="s">
        <v>30</v>
      </c>
      <c r="F15389">
        <v>17511</v>
      </c>
      <c r="G15389">
        <v>15342</v>
      </c>
      <c r="H15389">
        <v>0.87613500085660445</v>
      </c>
      <c r="I15389" t="str">
        <f>VLOOKUP($B15389&amp;$E15389,'Employee List'!$A:$E,5,0)</f>
        <v>E-1321</v>
      </c>
    </row>
    <row r="15390" spans="1:9" x14ac:dyDescent="0.35">
      <c r="A15390" t="s">
        <v>1257</v>
      </c>
      <c r="B15390" t="s">
        <v>246</v>
      </c>
      <c r="C15390" t="s">
        <v>388</v>
      </c>
      <c r="D15390" t="s">
        <v>1269</v>
      </c>
      <c r="E15390" t="s">
        <v>31</v>
      </c>
      <c r="F15390">
        <v>16044</v>
      </c>
      <c r="G15390">
        <v>2172</v>
      </c>
      <c r="H15390">
        <v>0.13537771129394166</v>
      </c>
      <c r="I15390" t="str">
        <f>VLOOKUP($B15390&amp;$E15390,'Employee List'!$A:$E,5,0)</f>
        <v>E-1321</v>
      </c>
    </row>
    <row r="15391" spans="1:9" x14ac:dyDescent="0.35">
      <c r="A15391" t="s">
        <v>1257</v>
      </c>
      <c r="B15391" t="s">
        <v>246</v>
      </c>
      <c r="C15391" t="s">
        <v>388</v>
      </c>
      <c r="D15391" t="s">
        <v>1270</v>
      </c>
      <c r="E15391" t="s">
        <v>29</v>
      </c>
      <c r="F15391">
        <v>6375</v>
      </c>
      <c r="G15391">
        <v>7985</v>
      </c>
      <c r="H15391">
        <v>1.252549019607843</v>
      </c>
      <c r="I15391" t="str">
        <f>VLOOKUP($B15391&amp;$E15391,'Employee List'!$A:$E,5,0)</f>
        <v>E-1321</v>
      </c>
    </row>
    <row r="15392" spans="1:9" x14ac:dyDescent="0.35">
      <c r="A15392" t="s">
        <v>1257</v>
      </c>
      <c r="B15392" t="s">
        <v>246</v>
      </c>
      <c r="C15392" t="s">
        <v>388</v>
      </c>
      <c r="D15392" t="s">
        <v>1270</v>
      </c>
      <c r="E15392" t="s">
        <v>30</v>
      </c>
      <c r="F15392">
        <v>8805</v>
      </c>
      <c r="G15392">
        <v>5530</v>
      </c>
      <c r="H15392">
        <v>0.6280522430437252</v>
      </c>
      <c r="I15392" t="str">
        <f>VLOOKUP($B15392&amp;$E15392,'Employee List'!$A:$E,5,0)</f>
        <v>E-1321</v>
      </c>
    </row>
    <row r="15393" spans="1:9" x14ac:dyDescent="0.35">
      <c r="A15393" t="s">
        <v>1257</v>
      </c>
      <c r="B15393" t="s">
        <v>246</v>
      </c>
      <c r="C15393" t="s">
        <v>388</v>
      </c>
      <c r="D15393" t="s">
        <v>1270</v>
      </c>
      <c r="E15393" t="s">
        <v>31</v>
      </c>
      <c r="F15393">
        <v>6670</v>
      </c>
      <c r="G15393">
        <v>6467</v>
      </c>
      <c r="H15393">
        <v>0.9695652173913043</v>
      </c>
      <c r="I15393" t="str">
        <f>VLOOKUP($B15393&amp;$E15393,'Employee List'!$A:$E,5,0)</f>
        <v>E-1321</v>
      </c>
    </row>
    <row r="15394" spans="1:9" x14ac:dyDescent="0.35">
      <c r="A15394" t="s">
        <v>1257</v>
      </c>
      <c r="B15394" t="s">
        <v>246</v>
      </c>
      <c r="C15394" t="s">
        <v>388</v>
      </c>
      <c r="D15394" t="s">
        <v>1271</v>
      </c>
      <c r="E15394" t="s">
        <v>29</v>
      </c>
      <c r="F15394">
        <v>9200</v>
      </c>
      <c r="G15394">
        <v>9801</v>
      </c>
      <c r="H15394">
        <v>1.0653260869565218</v>
      </c>
      <c r="I15394" t="str">
        <f>VLOOKUP($B15394&amp;$E15394,'Employee List'!$A:$E,5,0)</f>
        <v>E-1321</v>
      </c>
    </row>
    <row r="15395" spans="1:9" x14ac:dyDescent="0.35">
      <c r="A15395" t="s">
        <v>1257</v>
      </c>
      <c r="B15395" t="s">
        <v>246</v>
      </c>
      <c r="C15395" t="s">
        <v>388</v>
      </c>
      <c r="D15395" t="s">
        <v>1271</v>
      </c>
      <c r="E15395" t="s">
        <v>30</v>
      </c>
      <c r="F15395">
        <v>8760</v>
      </c>
      <c r="G15395">
        <v>10502</v>
      </c>
      <c r="H15395">
        <v>1.1988584474885844</v>
      </c>
      <c r="I15395" t="str">
        <f>VLOOKUP($B15395&amp;$E15395,'Employee List'!$A:$E,5,0)</f>
        <v>E-1321</v>
      </c>
    </row>
    <row r="15396" spans="1:9" x14ac:dyDescent="0.35">
      <c r="A15396" t="s">
        <v>1257</v>
      </c>
      <c r="B15396" t="s">
        <v>246</v>
      </c>
      <c r="C15396" t="s">
        <v>388</v>
      </c>
      <c r="D15396" t="s">
        <v>1271</v>
      </c>
      <c r="E15396" t="s">
        <v>31</v>
      </c>
      <c r="F15396">
        <v>7202</v>
      </c>
      <c r="G15396">
        <v>10619</v>
      </c>
      <c r="H15396">
        <v>1.4744515412385448</v>
      </c>
      <c r="I15396" t="str">
        <f>VLOOKUP($B15396&amp;$E15396,'Employee List'!$A:$E,5,0)</f>
        <v>E-1321</v>
      </c>
    </row>
    <row r="15397" spans="1:9" x14ac:dyDescent="0.35">
      <c r="A15397" t="s">
        <v>1257</v>
      </c>
      <c r="B15397" t="s">
        <v>246</v>
      </c>
      <c r="C15397" t="s">
        <v>388</v>
      </c>
      <c r="D15397" t="s">
        <v>1258</v>
      </c>
      <c r="E15397" t="s">
        <v>29</v>
      </c>
      <c r="F15397">
        <v>126718</v>
      </c>
      <c r="G15397">
        <v>128709</v>
      </c>
      <c r="H15397">
        <v>1.0157120535361985</v>
      </c>
      <c r="I15397" t="str">
        <f>VLOOKUP($B15397&amp;$E15397,'Employee List'!$A:$E,5,0)</f>
        <v>E-1321</v>
      </c>
    </row>
    <row r="15398" spans="1:9" x14ac:dyDescent="0.35">
      <c r="A15398" t="s">
        <v>1257</v>
      </c>
      <c r="B15398" t="s">
        <v>246</v>
      </c>
      <c r="C15398" t="s">
        <v>388</v>
      </c>
      <c r="D15398" t="s">
        <v>1258</v>
      </c>
      <c r="E15398" t="s">
        <v>30</v>
      </c>
      <c r="F15398">
        <v>123260</v>
      </c>
      <c r="G15398">
        <v>106817</v>
      </c>
      <c r="H15398">
        <v>0.86659905889988642</v>
      </c>
      <c r="I15398" t="str">
        <f>VLOOKUP($B15398&amp;$E15398,'Employee List'!$A:$E,5,0)</f>
        <v>E-1321</v>
      </c>
    </row>
    <row r="15399" spans="1:9" x14ac:dyDescent="0.35">
      <c r="A15399" t="s">
        <v>1257</v>
      </c>
      <c r="B15399" t="s">
        <v>246</v>
      </c>
      <c r="C15399" t="s">
        <v>388</v>
      </c>
      <c r="D15399" t="s">
        <v>1258</v>
      </c>
      <c r="E15399" t="s">
        <v>31</v>
      </c>
      <c r="F15399">
        <v>117760</v>
      </c>
      <c r="G15399">
        <v>82410</v>
      </c>
      <c r="H15399">
        <v>0.69981317934782605</v>
      </c>
      <c r="I15399" t="str">
        <f>VLOOKUP($B15399&amp;$E15399,'Employee List'!$A:$E,5,0)</f>
        <v>E-1321</v>
      </c>
    </row>
    <row r="15400" spans="1:9" x14ac:dyDescent="0.35">
      <c r="A15400" t="s">
        <v>1257</v>
      </c>
      <c r="B15400" t="s">
        <v>246</v>
      </c>
      <c r="C15400" t="s">
        <v>388</v>
      </c>
      <c r="D15400" t="s">
        <v>1272</v>
      </c>
      <c r="E15400" t="s">
        <v>29</v>
      </c>
      <c r="F15400">
        <v>13260</v>
      </c>
      <c r="G15400">
        <v>22889</v>
      </c>
      <c r="H15400">
        <v>1.7261689291101057</v>
      </c>
      <c r="I15400" t="str">
        <f>VLOOKUP($B15400&amp;$E15400,'Employee List'!$A:$E,5,0)</f>
        <v>E-1321</v>
      </c>
    </row>
    <row r="15401" spans="1:9" x14ac:dyDescent="0.35">
      <c r="A15401" t="s">
        <v>1257</v>
      </c>
      <c r="B15401" t="s">
        <v>246</v>
      </c>
      <c r="C15401" t="s">
        <v>388</v>
      </c>
      <c r="D15401" t="s">
        <v>1272</v>
      </c>
      <c r="E15401" t="s">
        <v>30</v>
      </c>
      <c r="F15401">
        <v>15021</v>
      </c>
      <c r="G15401">
        <v>23681</v>
      </c>
      <c r="H15401">
        <v>1.5765261966580122</v>
      </c>
      <c r="I15401" t="str">
        <f>VLOOKUP($B15401&amp;$E15401,'Employee List'!$A:$E,5,0)</f>
        <v>E-1321</v>
      </c>
    </row>
    <row r="15402" spans="1:9" x14ac:dyDescent="0.35">
      <c r="A15402" t="s">
        <v>1257</v>
      </c>
      <c r="B15402" t="s">
        <v>246</v>
      </c>
      <c r="C15402" t="s">
        <v>388</v>
      </c>
      <c r="D15402" t="s">
        <v>1272</v>
      </c>
      <c r="E15402" t="s">
        <v>31</v>
      </c>
      <c r="F15402">
        <v>14063</v>
      </c>
      <c r="G15402">
        <v>15796</v>
      </c>
      <c r="H15402">
        <v>1.1232311740027021</v>
      </c>
      <c r="I15402" t="str">
        <f>VLOOKUP($B15402&amp;$E15402,'Employee List'!$A:$E,5,0)</f>
        <v>E-1321</v>
      </c>
    </row>
    <row r="15403" spans="1:9" x14ac:dyDescent="0.35">
      <c r="A15403" t="s">
        <v>1257</v>
      </c>
      <c r="B15403" t="s">
        <v>246</v>
      </c>
      <c r="C15403" t="s">
        <v>388</v>
      </c>
      <c r="D15403" t="s">
        <v>1259</v>
      </c>
      <c r="E15403" t="s">
        <v>29</v>
      </c>
      <c r="F15403">
        <v>54868</v>
      </c>
      <c r="G15403">
        <v>40425</v>
      </c>
      <c r="H15403">
        <v>0.73676824378508421</v>
      </c>
      <c r="I15403" t="str">
        <f>VLOOKUP($B15403&amp;$E15403,'Employee List'!$A:$E,5,0)</f>
        <v>E-1321</v>
      </c>
    </row>
    <row r="15404" spans="1:9" x14ac:dyDescent="0.35">
      <c r="A15404" t="s">
        <v>1257</v>
      </c>
      <c r="B15404" t="s">
        <v>246</v>
      </c>
      <c r="C15404" t="s">
        <v>388</v>
      </c>
      <c r="D15404" t="s">
        <v>1259</v>
      </c>
      <c r="E15404" t="s">
        <v>30</v>
      </c>
      <c r="F15404">
        <v>56911</v>
      </c>
      <c r="G15404">
        <v>47061</v>
      </c>
      <c r="H15404">
        <v>0.82692273901354751</v>
      </c>
      <c r="I15404" t="str">
        <f>VLOOKUP($B15404&amp;$E15404,'Employee List'!$A:$E,5,0)</f>
        <v>E-1321</v>
      </c>
    </row>
    <row r="15405" spans="1:9" x14ac:dyDescent="0.35">
      <c r="A15405" t="s">
        <v>1257</v>
      </c>
      <c r="B15405" t="s">
        <v>246</v>
      </c>
      <c r="C15405" t="s">
        <v>388</v>
      </c>
      <c r="D15405" t="s">
        <v>1259</v>
      </c>
      <c r="E15405" t="s">
        <v>31</v>
      </c>
      <c r="F15405">
        <v>58508</v>
      </c>
      <c r="G15405">
        <v>40597</v>
      </c>
      <c r="H15405">
        <v>0.69387092363437475</v>
      </c>
      <c r="I15405" t="str">
        <f>VLOOKUP($B15405&amp;$E15405,'Employee List'!$A:$E,5,0)</f>
        <v>E-1321</v>
      </c>
    </row>
    <row r="15406" spans="1:9" x14ac:dyDescent="0.35">
      <c r="A15406" t="s">
        <v>1257</v>
      </c>
      <c r="B15406" t="s">
        <v>246</v>
      </c>
      <c r="C15406" t="s">
        <v>388</v>
      </c>
      <c r="D15406" t="s">
        <v>1273</v>
      </c>
      <c r="E15406" t="s">
        <v>29</v>
      </c>
      <c r="F15406">
        <v>5251</v>
      </c>
      <c r="G15406">
        <v>4426</v>
      </c>
      <c r="H15406">
        <v>0.84288706912968958</v>
      </c>
      <c r="I15406" t="str">
        <f>VLOOKUP($B15406&amp;$E15406,'Employee List'!$A:$E,5,0)</f>
        <v>E-1321</v>
      </c>
    </row>
    <row r="15407" spans="1:9" x14ac:dyDescent="0.35">
      <c r="A15407" t="s">
        <v>1257</v>
      </c>
      <c r="B15407" t="s">
        <v>246</v>
      </c>
      <c r="C15407" t="s">
        <v>388</v>
      </c>
      <c r="D15407" t="s">
        <v>1273</v>
      </c>
      <c r="E15407" t="s">
        <v>30</v>
      </c>
      <c r="F15407">
        <v>4503</v>
      </c>
      <c r="G15407">
        <v>7415</v>
      </c>
      <c r="H15407">
        <v>1.6466799911170331</v>
      </c>
      <c r="I15407" t="str">
        <f>VLOOKUP($B15407&amp;$E15407,'Employee List'!$A:$E,5,0)</f>
        <v>E-1321</v>
      </c>
    </row>
    <row r="15408" spans="1:9" x14ac:dyDescent="0.35">
      <c r="A15408" t="s">
        <v>1257</v>
      </c>
      <c r="B15408" t="s">
        <v>246</v>
      </c>
      <c r="C15408" t="s">
        <v>388</v>
      </c>
      <c r="D15408" t="s">
        <v>1273</v>
      </c>
      <c r="E15408" t="s">
        <v>31</v>
      </c>
      <c r="F15408">
        <v>6243</v>
      </c>
      <c r="G15408">
        <v>7220</v>
      </c>
      <c r="H15408">
        <v>1.1564952747076727</v>
      </c>
      <c r="I15408" t="str">
        <f>VLOOKUP($B15408&amp;$E15408,'Employee List'!$A:$E,5,0)</f>
        <v>E-1321</v>
      </c>
    </row>
    <row r="15409" spans="1:9" x14ac:dyDescent="0.35">
      <c r="A15409" t="s">
        <v>1257</v>
      </c>
      <c r="B15409" t="s">
        <v>246</v>
      </c>
      <c r="C15409" t="s">
        <v>388</v>
      </c>
      <c r="D15409" t="s">
        <v>1275</v>
      </c>
      <c r="E15409" t="s">
        <v>29</v>
      </c>
      <c r="F15409">
        <v>1339</v>
      </c>
      <c r="G15409">
        <v>4838</v>
      </c>
      <c r="H15409">
        <v>3.6131441374159823</v>
      </c>
      <c r="I15409" t="str">
        <f>VLOOKUP($B15409&amp;$E15409,'Employee List'!$A:$E,5,0)</f>
        <v>E-1321</v>
      </c>
    </row>
    <row r="15410" spans="1:9" x14ac:dyDescent="0.35">
      <c r="A15410" t="s">
        <v>1257</v>
      </c>
      <c r="B15410" t="s">
        <v>246</v>
      </c>
      <c r="C15410" t="s">
        <v>388</v>
      </c>
      <c r="D15410" t="s">
        <v>1275</v>
      </c>
      <c r="E15410" t="s">
        <v>30</v>
      </c>
      <c r="F15410">
        <v>2869</v>
      </c>
      <c r="G15410">
        <v>3016</v>
      </c>
      <c r="H15410">
        <v>1.0512373649355176</v>
      </c>
      <c r="I15410" t="str">
        <f>VLOOKUP($B15410&amp;$E15410,'Employee List'!$A:$E,5,0)</f>
        <v>E-1321</v>
      </c>
    </row>
    <row r="15411" spans="1:9" x14ac:dyDescent="0.35">
      <c r="A15411" t="s">
        <v>1257</v>
      </c>
      <c r="B15411" t="s">
        <v>246</v>
      </c>
      <c r="C15411" t="s">
        <v>388</v>
      </c>
      <c r="D15411" t="s">
        <v>1275</v>
      </c>
      <c r="E15411" t="s">
        <v>31</v>
      </c>
      <c r="F15411">
        <v>3123</v>
      </c>
      <c r="G15411">
        <v>2146</v>
      </c>
      <c r="H15411">
        <v>0.68715978226064678</v>
      </c>
      <c r="I15411" t="str">
        <f>VLOOKUP($B15411&amp;$E15411,'Employee List'!$A:$E,5,0)</f>
        <v>E-1321</v>
      </c>
    </row>
    <row r="15412" spans="1:9" x14ac:dyDescent="0.35">
      <c r="A15412" t="s">
        <v>1257</v>
      </c>
      <c r="B15412" t="s">
        <v>246</v>
      </c>
      <c r="C15412" t="s">
        <v>388</v>
      </c>
      <c r="D15412" t="s">
        <v>1276</v>
      </c>
      <c r="E15412" t="s">
        <v>29</v>
      </c>
      <c r="F15412">
        <v>2990</v>
      </c>
      <c r="G15412">
        <v>5325</v>
      </c>
      <c r="H15412">
        <v>1.7809364548494984</v>
      </c>
      <c r="I15412" t="str">
        <f>VLOOKUP($B15412&amp;$E15412,'Employee List'!$A:$E,5,0)</f>
        <v>E-1321</v>
      </c>
    </row>
    <row r="15413" spans="1:9" x14ac:dyDescent="0.35">
      <c r="A15413" t="s">
        <v>1257</v>
      </c>
      <c r="B15413" t="s">
        <v>246</v>
      </c>
      <c r="C15413" t="s">
        <v>388</v>
      </c>
      <c r="D15413" t="s">
        <v>1276</v>
      </c>
      <c r="E15413" t="s">
        <v>30</v>
      </c>
      <c r="F15413">
        <v>3377</v>
      </c>
      <c r="G15413">
        <v>1359</v>
      </c>
      <c r="H15413">
        <v>0.40242819070180635</v>
      </c>
      <c r="I15413" t="str">
        <f>VLOOKUP($B15413&amp;$E15413,'Employee List'!$A:$E,5,0)</f>
        <v>E-1321</v>
      </c>
    </row>
    <row r="15414" spans="1:9" x14ac:dyDescent="0.35">
      <c r="A15414" t="s">
        <v>1257</v>
      </c>
      <c r="B15414" t="s">
        <v>246</v>
      </c>
      <c r="C15414" t="s">
        <v>388</v>
      </c>
      <c r="D15414" t="s">
        <v>1276</v>
      </c>
      <c r="E15414" t="s">
        <v>31</v>
      </c>
      <c r="F15414">
        <v>2162</v>
      </c>
      <c r="G15414">
        <v>1841</v>
      </c>
      <c r="H15414">
        <v>0.85152636447733576</v>
      </c>
      <c r="I15414" t="str">
        <f>VLOOKUP($B15414&amp;$E15414,'Employee List'!$A:$E,5,0)</f>
        <v>E-1321</v>
      </c>
    </row>
    <row r="15415" spans="1:9" x14ac:dyDescent="0.35">
      <c r="A15415" t="s">
        <v>1257</v>
      </c>
      <c r="B15415" t="s">
        <v>246</v>
      </c>
      <c r="C15415" t="s">
        <v>388</v>
      </c>
      <c r="D15415" t="s">
        <v>1277</v>
      </c>
      <c r="E15415" t="s">
        <v>29</v>
      </c>
      <c r="F15415">
        <v>5511</v>
      </c>
      <c r="G15415">
        <v>9660</v>
      </c>
      <c r="H15415">
        <v>1.7528579205225912</v>
      </c>
      <c r="I15415" t="str">
        <f>VLOOKUP($B15415&amp;$E15415,'Employee List'!$A:$E,5,0)</f>
        <v>E-1321</v>
      </c>
    </row>
    <row r="15416" spans="1:9" x14ac:dyDescent="0.35">
      <c r="A15416" t="s">
        <v>1257</v>
      </c>
      <c r="B15416" t="s">
        <v>246</v>
      </c>
      <c r="C15416" t="s">
        <v>388</v>
      </c>
      <c r="D15416" t="s">
        <v>1277</v>
      </c>
      <c r="E15416" t="s">
        <v>30</v>
      </c>
      <c r="F15416">
        <v>7415</v>
      </c>
      <c r="G15416">
        <v>13203</v>
      </c>
      <c r="H15416">
        <v>1.7805799055967633</v>
      </c>
      <c r="I15416" t="str">
        <f>VLOOKUP($B15416&amp;$E15416,'Employee List'!$A:$E,5,0)</f>
        <v>E-1321</v>
      </c>
    </row>
    <row r="15417" spans="1:9" x14ac:dyDescent="0.35">
      <c r="A15417" t="s">
        <v>1257</v>
      </c>
      <c r="B15417" t="s">
        <v>246</v>
      </c>
      <c r="C15417" t="s">
        <v>388</v>
      </c>
      <c r="D15417" t="s">
        <v>1277</v>
      </c>
      <c r="E15417" t="s">
        <v>31</v>
      </c>
      <c r="F15417">
        <v>6636</v>
      </c>
      <c r="G15417">
        <v>13525</v>
      </c>
      <c r="H15417">
        <v>2.0381253767329714</v>
      </c>
      <c r="I15417" t="str">
        <f>VLOOKUP($B15417&amp;$E15417,'Employee List'!$A:$E,5,0)</f>
        <v>E-1321</v>
      </c>
    </row>
    <row r="15418" spans="1:9" x14ac:dyDescent="0.35">
      <c r="A15418" t="s">
        <v>1257</v>
      </c>
      <c r="B15418" t="s">
        <v>246</v>
      </c>
      <c r="C15418" t="s">
        <v>388</v>
      </c>
      <c r="D15418" t="s">
        <v>1278</v>
      </c>
      <c r="E15418" t="s">
        <v>29</v>
      </c>
      <c r="F15418">
        <v>12357</v>
      </c>
      <c r="G15418">
        <v>6914</v>
      </c>
      <c r="H15418">
        <v>0.55952091931698633</v>
      </c>
      <c r="I15418" t="str">
        <f>VLOOKUP($B15418&amp;$E15418,'Employee List'!$A:$E,5,0)</f>
        <v>E-1321</v>
      </c>
    </row>
    <row r="15419" spans="1:9" x14ac:dyDescent="0.35">
      <c r="A15419" t="s">
        <v>1257</v>
      </c>
      <c r="B15419" t="s">
        <v>246</v>
      </c>
      <c r="C15419" t="s">
        <v>388</v>
      </c>
      <c r="D15419" t="s">
        <v>1278</v>
      </c>
      <c r="E15419" t="s">
        <v>30</v>
      </c>
      <c r="F15419">
        <v>13464</v>
      </c>
      <c r="G15419">
        <v>9104</v>
      </c>
      <c r="H15419">
        <v>0.67617349970291152</v>
      </c>
      <c r="I15419" t="str">
        <f>VLOOKUP($B15419&amp;$E15419,'Employee List'!$A:$E,5,0)</f>
        <v>E-1321</v>
      </c>
    </row>
    <row r="15420" spans="1:9" x14ac:dyDescent="0.35">
      <c r="A15420" t="s">
        <v>1257</v>
      </c>
      <c r="B15420" t="s">
        <v>246</v>
      </c>
      <c r="C15420" t="s">
        <v>388</v>
      </c>
      <c r="D15420" t="s">
        <v>1278</v>
      </c>
      <c r="E15420" t="s">
        <v>31</v>
      </c>
      <c r="F15420">
        <v>12080</v>
      </c>
      <c r="G15420">
        <v>11551</v>
      </c>
      <c r="H15420">
        <v>0.95620860927152318</v>
      </c>
      <c r="I15420" t="str">
        <f>VLOOKUP($B15420&amp;$E15420,'Employee List'!$A:$E,5,0)</f>
        <v>E-1321</v>
      </c>
    </row>
    <row r="15421" spans="1:9" x14ac:dyDescent="0.35">
      <c r="A15421" t="s">
        <v>1257</v>
      </c>
      <c r="B15421" t="s">
        <v>246</v>
      </c>
      <c r="C15421" t="s">
        <v>388</v>
      </c>
      <c r="D15421" t="s">
        <v>1279</v>
      </c>
      <c r="E15421" t="s">
        <v>29</v>
      </c>
      <c r="F15421">
        <v>2947</v>
      </c>
      <c r="G15421">
        <v>4261</v>
      </c>
      <c r="H15421">
        <v>1.4458771632168306</v>
      </c>
      <c r="I15421" t="str">
        <f>VLOOKUP($B15421&amp;$E15421,'Employee List'!$A:$E,5,0)</f>
        <v>E-1321</v>
      </c>
    </row>
    <row r="15422" spans="1:9" x14ac:dyDescent="0.35">
      <c r="A15422" t="s">
        <v>1257</v>
      </c>
      <c r="B15422" t="s">
        <v>246</v>
      </c>
      <c r="C15422" t="s">
        <v>388</v>
      </c>
      <c r="D15422" t="s">
        <v>1279</v>
      </c>
      <c r="E15422" t="s">
        <v>30</v>
      </c>
      <c r="F15422">
        <v>4170</v>
      </c>
      <c r="G15422">
        <v>5227</v>
      </c>
      <c r="H15422">
        <v>1.2534772182254197</v>
      </c>
      <c r="I15422" t="str">
        <f>VLOOKUP($B15422&amp;$E15422,'Employee List'!$A:$E,5,0)</f>
        <v>E-1321</v>
      </c>
    </row>
    <row r="15423" spans="1:9" x14ac:dyDescent="0.35">
      <c r="A15423" t="s">
        <v>1257</v>
      </c>
      <c r="B15423" t="s">
        <v>246</v>
      </c>
      <c r="C15423" t="s">
        <v>388</v>
      </c>
      <c r="D15423" t="s">
        <v>1279</v>
      </c>
      <c r="E15423" t="s">
        <v>31</v>
      </c>
      <c r="F15423">
        <v>2704</v>
      </c>
      <c r="G15423">
        <v>1934</v>
      </c>
      <c r="H15423">
        <v>0.71523668639053251</v>
      </c>
      <c r="I15423" t="str">
        <f>VLOOKUP($B15423&amp;$E15423,'Employee List'!$A:$E,5,0)</f>
        <v>E-1321</v>
      </c>
    </row>
    <row r="15424" spans="1:9" x14ac:dyDescent="0.35">
      <c r="A15424" t="s">
        <v>1257</v>
      </c>
      <c r="B15424" t="s">
        <v>246</v>
      </c>
      <c r="C15424" t="s">
        <v>388</v>
      </c>
      <c r="D15424" t="s">
        <v>1280</v>
      </c>
      <c r="E15424" t="s">
        <v>29</v>
      </c>
      <c r="F15424">
        <v>3745</v>
      </c>
      <c r="G15424">
        <v>1158</v>
      </c>
      <c r="H15424">
        <v>0.30921228304405873</v>
      </c>
      <c r="I15424" t="str">
        <f>VLOOKUP($B15424&amp;$E15424,'Employee List'!$A:$E,5,0)</f>
        <v>E-1321</v>
      </c>
    </row>
    <row r="15425" spans="1:9" x14ac:dyDescent="0.35">
      <c r="A15425" t="s">
        <v>1257</v>
      </c>
      <c r="B15425" t="s">
        <v>246</v>
      </c>
      <c r="C15425" t="s">
        <v>388</v>
      </c>
      <c r="D15425" t="s">
        <v>1280</v>
      </c>
      <c r="E15425" t="s">
        <v>30</v>
      </c>
      <c r="F15425">
        <v>3929</v>
      </c>
      <c r="G15425">
        <v>5976</v>
      </c>
      <c r="H15425">
        <v>1.5209977093407991</v>
      </c>
      <c r="I15425" t="str">
        <f>VLOOKUP($B15425&amp;$E15425,'Employee List'!$A:$E,5,0)</f>
        <v>E-1321</v>
      </c>
    </row>
    <row r="15426" spans="1:9" x14ac:dyDescent="0.35">
      <c r="A15426" t="s">
        <v>1257</v>
      </c>
      <c r="B15426" t="s">
        <v>246</v>
      </c>
      <c r="C15426" t="s">
        <v>388</v>
      </c>
      <c r="D15426" t="s">
        <v>1280</v>
      </c>
      <c r="E15426" t="s">
        <v>31</v>
      </c>
      <c r="F15426">
        <v>1608</v>
      </c>
      <c r="G15426">
        <v>5843</v>
      </c>
      <c r="H15426">
        <v>3.6337064676616917</v>
      </c>
      <c r="I15426" t="str">
        <f>VLOOKUP($B15426&amp;$E15426,'Employee List'!$A:$E,5,0)</f>
        <v>E-1321</v>
      </c>
    </row>
    <row r="15427" spans="1:9" x14ac:dyDescent="0.35">
      <c r="A15427" t="s">
        <v>1257</v>
      </c>
      <c r="B15427" t="s">
        <v>246</v>
      </c>
      <c r="C15427" t="s">
        <v>388</v>
      </c>
      <c r="D15427" t="s">
        <v>1262</v>
      </c>
      <c r="E15427" t="s">
        <v>29</v>
      </c>
      <c r="F15427">
        <v>10420</v>
      </c>
      <c r="G15427">
        <v>7715</v>
      </c>
      <c r="H15427">
        <v>0.74040307101727443</v>
      </c>
      <c r="I15427" t="str">
        <f>VLOOKUP($B15427&amp;$E15427,'Employee List'!$A:$E,5,0)</f>
        <v>E-1321</v>
      </c>
    </row>
    <row r="15428" spans="1:9" x14ac:dyDescent="0.35">
      <c r="A15428" t="s">
        <v>1257</v>
      </c>
      <c r="B15428" t="s">
        <v>246</v>
      </c>
      <c r="C15428" t="s">
        <v>388</v>
      </c>
      <c r="D15428" t="s">
        <v>1262</v>
      </c>
      <c r="E15428" t="s">
        <v>30</v>
      </c>
      <c r="F15428">
        <v>7729</v>
      </c>
      <c r="G15428">
        <v>13950</v>
      </c>
      <c r="H15428">
        <v>1.8048906714969595</v>
      </c>
      <c r="I15428" t="str">
        <f>VLOOKUP($B15428&amp;$E15428,'Employee List'!$A:$E,5,0)</f>
        <v>E-1321</v>
      </c>
    </row>
    <row r="15429" spans="1:9" x14ac:dyDescent="0.35">
      <c r="A15429" t="s">
        <v>1257</v>
      </c>
      <c r="B15429" t="s">
        <v>246</v>
      </c>
      <c r="C15429" t="s">
        <v>388</v>
      </c>
      <c r="D15429" t="s">
        <v>1262</v>
      </c>
      <c r="E15429" t="s">
        <v>31</v>
      </c>
      <c r="F15429">
        <v>10779</v>
      </c>
      <c r="G15429">
        <v>8968</v>
      </c>
      <c r="H15429">
        <v>0.83198812505798314</v>
      </c>
      <c r="I15429" t="str">
        <f>VLOOKUP($B15429&amp;$E15429,'Employee List'!$A:$E,5,0)</f>
        <v>E-1321</v>
      </c>
    </row>
    <row r="15430" spans="1:9" x14ac:dyDescent="0.35">
      <c r="A15430" t="s">
        <v>1257</v>
      </c>
      <c r="B15430" t="s">
        <v>246</v>
      </c>
      <c r="C15430" t="s">
        <v>388</v>
      </c>
      <c r="D15430" t="s">
        <v>1281</v>
      </c>
      <c r="E15430" t="s">
        <v>29</v>
      </c>
      <c r="F15430">
        <v>3771</v>
      </c>
      <c r="G15430">
        <v>1914</v>
      </c>
      <c r="H15430">
        <v>0.50755767700875098</v>
      </c>
      <c r="I15430" t="str">
        <f>VLOOKUP($B15430&amp;$E15430,'Employee List'!$A:$E,5,0)</f>
        <v>E-1321</v>
      </c>
    </row>
    <row r="15431" spans="1:9" x14ac:dyDescent="0.35">
      <c r="A15431" t="s">
        <v>1257</v>
      </c>
      <c r="B15431" t="s">
        <v>246</v>
      </c>
      <c r="C15431" t="s">
        <v>388</v>
      </c>
      <c r="D15431" t="s">
        <v>1281</v>
      </c>
      <c r="E15431" t="s">
        <v>30</v>
      </c>
      <c r="F15431">
        <v>3094</v>
      </c>
      <c r="G15431">
        <v>2029</v>
      </c>
      <c r="H15431">
        <v>0.65578539107950873</v>
      </c>
      <c r="I15431" t="str">
        <f>VLOOKUP($B15431&amp;$E15431,'Employee List'!$A:$E,5,0)</f>
        <v>E-1321</v>
      </c>
    </row>
    <row r="15432" spans="1:9" x14ac:dyDescent="0.35">
      <c r="A15432" t="s">
        <v>1257</v>
      </c>
      <c r="B15432" t="s">
        <v>246</v>
      </c>
      <c r="C15432" t="s">
        <v>388</v>
      </c>
      <c r="D15432" t="s">
        <v>1281</v>
      </c>
      <c r="E15432" t="s">
        <v>31</v>
      </c>
      <c r="F15432">
        <v>3350</v>
      </c>
      <c r="G15432">
        <v>3573</v>
      </c>
      <c r="H15432">
        <v>1.0665671641791046</v>
      </c>
      <c r="I15432" t="str">
        <f>VLOOKUP($B15432&amp;$E15432,'Employee List'!$A:$E,5,0)</f>
        <v>E-1321</v>
      </c>
    </row>
    <row r="15433" spans="1:9" x14ac:dyDescent="0.35">
      <c r="A15433" t="s">
        <v>1257</v>
      </c>
      <c r="B15433" t="s">
        <v>247</v>
      </c>
      <c r="C15433" t="s">
        <v>388</v>
      </c>
      <c r="D15433" t="s">
        <v>1274</v>
      </c>
      <c r="E15433" t="s">
        <v>29</v>
      </c>
      <c r="F15433">
        <v>37953</v>
      </c>
      <c r="G15433">
        <v>38432</v>
      </c>
      <c r="H15433">
        <v>1.0126208731852555</v>
      </c>
      <c r="I15433" t="str">
        <f>VLOOKUP($B15433&amp;$E15433,'Employee List'!$A:$E,5,0)</f>
        <v>E-1322</v>
      </c>
    </row>
    <row r="15434" spans="1:9" x14ac:dyDescent="0.35">
      <c r="A15434" t="s">
        <v>1257</v>
      </c>
      <c r="B15434" t="s">
        <v>247</v>
      </c>
      <c r="C15434" t="s">
        <v>388</v>
      </c>
      <c r="D15434" t="s">
        <v>1274</v>
      </c>
      <c r="E15434" t="s">
        <v>30</v>
      </c>
      <c r="F15434">
        <v>41396</v>
      </c>
      <c r="G15434">
        <v>33356</v>
      </c>
      <c r="H15434">
        <v>0.80577833607111793</v>
      </c>
      <c r="I15434" t="str">
        <f>VLOOKUP($B15434&amp;$E15434,'Employee List'!$A:$E,5,0)</f>
        <v>E-1322</v>
      </c>
    </row>
    <row r="15435" spans="1:9" x14ac:dyDescent="0.35">
      <c r="A15435" t="s">
        <v>1257</v>
      </c>
      <c r="B15435" t="s">
        <v>247</v>
      </c>
      <c r="C15435" t="s">
        <v>388</v>
      </c>
      <c r="D15435" t="s">
        <v>1274</v>
      </c>
      <c r="E15435" t="s">
        <v>31</v>
      </c>
      <c r="F15435">
        <v>41517</v>
      </c>
      <c r="G15435">
        <v>43502</v>
      </c>
      <c r="H15435">
        <v>1.0478117397692512</v>
      </c>
      <c r="I15435" t="str">
        <f>VLOOKUP($B15435&amp;$E15435,'Employee List'!$A:$E,5,0)</f>
        <v>E-1322</v>
      </c>
    </row>
    <row r="15436" spans="1:9" x14ac:dyDescent="0.35">
      <c r="A15436" t="s">
        <v>1257</v>
      </c>
      <c r="B15436" t="s">
        <v>247</v>
      </c>
      <c r="C15436" t="s">
        <v>388</v>
      </c>
      <c r="D15436" t="s">
        <v>1263</v>
      </c>
      <c r="E15436" t="s">
        <v>29</v>
      </c>
      <c r="F15436">
        <v>2548</v>
      </c>
      <c r="G15436">
        <v>5054</v>
      </c>
      <c r="H15436">
        <v>1.9835164835164836</v>
      </c>
      <c r="I15436" t="str">
        <f>VLOOKUP($B15436&amp;$E15436,'Employee List'!$A:$E,5,0)</f>
        <v>E-1322</v>
      </c>
    </row>
    <row r="15437" spans="1:9" x14ac:dyDescent="0.35">
      <c r="A15437" t="s">
        <v>1257</v>
      </c>
      <c r="B15437" t="s">
        <v>247</v>
      </c>
      <c r="C15437" t="s">
        <v>388</v>
      </c>
      <c r="D15437" t="s">
        <v>1263</v>
      </c>
      <c r="E15437" t="s">
        <v>30</v>
      </c>
      <c r="F15437">
        <v>4799</v>
      </c>
      <c r="G15437">
        <v>1848</v>
      </c>
      <c r="H15437">
        <v>0.38508022504688477</v>
      </c>
      <c r="I15437" t="str">
        <f>VLOOKUP($B15437&amp;$E15437,'Employee List'!$A:$E,5,0)</f>
        <v>E-1322</v>
      </c>
    </row>
    <row r="15438" spans="1:9" x14ac:dyDescent="0.35">
      <c r="A15438" t="s">
        <v>1257</v>
      </c>
      <c r="B15438" t="s">
        <v>247</v>
      </c>
      <c r="C15438" t="s">
        <v>388</v>
      </c>
      <c r="D15438" t="s">
        <v>1263</v>
      </c>
      <c r="E15438" t="s">
        <v>31</v>
      </c>
      <c r="F15438">
        <v>4289</v>
      </c>
      <c r="G15438">
        <v>5715</v>
      </c>
      <c r="H15438">
        <v>1.3324784332012125</v>
      </c>
      <c r="I15438" t="str">
        <f>VLOOKUP($B15438&amp;$E15438,'Employee List'!$A:$E,5,0)</f>
        <v>E-1322</v>
      </c>
    </row>
    <row r="15439" spans="1:9" x14ac:dyDescent="0.35">
      <c r="A15439" t="s">
        <v>1257</v>
      </c>
      <c r="B15439" t="s">
        <v>247</v>
      </c>
      <c r="C15439" t="s">
        <v>388</v>
      </c>
      <c r="D15439" t="s">
        <v>1264</v>
      </c>
      <c r="E15439" t="s">
        <v>29</v>
      </c>
      <c r="F15439">
        <v>4776</v>
      </c>
      <c r="G15439">
        <v>1373</v>
      </c>
      <c r="H15439">
        <v>0.28747906197654943</v>
      </c>
      <c r="I15439" t="str">
        <f>VLOOKUP($B15439&amp;$E15439,'Employee List'!$A:$E,5,0)</f>
        <v>E-1322</v>
      </c>
    </row>
    <row r="15440" spans="1:9" x14ac:dyDescent="0.35">
      <c r="A15440" t="s">
        <v>1257</v>
      </c>
      <c r="B15440" t="s">
        <v>247</v>
      </c>
      <c r="C15440" t="s">
        <v>388</v>
      </c>
      <c r="D15440" t="s">
        <v>1264</v>
      </c>
      <c r="E15440" t="s">
        <v>30</v>
      </c>
      <c r="F15440">
        <v>2093</v>
      </c>
      <c r="G15440">
        <v>2925</v>
      </c>
      <c r="H15440">
        <v>1.3975155279503106</v>
      </c>
      <c r="I15440" t="str">
        <f>VLOOKUP($B15440&amp;$E15440,'Employee List'!$A:$E,5,0)</f>
        <v>E-1322</v>
      </c>
    </row>
    <row r="15441" spans="1:9" x14ac:dyDescent="0.35">
      <c r="A15441" t="s">
        <v>1257</v>
      </c>
      <c r="B15441" t="s">
        <v>247</v>
      </c>
      <c r="C15441" t="s">
        <v>388</v>
      </c>
      <c r="D15441" t="s">
        <v>1264</v>
      </c>
      <c r="E15441" t="s">
        <v>31</v>
      </c>
      <c r="F15441">
        <v>1588</v>
      </c>
      <c r="G15441">
        <v>2779</v>
      </c>
      <c r="H15441">
        <v>1.75</v>
      </c>
      <c r="I15441" t="str">
        <f>VLOOKUP($B15441&amp;$E15441,'Employee List'!$A:$E,5,0)</f>
        <v>E-1322</v>
      </c>
    </row>
    <row r="15442" spans="1:9" x14ac:dyDescent="0.35">
      <c r="A15442" t="s">
        <v>1257</v>
      </c>
      <c r="B15442" t="s">
        <v>247</v>
      </c>
      <c r="C15442" t="s">
        <v>388</v>
      </c>
      <c r="D15442" t="s">
        <v>1265</v>
      </c>
      <c r="E15442" t="s">
        <v>29</v>
      </c>
      <c r="F15442">
        <v>6454</v>
      </c>
      <c r="G15442">
        <v>10334</v>
      </c>
      <c r="H15442">
        <v>1.6011775643012085</v>
      </c>
      <c r="I15442" t="str">
        <f>VLOOKUP($B15442&amp;$E15442,'Employee List'!$A:$E,5,0)</f>
        <v>E-1322</v>
      </c>
    </row>
    <row r="15443" spans="1:9" x14ac:dyDescent="0.35">
      <c r="A15443" t="s">
        <v>1257</v>
      </c>
      <c r="B15443" t="s">
        <v>247</v>
      </c>
      <c r="C15443" t="s">
        <v>388</v>
      </c>
      <c r="D15443" t="s">
        <v>1265</v>
      </c>
      <c r="E15443" t="s">
        <v>30</v>
      </c>
      <c r="F15443">
        <v>8850</v>
      </c>
      <c r="G15443">
        <v>8134</v>
      </c>
      <c r="H15443">
        <v>0.91909604519774013</v>
      </c>
      <c r="I15443" t="str">
        <f>VLOOKUP($B15443&amp;$E15443,'Employee List'!$A:$E,5,0)</f>
        <v>E-1322</v>
      </c>
    </row>
    <row r="15444" spans="1:9" x14ac:dyDescent="0.35">
      <c r="A15444" t="s">
        <v>1257</v>
      </c>
      <c r="B15444" t="s">
        <v>247</v>
      </c>
      <c r="C15444" t="s">
        <v>388</v>
      </c>
      <c r="D15444" t="s">
        <v>1265</v>
      </c>
      <c r="E15444" t="s">
        <v>31</v>
      </c>
      <c r="F15444">
        <v>8892</v>
      </c>
      <c r="G15444">
        <v>15388</v>
      </c>
      <c r="H15444">
        <v>1.7305443094916779</v>
      </c>
      <c r="I15444" t="str">
        <f>VLOOKUP($B15444&amp;$E15444,'Employee List'!$A:$E,5,0)</f>
        <v>E-1322</v>
      </c>
    </row>
    <row r="15445" spans="1:9" x14ac:dyDescent="0.35">
      <c r="A15445" t="s">
        <v>1257</v>
      </c>
      <c r="B15445" t="s">
        <v>247</v>
      </c>
      <c r="C15445" t="s">
        <v>388</v>
      </c>
      <c r="D15445" t="s">
        <v>1260</v>
      </c>
      <c r="E15445" t="s">
        <v>29</v>
      </c>
      <c r="F15445">
        <v>121209</v>
      </c>
      <c r="G15445">
        <v>87295</v>
      </c>
      <c r="H15445">
        <v>0.72020229520910162</v>
      </c>
      <c r="I15445" t="str">
        <f>VLOOKUP($B15445&amp;$E15445,'Employee List'!$A:$E,5,0)</f>
        <v>E-1322</v>
      </c>
    </row>
    <row r="15446" spans="1:9" x14ac:dyDescent="0.35">
      <c r="A15446" t="s">
        <v>1257</v>
      </c>
      <c r="B15446" t="s">
        <v>247</v>
      </c>
      <c r="C15446" t="s">
        <v>388</v>
      </c>
      <c r="D15446" t="s">
        <v>1260</v>
      </c>
      <c r="E15446" t="s">
        <v>30</v>
      </c>
      <c r="F15446">
        <v>122611</v>
      </c>
      <c r="G15446">
        <v>74695</v>
      </c>
      <c r="H15446">
        <v>0.60920308944548207</v>
      </c>
      <c r="I15446" t="str">
        <f>VLOOKUP($B15446&amp;$E15446,'Employee List'!$A:$E,5,0)</f>
        <v>E-1322</v>
      </c>
    </row>
    <row r="15447" spans="1:9" x14ac:dyDescent="0.35">
      <c r="A15447" t="s">
        <v>1257</v>
      </c>
      <c r="B15447" t="s">
        <v>247</v>
      </c>
      <c r="C15447" t="s">
        <v>388</v>
      </c>
      <c r="D15447" t="s">
        <v>1260</v>
      </c>
      <c r="E15447" t="s">
        <v>31</v>
      </c>
      <c r="F15447">
        <v>139290</v>
      </c>
      <c r="G15447">
        <v>120459</v>
      </c>
      <c r="H15447">
        <v>0.86480723670040927</v>
      </c>
      <c r="I15447" t="str">
        <f>VLOOKUP($B15447&amp;$E15447,'Employee List'!$A:$E,5,0)</f>
        <v>E-1322</v>
      </c>
    </row>
    <row r="15448" spans="1:9" x14ac:dyDescent="0.35">
      <c r="A15448" t="s">
        <v>1257</v>
      </c>
      <c r="B15448" t="s">
        <v>247</v>
      </c>
      <c r="C15448" t="s">
        <v>388</v>
      </c>
      <c r="D15448" t="s">
        <v>1261</v>
      </c>
      <c r="E15448" t="s">
        <v>29</v>
      </c>
      <c r="F15448">
        <v>67756</v>
      </c>
      <c r="G15448">
        <v>32675</v>
      </c>
      <c r="H15448">
        <v>0.48224511482377946</v>
      </c>
      <c r="I15448" t="str">
        <f>VLOOKUP($B15448&amp;$E15448,'Employee List'!$A:$E,5,0)</f>
        <v>E-1322</v>
      </c>
    </row>
    <row r="15449" spans="1:9" x14ac:dyDescent="0.35">
      <c r="A15449" t="s">
        <v>1257</v>
      </c>
      <c r="B15449" t="s">
        <v>247</v>
      </c>
      <c r="C15449" t="s">
        <v>388</v>
      </c>
      <c r="D15449" t="s">
        <v>1261</v>
      </c>
      <c r="E15449" t="s">
        <v>30</v>
      </c>
      <c r="F15449">
        <v>68823</v>
      </c>
      <c r="G15449">
        <v>37490</v>
      </c>
      <c r="H15449">
        <v>0.54473068596254159</v>
      </c>
      <c r="I15449" t="str">
        <f>VLOOKUP($B15449&amp;$E15449,'Employee List'!$A:$E,5,0)</f>
        <v>E-1322</v>
      </c>
    </row>
    <row r="15450" spans="1:9" x14ac:dyDescent="0.35">
      <c r="A15450" t="s">
        <v>1257</v>
      </c>
      <c r="B15450" t="s">
        <v>247</v>
      </c>
      <c r="C15450" t="s">
        <v>388</v>
      </c>
      <c r="D15450" t="s">
        <v>1261</v>
      </c>
      <c r="E15450" t="s">
        <v>31</v>
      </c>
      <c r="F15450">
        <v>68549</v>
      </c>
      <c r="G15450">
        <v>24562</v>
      </c>
      <c r="H15450">
        <v>0.35831303155407079</v>
      </c>
      <c r="I15450" t="str">
        <f>VLOOKUP($B15450&amp;$E15450,'Employee List'!$A:$E,5,0)</f>
        <v>E-1322</v>
      </c>
    </row>
    <row r="15451" spans="1:9" x14ac:dyDescent="0.35">
      <c r="A15451" t="s">
        <v>1257</v>
      </c>
      <c r="B15451" t="s">
        <v>247</v>
      </c>
      <c r="C15451" t="s">
        <v>388</v>
      </c>
      <c r="D15451" t="s">
        <v>1266</v>
      </c>
      <c r="E15451" t="s">
        <v>29</v>
      </c>
      <c r="F15451">
        <v>34251</v>
      </c>
      <c r="G15451">
        <v>31673</v>
      </c>
      <c r="H15451">
        <v>0.92473212460950049</v>
      </c>
      <c r="I15451" t="str">
        <f>VLOOKUP($B15451&amp;$E15451,'Employee List'!$A:$E,5,0)</f>
        <v>E-1322</v>
      </c>
    </row>
    <row r="15452" spans="1:9" x14ac:dyDescent="0.35">
      <c r="A15452" t="s">
        <v>1257</v>
      </c>
      <c r="B15452" t="s">
        <v>247</v>
      </c>
      <c r="C15452" t="s">
        <v>388</v>
      </c>
      <c r="D15452" t="s">
        <v>1266</v>
      </c>
      <c r="E15452" t="s">
        <v>30</v>
      </c>
      <c r="F15452">
        <v>35583</v>
      </c>
      <c r="G15452">
        <v>35538</v>
      </c>
      <c r="H15452">
        <v>0.99873535115083045</v>
      </c>
      <c r="I15452" t="str">
        <f>VLOOKUP($B15452&amp;$E15452,'Employee List'!$A:$E,5,0)</f>
        <v>E-1322</v>
      </c>
    </row>
    <row r="15453" spans="1:9" x14ac:dyDescent="0.35">
      <c r="A15453" t="s">
        <v>1257</v>
      </c>
      <c r="B15453" t="s">
        <v>247</v>
      </c>
      <c r="C15453" t="s">
        <v>388</v>
      </c>
      <c r="D15453" t="s">
        <v>1266</v>
      </c>
      <c r="E15453" t="s">
        <v>31</v>
      </c>
      <c r="F15453">
        <v>34405</v>
      </c>
      <c r="G15453">
        <v>38219</v>
      </c>
      <c r="H15453">
        <v>1.110855980235431</v>
      </c>
      <c r="I15453" t="str">
        <f>VLOOKUP($B15453&amp;$E15453,'Employee List'!$A:$E,5,0)</f>
        <v>E-1322</v>
      </c>
    </row>
    <row r="15454" spans="1:9" x14ac:dyDescent="0.35">
      <c r="A15454" t="s">
        <v>1257</v>
      </c>
      <c r="B15454" t="s">
        <v>247</v>
      </c>
      <c r="C15454" t="s">
        <v>388</v>
      </c>
      <c r="D15454" t="s">
        <v>1267</v>
      </c>
      <c r="E15454" t="s">
        <v>29</v>
      </c>
      <c r="F15454">
        <v>29569</v>
      </c>
      <c r="G15454">
        <v>21317</v>
      </c>
      <c r="H15454">
        <v>0.72092394061348031</v>
      </c>
      <c r="I15454" t="str">
        <f>VLOOKUP($B15454&amp;$E15454,'Employee List'!$A:$E,5,0)</f>
        <v>E-1322</v>
      </c>
    </row>
    <row r="15455" spans="1:9" x14ac:dyDescent="0.35">
      <c r="A15455" t="s">
        <v>1257</v>
      </c>
      <c r="B15455" t="s">
        <v>247</v>
      </c>
      <c r="C15455" t="s">
        <v>388</v>
      </c>
      <c r="D15455" t="s">
        <v>1267</v>
      </c>
      <c r="E15455" t="s">
        <v>30</v>
      </c>
      <c r="F15455">
        <v>30700</v>
      </c>
      <c r="G15455">
        <v>20596</v>
      </c>
      <c r="H15455">
        <v>0.67087947882736154</v>
      </c>
      <c r="I15455" t="str">
        <f>VLOOKUP($B15455&amp;$E15455,'Employee List'!$A:$E,5,0)</f>
        <v>E-1322</v>
      </c>
    </row>
    <row r="15456" spans="1:9" x14ac:dyDescent="0.35">
      <c r="A15456" t="s">
        <v>1257</v>
      </c>
      <c r="B15456" t="s">
        <v>247</v>
      </c>
      <c r="C15456" t="s">
        <v>388</v>
      </c>
      <c r="D15456" t="s">
        <v>1267</v>
      </c>
      <c r="E15456" t="s">
        <v>31</v>
      </c>
      <c r="F15456">
        <v>29888</v>
      </c>
      <c r="G15456">
        <v>32497</v>
      </c>
      <c r="H15456">
        <v>1.0872925588865097</v>
      </c>
      <c r="I15456" t="str">
        <f>VLOOKUP($B15456&amp;$E15456,'Employee List'!$A:$E,5,0)</f>
        <v>E-1322</v>
      </c>
    </row>
    <row r="15457" spans="1:9" x14ac:dyDescent="0.35">
      <c r="A15457" t="s">
        <v>1257</v>
      </c>
      <c r="B15457" t="s">
        <v>247</v>
      </c>
      <c r="C15457" t="s">
        <v>388</v>
      </c>
      <c r="D15457" t="s">
        <v>1268</v>
      </c>
      <c r="E15457" t="s">
        <v>29</v>
      </c>
      <c r="F15457">
        <v>16311</v>
      </c>
      <c r="G15457">
        <v>9499</v>
      </c>
      <c r="H15457">
        <v>0.58236772730059472</v>
      </c>
      <c r="I15457" t="str">
        <f>VLOOKUP($B15457&amp;$E15457,'Employee List'!$A:$E,5,0)</f>
        <v>E-1322</v>
      </c>
    </row>
    <row r="15458" spans="1:9" x14ac:dyDescent="0.35">
      <c r="A15458" t="s">
        <v>1257</v>
      </c>
      <c r="B15458" t="s">
        <v>247</v>
      </c>
      <c r="C15458" t="s">
        <v>388</v>
      </c>
      <c r="D15458" t="s">
        <v>1268</v>
      </c>
      <c r="E15458" t="s">
        <v>30</v>
      </c>
      <c r="F15458">
        <v>11920</v>
      </c>
      <c r="G15458">
        <v>9581</v>
      </c>
      <c r="H15458">
        <v>0.80377516778523495</v>
      </c>
      <c r="I15458" t="str">
        <f>VLOOKUP($B15458&amp;$E15458,'Employee List'!$A:$E,5,0)</f>
        <v>E-1322</v>
      </c>
    </row>
    <row r="15459" spans="1:9" x14ac:dyDescent="0.35">
      <c r="A15459" t="s">
        <v>1257</v>
      </c>
      <c r="B15459" t="s">
        <v>247</v>
      </c>
      <c r="C15459" t="s">
        <v>388</v>
      </c>
      <c r="D15459" t="s">
        <v>1268</v>
      </c>
      <c r="E15459" t="s">
        <v>31</v>
      </c>
      <c r="F15459">
        <v>14270</v>
      </c>
      <c r="G15459">
        <v>13024</v>
      </c>
      <c r="H15459">
        <v>0.91268395234758237</v>
      </c>
      <c r="I15459" t="str">
        <f>VLOOKUP($B15459&amp;$E15459,'Employee List'!$A:$E,5,0)</f>
        <v>E-1322</v>
      </c>
    </row>
    <row r="15460" spans="1:9" x14ac:dyDescent="0.35">
      <c r="A15460" t="s">
        <v>1257</v>
      </c>
      <c r="B15460" t="s">
        <v>247</v>
      </c>
      <c r="C15460" t="s">
        <v>388</v>
      </c>
      <c r="D15460" t="s">
        <v>1269</v>
      </c>
      <c r="E15460" t="s">
        <v>29</v>
      </c>
      <c r="F15460">
        <v>3409</v>
      </c>
      <c r="G15460">
        <v>7383</v>
      </c>
      <c r="H15460">
        <v>2.1657377530067468</v>
      </c>
      <c r="I15460" t="str">
        <f>VLOOKUP($B15460&amp;$E15460,'Employee List'!$A:$E,5,0)</f>
        <v>E-1322</v>
      </c>
    </row>
    <row r="15461" spans="1:9" x14ac:dyDescent="0.35">
      <c r="A15461" t="s">
        <v>1257</v>
      </c>
      <c r="B15461" t="s">
        <v>247</v>
      </c>
      <c r="C15461" t="s">
        <v>388</v>
      </c>
      <c r="D15461" t="s">
        <v>1269</v>
      </c>
      <c r="E15461" t="s">
        <v>30</v>
      </c>
      <c r="F15461">
        <v>4524</v>
      </c>
      <c r="G15461">
        <v>10511</v>
      </c>
      <c r="H15461">
        <v>2.3233863837312114</v>
      </c>
      <c r="I15461" t="str">
        <f>VLOOKUP($B15461&amp;$E15461,'Employee List'!$A:$E,5,0)</f>
        <v>E-1322</v>
      </c>
    </row>
    <row r="15462" spans="1:9" x14ac:dyDescent="0.35">
      <c r="A15462" t="s">
        <v>1257</v>
      </c>
      <c r="B15462" t="s">
        <v>247</v>
      </c>
      <c r="C15462" t="s">
        <v>388</v>
      </c>
      <c r="D15462" t="s">
        <v>1269</v>
      </c>
      <c r="E15462" t="s">
        <v>31</v>
      </c>
      <c r="F15462">
        <v>5963</v>
      </c>
      <c r="G15462">
        <v>9988</v>
      </c>
      <c r="H15462">
        <v>1.6749958074794566</v>
      </c>
      <c r="I15462" t="str">
        <f>VLOOKUP($B15462&amp;$E15462,'Employee List'!$A:$E,5,0)</f>
        <v>E-1322</v>
      </c>
    </row>
    <row r="15463" spans="1:9" x14ac:dyDescent="0.35">
      <c r="A15463" t="s">
        <v>1257</v>
      </c>
      <c r="B15463" t="s">
        <v>247</v>
      </c>
      <c r="C15463" t="s">
        <v>388</v>
      </c>
      <c r="D15463" t="s">
        <v>1270</v>
      </c>
      <c r="E15463" t="s">
        <v>29</v>
      </c>
      <c r="F15463">
        <v>5882</v>
      </c>
      <c r="G15463">
        <v>11280</v>
      </c>
      <c r="H15463">
        <v>1.9177150629037742</v>
      </c>
      <c r="I15463" t="str">
        <f>VLOOKUP($B15463&amp;$E15463,'Employee List'!$A:$E,5,0)</f>
        <v>E-1322</v>
      </c>
    </row>
    <row r="15464" spans="1:9" x14ac:dyDescent="0.35">
      <c r="A15464" t="s">
        <v>1257</v>
      </c>
      <c r="B15464" t="s">
        <v>247</v>
      </c>
      <c r="C15464" t="s">
        <v>388</v>
      </c>
      <c r="D15464" t="s">
        <v>1270</v>
      </c>
      <c r="E15464" t="s">
        <v>30</v>
      </c>
      <c r="F15464">
        <v>4470</v>
      </c>
      <c r="G15464">
        <v>8946</v>
      </c>
      <c r="H15464">
        <v>2.0013422818791948</v>
      </c>
      <c r="I15464" t="str">
        <f>VLOOKUP($B15464&amp;$E15464,'Employee List'!$A:$E,5,0)</f>
        <v>E-1322</v>
      </c>
    </row>
    <row r="15465" spans="1:9" x14ac:dyDescent="0.35">
      <c r="A15465" t="s">
        <v>1257</v>
      </c>
      <c r="B15465" t="s">
        <v>247</v>
      </c>
      <c r="C15465" t="s">
        <v>388</v>
      </c>
      <c r="D15465" t="s">
        <v>1270</v>
      </c>
      <c r="E15465" t="s">
        <v>31</v>
      </c>
      <c r="F15465">
        <v>5354</v>
      </c>
      <c r="G15465">
        <v>5862</v>
      </c>
      <c r="H15465">
        <v>1.0948823309675009</v>
      </c>
      <c r="I15465" t="str">
        <f>VLOOKUP($B15465&amp;$E15465,'Employee List'!$A:$E,5,0)</f>
        <v>E-1322</v>
      </c>
    </row>
    <row r="15466" spans="1:9" x14ac:dyDescent="0.35">
      <c r="A15466" t="s">
        <v>1257</v>
      </c>
      <c r="B15466" t="s">
        <v>247</v>
      </c>
      <c r="C15466" t="s">
        <v>388</v>
      </c>
      <c r="D15466" t="s">
        <v>1271</v>
      </c>
      <c r="E15466" t="s">
        <v>29</v>
      </c>
      <c r="F15466">
        <v>13407</v>
      </c>
      <c r="G15466">
        <v>17804</v>
      </c>
      <c r="H15466">
        <v>1.3279630044006863</v>
      </c>
      <c r="I15466" t="str">
        <f>VLOOKUP($B15466&amp;$E15466,'Employee List'!$A:$E,5,0)</f>
        <v>E-1322</v>
      </c>
    </row>
    <row r="15467" spans="1:9" x14ac:dyDescent="0.35">
      <c r="A15467" t="s">
        <v>1257</v>
      </c>
      <c r="B15467" t="s">
        <v>247</v>
      </c>
      <c r="C15467" t="s">
        <v>388</v>
      </c>
      <c r="D15467" t="s">
        <v>1271</v>
      </c>
      <c r="E15467" t="s">
        <v>30</v>
      </c>
      <c r="F15467">
        <v>14040</v>
      </c>
      <c r="G15467">
        <v>8382</v>
      </c>
      <c r="H15467">
        <v>0.597008547008547</v>
      </c>
      <c r="I15467" t="str">
        <f>VLOOKUP($B15467&amp;$E15467,'Employee List'!$A:$E,5,0)</f>
        <v>E-1322</v>
      </c>
    </row>
    <row r="15468" spans="1:9" x14ac:dyDescent="0.35">
      <c r="A15468" t="s">
        <v>1257</v>
      </c>
      <c r="B15468" t="s">
        <v>247</v>
      </c>
      <c r="C15468" t="s">
        <v>388</v>
      </c>
      <c r="D15468" t="s">
        <v>1271</v>
      </c>
      <c r="E15468" t="s">
        <v>31</v>
      </c>
      <c r="F15468">
        <v>16471</v>
      </c>
      <c r="G15468">
        <v>12525</v>
      </c>
      <c r="H15468">
        <v>0.76042741788598145</v>
      </c>
      <c r="I15468" t="str">
        <f>VLOOKUP($B15468&amp;$E15468,'Employee List'!$A:$E,5,0)</f>
        <v>E-1322</v>
      </c>
    </row>
    <row r="15469" spans="1:9" x14ac:dyDescent="0.35">
      <c r="A15469" t="s">
        <v>1257</v>
      </c>
      <c r="B15469" t="s">
        <v>247</v>
      </c>
      <c r="C15469" t="s">
        <v>388</v>
      </c>
      <c r="D15469" t="s">
        <v>1258</v>
      </c>
      <c r="E15469" t="s">
        <v>29</v>
      </c>
      <c r="F15469">
        <v>193987</v>
      </c>
      <c r="G15469">
        <v>222461</v>
      </c>
      <c r="H15469">
        <v>1.14678303185265</v>
      </c>
      <c r="I15469" t="str">
        <f>VLOOKUP($B15469&amp;$E15469,'Employee List'!$A:$E,5,0)</f>
        <v>E-1322</v>
      </c>
    </row>
    <row r="15470" spans="1:9" x14ac:dyDescent="0.35">
      <c r="A15470" t="s">
        <v>1257</v>
      </c>
      <c r="B15470" t="s">
        <v>247</v>
      </c>
      <c r="C15470" t="s">
        <v>388</v>
      </c>
      <c r="D15470" t="s">
        <v>1258</v>
      </c>
      <c r="E15470" t="s">
        <v>30</v>
      </c>
      <c r="F15470">
        <v>185546</v>
      </c>
      <c r="G15470">
        <v>205841</v>
      </c>
      <c r="H15470">
        <v>1.1093798842335594</v>
      </c>
      <c r="I15470" t="str">
        <f>VLOOKUP($B15470&amp;$E15470,'Employee List'!$A:$E,5,0)</f>
        <v>E-1322</v>
      </c>
    </row>
    <row r="15471" spans="1:9" x14ac:dyDescent="0.35">
      <c r="A15471" t="s">
        <v>1257</v>
      </c>
      <c r="B15471" t="s">
        <v>247</v>
      </c>
      <c r="C15471" t="s">
        <v>388</v>
      </c>
      <c r="D15471" t="s">
        <v>1258</v>
      </c>
      <c r="E15471" t="s">
        <v>31</v>
      </c>
      <c r="F15471">
        <v>177332</v>
      </c>
      <c r="G15471">
        <v>153205</v>
      </c>
      <c r="H15471">
        <v>0.86394446574786277</v>
      </c>
      <c r="I15471" t="str">
        <f>VLOOKUP($B15471&amp;$E15471,'Employee List'!$A:$E,5,0)</f>
        <v>E-1322</v>
      </c>
    </row>
    <row r="15472" spans="1:9" x14ac:dyDescent="0.35">
      <c r="A15472" t="s">
        <v>1257</v>
      </c>
      <c r="B15472" t="s">
        <v>247</v>
      </c>
      <c r="C15472" t="s">
        <v>388</v>
      </c>
      <c r="D15472" t="s">
        <v>1272</v>
      </c>
      <c r="E15472" t="s">
        <v>29</v>
      </c>
      <c r="F15472">
        <v>25408</v>
      </c>
      <c r="G15472">
        <v>36406</v>
      </c>
      <c r="H15472">
        <v>1.4328557934508817</v>
      </c>
      <c r="I15472" t="str">
        <f>VLOOKUP($B15472&amp;$E15472,'Employee List'!$A:$E,5,0)</f>
        <v>E-1322</v>
      </c>
    </row>
    <row r="15473" spans="1:9" x14ac:dyDescent="0.35">
      <c r="A15473" t="s">
        <v>1257</v>
      </c>
      <c r="B15473" t="s">
        <v>247</v>
      </c>
      <c r="C15473" t="s">
        <v>388</v>
      </c>
      <c r="D15473" t="s">
        <v>1272</v>
      </c>
      <c r="E15473" t="s">
        <v>30</v>
      </c>
      <c r="F15473">
        <v>24288</v>
      </c>
      <c r="G15473">
        <v>55434</v>
      </c>
      <c r="H15473">
        <v>2.2823616600790513</v>
      </c>
      <c r="I15473" t="str">
        <f>VLOOKUP($B15473&amp;$E15473,'Employee List'!$A:$E,5,0)</f>
        <v>E-1322</v>
      </c>
    </row>
    <row r="15474" spans="1:9" x14ac:dyDescent="0.35">
      <c r="A15474" t="s">
        <v>1257</v>
      </c>
      <c r="B15474" t="s">
        <v>247</v>
      </c>
      <c r="C15474" t="s">
        <v>388</v>
      </c>
      <c r="D15474" t="s">
        <v>1272</v>
      </c>
      <c r="E15474" t="s">
        <v>31</v>
      </c>
      <c r="F15474">
        <v>27466</v>
      </c>
      <c r="G15474">
        <v>44926</v>
      </c>
      <c r="H15474">
        <v>1.6356950411417752</v>
      </c>
      <c r="I15474" t="str">
        <f>VLOOKUP($B15474&amp;$E15474,'Employee List'!$A:$E,5,0)</f>
        <v>E-1322</v>
      </c>
    </row>
    <row r="15475" spans="1:9" x14ac:dyDescent="0.35">
      <c r="A15475" t="s">
        <v>1257</v>
      </c>
      <c r="B15475" t="s">
        <v>247</v>
      </c>
      <c r="C15475" t="s">
        <v>388</v>
      </c>
      <c r="D15475" t="s">
        <v>1259</v>
      </c>
      <c r="E15475" t="s">
        <v>29</v>
      </c>
      <c r="F15475">
        <v>89554</v>
      </c>
      <c r="G15475">
        <v>100816</v>
      </c>
      <c r="H15475">
        <v>1.1257565267883065</v>
      </c>
      <c r="I15475" t="str">
        <f>VLOOKUP($B15475&amp;$E15475,'Employee List'!$A:$E,5,0)</f>
        <v>E-1322</v>
      </c>
    </row>
    <row r="15476" spans="1:9" x14ac:dyDescent="0.35">
      <c r="A15476" t="s">
        <v>1257</v>
      </c>
      <c r="B15476" t="s">
        <v>247</v>
      </c>
      <c r="C15476" t="s">
        <v>388</v>
      </c>
      <c r="D15476" t="s">
        <v>1259</v>
      </c>
      <c r="E15476" t="s">
        <v>30</v>
      </c>
      <c r="F15476">
        <v>92094</v>
      </c>
      <c r="G15476">
        <v>80076</v>
      </c>
      <c r="H15476">
        <v>0.86950289921167501</v>
      </c>
      <c r="I15476" t="str">
        <f>VLOOKUP($B15476&amp;$E15476,'Employee List'!$A:$E,5,0)</f>
        <v>E-1322</v>
      </c>
    </row>
    <row r="15477" spans="1:9" x14ac:dyDescent="0.35">
      <c r="A15477" t="s">
        <v>1257</v>
      </c>
      <c r="B15477" t="s">
        <v>247</v>
      </c>
      <c r="C15477" t="s">
        <v>388</v>
      </c>
      <c r="D15477" t="s">
        <v>1259</v>
      </c>
      <c r="E15477" t="s">
        <v>31</v>
      </c>
      <c r="F15477">
        <v>91398</v>
      </c>
      <c r="G15477">
        <v>97187</v>
      </c>
      <c r="H15477">
        <v>1.0633383662662204</v>
      </c>
      <c r="I15477" t="str">
        <f>VLOOKUP($B15477&amp;$E15477,'Employee List'!$A:$E,5,0)</f>
        <v>E-1322</v>
      </c>
    </row>
    <row r="15478" spans="1:9" x14ac:dyDescent="0.35">
      <c r="A15478" t="s">
        <v>1257</v>
      </c>
      <c r="B15478" t="s">
        <v>247</v>
      </c>
      <c r="C15478" t="s">
        <v>388</v>
      </c>
      <c r="D15478" t="s">
        <v>1273</v>
      </c>
      <c r="E15478" t="s">
        <v>29</v>
      </c>
      <c r="F15478">
        <v>17130</v>
      </c>
      <c r="G15478">
        <v>10768</v>
      </c>
      <c r="H15478">
        <v>0.62860478692352595</v>
      </c>
      <c r="I15478" t="str">
        <f>VLOOKUP($B15478&amp;$E15478,'Employee List'!$A:$E,5,0)</f>
        <v>E-1322</v>
      </c>
    </row>
    <row r="15479" spans="1:9" x14ac:dyDescent="0.35">
      <c r="A15479" t="s">
        <v>1257</v>
      </c>
      <c r="B15479" t="s">
        <v>247</v>
      </c>
      <c r="C15479" t="s">
        <v>388</v>
      </c>
      <c r="D15479" t="s">
        <v>1273</v>
      </c>
      <c r="E15479" t="s">
        <v>30</v>
      </c>
      <c r="F15479">
        <v>18256</v>
      </c>
      <c r="G15479">
        <v>10665</v>
      </c>
      <c r="H15479">
        <v>0.58419149868536369</v>
      </c>
      <c r="I15479" t="str">
        <f>VLOOKUP($B15479&amp;$E15479,'Employee List'!$A:$E,5,0)</f>
        <v>E-1322</v>
      </c>
    </row>
    <row r="15480" spans="1:9" x14ac:dyDescent="0.35">
      <c r="A15480" t="s">
        <v>1257</v>
      </c>
      <c r="B15480" t="s">
        <v>247</v>
      </c>
      <c r="C15480" t="s">
        <v>388</v>
      </c>
      <c r="D15480" t="s">
        <v>1273</v>
      </c>
      <c r="E15480" t="s">
        <v>31</v>
      </c>
      <c r="F15480">
        <v>15931</v>
      </c>
      <c r="G15480">
        <v>9492</v>
      </c>
      <c r="H15480">
        <v>0.59581947147071745</v>
      </c>
      <c r="I15480" t="str">
        <f>VLOOKUP($B15480&amp;$E15480,'Employee List'!$A:$E,5,0)</f>
        <v>E-1322</v>
      </c>
    </row>
    <row r="15481" spans="1:9" x14ac:dyDescent="0.35">
      <c r="A15481" t="s">
        <v>1257</v>
      </c>
      <c r="B15481" t="s">
        <v>247</v>
      </c>
      <c r="C15481" t="s">
        <v>388</v>
      </c>
      <c r="D15481" t="s">
        <v>1275</v>
      </c>
      <c r="E15481" t="s">
        <v>29</v>
      </c>
      <c r="F15481">
        <v>4974</v>
      </c>
      <c r="G15481">
        <v>4823</v>
      </c>
      <c r="H15481">
        <v>0.96964213912344188</v>
      </c>
      <c r="I15481" t="str">
        <f>VLOOKUP($B15481&amp;$E15481,'Employee List'!$A:$E,5,0)</f>
        <v>E-1322</v>
      </c>
    </row>
    <row r="15482" spans="1:9" x14ac:dyDescent="0.35">
      <c r="A15482" t="s">
        <v>1257</v>
      </c>
      <c r="B15482" t="s">
        <v>247</v>
      </c>
      <c r="C15482" t="s">
        <v>388</v>
      </c>
      <c r="D15482" t="s">
        <v>1275</v>
      </c>
      <c r="E15482" t="s">
        <v>30</v>
      </c>
      <c r="F15482">
        <v>2178</v>
      </c>
      <c r="G15482">
        <v>1960</v>
      </c>
      <c r="H15482">
        <v>0.89990817263544531</v>
      </c>
      <c r="I15482" t="str">
        <f>VLOOKUP($B15482&amp;$E15482,'Employee List'!$A:$E,5,0)</f>
        <v>E-1322</v>
      </c>
    </row>
    <row r="15483" spans="1:9" x14ac:dyDescent="0.35">
      <c r="A15483" t="s">
        <v>1257</v>
      </c>
      <c r="B15483" t="s">
        <v>247</v>
      </c>
      <c r="C15483" t="s">
        <v>388</v>
      </c>
      <c r="D15483" t="s">
        <v>1275</v>
      </c>
      <c r="E15483" t="s">
        <v>31</v>
      </c>
      <c r="F15483">
        <v>1055</v>
      </c>
      <c r="G15483">
        <v>2634</v>
      </c>
      <c r="H15483">
        <v>2.4966824644549761</v>
      </c>
      <c r="I15483" t="str">
        <f>VLOOKUP($B15483&amp;$E15483,'Employee List'!$A:$E,5,0)</f>
        <v>E-1322</v>
      </c>
    </row>
    <row r="15484" spans="1:9" x14ac:dyDescent="0.35">
      <c r="A15484" t="s">
        <v>1257</v>
      </c>
      <c r="B15484" t="s">
        <v>247</v>
      </c>
      <c r="C15484" t="s">
        <v>388</v>
      </c>
      <c r="D15484" t="s">
        <v>1276</v>
      </c>
      <c r="E15484" t="s">
        <v>29</v>
      </c>
      <c r="F15484">
        <v>2992</v>
      </c>
      <c r="G15484">
        <v>5140</v>
      </c>
      <c r="H15484">
        <v>1.7179144385026739</v>
      </c>
      <c r="I15484" t="str">
        <f>VLOOKUP($B15484&amp;$E15484,'Employee List'!$A:$E,5,0)</f>
        <v>E-1322</v>
      </c>
    </row>
    <row r="15485" spans="1:9" x14ac:dyDescent="0.35">
      <c r="A15485" t="s">
        <v>1257</v>
      </c>
      <c r="B15485" t="s">
        <v>247</v>
      </c>
      <c r="C15485" t="s">
        <v>388</v>
      </c>
      <c r="D15485" t="s">
        <v>1276</v>
      </c>
      <c r="E15485" t="s">
        <v>30</v>
      </c>
      <c r="F15485">
        <v>5469</v>
      </c>
      <c r="G15485">
        <v>6045</v>
      </c>
      <c r="H15485">
        <v>1.1053208996160175</v>
      </c>
      <c r="I15485" t="str">
        <f>VLOOKUP($B15485&amp;$E15485,'Employee List'!$A:$E,5,0)</f>
        <v>E-1322</v>
      </c>
    </row>
    <row r="15486" spans="1:9" x14ac:dyDescent="0.35">
      <c r="A15486" t="s">
        <v>1257</v>
      </c>
      <c r="B15486" t="s">
        <v>247</v>
      </c>
      <c r="C15486" t="s">
        <v>388</v>
      </c>
      <c r="D15486" t="s">
        <v>1276</v>
      </c>
      <c r="E15486" t="s">
        <v>31</v>
      </c>
      <c r="F15486">
        <v>5140</v>
      </c>
      <c r="G15486">
        <v>8634</v>
      </c>
      <c r="H15486">
        <v>1.6797665369649806</v>
      </c>
      <c r="I15486" t="str">
        <f>VLOOKUP($B15486&amp;$E15486,'Employee List'!$A:$E,5,0)</f>
        <v>E-1322</v>
      </c>
    </row>
    <row r="15487" spans="1:9" x14ac:dyDescent="0.35">
      <c r="A15487" t="s">
        <v>1257</v>
      </c>
      <c r="B15487" t="s">
        <v>247</v>
      </c>
      <c r="C15487" t="s">
        <v>388</v>
      </c>
      <c r="D15487" t="s">
        <v>1277</v>
      </c>
      <c r="E15487" t="s">
        <v>29</v>
      </c>
      <c r="F15487">
        <v>7357</v>
      </c>
      <c r="G15487">
        <v>6682</v>
      </c>
      <c r="H15487">
        <v>0.90825064564360469</v>
      </c>
      <c r="I15487" t="str">
        <f>VLOOKUP($B15487&amp;$E15487,'Employee List'!$A:$E,5,0)</f>
        <v>E-1322</v>
      </c>
    </row>
    <row r="15488" spans="1:9" x14ac:dyDescent="0.35">
      <c r="A15488" t="s">
        <v>1257</v>
      </c>
      <c r="B15488" t="s">
        <v>247</v>
      </c>
      <c r="C15488" t="s">
        <v>388</v>
      </c>
      <c r="D15488" t="s">
        <v>1277</v>
      </c>
      <c r="E15488" t="s">
        <v>30</v>
      </c>
      <c r="F15488">
        <v>10175</v>
      </c>
      <c r="G15488">
        <v>6384</v>
      </c>
      <c r="H15488">
        <v>0.6274201474201474</v>
      </c>
      <c r="I15488" t="str">
        <f>VLOOKUP($B15488&amp;$E15488,'Employee List'!$A:$E,5,0)</f>
        <v>E-1322</v>
      </c>
    </row>
    <row r="15489" spans="1:9" x14ac:dyDescent="0.35">
      <c r="A15489" t="s">
        <v>1257</v>
      </c>
      <c r="B15489" t="s">
        <v>247</v>
      </c>
      <c r="C15489" t="s">
        <v>388</v>
      </c>
      <c r="D15489" t="s">
        <v>1277</v>
      </c>
      <c r="E15489" t="s">
        <v>31</v>
      </c>
      <c r="F15489">
        <v>7775</v>
      </c>
      <c r="G15489">
        <v>5042</v>
      </c>
      <c r="H15489">
        <v>0.64848874598070738</v>
      </c>
      <c r="I15489" t="str">
        <f>VLOOKUP($B15489&amp;$E15489,'Employee List'!$A:$E,5,0)</f>
        <v>E-1322</v>
      </c>
    </row>
    <row r="15490" spans="1:9" x14ac:dyDescent="0.35">
      <c r="A15490" t="s">
        <v>1257</v>
      </c>
      <c r="B15490" t="s">
        <v>247</v>
      </c>
      <c r="C15490" t="s">
        <v>388</v>
      </c>
      <c r="D15490" t="s">
        <v>1278</v>
      </c>
      <c r="E15490" t="s">
        <v>29</v>
      </c>
      <c r="F15490">
        <v>19141</v>
      </c>
      <c r="G15490">
        <v>10738</v>
      </c>
      <c r="H15490">
        <v>0.56099472336868506</v>
      </c>
      <c r="I15490" t="str">
        <f>VLOOKUP($B15490&amp;$E15490,'Employee List'!$A:$E,5,0)</f>
        <v>E-1322</v>
      </c>
    </row>
    <row r="15491" spans="1:9" x14ac:dyDescent="0.35">
      <c r="A15491" t="s">
        <v>1257</v>
      </c>
      <c r="B15491" t="s">
        <v>247</v>
      </c>
      <c r="C15491" t="s">
        <v>388</v>
      </c>
      <c r="D15491" t="s">
        <v>1278</v>
      </c>
      <c r="E15491" t="s">
        <v>30</v>
      </c>
      <c r="F15491">
        <v>20691</v>
      </c>
      <c r="G15491">
        <v>11937</v>
      </c>
      <c r="H15491">
        <v>0.57691750036247647</v>
      </c>
      <c r="I15491" t="str">
        <f>VLOOKUP($B15491&amp;$E15491,'Employee List'!$A:$E,5,0)</f>
        <v>E-1322</v>
      </c>
    </row>
    <row r="15492" spans="1:9" x14ac:dyDescent="0.35">
      <c r="A15492" t="s">
        <v>1257</v>
      </c>
      <c r="B15492" t="s">
        <v>247</v>
      </c>
      <c r="C15492" t="s">
        <v>388</v>
      </c>
      <c r="D15492" t="s">
        <v>1278</v>
      </c>
      <c r="E15492" t="s">
        <v>31</v>
      </c>
      <c r="F15492">
        <v>16272</v>
      </c>
      <c r="G15492">
        <v>11353</v>
      </c>
      <c r="H15492">
        <v>0.69770157325467064</v>
      </c>
      <c r="I15492" t="str">
        <f>VLOOKUP($B15492&amp;$E15492,'Employee List'!$A:$E,5,0)</f>
        <v>E-1322</v>
      </c>
    </row>
    <row r="15493" spans="1:9" x14ac:dyDescent="0.35">
      <c r="A15493" t="s">
        <v>1257</v>
      </c>
      <c r="B15493" t="s">
        <v>247</v>
      </c>
      <c r="C15493" t="s">
        <v>388</v>
      </c>
      <c r="D15493" t="s">
        <v>1279</v>
      </c>
      <c r="E15493" t="s">
        <v>29</v>
      </c>
      <c r="F15493">
        <v>2341</v>
      </c>
      <c r="G15493">
        <v>4766</v>
      </c>
      <c r="H15493">
        <v>2.0358821016659547</v>
      </c>
      <c r="I15493" t="str">
        <f>VLOOKUP($B15493&amp;$E15493,'Employee List'!$A:$E,5,0)</f>
        <v>E-1322</v>
      </c>
    </row>
    <row r="15494" spans="1:9" x14ac:dyDescent="0.35">
      <c r="A15494" t="s">
        <v>1257</v>
      </c>
      <c r="B15494" t="s">
        <v>247</v>
      </c>
      <c r="C15494" t="s">
        <v>388</v>
      </c>
      <c r="D15494" t="s">
        <v>1279</v>
      </c>
      <c r="E15494" t="s">
        <v>30</v>
      </c>
      <c r="F15494">
        <v>1543</v>
      </c>
      <c r="G15494">
        <v>3024</v>
      </c>
      <c r="H15494">
        <v>1.9598185353208035</v>
      </c>
      <c r="I15494" t="str">
        <f>VLOOKUP($B15494&amp;$E15494,'Employee List'!$A:$E,5,0)</f>
        <v>E-1322</v>
      </c>
    </row>
    <row r="15495" spans="1:9" x14ac:dyDescent="0.35">
      <c r="A15495" t="s">
        <v>1257</v>
      </c>
      <c r="B15495" t="s">
        <v>247</v>
      </c>
      <c r="C15495" t="s">
        <v>388</v>
      </c>
      <c r="D15495" t="s">
        <v>1279</v>
      </c>
      <c r="E15495" t="s">
        <v>31</v>
      </c>
      <c r="F15495">
        <v>4879</v>
      </c>
      <c r="G15495">
        <v>3291</v>
      </c>
      <c r="H15495">
        <v>0.67452346792375484</v>
      </c>
      <c r="I15495" t="str">
        <f>VLOOKUP($B15495&amp;$E15495,'Employee List'!$A:$E,5,0)</f>
        <v>E-1322</v>
      </c>
    </row>
    <row r="15496" spans="1:9" x14ac:dyDescent="0.35">
      <c r="A15496" t="s">
        <v>1257</v>
      </c>
      <c r="B15496" t="s">
        <v>247</v>
      </c>
      <c r="C15496" t="s">
        <v>388</v>
      </c>
      <c r="D15496" t="s">
        <v>1280</v>
      </c>
      <c r="E15496" t="s">
        <v>29</v>
      </c>
      <c r="F15496">
        <v>2283</v>
      </c>
      <c r="G15496">
        <v>1631</v>
      </c>
      <c r="H15496">
        <v>0.71441086289969336</v>
      </c>
      <c r="I15496" t="str">
        <f>VLOOKUP($B15496&amp;$E15496,'Employee List'!$A:$E,5,0)</f>
        <v>E-1322</v>
      </c>
    </row>
    <row r="15497" spans="1:9" x14ac:dyDescent="0.35">
      <c r="A15497" t="s">
        <v>1257</v>
      </c>
      <c r="B15497" t="s">
        <v>247</v>
      </c>
      <c r="C15497" t="s">
        <v>388</v>
      </c>
      <c r="D15497" t="s">
        <v>1280</v>
      </c>
      <c r="E15497" t="s">
        <v>30</v>
      </c>
      <c r="F15497">
        <v>4440</v>
      </c>
      <c r="G15497">
        <v>5514</v>
      </c>
      <c r="H15497">
        <v>1.241891891891892</v>
      </c>
      <c r="I15497" t="str">
        <f>VLOOKUP($B15497&amp;$E15497,'Employee List'!$A:$E,5,0)</f>
        <v>E-1322</v>
      </c>
    </row>
    <row r="15498" spans="1:9" x14ac:dyDescent="0.35">
      <c r="A15498" t="s">
        <v>1257</v>
      </c>
      <c r="B15498" t="s">
        <v>247</v>
      </c>
      <c r="C15498" t="s">
        <v>388</v>
      </c>
      <c r="D15498" t="s">
        <v>1280</v>
      </c>
      <c r="E15498" t="s">
        <v>31</v>
      </c>
      <c r="F15498">
        <v>1569</v>
      </c>
      <c r="G15498">
        <v>5659</v>
      </c>
      <c r="H15498">
        <v>3.6067558954748247</v>
      </c>
      <c r="I15498" t="str">
        <f>VLOOKUP($B15498&amp;$E15498,'Employee List'!$A:$E,5,0)</f>
        <v>E-1322</v>
      </c>
    </row>
    <row r="15499" spans="1:9" x14ac:dyDescent="0.35">
      <c r="A15499" t="s">
        <v>1257</v>
      </c>
      <c r="B15499" t="s">
        <v>247</v>
      </c>
      <c r="C15499" t="s">
        <v>388</v>
      </c>
      <c r="D15499" t="s">
        <v>1262</v>
      </c>
      <c r="E15499" t="s">
        <v>29</v>
      </c>
      <c r="F15499">
        <v>22077</v>
      </c>
      <c r="G15499">
        <v>15761</v>
      </c>
      <c r="H15499">
        <v>0.71391040449336418</v>
      </c>
      <c r="I15499" t="str">
        <f>VLOOKUP($B15499&amp;$E15499,'Employee List'!$A:$E,5,0)</f>
        <v>E-1322</v>
      </c>
    </row>
    <row r="15500" spans="1:9" x14ac:dyDescent="0.35">
      <c r="A15500" t="s">
        <v>1257</v>
      </c>
      <c r="B15500" t="s">
        <v>247</v>
      </c>
      <c r="C15500" t="s">
        <v>388</v>
      </c>
      <c r="D15500" t="s">
        <v>1262</v>
      </c>
      <c r="E15500" t="s">
        <v>30</v>
      </c>
      <c r="F15500">
        <v>24568</v>
      </c>
      <c r="G15500">
        <v>14651</v>
      </c>
      <c r="H15500">
        <v>0.59634483881471834</v>
      </c>
      <c r="I15500" t="str">
        <f>VLOOKUP($B15500&amp;$E15500,'Employee List'!$A:$E,5,0)</f>
        <v>E-1322</v>
      </c>
    </row>
    <row r="15501" spans="1:9" x14ac:dyDescent="0.35">
      <c r="A15501" t="s">
        <v>1257</v>
      </c>
      <c r="B15501" t="s">
        <v>247</v>
      </c>
      <c r="C15501" t="s">
        <v>388</v>
      </c>
      <c r="D15501" t="s">
        <v>1262</v>
      </c>
      <c r="E15501" t="s">
        <v>31</v>
      </c>
      <c r="F15501">
        <v>26325</v>
      </c>
      <c r="G15501">
        <v>17782</v>
      </c>
      <c r="H15501">
        <v>0.67547958214624881</v>
      </c>
      <c r="I15501" t="str">
        <f>VLOOKUP($B15501&amp;$E15501,'Employee List'!$A:$E,5,0)</f>
        <v>E-1322</v>
      </c>
    </row>
    <row r="15502" spans="1:9" x14ac:dyDescent="0.35">
      <c r="A15502" t="s">
        <v>1257</v>
      </c>
      <c r="B15502" t="s">
        <v>247</v>
      </c>
      <c r="C15502" t="s">
        <v>388</v>
      </c>
      <c r="D15502" t="s">
        <v>1281</v>
      </c>
      <c r="E15502" t="s">
        <v>29</v>
      </c>
      <c r="F15502">
        <v>4636</v>
      </c>
      <c r="G15502">
        <v>6503</v>
      </c>
      <c r="H15502">
        <v>1.4027178602243313</v>
      </c>
      <c r="I15502" t="str">
        <f>VLOOKUP($B15502&amp;$E15502,'Employee List'!$A:$E,5,0)</f>
        <v>E-1322</v>
      </c>
    </row>
    <row r="15503" spans="1:9" x14ac:dyDescent="0.35">
      <c r="A15503" t="s">
        <v>1257</v>
      </c>
      <c r="B15503" t="s">
        <v>247</v>
      </c>
      <c r="C15503" t="s">
        <v>388</v>
      </c>
      <c r="D15503" t="s">
        <v>1281</v>
      </c>
      <c r="E15503" t="s">
        <v>30</v>
      </c>
      <c r="F15503">
        <v>3556</v>
      </c>
      <c r="G15503">
        <v>4490</v>
      </c>
      <c r="H15503">
        <v>1.2626546681664792</v>
      </c>
      <c r="I15503" t="str">
        <f>VLOOKUP($B15503&amp;$E15503,'Employee List'!$A:$E,5,0)</f>
        <v>E-1322</v>
      </c>
    </row>
    <row r="15504" spans="1:9" x14ac:dyDescent="0.35">
      <c r="A15504" t="s">
        <v>1257</v>
      </c>
      <c r="B15504" t="s">
        <v>247</v>
      </c>
      <c r="C15504" t="s">
        <v>388</v>
      </c>
      <c r="D15504" t="s">
        <v>1281</v>
      </c>
      <c r="E15504" t="s">
        <v>31</v>
      </c>
      <c r="F15504">
        <v>2290</v>
      </c>
      <c r="G15504">
        <v>6910</v>
      </c>
      <c r="H15504">
        <v>3.017467248908297</v>
      </c>
      <c r="I15504" t="str">
        <f>VLOOKUP($B15504&amp;$E15504,'Employee List'!$A:$E,5,0)</f>
        <v>E-1322</v>
      </c>
    </row>
    <row r="15505" spans="1:9" x14ac:dyDescent="0.35">
      <c r="A15505" t="s">
        <v>1257</v>
      </c>
      <c r="B15505" t="s">
        <v>248</v>
      </c>
      <c r="C15505" t="s">
        <v>388</v>
      </c>
      <c r="D15505" t="s">
        <v>1274</v>
      </c>
      <c r="E15505" t="s">
        <v>29</v>
      </c>
      <c r="F15505">
        <v>48269</v>
      </c>
      <c r="G15505">
        <v>36280</v>
      </c>
      <c r="H15505">
        <v>0.75162112328823882</v>
      </c>
      <c r="I15505" t="str">
        <f>VLOOKUP($B15505&amp;$E15505,'Employee List'!$A:$E,5,0)</f>
        <v>E-1323</v>
      </c>
    </row>
    <row r="15506" spans="1:9" x14ac:dyDescent="0.35">
      <c r="A15506" t="s">
        <v>1257</v>
      </c>
      <c r="B15506" t="s">
        <v>248</v>
      </c>
      <c r="C15506" t="s">
        <v>388</v>
      </c>
      <c r="D15506" t="s">
        <v>1274</v>
      </c>
      <c r="E15506" t="s">
        <v>30</v>
      </c>
      <c r="F15506">
        <v>47718</v>
      </c>
      <c r="G15506">
        <v>26219</v>
      </c>
      <c r="H15506">
        <v>0.54945722788046436</v>
      </c>
      <c r="I15506" t="str">
        <f>VLOOKUP($B15506&amp;$E15506,'Employee List'!$A:$E,5,0)</f>
        <v>E-1323</v>
      </c>
    </row>
    <row r="15507" spans="1:9" x14ac:dyDescent="0.35">
      <c r="A15507" t="s">
        <v>1257</v>
      </c>
      <c r="B15507" t="s">
        <v>248</v>
      </c>
      <c r="C15507" t="s">
        <v>388</v>
      </c>
      <c r="D15507" t="s">
        <v>1274</v>
      </c>
      <c r="E15507" t="s">
        <v>31</v>
      </c>
      <c r="F15507">
        <v>46704</v>
      </c>
      <c r="G15507">
        <v>35558</v>
      </c>
      <c r="H15507">
        <v>0.76134806440561831</v>
      </c>
      <c r="I15507" t="str">
        <f>VLOOKUP($B15507&amp;$E15507,'Employee List'!$A:$E,5,0)</f>
        <v>E-1323</v>
      </c>
    </row>
    <row r="15508" spans="1:9" x14ac:dyDescent="0.35">
      <c r="A15508" t="s">
        <v>1257</v>
      </c>
      <c r="B15508" t="s">
        <v>248</v>
      </c>
      <c r="C15508" t="s">
        <v>388</v>
      </c>
      <c r="D15508" t="s">
        <v>1263</v>
      </c>
      <c r="E15508" t="s">
        <v>29</v>
      </c>
      <c r="F15508">
        <v>3143</v>
      </c>
      <c r="G15508">
        <v>3620</v>
      </c>
      <c r="H15508">
        <v>1.1517658288259625</v>
      </c>
      <c r="I15508" t="str">
        <f>VLOOKUP($B15508&amp;$E15508,'Employee List'!$A:$E,5,0)</f>
        <v>E-1323</v>
      </c>
    </row>
    <row r="15509" spans="1:9" x14ac:dyDescent="0.35">
      <c r="A15509" t="s">
        <v>1257</v>
      </c>
      <c r="B15509" t="s">
        <v>248</v>
      </c>
      <c r="C15509" t="s">
        <v>388</v>
      </c>
      <c r="D15509" t="s">
        <v>1263</v>
      </c>
      <c r="E15509" t="s">
        <v>30</v>
      </c>
      <c r="F15509">
        <v>3025</v>
      </c>
      <c r="G15509">
        <v>1071</v>
      </c>
      <c r="H15509">
        <v>0.35404958677685949</v>
      </c>
      <c r="I15509" t="str">
        <f>VLOOKUP($B15509&amp;$E15509,'Employee List'!$A:$E,5,0)</f>
        <v>E-1323</v>
      </c>
    </row>
    <row r="15510" spans="1:9" x14ac:dyDescent="0.35">
      <c r="A15510" t="s">
        <v>1257</v>
      </c>
      <c r="B15510" t="s">
        <v>248</v>
      </c>
      <c r="C15510" t="s">
        <v>388</v>
      </c>
      <c r="D15510" t="s">
        <v>1263</v>
      </c>
      <c r="E15510" t="s">
        <v>31</v>
      </c>
      <c r="F15510">
        <v>4164</v>
      </c>
      <c r="G15510">
        <v>5959</v>
      </c>
      <c r="H15510">
        <v>1.4310758885686841</v>
      </c>
      <c r="I15510" t="str">
        <f>VLOOKUP($B15510&amp;$E15510,'Employee List'!$A:$E,5,0)</f>
        <v>E-1323</v>
      </c>
    </row>
    <row r="15511" spans="1:9" x14ac:dyDescent="0.35">
      <c r="A15511" t="s">
        <v>1257</v>
      </c>
      <c r="B15511" t="s">
        <v>248</v>
      </c>
      <c r="C15511" t="s">
        <v>388</v>
      </c>
      <c r="D15511" t="s">
        <v>1264</v>
      </c>
      <c r="E15511" t="s">
        <v>29</v>
      </c>
      <c r="F15511">
        <v>3243</v>
      </c>
      <c r="G15511">
        <v>2233</v>
      </c>
      <c r="H15511">
        <v>0.68855997533148317</v>
      </c>
      <c r="I15511" t="str">
        <f>VLOOKUP($B15511&amp;$E15511,'Employee List'!$A:$E,5,0)</f>
        <v>E-1323</v>
      </c>
    </row>
    <row r="15512" spans="1:9" x14ac:dyDescent="0.35">
      <c r="A15512" t="s">
        <v>1257</v>
      </c>
      <c r="B15512" t="s">
        <v>248</v>
      </c>
      <c r="C15512" t="s">
        <v>388</v>
      </c>
      <c r="D15512" t="s">
        <v>1264</v>
      </c>
      <c r="E15512" t="s">
        <v>30</v>
      </c>
      <c r="F15512">
        <v>3346</v>
      </c>
      <c r="G15512">
        <v>4620</v>
      </c>
      <c r="H15512">
        <v>1.3807531380753137</v>
      </c>
      <c r="I15512" t="str">
        <f>VLOOKUP($B15512&amp;$E15512,'Employee List'!$A:$E,5,0)</f>
        <v>E-1323</v>
      </c>
    </row>
    <row r="15513" spans="1:9" x14ac:dyDescent="0.35">
      <c r="A15513" t="s">
        <v>1257</v>
      </c>
      <c r="B15513" t="s">
        <v>248</v>
      </c>
      <c r="C15513" t="s">
        <v>388</v>
      </c>
      <c r="D15513" t="s">
        <v>1264</v>
      </c>
      <c r="E15513" t="s">
        <v>31</v>
      </c>
      <c r="F15513">
        <v>1804</v>
      </c>
      <c r="G15513">
        <v>5416</v>
      </c>
      <c r="H15513">
        <v>3.0022172949002219</v>
      </c>
      <c r="I15513" t="str">
        <f>VLOOKUP($B15513&amp;$E15513,'Employee List'!$A:$E,5,0)</f>
        <v>E-1323</v>
      </c>
    </row>
    <row r="15514" spans="1:9" x14ac:dyDescent="0.35">
      <c r="A15514" t="s">
        <v>1257</v>
      </c>
      <c r="B15514" t="s">
        <v>248</v>
      </c>
      <c r="C15514" t="s">
        <v>388</v>
      </c>
      <c r="D15514" t="s">
        <v>1265</v>
      </c>
      <c r="E15514" t="s">
        <v>29</v>
      </c>
      <c r="F15514">
        <v>22732</v>
      </c>
      <c r="G15514">
        <v>17735</v>
      </c>
      <c r="H15514">
        <v>0.78017772303360899</v>
      </c>
      <c r="I15514" t="str">
        <f>VLOOKUP($B15514&amp;$E15514,'Employee List'!$A:$E,5,0)</f>
        <v>E-1323</v>
      </c>
    </row>
    <row r="15515" spans="1:9" x14ac:dyDescent="0.35">
      <c r="A15515" t="s">
        <v>1257</v>
      </c>
      <c r="B15515" t="s">
        <v>248</v>
      </c>
      <c r="C15515" t="s">
        <v>388</v>
      </c>
      <c r="D15515" t="s">
        <v>1265</v>
      </c>
      <c r="E15515" t="s">
        <v>30</v>
      </c>
      <c r="F15515">
        <v>21595</v>
      </c>
      <c r="G15515">
        <v>11681</v>
      </c>
      <c r="H15515">
        <v>0.54091224820560313</v>
      </c>
      <c r="I15515" t="str">
        <f>VLOOKUP($B15515&amp;$E15515,'Employee List'!$A:$E,5,0)</f>
        <v>E-1323</v>
      </c>
    </row>
    <row r="15516" spans="1:9" x14ac:dyDescent="0.35">
      <c r="A15516" t="s">
        <v>1257</v>
      </c>
      <c r="B15516" t="s">
        <v>248</v>
      </c>
      <c r="C15516" t="s">
        <v>388</v>
      </c>
      <c r="D15516" t="s">
        <v>1265</v>
      </c>
      <c r="E15516" t="s">
        <v>31</v>
      </c>
      <c r="F15516">
        <v>20648</v>
      </c>
      <c r="G15516">
        <v>11097</v>
      </c>
      <c r="H15516">
        <v>0.53743703990701275</v>
      </c>
      <c r="I15516" t="str">
        <f>VLOOKUP($B15516&amp;$E15516,'Employee List'!$A:$E,5,0)</f>
        <v>E-1323</v>
      </c>
    </row>
    <row r="15517" spans="1:9" x14ac:dyDescent="0.35">
      <c r="A15517" t="s">
        <v>1257</v>
      </c>
      <c r="B15517" t="s">
        <v>248</v>
      </c>
      <c r="C15517" t="s">
        <v>388</v>
      </c>
      <c r="D15517" t="s">
        <v>1260</v>
      </c>
      <c r="E15517" t="s">
        <v>29</v>
      </c>
      <c r="F15517">
        <v>118720</v>
      </c>
      <c r="G15517">
        <v>85443</v>
      </c>
      <c r="H15517">
        <v>0.71970181940700806</v>
      </c>
      <c r="I15517" t="str">
        <f>VLOOKUP($B15517&amp;$E15517,'Employee List'!$A:$E,5,0)</f>
        <v>E-1323</v>
      </c>
    </row>
    <row r="15518" spans="1:9" x14ac:dyDescent="0.35">
      <c r="A15518" t="s">
        <v>1257</v>
      </c>
      <c r="B15518" t="s">
        <v>248</v>
      </c>
      <c r="C15518" t="s">
        <v>388</v>
      </c>
      <c r="D15518" t="s">
        <v>1260</v>
      </c>
      <c r="E15518" t="s">
        <v>30</v>
      </c>
      <c r="F15518">
        <v>118522</v>
      </c>
      <c r="G15518">
        <v>123582</v>
      </c>
      <c r="H15518">
        <v>1.0426924959079327</v>
      </c>
      <c r="I15518" t="str">
        <f>VLOOKUP($B15518&amp;$E15518,'Employee List'!$A:$E,5,0)</f>
        <v>E-1323</v>
      </c>
    </row>
    <row r="15519" spans="1:9" x14ac:dyDescent="0.35">
      <c r="A15519" t="s">
        <v>1257</v>
      </c>
      <c r="B15519" t="s">
        <v>248</v>
      </c>
      <c r="C15519" t="s">
        <v>388</v>
      </c>
      <c r="D15519" t="s">
        <v>1260</v>
      </c>
      <c r="E15519" t="s">
        <v>31</v>
      </c>
      <c r="F15519">
        <v>136847</v>
      </c>
      <c r="G15519">
        <v>166784</v>
      </c>
      <c r="H15519">
        <v>1.2187625596469049</v>
      </c>
      <c r="I15519" t="str">
        <f>VLOOKUP($B15519&amp;$E15519,'Employee List'!$A:$E,5,0)</f>
        <v>E-1323</v>
      </c>
    </row>
    <row r="15520" spans="1:9" x14ac:dyDescent="0.35">
      <c r="A15520" t="s">
        <v>1257</v>
      </c>
      <c r="B15520" t="s">
        <v>248</v>
      </c>
      <c r="C15520" t="s">
        <v>388</v>
      </c>
      <c r="D15520" t="s">
        <v>1261</v>
      </c>
      <c r="E15520" t="s">
        <v>29</v>
      </c>
      <c r="F15520">
        <v>51616</v>
      </c>
      <c r="G15520">
        <v>56575</v>
      </c>
      <c r="H15520">
        <v>1.0960748605083694</v>
      </c>
      <c r="I15520" t="str">
        <f>VLOOKUP($B15520&amp;$E15520,'Employee List'!$A:$E,5,0)</f>
        <v>E-1323</v>
      </c>
    </row>
    <row r="15521" spans="1:9" x14ac:dyDescent="0.35">
      <c r="A15521" t="s">
        <v>1257</v>
      </c>
      <c r="B15521" t="s">
        <v>248</v>
      </c>
      <c r="C15521" t="s">
        <v>388</v>
      </c>
      <c r="D15521" t="s">
        <v>1261</v>
      </c>
      <c r="E15521" t="s">
        <v>30</v>
      </c>
      <c r="F15521">
        <v>53934</v>
      </c>
      <c r="G15521">
        <v>53977</v>
      </c>
      <c r="H15521">
        <v>1.0007972707383097</v>
      </c>
      <c r="I15521" t="str">
        <f>VLOOKUP($B15521&amp;$E15521,'Employee List'!$A:$E,5,0)</f>
        <v>E-1323</v>
      </c>
    </row>
    <row r="15522" spans="1:9" x14ac:dyDescent="0.35">
      <c r="A15522" t="s">
        <v>1257</v>
      </c>
      <c r="B15522" t="s">
        <v>248</v>
      </c>
      <c r="C15522" t="s">
        <v>388</v>
      </c>
      <c r="D15522" t="s">
        <v>1261</v>
      </c>
      <c r="E15522" t="s">
        <v>31</v>
      </c>
      <c r="F15522">
        <v>56624</v>
      </c>
      <c r="G15522">
        <v>60101</v>
      </c>
      <c r="H15522">
        <v>1.0614050579259677</v>
      </c>
      <c r="I15522" t="str">
        <f>VLOOKUP($B15522&amp;$E15522,'Employee List'!$A:$E,5,0)</f>
        <v>E-1323</v>
      </c>
    </row>
    <row r="15523" spans="1:9" x14ac:dyDescent="0.35">
      <c r="A15523" t="s">
        <v>1257</v>
      </c>
      <c r="B15523" t="s">
        <v>248</v>
      </c>
      <c r="C15523" t="s">
        <v>388</v>
      </c>
      <c r="D15523" t="s">
        <v>1266</v>
      </c>
      <c r="E15523" t="s">
        <v>29</v>
      </c>
      <c r="F15523">
        <v>21408</v>
      </c>
      <c r="G15523">
        <v>28490</v>
      </c>
      <c r="H15523">
        <v>1.3308109118086697</v>
      </c>
      <c r="I15523" t="str">
        <f>VLOOKUP($B15523&amp;$E15523,'Employee List'!$A:$E,5,0)</f>
        <v>E-1323</v>
      </c>
    </row>
    <row r="15524" spans="1:9" x14ac:dyDescent="0.35">
      <c r="A15524" t="s">
        <v>1257</v>
      </c>
      <c r="B15524" t="s">
        <v>248</v>
      </c>
      <c r="C15524" t="s">
        <v>388</v>
      </c>
      <c r="D15524" t="s">
        <v>1266</v>
      </c>
      <c r="E15524" t="s">
        <v>30</v>
      </c>
      <c r="F15524">
        <v>24786</v>
      </c>
      <c r="G15524">
        <v>29973</v>
      </c>
      <c r="H15524">
        <v>1.209271362866134</v>
      </c>
      <c r="I15524" t="str">
        <f>VLOOKUP($B15524&amp;$E15524,'Employee List'!$A:$E,5,0)</f>
        <v>E-1323</v>
      </c>
    </row>
    <row r="15525" spans="1:9" x14ac:dyDescent="0.35">
      <c r="A15525" t="s">
        <v>1257</v>
      </c>
      <c r="B15525" t="s">
        <v>248</v>
      </c>
      <c r="C15525" t="s">
        <v>388</v>
      </c>
      <c r="D15525" t="s">
        <v>1266</v>
      </c>
      <c r="E15525" t="s">
        <v>31</v>
      </c>
      <c r="F15525">
        <v>23298</v>
      </c>
      <c r="G15525">
        <v>31878</v>
      </c>
      <c r="H15525">
        <v>1.368271954674221</v>
      </c>
      <c r="I15525" t="str">
        <f>VLOOKUP($B15525&amp;$E15525,'Employee List'!$A:$E,5,0)</f>
        <v>E-1323</v>
      </c>
    </row>
    <row r="15526" spans="1:9" x14ac:dyDescent="0.35">
      <c r="A15526" t="s">
        <v>1257</v>
      </c>
      <c r="B15526" t="s">
        <v>248</v>
      </c>
      <c r="C15526" t="s">
        <v>388</v>
      </c>
      <c r="D15526" t="s">
        <v>1267</v>
      </c>
      <c r="E15526" t="s">
        <v>29</v>
      </c>
      <c r="F15526">
        <v>24558</v>
      </c>
      <c r="G15526">
        <v>27244</v>
      </c>
      <c r="H15526">
        <v>1.1093737275022395</v>
      </c>
      <c r="I15526" t="str">
        <f>VLOOKUP($B15526&amp;$E15526,'Employee List'!$A:$E,5,0)</f>
        <v>E-1323</v>
      </c>
    </row>
    <row r="15527" spans="1:9" x14ac:dyDescent="0.35">
      <c r="A15527" t="s">
        <v>1257</v>
      </c>
      <c r="B15527" t="s">
        <v>248</v>
      </c>
      <c r="C15527" t="s">
        <v>388</v>
      </c>
      <c r="D15527" t="s">
        <v>1267</v>
      </c>
      <c r="E15527" t="s">
        <v>30</v>
      </c>
      <c r="F15527">
        <v>25755</v>
      </c>
      <c r="G15527">
        <v>32320</v>
      </c>
      <c r="H15527">
        <v>1.2549019607843137</v>
      </c>
      <c r="I15527" t="str">
        <f>VLOOKUP($B15527&amp;$E15527,'Employee List'!$A:$E,5,0)</f>
        <v>E-1323</v>
      </c>
    </row>
    <row r="15528" spans="1:9" x14ac:dyDescent="0.35">
      <c r="A15528" t="s">
        <v>1257</v>
      </c>
      <c r="B15528" t="s">
        <v>248</v>
      </c>
      <c r="C15528" t="s">
        <v>388</v>
      </c>
      <c r="D15528" t="s">
        <v>1267</v>
      </c>
      <c r="E15528" t="s">
        <v>31</v>
      </c>
      <c r="F15528">
        <v>25789</v>
      </c>
      <c r="G15528">
        <v>33476</v>
      </c>
      <c r="H15528">
        <v>1.2980728217457056</v>
      </c>
      <c r="I15528" t="str">
        <f>VLOOKUP($B15528&amp;$E15528,'Employee List'!$A:$E,5,0)</f>
        <v>E-1323</v>
      </c>
    </row>
    <row r="15529" spans="1:9" x14ac:dyDescent="0.35">
      <c r="A15529" t="s">
        <v>1257</v>
      </c>
      <c r="B15529" t="s">
        <v>248</v>
      </c>
      <c r="C15529" t="s">
        <v>388</v>
      </c>
      <c r="D15529" t="s">
        <v>1268</v>
      </c>
      <c r="E15529" t="s">
        <v>29</v>
      </c>
      <c r="F15529">
        <v>15433</v>
      </c>
      <c r="G15529">
        <v>6084</v>
      </c>
      <c r="H15529">
        <v>0.39422017754163158</v>
      </c>
      <c r="I15529" t="str">
        <f>VLOOKUP($B15529&amp;$E15529,'Employee List'!$A:$E,5,0)</f>
        <v>E-1323</v>
      </c>
    </row>
    <row r="15530" spans="1:9" x14ac:dyDescent="0.35">
      <c r="A15530" t="s">
        <v>1257</v>
      </c>
      <c r="B15530" t="s">
        <v>248</v>
      </c>
      <c r="C15530" t="s">
        <v>388</v>
      </c>
      <c r="D15530" t="s">
        <v>1268</v>
      </c>
      <c r="E15530" t="s">
        <v>30</v>
      </c>
      <c r="F15530">
        <v>13023</v>
      </c>
      <c r="G15530">
        <v>10270</v>
      </c>
      <c r="H15530">
        <v>0.78860477616524616</v>
      </c>
      <c r="I15530" t="str">
        <f>VLOOKUP($B15530&amp;$E15530,'Employee List'!$A:$E,5,0)</f>
        <v>E-1323</v>
      </c>
    </row>
    <row r="15531" spans="1:9" x14ac:dyDescent="0.35">
      <c r="A15531" t="s">
        <v>1257</v>
      </c>
      <c r="B15531" t="s">
        <v>248</v>
      </c>
      <c r="C15531" t="s">
        <v>388</v>
      </c>
      <c r="D15531" t="s">
        <v>1268</v>
      </c>
      <c r="E15531" t="s">
        <v>31</v>
      </c>
      <c r="F15531">
        <v>14213</v>
      </c>
      <c r="G15531">
        <v>9020</v>
      </c>
      <c r="H15531">
        <v>0.634630268064448</v>
      </c>
      <c r="I15531" t="str">
        <f>VLOOKUP($B15531&amp;$E15531,'Employee List'!$A:$E,5,0)</f>
        <v>E-1323</v>
      </c>
    </row>
    <row r="15532" spans="1:9" x14ac:dyDescent="0.35">
      <c r="A15532" t="s">
        <v>1257</v>
      </c>
      <c r="B15532" t="s">
        <v>248</v>
      </c>
      <c r="C15532" t="s">
        <v>388</v>
      </c>
      <c r="D15532" t="s">
        <v>1269</v>
      </c>
      <c r="E15532" t="s">
        <v>29</v>
      </c>
      <c r="F15532">
        <v>28335</v>
      </c>
      <c r="G15532">
        <v>17334</v>
      </c>
      <c r="H15532">
        <v>0.61175224986765486</v>
      </c>
      <c r="I15532" t="str">
        <f>VLOOKUP($B15532&amp;$E15532,'Employee List'!$A:$E,5,0)</f>
        <v>E-1323</v>
      </c>
    </row>
    <row r="15533" spans="1:9" x14ac:dyDescent="0.35">
      <c r="A15533" t="s">
        <v>1257</v>
      </c>
      <c r="B15533" t="s">
        <v>248</v>
      </c>
      <c r="C15533" t="s">
        <v>388</v>
      </c>
      <c r="D15533" t="s">
        <v>1269</v>
      </c>
      <c r="E15533" t="s">
        <v>30</v>
      </c>
      <c r="F15533">
        <v>30451</v>
      </c>
      <c r="G15533">
        <v>18116</v>
      </c>
      <c r="H15533">
        <v>0.59492299103477719</v>
      </c>
      <c r="I15533" t="str">
        <f>VLOOKUP($B15533&amp;$E15533,'Employee List'!$A:$E,5,0)</f>
        <v>E-1323</v>
      </c>
    </row>
    <row r="15534" spans="1:9" x14ac:dyDescent="0.35">
      <c r="A15534" t="s">
        <v>1257</v>
      </c>
      <c r="B15534" t="s">
        <v>248</v>
      </c>
      <c r="C15534" t="s">
        <v>388</v>
      </c>
      <c r="D15534" t="s">
        <v>1269</v>
      </c>
      <c r="E15534" t="s">
        <v>31</v>
      </c>
      <c r="F15534">
        <v>25417</v>
      </c>
      <c r="G15534">
        <v>8201</v>
      </c>
      <c r="H15534">
        <v>0.32265806350080656</v>
      </c>
      <c r="I15534" t="str">
        <f>VLOOKUP($B15534&amp;$E15534,'Employee List'!$A:$E,5,0)</f>
        <v>E-1323</v>
      </c>
    </row>
    <row r="15535" spans="1:9" x14ac:dyDescent="0.35">
      <c r="A15535" t="s">
        <v>1257</v>
      </c>
      <c r="B15535" t="s">
        <v>248</v>
      </c>
      <c r="C15535" t="s">
        <v>388</v>
      </c>
      <c r="D15535" t="s">
        <v>1270</v>
      </c>
      <c r="E15535" t="s">
        <v>29</v>
      </c>
      <c r="F15535">
        <v>7327</v>
      </c>
      <c r="G15535">
        <v>5235</v>
      </c>
      <c r="H15535">
        <v>0.71448068786679408</v>
      </c>
      <c r="I15535" t="str">
        <f>VLOOKUP($B15535&amp;$E15535,'Employee List'!$A:$E,5,0)</f>
        <v>E-1323</v>
      </c>
    </row>
    <row r="15536" spans="1:9" x14ac:dyDescent="0.35">
      <c r="A15536" t="s">
        <v>1257</v>
      </c>
      <c r="B15536" t="s">
        <v>248</v>
      </c>
      <c r="C15536" t="s">
        <v>388</v>
      </c>
      <c r="D15536" t="s">
        <v>1270</v>
      </c>
      <c r="E15536" t="s">
        <v>30</v>
      </c>
      <c r="F15536">
        <v>5888</v>
      </c>
      <c r="G15536">
        <v>5535</v>
      </c>
      <c r="H15536">
        <v>0.94004755434782605</v>
      </c>
      <c r="I15536" t="str">
        <f>VLOOKUP($B15536&amp;$E15536,'Employee List'!$A:$E,5,0)</f>
        <v>E-1323</v>
      </c>
    </row>
    <row r="15537" spans="1:9" x14ac:dyDescent="0.35">
      <c r="A15537" t="s">
        <v>1257</v>
      </c>
      <c r="B15537" t="s">
        <v>248</v>
      </c>
      <c r="C15537" t="s">
        <v>388</v>
      </c>
      <c r="D15537" t="s">
        <v>1270</v>
      </c>
      <c r="E15537" t="s">
        <v>31</v>
      </c>
      <c r="F15537">
        <v>5814</v>
      </c>
      <c r="G15537">
        <v>3339</v>
      </c>
      <c r="H15537">
        <v>0.57430340557275539</v>
      </c>
      <c r="I15537" t="str">
        <f>VLOOKUP($B15537&amp;$E15537,'Employee List'!$A:$E,5,0)</f>
        <v>E-1323</v>
      </c>
    </row>
    <row r="15538" spans="1:9" x14ac:dyDescent="0.35">
      <c r="A15538" t="s">
        <v>1257</v>
      </c>
      <c r="B15538" t="s">
        <v>248</v>
      </c>
      <c r="C15538" t="s">
        <v>388</v>
      </c>
      <c r="D15538" t="s">
        <v>1271</v>
      </c>
      <c r="E15538" t="s">
        <v>29</v>
      </c>
      <c r="F15538">
        <v>10520</v>
      </c>
      <c r="G15538">
        <v>8235</v>
      </c>
      <c r="H15538">
        <v>0.78279467680608361</v>
      </c>
      <c r="I15538" t="str">
        <f>VLOOKUP($B15538&amp;$E15538,'Employee List'!$A:$E,5,0)</f>
        <v>E-1323</v>
      </c>
    </row>
    <row r="15539" spans="1:9" x14ac:dyDescent="0.35">
      <c r="A15539" t="s">
        <v>1257</v>
      </c>
      <c r="B15539" t="s">
        <v>248</v>
      </c>
      <c r="C15539" t="s">
        <v>388</v>
      </c>
      <c r="D15539" t="s">
        <v>1271</v>
      </c>
      <c r="E15539" t="s">
        <v>30</v>
      </c>
      <c r="F15539">
        <v>11508</v>
      </c>
      <c r="G15539">
        <v>10102</v>
      </c>
      <c r="H15539">
        <v>0.87782412234966978</v>
      </c>
      <c r="I15539" t="str">
        <f>VLOOKUP($B15539&amp;$E15539,'Employee List'!$A:$E,5,0)</f>
        <v>E-1323</v>
      </c>
    </row>
    <row r="15540" spans="1:9" x14ac:dyDescent="0.35">
      <c r="A15540" t="s">
        <v>1257</v>
      </c>
      <c r="B15540" t="s">
        <v>248</v>
      </c>
      <c r="C15540" t="s">
        <v>388</v>
      </c>
      <c r="D15540" t="s">
        <v>1271</v>
      </c>
      <c r="E15540" t="s">
        <v>31</v>
      </c>
      <c r="F15540">
        <v>10460</v>
      </c>
      <c r="G15540">
        <v>12418</v>
      </c>
      <c r="H15540">
        <v>1.187189292543021</v>
      </c>
      <c r="I15540" t="str">
        <f>VLOOKUP($B15540&amp;$E15540,'Employee List'!$A:$E,5,0)</f>
        <v>E-1323</v>
      </c>
    </row>
    <row r="15541" spans="1:9" x14ac:dyDescent="0.35">
      <c r="A15541" t="s">
        <v>1257</v>
      </c>
      <c r="B15541" t="s">
        <v>248</v>
      </c>
      <c r="C15541" t="s">
        <v>388</v>
      </c>
      <c r="D15541" t="s">
        <v>1258</v>
      </c>
      <c r="E15541" t="s">
        <v>29</v>
      </c>
      <c r="F15541">
        <v>153954</v>
      </c>
      <c r="G15541">
        <v>236855</v>
      </c>
      <c r="H15541">
        <v>1.538479026202632</v>
      </c>
      <c r="I15541" t="str">
        <f>VLOOKUP($B15541&amp;$E15541,'Employee List'!$A:$E,5,0)</f>
        <v>E-1323</v>
      </c>
    </row>
    <row r="15542" spans="1:9" x14ac:dyDescent="0.35">
      <c r="A15542" t="s">
        <v>1257</v>
      </c>
      <c r="B15542" t="s">
        <v>248</v>
      </c>
      <c r="C15542" t="s">
        <v>388</v>
      </c>
      <c r="D15542" t="s">
        <v>1258</v>
      </c>
      <c r="E15542" t="s">
        <v>30</v>
      </c>
      <c r="F15542">
        <v>152255</v>
      </c>
      <c r="G15542">
        <v>195028</v>
      </c>
      <c r="H15542">
        <v>1.280930018718597</v>
      </c>
      <c r="I15542" t="str">
        <f>VLOOKUP($B15542&amp;$E15542,'Employee List'!$A:$E,5,0)</f>
        <v>E-1323</v>
      </c>
    </row>
    <row r="15543" spans="1:9" x14ac:dyDescent="0.35">
      <c r="A15543" t="s">
        <v>1257</v>
      </c>
      <c r="B15543" t="s">
        <v>248</v>
      </c>
      <c r="C15543" t="s">
        <v>388</v>
      </c>
      <c r="D15543" t="s">
        <v>1258</v>
      </c>
      <c r="E15543" t="s">
        <v>31</v>
      </c>
      <c r="F15543">
        <v>144267</v>
      </c>
      <c r="G15543">
        <v>194837</v>
      </c>
      <c r="H15543">
        <v>1.3505306133765864</v>
      </c>
      <c r="I15543" t="str">
        <f>VLOOKUP($B15543&amp;$E15543,'Employee List'!$A:$E,5,0)</f>
        <v>E-1323</v>
      </c>
    </row>
    <row r="15544" spans="1:9" x14ac:dyDescent="0.35">
      <c r="A15544" t="s">
        <v>1257</v>
      </c>
      <c r="B15544" t="s">
        <v>248</v>
      </c>
      <c r="C15544" t="s">
        <v>388</v>
      </c>
      <c r="D15544" t="s">
        <v>1272</v>
      </c>
      <c r="E15544" t="s">
        <v>29</v>
      </c>
      <c r="F15544">
        <v>15806</v>
      </c>
      <c r="G15544">
        <v>26727</v>
      </c>
      <c r="H15544">
        <v>1.6909401493103884</v>
      </c>
      <c r="I15544" t="str">
        <f>VLOOKUP($B15544&amp;$E15544,'Employee List'!$A:$E,5,0)</f>
        <v>E-1323</v>
      </c>
    </row>
    <row r="15545" spans="1:9" x14ac:dyDescent="0.35">
      <c r="A15545" t="s">
        <v>1257</v>
      </c>
      <c r="B15545" t="s">
        <v>248</v>
      </c>
      <c r="C15545" t="s">
        <v>388</v>
      </c>
      <c r="D15545" t="s">
        <v>1272</v>
      </c>
      <c r="E15545" t="s">
        <v>30</v>
      </c>
      <c r="F15545">
        <v>14939</v>
      </c>
      <c r="G15545">
        <v>33227</v>
      </c>
      <c r="H15545">
        <v>2.2241783251891025</v>
      </c>
      <c r="I15545" t="str">
        <f>VLOOKUP($B15545&amp;$E15545,'Employee List'!$A:$E,5,0)</f>
        <v>E-1323</v>
      </c>
    </row>
    <row r="15546" spans="1:9" x14ac:dyDescent="0.35">
      <c r="A15546" t="s">
        <v>1257</v>
      </c>
      <c r="B15546" t="s">
        <v>248</v>
      </c>
      <c r="C15546" t="s">
        <v>388</v>
      </c>
      <c r="D15546" t="s">
        <v>1272</v>
      </c>
      <c r="E15546" t="s">
        <v>31</v>
      </c>
      <c r="F15546">
        <v>17037</v>
      </c>
      <c r="G15546">
        <v>22529</v>
      </c>
      <c r="H15546">
        <v>1.3223572225157012</v>
      </c>
      <c r="I15546" t="str">
        <f>VLOOKUP($B15546&amp;$E15546,'Employee List'!$A:$E,5,0)</f>
        <v>E-1323</v>
      </c>
    </row>
    <row r="15547" spans="1:9" x14ac:dyDescent="0.35">
      <c r="A15547" t="s">
        <v>1257</v>
      </c>
      <c r="B15547" t="s">
        <v>248</v>
      </c>
      <c r="C15547" t="s">
        <v>388</v>
      </c>
      <c r="D15547" t="s">
        <v>1259</v>
      </c>
      <c r="E15547" t="s">
        <v>29</v>
      </c>
      <c r="F15547">
        <v>95006</v>
      </c>
      <c r="G15547">
        <v>90165</v>
      </c>
      <c r="H15547">
        <v>0.94904532345325554</v>
      </c>
      <c r="I15547" t="str">
        <f>VLOOKUP($B15547&amp;$E15547,'Employee List'!$A:$E,5,0)</f>
        <v>E-1323</v>
      </c>
    </row>
    <row r="15548" spans="1:9" x14ac:dyDescent="0.35">
      <c r="A15548" t="s">
        <v>1257</v>
      </c>
      <c r="B15548" t="s">
        <v>248</v>
      </c>
      <c r="C15548" t="s">
        <v>388</v>
      </c>
      <c r="D15548" t="s">
        <v>1259</v>
      </c>
      <c r="E15548" t="s">
        <v>30</v>
      </c>
      <c r="F15548">
        <v>97720</v>
      </c>
      <c r="G15548">
        <v>80741</v>
      </c>
      <c r="H15548">
        <v>0.82624846500204663</v>
      </c>
      <c r="I15548" t="str">
        <f>VLOOKUP($B15548&amp;$E15548,'Employee List'!$A:$E,5,0)</f>
        <v>E-1323</v>
      </c>
    </row>
    <row r="15549" spans="1:9" x14ac:dyDescent="0.35">
      <c r="A15549" t="s">
        <v>1257</v>
      </c>
      <c r="B15549" t="s">
        <v>248</v>
      </c>
      <c r="C15549" t="s">
        <v>388</v>
      </c>
      <c r="D15549" t="s">
        <v>1259</v>
      </c>
      <c r="E15549" t="s">
        <v>31</v>
      </c>
      <c r="F15549">
        <v>99425</v>
      </c>
      <c r="G15549">
        <v>100031</v>
      </c>
      <c r="H15549">
        <v>1.0060950465174754</v>
      </c>
      <c r="I15549" t="str">
        <f>VLOOKUP($B15549&amp;$E15549,'Employee List'!$A:$E,5,0)</f>
        <v>E-1323</v>
      </c>
    </row>
    <row r="15550" spans="1:9" x14ac:dyDescent="0.35">
      <c r="A15550" t="s">
        <v>1257</v>
      </c>
      <c r="B15550" t="s">
        <v>248</v>
      </c>
      <c r="C15550" t="s">
        <v>388</v>
      </c>
      <c r="D15550" t="s">
        <v>1273</v>
      </c>
      <c r="E15550" t="s">
        <v>29</v>
      </c>
      <c r="F15550">
        <v>6066</v>
      </c>
      <c r="G15550">
        <v>6385</v>
      </c>
      <c r="H15550">
        <v>1.0525881965051105</v>
      </c>
      <c r="I15550" t="str">
        <f>VLOOKUP($B15550&amp;$E15550,'Employee List'!$A:$E,5,0)</f>
        <v>E-1323</v>
      </c>
    </row>
    <row r="15551" spans="1:9" x14ac:dyDescent="0.35">
      <c r="A15551" t="s">
        <v>1257</v>
      </c>
      <c r="B15551" t="s">
        <v>248</v>
      </c>
      <c r="C15551" t="s">
        <v>388</v>
      </c>
      <c r="D15551" t="s">
        <v>1273</v>
      </c>
      <c r="E15551" t="s">
        <v>30</v>
      </c>
      <c r="F15551">
        <v>8596</v>
      </c>
      <c r="G15551">
        <v>6676</v>
      </c>
      <c r="H15551">
        <v>0.7766402978129362</v>
      </c>
      <c r="I15551" t="str">
        <f>VLOOKUP($B15551&amp;$E15551,'Employee List'!$A:$E,5,0)</f>
        <v>E-1323</v>
      </c>
    </row>
    <row r="15552" spans="1:9" x14ac:dyDescent="0.35">
      <c r="A15552" t="s">
        <v>1257</v>
      </c>
      <c r="B15552" t="s">
        <v>248</v>
      </c>
      <c r="C15552" t="s">
        <v>388</v>
      </c>
      <c r="D15552" t="s">
        <v>1273</v>
      </c>
      <c r="E15552" t="s">
        <v>31</v>
      </c>
      <c r="F15552">
        <v>9051</v>
      </c>
      <c r="G15552">
        <v>5501</v>
      </c>
      <c r="H15552">
        <v>0.60777814606120872</v>
      </c>
      <c r="I15552" t="str">
        <f>VLOOKUP($B15552&amp;$E15552,'Employee List'!$A:$E,5,0)</f>
        <v>E-1323</v>
      </c>
    </row>
    <row r="15553" spans="1:9" x14ac:dyDescent="0.35">
      <c r="A15553" t="s">
        <v>1257</v>
      </c>
      <c r="B15553" t="s">
        <v>248</v>
      </c>
      <c r="C15553" t="s">
        <v>388</v>
      </c>
      <c r="D15553" t="s">
        <v>1275</v>
      </c>
      <c r="E15553" t="s">
        <v>29</v>
      </c>
      <c r="F15553">
        <v>6581</v>
      </c>
      <c r="G15553">
        <v>8090</v>
      </c>
      <c r="H15553">
        <v>1.2292964595046345</v>
      </c>
      <c r="I15553" t="str">
        <f>VLOOKUP($B15553&amp;$E15553,'Employee List'!$A:$E,5,0)</f>
        <v>E-1323</v>
      </c>
    </row>
    <row r="15554" spans="1:9" x14ac:dyDescent="0.35">
      <c r="A15554" t="s">
        <v>1257</v>
      </c>
      <c r="B15554" t="s">
        <v>248</v>
      </c>
      <c r="C15554" t="s">
        <v>388</v>
      </c>
      <c r="D15554" t="s">
        <v>1275</v>
      </c>
      <c r="E15554" t="s">
        <v>30</v>
      </c>
      <c r="F15554">
        <v>6334</v>
      </c>
      <c r="G15554">
        <v>4621</v>
      </c>
      <c r="H15554">
        <v>0.72955478370697824</v>
      </c>
      <c r="I15554" t="str">
        <f>VLOOKUP($B15554&amp;$E15554,'Employee List'!$A:$E,5,0)</f>
        <v>E-1323</v>
      </c>
    </row>
    <row r="15555" spans="1:9" x14ac:dyDescent="0.35">
      <c r="A15555" t="s">
        <v>1257</v>
      </c>
      <c r="B15555" t="s">
        <v>248</v>
      </c>
      <c r="C15555" t="s">
        <v>388</v>
      </c>
      <c r="D15555" t="s">
        <v>1275</v>
      </c>
      <c r="E15555" t="s">
        <v>31</v>
      </c>
      <c r="F15555">
        <v>6759</v>
      </c>
      <c r="G15555">
        <v>5110</v>
      </c>
      <c r="H15555">
        <v>0.75602899837254034</v>
      </c>
      <c r="I15555" t="str">
        <f>VLOOKUP($B15555&amp;$E15555,'Employee List'!$A:$E,5,0)</f>
        <v>E-1323</v>
      </c>
    </row>
    <row r="15556" spans="1:9" x14ac:dyDescent="0.35">
      <c r="A15556" t="s">
        <v>1257</v>
      </c>
      <c r="B15556" t="s">
        <v>248</v>
      </c>
      <c r="C15556" t="s">
        <v>388</v>
      </c>
      <c r="D15556" t="s">
        <v>1276</v>
      </c>
      <c r="E15556" t="s">
        <v>29</v>
      </c>
      <c r="F15556">
        <v>3645</v>
      </c>
      <c r="G15556">
        <v>7511</v>
      </c>
      <c r="H15556">
        <v>2.0606310013717422</v>
      </c>
      <c r="I15556" t="str">
        <f>VLOOKUP($B15556&amp;$E15556,'Employee List'!$A:$E,5,0)</f>
        <v>E-1323</v>
      </c>
    </row>
    <row r="15557" spans="1:9" x14ac:dyDescent="0.35">
      <c r="A15557" t="s">
        <v>1257</v>
      </c>
      <c r="B15557" t="s">
        <v>248</v>
      </c>
      <c r="C15557" t="s">
        <v>388</v>
      </c>
      <c r="D15557" t="s">
        <v>1276</v>
      </c>
      <c r="E15557" t="s">
        <v>30</v>
      </c>
      <c r="F15557">
        <v>4796</v>
      </c>
      <c r="G15557">
        <v>5231</v>
      </c>
      <c r="H15557">
        <v>1.0907005838198498</v>
      </c>
      <c r="I15557" t="str">
        <f>VLOOKUP($B15557&amp;$E15557,'Employee List'!$A:$E,5,0)</f>
        <v>E-1323</v>
      </c>
    </row>
    <row r="15558" spans="1:9" x14ac:dyDescent="0.35">
      <c r="A15558" t="s">
        <v>1257</v>
      </c>
      <c r="B15558" t="s">
        <v>248</v>
      </c>
      <c r="C15558" t="s">
        <v>388</v>
      </c>
      <c r="D15558" t="s">
        <v>1276</v>
      </c>
      <c r="E15558" t="s">
        <v>31</v>
      </c>
      <c r="F15558">
        <v>2303</v>
      </c>
      <c r="G15558">
        <v>6247</v>
      </c>
      <c r="H15558">
        <v>2.7125488493269647</v>
      </c>
      <c r="I15558" t="str">
        <f>VLOOKUP($B15558&amp;$E15558,'Employee List'!$A:$E,5,0)</f>
        <v>E-1323</v>
      </c>
    </row>
    <row r="15559" spans="1:9" x14ac:dyDescent="0.35">
      <c r="A15559" t="s">
        <v>1257</v>
      </c>
      <c r="B15559" t="s">
        <v>248</v>
      </c>
      <c r="C15559" t="s">
        <v>388</v>
      </c>
      <c r="D15559" t="s">
        <v>1277</v>
      </c>
      <c r="E15559" t="s">
        <v>29</v>
      </c>
      <c r="F15559">
        <v>9983</v>
      </c>
      <c r="G15559">
        <v>9255</v>
      </c>
      <c r="H15559">
        <v>0.92707602924972454</v>
      </c>
      <c r="I15559" t="str">
        <f>VLOOKUP($B15559&amp;$E15559,'Employee List'!$A:$E,5,0)</f>
        <v>E-1323</v>
      </c>
    </row>
    <row r="15560" spans="1:9" x14ac:dyDescent="0.35">
      <c r="A15560" t="s">
        <v>1257</v>
      </c>
      <c r="B15560" t="s">
        <v>248</v>
      </c>
      <c r="C15560" t="s">
        <v>388</v>
      </c>
      <c r="D15560" t="s">
        <v>1277</v>
      </c>
      <c r="E15560" t="s">
        <v>30</v>
      </c>
      <c r="F15560">
        <v>7602</v>
      </c>
      <c r="G15560">
        <v>8299</v>
      </c>
      <c r="H15560">
        <v>1.0916863983162326</v>
      </c>
      <c r="I15560" t="str">
        <f>VLOOKUP($B15560&amp;$E15560,'Employee List'!$A:$E,5,0)</f>
        <v>E-1323</v>
      </c>
    </row>
    <row r="15561" spans="1:9" x14ac:dyDescent="0.35">
      <c r="A15561" t="s">
        <v>1257</v>
      </c>
      <c r="B15561" t="s">
        <v>248</v>
      </c>
      <c r="C15561" t="s">
        <v>388</v>
      </c>
      <c r="D15561" t="s">
        <v>1277</v>
      </c>
      <c r="E15561" t="s">
        <v>31</v>
      </c>
      <c r="F15561">
        <v>9204</v>
      </c>
      <c r="G15561">
        <v>8014</v>
      </c>
      <c r="H15561">
        <v>0.87070838765754022</v>
      </c>
      <c r="I15561" t="str">
        <f>VLOOKUP($B15561&amp;$E15561,'Employee List'!$A:$E,5,0)</f>
        <v>E-1323</v>
      </c>
    </row>
    <row r="15562" spans="1:9" x14ac:dyDescent="0.35">
      <c r="A15562" t="s">
        <v>1257</v>
      </c>
      <c r="B15562" t="s">
        <v>248</v>
      </c>
      <c r="C15562" t="s">
        <v>388</v>
      </c>
      <c r="D15562" t="s">
        <v>1278</v>
      </c>
      <c r="E15562" t="s">
        <v>29</v>
      </c>
      <c r="F15562">
        <v>11470</v>
      </c>
      <c r="G15562">
        <v>11698</v>
      </c>
      <c r="H15562">
        <v>1.0198779424585875</v>
      </c>
      <c r="I15562" t="str">
        <f>VLOOKUP($B15562&amp;$E15562,'Employee List'!$A:$E,5,0)</f>
        <v>E-1323</v>
      </c>
    </row>
    <row r="15563" spans="1:9" x14ac:dyDescent="0.35">
      <c r="A15563" t="s">
        <v>1257</v>
      </c>
      <c r="B15563" t="s">
        <v>248</v>
      </c>
      <c r="C15563" t="s">
        <v>388</v>
      </c>
      <c r="D15563" t="s">
        <v>1278</v>
      </c>
      <c r="E15563" t="s">
        <v>30</v>
      </c>
      <c r="F15563">
        <v>13943</v>
      </c>
      <c r="G15563">
        <v>8910</v>
      </c>
      <c r="H15563">
        <v>0.63903033780391594</v>
      </c>
      <c r="I15563" t="str">
        <f>VLOOKUP($B15563&amp;$E15563,'Employee List'!$A:$E,5,0)</f>
        <v>E-1323</v>
      </c>
    </row>
    <row r="15564" spans="1:9" x14ac:dyDescent="0.35">
      <c r="A15564" t="s">
        <v>1257</v>
      </c>
      <c r="B15564" t="s">
        <v>248</v>
      </c>
      <c r="C15564" t="s">
        <v>388</v>
      </c>
      <c r="D15564" t="s">
        <v>1278</v>
      </c>
      <c r="E15564" t="s">
        <v>31</v>
      </c>
      <c r="F15564">
        <v>10110</v>
      </c>
      <c r="G15564">
        <v>8921</v>
      </c>
      <c r="H15564">
        <v>0.88239366963402577</v>
      </c>
      <c r="I15564" t="str">
        <f>VLOOKUP($B15564&amp;$E15564,'Employee List'!$A:$E,5,0)</f>
        <v>E-1323</v>
      </c>
    </row>
    <row r="15565" spans="1:9" x14ac:dyDescent="0.35">
      <c r="A15565" t="s">
        <v>1257</v>
      </c>
      <c r="B15565" t="s">
        <v>248</v>
      </c>
      <c r="C15565" t="s">
        <v>388</v>
      </c>
      <c r="D15565" t="s">
        <v>1279</v>
      </c>
      <c r="E15565" t="s">
        <v>29</v>
      </c>
      <c r="F15565">
        <v>2713</v>
      </c>
      <c r="G15565">
        <v>5584</v>
      </c>
      <c r="H15565">
        <v>2.0582381127902689</v>
      </c>
      <c r="I15565" t="str">
        <f>VLOOKUP($B15565&amp;$E15565,'Employee List'!$A:$E,5,0)</f>
        <v>E-1323</v>
      </c>
    </row>
    <row r="15566" spans="1:9" x14ac:dyDescent="0.35">
      <c r="A15566" t="s">
        <v>1257</v>
      </c>
      <c r="B15566" t="s">
        <v>248</v>
      </c>
      <c r="C15566" t="s">
        <v>388</v>
      </c>
      <c r="D15566" t="s">
        <v>1279</v>
      </c>
      <c r="E15566" t="s">
        <v>30</v>
      </c>
      <c r="F15566">
        <v>4449</v>
      </c>
      <c r="G15566">
        <v>2504</v>
      </c>
      <c r="H15566">
        <v>0.56282310631602606</v>
      </c>
      <c r="I15566" t="str">
        <f>VLOOKUP($B15566&amp;$E15566,'Employee List'!$A:$E,5,0)</f>
        <v>E-1323</v>
      </c>
    </row>
    <row r="15567" spans="1:9" x14ac:dyDescent="0.35">
      <c r="A15567" t="s">
        <v>1257</v>
      </c>
      <c r="B15567" t="s">
        <v>248</v>
      </c>
      <c r="C15567" t="s">
        <v>388</v>
      </c>
      <c r="D15567" t="s">
        <v>1279</v>
      </c>
      <c r="E15567" t="s">
        <v>31</v>
      </c>
      <c r="F15567">
        <v>1834</v>
      </c>
      <c r="G15567">
        <v>1088</v>
      </c>
      <c r="H15567">
        <v>0.59323882224645585</v>
      </c>
      <c r="I15567" t="str">
        <f>VLOOKUP($B15567&amp;$E15567,'Employee List'!$A:$E,5,0)</f>
        <v>E-1323</v>
      </c>
    </row>
    <row r="15568" spans="1:9" x14ac:dyDescent="0.35">
      <c r="A15568" t="s">
        <v>1257</v>
      </c>
      <c r="B15568" t="s">
        <v>248</v>
      </c>
      <c r="C15568" t="s">
        <v>388</v>
      </c>
      <c r="D15568" t="s">
        <v>1280</v>
      </c>
      <c r="E15568" t="s">
        <v>29</v>
      </c>
      <c r="F15568">
        <v>4838</v>
      </c>
      <c r="G15568">
        <v>3152</v>
      </c>
      <c r="H15568">
        <v>0.65150888797023565</v>
      </c>
      <c r="I15568" t="str">
        <f>VLOOKUP($B15568&amp;$E15568,'Employee List'!$A:$E,5,0)</f>
        <v>E-1323</v>
      </c>
    </row>
    <row r="15569" spans="1:9" x14ac:dyDescent="0.35">
      <c r="A15569" t="s">
        <v>1257</v>
      </c>
      <c r="B15569" t="s">
        <v>248</v>
      </c>
      <c r="C15569" t="s">
        <v>388</v>
      </c>
      <c r="D15569" t="s">
        <v>1280</v>
      </c>
      <c r="E15569" t="s">
        <v>30</v>
      </c>
      <c r="F15569">
        <v>3701</v>
      </c>
      <c r="G15569">
        <v>3542</v>
      </c>
      <c r="H15569">
        <v>0.9570386382058903</v>
      </c>
      <c r="I15569" t="str">
        <f>VLOOKUP($B15569&amp;$E15569,'Employee List'!$A:$E,5,0)</f>
        <v>E-1323</v>
      </c>
    </row>
    <row r="15570" spans="1:9" x14ac:dyDescent="0.35">
      <c r="A15570" t="s">
        <v>1257</v>
      </c>
      <c r="B15570" t="s">
        <v>248</v>
      </c>
      <c r="C15570" t="s">
        <v>388</v>
      </c>
      <c r="D15570" t="s">
        <v>1280</v>
      </c>
      <c r="E15570" t="s">
        <v>31</v>
      </c>
      <c r="F15570">
        <v>4467</v>
      </c>
      <c r="G15570">
        <v>1004</v>
      </c>
      <c r="H15570">
        <v>0.22475934631743899</v>
      </c>
      <c r="I15570" t="str">
        <f>VLOOKUP($B15570&amp;$E15570,'Employee List'!$A:$E,5,0)</f>
        <v>E-1323</v>
      </c>
    </row>
    <row r="15571" spans="1:9" x14ac:dyDescent="0.35">
      <c r="A15571" t="s">
        <v>1257</v>
      </c>
      <c r="B15571" t="s">
        <v>248</v>
      </c>
      <c r="C15571" t="s">
        <v>388</v>
      </c>
      <c r="D15571" t="s">
        <v>1262</v>
      </c>
      <c r="E15571" t="s">
        <v>29</v>
      </c>
      <c r="F15571">
        <v>18550</v>
      </c>
      <c r="G15571">
        <v>15427</v>
      </c>
      <c r="H15571">
        <v>0.83164420485175206</v>
      </c>
      <c r="I15571" t="str">
        <f>VLOOKUP($B15571&amp;$E15571,'Employee List'!$A:$E,5,0)</f>
        <v>E-1323</v>
      </c>
    </row>
    <row r="15572" spans="1:9" x14ac:dyDescent="0.35">
      <c r="A15572" t="s">
        <v>1257</v>
      </c>
      <c r="B15572" t="s">
        <v>248</v>
      </c>
      <c r="C15572" t="s">
        <v>388</v>
      </c>
      <c r="D15572" t="s">
        <v>1262</v>
      </c>
      <c r="E15572" t="s">
        <v>30</v>
      </c>
      <c r="F15572">
        <v>16811</v>
      </c>
      <c r="G15572">
        <v>13891</v>
      </c>
      <c r="H15572">
        <v>0.82630420557967998</v>
      </c>
      <c r="I15572" t="str">
        <f>VLOOKUP($B15572&amp;$E15572,'Employee List'!$A:$E,5,0)</f>
        <v>E-1323</v>
      </c>
    </row>
    <row r="15573" spans="1:9" x14ac:dyDescent="0.35">
      <c r="A15573" t="s">
        <v>1257</v>
      </c>
      <c r="B15573" t="s">
        <v>248</v>
      </c>
      <c r="C15573" t="s">
        <v>388</v>
      </c>
      <c r="D15573" t="s">
        <v>1262</v>
      </c>
      <c r="E15573" t="s">
        <v>31</v>
      </c>
      <c r="F15573">
        <v>18609</v>
      </c>
      <c r="G15573">
        <v>15007</v>
      </c>
      <c r="H15573">
        <v>0.8064377451770649</v>
      </c>
      <c r="I15573" t="str">
        <f>VLOOKUP($B15573&amp;$E15573,'Employee List'!$A:$E,5,0)</f>
        <v>E-1323</v>
      </c>
    </row>
    <row r="15574" spans="1:9" x14ac:dyDescent="0.35">
      <c r="A15574" t="s">
        <v>1257</v>
      </c>
      <c r="B15574" t="s">
        <v>248</v>
      </c>
      <c r="C15574" t="s">
        <v>388</v>
      </c>
      <c r="D15574" t="s">
        <v>1282</v>
      </c>
      <c r="E15574" t="s">
        <v>30</v>
      </c>
      <c r="F15574">
        <v>6786</v>
      </c>
      <c r="G15574">
        <v>3711</v>
      </c>
      <c r="H15574">
        <v>0.54686118479221923</v>
      </c>
      <c r="I15574" t="str">
        <f>VLOOKUP($B15574&amp;$E15574,'Employee List'!$A:$E,5,0)</f>
        <v>E-1323</v>
      </c>
    </row>
    <row r="15575" spans="1:9" x14ac:dyDescent="0.35">
      <c r="A15575" t="s">
        <v>1257</v>
      </c>
      <c r="B15575" t="s">
        <v>248</v>
      </c>
      <c r="C15575" t="s">
        <v>388</v>
      </c>
      <c r="D15575" t="s">
        <v>1282</v>
      </c>
      <c r="E15575" t="s">
        <v>31</v>
      </c>
      <c r="F15575">
        <v>5962</v>
      </c>
      <c r="G15575">
        <v>3768</v>
      </c>
      <c r="H15575">
        <v>0.63200268366320023</v>
      </c>
      <c r="I15575" t="str">
        <f>VLOOKUP($B15575&amp;$E15575,'Employee List'!$A:$E,5,0)</f>
        <v>E-1323</v>
      </c>
    </row>
    <row r="15576" spans="1:9" x14ac:dyDescent="0.35">
      <c r="A15576" t="s">
        <v>1257</v>
      </c>
      <c r="B15576" t="s">
        <v>248</v>
      </c>
      <c r="C15576" t="s">
        <v>388</v>
      </c>
      <c r="D15576" t="s">
        <v>1281</v>
      </c>
      <c r="E15576" t="s">
        <v>29</v>
      </c>
      <c r="F15576">
        <v>4836</v>
      </c>
      <c r="G15576">
        <v>4463</v>
      </c>
      <c r="H15576">
        <v>0.92287014061207606</v>
      </c>
      <c r="I15576" t="str">
        <f>VLOOKUP($B15576&amp;$E15576,'Employee List'!$A:$E,5,0)</f>
        <v>E-1323</v>
      </c>
    </row>
    <row r="15577" spans="1:9" x14ac:dyDescent="0.35">
      <c r="A15577" t="s">
        <v>1257</v>
      </c>
      <c r="B15577" t="s">
        <v>248</v>
      </c>
      <c r="C15577" t="s">
        <v>388</v>
      </c>
      <c r="D15577" t="s">
        <v>1281</v>
      </c>
      <c r="E15577" t="s">
        <v>30</v>
      </c>
      <c r="F15577">
        <v>5301</v>
      </c>
      <c r="G15577">
        <v>5424</v>
      </c>
      <c r="H15577">
        <v>1.0232031692133561</v>
      </c>
      <c r="I15577" t="str">
        <f>VLOOKUP($B15577&amp;$E15577,'Employee List'!$A:$E,5,0)</f>
        <v>E-1323</v>
      </c>
    </row>
    <row r="15578" spans="1:9" x14ac:dyDescent="0.35">
      <c r="A15578" t="s">
        <v>1257</v>
      </c>
      <c r="B15578" t="s">
        <v>248</v>
      </c>
      <c r="C15578" t="s">
        <v>388</v>
      </c>
      <c r="D15578" t="s">
        <v>1281</v>
      </c>
      <c r="E15578" t="s">
        <v>31</v>
      </c>
      <c r="F15578">
        <v>5685</v>
      </c>
      <c r="G15578">
        <v>1009</v>
      </c>
      <c r="H15578">
        <v>0.17748460861917326</v>
      </c>
      <c r="I15578" t="str">
        <f>VLOOKUP($B15578&amp;$E15578,'Employee List'!$A:$E,5,0)</f>
        <v>E-1323</v>
      </c>
    </row>
    <row r="15579" spans="1:9" x14ac:dyDescent="0.35">
      <c r="A15579" t="s">
        <v>1257</v>
      </c>
      <c r="B15579" t="s">
        <v>249</v>
      </c>
      <c r="C15579" t="s">
        <v>388</v>
      </c>
      <c r="D15579" t="s">
        <v>1274</v>
      </c>
      <c r="E15579" t="s">
        <v>29</v>
      </c>
      <c r="F15579">
        <v>42656</v>
      </c>
      <c r="G15579">
        <v>30299</v>
      </c>
      <c r="H15579">
        <v>0.71031039009752439</v>
      </c>
      <c r="I15579" t="str">
        <f>VLOOKUP($B15579&amp;$E15579,'Employee List'!$A:$E,5,0)</f>
        <v>E-1324</v>
      </c>
    </row>
    <row r="15580" spans="1:9" x14ac:dyDescent="0.35">
      <c r="A15580" t="s">
        <v>1257</v>
      </c>
      <c r="B15580" t="s">
        <v>249</v>
      </c>
      <c r="C15580" t="s">
        <v>388</v>
      </c>
      <c r="D15580" t="s">
        <v>1274</v>
      </c>
      <c r="E15580" t="s">
        <v>30</v>
      </c>
      <c r="F15580">
        <v>46824</v>
      </c>
      <c r="G15580">
        <v>23190</v>
      </c>
      <c r="H15580">
        <v>0.4952588416196822</v>
      </c>
      <c r="I15580" t="str">
        <f>VLOOKUP($B15580&amp;$E15580,'Employee List'!$A:$E,5,0)</f>
        <v>E-1324</v>
      </c>
    </row>
    <row r="15581" spans="1:9" x14ac:dyDescent="0.35">
      <c r="A15581" t="s">
        <v>1257</v>
      </c>
      <c r="B15581" t="s">
        <v>249</v>
      </c>
      <c r="C15581" t="s">
        <v>388</v>
      </c>
      <c r="D15581" t="s">
        <v>1274</v>
      </c>
      <c r="E15581" t="s">
        <v>31</v>
      </c>
      <c r="F15581">
        <v>46952</v>
      </c>
      <c r="G15581">
        <v>28184</v>
      </c>
      <c r="H15581">
        <v>0.60027261884477767</v>
      </c>
      <c r="I15581" t="str">
        <f>VLOOKUP($B15581&amp;$E15581,'Employee List'!$A:$E,5,0)</f>
        <v>E-1324</v>
      </c>
    </row>
    <row r="15582" spans="1:9" x14ac:dyDescent="0.35">
      <c r="A15582" t="s">
        <v>1257</v>
      </c>
      <c r="B15582" t="s">
        <v>249</v>
      </c>
      <c r="C15582" t="s">
        <v>388</v>
      </c>
      <c r="D15582" t="s">
        <v>1263</v>
      </c>
      <c r="E15582" t="s">
        <v>29</v>
      </c>
      <c r="F15582">
        <v>2668</v>
      </c>
      <c r="G15582">
        <v>3834</v>
      </c>
      <c r="H15582">
        <v>1.4370314842578711</v>
      </c>
      <c r="I15582" t="str">
        <f>VLOOKUP($B15582&amp;$E15582,'Employee List'!$A:$E,5,0)</f>
        <v>E-1324</v>
      </c>
    </row>
    <row r="15583" spans="1:9" x14ac:dyDescent="0.35">
      <c r="A15583" t="s">
        <v>1257</v>
      </c>
      <c r="B15583" t="s">
        <v>249</v>
      </c>
      <c r="C15583" t="s">
        <v>388</v>
      </c>
      <c r="D15583" t="s">
        <v>1263</v>
      </c>
      <c r="E15583" t="s">
        <v>30</v>
      </c>
      <c r="F15583">
        <v>2807</v>
      </c>
      <c r="G15583">
        <v>5835</v>
      </c>
      <c r="H15583">
        <v>2.078731742073388</v>
      </c>
      <c r="I15583" t="str">
        <f>VLOOKUP($B15583&amp;$E15583,'Employee List'!$A:$E,5,0)</f>
        <v>E-1324</v>
      </c>
    </row>
    <row r="15584" spans="1:9" x14ac:dyDescent="0.35">
      <c r="A15584" t="s">
        <v>1257</v>
      </c>
      <c r="B15584" t="s">
        <v>249</v>
      </c>
      <c r="C15584" t="s">
        <v>388</v>
      </c>
      <c r="D15584" t="s">
        <v>1263</v>
      </c>
      <c r="E15584" t="s">
        <v>31</v>
      </c>
      <c r="F15584">
        <v>2704</v>
      </c>
      <c r="G15584">
        <v>4316</v>
      </c>
      <c r="H15584">
        <v>1.5961538461538463</v>
      </c>
      <c r="I15584" t="str">
        <f>VLOOKUP($B15584&amp;$E15584,'Employee List'!$A:$E,5,0)</f>
        <v>E-1324</v>
      </c>
    </row>
    <row r="15585" spans="1:9" x14ac:dyDescent="0.35">
      <c r="A15585" t="s">
        <v>1257</v>
      </c>
      <c r="B15585" t="s">
        <v>249</v>
      </c>
      <c r="C15585" t="s">
        <v>388</v>
      </c>
      <c r="D15585" t="s">
        <v>1264</v>
      </c>
      <c r="E15585" t="s">
        <v>29</v>
      </c>
      <c r="F15585">
        <v>25254</v>
      </c>
      <c r="G15585">
        <v>2341</v>
      </c>
      <c r="H15585">
        <v>9.2698186425912724E-2</v>
      </c>
      <c r="I15585" t="str">
        <f>VLOOKUP($B15585&amp;$E15585,'Employee List'!$A:$E,5,0)</f>
        <v>E-1324</v>
      </c>
    </row>
    <row r="15586" spans="1:9" x14ac:dyDescent="0.35">
      <c r="A15586" t="s">
        <v>1257</v>
      </c>
      <c r="B15586" t="s">
        <v>249</v>
      </c>
      <c r="C15586" t="s">
        <v>388</v>
      </c>
      <c r="D15586" t="s">
        <v>1264</v>
      </c>
      <c r="E15586" t="s">
        <v>30</v>
      </c>
      <c r="F15586">
        <v>21561</v>
      </c>
      <c r="G15586">
        <v>2970</v>
      </c>
      <c r="H15586">
        <v>0.13774871295394461</v>
      </c>
      <c r="I15586" t="str">
        <f>VLOOKUP($B15586&amp;$E15586,'Employee List'!$A:$E,5,0)</f>
        <v>E-1324</v>
      </c>
    </row>
    <row r="15587" spans="1:9" x14ac:dyDescent="0.35">
      <c r="A15587" t="s">
        <v>1257</v>
      </c>
      <c r="B15587" t="s">
        <v>249</v>
      </c>
      <c r="C15587" t="s">
        <v>388</v>
      </c>
      <c r="D15587" t="s">
        <v>1264</v>
      </c>
      <c r="E15587" t="s">
        <v>31</v>
      </c>
      <c r="F15587">
        <v>23615</v>
      </c>
      <c r="G15587">
        <v>2146</v>
      </c>
      <c r="H15587">
        <v>9.0874444209189081E-2</v>
      </c>
      <c r="I15587" t="str">
        <f>VLOOKUP($B15587&amp;$E15587,'Employee List'!$A:$E,5,0)</f>
        <v>E-1324</v>
      </c>
    </row>
    <row r="15588" spans="1:9" x14ac:dyDescent="0.35">
      <c r="A15588" t="s">
        <v>1257</v>
      </c>
      <c r="B15588" t="s">
        <v>249</v>
      </c>
      <c r="C15588" t="s">
        <v>388</v>
      </c>
      <c r="D15588" t="s">
        <v>1265</v>
      </c>
      <c r="E15588" t="s">
        <v>29</v>
      </c>
      <c r="F15588">
        <v>37485</v>
      </c>
      <c r="G15588">
        <v>7026</v>
      </c>
      <c r="H15588">
        <v>0.18743497398959583</v>
      </c>
      <c r="I15588" t="str">
        <f>VLOOKUP($B15588&amp;$E15588,'Employee List'!$A:$E,5,0)</f>
        <v>E-1324</v>
      </c>
    </row>
    <row r="15589" spans="1:9" x14ac:dyDescent="0.35">
      <c r="A15589" t="s">
        <v>1257</v>
      </c>
      <c r="B15589" t="s">
        <v>249</v>
      </c>
      <c r="C15589" t="s">
        <v>388</v>
      </c>
      <c r="D15589" t="s">
        <v>1265</v>
      </c>
      <c r="E15589" t="s">
        <v>30</v>
      </c>
      <c r="F15589">
        <v>38830</v>
      </c>
      <c r="G15589">
        <v>7978</v>
      </c>
      <c r="H15589">
        <v>0.2054596961112542</v>
      </c>
      <c r="I15589" t="str">
        <f>VLOOKUP($B15589&amp;$E15589,'Employee List'!$A:$E,5,0)</f>
        <v>E-1324</v>
      </c>
    </row>
    <row r="15590" spans="1:9" x14ac:dyDescent="0.35">
      <c r="A15590" t="s">
        <v>1257</v>
      </c>
      <c r="B15590" t="s">
        <v>249</v>
      </c>
      <c r="C15590" t="s">
        <v>388</v>
      </c>
      <c r="D15590" t="s">
        <v>1265</v>
      </c>
      <c r="E15590" t="s">
        <v>31</v>
      </c>
      <c r="F15590">
        <v>38347</v>
      </c>
      <c r="G15590">
        <v>3964</v>
      </c>
      <c r="H15590">
        <v>0.10337184134352101</v>
      </c>
      <c r="I15590" t="str">
        <f>VLOOKUP($B15590&amp;$E15590,'Employee List'!$A:$E,5,0)</f>
        <v>E-1324</v>
      </c>
    </row>
    <row r="15591" spans="1:9" x14ac:dyDescent="0.35">
      <c r="A15591" t="s">
        <v>1257</v>
      </c>
      <c r="B15591" t="s">
        <v>249</v>
      </c>
      <c r="C15591" t="s">
        <v>388</v>
      </c>
      <c r="D15591" t="s">
        <v>1260</v>
      </c>
      <c r="E15591" t="s">
        <v>29</v>
      </c>
      <c r="F15591">
        <v>145222</v>
      </c>
      <c r="G15591">
        <v>69257</v>
      </c>
      <c r="H15591">
        <v>0.47690432579085812</v>
      </c>
      <c r="I15591" t="str">
        <f>VLOOKUP($B15591&amp;$E15591,'Employee List'!$A:$E,5,0)</f>
        <v>E-1324</v>
      </c>
    </row>
    <row r="15592" spans="1:9" x14ac:dyDescent="0.35">
      <c r="A15592" t="s">
        <v>1257</v>
      </c>
      <c r="B15592" t="s">
        <v>249</v>
      </c>
      <c r="C15592" t="s">
        <v>388</v>
      </c>
      <c r="D15592" t="s">
        <v>1260</v>
      </c>
      <c r="E15592" t="s">
        <v>30</v>
      </c>
      <c r="F15592">
        <v>143057</v>
      </c>
      <c r="G15592">
        <v>99237</v>
      </c>
      <c r="H15592">
        <v>0.69368852974688411</v>
      </c>
      <c r="I15592" t="str">
        <f>VLOOKUP($B15592&amp;$E15592,'Employee List'!$A:$E,5,0)</f>
        <v>E-1324</v>
      </c>
    </row>
    <row r="15593" spans="1:9" x14ac:dyDescent="0.35">
      <c r="A15593" t="s">
        <v>1257</v>
      </c>
      <c r="B15593" t="s">
        <v>249</v>
      </c>
      <c r="C15593" t="s">
        <v>388</v>
      </c>
      <c r="D15593" t="s">
        <v>1260</v>
      </c>
      <c r="E15593" t="s">
        <v>31</v>
      </c>
      <c r="F15593">
        <v>165460</v>
      </c>
      <c r="G15593">
        <v>110936</v>
      </c>
      <c r="H15593">
        <v>0.67047020427897985</v>
      </c>
      <c r="I15593" t="str">
        <f>VLOOKUP($B15593&amp;$E15593,'Employee List'!$A:$E,5,0)</f>
        <v>E-1324</v>
      </c>
    </row>
    <row r="15594" spans="1:9" x14ac:dyDescent="0.35">
      <c r="A15594" t="s">
        <v>1257</v>
      </c>
      <c r="B15594" t="s">
        <v>249</v>
      </c>
      <c r="C15594" t="s">
        <v>388</v>
      </c>
      <c r="D15594" t="s">
        <v>1261</v>
      </c>
      <c r="E15594" t="s">
        <v>29</v>
      </c>
      <c r="F15594">
        <v>53031</v>
      </c>
      <c r="G15594">
        <v>46052</v>
      </c>
      <c r="H15594">
        <v>0.86839772962983919</v>
      </c>
      <c r="I15594" t="str">
        <f>VLOOKUP($B15594&amp;$E15594,'Employee List'!$A:$E,5,0)</f>
        <v>E-1324</v>
      </c>
    </row>
    <row r="15595" spans="1:9" x14ac:dyDescent="0.35">
      <c r="A15595" t="s">
        <v>1257</v>
      </c>
      <c r="B15595" t="s">
        <v>249</v>
      </c>
      <c r="C15595" t="s">
        <v>388</v>
      </c>
      <c r="D15595" t="s">
        <v>1261</v>
      </c>
      <c r="E15595" t="s">
        <v>30</v>
      </c>
      <c r="F15595">
        <v>55554</v>
      </c>
      <c r="G15595">
        <v>26492</v>
      </c>
      <c r="H15595">
        <v>0.47686935234186556</v>
      </c>
      <c r="I15595" t="str">
        <f>VLOOKUP($B15595&amp;$E15595,'Employee List'!$A:$E,5,0)</f>
        <v>E-1324</v>
      </c>
    </row>
    <row r="15596" spans="1:9" x14ac:dyDescent="0.35">
      <c r="A15596" t="s">
        <v>1257</v>
      </c>
      <c r="B15596" t="s">
        <v>249</v>
      </c>
      <c r="C15596" t="s">
        <v>388</v>
      </c>
      <c r="D15596" t="s">
        <v>1261</v>
      </c>
      <c r="E15596" t="s">
        <v>31</v>
      </c>
      <c r="F15596">
        <v>54063</v>
      </c>
      <c r="G15596">
        <v>17534</v>
      </c>
      <c r="H15596">
        <v>0.32432532415885174</v>
      </c>
      <c r="I15596" t="str">
        <f>VLOOKUP($B15596&amp;$E15596,'Employee List'!$A:$E,5,0)</f>
        <v>E-1324</v>
      </c>
    </row>
    <row r="15597" spans="1:9" x14ac:dyDescent="0.35">
      <c r="A15597" t="s">
        <v>1257</v>
      </c>
      <c r="B15597" t="s">
        <v>249</v>
      </c>
      <c r="C15597" t="s">
        <v>388</v>
      </c>
      <c r="D15597" t="s">
        <v>1266</v>
      </c>
      <c r="E15597" t="s">
        <v>29</v>
      </c>
      <c r="F15597">
        <v>15808</v>
      </c>
      <c r="G15597">
        <v>15793</v>
      </c>
      <c r="H15597">
        <v>0.99905111336032393</v>
      </c>
      <c r="I15597" t="str">
        <f>VLOOKUP($B15597&amp;$E15597,'Employee List'!$A:$E,5,0)</f>
        <v>E-1324</v>
      </c>
    </row>
    <row r="15598" spans="1:9" x14ac:dyDescent="0.35">
      <c r="A15598" t="s">
        <v>1257</v>
      </c>
      <c r="B15598" t="s">
        <v>249</v>
      </c>
      <c r="C15598" t="s">
        <v>388</v>
      </c>
      <c r="D15598" t="s">
        <v>1266</v>
      </c>
      <c r="E15598" t="s">
        <v>30</v>
      </c>
      <c r="F15598">
        <v>16332</v>
      </c>
      <c r="G15598">
        <v>14140</v>
      </c>
      <c r="H15598">
        <v>0.86578496203771738</v>
      </c>
      <c r="I15598" t="str">
        <f>VLOOKUP($B15598&amp;$E15598,'Employee List'!$A:$E,5,0)</f>
        <v>E-1324</v>
      </c>
    </row>
    <row r="15599" spans="1:9" x14ac:dyDescent="0.35">
      <c r="A15599" t="s">
        <v>1257</v>
      </c>
      <c r="B15599" t="s">
        <v>249</v>
      </c>
      <c r="C15599" t="s">
        <v>388</v>
      </c>
      <c r="D15599" t="s">
        <v>1266</v>
      </c>
      <c r="E15599" t="s">
        <v>31</v>
      </c>
      <c r="F15599">
        <v>16815</v>
      </c>
      <c r="G15599">
        <v>10769</v>
      </c>
      <c r="H15599">
        <v>0.64044008325899493</v>
      </c>
      <c r="I15599" t="str">
        <f>VLOOKUP($B15599&amp;$E15599,'Employee List'!$A:$E,5,0)</f>
        <v>E-1324</v>
      </c>
    </row>
    <row r="15600" spans="1:9" x14ac:dyDescent="0.35">
      <c r="A15600" t="s">
        <v>1257</v>
      </c>
      <c r="B15600" t="s">
        <v>249</v>
      </c>
      <c r="C15600" t="s">
        <v>388</v>
      </c>
      <c r="D15600" t="s">
        <v>1267</v>
      </c>
      <c r="E15600" t="s">
        <v>29</v>
      </c>
      <c r="F15600">
        <v>29496</v>
      </c>
      <c r="G15600">
        <v>17334</v>
      </c>
      <c r="H15600">
        <v>0.58767290480065093</v>
      </c>
      <c r="I15600" t="str">
        <f>VLOOKUP($B15600&amp;$E15600,'Employee List'!$A:$E,5,0)</f>
        <v>E-1324</v>
      </c>
    </row>
    <row r="15601" spans="1:9" x14ac:dyDescent="0.35">
      <c r="A15601" t="s">
        <v>1257</v>
      </c>
      <c r="B15601" t="s">
        <v>249</v>
      </c>
      <c r="C15601" t="s">
        <v>388</v>
      </c>
      <c r="D15601" t="s">
        <v>1267</v>
      </c>
      <c r="E15601" t="s">
        <v>30</v>
      </c>
      <c r="F15601">
        <v>30399</v>
      </c>
      <c r="G15601">
        <v>18069</v>
      </c>
      <c r="H15601">
        <v>0.59439455245238326</v>
      </c>
      <c r="I15601" t="str">
        <f>VLOOKUP($B15601&amp;$E15601,'Employee List'!$A:$E,5,0)</f>
        <v>E-1324</v>
      </c>
    </row>
    <row r="15602" spans="1:9" x14ac:dyDescent="0.35">
      <c r="A15602" t="s">
        <v>1257</v>
      </c>
      <c r="B15602" t="s">
        <v>249</v>
      </c>
      <c r="C15602" t="s">
        <v>388</v>
      </c>
      <c r="D15602" t="s">
        <v>1267</v>
      </c>
      <c r="E15602" t="s">
        <v>31</v>
      </c>
      <c r="F15602">
        <v>32492</v>
      </c>
      <c r="G15602">
        <v>18759</v>
      </c>
      <c r="H15602">
        <v>0.57734211498214949</v>
      </c>
      <c r="I15602" t="str">
        <f>VLOOKUP($B15602&amp;$E15602,'Employee List'!$A:$E,5,0)</f>
        <v>E-1324</v>
      </c>
    </row>
    <row r="15603" spans="1:9" x14ac:dyDescent="0.35">
      <c r="A15603" t="s">
        <v>1257</v>
      </c>
      <c r="B15603" t="s">
        <v>249</v>
      </c>
      <c r="C15603" t="s">
        <v>388</v>
      </c>
      <c r="D15603" t="s">
        <v>1268</v>
      </c>
      <c r="E15603" t="s">
        <v>29</v>
      </c>
      <c r="F15603">
        <v>15633</v>
      </c>
      <c r="G15603">
        <v>7516</v>
      </c>
      <c r="H15603">
        <v>0.48077784174502652</v>
      </c>
      <c r="I15603" t="str">
        <f>VLOOKUP($B15603&amp;$E15603,'Employee List'!$A:$E,5,0)</f>
        <v>E-1324</v>
      </c>
    </row>
    <row r="15604" spans="1:9" x14ac:dyDescent="0.35">
      <c r="A15604" t="s">
        <v>1257</v>
      </c>
      <c r="B15604" t="s">
        <v>249</v>
      </c>
      <c r="C15604" t="s">
        <v>388</v>
      </c>
      <c r="D15604" t="s">
        <v>1268</v>
      </c>
      <c r="E15604" t="s">
        <v>30</v>
      </c>
      <c r="F15604">
        <v>13627</v>
      </c>
      <c r="G15604">
        <v>16092</v>
      </c>
      <c r="H15604">
        <v>1.1808908784031702</v>
      </c>
      <c r="I15604" t="str">
        <f>VLOOKUP($B15604&amp;$E15604,'Employee List'!$A:$E,5,0)</f>
        <v>E-1324</v>
      </c>
    </row>
    <row r="15605" spans="1:9" x14ac:dyDescent="0.35">
      <c r="A15605" t="s">
        <v>1257</v>
      </c>
      <c r="B15605" t="s">
        <v>249</v>
      </c>
      <c r="C15605" t="s">
        <v>388</v>
      </c>
      <c r="D15605" t="s">
        <v>1268</v>
      </c>
      <c r="E15605" t="s">
        <v>31</v>
      </c>
      <c r="F15605">
        <v>16853</v>
      </c>
      <c r="G15605">
        <v>9258</v>
      </c>
      <c r="H15605">
        <v>0.54933839672461882</v>
      </c>
      <c r="I15605" t="str">
        <f>VLOOKUP($B15605&amp;$E15605,'Employee List'!$A:$E,5,0)</f>
        <v>E-1324</v>
      </c>
    </row>
    <row r="15606" spans="1:9" x14ac:dyDescent="0.35">
      <c r="A15606" t="s">
        <v>1257</v>
      </c>
      <c r="B15606" t="s">
        <v>249</v>
      </c>
      <c r="C15606" t="s">
        <v>388</v>
      </c>
      <c r="D15606" t="s">
        <v>1269</v>
      </c>
      <c r="E15606" t="s">
        <v>29</v>
      </c>
      <c r="F15606">
        <v>22681</v>
      </c>
      <c r="G15606">
        <v>7029</v>
      </c>
      <c r="H15606">
        <v>0.30990697059212557</v>
      </c>
      <c r="I15606" t="str">
        <f>VLOOKUP($B15606&amp;$E15606,'Employee List'!$A:$E,5,0)</f>
        <v>E-1324</v>
      </c>
    </row>
    <row r="15607" spans="1:9" x14ac:dyDescent="0.35">
      <c r="A15607" t="s">
        <v>1257</v>
      </c>
      <c r="B15607" t="s">
        <v>249</v>
      </c>
      <c r="C15607" t="s">
        <v>388</v>
      </c>
      <c r="D15607" t="s">
        <v>1269</v>
      </c>
      <c r="E15607" t="s">
        <v>30</v>
      </c>
      <c r="F15607">
        <v>20687</v>
      </c>
      <c r="G15607">
        <v>10060</v>
      </c>
      <c r="H15607">
        <v>0.48629574128679848</v>
      </c>
      <c r="I15607" t="str">
        <f>VLOOKUP($B15607&amp;$E15607,'Employee List'!$A:$E,5,0)</f>
        <v>E-1324</v>
      </c>
    </row>
    <row r="15608" spans="1:9" x14ac:dyDescent="0.35">
      <c r="A15608" t="s">
        <v>1257</v>
      </c>
      <c r="B15608" t="s">
        <v>249</v>
      </c>
      <c r="C15608" t="s">
        <v>388</v>
      </c>
      <c r="D15608" t="s">
        <v>1269</v>
      </c>
      <c r="E15608" t="s">
        <v>31</v>
      </c>
      <c r="F15608">
        <v>18236</v>
      </c>
      <c r="G15608">
        <v>4184</v>
      </c>
      <c r="H15608">
        <v>0.2294362798859399</v>
      </c>
      <c r="I15608" t="str">
        <f>VLOOKUP($B15608&amp;$E15608,'Employee List'!$A:$E,5,0)</f>
        <v>E-1324</v>
      </c>
    </row>
    <row r="15609" spans="1:9" x14ac:dyDescent="0.35">
      <c r="A15609" t="s">
        <v>1257</v>
      </c>
      <c r="B15609" t="s">
        <v>249</v>
      </c>
      <c r="C15609" t="s">
        <v>388</v>
      </c>
      <c r="D15609" t="s">
        <v>1270</v>
      </c>
      <c r="E15609" t="s">
        <v>29</v>
      </c>
      <c r="F15609">
        <v>4257</v>
      </c>
      <c r="G15609">
        <v>5141</v>
      </c>
      <c r="H15609">
        <v>1.2076579750998355</v>
      </c>
      <c r="I15609" t="str">
        <f>VLOOKUP($B15609&amp;$E15609,'Employee List'!$A:$E,5,0)</f>
        <v>E-1324</v>
      </c>
    </row>
    <row r="15610" spans="1:9" x14ac:dyDescent="0.35">
      <c r="A15610" t="s">
        <v>1257</v>
      </c>
      <c r="B15610" t="s">
        <v>249</v>
      </c>
      <c r="C15610" t="s">
        <v>388</v>
      </c>
      <c r="D15610" t="s">
        <v>1270</v>
      </c>
      <c r="E15610" t="s">
        <v>30</v>
      </c>
      <c r="F15610">
        <v>4586</v>
      </c>
      <c r="G15610">
        <v>2171</v>
      </c>
      <c r="H15610">
        <v>0.47339729611862191</v>
      </c>
      <c r="I15610" t="str">
        <f>VLOOKUP($B15610&amp;$E15610,'Employee List'!$A:$E,5,0)</f>
        <v>E-1324</v>
      </c>
    </row>
    <row r="15611" spans="1:9" x14ac:dyDescent="0.35">
      <c r="A15611" t="s">
        <v>1257</v>
      </c>
      <c r="B15611" t="s">
        <v>249</v>
      </c>
      <c r="C15611" t="s">
        <v>388</v>
      </c>
      <c r="D15611" t="s">
        <v>1270</v>
      </c>
      <c r="E15611" t="s">
        <v>31</v>
      </c>
      <c r="F15611">
        <v>3865</v>
      </c>
      <c r="G15611">
        <v>4088</v>
      </c>
      <c r="H15611">
        <v>1.0576972833117724</v>
      </c>
      <c r="I15611" t="str">
        <f>VLOOKUP($B15611&amp;$E15611,'Employee List'!$A:$E,5,0)</f>
        <v>E-1324</v>
      </c>
    </row>
    <row r="15612" spans="1:9" x14ac:dyDescent="0.35">
      <c r="A15612" t="s">
        <v>1257</v>
      </c>
      <c r="B15612" t="s">
        <v>249</v>
      </c>
      <c r="C15612" t="s">
        <v>388</v>
      </c>
      <c r="D15612" t="s">
        <v>1271</v>
      </c>
      <c r="E15612" t="s">
        <v>29</v>
      </c>
      <c r="F15612">
        <v>8332</v>
      </c>
      <c r="G15612">
        <v>7195</v>
      </c>
      <c r="H15612">
        <v>0.86353816610657708</v>
      </c>
      <c r="I15612" t="str">
        <f>VLOOKUP($B15612&amp;$E15612,'Employee List'!$A:$E,5,0)</f>
        <v>E-1324</v>
      </c>
    </row>
    <row r="15613" spans="1:9" x14ac:dyDescent="0.35">
      <c r="A15613" t="s">
        <v>1257</v>
      </c>
      <c r="B15613" t="s">
        <v>249</v>
      </c>
      <c r="C15613" t="s">
        <v>388</v>
      </c>
      <c r="D15613" t="s">
        <v>1271</v>
      </c>
      <c r="E15613" t="s">
        <v>30</v>
      </c>
      <c r="F15613">
        <v>8668</v>
      </c>
      <c r="G15613">
        <v>8825</v>
      </c>
      <c r="H15613">
        <v>1.0181125980618366</v>
      </c>
      <c r="I15613" t="str">
        <f>VLOOKUP($B15613&amp;$E15613,'Employee List'!$A:$E,5,0)</f>
        <v>E-1324</v>
      </c>
    </row>
    <row r="15614" spans="1:9" x14ac:dyDescent="0.35">
      <c r="A15614" t="s">
        <v>1257</v>
      </c>
      <c r="B15614" t="s">
        <v>249</v>
      </c>
      <c r="C15614" t="s">
        <v>388</v>
      </c>
      <c r="D15614" t="s">
        <v>1271</v>
      </c>
      <c r="E15614" t="s">
        <v>31</v>
      </c>
      <c r="F15614">
        <v>7124</v>
      </c>
      <c r="G15614">
        <v>6084</v>
      </c>
      <c r="H15614">
        <v>0.85401459854014594</v>
      </c>
      <c r="I15614" t="str">
        <f>VLOOKUP($B15614&amp;$E15614,'Employee List'!$A:$E,5,0)</f>
        <v>E-1324</v>
      </c>
    </row>
    <row r="15615" spans="1:9" x14ac:dyDescent="0.35">
      <c r="A15615" t="s">
        <v>1257</v>
      </c>
      <c r="B15615" t="s">
        <v>249</v>
      </c>
      <c r="C15615" t="s">
        <v>388</v>
      </c>
      <c r="D15615" t="s">
        <v>1258</v>
      </c>
      <c r="E15615" t="s">
        <v>29</v>
      </c>
      <c r="F15615">
        <v>152346</v>
      </c>
      <c r="G15615">
        <v>160484</v>
      </c>
      <c r="H15615">
        <v>1.0534178777257033</v>
      </c>
      <c r="I15615" t="str">
        <f>VLOOKUP($B15615&amp;$E15615,'Employee List'!$A:$E,5,0)</f>
        <v>E-1324</v>
      </c>
    </row>
    <row r="15616" spans="1:9" x14ac:dyDescent="0.35">
      <c r="A15616" t="s">
        <v>1257</v>
      </c>
      <c r="B15616" t="s">
        <v>249</v>
      </c>
      <c r="C15616" t="s">
        <v>388</v>
      </c>
      <c r="D15616" t="s">
        <v>1258</v>
      </c>
      <c r="E15616" t="s">
        <v>30</v>
      </c>
      <c r="F15616">
        <v>148227</v>
      </c>
      <c r="G15616">
        <v>109071</v>
      </c>
      <c r="H15616">
        <v>0.73583760043716728</v>
      </c>
      <c r="I15616" t="str">
        <f>VLOOKUP($B15616&amp;$E15616,'Employee List'!$A:$E,5,0)</f>
        <v>E-1324</v>
      </c>
    </row>
    <row r="15617" spans="1:9" x14ac:dyDescent="0.35">
      <c r="A15617" t="s">
        <v>1257</v>
      </c>
      <c r="B15617" t="s">
        <v>249</v>
      </c>
      <c r="C15617" t="s">
        <v>388</v>
      </c>
      <c r="D15617" t="s">
        <v>1258</v>
      </c>
      <c r="E15617" t="s">
        <v>31</v>
      </c>
      <c r="F15617">
        <v>140729</v>
      </c>
      <c r="G15617">
        <v>97700</v>
      </c>
      <c r="H15617">
        <v>0.69424212493515902</v>
      </c>
      <c r="I15617" t="str">
        <f>VLOOKUP($B15617&amp;$E15617,'Employee List'!$A:$E,5,0)</f>
        <v>E-1324</v>
      </c>
    </row>
    <row r="15618" spans="1:9" x14ac:dyDescent="0.35">
      <c r="A15618" t="s">
        <v>1257</v>
      </c>
      <c r="B15618" t="s">
        <v>249</v>
      </c>
      <c r="C15618" t="s">
        <v>388</v>
      </c>
      <c r="D15618" t="s">
        <v>1272</v>
      </c>
      <c r="E15618" t="s">
        <v>29</v>
      </c>
      <c r="F15618">
        <v>15324</v>
      </c>
      <c r="G15618">
        <v>8222</v>
      </c>
      <c r="H15618">
        <v>0.53654398329417907</v>
      </c>
      <c r="I15618" t="str">
        <f>VLOOKUP($B15618&amp;$E15618,'Employee List'!$A:$E,5,0)</f>
        <v>E-1324</v>
      </c>
    </row>
    <row r="15619" spans="1:9" x14ac:dyDescent="0.35">
      <c r="A15619" t="s">
        <v>1257</v>
      </c>
      <c r="B15619" t="s">
        <v>249</v>
      </c>
      <c r="C15619" t="s">
        <v>388</v>
      </c>
      <c r="D15619" t="s">
        <v>1272</v>
      </c>
      <c r="E15619" t="s">
        <v>30</v>
      </c>
      <c r="F15619">
        <v>16190</v>
      </c>
      <c r="G15619">
        <v>17698</v>
      </c>
      <c r="H15619">
        <v>1.0931439159975294</v>
      </c>
      <c r="I15619" t="str">
        <f>VLOOKUP($B15619&amp;$E15619,'Employee List'!$A:$E,5,0)</f>
        <v>E-1324</v>
      </c>
    </row>
    <row r="15620" spans="1:9" x14ac:dyDescent="0.35">
      <c r="A15620" t="s">
        <v>1257</v>
      </c>
      <c r="B15620" t="s">
        <v>249</v>
      </c>
      <c r="C15620" t="s">
        <v>388</v>
      </c>
      <c r="D15620" t="s">
        <v>1272</v>
      </c>
      <c r="E15620" t="s">
        <v>31</v>
      </c>
      <c r="F15620">
        <v>17730</v>
      </c>
      <c r="G15620">
        <v>21796</v>
      </c>
      <c r="H15620">
        <v>1.2293288212069937</v>
      </c>
      <c r="I15620" t="str">
        <f>VLOOKUP($B15620&amp;$E15620,'Employee List'!$A:$E,5,0)</f>
        <v>E-1324</v>
      </c>
    </row>
    <row r="15621" spans="1:9" x14ac:dyDescent="0.35">
      <c r="A15621" t="s">
        <v>1257</v>
      </c>
      <c r="B15621" t="s">
        <v>249</v>
      </c>
      <c r="C15621" t="s">
        <v>388</v>
      </c>
      <c r="D15621" t="s">
        <v>1259</v>
      </c>
      <c r="E15621" t="s">
        <v>29</v>
      </c>
      <c r="F15621">
        <v>94515</v>
      </c>
      <c r="G15621">
        <v>69719</v>
      </c>
      <c r="H15621">
        <v>0.7376501084483944</v>
      </c>
      <c r="I15621" t="str">
        <f>VLOOKUP($B15621&amp;$E15621,'Employee List'!$A:$E,5,0)</f>
        <v>E-1324</v>
      </c>
    </row>
    <row r="15622" spans="1:9" x14ac:dyDescent="0.35">
      <c r="A15622" t="s">
        <v>1257</v>
      </c>
      <c r="B15622" t="s">
        <v>249</v>
      </c>
      <c r="C15622" t="s">
        <v>388</v>
      </c>
      <c r="D15622" t="s">
        <v>1259</v>
      </c>
      <c r="E15622" t="s">
        <v>30</v>
      </c>
      <c r="F15622">
        <v>94635</v>
      </c>
      <c r="G15622">
        <v>68765</v>
      </c>
      <c r="H15622">
        <v>0.72663390923020021</v>
      </c>
      <c r="I15622" t="str">
        <f>VLOOKUP($B15622&amp;$E15622,'Employee List'!$A:$E,5,0)</f>
        <v>E-1324</v>
      </c>
    </row>
    <row r="15623" spans="1:9" x14ac:dyDescent="0.35">
      <c r="A15623" t="s">
        <v>1257</v>
      </c>
      <c r="B15623" t="s">
        <v>249</v>
      </c>
      <c r="C15623" t="s">
        <v>388</v>
      </c>
      <c r="D15623" t="s">
        <v>1259</v>
      </c>
      <c r="E15623" t="s">
        <v>31</v>
      </c>
      <c r="F15623">
        <v>97279</v>
      </c>
      <c r="G15623">
        <v>72299</v>
      </c>
      <c r="H15623">
        <v>0.74321282085547757</v>
      </c>
      <c r="I15623" t="str">
        <f>VLOOKUP($B15623&amp;$E15623,'Employee List'!$A:$E,5,0)</f>
        <v>E-1324</v>
      </c>
    </row>
    <row r="15624" spans="1:9" x14ac:dyDescent="0.35">
      <c r="A15624" t="s">
        <v>1257</v>
      </c>
      <c r="B15624" t="s">
        <v>249</v>
      </c>
      <c r="C15624" t="s">
        <v>388</v>
      </c>
      <c r="D15624" t="s">
        <v>1273</v>
      </c>
      <c r="E15624" t="s">
        <v>29</v>
      </c>
      <c r="F15624">
        <v>7038</v>
      </c>
      <c r="G15624">
        <v>3101</v>
      </c>
      <c r="H15624">
        <v>0.44060812730889459</v>
      </c>
      <c r="I15624" t="str">
        <f>VLOOKUP($B15624&amp;$E15624,'Employee List'!$A:$E,5,0)</f>
        <v>E-1324</v>
      </c>
    </row>
    <row r="15625" spans="1:9" x14ac:dyDescent="0.35">
      <c r="A15625" t="s">
        <v>1257</v>
      </c>
      <c r="B15625" t="s">
        <v>249</v>
      </c>
      <c r="C15625" t="s">
        <v>388</v>
      </c>
      <c r="D15625" t="s">
        <v>1273</v>
      </c>
      <c r="E15625" t="s">
        <v>30</v>
      </c>
      <c r="F15625">
        <v>5020</v>
      </c>
      <c r="G15625">
        <v>6861</v>
      </c>
      <c r="H15625">
        <v>1.3667330677290837</v>
      </c>
      <c r="I15625" t="str">
        <f>VLOOKUP($B15625&amp;$E15625,'Employee List'!$A:$E,5,0)</f>
        <v>E-1324</v>
      </c>
    </row>
    <row r="15626" spans="1:9" x14ac:dyDescent="0.35">
      <c r="A15626" t="s">
        <v>1257</v>
      </c>
      <c r="B15626" t="s">
        <v>249</v>
      </c>
      <c r="C15626" t="s">
        <v>388</v>
      </c>
      <c r="D15626" t="s">
        <v>1273</v>
      </c>
      <c r="E15626" t="s">
        <v>31</v>
      </c>
      <c r="F15626">
        <v>7060</v>
      </c>
      <c r="G15626">
        <v>5279</v>
      </c>
      <c r="H15626">
        <v>0.74773371104815867</v>
      </c>
      <c r="I15626" t="str">
        <f>VLOOKUP($B15626&amp;$E15626,'Employee List'!$A:$E,5,0)</f>
        <v>E-1324</v>
      </c>
    </row>
    <row r="15627" spans="1:9" x14ac:dyDescent="0.35">
      <c r="A15627" t="s">
        <v>1257</v>
      </c>
      <c r="B15627" t="s">
        <v>249</v>
      </c>
      <c r="C15627" t="s">
        <v>388</v>
      </c>
      <c r="D15627" t="s">
        <v>1275</v>
      </c>
      <c r="E15627" t="s">
        <v>29</v>
      </c>
      <c r="F15627">
        <v>4676</v>
      </c>
      <c r="G15627">
        <v>3304</v>
      </c>
      <c r="H15627">
        <v>0.70658682634730541</v>
      </c>
      <c r="I15627" t="str">
        <f>VLOOKUP($B15627&amp;$E15627,'Employee List'!$A:$E,5,0)</f>
        <v>E-1324</v>
      </c>
    </row>
    <row r="15628" spans="1:9" x14ac:dyDescent="0.35">
      <c r="A15628" t="s">
        <v>1257</v>
      </c>
      <c r="B15628" t="s">
        <v>249</v>
      </c>
      <c r="C15628" t="s">
        <v>388</v>
      </c>
      <c r="D15628" t="s">
        <v>1275</v>
      </c>
      <c r="E15628" t="s">
        <v>30</v>
      </c>
      <c r="F15628">
        <v>6311</v>
      </c>
      <c r="G15628">
        <v>4348</v>
      </c>
      <c r="H15628">
        <v>0.68895579147520203</v>
      </c>
      <c r="I15628" t="str">
        <f>VLOOKUP($B15628&amp;$E15628,'Employee List'!$A:$E,5,0)</f>
        <v>E-1324</v>
      </c>
    </row>
    <row r="15629" spans="1:9" x14ac:dyDescent="0.35">
      <c r="A15629" t="s">
        <v>1257</v>
      </c>
      <c r="B15629" t="s">
        <v>249</v>
      </c>
      <c r="C15629" t="s">
        <v>388</v>
      </c>
      <c r="D15629" t="s">
        <v>1275</v>
      </c>
      <c r="E15629" t="s">
        <v>31</v>
      </c>
      <c r="F15629">
        <v>7434</v>
      </c>
      <c r="G15629">
        <v>5199</v>
      </c>
      <c r="H15629">
        <v>0.69935431799838577</v>
      </c>
      <c r="I15629" t="str">
        <f>VLOOKUP($B15629&amp;$E15629,'Employee List'!$A:$E,5,0)</f>
        <v>E-1324</v>
      </c>
    </row>
    <row r="15630" spans="1:9" x14ac:dyDescent="0.35">
      <c r="A15630" t="s">
        <v>1257</v>
      </c>
      <c r="B15630" t="s">
        <v>249</v>
      </c>
      <c r="C15630" t="s">
        <v>388</v>
      </c>
      <c r="D15630" t="s">
        <v>1276</v>
      </c>
      <c r="E15630" t="s">
        <v>29</v>
      </c>
      <c r="F15630">
        <v>5908</v>
      </c>
      <c r="G15630">
        <v>2832</v>
      </c>
      <c r="H15630">
        <v>0.47935003385240355</v>
      </c>
      <c r="I15630" t="str">
        <f>VLOOKUP($B15630&amp;$E15630,'Employee List'!$A:$E,5,0)</f>
        <v>E-1324</v>
      </c>
    </row>
    <row r="15631" spans="1:9" x14ac:dyDescent="0.35">
      <c r="A15631" t="s">
        <v>1257</v>
      </c>
      <c r="B15631" t="s">
        <v>249</v>
      </c>
      <c r="C15631" t="s">
        <v>388</v>
      </c>
      <c r="D15631" t="s">
        <v>1276</v>
      </c>
      <c r="E15631" t="s">
        <v>30</v>
      </c>
      <c r="F15631">
        <v>6280</v>
      </c>
      <c r="G15631">
        <v>3481</v>
      </c>
      <c r="H15631">
        <v>0.55429936305732486</v>
      </c>
      <c r="I15631" t="str">
        <f>VLOOKUP($B15631&amp;$E15631,'Employee List'!$A:$E,5,0)</f>
        <v>E-1324</v>
      </c>
    </row>
    <row r="15632" spans="1:9" x14ac:dyDescent="0.35">
      <c r="A15632" t="s">
        <v>1257</v>
      </c>
      <c r="B15632" t="s">
        <v>249</v>
      </c>
      <c r="C15632" t="s">
        <v>388</v>
      </c>
      <c r="D15632" t="s">
        <v>1276</v>
      </c>
      <c r="E15632" t="s">
        <v>31</v>
      </c>
      <c r="F15632">
        <v>4070</v>
      </c>
      <c r="G15632">
        <v>1307</v>
      </c>
      <c r="H15632">
        <v>0.32113022113022111</v>
      </c>
      <c r="I15632" t="str">
        <f>VLOOKUP($B15632&amp;$E15632,'Employee List'!$A:$E,5,0)</f>
        <v>E-1324</v>
      </c>
    </row>
    <row r="15633" spans="1:9" x14ac:dyDescent="0.35">
      <c r="A15633" t="s">
        <v>1257</v>
      </c>
      <c r="B15633" t="s">
        <v>249</v>
      </c>
      <c r="C15633" t="s">
        <v>388</v>
      </c>
      <c r="D15633" t="s">
        <v>1277</v>
      </c>
      <c r="E15633" t="s">
        <v>29</v>
      </c>
      <c r="F15633">
        <v>7082</v>
      </c>
      <c r="G15633">
        <v>5620</v>
      </c>
      <c r="H15633">
        <v>0.79356114092064389</v>
      </c>
      <c r="I15633" t="str">
        <f>VLOOKUP($B15633&amp;$E15633,'Employee List'!$A:$E,5,0)</f>
        <v>E-1324</v>
      </c>
    </row>
    <row r="15634" spans="1:9" x14ac:dyDescent="0.35">
      <c r="A15634" t="s">
        <v>1257</v>
      </c>
      <c r="B15634" t="s">
        <v>249</v>
      </c>
      <c r="C15634" t="s">
        <v>388</v>
      </c>
      <c r="D15634" t="s">
        <v>1277</v>
      </c>
      <c r="E15634" t="s">
        <v>30</v>
      </c>
      <c r="F15634">
        <v>9989</v>
      </c>
      <c r="G15634">
        <v>7296</v>
      </c>
      <c r="H15634">
        <v>0.73040344378816702</v>
      </c>
      <c r="I15634" t="str">
        <f>VLOOKUP($B15634&amp;$E15634,'Employee List'!$A:$E,5,0)</f>
        <v>E-1324</v>
      </c>
    </row>
    <row r="15635" spans="1:9" x14ac:dyDescent="0.35">
      <c r="A15635" t="s">
        <v>1257</v>
      </c>
      <c r="B15635" t="s">
        <v>249</v>
      </c>
      <c r="C15635" t="s">
        <v>388</v>
      </c>
      <c r="D15635" t="s">
        <v>1277</v>
      </c>
      <c r="E15635" t="s">
        <v>31</v>
      </c>
      <c r="F15635">
        <v>8300</v>
      </c>
      <c r="G15635">
        <v>6377</v>
      </c>
      <c r="H15635">
        <v>0.76831325301204823</v>
      </c>
      <c r="I15635" t="str">
        <f>VLOOKUP($B15635&amp;$E15635,'Employee List'!$A:$E,5,0)</f>
        <v>E-1324</v>
      </c>
    </row>
    <row r="15636" spans="1:9" x14ac:dyDescent="0.35">
      <c r="A15636" t="s">
        <v>1257</v>
      </c>
      <c r="B15636" t="s">
        <v>249</v>
      </c>
      <c r="C15636" t="s">
        <v>388</v>
      </c>
      <c r="D15636" t="s">
        <v>1278</v>
      </c>
      <c r="E15636" t="s">
        <v>29</v>
      </c>
      <c r="F15636">
        <v>31634</v>
      </c>
      <c r="G15636">
        <v>15784</v>
      </c>
      <c r="H15636">
        <v>0.49895681861288488</v>
      </c>
      <c r="I15636" t="str">
        <f>VLOOKUP($B15636&amp;$E15636,'Employee List'!$A:$E,5,0)</f>
        <v>E-1324</v>
      </c>
    </row>
    <row r="15637" spans="1:9" x14ac:dyDescent="0.35">
      <c r="A15637" t="s">
        <v>1257</v>
      </c>
      <c r="B15637" t="s">
        <v>249</v>
      </c>
      <c r="C15637" t="s">
        <v>388</v>
      </c>
      <c r="D15637" t="s">
        <v>1278</v>
      </c>
      <c r="E15637" t="s">
        <v>30</v>
      </c>
      <c r="F15637">
        <v>34901</v>
      </c>
      <c r="G15637">
        <v>11765</v>
      </c>
      <c r="H15637">
        <v>0.33709635827053663</v>
      </c>
      <c r="I15637" t="str">
        <f>VLOOKUP($B15637&amp;$E15637,'Employee List'!$A:$E,5,0)</f>
        <v>E-1324</v>
      </c>
    </row>
    <row r="15638" spans="1:9" x14ac:dyDescent="0.35">
      <c r="A15638" t="s">
        <v>1257</v>
      </c>
      <c r="B15638" t="s">
        <v>249</v>
      </c>
      <c r="C15638" t="s">
        <v>388</v>
      </c>
      <c r="D15638" t="s">
        <v>1278</v>
      </c>
      <c r="E15638" t="s">
        <v>31</v>
      </c>
      <c r="F15638">
        <v>29885</v>
      </c>
      <c r="G15638">
        <v>13525</v>
      </c>
      <c r="H15638">
        <v>0.45256817801572696</v>
      </c>
      <c r="I15638" t="str">
        <f>VLOOKUP($B15638&amp;$E15638,'Employee List'!$A:$E,5,0)</f>
        <v>E-1324</v>
      </c>
    </row>
    <row r="15639" spans="1:9" x14ac:dyDescent="0.35">
      <c r="A15639" t="s">
        <v>1257</v>
      </c>
      <c r="B15639" t="s">
        <v>249</v>
      </c>
      <c r="C15639" t="s">
        <v>388</v>
      </c>
      <c r="D15639" t="s">
        <v>1279</v>
      </c>
      <c r="E15639" t="s">
        <v>29</v>
      </c>
      <c r="F15639">
        <v>4724</v>
      </c>
      <c r="G15639">
        <v>3902</v>
      </c>
      <c r="H15639">
        <v>0.82599491955969517</v>
      </c>
      <c r="I15639" t="str">
        <f>VLOOKUP($B15639&amp;$E15639,'Employee List'!$A:$E,5,0)</f>
        <v>E-1324</v>
      </c>
    </row>
    <row r="15640" spans="1:9" x14ac:dyDescent="0.35">
      <c r="A15640" t="s">
        <v>1257</v>
      </c>
      <c r="B15640" t="s">
        <v>249</v>
      </c>
      <c r="C15640" t="s">
        <v>388</v>
      </c>
      <c r="D15640" t="s">
        <v>1279</v>
      </c>
      <c r="E15640" t="s">
        <v>30</v>
      </c>
      <c r="F15640">
        <v>4103</v>
      </c>
      <c r="G15640">
        <v>5361</v>
      </c>
      <c r="H15640">
        <v>1.3066049232269072</v>
      </c>
      <c r="I15640" t="str">
        <f>VLOOKUP($B15640&amp;$E15640,'Employee List'!$A:$E,5,0)</f>
        <v>E-1324</v>
      </c>
    </row>
    <row r="15641" spans="1:9" x14ac:dyDescent="0.35">
      <c r="A15641" t="s">
        <v>1257</v>
      </c>
      <c r="B15641" t="s">
        <v>249</v>
      </c>
      <c r="C15641" t="s">
        <v>388</v>
      </c>
      <c r="D15641" t="s">
        <v>1279</v>
      </c>
      <c r="E15641" t="s">
        <v>31</v>
      </c>
      <c r="F15641">
        <v>2121</v>
      </c>
      <c r="G15641">
        <v>5504</v>
      </c>
      <c r="H15641">
        <v>2.5950023573785952</v>
      </c>
      <c r="I15641" t="str">
        <f>VLOOKUP($B15641&amp;$E15641,'Employee List'!$A:$E,5,0)</f>
        <v>E-1324</v>
      </c>
    </row>
    <row r="15642" spans="1:9" x14ac:dyDescent="0.35">
      <c r="A15642" t="s">
        <v>1257</v>
      </c>
      <c r="B15642" t="s">
        <v>249</v>
      </c>
      <c r="C15642" t="s">
        <v>388</v>
      </c>
      <c r="D15642" t="s">
        <v>1280</v>
      </c>
      <c r="E15642" t="s">
        <v>29</v>
      </c>
      <c r="F15642">
        <v>3454</v>
      </c>
      <c r="G15642">
        <v>5789</v>
      </c>
      <c r="H15642">
        <v>1.6760277938621888</v>
      </c>
      <c r="I15642" t="str">
        <f>VLOOKUP($B15642&amp;$E15642,'Employee List'!$A:$E,5,0)</f>
        <v>E-1324</v>
      </c>
    </row>
    <row r="15643" spans="1:9" x14ac:dyDescent="0.35">
      <c r="A15643" t="s">
        <v>1257</v>
      </c>
      <c r="B15643" t="s">
        <v>249</v>
      </c>
      <c r="C15643" t="s">
        <v>388</v>
      </c>
      <c r="D15643" t="s">
        <v>1280</v>
      </c>
      <c r="E15643" t="s">
        <v>30</v>
      </c>
      <c r="F15643">
        <v>1195</v>
      </c>
      <c r="G15643">
        <v>2524</v>
      </c>
      <c r="H15643">
        <v>2.1121338912133889</v>
      </c>
      <c r="I15643" t="str">
        <f>VLOOKUP($B15643&amp;$E15643,'Employee List'!$A:$E,5,0)</f>
        <v>E-1324</v>
      </c>
    </row>
    <row r="15644" spans="1:9" x14ac:dyDescent="0.35">
      <c r="A15644" t="s">
        <v>1257</v>
      </c>
      <c r="B15644" t="s">
        <v>249</v>
      </c>
      <c r="C15644" t="s">
        <v>388</v>
      </c>
      <c r="D15644" t="s">
        <v>1280</v>
      </c>
      <c r="E15644" t="s">
        <v>31</v>
      </c>
      <c r="F15644">
        <v>3711</v>
      </c>
      <c r="G15644">
        <v>5087</v>
      </c>
      <c r="H15644">
        <v>1.3707895445971436</v>
      </c>
      <c r="I15644" t="str">
        <f>VLOOKUP($B15644&amp;$E15644,'Employee List'!$A:$E,5,0)</f>
        <v>E-1324</v>
      </c>
    </row>
    <row r="15645" spans="1:9" x14ac:dyDescent="0.35">
      <c r="A15645" t="s">
        <v>1257</v>
      </c>
      <c r="B15645" t="s">
        <v>249</v>
      </c>
      <c r="C15645" t="s">
        <v>388</v>
      </c>
      <c r="D15645" t="s">
        <v>1262</v>
      </c>
      <c r="E15645" t="s">
        <v>29</v>
      </c>
      <c r="F15645">
        <v>17404</v>
      </c>
      <c r="G15645">
        <v>12158</v>
      </c>
      <c r="H15645">
        <v>0.69857504022063899</v>
      </c>
      <c r="I15645" t="str">
        <f>VLOOKUP($B15645&amp;$E15645,'Employee List'!$A:$E,5,0)</f>
        <v>E-1324</v>
      </c>
    </row>
    <row r="15646" spans="1:9" x14ac:dyDescent="0.35">
      <c r="A15646" t="s">
        <v>1257</v>
      </c>
      <c r="B15646" t="s">
        <v>249</v>
      </c>
      <c r="C15646" t="s">
        <v>388</v>
      </c>
      <c r="D15646" t="s">
        <v>1262</v>
      </c>
      <c r="E15646" t="s">
        <v>30</v>
      </c>
      <c r="F15646">
        <v>16585</v>
      </c>
      <c r="G15646">
        <v>8771</v>
      </c>
      <c r="H15646">
        <v>0.52885137172143504</v>
      </c>
      <c r="I15646" t="str">
        <f>VLOOKUP($B15646&amp;$E15646,'Employee List'!$A:$E,5,0)</f>
        <v>E-1324</v>
      </c>
    </row>
    <row r="15647" spans="1:9" x14ac:dyDescent="0.35">
      <c r="A15647" t="s">
        <v>1257</v>
      </c>
      <c r="B15647" t="s">
        <v>249</v>
      </c>
      <c r="C15647" t="s">
        <v>388</v>
      </c>
      <c r="D15647" t="s">
        <v>1262</v>
      </c>
      <c r="E15647" t="s">
        <v>31</v>
      </c>
      <c r="F15647">
        <v>19917</v>
      </c>
      <c r="G15647">
        <v>8807</v>
      </c>
      <c r="H15647">
        <v>0.44218506803233421</v>
      </c>
      <c r="I15647" t="str">
        <f>VLOOKUP($B15647&amp;$E15647,'Employee List'!$A:$E,5,0)</f>
        <v>E-1324</v>
      </c>
    </row>
    <row r="15648" spans="1:9" x14ac:dyDescent="0.35">
      <c r="A15648" t="s">
        <v>1257</v>
      </c>
      <c r="B15648" t="s">
        <v>249</v>
      </c>
      <c r="C15648" t="s">
        <v>388</v>
      </c>
      <c r="D15648" t="s">
        <v>1282</v>
      </c>
      <c r="E15648" t="s">
        <v>29</v>
      </c>
      <c r="F15648">
        <v>4131</v>
      </c>
      <c r="G15648">
        <v>3567</v>
      </c>
      <c r="H15648">
        <v>0.86347131445170666</v>
      </c>
      <c r="I15648" t="str">
        <f>VLOOKUP($B15648&amp;$E15648,'Employee List'!$A:$E,5,0)</f>
        <v>E-1324</v>
      </c>
    </row>
    <row r="15649" spans="1:9" x14ac:dyDescent="0.35">
      <c r="A15649" t="s">
        <v>1257</v>
      </c>
      <c r="B15649" t="s">
        <v>249</v>
      </c>
      <c r="C15649" t="s">
        <v>388</v>
      </c>
      <c r="D15649" t="s">
        <v>1282</v>
      </c>
      <c r="E15649" t="s">
        <v>30</v>
      </c>
      <c r="F15649">
        <v>4301</v>
      </c>
      <c r="G15649">
        <v>1131</v>
      </c>
      <c r="H15649">
        <v>0.26296210183678215</v>
      </c>
      <c r="I15649" t="str">
        <f>VLOOKUP($B15649&amp;$E15649,'Employee List'!$A:$E,5,0)</f>
        <v>E-1324</v>
      </c>
    </row>
    <row r="15650" spans="1:9" x14ac:dyDescent="0.35">
      <c r="A15650" t="s">
        <v>1257</v>
      </c>
      <c r="B15650" t="s">
        <v>249</v>
      </c>
      <c r="C15650" t="s">
        <v>388</v>
      </c>
      <c r="D15650" t="s">
        <v>1282</v>
      </c>
      <c r="E15650" t="s">
        <v>31</v>
      </c>
      <c r="F15650">
        <v>3346</v>
      </c>
      <c r="G15650">
        <v>3649</v>
      </c>
      <c r="H15650">
        <v>1.0905558876270174</v>
      </c>
      <c r="I15650" t="str">
        <f>VLOOKUP($B15650&amp;$E15650,'Employee List'!$A:$E,5,0)</f>
        <v>E-1324</v>
      </c>
    </row>
    <row r="15651" spans="1:9" x14ac:dyDescent="0.35">
      <c r="A15651" t="s">
        <v>1257</v>
      </c>
      <c r="B15651" t="s">
        <v>249</v>
      </c>
      <c r="C15651" t="s">
        <v>388</v>
      </c>
      <c r="D15651" t="s">
        <v>1281</v>
      </c>
      <c r="E15651" t="s">
        <v>29</v>
      </c>
      <c r="F15651">
        <v>6927</v>
      </c>
      <c r="G15651">
        <v>3363</v>
      </c>
      <c r="H15651">
        <v>0.4854915547856215</v>
      </c>
      <c r="I15651" t="str">
        <f>VLOOKUP($B15651&amp;$E15651,'Employee List'!$A:$E,5,0)</f>
        <v>E-1324</v>
      </c>
    </row>
    <row r="15652" spans="1:9" x14ac:dyDescent="0.35">
      <c r="A15652" t="s">
        <v>1257</v>
      </c>
      <c r="B15652" t="s">
        <v>249</v>
      </c>
      <c r="C15652" t="s">
        <v>388</v>
      </c>
      <c r="D15652" t="s">
        <v>1281</v>
      </c>
      <c r="E15652" t="s">
        <v>30</v>
      </c>
      <c r="F15652">
        <v>6420</v>
      </c>
      <c r="G15652">
        <v>3495</v>
      </c>
      <c r="H15652">
        <v>0.54439252336448596</v>
      </c>
      <c r="I15652" t="str">
        <f>VLOOKUP($B15652&amp;$E15652,'Employee List'!$A:$E,5,0)</f>
        <v>E-1324</v>
      </c>
    </row>
    <row r="15653" spans="1:9" x14ac:dyDescent="0.35">
      <c r="A15653" t="s">
        <v>1257</v>
      </c>
      <c r="B15653" t="s">
        <v>249</v>
      </c>
      <c r="C15653" t="s">
        <v>388</v>
      </c>
      <c r="D15653" t="s">
        <v>1281</v>
      </c>
      <c r="E15653" t="s">
        <v>31</v>
      </c>
      <c r="F15653">
        <v>6095</v>
      </c>
      <c r="G15653">
        <v>4760</v>
      </c>
      <c r="H15653">
        <v>0.78096800656275633</v>
      </c>
      <c r="I15653" t="str">
        <f>VLOOKUP($B15653&amp;$E15653,'Employee List'!$A:$E,5,0)</f>
        <v>E-1324</v>
      </c>
    </row>
    <row r="15654" spans="1:9" x14ac:dyDescent="0.35">
      <c r="A15654" t="s">
        <v>1257</v>
      </c>
      <c r="B15654" t="s">
        <v>250</v>
      </c>
      <c r="C15654" t="s">
        <v>389</v>
      </c>
      <c r="D15654" t="s">
        <v>1274</v>
      </c>
      <c r="E15654" t="s">
        <v>29</v>
      </c>
      <c r="F15654">
        <v>17444</v>
      </c>
      <c r="G15654">
        <v>14926</v>
      </c>
      <c r="H15654">
        <v>0.85565237330887411</v>
      </c>
      <c r="I15654" t="str">
        <f>VLOOKUP($B15654&amp;$E15654,'Employee List'!$A:$E,5,0)</f>
        <v>E-1325</v>
      </c>
    </row>
    <row r="15655" spans="1:9" x14ac:dyDescent="0.35">
      <c r="A15655" t="s">
        <v>1257</v>
      </c>
      <c r="B15655" t="s">
        <v>250</v>
      </c>
      <c r="C15655" t="s">
        <v>389</v>
      </c>
      <c r="D15655" t="s">
        <v>1274</v>
      </c>
      <c r="E15655" t="s">
        <v>30</v>
      </c>
      <c r="F15655">
        <v>18443</v>
      </c>
      <c r="G15655">
        <v>13745</v>
      </c>
      <c r="H15655">
        <v>0.74526920782952877</v>
      </c>
      <c r="I15655" t="str">
        <f>VLOOKUP($B15655&amp;$E15655,'Employee List'!$A:$E,5,0)</f>
        <v>E-1325</v>
      </c>
    </row>
    <row r="15656" spans="1:9" x14ac:dyDescent="0.35">
      <c r="A15656" t="s">
        <v>1257</v>
      </c>
      <c r="B15656" t="s">
        <v>250</v>
      </c>
      <c r="C15656" t="s">
        <v>389</v>
      </c>
      <c r="D15656" t="s">
        <v>1274</v>
      </c>
      <c r="E15656" t="s">
        <v>31</v>
      </c>
      <c r="F15656">
        <v>17976</v>
      </c>
      <c r="G15656">
        <v>8789</v>
      </c>
      <c r="H15656">
        <v>0.48892968402314196</v>
      </c>
      <c r="I15656" t="str">
        <f>VLOOKUP($B15656&amp;$E15656,'Employee List'!$A:$E,5,0)</f>
        <v>E-1325</v>
      </c>
    </row>
    <row r="15657" spans="1:9" x14ac:dyDescent="0.35">
      <c r="A15657" t="s">
        <v>1257</v>
      </c>
      <c r="B15657" t="s">
        <v>250</v>
      </c>
      <c r="C15657" t="s">
        <v>389</v>
      </c>
      <c r="D15657" t="s">
        <v>1263</v>
      </c>
      <c r="E15657" t="s">
        <v>29</v>
      </c>
      <c r="F15657">
        <v>1977</v>
      </c>
      <c r="G15657">
        <v>1797</v>
      </c>
      <c r="H15657">
        <v>0.90895295902883155</v>
      </c>
      <c r="I15657" t="str">
        <f>VLOOKUP($B15657&amp;$E15657,'Employee List'!$A:$E,5,0)</f>
        <v>E-1325</v>
      </c>
    </row>
    <row r="15658" spans="1:9" x14ac:dyDescent="0.35">
      <c r="A15658" t="s">
        <v>1257</v>
      </c>
      <c r="B15658" t="s">
        <v>250</v>
      </c>
      <c r="C15658" t="s">
        <v>389</v>
      </c>
      <c r="D15658" t="s">
        <v>1263</v>
      </c>
      <c r="E15658" t="s">
        <v>30</v>
      </c>
      <c r="F15658">
        <v>3615</v>
      </c>
      <c r="G15658">
        <v>1432</v>
      </c>
      <c r="H15658">
        <v>0.39612724757952972</v>
      </c>
      <c r="I15658" t="str">
        <f>VLOOKUP($B15658&amp;$E15658,'Employee List'!$A:$E,5,0)</f>
        <v>E-1325</v>
      </c>
    </row>
    <row r="15659" spans="1:9" x14ac:dyDescent="0.35">
      <c r="A15659" t="s">
        <v>1257</v>
      </c>
      <c r="B15659" t="s">
        <v>250</v>
      </c>
      <c r="C15659" t="s">
        <v>389</v>
      </c>
      <c r="D15659" t="s">
        <v>1263</v>
      </c>
      <c r="E15659" t="s">
        <v>31</v>
      </c>
      <c r="F15659">
        <v>1192</v>
      </c>
      <c r="G15659">
        <v>4890</v>
      </c>
      <c r="H15659">
        <v>4.102348993288591</v>
      </c>
      <c r="I15659" t="str">
        <f>VLOOKUP($B15659&amp;$E15659,'Employee List'!$A:$E,5,0)</f>
        <v>E-1325</v>
      </c>
    </row>
    <row r="15660" spans="1:9" x14ac:dyDescent="0.35">
      <c r="A15660" t="s">
        <v>1257</v>
      </c>
      <c r="B15660" t="s">
        <v>250</v>
      </c>
      <c r="C15660" t="s">
        <v>389</v>
      </c>
      <c r="D15660" t="s">
        <v>1264</v>
      </c>
      <c r="E15660" t="s">
        <v>29</v>
      </c>
      <c r="F15660">
        <v>3145</v>
      </c>
      <c r="G15660">
        <v>4155</v>
      </c>
      <c r="H15660">
        <v>1.3211446740858506</v>
      </c>
      <c r="I15660" t="str">
        <f>VLOOKUP($B15660&amp;$E15660,'Employee List'!$A:$E,5,0)</f>
        <v>E-1325</v>
      </c>
    </row>
    <row r="15661" spans="1:9" x14ac:dyDescent="0.35">
      <c r="A15661" t="s">
        <v>1257</v>
      </c>
      <c r="B15661" t="s">
        <v>250</v>
      </c>
      <c r="C15661" t="s">
        <v>389</v>
      </c>
      <c r="D15661" t="s">
        <v>1264</v>
      </c>
      <c r="E15661" t="s">
        <v>30</v>
      </c>
      <c r="F15661">
        <v>1926</v>
      </c>
      <c r="G15661">
        <v>1181</v>
      </c>
      <c r="H15661">
        <v>0.61318795430944961</v>
      </c>
      <c r="I15661" t="str">
        <f>VLOOKUP($B15661&amp;$E15661,'Employee List'!$A:$E,5,0)</f>
        <v>E-1325</v>
      </c>
    </row>
    <row r="15662" spans="1:9" x14ac:dyDescent="0.35">
      <c r="A15662" t="s">
        <v>1257</v>
      </c>
      <c r="B15662" t="s">
        <v>250</v>
      </c>
      <c r="C15662" t="s">
        <v>389</v>
      </c>
      <c r="D15662" t="s">
        <v>1264</v>
      </c>
      <c r="E15662" t="s">
        <v>31</v>
      </c>
      <c r="F15662">
        <v>2282</v>
      </c>
      <c r="G15662">
        <v>3749</v>
      </c>
      <c r="H15662">
        <v>1.6428571428571428</v>
      </c>
      <c r="I15662" t="str">
        <f>VLOOKUP($B15662&amp;$E15662,'Employee List'!$A:$E,5,0)</f>
        <v>E-1325</v>
      </c>
    </row>
    <row r="15663" spans="1:9" x14ac:dyDescent="0.35">
      <c r="A15663" t="s">
        <v>1257</v>
      </c>
      <c r="B15663" t="s">
        <v>250</v>
      </c>
      <c r="C15663" t="s">
        <v>389</v>
      </c>
      <c r="D15663" t="s">
        <v>1265</v>
      </c>
      <c r="E15663" t="s">
        <v>29</v>
      </c>
      <c r="F15663">
        <v>35022</v>
      </c>
      <c r="G15663">
        <v>29896</v>
      </c>
      <c r="H15663">
        <v>0.85363485808920103</v>
      </c>
      <c r="I15663" t="str">
        <f>VLOOKUP($B15663&amp;$E15663,'Employee List'!$A:$E,5,0)</f>
        <v>E-1325</v>
      </c>
    </row>
    <row r="15664" spans="1:9" x14ac:dyDescent="0.35">
      <c r="A15664" t="s">
        <v>1257</v>
      </c>
      <c r="B15664" t="s">
        <v>250</v>
      </c>
      <c r="C15664" t="s">
        <v>389</v>
      </c>
      <c r="D15664" t="s">
        <v>1265</v>
      </c>
      <c r="E15664" t="s">
        <v>30</v>
      </c>
      <c r="F15664">
        <v>38296</v>
      </c>
      <c r="G15664">
        <v>35323</v>
      </c>
      <c r="H15664">
        <v>0.92236787131815334</v>
      </c>
      <c r="I15664" t="str">
        <f>VLOOKUP($B15664&amp;$E15664,'Employee List'!$A:$E,5,0)</f>
        <v>E-1325</v>
      </c>
    </row>
    <row r="15665" spans="1:9" x14ac:dyDescent="0.35">
      <c r="A15665" t="s">
        <v>1257</v>
      </c>
      <c r="B15665" t="s">
        <v>250</v>
      </c>
      <c r="C15665" t="s">
        <v>389</v>
      </c>
      <c r="D15665" t="s">
        <v>1265</v>
      </c>
      <c r="E15665" t="s">
        <v>31</v>
      </c>
      <c r="F15665">
        <v>39381</v>
      </c>
      <c r="G15665">
        <v>31904</v>
      </c>
      <c r="H15665">
        <v>0.81013686803280771</v>
      </c>
      <c r="I15665" t="str">
        <f>VLOOKUP($B15665&amp;$E15665,'Employee List'!$A:$E,5,0)</f>
        <v>E-1325</v>
      </c>
    </row>
    <row r="15666" spans="1:9" x14ac:dyDescent="0.35">
      <c r="A15666" t="s">
        <v>1257</v>
      </c>
      <c r="B15666" t="s">
        <v>250</v>
      </c>
      <c r="C15666" t="s">
        <v>389</v>
      </c>
      <c r="D15666" t="s">
        <v>1260</v>
      </c>
      <c r="E15666" t="s">
        <v>29</v>
      </c>
      <c r="F15666">
        <v>88414</v>
      </c>
      <c r="G15666">
        <v>70705</v>
      </c>
      <c r="H15666">
        <v>0.7997036668400932</v>
      </c>
      <c r="I15666" t="str">
        <f>VLOOKUP($B15666&amp;$E15666,'Employee List'!$A:$E,5,0)</f>
        <v>E-1325</v>
      </c>
    </row>
    <row r="15667" spans="1:9" x14ac:dyDescent="0.35">
      <c r="A15667" t="s">
        <v>1257</v>
      </c>
      <c r="B15667" t="s">
        <v>250</v>
      </c>
      <c r="C15667" t="s">
        <v>389</v>
      </c>
      <c r="D15667" t="s">
        <v>1260</v>
      </c>
      <c r="E15667" t="s">
        <v>30</v>
      </c>
      <c r="F15667">
        <v>89223</v>
      </c>
      <c r="G15667">
        <v>103415</v>
      </c>
      <c r="H15667">
        <v>1.1590621252367663</v>
      </c>
      <c r="I15667" t="str">
        <f>VLOOKUP($B15667&amp;$E15667,'Employee List'!$A:$E,5,0)</f>
        <v>E-1325</v>
      </c>
    </row>
    <row r="15668" spans="1:9" x14ac:dyDescent="0.35">
      <c r="A15668" t="s">
        <v>1257</v>
      </c>
      <c r="B15668" t="s">
        <v>250</v>
      </c>
      <c r="C15668" t="s">
        <v>389</v>
      </c>
      <c r="D15668" t="s">
        <v>1260</v>
      </c>
      <c r="E15668" t="s">
        <v>31</v>
      </c>
      <c r="F15668">
        <v>102803</v>
      </c>
      <c r="G15668">
        <v>139114</v>
      </c>
      <c r="H15668">
        <v>1.3532095366866725</v>
      </c>
      <c r="I15668" t="str">
        <f>VLOOKUP($B15668&amp;$E15668,'Employee List'!$A:$E,5,0)</f>
        <v>E-1325</v>
      </c>
    </row>
    <row r="15669" spans="1:9" x14ac:dyDescent="0.35">
      <c r="A15669" t="s">
        <v>1257</v>
      </c>
      <c r="B15669" t="s">
        <v>250</v>
      </c>
      <c r="C15669" t="s">
        <v>389</v>
      </c>
      <c r="D15669" t="s">
        <v>1261</v>
      </c>
      <c r="E15669" t="s">
        <v>29</v>
      </c>
      <c r="F15669">
        <v>53965</v>
      </c>
      <c r="G15669">
        <v>73335</v>
      </c>
      <c r="H15669">
        <v>1.358936347632725</v>
      </c>
      <c r="I15669" t="str">
        <f>VLOOKUP($B15669&amp;$E15669,'Employee List'!$A:$E,5,0)</f>
        <v>E-1325</v>
      </c>
    </row>
    <row r="15670" spans="1:9" x14ac:dyDescent="0.35">
      <c r="A15670" t="s">
        <v>1257</v>
      </c>
      <c r="B15670" t="s">
        <v>250</v>
      </c>
      <c r="C15670" t="s">
        <v>389</v>
      </c>
      <c r="D15670" t="s">
        <v>1261</v>
      </c>
      <c r="E15670" t="s">
        <v>30</v>
      </c>
      <c r="F15670">
        <v>52341</v>
      </c>
      <c r="G15670">
        <v>73771</v>
      </c>
      <c r="H15670">
        <v>1.4094304656005807</v>
      </c>
      <c r="I15670" t="str">
        <f>VLOOKUP($B15670&amp;$E15670,'Employee List'!$A:$E,5,0)</f>
        <v>E-1325</v>
      </c>
    </row>
    <row r="15671" spans="1:9" x14ac:dyDescent="0.35">
      <c r="A15671" t="s">
        <v>1257</v>
      </c>
      <c r="B15671" t="s">
        <v>250</v>
      </c>
      <c r="C15671" t="s">
        <v>389</v>
      </c>
      <c r="D15671" t="s">
        <v>1261</v>
      </c>
      <c r="E15671" t="s">
        <v>31</v>
      </c>
      <c r="F15671">
        <v>54940</v>
      </c>
      <c r="G15671">
        <v>61676</v>
      </c>
      <c r="H15671">
        <v>1.1226064797961413</v>
      </c>
      <c r="I15671" t="str">
        <f>VLOOKUP($B15671&amp;$E15671,'Employee List'!$A:$E,5,0)</f>
        <v>E-1325</v>
      </c>
    </row>
    <row r="15672" spans="1:9" x14ac:dyDescent="0.35">
      <c r="A15672" t="s">
        <v>1257</v>
      </c>
      <c r="B15672" t="s">
        <v>250</v>
      </c>
      <c r="C15672" t="s">
        <v>389</v>
      </c>
      <c r="D15672" t="s">
        <v>1266</v>
      </c>
      <c r="E15672" t="s">
        <v>29</v>
      </c>
      <c r="F15672">
        <v>183213</v>
      </c>
      <c r="G15672">
        <v>187678</v>
      </c>
      <c r="H15672">
        <v>1.0243705413917135</v>
      </c>
      <c r="I15672" t="str">
        <f>VLOOKUP($B15672&amp;$E15672,'Employee List'!$A:$E,5,0)</f>
        <v>E-1325</v>
      </c>
    </row>
    <row r="15673" spans="1:9" x14ac:dyDescent="0.35">
      <c r="A15673" t="s">
        <v>1257</v>
      </c>
      <c r="B15673" t="s">
        <v>250</v>
      </c>
      <c r="C15673" t="s">
        <v>389</v>
      </c>
      <c r="D15673" t="s">
        <v>1266</v>
      </c>
      <c r="E15673" t="s">
        <v>30</v>
      </c>
      <c r="F15673">
        <v>194085</v>
      </c>
      <c r="G15673">
        <v>205620</v>
      </c>
      <c r="H15673">
        <v>1.0594327227761033</v>
      </c>
      <c r="I15673" t="str">
        <f>VLOOKUP($B15673&amp;$E15673,'Employee List'!$A:$E,5,0)</f>
        <v>E-1325</v>
      </c>
    </row>
    <row r="15674" spans="1:9" x14ac:dyDescent="0.35">
      <c r="A15674" t="s">
        <v>1257</v>
      </c>
      <c r="B15674" t="s">
        <v>250</v>
      </c>
      <c r="C15674" t="s">
        <v>389</v>
      </c>
      <c r="D15674" t="s">
        <v>1266</v>
      </c>
      <c r="E15674" t="s">
        <v>31</v>
      </c>
      <c r="F15674">
        <v>194682</v>
      </c>
      <c r="G15674">
        <v>210212</v>
      </c>
      <c r="H15674">
        <v>1.0797711139191091</v>
      </c>
      <c r="I15674" t="str">
        <f>VLOOKUP($B15674&amp;$E15674,'Employee List'!$A:$E,5,0)</f>
        <v>E-1325</v>
      </c>
    </row>
    <row r="15675" spans="1:9" x14ac:dyDescent="0.35">
      <c r="A15675" t="s">
        <v>1257</v>
      </c>
      <c r="B15675" t="s">
        <v>250</v>
      </c>
      <c r="C15675" t="s">
        <v>389</v>
      </c>
      <c r="D15675" t="s">
        <v>1267</v>
      </c>
      <c r="E15675" t="s">
        <v>29</v>
      </c>
      <c r="F15675">
        <v>49543</v>
      </c>
      <c r="G15675">
        <v>33941</v>
      </c>
      <c r="H15675">
        <v>0.68508164624669476</v>
      </c>
      <c r="I15675" t="str">
        <f>VLOOKUP($B15675&amp;$E15675,'Employee List'!$A:$E,5,0)</f>
        <v>E-1325</v>
      </c>
    </row>
    <row r="15676" spans="1:9" x14ac:dyDescent="0.35">
      <c r="A15676" t="s">
        <v>1257</v>
      </c>
      <c r="B15676" t="s">
        <v>250</v>
      </c>
      <c r="C15676" t="s">
        <v>389</v>
      </c>
      <c r="D15676" t="s">
        <v>1267</v>
      </c>
      <c r="E15676" t="s">
        <v>30</v>
      </c>
      <c r="F15676">
        <v>46637</v>
      </c>
      <c r="G15676">
        <v>25719</v>
      </c>
      <c r="H15676">
        <v>0.55147200720458001</v>
      </c>
      <c r="I15676" t="str">
        <f>VLOOKUP($B15676&amp;$E15676,'Employee List'!$A:$E,5,0)</f>
        <v>E-1325</v>
      </c>
    </row>
    <row r="15677" spans="1:9" x14ac:dyDescent="0.35">
      <c r="A15677" t="s">
        <v>1257</v>
      </c>
      <c r="B15677" t="s">
        <v>250</v>
      </c>
      <c r="C15677" t="s">
        <v>389</v>
      </c>
      <c r="D15677" t="s">
        <v>1267</v>
      </c>
      <c r="E15677" t="s">
        <v>31</v>
      </c>
      <c r="F15677">
        <v>49282</v>
      </c>
      <c r="G15677">
        <v>54351</v>
      </c>
      <c r="H15677">
        <v>1.1028570269063755</v>
      </c>
      <c r="I15677" t="str">
        <f>VLOOKUP($B15677&amp;$E15677,'Employee List'!$A:$E,5,0)</f>
        <v>E-1325</v>
      </c>
    </row>
    <row r="15678" spans="1:9" x14ac:dyDescent="0.35">
      <c r="A15678" t="s">
        <v>1257</v>
      </c>
      <c r="B15678" t="s">
        <v>250</v>
      </c>
      <c r="C15678" t="s">
        <v>389</v>
      </c>
      <c r="D15678" t="s">
        <v>1268</v>
      </c>
      <c r="E15678" t="s">
        <v>29</v>
      </c>
      <c r="F15678">
        <v>13477</v>
      </c>
      <c r="G15678">
        <v>9478</v>
      </c>
      <c r="H15678">
        <v>0.70327224159679458</v>
      </c>
      <c r="I15678" t="str">
        <f>VLOOKUP($B15678&amp;$E15678,'Employee List'!$A:$E,5,0)</f>
        <v>E-1325</v>
      </c>
    </row>
    <row r="15679" spans="1:9" x14ac:dyDescent="0.35">
      <c r="A15679" t="s">
        <v>1257</v>
      </c>
      <c r="B15679" t="s">
        <v>250</v>
      </c>
      <c r="C15679" t="s">
        <v>389</v>
      </c>
      <c r="D15679" t="s">
        <v>1268</v>
      </c>
      <c r="E15679" t="s">
        <v>30</v>
      </c>
      <c r="F15679">
        <v>13996</v>
      </c>
      <c r="G15679">
        <v>8658</v>
      </c>
      <c r="H15679">
        <v>0.61860531580451561</v>
      </c>
      <c r="I15679" t="str">
        <f>VLOOKUP($B15679&amp;$E15679,'Employee List'!$A:$E,5,0)</f>
        <v>E-1325</v>
      </c>
    </row>
    <row r="15680" spans="1:9" x14ac:dyDescent="0.35">
      <c r="A15680" t="s">
        <v>1257</v>
      </c>
      <c r="B15680" t="s">
        <v>250</v>
      </c>
      <c r="C15680" t="s">
        <v>389</v>
      </c>
      <c r="D15680" t="s">
        <v>1268</v>
      </c>
      <c r="E15680" t="s">
        <v>31</v>
      </c>
      <c r="F15680">
        <v>12462</v>
      </c>
      <c r="G15680">
        <v>8625</v>
      </c>
      <c r="H15680">
        <v>0.69210399614829077</v>
      </c>
      <c r="I15680" t="str">
        <f>VLOOKUP($B15680&amp;$E15680,'Employee List'!$A:$E,5,0)</f>
        <v>E-1325</v>
      </c>
    </row>
    <row r="15681" spans="1:9" x14ac:dyDescent="0.35">
      <c r="A15681" t="s">
        <v>1257</v>
      </c>
      <c r="B15681" t="s">
        <v>250</v>
      </c>
      <c r="C15681" t="s">
        <v>389</v>
      </c>
      <c r="D15681" t="s">
        <v>1269</v>
      </c>
      <c r="E15681" t="s">
        <v>29</v>
      </c>
      <c r="F15681">
        <v>28624</v>
      </c>
      <c r="G15681">
        <v>88224</v>
      </c>
      <c r="H15681">
        <v>3.0821688093907209</v>
      </c>
      <c r="I15681" t="str">
        <f>VLOOKUP($B15681&amp;$E15681,'Employee List'!$A:$E,5,0)</f>
        <v>E-1325</v>
      </c>
    </row>
    <row r="15682" spans="1:9" x14ac:dyDescent="0.35">
      <c r="A15682" t="s">
        <v>1257</v>
      </c>
      <c r="B15682" t="s">
        <v>250</v>
      </c>
      <c r="C15682" t="s">
        <v>389</v>
      </c>
      <c r="D15682" t="s">
        <v>1269</v>
      </c>
      <c r="E15682" t="s">
        <v>30</v>
      </c>
      <c r="F15682">
        <v>30734</v>
      </c>
      <c r="G15682">
        <v>98969</v>
      </c>
      <c r="H15682">
        <v>3.2201796056484673</v>
      </c>
      <c r="I15682" t="str">
        <f>VLOOKUP($B15682&amp;$E15682,'Employee List'!$A:$E,5,0)</f>
        <v>E-1325</v>
      </c>
    </row>
    <row r="15683" spans="1:9" x14ac:dyDescent="0.35">
      <c r="A15683" t="s">
        <v>1257</v>
      </c>
      <c r="B15683" t="s">
        <v>250</v>
      </c>
      <c r="C15683" t="s">
        <v>389</v>
      </c>
      <c r="D15683" t="s">
        <v>1269</v>
      </c>
      <c r="E15683" t="s">
        <v>31</v>
      </c>
      <c r="F15683">
        <v>24430</v>
      </c>
      <c r="G15683">
        <v>46049</v>
      </c>
      <c r="H15683">
        <v>1.8849365534179288</v>
      </c>
      <c r="I15683" t="str">
        <f>VLOOKUP($B15683&amp;$E15683,'Employee List'!$A:$E,5,0)</f>
        <v>E-1325</v>
      </c>
    </row>
    <row r="15684" spans="1:9" x14ac:dyDescent="0.35">
      <c r="A15684" t="s">
        <v>1257</v>
      </c>
      <c r="B15684" t="s">
        <v>250</v>
      </c>
      <c r="C15684" t="s">
        <v>389</v>
      </c>
      <c r="D15684" t="s">
        <v>1270</v>
      </c>
      <c r="E15684" t="s">
        <v>29</v>
      </c>
      <c r="F15684">
        <v>8274</v>
      </c>
      <c r="G15684">
        <v>5743</v>
      </c>
      <c r="H15684">
        <v>0.69410200628474739</v>
      </c>
      <c r="I15684" t="str">
        <f>VLOOKUP($B15684&amp;$E15684,'Employee List'!$A:$E,5,0)</f>
        <v>E-1325</v>
      </c>
    </row>
    <row r="15685" spans="1:9" x14ac:dyDescent="0.35">
      <c r="A15685" t="s">
        <v>1257</v>
      </c>
      <c r="B15685" t="s">
        <v>250</v>
      </c>
      <c r="C15685" t="s">
        <v>389</v>
      </c>
      <c r="D15685" t="s">
        <v>1270</v>
      </c>
      <c r="E15685" t="s">
        <v>30</v>
      </c>
      <c r="F15685">
        <v>9827</v>
      </c>
      <c r="G15685">
        <v>6349</v>
      </c>
      <c r="H15685">
        <v>0.64607713442556225</v>
      </c>
      <c r="I15685" t="str">
        <f>VLOOKUP($B15685&amp;$E15685,'Employee List'!$A:$E,5,0)</f>
        <v>E-1325</v>
      </c>
    </row>
    <row r="15686" spans="1:9" x14ac:dyDescent="0.35">
      <c r="A15686" t="s">
        <v>1257</v>
      </c>
      <c r="B15686" t="s">
        <v>250</v>
      </c>
      <c r="C15686" t="s">
        <v>389</v>
      </c>
      <c r="D15686" t="s">
        <v>1270</v>
      </c>
      <c r="E15686" t="s">
        <v>31</v>
      </c>
      <c r="F15686">
        <v>10467</v>
      </c>
      <c r="G15686">
        <v>4902</v>
      </c>
      <c r="H15686">
        <v>0.46832903410719406</v>
      </c>
      <c r="I15686" t="str">
        <f>VLOOKUP($B15686&amp;$E15686,'Employee List'!$A:$E,5,0)</f>
        <v>E-1325</v>
      </c>
    </row>
    <row r="15687" spans="1:9" x14ac:dyDescent="0.35">
      <c r="A15687" t="s">
        <v>1257</v>
      </c>
      <c r="B15687" t="s">
        <v>250</v>
      </c>
      <c r="C15687" t="s">
        <v>389</v>
      </c>
      <c r="D15687" t="s">
        <v>1271</v>
      </c>
      <c r="E15687" t="s">
        <v>29</v>
      </c>
      <c r="F15687">
        <v>37800</v>
      </c>
      <c r="G15687">
        <v>35511</v>
      </c>
      <c r="H15687">
        <v>0.93944444444444442</v>
      </c>
      <c r="I15687" t="str">
        <f>VLOOKUP($B15687&amp;$E15687,'Employee List'!$A:$E,5,0)</f>
        <v>E-1325</v>
      </c>
    </row>
    <row r="15688" spans="1:9" x14ac:dyDescent="0.35">
      <c r="A15688" t="s">
        <v>1257</v>
      </c>
      <c r="B15688" t="s">
        <v>250</v>
      </c>
      <c r="C15688" t="s">
        <v>389</v>
      </c>
      <c r="D15688" t="s">
        <v>1271</v>
      </c>
      <c r="E15688" t="s">
        <v>30</v>
      </c>
      <c r="F15688">
        <v>39514</v>
      </c>
      <c r="G15688">
        <v>34305</v>
      </c>
      <c r="H15688">
        <v>0.86817330566381534</v>
      </c>
      <c r="I15688" t="str">
        <f>VLOOKUP($B15688&amp;$E15688,'Employee List'!$A:$E,5,0)</f>
        <v>E-1325</v>
      </c>
    </row>
    <row r="15689" spans="1:9" x14ac:dyDescent="0.35">
      <c r="A15689" t="s">
        <v>1257</v>
      </c>
      <c r="B15689" t="s">
        <v>250</v>
      </c>
      <c r="C15689" t="s">
        <v>389</v>
      </c>
      <c r="D15689" t="s">
        <v>1271</v>
      </c>
      <c r="E15689" t="s">
        <v>31</v>
      </c>
      <c r="F15689">
        <v>36541</v>
      </c>
      <c r="G15689">
        <v>38217</v>
      </c>
      <c r="H15689">
        <v>1.0458662871842588</v>
      </c>
      <c r="I15689" t="str">
        <f>VLOOKUP($B15689&amp;$E15689,'Employee List'!$A:$E,5,0)</f>
        <v>E-1325</v>
      </c>
    </row>
    <row r="15690" spans="1:9" x14ac:dyDescent="0.35">
      <c r="A15690" t="s">
        <v>1257</v>
      </c>
      <c r="B15690" t="s">
        <v>250</v>
      </c>
      <c r="C15690" t="s">
        <v>389</v>
      </c>
      <c r="D15690" t="s">
        <v>1258</v>
      </c>
      <c r="E15690" t="s">
        <v>29</v>
      </c>
      <c r="F15690">
        <v>217120</v>
      </c>
      <c r="G15690">
        <v>256901</v>
      </c>
      <c r="H15690">
        <v>1.1832212601326455</v>
      </c>
      <c r="I15690" t="str">
        <f>VLOOKUP($B15690&amp;$E15690,'Employee List'!$A:$E,5,0)</f>
        <v>E-1325</v>
      </c>
    </row>
    <row r="15691" spans="1:9" x14ac:dyDescent="0.35">
      <c r="A15691" t="s">
        <v>1257</v>
      </c>
      <c r="B15691" t="s">
        <v>250</v>
      </c>
      <c r="C15691" t="s">
        <v>389</v>
      </c>
      <c r="D15691" t="s">
        <v>1258</v>
      </c>
      <c r="E15691" t="s">
        <v>30</v>
      </c>
      <c r="F15691">
        <v>210310</v>
      </c>
      <c r="G15691">
        <v>205220</v>
      </c>
      <c r="H15691">
        <v>0.97579763206694881</v>
      </c>
      <c r="I15691" t="str">
        <f>VLOOKUP($B15691&amp;$E15691,'Employee List'!$A:$E,5,0)</f>
        <v>E-1325</v>
      </c>
    </row>
    <row r="15692" spans="1:9" x14ac:dyDescent="0.35">
      <c r="A15692" t="s">
        <v>1257</v>
      </c>
      <c r="B15692" t="s">
        <v>250</v>
      </c>
      <c r="C15692" t="s">
        <v>389</v>
      </c>
      <c r="D15692" t="s">
        <v>1258</v>
      </c>
      <c r="E15692" t="s">
        <v>31</v>
      </c>
      <c r="F15692">
        <v>201408</v>
      </c>
      <c r="G15692">
        <v>212716</v>
      </c>
      <c r="H15692">
        <v>1.0561447410231968</v>
      </c>
      <c r="I15692" t="str">
        <f>VLOOKUP($B15692&amp;$E15692,'Employee List'!$A:$E,5,0)</f>
        <v>E-1325</v>
      </c>
    </row>
    <row r="15693" spans="1:9" x14ac:dyDescent="0.35">
      <c r="A15693" t="s">
        <v>1257</v>
      </c>
      <c r="B15693" t="s">
        <v>250</v>
      </c>
      <c r="C15693" t="s">
        <v>389</v>
      </c>
      <c r="D15693" t="s">
        <v>1272</v>
      </c>
      <c r="E15693" t="s">
        <v>29</v>
      </c>
      <c r="F15693">
        <v>29276</v>
      </c>
      <c r="G15693">
        <v>19094</v>
      </c>
      <c r="H15693">
        <v>0.65220658559912559</v>
      </c>
      <c r="I15693" t="str">
        <f>VLOOKUP($B15693&amp;$E15693,'Employee List'!$A:$E,5,0)</f>
        <v>E-1325</v>
      </c>
    </row>
    <row r="15694" spans="1:9" x14ac:dyDescent="0.35">
      <c r="A15694" t="s">
        <v>1257</v>
      </c>
      <c r="B15694" t="s">
        <v>250</v>
      </c>
      <c r="C15694" t="s">
        <v>389</v>
      </c>
      <c r="D15694" t="s">
        <v>1272</v>
      </c>
      <c r="E15694" t="s">
        <v>30</v>
      </c>
      <c r="F15694">
        <v>28027</v>
      </c>
      <c r="G15694">
        <v>35754</v>
      </c>
      <c r="H15694">
        <v>1.2756984336532629</v>
      </c>
      <c r="I15694" t="str">
        <f>VLOOKUP($B15694&amp;$E15694,'Employee List'!$A:$E,5,0)</f>
        <v>E-1325</v>
      </c>
    </row>
    <row r="15695" spans="1:9" x14ac:dyDescent="0.35">
      <c r="A15695" t="s">
        <v>1257</v>
      </c>
      <c r="B15695" t="s">
        <v>250</v>
      </c>
      <c r="C15695" t="s">
        <v>389</v>
      </c>
      <c r="D15695" t="s">
        <v>1272</v>
      </c>
      <c r="E15695" t="s">
        <v>31</v>
      </c>
      <c r="F15695">
        <v>33515</v>
      </c>
      <c r="G15695">
        <v>29342</v>
      </c>
      <c r="H15695">
        <v>0.8754885871997613</v>
      </c>
      <c r="I15695" t="str">
        <f>VLOOKUP($B15695&amp;$E15695,'Employee List'!$A:$E,5,0)</f>
        <v>E-1325</v>
      </c>
    </row>
    <row r="15696" spans="1:9" x14ac:dyDescent="0.35">
      <c r="A15696" t="s">
        <v>1257</v>
      </c>
      <c r="B15696" t="s">
        <v>250</v>
      </c>
      <c r="C15696" t="s">
        <v>389</v>
      </c>
      <c r="D15696" t="s">
        <v>1259</v>
      </c>
      <c r="E15696" t="s">
        <v>29</v>
      </c>
      <c r="F15696">
        <v>48802</v>
      </c>
      <c r="G15696">
        <v>61645</v>
      </c>
      <c r="H15696">
        <v>1.2631654440391786</v>
      </c>
      <c r="I15696" t="str">
        <f>VLOOKUP($B15696&amp;$E15696,'Employee List'!$A:$E,5,0)</f>
        <v>E-1325</v>
      </c>
    </row>
    <row r="15697" spans="1:9" x14ac:dyDescent="0.35">
      <c r="A15697" t="s">
        <v>1257</v>
      </c>
      <c r="B15697" t="s">
        <v>250</v>
      </c>
      <c r="C15697" t="s">
        <v>389</v>
      </c>
      <c r="D15697" t="s">
        <v>1259</v>
      </c>
      <c r="E15697" t="s">
        <v>30</v>
      </c>
      <c r="F15697">
        <v>51005</v>
      </c>
      <c r="G15697">
        <v>49722</v>
      </c>
      <c r="H15697">
        <v>0.97484560337221837</v>
      </c>
      <c r="I15697" t="str">
        <f>VLOOKUP($B15697&amp;$E15697,'Employee List'!$A:$E,5,0)</f>
        <v>E-1325</v>
      </c>
    </row>
    <row r="15698" spans="1:9" x14ac:dyDescent="0.35">
      <c r="A15698" t="s">
        <v>1257</v>
      </c>
      <c r="B15698" t="s">
        <v>250</v>
      </c>
      <c r="C15698" t="s">
        <v>389</v>
      </c>
      <c r="D15698" t="s">
        <v>1259</v>
      </c>
      <c r="E15698" t="s">
        <v>31</v>
      </c>
      <c r="F15698">
        <v>53499</v>
      </c>
      <c r="G15698">
        <v>54470</v>
      </c>
      <c r="H15698">
        <v>1.0181498719602236</v>
      </c>
      <c r="I15698" t="str">
        <f>VLOOKUP($B15698&amp;$E15698,'Employee List'!$A:$E,5,0)</f>
        <v>E-1325</v>
      </c>
    </row>
    <row r="15699" spans="1:9" x14ac:dyDescent="0.35">
      <c r="A15699" t="s">
        <v>1257</v>
      </c>
      <c r="B15699" t="s">
        <v>250</v>
      </c>
      <c r="C15699" t="s">
        <v>389</v>
      </c>
      <c r="D15699" t="s">
        <v>1273</v>
      </c>
      <c r="E15699" t="s">
        <v>29</v>
      </c>
      <c r="F15699">
        <v>8110</v>
      </c>
      <c r="G15699">
        <v>8159</v>
      </c>
      <c r="H15699">
        <v>1.0060419235511715</v>
      </c>
      <c r="I15699" t="str">
        <f>VLOOKUP($B15699&amp;$E15699,'Employee List'!$A:$E,5,0)</f>
        <v>E-1325</v>
      </c>
    </row>
    <row r="15700" spans="1:9" x14ac:dyDescent="0.35">
      <c r="A15700" t="s">
        <v>1257</v>
      </c>
      <c r="B15700" t="s">
        <v>250</v>
      </c>
      <c r="C15700" t="s">
        <v>389</v>
      </c>
      <c r="D15700" t="s">
        <v>1273</v>
      </c>
      <c r="E15700" t="s">
        <v>30</v>
      </c>
      <c r="F15700">
        <v>7467</v>
      </c>
      <c r="G15700">
        <v>4033</v>
      </c>
      <c r="H15700">
        <v>0.54010981652604795</v>
      </c>
      <c r="I15700" t="str">
        <f>VLOOKUP($B15700&amp;$E15700,'Employee List'!$A:$E,5,0)</f>
        <v>E-1325</v>
      </c>
    </row>
    <row r="15701" spans="1:9" x14ac:dyDescent="0.35">
      <c r="A15701" t="s">
        <v>1257</v>
      </c>
      <c r="B15701" t="s">
        <v>250</v>
      </c>
      <c r="C15701" t="s">
        <v>389</v>
      </c>
      <c r="D15701" t="s">
        <v>1273</v>
      </c>
      <c r="E15701" t="s">
        <v>31</v>
      </c>
      <c r="F15701">
        <v>8518</v>
      </c>
      <c r="G15701">
        <v>3478</v>
      </c>
      <c r="H15701">
        <v>0.40831181028410424</v>
      </c>
      <c r="I15701" t="str">
        <f>VLOOKUP($B15701&amp;$E15701,'Employee List'!$A:$E,5,0)</f>
        <v>E-1325</v>
      </c>
    </row>
    <row r="15702" spans="1:9" x14ac:dyDescent="0.35">
      <c r="A15702" t="s">
        <v>1257</v>
      </c>
      <c r="B15702" t="s">
        <v>250</v>
      </c>
      <c r="C15702" t="s">
        <v>389</v>
      </c>
      <c r="D15702" t="s">
        <v>1275</v>
      </c>
      <c r="E15702" t="s">
        <v>29</v>
      </c>
      <c r="F15702">
        <v>4283</v>
      </c>
      <c r="G15702">
        <v>5145</v>
      </c>
      <c r="H15702">
        <v>1.2012607985057202</v>
      </c>
      <c r="I15702" t="str">
        <f>VLOOKUP($B15702&amp;$E15702,'Employee List'!$A:$E,5,0)</f>
        <v>E-1325</v>
      </c>
    </row>
    <row r="15703" spans="1:9" x14ac:dyDescent="0.35">
      <c r="A15703" t="s">
        <v>1257</v>
      </c>
      <c r="B15703" t="s">
        <v>250</v>
      </c>
      <c r="C15703" t="s">
        <v>389</v>
      </c>
      <c r="D15703" t="s">
        <v>1275</v>
      </c>
      <c r="E15703" t="s">
        <v>30</v>
      </c>
      <c r="F15703">
        <v>4123</v>
      </c>
      <c r="G15703">
        <v>5987</v>
      </c>
      <c r="H15703">
        <v>1.4520979869027406</v>
      </c>
      <c r="I15703" t="str">
        <f>VLOOKUP($B15703&amp;$E15703,'Employee List'!$A:$E,5,0)</f>
        <v>E-1325</v>
      </c>
    </row>
    <row r="15704" spans="1:9" x14ac:dyDescent="0.35">
      <c r="A15704" t="s">
        <v>1257</v>
      </c>
      <c r="B15704" t="s">
        <v>250</v>
      </c>
      <c r="C15704" t="s">
        <v>389</v>
      </c>
      <c r="D15704" t="s">
        <v>1275</v>
      </c>
      <c r="E15704" t="s">
        <v>31</v>
      </c>
      <c r="F15704">
        <v>2382</v>
      </c>
      <c r="G15704">
        <v>3450</v>
      </c>
      <c r="H15704">
        <v>1.4483627204030227</v>
      </c>
      <c r="I15704" t="str">
        <f>VLOOKUP($B15704&amp;$E15704,'Employee List'!$A:$E,5,0)</f>
        <v>E-1325</v>
      </c>
    </row>
    <row r="15705" spans="1:9" x14ac:dyDescent="0.35">
      <c r="A15705" t="s">
        <v>1257</v>
      </c>
      <c r="B15705" t="s">
        <v>250</v>
      </c>
      <c r="C15705" t="s">
        <v>389</v>
      </c>
      <c r="D15705" t="s">
        <v>1276</v>
      </c>
      <c r="E15705" t="s">
        <v>29</v>
      </c>
      <c r="F15705">
        <v>2591</v>
      </c>
      <c r="G15705">
        <v>3412</v>
      </c>
      <c r="H15705">
        <v>1.3168660748745658</v>
      </c>
      <c r="I15705" t="str">
        <f>VLOOKUP($B15705&amp;$E15705,'Employee List'!$A:$E,5,0)</f>
        <v>E-1325</v>
      </c>
    </row>
    <row r="15706" spans="1:9" x14ac:dyDescent="0.35">
      <c r="A15706" t="s">
        <v>1257</v>
      </c>
      <c r="B15706" t="s">
        <v>250</v>
      </c>
      <c r="C15706" t="s">
        <v>389</v>
      </c>
      <c r="D15706" t="s">
        <v>1276</v>
      </c>
      <c r="E15706" t="s">
        <v>30</v>
      </c>
      <c r="F15706">
        <v>2671</v>
      </c>
      <c r="G15706">
        <v>3061</v>
      </c>
      <c r="H15706">
        <v>1.1460127293148634</v>
      </c>
      <c r="I15706" t="str">
        <f>VLOOKUP($B15706&amp;$E15706,'Employee List'!$A:$E,5,0)</f>
        <v>E-1325</v>
      </c>
    </row>
    <row r="15707" spans="1:9" x14ac:dyDescent="0.35">
      <c r="A15707" t="s">
        <v>1257</v>
      </c>
      <c r="B15707" t="s">
        <v>250</v>
      </c>
      <c r="C15707" t="s">
        <v>389</v>
      </c>
      <c r="D15707" t="s">
        <v>1276</v>
      </c>
      <c r="E15707" t="s">
        <v>31</v>
      </c>
      <c r="F15707">
        <v>5761</v>
      </c>
      <c r="G15707">
        <v>4162</v>
      </c>
      <c r="H15707">
        <v>0.72244402013539311</v>
      </c>
      <c r="I15707" t="str">
        <f>VLOOKUP($B15707&amp;$E15707,'Employee List'!$A:$E,5,0)</f>
        <v>E-1325</v>
      </c>
    </row>
    <row r="15708" spans="1:9" x14ac:dyDescent="0.35">
      <c r="A15708" t="s">
        <v>1257</v>
      </c>
      <c r="B15708" t="s">
        <v>250</v>
      </c>
      <c r="C15708" t="s">
        <v>389</v>
      </c>
      <c r="D15708" t="s">
        <v>1277</v>
      </c>
      <c r="E15708" t="s">
        <v>29</v>
      </c>
      <c r="F15708">
        <v>7941</v>
      </c>
      <c r="G15708">
        <v>15621</v>
      </c>
      <c r="H15708">
        <v>1.9671326029467322</v>
      </c>
      <c r="I15708" t="str">
        <f>VLOOKUP($B15708&amp;$E15708,'Employee List'!$A:$E,5,0)</f>
        <v>E-1325</v>
      </c>
    </row>
    <row r="15709" spans="1:9" x14ac:dyDescent="0.35">
      <c r="A15709" t="s">
        <v>1257</v>
      </c>
      <c r="B15709" t="s">
        <v>250</v>
      </c>
      <c r="C15709" t="s">
        <v>389</v>
      </c>
      <c r="D15709" t="s">
        <v>1277</v>
      </c>
      <c r="E15709" t="s">
        <v>30</v>
      </c>
      <c r="F15709">
        <v>10283</v>
      </c>
      <c r="G15709">
        <v>11481</v>
      </c>
      <c r="H15709">
        <v>1.1165029660604882</v>
      </c>
      <c r="I15709" t="str">
        <f>VLOOKUP($B15709&amp;$E15709,'Employee List'!$A:$E,5,0)</f>
        <v>E-1325</v>
      </c>
    </row>
    <row r="15710" spans="1:9" x14ac:dyDescent="0.35">
      <c r="A15710" t="s">
        <v>1257</v>
      </c>
      <c r="B15710" t="s">
        <v>250</v>
      </c>
      <c r="C15710" t="s">
        <v>389</v>
      </c>
      <c r="D15710" t="s">
        <v>1277</v>
      </c>
      <c r="E15710" t="s">
        <v>31</v>
      </c>
      <c r="F15710">
        <v>7186</v>
      </c>
      <c r="G15710">
        <v>10963</v>
      </c>
      <c r="H15710">
        <v>1.5256053437239077</v>
      </c>
      <c r="I15710" t="str">
        <f>VLOOKUP($B15710&amp;$E15710,'Employee List'!$A:$E,5,0)</f>
        <v>E-1325</v>
      </c>
    </row>
    <row r="15711" spans="1:9" x14ac:dyDescent="0.35">
      <c r="A15711" t="s">
        <v>1257</v>
      </c>
      <c r="B15711" t="s">
        <v>250</v>
      </c>
      <c r="C15711" t="s">
        <v>389</v>
      </c>
      <c r="D15711" t="s">
        <v>1278</v>
      </c>
      <c r="E15711" t="s">
        <v>29</v>
      </c>
      <c r="F15711">
        <v>46961</v>
      </c>
      <c r="G15711">
        <v>44114</v>
      </c>
      <c r="H15711">
        <v>0.93937522625157044</v>
      </c>
      <c r="I15711" t="str">
        <f>VLOOKUP($B15711&amp;$E15711,'Employee List'!$A:$E,5,0)</f>
        <v>E-1325</v>
      </c>
    </row>
    <row r="15712" spans="1:9" x14ac:dyDescent="0.35">
      <c r="A15712" t="s">
        <v>1257</v>
      </c>
      <c r="B15712" t="s">
        <v>250</v>
      </c>
      <c r="C15712" t="s">
        <v>389</v>
      </c>
      <c r="D15712" t="s">
        <v>1278</v>
      </c>
      <c r="E15712" t="s">
        <v>30</v>
      </c>
      <c r="F15712">
        <v>45911</v>
      </c>
      <c r="G15712">
        <v>42039</v>
      </c>
      <c r="H15712">
        <v>0.91566291302737901</v>
      </c>
      <c r="I15712" t="str">
        <f>VLOOKUP($B15712&amp;$E15712,'Employee List'!$A:$E,5,0)</f>
        <v>E-1325</v>
      </c>
    </row>
    <row r="15713" spans="1:9" x14ac:dyDescent="0.35">
      <c r="A15713" t="s">
        <v>1257</v>
      </c>
      <c r="B15713" t="s">
        <v>250</v>
      </c>
      <c r="C15713" t="s">
        <v>389</v>
      </c>
      <c r="D15713" t="s">
        <v>1278</v>
      </c>
      <c r="E15713" t="s">
        <v>31</v>
      </c>
      <c r="F15713">
        <v>43391</v>
      </c>
      <c r="G15713">
        <v>40564</v>
      </c>
      <c r="H15713">
        <v>0.93484824041851999</v>
      </c>
      <c r="I15713" t="str">
        <f>VLOOKUP($B15713&amp;$E15713,'Employee List'!$A:$E,5,0)</f>
        <v>E-1325</v>
      </c>
    </row>
    <row r="15714" spans="1:9" x14ac:dyDescent="0.35">
      <c r="A15714" t="s">
        <v>1257</v>
      </c>
      <c r="B15714" t="s">
        <v>250</v>
      </c>
      <c r="C15714" t="s">
        <v>389</v>
      </c>
      <c r="D15714" t="s">
        <v>1279</v>
      </c>
      <c r="E15714" t="s">
        <v>29</v>
      </c>
      <c r="F15714">
        <v>1464</v>
      </c>
      <c r="G15714">
        <v>5855</v>
      </c>
      <c r="H15714">
        <v>3.9993169398907105</v>
      </c>
      <c r="I15714" t="str">
        <f>VLOOKUP($B15714&amp;$E15714,'Employee List'!$A:$E,5,0)</f>
        <v>E-1325</v>
      </c>
    </row>
    <row r="15715" spans="1:9" x14ac:dyDescent="0.35">
      <c r="A15715" t="s">
        <v>1257</v>
      </c>
      <c r="B15715" t="s">
        <v>250</v>
      </c>
      <c r="C15715" t="s">
        <v>389</v>
      </c>
      <c r="D15715" t="s">
        <v>1279</v>
      </c>
      <c r="E15715" t="s">
        <v>30</v>
      </c>
      <c r="F15715">
        <v>3349</v>
      </c>
      <c r="G15715">
        <v>4397</v>
      </c>
      <c r="H15715">
        <v>1.3129292326067483</v>
      </c>
      <c r="I15715" t="str">
        <f>VLOOKUP($B15715&amp;$E15715,'Employee List'!$A:$E,5,0)</f>
        <v>E-1325</v>
      </c>
    </row>
    <row r="15716" spans="1:9" x14ac:dyDescent="0.35">
      <c r="A15716" t="s">
        <v>1257</v>
      </c>
      <c r="B15716" t="s">
        <v>250</v>
      </c>
      <c r="C15716" t="s">
        <v>389</v>
      </c>
      <c r="D15716" t="s">
        <v>1279</v>
      </c>
      <c r="E15716" t="s">
        <v>31</v>
      </c>
      <c r="F15716">
        <v>3563</v>
      </c>
      <c r="G15716">
        <v>2551</v>
      </c>
      <c r="H15716">
        <v>0.71596968846477682</v>
      </c>
      <c r="I15716" t="str">
        <f>VLOOKUP($B15716&amp;$E15716,'Employee List'!$A:$E,5,0)</f>
        <v>E-1325</v>
      </c>
    </row>
    <row r="15717" spans="1:9" x14ac:dyDescent="0.35">
      <c r="A15717" t="s">
        <v>1257</v>
      </c>
      <c r="B15717" t="s">
        <v>250</v>
      </c>
      <c r="C15717" t="s">
        <v>389</v>
      </c>
      <c r="D15717" t="s">
        <v>1280</v>
      </c>
      <c r="E15717" t="s">
        <v>29</v>
      </c>
      <c r="F15717">
        <v>1987</v>
      </c>
      <c r="G15717">
        <v>4039</v>
      </c>
      <c r="H15717">
        <v>2.0327126321087068</v>
      </c>
      <c r="I15717" t="str">
        <f>VLOOKUP($B15717&amp;$E15717,'Employee List'!$A:$E,5,0)</f>
        <v>E-1325</v>
      </c>
    </row>
    <row r="15718" spans="1:9" x14ac:dyDescent="0.35">
      <c r="A15718" t="s">
        <v>1257</v>
      </c>
      <c r="B15718" t="s">
        <v>250</v>
      </c>
      <c r="C15718" t="s">
        <v>389</v>
      </c>
      <c r="D15718" t="s">
        <v>1280</v>
      </c>
      <c r="E15718" t="s">
        <v>30</v>
      </c>
      <c r="F15718">
        <v>2116</v>
      </c>
      <c r="G15718">
        <v>4898</v>
      </c>
      <c r="H15718">
        <v>2.3147448015122873</v>
      </c>
      <c r="I15718" t="str">
        <f>VLOOKUP($B15718&amp;$E15718,'Employee List'!$A:$E,5,0)</f>
        <v>E-1325</v>
      </c>
    </row>
    <row r="15719" spans="1:9" x14ac:dyDescent="0.35">
      <c r="A15719" t="s">
        <v>1257</v>
      </c>
      <c r="B15719" t="s">
        <v>250</v>
      </c>
      <c r="C15719" t="s">
        <v>389</v>
      </c>
      <c r="D15719" t="s">
        <v>1280</v>
      </c>
      <c r="E15719" t="s">
        <v>31</v>
      </c>
      <c r="F15719">
        <v>3470</v>
      </c>
      <c r="G15719">
        <v>4457</v>
      </c>
      <c r="H15719">
        <v>1.2844380403458213</v>
      </c>
      <c r="I15719" t="str">
        <f>VLOOKUP($B15719&amp;$E15719,'Employee List'!$A:$E,5,0)</f>
        <v>E-1325</v>
      </c>
    </row>
    <row r="15720" spans="1:9" x14ac:dyDescent="0.35">
      <c r="A15720" t="s">
        <v>1257</v>
      </c>
      <c r="B15720" t="s">
        <v>250</v>
      </c>
      <c r="C15720" t="s">
        <v>389</v>
      </c>
      <c r="D15720" t="s">
        <v>1262</v>
      </c>
      <c r="E15720" t="s">
        <v>29</v>
      </c>
      <c r="F15720">
        <v>13627</v>
      </c>
      <c r="G15720">
        <v>13446</v>
      </c>
      <c r="H15720">
        <v>0.98671754604828654</v>
      </c>
      <c r="I15720" t="str">
        <f>VLOOKUP($B15720&amp;$E15720,'Employee List'!$A:$E,5,0)</f>
        <v>E-1325</v>
      </c>
    </row>
    <row r="15721" spans="1:9" x14ac:dyDescent="0.35">
      <c r="A15721" t="s">
        <v>1257</v>
      </c>
      <c r="B15721" t="s">
        <v>250</v>
      </c>
      <c r="C15721" t="s">
        <v>389</v>
      </c>
      <c r="D15721" t="s">
        <v>1262</v>
      </c>
      <c r="E15721" t="s">
        <v>30</v>
      </c>
      <c r="F15721">
        <v>14590</v>
      </c>
      <c r="G15721">
        <v>16163</v>
      </c>
      <c r="H15721">
        <v>1.1078135709389993</v>
      </c>
      <c r="I15721" t="str">
        <f>VLOOKUP($B15721&amp;$E15721,'Employee List'!$A:$E,5,0)</f>
        <v>E-1325</v>
      </c>
    </row>
    <row r="15722" spans="1:9" x14ac:dyDescent="0.35">
      <c r="A15722" t="s">
        <v>1257</v>
      </c>
      <c r="B15722" t="s">
        <v>250</v>
      </c>
      <c r="C15722" t="s">
        <v>389</v>
      </c>
      <c r="D15722" t="s">
        <v>1262</v>
      </c>
      <c r="E15722" t="s">
        <v>31</v>
      </c>
      <c r="F15722">
        <v>15191</v>
      </c>
      <c r="G15722">
        <v>14747</v>
      </c>
      <c r="H15722">
        <v>0.97077216773089325</v>
      </c>
      <c r="I15722" t="str">
        <f>VLOOKUP($B15722&amp;$E15722,'Employee List'!$A:$E,5,0)</f>
        <v>E-1325</v>
      </c>
    </row>
    <row r="15723" spans="1:9" x14ac:dyDescent="0.35">
      <c r="A15723" t="s">
        <v>1257</v>
      </c>
      <c r="B15723" t="s">
        <v>250</v>
      </c>
      <c r="C15723" t="s">
        <v>389</v>
      </c>
      <c r="D15723" t="s">
        <v>1282</v>
      </c>
      <c r="E15723" t="s">
        <v>29</v>
      </c>
      <c r="F15723">
        <v>2654</v>
      </c>
      <c r="G15723">
        <v>5578</v>
      </c>
      <c r="H15723">
        <v>2.1017332328560663</v>
      </c>
      <c r="I15723" t="str">
        <f>VLOOKUP($B15723&amp;$E15723,'Employee List'!$A:$E,5,0)</f>
        <v>E-1325</v>
      </c>
    </row>
    <row r="15724" spans="1:9" x14ac:dyDescent="0.35">
      <c r="A15724" t="s">
        <v>1257</v>
      </c>
      <c r="B15724" t="s">
        <v>250</v>
      </c>
      <c r="C15724" t="s">
        <v>389</v>
      </c>
      <c r="D15724" t="s">
        <v>1282</v>
      </c>
      <c r="E15724" t="s">
        <v>30</v>
      </c>
      <c r="F15724">
        <v>2942</v>
      </c>
      <c r="G15724">
        <v>5329</v>
      </c>
      <c r="H15724">
        <v>1.8113528212100611</v>
      </c>
      <c r="I15724" t="str">
        <f>VLOOKUP($B15724&amp;$E15724,'Employee List'!$A:$E,5,0)</f>
        <v>E-1325</v>
      </c>
    </row>
    <row r="15725" spans="1:9" x14ac:dyDescent="0.35">
      <c r="A15725" t="s">
        <v>1257</v>
      </c>
      <c r="B15725" t="s">
        <v>250</v>
      </c>
      <c r="C15725" t="s">
        <v>389</v>
      </c>
      <c r="D15725" t="s">
        <v>1282</v>
      </c>
      <c r="E15725" t="s">
        <v>31</v>
      </c>
      <c r="F15725">
        <v>2146</v>
      </c>
      <c r="G15725">
        <v>3066</v>
      </c>
      <c r="H15725">
        <v>1.4287045666356011</v>
      </c>
      <c r="I15725" t="str">
        <f>VLOOKUP($B15725&amp;$E15725,'Employee List'!$A:$E,5,0)</f>
        <v>E-1325</v>
      </c>
    </row>
    <row r="15726" spans="1:9" x14ac:dyDescent="0.35">
      <c r="A15726" t="s">
        <v>1257</v>
      </c>
      <c r="B15726" t="s">
        <v>250</v>
      </c>
      <c r="C15726" t="s">
        <v>389</v>
      </c>
      <c r="D15726" t="s">
        <v>1281</v>
      </c>
      <c r="E15726" t="s">
        <v>29</v>
      </c>
      <c r="F15726">
        <v>7457</v>
      </c>
      <c r="G15726">
        <v>3508</v>
      </c>
      <c r="H15726">
        <v>0.47043046801662869</v>
      </c>
      <c r="I15726" t="str">
        <f>VLOOKUP($B15726&amp;$E15726,'Employee List'!$A:$E,5,0)</f>
        <v>E-1325</v>
      </c>
    </row>
    <row r="15727" spans="1:9" x14ac:dyDescent="0.35">
      <c r="A15727" t="s">
        <v>1257</v>
      </c>
      <c r="B15727" t="s">
        <v>250</v>
      </c>
      <c r="C15727" t="s">
        <v>389</v>
      </c>
      <c r="D15727" t="s">
        <v>1281</v>
      </c>
      <c r="E15727" t="s">
        <v>30</v>
      </c>
      <c r="F15727">
        <v>6920</v>
      </c>
      <c r="G15727">
        <v>5180</v>
      </c>
      <c r="H15727">
        <v>0.74855491329479773</v>
      </c>
      <c r="I15727" t="str">
        <f>VLOOKUP($B15727&amp;$E15727,'Employee List'!$A:$E,5,0)</f>
        <v>E-1325</v>
      </c>
    </row>
    <row r="15728" spans="1:9" x14ac:dyDescent="0.35">
      <c r="A15728" t="s">
        <v>1257</v>
      </c>
      <c r="B15728" t="s">
        <v>250</v>
      </c>
      <c r="C15728" t="s">
        <v>389</v>
      </c>
      <c r="D15728" t="s">
        <v>1281</v>
      </c>
      <c r="E15728" t="s">
        <v>31</v>
      </c>
      <c r="F15728">
        <v>7096</v>
      </c>
      <c r="G15728">
        <v>5364</v>
      </c>
      <c r="H15728">
        <v>0.75591882750845552</v>
      </c>
      <c r="I15728" t="str">
        <f>VLOOKUP($B15728&amp;$E15728,'Employee List'!$A:$E,5,0)</f>
        <v>E-1325</v>
      </c>
    </row>
    <row r="15729" spans="1:9" x14ac:dyDescent="0.35">
      <c r="A15729" t="s">
        <v>1257</v>
      </c>
      <c r="B15729" t="s">
        <v>251</v>
      </c>
      <c r="C15729" t="s">
        <v>389</v>
      </c>
      <c r="D15729" t="s">
        <v>1274</v>
      </c>
      <c r="E15729" t="s">
        <v>29</v>
      </c>
      <c r="F15729">
        <v>22240</v>
      </c>
      <c r="G15729">
        <v>10721</v>
      </c>
      <c r="H15729">
        <v>0.4820593525179856</v>
      </c>
      <c r="I15729" t="str">
        <f>VLOOKUP($B15729&amp;$E15729,'Employee List'!$A:$E,5,0)</f>
        <v>E-1326</v>
      </c>
    </row>
    <row r="15730" spans="1:9" x14ac:dyDescent="0.35">
      <c r="A15730" t="s">
        <v>1257</v>
      </c>
      <c r="B15730" t="s">
        <v>251</v>
      </c>
      <c r="C15730" t="s">
        <v>389</v>
      </c>
      <c r="D15730" t="s">
        <v>1274</v>
      </c>
      <c r="E15730" t="s">
        <v>30</v>
      </c>
      <c r="F15730">
        <v>22285</v>
      </c>
      <c r="G15730">
        <v>9361</v>
      </c>
      <c r="H15730">
        <v>0.42005833520305136</v>
      </c>
      <c r="I15730" t="str">
        <f>VLOOKUP($B15730&amp;$E15730,'Employee List'!$A:$E,5,0)</f>
        <v>E-1326</v>
      </c>
    </row>
    <row r="15731" spans="1:9" x14ac:dyDescent="0.35">
      <c r="A15731" t="s">
        <v>1257</v>
      </c>
      <c r="B15731" t="s">
        <v>251</v>
      </c>
      <c r="C15731" t="s">
        <v>389</v>
      </c>
      <c r="D15731" t="s">
        <v>1274</v>
      </c>
      <c r="E15731" t="s">
        <v>31</v>
      </c>
      <c r="F15731">
        <v>22186</v>
      </c>
      <c r="G15731">
        <v>9568</v>
      </c>
      <c r="H15731">
        <v>0.43126295862255476</v>
      </c>
      <c r="I15731" t="str">
        <f>VLOOKUP($B15731&amp;$E15731,'Employee List'!$A:$E,5,0)</f>
        <v>E-1326</v>
      </c>
    </row>
    <row r="15732" spans="1:9" x14ac:dyDescent="0.35">
      <c r="A15732" t="s">
        <v>1257</v>
      </c>
      <c r="B15732" t="s">
        <v>251</v>
      </c>
      <c r="C15732" t="s">
        <v>389</v>
      </c>
      <c r="D15732" t="s">
        <v>1263</v>
      </c>
      <c r="E15732" t="s">
        <v>29</v>
      </c>
      <c r="F15732">
        <v>2883</v>
      </c>
      <c r="G15732">
        <v>3255</v>
      </c>
      <c r="H15732">
        <v>1.1290322580645162</v>
      </c>
      <c r="I15732" t="str">
        <f>VLOOKUP($B15732&amp;$E15732,'Employee List'!$A:$E,5,0)</f>
        <v>E-1326</v>
      </c>
    </row>
    <row r="15733" spans="1:9" x14ac:dyDescent="0.35">
      <c r="A15733" t="s">
        <v>1257</v>
      </c>
      <c r="B15733" t="s">
        <v>251</v>
      </c>
      <c r="C15733" t="s">
        <v>389</v>
      </c>
      <c r="D15733" t="s">
        <v>1263</v>
      </c>
      <c r="E15733" t="s">
        <v>30</v>
      </c>
      <c r="F15733">
        <v>2511</v>
      </c>
      <c r="G15733">
        <v>5734</v>
      </c>
      <c r="H15733">
        <v>2.2835523695738749</v>
      </c>
      <c r="I15733" t="str">
        <f>VLOOKUP($B15733&amp;$E15733,'Employee List'!$A:$E,5,0)</f>
        <v>E-1326</v>
      </c>
    </row>
    <row r="15734" spans="1:9" x14ac:dyDescent="0.35">
      <c r="A15734" t="s">
        <v>1257</v>
      </c>
      <c r="B15734" t="s">
        <v>251</v>
      </c>
      <c r="C15734" t="s">
        <v>389</v>
      </c>
      <c r="D15734" t="s">
        <v>1263</v>
      </c>
      <c r="E15734" t="s">
        <v>31</v>
      </c>
      <c r="F15734">
        <v>4206</v>
      </c>
      <c r="G15734">
        <v>4815</v>
      </c>
      <c r="H15734">
        <v>1.1447931526390871</v>
      </c>
      <c r="I15734" t="str">
        <f>VLOOKUP($B15734&amp;$E15734,'Employee List'!$A:$E,5,0)</f>
        <v>E-1326</v>
      </c>
    </row>
    <row r="15735" spans="1:9" x14ac:dyDescent="0.35">
      <c r="A15735" t="s">
        <v>1257</v>
      </c>
      <c r="B15735" t="s">
        <v>251</v>
      </c>
      <c r="C15735" t="s">
        <v>389</v>
      </c>
      <c r="D15735" t="s">
        <v>1264</v>
      </c>
      <c r="E15735" t="s">
        <v>29</v>
      </c>
      <c r="F15735">
        <v>3194</v>
      </c>
      <c r="G15735">
        <v>1453</v>
      </c>
      <c r="H15735">
        <v>0.45491546649968689</v>
      </c>
      <c r="I15735" t="str">
        <f>VLOOKUP($B15735&amp;$E15735,'Employee List'!$A:$E,5,0)</f>
        <v>E-1326</v>
      </c>
    </row>
    <row r="15736" spans="1:9" x14ac:dyDescent="0.35">
      <c r="A15736" t="s">
        <v>1257</v>
      </c>
      <c r="B15736" t="s">
        <v>251</v>
      </c>
      <c r="C15736" t="s">
        <v>389</v>
      </c>
      <c r="D15736" t="s">
        <v>1264</v>
      </c>
      <c r="E15736" t="s">
        <v>30</v>
      </c>
      <c r="F15736">
        <v>3223</v>
      </c>
      <c r="G15736">
        <v>3809</v>
      </c>
      <c r="H15736">
        <v>1.1818181818181819</v>
      </c>
      <c r="I15736" t="str">
        <f>VLOOKUP($B15736&amp;$E15736,'Employee List'!$A:$E,5,0)</f>
        <v>E-1326</v>
      </c>
    </row>
    <row r="15737" spans="1:9" x14ac:dyDescent="0.35">
      <c r="A15737" t="s">
        <v>1257</v>
      </c>
      <c r="B15737" t="s">
        <v>251</v>
      </c>
      <c r="C15737" t="s">
        <v>389</v>
      </c>
      <c r="D15737" t="s">
        <v>1264</v>
      </c>
      <c r="E15737" t="s">
        <v>31</v>
      </c>
      <c r="F15737">
        <v>2478</v>
      </c>
      <c r="G15737">
        <v>1435</v>
      </c>
      <c r="H15737">
        <v>0.57909604519774016</v>
      </c>
      <c r="I15737" t="str">
        <f>VLOOKUP($B15737&amp;$E15737,'Employee List'!$A:$E,5,0)</f>
        <v>E-1326</v>
      </c>
    </row>
    <row r="15738" spans="1:9" x14ac:dyDescent="0.35">
      <c r="A15738" t="s">
        <v>1257</v>
      </c>
      <c r="B15738" t="s">
        <v>251</v>
      </c>
      <c r="C15738" t="s">
        <v>389</v>
      </c>
      <c r="D15738" t="s">
        <v>1265</v>
      </c>
      <c r="E15738" t="s">
        <v>29</v>
      </c>
      <c r="F15738">
        <v>19551</v>
      </c>
      <c r="G15738">
        <v>22348</v>
      </c>
      <c r="H15738">
        <v>1.1430617359725845</v>
      </c>
      <c r="I15738" t="str">
        <f>VLOOKUP($B15738&amp;$E15738,'Employee List'!$A:$E,5,0)</f>
        <v>E-1326</v>
      </c>
    </row>
    <row r="15739" spans="1:9" x14ac:dyDescent="0.35">
      <c r="A15739" t="s">
        <v>1257</v>
      </c>
      <c r="B15739" t="s">
        <v>251</v>
      </c>
      <c r="C15739" t="s">
        <v>389</v>
      </c>
      <c r="D15739" t="s">
        <v>1265</v>
      </c>
      <c r="E15739" t="s">
        <v>30</v>
      </c>
      <c r="F15739">
        <v>14879</v>
      </c>
      <c r="G15739">
        <v>15879</v>
      </c>
      <c r="H15739">
        <v>1.067208817796895</v>
      </c>
      <c r="I15739" t="str">
        <f>VLOOKUP($B15739&amp;$E15739,'Employee List'!$A:$E,5,0)</f>
        <v>E-1326</v>
      </c>
    </row>
    <row r="15740" spans="1:9" x14ac:dyDescent="0.35">
      <c r="A15740" t="s">
        <v>1257</v>
      </c>
      <c r="B15740" t="s">
        <v>251</v>
      </c>
      <c r="C15740" t="s">
        <v>389</v>
      </c>
      <c r="D15740" t="s">
        <v>1265</v>
      </c>
      <c r="E15740" t="s">
        <v>31</v>
      </c>
      <c r="F15740">
        <v>16338</v>
      </c>
      <c r="G15740">
        <v>17242</v>
      </c>
      <c r="H15740">
        <v>1.0553311298812584</v>
      </c>
      <c r="I15740" t="str">
        <f>VLOOKUP($B15740&amp;$E15740,'Employee List'!$A:$E,5,0)</f>
        <v>E-1326</v>
      </c>
    </row>
    <row r="15741" spans="1:9" x14ac:dyDescent="0.35">
      <c r="A15741" t="s">
        <v>1257</v>
      </c>
      <c r="B15741" t="s">
        <v>251</v>
      </c>
      <c r="C15741" t="s">
        <v>389</v>
      </c>
      <c r="D15741" t="s">
        <v>1260</v>
      </c>
      <c r="E15741" t="s">
        <v>29</v>
      </c>
      <c r="F15741">
        <v>110117</v>
      </c>
      <c r="G15741">
        <v>78651</v>
      </c>
      <c r="H15741">
        <v>0.71424938928594128</v>
      </c>
      <c r="I15741" t="str">
        <f>VLOOKUP($B15741&amp;$E15741,'Employee List'!$A:$E,5,0)</f>
        <v>E-1326</v>
      </c>
    </row>
    <row r="15742" spans="1:9" x14ac:dyDescent="0.35">
      <c r="A15742" t="s">
        <v>1257</v>
      </c>
      <c r="B15742" t="s">
        <v>251</v>
      </c>
      <c r="C15742" t="s">
        <v>389</v>
      </c>
      <c r="D15742" t="s">
        <v>1260</v>
      </c>
      <c r="E15742" t="s">
        <v>30</v>
      </c>
      <c r="F15742">
        <v>102508</v>
      </c>
      <c r="G15742">
        <v>118705</v>
      </c>
      <c r="H15742">
        <v>1.1580071799274203</v>
      </c>
      <c r="I15742" t="str">
        <f>VLOOKUP($B15742&amp;$E15742,'Employee List'!$A:$E,5,0)</f>
        <v>E-1326</v>
      </c>
    </row>
    <row r="15743" spans="1:9" x14ac:dyDescent="0.35">
      <c r="A15743" t="s">
        <v>1257</v>
      </c>
      <c r="B15743" t="s">
        <v>251</v>
      </c>
      <c r="C15743" t="s">
        <v>389</v>
      </c>
      <c r="D15743" t="s">
        <v>1260</v>
      </c>
      <c r="E15743" t="s">
        <v>31</v>
      </c>
      <c r="F15743">
        <v>116207</v>
      </c>
      <c r="G15743">
        <v>152836</v>
      </c>
      <c r="H15743">
        <v>1.3152047639126732</v>
      </c>
      <c r="I15743" t="str">
        <f>VLOOKUP($B15743&amp;$E15743,'Employee List'!$A:$E,5,0)</f>
        <v>E-1326</v>
      </c>
    </row>
    <row r="15744" spans="1:9" x14ac:dyDescent="0.35">
      <c r="A15744" t="s">
        <v>1257</v>
      </c>
      <c r="B15744" t="s">
        <v>251</v>
      </c>
      <c r="C15744" t="s">
        <v>389</v>
      </c>
      <c r="D15744" t="s">
        <v>1261</v>
      </c>
      <c r="E15744" t="s">
        <v>29</v>
      </c>
      <c r="F15744">
        <v>57062</v>
      </c>
      <c r="G15744">
        <v>32850</v>
      </c>
      <c r="H15744">
        <v>0.57568960078511089</v>
      </c>
      <c r="I15744" t="str">
        <f>VLOOKUP($B15744&amp;$E15744,'Employee List'!$A:$E,5,0)</f>
        <v>E-1326</v>
      </c>
    </row>
    <row r="15745" spans="1:9" x14ac:dyDescent="0.35">
      <c r="A15745" t="s">
        <v>1257</v>
      </c>
      <c r="B15745" t="s">
        <v>251</v>
      </c>
      <c r="C15745" t="s">
        <v>389</v>
      </c>
      <c r="D15745" t="s">
        <v>1261</v>
      </c>
      <c r="E15745" t="s">
        <v>30</v>
      </c>
      <c r="F15745">
        <v>52730</v>
      </c>
      <c r="G15745">
        <v>25255</v>
      </c>
      <c r="H15745">
        <v>0.4789493646880334</v>
      </c>
      <c r="I15745" t="str">
        <f>VLOOKUP($B15745&amp;$E15745,'Employee List'!$A:$E,5,0)</f>
        <v>E-1326</v>
      </c>
    </row>
    <row r="15746" spans="1:9" x14ac:dyDescent="0.35">
      <c r="A15746" t="s">
        <v>1257</v>
      </c>
      <c r="B15746" t="s">
        <v>251</v>
      </c>
      <c r="C15746" t="s">
        <v>389</v>
      </c>
      <c r="D15746" t="s">
        <v>1261</v>
      </c>
      <c r="E15746" t="s">
        <v>31</v>
      </c>
      <c r="F15746">
        <v>53314</v>
      </c>
      <c r="G15746">
        <v>32432</v>
      </c>
      <c r="H15746">
        <v>0.6083205161871178</v>
      </c>
      <c r="I15746" t="str">
        <f>VLOOKUP($B15746&amp;$E15746,'Employee List'!$A:$E,5,0)</f>
        <v>E-1326</v>
      </c>
    </row>
    <row r="15747" spans="1:9" x14ac:dyDescent="0.35">
      <c r="A15747" t="s">
        <v>1257</v>
      </c>
      <c r="B15747" t="s">
        <v>251</v>
      </c>
      <c r="C15747" t="s">
        <v>389</v>
      </c>
      <c r="D15747" t="s">
        <v>1266</v>
      </c>
      <c r="E15747" t="s">
        <v>29</v>
      </c>
      <c r="F15747">
        <v>186006</v>
      </c>
      <c r="G15747">
        <v>157612</v>
      </c>
      <c r="H15747">
        <v>0.84734901024698128</v>
      </c>
      <c r="I15747" t="str">
        <f>VLOOKUP($B15747&amp;$E15747,'Employee List'!$A:$E,5,0)</f>
        <v>E-1326</v>
      </c>
    </row>
    <row r="15748" spans="1:9" x14ac:dyDescent="0.35">
      <c r="A15748" t="s">
        <v>1257</v>
      </c>
      <c r="B15748" t="s">
        <v>251</v>
      </c>
      <c r="C15748" t="s">
        <v>389</v>
      </c>
      <c r="D15748" t="s">
        <v>1266</v>
      </c>
      <c r="E15748" t="s">
        <v>30</v>
      </c>
      <c r="F15748">
        <v>177359</v>
      </c>
      <c r="G15748">
        <v>154354</v>
      </c>
      <c r="H15748">
        <v>0.87029133001426484</v>
      </c>
      <c r="I15748" t="str">
        <f>VLOOKUP($B15748&amp;$E15748,'Employee List'!$A:$E,5,0)</f>
        <v>E-1326</v>
      </c>
    </row>
    <row r="15749" spans="1:9" x14ac:dyDescent="0.35">
      <c r="A15749" t="s">
        <v>1257</v>
      </c>
      <c r="B15749" t="s">
        <v>251</v>
      </c>
      <c r="C15749" t="s">
        <v>389</v>
      </c>
      <c r="D15749" t="s">
        <v>1266</v>
      </c>
      <c r="E15749" t="s">
        <v>31</v>
      </c>
      <c r="F15749">
        <v>175937</v>
      </c>
      <c r="G15749">
        <v>161088</v>
      </c>
      <c r="H15749">
        <v>0.91560047062300709</v>
      </c>
      <c r="I15749" t="str">
        <f>VLOOKUP($B15749&amp;$E15749,'Employee List'!$A:$E,5,0)</f>
        <v>E-1326</v>
      </c>
    </row>
    <row r="15750" spans="1:9" x14ac:dyDescent="0.35">
      <c r="A15750" t="s">
        <v>1257</v>
      </c>
      <c r="B15750" t="s">
        <v>251</v>
      </c>
      <c r="C15750" t="s">
        <v>389</v>
      </c>
      <c r="D15750" t="s">
        <v>1267</v>
      </c>
      <c r="E15750" t="s">
        <v>29</v>
      </c>
      <c r="F15750">
        <v>40717</v>
      </c>
      <c r="G15750">
        <v>21129</v>
      </c>
      <c r="H15750">
        <v>0.51892329985018537</v>
      </c>
      <c r="I15750" t="str">
        <f>VLOOKUP($B15750&amp;$E15750,'Employee List'!$A:$E,5,0)</f>
        <v>E-1326</v>
      </c>
    </row>
    <row r="15751" spans="1:9" x14ac:dyDescent="0.35">
      <c r="A15751" t="s">
        <v>1257</v>
      </c>
      <c r="B15751" t="s">
        <v>251</v>
      </c>
      <c r="C15751" t="s">
        <v>389</v>
      </c>
      <c r="D15751" t="s">
        <v>1267</v>
      </c>
      <c r="E15751" t="s">
        <v>30</v>
      </c>
      <c r="F15751">
        <v>38056</v>
      </c>
      <c r="G15751">
        <v>19806</v>
      </c>
      <c r="H15751">
        <v>0.52044355686356947</v>
      </c>
      <c r="I15751" t="str">
        <f>VLOOKUP($B15751&amp;$E15751,'Employee List'!$A:$E,5,0)</f>
        <v>E-1326</v>
      </c>
    </row>
    <row r="15752" spans="1:9" x14ac:dyDescent="0.35">
      <c r="A15752" t="s">
        <v>1257</v>
      </c>
      <c r="B15752" t="s">
        <v>251</v>
      </c>
      <c r="C15752" t="s">
        <v>389</v>
      </c>
      <c r="D15752" t="s">
        <v>1267</v>
      </c>
      <c r="E15752" t="s">
        <v>31</v>
      </c>
      <c r="F15752">
        <v>35724</v>
      </c>
      <c r="G15752">
        <v>40360</v>
      </c>
      <c r="H15752">
        <v>1.1297727018251036</v>
      </c>
      <c r="I15752" t="str">
        <f>VLOOKUP($B15752&amp;$E15752,'Employee List'!$A:$E,5,0)</f>
        <v>E-1326</v>
      </c>
    </row>
    <row r="15753" spans="1:9" x14ac:dyDescent="0.35">
      <c r="A15753" t="s">
        <v>1257</v>
      </c>
      <c r="B15753" t="s">
        <v>251</v>
      </c>
      <c r="C15753" t="s">
        <v>389</v>
      </c>
      <c r="D15753" t="s">
        <v>1268</v>
      </c>
      <c r="E15753" t="s">
        <v>29</v>
      </c>
      <c r="F15753">
        <v>14100</v>
      </c>
      <c r="G15753">
        <v>5129</v>
      </c>
      <c r="H15753">
        <v>0.36375886524822693</v>
      </c>
      <c r="I15753" t="str">
        <f>VLOOKUP($B15753&amp;$E15753,'Employee List'!$A:$E,5,0)</f>
        <v>E-1326</v>
      </c>
    </row>
    <row r="15754" spans="1:9" x14ac:dyDescent="0.35">
      <c r="A15754" t="s">
        <v>1257</v>
      </c>
      <c r="B15754" t="s">
        <v>251</v>
      </c>
      <c r="C15754" t="s">
        <v>389</v>
      </c>
      <c r="D15754" t="s">
        <v>1268</v>
      </c>
      <c r="E15754" t="s">
        <v>30</v>
      </c>
      <c r="F15754">
        <v>11006</v>
      </c>
      <c r="G15754">
        <v>6078</v>
      </c>
      <c r="H15754">
        <v>0.552244230419771</v>
      </c>
      <c r="I15754" t="str">
        <f>VLOOKUP($B15754&amp;$E15754,'Employee List'!$A:$E,5,0)</f>
        <v>E-1326</v>
      </c>
    </row>
    <row r="15755" spans="1:9" x14ac:dyDescent="0.35">
      <c r="A15755" t="s">
        <v>1257</v>
      </c>
      <c r="B15755" t="s">
        <v>251</v>
      </c>
      <c r="C15755" t="s">
        <v>389</v>
      </c>
      <c r="D15755" t="s">
        <v>1268</v>
      </c>
      <c r="E15755" t="s">
        <v>31</v>
      </c>
      <c r="F15755">
        <v>9851</v>
      </c>
      <c r="G15755">
        <v>8248</v>
      </c>
      <c r="H15755">
        <v>0.83727540351233376</v>
      </c>
      <c r="I15755" t="str">
        <f>VLOOKUP($B15755&amp;$E15755,'Employee List'!$A:$E,5,0)</f>
        <v>E-1326</v>
      </c>
    </row>
    <row r="15756" spans="1:9" x14ac:dyDescent="0.35">
      <c r="A15756" t="s">
        <v>1257</v>
      </c>
      <c r="B15756" t="s">
        <v>251</v>
      </c>
      <c r="C15756" t="s">
        <v>389</v>
      </c>
      <c r="D15756" t="s">
        <v>1269</v>
      </c>
      <c r="E15756" t="s">
        <v>29</v>
      </c>
      <c r="F15756">
        <v>12555</v>
      </c>
      <c r="G15756">
        <v>30951</v>
      </c>
      <c r="H15756">
        <v>2.4652329749103941</v>
      </c>
      <c r="I15756" t="str">
        <f>VLOOKUP($B15756&amp;$E15756,'Employee List'!$A:$E,5,0)</f>
        <v>E-1326</v>
      </c>
    </row>
    <row r="15757" spans="1:9" x14ac:dyDescent="0.35">
      <c r="A15757" t="s">
        <v>1257</v>
      </c>
      <c r="B15757" t="s">
        <v>251</v>
      </c>
      <c r="C15757" t="s">
        <v>389</v>
      </c>
      <c r="D15757" t="s">
        <v>1269</v>
      </c>
      <c r="E15757" t="s">
        <v>30</v>
      </c>
      <c r="F15757">
        <v>8647</v>
      </c>
      <c r="G15757">
        <v>16010</v>
      </c>
      <c r="H15757">
        <v>1.8515091939400947</v>
      </c>
      <c r="I15757" t="str">
        <f>VLOOKUP($B15757&amp;$E15757,'Employee List'!$A:$E,5,0)</f>
        <v>E-1326</v>
      </c>
    </row>
    <row r="15758" spans="1:9" x14ac:dyDescent="0.35">
      <c r="A15758" t="s">
        <v>1257</v>
      </c>
      <c r="B15758" t="s">
        <v>251</v>
      </c>
      <c r="C15758" t="s">
        <v>389</v>
      </c>
      <c r="D15758" t="s">
        <v>1269</v>
      </c>
      <c r="E15758" t="s">
        <v>31</v>
      </c>
      <c r="F15758">
        <v>10011</v>
      </c>
      <c r="G15758">
        <v>24681</v>
      </c>
      <c r="H15758">
        <v>2.4653880731195685</v>
      </c>
      <c r="I15758" t="str">
        <f>VLOOKUP($B15758&amp;$E15758,'Employee List'!$A:$E,5,0)</f>
        <v>E-1326</v>
      </c>
    </row>
    <row r="15759" spans="1:9" x14ac:dyDescent="0.35">
      <c r="A15759" t="s">
        <v>1257</v>
      </c>
      <c r="B15759" t="s">
        <v>251</v>
      </c>
      <c r="C15759" t="s">
        <v>389</v>
      </c>
      <c r="D15759" t="s">
        <v>1270</v>
      </c>
      <c r="E15759" t="s">
        <v>29</v>
      </c>
      <c r="F15759">
        <v>6379</v>
      </c>
      <c r="G15759">
        <v>2964</v>
      </c>
      <c r="H15759">
        <v>0.46464963160369965</v>
      </c>
      <c r="I15759" t="str">
        <f>VLOOKUP($B15759&amp;$E15759,'Employee List'!$A:$E,5,0)</f>
        <v>E-1326</v>
      </c>
    </row>
    <row r="15760" spans="1:9" x14ac:dyDescent="0.35">
      <c r="A15760" t="s">
        <v>1257</v>
      </c>
      <c r="B15760" t="s">
        <v>251</v>
      </c>
      <c r="C15760" t="s">
        <v>389</v>
      </c>
      <c r="D15760" t="s">
        <v>1270</v>
      </c>
      <c r="E15760" t="s">
        <v>30</v>
      </c>
      <c r="F15760">
        <v>4273</v>
      </c>
      <c r="G15760">
        <v>3628</v>
      </c>
      <c r="H15760">
        <v>0.84905218815820271</v>
      </c>
      <c r="I15760" t="str">
        <f>VLOOKUP($B15760&amp;$E15760,'Employee List'!$A:$E,5,0)</f>
        <v>E-1326</v>
      </c>
    </row>
    <row r="15761" spans="1:9" x14ac:dyDescent="0.35">
      <c r="A15761" t="s">
        <v>1257</v>
      </c>
      <c r="B15761" t="s">
        <v>251</v>
      </c>
      <c r="C15761" t="s">
        <v>389</v>
      </c>
      <c r="D15761" t="s">
        <v>1270</v>
      </c>
      <c r="E15761" t="s">
        <v>31</v>
      </c>
      <c r="F15761">
        <v>5106</v>
      </c>
      <c r="G15761">
        <v>2824</v>
      </c>
      <c r="H15761">
        <v>0.55307481394437918</v>
      </c>
      <c r="I15761" t="str">
        <f>VLOOKUP($B15761&amp;$E15761,'Employee List'!$A:$E,5,0)</f>
        <v>E-1326</v>
      </c>
    </row>
    <row r="15762" spans="1:9" x14ac:dyDescent="0.35">
      <c r="A15762" t="s">
        <v>1257</v>
      </c>
      <c r="B15762" t="s">
        <v>251</v>
      </c>
      <c r="C15762" t="s">
        <v>389</v>
      </c>
      <c r="D15762" t="s">
        <v>1271</v>
      </c>
      <c r="E15762" t="s">
        <v>29</v>
      </c>
      <c r="F15762">
        <v>28914</v>
      </c>
      <c r="G15762">
        <v>21174</v>
      </c>
      <c r="H15762">
        <v>0.73230960780244869</v>
      </c>
      <c r="I15762" t="str">
        <f>VLOOKUP($B15762&amp;$E15762,'Employee List'!$A:$E,5,0)</f>
        <v>E-1326</v>
      </c>
    </row>
    <row r="15763" spans="1:9" x14ac:dyDescent="0.35">
      <c r="A15763" t="s">
        <v>1257</v>
      </c>
      <c r="B15763" t="s">
        <v>251</v>
      </c>
      <c r="C15763" t="s">
        <v>389</v>
      </c>
      <c r="D15763" t="s">
        <v>1271</v>
      </c>
      <c r="E15763" t="s">
        <v>30</v>
      </c>
      <c r="F15763">
        <v>27189</v>
      </c>
      <c r="G15763">
        <v>26732</v>
      </c>
      <c r="H15763">
        <v>0.98319173195042109</v>
      </c>
      <c r="I15763" t="str">
        <f>VLOOKUP($B15763&amp;$E15763,'Employee List'!$A:$E,5,0)</f>
        <v>E-1326</v>
      </c>
    </row>
    <row r="15764" spans="1:9" x14ac:dyDescent="0.35">
      <c r="A15764" t="s">
        <v>1257</v>
      </c>
      <c r="B15764" t="s">
        <v>251</v>
      </c>
      <c r="C15764" t="s">
        <v>389</v>
      </c>
      <c r="D15764" t="s">
        <v>1271</v>
      </c>
      <c r="E15764" t="s">
        <v>31</v>
      </c>
      <c r="F15764">
        <v>26704</v>
      </c>
      <c r="G15764">
        <v>19980</v>
      </c>
      <c r="H15764">
        <v>0.74820251647693226</v>
      </c>
      <c r="I15764" t="str">
        <f>VLOOKUP($B15764&amp;$E15764,'Employee List'!$A:$E,5,0)</f>
        <v>E-1326</v>
      </c>
    </row>
    <row r="15765" spans="1:9" x14ac:dyDescent="0.35">
      <c r="A15765" t="s">
        <v>1257</v>
      </c>
      <c r="B15765" t="s">
        <v>251</v>
      </c>
      <c r="C15765" t="s">
        <v>389</v>
      </c>
      <c r="D15765" t="s">
        <v>1258</v>
      </c>
      <c r="E15765" t="s">
        <v>29</v>
      </c>
      <c r="F15765">
        <v>214380</v>
      </c>
      <c r="G15765">
        <v>240498</v>
      </c>
      <c r="H15765">
        <v>1.1218303946263644</v>
      </c>
      <c r="I15765" t="str">
        <f>VLOOKUP($B15765&amp;$E15765,'Employee List'!$A:$E,5,0)</f>
        <v>E-1326</v>
      </c>
    </row>
    <row r="15766" spans="1:9" x14ac:dyDescent="0.35">
      <c r="A15766" t="s">
        <v>1257</v>
      </c>
      <c r="B15766" t="s">
        <v>251</v>
      </c>
      <c r="C15766" t="s">
        <v>389</v>
      </c>
      <c r="D15766" t="s">
        <v>1258</v>
      </c>
      <c r="E15766" t="s">
        <v>30</v>
      </c>
      <c r="F15766">
        <v>188490</v>
      </c>
      <c r="G15766">
        <v>130151</v>
      </c>
      <c r="H15766">
        <v>0.690492864342936</v>
      </c>
      <c r="I15766" t="str">
        <f>VLOOKUP($B15766&amp;$E15766,'Employee List'!$A:$E,5,0)</f>
        <v>E-1326</v>
      </c>
    </row>
    <row r="15767" spans="1:9" x14ac:dyDescent="0.35">
      <c r="A15767" t="s">
        <v>1257</v>
      </c>
      <c r="B15767" t="s">
        <v>251</v>
      </c>
      <c r="C15767" t="s">
        <v>389</v>
      </c>
      <c r="D15767" t="s">
        <v>1258</v>
      </c>
      <c r="E15767" t="s">
        <v>31</v>
      </c>
      <c r="F15767">
        <v>181166</v>
      </c>
      <c r="G15767">
        <v>163539</v>
      </c>
      <c r="H15767">
        <v>0.90270249384542356</v>
      </c>
      <c r="I15767" t="str">
        <f>VLOOKUP($B15767&amp;$E15767,'Employee List'!$A:$E,5,0)</f>
        <v>E-1326</v>
      </c>
    </row>
    <row r="15768" spans="1:9" x14ac:dyDescent="0.35">
      <c r="A15768" t="s">
        <v>1257</v>
      </c>
      <c r="B15768" t="s">
        <v>251</v>
      </c>
      <c r="C15768" t="s">
        <v>389</v>
      </c>
      <c r="D15768" t="s">
        <v>1272</v>
      </c>
      <c r="E15768" t="s">
        <v>29</v>
      </c>
      <c r="F15768">
        <v>18460</v>
      </c>
      <c r="G15768">
        <v>13526</v>
      </c>
      <c r="H15768">
        <v>0.73271939328277358</v>
      </c>
      <c r="I15768" t="str">
        <f>VLOOKUP($B15768&amp;$E15768,'Employee List'!$A:$E,5,0)</f>
        <v>E-1326</v>
      </c>
    </row>
    <row r="15769" spans="1:9" x14ac:dyDescent="0.35">
      <c r="A15769" t="s">
        <v>1257</v>
      </c>
      <c r="B15769" t="s">
        <v>251</v>
      </c>
      <c r="C15769" t="s">
        <v>389</v>
      </c>
      <c r="D15769" t="s">
        <v>1272</v>
      </c>
      <c r="E15769" t="s">
        <v>30</v>
      </c>
      <c r="F15769">
        <v>17876</v>
      </c>
      <c r="G15769">
        <v>11002</v>
      </c>
      <c r="H15769">
        <v>0.61546207205191317</v>
      </c>
      <c r="I15769" t="str">
        <f>VLOOKUP($B15769&amp;$E15769,'Employee List'!$A:$E,5,0)</f>
        <v>E-1326</v>
      </c>
    </row>
    <row r="15770" spans="1:9" x14ac:dyDescent="0.35">
      <c r="A15770" t="s">
        <v>1257</v>
      </c>
      <c r="B15770" t="s">
        <v>251</v>
      </c>
      <c r="C15770" t="s">
        <v>389</v>
      </c>
      <c r="D15770" t="s">
        <v>1272</v>
      </c>
      <c r="E15770" t="s">
        <v>31</v>
      </c>
      <c r="F15770">
        <v>19267</v>
      </c>
      <c r="G15770">
        <v>17475</v>
      </c>
      <c r="H15770">
        <v>0.90699122852545799</v>
      </c>
      <c r="I15770" t="str">
        <f>VLOOKUP($B15770&amp;$E15770,'Employee List'!$A:$E,5,0)</f>
        <v>E-1326</v>
      </c>
    </row>
    <row r="15771" spans="1:9" x14ac:dyDescent="0.35">
      <c r="A15771" t="s">
        <v>1257</v>
      </c>
      <c r="B15771" t="s">
        <v>251</v>
      </c>
      <c r="C15771" t="s">
        <v>389</v>
      </c>
      <c r="D15771" t="s">
        <v>1259</v>
      </c>
      <c r="E15771" t="s">
        <v>29</v>
      </c>
      <c r="F15771">
        <v>39588</v>
      </c>
      <c r="G15771">
        <v>30908</v>
      </c>
      <c r="H15771">
        <v>0.78074163888046888</v>
      </c>
      <c r="I15771" t="str">
        <f>VLOOKUP($B15771&amp;$E15771,'Employee List'!$A:$E,5,0)</f>
        <v>E-1326</v>
      </c>
    </row>
    <row r="15772" spans="1:9" x14ac:dyDescent="0.35">
      <c r="A15772" t="s">
        <v>1257</v>
      </c>
      <c r="B15772" t="s">
        <v>251</v>
      </c>
      <c r="C15772" t="s">
        <v>389</v>
      </c>
      <c r="D15772" t="s">
        <v>1259</v>
      </c>
      <c r="E15772" t="s">
        <v>30</v>
      </c>
      <c r="F15772">
        <v>36946</v>
      </c>
      <c r="G15772">
        <v>37743</v>
      </c>
      <c r="H15772">
        <v>1.0215720240350783</v>
      </c>
      <c r="I15772" t="str">
        <f>VLOOKUP($B15772&amp;$E15772,'Employee List'!$A:$E,5,0)</f>
        <v>E-1326</v>
      </c>
    </row>
    <row r="15773" spans="1:9" x14ac:dyDescent="0.35">
      <c r="A15773" t="s">
        <v>1257</v>
      </c>
      <c r="B15773" t="s">
        <v>251</v>
      </c>
      <c r="C15773" t="s">
        <v>389</v>
      </c>
      <c r="D15773" t="s">
        <v>1259</v>
      </c>
      <c r="E15773" t="s">
        <v>31</v>
      </c>
      <c r="F15773">
        <v>37387</v>
      </c>
      <c r="G15773">
        <v>30508</v>
      </c>
      <c r="H15773">
        <v>0.81600556343113917</v>
      </c>
      <c r="I15773" t="str">
        <f>VLOOKUP($B15773&amp;$E15773,'Employee List'!$A:$E,5,0)</f>
        <v>E-1326</v>
      </c>
    </row>
    <row r="15774" spans="1:9" x14ac:dyDescent="0.35">
      <c r="A15774" t="s">
        <v>1257</v>
      </c>
      <c r="B15774" t="s">
        <v>251</v>
      </c>
      <c r="C15774" t="s">
        <v>389</v>
      </c>
      <c r="D15774" t="s">
        <v>1273</v>
      </c>
      <c r="E15774" t="s">
        <v>29</v>
      </c>
      <c r="F15774">
        <v>7070</v>
      </c>
      <c r="G15774">
        <v>3078</v>
      </c>
      <c r="H15774">
        <v>0.43536067892503538</v>
      </c>
      <c r="I15774" t="str">
        <f>VLOOKUP($B15774&amp;$E15774,'Employee List'!$A:$E,5,0)</f>
        <v>E-1326</v>
      </c>
    </row>
    <row r="15775" spans="1:9" x14ac:dyDescent="0.35">
      <c r="A15775" t="s">
        <v>1257</v>
      </c>
      <c r="B15775" t="s">
        <v>251</v>
      </c>
      <c r="C15775" t="s">
        <v>389</v>
      </c>
      <c r="D15775" t="s">
        <v>1273</v>
      </c>
      <c r="E15775" t="s">
        <v>30</v>
      </c>
      <c r="F15775">
        <v>3348</v>
      </c>
      <c r="G15775">
        <v>4658</v>
      </c>
      <c r="H15775">
        <v>1.3912783751493429</v>
      </c>
      <c r="I15775" t="str">
        <f>VLOOKUP($B15775&amp;$E15775,'Employee List'!$A:$E,5,0)</f>
        <v>E-1326</v>
      </c>
    </row>
    <row r="15776" spans="1:9" x14ac:dyDescent="0.35">
      <c r="A15776" t="s">
        <v>1257</v>
      </c>
      <c r="B15776" t="s">
        <v>251</v>
      </c>
      <c r="C15776" t="s">
        <v>389</v>
      </c>
      <c r="D15776" t="s">
        <v>1273</v>
      </c>
      <c r="E15776" t="s">
        <v>31</v>
      </c>
      <c r="F15776">
        <v>4925</v>
      </c>
      <c r="G15776">
        <v>6436</v>
      </c>
      <c r="H15776">
        <v>1.3068020304568528</v>
      </c>
      <c r="I15776" t="str">
        <f>VLOOKUP($B15776&amp;$E15776,'Employee List'!$A:$E,5,0)</f>
        <v>E-1326</v>
      </c>
    </row>
    <row r="15777" spans="1:9" x14ac:dyDescent="0.35">
      <c r="A15777" t="s">
        <v>1257</v>
      </c>
      <c r="B15777" t="s">
        <v>251</v>
      </c>
      <c r="C15777" t="s">
        <v>389</v>
      </c>
      <c r="D15777" t="s">
        <v>1275</v>
      </c>
      <c r="E15777" t="s">
        <v>29</v>
      </c>
      <c r="F15777">
        <v>1847</v>
      </c>
      <c r="G15777">
        <v>2761</v>
      </c>
      <c r="H15777">
        <v>1.494856524093124</v>
      </c>
      <c r="I15777" t="str">
        <f>VLOOKUP($B15777&amp;$E15777,'Employee List'!$A:$E,5,0)</f>
        <v>E-1326</v>
      </c>
    </row>
    <row r="15778" spans="1:9" x14ac:dyDescent="0.35">
      <c r="A15778" t="s">
        <v>1257</v>
      </c>
      <c r="B15778" t="s">
        <v>251</v>
      </c>
      <c r="C15778" t="s">
        <v>389</v>
      </c>
      <c r="D15778" t="s">
        <v>1275</v>
      </c>
      <c r="E15778" t="s">
        <v>30</v>
      </c>
      <c r="F15778">
        <v>4801</v>
      </c>
      <c r="G15778">
        <v>4033</v>
      </c>
      <c r="H15778">
        <v>0.84003332639033534</v>
      </c>
      <c r="I15778" t="str">
        <f>VLOOKUP($B15778&amp;$E15778,'Employee List'!$A:$E,5,0)</f>
        <v>E-1326</v>
      </c>
    </row>
    <row r="15779" spans="1:9" x14ac:dyDescent="0.35">
      <c r="A15779" t="s">
        <v>1257</v>
      </c>
      <c r="B15779" t="s">
        <v>251</v>
      </c>
      <c r="C15779" t="s">
        <v>389</v>
      </c>
      <c r="D15779" t="s">
        <v>1275</v>
      </c>
      <c r="E15779" t="s">
        <v>31</v>
      </c>
      <c r="F15779">
        <v>3775</v>
      </c>
      <c r="G15779">
        <v>2788</v>
      </c>
      <c r="H15779">
        <v>0.73854304635761592</v>
      </c>
      <c r="I15779" t="str">
        <f>VLOOKUP($B15779&amp;$E15779,'Employee List'!$A:$E,5,0)</f>
        <v>E-1326</v>
      </c>
    </row>
    <row r="15780" spans="1:9" x14ac:dyDescent="0.35">
      <c r="A15780" t="s">
        <v>1257</v>
      </c>
      <c r="B15780" t="s">
        <v>251</v>
      </c>
      <c r="C15780" t="s">
        <v>389</v>
      </c>
      <c r="D15780" t="s">
        <v>1276</v>
      </c>
      <c r="E15780" t="s">
        <v>29</v>
      </c>
      <c r="F15780">
        <v>2568</v>
      </c>
      <c r="G15780">
        <v>5074</v>
      </c>
      <c r="H15780">
        <v>1.9758566978193146</v>
      </c>
      <c r="I15780" t="str">
        <f>VLOOKUP($B15780&amp;$E15780,'Employee List'!$A:$E,5,0)</f>
        <v>E-1326</v>
      </c>
    </row>
    <row r="15781" spans="1:9" x14ac:dyDescent="0.35">
      <c r="A15781" t="s">
        <v>1257</v>
      </c>
      <c r="B15781" t="s">
        <v>251</v>
      </c>
      <c r="C15781" t="s">
        <v>389</v>
      </c>
      <c r="D15781" t="s">
        <v>1276</v>
      </c>
      <c r="E15781" t="s">
        <v>30</v>
      </c>
      <c r="F15781">
        <v>3567</v>
      </c>
      <c r="G15781">
        <v>2446</v>
      </c>
      <c r="H15781">
        <v>0.6857303055789179</v>
      </c>
      <c r="I15781" t="str">
        <f>VLOOKUP($B15781&amp;$E15781,'Employee List'!$A:$E,5,0)</f>
        <v>E-1326</v>
      </c>
    </row>
    <row r="15782" spans="1:9" x14ac:dyDescent="0.35">
      <c r="A15782" t="s">
        <v>1257</v>
      </c>
      <c r="B15782" t="s">
        <v>251</v>
      </c>
      <c r="C15782" t="s">
        <v>389</v>
      </c>
      <c r="D15782" t="s">
        <v>1276</v>
      </c>
      <c r="E15782" t="s">
        <v>31</v>
      </c>
      <c r="F15782">
        <v>2454</v>
      </c>
      <c r="G15782">
        <v>1452</v>
      </c>
      <c r="H15782">
        <v>0.59168704156479213</v>
      </c>
      <c r="I15782" t="str">
        <f>VLOOKUP($B15782&amp;$E15782,'Employee List'!$A:$E,5,0)</f>
        <v>E-1326</v>
      </c>
    </row>
    <row r="15783" spans="1:9" x14ac:dyDescent="0.35">
      <c r="A15783" t="s">
        <v>1257</v>
      </c>
      <c r="B15783" t="s">
        <v>251</v>
      </c>
      <c r="C15783" t="s">
        <v>389</v>
      </c>
      <c r="D15783" t="s">
        <v>1277</v>
      </c>
      <c r="E15783" t="s">
        <v>29</v>
      </c>
      <c r="F15783">
        <v>9900</v>
      </c>
      <c r="G15783">
        <v>7541</v>
      </c>
      <c r="H15783">
        <v>0.76171717171717168</v>
      </c>
      <c r="I15783" t="str">
        <f>VLOOKUP($B15783&amp;$E15783,'Employee List'!$A:$E,5,0)</f>
        <v>E-1326</v>
      </c>
    </row>
    <row r="15784" spans="1:9" x14ac:dyDescent="0.35">
      <c r="A15784" t="s">
        <v>1257</v>
      </c>
      <c r="B15784" t="s">
        <v>251</v>
      </c>
      <c r="C15784" t="s">
        <v>389</v>
      </c>
      <c r="D15784" t="s">
        <v>1277</v>
      </c>
      <c r="E15784" t="s">
        <v>30</v>
      </c>
      <c r="F15784">
        <v>9086</v>
      </c>
      <c r="G15784">
        <v>6129</v>
      </c>
      <c r="H15784">
        <v>0.674554259300022</v>
      </c>
      <c r="I15784" t="str">
        <f>VLOOKUP($B15784&amp;$E15784,'Employee List'!$A:$E,5,0)</f>
        <v>E-1326</v>
      </c>
    </row>
    <row r="15785" spans="1:9" x14ac:dyDescent="0.35">
      <c r="A15785" t="s">
        <v>1257</v>
      </c>
      <c r="B15785" t="s">
        <v>251</v>
      </c>
      <c r="C15785" t="s">
        <v>389</v>
      </c>
      <c r="D15785" t="s">
        <v>1277</v>
      </c>
      <c r="E15785" t="s">
        <v>31</v>
      </c>
      <c r="F15785">
        <v>7572</v>
      </c>
      <c r="G15785">
        <v>12129</v>
      </c>
      <c r="H15785">
        <v>1.6018225039619651</v>
      </c>
      <c r="I15785" t="str">
        <f>VLOOKUP($B15785&amp;$E15785,'Employee List'!$A:$E,5,0)</f>
        <v>E-1326</v>
      </c>
    </row>
    <row r="15786" spans="1:9" x14ac:dyDescent="0.35">
      <c r="A15786" t="s">
        <v>1257</v>
      </c>
      <c r="B15786" t="s">
        <v>251</v>
      </c>
      <c r="C15786" t="s">
        <v>389</v>
      </c>
      <c r="D15786" t="s">
        <v>1278</v>
      </c>
      <c r="E15786" t="s">
        <v>29</v>
      </c>
      <c r="F15786">
        <v>55534</v>
      </c>
      <c r="G15786">
        <v>32327</v>
      </c>
      <c r="H15786">
        <v>0.58211185940144772</v>
      </c>
      <c r="I15786" t="str">
        <f>VLOOKUP($B15786&amp;$E15786,'Employee List'!$A:$E,5,0)</f>
        <v>E-1326</v>
      </c>
    </row>
    <row r="15787" spans="1:9" x14ac:dyDescent="0.35">
      <c r="A15787" t="s">
        <v>1257</v>
      </c>
      <c r="B15787" t="s">
        <v>251</v>
      </c>
      <c r="C15787" t="s">
        <v>389</v>
      </c>
      <c r="D15787" t="s">
        <v>1278</v>
      </c>
      <c r="E15787" t="s">
        <v>30</v>
      </c>
      <c r="F15787">
        <v>51373</v>
      </c>
      <c r="G15787">
        <v>26197</v>
      </c>
      <c r="H15787">
        <v>0.50993712650614131</v>
      </c>
      <c r="I15787" t="str">
        <f>VLOOKUP($B15787&amp;$E15787,'Employee List'!$A:$E,5,0)</f>
        <v>E-1326</v>
      </c>
    </row>
    <row r="15788" spans="1:9" x14ac:dyDescent="0.35">
      <c r="A15788" t="s">
        <v>1257</v>
      </c>
      <c r="B15788" t="s">
        <v>251</v>
      </c>
      <c r="C15788" t="s">
        <v>389</v>
      </c>
      <c r="D15788" t="s">
        <v>1278</v>
      </c>
      <c r="E15788" t="s">
        <v>31</v>
      </c>
      <c r="F15788">
        <v>46239</v>
      </c>
      <c r="G15788">
        <v>35947</v>
      </c>
      <c r="H15788">
        <v>0.77741733168969918</v>
      </c>
      <c r="I15788" t="str">
        <f>VLOOKUP($B15788&amp;$E15788,'Employee List'!$A:$E,5,0)</f>
        <v>E-1326</v>
      </c>
    </row>
    <row r="15789" spans="1:9" x14ac:dyDescent="0.35">
      <c r="A15789" t="s">
        <v>1257</v>
      </c>
      <c r="B15789" t="s">
        <v>251</v>
      </c>
      <c r="C15789" t="s">
        <v>389</v>
      </c>
      <c r="D15789" t="s">
        <v>1279</v>
      </c>
      <c r="E15789" t="s">
        <v>29</v>
      </c>
      <c r="F15789">
        <v>7143</v>
      </c>
      <c r="G15789">
        <v>4040</v>
      </c>
      <c r="H15789">
        <v>0.56558868822623543</v>
      </c>
      <c r="I15789" t="str">
        <f>VLOOKUP($B15789&amp;$E15789,'Employee List'!$A:$E,5,0)</f>
        <v>E-1326</v>
      </c>
    </row>
    <row r="15790" spans="1:9" x14ac:dyDescent="0.35">
      <c r="A15790" t="s">
        <v>1257</v>
      </c>
      <c r="B15790" t="s">
        <v>251</v>
      </c>
      <c r="C15790" t="s">
        <v>389</v>
      </c>
      <c r="D15790" t="s">
        <v>1279</v>
      </c>
      <c r="E15790" t="s">
        <v>30</v>
      </c>
      <c r="F15790">
        <v>6226</v>
      </c>
      <c r="G15790">
        <v>2142</v>
      </c>
      <c r="H15790">
        <v>0.34404111789270803</v>
      </c>
      <c r="I15790" t="str">
        <f>VLOOKUP($B15790&amp;$E15790,'Employee List'!$A:$E,5,0)</f>
        <v>E-1326</v>
      </c>
    </row>
    <row r="15791" spans="1:9" x14ac:dyDescent="0.35">
      <c r="A15791" t="s">
        <v>1257</v>
      </c>
      <c r="B15791" t="s">
        <v>251</v>
      </c>
      <c r="C15791" t="s">
        <v>389</v>
      </c>
      <c r="D15791" t="s">
        <v>1279</v>
      </c>
      <c r="E15791" t="s">
        <v>31</v>
      </c>
      <c r="F15791">
        <v>5411</v>
      </c>
      <c r="G15791">
        <v>1117</v>
      </c>
      <c r="H15791">
        <v>0.206431343559416</v>
      </c>
      <c r="I15791" t="str">
        <f>VLOOKUP($B15791&amp;$E15791,'Employee List'!$A:$E,5,0)</f>
        <v>E-1326</v>
      </c>
    </row>
    <row r="15792" spans="1:9" x14ac:dyDescent="0.35">
      <c r="A15792" t="s">
        <v>1257</v>
      </c>
      <c r="B15792" t="s">
        <v>251</v>
      </c>
      <c r="C15792" t="s">
        <v>389</v>
      </c>
      <c r="D15792" t="s">
        <v>1280</v>
      </c>
      <c r="E15792" t="s">
        <v>29</v>
      </c>
      <c r="F15792">
        <v>4171</v>
      </c>
      <c r="G15792">
        <v>3717</v>
      </c>
      <c r="H15792">
        <v>0.89115320067130188</v>
      </c>
      <c r="I15792" t="str">
        <f>VLOOKUP($B15792&amp;$E15792,'Employee List'!$A:$E,5,0)</f>
        <v>E-1326</v>
      </c>
    </row>
    <row r="15793" spans="1:9" x14ac:dyDescent="0.35">
      <c r="A15793" t="s">
        <v>1257</v>
      </c>
      <c r="B15793" t="s">
        <v>251</v>
      </c>
      <c r="C15793" t="s">
        <v>389</v>
      </c>
      <c r="D15793" t="s">
        <v>1280</v>
      </c>
      <c r="E15793" t="s">
        <v>30</v>
      </c>
      <c r="F15793">
        <v>2247</v>
      </c>
      <c r="G15793">
        <v>2795</v>
      </c>
      <c r="H15793">
        <v>1.2438807298620382</v>
      </c>
      <c r="I15793" t="str">
        <f>VLOOKUP($B15793&amp;$E15793,'Employee List'!$A:$E,5,0)</f>
        <v>E-1326</v>
      </c>
    </row>
    <row r="15794" spans="1:9" x14ac:dyDescent="0.35">
      <c r="A15794" t="s">
        <v>1257</v>
      </c>
      <c r="B15794" t="s">
        <v>251</v>
      </c>
      <c r="C15794" t="s">
        <v>389</v>
      </c>
      <c r="D15794" t="s">
        <v>1280</v>
      </c>
      <c r="E15794" t="s">
        <v>31</v>
      </c>
      <c r="F15794">
        <v>2506</v>
      </c>
      <c r="G15794">
        <v>3426</v>
      </c>
      <c r="H15794">
        <v>1.3671189146049481</v>
      </c>
      <c r="I15794" t="str">
        <f>VLOOKUP($B15794&amp;$E15794,'Employee List'!$A:$E,5,0)</f>
        <v>E-1326</v>
      </c>
    </row>
    <row r="15795" spans="1:9" x14ac:dyDescent="0.35">
      <c r="A15795" t="s">
        <v>1257</v>
      </c>
      <c r="B15795" t="s">
        <v>251</v>
      </c>
      <c r="C15795" t="s">
        <v>389</v>
      </c>
      <c r="D15795" t="s">
        <v>1262</v>
      </c>
      <c r="E15795" t="s">
        <v>29</v>
      </c>
      <c r="F15795">
        <v>25729</v>
      </c>
      <c r="G15795">
        <v>19657</v>
      </c>
      <c r="H15795">
        <v>0.76400171013253526</v>
      </c>
      <c r="I15795" t="str">
        <f>VLOOKUP($B15795&amp;$E15795,'Employee List'!$A:$E,5,0)</f>
        <v>E-1326</v>
      </c>
    </row>
    <row r="15796" spans="1:9" x14ac:dyDescent="0.35">
      <c r="A15796" t="s">
        <v>1257</v>
      </c>
      <c r="B15796" t="s">
        <v>251</v>
      </c>
      <c r="C15796" t="s">
        <v>389</v>
      </c>
      <c r="D15796" t="s">
        <v>1262</v>
      </c>
      <c r="E15796" t="s">
        <v>30</v>
      </c>
      <c r="F15796">
        <v>22515</v>
      </c>
      <c r="G15796">
        <v>17369</v>
      </c>
      <c r="H15796">
        <v>0.77144126138130131</v>
      </c>
      <c r="I15796" t="str">
        <f>VLOOKUP($B15796&amp;$E15796,'Employee List'!$A:$E,5,0)</f>
        <v>E-1326</v>
      </c>
    </row>
    <row r="15797" spans="1:9" x14ac:dyDescent="0.35">
      <c r="A15797" t="s">
        <v>1257</v>
      </c>
      <c r="B15797" t="s">
        <v>251</v>
      </c>
      <c r="C15797" t="s">
        <v>389</v>
      </c>
      <c r="D15797" t="s">
        <v>1262</v>
      </c>
      <c r="E15797" t="s">
        <v>31</v>
      </c>
      <c r="F15797">
        <v>25848</v>
      </c>
      <c r="G15797">
        <v>20069</v>
      </c>
      <c r="H15797">
        <v>0.77642370783039305</v>
      </c>
      <c r="I15797" t="str">
        <f>VLOOKUP($B15797&amp;$E15797,'Employee List'!$A:$E,5,0)</f>
        <v>E-1326</v>
      </c>
    </row>
    <row r="15798" spans="1:9" x14ac:dyDescent="0.35">
      <c r="A15798" t="s">
        <v>1257</v>
      </c>
      <c r="B15798" t="s">
        <v>251</v>
      </c>
      <c r="C15798" t="s">
        <v>389</v>
      </c>
      <c r="D15798" t="s">
        <v>1282</v>
      </c>
      <c r="E15798" t="s">
        <v>30</v>
      </c>
      <c r="F15798">
        <v>5795</v>
      </c>
      <c r="G15798">
        <v>2904</v>
      </c>
      <c r="H15798">
        <v>0.50112165660051766</v>
      </c>
      <c r="I15798" t="str">
        <f>VLOOKUP($B15798&amp;$E15798,'Employee List'!$A:$E,5,0)</f>
        <v>E-1326</v>
      </c>
    </row>
    <row r="15799" spans="1:9" x14ac:dyDescent="0.35">
      <c r="A15799" t="s">
        <v>1257</v>
      </c>
      <c r="B15799" t="s">
        <v>251</v>
      </c>
      <c r="C15799" t="s">
        <v>389</v>
      </c>
      <c r="D15799" t="s">
        <v>1282</v>
      </c>
      <c r="E15799" t="s">
        <v>31</v>
      </c>
      <c r="F15799">
        <v>8855</v>
      </c>
      <c r="G15799">
        <v>2815</v>
      </c>
      <c r="H15799">
        <v>0.3178994918125353</v>
      </c>
      <c r="I15799" t="str">
        <f>VLOOKUP($B15799&amp;$E15799,'Employee List'!$A:$E,5,0)</f>
        <v>E-1326</v>
      </c>
    </row>
    <row r="15800" spans="1:9" x14ac:dyDescent="0.35">
      <c r="A15800" t="s">
        <v>1257</v>
      </c>
      <c r="B15800" t="s">
        <v>251</v>
      </c>
      <c r="C15800" t="s">
        <v>389</v>
      </c>
      <c r="D15800" t="s">
        <v>1281</v>
      </c>
      <c r="E15800" t="s">
        <v>29</v>
      </c>
      <c r="F15800">
        <v>3973</v>
      </c>
      <c r="G15800">
        <v>2986</v>
      </c>
      <c r="H15800">
        <v>0.75157311855021391</v>
      </c>
      <c r="I15800" t="str">
        <f>VLOOKUP($B15800&amp;$E15800,'Employee List'!$A:$E,5,0)</f>
        <v>E-1326</v>
      </c>
    </row>
    <row r="15801" spans="1:9" x14ac:dyDescent="0.35">
      <c r="A15801" t="s">
        <v>1257</v>
      </c>
      <c r="B15801" t="s">
        <v>251</v>
      </c>
      <c r="C15801" t="s">
        <v>389</v>
      </c>
      <c r="D15801" t="s">
        <v>1281</v>
      </c>
      <c r="E15801" t="s">
        <v>30</v>
      </c>
      <c r="F15801">
        <v>6299</v>
      </c>
      <c r="G15801">
        <v>2157</v>
      </c>
      <c r="H15801">
        <v>0.34243530719161774</v>
      </c>
      <c r="I15801" t="str">
        <f>VLOOKUP($B15801&amp;$E15801,'Employee List'!$A:$E,5,0)</f>
        <v>E-1326</v>
      </c>
    </row>
    <row r="15802" spans="1:9" x14ac:dyDescent="0.35">
      <c r="A15802" t="s">
        <v>1257</v>
      </c>
      <c r="B15802" t="s">
        <v>251</v>
      </c>
      <c r="C15802" t="s">
        <v>389</v>
      </c>
      <c r="D15802" t="s">
        <v>1281</v>
      </c>
      <c r="E15802" t="s">
        <v>31</v>
      </c>
      <c r="F15802">
        <v>3983</v>
      </c>
      <c r="G15802">
        <v>2739</v>
      </c>
      <c r="H15802">
        <v>0.6876726085864926</v>
      </c>
      <c r="I15802" t="str">
        <f>VLOOKUP($B15802&amp;$E15802,'Employee List'!$A:$E,5,0)</f>
        <v>E-1326</v>
      </c>
    </row>
    <row r="15803" spans="1:9" x14ac:dyDescent="0.35">
      <c r="A15803" t="s">
        <v>1257</v>
      </c>
      <c r="B15803" t="s">
        <v>252</v>
      </c>
      <c r="C15803" t="s">
        <v>389</v>
      </c>
      <c r="D15803" t="s">
        <v>1274</v>
      </c>
      <c r="E15803" t="s">
        <v>29</v>
      </c>
      <c r="F15803">
        <v>19706</v>
      </c>
      <c r="G15803">
        <v>16618</v>
      </c>
      <c r="H15803">
        <v>0.84329645793159447</v>
      </c>
      <c r="I15803" t="str">
        <f>VLOOKUP($B15803&amp;$E15803,'Employee List'!$A:$E,5,0)</f>
        <v>E-1327</v>
      </c>
    </row>
    <row r="15804" spans="1:9" x14ac:dyDescent="0.35">
      <c r="A15804" t="s">
        <v>1257</v>
      </c>
      <c r="B15804" t="s">
        <v>252</v>
      </c>
      <c r="C15804" t="s">
        <v>389</v>
      </c>
      <c r="D15804" t="s">
        <v>1274</v>
      </c>
      <c r="E15804" t="s">
        <v>30</v>
      </c>
      <c r="F15804">
        <v>20562</v>
      </c>
      <c r="G15804">
        <v>13991</v>
      </c>
      <c r="H15804">
        <v>0.68042991926855367</v>
      </c>
      <c r="I15804" t="str">
        <f>VLOOKUP($B15804&amp;$E15804,'Employee List'!$A:$E,5,0)</f>
        <v>E-1327</v>
      </c>
    </row>
    <row r="15805" spans="1:9" x14ac:dyDescent="0.35">
      <c r="A15805" t="s">
        <v>1257</v>
      </c>
      <c r="B15805" t="s">
        <v>252</v>
      </c>
      <c r="C15805" t="s">
        <v>389</v>
      </c>
      <c r="D15805" t="s">
        <v>1274</v>
      </c>
      <c r="E15805" t="s">
        <v>31</v>
      </c>
      <c r="F15805">
        <v>19073</v>
      </c>
      <c r="G15805">
        <v>12983</v>
      </c>
      <c r="H15805">
        <v>0.68070046662821793</v>
      </c>
      <c r="I15805" t="str">
        <f>VLOOKUP($B15805&amp;$E15805,'Employee List'!$A:$E,5,0)</f>
        <v>E-1327</v>
      </c>
    </row>
    <row r="15806" spans="1:9" x14ac:dyDescent="0.35">
      <c r="A15806" t="s">
        <v>1257</v>
      </c>
      <c r="B15806" t="s">
        <v>252</v>
      </c>
      <c r="C15806" t="s">
        <v>389</v>
      </c>
      <c r="D15806" t="s">
        <v>1263</v>
      </c>
      <c r="E15806" t="s">
        <v>29</v>
      </c>
      <c r="F15806">
        <v>36553</v>
      </c>
      <c r="G15806">
        <v>5636</v>
      </c>
      <c r="H15806">
        <v>0.15418707082865976</v>
      </c>
      <c r="I15806" t="str">
        <f>VLOOKUP($B15806&amp;$E15806,'Employee List'!$A:$E,5,0)</f>
        <v>E-1327</v>
      </c>
    </row>
    <row r="15807" spans="1:9" x14ac:dyDescent="0.35">
      <c r="A15807" t="s">
        <v>1257</v>
      </c>
      <c r="B15807" t="s">
        <v>252</v>
      </c>
      <c r="C15807" t="s">
        <v>389</v>
      </c>
      <c r="D15807" t="s">
        <v>1263</v>
      </c>
      <c r="E15807" t="s">
        <v>30</v>
      </c>
      <c r="F15807">
        <v>37172</v>
      </c>
      <c r="G15807">
        <v>2080</v>
      </c>
      <c r="H15807">
        <v>5.5956095986226188E-2</v>
      </c>
      <c r="I15807" t="str">
        <f>VLOOKUP($B15807&amp;$E15807,'Employee List'!$A:$E,5,0)</f>
        <v>E-1327</v>
      </c>
    </row>
    <row r="15808" spans="1:9" x14ac:dyDescent="0.35">
      <c r="A15808" t="s">
        <v>1257</v>
      </c>
      <c r="B15808" t="s">
        <v>252</v>
      </c>
      <c r="C15808" t="s">
        <v>389</v>
      </c>
      <c r="D15808" t="s">
        <v>1263</v>
      </c>
      <c r="E15808" t="s">
        <v>31</v>
      </c>
      <c r="F15808">
        <v>40202</v>
      </c>
      <c r="G15808">
        <v>5891</v>
      </c>
      <c r="H15808">
        <v>0.1465349982587931</v>
      </c>
      <c r="I15808" t="str">
        <f>VLOOKUP($B15808&amp;$E15808,'Employee List'!$A:$E,5,0)</f>
        <v>E-1327</v>
      </c>
    </row>
    <row r="15809" spans="1:9" x14ac:dyDescent="0.35">
      <c r="A15809" t="s">
        <v>1257</v>
      </c>
      <c r="B15809" t="s">
        <v>252</v>
      </c>
      <c r="C15809" t="s">
        <v>389</v>
      </c>
      <c r="D15809" t="s">
        <v>1264</v>
      </c>
      <c r="E15809" t="s">
        <v>29</v>
      </c>
      <c r="F15809">
        <v>6664</v>
      </c>
      <c r="G15809">
        <v>4058</v>
      </c>
      <c r="H15809">
        <v>0.60894357743097238</v>
      </c>
      <c r="I15809" t="str">
        <f>VLOOKUP($B15809&amp;$E15809,'Employee List'!$A:$E,5,0)</f>
        <v>E-1327</v>
      </c>
    </row>
    <row r="15810" spans="1:9" x14ac:dyDescent="0.35">
      <c r="A15810" t="s">
        <v>1257</v>
      </c>
      <c r="B15810" t="s">
        <v>252</v>
      </c>
      <c r="C15810" t="s">
        <v>389</v>
      </c>
      <c r="D15810" t="s">
        <v>1264</v>
      </c>
      <c r="E15810" t="s">
        <v>30</v>
      </c>
      <c r="F15810">
        <v>5993</v>
      </c>
      <c r="G15810">
        <v>4594</v>
      </c>
      <c r="H15810">
        <v>0.7665609878191223</v>
      </c>
      <c r="I15810" t="str">
        <f>VLOOKUP($B15810&amp;$E15810,'Employee List'!$A:$E,5,0)</f>
        <v>E-1327</v>
      </c>
    </row>
    <row r="15811" spans="1:9" x14ac:dyDescent="0.35">
      <c r="A15811" t="s">
        <v>1257</v>
      </c>
      <c r="B15811" t="s">
        <v>252</v>
      </c>
      <c r="C15811" t="s">
        <v>389</v>
      </c>
      <c r="D15811" t="s">
        <v>1264</v>
      </c>
      <c r="E15811" t="s">
        <v>31</v>
      </c>
      <c r="F15811">
        <v>6006</v>
      </c>
      <c r="G15811">
        <v>3387</v>
      </c>
      <c r="H15811">
        <v>0.56393606393606399</v>
      </c>
      <c r="I15811" t="str">
        <f>VLOOKUP($B15811&amp;$E15811,'Employee List'!$A:$E,5,0)</f>
        <v>E-1327</v>
      </c>
    </row>
    <row r="15812" spans="1:9" x14ac:dyDescent="0.35">
      <c r="A15812" t="s">
        <v>1257</v>
      </c>
      <c r="B15812" t="s">
        <v>252</v>
      </c>
      <c r="C15812" t="s">
        <v>389</v>
      </c>
      <c r="D15812" t="s">
        <v>1265</v>
      </c>
      <c r="E15812" t="s">
        <v>29</v>
      </c>
      <c r="F15812">
        <v>5441</v>
      </c>
      <c r="G15812">
        <v>16897</v>
      </c>
      <c r="H15812">
        <v>3.1054953133615144</v>
      </c>
      <c r="I15812" t="str">
        <f>VLOOKUP($B15812&amp;$E15812,'Employee List'!$A:$E,5,0)</f>
        <v>E-1327</v>
      </c>
    </row>
    <row r="15813" spans="1:9" x14ac:dyDescent="0.35">
      <c r="A15813" t="s">
        <v>1257</v>
      </c>
      <c r="B15813" t="s">
        <v>252</v>
      </c>
      <c r="C15813" t="s">
        <v>389</v>
      </c>
      <c r="D15813" t="s">
        <v>1265</v>
      </c>
      <c r="E15813" t="s">
        <v>30</v>
      </c>
      <c r="F15813">
        <v>5000</v>
      </c>
      <c r="G15813">
        <v>15273</v>
      </c>
      <c r="H15813">
        <v>3.0546000000000002</v>
      </c>
      <c r="I15813" t="str">
        <f>VLOOKUP($B15813&amp;$E15813,'Employee List'!$A:$E,5,0)</f>
        <v>E-1327</v>
      </c>
    </row>
    <row r="15814" spans="1:9" x14ac:dyDescent="0.35">
      <c r="A15814" t="s">
        <v>1257</v>
      </c>
      <c r="B15814" t="s">
        <v>252</v>
      </c>
      <c r="C15814" t="s">
        <v>389</v>
      </c>
      <c r="D15814" t="s">
        <v>1265</v>
      </c>
      <c r="E15814" t="s">
        <v>31</v>
      </c>
      <c r="F15814">
        <v>7492</v>
      </c>
      <c r="G15814">
        <v>10973</v>
      </c>
      <c r="H15814">
        <v>1.464628937533369</v>
      </c>
      <c r="I15814" t="str">
        <f>VLOOKUP($B15814&amp;$E15814,'Employee List'!$A:$E,5,0)</f>
        <v>E-1327</v>
      </c>
    </row>
    <row r="15815" spans="1:9" x14ac:dyDescent="0.35">
      <c r="A15815" t="s">
        <v>1257</v>
      </c>
      <c r="B15815" t="s">
        <v>252</v>
      </c>
      <c r="C15815" t="s">
        <v>389</v>
      </c>
      <c r="D15815" t="s">
        <v>1260</v>
      </c>
      <c r="E15815" t="s">
        <v>29</v>
      </c>
      <c r="F15815">
        <v>69400</v>
      </c>
      <c r="G15815">
        <v>47570</v>
      </c>
      <c r="H15815">
        <v>0.68544668587896251</v>
      </c>
      <c r="I15815" t="str">
        <f>VLOOKUP($B15815&amp;$E15815,'Employee List'!$A:$E,5,0)</f>
        <v>E-1327</v>
      </c>
    </row>
    <row r="15816" spans="1:9" x14ac:dyDescent="0.35">
      <c r="A15816" t="s">
        <v>1257</v>
      </c>
      <c r="B15816" t="s">
        <v>252</v>
      </c>
      <c r="C15816" t="s">
        <v>389</v>
      </c>
      <c r="D15816" t="s">
        <v>1260</v>
      </c>
      <c r="E15816" t="s">
        <v>30</v>
      </c>
      <c r="F15816">
        <v>68217</v>
      </c>
      <c r="G15816">
        <v>68603</v>
      </c>
      <c r="H15816">
        <v>1.00565841359192</v>
      </c>
      <c r="I15816" t="str">
        <f>VLOOKUP($B15816&amp;$E15816,'Employee List'!$A:$E,5,0)</f>
        <v>E-1327</v>
      </c>
    </row>
    <row r="15817" spans="1:9" x14ac:dyDescent="0.35">
      <c r="A15817" t="s">
        <v>1257</v>
      </c>
      <c r="B15817" t="s">
        <v>252</v>
      </c>
      <c r="C15817" t="s">
        <v>389</v>
      </c>
      <c r="D15817" t="s">
        <v>1260</v>
      </c>
      <c r="E15817" t="s">
        <v>31</v>
      </c>
      <c r="F15817">
        <v>79248</v>
      </c>
      <c r="G15817">
        <v>132291</v>
      </c>
      <c r="H15817">
        <v>1.6693291944276196</v>
      </c>
      <c r="I15817" t="str">
        <f>VLOOKUP($B15817&amp;$E15817,'Employee List'!$A:$E,5,0)</f>
        <v>E-1327</v>
      </c>
    </row>
    <row r="15818" spans="1:9" x14ac:dyDescent="0.35">
      <c r="A15818" t="s">
        <v>1257</v>
      </c>
      <c r="B15818" t="s">
        <v>252</v>
      </c>
      <c r="C15818" t="s">
        <v>389</v>
      </c>
      <c r="D15818" t="s">
        <v>1261</v>
      </c>
      <c r="E15818" t="s">
        <v>29</v>
      </c>
      <c r="F15818">
        <v>40128</v>
      </c>
      <c r="G15818">
        <v>43604</v>
      </c>
      <c r="H15818">
        <v>1.0866228070175439</v>
      </c>
      <c r="I15818" t="str">
        <f>VLOOKUP($B15818&amp;$E15818,'Employee List'!$A:$E,5,0)</f>
        <v>E-1327</v>
      </c>
    </row>
    <row r="15819" spans="1:9" x14ac:dyDescent="0.35">
      <c r="A15819" t="s">
        <v>1257</v>
      </c>
      <c r="B15819" t="s">
        <v>252</v>
      </c>
      <c r="C15819" t="s">
        <v>389</v>
      </c>
      <c r="D15819" t="s">
        <v>1261</v>
      </c>
      <c r="E15819" t="s">
        <v>30</v>
      </c>
      <c r="F15819">
        <v>43916</v>
      </c>
      <c r="G15819">
        <v>53432</v>
      </c>
      <c r="H15819">
        <v>1.2166864013115948</v>
      </c>
      <c r="I15819" t="str">
        <f>VLOOKUP($B15819&amp;$E15819,'Employee List'!$A:$E,5,0)</f>
        <v>E-1327</v>
      </c>
    </row>
    <row r="15820" spans="1:9" x14ac:dyDescent="0.35">
      <c r="A15820" t="s">
        <v>1257</v>
      </c>
      <c r="B15820" t="s">
        <v>252</v>
      </c>
      <c r="C15820" t="s">
        <v>389</v>
      </c>
      <c r="D15820" t="s">
        <v>1261</v>
      </c>
      <c r="E15820" t="s">
        <v>31</v>
      </c>
      <c r="F15820">
        <v>44077</v>
      </c>
      <c r="G15820">
        <v>42840</v>
      </c>
      <c r="H15820">
        <v>0.97193547655239698</v>
      </c>
      <c r="I15820" t="str">
        <f>VLOOKUP($B15820&amp;$E15820,'Employee List'!$A:$E,5,0)</f>
        <v>E-1327</v>
      </c>
    </row>
    <row r="15821" spans="1:9" x14ac:dyDescent="0.35">
      <c r="A15821" t="s">
        <v>1257</v>
      </c>
      <c r="B15821" t="s">
        <v>252</v>
      </c>
      <c r="C15821" t="s">
        <v>389</v>
      </c>
      <c r="D15821" t="s">
        <v>1266</v>
      </c>
      <c r="E15821" t="s">
        <v>29</v>
      </c>
      <c r="F15821">
        <v>115819</v>
      </c>
      <c r="G15821">
        <v>156082</v>
      </c>
      <c r="H15821">
        <v>1.3476372615892038</v>
      </c>
      <c r="I15821" t="str">
        <f>VLOOKUP($B15821&amp;$E15821,'Employee List'!$A:$E,5,0)</f>
        <v>E-1327</v>
      </c>
    </row>
    <row r="15822" spans="1:9" x14ac:dyDescent="0.35">
      <c r="A15822" t="s">
        <v>1257</v>
      </c>
      <c r="B15822" t="s">
        <v>252</v>
      </c>
      <c r="C15822" t="s">
        <v>389</v>
      </c>
      <c r="D15822" t="s">
        <v>1266</v>
      </c>
      <c r="E15822" t="s">
        <v>30</v>
      </c>
      <c r="F15822">
        <v>119617</v>
      </c>
      <c r="G15822">
        <v>153435</v>
      </c>
      <c r="H15822">
        <v>1.2827190115117417</v>
      </c>
      <c r="I15822" t="str">
        <f>VLOOKUP($B15822&amp;$E15822,'Employee List'!$A:$E,5,0)</f>
        <v>E-1327</v>
      </c>
    </row>
    <row r="15823" spans="1:9" x14ac:dyDescent="0.35">
      <c r="A15823" t="s">
        <v>1257</v>
      </c>
      <c r="B15823" t="s">
        <v>252</v>
      </c>
      <c r="C15823" t="s">
        <v>389</v>
      </c>
      <c r="D15823" t="s">
        <v>1266</v>
      </c>
      <c r="E15823" t="s">
        <v>31</v>
      </c>
      <c r="F15823">
        <v>118916</v>
      </c>
      <c r="G15823">
        <v>110576</v>
      </c>
      <c r="H15823">
        <v>0.92986646035857246</v>
      </c>
      <c r="I15823" t="str">
        <f>VLOOKUP($B15823&amp;$E15823,'Employee List'!$A:$E,5,0)</f>
        <v>E-1327</v>
      </c>
    </row>
    <row r="15824" spans="1:9" x14ac:dyDescent="0.35">
      <c r="A15824" t="s">
        <v>1257</v>
      </c>
      <c r="B15824" t="s">
        <v>252</v>
      </c>
      <c r="C15824" t="s">
        <v>389</v>
      </c>
      <c r="D15824" t="s">
        <v>1267</v>
      </c>
      <c r="E15824" t="s">
        <v>29</v>
      </c>
      <c r="F15824">
        <v>40484</v>
      </c>
      <c r="G15824">
        <v>28583</v>
      </c>
      <c r="H15824">
        <v>0.70603201264697169</v>
      </c>
      <c r="I15824" t="str">
        <f>VLOOKUP($B15824&amp;$E15824,'Employee List'!$A:$E,5,0)</f>
        <v>E-1327</v>
      </c>
    </row>
    <row r="15825" spans="1:9" x14ac:dyDescent="0.35">
      <c r="A15825" t="s">
        <v>1257</v>
      </c>
      <c r="B15825" t="s">
        <v>252</v>
      </c>
      <c r="C15825" t="s">
        <v>389</v>
      </c>
      <c r="D15825" t="s">
        <v>1267</v>
      </c>
      <c r="E15825" t="s">
        <v>30</v>
      </c>
      <c r="F15825">
        <v>38455</v>
      </c>
      <c r="G15825">
        <v>32120</v>
      </c>
      <c r="H15825">
        <v>0.83526199453907168</v>
      </c>
      <c r="I15825" t="str">
        <f>VLOOKUP($B15825&amp;$E15825,'Employee List'!$A:$E,5,0)</f>
        <v>E-1327</v>
      </c>
    </row>
    <row r="15826" spans="1:9" x14ac:dyDescent="0.35">
      <c r="A15826" t="s">
        <v>1257</v>
      </c>
      <c r="B15826" t="s">
        <v>252</v>
      </c>
      <c r="C15826" t="s">
        <v>389</v>
      </c>
      <c r="D15826" t="s">
        <v>1267</v>
      </c>
      <c r="E15826" t="s">
        <v>31</v>
      </c>
      <c r="F15826">
        <v>40173</v>
      </c>
      <c r="G15826">
        <v>32460</v>
      </c>
      <c r="H15826">
        <v>0.80800537674557538</v>
      </c>
      <c r="I15826" t="str">
        <f>VLOOKUP($B15826&amp;$E15826,'Employee List'!$A:$E,5,0)</f>
        <v>E-1327</v>
      </c>
    </row>
    <row r="15827" spans="1:9" x14ac:dyDescent="0.35">
      <c r="A15827" t="s">
        <v>1257</v>
      </c>
      <c r="B15827" t="s">
        <v>252</v>
      </c>
      <c r="C15827" t="s">
        <v>389</v>
      </c>
      <c r="D15827" t="s">
        <v>1268</v>
      </c>
      <c r="E15827" t="s">
        <v>29</v>
      </c>
      <c r="F15827">
        <v>12084</v>
      </c>
      <c r="G15827">
        <v>3421</v>
      </c>
      <c r="H15827">
        <v>0.28310162197947697</v>
      </c>
      <c r="I15827" t="str">
        <f>VLOOKUP($B15827&amp;$E15827,'Employee List'!$A:$E,5,0)</f>
        <v>E-1327</v>
      </c>
    </row>
    <row r="15828" spans="1:9" x14ac:dyDescent="0.35">
      <c r="A15828" t="s">
        <v>1257</v>
      </c>
      <c r="B15828" t="s">
        <v>252</v>
      </c>
      <c r="C15828" t="s">
        <v>389</v>
      </c>
      <c r="D15828" t="s">
        <v>1268</v>
      </c>
      <c r="E15828" t="s">
        <v>30</v>
      </c>
      <c r="F15828">
        <v>10692</v>
      </c>
      <c r="G15828">
        <v>4758</v>
      </c>
      <c r="H15828">
        <v>0.44500561167227831</v>
      </c>
      <c r="I15828" t="str">
        <f>VLOOKUP($B15828&amp;$E15828,'Employee List'!$A:$E,5,0)</f>
        <v>E-1327</v>
      </c>
    </row>
    <row r="15829" spans="1:9" x14ac:dyDescent="0.35">
      <c r="A15829" t="s">
        <v>1257</v>
      </c>
      <c r="B15829" t="s">
        <v>252</v>
      </c>
      <c r="C15829" t="s">
        <v>389</v>
      </c>
      <c r="D15829" t="s">
        <v>1268</v>
      </c>
      <c r="E15829" t="s">
        <v>31</v>
      </c>
      <c r="F15829">
        <v>13309</v>
      </c>
      <c r="G15829">
        <v>8768</v>
      </c>
      <c r="H15829">
        <v>0.65880231422345781</v>
      </c>
      <c r="I15829" t="str">
        <f>VLOOKUP($B15829&amp;$E15829,'Employee List'!$A:$E,5,0)</f>
        <v>E-1327</v>
      </c>
    </row>
    <row r="15830" spans="1:9" x14ac:dyDescent="0.35">
      <c r="A15830" t="s">
        <v>1257</v>
      </c>
      <c r="B15830" t="s">
        <v>252</v>
      </c>
      <c r="C15830" t="s">
        <v>389</v>
      </c>
      <c r="D15830" t="s">
        <v>1269</v>
      </c>
      <c r="E15830" t="s">
        <v>29</v>
      </c>
      <c r="F15830">
        <v>5202</v>
      </c>
      <c r="G15830">
        <v>17766</v>
      </c>
      <c r="H15830">
        <v>3.4152249134948098</v>
      </c>
      <c r="I15830" t="str">
        <f>VLOOKUP($B15830&amp;$E15830,'Employee List'!$A:$E,5,0)</f>
        <v>E-1327</v>
      </c>
    </row>
    <row r="15831" spans="1:9" x14ac:dyDescent="0.35">
      <c r="A15831" t="s">
        <v>1257</v>
      </c>
      <c r="B15831" t="s">
        <v>252</v>
      </c>
      <c r="C15831" t="s">
        <v>389</v>
      </c>
      <c r="D15831" t="s">
        <v>1269</v>
      </c>
      <c r="E15831" t="s">
        <v>30</v>
      </c>
      <c r="F15831">
        <v>2663</v>
      </c>
      <c r="G15831">
        <v>13615</v>
      </c>
      <c r="H15831">
        <v>5.1126549004881712</v>
      </c>
      <c r="I15831" t="str">
        <f>VLOOKUP($B15831&amp;$E15831,'Employee List'!$A:$E,5,0)</f>
        <v>E-1327</v>
      </c>
    </row>
    <row r="15832" spans="1:9" x14ac:dyDescent="0.35">
      <c r="A15832" t="s">
        <v>1257</v>
      </c>
      <c r="B15832" t="s">
        <v>252</v>
      </c>
      <c r="C15832" t="s">
        <v>389</v>
      </c>
      <c r="D15832" t="s">
        <v>1269</v>
      </c>
      <c r="E15832" t="s">
        <v>31</v>
      </c>
      <c r="F15832">
        <v>4569</v>
      </c>
      <c r="G15832">
        <v>11143</v>
      </c>
      <c r="H15832">
        <v>2.4388268767782884</v>
      </c>
      <c r="I15832" t="str">
        <f>VLOOKUP($B15832&amp;$E15832,'Employee List'!$A:$E,5,0)</f>
        <v>E-1327</v>
      </c>
    </row>
    <row r="15833" spans="1:9" x14ac:dyDescent="0.35">
      <c r="A15833" t="s">
        <v>1257</v>
      </c>
      <c r="B15833" t="s">
        <v>252</v>
      </c>
      <c r="C15833" t="s">
        <v>389</v>
      </c>
      <c r="D15833" t="s">
        <v>1270</v>
      </c>
      <c r="E15833" t="s">
        <v>29</v>
      </c>
      <c r="F15833">
        <v>9716</v>
      </c>
      <c r="G15833">
        <v>8495</v>
      </c>
      <c r="H15833">
        <v>0.87433100041169209</v>
      </c>
      <c r="I15833" t="str">
        <f>VLOOKUP($B15833&amp;$E15833,'Employee List'!$A:$E,5,0)</f>
        <v>E-1327</v>
      </c>
    </row>
    <row r="15834" spans="1:9" x14ac:dyDescent="0.35">
      <c r="A15834" t="s">
        <v>1257</v>
      </c>
      <c r="B15834" t="s">
        <v>252</v>
      </c>
      <c r="C15834" t="s">
        <v>389</v>
      </c>
      <c r="D15834" t="s">
        <v>1270</v>
      </c>
      <c r="E15834" t="s">
        <v>30</v>
      </c>
      <c r="F15834">
        <v>10189</v>
      </c>
      <c r="G15834">
        <v>6161</v>
      </c>
      <c r="H15834">
        <v>0.60467170477966437</v>
      </c>
      <c r="I15834" t="str">
        <f>VLOOKUP($B15834&amp;$E15834,'Employee List'!$A:$E,5,0)</f>
        <v>E-1327</v>
      </c>
    </row>
    <row r="15835" spans="1:9" x14ac:dyDescent="0.35">
      <c r="A15835" t="s">
        <v>1257</v>
      </c>
      <c r="B15835" t="s">
        <v>252</v>
      </c>
      <c r="C15835" t="s">
        <v>389</v>
      </c>
      <c r="D15835" t="s">
        <v>1270</v>
      </c>
      <c r="E15835" t="s">
        <v>31</v>
      </c>
      <c r="F15835">
        <v>9109</v>
      </c>
      <c r="G15835">
        <v>5025</v>
      </c>
      <c r="H15835">
        <v>0.55165221209792514</v>
      </c>
      <c r="I15835" t="str">
        <f>VLOOKUP($B15835&amp;$E15835,'Employee List'!$A:$E,5,0)</f>
        <v>E-1327</v>
      </c>
    </row>
    <row r="15836" spans="1:9" x14ac:dyDescent="0.35">
      <c r="A15836" t="s">
        <v>1257</v>
      </c>
      <c r="B15836" t="s">
        <v>252</v>
      </c>
      <c r="C15836" t="s">
        <v>389</v>
      </c>
      <c r="D15836" t="s">
        <v>1271</v>
      </c>
      <c r="E15836" t="s">
        <v>29</v>
      </c>
      <c r="F15836">
        <v>35546</v>
      </c>
      <c r="G15836">
        <v>23156</v>
      </c>
      <c r="H15836">
        <v>0.65143757384797163</v>
      </c>
      <c r="I15836" t="str">
        <f>VLOOKUP($B15836&amp;$E15836,'Employee List'!$A:$E,5,0)</f>
        <v>E-1327</v>
      </c>
    </row>
    <row r="15837" spans="1:9" x14ac:dyDescent="0.35">
      <c r="A15837" t="s">
        <v>1257</v>
      </c>
      <c r="B15837" t="s">
        <v>252</v>
      </c>
      <c r="C15837" t="s">
        <v>389</v>
      </c>
      <c r="D15837" t="s">
        <v>1271</v>
      </c>
      <c r="E15837" t="s">
        <v>30</v>
      </c>
      <c r="F15837">
        <v>37323</v>
      </c>
      <c r="G15837">
        <v>23185</v>
      </c>
      <c r="H15837">
        <v>0.62119872464700054</v>
      </c>
      <c r="I15837" t="str">
        <f>VLOOKUP($B15837&amp;$E15837,'Employee List'!$A:$E,5,0)</f>
        <v>E-1327</v>
      </c>
    </row>
    <row r="15838" spans="1:9" x14ac:dyDescent="0.35">
      <c r="A15838" t="s">
        <v>1257</v>
      </c>
      <c r="B15838" t="s">
        <v>252</v>
      </c>
      <c r="C15838" t="s">
        <v>389</v>
      </c>
      <c r="D15838" t="s">
        <v>1271</v>
      </c>
      <c r="E15838" t="s">
        <v>31</v>
      </c>
      <c r="F15838">
        <v>38369</v>
      </c>
      <c r="G15838">
        <v>28587</v>
      </c>
      <c r="H15838">
        <v>0.74505460137089841</v>
      </c>
      <c r="I15838" t="str">
        <f>VLOOKUP($B15838&amp;$E15838,'Employee List'!$A:$E,5,0)</f>
        <v>E-1327</v>
      </c>
    </row>
    <row r="15839" spans="1:9" x14ac:dyDescent="0.35">
      <c r="A15839" t="s">
        <v>1257</v>
      </c>
      <c r="B15839" t="s">
        <v>252</v>
      </c>
      <c r="C15839" t="s">
        <v>389</v>
      </c>
      <c r="D15839" t="s">
        <v>1258</v>
      </c>
      <c r="E15839" t="s">
        <v>29</v>
      </c>
      <c r="F15839">
        <v>188311</v>
      </c>
      <c r="G15839">
        <v>260310</v>
      </c>
      <c r="H15839">
        <v>1.3823409147633436</v>
      </c>
      <c r="I15839" t="str">
        <f>VLOOKUP($B15839&amp;$E15839,'Employee List'!$A:$E,5,0)</f>
        <v>E-1327</v>
      </c>
    </row>
    <row r="15840" spans="1:9" x14ac:dyDescent="0.35">
      <c r="A15840" t="s">
        <v>1257</v>
      </c>
      <c r="B15840" t="s">
        <v>252</v>
      </c>
      <c r="C15840" t="s">
        <v>389</v>
      </c>
      <c r="D15840" t="s">
        <v>1258</v>
      </c>
      <c r="E15840" t="s">
        <v>30</v>
      </c>
      <c r="F15840">
        <v>180898</v>
      </c>
      <c r="G15840">
        <v>202286</v>
      </c>
      <c r="H15840">
        <v>1.1182323740450419</v>
      </c>
      <c r="I15840" t="str">
        <f>VLOOKUP($B15840&amp;$E15840,'Employee List'!$A:$E,5,0)</f>
        <v>E-1327</v>
      </c>
    </row>
    <row r="15841" spans="1:9" x14ac:dyDescent="0.35">
      <c r="A15841" t="s">
        <v>1257</v>
      </c>
      <c r="B15841" t="s">
        <v>252</v>
      </c>
      <c r="C15841" t="s">
        <v>389</v>
      </c>
      <c r="D15841" t="s">
        <v>1258</v>
      </c>
      <c r="E15841" t="s">
        <v>31</v>
      </c>
      <c r="F15841">
        <v>173135</v>
      </c>
      <c r="G15841">
        <v>137593</v>
      </c>
      <c r="H15841">
        <v>0.79471510670863776</v>
      </c>
      <c r="I15841" t="str">
        <f>VLOOKUP($B15841&amp;$E15841,'Employee List'!$A:$E,5,0)</f>
        <v>E-1327</v>
      </c>
    </row>
    <row r="15842" spans="1:9" x14ac:dyDescent="0.35">
      <c r="A15842" t="s">
        <v>1257</v>
      </c>
      <c r="B15842" t="s">
        <v>252</v>
      </c>
      <c r="C15842" t="s">
        <v>389</v>
      </c>
      <c r="D15842" t="s">
        <v>1272</v>
      </c>
      <c r="E15842" t="s">
        <v>29</v>
      </c>
      <c r="F15842">
        <v>15655</v>
      </c>
      <c r="G15842">
        <v>9648</v>
      </c>
      <c r="H15842">
        <v>0.61628872564675818</v>
      </c>
      <c r="I15842" t="str">
        <f>VLOOKUP($B15842&amp;$E15842,'Employee List'!$A:$E,5,0)</f>
        <v>E-1327</v>
      </c>
    </row>
    <row r="15843" spans="1:9" x14ac:dyDescent="0.35">
      <c r="A15843" t="s">
        <v>1257</v>
      </c>
      <c r="B15843" t="s">
        <v>252</v>
      </c>
      <c r="C15843" t="s">
        <v>389</v>
      </c>
      <c r="D15843" t="s">
        <v>1272</v>
      </c>
      <c r="E15843" t="s">
        <v>30</v>
      </c>
      <c r="F15843">
        <v>15089</v>
      </c>
      <c r="G15843">
        <v>14360</v>
      </c>
      <c r="H15843">
        <v>0.9516866591556763</v>
      </c>
      <c r="I15843" t="str">
        <f>VLOOKUP($B15843&amp;$E15843,'Employee List'!$A:$E,5,0)</f>
        <v>E-1327</v>
      </c>
    </row>
    <row r="15844" spans="1:9" x14ac:dyDescent="0.35">
      <c r="A15844" t="s">
        <v>1257</v>
      </c>
      <c r="B15844" t="s">
        <v>252</v>
      </c>
      <c r="C15844" t="s">
        <v>389</v>
      </c>
      <c r="D15844" t="s">
        <v>1272</v>
      </c>
      <c r="E15844" t="s">
        <v>31</v>
      </c>
      <c r="F15844">
        <v>15155</v>
      </c>
      <c r="G15844">
        <v>12693</v>
      </c>
      <c r="H15844">
        <v>0.83754536456614981</v>
      </c>
      <c r="I15844" t="str">
        <f>VLOOKUP($B15844&amp;$E15844,'Employee List'!$A:$E,5,0)</f>
        <v>E-1327</v>
      </c>
    </row>
    <row r="15845" spans="1:9" x14ac:dyDescent="0.35">
      <c r="A15845" t="s">
        <v>1257</v>
      </c>
      <c r="B15845" t="s">
        <v>252</v>
      </c>
      <c r="C15845" t="s">
        <v>389</v>
      </c>
      <c r="D15845" t="s">
        <v>1259</v>
      </c>
      <c r="E15845" t="s">
        <v>29</v>
      </c>
      <c r="F15845">
        <v>29430</v>
      </c>
      <c r="G15845">
        <v>27043</v>
      </c>
      <c r="H15845">
        <v>0.91889228678219503</v>
      </c>
      <c r="I15845" t="str">
        <f>VLOOKUP($B15845&amp;$E15845,'Employee List'!$A:$E,5,0)</f>
        <v>E-1327</v>
      </c>
    </row>
    <row r="15846" spans="1:9" x14ac:dyDescent="0.35">
      <c r="A15846" t="s">
        <v>1257</v>
      </c>
      <c r="B15846" t="s">
        <v>252</v>
      </c>
      <c r="C15846" t="s">
        <v>389</v>
      </c>
      <c r="D15846" t="s">
        <v>1259</v>
      </c>
      <c r="E15846" t="s">
        <v>30</v>
      </c>
      <c r="F15846">
        <v>27512</v>
      </c>
      <c r="G15846">
        <v>22864</v>
      </c>
      <c r="H15846">
        <v>0.83105553940098864</v>
      </c>
      <c r="I15846" t="str">
        <f>VLOOKUP($B15846&amp;$E15846,'Employee List'!$A:$E,5,0)</f>
        <v>E-1327</v>
      </c>
    </row>
    <row r="15847" spans="1:9" x14ac:dyDescent="0.35">
      <c r="A15847" t="s">
        <v>1257</v>
      </c>
      <c r="B15847" t="s">
        <v>252</v>
      </c>
      <c r="C15847" t="s">
        <v>389</v>
      </c>
      <c r="D15847" t="s">
        <v>1259</v>
      </c>
      <c r="E15847" t="s">
        <v>31</v>
      </c>
      <c r="F15847">
        <v>29759</v>
      </c>
      <c r="G15847">
        <v>20300</v>
      </c>
      <c r="H15847">
        <v>0.68214657750596464</v>
      </c>
      <c r="I15847" t="str">
        <f>VLOOKUP($B15847&amp;$E15847,'Employee List'!$A:$E,5,0)</f>
        <v>E-1327</v>
      </c>
    </row>
    <row r="15848" spans="1:9" x14ac:dyDescent="0.35">
      <c r="A15848" t="s">
        <v>1257</v>
      </c>
      <c r="B15848" t="s">
        <v>252</v>
      </c>
      <c r="C15848" t="s">
        <v>389</v>
      </c>
      <c r="D15848" t="s">
        <v>1273</v>
      </c>
      <c r="E15848" t="s">
        <v>29</v>
      </c>
      <c r="F15848">
        <v>3796</v>
      </c>
      <c r="G15848">
        <v>4413</v>
      </c>
      <c r="H15848">
        <v>1.1625395152792413</v>
      </c>
      <c r="I15848" t="str">
        <f>VLOOKUP($B15848&amp;$E15848,'Employee List'!$A:$E,5,0)</f>
        <v>E-1327</v>
      </c>
    </row>
    <row r="15849" spans="1:9" x14ac:dyDescent="0.35">
      <c r="A15849" t="s">
        <v>1257</v>
      </c>
      <c r="B15849" t="s">
        <v>252</v>
      </c>
      <c r="C15849" t="s">
        <v>389</v>
      </c>
      <c r="D15849" t="s">
        <v>1273</v>
      </c>
      <c r="E15849" t="s">
        <v>30</v>
      </c>
      <c r="F15849">
        <v>5049</v>
      </c>
      <c r="G15849">
        <v>2604</v>
      </c>
      <c r="H15849">
        <v>0.51574569221628042</v>
      </c>
      <c r="I15849" t="str">
        <f>VLOOKUP($B15849&amp;$E15849,'Employee List'!$A:$E,5,0)</f>
        <v>E-1327</v>
      </c>
    </row>
    <row r="15850" spans="1:9" x14ac:dyDescent="0.35">
      <c r="A15850" t="s">
        <v>1257</v>
      </c>
      <c r="B15850" t="s">
        <v>252</v>
      </c>
      <c r="C15850" t="s">
        <v>389</v>
      </c>
      <c r="D15850" t="s">
        <v>1273</v>
      </c>
      <c r="E15850" t="s">
        <v>31</v>
      </c>
      <c r="F15850">
        <v>4541</v>
      </c>
      <c r="G15850">
        <v>3719</v>
      </c>
      <c r="H15850">
        <v>0.81898260295089187</v>
      </c>
      <c r="I15850" t="str">
        <f>VLOOKUP($B15850&amp;$E15850,'Employee List'!$A:$E,5,0)</f>
        <v>E-1327</v>
      </c>
    </row>
    <row r="15851" spans="1:9" x14ac:dyDescent="0.35">
      <c r="A15851" t="s">
        <v>1257</v>
      </c>
      <c r="B15851" t="s">
        <v>252</v>
      </c>
      <c r="C15851" t="s">
        <v>389</v>
      </c>
      <c r="D15851" t="s">
        <v>1275</v>
      </c>
      <c r="E15851" t="s">
        <v>29</v>
      </c>
      <c r="F15851">
        <v>2158</v>
      </c>
      <c r="G15851">
        <v>1132</v>
      </c>
      <c r="H15851">
        <v>0.52455977757182581</v>
      </c>
      <c r="I15851" t="str">
        <f>VLOOKUP($B15851&amp;$E15851,'Employee List'!$A:$E,5,0)</f>
        <v>E-1327</v>
      </c>
    </row>
    <row r="15852" spans="1:9" x14ac:dyDescent="0.35">
      <c r="A15852" t="s">
        <v>1257</v>
      </c>
      <c r="B15852" t="s">
        <v>252</v>
      </c>
      <c r="C15852" t="s">
        <v>389</v>
      </c>
      <c r="D15852" t="s">
        <v>1275</v>
      </c>
      <c r="E15852" t="s">
        <v>30</v>
      </c>
      <c r="F15852">
        <v>3608</v>
      </c>
      <c r="G15852">
        <v>4172</v>
      </c>
      <c r="H15852">
        <v>1.1563192904656319</v>
      </c>
      <c r="I15852" t="str">
        <f>VLOOKUP($B15852&amp;$E15852,'Employee List'!$A:$E,5,0)</f>
        <v>E-1327</v>
      </c>
    </row>
    <row r="15853" spans="1:9" x14ac:dyDescent="0.35">
      <c r="A15853" t="s">
        <v>1257</v>
      </c>
      <c r="B15853" t="s">
        <v>252</v>
      </c>
      <c r="C15853" t="s">
        <v>389</v>
      </c>
      <c r="D15853" t="s">
        <v>1275</v>
      </c>
      <c r="E15853" t="s">
        <v>31</v>
      </c>
      <c r="F15853">
        <v>4208</v>
      </c>
      <c r="G15853">
        <v>4429</v>
      </c>
      <c r="H15853">
        <v>1.0525190114068441</v>
      </c>
      <c r="I15853" t="str">
        <f>VLOOKUP($B15853&amp;$E15853,'Employee List'!$A:$E,5,0)</f>
        <v>E-1327</v>
      </c>
    </row>
    <row r="15854" spans="1:9" x14ac:dyDescent="0.35">
      <c r="A15854" t="s">
        <v>1257</v>
      </c>
      <c r="B15854" t="s">
        <v>252</v>
      </c>
      <c r="C15854" t="s">
        <v>389</v>
      </c>
      <c r="D15854" t="s">
        <v>1276</v>
      </c>
      <c r="E15854" t="s">
        <v>29</v>
      </c>
      <c r="F15854">
        <v>3635</v>
      </c>
      <c r="G15854">
        <v>2312</v>
      </c>
      <c r="H15854">
        <v>0.63603851444291615</v>
      </c>
      <c r="I15854" t="str">
        <f>VLOOKUP($B15854&amp;$E15854,'Employee List'!$A:$E,5,0)</f>
        <v>E-1327</v>
      </c>
    </row>
    <row r="15855" spans="1:9" x14ac:dyDescent="0.35">
      <c r="A15855" t="s">
        <v>1257</v>
      </c>
      <c r="B15855" t="s">
        <v>252</v>
      </c>
      <c r="C15855" t="s">
        <v>389</v>
      </c>
      <c r="D15855" t="s">
        <v>1276</v>
      </c>
      <c r="E15855" t="s">
        <v>30</v>
      </c>
      <c r="F15855">
        <v>3178</v>
      </c>
      <c r="G15855">
        <v>3554</v>
      </c>
      <c r="H15855">
        <v>1.1183134046570169</v>
      </c>
      <c r="I15855" t="str">
        <f>VLOOKUP($B15855&amp;$E15855,'Employee List'!$A:$E,5,0)</f>
        <v>E-1327</v>
      </c>
    </row>
    <row r="15856" spans="1:9" x14ac:dyDescent="0.35">
      <c r="A15856" t="s">
        <v>1257</v>
      </c>
      <c r="B15856" t="s">
        <v>252</v>
      </c>
      <c r="C15856" t="s">
        <v>389</v>
      </c>
      <c r="D15856" t="s">
        <v>1276</v>
      </c>
      <c r="E15856" t="s">
        <v>31</v>
      </c>
      <c r="F15856">
        <v>2404</v>
      </c>
      <c r="G15856">
        <v>1686</v>
      </c>
      <c r="H15856">
        <v>0.70133111480865229</v>
      </c>
      <c r="I15856" t="str">
        <f>VLOOKUP($B15856&amp;$E15856,'Employee List'!$A:$E,5,0)</f>
        <v>E-1327</v>
      </c>
    </row>
    <row r="15857" spans="1:9" x14ac:dyDescent="0.35">
      <c r="A15857" t="s">
        <v>1257</v>
      </c>
      <c r="B15857" t="s">
        <v>252</v>
      </c>
      <c r="C15857" t="s">
        <v>389</v>
      </c>
      <c r="D15857" t="s">
        <v>1277</v>
      </c>
      <c r="E15857" t="s">
        <v>29</v>
      </c>
      <c r="F15857">
        <v>9281</v>
      </c>
      <c r="G15857">
        <v>8011</v>
      </c>
      <c r="H15857">
        <v>0.86316129727400059</v>
      </c>
      <c r="I15857" t="str">
        <f>VLOOKUP($B15857&amp;$E15857,'Employee List'!$A:$E,5,0)</f>
        <v>E-1327</v>
      </c>
    </row>
    <row r="15858" spans="1:9" x14ac:dyDescent="0.35">
      <c r="A15858" t="s">
        <v>1257</v>
      </c>
      <c r="B15858" t="s">
        <v>252</v>
      </c>
      <c r="C15858" t="s">
        <v>389</v>
      </c>
      <c r="D15858" t="s">
        <v>1277</v>
      </c>
      <c r="E15858" t="s">
        <v>30</v>
      </c>
      <c r="F15858">
        <v>8597</v>
      </c>
      <c r="G15858">
        <v>8254</v>
      </c>
      <c r="H15858">
        <v>0.96010236128882165</v>
      </c>
      <c r="I15858" t="str">
        <f>VLOOKUP($B15858&amp;$E15858,'Employee List'!$A:$E,5,0)</f>
        <v>E-1327</v>
      </c>
    </row>
    <row r="15859" spans="1:9" x14ac:dyDescent="0.35">
      <c r="A15859" t="s">
        <v>1257</v>
      </c>
      <c r="B15859" t="s">
        <v>252</v>
      </c>
      <c r="C15859" t="s">
        <v>389</v>
      </c>
      <c r="D15859" t="s">
        <v>1277</v>
      </c>
      <c r="E15859" t="s">
        <v>31</v>
      </c>
      <c r="F15859">
        <v>6336</v>
      </c>
      <c r="G15859">
        <v>6133</v>
      </c>
      <c r="H15859">
        <v>0.96796085858585856</v>
      </c>
      <c r="I15859" t="str">
        <f>VLOOKUP($B15859&amp;$E15859,'Employee List'!$A:$E,5,0)</f>
        <v>E-1327</v>
      </c>
    </row>
    <row r="15860" spans="1:9" x14ac:dyDescent="0.35">
      <c r="A15860" t="s">
        <v>1257</v>
      </c>
      <c r="B15860" t="s">
        <v>252</v>
      </c>
      <c r="C15860" t="s">
        <v>389</v>
      </c>
      <c r="D15860" t="s">
        <v>1278</v>
      </c>
      <c r="E15860" t="s">
        <v>29</v>
      </c>
      <c r="F15860">
        <v>55181</v>
      </c>
      <c r="G15860">
        <v>37039</v>
      </c>
      <c r="H15860">
        <v>0.67122741523350427</v>
      </c>
      <c r="I15860" t="str">
        <f>VLOOKUP($B15860&amp;$E15860,'Employee List'!$A:$E,5,0)</f>
        <v>E-1327</v>
      </c>
    </row>
    <row r="15861" spans="1:9" x14ac:dyDescent="0.35">
      <c r="A15861" t="s">
        <v>1257</v>
      </c>
      <c r="B15861" t="s">
        <v>252</v>
      </c>
      <c r="C15861" t="s">
        <v>389</v>
      </c>
      <c r="D15861" t="s">
        <v>1278</v>
      </c>
      <c r="E15861" t="s">
        <v>30</v>
      </c>
      <c r="F15861">
        <v>54828</v>
      </c>
      <c r="G15861">
        <v>38533</v>
      </c>
      <c r="H15861">
        <v>0.70279784051944261</v>
      </c>
      <c r="I15861" t="str">
        <f>VLOOKUP($B15861&amp;$E15861,'Employee List'!$A:$E,5,0)</f>
        <v>E-1327</v>
      </c>
    </row>
    <row r="15862" spans="1:9" x14ac:dyDescent="0.35">
      <c r="A15862" t="s">
        <v>1257</v>
      </c>
      <c r="B15862" t="s">
        <v>252</v>
      </c>
      <c r="C15862" t="s">
        <v>389</v>
      </c>
      <c r="D15862" t="s">
        <v>1278</v>
      </c>
      <c r="E15862" t="s">
        <v>31</v>
      </c>
      <c r="F15862">
        <v>51179</v>
      </c>
      <c r="G15862">
        <v>39970</v>
      </c>
      <c r="H15862">
        <v>0.78098438812794313</v>
      </c>
      <c r="I15862" t="str">
        <f>VLOOKUP($B15862&amp;$E15862,'Employee List'!$A:$E,5,0)</f>
        <v>E-1327</v>
      </c>
    </row>
    <row r="15863" spans="1:9" x14ac:dyDescent="0.35">
      <c r="A15863" t="s">
        <v>1257</v>
      </c>
      <c r="B15863" t="s">
        <v>252</v>
      </c>
      <c r="C15863" t="s">
        <v>389</v>
      </c>
      <c r="D15863" t="s">
        <v>1279</v>
      </c>
      <c r="E15863" t="s">
        <v>29</v>
      </c>
      <c r="F15863">
        <v>2032</v>
      </c>
      <c r="G15863">
        <v>3145</v>
      </c>
      <c r="H15863">
        <v>1.547736220472441</v>
      </c>
      <c r="I15863" t="str">
        <f>VLOOKUP($B15863&amp;$E15863,'Employee List'!$A:$E,5,0)</f>
        <v>E-1327</v>
      </c>
    </row>
    <row r="15864" spans="1:9" x14ac:dyDescent="0.35">
      <c r="A15864" t="s">
        <v>1257</v>
      </c>
      <c r="B15864" t="s">
        <v>252</v>
      </c>
      <c r="C15864" t="s">
        <v>389</v>
      </c>
      <c r="D15864" t="s">
        <v>1279</v>
      </c>
      <c r="E15864" t="s">
        <v>30</v>
      </c>
      <c r="F15864">
        <v>4618</v>
      </c>
      <c r="G15864">
        <v>3833</v>
      </c>
      <c r="H15864">
        <v>0.83001299263750539</v>
      </c>
      <c r="I15864" t="str">
        <f>VLOOKUP($B15864&amp;$E15864,'Employee List'!$A:$E,5,0)</f>
        <v>E-1327</v>
      </c>
    </row>
    <row r="15865" spans="1:9" x14ac:dyDescent="0.35">
      <c r="A15865" t="s">
        <v>1257</v>
      </c>
      <c r="B15865" t="s">
        <v>252</v>
      </c>
      <c r="C15865" t="s">
        <v>389</v>
      </c>
      <c r="D15865" t="s">
        <v>1279</v>
      </c>
      <c r="E15865" t="s">
        <v>31</v>
      </c>
      <c r="F15865">
        <v>3472</v>
      </c>
      <c r="G15865">
        <v>5908</v>
      </c>
      <c r="H15865">
        <v>1.7016129032258065</v>
      </c>
      <c r="I15865" t="str">
        <f>VLOOKUP($B15865&amp;$E15865,'Employee List'!$A:$E,5,0)</f>
        <v>E-1327</v>
      </c>
    </row>
    <row r="15866" spans="1:9" x14ac:dyDescent="0.35">
      <c r="A15866" t="s">
        <v>1257</v>
      </c>
      <c r="B15866" t="s">
        <v>252</v>
      </c>
      <c r="C15866" t="s">
        <v>389</v>
      </c>
      <c r="D15866" t="s">
        <v>1280</v>
      </c>
      <c r="E15866" t="s">
        <v>29</v>
      </c>
      <c r="F15866">
        <v>2074</v>
      </c>
      <c r="G15866">
        <v>5940</v>
      </c>
      <c r="H15866">
        <v>2.8640308582449374</v>
      </c>
      <c r="I15866" t="str">
        <f>VLOOKUP($B15866&amp;$E15866,'Employee List'!$A:$E,5,0)</f>
        <v>E-1327</v>
      </c>
    </row>
    <row r="15867" spans="1:9" x14ac:dyDescent="0.35">
      <c r="A15867" t="s">
        <v>1257</v>
      </c>
      <c r="B15867" t="s">
        <v>252</v>
      </c>
      <c r="C15867" t="s">
        <v>389</v>
      </c>
      <c r="D15867" t="s">
        <v>1280</v>
      </c>
      <c r="E15867" t="s">
        <v>30</v>
      </c>
      <c r="F15867">
        <v>2671</v>
      </c>
      <c r="G15867">
        <v>4421</v>
      </c>
      <c r="H15867">
        <v>1.6551853238487457</v>
      </c>
      <c r="I15867" t="str">
        <f>VLOOKUP($B15867&amp;$E15867,'Employee List'!$A:$E,5,0)</f>
        <v>E-1327</v>
      </c>
    </row>
    <row r="15868" spans="1:9" x14ac:dyDescent="0.35">
      <c r="A15868" t="s">
        <v>1257</v>
      </c>
      <c r="B15868" t="s">
        <v>252</v>
      </c>
      <c r="C15868" t="s">
        <v>389</v>
      </c>
      <c r="D15868" t="s">
        <v>1280</v>
      </c>
      <c r="E15868" t="s">
        <v>31</v>
      </c>
      <c r="F15868">
        <v>1292</v>
      </c>
      <c r="G15868">
        <v>3504</v>
      </c>
      <c r="H15868">
        <v>2.7120743034055725</v>
      </c>
      <c r="I15868" t="str">
        <f>VLOOKUP($B15868&amp;$E15868,'Employee List'!$A:$E,5,0)</f>
        <v>E-1327</v>
      </c>
    </row>
    <row r="15869" spans="1:9" x14ac:dyDescent="0.35">
      <c r="A15869" t="s">
        <v>1257</v>
      </c>
      <c r="B15869" t="s">
        <v>252</v>
      </c>
      <c r="C15869" t="s">
        <v>389</v>
      </c>
      <c r="D15869" t="s">
        <v>1262</v>
      </c>
      <c r="E15869" t="s">
        <v>29</v>
      </c>
      <c r="F15869">
        <v>15018</v>
      </c>
      <c r="G15869">
        <v>22256</v>
      </c>
      <c r="H15869">
        <v>1.4819549873485152</v>
      </c>
      <c r="I15869" t="str">
        <f>VLOOKUP($B15869&amp;$E15869,'Employee List'!$A:$E,5,0)</f>
        <v>E-1327</v>
      </c>
    </row>
    <row r="15870" spans="1:9" x14ac:dyDescent="0.35">
      <c r="A15870" t="s">
        <v>1257</v>
      </c>
      <c r="B15870" t="s">
        <v>252</v>
      </c>
      <c r="C15870" t="s">
        <v>389</v>
      </c>
      <c r="D15870" t="s">
        <v>1262</v>
      </c>
      <c r="E15870" t="s">
        <v>30</v>
      </c>
      <c r="F15870">
        <v>14185</v>
      </c>
      <c r="G15870">
        <v>21534</v>
      </c>
      <c r="H15870">
        <v>1.5180824814945364</v>
      </c>
      <c r="I15870" t="str">
        <f>VLOOKUP($B15870&amp;$E15870,'Employee List'!$A:$E,5,0)</f>
        <v>E-1327</v>
      </c>
    </row>
    <row r="15871" spans="1:9" x14ac:dyDescent="0.35">
      <c r="A15871" t="s">
        <v>1257</v>
      </c>
      <c r="B15871" t="s">
        <v>252</v>
      </c>
      <c r="C15871" t="s">
        <v>389</v>
      </c>
      <c r="D15871" t="s">
        <v>1262</v>
      </c>
      <c r="E15871" t="s">
        <v>31</v>
      </c>
      <c r="F15871">
        <v>12603</v>
      </c>
      <c r="G15871">
        <v>18274</v>
      </c>
      <c r="H15871">
        <v>1.4499722288344046</v>
      </c>
      <c r="I15871" t="str">
        <f>VLOOKUP($B15871&amp;$E15871,'Employee List'!$A:$E,5,0)</f>
        <v>E-1327</v>
      </c>
    </row>
    <row r="15872" spans="1:9" x14ac:dyDescent="0.35">
      <c r="A15872" t="s">
        <v>1257</v>
      </c>
      <c r="B15872" t="s">
        <v>252</v>
      </c>
      <c r="C15872" t="s">
        <v>389</v>
      </c>
      <c r="D15872" t="s">
        <v>1282</v>
      </c>
      <c r="E15872" t="s">
        <v>30</v>
      </c>
      <c r="F15872">
        <v>6650</v>
      </c>
      <c r="G15872">
        <v>5521</v>
      </c>
      <c r="H15872">
        <v>0.83022556390977442</v>
      </c>
      <c r="I15872" t="str">
        <f>VLOOKUP($B15872&amp;$E15872,'Employee List'!$A:$E,5,0)</f>
        <v>E-1327</v>
      </c>
    </row>
    <row r="15873" spans="1:9" x14ac:dyDescent="0.35">
      <c r="A15873" t="s">
        <v>1257</v>
      </c>
      <c r="B15873" t="s">
        <v>252</v>
      </c>
      <c r="C15873" t="s">
        <v>389</v>
      </c>
      <c r="D15873" t="s">
        <v>1282</v>
      </c>
      <c r="E15873" t="s">
        <v>31</v>
      </c>
      <c r="F15873">
        <v>8687</v>
      </c>
      <c r="G15873">
        <v>5606</v>
      </c>
      <c r="H15873">
        <v>0.6453321054449177</v>
      </c>
      <c r="I15873" t="str">
        <f>VLOOKUP($B15873&amp;$E15873,'Employee List'!$A:$E,5,0)</f>
        <v>E-1327</v>
      </c>
    </row>
    <row r="15874" spans="1:9" x14ac:dyDescent="0.35">
      <c r="A15874" t="s">
        <v>1257</v>
      </c>
      <c r="B15874" t="s">
        <v>252</v>
      </c>
      <c r="C15874" t="s">
        <v>389</v>
      </c>
      <c r="D15874" t="s">
        <v>1281</v>
      </c>
      <c r="E15874" t="s">
        <v>29</v>
      </c>
      <c r="F15874">
        <v>5992</v>
      </c>
      <c r="G15874">
        <v>3204</v>
      </c>
      <c r="H15874">
        <v>0.53471295060080104</v>
      </c>
      <c r="I15874" t="str">
        <f>VLOOKUP($B15874&amp;$E15874,'Employee List'!$A:$E,5,0)</f>
        <v>E-1327</v>
      </c>
    </row>
    <row r="15875" spans="1:9" x14ac:dyDescent="0.35">
      <c r="A15875" t="s">
        <v>1257</v>
      </c>
      <c r="B15875" t="s">
        <v>252</v>
      </c>
      <c r="C15875" t="s">
        <v>389</v>
      </c>
      <c r="D15875" t="s">
        <v>1281</v>
      </c>
      <c r="E15875" t="s">
        <v>30</v>
      </c>
      <c r="F15875">
        <v>2282</v>
      </c>
      <c r="G15875">
        <v>5501</v>
      </c>
      <c r="H15875">
        <v>2.4106047326906221</v>
      </c>
      <c r="I15875" t="str">
        <f>VLOOKUP($B15875&amp;$E15875,'Employee List'!$A:$E,5,0)</f>
        <v>E-1327</v>
      </c>
    </row>
    <row r="15876" spans="1:9" x14ac:dyDescent="0.35">
      <c r="A15876" t="s">
        <v>1257</v>
      </c>
      <c r="B15876" t="s">
        <v>252</v>
      </c>
      <c r="C15876" t="s">
        <v>389</v>
      </c>
      <c r="D15876" t="s">
        <v>1281</v>
      </c>
      <c r="E15876" t="s">
        <v>31</v>
      </c>
      <c r="F15876">
        <v>3570</v>
      </c>
      <c r="G15876">
        <v>6269</v>
      </c>
      <c r="H15876">
        <v>1.7560224089635854</v>
      </c>
      <c r="I15876" t="str">
        <f>VLOOKUP($B15876&amp;$E15876,'Employee List'!$A:$E,5,0)</f>
        <v>E-1327</v>
      </c>
    </row>
    <row r="15877" spans="1:9" x14ac:dyDescent="0.35">
      <c r="A15877" t="s">
        <v>1257</v>
      </c>
      <c r="B15877" t="s">
        <v>253</v>
      </c>
      <c r="C15877" t="s">
        <v>389</v>
      </c>
      <c r="D15877" t="s">
        <v>1274</v>
      </c>
      <c r="E15877" t="s">
        <v>29</v>
      </c>
      <c r="F15877">
        <v>15739</v>
      </c>
      <c r="G15877">
        <v>13112</v>
      </c>
      <c r="H15877">
        <v>0.83308977698710207</v>
      </c>
      <c r="I15877" t="str">
        <f>VLOOKUP($B15877&amp;$E15877,'Employee List'!$A:$E,5,0)</f>
        <v>E-1328</v>
      </c>
    </row>
    <row r="15878" spans="1:9" x14ac:dyDescent="0.35">
      <c r="A15878" t="s">
        <v>1257</v>
      </c>
      <c r="B15878" t="s">
        <v>253</v>
      </c>
      <c r="C15878" t="s">
        <v>389</v>
      </c>
      <c r="D15878" t="s">
        <v>1274</v>
      </c>
      <c r="E15878" t="s">
        <v>30</v>
      </c>
      <c r="F15878">
        <v>15961</v>
      </c>
      <c r="G15878">
        <v>11119</v>
      </c>
      <c r="H15878">
        <v>0.69663554915105574</v>
      </c>
      <c r="I15878" t="str">
        <f>VLOOKUP($B15878&amp;$E15878,'Employee List'!$A:$E,5,0)</f>
        <v>E-1328</v>
      </c>
    </row>
    <row r="15879" spans="1:9" x14ac:dyDescent="0.35">
      <c r="A15879" t="s">
        <v>1257</v>
      </c>
      <c r="B15879" t="s">
        <v>253</v>
      </c>
      <c r="C15879" t="s">
        <v>389</v>
      </c>
      <c r="D15879" t="s">
        <v>1274</v>
      </c>
      <c r="E15879" t="s">
        <v>31</v>
      </c>
      <c r="F15879">
        <v>13905</v>
      </c>
      <c r="G15879">
        <v>8922</v>
      </c>
      <c r="H15879">
        <v>0.64163969795037756</v>
      </c>
      <c r="I15879" t="str">
        <f>VLOOKUP($B15879&amp;$E15879,'Employee List'!$A:$E,5,0)</f>
        <v>E-1328</v>
      </c>
    </row>
    <row r="15880" spans="1:9" x14ac:dyDescent="0.35">
      <c r="A15880" t="s">
        <v>1257</v>
      </c>
      <c r="B15880" t="s">
        <v>253</v>
      </c>
      <c r="C15880" t="s">
        <v>389</v>
      </c>
      <c r="D15880" t="s">
        <v>1263</v>
      </c>
      <c r="E15880" t="s">
        <v>29</v>
      </c>
      <c r="F15880">
        <v>3255</v>
      </c>
      <c r="G15880">
        <v>2297</v>
      </c>
      <c r="H15880">
        <v>0.70568356374807983</v>
      </c>
      <c r="I15880" t="str">
        <f>VLOOKUP($B15880&amp;$E15880,'Employee List'!$A:$E,5,0)</f>
        <v>E-1328</v>
      </c>
    </row>
    <row r="15881" spans="1:9" x14ac:dyDescent="0.35">
      <c r="A15881" t="s">
        <v>1257</v>
      </c>
      <c r="B15881" t="s">
        <v>253</v>
      </c>
      <c r="C15881" t="s">
        <v>389</v>
      </c>
      <c r="D15881" t="s">
        <v>1263</v>
      </c>
      <c r="E15881" t="s">
        <v>30</v>
      </c>
      <c r="F15881">
        <v>5536</v>
      </c>
      <c r="G15881">
        <v>1285</v>
      </c>
      <c r="H15881">
        <v>0.23211705202312138</v>
      </c>
      <c r="I15881" t="str">
        <f>VLOOKUP($B15881&amp;$E15881,'Employee List'!$A:$E,5,0)</f>
        <v>E-1328</v>
      </c>
    </row>
    <row r="15882" spans="1:9" x14ac:dyDescent="0.35">
      <c r="A15882" t="s">
        <v>1257</v>
      </c>
      <c r="B15882" t="s">
        <v>253</v>
      </c>
      <c r="C15882" t="s">
        <v>389</v>
      </c>
      <c r="D15882" t="s">
        <v>1263</v>
      </c>
      <c r="E15882" t="s">
        <v>31</v>
      </c>
      <c r="F15882">
        <v>5061</v>
      </c>
      <c r="G15882">
        <v>4986</v>
      </c>
      <c r="H15882">
        <v>0.98518079430942507</v>
      </c>
      <c r="I15882" t="str">
        <f>VLOOKUP($B15882&amp;$E15882,'Employee List'!$A:$E,5,0)</f>
        <v>E-1328</v>
      </c>
    </row>
    <row r="15883" spans="1:9" x14ac:dyDescent="0.35">
      <c r="A15883" t="s">
        <v>1257</v>
      </c>
      <c r="B15883" t="s">
        <v>253</v>
      </c>
      <c r="C15883" t="s">
        <v>389</v>
      </c>
      <c r="D15883" t="s">
        <v>1264</v>
      </c>
      <c r="E15883" t="s">
        <v>29</v>
      </c>
      <c r="F15883">
        <v>9877</v>
      </c>
      <c r="G15883">
        <v>1563</v>
      </c>
      <c r="H15883">
        <v>0.15824643110256151</v>
      </c>
      <c r="I15883" t="str">
        <f>VLOOKUP($B15883&amp;$E15883,'Employee List'!$A:$E,5,0)</f>
        <v>E-1328</v>
      </c>
    </row>
    <row r="15884" spans="1:9" x14ac:dyDescent="0.35">
      <c r="A15884" t="s">
        <v>1257</v>
      </c>
      <c r="B15884" t="s">
        <v>253</v>
      </c>
      <c r="C15884" t="s">
        <v>389</v>
      </c>
      <c r="D15884" t="s">
        <v>1264</v>
      </c>
      <c r="E15884" t="s">
        <v>30</v>
      </c>
      <c r="F15884">
        <v>7034</v>
      </c>
      <c r="G15884">
        <v>2315</v>
      </c>
      <c r="H15884">
        <v>0.32911572362809211</v>
      </c>
      <c r="I15884" t="str">
        <f>VLOOKUP($B15884&amp;$E15884,'Employee List'!$A:$E,5,0)</f>
        <v>E-1328</v>
      </c>
    </row>
    <row r="15885" spans="1:9" x14ac:dyDescent="0.35">
      <c r="A15885" t="s">
        <v>1257</v>
      </c>
      <c r="B15885" t="s">
        <v>253</v>
      </c>
      <c r="C15885" t="s">
        <v>389</v>
      </c>
      <c r="D15885" t="s">
        <v>1264</v>
      </c>
      <c r="E15885" t="s">
        <v>31</v>
      </c>
      <c r="F15885">
        <v>8054</v>
      </c>
      <c r="G15885">
        <v>6903</v>
      </c>
      <c r="H15885">
        <v>0.85708964489694561</v>
      </c>
      <c r="I15885" t="str">
        <f>VLOOKUP($B15885&amp;$E15885,'Employee List'!$A:$E,5,0)</f>
        <v>E-1328</v>
      </c>
    </row>
    <row r="15886" spans="1:9" x14ac:dyDescent="0.35">
      <c r="A15886" t="s">
        <v>1257</v>
      </c>
      <c r="B15886" t="s">
        <v>253</v>
      </c>
      <c r="C15886" t="s">
        <v>389</v>
      </c>
      <c r="D15886" t="s">
        <v>1265</v>
      </c>
      <c r="E15886" t="s">
        <v>29</v>
      </c>
      <c r="F15886">
        <v>4233</v>
      </c>
      <c r="G15886">
        <v>11064</v>
      </c>
      <c r="H15886">
        <v>2.6137491141034728</v>
      </c>
      <c r="I15886" t="str">
        <f>VLOOKUP($B15886&amp;$E15886,'Employee List'!$A:$E,5,0)</f>
        <v>E-1328</v>
      </c>
    </row>
    <row r="15887" spans="1:9" x14ac:dyDescent="0.35">
      <c r="A15887" t="s">
        <v>1257</v>
      </c>
      <c r="B15887" t="s">
        <v>253</v>
      </c>
      <c r="C15887" t="s">
        <v>389</v>
      </c>
      <c r="D15887" t="s">
        <v>1265</v>
      </c>
      <c r="E15887" t="s">
        <v>30</v>
      </c>
      <c r="F15887">
        <v>3842</v>
      </c>
      <c r="G15887">
        <v>14474</v>
      </c>
      <c r="H15887">
        <v>3.76730869338886</v>
      </c>
      <c r="I15887" t="str">
        <f>VLOOKUP($B15887&amp;$E15887,'Employee List'!$A:$E,5,0)</f>
        <v>E-1328</v>
      </c>
    </row>
    <row r="15888" spans="1:9" x14ac:dyDescent="0.35">
      <c r="A15888" t="s">
        <v>1257</v>
      </c>
      <c r="B15888" t="s">
        <v>253</v>
      </c>
      <c r="C15888" t="s">
        <v>389</v>
      </c>
      <c r="D15888" t="s">
        <v>1265</v>
      </c>
      <c r="E15888" t="s">
        <v>31</v>
      </c>
      <c r="F15888">
        <v>4258</v>
      </c>
      <c r="G15888">
        <v>10988</v>
      </c>
      <c r="H15888">
        <v>2.5805542508219821</v>
      </c>
      <c r="I15888" t="str">
        <f>VLOOKUP($B15888&amp;$E15888,'Employee List'!$A:$E,5,0)</f>
        <v>E-1328</v>
      </c>
    </row>
    <row r="15889" spans="1:9" x14ac:dyDescent="0.35">
      <c r="A15889" t="s">
        <v>1257</v>
      </c>
      <c r="B15889" t="s">
        <v>253</v>
      </c>
      <c r="C15889" t="s">
        <v>389</v>
      </c>
      <c r="D15889" t="s">
        <v>1260</v>
      </c>
      <c r="E15889" t="s">
        <v>29</v>
      </c>
      <c r="F15889">
        <v>79787</v>
      </c>
      <c r="G15889">
        <v>63801</v>
      </c>
      <c r="H15889">
        <v>0.79964154561520051</v>
      </c>
      <c r="I15889" t="str">
        <f>VLOOKUP($B15889&amp;$E15889,'Employee List'!$A:$E,5,0)</f>
        <v>E-1328</v>
      </c>
    </row>
    <row r="15890" spans="1:9" x14ac:dyDescent="0.35">
      <c r="A15890" t="s">
        <v>1257</v>
      </c>
      <c r="B15890" t="s">
        <v>253</v>
      </c>
      <c r="C15890" t="s">
        <v>389</v>
      </c>
      <c r="D15890" t="s">
        <v>1260</v>
      </c>
      <c r="E15890" t="s">
        <v>30</v>
      </c>
      <c r="F15890">
        <v>82599</v>
      </c>
      <c r="G15890">
        <v>113449</v>
      </c>
      <c r="H15890">
        <v>1.3734912044940011</v>
      </c>
      <c r="I15890" t="str">
        <f>VLOOKUP($B15890&amp;$E15890,'Employee List'!$A:$E,5,0)</f>
        <v>E-1328</v>
      </c>
    </row>
    <row r="15891" spans="1:9" x14ac:dyDescent="0.35">
      <c r="A15891" t="s">
        <v>1257</v>
      </c>
      <c r="B15891" t="s">
        <v>253</v>
      </c>
      <c r="C15891" t="s">
        <v>389</v>
      </c>
      <c r="D15891" t="s">
        <v>1260</v>
      </c>
      <c r="E15891" t="s">
        <v>31</v>
      </c>
      <c r="F15891">
        <v>94968</v>
      </c>
      <c r="G15891">
        <v>161356</v>
      </c>
      <c r="H15891">
        <v>1.6990565243029232</v>
      </c>
      <c r="I15891" t="str">
        <f>VLOOKUP($B15891&amp;$E15891,'Employee List'!$A:$E,5,0)</f>
        <v>E-1328</v>
      </c>
    </row>
    <row r="15892" spans="1:9" x14ac:dyDescent="0.35">
      <c r="A15892" t="s">
        <v>1257</v>
      </c>
      <c r="B15892" t="s">
        <v>253</v>
      </c>
      <c r="C15892" t="s">
        <v>389</v>
      </c>
      <c r="D15892" t="s">
        <v>1261</v>
      </c>
      <c r="E15892" t="s">
        <v>29</v>
      </c>
      <c r="F15892">
        <v>29681</v>
      </c>
      <c r="G15892">
        <v>47195</v>
      </c>
      <c r="H15892">
        <v>1.5900744584077355</v>
      </c>
      <c r="I15892" t="str">
        <f>VLOOKUP($B15892&amp;$E15892,'Employee List'!$A:$E,5,0)</f>
        <v>E-1328</v>
      </c>
    </row>
    <row r="15893" spans="1:9" x14ac:dyDescent="0.35">
      <c r="A15893" t="s">
        <v>1257</v>
      </c>
      <c r="B15893" t="s">
        <v>253</v>
      </c>
      <c r="C15893" t="s">
        <v>389</v>
      </c>
      <c r="D15893" t="s">
        <v>1261</v>
      </c>
      <c r="E15893" t="s">
        <v>30</v>
      </c>
      <c r="F15893">
        <v>29586</v>
      </c>
      <c r="G15893">
        <v>49139</v>
      </c>
      <c r="H15893">
        <v>1.6608869059690394</v>
      </c>
      <c r="I15893" t="str">
        <f>VLOOKUP($B15893&amp;$E15893,'Employee List'!$A:$E,5,0)</f>
        <v>E-1328</v>
      </c>
    </row>
    <row r="15894" spans="1:9" x14ac:dyDescent="0.35">
      <c r="A15894" t="s">
        <v>1257</v>
      </c>
      <c r="B15894" t="s">
        <v>253</v>
      </c>
      <c r="C15894" t="s">
        <v>389</v>
      </c>
      <c r="D15894" t="s">
        <v>1261</v>
      </c>
      <c r="E15894" t="s">
        <v>31</v>
      </c>
      <c r="F15894">
        <v>29522</v>
      </c>
      <c r="G15894">
        <v>24473</v>
      </c>
      <c r="H15894">
        <v>0.82897500169365224</v>
      </c>
      <c r="I15894" t="str">
        <f>VLOOKUP($B15894&amp;$E15894,'Employee List'!$A:$E,5,0)</f>
        <v>E-1328</v>
      </c>
    </row>
    <row r="15895" spans="1:9" x14ac:dyDescent="0.35">
      <c r="A15895" t="s">
        <v>1257</v>
      </c>
      <c r="B15895" t="s">
        <v>253</v>
      </c>
      <c r="C15895" t="s">
        <v>389</v>
      </c>
      <c r="D15895" t="s">
        <v>1266</v>
      </c>
      <c r="E15895" t="s">
        <v>29</v>
      </c>
      <c r="F15895">
        <v>93531</v>
      </c>
      <c r="G15895">
        <v>132418</v>
      </c>
      <c r="H15895">
        <v>1.4157658957992538</v>
      </c>
      <c r="I15895" t="str">
        <f>VLOOKUP($B15895&amp;$E15895,'Employee List'!$A:$E,5,0)</f>
        <v>E-1328</v>
      </c>
    </row>
    <row r="15896" spans="1:9" x14ac:dyDescent="0.35">
      <c r="A15896" t="s">
        <v>1257</v>
      </c>
      <c r="B15896" t="s">
        <v>253</v>
      </c>
      <c r="C15896" t="s">
        <v>389</v>
      </c>
      <c r="D15896" t="s">
        <v>1266</v>
      </c>
      <c r="E15896" t="s">
        <v>30</v>
      </c>
      <c r="F15896">
        <v>95558</v>
      </c>
      <c r="G15896">
        <v>140301</v>
      </c>
      <c r="H15896">
        <v>1.4682287197304256</v>
      </c>
      <c r="I15896" t="str">
        <f>VLOOKUP($B15896&amp;$E15896,'Employee List'!$A:$E,5,0)</f>
        <v>E-1328</v>
      </c>
    </row>
    <row r="15897" spans="1:9" x14ac:dyDescent="0.35">
      <c r="A15897" t="s">
        <v>1257</v>
      </c>
      <c r="B15897" t="s">
        <v>253</v>
      </c>
      <c r="C15897" t="s">
        <v>389</v>
      </c>
      <c r="D15897" t="s">
        <v>1266</v>
      </c>
      <c r="E15897" t="s">
        <v>31</v>
      </c>
      <c r="F15897">
        <v>96473</v>
      </c>
      <c r="G15897">
        <v>110916</v>
      </c>
      <c r="H15897">
        <v>1.149710281633203</v>
      </c>
      <c r="I15897" t="str">
        <f>VLOOKUP($B15897&amp;$E15897,'Employee List'!$A:$E,5,0)</f>
        <v>E-1328</v>
      </c>
    </row>
    <row r="15898" spans="1:9" x14ac:dyDescent="0.35">
      <c r="A15898" t="s">
        <v>1257</v>
      </c>
      <c r="B15898" t="s">
        <v>253</v>
      </c>
      <c r="C15898" t="s">
        <v>389</v>
      </c>
      <c r="D15898" t="s">
        <v>1267</v>
      </c>
      <c r="E15898" t="s">
        <v>29</v>
      </c>
      <c r="F15898">
        <v>41770</v>
      </c>
      <c r="G15898">
        <v>38471</v>
      </c>
      <c r="H15898">
        <v>0.92101987072061287</v>
      </c>
      <c r="I15898" t="str">
        <f>VLOOKUP($B15898&amp;$E15898,'Employee List'!$A:$E,5,0)</f>
        <v>E-1328</v>
      </c>
    </row>
    <row r="15899" spans="1:9" x14ac:dyDescent="0.35">
      <c r="A15899" t="s">
        <v>1257</v>
      </c>
      <c r="B15899" t="s">
        <v>253</v>
      </c>
      <c r="C15899" t="s">
        <v>389</v>
      </c>
      <c r="D15899" t="s">
        <v>1267</v>
      </c>
      <c r="E15899" t="s">
        <v>30</v>
      </c>
      <c r="F15899">
        <v>41200</v>
      </c>
      <c r="G15899">
        <v>37010</v>
      </c>
      <c r="H15899">
        <v>0.89830097087378635</v>
      </c>
      <c r="I15899" t="str">
        <f>VLOOKUP($B15899&amp;$E15899,'Employee List'!$A:$E,5,0)</f>
        <v>E-1328</v>
      </c>
    </row>
    <row r="15900" spans="1:9" x14ac:dyDescent="0.35">
      <c r="A15900" t="s">
        <v>1257</v>
      </c>
      <c r="B15900" t="s">
        <v>253</v>
      </c>
      <c r="C15900" t="s">
        <v>389</v>
      </c>
      <c r="D15900" t="s">
        <v>1267</v>
      </c>
      <c r="E15900" t="s">
        <v>31</v>
      </c>
      <c r="F15900">
        <v>43559</v>
      </c>
      <c r="G15900">
        <v>49003</v>
      </c>
      <c r="H15900">
        <v>1.1249799123028537</v>
      </c>
      <c r="I15900" t="str">
        <f>VLOOKUP($B15900&amp;$E15900,'Employee List'!$A:$E,5,0)</f>
        <v>E-1328</v>
      </c>
    </row>
    <row r="15901" spans="1:9" x14ac:dyDescent="0.35">
      <c r="A15901" t="s">
        <v>1257</v>
      </c>
      <c r="B15901" t="s">
        <v>253</v>
      </c>
      <c r="C15901" t="s">
        <v>389</v>
      </c>
      <c r="D15901" t="s">
        <v>1268</v>
      </c>
      <c r="E15901" t="s">
        <v>29</v>
      </c>
      <c r="F15901">
        <v>12315</v>
      </c>
      <c r="G15901">
        <v>11232</v>
      </c>
      <c r="H15901">
        <v>0.91205846528623624</v>
      </c>
      <c r="I15901" t="str">
        <f>VLOOKUP($B15901&amp;$E15901,'Employee List'!$A:$E,5,0)</f>
        <v>E-1328</v>
      </c>
    </row>
    <row r="15902" spans="1:9" x14ac:dyDescent="0.35">
      <c r="A15902" t="s">
        <v>1257</v>
      </c>
      <c r="B15902" t="s">
        <v>253</v>
      </c>
      <c r="C15902" t="s">
        <v>389</v>
      </c>
      <c r="D15902" t="s">
        <v>1268</v>
      </c>
      <c r="E15902" t="s">
        <v>30</v>
      </c>
      <c r="F15902">
        <v>11756</v>
      </c>
      <c r="G15902">
        <v>5816</v>
      </c>
      <c r="H15902">
        <v>0.49472609731201089</v>
      </c>
      <c r="I15902" t="str">
        <f>VLOOKUP($B15902&amp;$E15902,'Employee List'!$A:$E,5,0)</f>
        <v>E-1328</v>
      </c>
    </row>
    <row r="15903" spans="1:9" x14ac:dyDescent="0.35">
      <c r="A15903" t="s">
        <v>1257</v>
      </c>
      <c r="B15903" t="s">
        <v>253</v>
      </c>
      <c r="C15903" t="s">
        <v>389</v>
      </c>
      <c r="D15903" t="s">
        <v>1268</v>
      </c>
      <c r="E15903" t="s">
        <v>31</v>
      </c>
      <c r="F15903">
        <v>10682</v>
      </c>
      <c r="G15903">
        <v>8439</v>
      </c>
      <c r="H15903">
        <v>0.79002059539412095</v>
      </c>
      <c r="I15903" t="str">
        <f>VLOOKUP($B15903&amp;$E15903,'Employee List'!$A:$E,5,0)</f>
        <v>E-1328</v>
      </c>
    </row>
    <row r="15904" spans="1:9" x14ac:dyDescent="0.35">
      <c r="A15904" t="s">
        <v>1257</v>
      </c>
      <c r="B15904" t="s">
        <v>253</v>
      </c>
      <c r="C15904" t="s">
        <v>389</v>
      </c>
      <c r="D15904" t="s">
        <v>1269</v>
      </c>
      <c r="E15904" t="s">
        <v>29</v>
      </c>
      <c r="F15904">
        <v>7709</v>
      </c>
      <c r="G15904">
        <v>15283</v>
      </c>
      <c r="H15904">
        <v>1.9824880010377481</v>
      </c>
      <c r="I15904" t="str">
        <f>VLOOKUP($B15904&amp;$E15904,'Employee List'!$A:$E,5,0)</f>
        <v>E-1328</v>
      </c>
    </row>
    <row r="15905" spans="1:9" x14ac:dyDescent="0.35">
      <c r="A15905" t="s">
        <v>1257</v>
      </c>
      <c r="B15905" t="s">
        <v>253</v>
      </c>
      <c r="C15905" t="s">
        <v>389</v>
      </c>
      <c r="D15905" t="s">
        <v>1269</v>
      </c>
      <c r="E15905" t="s">
        <v>30</v>
      </c>
      <c r="F15905">
        <v>8300</v>
      </c>
      <c r="G15905">
        <v>9889</v>
      </c>
      <c r="H15905">
        <v>1.19144578313253</v>
      </c>
      <c r="I15905" t="str">
        <f>VLOOKUP($B15905&amp;$E15905,'Employee List'!$A:$E,5,0)</f>
        <v>E-1328</v>
      </c>
    </row>
    <row r="15906" spans="1:9" x14ac:dyDescent="0.35">
      <c r="A15906" t="s">
        <v>1257</v>
      </c>
      <c r="B15906" t="s">
        <v>253</v>
      </c>
      <c r="C15906" t="s">
        <v>389</v>
      </c>
      <c r="D15906" t="s">
        <v>1269</v>
      </c>
      <c r="E15906" t="s">
        <v>31</v>
      </c>
      <c r="F15906">
        <v>4718</v>
      </c>
      <c r="G15906">
        <v>7983</v>
      </c>
      <c r="H15906">
        <v>1.6920305214073761</v>
      </c>
      <c r="I15906" t="str">
        <f>VLOOKUP($B15906&amp;$E15906,'Employee List'!$A:$E,5,0)</f>
        <v>E-1328</v>
      </c>
    </row>
    <row r="15907" spans="1:9" x14ac:dyDescent="0.35">
      <c r="A15907" t="s">
        <v>1257</v>
      </c>
      <c r="B15907" t="s">
        <v>253</v>
      </c>
      <c r="C15907" t="s">
        <v>389</v>
      </c>
      <c r="D15907" t="s">
        <v>1270</v>
      </c>
      <c r="E15907" t="s">
        <v>29</v>
      </c>
      <c r="F15907">
        <v>5035</v>
      </c>
      <c r="G15907">
        <v>5146</v>
      </c>
      <c r="H15907">
        <v>1.0220456802383318</v>
      </c>
      <c r="I15907" t="str">
        <f>VLOOKUP($B15907&amp;$E15907,'Employee List'!$A:$E,5,0)</f>
        <v>E-1328</v>
      </c>
    </row>
    <row r="15908" spans="1:9" x14ac:dyDescent="0.35">
      <c r="A15908" t="s">
        <v>1257</v>
      </c>
      <c r="B15908" t="s">
        <v>253</v>
      </c>
      <c r="C15908" t="s">
        <v>389</v>
      </c>
      <c r="D15908" t="s">
        <v>1270</v>
      </c>
      <c r="E15908" t="s">
        <v>30</v>
      </c>
      <c r="F15908">
        <v>7159</v>
      </c>
      <c r="G15908">
        <v>4077</v>
      </c>
      <c r="H15908">
        <v>0.5694929459421707</v>
      </c>
      <c r="I15908" t="str">
        <f>VLOOKUP($B15908&amp;$E15908,'Employee List'!$A:$E,5,0)</f>
        <v>E-1328</v>
      </c>
    </row>
    <row r="15909" spans="1:9" x14ac:dyDescent="0.35">
      <c r="A15909" t="s">
        <v>1257</v>
      </c>
      <c r="B15909" t="s">
        <v>253</v>
      </c>
      <c r="C15909" t="s">
        <v>389</v>
      </c>
      <c r="D15909" t="s">
        <v>1270</v>
      </c>
      <c r="E15909" t="s">
        <v>31</v>
      </c>
      <c r="F15909">
        <v>6015</v>
      </c>
      <c r="G15909">
        <v>4915</v>
      </c>
      <c r="H15909">
        <v>0.81712385702410639</v>
      </c>
      <c r="I15909" t="str">
        <f>VLOOKUP($B15909&amp;$E15909,'Employee List'!$A:$E,5,0)</f>
        <v>E-1328</v>
      </c>
    </row>
    <row r="15910" spans="1:9" x14ac:dyDescent="0.35">
      <c r="A15910" t="s">
        <v>1257</v>
      </c>
      <c r="B15910" t="s">
        <v>253</v>
      </c>
      <c r="C15910" t="s">
        <v>389</v>
      </c>
      <c r="D15910" t="s">
        <v>1271</v>
      </c>
      <c r="E15910" t="s">
        <v>29</v>
      </c>
      <c r="F15910">
        <v>8797</v>
      </c>
      <c r="G15910">
        <v>17170</v>
      </c>
      <c r="H15910">
        <v>1.9518017505967944</v>
      </c>
      <c r="I15910" t="str">
        <f>VLOOKUP($B15910&amp;$E15910,'Employee List'!$A:$E,5,0)</f>
        <v>E-1328</v>
      </c>
    </row>
    <row r="15911" spans="1:9" x14ac:dyDescent="0.35">
      <c r="A15911" t="s">
        <v>1257</v>
      </c>
      <c r="B15911" t="s">
        <v>253</v>
      </c>
      <c r="C15911" t="s">
        <v>389</v>
      </c>
      <c r="D15911" t="s">
        <v>1271</v>
      </c>
      <c r="E15911" t="s">
        <v>30</v>
      </c>
      <c r="F15911">
        <v>7935</v>
      </c>
      <c r="G15911">
        <v>14495</v>
      </c>
      <c r="H15911">
        <v>1.8267170762444864</v>
      </c>
      <c r="I15911" t="str">
        <f>VLOOKUP($B15911&amp;$E15911,'Employee List'!$A:$E,5,0)</f>
        <v>E-1328</v>
      </c>
    </row>
    <row r="15912" spans="1:9" x14ac:dyDescent="0.35">
      <c r="A15912" t="s">
        <v>1257</v>
      </c>
      <c r="B15912" t="s">
        <v>253</v>
      </c>
      <c r="C15912" t="s">
        <v>389</v>
      </c>
      <c r="D15912" t="s">
        <v>1271</v>
      </c>
      <c r="E15912" t="s">
        <v>31</v>
      </c>
      <c r="F15912">
        <v>9432</v>
      </c>
      <c r="G15912">
        <v>12912</v>
      </c>
      <c r="H15912">
        <v>1.3689567430025444</v>
      </c>
      <c r="I15912" t="str">
        <f>VLOOKUP($B15912&amp;$E15912,'Employee List'!$A:$E,5,0)</f>
        <v>E-1328</v>
      </c>
    </row>
    <row r="15913" spans="1:9" x14ac:dyDescent="0.35">
      <c r="A15913" t="s">
        <v>1257</v>
      </c>
      <c r="B15913" t="s">
        <v>253</v>
      </c>
      <c r="C15913" t="s">
        <v>389</v>
      </c>
      <c r="D15913" t="s">
        <v>1258</v>
      </c>
      <c r="E15913" t="s">
        <v>29</v>
      </c>
      <c r="F15913">
        <v>140297</v>
      </c>
      <c r="G15913">
        <v>193344</v>
      </c>
      <c r="H15913">
        <v>1.3781050200645772</v>
      </c>
      <c r="I15913" t="str">
        <f>VLOOKUP($B15913&amp;$E15913,'Employee List'!$A:$E,5,0)</f>
        <v>E-1328</v>
      </c>
    </row>
    <row r="15914" spans="1:9" x14ac:dyDescent="0.35">
      <c r="A15914" t="s">
        <v>1257</v>
      </c>
      <c r="B15914" t="s">
        <v>253</v>
      </c>
      <c r="C15914" t="s">
        <v>389</v>
      </c>
      <c r="D15914" t="s">
        <v>1258</v>
      </c>
      <c r="E15914" t="s">
        <v>30</v>
      </c>
      <c r="F15914">
        <v>140245</v>
      </c>
      <c r="G15914">
        <v>153841</v>
      </c>
      <c r="H15914">
        <v>1.096944632607223</v>
      </c>
      <c r="I15914" t="str">
        <f>VLOOKUP($B15914&amp;$E15914,'Employee List'!$A:$E,5,0)</f>
        <v>E-1328</v>
      </c>
    </row>
    <row r="15915" spans="1:9" x14ac:dyDescent="0.35">
      <c r="A15915" t="s">
        <v>1257</v>
      </c>
      <c r="B15915" t="s">
        <v>253</v>
      </c>
      <c r="C15915" t="s">
        <v>389</v>
      </c>
      <c r="D15915" t="s">
        <v>1258</v>
      </c>
      <c r="E15915" t="s">
        <v>31</v>
      </c>
      <c r="F15915">
        <v>131171</v>
      </c>
      <c r="G15915">
        <v>110319</v>
      </c>
      <c r="H15915">
        <v>0.84103193541255306</v>
      </c>
      <c r="I15915" t="str">
        <f>VLOOKUP($B15915&amp;$E15915,'Employee List'!$A:$E,5,0)</f>
        <v>E-1328</v>
      </c>
    </row>
    <row r="15916" spans="1:9" x14ac:dyDescent="0.35">
      <c r="A15916" t="s">
        <v>1257</v>
      </c>
      <c r="B15916" t="s">
        <v>253</v>
      </c>
      <c r="C15916" t="s">
        <v>389</v>
      </c>
      <c r="D15916" t="s">
        <v>1272</v>
      </c>
      <c r="E15916" t="s">
        <v>29</v>
      </c>
      <c r="F15916">
        <v>16061</v>
      </c>
      <c r="G15916">
        <v>11933</v>
      </c>
      <c r="H15916">
        <v>0.74297988917252977</v>
      </c>
      <c r="I15916" t="str">
        <f>VLOOKUP($B15916&amp;$E15916,'Employee List'!$A:$E,5,0)</f>
        <v>E-1328</v>
      </c>
    </row>
    <row r="15917" spans="1:9" x14ac:dyDescent="0.35">
      <c r="A15917" t="s">
        <v>1257</v>
      </c>
      <c r="B15917" t="s">
        <v>253</v>
      </c>
      <c r="C15917" t="s">
        <v>389</v>
      </c>
      <c r="D15917" t="s">
        <v>1272</v>
      </c>
      <c r="E15917" t="s">
        <v>30</v>
      </c>
      <c r="F15917">
        <v>15205</v>
      </c>
      <c r="G15917">
        <v>13852</v>
      </c>
      <c r="H15917">
        <v>0.91101611312068398</v>
      </c>
      <c r="I15917" t="str">
        <f>VLOOKUP($B15917&amp;$E15917,'Employee List'!$A:$E,5,0)</f>
        <v>E-1328</v>
      </c>
    </row>
    <row r="15918" spans="1:9" x14ac:dyDescent="0.35">
      <c r="A15918" t="s">
        <v>1257</v>
      </c>
      <c r="B15918" t="s">
        <v>253</v>
      </c>
      <c r="C15918" t="s">
        <v>389</v>
      </c>
      <c r="D15918" t="s">
        <v>1272</v>
      </c>
      <c r="E15918" t="s">
        <v>31</v>
      </c>
      <c r="F15918">
        <v>15570</v>
      </c>
      <c r="G15918">
        <v>10913</v>
      </c>
      <c r="H15918">
        <v>0.70089916506101479</v>
      </c>
      <c r="I15918" t="str">
        <f>VLOOKUP($B15918&amp;$E15918,'Employee List'!$A:$E,5,0)</f>
        <v>E-1328</v>
      </c>
    </row>
    <row r="15919" spans="1:9" x14ac:dyDescent="0.35">
      <c r="A15919" t="s">
        <v>1257</v>
      </c>
      <c r="B15919" t="s">
        <v>253</v>
      </c>
      <c r="C15919" t="s">
        <v>389</v>
      </c>
      <c r="D15919" t="s">
        <v>1259</v>
      </c>
      <c r="E15919" t="s">
        <v>29</v>
      </c>
      <c r="F15919">
        <v>34802</v>
      </c>
      <c r="G15919">
        <v>39547</v>
      </c>
      <c r="H15919">
        <v>1.1363427389230505</v>
      </c>
      <c r="I15919" t="str">
        <f>VLOOKUP($B15919&amp;$E15919,'Employee List'!$A:$E,5,0)</f>
        <v>E-1328</v>
      </c>
    </row>
    <row r="15920" spans="1:9" x14ac:dyDescent="0.35">
      <c r="A15920" t="s">
        <v>1257</v>
      </c>
      <c r="B15920" t="s">
        <v>253</v>
      </c>
      <c r="C15920" t="s">
        <v>389</v>
      </c>
      <c r="D15920" t="s">
        <v>1259</v>
      </c>
      <c r="E15920" t="s">
        <v>30</v>
      </c>
      <c r="F15920">
        <v>35633</v>
      </c>
      <c r="G15920">
        <v>25723</v>
      </c>
      <c r="H15920">
        <v>0.72188701484578899</v>
      </c>
      <c r="I15920" t="str">
        <f>VLOOKUP($B15920&amp;$E15920,'Employee List'!$A:$E,5,0)</f>
        <v>E-1328</v>
      </c>
    </row>
    <row r="15921" spans="1:9" x14ac:dyDescent="0.35">
      <c r="A15921" t="s">
        <v>1257</v>
      </c>
      <c r="B15921" t="s">
        <v>253</v>
      </c>
      <c r="C15921" t="s">
        <v>389</v>
      </c>
      <c r="D15921" t="s">
        <v>1259</v>
      </c>
      <c r="E15921" t="s">
        <v>31</v>
      </c>
      <c r="F15921">
        <v>33263</v>
      </c>
      <c r="G15921">
        <v>22941</v>
      </c>
      <c r="H15921">
        <v>0.68968523584763852</v>
      </c>
      <c r="I15921" t="str">
        <f>VLOOKUP($B15921&amp;$E15921,'Employee List'!$A:$E,5,0)</f>
        <v>E-1328</v>
      </c>
    </row>
    <row r="15922" spans="1:9" x14ac:dyDescent="0.35">
      <c r="A15922" t="s">
        <v>1257</v>
      </c>
      <c r="B15922" t="s">
        <v>253</v>
      </c>
      <c r="C15922" t="s">
        <v>389</v>
      </c>
      <c r="D15922" t="s">
        <v>1273</v>
      </c>
      <c r="E15922" t="s">
        <v>29</v>
      </c>
      <c r="F15922">
        <v>5868</v>
      </c>
      <c r="G15922">
        <v>3868</v>
      </c>
      <c r="H15922">
        <v>0.6591683708248125</v>
      </c>
      <c r="I15922" t="str">
        <f>VLOOKUP($B15922&amp;$E15922,'Employee List'!$A:$E,5,0)</f>
        <v>E-1328</v>
      </c>
    </row>
    <row r="15923" spans="1:9" x14ac:dyDescent="0.35">
      <c r="A15923" t="s">
        <v>1257</v>
      </c>
      <c r="B15923" t="s">
        <v>253</v>
      </c>
      <c r="C15923" t="s">
        <v>389</v>
      </c>
      <c r="D15923" t="s">
        <v>1273</v>
      </c>
      <c r="E15923" t="s">
        <v>30</v>
      </c>
      <c r="F15923">
        <v>4432</v>
      </c>
      <c r="G15923">
        <v>7295</v>
      </c>
      <c r="H15923">
        <v>1.6459837545126355</v>
      </c>
      <c r="I15923" t="str">
        <f>VLOOKUP($B15923&amp;$E15923,'Employee List'!$A:$E,5,0)</f>
        <v>E-1328</v>
      </c>
    </row>
    <row r="15924" spans="1:9" x14ac:dyDescent="0.35">
      <c r="A15924" t="s">
        <v>1257</v>
      </c>
      <c r="B15924" t="s">
        <v>253</v>
      </c>
      <c r="C15924" t="s">
        <v>389</v>
      </c>
      <c r="D15924" t="s">
        <v>1273</v>
      </c>
      <c r="E15924" t="s">
        <v>31</v>
      </c>
      <c r="F15924">
        <v>4357</v>
      </c>
      <c r="G15924">
        <v>3058</v>
      </c>
      <c r="H15924">
        <v>0.70185907734679831</v>
      </c>
      <c r="I15924" t="str">
        <f>VLOOKUP($B15924&amp;$E15924,'Employee List'!$A:$E,5,0)</f>
        <v>E-1328</v>
      </c>
    </row>
    <row r="15925" spans="1:9" x14ac:dyDescent="0.35">
      <c r="A15925" t="s">
        <v>1257</v>
      </c>
      <c r="B15925" t="s">
        <v>253</v>
      </c>
      <c r="C15925" t="s">
        <v>389</v>
      </c>
      <c r="D15925" t="s">
        <v>1275</v>
      </c>
      <c r="E15925" t="s">
        <v>29</v>
      </c>
      <c r="F15925">
        <v>2182</v>
      </c>
      <c r="G15925">
        <v>1903</v>
      </c>
      <c r="H15925">
        <v>0.87213565536205317</v>
      </c>
      <c r="I15925" t="str">
        <f>VLOOKUP($B15925&amp;$E15925,'Employee List'!$A:$E,5,0)</f>
        <v>E-1328</v>
      </c>
    </row>
    <row r="15926" spans="1:9" x14ac:dyDescent="0.35">
      <c r="A15926" t="s">
        <v>1257</v>
      </c>
      <c r="B15926" t="s">
        <v>253</v>
      </c>
      <c r="C15926" t="s">
        <v>389</v>
      </c>
      <c r="D15926" t="s">
        <v>1275</v>
      </c>
      <c r="E15926" t="s">
        <v>30</v>
      </c>
      <c r="F15926">
        <v>4694</v>
      </c>
      <c r="G15926">
        <v>5390</v>
      </c>
      <c r="H15926">
        <v>1.1482743928419259</v>
      </c>
      <c r="I15926" t="str">
        <f>VLOOKUP($B15926&amp;$E15926,'Employee List'!$A:$E,5,0)</f>
        <v>E-1328</v>
      </c>
    </row>
    <row r="15927" spans="1:9" x14ac:dyDescent="0.35">
      <c r="A15927" t="s">
        <v>1257</v>
      </c>
      <c r="B15927" t="s">
        <v>253</v>
      </c>
      <c r="C15927" t="s">
        <v>389</v>
      </c>
      <c r="D15927" t="s">
        <v>1275</v>
      </c>
      <c r="E15927" t="s">
        <v>31</v>
      </c>
      <c r="F15927">
        <v>3964</v>
      </c>
      <c r="G15927">
        <v>5877</v>
      </c>
      <c r="H15927">
        <v>1.4825933400605449</v>
      </c>
      <c r="I15927" t="str">
        <f>VLOOKUP($B15927&amp;$E15927,'Employee List'!$A:$E,5,0)</f>
        <v>E-1328</v>
      </c>
    </row>
    <row r="15928" spans="1:9" x14ac:dyDescent="0.35">
      <c r="A15928" t="s">
        <v>1257</v>
      </c>
      <c r="B15928" t="s">
        <v>253</v>
      </c>
      <c r="C15928" t="s">
        <v>389</v>
      </c>
      <c r="D15928" t="s">
        <v>1276</v>
      </c>
      <c r="E15928" t="s">
        <v>29</v>
      </c>
      <c r="F15928">
        <v>4527</v>
      </c>
      <c r="G15928">
        <v>5337</v>
      </c>
      <c r="H15928">
        <v>1.1789264413518887</v>
      </c>
      <c r="I15928" t="str">
        <f>VLOOKUP($B15928&amp;$E15928,'Employee List'!$A:$E,5,0)</f>
        <v>E-1328</v>
      </c>
    </row>
    <row r="15929" spans="1:9" x14ac:dyDescent="0.35">
      <c r="A15929" t="s">
        <v>1257</v>
      </c>
      <c r="B15929" t="s">
        <v>253</v>
      </c>
      <c r="C15929" t="s">
        <v>389</v>
      </c>
      <c r="D15929" t="s">
        <v>1276</v>
      </c>
      <c r="E15929" t="s">
        <v>30</v>
      </c>
      <c r="F15929">
        <v>4638</v>
      </c>
      <c r="G15929">
        <v>4015</v>
      </c>
      <c r="H15929">
        <v>0.8656748598533851</v>
      </c>
      <c r="I15929" t="str">
        <f>VLOOKUP($B15929&amp;$E15929,'Employee List'!$A:$E,5,0)</f>
        <v>E-1328</v>
      </c>
    </row>
    <row r="15930" spans="1:9" x14ac:dyDescent="0.35">
      <c r="A15930" t="s">
        <v>1257</v>
      </c>
      <c r="B15930" t="s">
        <v>253</v>
      </c>
      <c r="C15930" t="s">
        <v>389</v>
      </c>
      <c r="D15930" t="s">
        <v>1276</v>
      </c>
      <c r="E15930" t="s">
        <v>31</v>
      </c>
      <c r="F15930">
        <v>5649</v>
      </c>
      <c r="G15930">
        <v>5653</v>
      </c>
      <c r="H15930">
        <v>1.0007080899274208</v>
      </c>
      <c r="I15930" t="str">
        <f>VLOOKUP($B15930&amp;$E15930,'Employee List'!$A:$E,5,0)</f>
        <v>E-1328</v>
      </c>
    </row>
    <row r="15931" spans="1:9" x14ac:dyDescent="0.35">
      <c r="A15931" t="s">
        <v>1257</v>
      </c>
      <c r="B15931" t="s">
        <v>253</v>
      </c>
      <c r="C15931" t="s">
        <v>389</v>
      </c>
      <c r="D15931" t="s">
        <v>1277</v>
      </c>
      <c r="E15931" t="s">
        <v>29</v>
      </c>
      <c r="F15931">
        <v>7772</v>
      </c>
      <c r="G15931">
        <v>6151</v>
      </c>
      <c r="H15931">
        <v>0.79143077714873911</v>
      </c>
      <c r="I15931" t="str">
        <f>VLOOKUP($B15931&amp;$E15931,'Employee List'!$A:$E,5,0)</f>
        <v>E-1328</v>
      </c>
    </row>
    <row r="15932" spans="1:9" x14ac:dyDescent="0.35">
      <c r="A15932" t="s">
        <v>1257</v>
      </c>
      <c r="B15932" t="s">
        <v>253</v>
      </c>
      <c r="C15932" t="s">
        <v>389</v>
      </c>
      <c r="D15932" t="s">
        <v>1277</v>
      </c>
      <c r="E15932" t="s">
        <v>30</v>
      </c>
      <c r="F15932">
        <v>5534</v>
      </c>
      <c r="G15932">
        <v>3892</v>
      </c>
      <c r="H15932">
        <v>0.7032887603903144</v>
      </c>
      <c r="I15932" t="str">
        <f>VLOOKUP($B15932&amp;$E15932,'Employee List'!$A:$E,5,0)</f>
        <v>E-1328</v>
      </c>
    </row>
    <row r="15933" spans="1:9" x14ac:dyDescent="0.35">
      <c r="A15933" t="s">
        <v>1257</v>
      </c>
      <c r="B15933" t="s">
        <v>253</v>
      </c>
      <c r="C15933" t="s">
        <v>389</v>
      </c>
      <c r="D15933" t="s">
        <v>1277</v>
      </c>
      <c r="E15933" t="s">
        <v>31</v>
      </c>
      <c r="F15933">
        <v>6597</v>
      </c>
      <c r="G15933">
        <v>2871</v>
      </c>
      <c r="H15933">
        <v>0.43519781718963163</v>
      </c>
      <c r="I15933" t="str">
        <f>VLOOKUP($B15933&amp;$E15933,'Employee List'!$A:$E,5,0)</f>
        <v>E-1328</v>
      </c>
    </row>
    <row r="15934" spans="1:9" x14ac:dyDescent="0.35">
      <c r="A15934" t="s">
        <v>1257</v>
      </c>
      <c r="B15934" t="s">
        <v>253</v>
      </c>
      <c r="C15934" t="s">
        <v>389</v>
      </c>
      <c r="D15934" t="s">
        <v>1278</v>
      </c>
      <c r="E15934" t="s">
        <v>29</v>
      </c>
      <c r="F15934">
        <v>28246</v>
      </c>
      <c r="G15934">
        <v>27013</v>
      </c>
      <c r="H15934">
        <v>0.95634780145861364</v>
      </c>
      <c r="I15934" t="str">
        <f>VLOOKUP($B15934&amp;$E15934,'Employee List'!$A:$E,5,0)</f>
        <v>E-1328</v>
      </c>
    </row>
    <row r="15935" spans="1:9" x14ac:dyDescent="0.35">
      <c r="A15935" t="s">
        <v>1257</v>
      </c>
      <c r="B15935" t="s">
        <v>253</v>
      </c>
      <c r="C15935" t="s">
        <v>389</v>
      </c>
      <c r="D15935" t="s">
        <v>1278</v>
      </c>
      <c r="E15935" t="s">
        <v>30</v>
      </c>
      <c r="F15935">
        <v>25890</v>
      </c>
      <c r="G15935">
        <v>30335</v>
      </c>
      <c r="H15935">
        <v>1.1716879103901121</v>
      </c>
      <c r="I15935" t="str">
        <f>VLOOKUP($B15935&amp;$E15935,'Employee List'!$A:$E,5,0)</f>
        <v>E-1328</v>
      </c>
    </row>
    <row r="15936" spans="1:9" x14ac:dyDescent="0.35">
      <c r="A15936" t="s">
        <v>1257</v>
      </c>
      <c r="B15936" t="s">
        <v>253</v>
      </c>
      <c r="C15936" t="s">
        <v>389</v>
      </c>
      <c r="D15936" t="s">
        <v>1278</v>
      </c>
      <c r="E15936" t="s">
        <v>31</v>
      </c>
      <c r="F15936">
        <v>23117</v>
      </c>
      <c r="G15936">
        <v>18923</v>
      </c>
      <c r="H15936">
        <v>0.81857507462040924</v>
      </c>
      <c r="I15936" t="str">
        <f>VLOOKUP($B15936&amp;$E15936,'Employee List'!$A:$E,5,0)</f>
        <v>E-1328</v>
      </c>
    </row>
    <row r="15937" spans="1:9" x14ac:dyDescent="0.35">
      <c r="A15937" t="s">
        <v>1257</v>
      </c>
      <c r="B15937" t="s">
        <v>253</v>
      </c>
      <c r="C15937" t="s">
        <v>389</v>
      </c>
      <c r="D15937" t="s">
        <v>1279</v>
      </c>
      <c r="E15937" t="s">
        <v>29</v>
      </c>
      <c r="F15937">
        <v>2521</v>
      </c>
      <c r="G15937">
        <v>5152</v>
      </c>
      <c r="H15937">
        <v>2.0436334787782626</v>
      </c>
      <c r="I15937" t="str">
        <f>VLOOKUP($B15937&amp;$E15937,'Employee List'!$A:$E,5,0)</f>
        <v>E-1328</v>
      </c>
    </row>
    <row r="15938" spans="1:9" x14ac:dyDescent="0.35">
      <c r="A15938" t="s">
        <v>1257</v>
      </c>
      <c r="B15938" t="s">
        <v>253</v>
      </c>
      <c r="C15938" t="s">
        <v>389</v>
      </c>
      <c r="D15938" t="s">
        <v>1279</v>
      </c>
      <c r="E15938" t="s">
        <v>30</v>
      </c>
      <c r="F15938">
        <v>2901</v>
      </c>
      <c r="G15938">
        <v>1176</v>
      </c>
      <c r="H15938">
        <v>0.40537745604963804</v>
      </c>
      <c r="I15938" t="str">
        <f>VLOOKUP($B15938&amp;$E15938,'Employee List'!$A:$E,5,0)</f>
        <v>E-1328</v>
      </c>
    </row>
    <row r="15939" spans="1:9" x14ac:dyDescent="0.35">
      <c r="A15939" t="s">
        <v>1257</v>
      </c>
      <c r="B15939" t="s">
        <v>253</v>
      </c>
      <c r="C15939" t="s">
        <v>389</v>
      </c>
      <c r="D15939" t="s">
        <v>1279</v>
      </c>
      <c r="E15939" t="s">
        <v>31</v>
      </c>
      <c r="F15939">
        <v>1492</v>
      </c>
      <c r="G15939">
        <v>3811</v>
      </c>
      <c r="H15939">
        <v>2.554289544235925</v>
      </c>
      <c r="I15939" t="str">
        <f>VLOOKUP($B15939&amp;$E15939,'Employee List'!$A:$E,5,0)</f>
        <v>E-1328</v>
      </c>
    </row>
    <row r="15940" spans="1:9" x14ac:dyDescent="0.35">
      <c r="A15940" t="s">
        <v>1257</v>
      </c>
      <c r="B15940" t="s">
        <v>253</v>
      </c>
      <c r="C15940" t="s">
        <v>389</v>
      </c>
      <c r="D15940" t="s">
        <v>1280</v>
      </c>
      <c r="E15940" t="s">
        <v>29</v>
      </c>
      <c r="F15940">
        <v>4970</v>
      </c>
      <c r="G15940">
        <v>1038</v>
      </c>
      <c r="H15940">
        <v>0.20885311871227363</v>
      </c>
      <c r="I15940" t="str">
        <f>VLOOKUP($B15940&amp;$E15940,'Employee List'!$A:$E,5,0)</f>
        <v>E-1328</v>
      </c>
    </row>
    <row r="15941" spans="1:9" x14ac:dyDescent="0.35">
      <c r="A15941" t="s">
        <v>1257</v>
      </c>
      <c r="B15941" t="s">
        <v>253</v>
      </c>
      <c r="C15941" t="s">
        <v>389</v>
      </c>
      <c r="D15941" t="s">
        <v>1280</v>
      </c>
      <c r="E15941" t="s">
        <v>30</v>
      </c>
      <c r="F15941">
        <v>4580</v>
      </c>
      <c r="G15941">
        <v>5236</v>
      </c>
      <c r="H15941">
        <v>1.1432314410480349</v>
      </c>
      <c r="I15941" t="str">
        <f>VLOOKUP($B15941&amp;$E15941,'Employee List'!$A:$E,5,0)</f>
        <v>E-1328</v>
      </c>
    </row>
    <row r="15942" spans="1:9" x14ac:dyDescent="0.35">
      <c r="A15942" t="s">
        <v>1257</v>
      </c>
      <c r="B15942" t="s">
        <v>253</v>
      </c>
      <c r="C15942" t="s">
        <v>389</v>
      </c>
      <c r="D15942" t="s">
        <v>1280</v>
      </c>
      <c r="E15942" t="s">
        <v>31</v>
      </c>
      <c r="F15942">
        <v>3434</v>
      </c>
      <c r="G15942">
        <v>4458</v>
      </c>
      <c r="H15942">
        <v>1.2981945253348863</v>
      </c>
      <c r="I15942" t="str">
        <f>VLOOKUP($B15942&amp;$E15942,'Employee List'!$A:$E,5,0)</f>
        <v>E-1328</v>
      </c>
    </row>
    <row r="15943" spans="1:9" x14ac:dyDescent="0.35">
      <c r="A15943" t="s">
        <v>1257</v>
      </c>
      <c r="B15943" t="s">
        <v>253</v>
      </c>
      <c r="C15943" t="s">
        <v>389</v>
      </c>
      <c r="D15943" t="s">
        <v>1262</v>
      </c>
      <c r="E15943" t="s">
        <v>29</v>
      </c>
      <c r="F15943">
        <v>14991</v>
      </c>
      <c r="G15943">
        <v>16672</v>
      </c>
      <c r="H15943">
        <v>1.1121339470348877</v>
      </c>
      <c r="I15943" t="str">
        <f>VLOOKUP($B15943&amp;$E15943,'Employee List'!$A:$E,5,0)</f>
        <v>E-1328</v>
      </c>
    </row>
    <row r="15944" spans="1:9" x14ac:dyDescent="0.35">
      <c r="A15944" t="s">
        <v>1257</v>
      </c>
      <c r="B15944" t="s">
        <v>253</v>
      </c>
      <c r="C15944" t="s">
        <v>389</v>
      </c>
      <c r="D15944" t="s">
        <v>1262</v>
      </c>
      <c r="E15944" t="s">
        <v>30</v>
      </c>
      <c r="F15944">
        <v>12920</v>
      </c>
      <c r="G15944">
        <v>16927</v>
      </c>
      <c r="H15944">
        <v>1.3101393188854489</v>
      </c>
      <c r="I15944" t="str">
        <f>VLOOKUP($B15944&amp;$E15944,'Employee List'!$A:$E,5,0)</f>
        <v>E-1328</v>
      </c>
    </row>
    <row r="15945" spans="1:9" x14ac:dyDescent="0.35">
      <c r="A15945" t="s">
        <v>1257</v>
      </c>
      <c r="B15945" t="s">
        <v>253</v>
      </c>
      <c r="C15945" t="s">
        <v>389</v>
      </c>
      <c r="D15945" t="s">
        <v>1262</v>
      </c>
      <c r="E15945" t="s">
        <v>31</v>
      </c>
      <c r="F15945">
        <v>14740</v>
      </c>
      <c r="G15945">
        <v>15696</v>
      </c>
      <c r="H15945">
        <v>1.0648575305291723</v>
      </c>
      <c r="I15945" t="str">
        <f>VLOOKUP($B15945&amp;$E15945,'Employee List'!$A:$E,5,0)</f>
        <v>E-1328</v>
      </c>
    </row>
    <row r="15946" spans="1:9" x14ac:dyDescent="0.35">
      <c r="A15946" t="s">
        <v>1257</v>
      </c>
      <c r="B15946" t="s">
        <v>253</v>
      </c>
      <c r="C15946" t="s">
        <v>389</v>
      </c>
      <c r="D15946" t="s">
        <v>1282</v>
      </c>
      <c r="E15946" t="s">
        <v>30</v>
      </c>
      <c r="F15946">
        <v>7324</v>
      </c>
      <c r="G15946">
        <v>3424</v>
      </c>
      <c r="H15946">
        <v>0.46750409612233751</v>
      </c>
      <c r="I15946" t="str">
        <f>VLOOKUP($B15946&amp;$E15946,'Employee List'!$A:$E,5,0)</f>
        <v>E-1328</v>
      </c>
    </row>
    <row r="15947" spans="1:9" x14ac:dyDescent="0.35">
      <c r="A15947" t="s">
        <v>1257</v>
      </c>
      <c r="B15947" t="s">
        <v>253</v>
      </c>
      <c r="C15947" t="s">
        <v>389</v>
      </c>
      <c r="D15947" t="s">
        <v>1282</v>
      </c>
      <c r="E15947" t="s">
        <v>31</v>
      </c>
      <c r="F15947">
        <v>6701</v>
      </c>
      <c r="G15947">
        <v>5970</v>
      </c>
      <c r="H15947">
        <v>0.89091180420832716</v>
      </c>
      <c r="I15947" t="str">
        <f>VLOOKUP($B15947&amp;$E15947,'Employee List'!$A:$E,5,0)</f>
        <v>E-1328</v>
      </c>
    </row>
    <row r="15948" spans="1:9" x14ac:dyDescent="0.35">
      <c r="A15948" t="s">
        <v>1257</v>
      </c>
      <c r="B15948" t="s">
        <v>253</v>
      </c>
      <c r="C15948" t="s">
        <v>389</v>
      </c>
      <c r="D15948" t="s">
        <v>1281</v>
      </c>
      <c r="E15948" t="s">
        <v>29</v>
      </c>
      <c r="F15948">
        <v>2278</v>
      </c>
      <c r="G15948">
        <v>5237</v>
      </c>
      <c r="H15948">
        <v>2.2989464442493417</v>
      </c>
      <c r="I15948" t="str">
        <f>VLOOKUP($B15948&amp;$E15948,'Employee List'!$A:$E,5,0)</f>
        <v>E-1328</v>
      </c>
    </row>
    <row r="15949" spans="1:9" x14ac:dyDescent="0.35">
      <c r="A15949" t="s">
        <v>1257</v>
      </c>
      <c r="B15949" t="s">
        <v>253</v>
      </c>
      <c r="C15949" t="s">
        <v>389</v>
      </c>
      <c r="D15949" t="s">
        <v>1281</v>
      </c>
      <c r="E15949" t="s">
        <v>30</v>
      </c>
      <c r="F15949">
        <v>3246</v>
      </c>
      <c r="G15949">
        <v>3956</v>
      </c>
      <c r="H15949">
        <v>1.2187307455329637</v>
      </c>
      <c r="I15949" t="str">
        <f>VLOOKUP($B15949&amp;$E15949,'Employee List'!$A:$E,5,0)</f>
        <v>E-1328</v>
      </c>
    </row>
    <row r="15950" spans="1:9" x14ac:dyDescent="0.35">
      <c r="A15950" t="s">
        <v>1257</v>
      </c>
      <c r="B15950" t="s">
        <v>253</v>
      </c>
      <c r="C15950" t="s">
        <v>389</v>
      </c>
      <c r="D15950" t="s">
        <v>1281</v>
      </c>
      <c r="E15950" t="s">
        <v>31</v>
      </c>
      <c r="F15950">
        <v>1762</v>
      </c>
      <c r="G15950">
        <v>4928</v>
      </c>
      <c r="H15950">
        <v>2.796821793416572</v>
      </c>
      <c r="I15950" t="str">
        <f>VLOOKUP($B15950&amp;$E15950,'Employee List'!$A:$E,5,0)</f>
        <v>E-1328</v>
      </c>
    </row>
    <row r="15951" spans="1:9" x14ac:dyDescent="0.35">
      <c r="A15951" t="s">
        <v>1257</v>
      </c>
      <c r="B15951" t="s">
        <v>254</v>
      </c>
      <c r="C15951" t="s">
        <v>389</v>
      </c>
      <c r="D15951" t="s">
        <v>1274</v>
      </c>
      <c r="E15951" t="s">
        <v>29</v>
      </c>
      <c r="F15951">
        <v>22322</v>
      </c>
      <c r="G15951">
        <v>17027</v>
      </c>
      <c r="H15951">
        <v>0.76279007257414211</v>
      </c>
      <c r="I15951" t="str">
        <f>VLOOKUP($B15951&amp;$E15951,'Employee List'!$A:$E,5,0)</f>
        <v>E-1329</v>
      </c>
    </row>
    <row r="15952" spans="1:9" x14ac:dyDescent="0.35">
      <c r="A15952" t="s">
        <v>1257</v>
      </c>
      <c r="B15952" t="s">
        <v>254</v>
      </c>
      <c r="C15952" t="s">
        <v>389</v>
      </c>
      <c r="D15952" t="s">
        <v>1274</v>
      </c>
      <c r="E15952" t="s">
        <v>30</v>
      </c>
      <c r="F15952">
        <v>26185</v>
      </c>
      <c r="G15952">
        <v>15160</v>
      </c>
      <c r="H15952">
        <v>0.57895741836929537</v>
      </c>
      <c r="I15952" t="str">
        <f>VLOOKUP($B15952&amp;$E15952,'Employee List'!$A:$E,5,0)</f>
        <v>E-1329</v>
      </c>
    </row>
    <row r="15953" spans="1:9" x14ac:dyDescent="0.35">
      <c r="A15953" t="s">
        <v>1257</v>
      </c>
      <c r="B15953" t="s">
        <v>254</v>
      </c>
      <c r="C15953" t="s">
        <v>389</v>
      </c>
      <c r="D15953" t="s">
        <v>1274</v>
      </c>
      <c r="E15953" t="s">
        <v>31</v>
      </c>
      <c r="F15953">
        <v>26103</v>
      </c>
      <c r="G15953">
        <v>15364</v>
      </c>
      <c r="H15953">
        <v>0.58859134965329651</v>
      </c>
      <c r="I15953" t="str">
        <f>VLOOKUP($B15953&amp;$E15953,'Employee List'!$A:$E,5,0)</f>
        <v>E-1329</v>
      </c>
    </row>
    <row r="15954" spans="1:9" x14ac:dyDescent="0.35">
      <c r="A15954" t="s">
        <v>1257</v>
      </c>
      <c r="B15954" t="s">
        <v>254</v>
      </c>
      <c r="C15954" t="s">
        <v>389</v>
      </c>
      <c r="D15954" t="s">
        <v>1263</v>
      </c>
      <c r="E15954" t="s">
        <v>29</v>
      </c>
      <c r="F15954">
        <v>4086</v>
      </c>
      <c r="G15954">
        <v>2670</v>
      </c>
      <c r="H15954">
        <v>0.65345080763582963</v>
      </c>
      <c r="I15954" t="str">
        <f>VLOOKUP($B15954&amp;$E15954,'Employee List'!$A:$E,5,0)</f>
        <v>E-1329</v>
      </c>
    </row>
    <row r="15955" spans="1:9" x14ac:dyDescent="0.35">
      <c r="A15955" t="s">
        <v>1257</v>
      </c>
      <c r="B15955" t="s">
        <v>254</v>
      </c>
      <c r="C15955" t="s">
        <v>389</v>
      </c>
      <c r="D15955" t="s">
        <v>1263</v>
      </c>
      <c r="E15955" t="s">
        <v>30</v>
      </c>
      <c r="F15955">
        <v>4195</v>
      </c>
      <c r="G15955">
        <v>5102</v>
      </c>
      <c r="H15955">
        <v>1.2162097735399284</v>
      </c>
      <c r="I15955" t="str">
        <f>VLOOKUP($B15955&amp;$E15955,'Employee List'!$A:$E,5,0)</f>
        <v>E-1329</v>
      </c>
    </row>
    <row r="15956" spans="1:9" x14ac:dyDescent="0.35">
      <c r="A15956" t="s">
        <v>1257</v>
      </c>
      <c r="B15956" t="s">
        <v>254</v>
      </c>
      <c r="C15956" t="s">
        <v>389</v>
      </c>
      <c r="D15956" t="s">
        <v>1263</v>
      </c>
      <c r="E15956" t="s">
        <v>31</v>
      </c>
      <c r="F15956">
        <v>4415</v>
      </c>
      <c r="G15956">
        <v>3531</v>
      </c>
      <c r="H15956">
        <v>0.79977349943374854</v>
      </c>
      <c r="I15956" t="str">
        <f>VLOOKUP($B15956&amp;$E15956,'Employee List'!$A:$E,5,0)</f>
        <v>E-1329</v>
      </c>
    </row>
    <row r="15957" spans="1:9" x14ac:dyDescent="0.35">
      <c r="A15957" t="s">
        <v>1257</v>
      </c>
      <c r="B15957" t="s">
        <v>254</v>
      </c>
      <c r="C15957" t="s">
        <v>389</v>
      </c>
      <c r="D15957" t="s">
        <v>1264</v>
      </c>
      <c r="E15957" t="s">
        <v>29</v>
      </c>
      <c r="F15957">
        <v>4745</v>
      </c>
      <c r="G15957">
        <v>3039</v>
      </c>
      <c r="H15957">
        <v>0.64046364594309801</v>
      </c>
      <c r="I15957" t="str">
        <f>VLOOKUP($B15957&amp;$E15957,'Employee List'!$A:$E,5,0)</f>
        <v>E-1329</v>
      </c>
    </row>
    <row r="15958" spans="1:9" x14ac:dyDescent="0.35">
      <c r="A15958" t="s">
        <v>1257</v>
      </c>
      <c r="B15958" t="s">
        <v>254</v>
      </c>
      <c r="C15958" t="s">
        <v>389</v>
      </c>
      <c r="D15958" t="s">
        <v>1264</v>
      </c>
      <c r="E15958" t="s">
        <v>30</v>
      </c>
      <c r="F15958">
        <v>5610</v>
      </c>
      <c r="G15958">
        <v>4692</v>
      </c>
      <c r="H15958">
        <v>0.83636363636363631</v>
      </c>
      <c r="I15958" t="str">
        <f>VLOOKUP($B15958&amp;$E15958,'Employee List'!$A:$E,5,0)</f>
        <v>E-1329</v>
      </c>
    </row>
    <row r="15959" spans="1:9" x14ac:dyDescent="0.35">
      <c r="A15959" t="s">
        <v>1257</v>
      </c>
      <c r="B15959" t="s">
        <v>254</v>
      </c>
      <c r="C15959" t="s">
        <v>389</v>
      </c>
      <c r="D15959" t="s">
        <v>1264</v>
      </c>
      <c r="E15959" t="s">
        <v>31</v>
      </c>
      <c r="F15959">
        <v>7112</v>
      </c>
      <c r="G15959">
        <v>4262</v>
      </c>
      <c r="H15959">
        <v>0.59926884139482561</v>
      </c>
      <c r="I15959" t="str">
        <f>VLOOKUP($B15959&amp;$E15959,'Employee List'!$A:$E,5,0)</f>
        <v>E-1329</v>
      </c>
    </row>
    <row r="15960" spans="1:9" x14ac:dyDescent="0.35">
      <c r="A15960" t="s">
        <v>1257</v>
      </c>
      <c r="B15960" t="s">
        <v>254</v>
      </c>
      <c r="C15960" t="s">
        <v>389</v>
      </c>
      <c r="D15960" t="s">
        <v>1265</v>
      </c>
      <c r="E15960" t="s">
        <v>29</v>
      </c>
      <c r="F15960">
        <v>7876</v>
      </c>
      <c r="G15960">
        <v>9936</v>
      </c>
      <c r="H15960">
        <v>1.2615540883697309</v>
      </c>
      <c r="I15960" t="str">
        <f>VLOOKUP($B15960&amp;$E15960,'Employee List'!$A:$E,5,0)</f>
        <v>E-1329</v>
      </c>
    </row>
    <row r="15961" spans="1:9" x14ac:dyDescent="0.35">
      <c r="A15961" t="s">
        <v>1257</v>
      </c>
      <c r="B15961" t="s">
        <v>254</v>
      </c>
      <c r="C15961" t="s">
        <v>389</v>
      </c>
      <c r="D15961" t="s">
        <v>1265</v>
      </c>
      <c r="E15961" t="s">
        <v>30</v>
      </c>
      <c r="F15961">
        <v>7909</v>
      </c>
      <c r="G15961">
        <v>14245</v>
      </c>
      <c r="H15961">
        <v>1.8011126564673157</v>
      </c>
      <c r="I15961" t="str">
        <f>VLOOKUP($B15961&amp;$E15961,'Employee List'!$A:$E,5,0)</f>
        <v>E-1329</v>
      </c>
    </row>
    <row r="15962" spans="1:9" x14ac:dyDescent="0.35">
      <c r="A15962" t="s">
        <v>1257</v>
      </c>
      <c r="B15962" t="s">
        <v>254</v>
      </c>
      <c r="C15962" t="s">
        <v>389</v>
      </c>
      <c r="D15962" t="s">
        <v>1265</v>
      </c>
      <c r="E15962" t="s">
        <v>31</v>
      </c>
      <c r="F15962">
        <v>8599</v>
      </c>
      <c r="G15962">
        <v>7372</v>
      </c>
      <c r="H15962">
        <v>0.8573089894173741</v>
      </c>
      <c r="I15962" t="str">
        <f>VLOOKUP($B15962&amp;$E15962,'Employee List'!$A:$E,5,0)</f>
        <v>E-1329</v>
      </c>
    </row>
    <row r="15963" spans="1:9" x14ac:dyDescent="0.35">
      <c r="A15963" t="s">
        <v>1257</v>
      </c>
      <c r="B15963" t="s">
        <v>254</v>
      </c>
      <c r="C15963" t="s">
        <v>389</v>
      </c>
      <c r="D15963" t="s">
        <v>1260</v>
      </c>
      <c r="E15963" t="s">
        <v>29</v>
      </c>
      <c r="F15963">
        <v>93937</v>
      </c>
      <c r="G15963">
        <v>91402</v>
      </c>
      <c r="H15963">
        <v>0.97301382841691775</v>
      </c>
      <c r="I15963" t="str">
        <f>VLOOKUP($B15963&amp;$E15963,'Employee List'!$A:$E,5,0)</f>
        <v>E-1329</v>
      </c>
    </row>
    <row r="15964" spans="1:9" x14ac:dyDescent="0.35">
      <c r="A15964" t="s">
        <v>1257</v>
      </c>
      <c r="B15964" t="s">
        <v>254</v>
      </c>
      <c r="C15964" t="s">
        <v>389</v>
      </c>
      <c r="D15964" t="s">
        <v>1260</v>
      </c>
      <c r="E15964" t="s">
        <v>30</v>
      </c>
      <c r="F15964">
        <v>91410</v>
      </c>
      <c r="G15964">
        <v>125813</v>
      </c>
      <c r="H15964">
        <v>1.3763592604747839</v>
      </c>
      <c r="I15964" t="str">
        <f>VLOOKUP($B15964&amp;$E15964,'Employee List'!$A:$E,5,0)</f>
        <v>E-1329</v>
      </c>
    </row>
    <row r="15965" spans="1:9" x14ac:dyDescent="0.35">
      <c r="A15965" t="s">
        <v>1257</v>
      </c>
      <c r="B15965" t="s">
        <v>254</v>
      </c>
      <c r="C15965" t="s">
        <v>389</v>
      </c>
      <c r="D15965" t="s">
        <v>1260</v>
      </c>
      <c r="E15965" t="s">
        <v>31</v>
      </c>
      <c r="F15965">
        <v>107195</v>
      </c>
      <c r="G15965">
        <v>224595</v>
      </c>
      <c r="H15965">
        <v>2.0952003358365596</v>
      </c>
      <c r="I15965" t="str">
        <f>VLOOKUP($B15965&amp;$E15965,'Employee List'!$A:$E,5,0)</f>
        <v>E-1329</v>
      </c>
    </row>
    <row r="15966" spans="1:9" x14ac:dyDescent="0.35">
      <c r="A15966" t="s">
        <v>1257</v>
      </c>
      <c r="B15966" t="s">
        <v>254</v>
      </c>
      <c r="C15966" t="s">
        <v>389</v>
      </c>
      <c r="D15966" t="s">
        <v>1261</v>
      </c>
      <c r="E15966" t="s">
        <v>29</v>
      </c>
      <c r="F15966">
        <v>82657</v>
      </c>
      <c r="G15966">
        <v>89200</v>
      </c>
      <c r="H15966">
        <v>1.079158449980038</v>
      </c>
      <c r="I15966" t="str">
        <f>VLOOKUP($B15966&amp;$E15966,'Employee List'!$A:$E,5,0)</f>
        <v>E-1329</v>
      </c>
    </row>
    <row r="15967" spans="1:9" x14ac:dyDescent="0.35">
      <c r="A15967" t="s">
        <v>1257</v>
      </c>
      <c r="B15967" t="s">
        <v>254</v>
      </c>
      <c r="C15967" t="s">
        <v>389</v>
      </c>
      <c r="D15967" t="s">
        <v>1261</v>
      </c>
      <c r="E15967" t="s">
        <v>30</v>
      </c>
      <c r="F15967">
        <v>83769</v>
      </c>
      <c r="G15967">
        <v>65955</v>
      </c>
      <c r="H15967">
        <v>0.78734376678723628</v>
      </c>
      <c r="I15967" t="str">
        <f>VLOOKUP($B15967&amp;$E15967,'Employee List'!$A:$E,5,0)</f>
        <v>E-1329</v>
      </c>
    </row>
    <row r="15968" spans="1:9" x14ac:dyDescent="0.35">
      <c r="A15968" t="s">
        <v>1257</v>
      </c>
      <c r="B15968" t="s">
        <v>254</v>
      </c>
      <c r="C15968" t="s">
        <v>389</v>
      </c>
      <c r="D15968" t="s">
        <v>1261</v>
      </c>
      <c r="E15968" t="s">
        <v>31</v>
      </c>
      <c r="F15968">
        <v>89349</v>
      </c>
      <c r="G15968">
        <v>70240</v>
      </c>
      <c r="H15968">
        <v>0.78613079049569667</v>
      </c>
      <c r="I15968" t="str">
        <f>VLOOKUP($B15968&amp;$E15968,'Employee List'!$A:$E,5,0)</f>
        <v>E-1329</v>
      </c>
    </row>
    <row r="15969" spans="1:9" x14ac:dyDescent="0.35">
      <c r="A15969" t="s">
        <v>1257</v>
      </c>
      <c r="B15969" t="s">
        <v>254</v>
      </c>
      <c r="C15969" t="s">
        <v>389</v>
      </c>
      <c r="D15969" t="s">
        <v>1266</v>
      </c>
      <c r="E15969" t="s">
        <v>29</v>
      </c>
      <c r="F15969">
        <v>180237</v>
      </c>
      <c r="G15969">
        <v>208485</v>
      </c>
      <c r="H15969">
        <v>1.1567269761480716</v>
      </c>
      <c r="I15969" t="str">
        <f>VLOOKUP($B15969&amp;$E15969,'Employee List'!$A:$E,5,0)</f>
        <v>E-1329</v>
      </c>
    </row>
    <row r="15970" spans="1:9" x14ac:dyDescent="0.35">
      <c r="A15970" t="s">
        <v>1257</v>
      </c>
      <c r="B15970" t="s">
        <v>254</v>
      </c>
      <c r="C15970" t="s">
        <v>389</v>
      </c>
      <c r="D15970" t="s">
        <v>1266</v>
      </c>
      <c r="E15970" t="s">
        <v>30</v>
      </c>
      <c r="F15970">
        <v>189534</v>
      </c>
      <c r="G15970">
        <v>237297</v>
      </c>
      <c r="H15970">
        <v>1.252002279274431</v>
      </c>
      <c r="I15970" t="str">
        <f>VLOOKUP($B15970&amp;$E15970,'Employee List'!$A:$E,5,0)</f>
        <v>E-1329</v>
      </c>
    </row>
    <row r="15971" spans="1:9" x14ac:dyDescent="0.35">
      <c r="A15971" t="s">
        <v>1257</v>
      </c>
      <c r="B15971" t="s">
        <v>254</v>
      </c>
      <c r="C15971" t="s">
        <v>389</v>
      </c>
      <c r="D15971" t="s">
        <v>1266</v>
      </c>
      <c r="E15971" t="s">
        <v>31</v>
      </c>
      <c r="F15971">
        <v>190954</v>
      </c>
      <c r="G15971">
        <v>161461</v>
      </c>
      <c r="H15971">
        <v>0.84554918985724314</v>
      </c>
      <c r="I15971" t="str">
        <f>VLOOKUP($B15971&amp;$E15971,'Employee List'!$A:$E,5,0)</f>
        <v>E-1329</v>
      </c>
    </row>
    <row r="15972" spans="1:9" x14ac:dyDescent="0.35">
      <c r="A15972" t="s">
        <v>1257</v>
      </c>
      <c r="B15972" t="s">
        <v>254</v>
      </c>
      <c r="C15972" t="s">
        <v>389</v>
      </c>
      <c r="D15972" t="s">
        <v>1267</v>
      </c>
      <c r="E15972" t="s">
        <v>29</v>
      </c>
      <c r="F15972">
        <v>85618</v>
      </c>
      <c r="G15972">
        <v>60600</v>
      </c>
      <c r="H15972">
        <v>0.70779508981756167</v>
      </c>
      <c r="I15972" t="str">
        <f>VLOOKUP($B15972&amp;$E15972,'Employee List'!$A:$E,5,0)</f>
        <v>E-1329</v>
      </c>
    </row>
    <row r="15973" spans="1:9" x14ac:dyDescent="0.35">
      <c r="A15973" t="s">
        <v>1257</v>
      </c>
      <c r="B15973" t="s">
        <v>254</v>
      </c>
      <c r="C15973" t="s">
        <v>389</v>
      </c>
      <c r="D15973" t="s">
        <v>1267</v>
      </c>
      <c r="E15973" t="s">
        <v>30</v>
      </c>
      <c r="F15973">
        <v>85490</v>
      </c>
      <c r="G15973">
        <v>53318</v>
      </c>
      <c r="H15973">
        <v>0.62367528365890745</v>
      </c>
      <c r="I15973" t="str">
        <f>VLOOKUP($B15973&amp;$E15973,'Employee List'!$A:$E,5,0)</f>
        <v>E-1329</v>
      </c>
    </row>
    <row r="15974" spans="1:9" x14ac:dyDescent="0.35">
      <c r="A15974" t="s">
        <v>1257</v>
      </c>
      <c r="B15974" t="s">
        <v>254</v>
      </c>
      <c r="C15974" t="s">
        <v>389</v>
      </c>
      <c r="D15974" t="s">
        <v>1267</v>
      </c>
      <c r="E15974" t="s">
        <v>31</v>
      </c>
      <c r="F15974">
        <v>85014</v>
      </c>
      <c r="G15974">
        <v>79009</v>
      </c>
      <c r="H15974">
        <v>0.92936457524643001</v>
      </c>
      <c r="I15974" t="str">
        <f>VLOOKUP($B15974&amp;$E15974,'Employee List'!$A:$E,5,0)</f>
        <v>E-1329</v>
      </c>
    </row>
    <row r="15975" spans="1:9" x14ac:dyDescent="0.35">
      <c r="A15975" t="s">
        <v>1257</v>
      </c>
      <c r="B15975" t="s">
        <v>254</v>
      </c>
      <c r="C15975" t="s">
        <v>389</v>
      </c>
      <c r="D15975" t="s">
        <v>1268</v>
      </c>
      <c r="E15975" t="s">
        <v>29</v>
      </c>
      <c r="F15975">
        <v>12324</v>
      </c>
      <c r="G15975">
        <v>4001</v>
      </c>
      <c r="H15975">
        <v>0.32465108730931513</v>
      </c>
      <c r="I15975" t="str">
        <f>VLOOKUP($B15975&amp;$E15975,'Employee List'!$A:$E,5,0)</f>
        <v>E-1329</v>
      </c>
    </row>
    <row r="15976" spans="1:9" x14ac:dyDescent="0.35">
      <c r="A15976" t="s">
        <v>1257</v>
      </c>
      <c r="B15976" t="s">
        <v>254</v>
      </c>
      <c r="C15976" t="s">
        <v>389</v>
      </c>
      <c r="D15976" t="s">
        <v>1268</v>
      </c>
      <c r="E15976" t="s">
        <v>30</v>
      </c>
      <c r="F15976">
        <v>11283</v>
      </c>
      <c r="G15976">
        <v>5610</v>
      </c>
      <c r="H15976">
        <v>0.49720818931135335</v>
      </c>
      <c r="I15976" t="str">
        <f>VLOOKUP($B15976&amp;$E15976,'Employee List'!$A:$E,5,0)</f>
        <v>E-1329</v>
      </c>
    </row>
    <row r="15977" spans="1:9" x14ac:dyDescent="0.35">
      <c r="A15977" t="s">
        <v>1257</v>
      </c>
      <c r="B15977" t="s">
        <v>254</v>
      </c>
      <c r="C15977" t="s">
        <v>389</v>
      </c>
      <c r="D15977" t="s">
        <v>1268</v>
      </c>
      <c r="E15977" t="s">
        <v>31</v>
      </c>
      <c r="F15977">
        <v>12460</v>
      </c>
      <c r="G15977">
        <v>6835</v>
      </c>
      <c r="H15977">
        <v>0.5485553772070626</v>
      </c>
      <c r="I15977" t="str">
        <f>VLOOKUP($B15977&amp;$E15977,'Employee List'!$A:$E,5,0)</f>
        <v>E-1329</v>
      </c>
    </row>
    <row r="15978" spans="1:9" x14ac:dyDescent="0.35">
      <c r="A15978" t="s">
        <v>1257</v>
      </c>
      <c r="B15978" t="s">
        <v>254</v>
      </c>
      <c r="C15978" t="s">
        <v>389</v>
      </c>
      <c r="D15978" t="s">
        <v>1269</v>
      </c>
      <c r="E15978" t="s">
        <v>29</v>
      </c>
      <c r="F15978">
        <v>10287</v>
      </c>
      <c r="G15978">
        <v>12143</v>
      </c>
      <c r="H15978">
        <v>1.180421891707981</v>
      </c>
      <c r="I15978" t="str">
        <f>VLOOKUP($B15978&amp;$E15978,'Employee List'!$A:$E,5,0)</f>
        <v>E-1329</v>
      </c>
    </row>
    <row r="15979" spans="1:9" x14ac:dyDescent="0.35">
      <c r="A15979" t="s">
        <v>1257</v>
      </c>
      <c r="B15979" t="s">
        <v>254</v>
      </c>
      <c r="C15979" t="s">
        <v>389</v>
      </c>
      <c r="D15979" t="s">
        <v>1269</v>
      </c>
      <c r="E15979" t="s">
        <v>30</v>
      </c>
      <c r="F15979">
        <v>7105</v>
      </c>
      <c r="G15979">
        <v>16137</v>
      </c>
      <c r="H15979">
        <v>2.2712174524982407</v>
      </c>
      <c r="I15979" t="str">
        <f>VLOOKUP($B15979&amp;$E15979,'Employee List'!$A:$E,5,0)</f>
        <v>E-1329</v>
      </c>
    </row>
    <row r="15980" spans="1:9" x14ac:dyDescent="0.35">
      <c r="A15980" t="s">
        <v>1257</v>
      </c>
      <c r="B15980" t="s">
        <v>254</v>
      </c>
      <c r="C15980" t="s">
        <v>389</v>
      </c>
      <c r="D15980" t="s">
        <v>1269</v>
      </c>
      <c r="E15980" t="s">
        <v>31</v>
      </c>
      <c r="F15980">
        <v>7721</v>
      </c>
      <c r="G15980">
        <v>8928</v>
      </c>
      <c r="H15980">
        <v>1.1563269006605361</v>
      </c>
      <c r="I15980" t="str">
        <f>VLOOKUP($B15980&amp;$E15980,'Employee List'!$A:$E,5,0)</f>
        <v>E-1329</v>
      </c>
    </row>
    <row r="15981" spans="1:9" x14ac:dyDescent="0.35">
      <c r="A15981" t="s">
        <v>1257</v>
      </c>
      <c r="B15981" t="s">
        <v>254</v>
      </c>
      <c r="C15981" t="s">
        <v>389</v>
      </c>
      <c r="D15981" t="s">
        <v>1270</v>
      </c>
      <c r="E15981" t="s">
        <v>29</v>
      </c>
      <c r="F15981">
        <v>10782</v>
      </c>
      <c r="G15981">
        <v>5301</v>
      </c>
      <c r="H15981">
        <v>0.49165275459098495</v>
      </c>
      <c r="I15981" t="str">
        <f>VLOOKUP($B15981&amp;$E15981,'Employee List'!$A:$E,5,0)</f>
        <v>E-1329</v>
      </c>
    </row>
    <row r="15982" spans="1:9" x14ac:dyDescent="0.35">
      <c r="A15982" t="s">
        <v>1257</v>
      </c>
      <c r="B15982" t="s">
        <v>254</v>
      </c>
      <c r="C15982" t="s">
        <v>389</v>
      </c>
      <c r="D15982" t="s">
        <v>1270</v>
      </c>
      <c r="E15982" t="s">
        <v>30</v>
      </c>
      <c r="F15982">
        <v>10009</v>
      </c>
      <c r="G15982">
        <v>7952</v>
      </c>
      <c r="H15982">
        <v>0.7944849635328205</v>
      </c>
      <c r="I15982" t="str">
        <f>VLOOKUP($B15982&amp;$E15982,'Employee List'!$A:$E,5,0)</f>
        <v>E-1329</v>
      </c>
    </row>
    <row r="15983" spans="1:9" x14ac:dyDescent="0.35">
      <c r="A15983" t="s">
        <v>1257</v>
      </c>
      <c r="B15983" t="s">
        <v>254</v>
      </c>
      <c r="C15983" t="s">
        <v>389</v>
      </c>
      <c r="D15983" t="s">
        <v>1270</v>
      </c>
      <c r="E15983" t="s">
        <v>31</v>
      </c>
      <c r="F15983">
        <v>7899</v>
      </c>
      <c r="G15983">
        <v>9517</v>
      </c>
      <c r="H15983">
        <v>1.2048360551968604</v>
      </c>
      <c r="I15983" t="str">
        <f>VLOOKUP($B15983&amp;$E15983,'Employee List'!$A:$E,5,0)</f>
        <v>E-1329</v>
      </c>
    </row>
    <row r="15984" spans="1:9" x14ac:dyDescent="0.35">
      <c r="A15984" t="s">
        <v>1257</v>
      </c>
      <c r="B15984" t="s">
        <v>254</v>
      </c>
      <c r="C15984" t="s">
        <v>389</v>
      </c>
      <c r="D15984" t="s">
        <v>1271</v>
      </c>
      <c r="E15984" t="s">
        <v>29</v>
      </c>
      <c r="F15984">
        <v>24436</v>
      </c>
      <c r="G15984">
        <v>21286</v>
      </c>
      <c r="H15984">
        <v>0.87109183172368632</v>
      </c>
      <c r="I15984" t="str">
        <f>VLOOKUP($B15984&amp;$E15984,'Employee List'!$A:$E,5,0)</f>
        <v>E-1329</v>
      </c>
    </row>
    <row r="15985" spans="1:9" x14ac:dyDescent="0.35">
      <c r="A15985" t="s">
        <v>1257</v>
      </c>
      <c r="B15985" t="s">
        <v>254</v>
      </c>
      <c r="C15985" t="s">
        <v>389</v>
      </c>
      <c r="D15985" t="s">
        <v>1271</v>
      </c>
      <c r="E15985" t="s">
        <v>30</v>
      </c>
      <c r="F15985">
        <v>26586</v>
      </c>
      <c r="G15985">
        <v>26438</v>
      </c>
      <c r="H15985">
        <v>0.99443316030993756</v>
      </c>
      <c r="I15985" t="str">
        <f>VLOOKUP($B15985&amp;$E15985,'Employee List'!$A:$E,5,0)</f>
        <v>E-1329</v>
      </c>
    </row>
    <row r="15986" spans="1:9" x14ac:dyDescent="0.35">
      <c r="A15986" t="s">
        <v>1257</v>
      </c>
      <c r="B15986" t="s">
        <v>254</v>
      </c>
      <c r="C15986" t="s">
        <v>389</v>
      </c>
      <c r="D15986" t="s">
        <v>1271</v>
      </c>
      <c r="E15986" t="s">
        <v>31</v>
      </c>
      <c r="F15986">
        <v>26019</v>
      </c>
      <c r="G15986">
        <v>31248</v>
      </c>
      <c r="H15986">
        <v>1.2009685230024214</v>
      </c>
      <c r="I15986" t="str">
        <f>VLOOKUP($B15986&amp;$E15986,'Employee List'!$A:$E,5,0)</f>
        <v>E-1329</v>
      </c>
    </row>
    <row r="15987" spans="1:9" x14ac:dyDescent="0.35">
      <c r="A15987" t="s">
        <v>1257</v>
      </c>
      <c r="B15987" t="s">
        <v>254</v>
      </c>
      <c r="C15987" t="s">
        <v>389</v>
      </c>
      <c r="D15987" t="s">
        <v>1258</v>
      </c>
      <c r="E15987" t="s">
        <v>29</v>
      </c>
      <c r="F15987">
        <v>256709</v>
      </c>
      <c r="G15987">
        <v>341237</v>
      </c>
      <c r="H15987">
        <v>1.3292755610438278</v>
      </c>
      <c r="I15987" t="str">
        <f>VLOOKUP($B15987&amp;$E15987,'Employee List'!$A:$E,5,0)</f>
        <v>E-1329</v>
      </c>
    </row>
    <row r="15988" spans="1:9" x14ac:dyDescent="0.35">
      <c r="A15988" t="s">
        <v>1257</v>
      </c>
      <c r="B15988" t="s">
        <v>254</v>
      </c>
      <c r="C15988" t="s">
        <v>389</v>
      </c>
      <c r="D15988" t="s">
        <v>1258</v>
      </c>
      <c r="E15988" t="s">
        <v>30</v>
      </c>
      <c r="F15988">
        <v>248385</v>
      </c>
      <c r="G15988">
        <v>277172</v>
      </c>
      <c r="H15988">
        <v>1.1158966926344183</v>
      </c>
      <c r="I15988" t="str">
        <f>VLOOKUP($B15988&amp;$E15988,'Employee List'!$A:$E,5,0)</f>
        <v>E-1329</v>
      </c>
    </row>
    <row r="15989" spans="1:9" x14ac:dyDescent="0.35">
      <c r="A15989" t="s">
        <v>1257</v>
      </c>
      <c r="B15989" t="s">
        <v>254</v>
      </c>
      <c r="C15989" t="s">
        <v>389</v>
      </c>
      <c r="D15989" t="s">
        <v>1258</v>
      </c>
      <c r="E15989" t="s">
        <v>31</v>
      </c>
      <c r="F15989">
        <v>238933</v>
      </c>
      <c r="G15989">
        <v>236317</v>
      </c>
      <c r="H15989">
        <v>0.98905132401133367</v>
      </c>
      <c r="I15989" t="str">
        <f>VLOOKUP($B15989&amp;$E15989,'Employee List'!$A:$E,5,0)</f>
        <v>E-1329</v>
      </c>
    </row>
    <row r="15990" spans="1:9" x14ac:dyDescent="0.35">
      <c r="A15990" t="s">
        <v>1257</v>
      </c>
      <c r="B15990" t="s">
        <v>254</v>
      </c>
      <c r="C15990" t="s">
        <v>389</v>
      </c>
      <c r="D15990" t="s">
        <v>1272</v>
      </c>
      <c r="E15990" t="s">
        <v>29</v>
      </c>
      <c r="F15990">
        <v>21289</v>
      </c>
      <c r="G15990">
        <v>7977</v>
      </c>
      <c r="H15990">
        <v>0.37470054957959509</v>
      </c>
      <c r="I15990" t="str">
        <f>VLOOKUP($B15990&amp;$E15990,'Employee List'!$A:$E,5,0)</f>
        <v>E-1329</v>
      </c>
    </row>
    <row r="15991" spans="1:9" x14ac:dyDescent="0.35">
      <c r="A15991" t="s">
        <v>1257</v>
      </c>
      <c r="B15991" t="s">
        <v>254</v>
      </c>
      <c r="C15991" t="s">
        <v>389</v>
      </c>
      <c r="D15991" t="s">
        <v>1272</v>
      </c>
      <c r="E15991" t="s">
        <v>30</v>
      </c>
      <c r="F15991">
        <v>21811</v>
      </c>
      <c r="G15991">
        <v>12333</v>
      </c>
      <c r="H15991">
        <v>0.56544862683966801</v>
      </c>
      <c r="I15991" t="str">
        <f>VLOOKUP($B15991&amp;$E15991,'Employee List'!$A:$E,5,0)</f>
        <v>E-1329</v>
      </c>
    </row>
    <row r="15992" spans="1:9" x14ac:dyDescent="0.35">
      <c r="A15992" t="s">
        <v>1257</v>
      </c>
      <c r="B15992" t="s">
        <v>254</v>
      </c>
      <c r="C15992" t="s">
        <v>389</v>
      </c>
      <c r="D15992" t="s">
        <v>1272</v>
      </c>
      <c r="E15992" t="s">
        <v>31</v>
      </c>
      <c r="F15992">
        <v>23499</v>
      </c>
      <c r="G15992">
        <v>13632</v>
      </c>
      <c r="H15992">
        <v>0.58010979190603851</v>
      </c>
      <c r="I15992" t="str">
        <f>VLOOKUP($B15992&amp;$E15992,'Employee List'!$A:$E,5,0)</f>
        <v>E-1329</v>
      </c>
    </row>
    <row r="15993" spans="1:9" x14ac:dyDescent="0.35">
      <c r="A15993" t="s">
        <v>1257</v>
      </c>
      <c r="B15993" t="s">
        <v>254</v>
      </c>
      <c r="C15993" t="s">
        <v>389</v>
      </c>
      <c r="D15993" t="s">
        <v>1259</v>
      </c>
      <c r="E15993" t="s">
        <v>29</v>
      </c>
      <c r="F15993">
        <v>28640</v>
      </c>
      <c r="G15993">
        <v>25717</v>
      </c>
      <c r="H15993">
        <v>0.89793994413407818</v>
      </c>
      <c r="I15993" t="str">
        <f>VLOOKUP($B15993&amp;$E15993,'Employee List'!$A:$E,5,0)</f>
        <v>E-1329</v>
      </c>
    </row>
    <row r="15994" spans="1:9" x14ac:dyDescent="0.35">
      <c r="A15994" t="s">
        <v>1257</v>
      </c>
      <c r="B15994" t="s">
        <v>254</v>
      </c>
      <c r="C15994" t="s">
        <v>389</v>
      </c>
      <c r="D15994" t="s">
        <v>1259</v>
      </c>
      <c r="E15994" t="s">
        <v>30</v>
      </c>
      <c r="F15994">
        <v>30793</v>
      </c>
      <c r="G15994">
        <v>25070</v>
      </c>
      <c r="H15994">
        <v>0.81414607215925694</v>
      </c>
      <c r="I15994" t="str">
        <f>VLOOKUP($B15994&amp;$E15994,'Employee List'!$A:$E,5,0)</f>
        <v>E-1329</v>
      </c>
    </row>
    <row r="15995" spans="1:9" x14ac:dyDescent="0.35">
      <c r="A15995" t="s">
        <v>1257</v>
      </c>
      <c r="B15995" t="s">
        <v>254</v>
      </c>
      <c r="C15995" t="s">
        <v>389</v>
      </c>
      <c r="D15995" t="s">
        <v>1259</v>
      </c>
      <c r="E15995" t="s">
        <v>31</v>
      </c>
      <c r="F15995">
        <v>29983</v>
      </c>
      <c r="G15995">
        <v>27273</v>
      </c>
      <c r="H15995">
        <v>0.90961544875429412</v>
      </c>
      <c r="I15995" t="str">
        <f>VLOOKUP($B15995&amp;$E15995,'Employee List'!$A:$E,5,0)</f>
        <v>E-1329</v>
      </c>
    </row>
    <row r="15996" spans="1:9" x14ac:dyDescent="0.35">
      <c r="A15996" t="s">
        <v>1257</v>
      </c>
      <c r="B15996" t="s">
        <v>254</v>
      </c>
      <c r="C15996" t="s">
        <v>389</v>
      </c>
      <c r="D15996" t="s">
        <v>1273</v>
      </c>
      <c r="E15996" t="s">
        <v>29</v>
      </c>
      <c r="F15996">
        <v>3272</v>
      </c>
      <c r="G15996">
        <v>4245</v>
      </c>
      <c r="H15996">
        <v>1.2973716381418092</v>
      </c>
      <c r="I15996" t="str">
        <f>VLOOKUP($B15996&amp;$E15996,'Employee List'!$A:$E,5,0)</f>
        <v>E-1329</v>
      </c>
    </row>
    <row r="15997" spans="1:9" x14ac:dyDescent="0.35">
      <c r="A15997" t="s">
        <v>1257</v>
      </c>
      <c r="B15997" t="s">
        <v>254</v>
      </c>
      <c r="C15997" t="s">
        <v>389</v>
      </c>
      <c r="D15997" t="s">
        <v>1273</v>
      </c>
      <c r="E15997" t="s">
        <v>30</v>
      </c>
      <c r="F15997">
        <v>3266</v>
      </c>
      <c r="G15997">
        <v>6660</v>
      </c>
      <c r="H15997">
        <v>2.0391916717697489</v>
      </c>
      <c r="I15997" t="str">
        <f>VLOOKUP($B15997&amp;$E15997,'Employee List'!$A:$E,5,0)</f>
        <v>E-1329</v>
      </c>
    </row>
    <row r="15998" spans="1:9" x14ac:dyDescent="0.35">
      <c r="A15998" t="s">
        <v>1257</v>
      </c>
      <c r="B15998" t="s">
        <v>254</v>
      </c>
      <c r="C15998" t="s">
        <v>389</v>
      </c>
      <c r="D15998" t="s">
        <v>1273</v>
      </c>
      <c r="E15998" t="s">
        <v>31</v>
      </c>
      <c r="F15998">
        <v>6642</v>
      </c>
      <c r="G15998">
        <v>6130</v>
      </c>
      <c r="H15998">
        <v>0.9229147847034026</v>
      </c>
      <c r="I15998" t="str">
        <f>VLOOKUP($B15998&amp;$E15998,'Employee List'!$A:$E,5,0)</f>
        <v>E-1329</v>
      </c>
    </row>
    <row r="15999" spans="1:9" x14ac:dyDescent="0.35">
      <c r="A15999" t="s">
        <v>1257</v>
      </c>
      <c r="B15999" t="s">
        <v>254</v>
      </c>
      <c r="C15999" t="s">
        <v>389</v>
      </c>
      <c r="D15999" t="s">
        <v>1275</v>
      </c>
      <c r="E15999" t="s">
        <v>29</v>
      </c>
      <c r="F15999">
        <v>5836</v>
      </c>
      <c r="G15999">
        <v>6021</v>
      </c>
      <c r="H15999">
        <v>1.0316997943797122</v>
      </c>
      <c r="I15999" t="str">
        <f>VLOOKUP($B15999&amp;$E15999,'Employee List'!$A:$E,5,0)</f>
        <v>E-1329</v>
      </c>
    </row>
    <row r="16000" spans="1:9" x14ac:dyDescent="0.35">
      <c r="A16000" t="s">
        <v>1257</v>
      </c>
      <c r="B16000" t="s">
        <v>254</v>
      </c>
      <c r="C16000" t="s">
        <v>389</v>
      </c>
      <c r="D16000" t="s">
        <v>1275</v>
      </c>
      <c r="E16000" t="s">
        <v>30</v>
      </c>
      <c r="F16000">
        <v>6621</v>
      </c>
      <c r="G16000">
        <v>4500</v>
      </c>
      <c r="H16000">
        <v>0.67965564114182153</v>
      </c>
      <c r="I16000" t="str">
        <f>VLOOKUP($B16000&amp;$E16000,'Employee List'!$A:$E,5,0)</f>
        <v>E-1329</v>
      </c>
    </row>
    <row r="16001" spans="1:9" x14ac:dyDescent="0.35">
      <c r="A16001" t="s">
        <v>1257</v>
      </c>
      <c r="B16001" t="s">
        <v>254</v>
      </c>
      <c r="C16001" t="s">
        <v>389</v>
      </c>
      <c r="D16001" t="s">
        <v>1275</v>
      </c>
      <c r="E16001" t="s">
        <v>31</v>
      </c>
      <c r="F16001">
        <v>7479</v>
      </c>
      <c r="G16001">
        <v>1305</v>
      </c>
      <c r="H16001">
        <v>0.17448856799037304</v>
      </c>
      <c r="I16001" t="str">
        <f>VLOOKUP($B16001&amp;$E16001,'Employee List'!$A:$E,5,0)</f>
        <v>E-1329</v>
      </c>
    </row>
    <row r="16002" spans="1:9" x14ac:dyDescent="0.35">
      <c r="A16002" t="s">
        <v>1257</v>
      </c>
      <c r="B16002" t="s">
        <v>254</v>
      </c>
      <c r="C16002" t="s">
        <v>389</v>
      </c>
      <c r="D16002" t="s">
        <v>1276</v>
      </c>
      <c r="E16002" t="s">
        <v>29</v>
      </c>
      <c r="F16002">
        <v>7925</v>
      </c>
      <c r="G16002">
        <v>7438</v>
      </c>
      <c r="H16002">
        <v>0.93854889589905366</v>
      </c>
      <c r="I16002" t="str">
        <f>VLOOKUP($B16002&amp;$E16002,'Employee List'!$A:$E,5,0)</f>
        <v>E-1329</v>
      </c>
    </row>
    <row r="16003" spans="1:9" x14ac:dyDescent="0.35">
      <c r="A16003" t="s">
        <v>1257</v>
      </c>
      <c r="B16003" t="s">
        <v>254</v>
      </c>
      <c r="C16003" t="s">
        <v>389</v>
      </c>
      <c r="D16003" t="s">
        <v>1276</v>
      </c>
      <c r="E16003" t="s">
        <v>30</v>
      </c>
      <c r="F16003">
        <v>9795</v>
      </c>
      <c r="G16003">
        <v>2773</v>
      </c>
      <c r="H16003">
        <v>0.28310362429811126</v>
      </c>
      <c r="I16003" t="str">
        <f>VLOOKUP($B16003&amp;$E16003,'Employee List'!$A:$E,5,0)</f>
        <v>E-1329</v>
      </c>
    </row>
    <row r="16004" spans="1:9" x14ac:dyDescent="0.35">
      <c r="A16004" t="s">
        <v>1257</v>
      </c>
      <c r="B16004" t="s">
        <v>254</v>
      </c>
      <c r="C16004" t="s">
        <v>389</v>
      </c>
      <c r="D16004" t="s">
        <v>1276</v>
      </c>
      <c r="E16004" t="s">
        <v>31</v>
      </c>
      <c r="F16004">
        <v>8320</v>
      </c>
      <c r="G16004">
        <v>7406</v>
      </c>
      <c r="H16004">
        <v>0.89014423076923077</v>
      </c>
      <c r="I16004" t="str">
        <f>VLOOKUP($B16004&amp;$E16004,'Employee List'!$A:$E,5,0)</f>
        <v>E-1329</v>
      </c>
    </row>
    <row r="16005" spans="1:9" x14ac:dyDescent="0.35">
      <c r="A16005" t="s">
        <v>1257</v>
      </c>
      <c r="B16005" t="s">
        <v>254</v>
      </c>
      <c r="C16005" t="s">
        <v>389</v>
      </c>
      <c r="D16005" t="s">
        <v>1277</v>
      </c>
      <c r="E16005" t="s">
        <v>29</v>
      </c>
      <c r="F16005">
        <v>11121</v>
      </c>
      <c r="G16005">
        <v>7216</v>
      </c>
      <c r="H16005">
        <v>0.64886251236399606</v>
      </c>
      <c r="I16005" t="str">
        <f>VLOOKUP($B16005&amp;$E16005,'Employee List'!$A:$E,5,0)</f>
        <v>E-1329</v>
      </c>
    </row>
    <row r="16006" spans="1:9" x14ac:dyDescent="0.35">
      <c r="A16006" t="s">
        <v>1257</v>
      </c>
      <c r="B16006" t="s">
        <v>254</v>
      </c>
      <c r="C16006" t="s">
        <v>389</v>
      </c>
      <c r="D16006" t="s">
        <v>1277</v>
      </c>
      <c r="E16006" t="s">
        <v>30</v>
      </c>
      <c r="F16006">
        <v>12727</v>
      </c>
      <c r="G16006">
        <v>8821</v>
      </c>
      <c r="H16006">
        <v>0.69309342343050206</v>
      </c>
      <c r="I16006" t="str">
        <f>VLOOKUP($B16006&amp;$E16006,'Employee List'!$A:$E,5,0)</f>
        <v>E-1329</v>
      </c>
    </row>
    <row r="16007" spans="1:9" x14ac:dyDescent="0.35">
      <c r="A16007" t="s">
        <v>1257</v>
      </c>
      <c r="B16007" t="s">
        <v>254</v>
      </c>
      <c r="C16007" t="s">
        <v>389</v>
      </c>
      <c r="D16007" t="s">
        <v>1277</v>
      </c>
      <c r="E16007" t="s">
        <v>31</v>
      </c>
      <c r="F16007">
        <v>10477</v>
      </c>
      <c r="G16007">
        <v>3706</v>
      </c>
      <c r="H16007">
        <v>0.35372721198816454</v>
      </c>
      <c r="I16007" t="str">
        <f>VLOOKUP($B16007&amp;$E16007,'Employee List'!$A:$E,5,0)</f>
        <v>E-1329</v>
      </c>
    </row>
    <row r="16008" spans="1:9" x14ac:dyDescent="0.35">
      <c r="A16008" t="s">
        <v>1257</v>
      </c>
      <c r="B16008" t="s">
        <v>254</v>
      </c>
      <c r="C16008" t="s">
        <v>389</v>
      </c>
      <c r="D16008" t="s">
        <v>1278</v>
      </c>
      <c r="E16008" t="s">
        <v>29</v>
      </c>
      <c r="F16008">
        <v>64707</v>
      </c>
      <c r="G16008">
        <v>52289</v>
      </c>
      <c r="H16008">
        <v>0.80808876937580165</v>
      </c>
      <c r="I16008" t="str">
        <f>VLOOKUP($B16008&amp;$E16008,'Employee List'!$A:$E,5,0)</f>
        <v>E-1329</v>
      </c>
    </row>
    <row r="16009" spans="1:9" x14ac:dyDescent="0.35">
      <c r="A16009" t="s">
        <v>1257</v>
      </c>
      <c r="B16009" t="s">
        <v>254</v>
      </c>
      <c r="C16009" t="s">
        <v>389</v>
      </c>
      <c r="D16009" t="s">
        <v>1278</v>
      </c>
      <c r="E16009" t="s">
        <v>30</v>
      </c>
      <c r="F16009">
        <v>65921</v>
      </c>
      <c r="G16009">
        <v>49582</v>
      </c>
      <c r="H16009">
        <v>0.75214271628160978</v>
      </c>
      <c r="I16009" t="str">
        <f>VLOOKUP($B16009&amp;$E16009,'Employee List'!$A:$E,5,0)</f>
        <v>E-1329</v>
      </c>
    </row>
    <row r="16010" spans="1:9" x14ac:dyDescent="0.35">
      <c r="A16010" t="s">
        <v>1257</v>
      </c>
      <c r="B16010" t="s">
        <v>254</v>
      </c>
      <c r="C16010" t="s">
        <v>389</v>
      </c>
      <c r="D16010" t="s">
        <v>1278</v>
      </c>
      <c r="E16010" t="s">
        <v>31</v>
      </c>
      <c r="F16010">
        <v>64961</v>
      </c>
      <c r="G16010">
        <v>63025</v>
      </c>
      <c r="H16010">
        <v>0.97019750311725494</v>
      </c>
      <c r="I16010" t="str">
        <f>VLOOKUP($B16010&amp;$E16010,'Employee List'!$A:$E,5,0)</f>
        <v>E-1329</v>
      </c>
    </row>
    <row r="16011" spans="1:9" x14ac:dyDescent="0.35">
      <c r="A16011" t="s">
        <v>1257</v>
      </c>
      <c r="B16011" t="s">
        <v>254</v>
      </c>
      <c r="C16011" t="s">
        <v>389</v>
      </c>
      <c r="D16011" t="s">
        <v>1279</v>
      </c>
      <c r="E16011" t="s">
        <v>29</v>
      </c>
      <c r="F16011">
        <v>5600</v>
      </c>
      <c r="G16011">
        <v>5012</v>
      </c>
      <c r="H16011">
        <v>0.89500000000000002</v>
      </c>
      <c r="I16011" t="str">
        <f>VLOOKUP($B16011&amp;$E16011,'Employee List'!$A:$E,5,0)</f>
        <v>E-1329</v>
      </c>
    </row>
    <row r="16012" spans="1:9" x14ac:dyDescent="0.35">
      <c r="A16012" t="s">
        <v>1257</v>
      </c>
      <c r="B16012" t="s">
        <v>254</v>
      </c>
      <c r="C16012" t="s">
        <v>389</v>
      </c>
      <c r="D16012" t="s">
        <v>1279</v>
      </c>
      <c r="E16012" t="s">
        <v>30</v>
      </c>
      <c r="F16012">
        <v>3197</v>
      </c>
      <c r="G16012">
        <v>4435</v>
      </c>
      <c r="H16012">
        <v>1.3872380356584297</v>
      </c>
      <c r="I16012" t="str">
        <f>VLOOKUP($B16012&amp;$E16012,'Employee List'!$A:$E,5,0)</f>
        <v>E-1329</v>
      </c>
    </row>
    <row r="16013" spans="1:9" x14ac:dyDescent="0.35">
      <c r="A16013" t="s">
        <v>1257</v>
      </c>
      <c r="B16013" t="s">
        <v>254</v>
      </c>
      <c r="C16013" t="s">
        <v>389</v>
      </c>
      <c r="D16013" t="s">
        <v>1279</v>
      </c>
      <c r="E16013" t="s">
        <v>31</v>
      </c>
      <c r="F16013">
        <v>2321</v>
      </c>
      <c r="G16013">
        <v>4293</v>
      </c>
      <c r="H16013">
        <v>1.8496337785437311</v>
      </c>
      <c r="I16013" t="str">
        <f>VLOOKUP($B16013&amp;$E16013,'Employee List'!$A:$E,5,0)</f>
        <v>E-1329</v>
      </c>
    </row>
    <row r="16014" spans="1:9" x14ac:dyDescent="0.35">
      <c r="A16014" t="s">
        <v>1257</v>
      </c>
      <c r="B16014" t="s">
        <v>254</v>
      </c>
      <c r="C16014" t="s">
        <v>389</v>
      </c>
      <c r="D16014" t="s">
        <v>1280</v>
      </c>
      <c r="E16014" t="s">
        <v>29</v>
      </c>
      <c r="F16014">
        <v>2369</v>
      </c>
      <c r="G16014">
        <v>1840</v>
      </c>
      <c r="H16014">
        <v>0.77669902912621358</v>
      </c>
      <c r="I16014" t="str">
        <f>VLOOKUP($B16014&amp;$E16014,'Employee List'!$A:$E,5,0)</f>
        <v>E-1329</v>
      </c>
    </row>
    <row r="16015" spans="1:9" x14ac:dyDescent="0.35">
      <c r="A16015" t="s">
        <v>1257</v>
      </c>
      <c r="B16015" t="s">
        <v>254</v>
      </c>
      <c r="C16015" t="s">
        <v>389</v>
      </c>
      <c r="D16015" t="s">
        <v>1280</v>
      </c>
      <c r="E16015" t="s">
        <v>30</v>
      </c>
      <c r="F16015">
        <v>1682</v>
      </c>
      <c r="G16015">
        <v>1784</v>
      </c>
      <c r="H16015">
        <v>1.0606420927467302</v>
      </c>
      <c r="I16015" t="str">
        <f>VLOOKUP($B16015&amp;$E16015,'Employee List'!$A:$E,5,0)</f>
        <v>E-1329</v>
      </c>
    </row>
    <row r="16016" spans="1:9" x14ac:dyDescent="0.35">
      <c r="A16016" t="s">
        <v>1257</v>
      </c>
      <c r="B16016" t="s">
        <v>254</v>
      </c>
      <c r="C16016" t="s">
        <v>389</v>
      </c>
      <c r="D16016" t="s">
        <v>1280</v>
      </c>
      <c r="E16016" t="s">
        <v>31</v>
      </c>
      <c r="F16016">
        <v>1710</v>
      </c>
      <c r="G16016">
        <v>4335</v>
      </c>
      <c r="H16016">
        <v>2.5350877192982457</v>
      </c>
      <c r="I16016" t="str">
        <f>VLOOKUP($B16016&amp;$E16016,'Employee List'!$A:$E,5,0)</f>
        <v>E-1329</v>
      </c>
    </row>
    <row r="16017" spans="1:9" x14ac:dyDescent="0.35">
      <c r="A16017" t="s">
        <v>1257</v>
      </c>
      <c r="B16017" t="s">
        <v>254</v>
      </c>
      <c r="C16017" t="s">
        <v>389</v>
      </c>
      <c r="D16017" t="s">
        <v>1262</v>
      </c>
      <c r="E16017" t="s">
        <v>29</v>
      </c>
      <c r="F16017">
        <v>29531</v>
      </c>
      <c r="G16017">
        <v>24122</v>
      </c>
      <c r="H16017">
        <v>0.81683654464799704</v>
      </c>
      <c r="I16017" t="str">
        <f>VLOOKUP($B16017&amp;$E16017,'Employee List'!$A:$E,5,0)</f>
        <v>E-1329</v>
      </c>
    </row>
    <row r="16018" spans="1:9" x14ac:dyDescent="0.35">
      <c r="A16018" t="s">
        <v>1257</v>
      </c>
      <c r="B16018" t="s">
        <v>254</v>
      </c>
      <c r="C16018" t="s">
        <v>389</v>
      </c>
      <c r="D16018" t="s">
        <v>1262</v>
      </c>
      <c r="E16018" t="s">
        <v>30</v>
      </c>
      <c r="F16018">
        <v>28163</v>
      </c>
      <c r="G16018">
        <v>31352</v>
      </c>
      <c r="H16018">
        <v>1.1132336753896956</v>
      </c>
      <c r="I16018" t="str">
        <f>VLOOKUP($B16018&amp;$E16018,'Employee List'!$A:$E,5,0)</f>
        <v>E-1329</v>
      </c>
    </row>
    <row r="16019" spans="1:9" x14ac:dyDescent="0.35">
      <c r="A16019" t="s">
        <v>1257</v>
      </c>
      <c r="B16019" t="s">
        <v>254</v>
      </c>
      <c r="C16019" t="s">
        <v>389</v>
      </c>
      <c r="D16019" t="s">
        <v>1262</v>
      </c>
      <c r="E16019" t="s">
        <v>31</v>
      </c>
      <c r="F16019">
        <v>29852</v>
      </c>
      <c r="G16019">
        <v>25566</v>
      </c>
      <c r="H16019">
        <v>0.85642503014873372</v>
      </c>
      <c r="I16019" t="str">
        <f>VLOOKUP($B16019&amp;$E16019,'Employee List'!$A:$E,5,0)</f>
        <v>E-1329</v>
      </c>
    </row>
    <row r="16020" spans="1:9" x14ac:dyDescent="0.35">
      <c r="A16020" t="s">
        <v>1257</v>
      </c>
      <c r="B16020" t="s">
        <v>254</v>
      </c>
      <c r="C16020" t="s">
        <v>389</v>
      </c>
      <c r="D16020" t="s">
        <v>1282</v>
      </c>
      <c r="E16020" t="s">
        <v>30</v>
      </c>
      <c r="F16020">
        <v>6131</v>
      </c>
      <c r="G16020">
        <v>4486</v>
      </c>
      <c r="H16020">
        <v>0.73169140433860713</v>
      </c>
      <c r="I16020" t="str">
        <f>VLOOKUP($B16020&amp;$E16020,'Employee List'!$A:$E,5,0)</f>
        <v>E-1329</v>
      </c>
    </row>
    <row r="16021" spans="1:9" x14ac:dyDescent="0.35">
      <c r="A16021" t="s">
        <v>1257</v>
      </c>
      <c r="B16021" t="s">
        <v>254</v>
      </c>
      <c r="C16021" t="s">
        <v>389</v>
      </c>
      <c r="D16021" t="s">
        <v>1282</v>
      </c>
      <c r="E16021" t="s">
        <v>31</v>
      </c>
      <c r="F16021">
        <v>4883</v>
      </c>
      <c r="G16021">
        <v>2978</v>
      </c>
      <c r="H16021">
        <v>0.60987098095433134</v>
      </c>
      <c r="I16021" t="str">
        <f>VLOOKUP($B16021&amp;$E16021,'Employee List'!$A:$E,5,0)</f>
        <v>E-1329</v>
      </c>
    </row>
    <row r="16022" spans="1:9" x14ac:dyDescent="0.35">
      <c r="A16022" t="s">
        <v>1257</v>
      </c>
      <c r="B16022" t="s">
        <v>254</v>
      </c>
      <c r="C16022" t="s">
        <v>389</v>
      </c>
      <c r="D16022" t="s">
        <v>1281</v>
      </c>
      <c r="E16022" t="s">
        <v>29</v>
      </c>
      <c r="F16022">
        <v>9197</v>
      </c>
      <c r="G16022">
        <v>7814</v>
      </c>
      <c r="H16022">
        <v>0.8496248776775035</v>
      </c>
      <c r="I16022" t="str">
        <f>VLOOKUP($B16022&amp;$E16022,'Employee List'!$A:$E,5,0)</f>
        <v>E-1329</v>
      </c>
    </row>
    <row r="16023" spans="1:9" x14ac:dyDescent="0.35">
      <c r="A16023" t="s">
        <v>1257</v>
      </c>
      <c r="B16023" t="s">
        <v>254</v>
      </c>
      <c r="C16023" t="s">
        <v>389</v>
      </c>
      <c r="D16023" t="s">
        <v>1281</v>
      </c>
      <c r="E16023" t="s">
        <v>30</v>
      </c>
      <c r="F16023">
        <v>5739</v>
      </c>
      <c r="G16023">
        <v>10472</v>
      </c>
      <c r="H16023">
        <v>1.8247081373061509</v>
      </c>
      <c r="I16023" t="str">
        <f>VLOOKUP($B16023&amp;$E16023,'Employee List'!$A:$E,5,0)</f>
        <v>E-1329</v>
      </c>
    </row>
    <row r="16024" spans="1:9" x14ac:dyDescent="0.35">
      <c r="A16024" t="s">
        <v>1257</v>
      </c>
      <c r="B16024" t="s">
        <v>254</v>
      </c>
      <c r="C16024" t="s">
        <v>389</v>
      </c>
      <c r="D16024" t="s">
        <v>1281</v>
      </c>
      <c r="E16024" t="s">
        <v>31</v>
      </c>
      <c r="F16024">
        <v>8638</v>
      </c>
      <c r="G16024">
        <v>5849</v>
      </c>
      <c r="H16024">
        <v>0.67712433433665198</v>
      </c>
      <c r="I16024" t="str">
        <f>VLOOKUP($B16024&amp;$E16024,'Employee List'!$A:$E,5,0)</f>
        <v>E-1329</v>
      </c>
    </row>
    <row r="16025" spans="1:9" x14ac:dyDescent="0.35">
      <c r="A16025" t="s">
        <v>1257</v>
      </c>
      <c r="B16025" t="s">
        <v>255</v>
      </c>
      <c r="C16025" t="s">
        <v>389</v>
      </c>
      <c r="D16025" t="s">
        <v>1274</v>
      </c>
      <c r="E16025" t="s">
        <v>29</v>
      </c>
      <c r="F16025">
        <v>15187</v>
      </c>
      <c r="G16025">
        <v>11567</v>
      </c>
      <c r="H16025">
        <v>0.76163824323434515</v>
      </c>
      <c r="I16025" t="str">
        <f>VLOOKUP($B16025&amp;$E16025,'Employee List'!$A:$E,5,0)</f>
        <v>E-1330</v>
      </c>
    </row>
    <row r="16026" spans="1:9" x14ac:dyDescent="0.35">
      <c r="A16026" t="s">
        <v>1257</v>
      </c>
      <c r="B16026" t="s">
        <v>255</v>
      </c>
      <c r="C16026" t="s">
        <v>389</v>
      </c>
      <c r="D16026" t="s">
        <v>1274</v>
      </c>
      <c r="E16026" t="s">
        <v>30</v>
      </c>
      <c r="F16026">
        <v>14498</v>
      </c>
      <c r="G16026">
        <v>13565</v>
      </c>
      <c r="H16026">
        <v>0.93564629604083327</v>
      </c>
      <c r="I16026" t="str">
        <f>VLOOKUP($B16026&amp;$E16026,'Employee List'!$A:$E,5,0)</f>
        <v>E-1330</v>
      </c>
    </row>
    <row r="16027" spans="1:9" x14ac:dyDescent="0.35">
      <c r="A16027" t="s">
        <v>1257</v>
      </c>
      <c r="B16027" t="s">
        <v>255</v>
      </c>
      <c r="C16027" t="s">
        <v>389</v>
      </c>
      <c r="D16027" t="s">
        <v>1274</v>
      </c>
      <c r="E16027" t="s">
        <v>31</v>
      </c>
      <c r="F16027">
        <v>17068</v>
      </c>
      <c r="G16027">
        <v>13889</v>
      </c>
      <c r="H16027">
        <v>0.81374501992031878</v>
      </c>
      <c r="I16027" t="str">
        <f>VLOOKUP($B16027&amp;$E16027,'Employee List'!$A:$E,5,0)</f>
        <v>E-1330</v>
      </c>
    </row>
    <row r="16028" spans="1:9" x14ac:dyDescent="0.35">
      <c r="A16028" t="s">
        <v>1257</v>
      </c>
      <c r="B16028" t="s">
        <v>255</v>
      </c>
      <c r="C16028" t="s">
        <v>389</v>
      </c>
      <c r="D16028" t="s">
        <v>1263</v>
      </c>
      <c r="E16028" t="s">
        <v>29</v>
      </c>
      <c r="F16028">
        <v>3499</v>
      </c>
      <c r="G16028">
        <v>4988</v>
      </c>
      <c r="H16028">
        <v>1.425550157187768</v>
      </c>
      <c r="I16028" t="str">
        <f>VLOOKUP($B16028&amp;$E16028,'Employee List'!$A:$E,5,0)</f>
        <v>E-1330</v>
      </c>
    </row>
    <row r="16029" spans="1:9" x14ac:dyDescent="0.35">
      <c r="A16029" t="s">
        <v>1257</v>
      </c>
      <c r="B16029" t="s">
        <v>255</v>
      </c>
      <c r="C16029" t="s">
        <v>389</v>
      </c>
      <c r="D16029" t="s">
        <v>1263</v>
      </c>
      <c r="E16029" t="s">
        <v>30</v>
      </c>
      <c r="F16029">
        <v>1090</v>
      </c>
      <c r="G16029">
        <v>1081</v>
      </c>
      <c r="H16029">
        <v>0.99174311926605507</v>
      </c>
      <c r="I16029" t="str">
        <f>VLOOKUP($B16029&amp;$E16029,'Employee List'!$A:$E,5,0)</f>
        <v>E-1330</v>
      </c>
    </row>
    <row r="16030" spans="1:9" x14ac:dyDescent="0.35">
      <c r="A16030" t="s">
        <v>1257</v>
      </c>
      <c r="B16030" t="s">
        <v>255</v>
      </c>
      <c r="C16030" t="s">
        <v>389</v>
      </c>
      <c r="D16030" t="s">
        <v>1263</v>
      </c>
      <c r="E16030" t="s">
        <v>31</v>
      </c>
      <c r="F16030">
        <v>3119</v>
      </c>
      <c r="G16030">
        <v>1432</v>
      </c>
      <c r="H16030">
        <v>0.45912151330554662</v>
      </c>
      <c r="I16030" t="str">
        <f>VLOOKUP($B16030&amp;$E16030,'Employee List'!$A:$E,5,0)</f>
        <v>E-1330</v>
      </c>
    </row>
    <row r="16031" spans="1:9" x14ac:dyDescent="0.35">
      <c r="A16031" t="s">
        <v>1257</v>
      </c>
      <c r="B16031" t="s">
        <v>255</v>
      </c>
      <c r="C16031" t="s">
        <v>389</v>
      </c>
      <c r="D16031" t="s">
        <v>1264</v>
      </c>
      <c r="E16031" t="s">
        <v>29</v>
      </c>
      <c r="F16031">
        <v>1193</v>
      </c>
      <c r="G16031">
        <v>5417</v>
      </c>
      <c r="H16031">
        <v>4.540653813914501</v>
      </c>
      <c r="I16031" t="str">
        <f>VLOOKUP($B16031&amp;$E16031,'Employee List'!$A:$E,5,0)</f>
        <v>E-1330</v>
      </c>
    </row>
    <row r="16032" spans="1:9" x14ac:dyDescent="0.35">
      <c r="A16032" t="s">
        <v>1257</v>
      </c>
      <c r="B16032" t="s">
        <v>255</v>
      </c>
      <c r="C16032" t="s">
        <v>389</v>
      </c>
      <c r="D16032" t="s">
        <v>1264</v>
      </c>
      <c r="E16032" t="s">
        <v>30</v>
      </c>
      <c r="F16032">
        <v>4490</v>
      </c>
      <c r="G16032">
        <v>4356</v>
      </c>
      <c r="H16032">
        <v>0.97015590200445434</v>
      </c>
      <c r="I16032" t="str">
        <f>VLOOKUP($B16032&amp;$E16032,'Employee List'!$A:$E,5,0)</f>
        <v>E-1330</v>
      </c>
    </row>
    <row r="16033" spans="1:9" x14ac:dyDescent="0.35">
      <c r="A16033" t="s">
        <v>1257</v>
      </c>
      <c r="B16033" t="s">
        <v>255</v>
      </c>
      <c r="C16033" t="s">
        <v>389</v>
      </c>
      <c r="D16033" t="s">
        <v>1264</v>
      </c>
      <c r="E16033" t="s">
        <v>31</v>
      </c>
      <c r="F16033">
        <v>1963</v>
      </c>
      <c r="G16033">
        <v>2093</v>
      </c>
      <c r="H16033">
        <v>1.0662251655629138</v>
      </c>
      <c r="I16033" t="str">
        <f>VLOOKUP($B16033&amp;$E16033,'Employee List'!$A:$E,5,0)</f>
        <v>E-1330</v>
      </c>
    </row>
    <row r="16034" spans="1:9" x14ac:dyDescent="0.35">
      <c r="A16034" t="s">
        <v>1257</v>
      </c>
      <c r="B16034" t="s">
        <v>255</v>
      </c>
      <c r="C16034" t="s">
        <v>389</v>
      </c>
      <c r="D16034" t="s">
        <v>1265</v>
      </c>
      <c r="E16034" t="s">
        <v>29</v>
      </c>
      <c r="F16034">
        <v>15856</v>
      </c>
      <c r="G16034">
        <v>5602</v>
      </c>
      <c r="H16034">
        <v>0.3533047426841574</v>
      </c>
      <c r="I16034" t="str">
        <f>VLOOKUP($B16034&amp;$E16034,'Employee List'!$A:$E,5,0)</f>
        <v>E-1330</v>
      </c>
    </row>
    <row r="16035" spans="1:9" x14ac:dyDescent="0.35">
      <c r="A16035" t="s">
        <v>1257</v>
      </c>
      <c r="B16035" t="s">
        <v>255</v>
      </c>
      <c r="C16035" t="s">
        <v>389</v>
      </c>
      <c r="D16035" t="s">
        <v>1265</v>
      </c>
      <c r="E16035" t="s">
        <v>30</v>
      </c>
      <c r="F16035">
        <v>19459</v>
      </c>
      <c r="G16035">
        <v>5266</v>
      </c>
      <c r="H16035">
        <v>0.27062027853435427</v>
      </c>
      <c r="I16035" t="str">
        <f>VLOOKUP($B16035&amp;$E16035,'Employee List'!$A:$E,5,0)</f>
        <v>E-1330</v>
      </c>
    </row>
    <row r="16036" spans="1:9" x14ac:dyDescent="0.35">
      <c r="A16036" t="s">
        <v>1257</v>
      </c>
      <c r="B16036" t="s">
        <v>255</v>
      </c>
      <c r="C16036" t="s">
        <v>389</v>
      </c>
      <c r="D16036" t="s">
        <v>1265</v>
      </c>
      <c r="E16036" t="s">
        <v>31</v>
      </c>
      <c r="F16036">
        <v>18173</v>
      </c>
      <c r="G16036">
        <v>8482</v>
      </c>
      <c r="H16036">
        <v>0.46673636713806194</v>
      </c>
      <c r="I16036" t="str">
        <f>VLOOKUP($B16036&amp;$E16036,'Employee List'!$A:$E,5,0)</f>
        <v>E-1330</v>
      </c>
    </row>
    <row r="16037" spans="1:9" x14ac:dyDescent="0.35">
      <c r="A16037" t="s">
        <v>1257</v>
      </c>
      <c r="B16037" t="s">
        <v>255</v>
      </c>
      <c r="C16037" t="s">
        <v>389</v>
      </c>
      <c r="D16037" t="s">
        <v>1260</v>
      </c>
      <c r="E16037" t="s">
        <v>29</v>
      </c>
      <c r="F16037">
        <v>55681</v>
      </c>
      <c r="G16037">
        <v>32408</v>
      </c>
      <c r="H16037">
        <v>0.58202977676406675</v>
      </c>
      <c r="I16037" t="str">
        <f>VLOOKUP($B16037&amp;$E16037,'Employee List'!$A:$E,5,0)</f>
        <v>E-1330</v>
      </c>
    </row>
    <row r="16038" spans="1:9" x14ac:dyDescent="0.35">
      <c r="A16038" t="s">
        <v>1257</v>
      </c>
      <c r="B16038" t="s">
        <v>255</v>
      </c>
      <c r="C16038" t="s">
        <v>389</v>
      </c>
      <c r="D16038" t="s">
        <v>1260</v>
      </c>
      <c r="E16038" t="s">
        <v>30</v>
      </c>
      <c r="F16038">
        <v>56619</v>
      </c>
      <c r="G16038">
        <v>58218</v>
      </c>
      <c r="H16038">
        <v>1.0282414030625762</v>
      </c>
      <c r="I16038" t="str">
        <f>VLOOKUP($B16038&amp;$E16038,'Employee List'!$A:$E,5,0)</f>
        <v>E-1330</v>
      </c>
    </row>
    <row r="16039" spans="1:9" x14ac:dyDescent="0.35">
      <c r="A16039" t="s">
        <v>1257</v>
      </c>
      <c r="B16039" t="s">
        <v>255</v>
      </c>
      <c r="C16039" t="s">
        <v>389</v>
      </c>
      <c r="D16039" t="s">
        <v>1260</v>
      </c>
      <c r="E16039" t="s">
        <v>31</v>
      </c>
      <c r="F16039">
        <v>64947</v>
      </c>
      <c r="G16039">
        <v>113960</v>
      </c>
      <c r="H16039">
        <v>1.7546614932175466</v>
      </c>
      <c r="I16039" t="str">
        <f>VLOOKUP($B16039&amp;$E16039,'Employee List'!$A:$E,5,0)</f>
        <v>E-1330</v>
      </c>
    </row>
    <row r="16040" spans="1:9" x14ac:dyDescent="0.35">
      <c r="A16040" t="s">
        <v>1257</v>
      </c>
      <c r="B16040" t="s">
        <v>255</v>
      </c>
      <c r="C16040" t="s">
        <v>389</v>
      </c>
      <c r="D16040" t="s">
        <v>1261</v>
      </c>
      <c r="E16040" t="s">
        <v>29</v>
      </c>
      <c r="F16040">
        <v>37745</v>
      </c>
      <c r="G16040">
        <v>33601</v>
      </c>
      <c r="H16040">
        <v>0.89021062392369854</v>
      </c>
      <c r="I16040" t="str">
        <f>VLOOKUP($B16040&amp;$E16040,'Employee List'!$A:$E,5,0)</f>
        <v>E-1330</v>
      </c>
    </row>
    <row r="16041" spans="1:9" x14ac:dyDescent="0.35">
      <c r="A16041" t="s">
        <v>1257</v>
      </c>
      <c r="B16041" t="s">
        <v>255</v>
      </c>
      <c r="C16041" t="s">
        <v>389</v>
      </c>
      <c r="D16041" t="s">
        <v>1261</v>
      </c>
      <c r="E16041" t="s">
        <v>30</v>
      </c>
      <c r="F16041">
        <v>38469</v>
      </c>
      <c r="G16041">
        <v>33057</v>
      </c>
      <c r="H16041">
        <v>0.85931529283319041</v>
      </c>
      <c r="I16041" t="str">
        <f>VLOOKUP($B16041&amp;$E16041,'Employee List'!$A:$E,5,0)</f>
        <v>E-1330</v>
      </c>
    </row>
    <row r="16042" spans="1:9" x14ac:dyDescent="0.35">
      <c r="A16042" t="s">
        <v>1257</v>
      </c>
      <c r="B16042" t="s">
        <v>255</v>
      </c>
      <c r="C16042" t="s">
        <v>389</v>
      </c>
      <c r="D16042" t="s">
        <v>1261</v>
      </c>
      <c r="E16042" t="s">
        <v>31</v>
      </c>
      <c r="F16042">
        <v>40686</v>
      </c>
      <c r="G16042">
        <v>26439</v>
      </c>
      <c r="H16042">
        <v>0.64983040849432239</v>
      </c>
      <c r="I16042" t="str">
        <f>VLOOKUP($B16042&amp;$E16042,'Employee List'!$A:$E,5,0)</f>
        <v>E-1330</v>
      </c>
    </row>
    <row r="16043" spans="1:9" x14ac:dyDescent="0.35">
      <c r="A16043" t="s">
        <v>1257</v>
      </c>
      <c r="B16043" t="s">
        <v>255</v>
      </c>
      <c r="C16043" t="s">
        <v>389</v>
      </c>
      <c r="D16043" t="s">
        <v>1266</v>
      </c>
      <c r="E16043" t="s">
        <v>29</v>
      </c>
      <c r="F16043">
        <v>169420</v>
      </c>
      <c r="G16043">
        <v>211318</v>
      </c>
      <c r="H16043">
        <v>1.2473025616810294</v>
      </c>
      <c r="I16043" t="str">
        <f>VLOOKUP($B16043&amp;$E16043,'Employee List'!$A:$E,5,0)</f>
        <v>E-1330</v>
      </c>
    </row>
    <row r="16044" spans="1:9" x14ac:dyDescent="0.35">
      <c r="A16044" t="s">
        <v>1257</v>
      </c>
      <c r="B16044" t="s">
        <v>255</v>
      </c>
      <c r="C16044" t="s">
        <v>389</v>
      </c>
      <c r="D16044" t="s">
        <v>1266</v>
      </c>
      <c r="E16044" t="s">
        <v>30</v>
      </c>
      <c r="F16044">
        <v>179273</v>
      </c>
      <c r="G16044">
        <v>223465</v>
      </c>
      <c r="H16044">
        <v>1.2465067243812509</v>
      </c>
      <c r="I16044" t="str">
        <f>VLOOKUP($B16044&amp;$E16044,'Employee List'!$A:$E,5,0)</f>
        <v>E-1330</v>
      </c>
    </row>
    <row r="16045" spans="1:9" x14ac:dyDescent="0.35">
      <c r="A16045" t="s">
        <v>1257</v>
      </c>
      <c r="B16045" t="s">
        <v>255</v>
      </c>
      <c r="C16045" t="s">
        <v>389</v>
      </c>
      <c r="D16045" t="s">
        <v>1266</v>
      </c>
      <c r="E16045" t="s">
        <v>31</v>
      </c>
      <c r="F16045">
        <v>179091</v>
      </c>
      <c r="G16045">
        <v>186781</v>
      </c>
      <c r="H16045">
        <v>1.0429390644979368</v>
      </c>
      <c r="I16045" t="str">
        <f>VLOOKUP($B16045&amp;$E16045,'Employee List'!$A:$E,5,0)</f>
        <v>E-1330</v>
      </c>
    </row>
    <row r="16046" spans="1:9" x14ac:dyDescent="0.35">
      <c r="A16046" t="s">
        <v>1257</v>
      </c>
      <c r="B16046" t="s">
        <v>255</v>
      </c>
      <c r="C16046" t="s">
        <v>389</v>
      </c>
      <c r="D16046" t="s">
        <v>1267</v>
      </c>
      <c r="E16046" t="s">
        <v>29</v>
      </c>
      <c r="F16046">
        <v>60863</v>
      </c>
      <c r="G16046">
        <v>51156</v>
      </c>
      <c r="H16046">
        <v>0.84051065507779765</v>
      </c>
      <c r="I16046" t="str">
        <f>VLOOKUP($B16046&amp;$E16046,'Employee List'!$A:$E,5,0)</f>
        <v>E-1330</v>
      </c>
    </row>
    <row r="16047" spans="1:9" x14ac:dyDescent="0.35">
      <c r="A16047" t="s">
        <v>1257</v>
      </c>
      <c r="B16047" t="s">
        <v>255</v>
      </c>
      <c r="C16047" t="s">
        <v>389</v>
      </c>
      <c r="D16047" t="s">
        <v>1267</v>
      </c>
      <c r="E16047" t="s">
        <v>30</v>
      </c>
      <c r="F16047">
        <v>58633</v>
      </c>
      <c r="G16047">
        <v>44210</v>
      </c>
      <c r="H16047">
        <v>0.75401224566370473</v>
      </c>
      <c r="I16047" t="str">
        <f>VLOOKUP($B16047&amp;$E16047,'Employee List'!$A:$E,5,0)</f>
        <v>E-1330</v>
      </c>
    </row>
    <row r="16048" spans="1:9" x14ac:dyDescent="0.35">
      <c r="A16048" t="s">
        <v>1257</v>
      </c>
      <c r="B16048" t="s">
        <v>255</v>
      </c>
      <c r="C16048" t="s">
        <v>389</v>
      </c>
      <c r="D16048" t="s">
        <v>1267</v>
      </c>
      <c r="E16048" t="s">
        <v>31</v>
      </c>
      <c r="F16048">
        <v>61560</v>
      </c>
      <c r="G16048">
        <v>56215</v>
      </c>
      <c r="H16048">
        <v>0.91317413905133205</v>
      </c>
      <c r="I16048" t="str">
        <f>VLOOKUP($B16048&amp;$E16048,'Employee List'!$A:$E,5,0)</f>
        <v>E-1330</v>
      </c>
    </row>
    <row r="16049" spans="1:9" x14ac:dyDescent="0.35">
      <c r="A16049" t="s">
        <v>1257</v>
      </c>
      <c r="B16049" t="s">
        <v>255</v>
      </c>
      <c r="C16049" t="s">
        <v>389</v>
      </c>
      <c r="D16049" t="s">
        <v>1268</v>
      </c>
      <c r="E16049" t="s">
        <v>29</v>
      </c>
      <c r="F16049">
        <v>12088</v>
      </c>
      <c r="G16049">
        <v>5560</v>
      </c>
      <c r="H16049">
        <v>0.45996029119788218</v>
      </c>
      <c r="I16049" t="str">
        <f>VLOOKUP($B16049&amp;$E16049,'Employee List'!$A:$E,5,0)</f>
        <v>E-1330</v>
      </c>
    </row>
    <row r="16050" spans="1:9" x14ac:dyDescent="0.35">
      <c r="A16050" t="s">
        <v>1257</v>
      </c>
      <c r="B16050" t="s">
        <v>255</v>
      </c>
      <c r="C16050" t="s">
        <v>389</v>
      </c>
      <c r="D16050" t="s">
        <v>1268</v>
      </c>
      <c r="E16050" t="s">
        <v>30</v>
      </c>
      <c r="F16050">
        <v>12720</v>
      </c>
      <c r="G16050">
        <v>7280</v>
      </c>
      <c r="H16050">
        <v>0.57232704402515722</v>
      </c>
      <c r="I16050" t="str">
        <f>VLOOKUP($B16050&amp;$E16050,'Employee List'!$A:$E,5,0)</f>
        <v>E-1330</v>
      </c>
    </row>
    <row r="16051" spans="1:9" x14ac:dyDescent="0.35">
      <c r="A16051" t="s">
        <v>1257</v>
      </c>
      <c r="B16051" t="s">
        <v>255</v>
      </c>
      <c r="C16051" t="s">
        <v>389</v>
      </c>
      <c r="D16051" t="s">
        <v>1268</v>
      </c>
      <c r="E16051" t="s">
        <v>31</v>
      </c>
      <c r="F16051">
        <v>11057</v>
      </c>
      <c r="G16051">
        <v>6349</v>
      </c>
      <c r="H16051">
        <v>0.57420638509541466</v>
      </c>
      <c r="I16051" t="str">
        <f>VLOOKUP($B16051&amp;$E16051,'Employee List'!$A:$E,5,0)</f>
        <v>E-1330</v>
      </c>
    </row>
    <row r="16052" spans="1:9" x14ac:dyDescent="0.35">
      <c r="A16052" t="s">
        <v>1257</v>
      </c>
      <c r="B16052" t="s">
        <v>255</v>
      </c>
      <c r="C16052" t="s">
        <v>389</v>
      </c>
      <c r="D16052" t="s">
        <v>1269</v>
      </c>
      <c r="E16052" t="s">
        <v>29</v>
      </c>
      <c r="F16052">
        <v>22674</v>
      </c>
      <c r="G16052">
        <v>8271</v>
      </c>
      <c r="H16052">
        <v>0.36477904207462292</v>
      </c>
      <c r="I16052" t="str">
        <f>VLOOKUP($B16052&amp;$E16052,'Employee List'!$A:$E,5,0)</f>
        <v>E-1330</v>
      </c>
    </row>
    <row r="16053" spans="1:9" x14ac:dyDescent="0.35">
      <c r="A16053" t="s">
        <v>1257</v>
      </c>
      <c r="B16053" t="s">
        <v>255</v>
      </c>
      <c r="C16053" t="s">
        <v>389</v>
      </c>
      <c r="D16053" t="s">
        <v>1269</v>
      </c>
      <c r="E16053" t="s">
        <v>30</v>
      </c>
      <c r="F16053">
        <v>21358</v>
      </c>
      <c r="G16053">
        <v>9688</v>
      </c>
      <c r="H16053">
        <v>0.45360052439366982</v>
      </c>
      <c r="I16053" t="str">
        <f>VLOOKUP($B16053&amp;$E16053,'Employee List'!$A:$E,5,0)</f>
        <v>E-1330</v>
      </c>
    </row>
    <row r="16054" spans="1:9" x14ac:dyDescent="0.35">
      <c r="A16054" t="s">
        <v>1257</v>
      </c>
      <c r="B16054" t="s">
        <v>255</v>
      </c>
      <c r="C16054" t="s">
        <v>389</v>
      </c>
      <c r="D16054" t="s">
        <v>1269</v>
      </c>
      <c r="E16054" t="s">
        <v>31</v>
      </c>
      <c r="F16054">
        <v>18476</v>
      </c>
      <c r="G16054">
        <v>5368</v>
      </c>
      <c r="H16054">
        <v>0.29053907772245074</v>
      </c>
      <c r="I16054" t="str">
        <f>VLOOKUP($B16054&amp;$E16054,'Employee List'!$A:$E,5,0)</f>
        <v>E-1330</v>
      </c>
    </row>
    <row r="16055" spans="1:9" x14ac:dyDescent="0.35">
      <c r="A16055" t="s">
        <v>1257</v>
      </c>
      <c r="B16055" t="s">
        <v>255</v>
      </c>
      <c r="C16055" t="s">
        <v>389</v>
      </c>
      <c r="D16055" t="s">
        <v>1270</v>
      </c>
      <c r="E16055" t="s">
        <v>29</v>
      </c>
      <c r="F16055">
        <v>9036</v>
      </c>
      <c r="G16055">
        <v>4938</v>
      </c>
      <c r="H16055">
        <v>0.54648074369189903</v>
      </c>
      <c r="I16055" t="str">
        <f>VLOOKUP($B16055&amp;$E16055,'Employee List'!$A:$E,5,0)</f>
        <v>E-1330</v>
      </c>
    </row>
    <row r="16056" spans="1:9" x14ac:dyDescent="0.35">
      <c r="A16056" t="s">
        <v>1257</v>
      </c>
      <c r="B16056" t="s">
        <v>255</v>
      </c>
      <c r="C16056" t="s">
        <v>389</v>
      </c>
      <c r="D16056" t="s">
        <v>1270</v>
      </c>
      <c r="E16056" t="s">
        <v>30</v>
      </c>
      <c r="F16056">
        <v>7313</v>
      </c>
      <c r="G16056">
        <v>2302</v>
      </c>
      <c r="H16056">
        <v>0.31478189525502531</v>
      </c>
      <c r="I16056" t="str">
        <f>VLOOKUP($B16056&amp;$E16056,'Employee List'!$A:$E,5,0)</f>
        <v>E-1330</v>
      </c>
    </row>
    <row r="16057" spans="1:9" x14ac:dyDescent="0.35">
      <c r="A16057" t="s">
        <v>1257</v>
      </c>
      <c r="B16057" t="s">
        <v>255</v>
      </c>
      <c r="C16057" t="s">
        <v>389</v>
      </c>
      <c r="D16057" t="s">
        <v>1270</v>
      </c>
      <c r="E16057" t="s">
        <v>31</v>
      </c>
      <c r="F16057">
        <v>9646</v>
      </c>
      <c r="G16057">
        <v>4369</v>
      </c>
      <c r="H16057">
        <v>0.45293385859423596</v>
      </c>
      <c r="I16057" t="str">
        <f>VLOOKUP($B16057&amp;$E16057,'Employee List'!$A:$E,5,0)</f>
        <v>E-1330</v>
      </c>
    </row>
    <row r="16058" spans="1:9" x14ac:dyDescent="0.35">
      <c r="A16058" t="s">
        <v>1257</v>
      </c>
      <c r="B16058" t="s">
        <v>255</v>
      </c>
      <c r="C16058" t="s">
        <v>389</v>
      </c>
      <c r="D16058" t="s">
        <v>1271</v>
      </c>
      <c r="E16058" t="s">
        <v>29</v>
      </c>
      <c r="F16058">
        <v>14309</v>
      </c>
      <c r="G16058">
        <v>18210</v>
      </c>
      <c r="H16058">
        <v>1.2726256202390105</v>
      </c>
      <c r="I16058" t="str">
        <f>VLOOKUP($B16058&amp;$E16058,'Employee List'!$A:$E,5,0)</f>
        <v>E-1330</v>
      </c>
    </row>
    <row r="16059" spans="1:9" x14ac:dyDescent="0.35">
      <c r="A16059" t="s">
        <v>1257</v>
      </c>
      <c r="B16059" t="s">
        <v>255</v>
      </c>
      <c r="C16059" t="s">
        <v>389</v>
      </c>
      <c r="D16059" t="s">
        <v>1271</v>
      </c>
      <c r="E16059" t="s">
        <v>30</v>
      </c>
      <c r="F16059">
        <v>13948</v>
      </c>
      <c r="G16059">
        <v>23611</v>
      </c>
      <c r="H16059">
        <v>1.6927874964152567</v>
      </c>
      <c r="I16059" t="str">
        <f>VLOOKUP($B16059&amp;$E16059,'Employee List'!$A:$E,5,0)</f>
        <v>E-1330</v>
      </c>
    </row>
    <row r="16060" spans="1:9" x14ac:dyDescent="0.35">
      <c r="A16060" t="s">
        <v>1257</v>
      </c>
      <c r="B16060" t="s">
        <v>255</v>
      </c>
      <c r="C16060" t="s">
        <v>389</v>
      </c>
      <c r="D16060" t="s">
        <v>1271</v>
      </c>
      <c r="E16060" t="s">
        <v>31</v>
      </c>
      <c r="F16060">
        <v>16411</v>
      </c>
      <c r="G16060">
        <v>15832</v>
      </c>
      <c r="H16060">
        <v>0.96471878618000118</v>
      </c>
      <c r="I16060" t="str">
        <f>VLOOKUP($B16060&amp;$E16060,'Employee List'!$A:$E,5,0)</f>
        <v>E-1330</v>
      </c>
    </row>
    <row r="16061" spans="1:9" x14ac:dyDescent="0.35">
      <c r="A16061" t="s">
        <v>1257</v>
      </c>
      <c r="B16061" t="s">
        <v>255</v>
      </c>
      <c r="C16061" t="s">
        <v>389</v>
      </c>
      <c r="D16061" t="s">
        <v>1258</v>
      </c>
      <c r="E16061" t="s">
        <v>29</v>
      </c>
      <c r="F16061">
        <v>193084</v>
      </c>
      <c r="G16061">
        <v>285707</v>
      </c>
      <c r="H16061">
        <v>1.4797031343871061</v>
      </c>
      <c r="I16061" t="str">
        <f>VLOOKUP($B16061&amp;$E16061,'Employee List'!$A:$E,5,0)</f>
        <v>E-1330</v>
      </c>
    </row>
    <row r="16062" spans="1:9" x14ac:dyDescent="0.35">
      <c r="A16062" t="s">
        <v>1257</v>
      </c>
      <c r="B16062" t="s">
        <v>255</v>
      </c>
      <c r="C16062" t="s">
        <v>389</v>
      </c>
      <c r="D16062" t="s">
        <v>1258</v>
      </c>
      <c r="E16062" t="s">
        <v>30</v>
      </c>
      <c r="F16062">
        <v>185712</v>
      </c>
      <c r="G16062">
        <v>230144</v>
      </c>
      <c r="H16062">
        <v>1.2392521754113897</v>
      </c>
      <c r="I16062" t="str">
        <f>VLOOKUP($B16062&amp;$E16062,'Employee List'!$A:$E,5,0)</f>
        <v>E-1330</v>
      </c>
    </row>
    <row r="16063" spans="1:9" x14ac:dyDescent="0.35">
      <c r="A16063" t="s">
        <v>1257</v>
      </c>
      <c r="B16063" t="s">
        <v>255</v>
      </c>
      <c r="C16063" t="s">
        <v>389</v>
      </c>
      <c r="D16063" t="s">
        <v>1258</v>
      </c>
      <c r="E16063" t="s">
        <v>31</v>
      </c>
      <c r="F16063">
        <v>180852</v>
      </c>
      <c r="G16063">
        <v>176289</v>
      </c>
      <c r="H16063">
        <v>0.9747694247229779</v>
      </c>
      <c r="I16063" t="str">
        <f>VLOOKUP($B16063&amp;$E16063,'Employee List'!$A:$E,5,0)</f>
        <v>E-1330</v>
      </c>
    </row>
    <row r="16064" spans="1:9" x14ac:dyDescent="0.35">
      <c r="A16064" t="s">
        <v>1257</v>
      </c>
      <c r="B16064" t="s">
        <v>255</v>
      </c>
      <c r="C16064" t="s">
        <v>389</v>
      </c>
      <c r="D16064" t="s">
        <v>1272</v>
      </c>
      <c r="E16064" t="s">
        <v>29</v>
      </c>
      <c r="F16064">
        <v>15224</v>
      </c>
      <c r="G16064">
        <v>8307</v>
      </c>
      <c r="H16064">
        <v>0.54565160273252755</v>
      </c>
      <c r="I16064" t="str">
        <f>VLOOKUP($B16064&amp;$E16064,'Employee List'!$A:$E,5,0)</f>
        <v>E-1330</v>
      </c>
    </row>
    <row r="16065" spans="1:9" x14ac:dyDescent="0.35">
      <c r="A16065" t="s">
        <v>1257</v>
      </c>
      <c r="B16065" t="s">
        <v>255</v>
      </c>
      <c r="C16065" t="s">
        <v>389</v>
      </c>
      <c r="D16065" t="s">
        <v>1272</v>
      </c>
      <c r="E16065" t="s">
        <v>30</v>
      </c>
      <c r="F16065">
        <v>14436</v>
      </c>
      <c r="G16065">
        <v>15970</v>
      </c>
      <c r="H16065">
        <v>1.1062621224715987</v>
      </c>
      <c r="I16065" t="str">
        <f>VLOOKUP($B16065&amp;$E16065,'Employee List'!$A:$E,5,0)</f>
        <v>E-1330</v>
      </c>
    </row>
    <row r="16066" spans="1:9" x14ac:dyDescent="0.35">
      <c r="A16066" t="s">
        <v>1257</v>
      </c>
      <c r="B16066" t="s">
        <v>255</v>
      </c>
      <c r="C16066" t="s">
        <v>389</v>
      </c>
      <c r="D16066" t="s">
        <v>1272</v>
      </c>
      <c r="E16066" t="s">
        <v>31</v>
      </c>
      <c r="F16066">
        <v>14481</v>
      </c>
      <c r="G16066">
        <v>12088</v>
      </c>
      <c r="H16066">
        <v>0.83474898142393483</v>
      </c>
      <c r="I16066" t="str">
        <f>VLOOKUP($B16066&amp;$E16066,'Employee List'!$A:$E,5,0)</f>
        <v>E-1330</v>
      </c>
    </row>
    <row r="16067" spans="1:9" x14ac:dyDescent="0.35">
      <c r="A16067" t="s">
        <v>1257</v>
      </c>
      <c r="B16067" t="s">
        <v>255</v>
      </c>
      <c r="C16067" t="s">
        <v>389</v>
      </c>
      <c r="D16067" t="s">
        <v>1259</v>
      </c>
      <c r="E16067" t="s">
        <v>29</v>
      </c>
      <c r="F16067">
        <v>34839</v>
      </c>
      <c r="G16067">
        <v>33816</v>
      </c>
      <c r="H16067">
        <v>0.970636355808146</v>
      </c>
      <c r="I16067" t="str">
        <f>VLOOKUP($B16067&amp;$E16067,'Employee List'!$A:$E,5,0)</f>
        <v>E-1330</v>
      </c>
    </row>
    <row r="16068" spans="1:9" x14ac:dyDescent="0.35">
      <c r="A16068" t="s">
        <v>1257</v>
      </c>
      <c r="B16068" t="s">
        <v>255</v>
      </c>
      <c r="C16068" t="s">
        <v>389</v>
      </c>
      <c r="D16068" t="s">
        <v>1259</v>
      </c>
      <c r="E16068" t="s">
        <v>30</v>
      </c>
      <c r="F16068">
        <v>35699</v>
      </c>
      <c r="G16068">
        <v>49914</v>
      </c>
      <c r="H16068">
        <v>1.3981904255021149</v>
      </c>
      <c r="I16068" t="str">
        <f>VLOOKUP($B16068&amp;$E16068,'Employee List'!$A:$E,5,0)</f>
        <v>E-1330</v>
      </c>
    </row>
    <row r="16069" spans="1:9" x14ac:dyDescent="0.35">
      <c r="A16069" t="s">
        <v>1257</v>
      </c>
      <c r="B16069" t="s">
        <v>255</v>
      </c>
      <c r="C16069" t="s">
        <v>389</v>
      </c>
      <c r="D16069" t="s">
        <v>1259</v>
      </c>
      <c r="E16069" t="s">
        <v>31</v>
      </c>
      <c r="F16069">
        <v>39228</v>
      </c>
      <c r="G16069">
        <v>41208</v>
      </c>
      <c r="H16069">
        <v>1.0504741511165494</v>
      </c>
      <c r="I16069" t="str">
        <f>VLOOKUP($B16069&amp;$E16069,'Employee List'!$A:$E,5,0)</f>
        <v>E-1330</v>
      </c>
    </row>
    <row r="16070" spans="1:9" x14ac:dyDescent="0.35">
      <c r="A16070" t="s">
        <v>1257</v>
      </c>
      <c r="B16070" t="s">
        <v>255</v>
      </c>
      <c r="C16070" t="s">
        <v>389</v>
      </c>
      <c r="D16070" t="s">
        <v>1273</v>
      </c>
      <c r="E16070" t="s">
        <v>29</v>
      </c>
      <c r="F16070">
        <v>6018</v>
      </c>
      <c r="G16070">
        <v>4797</v>
      </c>
      <c r="H16070">
        <v>0.79710867397806584</v>
      </c>
      <c r="I16070" t="str">
        <f>VLOOKUP($B16070&amp;$E16070,'Employee List'!$A:$E,5,0)</f>
        <v>E-1330</v>
      </c>
    </row>
    <row r="16071" spans="1:9" x14ac:dyDescent="0.35">
      <c r="A16071" t="s">
        <v>1257</v>
      </c>
      <c r="B16071" t="s">
        <v>255</v>
      </c>
      <c r="C16071" t="s">
        <v>389</v>
      </c>
      <c r="D16071" t="s">
        <v>1273</v>
      </c>
      <c r="E16071" t="s">
        <v>30</v>
      </c>
      <c r="F16071">
        <v>5579</v>
      </c>
      <c r="G16071">
        <v>7834</v>
      </c>
      <c r="H16071">
        <v>1.4041943000537731</v>
      </c>
      <c r="I16071" t="str">
        <f>VLOOKUP($B16071&amp;$E16071,'Employee List'!$A:$E,5,0)</f>
        <v>E-1330</v>
      </c>
    </row>
    <row r="16072" spans="1:9" x14ac:dyDescent="0.35">
      <c r="A16072" t="s">
        <v>1257</v>
      </c>
      <c r="B16072" t="s">
        <v>255</v>
      </c>
      <c r="C16072" t="s">
        <v>389</v>
      </c>
      <c r="D16072" t="s">
        <v>1273</v>
      </c>
      <c r="E16072" t="s">
        <v>31</v>
      </c>
      <c r="F16072">
        <v>8797</v>
      </c>
      <c r="G16072">
        <v>7269</v>
      </c>
      <c r="H16072">
        <v>0.82630442196203246</v>
      </c>
      <c r="I16072" t="str">
        <f>VLOOKUP($B16072&amp;$E16072,'Employee List'!$A:$E,5,0)</f>
        <v>E-1330</v>
      </c>
    </row>
    <row r="16073" spans="1:9" x14ac:dyDescent="0.35">
      <c r="A16073" t="s">
        <v>1257</v>
      </c>
      <c r="B16073" t="s">
        <v>255</v>
      </c>
      <c r="C16073" t="s">
        <v>389</v>
      </c>
      <c r="D16073" t="s">
        <v>1275</v>
      </c>
      <c r="E16073" t="s">
        <v>29</v>
      </c>
      <c r="F16073">
        <v>4354</v>
      </c>
      <c r="G16073">
        <v>5427</v>
      </c>
      <c r="H16073">
        <v>1.2464400551217272</v>
      </c>
      <c r="I16073" t="str">
        <f>VLOOKUP($B16073&amp;$E16073,'Employee List'!$A:$E,5,0)</f>
        <v>E-1330</v>
      </c>
    </row>
    <row r="16074" spans="1:9" x14ac:dyDescent="0.35">
      <c r="A16074" t="s">
        <v>1257</v>
      </c>
      <c r="B16074" t="s">
        <v>255</v>
      </c>
      <c r="C16074" t="s">
        <v>389</v>
      </c>
      <c r="D16074" t="s">
        <v>1275</v>
      </c>
      <c r="E16074" t="s">
        <v>30</v>
      </c>
      <c r="F16074">
        <v>3840</v>
      </c>
      <c r="G16074">
        <v>5792</v>
      </c>
      <c r="H16074">
        <v>1.5083333333333333</v>
      </c>
      <c r="I16074" t="str">
        <f>VLOOKUP($B16074&amp;$E16074,'Employee List'!$A:$E,5,0)</f>
        <v>E-1330</v>
      </c>
    </row>
    <row r="16075" spans="1:9" x14ac:dyDescent="0.35">
      <c r="A16075" t="s">
        <v>1257</v>
      </c>
      <c r="B16075" t="s">
        <v>255</v>
      </c>
      <c r="C16075" t="s">
        <v>389</v>
      </c>
      <c r="D16075" t="s">
        <v>1275</v>
      </c>
      <c r="E16075" t="s">
        <v>31</v>
      </c>
      <c r="F16075">
        <v>2555</v>
      </c>
      <c r="G16075">
        <v>4402</v>
      </c>
      <c r="H16075">
        <v>1.7228962818003914</v>
      </c>
      <c r="I16075" t="str">
        <f>VLOOKUP($B16075&amp;$E16075,'Employee List'!$A:$E,5,0)</f>
        <v>E-1330</v>
      </c>
    </row>
    <row r="16076" spans="1:9" x14ac:dyDescent="0.35">
      <c r="A16076" t="s">
        <v>1257</v>
      </c>
      <c r="B16076" t="s">
        <v>255</v>
      </c>
      <c r="C16076" t="s">
        <v>389</v>
      </c>
      <c r="D16076" t="s">
        <v>1276</v>
      </c>
      <c r="E16076" t="s">
        <v>29</v>
      </c>
      <c r="F16076">
        <v>6041</v>
      </c>
      <c r="G16076">
        <v>5163</v>
      </c>
      <c r="H16076">
        <v>0.85465982453236222</v>
      </c>
      <c r="I16076" t="str">
        <f>VLOOKUP($B16076&amp;$E16076,'Employee List'!$A:$E,5,0)</f>
        <v>E-1330</v>
      </c>
    </row>
    <row r="16077" spans="1:9" x14ac:dyDescent="0.35">
      <c r="A16077" t="s">
        <v>1257</v>
      </c>
      <c r="B16077" t="s">
        <v>255</v>
      </c>
      <c r="C16077" t="s">
        <v>389</v>
      </c>
      <c r="D16077" t="s">
        <v>1276</v>
      </c>
      <c r="E16077" t="s">
        <v>30</v>
      </c>
      <c r="F16077">
        <v>4762</v>
      </c>
      <c r="G16077">
        <v>4087</v>
      </c>
      <c r="H16077">
        <v>0.85825283494330118</v>
      </c>
      <c r="I16077" t="str">
        <f>VLOOKUP($B16077&amp;$E16077,'Employee List'!$A:$E,5,0)</f>
        <v>E-1330</v>
      </c>
    </row>
    <row r="16078" spans="1:9" x14ac:dyDescent="0.35">
      <c r="A16078" t="s">
        <v>1257</v>
      </c>
      <c r="B16078" t="s">
        <v>255</v>
      </c>
      <c r="C16078" t="s">
        <v>389</v>
      </c>
      <c r="D16078" t="s">
        <v>1276</v>
      </c>
      <c r="E16078" t="s">
        <v>31</v>
      </c>
      <c r="F16078">
        <v>7082</v>
      </c>
      <c r="G16078">
        <v>3882</v>
      </c>
      <c r="H16078">
        <v>0.54815024004518498</v>
      </c>
      <c r="I16078" t="str">
        <f>VLOOKUP($B16078&amp;$E16078,'Employee List'!$A:$E,5,0)</f>
        <v>E-1330</v>
      </c>
    </row>
    <row r="16079" spans="1:9" x14ac:dyDescent="0.35">
      <c r="A16079" t="s">
        <v>1257</v>
      </c>
      <c r="B16079" t="s">
        <v>255</v>
      </c>
      <c r="C16079" t="s">
        <v>389</v>
      </c>
      <c r="D16079" t="s">
        <v>1277</v>
      </c>
      <c r="E16079" t="s">
        <v>29</v>
      </c>
      <c r="F16079">
        <v>8797</v>
      </c>
      <c r="G16079">
        <v>5675</v>
      </c>
      <c r="H16079">
        <v>0.64510628623394339</v>
      </c>
      <c r="I16079" t="str">
        <f>VLOOKUP($B16079&amp;$E16079,'Employee List'!$A:$E,5,0)</f>
        <v>E-1330</v>
      </c>
    </row>
    <row r="16080" spans="1:9" x14ac:dyDescent="0.35">
      <c r="A16080" t="s">
        <v>1257</v>
      </c>
      <c r="B16080" t="s">
        <v>255</v>
      </c>
      <c r="C16080" t="s">
        <v>389</v>
      </c>
      <c r="D16080" t="s">
        <v>1277</v>
      </c>
      <c r="E16080" t="s">
        <v>30</v>
      </c>
      <c r="F16080">
        <v>8528</v>
      </c>
      <c r="G16080">
        <v>6557</v>
      </c>
      <c r="H16080">
        <v>0.76887898686679179</v>
      </c>
      <c r="I16080" t="str">
        <f>VLOOKUP($B16080&amp;$E16080,'Employee List'!$A:$E,5,0)</f>
        <v>E-1330</v>
      </c>
    </row>
    <row r="16081" spans="1:9" x14ac:dyDescent="0.35">
      <c r="A16081" t="s">
        <v>1257</v>
      </c>
      <c r="B16081" t="s">
        <v>255</v>
      </c>
      <c r="C16081" t="s">
        <v>389</v>
      </c>
      <c r="D16081" t="s">
        <v>1277</v>
      </c>
      <c r="E16081" t="s">
        <v>31</v>
      </c>
      <c r="F16081">
        <v>9749</v>
      </c>
      <c r="G16081">
        <v>5804</v>
      </c>
      <c r="H16081">
        <v>0.59534311211406299</v>
      </c>
      <c r="I16081" t="str">
        <f>VLOOKUP($B16081&amp;$E16081,'Employee List'!$A:$E,5,0)</f>
        <v>E-1330</v>
      </c>
    </row>
    <row r="16082" spans="1:9" x14ac:dyDescent="0.35">
      <c r="A16082" t="s">
        <v>1257</v>
      </c>
      <c r="B16082" t="s">
        <v>255</v>
      </c>
      <c r="C16082" t="s">
        <v>389</v>
      </c>
      <c r="D16082" t="s">
        <v>1278</v>
      </c>
      <c r="E16082" t="s">
        <v>29</v>
      </c>
      <c r="F16082">
        <v>58550</v>
      </c>
      <c r="G16082">
        <v>47400</v>
      </c>
      <c r="H16082">
        <v>0.80956447480785654</v>
      </c>
      <c r="I16082" t="str">
        <f>VLOOKUP($B16082&amp;$E16082,'Employee List'!$A:$E,5,0)</f>
        <v>E-1330</v>
      </c>
    </row>
    <row r="16083" spans="1:9" x14ac:dyDescent="0.35">
      <c r="A16083" t="s">
        <v>1257</v>
      </c>
      <c r="B16083" t="s">
        <v>255</v>
      </c>
      <c r="C16083" t="s">
        <v>389</v>
      </c>
      <c r="D16083" t="s">
        <v>1278</v>
      </c>
      <c r="E16083" t="s">
        <v>30</v>
      </c>
      <c r="F16083">
        <v>57230</v>
      </c>
      <c r="G16083">
        <v>38758</v>
      </c>
      <c r="H16083">
        <v>0.67723222086318369</v>
      </c>
      <c r="I16083" t="str">
        <f>VLOOKUP($B16083&amp;$E16083,'Employee List'!$A:$E,5,0)</f>
        <v>E-1330</v>
      </c>
    </row>
    <row r="16084" spans="1:9" x14ac:dyDescent="0.35">
      <c r="A16084" t="s">
        <v>1257</v>
      </c>
      <c r="B16084" t="s">
        <v>255</v>
      </c>
      <c r="C16084" t="s">
        <v>389</v>
      </c>
      <c r="D16084" t="s">
        <v>1278</v>
      </c>
      <c r="E16084" t="s">
        <v>31</v>
      </c>
      <c r="F16084">
        <v>55904</v>
      </c>
      <c r="G16084">
        <v>40435</v>
      </c>
      <c r="H16084">
        <v>0.72329350314825414</v>
      </c>
      <c r="I16084" t="str">
        <f>VLOOKUP($B16084&amp;$E16084,'Employee List'!$A:$E,5,0)</f>
        <v>E-1330</v>
      </c>
    </row>
    <row r="16085" spans="1:9" x14ac:dyDescent="0.35">
      <c r="A16085" t="s">
        <v>1257</v>
      </c>
      <c r="B16085" t="s">
        <v>255</v>
      </c>
      <c r="C16085" t="s">
        <v>389</v>
      </c>
      <c r="D16085" t="s">
        <v>1279</v>
      </c>
      <c r="E16085" t="s">
        <v>29</v>
      </c>
      <c r="F16085">
        <v>4189</v>
      </c>
      <c r="G16085">
        <v>1117</v>
      </c>
      <c r="H16085">
        <v>0.26665075196944377</v>
      </c>
      <c r="I16085" t="str">
        <f>VLOOKUP($B16085&amp;$E16085,'Employee List'!$A:$E,5,0)</f>
        <v>E-1330</v>
      </c>
    </row>
    <row r="16086" spans="1:9" x14ac:dyDescent="0.35">
      <c r="A16086" t="s">
        <v>1257</v>
      </c>
      <c r="B16086" t="s">
        <v>255</v>
      </c>
      <c r="C16086" t="s">
        <v>389</v>
      </c>
      <c r="D16086" t="s">
        <v>1279</v>
      </c>
      <c r="E16086" t="s">
        <v>30</v>
      </c>
      <c r="F16086">
        <v>2007</v>
      </c>
      <c r="G16086">
        <v>4809</v>
      </c>
      <c r="H16086">
        <v>2.3961136023916292</v>
      </c>
      <c r="I16086" t="str">
        <f>VLOOKUP($B16086&amp;$E16086,'Employee List'!$A:$E,5,0)</f>
        <v>E-1330</v>
      </c>
    </row>
    <row r="16087" spans="1:9" x14ac:dyDescent="0.35">
      <c r="A16087" t="s">
        <v>1257</v>
      </c>
      <c r="B16087" t="s">
        <v>255</v>
      </c>
      <c r="C16087" t="s">
        <v>389</v>
      </c>
      <c r="D16087" t="s">
        <v>1279</v>
      </c>
      <c r="E16087" t="s">
        <v>31</v>
      </c>
      <c r="F16087">
        <v>2280</v>
      </c>
      <c r="G16087">
        <v>3423</v>
      </c>
      <c r="H16087">
        <v>1.5013157894736842</v>
      </c>
      <c r="I16087" t="str">
        <f>VLOOKUP($B16087&amp;$E16087,'Employee List'!$A:$E,5,0)</f>
        <v>E-1330</v>
      </c>
    </row>
    <row r="16088" spans="1:9" x14ac:dyDescent="0.35">
      <c r="A16088" t="s">
        <v>1257</v>
      </c>
      <c r="B16088" t="s">
        <v>255</v>
      </c>
      <c r="C16088" t="s">
        <v>389</v>
      </c>
      <c r="D16088" t="s">
        <v>1280</v>
      </c>
      <c r="E16088" t="s">
        <v>29</v>
      </c>
      <c r="F16088">
        <v>1156</v>
      </c>
      <c r="G16088">
        <v>1590</v>
      </c>
      <c r="H16088">
        <v>1.3754325259515572</v>
      </c>
      <c r="I16088" t="str">
        <f>VLOOKUP($B16088&amp;$E16088,'Employee List'!$A:$E,5,0)</f>
        <v>E-1330</v>
      </c>
    </row>
    <row r="16089" spans="1:9" x14ac:dyDescent="0.35">
      <c r="A16089" t="s">
        <v>1257</v>
      </c>
      <c r="B16089" t="s">
        <v>255</v>
      </c>
      <c r="C16089" t="s">
        <v>389</v>
      </c>
      <c r="D16089" t="s">
        <v>1280</v>
      </c>
      <c r="E16089" t="s">
        <v>30</v>
      </c>
      <c r="F16089">
        <v>3734</v>
      </c>
      <c r="G16089">
        <v>3312</v>
      </c>
      <c r="H16089">
        <v>0.88698446705945366</v>
      </c>
      <c r="I16089" t="str">
        <f>VLOOKUP($B16089&amp;$E16089,'Employee List'!$A:$E,5,0)</f>
        <v>E-1330</v>
      </c>
    </row>
    <row r="16090" spans="1:9" x14ac:dyDescent="0.35">
      <c r="A16090" t="s">
        <v>1257</v>
      </c>
      <c r="B16090" t="s">
        <v>255</v>
      </c>
      <c r="C16090" t="s">
        <v>389</v>
      </c>
      <c r="D16090" t="s">
        <v>1280</v>
      </c>
      <c r="E16090" t="s">
        <v>31</v>
      </c>
      <c r="F16090">
        <v>1382</v>
      </c>
      <c r="G16090">
        <v>2902</v>
      </c>
      <c r="H16090">
        <v>2.0998552821997105</v>
      </c>
      <c r="I16090" t="str">
        <f>VLOOKUP($B16090&amp;$E16090,'Employee List'!$A:$E,5,0)</f>
        <v>E-1330</v>
      </c>
    </row>
    <row r="16091" spans="1:9" x14ac:dyDescent="0.35">
      <c r="A16091" t="s">
        <v>1257</v>
      </c>
      <c r="B16091" t="s">
        <v>255</v>
      </c>
      <c r="C16091" t="s">
        <v>389</v>
      </c>
      <c r="D16091" t="s">
        <v>1262</v>
      </c>
      <c r="E16091" t="s">
        <v>29</v>
      </c>
      <c r="F16091">
        <v>14925</v>
      </c>
      <c r="G16091">
        <v>12117</v>
      </c>
      <c r="H16091">
        <v>0.81185929648241206</v>
      </c>
      <c r="I16091" t="str">
        <f>VLOOKUP($B16091&amp;$E16091,'Employee List'!$A:$E,5,0)</f>
        <v>E-1330</v>
      </c>
    </row>
    <row r="16092" spans="1:9" x14ac:dyDescent="0.35">
      <c r="A16092" t="s">
        <v>1257</v>
      </c>
      <c r="B16092" t="s">
        <v>255</v>
      </c>
      <c r="C16092" t="s">
        <v>389</v>
      </c>
      <c r="D16092" t="s">
        <v>1262</v>
      </c>
      <c r="E16092" t="s">
        <v>30</v>
      </c>
      <c r="F16092">
        <v>15215</v>
      </c>
      <c r="G16092">
        <v>14710</v>
      </c>
      <c r="H16092">
        <v>0.96680906999671379</v>
      </c>
      <c r="I16092" t="str">
        <f>VLOOKUP($B16092&amp;$E16092,'Employee List'!$A:$E,5,0)</f>
        <v>E-1330</v>
      </c>
    </row>
    <row r="16093" spans="1:9" x14ac:dyDescent="0.35">
      <c r="A16093" t="s">
        <v>1257</v>
      </c>
      <c r="B16093" t="s">
        <v>255</v>
      </c>
      <c r="C16093" t="s">
        <v>389</v>
      </c>
      <c r="D16093" t="s">
        <v>1262</v>
      </c>
      <c r="E16093" t="s">
        <v>31</v>
      </c>
      <c r="F16093">
        <v>15869</v>
      </c>
      <c r="G16093">
        <v>18247</v>
      </c>
      <c r="H16093">
        <v>1.1498519125338711</v>
      </c>
      <c r="I16093" t="str">
        <f>VLOOKUP($B16093&amp;$E16093,'Employee List'!$A:$E,5,0)</f>
        <v>E-1330</v>
      </c>
    </row>
    <row r="16094" spans="1:9" x14ac:dyDescent="0.35">
      <c r="A16094" t="s">
        <v>1257</v>
      </c>
      <c r="B16094" t="s">
        <v>255</v>
      </c>
      <c r="C16094" t="s">
        <v>389</v>
      </c>
      <c r="D16094" t="s">
        <v>1281</v>
      </c>
      <c r="E16094" t="s">
        <v>29</v>
      </c>
      <c r="F16094">
        <v>4982</v>
      </c>
      <c r="G16094">
        <v>1020</v>
      </c>
      <c r="H16094">
        <v>0.20473705339221196</v>
      </c>
      <c r="I16094" t="str">
        <f>VLOOKUP($B16094&amp;$E16094,'Employee List'!$A:$E,5,0)</f>
        <v>E-1330</v>
      </c>
    </row>
    <row r="16095" spans="1:9" x14ac:dyDescent="0.35">
      <c r="A16095" t="s">
        <v>1257</v>
      </c>
      <c r="B16095" t="s">
        <v>255</v>
      </c>
      <c r="C16095" t="s">
        <v>389</v>
      </c>
      <c r="D16095" t="s">
        <v>1281</v>
      </c>
      <c r="E16095" t="s">
        <v>30</v>
      </c>
      <c r="F16095">
        <v>4622</v>
      </c>
      <c r="G16095">
        <v>1381</v>
      </c>
      <c r="H16095">
        <v>0.29878840328861966</v>
      </c>
      <c r="I16095" t="str">
        <f>VLOOKUP($B16095&amp;$E16095,'Employee List'!$A:$E,5,0)</f>
        <v>E-1330</v>
      </c>
    </row>
    <row r="16096" spans="1:9" x14ac:dyDescent="0.35">
      <c r="A16096" t="s">
        <v>1257</v>
      </c>
      <c r="B16096" t="s">
        <v>255</v>
      </c>
      <c r="C16096" t="s">
        <v>389</v>
      </c>
      <c r="D16096" t="s">
        <v>1281</v>
      </c>
      <c r="E16096" t="s">
        <v>31</v>
      </c>
      <c r="F16096">
        <v>4605</v>
      </c>
      <c r="G16096">
        <v>5534</v>
      </c>
      <c r="H16096">
        <v>1.2017372421281216</v>
      </c>
      <c r="I16096" t="str">
        <f>VLOOKUP($B16096&amp;$E16096,'Employee List'!$A:$E,5,0)</f>
        <v>E-1330</v>
      </c>
    </row>
    <row r="16097" spans="1:9" x14ac:dyDescent="0.35">
      <c r="A16097" t="s">
        <v>1257</v>
      </c>
      <c r="B16097" t="s">
        <v>256</v>
      </c>
      <c r="C16097" t="s">
        <v>390</v>
      </c>
      <c r="D16097" t="s">
        <v>1274</v>
      </c>
      <c r="E16097" t="s">
        <v>29</v>
      </c>
      <c r="F16097">
        <v>8910</v>
      </c>
      <c r="G16097">
        <v>10171</v>
      </c>
      <c r="H16097">
        <v>1.1415263748597082</v>
      </c>
      <c r="I16097" t="str">
        <f>VLOOKUP($B16097&amp;$E16097,'Employee List'!$A:$E,5,0)</f>
        <v>E-1331</v>
      </c>
    </row>
    <row r="16098" spans="1:9" x14ac:dyDescent="0.35">
      <c r="A16098" t="s">
        <v>1257</v>
      </c>
      <c r="B16098" t="s">
        <v>256</v>
      </c>
      <c r="C16098" t="s">
        <v>390</v>
      </c>
      <c r="D16098" t="s">
        <v>1274</v>
      </c>
      <c r="E16098" t="s">
        <v>30</v>
      </c>
      <c r="F16098">
        <v>10537</v>
      </c>
      <c r="G16098">
        <v>11641</v>
      </c>
      <c r="H16098">
        <v>1.1047736547404385</v>
      </c>
      <c r="I16098" t="str">
        <f>VLOOKUP($B16098&amp;$E16098,'Employee List'!$A:$E,5,0)</f>
        <v>E-1331</v>
      </c>
    </row>
    <row r="16099" spans="1:9" x14ac:dyDescent="0.35">
      <c r="A16099" t="s">
        <v>1257</v>
      </c>
      <c r="B16099" t="s">
        <v>256</v>
      </c>
      <c r="C16099" t="s">
        <v>390</v>
      </c>
      <c r="D16099" t="s">
        <v>1274</v>
      </c>
      <c r="E16099" t="s">
        <v>31</v>
      </c>
      <c r="F16099">
        <v>11333</v>
      </c>
      <c r="G16099">
        <v>7576</v>
      </c>
      <c r="H16099">
        <v>0.6684902497132269</v>
      </c>
      <c r="I16099" t="str">
        <f>VLOOKUP($B16099&amp;$E16099,'Employee List'!$A:$E,5,0)</f>
        <v>E-1331</v>
      </c>
    </row>
    <row r="16100" spans="1:9" x14ac:dyDescent="0.35">
      <c r="A16100" t="s">
        <v>1257</v>
      </c>
      <c r="B16100" t="s">
        <v>256</v>
      </c>
      <c r="C16100" t="s">
        <v>390</v>
      </c>
      <c r="D16100" t="s">
        <v>1263</v>
      </c>
      <c r="E16100" t="s">
        <v>29</v>
      </c>
      <c r="F16100">
        <v>61356</v>
      </c>
      <c r="G16100">
        <v>127107</v>
      </c>
      <c r="H16100">
        <v>2.0716311363191866</v>
      </c>
      <c r="I16100" t="str">
        <f>VLOOKUP($B16100&amp;$E16100,'Employee List'!$A:$E,5,0)</f>
        <v>E-1331</v>
      </c>
    </row>
    <row r="16101" spans="1:9" x14ac:dyDescent="0.35">
      <c r="A16101" t="s">
        <v>1257</v>
      </c>
      <c r="B16101" t="s">
        <v>256</v>
      </c>
      <c r="C16101" t="s">
        <v>390</v>
      </c>
      <c r="D16101" t="s">
        <v>1263</v>
      </c>
      <c r="E16101" t="s">
        <v>30</v>
      </c>
      <c r="F16101">
        <v>63810</v>
      </c>
      <c r="G16101">
        <v>76833</v>
      </c>
      <c r="H16101">
        <v>1.2040902679830747</v>
      </c>
      <c r="I16101" t="str">
        <f>VLOOKUP($B16101&amp;$E16101,'Employee List'!$A:$E,5,0)</f>
        <v>E-1331</v>
      </c>
    </row>
    <row r="16102" spans="1:9" x14ac:dyDescent="0.35">
      <c r="A16102" t="s">
        <v>1257</v>
      </c>
      <c r="B16102" t="s">
        <v>256</v>
      </c>
      <c r="C16102" t="s">
        <v>390</v>
      </c>
      <c r="D16102" t="s">
        <v>1263</v>
      </c>
      <c r="E16102" t="s">
        <v>31</v>
      </c>
      <c r="F16102">
        <v>63647</v>
      </c>
      <c r="G16102">
        <v>82540</v>
      </c>
      <c r="H16102">
        <v>1.296840385249894</v>
      </c>
      <c r="I16102" t="str">
        <f>VLOOKUP($B16102&amp;$E16102,'Employee List'!$A:$E,5,0)</f>
        <v>E-1331</v>
      </c>
    </row>
    <row r="16103" spans="1:9" x14ac:dyDescent="0.35">
      <c r="A16103" t="s">
        <v>1257</v>
      </c>
      <c r="B16103" t="s">
        <v>256</v>
      </c>
      <c r="C16103" t="s">
        <v>390</v>
      </c>
      <c r="D16103" t="s">
        <v>1264</v>
      </c>
      <c r="E16103" t="s">
        <v>29</v>
      </c>
      <c r="F16103">
        <v>645866</v>
      </c>
      <c r="G16103">
        <v>657038</v>
      </c>
      <c r="H16103">
        <v>1.0172977057160464</v>
      </c>
      <c r="I16103" t="str">
        <f>VLOOKUP($B16103&amp;$E16103,'Employee List'!$A:$E,5,0)</f>
        <v>E-1331</v>
      </c>
    </row>
    <row r="16104" spans="1:9" x14ac:dyDescent="0.35">
      <c r="A16104" t="s">
        <v>1257</v>
      </c>
      <c r="B16104" t="s">
        <v>256</v>
      </c>
      <c r="C16104" t="s">
        <v>390</v>
      </c>
      <c r="D16104" t="s">
        <v>1264</v>
      </c>
      <c r="E16104" t="s">
        <v>30</v>
      </c>
      <c r="F16104">
        <v>646307</v>
      </c>
      <c r="G16104">
        <v>1061919</v>
      </c>
      <c r="H16104">
        <v>1.6430566278873662</v>
      </c>
      <c r="I16104" t="str">
        <f>VLOOKUP($B16104&amp;$E16104,'Employee List'!$A:$E,5,0)</f>
        <v>E-1331</v>
      </c>
    </row>
    <row r="16105" spans="1:9" x14ac:dyDescent="0.35">
      <c r="A16105" t="s">
        <v>1257</v>
      </c>
      <c r="B16105" t="s">
        <v>256</v>
      </c>
      <c r="C16105" t="s">
        <v>390</v>
      </c>
      <c r="D16105" t="s">
        <v>1264</v>
      </c>
      <c r="E16105" t="s">
        <v>31</v>
      </c>
      <c r="F16105">
        <v>643618</v>
      </c>
      <c r="G16105">
        <v>1116905</v>
      </c>
      <c r="H16105">
        <v>1.7353538900403656</v>
      </c>
      <c r="I16105" t="str">
        <f>VLOOKUP($B16105&amp;$E16105,'Employee List'!$A:$E,5,0)</f>
        <v>E-1331</v>
      </c>
    </row>
    <row r="16106" spans="1:9" x14ac:dyDescent="0.35">
      <c r="A16106" t="s">
        <v>1257</v>
      </c>
      <c r="B16106" t="s">
        <v>256</v>
      </c>
      <c r="C16106" t="s">
        <v>390</v>
      </c>
      <c r="D16106" t="s">
        <v>1265</v>
      </c>
      <c r="E16106" t="s">
        <v>29</v>
      </c>
      <c r="F16106">
        <v>4654</v>
      </c>
      <c r="G16106">
        <v>3375</v>
      </c>
      <c r="H16106">
        <v>0.72518263859045984</v>
      </c>
      <c r="I16106" t="str">
        <f>VLOOKUP($B16106&amp;$E16106,'Employee List'!$A:$E,5,0)</f>
        <v>E-1331</v>
      </c>
    </row>
    <row r="16107" spans="1:9" x14ac:dyDescent="0.35">
      <c r="A16107" t="s">
        <v>1257</v>
      </c>
      <c r="B16107" t="s">
        <v>256</v>
      </c>
      <c r="C16107" t="s">
        <v>390</v>
      </c>
      <c r="D16107" t="s">
        <v>1265</v>
      </c>
      <c r="E16107" t="s">
        <v>30</v>
      </c>
      <c r="F16107">
        <v>4012</v>
      </c>
      <c r="G16107">
        <v>5225</v>
      </c>
      <c r="H16107">
        <v>1.3023429710867398</v>
      </c>
      <c r="I16107" t="str">
        <f>VLOOKUP($B16107&amp;$E16107,'Employee List'!$A:$E,5,0)</f>
        <v>E-1331</v>
      </c>
    </row>
    <row r="16108" spans="1:9" x14ac:dyDescent="0.35">
      <c r="A16108" t="s">
        <v>1257</v>
      </c>
      <c r="B16108" t="s">
        <v>256</v>
      </c>
      <c r="C16108" t="s">
        <v>390</v>
      </c>
      <c r="D16108" t="s">
        <v>1265</v>
      </c>
      <c r="E16108" t="s">
        <v>31</v>
      </c>
      <c r="F16108">
        <v>3676</v>
      </c>
      <c r="G16108">
        <v>5562</v>
      </c>
      <c r="H16108">
        <v>1.5130576713819368</v>
      </c>
      <c r="I16108" t="str">
        <f>VLOOKUP($B16108&amp;$E16108,'Employee List'!$A:$E,5,0)</f>
        <v>E-1331</v>
      </c>
    </row>
    <row r="16109" spans="1:9" x14ac:dyDescent="0.35">
      <c r="A16109" t="s">
        <v>1257</v>
      </c>
      <c r="B16109" t="s">
        <v>256</v>
      </c>
      <c r="C16109" t="s">
        <v>390</v>
      </c>
      <c r="D16109" t="s">
        <v>1260</v>
      </c>
      <c r="E16109" t="s">
        <v>29</v>
      </c>
      <c r="F16109">
        <v>145576</v>
      </c>
      <c r="G16109">
        <v>216099</v>
      </c>
      <c r="H16109">
        <v>1.4844411166675826</v>
      </c>
      <c r="I16109" t="str">
        <f>VLOOKUP($B16109&amp;$E16109,'Employee List'!$A:$E,5,0)</f>
        <v>E-1331</v>
      </c>
    </row>
    <row r="16110" spans="1:9" x14ac:dyDescent="0.35">
      <c r="A16110" t="s">
        <v>1257</v>
      </c>
      <c r="B16110" t="s">
        <v>256</v>
      </c>
      <c r="C16110" t="s">
        <v>390</v>
      </c>
      <c r="D16110" t="s">
        <v>1260</v>
      </c>
      <c r="E16110" t="s">
        <v>30</v>
      </c>
      <c r="F16110">
        <v>146439</v>
      </c>
      <c r="G16110">
        <v>136429</v>
      </c>
      <c r="H16110">
        <v>0.93164389267886283</v>
      </c>
      <c r="I16110" t="str">
        <f>VLOOKUP($B16110&amp;$E16110,'Employee List'!$A:$E,5,0)</f>
        <v>E-1331</v>
      </c>
    </row>
    <row r="16111" spans="1:9" x14ac:dyDescent="0.35">
      <c r="A16111" t="s">
        <v>1257</v>
      </c>
      <c r="B16111" t="s">
        <v>256</v>
      </c>
      <c r="C16111" t="s">
        <v>390</v>
      </c>
      <c r="D16111" t="s">
        <v>1260</v>
      </c>
      <c r="E16111" t="s">
        <v>31</v>
      </c>
      <c r="F16111">
        <v>165436</v>
      </c>
      <c r="G16111">
        <v>212215</v>
      </c>
      <c r="H16111">
        <v>1.2827619139727751</v>
      </c>
      <c r="I16111" t="str">
        <f>VLOOKUP($B16111&amp;$E16111,'Employee List'!$A:$E,5,0)</f>
        <v>E-1331</v>
      </c>
    </row>
    <row r="16112" spans="1:9" x14ac:dyDescent="0.35">
      <c r="A16112" t="s">
        <v>1257</v>
      </c>
      <c r="B16112" t="s">
        <v>256</v>
      </c>
      <c r="C16112" t="s">
        <v>390</v>
      </c>
      <c r="D16112" t="s">
        <v>1261</v>
      </c>
      <c r="E16112" t="s">
        <v>29</v>
      </c>
      <c r="F16112">
        <v>123828</v>
      </c>
      <c r="G16112">
        <v>184835</v>
      </c>
      <c r="H16112">
        <v>1.4926753238362891</v>
      </c>
      <c r="I16112" t="str">
        <f>VLOOKUP($B16112&amp;$E16112,'Employee List'!$A:$E,5,0)</f>
        <v>E-1331</v>
      </c>
    </row>
    <row r="16113" spans="1:9" x14ac:dyDescent="0.35">
      <c r="A16113" t="s">
        <v>1257</v>
      </c>
      <c r="B16113" t="s">
        <v>256</v>
      </c>
      <c r="C16113" t="s">
        <v>390</v>
      </c>
      <c r="D16113" t="s">
        <v>1261</v>
      </c>
      <c r="E16113" t="s">
        <v>30</v>
      </c>
      <c r="F16113">
        <v>128255</v>
      </c>
      <c r="G16113">
        <v>148654</v>
      </c>
      <c r="H16113">
        <v>1.1590503294218548</v>
      </c>
      <c r="I16113" t="str">
        <f>VLOOKUP($B16113&amp;$E16113,'Employee List'!$A:$E,5,0)</f>
        <v>E-1331</v>
      </c>
    </row>
    <row r="16114" spans="1:9" x14ac:dyDescent="0.35">
      <c r="A16114" t="s">
        <v>1257</v>
      </c>
      <c r="B16114" t="s">
        <v>256</v>
      </c>
      <c r="C16114" t="s">
        <v>390</v>
      </c>
      <c r="D16114" t="s">
        <v>1261</v>
      </c>
      <c r="E16114" t="s">
        <v>31</v>
      </c>
      <c r="F16114">
        <v>129738</v>
      </c>
      <c r="G16114">
        <v>131465</v>
      </c>
      <c r="H16114">
        <v>1.0133114430621715</v>
      </c>
      <c r="I16114" t="str">
        <f>VLOOKUP($B16114&amp;$E16114,'Employee List'!$A:$E,5,0)</f>
        <v>E-1331</v>
      </c>
    </row>
    <row r="16115" spans="1:9" x14ac:dyDescent="0.35">
      <c r="A16115" t="s">
        <v>1257</v>
      </c>
      <c r="B16115" t="s">
        <v>256</v>
      </c>
      <c r="C16115" t="s">
        <v>390</v>
      </c>
      <c r="D16115" t="s">
        <v>1266</v>
      </c>
      <c r="E16115" t="s">
        <v>29</v>
      </c>
      <c r="F16115">
        <v>21313</v>
      </c>
      <c r="G16115">
        <v>31214</v>
      </c>
      <c r="H16115">
        <v>1.4645521512691784</v>
      </c>
      <c r="I16115" t="str">
        <f>VLOOKUP($B16115&amp;$E16115,'Employee List'!$A:$E,5,0)</f>
        <v>E-1331</v>
      </c>
    </row>
    <row r="16116" spans="1:9" x14ac:dyDescent="0.35">
      <c r="A16116" t="s">
        <v>1257</v>
      </c>
      <c r="B16116" t="s">
        <v>256</v>
      </c>
      <c r="C16116" t="s">
        <v>390</v>
      </c>
      <c r="D16116" t="s">
        <v>1266</v>
      </c>
      <c r="E16116" t="s">
        <v>30</v>
      </c>
      <c r="F16116">
        <v>20527</v>
      </c>
      <c r="G16116">
        <v>23134</v>
      </c>
      <c r="H16116">
        <v>1.1270034588590636</v>
      </c>
      <c r="I16116" t="str">
        <f>VLOOKUP($B16116&amp;$E16116,'Employee List'!$A:$E,5,0)</f>
        <v>E-1331</v>
      </c>
    </row>
    <row r="16117" spans="1:9" x14ac:dyDescent="0.35">
      <c r="A16117" t="s">
        <v>1257</v>
      </c>
      <c r="B16117" t="s">
        <v>256</v>
      </c>
      <c r="C16117" t="s">
        <v>390</v>
      </c>
      <c r="D16117" t="s">
        <v>1266</v>
      </c>
      <c r="E16117" t="s">
        <v>31</v>
      </c>
      <c r="F16117">
        <v>20024</v>
      </c>
      <c r="G16117">
        <v>32315</v>
      </c>
      <c r="H16117">
        <v>1.6138134238913304</v>
      </c>
      <c r="I16117" t="str">
        <f>VLOOKUP($B16117&amp;$E16117,'Employee List'!$A:$E,5,0)</f>
        <v>E-1331</v>
      </c>
    </row>
    <row r="16118" spans="1:9" x14ac:dyDescent="0.35">
      <c r="A16118" t="s">
        <v>1257</v>
      </c>
      <c r="B16118" t="s">
        <v>256</v>
      </c>
      <c r="C16118" t="s">
        <v>390</v>
      </c>
      <c r="D16118" t="s">
        <v>1267</v>
      </c>
      <c r="E16118" t="s">
        <v>29</v>
      </c>
      <c r="F16118">
        <v>26561</v>
      </c>
      <c r="G16118">
        <v>29024</v>
      </c>
      <c r="H16118">
        <v>1.0927299423967471</v>
      </c>
      <c r="I16118" t="str">
        <f>VLOOKUP($B16118&amp;$E16118,'Employee List'!$A:$E,5,0)</f>
        <v>E-1331</v>
      </c>
    </row>
    <row r="16119" spans="1:9" x14ac:dyDescent="0.35">
      <c r="A16119" t="s">
        <v>1257</v>
      </c>
      <c r="B16119" t="s">
        <v>256</v>
      </c>
      <c r="C16119" t="s">
        <v>390</v>
      </c>
      <c r="D16119" t="s">
        <v>1267</v>
      </c>
      <c r="E16119" t="s">
        <v>30</v>
      </c>
      <c r="F16119">
        <v>28486</v>
      </c>
      <c r="G16119">
        <v>19329</v>
      </c>
      <c r="H16119">
        <v>0.67854384609983853</v>
      </c>
      <c r="I16119" t="str">
        <f>VLOOKUP($B16119&amp;$E16119,'Employee List'!$A:$E,5,0)</f>
        <v>E-1331</v>
      </c>
    </row>
    <row r="16120" spans="1:9" x14ac:dyDescent="0.35">
      <c r="A16120" t="s">
        <v>1257</v>
      </c>
      <c r="B16120" t="s">
        <v>256</v>
      </c>
      <c r="C16120" t="s">
        <v>390</v>
      </c>
      <c r="D16120" t="s">
        <v>1267</v>
      </c>
      <c r="E16120" t="s">
        <v>31</v>
      </c>
      <c r="F16120">
        <v>27341</v>
      </c>
      <c r="G16120">
        <v>28471</v>
      </c>
      <c r="H16120">
        <v>1.0413298708898724</v>
      </c>
      <c r="I16120" t="str">
        <f>VLOOKUP($B16120&amp;$E16120,'Employee List'!$A:$E,5,0)</f>
        <v>E-1331</v>
      </c>
    </row>
    <row r="16121" spans="1:9" x14ac:dyDescent="0.35">
      <c r="A16121" t="s">
        <v>1257</v>
      </c>
      <c r="B16121" t="s">
        <v>256</v>
      </c>
      <c r="C16121" t="s">
        <v>390</v>
      </c>
      <c r="D16121" t="s">
        <v>1268</v>
      </c>
      <c r="E16121" t="s">
        <v>29</v>
      </c>
      <c r="F16121">
        <v>14498</v>
      </c>
      <c r="G16121">
        <v>5957</v>
      </c>
      <c r="H16121">
        <v>0.41088425989791694</v>
      </c>
      <c r="I16121" t="str">
        <f>VLOOKUP($B16121&amp;$E16121,'Employee List'!$A:$E,5,0)</f>
        <v>E-1331</v>
      </c>
    </row>
    <row r="16122" spans="1:9" x14ac:dyDescent="0.35">
      <c r="A16122" t="s">
        <v>1257</v>
      </c>
      <c r="B16122" t="s">
        <v>256</v>
      </c>
      <c r="C16122" t="s">
        <v>390</v>
      </c>
      <c r="D16122" t="s">
        <v>1268</v>
      </c>
      <c r="E16122" t="s">
        <v>30</v>
      </c>
      <c r="F16122">
        <v>10640</v>
      </c>
      <c r="G16122">
        <v>5262</v>
      </c>
      <c r="H16122">
        <v>0.49454887218045113</v>
      </c>
      <c r="I16122" t="str">
        <f>VLOOKUP($B16122&amp;$E16122,'Employee List'!$A:$E,5,0)</f>
        <v>E-1331</v>
      </c>
    </row>
    <row r="16123" spans="1:9" x14ac:dyDescent="0.35">
      <c r="A16123" t="s">
        <v>1257</v>
      </c>
      <c r="B16123" t="s">
        <v>256</v>
      </c>
      <c r="C16123" t="s">
        <v>390</v>
      </c>
      <c r="D16123" t="s">
        <v>1268</v>
      </c>
      <c r="E16123" t="s">
        <v>31</v>
      </c>
      <c r="F16123">
        <v>11435</v>
      </c>
      <c r="G16123">
        <v>1717</v>
      </c>
      <c r="H16123">
        <v>0.15015303891560997</v>
      </c>
      <c r="I16123" t="str">
        <f>VLOOKUP($B16123&amp;$E16123,'Employee List'!$A:$E,5,0)</f>
        <v>E-1331</v>
      </c>
    </row>
    <row r="16124" spans="1:9" x14ac:dyDescent="0.35">
      <c r="A16124" t="s">
        <v>1257</v>
      </c>
      <c r="B16124" t="s">
        <v>256</v>
      </c>
      <c r="C16124" t="s">
        <v>390</v>
      </c>
      <c r="D16124" t="s">
        <v>1269</v>
      </c>
      <c r="E16124" t="s">
        <v>29</v>
      </c>
      <c r="F16124">
        <v>4855</v>
      </c>
      <c r="G16124">
        <v>3400</v>
      </c>
      <c r="H16124">
        <v>0.70030895983522146</v>
      </c>
      <c r="I16124" t="str">
        <f>VLOOKUP($B16124&amp;$E16124,'Employee List'!$A:$E,5,0)</f>
        <v>E-1331</v>
      </c>
    </row>
    <row r="16125" spans="1:9" x14ac:dyDescent="0.35">
      <c r="A16125" t="s">
        <v>1257</v>
      </c>
      <c r="B16125" t="s">
        <v>256</v>
      </c>
      <c r="C16125" t="s">
        <v>390</v>
      </c>
      <c r="D16125" t="s">
        <v>1269</v>
      </c>
      <c r="E16125" t="s">
        <v>30</v>
      </c>
      <c r="F16125">
        <v>4850</v>
      </c>
      <c r="G16125">
        <v>2651</v>
      </c>
      <c r="H16125">
        <v>0.54659793814432989</v>
      </c>
      <c r="I16125" t="str">
        <f>VLOOKUP($B16125&amp;$E16125,'Employee List'!$A:$E,5,0)</f>
        <v>E-1331</v>
      </c>
    </row>
    <row r="16126" spans="1:9" x14ac:dyDescent="0.35">
      <c r="A16126" t="s">
        <v>1257</v>
      </c>
      <c r="B16126" t="s">
        <v>256</v>
      </c>
      <c r="C16126" t="s">
        <v>390</v>
      </c>
      <c r="D16126" t="s">
        <v>1269</v>
      </c>
      <c r="E16126" t="s">
        <v>31</v>
      </c>
      <c r="F16126">
        <v>6931</v>
      </c>
      <c r="G16126">
        <v>3643</v>
      </c>
      <c r="H16126">
        <v>0.52560958014716486</v>
      </c>
      <c r="I16126" t="str">
        <f>VLOOKUP($B16126&amp;$E16126,'Employee List'!$A:$E,5,0)</f>
        <v>E-1331</v>
      </c>
    </row>
    <row r="16127" spans="1:9" x14ac:dyDescent="0.35">
      <c r="A16127" t="s">
        <v>1257</v>
      </c>
      <c r="B16127" t="s">
        <v>256</v>
      </c>
      <c r="C16127" t="s">
        <v>390</v>
      </c>
      <c r="D16127" t="s">
        <v>1270</v>
      </c>
      <c r="E16127" t="s">
        <v>29</v>
      </c>
      <c r="F16127">
        <v>4628</v>
      </c>
      <c r="G16127">
        <v>6659</v>
      </c>
      <c r="H16127">
        <v>1.4388504753673292</v>
      </c>
      <c r="I16127" t="str">
        <f>VLOOKUP($B16127&amp;$E16127,'Employee List'!$A:$E,5,0)</f>
        <v>E-1331</v>
      </c>
    </row>
    <row r="16128" spans="1:9" x14ac:dyDescent="0.35">
      <c r="A16128" t="s">
        <v>1257</v>
      </c>
      <c r="B16128" t="s">
        <v>256</v>
      </c>
      <c r="C16128" t="s">
        <v>390</v>
      </c>
      <c r="D16128" t="s">
        <v>1270</v>
      </c>
      <c r="E16128" t="s">
        <v>30</v>
      </c>
      <c r="F16128">
        <v>7678</v>
      </c>
      <c r="G16128">
        <v>7733</v>
      </c>
      <c r="H16128">
        <v>1.0071633237822351</v>
      </c>
      <c r="I16128" t="str">
        <f>VLOOKUP($B16128&amp;$E16128,'Employee List'!$A:$E,5,0)</f>
        <v>E-1331</v>
      </c>
    </row>
    <row r="16129" spans="1:9" x14ac:dyDescent="0.35">
      <c r="A16129" t="s">
        <v>1257</v>
      </c>
      <c r="B16129" t="s">
        <v>256</v>
      </c>
      <c r="C16129" t="s">
        <v>390</v>
      </c>
      <c r="D16129" t="s">
        <v>1270</v>
      </c>
      <c r="E16129" t="s">
        <v>31</v>
      </c>
      <c r="F16129">
        <v>7638</v>
      </c>
      <c r="G16129">
        <v>1512</v>
      </c>
      <c r="H16129">
        <v>0.19795758051846032</v>
      </c>
      <c r="I16129" t="str">
        <f>VLOOKUP($B16129&amp;$E16129,'Employee List'!$A:$E,5,0)</f>
        <v>E-1331</v>
      </c>
    </row>
    <row r="16130" spans="1:9" x14ac:dyDescent="0.35">
      <c r="A16130" t="s">
        <v>1257</v>
      </c>
      <c r="B16130" t="s">
        <v>256</v>
      </c>
      <c r="C16130" t="s">
        <v>390</v>
      </c>
      <c r="D16130" t="s">
        <v>1271</v>
      </c>
      <c r="E16130" t="s">
        <v>29</v>
      </c>
      <c r="F16130">
        <v>11609</v>
      </c>
      <c r="G16130">
        <v>5373</v>
      </c>
      <c r="H16130">
        <v>0.46283056249461624</v>
      </c>
      <c r="I16130" t="str">
        <f>VLOOKUP($B16130&amp;$E16130,'Employee List'!$A:$E,5,0)</f>
        <v>E-1331</v>
      </c>
    </row>
    <row r="16131" spans="1:9" x14ac:dyDescent="0.35">
      <c r="A16131" t="s">
        <v>1257</v>
      </c>
      <c r="B16131" t="s">
        <v>256</v>
      </c>
      <c r="C16131" t="s">
        <v>390</v>
      </c>
      <c r="D16131" t="s">
        <v>1271</v>
      </c>
      <c r="E16131" t="s">
        <v>30</v>
      </c>
      <c r="F16131">
        <v>14388</v>
      </c>
      <c r="G16131">
        <v>10495</v>
      </c>
      <c r="H16131">
        <v>0.72942730052821791</v>
      </c>
      <c r="I16131" t="str">
        <f>VLOOKUP($B16131&amp;$E16131,'Employee List'!$A:$E,5,0)</f>
        <v>E-1331</v>
      </c>
    </row>
    <row r="16132" spans="1:9" x14ac:dyDescent="0.35">
      <c r="A16132" t="s">
        <v>1257</v>
      </c>
      <c r="B16132" t="s">
        <v>256</v>
      </c>
      <c r="C16132" t="s">
        <v>390</v>
      </c>
      <c r="D16132" t="s">
        <v>1271</v>
      </c>
      <c r="E16132" t="s">
        <v>31</v>
      </c>
      <c r="F16132">
        <v>12384</v>
      </c>
      <c r="G16132">
        <v>11172</v>
      </c>
      <c r="H16132">
        <v>0.90213178294573648</v>
      </c>
      <c r="I16132" t="str">
        <f>VLOOKUP($B16132&amp;$E16132,'Employee List'!$A:$E,5,0)</f>
        <v>E-1331</v>
      </c>
    </row>
    <row r="16133" spans="1:9" x14ac:dyDescent="0.35">
      <c r="A16133" t="s">
        <v>1257</v>
      </c>
      <c r="B16133" t="s">
        <v>256</v>
      </c>
      <c r="C16133" t="s">
        <v>390</v>
      </c>
      <c r="D16133" t="s">
        <v>1258</v>
      </c>
      <c r="E16133" t="s">
        <v>29</v>
      </c>
      <c r="F16133">
        <v>91786</v>
      </c>
      <c r="G16133">
        <v>94715</v>
      </c>
      <c r="H16133">
        <v>1.0319111847122655</v>
      </c>
      <c r="I16133" t="str">
        <f>VLOOKUP($B16133&amp;$E16133,'Employee List'!$A:$E,5,0)</f>
        <v>E-1331</v>
      </c>
    </row>
    <row r="16134" spans="1:9" x14ac:dyDescent="0.35">
      <c r="A16134" t="s">
        <v>1257</v>
      </c>
      <c r="B16134" t="s">
        <v>256</v>
      </c>
      <c r="C16134" t="s">
        <v>390</v>
      </c>
      <c r="D16134" t="s">
        <v>1258</v>
      </c>
      <c r="E16134" t="s">
        <v>30</v>
      </c>
      <c r="F16134">
        <v>90816</v>
      </c>
      <c r="G16134">
        <v>76597</v>
      </c>
      <c r="H16134">
        <v>0.84343067300916141</v>
      </c>
      <c r="I16134" t="str">
        <f>VLOOKUP($B16134&amp;$E16134,'Employee List'!$A:$E,5,0)</f>
        <v>E-1331</v>
      </c>
    </row>
    <row r="16135" spans="1:9" x14ac:dyDescent="0.35">
      <c r="A16135" t="s">
        <v>1257</v>
      </c>
      <c r="B16135" t="s">
        <v>256</v>
      </c>
      <c r="C16135" t="s">
        <v>390</v>
      </c>
      <c r="D16135" t="s">
        <v>1258</v>
      </c>
      <c r="E16135" t="s">
        <v>31</v>
      </c>
      <c r="F16135">
        <v>86588</v>
      </c>
      <c r="G16135">
        <v>67794</v>
      </c>
      <c r="H16135">
        <v>0.78294913844874581</v>
      </c>
      <c r="I16135" t="str">
        <f>VLOOKUP($B16135&amp;$E16135,'Employee List'!$A:$E,5,0)</f>
        <v>E-1331</v>
      </c>
    </row>
    <row r="16136" spans="1:9" x14ac:dyDescent="0.35">
      <c r="A16136" t="s">
        <v>1257</v>
      </c>
      <c r="B16136" t="s">
        <v>256</v>
      </c>
      <c r="C16136" t="s">
        <v>390</v>
      </c>
      <c r="D16136" t="s">
        <v>1272</v>
      </c>
      <c r="E16136" t="s">
        <v>29</v>
      </c>
      <c r="F16136">
        <v>11501</v>
      </c>
      <c r="G16136">
        <v>10283</v>
      </c>
      <c r="H16136">
        <v>0.89409616555082172</v>
      </c>
      <c r="I16136" t="str">
        <f>VLOOKUP($B16136&amp;$E16136,'Employee List'!$A:$E,5,0)</f>
        <v>E-1331</v>
      </c>
    </row>
    <row r="16137" spans="1:9" x14ac:dyDescent="0.35">
      <c r="A16137" t="s">
        <v>1257</v>
      </c>
      <c r="B16137" t="s">
        <v>256</v>
      </c>
      <c r="C16137" t="s">
        <v>390</v>
      </c>
      <c r="D16137" t="s">
        <v>1272</v>
      </c>
      <c r="E16137" t="s">
        <v>30</v>
      </c>
      <c r="F16137">
        <v>9074</v>
      </c>
      <c r="G16137">
        <v>10981</v>
      </c>
      <c r="H16137">
        <v>1.2101608992726471</v>
      </c>
      <c r="I16137" t="str">
        <f>VLOOKUP($B16137&amp;$E16137,'Employee List'!$A:$E,5,0)</f>
        <v>E-1331</v>
      </c>
    </row>
    <row r="16138" spans="1:9" x14ac:dyDescent="0.35">
      <c r="A16138" t="s">
        <v>1257</v>
      </c>
      <c r="B16138" t="s">
        <v>256</v>
      </c>
      <c r="C16138" t="s">
        <v>390</v>
      </c>
      <c r="D16138" t="s">
        <v>1272</v>
      </c>
      <c r="E16138" t="s">
        <v>31</v>
      </c>
      <c r="F16138">
        <v>11506</v>
      </c>
      <c r="G16138">
        <v>10922</v>
      </c>
      <c r="H16138">
        <v>0.94924387276203714</v>
      </c>
      <c r="I16138" t="str">
        <f>VLOOKUP($B16138&amp;$E16138,'Employee List'!$A:$E,5,0)</f>
        <v>E-1331</v>
      </c>
    </row>
    <row r="16139" spans="1:9" x14ac:dyDescent="0.35">
      <c r="A16139" t="s">
        <v>1257</v>
      </c>
      <c r="B16139" t="s">
        <v>256</v>
      </c>
      <c r="C16139" t="s">
        <v>390</v>
      </c>
      <c r="D16139" t="s">
        <v>1259</v>
      </c>
      <c r="E16139" t="s">
        <v>29</v>
      </c>
      <c r="F16139">
        <v>18489</v>
      </c>
      <c r="G16139">
        <v>17074</v>
      </c>
      <c r="H16139">
        <v>0.92346800800475959</v>
      </c>
      <c r="I16139" t="str">
        <f>VLOOKUP($B16139&amp;$E16139,'Employee List'!$A:$E,5,0)</f>
        <v>E-1331</v>
      </c>
    </row>
    <row r="16140" spans="1:9" x14ac:dyDescent="0.35">
      <c r="A16140" t="s">
        <v>1257</v>
      </c>
      <c r="B16140" t="s">
        <v>256</v>
      </c>
      <c r="C16140" t="s">
        <v>390</v>
      </c>
      <c r="D16140" t="s">
        <v>1259</v>
      </c>
      <c r="E16140" t="s">
        <v>30</v>
      </c>
      <c r="F16140">
        <v>20345</v>
      </c>
      <c r="G16140">
        <v>18117</v>
      </c>
      <c r="H16140">
        <v>0.89048906365200298</v>
      </c>
      <c r="I16140" t="str">
        <f>VLOOKUP($B16140&amp;$E16140,'Employee List'!$A:$E,5,0)</f>
        <v>E-1331</v>
      </c>
    </row>
    <row r="16141" spans="1:9" x14ac:dyDescent="0.35">
      <c r="A16141" t="s">
        <v>1257</v>
      </c>
      <c r="B16141" t="s">
        <v>256</v>
      </c>
      <c r="C16141" t="s">
        <v>390</v>
      </c>
      <c r="D16141" t="s">
        <v>1259</v>
      </c>
      <c r="E16141" t="s">
        <v>31</v>
      </c>
      <c r="F16141">
        <v>22267</v>
      </c>
      <c r="G16141">
        <v>21020</v>
      </c>
      <c r="H16141">
        <v>0.94399784434364753</v>
      </c>
      <c r="I16141" t="str">
        <f>VLOOKUP($B16141&amp;$E16141,'Employee List'!$A:$E,5,0)</f>
        <v>E-1331</v>
      </c>
    </row>
    <row r="16142" spans="1:9" x14ac:dyDescent="0.35">
      <c r="A16142" t="s">
        <v>1257</v>
      </c>
      <c r="B16142" t="s">
        <v>256</v>
      </c>
      <c r="C16142" t="s">
        <v>390</v>
      </c>
      <c r="D16142" t="s">
        <v>1273</v>
      </c>
      <c r="E16142" t="s">
        <v>29</v>
      </c>
      <c r="F16142">
        <v>4212</v>
      </c>
      <c r="G16142">
        <v>2296</v>
      </c>
      <c r="H16142">
        <v>0.54510921177587845</v>
      </c>
      <c r="I16142" t="str">
        <f>VLOOKUP($B16142&amp;$E16142,'Employee List'!$A:$E,5,0)</f>
        <v>E-1331</v>
      </c>
    </row>
    <row r="16143" spans="1:9" x14ac:dyDescent="0.35">
      <c r="A16143" t="s">
        <v>1257</v>
      </c>
      <c r="B16143" t="s">
        <v>256</v>
      </c>
      <c r="C16143" t="s">
        <v>390</v>
      </c>
      <c r="D16143" t="s">
        <v>1273</v>
      </c>
      <c r="E16143" t="s">
        <v>30</v>
      </c>
      <c r="F16143">
        <v>4198</v>
      </c>
      <c r="G16143">
        <v>2848</v>
      </c>
      <c r="H16143">
        <v>0.67841829442591706</v>
      </c>
      <c r="I16143" t="str">
        <f>VLOOKUP($B16143&amp;$E16143,'Employee List'!$A:$E,5,0)</f>
        <v>E-1331</v>
      </c>
    </row>
    <row r="16144" spans="1:9" x14ac:dyDescent="0.35">
      <c r="A16144" t="s">
        <v>1257</v>
      </c>
      <c r="B16144" t="s">
        <v>256</v>
      </c>
      <c r="C16144" t="s">
        <v>390</v>
      </c>
      <c r="D16144" t="s">
        <v>1273</v>
      </c>
      <c r="E16144" t="s">
        <v>31</v>
      </c>
      <c r="F16144">
        <v>6513</v>
      </c>
      <c r="G16144">
        <v>4739</v>
      </c>
      <c r="H16144">
        <v>0.72762167971748815</v>
      </c>
      <c r="I16144" t="str">
        <f>VLOOKUP($B16144&amp;$E16144,'Employee List'!$A:$E,5,0)</f>
        <v>E-1331</v>
      </c>
    </row>
    <row r="16145" spans="1:9" x14ac:dyDescent="0.35">
      <c r="A16145" t="s">
        <v>1257</v>
      </c>
      <c r="B16145" t="s">
        <v>256</v>
      </c>
      <c r="C16145" t="s">
        <v>390</v>
      </c>
      <c r="D16145" t="s">
        <v>1275</v>
      </c>
      <c r="E16145" t="s">
        <v>29</v>
      </c>
      <c r="F16145">
        <v>62011</v>
      </c>
      <c r="G16145">
        <v>71926</v>
      </c>
      <c r="H16145">
        <v>1.1598909870829368</v>
      </c>
      <c r="I16145" t="str">
        <f>VLOOKUP($B16145&amp;$E16145,'Employee List'!$A:$E,5,0)</f>
        <v>E-1331</v>
      </c>
    </row>
    <row r="16146" spans="1:9" x14ac:dyDescent="0.35">
      <c r="A16146" t="s">
        <v>1257</v>
      </c>
      <c r="B16146" t="s">
        <v>256</v>
      </c>
      <c r="C16146" t="s">
        <v>390</v>
      </c>
      <c r="D16146" t="s">
        <v>1275</v>
      </c>
      <c r="E16146" t="s">
        <v>30</v>
      </c>
      <c r="F16146">
        <v>63315</v>
      </c>
      <c r="G16146">
        <v>65185</v>
      </c>
      <c r="H16146">
        <v>1.0295348653557608</v>
      </c>
      <c r="I16146" t="str">
        <f>VLOOKUP($B16146&amp;$E16146,'Employee List'!$A:$E,5,0)</f>
        <v>E-1331</v>
      </c>
    </row>
    <row r="16147" spans="1:9" x14ac:dyDescent="0.35">
      <c r="A16147" t="s">
        <v>1257</v>
      </c>
      <c r="B16147" t="s">
        <v>256</v>
      </c>
      <c r="C16147" t="s">
        <v>390</v>
      </c>
      <c r="D16147" t="s">
        <v>1275</v>
      </c>
      <c r="E16147" t="s">
        <v>31</v>
      </c>
      <c r="F16147">
        <v>64680</v>
      </c>
      <c r="G16147">
        <v>66122</v>
      </c>
      <c r="H16147">
        <v>1.0222943722943723</v>
      </c>
      <c r="I16147" t="str">
        <f>VLOOKUP($B16147&amp;$E16147,'Employee List'!$A:$E,5,0)</f>
        <v>E-1331</v>
      </c>
    </row>
    <row r="16148" spans="1:9" x14ac:dyDescent="0.35">
      <c r="A16148" t="s">
        <v>1257</v>
      </c>
      <c r="B16148" t="s">
        <v>256</v>
      </c>
      <c r="C16148" t="s">
        <v>390</v>
      </c>
      <c r="D16148" t="s">
        <v>1276</v>
      </c>
      <c r="E16148" t="s">
        <v>29</v>
      </c>
      <c r="F16148">
        <v>4738</v>
      </c>
      <c r="G16148">
        <v>7081</v>
      </c>
      <c r="H16148">
        <v>1.4945124525116082</v>
      </c>
      <c r="I16148" t="str">
        <f>VLOOKUP($B16148&amp;$E16148,'Employee List'!$A:$E,5,0)</f>
        <v>E-1331</v>
      </c>
    </row>
    <row r="16149" spans="1:9" x14ac:dyDescent="0.35">
      <c r="A16149" t="s">
        <v>1257</v>
      </c>
      <c r="B16149" t="s">
        <v>256</v>
      </c>
      <c r="C16149" t="s">
        <v>390</v>
      </c>
      <c r="D16149" t="s">
        <v>1276</v>
      </c>
      <c r="E16149" t="s">
        <v>30</v>
      </c>
      <c r="F16149">
        <v>3984</v>
      </c>
      <c r="G16149">
        <v>4504</v>
      </c>
      <c r="H16149">
        <v>1.1305220883534137</v>
      </c>
      <c r="I16149" t="str">
        <f>VLOOKUP($B16149&amp;$E16149,'Employee List'!$A:$E,5,0)</f>
        <v>E-1331</v>
      </c>
    </row>
    <row r="16150" spans="1:9" x14ac:dyDescent="0.35">
      <c r="A16150" t="s">
        <v>1257</v>
      </c>
      <c r="B16150" t="s">
        <v>256</v>
      </c>
      <c r="C16150" t="s">
        <v>390</v>
      </c>
      <c r="D16150" t="s">
        <v>1276</v>
      </c>
      <c r="E16150" t="s">
        <v>31</v>
      </c>
      <c r="F16150">
        <v>6180</v>
      </c>
      <c r="G16150">
        <v>2124</v>
      </c>
      <c r="H16150">
        <v>0.34368932038834954</v>
      </c>
      <c r="I16150" t="str">
        <f>VLOOKUP($B16150&amp;$E16150,'Employee List'!$A:$E,5,0)</f>
        <v>E-1331</v>
      </c>
    </row>
    <row r="16151" spans="1:9" x14ac:dyDescent="0.35">
      <c r="A16151" t="s">
        <v>1257</v>
      </c>
      <c r="B16151" t="s">
        <v>256</v>
      </c>
      <c r="C16151" t="s">
        <v>390</v>
      </c>
      <c r="D16151" t="s">
        <v>1277</v>
      </c>
      <c r="E16151" t="s">
        <v>29</v>
      </c>
      <c r="F16151">
        <v>7362</v>
      </c>
      <c r="G16151">
        <v>5896</v>
      </c>
      <c r="H16151">
        <v>0.80086932898668839</v>
      </c>
      <c r="I16151" t="str">
        <f>VLOOKUP($B16151&amp;$E16151,'Employee List'!$A:$E,5,0)</f>
        <v>E-1331</v>
      </c>
    </row>
    <row r="16152" spans="1:9" x14ac:dyDescent="0.35">
      <c r="A16152" t="s">
        <v>1257</v>
      </c>
      <c r="B16152" t="s">
        <v>256</v>
      </c>
      <c r="C16152" t="s">
        <v>390</v>
      </c>
      <c r="D16152" t="s">
        <v>1277</v>
      </c>
      <c r="E16152" t="s">
        <v>30</v>
      </c>
      <c r="F16152">
        <v>9392</v>
      </c>
      <c r="G16152">
        <v>2479</v>
      </c>
      <c r="H16152">
        <v>0.26394804088586032</v>
      </c>
      <c r="I16152" t="str">
        <f>VLOOKUP($B16152&amp;$E16152,'Employee List'!$A:$E,5,0)</f>
        <v>E-1331</v>
      </c>
    </row>
    <row r="16153" spans="1:9" x14ac:dyDescent="0.35">
      <c r="A16153" t="s">
        <v>1257</v>
      </c>
      <c r="B16153" t="s">
        <v>256</v>
      </c>
      <c r="C16153" t="s">
        <v>390</v>
      </c>
      <c r="D16153" t="s">
        <v>1277</v>
      </c>
      <c r="E16153" t="s">
        <v>31</v>
      </c>
      <c r="F16153">
        <v>9504</v>
      </c>
      <c r="G16153">
        <v>5413</v>
      </c>
      <c r="H16153">
        <v>0.56954966329966328</v>
      </c>
      <c r="I16153" t="str">
        <f>VLOOKUP($B16153&amp;$E16153,'Employee List'!$A:$E,5,0)</f>
        <v>E-1331</v>
      </c>
    </row>
    <row r="16154" spans="1:9" x14ac:dyDescent="0.35">
      <c r="A16154" t="s">
        <v>1257</v>
      </c>
      <c r="B16154" t="s">
        <v>256</v>
      </c>
      <c r="C16154" t="s">
        <v>390</v>
      </c>
      <c r="D16154" t="s">
        <v>1278</v>
      </c>
      <c r="E16154" t="s">
        <v>29</v>
      </c>
      <c r="F16154">
        <v>11682</v>
      </c>
      <c r="G16154">
        <v>13027</v>
      </c>
      <c r="H16154">
        <v>1.1151343947954118</v>
      </c>
      <c r="I16154" t="str">
        <f>VLOOKUP($B16154&amp;$E16154,'Employee List'!$A:$E,5,0)</f>
        <v>E-1331</v>
      </c>
    </row>
    <row r="16155" spans="1:9" x14ac:dyDescent="0.35">
      <c r="A16155" t="s">
        <v>1257</v>
      </c>
      <c r="B16155" t="s">
        <v>256</v>
      </c>
      <c r="C16155" t="s">
        <v>390</v>
      </c>
      <c r="D16155" t="s">
        <v>1278</v>
      </c>
      <c r="E16155" t="s">
        <v>30</v>
      </c>
      <c r="F16155">
        <v>12338</v>
      </c>
      <c r="G16155">
        <v>10453</v>
      </c>
      <c r="H16155">
        <v>0.84721997082185119</v>
      </c>
      <c r="I16155" t="str">
        <f>VLOOKUP($B16155&amp;$E16155,'Employee List'!$A:$E,5,0)</f>
        <v>E-1331</v>
      </c>
    </row>
    <row r="16156" spans="1:9" x14ac:dyDescent="0.35">
      <c r="A16156" t="s">
        <v>1257</v>
      </c>
      <c r="B16156" t="s">
        <v>256</v>
      </c>
      <c r="C16156" t="s">
        <v>390</v>
      </c>
      <c r="D16156" t="s">
        <v>1278</v>
      </c>
      <c r="E16156" t="s">
        <v>31</v>
      </c>
      <c r="F16156">
        <v>12554</v>
      </c>
      <c r="G16156">
        <v>5625</v>
      </c>
      <c r="H16156">
        <v>0.44806436195634858</v>
      </c>
      <c r="I16156" t="str">
        <f>VLOOKUP($B16156&amp;$E16156,'Employee List'!$A:$E,5,0)</f>
        <v>E-1331</v>
      </c>
    </row>
    <row r="16157" spans="1:9" x14ac:dyDescent="0.35">
      <c r="A16157" t="s">
        <v>1257</v>
      </c>
      <c r="B16157" t="s">
        <v>256</v>
      </c>
      <c r="C16157" t="s">
        <v>390</v>
      </c>
      <c r="D16157" t="s">
        <v>1279</v>
      </c>
      <c r="E16157" t="s">
        <v>29</v>
      </c>
      <c r="F16157">
        <v>5821</v>
      </c>
      <c r="G16157">
        <v>5632</v>
      </c>
      <c r="H16157">
        <v>0.9675313520013743</v>
      </c>
      <c r="I16157" t="str">
        <f>VLOOKUP($B16157&amp;$E16157,'Employee List'!$A:$E,5,0)</f>
        <v>E-1331</v>
      </c>
    </row>
    <row r="16158" spans="1:9" x14ac:dyDescent="0.35">
      <c r="A16158" t="s">
        <v>1257</v>
      </c>
      <c r="B16158" t="s">
        <v>256</v>
      </c>
      <c r="C16158" t="s">
        <v>390</v>
      </c>
      <c r="D16158" t="s">
        <v>1279</v>
      </c>
      <c r="E16158" t="s">
        <v>30</v>
      </c>
      <c r="F16158">
        <v>3474</v>
      </c>
      <c r="G16158">
        <v>4028</v>
      </c>
      <c r="H16158">
        <v>1.1594703511801958</v>
      </c>
      <c r="I16158" t="str">
        <f>VLOOKUP($B16158&amp;$E16158,'Employee List'!$A:$E,5,0)</f>
        <v>E-1331</v>
      </c>
    </row>
    <row r="16159" spans="1:9" x14ac:dyDescent="0.35">
      <c r="A16159" t="s">
        <v>1257</v>
      </c>
      <c r="B16159" t="s">
        <v>256</v>
      </c>
      <c r="C16159" t="s">
        <v>390</v>
      </c>
      <c r="D16159" t="s">
        <v>1279</v>
      </c>
      <c r="E16159" t="s">
        <v>31</v>
      </c>
      <c r="F16159">
        <v>2429</v>
      </c>
      <c r="G16159">
        <v>5316</v>
      </c>
      <c r="H16159">
        <v>2.1885549608892547</v>
      </c>
      <c r="I16159" t="str">
        <f>VLOOKUP($B16159&amp;$E16159,'Employee List'!$A:$E,5,0)</f>
        <v>E-1331</v>
      </c>
    </row>
    <row r="16160" spans="1:9" x14ac:dyDescent="0.35">
      <c r="A16160" t="s">
        <v>1257</v>
      </c>
      <c r="B16160" t="s">
        <v>256</v>
      </c>
      <c r="C16160" t="s">
        <v>390</v>
      </c>
      <c r="D16160" t="s">
        <v>1280</v>
      </c>
      <c r="E16160" t="s">
        <v>29</v>
      </c>
      <c r="F16160">
        <v>50490</v>
      </c>
      <c r="G16160">
        <v>61730</v>
      </c>
      <c r="H16160">
        <v>1.2226183402653992</v>
      </c>
      <c r="I16160" t="str">
        <f>VLOOKUP($B16160&amp;$E16160,'Employee List'!$A:$E,5,0)</f>
        <v>E-1331</v>
      </c>
    </row>
    <row r="16161" spans="1:9" x14ac:dyDescent="0.35">
      <c r="A16161" t="s">
        <v>1257</v>
      </c>
      <c r="B16161" t="s">
        <v>256</v>
      </c>
      <c r="C16161" t="s">
        <v>390</v>
      </c>
      <c r="D16161" t="s">
        <v>1280</v>
      </c>
      <c r="E16161" t="s">
        <v>30</v>
      </c>
      <c r="F16161">
        <v>53700</v>
      </c>
      <c r="G16161">
        <v>36347</v>
      </c>
      <c r="H16161">
        <v>0.67685288640595909</v>
      </c>
      <c r="I16161" t="str">
        <f>VLOOKUP($B16161&amp;$E16161,'Employee List'!$A:$E,5,0)</f>
        <v>E-1331</v>
      </c>
    </row>
    <row r="16162" spans="1:9" x14ac:dyDescent="0.35">
      <c r="A16162" t="s">
        <v>1257</v>
      </c>
      <c r="B16162" t="s">
        <v>256</v>
      </c>
      <c r="C16162" t="s">
        <v>390</v>
      </c>
      <c r="D16162" t="s">
        <v>1280</v>
      </c>
      <c r="E16162" t="s">
        <v>31</v>
      </c>
      <c r="F16162">
        <v>48456</v>
      </c>
      <c r="G16162">
        <v>110746</v>
      </c>
      <c r="H16162">
        <v>2.2854961201915138</v>
      </c>
      <c r="I16162" t="str">
        <f>VLOOKUP($B16162&amp;$E16162,'Employee List'!$A:$E,5,0)</f>
        <v>E-1331</v>
      </c>
    </row>
    <row r="16163" spans="1:9" x14ac:dyDescent="0.35">
      <c r="A16163" t="s">
        <v>1257</v>
      </c>
      <c r="B16163" t="s">
        <v>256</v>
      </c>
      <c r="C16163" t="s">
        <v>390</v>
      </c>
      <c r="D16163" t="s">
        <v>1262</v>
      </c>
      <c r="E16163" t="s">
        <v>29</v>
      </c>
      <c r="F16163">
        <v>67979</v>
      </c>
      <c r="G16163">
        <v>60138</v>
      </c>
      <c r="H16163">
        <v>0.88465555539210639</v>
      </c>
      <c r="I16163" t="str">
        <f>VLOOKUP($B16163&amp;$E16163,'Employee List'!$A:$E,5,0)</f>
        <v>E-1331</v>
      </c>
    </row>
    <row r="16164" spans="1:9" x14ac:dyDescent="0.35">
      <c r="A16164" t="s">
        <v>1257</v>
      </c>
      <c r="B16164" t="s">
        <v>256</v>
      </c>
      <c r="C16164" t="s">
        <v>390</v>
      </c>
      <c r="D16164" t="s">
        <v>1262</v>
      </c>
      <c r="E16164" t="s">
        <v>30</v>
      </c>
      <c r="F16164">
        <v>68492</v>
      </c>
      <c r="G16164">
        <v>40887</v>
      </c>
      <c r="H16164">
        <v>0.59696022893184608</v>
      </c>
      <c r="I16164" t="str">
        <f>VLOOKUP($B16164&amp;$E16164,'Employee List'!$A:$E,5,0)</f>
        <v>E-1331</v>
      </c>
    </row>
    <row r="16165" spans="1:9" x14ac:dyDescent="0.35">
      <c r="A16165" t="s">
        <v>1257</v>
      </c>
      <c r="B16165" t="s">
        <v>256</v>
      </c>
      <c r="C16165" t="s">
        <v>390</v>
      </c>
      <c r="D16165" t="s">
        <v>1262</v>
      </c>
      <c r="E16165" t="s">
        <v>31</v>
      </c>
      <c r="F16165">
        <v>76794</v>
      </c>
      <c r="G16165">
        <v>52935</v>
      </c>
      <c r="H16165">
        <v>0.68931166497382612</v>
      </c>
      <c r="I16165" t="str">
        <f>VLOOKUP($B16165&amp;$E16165,'Employee List'!$A:$E,5,0)</f>
        <v>E-1331</v>
      </c>
    </row>
    <row r="16166" spans="1:9" x14ac:dyDescent="0.35">
      <c r="A16166" t="s">
        <v>1257</v>
      </c>
      <c r="B16166" t="s">
        <v>256</v>
      </c>
      <c r="C16166" t="s">
        <v>390</v>
      </c>
      <c r="D16166" t="s">
        <v>1282</v>
      </c>
      <c r="E16166" t="s">
        <v>30</v>
      </c>
      <c r="F16166">
        <v>10981</v>
      </c>
      <c r="G16166">
        <v>4728</v>
      </c>
      <c r="H16166">
        <v>0.43056187961023584</v>
      </c>
      <c r="I16166" t="str">
        <f>VLOOKUP($B16166&amp;$E16166,'Employee List'!$A:$E,5,0)</f>
        <v>E-1331</v>
      </c>
    </row>
    <row r="16167" spans="1:9" x14ac:dyDescent="0.35">
      <c r="A16167" t="s">
        <v>1257</v>
      </c>
      <c r="B16167" t="s">
        <v>256</v>
      </c>
      <c r="C16167" t="s">
        <v>390</v>
      </c>
      <c r="D16167" t="s">
        <v>1282</v>
      </c>
      <c r="E16167" t="s">
        <v>31</v>
      </c>
      <c r="F16167">
        <v>15066</v>
      </c>
      <c r="G16167">
        <v>3174</v>
      </c>
      <c r="H16167">
        <v>0.21067303863002787</v>
      </c>
      <c r="I16167" t="str">
        <f>VLOOKUP($B16167&amp;$E16167,'Employee List'!$A:$E,5,0)</f>
        <v>E-1331</v>
      </c>
    </row>
    <row r="16168" spans="1:9" x14ac:dyDescent="0.35">
      <c r="A16168" t="s">
        <v>1257</v>
      </c>
      <c r="B16168" t="s">
        <v>256</v>
      </c>
      <c r="C16168" t="s">
        <v>390</v>
      </c>
      <c r="D16168" t="s">
        <v>1281</v>
      </c>
      <c r="E16168" t="s">
        <v>29</v>
      </c>
      <c r="F16168">
        <v>3871</v>
      </c>
      <c r="G16168">
        <v>1456</v>
      </c>
      <c r="H16168">
        <v>0.37613019891500904</v>
      </c>
      <c r="I16168" t="str">
        <f>VLOOKUP($B16168&amp;$E16168,'Employee List'!$A:$E,5,0)</f>
        <v>E-1331</v>
      </c>
    </row>
    <row r="16169" spans="1:9" x14ac:dyDescent="0.35">
      <c r="A16169" t="s">
        <v>1257</v>
      </c>
      <c r="B16169" t="s">
        <v>256</v>
      </c>
      <c r="C16169" t="s">
        <v>390</v>
      </c>
      <c r="D16169" t="s">
        <v>1281</v>
      </c>
      <c r="E16169" t="s">
        <v>30</v>
      </c>
      <c r="F16169">
        <v>4368</v>
      </c>
      <c r="G16169">
        <v>4220</v>
      </c>
      <c r="H16169">
        <v>0.96611721611721613</v>
      </c>
      <c r="I16169" t="str">
        <f>VLOOKUP($B16169&amp;$E16169,'Employee List'!$A:$E,5,0)</f>
        <v>E-1331</v>
      </c>
    </row>
    <row r="16170" spans="1:9" x14ac:dyDescent="0.35">
      <c r="A16170" t="s">
        <v>1257</v>
      </c>
      <c r="B16170" t="s">
        <v>256</v>
      </c>
      <c r="C16170" t="s">
        <v>390</v>
      </c>
      <c r="D16170" t="s">
        <v>1281</v>
      </c>
      <c r="E16170" t="s">
        <v>31</v>
      </c>
      <c r="F16170">
        <v>5012</v>
      </c>
      <c r="G16170">
        <v>3833</v>
      </c>
      <c r="H16170">
        <v>0.76476456504389467</v>
      </c>
      <c r="I16170" t="str">
        <f>VLOOKUP($B16170&amp;$E16170,'Employee List'!$A:$E,5,0)</f>
        <v>E-1331</v>
      </c>
    </row>
    <row r="16171" spans="1:9" x14ac:dyDescent="0.35">
      <c r="A16171" t="s">
        <v>1257</v>
      </c>
      <c r="B16171" t="s">
        <v>257</v>
      </c>
      <c r="C16171" t="s">
        <v>390</v>
      </c>
      <c r="D16171" t="s">
        <v>1274</v>
      </c>
      <c r="E16171" t="s">
        <v>29</v>
      </c>
      <c r="F16171">
        <v>15755</v>
      </c>
      <c r="G16171">
        <v>12232</v>
      </c>
      <c r="H16171">
        <v>0.77638844811171059</v>
      </c>
      <c r="I16171" t="str">
        <f>VLOOKUP($B16171&amp;$E16171,'Employee List'!$A:$E,5,0)</f>
        <v>E-1332</v>
      </c>
    </row>
    <row r="16172" spans="1:9" x14ac:dyDescent="0.35">
      <c r="A16172" t="s">
        <v>1257</v>
      </c>
      <c r="B16172" t="s">
        <v>257</v>
      </c>
      <c r="C16172" t="s">
        <v>390</v>
      </c>
      <c r="D16172" t="s">
        <v>1274</v>
      </c>
      <c r="E16172" t="s">
        <v>30</v>
      </c>
      <c r="F16172">
        <v>15610</v>
      </c>
      <c r="G16172">
        <v>19526</v>
      </c>
      <c r="H16172">
        <v>1.2508648302370275</v>
      </c>
      <c r="I16172" t="str">
        <f>VLOOKUP($B16172&amp;$E16172,'Employee List'!$A:$E,5,0)</f>
        <v>E-1332</v>
      </c>
    </row>
    <row r="16173" spans="1:9" x14ac:dyDescent="0.35">
      <c r="A16173" t="s">
        <v>1257</v>
      </c>
      <c r="B16173" t="s">
        <v>257</v>
      </c>
      <c r="C16173" t="s">
        <v>390</v>
      </c>
      <c r="D16173" t="s">
        <v>1274</v>
      </c>
      <c r="E16173" t="s">
        <v>31</v>
      </c>
      <c r="F16173">
        <v>14993</v>
      </c>
      <c r="G16173">
        <v>16558</v>
      </c>
      <c r="H16173">
        <v>1.104382044954312</v>
      </c>
      <c r="I16173" t="str">
        <f>VLOOKUP($B16173&amp;$E16173,'Employee List'!$A:$E,5,0)</f>
        <v>E-1332</v>
      </c>
    </row>
    <row r="16174" spans="1:9" x14ac:dyDescent="0.35">
      <c r="A16174" t="s">
        <v>1257</v>
      </c>
      <c r="B16174" t="s">
        <v>257</v>
      </c>
      <c r="C16174" t="s">
        <v>390</v>
      </c>
      <c r="D16174" t="s">
        <v>1263</v>
      </c>
      <c r="E16174" t="s">
        <v>29</v>
      </c>
      <c r="F16174">
        <v>95183</v>
      </c>
      <c r="G16174">
        <v>138147</v>
      </c>
      <c r="H16174">
        <v>1.4513831251378924</v>
      </c>
      <c r="I16174" t="str">
        <f>VLOOKUP($B16174&amp;$E16174,'Employee List'!$A:$E,5,0)</f>
        <v>E-1332</v>
      </c>
    </row>
    <row r="16175" spans="1:9" x14ac:dyDescent="0.35">
      <c r="A16175" t="s">
        <v>1257</v>
      </c>
      <c r="B16175" t="s">
        <v>257</v>
      </c>
      <c r="C16175" t="s">
        <v>390</v>
      </c>
      <c r="D16175" t="s">
        <v>1263</v>
      </c>
      <c r="E16175" t="s">
        <v>30</v>
      </c>
      <c r="F16175">
        <v>93487</v>
      </c>
      <c r="G16175">
        <v>158589</v>
      </c>
      <c r="H16175">
        <v>1.6963748970445089</v>
      </c>
      <c r="I16175" t="str">
        <f>VLOOKUP($B16175&amp;$E16175,'Employee List'!$A:$E,5,0)</f>
        <v>E-1332</v>
      </c>
    </row>
    <row r="16176" spans="1:9" x14ac:dyDescent="0.35">
      <c r="A16176" t="s">
        <v>1257</v>
      </c>
      <c r="B16176" t="s">
        <v>257</v>
      </c>
      <c r="C16176" t="s">
        <v>390</v>
      </c>
      <c r="D16176" t="s">
        <v>1263</v>
      </c>
      <c r="E16176" t="s">
        <v>31</v>
      </c>
      <c r="F16176">
        <v>98582</v>
      </c>
      <c r="G16176">
        <v>278001</v>
      </c>
      <c r="H16176">
        <v>2.8199975654784848</v>
      </c>
      <c r="I16176" t="str">
        <f>VLOOKUP($B16176&amp;$E16176,'Employee List'!$A:$E,5,0)</f>
        <v>E-1332</v>
      </c>
    </row>
    <row r="16177" spans="1:9" x14ac:dyDescent="0.35">
      <c r="A16177" t="s">
        <v>1257</v>
      </c>
      <c r="B16177" t="s">
        <v>257</v>
      </c>
      <c r="C16177" t="s">
        <v>390</v>
      </c>
      <c r="D16177" t="s">
        <v>1264</v>
      </c>
      <c r="E16177" t="s">
        <v>29</v>
      </c>
      <c r="F16177">
        <v>553564</v>
      </c>
      <c r="G16177">
        <v>345643</v>
      </c>
      <c r="H16177">
        <v>0.62439573382662172</v>
      </c>
      <c r="I16177" t="str">
        <f>VLOOKUP($B16177&amp;$E16177,'Employee List'!$A:$E,5,0)</f>
        <v>E-1332</v>
      </c>
    </row>
    <row r="16178" spans="1:9" x14ac:dyDescent="0.35">
      <c r="A16178" t="s">
        <v>1257</v>
      </c>
      <c r="B16178" t="s">
        <v>257</v>
      </c>
      <c r="C16178" t="s">
        <v>390</v>
      </c>
      <c r="D16178" t="s">
        <v>1264</v>
      </c>
      <c r="E16178" t="s">
        <v>30</v>
      </c>
      <c r="F16178">
        <v>552817</v>
      </c>
      <c r="G16178">
        <v>1334048</v>
      </c>
      <c r="H16178">
        <v>2.4131819390503546</v>
      </c>
      <c r="I16178" t="str">
        <f>VLOOKUP($B16178&amp;$E16178,'Employee List'!$A:$E,5,0)</f>
        <v>E-1332</v>
      </c>
    </row>
    <row r="16179" spans="1:9" x14ac:dyDescent="0.35">
      <c r="A16179" t="s">
        <v>1257</v>
      </c>
      <c r="B16179" t="s">
        <v>257</v>
      </c>
      <c r="C16179" t="s">
        <v>390</v>
      </c>
      <c r="D16179" t="s">
        <v>1264</v>
      </c>
      <c r="E16179" t="s">
        <v>31</v>
      </c>
      <c r="F16179">
        <v>553232</v>
      </c>
      <c r="G16179">
        <v>917925</v>
      </c>
      <c r="H16179">
        <v>1.6592044567197848</v>
      </c>
      <c r="I16179" t="str">
        <f>VLOOKUP($B16179&amp;$E16179,'Employee List'!$A:$E,5,0)</f>
        <v>E-1332</v>
      </c>
    </row>
    <row r="16180" spans="1:9" x14ac:dyDescent="0.35">
      <c r="A16180" t="s">
        <v>1257</v>
      </c>
      <c r="B16180" t="s">
        <v>257</v>
      </c>
      <c r="C16180" t="s">
        <v>390</v>
      </c>
      <c r="D16180" t="s">
        <v>1265</v>
      </c>
      <c r="E16180" t="s">
        <v>29</v>
      </c>
      <c r="F16180">
        <v>1593</v>
      </c>
      <c r="G16180">
        <v>2234</v>
      </c>
      <c r="H16180">
        <v>1.4023854362837413</v>
      </c>
      <c r="I16180" t="str">
        <f>VLOOKUP($B16180&amp;$E16180,'Employee List'!$A:$E,5,0)</f>
        <v>E-1332</v>
      </c>
    </row>
    <row r="16181" spans="1:9" x14ac:dyDescent="0.35">
      <c r="A16181" t="s">
        <v>1257</v>
      </c>
      <c r="B16181" t="s">
        <v>257</v>
      </c>
      <c r="C16181" t="s">
        <v>390</v>
      </c>
      <c r="D16181" t="s">
        <v>1265</v>
      </c>
      <c r="E16181" t="s">
        <v>30</v>
      </c>
      <c r="F16181">
        <v>2003</v>
      </c>
      <c r="G16181">
        <v>4567</v>
      </c>
      <c r="H16181">
        <v>2.2800798801797306</v>
      </c>
      <c r="I16181" t="str">
        <f>VLOOKUP($B16181&amp;$E16181,'Employee List'!$A:$E,5,0)</f>
        <v>E-1332</v>
      </c>
    </row>
    <row r="16182" spans="1:9" x14ac:dyDescent="0.35">
      <c r="A16182" t="s">
        <v>1257</v>
      </c>
      <c r="B16182" t="s">
        <v>257</v>
      </c>
      <c r="C16182" t="s">
        <v>390</v>
      </c>
      <c r="D16182" t="s">
        <v>1265</v>
      </c>
      <c r="E16182" t="s">
        <v>31</v>
      </c>
      <c r="F16182">
        <v>4240</v>
      </c>
      <c r="G16182">
        <v>2667</v>
      </c>
      <c r="H16182">
        <v>0.62900943396226416</v>
      </c>
      <c r="I16182" t="str">
        <f>VLOOKUP($B16182&amp;$E16182,'Employee List'!$A:$E,5,0)</f>
        <v>E-1332</v>
      </c>
    </row>
    <row r="16183" spans="1:9" x14ac:dyDescent="0.35">
      <c r="A16183" t="s">
        <v>1257</v>
      </c>
      <c r="B16183" t="s">
        <v>257</v>
      </c>
      <c r="C16183" t="s">
        <v>390</v>
      </c>
      <c r="D16183" t="s">
        <v>1260</v>
      </c>
      <c r="E16183" t="s">
        <v>29</v>
      </c>
      <c r="F16183">
        <v>108698</v>
      </c>
      <c r="G16183">
        <v>114550</v>
      </c>
      <c r="H16183">
        <v>1.0538372371156783</v>
      </c>
      <c r="I16183" t="str">
        <f>VLOOKUP($B16183&amp;$E16183,'Employee List'!$A:$E,5,0)</f>
        <v>E-1332</v>
      </c>
    </row>
    <row r="16184" spans="1:9" x14ac:dyDescent="0.35">
      <c r="A16184" t="s">
        <v>1257</v>
      </c>
      <c r="B16184" t="s">
        <v>257</v>
      </c>
      <c r="C16184" t="s">
        <v>390</v>
      </c>
      <c r="D16184" t="s">
        <v>1260</v>
      </c>
      <c r="E16184" t="s">
        <v>30</v>
      </c>
      <c r="F16184">
        <v>110089</v>
      </c>
      <c r="G16184">
        <v>119192</v>
      </c>
      <c r="H16184">
        <v>1.0826876436337871</v>
      </c>
      <c r="I16184" t="str">
        <f>VLOOKUP($B16184&amp;$E16184,'Employee List'!$A:$E,5,0)</f>
        <v>E-1332</v>
      </c>
    </row>
    <row r="16185" spans="1:9" x14ac:dyDescent="0.35">
      <c r="A16185" t="s">
        <v>1257</v>
      </c>
      <c r="B16185" t="s">
        <v>257</v>
      </c>
      <c r="C16185" t="s">
        <v>390</v>
      </c>
      <c r="D16185" t="s">
        <v>1260</v>
      </c>
      <c r="E16185" t="s">
        <v>31</v>
      </c>
      <c r="F16185">
        <v>128287</v>
      </c>
      <c r="G16185">
        <v>135226</v>
      </c>
      <c r="H16185">
        <v>1.0540896583441814</v>
      </c>
      <c r="I16185" t="str">
        <f>VLOOKUP($B16185&amp;$E16185,'Employee List'!$A:$E,5,0)</f>
        <v>E-1332</v>
      </c>
    </row>
    <row r="16186" spans="1:9" x14ac:dyDescent="0.35">
      <c r="A16186" t="s">
        <v>1257</v>
      </c>
      <c r="B16186" t="s">
        <v>257</v>
      </c>
      <c r="C16186" t="s">
        <v>390</v>
      </c>
      <c r="D16186" t="s">
        <v>1261</v>
      </c>
      <c r="E16186" t="s">
        <v>29</v>
      </c>
      <c r="F16186">
        <v>298393</v>
      </c>
      <c r="G16186">
        <v>306365</v>
      </c>
      <c r="H16186">
        <v>1.0267164444206132</v>
      </c>
      <c r="I16186" t="str">
        <f>VLOOKUP($B16186&amp;$E16186,'Employee List'!$A:$E,5,0)</f>
        <v>E-1332</v>
      </c>
    </row>
    <row r="16187" spans="1:9" x14ac:dyDescent="0.35">
      <c r="A16187" t="s">
        <v>1257</v>
      </c>
      <c r="B16187" t="s">
        <v>257</v>
      </c>
      <c r="C16187" t="s">
        <v>390</v>
      </c>
      <c r="D16187" t="s">
        <v>1261</v>
      </c>
      <c r="E16187" t="s">
        <v>30</v>
      </c>
      <c r="F16187">
        <v>305144</v>
      </c>
      <c r="G16187">
        <v>434425</v>
      </c>
      <c r="H16187">
        <v>1.4236721023516765</v>
      </c>
      <c r="I16187" t="str">
        <f>VLOOKUP($B16187&amp;$E16187,'Employee List'!$A:$E,5,0)</f>
        <v>E-1332</v>
      </c>
    </row>
    <row r="16188" spans="1:9" x14ac:dyDescent="0.35">
      <c r="A16188" t="s">
        <v>1257</v>
      </c>
      <c r="B16188" t="s">
        <v>257</v>
      </c>
      <c r="C16188" t="s">
        <v>390</v>
      </c>
      <c r="D16188" t="s">
        <v>1261</v>
      </c>
      <c r="E16188" t="s">
        <v>31</v>
      </c>
      <c r="F16188">
        <v>310218</v>
      </c>
      <c r="G16188">
        <v>258107</v>
      </c>
      <c r="H16188">
        <v>0.83201812918657203</v>
      </c>
      <c r="I16188" t="str">
        <f>VLOOKUP($B16188&amp;$E16188,'Employee List'!$A:$E,5,0)</f>
        <v>E-1332</v>
      </c>
    </row>
    <row r="16189" spans="1:9" x14ac:dyDescent="0.35">
      <c r="A16189" t="s">
        <v>1257</v>
      </c>
      <c r="B16189" t="s">
        <v>257</v>
      </c>
      <c r="C16189" t="s">
        <v>390</v>
      </c>
      <c r="D16189" t="s">
        <v>1266</v>
      </c>
      <c r="E16189" t="s">
        <v>29</v>
      </c>
      <c r="F16189">
        <v>31870</v>
      </c>
      <c r="G16189">
        <v>27730</v>
      </c>
      <c r="H16189">
        <v>0.87009727016002514</v>
      </c>
      <c r="I16189" t="str">
        <f>VLOOKUP($B16189&amp;$E16189,'Employee List'!$A:$E,5,0)</f>
        <v>E-1332</v>
      </c>
    </row>
    <row r="16190" spans="1:9" x14ac:dyDescent="0.35">
      <c r="A16190" t="s">
        <v>1257</v>
      </c>
      <c r="B16190" t="s">
        <v>257</v>
      </c>
      <c r="C16190" t="s">
        <v>390</v>
      </c>
      <c r="D16190" t="s">
        <v>1266</v>
      </c>
      <c r="E16190" t="s">
        <v>30</v>
      </c>
      <c r="F16190">
        <v>33408</v>
      </c>
      <c r="G16190">
        <v>37659</v>
      </c>
      <c r="H16190">
        <v>1.1272449712643677</v>
      </c>
      <c r="I16190" t="str">
        <f>VLOOKUP($B16190&amp;$E16190,'Employee List'!$A:$E,5,0)</f>
        <v>E-1332</v>
      </c>
    </row>
    <row r="16191" spans="1:9" x14ac:dyDescent="0.35">
      <c r="A16191" t="s">
        <v>1257</v>
      </c>
      <c r="B16191" t="s">
        <v>257</v>
      </c>
      <c r="C16191" t="s">
        <v>390</v>
      </c>
      <c r="D16191" t="s">
        <v>1266</v>
      </c>
      <c r="E16191" t="s">
        <v>31</v>
      </c>
      <c r="F16191">
        <v>32941</v>
      </c>
      <c r="G16191">
        <v>38302</v>
      </c>
      <c r="H16191">
        <v>1.1627455147081145</v>
      </c>
      <c r="I16191" t="str">
        <f>VLOOKUP($B16191&amp;$E16191,'Employee List'!$A:$E,5,0)</f>
        <v>E-1332</v>
      </c>
    </row>
    <row r="16192" spans="1:9" x14ac:dyDescent="0.35">
      <c r="A16192" t="s">
        <v>1257</v>
      </c>
      <c r="B16192" t="s">
        <v>257</v>
      </c>
      <c r="C16192" t="s">
        <v>390</v>
      </c>
      <c r="D16192" t="s">
        <v>1267</v>
      </c>
      <c r="E16192" t="s">
        <v>29</v>
      </c>
      <c r="F16192">
        <v>39063</v>
      </c>
      <c r="G16192">
        <v>66866</v>
      </c>
      <c r="H16192">
        <v>1.7117476896295727</v>
      </c>
      <c r="I16192" t="str">
        <f>VLOOKUP($B16192&amp;$E16192,'Employee List'!$A:$E,5,0)</f>
        <v>E-1332</v>
      </c>
    </row>
    <row r="16193" spans="1:9" x14ac:dyDescent="0.35">
      <c r="A16193" t="s">
        <v>1257</v>
      </c>
      <c r="B16193" t="s">
        <v>257</v>
      </c>
      <c r="C16193" t="s">
        <v>390</v>
      </c>
      <c r="D16193" t="s">
        <v>1267</v>
      </c>
      <c r="E16193" t="s">
        <v>30</v>
      </c>
      <c r="F16193">
        <v>40674</v>
      </c>
      <c r="G16193">
        <v>113472</v>
      </c>
      <c r="H16193">
        <v>2.7897920047204603</v>
      </c>
      <c r="I16193" t="str">
        <f>VLOOKUP($B16193&amp;$E16193,'Employee List'!$A:$E,5,0)</f>
        <v>E-1332</v>
      </c>
    </row>
    <row r="16194" spans="1:9" x14ac:dyDescent="0.35">
      <c r="A16194" t="s">
        <v>1257</v>
      </c>
      <c r="B16194" t="s">
        <v>257</v>
      </c>
      <c r="C16194" t="s">
        <v>390</v>
      </c>
      <c r="D16194" t="s">
        <v>1267</v>
      </c>
      <c r="E16194" t="s">
        <v>31</v>
      </c>
      <c r="F16194">
        <v>39588</v>
      </c>
      <c r="G16194">
        <v>70111</v>
      </c>
      <c r="H16194">
        <v>1.7710164696372639</v>
      </c>
      <c r="I16194" t="str">
        <f>VLOOKUP($B16194&amp;$E16194,'Employee List'!$A:$E,5,0)</f>
        <v>E-1332</v>
      </c>
    </row>
    <row r="16195" spans="1:9" x14ac:dyDescent="0.35">
      <c r="A16195" t="s">
        <v>1257</v>
      </c>
      <c r="B16195" t="s">
        <v>257</v>
      </c>
      <c r="C16195" t="s">
        <v>390</v>
      </c>
      <c r="D16195" t="s">
        <v>1268</v>
      </c>
      <c r="E16195" t="s">
        <v>29</v>
      </c>
      <c r="F16195">
        <v>14912</v>
      </c>
      <c r="G16195">
        <v>14962</v>
      </c>
      <c r="H16195">
        <v>1.0033530042918455</v>
      </c>
      <c r="I16195" t="str">
        <f>VLOOKUP($B16195&amp;$E16195,'Employee List'!$A:$E,5,0)</f>
        <v>E-1332</v>
      </c>
    </row>
    <row r="16196" spans="1:9" x14ac:dyDescent="0.35">
      <c r="A16196" t="s">
        <v>1257</v>
      </c>
      <c r="B16196" t="s">
        <v>257</v>
      </c>
      <c r="C16196" t="s">
        <v>390</v>
      </c>
      <c r="D16196" t="s">
        <v>1268</v>
      </c>
      <c r="E16196" t="s">
        <v>30</v>
      </c>
      <c r="F16196">
        <v>13350</v>
      </c>
      <c r="G16196">
        <v>11810</v>
      </c>
      <c r="H16196">
        <v>0.88464419475655431</v>
      </c>
      <c r="I16196" t="str">
        <f>VLOOKUP($B16196&amp;$E16196,'Employee List'!$A:$E,5,0)</f>
        <v>E-1332</v>
      </c>
    </row>
    <row r="16197" spans="1:9" x14ac:dyDescent="0.35">
      <c r="A16197" t="s">
        <v>1257</v>
      </c>
      <c r="B16197" t="s">
        <v>257</v>
      </c>
      <c r="C16197" t="s">
        <v>390</v>
      </c>
      <c r="D16197" t="s">
        <v>1268</v>
      </c>
      <c r="E16197" t="s">
        <v>31</v>
      </c>
      <c r="F16197">
        <v>12196</v>
      </c>
      <c r="G16197">
        <v>10915</v>
      </c>
      <c r="H16197">
        <v>0.89496556247950143</v>
      </c>
      <c r="I16197" t="str">
        <f>VLOOKUP($B16197&amp;$E16197,'Employee List'!$A:$E,5,0)</f>
        <v>E-1332</v>
      </c>
    </row>
    <row r="16198" spans="1:9" x14ac:dyDescent="0.35">
      <c r="A16198" t="s">
        <v>1257</v>
      </c>
      <c r="B16198" t="s">
        <v>257</v>
      </c>
      <c r="C16198" t="s">
        <v>390</v>
      </c>
      <c r="D16198" t="s">
        <v>1269</v>
      </c>
      <c r="E16198" t="s">
        <v>29</v>
      </c>
      <c r="F16198">
        <v>2060</v>
      </c>
      <c r="G16198">
        <v>2491</v>
      </c>
      <c r="H16198">
        <v>1.2092233009708737</v>
      </c>
      <c r="I16198" t="str">
        <f>VLOOKUP($B16198&amp;$E16198,'Employee List'!$A:$E,5,0)</f>
        <v>E-1332</v>
      </c>
    </row>
    <row r="16199" spans="1:9" x14ac:dyDescent="0.35">
      <c r="A16199" t="s">
        <v>1257</v>
      </c>
      <c r="B16199" t="s">
        <v>257</v>
      </c>
      <c r="C16199" t="s">
        <v>390</v>
      </c>
      <c r="D16199" t="s">
        <v>1269</v>
      </c>
      <c r="E16199" t="s">
        <v>30</v>
      </c>
      <c r="F16199">
        <v>2468</v>
      </c>
      <c r="G16199">
        <v>4005</v>
      </c>
      <c r="H16199">
        <v>1.6227714748784441</v>
      </c>
      <c r="I16199" t="str">
        <f>VLOOKUP($B16199&amp;$E16199,'Employee List'!$A:$E,5,0)</f>
        <v>E-1332</v>
      </c>
    </row>
    <row r="16200" spans="1:9" x14ac:dyDescent="0.35">
      <c r="A16200" t="s">
        <v>1257</v>
      </c>
      <c r="B16200" t="s">
        <v>257</v>
      </c>
      <c r="C16200" t="s">
        <v>390</v>
      </c>
      <c r="D16200" t="s">
        <v>1269</v>
      </c>
      <c r="E16200" t="s">
        <v>31</v>
      </c>
      <c r="F16200">
        <v>2312</v>
      </c>
      <c r="G16200">
        <v>4113</v>
      </c>
      <c r="H16200">
        <v>1.7789792387543253</v>
      </c>
      <c r="I16200" t="str">
        <f>VLOOKUP($B16200&amp;$E16200,'Employee List'!$A:$E,5,0)</f>
        <v>E-1332</v>
      </c>
    </row>
    <row r="16201" spans="1:9" x14ac:dyDescent="0.35">
      <c r="A16201" t="s">
        <v>1257</v>
      </c>
      <c r="B16201" t="s">
        <v>257</v>
      </c>
      <c r="C16201" t="s">
        <v>390</v>
      </c>
      <c r="D16201" t="s">
        <v>1270</v>
      </c>
      <c r="E16201" t="s">
        <v>29</v>
      </c>
      <c r="F16201">
        <v>6598</v>
      </c>
      <c r="G16201">
        <v>9452</v>
      </c>
      <c r="H16201">
        <v>1.432555319793877</v>
      </c>
      <c r="I16201" t="str">
        <f>VLOOKUP($B16201&amp;$E16201,'Employee List'!$A:$E,5,0)</f>
        <v>E-1332</v>
      </c>
    </row>
    <row r="16202" spans="1:9" x14ac:dyDescent="0.35">
      <c r="A16202" t="s">
        <v>1257</v>
      </c>
      <c r="B16202" t="s">
        <v>257</v>
      </c>
      <c r="C16202" t="s">
        <v>390</v>
      </c>
      <c r="D16202" t="s">
        <v>1270</v>
      </c>
      <c r="E16202" t="s">
        <v>30</v>
      </c>
      <c r="F16202">
        <v>7231</v>
      </c>
      <c r="G16202">
        <v>5578</v>
      </c>
      <c r="H16202">
        <v>0.77140091273682754</v>
      </c>
      <c r="I16202" t="str">
        <f>VLOOKUP($B16202&amp;$E16202,'Employee List'!$A:$E,5,0)</f>
        <v>E-1332</v>
      </c>
    </row>
    <row r="16203" spans="1:9" x14ac:dyDescent="0.35">
      <c r="A16203" t="s">
        <v>1257</v>
      </c>
      <c r="B16203" t="s">
        <v>257</v>
      </c>
      <c r="C16203" t="s">
        <v>390</v>
      </c>
      <c r="D16203" t="s">
        <v>1270</v>
      </c>
      <c r="E16203" t="s">
        <v>31</v>
      </c>
      <c r="F16203">
        <v>7714</v>
      </c>
      <c r="G16203">
        <v>6703</v>
      </c>
      <c r="H16203">
        <v>0.8689395903551983</v>
      </c>
      <c r="I16203" t="str">
        <f>VLOOKUP($B16203&amp;$E16203,'Employee List'!$A:$E,5,0)</f>
        <v>E-1332</v>
      </c>
    </row>
    <row r="16204" spans="1:9" x14ac:dyDescent="0.35">
      <c r="A16204" t="s">
        <v>1257</v>
      </c>
      <c r="B16204" t="s">
        <v>257</v>
      </c>
      <c r="C16204" t="s">
        <v>390</v>
      </c>
      <c r="D16204" t="s">
        <v>1271</v>
      </c>
      <c r="E16204" t="s">
        <v>29</v>
      </c>
      <c r="F16204">
        <v>16161</v>
      </c>
      <c r="G16204">
        <v>21882</v>
      </c>
      <c r="H16204">
        <v>1.3540003712641544</v>
      </c>
      <c r="I16204" t="str">
        <f>VLOOKUP($B16204&amp;$E16204,'Employee List'!$A:$E,5,0)</f>
        <v>E-1332</v>
      </c>
    </row>
    <row r="16205" spans="1:9" x14ac:dyDescent="0.35">
      <c r="A16205" t="s">
        <v>1257</v>
      </c>
      <c r="B16205" t="s">
        <v>257</v>
      </c>
      <c r="C16205" t="s">
        <v>390</v>
      </c>
      <c r="D16205" t="s">
        <v>1271</v>
      </c>
      <c r="E16205" t="s">
        <v>30</v>
      </c>
      <c r="F16205">
        <v>14732</v>
      </c>
      <c r="G16205">
        <v>15677</v>
      </c>
      <c r="H16205">
        <v>1.0641460765680153</v>
      </c>
      <c r="I16205" t="str">
        <f>VLOOKUP($B16205&amp;$E16205,'Employee List'!$A:$E,5,0)</f>
        <v>E-1332</v>
      </c>
    </row>
    <row r="16206" spans="1:9" x14ac:dyDescent="0.35">
      <c r="A16206" t="s">
        <v>1257</v>
      </c>
      <c r="B16206" t="s">
        <v>257</v>
      </c>
      <c r="C16206" t="s">
        <v>390</v>
      </c>
      <c r="D16206" t="s">
        <v>1271</v>
      </c>
      <c r="E16206" t="s">
        <v>31</v>
      </c>
      <c r="F16206">
        <v>15593</v>
      </c>
      <c r="G16206">
        <v>19693</v>
      </c>
      <c r="H16206">
        <v>1.2629384980439942</v>
      </c>
      <c r="I16206" t="str">
        <f>VLOOKUP($B16206&amp;$E16206,'Employee List'!$A:$E,5,0)</f>
        <v>E-1332</v>
      </c>
    </row>
    <row r="16207" spans="1:9" x14ac:dyDescent="0.35">
      <c r="A16207" t="s">
        <v>1257</v>
      </c>
      <c r="B16207" t="s">
        <v>257</v>
      </c>
      <c r="C16207" t="s">
        <v>390</v>
      </c>
      <c r="D16207" t="s">
        <v>1258</v>
      </c>
      <c r="E16207" t="s">
        <v>29</v>
      </c>
      <c r="F16207">
        <v>139541</v>
      </c>
      <c r="G16207">
        <v>142152</v>
      </c>
      <c r="H16207">
        <v>1.0187113464859789</v>
      </c>
      <c r="I16207" t="str">
        <f>VLOOKUP($B16207&amp;$E16207,'Employee List'!$A:$E,5,0)</f>
        <v>E-1332</v>
      </c>
    </row>
    <row r="16208" spans="1:9" x14ac:dyDescent="0.35">
      <c r="A16208" t="s">
        <v>1257</v>
      </c>
      <c r="B16208" t="s">
        <v>257</v>
      </c>
      <c r="C16208" t="s">
        <v>390</v>
      </c>
      <c r="D16208" t="s">
        <v>1258</v>
      </c>
      <c r="E16208" t="s">
        <v>30</v>
      </c>
      <c r="F16208">
        <v>134898</v>
      </c>
      <c r="G16208">
        <v>128578</v>
      </c>
      <c r="H16208">
        <v>0.95314978724666044</v>
      </c>
      <c r="I16208" t="str">
        <f>VLOOKUP($B16208&amp;$E16208,'Employee List'!$A:$E,5,0)</f>
        <v>E-1332</v>
      </c>
    </row>
    <row r="16209" spans="1:9" x14ac:dyDescent="0.35">
      <c r="A16209" t="s">
        <v>1257</v>
      </c>
      <c r="B16209" t="s">
        <v>257</v>
      </c>
      <c r="C16209" t="s">
        <v>390</v>
      </c>
      <c r="D16209" t="s">
        <v>1258</v>
      </c>
      <c r="E16209" t="s">
        <v>31</v>
      </c>
      <c r="F16209">
        <v>130022</v>
      </c>
      <c r="G16209">
        <v>117897</v>
      </c>
      <c r="H16209">
        <v>0.90674655058374731</v>
      </c>
      <c r="I16209" t="str">
        <f>VLOOKUP($B16209&amp;$E16209,'Employee List'!$A:$E,5,0)</f>
        <v>E-1332</v>
      </c>
    </row>
    <row r="16210" spans="1:9" x14ac:dyDescent="0.35">
      <c r="A16210" t="s">
        <v>1257</v>
      </c>
      <c r="B16210" t="s">
        <v>257</v>
      </c>
      <c r="C16210" t="s">
        <v>390</v>
      </c>
      <c r="D16210" t="s">
        <v>1272</v>
      </c>
      <c r="E16210" t="s">
        <v>29</v>
      </c>
      <c r="F16210">
        <v>16216</v>
      </c>
      <c r="G16210">
        <v>11989</v>
      </c>
      <c r="H16210">
        <v>0.73933152442032557</v>
      </c>
      <c r="I16210" t="str">
        <f>VLOOKUP($B16210&amp;$E16210,'Employee List'!$A:$E,5,0)</f>
        <v>E-1332</v>
      </c>
    </row>
    <row r="16211" spans="1:9" x14ac:dyDescent="0.35">
      <c r="A16211" t="s">
        <v>1257</v>
      </c>
      <c r="B16211" t="s">
        <v>257</v>
      </c>
      <c r="C16211" t="s">
        <v>390</v>
      </c>
      <c r="D16211" t="s">
        <v>1272</v>
      </c>
      <c r="E16211" t="s">
        <v>30</v>
      </c>
      <c r="F16211">
        <v>14490</v>
      </c>
      <c r="G16211">
        <v>15413</v>
      </c>
      <c r="H16211">
        <v>1.0636991028295375</v>
      </c>
      <c r="I16211" t="str">
        <f>VLOOKUP($B16211&amp;$E16211,'Employee List'!$A:$E,5,0)</f>
        <v>E-1332</v>
      </c>
    </row>
    <row r="16212" spans="1:9" x14ac:dyDescent="0.35">
      <c r="A16212" t="s">
        <v>1257</v>
      </c>
      <c r="B16212" t="s">
        <v>257</v>
      </c>
      <c r="C16212" t="s">
        <v>390</v>
      </c>
      <c r="D16212" t="s">
        <v>1272</v>
      </c>
      <c r="E16212" t="s">
        <v>31</v>
      </c>
      <c r="F16212">
        <v>17769</v>
      </c>
      <c r="G16212">
        <v>19313</v>
      </c>
      <c r="H16212">
        <v>1.0868929033710395</v>
      </c>
      <c r="I16212" t="str">
        <f>VLOOKUP($B16212&amp;$E16212,'Employee List'!$A:$E,5,0)</f>
        <v>E-1332</v>
      </c>
    </row>
    <row r="16213" spans="1:9" x14ac:dyDescent="0.35">
      <c r="A16213" t="s">
        <v>1257</v>
      </c>
      <c r="B16213" t="s">
        <v>257</v>
      </c>
      <c r="C16213" t="s">
        <v>390</v>
      </c>
      <c r="D16213" t="s">
        <v>1259</v>
      </c>
      <c r="E16213" t="s">
        <v>29</v>
      </c>
      <c r="F16213">
        <v>24406</v>
      </c>
      <c r="G16213">
        <v>20568</v>
      </c>
      <c r="H16213">
        <v>0.842743587642383</v>
      </c>
      <c r="I16213" t="str">
        <f>VLOOKUP($B16213&amp;$E16213,'Employee List'!$A:$E,5,0)</f>
        <v>E-1332</v>
      </c>
    </row>
    <row r="16214" spans="1:9" x14ac:dyDescent="0.35">
      <c r="A16214" t="s">
        <v>1257</v>
      </c>
      <c r="B16214" t="s">
        <v>257</v>
      </c>
      <c r="C16214" t="s">
        <v>390</v>
      </c>
      <c r="D16214" t="s">
        <v>1259</v>
      </c>
      <c r="E16214" t="s">
        <v>30</v>
      </c>
      <c r="F16214">
        <v>25306</v>
      </c>
      <c r="G16214">
        <v>19417</v>
      </c>
      <c r="H16214">
        <v>0.7672883901051134</v>
      </c>
      <c r="I16214" t="str">
        <f>VLOOKUP($B16214&amp;$E16214,'Employee List'!$A:$E,5,0)</f>
        <v>E-1332</v>
      </c>
    </row>
    <row r="16215" spans="1:9" x14ac:dyDescent="0.35">
      <c r="A16215" t="s">
        <v>1257</v>
      </c>
      <c r="B16215" t="s">
        <v>257</v>
      </c>
      <c r="C16215" t="s">
        <v>390</v>
      </c>
      <c r="D16215" t="s">
        <v>1259</v>
      </c>
      <c r="E16215" t="s">
        <v>31</v>
      </c>
      <c r="F16215">
        <v>22675</v>
      </c>
      <c r="G16215">
        <v>25837</v>
      </c>
      <c r="H16215">
        <v>1.1394487320837927</v>
      </c>
      <c r="I16215" t="str">
        <f>VLOOKUP($B16215&amp;$E16215,'Employee List'!$A:$E,5,0)</f>
        <v>E-1332</v>
      </c>
    </row>
    <row r="16216" spans="1:9" x14ac:dyDescent="0.35">
      <c r="A16216" t="s">
        <v>1257</v>
      </c>
      <c r="B16216" t="s">
        <v>257</v>
      </c>
      <c r="C16216" t="s">
        <v>390</v>
      </c>
      <c r="D16216" t="s">
        <v>1273</v>
      </c>
      <c r="E16216" t="s">
        <v>29</v>
      </c>
      <c r="F16216">
        <v>14460</v>
      </c>
      <c r="G16216">
        <v>12685</v>
      </c>
      <c r="H16216">
        <v>0.8772475795297372</v>
      </c>
      <c r="I16216" t="str">
        <f>VLOOKUP($B16216&amp;$E16216,'Employee List'!$A:$E,5,0)</f>
        <v>E-1332</v>
      </c>
    </row>
    <row r="16217" spans="1:9" x14ac:dyDescent="0.35">
      <c r="A16217" t="s">
        <v>1257</v>
      </c>
      <c r="B16217" t="s">
        <v>257</v>
      </c>
      <c r="C16217" t="s">
        <v>390</v>
      </c>
      <c r="D16217" t="s">
        <v>1273</v>
      </c>
      <c r="E16217" t="s">
        <v>30</v>
      </c>
      <c r="F16217">
        <v>14132</v>
      </c>
      <c r="G16217">
        <v>18436</v>
      </c>
      <c r="H16217">
        <v>1.3045570336824228</v>
      </c>
      <c r="I16217" t="str">
        <f>VLOOKUP($B16217&amp;$E16217,'Employee List'!$A:$E,5,0)</f>
        <v>E-1332</v>
      </c>
    </row>
    <row r="16218" spans="1:9" x14ac:dyDescent="0.35">
      <c r="A16218" t="s">
        <v>1257</v>
      </c>
      <c r="B16218" t="s">
        <v>257</v>
      </c>
      <c r="C16218" t="s">
        <v>390</v>
      </c>
      <c r="D16218" t="s">
        <v>1273</v>
      </c>
      <c r="E16218" t="s">
        <v>31</v>
      </c>
      <c r="F16218">
        <v>16938</v>
      </c>
      <c r="G16218">
        <v>15194</v>
      </c>
      <c r="H16218">
        <v>0.89703624985240293</v>
      </c>
      <c r="I16218" t="str">
        <f>VLOOKUP($B16218&amp;$E16218,'Employee List'!$A:$E,5,0)</f>
        <v>E-1332</v>
      </c>
    </row>
    <row r="16219" spans="1:9" x14ac:dyDescent="0.35">
      <c r="A16219" t="s">
        <v>1257</v>
      </c>
      <c r="B16219" t="s">
        <v>257</v>
      </c>
      <c r="C16219" t="s">
        <v>390</v>
      </c>
      <c r="D16219" t="s">
        <v>1275</v>
      </c>
      <c r="E16219" t="s">
        <v>29</v>
      </c>
      <c r="F16219">
        <v>177300</v>
      </c>
      <c r="G16219">
        <v>211329</v>
      </c>
      <c r="H16219">
        <v>1.1919289340101522</v>
      </c>
      <c r="I16219" t="str">
        <f>VLOOKUP($B16219&amp;$E16219,'Employee List'!$A:$E,5,0)</f>
        <v>E-1332</v>
      </c>
    </row>
    <row r="16220" spans="1:9" x14ac:dyDescent="0.35">
      <c r="A16220" t="s">
        <v>1257</v>
      </c>
      <c r="B16220" t="s">
        <v>257</v>
      </c>
      <c r="C16220" t="s">
        <v>390</v>
      </c>
      <c r="D16220" t="s">
        <v>1275</v>
      </c>
      <c r="E16220" t="s">
        <v>30</v>
      </c>
      <c r="F16220">
        <v>177411</v>
      </c>
      <c r="G16220">
        <v>235956</v>
      </c>
      <c r="H16220">
        <v>1.3299964489236857</v>
      </c>
      <c r="I16220" t="str">
        <f>VLOOKUP($B16220&amp;$E16220,'Employee List'!$A:$E,5,0)</f>
        <v>E-1332</v>
      </c>
    </row>
    <row r="16221" spans="1:9" x14ac:dyDescent="0.35">
      <c r="A16221" t="s">
        <v>1257</v>
      </c>
      <c r="B16221" t="s">
        <v>257</v>
      </c>
      <c r="C16221" t="s">
        <v>390</v>
      </c>
      <c r="D16221" t="s">
        <v>1275</v>
      </c>
      <c r="E16221" t="s">
        <v>31</v>
      </c>
      <c r="F16221">
        <v>177539</v>
      </c>
      <c r="G16221">
        <v>263684</v>
      </c>
      <c r="H16221">
        <v>1.485217332529754</v>
      </c>
      <c r="I16221" t="str">
        <f>VLOOKUP($B16221&amp;$E16221,'Employee List'!$A:$E,5,0)</f>
        <v>E-1332</v>
      </c>
    </row>
    <row r="16222" spans="1:9" x14ac:dyDescent="0.35">
      <c r="A16222" t="s">
        <v>1257</v>
      </c>
      <c r="B16222" t="s">
        <v>257</v>
      </c>
      <c r="C16222" t="s">
        <v>390</v>
      </c>
      <c r="D16222" t="s">
        <v>1276</v>
      </c>
      <c r="E16222" t="s">
        <v>29</v>
      </c>
      <c r="F16222">
        <v>5640</v>
      </c>
      <c r="G16222">
        <v>3431</v>
      </c>
      <c r="H16222">
        <v>0.60833333333333328</v>
      </c>
      <c r="I16222" t="str">
        <f>VLOOKUP($B16222&amp;$E16222,'Employee List'!$A:$E,5,0)</f>
        <v>E-1332</v>
      </c>
    </row>
    <row r="16223" spans="1:9" x14ac:dyDescent="0.35">
      <c r="A16223" t="s">
        <v>1257</v>
      </c>
      <c r="B16223" t="s">
        <v>257</v>
      </c>
      <c r="C16223" t="s">
        <v>390</v>
      </c>
      <c r="D16223" t="s">
        <v>1276</v>
      </c>
      <c r="E16223" t="s">
        <v>30</v>
      </c>
      <c r="F16223">
        <v>5159</v>
      </c>
      <c r="G16223">
        <v>7731</v>
      </c>
      <c r="H16223">
        <v>1.4985462298895136</v>
      </c>
      <c r="I16223" t="str">
        <f>VLOOKUP($B16223&amp;$E16223,'Employee List'!$A:$E,5,0)</f>
        <v>E-1332</v>
      </c>
    </row>
    <row r="16224" spans="1:9" x14ac:dyDescent="0.35">
      <c r="A16224" t="s">
        <v>1257</v>
      </c>
      <c r="B16224" t="s">
        <v>257</v>
      </c>
      <c r="C16224" t="s">
        <v>390</v>
      </c>
      <c r="D16224" t="s">
        <v>1276</v>
      </c>
      <c r="E16224" t="s">
        <v>31</v>
      </c>
      <c r="F16224">
        <v>5412</v>
      </c>
      <c r="G16224">
        <v>6145</v>
      </c>
      <c r="H16224">
        <v>1.135439763488544</v>
      </c>
      <c r="I16224" t="str">
        <f>VLOOKUP($B16224&amp;$E16224,'Employee List'!$A:$E,5,0)</f>
        <v>E-1332</v>
      </c>
    </row>
    <row r="16225" spans="1:9" x14ac:dyDescent="0.35">
      <c r="A16225" t="s">
        <v>1257</v>
      </c>
      <c r="B16225" t="s">
        <v>257</v>
      </c>
      <c r="C16225" t="s">
        <v>390</v>
      </c>
      <c r="D16225" t="s">
        <v>1277</v>
      </c>
      <c r="E16225" t="s">
        <v>29</v>
      </c>
      <c r="F16225">
        <v>17217</v>
      </c>
      <c r="G16225">
        <v>3559</v>
      </c>
      <c r="H16225">
        <v>0.20671429401173258</v>
      </c>
      <c r="I16225" t="str">
        <f>VLOOKUP($B16225&amp;$E16225,'Employee List'!$A:$E,5,0)</f>
        <v>E-1332</v>
      </c>
    </row>
    <row r="16226" spans="1:9" x14ac:dyDescent="0.35">
      <c r="A16226" t="s">
        <v>1257</v>
      </c>
      <c r="B16226" t="s">
        <v>257</v>
      </c>
      <c r="C16226" t="s">
        <v>390</v>
      </c>
      <c r="D16226" t="s">
        <v>1277</v>
      </c>
      <c r="E16226" t="s">
        <v>30</v>
      </c>
      <c r="F16226">
        <v>14160</v>
      </c>
      <c r="G16226">
        <v>7408</v>
      </c>
      <c r="H16226">
        <v>0.52316384180790965</v>
      </c>
      <c r="I16226" t="str">
        <f>VLOOKUP($B16226&amp;$E16226,'Employee List'!$A:$E,5,0)</f>
        <v>E-1332</v>
      </c>
    </row>
    <row r="16227" spans="1:9" x14ac:dyDescent="0.35">
      <c r="A16227" t="s">
        <v>1257</v>
      </c>
      <c r="B16227" t="s">
        <v>257</v>
      </c>
      <c r="C16227" t="s">
        <v>390</v>
      </c>
      <c r="D16227" t="s">
        <v>1277</v>
      </c>
      <c r="E16227" t="s">
        <v>31</v>
      </c>
      <c r="F16227">
        <v>13636</v>
      </c>
      <c r="G16227">
        <v>6860</v>
      </c>
      <c r="H16227">
        <v>0.50308008213552358</v>
      </c>
      <c r="I16227" t="str">
        <f>VLOOKUP($B16227&amp;$E16227,'Employee List'!$A:$E,5,0)</f>
        <v>E-1332</v>
      </c>
    </row>
    <row r="16228" spans="1:9" x14ac:dyDescent="0.35">
      <c r="A16228" t="s">
        <v>1257</v>
      </c>
      <c r="B16228" t="s">
        <v>257</v>
      </c>
      <c r="C16228" t="s">
        <v>390</v>
      </c>
      <c r="D16228" t="s">
        <v>1278</v>
      </c>
      <c r="E16228" t="s">
        <v>29</v>
      </c>
      <c r="F16228">
        <v>14035</v>
      </c>
      <c r="G16228">
        <v>16095</v>
      </c>
      <c r="H16228">
        <v>1.1467759173494834</v>
      </c>
      <c r="I16228" t="str">
        <f>VLOOKUP($B16228&amp;$E16228,'Employee List'!$A:$E,5,0)</f>
        <v>E-1332</v>
      </c>
    </row>
    <row r="16229" spans="1:9" x14ac:dyDescent="0.35">
      <c r="A16229" t="s">
        <v>1257</v>
      </c>
      <c r="B16229" t="s">
        <v>257</v>
      </c>
      <c r="C16229" t="s">
        <v>390</v>
      </c>
      <c r="D16229" t="s">
        <v>1278</v>
      </c>
      <c r="E16229" t="s">
        <v>30</v>
      </c>
      <c r="F16229">
        <v>14635</v>
      </c>
      <c r="G16229">
        <v>19444</v>
      </c>
      <c r="H16229">
        <v>1.3285958319098052</v>
      </c>
      <c r="I16229" t="str">
        <f>VLOOKUP($B16229&amp;$E16229,'Employee List'!$A:$E,5,0)</f>
        <v>E-1332</v>
      </c>
    </row>
    <row r="16230" spans="1:9" x14ac:dyDescent="0.35">
      <c r="A16230" t="s">
        <v>1257</v>
      </c>
      <c r="B16230" t="s">
        <v>257</v>
      </c>
      <c r="C16230" t="s">
        <v>390</v>
      </c>
      <c r="D16230" t="s">
        <v>1278</v>
      </c>
      <c r="E16230" t="s">
        <v>31</v>
      </c>
      <c r="F16230">
        <v>15823</v>
      </c>
      <c r="G16230">
        <v>20169</v>
      </c>
      <c r="H16230">
        <v>1.2746634645768817</v>
      </c>
      <c r="I16230" t="str">
        <f>VLOOKUP($B16230&amp;$E16230,'Employee List'!$A:$E,5,0)</f>
        <v>E-1332</v>
      </c>
    </row>
    <row r="16231" spans="1:9" x14ac:dyDescent="0.35">
      <c r="A16231" t="s">
        <v>1257</v>
      </c>
      <c r="B16231" t="s">
        <v>257</v>
      </c>
      <c r="C16231" t="s">
        <v>390</v>
      </c>
      <c r="D16231" t="s">
        <v>1279</v>
      </c>
      <c r="E16231" t="s">
        <v>29</v>
      </c>
      <c r="F16231">
        <v>47934</v>
      </c>
      <c r="G16231">
        <v>25263</v>
      </c>
      <c r="H16231">
        <v>0.52703717611716105</v>
      </c>
      <c r="I16231" t="str">
        <f>VLOOKUP($B16231&amp;$E16231,'Employee List'!$A:$E,5,0)</f>
        <v>E-1332</v>
      </c>
    </row>
    <row r="16232" spans="1:9" x14ac:dyDescent="0.35">
      <c r="A16232" t="s">
        <v>1257</v>
      </c>
      <c r="B16232" t="s">
        <v>257</v>
      </c>
      <c r="C16232" t="s">
        <v>390</v>
      </c>
      <c r="D16232" t="s">
        <v>1279</v>
      </c>
      <c r="E16232" t="s">
        <v>30</v>
      </c>
      <c r="F16232">
        <v>47580</v>
      </c>
      <c r="G16232">
        <v>55038</v>
      </c>
      <c r="H16232">
        <v>1.1567465321563681</v>
      </c>
      <c r="I16232" t="str">
        <f>VLOOKUP($B16232&amp;$E16232,'Employee List'!$A:$E,5,0)</f>
        <v>E-1332</v>
      </c>
    </row>
    <row r="16233" spans="1:9" x14ac:dyDescent="0.35">
      <c r="A16233" t="s">
        <v>1257</v>
      </c>
      <c r="B16233" t="s">
        <v>257</v>
      </c>
      <c r="C16233" t="s">
        <v>390</v>
      </c>
      <c r="D16233" t="s">
        <v>1279</v>
      </c>
      <c r="E16233" t="s">
        <v>31</v>
      </c>
      <c r="F16233">
        <v>47058</v>
      </c>
      <c r="G16233">
        <v>37001</v>
      </c>
      <c r="H16233">
        <v>0.78628500998767481</v>
      </c>
      <c r="I16233" t="str">
        <f>VLOOKUP($B16233&amp;$E16233,'Employee List'!$A:$E,5,0)</f>
        <v>E-1332</v>
      </c>
    </row>
    <row r="16234" spans="1:9" x14ac:dyDescent="0.35">
      <c r="A16234" t="s">
        <v>1257</v>
      </c>
      <c r="B16234" t="s">
        <v>257</v>
      </c>
      <c r="C16234" t="s">
        <v>390</v>
      </c>
      <c r="D16234" t="s">
        <v>1280</v>
      </c>
      <c r="E16234" t="s">
        <v>29</v>
      </c>
      <c r="F16234">
        <v>4245</v>
      </c>
      <c r="G16234">
        <v>12299</v>
      </c>
      <c r="H16234">
        <v>2.897290930506478</v>
      </c>
      <c r="I16234" t="str">
        <f>VLOOKUP($B16234&amp;$E16234,'Employee List'!$A:$E,5,0)</f>
        <v>E-1332</v>
      </c>
    </row>
    <row r="16235" spans="1:9" x14ac:dyDescent="0.35">
      <c r="A16235" t="s">
        <v>1257</v>
      </c>
      <c r="B16235" t="s">
        <v>257</v>
      </c>
      <c r="C16235" t="s">
        <v>390</v>
      </c>
      <c r="D16235" t="s">
        <v>1280</v>
      </c>
      <c r="E16235" t="s">
        <v>30</v>
      </c>
      <c r="F16235">
        <v>2757</v>
      </c>
      <c r="G16235">
        <v>2604</v>
      </c>
      <c r="H16235">
        <v>0.94450489662676818</v>
      </c>
      <c r="I16235" t="str">
        <f>VLOOKUP($B16235&amp;$E16235,'Employee List'!$A:$E,5,0)</f>
        <v>E-1332</v>
      </c>
    </row>
    <row r="16236" spans="1:9" x14ac:dyDescent="0.35">
      <c r="A16236" t="s">
        <v>1257</v>
      </c>
      <c r="B16236" t="s">
        <v>257</v>
      </c>
      <c r="C16236" t="s">
        <v>390</v>
      </c>
      <c r="D16236" t="s">
        <v>1280</v>
      </c>
      <c r="E16236" t="s">
        <v>31</v>
      </c>
      <c r="F16236">
        <v>2714</v>
      </c>
      <c r="G16236">
        <v>5159</v>
      </c>
      <c r="H16236">
        <v>1.9008843036109064</v>
      </c>
      <c r="I16236" t="str">
        <f>VLOOKUP($B16236&amp;$E16236,'Employee List'!$A:$E,5,0)</f>
        <v>E-1332</v>
      </c>
    </row>
    <row r="16237" spans="1:9" x14ac:dyDescent="0.35">
      <c r="A16237" t="s">
        <v>1257</v>
      </c>
      <c r="B16237" t="s">
        <v>257</v>
      </c>
      <c r="C16237" t="s">
        <v>390</v>
      </c>
      <c r="D16237" t="s">
        <v>1262</v>
      </c>
      <c r="E16237" t="s">
        <v>29</v>
      </c>
      <c r="F16237">
        <v>110018</v>
      </c>
      <c r="G16237">
        <v>94292</v>
      </c>
      <c r="H16237">
        <v>0.85705975385845956</v>
      </c>
      <c r="I16237" t="str">
        <f>VLOOKUP($B16237&amp;$E16237,'Employee List'!$A:$E,5,0)</f>
        <v>E-1332</v>
      </c>
    </row>
    <row r="16238" spans="1:9" x14ac:dyDescent="0.35">
      <c r="A16238" t="s">
        <v>1257</v>
      </c>
      <c r="B16238" t="s">
        <v>257</v>
      </c>
      <c r="C16238" t="s">
        <v>390</v>
      </c>
      <c r="D16238" t="s">
        <v>1262</v>
      </c>
      <c r="E16238" t="s">
        <v>30</v>
      </c>
      <c r="F16238">
        <v>109065</v>
      </c>
      <c r="G16238">
        <v>91282</v>
      </c>
      <c r="H16238">
        <v>0.83695044239673588</v>
      </c>
      <c r="I16238" t="str">
        <f>VLOOKUP($B16238&amp;$E16238,'Employee List'!$A:$E,5,0)</f>
        <v>E-1332</v>
      </c>
    </row>
    <row r="16239" spans="1:9" x14ac:dyDescent="0.35">
      <c r="A16239" t="s">
        <v>1257</v>
      </c>
      <c r="B16239" t="s">
        <v>257</v>
      </c>
      <c r="C16239" t="s">
        <v>390</v>
      </c>
      <c r="D16239" t="s">
        <v>1262</v>
      </c>
      <c r="E16239" t="s">
        <v>31</v>
      </c>
      <c r="F16239">
        <v>119006</v>
      </c>
      <c r="G16239">
        <v>93608</v>
      </c>
      <c r="H16239">
        <v>0.78658218913332101</v>
      </c>
      <c r="I16239" t="str">
        <f>VLOOKUP($B16239&amp;$E16239,'Employee List'!$A:$E,5,0)</f>
        <v>E-1332</v>
      </c>
    </row>
    <row r="16240" spans="1:9" x14ac:dyDescent="0.35">
      <c r="A16240" t="s">
        <v>1257</v>
      </c>
      <c r="B16240" t="s">
        <v>257</v>
      </c>
      <c r="C16240" t="s">
        <v>390</v>
      </c>
      <c r="D16240" t="s">
        <v>1282</v>
      </c>
      <c r="E16240" t="s">
        <v>29</v>
      </c>
      <c r="F16240">
        <v>4400</v>
      </c>
      <c r="G16240">
        <v>4608</v>
      </c>
      <c r="H16240">
        <v>1.0472727272727274</v>
      </c>
      <c r="I16240" t="str">
        <f>VLOOKUP($B16240&amp;$E16240,'Employee List'!$A:$E,5,0)</f>
        <v>E-1332</v>
      </c>
    </row>
    <row r="16241" spans="1:9" x14ac:dyDescent="0.35">
      <c r="A16241" t="s">
        <v>1257</v>
      </c>
      <c r="B16241" t="s">
        <v>257</v>
      </c>
      <c r="C16241" t="s">
        <v>390</v>
      </c>
      <c r="D16241" t="s">
        <v>1282</v>
      </c>
      <c r="E16241" t="s">
        <v>30</v>
      </c>
      <c r="F16241">
        <v>12649</v>
      </c>
      <c r="G16241">
        <v>11568</v>
      </c>
      <c r="H16241">
        <v>0.91453869871136062</v>
      </c>
      <c r="I16241" t="str">
        <f>VLOOKUP($B16241&amp;$E16241,'Employee List'!$A:$E,5,0)</f>
        <v>E-1332</v>
      </c>
    </row>
    <row r="16242" spans="1:9" x14ac:dyDescent="0.35">
      <c r="A16242" t="s">
        <v>1257</v>
      </c>
      <c r="B16242" t="s">
        <v>257</v>
      </c>
      <c r="C16242" t="s">
        <v>390</v>
      </c>
      <c r="D16242" t="s">
        <v>1282</v>
      </c>
      <c r="E16242" t="s">
        <v>31</v>
      </c>
      <c r="F16242">
        <v>13693</v>
      </c>
      <c r="G16242">
        <v>15303</v>
      </c>
      <c r="H16242">
        <v>1.1175783246914481</v>
      </c>
      <c r="I16242" t="str">
        <f>VLOOKUP($B16242&amp;$E16242,'Employee List'!$A:$E,5,0)</f>
        <v>E-1332</v>
      </c>
    </row>
    <row r="16243" spans="1:9" x14ac:dyDescent="0.35">
      <c r="A16243" t="s">
        <v>1257</v>
      </c>
      <c r="B16243" t="s">
        <v>257</v>
      </c>
      <c r="C16243" t="s">
        <v>390</v>
      </c>
      <c r="D16243" t="s">
        <v>1281</v>
      </c>
      <c r="E16243" t="s">
        <v>29</v>
      </c>
      <c r="F16243">
        <v>4027</v>
      </c>
      <c r="G16243">
        <v>9855</v>
      </c>
      <c r="H16243">
        <v>2.4472311894710703</v>
      </c>
      <c r="I16243" t="str">
        <f>VLOOKUP($B16243&amp;$E16243,'Employee List'!$A:$E,5,0)</f>
        <v>E-1332</v>
      </c>
    </row>
    <row r="16244" spans="1:9" x14ac:dyDescent="0.35">
      <c r="A16244" t="s">
        <v>1257</v>
      </c>
      <c r="B16244" t="s">
        <v>257</v>
      </c>
      <c r="C16244" t="s">
        <v>390</v>
      </c>
      <c r="D16244" t="s">
        <v>1281</v>
      </c>
      <c r="E16244" t="s">
        <v>30</v>
      </c>
      <c r="F16244">
        <v>5974</v>
      </c>
      <c r="G16244">
        <v>3766</v>
      </c>
      <c r="H16244">
        <v>0.63039839303649148</v>
      </c>
      <c r="I16244" t="str">
        <f>VLOOKUP($B16244&amp;$E16244,'Employee List'!$A:$E,5,0)</f>
        <v>E-1332</v>
      </c>
    </row>
    <row r="16245" spans="1:9" x14ac:dyDescent="0.35">
      <c r="A16245" t="s">
        <v>1257</v>
      </c>
      <c r="B16245" t="s">
        <v>257</v>
      </c>
      <c r="C16245" t="s">
        <v>390</v>
      </c>
      <c r="D16245" t="s">
        <v>1281</v>
      </c>
      <c r="E16245" t="s">
        <v>31</v>
      </c>
      <c r="F16245">
        <v>4957</v>
      </c>
      <c r="G16245">
        <v>2680</v>
      </c>
      <c r="H16245">
        <v>0.54064958644341332</v>
      </c>
      <c r="I16245" t="str">
        <f>VLOOKUP($B16245&amp;$E16245,'Employee List'!$A:$E,5,0)</f>
        <v>E-1332</v>
      </c>
    </row>
    <row r="16246" spans="1:9" x14ac:dyDescent="0.35">
      <c r="A16246" t="s">
        <v>1257</v>
      </c>
      <c r="B16246" t="s">
        <v>258</v>
      </c>
      <c r="C16246" t="s">
        <v>390</v>
      </c>
      <c r="D16246" t="s">
        <v>1274</v>
      </c>
      <c r="E16246" t="s">
        <v>29</v>
      </c>
      <c r="F16246">
        <v>12341</v>
      </c>
      <c r="G16246">
        <v>12037</v>
      </c>
      <c r="H16246">
        <v>0.97536666396564298</v>
      </c>
      <c r="I16246" t="str">
        <f>VLOOKUP($B16246&amp;$E16246,'Employee List'!$A:$E,5,0)</f>
        <v>E-1333</v>
      </c>
    </row>
    <row r="16247" spans="1:9" x14ac:dyDescent="0.35">
      <c r="A16247" t="s">
        <v>1257</v>
      </c>
      <c r="B16247" t="s">
        <v>258</v>
      </c>
      <c r="C16247" t="s">
        <v>390</v>
      </c>
      <c r="D16247" t="s">
        <v>1274</v>
      </c>
      <c r="E16247" t="s">
        <v>30</v>
      </c>
      <c r="F16247">
        <v>12151</v>
      </c>
      <c r="G16247">
        <v>6227</v>
      </c>
      <c r="H16247">
        <v>0.5124681096206074</v>
      </c>
      <c r="I16247" t="str">
        <f>VLOOKUP($B16247&amp;$E16247,'Employee List'!$A:$E,5,0)</f>
        <v>E-1333</v>
      </c>
    </row>
    <row r="16248" spans="1:9" x14ac:dyDescent="0.35">
      <c r="A16248" t="s">
        <v>1257</v>
      </c>
      <c r="B16248" t="s">
        <v>258</v>
      </c>
      <c r="C16248" t="s">
        <v>390</v>
      </c>
      <c r="D16248" t="s">
        <v>1274</v>
      </c>
      <c r="E16248" t="s">
        <v>31</v>
      </c>
      <c r="F16248">
        <v>11375</v>
      </c>
      <c r="G16248">
        <v>8232</v>
      </c>
      <c r="H16248">
        <v>0.72369230769230775</v>
      </c>
      <c r="I16248" t="str">
        <f>VLOOKUP($B16248&amp;$E16248,'Employee List'!$A:$E,5,0)</f>
        <v>E-1333</v>
      </c>
    </row>
    <row r="16249" spans="1:9" x14ac:dyDescent="0.35">
      <c r="A16249" t="s">
        <v>1257</v>
      </c>
      <c r="B16249" t="s">
        <v>258</v>
      </c>
      <c r="C16249" t="s">
        <v>390</v>
      </c>
      <c r="D16249" t="s">
        <v>1263</v>
      </c>
      <c r="E16249" t="s">
        <v>29</v>
      </c>
      <c r="F16249">
        <v>57902</v>
      </c>
      <c r="G16249">
        <v>24508</v>
      </c>
      <c r="H16249">
        <v>0.42326689924354943</v>
      </c>
      <c r="I16249" t="str">
        <f>VLOOKUP($B16249&amp;$E16249,'Employee List'!$A:$E,5,0)</f>
        <v>E-1333</v>
      </c>
    </row>
    <row r="16250" spans="1:9" x14ac:dyDescent="0.35">
      <c r="A16250" t="s">
        <v>1257</v>
      </c>
      <c r="B16250" t="s">
        <v>258</v>
      </c>
      <c r="C16250" t="s">
        <v>390</v>
      </c>
      <c r="D16250" t="s">
        <v>1263</v>
      </c>
      <c r="E16250" t="s">
        <v>30</v>
      </c>
      <c r="F16250">
        <v>58667</v>
      </c>
      <c r="G16250">
        <v>8291</v>
      </c>
      <c r="H16250">
        <v>0.14132306066442804</v>
      </c>
      <c r="I16250" t="str">
        <f>VLOOKUP($B16250&amp;$E16250,'Employee List'!$A:$E,5,0)</f>
        <v>E-1333</v>
      </c>
    </row>
    <row r="16251" spans="1:9" x14ac:dyDescent="0.35">
      <c r="A16251" t="s">
        <v>1257</v>
      </c>
      <c r="B16251" t="s">
        <v>258</v>
      </c>
      <c r="C16251" t="s">
        <v>390</v>
      </c>
      <c r="D16251" t="s">
        <v>1263</v>
      </c>
      <c r="E16251" t="s">
        <v>31</v>
      </c>
      <c r="F16251">
        <v>61691</v>
      </c>
      <c r="G16251">
        <v>130622</v>
      </c>
      <c r="H16251">
        <v>2.1173590961404418</v>
      </c>
      <c r="I16251" t="str">
        <f>VLOOKUP($B16251&amp;$E16251,'Employee List'!$A:$E,5,0)</f>
        <v>E-1333</v>
      </c>
    </row>
    <row r="16252" spans="1:9" x14ac:dyDescent="0.35">
      <c r="A16252" t="s">
        <v>1257</v>
      </c>
      <c r="B16252" t="s">
        <v>258</v>
      </c>
      <c r="C16252" t="s">
        <v>390</v>
      </c>
      <c r="D16252" t="s">
        <v>1264</v>
      </c>
      <c r="E16252" t="s">
        <v>29</v>
      </c>
      <c r="F16252">
        <v>100964</v>
      </c>
      <c r="G16252">
        <v>2085</v>
      </c>
      <c r="H16252">
        <v>2.0650925082207519E-2</v>
      </c>
      <c r="I16252" t="str">
        <f>VLOOKUP($B16252&amp;$E16252,'Employee List'!$A:$E,5,0)</f>
        <v>E-1333</v>
      </c>
    </row>
    <row r="16253" spans="1:9" x14ac:dyDescent="0.35">
      <c r="A16253" t="s">
        <v>1257</v>
      </c>
      <c r="B16253" t="s">
        <v>258</v>
      </c>
      <c r="C16253" t="s">
        <v>390</v>
      </c>
      <c r="D16253" t="s">
        <v>1264</v>
      </c>
      <c r="E16253" t="s">
        <v>30</v>
      </c>
      <c r="F16253">
        <v>104568</v>
      </c>
      <c r="G16253">
        <v>18141</v>
      </c>
      <c r="H16253">
        <v>0.17348519623594216</v>
      </c>
      <c r="I16253" t="str">
        <f>VLOOKUP($B16253&amp;$E16253,'Employee List'!$A:$E,5,0)</f>
        <v>E-1333</v>
      </c>
    </row>
    <row r="16254" spans="1:9" x14ac:dyDescent="0.35">
      <c r="A16254" t="s">
        <v>1257</v>
      </c>
      <c r="B16254" t="s">
        <v>258</v>
      </c>
      <c r="C16254" t="s">
        <v>390</v>
      </c>
      <c r="D16254" t="s">
        <v>1264</v>
      </c>
      <c r="E16254" t="s">
        <v>31</v>
      </c>
      <c r="F16254">
        <v>103053</v>
      </c>
      <c r="G16254">
        <v>174459</v>
      </c>
      <c r="H16254">
        <v>1.6929055922680563</v>
      </c>
      <c r="I16254" t="str">
        <f>VLOOKUP($B16254&amp;$E16254,'Employee List'!$A:$E,5,0)</f>
        <v>E-1333</v>
      </c>
    </row>
    <row r="16255" spans="1:9" x14ac:dyDescent="0.35">
      <c r="A16255" t="s">
        <v>1257</v>
      </c>
      <c r="B16255" t="s">
        <v>258</v>
      </c>
      <c r="C16255" t="s">
        <v>390</v>
      </c>
      <c r="D16255" t="s">
        <v>1265</v>
      </c>
      <c r="E16255" t="s">
        <v>29</v>
      </c>
      <c r="F16255">
        <v>5396</v>
      </c>
      <c r="G16255">
        <v>1995</v>
      </c>
      <c r="H16255">
        <v>0.36971830985915494</v>
      </c>
      <c r="I16255" t="str">
        <f>VLOOKUP($B16255&amp;$E16255,'Employee List'!$A:$E,5,0)</f>
        <v>E-1333</v>
      </c>
    </row>
    <row r="16256" spans="1:9" x14ac:dyDescent="0.35">
      <c r="A16256" t="s">
        <v>1257</v>
      </c>
      <c r="B16256" t="s">
        <v>258</v>
      </c>
      <c r="C16256" t="s">
        <v>390</v>
      </c>
      <c r="D16256" t="s">
        <v>1265</v>
      </c>
      <c r="E16256" t="s">
        <v>30</v>
      </c>
      <c r="F16256">
        <v>4332</v>
      </c>
      <c r="G16256">
        <v>3070</v>
      </c>
      <c r="H16256">
        <v>0.70867959372114497</v>
      </c>
      <c r="I16256" t="str">
        <f>VLOOKUP($B16256&amp;$E16256,'Employee List'!$A:$E,5,0)</f>
        <v>E-1333</v>
      </c>
    </row>
    <row r="16257" spans="1:9" x14ac:dyDescent="0.35">
      <c r="A16257" t="s">
        <v>1257</v>
      </c>
      <c r="B16257" t="s">
        <v>258</v>
      </c>
      <c r="C16257" t="s">
        <v>390</v>
      </c>
      <c r="D16257" t="s">
        <v>1265</v>
      </c>
      <c r="E16257" t="s">
        <v>31</v>
      </c>
      <c r="F16257">
        <v>3824</v>
      </c>
      <c r="G16257">
        <v>3412</v>
      </c>
      <c r="H16257">
        <v>0.89225941422594146</v>
      </c>
      <c r="I16257" t="str">
        <f>VLOOKUP($B16257&amp;$E16257,'Employee List'!$A:$E,5,0)</f>
        <v>E-1333</v>
      </c>
    </row>
    <row r="16258" spans="1:9" x14ac:dyDescent="0.35">
      <c r="A16258" t="s">
        <v>1257</v>
      </c>
      <c r="B16258" t="s">
        <v>258</v>
      </c>
      <c r="C16258" t="s">
        <v>390</v>
      </c>
      <c r="D16258" t="s">
        <v>1260</v>
      </c>
      <c r="E16258" t="s">
        <v>29</v>
      </c>
      <c r="F16258">
        <v>20599</v>
      </c>
      <c r="G16258">
        <v>33665</v>
      </c>
      <c r="H16258">
        <v>1.6343026360502937</v>
      </c>
      <c r="I16258" t="str">
        <f>VLOOKUP($B16258&amp;$E16258,'Employee List'!$A:$E,5,0)</f>
        <v>E-1333</v>
      </c>
    </row>
    <row r="16259" spans="1:9" x14ac:dyDescent="0.35">
      <c r="A16259" t="s">
        <v>1257</v>
      </c>
      <c r="B16259" t="s">
        <v>258</v>
      </c>
      <c r="C16259" t="s">
        <v>390</v>
      </c>
      <c r="D16259" t="s">
        <v>1260</v>
      </c>
      <c r="E16259" t="s">
        <v>30</v>
      </c>
      <c r="F16259">
        <v>18218</v>
      </c>
      <c r="G16259">
        <v>26750</v>
      </c>
      <c r="H16259">
        <v>1.4683280272258206</v>
      </c>
      <c r="I16259" t="str">
        <f>VLOOKUP($B16259&amp;$E16259,'Employee List'!$A:$E,5,0)</f>
        <v>E-1333</v>
      </c>
    </row>
    <row r="16260" spans="1:9" x14ac:dyDescent="0.35">
      <c r="A16260" t="s">
        <v>1257</v>
      </c>
      <c r="B16260" t="s">
        <v>258</v>
      </c>
      <c r="C16260" t="s">
        <v>390</v>
      </c>
      <c r="D16260" t="s">
        <v>1260</v>
      </c>
      <c r="E16260" t="s">
        <v>31</v>
      </c>
      <c r="F16260">
        <v>22135</v>
      </c>
      <c r="G16260">
        <v>32679</v>
      </c>
      <c r="H16260">
        <v>1.4763496724644229</v>
      </c>
      <c r="I16260" t="str">
        <f>VLOOKUP($B16260&amp;$E16260,'Employee List'!$A:$E,5,0)</f>
        <v>E-1333</v>
      </c>
    </row>
    <row r="16261" spans="1:9" x14ac:dyDescent="0.35">
      <c r="A16261" t="s">
        <v>1257</v>
      </c>
      <c r="B16261" t="s">
        <v>258</v>
      </c>
      <c r="C16261" t="s">
        <v>390</v>
      </c>
      <c r="D16261" t="s">
        <v>1261</v>
      </c>
      <c r="E16261" t="s">
        <v>29</v>
      </c>
      <c r="F16261">
        <v>92939</v>
      </c>
      <c r="G16261">
        <v>64307</v>
      </c>
      <c r="H16261">
        <v>0.69192696284659827</v>
      </c>
      <c r="I16261" t="str">
        <f>VLOOKUP($B16261&amp;$E16261,'Employee List'!$A:$E,5,0)</f>
        <v>E-1333</v>
      </c>
    </row>
    <row r="16262" spans="1:9" x14ac:dyDescent="0.35">
      <c r="A16262" t="s">
        <v>1257</v>
      </c>
      <c r="B16262" t="s">
        <v>258</v>
      </c>
      <c r="C16262" t="s">
        <v>390</v>
      </c>
      <c r="D16262" t="s">
        <v>1261</v>
      </c>
      <c r="E16262" t="s">
        <v>30</v>
      </c>
      <c r="F16262">
        <v>96361</v>
      </c>
      <c r="G16262">
        <v>64071</v>
      </c>
      <c r="H16262">
        <v>0.66490592667157877</v>
      </c>
      <c r="I16262" t="str">
        <f>VLOOKUP($B16262&amp;$E16262,'Employee List'!$A:$E,5,0)</f>
        <v>E-1333</v>
      </c>
    </row>
    <row r="16263" spans="1:9" x14ac:dyDescent="0.35">
      <c r="A16263" t="s">
        <v>1257</v>
      </c>
      <c r="B16263" t="s">
        <v>258</v>
      </c>
      <c r="C16263" t="s">
        <v>390</v>
      </c>
      <c r="D16263" t="s">
        <v>1261</v>
      </c>
      <c r="E16263" t="s">
        <v>31</v>
      </c>
      <c r="F16263">
        <v>99986</v>
      </c>
      <c r="G16263">
        <v>104780</v>
      </c>
      <c r="H16263">
        <v>1.0479467125397555</v>
      </c>
      <c r="I16263" t="str">
        <f>VLOOKUP($B16263&amp;$E16263,'Employee List'!$A:$E,5,0)</f>
        <v>E-1333</v>
      </c>
    </row>
    <row r="16264" spans="1:9" x14ac:dyDescent="0.35">
      <c r="A16264" t="s">
        <v>1257</v>
      </c>
      <c r="B16264" t="s">
        <v>258</v>
      </c>
      <c r="C16264" t="s">
        <v>390</v>
      </c>
      <c r="D16264" t="s">
        <v>1266</v>
      </c>
      <c r="E16264" t="s">
        <v>29</v>
      </c>
      <c r="F16264">
        <v>22170</v>
      </c>
      <c r="G16264">
        <v>34498</v>
      </c>
      <c r="H16264">
        <v>1.5560667568786648</v>
      </c>
      <c r="I16264" t="str">
        <f>VLOOKUP($B16264&amp;$E16264,'Employee List'!$A:$E,5,0)</f>
        <v>E-1333</v>
      </c>
    </row>
    <row r="16265" spans="1:9" x14ac:dyDescent="0.35">
      <c r="A16265" t="s">
        <v>1257</v>
      </c>
      <c r="B16265" t="s">
        <v>258</v>
      </c>
      <c r="C16265" t="s">
        <v>390</v>
      </c>
      <c r="D16265" t="s">
        <v>1266</v>
      </c>
      <c r="E16265" t="s">
        <v>30</v>
      </c>
      <c r="F16265">
        <v>22991</v>
      </c>
      <c r="G16265">
        <v>25264</v>
      </c>
      <c r="H16265">
        <v>1.0988647731721108</v>
      </c>
      <c r="I16265" t="str">
        <f>VLOOKUP($B16265&amp;$E16265,'Employee List'!$A:$E,5,0)</f>
        <v>E-1333</v>
      </c>
    </row>
    <row r="16266" spans="1:9" x14ac:dyDescent="0.35">
      <c r="A16266" t="s">
        <v>1257</v>
      </c>
      <c r="B16266" t="s">
        <v>258</v>
      </c>
      <c r="C16266" t="s">
        <v>390</v>
      </c>
      <c r="D16266" t="s">
        <v>1266</v>
      </c>
      <c r="E16266" t="s">
        <v>31</v>
      </c>
      <c r="F16266">
        <v>23277</v>
      </c>
      <c r="G16266">
        <v>30932</v>
      </c>
      <c r="H16266">
        <v>1.3288654036173047</v>
      </c>
      <c r="I16266" t="str">
        <f>VLOOKUP($B16266&amp;$E16266,'Employee List'!$A:$E,5,0)</f>
        <v>E-1333</v>
      </c>
    </row>
    <row r="16267" spans="1:9" x14ac:dyDescent="0.35">
      <c r="A16267" t="s">
        <v>1257</v>
      </c>
      <c r="B16267" t="s">
        <v>258</v>
      </c>
      <c r="C16267" t="s">
        <v>390</v>
      </c>
      <c r="D16267" t="s">
        <v>1267</v>
      </c>
      <c r="E16267" t="s">
        <v>29</v>
      </c>
      <c r="F16267">
        <v>21735</v>
      </c>
      <c r="G16267">
        <v>30188</v>
      </c>
      <c r="H16267">
        <v>1.3889118932597193</v>
      </c>
      <c r="I16267" t="str">
        <f>VLOOKUP($B16267&amp;$E16267,'Employee List'!$A:$E,5,0)</f>
        <v>E-1333</v>
      </c>
    </row>
    <row r="16268" spans="1:9" x14ac:dyDescent="0.35">
      <c r="A16268" t="s">
        <v>1257</v>
      </c>
      <c r="B16268" t="s">
        <v>258</v>
      </c>
      <c r="C16268" t="s">
        <v>390</v>
      </c>
      <c r="D16268" t="s">
        <v>1267</v>
      </c>
      <c r="E16268" t="s">
        <v>30</v>
      </c>
      <c r="F16268">
        <v>23935</v>
      </c>
      <c r="G16268">
        <v>19768</v>
      </c>
      <c r="H16268">
        <v>0.82590348861499896</v>
      </c>
      <c r="I16268" t="str">
        <f>VLOOKUP($B16268&amp;$E16268,'Employee List'!$A:$E,5,0)</f>
        <v>E-1333</v>
      </c>
    </row>
    <row r="16269" spans="1:9" x14ac:dyDescent="0.35">
      <c r="A16269" t="s">
        <v>1257</v>
      </c>
      <c r="B16269" t="s">
        <v>258</v>
      </c>
      <c r="C16269" t="s">
        <v>390</v>
      </c>
      <c r="D16269" t="s">
        <v>1267</v>
      </c>
      <c r="E16269" t="s">
        <v>31</v>
      </c>
      <c r="F16269">
        <v>24164</v>
      </c>
      <c r="G16269">
        <v>23341</v>
      </c>
      <c r="H16269">
        <v>0.96594106935937762</v>
      </c>
      <c r="I16269" t="str">
        <f>VLOOKUP($B16269&amp;$E16269,'Employee List'!$A:$E,5,0)</f>
        <v>E-1333</v>
      </c>
    </row>
    <row r="16270" spans="1:9" x14ac:dyDescent="0.35">
      <c r="A16270" t="s">
        <v>1257</v>
      </c>
      <c r="B16270" t="s">
        <v>258</v>
      </c>
      <c r="C16270" t="s">
        <v>390</v>
      </c>
      <c r="D16270" t="s">
        <v>1268</v>
      </c>
      <c r="E16270" t="s">
        <v>29</v>
      </c>
      <c r="F16270">
        <v>14073</v>
      </c>
      <c r="G16270">
        <v>1870</v>
      </c>
      <c r="H16270">
        <v>0.13287856178497834</v>
      </c>
      <c r="I16270" t="str">
        <f>VLOOKUP($B16270&amp;$E16270,'Employee List'!$A:$E,5,0)</f>
        <v>E-1333</v>
      </c>
    </row>
    <row r="16271" spans="1:9" x14ac:dyDescent="0.35">
      <c r="A16271" t="s">
        <v>1257</v>
      </c>
      <c r="B16271" t="s">
        <v>258</v>
      </c>
      <c r="C16271" t="s">
        <v>390</v>
      </c>
      <c r="D16271" t="s">
        <v>1268</v>
      </c>
      <c r="E16271" t="s">
        <v>30</v>
      </c>
      <c r="F16271">
        <v>11516</v>
      </c>
      <c r="G16271">
        <v>2254</v>
      </c>
      <c r="H16271">
        <v>0.19572768322334144</v>
      </c>
      <c r="I16271" t="str">
        <f>VLOOKUP($B16271&amp;$E16271,'Employee List'!$A:$E,5,0)</f>
        <v>E-1333</v>
      </c>
    </row>
    <row r="16272" spans="1:9" x14ac:dyDescent="0.35">
      <c r="A16272" t="s">
        <v>1257</v>
      </c>
      <c r="B16272" t="s">
        <v>258</v>
      </c>
      <c r="C16272" t="s">
        <v>390</v>
      </c>
      <c r="D16272" t="s">
        <v>1268</v>
      </c>
      <c r="E16272" t="s">
        <v>31</v>
      </c>
      <c r="F16272">
        <v>10599</v>
      </c>
      <c r="G16272">
        <v>3772</v>
      </c>
      <c r="H16272">
        <v>0.35588263043683366</v>
      </c>
      <c r="I16272" t="str">
        <f>VLOOKUP($B16272&amp;$E16272,'Employee List'!$A:$E,5,0)</f>
        <v>E-1333</v>
      </c>
    </row>
    <row r="16273" spans="1:9" x14ac:dyDescent="0.35">
      <c r="A16273" t="s">
        <v>1257</v>
      </c>
      <c r="B16273" t="s">
        <v>258</v>
      </c>
      <c r="C16273" t="s">
        <v>390</v>
      </c>
      <c r="D16273" t="s">
        <v>1269</v>
      </c>
      <c r="E16273" t="s">
        <v>29</v>
      </c>
      <c r="F16273">
        <v>1273</v>
      </c>
      <c r="G16273">
        <v>2927</v>
      </c>
      <c r="H16273">
        <v>2.2992930086410057</v>
      </c>
      <c r="I16273" t="str">
        <f>VLOOKUP($B16273&amp;$E16273,'Employee List'!$A:$E,5,0)</f>
        <v>E-1333</v>
      </c>
    </row>
    <row r="16274" spans="1:9" x14ac:dyDescent="0.35">
      <c r="A16274" t="s">
        <v>1257</v>
      </c>
      <c r="B16274" t="s">
        <v>258</v>
      </c>
      <c r="C16274" t="s">
        <v>390</v>
      </c>
      <c r="D16274" t="s">
        <v>1269</v>
      </c>
      <c r="E16274" t="s">
        <v>30</v>
      </c>
      <c r="F16274">
        <v>1427</v>
      </c>
      <c r="G16274">
        <v>2191</v>
      </c>
      <c r="H16274">
        <v>1.5353889278206028</v>
      </c>
      <c r="I16274" t="str">
        <f>VLOOKUP($B16274&amp;$E16274,'Employee List'!$A:$E,5,0)</f>
        <v>E-1333</v>
      </c>
    </row>
    <row r="16275" spans="1:9" x14ac:dyDescent="0.35">
      <c r="A16275" t="s">
        <v>1257</v>
      </c>
      <c r="B16275" t="s">
        <v>258</v>
      </c>
      <c r="C16275" t="s">
        <v>390</v>
      </c>
      <c r="D16275" t="s">
        <v>1269</v>
      </c>
      <c r="E16275" t="s">
        <v>31</v>
      </c>
      <c r="F16275">
        <v>3256</v>
      </c>
      <c r="G16275">
        <v>4891</v>
      </c>
      <c r="H16275">
        <v>1.5021498771498771</v>
      </c>
      <c r="I16275" t="str">
        <f>VLOOKUP($B16275&amp;$E16275,'Employee List'!$A:$E,5,0)</f>
        <v>E-1333</v>
      </c>
    </row>
    <row r="16276" spans="1:9" x14ac:dyDescent="0.35">
      <c r="A16276" t="s">
        <v>1257</v>
      </c>
      <c r="B16276" t="s">
        <v>258</v>
      </c>
      <c r="C16276" t="s">
        <v>390</v>
      </c>
      <c r="D16276" t="s">
        <v>1270</v>
      </c>
      <c r="E16276" t="s">
        <v>29</v>
      </c>
      <c r="F16276">
        <v>3236</v>
      </c>
      <c r="G16276">
        <v>6188</v>
      </c>
      <c r="H16276">
        <v>1.9122373300370827</v>
      </c>
      <c r="I16276" t="str">
        <f>VLOOKUP($B16276&amp;$E16276,'Employee List'!$A:$E,5,0)</f>
        <v>E-1333</v>
      </c>
    </row>
    <row r="16277" spans="1:9" x14ac:dyDescent="0.35">
      <c r="A16277" t="s">
        <v>1257</v>
      </c>
      <c r="B16277" t="s">
        <v>258</v>
      </c>
      <c r="C16277" t="s">
        <v>390</v>
      </c>
      <c r="D16277" t="s">
        <v>1270</v>
      </c>
      <c r="E16277" t="s">
        <v>30</v>
      </c>
      <c r="F16277">
        <v>5617</v>
      </c>
      <c r="G16277">
        <v>3751</v>
      </c>
      <c r="H16277">
        <v>0.66779419619013713</v>
      </c>
      <c r="I16277" t="str">
        <f>VLOOKUP($B16277&amp;$E16277,'Employee List'!$A:$E,5,0)</f>
        <v>E-1333</v>
      </c>
    </row>
    <row r="16278" spans="1:9" x14ac:dyDescent="0.35">
      <c r="A16278" t="s">
        <v>1257</v>
      </c>
      <c r="B16278" t="s">
        <v>258</v>
      </c>
      <c r="C16278" t="s">
        <v>390</v>
      </c>
      <c r="D16278" t="s">
        <v>1270</v>
      </c>
      <c r="E16278" t="s">
        <v>31</v>
      </c>
      <c r="F16278">
        <v>6561</v>
      </c>
      <c r="G16278">
        <v>2753</v>
      </c>
      <c r="H16278">
        <v>0.4196006706294772</v>
      </c>
      <c r="I16278" t="str">
        <f>VLOOKUP($B16278&amp;$E16278,'Employee List'!$A:$E,5,0)</f>
        <v>E-1333</v>
      </c>
    </row>
    <row r="16279" spans="1:9" x14ac:dyDescent="0.35">
      <c r="A16279" t="s">
        <v>1257</v>
      </c>
      <c r="B16279" t="s">
        <v>258</v>
      </c>
      <c r="C16279" t="s">
        <v>390</v>
      </c>
      <c r="D16279" t="s">
        <v>1271</v>
      </c>
      <c r="E16279" t="s">
        <v>29</v>
      </c>
      <c r="F16279">
        <v>3598</v>
      </c>
      <c r="G16279">
        <v>8745</v>
      </c>
      <c r="H16279">
        <v>2.4305169538632572</v>
      </c>
      <c r="I16279" t="str">
        <f>VLOOKUP($B16279&amp;$E16279,'Employee List'!$A:$E,5,0)</f>
        <v>E-1333</v>
      </c>
    </row>
    <row r="16280" spans="1:9" x14ac:dyDescent="0.35">
      <c r="A16280" t="s">
        <v>1257</v>
      </c>
      <c r="B16280" t="s">
        <v>258</v>
      </c>
      <c r="C16280" t="s">
        <v>390</v>
      </c>
      <c r="D16280" t="s">
        <v>1271</v>
      </c>
      <c r="E16280" t="s">
        <v>30</v>
      </c>
      <c r="F16280">
        <v>6233</v>
      </c>
      <c r="G16280">
        <v>6827</v>
      </c>
      <c r="H16280">
        <v>1.0952992138617039</v>
      </c>
      <c r="I16280" t="str">
        <f>VLOOKUP($B16280&amp;$E16280,'Employee List'!$A:$E,5,0)</f>
        <v>E-1333</v>
      </c>
    </row>
    <row r="16281" spans="1:9" x14ac:dyDescent="0.35">
      <c r="A16281" t="s">
        <v>1257</v>
      </c>
      <c r="B16281" t="s">
        <v>258</v>
      </c>
      <c r="C16281" t="s">
        <v>390</v>
      </c>
      <c r="D16281" t="s">
        <v>1271</v>
      </c>
      <c r="E16281" t="s">
        <v>31</v>
      </c>
      <c r="F16281">
        <v>4120</v>
      </c>
      <c r="G16281">
        <v>7271</v>
      </c>
      <c r="H16281">
        <v>1.7648058252427183</v>
      </c>
      <c r="I16281" t="str">
        <f>VLOOKUP($B16281&amp;$E16281,'Employee List'!$A:$E,5,0)</f>
        <v>E-1333</v>
      </c>
    </row>
    <row r="16282" spans="1:9" x14ac:dyDescent="0.35">
      <c r="A16282" t="s">
        <v>1257</v>
      </c>
      <c r="B16282" t="s">
        <v>258</v>
      </c>
      <c r="C16282" t="s">
        <v>390</v>
      </c>
      <c r="D16282" t="s">
        <v>1258</v>
      </c>
      <c r="E16282" t="s">
        <v>29</v>
      </c>
      <c r="F16282">
        <v>56767</v>
      </c>
      <c r="G16282">
        <v>124575</v>
      </c>
      <c r="H16282">
        <v>2.1944968027198901</v>
      </c>
      <c r="I16282" t="str">
        <f>VLOOKUP($B16282&amp;$E16282,'Employee List'!$A:$E,5,0)</f>
        <v>E-1333</v>
      </c>
    </row>
    <row r="16283" spans="1:9" x14ac:dyDescent="0.35">
      <c r="A16283" t="s">
        <v>1257</v>
      </c>
      <c r="B16283" t="s">
        <v>258</v>
      </c>
      <c r="C16283" t="s">
        <v>390</v>
      </c>
      <c r="D16283" t="s">
        <v>1258</v>
      </c>
      <c r="E16283" t="s">
        <v>30</v>
      </c>
      <c r="F16283">
        <v>55437</v>
      </c>
      <c r="G16283">
        <v>52760</v>
      </c>
      <c r="H16283">
        <v>0.95171095116979632</v>
      </c>
      <c r="I16283" t="str">
        <f>VLOOKUP($B16283&amp;$E16283,'Employee List'!$A:$E,5,0)</f>
        <v>E-1333</v>
      </c>
    </row>
    <row r="16284" spans="1:9" x14ac:dyDescent="0.35">
      <c r="A16284" t="s">
        <v>1257</v>
      </c>
      <c r="B16284" t="s">
        <v>258</v>
      </c>
      <c r="C16284" t="s">
        <v>390</v>
      </c>
      <c r="D16284" t="s">
        <v>1258</v>
      </c>
      <c r="E16284" t="s">
        <v>31</v>
      </c>
      <c r="F16284">
        <v>55108</v>
      </c>
      <c r="G16284">
        <v>63079</v>
      </c>
      <c r="H16284">
        <v>1.1446432459896929</v>
      </c>
      <c r="I16284" t="str">
        <f>VLOOKUP($B16284&amp;$E16284,'Employee List'!$A:$E,5,0)</f>
        <v>E-1333</v>
      </c>
    </row>
    <row r="16285" spans="1:9" x14ac:dyDescent="0.35">
      <c r="A16285" t="s">
        <v>1257</v>
      </c>
      <c r="B16285" t="s">
        <v>258</v>
      </c>
      <c r="C16285" t="s">
        <v>390</v>
      </c>
      <c r="D16285" t="s">
        <v>1272</v>
      </c>
      <c r="E16285" t="s">
        <v>29</v>
      </c>
      <c r="F16285">
        <v>7869</v>
      </c>
      <c r="G16285">
        <v>5828</v>
      </c>
      <c r="H16285">
        <v>0.74062777989579365</v>
      </c>
      <c r="I16285" t="str">
        <f>VLOOKUP($B16285&amp;$E16285,'Employee List'!$A:$E,5,0)</f>
        <v>E-1333</v>
      </c>
    </row>
    <row r="16286" spans="1:9" x14ac:dyDescent="0.35">
      <c r="A16286" t="s">
        <v>1257</v>
      </c>
      <c r="B16286" t="s">
        <v>258</v>
      </c>
      <c r="C16286" t="s">
        <v>390</v>
      </c>
      <c r="D16286" t="s">
        <v>1272</v>
      </c>
      <c r="E16286" t="s">
        <v>30</v>
      </c>
      <c r="F16286">
        <v>9607</v>
      </c>
      <c r="G16286">
        <v>3274</v>
      </c>
      <c r="H16286">
        <v>0.34079317164567502</v>
      </c>
      <c r="I16286" t="str">
        <f>VLOOKUP($B16286&amp;$E16286,'Employee List'!$A:$E,5,0)</f>
        <v>E-1333</v>
      </c>
    </row>
    <row r="16287" spans="1:9" x14ac:dyDescent="0.35">
      <c r="A16287" t="s">
        <v>1257</v>
      </c>
      <c r="B16287" t="s">
        <v>258</v>
      </c>
      <c r="C16287" t="s">
        <v>390</v>
      </c>
      <c r="D16287" t="s">
        <v>1272</v>
      </c>
      <c r="E16287" t="s">
        <v>31</v>
      </c>
      <c r="F16287">
        <v>10023</v>
      </c>
      <c r="G16287">
        <v>6203</v>
      </c>
      <c r="H16287">
        <v>0.61887658385712863</v>
      </c>
      <c r="I16287" t="str">
        <f>VLOOKUP($B16287&amp;$E16287,'Employee List'!$A:$E,5,0)</f>
        <v>E-1333</v>
      </c>
    </row>
    <row r="16288" spans="1:9" x14ac:dyDescent="0.35">
      <c r="A16288" t="s">
        <v>1257</v>
      </c>
      <c r="B16288" t="s">
        <v>258</v>
      </c>
      <c r="C16288" t="s">
        <v>390</v>
      </c>
      <c r="D16288" t="s">
        <v>1259</v>
      </c>
      <c r="E16288" t="s">
        <v>29</v>
      </c>
      <c r="F16288">
        <v>9389</v>
      </c>
      <c r="G16288">
        <v>19158</v>
      </c>
      <c r="H16288">
        <v>2.0404728938119074</v>
      </c>
      <c r="I16288" t="str">
        <f>VLOOKUP($B16288&amp;$E16288,'Employee List'!$A:$E,5,0)</f>
        <v>E-1333</v>
      </c>
    </row>
    <row r="16289" spans="1:9" x14ac:dyDescent="0.35">
      <c r="A16289" t="s">
        <v>1257</v>
      </c>
      <c r="B16289" t="s">
        <v>258</v>
      </c>
      <c r="C16289" t="s">
        <v>390</v>
      </c>
      <c r="D16289" t="s">
        <v>1259</v>
      </c>
      <c r="E16289" t="s">
        <v>30</v>
      </c>
      <c r="F16289">
        <v>9161</v>
      </c>
      <c r="G16289">
        <v>9647</v>
      </c>
      <c r="H16289">
        <v>1.05305097696758</v>
      </c>
      <c r="I16289" t="str">
        <f>VLOOKUP($B16289&amp;$E16289,'Employee List'!$A:$E,5,0)</f>
        <v>E-1333</v>
      </c>
    </row>
    <row r="16290" spans="1:9" x14ac:dyDescent="0.35">
      <c r="A16290" t="s">
        <v>1257</v>
      </c>
      <c r="B16290" t="s">
        <v>258</v>
      </c>
      <c r="C16290" t="s">
        <v>390</v>
      </c>
      <c r="D16290" t="s">
        <v>1259</v>
      </c>
      <c r="E16290" t="s">
        <v>31</v>
      </c>
      <c r="F16290">
        <v>11494</v>
      </c>
      <c r="G16290">
        <v>22092</v>
      </c>
      <c r="H16290">
        <v>1.9220462850182705</v>
      </c>
      <c r="I16290" t="str">
        <f>VLOOKUP($B16290&amp;$E16290,'Employee List'!$A:$E,5,0)</f>
        <v>E-1333</v>
      </c>
    </row>
    <row r="16291" spans="1:9" x14ac:dyDescent="0.35">
      <c r="A16291" t="s">
        <v>1257</v>
      </c>
      <c r="B16291" t="s">
        <v>258</v>
      </c>
      <c r="C16291" t="s">
        <v>390</v>
      </c>
      <c r="D16291" t="s">
        <v>1273</v>
      </c>
      <c r="E16291" t="s">
        <v>29</v>
      </c>
      <c r="F16291">
        <v>5519</v>
      </c>
      <c r="G16291">
        <v>6469</v>
      </c>
      <c r="H16291">
        <v>1.1721326327233195</v>
      </c>
      <c r="I16291" t="str">
        <f>VLOOKUP($B16291&amp;$E16291,'Employee List'!$A:$E,5,0)</f>
        <v>E-1333</v>
      </c>
    </row>
    <row r="16292" spans="1:9" x14ac:dyDescent="0.35">
      <c r="A16292" t="s">
        <v>1257</v>
      </c>
      <c r="B16292" t="s">
        <v>258</v>
      </c>
      <c r="C16292" t="s">
        <v>390</v>
      </c>
      <c r="D16292" t="s">
        <v>1273</v>
      </c>
      <c r="E16292" t="s">
        <v>30</v>
      </c>
      <c r="F16292">
        <v>7056</v>
      </c>
      <c r="G16292">
        <v>3358</v>
      </c>
      <c r="H16292">
        <v>0.47590702947845803</v>
      </c>
      <c r="I16292" t="str">
        <f>VLOOKUP($B16292&amp;$E16292,'Employee List'!$A:$E,5,0)</f>
        <v>E-1333</v>
      </c>
    </row>
    <row r="16293" spans="1:9" x14ac:dyDescent="0.35">
      <c r="A16293" t="s">
        <v>1257</v>
      </c>
      <c r="B16293" t="s">
        <v>258</v>
      </c>
      <c r="C16293" t="s">
        <v>390</v>
      </c>
      <c r="D16293" t="s">
        <v>1273</v>
      </c>
      <c r="E16293" t="s">
        <v>31</v>
      </c>
      <c r="F16293">
        <v>3869</v>
      </c>
      <c r="G16293">
        <v>7319</v>
      </c>
      <c r="H16293">
        <v>1.8917032825019384</v>
      </c>
      <c r="I16293" t="str">
        <f>VLOOKUP($B16293&amp;$E16293,'Employee List'!$A:$E,5,0)</f>
        <v>E-1333</v>
      </c>
    </row>
    <row r="16294" spans="1:9" x14ac:dyDescent="0.35">
      <c r="A16294" t="s">
        <v>1257</v>
      </c>
      <c r="B16294" t="s">
        <v>258</v>
      </c>
      <c r="C16294" t="s">
        <v>390</v>
      </c>
      <c r="D16294" t="s">
        <v>1275</v>
      </c>
      <c r="E16294" t="s">
        <v>29</v>
      </c>
      <c r="F16294">
        <v>17538</v>
      </c>
      <c r="G16294">
        <v>12186</v>
      </c>
      <c r="H16294">
        <v>0.69483407458091007</v>
      </c>
      <c r="I16294" t="str">
        <f>VLOOKUP($B16294&amp;$E16294,'Employee List'!$A:$E,5,0)</f>
        <v>E-1333</v>
      </c>
    </row>
    <row r="16295" spans="1:9" x14ac:dyDescent="0.35">
      <c r="A16295" t="s">
        <v>1257</v>
      </c>
      <c r="B16295" t="s">
        <v>258</v>
      </c>
      <c r="C16295" t="s">
        <v>390</v>
      </c>
      <c r="D16295" t="s">
        <v>1275</v>
      </c>
      <c r="E16295" t="s">
        <v>30</v>
      </c>
      <c r="F16295">
        <v>17005</v>
      </c>
      <c r="G16295">
        <v>9748</v>
      </c>
      <c r="H16295">
        <v>0.57324316377536022</v>
      </c>
      <c r="I16295" t="str">
        <f>VLOOKUP($B16295&amp;$E16295,'Employee List'!$A:$E,5,0)</f>
        <v>E-1333</v>
      </c>
    </row>
    <row r="16296" spans="1:9" x14ac:dyDescent="0.35">
      <c r="A16296" t="s">
        <v>1257</v>
      </c>
      <c r="B16296" t="s">
        <v>258</v>
      </c>
      <c r="C16296" t="s">
        <v>390</v>
      </c>
      <c r="D16296" t="s">
        <v>1275</v>
      </c>
      <c r="E16296" t="s">
        <v>31</v>
      </c>
      <c r="F16296">
        <v>15993</v>
      </c>
      <c r="G16296">
        <v>8491</v>
      </c>
      <c r="H16296">
        <v>0.53091977740261365</v>
      </c>
      <c r="I16296" t="str">
        <f>VLOOKUP($B16296&amp;$E16296,'Employee List'!$A:$E,5,0)</f>
        <v>E-1333</v>
      </c>
    </row>
    <row r="16297" spans="1:9" x14ac:dyDescent="0.35">
      <c r="A16297" t="s">
        <v>1257</v>
      </c>
      <c r="B16297" t="s">
        <v>258</v>
      </c>
      <c r="C16297" t="s">
        <v>390</v>
      </c>
      <c r="D16297" t="s">
        <v>1276</v>
      </c>
      <c r="E16297" t="s">
        <v>29</v>
      </c>
      <c r="F16297">
        <v>2504</v>
      </c>
      <c r="G16297">
        <v>5458</v>
      </c>
      <c r="H16297">
        <v>2.179712460063898</v>
      </c>
      <c r="I16297" t="str">
        <f>VLOOKUP($B16297&amp;$E16297,'Employee List'!$A:$E,5,0)</f>
        <v>E-1333</v>
      </c>
    </row>
    <row r="16298" spans="1:9" x14ac:dyDescent="0.35">
      <c r="A16298" t="s">
        <v>1257</v>
      </c>
      <c r="B16298" t="s">
        <v>258</v>
      </c>
      <c r="C16298" t="s">
        <v>390</v>
      </c>
      <c r="D16298" t="s">
        <v>1276</v>
      </c>
      <c r="E16298" t="s">
        <v>30</v>
      </c>
      <c r="F16298">
        <v>3266</v>
      </c>
      <c r="G16298">
        <v>5886</v>
      </c>
      <c r="H16298">
        <v>1.8022045315370483</v>
      </c>
      <c r="I16298" t="str">
        <f>VLOOKUP($B16298&amp;$E16298,'Employee List'!$A:$E,5,0)</f>
        <v>E-1333</v>
      </c>
    </row>
    <row r="16299" spans="1:9" x14ac:dyDescent="0.35">
      <c r="A16299" t="s">
        <v>1257</v>
      </c>
      <c r="B16299" t="s">
        <v>258</v>
      </c>
      <c r="C16299" t="s">
        <v>390</v>
      </c>
      <c r="D16299" t="s">
        <v>1276</v>
      </c>
      <c r="E16299" t="s">
        <v>31</v>
      </c>
      <c r="F16299">
        <v>1532</v>
      </c>
      <c r="G16299">
        <v>2926</v>
      </c>
      <c r="H16299">
        <v>1.9099216710182767</v>
      </c>
      <c r="I16299" t="str">
        <f>VLOOKUP($B16299&amp;$E16299,'Employee List'!$A:$E,5,0)</f>
        <v>E-1333</v>
      </c>
    </row>
    <row r="16300" spans="1:9" x14ac:dyDescent="0.35">
      <c r="A16300" t="s">
        <v>1257</v>
      </c>
      <c r="B16300" t="s">
        <v>258</v>
      </c>
      <c r="C16300" t="s">
        <v>390</v>
      </c>
      <c r="D16300" t="s">
        <v>1277</v>
      </c>
      <c r="E16300" t="s">
        <v>29</v>
      </c>
      <c r="F16300">
        <v>6591</v>
      </c>
      <c r="G16300">
        <v>5181</v>
      </c>
      <c r="H16300">
        <v>0.78607191624943107</v>
      </c>
      <c r="I16300" t="str">
        <f>VLOOKUP($B16300&amp;$E16300,'Employee List'!$A:$E,5,0)</f>
        <v>E-1333</v>
      </c>
    </row>
    <row r="16301" spans="1:9" x14ac:dyDescent="0.35">
      <c r="A16301" t="s">
        <v>1257</v>
      </c>
      <c r="B16301" t="s">
        <v>258</v>
      </c>
      <c r="C16301" t="s">
        <v>390</v>
      </c>
      <c r="D16301" t="s">
        <v>1277</v>
      </c>
      <c r="E16301" t="s">
        <v>30</v>
      </c>
      <c r="F16301">
        <v>7517</v>
      </c>
      <c r="G16301">
        <v>5371</v>
      </c>
      <c r="H16301">
        <v>0.71451376879074102</v>
      </c>
      <c r="I16301" t="str">
        <f>VLOOKUP($B16301&amp;$E16301,'Employee List'!$A:$E,5,0)</f>
        <v>E-1333</v>
      </c>
    </row>
    <row r="16302" spans="1:9" x14ac:dyDescent="0.35">
      <c r="A16302" t="s">
        <v>1257</v>
      </c>
      <c r="B16302" t="s">
        <v>258</v>
      </c>
      <c r="C16302" t="s">
        <v>390</v>
      </c>
      <c r="D16302" t="s">
        <v>1277</v>
      </c>
      <c r="E16302" t="s">
        <v>31</v>
      </c>
      <c r="F16302">
        <v>5566</v>
      </c>
      <c r="G16302">
        <v>6161</v>
      </c>
      <c r="H16302">
        <v>1.106899029823931</v>
      </c>
      <c r="I16302" t="str">
        <f>VLOOKUP($B16302&amp;$E16302,'Employee List'!$A:$E,5,0)</f>
        <v>E-1333</v>
      </c>
    </row>
    <row r="16303" spans="1:9" x14ac:dyDescent="0.35">
      <c r="A16303" t="s">
        <v>1257</v>
      </c>
      <c r="B16303" t="s">
        <v>258</v>
      </c>
      <c r="C16303" t="s">
        <v>390</v>
      </c>
      <c r="D16303" t="s">
        <v>1278</v>
      </c>
      <c r="E16303" t="s">
        <v>29</v>
      </c>
      <c r="F16303">
        <v>9016</v>
      </c>
      <c r="G16303">
        <v>7572</v>
      </c>
      <c r="H16303">
        <v>0.83984028393966281</v>
      </c>
      <c r="I16303" t="str">
        <f>VLOOKUP($B16303&amp;$E16303,'Employee List'!$A:$E,5,0)</f>
        <v>E-1333</v>
      </c>
    </row>
    <row r="16304" spans="1:9" x14ac:dyDescent="0.35">
      <c r="A16304" t="s">
        <v>1257</v>
      </c>
      <c r="B16304" t="s">
        <v>258</v>
      </c>
      <c r="C16304" t="s">
        <v>390</v>
      </c>
      <c r="D16304" t="s">
        <v>1278</v>
      </c>
      <c r="E16304" t="s">
        <v>30</v>
      </c>
      <c r="F16304">
        <v>6659</v>
      </c>
      <c r="G16304">
        <v>7943</v>
      </c>
      <c r="H16304">
        <v>1.1928217450067577</v>
      </c>
      <c r="I16304" t="str">
        <f>VLOOKUP($B16304&amp;$E16304,'Employee List'!$A:$E,5,0)</f>
        <v>E-1333</v>
      </c>
    </row>
    <row r="16305" spans="1:9" x14ac:dyDescent="0.35">
      <c r="A16305" t="s">
        <v>1257</v>
      </c>
      <c r="B16305" t="s">
        <v>258</v>
      </c>
      <c r="C16305" t="s">
        <v>390</v>
      </c>
      <c r="D16305" t="s">
        <v>1278</v>
      </c>
      <c r="E16305" t="s">
        <v>31</v>
      </c>
      <c r="F16305">
        <v>5036</v>
      </c>
      <c r="G16305">
        <v>9140</v>
      </c>
      <c r="H16305">
        <v>1.8149324861000795</v>
      </c>
      <c r="I16305" t="str">
        <f>VLOOKUP($B16305&amp;$E16305,'Employee List'!$A:$E,5,0)</f>
        <v>E-1333</v>
      </c>
    </row>
    <row r="16306" spans="1:9" x14ac:dyDescent="0.35">
      <c r="A16306" t="s">
        <v>1257</v>
      </c>
      <c r="B16306" t="s">
        <v>258</v>
      </c>
      <c r="C16306" t="s">
        <v>390</v>
      </c>
      <c r="D16306" t="s">
        <v>1279</v>
      </c>
      <c r="E16306" t="s">
        <v>29</v>
      </c>
      <c r="F16306">
        <v>4163</v>
      </c>
      <c r="G16306">
        <v>4529</v>
      </c>
      <c r="H16306">
        <v>1.0879173672832092</v>
      </c>
      <c r="I16306" t="str">
        <f>VLOOKUP($B16306&amp;$E16306,'Employee List'!$A:$E,5,0)</f>
        <v>E-1333</v>
      </c>
    </row>
    <row r="16307" spans="1:9" x14ac:dyDescent="0.35">
      <c r="A16307" t="s">
        <v>1257</v>
      </c>
      <c r="B16307" t="s">
        <v>258</v>
      </c>
      <c r="C16307" t="s">
        <v>390</v>
      </c>
      <c r="D16307" t="s">
        <v>1279</v>
      </c>
      <c r="E16307" t="s">
        <v>30</v>
      </c>
      <c r="F16307">
        <v>3314</v>
      </c>
      <c r="G16307">
        <v>1842</v>
      </c>
      <c r="H16307">
        <v>0.55582377791188897</v>
      </c>
      <c r="I16307" t="str">
        <f>VLOOKUP($B16307&amp;$E16307,'Employee List'!$A:$E,5,0)</f>
        <v>E-1333</v>
      </c>
    </row>
    <row r="16308" spans="1:9" x14ac:dyDescent="0.35">
      <c r="A16308" t="s">
        <v>1257</v>
      </c>
      <c r="B16308" t="s">
        <v>258</v>
      </c>
      <c r="C16308" t="s">
        <v>390</v>
      </c>
      <c r="D16308" t="s">
        <v>1279</v>
      </c>
      <c r="E16308" t="s">
        <v>31</v>
      </c>
      <c r="F16308">
        <v>3777</v>
      </c>
      <c r="G16308">
        <v>5410</v>
      </c>
      <c r="H16308">
        <v>1.4323537198835055</v>
      </c>
      <c r="I16308" t="str">
        <f>VLOOKUP($B16308&amp;$E16308,'Employee List'!$A:$E,5,0)</f>
        <v>E-1333</v>
      </c>
    </row>
    <row r="16309" spans="1:9" x14ac:dyDescent="0.35">
      <c r="A16309" t="s">
        <v>1257</v>
      </c>
      <c r="B16309" t="s">
        <v>258</v>
      </c>
      <c r="C16309" t="s">
        <v>390</v>
      </c>
      <c r="D16309" t="s">
        <v>1280</v>
      </c>
      <c r="E16309" t="s">
        <v>29</v>
      </c>
      <c r="F16309">
        <v>2107</v>
      </c>
      <c r="G16309">
        <v>4346</v>
      </c>
      <c r="H16309">
        <v>2.0626483151400095</v>
      </c>
      <c r="I16309" t="str">
        <f>VLOOKUP($B16309&amp;$E16309,'Employee List'!$A:$E,5,0)</f>
        <v>E-1333</v>
      </c>
    </row>
    <row r="16310" spans="1:9" x14ac:dyDescent="0.35">
      <c r="A16310" t="s">
        <v>1257</v>
      </c>
      <c r="B16310" t="s">
        <v>258</v>
      </c>
      <c r="C16310" t="s">
        <v>390</v>
      </c>
      <c r="D16310" t="s">
        <v>1280</v>
      </c>
      <c r="E16310" t="s">
        <v>30</v>
      </c>
      <c r="F16310">
        <v>3679</v>
      </c>
      <c r="G16310">
        <v>5532</v>
      </c>
      <c r="H16310">
        <v>1.5036694754009241</v>
      </c>
      <c r="I16310" t="str">
        <f>VLOOKUP($B16310&amp;$E16310,'Employee List'!$A:$E,5,0)</f>
        <v>E-1333</v>
      </c>
    </row>
    <row r="16311" spans="1:9" x14ac:dyDescent="0.35">
      <c r="A16311" t="s">
        <v>1257</v>
      </c>
      <c r="B16311" t="s">
        <v>258</v>
      </c>
      <c r="C16311" t="s">
        <v>390</v>
      </c>
      <c r="D16311" t="s">
        <v>1280</v>
      </c>
      <c r="E16311" t="s">
        <v>31</v>
      </c>
      <c r="F16311">
        <v>4555</v>
      </c>
      <c r="G16311">
        <v>3515</v>
      </c>
      <c r="H16311">
        <v>0.77167947310647644</v>
      </c>
      <c r="I16311" t="str">
        <f>VLOOKUP($B16311&amp;$E16311,'Employee List'!$A:$E,5,0)</f>
        <v>E-1333</v>
      </c>
    </row>
    <row r="16312" spans="1:9" x14ac:dyDescent="0.35">
      <c r="A16312" t="s">
        <v>1257</v>
      </c>
      <c r="B16312" t="s">
        <v>258</v>
      </c>
      <c r="C16312" t="s">
        <v>390</v>
      </c>
      <c r="D16312" t="s">
        <v>1262</v>
      </c>
      <c r="E16312" t="s">
        <v>29</v>
      </c>
      <c r="F16312">
        <v>14101</v>
      </c>
      <c r="G16312">
        <v>28390</v>
      </c>
      <c r="H16312">
        <v>2.0133323877739167</v>
      </c>
      <c r="I16312" t="str">
        <f>VLOOKUP($B16312&amp;$E16312,'Employee List'!$A:$E,5,0)</f>
        <v>E-1333</v>
      </c>
    </row>
    <row r="16313" spans="1:9" x14ac:dyDescent="0.35">
      <c r="A16313" t="s">
        <v>1257</v>
      </c>
      <c r="B16313" t="s">
        <v>258</v>
      </c>
      <c r="C16313" t="s">
        <v>390</v>
      </c>
      <c r="D16313" t="s">
        <v>1262</v>
      </c>
      <c r="E16313" t="s">
        <v>30</v>
      </c>
      <c r="F16313">
        <v>14058</v>
      </c>
      <c r="G16313">
        <v>13291</v>
      </c>
      <c r="H16313">
        <v>0.94544031867975531</v>
      </c>
      <c r="I16313" t="str">
        <f>VLOOKUP($B16313&amp;$E16313,'Employee List'!$A:$E,5,0)</f>
        <v>E-1333</v>
      </c>
    </row>
    <row r="16314" spans="1:9" x14ac:dyDescent="0.35">
      <c r="A16314" t="s">
        <v>1257</v>
      </c>
      <c r="B16314" t="s">
        <v>258</v>
      </c>
      <c r="C16314" t="s">
        <v>390</v>
      </c>
      <c r="D16314" t="s">
        <v>1262</v>
      </c>
      <c r="E16314" t="s">
        <v>31</v>
      </c>
      <c r="F16314">
        <v>14594</v>
      </c>
      <c r="G16314">
        <v>24203</v>
      </c>
      <c r="H16314">
        <v>1.6584212690146636</v>
      </c>
      <c r="I16314" t="str">
        <f>VLOOKUP($B16314&amp;$E16314,'Employee List'!$A:$E,5,0)</f>
        <v>E-1333</v>
      </c>
    </row>
    <row r="16315" spans="1:9" x14ac:dyDescent="0.35">
      <c r="A16315" t="s">
        <v>1257</v>
      </c>
      <c r="B16315" t="s">
        <v>258</v>
      </c>
      <c r="C16315" t="s">
        <v>390</v>
      </c>
      <c r="D16315" t="s">
        <v>1282</v>
      </c>
      <c r="E16315" t="s">
        <v>30</v>
      </c>
      <c r="F16315">
        <v>1875</v>
      </c>
      <c r="G16315">
        <v>4667</v>
      </c>
      <c r="H16315">
        <v>2.4890666666666665</v>
      </c>
      <c r="I16315" t="str">
        <f>VLOOKUP($B16315&amp;$E16315,'Employee List'!$A:$E,5,0)</f>
        <v>E-1333</v>
      </c>
    </row>
    <row r="16316" spans="1:9" x14ac:dyDescent="0.35">
      <c r="A16316" t="s">
        <v>1257</v>
      </c>
      <c r="B16316" t="s">
        <v>258</v>
      </c>
      <c r="C16316" t="s">
        <v>390</v>
      </c>
      <c r="D16316" t="s">
        <v>1281</v>
      </c>
      <c r="E16316" t="s">
        <v>29</v>
      </c>
      <c r="F16316">
        <v>3155</v>
      </c>
      <c r="G16316">
        <v>1987</v>
      </c>
      <c r="H16316">
        <v>0.62979397781299529</v>
      </c>
      <c r="I16316" t="str">
        <f>VLOOKUP($B16316&amp;$E16316,'Employee List'!$A:$E,5,0)</f>
        <v>E-1333</v>
      </c>
    </row>
    <row r="16317" spans="1:9" x14ac:dyDescent="0.35">
      <c r="A16317" t="s">
        <v>1257</v>
      </c>
      <c r="B16317" t="s">
        <v>258</v>
      </c>
      <c r="C16317" t="s">
        <v>390</v>
      </c>
      <c r="D16317" t="s">
        <v>1281</v>
      </c>
      <c r="E16317" t="s">
        <v>30</v>
      </c>
      <c r="F16317">
        <v>5878</v>
      </c>
      <c r="G16317">
        <v>3235</v>
      </c>
      <c r="H16317">
        <v>0.55035726437563792</v>
      </c>
      <c r="I16317" t="str">
        <f>VLOOKUP($B16317&amp;$E16317,'Employee List'!$A:$E,5,0)</f>
        <v>E-1333</v>
      </c>
    </row>
    <row r="16318" spans="1:9" x14ac:dyDescent="0.35">
      <c r="A16318" t="s">
        <v>1257</v>
      </c>
      <c r="B16318" t="s">
        <v>258</v>
      </c>
      <c r="C16318" t="s">
        <v>390</v>
      </c>
      <c r="D16318" t="s">
        <v>1281</v>
      </c>
      <c r="E16318" t="s">
        <v>31</v>
      </c>
      <c r="F16318">
        <v>3610</v>
      </c>
      <c r="G16318">
        <v>1670</v>
      </c>
      <c r="H16318">
        <v>0.46260387811634351</v>
      </c>
      <c r="I16318" t="str">
        <f>VLOOKUP($B16318&amp;$E16318,'Employee List'!$A:$E,5,0)</f>
        <v>E-1333</v>
      </c>
    </row>
    <row r="16319" spans="1:9" x14ac:dyDescent="0.35">
      <c r="A16319" t="s">
        <v>1257</v>
      </c>
      <c r="B16319" t="s">
        <v>259</v>
      </c>
      <c r="C16319" t="s">
        <v>390</v>
      </c>
      <c r="D16319" t="s">
        <v>1274</v>
      </c>
      <c r="E16319" t="s">
        <v>29</v>
      </c>
      <c r="F16319">
        <v>16343</v>
      </c>
      <c r="G16319">
        <v>21039</v>
      </c>
      <c r="H16319">
        <v>1.2873401456280977</v>
      </c>
      <c r="I16319" t="str">
        <f>VLOOKUP($B16319&amp;$E16319,'Employee List'!$A:$E,5,0)</f>
        <v>E-1334</v>
      </c>
    </row>
    <row r="16320" spans="1:9" x14ac:dyDescent="0.35">
      <c r="A16320" t="s">
        <v>1257</v>
      </c>
      <c r="B16320" t="s">
        <v>259</v>
      </c>
      <c r="C16320" t="s">
        <v>390</v>
      </c>
      <c r="D16320" t="s">
        <v>1274</v>
      </c>
      <c r="E16320" t="s">
        <v>30</v>
      </c>
      <c r="F16320">
        <v>16179</v>
      </c>
      <c r="G16320">
        <v>15531</v>
      </c>
      <c r="H16320">
        <v>0.95994808084554051</v>
      </c>
      <c r="I16320" t="str">
        <f>VLOOKUP($B16320&amp;$E16320,'Employee List'!$A:$E,5,0)</f>
        <v>E-1334</v>
      </c>
    </row>
    <row r="16321" spans="1:9" x14ac:dyDescent="0.35">
      <c r="A16321" t="s">
        <v>1257</v>
      </c>
      <c r="B16321" t="s">
        <v>259</v>
      </c>
      <c r="C16321" t="s">
        <v>390</v>
      </c>
      <c r="D16321" t="s">
        <v>1274</v>
      </c>
      <c r="E16321" t="s">
        <v>31</v>
      </c>
      <c r="F16321">
        <v>18542</v>
      </c>
      <c r="G16321">
        <v>16456</v>
      </c>
      <c r="H16321">
        <v>0.88749865170963216</v>
      </c>
      <c r="I16321" t="str">
        <f>VLOOKUP($B16321&amp;$E16321,'Employee List'!$A:$E,5,0)</f>
        <v>E-1334</v>
      </c>
    </row>
    <row r="16322" spans="1:9" x14ac:dyDescent="0.35">
      <c r="A16322" t="s">
        <v>1257</v>
      </c>
      <c r="B16322" t="s">
        <v>259</v>
      </c>
      <c r="C16322" t="s">
        <v>390</v>
      </c>
      <c r="D16322" t="s">
        <v>1263</v>
      </c>
      <c r="E16322" t="s">
        <v>29</v>
      </c>
      <c r="F16322">
        <v>79054</v>
      </c>
      <c r="G16322">
        <v>33659</v>
      </c>
      <c r="H16322">
        <v>0.42577225693829535</v>
      </c>
      <c r="I16322" t="str">
        <f>VLOOKUP($B16322&amp;$E16322,'Employee List'!$A:$E,5,0)</f>
        <v>E-1334</v>
      </c>
    </row>
    <row r="16323" spans="1:9" x14ac:dyDescent="0.35">
      <c r="A16323" t="s">
        <v>1257</v>
      </c>
      <c r="B16323" t="s">
        <v>259</v>
      </c>
      <c r="C16323" t="s">
        <v>390</v>
      </c>
      <c r="D16323" t="s">
        <v>1263</v>
      </c>
      <c r="E16323" t="s">
        <v>30</v>
      </c>
      <c r="F16323">
        <v>80564</v>
      </c>
      <c r="G16323">
        <v>15764</v>
      </c>
      <c r="H16323">
        <v>0.19567052281416017</v>
      </c>
      <c r="I16323" t="str">
        <f>VLOOKUP($B16323&amp;$E16323,'Employee List'!$A:$E,5,0)</f>
        <v>E-1334</v>
      </c>
    </row>
    <row r="16324" spans="1:9" x14ac:dyDescent="0.35">
      <c r="A16324" t="s">
        <v>1257</v>
      </c>
      <c r="B16324" t="s">
        <v>259</v>
      </c>
      <c r="C16324" t="s">
        <v>390</v>
      </c>
      <c r="D16324" t="s">
        <v>1263</v>
      </c>
      <c r="E16324" t="s">
        <v>31</v>
      </c>
      <c r="F16324">
        <v>80946</v>
      </c>
      <c r="G16324">
        <v>38888</v>
      </c>
      <c r="H16324">
        <v>0.48041904479529562</v>
      </c>
      <c r="I16324" t="str">
        <f>VLOOKUP($B16324&amp;$E16324,'Employee List'!$A:$E,5,0)</f>
        <v>E-1334</v>
      </c>
    </row>
    <row r="16325" spans="1:9" x14ac:dyDescent="0.35">
      <c r="A16325" t="s">
        <v>1257</v>
      </c>
      <c r="B16325" t="s">
        <v>259</v>
      </c>
      <c r="C16325" t="s">
        <v>390</v>
      </c>
      <c r="D16325" t="s">
        <v>1264</v>
      </c>
      <c r="E16325" t="s">
        <v>29</v>
      </c>
      <c r="F16325">
        <v>36527</v>
      </c>
      <c r="G16325">
        <v>31812</v>
      </c>
      <c r="H16325">
        <v>0.87091740356448655</v>
      </c>
      <c r="I16325" t="str">
        <f>VLOOKUP($B16325&amp;$E16325,'Employee List'!$A:$E,5,0)</f>
        <v>E-1334</v>
      </c>
    </row>
    <row r="16326" spans="1:9" x14ac:dyDescent="0.35">
      <c r="A16326" t="s">
        <v>1257</v>
      </c>
      <c r="B16326" t="s">
        <v>259</v>
      </c>
      <c r="C16326" t="s">
        <v>390</v>
      </c>
      <c r="D16326" t="s">
        <v>1264</v>
      </c>
      <c r="E16326" t="s">
        <v>30</v>
      </c>
      <c r="F16326">
        <v>36981</v>
      </c>
      <c r="G16326">
        <v>42054</v>
      </c>
      <c r="H16326">
        <v>1.1371785511478867</v>
      </c>
      <c r="I16326" t="str">
        <f>VLOOKUP($B16326&amp;$E16326,'Employee List'!$A:$E,5,0)</f>
        <v>E-1334</v>
      </c>
    </row>
    <row r="16327" spans="1:9" x14ac:dyDescent="0.35">
      <c r="A16327" t="s">
        <v>1257</v>
      </c>
      <c r="B16327" t="s">
        <v>259</v>
      </c>
      <c r="C16327" t="s">
        <v>390</v>
      </c>
      <c r="D16327" t="s">
        <v>1264</v>
      </c>
      <c r="E16327" t="s">
        <v>31</v>
      </c>
      <c r="F16327">
        <v>36744</v>
      </c>
      <c r="G16327">
        <v>10735</v>
      </c>
      <c r="H16327">
        <v>0.29215654256477247</v>
      </c>
      <c r="I16327" t="str">
        <f>VLOOKUP($B16327&amp;$E16327,'Employee List'!$A:$E,5,0)</f>
        <v>E-1334</v>
      </c>
    </row>
    <row r="16328" spans="1:9" x14ac:dyDescent="0.35">
      <c r="A16328" t="s">
        <v>1257</v>
      </c>
      <c r="B16328" t="s">
        <v>259</v>
      </c>
      <c r="C16328" t="s">
        <v>390</v>
      </c>
      <c r="D16328" t="s">
        <v>1265</v>
      </c>
      <c r="E16328" t="s">
        <v>29</v>
      </c>
      <c r="F16328">
        <v>6472</v>
      </c>
      <c r="G16328">
        <v>6690</v>
      </c>
      <c r="H16328">
        <v>1.0336835599505563</v>
      </c>
      <c r="I16328" t="str">
        <f>VLOOKUP($B16328&amp;$E16328,'Employee List'!$A:$E,5,0)</f>
        <v>E-1334</v>
      </c>
    </row>
    <row r="16329" spans="1:9" x14ac:dyDescent="0.35">
      <c r="A16329" t="s">
        <v>1257</v>
      </c>
      <c r="B16329" t="s">
        <v>259</v>
      </c>
      <c r="C16329" t="s">
        <v>390</v>
      </c>
      <c r="D16329" t="s">
        <v>1265</v>
      </c>
      <c r="E16329" t="s">
        <v>30</v>
      </c>
      <c r="F16329">
        <v>3616</v>
      </c>
      <c r="G16329">
        <v>1301</v>
      </c>
      <c r="H16329">
        <v>0.35978982300884954</v>
      </c>
      <c r="I16329" t="str">
        <f>VLOOKUP($B16329&amp;$E16329,'Employee List'!$A:$E,5,0)</f>
        <v>E-1334</v>
      </c>
    </row>
    <row r="16330" spans="1:9" x14ac:dyDescent="0.35">
      <c r="A16330" t="s">
        <v>1257</v>
      </c>
      <c r="B16330" t="s">
        <v>259</v>
      </c>
      <c r="C16330" t="s">
        <v>390</v>
      </c>
      <c r="D16330" t="s">
        <v>1265</v>
      </c>
      <c r="E16330" t="s">
        <v>31</v>
      </c>
      <c r="F16330">
        <v>6607</v>
      </c>
      <c r="G16330">
        <v>13342</v>
      </c>
      <c r="H16330">
        <v>2.0193733918571213</v>
      </c>
      <c r="I16330" t="str">
        <f>VLOOKUP($B16330&amp;$E16330,'Employee List'!$A:$E,5,0)</f>
        <v>E-1334</v>
      </c>
    </row>
    <row r="16331" spans="1:9" x14ac:dyDescent="0.35">
      <c r="A16331" t="s">
        <v>1257</v>
      </c>
      <c r="B16331" t="s">
        <v>259</v>
      </c>
      <c r="C16331" t="s">
        <v>390</v>
      </c>
      <c r="D16331" t="s">
        <v>1260</v>
      </c>
      <c r="E16331" t="s">
        <v>29</v>
      </c>
      <c r="F16331">
        <v>103212</v>
      </c>
      <c r="G16331">
        <v>107522</v>
      </c>
      <c r="H16331">
        <v>1.041758710227493</v>
      </c>
      <c r="I16331" t="str">
        <f>VLOOKUP($B16331&amp;$E16331,'Employee List'!$A:$E,5,0)</f>
        <v>E-1334</v>
      </c>
    </row>
    <row r="16332" spans="1:9" x14ac:dyDescent="0.35">
      <c r="A16332" t="s">
        <v>1257</v>
      </c>
      <c r="B16332" t="s">
        <v>259</v>
      </c>
      <c r="C16332" t="s">
        <v>390</v>
      </c>
      <c r="D16332" t="s">
        <v>1260</v>
      </c>
      <c r="E16332" t="s">
        <v>30</v>
      </c>
      <c r="F16332">
        <v>100809</v>
      </c>
      <c r="G16332">
        <v>86288</v>
      </c>
      <c r="H16332">
        <v>0.85595532144947373</v>
      </c>
      <c r="I16332" t="str">
        <f>VLOOKUP($B16332&amp;$E16332,'Employee List'!$A:$E,5,0)</f>
        <v>E-1334</v>
      </c>
    </row>
    <row r="16333" spans="1:9" x14ac:dyDescent="0.35">
      <c r="A16333" t="s">
        <v>1257</v>
      </c>
      <c r="B16333" t="s">
        <v>259</v>
      </c>
      <c r="C16333" t="s">
        <v>390</v>
      </c>
      <c r="D16333" t="s">
        <v>1260</v>
      </c>
      <c r="E16333" t="s">
        <v>31</v>
      </c>
      <c r="F16333">
        <v>117115</v>
      </c>
      <c r="G16333">
        <v>97861</v>
      </c>
      <c r="H16333">
        <v>0.83559748964692826</v>
      </c>
      <c r="I16333" t="str">
        <f>VLOOKUP($B16333&amp;$E16333,'Employee List'!$A:$E,5,0)</f>
        <v>E-1334</v>
      </c>
    </row>
    <row r="16334" spans="1:9" x14ac:dyDescent="0.35">
      <c r="A16334" t="s">
        <v>1257</v>
      </c>
      <c r="B16334" t="s">
        <v>259</v>
      </c>
      <c r="C16334" t="s">
        <v>390</v>
      </c>
      <c r="D16334" t="s">
        <v>1261</v>
      </c>
      <c r="E16334" t="s">
        <v>29</v>
      </c>
      <c r="F16334">
        <v>141443</v>
      </c>
      <c r="G16334">
        <v>146266</v>
      </c>
      <c r="H16334">
        <v>1.0340985414619317</v>
      </c>
      <c r="I16334" t="str">
        <f>VLOOKUP($B16334&amp;$E16334,'Employee List'!$A:$E,5,0)</f>
        <v>E-1334</v>
      </c>
    </row>
    <row r="16335" spans="1:9" x14ac:dyDescent="0.35">
      <c r="A16335" t="s">
        <v>1257</v>
      </c>
      <c r="B16335" t="s">
        <v>259</v>
      </c>
      <c r="C16335" t="s">
        <v>390</v>
      </c>
      <c r="D16335" t="s">
        <v>1261</v>
      </c>
      <c r="E16335" t="s">
        <v>30</v>
      </c>
      <c r="F16335">
        <v>146700</v>
      </c>
      <c r="G16335">
        <v>154325</v>
      </c>
      <c r="H16335">
        <v>1.0519768234492162</v>
      </c>
      <c r="I16335" t="str">
        <f>VLOOKUP($B16335&amp;$E16335,'Employee List'!$A:$E,5,0)</f>
        <v>E-1334</v>
      </c>
    </row>
    <row r="16336" spans="1:9" x14ac:dyDescent="0.35">
      <c r="A16336" t="s">
        <v>1257</v>
      </c>
      <c r="B16336" t="s">
        <v>259</v>
      </c>
      <c r="C16336" t="s">
        <v>390</v>
      </c>
      <c r="D16336" t="s">
        <v>1261</v>
      </c>
      <c r="E16336" t="s">
        <v>31</v>
      </c>
      <c r="F16336">
        <v>149472</v>
      </c>
      <c r="G16336">
        <v>130111</v>
      </c>
      <c r="H16336">
        <v>0.87047072361378719</v>
      </c>
      <c r="I16336" t="str">
        <f>VLOOKUP($B16336&amp;$E16336,'Employee List'!$A:$E,5,0)</f>
        <v>E-1334</v>
      </c>
    </row>
    <row r="16337" spans="1:9" x14ac:dyDescent="0.35">
      <c r="A16337" t="s">
        <v>1257</v>
      </c>
      <c r="B16337" t="s">
        <v>259</v>
      </c>
      <c r="C16337" t="s">
        <v>390</v>
      </c>
      <c r="D16337" t="s">
        <v>1266</v>
      </c>
      <c r="E16337" t="s">
        <v>29</v>
      </c>
      <c r="F16337">
        <v>29210</v>
      </c>
      <c r="G16337">
        <v>37512</v>
      </c>
      <c r="H16337">
        <v>1.2842177336528586</v>
      </c>
      <c r="I16337" t="str">
        <f>VLOOKUP($B16337&amp;$E16337,'Employee List'!$A:$E,5,0)</f>
        <v>E-1334</v>
      </c>
    </row>
    <row r="16338" spans="1:9" x14ac:dyDescent="0.35">
      <c r="A16338" t="s">
        <v>1257</v>
      </c>
      <c r="B16338" t="s">
        <v>259</v>
      </c>
      <c r="C16338" t="s">
        <v>390</v>
      </c>
      <c r="D16338" t="s">
        <v>1266</v>
      </c>
      <c r="E16338" t="s">
        <v>30</v>
      </c>
      <c r="F16338">
        <v>30946</v>
      </c>
      <c r="G16338">
        <v>30238</v>
      </c>
      <c r="H16338">
        <v>0.97712143734246748</v>
      </c>
      <c r="I16338" t="str">
        <f>VLOOKUP($B16338&amp;$E16338,'Employee List'!$A:$E,5,0)</f>
        <v>E-1334</v>
      </c>
    </row>
    <row r="16339" spans="1:9" x14ac:dyDescent="0.35">
      <c r="A16339" t="s">
        <v>1257</v>
      </c>
      <c r="B16339" t="s">
        <v>259</v>
      </c>
      <c r="C16339" t="s">
        <v>390</v>
      </c>
      <c r="D16339" t="s">
        <v>1266</v>
      </c>
      <c r="E16339" t="s">
        <v>31</v>
      </c>
      <c r="F16339">
        <v>28321</v>
      </c>
      <c r="G16339">
        <v>34708</v>
      </c>
      <c r="H16339">
        <v>1.2255216976801666</v>
      </c>
      <c r="I16339" t="str">
        <f>VLOOKUP($B16339&amp;$E16339,'Employee List'!$A:$E,5,0)</f>
        <v>E-1334</v>
      </c>
    </row>
    <row r="16340" spans="1:9" x14ac:dyDescent="0.35">
      <c r="A16340" t="s">
        <v>1257</v>
      </c>
      <c r="B16340" t="s">
        <v>259</v>
      </c>
      <c r="C16340" t="s">
        <v>390</v>
      </c>
      <c r="D16340" t="s">
        <v>1267</v>
      </c>
      <c r="E16340" t="s">
        <v>29</v>
      </c>
      <c r="F16340">
        <v>40296</v>
      </c>
      <c r="G16340">
        <v>50056</v>
      </c>
      <c r="H16340">
        <v>1.2422076632916419</v>
      </c>
      <c r="I16340" t="str">
        <f>VLOOKUP($B16340&amp;$E16340,'Employee List'!$A:$E,5,0)</f>
        <v>E-1334</v>
      </c>
    </row>
    <row r="16341" spans="1:9" x14ac:dyDescent="0.35">
      <c r="A16341" t="s">
        <v>1257</v>
      </c>
      <c r="B16341" t="s">
        <v>259</v>
      </c>
      <c r="C16341" t="s">
        <v>390</v>
      </c>
      <c r="D16341" t="s">
        <v>1267</v>
      </c>
      <c r="E16341" t="s">
        <v>30</v>
      </c>
      <c r="F16341">
        <v>39297</v>
      </c>
      <c r="G16341">
        <v>36466</v>
      </c>
      <c r="H16341">
        <v>0.92795887726798487</v>
      </c>
      <c r="I16341" t="str">
        <f>VLOOKUP($B16341&amp;$E16341,'Employee List'!$A:$E,5,0)</f>
        <v>E-1334</v>
      </c>
    </row>
    <row r="16342" spans="1:9" x14ac:dyDescent="0.35">
      <c r="A16342" t="s">
        <v>1257</v>
      </c>
      <c r="B16342" t="s">
        <v>259</v>
      </c>
      <c r="C16342" t="s">
        <v>390</v>
      </c>
      <c r="D16342" t="s">
        <v>1267</v>
      </c>
      <c r="E16342" t="s">
        <v>31</v>
      </c>
      <c r="F16342">
        <v>37529</v>
      </c>
      <c r="G16342">
        <v>40710</v>
      </c>
      <c r="H16342">
        <v>1.0847611180686936</v>
      </c>
      <c r="I16342" t="str">
        <f>VLOOKUP($B16342&amp;$E16342,'Employee List'!$A:$E,5,0)</f>
        <v>E-1334</v>
      </c>
    </row>
    <row r="16343" spans="1:9" x14ac:dyDescent="0.35">
      <c r="A16343" t="s">
        <v>1257</v>
      </c>
      <c r="B16343" t="s">
        <v>259</v>
      </c>
      <c r="C16343" t="s">
        <v>390</v>
      </c>
      <c r="D16343" t="s">
        <v>1268</v>
      </c>
      <c r="E16343" t="s">
        <v>29</v>
      </c>
      <c r="F16343">
        <v>12406</v>
      </c>
      <c r="G16343">
        <v>8150</v>
      </c>
      <c r="H16343">
        <v>0.65694019023053363</v>
      </c>
      <c r="I16343" t="str">
        <f>VLOOKUP($B16343&amp;$E16343,'Employee List'!$A:$E,5,0)</f>
        <v>E-1334</v>
      </c>
    </row>
    <row r="16344" spans="1:9" x14ac:dyDescent="0.35">
      <c r="A16344" t="s">
        <v>1257</v>
      </c>
      <c r="B16344" t="s">
        <v>259</v>
      </c>
      <c r="C16344" t="s">
        <v>390</v>
      </c>
      <c r="D16344" t="s">
        <v>1268</v>
      </c>
      <c r="E16344" t="s">
        <v>30</v>
      </c>
      <c r="F16344">
        <v>12210</v>
      </c>
      <c r="G16344">
        <v>7723</v>
      </c>
      <c r="H16344">
        <v>0.63251433251433253</v>
      </c>
      <c r="I16344" t="str">
        <f>VLOOKUP($B16344&amp;$E16344,'Employee List'!$A:$E,5,0)</f>
        <v>E-1334</v>
      </c>
    </row>
    <row r="16345" spans="1:9" x14ac:dyDescent="0.35">
      <c r="A16345" t="s">
        <v>1257</v>
      </c>
      <c r="B16345" t="s">
        <v>259</v>
      </c>
      <c r="C16345" t="s">
        <v>390</v>
      </c>
      <c r="D16345" t="s">
        <v>1268</v>
      </c>
      <c r="E16345" t="s">
        <v>31</v>
      </c>
      <c r="F16345">
        <v>12678</v>
      </c>
      <c r="G16345">
        <v>5176</v>
      </c>
      <c r="H16345">
        <v>0.40826628805805332</v>
      </c>
      <c r="I16345" t="str">
        <f>VLOOKUP($B16345&amp;$E16345,'Employee List'!$A:$E,5,0)</f>
        <v>E-1334</v>
      </c>
    </row>
    <row r="16346" spans="1:9" x14ac:dyDescent="0.35">
      <c r="A16346" t="s">
        <v>1257</v>
      </c>
      <c r="B16346" t="s">
        <v>259</v>
      </c>
      <c r="C16346" t="s">
        <v>390</v>
      </c>
      <c r="D16346" t="s">
        <v>1269</v>
      </c>
      <c r="E16346" t="s">
        <v>29</v>
      </c>
      <c r="F16346">
        <v>6258</v>
      </c>
      <c r="G16346">
        <v>11316</v>
      </c>
      <c r="H16346">
        <v>1.8082454458293384</v>
      </c>
      <c r="I16346" t="str">
        <f>VLOOKUP($B16346&amp;$E16346,'Employee List'!$A:$E,5,0)</f>
        <v>E-1334</v>
      </c>
    </row>
    <row r="16347" spans="1:9" x14ac:dyDescent="0.35">
      <c r="A16347" t="s">
        <v>1257</v>
      </c>
      <c r="B16347" t="s">
        <v>259</v>
      </c>
      <c r="C16347" t="s">
        <v>390</v>
      </c>
      <c r="D16347" t="s">
        <v>1269</v>
      </c>
      <c r="E16347" t="s">
        <v>30</v>
      </c>
      <c r="F16347">
        <v>5829</v>
      </c>
      <c r="G16347">
        <v>9228</v>
      </c>
      <c r="H16347">
        <v>1.5831188883170355</v>
      </c>
      <c r="I16347" t="str">
        <f>VLOOKUP($B16347&amp;$E16347,'Employee List'!$A:$E,5,0)</f>
        <v>E-1334</v>
      </c>
    </row>
    <row r="16348" spans="1:9" x14ac:dyDescent="0.35">
      <c r="A16348" t="s">
        <v>1257</v>
      </c>
      <c r="B16348" t="s">
        <v>259</v>
      </c>
      <c r="C16348" t="s">
        <v>390</v>
      </c>
      <c r="D16348" t="s">
        <v>1269</v>
      </c>
      <c r="E16348" t="s">
        <v>31</v>
      </c>
      <c r="F16348">
        <v>3427</v>
      </c>
      <c r="G16348">
        <v>11161</v>
      </c>
      <c r="H16348">
        <v>3.2567843594981034</v>
      </c>
      <c r="I16348" t="str">
        <f>VLOOKUP($B16348&amp;$E16348,'Employee List'!$A:$E,5,0)</f>
        <v>E-1334</v>
      </c>
    </row>
    <row r="16349" spans="1:9" x14ac:dyDescent="0.35">
      <c r="A16349" t="s">
        <v>1257</v>
      </c>
      <c r="B16349" t="s">
        <v>259</v>
      </c>
      <c r="C16349" t="s">
        <v>390</v>
      </c>
      <c r="D16349" t="s">
        <v>1270</v>
      </c>
      <c r="E16349" t="s">
        <v>29</v>
      </c>
      <c r="F16349">
        <v>6539</v>
      </c>
      <c r="G16349">
        <v>6195</v>
      </c>
      <c r="H16349">
        <v>0.94739256767089775</v>
      </c>
      <c r="I16349" t="str">
        <f>VLOOKUP($B16349&amp;$E16349,'Employee List'!$A:$E,5,0)</f>
        <v>E-1334</v>
      </c>
    </row>
    <row r="16350" spans="1:9" x14ac:dyDescent="0.35">
      <c r="A16350" t="s">
        <v>1257</v>
      </c>
      <c r="B16350" t="s">
        <v>259</v>
      </c>
      <c r="C16350" t="s">
        <v>390</v>
      </c>
      <c r="D16350" t="s">
        <v>1270</v>
      </c>
      <c r="E16350" t="s">
        <v>30</v>
      </c>
      <c r="F16350">
        <v>7312</v>
      </c>
      <c r="G16350">
        <v>5404</v>
      </c>
      <c r="H16350">
        <v>0.73905908096280093</v>
      </c>
      <c r="I16350" t="str">
        <f>VLOOKUP($B16350&amp;$E16350,'Employee List'!$A:$E,5,0)</f>
        <v>E-1334</v>
      </c>
    </row>
    <row r="16351" spans="1:9" x14ac:dyDescent="0.35">
      <c r="A16351" t="s">
        <v>1257</v>
      </c>
      <c r="B16351" t="s">
        <v>259</v>
      </c>
      <c r="C16351" t="s">
        <v>390</v>
      </c>
      <c r="D16351" t="s">
        <v>1270</v>
      </c>
      <c r="E16351" t="s">
        <v>31</v>
      </c>
      <c r="F16351">
        <v>7816</v>
      </c>
      <c r="G16351">
        <v>2670</v>
      </c>
      <c r="H16351">
        <v>0.34160696008188329</v>
      </c>
      <c r="I16351" t="str">
        <f>VLOOKUP($B16351&amp;$E16351,'Employee List'!$A:$E,5,0)</f>
        <v>E-1334</v>
      </c>
    </row>
    <row r="16352" spans="1:9" x14ac:dyDescent="0.35">
      <c r="A16352" t="s">
        <v>1257</v>
      </c>
      <c r="B16352" t="s">
        <v>259</v>
      </c>
      <c r="C16352" t="s">
        <v>390</v>
      </c>
      <c r="D16352" t="s">
        <v>1271</v>
      </c>
      <c r="E16352" t="s">
        <v>29</v>
      </c>
      <c r="F16352">
        <v>21825</v>
      </c>
      <c r="G16352">
        <v>20636</v>
      </c>
      <c r="H16352">
        <v>0.94552119129438716</v>
      </c>
      <c r="I16352" t="str">
        <f>VLOOKUP($B16352&amp;$E16352,'Employee List'!$A:$E,5,0)</f>
        <v>E-1334</v>
      </c>
    </row>
    <row r="16353" spans="1:9" x14ac:dyDescent="0.35">
      <c r="A16353" t="s">
        <v>1257</v>
      </c>
      <c r="B16353" t="s">
        <v>259</v>
      </c>
      <c r="C16353" t="s">
        <v>390</v>
      </c>
      <c r="D16353" t="s">
        <v>1271</v>
      </c>
      <c r="E16353" t="s">
        <v>30</v>
      </c>
      <c r="F16353">
        <v>21818</v>
      </c>
      <c r="G16353">
        <v>12339</v>
      </c>
      <c r="H16353">
        <v>0.56554221285177375</v>
      </c>
      <c r="I16353" t="str">
        <f>VLOOKUP($B16353&amp;$E16353,'Employee List'!$A:$E,5,0)</f>
        <v>E-1334</v>
      </c>
    </row>
    <row r="16354" spans="1:9" x14ac:dyDescent="0.35">
      <c r="A16354" t="s">
        <v>1257</v>
      </c>
      <c r="B16354" t="s">
        <v>259</v>
      </c>
      <c r="C16354" t="s">
        <v>390</v>
      </c>
      <c r="D16354" t="s">
        <v>1271</v>
      </c>
      <c r="E16354" t="s">
        <v>31</v>
      </c>
      <c r="F16354">
        <v>19744</v>
      </c>
      <c r="G16354">
        <v>15103</v>
      </c>
      <c r="H16354">
        <v>0.76494124797406804</v>
      </c>
      <c r="I16354" t="str">
        <f>VLOOKUP($B16354&amp;$E16354,'Employee List'!$A:$E,5,0)</f>
        <v>E-1334</v>
      </c>
    </row>
    <row r="16355" spans="1:9" x14ac:dyDescent="0.35">
      <c r="A16355" t="s">
        <v>1257</v>
      </c>
      <c r="B16355" t="s">
        <v>259</v>
      </c>
      <c r="C16355" t="s">
        <v>390</v>
      </c>
      <c r="D16355" t="s">
        <v>1258</v>
      </c>
      <c r="E16355" t="s">
        <v>29</v>
      </c>
      <c r="F16355">
        <v>123718</v>
      </c>
      <c r="G16355">
        <v>159702</v>
      </c>
      <c r="H16355">
        <v>1.290855008972017</v>
      </c>
      <c r="I16355" t="str">
        <f>VLOOKUP($B16355&amp;$E16355,'Employee List'!$A:$E,5,0)</f>
        <v>E-1334</v>
      </c>
    </row>
    <row r="16356" spans="1:9" x14ac:dyDescent="0.35">
      <c r="A16356" t="s">
        <v>1257</v>
      </c>
      <c r="B16356" t="s">
        <v>259</v>
      </c>
      <c r="C16356" t="s">
        <v>390</v>
      </c>
      <c r="D16356" t="s">
        <v>1258</v>
      </c>
      <c r="E16356" t="s">
        <v>30</v>
      </c>
      <c r="F16356">
        <v>118607</v>
      </c>
      <c r="G16356">
        <v>119630</v>
      </c>
      <c r="H16356">
        <v>1.0086251233063817</v>
      </c>
      <c r="I16356" t="str">
        <f>VLOOKUP($B16356&amp;$E16356,'Employee List'!$A:$E,5,0)</f>
        <v>E-1334</v>
      </c>
    </row>
    <row r="16357" spans="1:9" x14ac:dyDescent="0.35">
      <c r="A16357" t="s">
        <v>1257</v>
      </c>
      <c r="B16357" t="s">
        <v>259</v>
      </c>
      <c r="C16357" t="s">
        <v>390</v>
      </c>
      <c r="D16357" t="s">
        <v>1258</v>
      </c>
      <c r="E16357" t="s">
        <v>31</v>
      </c>
      <c r="F16357">
        <v>114820</v>
      </c>
      <c r="G16357">
        <v>119939</v>
      </c>
      <c r="H16357">
        <v>1.0445828252917611</v>
      </c>
      <c r="I16357" t="str">
        <f>VLOOKUP($B16357&amp;$E16357,'Employee List'!$A:$E,5,0)</f>
        <v>E-1334</v>
      </c>
    </row>
    <row r="16358" spans="1:9" x14ac:dyDescent="0.35">
      <c r="A16358" t="s">
        <v>1257</v>
      </c>
      <c r="B16358" t="s">
        <v>259</v>
      </c>
      <c r="C16358" t="s">
        <v>390</v>
      </c>
      <c r="D16358" t="s">
        <v>1272</v>
      </c>
      <c r="E16358" t="s">
        <v>29</v>
      </c>
      <c r="F16358">
        <v>13812</v>
      </c>
      <c r="G16358">
        <v>9138</v>
      </c>
      <c r="H16358">
        <v>0.66159860990443098</v>
      </c>
      <c r="I16358" t="str">
        <f>VLOOKUP($B16358&amp;$E16358,'Employee List'!$A:$E,5,0)</f>
        <v>E-1334</v>
      </c>
    </row>
    <row r="16359" spans="1:9" x14ac:dyDescent="0.35">
      <c r="A16359" t="s">
        <v>1257</v>
      </c>
      <c r="B16359" t="s">
        <v>259</v>
      </c>
      <c r="C16359" t="s">
        <v>390</v>
      </c>
      <c r="D16359" t="s">
        <v>1272</v>
      </c>
      <c r="E16359" t="s">
        <v>30</v>
      </c>
      <c r="F16359">
        <v>15154</v>
      </c>
      <c r="G16359">
        <v>11860</v>
      </c>
      <c r="H16359">
        <v>0.78263164840966082</v>
      </c>
      <c r="I16359" t="str">
        <f>VLOOKUP($B16359&amp;$E16359,'Employee List'!$A:$E,5,0)</f>
        <v>E-1334</v>
      </c>
    </row>
    <row r="16360" spans="1:9" x14ac:dyDescent="0.35">
      <c r="A16360" t="s">
        <v>1257</v>
      </c>
      <c r="B16360" t="s">
        <v>259</v>
      </c>
      <c r="C16360" t="s">
        <v>390</v>
      </c>
      <c r="D16360" t="s">
        <v>1272</v>
      </c>
      <c r="E16360" t="s">
        <v>31</v>
      </c>
      <c r="F16360">
        <v>16618</v>
      </c>
      <c r="G16360">
        <v>15981</v>
      </c>
      <c r="H16360">
        <v>0.96166807076663863</v>
      </c>
      <c r="I16360" t="str">
        <f>VLOOKUP($B16360&amp;$E16360,'Employee List'!$A:$E,5,0)</f>
        <v>E-1334</v>
      </c>
    </row>
    <row r="16361" spans="1:9" x14ac:dyDescent="0.35">
      <c r="A16361" t="s">
        <v>1257</v>
      </c>
      <c r="B16361" t="s">
        <v>259</v>
      </c>
      <c r="C16361" t="s">
        <v>390</v>
      </c>
      <c r="D16361" t="s">
        <v>1259</v>
      </c>
      <c r="E16361" t="s">
        <v>29</v>
      </c>
      <c r="F16361">
        <v>26937</v>
      </c>
      <c r="G16361">
        <v>31545</v>
      </c>
      <c r="H16361">
        <v>1.1710658202472435</v>
      </c>
      <c r="I16361" t="str">
        <f>VLOOKUP($B16361&amp;$E16361,'Employee List'!$A:$E,5,0)</f>
        <v>E-1334</v>
      </c>
    </row>
    <row r="16362" spans="1:9" x14ac:dyDescent="0.35">
      <c r="A16362" t="s">
        <v>1257</v>
      </c>
      <c r="B16362" t="s">
        <v>259</v>
      </c>
      <c r="C16362" t="s">
        <v>390</v>
      </c>
      <c r="D16362" t="s">
        <v>1259</v>
      </c>
      <c r="E16362" t="s">
        <v>30</v>
      </c>
      <c r="F16362">
        <v>28706</v>
      </c>
      <c r="G16362">
        <v>33052</v>
      </c>
      <c r="H16362">
        <v>1.1513969205044241</v>
      </c>
      <c r="I16362" t="str">
        <f>VLOOKUP($B16362&amp;$E16362,'Employee List'!$A:$E,5,0)</f>
        <v>E-1334</v>
      </c>
    </row>
    <row r="16363" spans="1:9" x14ac:dyDescent="0.35">
      <c r="A16363" t="s">
        <v>1257</v>
      </c>
      <c r="B16363" t="s">
        <v>259</v>
      </c>
      <c r="C16363" t="s">
        <v>390</v>
      </c>
      <c r="D16363" t="s">
        <v>1259</v>
      </c>
      <c r="E16363" t="s">
        <v>31</v>
      </c>
      <c r="F16363">
        <v>27213</v>
      </c>
      <c r="G16363">
        <v>22361</v>
      </c>
      <c r="H16363">
        <v>0.82170286260243264</v>
      </c>
      <c r="I16363" t="str">
        <f>VLOOKUP($B16363&amp;$E16363,'Employee List'!$A:$E,5,0)</f>
        <v>E-1334</v>
      </c>
    </row>
    <row r="16364" spans="1:9" x14ac:dyDescent="0.35">
      <c r="A16364" t="s">
        <v>1257</v>
      </c>
      <c r="B16364" t="s">
        <v>259</v>
      </c>
      <c r="C16364" t="s">
        <v>390</v>
      </c>
      <c r="D16364" t="s">
        <v>1273</v>
      </c>
      <c r="E16364" t="s">
        <v>29</v>
      </c>
      <c r="F16364">
        <v>8057</v>
      </c>
      <c r="G16364">
        <v>8454</v>
      </c>
      <c r="H16364">
        <v>1.0492739232965123</v>
      </c>
      <c r="I16364" t="str">
        <f>VLOOKUP($B16364&amp;$E16364,'Employee List'!$A:$E,5,0)</f>
        <v>E-1334</v>
      </c>
    </row>
    <row r="16365" spans="1:9" x14ac:dyDescent="0.35">
      <c r="A16365" t="s">
        <v>1257</v>
      </c>
      <c r="B16365" t="s">
        <v>259</v>
      </c>
      <c r="C16365" t="s">
        <v>390</v>
      </c>
      <c r="D16365" t="s">
        <v>1273</v>
      </c>
      <c r="E16365" t="s">
        <v>30</v>
      </c>
      <c r="F16365">
        <v>8125</v>
      </c>
      <c r="G16365">
        <v>10812</v>
      </c>
      <c r="H16365">
        <v>1.3307076923076924</v>
      </c>
      <c r="I16365" t="str">
        <f>VLOOKUP($B16365&amp;$E16365,'Employee List'!$A:$E,5,0)</f>
        <v>E-1334</v>
      </c>
    </row>
    <row r="16366" spans="1:9" x14ac:dyDescent="0.35">
      <c r="A16366" t="s">
        <v>1257</v>
      </c>
      <c r="B16366" t="s">
        <v>259</v>
      </c>
      <c r="C16366" t="s">
        <v>390</v>
      </c>
      <c r="D16366" t="s">
        <v>1273</v>
      </c>
      <c r="E16366" t="s">
        <v>31</v>
      </c>
      <c r="F16366">
        <v>10567</v>
      </c>
      <c r="G16366">
        <v>8335</v>
      </c>
      <c r="H16366">
        <v>0.78877637929402855</v>
      </c>
      <c r="I16366" t="str">
        <f>VLOOKUP($B16366&amp;$E16366,'Employee List'!$A:$E,5,0)</f>
        <v>E-1334</v>
      </c>
    </row>
    <row r="16367" spans="1:9" x14ac:dyDescent="0.35">
      <c r="A16367" t="s">
        <v>1257</v>
      </c>
      <c r="B16367" t="s">
        <v>259</v>
      </c>
      <c r="C16367" t="s">
        <v>390</v>
      </c>
      <c r="D16367" t="s">
        <v>1275</v>
      </c>
      <c r="E16367" t="s">
        <v>29</v>
      </c>
      <c r="F16367">
        <v>36568</v>
      </c>
      <c r="G16367">
        <v>44453</v>
      </c>
      <c r="H16367">
        <v>1.215625683657843</v>
      </c>
      <c r="I16367" t="str">
        <f>VLOOKUP($B16367&amp;$E16367,'Employee List'!$A:$E,5,0)</f>
        <v>E-1334</v>
      </c>
    </row>
    <row r="16368" spans="1:9" x14ac:dyDescent="0.35">
      <c r="A16368" t="s">
        <v>1257</v>
      </c>
      <c r="B16368" t="s">
        <v>259</v>
      </c>
      <c r="C16368" t="s">
        <v>390</v>
      </c>
      <c r="D16368" t="s">
        <v>1275</v>
      </c>
      <c r="E16368" t="s">
        <v>30</v>
      </c>
      <c r="F16368">
        <v>35790</v>
      </c>
      <c r="G16368">
        <v>39766</v>
      </c>
      <c r="H16368">
        <v>1.1110924839340597</v>
      </c>
      <c r="I16368" t="str">
        <f>VLOOKUP($B16368&amp;$E16368,'Employee List'!$A:$E,5,0)</f>
        <v>E-1334</v>
      </c>
    </row>
    <row r="16369" spans="1:9" x14ac:dyDescent="0.35">
      <c r="A16369" t="s">
        <v>1257</v>
      </c>
      <c r="B16369" t="s">
        <v>259</v>
      </c>
      <c r="C16369" t="s">
        <v>390</v>
      </c>
      <c r="D16369" t="s">
        <v>1275</v>
      </c>
      <c r="E16369" t="s">
        <v>31</v>
      </c>
      <c r="F16369">
        <v>33333</v>
      </c>
      <c r="G16369">
        <v>55926</v>
      </c>
      <c r="H16369">
        <v>1.6777967779677796</v>
      </c>
      <c r="I16369" t="str">
        <f>VLOOKUP($B16369&amp;$E16369,'Employee List'!$A:$E,5,0)</f>
        <v>E-1334</v>
      </c>
    </row>
    <row r="16370" spans="1:9" x14ac:dyDescent="0.35">
      <c r="A16370" t="s">
        <v>1257</v>
      </c>
      <c r="B16370" t="s">
        <v>259</v>
      </c>
      <c r="C16370" t="s">
        <v>390</v>
      </c>
      <c r="D16370" t="s">
        <v>1276</v>
      </c>
      <c r="E16370" t="s">
        <v>29</v>
      </c>
      <c r="F16370">
        <v>3727</v>
      </c>
      <c r="G16370">
        <v>2638</v>
      </c>
      <c r="H16370">
        <v>0.70780788838207676</v>
      </c>
      <c r="I16370" t="str">
        <f>VLOOKUP($B16370&amp;$E16370,'Employee List'!$A:$E,5,0)</f>
        <v>E-1334</v>
      </c>
    </row>
    <row r="16371" spans="1:9" x14ac:dyDescent="0.35">
      <c r="A16371" t="s">
        <v>1257</v>
      </c>
      <c r="B16371" t="s">
        <v>259</v>
      </c>
      <c r="C16371" t="s">
        <v>390</v>
      </c>
      <c r="D16371" t="s">
        <v>1276</v>
      </c>
      <c r="E16371" t="s">
        <v>30</v>
      </c>
      <c r="F16371">
        <v>1973</v>
      </c>
      <c r="G16371">
        <v>2578</v>
      </c>
      <c r="H16371">
        <v>1.3066396350734921</v>
      </c>
      <c r="I16371" t="str">
        <f>VLOOKUP($B16371&amp;$E16371,'Employee List'!$A:$E,5,0)</f>
        <v>E-1334</v>
      </c>
    </row>
    <row r="16372" spans="1:9" x14ac:dyDescent="0.35">
      <c r="A16372" t="s">
        <v>1257</v>
      </c>
      <c r="B16372" t="s">
        <v>259</v>
      </c>
      <c r="C16372" t="s">
        <v>390</v>
      </c>
      <c r="D16372" t="s">
        <v>1276</v>
      </c>
      <c r="E16372" t="s">
        <v>31</v>
      </c>
      <c r="F16372">
        <v>5089</v>
      </c>
      <c r="G16372">
        <v>2103</v>
      </c>
      <c r="H16372">
        <v>0.41324425230890155</v>
      </c>
      <c r="I16372" t="str">
        <f>VLOOKUP($B16372&amp;$E16372,'Employee List'!$A:$E,5,0)</f>
        <v>E-1334</v>
      </c>
    </row>
    <row r="16373" spans="1:9" x14ac:dyDescent="0.35">
      <c r="A16373" t="s">
        <v>1257</v>
      </c>
      <c r="B16373" t="s">
        <v>259</v>
      </c>
      <c r="C16373" t="s">
        <v>390</v>
      </c>
      <c r="D16373" t="s">
        <v>1277</v>
      </c>
      <c r="E16373" t="s">
        <v>29</v>
      </c>
      <c r="F16373">
        <v>8155</v>
      </c>
      <c r="G16373">
        <v>5448</v>
      </c>
      <c r="H16373">
        <v>0.66805640711220116</v>
      </c>
      <c r="I16373" t="str">
        <f>VLOOKUP($B16373&amp;$E16373,'Employee List'!$A:$E,5,0)</f>
        <v>E-1334</v>
      </c>
    </row>
    <row r="16374" spans="1:9" x14ac:dyDescent="0.35">
      <c r="A16374" t="s">
        <v>1257</v>
      </c>
      <c r="B16374" t="s">
        <v>259</v>
      </c>
      <c r="C16374" t="s">
        <v>390</v>
      </c>
      <c r="D16374" t="s">
        <v>1277</v>
      </c>
      <c r="E16374" t="s">
        <v>30</v>
      </c>
      <c r="F16374">
        <v>6018</v>
      </c>
      <c r="G16374">
        <v>6086</v>
      </c>
      <c r="H16374">
        <v>1.0112994350282485</v>
      </c>
      <c r="I16374" t="str">
        <f>VLOOKUP($B16374&amp;$E16374,'Employee List'!$A:$E,5,0)</f>
        <v>E-1334</v>
      </c>
    </row>
    <row r="16375" spans="1:9" x14ac:dyDescent="0.35">
      <c r="A16375" t="s">
        <v>1257</v>
      </c>
      <c r="B16375" t="s">
        <v>259</v>
      </c>
      <c r="C16375" t="s">
        <v>390</v>
      </c>
      <c r="D16375" t="s">
        <v>1277</v>
      </c>
      <c r="E16375" t="s">
        <v>31</v>
      </c>
      <c r="F16375">
        <v>8030</v>
      </c>
      <c r="G16375">
        <v>8416</v>
      </c>
      <c r="H16375">
        <v>1.0480697384806974</v>
      </c>
      <c r="I16375" t="str">
        <f>VLOOKUP($B16375&amp;$E16375,'Employee List'!$A:$E,5,0)</f>
        <v>E-1334</v>
      </c>
    </row>
    <row r="16376" spans="1:9" x14ac:dyDescent="0.35">
      <c r="A16376" t="s">
        <v>1257</v>
      </c>
      <c r="B16376" t="s">
        <v>259</v>
      </c>
      <c r="C16376" t="s">
        <v>390</v>
      </c>
      <c r="D16376" t="s">
        <v>1278</v>
      </c>
      <c r="E16376" t="s">
        <v>29</v>
      </c>
      <c r="F16376">
        <v>14078</v>
      </c>
      <c r="G16376">
        <v>18986</v>
      </c>
      <c r="H16376">
        <v>1.3486290666287826</v>
      </c>
      <c r="I16376" t="str">
        <f>VLOOKUP($B16376&amp;$E16376,'Employee List'!$A:$E,5,0)</f>
        <v>E-1334</v>
      </c>
    </row>
    <row r="16377" spans="1:9" x14ac:dyDescent="0.35">
      <c r="A16377" t="s">
        <v>1257</v>
      </c>
      <c r="B16377" t="s">
        <v>259</v>
      </c>
      <c r="C16377" t="s">
        <v>390</v>
      </c>
      <c r="D16377" t="s">
        <v>1278</v>
      </c>
      <c r="E16377" t="s">
        <v>30</v>
      </c>
      <c r="F16377">
        <v>12384</v>
      </c>
      <c r="G16377">
        <v>13027</v>
      </c>
      <c r="H16377">
        <v>1.051921834625323</v>
      </c>
      <c r="I16377" t="str">
        <f>VLOOKUP($B16377&amp;$E16377,'Employee List'!$A:$E,5,0)</f>
        <v>E-1334</v>
      </c>
    </row>
    <row r="16378" spans="1:9" x14ac:dyDescent="0.35">
      <c r="A16378" t="s">
        <v>1257</v>
      </c>
      <c r="B16378" t="s">
        <v>259</v>
      </c>
      <c r="C16378" t="s">
        <v>390</v>
      </c>
      <c r="D16378" t="s">
        <v>1278</v>
      </c>
      <c r="E16378" t="s">
        <v>31</v>
      </c>
      <c r="F16378">
        <v>13224</v>
      </c>
      <c r="G16378">
        <v>10349</v>
      </c>
      <c r="H16378">
        <v>0.78259225650332731</v>
      </c>
      <c r="I16378" t="str">
        <f>VLOOKUP($B16378&amp;$E16378,'Employee List'!$A:$E,5,0)</f>
        <v>E-1334</v>
      </c>
    </row>
    <row r="16379" spans="1:9" x14ac:dyDescent="0.35">
      <c r="A16379" t="s">
        <v>1257</v>
      </c>
      <c r="B16379" t="s">
        <v>259</v>
      </c>
      <c r="C16379" t="s">
        <v>390</v>
      </c>
      <c r="D16379" t="s">
        <v>1279</v>
      </c>
      <c r="E16379" t="s">
        <v>29</v>
      </c>
      <c r="F16379">
        <v>2018</v>
      </c>
      <c r="G16379">
        <v>4320</v>
      </c>
      <c r="H16379">
        <v>2.1407333994053519</v>
      </c>
      <c r="I16379" t="str">
        <f>VLOOKUP($B16379&amp;$E16379,'Employee List'!$A:$E,5,0)</f>
        <v>E-1334</v>
      </c>
    </row>
    <row r="16380" spans="1:9" x14ac:dyDescent="0.35">
      <c r="A16380" t="s">
        <v>1257</v>
      </c>
      <c r="B16380" t="s">
        <v>259</v>
      </c>
      <c r="C16380" t="s">
        <v>390</v>
      </c>
      <c r="D16380" t="s">
        <v>1279</v>
      </c>
      <c r="E16380" t="s">
        <v>30</v>
      </c>
      <c r="F16380">
        <v>3216</v>
      </c>
      <c r="G16380">
        <v>6524</v>
      </c>
      <c r="H16380">
        <v>2.0286069651741294</v>
      </c>
      <c r="I16380" t="str">
        <f>VLOOKUP($B16380&amp;$E16380,'Employee List'!$A:$E,5,0)</f>
        <v>E-1334</v>
      </c>
    </row>
    <row r="16381" spans="1:9" x14ac:dyDescent="0.35">
      <c r="A16381" t="s">
        <v>1257</v>
      </c>
      <c r="B16381" t="s">
        <v>259</v>
      </c>
      <c r="C16381" t="s">
        <v>390</v>
      </c>
      <c r="D16381" t="s">
        <v>1279</v>
      </c>
      <c r="E16381" t="s">
        <v>31</v>
      </c>
      <c r="F16381">
        <v>4148</v>
      </c>
      <c r="G16381">
        <v>3314</v>
      </c>
      <c r="H16381">
        <v>0.7989392478302797</v>
      </c>
      <c r="I16381" t="str">
        <f>VLOOKUP($B16381&amp;$E16381,'Employee List'!$A:$E,5,0)</f>
        <v>E-1334</v>
      </c>
    </row>
    <row r="16382" spans="1:9" x14ac:dyDescent="0.35">
      <c r="A16382" t="s">
        <v>1257</v>
      </c>
      <c r="B16382" t="s">
        <v>259</v>
      </c>
      <c r="C16382" t="s">
        <v>390</v>
      </c>
      <c r="D16382" t="s">
        <v>1280</v>
      </c>
      <c r="E16382" t="s">
        <v>29</v>
      </c>
      <c r="F16382">
        <v>34229</v>
      </c>
      <c r="G16382">
        <v>26723</v>
      </c>
      <c r="H16382">
        <v>0.78071226153261852</v>
      </c>
      <c r="I16382" t="str">
        <f>VLOOKUP($B16382&amp;$E16382,'Employee List'!$A:$E,5,0)</f>
        <v>E-1334</v>
      </c>
    </row>
    <row r="16383" spans="1:9" x14ac:dyDescent="0.35">
      <c r="A16383" t="s">
        <v>1257</v>
      </c>
      <c r="B16383" t="s">
        <v>259</v>
      </c>
      <c r="C16383" t="s">
        <v>390</v>
      </c>
      <c r="D16383" t="s">
        <v>1280</v>
      </c>
      <c r="E16383" t="s">
        <v>30</v>
      </c>
      <c r="F16383">
        <v>33079</v>
      </c>
      <c r="G16383">
        <v>6458</v>
      </c>
      <c r="H16383">
        <v>0.19522960186220864</v>
      </c>
      <c r="I16383" t="str">
        <f>VLOOKUP($B16383&amp;$E16383,'Employee List'!$A:$E,5,0)</f>
        <v>E-1334</v>
      </c>
    </row>
    <row r="16384" spans="1:9" x14ac:dyDescent="0.35">
      <c r="A16384" t="s">
        <v>1257</v>
      </c>
      <c r="B16384" t="s">
        <v>259</v>
      </c>
      <c r="C16384" t="s">
        <v>390</v>
      </c>
      <c r="D16384" t="s">
        <v>1280</v>
      </c>
      <c r="E16384" t="s">
        <v>31</v>
      </c>
      <c r="F16384">
        <v>31618</v>
      </c>
      <c r="G16384">
        <v>75421</v>
      </c>
      <c r="H16384">
        <v>2.3853817445758745</v>
      </c>
      <c r="I16384" t="str">
        <f>VLOOKUP($B16384&amp;$E16384,'Employee List'!$A:$E,5,0)</f>
        <v>E-1334</v>
      </c>
    </row>
    <row r="16385" spans="1:9" x14ac:dyDescent="0.35">
      <c r="A16385" t="s">
        <v>1257</v>
      </c>
      <c r="B16385" t="s">
        <v>259</v>
      </c>
      <c r="C16385" t="s">
        <v>390</v>
      </c>
      <c r="D16385" t="s">
        <v>1262</v>
      </c>
      <c r="E16385" t="s">
        <v>29</v>
      </c>
      <c r="F16385">
        <v>51205</v>
      </c>
      <c r="G16385">
        <v>45921</v>
      </c>
      <c r="H16385">
        <v>0.89680695244605024</v>
      </c>
      <c r="I16385" t="str">
        <f>VLOOKUP($B16385&amp;$E16385,'Employee List'!$A:$E,5,0)</f>
        <v>E-1334</v>
      </c>
    </row>
    <row r="16386" spans="1:9" x14ac:dyDescent="0.35">
      <c r="A16386" t="s">
        <v>1257</v>
      </c>
      <c r="B16386" t="s">
        <v>259</v>
      </c>
      <c r="C16386" t="s">
        <v>390</v>
      </c>
      <c r="D16386" t="s">
        <v>1262</v>
      </c>
      <c r="E16386" t="s">
        <v>30</v>
      </c>
      <c r="F16386">
        <v>49020</v>
      </c>
      <c r="G16386">
        <v>54754</v>
      </c>
      <c r="H16386">
        <v>1.1169726642186864</v>
      </c>
      <c r="I16386" t="str">
        <f>VLOOKUP($B16386&amp;$E16386,'Employee List'!$A:$E,5,0)</f>
        <v>E-1334</v>
      </c>
    </row>
    <row r="16387" spans="1:9" x14ac:dyDescent="0.35">
      <c r="A16387" t="s">
        <v>1257</v>
      </c>
      <c r="B16387" t="s">
        <v>259</v>
      </c>
      <c r="C16387" t="s">
        <v>390</v>
      </c>
      <c r="D16387" t="s">
        <v>1262</v>
      </c>
      <c r="E16387" t="s">
        <v>31</v>
      </c>
      <c r="F16387">
        <v>52997</v>
      </c>
      <c r="G16387">
        <v>51216</v>
      </c>
      <c r="H16387">
        <v>0.96639432420703064</v>
      </c>
      <c r="I16387" t="str">
        <f>VLOOKUP($B16387&amp;$E16387,'Employee List'!$A:$E,5,0)</f>
        <v>E-1334</v>
      </c>
    </row>
    <row r="16388" spans="1:9" x14ac:dyDescent="0.35">
      <c r="A16388" t="s">
        <v>1257</v>
      </c>
      <c r="B16388" t="s">
        <v>259</v>
      </c>
      <c r="C16388" t="s">
        <v>390</v>
      </c>
      <c r="D16388" t="s">
        <v>1282</v>
      </c>
      <c r="E16388" t="s">
        <v>30</v>
      </c>
      <c r="F16388">
        <v>4053</v>
      </c>
      <c r="G16388">
        <v>3844</v>
      </c>
      <c r="H16388">
        <v>0.94843325931408828</v>
      </c>
      <c r="I16388" t="str">
        <f>VLOOKUP($B16388&amp;$E16388,'Employee List'!$A:$E,5,0)</f>
        <v>E-1334</v>
      </c>
    </row>
    <row r="16389" spans="1:9" x14ac:dyDescent="0.35">
      <c r="A16389" t="s">
        <v>1257</v>
      </c>
      <c r="B16389" t="s">
        <v>259</v>
      </c>
      <c r="C16389" t="s">
        <v>390</v>
      </c>
      <c r="D16389" t="s">
        <v>1282</v>
      </c>
      <c r="E16389" t="s">
        <v>31</v>
      </c>
      <c r="F16389">
        <v>3722</v>
      </c>
      <c r="G16389">
        <v>2612</v>
      </c>
      <c r="H16389">
        <v>0.70177324019344434</v>
      </c>
      <c r="I16389" t="str">
        <f>VLOOKUP($B16389&amp;$E16389,'Employee List'!$A:$E,5,0)</f>
        <v>E-1334</v>
      </c>
    </row>
    <row r="16390" spans="1:9" x14ac:dyDescent="0.35">
      <c r="A16390" t="s">
        <v>1257</v>
      </c>
      <c r="B16390" t="s">
        <v>259</v>
      </c>
      <c r="C16390" t="s">
        <v>390</v>
      </c>
      <c r="D16390" t="s">
        <v>1281</v>
      </c>
      <c r="E16390" t="s">
        <v>29</v>
      </c>
      <c r="F16390">
        <v>2960</v>
      </c>
      <c r="G16390">
        <v>3126</v>
      </c>
      <c r="H16390">
        <v>1.056081081081081</v>
      </c>
      <c r="I16390" t="str">
        <f>VLOOKUP($B16390&amp;$E16390,'Employee List'!$A:$E,5,0)</f>
        <v>E-1334</v>
      </c>
    </row>
    <row r="16391" spans="1:9" x14ac:dyDescent="0.35">
      <c r="A16391" t="s">
        <v>1257</v>
      </c>
      <c r="B16391" t="s">
        <v>259</v>
      </c>
      <c r="C16391" t="s">
        <v>390</v>
      </c>
      <c r="D16391" t="s">
        <v>1281</v>
      </c>
      <c r="E16391" t="s">
        <v>30</v>
      </c>
      <c r="F16391">
        <v>5358</v>
      </c>
      <c r="G16391">
        <v>6059</v>
      </c>
      <c r="H16391">
        <v>1.1308324001493095</v>
      </c>
      <c r="I16391" t="str">
        <f>VLOOKUP($B16391&amp;$E16391,'Employee List'!$A:$E,5,0)</f>
        <v>E-1334</v>
      </c>
    </row>
    <row r="16392" spans="1:9" x14ac:dyDescent="0.35">
      <c r="A16392" t="s">
        <v>1257</v>
      </c>
      <c r="B16392" t="s">
        <v>259</v>
      </c>
      <c r="C16392" t="s">
        <v>390</v>
      </c>
      <c r="D16392" t="s">
        <v>1281</v>
      </c>
      <c r="E16392" t="s">
        <v>31</v>
      </c>
      <c r="F16392">
        <v>4630</v>
      </c>
      <c r="G16392">
        <v>4103</v>
      </c>
      <c r="H16392">
        <v>0.88617710583153353</v>
      </c>
      <c r="I16392" t="str">
        <f>VLOOKUP($B16392&amp;$E16392,'Employee List'!$A:$E,5,0)</f>
        <v>E-1334</v>
      </c>
    </row>
    <row r="16393" spans="1:9" x14ac:dyDescent="0.35">
      <c r="A16393" t="s">
        <v>1257</v>
      </c>
      <c r="B16393" t="s">
        <v>260</v>
      </c>
      <c r="C16393" t="s">
        <v>390</v>
      </c>
      <c r="D16393" t="s">
        <v>1274</v>
      </c>
      <c r="E16393" t="s">
        <v>29</v>
      </c>
      <c r="F16393">
        <v>19384</v>
      </c>
      <c r="G16393">
        <v>16255</v>
      </c>
      <c r="H16393">
        <v>0.83857820883202638</v>
      </c>
      <c r="I16393" t="str">
        <f>VLOOKUP($B16393&amp;$E16393,'Employee List'!$A:$E,5,0)</f>
        <v>E-1335</v>
      </c>
    </row>
    <row r="16394" spans="1:9" x14ac:dyDescent="0.35">
      <c r="A16394" t="s">
        <v>1257</v>
      </c>
      <c r="B16394" t="s">
        <v>260</v>
      </c>
      <c r="C16394" t="s">
        <v>390</v>
      </c>
      <c r="D16394" t="s">
        <v>1274</v>
      </c>
      <c r="E16394" t="s">
        <v>30</v>
      </c>
      <c r="F16394">
        <v>17197</v>
      </c>
      <c r="G16394">
        <v>21384</v>
      </c>
      <c r="H16394">
        <v>1.2434726987265221</v>
      </c>
      <c r="I16394" t="str">
        <f>VLOOKUP($B16394&amp;$E16394,'Employee List'!$A:$E,5,0)</f>
        <v>E-1335</v>
      </c>
    </row>
    <row r="16395" spans="1:9" x14ac:dyDescent="0.35">
      <c r="A16395" t="s">
        <v>1257</v>
      </c>
      <c r="B16395" t="s">
        <v>260</v>
      </c>
      <c r="C16395" t="s">
        <v>390</v>
      </c>
      <c r="D16395" t="s">
        <v>1274</v>
      </c>
      <c r="E16395" t="s">
        <v>31</v>
      </c>
      <c r="F16395">
        <v>18484</v>
      </c>
      <c r="G16395">
        <v>16528</v>
      </c>
      <c r="H16395">
        <v>0.89417874918848739</v>
      </c>
      <c r="I16395" t="str">
        <f>VLOOKUP($B16395&amp;$E16395,'Employee List'!$A:$E,5,0)</f>
        <v>E-1335</v>
      </c>
    </row>
    <row r="16396" spans="1:9" x14ac:dyDescent="0.35">
      <c r="A16396" t="s">
        <v>1257</v>
      </c>
      <c r="B16396" t="s">
        <v>260</v>
      </c>
      <c r="C16396" t="s">
        <v>390</v>
      </c>
      <c r="D16396" t="s">
        <v>1263</v>
      </c>
      <c r="E16396" t="s">
        <v>29</v>
      </c>
      <c r="F16396">
        <v>57947</v>
      </c>
      <c r="G16396">
        <v>133623</v>
      </c>
      <c r="H16396">
        <v>2.3059519906121109</v>
      </c>
      <c r="I16396" t="str">
        <f>VLOOKUP($B16396&amp;$E16396,'Employee List'!$A:$E,5,0)</f>
        <v>E-1335</v>
      </c>
    </row>
    <row r="16397" spans="1:9" x14ac:dyDescent="0.35">
      <c r="A16397" t="s">
        <v>1257</v>
      </c>
      <c r="B16397" t="s">
        <v>260</v>
      </c>
      <c r="C16397" t="s">
        <v>390</v>
      </c>
      <c r="D16397" t="s">
        <v>1263</v>
      </c>
      <c r="E16397" t="s">
        <v>30</v>
      </c>
      <c r="F16397">
        <v>58278</v>
      </c>
      <c r="G16397">
        <v>67713</v>
      </c>
      <c r="H16397">
        <v>1.1618964274683414</v>
      </c>
      <c r="I16397" t="str">
        <f>VLOOKUP($B16397&amp;$E16397,'Employee List'!$A:$E,5,0)</f>
        <v>E-1335</v>
      </c>
    </row>
    <row r="16398" spans="1:9" x14ac:dyDescent="0.35">
      <c r="A16398" t="s">
        <v>1257</v>
      </c>
      <c r="B16398" t="s">
        <v>260</v>
      </c>
      <c r="C16398" t="s">
        <v>390</v>
      </c>
      <c r="D16398" t="s">
        <v>1263</v>
      </c>
      <c r="E16398" t="s">
        <v>31</v>
      </c>
      <c r="F16398">
        <v>62137</v>
      </c>
      <c r="G16398">
        <v>82939</v>
      </c>
      <c r="H16398">
        <v>1.3347763812221383</v>
      </c>
      <c r="I16398" t="str">
        <f>VLOOKUP($B16398&amp;$E16398,'Employee List'!$A:$E,5,0)</f>
        <v>E-1335</v>
      </c>
    </row>
    <row r="16399" spans="1:9" x14ac:dyDescent="0.35">
      <c r="A16399" t="s">
        <v>1257</v>
      </c>
      <c r="B16399" t="s">
        <v>260</v>
      </c>
      <c r="C16399" t="s">
        <v>390</v>
      </c>
      <c r="D16399" t="s">
        <v>1264</v>
      </c>
      <c r="E16399" t="s">
        <v>29</v>
      </c>
      <c r="F16399">
        <v>576062</v>
      </c>
      <c r="G16399">
        <v>622179</v>
      </c>
      <c r="H16399">
        <v>1.0800556190132311</v>
      </c>
      <c r="I16399" t="str">
        <f>VLOOKUP($B16399&amp;$E16399,'Employee List'!$A:$E,5,0)</f>
        <v>E-1335</v>
      </c>
    </row>
    <row r="16400" spans="1:9" x14ac:dyDescent="0.35">
      <c r="A16400" t="s">
        <v>1257</v>
      </c>
      <c r="B16400" t="s">
        <v>260</v>
      </c>
      <c r="C16400" t="s">
        <v>390</v>
      </c>
      <c r="D16400" t="s">
        <v>1264</v>
      </c>
      <c r="E16400" t="s">
        <v>30</v>
      </c>
      <c r="F16400">
        <v>574147</v>
      </c>
      <c r="G16400">
        <v>1060495</v>
      </c>
      <c r="H16400">
        <v>1.847079232322036</v>
      </c>
      <c r="I16400" t="str">
        <f>VLOOKUP($B16400&amp;$E16400,'Employee List'!$A:$E,5,0)</f>
        <v>E-1335</v>
      </c>
    </row>
    <row r="16401" spans="1:9" x14ac:dyDescent="0.35">
      <c r="A16401" t="s">
        <v>1257</v>
      </c>
      <c r="B16401" t="s">
        <v>260</v>
      </c>
      <c r="C16401" t="s">
        <v>390</v>
      </c>
      <c r="D16401" t="s">
        <v>1264</v>
      </c>
      <c r="E16401" t="s">
        <v>31</v>
      </c>
      <c r="F16401">
        <v>575736</v>
      </c>
      <c r="G16401">
        <v>1137229</v>
      </c>
      <c r="H16401">
        <v>1.9752612308419137</v>
      </c>
      <c r="I16401" t="str">
        <f>VLOOKUP($B16401&amp;$E16401,'Employee List'!$A:$E,5,0)</f>
        <v>E-1335</v>
      </c>
    </row>
    <row r="16402" spans="1:9" x14ac:dyDescent="0.35">
      <c r="A16402" t="s">
        <v>1257</v>
      </c>
      <c r="B16402" t="s">
        <v>260</v>
      </c>
      <c r="C16402" t="s">
        <v>390</v>
      </c>
      <c r="D16402" t="s">
        <v>1265</v>
      </c>
      <c r="E16402" t="s">
        <v>29</v>
      </c>
      <c r="F16402">
        <v>4631</v>
      </c>
      <c r="G16402">
        <v>6295</v>
      </c>
      <c r="H16402">
        <v>1.3593176419779744</v>
      </c>
      <c r="I16402" t="str">
        <f>VLOOKUP($B16402&amp;$E16402,'Employee List'!$A:$E,5,0)</f>
        <v>E-1335</v>
      </c>
    </row>
    <row r="16403" spans="1:9" x14ac:dyDescent="0.35">
      <c r="A16403" t="s">
        <v>1257</v>
      </c>
      <c r="B16403" t="s">
        <v>260</v>
      </c>
      <c r="C16403" t="s">
        <v>390</v>
      </c>
      <c r="D16403" t="s">
        <v>1265</v>
      </c>
      <c r="E16403" t="s">
        <v>30</v>
      </c>
      <c r="F16403">
        <v>3347</v>
      </c>
      <c r="G16403">
        <v>5913</v>
      </c>
      <c r="H16403">
        <v>1.766656707499253</v>
      </c>
      <c r="I16403" t="str">
        <f>VLOOKUP($B16403&amp;$E16403,'Employee List'!$A:$E,5,0)</f>
        <v>E-1335</v>
      </c>
    </row>
    <row r="16404" spans="1:9" x14ac:dyDescent="0.35">
      <c r="A16404" t="s">
        <v>1257</v>
      </c>
      <c r="B16404" t="s">
        <v>260</v>
      </c>
      <c r="C16404" t="s">
        <v>390</v>
      </c>
      <c r="D16404" t="s">
        <v>1265</v>
      </c>
      <c r="E16404" t="s">
        <v>31</v>
      </c>
      <c r="F16404">
        <v>2880</v>
      </c>
      <c r="G16404">
        <v>4370</v>
      </c>
      <c r="H16404">
        <v>1.5173611111111112</v>
      </c>
      <c r="I16404" t="str">
        <f>VLOOKUP($B16404&amp;$E16404,'Employee List'!$A:$E,5,0)</f>
        <v>E-1335</v>
      </c>
    </row>
    <row r="16405" spans="1:9" x14ac:dyDescent="0.35">
      <c r="A16405" t="s">
        <v>1257</v>
      </c>
      <c r="B16405" t="s">
        <v>260</v>
      </c>
      <c r="C16405" t="s">
        <v>390</v>
      </c>
      <c r="D16405" t="s">
        <v>1260</v>
      </c>
      <c r="E16405" t="s">
        <v>29</v>
      </c>
      <c r="F16405">
        <v>122163</v>
      </c>
      <c r="G16405">
        <v>185114</v>
      </c>
      <c r="H16405">
        <v>1.5153033242471126</v>
      </c>
      <c r="I16405" t="str">
        <f>VLOOKUP($B16405&amp;$E16405,'Employee List'!$A:$E,5,0)</f>
        <v>E-1335</v>
      </c>
    </row>
    <row r="16406" spans="1:9" x14ac:dyDescent="0.35">
      <c r="A16406" t="s">
        <v>1257</v>
      </c>
      <c r="B16406" t="s">
        <v>260</v>
      </c>
      <c r="C16406" t="s">
        <v>390</v>
      </c>
      <c r="D16406" t="s">
        <v>1260</v>
      </c>
      <c r="E16406" t="s">
        <v>30</v>
      </c>
      <c r="F16406">
        <v>124290</v>
      </c>
      <c r="G16406">
        <v>129548</v>
      </c>
      <c r="H16406">
        <v>1.0423042883578728</v>
      </c>
      <c r="I16406" t="str">
        <f>VLOOKUP($B16406&amp;$E16406,'Employee List'!$A:$E,5,0)</f>
        <v>E-1335</v>
      </c>
    </row>
    <row r="16407" spans="1:9" x14ac:dyDescent="0.35">
      <c r="A16407" t="s">
        <v>1257</v>
      </c>
      <c r="B16407" t="s">
        <v>260</v>
      </c>
      <c r="C16407" t="s">
        <v>390</v>
      </c>
      <c r="D16407" t="s">
        <v>1260</v>
      </c>
      <c r="E16407" t="s">
        <v>31</v>
      </c>
      <c r="F16407">
        <v>143342</v>
      </c>
      <c r="G16407">
        <v>195955</v>
      </c>
      <c r="H16407">
        <v>1.3670452484268394</v>
      </c>
      <c r="I16407" t="str">
        <f>VLOOKUP($B16407&amp;$E16407,'Employee List'!$A:$E,5,0)</f>
        <v>E-1335</v>
      </c>
    </row>
    <row r="16408" spans="1:9" x14ac:dyDescent="0.35">
      <c r="A16408" t="s">
        <v>1257</v>
      </c>
      <c r="B16408" t="s">
        <v>260</v>
      </c>
      <c r="C16408" t="s">
        <v>390</v>
      </c>
      <c r="D16408" t="s">
        <v>1261</v>
      </c>
      <c r="E16408" t="s">
        <v>29</v>
      </c>
      <c r="F16408">
        <v>141935</v>
      </c>
      <c r="G16408">
        <v>229136</v>
      </c>
      <c r="H16408">
        <v>1.6143727762708282</v>
      </c>
      <c r="I16408" t="str">
        <f>VLOOKUP($B16408&amp;$E16408,'Employee List'!$A:$E,5,0)</f>
        <v>E-1335</v>
      </c>
    </row>
    <row r="16409" spans="1:9" x14ac:dyDescent="0.35">
      <c r="A16409" t="s">
        <v>1257</v>
      </c>
      <c r="B16409" t="s">
        <v>260</v>
      </c>
      <c r="C16409" t="s">
        <v>390</v>
      </c>
      <c r="D16409" t="s">
        <v>1261</v>
      </c>
      <c r="E16409" t="s">
        <v>30</v>
      </c>
      <c r="F16409">
        <v>143422</v>
      </c>
      <c r="G16409">
        <v>187260</v>
      </c>
      <c r="H16409">
        <v>1.305657430519725</v>
      </c>
      <c r="I16409" t="str">
        <f>VLOOKUP($B16409&amp;$E16409,'Employee List'!$A:$E,5,0)</f>
        <v>E-1335</v>
      </c>
    </row>
    <row r="16410" spans="1:9" x14ac:dyDescent="0.35">
      <c r="A16410" t="s">
        <v>1257</v>
      </c>
      <c r="B16410" t="s">
        <v>260</v>
      </c>
      <c r="C16410" t="s">
        <v>390</v>
      </c>
      <c r="D16410" t="s">
        <v>1261</v>
      </c>
      <c r="E16410" t="s">
        <v>31</v>
      </c>
      <c r="F16410">
        <v>146842</v>
      </c>
      <c r="G16410">
        <v>166594</v>
      </c>
      <c r="H16410">
        <v>1.1345119243813078</v>
      </c>
      <c r="I16410" t="str">
        <f>VLOOKUP($B16410&amp;$E16410,'Employee List'!$A:$E,5,0)</f>
        <v>E-1335</v>
      </c>
    </row>
    <row r="16411" spans="1:9" x14ac:dyDescent="0.35">
      <c r="A16411" t="s">
        <v>1257</v>
      </c>
      <c r="B16411" t="s">
        <v>260</v>
      </c>
      <c r="C16411" t="s">
        <v>390</v>
      </c>
      <c r="D16411" t="s">
        <v>1266</v>
      </c>
      <c r="E16411" t="s">
        <v>29</v>
      </c>
      <c r="F16411">
        <v>35832</v>
      </c>
      <c r="G16411">
        <v>48441</v>
      </c>
      <c r="H16411">
        <v>1.3518921634293368</v>
      </c>
      <c r="I16411" t="str">
        <f>VLOOKUP($B16411&amp;$E16411,'Employee List'!$A:$E,5,0)</f>
        <v>E-1335</v>
      </c>
    </row>
    <row r="16412" spans="1:9" x14ac:dyDescent="0.35">
      <c r="A16412" t="s">
        <v>1257</v>
      </c>
      <c r="B16412" t="s">
        <v>260</v>
      </c>
      <c r="C16412" t="s">
        <v>390</v>
      </c>
      <c r="D16412" t="s">
        <v>1266</v>
      </c>
      <c r="E16412" t="s">
        <v>30</v>
      </c>
      <c r="F16412">
        <v>40604</v>
      </c>
      <c r="G16412">
        <v>41872</v>
      </c>
      <c r="H16412">
        <v>1.0312284503989755</v>
      </c>
      <c r="I16412" t="str">
        <f>VLOOKUP($B16412&amp;$E16412,'Employee List'!$A:$E,5,0)</f>
        <v>E-1335</v>
      </c>
    </row>
    <row r="16413" spans="1:9" x14ac:dyDescent="0.35">
      <c r="A16413" t="s">
        <v>1257</v>
      </c>
      <c r="B16413" t="s">
        <v>260</v>
      </c>
      <c r="C16413" t="s">
        <v>390</v>
      </c>
      <c r="D16413" t="s">
        <v>1266</v>
      </c>
      <c r="E16413" t="s">
        <v>31</v>
      </c>
      <c r="F16413">
        <v>37827</v>
      </c>
      <c r="G16413">
        <v>43840</v>
      </c>
      <c r="H16413">
        <v>1.1589605308377613</v>
      </c>
      <c r="I16413" t="str">
        <f>VLOOKUP($B16413&amp;$E16413,'Employee List'!$A:$E,5,0)</f>
        <v>E-1335</v>
      </c>
    </row>
    <row r="16414" spans="1:9" x14ac:dyDescent="0.35">
      <c r="A16414" t="s">
        <v>1257</v>
      </c>
      <c r="B16414" t="s">
        <v>260</v>
      </c>
      <c r="C16414" t="s">
        <v>390</v>
      </c>
      <c r="D16414" t="s">
        <v>1267</v>
      </c>
      <c r="E16414" t="s">
        <v>29</v>
      </c>
      <c r="F16414">
        <v>36590</v>
      </c>
      <c r="G16414">
        <v>41656</v>
      </c>
      <c r="H16414">
        <v>1.1384531292702924</v>
      </c>
      <c r="I16414" t="str">
        <f>VLOOKUP($B16414&amp;$E16414,'Employee List'!$A:$E,5,0)</f>
        <v>E-1335</v>
      </c>
    </row>
    <row r="16415" spans="1:9" x14ac:dyDescent="0.35">
      <c r="A16415" t="s">
        <v>1257</v>
      </c>
      <c r="B16415" t="s">
        <v>260</v>
      </c>
      <c r="C16415" t="s">
        <v>390</v>
      </c>
      <c r="D16415" t="s">
        <v>1267</v>
      </c>
      <c r="E16415" t="s">
        <v>30</v>
      </c>
      <c r="F16415">
        <v>35516</v>
      </c>
      <c r="G16415">
        <v>34799</v>
      </c>
      <c r="H16415">
        <v>0.97981191575627891</v>
      </c>
      <c r="I16415" t="str">
        <f>VLOOKUP($B16415&amp;$E16415,'Employee List'!$A:$E,5,0)</f>
        <v>E-1335</v>
      </c>
    </row>
    <row r="16416" spans="1:9" x14ac:dyDescent="0.35">
      <c r="A16416" t="s">
        <v>1257</v>
      </c>
      <c r="B16416" t="s">
        <v>260</v>
      </c>
      <c r="C16416" t="s">
        <v>390</v>
      </c>
      <c r="D16416" t="s">
        <v>1267</v>
      </c>
      <c r="E16416" t="s">
        <v>31</v>
      </c>
      <c r="F16416">
        <v>37907</v>
      </c>
      <c r="G16416">
        <v>42938</v>
      </c>
      <c r="H16416">
        <v>1.1327195504788035</v>
      </c>
      <c r="I16416" t="str">
        <f>VLOOKUP($B16416&amp;$E16416,'Employee List'!$A:$E,5,0)</f>
        <v>E-1335</v>
      </c>
    </row>
    <row r="16417" spans="1:9" x14ac:dyDescent="0.35">
      <c r="A16417" t="s">
        <v>1257</v>
      </c>
      <c r="B16417" t="s">
        <v>260</v>
      </c>
      <c r="C16417" t="s">
        <v>390</v>
      </c>
      <c r="D16417" t="s">
        <v>1268</v>
      </c>
      <c r="E16417" t="s">
        <v>29</v>
      </c>
      <c r="F16417">
        <v>13362</v>
      </c>
      <c r="G16417">
        <v>13171</v>
      </c>
      <c r="H16417">
        <v>0.98570573267474926</v>
      </c>
      <c r="I16417" t="str">
        <f>VLOOKUP($B16417&amp;$E16417,'Employee List'!$A:$E,5,0)</f>
        <v>E-1335</v>
      </c>
    </row>
    <row r="16418" spans="1:9" x14ac:dyDescent="0.35">
      <c r="A16418" t="s">
        <v>1257</v>
      </c>
      <c r="B16418" t="s">
        <v>260</v>
      </c>
      <c r="C16418" t="s">
        <v>390</v>
      </c>
      <c r="D16418" t="s">
        <v>1268</v>
      </c>
      <c r="E16418" t="s">
        <v>30</v>
      </c>
      <c r="F16418">
        <v>13794</v>
      </c>
      <c r="G16418">
        <v>7666</v>
      </c>
      <c r="H16418">
        <v>0.55574887632303904</v>
      </c>
      <c r="I16418" t="str">
        <f>VLOOKUP($B16418&amp;$E16418,'Employee List'!$A:$E,5,0)</f>
        <v>E-1335</v>
      </c>
    </row>
    <row r="16419" spans="1:9" x14ac:dyDescent="0.35">
      <c r="A16419" t="s">
        <v>1257</v>
      </c>
      <c r="B16419" t="s">
        <v>260</v>
      </c>
      <c r="C16419" t="s">
        <v>390</v>
      </c>
      <c r="D16419" t="s">
        <v>1268</v>
      </c>
      <c r="E16419" t="s">
        <v>31</v>
      </c>
      <c r="F16419">
        <v>14511</v>
      </c>
      <c r="G16419">
        <v>11056</v>
      </c>
      <c r="H16419">
        <v>0.76190476190476186</v>
      </c>
      <c r="I16419" t="str">
        <f>VLOOKUP($B16419&amp;$E16419,'Employee List'!$A:$E,5,0)</f>
        <v>E-1335</v>
      </c>
    </row>
    <row r="16420" spans="1:9" x14ac:dyDescent="0.35">
      <c r="A16420" t="s">
        <v>1257</v>
      </c>
      <c r="B16420" t="s">
        <v>260</v>
      </c>
      <c r="C16420" t="s">
        <v>390</v>
      </c>
      <c r="D16420" t="s">
        <v>1269</v>
      </c>
      <c r="E16420" t="s">
        <v>29</v>
      </c>
      <c r="F16420">
        <v>5702</v>
      </c>
      <c r="G16420">
        <v>14125</v>
      </c>
      <c r="H16420">
        <v>2.4772009821115399</v>
      </c>
      <c r="I16420" t="str">
        <f>VLOOKUP($B16420&amp;$E16420,'Employee List'!$A:$E,5,0)</f>
        <v>E-1335</v>
      </c>
    </row>
    <row r="16421" spans="1:9" x14ac:dyDescent="0.35">
      <c r="A16421" t="s">
        <v>1257</v>
      </c>
      <c r="B16421" t="s">
        <v>260</v>
      </c>
      <c r="C16421" t="s">
        <v>390</v>
      </c>
      <c r="D16421" t="s">
        <v>1269</v>
      </c>
      <c r="E16421" t="s">
        <v>30</v>
      </c>
      <c r="F16421">
        <v>2723</v>
      </c>
      <c r="G16421">
        <v>7247</v>
      </c>
      <c r="H16421">
        <v>2.6614028644876973</v>
      </c>
      <c r="I16421" t="str">
        <f>VLOOKUP($B16421&amp;$E16421,'Employee List'!$A:$E,5,0)</f>
        <v>E-1335</v>
      </c>
    </row>
    <row r="16422" spans="1:9" x14ac:dyDescent="0.35">
      <c r="A16422" t="s">
        <v>1257</v>
      </c>
      <c r="B16422" t="s">
        <v>260</v>
      </c>
      <c r="C16422" t="s">
        <v>390</v>
      </c>
      <c r="D16422" t="s">
        <v>1269</v>
      </c>
      <c r="E16422" t="s">
        <v>31</v>
      </c>
      <c r="F16422">
        <v>2492</v>
      </c>
      <c r="G16422">
        <v>7091</v>
      </c>
      <c r="H16422">
        <v>2.845505617977528</v>
      </c>
      <c r="I16422" t="str">
        <f>VLOOKUP($B16422&amp;$E16422,'Employee List'!$A:$E,5,0)</f>
        <v>E-1335</v>
      </c>
    </row>
    <row r="16423" spans="1:9" x14ac:dyDescent="0.35">
      <c r="A16423" t="s">
        <v>1257</v>
      </c>
      <c r="B16423" t="s">
        <v>260</v>
      </c>
      <c r="C16423" t="s">
        <v>390</v>
      </c>
      <c r="D16423" t="s">
        <v>1270</v>
      </c>
      <c r="E16423" t="s">
        <v>29</v>
      </c>
      <c r="F16423">
        <v>3839</v>
      </c>
      <c r="G16423">
        <v>4818</v>
      </c>
      <c r="H16423">
        <v>1.2550143266475644</v>
      </c>
      <c r="I16423" t="str">
        <f>VLOOKUP($B16423&amp;$E16423,'Employee List'!$A:$E,5,0)</f>
        <v>E-1335</v>
      </c>
    </row>
    <row r="16424" spans="1:9" x14ac:dyDescent="0.35">
      <c r="A16424" t="s">
        <v>1257</v>
      </c>
      <c r="B16424" t="s">
        <v>260</v>
      </c>
      <c r="C16424" t="s">
        <v>390</v>
      </c>
      <c r="D16424" t="s">
        <v>1270</v>
      </c>
      <c r="E16424" t="s">
        <v>30</v>
      </c>
      <c r="F16424">
        <v>4756</v>
      </c>
      <c r="G16424">
        <v>6212</v>
      </c>
      <c r="H16424">
        <v>1.3061396131202692</v>
      </c>
      <c r="I16424" t="str">
        <f>VLOOKUP($B16424&amp;$E16424,'Employee List'!$A:$E,5,0)</f>
        <v>E-1335</v>
      </c>
    </row>
    <row r="16425" spans="1:9" x14ac:dyDescent="0.35">
      <c r="A16425" t="s">
        <v>1257</v>
      </c>
      <c r="B16425" t="s">
        <v>260</v>
      </c>
      <c r="C16425" t="s">
        <v>390</v>
      </c>
      <c r="D16425" t="s">
        <v>1270</v>
      </c>
      <c r="E16425" t="s">
        <v>31</v>
      </c>
      <c r="F16425">
        <v>4930</v>
      </c>
      <c r="G16425">
        <v>5005</v>
      </c>
      <c r="H16425">
        <v>1.015212981744422</v>
      </c>
      <c r="I16425" t="str">
        <f>VLOOKUP($B16425&amp;$E16425,'Employee List'!$A:$E,5,0)</f>
        <v>E-1335</v>
      </c>
    </row>
    <row r="16426" spans="1:9" x14ac:dyDescent="0.35">
      <c r="A16426" t="s">
        <v>1257</v>
      </c>
      <c r="B16426" t="s">
        <v>260</v>
      </c>
      <c r="C16426" t="s">
        <v>390</v>
      </c>
      <c r="D16426" t="s">
        <v>1271</v>
      </c>
      <c r="E16426" t="s">
        <v>29</v>
      </c>
      <c r="F16426">
        <v>15422</v>
      </c>
      <c r="G16426">
        <v>19637</v>
      </c>
      <c r="H16426">
        <v>1.2733108546232654</v>
      </c>
      <c r="I16426" t="str">
        <f>VLOOKUP($B16426&amp;$E16426,'Employee List'!$A:$E,5,0)</f>
        <v>E-1335</v>
      </c>
    </row>
    <row r="16427" spans="1:9" x14ac:dyDescent="0.35">
      <c r="A16427" t="s">
        <v>1257</v>
      </c>
      <c r="B16427" t="s">
        <v>260</v>
      </c>
      <c r="C16427" t="s">
        <v>390</v>
      </c>
      <c r="D16427" t="s">
        <v>1271</v>
      </c>
      <c r="E16427" t="s">
        <v>30</v>
      </c>
      <c r="F16427">
        <v>17338</v>
      </c>
      <c r="G16427">
        <v>21419</v>
      </c>
      <c r="H16427">
        <v>1.2353789364401893</v>
      </c>
      <c r="I16427" t="str">
        <f>VLOOKUP($B16427&amp;$E16427,'Employee List'!$A:$E,5,0)</f>
        <v>E-1335</v>
      </c>
    </row>
    <row r="16428" spans="1:9" x14ac:dyDescent="0.35">
      <c r="A16428" t="s">
        <v>1257</v>
      </c>
      <c r="B16428" t="s">
        <v>260</v>
      </c>
      <c r="C16428" t="s">
        <v>390</v>
      </c>
      <c r="D16428" t="s">
        <v>1271</v>
      </c>
      <c r="E16428" t="s">
        <v>31</v>
      </c>
      <c r="F16428">
        <v>18028</v>
      </c>
      <c r="G16428">
        <v>18285</v>
      </c>
      <c r="H16428">
        <v>1.0142556023962725</v>
      </c>
      <c r="I16428" t="str">
        <f>VLOOKUP($B16428&amp;$E16428,'Employee List'!$A:$E,5,0)</f>
        <v>E-1335</v>
      </c>
    </row>
    <row r="16429" spans="1:9" x14ac:dyDescent="0.35">
      <c r="A16429" t="s">
        <v>1257</v>
      </c>
      <c r="B16429" t="s">
        <v>260</v>
      </c>
      <c r="C16429" t="s">
        <v>390</v>
      </c>
      <c r="D16429" t="s">
        <v>1258</v>
      </c>
      <c r="E16429" t="s">
        <v>29</v>
      </c>
      <c r="F16429">
        <v>161128</v>
      </c>
      <c r="G16429">
        <v>212191</v>
      </c>
      <c r="H16429">
        <v>1.3169095377588005</v>
      </c>
      <c r="I16429" t="str">
        <f>VLOOKUP($B16429&amp;$E16429,'Employee List'!$A:$E,5,0)</f>
        <v>E-1335</v>
      </c>
    </row>
    <row r="16430" spans="1:9" x14ac:dyDescent="0.35">
      <c r="A16430" t="s">
        <v>1257</v>
      </c>
      <c r="B16430" t="s">
        <v>260</v>
      </c>
      <c r="C16430" t="s">
        <v>390</v>
      </c>
      <c r="D16430" t="s">
        <v>1258</v>
      </c>
      <c r="E16430" t="s">
        <v>30</v>
      </c>
      <c r="F16430">
        <v>156982</v>
      </c>
      <c r="G16430">
        <v>178336</v>
      </c>
      <c r="H16430">
        <v>1.1360283344587279</v>
      </c>
      <c r="I16430" t="str">
        <f>VLOOKUP($B16430&amp;$E16430,'Employee List'!$A:$E,5,0)</f>
        <v>E-1335</v>
      </c>
    </row>
    <row r="16431" spans="1:9" x14ac:dyDescent="0.35">
      <c r="A16431" t="s">
        <v>1257</v>
      </c>
      <c r="B16431" t="s">
        <v>260</v>
      </c>
      <c r="C16431" t="s">
        <v>390</v>
      </c>
      <c r="D16431" t="s">
        <v>1258</v>
      </c>
      <c r="E16431" t="s">
        <v>31</v>
      </c>
      <c r="F16431">
        <v>150629</v>
      </c>
      <c r="G16431">
        <v>144209</v>
      </c>
      <c r="H16431">
        <v>0.95737872521227652</v>
      </c>
      <c r="I16431" t="str">
        <f>VLOOKUP($B16431&amp;$E16431,'Employee List'!$A:$E,5,0)</f>
        <v>E-1335</v>
      </c>
    </row>
    <row r="16432" spans="1:9" x14ac:dyDescent="0.35">
      <c r="A16432" t="s">
        <v>1257</v>
      </c>
      <c r="B16432" t="s">
        <v>260</v>
      </c>
      <c r="C16432" t="s">
        <v>390</v>
      </c>
      <c r="D16432" t="s">
        <v>1272</v>
      </c>
      <c r="E16432" t="s">
        <v>29</v>
      </c>
      <c r="F16432">
        <v>13877</v>
      </c>
      <c r="G16432">
        <v>18208</v>
      </c>
      <c r="H16432">
        <v>1.3120991568782878</v>
      </c>
      <c r="I16432" t="str">
        <f>VLOOKUP($B16432&amp;$E16432,'Employee List'!$A:$E,5,0)</f>
        <v>E-1335</v>
      </c>
    </row>
    <row r="16433" spans="1:9" x14ac:dyDescent="0.35">
      <c r="A16433" t="s">
        <v>1257</v>
      </c>
      <c r="B16433" t="s">
        <v>260</v>
      </c>
      <c r="C16433" t="s">
        <v>390</v>
      </c>
      <c r="D16433" t="s">
        <v>1272</v>
      </c>
      <c r="E16433" t="s">
        <v>30</v>
      </c>
      <c r="F16433">
        <v>15315</v>
      </c>
      <c r="G16433">
        <v>18146</v>
      </c>
      <c r="H16433">
        <v>1.1848514528240288</v>
      </c>
      <c r="I16433" t="str">
        <f>VLOOKUP($B16433&amp;$E16433,'Employee List'!$A:$E,5,0)</f>
        <v>E-1335</v>
      </c>
    </row>
    <row r="16434" spans="1:9" x14ac:dyDescent="0.35">
      <c r="A16434" t="s">
        <v>1257</v>
      </c>
      <c r="B16434" t="s">
        <v>260</v>
      </c>
      <c r="C16434" t="s">
        <v>390</v>
      </c>
      <c r="D16434" t="s">
        <v>1272</v>
      </c>
      <c r="E16434" t="s">
        <v>31</v>
      </c>
      <c r="F16434">
        <v>18306</v>
      </c>
      <c r="G16434">
        <v>13496</v>
      </c>
      <c r="H16434">
        <v>0.73724461925051898</v>
      </c>
      <c r="I16434" t="str">
        <f>VLOOKUP($B16434&amp;$E16434,'Employee List'!$A:$E,5,0)</f>
        <v>E-1335</v>
      </c>
    </row>
    <row r="16435" spans="1:9" x14ac:dyDescent="0.35">
      <c r="A16435" t="s">
        <v>1257</v>
      </c>
      <c r="B16435" t="s">
        <v>260</v>
      </c>
      <c r="C16435" t="s">
        <v>390</v>
      </c>
      <c r="D16435" t="s">
        <v>1259</v>
      </c>
      <c r="E16435" t="s">
        <v>29</v>
      </c>
      <c r="F16435">
        <v>28306</v>
      </c>
      <c r="G16435">
        <v>32493</v>
      </c>
      <c r="H16435">
        <v>1.1479191690807602</v>
      </c>
      <c r="I16435" t="str">
        <f>VLOOKUP($B16435&amp;$E16435,'Employee List'!$A:$E,5,0)</f>
        <v>E-1335</v>
      </c>
    </row>
    <row r="16436" spans="1:9" x14ac:dyDescent="0.35">
      <c r="A16436" t="s">
        <v>1257</v>
      </c>
      <c r="B16436" t="s">
        <v>260</v>
      </c>
      <c r="C16436" t="s">
        <v>390</v>
      </c>
      <c r="D16436" t="s">
        <v>1259</v>
      </c>
      <c r="E16436" t="s">
        <v>30</v>
      </c>
      <c r="F16436">
        <v>29181</v>
      </c>
      <c r="G16436">
        <v>33999</v>
      </c>
      <c r="H16436">
        <v>1.1651074329186799</v>
      </c>
      <c r="I16436" t="str">
        <f>VLOOKUP($B16436&amp;$E16436,'Employee List'!$A:$E,5,0)</f>
        <v>E-1335</v>
      </c>
    </row>
    <row r="16437" spans="1:9" x14ac:dyDescent="0.35">
      <c r="A16437" t="s">
        <v>1257</v>
      </c>
      <c r="B16437" t="s">
        <v>260</v>
      </c>
      <c r="C16437" t="s">
        <v>390</v>
      </c>
      <c r="D16437" t="s">
        <v>1259</v>
      </c>
      <c r="E16437" t="s">
        <v>31</v>
      </c>
      <c r="F16437">
        <v>33010</v>
      </c>
      <c r="G16437">
        <v>38204</v>
      </c>
      <c r="H16437">
        <v>1.157346258709482</v>
      </c>
      <c r="I16437" t="str">
        <f>VLOOKUP($B16437&amp;$E16437,'Employee List'!$A:$E,5,0)</f>
        <v>E-1335</v>
      </c>
    </row>
    <row r="16438" spans="1:9" x14ac:dyDescent="0.35">
      <c r="A16438" t="s">
        <v>1257</v>
      </c>
      <c r="B16438" t="s">
        <v>260</v>
      </c>
      <c r="C16438" t="s">
        <v>390</v>
      </c>
      <c r="D16438" t="s">
        <v>1273</v>
      </c>
      <c r="E16438" t="s">
        <v>29</v>
      </c>
      <c r="F16438">
        <v>8211</v>
      </c>
      <c r="G16438">
        <v>7172</v>
      </c>
      <c r="H16438">
        <v>0.87346242844964073</v>
      </c>
      <c r="I16438" t="str">
        <f>VLOOKUP($B16438&amp;$E16438,'Employee List'!$A:$E,5,0)</f>
        <v>E-1335</v>
      </c>
    </row>
    <row r="16439" spans="1:9" x14ac:dyDescent="0.35">
      <c r="A16439" t="s">
        <v>1257</v>
      </c>
      <c r="B16439" t="s">
        <v>260</v>
      </c>
      <c r="C16439" t="s">
        <v>390</v>
      </c>
      <c r="D16439" t="s">
        <v>1273</v>
      </c>
      <c r="E16439" t="s">
        <v>30</v>
      </c>
      <c r="F16439">
        <v>6138</v>
      </c>
      <c r="G16439">
        <v>7275</v>
      </c>
      <c r="H16439">
        <v>1.1852394916911047</v>
      </c>
      <c r="I16439" t="str">
        <f>VLOOKUP($B16439&amp;$E16439,'Employee List'!$A:$E,5,0)</f>
        <v>E-1335</v>
      </c>
    </row>
    <row r="16440" spans="1:9" x14ac:dyDescent="0.35">
      <c r="A16440" t="s">
        <v>1257</v>
      </c>
      <c r="B16440" t="s">
        <v>260</v>
      </c>
      <c r="C16440" t="s">
        <v>390</v>
      </c>
      <c r="D16440" t="s">
        <v>1273</v>
      </c>
      <c r="E16440" t="s">
        <v>31</v>
      </c>
      <c r="F16440">
        <v>7475</v>
      </c>
      <c r="G16440">
        <v>6515</v>
      </c>
      <c r="H16440">
        <v>0.87157190635451509</v>
      </c>
      <c r="I16440" t="str">
        <f>VLOOKUP($B16440&amp;$E16440,'Employee List'!$A:$E,5,0)</f>
        <v>E-1335</v>
      </c>
    </row>
    <row r="16441" spans="1:9" x14ac:dyDescent="0.35">
      <c r="A16441" t="s">
        <v>1257</v>
      </c>
      <c r="B16441" t="s">
        <v>260</v>
      </c>
      <c r="C16441" t="s">
        <v>390</v>
      </c>
      <c r="D16441" t="s">
        <v>1275</v>
      </c>
      <c r="E16441" t="s">
        <v>29</v>
      </c>
      <c r="F16441">
        <v>34484</v>
      </c>
      <c r="G16441">
        <v>17762</v>
      </c>
      <c r="H16441">
        <v>0.51507945713954295</v>
      </c>
      <c r="I16441" t="str">
        <f>VLOOKUP($B16441&amp;$E16441,'Employee List'!$A:$E,5,0)</f>
        <v>E-1335</v>
      </c>
    </row>
    <row r="16442" spans="1:9" x14ac:dyDescent="0.35">
      <c r="A16442" t="s">
        <v>1257</v>
      </c>
      <c r="B16442" t="s">
        <v>260</v>
      </c>
      <c r="C16442" t="s">
        <v>390</v>
      </c>
      <c r="D16442" t="s">
        <v>1275</v>
      </c>
      <c r="E16442" t="s">
        <v>30</v>
      </c>
      <c r="F16442">
        <v>35550</v>
      </c>
      <c r="G16442">
        <v>23625</v>
      </c>
      <c r="H16442">
        <v>0.66455696202531644</v>
      </c>
      <c r="I16442" t="str">
        <f>VLOOKUP($B16442&amp;$E16442,'Employee List'!$A:$E,5,0)</f>
        <v>E-1335</v>
      </c>
    </row>
    <row r="16443" spans="1:9" x14ac:dyDescent="0.35">
      <c r="A16443" t="s">
        <v>1257</v>
      </c>
      <c r="B16443" t="s">
        <v>260</v>
      </c>
      <c r="C16443" t="s">
        <v>390</v>
      </c>
      <c r="D16443" t="s">
        <v>1275</v>
      </c>
      <c r="E16443" t="s">
        <v>31</v>
      </c>
      <c r="F16443">
        <v>33595</v>
      </c>
      <c r="G16443">
        <v>14346</v>
      </c>
      <c r="H16443">
        <v>0.42702783152254797</v>
      </c>
      <c r="I16443" t="str">
        <f>VLOOKUP($B16443&amp;$E16443,'Employee List'!$A:$E,5,0)</f>
        <v>E-1335</v>
      </c>
    </row>
    <row r="16444" spans="1:9" x14ac:dyDescent="0.35">
      <c r="A16444" t="s">
        <v>1257</v>
      </c>
      <c r="B16444" t="s">
        <v>260</v>
      </c>
      <c r="C16444" t="s">
        <v>390</v>
      </c>
      <c r="D16444" t="s">
        <v>1276</v>
      </c>
      <c r="E16444" t="s">
        <v>29</v>
      </c>
      <c r="F16444">
        <v>5624</v>
      </c>
      <c r="G16444">
        <v>5252</v>
      </c>
      <c r="H16444">
        <v>0.93385490753911804</v>
      </c>
      <c r="I16444" t="str">
        <f>VLOOKUP($B16444&amp;$E16444,'Employee List'!$A:$E,5,0)</f>
        <v>E-1335</v>
      </c>
    </row>
    <row r="16445" spans="1:9" x14ac:dyDescent="0.35">
      <c r="A16445" t="s">
        <v>1257</v>
      </c>
      <c r="B16445" t="s">
        <v>260</v>
      </c>
      <c r="C16445" t="s">
        <v>390</v>
      </c>
      <c r="D16445" t="s">
        <v>1276</v>
      </c>
      <c r="E16445" t="s">
        <v>30</v>
      </c>
      <c r="F16445">
        <v>5733</v>
      </c>
      <c r="G16445">
        <v>3679</v>
      </c>
      <c r="H16445">
        <v>0.64172335600907027</v>
      </c>
      <c r="I16445" t="str">
        <f>VLOOKUP($B16445&amp;$E16445,'Employee List'!$A:$E,5,0)</f>
        <v>E-1335</v>
      </c>
    </row>
    <row r="16446" spans="1:9" x14ac:dyDescent="0.35">
      <c r="A16446" t="s">
        <v>1257</v>
      </c>
      <c r="B16446" t="s">
        <v>260</v>
      </c>
      <c r="C16446" t="s">
        <v>390</v>
      </c>
      <c r="D16446" t="s">
        <v>1276</v>
      </c>
      <c r="E16446" t="s">
        <v>31</v>
      </c>
      <c r="F16446">
        <v>5392</v>
      </c>
      <c r="G16446">
        <v>5725</v>
      </c>
      <c r="H16446">
        <v>1.0617581602373887</v>
      </c>
      <c r="I16446" t="str">
        <f>VLOOKUP($B16446&amp;$E16446,'Employee List'!$A:$E,5,0)</f>
        <v>E-1335</v>
      </c>
    </row>
    <row r="16447" spans="1:9" x14ac:dyDescent="0.35">
      <c r="A16447" t="s">
        <v>1257</v>
      </c>
      <c r="B16447" t="s">
        <v>260</v>
      </c>
      <c r="C16447" t="s">
        <v>390</v>
      </c>
      <c r="D16447" t="s">
        <v>1277</v>
      </c>
      <c r="E16447" t="s">
        <v>29</v>
      </c>
      <c r="F16447">
        <v>12136</v>
      </c>
      <c r="G16447">
        <v>6843</v>
      </c>
      <c r="H16447">
        <v>0.56385959129861574</v>
      </c>
      <c r="I16447" t="str">
        <f>VLOOKUP($B16447&amp;$E16447,'Employee List'!$A:$E,5,0)</f>
        <v>E-1335</v>
      </c>
    </row>
    <row r="16448" spans="1:9" x14ac:dyDescent="0.35">
      <c r="A16448" t="s">
        <v>1257</v>
      </c>
      <c r="B16448" t="s">
        <v>260</v>
      </c>
      <c r="C16448" t="s">
        <v>390</v>
      </c>
      <c r="D16448" t="s">
        <v>1277</v>
      </c>
      <c r="E16448" t="s">
        <v>30</v>
      </c>
      <c r="F16448">
        <v>11560</v>
      </c>
      <c r="G16448">
        <v>5697</v>
      </c>
      <c r="H16448">
        <v>0.49282006920415222</v>
      </c>
      <c r="I16448" t="str">
        <f>VLOOKUP($B16448&amp;$E16448,'Employee List'!$A:$E,5,0)</f>
        <v>E-1335</v>
      </c>
    </row>
    <row r="16449" spans="1:9" x14ac:dyDescent="0.35">
      <c r="A16449" t="s">
        <v>1257</v>
      </c>
      <c r="B16449" t="s">
        <v>260</v>
      </c>
      <c r="C16449" t="s">
        <v>390</v>
      </c>
      <c r="D16449" t="s">
        <v>1277</v>
      </c>
      <c r="E16449" t="s">
        <v>31</v>
      </c>
      <c r="F16449">
        <v>12547</v>
      </c>
      <c r="G16449">
        <v>6745</v>
      </c>
      <c r="H16449">
        <v>0.53757870407268671</v>
      </c>
      <c r="I16449" t="str">
        <f>VLOOKUP($B16449&amp;$E16449,'Employee List'!$A:$E,5,0)</f>
        <v>E-1335</v>
      </c>
    </row>
    <row r="16450" spans="1:9" x14ac:dyDescent="0.35">
      <c r="A16450" t="s">
        <v>1257</v>
      </c>
      <c r="B16450" t="s">
        <v>260</v>
      </c>
      <c r="C16450" t="s">
        <v>390</v>
      </c>
      <c r="D16450" t="s">
        <v>1278</v>
      </c>
      <c r="E16450" t="s">
        <v>29</v>
      </c>
      <c r="F16450">
        <v>14889</v>
      </c>
      <c r="G16450">
        <v>22700</v>
      </c>
      <c r="H16450">
        <v>1.5246154879441198</v>
      </c>
      <c r="I16450" t="str">
        <f>VLOOKUP($B16450&amp;$E16450,'Employee List'!$A:$E,5,0)</f>
        <v>E-1335</v>
      </c>
    </row>
    <row r="16451" spans="1:9" x14ac:dyDescent="0.35">
      <c r="A16451" t="s">
        <v>1257</v>
      </c>
      <c r="B16451" t="s">
        <v>260</v>
      </c>
      <c r="C16451" t="s">
        <v>390</v>
      </c>
      <c r="D16451" t="s">
        <v>1278</v>
      </c>
      <c r="E16451" t="s">
        <v>30</v>
      </c>
      <c r="F16451">
        <v>15701</v>
      </c>
      <c r="G16451">
        <v>16805</v>
      </c>
      <c r="H16451">
        <v>1.0703139927393159</v>
      </c>
      <c r="I16451" t="str">
        <f>VLOOKUP($B16451&amp;$E16451,'Employee List'!$A:$E,5,0)</f>
        <v>E-1335</v>
      </c>
    </row>
    <row r="16452" spans="1:9" x14ac:dyDescent="0.35">
      <c r="A16452" t="s">
        <v>1257</v>
      </c>
      <c r="B16452" t="s">
        <v>260</v>
      </c>
      <c r="C16452" t="s">
        <v>390</v>
      </c>
      <c r="D16452" t="s">
        <v>1278</v>
      </c>
      <c r="E16452" t="s">
        <v>31</v>
      </c>
      <c r="F16452">
        <v>16992</v>
      </c>
      <c r="G16452">
        <v>13935</v>
      </c>
      <c r="H16452">
        <v>0.82009180790960456</v>
      </c>
      <c r="I16452" t="str">
        <f>VLOOKUP($B16452&amp;$E16452,'Employee List'!$A:$E,5,0)</f>
        <v>E-1335</v>
      </c>
    </row>
    <row r="16453" spans="1:9" x14ac:dyDescent="0.35">
      <c r="A16453" t="s">
        <v>1257</v>
      </c>
      <c r="B16453" t="s">
        <v>260</v>
      </c>
      <c r="C16453" t="s">
        <v>390</v>
      </c>
      <c r="D16453" t="s">
        <v>1279</v>
      </c>
      <c r="E16453" t="s">
        <v>29</v>
      </c>
      <c r="F16453">
        <v>4202</v>
      </c>
      <c r="G16453">
        <v>2334</v>
      </c>
      <c r="H16453">
        <v>0.55544978581627791</v>
      </c>
      <c r="I16453" t="str">
        <f>VLOOKUP($B16453&amp;$E16453,'Employee List'!$A:$E,5,0)</f>
        <v>E-1335</v>
      </c>
    </row>
    <row r="16454" spans="1:9" x14ac:dyDescent="0.35">
      <c r="A16454" t="s">
        <v>1257</v>
      </c>
      <c r="B16454" t="s">
        <v>260</v>
      </c>
      <c r="C16454" t="s">
        <v>390</v>
      </c>
      <c r="D16454" t="s">
        <v>1279</v>
      </c>
      <c r="E16454" t="s">
        <v>30</v>
      </c>
      <c r="F16454">
        <v>2697</v>
      </c>
      <c r="G16454">
        <v>5636</v>
      </c>
      <c r="H16454">
        <v>2.0897293288839451</v>
      </c>
      <c r="I16454" t="str">
        <f>VLOOKUP($B16454&amp;$E16454,'Employee List'!$A:$E,5,0)</f>
        <v>E-1335</v>
      </c>
    </row>
    <row r="16455" spans="1:9" x14ac:dyDescent="0.35">
      <c r="A16455" t="s">
        <v>1257</v>
      </c>
      <c r="B16455" t="s">
        <v>260</v>
      </c>
      <c r="C16455" t="s">
        <v>390</v>
      </c>
      <c r="D16455" t="s">
        <v>1279</v>
      </c>
      <c r="E16455" t="s">
        <v>31</v>
      </c>
      <c r="F16455">
        <v>4085</v>
      </c>
      <c r="G16455">
        <v>3051</v>
      </c>
      <c r="H16455">
        <v>0.74687882496940028</v>
      </c>
      <c r="I16455" t="str">
        <f>VLOOKUP($B16455&amp;$E16455,'Employee List'!$A:$E,5,0)</f>
        <v>E-1335</v>
      </c>
    </row>
    <row r="16456" spans="1:9" x14ac:dyDescent="0.35">
      <c r="A16456" t="s">
        <v>1257</v>
      </c>
      <c r="B16456" t="s">
        <v>260</v>
      </c>
      <c r="C16456" t="s">
        <v>390</v>
      </c>
      <c r="D16456" t="s">
        <v>1280</v>
      </c>
      <c r="E16456" t="s">
        <v>29</v>
      </c>
      <c r="F16456">
        <v>52624</v>
      </c>
      <c r="G16456">
        <v>65108</v>
      </c>
      <c r="H16456">
        <v>1.2372301611432046</v>
      </c>
      <c r="I16456" t="str">
        <f>VLOOKUP($B16456&amp;$E16456,'Employee List'!$A:$E,5,0)</f>
        <v>E-1335</v>
      </c>
    </row>
    <row r="16457" spans="1:9" x14ac:dyDescent="0.35">
      <c r="A16457" t="s">
        <v>1257</v>
      </c>
      <c r="B16457" t="s">
        <v>260</v>
      </c>
      <c r="C16457" t="s">
        <v>390</v>
      </c>
      <c r="D16457" t="s">
        <v>1280</v>
      </c>
      <c r="E16457" t="s">
        <v>30</v>
      </c>
      <c r="F16457">
        <v>52876</v>
      </c>
      <c r="G16457">
        <v>37499</v>
      </c>
      <c r="H16457">
        <v>0.70918753309630078</v>
      </c>
      <c r="I16457" t="str">
        <f>VLOOKUP($B16457&amp;$E16457,'Employee List'!$A:$E,5,0)</f>
        <v>E-1335</v>
      </c>
    </row>
    <row r="16458" spans="1:9" x14ac:dyDescent="0.35">
      <c r="A16458" t="s">
        <v>1257</v>
      </c>
      <c r="B16458" t="s">
        <v>260</v>
      </c>
      <c r="C16458" t="s">
        <v>390</v>
      </c>
      <c r="D16458" t="s">
        <v>1280</v>
      </c>
      <c r="E16458" t="s">
        <v>31</v>
      </c>
      <c r="F16458">
        <v>46406</v>
      </c>
      <c r="G16458">
        <v>110748</v>
      </c>
      <c r="H16458">
        <v>2.3865017454639488</v>
      </c>
      <c r="I16458" t="str">
        <f>VLOOKUP($B16458&amp;$E16458,'Employee List'!$A:$E,5,0)</f>
        <v>E-1335</v>
      </c>
    </row>
    <row r="16459" spans="1:9" x14ac:dyDescent="0.35">
      <c r="A16459" t="s">
        <v>1257</v>
      </c>
      <c r="B16459" t="s">
        <v>260</v>
      </c>
      <c r="C16459" t="s">
        <v>390</v>
      </c>
      <c r="D16459" t="s">
        <v>1262</v>
      </c>
      <c r="E16459" t="s">
        <v>29</v>
      </c>
      <c r="F16459">
        <v>21211</v>
      </c>
      <c r="G16459">
        <v>34193</v>
      </c>
      <c r="H16459">
        <v>1.6120409221630285</v>
      </c>
      <c r="I16459" t="str">
        <f>VLOOKUP($B16459&amp;$E16459,'Employee List'!$A:$E,5,0)</f>
        <v>E-1335</v>
      </c>
    </row>
    <row r="16460" spans="1:9" x14ac:dyDescent="0.35">
      <c r="A16460" t="s">
        <v>1257</v>
      </c>
      <c r="B16460" t="s">
        <v>260</v>
      </c>
      <c r="C16460" t="s">
        <v>390</v>
      </c>
      <c r="D16460" t="s">
        <v>1262</v>
      </c>
      <c r="E16460" t="s">
        <v>30</v>
      </c>
      <c r="F16460">
        <v>23819</v>
      </c>
      <c r="G16460">
        <v>37874</v>
      </c>
      <c r="H16460">
        <v>1.5900751500902641</v>
      </c>
      <c r="I16460" t="str">
        <f>VLOOKUP($B16460&amp;$E16460,'Employee List'!$A:$E,5,0)</f>
        <v>E-1335</v>
      </c>
    </row>
    <row r="16461" spans="1:9" x14ac:dyDescent="0.35">
      <c r="A16461" t="s">
        <v>1257</v>
      </c>
      <c r="B16461" t="s">
        <v>260</v>
      </c>
      <c r="C16461" t="s">
        <v>390</v>
      </c>
      <c r="D16461" t="s">
        <v>1262</v>
      </c>
      <c r="E16461" t="s">
        <v>31</v>
      </c>
      <c r="F16461">
        <v>23113</v>
      </c>
      <c r="G16461">
        <v>30789</v>
      </c>
      <c r="H16461">
        <v>1.3321074719854626</v>
      </c>
      <c r="I16461" t="str">
        <f>VLOOKUP($B16461&amp;$E16461,'Employee List'!$A:$E,5,0)</f>
        <v>E-1335</v>
      </c>
    </row>
    <row r="16462" spans="1:9" x14ac:dyDescent="0.35">
      <c r="A16462" t="s">
        <v>1257</v>
      </c>
      <c r="B16462" t="s">
        <v>260</v>
      </c>
      <c r="C16462" t="s">
        <v>390</v>
      </c>
      <c r="D16462" t="s">
        <v>1282</v>
      </c>
      <c r="E16462" t="s">
        <v>30</v>
      </c>
      <c r="F16462">
        <v>9311</v>
      </c>
      <c r="G16462">
        <v>1327</v>
      </c>
      <c r="H16462">
        <v>0.14251960047255935</v>
      </c>
      <c r="I16462" t="str">
        <f>VLOOKUP($B16462&amp;$E16462,'Employee List'!$A:$E,5,0)</f>
        <v>E-1335</v>
      </c>
    </row>
    <row r="16463" spans="1:9" x14ac:dyDescent="0.35">
      <c r="A16463" t="s">
        <v>1257</v>
      </c>
      <c r="B16463" t="s">
        <v>260</v>
      </c>
      <c r="C16463" t="s">
        <v>390</v>
      </c>
      <c r="D16463" t="s">
        <v>1282</v>
      </c>
      <c r="E16463" t="s">
        <v>31</v>
      </c>
      <c r="F16463">
        <v>7771</v>
      </c>
      <c r="G16463">
        <v>4593</v>
      </c>
      <c r="H16463">
        <v>0.59104362372924979</v>
      </c>
      <c r="I16463" t="str">
        <f>VLOOKUP($B16463&amp;$E16463,'Employee List'!$A:$E,5,0)</f>
        <v>E-1335</v>
      </c>
    </row>
    <row r="16464" spans="1:9" x14ac:dyDescent="0.35">
      <c r="A16464" t="s">
        <v>1257</v>
      </c>
      <c r="B16464" t="s">
        <v>260</v>
      </c>
      <c r="C16464" t="s">
        <v>390</v>
      </c>
      <c r="D16464" t="s">
        <v>1281</v>
      </c>
      <c r="E16464" t="s">
        <v>29</v>
      </c>
      <c r="F16464">
        <v>2346</v>
      </c>
      <c r="G16464">
        <v>1859</v>
      </c>
      <c r="H16464">
        <v>0.79241261722080136</v>
      </c>
      <c r="I16464" t="str">
        <f>VLOOKUP($B16464&amp;$E16464,'Employee List'!$A:$E,5,0)</f>
        <v>E-1335</v>
      </c>
    </row>
    <row r="16465" spans="1:9" x14ac:dyDescent="0.35">
      <c r="A16465" t="s">
        <v>1257</v>
      </c>
      <c r="B16465" t="s">
        <v>260</v>
      </c>
      <c r="C16465" t="s">
        <v>390</v>
      </c>
      <c r="D16465" t="s">
        <v>1281</v>
      </c>
      <c r="E16465" t="s">
        <v>30</v>
      </c>
      <c r="F16465">
        <v>5014</v>
      </c>
      <c r="G16465">
        <v>4162</v>
      </c>
      <c r="H16465">
        <v>0.83007578779417635</v>
      </c>
      <c r="I16465" t="str">
        <f>VLOOKUP($B16465&amp;$E16465,'Employee List'!$A:$E,5,0)</f>
        <v>E-1335</v>
      </c>
    </row>
    <row r="16466" spans="1:9" x14ac:dyDescent="0.35">
      <c r="A16466" t="s">
        <v>1257</v>
      </c>
      <c r="B16466" t="s">
        <v>260</v>
      </c>
      <c r="C16466" t="s">
        <v>390</v>
      </c>
      <c r="D16466" t="s">
        <v>1281</v>
      </c>
      <c r="E16466" t="s">
        <v>31</v>
      </c>
      <c r="F16466">
        <v>4262</v>
      </c>
      <c r="G16466">
        <v>1685</v>
      </c>
      <c r="H16466">
        <v>0.39535429375879871</v>
      </c>
      <c r="I16466" t="str">
        <f>VLOOKUP($B16466&amp;$E16466,'Employee List'!$A:$E,5,0)</f>
        <v>E-1335</v>
      </c>
    </row>
    <row r="16467" spans="1:9" x14ac:dyDescent="0.35">
      <c r="A16467" t="s">
        <v>1257</v>
      </c>
      <c r="B16467" t="s">
        <v>261</v>
      </c>
      <c r="C16467" t="s">
        <v>391</v>
      </c>
      <c r="D16467" t="s">
        <v>1274</v>
      </c>
      <c r="E16467" t="s">
        <v>29</v>
      </c>
      <c r="F16467">
        <v>16128</v>
      </c>
      <c r="G16467">
        <v>9847</v>
      </c>
      <c r="H16467">
        <v>0.61055307539682535</v>
      </c>
      <c r="I16467" t="str">
        <f>VLOOKUP($B16467&amp;$E16467,'Employee List'!$A:$E,5,0)</f>
        <v>E-1336</v>
      </c>
    </row>
    <row r="16468" spans="1:9" x14ac:dyDescent="0.35">
      <c r="A16468" t="s">
        <v>1257</v>
      </c>
      <c r="B16468" t="s">
        <v>261</v>
      </c>
      <c r="C16468" t="s">
        <v>391</v>
      </c>
      <c r="D16468" t="s">
        <v>1274</v>
      </c>
      <c r="E16468" t="s">
        <v>30</v>
      </c>
      <c r="F16468">
        <v>17492</v>
      </c>
      <c r="G16468">
        <v>14137</v>
      </c>
      <c r="H16468">
        <v>0.80819803338669105</v>
      </c>
      <c r="I16468" t="str">
        <f>VLOOKUP($B16468&amp;$E16468,'Employee List'!$A:$E,5,0)</f>
        <v>E-1336</v>
      </c>
    </row>
    <row r="16469" spans="1:9" x14ac:dyDescent="0.35">
      <c r="A16469" t="s">
        <v>1257</v>
      </c>
      <c r="B16469" t="s">
        <v>261</v>
      </c>
      <c r="C16469" t="s">
        <v>391</v>
      </c>
      <c r="D16469" t="s">
        <v>1274</v>
      </c>
      <c r="E16469" t="s">
        <v>31</v>
      </c>
      <c r="F16469">
        <v>17317</v>
      </c>
      <c r="G16469">
        <v>10320</v>
      </c>
      <c r="H16469">
        <v>0.5959461800542819</v>
      </c>
      <c r="I16469" t="str">
        <f>VLOOKUP($B16469&amp;$E16469,'Employee List'!$A:$E,5,0)</f>
        <v>E-1336</v>
      </c>
    </row>
    <row r="16470" spans="1:9" x14ac:dyDescent="0.35">
      <c r="A16470" t="s">
        <v>1257</v>
      </c>
      <c r="B16470" t="s">
        <v>261</v>
      </c>
      <c r="C16470" t="s">
        <v>391</v>
      </c>
      <c r="D16470" t="s">
        <v>1263</v>
      </c>
      <c r="E16470" t="s">
        <v>29</v>
      </c>
      <c r="F16470">
        <v>4004</v>
      </c>
      <c r="G16470">
        <v>4497</v>
      </c>
      <c r="H16470">
        <v>1.1231268731268731</v>
      </c>
      <c r="I16470" t="str">
        <f>VLOOKUP($B16470&amp;$E16470,'Employee List'!$A:$E,5,0)</f>
        <v>E-1336</v>
      </c>
    </row>
    <row r="16471" spans="1:9" x14ac:dyDescent="0.35">
      <c r="A16471" t="s">
        <v>1257</v>
      </c>
      <c r="B16471" t="s">
        <v>261</v>
      </c>
      <c r="C16471" t="s">
        <v>391</v>
      </c>
      <c r="D16471" t="s">
        <v>1263</v>
      </c>
      <c r="E16471" t="s">
        <v>30</v>
      </c>
      <c r="F16471">
        <v>4421</v>
      </c>
      <c r="G16471">
        <v>1477</v>
      </c>
      <c r="H16471">
        <v>0.334087310563221</v>
      </c>
      <c r="I16471" t="str">
        <f>VLOOKUP($B16471&amp;$E16471,'Employee List'!$A:$E,5,0)</f>
        <v>E-1336</v>
      </c>
    </row>
    <row r="16472" spans="1:9" x14ac:dyDescent="0.35">
      <c r="A16472" t="s">
        <v>1257</v>
      </c>
      <c r="B16472" t="s">
        <v>261</v>
      </c>
      <c r="C16472" t="s">
        <v>391</v>
      </c>
      <c r="D16472" t="s">
        <v>1263</v>
      </c>
      <c r="E16472" t="s">
        <v>31</v>
      </c>
      <c r="F16472">
        <v>2011</v>
      </c>
      <c r="G16472">
        <v>1647</v>
      </c>
      <c r="H16472">
        <v>0.81899552461461955</v>
      </c>
      <c r="I16472" t="str">
        <f>VLOOKUP($B16472&amp;$E16472,'Employee List'!$A:$E,5,0)</f>
        <v>E-1336</v>
      </c>
    </row>
    <row r="16473" spans="1:9" x14ac:dyDescent="0.35">
      <c r="A16473" t="s">
        <v>1257</v>
      </c>
      <c r="B16473" t="s">
        <v>261</v>
      </c>
      <c r="C16473" t="s">
        <v>391</v>
      </c>
      <c r="D16473" t="s">
        <v>1264</v>
      </c>
      <c r="E16473" t="s">
        <v>29</v>
      </c>
      <c r="F16473">
        <v>2203</v>
      </c>
      <c r="G16473">
        <v>4290</v>
      </c>
      <c r="H16473">
        <v>1.9473445301861099</v>
      </c>
      <c r="I16473" t="str">
        <f>VLOOKUP($B16473&amp;$E16473,'Employee List'!$A:$E,5,0)</f>
        <v>E-1336</v>
      </c>
    </row>
    <row r="16474" spans="1:9" x14ac:dyDescent="0.35">
      <c r="A16474" t="s">
        <v>1257</v>
      </c>
      <c r="B16474" t="s">
        <v>261</v>
      </c>
      <c r="C16474" t="s">
        <v>391</v>
      </c>
      <c r="D16474" t="s">
        <v>1264</v>
      </c>
      <c r="E16474" t="s">
        <v>30</v>
      </c>
      <c r="F16474">
        <v>3902</v>
      </c>
      <c r="G16474">
        <v>5237</v>
      </c>
      <c r="H16474">
        <v>1.3421322398769862</v>
      </c>
      <c r="I16474" t="str">
        <f>VLOOKUP($B16474&amp;$E16474,'Employee List'!$A:$E,5,0)</f>
        <v>E-1336</v>
      </c>
    </row>
    <row r="16475" spans="1:9" x14ac:dyDescent="0.35">
      <c r="A16475" t="s">
        <v>1257</v>
      </c>
      <c r="B16475" t="s">
        <v>261</v>
      </c>
      <c r="C16475" t="s">
        <v>391</v>
      </c>
      <c r="D16475" t="s">
        <v>1264</v>
      </c>
      <c r="E16475" t="s">
        <v>31</v>
      </c>
      <c r="F16475">
        <v>4063</v>
      </c>
      <c r="G16475">
        <v>4454</v>
      </c>
      <c r="H16475">
        <v>1.096234309623431</v>
      </c>
      <c r="I16475" t="str">
        <f>VLOOKUP($B16475&amp;$E16475,'Employee List'!$A:$E,5,0)</f>
        <v>E-1336</v>
      </c>
    </row>
    <row r="16476" spans="1:9" x14ac:dyDescent="0.35">
      <c r="A16476" t="s">
        <v>1257</v>
      </c>
      <c r="B16476" t="s">
        <v>261</v>
      </c>
      <c r="C16476" t="s">
        <v>391</v>
      </c>
      <c r="D16476" t="s">
        <v>1265</v>
      </c>
      <c r="E16476" t="s">
        <v>29</v>
      </c>
      <c r="F16476">
        <v>37435</v>
      </c>
      <c r="G16476">
        <v>45733</v>
      </c>
      <c r="H16476">
        <v>1.2216642179778283</v>
      </c>
      <c r="I16476" t="str">
        <f>VLOOKUP($B16476&amp;$E16476,'Employee List'!$A:$E,5,0)</f>
        <v>E-1336</v>
      </c>
    </row>
    <row r="16477" spans="1:9" x14ac:dyDescent="0.35">
      <c r="A16477" t="s">
        <v>1257</v>
      </c>
      <c r="B16477" t="s">
        <v>261</v>
      </c>
      <c r="C16477" t="s">
        <v>391</v>
      </c>
      <c r="D16477" t="s">
        <v>1265</v>
      </c>
      <c r="E16477" t="s">
        <v>30</v>
      </c>
      <c r="F16477">
        <v>35023</v>
      </c>
      <c r="G16477">
        <v>38146</v>
      </c>
      <c r="H16477">
        <v>1.0891699740170746</v>
      </c>
      <c r="I16477" t="str">
        <f>VLOOKUP($B16477&amp;$E16477,'Employee List'!$A:$E,5,0)</f>
        <v>E-1336</v>
      </c>
    </row>
    <row r="16478" spans="1:9" x14ac:dyDescent="0.35">
      <c r="A16478" t="s">
        <v>1257</v>
      </c>
      <c r="B16478" t="s">
        <v>261</v>
      </c>
      <c r="C16478" t="s">
        <v>391</v>
      </c>
      <c r="D16478" t="s">
        <v>1265</v>
      </c>
      <c r="E16478" t="s">
        <v>31</v>
      </c>
      <c r="F16478">
        <v>34483</v>
      </c>
      <c r="G16478">
        <v>21178</v>
      </c>
      <c r="H16478">
        <v>0.61415770089609367</v>
      </c>
      <c r="I16478" t="str">
        <f>VLOOKUP($B16478&amp;$E16478,'Employee List'!$A:$E,5,0)</f>
        <v>E-1336</v>
      </c>
    </row>
    <row r="16479" spans="1:9" x14ac:dyDescent="0.35">
      <c r="A16479" t="s">
        <v>1257</v>
      </c>
      <c r="B16479" t="s">
        <v>261</v>
      </c>
      <c r="C16479" t="s">
        <v>391</v>
      </c>
      <c r="D16479" t="s">
        <v>1260</v>
      </c>
      <c r="E16479" t="s">
        <v>29</v>
      </c>
      <c r="F16479">
        <v>212351</v>
      </c>
      <c r="G16479">
        <v>230140</v>
      </c>
      <c r="H16479">
        <v>1.0837716799073231</v>
      </c>
      <c r="I16479" t="str">
        <f>VLOOKUP($B16479&amp;$E16479,'Employee List'!$A:$E,5,0)</f>
        <v>E-1336</v>
      </c>
    </row>
    <row r="16480" spans="1:9" x14ac:dyDescent="0.35">
      <c r="A16480" t="s">
        <v>1257</v>
      </c>
      <c r="B16480" t="s">
        <v>261</v>
      </c>
      <c r="C16480" t="s">
        <v>391</v>
      </c>
      <c r="D16480" t="s">
        <v>1260</v>
      </c>
      <c r="E16480" t="s">
        <v>30</v>
      </c>
      <c r="F16480">
        <v>210649</v>
      </c>
      <c r="G16480">
        <v>279604</v>
      </c>
      <c r="H16480">
        <v>1.3273454894160428</v>
      </c>
      <c r="I16480" t="str">
        <f>VLOOKUP($B16480&amp;$E16480,'Employee List'!$A:$E,5,0)</f>
        <v>E-1336</v>
      </c>
    </row>
    <row r="16481" spans="1:9" x14ac:dyDescent="0.35">
      <c r="A16481" t="s">
        <v>1257</v>
      </c>
      <c r="B16481" t="s">
        <v>261</v>
      </c>
      <c r="C16481" t="s">
        <v>391</v>
      </c>
      <c r="D16481" t="s">
        <v>1260</v>
      </c>
      <c r="E16481" t="s">
        <v>31</v>
      </c>
      <c r="F16481">
        <v>238423</v>
      </c>
      <c r="G16481">
        <v>259812</v>
      </c>
      <c r="H16481">
        <v>1.0897103047944201</v>
      </c>
      <c r="I16481" t="str">
        <f>VLOOKUP($B16481&amp;$E16481,'Employee List'!$A:$E,5,0)</f>
        <v>E-1336</v>
      </c>
    </row>
    <row r="16482" spans="1:9" x14ac:dyDescent="0.35">
      <c r="A16482" t="s">
        <v>1257</v>
      </c>
      <c r="B16482" t="s">
        <v>261</v>
      </c>
      <c r="C16482" t="s">
        <v>391</v>
      </c>
      <c r="D16482" t="s">
        <v>1261</v>
      </c>
      <c r="E16482" t="s">
        <v>29</v>
      </c>
      <c r="F16482">
        <v>52522</v>
      </c>
      <c r="G16482">
        <v>51712</v>
      </c>
      <c r="H16482">
        <v>0.98457789116941474</v>
      </c>
      <c r="I16482" t="str">
        <f>VLOOKUP($B16482&amp;$E16482,'Employee List'!$A:$E,5,0)</f>
        <v>E-1336</v>
      </c>
    </row>
    <row r="16483" spans="1:9" x14ac:dyDescent="0.35">
      <c r="A16483" t="s">
        <v>1257</v>
      </c>
      <c r="B16483" t="s">
        <v>261</v>
      </c>
      <c r="C16483" t="s">
        <v>391</v>
      </c>
      <c r="D16483" t="s">
        <v>1261</v>
      </c>
      <c r="E16483" t="s">
        <v>30</v>
      </c>
      <c r="F16483">
        <v>56313</v>
      </c>
      <c r="G16483">
        <v>46816</v>
      </c>
      <c r="H16483">
        <v>0.8313533287162822</v>
      </c>
      <c r="I16483" t="str">
        <f>VLOOKUP($B16483&amp;$E16483,'Employee List'!$A:$E,5,0)</f>
        <v>E-1336</v>
      </c>
    </row>
    <row r="16484" spans="1:9" x14ac:dyDescent="0.35">
      <c r="A16484" t="s">
        <v>1257</v>
      </c>
      <c r="B16484" t="s">
        <v>261</v>
      </c>
      <c r="C16484" t="s">
        <v>391</v>
      </c>
      <c r="D16484" t="s">
        <v>1261</v>
      </c>
      <c r="E16484" t="s">
        <v>31</v>
      </c>
      <c r="F16484">
        <v>54684</v>
      </c>
      <c r="G16484">
        <v>42790</v>
      </c>
      <c r="H16484">
        <v>0.78249579401653135</v>
      </c>
      <c r="I16484" t="str">
        <f>VLOOKUP($B16484&amp;$E16484,'Employee List'!$A:$E,5,0)</f>
        <v>E-1336</v>
      </c>
    </row>
    <row r="16485" spans="1:9" x14ac:dyDescent="0.35">
      <c r="A16485" t="s">
        <v>1257</v>
      </c>
      <c r="B16485" t="s">
        <v>261</v>
      </c>
      <c r="C16485" t="s">
        <v>391</v>
      </c>
      <c r="D16485" t="s">
        <v>1266</v>
      </c>
      <c r="E16485" t="s">
        <v>29</v>
      </c>
      <c r="F16485">
        <v>19709</v>
      </c>
      <c r="G16485">
        <v>14270</v>
      </c>
      <c r="H16485">
        <v>0.72403470495712619</v>
      </c>
      <c r="I16485" t="str">
        <f>VLOOKUP($B16485&amp;$E16485,'Employee List'!$A:$E,5,0)</f>
        <v>E-1336</v>
      </c>
    </row>
    <row r="16486" spans="1:9" x14ac:dyDescent="0.35">
      <c r="A16486" t="s">
        <v>1257</v>
      </c>
      <c r="B16486" t="s">
        <v>261</v>
      </c>
      <c r="C16486" t="s">
        <v>391</v>
      </c>
      <c r="D16486" t="s">
        <v>1266</v>
      </c>
      <c r="E16486" t="s">
        <v>30</v>
      </c>
      <c r="F16486">
        <v>22260</v>
      </c>
      <c r="G16486">
        <v>16017</v>
      </c>
      <c r="H16486">
        <v>0.71954177897574123</v>
      </c>
      <c r="I16486" t="str">
        <f>VLOOKUP($B16486&amp;$E16486,'Employee List'!$A:$E,5,0)</f>
        <v>E-1336</v>
      </c>
    </row>
    <row r="16487" spans="1:9" x14ac:dyDescent="0.35">
      <c r="A16487" t="s">
        <v>1257</v>
      </c>
      <c r="B16487" t="s">
        <v>261</v>
      </c>
      <c r="C16487" t="s">
        <v>391</v>
      </c>
      <c r="D16487" t="s">
        <v>1266</v>
      </c>
      <c r="E16487" t="s">
        <v>31</v>
      </c>
      <c r="F16487">
        <v>21555</v>
      </c>
      <c r="G16487">
        <v>11385</v>
      </c>
      <c r="H16487">
        <v>0.52818371607515657</v>
      </c>
      <c r="I16487" t="str">
        <f>VLOOKUP($B16487&amp;$E16487,'Employee List'!$A:$E,5,0)</f>
        <v>E-1336</v>
      </c>
    </row>
    <row r="16488" spans="1:9" x14ac:dyDescent="0.35">
      <c r="A16488" t="s">
        <v>1257</v>
      </c>
      <c r="B16488" t="s">
        <v>261</v>
      </c>
      <c r="C16488" t="s">
        <v>391</v>
      </c>
      <c r="D16488" t="s">
        <v>1267</v>
      </c>
      <c r="E16488" t="s">
        <v>29</v>
      </c>
      <c r="F16488">
        <v>21405</v>
      </c>
      <c r="G16488">
        <v>12776</v>
      </c>
      <c r="H16488">
        <v>0.5968698902125672</v>
      </c>
      <c r="I16488" t="str">
        <f>VLOOKUP($B16488&amp;$E16488,'Employee List'!$A:$E,5,0)</f>
        <v>E-1336</v>
      </c>
    </row>
    <row r="16489" spans="1:9" x14ac:dyDescent="0.35">
      <c r="A16489" t="s">
        <v>1257</v>
      </c>
      <c r="B16489" t="s">
        <v>261</v>
      </c>
      <c r="C16489" t="s">
        <v>391</v>
      </c>
      <c r="D16489" t="s">
        <v>1267</v>
      </c>
      <c r="E16489" t="s">
        <v>30</v>
      </c>
      <c r="F16489">
        <v>18582</v>
      </c>
      <c r="G16489">
        <v>12125</v>
      </c>
      <c r="H16489">
        <v>0.65251318480249709</v>
      </c>
      <c r="I16489" t="str">
        <f>VLOOKUP($B16489&amp;$E16489,'Employee List'!$A:$E,5,0)</f>
        <v>E-1336</v>
      </c>
    </row>
    <row r="16490" spans="1:9" x14ac:dyDescent="0.35">
      <c r="A16490" t="s">
        <v>1257</v>
      </c>
      <c r="B16490" t="s">
        <v>261</v>
      </c>
      <c r="C16490" t="s">
        <v>391</v>
      </c>
      <c r="D16490" t="s">
        <v>1267</v>
      </c>
      <c r="E16490" t="s">
        <v>31</v>
      </c>
      <c r="F16490">
        <v>18928</v>
      </c>
      <c r="G16490">
        <v>14068</v>
      </c>
      <c r="H16490">
        <v>0.74323753169907014</v>
      </c>
      <c r="I16490" t="str">
        <f>VLOOKUP($B16490&amp;$E16490,'Employee List'!$A:$E,5,0)</f>
        <v>E-1336</v>
      </c>
    </row>
    <row r="16491" spans="1:9" x14ac:dyDescent="0.35">
      <c r="A16491" t="s">
        <v>1257</v>
      </c>
      <c r="B16491" t="s">
        <v>261</v>
      </c>
      <c r="C16491" t="s">
        <v>391</v>
      </c>
      <c r="D16491" t="s">
        <v>1268</v>
      </c>
      <c r="E16491" t="s">
        <v>29</v>
      </c>
      <c r="F16491">
        <v>17714</v>
      </c>
      <c r="G16491">
        <v>8680</v>
      </c>
      <c r="H16491">
        <v>0.49000790335327987</v>
      </c>
      <c r="I16491" t="str">
        <f>VLOOKUP($B16491&amp;$E16491,'Employee List'!$A:$E,5,0)</f>
        <v>E-1336</v>
      </c>
    </row>
    <row r="16492" spans="1:9" x14ac:dyDescent="0.35">
      <c r="A16492" t="s">
        <v>1257</v>
      </c>
      <c r="B16492" t="s">
        <v>261</v>
      </c>
      <c r="C16492" t="s">
        <v>391</v>
      </c>
      <c r="D16492" t="s">
        <v>1268</v>
      </c>
      <c r="E16492" t="s">
        <v>30</v>
      </c>
      <c r="F16492">
        <v>14643</v>
      </c>
      <c r="G16492">
        <v>8102</v>
      </c>
      <c r="H16492">
        <v>0.55330191900566827</v>
      </c>
      <c r="I16492" t="str">
        <f>VLOOKUP($B16492&amp;$E16492,'Employee List'!$A:$E,5,0)</f>
        <v>E-1336</v>
      </c>
    </row>
    <row r="16493" spans="1:9" x14ac:dyDescent="0.35">
      <c r="A16493" t="s">
        <v>1257</v>
      </c>
      <c r="B16493" t="s">
        <v>261</v>
      </c>
      <c r="C16493" t="s">
        <v>391</v>
      </c>
      <c r="D16493" t="s">
        <v>1268</v>
      </c>
      <c r="E16493" t="s">
        <v>31</v>
      </c>
      <c r="F16493">
        <v>13401</v>
      </c>
      <c r="G16493">
        <v>8966</v>
      </c>
      <c r="H16493">
        <v>0.66905454816804721</v>
      </c>
      <c r="I16493" t="str">
        <f>VLOOKUP($B16493&amp;$E16493,'Employee List'!$A:$E,5,0)</f>
        <v>E-1336</v>
      </c>
    </row>
    <row r="16494" spans="1:9" x14ac:dyDescent="0.35">
      <c r="A16494" t="s">
        <v>1257</v>
      </c>
      <c r="B16494" t="s">
        <v>261</v>
      </c>
      <c r="C16494" t="s">
        <v>391</v>
      </c>
      <c r="D16494" t="s">
        <v>1269</v>
      </c>
      <c r="E16494" t="s">
        <v>29</v>
      </c>
      <c r="F16494">
        <v>35909</v>
      </c>
      <c r="G16494">
        <v>128635</v>
      </c>
      <c r="H16494">
        <v>3.5822495753153807</v>
      </c>
      <c r="I16494" t="str">
        <f>VLOOKUP($B16494&amp;$E16494,'Employee List'!$A:$E,5,0)</f>
        <v>E-1336</v>
      </c>
    </row>
    <row r="16495" spans="1:9" x14ac:dyDescent="0.35">
      <c r="A16495" t="s">
        <v>1257</v>
      </c>
      <c r="B16495" t="s">
        <v>261</v>
      </c>
      <c r="C16495" t="s">
        <v>391</v>
      </c>
      <c r="D16495" t="s">
        <v>1269</v>
      </c>
      <c r="E16495" t="s">
        <v>30</v>
      </c>
      <c r="F16495">
        <v>38509</v>
      </c>
      <c r="G16495">
        <v>84020</v>
      </c>
      <c r="H16495">
        <v>2.1818276247111066</v>
      </c>
      <c r="I16495" t="str">
        <f>VLOOKUP($B16495&amp;$E16495,'Employee List'!$A:$E,5,0)</f>
        <v>E-1336</v>
      </c>
    </row>
    <row r="16496" spans="1:9" x14ac:dyDescent="0.35">
      <c r="A16496" t="s">
        <v>1257</v>
      </c>
      <c r="B16496" t="s">
        <v>261</v>
      </c>
      <c r="C16496" t="s">
        <v>391</v>
      </c>
      <c r="D16496" t="s">
        <v>1269</v>
      </c>
      <c r="E16496" t="s">
        <v>31</v>
      </c>
      <c r="F16496">
        <v>30838</v>
      </c>
      <c r="G16496">
        <v>39745</v>
      </c>
      <c r="H16496">
        <v>1.2888319605681302</v>
      </c>
      <c r="I16496" t="str">
        <f>VLOOKUP($B16496&amp;$E16496,'Employee List'!$A:$E,5,0)</f>
        <v>E-1336</v>
      </c>
    </row>
    <row r="16497" spans="1:9" x14ac:dyDescent="0.35">
      <c r="A16497" t="s">
        <v>1257</v>
      </c>
      <c r="B16497" t="s">
        <v>261</v>
      </c>
      <c r="C16497" t="s">
        <v>391</v>
      </c>
      <c r="D16497" t="s">
        <v>1270</v>
      </c>
      <c r="E16497" t="s">
        <v>29</v>
      </c>
      <c r="F16497">
        <v>13817</v>
      </c>
      <c r="G16497">
        <v>11108</v>
      </c>
      <c r="H16497">
        <v>0.8039371788376638</v>
      </c>
      <c r="I16497" t="str">
        <f>VLOOKUP($B16497&amp;$E16497,'Employee List'!$A:$E,5,0)</f>
        <v>E-1336</v>
      </c>
    </row>
    <row r="16498" spans="1:9" x14ac:dyDescent="0.35">
      <c r="A16498" t="s">
        <v>1257</v>
      </c>
      <c r="B16498" t="s">
        <v>261</v>
      </c>
      <c r="C16498" t="s">
        <v>391</v>
      </c>
      <c r="D16498" t="s">
        <v>1270</v>
      </c>
      <c r="E16498" t="s">
        <v>30</v>
      </c>
      <c r="F16498">
        <v>13111</v>
      </c>
      <c r="G16498">
        <v>7529</v>
      </c>
      <c r="H16498">
        <v>0.57425062924262071</v>
      </c>
      <c r="I16498" t="str">
        <f>VLOOKUP($B16498&amp;$E16498,'Employee List'!$A:$E,5,0)</f>
        <v>E-1336</v>
      </c>
    </row>
    <row r="16499" spans="1:9" x14ac:dyDescent="0.35">
      <c r="A16499" t="s">
        <v>1257</v>
      </c>
      <c r="B16499" t="s">
        <v>261</v>
      </c>
      <c r="C16499" t="s">
        <v>391</v>
      </c>
      <c r="D16499" t="s">
        <v>1270</v>
      </c>
      <c r="E16499" t="s">
        <v>31</v>
      </c>
      <c r="F16499">
        <v>13239</v>
      </c>
      <c r="G16499">
        <v>9612</v>
      </c>
      <c r="H16499">
        <v>0.7260367097212781</v>
      </c>
      <c r="I16499" t="str">
        <f>VLOOKUP($B16499&amp;$E16499,'Employee List'!$A:$E,5,0)</f>
        <v>E-1336</v>
      </c>
    </row>
    <row r="16500" spans="1:9" x14ac:dyDescent="0.35">
      <c r="A16500" t="s">
        <v>1257</v>
      </c>
      <c r="B16500" t="s">
        <v>261</v>
      </c>
      <c r="C16500" t="s">
        <v>391</v>
      </c>
      <c r="D16500" t="s">
        <v>1271</v>
      </c>
      <c r="E16500" t="s">
        <v>29</v>
      </c>
      <c r="F16500">
        <v>19320</v>
      </c>
      <c r="G16500">
        <v>34640</v>
      </c>
      <c r="H16500">
        <v>1.7929606625258798</v>
      </c>
      <c r="I16500" t="str">
        <f>VLOOKUP($B16500&amp;$E16500,'Employee List'!$A:$E,5,0)</f>
        <v>E-1336</v>
      </c>
    </row>
    <row r="16501" spans="1:9" x14ac:dyDescent="0.35">
      <c r="A16501" t="s">
        <v>1257</v>
      </c>
      <c r="B16501" t="s">
        <v>261</v>
      </c>
      <c r="C16501" t="s">
        <v>391</v>
      </c>
      <c r="D16501" t="s">
        <v>1271</v>
      </c>
      <c r="E16501" t="s">
        <v>30</v>
      </c>
      <c r="F16501">
        <v>21046</v>
      </c>
      <c r="G16501">
        <v>28433</v>
      </c>
      <c r="H16501">
        <v>1.3509930628147866</v>
      </c>
      <c r="I16501" t="str">
        <f>VLOOKUP($B16501&amp;$E16501,'Employee List'!$A:$E,5,0)</f>
        <v>E-1336</v>
      </c>
    </row>
    <row r="16502" spans="1:9" x14ac:dyDescent="0.35">
      <c r="A16502" t="s">
        <v>1257</v>
      </c>
      <c r="B16502" t="s">
        <v>261</v>
      </c>
      <c r="C16502" t="s">
        <v>391</v>
      </c>
      <c r="D16502" t="s">
        <v>1271</v>
      </c>
      <c r="E16502" t="s">
        <v>31</v>
      </c>
      <c r="F16502">
        <v>20254</v>
      </c>
      <c r="G16502">
        <v>20015</v>
      </c>
      <c r="H16502">
        <v>0.98819986175570262</v>
      </c>
      <c r="I16502" t="str">
        <f>VLOOKUP($B16502&amp;$E16502,'Employee List'!$A:$E,5,0)</f>
        <v>E-1336</v>
      </c>
    </row>
    <row r="16503" spans="1:9" x14ac:dyDescent="0.35">
      <c r="A16503" t="s">
        <v>1257</v>
      </c>
      <c r="B16503" t="s">
        <v>261</v>
      </c>
      <c r="C16503" t="s">
        <v>391</v>
      </c>
      <c r="D16503" t="s">
        <v>1258</v>
      </c>
      <c r="E16503" t="s">
        <v>29</v>
      </c>
      <c r="F16503">
        <v>128612</v>
      </c>
      <c r="G16503">
        <v>58965</v>
      </c>
      <c r="H16503">
        <v>0.45847199328211985</v>
      </c>
      <c r="I16503" t="str">
        <f>VLOOKUP($B16503&amp;$E16503,'Employee List'!$A:$E,5,0)</f>
        <v>E-1336</v>
      </c>
    </row>
    <row r="16504" spans="1:9" x14ac:dyDescent="0.35">
      <c r="A16504" t="s">
        <v>1257</v>
      </c>
      <c r="B16504" t="s">
        <v>261</v>
      </c>
      <c r="C16504" t="s">
        <v>391</v>
      </c>
      <c r="D16504" t="s">
        <v>1258</v>
      </c>
      <c r="E16504" t="s">
        <v>30</v>
      </c>
      <c r="F16504">
        <v>128830</v>
      </c>
      <c r="G16504">
        <v>47873</v>
      </c>
      <c r="H16504">
        <v>0.37159823022587907</v>
      </c>
      <c r="I16504" t="str">
        <f>VLOOKUP($B16504&amp;$E16504,'Employee List'!$A:$E,5,0)</f>
        <v>E-1336</v>
      </c>
    </row>
    <row r="16505" spans="1:9" x14ac:dyDescent="0.35">
      <c r="A16505" t="s">
        <v>1257</v>
      </c>
      <c r="B16505" t="s">
        <v>261</v>
      </c>
      <c r="C16505" t="s">
        <v>391</v>
      </c>
      <c r="D16505" t="s">
        <v>1258</v>
      </c>
      <c r="E16505" t="s">
        <v>31</v>
      </c>
      <c r="F16505">
        <v>120326</v>
      </c>
      <c r="G16505">
        <v>27244</v>
      </c>
      <c r="H16505">
        <v>0.2264182304738793</v>
      </c>
      <c r="I16505" t="str">
        <f>VLOOKUP($B16505&amp;$E16505,'Employee List'!$A:$E,5,0)</f>
        <v>E-1336</v>
      </c>
    </row>
    <row r="16506" spans="1:9" x14ac:dyDescent="0.35">
      <c r="A16506" t="s">
        <v>1257</v>
      </c>
      <c r="B16506" t="s">
        <v>261</v>
      </c>
      <c r="C16506" t="s">
        <v>391</v>
      </c>
      <c r="D16506" t="s">
        <v>1272</v>
      </c>
      <c r="E16506" t="s">
        <v>29</v>
      </c>
      <c r="F16506">
        <v>18948</v>
      </c>
      <c r="G16506">
        <v>5312</v>
      </c>
      <c r="H16506">
        <v>0.28034621068186616</v>
      </c>
      <c r="I16506" t="str">
        <f>VLOOKUP($B16506&amp;$E16506,'Employee List'!$A:$E,5,0)</f>
        <v>E-1336</v>
      </c>
    </row>
    <row r="16507" spans="1:9" x14ac:dyDescent="0.35">
      <c r="A16507" t="s">
        <v>1257</v>
      </c>
      <c r="B16507" t="s">
        <v>261</v>
      </c>
      <c r="C16507" t="s">
        <v>391</v>
      </c>
      <c r="D16507" t="s">
        <v>1272</v>
      </c>
      <c r="E16507" t="s">
        <v>30</v>
      </c>
      <c r="F16507">
        <v>18456</v>
      </c>
      <c r="G16507">
        <v>9383</v>
      </c>
      <c r="H16507">
        <v>0.50839835283918511</v>
      </c>
      <c r="I16507" t="str">
        <f>VLOOKUP($B16507&amp;$E16507,'Employee List'!$A:$E,5,0)</f>
        <v>E-1336</v>
      </c>
    </row>
    <row r="16508" spans="1:9" x14ac:dyDescent="0.35">
      <c r="A16508" t="s">
        <v>1257</v>
      </c>
      <c r="B16508" t="s">
        <v>261</v>
      </c>
      <c r="C16508" t="s">
        <v>391</v>
      </c>
      <c r="D16508" t="s">
        <v>1272</v>
      </c>
      <c r="E16508" t="s">
        <v>31</v>
      </c>
      <c r="F16508">
        <v>20423</v>
      </c>
      <c r="G16508">
        <v>10216</v>
      </c>
      <c r="H16508">
        <v>0.50022033981295599</v>
      </c>
      <c r="I16508" t="str">
        <f>VLOOKUP($B16508&amp;$E16508,'Employee List'!$A:$E,5,0)</f>
        <v>E-1336</v>
      </c>
    </row>
    <row r="16509" spans="1:9" x14ac:dyDescent="0.35">
      <c r="A16509" t="s">
        <v>1257</v>
      </c>
      <c r="B16509" t="s">
        <v>261</v>
      </c>
      <c r="C16509" t="s">
        <v>391</v>
      </c>
      <c r="D16509" t="s">
        <v>1259</v>
      </c>
      <c r="E16509" t="s">
        <v>29</v>
      </c>
      <c r="F16509">
        <v>16073</v>
      </c>
      <c r="G16509">
        <v>8957</v>
      </c>
      <c r="H16509">
        <v>0.55726995582654137</v>
      </c>
      <c r="I16509" t="str">
        <f>VLOOKUP($B16509&amp;$E16509,'Employee List'!$A:$E,5,0)</f>
        <v>E-1336</v>
      </c>
    </row>
    <row r="16510" spans="1:9" x14ac:dyDescent="0.35">
      <c r="A16510" t="s">
        <v>1257</v>
      </c>
      <c r="B16510" t="s">
        <v>261</v>
      </c>
      <c r="C16510" t="s">
        <v>391</v>
      </c>
      <c r="D16510" t="s">
        <v>1259</v>
      </c>
      <c r="E16510" t="s">
        <v>30</v>
      </c>
      <c r="F16510">
        <v>17154</v>
      </c>
      <c r="G16510">
        <v>12056</v>
      </c>
      <c r="H16510">
        <v>0.70280984027049087</v>
      </c>
      <c r="I16510" t="str">
        <f>VLOOKUP($B16510&amp;$E16510,'Employee List'!$A:$E,5,0)</f>
        <v>E-1336</v>
      </c>
    </row>
    <row r="16511" spans="1:9" x14ac:dyDescent="0.35">
      <c r="A16511" t="s">
        <v>1257</v>
      </c>
      <c r="B16511" t="s">
        <v>261</v>
      </c>
      <c r="C16511" t="s">
        <v>391</v>
      </c>
      <c r="D16511" t="s">
        <v>1259</v>
      </c>
      <c r="E16511" t="s">
        <v>31</v>
      </c>
      <c r="F16511">
        <v>16737</v>
      </c>
      <c r="G16511">
        <v>16877</v>
      </c>
      <c r="H16511">
        <v>1.0083647009619405</v>
      </c>
      <c r="I16511" t="str">
        <f>VLOOKUP($B16511&amp;$E16511,'Employee List'!$A:$E,5,0)</f>
        <v>E-1336</v>
      </c>
    </row>
    <row r="16512" spans="1:9" x14ac:dyDescent="0.35">
      <c r="A16512" t="s">
        <v>1257</v>
      </c>
      <c r="B16512" t="s">
        <v>261</v>
      </c>
      <c r="C16512" t="s">
        <v>391</v>
      </c>
      <c r="D16512" t="s">
        <v>1273</v>
      </c>
      <c r="E16512" t="s">
        <v>29</v>
      </c>
      <c r="F16512">
        <v>6705</v>
      </c>
      <c r="G16512">
        <v>2127</v>
      </c>
      <c r="H16512">
        <v>0.31722595078299776</v>
      </c>
      <c r="I16512" t="str">
        <f>VLOOKUP($B16512&amp;$E16512,'Employee List'!$A:$E,5,0)</f>
        <v>E-1336</v>
      </c>
    </row>
    <row r="16513" spans="1:9" x14ac:dyDescent="0.35">
      <c r="A16513" t="s">
        <v>1257</v>
      </c>
      <c r="B16513" t="s">
        <v>261</v>
      </c>
      <c r="C16513" t="s">
        <v>391</v>
      </c>
      <c r="D16513" t="s">
        <v>1273</v>
      </c>
      <c r="E16513" t="s">
        <v>30</v>
      </c>
      <c r="F16513">
        <v>7923</v>
      </c>
      <c r="G16513">
        <v>3950</v>
      </c>
      <c r="H16513">
        <v>0.49854852959737472</v>
      </c>
      <c r="I16513" t="str">
        <f>VLOOKUP($B16513&amp;$E16513,'Employee List'!$A:$E,5,0)</f>
        <v>E-1336</v>
      </c>
    </row>
    <row r="16514" spans="1:9" x14ac:dyDescent="0.35">
      <c r="A16514" t="s">
        <v>1257</v>
      </c>
      <c r="B16514" t="s">
        <v>261</v>
      </c>
      <c r="C16514" t="s">
        <v>391</v>
      </c>
      <c r="D16514" t="s">
        <v>1273</v>
      </c>
      <c r="E16514" t="s">
        <v>31</v>
      </c>
      <c r="F16514">
        <v>8219</v>
      </c>
      <c r="G16514">
        <v>5920</v>
      </c>
      <c r="H16514">
        <v>0.72028227278257695</v>
      </c>
      <c r="I16514" t="str">
        <f>VLOOKUP($B16514&amp;$E16514,'Employee List'!$A:$E,5,0)</f>
        <v>E-1336</v>
      </c>
    </row>
    <row r="16515" spans="1:9" x14ac:dyDescent="0.35">
      <c r="A16515" t="s">
        <v>1257</v>
      </c>
      <c r="B16515" t="s">
        <v>261</v>
      </c>
      <c r="C16515" t="s">
        <v>391</v>
      </c>
      <c r="D16515" t="s">
        <v>1275</v>
      </c>
      <c r="E16515" t="s">
        <v>29</v>
      </c>
      <c r="F16515">
        <v>4364</v>
      </c>
      <c r="G16515">
        <v>2816</v>
      </c>
      <c r="H16515">
        <v>0.64527956003666365</v>
      </c>
      <c r="I16515" t="str">
        <f>VLOOKUP($B16515&amp;$E16515,'Employee List'!$A:$E,5,0)</f>
        <v>E-1336</v>
      </c>
    </row>
    <row r="16516" spans="1:9" x14ac:dyDescent="0.35">
      <c r="A16516" t="s">
        <v>1257</v>
      </c>
      <c r="B16516" t="s">
        <v>261</v>
      </c>
      <c r="C16516" t="s">
        <v>391</v>
      </c>
      <c r="D16516" t="s">
        <v>1275</v>
      </c>
      <c r="E16516" t="s">
        <v>30</v>
      </c>
      <c r="F16516">
        <v>1281</v>
      </c>
      <c r="G16516">
        <v>5332</v>
      </c>
      <c r="H16516">
        <v>4.1623731459797035</v>
      </c>
      <c r="I16516" t="str">
        <f>VLOOKUP($B16516&amp;$E16516,'Employee List'!$A:$E,5,0)</f>
        <v>E-1336</v>
      </c>
    </row>
    <row r="16517" spans="1:9" x14ac:dyDescent="0.35">
      <c r="A16517" t="s">
        <v>1257</v>
      </c>
      <c r="B16517" t="s">
        <v>261</v>
      </c>
      <c r="C16517" t="s">
        <v>391</v>
      </c>
      <c r="D16517" t="s">
        <v>1275</v>
      </c>
      <c r="E16517" t="s">
        <v>31</v>
      </c>
      <c r="F16517">
        <v>3426</v>
      </c>
      <c r="G16517">
        <v>5916</v>
      </c>
      <c r="H16517">
        <v>1.7267950963222416</v>
      </c>
      <c r="I16517" t="str">
        <f>VLOOKUP($B16517&amp;$E16517,'Employee List'!$A:$E,5,0)</f>
        <v>E-1336</v>
      </c>
    </row>
    <row r="16518" spans="1:9" x14ac:dyDescent="0.35">
      <c r="A16518" t="s">
        <v>1257</v>
      </c>
      <c r="B16518" t="s">
        <v>261</v>
      </c>
      <c r="C16518" t="s">
        <v>391</v>
      </c>
      <c r="D16518" t="s">
        <v>1276</v>
      </c>
      <c r="E16518" t="s">
        <v>29</v>
      </c>
      <c r="F16518">
        <v>4664</v>
      </c>
      <c r="G16518">
        <v>5194</v>
      </c>
      <c r="H16518">
        <v>1.1136363636363635</v>
      </c>
      <c r="I16518" t="str">
        <f>VLOOKUP($B16518&amp;$E16518,'Employee List'!$A:$E,5,0)</f>
        <v>E-1336</v>
      </c>
    </row>
    <row r="16519" spans="1:9" x14ac:dyDescent="0.35">
      <c r="A16519" t="s">
        <v>1257</v>
      </c>
      <c r="B16519" t="s">
        <v>261</v>
      </c>
      <c r="C16519" t="s">
        <v>391</v>
      </c>
      <c r="D16519" t="s">
        <v>1276</v>
      </c>
      <c r="E16519" t="s">
        <v>30</v>
      </c>
      <c r="F16519">
        <v>4112</v>
      </c>
      <c r="G16519">
        <v>3455</v>
      </c>
      <c r="H16519">
        <v>0.84022373540856032</v>
      </c>
      <c r="I16519" t="str">
        <f>VLOOKUP($B16519&amp;$E16519,'Employee List'!$A:$E,5,0)</f>
        <v>E-1336</v>
      </c>
    </row>
    <row r="16520" spans="1:9" x14ac:dyDescent="0.35">
      <c r="A16520" t="s">
        <v>1257</v>
      </c>
      <c r="B16520" t="s">
        <v>261</v>
      </c>
      <c r="C16520" t="s">
        <v>391</v>
      </c>
      <c r="D16520" t="s">
        <v>1276</v>
      </c>
      <c r="E16520" t="s">
        <v>31</v>
      </c>
      <c r="F16520">
        <v>6309</v>
      </c>
      <c r="G16520">
        <v>5728</v>
      </c>
      <c r="H16520">
        <v>0.90790933586939293</v>
      </c>
      <c r="I16520" t="str">
        <f>VLOOKUP($B16520&amp;$E16520,'Employee List'!$A:$E,5,0)</f>
        <v>E-1336</v>
      </c>
    </row>
    <row r="16521" spans="1:9" x14ac:dyDescent="0.35">
      <c r="A16521" t="s">
        <v>1257</v>
      </c>
      <c r="B16521" t="s">
        <v>261</v>
      </c>
      <c r="C16521" t="s">
        <v>391</v>
      </c>
      <c r="D16521" t="s">
        <v>1277</v>
      </c>
      <c r="E16521" t="s">
        <v>29</v>
      </c>
      <c r="F16521">
        <v>12285</v>
      </c>
      <c r="G16521">
        <v>4791</v>
      </c>
      <c r="H16521">
        <v>0.38998778998778999</v>
      </c>
      <c r="I16521" t="str">
        <f>VLOOKUP($B16521&amp;$E16521,'Employee List'!$A:$E,5,0)</f>
        <v>E-1336</v>
      </c>
    </row>
    <row r="16522" spans="1:9" x14ac:dyDescent="0.35">
      <c r="A16522" t="s">
        <v>1257</v>
      </c>
      <c r="B16522" t="s">
        <v>261</v>
      </c>
      <c r="C16522" t="s">
        <v>391</v>
      </c>
      <c r="D16522" t="s">
        <v>1277</v>
      </c>
      <c r="E16522" t="s">
        <v>30</v>
      </c>
      <c r="F16522">
        <v>13037</v>
      </c>
      <c r="G16522">
        <v>3366</v>
      </c>
      <c r="H16522">
        <v>0.2581882334892997</v>
      </c>
      <c r="I16522" t="str">
        <f>VLOOKUP($B16522&amp;$E16522,'Employee List'!$A:$E,5,0)</f>
        <v>E-1336</v>
      </c>
    </row>
    <row r="16523" spans="1:9" x14ac:dyDescent="0.35">
      <c r="A16523" t="s">
        <v>1257</v>
      </c>
      <c r="B16523" t="s">
        <v>261</v>
      </c>
      <c r="C16523" t="s">
        <v>391</v>
      </c>
      <c r="D16523" t="s">
        <v>1277</v>
      </c>
      <c r="E16523" t="s">
        <v>31</v>
      </c>
      <c r="F16523">
        <v>12929</v>
      </c>
      <c r="G16523">
        <v>4171</v>
      </c>
      <c r="H16523">
        <v>0.32260809033954674</v>
      </c>
      <c r="I16523" t="str">
        <f>VLOOKUP($B16523&amp;$E16523,'Employee List'!$A:$E,5,0)</f>
        <v>E-1336</v>
      </c>
    </row>
    <row r="16524" spans="1:9" x14ac:dyDescent="0.35">
      <c r="A16524" t="s">
        <v>1257</v>
      </c>
      <c r="B16524" t="s">
        <v>261</v>
      </c>
      <c r="C16524" t="s">
        <v>391</v>
      </c>
      <c r="D16524" t="s">
        <v>1278</v>
      </c>
      <c r="E16524" t="s">
        <v>29</v>
      </c>
      <c r="F16524">
        <v>13795</v>
      </c>
      <c r="G16524">
        <v>7934</v>
      </c>
      <c r="H16524">
        <v>0.57513591881116344</v>
      </c>
      <c r="I16524" t="str">
        <f>VLOOKUP($B16524&amp;$E16524,'Employee List'!$A:$E,5,0)</f>
        <v>E-1336</v>
      </c>
    </row>
    <row r="16525" spans="1:9" x14ac:dyDescent="0.35">
      <c r="A16525" t="s">
        <v>1257</v>
      </c>
      <c r="B16525" t="s">
        <v>261</v>
      </c>
      <c r="C16525" t="s">
        <v>391</v>
      </c>
      <c r="D16525" t="s">
        <v>1278</v>
      </c>
      <c r="E16525" t="s">
        <v>30</v>
      </c>
      <c r="F16525">
        <v>14757</v>
      </c>
      <c r="G16525">
        <v>8995</v>
      </c>
      <c r="H16525">
        <v>0.60954123466829302</v>
      </c>
      <c r="I16525" t="str">
        <f>VLOOKUP($B16525&amp;$E16525,'Employee List'!$A:$E,5,0)</f>
        <v>E-1336</v>
      </c>
    </row>
    <row r="16526" spans="1:9" x14ac:dyDescent="0.35">
      <c r="A16526" t="s">
        <v>1257</v>
      </c>
      <c r="B16526" t="s">
        <v>261</v>
      </c>
      <c r="C16526" t="s">
        <v>391</v>
      </c>
      <c r="D16526" t="s">
        <v>1278</v>
      </c>
      <c r="E16526" t="s">
        <v>31</v>
      </c>
      <c r="F16526">
        <v>14621</v>
      </c>
      <c r="G16526">
        <v>5306</v>
      </c>
      <c r="H16526">
        <v>0.36290267423568839</v>
      </c>
      <c r="I16526" t="str">
        <f>VLOOKUP($B16526&amp;$E16526,'Employee List'!$A:$E,5,0)</f>
        <v>E-1336</v>
      </c>
    </row>
    <row r="16527" spans="1:9" x14ac:dyDescent="0.35">
      <c r="A16527" t="s">
        <v>1257</v>
      </c>
      <c r="B16527" t="s">
        <v>261</v>
      </c>
      <c r="C16527" t="s">
        <v>391</v>
      </c>
      <c r="D16527" t="s">
        <v>1279</v>
      </c>
      <c r="E16527" t="s">
        <v>29</v>
      </c>
      <c r="F16527">
        <v>3289</v>
      </c>
      <c r="G16527">
        <v>3197</v>
      </c>
      <c r="H16527">
        <v>0.97202797202797198</v>
      </c>
      <c r="I16527" t="str">
        <f>VLOOKUP($B16527&amp;$E16527,'Employee List'!$A:$E,5,0)</f>
        <v>E-1336</v>
      </c>
    </row>
    <row r="16528" spans="1:9" x14ac:dyDescent="0.35">
      <c r="A16528" t="s">
        <v>1257</v>
      </c>
      <c r="B16528" t="s">
        <v>261</v>
      </c>
      <c r="C16528" t="s">
        <v>391</v>
      </c>
      <c r="D16528" t="s">
        <v>1279</v>
      </c>
      <c r="E16528" t="s">
        <v>30</v>
      </c>
      <c r="F16528">
        <v>3588</v>
      </c>
      <c r="G16528">
        <v>3426</v>
      </c>
      <c r="H16528">
        <v>0.95484949832775923</v>
      </c>
      <c r="I16528" t="str">
        <f>VLOOKUP($B16528&amp;$E16528,'Employee List'!$A:$E,5,0)</f>
        <v>E-1336</v>
      </c>
    </row>
    <row r="16529" spans="1:9" x14ac:dyDescent="0.35">
      <c r="A16529" t="s">
        <v>1257</v>
      </c>
      <c r="B16529" t="s">
        <v>261</v>
      </c>
      <c r="C16529" t="s">
        <v>391</v>
      </c>
      <c r="D16529" t="s">
        <v>1279</v>
      </c>
      <c r="E16529" t="s">
        <v>31</v>
      </c>
      <c r="F16529">
        <v>2153</v>
      </c>
      <c r="G16529">
        <v>5995</v>
      </c>
      <c r="H16529">
        <v>2.784486762656758</v>
      </c>
      <c r="I16529" t="str">
        <f>VLOOKUP($B16529&amp;$E16529,'Employee List'!$A:$E,5,0)</f>
        <v>E-1336</v>
      </c>
    </row>
    <row r="16530" spans="1:9" x14ac:dyDescent="0.35">
      <c r="A16530" t="s">
        <v>1257</v>
      </c>
      <c r="B16530" t="s">
        <v>261</v>
      </c>
      <c r="C16530" t="s">
        <v>391</v>
      </c>
      <c r="D16530" t="s">
        <v>1280</v>
      </c>
      <c r="E16530" t="s">
        <v>29</v>
      </c>
      <c r="F16530">
        <v>2083</v>
      </c>
      <c r="G16530">
        <v>1031</v>
      </c>
      <c r="H16530">
        <v>0.49495919347095535</v>
      </c>
      <c r="I16530" t="str">
        <f>VLOOKUP($B16530&amp;$E16530,'Employee List'!$A:$E,5,0)</f>
        <v>E-1336</v>
      </c>
    </row>
    <row r="16531" spans="1:9" x14ac:dyDescent="0.35">
      <c r="A16531" t="s">
        <v>1257</v>
      </c>
      <c r="B16531" t="s">
        <v>261</v>
      </c>
      <c r="C16531" t="s">
        <v>391</v>
      </c>
      <c r="D16531" t="s">
        <v>1280</v>
      </c>
      <c r="E16531" t="s">
        <v>30</v>
      </c>
      <c r="F16531">
        <v>3571</v>
      </c>
      <c r="G16531">
        <v>2952</v>
      </c>
      <c r="H16531">
        <v>0.82665919910389252</v>
      </c>
      <c r="I16531" t="str">
        <f>VLOOKUP($B16531&amp;$E16531,'Employee List'!$A:$E,5,0)</f>
        <v>E-1336</v>
      </c>
    </row>
    <row r="16532" spans="1:9" x14ac:dyDescent="0.35">
      <c r="A16532" t="s">
        <v>1257</v>
      </c>
      <c r="B16532" t="s">
        <v>261</v>
      </c>
      <c r="C16532" t="s">
        <v>391</v>
      </c>
      <c r="D16532" t="s">
        <v>1280</v>
      </c>
      <c r="E16532" t="s">
        <v>31</v>
      </c>
      <c r="F16532">
        <v>3761</v>
      </c>
      <c r="G16532">
        <v>5696</v>
      </c>
      <c r="H16532">
        <v>1.5144908269077373</v>
      </c>
      <c r="I16532" t="str">
        <f>VLOOKUP($B16532&amp;$E16532,'Employee List'!$A:$E,5,0)</f>
        <v>E-1336</v>
      </c>
    </row>
    <row r="16533" spans="1:9" x14ac:dyDescent="0.35">
      <c r="A16533" t="s">
        <v>1257</v>
      </c>
      <c r="B16533" t="s">
        <v>261</v>
      </c>
      <c r="C16533" t="s">
        <v>391</v>
      </c>
      <c r="D16533" t="s">
        <v>1262</v>
      </c>
      <c r="E16533" t="s">
        <v>29</v>
      </c>
      <c r="F16533">
        <v>37527</v>
      </c>
      <c r="G16533">
        <v>47168</v>
      </c>
      <c r="H16533">
        <v>1.2569083593146269</v>
      </c>
      <c r="I16533" t="str">
        <f>VLOOKUP($B16533&amp;$E16533,'Employee List'!$A:$E,5,0)</f>
        <v>E-1336</v>
      </c>
    </row>
    <row r="16534" spans="1:9" x14ac:dyDescent="0.35">
      <c r="A16534" t="s">
        <v>1257</v>
      </c>
      <c r="B16534" t="s">
        <v>261</v>
      </c>
      <c r="C16534" t="s">
        <v>391</v>
      </c>
      <c r="D16534" t="s">
        <v>1262</v>
      </c>
      <c r="E16534" t="s">
        <v>30</v>
      </c>
      <c r="F16534">
        <v>39512</v>
      </c>
      <c r="G16534">
        <v>36600</v>
      </c>
      <c r="H16534">
        <v>0.92630087062158328</v>
      </c>
      <c r="I16534" t="str">
        <f>VLOOKUP($B16534&amp;$E16534,'Employee List'!$A:$E,5,0)</f>
        <v>E-1336</v>
      </c>
    </row>
    <row r="16535" spans="1:9" x14ac:dyDescent="0.35">
      <c r="A16535" t="s">
        <v>1257</v>
      </c>
      <c r="B16535" t="s">
        <v>261</v>
      </c>
      <c r="C16535" t="s">
        <v>391</v>
      </c>
      <c r="D16535" t="s">
        <v>1262</v>
      </c>
      <c r="E16535" t="s">
        <v>31</v>
      </c>
      <c r="F16535">
        <v>40138</v>
      </c>
      <c r="G16535">
        <v>18433</v>
      </c>
      <c r="H16535">
        <v>0.45924061986147791</v>
      </c>
      <c r="I16535" t="str">
        <f>VLOOKUP($B16535&amp;$E16535,'Employee List'!$A:$E,5,0)</f>
        <v>E-1336</v>
      </c>
    </row>
    <row r="16536" spans="1:9" x14ac:dyDescent="0.35">
      <c r="A16536" t="s">
        <v>1257</v>
      </c>
      <c r="B16536" t="s">
        <v>261</v>
      </c>
      <c r="C16536" t="s">
        <v>391</v>
      </c>
      <c r="D16536" t="s">
        <v>1282</v>
      </c>
      <c r="E16536" t="s">
        <v>30</v>
      </c>
      <c r="F16536">
        <v>2411</v>
      </c>
      <c r="G16536">
        <v>4406</v>
      </c>
      <c r="H16536">
        <v>1.8274574865201161</v>
      </c>
      <c r="I16536" t="str">
        <f>VLOOKUP($B16536&amp;$E16536,'Employee List'!$A:$E,5,0)</f>
        <v>E-1336</v>
      </c>
    </row>
    <row r="16537" spans="1:9" x14ac:dyDescent="0.35">
      <c r="A16537" t="s">
        <v>1257</v>
      </c>
      <c r="B16537" t="s">
        <v>261</v>
      </c>
      <c r="C16537" t="s">
        <v>391</v>
      </c>
      <c r="D16537" t="s">
        <v>1281</v>
      </c>
      <c r="E16537" t="s">
        <v>29</v>
      </c>
      <c r="F16537">
        <v>5669</v>
      </c>
      <c r="G16537">
        <v>7996</v>
      </c>
      <c r="H16537">
        <v>1.4104780384547539</v>
      </c>
      <c r="I16537" t="str">
        <f>VLOOKUP($B16537&amp;$E16537,'Employee List'!$A:$E,5,0)</f>
        <v>E-1336</v>
      </c>
    </row>
    <row r="16538" spans="1:9" x14ac:dyDescent="0.35">
      <c r="A16538" t="s">
        <v>1257</v>
      </c>
      <c r="B16538" t="s">
        <v>261</v>
      </c>
      <c r="C16538" t="s">
        <v>391</v>
      </c>
      <c r="D16538" t="s">
        <v>1281</v>
      </c>
      <c r="E16538" t="s">
        <v>30</v>
      </c>
      <c r="F16538">
        <v>8328</v>
      </c>
      <c r="G16538">
        <v>11405</v>
      </c>
      <c r="H16538">
        <v>1.3694764649375601</v>
      </c>
      <c r="I16538" t="str">
        <f>VLOOKUP($B16538&amp;$E16538,'Employee List'!$A:$E,5,0)</f>
        <v>E-1336</v>
      </c>
    </row>
    <row r="16539" spans="1:9" x14ac:dyDescent="0.35">
      <c r="A16539" t="s">
        <v>1257</v>
      </c>
      <c r="B16539" t="s">
        <v>261</v>
      </c>
      <c r="C16539" t="s">
        <v>391</v>
      </c>
      <c r="D16539" t="s">
        <v>1281</v>
      </c>
      <c r="E16539" t="s">
        <v>31</v>
      </c>
      <c r="F16539">
        <v>6522</v>
      </c>
      <c r="G16539">
        <v>7988</v>
      </c>
      <c r="H16539">
        <v>1.2247776755596442</v>
      </c>
      <c r="I16539" t="str">
        <f>VLOOKUP($B16539&amp;$E16539,'Employee List'!$A:$E,5,0)</f>
        <v>E-1336</v>
      </c>
    </row>
    <row r="16540" spans="1:9" x14ac:dyDescent="0.35">
      <c r="A16540" t="s">
        <v>1257</v>
      </c>
      <c r="B16540" t="s">
        <v>262</v>
      </c>
      <c r="C16540" t="s">
        <v>391</v>
      </c>
      <c r="D16540" t="s">
        <v>1274</v>
      </c>
      <c r="E16540" t="s">
        <v>29</v>
      </c>
      <c r="F16540">
        <v>26309</v>
      </c>
      <c r="G16540">
        <v>12949</v>
      </c>
      <c r="H16540">
        <v>0.4921889847580676</v>
      </c>
      <c r="I16540" t="str">
        <f>VLOOKUP($B16540&amp;$E16540,'Employee List'!$A:$E,5,0)</f>
        <v>E-1337</v>
      </c>
    </row>
    <row r="16541" spans="1:9" x14ac:dyDescent="0.35">
      <c r="A16541" t="s">
        <v>1257</v>
      </c>
      <c r="B16541" t="s">
        <v>262</v>
      </c>
      <c r="C16541" t="s">
        <v>391</v>
      </c>
      <c r="D16541" t="s">
        <v>1274</v>
      </c>
      <c r="E16541" t="s">
        <v>30</v>
      </c>
      <c r="F16541">
        <v>25493</v>
      </c>
      <c r="G16541">
        <v>16828</v>
      </c>
      <c r="H16541">
        <v>0.66010277331032052</v>
      </c>
      <c r="I16541" t="str">
        <f>VLOOKUP($B16541&amp;$E16541,'Employee List'!$A:$E,5,0)</f>
        <v>E-1337</v>
      </c>
    </row>
    <row r="16542" spans="1:9" x14ac:dyDescent="0.35">
      <c r="A16542" t="s">
        <v>1257</v>
      </c>
      <c r="B16542" t="s">
        <v>262</v>
      </c>
      <c r="C16542" t="s">
        <v>391</v>
      </c>
      <c r="D16542" t="s">
        <v>1274</v>
      </c>
      <c r="E16542" t="s">
        <v>31</v>
      </c>
      <c r="F16542">
        <v>25441</v>
      </c>
      <c r="G16542">
        <v>20082</v>
      </c>
      <c r="H16542">
        <v>0.78935576431744037</v>
      </c>
      <c r="I16542" t="str">
        <f>VLOOKUP($B16542&amp;$E16542,'Employee List'!$A:$E,5,0)</f>
        <v>E-1337</v>
      </c>
    </row>
    <row r="16543" spans="1:9" x14ac:dyDescent="0.35">
      <c r="A16543" t="s">
        <v>1257</v>
      </c>
      <c r="B16543" t="s">
        <v>262</v>
      </c>
      <c r="C16543" t="s">
        <v>391</v>
      </c>
      <c r="D16543" t="s">
        <v>1263</v>
      </c>
      <c r="E16543" t="s">
        <v>29</v>
      </c>
      <c r="F16543">
        <v>52590</v>
      </c>
      <c r="G16543">
        <v>10846</v>
      </c>
      <c r="H16543">
        <v>0.20623692717246625</v>
      </c>
      <c r="I16543" t="str">
        <f>VLOOKUP($B16543&amp;$E16543,'Employee List'!$A:$E,5,0)</f>
        <v>E-1337</v>
      </c>
    </row>
    <row r="16544" spans="1:9" x14ac:dyDescent="0.35">
      <c r="A16544" t="s">
        <v>1257</v>
      </c>
      <c r="B16544" t="s">
        <v>262</v>
      </c>
      <c r="C16544" t="s">
        <v>391</v>
      </c>
      <c r="D16544" t="s">
        <v>1263</v>
      </c>
      <c r="E16544" t="s">
        <v>30</v>
      </c>
      <c r="F16544">
        <v>54148</v>
      </c>
      <c r="G16544">
        <v>21406</v>
      </c>
      <c r="H16544">
        <v>0.3953239270148482</v>
      </c>
      <c r="I16544" t="str">
        <f>VLOOKUP($B16544&amp;$E16544,'Employee List'!$A:$E,5,0)</f>
        <v>E-1337</v>
      </c>
    </row>
    <row r="16545" spans="1:9" x14ac:dyDescent="0.35">
      <c r="A16545" t="s">
        <v>1257</v>
      </c>
      <c r="B16545" t="s">
        <v>262</v>
      </c>
      <c r="C16545" t="s">
        <v>391</v>
      </c>
      <c r="D16545" t="s">
        <v>1263</v>
      </c>
      <c r="E16545" t="s">
        <v>31</v>
      </c>
      <c r="F16545">
        <v>55839</v>
      </c>
      <c r="G16545">
        <v>37537</v>
      </c>
      <c r="H16545">
        <v>0.67223625064918779</v>
      </c>
      <c r="I16545" t="str">
        <f>VLOOKUP($B16545&amp;$E16545,'Employee List'!$A:$E,5,0)</f>
        <v>E-1337</v>
      </c>
    </row>
    <row r="16546" spans="1:9" x14ac:dyDescent="0.35">
      <c r="A16546" t="s">
        <v>1257</v>
      </c>
      <c r="B16546" t="s">
        <v>262</v>
      </c>
      <c r="C16546" t="s">
        <v>391</v>
      </c>
      <c r="D16546" t="s">
        <v>1264</v>
      </c>
      <c r="E16546" t="s">
        <v>29</v>
      </c>
      <c r="F16546">
        <v>10268</v>
      </c>
      <c r="G16546">
        <v>3480</v>
      </c>
      <c r="H16546">
        <v>0.33891702376314764</v>
      </c>
      <c r="I16546" t="str">
        <f>VLOOKUP($B16546&amp;$E16546,'Employee List'!$A:$E,5,0)</f>
        <v>E-1337</v>
      </c>
    </row>
    <row r="16547" spans="1:9" x14ac:dyDescent="0.35">
      <c r="A16547" t="s">
        <v>1257</v>
      </c>
      <c r="B16547" t="s">
        <v>262</v>
      </c>
      <c r="C16547" t="s">
        <v>391</v>
      </c>
      <c r="D16547" t="s">
        <v>1264</v>
      </c>
      <c r="E16547" t="s">
        <v>30</v>
      </c>
      <c r="F16547">
        <v>7105</v>
      </c>
      <c r="G16547">
        <v>4628</v>
      </c>
      <c r="H16547">
        <v>0.65137227304714984</v>
      </c>
      <c r="I16547" t="str">
        <f>VLOOKUP($B16547&amp;$E16547,'Employee List'!$A:$E,5,0)</f>
        <v>E-1337</v>
      </c>
    </row>
    <row r="16548" spans="1:9" x14ac:dyDescent="0.35">
      <c r="A16548" t="s">
        <v>1257</v>
      </c>
      <c r="B16548" t="s">
        <v>262</v>
      </c>
      <c r="C16548" t="s">
        <v>391</v>
      </c>
      <c r="D16548" t="s">
        <v>1264</v>
      </c>
      <c r="E16548" t="s">
        <v>31</v>
      </c>
      <c r="F16548">
        <v>8304</v>
      </c>
      <c r="G16548">
        <v>1602</v>
      </c>
      <c r="H16548">
        <v>0.19291907514450868</v>
      </c>
      <c r="I16548" t="str">
        <f>VLOOKUP($B16548&amp;$E16548,'Employee List'!$A:$E,5,0)</f>
        <v>E-1337</v>
      </c>
    </row>
    <row r="16549" spans="1:9" x14ac:dyDescent="0.35">
      <c r="A16549" t="s">
        <v>1257</v>
      </c>
      <c r="B16549" t="s">
        <v>262</v>
      </c>
      <c r="C16549" t="s">
        <v>391</v>
      </c>
      <c r="D16549" t="s">
        <v>1265</v>
      </c>
      <c r="E16549" t="s">
        <v>29</v>
      </c>
      <c r="F16549">
        <v>15353</v>
      </c>
      <c r="G16549">
        <v>20335</v>
      </c>
      <c r="H16549">
        <v>1.324496841008272</v>
      </c>
      <c r="I16549" t="str">
        <f>VLOOKUP($B16549&amp;$E16549,'Employee List'!$A:$E,5,0)</f>
        <v>E-1337</v>
      </c>
    </row>
    <row r="16550" spans="1:9" x14ac:dyDescent="0.35">
      <c r="A16550" t="s">
        <v>1257</v>
      </c>
      <c r="B16550" t="s">
        <v>262</v>
      </c>
      <c r="C16550" t="s">
        <v>391</v>
      </c>
      <c r="D16550" t="s">
        <v>1265</v>
      </c>
      <c r="E16550" t="s">
        <v>30</v>
      </c>
      <c r="F16550">
        <v>18073</v>
      </c>
      <c r="G16550">
        <v>38610</v>
      </c>
      <c r="H16550">
        <v>2.136335970785149</v>
      </c>
      <c r="I16550" t="str">
        <f>VLOOKUP($B16550&amp;$E16550,'Employee List'!$A:$E,5,0)</f>
        <v>E-1337</v>
      </c>
    </row>
    <row r="16551" spans="1:9" x14ac:dyDescent="0.35">
      <c r="A16551" t="s">
        <v>1257</v>
      </c>
      <c r="B16551" t="s">
        <v>262</v>
      </c>
      <c r="C16551" t="s">
        <v>391</v>
      </c>
      <c r="D16551" t="s">
        <v>1265</v>
      </c>
      <c r="E16551" t="s">
        <v>31</v>
      </c>
      <c r="F16551">
        <v>16530</v>
      </c>
      <c r="G16551">
        <v>35481</v>
      </c>
      <c r="H16551">
        <v>2.1464609800362977</v>
      </c>
      <c r="I16551" t="str">
        <f>VLOOKUP($B16551&amp;$E16551,'Employee List'!$A:$E,5,0)</f>
        <v>E-1337</v>
      </c>
    </row>
    <row r="16552" spans="1:9" x14ac:dyDescent="0.35">
      <c r="A16552" t="s">
        <v>1257</v>
      </c>
      <c r="B16552" t="s">
        <v>262</v>
      </c>
      <c r="C16552" t="s">
        <v>391</v>
      </c>
      <c r="D16552" t="s">
        <v>1260</v>
      </c>
      <c r="E16552" t="s">
        <v>29</v>
      </c>
      <c r="F16552">
        <v>204478</v>
      </c>
      <c r="G16552">
        <v>120325</v>
      </c>
      <c r="H16552">
        <v>0.58844961316131805</v>
      </c>
      <c r="I16552" t="str">
        <f>VLOOKUP($B16552&amp;$E16552,'Employee List'!$A:$E,5,0)</f>
        <v>E-1337</v>
      </c>
    </row>
    <row r="16553" spans="1:9" x14ac:dyDescent="0.35">
      <c r="A16553" t="s">
        <v>1257</v>
      </c>
      <c r="B16553" t="s">
        <v>262</v>
      </c>
      <c r="C16553" t="s">
        <v>391</v>
      </c>
      <c r="D16553" t="s">
        <v>1260</v>
      </c>
      <c r="E16553" t="s">
        <v>30</v>
      </c>
      <c r="F16553">
        <v>205636</v>
      </c>
      <c r="G16553">
        <v>201075</v>
      </c>
      <c r="H16553">
        <v>0.97782003151199204</v>
      </c>
      <c r="I16553" t="str">
        <f>VLOOKUP($B16553&amp;$E16553,'Employee List'!$A:$E,5,0)</f>
        <v>E-1337</v>
      </c>
    </row>
    <row r="16554" spans="1:9" x14ac:dyDescent="0.35">
      <c r="A16554" t="s">
        <v>1257</v>
      </c>
      <c r="B16554" t="s">
        <v>262</v>
      </c>
      <c r="C16554" t="s">
        <v>391</v>
      </c>
      <c r="D16554" t="s">
        <v>1260</v>
      </c>
      <c r="E16554" t="s">
        <v>31</v>
      </c>
      <c r="F16554">
        <v>232458</v>
      </c>
      <c r="G16554">
        <v>241757</v>
      </c>
      <c r="H16554">
        <v>1.0400029252596168</v>
      </c>
      <c r="I16554" t="str">
        <f>VLOOKUP($B16554&amp;$E16554,'Employee List'!$A:$E,5,0)</f>
        <v>E-1337</v>
      </c>
    </row>
    <row r="16555" spans="1:9" x14ac:dyDescent="0.35">
      <c r="A16555" t="s">
        <v>1257</v>
      </c>
      <c r="B16555" t="s">
        <v>262</v>
      </c>
      <c r="C16555" t="s">
        <v>391</v>
      </c>
      <c r="D16555" t="s">
        <v>1261</v>
      </c>
      <c r="E16555" t="s">
        <v>29</v>
      </c>
      <c r="F16555">
        <v>147050</v>
      </c>
      <c r="G16555">
        <v>90551</v>
      </c>
      <c r="H16555">
        <v>0.61578374702482153</v>
      </c>
      <c r="I16555" t="str">
        <f>VLOOKUP($B16555&amp;$E16555,'Employee List'!$A:$E,5,0)</f>
        <v>E-1337</v>
      </c>
    </row>
    <row r="16556" spans="1:9" x14ac:dyDescent="0.35">
      <c r="A16556" t="s">
        <v>1257</v>
      </c>
      <c r="B16556" t="s">
        <v>262</v>
      </c>
      <c r="C16556" t="s">
        <v>391</v>
      </c>
      <c r="D16556" t="s">
        <v>1261</v>
      </c>
      <c r="E16556" t="s">
        <v>30</v>
      </c>
      <c r="F16556">
        <v>149142</v>
      </c>
      <c r="G16556">
        <v>75884</v>
      </c>
      <c r="H16556">
        <v>0.50880369044266538</v>
      </c>
      <c r="I16556" t="str">
        <f>VLOOKUP($B16556&amp;$E16556,'Employee List'!$A:$E,5,0)</f>
        <v>E-1337</v>
      </c>
    </row>
    <row r="16557" spans="1:9" x14ac:dyDescent="0.35">
      <c r="A16557" t="s">
        <v>1257</v>
      </c>
      <c r="B16557" t="s">
        <v>262</v>
      </c>
      <c r="C16557" t="s">
        <v>391</v>
      </c>
      <c r="D16557" t="s">
        <v>1261</v>
      </c>
      <c r="E16557" t="s">
        <v>31</v>
      </c>
      <c r="F16557">
        <v>150519</v>
      </c>
      <c r="G16557">
        <v>58441</v>
      </c>
      <c r="H16557">
        <v>0.38826327573263175</v>
      </c>
      <c r="I16557" t="str">
        <f>VLOOKUP($B16557&amp;$E16557,'Employee List'!$A:$E,5,0)</f>
        <v>E-1337</v>
      </c>
    </row>
    <row r="16558" spans="1:9" x14ac:dyDescent="0.35">
      <c r="A16558" t="s">
        <v>1257</v>
      </c>
      <c r="B16558" t="s">
        <v>262</v>
      </c>
      <c r="C16558" t="s">
        <v>391</v>
      </c>
      <c r="D16558" t="s">
        <v>1266</v>
      </c>
      <c r="E16558" t="s">
        <v>29</v>
      </c>
      <c r="F16558">
        <v>117494</v>
      </c>
      <c r="G16558">
        <v>44947</v>
      </c>
      <c r="H16558">
        <v>0.38254719389926295</v>
      </c>
      <c r="I16558" t="str">
        <f>VLOOKUP($B16558&amp;$E16558,'Employee List'!$A:$E,5,0)</f>
        <v>E-1337</v>
      </c>
    </row>
    <row r="16559" spans="1:9" x14ac:dyDescent="0.35">
      <c r="A16559" t="s">
        <v>1257</v>
      </c>
      <c r="B16559" t="s">
        <v>262</v>
      </c>
      <c r="C16559" t="s">
        <v>391</v>
      </c>
      <c r="D16559" t="s">
        <v>1266</v>
      </c>
      <c r="E16559" t="s">
        <v>30</v>
      </c>
      <c r="F16559">
        <v>119656</v>
      </c>
      <c r="G16559">
        <v>67543</v>
      </c>
      <c r="H16559">
        <v>0.5644764992979876</v>
      </c>
      <c r="I16559" t="str">
        <f>VLOOKUP($B16559&amp;$E16559,'Employee List'!$A:$E,5,0)</f>
        <v>E-1337</v>
      </c>
    </row>
    <row r="16560" spans="1:9" x14ac:dyDescent="0.35">
      <c r="A16560" t="s">
        <v>1257</v>
      </c>
      <c r="B16560" t="s">
        <v>262</v>
      </c>
      <c r="C16560" t="s">
        <v>391</v>
      </c>
      <c r="D16560" t="s">
        <v>1266</v>
      </c>
      <c r="E16560" t="s">
        <v>31</v>
      </c>
      <c r="F16560">
        <v>120708</v>
      </c>
      <c r="G16560">
        <v>59927</v>
      </c>
      <c r="H16560">
        <v>0.49646253769427046</v>
      </c>
      <c r="I16560" t="str">
        <f>VLOOKUP($B16560&amp;$E16560,'Employee List'!$A:$E,5,0)</f>
        <v>E-1337</v>
      </c>
    </row>
    <row r="16561" spans="1:9" x14ac:dyDescent="0.35">
      <c r="A16561" t="s">
        <v>1257</v>
      </c>
      <c r="B16561" t="s">
        <v>262</v>
      </c>
      <c r="C16561" t="s">
        <v>391</v>
      </c>
      <c r="D16561" t="s">
        <v>1267</v>
      </c>
      <c r="E16561" t="s">
        <v>29</v>
      </c>
      <c r="F16561">
        <v>54049</v>
      </c>
      <c r="G16561">
        <v>18730</v>
      </c>
      <c r="H16561">
        <v>0.3465374012470166</v>
      </c>
      <c r="I16561" t="str">
        <f>VLOOKUP($B16561&amp;$E16561,'Employee List'!$A:$E,5,0)</f>
        <v>E-1337</v>
      </c>
    </row>
    <row r="16562" spans="1:9" x14ac:dyDescent="0.35">
      <c r="A16562" t="s">
        <v>1257</v>
      </c>
      <c r="B16562" t="s">
        <v>262</v>
      </c>
      <c r="C16562" t="s">
        <v>391</v>
      </c>
      <c r="D16562" t="s">
        <v>1267</v>
      </c>
      <c r="E16562" t="s">
        <v>30</v>
      </c>
      <c r="F16562">
        <v>56553</v>
      </c>
      <c r="G16562">
        <v>21777</v>
      </c>
      <c r="H16562">
        <v>0.3850724099517267</v>
      </c>
      <c r="I16562" t="str">
        <f>VLOOKUP($B16562&amp;$E16562,'Employee List'!$A:$E,5,0)</f>
        <v>E-1337</v>
      </c>
    </row>
    <row r="16563" spans="1:9" x14ac:dyDescent="0.35">
      <c r="A16563" t="s">
        <v>1257</v>
      </c>
      <c r="B16563" t="s">
        <v>262</v>
      </c>
      <c r="C16563" t="s">
        <v>391</v>
      </c>
      <c r="D16563" t="s">
        <v>1267</v>
      </c>
      <c r="E16563" t="s">
        <v>31</v>
      </c>
      <c r="F16563">
        <v>55925</v>
      </c>
      <c r="G16563">
        <v>27592</v>
      </c>
      <c r="H16563">
        <v>0.49337505587840857</v>
      </c>
      <c r="I16563" t="str">
        <f>VLOOKUP($B16563&amp;$E16563,'Employee List'!$A:$E,5,0)</f>
        <v>E-1337</v>
      </c>
    </row>
    <row r="16564" spans="1:9" x14ac:dyDescent="0.35">
      <c r="A16564" t="s">
        <v>1257</v>
      </c>
      <c r="B16564" t="s">
        <v>262</v>
      </c>
      <c r="C16564" t="s">
        <v>391</v>
      </c>
      <c r="D16564" t="s">
        <v>1268</v>
      </c>
      <c r="E16564" t="s">
        <v>29</v>
      </c>
      <c r="F16564">
        <v>13402</v>
      </c>
      <c r="G16564">
        <v>3070</v>
      </c>
      <c r="H16564">
        <v>0.22907028801671392</v>
      </c>
      <c r="I16564" t="str">
        <f>VLOOKUP($B16564&amp;$E16564,'Employee List'!$A:$E,5,0)</f>
        <v>E-1337</v>
      </c>
    </row>
    <row r="16565" spans="1:9" x14ac:dyDescent="0.35">
      <c r="A16565" t="s">
        <v>1257</v>
      </c>
      <c r="B16565" t="s">
        <v>262</v>
      </c>
      <c r="C16565" t="s">
        <v>391</v>
      </c>
      <c r="D16565" t="s">
        <v>1268</v>
      </c>
      <c r="E16565" t="s">
        <v>30</v>
      </c>
      <c r="F16565">
        <v>13581</v>
      </c>
      <c r="G16565">
        <v>10441</v>
      </c>
      <c r="H16565">
        <v>0.7687946395699875</v>
      </c>
      <c r="I16565" t="str">
        <f>VLOOKUP($B16565&amp;$E16565,'Employee List'!$A:$E,5,0)</f>
        <v>E-1337</v>
      </c>
    </row>
    <row r="16566" spans="1:9" x14ac:dyDescent="0.35">
      <c r="A16566" t="s">
        <v>1257</v>
      </c>
      <c r="B16566" t="s">
        <v>262</v>
      </c>
      <c r="C16566" t="s">
        <v>391</v>
      </c>
      <c r="D16566" t="s">
        <v>1268</v>
      </c>
      <c r="E16566" t="s">
        <v>31</v>
      </c>
      <c r="F16566">
        <v>12817</v>
      </c>
      <c r="G16566">
        <v>16834</v>
      </c>
      <c r="H16566">
        <v>1.31341187485371</v>
      </c>
      <c r="I16566" t="str">
        <f>VLOOKUP($B16566&amp;$E16566,'Employee List'!$A:$E,5,0)</f>
        <v>E-1337</v>
      </c>
    </row>
    <row r="16567" spans="1:9" x14ac:dyDescent="0.35">
      <c r="A16567" t="s">
        <v>1257</v>
      </c>
      <c r="B16567" t="s">
        <v>262</v>
      </c>
      <c r="C16567" t="s">
        <v>391</v>
      </c>
      <c r="D16567" t="s">
        <v>1269</v>
      </c>
      <c r="E16567" t="s">
        <v>29</v>
      </c>
      <c r="F16567">
        <v>8586</v>
      </c>
      <c r="G16567">
        <v>23252</v>
      </c>
      <c r="H16567">
        <v>2.7081295131609595</v>
      </c>
      <c r="I16567" t="str">
        <f>VLOOKUP($B16567&amp;$E16567,'Employee List'!$A:$E,5,0)</f>
        <v>E-1337</v>
      </c>
    </row>
    <row r="16568" spans="1:9" x14ac:dyDescent="0.35">
      <c r="A16568" t="s">
        <v>1257</v>
      </c>
      <c r="B16568" t="s">
        <v>262</v>
      </c>
      <c r="C16568" t="s">
        <v>391</v>
      </c>
      <c r="D16568" t="s">
        <v>1269</v>
      </c>
      <c r="E16568" t="s">
        <v>30</v>
      </c>
      <c r="F16568">
        <v>8175</v>
      </c>
      <c r="G16568">
        <v>26523</v>
      </c>
      <c r="H16568">
        <v>3.2444036697247705</v>
      </c>
      <c r="I16568" t="str">
        <f>VLOOKUP($B16568&amp;$E16568,'Employee List'!$A:$E,5,0)</f>
        <v>E-1337</v>
      </c>
    </row>
    <row r="16569" spans="1:9" x14ac:dyDescent="0.35">
      <c r="A16569" t="s">
        <v>1257</v>
      </c>
      <c r="B16569" t="s">
        <v>262</v>
      </c>
      <c r="C16569" t="s">
        <v>391</v>
      </c>
      <c r="D16569" t="s">
        <v>1269</v>
      </c>
      <c r="E16569" t="s">
        <v>31</v>
      </c>
      <c r="F16569">
        <v>6122</v>
      </c>
      <c r="G16569">
        <v>31613</v>
      </c>
      <c r="H16569">
        <v>5.1638353479255148</v>
      </c>
      <c r="I16569" t="str">
        <f>VLOOKUP($B16569&amp;$E16569,'Employee List'!$A:$E,5,0)</f>
        <v>E-1337</v>
      </c>
    </row>
    <row r="16570" spans="1:9" x14ac:dyDescent="0.35">
      <c r="A16570" t="s">
        <v>1257</v>
      </c>
      <c r="B16570" t="s">
        <v>262</v>
      </c>
      <c r="C16570" t="s">
        <v>391</v>
      </c>
      <c r="D16570" t="s">
        <v>1270</v>
      </c>
      <c r="E16570" t="s">
        <v>29</v>
      </c>
      <c r="F16570">
        <v>3776</v>
      </c>
      <c r="G16570">
        <v>6070</v>
      </c>
      <c r="H16570">
        <v>1.607521186440678</v>
      </c>
      <c r="I16570" t="str">
        <f>VLOOKUP($B16570&amp;$E16570,'Employee List'!$A:$E,5,0)</f>
        <v>E-1337</v>
      </c>
    </row>
    <row r="16571" spans="1:9" x14ac:dyDescent="0.35">
      <c r="A16571" t="s">
        <v>1257</v>
      </c>
      <c r="B16571" t="s">
        <v>262</v>
      </c>
      <c r="C16571" t="s">
        <v>391</v>
      </c>
      <c r="D16571" t="s">
        <v>1270</v>
      </c>
      <c r="E16571" t="s">
        <v>30</v>
      </c>
      <c r="F16571">
        <v>5791</v>
      </c>
      <c r="G16571">
        <v>3728</v>
      </c>
      <c r="H16571">
        <v>0.6437575548264548</v>
      </c>
      <c r="I16571" t="str">
        <f>VLOOKUP($B16571&amp;$E16571,'Employee List'!$A:$E,5,0)</f>
        <v>E-1337</v>
      </c>
    </row>
    <row r="16572" spans="1:9" x14ac:dyDescent="0.35">
      <c r="A16572" t="s">
        <v>1257</v>
      </c>
      <c r="B16572" t="s">
        <v>262</v>
      </c>
      <c r="C16572" t="s">
        <v>391</v>
      </c>
      <c r="D16572" t="s">
        <v>1270</v>
      </c>
      <c r="E16572" t="s">
        <v>31</v>
      </c>
      <c r="F16572">
        <v>5225</v>
      </c>
      <c r="G16572">
        <v>7265</v>
      </c>
      <c r="H16572">
        <v>1.3904306220095695</v>
      </c>
      <c r="I16572" t="str">
        <f>VLOOKUP($B16572&amp;$E16572,'Employee List'!$A:$E,5,0)</f>
        <v>E-1337</v>
      </c>
    </row>
    <row r="16573" spans="1:9" x14ac:dyDescent="0.35">
      <c r="A16573" t="s">
        <v>1257</v>
      </c>
      <c r="B16573" t="s">
        <v>262</v>
      </c>
      <c r="C16573" t="s">
        <v>391</v>
      </c>
      <c r="D16573" t="s">
        <v>1271</v>
      </c>
      <c r="E16573" t="s">
        <v>29</v>
      </c>
      <c r="F16573">
        <v>15184</v>
      </c>
      <c r="G16573">
        <v>18358</v>
      </c>
      <c r="H16573">
        <v>1.209035827186512</v>
      </c>
      <c r="I16573" t="str">
        <f>VLOOKUP($B16573&amp;$E16573,'Employee List'!$A:$E,5,0)</f>
        <v>E-1337</v>
      </c>
    </row>
    <row r="16574" spans="1:9" x14ac:dyDescent="0.35">
      <c r="A16574" t="s">
        <v>1257</v>
      </c>
      <c r="B16574" t="s">
        <v>262</v>
      </c>
      <c r="C16574" t="s">
        <v>391</v>
      </c>
      <c r="D16574" t="s">
        <v>1271</v>
      </c>
      <c r="E16574" t="s">
        <v>30</v>
      </c>
      <c r="F16574">
        <v>13578</v>
      </c>
      <c r="G16574">
        <v>15485</v>
      </c>
      <c r="H16574">
        <v>1.1404477831786715</v>
      </c>
      <c r="I16574" t="str">
        <f>VLOOKUP($B16574&amp;$E16574,'Employee List'!$A:$E,5,0)</f>
        <v>E-1337</v>
      </c>
    </row>
    <row r="16575" spans="1:9" x14ac:dyDescent="0.35">
      <c r="A16575" t="s">
        <v>1257</v>
      </c>
      <c r="B16575" t="s">
        <v>262</v>
      </c>
      <c r="C16575" t="s">
        <v>391</v>
      </c>
      <c r="D16575" t="s">
        <v>1271</v>
      </c>
      <c r="E16575" t="s">
        <v>31</v>
      </c>
      <c r="F16575">
        <v>12416</v>
      </c>
      <c r="G16575">
        <v>13161</v>
      </c>
      <c r="H16575">
        <v>1.0600032216494846</v>
      </c>
      <c r="I16575" t="str">
        <f>VLOOKUP($B16575&amp;$E16575,'Employee List'!$A:$E,5,0)</f>
        <v>E-1337</v>
      </c>
    </row>
    <row r="16576" spans="1:9" x14ac:dyDescent="0.35">
      <c r="A16576" t="s">
        <v>1257</v>
      </c>
      <c r="B16576" t="s">
        <v>262</v>
      </c>
      <c r="C16576" t="s">
        <v>391</v>
      </c>
      <c r="D16576" t="s">
        <v>1258</v>
      </c>
      <c r="E16576" t="s">
        <v>29</v>
      </c>
      <c r="F16576">
        <v>203388</v>
      </c>
      <c r="G16576">
        <v>79227</v>
      </c>
      <c r="H16576">
        <v>0.38953625582630241</v>
      </c>
      <c r="I16576" t="str">
        <f>VLOOKUP($B16576&amp;$E16576,'Employee List'!$A:$E,5,0)</f>
        <v>E-1337</v>
      </c>
    </row>
    <row r="16577" spans="1:9" x14ac:dyDescent="0.35">
      <c r="A16577" t="s">
        <v>1257</v>
      </c>
      <c r="B16577" t="s">
        <v>262</v>
      </c>
      <c r="C16577" t="s">
        <v>391</v>
      </c>
      <c r="D16577" t="s">
        <v>1258</v>
      </c>
      <c r="E16577" t="s">
        <v>30</v>
      </c>
      <c r="F16577">
        <v>194654</v>
      </c>
      <c r="G16577">
        <v>109707</v>
      </c>
      <c r="H16577">
        <v>0.56360002876899529</v>
      </c>
      <c r="I16577" t="str">
        <f>VLOOKUP($B16577&amp;$E16577,'Employee List'!$A:$E,5,0)</f>
        <v>E-1337</v>
      </c>
    </row>
    <row r="16578" spans="1:9" x14ac:dyDescent="0.35">
      <c r="A16578" t="s">
        <v>1257</v>
      </c>
      <c r="B16578" t="s">
        <v>262</v>
      </c>
      <c r="C16578" t="s">
        <v>391</v>
      </c>
      <c r="D16578" t="s">
        <v>1258</v>
      </c>
      <c r="E16578" t="s">
        <v>31</v>
      </c>
      <c r="F16578">
        <v>186502</v>
      </c>
      <c r="G16578">
        <v>112709</v>
      </c>
      <c r="H16578">
        <v>0.6043313208437443</v>
      </c>
      <c r="I16578" t="str">
        <f>VLOOKUP($B16578&amp;$E16578,'Employee List'!$A:$E,5,0)</f>
        <v>E-1337</v>
      </c>
    </row>
    <row r="16579" spans="1:9" x14ac:dyDescent="0.35">
      <c r="A16579" t="s">
        <v>1257</v>
      </c>
      <c r="B16579" t="s">
        <v>262</v>
      </c>
      <c r="C16579" t="s">
        <v>391</v>
      </c>
      <c r="D16579" t="s">
        <v>1272</v>
      </c>
      <c r="E16579" t="s">
        <v>29</v>
      </c>
      <c r="F16579">
        <v>21624</v>
      </c>
      <c r="G16579">
        <v>7830</v>
      </c>
      <c r="H16579">
        <v>0.36209766925638182</v>
      </c>
      <c r="I16579" t="str">
        <f>VLOOKUP($B16579&amp;$E16579,'Employee List'!$A:$E,5,0)</f>
        <v>E-1337</v>
      </c>
    </row>
    <row r="16580" spans="1:9" x14ac:dyDescent="0.35">
      <c r="A16580" t="s">
        <v>1257</v>
      </c>
      <c r="B16580" t="s">
        <v>262</v>
      </c>
      <c r="C16580" t="s">
        <v>391</v>
      </c>
      <c r="D16580" t="s">
        <v>1272</v>
      </c>
      <c r="E16580" t="s">
        <v>30</v>
      </c>
      <c r="F16580">
        <v>20783</v>
      </c>
      <c r="G16580">
        <v>13357</v>
      </c>
      <c r="H16580">
        <v>0.64268873598614251</v>
      </c>
      <c r="I16580" t="str">
        <f>VLOOKUP($B16580&amp;$E16580,'Employee List'!$A:$E,5,0)</f>
        <v>E-1337</v>
      </c>
    </row>
    <row r="16581" spans="1:9" x14ac:dyDescent="0.35">
      <c r="A16581" t="s">
        <v>1257</v>
      </c>
      <c r="B16581" t="s">
        <v>262</v>
      </c>
      <c r="C16581" t="s">
        <v>391</v>
      </c>
      <c r="D16581" t="s">
        <v>1272</v>
      </c>
      <c r="E16581" t="s">
        <v>31</v>
      </c>
      <c r="F16581">
        <v>24210</v>
      </c>
      <c r="G16581">
        <v>10991</v>
      </c>
      <c r="H16581">
        <v>0.4539859562164395</v>
      </c>
      <c r="I16581" t="str">
        <f>VLOOKUP($B16581&amp;$E16581,'Employee List'!$A:$E,5,0)</f>
        <v>E-1337</v>
      </c>
    </row>
    <row r="16582" spans="1:9" x14ac:dyDescent="0.35">
      <c r="A16582" t="s">
        <v>1257</v>
      </c>
      <c r="B16582" t="s">
        <v>262</v>
      </c>
      <c r="C16582" t="s">
        <v>391</v>
      </c>
      <c r="D16582" t="s">
        <v>1259</v>
      </c>
      <c r="E16582" t="s">
        <v>29</v>
      </c>
      <c r="F16582">
        <v>34388</v>
      </c>
      <c r="G16582">
        <v>29684</v>
      </c>
      <c r="H16582">
        <v>0.86320809584738867</v>
      </c>
      <c r="I16582" t="str">
        <f>VLOOKUP($B16582&amp;$E16582,'Employee List'!$A:$E,5,0)</f>
        <v>E-1337</v>
      </c>
    </row>
    <row r="16583" spans="1:9" x14ac:dyDescent="0.35">
      <c r="A16583" t="s">
        <v>1257</v>
      </c>
      <c r="B16583" t="s">
        <v>262</v>
      </c>
      <c r="C16583" t="s">
        <v>391</v>
      </c>
      <c r="D16583" t="s">
        <v>1259</v>
      </c>
      <c r="E16583" t="s">
        <v>30</v>
      </c>
      <c r="F16583">
        <v>35652</v>
      </c>
      <c r="G16583">
        <v>37199</v>
      </c>
      <c r="H16583">
        <v>1.0433916750813419</v>
      </c>
      <c r="I16583" t="str">
        <f>VLOOKUP($B16583&amp;$E16583,'Employee List'!$A:$E,5,0)</f>
        <v>E-1337</v>
      </c>
    </row>
    <row r="16584" spans="1:9" x14ac:dyDescent="0.35">
      <c r="A16584" t="s">
        <v>1257</v>
      </c>
      <c r="B16584" t="s">
        <v>262</v>
      </c>
      <c r="C16584" t="s">
        <v>391</v>
      </c>
      <c r="D16584" t="s">
        <v>1259</v>
      </c>
      <c r="E16584" t="s">
        <v>31</v>
      </c>
      <c r="F16584">
        <v>33757</v>
      </c>
      <c r="G16584">
        <v>36583</v>
      </c>
      <c r="H16584">
        <v>1.0837159700210326</v>
      </c>
      <c r="I16584" t="str">
        <f>VLOOKUP($B16584&amp;$E16584,'Employee List'!$A:$E,5,0)</f>
        <v>E-1337</v>
      </c>
    </row>
    <row r="16585" spans="1:9" x14ac:dyDescent="0.35">
      <c r="A16585" t="s">
        <v>1257</v>
      </c>
      <c r="B16585" t="s">
        <v>262</v>
      </c>
      <c r="C16585" t="s">
        <v>391</v>
      </c>
      <c r="D16585" t="s">
        <v>1273</v>
      </c>
      <c r="E16585" t="s">
        <v>29</v>
      </c>
      <c r="F16585">
        <v>11503</v>
      </c>
      <c r="G16585">
        <v>8213</v>
      </c>
      <c r="H16585">
        <v>0.71398765539424502</v>
      </c>
      <c r="I16585" t="str">
        <f>VLOOKUP($B16585&amp;$E16585,'Employee List'!$A:$E,5,0)</f>
        <v>E-1337</v>
      </c>
    </row>
    <row r="16586" spans="1:9" x14ac:dyDescent="0.35">
      <c r="A16586" t="s">
        <v>1257</v>
      </c>
      <c r="B16586" t="s">
        <v>262</v>
      </c>
      <c r="C16586" t="s">
        <v>391</v>
      </c>
      <c r="D16586" t="s">
        <v>1273</v>
      </c>
      <c r="E16586" t="s">
        <v>30</v>
      </c>
      <c r="F16586">
        <v>9917</v>
      </c>
      <c r="G16586">
        <v>6995</v>
      </c>
      <c r="H16586">
        <v>0.70535444186750029</v>
      </c>
      <c r="I16586" t="str">
        <f>VLOOKUP($B16586&amp;$E16586,'Employee List'!$A:$E,5,0)</f>
        <v>E-1337</v>
      </c>
    </row>
    <row r="16587" spans="1:9" x14ac:dyDescent="0.35">
      <c r="A16587" t="s">
        <v>1257</v>
      </c>
      <c r="B16587" t="s">
        <v>262</v>
      </c>
      <c r="C16587" t="s">
        <v>391</v>
      </c>
      <c r="D16587" t="s">
        <v>1273</v>
      </c>
      <c r="E16587" t="s">
        <v>31</v>
      </c>
      <c r="F16587">
        <v>10380</v>
      </c>
      <c r="G16587">
        <v>6306</v>
      </c>
      <c r="H16587">
        <v>0.60751445086705202</v>
      </c>
      <c r="I16587" t="str">
        <f>VLOOKUP($B16587&amp;$E16587,'Employee List'!$A:$E,5,0)</f>
        <v>E-1337</v>
      </c>
    </row>
    <row r="16588" spans="1:9" x14ac:dyDescent="0.35">
      <c r="A16588" t="s">
        <v>1257</v>
      </c>
      <c r="B16588" t="s">
        <v>262</v>
      </c>
      <c r="C16588" t="s">
        <v>391</v>
      </c>
      <c r="D16588" t="s">
        <v>1275</v>
      </c>
      <c r="E16588" t="s">
        <v>29</v>
      </c>
      <c r="F16588">
        <v>4553</v>
      </c>
      <c r="G16588">
        <v>5100</v>
      </c>
      <c r="H16588">
        <v>1.1201405666593456</v>
      </c>
      <c r="I16588" t="str">
        <f>VLOOKUP($B16588&amp;$E16588,'Employee List'!$A:$E,5,0)</f>
        <v>E-1337</v>
      </c>
    </row>
    <row r="16589" spans="1:9" x14ac:dyDescent="0.35">
      <c r="A16589" t="s">
        <v>1257</v>
      </c>
      <c r="B16589" t="s">
        <v>262</v>
      </c>
      <c r="C16589" t="s">
        <v>391</v>
      </c>
      <c r="D16589" t="s">
        <v>1275</v>
      </c>
      <c r="E16589" t="s">
        <v>30</v>
      </c>
      <c r="F16589">
        <v>4077</v>
      </c>
      <c r="G16589">
        <v>10350</v>
      </c>
      <c r="H16589">
        <v>2.5386313465783665</v>
      </c>
      <c r="I16589" t="str">
        <f>VLOOKUP($B16589&amp;$E16589,'Employee List'!$A:$E,5,0)</f>
        <v>E-1337</v>
      </c>
    </row>
    <row r="16590" spans="1:9" x14ac:dyDescent="0.35">
      <c r="A16590" t="s">
        <v>1257</v>
      </c>
      <c r="B16590" t="s">
        <v>262</v>
      </c>
      <c r="C16590" t="s">
        <v>391</v>
      </c>
      <c r="D16590" t="s">
        <v>1275</v>
      </c>
      <c r="E16590" t="s">
        <v>31</v>
      </c>
      <c r="F16590">
        <v>2615</v>
      </c>
      <c r="G16590">
        <v>6199</v>
      </c>
      <c r="H16590">
        <v>2.3705544933078393</v>
      </c>
      <c r="I16590" t="str">
        <f>VLOOKUP($B16590&amp;$E16590,'Employee List'!$A:$E,5,0)</f>
        <v>E-1337</v>
      </c>
    </row>
    <row r="16591" spans="1:9" x14ac:dyDescent="0.35">
      <c r="A16591" t="s">
        <v>1257</v>
      </c>
      <c r="B16591" t="s">
        <v>262</v>
      </c>
      <c r="C16591" t="s">
        <v>391</v>
      </c>
      <c r="D16591" t="s">
        <v>1276</v>
      </c>
      <c r="E16591" t="s">
        <v>29</v>
      </c>
      <c r="F16591">
        <v>4207</v>
      </c>
      <c r="G16591">
        <v>3921</v>
      </c>
      <c r="H16591">
        <v>0.93201806512954599</v>
      </c>
      <c r="I16591" t="str">
        <f>VLOOKUP($B16591&amp;$E16591,'Employee List'!$A:$E,5,0)</f>
        <v>E-1337</v>
      </c>
    </row>
    <row r="16592" spans="1:9" x14ac:dyDescent="0.35">
      <c r="A16592" t="s">
        <v>1257</v>
      </c>
      <c r="B16592" t="s">
        <v>262</v>
      </c>
      <c r="C16592" t="s">
        <v>391</v>
      </c>
      <c r="D16592" t="s">
        <v>1276</v>
      </c>
      <c r="E16592" t="s">
        <v>30</v>
      </c>
      <c r="F16592">
        <v>5689</v>
      </c>
      <c r="G16592">
        <v>6115</v>
      </c>
      <c r="H16592">
        <v>1.0748813499736334</v>
      </c>
      <c r="I16592" t="str">
        <f>VLOOKUP($B16592&amp;$E16592,'Employee List'!$A:$E,5,0)</f>
        <v>E-1337</v>
      </c>
    </row>
    <row r="16593" spans="1:9" x14ac:dyDescent="0.35">
      <c r="A16593" t="s">
        <v>1257</v>
      </c>
      <c r="B16593" t="s">
        <v>262</v>
      </c>
      <c r="C16593" t="s">
        <v>391</v>
      </c>
      <c r="D16593" t="s">
        <v>1276</v>
      </c>
      <c r="E16593" t="s">
        <v>31</v>
      </c>
      <c r="F16593">
        <v>4720</v>
      </c>
      <c r="G16593">
        <v>8146</v>
      </c>
      <c r="H16593">
        <v>1.7258474576271186</v>
      </c>
      <c r="I16593" t="str">
        <f>VLOOKUP($B16593&amp;$E16593,'Employee List'!$A:$E,5,0)</f>
        <v>E-1337</v>
      </c>
    </row>
    <row r="16594" spans="1:9" x14ac:dyDescent="0.35">
      <c r="A16594" t="s">
        <v>1257</v>
      </c>
      <c r="B16594" t="s">
        <v>262</v>
      </c>
      <c r="C16594" t="s">
        <v>391</v>
      </c>
      <c r="D16594" t="s">
        <v>1277</v>
      </c>
      <c r="E16594" t="s">
        <v>29</v>
      </c>
      <c r="F16594">
        <v>9193</v>
      </c>
      <c r="G16594">
        <v>10432</v>
      </c>
      <c r="H16594">
        <v>1.1347764603502666</v>
      </c>
      <c r="I16594" t="str">
        <f>VLOOKUP($B16594&amp;$E16594,'Employee List'!$A:$E,5,0)</f>
        <v>E-1337</v>
      </c>
    </row>
    <row r="16595" spans="1:9" x14ac:dyDescent="0.35">
      <c r="A16595" t="s">
        <v>1257</v>
      </c>
      <c r="B16595" t="s">
        <v>262</v>
      </c>
      <c r="C16595" t="s">
        <v>391</v>
      </c>
      <c r="D16595" t="s">
        <v>1277</v>
      </c>
      <c r="E16595" t="s">
        <v>30</v>
      </c>
      <c r="F16595">
        <v>11220</v>
      </c>
      <c r="G16595">
        <v>14185</v>
      </c>
      <c r="H16595">
        <v>1.2642602495543671</v>
      </c>
      <c r="I16595" t="str">
        <f>VLOOKUP($B16595&amp;$E16595,'Employee List'!$A:$E,5,0)</f>
        <v>E-1337</v>
      </c>
    </row>
    <row r="16596" spans="1:9" x14ac:dyDescent="0.35">
      <c r="A16596" t="s">
        <v>1257</v>
      </c>
      <c r="B16596" t="s">
        <v>262</v>
      </c>
      <c r="C16596" t="s">
        <v>391</v>
      </c>
      <c r="D16596" t="s">
        <v>1277</v>
      </c>
      <c r="E16596" t="s">
        <v>31</v>
      </c>
      <c r="F16596">
        <v>12402</v>
      </c>
      <c r="G16596">
        <v>9176</v>
      </c>
      <c r="H16596">
        <v>0.73988066440896627</v>
      </c>
      <c r="I16596" t="str">
        <f>VLOOKUP($B16596&amp;$E16596,'Employee List'!$A:$E,5,0)</f>
        <v>E-1337</v>
      </c>
    </row>
    <row r="16597" spans="1:9" x14ac:dyDescent="0.35">
      <c r="A16597" t="s">
        <v>1257</v>
      </c>
      <c r="B16597" t="s">
        <v>262</v>
      </c>
      <c r="C16597" t="s">
        <v>391</v>
      </c>
      <c r="D16597" t="s">
        <v>1278</v>
      </c>
      <c r="E16597" t="s">
        <v>29</v>
      </c>
      <c r="F16597">
        <v>50185</v>
      </c>
      <c r="G16597">
        <v>36732</v>
      </c>
      <c r="H16597">
        <v>0.73193185214705592</v>
      </c>
      <c r="I16597" t="str">
        <f>VLOOKUP($B16597&amp;$E16597,'Employee List'!$A:$E,5,0)</f>
        <v>E-1337</v>
      </c>
    </row>
    <row r="16598" spans="1:9" x14ac:dyDescent="0.35">
      <c r="A16598" t="s">
        <v>1257</v>
      </c>
      <c r="B16598" t="s">
        <v>262</v>
      </c>
      <c r="C16598" t="s">
        <v>391</v>
      </c>
      <c r="D16598" t="s">
        <v>1278</v>
      </c>
      <c r="E16598" t="s">
        <v>30</v>
      </c>
      <c r="F16598">
        <v>50003</v>
      </c>
      <c r="G16598">
        <v>33545</v>
      </c>
      <c r="H16598">
        <v>0.6708597484150951</v>
      </c>
      <c r="I16598" t="str">
        <f>VLOOKUP($B16598&amp;$E16598,'Employee List'!$A:$E,5,0)</f>
        <v>E-1337</v>
      </c>
    </row>
    <row r="16599" spans="1:9" x14ac:dyDescent="0.35">
      <c r="A16599" t="s">
        <v>1257</v>
      </c>
      <c r="B16599" t="s">
        <v>262</v>
      </c>
      <c r="C16599" t="s">
        <v>391</v>
      </c>
      <c r="D16599" t="s">
        <v>1278</v>
      </c>
      <c r="E16599" t="s">
        <v>31</v>
      </c>
      <c r="F16599">
        <v>49224</v>
      </c>
      <c r="G16599">
        <v>37082</v>
      </c>
      <c r="H16599">
        <v>0.75333170810986516</v>
      </c>
      <c r="I16599" t="str">
        <f>VLOOKUP($B16599&amp;$E16599,'Employee List'!$A:$E,5,0)</f>
        <v>E-1337</v>
      </c>
    </row>
    <row r="16600" spans="1:9" x14ac:dyDescent="0.35">
      <c r="A16600" t="s">
        <v>1257</v>
      </c>
      <c r="B16600" t="s">
        <v>262</v>
      </c>
      <c r="C16600" t="s">
        <v>391</v>
      </c>
      <c r="D16600" t="s">
        <v>1279</v>
      </c>
      <c r="E16600" t="s">
        <v>29</v>
      </c>
      <c r="F16600">
        <v>4953</v>
      </c>
      <c r="G16600">
        <v>6559</v>
      </c>
      <c r="H16600">
        <v>1.3242479305471431</v>
      </c>
      <c r="I16600" t="str">
        <f>VLOOKUP($B16600&amp;$E16600,'Employee List'!$A:$E,5,0)</f>
        <v>E-1337</v>
      </c>
    </row>
    <row r="16601" spans="1:9" x14ac:dyDescent="0.35">
      <c r="A16601" t="s">
        <v>1257</v>
      </c>
      <c r="B16601" t="s">
        <v>262</v>
      </c>
      <c r="C16601" t="s">
        <v>391</v>
      </c>
      <c r="D16601" t="s">
        <v>1279</v>
      </c>
      <c r="E16601" t="s">
        <v>30</v>
      </c>
      <c r="F16601">
        <v>3493</v>
      </c>
      <c r="G16601">
        <v>9134</v>
      </c>
      <c r="H16601">
        <v>2.6149441740624106</v>
      </c>
      <c r="I16601" t="str">
        <f>VLOOKUP($B16601&amp;$E16601,'Employee List'!$A:$E,5,0)</f>
        <v>E-1337</v>
      </c>
    </row>
    <row r="16602" spans="1:9" x14ac:dyDescent="0.35">
      <c r="A16602" t="s">
        <v>1257</v>
      </c>
      <c r="B16602" t="s">
        <v>262</v>
      </c>
      <c r="C16602" t="s">
        <v>391</v>
      </c>
      <c r="D16602" t="s">
        <v>1279</v>
      </c>
      <c r="E16602" t="s">
        <v>31</v>
      </c>
      <c r="F16602">
        <v>1405</v>
      </c>
      <c r="G16602">
        <v>4536</v>
      </c>
      <c r="H16602">
        <v>3.2284697508896798</v>
      </c>
      <c r="I16602" t="str">
        <f>VLOOKUP($B16602&amp;$E16602,'Employee List'!$A:$E,5,0)</f>
        <v>E-1337</v>
      </c>
    </row>
    <row r="16603" spans="1:9" x14ac:dyDescent="0.35">
      <c r="A16603" t="s">
        <v>1257</v>
      </c>
      <c r="B16603" t="s">
        <v>262</v>
      </c>
      <c r="C16603" t="s">
        <v>391</v>
      </c>
      <c r="D16603" t="s">
        <v>1280</v>
      </c>
      <c r="E16603" t="s">
        <v>29</v>
      </c>
      <c r="F16603">
        <v>4606</v>
      </c>
      <c r="G16603">
        <v>5784</v>
      </c>
      <c r="H16603">
        <v>1.2557533651758577</v>
      </c>
      <c r="I16603" t="str">
        <f>VLOOKUP($B16603&amp;$E16603,'Employee List'!$A:$E,5,0)</f>
        <v>E-1337</v>
      </c>
    </row>
    <row r="16604" spans="1:9" x14ac:dyDescent="0.35">
      <c r="A16604" t="s">
        <v>1257</v>
      </c>
      <c r="B16604" t="s">
        <v>262</v>
      </c>
      <c r="C16604" t="s">
        <v>391</v>
      </c>
      <c r="D16604" t="s">
        <v>1280</v>
      </c>
      <c r="E16604" t="s">
        <v>30</v>
      </c>
      <c r="F16604">
        <v>4918</v>
      </c>
      <c r="G16604">
        <v>3180</v>
      </c>
      <c r="H16604">
        <v>0.64660431069540458</v>
      </c>
      <c r="I16604" t="str">
        <f>VLOOKUP($B16604&amp;$E16604,'Employee List'!$A:$E,5,0)</f>
        <v>E-1337</v>
      </c>
    </row>
    <row r="16605" spans="1:9" x14ac:dyDescent="0.35">
      <c r="A16605" t="s">
        <v>1257</v>
      </c>
      <c r="B16605" t="s">
        <v>262</v>
      </c>
      <c r="C16605" t="s">
        <v>391</v>
      </c>
      <c r="D16605" t="s">
        <v>1280</v>
      </c>
      <c r="E16605" t="s">
        <v>31</v>
      </c>
      <c r="F16605">
        <v>1701</v>
      </c>
      <c r="G16605">
        <v>1524</v>
      </c>
      <c r="H16605">
        <v>0.89594356261022923</v>
      </c>
      <c r="I16605" t="str">
        <f>VLOOKUP($B16605&amp;$E16605,'Employee List'!$A:$E,5,0)</f>
        <v>E-1337</v>
      </c>
    </row>
    <row r="16606" spans="1:9" x14ac:dyDescent="0.35">
      <c r="A16606" t="s">
        <v>1257</v>
      </c>
      <c r="B16606" t="s">
        <v>262</v>
      </c>
      <c r="C16606" t="s">
        <v>391</v>
      </c>
      <c r="D16606" t="s">
        <v>1262</v>
      </c>
      <c r="E16606" t="s">
        <v>29</v>
      </c>
      <c r="F16606">
        <v>34372</v>
      </c>
      <c r="G16606">
        <v>23918</v>
      </c>
      <c r="H16606">
        <v>0.6958570929826603</v>
      </c>
      <c r="I16606" t="str">
        <f>VLOOKUP($B16606&amp;$E16606,'Employee List'!$A:$E,5,0)</f>
        <v>E-1337</v>
      </c>
    </row>
    <row r="16607" spans="1:9" x14ac:dyDescent="0.35">
      <c r="A16607" t="s">
        <v>1257</v>
      </c>
      <c r="B16607" t="s">
        <v>262</v>
      </c>
      <c r="C16607" t="s">
        <v>391</v>
      </c>
      <c r="D16607" t="s">
        <v>1262</v>
      </c>
      <c r="E16607" t="s">
        <v>30</v>
      </c>
      <c r="F16607">
        <v>35542</v>
      </c>
      <c r="G16607">
        <v>30447</v>
      </c>
      <c r="H16607">
        <v>0.85664847223003771</v>
      </c>
      <c r="I16607" t="str">
        <f>VLOOKUP($B16607&amp;$E16607,'Employee List'!$A:$E,5,0)</f>
        <v>E-1337</v>
      </c>
    </row>
    <row r="16608" spans="1:9" x14ac:dyDescent="0.35">
      <c r="A16608" t="s">
        <v>1257</v>
      </c>
      <c r="B16608" t="s">
        <v>262</v>
      </c>
      <c r="C16608" t="s">
        <v>391</v>
      </c>
      <c r="D16608" t="s">
        <v>1262</v>
      </c>
      <c r="E16608" t="s">
        <v>31</v>
      </c>
      <c r="F16608">
        <v>34529</v>
      </c>
      <c r="G16608">
        <v>29924</v>
      </c>
      <c r="H16608">
        <v>0.86663384401517563</v>
      </c>
      <c r="I16608" t="str">
        <f>VLOOKUP($B16608&amp;$E16608,'Employee List'!$A:$E,5,0)</f>
        <v>E-1337</v>
      </c>
    </row>
    <row r="16609" spans="1:9" x14ac:dyDescent="0.35">
      <c r="A16609" t="s">
        <v>1257</v>
      </c>
      <c r="B16609" t="s">
        <v>262</v>
      </c>
      <c r="C16609" t="s">
        <v>391</v>
      </c>
      <c r="D16609" t="s">
        <v>1282</v>
      </c>
      <c r="E16609" t="s">
        <v>30</v>
      </c>
      <c r="F16609">
        <v>6627</v>
      </c>
      <c r="G16609">
        <v>5525</v>
      </c>
      <c r="H16609">
        <v>0.83371057793873549</v>
      </c>
      <c r="I16609" t="str">
        <f>VLOOKUP($B16609&amp;$E16609,'Employee List'!$A:$E,5,0)</f>
        <v>E-1337</v>
      </c>
    </row>
    <row r="16610" spans="1:9" x14ac:dyDescent="0.35">
      <c r="A16610" t="s">
        <v>1257</v>
      </c>
      <c r="B16610" t="s">
        <v>262</v>
      </c>
      <c r="C16610" t="s">
        <v>391</v>
      </c>
      <c r="D16610" t="s">
        <v>1282</v>
      </c>
      <c r="E16610" t="s">
        <v>31</v>
      </c>
      <c r="F16610">
        <v>6287</v>
      </c>
      <c r="G16610">
        <v>25460</v>
      </c>
      <c r="H16610">
        <v>4.0496262128201046</v>
      </c>
      <c r="I16610" t="str">
        <f>VLOOKUP($B16610&amp;$E16610,'Employee List'!$A:$E,5,0)</f>
        <v>E-1337</v>
      </c>
    </row>
    <row r="16611" spans="1:9" x14ac:dyDescent="0.35">
      <c r="A16611" t="s">
        <v>1257</v>
      </c>
      <c r="B16611" t="s">
        <v>262</v>
      </c>
      <c r="C16611" t="s">
        <v>391</v>
      </c>
      <c r="D16611" t="s">
        <v>1281</v>
      </c>
      <c r="E16611" t="s">
        <v>29</v>
      </c>
      <c r="F16611">
        <v>5189</v>
      </c>
      <c r="G16611">
        <v>3364</v>
      </c>
      <c r="H16611">
        <v>0.64829446906918486</v>
      </c>
      <c r="I16611" t="str">
        <f>VLOOKUP($B16611&amp;$E16611,'Employee List'!$A:$E,5,0)</f>
        <v>E-1337</v>
      </c>
    </row>
    <row r="16612" spans="1:9" x14ac:dyDescent="0.35">
      <c r="A16612" t="s">
        <v>1257</v>
      </c>
      <c r="B16612" t="s">
        <v>262</v>
      </c>
      <c r="C16612" t="s">
        <v>391</v>
      </c>
      <c r="D16612" t="s">
        <v>1281</v>
      </c>
      <c r="E16612" t="s">
        <v>30</v>
      </c>
      <c r="F16612">
        <v>5848</v>
      </c>
      <c r="G16612">
        <v>2586</v>
      </c>
      <c r="H16612">
        <v>0.44220246238030098</v>
      </c>
      <c r="I16612" t="str">
        <f>VLOOKUP($B16612&amp;$E16612,'Employee List'!$A:$E,5,0)</f>
        <v>E-1337</v>
      </c>
    </row>
    <row r="16613" spans="1:9" x14ac:dyDescent="0.35">
      <c r="A16613" t="s">
        <v>1257</v>
      </c>
      <c r="B16613" t="s">
        <v>262</v>
      </c>
      <c r="C16613" t="s">
        <v>391</v>
      </c>
      <c r="D16613" t="s">
        <v>1281</v>
      </c>
      <c r="E16613" t="s">
        <v>31</v>
      </c>
      <c r="F16613">
        <v>7926</v>
      </c>
      <c r="G16613">
        <v>9468</v>
      </c>
      <c r="H16613">
        <v>1.194549583648751</v>
      </c>
      <c r="I16613" t="str">
        <f>VLOOKUP($B16613&amp;$E16613,'Employee List'!$A:$E,5,0)</f>
        <v>E-1337</v>
      </c>
    </row>
    <row r="16614" spans="1:9" x14ac:dyDescent="0.35">
      <c r="A16614" t="s">
        <v>1257</v>
      </c>
      <c r="B16614" t="s">
        <v>263</v>
      </c>
      <c r="C16614" t="s">
        <v>391</v>
      </c>
      <c r="D16614" t="s">
        <v>1274</v>
      </c>
      <c r="E16614" t="s">
        <v>29</v>
      </c>
      <c r="F16614">
        <v>39508</v>
      </c>
      <c r="G16614">
        <v>23270</v>
      </c>
      <c r="H16614">
        <v>0.58899463399817753</v>
      </c>
      <c r="I16614" t="str">
        <f>VLOOKUP($B16614&amp;$E16614,'Employee List'!$A:$E,5,0)</f>
        <v>E-1338</v>
      </c>
    </row>
    <row r="16615" spans="1:9" x14ac:dyDescent="0.35">
      <c r="A16615" t="s">
        <v>1257</v>
      </c>
      <c r="B16615" t="s">
        <v>263</v>
      </c>
      <c r="C16615" t="s">
        <v>391</v>
      </c>
      <c r="D16615" t="s">
        <v>1274</v>
      </c>
      <c r="E16615" t="s">
        <v>30</v>
      </c>
      <c r="F16615">
        <v>40833</v>
      </c>
      <c r="G16615">
        <v>26192</v>
      </c>
      <c r="H16615">
        <v>0.64144197095486499</v>
      </c>
      <c r="I16615" t="str">
        <f>VLOOKUP($B16615&amp;$E16615,'Employee List'!$A:$E,5,0)</f>
        <v>E-1338</v>
      </c>
    </row>
    <row r="16616" spans="1:9" x14ac:dyDescent="0.35">
      <c r="A16616" t="s">
        <v>1257</v>
      </c>
      <c r="B16616" t="s">
        <v>263</v>
      </c>
      <c r="C16616" t="s">
        <v>391</v>
      </c>
      <c r="D16616" t="s">
        <v>1274</v>
      </c>
      <c r="E16616" t="s">
        <v>31</v>
      </c>
      <c r="F16616">
        <v>40604</v>
      </c>
      <c r="G16616">
        <v>32641</v>
      </c>
      <c r="H16616">
        <v>0.8038863166190523</v>
      </c>
      <c r="I16616" t="str">
        <f>VLOOKUP($B16616&amp;$E16616,'Employee List'!$A:$E,5,0)</f>
        <v>E-1338</v>
      </c>
    </row>
    <row r="16617" spans="1:9" x14ac:dyDescent="0.35">
      <c r="A16617" t="s">
        <v>1257</v>
      </c>
      <c r="B16617" t="s">
        <v>263</v>
      </c>
      <c r="C16617" t="s">
        <v>391</v>
      </c>
      <c r="D16617" t="s">
        <v>1263</v>
      </c>
      <c r="E16617" t="s">
        <v>29</v>
      </c>
      <c r="F16617">
        <v>34498</v>
      </c>
      <c r="G16617">
        <v>7036</v>
      </c>
      <c r="H16617">
        <v>0.20395385239724043</v>
      </c>
      <c r="I16617" t="str">
        <f>VLOOKUP($B16617&amp;$E16617,'Employee List'!$A:$E,5,0)</f>
        <v>E-1338</v>
      </c>
    </row>
    <row r="16618" spans="1:9" x14ac:dyDescent="0.35">
      <c r="A16618" t="s">
        <v>1257</v>
      </c>
      <c r="B16618" t="s">
        <v>263</v>
      </c>
      <c r="C16618" t="s">
        <v>391</v>
      </c>
      <c r="D16618" t="s">
        <v>1263</v>
      </c>
      <c r="E16618" t="s">
        <v>30</v>
      </c>
      <c r="F16618">
        <v>34909</v>
      </c>
      <c r="G16618">
        <v>4350</v>
      </c>
      <c r="H16618">
        <v>0.1246096995044258</v>
      </c>
      <c r="I16618" t="str">
        <f>VLOOKUP($B16618&amp;$E16618,'Employee List'!$A:$E,5,0)</f>
        <v>E-1338</v>
      </c>
    </row>
    <row r="16619" spans="1:9" x14ac:dyDescent="0.35">
      <c r="A16619" t="s">
        <v>1257</v>
      </c>
      <c r="B16619" t="s">
        <v>263</v>
      </c>
      <c r="C16619" t="s">
        <v>391</v>
      </c>
      <c r="D16619" t="s">
        <v>1263</v>
      </c>
      <c r="E16619" t="s">
        <v>31</v>
      </c>
      <c r="F16619">
        <v>37395</v>
      </c>
      <c r="G16619">
        <v>3167</v>
      </c>
      <c r="H16619">
        <v>8.4690466639925119E-2</v>
      </c>
      <c r="I16619" t="str">
        <f>VLOOKUP($B16619&amp;$E16619,'Employee List'!$A:$E,5,0)</f>
        <v>E-1338</v>
      </c>
    </row>
    <row r="16620" spans="1:9" x14ac:dyDescent="0.35">
      <c r="A16620" t="s">
        <v>1257</v>
      </c>
      <c r="B16620" t="s">
        <v>263</v>
      </c>
      <c r="C16620" t="s">
        <v>391</v>
      </c>
      <c r="D16620" t="s">
        <v>1264</v>
      </c>
      <c r="E16620" t="s">
        <v>29</v>
      </c>
      <c r="F16620">
        <v>34951</v>
      </c>
      <c r="G16620">
        <v>2832</v>
      </c>
      <c r="H16620">
        <v>8.1027724528625791E-2</v>
      </c>
      <c r="I16620" t="str">
        <f>VLOOKUP($B16620&amp;$E16620,'Employee List'!$A:$E,5,0)</f>
        <v>E-1338</v>
      </c>
    </row>
    <row r="16621" spans="1:9" x14ac:dyDescent="0.35">
      <c r="A16621" t="s">
        <v>1257</v>
      </c>
      <c r="B16621" t="s">
        <v>263</v>
      </c>
      <c r="C16621" t="s">
        <v>391</v>
      </c>
      <c r="D16621" t="s">
        <v>1264</v>
      </c>
      <c r="E16621" t="s">
        <v>30</v>
      </c>
      <c r="F16621">
        <v>32480</v>
      </c>
      <c r="G16621">
        <v>18088</v>
      </c>
      <c r="H16621">
        <v>0.55689655172413788</v>
      </c>
      <c r="I16621" t="str">
        <f>VLOOKUP($B16621&amp;$E16621,'Employee List'!$A:$E,5,0)</f>
        <v>E-1338</v>
      </c>
    </row>
    <row r="16622" spans="1:9" x14ac:dyDescent="0.35">
      <c r="A16622" t="s">
        <v>1257</v>
      </c>
      <c r="B16622" t="s">
        <v>263</v>
      </c>
      <c r="C16622" t="s">
        <v>391</v>
      </c>
      <c r="D16622" t="s">
        <v>1264</v>
      </c>
      <c r="E16622" t="s">
        <v>31</v>
      </c>
      <c r="F16622">
        <v>33036</v>
      </c>
      <c r="G16622">
        <v>17940</v>
      </c>
      <c r="H16622">
        <v>0.5430439520523066</v>
      </c>
      <c r="I16622" t="str">
        <f>VLOOKUP($B16622&amp;$E16622,'Employee List'!$A:$E,5,0)</f>
        <v>E-1338</v>
      </c>
    </row>
    <row r="16623" spans="1:9" x14ac:dyDescent="0.35">
      <c r="A16623" t="s">
        <v>1257</v>
      </c>
      <c r="B16623" t="s">
        <v>263</v>
      </c>
      <c r="C16623" t="s">
        <v>391</v>
      </c>
      <c r="D16623" t="s">
        <v>1265</v>
      </c>
      <c r="E16623" t="s">
        <v>29</v>
      </c>
      <c r="F16623">
        <v>39082</v>
      </c>
      <c r="G16623">
        <v>91674</v>
      </c>
      <c r="H16623">
        <v>2.3456834348293332</v>
      </c>
      <c r="I16623" t="str">
        <f>VLOOKUP($B16623&amp;$E16623,'Employee List'!$A:$E,5,0)</f>
        <v>E-1338</v>
      </c>
    </row>
    <row r="16624" spans="1:9" x14ac:dyDescent="0.35">
      <c r="A16624" t="s">
        <v>1257</v>
      </c>
      <c r="B16624" t="s">
        <v>263</v>
      </c>
      <c r="C16624" t="s">
        <v>391</v>
      </c>
      <c r="D16624" t="s">
        <v>1265</v>
      </c>
      <c r="E16624" t="s">
        <v>30</v>
      </c>
      <c r="F16624">
        <v>40775</v>
      </c>
      <c r="G16624">
        <v>51479</v>
      </c>
      <c r="H16624">
        <v>1.2625137952176579</v>
      </c>
      <c r="I16624" t="str">
        <f>VLOOKUP($B16624&amp;$E16624,'Employee List'!$A:$E,5,0)</f>
        <v>E-1338</v>
      </c>
    </row>
    <row r="16625" spans="1:9" x14ac:dyDescent="0.35">
      <c r="A16625" t="s">
        <v>1257</v>
      </c>
      <c r="B16625" t="s">
        <v>263</v>
      </c>
      <c r="C16625" t="s">
        <v>391</v>
      </c>
      <c r="D16625" t="s">
        <v>1265</v>
      </c>
      <c r="E16625" t="s">
        <v>31</v>
      </c>
      <c r="F16625">
        <v>37995</v>
      </c>
      <c r="G16625">
        <v>28996</v>
      </c>
      <c r="H16625">
        <v>0.7631530464534807</v>
      </c>
      <c r="I16625" t="str">
        <f>VLOOKUP($B16625&amp;$E16625,'Employee List'!$A:$E,5,0)</f>
        <v>E-1338</v>
      </c>
    </row>
    <row r="16626" spans="1:9" x14ac:dyDescent="0.35">
      <c r="A16626" t="s">
        <v>1257</v>
      </c>
      <c r="B16626" t="s">
        <v>263</v>
      </c>
      <c r="C16626" t="s">
        <v>391</v>
      </c>
      <c r="D16626" t="s">
        <v>1260</v>
      </c>
      <c r="E16626" t="s">
        <v>29</v>
      </c>
      <c r="F16626">
        <v>260257</v>
      </c>
      <c r="G16626">
        <v>229954</v>
      </c>
      <c r="H16626">
        <v>0.88356509142885686</v>
      </c>
      <c r="I16626" t="str">
        <f>VLOOKUP($B16626&amp;$E16626,'Employee List'!$A:$E,5,0)</f>
        <v>E-1338</v>
      </c>
    </row>
    <row r="16627" spans="1:9" x14ac:dyDescent="0.35">
      <c r="A16627" t="s">
        <v>1257</v>
      </c>
      <c r="B16627" t="s">
        <v>263</v>
      </c>
      <c r="C16627" t="s">
        <v>391</v>
      </c>
      <c r="D16627" t="s">
        <v>1260</v>
      </c>
      <c r="E16627" t="s">
        <v>30</v>
      </c>
      <c r="F16627">
        <v>262294</v>
      </c>
      <c r="G16627">
        <v>399096</v>
      </c>
      <c r="H16627">
        <v>1.5215597764340778</v>
      </c>
      <c r="I16627" t="str">
        <f>VLOOKUP($B16627&amp;$E16627,'Employee List'!$A:$E,5,0)</f>
        <v>E-1338</v>
      </c>
    </row>
    <row r="16628" spans="1:9" x14ac:dyDescent="0.35">
      <c r="A16628" t="s">
        <v>1257</v>
      </c>
      <c r="B16628" t="s">
        <v>263</v>
      </c>
      <c r="C16628" t="s">
        <v>391</v>
      </c>
      <c r="D16628" t="s">
        <v>1260</v>
      </c>
      <c r="E16628" t="s">
        <v>31</v>
      </c>
      <c r="F16628">
        <v>298045</v>
      </c>
      <c r="G16628">
        <v>510758</v>
      </c>
      <c r="H16628">
        <v>1.7136942408025633</v>
      </c>
      <c r="I16628" t="str">
        <f>VLOOKUP($B16628&amp;$E16628,'Employee List'!$A:$E,5,0)</f>
        <v>E-1338</v>
      </c>
    </row>
    <row r="16629" spans="1:9" x14ac:dyDescent="0.35">
      <c r="A16629" t="s">
        <v>1257</v>
      </c>
      <c r="B16629" t="s">
        <v>263</v>
      </c>
      <c r="C16629" t="s">
        <v>391</v>
      </c>
      <c r="D16629" t="s">
        <v>1261</v>
      </c>
      <c r="E16629" t="s">
        <v>29</v>
      </c>
      <c r="F16629">
        <v>112280</v>
      </c>
      <c r="G16629">
        <v>140921</v>
      </c>
      <c r="H16629">
        <v>1.2550855005343784</v>
      </c>
      <c r="I16629" t="str">
        <f>VLOOKUP($B16629&amp;$E16629,'Employee List'!$A:$E,5,0)</f>
        <v>E-1338</v>
      </c>
    </row>
    <row r="16630" spans="1:9" x14ac:dyDescent="0.35">
      <c r="A16630" t="s">
        <v>1257</v>
      </c>
      <c r="B16630" t="s">
        <v>263</v>
      </c>
      <c r="C16630" t="s">
        <v>391</v>
      </c>
      <c r="D16630" t="s">
        <v>1261</v>
      </c>
      <c r="E16630" t="s">
        <v>30</v>
      </c>
      <c r="F16630">
        <v>114648</v>
      </c>
      <c r="G16630">
        <v>98562</v>
      </c>
      <c r="H16630">
        <v>0.85969227548670712</v>
      </c>
      <c r="I16630" t="str">
        <f>VLOOKUP($B16630&amp;$E16630,'Employee List'!$A:$E,5,0)</f>
        <v>E-1338</v>
      </c>
    </row>
    <row r="16631" spans="1:9" x14ac:dyDescent="0.35">
      <c r="A16631" t="s">
        <v>1257</v>
      </c>
      <c r="B16631" t="s">
        <v>263</v>
      </c>
      <c r="C16631" t="s">
        <v>391</v>
      </c>
      <c r="D16631" t="s">
        <v>1261</v>
      </c>
      <c r="E16631" t="s">
        <v>31</v>
      </c>
      <c r="F16631">
        <v>115018</v>
      </c>
      <c r="G16631">
        <v>116524</v>
      </c>
      <c r="H16631">
        <v>1.0130936027404407</v>
      </c>
      <c r="I16631" t="str">
        <f>VLOOKUP($B16631&amp;$E16631,'Employee List'!$A:$E,5,0)</f>
        <v>E-1338</v>
      </c>
    </row>
    <row r="16632" spans="1:9" x14ac:dyDescent="0.35">
      <c r="A16632" t="s">
        <v>1257</v>
      </c>
      <c r="B16632" t="s">
        <v>263</v>
      </c>
      <c r="C16632" t="s">
        <v>391</v>
      </c>
      <c r="D16632" t="s">
        <v>1266</v>
      </c>
      <c r="E16632" t="s">
        <v>29</v>
      </c>
      <c r="F16632">
        <v>108067</v>
      </c>
      <c r="G16632">
        <v>156595</v>
      </c>
      <c r="H16632">
        <v>1.4490547530698548</v>
      </c>
      <c r="I16632" t="str">
        <f>VLOOKUP($B16632&amp;$E16632,'Employee List'!$A:$E,5,0)</f>
        <v>E-1338</v>
      </c>
    </row>
    <row r="16633" spans="1:9" x14ac:dyDescent="0.35">
      <c r="A16633" t="s">
        <v>1257</v>
      </c>
      <c r="B16633" t="s">
        <v>263</v>
      </c>
      <c r="C16633" t="s">
        <v>391</v>
      </c>
      <c r="D16633" t="s">
        <v>1266</v>
      </c>
      <c r="E16633" t="s">
        <v>30</v>
      </c>
      <c r="F16633">
        <v>116529</v>
      </c>
      <c r="G16633">
        <v>141907</v>
      </c>
      <c r="H16633">
        <v>1.2177826978691999</v>
      </c>
      <c r="I16633" t="str">
        <f>VLOOKUP($B16633&amp;$E16633,'Employee List'!$A:$E,5,0)</f>
        <v>E-1338</v>
      </c>
    </row>
    <row r="16634" spans="1:9" x14ac:dyDescent="0.35">
      <c r="A16634" t="s">
        <v>1257</v>
      </c>
      <c r="B16634" t="s">
        <v>263</v>
      </c>
      <c r="C16634" t="s">
        <v>391</v>
      </c>
      <c r="D16634" t="s">
        <v>1266</v>
      </c>
      <c r="E16634" t="s">
        <v>31</v>
      </c>
      <c r="F16634">
        <v>112315</v>
      </c>
      <c r="G16634">
        <v>124401</v>
      </c>
      <c r="H16634">
        <v>1.1076080665984063</v>
      </c>
      <c r="I16634" t="str">
        <f>VLOOKUP($B16634&amp;$E16634,'Employee List'!$A:$E,5,0)</f>
        <v>E-1338</v>
      </c>
    </row>
    <row r="16635" spans="1:9" x14ac:dyDescent="0.35">
      <c r="A16635" t="s">
        <v>1257</v>
      </c>
      <c r="B16635" t="s">
        <v>263</v>
      </c>
      <c r="C16635" t="s">
        <v>391</v>
      </c>
      <c r="D16635" t="s">
        <v>1267</v>
      </c>
      <c r="E16635" t="s">
        <v>29</v>
      </c>
      <c r="F16635">
        <v>59191</v>
      </c>
      <c r="G16635">
        <v>44787</v>
      </c>
      <c r="H16635">
        <v>0.75665219374567083</v>
      </c>
      <c r="I16635" t="str">
        <f>VLOOKUP($B16635&amp;$E16635,'Employee List'!$A:$E,5,0)</f>
        <v>E-1338</v>
      </c>
    </row>
    <row r="16636" spans="1:9" x14ac:dyDescent="0.35">
      <c r="A16636" t="s">
        <v>1257</v>
      </c>
      <c r="B16636" t="s">
        <v>263</v>
      </c>
      <c r="C16636" t="s">
        <v>391</v>
      </c>
      <c r="D16636" t="s">
        <v>1267</v>
      </c>
      <c r="E16636" t="s">
        <v>30</v>
      </c>
      <c r="F16636">
        <v>57801</v>
      </c>
      <c r="G16636">
        <v>47081</v>
      </c>
      <c r="H16636">
        <v>0.81453608069064554</v>
      </c>
      <c r="I16636" t="str">
        <f>VLOOKUP($B16636&amp;$E16636,'Employee List'!$A:$E,5,0)</f>
        <v>E-1338</v>
      </c>
    </row>
    <row r="16637" spans="1:9" x14ac:dyDescent="0.35">
      <c r="A16637" t="s">
        <v>1257</v>
      </c>
      <c r="B16637" t="s">
        <v>263</v>
      </c>
      <c r="C16637" t="s">
        <v>391</v>
      </c>
      <c r="D16637" t="s">
        <v>1267</v>
      </c>
      <c r="E16637" t="s">
        <v>31</v>
      </c>
      <c r="F16637">
        <v>58788</v>
      </c>
      <c r="G16637">
        <v>48007</v>
      </c>
      <c r="H16637">
        <v>0.81661223378920866</v>
      </c>
      <c r="I16637" t="str">
        <f>VLOOKUP($B16637&amp;$E16637,'Employee List'!$A:$E,5,0)</f>
        <v>E-1338</v>
      </c>
    </row>
    <row r="16638" spans="1:9" x14ac:dyDescent="0.35">
      <c r="A16638" t="s">
        <v>1257</v>
      </c>
      <c r="B16638" t="s">
        <v>263</v>
      </c>
      <c r="C16638" t="s">
        <v>391</v>
      </c>
      <c r="D16638" t="s">
        <v>1268</v>
      </c>
      <c r="E16638" t="s">
        <v>29</v>
      </c>
      <c r="F16638">
        <v>15791</v>
      </c>
      <c r="G16638">
        <v>16718</v>
      </c>
      <c r="H16638">
        <v>1.0587043252485593</v>
      </c>
      <c r="I16638" t="str">
        <f>VLOOKUP($B16638&amp;$E16638,'Employee List'!$A:$E,5,0)</f>
        <v>E-1338</v>
      </c>
    </row>
    <row r="16639" spans="1:9" x14ac:dyDescent="0.35">
      <c r="A16639" t="s">
        <v>1257</v>
      </c>
      <c r="B16639" t="s">
        <v>263</v>
      </c>
      <c r="C16639" t="s">
        <v>391</v>
      </c>
      <c r="D16639" t="s">
        <v>1268</v>
      </c>
      <c r="E16639" t="s">
        <v>30</v>
      </c>
      <c r="F16639">
        <v>15473</v>
      </c>
      <c r="G16639">
        <v>19741</v>
      </c>
      <c r="H16639">
        <v>1.2758353260518323</v>
      </c>
      <c r="I16639" t="str">
        <f>VLOOKUP($B16639&amp;$E16639,'Employee List'!$A:$E,5,0)</f>
        <v>E-1338</v>
      </c>
    </row>
    <row r="16640" spans="1:9" x14ac:dyDescent="0.35">
      <c r="A16640" t="s">
        <v>1257</v>
      </c>
      <c r="B16640" t="s">
        <v>263</v>
      </c>
      <c r="C16640" t="s">
        <v>391</v>
      </c>
      <c r="D16640" t="s">
        <v>1268</v>
      </c>
      <c r="E16640" t="s">
        <v>31</v>
      </c>
      <c r="F16640">
        <v>13195</v>
      </c>
      <c r="G16640">
        <v>16743</v>
      </c>
      <c r="H16640">
        <v>1.2688897309586964</v>
      </c>
      <c r="I16640" t="str">
        <f>VLOOKUP($B16640&amp;$E16640,'Employee List'!$A:$E,5,0)</f>
        <v>E-1338</v>
      </c>
    </row>
    <row r="16641" spans="1:9" x14ac:dyDescent="0.35">
      <c r="A16641" t="s">
        <v>1257</v>
      </c>
      <c r="B16641" t="s">
        <v>263</v>
      </c>
      <c r="C16641" t="s">
        <v>391</v>
      </c>
      <c r="D16641" t="s">
        <v>1269</v>
      </c>
      <c r="E16641" t="s">
        <v>29</v>
      </c>
      <c r="F16641">
        <v>11673</v>
      </c>
      <c r="G16641">
        <v>83720</v>
      </c>
      <c r="H16641">
        <v>7.1721065707187526</v>
      </c>
      <c r="I16641" t="str">
        <f>VLOOKUP($B16641&amp;$E16641,'Employee List'!$A:$E,5,0)</f>
        <v>E-1338</v>
      </c>
    </row>
    <row r="16642" spans="1:9" x14ac:dyDescent="0.35">
      <c r="A16642" t="s">
        <v>1257</v>
      </c>
      <c r="B16642" t="s">
        <v>263</v>
      </c>
      <c r="C16642" t="s">
        <v>391</v>
      </c>
      <c r="D16642" t="s">
        <v>1269</v>
      </c>
      <c r="E16642" t="s">
        <v>30</v>
      </c>
      <c r="F16642">
        <v>11701</v>
      </c>
      <c r="G16642">
        <v>38891</v>
      </c>
      <c r="H16642">
        <v>3.3237330142722845</v>
      </c>
      <c r="I16642" t="str">
        <f>VLOOKUP($B16642&amp;$E16642,'Employee List'!$A:$E,5,0)</f>
        <v>E-1338</v>
      </c>
    </row>
    <row r="16643" spans="1:9" x14ac:dyDescent="0.35">
      <c r="A16643" t="s">
        <v>1257</v>
      </c>
      <c r="B16643" t="s">
        <v>263</v>
      </c>
      <c r="C16643" t="s">
        <v>391</v>
      </c>
      <c r="D16643" t="s">
        <v>1269</v>
      </c>
      <c r="E16643" t="s">
        <v>31</v>
      </c>
      <c r="F16643">
        <v>12654</v>
      </c>
      <c r="G16643">
        <v>14760</v>
      </c>
      <c r="H16643">
        <v>1.166429587482219</v>
      </c>
      <c r="I16643" t="str">
        <f>VLOOKUP($B16643&amp;$E16643,'Employee List'!$A:$E,5,0)</f>
        <v>E-1338</v>
      </c>
    </row>
    <row r="16644" spans="1:9" x14ac:dyDescent="0.35">
      <c r="A16644" t="s">
        <v>1257</v>
      </c>
      <c r="B16644" t="s">
        <v>263</v>
      </c>
      <c r="C16644" t="s">
        <v>391</v>
      </c>
      <c r="D16644" t="s">
        <v>1270</v>
      </c>
      <c r="E16644" t="s">
        <v>29</v>
      </c>
      <c r="F16644">
        <v>13067</v>
      </c>
      <c r="G16644">
        <v>10232</v>
      </c>
      <c r="H16644">
        <v>0.78304124894773097</v>
      </c>
      <c r="I16644" t="str">
        <f>VLOOKUP($B16644&amp;$E16644,'Employee List'!$A:$E,5,0)</f>
        <v>E-1338</v>
      </c>
    </row>
    <row r="16645" spans="1:9" x14ac:dyDescent="0.35">
      <c r="A16645" t="s">
        <v>1257</v>
      </c>
      <c r="B16645" t="s">
        <v>263</v>
      </c>
      <c r="C16645" t="s">
        <v>391</v>
      </c>
      <c r="D16645" t="s">
        <v>1270</v>
      </c>
      <c r="E16645" t="s">
        <v>30</v>
      </c>
      <c r="F16645">
        <v>15248</v>
      </c>
      <c r="G16645">
        <v>10551</v>
      </c>
      <c r="H16645">
        <v>0.69195960125918154</v>
      </c>
      <c r="I16645" t="str">
        <f>VLOOKUP($B16645&amp;$E16645,'Employee List'!$A:$E,5,0)</f>
        <v>E-1338</v>
      </c>
    </row>
    <row r="16646" spans="1:9" x14ac:dyDescent="0.35">
      <c r="A16646" t="s">
        <v>1257</v>
      </c>
      <c r="B16646" t="s">
        <v>263</v>
      </c>
      <c r="C16646" t="s">
        <v>391</v>
      </c>
      <c r="D16646" t="s">
        <v>1270</v>
      </c>
      <c r="E16646" t="s">
        <v>31</v>
      </c>
      <c r="F16646">
        <v>13386</v>
      </c>
      <c r="G16646">
        <v>8228</v>
      </c>
      <c r="H16646">
        <v>0.61467204542058862</v>
      </c>
      <c r="I16646" t="str">
        <f>VLOOKUP($B16646&amp;$E16646,'Employee List'!$A:$E,5,0)</f>
        <v>E-1338</v>
      </c>
    </row>
    <row r="16647" spans="1:9" x14ac:dyDescent="0.35">
      <c r="A16647" t="s">
        <v>1257</v>
      </c>
      <c r="B16647" t="s">
        <v>263</v>
      </c>
      <c r="C16647" t="s">
        <v>391</v>
      </c>
      <c r="D16647" t="s">
        <v>1271</v>
      </c>
      <c r="E16647" t="s">
        <v>29</v>
      </c>
      <c r="F16647">
        <v>19700</v>
      </c>
      <c r="G16647">
        <v>16323</v>
      </c>
      <c r="H16647">
        <v>0.8285786802030457</v>
      </c>
      <c r="I16647" t="str">
        <f>VLOOKUP($B16647&amp;$E16647,'Employee List'!$A:$E,5,0)</f>
        <v>E-1338</v>
      </c>
    </row>
    <row r="16648" spans="1:9" x14ac:dyDescent="0.35">
      <c r="A16648" t="s">
        <v>1257</v>
      </c>
      <c r="B16648" t="s">
        <v>263</v>
      </c>
      <c r="C16648" t="s">
        <v>391</v>
      </c>
      <c r="D16648" t="s">
        <v>1271</v>
      </c>
      <c r="E16648" t="s">
        <v>30</v>
      </c>
      <c r="F16648">
        <v>18666</v>
      </c>
      <c r="G16648">
        <v>24440</v>
      </c>
      <c r="H16648">
        <v>1.3093324761598628</v>
      </c>
      <c r="I16648" t="str">
        <f>VLOOKUP($B16648&amp;$E16648,'Employee List'!$A:$E,5,0)</f>
        <v>E-1338</v>
      </c>
    </row>
    <row r="16649" spans="1:9" x14ac:dyDescent="0.35">
      <c r="A16649" t="s">
        <v>1257</v>
      </c>
      <c r="B16649" t="s">
        <v>263</v>
      </c>
      <c r="C16649" t="s">
        <v>391</v>
      </c>
      <c r="D16649" t="s">
        <v>1271</v>
      </c>
      <c r="E16649" t="s">
        <v>31</v>
      </c>
      <c r="F16649">
        <v>19693</v>
      </c>
      <c r="G16649">
        <v>19490</v>
      </c>
      <c r="H16649">
        <v>0.98969176864875841</v>
      </c>
      <c r="I16649" t="str">
        <f>VLOOKUP($B16649&amp;$E16649,'Employee List'!$A:$E,5,0)</f>
        <v>E-1338</v>
      </c>
    </row>
    <row r="16650" spans="1:9" x14ac:dyDescent="0.35">
      <c r="A16650" t="s">
        <v>1257</v>
      </c>
      <c r="B16650" t="s">
        <v>263</v>
      </c>
      <c r="C16650" t="s">
        <v>391</v>
      </c>
      <c r="D16650" t="s">
        <v>1258</v>
      </c>
      <c r="E16650" t="s">
        <v>29</v>
      </c>
      <c r="F16650">
        <v>271919</v>
      </c>
      <c r="G16650">
        <v>241063</v>
      </c>
      <c r="H16650">
        <v>0.88652503135124794</v>
      </c>
      <c r="I16650" t="str">
        <f>VLOOKUP($B16650&amp;$E16650,'Employee List'!$A:$E,5,0)</f>
        <v>E-1338</v>
      </c>
    </row>
    <row r="16651" spans="1:9" x14ac:dyDescent="0.35">
      <c r="A16651" t="s">
        <v>1257</v>
      </c>
      <c r="B16651" t="s">
        <v>263</v>
      </c>
      <c r="C16651" t="s">
        <v>391</v>
      </c>
      <c r="D16651" t="s">
        <v>1258</v>
      </c>
      <c r="E16651" t="s">
        <v>30</v>
      </c>
      <c r="F16651">
        <v>266402</v>
      </c>
      <c r="G16651">
        <v>235913</v>
      </c>
      <c r="H16651">
        <v>0.88555266101605845</v>
      </c>
      <c r="I16651" t="str">
        <f>VLOOKUP($B16651&amp;$E16651,'Employee List'!$A:$E,5,0)</f>
        <v>E-1338</v>
      </c>
    </row>
    <row r="16652" spans="1:9" x14ac:dyDescent="0.35">
      <c r="A16652" t="s">
        <v>1257</v>
      </c>
      <c r="B16652" t="s">
        <v>263</v>
      </c>
      <c r="C16652" t="s">
        <v>391</v>
      </c>
      <c r="D16652" t="s">
        <v>1258</v>
      </c>
      <c r="E16652" t="s">
        <v>31</v>
      </c>
      <c r="F16652">
        <v>251458</v>
      </c>
      <c r="G16652">
        <v>202725</v>
      </c>
      <c r="H16652">
        <v>0.80619825179552851</v>
      </c>
      <c r="I16652" t="str">
        <f>VLOOKUP($B16652&amp;$E16652,'Employee List'!$A:$E,5,0)</f>
        <v>E-1338</v>
      </c>
    </row>
    <row r="16653" spans="1:9" x14ac:dyDescent="0.35">
      <c r="A16653" t="s">
        <v>1257</v>
      </c>
      <c r="B16653" t="s">
        <v>263</v>
      </c>
      <c r="C16653" t="s">
        <v>391</v>
      </c>
      <c r="D16653" t="s">
        <v>1272</v>
      </c>
      <c r="E16653" t="s">
        <v>29</v>
      </c>
      <c r="F16653">
        <v>26650</v>
      </c>
      <c r="G16653">
        <v>30004</v>
      </c>
      <c r="H16653">
        <v>1.1258536585365853</v>
      </c>
      <c r="I16653" t="str">
        <f>VLOOKUP($B16653&amp;$E16653,'Employee List'!$A:$E,5,0)</f>
        <v>E-1338</v>
      </c>
    </row>
    <row r="16654" spans="1:9" x14ac:dyDescent="0.35">
      <c r="A16654" t="s">
        <v>1257</v>
      </c>
      <c r="B16654" t="s">
        <v>263</v>
      </c>
      <c r="C16654" t="s">
        <v>391</v>
      </c>
      <c r="D16654" t="s">
        <v>1272</v>
      </c>
      <c r="E16654" t="s">
        <v>30</v>
      </c>
      <c r="F16654">
        <v>25515</v>
      </c>
      <c r="G16654">
        <v>33198</v>
      </c>
      <c r="H16654">
        <v>1.301116990005879</v>
      </c>
      <c r="I16654" t="str">
        <f>VLOOKUP($B16654&amp;$E16654,'Employee List'!$A:$E,5,0)</f>
        <v>E-1338</v>
      </c>
    </row>
    <row r="16655" spans="1:9" x14ac:dyDescent="0.35">
      <c r="A16655" t="s">
        <v>1257</v>
      </c>
      <c r="B16655" t="s">
        <v>263</v>
      </c>
      <c r="C16655" t="s">
        <v>391</v>
      </c>
      <c r="D16655" t="s">
        <v>1272</v>
      </c>
      <c r="E16655" t="s">
        <v>31</v>
      </c>
      <c r="F16655">
        <v>29405</v>
      </c>
      <c r="G16655">
        <v>30963</v>
      </c>
      <c r="H16655">
        <v>1.0529841863628635</v>
      </c>
      <c r="I16655" t="str">
        <f>VLOOKUP($B16655&amp;$E16655,'Employee List'!$A:$E,5,0)</f>
        <v>E-1338</v>
      </c>
    </row>
    <row r="16656" spans="1:9" x14ac:dyDescent="0.35">
      <c r="A16656" t="s">
        <v>1257</v>
      </c>
      <c r="B16656" t="s">
        <v>263</v>
      </c>
      <c r="C16656" t="s">
        <v>391</v>
      </c>
      <c r="D16656" t="s">
        <v>1259</v>
      </c>
      <c r="E16656" t="s">
        <v>29</v>
      </c>
      <c r="F16656">
        <v>35937</v>
      </c>
      <c r="G16656">
        <v>60529</v>
      </c>
      <c r="H16656">
        <v>1.6843086512508001</v>
      </c>
      <c r="I16656" t="str">
        <f>VLOOKUP($B16656&amp;$E16656,'Employee List'!$A:$E,5,0)</f>
        <v>E-1338</v>
      </c>
    </row>
    <row r="16657" spans="1:9" x14ac:dyDescent="0.35">
      <c r="A16657" t="s">
        <v>1257</v>
      </c>
      <c r="B16657" t="s">
        <v>263</v>
      </c>
      <c r="C16657" t="s">
        <v>391</v>
      </c>
      <c r="D16657" t="s">
        <v>1259</v>
      </c>
      <c r="E16657" t="s">
        <v>30</v>
      </c>
      <c r="F16657">
        <v>39154</v>
      </c>
      <c r="G16657">
        <v>51122</v>
      </c>
      <c r="H16657">
        <v>1.3056648107473054</v>
      </c>
      <c r="I16657" t="str">
        <f>VLOOKUP($B16657&amp;$E16657,'Employee List'!$A:$E,5,0)</f>
        <v>E-1338</v>
      </c>
    </row>
    <row r="16658" spans="1:9" x14ac:dyDescent="0.35">
      <c r="A16658" t="s">
        <v>1257</v>
      </c>
      <c r="B16658" t="s">
        <v>263</v>
      </c>
      <c r="C16658" t="s">
        <v>391</v>
      </c>
      <c r="D16658" t="s">
        <v>1259</v>
      </c>
      <c r="E16658" t="s">
        <v>31</v>
      </c>
      <c r="F16658">
        <v>38179</v>
      </c>
      <c r="G16658">
        <v>44995</v>
      </c>
      <c r="H16658">
        <v>1.1785274627412976</v>
      </c>
      <c r="I16658" t="str">
        <f>VLOOKUP($B16658&amp;$E16658,'Employee List'!$A:$E,5,0)</f>
        <v>E-1338</v>
      </c>
    </row>
    <row r="16659" spans="1:9" x14ac:dyDescent="0.35">
      <c r="A16659" t="s">
        <v>1257</v>
      </c>
      <c r="B16659" t="s">
        <v>263</v>
      </c>
      <c r="C16659" t="s">
        <v>391</v>
      </c>
      <c r="D16659" t="s">
        <v>1273</v>
      </c>
      <c r="E16659" t="s">
        <v>29</v>
      </c>
      <c r="F16659">
        <v>15007</v>
      </c>
      <c r="G16659">
        <v>6091</v>
      </c>
      <c r="H16659">
        <v>0.40587725727993601</v>
      </c>
      <c r="I16659" t="str">
        <f>VLOOKUP($B16659&amp;$E16659,'Employee List'!$A:$E,5,0)</f>
        <v>E-1338</v>
      </c>
    </row>
    <row r="16660" spans="1:9" x14ac:dyDescent="0.35">
      <c r="A16660" t="s">
        <v>1257</v>
      </c>
      <c r="B16660" t="s">
        <v>263</v>
      </c>
      <c r="C16660" t="s">
        <v>391</v>
      </c>
      <c r="D16660" t="s">
        <v>1273</v>
      </c>
      <c r="E16660" t="s">
        <v>30</v>
      </c>
      <c r="F16660">
        <v>13697</v>
      </c>
      <c r="G16660">
        <v>10200</v>
      </c>
      <c r="H16660">
        <v>0.74468861794553554</v>
      </c>
      <c r="I16660" t="str">
        <f>VLOOKUP($B16660&amp;$E16660,'Employee List'!$A:$E,5,0)</f>
        <v>E-1338</v>
      </c>
    </row>
    <row r="16661" spans="1:9" x14ac:dyDescent="0.35">
      <c r="A16661" t="s">
        <v>1257</v>
      </c>
      <c r="B16661" t="s">
        <v>263</v>
      </c>
      <c r="C16661" t="s">
        <v>391</v>
      </c>
      <c r="D16661" t="s">
        <v>1273</v>
      </c>
      <c r="E16661" t="s">
        <v>31</v>
      </c>
      <c r="F16661">
        <v>13046</v>
      </c>
      <c r="G16661">
        <v>11499</v>
      </c>
      <c r="H16661">
        <v>0.88141959221217236</v>
      </c>
      <c r="I16661" t="str">
        <f>VLOOKUP($B16661&amp;$E16661,'Employee List'!$A:$E,5,0)</f>
        <v>E-1338</v>
      </c>
    </row>
    <row r="16662" spans="1:9" x14ac:dyDescent="0.35">
      <c r="A16662" t="s">
        <v>1257</v>
      </c>
      <c r="B16662" t="s">
        <v>263</v>
      </c>
      <c r="C16662" t="s">
        <v>391</v>
      </c>
      <c r="D16662" t="s">
        <v>1275</v>
      </c>
      <c r="E16662" t="s">
        <v>29</v>
      </c>
      <c r="F16662">
        <v>6182</v>
      </c>
      <c r="G16662">
        <v>6473</v>
      </c>
      <c r="H16662">
        <v>1.0470721449369136</v>
      </c>
      <c r="I16662" t="str">
        <f>VLOOKUP($B16662&amp;$E16662,'Employee List'!$A:$E,5,0)</f>
        <v>E-1338</v>
      </c>
    </row>
    <row r="16663" spans="1:9" x14ac:dyDescent="0.35">
      <c r="A16663" t="s">
        <v>1257</v>
      </c>
      <c r="B16663" t="s">
        <v>263</v>
      </c>
      <c r="C16663" t="s">
        <v>391</v>
      </c>
      <c r="D16663" t="s">
        <v>1275</v>
      </c>
      <c r="E16663" t="s">
        <v>30</v>
      </c>
      <c r="F16663">
        <v>7961</v>
      </c>
      <c r="G16663">
        <v>11215</v>
      </c>
      <c r="H16663">
        <v>1.4087426202738349</v>
      </c>
      <c r="I16663" t="str">
        <f>VLOOKUP($B16663&amp;$E16663,'Employee List'!$A:$E,5,0)</f>
        <v>E-1338</v>
      </c>
    </row>
    <row r="16664" spans="1:9" x14ac:dyDescent="0.35">
      <c r="A16664" t="s">
        <v>1257</v>
      </c>
      <c r="B16664" t="s">
        <v>263</v>
      </c>
      <c r="C16664" t="s">
        <v>391</v>
      </c>
      <c r="D16664" t="s">
        <v>1275</v>
      </c>
      <c r="E16664" t="s">
        <v>31</v>
      </c>
      <c r="F16664">
        <v>5441</v>
      </c>
      <c r="G16664">
        <v>6925</v>
      </c>
      <c r="H16664">
        <v>1.2727439808858665</v>
      </c>
      <c r="I16664" t="str">
        <f>VLOOKUP($B16664&amp;$E16664,'Employee List'!$A:$E,5,0)</f>
        <v>E-1338</v>
      </c>
    </row>
    <row r="16665" spans="1:9" x14ac:dyDescent="0.35">
      <c r="A16665" t="s">
        <v>1257</v>
      </c>
      <c r="B16665" t="s">
        <v>263</v>
      </c>
      <c r="C16665" t="s">
        <v>391</v>
      </c>
      <c r="D16665" t="s">
        <v>1276</v>
      </c>
      <c r="E16665" t="s">
        <v>29</v>
      </c>
      <c r="F16665">
        <v>7408</v>
      </c>
      <c r="G16665">
        <v>3745</v>
      </c>
      <c r="H16665">
        <v>0.50553455723542118</v>
      </c>
      <c r="I16665" t="str">
        <f>VLOOKUP($B16665&amp;$E16665,'Employee List'!$A:$E,5,0)</f>
        <v>E-1338</v>
      </c>
    </row>
    <row r="16666" spans="1:9" x14ac:dyDescent="0.35">
      <c r="A16666" t="s">
        <v>1257</v>
      </c>
      <c r="B16666" t="s">
        <v>263</v>
      </c>
      <c r="C16666" t="s">
        <v>391</v>
      </c>
      <c r="D16666" t="s">
        <v>1276</v>
      </c>
      <c r="E16666" t="s">
        <v>30</v>
      </c>
      <c r="F16666">
        <v>9410</v>
      </c>
      <c r="G16666">
        <v>2279</v>
      </c>
      <c r="H16666">
        <v>0.24218916046758768</v>
      </c>
      <c r="I16666" t="str">
        <f>VLOOKUP($B16666&amp;$E16666,'Employee List'!$A:$E,5,0)</f>
        <v>E-1338</v>
      </c>
    </row>
    <row r="16667" spans="1:9" x14ac:dyDescent="0.35">
      <c r="A16667" t="s">
        <v>1257</v>
      </c>
      <c r="B16667" t="s">
        <v>263</v>
      </c>
      <c r="C16667" t="s">
        <v>391</v>
      </c>
      <c r="D16667" t="s">
        <v>1276</v>
      </c>
      <c r="E16667" t="s">
        <v>31</v>
      </c>
      <c r="F16667">
        <v>6451</v>
      </c>
      <c r="G16667">
        <v>4756</v>
      </c>
      <c r="H16667">
        <v>0.73725003875368156</v>
      </c>
      <c r="I16667" t="str">
        <f>VLOOKUP($B16667&amp;$E16667,'Employee List'!$A:$E,5,0)</f>
        <v>E-1338</v>
      </c>
    </row>
    <row r="16668" spans="1:9" x14ac:dyDescent="0.35">
      <c r="A16668" t="s">
        <v>1257</v>
      </c>
      <c r="B16668" t="s">
        <v>263</v>
      </c>
      <c r="C16668" t="s">
        <v>391</v>
      </c>
      <c r="D16668" t="s">
        <v>1277</v>
      </c>
      <c r="E16668" t="s">
        <v>29</v>
      </c>
      <c r="F16668">
        <v>14602</v>
      </c>
      <c r="G16668">
        <v>12955</v>
      </c>
      <c r="H16668">
        <v>0.887207231886043</v>
      </c>
      <c r="I16668" t="str">
        <f>VLOOKUP($B16668&amp;$E16668,'Employee List'!$A:$E,5,0)</f>
        <v>E-1338</v>
      </c>
    </row>
    <row r="16669" spans="1:9" x14ac:dyDescent="0.35">
      <c r="A16669" t="s">
        <v>1257</v>
      </c>
      <c r="B16669" t="s">
        <v>263</v>
      </c>
      <c r="C16669" t="s">
        <v>391</v>
      </c>
      <c r="D16669" t="s">
        <v>1277</v>
      </c>
      <c r="E16669" t="s">
        <v>30</v>
      </c>
      <c r="F16669">
        <v>12941</v>
      </c>
      <c r="G16669">
        <v>8501</v>
      </c>
      <c r="H16669">
        <v>0.65690441233289543</v>
      </c>
      <c r="I16669" t="str">
        <f>VLOOKUP($B16669&amp;$E16669,'Employee List'!$A:$E,5,0)</f>
        <v>E-1338</v>
      </c>
    </row>
    <row r="16670" spans="1:9" x14ac:dyDescent="0.35">
      <c r="A16670" t="s">
        <v>1257</v>
      </c>
      <c r="B16670" t="s">
        <v>263</v>
      </c>
      <c r="C16670" t="s">
        <v>391</v>
      </c>
      <c r="D16670" t="s">
        <v>1277</v>
      </c>
      <c r="E16670" t="s">
        <v>31</v>
      </c>
      <c r="F16670">
        <v>15953</v>
      </c>
      <c r="G16670">
        <v>7899</v>
      </c>
      <c r="H16670">
        <v>0.49514197956497208</v>
      </c>
      <c r="I16670" t="str">
        <f>VLOOKUP($B16670&amp;$E16670,'Employee List'!$A:$E,5,0)</f>
        <v>E-1338</v>
      </c>
    </row>
    <row r="16671" spans="1:9" x14ac:dyDescent="0.35">
      <c r="A16671" t="s">
        <v>1257</v>
      </c>
      <c r="B16671" t="s">
        <v>263</v>
      </c>
      <c r="C16671" t="s">
        <v>391</v>
      </c>
      <c r="D16671" t="s">
        <v>1278</v>
      </c>
      <c r="E16671" t="s">
        <v>29</v>
      </c>
      <c r="F16671">
        <v>80543</v>
      </c>
      <c r="G16671">
        <v>77371</v>
      </c>
      <c r="H16671">
        <v>0.96061731000831851</v>
      </c>
      <c r="I16671" t="str">
        <f>VLOOKUP($B16671&amp;$E16671,'Employee List'!$A:$E,5,0)</f>
        <v>E-1338</v>
      </c>
    </row>
    <row r="16672" spans="1:9" x14ac:dyDescent="0.35">
      <c r="A16672" t="s">
        <v>1257</v>
      </c>
      <c r="B16672" t="s">
        <v>263</v>
      </c>
      <c r="C16672" t="s">
        <v>391</v>
      </c>
      <c r="D16672" t="s">
        <v>1278</v>
      </c>
      <c r="E16672" t="s">
        <v>30</v>
      </c>
      <c r="F16672">
        <v>78838</v>
      </c>
      <c r="G16672">
        <v>72091</v>
      </c>
      <c r="H16672">
        <v>0.9144194424008727</v>
      </c>
      <c r="I16672" t="str">
        <f>VLOOKUP($B16672&amp;$E16672,'Employee List'!$A:$E,5,0)</f>
        <v>E-1338</v>
      </c>
    </row>
    <row r="16673" spans="1:9" x14ac:dyDescent="0.35">
      <c r="A16673" t="s">
        <v>1257</v>
      </c>
      <c r="B16673" t="s">
        <v>263</v>
      </c>
      <c r="C16673" t="s">
        <v>391</v>
      </c>
      <c r="D16673" t="s">
        <v>1278</v>
      </c>
      <c r="E16673" t="s">
        <v>31</v>
      </c>
      <c r="F16673">
        <v>73869</v>
      </c>
      <c r="G16673">
        <v>66802</v>
      </c>
      <c r="H16673">
        <v>0.90433063937511005</v>
      </c>
      <c r="I16673" t="str">
        <f>VLOOKUP($B16673&amp;$E16673,'Employee List'!$A:$E,5,0)</f>
        <v>E-1338</v>
      </c>
    </row>
    <row r="16674" spans="1:9" x14ac:dyDescent="0.35">
      <c r="A16674" t="s">
        <v>1257</v>
      </c>
      <c r="B16674" t="s">
        <v>263</v>
      </c>
      <c r="C16674" t="s">
        <v>391</v>
      </c>
      <c r="D16674" t="s">
        <v>1279</v>
      </c>
      <c r="E16674" t="s">
        <v>29</v>
      </c>
      <c r="F16674">
        <v>2201</v>
      </c>
      <c r="G16674">
        <v>3649</v>
      </c>
      <c r="H16674">
        <v>1.6578827805542935</v>
      </c>
      <c r="I16674" t="str">
        <f>VLOOKUP($B16674&amp;$E16674,'Employee List'!$A:$E,5,0)</f>
        <v>E-1338</v>
      </c>
    </row>
    <row r="16675" spans="1:9" x14ac:dyDescent="0.35">
      <c r="A16675" t="s">
        <v>1257</v>
      </c>
      <c r="B16675" t="s">
        <v>263</v>
      </c>
      <c r="C16675" t="s">
        <v>391</v>
      </c>
      <c r="D16675" t="s">
        <v>1279</v>
      </c>
      <c r="E16675" t="s">
        <v>30</v>
      </c>
      <c r="F16675">
        <v>1887</v>
      </c>
      <c r="G16675">
        <v>5684</v>
      </c>
      <c r="H16675">
        <v>3.0121886592474829</v>
      </c>
      <c r="I16675" t="str">
        <f>VLOOKUP($B16675&amp;$E16675,'Employee List'!$A:$E,5,0)</f>
        <v>E-1338</v>
      </c>
    </row>
    <row r="16676" spans="1:9" x14ac:dyDescent="0.35">
      <c r="A16676" t="s">
        <v>1257</v>
      </c>
      <c r="B16676" t="s">
        <v>263</v>
      </c>
      <c r="C16676" t="s">
        <v>391</v>
      </c>
      <c r="D16676" t="s">
        <v>1279</v>
      </c>
      <c r="E16676" t="s">
        <v>31</v>
      </c>
      <c r="F16676">
        <v>1822</v>
      </c>
      <c r="G16676">
        <v>9579</v>
      </c>
      <c r="H16676">
        <v>5.2574094401756311</v>
      </c>
      <c r="I16676" t="str">
        <f>VLOOKUP($B16676&amp;$E16676,'Employee List'!$A:$E,5,0)</f>
        <v>E-1338</v>
      </c>
    </row>
    <row r="16677" spans="1:9" x14ac:dyDescent="0.35">
      <c r="A16677" t="s">
        <v>1257</v>
      </c>
      <c r="B16677" t="s">
        <v>263</v>
      </c>
      <c r="C16677" t="s">
        <v>391</v>
      </c>
      <c r="D16677" t="s">
        <v>1280</v>
      </c>
      <c r="E16677" t="s">
        <v>29</v>
      </c>
      <c r="F16677">
        <v>3703</v>
      </c>
      <c r="G16677">
        <v>3544</v>
      </c>
      <c r="H16677">
        <v>0.95706184174993247</v>
      </c>
      <c r="I16677" t="str">
        <f>VLOOKUP($B16677&amp;$E16677,'Employee List'!$A:$E,5,0)</f>
        <v>E-1338</v>
      </c>
    </row>
    <row r="16678" spans="1:9" x14ac:dyDescent="0.35">
      <c r="A16678" t="s">
        <v>1257</v>
      </c>
      <c r="B16678" t="s">
        <v>263</v>
      </c>
      <c r="C16678" t="s">
        <v>391</v>
      </c>
      <c r="D16678" t="s">
        <v>1280</v>
      </c>
      <c r="E16678" t="s">
        <v>30</v>
      </c>
      <c r="F16678">
        <v>2754</v>
      </c>
      <c r="G16678">
        <v>1453</v>
      </c>
      <c r="H16678">
        <v>0.52759622367465508</v>
      </c>
      <c r="I16678" t="str">
        <f>VLOOKUP($B16678&amp;$E16678,'Employee List'!$A:$E,5,0)</f>
        <v>E-1338</v>
      </c>
    </row>
    <row r="16679" spans="1:9" x14ac:dyDescent="0.35">
      <c r="A16679" t="s">
        <v>1257</v>
      </c>
      <c r="B16679" t="s">
        <v>263</v>
      </c>
      <c r="C16679" t="s">
        <v>391</v>
      </c>
      <c r="D16679" t="s">
        <v>1280</v>
      </c>
      <c r="E16679" t="s">
        <v>31</v>
      </c>
      <c r="F16679">
        <v>3918</v>
      </c>
      <c r="G16679">
        <v>5779</v>
      </c>
      <c r="H16679">
        <v>1.474987238386932</v>
      </c>
      <c r="I16679" t="str">
        <f>VLOOKUP($B16679&amp;$E16679,'Employee List'!$A:$E,5,0)</f>
        <v>E-1338</v>
      </c>
    </row>
    <row r="16680" spans="1:9" x14ac:dyDescent="0.35">
      <c r="A16680" t="s">
        <v>1257</v>
      </c>
      <c r="B16680" t="s">
        <v>263</v>
      </c>
      <c r="C16680" t="s">
        <v>391</v>
      </c>
      <c r="D16680" t="s">
        <v>1262</v>
      </c>
      <c r="E16680" t="s">
        <v>29</v>
      </c>
      <c r="F16680">
        <v>35970</v>
      </c>
      <c r="G16680">
        <v>47436</v>
      </c>
      <c r="H16680">
        <v>1.318765638031693</v>
      </c>
      <c r="I16680" t="str">
        <f>VLOOKUP($B16680&amp;$E16680,'Employee List'!$A:$E,5,0)</f>
        <v>E-1338</v>
      </c>
    </row>
    <row r="16681" spans="1:9" x14ac:dyDescent="0.35">
      <c r="A16681" t="s">
        <v>1257</v>
      </c>
      <c r="B16681" t="s">
        <v>263</v>
      </c>
      <c r="C16681" t="s">
        <v>391</v>
      </c>
      <c r="D16681" t="s">
        <v>1262</v>
      </c>
      <c r="E16681" t="s">
        <v>30</v>
      </c>
      <c r="F16681">
        <v>37584</v>
      </c>
      <c r="G16681">
        <v>49695</v>
      </c>
      <c r="H16681">
        <v>1.3222381864623245</v>
      </c>
      <c r="I16681" t="str">
        <f>VLOOKUP($B16681&amp;$E16681,'Employee List'!$A:$E,5,0)</f>
        <v>E-1338</v>
      </c>
    </row>
    <row r="16682" spans="1:9" x14ac:dyDescent="0.35">
      <c r="A16682" t="s">
        <v>1257</v>
      </c>
      <c r="B16682" t="s">
        <v>263</v>
      </c>
      <c r="C16682" t="s">
        <v>391</v>
      </c>
      <c r="D16682" t="s">
        <v>1262</v>
      </c>
      <c r="E16682" t="s">
        <v>31</v>
      </c>
      <c r="F16682">
        <v>36196</v>
      </c>
      <c r="G16682">
        <v>49458</v>
      </c>
      <c r="H16682">
        <v>1.3663940766935574</v>
      </c>
      <c r="I16682" t="str">
        <f>VLOOKUP($B16682&amp;$E16682,'Employee List'!$A:$E,5,0)</f>
        <v>E-1338</v>
      </c>
    </row>
    <row r="16683" spans="1:9" x14ac:dyDescent="0.35">
      <c r="A16683" t="s">
        <v>1257</v>
      </c>
      <c r="B16683" t="s">
        <v>263</v>
      </c>
      <c r="C16683" t="s">
        <v>391</v>
      </c>
      <c r="D16683" t="s">
        <v>1282</v>
      </c>
      <c r="E16683" t="s">
        <v>29</v>
      </c>
      <c r="F16683">
        <v>4493</v>
      </c>
      <c r="G16683">
        <v>4984</v>
      </c>
      <c r="H16683">
        <v>1.1092811039394614</v>
      </c>
      <c r="I16683" t="str">
        <f>VLOOKUP($B16683&amp;$E16683,'Employee List'!$A:$E,5,0)</f>
        <v>E-1338</v>
      </c>
    </row>
    <row r="16684" spans="1:9" x14ac:dyDescent="0.35">
      <c r="A16684" t="s">
        <v>1257</v>
      </c>
      <c r="B16684" t="s">
        <v>263</v>
      </c>
      <c r="C16684" t="s">
        <v>391</v>
      </c>
      <c r="D16684" t="s">
        <v>1282</v>
      </c>
      <c r="E16684" t="s">
        <v>30</v>
      </c>
      <c r="F16684">
        <v>12771</v>
      </c>
      <c r="G16684">
        <v>2159</v>
      </c>
      <c r="H16684">
        <v>0.16905488998512255</v>
      </c>
      <c r="I16684" t="str">
        <f>VLOOKUP($B16684&amp;$E16684,'Employee List'!$A:$E,5,0)</f>
        <v>E-1338</v>
      </c>
    </row>
    <row r="16685" spans="1:9" x14ac:dyDescent="0.35">
      <c r="A16685" t="s">
        <v>1257</v>
      </c>
      <c r="B16685" t="s">
        <v>263</v>
      </c>
      <c r="C16685" t="s">
        <v>391</v>
      </c>
      <c r="D16685" t="s">
        <v>1282</v>
      </c>
      <c r="E16685" t="s">
        <v>31</v>
      </c>
      <c r="F16685">
        <v>13280</v>
      </c>
      <c r="G16685">
        <v>3924</v>
      </c>
      <c r="H16685">
        <v>0.29548192771084336</v>
      </c>
      <c r="I16685" t="str">
        <f>VLOOKUP($B16685&amp;$E16685,'Employee List'!$A:$E,5,0)</f>
        <v>E-1338</v>
      </c>
    </row>
    <row r="16686" spans="1:9" x14ac:dyDescent="0.35">
      <c r="A16686" t="s">
        <v>1257</v>
      </c>
      <c r="B16686" t="s">
        <v>263</v>
      </c>
      <c r="C16686" t="s">
        <v>391</v>
      </c>
      <c r="D16686" t="s">
        <v>1281</v>
      </c>
      <c r="E16686" t="s">
        <v>29</v>
      </c>
      <c r="F16686">
        <v>7571</v>
      </c>
      <c r="G16686">
        <v>4672</v>
      </c>
      <c r="H16686">
        <v>0.61709153348302737</v>
      </c>
      <c r="I16686" t="str">
        <f>VLOOKUP($B16686&amp;$E16686,'Employee List'!$A:$E,5,0)</f>
        <v>E-1338</v>
      </c>
    </row>
    <row r="16687" spans="1:9" x14ac:dyDescent="0.35">
      <c r="A16687" t="s">
        <v>1257</v>
      </c>
      <c r="B16687" t="s">
        <v>263</v>
      </c>
      <c r="C16687" t="s">
        <v>391</v>
      </c>
      <c r="D16687" t="s">
        <v>1281</v>
      </c>
      <c r="E16687" t="s">
        <v>30</v>
      </c>
      <c r="F16687">
        <v>6104</v>
      </c>
      <c r="G16687">
        <v>6534</v>
      </c>
      <c r="H16687">
        <v>1.0704456094364352</v>
      </c>
      <c r="I16687" t="str">
        <f>VLOOKUP($B16687&amp;$E16687,'Employee List'!$A:$E,5,0)</f>
        <v>E-1338</v>
      </c>
    </row>
    <row r="16688" spans="1:9" x14ac:dyDescent="0.35">
      <c r="A16688" t="s">
        <v>1257</v>
      </c>
      <c r="B16688" t="s">
        <v>263</v>
      </c>
      <c r="C16688" t="s">
        <v>391</v>
      </c>
      <c r="D16688" t="s">
        <v>1281</v>
      </c>
      <c r="E16688" t="s">
        <v>31</v>
      </c>
      <c r="F16688">
        <v>7314</v>
      </c>
      <c r="G16688">
        <v>4925</v>
      </c>
      <c r="H16688">
        <v>0.67336614711512166</v>
      </c>
      <c r="I16688" t="str">
        <f>VLOOKUP($B16688&amp;$E16688,'Employee List'!$A:$E,5,0)</f>
        <v>E-1338</v>
      </c>
    </row>
    <row r="16689" spans="1:9" x14ac:dyDescent="0.35">
      <c r="A16689" t="s">
        <v>1257</v>
      </c>
      <c r="B16689" t="s">
        <v>264</v>
      </c>
      <c r="C16689" t="s">
        <v>391</v>
      </c>
      <c r="D16689" t="s">
        <v>1274</v>
      </c>
      <c r="E16689" t="s">
        <v>29</v>
      </c>
      <c r="F16689">
        <v>26403</v>
      </c>
      <c r="G16689">
        <v>8685</v>
      </c>
      <c r="H16689">
        <v>0.32893989319395522</v>
      </c>
      <c r="I16689" t="str">
        <f>VLOOKUP($B16689&amp;$E16689,'Employee List'!$A:$E,5,0)</f>
        <v>E-1339</v>
      </c>
    </row>
    <row r="16690" spans="1:9" x14ac:dyDescent="0.35">
      <c r="A16690" t="s">
        <v>1257</v>
      </c>
      <c r="B16690" t="s">
        <v>264</v>
      </c>
      <c r="C16690" t="s">
        <v>391</v>
      </c>
      <c r="D16690" t="s">
        <v>1274</v>
      </c>
      <c r="E16690" t="s">
        <v>30</v>
      </c>
      <c r="F16690">
        <v>24203</v>
      </c>
      <c r="G16690">
        <v>17914</v>
      </c>
      <c r="H16690">
        <v>0.74015617898607611</v>
      </c>
      <c r="I16690" t="str">
        <f>VLOOKUP($B16690&amp;$E16690,'Employee List'!$A:$E,5,0)</f>
        <v>E-1339</v>
      </c>
    </row>
    <row r="16691" spans="1:9" x14ac:dyDescent="0.35">
      <c r="A16691" t="s">
        <v>1257</v>
      </c>
      <c r="B16691" t="s">
        <v>264</v>
      </c>
      <c r="C16691" t="s">
        <v>391</v>
      </c>
      <c r="D16691" t="s">
        <v>1274</v>
      </c>
      <c r="E16691" t="s">
        <v>31</v>
      </c>
      <c r="F16691">
        <v>24520</v>
      </c>
      <c r="G16691">
        <v>19636</v>
      </c>
      <c r="H16691">
        <v>0.80081566068515497</v>
      </c>
      <c r="I16691" t="str">
        <f>VLOOKUP($B16691&amp;$E16691,'Employee List'!$A:$E,5,0)</f>
        <v>E-1339</v>
      </c>
    </row>
    <row r="16692" spans="1:9" x14ac:dyDescent="0.35">
      <c r="A16692" t="s">
        <v>1257</v>
      </c>
      <c r="B16692" t="s">
        <v>264</v>
      </c>
      <c r="C16692" t="s">
        <v>391</v>
      </c>
      <c r="D16692" t="s">
        <v>1263</v>
      </c>
      <c r="E16692" t="s">
        <v>29</v>
      </c>
      <c r="F16692">
        <v>10918</v>
      </c>
      <c r="G16692">
        <v>3450</v>
      </c>
      <c r="H16692">
        <v>0.31599193991573549</v>
      </c>
      <c r="I16692" t="str">
        <f>VLOOKUP($B16692&amp;$E16692,'Employee List'!$A:$E,5,0)</f>
        <v>E-1339</v>
      </c>
    </row>
    <row r="16693" spans="1:9" x14ac:dyDescent="0.35">
      <c r="A16693" t="s">
        <v>1257</v>
      </c>
      <c r="B16693" t="s">
        <v>264</v>
      </c>
      <c r="C16693" t="s">
        <v>391</v>
      </c>
      <c r="D16693" t="s">
        <v>1263</v>
      </c>
      <c r="E16693" t="s">
        <v>30</v>
      </c>
      <c r="F16693">
        <v>10599</v>
      </c>
      <c r="G16693">
        <v>4298</v>
      </c>
      <c r="H16693">
        <v>0.4055099537692235</v>
      </c>
      <c r="I16693" t="str">
        <f>VLOOKUP($B16693&amp;$E16693,'Employee List'!$A:$E,5,0)</f>
        <v>E-1339</v>
      </c>
    </row>
    <row r="16694" spans="1:9" x14ac:dyDescent="0.35">
      <c r="A16694" t="s">
        <v>1257</v>
      </c>
      <c r="B16694" t="s">
        <v>264</v>
      </c>
      <c r="C16694" t="s">
        <v>391</v>
      </c>
      <c r="D16694" t="s">
        <v>1263</v>
      </c>
      <c r="E16694" t="s">
        <v>31</v>
      </c>
      <c r="F16694">
        <v>12211</v>
      </c>
      <c r="G16694">
        <v>3985</v>
      </c>
      <c r="H16694">
        <v>0.32634509868151668</v>
      </c>
      <c r="I16694" t="str">
        <f>VLOOKUP($B16694&amp;$E16694,'Employee List'!$A:$E,5,0)</f>
        <v>E-1339</v>
      </c>
    </row>
    <row r="16695" spans="1:9" x14ac:dyDescent="0.35">
      <c r="A16695" t="s">
        <v>1257</v>
      </c>
      <c r="B16695" t="s">
        <v>264</v>
      </c>
      <c r="C16695" t="s">
        <v>391</v>
      </c>
      <c r="D16695" t="s">
        <v>1264</v>
      </c>
      <c r="E16695" t="s">
        <v>29</v>
      </c>
      <c r="F16695">
        <v>7364</v>
      </c>
      <c r="G16695">
        <v>3168</v>
      </c>
      <c r="H16695">
        <v>0.43020097772949484</v>
      </c>
      <c r="I16695" t="str">
        <f>VLOOKUP($B16695&amp;$E16695,'Employee List'!$A:$E,5,0)</f>
        <v>E-1339</v>
      </c>
    </row>
    <row r="16696" spans="1:9" x14ac:dyDescent="0.35">
      <c r="A16696" t="s">
        <v>1257</v>
      </c>
      <c r="B16696" t="s">
        <v>264</v>
      </c>
      <c r="C16696" t="s">
        <v>391</v>
      </c>
      <c r="D16696" t="s">
        <v>1264</v>
      </c>
      <c r="E16696" t="s">
        <v>30</v>
      </c>
      <c r="F16696">
        <v>8047</v>
      </c>
      <c r="G16696">
        <v>2828</v>
      </c>
      <c r="H16696">
        <v>0.35143531750963092</v>
      </c>
      <c r="I16696" t="str">
        <f>VLOOKUP($B16696&amp;$E16696,'Employee List'!$A:$E,5,0)</f>
        <v>E-1339</v>
      </c>
    </row>
    <row r="16697" spans="1:9" x14ac:dyDescent="0.35">
      <c r="A16697" t="s">
        <v>1257</v>
      </c>
      <c r="B16697" t="s">
        <v>264</v>
      </c>
      <c r="C16697" t="s">
        <v>391</v>
      </c>
      <c r="D16697" t="s">
        <v>1264</v>
      </c>
      <c r="E16697" t="s">
        <v>31</v>
      </c>
      <c r="F16697">
        <v>10698</v>
      </c>
      <c r="G16697">
        <v>1807</v>
      </c>
      <c r="H16697">
        <v>0.16891007664984109</v>
      </c>
      <c r="I16697" t="str">
        <f>VLOOKUP($B16697&amp;$E16697,'Employee List'!$A:$E,5,0)</f>
        <v>E-1339</v>
      </c>
    </row>
    <row r="16698" spans="1:9" x14ac:dyDescent="0.35">
      <c r="A16698" t="s">
        <v>1257</v>
      </c>
      <c r="B16698" t="s">
        <v>264</v>
      </c>
      <c r="C16698" t="s">
        <v>391</v>
      </c>
      <c r="D16698" t="s">
        <v>1265</v>
      </c>
      <c r="E16698" t="s">
        <v>29</v>
      </c>
      <c r="F16698">
        <v>44850</v>
      </c>
      <c r="G16698">
        <v>49047</v>
      </c>
      <c r="H16698">
        <v>1.0935785953177257</v>
      </c>
      <c r="I16698" t="str">
        <f>VLOOKUP($B16698&amp;$E16698,'Employee List'!$A:$E,5,0)</f>
        <v>E-1339</v>
      </c>
    </row>
    <row r="16699" spans="1:9" x14ac:dyDescent="0.35">
      <c r="A16699" t="s">
        <v>1257</v>
      </c>
      <c r="B16699" t="s">
        <v>264</v>
      </c>
      <c r="C16699" t="s">
        <v>391</v>
      </c>
      <c r="D16699" t="s">
        <v>1265</v>
      </c>
      <c r="E16699" t="s">
        <v>30</v>
      </c>
      <c r="F16699">
        <v>47947</v>
      </c>
      <c r="G16699">
        <v>46540</v>
      </c>
      <c r="H16699">
        <v>0.97065509833774788</v>
      </c>
      <c r="I16699" t="str">
        <f>VLOOKUP($B16699&amp;$E16699,'Employee List'!$A:$E,5,0)</f>
        <v>E-1339</v>
      </c>
    </row>
    <row r="16700" spans="1:9" x14ac:dyDescent="0.35">
      <c r="A16700" t="s">
        <v>1257</v>
      </c>
      <c r="B16700" t="s">
        <v>264</v>
      </c>
      <c r="C16700" t="s">
        <v>391</v>
      </c>
      <c r="D16700" t="s">
        <v>1265</v>
      </c>
      <c r="E16700" t="s">
        <v>31</v>
      </c>
      <c r="F16700">
        <v>45238</v>
      </c>
      <c r="G16700">
        <v>43667</v>
      </c>
      <c r="H16700">
        <v>0.9652725584685441</v>
      </c>
      <c r="I16700" t="str">
        <f>VLOOKUP($B16700&amp;$E16700,'Employee List'!$A:$E,5,0)</f>
        <v>E-1339</v>
      </c>
    </row>
    <row r="16701" spans="1:9" x14ac:dyDescent="0.35">
      <c r="A16701" t="s">
        <v>1257</v>
      </c>
      <c r="B16701" t="s">
        <v>264</v>
      </c>
      <c r="C16701" t="s">
        <v>391</v>
      </c>
      <c r="D16701" t="s">
        <v>1260</v>
      </c>
      <c r="E16701" t="s">
        <v>29</v>
      </c>
      <c r="F16701">
        <v>172842</v>
      </c>
      <c r="G16701">
        <v>43138</v>
      </c>
      <c r="H16701">
        <v>0.24958054176646879</v>
      </c>
      <c r="I16701" t="str">
        <f>VLOOKUP($B16701&amp;$E16701,'Employee List'!$A:$E,5,0)</f>
        <v>E-1339</v>
      </c>
    </row>
    <row r="16702" spans="1:9" x14ac:dyDescent="0.35">
      <c r="A16702" t="s">
        <v>1257</v>
      </c>
      <c r="B16702" t="s">
        <v>264</v>
      </c>
      <c r="C16702" t="s">
        <v>391</v>
      </c>
      <c r="D16702" t="s">
        <v>1260</v>
      </c>
      <c r="E16702" t="s">
        <v>30</v>
      </c>
      <c r="F16702">
        <v>170662</v>
      </c>
      <c r="G16702">
        <v>146645</v>
      </c>
      <c r="H16702">
        <v>0.8592715425812425</v>
      </c>
      <c r="I16702" t="str">
        <f>VLOOKUP($B16702&amp;$E16702,'Employee List'!$A:$E,5,0)</f>
        <v>E-1339</v>
      </c>
    </row>
    <row r="16703" spans="1:9" x14ac:dyDescent="0.35">
      <c r="A16703" t="s">
        <v>1257</v>
      </c>
      <c r="B16703" t="s">
        <v>264</v>
      </c>
      <c r="C16703" t="s">
        <v>391</v>
      </c>
      <c r="D16703" t="s">
        <v>1260</v>
      </c>
      <c r="E16703" t="s">
        <v>31</v>
      </c>
      <c r="F16703">
        <v>195240</v>
      </c>
      <c r="G16703">
        <v>245786</v>
      </c>
      <c r="H16703">
        <v>1.2588916205695555</v>
      </c>
      <c r="I16703" t="str">
        <f>VLOOKUP($B16703&amp;$E16703,'Employee List'!$A:$E,5,0)</f>
        <v>E-1339</v>
      </c>
    </row>
    <row r="16704" spans="1:9" x14ac:dyDescent="0.35">
      <c r="A16704" t="s">
        <v>1257</v>
      </c>
      <c r="B16704" t="s">
        <v>264</v>
      </c>
      <c r="C16704" t="s">
        <v>391</v>
      </c>
      <c r="D16704" t="s">
        <v>1261</v>
      </c>
      <c r="E16704" t="s">
        <v>29</v>
      </c>
      <c r="F16704">
        <v>164237</v>
      </c>
      <c r="G16704">
        <v>29932</v>
      </c>
      <c r="H16704">
        <v>0.18224882334674891</v>
      </c>
      <c r="I16704" t="str">
        <f>VLOOKUP($B16704&amp;$E16704,'Employee List'!$A:$E,5,0)</f>
        <v>E-1339</v>
      </c>
    </row>
    <row r="16705" spans="1:9" x14ac:dyDescent="0.35">
      <c r="A16705" t="s">
        <v>1257</v>
      </c>
      <c r="B16705" t="s">
        <v>264</v>
      </c>
      <c r="C16705" t="s">
        <v>391</v>
      </c>
      <c r="D16705" t="s">
        <v>1261</v>
      </c>
      <c r="E16705" t="s">
        <v>30</v>
      </c>
      <c r="F16705">
        <v>169199</v>
      </c>
      <c r="G16705">
        <v>49937</v>
      </c>
      <c r="H16705">
        <v>0.29513767811866498</v>
      </c>
      <c r="I16705" t="str">
        <f>VLOOKUP($B16705&amp;$E16705,'Employee List'!$A:$E,5,0)</f>
        <v>E-1339</v>
      </c>
    </row>
    <row r="16706" spans="1:9" x14ac:dyDescent="0.35">
      <c r="A16706" t="s">
        <v>1257</v>
      </c>
      <c r="B16706" t="s">
        <v>264</v>
      </c>
      <c r="C16706" t="s">
        <v>391</v>
      </c>
      <c r="D16706" t="s">
        <v>1261</v>
      </c>
      <c r="E16706" t="s">
        <v>31</v>
      </c>
      <c r="F16706">
        <v>169534</v>
      </c>
      <c r="G16706">
        <v>55875</v>
      </c>
      <c r="H16706">
        <v>0.32957990727523684</v>
      </c>
      <c r="I16706" t="str">
        <f>VLOOKUP($B16706&amp;$E16706,'Employee List'!$A:$E,5,0)</f>
        <v>E-1339</v>
      </c>
    </row>
    <row r="16707" spans="1:9" x14ac:dyDescent="0.35">
      <c r="A16707" t="s">
        <v>1257</v>
      </c>
      <c r="B16707" t="s">
        <v>264</v>
      </c>
      <c r="C16707" t="s">
        <v>391</v>
      </c>
      <c r="D16707" t="s">
        <v>1266</v>
      </c>
      <c r="E16707" t="s">
        <v>29</v>
      </c>
      <c r="F16707">
        <v>81327</v>
      </c>
      <c r="G16707">
        <v>23001</v>
      </c>
      <c r="H16707">
        <v>0.28282120329042015</v>
      </c>
      <c r="I16707" t="str">
        <f>VLOOKUP($B16707&amp;$E16707,'Employee List'!$A:$E,5,0)</f>
        <v>E-1339</v>
      </c>
    </row>
    <row r="16708" spans="1:9" x14ac:dyDescent="0.35">
      <c r="A16708" t="s">
        <v>1257</v>
      </c>
      <c r="B16708" t="s">
        <v>264</v>
      </c>
      <c r="C16708" t="s">
        <v>391</v>
      </c>
      <c r="D16708" t="s">
        <v>1266</v>
      </c>
      <c r="E16708" t="s">
        <v>30</v>
      </c>
      <c r="F16708">
        <v>85217</v>
      </c>
      <c r="G16708">
        <v>36100</v>
      </c>
      <c r="H16708">
        <v>0.42362439419364678</v>
      </c>
      <c r="I16708" t="str">
        <f>VLOOKUP($B16708&amp;$E16708,'Employee List'!$A:$E,5,0)</f>
        <v>E-1339</v>
      </c>
    </row>
    <row r="16709" spans="1:9" x14ac:dyDescent="0.35">
      <c r="A16709" t="s">
        <v>1257</v>
      </c>
      <c r="B16709" t="s">
        <v>264</v>
      </c>
      <c r="C16709" t="s">
        <v>391</v>
      </c>
      <c r="D16709" t="s">
        <v>1266</v>
      </c>
      <c r="E16709" t="s">
        <v>31</v>
      </c>
      <c r="F16709">
        <v>82474</v>
      </c>
      <c r="G16709">
        <v>48454</v>
      </c>
      <c r="H16709">
        <v>0.58750636564250547</v>
      </c>
      <c r="I16709" t="str">
        <f>VLOOKUP($B16709&amp;$E16709,'Employee List'!$A:$E,5,0)</f>
        <v>E-1339</v>
      </c>
    </row>
    <row r="16710" spans="1:9" x14ac:dyDescent="0.35">
      <c r="A16710" t="s">
        <v>1257</v>
      </c>
      <c r="B16710" t="s">
        <v>264</v>
      </c>
      <c r="C16710" t="s">
        <v>391</v>
      </c>
      <c r="D16710" t="s">
        <v>1267</v>
      </c>
      <c r="E16710" t="s">
        <v>29</v>
      </c>
      <c r="F16710">
        <v>43544</v>
      </c>
      <c r="G16710">
        <v>12202</v>
      </c>
      <c r="H16710">
        <v>0.28022230387653868</v>
      </c>
      <c r="I16710" t="str">
        <f>VLOOKUP($B16710&amp;$E16710,'Employee List'!$A:$E,5,0)</f>
        <v>E-1339</v>
      </c>
    </row>
    <row r="16711" spans="1:9" x14ac:dyDescent="0.35">
      <c r="A16711" t="s">
        <v>1257</v>
      </c>
      <c r="B16711" t="s">
        <v>264</v>
      </c>
      <c r="C16711" t="s">
        <v>391</v>
      </c>
      <c r="D16711" t="s">
        <v>1267</v>
      </c>
      <c r="E16711" t="s">
        <v>30</v>
      </c>
      <c r="F16711">
        <v>45264</v>
      </c>
      <c r="G16711">
        <v>19480</v>
      </c>
      <c r="H16711">
        <v>0.43036408624955813</v>
      </c>
      <c r="I16711" t="str">
        <f>VLOOKUP($B16711&amp;$E16711,'Employee List'!$A:$E,5,0)</f>
        <v>E-1339</v>
      </c>
    </row>
    <row r="16712" spans="1:9" x14ac:dyDescent="0.35">
      <c r="A16712" t="s">
        <v>1257</v>
      </c>
      <c r="B16712" t="s">
        <v>264</v>
      </c>
      <c r="C16712" t="s">
        <v>391</v>
      </c>
      <c r="D16712" t="s">
        <v>1267</v>
      </c>
      <c r="E16712" t="s">
        <v>31</v>
      </c>
      <c r="F16712">
        <v>41520</v>
      </c>
      <c r="G16712">
        <v>31631</v>
      </c>
      <c r="H16712">
        <v>0.76182562620423888</v>
      </c>
      <c r="I16712" t="str">
        <f>VLOOKUP($B16712&amp;$E16712,'Employee List'!$A:$E,5,0)</f>
        <v>E-1339</v>
      </c>
    </row>
    <row r="16713" spans="1:9" x14ac:dyDescent="0.35">
      <c r="A16713" t="s">
        <v>1257</v>
      </c>
      <c r="B16713" t="s">
        <v>264</v>
      </c>
      <c r="C16713" t="s">
        <v>391</v>
      </c>
      <c r="D16713" t="s">
        <v>1268</v>
      </c>
      <c r="E16713" t="s">
        <v>29</v>
      </c>
      <c r="F16713">
        <v>12670</v>
      </c>
      <c r="G16713">
        <v>6730</v>
      </c>
      <c r="H16713">
        <v>0.53117600631412787</v>
      </c>
      <c r="I16713" t="str">
        <f>VLOOKUP($B16713&amp;$E16713,'Employee List'!$A:$E,5,0)</f>
        <v>E-1339</v>
      </c>
    </row>
    <row r="16714" spans="1:9" x14ac:dyDescent="0.35">
      <c r="A16714" t="s">
        <v>1257</v>
      </c>
      <c r="B16714" t="s">
        <v>264</v>
      </c>
      <c r="C16714" t="s">
        <v>391</v>
      </c>
      <c r="D16714" t="s">
        <v>1268</v>
      </c>
      <c r="E16714" t="s">
        <v>30</v>
      </c>
      <c r="F16714">
        <v>12046</v>
      </c>
      <c r="G16714">
        <v>10143</v>
      </c>
      <c r="H16714">
        <v>0.84202224804914494</v>
      </c>
      <c r="I16714" t="str">
        <f>VLOOKUP($B16714&amp;$E16714,'Employee List'!$A:$E,5,0)</f>
        <v>E-1339</v>
      </c>
    </row>
    <row r="16715" spans="1:9" x14ac:dyDescent="0.35">
      <c r="A16715" t="s">
        <v>1257</v>
      </c>
      <c r="B16715" t="s">
        <v>264</v>
      </c>
      <c r="C16715" t="s">
        <v>391</v>
      </c>
      <c r="D16715" t="s">
        <v>1268</v>
      </c>
      <c r="E16715" t="s">
        <v>31</v>
      </c>
      <c r="F16715">
        <v>13949</v>
      </c>
      <c r="G16715">
        <v>9938</v>
      </c>
      <c r="H16715">
        <v>0.71245250555595385</v>
      </c>
      <c r="I16715" t="str">
        <f>VLOOKUP($B16715&amp;$E16715,'Employee List'!$A:$E,5,0)</f>
        <v>E-1339</v>
      </c>
    </row>
    <row r="16716" spans="1:9" x14ac:dyDescent="0.35">
      <c r="A16716" t="s">
        <v>1257</v>
      </c>
      <c r="B16716" t="s">
        <v>264</v>
      </c>
      <c r="C16716" t="s">
        <v>391</v>
      </c>
      <c r="D16716" t="s">
        <v>1269</v>
      </c>
      <c r="E16716" t="s">
        <v>29</v>
      </c>
      <c r="F16716">
        <v>22206</v>
      </c>
      <c r="G16716">
        <v>44962</v>
      </c>
      <c r="H16716">
        <v>2.0247680806989101</v>
      </c>
      <c r="I16716" t="str">
        <f>VLOOKUP($B16716&amp;$E16716,'Employee List'!$A:$E,5,0)</f>
        <v>E-1339</v>
      </c>
    </row>
    <row r="16717" spans="1:9" x14ac:dyDescent="0.35">
      <c r="A16717" t="s">
        <v>1257</v>
      </c>
      <c r="B16717" t="s">
        <v>264</v>
      </c>
      <c r="C16717" t="s">
        <v>391</v>
      </c>
      <c r="D16717" t="s">
        <v>1269</v>
      </c>
      <c r="E16717" t="s">
        <v>30</v>
      </c>
      <c r="F16717">
        <v>23121</v>
      </c>
      <c r="G16717">
        <v>44782</v>
      </c>
      <c r="H16717">
        <v>1.9368539423035336</v>
      </c>
      <c r="I16717" t="str">
        <f>VLOOKUP($B16717&amp;$E16717,'Employee List'!$A:$E,5,0)</f>
        <v>E-1339</v>
      </c>
    </row>
    <row r="16718" spans="1:9" x14ac:dyDescent="0.35">
      <c r="A16718" t="s">
        <v>1257</v>
      </c>
      <c r="B16718" t="s">
        <v>264</v>
      </c>
      <c r="C16718" t="s">
        <v>391</v>
      </c>
      <c r="D16718" t="s">
        <v>1269</v>
      </c>
      <c r="E16718" t="s">
        <v>31</v>
      </c>
      <c r="F16718">
        <v>18125</v>
      </c>
      <c r="G16718">
        <v>27330</v>
      </c>
      <c r="H16718">
        <v>1.5078620689655173</v>
      </c>
      <c r="I16718" t="str">
        <f>VLOOKUP($B16718&amp;$E16718,'Employee List'!$A:$E,5,0)</f>
        <v>E-1339</v>
      </c>
    </row>
    <row r="16719" spans="1:9" x14ac:dyDescent="0.35">
      <c r="A16719" t="s">
        <v>1257</v>
      </c>
      <c r="B16719" t="s">
        <v>264</v>
      </c>
      <c r="C16719" t="s">
        <v>391</v>
      </c>
      <c r="D16719" t="s">
        <v>1270</v>
      </c>
      <c r="E16719" t="s">
        <v>29</v>
      </c>
      <c r="F16719">
        <v>10350</v>
      </c>
      <c r="G16719">
        <v>4954</v>
      </c>
      <c r="H16719">
        <v>0.47864734299516909</v>
      </c>
      <c r="I16719" t="str">
        <f>VLOOKUP($B16719&amp;$E16719,'Employee List'!$A:$E,5,0)</f>
        <v>E-1339</v>
      </c>
    </row>
    <row r="16720" spans="1:9" x14ac:dyDescent="0.35">
      <c r="A16720" t="s">
        <v>1257</v>
      </c>
      <c r="B16720" t="s">
        <v>264</v>
      </c>
      <c r="C16720" t="s">
        <v>391</v>
      </c>
      <c r="D16720" t="s">
        <v>1270</v>
      </c>
      <c r="E16720" t="s">
        <v>30</v>
      </c>
      <c r="F16720">
        <v>10461</v>
      </c>
      <c r="G16720">
        <v>5810</v>
      </c>
      <c r="H16720">
        <v>0.55539623362967216</v>
      </c>
      <c r="I16720" t="str">
        <f>VLOOKUP($B16720&amp;$E16720,'Employee List'!$A:$E,5,0)</f>
        <v>E-1339</v>
      </c>
    </row>
    <row r="16721" spans="1:9" x14ac:dyDescent="0.35">
      <c r="A16721" t="s">
        <v>1257</v>
      </c>
      <c r="B16721" t="s">
        <v>264</v>
      </c>
      <c r="C16721" t="s">
        <v>391</v>
      </c>
      <c r="D16721" t="s">
        <v>1270</v>
      </c>
      <c r="E16721" t="s">
        <v>31</v>
      </c>
      <c r="F16721">
        <v>12247</v>
      </c>
      <c r="G16721">
        <v>7514</v>
      </c>
      <c r="H16721">
        <v>0.61353800930840208</v>
      </c>
      <c r="I16721" t="str">
        <f>VLOOKUP($B16721&amp;$E16721,'Employee List'!$A:$E,5,0)</f>
        <v>E-1339</v>
      </c>
    </row>
    <row r="16722" spans="1:9" x14ac:dyDescent="0.35">
      <c r="A16722" t="s">
        <v>1257</v>
      </c>
      <c r="B16722" t="s">
        <v>264</v>
      </c>
      <c r="C16722" t="s">
        <v>391</v>
      </c>
      <c r="D16722" t="s">
        <v>1271</v>
      </c>
      <c r="E16722" t="s">
        <v>29</v>
      </c>
      <c r="F16722">
        <v>16729</v>
      </c>
      <c r="G16722">
        <v>7151</v>
      </c>
      <c r="H16722">
        <v>0.42746129475760652</v>
      </c>
      <c r="I16722" t="str">
        <f>VLOOKUP($B16722&amp;$E16722,'Employee List'!$A:$E,5,0)</f>
        <v>E-1339</v>
      </c>
    </row>
    <row r="16723" spans="1:9" x14ac:dyDescent="0.35">
      <c r="A16723" t="s">
        <v>1257</v>
      </c>
      <c r="B16723" t="s">
        <v>264</v>
      </c>
      <c r="C16723" t="s">
        <v>391</v>
      </c>
      <c r="D16723" t="s">
        <v>1271</v>
      </c>
      <c r="E16723" t="s">
        <v>30</v>
      </c>
      <c r="F16723">
        <v>17583</v>
      </c>
      <c r="G16723">
        <v>12049</v>
      </c>
      <c r="H16723">
        <v>0.6852641756241824</v>
      </c>
      <c r="I16723" t="str">
        <f>VLOOKUP($B16723&amp;$E16723,'Employee List'!$A:$E,5,0)</f>
        <v>E-1339</v>
      </c>
    </row>
    <row r="16724" spans="1:9" x14ac:dyDescent="0.35">
      <c r="A16724" t="s">
        <v>1257</v>
      </c>
      <c r="B16724" t="s">
        <v>264</v>
      </c>
      <c r="C16724" t="s">
        <v>391</v>
      </c>
      <c r="D16724" t="s">
        <v>1271</v>
      </c>
      <c r="E16724" t="s">
        <v>31</v>
      </c>
      <c r="F16724">
        <v>16549</v>
      </c>
      <c r="G16724">
        <v>20816</v>
      </c>
      <c r="H16724">
        <v>1.2578403528914133</v>
      </c>
      <c r="I16724" t="str">
        <f>VLOOKUP($B16724&amp;$E16724,'Employee List'!$A:$E,5,0)</f>
        <v>E-1339</v>
      </c>
    </row>
    <row r="16725" spans="1:9" x14ac:dyDescent="0.35">
      <c r="A16725" t="s">
        <v>1257</v>
      </c>
      <c r="B16725" t="s">
        <v>264</v>
      </c>
      <c r="C16725" t="s">
        <v>391</v>
      </c>
      <c r="D16725" t="s">
        <v>1258</v>
      </c>
      <c r="E16725" t="s">
        <v>29</v>
      </c>
      <c r="F16725">
        <v>185689</v>
      </c>
      <c r="G16725">
        <v>76564</v>
      </c>
      <c r="H16725">
        <v>0.41232383178325049</v>
      </c>
      <c r="I16725" t="str">
        <f>VLOOKUP($B16725&amp;$E16725,'Employee List'!$A:$E,5,0)</f>
        <v>E-1339</v>
      </c>
    </row>
    <row r="16726" spans="1:9" x14ac:dyDescent="0.35">
      <c r="A16726" t="s">
        <v>1257</v>
      </c>
      <c r="B16726" t="s">
        <v>264</v>
      </c>
      <c r="C16726" t="s">
        <v>391</v>
      </c>
      <c r="D16726" t="s">
        <v>1258</v>
      </c>
      <c r="E16726" t="s">
        <v>30</v>
      </c>
      <c r="F16726">
        <v>181049</v>
      </c>
      <c r="G16726">
        <v>106776</v>
      </c>
      <c r="H16726">
        <v>0.58976299233909057</v>
      </c>
      <c r="I16726" t="str">
        <f>VLOOKUP($B16726&amp;$E16726,'Employee List'!$A:$E,5,0)</f>
        <v>E-1339</v>
      </c>
    </row>
    <row r="16727" spans="1:9" x14ac:dyDescent="0.35">
      <c r="A16727" t="s">
        <v>1257</v>
      </c>
      <c r="B16727" t="s">
        <v>264</v>
      </c>
      <c r="C16727" t="s">
        <v>391</v>
      </c>
      <c r="D16727" t="s">
        <v>1258</v>
      </c>
      <c r="E16727" t="s">
        <v>31</v>
      </c>
      <c r="F16727">
        <v>172330</v>
      </c>
      <c r="G16727">
        <v>97017</v>
      </c>
      <c r="H16727">
        <v>0.56297220449138285</v>
      </c>
      <c r="I16727" t="str">
        <f>VLOOKUP($B16727&amp;$E16727,'Employee List'!$A:$E,5,0)</f>
        <v>E-1339</v>
      </c>
    </row>
    <row r="16728" spans="1:9" x14ac:dyDescent="0.35">
      <c r="A16728" t="s">
        <v>1257</v>
      </c>
      <c r="B16728" t="s">
        <v>264</v>
      </c>
      <c r="C16728" t="s">
        <v>391</v>
      </c>
      <c r="D16728" t="s">
        <v>1272</v>
      </c>
      <c r="E16728" t="s">
        <v>29</v>
      </c>
      <c r="F16728">
        <v>27073</v>
      </c>
      <c r="G16728">
        <v>5236</v>
      </c>
      <c r="H16728">
        <v>0.19340302146049571</v>
      </c>
      <c r="I16728" t="str">
        <f>VLOOKUP($B16728&amp;$E16728,'Employee List'!$A:$E,5,0)</f>
        <v>E-1339</v>
      </c>
    </row>
    <row r="16729" spans="1:9" x14ac:dyDescent="0.35">
      <c r="A16729" t="s">
        <v>1257</v>
      </c>
      <c r="B16729" t="s">
        <v>264</v>
      </c>
      <c r="C16729" t="s">
        <v>391</v>
      </c>
      <c r="D16729" t="s">
        <v>1272</v>
      </c>
      <c r="E16729" t="s">
        <v>30</v>
      </c>
      <c r="F16729">
        <v>26786</v>
      </c>
      <c r="G16729">
        <v>14658</v>
      </c>
      <c r="H16729">
        <v>0.54722616292092885</v>
      </c>
      <c r="I16729" t="str">
        <f>VLOOKUP($B16729&amp;$E16729,'Employee List'!$A:$E,5,0)</f>
        <v>E-1339</v>
      </c>
    </row>
    <row r="16730" spans="1:9" x14ac:dyDescent="0.35">
      <c r="A16730" t="s">
        <v>1257</v>
      </c>
      <c r="B16730" t="s">
        <v>264</v>
      </c>
      <c r="C16730" t="s">
        <v>391</v>
      </c>
      <c r="D16730" t="s">
        <v>1272</v>
      </c>
      <c r="E16730" t="s">
        <v>31</v>
      </c>
      <c r="F16730">
        <v>28691</v>
      </c>
      <c r="G16730">
        <v>13386</v>
      </c>
      <c r="H16730">
        <v>0.46655745704227808</v>
      </c>
      <c r="I16730" t="str">
        <f>VLOOKUP($B16730&amp;$E16730,'Employee List'!$A:$E,5,0)</f>
        <v>E-1339</v>
      </c>
    </row>
    <row r="16731" spans="1:9" x14ac:dyDescent="0.35">
      <c r="A16731" t="s">
        <v>1257</v>
      </c>
      <c r="B16731" t="s">
        <v>264</v>
      </c>
      <c r="C16731" t="s">
        <v>391</v>
      </c>
      <c r="D16731" t="s">
        <v>1259</v>
      </c>
      <c r="E16731" t="s">
        <v>29</v>
      </c>
      <c r="F16731">
        <v>55738</v>
      </c>
      <c r="G16731">
        <v>18267</v>
      </c>
      <c r="H16731">
        <v>0.32772973554845886</v>
      </c>
      <c r="I16731" t="str">
        <f>VLOOKUP($B16731&amp;$E16731,'Employee List'!$A:$E,5,0)</f>
        <v>E-1339</v>
      </c>
    </row>
    <row r="16732" spans="1:9" x14ac:dyDescent="0.35">
      <c r="A16732" t="s">
        <v>1257</v>
      </c>
      <c r="B16732" t="s">
        <v>264</v>
      </c>
      <c r="C16732" t="s">
        <v>391</v>
      </c>
      <c r="D16732" t="s">
        <v>1259</v>
      </c>
      <c r="E16732" t="s">
        <v>30</v>
      </c>
      <c r="F16732">
        <v>54488</v>
      </c>
      <c r="G16732">
        <v>25896</v>
      </c>
      <c r="H16732">
        <v>0.47526060784025842</v>
      </c>
      <c r="I16732" t="str">
        <f>VLOOKUP($B16732&amp;$E16732,'Employee List'!$A:$E,5,0)</f>
        <v>E-1339</v>
      </c>
    </row>
    <row r="16733" spans="1:9" x14ac:dyDescent="0.35">
      <c r="A16733" t="s">
        <v>1257</v>
      </c>
      <c r="B16733" t="s">
        <v>264</v>
      </c>
      <c r="C16733" t="s">
        <v>391</v>
      </c>
      <c r="D16733" t="s">
        <v>1259</v>
      </c>
      <c r="E16733" t="s">
        <v>31</v>
      </c>
      <c r="F16733">
        <v>57319</v>
      </c>
      <c r="G16733">
        <v>33177</v>
      </c>
      <c r="H16733">
        <v>0.57881330797815733</v>
      </c>
      <c r="I16733" t="str">
        <f>VLOOKUP($B16733&amp;$E16733,'Employee List'!$A:$E,5,0)</f>
        <v>E-1339</v>
      </c>
    </row>
    <row r="16734" spans="1:9" x14ac:dyDescent="0.35">
      <c r="A16734" t="s">
        <v>1257</v>
      </c>
      <c r="B16734" t="s">
        <v>264</v>
      </c>
      <c r="C16734" t="s">
        <v>391</v>
      </c>
      <c r="D16734" t="s">
        <v>1273</v>
      </c>
      <c r="E16734" t="s">
        <v>29</v>
      </c>
      <c r="F16734">
        <v>11305</v>
      </c>
      <c r="G16734">
        <v>6048</v>
      </c>
      <c r="H16734">
        <v>0.53498452012383901</v>
      </c>
      <c r="I16734" t="str">
        <f>VLOOKUP($B16734&amp;$E16734,'Employee List'!$A:$E,5,0)</f>
        <v>E-1339</v>
      </c>
    </row>
    <row r="16735" spans="1:9" x14ac:dyDescent="0.35">
      <c r="A16735" t="s">
        <v>1257</v>
      </c>
      <c r="B16735" t="s">
        <v>264</v>
      </c>
      <c r="C16735" t="s">
        <v>391</v>
      </c>
      <c r="D16735" t="s">
        <v>1273</v>
      </c>
      <c r="E16735" t="s">
        <v>30</v>
      </c>
      <c r="F16735">
        <v>11856</v>
      </c>
      <c r="G16735">
        <v>5680</v>
      </c>
      <c r="H16735">
        <v>0.47908232118758437</v>
      </c>
      <c r="I16735" t="str">
        <f>VLOOKUP($B16735&amp;$E16735,'Employee List'!$A:$E,5,0)</f>
        <v>E-1339</v>
      </c>
    </row>
    <row r="16736" spans="1:9" x14ac:dyDescent="0.35">
      <c r="A16736" t="s">
        <v>1257</v>
      </c>
      <c r="B16736" t="s">
        <v>264</v>
      </c>
      <c r="C16736" t="s">
        <v>391</v>
      </c>
      <c r="D16736" t="s">
        <v>1273</v>
      </c>
      <c r="E16736" t="s">
        <v>31</v>
      </c>
      <c r="F16736">
        <v>15306</v>
      </c>
      <c r="G16736">
        <v>8080</v>
      </c>
      <c r="H16736">
        <v>0.52789755651378545</v>
      </c>
      <c r="I16736" t="str">
        <f>VLOOKUP($B16736&amp;$E16736,'Employee List'!$A:$E,5,0)</f>
        <v>E-1339</v>
      </c>
    </row>
    <row r="16737" spans="1:9" x14ac:dyDescent="0.35">
      <c r="A16737" t="s">
        <v>1257</v>
      </c>
      <c r="B16737" t="s">
        <v>264</v>
      </c>
      <c r="C16737" t="s">
        <v>391</v>
      </c>
      <c r="D16737" t="s">
        <v>1275</v>
      </c>
      <c r="E16737" t="s">
        <v>29</v>
      </c>
      <c r="F16737">
        <v>4668</v>
      </c>
      <c r="G16737">
        <v>3414</v>
      </c>
      <c r="H16737">
        <v>0.73136246786632386</v>
      </c>
      <c r="I16737" t="str">
        <f>VLOOKUP($B16737&amp;$E16737,'Employee List'!$A:$E,5,0)</f>
        <v>E-1339</v>
      </c>
    </row>
    <row r="16738" spans="1:9" x14ac:dyDescent="0.35">
      <c r="A16738" t="s">
        <v>1257</v>
      </c>
      <c r="B16738" t="s">
        <v>264</v>
      </c>
      <c r="C16738" t="s">
        <v>391</v>
      </c>
      <c r="D16738" t="s">
        <v>1275</v>
      </c>
      <c r="E16738" t="s">
        <v>30</v>
      </c>
      <c r="F16738">
        <v>1750</v>
      </c>
      <c r="G16738">
        <v>5662</v>
      </c>
      <c r="H16738">
        <v>3.2354285714285713</v>
      </c>
      <c r="I16738" t="str">
        <f>VLOOKUP($B16738&amp;$E16738,'Employee List'!$A:$E,5,0)</f>
        <v>E-1339</v>
      </c>
    </row>
    <row r="16739" spans="1:9" x14ac:dyDescent="0.35">
      <c r="A16739" t="s">
        <v>1257</v>
      </c>
      <c r="B16739" t="s">
        <v>264</v>
      </c>
      <c r="C16739" t="s">
        <v>391</v>
      </c>
      <c r="D16739" t="s">
        <v>1275</v>
      </c>
      <c r="E16739" t="s">
        <v>31</v>
      </c>
      <c r="F16739">
        <v>1846</v>
      </c>
      <c r="G16739">
        <v>4553</v>
      </c>
      <c r="H16739">
        <v>2.4664138678223186</v>
      </c>
      <c r="I16739" t="str">
        <f>VLOOKUP($B16739&amp;$E16739,'Employee List'!$A:$E,5,0)</f>
        <v>E-1339</v>
      </c>
    </row>
    <row r="16740" spans="1:9" x14ac:dyDescent="0.35">
      <c r="A16740" t="s">
        <v>1257</v>
      </c>
      <c r="B16740" t="s">
        <v>264</v>
      </c>
      <c r="C16740" t="s">
        <v>391</v>
      </c>
      <c r="D16740" t="s">
        <v>1276</v>
      </c>
      <c r="E16740" t="s">
        <v>29</v>
      </c>
      <c r="F16740">
        <v>5288</v>
      </c>
      <c r="G16740">
        <v>5958</v>
      </c>
      <c r="H16740">
        <v>1.1267019667170952</v>
      </c>
      <c r="I16740" t="str">
        <f>VLOOKUP($B16740&amp;$E16740,'Employee List'!$A:$E,5,0)</f>
        <v>E-1339</v>
      </c>
    </row>
    <row r="16741" spans="1:9" x14ac:dyDescent="0.35">
      <c r="A16741" t="s">
        <v>1257</v>
      </c>
      <c r="B16741" t="s">
        <v>264</v>
      </c>
      <c r="C16741" t="s">
        <v>391</v>
      </c>
      <c r="D16741" t="s">
        <v>1276</v>
      </c>
      <c r="E16741" t="s">
        <v>30</v>
      </c>
      <c r="F16741">
        <v>5946</v>
      </c>
      <c r="G16741">
        <v>5431</v>
      </c>
      <c r="H16741">
        <v>0.91338715102589974</v>
      </c>
      <c r="I16741" t="str">
        <f>VLOOKUP($B16741&amp;$E16741,'Employee List'!$A:$E,5,0)</f>
        <v>E-1339</v>
      </c>
    </row>
    <row r="16742" spans="1:9" x14ac:dyDescent="0.35">
      <c r="A16742" t="s">
        <v>1257</v>
      </c>
      <c r="B16742" t="s">
        <v>264</v>
      </c>
      <c r="C16742" t="s">
        <v>391</v>
      </c>
      <c r="D16742" t="s">
        <v>1276</v>
      </c>
      <c r="E16742" t="s">
        <v>31</v>
      </c>
      <c r="F16742">
        <v>7554</v>
      </c>
      <c r="G16742">
        <v>3975</v>
      </c>
      <c r="H16742">
        <v>0.52621127879269258</v>
      </c>
      <c r="I16742" t="str">
        <f>VLOOKUP($B16742&amp;$E16742,'Employee List'!$A:$E,5,0)</f>
        <v>E-1339</v>
      </c>
    </row>
    <row r="16743" spans="1:9" x14ac:dyDescent="0.35">
      <c r="A16743" t="s">
        <v>1257</v>
      </c>
      <c r="B16743" t="s">
        <v>264</v>
      </c>
      <c r="C16743" t="s">
        <v>391</v>
      </c>
      <c r="D16743" t="s">
        <v>1277</v>
      </c>
      <c r="E16743" t="s">
        <v>29</v>
      </c>
      <c r="F16743">
        <v>9697</v>
      </c>
      <c r="G16743">
        <v>7602</v>
      </c>
      <c r="H16743">
        <v>0.78395380014437455</v>
      </c>
      <c r="I16743" t="str">
        <f>VLOOKUP($B16743&amp;$E16743,'Employee List'!$A:$E,5,0)</f>
        <v>E-1339</v>
      </c>
    </row>
    <row r="16744" spans="1:9" x14ac:dyDescent="0.35">
      <c r="A16744" t="s">
        <v>1257</v>
      </c>
      <c r="B16744" t="s">
        <v>264</v>
      </c>
      <c r="C16744" t="s">
        <v>391</v>
      </c>
      <c r="D16744" t="s">
        <v>1277</v>
      </c>
      <c r="E16744" t="s">
        <v>30</v>
      </c>
      <c r="F16744">
        <v>10498</v>
      </c>
      <c r="G16744">
        <v>7608</v>
      </c>
      <c r="H16744">
        <v>0.7247094684701848</v>
      </c>
      <c r="I16744" t="str">
        <f>VLOOKUP($B16744&amp;$E16744,'Employee List'!$A:$E,5,0)</f>
        <v>E-1339</v>
      </c>
    </row>
    <row r="16745" spans="1:9" x14ac:dyDescent="0.35">
      <c r="A16745" t="s">
        <v>1257</v>
      </c>
      <c r="B16745" t="s">
        <v>264</v>
      </c>
      <c r="C16745" t="s">
        <v>391</v>
      </c>
      <c r="D16745" t="s">
        <v>1277</v>
      </c>
      <c r="E16745" t="s">
        <v>31</v>
      </c>
      <c r="F16745">
        <v>8391</v>
      </c>
      <c r="G16745">
        <v>11053</v>
      </c>
      <c r="H16745">
        <v>1.3172446669050173</v>
      </c>
      <c r="I16745" t="str">
        <f>VLOOKUP($B16745&amp;$E16745,'Employee List'!$A:$E,5,0)</f>
        <v>E-1339</v>
      </c>
    </row>
    <row r="16746" spans="1:9" x14ac:dyDescent="0.35">
      <c r="A16746" t="s">
        <v>1257</v>
      </c>
      <c r="B16746" t="s">
        <v>264</v>
      </c>
      <c r="C16746" t="s">
        <v>391</v>
      </c>
      <c r="D16746" t="s">
        <v>1278</v>
      </c>
      <c r="E16746" t="s">
        <v>29</v>
      </c>
      <c r="F16746">
        <v>34617</v>
      </c>
      <c r="G16746">
        <v>18725</v>
      </c>
      <c r="H16746">
        <v>0.54091920154837214</v>
      </c>
      <c r="I16746" t="str">
        <f>VLOOKUP($B16746&amp;$E16746,'Employee List'!$A:$E,5,0)</f>
        <v>E-1339</v>
      </c>
    </row>
    <row r="16747" spans="1:9" x14ac:dyDescent="0.35">
      <c r="A16747" t="s">
        <v>1257</v>
      </c>
      <c r="B16747" t="s">
        <v>264</v>
      </c>
      <c r="C16747" t="s">
        <v>391</v>
      </c>
      <c r="D16747" t="s">
        <v>1278</v>
      </c>
      <c r="E16747" t="s">
        <v>30</v>
      </c>
      <c r="F16747">
        <v>34626</v>
      </c>
      <c r="G16747">
        <v>24253</v>
      </c>
      <c r="H16747">
        <v>0.70042742447871542</v>
      </c>
      <c r="I16747" t="str">
        <f>VLOOKUP($B16747&amp;$E16747,'Employee List'!$A:$E,5,0)</f>
        <v>E-1339</v>
      </c>
    </row>
    <row r="16748" spans="1:9" x14ac:dyDescent="0.35">
      <c r="A16748" t="s">
        <v>1257</v>
      </c>
      <c r="B16748" t="s">
        <v>264</v>
      </c>
      <c r="C16748" t="s">
        <v>391</v>
      </c>
      <c r="D16748" t="s">
        <v>1278</v>
      </c>
      <c r="E16748" t="s">
        <v>31</v>
      </c>
      <c r="F16748">
        <v>29781</v>
      </c>
      <c r="G16748">
        <v>26973</v>
      </c>
      <c r="H16748">
        <v>0.90571169537624663</v>
      </c>
      <c r="I16748" t="str">
        <f>VLOOKUP($B16748&amp;$E16748,'Employee List'!$A:$E,5,0)</f>
        <v>E-1339</v>
      </c>
    </row>
    <row r="16749" spans="1:9" x14ac:dyDescent="0.35">
      <c r="A16749" t="s">
        <v>1257</v>
      </c>
      <c r="B16749" t="s">
        <v>264</v>
      </c>
      <c r="C16749" t="s">
        <v>391</v>
      </c>
      <c r="D16749" t="s">
        <v>1279</v>
      </c>
      <c r="E16749" t="s">
        <v>29</v>
      </c>
      <c r="F16749">
        <v>8639</v>
      </c>
      <c r="G16749">
        <v>2685</v>
      </c>
      <c r="H16749">
        <v>0.31079986109503416</v>
      </c>
      <c r="I16749" t="str">
        <f>VLOOKUP($B16749&amp;$E16749,'Employee List'!$A:$E,5,0)</f>
        <v>E-1339</v>
      </c>
    </row>
    <row r="16750" spans="1:9" x14ac:dyDescent="0.35">
      <c r="A16750" t="s">
        <v>1257</v>
      </c>
      <c r="B16750" t="s">
        <v>264</v>
      </c>
      <c r="C16750" t="s">
        <v>391</v>
      </c>
      <c r="D16750" t="s">
        <v>1279</v>
      </c>
      <c r="E16750" t="s">
        <v>30</v>
      </c>
      <c r="F16750">
        <v>9153</v>
      </c>
      <c r="G16750">
        <v>7166</v>
      </c>
      <c r="H16750">
        <v>0.78291270621654108</v>
      </c>
      <c r="I16750" t="str">
        <f>VLOOKUP($B16750&amp;$E16750,'Employee List'!$A:$E,5,0)</f>
        <v>E-1339</v>
      </c>
    </row>
    <row r="16751" spans="1:9" x14ac:dyDescent="0.35">
      <c r="A16751" t="s">
        <v>1257</v>
      </c>
      <c r="B16751" t="s">
        <v>264</v>
      </c>
      <c r="C16751" t="s">
        <v>391</v>
      </c>
      <c r="D16751" t="s">
        <v>1279</v>
      </c>
      <c r="E16751" t="s">
        <v>31</v>
      </c>
      <c r="F16751">
        <v>9247</v>
      </c>
      <c r="G16751">
        <v>5951</v>
      </c>
      <c r="H16751">
        <v>0.64356007353736344</v>
      </c>
      <c r="I16751" t="str">
        <f>VLOOKUP($B16751&amp;$E16751,'Employee List'!$A:$E,5,0)</f>
        <v>E-1339</v>
      </c>
    </row>
    <row r="16752" spans="1:9" x14ac:dyDescent="0.35">
      <c r="A16752" t="s">
        <v>1257</v>
      </c>
      <c r="B16752" t="s">
        <v>264</v>
      </c>
      <c r="C16752" t="s">
        <v>391</v>
      </c>
      <c r="D16752" t="s">
        <v>1280</v>
      </c>
      <c r="E16752" t="s">
        <v>29</v>
      </c>
      <c r="F16752">
        <v>3653</v>
      </c>
      <c r="G16752">
        <v>3896</v>
      </c>
      <c r="H16752">
        <v>1.0665206679441555</v>
      </c>
      <c r="I16752" t="str">
        <f>VLOOKUP($B16752&amp;$E16752,'Employee List'!$A:$E,5,0)</f>
        <v>E-1339</v>
      </c>
    </row>
    <row r="16753" spans="1:9" x14ac:dyDescent="0.35">
      <c r="A16753" t="s">
        <v>1257</v>
      </c>
      <c r="B16753" t="s">
        <v>264</v>
      </c>
      <c r="C16753" t="s">
        <v>391</v>
      </c>
      <c r="D16753" t="s">
        <v>1280</v>
      </c>
      <c r="E16753" t="s">
        <v>30</v>
      </c>
      <c r="F16753">
        <v>2988</v>
      </c>
      <c r="G16753">
        <v>1300</v>
      </c>
      <c r="H16753">
        <v>0.43507362784471221</v>
      </c>
      <c r="I16753" t="str">
        <f>VLOOKUP($B16753&amp;$E16753,'Employee List'!$A:$E,5,0)</f>
        <v>E-1339</v>
      </c>
    </row>
    <row r="16754" spans="1:9" x14ac:dyDescent="0.35">
      <c r="A16754" t="s">
        <v>1257</v>
      </c>
      <c r="B16754" t="s">
        <v>264</v>
      </c>
      <c r="C16754" t="s">
        <v>391</v>
      </c>
      <c r="D16754" t="s">
        <v>1280</v>
      </c>
      <c r="E16754" t="s">
        <v>31</v>
      </c>
      <c r="F16754">
        <v>1033</v>
      </c>
      <c r="G16754">
        <v>4474</v>
      </c>
      <c r="H16754">
        <v>4.3310745401742494</v>
      </c>
      <c r="I16754" t="str">
        <f>VLOOKUP($B16754&amp;$E16754,'Employee List'!$A:$E,5,0)</f>
        <v>E-1339</v>
      </c>
    </row>
    <row r="16755" spans="1:9" x14ac:dyDescent="0.35">
      <c r="A16755" t="s">
        <v>1257</v>
      </c>
      <c r="B16755" t="s">
        <v>264</v>
      </c>
      <c r="C16755" t="s">
        <v>391</v>
      </c>
      <c r="D16755" t="s">
        <v>1262</v>
      </c>
      <c r="E16755" t="s">
        <v>29</v>
      </c>
      <c r="F16755">
        <v>55380</v>
      </c>
      <c r="G16755">
        <v>20948</v>
      </c>
      <c r="H16755">
        <v>0.37825929938605996</v>
      </c>
      <c r="I16755" t="str">
        <f>VLOOKUP($B16755&amp;$E16755,'Employee List'!$A:$E,5,0)</f>
        <v>E-1339</v>
      </c>
    </row>
    <row r="16756" spans="1:9" x14ac:dyDescent="0.35">
      <c r="A16756" t="s">
        <v>1257</v>
      </c>
      <c r="B16756" t="s">
        <v>264</v>
      </c>
      <c r="C16756" t="s">
        <v>391</v>
      </c>
      <c r="D16756" t="s">
        <v>1262</v>
      </c>
      <c r="E16756" t="s">
        <v>30</v>
      </c>
      <c r="F16756">
        <v>57491</v>
      </c>
      <c r="G16756">
        <v>30798</v>
      </c>
      <c r="H16756">
        <v>0.53570124019411736</v>
      </c>
      <c r="I16756" t="str">
        <f>VLOOKUP($B16756&amp;$E16756,'Employee List'!$A:$E,5,0)</f>
        <v>E-1339</v>
      </c>
    </row>
    <row r="16757" spans="1:9" x14ac:dyDescent="0.35">
      <c r="A16757" t="s">
        <v>1257</v>
      </c>
      <c r="B16757" t="s">
        <v>264</v>
      </c>
      <c r="C16757" t="s">
        <v>391</v>
      </c>
      <c r="D16757" t="s">
        <v>1262</v>
      </c>
      <c r="E16757" t="s">
        <v>31</v>
      </c>
      <c r="F16757">
        <v>58417</v>
      </c>
      <c r="G16757">
        <v>18744</v>
      </c>
      <c r="H16757">
        <v>0.32086550148073334</v>
      </c>
      <c r="I16757" t="str">
        <f>VLOOKUP($B16757&amp;$E16757,'Employee List'!$A:$E,5,0)</f>
        <v>E-1339</v>
      </c>
    </row>
    <row r="16758" spans="1:9" x14ac:dyDescent="0.35">
      <c r="A16758" t="s">
        <v>1257</v>
      </c>
      <c r="B16758" t="s">
        <v>264</v>
      </c>
      <c r="C16758" t="s">
        <v>391</v>
      </c>
      <c r="D16758" t="s">
        <v>1282</v>
      </c>
      <c r="E16758" t="s">
        <v>30</v>
      </c>
      <c r="F16758">
        <v>7154</v>
      </c>
      <c r="G16758">
        <v>4450</v>
      </c>
      <c r="H16758">
        <v>0.6220296337713167</v>
      </c>
      <c r="I16758" t="str">
        <f>VLOOKUP($B16758&amp;$E16758,'Employee List'!$A:$E,5,0)</f>
        <v>E-1339</v>
      </c>
    </row>
    <row r="16759" spans="1:9" x14ac:dyDescent="0.35">
      <c r="A16759" t="s">
        <v>1257</v>
      </c>
      <c r="B16759" t="s">
        <v>264</v>
      </c>
      <c r="C16759" t="s">
        <v>391</v>
      </c>
      <c r="D16759" t="s">
        <v>1282</v>
      </c>
      <c r="E16759" t="s">
        <v>31</v>
      </c>
      <c r="F16759">
        <v>6043</v>
      </c>
      <c r="G16759">
        <v>3691</v>
      </c>
      <c r="H16759">
        <v>0.61078934304153565</v>
      </c>
      <c r="I16759" t="str">
        <f>VLOOKUP($B16759&amp;$E16759,'Employee List'!$A:$E,5,0)</f>
        <v>E-1339</v>
      </c>
    </row>
    <row r="16760" spans="1:9" x14ac:dyDescent="0.35">
      <c r="A16760" t="s">
        <v>1257</v>
      </c>
      <c r="B16760" t="s">
        <v>264</v>
      </c>
      <c r="C16760" t="s">
        <v>391</v>
      </c>
      <c r="D16760" t="s">
        <v>1281</v>
      </c>
      <c r="E16760" t="s">
        <v>29</v>
      </c>
      <c r="F16760">
        <v>8917</v>
      </c>
      <c r="G16760">
        <v>6406</v>
      </c>
      <c r="H16760">
        <v>0.7184030503532578</v>
      </c>
      <c r="I16760" t="str">
        <f>VLOOKUP($B16760&amp;$E16760,'Employee List'!$A:$E,5,0)</f>
        <v>E-1339</v>
      </c>
    </row>
    <row r="16761" spans="1:9" x14ac:dyDescent="0.35">
      <c r="A16761" t="s">
        <v>1257</v>
      </c>
      <c r="B16761" t="s">
        <v>264</v>
      </c>
      <c r="C16761" t="s">
        <v>391</v>
      </c>
      <c r="D16761" t="s">
        <v>1281</v>
      </c>
      <c r="E16761" t="s">
        <v>30</v>
      </c>
      <c r="F16761">
        <v>6853</v>
      </c>
      <c r="G16761">
        <v>5229</v>
      </c>
      <c r="H16761">
        <v>0.76302349336057196</v>
      </c>
      <c r="I16761" t="str">
        <f>VLOOKUP($B16761&amp;$E16761,'Employee List'!$A:$E,5,0)</f>
        <v>E-1339</v>
      </c>
    </row>
    <row r="16762" spans="1:9" x14ac:dyDescent="0.35">
      <c r="A16762" t="s">
        <v>1257</v>
      </c>
      <c r="B16762" t="s">
        <v>264</v>
      </c>
      <c r="C16762" t="s">
        <v>391</v>
      </c>
      <c r="D16762" t="s">
        <v>1281</v>
      </c>
      <c r="E16762" t="s">
        <v>31</v>
      </c>
      <c r="F16762">
        <v>7984</v>
      </c>
      <c r="G16762">
        <v>9788</v>
      </c>
      <c r="H16762">
        <v>1.2259519038076152</v>
      </c>
      <c r="I16762" t="str">
        <f>VLOOKUP($B16762&amp;$E16762,'Employee List'!$A:$E,5,0)</f>
        <v>E-1339</v>
      </c>
    </row>
    <row r="16763" spans="1:9" x14ac:dyDescent="0.35">
      <c r="A16763" t="s">
        <v>1257</v>
      </c>
      <c r="B16763" t="s">
        <v>265</v>
      </c>
      <c r="C16763" t="s">
        <v>392</v>
      </c>
      <c r="D16763" t="s">
        <v>1274</v>
      </c>
      <c r="E16763" t="s">
        <v>29</v>
      </c>
      <c r="F16763">
        <v>19731</v>
      </c>
      <c r="G16763">
        <v>23453</v>
      </c>
      <c r="H16763">
        <v>1.1886371699356342</v>
      </c>
      <c r="I16763" t="str">
        <f>VLOOKUP($B16763&amp;$E16763,'Employee List'!$A:$E,5,0)</f>
        <v>E-1340</v>
      </c>
    </row>
    <row r="16764" spans="1:9" x14ac:dyDescent="0.35">
      <c r="A16764" t="s">
        <v>1257</v>
      </c>
      <c r="B16764" t="s">
        <v>265</v>
      </c>
      <c r="C16764" t="s">
        <v>392</v>
      </c>
      <c r="D16764" t="s">
        <v>1274</v>
      </c>
      <c r="E16764" t="s">
        <v>30</v>
      </c>
      <c r="F16764">
        <v>19710</v>
      </c>
      <c r="G16764">
        <v>17797</v>
      </c>
      <c r="H16764">
        <v>0.90294266869609341</v>
      </c>
      <c r="I16764" t="str">
        <f>VLOOKUP($B16764&amp;$E16764,'Employee List'!$A:$E,5,0)</f>
        <v>E-1340</v>
      </c>
    </row>
    <row r="16765" spans="1:9" x14ac:dyDescent="0.35">
      <c r="A16765" t="s">
        <v>1257</v>
      </c>
      <c r="B16765" t="s">
        <v>265</v>
      </c>
      <c r="C16765" t="s">
        <v>392</v>
      </c>
      <c r="D16765" t="s">
        <v>1274</v>
      </c>
      <c r="E16765" t="s">
        <v>31</v>
      </c>
      <c r="F16765">
        <v>21210</v>
      </c>
      <c r="G16765">
        <v>18627</v>
      </c>
      <c r="H16765">
        <v>0.87821782178217822</v>
      </c>
      <c r="I16765" t="str">
        <f>VLOOKUP($B16765&amp;$E16765,'Employee List'!$A:$E,5,0)</f>
        <v>E-1340</v>
      </c>
    </row>
    <row r="16766" spans="1:9" x14ac:dyDescent="0.35">
      <c r="A16766" t="s">
        <v>1257</v>
      </c>
      <c r="B16766" t="s">
        <v>265</v>
      </c>
      <c r="C16766" t="s">
        <v>392</v>
      </c>
      <c r="D16766" t="s">
        <v>1263</v>
      </c>
      <c r="E16766" t="s">
        <v>29</v>
      </c>
      <c r="F16766">
        <v>3458</v>
      </c>
      <c r="G16766">
        <v>4644</v>
      </c>
      <c r="H16766">
        <v>1.3429728166570272</v>
      </c>
      <c r="I16766" t="str">
        <f>VLOOKUP($B16766&amp;$E16766,'Employee List'!$A:$E,5,0)</f>
        <v>E-1340</v>
      </c>
    </row>
    <row r="16767" spans="1:9" x14ac:dyDescent="0.35">
      <c r="A16767" t="s">
        <v>1257</v>
      </c>
      <c r="B16767" t="s">
        <v>265</v>
      </c>
      <c r="C16767" t="s">
        <v>392</v>
      </c>
      <c r="D16767" t="s">
        <v>1263</v>
      </c>
      <c r="E16767" t="s">
        <v>30</v>
      </c>
      <c r="F16767">
        <v>1892</v>
      </c>
      <c r="G16767">
        <v>5341</v>
      </c>
      <c r="H16767">
        <v>2.822938689217759</v>
      </c>
      <c r="I16767" t="str">
        <f>VLOOKUP($B16767&amp;$E16767,'Employee List'!$A:$E,5,0)</f>
        <v>E-1340</v>
      </c>
    </row>
    <row r="16768" spans="1:9" x14ac:dyDescent="0.35">
      <c r="A16768" t="s">
        <v>1257</v>
      </c>
      <c r="B16768" t="s">
        <v>265</v>
      </c>
      <c r="C16768" t="s">
        <v>392</v>
      </c>
      <c r="D16768" t="s">
        <v>1263</v>
      </c>
      <c r="E16768" t="s">
        <v>31</v>
      </c>
      <c r="F16768">
        <v>2660</v>
      </c>
      <c r="G16768">
        <v>8385</v>
      </c>
      <c r="H16768">
        <v>3.1522556390977443</v>
      </c>
      <c r="I16768" t="str">
        <f>VLOOKUP($B16768&amp;$E16768,'Employee List'!$A:$E,5,0)</f>
        <v>E-1340</v>
      </c>
    </row>
    <row r="16769" spans="1:9" x14ac:dyDescent="0.35">
      <c r="A16769" t="s">
        <v>1257</v>
      </c>
      <c r="B16769" t="s">
        <v>265</v>
      </c>
      <c r="C16769" t="s">
        <v>392</v>
      </c>
      <c r="D16769" t="s">
        <v>1264</v>
      </c>
      <c r="E16769" t="s">
        <v>29</v>
      </c>
      <c r="F16769">
        <v>9637</v>
      </c>
      <c r="G16769">
        <v>5897</v>
      </c>
      <c r="H16769">
        <v>0.61191242087786657</v>
      </c>
      <c r="I16769" t="str">
        <f>VLOOKUP($B16769&amp;$E16769,'Employee List'!$A:$E,5,0)</f>
        <v>E-1340</v>
      </c>
    </row>
    <row r="16770" spans="1:9" x14ac:dyDescent="0.35">
      <c r="A16770" t="s">
        <v>1257</v>
      </c>
      <c r="B16770" t="s">
        <v>265</v>
      </c>
      <c r="C16770" t="s">
        <v>392</v>
      </c>
      <c r="D16770" t="s">
        <v>1264</v>
      </c>
      <c r="E16770" t="s">
        <v>30</v>
      </c>
      <c r="F16770">
        <v>8483</v>
      </c>
      <c r="G16770">
        <v>8426</v>
      </c>
      <c r="H16770">
        <v>0.993280679005069</v>
      </c>
      <c r="I16770" t="str">
        <f>VLOOKUP($B16770&amp;$E16770,'Employee List'!$A:$E,5,0)</f>
        <v>E-1340</v>
      </c>
    </row>
    <row r="16771" spans="1:9" x14ac:dyDescent="0.35">
      <c r="A16771" t="s">
        <v>1257</v>
      </c>
      <c r="B16771" t="s">
        <v>265</v>
      </c>
      <c r="C16771" t="s">
        <v>392</v>
      </c>
      <c r="D16771" t="s">
        <v>1264</v>
      </c>
      <c r="E16771" t="s">
        <v>31</v>
      </c>
      <c r="F16771">
        <v>6906</v>
      </c>
      <c r="G16771">
        <v>3018</v>
      </c>
      <c r="H16771">
        <v>0.43701129452649867</v>
      </c>
      <c r="I16771" t="str">
        <f>VLOOKUP($B16771&amp;$E16771,'Employee List'!$A:$E,5,0)</f>
        <v>E-1340</v>
      </c>
    </row>
    <row r="16772" spans="1:9" x14ac:dyDescent="0.35">
      <c r="A16772" t="s">
        <v>1257</v>
      </c>
      <c r="B16772" t="s">
        <v>265</v>
      </c>
      <c r="C16772" t="s">
        <v>392</v>
      </c>
      <c r="D16772" t="s">
        <v>1265</v>
      </c>
      <c r="E16772" t="s">
        <v>29</v>
      </c>
      <c r="F16772">
        <v>19403</v>
      </c>
      <c r="G16772">
        <v>9014</v>
      </c>
      <c r="H16772">
        <v>0.4645673349482039</v>
      </c>
      <c r="I16772" t="str">
        <f>VLOOKUP($B16772&amp;$E16772,'Employee List'!$A:$E,5,0)</f>
        <v>E-1340</v>
      </c>
    </row>
    <row r="16773" spans="1:9" x14ac:dyDescent="0.35">
      <c r="A16773" t="s">
        <v>1257</v>
      </c>
      <c r="B16773" t="s">
        <v>265</v>
      </c>
      <c r="C16773" t="s">
        <v>392</v>
      </c>
      <c r="D16773" t="s">
        <v>1265</v>
      </c>
      <c r="E16773" t="s">
        <v>30</v>
      </c>
      <c r="F16773">
        <v>17242</v>
      </c>
      <c r="G16773">
        <v>7105</v>
      </c>
      <c r="H16773">
        <v>0.41207516529404942</v>
      </c>
      <c r="I16773" t="str">
        <f>VLOOKUP($B16773&amp;$E16773,'Employee List'!$A:$E,5,0)</f>
        <v>E-1340</v>
      </c>
    </row>
    <row r="16774" spans="1:9" x14ac:dyDescent="0.35">
      <c r="A16774" t="s">
        <v>1257</v>
      </c>
      <c r="B16774" t="s">
        <v>265</v>
      </c>
      <c r="C16774" t="s">
        <v>392</v>
      </c>
      <c r="D16774" t="s">
        <v>1265</v>
      </c>
      <c r="E16774" t="s">
        <v>31</v>
      </c>
      <c r="F16774">
        <v>19222</v>
      </c>
      <c r="G16774">
        <v>11621</v>
      </c>
      <c r="H16774">
        <v>0.60456768286338569</v>
      </c>
      <c r="I16774" t="str">
        <f>VLOOKUP($B16774&amp;$E16774,'Employee List'!$A:$E,5,0)</f>
        <v>E-1340</v>
      </c>
    </row>
    <row r="16775" spans="1:9" x14ac:dyDescent="0.35">
      <c r="A16775" t="s">
        <v>1257</v>
      </c>
      <c r="B16775" t="s">
        <v>265</v>
      </c>
      <c r="C16775" t="s">
        <v>392</v>
      </c>
      <c r="D16775" t="s">
        <v>1260</v>
      </c>
      <c r="E16775" t="s">
        <v>29</v>
      </c>
      <c r="F16775">
        <v>89919</v>
      </c>
      <c r="G16775">
        <v>70923</v>
      </c>
      <c r="H16775">
        <v>0.78874320221532712</v>
      </c>
      <c r="I16775" t="str">
        <f>VLOOKUP($B16775&amp;$E16775,'Employee List'!$A:$E,5,0)</f>
        <v>E-1340</v>
      </c>
    </row>
    <row r="16776" spans="1:9" x14ac:dyDescent="0.35">
      <c r="A16776" t="s">
        <v>1257</v>
      </c>
      <c r="B16776" t="s">
        <v>265</v>
      </c>
      <c r="C16776" t="s">
        <v>392</v>
      </c>
      <c r="D16776" t="s">
        <v>1260</v>
      </c>
      <c r="E16776" t="s">
        <v>30</v>
      </c>
      <c r="F16776">
        <v>91430</v>
      </c>
      <c r="G16776">
        <v>90782</v>
      </c>
      <c r="H16776">
        <v>0.99291261074045722</v>
      </c>
      <c r="I16776" t="str">
        <f>VLOOKUP($B16776&amp;$E16776,'Employee List'!$A:$E,5,0)</f>
        <v>E-1340</v>
      </c>
    </row>
    <row r="16777" spans="1:9" x14ac:dyDescent="0.35">
      <c r="A16777" t="s">
        <v>1257</v>
      </c>
      <c r="B16777" t="s">
        <v>265</v>
      </c>
      <c r="C16777" t="s">
        <v>392</v>
      </c>
      <c r="D16777" t="s">
        <v>1260</v>
      </c>
      <c r="E16777" t="s">
        <v>31</v>
      </c>
      <c r="F16777">
        <v>106125</v>
      </c>
      <c r="G16777">
        <v>212227</v>
      </c>
      <c r="H16777">
        <v>1.9997832744405182</v>
      </c>
      <c r="I16777" t="str">
        <f>VLOOKUP($B16777&amp;$E16777,'Employee List'!$A:$E,5,0)</f>
        <v>E-1340</v>
      </c>
    </row>
    <row r="16778" spans="1:9" x14ac:dyDescent="0.35">
      <c r="A16778" t="s">
        <v>1257</v>
      </c>
      <c r="B16778" t="s">
        <v>265</v>
      </c>
      <c r="C16778" t="s">
        <v>392</v>
      </c>
      <c r="D16778" t="s">
        <v>1261</v>
      </c>
      <c r="E16778" t="s">
        <v>29</v>
      </c>
      <c r="F16778">
        <v>63184</v>
      </c>
      <c r="G16778">
        <v>57240</v>
      </c>
      <c r="H16778">
        <v>0.90592555077234738</v>
      </c>
      <c r="I16778" t="str">
        <f>VLOOKUP($B16778&amp;$E16778,'Employee List'!$A:$E,5,0)</f>
        <v>E-1340</v>
      </c>
    </row>
    <row r="16779" spans="1:9" x14ac:dyDescent="0.35">
      <c r="A16779" t="s">
        <v>1257</v>
      </c>
      <c r="B16779" t="s">
        <v>265</v>
      </c>
      <c r="C16779" t="s">
        <v>392</v>
      </c>
      <c r="D16779" t="s">
        <v>1261</v>
      </c>
      <c r="E16779" t="s">
        <v>30</v>
      </c>
      <c r="F16779">
        <v>63790</v>
      </c>
      <c r="G16779">
        <v>52429</v>
      </c>
      <c r="H16779">
        <v>0.82189998432356171</v>
      </c>
      <c r="I16779" t="str">
        <f>VLOOKUP($B16779&amp;$E16779,'Employee List'!$A:$E,5,0)</f>
        <v>E-1340</v>
      </c>
    </row>
    <row r="16780" spans="1:9" x14ac:dyDescent="0.35">
      <c r="A16780" t="s">
        <v>1257</v>
      </c>
      <c r="B16780" t="s">
        <v>265</v>
      </c>
      <c r="C16780" t="s">
        <v>392</v>
      </c>
      <c r="D16780" t="s">
        <v>1261</v>
      </c>
      <c r="E16780" t="s">
        <v>31</v>
      </c>
      <c r="F16780">
        <v>65215</v>
      </c>
      <c r="G16780">
        <v>58896</v>
      </c>
      <c r="H16780">
        <v>0.90310511385417469</v>
      </c>
      <c r="I16780" t="str">
        <f>VLOOKUP($B16780&amp;$E16780,'Employee List'!$A:$E,5,0)</f>
        <v>E-1340</v>
      </c>
    </row>
    <row r="16781" spans="1:9" x14ac:dyDescent="0.35">
      <c r="A16781" t="s">
        <v>1257</v>
      </c>
      <c r="B16781" t="s">
        <v>265</v>
      </c>
      <c r="C16781" t="s">
        <v>392</v>
      </c>
      <c r="D16781" t="s">
        <v>1266</v>
      </c>
      <c r="E16781" t="s">
        <v>29</v>
      </c>
      <c r="F16781">
        <v>132626</v>
      </c>
      <c r="G16781">
        <v>181100</v>
      </c>
      <c r="H16781">
        <v>1.3654939453802422</v>
      </c>
      <c r="I16781" t="str">
        <f>VLOOKUP($B16781&amp;$E16781,'Employee List'!$A:$E,5,0)</f>
        <v>E-1340</v>
      </c>
    </row>
    <row r="16782" spans="1:9" x14ac:dyDescent="0.35">
      <c r="A16782" t="s">
        <v>1257</v>
      </c>
      <c r="B16782" t="s">
        <v>265</v>
      </c>
      <c r="C16782" t="s">
        <v>392</v>
      </c>
      <c r="D16782" t="s">
        <v>1266</v>
      </c>
      <c r="E16782" t="s">
        <v>30</v>
      </c>
      <c r="F16782">
        <v>142229</v>
      </c>
      <c r="G16782">
        <v>180505</v>
      </c>
      <c r="H16782">
        <v>1.2691152999739856</v>
      </c>
      <c r="I16782" t="str">
        <f>VLOOKUP($B16782&amp;$E16782,'Employee List'!$A:$E,5,0)</f>
        <v>E-1340</v>
      </c>
    </row>
    <row r="16783" spans="1:9" x14ac:dyDescent="0.35">
      <c r="A16783" t="s">
        <v>1257</v>
      </c>
      <c r="B16783" t="s">
        <v>265</v>
      </c>
      <c r="C16783" t="s">
        <v>392</v>
      </c>
      <c r="D16783" t="s">
        <v>1266</v>
      </c>
      <c r="E16783" t="s">
        <v>31</v>
      </c>
      <c r="F16783">
        <v>141121</v>
      </c>
      <c r="G16783">
        <v>141521</v>
      </c>
      <c r="H16783">
        <v>1.0028344470348141</v>
      </c>
      <c r="I16783" t="str">
        <f>VLOOKUP($B16783&amp;$E16783,'Employee List'!$A:$E,5,0)</f>
        <v>E-1340</v>
      </c>
    </row>
    <row r="16784" spans="1:9" x14ac:dyDescent="0.35">
      <c r="A16784" t="s">
        <v>1257</v>
      </c>
      <c r="B16784" t="s">
        <v>265</v>
      </c>
      <c r="C16784" t="s">
        <v>392</v>
      </c>
      <c r="D16784" t="s">
        <v>1267</v>
      </c>
      <c r="E16784" t="s">
        <v>29</v>
      </c>
      <c r="F16784">
        <v>43314</v>
      </c>
      <c r="G16784">
        <v>40949</v>
      </c>
      <c r="H16784">
        <v>0.94539871635037176</v>
      </c>
      <c r="I16784" t="str">
        <f>VLOOKUP($B16784&amp;$E16784,'Employee List'!$A:$E,5,0)</f>
        <v>E-1340</v>
      </c>
    </row>
    <row r="16785" spans="1:9" x14ac:dyDescent="0.35">
      <c r="A16785" t="s">
        <v>1257</v>
      </c>
      <c r="B16785" t="s">
        <v>265</v>
      </c>
      <c r="C16785" t="s">
        <v>392</v>
      </c>
      <c r="D16785" t="s">
        <v>1267</v>
      </c>
      <c r="E16785" t="s">
        <v>30</v>
      </c>
      <c r="F16785">
        <v>46706</v>
      </c>
      <c r="G16785">
        <v>37166</v>
      </c>
      <c r="H16785">
        <v>0.79574358754763841</v>
      </c>
      <c r="I16785" t="str">
        <f>VLOOKUP($B16785&amp;$E16785,'Employee List'!$A:$E,5,0)</f>
        <v>E-1340</v>
      </c>
    </row>
    <row r="16786" spans="1:9" x14ac:dyDescent="0.35">
      <c r="A16786" t="s">
        <v>1257</v>
      </c>
      <c r="B16786" t="s">
        <v>265</v>
      </c>
      <c r="C16786" t="s">
        <v>392</v>
      </c>
      <c r="D16786" t="s">
        <v>1267</v>
      </c>
      <c r="E16786" t="s">
        <v>31</v>
      </c>
      <c r="F16786">
        <v>45241</v>
      </c>
      <c r="G16786">
        <v>54275</v>
      </c>
      <c r="H16786">
        <v>1.19968612541721</v>
      </c>
      <c r="I16786" t="str">
        <f>VLOOKUP($B16786&amp;$E16786,'Employee List'!$A:$E,5,0)</f>
        <v>E-1340</v>
      </c>
    </row>
    <row r="16787" spans="1:9" x14ac:dyDescent="0.35">
      <c r="A16787" t="s">
        <v>1257</v>
      </c>
      <c r="B16787" t="s">
        <v>265</v>
      </c>
      <c r="C16787" t="s">
        <v>392</v>
      </c>
      <c r="D16787" t="s">
        <v>1268</v>
      </c>
      <c r="E16787" t="s">
        <v>29</v>
      </c>
      <c r="F16787">
        <v>16812</v>
      </c>
      <c r="G16787">
        <v>4313</v>
      </c>
      <c r="H16787">
        <v>0.25654294551510826</v>
      </c>
      <c r="I16787" t="str">
        <f>VLOOKUP($B16787&amp;$E16787,'Employee List'!$A:$E,5,0)</f>
        <v>E-1340</v>
      </c>
    </row>
    <row r="16788" spans="1:9" x14ac:dyDescent="0.35">
      <c r="A16788" t="s">
        <v>1257</v>
      </c>
      <c r="B16788" t="s">
        <v>265</v>
      </c>
      <c r="C16788" t="s">
        <v>392</v>
      </c>
      <c r="D16788" t="s">
        <v>1268</v>
      </c>
      <c r="E16788" t="s">
        <v>30</v>
      </c>
      <c r="F16788">
        <v>12268</v>
      </c>
      <c r="G16788">
        <v>10270</v>
      </c>
      <c r="H16788">
        <v>0.83713726768829477</v>
      </c>
      <c r="I16788" t="str">
        <f>VLOOKUP($B16788&amp;$E16788,'Employee List'!$A:$E,5,0)</f>
        <v>E-1340</v>
      </c>
    </row>
    <row r="16789" spans="1:9" x14ac:dyDescent="0.35">
      <c r="A16789" t="s">
        <v>1257</v>
      </c>
      <c r="B16789" t="s">
        <v>265</v>
      </c>
      <c r="C16789" t="s">
        <v>392</v>
      </c>
      <c r="D16789" t="s">
        <v>1268</v>
      </c>
      <c r="E16789" t="s">
        <v>31</v>
      </c>
      <c r="F16789">
        <v>14923</v>
      </c>
      <c r="G16789">
        <v>6327</v>
      </c>
      <c r="H16789">
        <v>0.42397641224954769</v>
      </c>
      <c r="I16789" t="str">
        <f>VLOOKUP($B16789&amp;$E16789,'Employee List'!$A:$E,5,0)</f>
        <v>E-1340</v>
      </c>
    </row>
    <row r="16790" spans="1:9" x14ac:dyDescent="0.35">
      <c r="A16790" t="s">
        <v>1257</v>
      </c>
      <c r="B16790" t="s">
        <v>265</v>
      </c>
      <c r="C16790" t="s">
        <v>392</v>
      </c>
      <c r="D16790" t="s">
        <v>1269</v>
      </c>
      <c r="E16790" t="s">
        <v>29</v>
      </c>
      <c r="F16790">
        <v>12577</v>
      </c>
      <c r="G16790">
        <v>22006</v>
      </c>
      <c r="H16790">
        <v>1.7497018366860142</v>
      </c>
      <c r="I16790" t="str">
        <f>VLOOKUP($B16790&amp;$E16790,'Employee List'!$A:$E,5,0)</f>
        <v>E-1340</v>
      </c>
    </row>
    <row r="16791" spans="1:9" x14ac:dyDescent="0.35">
      <c r="A16791" t="s">
        <v>1257</v>
      </c>
      <c r="B16791" t="s">
        <v>265</v>
      </c>
      <c r="C16791" t="s">
        <v>392</v>
      </c>
      <c r="D16791" t="s">
        <v>1269</v>
      </c>
      <c r="E16791" t="s">
        <v>30</v>
      </c>
      <c r="F16791">
        <v>10452</v>
      </c>
      <c r="G16791">
        <v>1600</v>
      </c>
      <c r="H16791">
        <v>0.15308075009567546</v>
      </c>
      <c r="I16791" t="str">
        <f>VLOOKUP($B16791&amp;$E16791,'Employee List'!$A:$E,5,0)</f>
        <v>E-1340</v>
      </c>
    </row>
    <row r="16792" spans="1:9" x14ac:dyDescent="0.35">
      <c r="A16792" t="s">
        <v>1257</v>
      </c>
      <c r="B16792" t="s">
        <v>265</v>
      </c>
      <c r="C16792" t="s">
        <v>392</v>
      </c>
      <c r="D16792" t="s">
        <v>1269</v>
      </c>
      <c r="E16792" t="s">
        <v>31</v>
      </c>
      <c r="F16792">
        <v>8146</v>
      </c>
      <c r="G16792">
        <v>3340</v>
      </c>
      <c r="H16792">
        <v>0.41001718634912843</v>
      </c>
      <c r="I16792" t="str">
        <f>VLOOKUP($B16792&amp;$E16792,'Employee List'!$A:$E,5,0)</f>
        <v>E-1340</v>
      </c>
    </row>
    <row r="16793" spans="1:9" x14ac:dyDescent="0.35">
      <c r="A16793" t="s">
        <v>1257</v>
      </c>
      <c r="B16793" t="s">
        <v>265</v>
      </c>
      <c r="C16793" t="s">
        <v>392</v>
      </c>
      <c r="D16793" t="s">
        <v>1270</v>
      </c>
      <c r="E16793" t="s">
        <v>29</v>
      </c>
      <c r="F16793">
        <v>7717</v>
      </c>
      <c r="G16793">
        <v>5795</v>
      </c>
      <c r="H16793">
        <v>0.75093948425553969</v>
      </c>
      <c r="I16793" t="str">
        <f>VLOOKUP($B16793&amp;$E16793,'Employee List'!$A:$E,5,0)</f>
        <v>E-1340</v>
      </c>
    </row>
    <row r="16794" spans="1:9" x14ac:dyDescent="0.35">
      <c r="A16794" t="s">
        <v>1257</v>
      </c>
      <c r="B16794" t="s">
        <v>265</v>
      </c>
      <c r="C16794" t="s">
        <v>392</v>
      </c>
      <c r="D16794" t="s">
        <v>1270</v>
      </c>
      <c r="E16794" t="s">
        <v>30</v>
      </c>
      <c r="F16794">
        <v>7030</v>
      </c>
      <c r="G16794">
        <v>7644</v>
      </c>
      <c r="H16794">
        <v>1.0873399715504979</v>
      </c>
      <c r="I16794" t="str">
        <f>VLOOKUP($B16794&amp;$E16794,'Employee List'!$A:$E,5,0)</f>
        <v>E-1340</v>
      </c>
    </row>
    <row r="16795" spans="1:9" x14ac:dyDescent="0.35">
      <c r="A16795" t="s">
        <v>1257</v>
      </c>
      <c r="B16795" t="s">
        <v>265</v>
      </c>
      <c r="C16795" t="s">
        <v>392</v>
      </c>
      <c r="D16795" t="s">
        <v>1270</v>
      </c>
      <c r="E16795" t="s">
        <v>31</v>
      </c>
      <c r="F16795">
        <v>7245</v>
      </c>
      <c r="G16795">
        <v>10996</v>
      </c>
      <c r="H16795">
        <v>1.517736369910283</v>
      </c>
      <c r="I16795" t="str">
        <f>VLOOKUP($B16795&amp;$E16795,'Employee List'!$A:$E,5,0)</f>
        <v>E-1340</v>
      </c>
    </row>
    <row r="16796" spans="1:9" x14ac:dyDescent="0.35">
      <c r="A16796" t="s">
        <v>1257</v>
      </c>
      <c r="B16796" t="s">
        <v>265</v>
      </c>
      <c r="C16796" t="s">
        <v>392</v>
      </c>
      <c r="D16796" t="s">
        <v>1271</v>
      </c>
      <c r="E16796" t="s">
        <v>29</v>
      </c>
      <c r="F16796">
        <v>16270</v>
      </c>
      <c r="G16796">
        <v>16446</v>
      </c>
      <c r="H16796">
        <v>1.0108174554394591</v>
      </c>
      <c r="I16796" t="str">
        <f>VLOOKUP($B16796&amp;$E16796,'Employee List'!$A:$E,5,0)</f>
        <v>E-1340</v>
      </c>
    </row>
    <row r="16797" spans="1:9" x14ac:dyDescent="0.35">
      <c r="A16797" t="s">
        <v>1257</v>
      </c>
      <c r="B16797" t="s">
        <v>265</v>
      </c>
      <c r="C16797" t="s">
        <v>392</v>
      </c>
      <c r="D16797" t="s">
        <v>1271</v>
      </c>
      <c r="E16797" t="s">
        <v>30</v>
      </c>
      <c r="F16797">
        <v>14790</v>
      </c>
      <c r="G16797">
        <v>21427</v>
      </c>
      <c r="H16797">
        <v>1.4487491548343476</v>
      </c>
      <c r="I16797" t="str">
        <f>VLOOKUP($B16797&amp;$E16797,'Employee List'!$A:$E,5,0)</f>
        <v>E-1340</v>
      </c>
    </row>
    <row r="16798" spans="1:9" x14ac:dyDescent="0.35">
      <c r="A16798" t="s">
        <v>1257</v>
      </c>
      <c r="B16798" t="s">
        <v>265</v>
      </c>
      <c r="C16798" t="s">
        <v>392</v>
      </c>
      <c r="D16798" t="s">
        <v>1271</v>
      </c>
      <c r="E16798" t="s">
        <v>31</v>
      </c>
      <c r="F16798">
        <v>16480</v>
      </c>
      <c r="G16798">
        <v>10767</v>
      </c>
      <c r="H16798">
        <v>0.65333737864077668</v>
      </c>
      <c r="I16798" t="str">
        <f>VLOOKUP($B16798&amp;$E16798,'Employee List'!$A:$E,5,0)</f>
        <v>E-1340</v>
      </c>
    </row>
    <row r="16799" spans="1:9" x14ac:dyDescent="0.35">
      <c r="A16799" t="s">
        <v>1257</v>
      </c>
      <c r="B16799" t="s">
        <v>265</v>
      </c>
      <c r="C16799" t="s">
        <v>392</v>
      </c>
      <c r="D16799" t="s">
        <v>1258</v>
      </c>
      <c r="E16799" t="s">
        <v>29</v>
      </c>
      <c r="F16799">
        <v>234999</v>
      </c>
      <c r="G16799">
        <v>346782</v>
      </c>
      <c r="H16799">
        <v>1.475674364571764</v>
      </c>
      <c r="I16799" t="str">
        <f>VLOOKUP($B16799&amp;$E16799,'Employee List'!$A:$E,5,0)</f>
        <v>E-1340</v>
      </c>
    </row>
    <row r="16800" spans="1:9" x14ac:dyDescent="0.35">
      <c r="A16800" t="s">
        <v>1257</v>
      </c>
      <c r="B16800" t="s">
        <v>265</v>
      </c>
      <c r="C16800" t="s">
        <v>392</v>
      </c>
      <c r="D16800" t="s">
        <v>1258</v>
      </c>
      <c r="E16800" t="s">
        <v>30</v>
      </c>
      <c r="F16800">
        <v>226950</v>
      </c>
      <c r="G16800">
        <v>256240</v>
      </c>
      <c r="H16800">
        <v>1.1290592641551003</v>
      </c>
      <c r="I16800" t="str">
        <f>VLOOKUP($B16800&amp;$E16800,'Employee List'!$A:$E,5,0)</f>
        <v>E-1340</v>
      </c>
    </row>
    <row r="16801" spans="1:9" x14ac:dyDescent="0.35">
      <c r="A16801" t="s">
        <v>1257</v>
      </c>
      <c r="B16801" t="s">
        <v>265</v>
      </c>
      <c r="C16801" t="s">
        <v>392</v>
      </c>
      <c r="D16801" t="s">
        <v>1258</v>
      </c>
      <c r="E16801" t="s">
        <v>31</v>
      </c>
      <c r="F16801">
        <v>217134</v>
      </c>
      <c r="G16801">
        <v>206325</v>
      </c>
      <c r="H16801">
        <v>0.95021968001326373</v>
      </c>
      <c r="I16801" t="str">
        <f>VLOOKUP($B16801&amp;$E16801,'Employee List'!$A:$E,5,0)</f>
        <v>E-1340</v>
      </c>
    </row>
    <row r="16802" spans="1:9" x14ac:dyDescent="0.35">
      <c r="A16802" t="s">
        <v>1257</v>
      </c>
      <c r="B16802" t="s">
        <v>265</v>
      </c>
      <c r="C16802" t="s">
        <v>392</v>
      </c>
      <c r="D16802" t="s">
        <v>1272</v>
      </c>
      <c r="E16802" t="s">
        <v>29</v>
      </c>
      <c r="F16802">
        <v>15297</v>
      </c>
      <c r="G16802">
        <v>12309</v>
      </c>
      <c r="H16802">
        <v>0.80466758187879972</v>
      </c>
      <c r="I16802" t="str">
        <f>VLOOKUP($B16802&amp;$E16802,'Employee List'!$A:$E,5,0)</f>
        <v>E-1340</v>
      </c>
    </row>
    <row r="16803" spans="1:9" x14ac:dyDescent="0.35">
      <c r="A16803" t="s">
        <v>1257</v>
      </c>
      <c r="B16803" t="s">
        <v>265</v>
      </c>
      <c r="C16803" t="s">
        <v>392</v>
      </c>
      <c r="D16803" t="s">
        <v>1272</v>
      </c>
      <c r="E16803" t="s">
        <v>30</v>
      </c>
      <c r="F16803">
        <v>19146</v>
      </c>
      <c r="G16803">
        <v>19805</v>
      </c>
      <c r="H16803">
        <v>1.0344197221351719</v>
      </c>
      <c r="I16803" t="str">
        <f>VLOOKUP($B16803&amp;$E16803,'Employee List'!$A:$E,5,0)</f>
        <v>E-1340</v>
      </c>
    </row>
    <row r="16804" spans="1:9" x14ac:dyDescent="0.35">
      <c r="A16804" t="s">
        <v>1257</v>
      </c>
      <c r="B16804" t="s">
        <v>265</v>
      </c>
      <c r="C16804" t="s">
        <v>392</v>
      </c>
      <c r="D16804" t="s">
        <v>1272</v>
      </c>
      <c r="E16804" t="s">
        <v>31</v>
      </c>
      <c r="F16804">
        <v>17301</v>
      </c>
      <c r="G16804">
        <v>23317</v>
      </c>
      <c r="H16804">
        <v>1.347725564996243</v>
      </c>
      <c r="I16804" t="str">
        <f>VLOOKUP($B16804&amp;$E16804,'Employee List'!$A:$E,5,0)</f>
        <v>E-1340</v>
      </c>
    </row>
    <row r="16805" spans="1:9" x14ac:dyDescent="0.35">
      <c r="A16805" t="s">
        <v>1257</v>
      </c>
      <c r="B16805" t="s">
        <v>265</v>
      </c>
      <c r="C16805" t="s">
        <v>392</v>
      </c>
      <c r="D16805" t="s">
        <v>1259</v>
      </c>
      <c r="E16805" t="s">
        <v>29</v>
      </c>
      <c r="F16805">
        <v>26190</v>
      </c>
      <c r="G16805">
        <v>24753</v>
      </c>
      <c r="H16805">
        <v>0.94513172966781211</v>
      </c>
      <c r="I16805" t="str">
        <f>VLOOKUP($B16805&amp;$E16805,'Employee List'!$A:$E,5,0)</f>
        <v>E-1340</v>
      </c>
    </row>
    <row r="16806" spans="1:9" x14ac:dyDescent="0.35">
      <c r="A16806" t="s">
        <v>1257</v>
      </c>
      <c r="B16806" t="s">
        <v>265</v>
      </c>
      <c r="C16806" t="s">
        <v>392</v>
      </c>
      <c r="D16806" t="s">
        <v>1259</v>
      </c>
      <c r="E16806" t="s">
        <v>30</v>
      </c>
      <c r="F16806">
        <v>29445</v>
      </c>
      <c r="G16806">
        <v>21676</v>
      </c>
      <c r="H16806">
        <v>0.73615214807267793</v>
      </c>
      <c r="I16806" t="str">
        <f>VLOOKUP($B16806&amp;$E16806,'Employee List'!$A:$E,5,0)</f>
        <v>E-1340</v>
      </c>
    </row>
    <row r="16807" spans="1:9" x14ac:dyDescent="0.35">
      <c r="A16807" t="s">
        <v>1257</v>
      </c>
      <c r="B16807" t="s">
        <v>265</v>
      </c>
      <c r="C16807" t="s">
        <v>392</v>
      </c>
      <c r="D16807" t="s">
        <v>1259</v>
      </c>
      <c r="E16807" t="s">
        <v>31</v>
      </c>
      <c r="F16807">
        <v>29659</v>
      </c>
      <c r="G16807">
        <v>26742</v>
      </c>
      <c r="H16807">
        <v>0.90164874068579526</v>
      </c>
      <c r="I16807" t="str">
        <f>VLOOKUP($B16807&amp;$E16807,'Employee List'!$A:$E,5,0)</f>
        <v>E-1340</v>
      </c>
    </row>
    <row r="16808" spans="1:9" x14ac:dyDescent="0.35">
      <c r="A16808" t="s">
        <v>1257</v>
      </c>
      <c r="B16808" t="s">
        <v>265</v>
      </c>
      <c r="C16808" t="s">
        <v>392</v>
      </c>
      <c r="D16808" t="s">
        <v>1273</v>
      </c>
      <c r="E16808" t="s">
        <v>29</v>
      </c>
      <c r="F16808">
        <v>9255</v>
      </c>
      <c r="G16808">
        <v>4109</v>
      </c>
      <c r="H16808">
        <v>0.44397622906537004</v>
      </c>
      <c r="I16808" t="str">
        <f>VLOOKUP($B16808&amp;$E16808,'Employee List'!$A:$E,5,0)</f>
        <v>E-1340</v>
      </c>
    </row>
    <row r="16809" spans="1:9" x14ac:dyDescent="0.35">
      <c r="A16809" t="s">
        <v>1257</v>
      </c>
      <c r="B16809" t="s">
        <v>265</v>
      </c>
      <c r="C16809" t="s">
        <v>392</v>
      </c>
      <c r="D16809" t="s">
        <v>1273</v>
      </c>
      <c r="E16809" t="s">
        <v>30</v>
      </c>
      <c r="F16809">
        <v>10105</v>
      </c>
      <c r="G16809">
        <v>9798</v>
      </c>
      <c r="H16809">
        <v>0.96961900049480454</v>
      </c>
      <c r="I16809" t="str">
        <f>VLOOKUP($B16809&amp;$E16809,'Employee List'!$A:$E,5,0)</f>
        <v>E-1340</v>
      </c>
    </row>
    <row r="16810" spans="1:9" x14ac:dyDescent="0.35">
      <c r="A16810" t="s">
        <v>1257</v>
      </c>
      <c r="B16810" t="s">
        <v>265</v>
      </c>
      <c r="C16810" t="s">
        <v>392</v>
      </c>
      <c r="D16810" t="s">
        <v>1273</v>
      </c>
      <c r="E16810" t="s">
        <v>31</v>
      </c>
      <c r="F16810">
        <v>8532</v>
      </c>
      <c r="G16810">
        <v>5620</v>
      </c>
      <c r="H16810">
        <v>0.65869667135489918</v>
      </c>
      <c r="I16810" t="str">
        <f>VLOOKUP($B16810&amp;$E16810,'Employee List'!$A:$E,5,0)</f>
        <v>E-1340</v>
      </c>
    </row>
    <row r="16811" spans="1:9" x14ac:dyDescent="0.35">
      <c r="A16811" t="s">
        <v>1257</v>
      </c>
      <c r="B16811" t="s">
        <v>265</v>
      </c>
      <c r="C16811" t="s">
        <v>392</v>
      </c>
      <c r="D16811" t="s">
        <v>1275</v>
      </c>
      <c r="E16811" t="s">
        <v>29</v>
      </c>
      <c r="F16811">
        <v>7526</v>
      </c>
      <c r="G16811">
        <v>7039</v>
      </c>
      <c r="H16811">
        <v>0.93529099123040127</v>
      </c>
      <c r="I16811" t="str">
        <f>VLOOKUP($B16811&amp;$E16811,'Employee List'!$A:$E,5,0)</f>
        <v>E-1340</v>
      </c>
    </row>
    <row r="16812" spans="1:9" x14ac:dyDescent="0.35">
      <c r="A16812" t="s">
        <v>1257</v>
      </c>
      <c r="B16812" t="s">
        <v>265</v>
      </c>
      <c r="C16812" t="s">
        <v>392</v>
      </c>
      <c r="D16812" t="s">
        <v>1275</v>
      </c>
      <c r="E16812" t="s">
        <v>30</v>
      </c>
      <c r="F16812">
        <v>7822</v>
      </c>
      <c r="G16812">
        <v>10228</v>
      </c>
      <c r="H16812">
        <v>1.307593965737663</v>
      </c>
      <c r="I16812" t="str">
        <f>VLOOKUP($B16812&amp;$E16812,'Employee List'!$A:$E,5,0)</f>
        <v>E-1340</v>
      </c>
    </row>
    <row r="16813" spans="1:9" x14ac:dyDescent="0.35">
      <c r="A16813" t="s">
        <v>1257</v>
      </c>
      <c r="B16813" t="s">
        <v>265</v>
      </c>
      <c r="C16813" t="s">
        <v>392</v>
      </c>
      <c r="D16813" t="s">
        <v>1275</v>
      </c>
      <c r="E16813" t="s">
        <v>31</v>
      </c>
      <c r="F16813">
        <v>7720</v>
      </c>
      <c r="G16813">
        <v>7988</v>
      </c>
      <c r="H16813">
        <v>1.0347150259067357</v>
      </c>
      <c r="I16813" t="str">
        <f>VLOOKUP($B16813&amp;$E16813,'Employee List'!$A:$E,5,0)</f>
        <v>E-1340</v>
      </c>
    </row>
    <row r="16814" spans="1:9" x14ac:dyDescent="0.35">
      <c r="A16814" t="s">
        <v>1257</v>
      </c>
      <c r="B16814" t="s">
        <v>265</v>
      </c>
      <c r="C16814" t="s">
        <v>392</v>
      </c>
      <c r="D16814" t="s">
        <v>1276</v>
      </c>
      <c r="E16814" t="s">
        <v>29</v>
      </c>
      <c r="F16814">
        <v>4651</v>
      </c>
      <c r="G16814">
        <v>5208</v>
      </c>
      <c r="H16814">
        <v>1.1197591915717051</v>
      </c>
      <c r="I16814" t="str">
        <f>VLOOKUP($B16814&amp;$E16814,'Employee List'!$A:$E,5,0)</f>
        <v>E-1340</v>
      </c>
    </row>
    <row r="16815" spans="1:9" x14ac:dyDescent="0.35">
      <c r="A16815" t="s">
        <v>1257</v>
      </c>
      <c r="B16815" t="s">
        <v>265</v>
      </c>
      <c r="C16815" t="s">
        <v>392</v>
      </c>
      <c r="D16815" t="s">
        <v>1276</v>
      </c>
      <c r="E16815" t="s">
        <v>30</v>
      </c>
      <c r="F16815">
        <v>3227</v>
      </c>
      <c r="G16815">
        <v>4413</v>
      </c>
      <c r="H16815">
        <v>1.3675240161140378</v>
      </c>
      <c r="I16815" t="str">
        <f>VLOOKUP($B16815&amp;$E16815,'Employee List'!$A:$E,5,0)</f>
        <v>E-1340</v>
      </c>
    </row>
    <row r="16816" spans="1:9" x14ac:dyDescent="0.35">
      <c r="A16816" t="s">
        <v>1257</v>
      </c>
      <c r="B16816" t="s">
        <v>265</v>
      </c>
      <c r="C16816" t="s">
        <v>392</v>
      </c>
      <c r="D16816" t="s">
        <v>1276</v>
      </c>
      <c r="E16816" t="s">
        <v>31</v>
      </c>
      <c r="F16816">
        <v>3305</v>
      </c>
      <c r="G16816">
        <v>5571</v>
      </c>
      <c r="H16816">
        <v>1.6856278366111952</v>
      </c>
      <c r="I16816" t="str">
        <f>VLOOKUP($B16816&amp;$E16816,'Employee List'!$A:$E,5,0)</f>
        <v>E-1340</v>
      </c>
    </row>
    <row r="16817" spans="1:9" x14ac:dyDescent="0.35">
      <c r="A16817" t="s">
        <v>1257</v>
      </c>
      <c r="B16817" t="s">
        <v>265</v>
      </c>
      <c r="C16817" t="s">
        <v>392</v>
      </c>
      <c r="D16817" t="s">
        <v>1277</v>
      </c>
      <c r="E16817" t="s">
        <v>29</v>
      </c>
      <c r="F16817">
        <v>8253</v>
      </c>
      <c r="G16817">
        <v>9814</v>
      </c>
      <c r="H16817">
        <v>1.1891433418150976</v>
      </c>
      <c r="I16817" t="str">
        <f>VLOOKUP($B16817&amp;$E16817,'Employee List'!$A:$E,5,0)</f>
        <v>E-1340</v>
      </c>
    </row>
    <row r="16818" spans="1:9" x14ac:dyDescent="0.35">
      <c r="A16818" t="s">
        <v>1257</v>
      </c>
      <c r="B16818" t="s">
        <v>265</v>
      </c>
      <c r="C16818" t="s">
        <v>392</v>
      </c>
      <c r="D16818" t="s">
        <v>1277</v>
      </c>
      <c r="E16818" t="s">
        <v>30</v>
      </c>
      <c r="F16818">
        <v>10197</v>
      </c>
      <c r="G16818">
        <v>5132</v>
      </c>
      <c r="H16818">
        <v>0.50328527998430916</v>
      </c>
      <c r="I16818" t="str">
        <f>VLOOKUP($B16818&amp;$E16818,'Employee List'!$A:$E,5,0)</f>
        <v>E-1340</v>
      </c>
    </row>
    <row r="16819" spans="1:9" x14ac:dyDescent="0.35">
      <c r="A16819" t="s">
        <v>1257</v>
      </c>
      <c r="B16819" t="s">
        <v>265</v>
      </c>
      <c r="C16819" t="s">
        <v>392</v>
      </c>
      <c r="D16819" t="s">
        <v>1277</v>
      </c>
      <c r="E16819" t="s">
        <v>31</v>
      </c>
      <c r="F16819">
        <v>8468</v>
      </c>
      <c r="G16819">
        <v>5536</v>
      </c>
      <c r="H16819">
        <v>0.65375531412376009</v>
      </c>
      <c r="I16819" t="str">
        <f>VLOOKUP($B16819&amp;$E16819,'Employee List'!$A:$E,5,0)</f>
        <v>E-1340</v>
      </c>
    </row>
    <row r="16820" spans="1:9" x14ac:dyDescent="0.35">
      <c r="A16820" t="s">
        <v>1257</v>
      </c>
      <c r="B16820" t="s">
        <v>265</v>
      </c>
      <c r="C16820" t="s">
        <v>392</v>
      </c>
      <c r="D16820" t="s">
        <v>1278</v>
      </c>
      <c r="E16820" t="s">
        <v>29</v>
      </c>
      <c r="F16820">
        <v>32380</v>
      </c>
      <c r="G16820">
        <v>22589</v>
      </c>
      <c r="H16820">
        <v>0.69762198888202598</v>
      </c>
      <c r="I16820" t="str">
        <f>VLOOKUP($B16820&amp;$E16820,'Employee List'!$A:$E,5,0)</f>
        <v>E-1340</v>
      </c>
    </row>
    <row r="16821" spans="1:9" x14ac:dyDescent="0.35">
      <c r="A16821" t="s">
        <v>1257</v>
      </c>
      <c r="B16821" t="s">
        <v>265</v>
      </c>
      <c r="C16821" t="s">
        <v>392</v>
      </c>
      <c r="D16821" t="s">
        <v>1278</v>
      </c>
      <c r="E16821" t="s">
        <v>30</v>
      </c>
      <c r="F16821">
        <v>29305</v>
      </c>
      <c r="G16821">
        <v>24820</v>
      </c>
      <c r="H16821">
        <v>0.84695444463402147</v>
      </c>
      <c r="I16821" t="str">
        <f>VLOOKUP($B16821&amp;$E16821,'Employee List'!$A:$E,5,0)</f>
        <v>E-1340</v>
      </c>
    </row>
    <row r="16822" spans="1:9" x14ac:dyDescent="0.35">
      <c r="A16822" t="s">
        <v>1257</v>
      </c>
      <c r="B16822" t="s">
        <v>265</v>
      </c>
      <c r="C16822" t="s">
        <v>392</v>
      </c>
      <c r="D16822" t="s">
        <v>1278</v>
      </c>
      <c r="E16822" t="s">
        <v>31</v>
      </c>
      <c r="F16822">
        <v>31652</v>
      </c>
      <c r="G16822">
        <v>22334</v>
      </c>
      <c r="H16822">
        <v>0.70561101984076835</v>
      </c>
      <c r="I16822" t="str">
        <f>VLOOKUP($B16822&amp;$E16822,'Employee List'!$A:$E,5,0)</f>
        <v>E-1340</v>
      </c>
    </row>
    <row r="16823" spans="1:9" x14ac:dyDescent="0.35">
      <c r="A16823" t="s">
        <v>1257</v>
      </c>
      <c r="B16823" t="s">
        <v>265</v>
      </c>
      <c r="C16823" t="s">
        <v>392</v>
      </c>
      <c r="D16823" t="s">
        <v>1279</v>
      </c>
      <c r="E16823" t="s">
        <v>29</v>
      </c>
      <c r="F16823">
        <v>5222</v>
      </c>
      <c r="G16823">
        <v>3461</v>
      </c>
      <c r="H16823">
        <v>0.66277288395250866</v>
      </c>
      <c r="I16823" t="str">
        <f>VLOOKUP($B16823&amp;$E16823,'Employee List'!$A:$E,5,0)</f>
        <v>E-1340</v>
      </c>
    </row>
    <row r="16824" spans="1:9" x14ac:dyDescent="0.35">
      <c r="A16824" t="s">
        <v>1257</v>
      </c>
      <c r="B16824" t="s">
        <v>265</v>
      </c>
      <c r="C16824" t="s">
        <v>392</v>
      </c>
      <c r="D16824" t="s">
        <v>1279</v>
      </c>
      <c r="E16824" t="s">
        <v>30</v>
      </c>
      <c r="F16824">
        <v>3939</v>
      </c>
      <c r="G16824">
        <v>2455</v>
      </c>
      <c r="H16824">
        <v>0.62325463315562324</v>
      </c>
      <c r="I16824" t="str">
        <f>VLOOKUP($B16824&amp;$E16824,'Employee List'!$A:$E,5,0)</f>
        <v>E-1340</v>
      </c>
    </row>
    <row r="16825" spans="1:9" x14ac:dyDescent="0.35">
      <c r="A16825" t="s">
        <v>1257</v>
      </c>
      <c r="B16825" t="s">
        <v>265</v>
      </c>
      <c r="C16825" t="s">
        <v>392</v>
      </c>
      <c r="D16825" t="s">
        <v>1279</v>
      </c>
      <c r="E16825" t="s">
        <v>31</v>
      </c>
      <c r="F16825">
        <v>5400</v>
      </c>
      <c r="G16825">
        <v>2247</v>
      </c>
      <c r="H16825">
        <v>0.4161111111111111</v>
      </c>
      <c r="I16825" t="str">
        <f>VLOOKUP($B16825&amp;$E16825,'Employee List'!$A:$E,5,0)</f>
        <v>E-1340</v>
      </c>
    </row>
    <row r="16826" spans="1:9" x14ac:dyDescent="0.35">
      <c r="A16826" t="s">
        <v>1257</v>
      </c>
      <c r="B16826" t="s">
        <v>265</v>
      </c>
      <c r="C16826" t="s">
        <v>392</v>
      </c>
      <c r="D16826" t="s">
        <v>1280</v>
      </c>
      <c r="E16826" t="s">
        <v>29</v>
      </c>
      <c r="F16826">
        <v>3194</v>
      </c>
      <c r="G16826">
        <v>1175</v>
      </c>
      <c r="H16826">
        <v>0.36787726988102692</v>
      </c>
      <c r="I16826" t="str">
        <f>VLOOKUP($B16826&amp;$E16826,'Employee List'!$A:$E,5,0)</f>
        <v>E-1340</v>
      </c>
    </row>
    <row r="16827" spans="1:9" x14ac:dyDescent="0.35">
      <c r="A16827" t="s">
        <v>1257</v>
      </c>
      <c r="B16827" t="s">
        <v>265</v>
      </c>
      <c r="C16827" t="s">
        <v>392</v>
      </c>
      <c r="D16827" t="s">
        <v>1280</v>
      </c>
      <c r="E16827" t="s">
        <v>30</v>
      </c>
      <c r="F16827">
        <v>2754</v>
      </c>
      <c r="G16827">
        <v>4580</v>
      </c>
      <c r="H16827">
        <v>1.663035584604212</v>
      </c>
      <c r="I16827" t="str">
        <f>VLOOKUP($B16827&amp;$E16827,'Employee List'!$A:$E,5,0)</f>
        <v>E-1340</v>
      </c>
    </row>
    <row r="16828" spans="1:9" x14ac:dyDescent="0.35">
      <c r="A16828" t="s">
        <v>1257</v>
      </c>
      <c r="B16828" t="s">
        <v>265</v>
      </c>
      <c r="C16828" t="s">
        <v>392</v>
      </c>
      <c r="D16828" t="s">
        <v>1280</v>
      </c>
      <c r="E16828" t="s">
        <v>31</v>
      </c>
      <c r="F16828">
        <v>3926</v>
      </c>
      <c r="G16828">
        <v>1833</v>
      </c>
      <c r="H16828">
        <v>0.46688741721854304</v>
      </c>
      <c r="I16828" t="str">
        <f>VLOOKUP($B16828&amp;$E16828,'Employee List'!$A:$E,5,0)</f>
        <v>E-1340</v>
      </c>
    </row>
    <row r="16829" spans="1:9" x14ac:dyDescent="0.35">
      <c r="A16829" t="s">
        <v>1257</v>
      </c>
      <c r="B16829" t="s">
        <v>265</v>
      </c>
      <c r="C16829" t="s">
        <v>392</v>
      </c>
      <c r="D16829" t="s">
        <v>1262</v>
      </c>
      <c r="E16829" t="s">
        <v>29</v>
      </c>
      <c r="F16829">
        <v>19718</v>
      </c>
      <c r="G16829">
        <v>26265</v>
      </c>
      <c r="H16829">
        <v>1.3320316462115833</v>
      </c>
      <c r="I16829" t="str">
        <f>VLOOKUP($B16829&amp;$E16829,'Employee List'!$A:$E,5,0)</f>
        <v>E-1340</v>
      </c>
    </row>
    <row r="16830" spans="1:9" x14ac:dyDescent="0.35">
      <c r="A16830" t="s">
        <v>1257</v>
      </c>
      <c r="B16830" t="s">
        <v>265</v>
      </c>
      <c r="C16830" t="s">
        <v>392</v>
      </c>
      <c r="D16830" t="s">
        <v>1262</v>
      </c>
      <c r="E16830" t="s">
        <v>30</v>
      </c>
      <c r="F16830">
        <v>21727</v>
      </c>
      <c r="G16830">
        <v>27351</v>
      </c>
      <c r="H16830">
        <v>1.2588484374280848</v>
      </c>
      <c r="I16830" t="str">
        <f>VLOOKUP($B16830&amp;$E16830,'Employee List'!$A:$E,5,0)</f>
        <v>E-1340</v>
      </c>
    </row>
    <row r="16831" spans="1:9" x14ac:dyDescent="0.35">
      <c r="A16831" t="s">
        <v>1257</v>
      </c>
      <c r="B16831" t="s">
        <v>265</v>
      </c>
      <c r="C16831" t="s">
        <v>392</v>
      </c>
      <c r="D16831" t="s">
        <v>1262</v>
      </c>
      <c r="E16831" t="s">
        <v>31</v>
      </c>
      <c r="F16831">
        <v>20708</v>
      </c>
      <c r="G16831">
        <v>24180</v>
      </c>
      <c r="H16831">
        <v>1.1676646706586826</v>
      </c>
      <c r="I16831" t="str">
        <f>VLOOKUP($B16831&amp;$E16831,'Employee List'!$A:$E,5,0)</f>
        <v>E-1340</v>
      </c>
    </row>
    <row r="16832" spans="1:9" x14ac:dyDescent="0.35">
      <c r="A16832" t="s">
        <v>1257</v>
      </c>
      <c r="B16832" t="s">
        <v>265</v>
      </c>
      <c r="C16832" t="s">
        <v>392</v>
      </c>
      <c r="D16832" t="s">
        <v>1282</v>
      </c>
      <c r="E16832" t="s">
        <v>30</v>
      </c>
      <c r="F16832">
        <v>3520</v>
      </c>
      <c r="G16832">
        <v>4727</v>
      </c>
      <c r="H16832">
        <v>1.3428977272727274</v>
      </c>
      <c r="I16832" t="str">
        <f>VLOOKUP($B16832&amp;$E16832,'Employee List'!$A:$E,5,0)</f>
        <v>E-1340</v>
      </c>
    </row>
    <row r="16833" spans="1:9" x14ac:dyDescent="0.35">
      <c r="A16833" t="s">
        <v>1257</v>
      </c>
      <c r="B16833" t="s">
        <v>265</v>
      </c>
      <c r="C16833" t="s">
        <v>392</v>
      </c>
      <c r="D16833" t="s">
        <v>1281</v>
      </c>
      <c r="E16833" t="s">
        <v>29</v>
      </c>
      <c r="F16833">
        <v>6322</v>
      </c>
      <c r="G16833">
        <v>1352</v>
      </c>
      <c r="H16833">
        <v>0.21385637456501108</v>
      </c>
      <c r="I16833" t="str">
        <f>VLOOKUP($B16833&amp;$E16833,'Employee List'!$A:$E,5,0)</f>
        <v>E-1340</v>
      </c>
    </row>
    <row r="16834" spans="1:9" x14ac:dyDescent="0.35">
      <c r="A16834" t="s">
        <v>1257</v>
      </c>
      <c r="B16834" t="s">
        <v>265</v>
      </c>
      <c r="C16834" t="s">
        <v>392</v>
      </c>
      <c r="D16834" t="s">
        <v>1281</v>
      </c>
      <c r="E16834" t="s">
        <v>30</v>
      </c>
      <c r="F16834">
        <v>3295</v>
      </c>
      <c r="G16834">
        <v>3250</v>
      </c>
      <c r="H16834">
        <v>0.98634294385432475</v>
      </c>
      <c r="I16834" t="str">
        <f>VLOOKUP($B16834&amp;$E16834,'Employee List'!$A:$E,5,0)</f>
        <v>E-1340</v>
      </c>
    </row>
    <row r="16835" spans="1:9" x14ac:dyDescent="0.35">
      <c r="A16835" t="s">
        <v>1257</v>
      </c>
      <c r="B16835" t="s">
        <v>265</v>
      </c>
      <c r="C16835" t="s">
        <v>392</v>
      </c>
      <c r="D16835" t="s">
        <v>1281</v>
      </c>
      <c r="E16835" t="s">
        <v>31</v>
      </c>
      <c r="F16835">
        <v>4720</v>
      </c>
      <c r="G16835">
        <v>4478</v>
      </c>
      <c r="H16835">
        <v>0.94872881355932204</v>
      </c>
      <c r="I16835" t="str">
        <f>VLOOKUP($B16835&amp;$E16835,'Employee List'!$A:$E,5,0)</f>
        <v>E-1340</v>
      </c>
    </row>
    <row r="16836" spans="1:9" x14ac:dyDescent="0.35">
      <c r="A16836" t="s">
        <v>1257</v>
      </c>
      <c r="B16836" t="s">
        <v>266</v>
      </c>
      <c r="C16836" t="s">
        <v>392</v>
      </c>
      <c r="D16836" t="s">
        <v>1274</v>
      </c>
      <c r="E16836" t="s">
        <v>29</v>
      </c>
      <c r="F16836">
        <v>40345</v>
      </c>
      <c r="G16836">
        <v>40240</v>
      </c>
      <c r="H16836">
        <v>0.99739744701945721</v>
      </c>
      <c r="I16836" t="str">
        <f>VLOOKUP($B16836&amp;$E16836,'Employee List'!$A:$E,5,0)</f>
        <v>E-1341</v>
      </c>
    </row>
    <row r="16837" spans="1:9" x14ac:dyDescent="0.35">
      <c r="A16837" t="s">
        <v>1257</v>
      </c>
      <c r="B16837" t="s">
        <v>266</v>
      </c>
      <c r="C16837" t="s">
        <v>392</v>
      </c>
      <c r="D16837" t="s">
        <v>1274</v>
      </c>
      <c r="E16837" t="s">
        <v>30</v>
      </c>
      <c r="F16837">
        <v>44005</v>
      </c>
      <c r="G16837">
        <v>43294</v>
      </c>
      <c r="H16837">
        <v>0.9838427451425974</v>
      </c>
      <c r="I16837" t="str">
        <f>VLOOKUP($B16837&amp;$E16837,'Employee List'!$A:$E,5,0)</f>
        <v>E-1341</v>
      </c>
    </row>
    <row r="16838" spans="1:9" x14ac:dyDescent="0.35">
      <c r="A16838" t="s">
        <v>1257</v>
      </c>
      <c r="B16838" t="s">
        <v>266</v>
      </c>
      <c r="C16838" t="s">
        <v>392</v>
      </c>
      <c r="D16838" t="s">
        <v>1274</v>
      </c>
      <c r="E16838" t="s">
        <v>31</v>
      </c>
      <c r="F16838">
        <v>42232</v>
      </c>
      <c r="G16838">
        <v>33381</v>
      </c>
      <c r="H16838">
        <v>0.79041958704300053</v>
      </c>
      <c r="I16838" t="str">
        <f>VLOOKUP($B16838&amp;$E16838,'Employee List'!$A:$E,5,0)</f>
        <v>E-1341</v>
      </c>
    </row>
    <row r="16839" spans="1:9" x14ac:dyDescent="0.35">
      <c r="A16839" t="s">
        <v>1257</v>
      </c>
      <c r="B16839" t="s">
        <v>266</v>
      </c>
      <c r="C16839" t="s">
        <v>392</v>
      </c>
      <c r="D16839" t="s">
        <v>1263</v>
      </c>
      <c r="E16839" t="s">
        <v>29</v>
      </c>
      <c r="F16839">
        <v>13737</v>
      </c>
      <c r="G16839">
        <v>19908</v>
      </c>
      <c r="H16839">
        <v>1.4492247215549248</v>
      </c>
      <c r="I16839" t="str">
        <f>VLOOKUP($B16839&amp;$E16839,'Employee List'!$A:$E,5,0)</f>
        <v>E-1341</v>
      </c>
    </row>
    <row r="16840" spans="1:9" x14ac:dyDescent="0.35">
      <c r="A16840" t="s">
        <v>1257</v>
      </c>
      <c r="B16840" t="s">
        <v>266</v>
      </c>
      <c r="C16840" t="s">
        <v>392</v>
      </c>
      <c r="D16840" t="s">
        <v>1263</v>
      </c>
      <c r="E16840" t="s">
        <v>30</v>
      </c>
      <c r="F16840">
        <v>15697</v>
      </c>
      <c r="G16840">
        <v>2023</v>
      </c>
      <c r="H16840">
        <v>0.12887812957890044</v>
      </c>
      <c r="I16840" t="str">
        <f>VLOOKUP($B16840&amp;$E16840,'Employee List'!$A:$E,5,0)</f>
        <v>E-1341</v>
      </c>
    </row>
    <row r="16841" spans="1:9" x14ac:dyDescent="0.35">
      <c r="A16841" t="s">
        <v>1257</v>
      </c>
      <c r="B16841" t="s">
        <v>266</v>
      </c>
      <c r="C16841" t="s">
        <v>392</v>
      </c>
      <c r="D16841" t="s">
        <v>1263</v>
      </c>
      <c r="E16841" t="s">
        <v>31</v>
      </c>
      <c r="F16841">
        <v>17084</v>
      </c>
      <c r="G16841">
        <v>26468</v>
      </c>
      <c r="H16841">
        <v>1.5492858815265746</v>
      </c>
      <c r="I16841" t="str">
        <f>VLOOKUP($B16841&amp;$E16841,'Employee List'!$A:$E,5,0)</f>
        <v>E-1341</v>
      </c>
    </row>
    <row r="16842" spans="1:9" x14ac:dyDescent="0.35">
      <c r="A16842" t="s">
        <v>1257</v>
      </c>
      <c r="B16842" t="s">
        <v>266</v>
      </c>
      <c r="C16842" t="s">
        <v>392</v>
      </c>
      <c r="D16842" t="s">
        <v>1264</v>
      </c>
      <c r="E16842" t="s">
        <v>29</v>
      </c>
      <c r="F16842">
        <v>13302</v>
      </c>
      <c r="G16842">
        <v>8753</v>
      </c>
      <c r="H16842">
        <v>0.65802135017290631</v>
      </c>
      <c r="I16842" t="str">
        <f>VLOOKUP($B16842&amp;$E16842,'Employee List'!$A:$E,5,0)</f>
        <v>E-1341</v>
      </c>
    </row>
    <row r="16843" spans="1:9" x14ac:dyDescent="0.35">
      <c r="A16843" t="s">
        <v>1257</v>
      </c>
      <c r="B16843" t="s">
        <v>266</v>
      </c>
      <c r="C16843" t="s">
        <v>392</v>
      </c>
      <c r="D16843" t="s">
        <v>1264</v>
      </c>
      <c r="E16843" t="s">
        <v>30</v>
      </c>
      <c r="F16843">
        <v>13727</v>
      </c>
      <c r="G16843">
        <v>6433</v>
      </c>
      <c r="H16843">
        <v>0.46863844977052527</v>
      </c>
      <c r="I16843" t="str">
        <f>VLOOKUP($B16843&amp;$E16843,'Employee List'!$A:$E,5,0)</f>
        <v>E-1341</v>
      </c>
    </row>
    <row r="16844" spans="1:9" x14ac:dyDescent="0.35">
      <c r="A16844" t="s">
        <v>1257</v>
      </c>
      <c r="B16844" t="s">
        <v>266</v>
      </c>
      <c r="C16844" t="s">
        <v>392</v>
      </c>
      <c r="D16844" t="s">
        <v>1264</v>
      </c>
      <c r="E16844" t="s">
        <v>31</v>
      </c>
      <c r="F16844">
        <v>11879</v>
      </c>
      <c r="G16844">
        <v>1757</v>
      </c>
      <c r="H16844">
        <v>0.14790807307012374</v>
      </c>
      <c r="I16844" t="str">
        <f>VLOOKUP($B16844&amp;$E16844,'Employee List'!$A:$E,5,0)</f>
        <v>E-1341</v>
      </c>
    </row>
    <row r="16845" spans="1:9" x14ac:dyDescent="0.35">
      <c r="A16845" t="s">
        <v>1257</v>
      </c>
      <c r="B16845" t="s">
        <v>266</v>
      </c>
      <c r="C16845" t="s">
        <v>392</v>
      </c>
      <c r="D16845" t="s">
        <v>1265</v>
      </c>
      <c r="E16845" t="s">
        <v>29</v>
      </c>
      <c r="F16845">
        <v>7387</v>
      </c>
      <c r="G16845">
        <v>7425</v>
      </c>
      <c r="H16845">
        <v>1.0051441721943957</v>
      </c>
      <c r="I16845" t="str">
        <f>VLOOKUP($B16845&amp;$E16845,'Employee List'!$A:$E,5,0)</f>
        <v>E-1341</v>
      </c>
    </row>
    <row r="16846" spans="1:9" x14ac:dyDescent="0.35">
      <c r="A16846" t="s">
        <v>1257</v>
      </c>
      <c r="B16846" t="s">
        <v>266</v>
      </c>
      <c r="C16846" t="s">
        <v>392</v>
      </c>
      <c r="D16846" t="s">
        <v>1265</v>
      </c>
      <c r="E16846" t="s">
        <v>30</v>
      </c>
      <c r="F16846">
        <v>9143</v>
      </c>
      <c r="G16846">
        <v>10522</v>
      </c>
      <c r="H16846">
        <v>1.1508257683473695</v>
      </c>
      <c r="I16846" t="str">
        <f>VLOOKUP($B16846&amp;$E16846,'Employee List'!$A:$E,5,0)</f>
        <v>E-1341</v>
      </c>
    </row>
    <row r="16847" spans="1:9" x14ac:dyDescent="0.35">
      <c r="A16847" t="s">
        <v>1257</v>
      </c>
      <c r="B16847" t="s">
        <v>266</v>
      </c>
      <c r="C16847" t="s">
        <v>392</v>
      </c>
      <c r="D16847" t="s">
        <v>1265</v>
      </c>
      <c r="E16847" t="s">
        <v>31</v>
      </c>
      <c r="F16847">
        <v>9602</v>
      </c>
      <c r="G16847">
        <v>15186</v>
      </c>
      <c r="H16847">
        <v>1.5815455113518018</v>
      </c>
      <c r="I16847" t="str">
        <f>VLOOKUP($B16847&amp;$E16847,'Employee List'!$A:$E,5,0)</f>
        <v>E-1341</v>
      </c>
    </row>
    <row r="16848" spans="1:9" x14ac:dyDescent="0.35">
      <c r="A16848" t="s">
        <v>1257</v>
      </c>
      <c r="B16848" t="s">
        <v>266</v>
      </c>
      <c r="C16848" t="s">
        <v>392</v>
      </c>
      <c r="D16848" t="s">
        <v>1260</v>
      </c>
      <c r="E16848" t="s">
        <v>29</v>
      </c>
      <c r="F16848">
        <v>115203</v>
      </c>
      <c r="G16848">
        <v>104759</v>
      </c>
      <c r="H16848">
        <v>0.90934263864656306</v>
      </c>
      <c r="I16848" t="str">
        <f>VLOOKUP($B16848&amp;$E16848,'Employee List'!$A:$E,5,0)</f>
        <v>E-1341</v>
      </c>
    </row>
    <row r="16849" spans="1:9" x14ac:dyDescent="0.35">
      <c r="A16849" t="s">
        <v>1257</v>
      </c>
      <c r="B16849" t="s">
        <v>266</v>
      </c>
      <c r="C16849" t="s">
        <v>392</v>
      </c>
      <c r="D16849" t="s">
        <v>1260</v>
      </c>
      <c r="E16849" t="s">
        <v>30</v>
      </c>
      <c r="F16849">
        <v>115718</v>
      </c>
      <c r="G16849">
        <v>142047</v>
      </c>
      <c r="H16849">
        <v>1.2275272645569402</v>
      </c>
      <c r="I16849" t="str">
        <f>VLOOKUP($B16849&amp;$E16849,'Employee List'!$A:$E,5,0)</f>
        <v>E-1341</v>
      </c>
    </row>
    <row r="16850" spans="1:9" x14ac:dyDescent="0.35">
      <c r="A16850" t="s">
        <v>1257</v>
      </c>
      <c r="B16850" t="s">
        <v>266</v>
      </c>
      <c r="C16850" t="s">
        <v>392</v>
      </c>
      <c r="D16850" t="s">
        <v>1260</v>
      </c>
      <c r="E16850" t="s">
        <v>31</v>
      </c>
      <c r="F16850">
        <v>137617</v>
      </c>
      <c r="G16850">
        <v>199985</v>
      </c>
      <c r="H16850">
        <v>1.4531998226963239</v>
      </c>
      <c r="I16850" t="str">
        <f>VLOOKUP($B16850&amp;$E16850,'Employee List'!$A:$E,5,0)</f>
        <v>E-1341</v>
      </c>
    </row>
    <row r="16851" spans="1:9" x14ac:dyDescent="0.35">
      <c r="A16851" t="s">
        <v>1257</v>
      </c>
      <c r="B16851" t="s">
        <v>266</v>
      </c>
      <c r="C16851" t="s">
        <v>392</v>
      </c>
      <c r="D16851" t="s">
        <v>1261</v>
      </c>
      <c r="E16851" t="s">
        <v>29</v>
      </c>
      <c r="F16851">
        <v>91993</v>
      </c>
      <c r="G16851">
        <v>87423</v>
      </c>
      <c r="H16851">
        <v>0.95032230713206445</v>
      </c>
      <c r="I16851" t="str">
        <f>VLOOKUP($B16851&amp;$E16851,'Employee List'!$A:$E,5,0)</f>
        <v>E-1341</v>
      </c>
    </row>
    <row r="16852" spans="1:9" x14ac:dyDescent="0.35">
      <c r="A16852" t="s">
        <v>1257</v>
      </c>
      <c r="B16852" t="s">
        <v>266</v>
      </c>
      <c r="C16852" t="s">
        <v>392</v>
      </c>
      <c r="D16852" t="s">
        <v>1261</v>
      </c>
      <c r="E16852" t="s">
        <v>30</v>
      </c>
      <c r="F16852">
        <v>94569</v>
      </c>
      <c r="G16852">
        <v>81598</v>
      </c>
      <c r="H16852">
        <v>0.862840888663304</v>
      </c>
      <c r="I16852" t="str">
        <f>VLOOKUP($B16852&amp;$E16852,'Employee List'!$A:$E,5,0)</f>
        <v>E-1341</v>
      </c>
    </row>
    <row r="16853" spans="1:9" x14ac:dyDescent="0.35">
      <c r="A16853" t="s">
        <v>1257</v>
      </c>
      <c r="B16853" t="s">
        <v>266</v>
      </c>
      <c r="C16853" t="s">
        <v>392</v>
      </c>
      <c r="D16853" t="s">
        <v>1261</v>
      </c>
      <c r="E16853" t="s">
        <v>31</v>
      </c>
      <c r="F16853">
        <v>97237</v>
      </c>
      <c r="G16853">
        <v>87055</v>
      </c>
      <c r="H16853">
        <v>0.89528677355327702</v>
      </c>
      <c r="I16853" t="str">
        <f>VLOOKUP($B16853&amp;$E16853,'Employee List'!$A:$E,5,0)</f>
        <v>E-1341</v>
      </c>
    </row>
    <row r="16854" spans="1:9" x14ac:dyDescent="0.35">
      <c r="A16854" t="s">
        <v>1257</v>
      </c>
      <c r="B16854" t="s">
        <v>266</v>
      </c>
      <c r="C16854" t="s">
        <v>392</v>
      </c>
      <c r="D16854" t="s">
        <v>1266</v>
      </c>
      <c r="E16854" t="s">
        <v>29</v>
      </c>
      <c r="F16854">
        <v>140386</v>
      </c>
      <c r="G16854">
        <v>149852</v>
      </c>
      <c r="H16854">
        <v>1.0674283760488938</v>
      </c>
      <c r="I16854" t="str">
        <f>VLOOKUP($B16854&amp;$E16854,'Employee List'!$A:$E,5,0)</f>
        <v>E-1341</v>
      </c>
    </row>
    <row r="16855" spans="1:9" x14ac:dyDescent="0.35">
      <c r="A16855" t="s">
        <v>1257</v>
      </c>
      <c r="B16855" t="s">
        <v>266</v>
      </c>
      <c r="C16855" t="s">
        <v>392</v>
      </c>
      <c r="D16855" t="s">
        <v>1266</v>
      </c>
      <c r="E16855" t="s">
        <v>30</v>
      </c>
      <c r="F16855">
        <v>148798</v>
      </c>
      <c r="G16855">
        <v>167886</v>
      </c>
      <c r="H16855">
        <v>1.1282812941034153</v>
      </c>
      <c r="I16855" t="str">
        <f>VLOOKUP($B16855&amp;$E16855,'Employee List'!$A:$E,5,0)</f>
        <v>E-1341</v>
      </c>
    </row>
    <row r="16856" spans="1:9" x14ac:dyDescent="0.35">
      <c r="A16856" t="s">
        <v>1257</v>
      </c>
      <c r="B16856" t="s">
        <v>266</v>
      </c>
      <c r="C16856" t="s">
        <v>392</v>
      </c>
      <c r="D16856" t="s">
        <v>1266</v>
      </c>
      <c r="E16856" t="s">
        <v>31</v>
      </c>
      <c r="F16856">
        <v>148856</v>
      </c>
      <c r="G16856">
        <v>141907</v>
      </c>
      <c r="H16856">
        <v>0.95331729994088243</v>
      </c>
      <c r="I16856" t="str">
        <f>VLOOKUP($B16856&amp;$E16856,'Employee List'!$A:$E,5,0)</f>
        <v>E-1341</v>
      </c>
    </row>
    <row r="16857" spans="1:9" x14ac:dyDescent="0.35">
      <c r="A16857" t="s">
        <v>1257</v>
      </c>
      <c r="B16857" t="s">
        <v>266</v>
      </c>
      <c r="C16857" t="s">
        <v>392</v>
      </c>
      <c r="D16857" t="s">
        <v>1267</v>
      </c>
      <c r="E16857" t="s">
        <v>29</v>
      </c>
      <c r="F16857">
        <v>85961</v>
      </c>
      <c r="G16857">
        <v>79372</v>
      </c>
      <c r="H16857">
        <v>0.92334896057514459</v>
      </c>
      <c r="I16857" t="str">
        <f>VLOOKUP($B16857&amp;$E16857,'Employee List'!$A:$E,5,0)</f>
        <v>E-1341</v>
      </c>
    </row>
    <row r="16858" spans="1:9" x14ac:dyDescent="0.35">
      <c r="A16858" t="s">
        <v>1257</v>
      </c>
      <c r="B16858" t="s">
        <v>266</v>
      </c>
      <c r="C16858" t="s">
        <v>392</v>
      </c>
      <c r="D16858" t="s">
        <v>1267</v>
      </c>
      <c r="E16858" t="s">
        <v>30</v>
      </c>
      <c r="F16858">
        <v>87665</v>
      </c>
      <c r="G16858">
        <v>81999</v>
      </c>
      <c r="H16858">
        <v>0.93536759253978208</v>
      </c>
      <c r="I16858" t="str">
        <f>VLOOKUP($B16858&amp;$E16858,'Employee List'!$A:$E,5,0)</f>
        <v>E-1341</v>
      </c>
    </row>
    <row r="16859" spans="1:9" x14ac:dyDescent="0.35">
      <c r="A16859" t="s">
        <v>1257</v>
      </c>
      <c r="B16859" t="s">
        <v>266</v>
      </c>
      <c r="C16859" t="s">
        <v>392</v>
      </c>
      <c r="D16859" t="s">
        <v>1267</v>
      </c>
      <c r="E16859" t="s">
        <v>31</v>
      </c>
      <c r="F16859">
        <v>90411</v>
      </c>
      <c r="G16859">
        <v>100816</v>
      </c>
      <c r="H16859">
        <v>1.1150855537489908</v>
      </c>
      <c r="I16859" t="str">
        <f>VLOOKUP($B16859&amp;$E16859,'Employee List'!$A:$E,5,0)</f>
        <v>E-1341</v>
      </c>
    </row>
    <row r="16860" spans="1:9" x14ac:dyDescent="0.35">
      <c r="A16860" t="s">
        <v>1257</v>
      </c>
      <c r="B16860" t="s">
        <v>266</v>
      </c>
      <c r="C16860" t="s">
        <v>392</v>
      </c>
      <c r="D16860" t="s">
        <v>1268</v>
      </c>
      <c r="E16860" t="s">
        <v>29</v>
      </c>
      <c r="F16860">
        <v>12167</v>
      </c>
      <c r="G16860">
        <v>8336</v>
      </c>
      <c r="H16860">
        <v>0.68513191419413166</v>
      </c>
      <c r="I16860" t="str">
        <f>VLOOKUP($B16860&amp;$E16860,'Employee List'!$A:$E,5,0)</f>
        <v>E-1341</v>
      </c>
    </row>
    <row r="16861" spans="1:9" x14ac:dyDescent="0.35">
      <c r="A16861" t="s">
        <v>1257</v>
      </c>
      <c r="B16861" t="s">
        <v>266</v>
      </c>
      <c r="C16861" t="s">
        <v>392</v>
      </c>
      <c r="D16861" t="s">
        <v>1268</v>
      </c>
      <c r="E16861" t="s">
        <v>30</v>
      </c>
      <c r="F16861">
        <v>13084</v>
      </c>
      <c r="G16861">
        <v>7159</v>
      </c>
      <c r="H16861">
        <v>0.54715683277285232</v>
      </c>
      <c r="I16861" t="str">
        <f>VLOOKUP($B16861&amp;$E16861,'Employee List'!$A:$E,5,0)</f>
        <v>E-1341</v>
      </c>
    </row>
    <row r="16862" spans="1:9" x14ac:dyDescent="0.35">
      <c r="A16862" t="s">
        <v>1257</v>
      </c>
      <c r="B16862" t="s">
        <v>266</v>
      </c>
      <c r="C16862" t="s">
        <v>392</v>
      </c>
      <c r="D16862" t="s">
        <v>1268</v>
      </c>
      <c r="E16862" t="s">
        <v>31</v>
      </c>
      <c r="F16862">
        <v>12361</v>
      </c>
      <c r="G16862">
        <v>7207</v>
      </c>
      <c r="H16862">
        <v>0.58304344308712885</v>
      </c>
      <c r="I16862" t="str">
        <f>VLOOKUP($B16862&amp;$E16862,'Employee List'!$A:$E,5,0)</f>
        <v>E-1341</v>
      </c>
    </row>
    <row r="16863" spans="1:9" x14ac:dyDescent="0.35">
      <c r="A16863" t="s">
        <v>1257</v>
      </c>
      <c r="B16863" t="s">
        <v>266</v>
      </c>
      <c r="C16863" t="s">
        <v>392</v>
      </c>
      <c r="D16863" t="s">
        <v>1269</v>
      </c>
      <c r="E16863" t="s">
        <v>29</v>
      </c>
      <c r="F16863">
        <v>12068</v>
      </c>
      <c r="G16863">
        <v>18570</v>
      </c>
      <c r="H16863">
        <v>1.5387802452767649</v>
      </c>
      <c r="I16863" t="str">
        <f>VLOOKUP($B16863&amp;$E16863,'Employee List'!$A:$E,5,0)</f>
        <v>E-1341</v>
      </c>
    </row>
    <row r="16864" spans="1:9" x14ac:dyDescent="0.35">
      <c r="A16864" t="s">
        <v>1257</v>
      </c>
      <c r="B16864" t="s">
        <v>266</v>
      </c>
      <c r="C16864" t="s">
        <v>392</v>
      </c>
      <c r="D16864" t="s">
        <v>1269</v>
      </c>
      <c r="E16864" t="s">
        <v>30</v>
      </c>
      <c r="F16864">
        <v>13944</v>
      </c>
      <c r="G16864">
        <v>13893</v>
      </c>
      <c r="H16864">
        <v>0.99634251290877796</v>
      </c>
      <c r="I16864" t="str">
        <f>VLOOKUP($B16864&amp;$E16864,'Employee List'!$A:$E,5,0)</f>
        <v>E-1341</v>
      </c>
    </row>
    <row r="16865" spans="1:9" x14ac:dyDescent="0.35">
      <c r="A16865" t="s">
        <v>1257</v>
      </c>
      <c r="B16865" t="s">
        <v>266</v>
      </c>
      <c r="C16865" t="s">
        <v>392</v>
      </c>
      <c r="D16865" t="s">
        <v>1269</v>
      </c>
      <c r="E16865" t="s">
        <v>31</v>
      </c>
      <c r="F16865">
        <v>10556</v>
      </c>
      <c r="G16865">
        <v>22476</v>
      </c>
      <c r="H16865">
        <v>2.1292156119742325</v>
      </c>
      <c r="I16865" t="str">
        <f>VLOOKUP($B16865&amp;$E16865,'Employee List'!$A:$E,5,0)</f>
        <v>E-1341</v>
      </c>
    </row>
    <row r="16866" spans="1:9" x14ac:dyDescent="0.35">
      <c r="A16866" t="s">
        <v>1257</v>
      </c>
      <c r="B16866" t="s">
        <v>266</v>
      </c>
      <c r="C16866" t="s">
        <v>392</v>
      </c>
      <c r="D16866" t="s">
        <v>1270</v>
      </c>
      <c r="E16866" t="s">
        <v>29</v>
      </c>
      <c r="F16866">
        <v>7192</v>
      </c>
      <c r="G16866">
        <v>6752</v>
      </c>
      <c r="H16866">
        <v>0.93882091212458285</v>
      </c>
      <c r="I16866" t="str">
        <f>VLOOKUP($B16866&amp;$E16866,'Employee List'!$A:$E,5,0)</f>
        <v>E-1341</v>
      </c>
    </row>
    <row r="16867" spans="1:9" x14ac:dyDescent="0.35">
      <c r="A16867" t="s">
        <v>1257</v>
      </c>
      <c r="B16867" t="s">
        <v>266</v>
      </c>
      <c r="C16867" t="s">
        <v>392</v>
      </c>
      <c r="D16867" t="s">
        <v>1270</v>
      </c>
      <c r="E16867" t="s">
        <v>30</v>
      </c>
      <c r="F16867">
        <v>5007</v>
      </c>
      <c r="G16867">
        <v>6741</v>
      </c>
      <c r="H16867">
        <v>1.3463151587777111</v>
      </c>
      <c r="I16867" t="str">
        <f>VLOOKUP($B16867&amp;$E16867,'Employee List'!$A:$E,5,0)</f>
        <v>E-1341</v>
      </c>
    </row>
    <row r="16868" spans="1:9" x14ac:dyDescent="0.35">
      <c r="A16868" t="s">
        <v>1257</v>
      </c>
      <c r="B16868" t="s">
        <v>266</v>
      </c>
      <c r="C16868" t="s">
        <v>392</v>
      </c>
      <c r="D16868" t="s">
        <v>1270</v>
      </c>
      <c r="E16868" t="s">
        <v>31</v>
      </c>
      <c r="F16868">
        <v>5305</v>
      </c>
      <c r="G16868">
        <v>7664</v>
      </c>
      <c r="H16868">
        <v>1.444674835061263</v>
      </c>
      <c r="I16868" t="str">
        <f>VLOOKUP($B16868&amp;$E16868,'Employee List'!$A:$E,5,0)</f>
        <v>E-1341</v>
      </c>
    </row>
    <row r="16869" spans="1:9" x14ac:dyDescent="0.35">
      <c r="A16869" t="s">
        <v>1257</v>
      </c>
      <c r="B16869" t="s">
        <v>266</v>
      </c>
      <c r="C16869" t="s">
        <v>392</v>
      </c>
      <c r="D16869" t="s">
        <v>1271</v>
      </c>
      <c r="E16869" t="s">
        <v>29</v>
      </c>
      <c r="F16869">
        <v>31191</v>
      </c>
      <c r="G16869">
        <v>27661</v>
      </c>
      <c r="H16869">
        <v>0.88682632810746687</v>
      </c>
      <c r="I16869" t="str">
        <f>VLOOKUP($B16869&amp;$E16869,'Employee List'!$A:$E,5,0)</f>
        <v>E-1341</v>
      </c>
    </row>
    <row r="16870" spans="1:9" x14ac:dyDescent="0.35">
      <c r="A16870" t="s">
        <v>1257</v>
      </c>
      <c r="B16870" t="s">
        <v>266</v>
      </c>
      <c r="C16870" t="s">
        <v>392</v>
      </c>
      <c r="D16870" t="s">
        <v>1271</v>
      </c>
      <c r="E16870" t="s">
        <v>30</v>
      </c>
      <c r="F16870">
        <v>29534</v>
      </c>
      <c r="G16870">
        <v>15551</v>
      </c>
      <c r="H16870">
        <v>0.52654567616983816</v>
      </c>
      <c r="I16870" t="str">
        <f>VLOOKUP($B16870&amp;$E16870,'Employee List'!$A:$E,5,0)</f>
        <v>E-1341</v>
      </c>
    </row>
    <row r="16871" spans="1:9" x14ac:dyDescent="0.35">
      <c r="A16871" t="s">
        <v>1257</v>
      </c>
      <c r="B16871" t="s">
        <v>266</v>
      </c>
      <c r="C16871" t="s">
        <v>392</v>
      </c>
      <c r="D16871" t="s">
        <v>1271</v>
      </c>
      <c r="E16871" t="s">
        <v>31</v>
      </c>
      <c r="F16871">
        <v>30149</v>
      </c>
      <c r="G16871">
        <v>23950</v>
      </c>
      <c r="H16871">
        <v>0.79438787356131213</v>
      </c>
      <c r="I16871" t="str">
        <f>VLOOKUP($B16871&amp;$E16871,'Employee List'!$A:$E,5,0)</f>
        <v>E-1341</v>
      </c>
    </row>
    <row r="16872" spans="1:9" x14ac:dyDescent="0.35">
      <c r="A16872" t="s">
        <v>1257</v>
      </c>
      <c r="B16872" t="s">
        <v>266</v>
      </c>
      <c r="C16872" t="s">
        <v>392</v>
      </c>
      <c r="D16872" t="s">
        <v>1258</v>
      </c>
      <c r="E16872" t="s">
        <v>29</v>
      </c>
      <c r="F16872">
        <v>366757</v>
      </c>
      <c r="G16872">
        <v>517291</v>
      </c>
      <c r="H16872">
        <v>1.4104461537203108</v>
      </c>
      <c r="I16872" t="str">
        <f>VLOOKUP($B16872&amp;$E16872,'Employee List'!$A:$E,5,0)</f>
        <v>E-1341</v>
      </c>
    </row>
    <row r="16873" spans="1:9" x14ac:dyDescent="0.35">
      <c r="A16873" t="s">
        <v>1257</v>
      </c>
      <c r="B16873" t="s">
        <v>266</v>
      </c>
      <c r="C16873" t="s">
        <v>392</v>
      </c>
      <c r="D16873" t="s">
        <v>1258</v>
      </c>
      <c r="E16873" t="s">
        <v>30</v>
      </c>
      <c r="F16873">
        <v>360298</v>
      </c>
      <c r="G16873">
        <v>429968</v>
      </c>
      <c r="H16873">
        <v>1.1933677122826105</v>
      </c>
      <c r="I16873" t="str">
        <f>VLOOKUP($B16873&amp;$E16873,'Employee List'!$A:$E,5,0)</f>
        <v>E-1341</v>
      </c>
    </row>
    <row r="16874" spans="1:9" x14ac:dyDescent="0.35">
      <c r="A16874" t="s">
        <v>1257</v>
      </c>
      <c r="B16874" t="s">
        <v>266</v>
      </c>
      <c r="C16874" t="s">
        <v>392</v>
      </c>
      <c r="D16874" t="s">
        <v>1258</v>
      </c>
      <c r="E16874" t="s">
        <v>31</v>
      </c>
      <c r="F16874">
        <v>346009</v>
      </c>
      <c r="G16874">
        <v>317970</v>
      </c>
      <c r="H16874">
        <v>0.91896453560456515</v>
      </c>
      <c r="I16874" t="str">
        <f>VLOOKUP($B16874&amp;$E16874,'Employee List'!$A:$E,5,0)</f>
        <v>E-1341</v>
      </c>
    </row>
    <row r="16875" spans="1:9" x14ac:dyDescent="0.35">
      <c r="A16875" t="s">
        <v>1257</v>
      </c>
      <c r="B16875" t="s">
        <v>266</v>
      </c>
      <c r="C16875" t="s">
        <v>392</v>
      </c>
      <c r="D16875" t="s">
        <v>1272</v>
      </c>
      <c r="E16875" t="s">
        <v>29</v>
      </c>
      <c r="F16875">
        <v>16053</v>
      </c>
      <c r="G16875">
        <v>16987</v>
      </c>
      <c r="H16875">
        <v>1.0581822712265621</v>
      </c>
      <c r="I16875" t="str">
        <f>VLOOKUP($B16875&amp;$E16875,'Employee List'!$A:$E,5,0)</f>
        <v>E-1341</v>
      </c>
    </row>
    <row r="16876" spans="1:9" x14ac:dyDescent="0.35">
      <c r="A16876" t="s">
        <v>1257</v>
      </c>
      <c r="B16876" t="s">
        <v>266</v>
      </c>
      <c r="C16876" t="s">
        <v>392</v>
      </c>
      <c r="D16876" t="s">
        <v>1272</v>
      </c>
      <c r="E16876" t="s">
        <v>30</v>
      </c>
      <c r="F16876">
        <v>18552</v>
      </c>
      <c r="G16876">
        <v>20900</v>
      </c>
      <c r="H16876">
        <v>1.1265631737818025</v>
      </c>
      <c r="I16876" t="str">
        <f>VLOOKUP($B16876&amp;$E16876,'Employee List'!$A:$E,5,0)</f>
        <v>E-1341</v>
      </c>
    </row>
    <row r="16877" spans="1:9" x14ac:dyDescent="0.35">
      <c r="A16877" t="s">
        <v>1257</v>
      </c>
      <c r="B16877" t="s">
        <v>266</v>
      </c>
      <c r="C16877" t="s">
        <v>392</v>
      </c>
      <c r="D16877" t="s">
        <v>1272</v>
      </c>
      <c r="E16877" t="s">
        <v>31</v>
      </c>
      <c r="F16877">
        <v>20823</v>
      </c>
      <c r="G16877">
        <v>15591</v>
      </c>
      <c r="H16877">
        <v>0.74873937472986596</v>
      </c>
      <c r="I16877" t="str">
        <f>VLOOKUP($B16877&amp;$E16877,'Employee List'!$A:$E,5,0)</f>
        <v>E-1341</v>
      </c>
    </row>
    <row r="16878" spans="1:9" x14ac:dyDescent="0.35">
      <c r="A16878" t="s">
        <v>1257</v>
      </c>
      <c r="B16878" t="s">
        <v>266</v>
      </c>
      <c r="C16878" t="s">
        <v>392</v>
      </c>
      <c r="D16878" t="s">
        <v>1259</v>
      </c>
      <c r="E16878" t="s">
        <v>29</v>
      </c>
      <c r="F16878">
        <v>35723</v>
      </c>
      <c r="G16878">
        <v>37459</v>
      </c>
      <c r="H16878">
        <v>1.04859614254122</v>
      </c>
      <c r="I16878" t="str">
        <f>VLOOKUP($B16878&amp;$E16878,'Employee List'!$A:$E,5,0)</f>
        <v>E-1341</v>
      </c>
    </row>
    <row r="16879" spans="1:9" x14ac:dyDescent="0.35">
      <c r="A16879" t="s">
        <v>1257</v>
      </c>
      <c r="B16879" t="s">
        <v>266</v>
      </c>
      <c r="C16879" t="s">
        <v>392</v>
      </c>
      <c r="D16879" t="s">
        <v>1259</v>
      </c>
      <c r="E16879" t="s">
        <v>30</v>
      </c>
      <c r="F16879">
        <v>36439</v>
      </c>
      <c r="G16879">
        <v>33676</v>
      </c>
      <c r="H16879">
        <v>0.92417464804193306</v>
      </c>
      <c r="I16879" t="str">
        <f>VLOOKUP($B16879&amp;$E16879,'Employee List'!$A:$E,5,0)</f>
        <v>E-1341</v>
      </c>
    </row>
    <row r="16880" spans="1:9" x14ac:dyDescent="0.35">
      <c r="A16880" t="s">
        <v>1257</v>
      </c>
      <c r="B16880" t="s">
        <v>266</v>
      </c>
      <c r="C16880" t="s">
        <v>392</v>
      </c>
      <c r="D16880" t="s">
        <v>1259</v>
      </c>
      <c r="E16880" t="s">
        <v>31</v>
      </c>
      <c r="F16880">
        <v>39645</v>
      </c>
      <c r="G16880">
        <v>37204</v>
      </c>
      <c r="H16880">
        <v>0.93842855341152731</v>
      </c>
      <c r="I16880" t="str">
        <f>VLOOKUP($B16880&amp;$E16880,'Employee List'!$A:$E,5,0)</f>
        <v>E-1341</v>
      </c>
    </row>
    <row r="16881" spans="1:9" x14ac:dyDescent="0.35">
      <c r="A16881" t="s">
        <v>1257</v>
      </c>
      <c r="B16881" t="s">
        <v>266</v>
      </c>
      <c r="C16881" t="s">
        <v>392</v>
      </c>
      <c r="D16881" t="s">
        <v>1273</v>
      </c>
      <c r="E16881" t="s">
        <v>29</v>
      </c>
      <c r="F16881">
        <v>8730</v>
      </c>
      <c r="G16881">
        <v>7239</v>
      </c>
      <c r="H16881">
        <v>0.8292096219931272</v>
      </c>
      <c r="I16881" t="str">
        <f>VLOOKUP($B16881&amp;$E16881,'Employee List'!$A:$E,5,0)</f>
        <v>E-1341</v>
      </c>
    </row>
    <row r="16882" spans="1:9" x14ac:dyDescent="0.35">
      <c r="A16882" t="s">
        <v>1257</v>
      </c>
      <c r="B16882" t="s">
        <v>266</v>
      </c>
      <c r="C16882" t="s">
        <v>392</v>
      </c>
      <c r="D16882" t="s">
        <v>1273</v>
      </c>
      <c r="E16882" t="s">
        <v>30</v>
      </c>
      <c r="F16882">
        <v>9168</v>
      </c>
      <c r="G16882">
        <v>5088</v>
      </c>
      <c r="H16882">
        <v>0.55497382198952883</v>
      </c>
      <c r="I16882" t="str">
        <f>VLOOKUP($B16882&amp;$E16882,'Employee List'!$A:$E,5,0)</f>
        <v>E-1341</v>
      </c>
    </row>
    <row r="16883" spans="1:9" x14ac:dyDescent="0.35">
      <c r="A16883" t="s">
        <v>1257</v>
      </c>
      <c r="B16883" t="s">
        <v>266</v>
      </c>
      <c r="C16883" t="s">
        <v>392</v>
      </c>
      <c r="D16883" t="s">
        <v>1273</v>
      </c>
      <c r="E16883" t="s">
        <v>31</v>
      </c>
      <c r="F16883">
        <v>7147</v>
      </c>
      <c r="G16883">
        <v>6944</v>
      </c>
      <c r="H16883">
        <v>0.97159647404505389</v>
      </c>
      <c r="I16883" t="str">
        <f>VLOOKUP($B16883&amp;$E16883,'Employee List'!$A:$E,5,0)</f>
        <v>E-1341</v>
      </c>
    </row>
    <row r="16884" spans="1:9" x14ac:dyDescent="0.35">
      <c r="A16884" t="s">
        <v>1257</v>
      </c>
      <c r="B16884" t="s">
        <v>266</v>
      </c>
      <c r="C16884" t="s">
        <v>392</v>
      </c>
      <c r="D16884" t="s">
        <v>1275</v>
      </c>
      <c r="E16884" t="s">
        <v>29</v>
      </c>
      <c r="F16884">
        <v>7642</v>
      </c>
      <c r="G16884">
        <v>2897</v>
      </c>
      <c r="H16884">
        <v>0.37908924365349383</v>
      </c>
      <c r="I16884" t="str">
        <f>VLOOKUP($B16884&amp;$E16884,'Employee List'!$A:$E,5,0)</f>
        <v>E-1341</v>
      </c>
    </row>
    <row r="16885" spans="1:9" x14ac:dyDescent="0.35">
      <c r="A16885" t="s">
        <v>1257</v>
      </c>
      <c r="B16885" t="s">
        <v>266</v>
      </c>
      <c r="C16885" t="s">
        <v>392</v>
      </c>
      <c r="D16885" t="s">
        <v>1275</v>
      </c>
      <c r="E16885" t="s">
        <v>30</v>
      </c>
      <c r="F16885">
        <v>4899</v>
      </c>
      <c r="G16885">
        <v>4426</v>
      </c>
      <c r="H16885">
        <v>0.90344968360889977</v>
      </c>
      <c r="I16885" t="str">
        <f>VLOOKUP($B16885&amp;$E16885,'Employee List'!$A:$E,5,0)</f>
        <v>E-1341</v>
      </c>
    </row>
    <row r="16886" spans="1:9" x14ac:dyDescent="0.35">
      <c r="A16886" t="s">
        <v>1257</v>
      </c>
      <c r="B16886" t="s">
        <v>266</v>
      </c>
      <c r="C16886" t="s">
        <v>392</v>
      </c>
      <c r="D16886" t="s">
        <v>1275</v>
      </c>
      <c r="E16886" t="s">
        <v>31</v>
      </c>
      <c r="F16886">
        <v>8169</v>
      </c>
      <c r="G16886">
        <v>3331</v>
      </c>
      <c r="H16886">
        <v>0.40776104786387563</v>
      </c>
      <c r="I16886" t="str">
        <f>VLOOKUP($B16886&amp;$E16886,'Employee List'!$A:$E,5,0)</f>
        <v>E-1341</v>
      </c>
    </row>
    <row r="16887" spans="1:9" x14ac:dyDescent="0.35">
      <c r="A16887" t="s">
        <v>1257</v>
      </c>
      <c r="B16887" t="s">
        <v>266</v>
      </c>
      <c r="C16887" t="s">
        <v>392</v>
      </c>
      <c r="D16887" t="s">
        <v>1276</v>
      </c>
      <c r="E16887" t="s">
        <v>29</v>
      </c>
      <c r="F16887">
        <v>3810</v>
      </c>
      <c r="G16887">
        <v>3563</v>
      </c>
      <c r="H16887">
        <v>0.93517060367454063</v>
      </c>
      <c r="I16887" t="str">
        <f>VLOOKUP($B16887&amp;$E16887,'Employee List'!$A:$E,5,0)</f>
        <v>E-1341</v>
      </c>
    </row>
    <row r="16888" spans="1:9" x14ac:dyDescent="0.35">
      <c r="A16888" t="s">
        <v>1257</v>
      </c>
      <c r="B16888" t="s">
        <v>266</v>
      </c>
      <c r="C16888" t="s">
        <v>392</v>
      </c>
      <c r="D16888" t="s">
        <v>1276</v>
      </c>
      <c r="E16888" t="s">
        <v>30</v>
      </c>
      <c r="F16888">
        <v>3218</v>
      </c>
      <c r="G16888">
        <v>2792</v>
      </c>
      <c r="H16888">
        <v>0.86761963952765697</v>
      </c>
      <c r="I16888" t="str">
        <f>VLOOKUP($B16888&amp;$E16888,'Employee List'!$A:$E,5,0)</f>
        <v>E-1341</v>
      </c>
    </row>
    <row r="16889" spans="1:9" x14ac:dyDescent="0.35">
      <c r="A16889" t="s">
        <v>1257</v>
      </c>
      <c r="B16889" t="s">
        <v>266</v>
      </c>
      <c r="C16889" t="s">
        <v>392</v>
      </c>
      <c r="D16889" t="s">
        <v>1276</v>
      </c>
      <c r="E16889" t="s">
        <v>31</v>
      </c>
      <c r="F16889">
        <v>3803</v>
      </c>
      <c r="G16889">
        <v>3077</v>
      </c>
      <c r="H16889">
        <v>0.80909808046279252</v>
      </c>
      <c r="I16889" t="str">
        <f>VLOOKUP($B16889&amp;$E16889,'Employee List'!$A:$E,5,0)</f>
        <v>E-1341</v>
      </c>
    </row>
    <row r="16890" spans="1:9" x14ac:dyDescent="0.35">
      <c r="A16890" t="s">
        <v>1257</v>
      </c>
      <c r="B16890" t="s">
        <v>266</v>
      </c>
      <c r="C16890" t="s">
        <v>392</v>
      </c>
      <c r="D16890" t="s">
        <v>1277</v>
      </c>
      <c r="E16890" t="s">
        <v>29</v>
      </c>
      <c r="F16890">
        <v>14746</v>
      </c>
      <c r="G16890">
        <v>7871</v>
      </c>
      <c r="H16890">
        <v>0.53377187033771867</v>
      </c>
      <c r="I16890" t="str">
        <f>VLOOKUP($B16890&amp;$E16890,'Employee List'!$A:$E,5,0)</f>
        <v>E-1341</v>
      </c>
    </row>
    <row r="16891" spans="1:9" x14ac:dyDescent="0.35">
      <c r="A16891" t="s">
        <v>1257</v>
      </c>
      <c r="B16891" t="s">
        <v>266</v>
      </c>
      <c r="C16891" t="s">
        <v>392</v>
      </c>
      <c r="D16891" t="s">
        <v>1277</v>
      </c>
      <c r="E16891" t="s">
        <v>30</v>
      </c>
      <c r="F16891">
        <v>12100</v>
      </c>
      <c r="G16891">
        <v>12418</v>
      </c>
      <c r="H16891">
        <v>1.0262809917355371</v>
      </c>
      <c r="I16891" t="str">
        <f>VLOOKUP($B16891&amp;$E16891,'Employee List'!$A:$E,5,0)</f>
        <v>E-1341</v>
      </c>
    </row>
    <row r="16892" spans="1:9" x14ac:dyDescent="0.35">
      <c r="A16892" t="s">
        <v>1257</v>
      </c>
      <c r="B16892" t="s">
        <v>266</v>
      </c>
      <c r="C16892" t="s">
        <v>392</v>
      </c>
      <c r="D16892" t="s">
        <v>1277</v>
      </c>
      <c r="E16892" t="s">
        <v>31</v>
      </c>
      <c r="F16892">
        <v>12547</v>
      </c>
      <c r="G16892">
        <v>7488</v>
      </c>
      <c r="H16892">
        <v>0.59679604686379217</v>
      </c>
      <c r="I16892" t="str">
        <f>VLOOKUP($B16892&amp;$E16892,'Employee List'!$A:$E,5,0)</f>
        <v>E-1341</v>
      </c>
    </row>
    <row r="16893" spans="1:9" x14ac:dyDescent="0.35">
      <c r="A16893" t="s">
        <v>1257</v>
      </c>
      <c r="B16893" t="s">
        <v>266</v>
      </c>
      <c r="C16893" t="s">
        <v>392</v>
      </c>
      <c r="D16893" t="s">
        <v>1278</v>
      </c>
      <c r="E16893" t="s">
        <v>29</v>
      </c>
      <c r="F16893">
        <v>38609</v>
      </c>
      <c r="G16893">
        <v>39975</v>
      </c>
      <c r="H16893">
        <v>1.0353803517314615</v>
      </c>
      <c r="I16893" t="str">
        <f>VLOOKUP($B16893&amp;$E16893,'Employee List'!$A:$E,5,0)</f>
        <v>E-1341</v>
      </c>
    </row>
    <row r="16894" spans="1:9" x14ac:dyDescent="0.35">
      <c r="A16894" t="s">
        <v>1257</v>
      </c>
      <c r="B16894" t="s">
        <v>266</v>
      </c>
      <c r="C16894" t="s">
        <v>392</v>
      </c>
      <c r="D16894" t="s">
        <v>1278</v>
      </c>
      <c r="E16894" t="s">
        <v>30</v>
      </c>
      <c r="F16894">
        <v>40838</v>
      </c>
      <c r="G16894">
        <v>33484</v>
      </c>
      <c r="H16894">
        <v>0.81992262108820213</v>
      </c>
      <c r="I16894" t="str">
        <f>VLOOKUP($B16894&amp;$E16894,'Employee List'!$A:$E,5,0)</f>
        <v>E-1341</v>
      </c>
    </row>
    <row r="16895" spans="1:9" x14ac:dyDescent="0.35">
      <c r="A16895" t="s">
        <v>1257</v>
      </c>
      <c r="B16895" t="s">
        <v>266</v>
      </c>
      <c r="C16895" t="s">
        <v>392</v>
      </c>
      <c r="D16895" t="s">
        <v>1278</v>
      </c>
      <c r="E16895" t="s">
        <v>31</v>
      </c>
      <c r="F16895">
        <v>40117</v>
      </c>
      <c r="G16895">
        <v>31342</v>
      </c>
      <c r="H16895">
        <v>0.78126480045865843</v>
      </c>
      <c r="I16895" t="str">
        <f>VLOOKUP($B16895&amp;$E16895,'Employee List'!$A:$E,5,0)</f>
        <v>E-1341</v>
      </c>
    </row>
    <row r="16896" spans="1:9" x14ac:dyDescent="0.35">
      <c r="A16896" t="s">
        <v>1257</v>
      </c>
      <c r="B16896" t="s">
        <v>266</v>
      </c>
      <c r="C16896" t="s">
        <v>392</v>
      </c>
      <c r="D16896" t="s">
        <v>1279</v>
      </c>
      <c r="E16896" t="s">
        <v>29</v>
      </c>
      <c r="F16896">
        <v>2270</v>
      </c>
      <c r="G16896">
        <v>2900</v>
      </c>
      <c r="H16896">
        <v>1.277533039647577</v>
      </c>
      <c r="I16896" t="str">
        <f>VLOOKUP($B16896&amp;$E16896,'Employee List'!$A:$E,5,0)</f>
        <v>E-1341</v>
      </c>
    </row>
    <row r="16897" spans="1:9" x14ac:dyDescent="0.35">
      <c r="A16897" t="s">
        <v>1257</v>
      </c>
      <c r="B16897" t="s">
        <v>266</v>
      </c>
      <c r="C16897" t="s">
        <v>392</v>
      </c>
      <c r="D16897" t="s">
        <v>1279</v>
      </c>
      <c r="E16897" t="s">
        <v>30</v>
      </c>
      <c r="F16897">
        <v>2682</v>
      </c>
      <c r="G16897">
        <v>1214</v>
      </c>
      <c r="H16897">
        <v>0.45264727815063388</v>
      </c>
      <c r="I16897" t="str">
        <f>VLOOKUP($B16897&amp;$E16897,'Employee List'!$A:$E,5,0)</f>
        <v>E-1341</v>
      </c>
    </row>
    <row r="16898" spans="1:9" x14ac:dyDescent="0.35">
      <c r="A16898" t="s">
        <v>1257</v>
      </c>
      <c r="B16898" t="s">
        <v>266</v>
      </c>
      <c r="C16898" t="s">
        <v>392</v>
      </c>
      <c r="D16898" t="s">
        <v>1279</v>
      </c>
      <c r="E16898" t="s">
        <v>31</v>
      </c>
      <c r="F16898">
        <v>3604</v>
      </c>
      <c r="G16898">
        <v>3985</v>
      </c>
      <c r="H16898">
        <v>1.1057158712541622</v>
      </c>
      <c r="I16898" t="str">
        <f>VLOOKUP($B16898&amp;$E16898,'Employee List'!$A:$E,5,0)</f>
        <v>E-1341</v>
      </c>
    </row>
    <row r="16899" spans="1:9" x14ac:dyDescent="0.35">
      <c r="A16899" t="s">
        <v>1257</v>
      </c>
      <c r="B16899" t="s">
        <v>266</v>
      </c>
      <c r="C16899" t="s">
        <v>392</v>
      </c>
      <c r="D16899" t="s">
        <v>1280</v>
      </c>
      <c r="E16899" t="s">
        <v>29</v>
      </c>
      <c r="F16899">
        <v>3825</v>
      </c>
      <c r="G16899">
        <v>5193</v>
      </c>
      <c r="H16899">
        <v>1.3576470588235294</v>
      </c>
      <c r="I16899" t="str">
        <f>VLOOKUP($B16899&amp;$E16899,'Employee List'!$A:$E,5,0)</f>
        <v>E-1341</v>
      </c>
    </row>
    <row r="16900" spans="1:9" x14ac:dyDescent="0.35">
      <c r="A16900" t="s">
        <v>1257</v>
      </c>
      <c r="B16900" t="s">
        <v>266</v>
      </c>
      <c r="C16900" t="s">
        <v>392</v>
      </c>
      <c r="D16900" t="s">
        <v>1280</v>
      </c>
      <c r="E16900" t="s">
        <v>30</v>
      </c>
      <c r="F16900">
        <v>4447</v>
      </c>
      <c r="G16900">
        <v>4411</v>
      </c>
      <c r="H16900">
        <v>0.99190465482347645</v>
      </c>
      <c r="I16900" t="str">
        <f>VLOOKUP($B16900&amp;$E16900,'Employee List'!$A:$E,5,0)</f>
        <v>E-1341</v>
      </c>
    </row>
    <row r="16901" spans="1:9" x14ac:dyDescent="0.35">
      <c r="A16901" t="s">
        <v>1257</v>
      </c>
      <c r="B16901" t="s">
        <v>266</v>
      </c>
      <c r="C16901" t="s">
        <v>392</v>
      </c>
      <c r="D16901" t="s">
        <v>1280</v>
      </c>
      <c r="E16901" t="s">
        <v>31</v>
      </c>
      <c r="F16901">
        <v>4308</v>
      </c>
      <c r="G16901">
        <v>4337</v>
      </c>
      <c r="H16901">
        <v>1.0067316620241411</v>
      </c>
      <c r="I16901" t="str">
        <f>VLOOKUP($B16901&amp;$E16901,'Employee List'!$A:$E,5,0)</f>
        <v>E-1341</v>
      </c>
    </row>
    <row r="16902" spans="1:9" x14ac:dyDescent="0.35">
      <c r="A16902" t="s">
        <v>1257</v>
      </c>
      <c r="B16902" t="s">
        <v>266</v>
      </c>
      <c r="C16902" t="s">
        <v>392</v>
      </c>
      <c r="D16902" t="s">
        <v>1262</v>
      </c>
      <c r="E16902" t="s">
        <v>29</v>
      </c>
      <c r="F16902">
        <v>30709</v>
      </c>
      <c r="G16902">
        <v>28383</v>
      </c>
      <c r="H16902">
        <v>0.92425673255397445</v>
      </c>
      <c r="I16902" t="str">
        <f>VLOOKUP($B16902&amp;$E16902,'Employee List'!$A:$E,5,0)</f>
        <v>E-1341</v>
      </c>
    </row>
    <row r="16903" spans="1:9" x14ac:dyDescent="0.35">
      <c r="A16903" t="s">
        <v>1257</v>
      </c>
      <c r="B16903" t="s">
        <v>266</v>
      </c>
      <c r="C16903" t="s">
        <v>392</v>
      </c>
      <c r="D16903" t="s">
        <v>1262</v>
      </c>
      <c r="E16903" t="s">
        <v>30</v>
      </c>
      <c r="F16903">
        <v>31994</v>
      </c>
      <c r="G16903">
        <v>29931</v>
      </c>
      <c r="H16903">
        <v>0.93551915984247047</v>
      </c>
      <c r="I16903" t="str">
        <f>VLOOKUP($B16903&amp;$E16903,'Employee List'!$A:$E,5,0)</f>
        <v>E-1341</v>
      </c>
    </row>
    <row r="16904" spans="1:9" x14ac:dyDescent="0.35">
      <c r="A16904" t="s">
        <v>1257</v>
      </c>
      <c r="B16904" t="s">
        <v>266</v>
      </c>
      <c r="C16904" t="s">
        <v>392</v>
      </c>
      <c r="D16904" t="s">
        <v>1262</v>
      </c>
      <c r="E16904" t="s">
        <v>31</v>
      </c>
      <c r="F16904">
        <v>32611</v>
      </c>
      <c r="G16904">
        <v>29590</v>
      </c>
      <c r="H16904">
        <v>0.90736254638005576</v>
      </c>
      <c r="I16904" t="str">
        <f>VLOOKUP($B16904&amp;$E16904,'Employee List'!$A:$E,5,0)</f>
        <v>E-1341</v>
      </c>
    </row>
    <row r="16905" spans="1:9" x14ac:dyDescent="0.35">
      <c r="A16905" t="s">
        <v>1257</v>
      </c>
      <c r="B16905" t="s">
        <v>266</v>
      </c>
      <c r="C16905" t="s">
        <v>392</v>
      </c>
      <c r="D16905" t="s">
        <v>1281</v>
      </c>
      <c r="E16905" t="s">
        <v>29</v>
      </c>
      <c r="F16905">
        <v>2886</v>
      </c>
      <c r="G16905">
        <v>6745</v>
      </c>
      <c r="H16905">
        <v>2.3371448371448373</v>
      </c>
      <c r="I16905" t="str">
        <f>VLOOKUP($B16905&amp;$E16905,'Employee List'!$A:$E,5,0)</f>
        <v>E-1341</v>
      </c>
    </row>
    <row r="16906" spans="1:9" x14ac:dyDescent="0.35">
      <c r="A16906" t="s">
        <v>1257</v>
      </c>
      <c r="B16906" t="s">
        <v>266</v>
      </c>
      <c r="C16906" t="s">
        <v>392</v>
      </c>
      <c r="D16906" t="s">
        <v>1281</v>
      </c>
      <c r="E16906" t="s">
        <v>30</v>
      </c>
      <c r="F16906">
        <v>4951</v>
      </c>
      <c r="G16906">
        <v>1927</v>
      </c>
      <c r="H16906">
        <v>0.38921430014138558</v>
      </c>
      <c r="I16906" t="str">
        <f>VLOOKUP($B16906&amp;$E16906,'Employee List'!$A:$E,5,0)</f>
        <v>E-1341</v>
      </c>
    </row>
    <row r="16907" spans="1:9" x14ac:dyDescent="0.35">
      <c r="A16907" t="s">
        <v>1257</v>
      </c>
      <c r="B16907" t="s">
        <v>266</v>
      </c>
      <c r="C16907" t="s">
        <v>392</v>
      </c>
      <c r="D16907" t="s">
        <v>1281</v>
      </c>
      <c r="E16907" t="s">
        <v>31</v>
      </c>
      <c r="F16907">
        <v>4763</v>
      </c>
      <c r="G16907">
        <v>3247</v>
      </c>
      <c r="H16907">
        <v>0.68171320596262863</v>
      </c>
      <c r="I16907" t="str">
        <f>VLOOKUP($B16907&amp;$E16907,'Employee List'!$A:$E,5,0)</f>
        <v>E-1341</v>
      </c>
    </row>
    <row r="16908" spans="1:9" x14ac:dyDescent="0.35">
      <c r="A16908" t="s">
        <v>1257</v>
      </c>
      <c r="B16908" t="s">
        <v>267</v>
      </c>
      <c r="C16908" t="s">
        <v>392</v>
      </c>
      <c r="D16908" t="s">
        <v>1274</v>
      </c>
      <c r="E16908" t="s">
        <v>29</v>
      </c>
      <c r="F16908">
        <v>34252</v>
      </c>
      <c r="G16908">
        <v>31533</v>
      </c>
      <c r="H16908">
        <v>0.92061777414457546</v>
      </c>
      <c r="I16908" t="str">
        <f>VLOOKUP($B16908&amp;$E16908,'Employee List'!$A:$E,5,0)</f>
        <v>E-1342</v>
      </c>
    </row>
    <row r="16909" spans="1:9" x14ac:dyDescent="0.35">
      <c r="A16909" t="s">
        <v>1257</v>
      </c>
      <c r="B16909" t="s">
        <v>267</v>
      </c>
      <c r="C16909" t="s">
        <v>392</v>
      </c>
      <c r="D16909" t="s">
        <v>1274</v>
      </c>
      <c r="E16909" t="s">
        <v>30</v>
      </c>
      <c r="F16909">
        <v>32732</v>
      </c>
      <c r="G16909">
        <v>24337</v>
      </c>
      <c r="H16909">
        <v>0.74352315776610045</v>
      </c>
      <c r="I16909" t="str">
        <f>VLOOKUP($B16909&amp;$E16909,'Employee List'!$A:$E,5,0)</f>
        <v>E-1342</v>
      </c>
    </row>
    <row r="16910" spans="1:9" x14ac:dyDescent="0.35">
      <c r="A16910" t="s">
        <v>1257</v>
      </c>
      <c r="B16910" t="s">
        <v>267</v>
      </c>
      <c r="C16910" t="s">
        <v>392</v>
      </c>
      <c r="D16910" t="s">
        <v>1274</v>
      </c>
      <c r="E16910" t="s">
        <v>31</v>
      </c>
      <c r="F16910">
        <v>33045</v>
      </c>
      <c r="G16910">
        <v>30694</v>
      </c>
      <c r="H16910">
        <v>0.92885459222272659</v>
      </c>
      <c r="I16910" t="str">
        <f>VLOOKUP($B16910&amp;$E16910,'Employee List'!$A:$E,5,0)</f>
        <v>E-1342</v>
      </c>
    </row>
    <row r="16911" spans="1:9" x14ac:dyDescent="0.35">
      <c r="A16911" t="s">
        <v>1257</v>
      </c>
      <c r="B16911" t="s">
        <v>267</v>
      </c>
      <c r="C16911" t="s">
        <v>392</v>
      </c>
      <c r="D16911" t="s">
        <v>1263</v>
      </c>
      <c r="E16911" t="s">
        <v>29</v>
      </c>
      <c r="F16911">
        <v>4658</v>
      </c>
      <c r="G16911">
        <v>5934</v>
      </c>
      <c r="H16911">
        <v>1.2739373121511379</v>
      </c>
      <c r="I16911" t="str">
        <f>VLOOKUP($B16911&amp;$E16911,'Employee List'!$A:$E,5,0)</f>
        <v>E-1342</v>
      </c>
    </row>
    <row r="16912" spans="1:9" x14ac:dyDescent="0.35">
      <c r="A16912" t="s">
        <v>1257</v>
      </c>
      <c r="B16912" t="s">
        <v>267</v>
      </c>
      <c r="C16912" t="s">
        <v>392</v>
      </c>
      <c r="D16912" t="s">
        <v>1263</v>
      </c>
      <c r="E16912" t="s">
        <v>30</v>
      </c>
      <c r="F16912">
        <v>4809</v>
      </c>
      <c r="G16912">
        <v>4597</v>
      </c>
      <c r="H16912">
        <v>0.95591599085048862</v>
      </c>
      <c r="I16912" t="str">
        <f>VLOOKUP($B16912&amp;$E16912,'Employee List'!$A:$E,5,0)</f>
        <v>E-1342</v>
      </c>
    </row>
    <row r="16913" spans="1:9" x14ac:dyDescent="0.35">
      <c r="A16913" t="s">
        <v>1257</v>
      </c>
      <c r="B16913" t="s">
        <v>267</v>
      </c>
      <c r="C16913" t="s">
        <v>392</v>
      </c>
      <c r="D16913" t="s">
        <v>1263</v>
      </c>
      <c r="E16913" t="s">
        <v>31</v>
      </c>
      <c r="F16913">
        <v>3111</v>
      </c>
      <c r="G16913">
        <v>4597</v>
      </c>
      <c r="H16913">
        <v>1.4776599164255866</v>
      </c>
      <c r="I16913" t="str">
        <f>VLOOKUP($B16913&amp;$E16913,'Employee List'!$A:$E,5,0)</f>
        <v>E-1342</v>
      </c>
    </row>
    <row r="16914" spans="1:9" x14ac:dyDescent="0.35">
      <c r="A16914" t="s">
        <v>1257</v>
      </c>
      <c r="B16914" t="s">
        <v>267</v>
      </c>
      <c r="C16914" t="s">
        <v>392</v>
      </c>
      <c r="D16914" t="s">
        <v>1264</v>
      </c>
      <c r="E16914" t="s">
        <v>29</v>
      </c>
      <c r="F16914">
        <v>7826</v>
      </c>
      <c r="G16914">
        <v>2692</v>
      </c>
      <c r="H16914">
        <v>0.34398159979555326</v>
      </c>
      <c r="I16914" t="str">
        <f>VLOOKUP($B16914&amp;$E16914,'Employee List'!$A:$E,5,0)</f>
        <v>E-1342</v>
      </c>
    </row>
    <row r="16915" spans="1:9" x14ac:dyDescent="0.35">
      <c r="A16915" t="s">
        <v>1257</v>
      </c>
      <c r="B16915" t="s">
        <v>267</v>
      </c>
      <c r="C16915" t="s">
        <v>392</v>
      </c>
      <c r="D16915" t="s">
        <v>1264</v>
      </c>
      <c r="E16915" t="s">
        <v>30</v>
      </c>
      <c r="F16915">
        <v>6445</v>
      </c>
      <c r="G16915">
        <v>3652</v>
      </c>
      <c r="H16915">
        <v>0.56664080682699769</v>
      </c>
      <c r="I16915" t="str">
        <f>VLOOKUP($B16915&amp;$E16915,'Employee List'!$A:$E,5,0)</f>
        <v>E-1342</v>
      </c>
    </row>
    <row r="16916" spans="1:9" x14ac:dyDescent="0.35">
      <c r="A16916" t="s">
        <v>1257</v>
      </c>
      <c r="B16916" t="s">
        <v>267</v>
      </c>
      <c r="C16916" t="s">
        <v>392</v>
      </c>
      <c r="D16916" t="s">
        <v>1264</v>
      </c>
      <c r="E16916" t="s">
        <v>31</v>
      </c>
      <c r="F16916">
        <v>4303</v>
      </c>
      <c r="G16916">
        <v>2997</v>
      </c>
      <c r="H16916">
        <v>0.69649082035788989</v>
      </c>
      <c r="I16916" t="str">
        <f>VLOOKUP($B16916&amp;$E16916,'Employee List'!$A:$E,5,0)</f>
        <v>E-1342</v>
      </c>
    </row>
    <row r="16917" spans="1:9" x14ac:dyDescent="0.35">
      <c r="A16917" t="s">
        <v>1257</v>
      </c>
      <c r="B16917" t="s">
        <v>267</v>
      </c>
      <c r="C16917" t="s">
        <v>392</v>
      </c>
      <c r="D16917" t="s">
        <v>1265</v>
      </c>
      <c r="E16917" t="s">
        <v>29</v>
      </c>
      <c r="F16917">
        <v>25242</v>
      </c>
      <c r="G16917">
        <v>17773</v>
      </c>
      <c r="H16917">
        <v>0.70410427066001113</v>
      </c>
      <c r="I16917" t="str">
        <f>VLOOKUP($B16917&amp;$E16917,'Employee List'!$A:$E,5,0)</f>
        <v>E-1342</v>
      </c>
    </row>
    <row r="16918" spans="1:9" x14ac:dyDescent="0.35">
      <c r="A16918" t="s">
        <v>1257</v>
      </c>
      <c r="B16918" t="s">
        <v>267</v>
      </c>
      <c r="C16918" t="s">
        <v>392</v>
      </c>
      <c r="D16918" t="s">
        <v>1265</v>
      </c>
      <c r="E16918" t="s">
        <v>30</v>
      </c>
      <c r="F16918">
        <v>25631</v>
      </c>
      <c r="G16918">
        <v>13293</v>
      </c>
      <c r="H16918">
        <v>0.51862978424563999</v>
      </c>
      <c r="I16918" t="str">
        <f>VLOOKUP($B16918&amp;$E16918,'Employee List'!$A:$E,5,0)</f>
        <v>E-1342</v>
      </c>
    </row>
    <row r="16919" spans="1:9" x14ac:dyDescent="0.35">
      <c r="A16919" t="s">
        <v>1257</v>
      </c>
      <c r="B16919" t="s">
        <v>267</v>
      </c>
      <c r="C16919" t="s">
        <v>392</v>
      </c>
      <c r="D16919" t="s">
        <v>1265</v>
      </c>
      <c r="E16919" t="s">
        <v>31</v>
      </c>
      <c r="F16919">
        <v>24555</v>
      </c>
      <c r="G16919">
        <v>18201</v>
      </c>
      <c r="H16919">
        <v>0.7412339645693341</v>
      </c>
      <c r="I16919" t="str">
        <f>VLOOKUP($B16919&amp;$E16919,'Employee List'!$A:$E,5,0)</f>
        <v>E-1342</v>
      </c>
    </row>
    <row r="16920" spans="1:9" x14ac:dyDescent="0.35">
      <c r="A16920" t="s">
        <v>1257</v>
      </c>
      <c r="B16920" t="s">
        <v>267</v>
      </c>
      <c r="C16920" t="s">
        <v>392</v>
      </c>
      <c r="D16920" t="s">
        <v>1260</v>
      </c>
      <c r="E16920" t="s">
        <v>29</v>
      </c>
      <c r="F16920">
        <v>90208</v>
      </c>
      <c r="G16920">
        <v>62035</v>
      </c>
      <c r="H16920">
        <v>0.68768845335225259</v>
      </c>
      <c r="I16920" t="str">
        <f>VLOOKUP($B16920&amp;$E16920,'Employee List'!$A:$E,5,0)</f>
        <v>E-1342</v>
      </c>
    </row>
    <row r="16921" spans="1:9" x14ac:dyDescent="0.35">
      <c r="A16921" t="s">
        <v>1257</v>
      </c>
      <c r="B16921" t="s">
        <v>267</v>
      </c>
      <c r="C16921" t="s">
        <v>392</v>
      </c>
      <c r="D16921" t="s">
        <v>1260</v>
      </c>
      <c r="E16921" t="s">
        <v>30</v>
      </c>
      <c r="F16921">
        <v>88636</v>
      </c>
      <c r="G16921">
        <v>87484</v>
      </c>
      <c r="H16921">
        <v>0.98700302360214809</v>
      </c>
      <c r="I16921" t="str">
        <f>VLOOKUP($B16921&amp;$E16921,'Employee List'!$A:$E,5,0)</f>
        <v>E-1342</v>
      </c>
    </row>
    <row r="16922" spans="1:9" x14ac:dyDescent="0.35">
      <c r="A16922" t="s">
        <v>1257</v>
      </c>
      <c r="B16922" t="s">
        <v>267</v>
      </c>
      <c r="C16922" t="s">
        <v>392</v>
      </c>
      <c r="D16922" t="s">
        <v>1260</v>
      </c>
      <c r="E16922" t="s">
        <v>31</v>
      </c>
      <c r="F16922">
        <v>101428</v>
      </c>
      <c r="G16922">
        <v>140148</v>
      </c>
      <c r="H16922">
        <v>1.3817486295697441</v>
      </c>
      <c r="I16922" t="str">
        <f>VLOOKUP($B16922&amp;$E16922,'Employee List'!$A:$E,5,0)</f>
        <v>E-1342</v>
      </c>
    </row>
    <row r="16923" spans="1:9" x14ac:dyDescent="0.35">
      <c r="A16923" t="s">
        <v>1257</v>
      </c>
      <c r="B16923" t="s">
        <v>267</v>
      </c>
      <c r="C16923" t="s">
        <v>392</v>
      </c>
      <c r="D16923" t="s">
        <v>1261</v>
      </c>
      <c r="E16923" t="s">
        <v>29</v>
      </c>
      <c r="F16923">
        <v>63317</v>
      </c>
      <c r="G16923">
        <v>87200</v>
      </c>
      <c r="H16923">
        <v>1.3771972771925391</v>
      </c>
      <c r="I16923" t="str">
        <f>VLOOKUP($B16923&amp;$E16923,'Employee List'!$A:$E,5,0)</f>
        <v>E-1342</v>
      </c>
    </row>
    <row r="16924" spans="1:9" x14ac:dyDescent="0.35">
      <c r="A16924" t="s">
        <v>1257</v>
      </c>
      <c r="B16924" t="s">
        <v>267</v>
      </c>
      <c r="C16924" t="s">
        <v>392</v>
      </c>
      <c r="D16924" t="s">
        <v>1261</v>
      </c>
      <c r="E16924" t="s">
        <v>30</v>
      </c>
      <c r="F16924">
        <v>65357</v>
      </c>
      <c r="G16924">
        <v>127138</v>
      </c>
      <c r="H16924">
        <v>1.9452851263062869</v>
      </c>
      <c r="I16924" t="str">
        <f>VLOOKUP($B16924&amp;$E16924,'Employee List'!$A:$E,5,0)</f>
        <v>E-1342</v>
      </c>
    </row>
    <row r="16925" spans="1:9" x14ac:dyDescent="0.35">
      <c r="A16925" t="s">
        <v>1257</v>
      </c>
      <c r="B16925" t="s">
        <v>267</v>
      </c>
      <c r="C16925" t="s">
        <v>392</v>
      </c>
      <c r="D16925" t="s">
        <v>1261</v>
      </c>
      <c r="E16925" t="s">
        <v>31</v>
      </c>
      <c r="F16925">
        <v>66895</v>
      </c>
      <c r="G16925">
        <v>92204</v>
      </c>
      <c r="H16925">
        <v>1.3783391882801406</v>
      </c>
      <c r="I16925" t="str">
        <f>VLOOKUP($B16925&amp;$E16925,'Employee List'!$A:$E,5,0)</f>
        <v>E-1342</v>
      </c>
    </row>
    <row r="16926" spans="1:9" x14ac:dyDescent="0.35">
      <c r="A16926" t="s">
        <v>1257</v>
      </c>
      <c r="B16926" t="s">
        <v>267</v>
      </c>
      <c r="C16926" t="s">
        <v>392</v>
      </c>
      <c r="D16926" t="s">
        <v>1266</v>
      </c>
      <c r="E16926" t="s">
        <v>29</v>
      </c>
      <c r="F16926">
        <v>48185</v>
      </c>
      <c r="G16926">
        <v>59178</v>
      </c>
      <c r="H16926">
        <v>1.2281415378229739</v>
      </c>
      <c r="I16926" t="str">
        <f>VLOOKUP($B16926&amp;$E16926,'Employee List'!$A:$E,5,0)</f>
        <v>E-1342</v>
      </c>
    </row>
    <row r="16927" spans="1:9" x14ac:dyDescent="0.35">
      <c r="A16927" t="s">
        <v>1257</v>
      </c>
      <c r="B16927" t="s">
        <v>267</v>
      </c>
      <c r="C16927" t="s">
        <v>392</v>
      </c>
      <c r="D16927" t="s">
        <v>1266</v>
      </c>
      <c r="E16927" t="s">
        <v>30</v>
      </c>
      <c r="F16927">
        <v>52464</v>
      </c>
      <c r="G16927">
        <v>61813</v>
      </c>
      <c r="H16927">
        <v>1.178198383653553</v>
      </c>
      <c r="I16927" t="str">
        <f>VLOOKUP($B16927&amp;$E16927,'Employee List'!$A:$E,5,0)</f>
        <v>E-1342</v>
      </c>
    </row>
    <row r="16928" spans="1:9" x14ac:dyDescent="0.35">
      <c r="A16928" t="s">
        <v>1257</v>
      </c>
      <c r="B16928" t="s">
        <v>267</v>
      </c>
      <c r="C16928" t="s">
        <v>392</v>
      </c>
      <c r="D16928" t="s">
        <v>1266</v>
      </c>
      <c r="E16928" t="s">
        <v>31</v>
      </c>
      <c r="F16928">
        <v>53999</v>
      </c>
      <c r="G16928">
        <v>54075</v>
      </c>
      <c r="H16928">
        <v>1.0014074334709901</v>
      </c>
      <c r="I16928" t="str">
        <f>VLOOKUP($B16928&amp;$E16928,'Employee List'!$A:$E,5,0)</f>
        <v>E-1342</v>
      </c>
    </row>
    <row r="16929" spans="1:9" x14ac:dyDescent="0.35">
      <c r="A16929" t="s">
        <v>1257</v>
      </c>
      <c r="B16929" t="s">
        <v>267</v>
      </c>
      <c r="C16929" t="s">
        <v>392</v>
      </c>
      <c r="D16929" t="s">
        <v>1267</v>
      </c>
      <c r="E16929" t="s">
        <v>29</v>
      </c>
      <c r="F16929">
        <v>37366</v>
      </c>
      <c r="G16929">
        <v>31984</v>
      </c>
      <c r="H16929">
        <v>0.85596531606273085</v>
      </c>
      <c r="I16929" t="str">
        <f>VLOOKUP($B16929&amp;$E16929,'Employee List'!$A:$E,5,0)</f>
        <v>E-1342</v>
      </c>
    </row>
    <row r="16930" spans="1:9" x14ac:dyDescent="0.35">
      <c r="A16930" t="s">
        <v>1257</v>
      </c>
      <c r="B16930" t="s">
        <v>267</v>
      </c>
      <c r="C16930" t="s">
        <v>392</v>
      </c>
      <c r="D16930" t="s">
        <v>1267</v>
      </c>
      <c r="E16930" t="s">
        <v>30</v>
      </c>
      <c r="F16930">
        <v>37978</v>
      </c>
      <c r="G16930">
        <v>24068</v>
      </c>
      <c r="H16930">
        <v>0.63373532044868086</v>
      </c>
      <c r="I16930" t="str">
        <f>VLOOKUP($B16930&amp;$E16930,'Employee List'!$A:$E,5,0)</f>
        <v>E-1342</v>
      </c>
    </row>
    <row r="16931" spans="1:9" x14ac:dyDescent="0.35">
      <c r="A16931" t="s">
        <v>1257</v>
      </c>
      <c r="B16931" t="s">
        <v>267</v>
      </c>
      <c r="C16931" t="s">
        <v>392</v>
      </c>
      <c r="D16931" t="s">
        <v>1267</v>
      </c>
      <c r="E16931" t="s">
        <v>31</v>
      </c>
      <c r="F16931">
        <v>37228</v>
      </c>
      <c r="G16931">
        <v>31350</v>
      </c>
      <c r="H16931">
        <v>0.84210809068443104</v>
      </c>
      <c r="I16931" t="str">
        <f>VLOOKUP($B16931&amp;$E16931,'Employee List'!$A:$E,5,0)</f>
        <v>E-1342</v>
      </c>
    </row>
    <row r="16932" spans="1:9" x14ac:dyDescent="0.35">
      <c r="A16932" t="s">
        <v>1257</v>
      </c>
      <c r="B16932" t="s">
        <v>267</v>
      </c>
      <c r="C16932" t="s">
        <v>392</v>
      </c>
      <c r="D16932" t="s">
        <v>1268</v>
      </c>
      <c r="E16932" t="s">
        <v>29</v>
      </c>
      <c r="F16932">
        <v>15991</v>
      </c>
      <c r="G16932">
        <v>5347</v>
      </c>
      <c r="H16932">
        <v>0.33437558626727532</v>
      </c>
      <c r="I16932" t="str">
        <f>VLOOKUP($B16932&amp;$E16932,'Employee List'!$A:$E,5,0)</f>
        <v>E-1342</v>
      </c>
    </row>
    <row r="16933" spans="1:9" x14ac:dyDescent="0.35">
      <c r="A16933" t="s">
        <v>1257</v>
      </c>
      <c r="B16933" t="s">
        <v>267</v>
      </c>
      <c r="C16933" t="s">
        <v>392</v>
      </c>
      <c r="D16933" t="s">
        <v>1268</v>
      </c>
      <c r="E16933" t="s">
        <v>30</v>
      </c>
      <c r="F16933">
        <v>12558</v>
      </c>
      <c r="G16933">
        <v>5609</v>
      </c>
      <c r="H16933">
        <v>0.44664755534320749</v>
      </c>
      <c r="I16933" t="str">
        <f>VLOOKUP($B16933&amp;$E16933,'Employee List'!$A:$E,5,0)</f>
        <v>E-1342</v>
      </c>
    </row>
    <row r="16934" spans="1:9" x14ac:dyDescent="0.35">
      <c r="A16934" t="s">
        <v>1257</v>
      </c>
      <c r="B16934" t="s">
        <v>267</v>
      </c>
      <c r="C16934" t="s">
        <v>392</v>
      </c>
      <c r="D16934" t="s">
        <v>1268</v>
      </c>
      <c r="E16934" t="s">
        <v>31</v>
      </c>
      <c r="F16934">
        <v>13389</v>
      </c>
      <c r="G16934">
        <v>6681</v>
      </c>
      <c r="H16934">
        <v>0.49899170961236838</v>
      </c>
      <c r="I16934" t="str">
        <f>VLOOKUP($B16934&amp;$E16934,'Employee List'!$A:$E,5,0)</f>
        <v>E-1342</v>
      </c>
    </row>
    <row r="16935" spans="1:9" x14ac:dyDescent="0.35">
      <c r="A16935" t="s">
        <v>1257</v>
      </c>
      <c r="B16935" t="s">
        <v>267</v>
      </c>
      <c r="C16935" t="s">
        <v>392</v>
      </c>
      <c r="D16935" t="s">
        <v>1269</v>
      </c>
      <c r="E16935" t="s">
        <v>29</v>
      </c>
      <c r="F16935">
        <v>14383</v>
      </c>
      <c r="G16935">
        <v>13720</v>
      </c>
      <c r="H16935">
        <v>0.953903914343322</v>
      </c>
      <c r="I16935" t="str">
        <f>VLOOKUP($B16935&amp;$E16935,'Employee List'!$A:$E,5,0)</f>
        <v>E-1342</v>
      </c>
    </row>
    <row r="16936" spans="1:9" x14ac:dyDescent="0.35">
      <c r="A16936" t="s">
        <v>1257</v>
      </c>
      <c r="B16936" t="s">
        <v>267</v>
      </c>
      <c r="C16936" t="s">
        <v>392</v>
      </c>
      <c r="D16936" t="s">
        <v>1269</v>
      </c>
      <c r="E16936" t="s">
        <v>30</v>
      </c>
      <c r="F16936">
        <v>12699</v>
      </c>
      <c r="G16936">
        <v>19034</v>
      </c>
      <c r="H16936">
        <v>1.4988581778092762</v>
      </c>
      <c r="I16936" t="str">
        <f>VLOOKUP($B16936&amp;$E16936,'Employee List'!$A:$E,5,0)</f>
        <v>E-1342</v>
      </c>
    </row>
    <row r="16937" spans="1:9" x14ac:dyDescent="0.35">
      <c r="A16937" t="s">
        <v>1257</v>
      </c>
      <c r="B16937" t="s">
        <v>267</v>
      </c>
      <c r="C16937" t="s">
        <v>392</v>
      </c>
      <c r="D16937" t="s">
        <v>1269</v>
      </c>
      <c r="E16937" t="s">
        <v>31</v>
      </c>
      <c r="F16937">
        <v>12287</v>
      </c>
      <c r="G16937">
        <v>12477</v>
      </c>
      <c r="H16937">
        <v>1.0154634980060226</v>
      </c>
      <c r="I16937" t="str">
        <f>VLOOKUP($B16937&amp;$E16937,'Employee List'!$A:$E,5,0)</f>
        <v>E-1342</v>
      </c>
    </row>
    <row r="16938" spans="1:9" x14ac:dyDescent="0.35">
      <c r="A16938" t="s">
        <v>1257</v>
      </c>
      <c r="B16938" t="s">
        <v>267</v>
      </c>
      <c r="C16938" t="s">
        <v>392</v>
      </c>
      <c r="D16938" t="s">
        <v>1270</v>
      </c>
      <c r="E16938" t="s">
        <v>29</v>
      </c>
      <c r="F16938">
        <v>7985</v>
      </c>
      <c r="G16938">
        <v>4978</v>
      </c>
      <c r="H16938">
        <v>0.62341891045710707</v>
      </c>
      <c r="I16938" t="str">
        <f>VLOOKUP($B16938&amp;$E16938,'Employee List'!$A:$E,5,0)</f>
        <v>E-1342</v>
      </c>
    </row>
    <row r="16939" spans="1:9" x14ac:dyDescent="0.35">
      <c r="A16939" t="s">
        <v>1257</v>
      </c>
      <c r="B16939" t="s">
        <v>267</v>
      </c>
      <c r="C16939" t="s">
        <v>392</v>
      </c>
      <c r="D16939" t="s">
        <v>1270</v>
      </c>
      <c r="E16939" t="s">
        <v>30</v>
      </c>
      <c r="F16939">
        <v>12476</v>
      </c>
      <c r="G16939">
        <v>3792</v>
      </c>
      <c r="H16939">
        <v>0.30394357165758257</v>
      </c>
      <c r="I16939" t="str">
        <f>VLOOKUP($B16939&amp;$E16939,'Employee List'!$A:$E,5,0)</f>
        <v>E-1342</v>
      </c>
    </row>
    <row r="16940" spans="1:9" x14ac:dyDescent="0.35">
      <c r="A16940" t="s">
        <v>1257</v>
      </c>
      <c r="B16940" t="s">
        <v>267</v>
      </c>
      <c r="C16940" t="s">
        <v>392</v>
      </c>
      <c r="D16940" t="s">
        <v>1270</v>
      </c>
      <c r="E16940" t="s">
        <v>31</v>
      </c>
      <c r="F16940">
        <v>12170</v>
      </c>
      <c r="G16940">
        <v>3385</v>
      </c>
      <c r="H16940">
        <v>0.27814297452752673</v>
      </c>
      <c r="I16940" t="str">
        <f>VLOOKUP($B16940&amp;$E16940,'Employee List'!$A:$E,5,0)</f>
        <v>E-1342</v>
      </c>
    </row>
    <row r="16941" spans="1:9" x14ac:dyDescent="0.35">
      <c r="A16941" t="s">
        <v>1257</v>
      </c>
      <c r="B16941" t="s">
        <v>267</v>
      </c>
      <c r="C16941" t="s">
        <v>392</v>
      </c>
      <c r="D16941" t="s">
        <v>1271</v>
      </c>
      <c r="E16941" t="s">
        <v>29</v>
      </c>
      <c r="F16941">
        <v>25356</v>
      </c>
      <c r="G16941">
        <v>23126</v>
      </c>
      <c r="H16941">
        <v>0.91205237419151286</v>
      </c>
      <c r="I16941" t="str">
        <f>VLOOKUP($B16941&amp;$E16941,'Employee List'!$A:$E,5,0)</f>
        <v>E-1342</v>
      </c>
    </row>
    <row r="16942" spans="1:9" x14ac:dyDescent="0.35">
      <c r="A16942" t="s">
        <v>1257</v>
      </c>
      <c r="B16942" t="s">
        <v>267</v>
      </c>
      <c r="C16942" t="s">
        <v>392</v>
      </c>
      <c r="D16942" t="s">
        <v>1271</v>
      </c>
      <c r="E16942" t="s">
        <v>30</v>
      </c>
      <c r="F16942">
        <v>23453</v>
      </c>
      <c r="G16942">
        <v>21198</v>
      </c>
      <c r="H16942">
        <v>0.90385025369888716</v>
      </c>
      <c r="I16942" t="str">
        <f>VLOOKUP($B16942&amp;$E16942,'Employee List'!$A:$E,5,0)</f>
        <v>E-1342</v>
      </c>
    </row>
    <row r="16943" spans="1:9" x14ac:dyDescent="0.35">
      <c r="A16943" t="s">
        <v>1257</v>
      </c>
      <c r="B16943" t="s">
        <v>267</v>
      </c>
      <c r="C16943" t="s">
        <v>392</v>
      </c>
      <c r="D16943" t="s">
        <v>1271</v>
      </c>
      <c r="E16943" t="s">
        <v>31</v>
      </c>
      <c r="F16943">
        <v>22609</v>
      </c>
      <c r="G16943">
        <v>12227</v>
      </c>
      <c r="H16943">
        <v>0.5408023353531779</v>
      </c>
      <c r="I16943" t="str">
        <f>VLOOKUP($B16943&amp;$E16943,'Employee List'!$A:$E,5,0)</f>
        <v>E-1342</v>
      </c>
    </row>
    <row r="16944" spans="1:9" x14ac:dyDescent="0.35">
      <c r="A16944" t="s">
        <v>1257</v>
      </c>
      <c r="B16944" t="s">
        <v>267</v>
      </c>
      <c r="C16944" t="s">
        <v>392</v>
      </c>
      <c r="D16944" t="s">
        <v>1258</v>
      </c>
      <c r="E16944" t="s">
        <v>29</v>
      </c>
      <c r="F16944">
        <v>223004</v>
      </c>
      <c r="G16944">
        <v>312173</v>
      </c>
      <c r="H16944">
        <v>1.3998538142813581</v>
      </c>
      <c r="I16944" t="str">
        <f>VLOOKUP($B16944&amp;$E16944,'Employee List'!$A:$E,5,0)</f>
        <v>E-1342</v>
      </c>
    </row>
    <row r="16945" spans="1:9" x14ac:dyDescent="0.35">
      <c r="A16945" t="s">
        <v>1257</v>
      </c>
      <c r="B16945" t="s">
        <v>267</v>
      </c>
      <c r="C16945" t="s">
        <v>392</v>
      </c>
      <c r="D16945" t="s">
        <v>1258</v>
      </c>
      <c r="E16945" t="s">
        <v>30</v>
      </c>
      <c r="F16945">
        <v>220393</v>
      </c>
      <c r="G16945">
        <v>244437</v>
      </c>
      <c r="H16945">
        <v>1.1090960239209049</v>
      </c>
      <c r="I16945" t="str">
        <f>VLOOKUP($B16945&amp;$E16945,'Employee List'!$A:$E,5,0)</f>
        <v>E-1342</v>
      </c>
    </row>
    <row r="16946" spans="1:9" x14ac:dyDescent="0.35">
      <c r="A16946" t="s">
        <v>1257</v>
      </c>
      <c r="B16946" t="s">
        <v>267</v>
      </c>
      <c r="C16946" t="s">
        <v>392</v>
      </c>
      <c r="D16946" t="s">
        <v>1258</v>
      </c>
      <c r="E16946" t="s">
        <v>31</v>
      </c>
      <c r="F16946">
        <v>208775</v>
      </c>
      <c r="G16946">
        <v>213020</v>
      </c>
      <c r="H16946">
        <v>1.0203328942641601</v>
      </c>
      <c r="I16946" t="str">
        <f>VLOOKUP($B16946&amp;$E16946,'Employee List'!$A:$E,5,0)</f>
        <v>E-1342</v>
      </c>
    </row>
    <row r="16947" spans="1:9" x14ac:dyDescent="0.35">
      <c r="A16947" t="s">
        <v>1257</v>
      </c>
      <c r="B16947" t="s">
        <v>267</v>
      </c>
      <c r="C16947" t="s">
        <v>392</v>
      </c>
      <c r="D16947" t="s">
        <v>1272</v>
      </c>
      <c r="E16947" t="s">
        <v>29</v>
      </c>
      <c r="F16947">
        <v>29808</v>
      </c>
      <c r="G16947">
        <v>25658</v>
      </c>
      <c r="H16947">
        <v>0.86077563070316698</v>
      </c>
      <c r="I16947" t="str">
        <f>VLOOKUP($B16947&amp;$E16947,'Employee List'!$A:$E,5,0)</f>
        <v>E-1342</v>
      </c>
    </row>
    <row r="16948" spans="1:9" x14ac:dyDescent="0.35">
      <c r="A16948" t="s">
        <v>1257</v>
      </c>
      <c r="B16948" t="s">
        <v>267</v>
      </c>
      <c r="C16948" t="s">
        <v>392</v>
      </c>
      <c r="D16948" t="s">
        <v>1272</v>
      </c>
      <c r="E16948" t="s">
        <v>30</v>
      </c>
      <c r="F16948">
        <v>33712</v>
      </c>
      <c r="G16948">
        <v>38186</v>
      </c>
      <c r="H16948">
        <v>1.1327123872804936</v>
      </c>
      <c r="I16948" t="str">
        <f>VLOOKUP($B16948&amp;$E16948,'Employee List'!$A:$E,5,0)</f>
        <v>E-1342</v>
      </c>
    </row>
    <row r="16949" spans="1:9" x14ac:dyDescent="0.35">
      <c r="A16949" t="s">
        <v>1257</v>
      </c>
      <c r="B16949" t="s">
        <v>267</v>
      </c>
      <c r="C16949" t="s">
        <v>392</v>
      </c>
      <c r="D16949" t="s">
        <v>1272</v>
      </c>
      <c r="E16949" t="s">
        <v>31</v>
      </c>
      <c r="F16949">
        <v>34195</v>
      </c>
      <c r="G16949">
        <v>32013</v>
      </c>
      <c r="H16949">
        <v>0.93618950138909196</v>
      </c>
      <c r="I16949" t="str">
        <f>VLOOKUP($B16949&amp;$E16949,'Employee List'!$A:$E,5,0)</f>
        <v>E-1342</v>
      </c>
    </row>
    <row r="16950" spans="1:9" x14ac:dyDescent="0.35">
      <c r="A16950" t="s">
        <v>1257</v>
      </c>
      <c r="B16950" t="s">
        <v>267</v>
      </c>
      <c r="C16950" t="s">
        <v>392</v>
      </c>
      <c r="D16950" t="s">
        <v>1259</v>
      </c>
      <c r="E16950" t="s">
        <v>29</v>
      </c>
      <c r="F16950">
        <v>33003</v>
      </c>
      <c r="G16950">
        <v>44307</v>
      </c>
      <c r="H16950">
        <v>1.3425143168802836</v>
      </c>
      <c r="I16950" t="str">
        <f>VLOOKUP($B16950&amp;$E16950,'Employee List'!$A:$E,5,0)</f>
        <v>E-1342</v>
      </c>
    </row>
    <row r="16951" spans="1:9" x14ac:dyDescent="0.35">
      <c r="A16951" t="s">
        <v>1257</v>
      </c>
      <c r="B16951" t="s">
        <v>267</v>
      </c>
      <c r="C16951" t="s">
        <v>392</v>
      </c>
      <c r="D16951" t="s">
        <v>1259</v>
      </c>
      <c r="E16951" t="s">
        <v>30</v>
      </c>
      <c r="F16951">
        <v>34994</v>
      </c>
      <c r="G16951">
        <v>40331</v>
      </c>
      <c r="H16951">
        <v>1.1525118591758587</v>
      </c>
      <c r="I16951" t="str">
        <f>VLOOKUP($B16951&amp;$E16951,'Employee List'!$A:$E,5,0)</f>
        <v>E-1342</v>
      </c>
    </row>
    <row r="16952" spans="1:9" x14ac:dyDescent="0.35">
      <c r="A16952" t="s">
        <v>1257</v>
      </c>
      <c r="B16952" t="s">
        <v>267</v>
      </c>
      <c r="C16952" t="s">
        <v>392</v>
      </c>
      <c r="D16952" t="s">
        <v>1259</v>
      </c>
      <c r="E16952" t="s">
        <v>31</v>
      </c>
      <c r="F16952">
        <v>33691</v>
      </c>
      <c r="G16952">
        <v>38849</v>
      </c>
      <c r="H16952">
        <v>1.153097266332255</v>
      </c>
      <c r="I16952" t="str">
        <f>VLOOKUP($B16952&amp;$E16952,'Employee List'!$A:$E,5,0)</f>
        <v>E-1342</v>
      </c>
    </row>
    <row r="16953" spans="1:9" x14ac:dyDescent="0.35">
      <c r="A16953" t="s">
        <v>1257</v>
      </c>
      <c r="B16953" t="s">
        <v>267</v>
      </c>
      <c r="C16953" t="s">
        <v>392</v>
      </c>
      <c r="D16953" t="s">
        <v>1273</v>
      </c>
      <c r="E16953" t="s">
        <v>29</v>
      </c>
      <c r="F16953">
        <v>8777</v>
      </c>
      <c r="G16953">
        <v>7322</v>
      </c>
      <c r="H16953">
        <v>0.83422581747749802</v>
      </c>
      <c r="I16953" t="str">
        <f>VLOOKUP($B16953&amp;$E16953,'Employee List'!$A:$E,5,0)</f>
        <v>E-1342</v>
      </c>
    </row>
    <row r="16954" spans="1:9" x14ac:dyDescent="0.35">
      <c r="A16954" t="s">
        <v>1257</v>
      </c>
      <c r="B16954" t="s">
        <v>267</v>
      </c>
      <c r="C16954" t="s">
        <v>392</v>
      </c>
      <c r="D16954" t="s">
        <v>1273</v>
      </c>
      <c r="E16954" t="s">
        <v>30</v>
      </c>
      <c r="F16954">
        <v>6463</v>
      </c>
      <c r="G16954">
        <v>6573</v>
      </c>
      <c r="H16954">
        <v>1.0170199597710041</v>
      </c>
      <c r="I16954" t="str">
        <f>VLOOKUP($B16954&amp;$E16954,'Employee List'!$A:$E,5,0)</f>
        <v>E-1342</v>
      </c>
    </row>
    <row r="16955" spans="1:9" x14ac:dyDescent="0.35">
      <c r="A16955" t="s">
        <v>1257</v>
      </c>
      <c r="B16955" t="s">
        <v>267</v>
      </c>
      <c r="C16955" t="s">
        <v>392</v>
      </c>
      <c r="D16955" t="s">
        <v>1273</v>
      </c>
      <c r="E16955" t="s">
        <v>31</v>
      </c>
      <c r="F16955">
        <v>8721</v>
      </c>
      <c r="G16955">
        <v>4701</v>
      </c>
      <c r="H16955">
        <v>0.53904368765049882</v>
      </c>
      <c r="I16955" t="str">
        <f>VLOOKUP($B16955&amp;$E16955,'Employee List'!$A:$E,5,0)</f>
        <v>E-1342</v>
      </c>
    </row>
    <row r="16956" spans="1:9" x14ac:dyDescent="0.35">
      <c r="A16956" t="s">
        <v>1257</v>
      </c>
      <c r="B16956" t="s">
        <v>267</v>
      </c>
      <c r="C16956" t="s">
        <v>392</v>
      </c>
      <c r="D16956" t="s">
        <v>1275</v>
      </c>
      <c r="E16956" t="s">
        <v>29</v>
      </c>
      <c r="F16956">
        <v>4096</v>
      </c>
      <c r="G16956">
        <v>3021</v>
      </c>
      <c r="H16956">
        <v>0.737548828125</v>
      </c>
      <c r="I16956" t="str">
        <f>VLOOKUP($B16956&amp;$E16956,'Employee List'!$A:$E,5,0)</f>
        <v>E-1342</v>
      </c>
    </row>
    <row r="16957" spans="1:9" x14ac:dyDescent="0.35">
      <c r="A16957" t="s">
        <v>1257</v>
      </c>
      <c r="B16957" t="s">
        <v>267</v>
      </c>
      <c r="C16957" t="s">
        <v>392</v>
      </c>
      <c r="D16957" t="s">
        <v>1275</v>
      </c>
      <c r="E16957" t="s">
        <v>30</v>
      </c>
      <c r="F16957">
        <v>1576</v>
      </c>
      <c r="G16957">
        <v>5988</v>
      </c>
      <c r="H16957">
        <v>3.7994923857868019</v>
      </c>
      <c r="I16957" t="str">
        <f>VLOOKUP($B16957&amp;$E16957,'Employee List'!$A:$E,5,0)</f>
        <v>E-1342</v>
      </c>
    </row>
    <row r="16958" spans="1:9" x14ac:dyDescent="0.35">
      <c r="A16958" t="s">
        <v>1257</v>
      </c>
      <c r="B16958" t="s">
        <v>267</v>
      </c>
      <c r="C16958" t="s">
        <v>392</v>
      </c>
      <c r="D16958" t="s">
        <v>1275</v>
      </c>
      <c r="E16958" t="s">
        <v>31</v>
      </c>
      <c r="F16958">
        <v>1623</v>
      </c>
      <c r="G16958">
        <v>2712</v>
      </c>
      <c r="H16958">
        <v>1.6709796672828097</v>
      </c>
      <c r="I16958" t="str">
        <f>VLOOKUP($B16958&amp;$E16958,'Employee List'!$A:$E,5,0)</f>
        <v>E-1342</v>
      </c>
    </row>
    <row r="16959" spans="1:9" x14ac:dyDescent="0.35">
      <c r="A16959" t="s">
        <v>1257</v>
      </c>
      <c r="B16959" t="s">
        <v>267</v>
      </c>
      <c r="C16959" t="s">
        <v>392</v>
      </c>
      <c r="D16959" t="s">
        <v>1276</v>
      </c>
      <c r="E16959" t="s">
        <v>29</v>
      </c>
      <c r="F16959">
        <v>2158</v>
      </c>
      <c r="G16959">
        <v>5573</v>
      </c>
      <c r="H16959">
        <v>2.5824837812789618</v>
      </c>
      <c r="I16959" t="str">
        <f>VLOOKUP($B16959&amp;$E16959,'Employee List'!$A:$E,5,0)</f>
        <v>E-1342</v>
      </c>
    </row>
    <row r="16960" spans="1:9" x14ac:dyDescent="0.35">
      <c r="A16960" t="s">
        <v>1257</v>
      </c>
      <c r="B16960" t="s">
        <v>267</v>
      </c>
      <c r="C16960" t="s">
        <v>392</v>
      </c>
      <c r="D16960" t="s">
        <v>1276</v>
      </c>
      <c r="E16960" t="s">
        <v>30</v>
      </c>
      <c r="F16960">
        <v>5256</v>
      </c>
      <c r="G16960">
        <v>4004</v>
      </c>
      <c r="H16960">
        <v>0.76179604261796041</v>
      </c>
      <c r="I16960" t="str">
        <f>VLOOKUP($B16960&amp;$E16960,'Employee List'!$A:$E,5,0)</f>
        <v>E-1342</v>
      </c>
    </row>
    <row r="16961" spans="1:9" x14ac:dyDescent="0.35">
      <c r="A16961" t="s">
        <v>1257</v>
      </c>
      <c r="B16961" t="s">
        <v>267</v>
      </c>
      <c r="C16961" t="s">
        <v>392</v>
      </c>
      <c r="D16961" t="s">
        <v>1276</v>
      </c>
      <c r="E16961" t="s">
        <v>31</v>
      </c>
      <c r="F16961">
        <v>3319</v>
      </c>
      <c r="G16961">
        <v>4203</v>
      </c>
      <c r="H16961">
        <v>1.2663452847243146</v>
      </c>
      <c r="I16961" t="str">
        <f>VLOOKUP($B16961&amp;$E16961,'Employee List'!$A:$E,5,0)</f>
        <v>E-1342</v>
      </c>
    </row>
    <row r="16962" spans="1:9" x14ac:dyDescent="0.35">
      <c r="A16962" t="s">
        <v>1257</v>
      </c>
      <c r="B16962" t="s">
        <v>267</v>
      </c>
      <c r="C16962" t="s">
        <v>392</v>
      </c>
      <c r="D16962" t="s">
        <v>1277</v>
      </c>
      <c r="E16962" t="s">
        <v>29</v>
      </c>
      <c r="F16962">
        <v>9593</v>
      </c>
      <c r="G16962">
        <v>7288</v>
      </c>
      <c r="H16962">
        <v>0.75972062962576881</v>
      </c>
      <c r="I16962" t="str">
        <f>VLOOKUP($B16962&amp;$E16962,'Employee List'!$A:$E,5,0)</f>
        <v>E-1342</v>
      </c>
    </row>
    <row r="16963" spans="1:9" x14ac:dyDescent="0.35">
      <c r="A16963" t="s">
        <v>1257</v>
      </c>
      <c r="B16963" t="s">
        <v>267</v>
      </c>
      <c r="C16963" t="s">
        <v>392</v>
      </c>
      <c r="D16963" t="s">
        <v>1277</v>
      </c>
      <c r="E16963" t="s">
        <v>30</v>
      </c>
      <c r="F16963">
        <v>7765</v>
      </c>
      <c r="G16963">
        <v>5665</v>
      </c>
      <c r="H16963">
        <v>0.72955569864777847</v>
      </c>
      <c r="I16963" t="str">
        <f>VLOOKUP($B16963&amp;$E16963,'Employee List'!$A:$E,5,0)</f>
        <v>E-1342</v>
      </c>
    </row>
    <row r="16964" spans="1:9" x14ac:dyDescent="0.35">
      <c r="A16964" t="s">
        <v>1257</v>
      </c>
      <c r="B16964" t="s">
        <v>267</v>
      </c>
      <c r="C16964" t="s">
        <v>392</v>
      </c>
      <c r="D16964" t="s">
        <v>1277</v>
      </c>
      <c r="E16964" t="s">
        <v>31</v>
      </c>
      <c r="F16964">
        <v>7818</v>
      </c>
      <c r="G16964">
        <v>6777</v>
      </c>
      <c r="H16964">
        <v>0.86684574059861852</v>
      </c>
      <c r="I16964" t="str">
        <f>VLOOKUP($B16964&amp;$E16964,'Employee List'!$A:$E,5,0)</f>
        <v>E-1342</v>
      </c>
    </row>
    <row r="16965" spans="1:9" x14ac:dyDescent="0.35">
      <c r="A16965" t="s">
        <v>1257</v>
      </c>
      <c r="B16965" t="s">
        <v>267</v>
      </c>
      <c r="C16965" t="s">
        <v>392</v>
      </c>
      <c r="D16965" t="s">
        <v>1278</v>
      </c>
      <c r="E16965" t="s">
        <v>29</v>
      </c>
      <c r="F16965">
        <v>17836</v>
      </c>
      <c r="G16965">
        <v>18948</v>
      </c>
      <c r="H16965">
        <v>1.0623458174478582</v>
      </c>
      <c r="I16965" t="str">
        <f>VLOOKUP($B16965&amp;$E16965,'Employee List'!$A:$E,5,0)</f>
        <v>E-1342</v>
      </c>
    </row>
    <row r="16966" spans="1:9" x14ac:dyDescent="0.35">
      <c r="A16966" t="s">
        <v>1257</v>
      </c>
      <c r="B16966" t="s">
        <v>267</v>
      </c>
      <c r="C16966" t="s">
        <v>392</v>
      </c>
      <c r="D16966" t="s">
        <v>1278</v>
      </c>
      <c r="E16966" t="s">
        <v>30</v>
      </c>
      <c r="F16966">
        <v>16987</v>
      </c>
      <c r="G16966">
        <v>20299</v>
      </c>
      <c r="H16966">
        <v>1.1949726261258609</v>
      </c>
      <c r="I16966" t="str">
        <f>VLOOKUP($B16966&amp;$E16966,'Employee List'!$A:$E,5,0)</f>
        <v>E-1342</v>
      </c>
    </row>
    <row r="16967" spans="1:9" x14ac:dyDescent="0.35">
      <c r="A16967" t="s">
        <v>1257</v>
      </c>
      <c r="B16967" t="s">
        <v>267</v>
      </c>
      <c r="C16967" t="s">
        <v>392</v>
      </c>
      <c r="D16967" t="s">
        <v>1278</v>
      </c>
      <c r="E16967" t="s">
        <v>31</v>
      </c>
      <c r="F16967">
        <v>15952</v>
      </c>
      <c r="G16967">
        <v>13082</v>
      </c>
      <c r="H16967">
        <v>0.82008525576730196</v>
      </c>
      <c r="I16967" t="str">
        <f>VLOOKUP($B16967&amp;$E16967,'Employee List'!$A:$E,5,0)</f>
        <v>E-1342</v>
      </c>
    </row>
    <row r="16968" spans="1:9" x14ac:dyDescent="0.35">
      <c r="A16968" t="s">
        <v>1257</v>
      </c>
      <c r="B16968" t="s">
        <v>267</v>
      </c>
      <c r="C16968" t="s">
        <v>392</v>
      </c>
      <c r="D16968" t="s">
        <v>1279</v>
      </c>
      <c r="E16968" t="s">
        <v>29</v>
      </c>
      <c r="F16968">
        <v>5068</v>
      </c>
      <c r="G16968">
        <v>5618</v>
      </c>
      <c r="H16968">
        <v>1.1085240726124703</v>
      </c>
      <c r="I16968" t="str">
        <f>VLOOKUP($B16968&amp;$E16968,'Employee List'!$A:$E,5,0)</f>
        <v>E-1342</v>
      </c>
    </row>
    <row r="16969" spans="1:9" x14ac:dyDescent="0.35">
      <c r="A16969" t="s">
        <v>1257</v>
      </c>
      <c r="B16969" t="s">
        <v>267</v>
      </c>
      <c r="C16969" t="s">
        <v>392</v>
      </c>
      <c r="D16969" t="s">
        <v>1279</v>
      </c>
      <c r="E16969" t="s">
        <v>30</v>
      </c>
      <c r="F16969">
        <v>1930</v>
      </c>
      <c r="G16969">
        <v>5063</v>
      </c>
      <c r="H16969">
        <v>2.623316062176166</v>
      </c>
      <c r="I16969" t="str">
        <f>VLOOKUP($B16969&amp;$E16969,'Employee List'!$A:$E,5,0)</f>
        <v>E-1342</v>
      </c>
    </row>
    <row r="16970" spans="1:9" x14ac:dyDescent="0.35">
      <c r="A16970" t="s">
        <v>1257</v>
      </c>
      <c r="B16970" t="s">
        <v>267</v>
      </c>
      <c r="C16970" t="s">
        <v>392</v>
      </c>
      <c r="D16970" t="s">
        <v>1279</v>
      </c>
      <c r="E16970" t="s">
        <v>31</v>
      </c>
      <c r="F16970">
        <v>1961</v>
      </c>
      <c r="G16970">
        <v>1156</v>
      </c>
      <c r="H16970">
        <v>0.58949515553289134</v>
      </c>
      <c r="I16970" t="str">
        <f>VLOOKUP($B16970&amp;$E16970,'Employee List'!$A:$E,5,0)</f>
        <v>E-1342</v>
      </c>
    </row>
    <row r="16971" spans="1:9" x14ac:dyDescent="0.35">
      <c r="A16971" t="s">
        <v>1257</v>
      </c>
      <c r="B16971" t="s">
        <v>267</v>
      </c>
      <c r="C16971" t="s">
        <v>392</v>
      </c>
      <c r="D16971" t="s">
        <v>1280</v>
      </c>
      <c r="E16971" t="s">
        <v>29</v>
      </c>
      <c r="F16971">
        <v>1829</v>
      </c>
      <c r="G16971">
        <v>2444</v>
      </c>
      <c r="H16971">
        <v>1.3362493165664298</v>
      </c>
      <c r="I16971" t="str">
        <f>VLOOKUP($B16971&amp;$E16971,'Employee List'!$A:$E,5,0)</f>
        <v>E-1342</v>
      </c>
    </row>
    <row r="16972" spans="1:9" x14ac:dyDescent="0.35">
      <c r="A16972" t="s">
        <v>1257</v>
      </c>
      <c r="B16972" t="s">
        <v>267</v>
      </c>
      <c r="C16972" t="s">
        <v>392</v>
      </c>
      <c r="D16972" t="s">
        <v>1280</v>
      </c>
      <c r="E16972" t="s">
        <v>30</v>
      </c>
      <c r="F16972">
        <v>2523</v>
      </c>
      <c r="G16972">
        <v>3416</v>
      </c>
      <c r="H16972">
        <v>1.3539437177962743</v>
      </c>
      <c r="I16972" t="str">
        <f>VLOOKUP($B16972&amp;$E16972,'Employee List'!$A:$E,5,0)</f>
        <v>E-1342</v>
      </c>
    </row>
    <row r="16973" spans="1:9" x14ac:dyDescent="0.35">
      <c r="A16973" t="s">
        <v>1257</v>
      </c>
      <c r="B16973" t="s">
        <v>267</v>
      </c>
      <c r="C16973" t="s">
        <v>392</v>
      </c>
      <c r="D16973" t="s">
        <v>1280</v>
      </c>
      <c r="E16973" t="s">
        <v>31</v>
      </c>
      <c r="F16973">
        <v>1792</v>
      </c>
      <c r="G16973">
        <v>4755</v>
      </c>
      <c r="H16973">
        <v>2.6534598214285716</v>
      </c>
      <c r="I16973" t="str">
        <f>VLOOKUP($B16973&amp;$E16973,'Employee List'!$A:$E,5,0)</f>
        <v>E-1342</v>
      </c>
    </row>
    <row r="16974" spans="1:9" x14ac:dyDescent="0.35">
      <c r="A16974" t="s">
        <v>1257</v>
      </c>
      <c r="B16974" t="s">
        <v>267</v>
      </c>
      <c r="C16974" t="s">
        <v>392</v>
      </c>
      <c r="D16974" t="s">
        <v>1262</v>
      </c>
      <c r="E16974" t="s">
        <v>29</v>
      </c>
      <c r="F16974">
        <v>23639</v>
      </c>
      <c r="G16974">
        <v>23803</v>
      </c>
      <c r="H16974">
        <v>1.0069376877194467</v>
      </c>
      <c r="I16974" t="str">
        <f>VLOOKUP($B16974&amp;$E16974,'Employee List'!$A:$E,5,0)</f>
        <v>E-1342</v>
      </c>
    </row>
    <row r="16975" spans="1:9" x14ac:dyDescent="0.35">
      <c r="A16975" t="s">
        <v>1257</v>
      </c>
      <c r="B16975" t="s">
        <v>267</v>
      </c>
      <c r="C16975" t="s">
        <v>392</v>
      </c>
      <c r="D16975" t="s">
        <v>1262</v>
      </c>
      <c r="E16975" t="s">
        <v>30</v>
      </c>
      <c r="F16975">
        <v>26133</v>
      </c>
      <c r="G16975">
        <v>27781</v>
      </c>
      <c r="H16975">
        <v>1.0630620288524089</v>
      </c>
      <c r="I16975" t="str">
        <f>VLOOKUP($B16975&amp;$E16975,'Employee List'!$A:$E,5,0)</f>
        <v>E-1342</v>
      </c>
    </row>
    <row r="16976" spans="1:9" x14ac:dyDescent="0.35">
      <c r="A16976" t="s">
        <v>1257</v>
      </c>
      <c r="B16976" t="s">
        <v>267</v>
      </c>
      <c r="C16976" t="s">
        <v>392</v>
      </c>
      <c r="D16976" t="s">
        <v>1262</v>
      </c>
      <c r="E16976" t="s">
        <v>31</v>
      </c>
      <c r="F16976">
        <v>26738</v>
      </c>
      <c r="G16976">
        <v>30811</v>
      </c>
      <c r="H16976">
        <v>1.1523300172039794</v>
      </c>
      <c r="I16976" t="str">
        <f>VLOOKUP($B16976&amp;$E16976,'Employee List'!$A:$E,5,0)</f>
        <v>E-1342</v>
      </c>
    </row>
    <row r="16977" spans="1:9" x14ac:dyDescent="0.35">
      <c r="A16977" t="s">
        <v>1257</v>
      </c>
      <c r="B16977" t="s">
        <v>267</v>
      </c>
      <c r="C16977" t="s">
        <v>392</v>
      </c>
      <c r="D16977" t="s">
        <v>1282</v>
      </c>
      <c r="E16977" t="s">
        <v>30</v>
      </c>
      <c r="F16977">
        <v>3775</v>
      </c>
      <c r="G16977">
        <v>1310</v>
      </c>
      <c r="H16977">
        <v>0.34701986754966885</v>
      </c>
      <c r="I16977" t="str">
        <f>VLOOKUP($B16977&amp;$E16977,'Employee List'!$A:$E,5,0)</f>
        <v>E-1342</v>
      </c>
    </row>
    <row r="16978" spans="1:9" x14ac:dyDescent="0.35">
      <c r="A16978" t="s">
        <v>1257</v>
      </c>
      <c r="B16978" t="s">
        <v>267</v>
      </c>
      <c r="C16978" t="s">
        <v>392</v>
      </c>
      <c r="D16978" t="s">
        <v>1282</v>
      </c>
      <c r="E16978" t="s">
        <v>31</v>
      </c>
      <c r="F16978">
        <v>5634</v>
      </c>
      <c r="G16978">
        <v>1516</v>
      </c>
      <c r="H16978">
        <v>0.26908058217962372</v>
      </c>
      <c r="I16978" t="str">
        <f>VLOOKUP($B16978&amp;$E16978,'Employee List'!$A:$E,5,0)</f>
        <v>E-1342</v>
      </c>
    </row>
    <row r="16979" spans="1:9" x14ac:dyDescent="0.35">
      <c r="A16979" t="s">
        <v>1257</v>
      </c>
      <c r="B16979" t="s">
        <v>267</v>
      </c>
      <c r="C16979" t="s">
        <v>392</v>
      </c>
      <c r="D16979" t="s">
        <v>1281</v>
      </c>
      <c r="E16979" t="s">
        <v>29</v>
      </c>
      <c r="F16979">
        <v>2635</v>
      </c>
      <c r="G16979">
        <v>3186</v>
      </c>
      <c r="H16979">
        <v>1.2091081593927895</v>
      </c>
      <c r="I16979" t="str">
        <f>VLOOKUP($B16979&amp;$E16979,'Employee List'!$A:$E,5,0)</f>
        <v>E-1342</v>
      </c>
    </row>
    <row r="16980" spans="1:9" x14ac:dyDescent="0.35">
      <c r="A16980" t="s">
        <v>1257</v>
      </c>
      <c r="B16980" t="s">
        <v>267</v>
      </c>
      <c r="C16980" t="s">
        <v>392</v>
      </c>
      <c r="D16980" t="s">
        <v>1281</v>
      </c>
      <c r="E16980" t="s">
        <v>30</v>
      </c>
      <c r="F16980">
        <v>2989</v>
      </c>
      <c r="G16980">
        <v>2953</v>
      </c>
      <c r="H16980">
        <v>0.98795583807293408</v>
      </c>
      <c r="I16980" t="str">
        <f>VLOOKUP($B16980&amp;$E16980,'Employee List'!$A:$E,5,0)</f>
        <v>E-1342</v>
      </c>
    </row>
    <row r="16981" spans="1:9" x14ac:dyDescent="0.35">
      <c r="A16981" t="s">
        <v>1257</v>
      </c>
      <c r="B16981" t="s">
        <v>267</v>
      </c>
      <c r="C16981" t="s">
        <v>392</v>
      </c>
      <c r="D16981" t="s">
        <v>1281</v>
      </c>
      <c r="E16981" t="s">
        <v>31</v>
      </c>
      <c r="F16981">
        <v>5926</v>
      </c>
      <c r="G16981">
        <v>5645</v>
      </c>
      <c r="H16981">
        <v>0.95258184272696589</v>
      </c>
      <c r="I16981" t="str">
        <f>VLOOKUP($B16981&amp;$E16981,'Employee List'!$A:$E,5,0)</f>
        <v>E-1342</v>
      </c>
    </row>
    <row r="16982" spans="1:9" x14ac:dyDescent="0.35">
      <c r="A16982" t="s">
        <v>1257</v>
      </c>
      <c r="B16982" t="s">
        <v>268</v>
      </c>
      <c r="C16982" t="s">
        <v>392</v>
      </c>
      <c r="D16982" t="s">
        <v>1274</v>
      </c>
      <c r="E16982" t="s">
        <v>29</v>
      </c>
      <c r="F16982">
        <v>29721</v>
      </c>
      <c r="G16982">
        <v>31858</v>
      </c>
      <c r="H16982">
        <v>1.0719020221392281</v>
      </c>
      <c r="I16982" t="str">
        <f>VLOOKUP($B16982&amp;$E16982,'Employee List'!$A:$E,5,0)</f>
        <v>E-1343</v>
      </c>
    </row>
    <row r="16983" spans="1:9" x14ac:dyDescent="0.35">
      <c r="A16983" t="s">
        <v>1257</v>
      </c>
      <c r="B16983" t="s">
        <v>268</v>
      </c>
      <c r="C16983" t="s">
        <v>392</v>
      </c>
      <c r="D16983" t="s">
        <v>1274</v>
      </c>
      <c r="E16983" t="s">
        <v>30</v>
      </c>
      <c r="F16983">
        <v>29742</v>
      </c>
      <c r="G16983">
        <v>38793</v>
      </c>
      <c r="H16983">
        <v>1.3043171272947347</v>
      </c>
      <c r="I16983" t="str">
        <f>VLOOKUP($B16983&amp;$E16983,'Employee List'!$A:$E,5,0)</f>
        <v>E-1343</v>
      </c>
    </row>
    <row r="16984" spans="1:9" x14ac:dyDescent="0.35">
      <c r="A16984" t="s">
        <v>1257</v>
      </c>
      <c r="B16984" t="s">
        <v>268</v>
      </c>
      <c r="C16984" t="s">
        <v>392</v>
      </c>
      <c r="D16984" t="s">
        <v>1274</v>
      </c>
      <c r="E16984" t="s">
        <v>31</v>
      </c>
      <c r="F16984">
        <v>29661</v>
      </c>
      <c r="G16984">
        <v>35837</v>
      </c>
      <c r="H16984">
        <v>1.2082195475540272</v>
      </c>
      <c r="I16984" t="str">
        <f>VLOOKUP($B16984&amp;$E16984,'Employee List'!$A:$E,5,0)</f>
        <v>E-1343</v>
      </c>
    </row>
    <row r="16985" spans="1:9" x14ac:dyDescent="0.35">
      <c r="A16985" t="s">
        <v>1257</v>
      </c>
      <c r="B16985" t="s">
        <v>268</v>
      </c>
      <c r="C16985" t="s">
        <v>392</v>
      </c>
      <c r="D16985" t="s">
        <v>1263</v>
      </c>
      <c r="E16985" t="s">
        <v>29</v>
      </c>
      <c r="F16985">
        <v>5142</v>
      </c>
      <c r="G16985">
        <v>4864</v>
      </c>
      <c r="H16985">
        <v>0.94593543368339172</v>
      </c>
      <c r="I16985" t="str">
        <f>VLOOKUP($B16985&amp;$E16985,'Employee List'!$A:$E,5,0)</f>
        <v>E-1343</v>
      </c>
    </row>
    <row r="16986" spans="1:9" x14ac:dyDescent="0.35">
      <c r="A16986" t="s">
        <v>1257</v>
      </c>
      <c r="B16986" t="s">
        <v>268</v>
      </c>
      <c r="C16986" t="s">
        <v>392</v>
      </c>
      <c r="D16986" t="s">
        <v>1263</v>
      </c>
      <c r="E16986" t="s">
        <v>30</v>
      </c>
      <c r="F16986">
        <v>7040</v>
      </c>
      <c r="G16986">
        <v>4863</v>
      </c>
      <c r="H16986">
        <v>0.69076704545454548</v>
      </c>
      <c r="I16986" t="str">
        <f>VLOOKUP($B16986&amp;$E16986,'Employee List'!$A:$E,5,0)</f>
        <v>E-1343</v>
      </c>
    </row>
    <row r="16987" spans="1:9" x14ac:dyDescent="0.35">
      <c r="A16987" t="s">
        <v>1257</v>
      </c>
      <c r="B16987" t="s">
        <v>268</v>
      </c>
      <c r="C16987" t="s">
        <v>392</v>
      </c>
      <c r="D16987" t="s">
        <v>1263</v>
      </c>
      <c r="E16987" t="s">
        <v>31</v>
      </c>
      <c r="F16987">
        <v>4761</v>
      </c>
      <c r="G16987">
        <v>4936</v>
      </c>
      <c r="H16987">
        <v>1.036756983826927</v>
      </c>
      <c r="I16987" t="str">
        <f>VLOOKUP($B16987&amp;$E16987,'Employee List'!$A:$E,5,0)</f>
        <v>E-1343</v>
      </c>
    </row>
    <row r="16988" spans="1:9" x14ac:dyDescent="0.35">
      <c r="A16988" t="s">
        <v>1257</v>
      </c>
      <c r="B16988" t="s">
        <v>268</v>
      </c>
      <c r="C16988" t="s">
        <v>392</v>
      </c>
      <c r="D16988" t="s">
        <v>1264</v>
      </c>
      <c r="E16988" t="s">
        <v>29</v>
      </c>
      <c r="F16988">
        <v>10822</v>
      </c>
      <c r="G16988">
        <v>2741</v>
      </c>
      <c r="H16988">
        <v>0.25328035483274808</v>
      </c>
      <c r="I16988" t="str">
        <f>VLOOKUP($B16988&amp;$E16988,'Employee List'!$A:$E,5,0)</f>
        <v>E-1343</v>
      </c>
    </row>
    <row r="16989" spans="1:9" x14ac:dyDescent="0.35">
      <c r="A16989" t="s">
        <v>1257</v>
      </c>
      <c r="B16989" t="s">
        <v>268</v>
      </c>
      <c r="C16989" t="s">
        <v>392</v>
      </c>
      <c r="D16989" t="s">
        <v>1264</v>
      </c>
      <c r="E16989" t="s">
        <v>30</v>
      </c>
      <c r="F16989">
        <v>11478</v>
      </c>
      <c r="G16989">
        <v>1815</v>
      </c>
      <c r="H16989">
        <v>0.15812859383167799</v>
      </c>
      <c r="I16989" t="str">
        <f>VLOOKUP($B16989&amp;$E16989,'Employee List'!$A:$E,5,0)</f>
        <v>E-1343</v>
      </c>
    </row>
    <row r="16990" spans="1:9" x14ac:dyDescent="0.35">
      <c r="A16990" t="s">
        <v>1257</v>
      </c>
      <c r="B16990" t="s">
        <v>268</v>
      </c>
      <c r="C16990" t="s">
        <v>392</v>
      </c>
      <c r="D16990" t="s">
        <v>1264</v>
      </c>
      <c r="E16990" t="s">
        <v>31</v>
      </c>
      <c r="F16990">
        <v>10939</v>
      </c>
      <c r="G16990">
        <v>4834</v>
      </c>
      <c r="H16990">
        <v>0.44190511015632145</v>
      </c>
      <c r="I16990" t="str">
        <f>VLOOKUP($B16990&amp;$E16990,'Employee List'!$A:$E,5,0)</f>
        <v>E-1343</v>
      </c>
    </row>
    <row r="16991" spans="1:9" x14ac:dyDescent="0.35">
      <c r="A16991" t="s">
        <v>1257</v>
      </c>
      <c r="B16991" t="s">
        <v>268</v>
      </c>
      <c r="C16991" t="s">
        <v>392</v>
      </c>
      <c r="D16991" t="s">
        <v>1265</v>
      </c>
      <c r="E16991" t="s">
        <v>29</v>
      </c>
      <c r="F16991">
        <v>7603</v>
      </c>
      <c r="G16991">
        <v>7296</v>
      </c>
      <c r="H16991">
        <v>0.95962120215704327</v>
      </c>
      <c r="I16991" t="str">
        <f>VLOOKUP($B16991&amp;$E16991,'Employee List'!$A:$E,5,0)</f>
        <v>E-1343</v>
      </c>
    </row>
    <row r="16992" spans="1:9" x14ac:dyDescent="0.35">
      <c r="A16992" t="s">
        <v>1257</v>
      </c>
      <c r="B16992" t="s">
        <v>268</v>
      </c>
      <c r="C16992" t="s">
        <v>392</v>
      </c>
      <c r="D16992" t="s">
        <v>1265</v>
      </c>
      <c r="E16992" t="s">
        <v>30</v>
      </c>
      <c r="F16992">
        <v>6960</v>
      </c>
      <c r="G16992">
        <v>12436</v>
      </c>
      <c r="H16992">
        <v>1.7867816091954023</v>
      </c>
      <c r="I16992" t="str">
        <f>VLOOKUP($B16992&amp;$E16992,'Employee List'!$A:$E,5,0)</f>
        <v>E-1343</v>
      </c>
    </row>
    <row r="16993" spans="1:9" x14ac:dyDescent="0.35">
      <c r="A16993" t="s">
        <v>1257</v>
      </c>
      <c r="B16993" t="s">
        <v>268</v>
      </c>
      <c r="C16993" t="s">
        <v>392</v>
      </c>
      <c r="D16993" t="s">
        <v>1265</v>
      </c>
      <c r="E16993" t="s">
        <v>31</v>
      </c>
      <c r="F16993">
        <v>8417</v>
      </c>
      <c r="G16993">
        <v>13274</v>
      </c>
      <c r="H16993">
        <v>1.5770464536057978</v>
      </c>
      <c r="I16993" t="str">
        <f>VLOOKUP($B16993&amp;$E16993,'Employee List'!$A:$E,5,0)</f>
        <v>E-1343</v>
      </c>
    </row>
    <row r="16994" spans="1:9" x14ac:dyDescent="0.35">
      <c r="A16994" t="s">
        <v>1257</v>
      </c>
      <c r="B16994" t="s">
        <v>268</v>
      </c>
      <c r="C16994" t="s">
        <v>392</v>
      </c>
      <c r="D16994" t="s">
        <v>1260</v>
      </c>
      <c r="E16994" t="s">
        <v>29</v>
      </c>
      <c r="F16994">
        <v>80360</v>
      </c>
      <c r="G16994">
        <v>47081</v>
      </c>
      <c r="H16994">
        <v>0.58587605774016926</v>
      </c>
      <c r="I16994" t="str">
        <f>VLOOKUP($B16994&amp;$E16994,'Employee List'!$A:$E,5,0)</f>
        <v>E-1343</v>
      </c>
    </row>
    <row r="16995" spans="1:9" x14ac:dyDescent="0.35">
      <c r="A16995" t="s">
        <v>1257</v>
      </c>
      <c r="B16995" t="s">
        <v>268</v>
      </c>
      <c r="C16995" t="s">
        <v>392</v>
      </c>
      <c r="D16995" t="s">
        <v>1260</v>
      </c>
      <c r="E16995" t="s">
        <v>30</v>
      </c>
      <c r="F16995">
        <v>79934</v>
      </c>
      <c r="G16995">
        <v>63934</v>
      </c>
      <c r="H16995">
        <v>0.79983486376260415</v>
      </c>
      <c r="I16995" t="str">
        <f>VLOOKUP($B16995&amp;$E16995,'Employee List'!$A:$E,5,0)</f>
        <v>E-1343</v>
      </c>
    </row>
    <row r="16996" spans="1:9" x14ac:dyDescent="0.35">
      <c r="A16996" t="s">
        <v>1257</v>
      </c>
      <c r="B16996" t="s">
        <v>268</v>
      </c>
      <c r="C16996" t="s">
        <v>392</v>
      </c>
      <c r="D16996" t="s">
        <v>1260</v>
      </c>
      <c r="E16996" t="s">
        <v>31</v>
      </c>
      <c r="F16996">
        <v>91908</v>
      </c>
      <c r="G16996">
        <v>120916</v>
      </c>
      <c r="H16996">
        <v>1.3156199677938809</v>
      </c>
      <c r="I16996" t="str">
        <f>VLOOKUP($B16996&amp;$E16996,'Employee List'!$A:$E,5,0)</f>
        <v>E-1343</v>
      </c>
    </row>
    <row r="16997" spans="1:9" x14ac:dyDescent="0.35">
      <c r="A16997" t="s">
        <v>1257</v>
      </c>
      <c r="B16997" t="s">
        <v>268</v>
      </c>
      <c r="C16997" t="s">
        <v>392</v>
      </c>
      <c r="D16997" t="s">
        <v>1261</v>
      </c>
      <c r="E16997" t="s">
        <v>29</v>
      </c>
      <c r="F16997">
        <v>75921</v>
      </c>
      <c r="G16997">
        <v>75159</v>
      </c>
      <c r="H16997">
        <v>0.98996325127435092</v>
      </c>
      <c r="I16997" t="str">
        <f>VLOOKUP($B16997&amp;$E16997,'Employee List'!$A:$E,5,0)</f>
        <v>E-1343</v>
      </c>
    </row>
    <row r="16998" spans="1:9" x14ac:dyDescent="0.35">
      <c r="A16998" t="s">
        <v>1257</v>
      </c>
      <c r="B16998" t="s">
        <v>268</v>
      </c>
      <c r="C16998" t="s">
        <v>392</v>
      </c>
      <c r="D16998" t="s">
        <v>1261</v>
      </c>
      <c r="E16998" t="s">
        <v>30</v>
      </c>
      <c r="F16998">
        <v>78854</v>
      </c>
      <c r="G16998">
        <v>83036</v>
      </c>
      <c r="H16998">
        <v>1.0530347223983565</v>
      </c>
      <c r="I16998" t="str">
        <f>VLOOKUP($B16998&amp;$E16998,'Employee List'!$A:$E,5,0)</f>
        <v>E-1343</v>
      </c>
    </row>
    <row r="16999" spans="1:9" x14ac:dyDescent="0.35">
      <c r="A16999" t="s">
        <v>1257</v>
      </c>
      <c r="B16999" t="s">
        <v>268</v>
      </c>
      <c r="C16999" t="s">
        <v>392</v>
      </c>
      <c r="D16999" t="s">
        <v>1261</v>
      </c>
      <c r="E16999" t="s">
        <v>31</v>
      </c>
      <c r="F16999">
        <v>78861</v>
      </c>
      <c r="G16999">
        <v>81783</v>
      </c>
      <c r="H16999">
        <v>1.0370525354738083</v>
      </c>
      <c r="I16999" t="str">
        <f>VLOOKUP($B16999&amp;$E16999,'Employee List'!$A:$E,5,0)</f>
        <v>E-1343</v>
      </c>
    </row>
    <row r="17000" spans="1:9" x14ac:dyDescent="0.35">
      <c r="A17000" t="s">
        <v>1257</v>
      </c>
      <c r="B17000" t="s">
        <v>268</v>
      </c>
      <c r="C17000" t="s">
        <v>392</v>
      </c>
      <c r="D17000" t="s">
        <v>1266</v>
      </c>
      <c r="E17000" t="s">
        <v>29</v>
      </c>
      <c r="F17000">
        <v>70104</v>
      </c>
      <c r="G17000">
        <v>63609</v>
      </c>
      <c r="H17000">
        <v>0.90735193426908589</v>
      </c>
      <c r="I17000" t="str">
        <f>VLOOKUP($B17000&amp;$E17000,'Employee List'!$A:$E,5,0)</f>
        <v>E-1343</v>
      </c>
    </row>
    <row r="17001" spans="1:9" x14ac:dyDescent="0.35">
      <c r="A17001" t="s">
        <v>1257</v>
      </c>
      <c r="B17001" t="s">
        <v>268</v>
      </c>
      <c r="C17001" t="s">
        <v>392</v>
      </c>
      <c r="D17001" t="s">
        <v>1266</v>
      </c>
      <c r="E17001" t="s">
        <v>30</v>
      </c>
      <c r="F17001">
        <v>76126</v>
      </c>
      <c r="G17001">
        <v>86906</v>
      </c>
      <c r="H17001">
        <v>1.1416073352074192</v>
      </c>
      <c r="I17001" t="str">
        <f>VLOOKUP($B17001&amp;$E17001,'Employee List'!$A:$E,5,0)</f>
        <v>E-1343</v>
      </c>
    </row>
    <row r="17002" spans="1:9" x14ac:dyDescent="0.35">
      <c r="A17002" t="s">
        <v>1257</v>
      </c>
      <c r="B17002" t="s">
        <v>268</v>
      </c>
      <c r="C17002" t="s">
        <v>392</v>
      </c>
      <c r="D17002" t="s">
        <v>1266</v>
      </c>
      <c r="E17002" t="s">
        <v>31</v>
      </c>
      <c r="F17002">
        <v>76997</v>
      </c>
      <c r="G17002">
        <v>82638</v>
      </c>
      <c r="H17002">
        <v>1.0732625946465446</v>
      </c>
      <c r="I17002" t="str">
        <f>VLOOKUP($B17002&amp;$E17002,'Employee List'!$A:$E,5,0)</f>
        <v>E-1343</v>
      </c>
    </row>
    <row r="17003" spans="1:9" x14ac:dyDescent="0.35">
      <c r="A17003" t="s">
        <v>1257</v>
      </c>
      <c r="B17003" t="s">
        <v>268</v>
      </c>
      <c r="C17003" t="s">
        <v>392</v>
      </c>
      <c r="D17003" t="s">
        <v>1267</v>
      </c>
      <c r="E17003" t="s">
        <v>29</v>
      </c>
      <c r="F17003">
        <v>51897</v>
      </c>
      <c r="G17003">
        <v>44979</v>
      </c>
      <c r="H17003">
        <v>0.86669749696514253</v>
      </c>
      <c r="I17003" t="str">
        <f>VLOOKUP($B17003&amp;$E17003,'Employee List'!$A:$E,5,0)</f>
        <v>E-1343</v>
      </c>
    </row>
    <row r="17004" spans="1:9" x14ac:dyDescent="0.35">
      <c r="A17004" t="s">
        <v>1257</v>
      </c>
      <c r="B17004" t="s">
        <v>268</v>
      </c>
      <c r="C17004" t="s">
        <v>392</v>
      </c>
      <c r="D17004" t="s">
        <v>1267</v>
      </c>
      <c r="E17004" t="s">
        <v>30</v>
      </c>
      <c r="F17004">
        <v>50499</v>
      </c>
      <c r="G17004">
        <v>52798</v>
      </c>
      <c r="H17004">
        <v>1.045525653973346</v>
      </c>
      <c r="I17004" t="str">
        <f>VLOOKUP($B17004&amp;$E17004,'Employee List'!$A:$E,5,0)</f>
        <v>E-1343</v>
      </c>
    </row>
    <row r="17005" spans="1:9" x14ac:dyDescent="0.35">
      <c r="A17005" t="s">
        <v>1257</v>
      </c>
      <c r="B17005" t="s">
        <v>268</v>
      </c>
      <c r="C17005" t="s">
        <v>392</v>
      </c>
      <c r="D17005" t="s">
        <v>1267</v>
      </c>
      <c r="E17005" t="s">
        <v>31</v>
      </c>
      <c r="F17005">
        <v>49890</v>
      </c>
      <c r="G17005">
        <v>73385</v>
      </c>
      <c r="H17005">
        <v>1.4709360593305272</v>
      </c>
      <c r="I17005" t="str">
        <f>VLOOKUP($B17005&amp;$E17005,'Employee List'!$A:$E,5,0)</f>
        <v>E-1343</v>
      </c>
    </row>
    <row r="17006" spans="1:9" x14ac:dyDescent="0.35">
      <c r="A17006" t="s">
        <v>1257</v>
      </c>
      <c r="B17006" t="s">
        <v>268</v>
      </c>
      <c r="C17006" t="s">
        <v>392</v>
      </c>
      <c r="D17006" t="s">
        <v>1268</v>
      </c>
      <c r="E17006" t="s">
        <v>29</v>
      </c>
      <c r="F17006">
        <v>16155</v>
      </c>
      <c r="G17006">
        <v>6421</v>
      </c>
      <c r="H17006">
        <v>0.39746208604147321</v>
      </c>
      <c r="I17006" t="str">
        <f>VLOOKUP($B17006&amp;$E17006,'Employee List'!$A:$E,5,0)</f>
        <v>E-1343</v>
      </c>
    </row>
    <row r="17007" spans="1:9" x14ac:dyDescent="0.35">
      <c r="A17007" t="s">
        <v>1257</v>
      </c>
      <c r="B17007" t="s">
        <v>268</v>
      </c>
      <c r="C17007" t="s">
        <v>392</v>
      </c>
      <c r="D17007" t="s">
        <v>1268</v>
      </c>
      <c r="E17007" t="s">
        <v>30</v>
      </c>
      <c r="F17007">
        <v>14215</v>
      </c>
      <c r="G17007">
        <v>7693</v>
      </c>
      <c r="H17007">
        <v>0.54118888498065421</v>
      </c>
      <c r="I17007" t="str">
        <f>VLOOKUP($B17007&amp;$E17007,'Employee List'!$A:$E,5,0)</f>
        <v>E-1343</v>
      </c>
    </row>
    <row r="17008" spans="1:9" x14ac:dyDescent="0.35">
      <c r="A17008" t="s">
        <v>1257</v>
      </c>
      <c r="B17008" t="s">
        <v>268</v>
      </c>
      <c r="C17008" t="s">
        <v>392</v>
      </c>
      <c r="D17008" t="s">
        <v>1268</v>
      </c>
      <c r="E17008" t="s">
        <v>31</v>
      </c>
      <c r="F17008">
        <v>12079</v>
      </c>
      <c r="G17008">
        <v>9649</v>
      </c>
      <c r="H17008">
        <v>0.79882440599387361</v>
      </c>
      <c r="I17008" t="str">
        <f>VLOOKUP($B17008&amp;$E17008,'Employee List'!$A:$E,5,0)</f>
        <v>E-1343</v>
      </c>
    </row>
    <row r="17009" spans="1:9" x14ac:dyDescent="0.35">
      <c r="A17009" t="s">
        <v>1257</v>
      </c>
      <c r="B17009" t="s">
        <v>268</v>
      </c>
      <c r="C17009" t="s">
        <v>392</v>
      </c>
      <c r="D17009" t="s">
        <v>1269</v>
      </c>
      <c r="E17009" t="s">
        <v>29</v>
      </c>
      <c r="F17009">
        <v>9432</v>
      </c>
      <c r="G17009">
        <v>20919</v>
      </c>
      <c r="H17009">
        <v>2.2178753180661577</v>
      </c>
      <c r="I17009" t="str">
        <f>VLOOKUP($B17009&amp;$E17009,'Employee List'!$A:$E,5,0)</f>
        <v>E-1343</v>
      </c>
    </row>
    <row r="17010" spans="1:9" x14ac:dyDescent="0.35">
      <c r="A17010" t="s">
        <v>1257</v>
      </c>
      <c r="B17010" t="s">
        <v>268</v>
      </c>
      <c r="C17010" t="s">
        <v>392</v>
      </c>
      <c r="D17010" t="s">
        <v>1269</v>
      </c>
      <c r="E17010" t="s">
        <v>30</v>
      </c>
      <c r="F17010">
        <v>8521</v>
      </c>
      <c r="G17010">
        <v>7375</v>
      </c>
      <c r="H17010">
        <v>0.86550874310526937</v>
      </c>
      <c r="I17010" t="str">
        <f>VLOOKUP($B17010&amp;$E17010,'Employee List'!$A:$E,5,0)</f>
        <v>E-1343</v>
      </c>
    </row>
    <row r="17011" spans="1:9" x14ac:dyDescent="0.35">
      <c r="A17011" t="s">
        <v>1257</v>
      </c>
      <c r="B17011" t="s">
        <v>268</v>
      </c>
      <c r="C17011" t="s">
        <v>392</v>
      </c>
      <c r="D17011" t="s">
        <v>1269</v>
      </c>
      <c r="E17011" t="s">
        <v>31</v>
      </c>
      <c r="F17011">
        <v>6599</v>
      </c>
      <c r="G17011">
        <v>17658</v>
      </c>
      <c r="H17011">
        <v>2.6758599787846644</v>
      </c>
      <c r="I17011" t="str">
        <f>VLOOKUP($B17011&amp;$E17011,'Employee List'!$A:$E,5,0)</f>
        <v>E-1343</v>
      </c>
    </row>
    <row r="17012" spans="1:9" x14ac:dyDescent="0.35">
      <c r="A17012" t="s">
        <v>1257</v>
      </c>
      <c r="B17012" t="s">
        <v>268</v>
      </c>
      <c r="C17012" t="s">
        <v>392</v>
      </c>
      <c r="D17012" t="s">
        <v>1270</v>
      </c>
      <c r="E17012" t="s">
        <v>29</v>
      </c>
      <c r="F17012">
        <v>7781</v>
      </c>
      <c r="G17012">
        <v>6262</v>
      </c>
      <c r="H17012">
        <v>0.80478087649402386</v>
      </c>
      <c r="I17012" t="str">
        <f>VLOOKUP($B17012&amp;$E17012,'Employee List'!$A:$E,5,0)</f>
        <v>E-1343</v>
      </c>
    </row>
    <row r="17013" spans="1:9" x14ac:dyDescent="0.35">
      <c r="A17013" t="s">
        <v>1257</v>
      </c>
      <c r="B17013" t="s">
        <v>268</v>
      </c>
      <c r="C17013" t="s">
        <v>392</v>
      </c>
      <c r="D17013" t="s">
        <v>1270</v>
      </c>
      <c r="E17013" t="s">
        <v>30</v>
      </c>
      <c r="F17013">
        <v>7259</v>
      </c>
      <c r="G17013">
        <v>6340</v>
      </c>
      <c r="H17013">
        <v>0.87339853974376636</v>
      </c>
      <c r="I17013" t="str">
        <f>VLOOKUP($B17013&amp;$E17013,'Employee List'!$A:$E,5,0)</f>
        <v>E-1343</v>
      </c>
    </row>
    <row r="17014" spans="1:9" x14ac:dyDescent="0.35">
      <c r="A17014" t="s">
        <v>1257</v>
      </c>
      <c r="B17014" t="s">
        <v>268</v>
      </c>
      <c r="C17014" t="s">
        <v>392</v>
      </c>
      <c r="D17014" t="s">
        <v>1270</v>
      </c>
      <c r="E17014" t="s">
        <v>31</v>
      </c>
      <c r="F17014">
        <v>5990</v>
      </c>
      <c r="G17014">
        <v>6720</v>
      </c>
      <c r="H17014">
        <v>1.1218697829716193</v>
      </c>
      <c r="I17014" t="str">
        <f>VLOOKUP($B17014&amp;$E17014,'Employee List'!$A:$E,5,0)</f>
        <v>E-1343</v>
      </c>
    </row>
    <row r="17015" spans="1:9" x14ac:dyDescent="0.35">
      <c r="A17015" t="s">
        <v>1257</v>
      </c>
      <c r="B17015" t="s">
        <v>268</v>
      </c>
      <c r="C17015" t="s">
        <v>392</v>
      </c>
      <c r="D17015" t="s">
        <v>1271</v>
      </c>
      <c r="E17015" t="s">
        <v>29</v>
      </c>
      <c r="F17015">
        <v>21949</v>
      </c>
      <c r="G17015">
        <v>20039</v>
      </c>
      <c r="H17015">
        <v>0.91298009020912119</v>
      </c>
      <c r="I17015" t="str">
        <f>VLOOKUP($B17015&amp;$E17015,'Employee List'!$A:$E,5,0)</f>
        <v>E-1343</v>
      </c>
    </row>
    <row r="17016" spans="1:9" x14ac:dyDescent="0.35">
      <c r="A17016" t="s">
        <v>1257</v>
      </c>
      <c r="B17016" t="s">
        <v>268</v>
      </c>
      <c r="C17016" t="s">
        <v>392</v>
      </c>
      <c r="D17016" t="s">
        <v>1271</v>
      </c>
      <c r="E17016" t="s">
        <v>30</v>
      </c>
      <c r="F17016">
        <v>21866</v>
      </c>
      <c r="G17016">
        <v>36726</v>
      </c>
      <c r="H17016">
        <v>1.6795938900576237</v>
      </c>
      <c r="I17016" t="str">
        <f>VLOOKUP($B17016&amp;$E17016,'Employee List'!$A:$E,5,0)</f>
        <v>E-1343</v>
      </c>
    </row>
    <row r="17017" spans="1:9" x14ac:dyDescent="0.35">
      <c r="A17017" t="s">
        <v>1257</v>
      </c>
      <c r="B17017" t="s">
        <v>268</v>
      </c>
      <c r="C17017" t="s">
        <v>392</v>
      </c>
      <c r="D17017" t="s">
        <v>1271</v>
      </c>
      <c r="E17017" t="s">
        <v>31</v>
      </c>
      <c r="F17017">
        <v>23179</v>
      </c>
      <c r="G17017">
        <v>29665</v>
      </c>
      <c r="H17017">
        <v>1.279822252901333</v>
      </c>
      <c r="I17017" t="str">
        <f>VLOOKUP($B17017&amp;$E17017,'Employee List'!$A:$E,5,0)</f>
        <v>E-1343</v>
      </c>
    </row>
    <row r="17018" spans="1:9" x14ac:dyDescent="0.35">
      <c r="A17018" t="s">
        <v>1257</v>
      </c>
      <c r="B17018" t="s">
        <v>268</v>
      </c>
      <c r="C17018" t="s">
        <v>392</v>
      </c>
      <c r="D17018" t="s">
        <v>1258</v>
      </c>
      <c r="E17018" t="s">
        <v>29</v>
      </c>
      <c r="F17018">
        <v>213470</v>
      </c>
      <c r="G17018">
        <v>231060</v>
      </c>
      <c r="H17018">
        <v>1.0824003372839275</v>
      </c>
      <c r="I17018" t="str">
        <f>VLOOKUP($B17018&amp;$E17018,'Employee List'!$A:$E,5,0)</f>
        <v>E-1343</v>
      </c>
    </row>
    <row r="17019" spans="1:9" x14ac:dyDescent="0.35">
      <c r="A17019" t="s">
        <v>1257</v>
      </c>
      <c r="B17019" t="s">
        <v>268</v>
      </c>
      <c r="C17019" t="s">
        <v>392</v>
      </c>
      <c r="D17019" t="s">
        <v>1258</v>
      </c>
      <c r="E17019" t="s">
        <v>30</v>
      </c>
      <c r="F17019">
        <v>209876</v>
      </c>
      <c r="G17019">
        <v>236871</v>
      </c>
      <c r="H17019">
        <v>1.1286235682021766</v>
      </c>
      <c r="I17019" t="str">
        <f>VLOOKUP($B17019&amp;$E17019,'Employee List'!$A:$E,5,0)</f>
        <v>E-1343</v>
      </c>
    </row>
    <row r="17020" spans="1:9" x14ac:dyDescent="0.35">
      <c r="A17020" t="s">
        <v>1257</v>
      </c>
      <c r="B17020" t="s">
        <v>268</v>
      </c>
      <c r="C17020" t="s">
        <v>392</v>
      </c>
      <c r="D17020" t="s">
        <v>1258</v>
      </c>
      <c r="E17020" t="s">
        <v>31</v>
      </c>
      <c r="F17020">
        <v>198344</v>
      </c>
      <c r="G17020">
        <v>202789</v>
      </c>
      <c r="H17020">
        <v>1.0224105594320978</v>
      </c>
      <c r="I17020" t="str">
        <f>VLOOKUP($B17020&amp;$E17020,'Employee List'!$A:$E,5,0)</f>
        <v>E-1343</v>
      </c>
    </row>
    <row r="17021" spans="1:9" x14ac:dyDescent="0.35">
      <c r="A17021" t="s">
        <v>1257</v>
      </c>
      <c r="B17021" t="s">
        <v>268</v>
      </c>
      <c r="C17021" t="s">
        <v>392</v>
      </c>
      <c r="D17021" t="s">
        <v>1272</v>
      </c>
      <c r="E17021" t="s">
        <v>29</v>
      </c>
      <c r="F17021">
        <v>12525</v>
      </c>
      <c r="G17021">
        <v>10544</v>
      </c>
      <c r="H17021">
        <v>0.84183632734530933</v>
      </c>
      <c r="I17021" t="str">
        <f>VLOOKUP($B17021&amp;$E17021,'Employee List'!$A:$E,5,0)</f>
        <v>E-1343</v>
      </c>
    </row>
    <row r="17022" spans="1:9" x14ac:dyDescent="0.35">
      <c r="A17022" t="s">
        <v>1257</v>
      </c>
      <c r="B17022" t="s">
        <v>268</v>
      </c>
      <c r="C17022" t="s">
        <v>392</v>
      </c>
      <c r="D17022" t="s">
        <v>1272</v>
      </c>
      <c r="E17022" t="s">
        <v>30</v>
      </c>
      <c r="F17022">
        <v>14694</v>
      </c>
      <c r="G17022">
        <v>19277</v>
      </c>
      <c r="H17022">
        <v>1.3118960119776779</v>
      </c>
      <c r="I17022" t="str">
        <f>VLOOKUP($B17022&amp;$E17022,'Employee List'!$A:$E,5,0)</f>
        <v>E-1343</v>
      </c>
    </row>
    <row r="17023" spans="1:9" x14ac:dyDescent="0.35">
      <c r="A17023" t="s">
        <v>1257</v>
      </c>
      <c r="B17023" t="s">
        <v>268</v>
      </c>
      <c r="C17023" t="s">
        <v>392</v>
      </c>
      <c r="D17023" t="s">
        <v>1272</v>
      </c>
      <c r="E17023" t="s">
        <v>31</v>
      </c>
      <c r="F17023">
        <v>14886</v>
      </c>
      <c r="G17023">
        <v>24844</v>
      </c>
      <c r="H17023">
        <v>1.668950691925299</v>
      </c>
      <c r="I17023" t="str">
        <f>VLOOKUP($B17023&amp;$E17023,'Employee List'!$A:$E,5,0)</f>
        <v>E-1343</v>
      </c>
    </row>
    <row r="17024" spans="1:9" x14ac:dyDescent="0.35">
      <c r="A17024" t="s">
        <v>1257</v>
      </c>
      <c r="B17024" t="s">
        <v>268</v>
      </c>
      <c r="C17024" t="s">
        <v>392</v>
      </c>
      <c r="D17024" t="s">
        <v>1259</v>
      </c>
      <c r="E17024" t="s">
        <v>29</v>
      </c>
      <c r="F17024">
        <v>73885</v>
      </c>
      <c r="G17024">
        <v>62372</v>
      </c>
      <c r="H17024">
        <v>0.8441767611829194</v>
      </c>
      <c r="I17024" t="str">
        <f>VLOOKUP($B17024&amp;$E17024,'Employee List'!$A:$E,5,0)</f>
        <v>E-1343</v>
      </c>
    </row>
    <row r="17025" spans="1:9" x14ac:dyDescent="0.35">
      <c r="A17025" t="s">
        <v>1257</v>
      </c>
      <c r="B17025" t="s">
        <v>268</v>
      </c>
      <c r="C17025" t="s">
        <v>392</v>
      </c>
      <c r="D17025" t="s">
        <v>1259</v>
      </c>
      <c r="E17025" t="s">
        <v>30</v>
      </c>
      <c r="F17025">
        <v>75813</v>
      </c>
      <c r="G17025">
        <v>68289</v>
      </c>
      <c r="H17025">
        <v>0.90075580705156111</v>
      </c>
      <c r="I17025" t="str">
        <f>VLOOKUP($B17025&amp;$E17025,'Employee List'!$A:$E,5,0)</f>
        <v>E-1343</v>
      </c>
    </row>
    <row r="17026" spans="1:9" x14ac:dyDescent="0.35">
      <c r="A17026" t="s">
        <v>1257</v>
      </c>
      <c r="B17026" t="s">
        <v>268</v>
      </c>
      <c r="C17026" t="s">
        <v>392</v>
      </c>
      <c r="D17026" t="s">
        <v>1259</v>
      </c>
      <c r="E17026" t="s">
        <v>31</v>
      </c>
      <c r="F17026">
        <v>76859</v>
      </c>
      <c r="G17026">
        <v>62083</v>
      </c>
      <c r="H17026">
        <v>0.80775185729712851</v>
      </c>
      <c r="I17026" t="str">
        <f>VLOOKUP($B17026&amp;$E17026,'Employee List'!$A:$E,5,0)</f>
        <v>E-1343</v>
      </c>
    </row>
    <row r="17027" spans="1:9" x14ac:dyDescent="0.35">
      <c r="A17027" t="s">
        <v>1257</v>
      </c>
      <c r="B17027" t="s">
        <v>268</v>
      </c>
      <c r="C17027" t="s">
        <v>392</v>
      </c>
      <c r="D17027" t="s">
        <v>1273</v>
      </c>
      <c r="E17027" t="s">
        <v>29</v>
      </c>
      <c r="F17027">
        <v>5880</v>
      </c>
      <c r="G17027">
        <v>2059</v>
      </c>
      <c r="H17027">
        <v>0.3501700680272109</v>
      </c>
      <c r="I17027" t="str">
        <f>VLOOKUP($B17027&amp;$E17027,'Employee List'!$A:$E,5,0)</f>
        <v>E-1343</v>
      </c>
    </row>
    <row r="17028" spans="1:9" x14ac:dyDescent="0.35">
      <c r="A17028" t="s">
        <v>1257</v>
      </c>
      <c r="B17028" t="s">
        <v>268</v>
      </c>
      <c r="C17028" t="s">
        <v>392</v>
      </c>
      <c r="D17028" t="s">
        <v>1273</v>
      </c>
      <c r="E17028" t="s">
        <v>30</v>
      </c>
      <c r="F17028">
        <v>5534</v>
      </c>
      <c r="G17028">
        <v>4565</v>
      </c>
      <c r="H17028">
        <v>0.82490061438380913</v>
      </c>
      <c r="I17028" t="str">
        <f>VLOOKUP($B17028&amp;$E17028,'Employee List'!$A:$E,5,0)</f>
        <v>E-1343</v>
      </c>
    </row>
    <row r="17029" spans="1:9" x14ac:dyDescent="0.35">
      <c r="A17029" t="s">
        <v>1257</v>
      </c>
      <c r="B17029" t="s">
        <v>268</v>
      </c>
      <c r="C17029" t="s">
        <v>392</v>
      </c>
      <c r="D17029" t="s">
        <v>1273</v>
      </c>
      <c r="E17029" t="s">
        <v>31</v>
      </c>
      <c r="F17029">
        <v>7165</v>
      </c>
      <c r="G17029">
        <v>5824</v>
      </c>
      <c r="H17029">
        <v>0.81284019539427776</v>
      </c>
      <c r="I17029" t="str">
        <f>VLOOKUP($B17029&amp;$E17029,'Employee List'!$A:$E,5,0)</f>
        <v>E-1343</v>
      </c>
    </row>
    <row r="17030" spans="1:9" x14ac:dyDescent="0.35">
      <c r="A17030" t="s">
        <v>1257</v>
      </c>
      <c r="B17030" t="s">
        <v>268</v>
      </c>
      <c r="C17030" t="s">
        <v>392</v>
      </c>
      <c r="D17030" t="s">
        <v>1275</v>
      </c>
      <c r="E17030" t="s">
        <v>29</v>
      </c>
      <c r="F17030">
        <v>10738</v>
      </c>
      <c r="G17030">
        <v>11569</v>
      </c>
      <c r="H17030">
        <v>1.0773887129819333</v>
      </c>
      <c r="I17030" t="str">
        <f>VLOOKUP($B17030&amp;$E17030,'Employee List'!$A:$E,5,0)</f>
        <v>E-1343</v>
      </c>
    </row>
    <row r="17031" spans="1:9" x14ac:dyDescent="0.35">
      <c r="A17031" t="s">
        <v>1257</v>
      </c>
      <c r="B17031" t="s">
        <v>268</v>
      </c>
      <c r="C17031" t="s">
        <v>392</v>
      </c>
      <c r="D17031" t="s">
        <v>1275</v>
      </c>
      <c r="E17031" t="s">
        <v>30</v>
      </c>
      <c r="F17031">
        <v>10392</v>
      </c>
      <c r="G17031">
        <v>4453</v>
      </c>
      <c r="H17031">
        <v>0.42850269438029254</v>
      </c>
      <c r="I17031" t="str">
        <f>VLOOKUP($B17031&amp;$E17031,'Employee List'!$A:$E,5,0)</f>
        <v>E-1343</v>
      </c>
    </row>
    <row r="17032" spans="1:9" x14ac:dyDescent="0.35">
      <c r="A17032" t="s">
        <v>1257</v>
      </c>
      <c r="B17032" t="s">
        <v>268</v>
      </c>
      <c r="C17032" t="s">
        <v>392</v>
      </c>
      <c r="D17032" t="s">
        <v>1275</v>
      </c>
      <c r="E17032" t="s">
        <v>31</v>
      </c>
      <c r="F17032">
        <v>9239</v>
      </c>
      <c r="G17032">
        <v>9971</v>
      </c>
      <c r="H17032">
        <v>1.0792293538261717</v>
      </c>
      <c r="I17032" t="str">
        <f>VLOOKUP($B17032&amp;$E17032,'Employee List'!$A:$E,5,0)</f>
        <v>E-1343</v>
      </c>
    </row>
    <row r="17033" spans="1:9" x14ac:dyDescent="0.35">
      <c r="A17033" t="s">
        <v>1257</v>
      </c>
      <c r="B17033" t="s">
        <v>268</v>
      </c>
      <c r="C17033" t="s">
        <v>392</v>
      </c>
      <c r="D17033" t="s">
        <v>1276</v>
      </c>
      <c r="E17033" t="s">
        <v>29</v>
      </c>
      <c r="F17033">
        <v>4442</v>
      </c>
      <c r="G17033">
        <v>4790</v>
      </c>
      <c r="H17033">
        <v>1.0783430886987844</v>
      </c>
      <c r="I17033" t="str">
        <f>VLOOKUP($B17033&amp;$E17033,'Employee List'!$A:$E,5,0)</f>
        <v>E-1343</v>
      </c>
    </row>
    <row r="17034" spans="1:9" x14ac:dyDescent="0.35">
      <c r="A17034" t="s">
        <v>1257</v>
      </c>
      <c r="B17034" t="s">
        <v>268</v>
      </c>
      <c r="C17034" t="s">
        <v>392</v>
      </c>
      <c r="D17034" t="s">
        <v>1276</v>
      </c>
      <c r="E17034" t="s">
        <v>30</v>
      </c>
      <c r="F17034">
        <v>2767</v>
      </c>
      <c r="G17034">
        <v>3464</v>
      </c>
      <c r="H17034">
        <v>1.2518973617636429</v>
      </c>
      <c r="I17034" t="str">
        <f>VLOOKUP($B17034&amp;$E17034,'Employee List'!$A:$E,5,0)</f>
        <v>E-1343</v>
      </c>
    </row>
    <row r="17035" spans="1:9" x14ac:dyDescent="0.35">
      <c r="A17035" t="s">
        <v>1257</v>
      </c>
      <c r="B17035" t="s">
        <v>268</v>
      </c>
      <c r="C17035" t="s">
        <v>392</v>
      </c>
      <c r="D17035" t="s">
        <v>1276</v>
      </c>
      <c r="E17035" t="s">
        <v>31</v>
      </c>
      <c r="F17035">
        <v>4383</v>
      </c>
      <c r="G17035">
        <v>1015</v>
      </c>
      <c r="H17035">
        <v>0.23157654574492356</v>
      </c>
      <c r="I17035" t="str">
        <f>VLOOKUP($B17035&amp;$E17035,'Employee List'!$A:$E,5,0)</f>
        <v>E-1343</v>
      </c>
    </row>
    <row r="17036" spans="1:9" x14ac:dyDescent="0.35">
      <c r="A17036" t="s">
        <v>1257</v>
      </c>
      <c r="B17036" t="s">
        <v>268</v>
      </c>
      <c r="C17036" t="s">
        <v>392</v>
      </c>
      <c r="D17036" t="s">
        <v>1277</v>
      </c>
      <c r="E17036" t="s">
        <v>29</v>
      </c>
      <c r="F17036">
        <v>6857</v>
      </c>
      <c r="G17036">
        <v>8119</v>
      </c>
      <c r="H17036">
        <v>1.1840455009479365</v>
      </c>
      <c r="I17036" t="str">
        <f>VLOOKUP($B17036&amp;$E17036,'Employee List'!$A:$E,5,0)</f>
        <v>E-1343</v>
      </c>
    </row>
    <row r="17037" spans="1:9" x14ac:dyDescent="0.35">
      <c r="A17037" t="s">
        <v>1257</v>
      </c>
      <c r="B17037" t="s">
        <v>268</v>
      </c>
      <c r="C17037" t="s">
        <v>392</v>
      </c>
      <c r="D17037" t="s">
        <v>1277</v>
      </c>
      <c r="E17037" t="s">
        <v>30</v>
      </c>
      <c r="F17037">
        <v>10066</v>
      </c>
      <c r="G17037">
        <v>6762</v>
      </c>
      <c r="H17037">
        <v>0.6717663421418637</v>
      </c>
      <c r="I17037" t="str">
        <f>VLOOKUP($B17037&amp;$E17037,'Employee List'!$A:$E,5,0)</f>
        <v>E-1343</v>
      </c>
    </row>
    <row r="17038" spans="1:9" x14ac:dyDescent="0.35">
      <c r="A17038" t="s">
        <v>1257</v>
      </c>
      <c r="B17038" t="s">
        <v>268</v>
      </c>
      <c r="C17038" t="s">
        <v>392</v>
      </c>
      <c r="D17038" t="s">
        <v>1277</v>
      </c>
      <c r="E17038" t="s">
        <v>31</v>
      </c>
      <c r="F17038">
        <v>9033</v>
      </c>
      <c r="G17038">
        <v>8369</v>
      </c>
      <c r="H17038">
        <v>0.92649175246319049</v>
      </c>
      <c r="I17038" t="str">
        <f>VLOOKUP($B17038&amp;$E17038,'Employee List'!$A:$E,5,0)</f>
        <v>E-1343</v>
      </c>
    </row>
    <row r="17039" spans="1:9" x14ac:dyDescent="0.35">
      <c r="A17039" t="s">
        <v>1257</v>
      </c>
      <c r="B17039" t="s">
        <v>268</v>
      </c>
      <c r="C17039" t="s">
        <v>392</v>
      </c>
      <c r="D17039" t="s">
        <v>1278</v>
      </c>
      <c r="E17039" t="s">
        <v>29</v>
      </c>
      <c r="F17039">
        <v>17012</v>
      </c>
      <c r="G17039">
        <v>13987</v>
      </c>
      <c r="H17039">
        <v>0.82218434046555378</v>
      </c>
      <c r="I17039" t="str">
        <f>VLOOKUP($B17039&amp;$E17039,'Employee List'!$A:$E,5,0)</f>
        <v>E-1343</v>
      </c>
    </row>
    <row r="17040" spans="1:9" x14ac:dyDescent="0.35">
      <c r="A17040" t="s">
        <v>1257</v>
      </c>
      <c r="B17040" t="s">
        <v>268</v>
      </c>
      <c r="C17040" t="s">
        <v>392</v>
      </c>
      <c r="D17040" t="s">
        <v>1278</v>
      </c>
      <c r="E17040" t="s">
        <v>30</v>
      </c>
      <c r="F17040">
        <v>17076</v>
      </c>
      <c r="G17040">
        <v>20261</v>
      </c>
      <c r="H17040">
        <v>1.1865190911220427</v>
      </c>
      <c r="I17040" t="str">
        <f>VLOOKUP($B17040&amp;$E17040,'Employee List'!$A:$E,5,0)</f>
        <v>E-1343</v>
      </c>
    </row>
    <row r="17041" spans="1:9" x14ac:dyDescent="0.35">
      <c r="A17041" t="s">
        <v>1257</v>
      </c>
      <c r="B17041" t="s">
        <v>268</v>
      </c>
      <c r="C17041" t="s">
        <v>392</v>
      </c>
      <c r="D17041" t="s">
        <v>1278</v>
      </c>
      <c r="E17041" t="s">
        <v>31</v>
      </c>
      <c r="F17041">
        <v>15497</v>
      </c>
      <c r="G17041">
        <v>24008</v>
      </c>
      <c r="H17041">
        <v>1.5492030715622378</v>
      </c>
      <c r="I17041" t="str">
        <f>VLOOKUP($B17041&amp;$E17041,'Employee List'!$A:$E,5,0)</f>
        <v>E-1343</v>
      </c>
    </row>
    <row r="17042" spans="1:9" x14ac:dyDescent="0.35">
      <c r="A17042" t="s">
        <v>1257</v>
      </c>
      <c r="B17042" t="s">
        <v>268</v>
      </c>
      <c r="C17042" t="s">
        <v>392</v>
      </c>
      <c r="D17042" t="s">
        <v>1279</v>
      </c>
      <c r="E17042" t="s">
        <v>29</v>
      </c>
      <c r="F17042">
        <v>2724</v>
      </c>
      <c r="G17042">
        <v>5737</v>
      </c>
      <c r="H17042">
        <v>2.1060939794419973</v>
      </c>
      <c r="I17042" t="str">
        <f>VLOOKUP($B17042&amp;$E17042,'Employee List'!$A:$E,5,0)</f>
        <v>E-1343</v>
      </c>
    </row>
    <row r="17043" spans="1:9" x14ac:dyDescent="0.35">
      <c r="A17043" t="s">
        <v>1257</v>
      </c>
      <c r="B17043" t="s">
        <v>268</v>
      </c>
      <c r="C17043" t="s">
        <v>392</v>
      </c>
      <c r="D17043" t="s">
        <v>1279</v>
      </c>
      <c r="E17043" t="s">
        <v>30</v>
      </c>
      <c r="F17043">
        <v>3843</v>
      </c>
      <c r="G17043">
        <v>1259</v>
      </c>
      <c r="H17043">
        <v>0.32760863908404891</v>
      </c>
      <c r="I17043" t="str">
        <f>VLOOKUP($B17043&amp;$E17043,'Employee List'!$A:$E,5,0)</f>
        <v>E-1343</v>
      </c>
    </row>
    <row r="17044" spans="1:9" x14ac:dyDescent="0.35">
      <c r="A17044" t="s">
        <v>1257</v>
      </c>
      <c r="B17044" t="s">
        <v>268</v>
      </c>
      <c r="C17044" t="s">
        <v>392</v>
      </c>
      <c r="D17044" t="s">
        <v>1279</v>
      </c>
      <c r="E17044" t="s">
        <v>31</v>
      </c>
      <c r="F17044">
        <v>3995</v>
      </c>
      <c r="G17044">
        <v>1587</v>
      </c>
      <c r="H17044">
        <v>0.39724655819774718</v>
      </c>
      <c r="I17044" t="str">
        <f>VLOOKUP($B17044&amp;$E17044,'Employee List'!$A:$E,5,0)</f>
        <v>E-1343</v>
      </c>
    </row>
    <row r="17045" spans="1:9" x14ac:dyDescent="0.35">
      <c r="A17045" t="s">
        <v>1257</v>
      </c>
      <c r="B17045" t="s">
        <v>268</v>
      </c>
      <c r="C17045" t="s">
        <v>392</v>
      </c>
      <c r="D17045" t="s">
        <v>1280</v>
      </c>
      <c r="E17045" t="s">
        <v>29</v>
      </c>
      <c r="F17045">
        <v>4210</v>
      </c>
      <c r="G17045">
        <v>3820</v>
      </c>
      <c r="H17045">
        <v>0.90736342042755347</v>
      </c>
      <c r="I17045" t="str">
        <f>VLOOKUP($B17045&amp;$E17045,'Employee List'!$A:$E,5,0)</f>
        <v>E-1343</v>
      </c>
    </row>
    <row r="17046" spans="1:9" x14ac:dyDescent="0.35">
      <c r="A17046" t="s">
        <v>1257</v>
      </c>
      <c r="B17046" t="s">
        <v>268</v>
      </c>
      <c r="C17046" t="s">
        <v>392</v>
      </c>
      <c r="D17046" t="s">
        <v>1280</v>
      </c>
      <c r="E17046" t="s">
        <v>30</v>
      </c>
      <c r="F17046">
        <v>1483</v>
      </c>
      <c r="G17046">
        <v>5397</v>
      </c>
      <c r="H17046">
        <v>3.6392447741065408</v>
      </c>
      <c r="I17046" t="str">
        <f>VLOOKUP($B17046&amp;$E17046,'Employee List'!$A:$E,5,0)</f>
        <v>E-1343</v>
      </c>
    </row>
    <row r="17047" spans="1:9" x14ac:dyDescent="0.35">
      <c r="A17047" t="s">
        <v>1257</v>
      </c>
      <c r="B17047" t="s">
        <v>268</v>
      </c>
      <c r="C17047" t="s">
        <v>392</v>
      </c>
      <c r="D17047" t="s">
        <v>1280</v>
      </c>
      <c r="E17047" t="s">
        <v>31</v>
      </c>
      <c r="F17047">
        <v>2323</v>
      </c>
      <c r="G17047">
        <v>5092</v>
      </c>
      <c r="H17047">
        <v>2.1919931123547136</v>
      </c>
      <c r="I17047" t="str">
        <f>VLOOKUP($B17047&amp;$E17047,'Employee List'!$A:$E,5,0)</f>
        <v>E-1343</v>
      </c>
    </row>
    <row r="17048" spans="1:9" x14ac:dyDescent="0.35">
      <c r="A17048" t="s">
        <v>1257</v>
      </c>
      <c r="B17048" t="s">
        <v>268</v>
      </c>
      <c r="C17048" t="s">
        <v>392</v>
      </c>
      <c r="D17048" t="s">
        <v>1262</v>
      </c>
      <c r="E17048" t="s">
        <v>29</v>
      </c>
      <c r="F17048">
        <v>46849</v>
      </c>
      <c r="G17048">
        <v>35023</v>
      </c>
      <c r="H17048">
        <v>0.7475719865952315</v>
      </c>
      <c r="I17048" t="str">
        <f>VLOOKUP($B17048&amp;$E17048,'Employee List'!$A:$E,5,0)</f>
        <v>E-1343</v>
      </c>
    </row>
    <row r="17049" spans="1:9" x14ac:dyDescent="0.35">
      <c r="A17049" t="s">
        <v>1257</v>
      </c>
      <c r="B17049" t="s">
        <v>268</v>
      </c>
      <c r="C17049" t="s">
        <v>392</v>
      </c>
      <c r="D17049" t="s">
        <v>1262</v>
      </c>
      <c r="E17049" t="s">
        <v>30</v>
      </c>
      <c r="F17049">
        <v>47145</v>
      </c>
      <c r="G17049">
        <v>52577</v>
      </c>
      <c r="H17049">
        <v>1.1152190051967334</v>
      </c>
      <c r="I17049" t="str">
        <f>VLOOKUP($B17049&amp;$E17049,'Employee List'!$A:$E,5,0)</f>
        <v>E-1343</v>
      </c>
    </row>
    <row r="17050" spans="1:9" x14ac:dyDescent="0.35">
      <c r="A17050" t="s">
        <v>1257</v>
      </c>
      <c r="B17050" t="s">
        <v>268</v>
      </c>
      <c r="C17050" t="s">
        <v>392</v>
      </c>
      <c r="D17050" t="s">
        <v>1262</v>
      </c>
      <c r="E17050" t="s">
        <v>31</v>
      </c>
      <c r="F17050">
        <v>46334</v>
      </c>
      <c r="G17050">
        <v>57735</v>
      </c>
      <c r="H17050">
        <v>1.2460612077524065</v>
      </c>
      <c r="I17050" t="str">
        <f>VLOOKUP($B17050&amp;$E17050,'Employee List'!$A:$E,5,0)</f>
        <v>E-1343</v>
      </c>
    </row>
    <row r="17051" spans="1:9" x14ac:dyDescent="0.35">
      <c r="A17051" t="s">
        <v>1257</v>
      </c>
      <c r="B17051" t="s">
        <v>268</v>
      </c>
      <c r="C17051" t="s">
        <v>392</v>
      </c>
      <c r="D17051" t="s">
        <v>1282</v>
      </c>
      <c r="E17051" t="s">
        <v>30</v>
      </c>
      <c r="F17051">
        <v>6352</v>
      </c>
      <c r="G17051">
        <v>6858</v>
      </c>
      <c r="H17051">
        <v>1.0796599496221662</v>
      </c>
      <c r="I17051" t="str">
        <f>VLOOKUP($B17051&amp;$E17051,'Employee List'!$A:$E,5,0)</f>
        <v>E-1343</v>
      </c>
    </row>
    <row r="17052" spans="1:9" x14ac:dyDescent="0.35">
      <c r="A17052" t="s">
        <v>1257</v>
      </c>
      <c r="B17052" t="s">
        <v>268</v>
      </c>
      <c r="C17052" t="s">
        <v>392</v>
      </c>
      <c r="D17052" t="s">
        <v>1282</v>
      </c>
      <c r="E17052" t="s">
        <v>31</v>
      </c>
      <c r="F17052">
        <v>3986</v>
      </c>
      <c r="G17052">
        <v>4197</v>
      </c>
      <c r="H17052">
        <v>1.0529352734570998</v>
      </c>
      <c r="I17052" t="str">
        <f>VLOOKUP($B17052&amp;$E17052,'Employee List'!$A:$E,5,0)</f>
        <v>E-1343</v>
      </c>
    </row>
    <row r="17053" spans="1:9" x14ac:dyDescent="0.35">
      <c r="A17053" t="s">
        <v>1257</v>
      </c>
      <c r="B17053" t="s">
        <v>268</v>
      </c>
      <c r="C17053" t="s">
        <v>392</v>
      </c>
      <c r="D17053" t="s">
        <v>1281</v>
      </c>
      <c r="E17053" t="s">
        <v>29</v>
      </c>
      <c r="F17053">
        <v>4038</v>
      </c>
      <c r="G17053">
        <v>5115</v>
      </c>
      <c r="H17053">
        <v>1.2667161961367013</v>
      </c>
      <c r="I17053" t="str">
        <f>VLOOKUP($B17053&amp;$E17053,'Employee List'!$A:$E,5,0)</f>
        <v>E-1343</v>
      </c>
    </row>
    <row r="17054" spans="1:9" x14ac:dyDescent="0.35">
      <c r="A17054" t="s">
        <v>1257</v>
      </c>
      <c r="B17054" t="s">
        <v>268</v>
      </c>
      <c r="C17054" t="s">
        <v>392</v>
      </c>
      <c r="D17054" t="s">
        <v>1281</v>
      </c>
      <c r="E17054" t="s">
        <v>30</v>
      </c>
      <c r="F17054">
        <v>2704</v>
      </c>
      <c r="G17054">
        <v>2050</v>
      </c>
      <c r="H17054">
        <v>0.75813609467455623</v>
      </c>
      <c r="I17054" t="str">
        <f>VLOOKUP($B17054&amp;$E17054,'Employee List'!$A:$E,5,0)</f>
        <v>E-1343</v>
      </c>
    </row>
    <row r="17055" spans="1:9" x14ac:dyDescent="0.35">
      <c r="A17055" t="s">
        <v>1257</v>
      </c>
      <c r="B17055" t="s">
        <v>268</v>
      </c>
      <c r="C17055" t="s">
        <v>392</v>
      </c>
      <c r="D17055" t="s">
        <v>1281</v>
      </c>
      <c r="E17055" t="s">
        <v>31</v>
      </c>
      <c r="F17055">
        <v>4496</v>
      </c>
      <c r="G17055">
        <v>4738</v>
      </c>
      <c r="H17055">
        <v>1.0538256227758007</v>
      </c>
      <c r="I17055" t="str">
        <f>VLOOKUP($B17055&amp;$E17055,'Employee List'!$A:$E,5,0)</f>
        <v>E-1343</v>
      </c>
    </row>
    <row r="17056" spans="1:9" x14ac:dyDescent="0.35">
      <c r="A17056" t="s">
        <v>1257</v>
      </c>
      <c r="B17056" t="s">
        <v>269</v>
      </c>
      <c r="C17056" t="s">
        <v>392</v>
      </c>
      <c r="D17056" t="s">
        <v>1274</v>
      </c>
      <c r="E17056" t="s">
        <v>29</v>
      </c>
      <c r="F17056">
        <v>29627</v>
      </c>
      <c r="G17056">
        <v>34998</v>
      </c>
      <c r="H17056">
        <v>1.1812873392513585</v>
      </c>
      <c r="I17056" t="str">
        <f>VLOOKUP($B17056&amp;$E17056,'Employee List'!$A:$E,5,0)</f>
        <v>E-1344</v>
      </c>
    </row>
    <row r="17057" spans="1:9" x14ac:dyDescent="0.35">
      <c r="A17057" t="s">
        <v>1257</v>
      </c>
      <c r="B17057" t="s">
        <v>269</v>
      </c>
      <c r="C17057" t="s">
        <v>392</v>
      </c>
      <c r="D17057" t="s">
        <v>1274</v>
      </c>
      <c r="E17057" t="s">
        <v>30</v>
      </c>
      <c r="F17057">
        <v>30905</v>
      </c>
      <c r="G17057">
        <v>37404</v>
      </c>
      <c r="H17057">
        <v>1.2102895971525642</v>
      </c>
      <c r="I17057" t="str">
        <f>VLOOKUP($B17057&amp;$E17057,'Employee List'!$A:$E,5,0)</f>
        <v>E-1344</v>
      </c>
    </row>
    <row r="17058" spans="1:9" x14ac:dyDescent="0.35">
      <c r="A17058" t="s">
        <v>1257</v>
      </c>
      <c r="B17058" t="s">
        <v>269</v>
      </c>
      <c r="C17058" t="s">
        <v>392</v>
      </c>
      <c r="D17058" t="s">
        <v>1274</v>
      </c>
      <c r="E17058" t="s">
        <v>31</v>
      </c>
      <c r="F17058">
        <v>29728</v>
      </c>
      <c r="G17058">
        <v>29449</v>
      </c>
      <c r="H17058">
        <v>0.99061490850376754</v>
      </c>
      <c r="I17058" t="str">
        <f>VLOOKUP($B17058&amp;$E17058,'Employee List'!$A:$E,5,0)</f>
        <v>E-1344</v>
      </c>
    </row>
    <row r="17059" spans="1:9" x14ac:dyDescent="0.35">
      <c r="A17059" t="s">
        <v>1257</v>
      </c>
      <c r="B17059" t="s">
        <v>269</v>
      </c>
      <c r="C17059" t="s">
        <v>392</v>
      </c>
      <c r="D17059" t="s">
        <v>1263</v>
      </c>
      <c r="E17059" t="s">
        <v>29</v>
      </c>
      <c r="F17059">
        <v>6379</v>
      </c>
      <c r="G17059">
        <v>1837</v>
      </c>
      <c r="H17059">
        <v>0.28797617181376389</v>
      </c>
      <c r="I17059" t="str">
        <f>VLOOKUP($B17059&amp;$E17059,'Employee List'!$A:$E,5,0)</f>
        <v>E-1344</v>
      </c>
    </row>
    <row r="17060" spans="1:9" x14ac:dyDescent="0.35">
      <c r="A17060" t="s">
        <v>1257</v>
      </c>
      <c r="B17060" t="s">
        <v>269</v>
      </c>
      <c r="C17060" t="s">
        <v>392</v>
      </c>
      <c r="D17060" t="s">
        <v>1263</v>
      </c>
      <c r="E17060" t="s">
        <v>30</v>
      </c>
      <c r="F17060">
        <v>3487</v>
      </c>
      <c r="G17060">
        <v>21326</v>
      </c>
      <c r="H17060">
        <v>6.1158589045024376</v>
      </c>
      <c r="I17060" t="str">
        <f>VLOOKUP($B17060&amp;$E17060,'Employee List'!$A:$E,5,0)</f>
        <v>E-1344</v>
      </c>
    </row>
    <row r="17061" spans="1:9" x14ac:dyDescent="0.35">
      <c r="A17061" t="s">
        <v>1257</v>
      </c>
      <c r="B17061" t="s">
        <v>269</v>
      </c>
      <c r="C17061" t="s">
        <v>392</v>
      </c>
      <c r="D17061" t="s">
        <v>1263</v>
      </c>
      <c r="E17061" t="s">
        <v>31</v>
      </c>
      <c r="F17061">
        <v>6625</v>
      </c>
      <c r="G17061">
        <v>4941</v>
      </c>
      <c r="H17061">
        <v>0.74581132075471701</v>
      </c>
      <c r="I17061" t="str">
        <f>VLOOKUP($B17061&amp;$E17061,'Employee List'!$A:$E,5,0)</f>
        <v>E-1344</v>
      </c>
    </row>
    <row r="17062" spans="1:9" x14ac:dyDescent="0.35">
      <c r="A17062" t="s">
        <v>1257</v>
      </c>
      <c r="B17062" t="s">
        <v>269</v>
      </c>
      <c r="C17062" t="s">
        <v>392</v>
      </c>
      <c r="D17062" t="s">
        <v>1264</v>
      </c>
      <c r="E17062" t="s">
        <v>29</v>
      </c>
      <c r="F17062">
        <v>12487</v>
      </c>
      <c r="G17062">
        <v>11087</v>
      </c>
      <c r="H17062">
        <v>0.88788339873468403</v>
      </c>
      <c r="I17062" t="str">
        <f>VLOOKUP($B17062&amp;$E17062,'Employee List'!$A:$E,5,0)</f>
        <v>E-1344</v>
      </c>
    </row>
    <row r="17063" spans="1:9" x14ac:dyDescent="0.35">
      <c r="A17063" t="s">
        <v>1257</v>
      </c>
      <c r="B17063" t="s">
        <v>269</v>
      </c>
      <c r="C17063" t="s">
        <v>392</v>
      </c>
      <c r="D17063" t="s">
        <v>1264</v>
      </c>
      <c r="E17063" t="s">
        <v>30</v>
      </c>
      <c r="F17063">
        <v>13472</v>
      </c>
      <c r="G17063">
        <v>4871</v>
      </c>
      <c r="H17063">
        <v>0.36156472684085511</v>
      </c>
      <c r="I17063" t="str">
        <f>VLOOKUP($B17063&amp;$E17063,'Employee List'!$A:$E,5,0)</f>
        <v>E-1344</v>
      </c>
    </row>
    <row r="17064" spans="1:9" x14ac:dyDescent="0.35">
      <c r="A17064" t="s">
        <v>1257</v>
      </c>
      <c r="B17064" t="s">
        <v>269</v>
      </c>
      <c r="C17064" t="s">
        <v>392</v>
      </c>
      <c r="D17064" t="s">
        <v>1264</v>
      </c>
      <c r="E17064" t="s">
        <v>31</v>
      </c>
      <c r="F17064">
        <v>11161</v>
      </c>
      <c r="G17064">
        <v>2326</v>
      </c>
      <c r="H17064">
        <v>0.20840426485081981</v>
      </c>
      <c r="I17064" t="str">
        <f>VLOOKUP($B17064&amp;$E17064,'Employee List'!$A:$E,5,0)</f>
        <v>E-1344</v>
      </c>
    </row>
    <row r="17065" spans="1:9" x14ac:dyDescent="0.35">
      <c r="A17065" t="s">
        <v>1257</v>
      </c>
      <c r="B17065" t="s">
        <v>269</v>
      </c>
      <c r="C17065" t="s">
        <v>392</v>
      </c>
      <c r="D17065" t="s">
        <v>1265</v>
      </c>
      <c r="E17065" t="s">
        <v>29</v>
      </c>
      <c r="F17065">
        <v>11178</v>
      </c>
      <c r="G17065">
        <v>3677</v>
      </c>
      <c r="H17065">
        <v>0.32894972266952943</v>
      </c>
      <c r="I17065" t="str">
        <f>VLOOKUP($B17065&amp;$E17065,'Employee List'!$A:$E,5,0)</f>
        <v>E-1344</v>
      </c>
    </row>
    <row r="17066" spans="1:9" x14ac:dyDescent="0.35">
      <c r="A17066" t="s">
        <v>1257</v>
      </c>
      <c r="B17066" t="s">
        <v>269</v>
      </c>
      <c r="C17066" t="s">
        <v>392</v>
      </c>
      <c r="D17066" t="s">
        <v>1265</v>
      </c>
      <c r="E17066" t="s">
        <v>30</v>
      </c>
      <c r="F17066">
        <v>9401</v>
      </c>
      <c r="G17066">
        <v>5943</v>
      </c>
      <c r="H17066">
        <v>0.63216679076693971</v>
      </c>
      <c r="I17066" t="str">
        <f>VLOOKUP($B17066&amp;$E17066,'Employee List'!$A:$E,5,0)</f>
        <v>E-1344</v>
      </c>
    </row>
    <row r="17067" spans="1:9" x14ac:dyDescent="0.35">
      <c r="A17067" t="s">
        <v>1257</v>
      </c>
      <c r="B17067" t="s">
        <v>269</v>
      </c>
      <c r="C17067" t="s">
        <v>392</v>
      </c>
      <c r="D17067" t="s">
        <v>1265</v>
      </c>
      <c r="E17067" t="s">
        <v>31</v>
      </c>
      <c r="F17067">
        <v>10550</v>
      </c>
      <c r="G17067">
        <v>5278</v>
      </c>
      <c r="H17067">
        <v>0.50028436018957345</v>
      </c>
      <c r="I17067" t="str">
        <f>VLOOKUP($B17067&amp;$E17067,'Employee List'!$A:$E,5,0)</f>
        <v>E-1344</v>
      </c>
    </row>
    <row r="17068" spans="1:9" x14ac:dyDescent="0.35">
      <c r="A17068" t="s">
        <v>1257</v>
      </c>
      <c r="B17068" t="s">
        <v>269</v>
      </c>
      <c r="C17068" t="s">
        <v>392</v>
      </c>
      <c r="D17068" t="s">
        <v>1260</v>
      </c>
      <c r="E17068" t="s">
        <v>29</v>
      </c>
      <c r="F17068">
        <v>84706</v>
      </c>
      <c r="G17068">
        <v>48073</v>
      </c>
      <c r="H17068">
        <v>0.56752768398932785</v>
      </c>
      <c r="I17068" t="str">
        <f>VLOOKUP($B17068&amp;$E17068,'Employee List'!$A:$E,5,0)</f>
        <v>E-1344</v>
      </c>
    </row>
    <row r="17069" spans="1:9" x14ac:dyDescent="0.35">
      <c r="A17069" t="s">
        <v>1257</v>
      </c>
      <c r="B17069" t="s">
        <v>269</v>
      </c>
      <c r="C17069" t="s">
        <v>392</v>
      </c>
      <c r="D17069" t="s">
        <v>1260</v>
      </c>
      <c r="E17069" t="s">
        <v>30</v>
      </c>
      <c r="F17069">
        <v>85712</v>
      </c>
      <c r="G17069">
        <v>61995</v>
      </c>
      <c r="H17069">
        <v>0.72329428784767591</v>
      </c>
      <c r="I17069" t="str">
        <f>VLOOKUP($B17069&amp;$E17069,'Employee List'!$A:$E,5,0)</f>
        <v>E-1344</v>
      </c>
    </row>
    <row r="17070" spans="1:9" x14ac:dyDescent="0.35">
      <c r="A17070" t="s">
        <v>1257</v>
      </c>
      <c r="B17070" t="s">
        <v>269</v>
      </c>
      <c r="C17070" t="s">
        <v>392</v>
      </c>
      <c r="D17070" t="s">
        <v>1260</v>
      </c>
      <c r="E17070" t="s">
        <v>31</v>
      </c>
      <c r="F17070">
        <v>99804</v>
      </c>
      <c r="G17070">
        <v>111179</v>
      </c>
      <c r="H17070">
        <v>1.1139733878401668</v>
      </c>
      <c r="I17070" t="str">
        <f>VLOOKUP($B17070&amp;$E17070,'Employee List'!$A:$E,5,0)</f>
        <v>E-1344</v>
      </c>
    </row>
    <row r="17071" spans="1:9" x14ac:dyDescent="0.35">
      <c r="A17071" t="s">
        <v>1257</v>
      </c>
      <c r="B17071" t="s">
        <v>269</v>
      </c>
      <c r="C17071" t="s">
        <v>392</v>
      </c>
      <c r="D17071" t="s">
        <v>1261</v>
      </c>
      <c r="E17071" t="s">
        <v>29</v>
      </c>
      <c r="F17071">
        <v>58464</v>
      </c>
      <c r="G17071">
        <v>51190</v>
      </c>
      <c r="H17071">
        <v>0.87558155446086483</v>
      </c>
      <c r="I17071" t="str">
        <f>VLOOKUP($B17071&amp;$E17071,'Employee List'!$A:$E,5,0)</f>
        <v>E-1344</v>
      </c>
    </row>
    <row r="17072" spans="1:9" x14ac:dyDescent="0.35">
      <c r="A17072" t="s">
        <v>1257</v>
      </c>
      <c r="B17072" t="s">
        <v>269</v>
      </c>
      <c r="C17072" t="s">
        <v>392</v>
      </c>
      <c r="D17072" t="s">
        <v>1261</v>
      </c>
      <c r="E17072" t="s">
        <v>30</v>
      </c>
      <c r="F17072">
        <v>58687</v>
      </c>
      <c r="G17072">
        <v>74102</v>
      </c>
      <c r="H17072">
        <v>1.2626646446402099</v>
      </c>
      <c r="I17072" t="str">
        <f>VLOOKUP($B17072&amp;$E17072,'Employee List'!$A:$E,5,0)</f>
        <v>E-1344</v>
      </c>
    </row>
    <row r="17073" spans="1:9" x14ac:dyDescent="0.35">
      <c r="A17073" t="s">
        <v>1257</v>
      </c>
      <c r="B17073" t="s">
        <v>269</v>
      </c>
      <c r="C17073" t="s">
        <v>392</v>
      </c>
      <c r="D17073" t="s">
        <v>1261</v>
      </c>
      <c r="E17073" t="s">
        <v>31</v>
      </c>
      <c r="F17073">
        <v>58425</v>
      </c>
      <c r="G17073">
        <v>56477</v>
      </c>
      <c r="H17073">
        <v>0.96665810868635005</v>
      </c>
      <c r="I17073" t="str">
        <f>VLOOKUP($B17073&amp;$E17073,'Employee List'!$A:$E,5,0)</f>
        <v>E-1344</v>
      </c>
    </row>
    <row r="17074" spans="1:9" x14ac:dyDescent="0.35">
      <c r="A17074" t="s">
        <v>1257</v>
      </c>
      <c r="B17074" t="s">
        <v>269</v>
      </c>
      <c r="C17074" t="s">
        <v>392</v>
      </c>
      <c r="D17074" t="s">
        <v>1266</v>
      </c>
      <c r="E17074" t="s">
        <v>29</v>
      </c>
      <c r="F17074">
        <v>96092</v>
      </c>
      <c r="G17074">
        <v>116208</v>
      </c>
      <c r="H17074">
        <v>1.209341048162178</v>
      </c>
      <c r="I17074" t="str">
        <f>VLOOKUP($B17074&amp;$E17074,'Employee List'!$A:$E,5,0)</f>
        <v>E-1344</v>
      </c>
    </row>
    <row r="17075" spans="1:9" x14ac:dyDescent="0.35">
      <c r="A17075" t="s">
        <v>1257</v>
      </c>
      <c r="B17075" t="s">
        <v>269</v>
      </c>
      <c r="C17075" t="s">
        <v>392</v>
      </c>
      <c r="D17075" t="s">
        <v>1266</v>
      </c>
      <c r="E17075" t="s">
        <v>30</v>
      </c>
      <c r="F17075">
        <v>101325</v>
      </c>
      <c r="G17075">
        <v>141183</v>
      </c>
      <c r="H17075">
        <v>1.3933678756476684</v>
      </c>
      <c r="I17075" t="str">
        <f>VLOOKUP($B17075&amp;$E17075,'Employee List'!$A:$E,5,0)</f>
        <v>E-1344</v>
      </c>
    </row>
    <row r="17076" spans="1:9" x14ac:dyDescent="0.35">
      <c r="A17076" t="s">
        <v>1257</v>
      </c>
      <c r="B17076" t="s">
        <v>269</v>
      </c>
      <c r="C17076" t="s">
        <v>392</v>
      </c>
      <c r="D17076" t="s">
        <v>1266</v>
      </c>
      <c r="E17076" t="s">
        <v>31</v>
      </c>
      <c r="F17076">
        <v>100660</v>
      </c>
      <c r="G17076">
        <v>101718</v>
      </c>
      <c r="H17076">
        <v>1.010510629843036</v>
      </c>
      <c r="I17076" t="str">
        <f>VLOOKUP($B17076&amp;$E17076,'Employee List'!$A:$E,5,0)</f>
        <v>E-1344</v>
      </c>
    </row>
    <row r="17077" spans="1:9" x14ac:dyDescent="0.35">
      <c r="A17077" t="s">
        <v>1257</v>
      </c>
      <c r="B17077" t="s">
        <v>269</v>
      </c>
      <c r="C17077" t="s">
        <v>392</v>
      </c>
      <c r="D17077" t="s">
        <v>1267</v>
      </c>
      <c r="E17077" t="s">
        <v>29</v>
      </c>
      <c r="F17077">
        <v>47763</v>
      </c>
      <c r="G17077">
        <v>50087</v>
      </c>
      <c r="H17077">
        <v>1.0486569101605845</v>
      </c>
      <c r="I17077" t="str">
        <f>VLOOKUP($B17077&amp;$E17077,'Employee List'!$A:$E,5,0)</f>
        <v>E-1344</v>
      </c>
    </row>
    <row r="17078" spans="1:9" x14ac:dyDescent="0.35">
      <c r="A17078" t="s">
        <v>1257</v>
      </c>
      <c r="B17078" t="s">
        <v>269</v>
      </c>
      <c r="C17078" t="s">
        <v>392</v>
      </c>
      <c r="D17078" t="s">
        <v>1267</v>
      </c>
      <c r="E17078" t="s">
        <v>30</v>
      </c>
      <c r="F17078">
        <v>48051</v>
      </c>
      <c r="G17078">
        <v>44954</v>
      </c>
      <c r="H17078">
        <v>0.93554764729141948</v>
      </c>
      <c r="I17078" t="str">
        <f>VLOOKUP($B17078&amp;$E17078,'Employee List'!$A:$E,5,0)</f>
        <v>E-1344</v>
      </c>
    </row>
    <row r="17079" spans="1:9" x14ac:dyDescent="0.35">
      <c r="A17079" t="s">
        <v>1257</v>
      </c>
      <c r="B17079" t="s">
        <v>269</v>
      </c>
      <c r="C17079" t="s">
        <v>392</v>
      </c>
      <c r="D17079" t="s">
        <v>1267</v>
      </c>
      <c r="E17079" t="s">
        <v>31</v>
      </c>
      <c r="F17079">
        <v>46254</v>
      </c>
      <c r="G17079">
        <v>56882</v>
      </c>
      <c r="H17079">
        <v>1.2297747221861892</v>
      </c>
      <c r="I17079" t="str">
        <f>VLOOKUP($B17079&amp;$E17079,'Employee List'!$A:$E,5,0)</f>
        <v>E-1344</v>
      </c>
    </row>
    <row r="17080" spans="1:9" x14ac:dyDescent="0.35">
      <c r="A17080" t="s">
        <v>1257</v>
      </c>
      <c r="B17080" t="s">
        <v>269</v>
      </c>
      <c r="C17080" t="s">
        <v>392</v>
      </c>
      <c r="D17080" t="s">
        <v>1268</v>
      </c>
      <c r="E17080" t="s">
        <v>29</v>
      </c>
      <c r="F17080">
        <v>14145</v>
      </c>
      <c r="G17080">
        <v>6243</v>
      </c>
      <c r="H17080">
        <v>0.44135737009544007</v>
      </c>
      <c r="I17080" t="str">
        <f>VLOOKUP($B17080&amp;$E17080,'Employee List'!$A:$E,5,0)</f>
        <v>E-1344</v>
      </c>
    </row>
    <row r="17081" spans="1:9" x14ac:dyDescent="0.35">
      <c r="A17081" t="s">
        <v>1257</v>
      </c>
      <c r="B17081" t="s">
        <v>269</v>
      </c>
      <c r="C17081" t="s">
        <v>392</v>
      </c>
      <c r="D17081" t="s">
        <v>1268</v>
      </c>
      <c r="E17081" t="s">
        <v>30</v>
      </c>
      <c r="F17081">
        <v>14038</v>
      </c>
      <c r="G17081">
        <v>5773</v>
      </c>
      <c r="H17081">
        <v>0.41124091750961678</v>
      </c>
      <c r="I17081" t="str">
        <f>VLOOKUP($B17081&amp;$E17081,'Employee List'!$A:$E,5,0)</f>
        <v>E-1344</v>
      </c>
    </row>
    <row r="17082" spans="1:9" x14ac:dyDescent="0.35">
      <c r="A17082" t="s">
        <v>1257</v>
      </c>
      <c r="B17082" t="s">
        <v>269</v>
      </c>
      <c r="C17082" t="s">
        <v>392</v>
      </c>
      <c r="D17082" t="s">
        <v>1268</v>
      </c>
      <c r="E17082" t="s">
        <v>31</v>
      </c>
      <c r="F17082">
        <v>12935</v>
      </c>
      <c r="G17082">
        <v>4486</v>
      </c>
      <c r="H17082">
        <v>0.34681097796675686</v>
      </c>
      <c r="I17082" t="str">
        <f>VLOOKUP($B17082&amp;$E17082,'Employee List'!$A:$E,5,0)</f>
        <v>E-1344</v>
      </c>
    </row>
    <row r="17083" spans="1:9" x14ac:dyDescent="0.35">
      <c r="A17083" t="s">
        <v>1257</v>
      </c>
      <c r="B17083" t="s">
        <v>269</v>
      </c>
      <c r="C17083" t="s">
        <v>392</v>
      </c>
      <c r="D17083" t="s">
        <v>1269</v>
      </c>
      <c r="E17083" t="s">
        <v>29</v>
      </c>
      <c r="F17083">
        <v>9107</v>
      </c>
      <c r="G17083">
        <v>5754</v>
      </c>
      <c r="H17083">
        <v>0.63182167563412761</v>
      </c>
      <c r="I17083" t="str">
        <f>VLOOKUP($B17083&amp;$E17083,'Employee List'!$A:$E,5,0)</f>
        <v>E-1344</v>
      </c>
    </row>
    <row r="17084" spans="1:9" x14ac:dyDescent="0.35">
      <c r="A17084" t="s">
        <v>1257</v>
      </c>
      <c r="B17084" t="s">
        <v>269</v>
      </c>
      <c r="C17084" t="s">
        <v>392</v>
      </c>
      <c r="D17084" t="s">
        <v>1269</v>
      </c>
      <c r="E17084" t="s">
        <v>30</v>
      </c>
      <c r="F17084">
        <v>6196</v>
      </c>
      <c r="G17084">
        <v>4642</v>
      </c>
      <c r="H17084">
        <v>0.74919302775984509</v>
      </c>
      <c r="I17084" t="str">
        <f>VLOOKUP($B17084&amp;$E17084,'Employee List'!$A:$E,5,0)</f>
        <v>E-1344</v>
      </c>
    </row>
    <row r="17085" spans="1:9" x14ac:dyDescent="0.35">
      <c r="A17085" t="s">
        <v>1257</v>
      </c>
      <c r="B17085" t="s">
        <v>269</v>
      </c>
      <c r="C17085" t="s">
        <v>392</v>
      </c>
      <c r="D17085" t="s">
        <v>1269</v>
      </c>
      <c r="E17085" t="s">
        <v>31</v>
      </c>
      <c r="F17085">
        <v>5104</v>
      </c>
      <c r="G17085">
        <v>3889</v>
      </c>
      <c r="H17085">
        <v>0.76195141065830718</v>
      </c>
      <c r="I17085" t="str">
        <f>VLOOKUP($B17085&amp;$E17085,'Employee List'!$A:$E,5,0)</f>
        <v>E-1344</v>
      </c>
    </row>
    <row r="17086" spans="1:9" x14ac:dyDescent="0.35">
      <c r="A17086" t="s">
        <v>1257</v>
      </c>
      <c r="B17086" t="s">
        <v>269</v>
      </c>
      <c r="C17086" t="s">
        <v>392</v>
      </c>
      <c r="D17086" t="s">
        <v>1270</v>
      </c>
      <c r="E17086" t="s">
        <v>29</v>
      </c>
      <c r="F17086">
        <v>6761</v>
      </c>
      <c r="G17086">
        <v>7046</v>
      </c>
      <c r="H17086">
        <v>1.0421535275846767</v>
      </c>
      <c r="I17086" t="str">
        <f>VLOOKUP($B17086&amp;$E17086,'Employee List'!$A:$E,5,0)</f>
        <v>E-1344</v>
      </c>
    </row>
    <row r="17087" spans="1:9" x14ac:dyDescent="0.35">
      <c r="A17087" t="s">
        <v>1257</v>
      </c>
      <c r="B17087" t="s">
        <v>269</v>
      </c>
      <c r="C17087" t="s">
        <v>392</v>
      </c>
      <c r="D17087" t="s">
        <v>1270</v>
      </c>
      <c r="E17087" t="s">
        <v>30</v>
      </c>
      <c r="F17087">
        <v>6252</v>
      </c>
      <c r="G17087">
        <v>8325</v>
      </c>
      <c r="H17087">
        <v>1.3315738963531669</v>
      </c>
      <c r="I17087" t="str">
        <f>VLOOKUP($B17087&amp;$E17087,'Employee List'!$A:$E,5,0)</f>
        <v>E-1344</v>
      </c>
    </row>
    <row r="17088" spans="1:9" x14ac:dyDescent="0.35">
      <c r="A17088" t="s">
        <v>1257</v>
      </c>
      <c r="B17088" t="s">
        <v>269</v>
      </c>
      <c r="C17088" t="s">
        <v>392</v>
      </c>
      <c r="D17088" t="s">
        <v>1270</v>
      </c>
      <c r="E17088" t="s">
        <v>31</v>
      </c>
      <c r="F17088">
        <v>5850</v>
      </c>
      <c r="G17088">
        <v>7502</v>
      </c>
      <c r="H17088">
        <v>1.2823931623931624</v>
      </c>
      <c r="I17088" t="str">
        <f>VLOOKUP($B17088&amp;$E17088,'Employee List'!$A:$E,5,0)</f>
        <v>E-1344</v>
      </c>
    </row>
    <row r="17089" spans="1:9" x14ac:dyDescent="0.35">
      <c r="A17089" t="s">
        <v>1257</v>
      </c>
      <c r="B17089" t="s">
        <v>269</v>
      </c>
      <c r="C17089" t="s">
        <v>392</v>
      </c>
      <c r="D17089" t="s">
        <v>1271</v>
      </c>
      <c r="E17089" t="s">
        <v>29</v>
      </c>
      <c r="F17089">
        <v>16957</v>
      </c>
      <c r="G17089">
        <v>16025</v>
      </c>
      <c r="H17089">
        <v>0.94503744766173259</v>
      </c>
      <c r="I17089" t="str">
        <f>VLOOKUP($B17089&amp;$E17089,'Employee List'!$A:$E,5,0)</f>
        <v>E-1344</v>
      </c>
    </row>
    <row r="17090" spans="1:9" x14ac:dyDescent="0.35">
      <c r="A17090" t="s">
        <v>1257</v>
      </c>
      <c r="B17090" t="s">
        <v>269</v>
      </c>
      <c r="C17090" t="s">
        <v>392</v>
      </c>
      <c r="D17090" t="s">
        <v>1271</v>
      </c>
      <c r="E17090" t="s">
        <v>30</v>
      </c>
      <c r="F17090">
        <v>16786</v>
      </c>
      <c r="G17090">
        <v>20950</v>
      </c>
      <c r="H17090">
        <v>1.2480638627427618</v>
      </c>
      <c r="I17090" t="str">
        <f>VLOOKUP($B17090&amp;$E17090,'Employee List'!$A:$E,5,0)</f>
        <v>E-1344</v>
      </c>
    </row>
    <row r="17091" spans="1:9" x14ac:dyDescent="0.35">
      <c r="A17091" t="s">
        <v>1257</v>
      </c>
      <c r="B17091" t="s">
        <v>269</v>
      </c>
      <c r="C17091" t="s">
        <v>392</v>
      </c>
      <c r="D17091" t="s">
        <v>1271</v>
      </c>
      <c r="E17091" t="s">
        <v>31</v>
      </c>
      <c r="F17091">
        <v>14711</v>
      </c>
      <c r="G17091">
        <v>16497</v>
      </c>
      <c r="H17091">
        <v>1.1214057507987221</v>
      </c>
      <c r="I17091" t="str">
        <f>VLOOKUP($B17091&amp;$E17091,'Employee List'!$A:$E,5,0)</f>
        <v>E-1344</v>
      </c>
    </row>
    <row r="17092" spans="1:9" x14ac:dyDescent="0.35">
      <c r="A17092" t="s">
        <v>1257</v>
      </c>
      <c r="B17092" t="s">
        <v>269</v>
      </c>
      <c r="C17092" t="s">
        <v>392</v>
      </c>
      <c r="D17092" t="s">
        <v>1258</v>
      </c>
      <c r="E17092" t="s">
        <v>29</v>
      </c>
      <c r="F17092">
        <v>236834</v>
      </c>
      <c r="G17092">
        <v>391036</v>
      </c>
      <c r="H17092">
        <v>1.6510973931107864</v>
      </c>
      <c r="I17092" t="str">
        <f>VLOOKUP($B17092&amp;$E17092,'Employee List'!$A:$E,5,0)</f>
        <v>E-1344</v>
      </c>
    </row>
    <row r="17093" spans="1:9" x14ac:dyDescent="0.35">
      <c r="A17093" t="s">
        <v>1257</v>
      </c>
      <c r="B17093" t="s">
        <v>269</v>
      </c>
      <c r="C17093" t="s">
        <v>392</v>
      </c>
      <c r="D17093" t="s">
        <v>1258</v>
      </c>
      <c r="E17093" t="s">
        <v>30</v>
      </c>
      <c r="F17093">
        <v>233471</v>
      </c>
      <c r="G17093">
        <v>315395</v>
      </c>
      <c r="H17093">
        <v>1.3508958286039807</v>
      </c>
      <c r="I17093" t="str">
        <f>VLOOKUP($B17093&amp;$E17093,'Employee List'!$A:$E,5,0)</f>
        <v>E-1344</v>
      </c>
    </row>
    <row r="17094" spans="1:9" x14ac:dyDescent="0.35">
      <c r="A17094" t="s">
        <v>1257</v>
      </c>
      <c r="B17094" t="s">
        <v>269</v>
      </c>
      <c r="C17094" t="s">
        <v>392</v>
      </c>
      <c r="D17094" t="s">
        <v>1258</v>
      </c>
      <c r="E17094" t="s">
        <v>31</v>
      </c>
      <c r="F17094">
        <v>221720</v>
      </c>
      <c r="G17094">
        <v>247643</v>
      </c>
      <c r="H17094">
        <v>1.1169177340790186</v>
      </c>
      <c r="I17094" t="str">
        <f>VLOOKUP($B17094&amp;$E17094,'Employee List'!$A:$E,5,0)</f>
        <v>E-1344</v>
      </c>
    </row>
    <row r="17095" spans="1:9" x14ac:dyDescent="0.35">
      <c r="A17095" t="s">
        <v>1257</v>
      </c>
      <c r="B17095" t="s">
        <v>269</v>
      </c>
      <c r="C17095" t="s">
        <v>392</v>
      </c>
      <c r="D17095" t="s">
        <v>1272</v>
      </c>
      <c r="E17095" t="s">
        <v>29</v>
      </c>
      <c r="F17095">
        <v>15526</v>
      </c>
      <c r="G17095">
        <v>16712</v>
      </c>
      <c r="H17095">
        <v>1.0763879943320882</v>
      </c>
      <c r="I17095" t="str">
        <f>VLOOKUP($B17095&amp;$E17095,'Employee List'!$A:$E,5,0)</f>
        <v>E-1344</v>
      </c>
    </row>
    <row r="17096" spans="1:9" x14ac:dyDescent="0.35">
      <c r="A17096" t="s">
        <v>1257</v>
      </c>
      <c r="B17096" t="s">
        <v>269</v>
      </c>
      <c r="C17096" t="s">
        <v>392</v>
      </c>
      <c r="D17096" t="s">
        <v>1272</v>
      </c>
      <c r="E17096" t="s">
        <v>30</v>
      </c>
      <c r="F17096">
        <v>16347</v>
      </c>
      <c r="G17096">
        <v>18189</v>
      </c>
      <c r="H17096">
        <v>1.1126812259130117</v>
      </c>
      <c r="I17096" t="str">
        <f>VLOOKUP($B17096&amp;$E17096,'Employee List'!$A:$E,5,0)</f>
        <v>E-1344</v>
      </c>
    </row>
    <row r="17097" spans="1:9" x14ac:dyDescent="0.35">
      <c r="A17097" t="s">
        <v>1257</v>
      </c>
      <c r="B17097" t="s">
        <v>269</v>
      </c>
      <c r="C17097" t="s">
        <v>392</v>
      </c>
      <c r="D17097" t="s">
        <v>1272</v>
      </c>
      <c r="E17097" t="s">
        <v>31</v>
      </c>
      <c r="F17097">
        <v>17162</v>
      </c>
      <c r="G17097">
        <v>15960</v>
      </c>
      <c r="H17097">
        <v>0.9299615429437128</v>
      </c>
      <c r="I17097" t="str">
        <f>VLOOKUP($B17097&amp;$E17097,'Employee List'!$A:$E,5,0)</f>
        <v>E-1344</v>
      </c>
    </row>
    <row r="17098" spans="1:9" x14ac:dyDescent="0.35">
      <c r="A17098" t="s">
        <v>1257</v>
      </c>
      <c r="B17098" t="s">
        <v>269</v>
      </c>
      <c r="C17098" t="s">
        <v>392</v>
      </c>
      <c r="D17098" t="s">
        <v>1259</v>
      </c>
      <c r="E17098" t="s">
        <v>29</v>
      </c>
      <c r="F17098">
        <v>49179</v>
      </c>
      <c r="G17098">
        <v>42285</v>
      </c>
      <c r="H17098">
        <v>0.85981821509180745</v>
      </c>
      <c r="I17098" t="str">
        <f>VLOOKUP($B17098&amp;$E17098,'Employee List'!$A:$E,5,0)</f>
        <v>E-1344</v>
      </c>
    </row>
    <row r="17099" spans="1:9" x14ac:dyDescent="0.35">
      <c r="A17099" t="s">
        <v>1257</v>
      </c>
      <c r="B17099" t="s">
        <v>269</v>
      </c>
      <c r="C17099" t="s">
        <v>392</v>
      </c>
      <c r="D17099" t="s">
        <v>1259</v>
      </c>
      <c r="E17099" t="s">
        <v>30</v>
      </c>
      <c r="F17099">
        <v>48465</v>
      </c>
      <c r="G17099">
        <v>38471</v>
      </c>
      <c r="H17099">
        <v>0.79378933250799544</v>
      </c>
      <c r="I17099" t="str">
        <f>VLOOKUP($B17099&amp;$E17099,'Employee List'!$A:$E,5,0)</f>
        <v>E-1344</v>
      </c>
    </row>
    <row r="17100" spans="1:9" x14ac:dyDescent="0.35">
      <c r="A17100" t="s">
        <v>1257</v>
      </c>
      <c r="B17100" t="s">
        <v>269</v>
      </c>
      <c r="C17100" t="s">
        <v>392</v>
      </c>
      <c r="D17100" t="s">
        <v>1259</v>
      </c>
      <c r="E17100" t="s">
        <v>31</v>
      </c>
      <c r="F17100">
        <v>51887</v>
      </c>
      <c r="G17100">
        <v>42939</v>
      </c>
      <c r="H17100">
        <v>0.82754832617033169</v>
      </c>
      <c r="I17100" t="str">
        <f>VLOOKUP($B17100&amp;$E17100,'Employee List'!$A:$E,5,0)</f>
        <v>E-1344</v>
      </c>
    </row>
    <row r="17101" spans="1:9" x14ac:dyDescent="0.35">
      <c r="A17101" t="s">
        <v>1257</v>
      </c>
      <c r="B17101" t="s">
        <v>269</v>
      </c>
      <c r="C17101" t="s">
        <v>392</v>
      </c>
      <c r="D17101" t="s">
        <v>1273</v>
      </c>
      <c r="E17101" t="s">
        <v>29</v>
      </c>
      <c r="F17101">
        <v>5672</v>
      </c>
      <c r="G17101">
        <v>5006</v>
      </c>
      <c r="H17101">
        <v>0.88258110014104374</v>
      </c>
      <c r="I17101" t="str">
        <f>VLOOKUP($B17101&amp;$E17101,'Employee List'!$A:$E,5,0)</f>
        <v>E-1344</v>
      </c>
    </row>
    <row r="17102" spans="1:9" x14ac:dyDescent="0.35">
      <c r="A17102" t="s">
        <v>1257</v>
      </c>
      <c r="B17102" t="s">
        <v>269</v>
      </c>
      <c r="C17102" t="s">
        <v>392</v>
      </c>
      <c r="D17102" t="s">
        <v>1273</v>
      </c>
      <c r="E17102" t="s">
        <v>30</v>
      </c>
      <c r="F17102">
        <v>3638</v>
      </c>
      <c r="G17102">
        <v>7318</v>
      </c>
      <c r="H17102">
        <v>2.0115448048378228</v>
      </c>
      <c r="I17102" t="str">
        <f>VLOOKUP($B17102&amp;$E17102,'Employee List'!$A:$E,5,0)</f>
        <v>E-1344</v>
      </c>
    </row>
    <row r="17103" spans="1:9" x14ac:dyDescent="0.35">
      <c r="A17103" t="s">
        <v>1257</v>
      </c>
      <c r="B17103" t="s">
        <v>269</v>
      </c>
      <c r="C17103" t="s">
        <v>392</v>
      </c>
      <c r="D17103" t="s">
        <v>1273</v>
      </c>
      <c r="E17103" t="s">
        <v>31</v>
      </c>
      <c r="F17103">
        <v>6464</v>
      </c>
      <c r="G17103">
        <v>3482</v>
      </c>
      <c r="H17103">
        <v>0.53867574257425743</v>
      </c>
      <c r="I17103" t="str">
        <f>VLOOKUP($B17103&amp;$E17103,'Employee List'!$A:$E,5,0)</f>
        <v>E-1344</v>
      </c>
    </row>
    <row r="17104" spans="1:9" x14ac:dyDescent="0.35">
      <c r="A17104" t="s">
        <v>1257</v>
      </c>
      <c r="B17104" t="s">
        <v>269</v>
      </c>
      <c r="C17104" t="s">
        <v>392</v>
      </c>
      <c r="D17104" t="s">
        <v>1275</v>
      </c>
      <c r="E17104" t="s">
        <v>29</v>
      </c>
      <c r="F17104">
        <v>9236</v>
      </c>
      <c r="G17104">
        <v>10086</v>
      </c>
      <c r="H17104">
        <v>1.0920311823300131</v>
      </c>
      <c r="I17104" t="str">
        <f>VLOOKUP($B17104&amp;$E17104,'Employee List'!$A:$E,5,0)</f>
        <v>E-1344</v>
      </c>
    </row>
    <row r="17105" spans="1:9" x14ac:dyDescent="0.35">
      <c r="A17105" t="s">
        <v>1257</v>
      </c>
      <c r="B17105" t="s">
        <v>269</v>
      </c>
      <c r="C17105" t="s">
        <v>392</v>
      </c>
      <c r="D17105" t="s">
        <v>1275</v>
      </c>
      <c r="E17105" t="s">
        <v>30</v>
      </c>
      <c r="F17105">
        <v>9385</v>
      </c>
      <c r="G17105">
        <v>5604</v>
      </c>
      <c r="H17105">
        <v>0.59712306872669152</v>
      </c>
      <c r="I17105" t="str">
        <f>VLOOKUP($B17105&amp;$E17105,'Employee List'!$A:$E,5,0)</f>
        <v>E-1344</v>
      </c>
    </row>
    <row r="17106" spans="1:9" x14ac:dyDescent="0.35">
      <c r="A17106" t="s">
        <v>1257</v>
      </c>
      <c r="B17106" t="s">
        <v>269</v>
      </c>
      <c r="C17106" t="s">
        <v>392</v>
      </c>
      <c r="D17106" t="s">
        <v>1275</v>
      </c>
      <c r="E17106" t="s">
        <v>31</v>
      </c>
      <c r="F17106">
        <v>8216</v>
      </c>
      <c r="G17106">
        <v>7182</v>
      </c>
      <c r="H17106">
        <v>0.87414800389483938</v>
      </c>
      <c r="I17106" t="str">
        <f>VLOOKUP($B17106&amp;$E17106,'Employee List'!$A:$E,5,0)</f>
        <v>E-1344</v>
      </c>
    </row>
    <row r="17107" spans="1:9" x14ac:dyDescent="0.35">
      <c r="A17107" t="s">
        <v>1257</v>
      </c>
      <c r="B17107" t="s">
        <v>269</v>
      </c>
      <c r="C17107" t="s">
        <v>392</v>
      </c>
      <c r="D17107" t="s">
        <v>1276</v>
      </c>
      <c r="E17107" t="s">
        <v>29</v>
      </c>
      <c r="F17107">
        <v>1968</v>
      </c>
      <c r="G17107">
        <v>2839</v>
      </c>
      <c r="H17107">
        <v>1.4425813008130082</v>
      </c>
      <c r="I17107" t="str">
        <f>VLOOKUP($B17107&amp;$E17107,'Employee List'!$A:$E,5,0)</f>
        <v>E-1344</v>
      </c>
    </row>
    <row r="17108" spans="1:9" x14ac:dyDescent="0.35">
      <c r="A17108" t="s">
        <v>1257</v>
      </c>
      <c r="B17108" t="s">
        <v>269</v>
      </c>
      <c r="C17108" t="s">
        <v>392</v>
      </c>
      <c r="D17108" t="s">
        <v>1276</v>
      </c>
      <c r="E17108" t="s">
        <v>30</v>
      </c>
      <c r="F17108">
        <v>3757</v>
      </c>
      <c r="G17108">
        <v>4066</v>
      </c>
      <c r="H17108">
        <v>1.0822464732499335</v>
      </c>
      <c r="I17108" t="str">
        <f>VLOOKUP($B17108&amp;$E17108,'Employee List'!$A:$E,5,0)</f>
        <v>E-1344</v>
      </c>
    </row>
    <row r="17109" spans="1:9" x14ac:dyDescent="0.35">
      <c r="A17109" t="s">
        <v>1257</v>
      </c>
      <c r="B17109" t="s">
        <v>269</v>
      </c>
      <c r="C17109" t="s">
        <v>392</v>
      </c>
      <c r="D17109" t="s">
        <v>1276</v>
      </c>
      <c r="E17109" t="s">
        <v>31</v>
      </c>
      <c r="F17109">
        <v>3227</v>
      </c>
      <c r="G17109">
        <v>2729</v>
      </c>
      <c r="H17109">
        <v>0.84567709947319492</v>
      </c>
      <c r="I17109" t="str">
        <f>VLOOKUP($B17109&amp;$E17109,'Employee List'!$A:$E,5,0)</f>
        <v>E-1344</v>
      </c>
    </row>
    <row r="17110" spans="1:9" x14ac:dyDescent="0.35">
      <c r="A17110" t="s">
        <v>1257</v>
      </c>
      <c r="B17110" t="s">
        <v>269</v>
      </c>
      <c r="C17110" t="s">
        <v>392</v>
      </c>
      <c r="D17110" t="s">
        <v>1277</v>
      </c>
      <c r="E17110" t="s">
        <v>29</v>
      </c>
      <c r="F17110">
        <v>12415</v>
      </c>
      <c r="G17110">
        <v>5133</v>
      </c>
      <c r="H17110">
        <v>0.4134514699959726</v>
      </c>
      <c r="I17110" t="str">
        <f>VLOOKUP($B17110&amp;$E17110,'Employee List'!$A:$E,5,0)</f>
        <v>E-1344</v>
      </c>
    </row>
    <row r="17111" spans="1:9" x14ac:dyDescent="0.35">
      <c r="A17111" t="s">
        <v>1257</v>
      </c>
      <c r="B17111" t="s">
        <v>269</v>
      </c>
      <c r="C17111" t="s">
        <v>392</v>
      </c>
      <c r="D17111" t="s">
        <v>1277</v>
      </c>
      <c r="E17111" t="s">
        <v>30</v>
      </c>
      <c r="F17111">
        <v>12152</v>
      </c>
      <c r="G17111">
        <v>6084</v>
      </c>
      <c r="H17111">
        <v>0.50065832784726794</v>
      </c>
      <c r="I17111" t="str">
        <f>VLOOKUP($B17111&amp;$E17111,'Employee List'!$A:$E,5,0)</f>
        <v>E-1344</v>
      </c>
    </row>
    <row r="17112" spans="1:9" x14ac:dyDescent="0.35">
      <c r="A17112" t="s">
        <v>1257</v>
      </c>
      <c r="B17112" t="s">
        <v>269</v>
      </c>
      <c r="C17112" t="s">
        <v>392</v>
      </c>
      <c r="D17112" t="s">
        <v>1277</v>
      </c>
      <c r="E17112" t="s">
        <v>31</v>
      </c>
      <c r="F17112">
        <v>12331</v>
      </c>
      <c r="G17112">
        <v>6834</v>
      </c>
      <c r="H17112">
        <v>0.55421295920849889</v>
      </c>
      <c r="I17112" t="str">
        <f>VLOOKUP($B17112&amp;$E17112,'Employee List'!$A:$E,5,0)</f>
        <v>E-1344</v>
      </c>
    </row>
    <row r="17113" spans="1:9" x14ac:dyDescent="0.35">
      <c r="A17113" t="s">
        <v>1257</v>
      </c>
      <c r="B17113" t="s">
        <v>269</v>
      </c>
      <c r="C17113" t="s">
        <v>392</v>
      </c>
      <c r="D17113" t="s">
        <v>1278</v>
      </c>
      <c r="E17113" t="s">
        <v>29</v>
      </c>
      <c r="F17113">
        <v>21298</v>
      </c>
      <c r="G17113">
        <v>18877</v>
      </c>
      <c r="H17113">
        <v>0.88632735468119073</v>
      </c>
      <c r="I17113" t="str">
        <f>VLOOKUP($B17113&amp;$E17113,'Employee List'!$A:$E,5,0)</f>
        <v>E-1344</v>
      </c>
    </row>
    <row r="17114" spans="1:9" x14ac:dyDescent="0.35">
      <c r="A17114" t="s">
        <v>1257</v>
      </c>
      <c r="B17114" t="s">
        <v>269</v>
      </c>
      <c r="C17114" t="s">
        <v>392</v>
      </c>
      <c r="D17114" t="s">
        <v>1278</v>
      </c>
      <c r="E17114" t="s">
        <v>30</v>
      </c>
      <c r="F17114">
        <v>22962</v>
      </c>
      <c r="G17114">
        <v>21604</v>
      </c>
      <c r="H17114">
        <v>0.94085881020816997</v>
      </c>
      <c r="I17114" t="str">
        <f>VLOOKUP($B17114&amp;$E17114,'Employee List'!$A:$E,5,0)</f>
        <v>E-1344</v>
      </c>
    </row>
    <row r="17115" spans="1:9" x14ac:dyDescent="0.35">
      <c r="A17115" t="s">
        <v>1257</v>
      </c>
      <c r="B17115" t="s">
        <v>269</v>
      </c>
      <c r="C17115" t="s">
        <v>392</v>
      </c>
      <c r="D17115" t="s">
        <v>1278</v>
      </c>
      <c r="E17115" t="s">
        <v>31</v>
      </c>
      <c r="F17115">
        <v>21590</v>
      </c>
      <c r="G17115">
        <v>21043</v>
      </c>
      <c r="H17115">
        <v>0.97466419638721635</v>
      </c>
      <c r="I17115" t="str">
        <f>VLOOKUP($B17115&amp;$E17115,'Employee List'!$A:$E,5,0)</f>
        <v>E-1344</v>
      </c>
    </row>
    <row r="17116" spans="1:9" x14ac:dyDescent="0.35">
      <c r="A17116" t="s">
        <v>1257</v>
      </c>
      <c r="B17116" t="s">
        <v>269</v>
      </c>
      <c r="C17116" t="s">
        <v>392</v>
      </c>
      <c r="D17116" t="s">
        <v>1279</v>
      </c>
      <c r="E17116" t="s">
        <v>29</v>
      </c>
      <c r="F17116">
        <v>4072</v>
      </c>
      <c r="G17116">
        <v>2632</v>
      </c>
      <c r="H17116">
        <v>0.64636542239685657</v>
      </c>
      <c r="I17116" t="str">
        <f>VLOOKUP($B17116&amp;$E17116,'Employee List'!$A:$E,5,0)</f>
        <v>E-1344</v>
      </c>
    </row>
    <row r="17117" spans="1:9" x14ac:dyDescent="0.35">
      <c r="A17117" t="s">
        <v>1257</v>
      </c>
      <c r="B17117" t="s">
        <v>269</v>
      </c>
      <c r="C17117" t="s">
        <v>392</v>
      </c>
      <c r="D17117" t="s">
        <v>1279</v>
      </c>
      <c r="E17117" t="s">
        <v>30</v>
      </c>
      <c r="F17117">
        <v>2962</v>
      </c>
      <c r="G17117">
        <v>5964</v>
      </c>
      <c r="H17117">
        <v>2.013504388926401</v>
      </c>
      <c r="I17117" t="str">
        <f>VLOOKUP($B17117&amp;$E17117,'Employee List'!$A:$E,5,0)</f>
        <v>E-1344</v>
      </c>
    </row>
    <row r="17118" spans="1:9" x14ac:dyDescent="0.35">
      <c r="A17118" t="s">
        <v>1257</v>
      </c>
      <c r="B17118" t="s">
        <v>269</v>
      </c>
      <c r="C17118" t="s">
        <v>392</v>
      </c>
      <c r="D17118" t="s">
        <v>1279</v>
      </c>
      <c r="E17118" t="s">
        <v>31</v>
      </c>
      <c r="F17118">
        <v>3065</v>
      </c>
      <c r="G17118">
        <v>3808</v>
      </c>
      <c r="H17118">
        <v>1.2424143556280587</v>
      </c>
      <c r="I17118" t="str">
        <f>VLOOKUP($B17118&amp;$E17118,'Employee List'!$A:$E,5,0)</f>
        <v>E-1344</v>
      </c>
    </row>
    <row r="17119" spans="1:9" x14ac:dyDescent="0.35">
      <c r="A17119" t="s">
        <v>1257</v>
      </c>
      <c r="B17119" t="s">
        <v>269</v>
      </c>
      <c r="C17119" t="s">
        <v>392</v>
      </c>
      <c r="D17119" t="s">
        <v>1280</v>
      </c>
      <c r="E17119" t="s">
        <v>29</v>
      </c>
      <c r="F17119">
        <v>2832</v>
      </c>
      <c r="G17119">
        <v>3257</v>
      </c>
      <c r="H17119">
        <v>1.1500706214689265</v>
      </c>
      <c r="I17119" t="str">
        <f>VLOOKUP($B17119&amp;$E17119,'Employee List'!$A:$E,5,0)</f>
        <v>E-1344</v>
      </c>
    </row>
    <row r="17120" spans="1:9" x14ac:dyDescent="0.35">
      <c r="A17120" t="s">
        <v>1257</v>
      </c>
      <c r="B17120" t="s">
        <v>269</v>
      </c>
      <c r="C17120" t="s">
        <v>392</v>
      </c>
      <c r="D17120" t="s">
        <v>1280</v>
      </c>
      <c r="E17120" t="s">
        <v>30</v>
      </c>
      <c r="F17120">
        <v>3555</v>
      </c>
      <c r="G17120">
        <v>3597</v>
      </c>
      <c r="H17120">
        <v>1.0118143459915612</v>
      </c>
      <c r="I17120" t="str">
        <f>VLOOKUP($B17120&amp;$E17120,'Employee List'!$A:$E,5,0)</f>
        <v>E-1344</v>
      </c>
    </row>
    <row r="17121" spans="1:9" x14ac:dyDescent="0.35">
      <c r="A17121" t="s">
        <v>1257</v>
      </c>
      <c r="B17121" t="s">
        <v>269</v>
      </c>
      <c r="C17121" t="s">
        <v>392</v>
      </c>
      <c r="D17121" t="s">
        <v>1280</v>
      </c>
      <c r="E17121" t="s">
        <v>31</v>
      </c>
      <c r="F17121">
        <v>3648</v>
      </c>
      <c r="G17121">
        <v>3454</v>
      </c>
      <c r="H17121">
        <v>0.94682017543859653</v>
      </c>
      <c r="I17121" t="str">
        <f>VLOOKUP($B17121&amp;$E17121,'Employee List'!$A:$E,5,0)</f>
        <v>E-1344</v>
      </c>
    </row>
    <row r="17122" spans="1:9" x14ac:dyDescent="0.35">
      <c r="A17122" t="s">
        <v>1257</v>
      </c>
      <c r="B17122" t="s">
        <v>269</v>
      </c>
      <c r="C17122" t="s">
        <v>392</v>
      </c>
      <c r="D17122" t="s">
        <v>1262</v>
      </c>
      <c r="E17122" t="s">
        <v>29</v>
      </c>
      <c r="F17122">
        <v>37372</v>
      </c>
      <c r="G17122">
        <v>30042</v>
      </c>
      <c r="H17122">
        <v>0.80386385529273252</v>
      </c>
      <c r="I17122" t="str">
        <f>VLOOKUP($B17122&amp;$E17122,'Employee List'!$A:$E,5,0)</f>
        <v>E-1344</v>
      </c>
    </row>
    <row r="17123" spans="1:9" x14ac:dyDescent="0.35">
      <c r="A17123" t="s">
        <v>1257</v>
      </c>
      <c r="B17123" t="s">
        <v>269</v>
      </c>
      <c r="C17123" t="s">
        <v>392</v>
      </c>
      <c r="D17123" t="s">
        <v>1262</v>
      </c>
      <c r="E17123" t="s">
        <v>30</v>
      </c>
      <c r="F17123">
        <v>41652</v>
      </c>
      <c r="G17123">
        <v>40105</v>
      </c>
      <c r="H17123">
        <v>0.96285892634207237</v>
      </c>
      <c r="I17123" t="str">
        <f>VLOOKUP($B17123&amp;$E17123,'Employee List'!$A:$E,5,0)</f>
        <v>E-1344</v>
      </c>
    </row>
    <row r="17124" spans="1:9" x14ac:dyDescent="0.35">
      <c r="A17124" t="s">
        <v>1257</v>
      </c>
      <c r="B17124" t="s">
        <v>269</v>
      </c>
      <c r="C17124" t="s">
        <v>392</v>
      </c>
      <c r="D17124" t="s">
        <v>1262</v>
      </c>
      <c r="E17124" t="s">
        <v>31</v>
      </c>
      <c r="F17124">
        <v>40228</v>
      </c>
      <c r="G17124">
        <v>29390</v>
      </c>
      <c r="H17124">
        <v>0.73058566172814954</v>
      </c>
      <c r="I17124" t="str">
        <f>VLOOKUP($B17124&amp;$E17124,'Employee List'!$A:$E,5,0)</f>
        <v>E-1344</v>
      </c>
    </row>
    <row r="17125" spans="1:9" x14ac:dyDescent="0.35">
      <c r="A17125" t="s">
        <v>1257</v>
      </c>
      <c r="B17125" t="s">
        <v>269</v>
      </c>
      <c r="C17125" t="s">
        <v>392</v>
      </c>
      <c r="D17125" t="s">
        <v>1282</v>
      </c>
      <c r="E17125" t="s">
        <v>30</v>
      </c>
      <c r="F17125">
        <v>10019</v>
      </c>
      <c r="G17125">
        <v>4944</v>
      </c>
      <c r="H17125">
        <v>0.49346242139934127</v>
      </c>
      <c r="I17125" t="str">
        <f>VLOOKUP($B17125&amp;$E17125,'Employee List'!$A:$E,5,0)</f>
        <v>E-1344</v>
      </c>
    </row>
    <row r="17126" spans="1:9" x14ac:dyDescent="0.35">
      <c r="A17126" t="s">
        <v>1257</v>
      </c>
      <c r="B17126" t="s">
        <v>269</v>
      </c>
      <c r="C17126" t="s">
        <v>392</v>
      </c>
      <c r="D17126" t="s">
        <v>1282</v>
      </c>
      <c r="E17126" t="s">
        <v>31</v>
      </c>
      <c r="F17126">
        <v>12501</v>
      </c>
      <c r="G17126">
        <v>2076</v>
      </c>
      <c r="H17126">
        <v>0.16606671466282696</v>
      </c>
      <c r="I17126" t="str">
        <f>VLOOKUP($B17126&amp;$E17126,'Employee List'!$A:$E,5,0)</f>
        <v>E-1344</v>
      </c>
    </row>
    <row r="17127" spans="1:9" x14ac:dyDescent="0.35">
      <c r="A17127" t="s">
        <v>1257</v>
      </c>
      <c r="B17127" t="s">
        <v>269</v>
      </c>
      <c r="C17127" t="s">
        <v>392</v>
      </c>
      <c r="D17127" t="s">
        <v>1281</v>
      </c>
      <c r="E17127" t="s">
        <v>29</v>
      </c>
      <c r="F17127">
        <v>4810</v>
      </c>
      <c r="G17127">
        <v>1524</v>
      </c>
      <c r="H17127">
        <v>0.31683991683991686</v>
      </c>
      <c r="I17127" t="str">
        <f>VLOOKUP($B17127&amp;$E17127,'Employee List'!$A:$E,5,0)</f>
        <v>E-1344</v>
      </c>
    </row>
    <row r="17128" spans="1:9" x14ac:dyDescent="0.35">
      <c r="A17128" t="s">
        <v>1257</v>
      </c>
      <c r="B17128" t="s">
        <v>269</v>
      </c>
      <c r="C17128" t="s">
        <v>392</v>
      </c>
      <c r="D17128" t="s">
        <v>1281</v>
      </c>
      <c r="E17128" t="s">
        <v>30</v>
      </c>
      <c r="F17128">
        <v>2930</v>
      </c>
      <c r="G17128">
        <v>2777</v>
      </c>
      <c r="H17128">
        <v>0.94778156996587026</v>
      </c>
      <c r="I17128" t="str">
        <f>VLOOKUP($B17128&amp;$E17128,'Employee List'!$A:$E,5,0)</f>
        <v>E-1344</v>
      </c>
    </row>
    <row r="17129" spans="1:9" x14ac:dyDescent="0.35">
      <c r="A17129" t="s">
        <v>1257</v>
      </c>
      <c r="B17129" t="s">
        <v>269</v>
      </c>
      <c r="C17129" t="s">
        <v>392</v>
      </c>
      <c r="D17129" t="s">
        <v>1281</v>
      </c>
      <c r="E17129" t="s">
        <v>31</v>
      </c>
      <c r="F17129">
        <v>3195</v>
      </c>
      <c r="G17129">
        <v>2721</v>
      </c>
      <c r="H17129">
        <v>0.85164319248826292</v>
      </c>
      <c r="I17129" t="str">
        <f>VLOOKUP($B17129&amp;$E17129,'Employee List'!$A:$E,5,0)</f>
        <v>E-1344</v>
      </c>
    </row>
    <row r="17130" spans="1:9" x14ac:dyDescent="0.35">
      <c r="A17130" t="s">
        <v>1257</v>
      </c>
      <c r="B17130" t="s">
        <v>270</v>
      </c>
      <c r="C17130" t="s">
        <v>392</v>
      </c>
      <c r="D17130" t="s">
        <v>1274</v>
      </c>
      <c r="E17130" t="s">
        <v>29</v>
      </c>
      <c r="F17130">
        <v>21394</v>
      </c>
      <c r="G17130">
        <v>19888</v>
      </c>
      <c r="H17130">
        <v>0.92960643170982515</v>
      </c>
      <c r="I17130" t="str">
        <f>VLOOKUP($B17130&amp;$E17130,'Employee List'!$A:$E,5,0)</f>
        <v>E-1345</v>
      </c>
    </row>
    <row r="17131" spans="1:9" x14ac:dyDescent="0.35">
      <c r="A17131" t="s">
        <v>1257</v>
      </c>
      <c r="B17131" t="s">
        <v>270</v>
      </c>
      <c r="C17131" t="s">
        <v>392</v>
      </c>
      <c r="D17131" t="s">
        <v>1274</v>
      </c>
      <c r="E17131" t="s">
        <v>30</v>
      </c>
      <c r="F17131">
        <v>21528</v>
      </c>
      <c r="G17131">
        <v>21088</v>
      </c>
      <c r="H17131">
        <v>0.97956150130063169</v>
      </c>
      <c r="I17131" t="str">
        <f>VLOOKUP($B17131&amp;$E17131,'Employee List'!$A:$E,5,0)</f>
        <v>E-1345</v>
      </c>
    </row>
    <row r="17132" spans="1:9" x14ac:dyDescent="0.35">
      <c r="A17132" t="s">
        <v>1257</v>
      </c>
      <c r="B17132" t="s">
        <v>270</v>
      </c>
      <c r="C17132" t="s">
        <v>392</v>
      </c>
      <c r="D17132" t="s">
        <v>1274</v>
      </c>
      <c r="E17132" t="s">
        <v>31</v>
      </c>
      <c r="F17132">
        <v>20423</v>
      </c>
      <c r="G17132">
        <v>20679</v>
      </c>
      <c r="H17132">
        <v>1.0125348871370514</v>
      </c>
      <c r="I17132" t="str">
        <f>VLOOKUP($B17132&amp;$E17132,'Employee List'!$A:$E,5,0)</f>
        <v>E-1345</v>
      </c>
    </row>
    <row r="17133" spans="1:9" x14ac:dyDescent="0.35">
      <c r="A17133" t="s">
        <v>1257</v>
      </c>
      <c r="B17133" t="s">
        <v>270</v>
      </c>
      <c r="C17133" t="s">
        <v>392</v>
      </c>
      <c r="D17133" t="s">
        <v>1263</v>
      </c>
      <c r="E17133" t="s">
        <v>29</v>
      </c>
      <c r="F17133">
        <v>4176</v>
      </c>
      <c r="G17133">
        <v>4992</v>
      </c>
      <c r="H17133">
        <v>1.1954022988505748</v>
      </c>
      <c r="I17133" t="str">
        <f>VLOOKUP($B17133&amp;$E17133,'Employee List'!$A:$E,5,0)</f>
        <v>E-1345</v>
      </c>
    </row>
    <row r="17134" spans="1:9" x14ac:dyDescent="0.35">
      <c r="A17134" t="s">
        <v>1257</v>
      </c>
      <c r="B17134" t="s">
        <v>270</v>
      </c>
      <c r="C17134" t="s">
        <v>392</v>
      </c>
      <c r="D17134" t="s">
        <v>1263</v>
      </c>
      <c r="E17134" t="s">
        <v>30</v>
      </c>
      <c r="F17134">
        <v>5922</v>
      </c>
      <c r="G17134">
        <v>3189</v>
      </c>
      <c r="H17134">
        <v>0.53850050658561299</v>
      </c>
      <c r="I17134" t="str">
        <f>VLOOKUP($B17134&amp;$E17134,'Employee List'!$A:$E,5,0)</f>
        <v>E-1345</v>
      </c>
    </row>
    <row r="17135" spans="1:9" x14ac:dyDescent="0.35">
      <c r="A17135" t="s">
        <v>1257</v>
      </c>
      <c r="B17135" t="s">
        <v>270</v>
      </c>
      <c r="C17135" t="s">
        <v>392</v>
      </c>
      <c r="D17135" t="s">
        <v>1263</v>
      </c>
      <c r="E17135" t="s">
        <v>31</v>
      </c>
      <c r="F17135">
        <v>4416</v>
      </c>
      <c r="G17135">
        <v>5708</v>
      </c>
      <c r="H17135">
        <v>1.292572463768116</v>
      </c>
      <c r="I17135" t="str">
        <f>VLOOKUP($B17135&amp;$E17135,'Employee List'!$A:$E,5,0)</f>
        <v>E-1345</v>
      </c>
    </row>
    <row r="17136" spans="1:9" x14ac:dyDescent="0.35">
      <c r="A17136" t="s">
        <v>1257</v>
      </c>
      <c r="B17136" t="s">
        <v>270</v>
      </c>
      <c r="C17136" t="s">
        <v>392</v>
      </c>
      <c r="D17136" t="s">
        <v>1264</v>
      </c>
      <c r="E17136" t="s">
        <v>29</v>
      </c>
      <c r="F17136">
        <v>5781</v>
      </c>
      <c r="G17136">
        <v>1430</v>
      </c>
      <c r="H17136">
        <v>0.24736204808856599</v>
      </c>
      <c r="I17136" t="str">
        <f>VLOOKUP($B17136&amp;$E17136,'Employee List'!$A:$E,5,0)</f>
        <v>E-1345</v>
      </c>
    </row>
    <row r="17137" spans="1:9" x14ac:dyDescent="0.35">
      <c r="A17137" t="s">
        <v>1257</v>
      </c>
      <c r="B17137" t="s">
        <v>270</v>
      </c>
      <c r="C17137" t="s">
        <v>392</v>
      </c>
      <c r="D17137" t="s">
        <v>1264</v>
      </c>
      <c r="E17137" t="s">
        <v>30</v>
      </c>
      <c r="F17137">
        <v>5573</v>
      </c>
      <c r="G17137">
        <v>2418</v>
      </c>
      <c r="H17137">
        <v>0.43387762425982418</v>
      </c>
      <c r="I17137" t="str">
        <f>VLOOKUP($B17137&amp;$E17137,'Employee List'!$A:$E,5,0)</f>
        <v>E-1345</v>
      </c>
    </row>
    <row r="17138" spans="1:9" x14ac:dyDescent="0.35">
      <c r="A17138" t="s">
        <v>1257</v>
      </c>
      <c r="B17138" t="s">
        <v>270</v>
      </c>
      <c r="C17138" t="s">
        <v>392</v>
      </c>
      <c r="D17138" t="s">
        <v>1264</v>
      </c>
      <c r="E17138" t="s">
        <v>31</v>
      </c>
      <c r="F17138">
        <v>5511</v>
      </c>
      <c r="G17138">
        <v>5882</v>
      </c>
      <c r="H17138">
        <v>1.067319905643259</v>
      </c>
      <c r="I17138" t="str">
        <f>VLOOKUP($B17138&amp;$E17138,'Employee List'!$A:$E,5,0)</f>
        <v>E-1345</v>
      </c>
    </row>
    <row r="17139" spans="1:9" x14ac:dyDescent="0.35">
      <c r="A17139" t="s">
        <v>1257</v>
      </c>
      <c r="B17139" t="s">
        <v>270</v>
      </c>
      <c r="C17139" t="s">
        <v>392</v>
      </c>
      <c r="D17139" t="s">
        <v>1265</v>
      </c>
      <c r="E17139" t="s">
        <v>29</v>
      </c>
      <c r="F17139">
        <v>5768</v>
      </c>
      <c r="G17139">
        <v>6271</v>
      </c>
      <c r="H17139">
        <v>1.0872052704576975</v>
      </c>
      <c r="I17139" t="str">
        <f>VLOOKUP($B17139&amp;$E17139,'Employee List'!$A:$E,5,0)</f>
        <v>E-1345</v>
      </c>
    </row>
    <row r="17140" spans="1:9" x14ac:dyDescent="0.35">
      <c r="A17140" t="s">
        <v>1257</v>
      </c>
      <c r="B17140" t="s">
        <v>270</v>
      </c>
      <c r="C17140" t="s">
        <v>392</v>
      </c>
      <c r="D17140" t="s">
        <v>1265</v>
      </c>
      <c r="E17140" t="s">
        <v>30</v>
      </c>
      <c r="F17140">
        <v>7072</v>
      </c>
      <c r="G17140">
        <v>3717</v>
      </c>
      <c r="H17140">
        <v>0.52559389140271495</v>
      </c>
      <c r="I17140" t="str">
        <f>VLOOKUP($B17140&amp;$E17140,'Employee List'!$A:$E,5,0)</f>
        <v>E-1345</v>
      </c>
    </row>
    <row r="17141" spans="1:9" x14ac:dyDescent="0.35">
      <c r="A17141" t="s">
        <v>1257</v>
      </c>
      <c r="B17141" t="s">
        <v>270</v>
      </c>
      <c r="C17141" t="s">
        <v>392</v>
      </c>
      <c r="D17141" t="s">
        <v>1265</v>
      </c>
      <c r="E17141" t="s">
        <v>31</v>
      </c>
      <c r="F17141">
        <v>5141</v>
      </c>
      <c r="G17141">
        <v>1670</v>
      </c>
      <c r="H17141">
        <v>0.32483952538416649</v>
      </c>
      <c r="I17141" t="str">
        <f>VLOOKUP($B17141&amp;$E17141,'Employee List'!$A:$E,5,0)</f>
        <v>E-1345</v>
      </c>
    </row>
    <row r="17142" spans="1:9" x14ac:dyDescent="0.35">
      <c r="A17142" t="s">
        <v>1257</v>
      </c>
      <c r="B17142" t="s">
        <v>270</v>
      </c>
      <c r="C17142" t="s">
        <v>392</v>
      </c>
      <c r="D17142" t="s">
        <v>1260</v>
      </c>
      <c r="E17142" t="s">
        <v>29</v>
      </c>
      <c r="F17142">
        <v>67983</v>
      </c>
      <c r="G17142">
        <v>41604</v>
      </c>
      <c r="H17142">
        <v>0.61197652354265042</v>
      </c>
      <c r="I17142" t="str">
        <f>VLOOKUP($B17142&amp;$E17142,'Employee List'!$A:$E,5,0)</f>
        <v>E-1345</v>
      </c>
    </row>
    <row r="17143" spans="1:9" x14ac:dyDescent="0.35">
      <c r="A17143" t="s">
        <v>1257</v>
      </c>
      <c r="B17143" t="s">
        <v>270</v>
      </c>
      <c r="C17143" t="s">
        <v>392</v>
      </c>
      <c r="D17143" t="s">
        <v>1260</v>
      </c>
      <c r="E17143" t="s">
        <v>30</v>
      </c>
      <c r="F17143">
        <v>66114</v>
      </c>
      <c r="G17143">
        <v>62019</v>
      </c>
      <c r="H17143">
        <v>0.93806153008439963</v>
      </c>
      <c r="I17143" t="str">
        <f>VLOOKUP($B17143&amp;$E17143,'Employee List'!$A:$E,5,0)</f>
        <v>E-1345</v>
      </c>
    </row>
    <row r="17144" spans="1:9" x14ac:dyDescent="0.35">
      <c r="A17144" t="s">
        <v>1257</v>
      </c>
      <c r="B17144" t="s">
        <v>270</v>
      </c>
      <c r="C17144" t="s">
        <v>392</v>
      </c>
      <c r="D17144" t="s">
        <v>1260</v>
      </c>
      <c r="E17144" t="s">
        <v>31</v>
      </c>
      <c r="F17144">
        <v>75063</v>
      </c>
      <c r="G17144">
        <v>70267</v>
      </c>
      <c r="H17144">
        <v>0.93610700345043496</v>
      </c>
      <c r="I17144" t="str">
        <f>VLOOKUP($B17144&amp;$E17144,'Employee List'!$A:$E,5,0)</f>
        <v>E-1345</v>
      </c>
    </row>
    <row r="17145" spans="1:9" x14ac:dyDescent="0.35">
      <c r="A17145" t="s">
        <v>1257</v>
      </c>
      <c r="B17145" t="s">
        <v>270</v>
      </c>
      <c r="C17145" t="s">
        <v>392</v>
      </c>
      <c r="D17145" t="s">
        <v>1261</v>
      </c>
      <c r="E17145" t="s">
        <v>29</v>
      </c>
      <c r="F17145">
        <v>48229</v>
      </c>
      <c r="G17145">
        <v>60913</v>
      </c>
      <c r="H17145">
        <v>1.2629952932882706</v>
      </c>
      <c r="I17145" t="str">
        <f>VLOOKUP($B17145&amp;$E17145,'Employee List'!$A:$E,5,0)</f>
        <v>E-1345</v>
      </c>
    </row>
    <row r="17146" spans="1:9" x14ac:dyDescent="0.35">
      <c r="A17146" t="s">
        <v>1257</v>
      </c>
      <c r="B17146" t="s">
        <v>270</v>
      </c>
      <c r="C17146" t="s">
        <v>392</v>
      </c>
      <c r="D17146" t="s">
        <v>1261</v>
      </c>
      <c r="E17146" t="s">
        <v>30</v>
      </c>
      <c r="F17146">
        <v>51640</v>
      </c>
      <c r="G17146">
        <v>58390</v>
      </c>
      <c r="H17146">
        <v>1.1307126258714175</v>
      </c>
      <c r="I17146" t="str">
        <f>VLOOKUP($B17146&amp;$E17146,'Employee List'!$A:$E,5,0)</f>
        <v>E-1345</v>
      </c>
    </row>
    <row r="17147" spans="1:9" x14ac:dyDescent="0.35">
      <c r="A17147" t="s">
        <v>1257</v>
      </c>
      <c r="B17147" t="s">
        <v>270</v>
      </c>
      <c r="C17147" t="s">
        <v>392</v>
      </c>
      <c r="D17147" t="s">
        <v>1261</v>
      </c>
      <c r="E17147" t="s">
        <v>31</v>
      </c>
      <c r="F17147">
        <v>52879</v>
      </c>
      <c r="G17147">
        <v>52753</v>
      </c>
      <c r="H17147">
        <v>0.9976172015355812</v>
      </c>
      <c r="I17147" t="str">
        <f>VLOOKUP($B17147&amp;$E17147,'Employee List'!$A:$E,5,0)</f>
        <v>E-1345</v>
      </c>
    </row>
    <row r="17148" spans="1:9" x14ac:dyDescent="0.35">
      <c r="A17148" t="s">
        <v>1257</v>
      </c>
      <c r="B17148" t="s">
        <v>270</v>
      </c>
      <c r="C17148" t="s">
        <v>392</v>
      </c>
      <c r="D17148" t="s">
        <v>1266</v>
      </c>
      <c r="E17148" t="s">
        <v>29</v>
      </c>
      <c r="F17148">
        <v>54085</v>
      </c>
      <c r="G17148">
        <v>50802</v>
      </c>
      <c r="H17148">
        <v>0.93929925117870017</v>
      </c>
      <c r="I17148" t="str">
        <f>VLOOKUP($B17148&amp;$E17148,'Employee List'!$A:$E,5,0)</f>
        <v>E-1345</v>
      </c>
    </row>
    <row r="17149" spans="1:9" x14ac:dyDescent="0.35">
      <c r="A17149" t="s">
        <v>1257</v>
      </c>
      <c r="B17149" t="s">
        <v>270</v>
      </c>
      <c r="C17149" t="s">
        <v>392</v>
      </c>
      <c r="D17149" t="s">
        <v>1266</v>
      </c>
      <c r="E17149" t="s">
        <v>30</v>
      </c>
      <c r="F17149">
        <v>57492</v>
      </c>
      <c r="G17149">
        <v>60344</v>
      </c>
      <c r="H17149">
        <v>1.0496069018298197</v>
      </c>
      <c r="I17149" t="str">
        <f>VLOOKUP($B17149&amp;$E17149,'Employee List'!$A:$E,5,0)</f>
        <v>E-1345</v>
      </c>
    </row>
    <row r="17150" spans="1:9" x14ac:dyDescent="0.35">
      <c r="A17150" t="s">
        <v>1257</v>
      </c>
      <c r="B17150" t="s">
        <v>270</v>
      </c>
      <c r="C17150" t="s">
        <v>392</v>
      </c>
      <c r="D17150" t="s">
        <v>1266</v>
      </c>
      <c r="E17150" t="s">
        <v>31</v>
      </c>
      <c r="F17150">
        <v>57198</v>
      </c>
      <c r="G17150">
        <v>51133</v>
      </c>
      <c r="H17150">
        <v>0.89396482394489318</v>
      </c>
      <c r="I17150" t="str">
        <f>VLOOKUP($B17150&amp;$E17150,'Employee List'!$A:$E,5,0)</f>
        <v>E-1345</v>
      </c>
    </row>
    <row r="17151" spans="1:9" x14ac:dyDescent="0.35">
      <c r="A17151" t="s">
        <v>1257</v>
      </c>
      <c r="B17151" t="s">
        <v>270</v>
      </c>
      <c r="C17151" t="s">
        <v>392</v>
      </c>
      <c r="D17151" t="s">
        <v>1267</v>
      </c>
      <c r="E17151" t="s">
        <v>29</v>
      </c>
      <c r="F17151">
        <v>32418</v>
      </c>
      <c r="G17151">
        <v>34396</v>
      </c>
      <c r="H17151">
        <v>1.0610154852242581</v>
      </c>
      <c r="I17151" t="str">
        <f>VLOOKUP($B17151&amp;$E17151,'Employee List'!$A:$E,5,0)</f>
        <v>E-1345</v>
      </c>
    </row>
    <row r="17152" spans="1:9" x14ac:dyDescent="0.35">
      <c r="A17152" t="s">
        <v>1257</v>
      </c>
      <c r="B17152" t="s">
        <v>270</v>
      </c>
      <c r="C17152" t="s">
        <v>392</v>
      </c>
      <c r="D17152" t="s">
        <v>1267</v>
      </c>
      <c r="E17152" t="s">
        <v>30</v>
      </c>
      <c r="F17152">
        <v>32079</v>
      </c>
      <c r="G17152">
        <v>34769</v>
      </c>
      <c r="H17152">
        <v>1.0838554817793573</v>
      </c>
      <c r="I17152" t="str">
        <f>VLOOKUP($B17152&amp;$E17152,'Employee List'!$A:$E,5,0)</f>
        <v>E-1345</v>
      </c>
    </row>
    <row r="17153" spans="1:9" x14ac:dyDescent="0.35">
      <c r="A17153" t="s">
        <v>1257</v>
      </c>
      <c r="B17153" t="s">
        <v>270</v>
      </c>
      <c r="C17153" t="s">
        <v>392</v>
      </c>
      <c r="D17153" t="s">
        <v>1267</v>
      </c>
      <c r="E17153" t="s">
        <v>31</v>
      </c>
      <c r="F17153">
        <v>32092</v>
      </c>
      <c r="G17153">
        <v>40935</v>
      </c>
      <c r="H17153">
        <v>1.2755515393244423</v>
      </c>
      <c r="I17153" t="str">
        <f>VLOOKUP($B17153&amp;$E17153,'Employee List'!$A:$E,5,0)</f>
        <v>E-1345</v>
      </c>
    </row>
    <row r="17154" spans="1:9" x14ac:dyDescent="0.35">
      <c r="A17154" t="s">
        <v>1257</v>
      </c>
      <c r="B17154" t="s">
        <v>270</v>
      </c>
      <c r="C17154" t="s">
        <v>392</v>
      </c>
      <c r="D17154" t="s">
        <v>1268</v>
      </c>
      <c r="E17154" t="s">
        <v>29</v>
      </c>
      <c r="F17154">
        <v>12265</v>
      </c>
      <c r="G17154">
        <v>5582</v>
      </c>
      <c r="H17154">
        <v>0.45511618426416633</v>
      </c>
      <c r="I17154" t="str">
        <f>VLOOKUP($B17154&amp;$E17154,'Employee List'!$A:$E,5,0)</f>
        <v>E-1345</v>
      </c>
    </row>
    <row r="17155" spans="1:9" x14ac:dyDescent="0.35">
      <c r="A17155" t="s">
        <v>1257</v>
      </c>
      <c r="B17155" t="s">
        <v>270</v>
      </c>
      <c r="C17155" t="s">
        <v>392</v>
      </c>
      <c r="D17155" t="s">
        <v>1268</v>
      </c>
      <c r="E17155" t="s">
        <v>30</v>
      </c>
      <c r="F17155">
        <v>13579</v>
      </c>
      <c r="G17155">
        <v>7615</v>
      </c>
      <c r="H17155">
        <v>0.56079240002945729</v>
      </c>
      <c r="I17155" t="str">
        <f>VLOOKUP($B17155&amp;$E17155,'Employee List'!$A:$E,5,0)</f>
        <v>E-1345</v>
      </c>
    </row>
    <row r="17156" spans="1:9" x14ac:dyDescent="0.35">
      <c r="A17156" t="s">
        <v>1257</v>
      </c>
      <c r="B17156" t="s">
        <v>270</v>
      </c>
      <c r="C17156" t="s">
        <v>392</v>
      </c>
      <c r="D17156" t="s">
        <v>1268</v>
      </c>
      <c r="E17156" t="s">
        <v>31</v>
      </c>
      <c r="F17156">
        <v>14426</v>
      </c>
      <c r="G17156">
        <v>5665</v>
      </c>
      <c r="H17156">
        <v>0.39269374740052682</v>
      </c>
      <c r="I17156" t="str">
        <f>VLOOKUP($B17156&amp;$E17156,'Employee List'!$A:$E,5,0)</f>
        <v>E-1345</v>
      </c>
    </row>
    <row r="17157" spans="1:9" x14ac:dyDescent="0.35">
      <c r="A17157" t="s">
        <v>1257</v>
      </c>
      <c r="B17157" t="s">
        <v>270</v>
      </c>
      <c r="C17157" t="s">
        <v>392</v>
      </c>
      <c r="D17157" t="s">
        <v>1269</v>
      </c>
      <c r="E17157" t="s">
        <v>29</v>
      </c>
      <c r="F17157">
        <v>6237</v>
      </c>
      <c r="G17157">
        <v>1808</v>
      </c>
      <c r="H17157">
        <v>0.28988295654962321</v>
      </c>
      <c r="I17157" t="str">
        <f>VLOOKUP($B17157&amp;$E17157,'Employee List'!$A:$E,5,0)</f>
        <v>E-1345</v>
      </c>
    </row>
    <row r="17158" spans="1:9" x14ac:dyDescent="0.35">
      <c r="A17158" t="s">
        <v>1257</v>
      </c>
      <c r="B17158" t="s">
        <v>270</v>
      </c>
      <c r="C17158" t="s">
        <v>392</v>
      </c>
      <c r="D17158" t="s">
        <v>1269</v>
      </c>
      <c r="E17158" t="s">
        <v>30</v>
      </c>
      <c r="F17158">
        <v>4441</v>
      </c>
      <c r="G17158">
        <v>2406</v>
      </c>
      <c r="H17158">
        <v>0.54176987165052914</v>
      </c>
      <c r="I17158" t="str">
        <f>VLOOKUP($B17158&amp;$E17158,'Employee List'!$A:$E,5,0)</f>
        <v>E-1345</v>
      </c>
    </row>
    <row r="17159" spans="1:9" x14ac:dyDescent="0.35">
      <c r="A17159" t="s">
        <v>1257</v>
      </c>
      <c r="B17159" t="s">
        <v>270</v>
      </c>
      <c r="C17159" t="s">
        <v>392</v>
      </c>
      <c r="D17159" t="s">
        <v>1269</v>
      </c>
      <c r="E17159" t="s">
        <v>31</v>
      </c>
      <c r="F17159">
        <v>5896</v>
      </c>
      <c r="G17159">
        <v>3712</v>
      </c>
      <c r="H17159">
        <v>0.62957937584803259</v>
      </c>
      <c r="I17159" t="str">
        <f>VLOOKUP($B17159&amp;$E17159,'Employee List'!$A:$E,5,0)</f>
        <v>E-1345</v>
      </c>
    </row>
    <row r="17160" spans="1:9" x14ac:dyDescent="0.35">
      <c r="A17160" t="s">
        <v>1257</v>
      </c>
      <c r="B17160" t="s">
        <v>270</v>
      </c>
      <c r="C17160" t="s">
        <v>392</v>
      </c>
      <c r="D17160" t="s">
        <v>1270</v>
      </c>
      <c r="E17160" t="s">
        <v>29</v>
      </c>
      <c r="F17160">
        <v>2795</v>
      </c>
      <c r="G17160">
        <v>4652</v>
      </c>
      <c r="H17160">
        <v>1.6644007155635063</v>
      </c>
      <c r="I17160" t="str">
        <f>VLOOKUP($B17160&amp;$E17160,'Employee List'!$A:$E,5,0)</f>
        <v>E-1345</v>
      </c>
    </row>
    <row r="17161" spans="1:9" x14ac:dyDescent="0.35">
      <c r="A17161" t="s">
        <v>1257</v>
      </c>
      <c r="B17161" t="s">
        <v>270</v>
      </c>
      <c r="C17161" t="s">
        <v>392</v>
      </c>
      <c r="D17161" t="s">
        <v>1270</v>
      </c>
      <c r="E17161" t="s">
        <v>30</v>
      </c>
      <c r="F17161">
        <v>6792</v>
      </c>
      <c r="G17161">
        <v>7220</v>
      </c>
      <c r="H17161">
        <v>1.0630153121319199</v>
      </c>
      <c r="I17161" t="str">
        <f>VLOOKUP($B17161&amp;$E17161,'Employee List'!$A:$E,5,0)</f>
        <v>E-1345</v>
      </c>
    </row>
    <row r="17162" spans="1:9" x14ac:dyDescent="0.35">
      <c r="A17162" t="s">
        <v>1257</v>
      </c>
      <c r="B17162" t="s">
        <v>270</v>
      </c>
      <c r="C17162" t="s">
        <v>392</v>
      </c>
      <c r="D17162" t="s">
        <v>1270</v>
      </c>
      <c r="E17162" t="s">
        <v>31</v>
      </c>
      <c r="F17162">
        <v>4179</v>
      </c>
      <c r="G17162">
        <v>4265</v>
      </c>
      <c r="H17162">
        <v>1.0205790859057191</v>
      </c>
      <c r="I17162" t="str">
        <f>VLOOKUP($B17162&amp;$E17162,'Employee List'!$A:$E,5,0)</f>
        <v>E-1345</v>
      </c>
    </row>
    <row r="17163" spans="1:9" x14ac:dyDescent="0.35">
      <c r="A17163" t="s">
        <v>1257</v>
      </c>
      <c r="B17163" t="s">
        <v>270</v>
      </c>
      <c r="C17163" t="s">
        <v>392</v>
      </c>
      <c r="D17163" t="s">
        <v>1271</v>
      </c>
      <c r="E17163" t="s">
        <v>29</v>
      </c>
      <c r="F17163">
        <v>15864</v>
      </c>
      <c r="G17163">
        <v>15748</v>
      </c>
      <c r="H17163">
        <v>0.99268784669692389</v>
      </c>
      <c r="I17163" t="str">
        <f>VLOOKUP($B17163&amp;$E17163,'Employee List'!$A:$E,5,0)</f>
        <v>E-1345</v>
      </c>
    </row>
    <row r="17164" spans="1:9" x14ac:dyDescent="0.35">
      <c r="A17164" t="s">
        <v>1257</v>
      </c>
      <c r="B17164" t="s">
        <v>270</v>
      </c>
      <c r="C17164" t="s">
        <v>392</v>
      </c>
      <c r="D17164" t="s">
        <v>1271</v>
      </c>
      <c r="E17164" t="s">
        <v>30</v>
      </c>
      <c r="F17164">
        <v>14358</v>
      </c>
      <c r="G17164">
        <v>10729</v>
      </c>
      <c r="H17164">
        <v>0.74724892046245994</v>
      </c>
      <c r="I17164" t="str">
        <f>VLOOKUP($B17164&amp;$E17164,'Employee List'!$A:$E,5,0)</f>
        <v>E-1345</v>
      </c>
    </row>
    <row r="17165" spans="1:9" x14ac:dyDescent="0.35">
      <c r="A17165" t="s">
        <v>1257</v>
      </c>
      <c r="B17165" t="s">
        <v>270</v>
      </c>
      <c r="C17165" t="s">
        <v>392</v>
      </c>
      <c r="D17165" t="s">
        <v>1271</v>
      </c>
      <c r="E17165" t="s">
        <v>31</v>
      </c>
      <c r="F17165">
        <v>13950</v>
      </c>
      <c r="G17165">
        <v>10031</v>
      </c>
      <c r="H17165">
        <v>0.71906810035842295</v>
      </c>
      <c r="I17165" t="str">
        <f>VLOOKUP($B17165&amp;$E17165,'Employee List'!$A:$E,5,0)</f>
        <v>E-1345</v>
      </c>
    </row>
    <row r="17166" spans="1:9" x14ac:dyDescent="0.35">
      <c r="A17166" t="s">
        <v>1257</v>
      </c>
      <c r="B17166" t="s">
        <v>270</v>
      </c>
      <c r="C17166" t="s">
        <v>392</v>
      </c>
      <c r="D17166" t="s">
        <v>1258</v>
      </c>
      <c r="E17166" t="s">
        <v>29</v>
      </c>
      <c r="F17166">
        <v>161600</v>
      </c>
      <c r="G17166">
        <v>151071</v>
      </c>
      <c r="H17166">
        <v>0.93484529702970298</v>
      </c>
      <c r="I17166" t="str">
        <f>VLOOKUP($B17166&amp;$E17166,'Employee List'!$A:$E,5,0)</f>
        <v>E-1345</v>
      </c>
    </row>
    <row r="17167" spans="1:9" x14ac:dyDescent="0.35">
      <c r="A17167" t="s">
        <v>1257</v>
      </c>
      <c r="B17167" t="s">
        <v>270</v>
      </c>
      <c r="C17167" t="s">
        <v>392</v>
      </c>
      <c r="D17167" t="s">
        <v>1258</v>
      </c>
      <c r="E17167" t="s">
        <v>30</v>
      </c>
      <c r="F17167">
        <v>156223</v>
      </c>
      <c r="G17167">
        <v>146780</v>
      </c>
      <c r="H17167">
        <v>0.9395543549925427</v>
      </c>
      <c r="I17167" t="str">
        <f>VLOOKUP($B17167&amp;$E17167,'Employee List'!$A:$E,5,0)</f>
        <v>E-1345</v>
      </c>
    </row>
    <row r="17168" spans="1:9" x14ac:dyDescent="0.35">
      <c r="A17168" t="s">
        <v>1257</v>
      </c>
      <c r="B17168" t="s">
        <v>270</v>
      </c>
      <c r="C17168" t="s">
        <v>392</v>
      </c>
      <c r="D17168" t="s">
        <v>1258</v>
      </c>
      <c r="E17168" t="s">
        <v>31</v>
      </c>
      <c r="F17168">
        <v>151397</v>
      </c>
      <c r="G17168">
        <v>131221</v>
      </c>
      <c r="H17168">
        <v>0.86673447954715088</v>
      </c>
      <c r="I17168" t="str">
        <f>VLOOKUP($B17168&amp;$E17168,'Employee List'!$A:$E,5,0)</f>
        <v>E-1345</v>
      </c>
    </row>
    <row r="17169" spans="1:9" x14ac:dyDescent="0.35">
      <c r="A17169" t="s">
        <v>1257</v>
      </c>
      <c r="B17169" t="s">
        <v>270</v>
      </c>
      <c r="C17169" t="s">
        <v>392</v>
      </c>
      <c r="D17169" t="s">
        <v>1272</v>
      </c>
      <c r="E17169" t="s">
        <v>29</v>
      </c>
      <c r="F17169">
        <v>12836</v>
      </c>
      <c r="G17169">
        <v>6416</v>
      </c>
      <c r="H17169">
        <v>0.49984418822062948</v>
      </c>
      <c r="I17169" t="str">
        <f>VLOOKUP($B17169&amp;$E17169,'Employee List'!$A:$E,5,0)</f>
        <v>E-1345</v>
      </c>
    </row>
    <row r="17170" spans="1:9" x14ac:dyDescent="0.35">
      <c r="A17170" t="s">
        <v>1257</v>
      </c>
      <c r="B17170" t="s">
        <v>270</v>
      </c>
      <c r="C17170" t="s">
        <v>392</v>
      </c>
      <c r="D17170" t="s">
        <v>1272</v>
      </c>
      <c r="E17170" t="s">
        <v>30</v>
      </c>
      <c r="F17170">
        <v>11031</v>
      </c>
      <c r="G17170">
        <v>7523</v>
      </c>
      <c r="H17170">
        <v>0.68198712718701837</v>
      </c>
      <c r="I17170" t="str">
        <f>VLOOKUP($B17170&amp;$E17170,'Employee List'!$A:$E,5,0)</f>
        <v>E-1345</v>
      </c>
    </row>
    <row r="17171" spans="1:9" x14ac:dyDescent="0.35">
      <c r="A17171" t="s">
        <v>1257</v>
      </c>
      <c r="B17171" t="s">
        <v>270</v>
      </c>
      <c r="C17171" t="s">
        <v>392</v>
      </c>
      <c r="D17171" t="s">
        <v>1272</v>
      </c>
      <c r="E17171" t="s">
        <v>31</v>
      </c>
      <c r="F17171">
        <v>11092</v>
      </c>
      <c r="G17171">
        <v>13394</v>
      </c>
      <c r="H17171">
        <v>1.207536963577353</v>
      </c>
      <c r="I17171" t="str">
        <f>VLOOKUP($B17171&amp;$E17171,'Employee List'!$A:$E,5,0)</f>
        <v>E-1345</v>
      </c>
    </row>
    <row r="17172" spans="1:9" x14ac:dyDescent="0.35">
      <c r="A17172" t="s">
        <v>1257</v>
      </c>
      <c r="B17172" t="s">
        <v>270</v>
      </c>
      <c r="C17172" t="s">
        <v>392</v>
      </c>
      <c r="D17172" t="s">
        <v>1259</v>
      </c>
      <c r="E17172" t="s">
        <v>29</v>
      </c>
      <c r="F17172">
        <v>41678</v>
      </c>
      <c r="G17172">
        <v>39271</v>
      </c>
      <c r="H17172">
        <v>0.94224770862325447</v>
      </c>
      <c r="I17172" t="str">
        <f>VLOOKUP($B17172&amp;$E17172,'Employee List'!$A:$E,5,0)</f>
        <v>E-1345</v>
      </c>
    </row>
    <row r="17173" spans="1:9" x14ac:dyDescent="0.35">
      <c r="A17173" t="s">
        <v>1257</v>
      </c>
      <c r="B17173" t="s">
        <v>270</v>
      </c>
      <c r="C17173" t="s">
        <v>392</v>
      </c>
      <c r="D17173" t="s">
        <v>1259</v>
      </c>
      <c r="E17173" t="s">
        <v>30</v>
      </c>
      <c r="F17173">
        <v>41777</v>
      </c>
      <c r="G17173">
        <v>44451</v>
      </c>
      <c r="H17173">
        <v>1.0640065107595089</v>
      </c>
      <c r="I17173" t="str">
        <f>VLOOKUP($B17173&amp;$E17173,'Employee List'!$A:$E,5,0)</f>
        <v>E-1345</v>
      </c>
    </row>
    <row r="17174" spans="1:9" x14ac:dyDescent="0.35">
      <c r="A17174" t="s">
        <v>1257</v>
      </c>
      <c r="B17174" t="s">
        <v>270</v>
      </c>
      <c r="C17174" t="s">
        <v>392</v>
      </c>
      <c r="D17174" t="s">
        <v>1259</v>
      </c>
      <c r="E17174" t="s">
        <v>31</v>
      </c>
      <c r="F17174">
        <v>44217</v>
      </c>
      <c r="G17174">
        <v>31903</v>
      </c>
      <c r="H17174">
        <v>0.72150982653730467</v>
      </c>
      <c r="I17174" t="str">
        <f>VLOOKUP($B17174&amp;$E17174,'Employee List'!$A:$E,5,0)</f>
        <v>E-1345</v>
      </c>
    </row>
    <row r="17175" spans="1:9" x14ac:dyDescent="0.35">
      <c r="A17175" t="s">
        <v>1257</v>
      </c>
      <c r="B17175" t="s">
        <v>270</v>
      </c>
      <c r="C17175" t="s">
        <v>392</v>
      </c>
      <c r="D17175" t="s">
        <v>1273</v>
      </c>
      <c r="E17175" t="s">
        <v>29</v>
      </c>
      <c r="F17175">
        <v>4006</v>
      </c>
      <c r="G17175">
        <v>2829</v>
      </c>
      <c r="H17175">
        <v>0.70619071392910637</v>
      </c>
      <c r="I17175" t="str">
        <f>VLOOKUP($B17175&amp;$E17175,'Employee List'!$A:$E,5,0)</f>
        <v>E-1345</v>
      </c>
    </row>
    <row r="17176" spans="1:9" x14ac:dyDescent="0.35">
      <c r="A17176" t="s">
        <v>1257</v>
      </c>
      <c r="B17176" t="s">
        <v>270</v>
      </c>
      <c r="C17176" t="s">
        <v>392</v>
      </c>
      <c r="D17176" t="s">
        <v>1273</v>
      </c>
      <c r="E17176" t="s">
        <v>30</v>
      </c>
      <c r="F17176">
        <v>3546</v>
      </c>
      <c r="G17176">
        <v>5777</v>
      </c>
      <c r="H17176">
        <v>1.6291596164692612</v>
      </c>
      <c r="I17176" t="str">
        <f>VLOOKUP($B17176&amp;$E17176,'Employee List'!$A:$E,5,0)</f>
        <v>E-1345</v>
      </c>
    </row>
    <row r="17177" spans="1:9" x14ac:dyDescent="0.35">
      <c r="A17177" t="s">
        <v>1257</v>
      </c>
      <c r="B17177" t="s">
        <v>270</v>
      </c>
      <c r="C17177" t="s">
        <v>392</v>
      </c>
      <c r="D17177" t="s">
        <v>1273</v>
      </c>
      <c r="E17177" t="s">
        <v>31</v>
      </c>
      <c r="F17177">
        <v>3353</v>
      </c>
      <c r="G17177">
        <v>2455</v>
      </c>
      <c r="H17177">
        <v>0.73218013719057562</v>
      </c>
      <c r="I17177" t="str">
        <f>VLOOKUP($B17177&amp;$E17177,'Employee List'!$A:$E,5,0)</f>
        <v>E-1345</v>
      </c>
    </row>
    <row r="17178" spans="1:9" x14ac:dyDescent="0.35">
      <c r="A17178" t="s">
        <v>1257</v>
      </c>
      <c r="B17178" t="s">
        <v>270</v>
      </c>
      <c r="C17178" t="s">
        <v>392</v>
      </c>
      <c r="D17178" t="s">
        <v>1275</v>
      </c>
      <c r="E17178" t="s">
        <v>29</v>
      </c>
      <c r="F17178">
        <v>11734</v>
      </c>
      <c r="G17178">
        <v>9343</v>
      </c>
      <c r="H17178">
        <v>0.79623316856996762</v>
      </c>
      <c r="I17178" t="str">
        <f>VLOOKUP($B17178&amp;$E17178,'Employee List'!$A:$E,5,0)</f>
        <v>E-1345</v>
      </c>
    </row>
    <row r="17179" spans="1:9" x14ac:dyDescent="0.35">
      <c r="A17179" t="s">
        <v>1257</v>
      </c>
      <c r="B17179" t="s">
        <v>270</v>
      </c>
      <c r="C17179" t="s">
        <v>392</v>
      </c>
      <c r="D17179" t="s">
        <v>1275</v>
      </c>
      <c r="E17179" t="s">
        <v>30</v>
      </c>
      <c r="F17179">
        <v>10397</v>
      </c>
      <c r="G17179">
        <v>8412</v>
      </c>
      <c r="H17179">
        <v>0.80907954217562761</v>
      </c>
      <c r="I17179" t="str">
        <f>VLOOKUP($B17179&amp;$E17179,'Employee List'!$A:$E,5,0)</f>
        <v>E-1345</v>
      </c>
    </row>
    <row r="17180" spans="1:9" x14ac:dyDescent="0.35">
      <c r="A17180" t="s">
        <v>1257</v>
      </c>
      <c r="B17180" t="s">
        <v>270</v>
      </c>
      <c r="C17180" t="s">
        <v>392</v>
      </c>
      <c r="D17180" t="s">
        <v>1275</v>
      </c>
      <c r="E17180" t="s">
        <v>31</v>
      </c>
      <c r="F17180">
        <v>11379</v>
      </c>
      <c r="G17180">
        <v>13442</v>
      </c>
      <c r="H17180">
        <v>1.1812988839089551</v>
      </c>
      <c r="I17180" t="str">
        <f>VLOOKUP($B17180&amp;$E17180,'Employee List'!$A:$E,5,0)</f>
        <v>E-1345</v>
      </c>
    </row>
    <row r="17181" spans="1:9" x14ac:dyDescent="0.35">
      <c r="A17181" t="s">
        <v>1257</v>
      </c>
      <c r="B17181" t="s">
        <v>270</v>
      </c>
      <c r="C17181" t="s">
        <v>392</v>
      </c>
      <c r="D17181" t="s">
        <v>1276</v>
      </c>
      <c r="E17181" t="s">
        <v>29</v>
      </c>
      <c r="F17181">
        <v>4135</v>
      </c>
      <c r="G17181">
        <v>2553</v>
      </c>
      <c r="H17181">
        <v>0.61741233373639659</v>
      </c>
      <c r="I17181" t="str">
        <f>VLOOKUP($B17181&amp;$E17181,'Employee List'!$A:$E,5,0)</f>
        <v>E-1345</v>
      </c>
    </row>
    <row r="17182" spans="1:9" x14ac:dyDescent="0.35">
      <c r="A17182" t="s">
        <v>1257</v>
      </c>
      <c r="B17182" t="s">
        <v>270</v>
      </c>
      <c r="C17182" t="s">
        <v>392</v>
      </c>
      <c r="D17182" t="s">
        <v>1276</v>
      </c>
      <c r="E17182" t="s">
        <v>30</v>
      </c>
      <c r="F17182">
        <v>3183</v>
      </c>
      <c r="G17182">
        <v>2594</v>
      </c>
      <c r="H17182">
        <v>0.81495444549167451</v>
      </c>
      <c r="I17182" t="str">
        <f>VLOOKUP($B17182&amp;$E17182,'Employee List'!$A:$E,5,0)</f>
        <v>E-1345</v>
      </c>
    </row>
    <row r="17183" spans="1:9" x14ac:dyDescent="0.35">
      <c r="A17183" t="s">
        <v>1257</v>
      </c>
      <c r="B17183" t="s">
        <v>270</v>
      </c>
      <c r="C17183" t="s">
        <v>392</v>
      </c>
      <c r="D17183" t="s">
        <v>1276</v>
      </c>
      <c r="E17183" t="s">
        <v>31</v>
      </c>
      <c r="F17183">
        <v>3263</v>
      </c>
      <c r="G17183">
        <v>3422</v>
      </c>
      <c r="H17183">
        <v>1.0487281642660129</v>
      </c>
      <c r="I17183" t="str">
        <f>VLOOKUP($B17183&amp;$E17183,'Employee List'!$A:$E,5,0)</f>
        <v>E-1345</v>
      </c>
    </row>
    <row r="17184" spans="1:9" x14ac:dyDescent="0.35">
      <c r="A17184" t="s">
        <v>1257</v>
      </c>
      <c r="B17184" t="s">
        <v>270</v>
      </c>
      <c r="C17184" t="s">
        <v>392</v>
      </c>
      <c r="D17184" t="s">
        <v>1277</v>
      </c>
      <c r="E17184" t="s">
        <v>29</v>
      </c>
      <c r="F17184">
        <v>8276</v>
      </c>
      <c r="G17184">
        <v>8034</v>
      </c>
      <c r="H17184">
        <v>0.97075882068632191</v>
      </c>
      <c r="I17184" t="str">
        <f>VLOOKUP($B17184&amp;$E17184,'Employee List'!$A:$E,5,0)</f>
        <v>E-1345</v>
      </c>
    </row>
    <row r="17185" spans="1:9" x14ac:dyDescent="0.35">
      <c r="A17185" t="s">
        <v>1257</v>
      </c>
      <c r="B17185" t="s">
        <v>270</v>
      </c>
      <c r="C17185" t="s">
        <v>392</v>
      </c>
      <c r="D17185" t="s">
        <v>1277</v>
      </c>
      <c r="E17185" t="s">
        <v>30</v>
      </c>
      <c r="F17185">
        <v>5969</v>
      </c>
      <c r="G17185">
        <v>3554</v>
      </c>
      <c r="H17185">
        <v>0.59540961635114764</v>
      </c>
      <c r="I17185" t="str">
        <f>VLOOKUP($B17185&amp;$E17185,'Employee List'!$A:$E,5,0)</f>
        <v>E-1345</v>
      </c>
    </row>
    <row r="17186" spans="1:9" x14ac:dyDescent="0.35">
      <c r="A17186" t="s">
        <v>1257</v>
      </c>
      <c r="B17186" t="s">
        <v>270</v>
      </c>
      <c r="C17186" t="s">
        <v>392</v>
      </c>
      <c r="D17186" t="s">
        <v>1277</v>
      </c>
      <c r="E17186" t="s">
        <v>31</v>
      </c>
      <c r="F17186">
        <v>6662</v>
      </c>
      <c r="G17186">
        <v>6840</v>
      </c>
      <c r="H17186">
        <v>1.0267187030921645</v>
      </c>
      <c r="I17186" t="str">
        <f>VLOOKUP($B17186&amp;$E17186,'Employee List'!$A:$E,5,0)</f>
        <v>E-1345</v>
      </c>
    </row>
    <row r="17187" spans="1:9" x14ac:dyDescent="0.35">
      <c r="A17187" t="s">
        <v>1257</v>
      </c>
      <c r="B17187" t="s">
        <v>270</v>
      </c>
      <c r="C17187" t="s">
        <v>392</v>
      </c>
      <c r="D17187" t="s">
        <v>1278</v>
      </c>
      <c r="E17187" t="s">
        <v>29</v>
      </c>
      <c r="F17187">
        <v>8593</v>
      </c>
      <c r="G17187">
        <v>8715</v>
      </c>
      <c r="H17187">
        <v>1.014197602699872</v>
      </c>
      <c r="I17187" t="str">
        <f>VLOOKUP($B17187&amp;$E17187,'Employee List'!$A:$E,5,0)</f>
        <v>E-1345</v>
      </c>
    </row>
    <row r="17188" spans="1:9" x14ac:dyDescent="0.35">
      <c r="A17188" t="s">
        <v>1257</v>
      </c>
      <c r="B17188" t="s">
        <v>270</v>
      </c>
      <c r="C17188" t="s">
        <v>392</v>
      </c>
      <c r="D17188" t="s">
        <v>1278</v>
      </c>
      <c r="E17188" t="s">
        <v>30</v>
      </c>
      <c r="F17188">
        <v>8335</v>
      </c>
      <c r="G17188">
        <v>10587</v>
      </c>
      <c r="H17188">
        <v>1.2701859628074386</v>
      </c>
      <c r="I17188" t="str">
        <f>VLOOKUP($B17188&amp;$E17188,'Employee List'!$A:$E,5,0)</f>
        <v>E-1345</v>
      </c>
    </row>
    <row r="17189" spans="1:9" x14ac:dyDescent="0.35">
      <c r="A17189" t="s">
        <v>1257</v>
      </c>
      <c r="B17189" t="s">
        <v>270</v>
      </c>
      <c r="C17189" t="s">
        <v>392</v>
      </c>
      <c r="D17189" t="s">
        <v>1278</v>
      </c>
      <c r="E17189" t="s">
        <v>31</v>
      </c>
      <c r="F17189">
        <v>8069</v>
      </c>
      <c r="G17189">
        <v>8537</v>
      </c>
      <c r="H17189">
        <v>1.0579997521378113</v>
      </c>
      <c r="I17189" t="str">
        <f>VLOOKUP($B17189&amp;$E17189,'Employee List'!$A:$E,5,0)</f>
        <v>E-1345</v>
      </c>
    </row>
    <row r="17190" spans="1:9" x14ac:dyDescent="0.35">
      <c r="A17190" t="s">
        <v>1257</v>
      </c>
      <c r="B17190" t="s">
        <v>270</v>
      </c>
      <c r="C17190" t="s">
        <v>392</v>
      </c>
      <c r="D17190" t="s">
        <v>1279</v>
      </c>
      <c r="E17190" t="s">
        <v>29</v>
      </c>
      <c r="F17190">
        <v>2523</v>
      </c>
      <c r="G17190">
        <v>6805</v>
      </c>
      <c r="H17190">
        <v>2.697185889813714</v>
      </c>
      <c r="I17190" t="str">
        <f>VLOOKUP($B17190&amp;$E17190,'Employee List'!$A:$E,5,0)</f>
        <v>E-1345</v>
      </c>
    </row>
    <row r="17191" spans="1:9" x14ac:dyDescent="0.35">
      <c r="A17191" t="s">
        <v>1257</v>
      </c>
      <c r="B17191" t="s">
        <v>270</v>
      </c>
      <c r="C17191" t="s">
        <v>392</v>
      </c>
      <c r="D17191" t="s">
        <v>1279</v>
      </c>
      <c r="E17191" t="s">
        <v>30</v>
      </c>
      <c r="F17191">
        <v>3429</v>
      </c>
      <c r="G17191">
        <v>2250</v>
      </c>
      <c r="H17191">
        <v>0.65616797900262469</v>
      </c>
      <c r="I17191" t="str">
        <f>VLOOKUP($B17191&amp;$E17191,'Employee List'!$A:$E,5,0)</f>
        <v>E-1345</v>
      </c>
    </row>
    <row r="17192" spans="1:9" x14ac:dyDescent="0.35">
      <c r="A17192" t="s">
        <v>1257</v>
      </c>
      <c r="B17192" t="s">
        <v>270</v>
      </c>
      <c r="C17192" t="s">
        <v>392</v>
      </c>
      <c r="D17192" t="s">
        <v>1279</v>
      </c>
      <c r="E17192" t="s">
        <v>31</v>
      </c>
      <c r="F17192">
        <v>4828</v>
      </c>
      <c r="G17192">
        <v>3655</v>
      </c>
      <c r="H17192">
        <v>0.75704225352112675</v>
      </c>
      <c r="I17192" t="str">
        <f>VLOOKUP($B17192&amp;$E17192,'Employee List'!$A:$E,5,0)</f>
        <v>E-1345</v>
      </c>
    </row>
    <row r="17193" spans="1:9" x14ac:dyDescent="0.35">
      <c r="A17193" t="s">
        <v>1257</v>
      </c>
      <c r="B17193" t="s">
        <v>270</v>
      </c>
      <c r="C17193" t="s">
        <v>392</v>
      </c>
      <c r="D17193" t="s">
        <v>1280</v>
      </c>
      <c r="E17193" t="s">
        <v>29</v>
      </c>
      <c r="F17193">
        <v>4501</v>
      </c>
      <c r="G17193">
        <v>4068</v>
      </c>
      <c r="H17193">
        <v>0.90379915574316816</v>
      </c>
      <c r="I17193" t="str">
        <f>VLOOKUP($B17193&amp;$E17193,'Employee List'!$A:$E,5,0)</f>
        <v>E-1345</v>
      </c>
    </row>
    <row r="17194" spans="1:9" x14ac:dyDescent="0.35">
      <c r="A17194" t="s">
        <v>1257</v>
      </c>
      <c r="B17194" t="s">
        <v>270</v>
      </c>
      <c r="C17194" t="s">
        <v>392</v>
      </c>
      <c r="D17194" t="s">
        <v>1280</v>
      </c>
      <c r="E17194" t="s">
        <v>30</v>
      </c>
      <c r="F17194">
        <v>4731</v>
      </c>
      <c r="G17194">
        <v>3891</v>
      </c>
      <c r="H17194">
        <v>0.82244768547875713</v>
      </c>
      <c r="I17194" t="str">
        <f>VLOOKUP($B17194&amp;$E17194,'Employee List'!$A:$E,5,0)</f>
        <v>E-1345</v>
      </c>
    </row>
    <row r="17195" spans="1:9" x14ac:dyDescent="0.35">
      <c r="A17195" t="s">
        <v>1257</v>
      </c>
      <c r="B17195" t="s">
        <v>270</v>
      </c>
      <c r="C17195" t="s">
        <v>392</v>
      </c>
      <c r="D17195" t="s">
        <v>1280</v>
      </c>
      <c r="E17195" t="s">
        <v>31</v>
      </c>
      <c r="F17195">
        <v>4337</v>
      </c>
      <c r="G17195">
        <v>3339</v>
      </c>
      <c r="H17195">
        <v>0.76988701867650444</v>
      </c>
      <c r="I17195" t="str">
        <f>VLOOKUP($B17195&amp;$E17195,'Employee List'!$A:$E,5,0)</f>
        <v>E-1345</v>
      </c>
    </row>
    <row r="17196" spans="1:9" x14ac:dyDescent="0.35">
      <c r="A17196" t="s">
        <v>1257</v>
      </c>
      <c r="B17196" t="s">
        <v>270</v>
      </c>
      <c r="C17196" t="s">
        <v>392</v>
      </c>
      <c r="D17196" t="s">
        <v>1262</v>
      </c>
      <c r="E17196" t="s">
        <v>29</v>
      </c>
      <c r="F17196">
        <v>31267</v>
      </c>
      <c r="G17196">
        <v>30728</v>
      </c>
      <c r="H17196">
        <v>0.98276137781047113</v>
      </c>
      <c r="I17196" t="str">
        <f>VLOOKUP($B17196&amp;$E17196,'Employee List'!$A:$E,5,0)</f>
        <v>E-1345</v>
      </c>
    </row>
    <row r="17197" spans="1:9" x14ac:dyDescent="0.35">
      <c r="A17197" t="s">
        <v>1257</v>
      </c>
      <c r="B17197" t="s">
        <v>270</v>
      </c>
      <c r="C17197" t="s">
        <v>392</v>
      </c>
      <c r="D17197" t="s">
        <v>1262</v>
      </c>
      <c r="E17197" t="s">
        <v>30</v>
      </c>
      <c r="F17197">
        <v>31174</v>
      </c>
      <c r="G17197">
        <v>42272</v>
      </c>
      <c r="H17197">
        <v>1.3560017963687689</v>
      </c>
      <c r="I17197" t="str">
        <f>VLOOKUP($B17197&amp;$E17197,'Employee List'!$A:$E,5,0)</f>
        <v>E-1345</v>
      </c>
    </row>
    <row r="17198" spans="1:9" x14ac:dyDescent="0.35">
      <c r="A17198" t="s">
        <v>1257</v>
      </c>
      <c r="B17198" t="s">
        <v>270</v>
      </c>
      <c r="C17198" t="s">
        <v>392</v>
      </c>
      <c r="D17198" t="s">
        <v>1262</v>
      </c>
      <c r="E17198" t="s">
        <v>31</v>
      </c>
      <c r="F17198">
        <v>32072</v>
      </c>
      <c r="G17198">
        <v>28351</v>
      </c>
      <c r="H17198">
        <v>0.88397979546021455</v>
      </c>
      <c r="I17198" t="str">
        <f>VLOOKUP($B17198&amp;$E17198,'Employee List'!$A:$E,5,0)</f>
        <v>E-1345</v>
      </c>
    </row>
    <row r="17199" spans="1:9" x14ac:dyDescent="0.35">
      <c r="A17199" t="s">
        <v>1257</v>
      </c>
      <c r="B17199" t="s">
        <v>270</v>
      </c>
      <c r="C17199" t="s">
        <v>392</v>
      </c>
      <c r="D17199" t="s">
        <v>1282</v>
      </c>
      <c r="E17199" t="s">
        <v>30</v>
      </c>
      <c r="F17199">
        <v>6923</v>
      </c>
      <c r="G17199">
        <v>6284</v>
      </c>
      <c r="H17199">
        <v>0.90769897443304925</v>
      </c>
      <c r="I17199" t="str">
        <f>VLOOKUP($B17199&amp;$E17199,'Employee List'!$A:$E,5,0)</f>
        <v>E-1345</v>
      </c>
    </row>
    <row r="17200" spans="1:9" x14ac:dyDescent="0.35">
      <c r="A17200" t="s">
        <v>1257</v>
      </c>
      <c r="B17200" t="s">
        <v>270</v>
      </c>
      <c r="C17200" t="s">
        <v>392</v>
      </c>
      <c r="D17200" t="s">
        <v>1282</v>
      </c>
      <c r="E17200" t="s">
        <v>31</v>
      </c>
      <c r="F17200">
        <v>4588</v>
      </c>
      <c r="G17200">
        <v>2516</v>
      </c>
      <c r="H17200">
        <v>0.54838709677419351</v>
      </c>
      <c r="I17200" t="str">
        <f>VLOOKUP($B17200&amp;$E17200,'Employee List'!$A:$E,5,0)</f>
        <v>E-1345</v>
      </c>
    </row>
    <row r="17201" spans="1:9" x14ac:dyDescent="0.35">
      <c r="A17201" t="s">
        <v>1257</v>
      </c>
      <c r="B17201" t="s">
        <v>270</v>
      </c>
      <c r="C17201" t="s">
        <v>392</v>
      </c>
      <c r="D17201" t="s">
        <v>1281</v>
      </c>
      <c r="E17201" t="s">
        <v>29</v>
      </c>
      <c r="F17201">
        <v>3737</v>
      </c>
      <c r="G17201">
        <v>1934</v>
      </c>
      <c r="H17201">
        <v>0.51752742841851751</v>
      </c>
      <c r="I17201" t="str">
        <f>VLOOKUP($B17201&amp;$E17201,'Employee List'!$A:$E,5,0)</f>
        <v>E-1345</v>
      </c>
    </row>
    <row r="17202" spans="1:9" x14ac:dyDescent="0.35">
      <c r="A17202" t="s">
        <v>1257</v>
      </c>
      <c r="B17202" t="s">
        <v>270</v>
      </c>
      <c r="C17202" t="s">
        <v>392</v>
      </c>
      <c r="D17202" t="s">
        <v>1281</v>
      </c>
      <c r="E17202" t="s">
        <v>30</v>
      </c>
      <c r="F17202">
        <v>4922</v>
      </c>
      <c r="G17202">
        <v>2535</v>
      </c>
      <c r="H17202">
        <v>0.51503453880536365</v>
      </c>
      <c r="I17202" t="str">
        <f>VLOOKUP($B17202&amp;$E17202,'Employee List'!$A:$E,5,0)</f>
        <v>E-1345</v>
      </c>
    </row>
    <row r="17203" spans="1:9" x14ac:dyDescent="0.35">
      <c r="A17203" t="s">
        <v>1257</v>
      </c>
      <c r="B17203" t="s">
        <v>270</v>
      </c>
      <c r="C17203" t="s">
        <v>392</v>
      </c>
      <c r="D17203" t="s">
        <v>1281</v>
      </c>
      <c r="E17203" t="s">
        <v>31</v>
      </c>
      <c r="F17203">
        <v>5791</v>
      </c>
      <c r="G17203">
        <v>4507</v>
      </c>
      <c r="H17203">
        <v>0.77827663615955789</v>
      </c>
      <c r="I17203" t="str">
        <f>VLOOKUP($B17203&amp;$E17203,'Employee List'!$A:$E,5,0)</f>
        <v>E-1345</v>
      </c>
    </row>
    <row r="17204" spans="1:9" x14ac:dyDescent="0.35">
      <c r="A17204" t="s">
        <v>1257</v>
      </c>
      <c r="B17204" t="s">
        <v>271</v>
      </c>
      <c r="C17204" t="s">
        <v>392</v>
      </c>
      <c r="D17204" t="s">
        <v>1274</v>
      </c>
      <c r="E17204" t="s">
        <v>29</v>
      </c>
      <c r="F17204">
        <v>23283</v>
      </c>
      <c r="G17204">
        <v>23546</v>
      </c>
      <c r="H17204">
        <v>1.0112957952153931</v>
      </c>
      <c r="I17204" t="str">
        <f>VLOOKUP($B17204&amp;$E17204,'Employee List'!$A:$E,5,0)</f>
        <v>E-1346</v>
      </c>
    </row>
    <row r="17205" spans="1:9" x14ac:dyDescent="0.35">
      <c r="A17205" t="s">
        <v>1257</v>
      </c>
      <c r="B17205" t="s">
        <v>271</v>
      </c>
      <c r="C17205" t="s">
        <v>392</v>
      </c>
      <c r="D17205" t="s">
        <v>1274</v>
      </c>
      <c r="E17205" t="s">
        <v>30</v>
      </c>
      <c r="F17205">
        <v>24649</v>
      </c>
      <c r="G17205">
        <v>21212</v>
      </c>
      <c r="H17205">
        <v>0.86056229461641442</v>
      </c>
      <c r="I17205" t="str">
        <f>VLOOKUP($B17205&amp;$E17205,'Employee List'!$A:$E,5,0)</f>
        <v>E-1346</v>
      </c>
    </row>
    <row r="17206" spans="1:9" x14ac:dyDescent="0.35">
      <c r="A17206" t="s">
        <v>1257</v>
      </c>
      <c r="B17206" t="s">
        <v>271</v>
      </c>
      <c r="C17206" t="s">
        <v>392</v>
      </c>
      <c r="D17206" t="s">
        <v>1274</v>
      </c>
      <c r="E17206" t="s">
        <v>31</v>
      </c>
      <c r="F17206">
        <v>23840</v>
      </c>
      <c r="G17206">
        <v>21864</v>
      </c>
      <c r="H17206">
        <v>0.91711409395973154</v>
      </c>
      <c r="I17206" t="str">
        <f>VLOOKUP($B17206&amp;$E17206,'Employee List'!$A:$E,5,0)</f>
        <v>E-1346</v>
      </c>
    </row>
    <row r="17207" spans="1:9" x14ac:dyDescent="0.35">
      <c r="A17207" t="s">
        <v>1257</v>
      </c>
      <c r="B17207" t="s">
        <v>271</v>
      </c>
      <c r="C17207" t="s">
        <v>392</v>
      </c>
      <c r="D17207" t="s">
        <v>1263</v>
      </c>
      <c r="E17207" t="s">
        <v>29</v>
      </c>
      <c r="F17207">
        <v>2565</v>
      </c>
      <c r="G17207">
        <v>3762</v>
      </c>
      <c r="H17207">
        <v>1.4666666666666666</v>
      </c>
      <c r="I17207" t="str">
        <f>VLOOKUP($B17207&amp;$E17207,'Employee List'!$A:$E,5,0)</f>
        <v>E-1346</v>
      </c>
    </row>
    <row r="17208" spans="1:9" x14ac:dyDescent="0.35">
      <c r="A17208" t="s">
        <v>1257</v>
      </c>
      <c r="B17208" t="s">
        <v>271</v>
      </c>
      <c r="C17208" t="s">
        <v>392</v>
      </c>
      <c r="D17208" t="s">
        <v>1263</v>
      </c>
      <c r="E17208" t="s">
        <v>30</v>
      </c>
      <c r="F17208">
        <v>4066</v>
      </c>
      <c r="G17208">
        <v>4689</v>
      </c>
      <c r="H17208">
        <v>1.1532218396458436</v>
      </c>
      <c r="I17208" t="str">
        <f>VLOOKUP($B17208&amp;$E17208,'Employee List'!$A:$E,5,0)</f>
        <v>E-1346</v>
      </c>
    </row>
    <row r="17209" spans="1:9" x14ac:dyDescent="0.35">
      <c r="A17209" t="s">
        <v>1257</v>
      </c>
      <c r="B17209" t="s">
        <v>271</v>
      </c>
      <c r="C17209" t="s">
        <v>392</v>
      </c>
      <c r="D17209" t="s">
        <v>1263</v>
      </c>
      <c r="E17209" t="s">
        <v>31</v>
      </c>
      <c r="F17209">
        <v>3329</v>
      </c>
      <c r="G17209">
        <v>2823</v>
      </c>
      <c r="H17209">
        <v>0.84800240312406128</v>
      </c>
      <c r="I17209" t="str">
        <f>VLOOKUP($B17209&amp;$E17209,'Employee List'!$A:$E,5,0)</f>
        <v>E-1346</v>
      </c>
    </row>
    <row r="17210" spans="1:9" x14ac:dyDescent="0.35">
      <c r="A17210" t="s">
        <v>1257</v>
      </c>
      <c r="B17210" t="s">
        <v>271</v>
      </c>
      <c r="C17210" t="s">
        <v>392</v>
      </c>
      <c r="D17210" t="s">
        <v>1264</v>
      </c>
      <c r="E17210" t="s">
        <v>29</v>
      </c>
      <c r="F17210">
        <v>1789</v>
      </c>
      <c r="G17210">
        <v>6164</v>
      </c>
      <c r="H17210">
        <v>3.4455002794857461</v>
      </c>
      <c r="I17210" t="str">
        <f>VLOOKUP($B17210&amp;$E17210,'Employee List'!$A:$E,5,0)</f>
        <v>E-1346</v>
      </c>
    </row>
    <row r="17211" spans="1:9" x14ac:dyDescent="0.35">
      <c r="A17211" t="s">
        <v>1257</v>
      </c>
      <c r="B17211" t="s">
        <v>271</v>
      </c>
      <c r="C17211" t="s">
        <v>392</v>
      </c>
      <c r="D17211" t="s">
        <v>1264</v>
      </c>
      <c r="E17211" t="s">
        <v>30</v>
      </c>
      <c r="F17211">
        <v>2081</v>
      </c>
      <c r="G17211">
        <v>4343</v>
      </c>
      <c r="H17211">
        <v>2.0869774147044691</v>
      </c>
      <c r="I17211" t="str">
        <f>VLOOKUP($B17211&amp;$E17211,'Employee List'!$A:$E,5,0)</f>
        <v>E-1346</v>
      </c>
    </row>
    <row r="17212" spans="1:9" x14ac:dyDescent="0.35">
      <c r="A17212" t="s">
        <v>1257</v>
      </c>
      <c r="B17212" t="s">
        <v>271</v>
      </c>
      <c r="C17212" t="s">
        <v>392</v>
      </c>
      <c r="D17212" t="s">
        <v>1264</v>
      </c>
      <c r="E17212" t="s">
        <v>31</v>
      </c>
      <c r="F17212">
        <v>2404</v>
      </c>
      <c r="G17212">
        <v>1288</v>
      </c>
      <c r="H17212">
        <v>0.53577371048252909</v>
      </c>
      <c r="I17212" t="str">
        <f>VLOOKUP($B17212&amp;$E17212,'Employee List'!$A:$E,5,0)</f>
        <v>E-1346</v>
      </c>
    </row>
    <row r="17213" spans="1:9" x14ac:dyDescent="0.35">
      <c r="A17213" t="s">
        <v>1257</v>
      </c>
      <c r="B17213" t="s">
        <v>271</v>
      </c>
      <c r="C17213" t="s">
        <v>392</v>
      </c>
      <c r="D17213" t="s">
        <v>1265</v>
      </c>
      <c r="E17213" t="s">
        <v>29</v>
      </c>
      <c r="F17213">
        <v>29262</v>
      </c>
      <c r="G17213">
        <v>20560</v>
      </c>
      <c r="H17213">
        <v>0.70261772947850454</v>
      </c>
      <c r="I17213" t="str">
        <f>VLOOKUP($B17213&amp;$E17213,'Employee List'!$A:$E,5,0)</f>
        <v>E-1346</v>
      </c>
    </row>
    <row r="17214" spans="1:9" x14ac:dyDescent="0.35">
      <c r="A17214" t="s">
        <v>1257</v>
      </c>
      <c r="B17214" t="s">
        <v>271</v>
      </c>
      <c r="C17214" t="s">
        <v>392</v>
      </c>
      <c r="D17214" t="s">
        <v>1265</v>
      </c>
      <c r="E17214" t="s">
        <v>30</v>
      </c>
      <c r="F17214">
        <v>32917</v>
      </c>
      <c r="G17214">
        <v>18621</v>
      </c>
      <c r="H17214">
        <v>0.56569553726038213</v>
      </c>
      <c r="I17214" t="str">
        <f>VLOOKUP($B17214&amp;$E17214,'Employee List'!$A:$E,5,0)</f>
        <v>E-1346</v>
      </c>
    </row>
    <row r="17215" spans="1:9" x14ac:dyDescent="0.35">
      <c r="A17215" t="s">
        <v>1257</v>
      </c>
      <c r="B17215" t="s">
        <v>271</v>
      </c>
      <c r="C17215" t="s">
        <v>392</v>
      </c>
      <c r="D17215" t="s">
        <v>1265</v>
      </c>
      <c r="E17215" t="s">
        <v>31</v>
      </c>
      <c r="F17215">
        <v>31835</v>
      </c>
      <c r="G17215">
        <v>13043</v>
      </c>
      <c r="H17215">
        <v>0.40970629809957593</v>
      </c>
      <c r="I17215" t="str">
        <f>VLOOKUP($B17215&amp;$E17215,'Employee List'!$A:$E,5,0)</f>
        <v>E-1346</v>
      </c>
    </row>
    <row r="17216" spans="1:9" x14ac:dyDescent="0.35">
      <c r="A17216" t="s">
        <v>1257</v>
      </c>
      <c r="B17216" t="s">
        <v>271</v>
      </c>
      <c r="C17216" t="s">
        <v>392</v>
      </c>
      <c r="D17216" t="s">
        <v>1260</v>
      </c>
      <c r="E17216" t="s">
        <v>29</v>
      </c>
      <c r="F17216">
        <v>100075</v>
      </c>
      <c r="G17216">
        <v>79144</v>
      </c>
      <c r="H17216">
        <v>0.79084686485136146</v>
      </c>
      <c r="I17216" t="str">
        <f>VLOOKUP($B17216&amp;$E17216,'Employee List'!$A:$E,5,0)</f>
        <v>E-1346</v>
      </c>
    </row>
    <row r="17217" spans="1:9" x14ac:dyDescent="0.35">
      <c r="A17217" t="s">
        <v>1257</v>
      </c>
      <c r="B17217" t="s">
        <v>271</v>
      </c>
      <c r="C17217" t="s">
        <v>392</v>
      </c>
      <c r="D17217" t="s">
        <v>1260</v>
      </c>
      <c r="E17217" t="s">
        <v>30</v>
      </c>
      <c r="F17217">
        <v>100235</v>
      </c>
      <c r="G17217">
        <v>90506</v>
      </c>
      <c r="H17217">
        <v>0.90293809547563231</v>
      </c>
      <c r="I17217" t="str">
        <f>VLOOKUP($B17217&amp;$E17217,'Employee List'!$A:$E,5,0)</f>
        <v>E-1346</v>
      </c>
    </row>
    <row r="17218" spans="1:9" x14ac:dyDescent="0.35">
      <c r="A17218" t="s">
        <v>1257</v>
      </c>
      <c r="B17218" t="s">
        <v>271</v>
      </c>
      <c r="C17218" t="s">
        <v>392</v>
      </c>
      <c r="D17218" t="s">
        <v>1260</v>
      </c>
      <c r="E17218" t="s">
        <v>31</v>
      </c>
      <c r="F17218">
        <v>114289</v>
      </c>
      <c r="G17218">
        <v>177521</v>
      </c>
      <c r="H17218">
        <v>1.5532640936573074</v>
      </c>
      <c r="I17218" t="str">
        <f>VLOOKUP($B17218&amp;$E17218,'Employee List'!$A:$E,5,0)</f>
        <v>E-1346</v>
      </c>
    </row>
    <row r="17219" spans="1:9" x14ac:dyDescent="0.35">
      <c r="A17219" t="s">
        <v>1257</v>
      </c>
      <c r="B17219" t="s">
        <v>271</v>
      </c>
      <c r="C17219" t="s">
        <v>392</v>
      </c>
      <c r="D17219" t="s">
        <v>1261</v>
      </c>
      <c r="E17219" t="s">
        <v>29</v>
      </c>
      <c r="F17219">
        <v>70056</v>
      </c>
      <c r="G17219">
        <v>78795</v>
      </c>
      <c r="H17219">
        <v>1.1247430626927031</v>
      </c>
      <c r="I17219" t="str">
        <f>VLOOKUP($B17219&amp;$E17219,'Employee List'!$A:$E,5,0)</f>
        <v>E-1346</v>
      </c>
    </row>
    <row r="17220" spans="1:9" x14ac:dyDescent="0.35">
      <c r="A17220" t="s">
        <v>1257</v>
      </c>
      <c r="B17220" t="s">
        <v>271</v>
      </c>
      <c r="C17220" t="s">
        <v>392</v>
      </c>
      <c r="D17220" t="s">
        <v>1261</v>
      </c>
      <c r="E17220" t="s">
        <v>30</v>
      </c>
      <c r="F17220">
        <v>70162</v>
      </c>
      <c r="G17220">
        <v>73503</v>
      </c>
      <c r="H17220">
        <v>1.0476183689176477</v>
      </c>
      <c r="I17220" t="str">
        <f>VLOOKUP($B17220&amp;$E17220,'Employee List'!$A:$E,5,0)</f>
        <v>E-1346</v>
      </c>
    </row>
    <row r="17221" spans="1:9" x14ac:dyDescent="0.35">
      <c r="A17221" t="s">
        <v>1257</v>
      </c>
      <c r="B17221" t="s">
        <v>271</v>
      </c>
      <c r="C17221" t="s">
        <v>392</v>
      </c>
      <c r="D17221" t="s">
        <v>1261</v>
      </c>
      <c r="E17221" t="s">
        <v>31</v>
      </c>
      <c r="F17221">
        <v>70567</v>
      </c>
      <c r="G17221">
        <v>50743</v>
      </c>
      <c r="H17221">
        <v>0.71907548854280334</v>
      </c>
      <c r="I17221" t="str">
        <f>VLOOKUP($B17221&amp;$E17221,'Employee List'!$A:$E,5,0)</f>
        <v>E-1346</v>
      </c>
    </row>
    <row r="17222" spans="1:9" x14ac:dyDescent="0.35">
      <c r="A17222" t="s">
        <v>1257</v>
      </c>
      <c r="B17222" t="s">
        <v>271</v>
      </c>
      <c r="C17222" t="s">
        <v>392</v>
      </c>
      <c r="D17222" t="s">
        <v>1266</v>
      </c>
      <c r="E17222" t="s">
        <v>29</v>
      </c>
      <c r="F17222">
        <v>137090</v>
      </c>
      <c r="G17222">
        <v>169070</v>
      </c>
      <c r="H17222">
        <v>1.233277409001386</v>
      </c>
      <c r="I17222" t="str">
        <f>VLOOKUP($B17222&amp;$E17222,'Employee List'!$A:$E,5,0)</f>
        <v>E-1346</v>
      </c>
    </row>
    <row r="17223" spans="1:9" x14ac:dyDescent="0.35">
      <c r="A17223" t="s">
        <v>1257</v>
      </c>
      <c r="B17223" t="s">
        <v>271</v>
      </c>
      <c r="C17223" t="s">
        <v>392</v>
      </c>
      <c r="D17223" t="s">
        <v>1266</v>
      </c>
      <c r="E17223" t="s">
        <v>30</v>
      </c>
      <c r="F17223">
        <v>147262</v>
      </c>
      <c r="G17223">
        <v>163139</v>
      </c>
      <c r="H17223">
        <v>1.1078146432888321</v>
      </c>
      <c r="I17223" t="str">
        <f>VLOOKUP($B17223&amp;$E17223,'Employee List'!$A:$E,5,0)</f>
        <v>E-1346</v>
      </c>
    </row>
    <row r="17224" spans="1:9" x14ac:dyDescent="0.35">
      <c r="A17224" t="s">
        <v>1257</v>
      </c>
      <c r="B17224" t="s">
        <v>271</v>
      </c>
      <c r="C17224" t="s">
        <v>392</v>
      </c>
      <c r="D17224" t="s">
        <v>1266</v>
      </c>
      <c r="E17224" t="s">
        <v>31</v>
      </c>
      <c r="F17224">
        <v>145636</v>
      </c>
      <c r="G17224">
        <v>146706</v>
      </c>
      <c r="H17224">
        <v>1.0073470845120711</v>
      </c>
      <c r="I17224" t="str">
        <f>VLOOKUP($B17224&amp;$E17224,'Employee List'!$A:$E,5,0)</f>
        <v>E-1346</v>
      </c>
    </row>
    <row r="17225" spans="1:9" x14ac:dyDescent="0.35">
      <c r="A17225" t="s">
        <v>1257</v>
      </c>
      <c r="B17225" t="s">
        <v>271</v>
      </c>
      <c r="C17225" t="s">
        <v>392</v>
      </c>
      <c r="D17225" t="s">
        <v>1267</v>
      </c>
      <c r="E17225" t="s">
        <v>29</v>
      </c>
      <c r="F17225">
        <v>36282</v>
      </c>
      <c r="G17225">
        <v>36638</v>
      </c>
      <c r="H17225">
        <v>1.0098120280028664</v>
      </c>
      <c r="I17225" t="str">
        <f>VLOOKUP($B17225&amp;$E17225,'Employee List'!$A:$E,5,0)</f>
        <v>E-1346</v>
      </c>
    </row>
    <row r="17226" spans="1:9" x14ac:dyDescent="0.35">
      <c r="A17226" t="s">
        <v>1257</v>
      </c>
      <c r="B17226" t="s">
        <v>271</v>
      </c>
      <c r="C17226" t="s">
        <v>392</v>
      </c>
      <c r="D17226" t="s">
        <v>1267</v>
      </c>
      <c r="E17226" t="s">
        <v>30</v>
      </c>
      <c r="F17226">
        <v>37111</v>
      </c>
      <c r="G17226">
        <v>30573</v>
      </c>
      <c r="H17226">
        <v>0.82382581983778391</v>
      </c>
      <c r="I17226" t="str">
        <f>VLOOKUP($B17226&amp;$E17226,'Employee List'!$A:$E,5,0)</f>
        <v>E-1346</v>
      </c>
    </row>
    <row r="17227" spans="1:9" x14ac:dyDescent="0.35">
      <c r="A17227" t="s">
        <v>1257</v>
      </c>
      <c r="B17227" t="s">
        <v>271</v>
      </c>
      <c r="C17227" t="s">
        <v>392</v>
      </c>
      <c r="D17227" t="s">
        <v>1267</v>
      </c>
      <c r="E17227" t="s">
        <v>31</v>
      </c>
      <c r="F17227">
        <v>37329</v>
      </c>
      <c r="G17227">
        <v>51280</v>
      </c>
      <c r="H17227">
        <v>1.3737308794770822</v>
      </c>
      <c r="I17227" t="str">
        <f>VLOOKUP($B17227&amp;$E17227,'Employee List'!$A:$E,5,0)</f>
        <v>E-1346</v>
      </c>
    </row>
    <row r="17228" spans="1:9" x14ac:dyDescent="0.35">
      <c r="A17228" t="s">
        <v>1257</v>
      </c>
      <c r="B17228" t="s">
        <v>271</v>
      </c>
      <c r="C17228" t="s">
        <v>392</v>
      </c>
      <c r="D17228" t="s">
        <v>1268</v>
      </c>
      <c r="E17228" t="s">
        <v>29</v>
      </c>
      <c r="F17228">
        <v>13841</v>
      </c>
      <c r="G17228">
        <v>5714</v>
      </c>
      <c r="H17228">
        <v>0.41283144281482553</v>
      </c>
      <c r="I17228" t="str">
        <f>VLOOKUP($B17228&amp;$E17228,'Employee List'!$A:$E,5,0)</f>
        <v>E-1346</v>
      </c>
    </row>
    <row r="17229" spans="1:9" x14ac:dyDescent="0.35">
      <c r="A17229" t="s">
        <v>1257</v>
      </c>
      <c r="B17229" t="s">
        <v>271</v>
      </c>
      <c r="C17229" t="s">
        <v>392</v>
      </c>
      <c r="D17229" t="s">
        <v>1268</v>
      </c>
      <c r="E17229" t="s">
        <v>30</v>
      </c>
      <c r="F17229">
        <v>10823</v>
      </c>
      <c r="G17229">
        <v>4399</v>
      </c>
      <c r="H17229">
        <v>0.40644922849487203</v>
      </c>
      <c r="I17229" t="str">
        <f>VLOOKUP($B17229&amp;$E17229,'Employee List'!$A:$E,5,0)</f>
        <v>E-1346</v>
      </c>
    </row>
    <row r="17230" spans="1:9" x14ac:dyDescent="0.35">
      <c r="A17230" t="s">
        <v>1257</v>
      </c>
      <c r="B17230" t="s">
        <v>271</v>
      </c>
      <c r="C17230" t="s">
        <v>392</v>
      </c>
      <c r="D17230" t="s">
        <v>1268</v>
      </c>
      <c r="E17230" t="s">
        <v>31</v>
      </c>
      <c r="F17230">
        <v>12398</v>
      </c>
      <c r="G17230">
        <v>3847</v>
      </c>
      <c r="H17230">
        <v>0.31029198257783513</v>
      </c>
      <c r="I17230" t="str">
        <f>VLOOKUP($B17230&amp;$E17230,'Employee List'!$A:$E,5,0)</f>
        <v>E-1346</v>
      </c>
    </row>
    <row r="17231" spans="1:9" x14ac:dyDescent="0.35">
      <c r="A17231" t="s">
        <v>1257</v>
      </c>
      <c r="B17231" t="s">
        <v>271</v>
      </c>
      <c r="C17231" t="s">
        <v>392</v>
      </c>
      <c r="D17231" t="s">
        <v>1269</v>
      </c>
      <c r="E17231" t="s">
        <v>29</v>
      </c>
      <c r="F17231">
        <v>11334</v>
      </c>
      <c r="G17231">
        <v>17365</v>
      </c>
      <c r="H17231">
        <v>1.5321157578965943</v>
      </c>
      <c r="I17231" t="str">
        <f>VLOOKUP($B17231&amp;$E17231,'Employee List'!$A:$E,5,0)</f>
        <v>E-1346</v>
      </c>
    </row>
    <row r="17232" spans="1:9" x14ac:dyDescent="0.35">
      <c r="A17232" t="s">
        <v>1257</v>
      </c>
      <c r="B17232" t="s">
        <v>271</v>
      </c>
      <c r="C17232" t="s">
        <v>392</v>
      </c>
      <c r="D17232" t="s">
        <v>1269</v>
      </c>
      <c r="E17232" t="s">
        <v>30</v>
      </c>
      <c r="F17232">
        <v>11733</v>
      </c>
      <c r="G17232">
        <v>11231</v>
      </c>
      <c r="H17232">
        <v>0.95721469359924993</v>
      </c>
      <c r="I17232" t="str">
        <f>VLOOKUP($B17232&amp;$E17232,'Employee List'!$A:$E,5,0)</f>
        <v>E-1346</v>
      </c>
    </row>
    <row r="17233" spans="1:9" x14ac:dyDescent="0.35">
      <c r="A17233" t="s">
        <v>1257</v>
      </c>
      <c r="B17233" t="s">
        <v>271</v>
      </c>
      <c r="C17233" t="s">
        <v>392</v>
      </c>
      <c r="D17233" t="s">
        <v>1269</v>
      </c>
      <c r="E17233" t="s">
        <v>31</v>
      </c>
      <c r="F17233">
        <v>11060</v>
      </c>
      <c r="G17233">
        <v>15794</v>
      </c>
      <c r="H17233">
        <v>1.4280289330922242</v>
      </c>
      <c r="I17233" t="str">
        <f>VLOOKUP($B17233&amp;$E17233,'Employee List'!$A:$E,5,0)</f>
        <v>E-1346</v>
      </c>
    </row>
    <row r="17234" spans="1:9" x14ac:dyDescent="0.35">
      <c r="A17234" t="s">
        <v>1257</v>
      </c>
      <c r="B17234" t="s">
        <v>271</v>
      </c>
      <c r="C17234" t="s">
        <v>392</v>
      </c>
      <c r="D17234" t="s">
        <v>1270</v>
      </c>
      <c r="E17234" t="s">
        <v>29</v>
      </c>
      <c r="F17234">
        <v>6025</v>
      </c>
      <c r="G17234">
        <v>6965</v>
      </c>
      <c r="H17234">
        <v>1.1560165975103733</v>
      </c>
      <c r="I17234" t="str">
        <f>VLOOKUP($B17234&amp;$E17234,'Employee List'!$A:$E,5,0)</f>
        <v>E-1346</v>
      </c>
    </row>
    <row r="17235" spans="1:9" x14ac:dyDescent="0.35">
      <c r="A17235" t="s">
        <v>1257</v>
      </c>
      <c r="B17235" t="s">
        <v>271</v>
      </c>
      <c r="C17235" t="s">
        <v>392</v>
      </c>
      <c r="D17235" t="s">
        <v>1270</v>
      </c>
      <c r="E17235" t="s">
        <v>30</v>
      </c>
      <c r="F17235">
        <v>4051</v>
      </c>
      <c r="G17235">
        <v>9333</v>
      </c>
      <c r="H17235">
        <v>2.303875586274994</v>
      </c>
      <c r="I17235" t="str">
        <f>VLOOKUP($B17235&amp;$E17235,'Employee List'!$A:$E,5,0)</f>
        <v>E-1346</v>
      </c>
    </row>
    <row r="17236" spans="1:9" x14ac:dyDescent="0.35">
      <c r="A17236" t="s">
        <v>1257</v>
      </c>
      <c r="B17236" t="s">
        <v>271</v>
      </c>
      <c r="C17236" t="s">
        <v>392</v>
      </c>
      <c r="D17236" t="s">
        <v>1270</v>
      </c>
      <c r="E17236" t="s">
        <v>31</v>
      </c>
      <c r="F17236">
        <v>5909</v>
      </c>
      <c r="G17236">
        <v>6207</v>
      </c>
      <c r="H17236">
        <v>1.0504315451006938</v>
      </c>
      <c r="I17236" t="str">
        <f>VLOOKUP($B17236&amp;$E17236,'Employee List'!$A:$E,5,0)</f>
        <v>E-1346</v>
      </c>
    </row>
    <row r="17237" spans="1:9" x14ac:dyDescent="0.35">
      <c r="A17237" t="s">
        <v>1257</v>
      </c>
      <c r="B17237" t="s">
        <v>271</v>
      </c>
      <c r="C17237" t="s">
        <v>392</v>
      </c>
      <c r="D17237" t="s">
        <v>1271</v>
      </c>
      <c r="E17237" t="s">
        <v>29</v>
      </c>
      <c r="F17237">
        <v>19452</v>
      </c>
      <c r="G17237">
        <v>22047</v>
      </c>
      <c r="H17237">
        <v>1.1334053053670574</v>
      </c>
      <c r="I17237" t="str">
        <f>VLOOKUP($B17237&amp;$E17237,'Employee List'!$A:$E,5,0)</f>
        <v>E-1346</v>
      </c>
    </row>
    <row r="17238" spans="1:9" x14ac:dyDescent="0.35">
      <c r="A17238" t="s">
        <v>1257</v>
      </c>
      <c r="B17238" t="s">
        <v>271</v>
      </c>
      <c r="C17238" t="s">
        <v>392</v>
      </c>
      <c r="D17238" t="s">
        <v>1271</v>
      </c>
      <c r="E17238" t="s">
        <v>30</v>
      </c>
      <c r="F17238">
        <v>18659</v>
      </c>
      <c r="G17238">
        <v>16173</v>
      </c>
      <c r="H17238">
        <v>0.86676670775497078</v>
      </c>
      <c r="I17238" t="str">
        <f>VLOOKUP($B17238&amp;$E17238,'Employee List'!$A:$E,5,0)</f>
        <v>E-1346</v>
      </c>
    </row>
    <row r="17239" spans="1:9" x14ac:dyDescent="0.35">
      <c r="A17239" t="s">
        <v>1257</v>
      </c>
      <c r="B17239" t="s">
        <v>271</v>
      </c>
      <c r="C17239" t="s">
        <v>392</v>
      </c>
      <c r="D17239" t="s">
        <v>1271</v>
      </c>
      <c r="E17239" t="s">
        <v>31</v>
      </c>
      <c r="F17239">
        <v>19669</v>
      </c>
      <c r="G17239">
        <v>20122</v>
      </c>
      <c r="H17239">
        <v>1.0230311657938889</v>
      </c>
      <c r="I17239" t="str">
        <f>VLOOKUP($B17239&amp;$E17239,'Employee List'!$A:$E,5,0)</f>
        <v>E-1346</v>
      </c>
    </row>
    <row r="17240" spans="1:9" x14ac:dyDescent="0.35">
      <c r="A17240" t="s">
        <v>1257</v>
      </c>
      <c r="B17240" t="s">
        <v>271</v>
      </c>
      <c r="C17240" t="s">
        <v>392</v>
      </c>
      <c r="D17240" t="s">
        <v>1258</v>
      </c>
      <c r="E17240" t="s">
        <v>29</v>
      </c>
      <c r="F17240">
        <v>253264</v>
      </c>
      <c r="G17240">
        <v>339697</v>
      </c>
      <c r="H17240">
        <v>1.3412762966706677</v>
      </c>
      <c r="I17240" t="str">
        <f>VLOOKUP($B17240&amp;$E17240,'Employee List'!$A:$E,5,0)</f>
        <v>E-1346</v>
      </c>
    </row>
    <row r="17241" spans="1:9" x14ac:dyDescent="0.35">
      <c r="A17241" t="s">
        <v>1257</v>
      </c>
      <c r="B17241" t="s">
        <v>271</v>
      </c>
      <c r="C17241" t="s">
        <v>392</v>
      </c>
      <c r="D17241" t="s">
        <v>1258</v>
      </c>
      <c r="E17241" t="s">
        <v>30</v>
      </c>
      <c r="F17241">
        <v>245711</v>
      </c>
      <c r="G17241">
        <v>263537</v>
      </c>
      <c r="H17241">
        <v>1.0725486445458283</v>
      </c>
      <c r="I17241" t="str">
        <f>VLOOKUP($B17241&amp;$E17241,'Employee List'!$A:$E,5,0)</f>
        <v>E-1346</v>
      </c>
    </row>
    <row r="17242" spans="1:9" x14ac:dyDescent="0.35">
      <c r="A17242" t="s">
        <v>1257</v>
      </c>
      <c r="B17242" t="s">
        <v>271</v>
      </c>
      <c r="C17242" t="s">
        <v>392</v>
      </c>
      <c r="D17242" t="s">
        <v>1258</v>
      </c>
      <c r="E17242" t="s">
        <v>31</v>
      </c>
      <c r="F17242">
        <v>232981</v>
      </c>
      <c r="G17242">
        <v>237402</v>
      </c>
      <c r="H17242">
        <v>1.0189757963095702</v>
      </c>
      <c r="I17242" t="str">
        <f>VLOOKUP($B17242&amp;$E17242,'Employee List'!$A:$E,5,0)</f>
        <v>E-1346</v>
      </c>
    </row>
    <row r="17243" spans="1:9" x14ac:dyDescent="0.35">
      <c r="A17243" t="s">
        <v>1257</v>
      </c>
      <c r="B17243" t="s">
        <v>271</v>
      </c>
      <c r="C17243" t="s">
        <v>392</v>
      </c>
      <c r="D17243" t="s">
        <v>1272</v>
      </c>
      <c r="E17243" t="s">
        <v>29</v>
      </c>
      <c r="F17243">
        <v>14677</v>
      </c>
      <c r="G17243">
        <v>10753</v>
      </c>
      <c r="H17243">
        <v>0.73264291067656873</v>
      </c>
      <c r="I17243" t="str">
        <f>VLOOKUP($B17243&amp;$E17243,'Employee List'!$A:$E,5,0)</f>
        <v>E-1346</v>
      </c>
    </row>
    <row r="17244" spans="1:9" x14ac:dyDescent="0.35">
      <c r="A17244" t="s">
        <v>1257</v>
      </c>
      <c r="B17244" t="s">
        <v>271</v>
      </c>
      <c r="C17244" t="s">
        <v>392</v>
      </c>
      <c r="D17244" t="s">
        <v>1272</v>
      </c>
      <c r="E17244" t="s">
        <v>30</v>
      </c>
      <c r="F17244">
        <v>16695</v>
      </c>
      <c r="G17244">
        <v>16849</v>
      </c>
      <c r="H17244">
        <v>1.009224318658281</v>
      </c>
      <c r="I17244" t="str">
        <f>VLOOKUP($B17244&amp;$E17244,'Employee List'!$A:$E,5,0)</f>
        <v>E-1346</v>
      </c>
    </row>
    <row r="17245" spans="1:9" x14ac:dyDescent="0.35">
      <c r="A17245" t="s">
        <v>1257</v>
      </c>
      <c r="B17245" t="s">
        <v>271</v>
      </c>
      <c r="C17245" t="s">
        <v>392</v>
      </c>
      <c r="D17245" t="s">
        <v>1272</v>
      </c>
      <c r="E17245" t="s">
        <v>31</v>
      </c>
      <c r="F17245">
        <v>18668</v>
      </c>
      <c r="G17245">
        <v>14357</v>
      </c>
      <c r="H17245">
        <v>0.76907006642382691</v>
      </c>
      <c r="I17245" t="str">
        <f>VLOOKUP($B17245&amp;$E17245,'Employee List'!$A:$E,5,0)</f>
        <v>E-1346</v>
      </c>
    </row>
    <row r="17246" spans="1:9" x14ac:dyDescent="0.35">
      <c r="A17246" t="s">
        <v>1257</v>
      </c>
      <c r="B17246" t="s">
        <v>271</v>
      </c>
      <c r="C17246" t="s">
        <v>392</v>
      </c>
      <c r="D17246" t="s">
        <v>1259</v>
      </c>
      <c r="E17246" t="s">
        <v>29</v>
      </c>
      <c r="F17246">
        <v>21948</v>
      </c>
      <c r="G17246">
        <v>17007</v>
      </c>
      <c r="H17246">
        <v>0.77487698195735377</v>
      </c>
      <c r="I17246" t="str">
        <f>VLOOKUP($B17246&amp;$E17246,'Employee List'!$A:$E,5,0)</f>
        <v>E-1346</v>
      </c>
    </row>
    <row r="17247" spans="1:9" x14ac:dyDescent="0.35">
      <c r="A17247" t="s">
        <v>1257</v>
      </c>
      <c r="B17247" t="s">
        <v>271</v>
      </c>
      <c r="C17247" t="s">
        <v>392</v>
      </c>
      <c r="D17247" t="s">
        <v>1259</v>
      </c>
      <c r="E17247" t="s">
        <v>30</v>
      </c>
      <c r="F17247">
        <v>26155</v>
      </c>
      <c r="G17247">
        <v>17875</v>
      </c>
      <c r="H17247">
        <v>0.68342573121774042</v>
      </c>
      <c r="I17247" t="str">
        <f>VLOOKUP($B17247&amp;$E17247,'Employee List'!$A:$E,5,0)</f>
        <v>E-1346</v>
      </c>
    </row>
    <row r="17248" spans="1:9" x14ac:dyDescent="0.35">
      <c r="A17248" t="s">
        <v>1257</v>
      </c>
      <c r="B17248" t="s">
        <v>271</v>
      </c>
      <c r="C17248" t="s">
        <v>392</v>
      </c>
      <c r="D17248" t="s">
        <v>1259</v>
      </c>
      <c r="E17248" t="s">
        <v>31</v>
      </c>
      <c r="F17248">
        <v>22853</v>
      </c>
      <c r="G17248">
        <v>14727</v>
      </c>
      <c r="H17248">
        <v>0.64442305167811664</v>
      </c>
      <c r="I17248" t="str">
        <f>VLOOKUP($B17248&amp;$E17248,'Employee List'!$A:$E,5,0)</f>
        <v>E-1346</v>
      </c>
    </row>
    <row r="17249" spans="1:9" x14ac:dyDescent="0.35">
      <c r="A17249" t="s">
        <v>1257</v>
      </c>
      <c r="B17249" t="s">
        <v>271</v>
      </c>
      <c r="C17249" t="s">
        <v>392</v>
      </c>
      <c r="D17249" t="s">
        <v>1273</v>
      </c>
      <c r="E17249" t="s">
        <v>29</v>
      </c>
      <c r="F17249">
        <v>7195</v>
      </c>
      <c r="G17249">
        <v>3154</v>
      </c>
      <c r="H17249">
        <v>0.43835997220291867</v>
      </c>
      <c r="I17249" t="str">
        <f>VLOOKUP($B17249&amp;$E17249,'Employee List'!$A:$E,5,0)</f>
        <v>E-1346</v>
      </c>
    </row>
    <row r="17250" spans="1:9" x14ac:dyDescent="0.35">
      <c r="A17250" t="s">
        <v>1257</v>
      </c>
      <c r="B17250" t="s">
        <v>271</v>
      </c>
      <c r="C17250" t="s">
        <v>392</v>
      </c>
      <c r="D17250" t="s">
        <v>1273</v>
      </c>
      <c r="E17250" t="s">
        <v>30</v>
      </c>
      <c r="F17250">
        <v>8091</v>
      </c>
      <c r="G17250">
        <v>7042</v>
      </c>
      <c r="H17250">
        <v>0.87034977135088365</v>
      </c>
      <c r="I17250" t="str">
        <f>VLOOKUP($B17250&amp;$E17250,'Employee List'!$A:$E,5,0)</f>
        <v>E-1346</v>
      </c>
    </row>
    <row r="17251" spans="1:9" x14ac:dyDescent="0.35">
      <c r="A17251" t="s">
        <v>1257</v>
      </c>
      <c r="B17251" t="s">
        <v>271</v>
      </c>
      <c r="C17251" t="s">
        <v>392</v>
      </c>
      <c r="D17251" t="s">
        <v>1273</v>
      </c>
      <c r="E17251" t="s">
        <v>31</v>
      </c>
      <c r="F17251">
        <v>7667</v>
      </c>
      <c r="G17251">
        <v>3508</v>
      </c>
      <c r="H17251">
        <v>0.45754532411634274</v>
      </c>
      <c r="I17251" t="str">
        <f>VLOOKUP($B17251&amp;$E17251,'Employee List'!$A:$E,5,0)</f>
        <v>E-1346</v>
      </c>
    </row>
    <row r="17252" spans="1:9" x14ac:dyDescent="0.35">
      <c r="A17252" t="s">
        <v>1257</v>
      </c>
      <c r="B17252" t="s">
        <v>271</v>
      </c>
      <c r="C17252" t="s">
        <v>392</v>
      </c>
      <c r="D17252" t="s">
        <v>1275</v>
      </c>
      <c r="E17252" t="s">
        <v>29</v>
      </c>
      <c r="F17252">
        <v>6140</v>
      </c>
      <c r="G17252">
        <v>5837</v>
      </c>
      <c r="H17252">
        <v>0.9506514657980456</v>
      </c>
      <c r="I17252" t="str">
        <f>VLOOKUP($B17252&amp;$E17252,'Employee List'!$A:$E,5,0)</f>
        <v>E-1346</v>
      </c>
    </row>
    <row r="17253" spans="1:9" x14ac:dyDescent="0.35">
      <c r="A17253" t="s">
        <v>1257</v>
      </c>
      <c r="B17253" t="s">
        <v>271</v>
      </c>
      <c r="C17253" t="s">
        <v>392</v>
      </c>
      <c r="D17253" t="s">
        <v>1275</v>
      </c>
      <c r="E17253" t="s">
        <v>30</v>
      </c>
      <c r="F17253">
        <v>5844</v>
      </c>
      <c r="G17253">
        <v>1824</v>
      </c>
      <c r="H17253">
        <v>0.31211498973305957</v>
      </c>
      <c r="I17253" t="str">
        <f>VLOOKUP($B17253&amp;$E17253,'Employee List'!$A:$E,5,0)</f>
        <v>E-1346</v>
      </c>
    </row>
    <row r="17254" spans="1:9" x14ac:dyDescent="0.35">
      <c r="A17254" t="s">
        <v>1257</v>
      </c>
      <c r="B17254" t="s">
        <v>271</v>
      </c>
      <c r="C17254" t="s">
        <v>392</v>
      </c>
      <c r="D17254" t="s">
        <v>1275</v>
      </c>
      <c r="E17254" t="s">
        <v>31</v>
      </c>
      <c r="F17254">
        <v>6363</v>
      </c>
      <c r="G17254">
        <v>4802</v>
      </c>
      <c r="H17254">
        <v>0.75467546754675463</v>
      </c>
      <c r="I17254" t="str">
        <f>VLOOKUP($B17254&amp;$E17254,'Employee List'!$A:$E,5,0)</f>
        <v>E-1346</v>
      </c>
    </row>
    <row r="17255" spans="1:9" x14ac:dyDescent="0.35">
      <c r="A17255" t="s">
        <v>1257</v>
      </c>
      <c r="B17255" t="s">
        <v>271</v>
      </c>
      <c r="C17255" t="s">
        <v>392</v>
      </c>
      <c r="D17255" t="s">
        <v>1276</v>
      </c>
      <c r="E17255" t="s">
        <v>29</v>
      </c>
      <c r="F17255">
        <v>4021</v>
      </c>
      <c r="G17255">
        <v>5830</v>
      </c>
      <c r="H17255">
        <v>1.4498880875404128</v>
      </c>
      <c r="I17255" t="str">
        <f>VLOOKUP($B17255&amp;$E17255,'Employee List'!$A:$E,5,0)</f>
        <v>E-1346</v>
      </c>
    </row>
    <row r="17256" spans="1:9" x14ac:dyDescent="0.35">
      <c r="A17256" t="s">
        <v>1257</v>
      </c>
      <c r="B17256" t="s">
        <v>271</v>
      </c>
      <c r="C17256" t="s">
        <v>392</v>
      </c>
      <c r="D17256" t="s">
        <v>1276</v>
      </c>
      <c r="E17256" t="s">
        <v>30</v>
      </c>
      <c r="F17256">
        <v>5053</v>
      </c>
      <c r="G17256">
        <v>3020</v>
      </c>
      <c r="H17256">
        <v>0.59766475361171578</v>
      </c>
      <c r="I17256" t="str">
        <f>VLOOKUP($B17256&amp;$E17256,'Employee List'!$A:$E,5,0)</f>
        <v>E-1346</v>
      </c>
    </row>
    <row r="17257" spans="1:9" x14ac:dyDescent="0.35">
      <c r="A17257" t="s">
        <v>1257</v>
      </c>
      <c r="B17257" t="s">
        <v>271</v>
      </c>
      <c r="C17257" t="s">
        <v>392</v>
      </c>
      <c r="D17257" t="s">
        <v>1276</v>
      </c>
      <c r="E17257" t="s">
        <v>31</v>
      </c>
      <c r="F17257">
        <v>6265</v>
      </c>
      <c r="G17257">
        <v>4234</v>
      </c>
      <c r="H17257">
        <v>0.67581803671189145</v>
      </c>
      <c r="I17257" t="str">
        <f>VLOOKUP($B17257&amp;$E17257,'Employee List'!$A:$E,5,0)</f>
        <v>E-1346</v>
      </c>
    </row>
    <row r="17258" spans="1:9" x14ac:dyDescent="0.35">
      <c r="A17258" t="s">
        <v>1257</v>
      </c>
      <c r="B17258" t="s">
        <v>271</v>
      </c>
      <c r="C17258" t="s">
        <v>392</v>
      </c>
      <c r="D17258" t="s">
        <v>1277</v>
      </c>
      <c r="E17258" t="s">
        <v>29</v>
      </c>
      <c r="F17258">
        <v>7797</v>
      </c>
      <c r="G17258">
        <v>5174</v>
      </c>
      <c r="H17258">
        <v>0.66358855970244968</v>
      </c>
      <c r="I17258" t="str">
        <f>VLOOKUP($B17258&amp;$E17258,'Employee List'!$A:$E,5,0)</f>
        <v>E-1346</v>
      </c>
    </row>
    <row r="17259" spans="1:9" x14ac:dyDescent="0.35">
      <c r="A17259" t="s">
        <v>1257</v>
      </c>
      <c r="B17259" t="s">
        <v>271</v>
      </c>
      <c r="C17259" t="s">
        <v>392</v>
      </c>
      <c r="D17259" t="s">
        <v>1277</v>
      </c>
      <c r="E17259" t="s">
        <v>30</v>
      </c>
      <c r="F17259">
        <v>7537</v>
      </c>
      <c r="G17259">
        <v>3426</v>
      </c>
      <c r="H17259">
        <v>0.45455751625315111</v>
      </c>
      <c r="I17259" t="str">
        <f>VLOOKUP($B17259&amp;$E17259,'Employee List'!$A:$E,5,0)</f>
        <v>E-1346</v>
      </c>
    </row>
    <row r="17260" spans="1:9" x14ac:dyDescent="0.35">
      <c r="A17260" t="s">
        <v>1257</v>
      </c>
      <c r="B17260" t="s">
        <v>271</v>
      </c>
      <c r="C17260" t="s">
        <v>392</v>
      </c>
      <c r="D17260" t="s">
        <v>1277</v>
      </c>
      <c r="E17260" t="s">
        <v>31</v>
      </c>
      <c r="F17260">
        <v>9087</v>
      </c>
      <c r="G17260">
        <v>5617</v>
      </c>
      <c r="H17260">
        <v>0.61813579839330912</v>
      </c>
      <c r="I17260" t="str">
        <f>VLOOKUP($B17260&amp;$E17260,'Employee List'!$A:$E,5,0)</f>
        <v>E-1346</v>
      </c>
    </row>
    <row r="17261" spans="1:9" x14ac:dyDescent="0.35">
      <c r="A17261" t="s">
        <v>1257</v>
      </c>
      <c r="B17261" t="s">
        <v>271</v>
      </c>
      <c r="C17261" t="s">
        <v>392</v>
      </c>
      <c r="D17261" t="s">
        <v>1278</v>
      </c>
      <c r="E17261" t="s">
        <v>29</v>
      </c>
      <c r="F17261">
        <v>31492</v>
      </c>
      <c r="G17261">
        <v>26411</v>
      </c>
      <c r="H17261">
        <v>0.83865743680934846</v>
      </c>
      <c r="I17261" t="str">
        <f>VLOOKUP($B17261&amp;$E17261,'Employee List'!$A:$E,5,0)</f>
        <v>E-1346</v>
      </c>
    </row>
    <row r="17262" spans="1:9" x14ac:dyDescent="0.35">
      <c r="A17262" t="s">
        <v>1257</v>
      </c>
      <c r="B17262" t="s">
        <v>271</v>
      </c>
      <c r="C17262" t="s">
        <v>392</v>
      </c>
      <c r="D17262" t="s">
        <v>1278</v>
      </c>
      <c r="E17262" t="s">
        <v>30</v>
      </c>
      <c r="F17262">
        <v>34212</v>
      </c>
      <c r="G17262">
        <v>21663</v>
      </c>
      <c r="H17262">
        <v>0.63319887758681159</v>
      </c>
      <c r="I17262" t="str">
        <f>VLOOKUP($B17262&amp;$E17262,'Employee List'!$A:$E,5,0)</f>
        <v>E-1346</v>
      </c>
    </row>
    <row r="17263" spans="1:9" x14ac:dyDescent="0.35">
      <c r="A17263" t="s">
        <v>1257</v>
      </c>
      <c r="B17263" t="s">
        <v>271</v>
      </c>
      <c r="C17263" t="s">
        <v>392</v>
      </c>
      <c r="D17263" t="s">
        <v>1278</v>
      </c>
      <c r="E17263" t="s">
        <v>31</v>
      </c>
      <c r="F17263">
        <v>33338</v>
      </c>
      <c r="G17263">
        <v>26149</v>
      </c>
      <c r="H17263">
        <v>0.78436018957345977</v>
      </c>
      <c r="I17263" t="str">
        <f>VLOOKUP($B17263&amp;$E17263,'Employee List'!$A:$E,5,0)</f>
        <v>E-1346</v>
      </c>
    </row>
    <row r="17264" spans="1:9" x14ac:dyDescent="0.35">
      <c r="A17264" t="s">
        <v>1257</v>
      </c>
      <c r="B17264" t="s">
        <v>271</v>
      </c>
      <c r="C17264" t="s">
        <v>392</v>
      </c>
      <c r="D17264" t="s">
        <v>1279</v>
      </c>
      <c r="E17264" t="s">
        <v>29</v>
      </c>
      <c r="F17264">
        <v>3333</v>
      </c>
      <c r="G17264">
        <v>1489</v>
      </c>
      <c r="H17264">
        <v>0.44674467446744676</v>
      </c>
      <c r="I17264" t="str">
        <f>VLOOKUP($B17264&amp;$E17264,'Employee List'!$A:$E,5,0)</f>
        <v>E-1346</v>
      </c>
    </row>
    <row r="17265" spans="1:9" x14ac:dyDescent="0.35">
      <c r="A17265" t="s">
        <v>1257</v>
      </c>
      <c r="B17265" t="s">
        <v>271</v>
      </c>
      <c r="C17265" t="s">
        <v>392</v>
      </c>
      <c r="D17265" t="s">
        <v>1279</v>
      </c>
      <c r="E17265" t="s">
        <v>30</v>
      </c>
      <c r="F17265">
        <v>1953</v>
      </c>
      <c r="G17265">
        <v>5155</v>
      </c>
      <c r="H17265">
        <v>2.6395289298515103</v>
      </c>
      <c r="I17265" t="str">
        <f>VLOOKUP($B17265&amp;$E17265,'Employee List'!$A:$E,5,0)</f>
        <v>E-1346</v>
      </c>
    </row>
    <row r="17266" spans="1:9" x14ac:dyDescent="0.35">
      <c r="A17266" t="s">
        <v>1257</v>
      </c>
      <c r="B17266" t="s">
        <v>271</v>
      </c>
      <c r="C17266" t="s">
        <v>392</v>
      </c>
      <c r="D17266" t="s">
        <v>1279</v>
      </c>
      <c r="E17266" t="s">
        <v>31</v>
      </c>
      <c r="F17266">
        <v>3868</v>
      </c>
      <c r="G17266">
        <v>1431</v>
      </c>
      <c r="H17266">
        <v>0.36995863495346432</v>
      </c>
      <c r="I17266" t="str">
        <f>VLOOKUP($B17266&amp;$E17266,'Employee List'!$A:$E,5,0)</f>
        <v>E-1346</v>
      </c>
    </row>
    <row r="17267" spans="1:9" x14ac:dyDescent="0.35">
      <c r="A17267" t="s">
        <v>1257</v>
      </c>
      <c r="B17267" t="s">
        <v>271</v>
      </c>
      <c r="C17267" t="s">
        <v>392</v>
      </c>
      <c r="D17267" t="s">
        <v>1280</v>
      </c>
      <c r="E17267" t="s">
        <v>29</v>
      </c>
      <c r="F17267">
        <v>1403</v>
      </c>
      <c r="G17267">
        <v>3721</v>
      </c>
      <c r="H17267">
        <v>2.652173913043478</v>
      </c>
      <c r="I17267" t="str">
        <f>VLOOKUP($B17267&amp;$E17267,'Employee List'!$A:$E,5,0)</f>
        <v>E-1346</v>
      </c>
    </row>
    <row r="17268" spans="1:9" x14ac:dyDescent="0.35">
      <c r="A17268" t="s">
        <v>1257</v>
      </c>
      <c r="B17268" t="s">
        <v>271</v>
      </c>
      <c r="C17268" t="s">
        <v>392</v>
      </c>
      <c r="D17268" t="s">
        <v>1280</v>
      </c>
      <c r="E17268" t="s">
        <v>30</v>
      </c>
      <c r="F17268">
        <v>2811</v>
      </c>
      <c r="G17268">
        <v>3658</v>
      </c>
      <c r="H17268">
        <v>1.3013162575595874</v>
      </c>
      <c r="I17268" t="str">
        <f>VLOOKUP($B17268&amp;$E17268,'Employee List'!$A:$E,5,0)</f>
        <v>E-1346</v>
      </c>
    </row>
    <row r="17269" spans="1:9" x14ac:dyDescent="0.35">
      <c r="A17269" t="s">
        <v>1257</v>
      </c>
      <c r="B17269" t="s">
        <v>271</v>
      </c>
      <c r="C17269" t="s">
        <v>392</v>
      </c>
      <c r="D17269" t="s">
        <v>1280</v>
      </c>
      <c r="E17269" t="s">
        <v>31</v>
      </c>
      <c r="F17269">
        <v>1906</v>
      </c>
      <c r="G17269">
        <v>5696</v>
      </c>
      <c r="H17269">
        <v>2.9884575026232949</v>
      </c>
      <c r="I17269" t="str">
        <f>VLOOKUP($B17269&amp;$E17269,'Employee List'!$A:$E,5,0)</f>
        <v>E-1346</v>
      </c>
    </row>
    <row r="17270" spans="1:9" x14ac:dyDescent="0.35">
      <c r="A17270" t="s">
        <v>1257</v>
      </c>
      <c r="B17270" t="s">
        <v>271</v>
      </c>
      <c r="C17270" t="s">
        <v>392</v>
      </c>
      <c r="D17270" t="s">
        <v>1262</v>
      </c>
      <c r="E17270" t="s">
        <v>29</v>
      </c>
      <c r="F17270">
        <v>15416</v>
      </c>
      <c r="G17270">
        <v>19896</v>
      </c>
      <c r="H17270">
        <v>1.2906071613907628</v>
      </c>
      <c r="I17270" t="str">
        <f>VLOOKUP($B17270&amp;$E17270,'Employee List'!$A:$E,5,0)</f>
        <v>E-1346</v>
      </c>
    </row>
    <row r="17271" spans="1:9" x14ac:dyDescent="0.35">
      <c r="A17271" t="s">
        <v>1257</v>
      </c>
      <c r="B17271" t="s">
        <v>271</v>
      </c>
      <c r="C17271" t="s">
        <v>392</v>
      </c>
      <c r="D17271" t="s">
        <v>1262</v>
      </c>
      <c r="E17271" t="s">
        <v>30</v>
      </c>
      <c r="F17271">
        <v>15434</v>
      </c>
      <c r="G17271">
        <v>22304</v>
      </c>
      <c r="H17271">
        <v>1.4451211610729557</v>
      </c>
      <c r="I17271" t="str">
        <f>VLOOKUP($B17271&amp;$E17271,'Employee List'!$A:$E,5,0)</f>
        <v>E-1346</v>
      </c>
    </row>
    <row r="17272" spans="1:9" x14ac:dyDescent="0.35">
      <c r="A17272" t="s">
        <v>1257</v>
      </c>
      <c r="B17272" t="s">
        <v>271</v>
      </c>
      <c r="C17272" t="s">
        <v>392</v>
      </c>
      <c r="D17272" t="s">
        <v>1262</v>
      </c>
      <c r="E17272" t="s">
        <v>31</v>
      </c>
      <c r="F17272">
        <v>19301</v>
      </c>
      <c r="G17272">
        <v>14006</v>
      </c>
      <c r="H17272">
        <v>0.72566188280399979</v>
      </c>
      <c r="I17272" t="str">
        <f>VLOOKUP($B17272&amp;$E17272,'Employee List'!$A:$E,5,0)</f>
        <v>E-1346</v>
      </c>
    </row>
    <row r="17273" spans="1:9" x14ac:dyDescent="0.35">
      <c r="A17273" t="s">
        <v>1257</v>
      </c>
      <c r="B17273" t="s">
        <v>271</v>
      </c>
      <c r="C17273" t="s">
        <v>392</v>
      </c>
      <c r="D17273" t="s">
        <v>1281</v>
      </c>
      <c r="E17273" t="s">
        <v>29</v>
      </c>
      <c r="F17273">
        <v>5388</v>
      </c>
      <c r="G17273">
        <v>6956</v>
      </c>
      <c r="H17273">
        <v>1.2910170749814402</v>
      </c>
      <c r="I17273" t="str">
        <f>VLOOKUP($B17273&amp;$E17273,'Employee List'!$A:$E,5,0)</f>
        <v>E-1346</v>
      </c>
    </row>
    <row r="17274" spans="1:9" x14ac:dyDescent="0.35">
      <c r="A17274" t="s">
        <v>1257</v>
      </c>
      <c r="B17274" t="s">
        <v>271</v>
      </c>
      <c r="C17274" t="s">
        <v>392</v>
      </c>
      <c r="D17274" t="s">
        <v>1281</v>
      </c>
      <c r="E17274" t="s">
        <v>30</v>
      </c>
      <c r="F17274">
        <v>5781</v>
      </c>
      <c r="G17274">
        <v>5530</v>
      </c>
      <c r="H17274">
        <v>0.95658190624459438</v>
      </c>
      <c r="I17274" t="str">
        <f>VLOOKUP($B17274&amp;$E17274,'Employee List'!$A:$E,5,0)</f>
        <v>E-1346</v>
      </c>
    </row>
    <row r="17275" spans="1:9" x14ac:dyDescent="0.35">
      <c r="A17275" t="s">
        <v>1257</v>
      </c>
      <c r="B17275" t="s">
        <v>271</v>
      </c>
      <c r="C17275" t="s">
        <v>392</v>
      </c>
      <c r="D17275" t="s">
        <v>1281</v>
      </c>
      <c r="E17275" t="s">
        <v>31</v>
      </c>
      <c r="F17275">
        <v>5810</v>
      </c>
      <c r="G17275">
        <v>7756</v>
      </c>
      <c r="H17275">
        <v>1.3349397590361445</v>
      </c>
      <c r="I17275" t="str">
        <f>VLOOKUP($B17275&amp;$E17275,'Employee List'!$A:$E,5,0)</f>
        <v>E-1346</v>
      </c>
    </row>
    <row r="17276" spans="1:9" x14ac:dyDescent="0.35">
      <c r="A17276" t="s">
        <v>1257</v>
      </c>
      <c r="B17276" t="s">
        <v>272</v>
      </c>
      <c r="C17276" t="s">
        <v>393</v>
      </c>
      <c r="D17276" t="s">
        <v>1274</v>
      </c>
      <c r="E17276" t="s">
        <v>29</v>
      </c>
      <c r="F17276">
        <v>39199</v>
      </c>
      <c r="G17276">
        <v>44372</v>
      </c>
      <c r="H17276">
        <v>1.1319676522360265</v>
      </c>
      <c r="I17276" t="str">
        <f>VLOOKUP($B17276&amp;$E17276,'Employee List'!$A:$E,5,0)</f>
        <v>E-1347</v>
      </c>
    </row>
    <row r="17277" spans="1:9" x14ac:dyDescent="0.35">
      <c r="A17277" t="s">
        <v>1257</v>
      </c>
      <c r="B17277" t="s">
        <v>272</v>
      </c>
      <c r="C17277" t="s">
        <v>393</v>
      </c>
      <c r="D17277" t="s">
        <v>1274</v>
      </c>
      <c r="E17277" t="s">
        <v>30</v>
      </c>
      <c r="F17277">
        <v>41903</v>
      </c>
      <c r="G17277">
        <v>36752</v>
      </c>
      <c r="H17277">
        <v>0.87707324057943348</v>
      </c>
      <c r="I17277" t="str">
        <f>VLOOKUP($B17277&amp;$E17277,'Employee List'!$A:$E,5,0)</f>
        <v>E-1347</v>
      </c>
    </row>
    <row r="17278" spans="1:9" x14ac:dyDescent="0.35">
      <c r="A17278" t="s">
        <v>1257</v>
      </c>
      <c r="B17278" t="s">
        <v>272</v>
      </c>
      <c r="C17278" t="s">
        <v>393</v>
      </c>
      <c r="D17278" t="s">
        <v>1274</v>
      </c>
      <c r="E17278" t="s">
        <v>31</v>
      </c>
      <c r="F17278">
        <v>40865</v>
      </c>
      <c r="G17278">
        <v>37406</v>
      </c>
      <c r="H17278">
        <v>0.91535543863942248</v>
      </c>
      <c r="I17278" t="str">
        <f>VLOOKUP($B17278&amp;$E17278,'Employee List'!$A:$E,5,0)</f>
        <v>E-1347</v>
      </c>
    </row>
    <row r="17279" spans="1:9" x14ac:dyDescent="0.35">
      <c r="A17279" t="s">
        <v>1257</v>
      </c>
      <c r="B17279" t="s">
        <v>272</v>
      </c>
      <c r="C17279" t="s">
        <v>393</v>
      </c>
      <c r="D17279" t="s">
        <v>1263</v>
      </c>
      <c r="E17279" t="s">
        <v>29</v>
      </c>
      <c r="F17279">
        <v>4632</v>
      </c>
      <c r="G17279">
        <v>5395</v>
      </c>
      <c r="H17279">
        <v>1.1647236614853196</v>
      </c>
      <c r="I17279" t="str">
        <f>VLOOKUP($B17279&amp;$E17279,'Employee List'!$A:$E,5,0)</f>
        <v>E-1347</v>
      </c>
    </row>
    <row r="17280" spans="1:9" x14ac:dyDescent="0.35">
      <c r="A17280" t="s">
        <v>1257</v>
      </c>
      <c r="B17280" t="s">
        <v>272</v>
      </c>
      <c r="C17280" t="s">
        <v>393</v>
      </c>
      <c r="D17280" t="s">
        <v>1263</v>
      </c>
      <c r="E17280" t="s">
        <v>30</v>
      </c>
      <c r="F17280">
        <v>3727</v>
      </c>
      <c r="G17280">
        <v>1063</v>
      </c>
      <c r="H17280">
        <v>0.28521599141400589</v>
      </c>
      <c r="I17280" t="str">
        <f>VLOOKUP($B17280&amp;$E17280,'Employee List'!$A:$E,5,0)</f>
        <v>E-1347</v>
      </c>
    </row>
    <row r="17281" spans="1:9" x14ac:dyDescent="0.35">
      <c r="A17281" t="s">
        <v>1257</v>
      </c>
      <c r="B17281" t="s">
        <v>272</v>
      </c>
      <c r="C17281" t="s">
        <v>393</v>
      </c>
      <c r="D17281" t="s">
        <v>1263</v>
      </c>
      <c r="E17281" t="s">
        <v>31</v>
      </c>
      <c r="F17281">
        <v>3595</v>
      </c>
      <c r="G17281">
        <v>10180</v>
      </c>
      <c r="H17281">
        <v>2.8317107093184979</v>
      </c>
      <c r="I17281" t="str">
        <f>VLOOKUP($B17281&amp;$E17281,'Employee List'!$A:$E,5,0)</f>
        <v>E-1347</v>
      </c>
    </row>
    <row r="17282" spans="1:9" x14ac:dyDescent="0.35">
      <c r="A17282" t="s">
        <v>1257</v>
      </c>
      <c r="B17282" t="s">
        <v>272</v>
      </c>
      <c r="C17282" t="s">
        <v>393</v>
      </c>
      <c r="D17282" t="s">
        <v>1264</v>
      </c>
      <c r="E17282" t="s">
        <v>29</v>
      </c>
      <c r="F17282">
        <v>3836</v>
      </c>
      <c r="G17282">
        <v>1777</v>
      </c>
      <c r="H17282">
        <v>0.46324296141814392</v>
      </c>
      <c r="I17282" t="str">
        <f>VLOOKUP($B17282&amp;$E17282,'Employee List'!$A:$E,5,0)</f>
        <v>E-1347</v>
      </c>
    </row>
    <row r="17283" spans="1:9" x14ac:dyDescent="0.35">
      <c r="A17283" t="s">
        <v>1257</v>
      </c>
      <c r="B17283" t="s">
        <v>272</v>
      </c>
      <c r="C17283" t="s">
        <v>393</v>
      </c>
      <c r="D17283" t="s">
        <v>1264</v>
      </c>
      <c r="E17283" t="s">
        <v>30</v>
      </c>
      <c r="F17283">
        <v>1369</v>
      </c>
      <c r="G17283">
        <v>1587</v>
      </c>
      <c r="H17283">
        <v>1.1592403214024836</v>
      </c>
      <c r="I17283" t="str">
        <f>VLOOKUP($B17283&amp;$E17283,'Employee List'!$A:$E,5,0)</f>
        <v>E-1347</v>
      </c>
    </row>
    <row r="17284" spans="1:9" x14ac:dyDescent="0.35">
      <c r="A17284" t="s">
        <v>1257</v>
      </c>
      <c r="B17284" t="s">
        <v>272</v>
      </c>
      <c r="C17284" t="s">
        <v>393</v>
      </c>
      <c r="D17284" t="s">
        <v>1264</v>
      </c>
      <c r="E17284" t="s">
        <v>31</v>
      </c>
      <c r="F17284">
        <v>4200</v>
      </c>
      <c r="G17284">
        <v>3386</v>
      </c>
      <c r="H17284">
        <v>0.80619047619047624</v>
      </c>
      <c r="I17284" t="str">
        <f>VLOOKUP($B17284&amp;$E17284,'Employee List'!$A:$E,5,0)</f>
        <v>E-1347</v>
      </c>
    </row>
    <row r="17285" spans="1:9" x14ac:dyDescent="0.35">
      <c r="A17285" t="s">
        <v>1257</v>
      </c>
      <c r="B17285" t="s">
        <v>272</v>
      </c>
      <c r="C17285" t="s">
        <v>393</v>
      </c>
      <c r="D17285" t="s">
        <v>1265</v>
      </c>
      <c r="E17285" t="s">
        <v>29</v>
      </c>
      <c r="F17285">
        <v>4818</v>
      </c>
      <c r="G17285">
        <v>19693</v>
      </c>
      <c r="H17285">
        <v>4.0873806558738064</v>
      </c>
      <c r="I17285" t="str">
        <f>VLOOKUP($B17285&amp;$E17285,'Employee List'!$A:$E,5,0)</f>
        <v>E-1347</v>
      </c>
    </row>
    <row r="17286" spans="1:9" x14ac:dyDescent="0.35">
      <c r="A17286" t="s">
        <v>1257</v>
      </c>
      <c r="B17286" t="s">
        <v>272</v>
      </c>
      <c r="C17286" t="s">
        <v>393</v>
      </c>
      <c r="D17286" t="s">
        <v>1265</v>
      </c>
      <c r="E17286" t="s">
        <v>30</v>
      </c>
      <c r="F17286">
        <v>6327</v>
      </c>
      <c r="G17286">
        <v>10256</v>
      </c>
      <c r="H17286">
        <v>1.6209894104630946</v>
      </c>
      <c r="I17286" t="str">
        <f>VLOOKUP($B17286&amp;$E17286,'Employee List'!$A:$E,5,0)</f>
        <v>E-1347</v>
      </c>
    </row>
    <row r="17287" spans="1:9" x14ac:dyDescent="0.35">
      <c r="A17287" t="s">
        <v>1257</v>
      </c>
      <c r="B17287" t="s">
        <v>272</v>
      </c>
      <c r="C17287" t="s">
        <v>393</v>
      </c>
      <c r="D17287" t="s">
        <v>1265</v>
      </c>
      <c r="E17287" t="s">
        <v>31</v>
      </c>
      <c r="F17287">
        <v>2481</v>
      </c>
      <c r="G17287">
        <v>13160</v>
      </c>
      <c r="H17287">
        <v>5.3043127771060057</v>
      </c>
      <c r="I17287" t="str">
        <f>VLOOKUP($B17287&amp;$E17287,'Employee List'!$A:$E,5,0)</f>
        <v>E-1347</v>
      </c>
    </row>
    <row r="17288" spans="1:9" x14ac:dyDescent="0.35">
      <c r="A17288" t="s">
        <v>1257</v>
      </c>
      <c r="B17288" t="s">
        <v>272</v>
      </c>
      <c r="C17288" t="s">
        <v>393</v>
      </c>
      <c r="D17288" t="s">
        <v>1260</v>
      </c>
      <c r="E17288" t="s">
        <v>29</v>
      </c>
      <c r="F17288">
        <v>88658</v>
      </c>
      <c r="G17288">
        <v>83823</v>
      </c>
      <c r="H17288">
        <v>0.94546459428365182</v>
      </c>
      <c r="I17288" t="str">
        <f>VLOOKUP($B17288&amp;$E17288,'Employee List'!$A:$E,5,0)</f>
        <v>E-1347</v>
      </c>
    </row>
    <row r="17289" spans="1:9" x14ac:dyDescent="0.35">
      <c r="A17289" t="s">
        <v>1257</v>
      </c>
      <c r="B17289" t="s">
        <v>272</v>
      </c>
      <c r="C17289" t="s">
        <v>393</v>
      </c>
      <c r="D17289" t="s">
        <v>1260</v>
      </c>
      <c r="E17289" t="s">
        <v>30</v>
      </c>
      <c r="F17289">
        <v>90307</v>
      </c>
      <c r="G17289">
        <v>98204</v>
      </c>
      <c r="H17289">
        <v>1.0874461558904625</v>
      </c>
      <c r="I17289" t="str">
        <f>VLOOKUP($B17289&amp;$E17289,'Employee List'!$A:$E,5,0)</f>
        <v>E-1347</v>
      </c>
    </row>
    <row r="17290" spans="1:9" x14ac:dyDescent="0.35">
      <c r="A17290" t="s">
        <v>1257</v>
      </c>
      <c r="B17290" t="s">
        <v>272</v>
      </c>
      <c r="C17290" t="s">
        <v>393</v>
      </c>
      <c r="D17290" t="s">
        <v>1260</v>
      </c>
      <c r="E17290" t="s">
        <v>31</v>
      </c>
      <c r="F17290">
        <v>103475</v>
      </c>
      <c r="G17290">
        <v>146833</v>
      </c>
      <c r="H17290">
        <v>1.4190190867359265</v>
      </c>
      <c r="I17290" t="str">
        <f>VLOOKUP($B17290&amp;$E17290,'Employee List'!$A:$E,5,0)</f>
        <v>E-1347</v>
      </c>
    </row>
    <row r="17291" spans="1:9" x14ac:dyDescent="0.35">
      <c r="A17291" t="s">
        <v>1257</v>
      </c>
      <c r="B17291" t="s">
        <v>272</v>
      </c>
      <c r="C17291" t="s">
        <v>393</v>
      </c>
      <c r="D17291" t="s">
        <v>1261</v>
      </c>
      <c r="E17291" t="s">
        <v>29</v>
      </c>
      <c r="F17291">
        <v>48089</v>
      </c>
      <c r="G17291">
        <v>58156</v>
      </c>
      <c r="H17291">
        <v>1.2093410135373994</v>
      </c>
      <c r="I17291" t="str">
        <f>VLOOKUP($B17291&amp;$E17291,'Employee List'!$A:$E,5,0)</f>
        <v>E-1347</v>
      </c>
    </row>
    <row r="17292" spans="1:9" x14ac:dyDescent="0.35">
      <c r="A17292" t="s">
        <v>1257</v>
      </c>
      <c r="B17292" t="s">
        <v>272</v>
      </c>
      <c r="C17292" t="s">
        <v>393</v>
      </c>
      <c r="D17292" t="s">
        <v>1261</v>
      </c>
      <c r="E17292" t="s">
        <v>30</v>
      </c>
      <c r="F17292">
        <v>49695</v>
      </c>
      <c r="G17292">
        <v>65554</v>
      </c>
      <c r="H17292">
        <v>1.3191266727034914</v>
      </c>
      <c r="I17292" t="str">
        <f>VLOOKUP($B17292&amp;$E17292,'Employee List'!$A:$E,5,0)</f>
        <v>E-1347</v>
      </c>
    </row>
    <row r="17293" spans="1:9" x14ac:dyDescent="0.35">
      <c r="A17293" t="s">
        <v>1257</v>
      </c>
      <c r="B17293" t="s">
        <v>272</v>
      </c>
      <c r="C17293" t="s">
        <v>393</v>
      </c>
      <c r="D17293" t="s">
        <v>1261</v>
      </c>
      <c r="E17293" t="s">
        <v>31</v>
      </c>
      <c r="F17293">
        <v>51544</v>
      </c>
      <c r="G17293">
        <v>55076</v>
      </c>
      <c r="H17293">
        <v>1.0685239795126493</v>
      </c>
      <c r="I17293" t="str">
        <f>VLOOKUP($B17293&amp;$E17293,'Employee List'!$A:$E,5,0)</f>
        <v>E-1347</v>
      </c>
    </row>
    <row r="17294" spans="1:9" x14ac:dyDescent="0.35">
      <c r="A17294" t="s">
        <v>1257</v>
      </c>
      <c r="B17294" t="s">
        <v>272</v>
      </c>
      <c r="C17294" t="s">
        <v>393</v>
      </c>
      <c r="D17294" t="s">
        <v>1266</v>
      </c>
      <c r="E17294" t="s">
        <v>29</v>
      </c>
      <c r="F17294">
        <v>67296</v>
      </c>
      <c r="G17294">
        <v>68229</v>
      </c>
      <c r="H17294">
        <v>1.013864122681883</v>
      </c>
      <c r="I17294" t="str">
        <f>VLOOKUP($B17294&amp;$E17294,'Employee List'!$A:$E,5,0)</f>
        <v>E-1347</v>
      </c>
    </row>
    <row r="17295" spans="1:9" x14ac:dyDescent="0.35">
      <c r="A17295" t="s">
        <v>1257</v>
      </c>
      <c r="B17295" t="s">
        <v>272</v>
      </c>
      <c r="C17295" t="s">
        <v>393</v>
      </c>
      <c r="D17295" t="s">
        <v>1266</v>
      </c>
      <c r="E17295" t="s">
        <v>30</v>
      </c>
      <c r="F17295">
        <v>69475</v>
      </c>
      <c r="G17295">
        <v>71844</v>
      </c>
      <c r="H17295">
        <v>1.0340985966174883</v>
      </c>
      <c r="I17295" t="str">
        <f>VLOOKUP($B17295&amp;$E17295,'Employee List'!$A:$E,5,0)</f>
        <v>E-1347</v>
      </c>
    </row>
    <row r="17296" spans="1:9" x14ac:dyDescent="0.35">
      <c r="A17296" t="s">
        <v>1257</v>
      </c>
      <c r="B17296" t="s">
        <v>272</v>
      </c>
      <c r="C17296" t="s">
        <v>393</v>
      </c>
      <c r="D17296" t="s">
        <v>1266</v>
      </c>
      <c r="E17296" t="s">
        <v>31</v>
      </c>
      <c r="F17296">
        <v>69908</v>
      </c>
      <c r="G17296">
        <v>62129</v>
      </c>
      <c r="H17296">
        <v>0.88872518166733416</v>
      </c>
      <c r="I17296" t="str">
        <f>VLOOKUP($B17296&amp;$E17296,'Employee List'!$A:$E,5,0)</f>
        <v>E-1347</v>
      </c>
    </row>
    <row r="17297" spans="1:9" x14ac:dyDescent="0.35">
      <c r="A17297" t="s">
        <v>1257</v>
      </c>
      <c r="B17297" t="s">
        <v>272</v>
      </c>
      <c r="C17297" t="s">
        <v>393</v>
      </c>
      <c r="D17297" t="s">
        <v>1267</v>
      </c>
      <c r="E17297" t="s">
        <v>29</v>
      </c>
      <c r="F17297">
        <v>54107</v>
      </c>
      <c r="G17297">
        <v>35565</v>
      </c>
      <c r="H17297">
        <v>0.65730866616149486</v>
      </c>
      <c r="I17297" t="str">
        <f>VLOOKUP($B17297&amp;$E17297,'Employee List'!$A:$E,5,0)</f>
        <v>E-1347</v>
      </c>
    </row>
    <row r="17298" spans="1:9" x14ac:dyDescent="0.35">
      <c r="A17298" t="s">
        <v>1257</v>
      </c>
      <c r="B17298" t="s">
        <v>272</v>
      </c>
      <c r="C17298" t="s">
        <v>393</v>
      </c>
      <c r="D17298" t="s">
        <v>1267</v>
      </c>
      <c r="E17298" t="s">
        <v>30</v>
      </c>
      <c r="F17298">
        <v>53622</v>
      </c>
      <c r="G17298">
        <v>38119</v>
      </c>
      <c r="H17298">
        <v>0.71088359255529443</v>
      </c>
      <c r="I17298" t="str">
        <f>VLOOKUP($B17298&amp;$E17298,'Employee List'!$A:$E,5,0)</f>
        <v>E-1347</v>
      </c>
    </row>
    <row r="17299" spans="1:9" x14ac:dyDescent="0.35">
      <c r="A17299" t="s">
        <v>1257</v>
      </c>
      <c r="B17299" t="s">
        <v>272</v>
      </c>
      <c r="C17299" t="s">
        <v>393</v>
      </c>
      <c r="D17299" t="s">
        <v>1267</v>
      </c>
      <c r="E17299" t="s">
        <v>31</v>
      </c>
      <c r="F17299">
        <v>53872</v>
      </c>
      <c r="G17299">
        <v>54046</v>
      </c>
      <c r="H17299">
        <v>1.0032298782298783</v>
      </c>
      <c r="I17299" t="str">
        <f>VLOOKUP($B17299&amp;$E17299,'Employee List'!$A:$E,5,0)</f>
        <v>E-1347</v>
      </c>
    </row>
    <row r="17300" spans="1:9" x14ac:dyDescent="0.35">
      <c r="A17300" t="s">
        <v>1257</v>
      </c>
      <c r="B17300" t="s">
        <v>272</v>
      </c>
      <c r="C17300" t="s">
        <v>393</v>
      </c>
      <c r="D17300" t="s">
        <v>1268</v>
      </c>
      <c r="E17300" t="s">
        <v>29</v>
      </c>
      <c r="F17300">
        <v>15000</v>
      </c>
      <c r="G17300">
        <v>8640</v>
      </c>
      <c r="H17300">
        <v>0.57599999999999996</v>
      </c>
      <c r="I17300" t="str">
        <f>VLOOKUP($B17300&amp;$E17300,'Employee List'!$A:$E,5,0)</f>
        <v>E-1347</v>
      </c>
    </row>
    <row r="17301" spans="1:9" x14ac:dyDescent="0.35">
      <c r="A17301" t="s">
        <v>1257</v>
      </c>
      <c r="B17301" t="s">
        <v>272</v>
      </c>
      <c r="C17301" t="s">
        <v>393</v>
      </c>
      <c r="D17301" t="s">
        <v>1268</v>
      </c>
      <c r="E17301" t="s">
        <v>30</v>
      </c>
      <c r="F17301">
        <v>12401</v>
      </c>
      <c r="G17301">
        <v>13027</v>
      </c>
      <c r="H17301">
        <v>1.0504798000161277</v>
      </c>
      <c r="I17301" t="str">
        <f>VLOOKUP($B17301&amp;$E17301,'Employee List'!$A:$E,5,0)</f>
        <v>E-1347</v>
      </c>
    </row>
    <row r="17302" spans="1:9" x14ac:dyDescent="0.35">
      <c r="A17302" t="s">
        <v>1257</v>
      </c>
      <c r="B17302" t="s">
        <v>272</v>
      </c>
      <c r="C17302" t="s">
        <v>393</v>
      </c>
      <c r="D17302" t="s">
        <v>1268</v>
      </c>
      <c r="E17302" t="s">
        <v>31</v>
      </c>
      <c r="F17302">
        <v>12431</v>
      </c>
      <c r="G17302">
        <v>5806</v>
      </c>
      <c r="H17302">
        <v>0.46705816104899045</v>
      </c>
      <c r="I17302" t="str">
        <f>VLOOKUP($B17302&amp;$E17302,'Employee List'!$A:$E,5,0)</f>
        <v>E-1347</v>
      </c>
    </row>
    <row r="17303" spans="1:9" x14ac:dyDescent="0.35">
      <c r="A17303" t="s">
        <v>1257</v>
      </c>
      <c r="B17303" t="s">
        <v>272</v>
      </c>
      <c r="C17303" t="s">
        <v>393</v>
      </c>
      <c r="D17303" t="s">
        <v>1269</v>
      </c>
      <c r="E17303" t="s">
        <v>29</v>
      </c>
      <c r="F17303">
        <v>24051</v>
      </c>
      <c r="G17303">
        <v>16892</v>
      </c>
      <c r="H17303">
        <v>0.70234085900794141</v>
      </c>
      <c r="I17303" t="str">
        <f>VLOOKUP($B17303&amp;$E17303,'Employee List'!$A:$E,5,0)</f>
        <v>E-1347</v>
      </c>
    </row>
    <row r="17304" spans="1:9" x14ac:dyDescent="0.35">
      <c r="A17304" t="s">
        <v>1257</v>
      </c>
      <c r="B17304" t="s">
        <v>272</v>
      </c>
      <c r="C17304" t="s">
        <v>393</v>
      </c>
      <c r="D17304" t="s">
        <v>1269</v>
      </c>
      <c r="E17304" t="s">
        <v>30</v>
      </c>
      <c r="F17304">
        <v>25615</v>
      </c>
      <c r="G17304">
        <v>32917</v>
      </c>
      <c r="H17304">
        <v>1.2850673433535038</v>
      </c>
      <c r="I17304" t="str">
        <f>VLOOKUP($B17304&amp;$E17304,'Employee List'!$A:$E,5,0)</f>
        <v>E-1347</v>
      </c>
    </row>
    <row r="17305" spans="1:9" x14ac:dyDescent="0.35">
      <c r="A17305" t="s">
        <v>1257</v>
      </c>
      <c r="B17305" t="s">
        <v>272</v>
      </c>
      <c r="C17305" t="s">
        <v>393</v>
      </c>
      <c r="D17305" t="s">
        <v>1269</v>
      </c>
      <c r="E17305" t="s">
        <v>31</v>
      </c>
      <c r="F17305">
        <v>20078</v>
      </c>
      <c r="G17305">
        <v>10030</v>
      </c>
      <c r="H17305">
        <v>0.49955174818208986</v>
      </c>
      <c r="I17305" t="str">
        <f>VLOOKUP($B17305&amp;$E17305,'Employee List'!$A:$E,5,0)</f>
        <v>E-1347</v>
      </c>
    </row>
    <row r="17306" spans="1:9" x14ac:dyDescent="0.35">
      <c r="A17306" t="s">
        <v>1257</v>
      </c>
      <c r="B17306" t="s">
        <v>272</v>
      </c>
      <c r="C17306" t="s">
        <v>393</v>
      </c>
      <c r="D17306" t="s">
        <v>1270</v>
      </c>
      <c r="E17306" t="s">
        <v>29</v>
      </c>
      <c r="F17306">
        <v>9787</v>
      </c>
      <c r="G17306">
        <v>7352</v>
      </c>
      <c r="H17306">
        <v>0.75120057218759584</v>
      </c>
      <c r="I17306" t="str">
        <f>VLOOKUP($B17306&amp;$E17306,'Employee List'!$A:$E,5,0)</f>
        <v>E-1347</v>
      </c>
    </row>
    <row r="17307" spans="1:9" x14ac:dyDescent="0.35">
      <c r="A17307" t="s">
        <v>1257</v>
      </c>
      <c r="B17307" t="s">
        <v>272</v>
      </c>
      <c r="C17307" t="s">
        <v>393</v>
      </c>
      <c r="D17307" t="s">
        <v>1270</v>
      </c>
      <c r="E17307" t="s">
        <v>30</v>
      </c>
      <c r="F17307">
        <v>6956</v>
      </c>
      <c r="G17307">
        <v>4505</v>
      </c>
      <c r="H17307">
        <v>0.64764232317423809</v>
      </c>
      <c r="I17307" t="str">
        <f>VLOOKUP($B17307&amp;$E17307,'Employee List'!$A:$E,5,0)</f>
        <v>E-1347</v>
      </c>
    </row>
    <row r="17308" spans="1:9" x14ac:dyDescent="0.35">
      <c r="A17308" t="s">
        <v>1257</v>
      </c>
      <c r="B17308" t="s">
        <v>272</v>
      </c>
      <c r="C17308" t="s">
        <v>393</v>
      </c>
      <c r="D17308" t="s">
        <v>1270</v>
      </c>
      <c r="E17308" t="s">
        <v>31</v>
      </c>
      <c r="F17308">
        <v>7981</v>
      </c>
      <c r="G17308">
        <v>3958</v>
      </c>
      <c r="H17308">
        <v>0.49592782859290818</v>
      </c>
      <c r="I17308" t="str">
        <f>VLOOKUP($B17308&amp;$E17308,'Employee List'!$A:$E,5,0)</f>
        <v>E-1347</v>
      </c>
    </row>
    <row r="17309" spans="1:9" x14ac:dyDescent="0.35">
      <c r="A17309" t="s">
        <v>1257</v>
      </c>
      <c r="B17309" t="s">
        <v>272</v>
      </c>
      <c r="C17309" t="s">
        <v>393</v>
      </c>
      <c r="D17309" t="s">
        <v>1271</v>
      </c>
      <c r="E17309" t="s">
        <v>29</v>
      </c>
      <c r="F17309">
        <v>19928</v>
      </c>
      <c r="G17309">
        <v>18046</v>
      </c>
      <c r="H17309">
        <v>0.90556001605780811</v>
      </c>
      <c r="I17309" t="str">
        <f>VLOOKUP($B17309&amp;$E17309,'Employee List'!$A:$E,5,0)</f>
        <v>E-1347</v>
      </c>
    </row>
    <row r="17310" spans="1:9" x14ac:dyDescent="0.35">
      <c r="A17310" t="s">
        <v>1257</v>
      </c>
      <c r="B17310" t="s">
        <v>272</v>
      </c>
      <c r="C17310" t="s">
        <v>393</v>
      </c>
      <c r="D17310" t="s">
        <v>1271</v>
      </c>
      <c r="E17310" t="s">
        <v>30</v>
      </c>
      <c r="F17310">
        <v>19639</v>
      </c>
      <c r="G17310">
        <v>16282</v>
      </c>
      <c r="H17310">
        <v>0.82906461632466011</v>
      </c>
      <c r="I17310" t="str">
        <f>VLOOKUP($B17310&amp;$E17310,'Employee List'!$A:$E,5,0)</f>
        <v>E-1347</v>
      </c>
    </row>
    <row r="17311" spans="1:9" x14ac:dyDescent="0.35">
      <c r="A17311" t="s">
        <v>1257</v>
      </c>
      <c r="B17311" t="s">
        <v>272</v>
      </c>
      <c r="C17311" t="s">
        <v>393</v>
      </c>
      <c r="D17311" t="s">
        <v>1271</v>
      </c>
      <c r="E17311" t="s">
        <v>31</v>
      </c>
      <c r="F17311">
        <v>20889</v>
      </c>
      <c r="G17311">
        <v>11224</v>
      </c>
      <c r="H17311">
        <v>0.53731629087079325</v>
      </c>
      <c r="I17311" t="str">
        <f>VLOOKUP($B17311&amp;$E17311,'Employee List'!$A:$E,5,0)</f>
        <v>E-1347</v>
      </c>
    </row>
    <row r="17312" spans="1:9" x14ac:dyDescent="0.35">
      <c r="A17312" t="s">
        <v>1257</v>
      </c>
      <c r="B17312" t="s">
        <v>272</v>
      </c>
      <c r="C17312" t="s">
        <v>393</v>
      </c>
      <c r="D17312" t="s">
        <v>1258</v>
      </c>
      <c r="E17312" t="s">
        <v>29</v>
      </c>
      <c r="F17312">
        <v>135672</v>
      </c>
      <c r="G17312">
        <v>180866</v>
      </c>
      <c r="H17312">
        <v>1.3331122118049414</v>
      </c>
      <c r="I17312" t="str">
        <f>VLOOKUP($B17312&amp;$E17312,'Employee List'!$A:$E,5,0)</f>
        <v>E-1347</v>
      </c>
    </row>
    <row r="17313" spans="1:9" x14ac:dyDescent="0.35">
      <c r="A17313" t="s">
        <v>1257</v>
      </c>
      <c r="B17313" t="s">
        <v>272</v>
      </c>
      <c r="C17313" t="s">
        <v>393</v>
      </c>
      <c r="D17313" t="s">
        <v>1258</v>
      </c>
      <c r="E17313" t="s">
        <v>30</v>
      </c>
      <c r="F17313">
        <v>129571</v>
      </c>
      <c r="G17313">
        <v>155853</v>
      </c>
      <c r="H17313">
        <v>1.2028385981431029</v>
      </c>
      <c r="I17313" t="str">
        <f>VLOOKUP($B17313&amp;$E17313,'Employee List'!$A:$E,5,0)</f>
        <v>E-1347</v>
      </c>
    </row>
    <row r="17314" spans="1:9" x14ac:dyDescent="0.35">
      <c r="A17314" t="s">
        <v>1257</v>
      </c>
      <c r="B17314" t="s">
        <v>272</v>
      </c>
      <c r="C17314" t="s">
        <v>393</v>
      </c>
      <c r="D17314" t="s">
        <v>1258</v>
      </c>
      <c r="E17314" t="s">
        <v>31</v>
      </c>
      <c r="F17314">
        <v>126063</v>
      </c>
      <c r="G17314">
        <v>126984</v>
      </c>
      <c r="H17314">
        <v>1.0073058708740867</v>
      </c>
      <c r="I17314" t="str">
        <f>VLOOKUP($B17314&amp;$E17314,'Employee List'!$A:$E,5,0)</f>
        <v>E-1347</v>
      </c>
    </row>
    <row r="17315" spans="1:9" x14ac:dyDescent="0.35">
      <c r="A17315" t="s">
        <v>1257</v>
      </c>
      <c r="B17315" t="s">
        <v>272</v>
      </c>
      <c r="C17315" t="s">
        <v>393</v>
      </c>
      <c r="D17315" t="s">
        <v>1272</v>
      </c>
      <c r="E17315" t="s">
        <v>29</v>
      </c>
      <c r="F17315">
        <v>23319</v>
      </c>
      <c r="G17315">
        <v>18065</v>
      </c>
      <c r="H17315">
        <v>0.77469016681675884</v>
      </c>
      <c r="I17315" t="str">
        <f>VLOOKUP($B17315&amp;$E17315,'Employee List'!$A:$E,5,0)</f>
        <v>E-1347</v>
      </c>
    </row>
    <row r="17316" spans="1:9" x14ac:dyDescent="0.35">
      <c r="A17316" t="s">
        <v>1257</v>
      </c>
      <c r="B17316" t="s">
        <v>272</v>
      </c>
      <c r="C17316" t="s">
        <v>393</v>
      </c>
      <c r="D17316" t="s">
        <v>1272</v>
      </c>
      <c r="E17316" t="s">
        <v>30</v>
      </c>
      <c r="F17316">
        <v>22753</v>
      </c>
      <c r="G17316">
        <v>26466</v>
      </c>
      <c r="H17316">
        <v>1.1631872720080869</v>
      </c>
      <c r="I17316" t="str">
        <f>VLOOKUP($B17316&amp;$E17316,'Employee List'!$A:$E,5,0)</f>
        <v>E-1347</v>
      </c>
    </row>
    <row r="17317" spans="1:9" x14ac:dyDescent="0.35">
      <c r="A17317" t="s">
        <v>1257</v>
      </c>
      <c r="B17317" t="s">
        <v>272</v>
      </c>
      <c r="C17317" t="s">
        <v>393</v>
      </c>
      <c r="D17317" t="s">
        <v>1272</v>
      </c>
      <c r="E17317" t="s">
        <v>31</v>
      </c>
      <c r="F17317">
        <v>27158</v>
      </c>
      <c r="G17317">
        <v>16330</v>
      </c>
      <c r="H17317">
        <v>0.60129611900729063</v>
      </c>
      <c r="I17317" t="str">
        <f>VLOOKUP($B17317&amp;$E17317,'Employee List'!$A:$E,5,0)</f>
        <v>E-1347</v>
      </c>
    </row>
    <row r="17318" spans="1:9" x14ac:dyDescent="0.35">
      <c r="A17318" t="s">
        <v>1257</v>
      </c>
      <c r="B17318" t="s">
        <v>272</v>
      </c>
      <c r="C17318" t="s">
        <v>393</v>
      </c>
      <c r="D17318" t="s">
        <v>1259</v>
      </c>
      <c r="E17318" t="s">
        <v>29</v>
      </c>
      <c r="F17318">
        <v>74823</v>
      </c>
      <c r="G17318">
        <v>68538</v>
      </c>
      <c r="H17318">
        <v>0.91600176416342571</v>
      </c>
      <c r="I17318" t="str">
        <f>VLOOKUP($B17318&amp;$E17318,'Employee List'!$A:$E,5,0)</f>
        <v>E-1347</v>
      </c>
    </row>
    <row r="17319" spans="1:9" x14ac:dyDescent="0.35">
      <c r="A17319" t="s">
        <v>1257</v>
      </c>
      <c r="B17319" t="s">
        <v>272</v>
      </c>
      <c r="C17319" t="s">
        <v>393</v>
      </c>
      <c r="D17319" t="s">
        <v>1259</v>
      </c>
      <c r="E17319" t="s">
        <v>30</v>
      </c>
      <c r="F17319">
        <v>75875</v>
      </c>
      <c r="G17319">
        <v>58536</v>
      </c>
      <c r="H17319">
        <v>0.77147940691927508</v>
      </c>
      <c r="I17319" t="str">
        <f>VLOOKUP($B17319&amp;$E17319,'Employee List'!$A:$E,5,0)</f>
        <v>E-1347</v>
      </c>
    </row>
    <row r="17320" spans="1:9" x14ac:dyDescent="0.35">
      <c r="A17320" t="s">
        <v>1257</v>
      </c>
      <c r="B17320" t="s">
        <v>272</v>
      </c>
      <c r="C17320" t="s">
        <v>393</v>
      </c>
      <c r="D17320" t="s">
        <v>1259</v>
      </c>
      <c r="E17320" t="s">
        <v>31</v>
      </c>
      <c r="F17320">
        <v>79938</v>
      </c>
      <c r="G17320">
        <v>88995</v>
      </c>
      <c r="H17320">
        <v>1.1133003077384973</v>
      </c>
      <c r="I17320" t="str">
        <f>VLOOKUP($B17320&amp;$E17320,'Employee List'!$A:$E,5,0)</f>
        <v>E-1347</v>
      </c>
    </row>
    <row r="17321" spans="1:9" x14ac:dyDescent="0.35">
      <c r="A17321" t="s">
        <v>1257</v>
      </c>
      <c r="B17321" t="s">
        <v>272</v>
      </c>
      <c r="C17321" t="s">
        <v>393</v>
      </c>
      <c r="D17321" t="s">
        <v>1273</v>
      </c>
      <c r="E17321" t="s">
        <v>29</v>
      </c>
      <c r="F17321">
        <v>6283</v>
      </c>
      <c r="G17321">
        <v>9559</v>
      </c>
      <c r="H17321">
        <v>1.5214069711921057</v>
      </c>
      <c r="I17321" t="str">
        <f>VLOOKUP($B17321&amp;$E17321,'Employee List'!$A:$E,5,0)</f>
        <v>E-1347</v>
      </c>
    </row>
    <row r="17322" spans="1:9" x14ac:dyDescent="0.35">
      <c r="A17322" t="s">
        <v>1257</v>
      </c>
      <c r="B17322" t="s">
        <v>272</v>
      </c>
      <c r="C17322" t="s">
        <v>393</v>
      </c>
      <c r="D17322" t="s">
        <v>1273</v>
      </c>
      <c r="E17322" t="s">
        <v>30</v>
      </c>
      <c r="F17322">
        <v>8252</v>
      </c>
      <c r="G17322">
        <v>5909</v>
      </c>
      <c r="H17322">
        <v>0.7160688317983519</v>
      </c>
      <c r="I17322" t="str">
        <f>VLOOKUP($B17322&amp;$E17322,'Employee List'!$A:$E,5,0)</f>
        <v>E-1347</v>
      </c>
    </row>
    <row r="17323" spans="1:9" x14ac:dyDescent="0.35">
      <c r="A17323" t="s">
        <v>1257</v>
      </c>
      <c r="B17323" t="s">
        <v>272</v>
      </c>
      <c r="C17323" t="s">
        <v>393</v>
      </c>
      <c r="D17323" t="s">
        <v>1273</v>
      </c>
      <c r="E17323" t="s">
        <v>31</v>
      </c>
      <c r="F17323">
        <v>7603</v>
      </c>
      <c r="G17323">
        <v>13970</v>
      </c>
      <c r="H17323">
        <v>1.8374325923977377</v>
      </c>
      <c r="I17323" t="str">
        <f>VLOOKUP($B17323&amp;$E17323,'Employee List'!$A:$E,5,0)</f>
        <v>E-1347</v>
      </c>
    </row>
    <row r="17324" spans="1:9" x14ac:dyDescent="0.35">
      <c r="A17324" t="s">
        <v>1257</v>
      </c>
      <c r="B17324" t="s">
        <v>272</v>
      </c>
      <c r="C17324" t="s">
        <v>393</v>
      </c>
      <c r="D17324" t="s">
        <v>1275</v>
      </c>
      <c r="E17324" t="s">
        <v>29</v>
      </c>
      <c r="F17324">
        <v>4004</v>
      </c>
      <c r="G17324">
        <v>5527</v>
      </c>
      <c r="H17324">
        <v>1.3803696303696305</v>
      </c>
      <c r="I17324" t="str">
        <f>VLOOKUP($B17324&amp;$E17324,'Employee List'!$A:$E,5,0)</f>
        <v>E-1347</v>
      </c>
    </row>
    <row r="17325" spans="1:9" x14ac:dyDescent="0.35">
      <c r="A17325" t="s">
        <v>1257</v>
      </c>
      <c r="B17325" t="s">
        <v>272</v>
      </c>
      <c r="C17325" t="s">
        <v>393</v>
      </c>
      <c r="D17325" t="s">
        <v>1275</v>
      </c>
      <c r="E17325" t="s">
        <v>30</v>
      </c>
      <c r="F17325">
        <v>2160</v>
      </c>
      <c r="G17325">
        <v>5986</v>
      </c>
      <c r="H17325">
        <v>2.7712962962962964</v>
      </c>
      <c r="I17325" t="str">
        <f>VLOOKUP($B17325&amp;$E17325,'Employee List'!$A:$E,5,0)</f>
        <v>E-1347</v>
      </c>
    </row>
    <row r="17326" spans="1:9" x14ac:dyDescent="0.35">
      <c r="A17326" t="s">
        <v>1257</v>
      </c>
      <c r="B17326" t="s">
        <v>272</v>
      </c>
      <c r="C17326" t="s">
        <v>393</v>
      </c>
      <c r="D17326" t="s">
        <v>1275</v>
      </c>
      <c r="E17326" t="s">
        <v>31</v>
      </c>
      <c r="F17326">
        <v>4202</v>
      </c>
      <c r="G17326">
        <v>2426</v>
      </c>
      <c r="H17326">
        <v>0.57734412184673967</v>
      </c>
      <c r="I17326" t="str">
        <f>VLOOKUP($B17326&amp;$E17326,'Employee List'!$A:$E,5,0)</f>
        <v>E-1347</v>
      </c>
    </row>
    <row r="17327" spans="1:9" x14ac:dyDescent="0.35">
      <c r="A17327" t="s">
        <v>1257</v>
      </c>
      <c r="B17327" t="s">
        <v>272</v>
      </c>
      <c r="C17327" t="s">
        <v>393</v>
      </c>
      <c r="D17327" t="s">
        <v>1276</v>
      </c>
      <c r="E17327" t="s">
        <v>29</v>
      </c>
      <c r="F17327">
        <v>4545</v>
      </c>
      <c r="G17327">
        <v>3001</v>
      </c>
      <c r="H17327">
        <v>0.66028602860286023</v>
      </c>
      <c r="I17327" t="str">
        <f>VLOOKUP($B17327&amp;$E17327,'Employee List'!$A:$E,5,0)</f>
        <v>E-1347</v>
      </c>
    </row>
    <row r="17328" spans="1:9" x14ac:dyDescent="0.35">
      <c r="A17328" t="s">
        <v>1257</v>
      </c>
      <c r="B17328" t="s">
        <v>272</v>
      </c>
      <c r="C17328" t="s">
        <v>393</v>
      </c>
      <c r="D17328" t="s">
        <v>1276</v>
      </c>
      <c r="E17328" t="s">
        <v>30</v>
      </c>
      <c r="F17328">
        <v>5990</v>
      </c>
      <c r="G17328">
        <v>5830</v>
      </c>
      <c r="H17328">
        <v>0.97328881469115192</v>
      </c>
      <c r="I17328" t="str">
        <f>VLOOKUP($B17328&amp;$E17328,'Employee List'!$A:$E,5,0)</f>
        <v>E-1347</v>
      </c>
    </row>
    <row r="17329" spans="1:9" x14ac:dyDescent="0.35">
      <c r="A17329" t="s">
        <v>1257</v>
      </c>
      <c r="B17329" t="s">
        <v>272</v>
      </c>
      <c r="C17329" t="s">
        <v>393</v>
      </c>
      <c r="D17329" t="s">
        <v>1276</v>
      </c>
      <c r="E17329" t="s">
        <v>31</v>
      </c>
      <c r="F17329">
        <v>6725</v>
      </c>
      <c r="G17329">
        <v>6012</v>
      </c>
      <c r="H17329">
        <v>0.8939776951672862</v>
      </c>
      <c r="I17329" t="str">
        <f>VLOOKUP($B17329&amp;$E17329,'Employee List'!$A:$E,5,0)</f>
        <v>E-1347</v>
      </c>
    </row>
    <row r="17330" spans="1:9" x14ac:dyDescent="0.35">
      <c r="A17330" t="s">
        <v>1257</v>
      </c>
      <c r="B17330" t="s">
        <v>272</v>
      </c>
      <c r="C17330" t="s">
        <v>393</v>
      </c>
      <c r="D17330" t="s">
        <v>1277</v>
      </c>
      <c r="E17330" t="s">
        <v>29</v>
      </c>
      <c r="F17330">
        <v>8235</v>
      </c>
      <c r="G17330">
        <v>9071</v>
      </c>
      <c r="H17330">
        <v>1.101517911353977</v>
      </c>
      <c r="I17330" t="str">
        <f>VLOOKUP($B17330&amp;$E17330,'Employee List'!$A:$E,5,0)</f>
        <v>E-1347</v>
      </c>
    </row>
    <row r="17331" spans="1:9" x14ac:dyDescent="0.35">
      <c r="A17331" t="s">
        <v>1257</v>
      </c>
      <c r="B17331" t="s">
        <v>272</v>
      </c>
      <c r="C17331" t="s">
        <v>393</v>
      </c>
      <c r="D17331" t="s">
        <v>1277</v>
      </c>
      <c r="E17331" t="s">
        <v>30</v>
      </c>
      <c r="F17331">
        <v>7910</v>
      </c>
      <c r="G17331">
        <v>9393</v>
      </c>
      <c r="H17331">
        <v>1.1874841972187105</v>
      </c>
      <c r="I17331" t="str">
        <f>VLOOKUP($B17331&amp;$E17331,'Employee List'!$A:$E,5,0)</f>
        <v>E-1347</v>
      </c>
    </row>
    <row r="17332" spans="1:9" x14ac:dyDescent="0.35">
      <c r="A17332" t="s">
        <v>1257</v>
      </c>
      <c r="B17332" t="s">
        <v>272</v>
      </c>
      <c r="C17332" t="s">
        <v>393</v>
      </c>
      <c r="D17332" t="s">
        <v>1277</v>
      </c>
      <c r="E17332" t="s">
        <v>31</v>
      </c>
      <c r="F17332">
        <v>7738</v>
      </c>
      <c r="G17332">
        <v>11541</v>
      </c>
      <c r="H17332">
        <v>1.4914706642543294</v>
      </c>
      <c r="I17332" t="str">
        <f>VLOOKUP($B17332&amp;$E17332,'Employee List'!$A:$E,5,0)</f>
        <v>E-1347</v>
      </c>
    </row>
    <row r="17333" spans="1:9" x14ac:dyDescent="0.35">
      <c r="A17333" t="s">
        <v>1257</v>
      </c>
      <c r="B17333" t="s">
        <v>272</v>
      </c>
      <c r="C17333" t="s">
        <v>393</v>
      </c>
      <c r="D17333" t="s">
        <v>1278</v>
      </c>
      <c r="E17333" t="s">
        <v>29</v>
      </c>
      <c r="F17333">
        <v>19809</v>
      </c>
      <c r="G17333">
        <v>15604</v>
      </c>
      <c r="H17333">
        <v>0.78772275228431521</v>
      </c>
      <c r="I17333" t="str">
        <f>VLOOKUP($B17333&amp;$E17333,'Employee List'!$A:$E,5,0)</f>
        <v>E-1347</v>
      </c>
    </row>
    <row r="17334" spans="1:9" x14ac:dyDescent="0.35">
      <c r="A17334" t="s">
        <v>1257</v>
      </c>
      <c r="B17334" t="s">
        <v>272</v>
      </c>
      <c r="C17334" t="s">
        <v>393</v>
      </c>
      <c r="D17334" t="s">
        <v>1278</v>
      </c>
      <c r="E17334" t="s">
        <v>30</v>
      </c>
      <c r="F17334">
        <v>18674</v>
      </c>
      <c r="G17334">
        <v>18247</v>
      </c>
      <c r="H17334">
        <v>0.97713398307807642</v>
      </c>
      <c r="I17334" t="str">
        <f>VLOOKUP($B17334&amp;$E17334,'Employee List'!$A:$E,5,0)</f>
        <v>E-1347</v>
      </c>
    </row>
    <row r="17335" spans="1:9" x14ac:dyDescent="0.35">
      <c r="A17335" t="s">
        <v>1257</v>
      </c>
      <c r="B17335" t="s">
        <v>272</v>
      </c>
      <c r="C17335" t="s">
        <v>393</v>
      </c>
      <c r="D17335" t="s">
        <v>1278</v>
      </c>
      <c r="E17335" t="s">
        <v>31</v>
      </c>
      <c r="F17335">
        <v>19533</v>
      </c>
      <c r="G17335">
        <v>19075</v>
      </c>
      <c r="H17335">
        <v>0.97655250089591972</v>
      </c>
      <c r="I17335" t="str">
        <f>VLOOKUP($B17335&amp;$E17335,'Employee List'!$A:$E,5,0)</f>
        <v>E-1347</v>
      </c>
    </row>
    <row r="17336" spans="1:9" x14ac:dyDescent="0.35">
      <c r="A17336" t="s">
        <v>1257</v>
      </c>
      <c r="B17336" t="s">
        <v>272</v>
      </c>
      <c r="C17336" t="s">
        <v>393</v>
      </c>
      <c r="D17336" t="s">
        <v>1279</v>
      </c>
      <c r="E17336" t="s">
        <v>29</v>
      </c>
      <c r="F17336">
        <v>6374</v>
      </c>
      <c r="G17336">
        <v>2550</v>
      </c>
      <c r="H17336">
        <v>0.4000627549419517</v>
      </c>
      <c r="I17336" t="str">
        <f>VLOOKUP($B17336&amp;$E17336,'Employee List'!$A:$E,5,0)</f>
        <v>E-1347</v>
      </c>
    </row>
    <row r="17337" spans="1:9" x14ac:dyDescent="0.35">
      <c r="A17337" t="s">
        <v>1257</v>
      </c>
      <c r="B17337" t="s">
        <v>272</v>
      </c>
      <c r="C17337" t="s">
        <v>393</v>
      </c>
      <c r="D17337" t="s">
        <v>1279</v>
      </c>
      <c r="E17337" t="s">
        <v>30</v>
      </c>
      <c r="F17337">
        <v>9676</v>
      </c>
      <c r="G17337">
        <v>5510</v>
      </c>
      <c r="H17337">
        <v>0.56945018602728403</v>
      </c>
      <c r="I17337" t="str">
        <f>VLOOKUP($B17337&amp;$E17337,'Employee List'!$A:$E,5,0)</f>
        <v>E-1347</v>
      </c>
    </row>
    <row r="17338" spans="1:9" x14ac:dyDescent="0.35">
      <c r="A17338" t="s">
        <v>1257</v>
      </c>
      <c r="B17338" t="s">
        <v>272</v>
      </c>
      <c r="C17338" t="s">
        <v>393</v>
      </c>
      <c r="D17338" t="s">
        <v>1279</v>
      </c>
      <c r="E17338" t="s">
        <v>31</v>
      </c>
      <c r="F17338">
        <v>8161</v>
      </c>
      <c r="G17338">
        <v>5155</v>
      </c>
      <c r="H17338">
        <v>0.63166278642323248</v>
      </c>
      <c r="I17338" t="str">
        <f>VLOOKUP($B17338&amp;$E17338,'Employee List'!$A:$E,5,0)</f>
        <v>E-1347</v>
      </c>
    </row>
    <row r="17339" spans="1:9" x14ac:dyDescent="0.35">
      <c r="A17339" t="s">
        <v>1257</v>
      </c>
      <c r="B17339" t="s">
        <v>272</v>
      </c>
      <c r="C17339" t="s">
        <v>393</v>
      </c>
      <c r="D17339" t="s">
        <v>1280</v>
      </c>
      <c r="E17339" t="s">
        <v>29</v>
      </c>
      <c r="F17339">
        <v>1161</v>
      </c>
      <c r="G17339">
        <v>2232</v>
      </c>
      <c r="H17339">
        <v>1.9224806201550388</v>
      </c>
      <c r="I17339" t="str">
        <f>VLOOKUP($B17339&amp;$E17339,'Employee List'!$A:$E,5,0)</f>
        <v>E-1347</v>
      </c>
    </row>
    <row r="17340" spans="1:9" x14ac:dyDescent="0.35">
      <c r="A17340" t="s">
        <v>1257</v>
      </c>
      <c r="B17340" t="s">
        <v>272</v>
      </c>
      <c r="C17340" t="s">
        <v>393</v>
      </c>
      <c r="D17340" t="s">
        <v>1280</v>
      </c>
      <c r="E17340" t="s">
        <v>30</v>
      </c>
      <c r="F17340">
        <v>2824</v>
      </c>
      <c r="G17340">
        <v>2547</v>
      </c>
      <c r="H17340">
        <v>0.90191218130311612</v>
      </c>
      <c r="I17340" t="str">
        <f>VLOOKUP($B17340&amp;$E17340,'Employee List'!$A:$E,5,0)</f>
        <v>E-1347</v>
      </c>
    </row>
    <row r="17341" spans="1:9" x14ac:dyDescent="0.35">
      <c r="A17341" t="s">
        <v>1257</v>
      </c>
      <c r="B17341" t="s">
        <v>272</v>
      </c>
      <c r="C17341" t="s">
        <v>393</v>
      </c>
      <c r="D17341" t="s">
        <v>1280</v>
      </c>
      <c r="E17341" t="s">
        <v>31</v>
      </c>
      <c r="F17341">
        <v>3284</v>
      </c>
      <c r="G17341">
        <v>3497</v>
      </c>
      <c r="H17341">
        <v>1.0648599269183923</v>
      </c>
      <c r="I17341" t="str">
        <f>VLOOKUP($B17341&amp;$E17341,'Employee List'!$A:$E,5,0)</f>
        <v>E-1347</v>
      </c>
    </row>
    <row r="17342" spans="1:9" x14ac:dyDescent="0.35">
      <c r="A17342" t="s">
        <v>1257</v>
      </c>
      <c r="B17342" t="s">
        <v>272</v>
      </c>
      <c r="C17342" t="s">
        <v>393</v>
      </c>
      <c r="D17342" t="s">
        <v>1262</v>
      </c>
      <c r="E17342" t="s">
        <v>29</v>
      </c>
      <c r="F17342">
        <v>25800</v>
      </c>
      <c r="G17342">
        <v>19189</v>
      </c>
      <c r="H17342">
        <v>0.74375968992248065</v>
      </c>
      <c r="I17342" t="str">
        <f>VLOOKUP($B17342&amp;$E17342,'Employee List'!$A:$E,5,0)</f>
        <v>E-1347</v>
      </c>
    </row>
    <row r="17343" spans="1:9" x14ac:dyDescent="0.35">
      <c r="A17343" t="s">
        <v>1257</v>
      </c>
      <c r="B17343" t="s">
        <v>272</v>
      </c>
      <c r="C17343" t="s">
        <v>393</v>
      </c>
      <c r="D17343" t="s">
        <v>1262</v>
      </c>
      <c r="E17343" t="s">
        <v>30</v>
      </c>
      <c r="F17343">
        <v>24807</v>
      </c>
      <c r="G17343">
        <v>21490</v>
      </c>
      <c r="H17343">
        <v>0.86628774136332487</v>
      </c>
      <c r="I17343" t="str">
        <f>VLOOKUP($B17343&amp;$E17343,'Employee List'!$A:$E,5,0)</f>
        <v>E-1347</v>
      </c>
    </row>
    <row r="17344" spans="1:9" x14ac:dyDescent="0.35">
      <c r="A17344" t="s">
        <v>1257</v>
      </c>
      <c r="B17344" t="s">
        <v>272</v>
      </c>
      <c r="C17344" t="s">
        <v>393</v>
      </c>
      <c r="D17344" t="s">
        <v>1262</v>
      </c>
      <c r="E17344" t="s">
        <v>31</v>
      </c>
      <c r="F17344">
        <v>26474</v>
      </c>
      <c r="G17344">
        <v>29266</v>
      </c>
      <c r="H17344">
        <v>1.1054619626803657</v>
      </c>
      <c r="I17344" t="str">
        <f>VLOOKUP($B17344&amp;$E17344,'Employee List'!$A:$E,5,0)</f>
        <v>E-1347</v>
      </c>
    </row>
    <row r="17345" spans="1:9" x14ac:dyDescent="0.35">
      <c r="A17345" t="s">
        <v>1257</v>
      </c>
      <c r="B17345" t="s">
        <v>272</v>
      </c>
      <c r="C17345" t="s">
        <v>393</v>
      </c>
      <c r="D17345" t="s">
        <v>1282</v>
      </c>
      <c r="E17345" t="s">
        <v>29</v>
      </c>
      <c r="F17345">
        <v>3864</v>
      </c>
      <c r="G17345">
        <v>7854</v>
      </c>
      <c r="H17345">
        <v>2.0326086956521738</v>
      </c>
      <c r="I17345" t="str">
        <f>VLOOKUP($B17345&amp;$E17345,'Employee List'!$A:$E,5,0)</f>
        <v>E-1347</v>
      </c>
    </row>
    <row r="17346" spans="1:9" x14ac:dyDescent="0.35">
      <c r="A17346" t="s">
        <v>1257</v>
      </c>
      <c r="B17346" t="s">
        <v>272</v>
      </c>
      <c r="C17346" t="s">
        <v>393</v>
      </c>
      <c r="D17346" t="s">
        <v>1282</v>
      </c>
      <c r="E17346" t="s">
        <v>30</v>
      </c>
      <c r="F17346">
        <v>4837</v>
      </c>
      <c r="G17346">
        <v>4556</v>
      </c>
      <c r="H17346">
        <v>0.94190614016952656</v>
      </c>
      <c r="I17346" t="str">
        <f>VLOOKUP($B17346&amp;$E17346,'Employee List'!$A:$E,5,0)</f>
        <v>E-1347</v>
      </c>
    </row>
    <row r="17347" spans="1:9" x14ac:dyDescent="0.35">
      <c r="A17347" t="s">
        <v>1257</v>
      </c>
      <c r="B17347" t="s">
        <v>272</v>
      </c>
      <c r="C17347" t="s">
        <v>393</v>
      </c>
      <c r="D17347" t="s">
        <v>1282</v>
      </c>
      <c r="E17347" t="s">
        <v>31</v>
      </c>
      <c r="F17347">
        <v>6764</v>
      </c>
      <c r="G17347">
        <v>2017</v>
      </c>
      <c r="H17347">
        <v>0.29819633353045533</v>
      </c>
      <c r="I17347" t="str">
        <f>VLOOKUP($B17347&amp;$E17347,'Employee List'!$A:$E,5,0)</f>
        <v>E-1347</v>
      </c>
    </row>
    <row r="17348" spans="1:9" x14ac:dyDescent="0.35">
      <c r="A17348" t="s">
        <v>1257</v>
      </c>
      <c r="B17348" t="s">
        <v>272</v>
      </c>
      <c r="C17348" t="s">
        <v>393</v>
      </c>
      <c r="D17348" t="s">
        <v>1281</v>
      </c>
      <c r="E17348" t="s">
        <v>29</v>
      </c>
      <c r="F17348">
        <v>5939</v>
      </c>
      <c r="G17348">
        <v>3879</v>
      </c>
      <c r="H17348">
        <v>0.65314025930291297</v>
      </c>
      <c r="I17348" t="str">
        <f>VLOOKUP($B17348&amp;$E17348,'Employee List'!$A:$E,5,0)</f>
        <v>E-1347</v>
      </c>
    </row>
    <row r="17349" spans="1:9" x14ac:dyDescent="0.35">
      <c r="A17349" t="s">
        <v>1257</v>
      </c>
      <c r="B17349" t="s">
        <v>272</v>
      </c>
      <c r="C17349" t="s">
        <v>393</v>
      </c>
      <c r="D17349" t="s">
        <v>1281</v>
      </c>
      <c r="E17349" t="s">
        <v>30</v>
      </c>
      <c r="F17349">
        <v>4634</v>
      </c>
      <c r="G17349">
        <v>4412</v>
      </c>
      <c r="H17349">
        <v>0.95209322399654728</v>
      </c>
      <c r="I17349" t="str">
        <f>VLOOKUP($B17349&amp;$E17349,'Employee List'!$A:$E,5,0)</f>
        <v>E-1347</v>
      </c>
    </row>
    <row r="17350" spans="1:9" x14ac:dyDescent="0.35">
      <c r="A17350" t="s">
        <v>1257</v>
      </c>
      <c r="B17350" t="s">
        <v>272</v>
      </c>
      <c r="C17350" t="s">
        <v>393</v>
      </c>
      <c r="D17350" t="s">
        <v>1281</v>
      </c>
      <c r="E17350" t="s">
        <v>31</v>
      </c>
      <c r="F17350">
        <v>5794</v>
      </c>
      <c r="G17350">
        <v>3629</v>
      </c>
      <c r="H17350">
        <v>0.62633759061097682</v>
      </c>
      <c r="I17350" t="str">
        <f>VLOOKUP($B17350&amp;$E17350,'Employee List'!$A:$E,5,0)</f>
        <v>E-1347</v>
      </c>
    </row>
    <row r="17351" spans="1:9" x14ac:dyDescent="0.35">
      <c r="A17351" t="s">
        <v>1257</v>
      </c>
      <c r="B17351" t="s">
        <v>273</v>
      </c>
      <c r="C17351" t="s">
        <v>393</v>
      </c>
      <c r="D17351" t="s">
        <v>1274</v>
      </c>
      <c r="E17351" t="s">
        <v>29</v>
      </c>
      <c r="F17351">
        <v>40237</v>
      </c>
      <c r="G17351">
        <v>48954</v>
      </c>
      <c r="H17351">
        <v>1.2166413997067376</v>
      </c>
      <c r="I17351" t="str">
        <f>VLOOKUP($B17351&amp;$E17351,'Employee List'!$A:$E,5,0)</f>
        <v>E-1348</v>
      </c>
    </row>
    <row r="17352" spans="1:9" x14ac:dyDescent="0.35">
      <c r="A17352" t="s">
        <v>1257</v>
      </c>
      <c r="B17352" t="s">
        <v>273</v>
      </c>
      <c r="C17352" t="s">
        <v>393</v>
      </c>
      <c r="D17352" t="s">
        <v>1274</v>
      </c>
      <c r="E17352" t="s">
        <v>30</v>
      </c>
      <c r="F17352">
        <v>40947</v>
      </c>
      <c r="G17352">
        <v>42490</v>
      </c>
      <c r="H17352">
        <v>1.0376828583290596</v>
      </c>
      <c r="I17352" t="str">
        <f>VLOOKUP($B17352&amp;$E17352,'Employee List'!$A:$E,5,0)</f>
        <v>E-1348</v>
      </c>
    </row>
    <row r="17353" spans="1:9" x14ac:dyDescent="0.35">
      <c r="A17353" t="s">
        <v>1257</v>
      </c>
      <c r="B17353" t="s">
        <v>273</v>
      </c>
      <c r="C17353" t="s">
        <v>393</v>
      </c>
      <c r="D17353" t="s">
        <v>1274</v>
      </c>
      <c r="E17353" t="s">
        <v>31</v>
      </c>
      <c r="F17353">
        <v>41307</v>
      </c>
      <c r="G17353">
        <v>39736</v>
      </c>
      <c r="H17353">
        <v>0.96196770523155883</v>
      </c>
      <c r="I17353" t="str">
        <f>VLOOKUP($B17353&amp;$E17353,'Employee List'!$A:$E,5,0)</f>
        <v>E-1348</v>
      </c>
    </row>
    <row r="17354" spans="1:9" x14ac:dyDescent="0.35">
      <c r="A17354" t="s">
        <v>1257</v>
      </c>
      <c r="B17354" t="s">
        <v>273</v>
      </c>
      <c r="C17354" t="s">
        <v>393</v>
      </c>
      <c r="D17354" t="s">
        <v>1263</v>
      </c>
      <c r="E17354" t="s">
        <v>29</v>
      </c>
      <c r="F17354">
        <v>1725</v>
      </c>
      <c r="G17354">
        <v>4373</v>
      </c>
      <c r="H17354">
        <v>2.5350724637681159</v>
      </c>
      <c r="I17354" t="str">
        <f>VLOOKUP($B17354&amp;$E17354,'Employee List'!$A:$E,5,0)</f>
        <v>E-1348</v>
      </c>
    </row>
    <row r="17355" spans="1:9" x14ac:dyDescent="0.35">
      <c r="A17355" t="s">
        <v>1257</v>
      </c>
      <c r="B17355" t="s">
        <v>273</v>
      </c>
      <c r="C17355" t="s">
        <v>393</v>
      </c>
      <c r="D17355" t="s">
        <v>1263</v>
      </c>
      <c r="E17355" t="s">
        <v>30</v>
      </c>
      <c r="F17355">
        <v>1875</v>
      </c>
      <c r="G17355">
        <v>1454</v>
      </c>
      <c r="H17355">
        <v>0.77546666666666664</v>
      </c>
      <c r="I17355" t="str">
        <f>VLOOKUP($B17355&amp;$E17355,'Employee List'!$A:$E,5,0)</f>
        <v>E-1348</v>
      </c>
    </row>
    <row r="17356" spans="1:9" x14ac:dyDescent="0.35">
      <c r="A17356" t="s">
        <v>1257</v>
      </c>
      <c r="B17356" t="s">
        <v>273</v>
      </c>
      <c r="C17356" t="s">
        <v>393</v>
      </c>
      <c r="D17356" t="s">
        <v>1263</v>
      </c>
      <c r="E17356" t="s">
        <v>31</v>
      </c>
      <c r="F17356">
        <v>2322</v>
      </c>
      <c r="G17356">
        <v>5450</v>
      </c>
      <c r="H17356">
        <v>2.3471145564168818</v>
      </c>
      <c r="I17356" t="str">
        <f>VLOOKUP($B17356&amp;$E17356,'Employee List'!$A:$E,5,0)</f>
        <v>E-1348</v>
      </c>
    </row>
    <row r="17357" spans="1:9" x14ac:dyDescent="0.35">
      <c r="A17357" t="s">
        <v>1257</v>
      </c>
      <c r="B17357" t="s">
        <v>273</v>
      </c>
      <c r="C17357" t="s">
        <v>393</v>
      </c>
      <c r="D17357" t="s">
        <v>1264</v>
      </c>
      <c r="E17357" t="s">
        <v>29</v>
      </c>
      <c r="F17357">
        <v>1917</v>
      </c>
      <c r="G17357">
        <v>3417</v>
      </c>
      <c r="H17357">
        <v>1.7824726134585289</v>
      </c>
      <c r="I17357" t="str">
        <f>VLOOKUP($B17357&amp;$E17357,'Employee List'!$A:$E,5,0)</f>
        <v>E-1348</v>
      </c>
    </row>
    <row r="17358" spans="1:9" x14ac:dyDescent="0.35">
      <c r="A17358" t="s">
        <v>1257</v>
      </c>
      <c r="B17358" t="s">
        <v>273</v>
      </c>
      <c r="C17358" t="s">
        <v>393</v>
      </c>
      <c r="D17358" t="s">
        <v>1264</v>
      </c>
      <c r="E17358" t="s">
        <v>30</v>
      </c>
      <c r="F17358">
        <v>4485</v>
      </c>
      <c r="G17358">
        <v>5350</v>
      </c>
      <c r="H17358">
        <v>1.1928651059085842</v>
      </c>
      <c r="I17358" t="str">
        <f>VLOOKUP($B17358&amp;$E17358,'Employee List'!$A:$E,5,0)</f>
        <v>E-1348</v>
      </c>
    </row>
    <row r="17359" spans="1:9" x14ac:dyDescent="0.35">
      <c r="A17359" t="s">
        <v>1257</v>
      </c>
      <c r="B17359" t="s">
        <v>273</v>
      </c>
      <c r="C17359" t="s">
        <v>393</v>
      </c>
      <c r="D17359" t="s">
        <v>1264</v>
      </c>
      <c r="E17359" t="s">
        <v>31</v>
      </c>
      <c r="F17359">
        <v>4012</v>
      </c>
      <c r="G17359">
        <v>1335</v>
      </c>
      <c r="H17359">
        <v>0.33275174476570291</v>
      </c>
      <c r="I17359" t="str">
        <f>VLOOKUP($B17359&amp;$E17359,'Employee List'!$A:$E,5,0)</f>
        <v>E-1348</v>
      </c>
    </row>
    <row r="17360" spans="1:9" x14ac:dyDescent="0.35">
      <c r="A17360" t="s">
        <v>1257</v>
      </c>
      <c r="B17360" t="s">
        <v>273</v>
      </c>
      <c r="C17360" t="s">
        <v>393</v>
      </c>
      <c r="D17360" t="s">
        <v>1265</v>
      </c>
      <c r="E17360" t="s">
        <v>29</v>
      </c>
      <c r="F17360">
        <v>2708</v>
      </c>
      <c r="G17360">
        <v>11369</v>
      </c>
      <c r="H17360">
        <v>4.1983013293943872</v>
      </c>
      <c r="I17360" t="str">
        <f>VLOOKUP($B17360&amp;$E17360,'Employee List'!$A:$E,5,0)</f>
        <v>E-1348</v>
      </c>
    </row>
    <row r="17361" spans="1:9" x14ac:dyDescent="0.35">
      <c r="A17361" t="s">
        <v>1257</v>
      </c>
      <c r="B17361" t="s">
        <v>273</v>
      </c>
      <c r="C17361" t="s">
        <v>393</v>
      </c>
      <c r="D17361" t="s">
        <v>1265</v>
      </c>
      <c r="E17361" t="s">
        <v>30</v>
      </c>
      <c r="F17361">
        <v>4194</v>
      </c>
      <c r="G17361">
        <v>7704</v>
      </c>
      <c r="H17361">
        <v>1.8369098712446352</v>
      </c>
      <c r="I17361" t="str">
        <f>VLOOKUP($B17361&amp;$E17361,'Employee List'!$A:$E,5,0)</f>
        <v>E-1348</v>
      </c>
    </row>
    <row r="17362" spans="1:9" x14ac:dyDescent="0.35">
      <c r="A17362" t="s">
        <v>1257</v>
      </c>
      <c r="B17362" t="s">
        <v>273</v>
      </c>
      <c r="C17362" t="s">
        <v>393</v>
      </c>
      <c r="D17362" t="s">
        <v>1265</v>
      </c>
      <c r="E17362" t="s">
        <v>31</v>
      </c>
      <c r="F17362">
        <v>2489</v>
      </c>
      <c r="G17362">
        <v>6306</v>
      </c>
      <c r="H17362">
        <v>2.5335476094817198</v>
      </c>
      <c r="I17362" t="str">
        <f>VLOOKUP($B17362&amp;$E17362,'Employee List'!$A:$E,5,0)</f>
        <v>E-1348</v>
      </c>
    </row>
    <row r="17363" spans="1:9" x14ac:dyDescent="0.35">
      <c r="A17363" t="s">
        <v>1257</v>
      </c>
      <c r="B17363" t="s">
        <v>273</v>
      </c>
      <c r="C17363" t="s">
        <v>393</v>
      </c>
      <c r="D17363" t="s">
        <v>1260</v>
      </c>
      <c r="E17363" t="s">
        <v>29</v>
      </c>
      <c r="F17363">
        <v>84227</v>
      </c>
      <c r="G17363">
        <v>50589</v>
      </c>
      <c r="H17363">
        <v>0.60062687736711506</v>
      </c>
      <c r="I17363" t="str">
        <f>VLOOKUP($B17363&amp;$E17363,'Employee List'!$A:$E,5,0)</f>
        <v>E-1348</v>
      </c>
    </row>
    <row r="17364" spans="1:9" x14ac:dyDescent="0.35">
      <c r="A17364" t="s">
        <v>1257</v>
      </c>
      <c r="B17364" t="s">
        <v>273</v>
      </c>
      <c r="C17364" t="s">
        <v>393</v>
      </c>
      <c r="D17364" t="s">
        <v>1260</v>
      </c>
      <c r="E17364" t="s">
        <v>30</v>
      </c>
      <c r="F17364">
        <v>85130</v>
      </c>
      <c r="G17364">
        <v>63784</v>
      </c>
      <c r="H17364">
        <v>0.74925408199224719</v>
      </c>
      <c r="I17364" t="str">
        <f>VLOOKUP($B17364&amp;$E17364,'Employee List'!$A:$E,5,0)</f>
        <v>E-1348</v>
      </c>
    </row>
    <row r="17365" spans="1:9" x14ac:dyDescent="0.35">
      <c r="A17365" t="s">
        <v>1257</v>
      </c>
      <c r="B17365" t="s">
        <v>273</v>
      </c>
      <c r="C17365" t="s">
        <v>393</v>
      </c>
      <c r="D17365" t="s">
        <v>1260</v>
      </c>
      <c r="E17365" t="s">
        <v>31</v>
      </c>
      <c r="F17365">
        <v>95567</v>
      </c>
      <c r="G17365">
        <v>93265</v>
      </c>
      <c r="H17365">
        <v>0.97591218726129314</v>
      </c>
      <c r="I17365" t="str">
        <f>VLOOKUP($B17365&amp;$E17365,'Employee List'!$A:$E,5,0)</f>
        <v>E-1348</v>
      </c>
    </row>
    <row r="17366" spans="1:9" x14ac:dyDescent="0.35">
      <c r="A17366" t="s">
        <v>1257</v>
      </c>
      <c r="B17366" t="s">
        <v>273</v>
      </c>
      <c r="C17366" t="s">
        <v>393</v>
      </c>
      <c r="D17366" t="s">
        <v>1261</v>
      </c>
      <c r="E17366" t="s">
        <v>29</v>
      </c>
      <c r="F17366">
        <v>47258</v>
      </c>
      <c r="G17366">
        <v>68860</v>
      </c>
      <c r="H17366">
        <v>1.4571077912734351</v>
      </c>
      <c r="I17366" t="str">
        <f>VLOOKUP($B17366&amp;$E17366,'Employee List'!$A:$E,5,0)</f>
        <v>E-1348</v>
      </c>
    </row>
    <row r="17367" spans="1:9" x14ac:dyDescent="0.35">
      <c r="A17367" t="s">
        <v>1257</v>
      </c>
      <c r="B17367" t="s">
        <v>273</v>
      </c>
      <c r="C17367" t="s">
        <v>393</v>
      </c>
      <c r="D17367" t="s">
        <v>1261</v>
      </c>
      <c r="E17367" t="s">
        <v>30</v>
      </c>
      <c r="F17367">
        <v>50105</v>
      </c>
      <c r="G17367">
        <v>48128</v>
      </c>
      <c r="H17367">
        <v>0.96054285999401257</v>
      </c>
      <c r="I17367" t="str">
        <f>VLOOKUP($B17367&amp;$E17367,'Employee List'!$A:$E,5,0)</f>
        <v>E-1348</v>
      </c>
    </row>
    <row r="17368" spans="1:9" x14ac:dyDescent="0.35">
      <c r="A17368" t="s">
        <v>1257</v>
      </c>
      <c r="B17368" t="s">
        <v>273</v>
      </c>
      <c r="C17368" t="s">
        <v>393</v>
      </c>
      <c r="D17368" t="s">
        <v>1261</v>
      </c>
      <c r="E17368" t="s">
        <v>31</v>
      </c>
      <c r="F17368">
        <v>53235</v>
      </c>
      <c r="G17368">
        <v>55267</v>
      </c>
      <c r="H17368">
        <v>1.038170376631915</v>
      </c>
      <c r="I17368" t="str">
        <f>VLOOKUP($B17368&amp;$E17368,'Employee List'!$A:$E,5,0)</f>
        <v>E-1348</v>
      </c>
    </row>
    <row r="17369" spans="1:9" x14ac:dyDescent="0.35">
      <c r="A17369" t="s">
        <v>1257</v>
      </c>
      <c r="B17369" t="s">
        <v>273</v>
      </c>
      <c r="C17369" t="s">
        <v>393</v>
      </c>
      <c r="D17369" t="s">
        <v>1266</v>
      </c>
      <c r="E17369" t="s">
        <v>29</v>
      </c>
      <c r="F17369">
        <v>52431</v>
      </c>
      <c r="G17369">
        <v>41095</v>
      </c>
      <c r="H17369">
        <v>0.78379203143178655</v>
      </c>
      <c r="I17369" t="str">
        <f>VLOOKUP($B17369&amp;$E17369,'Employee List'!$A:$E,5,0)</f>
        <v>E-1348</v>
      </c>
    </row>
    <row r="17370" spans="1:9" x14ac:dyDescent="0.35">
      <c r="A17370" t="s">
        <v>1257</v>
      </c>
      <c r="B17370" t="s">
        <v>273</v>
      </c>
      <c r="C17370" t="s">
        <v>393</v>
      </c>
      <c r="D17370" t="s">
        <v>1266</v>
      </c>
      <c r="E17370" t="s">
        <v>30</v>
      </c>
      <c r="F17370">
        <v>54765</v>
      </c>
      <c r="G17370">
        <v>59270</v>
      </c>
      <c r="H17370">
        <v>1.0822605678809458</v>
      </c>
      <c r="I17370" t="str">
        <f>VLOOKUP($B17370&amp;$E17370,'Employee List'!$A:$E,5,0)</f>
        <v>E-1348</v>
      </c>
    </row>
    <row r="17371" spans="1:9" x14ac:dyDescent="0.35">
      <c r="A17371" t="s">
        <v>1257</v>
      </c>
      <c r="B17371" t="s">
        <v>273</v>
      </c>
      <c r="C17371" t="s">
        <v>393</v>
      </c>
      <c r="D17371" t="s">
        <v>1266</v>
      </c>
      <c r="E17371" t="s">
        <v>31</v>
      </c>
      <c r="F17371">
        <v>54095</v>
      </c>
      <c r="G17371">
        <v>40689</v>
      </c>
      <c r="H17371">
        <v>0.75217672612995656</v>
      </c>
      <c r="I17371" t="str">
        <f>VLOOKUP($B17371&amp;$E17371,'Employee List'!$A:$E,5,0)</f>
        <v>E-1348</v>
      </c>
    </row>
    <row r="17372" spans="1:9" x14ac:dyDescent="0.35">
      <c r="A17372" t="s">
        <v>1257</v>
      </c>
      <c r="B17372" t="s">
        <v>273</v>
      </c>
      <c r="C17372" t="s">
        <v>393</v>
      </c>
      <c r="D17372" t="s">
        <v>1267</v>
      </c>
      <c r="E17372" t="s">
        <v>29</v>
      </c>
      <c r="F17372">
        <v>43341</v>
      </c>
      <c r="G17372">
        <v>34498</v>
      </c>
      <c r="H17372">
        <v>0.79596686740038303</v>
      </c>
      <c r="I17372" t="str">
        <f>VLOOKUP($B17372&amp;$E17372,'Employee List'!$A:$E,5,0)</f>
        <v>E-1348</v>
      </c>
    </row>
    <row r="17373" spans="1:9" x14ac:dyDescent="0.35">
      <c r="A17373" t="s">
        <v>1257</v>
      </c>
      <c r="B17373" t="s">
        <v>273</v>
      </c>
      <c r="C17373" t="s">
        <v>393</v>
      </c>
      <c r="D17373" t="s">
        <v>1267</v>
      </c>
      <c r="E17373" t="s">
        <v>30</v>
      </c>
      <c r="F17373">
        <v>44562</v>
      </c>
      <c r="G17373">
        <v>34698</v>
      </c>
      <c r="H17373">
        <v>0.77864548269826306</v>
      </c>
      <c r="I17373" t="str">
        <f>VLOOKUP($B17373&amp;$E17373,'Employee List'!$A:$E,5,0)</f>
        <v>E-1348</v>
      </c>
    </row>
    <row r="17374" spans="1:9" x14ac:dyDescent="0.35">
      <c r="A17374" t="s">
        <v>1257</v>
      </c>
      <c r="B17374" t="s">
        <v>273</v>
      </c>
      <c r="C17374" t="s">
        <v>393</v>
      </c>
      <c r="D17374" t="s">
        <v>1267</v>
      </c>
      <c r="E17374" t="s">
        <v>31</v>
      </c>
      <c r="F17374">
        <v>43642</v>
      </c>
      <c r="G17374">
        <v>51973</v>
      </c>
      <c r="H17374">
        <v>1.1908940928463407</v>
      </c>
      <c r="I17374" t="str">
        <f>VLOOKUP($B17374&amp;$E17374,'Employee List'!$A:$E,5,0)</f>
        <v>E-1348</v>
      </c>
    </row>
    <row r="17375" spans="1:9" x14ac:dyDescent="0.35">
      <c r="A17375" t="s">
        <v>1257</v>
      </c>
      <c r="B17375" t="s">
        <v>273</v>
      </c>
      <c r="C17375" t="s">
        <v>393</v>
      </c>
      <c r="D17375" t="s">
        <v>1268</v>
      </c>
      <c r="E17375" t="s">
        <v>29</v>
      </c>
      <c r="F17375">
        <v>13776</v>
      </c>
      <c r="G17375">
        <v>15089</v>
      </c>
      <c r="H17375">
        <v>1.0953106852497096</v>
      </c>
      <c r="I17375" t="str">
        <f>VLOOKUP($B17375&amp;$E17375,'Employee List'!$A:$E,5,0)</f>
        <v>E-1348</v>
      </c>
    </row>
    <row r="17376" spans="1:9" x14ac:dyDescent="0.35">
      <c r="A17376" t="s">
        <v>1257</v>
      </c>
      <c r="B17376" t="s">
        <v>273</v>
      </c>
      <c r="C17376" t="s">
        <v>393</v>
      </c>
      <c r="D17376" t="s">
        <v>1268</v>
      </c>
      <c r="E17376" t="s">
        <v>30</v>
      </c>
      <c r="F17376">
        <v>12667</v>
      </c>
      <c r="G17376">
        <v>11327</v>
      </c>
      <c r="H17376">
        <v>0.89421331017604799</v>
      </c>
      <c r="I17376" t="str">
        <f>VLOOKUP($B17376&amp;$E17376,'Employee List'!$A:$E,5,0)</f>
        <v>E-1348</v>
      </c>
    </row>
    <row r="17377" spans="1:9" x14ac:dyDescent="0.35">
      <c r="A17377" t="s">
        <v>1257</v>
      </c>
      <c r="B17377" t="s">
        <v>273</v>
      </c>
      <c r="C17377" t="s">
        <v>393</v>
      </c>
      <c r="D17377" t="s">
        <v>1268</v>
      </c>
      <c r="E17377" t="s">
        <v>31</v>
      </c>
      <c r="F17377">
        <v>11769</v>
      </c>
      <c r="G17377">
        <v>4883</v>
      </c>
      <c r="H17377">
        <v>0.41490356020052682</v>
      </c>
      <c r="I17377" t="str">
        <f>VLOOKUP($B17377&amp;$E17377,'Employee List'!$A:$E,5,0)</f>
        <v>E-1348</v>
      </c>
    </row>
    <row r="17378" spans="1:9" x14ac:dyDescent="0.35">
      <c r="A17378" t="s">
        <v>1257</v>
      </c>
      <c r="B17378" t="s">
        <v>273</v>
      </c>
      <c r="C17378" t="s">
        <v>393</v>
      </c>
      <c r="D17378" t="s">
        <v>1269</v>
      </c>
      <c r="E17378" t="s">
        <v>29</v>
      </c>
      <c r="F17378">
        <v>9592</v>
      </c>
      <c r="G17378">
        <v>18304</v>
      </c>
      <c r="H17378">
        <v>1.9082568807339451</v>
      </c>
      <c r="I17378" t="str">
        <f>VLOOKUP($B17378&amp;$E17378,'Employee List'!$A:$E,5,0)</f>
        <v>E-1348</v>
      </c>
    </row>
    <row r="17379" spans="1:9" x14ac:dyDescent="0.35">
      <c r="A17379" t="s">
        <v>1257</v>
      </c>
      <c r="B17379" t="s">
        <v>273</v>
      </c>
      <c r="C17379" t="s">
        <v>393</v>
      </c>
      <c r="D17379" t="s">
        <v>1269</v>
      </c>
      <c r="E17379" t="s">
        <v>30</v>
      </c>
      <c r="F17379">
        <v>9745</v>
      </c>
      <c r="G17379">
        <v>23533</v>
      </c>
      <c r="H17379">
        <v>2.4148794253463315</v>
      </c>
      <c r="I17379" t="str">
        <f>VLOOKUP($B17379&amp;$E17379,'Employee List'!$A:$E,5,0)</f>
        <v>E-1348</v>
      </c>
    </row>
    <row r="17380" spans="1:9" x14ac:dyDescent="0.35">
      <c r="A17380" t="s">
        <v>1257</v>
      </c>
      <c r="B17380" t="s">
        <v>273</v>
      </c>
      <c r="C17380" t="s">
        <v>393</v>
      </c>
      <c r="D17380" t="s">
        <v>1269</v>
      </c>
      <c r="E17380" t="s">
        <v>31</v>
      </c>
      <c r="F17380">
        <v>8962</v>
      </c>
      <c r="G17380">
        <v>11645</v>
      </c>
      <c r="H17380">
        <v>1.299375139477795</v>
      </c>
      <c r="I17380" t="str">
        <f>VLOOKUP($B17380&amp;$E17380,'Employee List'!$A:$E,5,0)</f>
        <v>E-1348</v>
      </c>
    </row>
    <row r="17381" spans="1:9" x14ac:dyDescent="0.35">
      <c r="A17381" t="s">
        <v>1257</v>
      </c>
      <c r="B17381" t="s">
        <v>273</v>
      </c>
      <c r="C17381" t="s">
        <v>393</v>
      </c>
      <c r="D17381" t="s">
        <v>1270</v>
      </c>
      <c r="E17381" t="s">
        <v>29</v>
      </c>
      <c r="F17381">
        <v>7901</v>
      </c>
      <c r="G17381">
        <v>7538</v>
      </c>
      <c r="H17381">
        <v>0.95405644855081639</v>
      </c>
      <c r="I17381" t="str">
        <f>VLOOKUP($B17381&amp;$E17381,'Employee List'!$A:$E,5,0)</f>
        <v>E-1348</v>
      </c>
    </row>
    <row r="17382" spans="1:9" x14ac:dyDescent="0.35">
      <c r="A17382" t="s">
        <v>1257</v>
      </c>
      <c r="B17382" t="s">
        <v>273</v>
      </c>
      <c r="C17382" t="s">
        <v>393</v>
      </c>
      <c r="D17382" t="s">
        <v>1270</v>
      </c>
      <c r="E17382" t="s">
        <v>30</v>
      </c>
      <c r="F17382">
        <v>9203</v>
      </c>
      <c r="G17382">
        <v>6354</v>
      </c>
      <c r="H17382">
        <v>0.69042703466261002</v>
      </c>
      <c r="I17382" t="str">
        <f>VLOOKUP($B17382&amp;$E17382,'Employee List'!$A:$E,5,0)</f>
        <v>E-1348</v>
      </c>
    </row>
    <row r="17383" spans="1:9" x14ac:dyDescent="0.35">
      <c r="A17383" t="s">
        <v>1257</v>
      </c>
      <c r="B17383" t="s">
        <v>273</v>
      </c>
      <c r="C17383" t="s">
        <v>393</v>
      </c>
      <c r="D17383" t="s">
        <v>1270</v>
      </c>
      <c r="E17383" t="s">
        <v>31</v>
      </c>
      <c r="F17383">
        <v>9474</v>
      </c>
      <c r="G17383">
        <v>7428</v>
      </c>
      <c r="H17383">
        <v>0.78404053198226731</v>
      </c>
      <c r="I17383" t="str">
        <f>VLOOKUP($B17383&amp;$E17383,'Employee List'!$A:$E,5,0)</f>
        <v>E-1348</v>
      </c>
    </row>
    <row r="17384" spans="1:9" x14ac:dyDescent="0.35">
      <c r="A17384" t="s">
        <v>1257</v>
      </c>
      <c r="B17384" t="s">
        <v>273</v>
      </c>
      <c r="C17384" t="s">
        <v>393</v>
      </c>
      <c r="D17384" t="s">
        <v>1271</v>
      </c>
      <c r="E17384" t="s">
        <v>29</v>
      </c>
      <c r="F17384">
        <v>16221</v>
      </c>
      <c r="G17384">
        <v>15506</v>
      </c>
      <c r="H17384">
        <v>0.95592133653905431</v>
      </c>
      <c r="I17384" t="str">
        <f>VLOOKUP($B17384&amp;$E17384,'Employee List'!$A:$E,5,0)</f>
        <v>E-1348</v>
      </c>
    </row>
    <row r="17385" spans="1:9" x14ac:dyDescent="0.35">
      <c r="A17385" t="s">
        <v>1257</v>
      </c>
      <c r="B17385" t="s">
        <v>273</v>
      </c>
      <c r="C17385" t="s">
        <v>393</v>
      </c>
      <c r="D17385" t="s">
        <v>1271</v>
      </c>
      <c r="E17385" t="s">
        <v>30</v>
      </c>
      <c r="F17385">
        <v>14331</v>
      </c>
      <c r="G17385">
        <v>14941</v>
      </c>
      <c r="H17385">
        <v>1.0425650687321191</v>
      </c>
      <c r="I17385" t="str">
        <f>VLOOKUP($B17385&amp;$E17385,'Employee List'!$A:$E,5,0)</f>
        <v>E-1348</v>
      </c>
    </row>
    <row r="17386" spans="1:9" x14ac:dyDescent="0.35">
      <c r="A17386" t="s">
        <v>1257</v>
      </c>
      <c r="B17386" t="s">
        <v>273</v>
      </c>
      <c r="C17386" t="s">
        <v>393</v>
      </c>
      <c r="D17386" t="s">
        <v>1271</v>
      </c>
      <c r="E17386" t="s">
        <v>31</v>
      </c>
      <c r="F17386">
        <v>14241</v>
      </c>
      <c r="G17386">
        <v>12452</v>
      </c>
      <c r="H17386">
        <v>0.87437679938206592</v>
      </c>
      <c r="I17386" t="str">
        <f>VLOOKUP($B17386&amp;$E17386,'Employee List'!$A:$E,5,0)</f>
        <v>E-1348</v>
      </c>
    </row>
    <row r="17387" spans="1:9" x14ac:dyDescent="0.35">
      <c r="A17387" t="s">
        <v>1257</v>
      </c>
      <c r="B17387" t="s">
        <v>273</v>
      </c>
      <c r="C17387" t="s">
        <v>393</v>
      </c>
      <c r="D17387" t="s">
        <v>1258</v>
      </c>
      <c r="E17387" t="s">
        <v>29</v>
      </c>
      <c r="F17387">
        <v>172462</v>
      </c>
      <c r="G17387">
        <v>224248</v>
      </c>
      <c r="H17387">
        <v>1.3002748431538542</v>
      </c>
      <c r="I17387" t="str">
        <f>VLOOKUP($B17387&amp;$E17387,'Employee List'!$A:$E,5,0)</f>
        <v>E-1348</v>
      </c>
    </row>
    <row r="17388" spans="1:9" x14ac:dyDescent="0.35">
      <c r="A17388" t="s">
        <v>1257</v>
      </c>
      <c r="B17388" t="s">
        <v>273</v>
      </c>
      <c r="C17388" t="s">
        <v>393</v>
      </c>
      <c r="D17388" t="s">
        <v>1258</v>
      </c>
      <c r="E17388" t="s">
        <v>30</v>
      </c>
      <c r="F17388">
        <v>166398</v>
      </c>
      <c r="G17388">
        <v>194136</v>
      </c>
      <c r="H17388">
        <v>1.1666967151047489</v>
      </c>
      <c r="I17388" t="str">
        <f>VLOOKUP($B17388&amp;$E17388,'Employee List'!$A:$E,5,0)</f>
        <v>E-1348</v>
      </c>
    </row>
    <row r="17389" spans="1:9" x14ac:dyDescent="0.35">
      <c r="A17389" t="s">
        <v>1257</v>
      </c>
      <c r="B17389" t="s">
        <v>273</v>
      </c>
      <c r="C17389" t="s">
        <v>393</v>
      </c>
      <c r="D17389" t="s">
        <v>1258</v>
      </c>
      <c r="E17389" t="s">
        <v>31</v>
      </c>
      <c r="F17389">
        <v>157733</v>
      </c>
      <c r="G17389">
        <v>151369</v>
      </c>
      <c r="H17389">
        <v>0.95965333823613319</v>
      </c>
      <c r="I17389" t="str">
        <f>VLOOKUP($B17389&amp;$E17389,'Employee List'!$A:$E,5,0)</f>
        <v>E-1348</v>
      </c>
    </row>
    <row r="17390" spans="1:9" x14ac:dyDescent="0.35">
      <c r="A17390" t="s">
        <v>1257</v>
      </c>
      <c r="B17390" t="s">
        <v>273</v>
      </c>
      <c r="C17390" t="s">
        <v>393</v>
      </c>
      <c r="D17390" t="s">
        <v>1272</v>
      </c>
      <c r="E17390" t="s">
        <v>29</v>
      </c>
      <c r="F17390">
        <v>18113</v>
      </c>
      <c r="G17390">
        <v>17686</v>
      </c>
      <c r="H17390">
        <v>0.97642577154529897</v>
      </c>
      <c r="I17390" t="str">
        <f>VLOOKUP($B17390&amp;$E17390,'Employee List'!$A:$E,5,0)</f>
        <v>E-1348</v>
      </c>
    </row>
    <row r="17391" spans="1:9" x14ac:dyDescent="0.35">
      <c r="A17391" t="s">
        <v>1257</v>
      </c>
      <c r="B17391" t="s">
        <v>273</v>
      </c>
      <c r="C17391" t="s">
        <v>393</v>
      </c>
      <c r="D17391" t="s">
        <v>1272</v>
      </c>
      <c r="E17391" t="s">
        <v>30</v>
      </c>
      <c r="F17391">
        <v>21007</v>
      </c>
      <c r="G17391">
        <v>20163</v>
      </c>
      <c r="H17391">
        <v>0.95982291617080018</v>
      </c>
      <c r="I17391" t="str">
        <f>VLOOKUP($B17391&amp;$E17391,'Employee List'!$A:$E,5,0)</f>
        <v>E-1348</v>
      </c>
    </row>
    <row r="17392" spans="1:9" x14ac:dyDescent="0.35">
      <c r="A17392" t="s">
        <v>1257</v>
      </c>
      <c r="B17392" t="s">
        <v>273</v>
      </c>
      <c r="C17392" t="s">
        <v>393</v>
      </c>
      <c r="D17392" t="s">
        <v>1272</v>
      </c>
      <c r="E17392" t="s">
        <v>31</v>
      </c>
      <c r="F17392">
        <v>23824</v>
      </c>
      <c r="G17392">
        <v>17396</v>
      </c>
      <c r="H17392">
        <v>0.7301880456682337</v>
      </c>
      <c r="I17392" t="str">
        <f>VLOOKUP($B17392&amp;$E17392,'Employee List'!$A:$E,5,0)</f>
        <v>E-1348</v>
      </c>
    </row>
    <row r="17393" spans="1:9" x14ac:dyDescent="0.35">
      <c r="A17393" t="s">
        <v>1257</v>
      </c>
      <c r="B17393" t="s">
        <v>273</v>
      </c>
      <c r="C17393" t="s">
        <v>393</v>
      </c>
      <c r="D17393" t="s">
        <v>1259</v>
      </c>
      <c r="E17393" t="s">
        <v>29</v>
      </c>
      <c r="F17393">
        <v>75338</v>
      </c>
      <c r="G17393">
        <v>76159</v>
      </c>
      <c r="H17393">
        <v>1.0108975550187156</v>
      </c>
      <c r="I17393" t="str">
        <f>VLOOKUP($B17393&amp;$E17393,'Employee List'!$A:$E,5,0)</f>
        <v>E-1348</v>
      </c>
    </row>
    <row r="17394" spans="1:9" x14ac:dyDescent="0.35">
      <c r="A17394" t="s">
        <v>1257</v>
      </c>
      <c r="B17394" t="s">
        <v>273</v>
      </c>
      <c r="C17394" t="s">
        <v>393</v>
      </c>
      <c r="D17394" t="s">
        <v>1259</v>
      </c>
      <c r="E17394" t="s">
        <v>30</v>
      </c>
      <c r="F17394">
        <v>77781</v>
      </c>
      <c r="G17394">
        <v>79788</v>
      </c>
      <c r="H17394">
        <v>1.0258032167238786</v>
      </c>
      <c r="I17394" t="str">
        <f>VLOOKUP($B17394&amp;$E17394,'Employee List'!$A:$E,5,0)</f>
        <v>E-1348</v>
      </c>
    </row>
    <row r="17395" spans="1:9" x14ac:dyDescent="0.35">
      <c r="A17395" t="s">
        <v>1257</v>
      </c>
      <c r="B17395" t="s">
        <v>273</v>
      </c>
      <c r="C17395" t="s">
        <v>393</v>
      </c>
      <c r="D17395" t="s">
        <v>1259</v>
      </c>
      <c r="E17395" t="s">
        <v>31</v>
      </c>
      <c r="F17395">
        <v>80709</v>
      </c>
      <c r="G17395">
        <v>86436</v>
      </c>
      <c r="H17395">
        <v>1.0709586291491655</v>
      </c>
      <c r="I17395" t="str">
        <f>VLOOKUP($B17395&amp;$E17395,'Employee List'!$A:$E,5,0)</f>
        <v>E-1348</v>
      </c>
    </row>
    <row r="17396" spans="1:9" x14ac:dyDescent="0.35">
      <c r="A17396" t="s">
        <v>1257</v>
      </c>
      <c r="B17396" t="s">
        <v>273</v>
      </c>
      <c r="C17396" t="s">
        <v>393</v>
      </c>
      <c r="D17396" t="s">
        <v>1273</v>
      </c>
      <c r="E17396" t="s">
        <v>29</v>
      </c>
      <c r="F17396">
        <v>8212</v>
      </c>
      <c r="G17396">
        <v>9290</v>
      </c>
      <c r="H17396">
        <v>1.1312713102776424</v>
      </c>
      <c r="I17396" t="str">
        <f>VLOOKUP($B17396&amp;$E17396,'Employee List'!$A:$E,5,0)</f>
        <v>E-1348</v>
      </c>
    </row>
    <row r="17397" spans="1:9" x14ac:dyDescent="0.35">
      <c r="A17397" t="s">
        <v>1257</v>
      </c>
      <c r="B17397" t="s">
        <v>273</v>
      </c>
      <c r="C17397" t="s">
        <v>393</v>
      </c>
      <c r="D17397" t="s">
        <v>1273</v>
      </c>
      <c r="E17397" t="s">
        <v>30</v>
      </c>
      <c r="F17397">
        <v>9395</v>
      </c>
      <c r="G17397">
        <v>10198</v>
      </c>
      <c r="H17397">
        <v>1.0854709952102182</v>
      </c>
      <c r="I17397" t="str">
        <f>VLOOKUP($B17397&amp;$E17397,'Employee List'!$A:$E,5,0)</f>
        <v>E-1348</v>
      </c>
    </row>
    <row r="17398" spans="1:9" x14ac:dyDescent="0.35">
      <c r="A17398" t="s">
        <v>1257</v>
      </c>
      <c r="B17398" t="s">
        <v>273</v>
      </c>
      <c r="C17398" t="s">
        <v>393</v>
      </c>
      <c r="D17398" t="s">
        <v>1273</v>
      </c>
      <c r="E17398" t="s">
        <v>31</v>
      </c>
      <c r="F17398">
        <v>11884</v>
      </c>
      <c r="G17398">
        <v>10984</v>
      </c>
      <c r="H17398">
        <v>0.92426792325816221</v>
      </c>
      <c r="I17398" t="str">
        <f>VLOOKUP($B17398&amp;$E17398,'Employee List'!$A:$E,5,0)</f>
        <v>E-1348</v>
      </c>
    </row>
    <row r="17399" spans="1:9" x14ac:dyDescent="0.35">
      <c r="A17399" t="s">
        <v>1257</v>
      </c>
      <c r="B17399" t="s">
        <v>273</v>
      </c>
      <c r="C17399" t="s">
        <v>393</v>
      </c>
      <c r="D17399" t="s">
        <v>1275</v>
      </c>
      <c r="E17399" t="s">
        <v>29</v>
      </c>
      <c r="F17399">
        <v>7685</v>
      </c>
      <c r="G17399">
        <v>6384</v>
      </c>
      <c r="H17399">
        <v>0.83070917371502928</v>
      </c>
      <c r="I17399" t="str">
        <f>VLOOKUP($B17399&amp;$E17399,'Employee List'!$A:$E,5,0)</f>
        <v>E-1348</v>
      </c>
    </row>
    <row r="17400" spans="1:9" x14ac:dyDescent="0.35">
      <c r="A17400" t="s">
        <v>1257</v>
      </c>
      <c r="B17400" t="s">
        <v>273</v>
      </c>
      <c r="C17400" t="s">
        <v>393</v>
      </c>
      <c r="D17400" t="s">
        <v>1275</v>
      </c>
      <c r="E17400" t="s">
        <v>30</v>
      </c>
      <c r="F17400">
        <v>6520</v>
      </c>
      <c r="G17400">
        <v>2988</v>
      </c>
      <c r="H17400">
        <v>0.45828220858895707</v>
      </c>
      <c r="I17400" t="str">
        <f>VLOOKUP($B17400&amp;$E17400,'Employee List'!$A:$E,5,0)</f>
        <v>E-1348</v>
      </c>
    </row>
    <row r="17401" spans="1:9" x14ac:dyDescent="0.35">
      <c r="A17401" t="s">
        <v>1257</v>
      </c>
      <c r="B17401" t="s">
        <v>273</v>
      </c>
      <c r="C17401" t="s">
        <v>393</v>
      </c>
      <c r="D17401" t="s">
        <v>1275</v>
      </c>
      <c r="E17401" t="s">
        <v>31</v>
      </c>
      <c r="F17401">
        <v>4809</v>
      </c>
      <c r="G17401">
        <v>5547</v>
      </c>
      <c r="H17401">
        <v>1.1534622582657517</v>
      </c>
      <c r="I17401" t="str">
        <f>VLOOKUP($B17401&amp;$E17401,'Employee List'!$A:$E,5,0)</f>
        <v>E-1348</v>
      </c>
    </row>
    <row r="17402" spans="1:9" x14ac:dyDescent="0.35">
      <c r="A17402" t="s">
        <v>1257</v>
      </c>
      <c r="B17402" t="s">
        <v>273</v>
      </c>
      <c r="C17402" t="s">
        <v>393</v>
      </c>
      <c r="D17402" t="s">
        <v>1276</v>
      </c>
      <c r="E17402" t="s">
        <v>29</v>
      </c>
      <c r="F17402">
        <v>3740</v>
      </c>
      <c r="G17402">
        <v>4867</v>
      </c>
      <c r="H17402">
        <v>1.3013368983957219</v>
      </c>
      <c r="I17402" t="str">
        <f>VLOOKUP($B17402&amp;$E17402,'Employee List'!$A:$E,5,0)</f>
        <v>E-1348</v>
      </c>
    </row>
    <row r="17403" spans="1:9" x14ac:dyDescent="0.35">
      <c r="A17403" t="s">
        <v>1257</v>
      </c>
      <c r="B17403" t="s">
        <v>273</v>
      </c>
      <c r="C17403" t="s">
        <v>393</v>
      </c>
      <c r="D17403" t="s">
        <v>1276</v>
      </c>
      <c r="E17403" t="s">
        <v>30</v>
      </c>
      <c r="F17403">
        <v>5625</v>
      </c>
      <c r="G17403">
        <v>10381</v>
      </c>
      <c r="H17403">
        <v>1.8455111111111111</v>
      </c>
      <c r="I17403" t="str">
        <f>VLOOKUP($B17403&amp;$E17403,'Employee List'!$A:$E,5,0)</f>
        <v>E-1348</v>
      </c>
    </row>
    <row r="17404" spans="1:9" x14ac:dyDescent="0.35">
      <c r="A17404" t="s">
        <v>1257</v>
      </c>
      <c r="B17404" t="s">
        <v>273</v>
      </c>
      <c r="C17404" t="s">
        <v>393</v>
      </c>
      <c r="D17404" t="s">
        <v>1276</v>
      </c>
      <c r="E17404" t="s">
        <v>31</v>
      </c>
      <c r="F17404">
        <v>4794</v>
      </c>
      <c r="G17404">
        <v>6684</v>
      </c>
      <c r="H17404">
        <v>1.3942428035043806</v>
      </c>
      <c r="I17404" t="str">
        <f>VLOOKUP($B17404&amp;$E17404,'Employee List'!$A:$E,5,0)</f>
        <v>E-1348</v>
      </c>
    </row>
    <row r="17405" spans="1:9" x14ac:dyDescent="0.35">
      <c r="A17405" t="s">
        <v>1257</v>
      </c>
      <c r="B17405" t="s">
        <v>273</v>
      </c>
      <c r="C17405" t="s">
        <v>393</v>
      </c>
      <c r="D17405" t="s">
        <v>1277</v>
      </c>
      <c r="E17405" t="s">
        <v>29</v>
      </c>
      <c r="F17405">
        <v>6691</v>
      </c>
      <c r="G17405">
        <v>14911</v>
      </c>
      <c r="H17405">
        <v>2.2285159169033029</v>
      </c>
      <c r="I17405" t="str">
        <f>VLOOKUP($B17405&amp;$E17405,'Employee List'!$A:$E,5,0)</f>
        <v>E-1348</v>
      </c>
    </row>
    <row r="17406" spans="1:9" x14ac:dyDescent="0.35">
      <c r="A17406" t="s">
        <v>1257</v>
      </c>
      <c r="B17406" t="s">
        <v>273</v>
      </c>
      <c r="C17406" t="s">
        <v>393</v>
      </c>
      <c r="D17406" t="s">
        <v>1277</v>
      </c>
      <c r="E17406" t="s">
        <v>30</v>
      </c>
      <c r="F17406">
        <v>9679</v>
      </c>
      <c r="G17406">
        <v>19673</v>
      </c>
      <c r="H17406">
        <v>2.03254468436822</v>
      </c>
      <c r="I17406" t="str">
        <f>VLOOKUP($B17406&amp;$E17406,'Employee List'!$A:$E,5,0)</f>
        <v>E-1348</v>
      </c>
    </row>
    <row r="17407" spans="1:9" x14ac:dyDescent="0.35">
      <c r="A17407" t="s">
        <v>1257</v>
      </c>
      <c r="B17407" t="s">
        <v>273</v>
      </c>
      <c r="C17407" t="s">
        <v>393</v>
      </c>
      <c r="D17407" t="s">
        <v>1277</v>
      </c>
      <c r="E17407" t="s">
        <v>31</v>
      </c>
      <c r="F17407">
        <v>7432</v>
      </c>
      <c r="G17407">
        <v>14596</v>
      </c>
      <c r="H17407">
        <v>1.9639397201291711</v>
      </c>
      <c r="I17407" t="str">
        <f>VLOOKUP($B17407&amp;$E17407,'Employee List'!$A:$E,5,0)</f>
        <v>E-1348</v>
      </c>
    </row>
    <row r="17408" spans="1:9" x14ac:dyDescent="0.35">
      <c r="A17408" t="s">
        <v>1257</v>
      </c>
      <c r="B17408" t="s">
        <v>273</v>
      </c>
      <c r="C17408" t="s">
        <v>393</v>
      </c>
      <c r="D17408" t="s">
        <v>1278</v>
      </c>
      <c r="E17408" t="s">
        <v>29</v>
      </c>
      <c r="F17408">
        <v>16651</v>
      </c>
      <c r="G17408">
        <v>14662</v>
      </c>
      <c r="H17408">
        <v>0.88054771485196082</v>
      </c>
      <c r="I17408" t="str">
        <f>VLOOKUP($B17408&amp;$E17408,'Employee List'!$A:$E,5,0)</f>
        <v>E-1348</v>
      </c>
    </row>
    <row r="17409" spans="1:9" x14ac:dyDescent="0.35">
      <c r="A17409" t="s">
        <v>1257</v>
      </c>
      <c r="B17409" t="s">
        <v>273</v>
      </c>
      <c r="C17409" t="s">
        <v>393</v>
      </c>
      <c r="D17409" t="s">
        <v>1278</v>
      </c>
      <c r="E17409" t="s">
        <v>30</v>
      </c>
      <c r="F17409">
        <v>13960</v>
      </c>
      <c r="G17409">
        <v>11480</v>
      </c>
      <c r="H17409">
        <v>0.82234957020057309</v>
      </c>
      <c r="I17409" t="str">
        <f>VLOOKUP($B17409&amp;$E17409,'Employee List'!$A:$E,5,0)</f>
        <v>E-1348</v>
      </c>
    </row>
    <row r="17410" spans="1:9" x14ac:dyDescent="0.35">
      <c r="A17410" t="s">
        <v>1257</v>
      </c>
      <c r="B17410" t="s">
        <v>273</v>
      </c>
      <c r="C17410" t="s">
        <v>393</v>
      </c>
      <c r="D17410" t="s">
        <v>1278</v>
      </c>
      <c r="E17410" t="s">
        <v>31</v>
      </c>
      <c r="F17410">
        <v>16020</v>
      </c>
      <c r="G17410">
        <v>5820</v>
      </c>
      <c r="H17410">
        <v>0.36329588014981273</v>
      </c>
      <c r="I17410" t="str">
        <f>VLOOKUP($B17410&amp;$E17410,'Employee List'!$A:$E,5,0)</f>
        <v>E-1348</v>
      </c>
    </row>
    <row r="17411" spans="1:9" x14ac:dyDescent="0.35">
      <c r="A17411" t="s">
        <v>1257</v>
      </c>
      <c r="B17411" t="s">
        <v>273</v>
      </c>
      <c r="C17411" t="s">
        <v>393</v>
      </c>
      <c r="D17411" t="s">
        <v>1279</v>
      </c>
      <c r="E17411" t="s">
        <v>29</v>
      </c>
      <c r="F17411">
        <v>1703</v>
      </c>
      <c r="G17411">
        <v>3391</v>
      </c>
      <c r="H17411">
        <v>1.9911920140927775</v>
      </c>
      <c r="I17411" t="str">
        <f>VLOOKUP($B17411&amp;$E17411,'Employee List'!$A:$E,5,0)</f>
        <v>E-1348</v>
      </c>
    </row>
    <row r="17412" spans="1:9" x14ac:dyDescent="0.35">
      <c r="A17412" t="s">
        <v>1257</v>
      </c>
      <c r="B17412" t="s">
        <v>273</v>
      </c>
      <c r="C17412" t="s">
        <v>393</v>
      </c>
      <c r="D17412" t="s">
        <v>1279</v>
      </c>
      <c r="E17412" t="s">
        <v>30</v>
      </c>
      <c r="F17412">
        <v>2443</v>
      </c>
      <c r="G17412">
        <v>4240</v>
      </c>
      <c r="H17412">
        <v>1.7355710192386411</v>
      </c>
      <c r="I17412" t="str">
        <f>VLOOKUP($B17412&amp;$E17412,'Employee List'!$A:$E,5,0)</f>
        <v>E-1348</v>
      </c>
    </row>
    <row r="17413" spans="1:9" x14ac:dyDescent="0.35">
      <c r="A17413" t="s">
        <v>1257</v>
      </c>
      <c r="B17413" t="s">
        <v>273</v>
      </c>
      <c r="C17413" t="s">
        <v>393</v>
      </c>
      <c r="D17413" t="s">
        <v>1279</v>
      </c>
      <c r="E17413" t="s">
        <v>31</v>
      </c>
      <c r="F17413">
        <v>1886</v>
      </c>
      <c r="G17413">
        <v>3335</v>
      </c>
      <c r="H17413">
        <v>1.7682926829268293</v>
      </c>
      <c r="I17413" t="str">
        <f>VLOOKUP($B17413&amp;$E17413,'Employee List'!$A:$E,5,0)</f>
        <v>E-1348</v>
      </c>
    </row>
    <row r="17414" spans="1:9" x14ac:dyDescent="0.35">
      <c r="A17414" t="s">
        <v>1257</v>
      </c>
      <c r="B17414" t="s">
        <v>273</v>
      </c>
      <c r="C17414" t="s">
        <v>393</v>
      </c>
      <c r="D17414" t="s">
        <v>1280</v>
      </c>
      <c r="E17414" t="s">
        <v>29</v>
      </c>
      <c r="F17414">
        <v>3587</v>
      </c>
      <c r="G17414">
        <v>1257</v>
      </c>
      <c r="H17414">
        <v>0.35043211597435181</v>
      </c>
      <c r="I17414" t="str">
        <f>VLOOKUP($B17414&amp;$E17414,'Employee List'!$A:$E,5,0)</f>
        <v>E-1348</v>
      </c>
    </row>
    <row r="17415" spans="1:9" x14ac:dyDescent="0.35">
      <c r="A17415" t="s">
        <v>1257</v>
      </c>
      <c r="B17415" t="s">
        <v>273</v>
      </c>
      <c r="C17415" t="s">
        <v>393</v>
      </c>
      <c r="D17415" t="s">
        <v>1280</v>
      </c>
      <c r="E17415" t="s">
        <v>30</v>
      </c>
      <c r="F17415">
        <v>2980</v>
      </c>
      <c r="G17415">
        <v>2569</v>
      </c>
      <c r="H17415">
        <v>0.86208053691275166</v>
      </c>
      <c r="I17415" t="str">
        <f>VLOOKUP($B17415&amp;$E17415,'Employee List'!$A:$E,5,0)</f>
        <v>E-1348</v>
      </c>
    </row>
    <row r="17416" spans="1:9" x14ac:dyDescent="0.35">
      <c r="A17416" t="s">
        <v>1257</v>
      </c>
      <c r="B17416" t="s">
        <v>273</v>
      </c>
      <c r="C17416" t="s">
        <v>393</v>
      </c>
      <c r="D17416" t="s">
        <v>1280</v>
      </c>
      <c r="E17416" t="s">
        <v>31</v>
      </c>
      <c r="F17416">
        <v>4095</v>
      </c>
      <c r="G17416">
        <v>3789</v>
      </c>
      <c r="H17416">
        <v>0.92527472527472532</v>
      </c>
      <c r="I17416" t="str">
        <f>VLOOKUP($B17416&amp;$E17416,'Employee List'!$A:$E,5,0)</f>
        <v>E-1348</v>
      </c>
    </row>
    <row r="17417" spans="1:9" x14ac:dyDescent="0.35">
      <c r="A17417" t="s">
        <v>1257</v>
      </c>
      <c r="B17417" t="s">
        <v>273</v>
      </c>
      <c r="C17417" t="s">
        <v>393</v>
      </c>
      <c r="D17417" t="s">
        <v>1262</v>
      </c>
      <c r="E17417" t="s">
        <v>29</v>
      </c>
      <c r="F17417">
        <v>28704</v>
      </c>
      <c r="G17417">
        <v>23109</v>
      </c>
      <c r="H17417">
        <v>0.8050794314381271</v>
      </c>
      <c r="I17417" t="str">
        <f>VLOOKUP($B17417&amp;$E17417,'Employee List'!$A:$E,5,0)</f>
        <v>E-1348</v>
      </c>
    </row>
    <row r="17418" spans="1:9" x14ac:dyDescent="0.35">
      <c r="A17418" t="s">
        <v>1257</v>
      </c>
      <c r="B17418" t="s">
        <v>273</v>
      </c>
      <c r="C17418" t="s">
        <v>393</v>
      </c>
      <c r="D17418" t="s">
        <v>1262</v>
      </c>
      <c r="E17418" t="s">
        <v>30</v>
      </c>
      <c r="F17418">
        <v>27456</v>
      </c>
      <c r="G17418">
        <v>19704</v>
      </c>
      <c r="H17418">
        <v>0.71765734265734271</v>
      </c>
      <c r="I17418" t="str">
        <f>VLOOKUP($B17418&amp;$E17418,'Employee List'!$A:$E,5,0)</f>
        <v>E-1348</v>
      </c>
    </row>
    <row r="17419" spans="1:9" x14ac:dyDescent="0.35">
      <c r="A17419" t="s">
        <v>1257</v>
      </c>
      <c r="B17419" t="s">
        <v>273</v>
      </c>
      <c r="C17419" t="s">
        <v>393</v>
      </c>
      <c r="D17419" t="s">
        <v>1262</v>
      </c>
      <c r="E17419" t="s">
        <v>31</v>
      </c>
      <c r="F17419">
        <v>27649</v>
      </c>
      <c r="G17419">
        <v>19783</v>
      </c>
      <c r="H17419">
        <v>0.71550508155810333</v>
      </c>
      <c r="I17419" t="str">
        <f>VLOOKUP($B17419&amp;$E17419,'Employee List'!$A:$E,5,0)</f>
        <v>E-1348</v>
      </c>
    </row>
    <row r="17420" spans="1:9" x14ac:dyDescent="0.35">
      <c r="A17420" t="s">
        <v>1257</v>
      </c>
      <c r="B17420" t="s">
        <v>273</v>
      </c>
      <c r="C17420" t="s">
        <v>393</v>
      </c>
      <c r="D17420" t="s">
        <v>1282</v>
      </c>
      <c r="E17420" t="s">
        <v>30</v>
      </c>
      <c r="F17420">
        <v>6331</v>
      </c>
      <c r="G17420">
        <v>3711</v>
      </c>
      <c r="H17420">
        <v>0.58616332332964771</v>
      </c>
      <c r="I17420" t="str">
        <f>VLOOKUP($B17420&amp;$E17420,'Employee List'!$A:$E,5,0)</f>
        <v>E-1348</v>
      </c>
    </row>
    <row r="17421" spans="1:9" x14ac:dyDescent="0.35">
      <c r="A17421" t="s">
        <v>1257</v>
      </c>
      <c r="B17421" t="s">
        <v>273</v>
      </c>
      <c r="C17421" t="s">
        <v>393</v>
      </c>
      <c r="D17421" t="s">
        <v>1282</v>
      </c>
      <c r="E17421" t="s">
        <v>31</v>
      </c>
      <c r="F17421">
        <v>3788</v>
      </c>
      <c r="G17421">
        <v>4486</v>
      </c>
      <c r="H17421">
        <v>1.1842661034846884</v>
      </c>
      <c r="I17421" t="str">
        <f>VLOOKUP($B17421&amp;$E17421,'Employee List'!$A:$E,5,0)</f>
        <v>E-1348</v>
      </c>
    </row>
    <row r="17422" spans="1:9" x14ac:dyDescent="0.35">
      <c r="A17422" t="s">
        <v>1257</v>
      </c>
      <c r="B17422" t="s">
        <v>273</v>
      </c>
      <c r="C17422" t="s">
        <v>393</v>
      </c>
      <c r="D17422" t="s">
        <v>1281</v>
      </c>
      <c r="E17422" t="s">
        <v>29</v>
      </c>
      <c r="F17422">
        <v>4854</v>
      </c>
      <c r="G17422">
        <v>3281</v>
      </c>
      <c r="H17422">
        <v>0.67593737124021425</v>
      </c>
      <c r="I17422" t="str">
        <f>VLOOKUP($B17422&amp;$E17422,'Employee List'!$A:$E,5,0)</f>
        <v>E-1348</v>
      </c>
    </row>
    <row r="17423" spans="1:9" x14ac:dyDescent="0.35">
      <c r="A17423" t="s">
        <v>1257</v>
      </c>
      <c r="B17423" t="s">
        <v>273</v>
      </c>
      <c r="C17423" t="s">
        <v>393</v>
      </c>
      <c r="D17423" t="s">
        <v>1281</v>
      </c>
      <c r="E17423" t="s">
        <v>30</v>
      </c>
      <c r="F17423">
        <v>7432</v>
      </c>
      <c r="G17423">
        <v>2670</v>
      </c>
      <c r="H17423">
        <v>0.3592572658772874</v>
      </c>
      <c r="I17423" t="str">
        <f>VLOOKUP($B17423&amp;$E17423,'Employee List'!$A:$E,5,0)</f>
        <v>E-1348</v>
      </c>
    </row>
    <row r="17424" spans="1:9" x14ac:dyDescent="0.35">
      <c r="A17424" t="s">
        <v>1257</v>
      </c>
      <c r="B17424" t="s">
        <v>273</v>
      </c>
      <c r="C17424" t="s">
        <v>393</v>
      </c>
      <c r="D17424" t="s">
        <v>1281</v>
      </c>
      <c r="E17424" t="s">
        <v>31</v>
      </c>
      <c r="F17424">
        <v>6686</v>
      </c>
      <c r="G17424">
        <v>3026</v>
      </c>
      <c r="H17424">
        <v>0.45258749626084355</v>
      </c>
      <c r="I17424" t="str">
        <f>VLOOKUP($B17424&amp;$E17424,'Employee List'!$A:$E,5,0)</f>
        <v>E-1348</v>
      </c>
    </row>
    <row r="17425" spans="1:9" x14ac:dyDescent="0.35">
      <c r="A17425" t="s">
        <v>1257</v>
      </c>
      <c r="B17425" t="s">
        <v>274</v>
      </c>
      <c r="C17425" t="s">
        <v>393</v>
      </c>
      <c r="D17425" t="s">
        <v>1274</v>
      </c>
      <c r="E17425" t="s">
        <v>29</v>
      </c>
      <c r="F17425">
        <v>48444</v>
      </c>
      <c r="G17425">
        <v>31478</v>
      </c>
      <c r="H17425">
        <v>0.64978119065312523</v>
      </c>
      <c r="I17425" t="str">
        <f>VLOOKUP($B17425&amp;$E17425,'Employee List'!$A:$E,5,0)</f>
        <v>E-1349</v>
      </c>
    </row>
    <row r="17426" spans="1:9" x14ac:dyDescent="0.35">
      <c r="A17426" t="s">
        <v>1257</v>
      </c>
      <c r="B17426" t="s">
        <v>274</v>
      </c>
      <c r="C17426" t="s">
        <v>393</v>
      </c>
      <c r="D17426" t="s">
        <v>1274</v>
      </c>
      <c r="E17426" t="s">
        <v>30</v>
      </c>
      <c r="F17426">
        <v>48691</v>
      </c>
      <c r="G17426">
        <v>29019</v>
      </c>
      <c r="H17426">
        <v>0.59598283050255696</v>
      </c>
      <c r="I17426" t="str">
        <f>VLOOKUP($B17426&amp;$E17426,'Employee List'!$A:$E,5,0)</f>
        <v>E-1349</v>
      </c>
    </row>
    <row r="17427" spans="1:9" x14ac:dyDescent="0.35">
      <c r="A17427" t="s">
        <v>1257</v>
      </c>
      <c r="B17427" t="s">
        <v>274</v>
      </c>
      <c r="C17427" t="s">
        <v>393</v>
      </c>
      <c r="D17427" t="s">
        <v>1274</v>
      </c>
      <c r="E17427" t="s">
        <v>31</v>
      </c>
      <c r="F17427">
        <v>46592</v>
      </c>
      <c r="G17427">
        <v>25553</v>
      </c>
      <c r="H17427">
        <v>0.54844179258241754</v>
      </c>
      <c r="I17427" t="str">
        <f>VLOOKUP($B17427&amp;$E17427,'Employee List'!$A:$E,5,0)</f>
        <v>E-1349</v>
      </c>
    </row>
    <row r="17428" spans="1:9" x14ac:dyDescent="0.35">
      <c r="A17428" t="s">
        <v>1257</v>
      </c>
      <c r="B17428" t="s">
        <v>274</v>
      </c>
      <c r="C17428" t="s">
        <v>393</v>
      </c>
      <c r="D17428" t="s">
        <v>1263</v>
      </c>
      <c r="E17428" t="s">
        <v>29</v>
      </c>
      <c r="F17428">
        <v>4170</v>
      </c>
      <c r="G17428">
        <v>6710</v>
      </c>
      <c r="H17428">
        <v>1.6091127098321343</v>
      </c>
      <c r="I17428" t="str">
        <f>VLOOKUP($B17428&amp;$E17428,'Employee List'!$A:$E,5,0)</f>
        <v>E-1349</v>
      </c>
    </row>
    <row r="17429" spans="1:9" x14ac:dyDescent="0.35">
      <c r="A17429" t="s">
        <v>1257</v>
      </c>
      <c r="B17429" t="s">
        <v>274</v>
      </c>
      <c r="C17429" t="s">
        <v>393</v>
      </c>
      <c r="D17429" t="s">
        <v>1263</v>
      </c>
      <c r="E17429" t="s">
        <v>30</v>
      </c>
      <c r="F17429">
        <v>4406</v>
      </c>
      <c r="G17429">
        <v>2036</v>
      </c>
      <c r="H17429">
        <v>0.46209714026327736</v>
      </c>
      <c r="I17429" t="str">
        <f>VLOOKUP($B17429&amp;$E17429,'Employee List'!$A:$E,5,0)</f>
        <v>E-1349</v>
      </c>
    </row>
    <row r="17430" spans="1:9" x14ac:dyDescent="0.35">
      <c r="A17430" t="s">
        <v>1257</v>
      </c>
      <c r="B17430" t="s">
        <v>274</v>
      </c>
      <c r="C17430" t="s">
        <v>393</v>
      </c>
      <c r="D17430" t="s">
        <v>1263</v>
      </c>
      <c r="E17430" t="s">
        <v>31</v>
      </c>
      <c r="F17430">
        <v>4613</v>
      </c>
      <c r="G17430">
        <v>3199</v>
      </c>
      <c r="H17430">
        <v>0.69347496206373294</v>
      </c>
      <c r="I17430" t="str">
        <f>VLOOKUP($B17430&amp;$E17430,'Employee List'!$A:$E,5,0)</f>
        <v>E-1349</v>
      </c>
    </row>
    <row r="17431" spans="1:9" x14ac:dyDescent="0.35">
      <c r="A17431" t="s">
        <v>1257</v>
      </c>
      <c r="B17431" t="s">
        <v>274</v>
      </c>
      <c r="C17431" t="s">
        <v>393</v>
      </c>
      <c r="D17431" t="s">
        <v>1264</v>
      </c>
      <c r="E17431" t="s">
        <v>29</v>
      </c>
      <c r="F17431">
        <v>4779</v>
      </c>
      <c r="G17431">
        <v>4140</v>
      </c>
      <c r="H17431">
        <v>0.86629001883239176</v>
      </c>
      <c r="I17431" t="str">
        <f>VLOOKUP($B17431&amp;$E17431,'Employee List'!$A:$E,5,0)</f>
        <v>E-1349</v>
      </c>
    </row>
    <row r="17432" spans="1:9" x14ac:dyDescent="0.35">
      <c r="A17432" t="s">
        <v>1257</v>
      </c>
      <c r="B17432" t="s">
        <v>274</v>
      </c>
      <c r="C17432" t="s">
        <v>393</v>
      </c>
      <c r="D17432" t="s">
        <v>1264</v>
      </c>
      <c r="E17432" t="s">
        <v>30</v>
      </c>
      <c r="F17432">
        <v>3922</v>
      </c>
      <c r="G17432">
        <v>3140</v>
      </c>
      <c r="H17432">
        <v>0.80061193268740438</v>
      </c>
      <c r="I17432" t="str">
        <f>VLOOKUP($B17432&amp;$E17432,'Employee List'!$A:$E,5,0)</f>
        <v>E-1349</v>
      </c>
    </row>
    <row r="17433" spans="1:9" x14ac:dyDescent="0.35">
      <c r="A17433" t="s">
        <v>1257</v>
      </c>
      <c r="B17433" t="s">
        <v>274</v>
      </c>
      <c r="C17433" t="s">
        <v>393</v>
      </c>
      <c r="D17433" t="s">
        <v>1264</v>
      </c>
      <c r="E17433" t="s">
        <v>31</v>
      </c>
      <c r="F17433">
        <v>3098</v>
      </c>
      <c r="G17433">
        <v>4625</v>
      </c>
      <c r="H17433">
        <v>1.4928986442866365</v>
      </c>
      <c r="I17433" t="str">
        <f>VLOOKUP($B17433&amp;$E17433,'Employee List'!$A:$E,5,0)</f>
        <v>E-1349</v>
      </c>
    </row>
    <row r="17434" spans="1:9" x14ac:dyDescent="0.35">
      <c r="A17434" t="s">
        <v>1257</v>
      </c>
      <c r="B17434" t="s">
        <v>274</v>
      </c>
      <c r="C17434" t="s">
        <v>393</v>
      </c>
      <c r="D17434" t="s">
        <v>1265</v>
      </c>
      <c r="E17434" t="s">
        <v>29</v>
      </c>
      <c r="F17434">
        <v>5700</v>
      </c>
      <c r="G17434">
        <v>16673</v>
      </c>
      <c r="H17434">
        <v>2.9250877192982454</v>
      </c>
      <c r="I17434" t="str">
        <f>VLOOKUP($B17434&amp;$E17434,'Employee List'!$A:$E,5,0)</f>
        <v>E-1349</v>
      </c>
    </row>
    <row r="17435" spans="1:9" x14ac:dyDescent="0.35">
      <c r="A17435" t="s">
        <v>1257</v>
      </c>
      <c r="B17435" t="s">
        <v>274</v>
      </c>
      <c r="C17435" t="s">
        <v>393</v>
      </c>
      <c r="D17435" t="s">
        <v>1265</v>
      </c>
      <c r="E17435" t="s">
        <v>30</v>
      </c>
      <c r="F17435">
        <v>6406</v>
      </c>
      <c r="G17435">
        <v>12876</v>
      </c>
      <c r="H17435">
        <v>2.0099906337808306</v>
      </c>
      <c r="I17435" t="str">
        <f>VLOOKUP($B17435&amp;$E17435,'Employee List'!$A:$E,5,0)</f>
        <v>E-1349</v>
      </c>
    </row>
    <row r="17436" spans="1:9" x14ac:dyDescent="0.35">
      <c r="A17436" t="s">
        <v>1257</v>
      </c>
      <c r="B17436" t="s">
        <v>274</v>
      </c>
      <c r="C17436" t="s">
        <v>393</v>
      </c>
      <c r="D17436" t="s">
        <v>1265</v>
      </c>
      <c r="E17436" t="s">
        <v>31</v>
      </c>
      <c r="F17436">
        <v>6725</v>
      </c>
      <c r="G17436">
        <v>15692</v>
      </c>
      <c r="H17436">
        <v>2.3333828996282526</v>
      </c>
      <c r="I17436" t="str">
        <f>VLOOKUP($B17436&amp;$E17436,'Employee List'!$A:$E,5,0)</f>
        <v>E-1349</v>
      </c>
    </row>
    <row r="17437" spans="1:9" x14ac:dyDescent="0.35">
      <c r="A17437" t="s">
        <v>1257</v>
      </c>
      <c r="B17437" t="s">
        <v>274</v>
      </c>
      <c r="C17437" t="s">
        <v>393</v>
      </c>
      <c r="D17437" t="s">
        <v>1260</v>
      </c>
      <c r="E17437" t="s">
        <v>29</v>
      </c>
      <c r="F17437">
        <v>72386</v>
      </c>
      <c r="G17437">
        <v>92863</v>
      </c>
      <c r="H17437">
        <v>1.2828861934628244</v>
      </c>
      <c r="I17437" t="str">
        <f>VLOOKUP($B17437&amp;$E17437,'Employee List'!$A:$E,5,0)</f>
        <v>E-1349</v>
      </c>
    </row>
    <row r="17438" spans="1:9" x14ac:dyDescent="0.35">
      <c r="A17438" t="s">
        <v>1257</v>
      </c>
      <c r="B17438" t="s">
        <v>274</v>
      </c>
      <c r="C17438" t="s">
        <v>393</v>
      </c>
      <c r="D17438" t="s">
        <v>1260</v>
      </c>
      <c r="E17438" t="s">
        <v>30</v>
      </c>
      <c r="F17438">
        <v>72167</v>
      </c>
      <c r="G17438">
        <v>109255</v>
      </c>
      <c r="H17438">
        <v>1.5139191042997493</v>
      </c>
      <c r="I17438" t="str">
        <f>VLOOKUP($B17438&amp;$E17438,'Employee List'!$A:$E,5,0)</f>
        <v>E-1349</v>
      </c>
    </row>
    <row r="17439" spans="1:9" x14ac:dyDescent="0.35">
      <c r="A17439" t="s">
        <v>1257</v>
      </c>
      <c r="B17439" t="s">
        <v>274</v>
      </c>
      <c r="C17439" t="s">
        <v>393</v>
      </c>
      <c r="D17439" t="s">
        <v>1260</v>
      </c>
      <c r="E17439" t="s">
        <v>31</v>
      </c>
      <c r="F17439">
        <v>86244</v>
      </c>
      <c r="G17439">
        <v>149178</v>
      </c>
      <c r="H17439">
        <v>1.7297203283706692</v>
      </c>
      <c r="I17439" t="str">
        <f>VLOOKUP($B17439&amp;$E17439,'Employee List'!$A:$E,5,0)</f>
        <v>E-1349</v>
      </c>
    </row>
    <row r="17440" spans="1:9" x14ac:dyDescent="0.35">
      <c r="A17440" t="s">
        <v>1257</v>
      </c>
      <c r="B17440" t="s">
        <v>274</v>
      </c>
      <c r="C17440" t="s">
        <v>393</v>
      </c>
      <c r="D17440" t="s">
        <v>1261</v>
      </c>
      <c r="E17440" t="s">
        <v>29</v>
      </c>
      <c r="F17440">
        <v>107429</v>
      </c>
      <c r="G17440">
        <v>119817</v>
      </c>
      <c r="H17440">
        <v>1.1153133697604929</v>
      </c>
      <c r="I17440" t="str">
        <f>VLOOKUP($B17440&amp;$E17440,'Employee List'!$A:$E,5,0)</f>
        <v>E-1349</v>
      </c>
    </row>
    <row r="17441" spans="1:9" x14ac:dyDescent="0.35">
      <c r="A17441" t="s">
        <v>1257</v>
      </c>
      <c r="B17441" t="s">
        <v>274</v>
      </c>
      <c r="C17441" t="s">
        <v>393</v>
      </c>
      <c r="D17441" t="s">
        <v>1261</v>
      </c>
      <c r="E17441" t="s">
        <v>30</v>
      </c>
      <c r="F17441">
        <v>108207</v>
      </c>
      <c r="G17441">
        <v>136739</v>
      </c>
      <c r="H17441">
        <v>1.2636797989039525</v>
      </c>
      <c r="I17441" t="str">
        <f>VLOOKUP($B17441&amp;$E17441,'Employee List'!$A:$E,5,0)</f>
        <v>E-1349</v>
      </c>
    </row>
    <row r="17442" spans="1:9" x14ac:dyDescent="0.35">
      <c r="A17442" t="s">
        <v>1257</v>
      </c>
      <c r="B17442" t="s">
        <v>274</v>
      </c>
      <c r="C17442" t="s">
        <v>393</v>
      </c>
      <c r="D17442" t="s">
        <v>1261</v>
      </c>
      <c r="E17442" t="s">
        <v>31</v>
      </c>
      <c r="F17442">
        <v>112191</v>
      </c>
      <c r="G17442">
        <v>126387</v>
      </c>
      <c r="H17442">
        <v>1.126534213974383</v>
      </c>
      <c r="I17442" t="str">
        <f>VLOOKUP($B17442&amp;$E17442,'Employee List'!$A:$E,5,0)</f>
        <v>E-1349</v>
      </c>
    </row>
    <row r="17443" spans="1:9" x14ac:dyDescent="0.35">
      <c r="A17443" t="s">
        <v>1257</v>
      </c>
      <c r="B17443" t="s">
        <v>274</v>
      </c>
      <c r="C17443" t="s">
        <v>393</v>
      </c>
      <c r="D17443" t="s">
        <v>1266</v>
      </c>
      <c r="E17443" t="s">
        <v>29</v>
      </c>
      <c r="F17443">
        <v>64453</v>
      </c>
      <c r="G17443">
        <v>58033</v>
      </c>
      <c r="H17443">
        <v>0.90039253409461162</v>
      </c>
      <c r="I17443" t="str">
        <f>VLOOKUP($B17443&amp;$E17443,'Employee List'!$A:$E,5,0)</f>
        <v>E-1349</v>
      </c>
    </row>
    <row r="17444" spans="1:9" x14ac:dyDescent="0.35">
      <c r="A17444" t="s">
        <v>1257</v>
      </c>
      <c r="B17444" t="s">
        <v>274</v>
      </c>
      <c r="C17444" t="s">
        <v>393</v>
      </c>
      <c r="D17444" t="s">
        <v>1266</v>
      </c>
      <c r="E17444" t="s">
        <v>30</v>
      </c>
      <c r="F17444">
        <v>68318</v>
      </c>
      <c r="G17444">
        <v>75608</v>
      </c>
      <c r="H17444">
        <v>1.1067068708100354</v>
      </c>
      <c r="I17444" t="str">
        <f>VLOOKUP($B17444&amp;$E17444,'Employee List'!$A:$E,5,0)</f>
        <v>E-1349</v>
      </c>
    </row>
    <row r="17445" spans="1:9" x14ac:dyDescent="0.35">
      <c r="A17445" t="s">
        <v>1257</v>
      </c>
      <c r="B17445" t="s">
        <v>274</v>
      </c>
      <c r="C17445" t="s">
        <v>393</v>
      </c>
      <c r="D17445" t="s">
        <v>1266</v>
      </c>
      <c r="E17445" t="s">
        <v>31</v>
      </c>
      <c r="F17445">
        <v>69577</v>
      </c>
      <c r="G17445">
        <v>82974</v>
      </c>
      <c r="H17445">
        <v>1.1925492619687541</v>
      </c>
      <c r="I17445" t="str">
        <f>VLOOKUP($B17445&amp;$E17445,'Employee List'!$A:$E,5,0)</f>
        <v>E-1349</v>
      </c>
    </row>
    <row r="17446" spans="1:9" x14ac:dyDescent="0.35">
      <c r="A17446" t="s">
        <v>1257</v>
      </c>
      <c r="B17446" t="s">
        <v>274</v>
      </c>
      <c r="C17446" t="s">
        <v>393</v>
      </c>
      <c r="D17446" t="s">
        <v>1267</v>
      </c>
      <c r="E17446" t="s">
        <v>29</v>
      </c>
      <c r="F17446">
        <v>52999</v>
      </c>
      <c r="G17446">
        <v>52009</v>
      </c>
      <c r="H17446">
        <v>0.981320402271741</v>
      </c>
      <c r="I17446" t="str">
        <f>VLOOKUP($B17446&amp;$E17446,'Employee List'!$A:$E,5,0)</f>
        <v>E-1349</v>
      </c>
    </row>
    <row r="17447" spans="1:9" x14ac:dyDescent="0.35">
      <c r="A17447" t="s">
        <v>1257</v>
      </c>
      <c r="B17447" t="s">
        <v>274</v>
      </c>
      <c r="C17447" t="s">
        <v>393</v>
      </c>
      <c r="D17447" t="s">
        <v>1267</v>
      </c>
      <c r="E17447" t="s">
        <v>30</v>
      </c>
      <c r="F17447">
        <v>51096</v>
      </c>
      <c r="G17447">
        <v>56411</v>
      </c>
      <c r="H17447">
        <v>1.1040198841396587</v>
      </c>
      <c r="I17447" t="str">
        <f>VLOOKUP($B17447&amp;$E17447,'Employee List'!$A:$E,5,0)</f>
        <v>E-1349</v>
      </c>
    </row>
    <row r="17448" spans="1:9" x14ac:dyDescent="0.35">
      <c r="A17448" t="s">
        <v>1257</v>
      </c>
      <c r="B17448" t="s">
        <v>274</v>
      </c>
      <c r="C17448" t="s">
        <v>393</v>
      </c>
      <c r="D17448" t="s">
        <v>1267</v>
      </c>
      <c r="E17448" t="s">
        <v>31</v>
      </c>
      <c r="F17448">
        <v>52485</v>
      </c>
      <c r="G17448">
        <v>58005</v>
      </c>
      <c r="H17448">
        <v>1.1051729065447271</v>
      </c>
      <c r="I17448" t="str">
        <f>VLOOKUP($B17448&amp;$E17448,'Employee List'!$A:$E,5,0)</f>
        <v>E-1349</v>
      </c>
    </row>
    <row r="17449" spans="1:9" x14ac:dyDescent="0.35">
      <c r="A17449" t="s">
        <v>1257</v>
      </c>
      <c r="B17449" t="s">
        <v>274</v>
      </c>
      <c r="C17449" t="s">
        <v>393</v>
      </c>
      <c r="D17449" t="s">
        <v>1268</v>
      </c>
      <c r="E17449" t="s">
        <v>29</v>
      </c>
      <c r="F17449">
        <v>15962</v>
      </c>
      <c r="G17449">
        <v>7187</v>
      </c>
      <c r="H17449">
        <v>0.45025686004260118</v>
      </c>
      <c r="I17449" t="str">
        <f>VLOOKUP($B17449&amp;$E17449,'Employee List'!$A:$E,5,0)</f>
        <v>E-1349</v>
      </c>
    </row>
    <row r="17450" spans="1:9" x14ac:dyDescent="0.35">
      <c r="A17450" t="s">
        <v>1257</v>
      </c>
      <c r="B17450" t="s">
        <v>274</v>
      </c>
      <c r="C17450" t="s">
        <v>393</v>
      </c>
      <c r="D17450" t="s">
        <v>1268</v>
      </c>
      <c r="E17450" t="s">
        <v>30</v>
      </c>
      <c r="F17450">
        <v>11649</v>
      </c>
      <c r="G17450">
        <v>11176</v>
      </c>
      <c r="H17450">
        <v>0.95939565627950896</v>
      </c>
      <c r="I17450" t="str">
        <f>VLOOKUP($B17450&amp;$E17450,'Employee List'!$A:$E,5,0)</f>
        <v>E-1349</v>
      </c>
    </row>
    <row r="17451" spans="1:9" x14ac:dyDescent="0.35">
      <c r="A17451" t="s">
        <v>1257</v>
      </c>
      <c r="B17451" t="s">
        <v>274</v>
      </c>
      <c r="C17451" t="s">
        <v>393</v>
      </c>
      <c r="D17451" t="s">
        <v>1268</v>
      </c>
      <c r="E17451" t="s">
        <v>31</v>
      </c>
      <c r="F17451">
        <v>11339</v>
      </c>
      <c r="G17451">
        <v>7566</v>
      </c>
      <c r="H17451">
        <v>0.66725460799012259</v>
      </c>
      <c r="I17451" t="str">
        <f>VLOOKUP($B17451&amp;$E17451,'Employee List'!$A:$E,5,0)</f>
        <v>E-1349</v>
      </c>
    </row>
    <row r="17452" spans="1:9" x14ac:dyDescent="0.35">
      <c r="A17452" t="s">
        <v>1257</v>
      </c>
      <c r="B17452" t="s">
        <v>274</v>
      </c>
      <c r="C17452" t="s">
        <v>393</v>
      </c>
      <c r="D17452" t="s">
        <v>1269</v>
      </c>
      <c r="E17452" t="s">
        <v>29</v>
      </c>
      <c r="F17452">
        <v>18459</v>
      </c>
      <c r="G17452">
        <v>27161</v>
      </c>
      <c r="H17452">
        <v>1.4714231540170106</v>
      </c>
      <c r="I17452" t="str">
        <f>VLOOKUP($B17452&amp;$E17452,'Employee List'!$A:$E,5,0)</f>
        <v>E-1349</v>
      </c>
    </row>
    <row r="17453" spans="1:9" x14ac:dyDescent="0.35">
      <c r="A17453" t="s">
        <v>1257</v>
      </c>
      <c r="B17453" t="s">
        <v>274</v>
      </c>
      <c r="C17453" t="s">
        <v>393</v>
      </c>
      <c r="D17453" t="s">
        <v>1269</v>
      </c>
      <c r="E17453" t="s">
        <v>30</v>
      </c>
      <c r="F17453">
        <v>19798</v>
      </c>
      <c r="G17453">
        <v>22233</v>
      </c>
      <c r="H17453">
        <v>1.1229922214365087</v>
      </c>
      <c r="I17453" t="str">
        <f>VLOOKUP($B17453&amp;$E17453,'Employee List'!$A:$E,5,0)</f>
        <v>E-1349</v>
      </c>
    </row>
    <row r="17454" spans="1:9" x14ac:dyDescent="0.35">
      <c r="A17454" t="s">
        <v>1257</v>
      </c>
      <c r="B17454" t="s">
        <v>274</v>
      </c>
      <c r="C17454" t="s">
        <v>393</v>
      </c>
      <c r="D17454" t="s">
        <v>1269</v>
      </c>
      <c r="E17454" t="s">
        <v>31</v>
      </c>
      <c r="F17454">
        <v>15952</v>
      </c>
      <c r="G17454">
        <v>12524</v>
      </c>
      <c r="H17454">
        <v>0.7851053159478435</v>
      </c>
      <c r="I17454" t="str">
        <f>VLOOKUP($B17454&amp;$E17454,'Employee List'!$A:$E,5,0)</f>
        <v>E-1349</v>
      </c>
    </row>
    <row r="17455" spans="1:9" x14ac:dyDescent="0.35">
      <c r="A17455" t="s">
        <v>1257</v>
      </c>
      <c r="B17455" t="s">
        <v>274</v>
      </c>
      <c r="C17455" t="s">
        <v>393</v>
      </c>
      <c r="D17455" t="s">
        <v>1270</v>
      </c>
      <c r="E17455" t="s">
        <v>29</v>
      </c>
      <c r="F17455">
        <v>7835</v>
      </c>
      <c r="G17455">
        <v>4234</v>
      </c>
      <c r="H17455">
        <v>0.54039566049776644</v>
      </c>
      <c r="I17455" t="str">
        <f>VLOOKUP($B17455&amp;$E17455,'Employee List'!$A:$E,5,0)</f>
        <v>E-1349</v>
      </c>
    </row>
    <row r="17456" spans="1:9" x14ac:dyDescent="0.35">
      <c r="A17456" t="s">
        <v>1257</v>
      </c>
      <c r="B17456" t="s">
        <v>274</v>
      </c>
      <c r="C17456" t="s">
        <v>393</v>
      </c>
      <c r="D17456" t="s">
        <v>1270</v>
      </c>
      <c r="E17456" t="s">
        <v>30</v>
      </c>
      <c r="F17456">
        <v>6458</v>
      </c>
      <c r="G17456">
        <v>4307</v>
      </c>
      <c r="H17456">
        <v>0.66692474450294204</v>
      </c>
      <c r="I17456" t="str">
        <f>VLOOKUP($B17456&amp;$E17456,'Employee List'!$A:$E,5,0)</f>
        <v>E-1349</v>
      </c>
    </row>
    <row r="17457" spans="1:9" x14ac:dyDescent="0.35">
      <c r="A17457" t="s">
        <v>1257</v>
      </c>
      <c r="B17457" t="s">
        <v>274</v>
      </c>
      <c r="C17457" t="s">
        <v>393</v>
      </c>
      <c r="D17457" t="s">
        <v>1270</v>
      </c>
      <c r="E17457" t="s">
        <v>31</v>
      </c>
      <c r="F17457">
        <v>7613</v>
      </c>
      <c r="G17457">
        <v>6114</v>
      </c>
      <c r="H17457">
        <v>0.80309996059372124</v>
      </c>
      <c r="I17457" t="str">
        <f>VLOOKUP($B17457&amp;$E17457,'Employee List'!$A:$E,5,0)</f>
        <v>E-1349</v>
      </c>
    </row>
    <row r="17458" spans="1:9" x14ac:dyDescent="0.35">
      <c r="A17458" t="s">
        <v>1257</v>
      </c>
      <c r="B17458" t="s">
        <v>274</v>
      </c>
      <c r="C17458" t="s">
        <v>393</v>
      </c>
      <c r="D17458" t="s">
        <v>1271</v>
      </c>
      <c r="E17458" t="s">
        <v>29</v>
      </c>
      <c r="F17458">
        <v>18837</v>
      </c>
      <c r="G17458">
        <v>20119</v>
      </c>
      <c r="H17458">
        <v>1.0680575463184159</v>
      </c>
      <c r="I17458" t="str">
        <f>VLOOKUP($B17458&amp;$E17458,'Employee List'!$A:$E,5,0)</f>
        <v>E-1349</v>
      </c>
    </row>
    <row r="17459" spans="1:9" x14ac:dyDescent="0.35">
      <c r="A17459" t="s">
        <v>1257</v>
      </c>
      <c r="B17459" t="s">
        <v>274</v>
      </c>
      <c r="C17459" t="s">
        <v>393</v>
      </c>
      <c r="D17459" t="s">
        <v>1271</v>
      </c>
      <c r="E17459" t="s">
        <v>30</v>
      </c>
      <c r="F17459">
        <v>15876</v>
      </c>
      <c r="G17459">
        <v>16023</v>
      </c>
      <c r="H17459">
        <v>1.0092592592592593</v>
      </c>
      <c r="I17459" t="str">
        <f>VLOOKUP($B17459&amp;$E17459,'Employee List'!$A:$E,5,0)</f>
        <v>E-1349</v>
      </c>
    </row>
    <row r="17460" spans="1:9" x14ac:dyDescent="0.35">
      <c r="A17460" t="s">
        <v>1257</v>
      </c>
      <c r="B17460" t="s">
        <v>274</v>
      </c>
      <c r="C17460" t="s">
        <v>393</v>
      </c>
      <c r="D17460" t="s">
        <v>1271</v>
      </c>
      <c r="E17460" t="s">
        <v>31</v>
      </c>
      <c r="F17460">
        <v>16697</v>
      </c>
      <c r="G17460">
        <v>17140</v>
      </c>
      <c r="H17460">
        <v>1.0265317122836437</v>
      </c>
      <c r="I17460" t="str">
        <f>VLOOKUP($B17460&amp;$E17460,'Employee List'!$A:$E,5,0)</f>
        <v>E-1349</v>
      </c>
    </row>
    <row r="17461" spans="1:9" x14ac:dyDescent="0.35">
      <c r="A17461" t="s">
        <v>1257</v>
      </c>
      <c r="B17461" t="s">
        <v>274</v>
      </c>
      <c r="C17461" t="s">
        <v>393</v>
      </c>
      <c r="D17461" t="s">
        <v>1258</v>
      </c>
      <c r="E17461" t="s">
        <v>29</v>
      </c>
      <c r="F17461">
        <v>169665</v>
      </c>
      <c r="G17461">
        <v>198808</v>
      </c>
      <c r="H17461">
        <v>1.1717678955588955</v>
      </c>
      <c r="I17461" t="str">
        <f>VLOOKUP($B17461&amp;$E17461,'Employee List'!$A:$E,5,0)</f>
        <v>E-1349</v>
      </c>
    </row>
    <row r="17462" spans="1:9" x14ac:dyDescent="0.35">
      <c r="A17462" t="s">
        <v>1257</v>
      </c>
      <c r="B17462" t="s">
        <v>274</v>
      </c>
      <c r="C17462" t="s">
        <v>393</v>
      </c>
      <c r="D17462" t="s">
        <v>1258</v>
      </c>
      <c r="E17462" t="s">
        <v>30</v>
      </c>
      <c r="F17462">
        <v>166004</v>
      </c>
      <c r="G17462">
        <v>156385</v>
      </c>
      <c r="H17462">
        <v>0.94205561311775621</v>
      </c>
      <c r="I17462" t="str">
        <f>VLOOKUP($B17462&amp;$E17462,'Employee List'!$A:$E,5,0)</f>
        <v>E-1349</v>
      </c>
    </row>
    <row r="17463" spans="1:9" x14ac:dyDescent="0.35">
      <c r="A17463" t="s">
        <v>1257</v>
      </c>
      <c r="B17463" t="s">
        <v>274</v>
      </c>
      <c r="C17463" t="s">
        <v>393</v>
      </c>
      <c r="D17463" t="s">
        <v>1258</v>
      </c>
      <c r="E17463" t="s">
        <v>31</v>
      </c>
      <c r="F17463">
        <v>159075</v>
      </c>
      <c r="G17463">
        <v>166359</v>
      </c>
      <c r="H17463">
        <v>1.0457897218293257</v>
      </c>
      <c r="I17463" t="str">
        <f>VLOOKUP($B17463&amp;$E17463,'Employee List'!$A:$E,5,0)</f>
        <v>E-1349</v>
      </c>
    </row>
    <row r="17464" spans="1:9" x14ac:dyDescent="0.35">
      <c r="A17464" t="s">
        <v>1257</v>
      </c>
      <c r="B17464" t="s">
        <v>274</v>
      </c>
      <c r="C17464" t="s">
        <v>393</v>
      </c>
      <c r="D17464" t="s">
        <v>1272</v>
      </c>
      <c r="E17464" t="s">
        <v>29</v>
      </c>
      <c r="F17464">
        <v>21135</v>
      </c>
      <c r="G17464">
        <v>24247</v>
      </c>
      <c r="H17464">
        <v>1.1472439082091317</v>
      </c>
      <c r="I17464" t="str">
        <f>VLOOKUP($B17464&amp;$E17464,'Employee List'!$A:$E,5,0)</f>
        <v>E-1349</v>
      </c>
    </row>
    <row r="17465" spans="1:9" x14ac:dyDescent="0.35">
      <c r="A17465" t="s">
        <v>1257</v>
      </c>
      <c r="B17465" t="s">
        <v>274</v>
      </c>
      <c r="C17465" t="s">
        <v>393</v>
      </c>
      <c r="D17465" t="s">
        <v>1272</v>
      </c>
      <c r="E17465" t="s">
        <v>30</v>
      </c>
      <c r="F17465">
        <v>21890</v>
      </c>
      <c r="G17465">
        <v>28461</v>
      </c>
      <c r="H17465">
        <v>1.3001827318410233</v>
      </c>
      <c r="I17465" t="str">
        <f>VLOOKUP($B17465&amp;$E17465,'Employee List'!$A:$E,5,0)</f>
        <v>E-1349</v>
      </c>
    </row>
    <row r="17466" spans="1:9" x14ac:dyDescent="0.35">
      <c r="A17466" t="s">
        <v>1257</v>
      </c>
      <c r="B17466" t="s">
        <v>274</v>
      </c>
      <c r="C17466" t="s">
        <v>393</v>
      </c>
      <c r="D17466" t="s">
        <v>1272</v>
      </c>
      <c r="E17466" t="s">
        <v>31</v>
      </c>
      <c r="F17466">
        <v>20332</v>
      </c>
      <c r="G17466">
        <v>27538</v>
      </c>
      <c r="H17466">
        <v>1.3544166830611843</v>
      </c>
      <c r="I17466" t="str">
        <f>VLOOKUP($B17466&amp;$E17466,'Employee List'!$A:$E,5,0)</f>
        <v>E-1349</v>
      </c>
    </row>
    <row r="17467" spans="1:9" x14ac:dyDescent="0.35">
      <c r="A17467" t="s">
        <v>1257</v>
      </c>
      <c r="B17467" t="s">
        <v>274</v>
      </c>
      <c r="C17467" t="s">
        <v>393</v>
      </c>
      <c r="D17467" t="s">
        <v>1259</v>
      </c>
      <c r="E17467" t="s">
        <v>29</v>
      </c>
      <c r="F17467">
        <v>104186</v>
      </c>
      <c r="G17467">
        <v>84343</v>
      </c>
      <c r="H17467">
        <v>0.80954254890292365</v>
      </c>
      <c r="I17467" t="str">
        <f>VLOOKUP($B17467&amp;$E17467,'Employee List'!$A:$E,5,0)</f>
        <v>E-1349</v>
      </c>
    </row>
    <row r="17468" spans="1:9" x14ac:dyDescent="0.35">
      <c r="A17468" t="s">
        <v>1257</v>
      </c>
      <c r="B17468" t="s">
        <v>274</v>
      </c>
      <c r="C17468" t="s">
        <v>393</v>
      </c>
      <c r="D17468" t="s">
        <v>1259</v>
      </c>
      <c r="E17468" t="s">
        <v>30</v>
      </c>
      <c r="F17468">
        <v>109624</v>
      </c>
      <c r="G17468">
        <v>84772</v>
      </c>
      <c r="H17468">
        <v>0.77329781799605923</v>
      </c>
      <c r="I17468" t="str">
        <f>VLOOKUP($B17468&amp;$E17468,'Employee List'!$A:$E,5,0)</f>
        <v>E-1349</v>
      </c>
    </row>
    <row r="17469" spans="1:9" x14ac:dyDescent="0.35">
      <c r="A17469" t="s">
        <v>1257</v>
      </c>
      <c r="B17469" t="s">
        <v>274</v>
      </c>
      <c r="C17469" t="s">
        <v>393</v>
      </c>
      <c r="D17469" t="s">
        <v>1259</v>
      </c>
      <c r="E17469" t="s">
        <v>31</v>
      </c>
      <c r="F17469">
        <v>111917</v>
      </c>
      <c r="G17469">
        <v>74333</v>
      </c>
      <c r="H17469">
        <v>0.66417970460251796</v>
      </c>
      <c r="I17469" t="str">
        <f>VLOOKUP($B17469&amp;$E17469,'Employee List'!$A:$E,5,0)</f>
        <v>E-1349</v>
      </c>
    </row>
    <row r="17470" spans="1:9" x14ac:dyDescent="0.35">
      <c r="A17470" t="s">
        <v>1257</v>
      </c>
      <c r="B17470" t="s">
        <v>274</v>
      </c>
      <c r="C17470" t="s">
        <v>393</v>
      </c>
      <c r="D17470" t="s">
        <v>1273</v>
      </c>
      <c r="E17470" t="s">
        <v>29</v>
      </c>
      <c r="F17470">
        <v>5407</v>
      </c>
      <c r="G17470">
        <v>7013</v>
      </c>
      <c r="H17470">
        <v>1.2970223783983725</v>
      </c>
      <c r="I17470" t="str">
        <f>VLOOKUP($B17470&amp;$E17470,'Employee List'!$A:$E,5,0)</f>
        <v>E-1349</v>
      </c>
    </row>
    <row r="17471" spans="1:9" x14ac:dyDescent="0.35">
      <c r="A17471" t="s">
        <v>1257</v>
      </c>
      <c r="B17471" t="s">
        <v>274</v>
      </c>
      <c r="C17471" t="s">
        <v>393</v>
      </c>
      <c r="D17471" t="s">
        <v>1273</v>
      </c>
      <c r="E17471" t="s">
        <v>30</v>
      </c>
      <c r="F17471">
        <v>5313</v>
      </c>
      <c r="G17471">
        <v>6096</v>
      </c>
      <c r="H17471">
        <v>1.1473743647656691</v>
      </c>
      <c r="I17471" t="str">
        <f>VLOOKUP($B17471&amp;$E17471,'Employee List'!$A:$E,5,0)</f>
        <v>E-1349</v>
      </c>
    </row>
    <row r="17472" spans="1:9" x14ac:dyDescent="0.35">
      <c r="A17472" t="s">
        <v>1257</v>
      </c>
      <c r="B17472" t="s">
        <v>274</v>
      </c>
      <c r="C17472" t="s">
        <v>393</v>
      </c>
      <c r="D17472" t="s">
        <v>1273</v>
      </c>
      <c r="E17472" t="s">
        <v>31</v>
      </c>
      <c r="F17472">
        <v>4955</v>
      </c>
      <c r="G17472">
        <v>10293</v>
      </c>
      <c r="H17472">
        <v>2.0772956609485367</v>
      </c>
      <c r="I17472" t="str">
        <f>VLOOKUP($B17472&amp;$E17472,'Employee List'!$A:$E,5,0)</f>
        <v>E-1349</v>
      </c>
    </row>
    <row r="17473" spans="1:9" x14ac:dyDescent="0.35">
      <c r="A17473" t="s">
        <v>1257</v>
      </c>
      <c r="B17473" t="s">
        <v>274</v>
      </c>
      <c r="C17473" t="s">
        <v>393</v>
      </c>
      <c r="D17473" t="s">
        <v>1275</v>
      </c>
      <c r="E17473" t="s">
        <v>29</v>
      </c>
      <c r="F17473">
        <v>6824</v>
      </c>
      <c r="G17473">
        <v>2171</v>
      </c>
      <c r="H17473">
        <v>0.31814185228604924</v>
      </c>
      <c r="I17473" t="str">
        <f>VLOOKUP($B17473&amp;$E17473,'Employee List'!$A:$E,5,0)</f>
        <v>E-1349</v>
      </c>
    </row>
    <row r="17474" spans="1:9" x14ac:dyDescent="0.35">
      <c r="A17474" t="s">
        <v>1257</v>
      </c>
      <c r="B17474" t="s">
        <v>274</v>
      </c>
      <c r="C17474" t="s">
        <v>393</v>
      </c>
      <c r="D17474" t="s">
        <v>1275</v>
      </c>
      <c r="E17474" t="s">
        <v>30</v>
      </c>
      <c r="F17474">
        <v>6589</v>
      </c>
      <c r="G17474">
        <v>5470</v>
      </c>
      <c r="H17474">
        <v>0.83017149795113065</v>
      </c>
      <c r="I17474" t="str">
        <f>VLOOKUP($B17474&amp;$E17474,'Employee List'!$A:$E,5,0)</f>
        <v>E-1349</v>
      </c>
    </row>
    <row r="17475" spans="1:9" x14ac:dyDescent="0.35">
      <c r="A17475" t="s">
        <v>1257</v>
      </c>
      <c r="B17475" t="s">
        <v>274</v>
      </c>
      <c r="C17475" t="s">
        <v>393</v>
      </c>
      <c r="D17475" t="s">
        <v>1275</v>
      </c>
      <c r="E17475" t="s">
        <v>31</v>
      </c>
      <c r="F17475">
        <v>7466</v>
      </c>
      <c r="G17475">
        <v>2371</v>
      </c>
      <c r="H17475">
        <v>0.31757299758907043</v>
      </c>
      <c r="I17475" t="str">
        <f>VLOOKUP($B17475&amp;$E17475,'Employee List'!$A:$E,5,0)</f>
        <v>E-1349</v>
      </c>
    </row>
    <row r="17476" spans="1:9" x14ac:dyDescent="0.35">
      <c r="A17476" t="s">
        <v>1257</v>
      </c>
      <c r="B17476" t="s">
        <v>274</v>
      </c>
      <c r="C17476" t="s">
        <v>393</v>
      </c>
      <c r="D17476" t="s">
        <v>1276</v>
      </c>
      <c r="E17476" t="s">
        <v>29</v>
      </c>
      <c r="F17476">
        <v>2606</v>
      </c>
      <c r="G17476">
        <v>3919</v>
      </c>
      <c r="H17476">
        <v>1.5038372985418265</v>
      </c>
      <c r="I17476" t="str">
        <f>VLOOKUP($B17476&amp;$E17476,'Employee List'!$A:$E,5,0)</f>
        <v>E-1349</v>
      </c>
    </row>
    <row r="17477" spans="1:9" x14ac:dyDescent="0.35">
      <c r="A17477" t="s">
        <v>1257</v>
      </c>
      <c r="B17477" t="s">
        <v>274</v>
      </c>
      <c r="C17477" t="s">
        <v>393</v>
      </c>
      <c r="D17477" t="s">
        <v>1276</v>
      </c>
      <c r="E17477" t="s">
        <v>30</v>
      </c>
      <c r="F17477">
        <v>4000</v>
      </c>
      <c r="G17477">
        <v>3975</v>
      </c>
      <c r="H17477">
        <v>0.99375000000000002</v>
      </c>
      <c r="I17477" t="str">
        <f>VLOOKUP($B17477&amp;$E17477,'Employee List'!$A:$E,5,0)</f>
        <v>E-1349</v>
      </c>
    </row>
    <row r="17478" spans="1:9" x14ac:dyDescent="0.35">
      <c r="A17478" t="s">
        <v>1257</v>
      </c>
      <c r="B17478" t="s">
        <v>274</v>
      </c>
      <c r="C17478" t="s">
        <v>393</v>
      </c>
      <c r="D17478" t="s">
        <v>1276</v>
      </c>
      <c r="E17478" t="s">
        <v>31</v>
      </c>
      <c r="F17478">
        <v>6473</v>
      </c>
      <c r="G17478">
        <v>7567</v>
      </c>
      <c r="H17478">
        <v>1.1690097327359803</v>
      </c>
      <c r="I17478" t="str">
        <f>VLOOKUP($B17478&amp;$E17478,'Employee List'!$A:$E,5,0)</f>
        <v>E-1349</v>
      </c>
    </row>
    <row r="17479" spans="1:9" x14ac:dyDescent="0.35">
      <c r="A17479" t="s">
        <v>1257</v>
      </c>
      <c r="B17479" t="s">
        <v>274</v>
      </c>
      <c r="C17479" t="s">
        <v>393</v>
      </c>
      <c r="D17479" t="s">
        <v>1277</v>
      </c>
      <c r="E17479" t="s">
        <v>29</v>
      </c>
      <c r="F17479">
        <v>7240</v>
      </c>
      <c r="G17479">
        <v>5251</v>
      </c>
      <c r="H17479">
        <v>0.72527624309392269</v>
      </c>
      <c r="I17479" t="str">
        <f>VLOOKUP($B17479&amp;$E17479,'Employee List'!$A:$E,5,0)</f>
        <v>E-1349</v>
      </c>
    </row>
    <row r="17480" spans="1:9" x14ac:dyDescent="0.35">
      <c r="A17480" t="s">
        <v>1257</v>
      </c>
      <c r="B17480" t="s">
        <v>274</v>
      </c>
      <c r="C17480" t="s">
        <v>393</v>
      </c>
      <c r="D17480" t="s">
        <v>1277</v>
      </c>
      <c r="E17480" t="s">
        <v>30</v>
      </c>
      <c r="F17480">
        <v>8984</v>
      </c>
      <c r="G17480">
        <v>3463</v>
      </c>
      <c r="H17480">
        <v>0.38546304541406945</v>
      </c>
      <c r="I17480" t="str">
        <f>VLOOKUP($B17480&amp;$E17480,'Employee List'!$A:$E,5,0)</f>
        <v>E-1349</v>
      </c>
    </row>
    <row r="17481" spans="1:9" x14ac:dyDescent="0.35">
      <c r="A17481" t="s">
        <v>1257</v>
      </c>
      <c r="B17481" t="s">
        <v>274</v>
      </c>
      <c r="C17481" t="s">
        <v>393</v>
      </c>
      <c r="D17481" t="s">
        <v>1277</v>
      </c>
      <c r="E17481" t="s">
        <v>31</v>
      </c>
      <c r="F17481">
        <v>9561</v>
      </c>
      <c r="G17481">
        <v>3149</v>
      </c>
      <c r="H17481">
        <v>0.32935885367639367</v>
      </c>
      <c r="I17481" t="str">
        <f>VLOOKUP($B17481&amp;$E17481,'Employee List'!$A:$E,5,0)</f>
        <v>E-1349</v>
      </c>
    </row>
    <row r="17482" spans="1:9" x14ac:dyDescent="0.35">
      <c r="A17482" t="s">
        <v>1257</v>
      </c>
      <c r="B17482" t="s">
        <v>274</v>
      </c>
      <c r="C17482" t="s">
        <v>393</v>
      </c>
      <c r="D17482" t="s">
        <v>1278</v>
      </c>
      <c r="E17482" t="s">
        <v>29</v>
      </c>
      <c r="F17482">
        <v>6500</v>
      </c>
      <c r="G17482">
        <v>9786</v>
      </c>
      <c r="H17482">
        <v>1.5055384615384615</v>
      </c>
      <c r="I17482" t="str">
        <f>VLOOKUP($B17482&amp;$E17482,'Employee List'!$A:$E,5,0)</f>
        <v>E-1349</v>
      </c>
    </row>
    <row r="17483" spans="1:9" x14ac:dyDescent="0.35">
      <c r="A17483" t="s">
        <v>1257</v>
      </c>
      <c r="B17483" t="s">
        <v>274</v>
      </c>
      <c r="C17483" t="s">
        <v>393</v>
      </c>
      <c r="D17483" t="s">
        <v>1278</v>
      </c>
      <c r="E17483" t="s">
        <v>30</v>
      </c>
      <c r="F17483">
        <v>7179</v>
      </c>
      <c r="G17483">
        <v>8920</v>
      </c>
      <c r="H17483">
        <v>1.2425128848028972</v>
      </c>
      <c r="I17483" t="str">
        <f>VLOOKUP($B17483&amp;$E17483,'Employee List'!$A:$E,5,0)</f>
        <v>E-1349</v>
      </c>
    </row>
    <row r="17484" spans="1:9" x14ac:dyDescent="0.35">
      <c r="A17484" t="s">
        <v>1257</v>
      </c>
      <c r="B17484" t="s">
        <v>274</v>
      </c>
      <c r="C17484" t="s">
        <v>393</v>
      </c>
      <c r="D17484" t="s">
        <v>1278</v>
      </c>
      <c r="E17484" t="s">
        <v>31</v>
      </c>
      <c r="F17484">
        <v>8870</v>
      </c>
      <c r="G17484">
        <v>7080</v>
      </c>
      <c r="H17484">
        <v>0.79819616685456596</v>
      </c>
      <c r="I17484" t="str">
        <f>VLOOKUP($B17484&amp;$E17484,'Employee List'!$A:$E,5,0)</f>
        <v>E-1349</v>
      </c>
    </row>
    <row r="17485" spans="1:9" x14ac:dyDescent="0.35">
      <c r="A17485" t="s">
        <v>1257</v>
      </c>
      <c r="B17485" t="s">
        <v>274</v>
      </c>
      <c r="C17485" t="s">
        <v>393</v>
      </c>
      <c r="D17485" t="s">
        <v>1279</v>
      </c>
      <c r="E17485" t="s">
        <v>29</v>
      </c>
      <c r="F17485">
        <v>2232</v>
      </c>
      <c r="G17485">
        <v>2427</v>
      </c>
      <c r="H17485">
        <v>1.0873655913978495</v>
      </c>
      <c r="I17485" t="str">
        <f>VLOOKUP($B17485&amp;$E17485,'Employee List'!$A:$E,5,0)</f>
        <v>E-1349</v>
      </c>
    </row>
    <row r="17486" spans="1:9" x14ac:dyDescent="0.35">
      <c r="A17486" t="s">
        <v>1257</v>
      </c>
      <c r="B17486" t="s">
        <v>274</v>
      </c>
      <c r="C17486" t="s">
        <v>393</v>
      </c>
      <c r="D17486" t="s">
        <v>1279</v>
      </c>
      <c r="E17486" t="s">
        <v>30</v>
      </c>
      <c r="F17486">
        <v>2523</v>
      </c>
      <c r="G17486">
        <v>5454</v>
      </c>
      <c r="H17486">
        <v>2.1617122473246138</v>
      </c>
      <c r="I17486" t="str">
        <f>VLOOKUP($B17486&amp;$E17486,'Employee List'!$A:$E,5,0)</f>
        <v>E-1349</v>
      </c>
    </row>
    <row r="17487" spans="1:9" x14ac:dyDescent="0.35">
      <c r="A17487" t="s">
        <v>1257</v>
      </c>
      <c r="B17487" t="s">
        <v>274</v>
      </c>
      <c r="C17487" t="s">
        <v>393</v>
      </c>
      <c r="D17487" t="s">
        <v>1279</v>
      </c>
      <c r="E17487" t="s">
        <v>31</v>
      </c>
      <c r="F17487">
        <v>4508</v>
      </c>
      <c r="G17487">
        <v>1800</v>
      </c>
      <c r="H17487">
        <v>0.39929015084294589</v>
      </c>
      <c r="I17487" t="str">
        <f>VLOOKUP($B17487&amp;$E17487,'Employee List'!$A:$E,5,0)</f>
        <v>E-1349</v>
      </c>
    </row>
    <row r="17488" spans="1:9" x14ac:dyDescent="0.35">
      <c r="A17488" t="s">
        <v>1257</v>
      </c>
      <c r="B17488" t="s">
        <v>274</v>
      </c>
      <c r="C17488" t="s">
        <v>393</v>
      </c>
      <c r="D17488" t="s">
        <v>1280</v>
      </c>
      <c r="E17488" t="s">
        <v>29</v>
      </c>
      <c r="F17488">
        <v>1797</v>
      </c>
      <c r="G17488">
        <v>5072</v>
      </c>
      <c r="H17488">
        <v>2.8224819143016138</v>
      </c>
      <c r="I17488" t="str">
        <f>VLOOKUP($B17488&amp;$E17488,'Employee List'!$A:$E,5,0)</f>
        <v>E-1349</v>
      </c>
    </row>
    <row r="17489" spans="1:9" x14ac:dyDescent="0.35">
      <c r="A17489" t="s">
        <v>1257</v>
      </c>
      <c r="B17489" t="s">
        <v>274</v>
      </c>
      <c r="C17489" t="s">
        <v>393</v>
      </c>
      <c r="D17489" t="s">
        <v>1280</v>
      </c>
      <c r="E17489" t="s">
        <v>30</v>
      </c>
      <c r="F17489">
        <v>1807</v>
      </c>
      <c r="G17489">
        <v>4803</v>
      </c>
      <c r="H17489">
        <v>2.6579966795794134</v>
      </c>
      <c r="I17489" t="str">
        <f>VLOOKUP($B17489&amp;$E17489,'Employee List'!$A:$E,5,0)</f>
        <v>E-1349</v>
      </c>
    </row>
    <row r="17490" spans="1:9" x14ac:dyDescent="0.35">
      <c r="A17490" t="s">
        <v>1257</v>
      </c>
      <c r="B17490" t="s">
        <v>274</v>
      </c>
      <c r="C17490" t="s">
        <v>393</v>
      </c>
      <c r="D17490" t="s">
        <v>1280</v>
      </c>
      <c r="E17490" t="s">
        <v>31</v>
      </c>
      <c r="F17490">
        <v>1037</v>
      </c>
      <c r="G17490">
        <v>4055</v>
      </c>
      <c r="H17490">
        <v>3.9103182256509159</v>
      </c>
      <c r="I17490" t="str">
        <f>VLOOKUP($B17490&amp;$E17490,'Employee List'!$A:$E,5,0)</f>
        <v>E-1349</v>
      </c>
    </row>
    <row r="17491" spans="1:9" x14ac:dyDescent="0.35">
      <c r="A17491" t="s">
        <v>1257</v>
      </c>
      <c r="B17491" t="s">
        <v>274</v>
      </c>
      <c r="C17491" t="s">
        <v>393</v>
      </c>
      <c r="D17491" t="s">
        <v>1262</v>
      </c>
      <c r="E17491" t="s">
        <v>29</v>
      </c>
      <c r="F17491">
        <v>31860</v>
      </c>
      <c r="G17491">
        <v>19567</v>
      </c>
      <c r="H17491">
        <v>0.61415568110483365</v>
      </c>
      <c r="I17491" t="str">
        <f>VLOOKUP($B17491&amp;$E17491,'Employee List'!$A:$E,5,0)</f>
        <v>E-1349</v>
      </c>
    </row>
    <row r="17492" spans="1:9" x14ac:dyDescent="0.35">
      <c r="A17492" t="s">
        <v>1257</v>
      </c>
      <c r="B17492" t="s">
        <v>274</v>
      </c>
      <c r="C17492" t="s">
        <v>393</v>
      </c>
      <c r="D17492" t="s">
        <v>1262</v>
      </c>
      <c r="E17492" t="s">
        <v>30</v>
      </c>
      <c r="F17492">
        <v>33146</v>
      </c>
      <c r="G17492">
        <v>20597</v>
      </c>
      <c r="H17492">
        <v>0.62140228081819826</v>
      </c>
      <c r="I17492" t="str">
        <f>VLOOKUP($B17492&amp;$E17492,'Employee List'!$A:$E,5,0)</f>
        <v>E-1349</v>
      </c>
    </row>
    <row r="17493" spans="1:9" x14ac:dyDescent="0.35">
      <c r="A17493" t="s">
        <v>1257</v>
      </c>
      <c r="B17493" t="s">
        <v>274</v>
      </c>
      <c r="C17493" t="s">
        <v>393</v>
      </c>
      <c r="D17493" t="s">
        <v>1262</v>
      </c>
      <c r="E17493" t="s">
        <v>31</v>
      </c>
      <c r="F17493">
        <v>31673</v>
      </c>
      <c r="G17493">
        <v>22040</v>
      </c>
      <c r="H17493">
        <v>0.69586082783443315</v>
      </c>
      <c r="I17493" t="str">
        <f>VLOOKUP($B17493&amp;$E17493,'Employee List'!$A:$E,5,0)</f>
        <v>E-1349</v>
      </c>
    </row>
    <row r="17494" spans="1:9" x14ac:dyDescent="0.35">
      <c r="A17494" t="s">
        <v>1257</v>
      </c>
      <c r="B17494" t="s">
        <v>274</v>
      </c>
      <c r="C17494" t="s">
        <v>393</v>
      </c>
      <c r="D17494" t="s">
        <v>1282</v>
      </c>
      <c r="E17494" t="s">
        <v>29</v>
      </c>
      <c r="F17494">
        <v>2330</v>
      </c>
      <c r="G17494">
        <v>5947</v>
      </c>
      <c r="H17494">
        <v>2.5523605150214594</v>
      </c>
      <c r="I17494" t="str">
        <f>VLOOKUP($B17494&amp;$E17494,'Employee List'!$A:$E,5,0)</f>
        <v>E-1349</v>
      </c>
    </row>
    <row r="17495" spans="1:9" x14ac:dyDescent="0.35">
      <c r="A17495" t="s">
        <v>1257</v>
      </c>
      <c r="B17495" t="s">
        <v>274</v>
      </c>
      <c r="C17495" t="s">
        <v>393</v>
      </c>
      <c r="D17495" t="s">
        <v>1282</v>
      </c>
      <c r="E17495" t="s">
        <v>30</v>
      </c>
      <c r="F17495">
        <v>4510</v>
      </c>
      <c r="G17495">
        <v>2545</v>
      </c>
      <c r="H17495">
        <v>0.56430155210643018</v>
      </c>
      <c r="I17495" t="str">
        <f>VLOOKUP($B17495&amp;$E17495,'Employee List'!$A:$E,5,0)</f>
        <v>E-1349</v>
      </c>
    </row>
    <row r="17496" spans="1:9" x14ac:dyDescent="0.35">
      <c r="A17496" t="s">
        <v>1257</v>
      </c>
      <c r="B17496" t="s">
        <v>274</v>
      </c>
      <c r="C17496" t="s">
        <v>393</v>
      </c>
      <c r="D17496" t="s">
        <v>1282</v>
      </c>
      <c r="E17496" t="s">
        <v>31</v>
      </c>
      <c r="F17496">
        <v>7840</v>
      </c>
      <c r="G17496">
        <v>5744</v>
      </c>
      <c r="H17496">
        <v>0.73265306122448981</v>
      </c>
      <c r="I17496" t="str">
        <f>VLOOKUP($B17496&amp;$E17496,'Employee List'!$A:$E,5,0)</f>
        <v>E-1349</v>
      </c>
    </row>
    <row r="17497" spans="1:9" x14ac:dyDescent="0.35">
      <c r="A17497" t="s">
        <v>1257</v>
      </c>
      <c r="B17497" t="s">
        <v>274</v>
      </c>
      <c r="C17497" t="s">
        <v>393</v>
      </c>
      <c r="D17497" t="s">
        <v>1281</v>
      </c>
      <c r="E17497" t="s">
        <v>29</v>
      </c>
      <c r="F17497">
        <v>4493</v>
      </c>
      <c r="G17497">
        <v>4948</v>
      </c>
      <c r="H17497">
        <v>1.1012686401068328</v>
      </c>
      <c r="I17497" t="str">
        <f>VLOOKUP($B17497&amp;$E17497,'Employee List'!$A:$E,5,0)</f>
        <v>E-1349</v>
      </c>
    </row>
    <row r="17498" spans="1:9" x14ac:dyDescent="0.35">
      <c r="A17498" t="s">
        <v>1257</v>
      </c>
      <c r="B17498" t="s">
        <v>274</v>
      </c>
      <c r="C17498" t="s">
        <v>393</v>
      </c>
      <c r="D17498" t="s">
        <v>1281</v>
      </c>
      <c r="E17498" t="s">
        <v>30</v>
      </c>
      <c r="F17498">
        <v>4333</v>
      </c>
      <c r="G17498">
        <v>4304</v>
      </c>
      <c r="H17498">
        <v>0.99330717747519037</v>
      </c>
      <c r="I17498" t="str">
        <f>VLOOKUP($B17498&amp;$E17498,'Employee List'!$A:$E,5,0)</f>
        <v>E-1349</v>
      </c>
    </row>
    <row r="17499" spans="1:9" x14ac:dyDescent="0.35">
      <c r="A17499" t="s">
        <v>1257</v>
      </c>
      <c r="B17499" t="s">
        <v>274</v>
      </c>
      <c r="C17499" t="s">
        <v>393</v>
      </c>
      <c r="D17499" t="s">
        <v>1281</v>
      </c>
      <c r="E17499" t="s">
        <v>31</v>
      </c>
      <c r="F17499">
        <v>6511</v>
      </c>
      <c r="G17499">
        <v>3188</v>
      </c>
      <c r="H17499">
        <v>0.48963292888957149</v>
      </c>
      <c r="I17499" t="str">
        <f>VLOOKUP($B17499&amp;$E17499,'Employee List'!$A:$E,5,0)</f>
        <v>E-1349</v>
      </c>
    </row>
    <row r="17500" spans="1:9" x14ac:dyDescent="0.35">
      <c r="A17500" t="s">
        <v>1257</v>
      </c>
      <c r="B17500" t="s">
        <v>275</v>
      </c>
      <c r="C17500" t="s">
        <v>393</v>
      </c>
      <c r="D17500" t="s">
        <v>1274</v>
      </c>
      <c r="E17500" t="s">
        <v>29</v>
      </c>
      <c r="F17500">
        <v>60644</v>
      </c>
      <c r="G17500">
        <v>27630</v>
      </c>
      <c r="H17500">
        <v>0.45560978827254139</v>
      </c>
      <c r="I17500" t="str">
        <f>VLOOKUP($B17500&amp;$E17500,'Employee List'!$A:$E,5,0)</f>
        <v>E-1350</v>
      </c>
    </row>
    <row r="17501" spans="1:9" x14ac:dyDescent="0.35">
      <c r="A17501" t="s">
        <v>1257</v>
      </c>
      <c r="B17501" t="s">
        <v>275</v>
      </c>
      <c r="C17501" t="s">
        <v>393</v>
      </c>
      <c r="D17501" t="s">
        <v>1274</v>
      </c>
      <c r="E17501" t="s">
        <v>30</v>
      </c>
      <c r="F17501">
        <v>62021</v>
      </c>
      <c r="G17501">
        <v>17233</v>
      </c>
      <c r="H17501">
        <v>0.27785749987907321</v>
      </c>
      <c r="I17501" t="str">
        <f>VLOOKUP($B17501&amp;$E17501,'Employee List'!$A:$E,5,0)</f>
        <v>E-1350</v>
      </c>
    </row>
    <row r="17502" spans="1:9" x14ac:dyDescent="0.35">
      <c r="A17502" t="s">
        <v>1257</v>
      </c>
      <c r="B17502" t="s">
        <v>275</v>
      </c>
      <c r="C17502" t="s">
        <v>393</v>
      </c>
      <c r="D17502" t="s">
        <v>1274</v>
      </c>
      <c r="E17502" t="s">
        <v>31</v>
      </c>
      <c r="F17502">
        <v>63245</v>
      </c>
      <c r="G17502">
        <v>25692</v>
      </c>
      <c r="H17502">
        <v>0.40622974148154006</v>
      </c>
      <c r="I17502" t="str">
        <f>VLOOKUP($B17502&amp;$E17502,'Employee List'!$A:$E,5,0)</f>
        <v>E-1350</v>
      </c>
    </row>
    <row r="17503" spans="1:9" x14ac:dyDescent="0.35">
      <c r="A17503" t="s">
        <v>1257</v>
      </c>
      <c r="B17503" t="s">
        <v>275</v>
      </c>
      <c r="C17503" t="s">
        <v>393</v>
      </c>
      <c r="D17503" t="s">
        <v>1263</v>
      </c>
      <c r="E17503" t="s">
        <v>29</v>
      </c>
      <c r="F17503">
        <v>2726</v>
      </c>
      <c r="G17503">
        <v>5774</v>
      </c>
      <c r="H17503">
        <v>2.1181217901687455</v>
      </c>
      <c r="I17503" t="str">
        <f>VLOOKUP($B17503&amp;$E17503,'Employee List'!$A:$E,5,0)</f>
        <v>E-1350</v>
      </c>
    </row>
    <row r="17504" spans="1:9" x14ac:dyDescent="0.35">
      <c r="A17504" t="s">
        <v>1257</v>
      </c>
      <c r="B17504" t="s">
        <v>275</v>
      </c>
      <c r="C17504" t="s">
        <v>393</v>
      </c>
      <c r="D17504" t="s">
        <v>1263</v>
      </c>
      <c r="E17504" t="s">
        <v>30</v>
      </c>
      <c r="F17504">
        <v>4164</v>
      </c>
      <c r="G17504">
        <v>24450</v>
      </c>
      <c r="H17504">
        <v>5.8717579250720462</v>
      </c>
      <c r="I17504" t="str">
        <f>VLOOKUP($B17504&amp;$E17504,'Employee List'!$A:$E,5,0)</f>
        <v>E-1350</v>
      </c>
    </row>
    <row r="17505" spans="1:9" x14ac:dyDescent="0.35">
      <c r="A17505" t="s">
        <v>1257</v>
      </c>
      <c r="B17505" t="s">
        <v>275</v>
      </c>
      <c r="C17505" t="s">
        <v>393</v>
      </c>
      <c r="D17505" t="s">
        <v>1263</v>
      </c>
      <c r="E17505" t="s">
        <v>31</v>
      </c>
      <c r="F17505">
        <v>4070</v>
      </c>
      <c r="G17505">
        <v>26244</v>
      </c>
      <c r="H17505">
        <v>6.4481572481572478</v>
      </c>
      <c r="I17505" t="str">
        <f>VLOOKUP($B17505&amp;$E17505,'Employee List'!$A:$E,5,0)</f>
        <v>E-1350</v>
      </c>
    </row>
    <row r="17506" spans="1:9" x14ac:dyDescent="0.35">
      <c r="A17506" t="s">
        <v>1257</v>
      </c>
      <c r="B17506" t="s">
        <v>275</v>
      </c>
      <c r="C17506" t="s">
        <v>393</v>
      </c>
      <c r="D17506" t="s">
        <v>1264</v>
      </c>
      <c r="E17506" t="s">
        <v>29</v>
      </c>
      <c r="F17506">
        <v>1116</v>
      </c>
      <c r="G17506">
        <v>2898</v>
      </c>
      <c r="H17506">
        <v>2.596774193548387</v>
      </c>
      <c r="I17506" t="str">
        <f>VLOOKUP($B17506&amp;$E17506,'Employee List'!$A:$E,5,0)</f>
        <v>E-1350</v>
      </c>
    </row>
    <row r="17507" spans="1:9" x14ac:dyDescent="0.35">
      <c r="A17507" t="s">
        <v>1257</v>
      </c>
      <c r="B17507" t="s">
        <v>275</v>
      </c>
      <c r="C17507" t="s">
        <v>393</v>
      </c>
      <c r="D17507" t="s">
        <v>1264</v>
      </c>
      <c r="E17507" t="s">
        <v>30</v>
      </c>
      <c r="F17507">
        <v>3723</v>
      </c>
      <c r="G17507">
        <v>1342</v>
      </c>
      <c r="H17507">
        <v>0.36046199301638465</v>
      </c>
      <c r="I17507" t="str">
        <f>VLOOKUP($B17507&amp;$E17507,'Employee List'!$A:$E,5,0)</f>
        <v>E-1350</v>
      </c>
    </row>
    <row r="17508" spans="1:9" x14ac:dyDescent="0.35">
      <c r="A17508" t="s">
        <v>1257</v>
      </c>
      <c r="B17508" t="s">
        <v>275</v>
      </c>
      <c r="C17508" t="s">
        <v>393</v>
      </c>
      <c r="D17508" t="s">
        <v>1264</v>
      </c>
      <c r="E17508" t="s">
        <v>31</v>
      </c>
      <c r="F17508">
        <v>3846</v>
      </c>
      <c r="G17508">
        <v>5029</v>
      </c>
      <c r="H17508">
        <v>1.3075923036921477</v>
      </c>
      <c r="I17508" t="str">
        <f>VLOOKUP($B17508&amp;$E17508,'Employee List'!$A:$E,5,0)</f>
        <v>E-1350</v>
      </c>
    </row>
    <row r="17509" spans="1:9" x14ac:dyDescent="0.35">
      <c r="A17509" t="s">
        <v>1257</v>
      </c>
      <c r="B17509" t="s">
        <v>275</v>
      </c>
      <c r="C17509" t="s">
        <v>393</v>
      </c>
      <c r="D17509" t="s">
        <v>1265</v>
      </c>
      <c r="E17509" t="s">
        <v>29</v>
      </c>
      <c r="F17509">
        <v>10200</v>
      </c>
      <c r="G17509">
        <v>17265</v>
      </c>
      <c r="H17509">
        <v>1.6926470588235294</v>
      </c>
      <c r="I17509" t="str">
        <f>VLOOKUP($B17509&amp;$E17509,'Employee List'!$A:$E,5,0)</f>
        <v>E-1350</v>
      </c>
    </row>
    <row r="17510" spans="1:9" x14ac:dyDescent="0.35">
      <c r="A17510" t="s">
        <v>1257</v>
      </c>
      <c r="B17510" t="s">
        <v>275</v>
      </c>
      <c r="C17510" t="s">
        <v>393</v>
      </c>
      <c r="D17510" t="s">
        <v>1265</v>
      </c>
      <c r="E17510" t="s">
        <v>30</v>
      </c>
      <c r="F17510">
        <v>12332</v>
      </c>
      <c r="G17510">
        <v>8982</v>
      </c>
      <c r="H17510">
        <v>0.72834901070385982</v>
      </c>
      <c r="I17510" t="str">
        <f>VLOOKUP($B17510&amp;$E17510,'Employee List'!$A:$E,5,0)</f>
        <v>E-1350</v>
      </c>
    </row>
    <row r="17511" spans="1:9" x14ac:dyDescent="0.35">
      <c r="A17511" t="s">
        <v>1257</v>
      </c>
      <c r="B17511" t="s">
        <v>275</v>
      </c>
      <c r="C17511" t="s">
        <v>393</v>
      </c>
      <c r="D17511" t="s">
        <v>1265</v>
      </c>
      <c r="E17511" t="s">
        <v>31</v>
      </c>
      <c r="F17511">
        <v>12756</v>
      </c>
      <c r="G17511">
        <v>10314</v>
      </c>
      <c r="H17511">
        <v>0.80856067732831605</v>
      </c>
      <c r="I17511" t="str">
        <f>VLOOKUP($B17511&amp;$E17511,'Employee List'!$A:$E,5,0)</f>
        <v>E-1350</v>
      </c>
    </row>
    <row r="17512" spans="1:9" x14ac:dyDescent="0.35">
      <c r="A17512" t="s">
        <v>1257</v>
      </c>
      <c r="B17512" t="s">
        <v>275</v>
      </c>
      <c r="C17512" t="s">
        <v>393</v>
      </c>
      <c r="D17512" t="s">
        <v>1260</v>
      </c>
      <c r="E17512" t="s">
        <v>29</v>
      </c>
      <c r="F17512">
        <v>74758</v>
      </c>
      <c r="G17512">
        <v>54143</v>
      </c>
      <c r="H17512">
        <v>0.72424355921774253</v>
      </c>
      <c r="I17512" t="str">
        <f>VLOOKUP($B17512&amp;$E17512,'Employee List'!$A:$E,5,0)</f>
        <v>E-1350</v>
      </c>
    </row>
    <row r="17513" spans="1:9" x14ac:dyDescent="0.35">
      <c r="A17513" t="s">
        <v>1257</v>
      </c>
      <c r="B17513" t="s">
        <v>275</v>
      </c>
      <c r="C17513" t="s">
        <v>393</v>
      </c>
      <c r="D17513" t="s">
        <v>1260</v>
      </c>
      <c r="E17513" t="s">
        <v>30</v>
      </c>
      <c r="F17513">
        <v>75716</v>
      </c>
      <c r="G17513">
        <v>47121</v>
      </c>
      <c r="H17513">
        <v>0.62233873950023777</v>
      </c>
      <c r="I17513" t="str">
        <f>VLOOKUP($B17513&amp;$E17513,'Employee List'!$A:$E,5,0)</f>
        <v>E-1350</v>
      </c>
    </row>
    <row r="17514" spans="1:9" x14ac:dyDescent="0.35">
      <c r="A17514" t="s">
        <v>1257</v>
      </c>
      <c r="B17514" t="s">
        <v>275</v>
      </c>
      <c r="C17514" t="s">
        <v>393</v>
      </c>
      <c r="D17514" t="s">
        <v>1260</v>
      </c>
      <c r="E17514" t="s">
        <v>31</v>
      </c>
      <c r="F17514">
        <v>87400</v>
      </c>
      <c r="G17514">
        <v>83260</v>
      </c>
      <c r="H17514">
        <v>0.95263157894736838</v>
      </c>
      <c r="I17514" t="str">
        <f>VLOOKUP($B17514&amp;$E17514,'Employee List'!$A:$E,5,0)</f>
        <v>E-1350</v>
      </c>
    </row>
    <row r="17515" spans="1:9" x14ac:dyDescent="0.35">
      <c r="A17515" t="s">
        <v>1257</v>
      </c>
      <c r="B17515" t="s">
        <v>275</v>
      </c>
      <c r="C17515" t="s">
        <v>393</v>
      </c>
      <c r="D17515" t="s">
        <v>1261</v>
      </c>
      <c r="E17515" t="s">
        <v>29</v>
      </c>
      <c r="F17515">
        <v>69757</v>
      </c>
      <c r="G17515">
        <v>80713</v>
      </c>
      <c r="H17515">
        <v>1.1570595065728171</v>
      </c>
      <c r="I17515" t="str">
        <f>VLOOKUP($B17515&amp;$E17515,'Employee List'!$A:$E,5,0)</f>
        <v>E-1350</v>
      </c>
    </row>
    <row r="17516" spans="1:9" x14ac:dyDescent="0.35">
      <c r="A17516" t="s">
        <v>1257</v>
      </c>
      <c r="B17516" t="s">
        <v>275</v>
      </c>
      <c r="C17516" t="s">
        <v>393</v>
      </c>
      <c r="D17516" t="s">
        <v>1261</v>
      </c>
      <c r="E17516" t="s">
        <v>30</v>
      </c>
      <c r="F17516">
        <v>70250</v>
      </c>
      <c r="G17516">
        <v>85812</v>
      </c>
      <c r="H17516">
        <v>1.2215231316725979</v>
      </c>
      <c r="I17516" t="str">
        <f>VLOOKUP($B17516&amp;$E17516,'Employee List'!$A:$E,5,0)</f>
        <v>E-1350</v>
      </c>
    </row>
    <row r="17517" spans="1:9" x14ac:dyDescent="0.35">
      <c r="A17517" t="s">
        <v>1257</v>
      </c>
      <c r="B17517" t="s">
        <v>275</v>
      </c>
      <c r="C17517" t="s">
        <v>393</v>
      </c>
      <c r="D17517" t="s">
        <v>1261</v>
      </c>
      <c r="E17517" t="s">
        <v>31</v>
      </c>
      <c r="F17517">
        <v>74273</v>
      </c>
      <c r="G17517">
        <v>79623</v>
      </c>
      <c r="H17517">
        <v>1.0720315592476404</v>
      </c>
      <c r="I17517" t="str">
        <f>VLOOKUP($B17517&amp;$E17517,'Employee List'!$A:$E,5,0)</f>
        <v>E-1350</v>
      </c>
    </row>
    <row r="17518" spans="1:9" x14ac:dyDescent="0.35">
      <c r="A17518" t="s">
        <v>1257</v>
      </c>
      <c r="B17518" t="s">
        <v>275</v>
      </c>
      <c r="C17518" t="s">
        <v>393</v>
      </c>
      <c r="D17518" t="s">
        <v>1266</v>
      </c>
      <c r="E17518" t="s">
        <v>29</v>
      </c>
      <c r="F17518">
        <v>47101</v>
      </c>
      <c r="G17518">
        <v>57029</v>
      </c>
      <c r="H17518">
        <v>1.2107810874503726</v>
      </c>
      <c r="I17518" t="str">
        <f>VLOOKUP($B17518&amp;$E17518,'Employee List'!$A:$E,5,0)</f>
        <v>E-1350</v>
      </c>
    </row>
    <row r="17519" spans="1:9" x14ac:dyDescent="0.35">
      <c r="A17519" t="s">
        <v>1257</v>
      </c>
      <c r="B17519" t="s">
        <v>275</v>
      </c>
      <c r="C17519" t="s">
        <v>393</v>
      </c>
      <c r="D17519" t="s">
        <v>1266</v>
      </c>
      <c r="E17519" t="s">
        <v>30</v>
      </c>
      <c r="F17519">
        <v>47898</v>
      </c>
      <c r="G17519">
        <v>90672</v>
      </c>
      <c r="H17519">
        <v>1.8930226731805087</v>
      </c>
      <c r="I17519" t="str">
        <f>VLOOKUP($B17519&amp;$E17519,'Employee List'!$A:$E,5,0)</f>
        <v>E-1350</v>
      </c>
    </row>
    <row r="17520" spans="1:9" x14ac:dyDescent="0.35">
      <c r="A17520" t="s">
        <v>1257</v>
      </c>
      <c r="B17520" t="s">
        <v>275</v>
      </c>
      <c r="C17520" t="s">
        <v>393</v>
      </c>
      <c r="D17520" t="s">
        <v>1266</v>
      </c>
      <c r="E17520" t="s">
        <v>31</v>
      </c>
      <c r="F17520">
        <v>47041</v>
      </c>
      <c r="G17520">
        <v>84762</v>
      </c>
      <c r="H17520">
        <v>1.8018749601411534</v>
      </c>
      <c r="I17520" t="str">
        <f>VLOOKUP($B17520&amp;$E17520,'Employee List'!$A:$E,5,0)</f>
        <v>E-1350</v>
      </c>
    </row>
    <row r="17521" spans="1:9" x14ac:dyDescent="0.35">
      <c r="A17521" t="s">
        <v>1257</v>
      </c>
      <c r="B17521" t="s">
        <v>275</v>
      </c>
      <c r="C17521" t="s">
        <v>393</v>
      </c>
      <c r="D17521" t="s">
        <v>1267</v>
      </c>
      <c r="E17521" t="s">
        <v>29</v>
      </c>
      <c r="F17521">
        <v>47122</v>
      </c>
      <c r="G17521">
        <v>45888</v>
      </c>
      <c r="H17521">
        <v>0.97381265650863713</v>
      </c>
      <c r="I17521" t="str">
        <f>VLOOKUP($B17521&amp;$E17521,'Employee List'!$A:$E,5,0)</f>
        <v>E-1350</v>
      </c>
    </row>
    <row r="17522" spans="1:9" x14ac:dyDescent="0.35">
      <c r="A17522" t="s">
        <v>1257</v>
      </c>
      <c r="B17522" t="s">
        <v>275</v>
      </c>
      <c r="C17522" t="s">
        <v>393</v>
      </c>
      <c r="D17522" t="s">
        <v>1267</v>
      </c>
      <c r="E17522" t="s">
        <v>30</v>
      </c>
      <c r="F17522">
        <v>49833</v>
      </c>
      <c r="G17522">
        <v>37372</v>
      </c>
      <c r="H17522">
        <v>0.74994481568438587</v>
      </c>
      <c r="I17522" t="str">
        <f>VLOOKUP($B17522&amp;$E17522,'Employee List'!$A:$E,5,0)</f>
        <v>E-1350</v>
      </c>
    </row>
    <row r="17523" spans="1:9" x14ac:dyDescent="0.35">
      <c r="A17523" t="s">
        <v>1257</v>
      </c>
      <c r="B17523" t="s">
        <v>275</v>
      </c>
      <c r="C17523" t="s">
        <v>393</v>
      </c>
      <c r="D17523" t="s">
        <v>1267</v>
      </c>
      <c r="E17523" t="s">
        <v>31</v>
      </c>
      <c r="F17523">
        <v>50634</v>
      </c>
      <c r="G17523">
        <v>42748</v>
      </c>
      <c r="H17523">
        <v>0.84425484852075683</v>
      </c>
      <c r="I17523" t="str">
        <f>VLOOKUP($B17523&amp;$E17523,'Employee List'!$A:$E,5,0)</f>
        <v>E-1350</v>
      </c>
    </row>
    <row r="17524" spans="1:9" x14ac:dyDescent="0.35">
      <c r="A17524" t="s">
        <v>1257</v>
      </c>
      <c r="B17524" t="s">
        <v>275</v>
      </c>
      <c r="C17524" t="s">
        <v>393</v>
      </c>
      <c r="D17524" t="s">
        <v>1268</v>
      </c>
      <c r="E17524" t="s">
        <v>29</v>
      </c>
      <c r="F17524">
        <v>15359</v>
      </c>
      <c r="G17524">
        <v>13315</v>
      </c>
      <c r="H17524">
        <v>0.86691841916791457</v>
      </c>
      <c r="I17524" t="str">
        <f>VLOOKUP($B17524&amp;$E17524,'Employee List'!$A:$E,5,0)</f>
        <v>E-1350</v>
      </c>
    </row>
    <row r="17525" spans="1:9" x14ac:dyDescent="0.35">
      <c r="A17525" t="s">
        <v>1257</v>
      </c>
      <c r="B17525" t="s">
        <v>275</v>
      </c>
      <c r="C17525" t="s">
        <v>393</v>
      </c>
      <c r="D17525" t="s">
        <v>1268</v>
      </c>
      <c r="E17525" t="s">
        <v>30</v>
      </c>
      <c r="F17525">
        <v>12906</v>
      </c>
      <c r="G17525">
        <v>11819</v>
      </c>
      <c r="H17525">
        <v>0.91577560824422755</v>
      </c>
      <c r="I17525" t="str">
        <f>VLOOKUP($B17525&amp;$E17525,'Employee List'!$A:$E,5,0)</f>
        <v>E-1350</v>
      </c>
    </row>
    <row r="17526" spans="1:9" x14ac:dyDescent="0.35">
      <c r="A17526" t="s">
        <v>1257</v>
      </c>
      <c r="B17526" t="s">
        <v>275</v>
      </c>
      <c r="C17526" t="s">
        <v>393</v>
      </c>
      <c r="D17526" t="s">
        <v>1268</v>
      </c>
      <c r="E17526" t="s">
        <v>31</v>
      </c>
      <c r="F17526">
        <v>15503</v>
      </c>
      <c r="G17526">
        <v>11391</v>
      </c>
      <c r="H17526">
        <v>0.73476101399729088</v>
      </c>
      <c r="I17526" t="str">
        <f>VLOOKUP($B17526&amp;$E17526,'Employee List'!$A:$E,5,0)</f>
        <v>E-1350</v>
      </c>
    </row>
    <row r="17527" spans="1:9" x14ac:dyDescent="0.35">
      <c r="A17527" t="s">
        <v>1257</v>
      </c>
      <c r="B17527" t="s">
        <v>275</v>
      </c>
      <c r="C17527" t="s">
        <v>393</v>
      </c>
      <c r="D17527" t="s">
        <v>1269</v>
      </c>
      <c r="E17527" t="s">
        <v>29</v>
      </c>
      <c r="F17527">
        <v>25546</v>
      </c>
      <c r="G17527">
        <v>24967</v>
      </c>
      <c r="H17527">
        <v>0.97733500352305647</v>
      </c>
      <c r="I17527" t="str">
        <f>VLOOKUP($B17527&amp;$E17527,'Employee List'!$A:$E,5,0)</f>
        <v>E-1350</v>
      </c>
    </row>
    <row r="17528" spans="1:9" x14ac:dyDescent="0.35">
      <c r="A17528" t="s">
        <v>1257</v>
      </c>
      <c r="B17528" t="s">
        <v>275</v>
      </c>
      <c r="C17528" t="s">
        <v>393</v>
      </c>
      <c r="D17528" t="s">
        <v>1269</v>
      </c>
      <c r="E17528" t="s">
        <v>30</v>
      </c>
      <c r="F17528">
        <v>25299</v>
      </c>
      <c r="G17528">
        <v>28784</v>
      </c>
      <c r="H17528">
        <v>1.1377524803351911</v>
      </c>
      <c r="I17528" t="str">
        <f>VLOOKUP($B17528&amp;$E17528,'Employee List'!$A:$E,5,0)</f>
        <v>E-1350</v>
      </c>
    </row>
    <row r="17529" spans="1:9" x14ac:dyDescent="0.35">
      <c r="A17529" t="s">
        <v>1257</v>
      </c>
      <c r="B17529" t="s">
        <v>275</v>
      </c>
      <c r="C17529" t="s">
        <v>393</v>
      </c>
      <c r="D17529" t="s">
        <v>1269</v>
      </c>
      <c r="E17529" t="s">
        <v>31</v>
      </c>
      <c r="F17529">
        <v>23602</v>
      </c>
      <c r="G17529">
        <v>10613</v>
      </c>
      <c r="H17529">
        <v>0.44966528260316924</v>
      </c>
      <c r="I17529" t="str">
        <f>VLOOKUP($B17529&amp;$E17529,'Employee List'!$A:$E,5,0)</f>
        <v>E-1350</v>
      </c>
    </row>
    <row r="17530" spans="1:9" x14ac:dyDescent="0.35">
      <c r="A17530" t="s">
        <v>1257</v>
      </c>
      <c r="B17530" t="s">
        <v>275</v>
      </c>
      <c r="C17530" t="s">
        <v>393</v>
      </c>
      <c r="D17530" t="s">
        <v>1270</v>
      </c>
      <c r="E17530" t="s">
        <v>29</v>
      </c>
      <c r="F17530">
        <v>6627</v>
      </c>
      <c r="G17530">
        <v>6564</v>
      </c>
      <c r="H17530">
        <v>0.99049343594386596</v>
      </c>
      <c r="I17530" t="str">
        <f>VLOOKUP($B17530&amp;$E17530,'Employee List'!$A:$E,5,0)</f>
        <v>E-1350</v>
      </c>
    </row>
    <row r="17531" spans="1:9" x14ac:dyDescent="0.35">
      <c r="A17531" t="s">
        <v>1257</v>
      </c>
      <c r="B17531" t="s">
        <v>275</v>
      </c>
      <c r="C17531" t="s">
        <v>393</v>
      </c>
      <c r="D17531" t="s">
        <v>1270</v>
      </c>
      <c r="E17531" t="s">
        <v>30</v>
      </c>
      <c r="F17531">
        <v>6038</v>
      </c>
      <c r="G17531">
        <v>3570</v>
      </c>
      <c r="H17531">
        <v>0.59125538257701227</v>
      </c>
      <c r="I17531" t="str">
        <f>VLOOKUP($B17531&amp;$E17531,'Employee List'!$A:$E,5,0)</f>
        <v>E-1350</v>
      </c>
    </row>
    <row r="17532" spans="1:9" x14ac:dyDescent="0.35">
      <c r="A17532" t="s">
        <v>1257</v>
      </c>
      <c r="B17532" t="s">
        <v>275</v>
      </c>
      <c r="C17532" t="s">
        <v>393</v>
      </c>
      <c r="D17532" t="s">
        <v>1270</v>
      </c>
      <c r="E17532" t="s">
        <v>31</v>
      </c>
      <c r="F17532">
        <v>5622</v>
      </c>
      <c r="G17532">
        <v>2718</v>
      </c>
      <c r="H17532">
        <v>0.48345784418356458</v>
      </c>
      <c r="I17532" t="str">
        <f>VLOOKUP($B17532&amp;$E17532,'Employee List'!$A:$E,5,0)</f>
        <v>E-1350</v>
      </c>
    </row>
    <row r="17533" spans="1:9" x14ac:dyDescent="0.35">
      <c r="A17533" t="s">
        <v>1257</v>
      </c>
      <c r="B17533" t="s">
        <v>275</v>
      </c>
      <c r="C17533" t="s">
        <v>393</v>
      </c>
      <c r="D17533" t="s">
        <v>1271</v>
      </c>
      <c r="E17533" t="s">
        <v>29</v>
      </c>
      <c r="F17533">
        <v>19253</v>
      </c>
      <c r="G17533">
        <v>20865</v>
      </c>
      <c r="H17533">
        <v>1.0837272113436867</v>
      </c>
      <c r="I17533" t="str">
        <f>VLOOKUP($B17533&amp;$E17533,'Employee List'!$A:$E,5,0)</f>
        <v>E-1350</v>
      </c>
    </row>
    <row r="17534" spans="1:9" x14ac:dyDescent="0.35">
      <c r="A17534" t="s">
        <v>1257</v>
      </c>
      <c r="B17534" t="s">
        <v>275</v>
      </c>
      <c r="C17534" t="s">
        <v>393</v>
      </c>
      <c r="D17534" t="s">
        <v>1271</v>
      </c>
      <c r="E17534" t="s">
        <v>30</v>
      </c>
      <c r="F17534">
        <v>18236</v>
      </c>
      <c r="G17534">
        <v>17309</v>
      </c>
      <c r="H17534">
        <v>0.94916648387804348</v>
      </c>
      <c r="I17534" t="str">
        <f>VLOOKUP($B17534&amp;$E17534,'Employee List'!$A:$E,5,0)</f>
        <v>E-1350</v>
      </c>
    </row>
    <row r="17535" spans="1:9" x14ac:dyDescent="0.35">
      <c r="A17535" t="s">
        <v>1257</v>
      </c>
      <c r="B17535" t="s">
        <v>275</v>
      </c>
      <c r="C17535" t="s">
        <v>393</v>
      </c>
      <c r="D17535" t="s">
        <v>1271</v>
      </c>
      <c r="E17535" t="s">
        <v>31</v>
      </c>
      <c r="F17535">
        <v>19747</v>
      </c>
      <c r="G17535">
        <v>20345</v>
      </c>
      <c r="H17535">
        <v>1.0302830809743253</v>
      </c>
      <c r="I17535" t="str">
        <f>VLOOKUP($B17535&amp;$E17535,'Employee List'!$A:$E,5,0)</f>
        <v>E-1350</v>
      </c>
    </row>
    <row r="17536" spans="1:9" x14ac:dyDescent="0.35">
      <c r="A17536" t="s">
        <v>1257</v>
      </c>
      <c r="B17536" t="s">
        <v>275</v>
      </c>
      <c r="C17536" t="s">
        <v>393</v>
      </c>
      <c r="D17536" t="s">
        <v>1258</v>
      </c>
      <c r="E17536" t="s">
        <v>29</v>
      </c>
      <c r="F17536">
        <v>117876</v>
      </c>
      <c r="G17536">
        <v>160809</v>
      </c>
      <c r="H17536">
        <v>1.3642217245240762</v>
      </c>
      <c r="I17536" t="str">
        <f>VLOOKUP($B17536&amp;$E17536,'Employee List'!$A:$E,5,0)</f>
        <v>E-1350</v>
      </c>
    </row>
    <row r="17537" spans="1:9" x14ac:dyDescent="0.35">
      <c r="A17537" t="s">
        <v>1257</v>
      </c>
      <c r="B17537" t="s">
        <v>275</v>
      </c>
      <c r="C17537" t="s">
        <v>393</v>
      </c>
      <c r="D17537" t="s">
        <v>1258</v>
      </c>
      <c r="E17537" t="s">
        <v>30</v>
      </c>
      <c r="F17537">
        <v>115395</v>
      </c>
      <c r="G17537">
        <v>143104</v>
      </c>
      <c r="H17537">
        <v>1.2401230555916634</v>
      </c>
      <c r="I17537" t="str">
        <f>VLOOKUP($B17537&amp;$E17537,'Employee List'!$A:$E,5,0)</f>
        <v>E-1350</v>
      </c>
    </row>
    <row r="17538" spans="1:9" x14ac:dyDescent="0.35">
      <c r="A17538" t="s">
        <v>1257</v>
      </c>
      <c r="B17538" t="s">
        <v>275</v>
      </c>
      <c r="C17538" t="s">
        <v>393</v>
      </c>
      <c r="D17538" t="s">
        <v>1258</v>
      </c>
      <c r="E17538" t="s">
        <v>31</v>
      </c>
      <c r="F17538">
        <v>111504</v>
      </c>
      <c r="G17538">
        <v>143046</v>
      </c>
      <c r="H17538">
        <v>1.2828777442961687</v>
      </c>
      <c r="I17538" t="str">
        <f>VLOOKUP($B17538&amp;$E17538,'Employee List'!$A:$E,5,0)</f>
        <v>E-1350</v>
      </c>
    </row>
    <row r="17539" spans="1:9" x14ac:dyDescent="0.35">
      <c r="A17539" t="s">
        <v>1257</v>
      </c>
      <c r="B17539" t="s">
        <v>275</v>
      </c>
      <c r="C17539" t="s">
        <v>393</v>
      </c>
      <c r="D17539" t="s">
        <v>1272</v>
      </c>
      <c r="E17539" t="s">
        <v>29</v>
      </c>
      <c r="F17539">
        <v>13949</v>
      </c>
      <c r="G17539">
        <v>11435</v>
      </c>
      <c r="H17539">
        <v>0.8197720266685784</v>
      </c>
      <c r="I17539" t="str">
        <f>VLOOKUP($B17539&amp;$E17539,'Employee List'!$A:$E,5,0)</f>
        <v>E-1350</v>
      </c>
    </row>
    <row r="17540" spans="1:9" x14ac:dyDescent="0.35">
      <c r="A17540" t="s">
        <v>1257</v>
      </c>
      <c r="B17540" t="s">
        <v>275</v>
      </c>
      <c r="C17540" t="s">
        <v>393</v>
      </c>
      <c r="D17540" t="s">
        <v>1272</v>
      </c>
      <c r="E17540" t="s">
        <v>30</v>
      </c>
      <c r="F17540">
        <v>15356</v>
      </c>
      <c r="G17540">
        <v>14725</v>
      </c>
      <c r="H17540">
        <v>0.95890856994008855</v>
      </c>
      <c r="I17540" t="str">
        <f>VLOOKUP($B17540&amp;$E17540,'Employee List'!$A:$E,5,0)</f>
        <v>E-1350</v>
      </c>
    </row>
    <row r="17541" spans="1:9" x14ac:dyDescent="0.35">
      <c r="A17541" t="s">
        <v>1257</v>
      </c>
      <c r="B17541" t="s">
        <v>275</v>
      </c>
      <c r="C17541" t="s">
        <v>393</v>
      </c>
      <c r="D17541" t="s">
        <v>1272</v>
      </c>
      <c r="E17541" t="s">
        <v>31</v>
      </c>
      <c r="F17541">
        <v>16807</v>
      </c>
      <c r="G17541">
        <v>19206</v>
      </c>
      <c r="H17541">
        <v>1.1427381448206104</v>
      </c>
      <c r="I17541" t="str">
        <f>VLOOKUP($B17541&amp;$E17541,'Employee List'!$A:$E,5,0)</f>
        <v>E-1350</v>
      </c>
    </row>
    <row r="17542" spans="1:9" x14ac:dyDescent="0.35">
      <c r="A17542" t="s">
        <v>1257</v>
      </c>
      <c r="B17542" t="s">
        <v>275</v>
      </c>
      <c r="C17542" t="s">
        <v>393</v>
      </c>
      <c r="D17542" t="s">
        <v>1259</v>
      </c>
      <c r="E17542" t="s">
        <v>29</v>
      </c>
      <c r="F17542">
        <v>54370</v>
      </c>
      <c r="G17542">
        <v>63859</v>
      </c>
      <c r="H17542">
        <v>1.1745263932315615</v>
      </c>
      <c r="I17542" t="str">
        <f>VLOOKUP($B17542&amp;$E17542,'Employee List'!$A:$E,5,0)</f>
        <v>E-1350</v>
      </c>
    </row>
    <row r="17543" spans="1:9" x14ac:dyDescent="0.35">
      <c r="A17543" t="s">
        <v>1257</v>
      </c>
      <c r="B17543" t="s">
        <v>275</v>
      </c>
      <c r="C17543" t="s">
        <v>393</v>
      </c>
      <c r="D17543" t="s">
        <v>1259</v>
      </c>
      <c r="E17543" t="s">
        <v>30</v>
      </c>
      <c r="F17543">
        <v>55987</v>
      </c>
      <c r="G17543">
        <v>55600</v>
      </c>
      <c r="H17543">
        <v>0.99308768106881951</v>
      </c>
      <c r="I17543" t="str">
        <f>VLOOKUP($B17543&amp;$E17543,'Employee List'!$A:$E,5,0)</f>
        <v>E-1350</v>
      </c>
    </row>
    <row r="17544" spans="1:9" x14ac:dyDescent="0.35">
      <c r="A17544" t="s">
        <v>1257</v>
      </c>
      <c r="B17544" t="s">
        <v>275</v>
      </c>
      <c r="C17544" t="s">
        <v>393</v>
      </c>
      <c r="D17544" t="s">
        <v>1259</v>
      </c>
      <c r="E17544" t="s">
        <v>31</v>
      </c>
      <c r="F17544">
        <v>57212</v>
      </c>
      <c r="G17544">
        <v>52388</v>
      </c>
      <c r="H17544">
        <v>0.91568202475005245</v>
      </c>
      <c r="I17544" t="str">
        <f>VLOOKUP($B17544&amp;$E17544,'Employee List'!$A:$E,5,0)</f>
        <v>E-1350</v>
      </c>
    </row>
    <row r="17545" spans="1:9" x14ac:dyDescent="0.35">
      <c r="A17545" t="s">
        <v>1257</v>
      </c>
      <c r="B17545" t="s">
        <v>275</v>
      </c>
      <c r="C17545" t="s">
        <v>393</v>
      </c>
      <c r="D17545" t="s">
        <v>1273</v>
      </c>
      <c r="E17545" t="s">
        <v>29</v>
      </c>
      <c r="F17545">
        <v>6828</v>
      </c>
      <c r="G17545">
        <v>5988</v>
      </c>
      <c r="H17545">
        <v>0.87697715289982425</v>
      </c>
      <c r="I17545" t="str">
        <f>VLOOKUP($B17545&amp;$E17545,'Employee List'!$A:$E,5,0)</f>
        <v>E-1350</v>
      </c>
    </row>
    <row r="17546" spans="1:9" x14ac:dyDescent="0.35">
      <c r="A17546" t="s">
        <v>1257</v>
      </c>
      <c r="B17546" t="s">
        <v>275</v>
      </c>
      <c r="C17546" t="s">
        <v>393</v>
      </c>
      <c r="D17546" t="s">
        <v>1273</v>
      </c>
      <c r="E17546" t="s">
        <v>30</v>
      </c>
      <c r="F17546">
        <v>7130</v>
      </c>
      <c r="G17546">
        <v>4972</v>
      </c>
      <c r="H17546">
        <v>0.69733520336605892</v>
      </c>
      <c r="I17546" t="str">
        <f>VLOOKUP($B17546&amp;$E17546,'Employee List'!$A:$E,5,0)</f>
        <v>E-1350</v>
      </c>
    </row>
    <row r="17547" spans="1:9" x14ac:dyDescent="0.35">
      <c r="A17547" t="s">
        <v>1257</v>
      </c>
      <c r="B17547" t="s">
        <v>275</v>
      </c>
      <c r="C17547" t="s">
        <v>393</v>
      </c>
      <c r="D17547" t="s">
        <v>1273</v>
      </c>
      <c r="E17547" t="s">
        <v>31</v>
      </c>
      <c r="F17547">
        <v>4216</v>
      </c>
      <c r="G17547">
        <v>5827</v>
      </c>
      <c r="H17547">
        <v>1.3821157495256167</v>
      </c>
      <c r="I17547" t="str">
        <f>VLOOKUP($B17547&amp;$E17547,'Employee List'!$A:$E,5,0)</f>
        <v>E-1350</v>
      </c>
    </row>
    <row r="17548" spans="1:9" x14ac:dyDescent="0.35">
      <c r="A17548" t="s">
        <v>1257</v>
      </c>
      <c r="B17548" t="s">
        <v>275</v>
      </c>
      <c r="C17548" t="s">
        <v>393</v>
      </c>
      <c r="D17548" t="s">
        <v>1275</v>
      </c>
      <c r="E17548" t="s">
        <v>29</v>
      </c>
      <c r="F17548">
        <v>1725</v>
      </c>
      <c r="G17548">
        <v>2286</v>
      </c>
      <c r="H17548">
        <v>1.3252173913043479</v>
      </c>
      <c r="I17548" t="str">
        <f>VLOOKUP($B17548&amp;$E17548,'Employee List'!$A:$E,5,0)</f>
        <v>E-1350</v>
      </c>
    </row>
    <row r="17549" spans="1:9" x14ac:dyDescent="0.35">
      <c r="A17549" t="s">
        <v>1257</v>
      </c>
      <c r="B17549" t="s">
        <v>275</v>
      </c>
      <c r="C17549" t="s">
        <v>393</v>
      </c>
      <c r="D17549" t="s">
        <v>1275</v>
      </c>
      <c r="E17549" t="s">
        <v>30</v>
      </c>
      <c r="F17549">
        <v>1903</v>
      </c>
      <c r="G17549">
        <v>5171</v>
      </c>
      <c r="H17549">
        <v>2.717288491854966</v>
      </c>
      <c r="I17549" t="str">
        <f>VLOOKUP($B17549&amp;$E17549,'Employee List'!$A:$E,5,0)</f>
        <v>E-1350</v>
      </c>
    </row>
    <row r="17550" spans="1:9" x14ac:dyDescent="0.35">
      <c r="A17550" t="s">
        <v>1257</v>
      </c>
      <c r="B17550" t="s">
        <v>275</v>
      </c>
      <c r="C17550" t="s">
        <v>393</v>
      </c>
      <c r="D17550" t="s">
        <v>1275</v>
      </c>
      <c r="E17550" t="s">
        <v>31</v>
      </c>
      <c r="F17550">
        <v>1776</v>
      </c>
      <c r="G17550">
        <v>13417</v>
      </c>
      <c r="H17550">
        <v>7.5546171171171173</v>
      </c>
      <c r="I17550" t="str">
        <f>VLOOKUP($B17550&amp;$E17550,'Employee List'!$A:$E,5,0)</f>
        <v>E-1350</v>
      </c>
    </row>
    <row r="17551" spans="1:9" x14ac:dyDescent="0.35">
      <c r="A17551" t="s">
        <v>1257</v>
      </c>
      <c r="B17551" t="s">
        <v>275</v>
      </c>
      <c r="C17551" t="s">
        <v>393</v>
      </c>
      <c r="D17551" t="s">
        <v>1276</v>
      </c>
      <c r="E17551" t="s">
        <v>29</v>
      </c>
      <c r="F17551">
        <v>6192</v>
      </c>
      <c r="G17551">
        <v>9476</v>
      </c>
      <c r="H17551">
        <v>1.5303617571059431</v>
      </c>
      <c r="I17551" t="str">
        <f>VLOOKUP($B17551&amp;$E17551,'Employee List'!$A:$E,5,0)</f>
        <v>E-1350</v>
      </c>
    </row>
    <row r="17552" spans="1:9" x14ac:dyDescent="0.35">
      <c r="A17552" t="s">
        <v>1257</v>
      </c>
      <c r="B17552" t="s">
        <v>275</v>
      </c>
      <c r="C17552" t="s">
        <v>393</v>
      </c>
      <c r="D17552" t="s">
        <v>1276</v>
      </c>
      <c r="E17552" t="s">
        <v>30</v>
      </c>
      <c r="F17552">
        <v>4601</v>
      </c>
      <c r="G17552">
        <v>9082</v>
      </c>
      <c r="H17552">
        <v>1.9739187133231906</v>
      </c>
      <c r="I17552" t="str">
        <f>VLOOKUP($B17552&amp;$E17552,'Employee List'!$A:$E,5,0)</f>
        <v>E-1350</v>
      </c>
    </row>
    <row r="17553" spans="1:9" x14ac:dyDescent="0.35">
      <c r="A17553" t="s">
        <v>1257</v>
      </c>
      <c r="B17553" t="s">
        <v>275</v>
      </c>
      <c r="C17553" t="s">
        <v>393</v>
      </c>
      <c r="D17553" t="s">
        <v>1276</v>
      </c>
      <c r="E17553" t="s">
        <v>31</v>
      </c>
      <c r="F17553">
        <v>6319</v>
      </c>
      <c r="G17553">
        <v>7480</v>
      </c>
      <c r="H17553">
        <v>1.1837316031017566</v>
      </c>
      <c r="I17553" t="str">
        <f>VLOOKUP($B17553&amp;$E17553,'Employee List'!$A:$E,5,0)</f>
        <v>E-1350</v>
      </c>
    </row>
    <row r="17554" spans="1:9" x14ac:dyDescent="0.35">
      <c r="A17554" t="s">
        <v>1257</v>
      </c>
      <c r="B17554" t="s">
        <v>275</v>
      </c>
      <c r="C17554" t="s">
        <v>393</v>
      </c>
      <c r="D17554" t="s">
        <v>1277</v>
      </c>
      <c r="E17554" t="s">
        <v>29</v>
      </c>
      <c r="F17554">
        <v>8487</v>
      </c>
      <c r="G17554">
        <v>6668</v>
      </c>
      <c r="H17554">
        <v>0.78567220454813247</v>
      </c>
      <c r="I17554" t="str">
        <f>VLOOKUP($B17554&amp;$E17554,'Employee List'!$A:$E,5,0)</f>
        <v>E-1350</v>
      </c>
    </row>
    <row r="17555" spans="1:9" x14ac:dyDescent="0.35">
      <c r="A17555" t="s">
        <v>1257</v>
      </c>
      <c r="B17555" t="s">
        <v>275</v>
      </c>
      <c r="C17555" t="s">
        <v>393</v>
      </c>
      <c r="D17555" t="s">
        <v>1277</v>
      </c>
      <c r="E17555" t="s">
        <v>30</v>
      </c>
      <c r="F17555">
        <v>6238</v>
      </c>
      <c r="G17555">
        <v>6089</v>
      </c>
      <c r="H17555">
        <v>0.97611413914716261</v>
      </c>
      <c r="I17555" t="str">
        <f>VLOOKUP($B17555&amp;$E17555,'Employee List'!$A:$E,5,0)</f>
        <v>E-1350</v>
      </c>
    </row>
    <row r="17556" spans="1:9" x14ac:dyDescent="0.35">
      <c r="A17556" t="s">
        <v>1257</v>
      </c>
      <c r="B17556" t="s">
        <v>275</v>
      </c>
      <c r="C17556" t="s">
        <v>393</v>
      </c>
      <c r="D17556" t="s">
        <v>1277</v>
      </c>
      <c r="E17556" t="s">
        <v>31</v>
      </c>
      <c r="F17556">
        <v>8660</v>
      </c>
      <c r="G17556">
        <v>10178</v>
      </c>
      <c r="H17556">
        <v>1.1752886836027714</v>
      </c>
      <c r="I17556" t="str">
        <f>VLOOKUP($B17556&amp;$E17556,'Employee List'!$A:$E,5,0)</f>
        <v>E-1350</v>
      </c>
    </row>
    <row r="17557" spans="1:9" x14ac:dyDescent="0.35">
      <c r="A17557" t="s">
        <v>1257</v>
      </c>
      <c r="B17557" t="s">
        <v>275</v>
      </c>
      <c r="C17557" t="s">
        <v>393</v>
      </c>
      <c r="D17557" t="s">
        <v>1278</v>
      </c>
      <c r="E17557" t="s">
        <v>29</v>
      </c>
      <c r="F17557">
        <v>7761</v>
      </c>
      <c r="G17557">
        <v>8462</v>
      </c>
      <c r="H17557">
        <v>1.0903234119314522</v>
      </c>
      <c r="I17557" t="str">
        <f>VLOOKUP($B17557&amp;$E17557,'Employee List'!$A:$E,5,0)</f>
        <v>E-1350</v>
      </c>
    </row>
    <row r="17558" spans="1:9" x14ac:dyDescent="0.35">
      <c r="A17558" t="s">
        <v>1257</v>
      </c>
      <c r="B17558" t="s">
        <v>275</v>
      </c>
      <c r="C17558" t="s">
        <v>393</v>
      </c>
      <c r="D17558" t="s">
        <v>1278</v>
      </c>
      <c r="E17558" t="s">
        <v>30</v>
      </c>
      <c r="F17558">
        <v>5984</v>
      </c>
      <c r="G17558">
        <v>7141</v>
      </c>
      <c r="H17558">
        <v>1.1933489304812834</v>
      </c>
      <c r="I17558" t="str">
        <f>VLOOKUP($B17558&amp;$E17558,'Employee List'!$A:$E,5,0)</f>
        <v>E-1350</v>
      </c>
    </row>
    <row r="17559" spans="1:9" x14ac:dyDescent="0.35">
      <c r="A17559" t="s">
        <v>1257</v>
      </c>
      <c r="B17559" t="s">
        <v>275</v>
      </c>
      <c r="C17559" t="s">
        <v>393</v>
      </c>
      <c r="D17559" t="s">
        <v>1278</v>
      </c>
      <c r="E17559" t="s">
        <v>31</v>
      </c>
      <c r="F17559">
        <v>5167</v>
      </c>
      <c r="G17559">
        <v>13687</v>
      </c>
      <c r="H17559">
        <v>2.6489258757499514</v>
      </c>
      <c r="I17559" t="str">
        <f>VLOOKUP($B17559&amp;$E17559,'Employee List'!$A:$E,5,0)</f>
        <v>E-1350</v>
      </c>
    </row>
    <row r="17560" spans="1:9" x14ac:dyDescent="0.35">
      <c r="A17560" t="s">
        <v>1257</v>
      </c>
      <c r="B17560" t="s">
        <v>275</v>
      </c>
      <c r="C17560" t="s">
        <v>393</v>
      </c>
      <c r="D17560" t="s">
        <v>1279</v>
      </c>
      <c r="E17560" t="s">
        <v>29</v>
      </c>
      <c r="F17560">
        <v>4499</v>
      </c>
      <c r="G17560">
        <v>1319</v>
      </c>
      <c r="H17560">
        <v>0.29317626139142033</v>
      </c>
      <c r="I17560" t="str">
        <f>VLOOKUP($B17560&amp;$E17560,'Employee List'!$A:$E,5,0)</f>
        <v>E-1350</v>
      </c>
    </row>
    <row r="17561" spans="1:9" x14ac:dyDescent="0.35">
      <c r="A17561" t="s">
        <v>1257</v>
      </c>
      <c r="B17561" t="s">
        <v>275</v>
      </c>
      <c r="C17561" t="s">
        <v>393</v>
      </c>
      <c r="D17561" t="s">
        <v>1279</v>
      </c>
      <c r="E17561" t="s">
        <v>30</v>
      </c>
      <c r="F17561">
        <v>2306</v>
      </c>
      <c r="G17561">
        <v>3887</v>
      </c>
      <c r="H17561">
        <v>1.6856027753686036</v>
      </c>
      <c r="I17561" t="str">
        <f>VLOOKUP($B17561&amp;$E17561,'Employee List'!$A:$E,5,0)</f>
        <v>E-1350</v>
      </c>
    </row>
    <row r="17562" spans="1:9" x14ac:dyDescent="0.35">
      <c r="A17562" t="s">
        <v>1257</v>
      </c>
      <c r="B17562" t="s">
        <v>275</v>
      </c>
      <c r="C17562" t="s">
        <v>393</v>
      </c>
      <c r="D17562" t="s">
        <v>1279</v>
      </c>
      <c r="E17562" t="s">
        <v>31</v>
      </c>
      <c r="F17562">
        <v>1082</v>
      </c>
      <c r="G17562">
        <v>2739</v>
      </c>
      <c r="H17562">
        <v>2.5314232902033273</v>
      </c>
      <c r="I17562" t="str">
        <f>VLOOKUP($B17562&amp;$E17562,'Employee List'!$A:$E,5,0)</f>
        <v>E-1350</v>
      </c>
    </row>
    <row r="17563" spans="1:9" x14ac:dyDescent="0.35">
      <c r="A17563" t="s">
        <v>1257</v>
      </c>
      <c r="B17563" t="s">
        <v>275</v>
      </c>
      <c r="C17563" t="s">
        <v>393</v>
      </c>
      <c r="D17563" t="s">
        <v>1280</v>
      </c>
      <c r="E17563" t="s">
        <v>29</v>
      </c>
      <c r="F17563">
        <v>1514</v>
      </c>
      <c r="G17563">
        <v>5014</v>
      </c>
      <c r="H17563">
        <v>3.3117569352708056</v>
      </c>
      <c r="I17563" t="str">
        <f>VLOOKUP($B17563&amp;$E17563,'Employee List'!$A:$E,5,0)</f>
        <v>E-1350</v>
      </c>
    </row>
    <row r="17564" spans="1:9" x14ac:dyDescent="0.35">
      <c r="A17564" t="s">
        <v>1257</v>
      </c>
      <c r="B17564" t="s">
        <v>275</v>
      </c>
      <c r="C17564" t="s">
        <v>393</v>
      </c>
      <c r="D17564" t="s">
        <v>1280</v>
      </c>
      <c r="E17564" t="s">
        <v>30</v>
      </c>
      <c r="F17564">
        <v>1984</v>
      </c>
      <c r="G17564">
        <v>3794</v>
      </c>
      <c r="H17564">
        <v>1.9122983870967742</v>
      </c>
      <c r="I17564" t="str">
        <f>VLOOKUP($B17564&amp;$E17564,'Employee List'!$A:$E,5,0)</f>
        <v>E-1350</v>
      </c>
    </row>
    <row r="17565" spans="1:9" x14ac:dyDescent="0.35">
      <c r="A17565" t="s">
        <v>1257</v>
      </c>
      <c r="B17565" t="s">
        <v>275</v>
      </c>
      <c r="C17565" t="s">
        <v>393</v>
      </c>
      <c r="D17565" t="s">
        <v>1280</v>
      </c>
      <c r="E17565" t="s">
        <v>31</v>
      </c>
      <c r="F17565">
        <v>2988</v>
      </c>
      <c r="G17565">
        <v>3344</v>
      </c>
      <c r="H17565">
        <v>1.1191432396251673</v>
      </c>
      <c r="I17565" t="str">
        <f>VLOOKUP($B17565&amp;$E17565,'Employee List'!$A:$E,5,0)</f>
        <v>E-1350</v>
      </c>
    </row>
    <row r="17566" spans="1:9" x14ac:dyDescent="0.35">
      <c r="A17566" t="s">
        <v>1257</v>
      </c>
      <c r="B17566" t="s">
        <v>275</v>
      </c>
      <c r="C17566" t="s">
        <v>393</v>
      </c>
      <c r="D17566" t="s">
        <v>1262</v>
      </c>
      <c r="E17566" t="s">
        <v>29</v>
      </c>
      <c r="F17566">
        <v>18989</v>
      </c>
      <c r="G17566">
        <v>17001</v>
      </c>
      <c r="H17566">
        <v>0.89530780978461211</v>
      </c>
      <c r="I17566" t="str">
        <f>VLOOKUP($B17566&amp;$E17566,'Employee List'!$A:$E,5,0)</f>
        <v>E-1350</v>
      </c>
    </row>
    <row r="17567" spans="1:9" x14ac:dyDescent="0.35">
      <c r="A17567" t="s">
        <v>1257</v>
      </c>
      <c r="B17567" t="s">
        <v>275</v>
      </c>
      <c r="C17567" t="s">
        <v>393</v>
      </c>
      <c r="D17567" t="s">
        <v>1262</v>
      </c>
      <c r="E17567" t="s">
        <v>30</v>
      </c>
      <c r="F17567">
        <v>20884</v>
      </c>
      <c r="G17567">
        <v>31128</v>
      </c>
      <c r="H17567">
        <v>1.4905190576517908</v>
      </c>
      <c r="I17567" t="str">
        <f>VLOOKUP($B17567&amp;$E17567,'Employee List'!$A:$E,5,0)</f>
        <v>E-1350</v>
      </c>
    </row>
    <row r="17568" spans="1:9" x14ac:dyDescent="0.35">
      <c r="A17568" t="s">
        <v>1257</v>
      </c>
      <c r="B17568" t="s">
        <v>275</v>
      </c>
      <c r="C17568" t="s">
        <v>393</v>
      </c>
      <c r="D17568" t="s">
        <v>1262</v>
      </c>
      <c r="E17568" t="s">
        <v>31</v>
      </c>
      <c r="F17568">
        <v>20306</v>
      </c>
      <c r="G17568">
        <v>15188</v>
      </c>
      <c r="H17568">
        <v>0.7479562690830297</v>
      </c>
      <c r="I17568" t="str">
        <f>VLOOKUP($B17568&amp;$E17568,'Employee List'!$A:$E,5,0)</f>
        <v>E-1350</v>
      </c>
    </row>
    <row r="17569" spans="1:9" x14ac:dyDescent="0.35">
      <c r="A17569" t="s">
        <v>1257</v>
      </c>
      <c r="B17569" t="s">
        <v>275</v>
      </c>
      <c r="C17569" t="s">
        <v>393</v>
      </c>
      <c r="D17569" t="s">
        <v>1282</v>
      </c>
      <c r="E17569" t="s">
        <v>29</v>
      </c>
      <c r="F17569">
        <v>4648</v>
      </c>
      <c r="G17569">
        <v>5749</v>
      </c>
      <c r="H17569">
        <v>1.2368760757314974</v>
      </c>
      <c r="I17569" t="str">
        <f>VLOOKUP($B17569&amp;$E17569,'Employee List'!$A:$E,5,0)</f>
        <v>E-1350</v>
      </c>
    </row>
    <row r="17570" spans="1:9" x14ac:dyDescent="0.35">
      <c r="A17570" t="s">
        <v>1257</v>
      </c>
      <c r="B17570" t="s">
        <v>275</v>
      </c>
      <c r="C17570" t="s">
        <v>393</v>
      </c>
      <c r="D17570" t="s">
        <v>1282</v>
      </c>
      <c r="E17570" t="s">
        <v>30</v>
      </c>
      <c r="F17570">
        <v>5875</v>
      </c>
      <c r="G17570">
        <v>3443</v>
      </c>
      <c r="H17570">
        <v>0.58604255319148935</v>
      </c>
      <c r="I17570" t="str">
        <f>VLOOKUP($B17570&amp;$E17570,'Employee List'!$A:$E,5,0)</f>
        <v>E-1350</v>
      </c>
    </row>
    <row r="17571" spans="1:9" x14ac:dyDescent="0.35">
      <c r="A17571" t="s">
        <v>1257</v>
      </c>
      <c r="B17571" t="s">
        <v>275</v>
      </c>
      <c r="C17571" t="s">
        <v>393</v>
      </c>
      <c r="D17571" t="s">
        <v>1282</v>
      </c>
      <c r="E17571" t="s">
        <v>31</v>
      </c>
      <c r="F17571">
        <v>5325</v>
      </c>
      <c r="G17571">
        <v>2239</v>
      </c>
      <c r="H17571">
        <v>0.42046948356807512</v>
      </c>
      <c r="I17571" t="str">
        <f>VLOOKUP($B17571&amp;$E17571,'Employee List'!$A:$E,5,0)</f>
        <v>E-1350</v>
      </c>
    </row>
    <row r="17572" spans="1:9" x14ac:dyDescent="0.35">
      <c r="A17572" t="s">
        <v>1257</v>
      </c>
      <c r="B17572" t="s">
        <v>275</v>
      </c>
      <c r="C17572" t="s">
        <v>393</v>
      </c>
      <c r="D17572" t="s">
        <v>1281</v>
      </c>
      <c r="E17572" t="s">
        <v>29</v>
      </c>
      <c r="F17572">
        <v>2830</v>
      </c>
      <c r="G17572">
        <v>6545</v>
      </c>
      <c r="H17572">
        <v>2.3127208480565371</v>
      </c>
      <c r="I17572" t="str">
        <f>VLOOKUP($B17572&amp;$E17572,'Employee List'!$A:$E,5,0)</f>
        <v>E-1350</v>
      </c>
    </row>
    <row r="17573" spans="1:9" x14ac:dyDescent="0.35">
      <c r="A17573" t="s">
        <v>1257</v>
      </c>
      <c r="B17573" t="s">
        <v>275</v>
      </c>
      <c r="C17573" t="s">
        <v>393</v>
      </c>
      <c r="D17573" t="s">
        <v>1281</v>
      </c>
      <c r="E17573" t="s">
        <v>30</v>
      </c>
      <c r="F17573">
        <v>5836</v>
      </c>
      <c r="G17573">
        <v>4572</v>
      </c>
      <c r="H17573">
        <v>0.78341329677861549</v>
      </c>
      <c r="I17573" t="str">
        <f>VLOOKUP($B17573&amp;$E17573,'Employee List'!$A:$E,5,0)</f>
        <v>E-1350</v>
      </c>
    </row>
    <row r="17574" spans="1:9" x14ac:dyDescent="0.35">
      <c r="A17574" t="s">
        <v>1257</v>
      </c>
      <c r="B17574" t="s">
        <v>275</v>
      </c>
      <c r="C17574" t="s">
        <v>393</v>
      </c>
      <c r="D17574" t="s">
        <v>1281</v>
      </c>
      <c r="E17574" t="s">
        <v>31</v>
      </c>
      <c r="F17574">
        <v>5593</v>
      </c>
      <c r="G17574">
        <v>6146</v>
      </c>
      <c r="H17574">
        <v>1.0988735919899875</v>
      </c>
      <c r="I17574" t="str">
        <f>VLOOKUP($B17574&amp;$E17574,'Employee List'!$A:$E,5,0)</f>
        <v>E-1350</v>
      </c>
    </row>
    <row r="17575" spans="1:9" x14ac:dyDescent="0.35">
      <c r="A17575" t="s">
        <v>1257</v>
      </c>
      <c r="B17575" t="s">
        <v>276</v>
      </c>
      <c r="C17575" t="s">
        <v>394</v>
      </c>
      <c r="D17575" t="s">
        <v>1274</v>
      </c>
      <c r="E17575" t="s">
        <v>29</v>
      </c>
      <c r="F17575">
        <v>12003</v>
      </c>
      <c r="G17575">
        <v>17984</v>
      </c>
      <c r="H17575">
        <v>1.4982920936432558</v>
      </c>
      <c r="I17575" t="str">
        <f>VLOOKUP($B17575&amp;$E17575,'Employee List'!$A:$E,5,0)</f>
        <v>E-1351</v>
      </c>
    </row>
    <row r="17576" spans="1:9" x14ac:dyDescent="0.35">
      <c r="A17576" t="s">
        <v>1257</v>
      </c>
      <c r="B17576" t="s">
        <v>276</v>
      </c>
      <c r="C17576" t="s">
        <v>394</v>
      </c>
      <c r="D17576" t="s">
        <v>1274</v>
      </c>
      <c r="E17576" t="s">
        <v>30</v>
      </c>
      <c r="F17576">
        <v>12251</v>
      </c>
      <c r="G17576">
        <v>15711</v>
      </c>
      <c r="H17576">
        <v>1.2824259244143335</v>
      </c>
      <c r="I17576" t="str">
        <f>VLOOKUP($B17576&amp;$E17576,'Employee List'!$A:$E,5,0)</f>
        <v>E-1351</v>
      </c>
    </row>
    <row r="17577" spans="1:9" x14ac:dyDescent="0.35">
      <c r="A17577" t="s">
        <v>1257</v>
      </c>
      <c r="B17577" t="s">
        <v>276</v>
      </c>
      <c r="C17577" t="s">
        <v>394</v>
      </c>
      <c r="D17577" t="s">
        <v>1274</v>
      </c>
      <c r="E17577" t="s">
        <v>31</v>
      </c>
      <c r="F17577">
        <v>11774</v>
      </c>
      <c r="G17577">
        <v>18494</v>
      </c>
      <c r="H17577">
        <v>1.5707491082045184</v>
      </c>
      <c r="I17577" t="str">
        <f>VLOOKUP($B17577&amp;$E17577,'Employee List'!$A:$E,5,0)</f>
        <v>E-1351</v>
      </c>
    </row>
    <row r="17578" spans="1:9" x14ac:dyDescent="0.35">
      <c r="A17578" t="s">
        <v>1257</v>
      </c>
      <c r="B17578" t="s">
        <v>276</v>
      </c>
      <c r="C17578" t="s">
        <v>394</v>
      </c>
      <c r="D17578" t="s">
        <v>1263</v>
      </c>
      <c r="E17578" t="s">
        <v>29</v>
      </c>
      <c r="F17578">
        <v>146317</v>
      </c>
      <c r="G17578">
        <v>5939</v>
      </c>
      <c r="H17578">
        <v>4.0589951953634913E-2</v>
      </c>
      <c r="I17578" t="str">
        <f>VLOOKUP($B17578&amp;$E17578,'Employee List'!$A:$E,5,0)</f>
        <v>E-1351</v>
      </c>
    </row>
    <row r="17579" spans="1:9" x14ac:dyDescent="0.35">
      <c r="A17579" t="s">
        <v>1257</v>
      </c>
      <c r="B17579" t="s">
        <v>276</v>
      </c>
      <c r="C17579" t="s">
        <v>394</v>
      </c>
      <c r="D17579" t="s">
        <v>1263</v>
      </c>
      <c r="E17579" t="s">
        <v>30</v>
      </c>
      <c r="F17579">
        <v>138831</v>
      </c>
      <c r="G17579">
        <v>1849</v>
      </c>
      <c r="H17579">
        <v>1.3318351088733785E-2</v>
      </c>
      <c r="I17579" t="str">
        <f>VLOOKUP($B17579&amp;$E17579,'Employee List'!$A:$E,5,0)</f>
        <v>E-1351</v>
      </c>
    </row>
    <row r="17580" spans="1:9" x14ac:dyDescent="0.35">
      <c r="A17580" t="s">
        <v>1257</v>
      </c>
      <c r="B17580" t="s">
        <v>276</v>
      </c>
      <c r="C17580" t="s">
        <v>394</v>
      </c>
      <c r="D17580" t="s">
        <v>1263</v>
      </c>
      <c r="E17580" t="s">
        <v>31</v>
      </c>
      <c r="F17580">
        <v>142314</v>
      </c>
      <c r="G17580">
        <v>4062</v>
      </c>
      <c r="H17580">
        <v>2.8542518655929845E-2</v>
      </c>
      <c r="I17580" t="str">
        <f>VLOOKUP($B17580&amp;$E17580,'Employee List'!$A:$E,5,0)</f>
        <v>E-1351</v>
      </c>
    </row>
    <row r="17581" spans="1:9" x14ac:dyDescent="0.35">
      <c r="A17581" t="s">
        <v>1257</v>
      </c>
      <c r="B17581" t="s">
        <v>276</v>
      </c>
      <c r="C17581" t="s">
        <v>394</v>
      </c>
      <c r="D17581" t="s">
        <v>1264</v>
      </c>
      <c r="E17581" t="s">
        <v>29</v>
      </c>
      <c r="F17581">
        <v>2948</v>
      </c>
      <c r="G17581">
        <v>2718</v>
      </c>
      <c r="H17581">
        <v>0.92198100407055628</v>
      </c>
      <c r="I17581" t="str">
        <f>VLOOKUP($B17581&amp;$E17581,'Employee List'!$A:$E,5,0)</f>
        <v>E-1351</v>
      </c>
    </row>
    <row r="17582" spans="1:9" x14ac:dyDescent="0.35">
      <c r="A17582" t="s">
        <v>1257</v>
      </c>
      <c r="B17582" t="s">
        <v>276</v>
      </c>
      <c r="C17582" t="s">
        <v>394</v>
      </c>
      <c r="D17582" t="s">
        <v>1264</v>
      </c>
      <c r="E17582" t="s">
        <v>30</v>
      </c>
      <c r="F17582">
        <v>1762</v>
      </c>
      <c r="G17582">
        <v>4601</v>
      </c>
      <c r="H17582">
        <v>2.6112372304199774</v>
      </c>
      <c r="I17582" t="str">
        <f>VLOOKUP($B17582&amp;$E17582,'Employee List'!$A:$E,5,0)</f>
        <v>E-1351</v>
      </c>
    </row>
    <row r="17583" spans="1:9" x14ac:dyDescent="0.35">
      <c r="A17583" t="s">
        <v>1257</v>
      </c>
      <c r="B17583" t="s">
        <v>276</v>
      </c>
      <c r="C17583" t="s">
        <v>394</v>
      </c>
      <c r="D17583" t="s">
        <v>1264</v>
      </c>
      <c r="E17583" t="s">
        <v>31</v>
      </c>
      <c r="F17583">
        <v>4845</v>
      </c>
      <c r="G17583">
        <v>5439</v>
      </c>
      <c r="H17583">
        <v>1.1226006191950464</v>
      </c>
      <c r="I17583" t="str">
        <f>VLOOKUP($B17583&amp;$E17583,'Employee List'!$A:$E,5,0)</f>
        <v>E-1351</v>
      </c>
    </row>
    <row r="17584" spans="1:9" x14ac:dyDescent="0.35">
      <c r="A17584" t="s">
        <v>1257</v>
      </c>
      <c r="B17584" t="s">
        <v>276</v>
      </c>
      <c r="C17584" t="s">
        <v>394</v>
      </c>
      <c r="D17584" t="s">
        <v>1265</v>
      </c>
      <c r="E17584" t="s">
        <v>29</v>
      </c>
      <c r="F17584">
        <v>11805</v>
      </c>
      <c r="G17584">
        <v>12574</v>
      </c>
      <c r="H17584">
        <v>1.0651418890300719</v>
      </c>
      <c r="I17584" t="str">
        <f>VLOOKUP($B17584&amp;$E17584,'Employee List'!$A:$E,5,0)</f>
        <v>E-1351</v>
      </c>
    </row>
    <row r="17585" spans="1:9" x14ac:dyDescent="0.35">
      <c r="A17585" t="s">
        <v>1257</v>
      </c>
      <c r="B17585" t="s">
        <v>276</v>
      </c>
      <c r="C17585" t="s">
        <v>394</v>
      </c>
      <c r="D17585" t="s">
        <v>1265</v>
      </c>
      <c r="E17585" t="s">
        <v>30</v>
      </c>
      <c r="F17585">
        <v>8855</v>
      </c>
      <c r="G17585">
        <v>10824</v>
      </c>
      <c r="H17585">
        <v>1.2223602484472049</v>
      </c>
      <c r="I17585" t="str">
        <f>VLOOKUP($B17585&amp;$E17585,'Employee List'!$A:$E,5,0)</f>
        <v>E-1351</v>
      </c>
    </row>
    <row r="17586" spans="1:9" x14ac:dyDescent="0.35">
      <c r="A17586" t="s">
        <v>1257</v>
      </c>
      <c r="B17586" t="s">
        <v>276</v>
      </c>
      <c r="C17586" t="s">
        <v>394</v>
      </c>
      <c r="D17586" t="s">
        <v>1265</v>
      </c>
      <c r="E17586" t="s">
        <v>31</v>
      </c>
      <c r="F17586">
        <v>8168</v>
      </c>
      <c r="G17586">
        <v>7648</v>
      </c>
      <c r="H17586">
        <v>0.9363369245837414</v>
      </c>
      <c r="I17586" t="str">
        <f>VLOOKUP($B17586&amp;$E17586,'Employee List'!$A:$E,5,0)</f>
        <v>E-1351</v>
      </c>
    </row>
    <row r="17587" spans="1:9" x14ac:dyDescent="0.35">
      <c r="A17587" t="s">
        <v>1257</v>
      </c>
      <c r="B17587" t="s">
        <v>276</v>
      </c>
      <c r="C17587" t="s">
        <v>394</v>
      </c>
      <c r="D17587" t="s">
        <v>1260</v>
      </c>
      <c r="E17587" t="s">
        <v>29</v>
      </c>
      <c r="F17587">
        <v>137584</v>
      </c>
      <c r="G17587">
        <v>65176</v>
      </c>
      <c r="H17587">
        <v>0.47371787417141525</v>
      </c>
      <c r="I17587" t="str">
        <f>VLOOKUP($B17587&amp;$E17587,'Employee List'!$A:$E,5,0)</f>
        <v>E-1351</v>
      </c>
    </row>
    <row r="17588" spans="1:9" x14ac:dyDescent="0.35">
      <c r="A17588" t="s">
        <v>1257</v>
      </c>
      <c r="B17588" t="s">
        <v>276</v>
      </c>
      <c r="C17588" t="s">
        <v>394</v>
      </c>
      <c r="D17588" t="s">
        <v>1260</v>
      </c>
      <c r="E17588" t="s">
        <v>30</v>
      </c>
      <c r="F17588">
        <v>132059</v>
      </c>
      <c r="G17588">
        <v>113116</v>
      </c>
      <c r="H17588">
        <v>0.85655653912266483</v>
      </c>
      <c r="I17588" t="str">
        <f>VLOOKUP($B17588&amp;$E17588,'Employee List'!$A:$E,5,0)</f>
        <v>E-1351</v>
      </c>
    </row>
    <row r="17589" spans="1:9" x14ac:dyDescent="0.35">
      <c r="A17589" t="s">
        <v>1257</v>
      </c>
      <c r="B17589" t="s">
        <v>276</v>
      </c>
      <c r="C17589" t="s">
        <v>394</v>
      </c>
      <c r="D17589" t="s">
        <v>1260</v>
      </c>
      <c r="E17589" t="s">
        <v>31</v>
      </c>
      <c r="F17589">
        <v>149573</v>
      </c>
      <c r="G17589">
        <v>136893</v>
      </c>
      <c r="H17589">
        <v>0.91522534147205714</v>
      </c>
      <c r="I17589" t="str">
        <f>VLOOKUP($B17589&amp;$E17589,'Employee List'!$A:$E,5,0)</f>
        <v>E-1351</v>
      </c>
    </row>
    <row r="17590" spans="1:9" x14ac:dyDescent="0.35">
      <c r="A17590" t="s">
        <v>1257</v>
      </c>
      <c r="B17590" t="s">
        <v>276</v>
      </c>
      <c r="C17590" t="s">
        <v>394</v>
      </c>
      <c r="D17590" t="s">
        <v>1261</v>
      </c>
      <c r="E17590" t="s">
        <v>29</v>
      </c>
      <c r="F17590">
        <v>84448</v>
      </c>
      <c r="G17590">
        <v>132408</v>
      </c>
      <c r="H17590">
        <v>1.5679234558544903</v>
      </c>
      <c r="I17590" t="str">
        <f>VLOOKUP($B17590&amp;$E17590,'Employee List'!$A:$E,5,0)</f>
        <v>E-1351</v>
      </c>
    </row>
    <row r="17591" spans="1:9" x14ac:dyDescent="0.35">
      <c r="A17591" t="s">
        <v>1257</v>
      </c>
      <c r="B17591" t="s">
        <v>276</v>
      </c>
      <c r="C17591" t="s">
        <v>394</v>
      </c>
      <c r="D17591" t="s">
        <v>1261</v>
      </c>
      <c r="E17591" t="s">
        <v>30</v>
      </c>
      <c r="F17591">
        <v>78577</v>
      </c>
      <c r="G17591">
        <v>101864</v>
      </c>
      <c r="H17591">
        <v>1.2963589854537587</v>
      </c>
      <c r="I17591" t="str">
        <f>VLOOKUP($B17591&amp;$E17591,'Employee List'!$A:$E,5,0)</f>
        <v>E-1351</v>
      </c>
    </row>
    <row r="17592" spans="1:9" x14ac:dyDescent="0.35">
      <c r="A17592" t="s">
        <v>1257</v>
      </c>
      <c r="B17592" t="s">
        <v>276</v>
      </c>
      <c r="C17592" t="s">
        <v>394</v>
      </c>
      <c r="D17592" t="s">
        <v>1261</v>
      </c>
      <c r="E17592" t="s">
        <v>31</v>
      </c>
      <c r="F17592">
        <v>81346</v>
      </c>
      <c r="G17592">
        <v>80477</v>
      </c>
      <c r="H17592">
        <v>0.98931723747940892</v>
      </c>
      <c r="I17592" t="str">
        <f>VLOOKUP($B17592&amp;$E17592,'Employee List'!$A:$E,5,0)</f>
        <v>E-1351</v>
      </c>
    </row>
    <row r="17593" spans="1:9" x14ac:dyDescent="0.35">
      <c r="A17593" t="s">
        <v>1257</v>
      </c>
      <c r="B17593" t="s">
        <v>276</v>
      </c>
      <c r="C17593" t="s">
        <v>394</v>
      </c>
      <c r="D17593" t="s">
        <v>1266</v>
      </c>
      <c r="E17593" t="s">
        <v>29</v>
      </c>
      <c r="F17593">
        <v>51994</v>
      </c>
      <c r="G17593">
        <v>89070</v>
      </c>
      <c r="H17593">
        <v>1.7130822787244682</v>
      </c>
      <c r="I17593" t="str">
        <f>VLOOKUP($B17593&amp;$E17593,'Employee List'!$A:$E,5,0)</f>
        <v>E-1351</v>
      </c>
    </row>
    <row r="17594" spans="1:9" x14ac:dyDescent="0.35">
      <c r="A17594" t="s">
        <v>1257</v>
      </c>
      <c r="B17594" t="s">
        <v>276</v>
      </c>
      <c r="C17594" t="s">
        <v>394</v>
      </c>
      <c r="D17594" t="s">
        <v>1266</v>
      </c>
      <c r="E17594" t="s">
        <v>30</v>
      </c>
      <c r="F17594">
        <v>53551</v>
      </c>
      <c r="G17594">
        <v>87210</v>
      </c>
      <c r="H17594">
        <v>1.628541016974473</v>
      </c>
      <c r="I17594" t="str">
        <f>VLOOKUP($B17594&amp;$E17594,'Employee List'!$A:$E,5,0)</f>
        <v>E-1351</v>
      </c>
    </row>
    <row r="17595" spans="1:9" x14ac:dyDescent="0.35">
      <c r="A17595" t="s">
        <v>1257</v>
      </c>
      <c r="B17595" t="s">
        <v>276</v>
      </c>
      <c r="C17595" t="s">
        <v>394</v>
      </c>
      <c r="D17595" t="s">
        <v>1266</v>
      </c>
      <c r="E17595" t="s">
        <v>31</v>
      </c>
      <c r="F17595">
        <v>51666</v>
      </c>
      <c r="G17595">
        <v>96388</v>
      </c>
      <c r="H17595">
        <v>1.8655982657840746</v>
      </c>
      <c r="I17595" t="str">
        <f>VLOOKUP($B17595&amp;$E17595,'Employee List'!$A:$E,5,0)</f>
        <v>E-1351</v>
      </c>
    </row>
    <row r="17596" spans="1:9" x14ac:dyDescent="0.35">
      <c r="A17596" t="s">
        <v>1257</v>
      </c>
      <c r="B17596" t="s">
        <v>276</v>
      </c>
      <c r="C17596" t="s">
        <v>394</v>
      </c>
      <c r="D17596" t="s">
        <v>1267</v>
      </c>
      <c r="E17596" t="s">
        <v>29</v>
      </c>
      <c r="F17596">
        <v>43417</v>
      </c>
      <c r="G17596">
        <v>48718</v>
      </c>
      <c r="H17596">
        <v>1.122095031899947</v>
      </c>
      <c r="I17596" t="str">
        <f>VLOOKUP($B17596&amp;$E17596,'Employee List'!$A:$E,5,0)</f>
        <v>E-1351</v>
      </c>
    </row>
    <row r="17597" spans="1:9" x14ac:dyDescent="0.35">
      <c r="A17597" t="s">
        <v>1257</v>
      </c>
      <c r="B17597" t="s">
        <v>276</v>
      </c>
      <c r="C17597" t="s">
        <v>394</v>
      </c>
      <c r="D17597" t="s">
        <v>1267</v>
      </c>
      <c r="E17597" t="s">
        <v>30</v>
      </c>
      <c r="F17597">
        <v>42842</v>
      </c>
      <c r="G17597">
        <v>54631</v>
      </c>
      <c r="H17597">
        <v>1.2751738947761542</v>
      </c>
      <c r="I17597" t="str">
        <f>VLOOKUP($B17597&amp;$E17597,'Employee List'!$A:$E,5,0)</f>
        <v>E-1351</v>
      </c>
    </row>
    <row r="17598" spans="1:9" x14ac:dyDescent="0.35">
      <c r="A17598" t="s">
        <v>1257</v>
      </c>
      <c r="B17598" t="s">
        <v>276</v>
      </c>
      <c r="C17598" t="s">
        <v>394</v>
      </c>
      <c r="D17598" t="s">
        <v>1267</v>
      </c>
      <c r="E17598" t="s">
        <v>31</v>
      </c>
      <c r="F17598">
        <v>40230</v>
      </c>
      <c r="G17598">
        <v>59304</v>
      </c>
      <c r="H17598">
        <v>1.474123788217748</v>
      </c>
      <c r="I17598" t="str">
        <f>VLOOKUP($B17598&amp;$E17598,'Employee List'!$A:$E,5,0)</f>
        <v>E-1351</v>
      </c>
    </row>
    <row r="17599" spans="1:9" x14ac:dyDescent="0.35">
      <c r="A17599" t="s">
        <v>1257</v>
      </c>
      <c r="B17599" t="s">
        <v>276</v>
      </c>
      <c r="C17599" t="s">
        <v>394</v>
      </c>
      <c r="D17599" t="s">
        <v>1268</v>
      </c>
      <c r="E17599" t="s">
        <v>29</v>
      </c>
      <c r="F17599">
        <v>14270</v>
      </c>
      <c r="G17599">
        <v>9981</v>
      </c>
      <c r="H17599">
        <v>0.69943938332165378</v>
      </c>
      <c r="I17599" t="str">
        <f>VLOOKUP($B17599&amp;$E17599,'Employee List'!$A:$E,5,0)</f>
        <v>E-1351</v>
      </c>
    </row>
    <row r="17600" spans="1:9" x14ac:dyDescent="0.35">
      <c r="A17600" t="s">
        <v>1257</v>
      </c>
      <c r="B17600" t="s">
        <v>276</v>
      </c>
      <c r="C17600" t="s">
        <v>394</v>
      </c>
      <c r="D17600" t="s">
        <v>1268</v>
      </c>
      <c r="E17600" t="s">
        <v>30</v>
      </c>
      <c r="F17600">
        <v>12145</v>
      </c>
      <c r="G17600">
        <v>6488</v>
      </c>
      <c r="H17600">
        <v>0.53421160971593251</v>
      </c>
      <c r="I17600" t="str">
        <f>VLOOKUP($B17600&amp;$E17600,'Employee List'!$A:$E,5,0)</f>
        <v>E-1351</v>
      </c>
    </row>
    <row r="17601" spans="1:9" x14ac:dyDescent="0.35">
      <c r="A17601" t="s">
        <v>1257</v>
      </c>
      <c r="B17601" t="s">
        <v>276</v>
      </c>
      <c r="C17601" t="s">
        <v>394</v>
      </c>
      <c r="D17601" t="s">
        <v>1268</v>
      </c>
      <c r="E17601" t="s">
        <v>31</v>
      </c>
      <c r="F17601">
        <v>14404</v>
      </c>
      <c r="G17601">
        <v>21128</v>
      </c>
      <c r="H17601">
        <v>1.4668147736739794</v>
      </c>
      <c r="I17601" t="str">
        <f>VLOOKUP($B17601&amp;$E17601,'Employee List'!$A:$E,5,0)</f>
        <v>E-1351</v>
      </c>
    </row>
    <row r="17602" spans="1:9" x14ac:dyDescent="0.35">
      <c r="A17602" t="s">
        <v>1257</v>
      </c>
      <c r="B17602" t="s">
        <v>276</v>
      </c>
      <c r="C17602" t="s">
        <v>394</v>
      </c>
      <c r="D17602" t="s">
        <v>1269</v>
      </c>
      <c r="E17602" t="s">
        <v>29</v>
      </c>
      <c r="F17602">
        <v>21210</v>
      </c>
      <c r="G17602">
        <v>40923</v>
      </c>
      <c r="H17602">
        <v>1.9294200848656293</v>
      </c>
      <c r="I17602" t="str">
        <f>VLOOKUP($B17602&amp;$E17602,'Employee List'!$A:$E,5,0)</f>
        <v>E-1351</v>
      </c>
    </row>
    <row r="17603" spans="1:9" x14ac:dyDescent="0.35">
      <c r="A17603" t="s">
        <v>1257</v>
      </c>
      <c r="B17603" t="s">
        <v>276</v>
      </c>
      <c r="C17603" t="s">
        <v>394</v>
      </c>
      <c r="D17603" t="s">
        <v>1269</v>
      </c>
      <c r="E17603" t="s">
        <v>30</v>
      </c>
      <c r="F17603">
        <v>20641</v>
      </c>
      <c r="G17603">
        <v>28733</v>
      </c>
      <c r="H17603">
        <v>1.3920352696090306</v>
      </c>
      <c r="I17603" t="str">
        <f>VLOOKUP($B17603&amp;$E17603,'Employee List'!$A:$E,5,0)</f>
        <v>E-1351</v>
      </c>
    </row>
    <row r="17604" spans="1:9" x14ac:dyDescent="0.35">
      <c r="A17604" t="s">
        <v>1257</v>
      </c>
      <c r="B17604" t="s">
        <v>276</v>
      </c>
      <c r="C17604" t="s">
        <v>394</v>
      </c>
      <c r="D17604" t="s">
        <v>1269</v>
      </c>
      <c r="E17604" t="s">
        <v>31</v>
      </c>
      <c r="F17604">
        <v>16544</v>
      </c>
      <c r="G17604">
        <v>16159</v>
      </c>
      <c r="H17604">
        <v>0.97672872340425532</v>
      </c>
      <c r="I17604" t="str">
        <f>VLOOKUP($B17604&amp;$E17604,'Employee List'!$A:$E,5,0)</f>
        <v>E-1351</v>
      </c>
    </row>
    <row r="17605" spans="1:9" x14ac:dyDescent="0.35">
      <c r="A17605" t="s">
        <v>1257</v>
      </c>
      <c r="B17605" t="s">
        <v>276</v>
      </c>
      <c r="C17605" t="s">
        <v>394</v>
      </c>
      <c r="D17605" t="s">
        <v>1270</v>
      </c>
      <c r="E17605" t="s">
        <v>29</v>
      </c>
      <c r="F17605">
        <v>13872</v>
      </c>
      <c r="G17605">
        <v>7766</v>
      </c>
      <c r="H17605">
        <v>0.55983275663206455</v>
      </c>
      <c r="I17605" t="str">
        <f>VLOOKUP($B17605&amp;$E17605,'Employee List'!$A:$E,5,0)</f>
        <v>E-1351</v>
      </c>
    </row>
    <row r="17606" spans="1:9" x14ac:dyDescent="0.35">
      <c r="A17606" t="s">
        <v>1257</v>
      </c>
      <c r="B17606" t="s">
        <v>276</v>
      </c>
      <c r="C17606" t="s">
        <v>394</v>
      </c>
      <c r="D17606" t="s">
        <v>1270</v>
      </c>
      <c r="E17606" t="s">
        <v>30</v>
      </c>
      <c r="F17606">
        <v>12469</v>
      </c>
      <c r="G17606">
        <v>12295</v>
      </c>
      <c r="H17606">
        <v>0.98604539257358248</v>
      </c>
      <c r="I17606" t="str">
        <f>VLOOKUP($B17606&amp;$E17606,'Employee List'!$A:$E,5,0)</f>
        <v>E-1351</v>
      </c>
    </row>
    <row r="17607" spans="1:9" x14ac:dyDescent="0.35">
      <c r="A17607" t="s">
        <v>1257</v>
      </c>
      <c r="B17607" t="s">
        <v>276</v>
      </c>
      <c r="C17607" t="s">
        <v>394</v>
      </c>
      <c r="D17607" t="s">
        <v>1270</v>
      </c>
      <c r="E17607" t="s">
        <v>31</v>
      </c>
      <c r="F17607">
        <v>11422</v>
      </c>
      <c r="G17607">
        <v>10284</v>
      </c>
      <c r="H17607">
        <v>0.90036771143407457</v>
      </c>
      <c r="I17607" t="str">
        <f>VLOOKUP($B17607&amp;$E17607,'Employee List'!$A:$E,5,0)</f>
        <v>E-1351</v>
      </c>
    </row>
    <row r="17608" spans="1:9" x14ac:dyDescent="0.35">
      <c r="A17608" t="s">
        <v>1257</v>
      </c>
      <c r="B17608" t="s">
        <v>276</v>
      </c>
      <c r="C17608" t="s">
        <v>394</v>
      </c>
      <c r="D17608" t="s">
        <v>1271</v>
      </c>
      <c r="E17608" t="s">
        <v>29</v>
      </c>
      <c r="F17608">
        <v>13241</v>
      </c>
      <c r="G17608">
        <v>9634</v>
      </c>
      <c r="H17608">
        <v>0.72758855071369233</v>
      </c>
      <c r="I17608" t="str">
        <f>VLOOKUP($B17608&amp;$E17608,'Employee List'!$A:$E,5,0)</f>
        <v>E-1351</v>
      </c>
    </row>
    <row r="17609" spans="1:9" x14ac:dyDescent="0.35">
      <c r="A17609" t="s">
        <v>1257</v>
      </c>
      <c r="B17609" t="s">
        <v>276</v>
      </c>
      <c r="C17609" t="s">
        <v>394</v>
      </c>
      <c r="D17609" t="s">
        <v>1271</v>
      </c>
      <c r="E17609" t="s">
        <v>30</v>
      </c>
      <c r="F17609">
        <v>11468</v>
      </c>
      <c r="G17609">
        <v>12417</v>
      </c>
      <c r="H17609">
        <v>1.0827520055807465</v>
      </c>
      <c r="I17609" t="str">
        <f>VLOOKUP($B17609&amp;$E17609,'Employee List'!$A:$E,5,0)</f>
        <v>E-1351</v>
      </c>
    </row>
    <row r="17610" spans="1:9" x14ac:dyDescent="0.35">
      <c r="A17610" t="s">
        <v>1257</v>
      </c>
      <c r="B17610" t="s">
        <v>276</v>
      </c>
      <c r="C17610" t="s">
        <v>394</v>
      </c>
      <c r="D17610" t="s">
        <v>1271</v>
      </c>
      <c r="E17610" t="s">
        <v>31</v>
      </c>
      <c r="F17610">
        <v>9604</v>
      </c>
      <c r="G17610">
        <v>23959</v>
      </c>
      <c r="H17610">
        <v>2.4946897126197416</v>
      </c>
      <c r="I17610" t="str">
        <f>VLOOKUP($B17610&amp;$E17610,'Employee List'!$A:$E,5,0)</f>
        <v>E-1351</v>
      </c>
    </row>
    <row r="17611" spans="1:9" x14ac:dyDescent="0.35">
      <c r="A17611" t="s">
        <v>1257</v>
      </c>
      <c r="B17611" t="s">
        <v>276</v>
      </c>
      <c r="C17611" t="s">
        <v>394</v>
      </c>
      <c r="D17611" t="s">
        <v>1258</v>
      </c>
      <c r="E17611" t="s">
        <v>29</v>
      </c>
      <c r="F17611">
        <v>93966</v>
      </c>
      <c r="G17611">
        <v>125973</v>
      </c>
      <c r="H17611">
        <v>1.3406232041376669</v>
      </c>
      <c r="I17611" t="str">
        <f>VLOOKUP($B17611&amp;$E17611,'Employee List'!$A:$E,5,0)</f>
        <v>E-1351</v>
      </c>
    </row>
    <row r="17612" spans="1:9" x14ac:dyDescent="0.35">
      <c r="A17612" t="s">
        <v>1257</v>
      </c>
      <c r="B17612" t="s">
        <v>276</v>
      </c>
      <c r="C17612" t="s">
        <v>394</v>
      </c>
      <c r="D17612" t="s">
        <v>1258</v>
      </c>
      <c r="E17612" t="s">
        <v>30</v>
      </c>
      <c r="F17612">
        <v>86488</v>
      </c>
      <c r="G17612">
        <v>87040</v>
      </c>
      <c r="H17612">
        <v>1.0063823883082046</v>
      </c>
      <c r="I17612" t="str">
        <f>VLOOKUP($B17612&amp;$E17612,'Employee List'!$A:$E,5,0)</f>
        <v>E-1351</v>
      </c>
    </row>
    <row r="17613" spans="1:9" x14ac:dyDescent="0.35">
      <c r="A17613" t="s">
        <v>1257</v>
      </c>
      <c r="B17613" t="s">
        <v>276</v>
      </c>
      <c r="C17613" t="s">
        <v>394</v>
      </c>
      <c r="D17613" t="s">
        <v>1258</v>
      </c>
      <c r="E17613" t="s">
        <v>31</v>
      </c>
      <c r="F17613">
        <v>82383</v>
      </c>
      <c r="G17613">
        <v>96471</v>
      </c>
      <c r="H17613">
        <v>1.1710061541822949</v>
      </c>
      <c r="I17613" t="str">
        <f>VLOOKUP($B17613&amp;$E17613,'Employee List'!$A:$E,5,0)</f>
        <v>E-1351</v>
      </c>
    </row>
    <row r="17614" spans="1:9" x14ac:dyDescent="0.35">
      <c r="A17614" t="s">
        <v>1257</v>
      </c>
      <c r="B17614" t="s">
        <v>276</v>
      </c>
      <c r="C17614" t="s">
        <v>394</v>
      </c>
      <c r="D17614" t="s">
        <v>1272</v>
      </c>
      <c r="E17614" t="s">
        <v>29</v>
      </c>
      <c r="F17614">
        <v>24634</v>
      </c>
      <c r="G17614">
        <v>15763</v>
      </c>
      <c r="H17614">
        <v>0.63988795973045387</v>
      </c>
      <c r="I17614" t="str">
        <f>VLOOKUP($B17614&amp;$E17614,'Employee List'!$A:$E,5,0)</f>
        <v>E-1351</v>
      </c>
    </row>
    <row r="17615" spans="1:9" x14ac:dyDescent="0.35">
      <c r="A17615" t="s">
        <v>1257</v>
      </c>
      <c r="B17615" t="s">
        <v>276</v>
      </c>
      <c r="C17615" t="s">
        <v>394</v>
      </c>
      <c r="D17615" t="s">
        <v>1272</v>
      </c>
      <c r="E17615" t="s">
        <v>30</v>
      </c>
      <c r="F17615">
        <v>23894</v>
      </c>
      <c r="G17615">
        <v>12810</v>
      </c>
      <c r="H17615">
        <v>0.53611785385452415</v>
      </c>
      <c r="I17615" t="str">
        <f>VLOOKUP($B17615&amp;$E17615,'Employee List'!$A:$E,5,0)</f>
        <v>E-1351</v>
      </c>
    </row>
    <row r="17616" spans="1:9" x14ac:dyDescent="0.35">
      <c r="A17616" t="s">
        <v>1257</v>
      </c>
      <c r="B17616" t="s">
        <v>276</v>
      </c>
      <c r="C17616" t="s">
        <v>394</v>
      </c>
      <c r="D17616" t="s">
        <v>1272</v>
      </c>
      <c r="E17616" t="s">
        <v>31</v>
      </c>
      <c r="F17616">
        <v>29029</v>
      </c>
      <c r="G17616">
        <v>33650</v>
      </c>
      <c r="H17616">
        <v>1.1591856419442625</v>
      </c>
      <c r="I17616" t="str">
        <f>VLOOKUP($B17616&amp;$E17616,'Employee List'!$A:$E,5,0)</f>
        <v>E-1351</v>
      </c>
    </row>
    <row r="17617" spans="1:9" x14ac:dyDescent="0.35">
      <c r="A17617" t="s">
        <v>1257</v>
      </c>
      <c r="B17617" t="s">
        <v>276</v>
      </c>
      <c r="C17617" t="s">
        <v>394</v>
      </c>
      <c r="D17617" t="s">
        <v>1259</v>
      </c>
      <c r="E17617" t="s">
        <v>29</v>
      </c>
      <c r="F17617">
        <v>36734</v>
      </c>
      <c r="G17617">
        <v>50430</v>
      </c>
      <c r="H17617">
        <v>1.3728425981379648</v>
      </c>
      <c r="I17617" t="str">
        <f>VLOOKUP($B17617&amp;$E17617,'Employee List'!$A:$E,5,0)</f>
        <v>E-1351</v>
      </c>
    </row>
    <row r="17618" spans="1:9" x14ac:dyDescent="0.35">
      <c r="A17618" t="s">
        <v>1257</v>
      </c>
      <c r="B17618" t="s">
        <v>276</v>
      </c>
      <c r="C17618" t="s">
        <v>394</v>
      </c>
      <c r="D17618" t="s">
        <v>1259</v>
      </c>
      <c r="E17618" t="s">
        <v>30</v>
      </c>
      <c r="F17618">
        <v>34241</v>
      </c>
      <c r="G17618">
        <v>43383</v>
      </c>
      <c r="H17618">
        <v>1.2669898659501766</v>
      </c>
      <c r="I17618" t="str">
        <f>VLOOKUP($B17618&amp;$E17618,'Employee List'!$A:$E,5,0)</f>
        <v>E-1351</v>
      </c>
    </row>
    <row r="17619" spans="1:9" x14ac:dyDescent="0.35">
      <c r="A17619" t="s">
        <v>1257</v>
      </c>
      <c r="B17619" t="s">
        <v>276</v>
      </c>
      <c r="C17619" t="s">
        <v>394</v>
      </c>
      <c r="D17619" t="s">
        <v>1259</v>
      </c>
      <c r="E17619" t="s">
        <v>31</v>
      </c>
      <c r="F17619">
        <v>38283</v>
      </c>
      <c r="G17619">
        <v>30728</v>
      </c>
      <c r="H17619">
        <v>0.80265391949429254</v>
      </c>
      <c r="I17619" t="str">
        <f>VLOOKUP($B17619&amp;$E17619,'Employee List'!$A:$E,5,0)</f>
        <v>E-1351</v>
      </c>
    </row>
    <row r="17620" spans="1:9" x14ac:dyDescent="0.35">
      <c r="A17620" t="s">
        <v>1257</v>
      </c>
      <c r="B17620" t="s">
        <v>276</v>
      </c>
      <c r="C17620" t="s">
        <v>394</v>
      </c>
      <c r="D17620" t="s">
        <v>1273</v>
      </c>
      <c r="E17620" t="s">
        <v>29</v>
      </c>
      <c r="F17620">
        <v>21324</v>
      </c>
      <c r="G17620">
        <v>19865</v>
      </c>
      <c r="H17620">
        <v>0.93157944100543988</v>
      </c>
      <c r="I17620" t="str">
        <f>VLOOKUP($B17620&amp;$E17620,'Employee List'!$A:$E,5,0)</f>
        <v>E-1351</v>
      </c>
    </row>
    <row r="17621" spans="1:9" x14ac:dyDescent="0.35">
      <c r="A17621" t="s">
        <v>1257</v>
      </c>
      <c r="B17621" t="s">
        <v>276</v>
      </c>
      <c r="C17621" t="s">
        <v>394</v>
      </c>
      <c r="D17621" t="s">
        <v>1273</v>
      </c>
      <c r="E17621" t="s">
        <v>30</v>
      </c>
      <c r="F17621">
        <v>19858</v>
      </c>
      <c r="G17621">
        <v>17391</v>
      </c>
      <c r="H17621">
        <v>0.87576795246248362</v>
      </c>
      <c r="I17621" t="str">
        <f>VLOOKUP($B17621&amp;$E17621,'Employee List'!$A:$E,5,0)</f>
        <v>E-1351</v>
      </c>
    </row>
    <row r="17622" spans="1:9" x14ac:dyDescent="0.35">
      <c r="A17622" t="s">
        <v>1257</v>
      </c>
      <c r="B17622" t="s">
        <v>276</v>
      </c>
      <c r="C17622" t="s">
        <v>394</v>
      </c>
      <c r="D17622" t="s">
        <v>1273</v>
      </c>
      <c r="E17622" t="s">
        <v>31</v>
      </c>
      <c r="F17622">
        <v>19610</v>
      </c>
      <c r="G17622">
        <v>12944</v>
      </c>
      <c r="H17622">
        <v>0.66007139214686383</v>
      </c>
      <c r="I17622" t="str">
        <f>VLOOKUP($B17622&amp;$E17622,'Employee List'!$A:$E,5,0)</f>
        <v>E-1351</v>
      </c>
    </row>
    <row r="17623" spans="1:9" x14ac:dyDescent="0.35">
      <c r="A17623" t="s">
        <v>1257</v>
      </c>
      <c r="B17623" t="s">
        <v>276</v>
      </c>
      <c r="C17623" t="s">
        <v>394</v>
      </c>
      <c r="D17623" t="s">
        <v>1275</v>
      </c>
      <c r="E17623" t="s">
        <v>29</v>
      </c>
      <c r="F17623">
        <v>2654</v>
      </c>
      <c r="G17623">
        <v>1608</v>
      </c>
      <c r="H17623">
        <v>0.60587792012057273</v>
      </c>
      <c r="I17623" t="str">
        <f>VLOOKUP($B17623&amp;$E17623,'Employee List'!$A:$E,5,0)</f>
        <v>E-1351</v>
      </c>
    </row>
    <row r="17624" spans="1:9" x14ac:dyDescent="0.35">
      <c r="A17624" t="s">
        <v>1257</v>
      </c>
      <c r="B17624" t="s">
        <v>276</v>
      </c>
      <c r="C17624" t="s">
        <v>394</v>
      </c>
      <c r="D17624" t="s">
        <v>1275</v>
      </c>
      <c r="E17624" t="s">
        <v>30</v>
      </c>
      <c r="F17624">
        <v>1642</v>
      </c>
      <c r="G17624">
        <v>2770</v>
      </c>
      <c r="H17624">
        <v>1.6869671132764921</v>
      </c>
      <c r="I17624" t="str">
        <f>VLOOKUP($B17624&amp;$E17624,'Employee List'!$A:$E,5,0)</f>
        <v>E-1351</v>
      </c>
    </row>
    <row r="17625" spans="1:9" x14ac:dyDescent="0.35">
      <c r="A17625" t="s">
        <v>1257</v>
      </c>
      <c r="B17625" t="s">
        <v>276</v>
      </c>
      <c r="C17625" t="s">
        <v>394</v>
      </c>
      <c r="D17625" t="s">
        <v>1275</v>
      </c>
      <c r="E17625" t="s">
        <v>31</v>
      </c>
      <c r="F17625">
        <v>2168</v>
      </c>
      <c r="G17625">
        <v>1331</v>
      </c>
      <c r="H17625">
        <v>0.61392988929889303</v>
      </c>
      <c r="I17625" t="str">
        <f>VLOOKUP($B17625&amp;$E17625,'Employee List'!$A:$E,5,0)</f>
        <v>E-1351</v>
      </c>
    </row>
    <row r="17626" spans="1:9" x14ac:dyDescent="0.35">
      <c r="A17626" t="s">
        <v>1257</v>
      </c>
      <c r="B17626" t="s">
        <v>276</v>
      </c>
      <c r="C17626" t="s">
        <v>394</v>
      </c>
      <c r="D17626" t="s">
        <v>1276</v>
      </c>
      <c r="E17626" t="s">
        <v>29</v>
      </c>
      <c r="F17626">
        <v>13445</v>
      </c>
      <c r="G17626">
        <v>5683</v>
      </c>
      <c r="H17626">
        <v>0.4226850130159911</v>
      </c>
      <c r="I17626" t="str">
        <f>VLOOKUP($B17626&amp;$E17626,'Employee List'!$A:$E,5,0)</f>
        <v>E-1351</v>
      </c>
    </row>
    <row r="17627" spans="1:9" x14ac:dyDescent="0.35">
      <c r="A17627" t="s">
        <v>1257</v>
      </c>
      <c r="B17627" t="s">
        <v>276</v>
      </c>
      <c r="C17627" t="s">
        <v>394</v>
      </c>
      <c r="D17627" t="s">
        <v>1276</v>
      </c>
      <c r="E17627" t="s">
        <v>30</v>
      </c>
      <c r="F17627">
        <v>10264</v>
      </c>
      <c r="G17627">
        <v>12419</v>
      </c>
      <c r="H17627">
        <v>1.2099571317225253</v>
      </c>
      <c r="I17627" t="str">
        <f>VLOOKUP($B17627&amp;$E17627,'Employee List'!$A:$E,5,0)</f>
        <v>E-1351</v>
      </c>
    </row>
    <row r="17628" spans="1:9" x14ac:dyDescent="0.35">
      <c r="A17628" t="s">
        <v>1257</v>
      </c>
      <c r="B17628" t="s">
        <v>276</v>
      </c>
      <c r="C17628" t="s">
        <v>394</v>
      </c>
      <c r="D17628" t="s">
        <v>1276</v>
      </c>
      <c r="E17628" t="s">
        <v>31</v>
      </c>
      <c r="F17628">
        <v>10841</v>
      </c>
      <c r="G17628">
        <v>11159</v>
      </c>
      <c r="H17628">
        <v>1.0293330873535651</v>
      </c>
      <c r="I17628" t="str">
        <f>VLOOKUP($B17628&amp;$E17628,'Employee List'!$A:$E,5,0)</f>
        <v>E-1351</v>
      </c>
    </row>
    <row r="17629" spans="1:9" x14ac:dyDescent="0.35">
      <c r="A17629" t="s">
        <v>1257</v>
      </c>
      <c r="B17629" t="s">
        <v>276</v>
      </c>
      <c r="C17629" t="s">
        <v>394</v>
      </c>
      <c r="D17629" t="s">
        <v>1277</v>
      </c>
      <c r="E17629" t="s">
        <v>29</v>
      </c>
      <c r="F17629">
        <v>14692</v>
      </c>
      <c r="G17629">
        <v>12929</v>
      </c>
      <c r="H17629">
        <v>0.88000272257010614</v>
      </c>
      <c r="I17629" t="str">
        <f>VLOOKUP($B17629&amp;$E17629,'Employee List'!$A:$E,5,0)</f>
        <v>E-1351</v>
      </c>
    </row>
    <row r="17630" spans="1:9" x14ac:dyDescent="0.35">
      <c r="A17630" t="s">
        <v>1257</v>
      </c>
      <c r="B17630" t="s">
        <v>276</v>
      </c>
      <c r="C17630" t="s">
        <v>394</v>
      </c>
      <c r="D17630" t="s">
        <v>1277</v>
      </c>
      <c r="E17630" t="s">
        <v>30</v>
      </c>
      <c r="F17630">
        <v>11777</v>
      </c>
      <c r="G17630">
        <v>14338</v>
      </c>
      <c r="H17630">
        <v>1.2174577566443068</v>
      </c>
      <c r="I17630" t="str">
        <f>VLOOKUP($B17630&amp;$E17630,'Employee List'!$A:$E,5,0)</f>
        <v>E-1351</v>
      </c>
    </row>
    <row r="17631" spans="1:9" x14ac:dyDescent="0.35">
      <c r="A17631" t="s">
        <v>1257</v>
      </c>
      <c r="B17631" t="s">
        <v>276</v>
      </c>
      <c r="C17631" t="s">
        <v>394</v>
      </c>
      <c r="D17631" t="s">
        <v>1277</v>
      </c>
      <c r="E17631" t="s">
        <v>31</v>
      </c>
      <c r="F17631">
        <v>11458</v>
      </c>
      <c r="G17631">
        <v>16231</v>
      </c>
      <c r="H17631">
        <v>1.4165648455227788</v>
      </c>
      <c r="I17631" t="str">
        <f>VLOOKUP($B17631&amp;$E17631,'Employee List'!$A:$E,5,0)</f>
        <v>E-1351</v>
      </c>
    </row>
    <row r="17632" spans="1:9" x14ac:dyDescent="0.35">
      <c r="A17632" t="s">
        <v>1257</v>
      </c>
      <c r="B17632" t="s">
        <v>276</v>
      </c>
      <c r="C17632" t="s">
        <v>394</v>
      </c>
      <c r="D17632" t="s">
        <v>1278</v>
      </c>
      <c r="E17632" t="s">
        <v>29</v>
      </c>
      <c r="F17632">
        <v>118291</v>
      </c>
      <c r="G17632">
        <v>93595</v>
      </c>
      <c r="H17632">
        <v>0.79122672054509646</v>
      </c>
      <c r="I17632" t="str">
        <f>VLOOKUP($B17632&amp;$E17632,'Employee List'!$A:$E,5,0)</f>
        <v>E-1351</v>
      </c>
    </row>
    <row r="17633" spans="1:9" x14ac:dyDescent="0.35">
      <c r="A17633" t="s">
        <v>1257</v>
      </c>
      <c r="B17633" t="s">
        <v>276</v>
      </c>
      <c r="C17633" t="s">
        <v>394</v>
      </c>
      <c r="D17633" t="s">
        <v>1278</v>
      </c>
      <c r="E17633" t="s">
        <v>30</v>
      </c>
      <c r="F17633">
        <v>110539</v>
      </c>
      <c r="G17633">
        <v>83698</v>
      </c>
      <c r="H17633">
        <v>0.75718072354553601</v>
      </c>
      <c r="I17633" t="str">
        <f>VLOOKUP($B17633&amp;$E17633,'Employee List'!$A:$E,5,0)</f>
        <v>E-1351</v>
      </c>
    </row>
    <row r="17634" spans="1:9" x14ac:dyDescent="0.35">
      <c r="A17634" t="s">
        <v>1257</v>
      </c>
      <c r="B17634" t="s">
        <v>276</v>
      </c>
      <c r="C17634" t="s">
        <v>394</v>
      </c>
      <c r="D17634" t="s">
        <v>1278</v>
      </c>
      <c r="E17634" t="s">
        <v>31</v>
      </c>
      <c r="F17634">
        <v>103668</v>
      </c>
      <c r="G17634">
        <v>91814</v>
      </c>
      <c r="H17634">
        <v>0.8856542038044527</v>
      </c>
      <c r="I17634" t="str">
        <f>VLOOKUP($B17634&amp;$E17634,'Employee List'!$A:$E,5,0)</f>
        <v>E-1351</v>
      </c>
    </row>
    <row r="17635" spans="1:9" x14ac:dyDescent="0.35">
      <c r="A17635" t="s">
        <v>1257</v>
      </c>
      <c r="B17635" t="s">
        <v>276</v>
      </c>
      <c r="C17635" t="s">
        <v>394</v>
      </c>
      <c r="D17635" t="s">
        <v>1279</v>
      </c>
      <c r="E17635" t="s">
        <v>29</v>
      </c>
      <c r="F17635">
        <v>6372</v>
      </c>
      <c r="G17635">
        <v>3375</v>
      </c>
      <c r="H17635">
        <v>0.52966101694915257</v>
      </c>
      <c r="I17635" t="str">
        <f>VLOOKUP($B17635&amp;$E17635,'Employee List'!$A:$E,5,0)</f>
        <v>E-1351</v>
      </c>
    </row>
    <row r="17636" spans="1:9" x14ac:dyDescent="0.35">
      <c r="A17636" t="s">
        <v>1257</v>
      </c>
      <c r="B17636" t="s">
        <v>276</v>
      </c>
      <c r="C17636" t="s">
        <v>394</v>
      </c>
      <c r="D17636" t="s">
        <v>1279</v>
      </c>
      <c r="E17636" t="s">
        <v>30</v>
      </c>
      <c r="F17636">
        <v>7139</v>
      </c>
      <c r="G17636">
        <v>6433</v>
      </c>
      <c r="H17636">
        <v>0.90110659756268385</v>
      </c>
      <c r="I17636" t="str">
        <f>VLOOKUP($B17636&amp;$E17636,'Employee List'!$A:$E,5,0)</f>
        <v>E-1351</v>
      </c>
    </row>
    <row r="17637" spans="1:9" x14ac:dyDescent="0.35">
      <c r="A17637" t="s">
        <v>1257</v>
      </c>
      <c r="B17637" t="s">
        <v>276</v>
      </c>
      <c r="C17637" t="s">
        <v>394</v>
      </c>
      <c r="D17637" t="s">
        <v>1279</v>
      </c>
      <c r="E17637" t="s">
        <v>31</v>
      </c>
      <c r="F17637">
        <v>5838</v>
      </c>
      <c r="G17637">
        <v>7115</v>
      </c>
      <c r="H17637">
        <v>1.2187392942788626</v>
      </c>
      <c r="I17637" t="str">
        <f>VLOOKUP($B17637&amp;$E17637,'Employee List'!$A:$E,5,0)</f>
        <v>E-1351</v>
      </c>
    </row>
    <row r="17638" spans="1:9" x14ac:dyDescent="0.35">
      <c r="A17638" t="s">
        <v>1257</v>
      </c>
      <c r="B17638" t="s">
        <v>276</v>
      </c>
      <c r="C17638" t="s">
        <v>394</v>
      </c>
      <c r="D17638" t="s">
        <v>1280</v>
      </c>
      <c r="E17638" t="s">
        <v>29</v>
      </c>
      <c r="F17638">
        <v>4845</v>
      </c>
      <c r="G17638">
        <v>3945</v>
      </c>
      <c r="H17638">
        <v>0.81424148606811142</v>
      </c>
      <c r="I17638" t="str">
        <f>VLOOKUP($B17638&amp;$E17638,'Employee List'!$A:$E,5,0)</f>
        <v>E-1351</v>
      </c>
    </row>
    <row r="17639" spans="1:9" x14ac:dyDescent="0.35">
      <c r="A17639" t="s">
        <v>1257</v>
      </c>
      <c r="B17639" t="s">
        <v>276</v>
      </c>
      <c r="C17639" t="s">
        <v>394</v>
      </c>
      <c r="D17639" t="s">
        <v>1280</v>
      </c>
      <c r="E17639" t="s">
        <v>30</v>
      </c>
      <c r="F17639">
        <v>2317</v>
      </c>
      <c r="G17639">
        <v>3631</v>
      </c>
      <c r="H17639">
        <v>1.5671126456624946</v>
      </c>
      <c r="I17639" t="str">
        <f>VLOOKUP($B17639&amp;$E17639,'Employee List'!$A:$E,5,0)</f>
        <v>E-1351</v>
      </c>
    </row>
    <row r="17640" spans="1:9" x14ac:dyDescent="0.35">
      <c r="A17640" t="s">
        <v>1257</v>
      </c>
      <c r="B17640" t="s">
        <v>276</v>
      </c>
      <c r="C17640" t="s">
        <v>394</v>
      </c>
      <c r="D17640" t="s">
        <v>1280</v>
      </c>
      <c r="E17640" t="s">
        <v>31</v>
      </c>
      <c r="F17640">
        <v>4686</v>
      </c>
      <c r="G17640">
        <v>1978</v>
      </c>
      <c r="H17640">
        <v>0.42210840802390098</v>
      </c>
      <c r="I17640" t="str">
        <f>VLOOKUP($B17640&amp;$E17640,'Employee List'!$A:$E,5,0)</f>
        <v>E-1351</v>
      </c>
    </row>
    <row r="17641" spans="1:9" x14ac:dyDescent="0.35">
      <c r="A17641" t="s">
        <v>1257</v>
      </c>
      <c r="B17641" t="s">
        <v>276</v>
      </c>
      <c r="C17641" t="s">
        <v>394</v>
      </c>
      <c r="D17641" t="s">
        <v>1262</v>
      </c>
      <c r="E17641" t="s">
        <v>29</v>
      </c>
      <c r="F17641">
        <v>53368</v>
      </c>
      <c r="G17641">
        <v>76636</v>
      </c>
      <c r="H17641">
        <v>1.4359916054564532</v>
      </c>
      <c r="I17641" t="str">
        <f>VLOOKUP($B17641&amp;$E17641,'Employee List'!$A:$E,5,0)</f>
        <v>E-1351</v>
      </c>
    </row>
    <row r="17642" spans="1:9" x14ac:dyDescent="0.35">
      <c r="A17642" t="s">
        <v>1257</v>
      </c>
      <c r="B17642" t="s">
        <v>276</v>
      </c>
      <c r="C17642" t="s">
        <v>394</v>
      </c>
      <c r="D17642" t="s">
        <v>1262</v>
      </c>
      <c r="E17642" t="s">
        <v>30</v>
      </c>
      <c r="F17642">
        <v>51878</v>
      </c>
      <c r="G17642">
        <v>57128</v>
      </c>
      <c r="H17642">
        <v>1.1011989668067388</v>
      </c>
      <c r="I17642" t="str">
        <f>VLOOKUP($B17642&amp;$E17642,'Employee List'!$A:$E,5,0)</f>
        <v>E-1351</v>
      </c>
    </row>
    <row r="17643" spans="1:9" x14ac:dyDescent="0.35">
      <c r="A17643" t="s">
        <v>1257</v>
      </c>
      <c r="B17643" t="s">
        <v>276</v>
      </c>
      <c r="C17643" t="s">
        <v>394</v>
      </c>
      <c r="D17643" t="s">
        <v>1262</v>
      </c>
      <c r="E17643" t="s">
        <v>31</v>
      </c>
      <c r="F17643">
        <v>57300</v>
      </c>
      <c r="G17643">
        <v>53233</v>
      </c>
      <c r="H17643">
        <v>0.92902268760907503</v>
      </c>
      <c r="I17643" t="str">
        <f>VLOOKUP($B17643&amp;$E17643,'Employee List'!$A:$E,5,0)</f>
        <v>E-1351</v>
      </c>
    </row>
    <row r="17644" spans="1:9" x14ac:dyDescent="0.35">
      <c r="A17644" t="s">
        <v>1257</v>
      </c>
      <c r="B17644" t="s">
        <v>276</v>
      </c>
      <c r="C17644" t="s">
        <v>394</v>
      </c>
      <c r="D17644" t="s">
        <v>1281</v>
      </c>
      <c r="E17644" t="s">
        <v>29</v>
      </c>
      <c r="F17644">
        <v>17714</v>
      </c>
      <c r="G17644">
        <v>19328</v>
      </c>
      <c r="H17644">
        <v>1.0911143728124648</v>
      </c>
      <c r="I17644" t="str">
        <f>VLOOKUP($B17644&amp;$E17644,'Employee List'!$A:$E,5,0)</f>
        <v>E-1351</v>
      </c>
    </row>
    <row r="17645" spans="1:9" x14ac:dyDescent="0.35">
      <c r="A17645" t="s">
        <v>1257</v>
      </c>
      <c r="B17645" t="s">
        <v>276</v>
      </c>
      <c r="C17645" t="s">
        <v>394</v>
      </c>
      <c r="D17645" t="s">
        <v>1281</v>
      </c>
      <c r="E17645" t="s">
        <v>30</v>
      </c>
      <c r="F17645">
        <v>16923</v>
      </c>
      <c r="G17645">
        <v>16439</v>
      </c>
      <c r="H17645">
        <v>0.97139986999940908</v>
      </c>
      <c r="I17645" t="str">
        <f>VLOOKUP($B17645&amp;$E17645,'Employee List'!$A:$E,5,0)</f>
        <v>E-1351</v>
      </c>
    </row>
    <row r="17646" spans="1:9" x14ac:dyDescent="0.35">
      <c r="A17646" t="s">
        <v>1257</v>
      </c>
      <c r="B17646" t="s">
        <v>276</v>
      </c>
      <c r="C17646" t="s">
        <v>394</v>
      </c>
      <c r="D17646" t="s">
        <v>1281</v>
      </c>
      <c r="E17646" t="s">
        <v>31</v>
      </c>
      <c r="F17646">
        <v>14287</v>
      </c>
      <c r="G17646">
        <v>22127</v>
      </c>
      <c r="H17646">
        <v>1.54875061244488</v>
      </c>
      <c r="I17646" t="str">
        <f>VLOOKUP($B17646&amp;$E17646,'Employee List'!$A:$E,5,0)</f>
        <v>E-1351</v>
      </c>
    </row>
    <row r="17647" spans="1:9" x14ac:dyDescent="0.35">
      <c r="A17647" t="s">
        <v>1257</v>
      </c>
      <c r="B17647" t="s">
        <v>277</v>
      </c>
      <c r="C17647" t="s">
        <v>394</v>
      </c>
      <c r="D17647" t="s">
        <v>1274</v>
      </c>
      <c r="E17647" t="s">
        <v>29</v>
      </c>
      <c r="F17647">
        <v>16540</v>
      </c>
      <c r="G17647">
        <v>12867</v>
      </c>
      <c r="H17647">
        <v>0.77793228536880288</v>
      </c>
      <c r="I17647" t="str">
        <f>VLOOKUP($B17647&amp;$E17647,'Employee List'!$A:$E,5,0)</f>
        <v>E-1352</v>
      </c>
    </row>
    <row r="17648" spans="1:9" x14ac:dyDescent="0.35">
      <c r="A17648" t="s">
        <v>1257</v>
      </c>
      <c r="B17648" t="s">
        <v>277</v>
      </c>
      <c r="C17648" t="s">
        <v>394</v>
      </c>
      <c r="D17648" t="s">
        <v>1274</v>
      </c>
      <c r="E17648" t="s">
        <v>30</v>
      </c>
      <c r="F17648">
        <v>19872</v>
      </c>
      <c r="G17648">
        <v>15532</v>
      </c>
      <c r="H17648">
        <v>0.78160225442834141</v>
      </c>
      <c r="I17648" t="str">
        <f>VLOOKUP($B17648&amp;$E17648,'Employee List'!$A:$E,5,0)</f>
        <v>E-1352</v>
      </c>
    </row>
    <row r="17649" spans="1:9" x14ac:dyDescent="0.35">
      <c r="A17649" t="s">
        <v>1257</v>
      </c>
      <c r="B17649" t="s">
        <v>277</v>
      </c>
      <c r="C17649" t="s">
        <v>394</v>
      </c>
      <c r="D17649" t="s">
        <v>1274</v>
      </c>
      <c r="E17649" t="s">
        <v>31</v>
      </c>
      <c r="F17649">
        <v>16263</v>
      </c>
      <c r="G17649">
        <v>7647</v>
      </c>
      <c r="H17649">
        <v>0.47020844862571481</v>
      </c>
      <c r="I17649" t="str">
        <f>VLOOKUP($B17649&amp;$E17649,'Employee List'!$A:$E,5,0)</f>
        <v>E-1352</v>
      </c>
    </row>
    <row r="17650" spans="1:9" x14ac:dyDescent="0.35">
      <c r="A17650" t="s">
        <v>1257</v>
      </c>
      <c r="B17650" t="s">
        <v>277</v>
      </c>
      <c r="C17650" t="s">
        <v>394</v>
      </c>
      <c r="D17650" t="s">
        <v>1263</v>
      </c>
      <c r="E17650" t="s">
        <v>29</v>
      </c>
      <c r="F17650">
        <v>1365</v>
      </c>
      <c r="G17650">
        <v>2402</v>
      </c>
      <c r="H17650">
        <v>1.7597069597069597</v>
      </c>
      <c r="I17650" t="str">
        <f>VLOOKUP($B17650&amp;$E17650,'Employee List'!$A:$E,5,0)</f>
        <v>E-1352</v>
      </c>
    </row>
    <row r="17651" spans="1:9" x14ac:dyDescent="0.35">
      <c r="A17651" t="s">
        <v>1257</v>
      </c>
      <c r="B17651" t="s">
        <v>277</v>
      </c>
      <c r="C17651" t="s">
        <v>394</v>
      </c>
      <c r="D17651" t="s">
        <v>1263</v>
      </c>
      <c r="E17651" t="s">
        <v>30</v>
      </c>
      <c r="F17651">
        <v>2549</v>
      </c>
      <c r="G17651">
        <v>1830</v>
      </c>
      <c r="H17651">
        <v>0.71792859945076504</v>
      </c>
      <c r="I17651" t="str">
        <f>VLOOKUP($B17651&amp;$E17651,'Employee List'!$A:$E,5,0)</f>
        <v>E-1352</v>
      </c>
    </row>
    <row r="17652" spans="1:9" x14ac:dyDescent="0.35">
      <c r="A17652" t="s">
        <v>1257</v>
      </c>
      <c r="B17652" t="s">
        <v>277</v>
      </c>
      <c r="C17652" t="s">
        <v>394</v>
      </c>
      <c r="D17652" t="s">
        <v>1263</v>
      </c>
      <c r="E17652" t="s">
        <v>31</v>
      </c>
      <c r="F17652">
        <v>1511</v>
      </c>
      <c r="G17652">
        <v>3812</v>
      </c>
      <c r="H17652">
        <v>2.5228325612177365</v>
      </c>
      <c r="I17652" t="str">
        <f>VLOOKUP($B17652&amp;$E17652,'Employee List'!$A:$E,5,0)</f>
        <v>E-1352</v>
      </c>
    </row>
    <row r="17653" spans="1:9" x14ac:dyDescent="0.35">
      <c r="A17653" t="s">
        <v>1257</v>
      </c>
      <c r="B17653" t="s">
        <v>277</v>
      </c>
      <c r="C17653" t="s">
        <v>394</v>
      </c>
      <c r="D17653" t="s">
        <v>1264</v>
      </c>
      <c r="E17653" t="s">
        <v>29</v>
      </c>
      <c r="F17653">
        <v>1762</v>
      </c>
      <c r="G17653">
        <v>5856</v>
      </c>
      <c r="H17653">
        <v>3.3234960272417706</v>
      </c>
      <c r="I17653" t="str">
        <f>VLOOKUP($B17653&amp;$E17653,'Employee List'!$A:$E,5,0)</f>
        <v>E-1352</v>
      </c>
    </row>
    <row r="17654" spans="1:9" x14ac:dyDescent="0.35">
      <c r="A17654" t="s">
        <v>1257</v>
      </c>
      <c r="B17654" t="s">
        <v>277</v>
      </c>
      <c r="C17654" t="s">
        <v>394</v>
      </c>
      <c r="D17654" t="s">
        <v>1264</v>
      </c>
      <c r="E17654" t="s">
        <v>30</v>
      </c>
      <c r="F17654">
        <v>4412</v>
      </c>
      <c r="G17654">
        <v>4003</v>
      </c>
      <c r="H17654">
        <v>0.90729827742520397</v>
      </c>
      <c r="I17654" t="str">
        <f>VLOOKUP($B17654&amp;$E17654,'Employee List'!$A:$E,5,0)</f>
        <v>E-1352</v>
      </c>
    </row>
    <row r="17655" spans="1:9" x14ac:dyDescent="0.35">
      <c r="A17655" t="s">
        <v>1257</v>
      </c>
      <c r="B17655" t="s">
        <v>277</v>
      </c>
      <c r="C17655" t="s">
        <v>394</v>
      </c>
      <c r="D17655" t="s">
        <v>1264</v>
      </c>
      <c r="E17655" t="s">
        <v>31</v>
      </c>
      <c r="F17655">
        <v>3152</v>
      </c>
      <c r="G17655">
        <v>12290</v>
      </c>
      <c r="H17655">
        <v>3.8991116751269037</v>
      </c>
      <c r="I17655" t="str">
        <f>VLOOKUP($B17655&amp;$E17655,'Employee List'!$A:$E,5,0)</f>
        <v>E-1352</v>
      </c>
    </row>
    <row r="17656" spans="1:9" x14ac:dyDescent="0.35">
      <c r="A17656" t="s">
        <v>1257</v>
      </c>
      <c r="B17656" t="s">
        <v>277</v>
      </c>
      <c r="C17656" t="s">
        <v>394</v>
      </c>
      <c r="D17656" t="s">
        <v>1265</v>
      </c>
      <c r="E17656" t="s">
        <v>29</v>
      </c>
      <c r="F17656">
        <v>8398</v>
      </c>
      <c r="G17656">
        <v>7999</v>
      </c>
      <c r="H17656">
        <v>0.95248868778280538</v>
      </c>
      <c r="I17656" t="str">
        <f>VLOOKUP($B17656&amp;$E17656,'Employee List'!$A:$E,5,0)</f>
        <v>E-1352</v>
      </c>
    </row>
    <row r="17657" spans="1:9" x14ac:dyDescent="0.35">
      <c r="A17657" t="s">
        <v>1257</v>
      </c>
      <c r="B17657" t="s">
        <v>277</v>
      </c>
      <c r="C17657" t="s">
        <v>394</v>
      </c>
      <c r="D17657" t="s">
        <v>1265</v>
      </c>
      <c r="E17657" t="s">
        <v>30</v>
      </c>
      <c r="F17657">
        <v>9488</v>
      </c>
      <c r="G17657">
        <v>9247</v>
      </c>
      <c r="H17657">
        <v>0.97459949409780777</v>
      </c>
      <c r="I17657" t="str">
        <f>VLOOKUP($B17657&amp;$E17657,'Employee List'!$A:$E,5,0)</f>
        <v>E-1352</v>
      </c>
    </row>
    <row r="17658" spans="1:9" x14ac:dyDescent="0.35">
      <c r="A17658" t="s">
        <v>1257</v>
      </c>
      <c r="B17658" t="s">
        <v>277</v>
      </c>
      <c r="C17658" t="s">
        <v>394</v>
      </c>
      <c r="D17658" t="s">
        <v>1265</v>
      </c>
      <c r="E17658" t="s">
        <v>31</v>
      </c>
      <c r="F17658">
        <v>11537</v>
      </c>
      <c r="G17658">
        <v>8261</v>
      </c>
      <c r="H17658">
        <v>0.71604403224408431</v>
      </c>
      <c r="I17658" t="str">
        <f>VLOOKUP($B17658&amp;$E17658,'Employee List'!$A:$E,5,0)</f>
        <v>E-1352</v>
      </c>
    </row>
    <row r="17659" spans="1:9" x14ac:dyDescent="0.35">
      <c r="A17659" t="s">
        <v>1257</v>
      </c>
      <c r="B17659" t="s">
        <v>277</v>
      </c>
      <c r="C17659" t="s">
        <v>394</v>
      </c>
      <c r="D17659" t="s">
        <v>1260</v>
      </c>
      <c r="E17659" t="s">
        <v>29</v>
      </c>
      <c r="F17659">
        <v>98010</v>
      </c>
      <c r="G17659">
        <v>56687</v>
      </c>
      <c r="H17659">
        <v>0.57837975716763601</v>
      </c>
      <c r="I17659" t="str">
        <f>VLOOKUP($B17659&amp;$E17659,'Employee List'!$A:$E,5,0)</f>
        <v>E-1352</v>
      </c>
    </row>
    <row r="17660" spans="1:9" x14ac:dyDescent="0.35">
      <c r="A17660" t="s">
        <v>1257</v>
      </c>
      <c r="B17660" t="s">
        <v>277</v>
      </c>
      <c r="C17660" t="s">
        <v>394</v>
      </c>
      <c r="D17660" t="s">
        <v>1260</v>
      </c>
      <c r="E17660" t="s">
        <v>30</v>
      </c>
      <c r="F17660">
        <v>97051</v>
      </c>
      <c r="G17660">
        <v>102978</v>
      </c>
      <c r="H17660">
        <v>1.0610709832974416</v>
      </c>
      <c r="I17660" t="str">
        <f>VLOOKUP($B17660&amp;$E17660,'Employee List'!$A:$E,5,0)</f>
        <v>E-1352</v>
      </c>
    </row>
    <row r="17661" spans="1:9" x14ac:dyDescent="0.35">
      <c r="A17661" t="s">
        <v>1257</v>
      </c>
      <c r="B17661" t="s">
        <v>277</v>
      </c>
      <c r="C17661" t="s">
        <v>394</v>
      </c>
      <c r="D17661" t="s">
        <v>1260</v>
      </c>
      <c r="E17661" t="s">
        <v>31</v>
      </c>
      <c r="F17661">
        <v>112997</v>
      </c>
      <c r="G17661">
        <v>163878</v>
      </c>
      <c r="H17661">
        <v>1.4502862907864811</v>
      </c>
      <c r="I17661" t="str">
        <f>VLOOKUP($B17661&amp;$E17661,'Employee List'!$A:$E,5,0)</f>
        <v>E-1352</v>
      </c>
    </row>
    <row r="17662" spans="1:9" x14ac:dyDescent="0.35">
      <c r="A17662" t="s">
        <v>1257</v>
      </c>
      <c r="B17662" t="s">
        <v>277</v>
      </c>
      <c r="C17662" t="s">
        <v>394</v>
      </c>
      <c r="D17662" t="s">
        <v>1261</v>
      </c>
      <c r="E17662" t="s">
        <v>29</v>
      </c>
      <c r="F17662">
        <v>45164</v>
      </c>
      <c r="G17662">
        <v>33254</v>
      </c>
      <c r="H17662">
        <v>0.73629439376494554</v>
      </c>
      <c r="I17662" t="str">
        <f>VLOOKUP($B17662&amp;$E17662,'Employee List'!$A:$E,5,0)</f>
        <v>E-1352</v>
      </c>
    </row>
    <row r="17663" spans="1:9" x14ac:dyDescent="0.35">
      <c r="A17663" t="s">
        <v>1257</v>
      </c>
      <c r="B17663" t="s">
        <v>277</v>
      </c>
      <c r="C17663" t="s">
        <v>394</v>
      </c>
      <c r="D17663" t="s">
        <v>1261</v>
      </c>
      <c r="E17663" t="s">
        <v>30</v>
      </c>
      <c r="F17663">
        <v>47564</v>
      </c>
      <c r="G17663">
        <v>28105</v>
      </c>
      <c r="H17663">
        <v>0.59088806660499538</v>
      </c>
      <c r="I17663" t="str">
        <f>VLOOKUP($B17663&amp;$E17663,'Employee List'!$A:$E,5,0)</f>
        <v>E-1352</v>
      </c>
    </row>
    <row r="17664" spans="1:9" x14ac:dyDescent="0.35">
      <c r="A17664" t="s">
        <v>1257</v>
      </c>
      <c r="B17664" t="s">
        <v>277</v>
      </c>
      <c r="C17664" t="s">
        <v>394</v>
      </c>
      <c r="D17664" t="s">
        <v>1261</v>
      </c>
      <c r="E17664" t="s">
        <v>31</v>
      </c>
      <c r="F17664">
        <v>46564</v>
      </c>
      <c r="G17664">
        <v>33193</v>
      </c>
      <c r="H17664">
        <v>0.71284683446439312</v>
      </c>
      <c r="I17664" t="str">
        <f>VLOOKUP($B17664&amp;$E17664,'Employee List'!$A:$E,5,0)</f>
        <v>E-1352</v>
      </c>
    </row>
    <row r="17665" spans="1:9" x14ac:dyDescent="0.35">
      <c r="A17665" t="s">
        <v>1257</v>
      </c>
      <c r="B17665" t="s">
        <v>277</v>
      </c>
      <c r="C17665" t="s">
        <v>394</v>
      </c>
      <c r="D17665" t="s">
        <v>1266</v>
      </c>
      <c r="E17665" t="s">
        <v>29</v>
      </c>
      <c r="F17665">
        <v>41449</v>
      </c>
      <c r="G17665">
        <v>25830</v>
      </c>
      <c r="H17665">
        <v>0.62317546864821827</v>
      </c>
      <c r="I17665" t="str">
        <f>VLOOKUP($B17665&amp;$E17665,'Employee List'!$A:$E,5,0)</f>
        <v>E-1352</v>
      </c>
    </row>
    <row r="17666" spans="1:9" x14ac:dyDescent="0.35">
      <c r="A17666" t="s">
        <v>1257</v>
      </c>
      <c r="B17666" t="s">
        <v>277</v>
      </c>
      <c r="C17666" t="s">
        <v>394</v>
      </c>
      <c r="D17666" t="s">
        <v>1266</v>
      </c>
      <c r="E17666" t="s">
        <v>30</v>
      </c>
      <c r="F17666">
        <v>43397</v>
      </c>
      <c r="G17666">
        <v>29652</v>
      </c>
      <c r="H17666">
        <v>0.68327303730672628</v>
      </c>
      <c r="I17666" t="str">
        <f>VLOOKUP($B17666&amp;$E17666,'Employee List'!$A:$E,5,0)</f>
        <v>E-1352</v>
      </c>
    </row>
    <row r="17667" spans="1:9" x14ac:dyDescent="0.35">
      <c r="A17667" t="s">
        <v>1257</v>
      </c>
      <c r="B17667" t="s">
        <v>277</v>
      </c>
      <c r="C17667" t="s">
        <v>394</v>
      </c>
      <c r="D17667" t="s">
        <v>1266</v>
      </c>
      <c r="E17667" t="s">
        <v>31</v>
      </c>
      <c r="F17667">
        <v>41631</v>
      </c>
      <c r="G17667">
        <v>18609</v>
      </c>
      <c r="H17667">
        <v>0.44699863082798874</v>
      </c>
      <c r="I17667" t="str">
        <f>VLOOKUP($B17667&amp;$E17667,'Employee List'!$A:$E,5,0)</f>
        <v>E-1352</v>
      </c>
    </row>
    <row r="17668" spans="1:9" x14ac:dyDescent="0.35">
      <c r="A17668" t="s">
        <v>1257</v>
      </c>
      <c r="B17668" t="s">
        <v>277</v>
      </c>
      <c r="C17668" t="s">
        <v>394</v>
      </c>
      <c r="D17668" t="s">
        <v>1267</v>
      </c>
      <c r="E17668" t="s">
        <v>29</v>
      </c>
      <c r="F17668">
        <v>100244</v>
      </c>
      <c r="G17668">
        <v>58714</v>
      </c>
      <c r="H17668">
        <v>0.58571086548820872</v>
      </c>
      <c r="I17668" t="str">
        <f>VLOOKUP($B17668&amp;$E17668,'Employee List'!$A:$E,5,0)</f>
        <v>E-1352</v>
      </c>
    </row>
    <row r="17669" spans="1:9" x14ac:dyDescent="0.35">
      <c r="A17669" t="s">
        <v>1257</v>
      </c>
      <c r="B17669" t="s">
        <v>277</v>
      </c>
      <c r="C17669" t="s">
        <v>394</v>
      </c>
      <c r="D17669" t="s">
        <v>1267</v>
      </c>
      <c r="E17669" t="s">
        <v>30</v>
      </c>
      <c r="F17669">
        <v>103105</v>
      </c>
      <c r="G17669">
        <v>72508</v>
      </c>
      <c r="H17669">
        <v>0.70324426555453179</v>
      </c>
      <c r="I17669" t="str">
        <f>VLOOKUP($B17669&amp;$E17669,'Employee List'!$A:$E,5,0)</f>
        <v>E-1352</v>
      </c>
    </row>
    <row r="17670" spans="1:9" x14ac:dyDescent="0.35">
      <c r="A17670" t="s">
        <v>1257</v>
      </c>
      <c r="B17670" t="s">
        <v>277</v>
      </c>
      <c r="C17670" t="s">
        <v>394</v>
      </c>
      <c r="D17670" t="s">
        <v>1267</v>
      </c>
      <c r="E17670" t="s">
        <v>31</v>
      </c>
      <c r="F17670">
        <v>98677</v>
      </c>
      <c r="G17670">
        <v>70158</v>
      </c>
      <c r="H17670">
        <v>0.71098634940259631</v>
      </c>
      <c r="I17670" t="str">
        <f>VLOOKUP($B17670&amp;$E17670,'Employee List'!$A:$E,5,0)</f>
        <v>E-1352</v>
      </c>
    </row>
    <row r="17671" spans="1:9" x14ac:dyDescent="0.35">
      <c r="A17671" t="s">
        <v>1257</v>
      </c>
      <c r="B17671" t="s">
        <v>277</v>
      </c>
      <c r="C17671" t="s">
        <v>394</v>
      </c>
      <c r="D17671" t="s">
        <v>1268</v>
      </c>
      <c r="E17671" t="s">
        <v>29</v>
      </c>
      <c r="F17671">
        <v>12511</v>
      </c>
      <c r="G17671">
        <v>6688</v>
      </c>
      <c r="H17671">
        <v>0.53456957877068179</v>
      </c>
      <c r="I17671" t="str">
        <f>VLOOKUP($B17671&amp;$E17671,'Employee List'!$A:$E,5,0)</f>
        <v>E-1352</v>
      </c>
    </row>
    <row r="17672" spans="1:9" x14ac:dyDescent="0.35">
      <c r="A17672" t="s">
        <v>1257</v>
      </c>
      <c r="B17672" t="s">
        <v>277</v>
      </c>
      <c r="C17672" t="s">
        <v>394</v>
      </c>
      <c r="D17672" t="s">
        <v>1268</v>
      </c>
      <c r="E17672" t="s">
        <v>30</v>
      </c>
      <c r="F17672">
        <v>11515</v>
      </c>
      <c r="G17672">
        <v>8119</v>
      </c>
      <c r="H17672">
        <v>0.70508033000434212</v>
      </c>
      <c r="I17672" t="str">
        <f>VLOOKUP($B17672&amp;$E17672,'Employee List'!$A:$E,5,0)</f>
        <v>E-1352</v>
      </c>
    </row>
    <row r="17673" spans="1:9" x14ac:dyDescent="0.35">
      <c r="A17673" t="s">
        <v>1257</v>
      </c>
      <c r="B17673" t="s">
        <v>277</v>
      </c>
      <c r="C17673" t="s">
        <v>394</v>
      </c>
      <c r="D17673" t="s">
        <v>1268</v>
      </c>
      <c r="E17673" t="s">
        <v>31</v>
      </c>
      <c r="F17673">
        <v>12915</v>
      </c>
      <c r="G17673">
        <v>3769</v>
      </c>
      <c r="H17673">
        <v>0.29183120402632595</v>
      </c>
      <c r="I17673" t="str">
        <f>VLOOKUP($B17673&amp;$E17673,'Employee List'!$A:$E,5,0)</f>
        <v>E-1352</v>
      </c>
    </row>
    <row r="17674" spans="1:9" x14ac:dyDescent="0.35">
      <c r="A17674" t="s">
        <v>1257</v>
      </c>
      <c r="B17674" t="s">
        <v>277</v>
      </c>
      <c r="C17674" t="s">
        <v>394</v>
      </c>
      <c r="D17674" t="s">
        <v>1269</v>
      </c>
      <c r="E17674" t="s">
        <v>29</v>
      </c>
      <c r="F17674">
        <v>11596</v>
      </c>
      <c r="G17674">
        <v>12665</v>
      </c>
      <c r="H17674">
        <v>1.0921869610210417</v>
      </c>
      <c r="I17674" t="str">
        <f>VLOOKUP($B17674&amp;$E17674,'Employee List'!$A:$E,5,0)</f>
        <v>E-1352</v>
      </c>
    </row>
    <row r="17675" spans="1:9" x14ac:dyDescent="0.35">
      <c r="A17675" t="s">
        <v>1257</v>
      </c>
      <c r="B17675" t="s">
        <v>277</v>
      </c>
      <c r="C17675" t="s">
        <v>394</v>
      </c>
      <c r="D17675" t="s">
        <v>1269</v>
      </c>
      <c r="E17675" t="s">
        <v>30</v>
      </c>
      <c r="F17675">
        <v>12453</v>
      </c>
      <c r="G17675">
        <v>6213</v>
      </c>
      <c r="H17675">
        <v>0.49891592387376538</v>
      </c>
      <c r="I17675" t="str">
        <f>VLOOKUP($B17675&amp;$E17675,'Employee List'!$A:$E,5,0)</f>
        <v>E-1352</v>
      </c>
    </row>
    <row r="17676" spans="1:9" x14ac:dyDescent="0.35">
      <c r="A17676" t="s">
        <v>1257</v>
      </c>
      <c r="B17676" t="s">
        <v>277</v>
      </c>
      <c r="C17676" t="s">
        <v>394</v>
      </c>
      <c r="D17676" t="s">
        <v>1269</v>
      </c>
      <c r="E17676" t="s">
        <v>31</v>
      </c>
      <c r="F17676">
        <v>9726</v>
      </c>
      <c r="G17676">
        <v>12552</v>
      </c>
      <c r="H17676">
        <v>1.2905613818630475</v>
      </c>
      <c r="I17676" t="str">
        <f>VLOOKUP($B17676&amp;$E17676,'Employee List'!$A:$E,5,0)</f>
        <v>E-1352</v>
      </c>
    </row>
    <row r="17677" spans="1:9" x14ac:dyDescent="0.35">
      <c r="A17677" t="s">
        <v>1257</v>
      </c>
      <c r="B17677" t="s">
        <v>277</v>
      </c>
      <c r="C17677" t="s">
        <v>394</v>
      </c>
      <c r="D17677" t="s">
        <v>1270</v>
      </c>
      <c r="E17677" t="s">
        <v>29</v>
      </c>
      <c r="F17677">
        <v>9374</v>
      </c>
      <c r="G17677">
        <v>4732</v>
      </c>
      <c r="H17677">
        <v>0.50480051205461918</v>
      </c>
      <c r="I17677" t="str">
        <f>VLOOKUP($B17677&amp;$E17677,'Employee List'!$A:$E,5,0)</f>
        <v>E-1352</v>
      </c>
    </row>
    <row r="17678" spans="1:9" x14ac:dyDescent="0.35">
      <c r="A17678" t="s">
        <v>1257</v>
      </c>
      <c r="B17678" t="s">
        <v>277</v>
      </c>
      <c r="C17678" t="s">
        <v>394</v>
      </c>
      <c r="D17678" t="s">
        <v>1270</v>
      </c>
      <c r="E17678" t="s">
        <v>30</v>
      </c>
      <c r="F17678">
        <v>10761</v>
      </c>
      <c r="G17678">
        <v>7769</v>
      </c>
      <c r="H17678">
        <v>0.721958925750395</v>
      </c>
      <c r="I17678" t="str">
        <f>VLOOKUP($B17678&amp;$E17678,'Employee List'!$A:$E,5,0)</f>
        <v>E-1352</v>
      </c>
    </row>
    <row r="17679" spans="1:9" x14ac:dyDescent="0.35">
      <c r="A17679" t="s">
        <v>1257</v>
      </c>
      <c r="B17679" t="s">
        <v>277</v>
      </c>
      <c r="C17679" t="s">
        <v>394</v>
      </c>
      <c r="D17679" t="s">
        <v>1270</v>
      </c>
      <c r="E17679" t="s">
        <v>31</v>
      </c>
      <c r="F17679">
        <v>7663</v>
      </c>
      <c r="G17679">
        <v>6863</v>
      </c>
      <c r="H17679">
        <v>0.89560224455174209</v>
      </c>
      <c r="I17679" t="str">
        <f>VLOOKUP($B17679&amp;$E17679,'Employee List'!$A:$E,5,0)</f>
        <v>E-1352</v>
      </c>
    </row>
    <row r="17680" spans="1:9" x14ac:dyDescent="0.35">
      <c r="A17680" t="s">
        <v>1257</v>
      </c>
      <c r="B17680" t="s">
        <v>277</v>
      </c>
      <c r="C17680" t="s">
        <v>394</v>
      </c>
      <c r="D17680" t="s">
        <v>1271</v>
      </c>
      <c r="E17680" t="s">
        <v>29</v>
      </c>
      <c r="F17680">
        <v>8208</v>
      </c>
      <c r="G17680">
        <v>11235</v>
      </c>
      <c r="H17680">
        <v>1.3687865497076024</v>
      </c>
      <c r="I17680" t="str">
        <f>VLOOKUP($B17680&amp;$E17680,'Employee List'!$A:$E,5,0)</f>
        <v>E-1352</v>
      </c>
    </row>
    <row r="17681" spans="1:9" x14ac:dyDescent="0.35">
      <c r="A17681" t="s">
        <v>1257</v>
      </c>
      <c r="B17681" t="s">
        <v>277</v>
      </c>
      <c r="C17681" t="s">
        <v>394</v>
      </c>
      <c r="D17681" t="s">
        <v>1271</v>
      </c>
      <c r="E17681" t="s">
        <v>30</v>
      </c>
      <c r="F17681">
        <v>5091</v>
      </c>
      <c r="G17681">
        <v>11323</v>
      </c>
      <c r="H17681">
        <v>2.2241209978393242</v>
      </c>
      <c r="I17681" t="str">
        <f>VLOOKUP($B17681&amp;$E17681,'Employee List'!$A:$E,5,0)</f>
        <v>E-1352</v>
      </c>
    </row>
    <row r="17682" spans="1:9" x14ac:dyDescent="0.35">
      <c r="A17682" t="s">
        <v>1257</v>
      </c>
      <c r="B17682" t="s">
        <v>277</v>
      </c>
      <c r="C17682" t="s">
        <v>394</v>
      </c>
      <c r="D17682" t="s">
        <v>1271</v>
      </c>
      <c r="E17682" t="s">
        <v>31</v>
      </c>
      <c r="F17682">
        <v>6026</v>
      </c>
      <c r="G17682">
        <v>7630</v>
      </c>
      <c r="H17682">
        <v>1.2661798871556589</v>
      </c>
      <c r="I17682" t="str">
        <f>VLOOKUP($B17682&amp;$E17682,'Employee List'!$A:$E,5,0)</f>
        <v>E-1352</v>
      </c>
    </row>
    <row r="17683" spans="1:9" x14ac:dyDescent="0.35">
      <c r="A17683" t="s">
        <v>1257</v>
      </c>
      <c r="B17683" t="s">
        <v>277</v>
      </c>
      <c r="C17683" t="s">
        <v>394</v>
      </c>
      <c r="D17683" t="s">
        <v>1258</v>
      </c>
      <c r="E17683" t="s">
        <v>29</v>
      </c>
      <c r="F17683">
        <v>122698</v>
      </c>
      <c r="G17683">
        <v>105230</v>
      </c>
      <c r="H17683">
        <v>0.85763419126636131</v>
      </c>
      <c r="I17683" t="str">
        <f>VLOOKUP($B17683&amp;$E17683,'Employee List'!$A:$E,5,0)</f>
        <v>E-1352</v>
      </c>
    </row>
    <row r="17684" spans="1:9" x14ac:dyDescent="0.35">
      <c r="A17684" t="s">
        <v>1257</v>
      </c>
      <c r="B17684" t="s">
        <v>277</v>
      </c>
      <c r="C17684" t="s">
        <v>394</v>
      </c>
      <c r="D17684" t="s">
        <v>1258</v>
      </c>
      <c r="E17684" t="s">
        <v>30</v>
      </c>
      <c r="F17684">
        <v>120479</v>
      </c>
      <c r="G17684">
        <v>73076</v>
      </c>
      <c r="H17684">
        <v>0.60654553905659903</v>
      </c>
      <c r="I17684" t="str">
        <f>VLOOKUP($B17684&amp;$E17684,'Employee List'!$A:$E,5,0)</f>
        <v>E-1352</v>
      </c>
    </row>
    <row r="17685" spans="1:9" x14ac:dyDescent="0.35">
      <c r="A17685" t="s">
        <v>1257</v>
      </c>
      <c r="B17685" t="s">
        <v>277</v>
      </c>
      <c r="C17685" t="s">
        <v>394</v>
      </c>
      <c r="D17685" t="s">
        <v>1258</v>
      </c>
      <c r="E17685" t="s">
        <v>31</v>
      </c>
      <c r="F17685">
        <v>116066</v>
      </c>
      <c r="G17685">
        <v>63132</v>
      </c>
      <c r="H17685">
        <v>0.54393190081505349</v>
      </c>
      <c r="I17685" t="str">
        <f>VLOOKUP($B17685&amp;$E17685,'Employee List'!$A:$E,5,0)</f>
        <v>E-1352</v>
      </c>
    </row>
    <row r="17686" spans="1:9" x14ac:dyDescent="0.35">
      <c r="A17686" t="s">
        <v>1257</v>
      </c>
      <c r="B17686" t="s">
        <v>277</v>
      </c>
      <c r="C17686" t="s">
        <v>394</v>
      </c>
      <c r="D17686" t="s">
        <v>1272</v>
      </c>
      <c r="E17686" t="s">
        <v>29</v>
      </c>
      <c r="F17686">
        <v>14489</v>
      </c>
      <c r="G17686">
        <v>10227</v>
      </c>
      <c r="H17686">
        <v>0.70584581406584301</v>
      </c>
      <c r="I17686" t="str">
        <f>VLOOKUP($B17686&amp;$E17686,'Employee List'!$A:$E,5,0)</f>
        <v>E-1352</v>
      </c>
    </row>
    <row r="17687" spans="1:9" x14ac:dyDescent="0.35">
      <c r="A17687" t="s">
        <v>1257</v>
      </c>
      <c r="B17687" t="s">
        <v>277</v>
      </c>
      <c r="C17687" t="s">
        <v>394</v>
      </c>
      <c r="D17687" t="s">
        <v>1272</v>
      </c>
      <c r="E17687" t="s">
        <v>30</v>
      </c>
      <c r="F17687">
        <v>13417</v>
      </c>
      <c r="G17687">
        <v>12341</v>
      </c>
      <c r="H17687">
        <v>0.91980323470224346</v>
      </c>
      <c r="I17687" t="str">
        <f>VLOOKUP($B17687&amp;$E17687,'Employee List'!$A:$E,5,0)</f>
        <v>E-1352</v>
      </c>
    </row>
    <row r="17688" spans="1:9" x14ac:dyDescent="0.35">
      <c r="A17688" t="s">
        <v>1257</v>
      </c>
      <c r="B17688" t="s">
        <v>277</v>
      </c>
      <c r="C17688" t="s">
        <v>394</v>
      </c>
      <c r="D17688" t="s">
        <v>1272</v>
      </c>
      <c r="E17688" t="s">
        <v>31</v>
      </c>
      <c r="F17688">
        <v>13985</v>
      </c>
      <c r="G17688">
        <v>5869</v>
      </c>
      <c r="H17688">
        <v>0.41966392563460853</v>
      </c>
      <c r="I17688" t="str">
        <f>VLOOKUP($B17688&amp;$E17688,'Employee List'!$A:$E,5,0)</f>
        <v>E-1352</v>
      </c>
    </row>
    <row r="17689" spans="1:9" x14ac:dyDescent="0.35">
      <c r="A17689" t="s">
        <v>1257</v>
      </c>
      <c r="B17689" t="s">
        <v>277</v>
      </c>
      <c r="C17689" t="s">
        <v>394</v>
      </c>
      <c r="D17689" t="s">
        <v>1259</v>
      </c>
      <c r="E17689" t="s">
        <v>29</v>
      </c>
      <c r="F17689">
        <v>33015</v>
      </c>
      <c r="G17689">
        <v>25665</v>
      </c>
      <c r="H17689">
        <v>0.777373920945025</v>
      </c>
      <c r="I17689" t="str">
        <f>VLOOKUP($B17689&amp;$E17689,'Employee List'!$A:$E,5,0)</f>
        <v>E-1352</v>
      </c>
    </row>
    <row r="17690" spans="1:9" x14ac:dyDescent="0.35">
      <c r="A17690" t="s">
        <v>1257</v>
      </c>
      <c r="B17690" t="s">
        <v>277</v>
      </c>
      <c r="C17690" t="s">
        <v>394</v>
      </c>
      <c r="D17690" t="s">
        <v>1259</v>
      </c>
      <c r="E17690" t="s">
        <v>30</v>
      </c>
      <c r="F17690">
        <v>36314</v>
      </c>
      <c r="G17690">
        <v>27583</v>
      </c>
      <c r="H17690">
        <v>0.75956931211103151</v>
      </c>
      <c r="I17690" t="str">
        <f>VLOOKUP($B17690&amp;$E17690,'Employee List'!$A:$E,5,0)</f>
        <v>E-1352</v>
      </c>
    </row>
    <row r="17691" spans="1:9" x14ac:dyDescent="0.35">
      <c r="A17691" t="s">
        <v>1257</v>
      </c>
      <c r="B17691" t="s">
        <v>277</v>
      </c>
      <c r="C17691" t="s">
        <v>394</v>
      </c>
      <c r="D17691" t="s">
        <v>1259</v>
      </c>
      <c r="E17691" t="s">
        <v>31</v>
      </c>
      <c r="F17691">
        <v>37418</v>
      </c>
      <c r="G17691">
        <v>24017</v>
      </c>
      <c r="H17691">
        <v>0.64185686033459832</v>
      </c>
      <c r="I17691" t="str">
        <f>VLOOKUP($B17691&amp;$E17691,'Employee List'!$A:$E,5,0)</f>
        <v>E-1352</v>
      </c>
    </row>
    <row r="17692" spans="1:9" x14ac:dyDescent="0.35">
      <c r="A17692" t="s">
        <v>1257</v>
      </c>
      <c r="B17692" t="s">
        <v>277</v>
      </c>
      <c r="C17692" t="s">
        <v>394</v>
      </c>
      <c r="D17692" t="s">
        <v>1273</v>
      </c>
      <c r="E17692" t="s">
        <v>29</v>
      </c>
      <c r="F17692">
        <v>6978</v>
      </c>
      <c r="G17692">
        <v>5839</v>
      </c>
      <c r="H17692">
        <v>0.83677271424476929</v>
      </c>
      <c r="I17692" t="str">
        <f>VLOOKUP($B17692&amp;$E17692,'Employee List'!$A:$E,5,0)</f>
        <v>E-1352</v>
      </c>
    </row>
    <row r="17693" spans="1:9" x14ac:dyDescent="0.35">
      <c r="A17693" t="s">
        <v>1257</v>
      </c>
      <c r="B17693" t="s">
        <v>277</v>
      </c>
      <c r="C17693" t="s">
        <v>394</v>
      </c>
      <c r="D17693" t="s">
        <v>1273</v>
      </c>
      <c r="E17693" t="s">
        <v>30</v>
      </c>
      <c r="F17693">
        <v>7224</v>
      </c>
      <c r="G17693">
        <v>9053</v>
      </c>
      <c r="H17693">
        <v>1.2531838316722037</v>
      </c>
      <c r="I17693" t="str">
        <f>VLOOKUP($B17693&amp;$E17693,'Employee List'!$A:$E,5,0)</f>
        <v>E-1352</v>
      </c>
    </row>
    <row r="17694" spans="1:9" x14ac:dyDescent="0.35">
      <c r="A17694" t="s">
        <v>1257</v>
      </c>
      <c r="B17694" t="s">
        <v>277</v>
      </c>
      <c r="C17694" t="s">
        <v>394</v>
      </c>
      <c r="D17694" t="s">
        <v>1273</v>
      </c>
      <c r="E17694" t="s">
        <v>31</v>
      </c>
      <c r="F17694">
        <v>9809</v>
      </c>
      <c r="G17694">
        <v>9367</v>
      </c>
      <c r="H17694">
        <v>0.95493934142114389</v>
      </c>
      <c r="I17694" t="str">
        <f>VLOOKUP($B17694&amp;$E17694,'Employee List'!$A:$E,5,0)</f>
        <v>E-1352</v>
      </c>
    </row>
    <row r="17695" spans="1:9" x14ac:dyDescent="0.35">
      <c r="A17695" t="s">
        <v>1257</v>
      </c>
      <c r="B17695" t="s">
        <v>277</v>
      </c>
      <c r="C17695" t="s">
        <v>394</v>
      </c>
      <c r="D17695" t="s">
        <v>1275</v>
      </c>
      <c r="E17695" t="s">
        <v>29</v>
      </c>
      <c r="F17695">
        <v>1975</v>
      </c>
      <c r="G17695">
        <v>3945</v>
      </c>
      <c r="H17695">
        <v>1.9974683544303797</v>
      </c>
      <c r="I17695" t="str">
        <f>VLOOKUP($B17695&amp;$E17695,'Employee List'!$A:$E,5,0)</f>
        <v>E-1352</v>
      </c>
    </row>
    <row r="17696" spans="1:9" x14ac:dyDescent="0.35">
      <c r="A17696" t="s">
        <v>1257</v>
      </c>
      <c r="B17696" t="s">
        <v>277</v>
      </c>
      <c r="C17696" t="s">
        <v>394</v>
      </c>
      <c r="D17696" t="s">
        <v>1275</v>
      </c>
      <c r="E17696" t="s">
        <v>30</v>
      </c>
      <c r="F17696">
        <v>4793</v>
      </c>
      <c r="G17696">
        <v>5439</v>
      </c>
      <c r="H17696">
        <v>1.1347798873356978</v>
      </c>
      <c r="I17696" t="str">
        <f>VLOOKUP($B17696&amp;$E17696,'Employee List'!$A:$E,5,0)</f>
        <v>E-1352</v>
      </c>
    </row>
    <row r="17697" spans="1:9" x14ac:dyDescent="0.35">
      <c r="A17697" t="s">
        <v>1257</v>
      </c>
      <c r="B17697" t="s">
        <v>277</v>
      </c>
      <c r="C17697" t="s">
        <v>394</v>
      </c>
      <c r="D17697" t="s">
        <v>1275</v>
      </c>
      <c r="E17697" t="s">
        <v>31</v>
      </c>
      <c r="F17697">
        <v>4679</v>
      </c>
      <c r="G17697">
        <v>5947</v>
      </c>
      <c r="H17697">
        <v>1.2709980765120752</v>
      </c>
      <c r="I17697" t="str">
        <f>VLOOKUP($B17697&amp;$E17697,'Employee List'!$A:$E,5,0)</f>
        <v>E-1352</v>
      </c>
    </row>
    <row r="17698" spans="1:9" x14ac:dyDescent="0.35">
      <c r="A17698" t="s">
        <v>1257</v>
      </c>
      <c r="B17698" t="s">
        <v>277</v>
      </c>
      <c r="C17698" t="s">
        <v>394</v>
      </c>
      <c r="D17698" t="s">
        <v>1276</v>
      </c>
      <c r="E17698" t="s">
        <v>29</v>
      </c>
      <c r="F17698">
        <v>3769</v>
      </c>
      <c r="G17698">
        <v>6998</v>
      </c>
      <c r="H17698">
        <v>1.8567259219952241</v>
      </c>
      <c r="I17698" t="str">
        <f>VLOOKUP($B17698&amp;$E17698,'Employee List'!$A:$E,5,0)</f>
        <v>E-1352</v>
      </c>
    </row>
    <row r="17699" spans="1:9" x14ac:dyDescent="0.35">
      <c r="A17699" t="s">
        <v>1257</v>
      </c>
      <c r="B17699" t="s">
        <v>277</v>
      </c>
      <c r="C17699" t="s">
        <v>394</v>
      </c>
      <c r="D17699" t="s">
        <v>1276</v>
      </c>
      <c r="E17699" t="s">
        <v>30</v>
      </c>
      <c r="F17699">
        <v>5362</v>
      </c>
      <c r="G17699">
        <v>2411</v>
      </c>
      <c r="H17699">
        <v>0.44964565460649014</v>
      </c>
      <c r="I17699" t="str">
        <f>VLOOKUP($B17699&amp;$E17699,'Employee List'!$A:$E,5,0)</f>
        <v>E-1352</v>
      </c>
    </row>
    <row r="17700" spans="1:9" x14ac:dyDescent="0.35">
      <c r="A17700" t="s">
        <v>1257</v>
      </c>
      <c r="B17700" t="s">
        <v>277</v>
      </c>
      <c r="C17700" t="s">
        <v>394</v>
      </c>
      <c r="D17700" t="s">
        <v>1276</v>
      </c>
      <c r="E17700" t="s">
        <v>31</v>
      </c>
      <c r="F17700">
        <v>3331</v>
      </c>
      <c r="G17700">
        <v>7853</v>
      </c>
      <c r="H17700">
        <v>2.3575502851996397</v>
      </c>
      <c r="I17700" t="str">
        <f>VLOOKUP($B17700&amp;$E17700,'Employee List'!$A:$E,5,0)</f>
        <v>E-1352</v>
      </c>
    </row>
    <row r="17701" spans="1:9" x14ac:dyDescent="0.35">
      <c r="A17701" t="s">
        <v>1257</v>
      </c>
      <c r="B17701" t="s">
        <v>277</v>
      </c>
      <c r="C17701" t="s">
        <v>394</v>
      </c>
      <c r="D17701" t="s">
        <v>1277</v>
      </c>
      <c r="E17701" t="s">
        <v>29</v>
      </c>
      <c r="F17701">
        <v>8100</v>
      </c>
      <c r="G17701">
        <v>6172</v>
      </c>
      <c r="H17701">
        <v>0.76197530864197527</v>
      </c>
      <c r="I17701" t="str">
        <f>VLOOKUP($B17701&amp;$E17701,'Employee List'!$A:$E,5,0)</f>
        <v>E-1352</v>
      </c>
    </row>
    <row r="17702" spans="1:9" x14ac:dyDescent="0.35">
      <c r="A17702" t="s">
        <v>1257</v>
      </c>
      <c r="B17702" t="s">
        <v>277</v>
      </c>
      <c r="C17702" t="s">
        <v>394</v>
      </c>
      <c r="D17702" t="s">
        <v>1277</v>
      </c>
      <c r="E17702" t="s">
        <v>30</v>
      </c>
      <c r="F17702">
        <v>6367</v>
      </c>
      <c r="G17702">
        <v>6247</v>
      </c>
      <c r="H17702">
        <v>0.98115281922412434</v>
      </c>
      <c r="I17702" t="str">
        <f>VLOOKUP($B17702&amp;$E17702,'Employee List'!$A:$E,5,0)</f>
        <v>E-1352</v>
      </c>
    </row>
    <row r="17703" spans="1:9" x14ac:dyDescent="0.35">
      <c r="A17703" t="s">
        <v>1257</v>
      </c>
      <c r="B17703" t="s">
        <v>277</v>
      </c>
      <c r="C17703" t="s">
        <v>394</v>
      </c>
      <c r="D17703" t="s">
        <v>1277</v>
      </c>
      <c r="E17703" t="s">
        <v>31</v>
      </c>
      <c r="F17703">
        <v>8511</v>
      </c>
      <c r="G17703">
        <v>1481</v>
      </c>
      <c r="H17703">
        <v>0.17401010457055574</v>
      </c>
      <c r="I17703" t="str">
        <f>VLOOKUP($B17703&amp;$E17703,'Employee List'!$A:$E,5,0)</f>
        <v>E-1352</v>
      </c>
    </row>
    <row r="17704" spans="1:9" x14ac:dyDescent="0.35">
      <c r="A17704" t="s">
        <v>1257</v>
      </c>
      <c r="B17704" t="s">
        <v>277</v>
      </c>
      <c r="C17704" t="s">
        <v>394</v>
      </c>
      <c r="D17704" t="s">
        <v>1278</v>
      </c>
      <c r="E17704" t="s">
        <v>29</v>
      </c>
      <c r="F17704">
        <v>15985</v>
      </c>
      <c r="G17704">
        <v>9540</v>
      </c>
      <c r="H17704">
        <v>0.59680950891460749</v>
      </c>
      <c r="I17704" t="str">
        <f>VLOOKUP($B17704&amp;$E17704,'Employee List'!$A:$E,5,0)</f>
        <v>E-1352</v>
      </c>
    </row>
    <row r="17705" spans="1:9" x14ac:dyDescent="0.35">
      <c r="A17705" t="s">
        <v>1257</v>
      </c>
      <c r="B17705" t="s">
        <v>277</v>
      </c>
      <c r="C17705" t="s">
        <v>394</v>
      </c>
      <c r="D17705" t="s">
        <v>1278</v>
      </c>
      <c r="E17705" t="s">
        <v>30</v>
      </c>
      <c r="F17705">
        <v>13128</v>
      </c>
      <c r="G17705">
        <v>9379</v>
      </c>
      <c r="H17705">
        <v>0.71442717854966487</v>
      </c>
      <c r="I17705" t="str">
        <f>VLOOKUP($B17705&amp;$E17705,'Employee List'!$A:$E,5,0)</f>
        <v>E-1352</v>
      </c>
    </row>
    <row r="17706" spans="1:9" x14ac:dyDescent="0.35">
      <c r="A17706" t="s">
        <v>1257</v>
      </c>
      <c r="B17706" t="s">
        <v>277</v>
      </c>
      <c r="C17706" t="s">
        <v>394</v>
      </c>
      <c r="D17706" t="s">
        <v>1278</v>
      </c>
      <c r="E17706" t="s">
        <v>31</v>
      </c>
      <c r="F17706">
        <v>14032</v>
      </c>
      <c r="G17706">
        <v>7494</v>
      </c>
      <c r="H17706">
        <v>0.53406499429874577</v>
      </c>
      <c r="I17706" t="str">
        <f>VLOOKUP($B17706&amp;$E17706,'Employee List'!$A:$E,5,0)</f>
        <v>E-1352</v>
      </c>
    </row>
    <row r="17707" spans="1:9" x14ac:dyDescent="0.35">
      <c r="A17707" t="s">
        <v>1257</v>
      </c>
      <c r="B17707" t="s">
        <v>277</v>
      </c>
      <c r="C17707" t="s">
        <v>394</v>
      </c>
      <c r="D17707" t="s">
        <v>1279</v>
      </c>
      <c r="E17707" t="s">
        <v>29</v>
      </c>
      <c r="F17707">
        <v>2313</v>
      </c>
      <c r="G17707">
        <v>2991</v>
      </c>
      <c r="H17707">
        <v>1.2931258106355383</v>
      </c>
      <c r="I17707" t="str">
        <f>VLOOKUP($B17707&amp;$E17707,'Employee List'!$A:$E,5,0)</f>
        <v>E-1352</v>
      </c>
    </row>
    <row r="17708" spans="1:9" x14ac:dyDescent="0.35">
      <c r="A17708" t="s">
        <v>1257</v>
      </c>
      <c r="B17708" t="s">
        <v>277</v>
      </c>
      <c r="C17708" t="s">
        <v>394</v>
      </c>
      <c r="D17708" t="s">
        <v>1279</v>
      </c>
      <c r="E17708" t="s">
        <v>30</v>
      </c>
      <c r="F17708">
        <v>1705</v>
      </c>
      <c r="G17708">
        <v>6415</v>
      </c>
      <c r="H17708">
        <v>3.7624633431085046</v>
      </c>
      <c r="I17708" t="str">
        <f>VLOOKUP($B17708&amp;$E17708,'Employee List'!$A:$E,5,0)</f>
        <v>E-1352</v>
      </c>
    </row>
    <row r="17709" spans="1:9" x14ac:dyDescent="0.35">
      <c r="A17709" t="s">
        <v>1257</v>
      </c>
      <c r="B17709" t="s">
        <v>277</v>
      </c>
      <c r="C17709" t="s">
        <v>394</v>
      </c>
      <c r="D17709" t="s">
        <v>1279</v>
      </c>
      <c r="E17709" t="s">
        <v>31</v>
      </c>
      <c r="F17709">
        <v>2762</v>
      </c>
      <c r="G17709">
        <v>2503</v>
      </c>
      <c r="H17709">
        <v>0.90622737146994936</v>
      </c>
      <c r="I17709" t="str">
        <f>VLOOKUP($B17709&amp;$E17709,'Employee List'!$A:$E,5,0)</f>
        <v>E-1352</v>
      </c>
    </row>
    <row r="17710" spans="1:9" x14ac:dyDescent="0.35">
      <c r="A17710" t="s">
        <v>1257</v>
      </c>
      <c r="B17710" t="s">
        <v>277</v>
      </c>
      <c r="C17710" t="s">
        <v>394</v>
      </c>
      <c r="D17710" t="s">
        <v>1280</v>
      </c>
      <c r="E17710" t="s">
        <v>29</v>
      </c>
      <c r="F17710">
        <v>4795</v>
      </c>
      <c r="G17710">
        <v>2273</v>
      </c>
      <c r="H17710">
        <v>0.47403545359749738</v>
      </c>
      <c r="I17710" t="str">
        <f>VLOOKUP($B17710&amp;$E17710,'Employee List'!$A:$E,5,0)</f>
        <v>E-1352</v>
      </c>
    </row>
    <row r="17711" spans="1:9" x14ac:dyDescent="0.35">
      <c r="A17711" t="s">
        <v>1257</v>
      </c>
      <c r="B17711" t="s">
        <v>277</v>
      </c>
      <c r="C17711" t="s">
        <v>394</v>
      </c>
      <c r="D17711" t="s">
        <v>1280</v>
      </c>
      <c r="E17711" t="s">
        <v>30</v>
      </c>
      <c r="F17711">
        <v>1315</v>
      </c>
      <c r="G17711">
        <v>2795</v>
      </c>
      <c r="H17711">
        <v>2.1254752851711025</v>
      </c>
      <c r="I17711" t="str">
        <f>VLOOKUP($B17711&amp;$E17711,'Employee List'!$A:$E,5,0)</f>
        <v>E-1352</v>
      </c>
    </row>
    <row r="17712" spans="1:9" x14ac:dyDescent="0.35">
      <c r="A17712" t="s">
        <v>1257</v>
      </c>
      <c r="B17712" t="s">
        <v>277</v>
      </c>
      <c r="C17712" t="s">
        <v>394</v>
      </c>
      <c r="D17712" t="s">
        <v>1280</v>
      </c>
      <c r="E17712" t="s">
        <v>31</v>
      </c>
      <c r="F17712">
        <v>4461</v>
      </c>
      <c r="G17712">
        <v>4176</v>
      </c>
      <c r="H17712">
        <v>0.93611297915265634</v>
      </c>
      <c r="I17712" t="str">
        <f>VLOOKUP($B17712&amp;$E17712,'Employee List'!$A:$E,5,0)</f>
        <v>E-1352</v>
      </c>
    </row>
    <row r="17713" spans="1:9" x14ac:dyDescent="0.35">
      <c r="A17713" t="s">
        <v>1257</v>
      </c>
      <c r="B17713" t="s">
        <v>277</v>
      </c>
      <c r="C17713" t="s">
        <v>394</v>
      </c>
      <c r="D17713" t="s">
        <v>1262</v>
      </c>
      <c r="E17713" t="s">
        <v>29</v>
      </c>
      <c r="F17713">
        <v>19143</v>
      </c>
      <c r="G17713">
        <v>11330</v>
      </c>
      <c r="H17713">
        <v>0.59186125476675544</v>
      </c>
      <c r="I17713" t="str">
        <f>VLOOKUP($B17713&amp;$E17713,'Employee List'!$A:$E,5,0)</f>
        <v>E-1352</v>
      </c>
    </row>
    <row r="17714" spans="1:9" x14ac:dyDescent="0.35">
      <c r="A17714" t="s">
        <v>1257</v>
      </c>
      <c r="B17714" t="s">
        <v>277</v>
      </c>
      <c r="C17714" t="s">
        <v>394</v>
      </c>
      <c r="D17714" t="s">
        <v>1262</v>
      </c>
      <c r="E17714" t="s">
        <v>30</v>
      </c>
      <c r="F17714">
        <v>20122</v>
      </c>
      <c r="G17714">
        <v>8817</v>
      </c>
      <c r="H17714">
        <v>0.43817711957061922</v>
      </c>
      <c r="I17714" t="str">
        <f>VLOOKUP($B17714&amp;$E17714,'Employee List'!$A:$E,5,0)</f>
        <v>E-1352</v>
      </c>
    </row>
    <row r="17715" spans="1:9" x14ac:dyDescent="0.35">
      <c r="A17715" t="s">
        <v>1257</v>
      </c>
      <c r="B17715" t="s">
        <v>277</v>
      </c>
      <c r="C17715" t="s">
        <v>394</v>
      </c>
      <c r="D17715" t="s">
        <v>1262</v>
      </c>
      <c r="E17715" t="s">
        <v>31</v>
      </c>
      <c r="F17715">
        <v>22630</v>
      </c>
      <c r="G17715">
        <v>11330</v>
      </c>
      <c r="H17715">
        <v>0.50066283694211222</v>
      </c>
      <c r="I17715" t="str">
        <f>VLOOKUP($B17715&amp;$E17715,'Employee List'!$A:$E,5,0)</f>
        <v>E-1352</v>
      </c>
    </row>
    <row r="17716" spans="1:9" x14ac:dyDescent="0.35">
      <c r="A17716" t="s">
        <v>1257</v>
      </c>
      <c r="B17716" t="s">
        <v>277</v>
      </c>
      <c r="C17716" t="s">
        <v>394</v>
      </c>
      <c r="D17716" t="s">
        <v>1282</v>
      </c>
      <c r="E17716" t="s">
        <v>30</v>
      </c>
      <c r="F17716">
        <v>3327</v>
      </c>
      <c r="G17716">
        <v>6138</v>
      </c>
      <c r="H17716">
        <v>1.8449053201082055</v>
      </c>
      <c r="I17716" t="str">
        <f>VLOOKUP($B17716&amp;$E17716,'Employee List'!$A:$E,5,0)</f>
        <v>E-1352</v>
      </c>
    </row>
    <row r="17717" spans="1:9" x14ac:dyDescent="0.35">
      <c r="A17717" t="s">
        <v>1257</v>
      </c>
      <c r="B17717" t="s">
        <v>277</v>
      </c>
      <c r="C17717" t="s">
        <v>394</v>
      </c>
      <c r="D17717" t="s">
        <v>1282</v>
      </c>
      <c r="E17717" t="s">
        <v>31</v>
      </c>
      <c r="F17717">
        <v>5165</v>
      </c>
      <c r="G17717">
        <v>5526</v>
      </c>
      <c r="H17717">
        <v>1.069893514036786</v>
      </c>
      <c r="I17717" t="str">
        <f>VLOOKUP($B17717&amp;$E17717,'Employee List'!$A:$E,5,0)</f>
        <v>E-1352</v>
      </c>
    </row>
    <row r="17718" spans="1:9" x14ac:dyDescent="0.35">
      <c r="A17718" t="s">
        <v>1257</v>
      </c>
      <c r="B17718" t="s">
        <v>277</v>
      </c>
      <c r="C17718" t="s">
        <v>394</v>
      </c>
      <c r="D17718" t="s">
        <v>1281</v>
      </c>
      <c r="E17718" t="s">
        <v>29</v>
      </c>
      <c r="F17718">
        <v>8601</v>
      </c>
      <c r="G17718">
        <v>15516</v>
      </c>
      <c r="H17718">
        <v>1.8039762818276945</v>
      </c>
      <c r="I17718" t="str">
        <f>VLOOKUP($B17718&amp;$E17718,'Employee List'!$A:$E,5,0)</f>
        <v>E-1352</v>
      </c>
    </row>
    <row r="17719" spans="1:9" x14ac:dyDescent="0.35">
      <c r="A17719" t="s">
        <v>1257</v>
      </c>
      <c r="B17719" t="s">
        <v>277</v>
      </c>
      <c r="C17719" t="s">
        <v>394</v>
      </c>
      <c r="D17719" t="s">
        <v>1281</v>
      </c>
      <c r="E17719" t="s">
        <v>30</v>
      </c>
      <c r="F17719">
        <v>8158</v>
      </c>
      <c r="G17719">
        <v>5108</v>
      </c>
      <c r="H17719">
        <v>0.62613385633733754</v>
      </c>
      <c r="I17719" t="str">
        <f>VLOOKUP($B17719&amp;$E17719,'Employee List'!$A:$E,5,0)</f>
        <v>E-1352</v>
      </c>
    </row>
    <row r="17720" spans="1:9" x14ac:dyDescent="0.35">
      <c r="A17720" t="s">
        <v>1257</v>
      </c>
      <c r="B17720" t="s">
        <v>277</v>
      </c>
      <c r="C17720" t="s">
        <v>394</v>
      </c>
      <c r="D17720" t="s">
        <v>1281</v>
      </c>
      <c r="E17720" t="s">
        <v>31</v>
      </c>
      <c r="F17720">
        <v>6222</v>
      </c>
      <c r="G17720">
        <v>9022</v>
      </c>
      <c r="H17720">
        <v>1.4500160720025714</v>
      </c>
      <c r="I17720" t="str">
        <f>VLOOKUP($B17720&amp;$E17720,'Employee List'!$A:$E,5,0)</f>
        <v>E-1352</v>
      </c>
    </row>
    <row r="17721" spans="1:9" x14ac:dyDescent="0.35">
      <c r="A17721" t="s">
        <v>1257</v>
      </c>
      <c r="B17721" t="s">
        <v>278</v>
      </c>
      <c r="C17721" t="s">
        <v>394</v>
      </c>
      <c r="D17721" t="s">
        <v>1274</v>
      </c>
      <c r="E17721" t="s">
        <v>29</v>
      </c>
      <c r="F17721">
        <v>10419</v>
      </c>
      <c r="G17721">
        <v>17185</v>
      </c>
      <c r="H17721">
        <v>1.6493905365198196</v>
      </c>
      <c r="I17721" t="str">
        <f>VLOOKUP($B17721&amp;$E17721,'Employee List'!$A:$E,5,0)</f>
        <v>E-1353</v>
      </c>
    </row>
    <row r="17722" spans="1:9" x14ac:dyDescent="0.35">
      <c r="A17722" t="s">
        <v>1257</v>
      </c>
      <c r="B17722" t="s">
        <v>278</v>
      </c>
      <c r="C17722" t="s">
        <v>394</v>
      </c>
      <c r="D17722" t="s">
        <v>1274</v>
      </c>
      <c r="E17722" t="s">
        <v>30</v>
      </c>
      <c r="F17722">
        <v>11651</v>
      </c>
      <c r="G17722">
        <v>19911</v>
      </c>
      <c r="H17722">
        <v>1.7089520212857265</v>
      </c>
      <c r="I17722" t="str">
        <f>VLOOKUP($B17722&amp;$E17722,'Employee List'!$A:$E,5,0)</f>
        <v>E-1353</v>
      </c>
    </row>
    <row r="17723" spans="1:9" x14ac:dyDescent="0.35">
      <c r="A17723" t="s">
        <v>1257</v>
      </c>
      <c r="B17723" t="s">
        <v>278</v>
      </c>
      <c r="C17723" t="s">
        <v>394</v>
      </c>
      <c r="D17723" t="s">
        <v>1274</v>
      </c>
      <c r="E17723" t="s">
        <v>31</v>
      </c>
      <c r="F17723">
        <v>8966</v>
      </c>
      <c r="G17723">
        <v>12416</v>
      </c>
      <c r="H17723">
        <v>1.3847869730091458</v>
      </c>
      <c r="I17723" t="str">
        <f>VLOOKUP($B17723&amp;$E17723,'Employee List'!$A:$E,5,0)</f>
        <v>E-1353</v>
      </c>
    </row>
    <row r="17724" spans="1:9" x14ac:dyDescent="0.35">
      <c r="A17724" t="s">
        <v>1257</v>
      </c>
      <c r="B17724" t="s">
        <v>278</v>
      </c>
      <c r="C17724" t="s">
        <v>394</v>
      </c>
      <c r="D17724" t="s">
        <v>1263</v>
      </c>
      <c r="E17724" t="s">
        <v>29</v>
      </c>
      <c r="F17724">
        <v>3471</v>
      </c>
      <c r="G17724">
        <v>5175</v>
      </c>
      <c r="H17724">
        <v>1.4909248055315472</v>
      </c>
      <c r="I17724" t="str">
        <f>VLOOKUP($B17724&amp;$E17724,'Employee List'!$A:$E,5,0)</f>
        <v>E-1353</v>
      </c>
    </row>
    <row r="17725" spans="1:9" x14ac:dyDescent="0.35">
      <c r="A17725" t="s">
        <v>1257</v>
      </c>
      <c r="B17725" t="s">
        <v>278</v>
      </c>
      <c r="C17725" t="s">
        <v>394</v>
      </c>
      <c r="D17725" t="s">
        <v>1263</v>
      </c>
      <c r="E17725" t="s">
        <v>30</v>
      </c>
      <c r="F17725">
        <v>2714</v>
      </c>
      <c r="G17725">
        <v>5284</v>
      </c>
      <c r="H17725">
        <v>1.9469417833456153</v>
      </c>
      <c r="I17725" t="str">
        <f>VLOOKUP($B17725&amp;$E17725,'Employee List'!$A:$E,5,0)</f>
        <v>E-1353</v>
      </c>
    </row>
    <row r="17726" spans="1:9" x14ac:dyDescent="0.35">
      <c r="A17726" t="s">
        <v>1257</v>
      </c>
      <c r="B17726" t="s">
        <v>278</v>
      </c>
      <c r="C17726" t="s">
        <v>394</v>
      </c>
      <c r="D17726" t="s">
        <v>1263</v>
      </c>
      <c r="E17726" t="s">
        <v>31</v>
      </c>
      <c r="F17726">
        <v>1656</v>
      </c>
      <c r="G17726">
        <v>2779</v>
      </c>
      <c r="H17726">
        <v>1.6781400966183575</v>
      </c>
      <c r="I17726" t="str">
        <f>VLOOKUP($B17726&amp;$E17726,'Employee List'!$A:$E,5,0)</f>
        <v>E-1353</v>
      </c>
    </row>
    <row r="17727" spans="1:9" x14ac:dyDescent="0.35">
      <c r="A17727" t="s">
        <v>1257</v>
      </c>
      <c r="B17727" t="s">
        <v>278</v>
      </c>
      <c r="C17727" t="s">
        <v>394</v>
      </c>
      <c r="D17727" t="s">
        <v>1264</v>
      </c>
      <c r="E17727" t="s">
        <v>29</v>
      </c>
      <c r="F17727">
        <v>1311</v>
      </c>
      <c r="G17727">
        <v>1321</v>
      </c>
      <c r="H17727">
        <v>1.007627765064836</v>
      </c>
      <c r="I17727" t="str">
        <f>VLOOKUP($B17727&amp;$E17727,'Employee List'!$A:$E,5,0)</f>
        <v>E-1353</v>
      </c>
    </row>
    <row r="17728" spans="1:9" x14ac:dyDescent="0.35">
      <c r="A17728" t="s">
        <v>1257</v>
      </c>
      <c r="B17728" t="s">
        <v>278</v>
      </c>
      <c r="C17728" t="s">
        <v>394</v>
      </c>
      <c r="D17728" t="s">
        <v>1264</v>
      </c>
      <c r="E17728" t="s">
        <v>30</v>
      </c>
      <c r="F17728">
        <v>3944</v>
      </c>
      <c r="G17728">
        <v>5402</v>
      </c>
      <c r="H17728">
        <v>1.3696754563894524</v>
      </c>
      <c r="I17728" t="str">
        <f>VLOOKUP($B17728&amp;$E17728,'Employee List'!$A:$E,5,0)</f>
        <v>E-1353</v>
      </c>
    </row>
    <row r="17729" spans="1:9" x14ac:dyDescent="0.35">
      <c r="A17729" t="s">
        <v>1257</v>
      </c>
      <c r="B17729" t="s">
        <v>278</v>
      </c>
      <c r="C17729" t="s">
        <v>394</v>
      </c>
      <c r="D17729" t="s">
        <v>1264</v>
      </c>
      <c r="E17729" t="s">
        <v>31</v>
      </c>
      <c r="F17729">
        <v>3247</v>
      </c>
      <c r="G17729">
        <v>4225</v>
      </c>
      <c r="H17729">
        <v>1.3012011087157376</v>
      </c>
      <c r="I17729" t="str">
        <f>VLOOKUP($B17729&amp;$E17729,'Employee List'!$A:$E,5,0)</f>
        <v>E-1353</v>
      </c>
    </row>
    <row r="17730" spans="1:9" x14ac:dyDescent="0.35">
      <c r="A17730" t="s">
        <v>1257</v>
      </c>
      <c r="B17730" t="s">
        <v>278</v>
      </c>
      <c r="C17730" t="s">
        <v>394</v>
      </c>
      <c r="D17730" t="s">
        <v>1265</v>
      </c>
      <c r="E17730" t="s">
        <v>29</v>
      </c>
      <c r="F17730">
        <v>6690</v>
      </c>
      <c r="G17730">
        <v>17120</v>
      </c>
      <c r="H17730">
        <v>2.5590433482810164</v>
      </c>
      <c r="I17730" t="str">
        <f>VLOOKUP($B17730&amp;$E17730,'Employee List'!$A:$E,5,0)</f>
        <v>E-1353</v>
      </c>
    </row>
    <row r="17731" spans="1:9" x14ac:dyDescent="0.35">
      <c r="A17731" t="s">
        <v>1257</v>
      </c>
      <c r="B17731" t="s">
        <v>278</v>
      </c>
      <c r="C17731" t="s">
        <v>394</v>
      </c>
      <c r="D17731" t="s">
        <v>1265</v>
      </c>
      <c r="E17731" t="s">
        <v>30</v>
      </c>
      <c r="F17731">
        <v>4945</v>
      </c>
      <c r="G17731">
        <v>35783</v>
      </c>
      <c r="H17731">
        <v>7.2361981799797777</v>
      </c>
      <c r="I17731" t="str">
        <f>VLOOKUP($B17731&amp;$E17731,'Employee List'!$A:$E,5,0)</f>
        <v>E-1353</v>
      </c>
    </row>
    <row r="17732" spans="1:9" x14ac:dyDescent="0.35">
      <c r="A17732" t="s">
        <v>1257</v>
      </c>
      <c r="B17732" t="s">
        <v>278</v>
      </c>
      <c r="C17732" t="s">
        <v>394</v>
      </c>
      <c r="D17732" t="s">
        <v>1265</v>
      </c>
      <c r="E17732" t="s">
        <v>31</v>
      </c>
      <c r="F17732">
        <v>7700</v>
      </c>
      <c r="G17732">
        <v>12656</v>
      </c>
      <c r="H17732">
        <v>1.6436363636363636</v>
      </c>
      <c r="I17732" t="str">
        <f>VLOOKUP($B17732&amp;$E17732,'Employee List'!$A:$E,5,0)</f>
        <v>E-1353</v>
      </c>
    </row>
    <row r="17733" spans="1:9" x14ac:dyDescent="0.35">
      <c r="A17733" t="s">
        <v>1257</v>
      </c>
      <c r="B17733" t="s">
        <v>278</v>
      </c>
      <c r="C17733" t="s">
        <v>394</v>
      </c>
      <c r="D17733" t="s">
        <v>1260</v>
      </c>
      <c r="E17733" t="s">
        <v>29</v>
      </c>
      <c r="F17733">
        <v>76924</v>
      </c>
      <c r="G17733">
        <v>39817</v>
      </c>
      <c r="H17733">
        <v>0.51761478862253651</v>
      </c>
      <c r="I17733" t="str">
        <f>VLOOKUP($B17733&amp;$E17733,'Employee List'!$A:$E,5,0)</f>
        <v>E-1353</v>
      </c>
    </row>
    <row r="17734" spans="1:9" x14ac:dyDescent="0.35">
      <c r="A17734" t="s">
        <v>1257</v>
      </c>
      <c r="B17734" t="s">
        <v>278</v>
      </c>
      <c r="C17734" t="s">
        <v>394</v>
      </c>
      <c r="D17734" t="s">
        <v>1260</v>
      </c>
      <c r="E17734" t="s">
        <v>30</v>
      </c>
      <c r="F17734">
        <v>77819</v>
      </c>
      <c r="G17734">
        <v>40150</v>
      </c>
      <c r="H17734">
        <v>0.51594083707063831</v>
      </c>
      <c r="I17734" t="str">
        <f>VLOOKUP($B17734&amp;$E17734,'Employee List'!$A:$E,5,0)</f>
        <v>E-1353</v>
      </c>
    </row>
    <row r="17735" spans="1:9" x14ac:dyDescent="0.35">
      <c r="A17735" t="s">
        <v>1257</v>
      </c>
      <c r="B17735" t="s">
        <v>278</v>
      </c>
      <c r="C17735" t="s">
        <v>394</v>
      </c>
      <c r="D17735" t="s">
        <v>1260</v>
      </c>
      <c r="E17735" t="s">
        <v>31</v>
      </c>
      <c r="F17735">
        <v>86127</v>
      </c>
      <c r="G17735">
        <v>63993</v>
      </c>
      <c r="H17735">
        <v>0.74300741927618519</v>
      </c>
      <c r="I17735" t="str">
        <f>VLOOKUP($B17735&amp;$E17735,'Employee List'!$A:$E,5,0)</f>
        <v>E-1353</v>
      </c>
    </row>
    <row r="17736" spans="1:9" x14ac:dyDescent="0.35">
      <c r="A17736" t="s">
        <v>1257</v>
      </c>
      <c r="B17736" t="s">
        <v>278</v>
      </c>
      <c r="C17736" t="s">
        <v>394</v>
      </c>
      <c r="D17736" t="s">
        <v>1261</v>
      </c>
      <c r="E17736" t="s">
        <v>29</v>
      </c>
      <c r="F17736">
        <v>51004</v>
      </c>
      <c r="G17736">
        <v>38586</v>
      </c>
      <c r="H17736">
        <v>0.75652889969414161</v>
      </c>
      <c r="I17736" t="str">
        <f>VLOOKUP($B17736&amp;$E17736,'Employee List'!$A:$E,5,0)</f>
        <v>E-1353</v>
      </c>
    </row>
    <row r="17737" spans="1:9" x14ac:dyDescent="0.35">
      <c r="A17737" t="s">
        <v>1257</v>
      </c>
      <c r="B17737" t="s">
        <v>278</v>
      </c>
      <c r="C17737" t="s">
        <v>394</v>
      </c>
      <c r="D17737" t="s">
        <v>1261</v>
      </c>
      <c r="E17737" t="s">
        <v>30</v>
      </c>
      <c r="F17737">
        <v>52247</v>
      </c>
      <c r="G17737">
        <v>25328</v>
      </c>
      <c r="H17737">
        <v>0.48477424541121977</v>
      </c>
      <c r="I17737" t="str">
        <f>VLOOKUP($B17737&amp;$E17737,'Employee List'!$A:$E,5,0)</f>
        <v>E-1353</v>
      </c>
    </row>
    <row r="17738" spans="1:9" x14ac:dyDescent="0.35">
      <c r="A17738" t="s">
        <v>1257</v>
      </c>
      <c r="B17738" t="s">
        <v>278</v>
      </c>
      <c r="C17738" t="s">
        <v>394</v>
      </c>
      <c r="D17738" t="s">
        <v>1261</v>
      </c>
      <c r="E17738" t="s">
        <v>31</v>
      </c>
      <c r="F17738">
        <v>53621</v>
      </c>
      <c r="G17738">
        <v>26611</v>
      </c>
      <c r="H17738">
        <v>0.49627944275563679</v>
      </c>
      <c r="I17738" t="str">
        <f>VLOOKUP($B17738&amp;$E17738,'Employee List'!$A:$E,5,0)</f>
        <v>E-1353</v>
      </c>
    </row>
    <row r="17739" spans="1:9" x14ac:dyDescent="0.35">
      <c r="A17739" t="s">
        <v>1257</v>
      </c>
      <c r="B17739" t="s">
        <v>278</v>
      </c>
      <c r="C17739" t="s">
        <v>394</v>
      </c>
      <c r="D17739" t="s">
        <v>1266</v>
      </c>
      <c r="E17739" t="s">
        <v>29</v>
      </c>
      <c r="F17739">
        <v>65172</v>
      </c>
      <c r="G17739">
        <v>73763</v>
      </c>
      <c r="H17739">
        <v>1.1318204136745842</v>
      </c>
      <c r="I17739" t="str">
        <f>VLOOKUP($B17739&amp;$E17739,'Employee List'!$A:$E,5,0)</f>
        <v>E-1353</v>
      </c>
    </row>
    <row r="17740" spans="1:9" x14ac:dyDescent="0.35">
      <c r="A17740" t="s">
        <v>1257</v>
      </c>
      <c r="B17740" t="s">
        <v>278</v>
      </c>
      <c r="C17740" t="s">
        <v>394</v>
      </c>
      <c r="D17740" t="s">
        <v>1266</v>
      </c>
      <c r="E17740" t="s">
        <v>30</v>
      </c>
      <c r="F17740">
        <v>69374</v>
      </c>
      <c r="G17740">
        <v>59239</v>
      </c>
      <c r="H17740">
        <v>0.85390780407645517</v>
      </c>
      <c r="I17740" t="str">
        <f>VLOOKUP($B17740&amp;$E17740,'Employee List'!$A:$E,5,0)</f>
        <v>E-1353</v>
      </c>
    </row>
    <row r="17741" spans="1:9" x14ac:dyDescent="0.35">
      <c r="A17741" t="s">
        <v>1257</v>
      </c>
      <c r="B17741" t="s">
        <v>278</v>
      </c>
      <c r="C17741" t="s">
        <v>394</v>
      </c>
      <c r="D17741" t="s">
        <v>1266</v>
      </c>
      <c r="E17741" t="s">
        <v>31</v>
      </c>
      <c r="F17741">
        <v>69134</v>
      </c>
      <c r="G17741">
        <v>63104</v>
      </c>
      <c r="H17741">
        <v>0.91277808314288189</v>
      </c>
      <c r="I17741" t="str">
        <f>VLOOKUP($B17741&amp;$E17741,'Employee List'!$A:$E,5,0)</f>
        <v>E-1353</v>
      </c>
    </row>
    <row r="17742" spans="1:9" x14ac:dyDescent="0.35">
      <c r="A17742" t="s">
        <v>1257</v>
      </c>
      <c r="B17742" t="s">
        <v>278</v>
      </c>
      <c r="C17742" t="s">
        <v>394</v>
      </c>
      <c r="D17742" t="s">
        <v>1267</v>
      </c>
      <c r="E17742" t="s">
        <v>29</v>
      </c>
      <c r="F17742">
        <v>37167</v>
      </c>
      <c r="G17742">
        <v>31744</v>
      </c>
      <c r="H17742">
        <v>0.85409099469959915</v>
      </c>
      <c r="I17742" t="str">
        <f>VLOOKUP($B17742&amp;$E17742,'Employee List'!$A:$E,5,0)</f>
        <v>E-1353</v>
      </c>
    </row>
    <row r="17743" spans="1:9" x14ac:dyDescent="0.35">
      <c r="A17743" t="s">
        <v>1257</v>
      </c>
      <c r="B17743" t="s">
        <v>278</v>
      </c>
      <c r="C17743" t="s">
        <v>394</v>
      </c>
      <c r="D17743" t="s">
        <v>1267</v>
      </c>
      <c r="E17743" t="s">
        <v>30</v>
      </c>
      <c r="F17743">
        <v>36790</v>
      </c>
      <c r="G17743">
        <v>37333</v>
      </c>
      <c r="H17743">
        <v>1.014759445501495</v>
      </c>
      <c r="I17743" t="str">
        <f>VLOOKUP($B17743&amp;$E17743,'Employee List'!$A:$E,5,0)</f>
        <v>E-1353</v>
      </c>
    </row>
    <row r="17744" spans="1:9" x14ac:dyDescent="0.35">
      <c r="A17744" t="s">
        <v>1257</v>
      </c>
      <c r="B17744" t="s">
        <v>278</v>
      </c>
      <c r="C17744" t="s">
        <v>394</v>
      </c>
      <c r="D17744" t="s">
        <v>1267</v>
      </c>
      <c r="E17744" t="s">
        <v>31</v>
      </c>
      <c r="F17744">
        <v>37117</v>
      </c>
      <c r="G17744">
        <v>29244</v>
      </c>
      <c r="H17744">
        <v>0.78788695207047987</v>
      </c>
      <c r="I17744" t="str">
        <f>VLOOKUP($B17744&amp;$E17744,'Employee List'!$A:$E,5,0)</f>
        <v>E-1353</v>
      </c>
    </row>
    <row r="17745" spans="1:9" x14ac:dyDescent="0.35">
      <c r="A17745" t="s">
        <v>1257</v>
      </c>
      <c r="B17745" t="s">
        <v>278</v>
      </c>
      <c r="C17745" t="s">
        <v>394</v>
      </c>
      <c r="D17745" t="s">
        <v>1268</v>
      </c>
      <c r="E17745" t="s">
        <v>29</v>
      </c>
      <c r="F17745">
        <v>12935</v>
      </c>
      <c r="G17745">
        <v>7474</v>
      </c>
      <c r="H17745">
        <v>0.57781213761113259</v>
      </c>
      <c r="I17745" t="str">
        <f>VLOOKUP($B17745&amp;$E17745,'Employee List'!$A:$E,5,0)</f>
        <v>E-1353</v>
      </c>
    </row>
    <row r="17746" spans="1:9" x14ac:dyDescent="0.35">
      <c r="A17746" t="s">
        <v>1257</v>
      </c>
      <c r="B17746" t="s">
        <v>278</v>
      </c>
      <c r="C17746" t="s">
        <v>394</v>
      </c>
      <c r="D17746" t="s">
        <v>1268</v>
      </c>
      <c r="E17746" t="s">
        <v>30</v>
      </c>
      <c r="F17746">
        <v>12450</v>
      </c>
      <c r="G17746">
        <v>7351</v>
      </c>
      <c r="H17746">
        <v>0.59044176706827312</v>
      </c>
      <c r="I17746" t="str">
        <f>VLOOKUP($B17746&amp;$E17746,'Employee List'!$A:$E,5,0)</f>
        <v>E-1353</v>
      </c>
    </row>
    <row r="17747" spans="1:9" x14ac:dyDescent="0.35">
      <c r="A17747" t="s">
        <v>1257</v>
      </c>
      <c r="B17747" t="s">
        <v>278</v>
      </c>
      <c r="C17747" t="s">
        <v>394</v>
      </c>
      <c r="D17747" t="s">
        <v>1268</v>
      </c>
      <c r="E17747" t="s">
        <v>31</v>
      </c>
      <c r="F17747">
        <v>13684</v>
      </c>
      <c r="G17747">
        <v>6038</v>
      </c>
      <c r="H17747">
        <v>0.44124524992692193</v>
      </c>
      <c r="I17747" t="str">
        <f>VLOOKUP($B17747&amp;$E17747,'Employee List'!$A:$E,5,0)</f>
        <v>E-1353</v>
      </c>
    </row>
    <row r="17748" spans="1:9" x14ac:dyDescent="0.35">
      <c r="A17748" t="s">
        <v>1257</v>
      </c>
      <c r="B17748" t="s">
        <v>278</v>
      </c>
      <c r="C17748" t="s">
        <v>394</v>
      </c>
      <c r="D17748" t="s">
        <v>1269</v>
      </c>
      <c r="E17748" t="s">
        <v>29</v>
      </c>
      <c r="F17748">
        <v>6512</v>
      </c>
      <c r="G17748">
        <v>7915</v>
      </c>
      <c r="H17748">
        <v>1.215448402948403</v>
      </c>
      <c r="I17748" t="str">
        <f>VLOOKUP($B17748&amp;$E17748,'Employee List'!$A:$E,5,0)</f>
        <v>E-1353</v>
      </c>
    </row>
    <row r="17749" spans="1:9" x14ac:dyDescent="0.35">
      <c r="A17749" t="s">
        <v>1257</v>
      </c>
      <c r="B17749" t="s">
        <v>278</v>
      </c>
      <c r="C17749" t="s">
        <v>394</v>
      </c>
      <c r="D17749" t="s">
        <v>1269</v>
      </c>
      <c r="E17749" t="s">
        <v>30</v>
      </c>
      <c r="F17749">
        <v>7927</v>
      </c>
      <c r="G17749">
        <v>18485</v>
      </c>
      <c r="H17749">
        <v>2.3319036205374037</v>
      </c>
      <c r="I17749" t="str">
        <f>VLOOKUP($B17749&amp;$E17749,'Employee List'!$A:$E,5,0)</f>
        <v>E-1353</v>
      </c>
    </row>
    <row r="17750" spans="1:9" x14ac:dyDescent="0.35">
      <c r="A17750" t="s">
        <v>1257</v>
      </c>
      <c r="B17750" t="s">
        <v>278</v>
      </c>
      <c r="C17750" t="s">
        <v>394</v>
      </c>
      <c r="D17750" t="s">
        <v>1269</v>
      </c>
      <c r="E17750" t="s">
        <v>31</v>
      </c>
      <c r="F17750">
        <v>7094</v>
      </c>
      <c r="G17750">
        <v>13230</v>
      </c>
      <c r="H17750">
        <v>1.8649563010995207</v>
      </c>
      <c r="I17750" t="str">
        <f>VLOOKUP($B17750&amp;$E17750,'Employee List'!$A:$E,5,0)</f>
        <v>E-1353</v>
      </c>
    </row>
    <row r="17751" spans="1:9" x14ac:dyDescent="0.35">
      <c r="A17751" t="s">
        <v>1257</v>
      </c>
      <c r="B17751" t="s">
        <v>278</v>
      </c>
      <c r="C17751" t="s">
        <v>394</v>
      </c>
      <c r="D17751" t="s">
        <v>1270</v>
      </c>
      <c r="E17751" t="s">
        <v>29</v>
      </c>
      <c r="F17751">
        <v>5268</v>
      </c>
      <c r="G17751">
        <v>5078</v>
      </c>
      <c r="H17751">
        <v>0.96393318147304485</v>
      </c>
      <c r="I17751" t="str">
        <f>VLOOKUP($B17751&amp;$E17751,'Employee List'!$A:$E,5,0)</f>
        <v>E-1353</v>
      </c>
    </row>
    <row r="17752" spans="1:9" x14ac:dyDescent="0.35">
      <c r="A17752" t="s">
        <v>1257</v>
      </c>
      <c r="B17752" t="s">
        <v>278</v>
      </c>
      <c r="C17752" t="s">
        <v>394</v>
      </c>
      <c r="D17752" t="s">
        <v>1270</v>
      </c>
      <c r="E17752" t="s">
        <v>30</v>
      </c>
      <c r="F17752">
        <v>6995</v>
      </c>
      <c r="G17752">
        <v>7533</v>
      </c>
      <c r="H17752">
        <v>1.0769120800571836</v>
      </c>
      <c r="I17752" t="str">
        <f>VLOOKUP($B17752&amp;$E17752,'Employee List'!$A:$E,5,0)</f>
        <v>E-1353</v>
      </c>
    </row>
    <row r="17753" spans="1:9" x14ac:dyDescent="0.35">
      <c r="A17753" t="s">
        <v>1257</v>
      </c>
      <c r="B17753" t="s">
        <v>278</v>
      </c>
      <c r="C17753" t="s">
        <v>394</v>
      </c>
      <c r="D17753" t="s">
        <v>1270</v>
      </c>
      <c r="E17753" t="s">
        <v>31</v>
      </c>
      <c r="F17753">
        <v>5155</v>
      </c>
      <c r="G17753">
        <v>2292</v>
      </c>
      <c r="H17753">
        <v>0.44461687681862272</v>
      </c>
      <c r="I17753" t="str">
        <f>VLOOKUP($B17753&amp;$E17753,'Employee List'!$A:$E,5,0)</f>
        <v>E-1353</v>
      </c>
    </row>
    <row r="17754" spans="1:9" x14ac:dyDescent="0.35">
      <c r="A17754" t="s">
        <v>1257</v>
      </c>
      <c r="B17754" t="s">
        <v>278</v>
      </c>
      <c r="C17754" t="s">
        <v>394</v>
      </c>
      <c r="D17754" t="s">
        <v>1271</v>
      </c>
      <c r="E17754" t="s">
        <v>29</v>
      </c>
      <c r="F17754">
        <v>7698</v>
      </c>
      <c r="G17754">
        <v>4003</v>
      </c>
      <c r="H17754">
        <v>0.52000519615484542</v>
      </c>
      <c r="I17754" t="str">
        <f>VLOOKUP($B17754&amp;$E17754,'Employee List'!$A:$E,5,0)</f>
        <v>E-1353</v>
      </c>
    </row>
    <row r="17755" spans="1:9" x14ac:dyDescent="0.35">
      <c r="A17755" t="s">
        <v>1257</v>
      </c>
      <c r="B17755" t="s">
        <v>278</v>
      </c>
      <c r="C17755" t="s">
        <v>394</v>
      </c>
      <c r="D17755" t="s">
        <v>1271</v>
      </c>
      <c r="E17755" t="s">
        <v>30</v>
      </c>
      <c r="F17755">
        <v>6324</v>
      </c>
      <c r="G17755">
        <v>7178</v>
      </c>
      <c r="H17755">
        <v>1.1350411132194813</v>
      </c>
      <c r="I17755" t="str">
        <f>VLOOKUP($B17755&amp;$E17755,'Employee List'!$A:$E,5,0)</f>
        <v>E-1353</v>
      </c>
    </row>
    <row r="17756" spans="1:9" x14ac:dyDescent="0.35">
      <c r="A17756" t="s">
        <v>1257</v>
      </c>
      <c r="B17756" t="s">
        <v>278</v>
      </c>
      <c r="C17756" t="s">
        <v>394</v>
      </c>
      <c r="D17756" t="s">
        <v>1271</v>
      </c>
      <c r="E17756" t="s">
        <v>31</v>
      </c>
      <c r="F17756">
        <v>6589</v>
      </c>
      <c r="G17756">
        <v>7825</v>
      </c>
      <c r="H17756">
        <v>1.1875853695553196</v>
      </c>
      <c r="I17756" t="str">
        <f>VLOOKUP($B17756&amp;$E17756,'Employee List'!$A:$E,5,0)</f>
        <v>E-1353</v>
      </c>
    </row>
    <row r="17757" spans="1:9" x14ac:dyDescent="0.35">
      <c r="A17757" t="s">
        <v>1257</v>
      </c>
      <c r="B17757" t="s">
        <v>278</v>
      </c>
      <c r="C17757" t="s">
        <v>394</v>
      </c>
      <c r="D17757" t="s">
        <v>1258</v>
      </c>
      <c r="E17757" t="s">
        <v>29</v>
      </c>
      <c r="F17757">
        <v>82289</v>
      </c>
      <c r="G17757">
        <v>83963</v>
      </c>
      <c r="H17757">
        <v>1.0203429376951962</v>
      </c>
      <c r="I17757" t="str">
        <f>VLOOKUP($B17757&amp;$E17757,'Employee List'!$A:$E,5,0)</f>
        <v>E-1353</v>
      </c>
    </row>
    <row r="17758" spans="1:9" x14ac:dyDescent="0.35">
      <c r="A17758" t="s">
        <v>1257</v>
      </c>
      <c r="B17758" t="s">
        <v>278</v>
      </c>
      <c r="C17758" t="s">
        <v>394</v>
      </c>
      <c r="D17758" t="s">
        <v>1258</v>
      </c>
      <c r="E17758" t="s">
        <v>30</v>
      </c>
      <c r="F17758">
        <v>77401</v>
      </c>
      <c r="G17758">
        <v>59135</v>
      </c>
      <c r="H17758">
        <v>0.76400821694810139</v>
      </c>
      <c r="I17758" t="str">
        <f>VLOOKUP($B17758&amp;$E17758,'Employee List'!$A:$E,5,0)</f>
        <v>E-1353</v>
      </c>
    </row>
    <row r="17759" spans="1:9" x14ac:dyDescent="0.35">
      <c r="A17759" t="s">
        <v>1257</v>
      </c>
      <c r="B17759" t="s">
        <v>278</v>
      </c>
      <c r="C17759" t="s">
        <v>394</v>
      </c>
      <c r="D17759" t="s">
        <v>1258</v>
      </c>
      <c r="E17759" t="s">
        <v>31</v>
      </c>
      <c r="F17759">
        <v>75386</v>
      </c>
      <c r="G17759">
        <v>59317</v>
      </c>
      <c r="H17759">
        <v>0.78684371103387896</v>
      </c>
      <c r="I17759" t="str">
        <f>VLOOKUP($B17759&amp;$E17759,'Employee List'!$A:$E,5,0)</f>
        <v>E-1353</v>
      </c>
    </row>
    <row r="17760" spans="1:9" x14ac:dyDescent="0.35">
      <c r="A17760" t="s">
        <v>1257</v>
      </c>
      <c r="B17760" t="s">
        <v>278</v>
      </c>
      <c r="C17760" t="s">
        <v>394</v>
      </c>
      <c r="D17760" t="s">
        <v>1272</v>
      </c>
      <c r="E17760" t="s">
        <v>29</v>
      </c>
      <c r="F17760">
        <v>14856</v>
      </c>
      <c r="G17760">
        <v>12977</v>
      </c>
      <c r="H17760">
        <v>0.87351911685514272</v>
      </c>
      <c r="I17760" t="str">
        <f>VLOOKUP($B17760&amp;$E17760,'Employee List'!$A:$E,5,0)</f>
        <v>E-1353</v>
      </c>
    </row>
    <row r="17761" spans="1:9" x14ac:dyDescent="0.35">
      <c r="A17761" t="s">
        <v>1257</v>
      </c>
      <c r="B17761" t="s">
        <v>278</v>
      </c>
      <c r="C17761" t="s">
        <v>394</v>
      </c>
      <c r="D17761" t="s">
        <v>1272</v>
      </c>
      <c r="E17761" t="s">
        <v>30</v>
      </c>
      <c r="F17761">
        <v>13599</v>
      </c>
      <c r="G17761">
        <v>17618</v>
      </c>
      <c r="H17761">
        <v>1.295536436502684</v>
      </c>
      <c r="I17761" t="str">
        <f>VLOOKUP($B17761&amp;$E17761,'Employee List'!$A:$E,5,0)</f>
        <v>E-1353</v>
      </c>
    </row>
    <row r="17762" spans="1:9" x14ac:dyDescent="0.35">
      <c r="A17762" t="s">
        <v>1257</v>
      </c>
      <c r="B17762" t="s">
        <v>278</v>
      </c>
      <c r="C17762" t="s">
        <v>394</v>
      </c>
      <c r="D17762" t="s">
        <v>1272</v>
      </c>
      <c r="E17762" t="s">
        <v>31</v>
      </c>
      <c r="F17762">
        <v>16404</v>
      </c>
      <c r="G17762">
        <v>24162</v>
      </c>
      <c r="H17762">
        <v>1.4729334308705193</v>
      </c>
      <c r="I17762" t="str">
        <f>VLOOKUP($B17762&amp;$E17762,'Employee List'!$A:$E,5,0)</f>
        <v>E-1353</v>
      </c>
    </row>
    <row r="17763" spans="1:9" x14ac:dyDescent="0.35">
      <c r="A17763" t="s">
        <v>1257</v>
      </c>
      <c r="B17763" t="s">
        <v>278</v>
      </c>
      <c r="C17763" t="s">
        <v>394</v>
      </c>
      <c r="D17763" t="s">
        <v>1259</v>
      </c>
      <c r="E17763" t="s">
        <v>29</v>
      </c>
      <c r="F17763">
        <v>30687</v>
      </c>
      <c r="G17763">
        <v>27262</v>
      </c>
      <c r="H17763">
        <v>0.88838922019096034</v>
      </c>
      <c r="I17763" t="str">
        <f>VLOOKUP($B17763&amp;$E17763,'Employee List'!$A:$E,5,0)</f>
        <v>E-1353</v>
      </c>
    </row>
    <row r="17764" spans="1:9" x14ac:dyDescent="0.35">
      <c r="A17764" t="s">
        <v>1257</v>
      </c>
      <c r="B17764" t="s">
        <v>278</v>
      </c>
      <c r="C17764" t="s">
        <v>394</v>
      </c>
      <c r="D17764" t="s">
        <v>1259</v>
      </c>
      <c r="E17764" t="s">
        <v>30</v>
      </c>
      <c r="F17764">
        <v>32709</v>
      </c>
      <c r="G17764">
        <v>25433</v>
      </c>
      <c r="H17764">
        <v>0.77755357852578799</v>
      </c>
      <c r="I17764" t="str">
        <f>VLOOKUP($B17764&amp;$E17764,'Employee List'!$A:$E,5,0)</f>
        <v>E-1353</v>
      </c>
    </row>
    <row r="17765" spans="1:9" x14ac:dyDescent="0.35">
      <c r="A17765" t="s">
        <v>1257</v>
      </c>
      <c r="B17765" t="s">
        <v>278</v>
      </c>
      <c r="C17765" t="s">
        <v>394</v>
      </c>
      <c r="D17765" t="s">
        <v>1259</v>
      </c>
      <c r="E17765" t="s">
        <v>31</v>
      </c>
      <c r="F17765">
        <v>31719</v>
      </c>
      <c r="G17765">
        <v>24422</v>
      </c>
      <c r="H17765">
        <v>0.76994861124247294</v>
      </c>
      <c r="I17765" t="str">
        <f>VLOOKUP($B17765&amp;$E17765,'Employee List'!$A:$E,5,0)</f>
        <v>E-1353</v>
      </c>
    </row>
    <row r="17766" spans="1:9" x14ac:dyDescent="0.35">
      <c r="A17766" t="s">
        <v>1257</v>
      </c>
      <c r="B17766" t="s">
        <v>278</v>
      </c>
      <c r="C17766" t="s">
        <v>394</v>
      </c>
      <c r="D17766" t="s">
        <v>1273</v>
      </c>
      <c r="E17766" t="s">
        <v>29</v>
      </c>
      <c r="F17766">
        <v>10810</v>
      </c>
      <c r="G17766">
        <v>11248</v>
      </c>
      <c r="H17766">
        <v>1.0405180388529141</v>
      </c>
      <c r="I17766" t="str">
        <f>VLOOKUP($B17766&amp;$E17766,'Employee List'!$A:$E,5,0)</f>
        <v>E-1353</v>
      </c>
    </row>
    <row r="17767" spans="1:9" x14ac:dyDescent="0.35">
      <c r="A17767" t="s">
        <v>1257</v>
      </c>
      <c r="B17767" t="s">
        <v>278</v>
      </c>
      <c r="C17767" t="s">
        <v>394</v>
      </c>
      <c r="D17767" t="s">
        <v>1273</v>
      </c>
      <c r="E17767" t="s">
        <v>30</v>
      </c>
      <c r="F17767">
        <v>9952</v>
      </c>
      <c r="G17767">
        <v>6580</v>
      </c>
      <c r="H17767">
        <v>0.6611736334405145</v>
      </c>
      <c r="I17767" t="str">
        <f>VLOOKUP($B17767&amp;$E17767,'Employee List'!$A:$E,5,0)</f>
        <v>E-1353</v>
      </c>
    </row>
    <row r="17768" spans="1:9" x14ac:dyDescent="0.35">
      <c r="A17768" t="s">
        <v>1257</v>
      </c>
      <c r="B17768" t="s">
        <v>278</v>
      </c>
      <c r="C17768" t="s">
        <v>394</v>
      </c>
      <c r="D17768" t="s">
        <v>1273</v>
      </c>
      <c r="E17768" t="s">
        <v>31</v>
      </c>
      <c r="F17768">
        <v>11166</v>
      </c>
      <c r="G17768">
        <v>11131</v>
      </c>
      <c r="H17768">
        <v>0.99686548450653767</v>
      </c>
      <c r="I17768" t="str">
        <f>VLOOKUP($B17768&amp;$E17768,'Employee List'!$A:$E,5,0)</f>
        <v>E-1353</v>
      </c>
    </row>
    <row r="17769" spans="1:9" x14ac:dyDescent="0.35">
      <c r="A17769" t="s">
        <v>1257</v>
      </c>
      <c r="B17769" t="s">
        <v>278</v>
      </c>
      <c r="C17769" t="s">
        <v>394</v>
      </c>
      <c r="D17769" t="s">
        <v>1275</v>
      </c>
      <c r="E17769" t="s">
        <v>29</v>
      </c>
      <c r="F17769">
        <v>3992</v>
      </c>
      <c r="G17769">
        <v>5140</v>
      </c>
      <c r="H17769">
        <v>1.2875751503006012</v>
      </c>
      <c r="I17769" t="str">
        <f>VLOOKUP($B17769&amp;$E17769,'Employee List'!$A:$E,5,0)</f>
        <v>E-1353</v>
      </c>
    </row>
    <row r="17770" spans="1:9" x14ac:dyDescent="0.35">
      <c r="A17770" t="s">
        <v>1257</v>
      </c>
      <c r="B17770" t="s">
        <v>278</v>
      </c>
      <c r="C17770" t="s">
        <v>394</v>
      </c>
      <c r="D17770" t="s">
        <v>1275</v>
      </c>
      <c r="E17770" t="s">
        <v>30</v>
      </c>
      <c r="F17770">
        <v>2389</v>
      </c>
      <c r="G17770">
        <v>5334</v>
      </c>
      <c r="H17770">
        <v>2.2327333612390121</v>
      </c>
      <c r="I17770" t="str">
        <f>VLOOKUP($B17770&amp;$E17770,'Employee List'!$A:$E,5,0)</f>
        <v>E-1353</v>
      </c>
    </row>
    <row r="17771" spans="1:9" x14ac:dyDescent="0.35">
      <c r="A17771" t="s">
        <v>1257</v>
      </c>
      <c r="B17771" t="s">
        <v>278</v>
      </c>
      <c r="C17771" t="s">
        <v>394</v>
      </c>
      <c r="D17771" t="s">
        <v>1275</v>
      </c>
      <c r="E17771" t="s">
        <v>31</v>
      </c>
      <c r="F17771">
        <v>4421</v>
      </c>
      <c r="G17771">
        <v>4309</v>
      </c>
      <c r="H17771">
        <v>0.97466636507577475</v>
      </c>
      <c r="I17771" t="str">
        <f>VLOOKUP($B17771&amp;$E17771,'Employee List'!$A:$E,5,0)</f>
        <v>E-1353</v>
      </c>
    </row>
    <row r="17772" spans="1:9" x14ac:dyDescent="0.35">
      <c r="A17772" t="s">
        <v>1257</v>
      </c>
      <c r="B17772" t="s">
        <v>278</v>
      </c>
      <c r="C17772" t="s">
        <v>394</v>
      </c>
      <c r="D17772" t="s">
        <v>1276</v>
      </c>
      <c r="E17772" t="s">
        <v>29</v>
      </c>
      <c r="F17772">
        <v>2475</v>
      </c>
      <c r="G17772">
        <v>2981</v>
      </c>
      <c r="H17772">
        <v>1.2044444444444444</v>
      </c>
      <c r="I17772" t="str">
        <f>VLOOKUP($B17772&amp;$E17772,'Employee List'!$A:$E,5,0)</f>
        <v>E-1353</v>
      </c>
    </row>
    <row r="17773" spans="1:9" x14ac:dyDescent="0.35">
      <c r="A17773" t="s">
        <v>1257</v>
      </c>
      <c r="B17773" t="s">
        <v>278</v>
      </c>
      <c r="C17773" t="s">
        <v>394</v>
      </c>
      <c r="D17773" t="s">
        <v>1276</v>
      </c>
      <c r="E17773" t="s">
        <v>30</v>
      </c>
      <c r="F17773">
        <v>4840</v>
      </c>
      <c r="G17773">
        <v>4481</v>
      </c>
      <c r="H17773">
        <v>0.92582644628099175</v>
      </c>
      <c r="I17773" t="str">
        <f>VLOOKUP($B17773&amp;$E17773,'Employee List'!$A:$E,5,0)</f>
        <v>E-1353</v>
      </c>
    </row>
    <row r="17774" spans="1:9" x14ac:dyDescent="0.35">
      <c r="A17774" t="s">
        <v>1257</v>
      </c>
      <c r="B17774" t="s">
        <v>278</v>
      </c>
      <c r="C17774" t="s">
        <v>394</v>
      </c>
      <c r="D17774" t="s">
        <v>1276</v>
      </c>
      <c r="E17774" t="s">
        <v>31</v>
      </c>
      <c r="F17774">
        <v>4589</v>
      </c>
      <c r="G17774">
        <v>5076</v>
      </c>
      <c r="H17774">
        <v>1.1061233384179561</v>
      </c>
      <c r="I17774" t="str">
        <f>VLOOKUP($B17774&amp;$E17774,'Employee List'!$A:$E,5,0)</f>
        <v>E-1353</v>
      </c>
    </row>
    <row r="17775" spans="1:9" x14ac:dyDescent="0.35">
      <c r="A17775" t="s">
        <v>1257</v>
      </c>
      <c r="B17775" t="s">
        <v>278</v>
      </c>
      <c r="C17775" t="s">
        <v>394</v>
      </c>
      <c r="D17775" t="s">
        <v>1277</v>
      </c>
      <c r="E17775" t="s">
        <v>29</v>
      </c>
      <c r="F17775">
        <v>10488</v>
      </c>
      <c r="G17775">
        <v>9153</v>
      </c>
      <c r="H17775">
        <v>0.87271167048054921</v>
      </c>
      <c r="I17775" t="str">
        <f>VLOOKUP($B17775&amp;$E17775,'Employee List'!$A:$E,5,0)</f>
        <v>E-1353</v>
      </c>
    </row>
    <row r="17776" spans="1:9" x14ac:dyDescent="0.35">
      <c r="A17776" t="s">
        <v>1257</v>
      </c>
      <c r="B17776" t="s">
        <v>278</v>
      </c>
      <c r="C17776" t="s">
        <v>394</v>
      </c>
      <c r="D17776" t="s">
        <v>1277</v>
      </c>
      <c r="E17776" t="s">
        <v>30</v>
      </c>
      <c r="F17776">
        <v>7858</v>
      </c>
      <c r="G17776">
        <v>8447</v>
      </c>
      <c r="H17776">
        <v>1.0749554594044286</v>
      </c>
      <c r="I17776" t="str">
        <f>VLOOKUP($B17776&amp;$E17776,'Employee List'!$A:$E,5,0)</f>
        <v>E-1353</v>
      </c>
    </row>
    <row r="17777" spans="1:9" x14ac:dyDescent="0.35">
      <c r="A17777" t="s">
        <v>1257</v>
      </c>
      <c r="B17777" t="s">
        <v>278</v>
      </c>
      <c r="C17777" t="s">
        <v>394</v>
      </c>
      <c r="D17777" t="s">
        <v>1277</v>
      </c>
      <c r="E17777" t="s">
        <v>31</v>
      </c>
      <c r="F17777">
        <v>8784</v>
      </c>
      <c r="G17777">
        <v>5535</v>
      </c>
      <c r="H17777">
        <v>0.63012295081967218</v>
      </c>
      <c r="I17777" t="str">
        <f>VLOOKUP($B17777&amp;$E17777,'Employee List'!$A:$E,5,0)</f>
        <v>E-1353</v>
      </c>
    </row>
    <row r="17778" spans="1:9" x14ac:dyDescent="0.35">
      <c r="A17778" t="s">
        <v>1257</v>
      </c>
      <c r="B17778" t="s">
        <v>278</v>
      </c>
      <c r="C17778" t="s">
        <v>394</v>
      </c>
      <c r="D17778" t="s">
        <v>1278</v>
      </c>
      <c r="E17778" t="s">
        <v>29</v>
      </c>
      <c r="F17778">
        <v>51281</v>
      </c>
      <c r="G17778">
        <v>47463</v>
      </c>
      <c r="H17778">
        <v>0.92554747372321133</v>
      </c>
      <c r="I17778" t="str">
        <f>VLOOKUP($B17778&amp;$E17778,'Employee List'!$A:$E,5,0)</f>
        <v>E-1353</v>
      </c>
    </row>
    <row r="17779" spans="1:9" x14ac:dyDescent="0.35">
      <c r="A17779" t="s">
        <v>1257</v>
      </c>
      <c r="B17779" t="s">
        <v>278</v>
      </c>
      <c r="C17779" t="s">
        <v>394</v>
      </c>
      <c r="D17779" t="s">
        <v>1278</v>
      </c>
      <c r="E17779" t="s">
        <v>30</v>
      </c>
      <c r="F17779">
        <v>51608</v>
      </c>
      <c r="G17779">
        <v>32784</v>
      </c>
      <c r="H17779">
        <v>0.63525034878313436</v>
      </c>
      <c r="I17779" t="str">
        <f>VLOOKUP($B17779&amp;$E17779,'Employee List'!$A:$E,5,0)</f>
        <v>E-1353</v>
      </c>
    </row>
    <row r="17780" spans="1:9" x14ac:dyDescent="0.35">
      <c r="A17780" t="s">
        <v>1257</v>
      </c>
      <c r="B17780" t="s">
        <v>278</v>
      </c>
      <c r="C17780" t="s">
        <v>394</v>
      </c>
      <c r="D17780" t="s">
        <v>1278</v>
      </c>
      <c r="E17780" t="s">
        <v>31</v>
      </c>
      <c r="F17780">
        <v>49257</v>
      </c>
      <c r="G17780">
        <v>47991</v>
      </c>
      <c r="H17780">
        <v>0.97429806930994578</v>
      </c>
      <c r="I17780" t="str">
        <f>VLOOKUP($B17780&amp;$E17780,'Employee List'!$A:$E,5,0)</f>
        <v>E-1353</v>
      </c>
    </row>
    <row r="17781" spans="1:9" x14ac:dyDescent="0.35">
      <c r="A17781" t="s">
        <v>1257</v>
      </c>
      <c r="B17781" t="s">
        <v>278</v>
      </c>
      <c r="C17781" t="s">
        <v>394</v>
      </c>
      <c r="D17781" t="s">
        <v>1279</v>
      </c>
      <c r="E17781" t="s">
        <v>29</v>
      </c>
      <c r="F17781">
        <v>2866</v>
      </c>
      <c r="G17781">
        <v>5879</v>
      </c>
      <c r="H17781">
        <v>2.0512909979064897</v>
      </c>
      <c r="I17781" t="str">
        <f>VLOOKUP($B17781&amp;$E17781,'Employee List'!$A:$E,5,0)</f>
        <v>E-1353</v>
      </c>
    </row>
    <row r="17782" spans="1:9" x14ac:dyDescent="0.35">
      <c r="A17782" t="s">
        <v>1257</v>
      </c>
      <c r="B17782" t="s">
        <v>278</v>
      </c>
      <c r="C17782" t="s">
        <v>394</v>
      </c>
      <c r="D17782" t="s">
        <v>1279</v>
      </c>
      <c r="E17782" t="s">
        <v>30</v>
      </c>
      <c r="F17782">
        <v>2496</v>
      </c>
      <c r="G17782">
        <v>6142</v>
      </c>
      <c r="H17782">
        <v>2.4607371794871793</v>
      </c>
      <c r="I17782" t="str">
        <f>VLOOKUP($B17782&amp;$E17782,'Employee List'!$A:$E,5,0)</f>
        <v>E-1353</v>
      </c>
    </row>
    <row r="17783" spans="1:9" x14ac:dyDescent="0.35">
      <c r="A17783" t="s">
        <v>1257</v>
      </c>
      <c r="B17783" t="s">
        <v>278</v>
      </c>
      <c r="C17783" t="s">
        <v>394</v>
      </c>
      <c r="D17783" t="s">
        <v>1279</v>
      </c>
      <c r="E17783" t="s">
        <v>31</v>
      </c>
      <c r="F17783">
        <v>3385</v>
      </c>
      <c r="G17783">
        <v>1375</v>
      </c>
      <c r="H17783">
        <v>0.40620384047267355</v>
      </c>
      <c r="I17783" t="str">
        <f>VLOOKUP($B17783&amp;$E17783,'Employee List'!$A:$E,5,0)</f>
        <v>E-1353</v>
      </c>
    </row>
    <row r="17784" spans="1:9" x14ac:dyDescent="0.35">
      <c r="A17784" t="s">
        <v>1257</v>
      </c>
      <c r="B17784" t="s">
        <v>278</v>
      </c>
      <c r="C17784" t="s">
        <v>394</v>
      </c>
      <c r="D17784" t="s">
        <v>1280</v>
      </c>
      <c r="E17784" t="s">
        <v>29</v>
      </c>
      <c r="F17784">
        <v>3080</v>
      </c>
      <c r="G17784">
        <v>1168</v>
      </c>
      <c r="H17784">
        <v>0.37922077922077924</v>
      </c>
      <c r="I17784" t="str">
        <f>VLOOKUP($B17784&amp;$E17784,'Employee List'!$A:$E,5,0)</f>
        <v>E-1353</v>
      </c>
    </row>
    <row r="17785" spans="1:9" x14ac:dyDescent="0.35">
      <c r="A17785" t="s">
        <v>1257</v>
      </c>
      <c r="B17785" t="s">
        <v>278</v>
      </c>
      <c r="C17785" t="s">
        <v>394</v>
      </c>
      <c r="D17785" t="s">
        <v>1280</v>
      </c>
      <c r="E17785" t="s">
        <v>30</v>
      </c>
      <c r="F17785">
        <v>2814</v>
      </c>
      <c r="G17785">
        <v>2568</v>
      </c>
      <c r="H17785">
        <v>0.91257995735607678</v>
      </c>
      <c r="I17785" t="str">
        <f>VLOOKUP($B17785&amp;$E17785,'Employee List'!$A:$E,5,0)</f>
        <v>E-1353</v>
      </c>
    </row>
    <row r="17786" spans="1:9" x14ac:dyDescent="0.35">
      <c r="A17786" t="s">
        <v>1257</v>
      </c>
      <c r="B17786" t="s">
        <v>278</v>
      </c>
      <c r="C17786" t="s">
        <v>394</v>
      </c>
      <c r="D17786" t="s">
        <v>1280</v>
      </c>
      <c r="E17786" t="s">
        <v>31</v>
      </c>
      <c r="F17786">
        <v>2094</v>
      </c>
      <c r="G17786">
        <v>4343</v>
      </c>
      <c r="H17786">
        <v>2.074021012416428</v>
      </c>
      <c r="I17786" t="str">
        <f>VLOOKUP($B17786&amp;$E17786,'Employee List'!$A:$E,5,0)</f>
        <v>E-1353</v>
      </c>
    </row>
    <row r="17787" spans="1:9" x14ac:dyDescent="0.35">
      <c r="A17787" t="s">
        <v>1257</v>
      </c>
      <c r="B17787" t="s">
        <v>278</v>
      </c>
      <c r="C17787" t="s">
        <v>394</v>
      </c>
      <c r="D17787" t="s">
        <v>1262</v>
      </c>
      <c r="E17787" t="s">
        <v>29</v>
      </c>
      <c r="F17787">
        <v>29465</v>
      </c>
      <c r="G17787">
        <v>22634</v>
      </c>
      <c r="H17787">
        <v>0.76816562022738843</v>
      </c>
      <c r="I17787" t="str">
        <f>VLOOKUP($B17787&amp;$E17787,'Employee List'!$A:$E,5,0)</f>
        <v>E-1353</v>
      </c>
    </row>
    <row r="17788" spans="1:9" x14ac:dyDescent="0.35">
      <c r="A17788" t="s">
        <v>1257</v>
      </c>
      <c r="B17788" t="s">
        <v>278</v>
      </c>
      <c r="C17788" t="s">
        <v>394</v>
      </c>
      <c r="D17788" t="s">
        <v>1262</v>
      </c>
      <c r="E17788" t="s">
        <v>30</v>
      </c>
      <c r="F17788">
        <v>28288</v>
      </c>
      <c r="G17788">
        <v>24255</v>
      </c>
      <c r="H17788">
        <v>0.85743071266968329</v>
      </c>
      <c r="I17788" t="str">
        <f>VLOOKUP($B17788&amp;$E17788,'Employee List'!$A:$E,5,0)</f>
        <v>E-1353</v>
      </c>
    </row>
    <row r="17789" spans="1:9" x14ac:dyDescent="0.35">
      <c r="A17789" t="s">
        <v>1257</v>
      </c>
      <c r="B17789" t="s">
        <v>278</v>
      </c>
      <c r="C17789" t="s">
        <v>394</v>
      </c>
      <c r="D17789" t="s">
        <v>1262</v>
      </c>
      <c r="E17789" t="s">
        <v>31</v>
      </c>
      <c r="F17789">
        <v>28661</v>
      </c>
      <c r="G17789">
        <v>16149</v>
      </c>
      <c r="H17789">
        <v>0.56344858867450542</v>
      </c>
      <c r="I17789" t="str">
        <f>VLOOKUP($B17789&amp;$E17789,'Employee List'!$A:$E,5,0)</f>
        <v>E-1353</v>
      </c>
    </row>
    <row r="17790" spans="1:9" x14ac:dyDescent="0.35">
      <c r="A17790" t="s">
        <v>1257</v>
      </c>
      <c r="B17790" t="s">
        <v>278</v>
      </c>
      <c r="C17790" t="s">
        <v>394</v>
      </c>
      <c r="D17790" t="s">
        <v>1281</v>
      </c>
      <c r="E17790" t="s">
        <v>29</v>
      </c>
      <c r="F17790">
        <v>3660</v>
      </c>
      <c r="G17790">
        <v>5476</v>
      </c>
      <c r="H17790">
        <v>1.4961748633879781</v>
      </c>
      <c r="I17790" t="str">
        <f>VLOOKUP($B17790&amp;$E17790,'Employee List'!$A:$E,5,0)</f>
        <v>E-1353</v>
      </c>
    </row>
    <row r="17791" spans="1:9" x14ac:dyDescent="0.35">
      <c r="A17791" t="s">
        <v>1257</v>
      </c>
      <c r="B17791" t="s">
        <v>278</v>
      </c>
      <c r="C17791" t="s">
        <v>394</v>
      </c>
      <c r="D17791" t="s">
        <v>1281</v>
      </c>
      <c r="E17791" t="s">
        <v>30</v>
      </c>
      <c r="F17791">
        <v>3836</v>
      </c>
      <c r="G17791">
        <v>8570</v>
      </c>
      <c r="H17791">
        <v>2.2340980187695516</v>
      </c>
      <c r="I17791" t="str">
        <f>VLOOKUP($B17791&amp;$E17791,'Employee List'!$A:$E,5,0)</f>
        <v>E-1353</v>
      </c>
    </row>
    <row r="17792" spans="1:9" x14ac:dyDescent="0.35">
      <c r="A17792" t="s">
        <v>1257</v>
      </c>
      <c r="B17792" t="s">
        <v>278</v>
      </c>
      <c r="C17792" t="s">
        <v>394</v>
      </c>
      <c r="D17792" t="s">
        <v>1281</v>
      </c>
      <c r="E17792" t="s">
        <v>31</v>
      </c>
      <c r="F17792">
        <v>5372</v>
      </c>
      <c r="G17792">
        <v>5893</v>
      </c>
      <c r="H17792">
        <v>1.0969843633655993</v>
      </c>
      <c r="I17792" t="str">
        <f>VLOOKUP($B17792&amp;$E17792,'Employee List'!$A:$E,5,0)</f>
        <v>E-1353</v>
      </c>
    </row>
    <row r="17793" spans="1:9" x14ac:dyDescent="0.35">
      <c r="A17793" t="s">
        <v>1257</v>
      </c>
      <c r="B17793" t="s">
        <v>279</v>
      </c>
      <c r="C17793" t="s">
        <v>394</v>
      </c>
      <c r="D17793" t="s">
        <v>1274</v>
      </c>
      <c r="E17793" t="s">
        <v>29</v>
      </c>
      <c r="F17793">
        <v>29270</v>
      </c>
      <c r="G17793">
        <v>21655</v>
      </c>
      <c r="H17793">
        <v>0.73983600956610862</v>
      </c>
      <c r="I17793" t="str">
        <f>VLOOKUP($B17793&amp;$E17793,'Employee List'!$A:$E,5,0)</f>
        <v>E-1354</v>
      </c>
    </row>
    <row r="17794" spans="1:9" x14ac:dyDescent="0.35">
      <c r="A17794" t="s">
        <v>1257</v>
      </c>
      <c r="B17794" t="s">
        <v>279</v>
      </c>
      <c r="C17794" t="s">
        <v>394</v>
      </c>
      <c r="D17794" t="s">
        <v>1274</v>
      </c>
      <c r="E17794" t="s">
        <v>30</v>
      </c>
      <c r="F17794">
        <v>30974</v>
      </c>
      <c r="G17794">
        <v>21313</v>
      </c>
      <c r="H17794">
        <v>0.68809323949118617</v>
      </c>
      <c r="I17794" t="str">
        <f>VLOOKUP($B17794&amp;$E17794,'Employee List'!$A:$E,5,0)</f>
        <v>E-1354</v>
      </c>
    </row>
    <row r="17795" spans="1:9" x14ac:dyDescent="0.35">
      <c r="A17795" t="s">
        <v>1257</v>
      </c>
      <c r="B17795" t="s">
        <v>279</v>
      </c>
      <c r="C17795" t="s">
        <v>394</v>
      </c>
      <c r="D17795" t="s">
        <v>1274</v>
      </c>
      <c r="E17795" t="s">
        <v>31</v>
      </c>
      <c r="F17795">
        <v>31253</v>
      </c>
      <c r="G17795">
        <v>13343</v>
      </c>
      <c r="H17795">
        <v>0.42693501423863311</v>
      </c>
      <c r="I17795" t="str">
        <f>VLOOKUP($B17795&amp;$E17795,'Employee List'!$A:$E,5,0)</f>
        <v>E-1354</v>
      </c>
    </row>
    <row r="17796" spans="1:9" x14ac:dyDescent="0.35">
      <c r="A17796" t="s">
        <v>1257</v>
      </c>
      <c r="B17796" t="s">
        <v>279</v>
      </c>
      <c r="C17796" t="s">
        <v>394</v>
      </c>
      <c r="D17796" t="s">
        <v>1263</v>
      </c>
      <c r="E17796" t="s">
        <v>29</v>
      </c>
      <c r="F17796">
        <v>4996</v>
      </c>
      <c r="G17796">
        <v>2318</v>
      </c>
      <c r="H17796">
        <v>0.46397117694155326</v>
      </c>
      <c r="I17796" t="str">
        <f>VLOOKUP($B17796&amp;$E17796,'Employee List'!$A:$E,5,0)</f>
        <v>E-1354</v>
      </c>
    </row>
    <row r="17797" spans="1:9" x14ac:dyDescent="0.35">
      <c r="A17797" t="s">
        <v>1257</v>
      </c>
      <c r="B17797" t="s">
        <v>279</v>
      </c>
      <c r="C17797" t="s">
        <v>394</v>
      </c>
      <c r="D17797" t="s">
        <v>1263</v>
      </c>
      <c r="E17797" t="s">
        <v>30</v>
      </c>
      <c r="F17797">
        <v>3947</v>
      </c>
      <c r="G17797">
        <v>2355</v>
      </c>
      <c r="H17797">
        <v>0.59665568786420065</v>
      </c>
      <c r="I17797" t="str">
        <f>VLOOKUP($B17797&amp;$E17797,'Employee List'!$A:$E,5,0)</f>
        <v>E-1354</v>
      </c>
    </row>
    <row r="17798" spans="1:9" x14ac:dyDescent="0.35">
      <c r="A17798" t="s">
        <v>1257</v>
      </c>
      <c r="B17798" t="s">
        <v>279</v>
      </c>
      <c r="C17798" t="s">
        <v>394</v>
      </c>
      <c r="D17798" t="s">
        <v>1263</v>
      </c>
      <c r="E17798" t="s">
        <v>31</v>
      </c>
      <c r="F17798">
        <v>4657</v>
      </c>
      <c r="G17798">
        <v>2234</v>
      </c>
      <c r="H17798">
        <v>0.47970796650203995</v>
      </c>
      <c r="I17798" t="str">
        <f>VLOOKUP($B17798&amp;$E17798,'Employee List'!$A:$E,5,0)</f>
        <v>E-1354</v>
      </c>
    </row>
    <row r="17799" spans="1:9" x14ac:dyDescent="0.35">
      <c r="A17799" t="s">
        <v>1257</v>
      </c>
      <c r="B17799" t="s">
        <v>279</v>
      </c>
      <c r="C17799" t="s">
        <v>394</v>
      </c>
      <c r="D17799" t="s">
        <v>1264</v>
      </c>
      <c r="E17799" t="s">
        <v>29</v>
      </c>
      <c r="F17799">
        <v>4554</v>
      </c>
      <c r="G17799">
        <v>5224</v>
      </c>
      <c r="H17799">
        <v>1.1471234079929733</v>
      </c>
      <c r="I17799" t="str">
        <f>VLOOKUP($B17799&amp;$E17799,'Employee List'!$A:$E,5,0)</f>
        <v>E-1354</v>
      </c>
    </row>
    <row r="17800" spans="1:9" x14ac:dyDescent="0.35">
      <c r="A17800" t="s">
        <v>1257</v>
      </c>
      <c r="B17800" t="s">
        <v>279</v>
      </c>
      <c r="C17800" t="s">
        <v>394</v>
      </c>
      <c r="D17800" t="s">
        <v>1264</v>
      </c>
      <c r="E17800" t="s">
        <v>30</v>
      </c>
      <c r="F17800">
        <v>4669</v>
      </c>
      <c r="G17800">
        <v>2526</v>
      </c>
      <c r="H17800">
        <v>0.54101520668237313</v>
      </c>
      <c r="I17800" t="str">
        <f>VLOOKUP($B17800&amp;$E17800,'Employee List'!$A:$E,5,0)</f>
        <v>E-1354</v>
      </c>
    </row>
    <row r="17801" spans="1:9" x14ac:dyDescent="0.35">
      <c r="A17801" t="s">
        <v>1257</v>
      </c>
      <c r="B17801" t="s">
        <v>279</v>
      </c>
      <c r="C17801" t="s">
        <v>394</v>
      </c>
      <c r="D17801" t="s">
        <v>1264</v>
      </c>
      <c r="E17801" t="s">
        <v>31</v>
      </c>
      <c r="F17801">
        <v>3381</v>
      </c>
      <c r="G17801">
        <v>2851</v>
      </c>
      <c r="H17801">
        <v>0.8432416444838805</v>
      </c>
      <c r="I17801" t="str">
        <f>VLOOKUP($B17801&amp;$E17801,'Employee List'!$A:$E,5,0)</f>
        <v>E-1354</v>
      </c>
    </row>
    <row r="17802" spans="1:9" x14ac:dyDescent="0.35">
      <c r="A17802" t="s">
        <v>1257</v>
      </c>
      <c r="B17802" t="s">
        <v>279</v>
      </c>
      <c r="C17802" t="s">
        <v>394</v>
      </c>
      <c r="D17802" t="s">
        <v>1265</v>
      </c>
      <c r="E17802" t="s">
        <v>29</v>
      </c>
      <c r="F17802">
        <v>6278</v>
      </c>
      <c r="G17802">
        <v>11686</v>
      </c>
      <c r="H17802">
        <v>1.8614208346607199</v>
      </c>
      <c r="I17802" t="str">
        <f>VLOOKUP($B17802&amp;$E17802,'Employee List'!$A:$E,5,0)</f>
        <v>E-1354</v>
      </c>
    </row>
    <row r="17803" spans="1:9" x14ac:dyDescent="0.35">
      <c r="A17803" t="s">
        <v>1257</v>
      </c>
      <c r="B17803" t="s">
        <v>279</v>
      </c>
      <c r="C17803" t="s">
        <v>394</v>
      </c>
      <c r="D17803" t="s">
        <v>1265</v>
      </c>
      <c r="E17803" t="s">
        <v>30</v>
      </c>
      <c r="F17803">
        <v>8172</v>
      </c>
      <c r="G17803">
        <v>12986</v>
      </c>
      <c r="H17803">
        <v>1.5890846793930495</v>
      </c>
      <c r="I17803" t="str">
        <f>VLOOKUP($B17803&amp;$E17803,'Employee List'!$A:$E,5,0)</f>
        <v>E-1354</v>
      </c>
    </row>
    <row r="17804" spans="1:9" x14ac:dyDescent="0.35">
      <c r="A17804" t="s">
        <v>1257</v>
      </c>
      <c r="B17804" t="s">
        <v>279</v>
      </c>
      <c r="C17804" t="s">
        <v>394</v>
      </c>
      <c r="D17804" t="s">
        <v>1265</v>
      </c>
      <c r="E17804" t="s">
        <v>31</v>
      </c>
      <c r="F17804">
        <v>9542</v>
      </c>
      <c r="G17804">
        <v>4829</v>
      </c>
      <c r="H17804">
        <v>0.50607839027457557</v>
      </c>
      <c r="I17804" t="str">
        <f>VLOOKUP($B17804&amp;$E17804,'Employee List'!$A:$E,5,0)</f>
        <v>E-1354</v>
      </c>
    </row>
    <row r="17805" spans="1:9" x14ac:dyDescent="0.35">
      <c r="A17805" t="s">
        <v>1257</v>
      </c>
      <c r="B17805" t="s">
        <v>279</v>
      </c>
      <c r="C17805" t="s">
        <v>394</v>
      </c>
      <c r="D17805" t="s">
        <v>1260</v>
      </c>
      <c r="E17805" t="s">
        <v>29</v>
      </c>
      <c r="F17805">
        <v>118691</v>
      </c>
      <c r="G17805">
        <v>105845</v>
      </c>
      <c r="H17805">
        <v>0.89176938436781217</v>
      </c>
      <c r="I17805" t="str">
        <f>VLOOKUP($B17805&amp;$E17805,'Employee List'!$A:$E,5,0)</f>
        <v>E-1354</v>
      </c>
    </row>
    <row r="17806" spans="1:9" x14ac:dyDescent="0.35">
      <c r="A17806" t="s">
        <v>1257</v>
      </c>
      <c r="B17806" t="s">
        <v>279</v>
      </c>
      <c r="C17806" t="s">
        <v>394</v>
      </c>
      <c r="D17806" t="s">
        <v>1260</v>
      </c>
      <c r="E17806" t="s">
        <v>30</v>
      </c>
      <c r="F17806">
        <v>122473</v>
      </c>
      <c r="G17806">
        <v>183929</v>
      </c>
      <c r="H17806">
        <v>1.5017922317572037</v>
      </c>
      <c r="I17806" t="str">
        <f>VLOOKUP($B17806&amp;$E17806,'Employee List'!$A:$E,5,0)</f>
        <v>E-1354</v>
      </c>
    </row>
    <row r="17807" spans="1:9" x14ac:dyDescent="0.35">
      <c r="A17807" t="s">
        <v>1257</v>
      </c>
      <c r="B17807" t="s">
        <v>279</v>
      </c>
      <c r="C17807" t="s">
        <v>394</v>
      </c>
      <c r="D17807" t="s">
        <v>1260</v>
      </c>
      <c r="E17807" t="s">
        <v>31</v>
      </c>
      <c r="F17807">
        <v>138279</v>
      </c>
      <c r="G17807">
        <v>169099</v>
      </c>
      <c r="H17807">
        <v>1.2228827226115317</v>
      </c>
      <c r="I17807" t="str">
        <f>VLOOKUP($B17807&amp;$E17807,'Employee List'!$A:$E,5,0)</f>
        <v>E-1354</v>
      </c>
    </row>
    <row r="17808" spans="1:9" x14ac:dyDescent="0.35">
      <c r="A17808" t="s">
        <v>1257</v>
      </c>
      <c r="B17808" t="s">
        <v>279</v>
      </c>
      <c r="C17808" t="s">
        <v>394</v>
      </c>
      <c r="D17808" t="s">
        <v>1261</v>
      </c>
      <c r="E17808" t="s">
        <v>29</v>
      </c>
      <c r="F17808">
        <v>53823</v>
      </c>
      <c r="G17808">
        <v>49473</v>
      </c>
      <c r="H17808">
        <v>0.91917953291343846</v>
      </c>
      <c r="I17808" t="str">
        <f>VLOOKUP($B17808&amp;$E17808,'Employee List'!$A:$E,5,0)</f>
        <v>E-1354</v>
      </c>
    </row>
    <row r="17809" spans="1:9" x14ac:dyDescent="0.35">
      <c r="A17809" t="s">
        <v>1257</v>
      </c>
      <c r="B17809" t="s">
        <v>279</v>
      </c>
      <c r="C17809" t="s">
        <v>394</v>
      </c>
      <c r="D17809" t="s">
        <v>1261</v>
      </c>
      <c r="E17809" t="s">
        <v>30</v>
      </c>
      <c r="F17809">
        <v>54315</v>
      </c>
      <c r="G17809">
        <v>50061</v>
      </c>
      <c r="H17809">
        <v>0.92167909417288041</v>
      </c>
      <c r="I17809" t="str">
        <f>VLOOKUP($B17809&amp;$E17809,'Employee List'!$A:$E,5,0)</f>
        <v>E-1354</v>
      </c>
    </row>
    <row r="17810" spans="1:9" x14ac:dyDescent="0.35">
      <c r="A17810" t="s">
        <v>1257</v>
      </c>
      <c r="B17810" t="s">
        <v>279</v>
      </c>
      <c r="C17810" t="s">
        <v>394</v>
      </c>
      <c r="D17810" t="s">
        <v>1261</v>
      </c>
      <c r="E17810" t="s">
        <v>31</v>
      </c>
      <c r="F17810">
        <v>54285</v>
      </c>
      <c r="G17810">
        <v>48432</v>
      </c>
      <c r="H17810">
        <v>0.8921801602652667</v>
      </c>
      <c r="I17810" t="str">
        <f>VLOOKUP($B17810&amp;$E17810,'Employee List'!$A:$E,5,0)</f>
        <v>E-1354</v>
      </c>
    </row>
    <row r="17811" spans="1:9" x14ac:dyDescent="0.35">
      <c r="A17811" t="s">
        <v>1257</v>
      </c>
      <c r="B17811" t="s">
        <v>279</v>
      </c>
      <c r="C17811" t="s">
        <v>394</v>
      </c>
      <c r="D17811" t="s">
        <v>1266</v>
      </c>
      <c r="E17811" t="s">
        <v>29</v>
      </c>
      <c r="F17811">
        <v>48744</v>
      </c>
      <c r="G17811">
        <v>26908</v>
      </c>
      <c r="H17811">
        <v>0.55202691613326771</v>
      </c>
      <c r="I17811" t="str">
        <f>VLOOKUP($B17811&amp;$E17811,'Employee List'!$A:$E,5,0)</f>
        <v>E-1354</v>
      </c>
    </row>
    <row r="17812" spans="1:9" x14ac:dyDescent="0.35">
      <c r="A17812" t="s">
        <v>1257</v>
      </c>
      <c r="B17812" t="s">
        <v>279</v>
      </c>
      <c r="C17812" t="s">
        <v>394</v>
      </c>
      <c r="D17812" t="s">
        <v>1266</v>
      </c>
      <c r="E17812" t="s">
        <v>30</v>
      </c>
      <c r="F17812">
        <v>51027</v>
      </c>
      <c r="G17812">
        <v>34619</v>
      </c>
      <c r="H17812">
        <v>0.6784447449389539</v>
      </c>
      <c r="I17812" t="str">
        <f>VLOOKUP($B17812&amp;$E17812,'Employee List'!$A:$E,5,0)</f>
        <v>E-1354</v>
      </c>
    </row>
    <row r="17813" spans="1:9" x14ac:dyDescent="0.35">
      <c r="A17813" t="s">
        <v>1257</v>
      </c>
      <c r="B17813" t="s">
        <v>279</v>
      </c>
      <c r="C17813" t="s">
        <v>394</v>
      </c>
      <c r="D17813" t="s">
        <v>1266</v>
      </c>
      <c r="E17813" t="s">
        <v>31</v>
      </c>
      <c r="F17813">
        <v>51333</v>
      </c>
      <c r="G17813">
        <v>32088</v>
      </c>
      <c r="H17813">
        <v>0.62509496814914378</v>
      </c>
      <c r="I17813" t="str">
        <f>VLOOKUP($B17813&amp;$E17813,'Employee List'!$A:$E,5,0)</f>
        <v>E-1354</v>
      </c>
    </row>
    <row r="17814" spans="1:9" x14ac:dyDescent="0.35">
      <c r="A17814" t="s">
        <v>1257</v>
      </c>
      <c r="B17814" t="s">
        <v>279</v>
      </c>
      <c r="C17814" t="s">
        <v>394</v>
      </c>
      <c r="D17814" t="s">
        <v>1267</v>
      </c>
      <c r="E17814" t="s">
        <v>29</v>
      </c>
      <c r="F17814">
        <v>171369</v>
      </c>
      <c r="G17814">
        <v>129862</v>
      </c>
      <c r="H17814">
        <v>0.75779166593724656</v>
      </c>
      <c r="I17814" t="str">
        <f>VLOOKUP($B17814&amp;$E17814,'Employee List'!$A:$E,5,0)</f>
        <v>E-1354</v>
      </c>
    </row>
    <row r="17815" spans="1:9" x14ac:dyDescent="0.35">
      <c r="A17815" t="s">
        <v>1257</v>
      </c>
      <c r="B17815" t="s">
        <v>279</v>
      </c>
      <c r="C17815" t="s">
        <v>394</v>
      </c>
      <c r="D17815" t="s">
        <v>1267</v>
      </c>
      <c r="E17815" t="s">
        <v>30</v>
      </c>
      <c r="F17815">
        <v>170113</v>
      </c>
      <c r="G17815">
        <v>107976</v>
      </c>
      <c r="H17815">
        <v>0.63473103172597034</v>
      </c>
      <c r="I17815" t="str">
        <f>VLOOKUP($B17815&amp;$E17815,'Employee List'!$A:$E,5,0)</f>
        <v>E-1354</v>
      </c>
    </row>
    <row r="17816" spans="1:9" x14ac:dyDescent="0.35">
      <c r="A17816" t="s">
        <v>1257</v>
      </c>
      <c r="B17816" t="s">
        <v>279</v>
      </c>
      <c r="C17816" t="s">
        <v>394</v>
      </c>
      <c r="D17816" t="s">
        <v>1267</v>
      </c>
      <c r="E17816" t="s">
        <v>31</v>
      </c>
      <c r="F17816">
        <v>172312</v>
      </c>
      <c r="G17816">
        <v>127385</v>
      </c>
      <c r="H17816">
        <v>0.73926946469195409</v>
      </c>
      <c r="I17816" t="str">
        <f>VLOOKUP($B17816&amp;$E17816,'Employee List'!$A:$E,5,0)</f>
        <v>E-1354</v>
      </c>
    </row>
    <row r="17817" spans="1:9" x14ac:dyDescent="0.35">
      <c r="A17817" t="s">
        <v>1257</v>
      </c>
      <c r="B17817" t="s">
        <v>279</v>
      </c>
      <c r="C17817" t="s">
        <v>394</v>
      </c>
      <c r="D17817" t="s">
        <v>1268</v>
      </c>
      <c r="E17817" t="s">
        <v>29</v>
      </c>
      <c r="F17817">
        <v>16575</v>
      </c>
      <c r="G17817">
        <v>6687</v>
      </c>
      <c r="H17817">
        <v>0.40343891402714932</v>
      </c>
      <c r="I17817" t="str">
        <f>VLOOKUP($B17817&amp;$E17817,'Employee List'!$A:$E,5,0)</f>
        <v>E-1354</v>
      </c>
    </row>
    <row r="17818" spans="1:9" x14ac:dyDescent="0.35">
      <c r="A17818" t="s">
        <v>1257</v>
      </c>
      <c r="B17818" t="s">
        <v>279</v>
      </c>
      <c r="C17818" t="s">
        <v>394</v>
      </c>
      <c r="D17818" t="s">
        <v>1268</v>
      </c>
      <c r="E17818" t="s">
        <v>30</v>
      </c>
      <c r="F17818">
        <v>15715</v>
      </c>
      <c r="G17818">
        <v>7616</v>
      </c>
      <c r="H17818">
        <v>0.48463251670378621</v>
      </c>
      <c r="I17818" t="str">
        <f>VLOOKUP($B17818&amp;$E17818,'Employee List'!$A:$E,5,0)</f>
        <v>E-1354</v>
      </c>
    </row>
    <row r="17819" spans="1:9" x14ac:dyDescent="0.35">
      <c r="A17819" t="s">
        <v>1257</v>
      </c>
      <c r="B17819" t="s">
        <v>279</v>
      </c>
      <c r="C17819" t="s">
        <v>394</v>
      </c>
      <c r="D17819" t="s">
        <v>1268</v>
      </c>
      <c r="E17819" t="s">
        <v>31</v>
      </c>
      <c r="F17819">
        <v>12974</v>
      </c>
      <c r="G17819">
        <v>6010</v>
      </c>
      <c r="H17819">
        <v>0.46323416062895023</v>
      </c>
      <c r="I17819" t="str">
        <f>VLOOKUP($B17819&amp;$E17819,'Employee List'!$A:$E,5,0)</f>
        <v>E-1354</v>
      </c>
    </row>
    <row r="17820" spans="1:9" x14ac:dyDescent="0.35">
      <c r="A17820" t="s">
        <v>1257</v>
      </c>
      <c r="B17820" t="s">
        <v>279</v>
      </c>
      <c r="C17820" t="s">
        <v>394</v>
      </c>
      <c r="D17820" t="s">
        <v>1269</v>
      </c>
      <c r="E17820" t="s">
        <v>29</v>
      </c>
      <c r="F17820">
        <v>6102</v>
      </c>
      <c r="G17820">
        <v>6023</v>
      </c>
      <c r="H17820">
        <v>0.9870534251065225</v>
      </c>
      <c r="I17820" t="str">
        <f>VLOOKUP($B17820&amp;$E17820,'Employee List'!$A:$E,5,0)</f>
        <v>E-1354</v>
      </c>
    </row>
    <row r="17821" spans="1:9" x14ac:dyDescent="0.35">
      <c r="A17821" t="s">
        <v>1257</v>
      </c>
      <c r="B17821" t="s">
        <v>279</v>
      </c>
      <c r="C17821" t="s">
        <v>394</v>
      </c>
      <c r="D17821" t="s">
        <v>1269</v>
      </c>
      <c r="E17821" t="s">
        <v>30</v>
      </c>
      <c r="F17821">
        <v>5041</v>
      </c>
      <c r="G17821">
        <v>8148</v>
      </c>
      <c r="H17821">
        <v>1.616345963102559</v>
      </c>
      <c r="I17821" t="str">
        <f>VLOOKUP($B17821&amp;$E17821,'Employee List'!$A:$E,5,0)</f>
        <v>E-1354</v>
      </c>
    </row>
    <row r="17822" spans="1:9" x14ac:dyDescent="0.35">
      <c r="A17822" t="s">
        <v>1257</v>
      </c>
      <c r="B17822" t="s">
        <v>279</v>
      </c>
      <c r="C17822" t="s">
        <v>394</v>
      </c>
      <c r="D17822" t="s">
        <v>1269</v>
      </c>
      <c r="E17822" t="s">
        <v>31</v>
      </c>
      <c r="F17822">
        <v>4496</v>
      </c>
      <c r="G17822">
        <v>4249</v>
      </c>
      <c r="H17822">
        <v>0.94506227758007122</v>
      </c>
      <c r="I17822" t="str">
        <f>VLOOKUP($B17822&amp;$E17822,'Employee List'!$A:$E,5,0)</f>
        <v>E-1354</v>
      </c>
    </row>
    <row r="17823" spans="1:9" x14ac:dyDescent="0.35">
      <c r="A17823" t="s">
        <v>1257</v>
      </c>
      <c r="B17823" t="s">
        <v>279</v>
      </c>
      <c r="C17823" t="s">
        <v>394</v>
      </c>
      <c r="D17823" t="s">
        <v>1270</v>
      </c>
      <c r="E17823" t="s">
        <v>29</v>
      </c>
      <c r="F17823">
        <v>7304</v>
      </c>
      <c r="G17823">
        <v>3355</v>
      </c>
      <c r="H17823">
        <v>0.45933734939759036</v>
      </c>
      <c r="I17823" t="str">
        <f>VLOOKUP($B17823&amp;$E17823,'Employee List'!$A:$E,5,0)</f>
        <v>E-1354</v>
      </c>
    </row>
    <row r="17824" spans="1:9" x14ac:dyDescent="0.35">
      <c r="A17824" t="s">
        <v>1257</v>
      </c>
      <c r="B17824" t="s">
        <v>279</v>
      </c>
      <c r="C17824" t="s">
        <v>394</v>
      </c>
      <c r="D17824" t="s">
        <v>1270</v>
      </c>
      <c r="E17824" t="s">
        <v>30</v>
      </c>
      <c r="F17824">
        <v>6694</v>
      </c>
      <c r="G17824">
        <v>2962</v>
      </c>
      <c r="H17824">
        <v>0.44248580818643563</v>
      </c>
      <c r="I17824" t="str">
        <f>VLOOKUP($B17824&amp;$E17824,'Employee List'!$A:$E,5,0)</f>
        <v>E-1354</v>
      </c>
    </row>
    <row r="17825" spans="1:9" x14ac:dyDescent="0.35">
      <c r="A17825" t="s">
        <v>1257</v>
      </c>
      <c r="B17825" t="s">
        <v>279</v>
      </c>
      <c r="C17825" t="s">
        <v>394</v>
      </c>
      <c r="D17825" t="s">
        <v>1270</v>
      </c>
      <c r="E17825" t="s">
        <v>31</v>
      </c>
      <c r="F17825">
        <v>5670</v>
      </c>
      <c r="G17825">
        <v>2853</v>
      </c>
      <c r="H17825">
        <v>0.50317460317460316</v>
      </c>
      <c r="I17825" t="str">
        <f>VLOOKUP($B17825&amp;$E17825,'Employee List'!$A:$E,5,0)</f>
        <v>E-1354</v>
      </c>
    </row>
    <row r="17826" spans="1:9" x14ac:dyDescent="0.35">
      <c r="A17826" t="s">
        <v>1257</v>
      </c>
      <c r="B17826" t="s">
        <v>279</v>
      </c>
      <c r="C17826" t="s">
        <v>394</v>
      </c>
      <c r="D17826" t="s">
        <v>1271</v>
      </c>
      <c r="E17826" t="s">
        <v>29</v>
      </c>
      <c r="F17826">
        <v>6854</v>
      </c>
      <c r="G17826">
        <v>5651</v>
      </c>
      <c r="H17826">
        <v>0.82448205427487598</v>
      </c>
      <c r="I17826" t="str">
        <f>VLOOKUP($B17826&amp;$E17826,'Employee List'!$A:$E,5,0)</f>
        <v>E-1354</v>
      </c>
    </row>
    <row r="17827" spans="1:9" x14ac:dyDescent="0.35">
      <c r="A17827" t="s">
        <v>1257</v>
      </c>
      <c r="B17827" t="s">
        <v>279</v>
      </c>
      <c r="C17827" t="s">
        <v>394</v>
      </c>
      <c r="D17827" t="s">
        <v>1271</v>
      </c>
      <c r="E17827" t="s">
        <v>30</v>
      </c>
      <c r="F17827">
        <v>4543</v>
      </c>
      <c r="G17827">
        <v>7750</v>
      </c>
      <c r="H17827">
        <v>1.7059211974466211</v>
      </c>
      <c r="I17827" t="str">
        <f>VLOOKUP($B17827&amp;$E17827,'Employee List'!$A:$E,5,0)</f>
        <v>E-1354</v>
      </c>
    </row>
    <row r="17828" spans="1:9" x14ac:dyDescent="0.35">
      <c r="A17828" t="s">
        <v>1257</v>
      </c>
      <c r="B17828" t="s">
        <v>279</v>
      </c>
      <c r="C17828" t="s">
        <v>394</v>
      </c>
      <c r="D17828" t="s">
        <v>1271</v>
      </c>
      <c r="E17828" t="s">
        <v>31</v>
      </c>
      <c r="F17828">
        <v>4796</v>
      </c>
      <c r="G17828">
        <v>5163</v>
      </c>
      <c r="H17828">
        <v>1.0765221017514595</v>
      </c>
      <c r="I17828" t="str">
        <f>VLOOKUP($B17828&amp;$E17828,'Employee List'!$A:$E,5,0)</f>
        <v>E-1354</v>
      </c>
    </row>
    <row r="17829" spans="1:9" x14ac:dyDescent="0.35">
      <c r="A17829" t="s">
        <v>1257</v>
      </c>
      <c r="B17829" t="s">
        <v>279</v>
      </c>
      <c r="C17829" t="s">
        <v>394</v>
      </c>
      <c r="D17829" t="s">
        <v>1258</v>
      </c>
      <c r="E17829" t="s">
        <v>29</v>
      </c>
      <c r="F17829">
        <v>183010</v>
      </c>
      <c r="G17829">
        <v>182682</v>
      </c>
      <c r="H17829">
        <v>0.99820774821048031</v>
      </c>
      <c r="I17829" t="str">
        <f>VLOOKUP($B17829&amp;$E17829,'Employee List'!$A:$E,5,0)</f>
        <v>E-1354</v>
      </c>
    </row>
    <row r="17830" spans="1:9" x14ac:dyDescent="0.35">
      <c r="A17830" t="s">
        <v>1257</v>
      </c>
      <c r="B17830" t="s">
        <v>279</v>
      </c>
      <c r="C17830" t="s">
        <v>394</v>
      </c>
      <c r="D17830" t="s">
        <v>1258</v>
      </c>
      <c r="E17830" t="s">
        <v>30</v>
      </c>
      <c r="F17830">
        <v>177380</v>
      </c>
      <c r="G17830">
        <v>119587</v>
      </c>
      <c r="H17830">
        <v>0.67418536475363622</v>
      </c>
      <c r="I17830" t="str">
        <f>VLOOKUP($B17830&amp;$E17830,'Employee List'!$A:$E,5,0)</f>
        <v>E-1354</v>
      </c>
    </row>
    <row r="17831" spans="1:9" x14ac:dyDescent="0.35">
      <c r="A17831" t="s">
        <v>1257</v>
      </c>
      <c r="B17831" t="s">
        <v>279</v>
      </c>
      <c r="C17831" t="s">
        <v>394</v>
      </c>
      <c r="D17831" t="s">
        <v>1258</v>
      </c>
      <c r="E17831" t="s">
        <v>31</v>
      </c>
      <c r="F17831">
        <v>168758</v>
      </c>
      <c r="G17831">
        <v>88947</v>
      </c>
      <c r="H17831">
        <v>0.52706834638950451</v>
      </c>
      <c r="I17831" t="str">
        <f>VLOOKUP($B17831&amp;$E17831,'Employee List'!$A:$E,5,0)</f>
        <v>E-1354</v>
      </c>
    </row>
    <row r="17832" spans="1:9" x14ac:dyDescent="0.35">
      <c r="A17832" t="s">
        <v>1257</v>
      </c>
      <c r="B17832" t="s">
        <v>279</v>
      </c>
      <c r="C17832" t="s">
        <v>394</v>
      </c>
      <c r="D17832" t="s">
        <v>1272</v>
      </c>
      <c r="E17832" t="s">
        <v>29</v>
      </c>
      <c r="F17832">
        <v>17940</v>
      </c>
      <c r="G17832">
        <v>9821</v>
      </c>
      <c r="H17832">
        <v>0.54743589743589749</v>
      </c>
      <c r="I17832" t="str">
        <f>VLOOKUP($B17832&amp;$E17832,'Employee List'!$A:$E,5,0)</f>
        <v>E-1354</v>
      </c>
    </row>
    <row r="17833" spans="1:9" x14ac:dyDescent="0.35">
      <c r="A17833" t="s">
        <v>1257</v>
      </c>
      <c r="B17833" t="s">
        <v>279</v>
      </c>
      <c r="C17833" t="s">
        <v>394</v>
      </c>
      <c r="D17833" t="s">
        <v>1272</v>
      </c>
      <c r="E17833" t="s">
        <v>30</v>
      </c>
      <c r="F17833">
        <v>18083</v>
      </c>
      <c r="G17833">
        <v>10186</v>
      </c>
      <c r="H17833">
        <v>0.56329148924404138</v>
      </c>
      <c r="I17833" t="str">
        <f>VLOOKUP($B17833&amp;$E17833,'Employee List'!$A:$E,5,0)</f>
        <v>E-1354</v>
      </c>
    </row>
    <row r="17834" spans="1:9" x14ac:dyDescent="0.35">
      <c r="A17834" t="s">
        <v>1257</v>
      </c>
      <c r="B17834" t="s">
        <v>279</v>
      </c>
      <c r="C17834" t="s">
        <v>394</v>
      </c>
      <c r="D17834" t="s">
        <v>1272</v>
      </c>
      <c r="E17834" t="s">
        <v>31</v>
      </c>
      <c r="F17834">
        <v>19809</v>
      </c>
      <c r="G17834">
        <v>13518</v>
      </c>
      <c r="H17834">
        <v>0.68241708314402549</v>
      </c>
      <c r="I17834" t="str">
        <f>VLOOKUP($B17834&amp;$E17834,'Employee List'!$A:$E,5,0)</f>
        <v>E-1354</v>
      </c>
    </row>
    <row r="17835" spans="1:9" x14ac:dyDescent="0.35">
      <c r="A17835" t="s">
        <v>1257</v>
      </c>
      <c r="B17835" t="s">
        <v>279</v>
      </c>
      <c r="C17835" t="s">
        <v>394</v>
      </c>
      <c r="D17835" t="s">
        <v>1259</v>
      </c>
      <c r="E17835" t="s">
        <v>29</v>
      </c>
      <c r="F17835">
        <v>44454</v>
      </c>
      <c r="G17835">
        <v>28704</v>
      </c>
      <c r="H17835">
        <v>0.64570117424753681</v>
      </c>
      <c r="I17835" t="str">
        <f>VLOOKUP($B17835&amp;$E17835,'Employee List'!$A:$E,5,0)</f>
        <v>E-1354</v>
      </c>
    </row>
    <row r="17836" spans="1:9" x14ac:dyDescent="0.35">
      <c r="A17836" t="s">
        <v>1257</v>
      </c>
      <c r="B17836" t="s">
        <v>279</v>
      </c>
      <c r="C17836" t="s">
        <v>394</v>
      </c>
      <c r="D17836" t="s">
        <v>1259</v>
      </c>
      <c r="E17836" t="s">
        <v>30</v>
      </c>
      <c r="F17836">
        <v>49065</v>
      </c>
      <c r="G17836">
        <v>25946</v>
      </c>
      <c r="H17836">
        <v>0.52880872312238869</v>
      </c>
      <c r="I17836" t="str">
        <f>VLOOKUP($B17836&amp;$E17836,'Employee List'!$A:$E,5,0)</f>
        <v>E-1354</v>
      </c>
    </row>
    <row r="17837" spans="1:9" x14ac:dyDescent="0.35">
      <c r="A17837" t="s">
        <v>1257</v>
      </c>
      <c r="B17837" t="s">
        <v>279</v>
      </c>
      <c r="C17837" t="s">
        <v>394</v>
      </c>
      <c r="D17837" t="s">
        <v>1259</v>
      </c>
      <c r="E17837" t="s">
        <v>31</v>
      </c>
      <c r="F17837">
        <v>46541</v>
      </c>
      <c r="G17837">
        <v>30481</v>
      </c>
      <c r="H17837">
        <v>0.65492791302292597</v>
      </c>
      <c r="I17837" t="str">
        <f>VLOOKUP($B17837&amp;$E17837,'Employee List'!$A:$E,5,0)</f>
        <v>E-1354</v>
      </c>
    </row>
    <row r="17838" spans="1:9" x14ac:dyDescent="0.35">
      <c r="A17838" t="s">
        <v>1257</v>
      </c>
      <c r="B17838" t="s">
        <v>279</v>
      </c>
      <c r="C17838" t="s">
        <v>394</v>
      </c>
      <c r="D17838" t="s">
        <v>1273</v>
      </c>
      <c r="E17838" t="s">
        <v>29</v>
      </c>
      <c r="F17838">
        <v>7514</v>
      </c>
      <c r="G17838">
        <v>13238</v>
      </c>
      <c r="H17838">
        <v>1.7617780143731701</v>
      </c>
      <c r="I17838" t="str">
        <f>VLOOKUP($B17838&amp;$E17838,'Employee List'!$A:$E,5,0)</f>
        <v>E-1354</v>
      </c>
    </row>
    <row r="17839" spans="1:9" x14ac:dyDescent="0.35">
      <c r="A17839" t="s">
        <v>1257</v>
      </c>
      <c r="B17839" t="s">
        <v>279</v>
      </c>
      <c r="C17839" t="s">
        <v>394</v>
      </c>
      <c r="D17839" t="s">
        <v>1273</v>
      </c>
      <c r="E17839" t="s">
        <v>30</v>
      </c>
      <c r="F17839">
        <v>8332</v>
      </c>
      <c r="G17839">
        <v>6761</v>
      </c>
      <c r="H17839">
        <v>0.81144983197311571</v>
      </c>
      <c r="I17839" t="str">
        <f>VLOOKUP($B17839&amp;$E17839,'Employee List'!$A:$E,5,0)</f>
        <v>E-1354</v>
      </c>
    </row>
    <row r="17840" spans="1:9" x14ac:dyDescent="0.35">
      <c r="A17840" t="s">
        <v>1257</v>
      </c>
      <c r="B17840" t="s">
        <v>279</v>
      </c>
      <c r="C17840" t="s">
        <v>394</v>
      </c>
      <c r="D17840" t="s">
        <v>1273</v>
      </c>
      <c r="E17840" t="s">
        <v>31</v>
      </c>
      <c r="F17840">
        <v>10952</v>
      </c>
      <c r="G17840">
        <v>8060</v>
      </c>
      <c r="H17840">
        <v>0.73593864134404674</v>
      </c>
      <c r="I17840" t="str">
        <f>VLOOKUP($B17840&amp;$E17840,'Employee List'!$A:$E,5,0)</f>
        <v>E-1354</v>
      </c>
    </row>
    <row r="17841" spans="1:9" x14ac:dyDescent="0.35">
      <c r="A17841" t="s">
        <v>1257</v>
      </c>
      <c r="B17841" t="s">
        <v>279</v>
      </c>
      <c r="C17841" t="s">
        <v>394</v>
      </c>
      <c r="D17841" t="s">
        <v>1275</v>
      </c>
      <c r="E17841" t="s">
        <v>29</v>
      </c>
      <c r="F17841">
        <v>2127</v>
      </c>
      <c r="G17841">
        <v>2100</v>
      </c>
      <c r="H17841">
        <v>0.98730606488011285</v>
      </c>
      <c r="I17841" t="str">
        <f>VLOOKUP($B17841&amp;$E17841,'Employee List'!$A:$E,5,0)</f>
        <v>E-1354</v>
      </c>
    </row>
    <row r="17842" spans="1:9" x14ac:dyDescent="0.35">
      <c r="A17842" t="s">
        <v>1257</v>
      </c>
      <c r="B17842" t="s">
        <v>279</v>
      </c>
      <c r="C17842" t="s">
        <v>394</v>
      </c>
      <c r="D17842" t="s">
        <v>1275</v>
      </c>
      <c r="E17842" t="s">
        <v>30</v>
      </c>
      <c r="F17842">
        <v>3862</v>
      </c>
      <c r="G17842">
        <v>4566</v>
      </c>
      <c r="H17842">
        <v>1.1822889694458829</v>
      </c>
      <c r="I17842" t="str">
        <f>VLOOKUP($B17842&amp;$E17842,'Employee List'!$A:$E,5,0)</f>
        <v>E-1354</v>
      </c>
    </row>
    <row r="17843" spans="1:9" x14ac:dyDescent="0.35">
      <c r="A17843" t="s">
        <v>1257</v>
      </c>
      <c r="B17843" t="s">
        <v>279</v>
      </c>
      <c r="C17843" t="s">
        <v>394</v>
      </c>
      <c r="D17843" t="s">
        <v>1275</v>
      </c>
      <c r="E17843" t="s">
        <v>31</v>
      </c>
      <c r="F17843">
        <v>1656</v>
      </c>
      <c r="G17843">
        <v>1306</v>
      </c>
      <c r="H17843">
        <v>0.78864734299516903</v>
      </c>
      <c r="I17843" t="str">
        <f>VLOOKUP($B17843&amp;$E17843,'Employee List'!$A:$E,5,0)</f>
        <v>E-1354</v>
      </c>
    </row>
    <row r="17844" spans="1:9" x14ac:dyDescent="0.35">
      <c r="A17844" t="s">
        <v>1257</v>
      </c>
      <c r="B17844" t="s">
        <v>279</v>
      </c>
      <c r="C17844" t="s">
        <v>394</v>
      </c>
      <c r="D17844" t="s">
        <v>1276</v>
      </c>
      <c r="E17844" t="s">
        <v>29</v>
      </c>
      <c r="F17844">
        <v>6404</v>
      </c>
      <c r="G17844">
        <v>4478</v>
      </c>
      <c r="H17844">
        <v>0.69925046845721428</v>
      </c>
      <c r="I17844" t="str">
        <f>VLOOKUP($B17844&amp;$E17844,'Employee List'!$A:$E,5,0)</f>
        <v>E-1354</v>
      </c>
    </row>
    <row r="17845" spans="1:9" x14ac:dyDescent="0.35">
      <c r="A17845" t="s">
        <v>1257</v>
      </c>
      <c r="B17845" t="s">
        <v>279</v>
      </c>
      <c r="C17845" t="s">
        <v>394</v>
      </c>
      <c r="D17845" t="s">
        <v>1276</v>
      </c>
      <c r="E17845" t="s">
        <v>30</v>
      </c>
      <c r="F17845">
        <v>6501</v>
      </c>
      <c r="G17845">
        <v>4665</v>
      </c>
      <c r="H17845">
        <v>0.7175819104753115</v>
      </c>
      <c r="I17845" t="str">
        <f>VLOOKUP($B17845&amp;$E17845,'Employee List'!$A:$E,5,0)</f>
        <v>E-1354</v>
      </c>
    </row>
    <row r="17846" spans="1:9" x14ac:dyDescent="0.35">
      <c r="A17846" t="s">
        <v>1257</v>
      </c>
      <c r="B17846" t="s">
        <v>279</v>
      </c>
      <c r="C17846" t="s">
        <v>394</v>
      </c>
      <c r="D17846" t="s">
        <v>1276</v>
      </c>
      <c r="E17846" t="s">
        <v>31</v>
      </c>
      <c r="F17846">
        <v>4649</v>
      </c>
      <c r="G17846">
        <v>3162</v>
      </c>
      <c r="H17846">
        <v>0.68014626801462685</v>
      </c>
      <c r="I17846" t="str">
        <f>VLOOKUP($B17846&amp;$E17846,'Employee List'!$A:$E,5,0)</f>
        <v>E-1354</v>
      </c>
    </row>
    <row r="17847" spans="1:9" x14ac:dyDescent="0.35">
      <c r="A17847" t="s">
        <v>1257</v>
      </c>
      <c r="B17847" t="s">
        <v>279</v>
      </c>
      <c r="C17847" t="s">
        <v>394</v>
      </c>
      <c r="D17847" t="s">
        <v>1277</v>
      </c>
      <c r="E17847" t="s">
        <v>29</v>
      </c>
      <c r="F17847">
        <v>8761</v>
      </c>
      <c r="G17847">
        <v>5967</v>
      </c>
      <c r="H17847">
        <v>0.68108663394589664</v>
      </c>
      <c r="I17847" t="str">
        <f>VLOOKUP($B17847&amp;$E17847,'Employee List'!$A:$E,5,0)</f>
        <v>E-1354</v>
      </c>
    </row>
    <row r="17848" spans="1:9" x14ac:dyDescent="0.35">
      <c r="A17848" t="s">
        <v>1257</v>
      </c>
      <c r="B17848" t="s">
        <v>279</v>
      </c>
      <c r="C17848" t="s">
        <v>394</v>
      </c>
      <c r="D17848" t="s">
        <v>1277</v>
      </c>
      <c r="E17848" t="s">
        <v>30</v>
      </c>
      <c r="F17848">
        <v>8723</v>
      </c>
      <c r="G17848">
        <v>9309</v>
      </c>
      <c r="H17848">
        <v>1.0671787229164278</v>
      </c>
      <c r="I17848" t="str">
        <f>VLOOKUP($B17848&amp;$E17848,'Employee List'!$A:$E,5,0)</f>
        <v>E-1354</v>
      </c>
    </row>
    <row r="17849" spans="1:9" x14ac:dyDescent="0.35">
      <c r="A17849" t="s">
        <v>1257</v>
      </c>
      <c r="B17849" t="s">
        <v>279</v>
      </c>
      <c r="C17849" t="s">
        <v>394</v>
      </c>
      <c r="D17849" t="s">
        <v>1277</v>
      </c>
      <c r="E17849" t="s">
        <v>31</v>
      </c>
      <c r="F17849">
        <v>10431</v>
      </c>
      <c r="G17849">
        <v>9862</v>
      </c>
      <c r="H17849">
        <v>0.94545105934234497</v>
      </c>
      <c r="I17849" t="str">
        <f>VLOOKUP($B17849&amp;$E17849,'Employee List'!$A:$E,5,0)</f>
        <v>E-1354</v>
      </c>
    </row>
    <row r="17850" spans="1:9" x14ac:dyDescent="0.35">
      <c r="A17850" t="s">
        <v>1257</v>
      </c>
      <c r="B17850" t="s">
        <v>279</v>
      </c>
      <c r="C17850" t="s">
        <v>394</v>
      </c>
      <c r="D17850" t="s">
        <v>1278</v>
      </c>
      <c r="E17850" t="s">
        <v>29</v>
      </c>
      <c r="F17850">
        <v>19353</v>
      </c>
      <c r="G17850">
        <v>18647</v>
      </c>
      <c r="H17850">
        <v>0.96351986772076681</v>
      </c>
      <c r="I17850" t="str">
        <f>VLOOKUP($B17850&amp;$E17850,'Employee List'!$A:$E,5,0)</f>
        <v>E-1354</v>
      </c>
    </row>
    <row r="17851" spans="1:9" x14ac:dyDescent="0.35">
      <c r="A17851" t="s">
        <v>1257</v>
      </c>
      <c r="B17851" t="s">
        <v>279</v>
      </c>
      <c r="C17851" t="s">
        <v>394</v>
      </c>
      <c r="D17851" t="s">
        <v>1278</v>
      </c>
      <c r="E17851" t="s">
        <v>30</v>
      </c>
      <c r="F17851">
        <v>18619</v>
      </c>
      <c r="G17851">
        <v>16865</v>
      </c>
      <c r="H17851">
        <v>0.90579515548633116</v>
      </c>
      <c r="I17851" t="str">
        <f>VLOOKUP($B17851&amp;$E17851,'Employee List'!$A:$E,5,0)</f>
        <v>E-1354</v>
      </c>
    </row>
    <row r="17852" spans="1:9" x14ac:dyDescent="0.35">
      <c r="A17852" t="s">
        <v>1257</v>
      </c>
      <c r="B17852" t="s">
        <v>279</v>
      </c>
      <c r="C17852" t="s">
        <v>394</v>
      </c>
      <c r="D17852" t="s">
        <v>1278</v>
      </c>
      <c r="E17852" t="s">
        <v>31</v>
      </c>
      <c r="F17852">
        <v>16589</v>
      </c>
      <c r="G17852">
        <v>15523</v>
      </c>
      <c r="H17852">
        <v>0.93574055096750863</v>
      </c>
      <c r="I17852" t="str">
        <f>VLOOKUP($B17852&amp;$E17852,'Employee List'!$A:$E,5,0)</f>
        <v>E-1354</v>
      </c>
    </row>
    <row r="17853" spans="1:9" x14ac:dyDescent="0.35">
      <c r="A17853" t="s">
        <v>1257</v>
      </c>
      <c r="B17853" t="s">
        <v>279</v>
      </c>
      <c r="C17853" t="s">
        <v>394</v>
      </c>
      <c r="D17853" t="s">
        <v>1279</v>
      </c>
      <c r="E17853" t="s">
        <v>29</v>
      </c>
      <c r="F17853">
        <v>4287</v>
      </c>
      <c r="G17853">
        <v>3214</v>
      </c>
      <c r="H17853">
        <v>0.74970842080709121</v>
      </c>
      <c r="I17853" t="str">
        <f>VLOOKUP($B17853&amp;$E17853,'Employee List'!$A:$E,5,0)</f>
        <v>E-1354</v>
      </c>
    </row>
    <row r="17854" spans="1:9" x14ac:dyDescent="0.35">
      <c r="A17854" t="s">
        <v>1257</v>
      </c>
      <c r="B17854" t="s">
        <v>279</v>
      </c>
      <c r="C17854" t="s">
        <v>394</v>
      </c>
      <c r="D17854" t="s">
        <v>1279</v>
      </c>
      <c r="E17854" t="s">
        <v>30</v>
      </c>
      <c r="F17854">
        <v>2259</v>
      </c>
      <c r="G17854">
        <v>5973</v>
      </c>
      <c r="H17854">
        <v>2.644090305444887</v>
      </c>
      <c r="I17854" t="str">
        <f>VLOOKUP($B17854&amp;$E17854,'Employee List'!$A:$E,5,0)</f>
        <v>E-1354</v>
      </c>
    </row>
    <row r="17855" spans="1:9" x14ac:dyDescent="0.35">
      <c r="A17855" t="s">
        <v>1257</v>
      </c>
      <c r="B17855" t="s">
        <v>279</v>
      </c>
      <c r="C17855" t="s">
        <v>394</v>
      </c>
      <c r="D17855" t="s">
        <v>1279</v>
      </c>
      <c r="E17855" t="s">
        <v>31</v>
      </c>
      <c r="F17855">
        <v>1269</v>
      </c>
      <c r="G17855">
        <v>4210</v>
      </c>
      <c r="H17855">
        <v>3.3175728920409773</v>
      </c>
      <c r="I17855" t="str">
        <f>VLOOKUP($B17855&amp;$E17855,'Employee List'!$A:$E,5,0)</f>
        <v>E-1354</v>
      </c>
    </row>
    <row r="17856" spans="1:9" x14ac:dyDescent="0.35">
      <c r="A17856" t="s">
        <v>1257</v>
      </c>
      <c r="B17856" t="s">
        <v>279</v>
      </c>
      <c r="C17856" t="s">
        <v>394</v>
      </c>
      <c r="D17856" t="s">
        <v>1280</v>
      </c>
      <c r="E17856" t="s">
        <v>29</v>
      </c>
      <c r="F17856">
        <v>1874</v>
      </c>
      <c r="G17856">
        <v>3435</v>
      </c>
      <c r="H17856">
        <v>1.8329775880469583</v>
      </c>
      <c r="I17856" t="str">
        <f>VLOOKUP($B17856&amp;$E17856,'Employee List'!$A:$E,5,0)</f>
        <v>E-1354</v>
      </c>
    </row>
    <row r="17857" spans="1:9" x14ac:dyDescent="0.35">
      <c r="A17857" t="s">
        <v>1257</v>
      </c>
      <c r="B17857" t="s">
        <v>279</v>
      </c>
      <c r="C17857" t="s">
        <v>394</v>
      </c>
      <c r="D17857" t="s">
        <v>1280</v>
      </c>
      <c r="E17857" t="s">
        <v>30</v>
      </c>
      <c r="F17857">
        <v>2772</v>
      </c>
      <c r="G17857">
        <v>4298</v>
      </c>
      <c r="H17857">
        <v>1.5505050505050506</v>
      </c>
      <c r="I17857" t="str">
        <f>VLOOKUP($B17857&amp;$E17857,'Employee List'!$A:$E,5,0)</f>
        <v>E-1354</v>
      </c>
    </row>
    <row r="17858" spans="1:9" x14ac:dyDescent="0.35">
      <c r="A17858" t="s">
        <v>1257</v>
      </c>
      <c r="B17858" t="s">
        <v>279</v>
      </c>
      <c r="C17858" t="s">
        <v>394</v>
      </c>
      <c r="D17858" t="s">
        <v>1280</v>
      </c>
      <c r="E17858" t="s">
        <v>31</v>
      </c>
      <c r="F17858">
        <v>4384</v>
      </c>
      <c r="G17858">
        <v>4476</v>
      </c>
      <c r="H17858">
        <v>1.0209854014598541</v>
      </c>
      <c r="I17858" t="str">
        <f>VLOOKUP($B17858&amp;$E17858,'Employee List'!$A:$E,5,0)</f>
        <v>E-1354</v>
      </c>
    </row>
    <row r="17859" spans="1:9" x14ac:dyDescent="0.35">
      <c r="A17859" t="s">
        <v>1257</v>
      </c>
      <c r="B17859" t="s">
        <v>279</v>
      </c>
      <c r="C17859" t="s">
        <v>394</v>
      </c>
      <c r="D17859" t="s">
        <v>1262</v>
      </c>
      <c r="E17859" t="s">
        <v>29</v>
      </c>
      <c r="F17859">
        <v>38719</v>
      </c>
      <c r="G17859">
        <v>29506</v>
      </c>
      <c r="H17859">
        <v>0.76205480513443014</v>
      </c>
      <c r="I17859" t="str">
        <f>VLOOKUP($B17859&amp;$E17859,'Employee List'!$A:$E,5,0)</f>
        <v>E-1354</v>
      </c>
    </row>
    <row r="17860" spans="1:9" x14ac:dyDescent="0.35">
      <c r="A17860" t="s">
        <v>1257</v>
      </c>
      <c r="B17860" t="s">
        <v>279</v>
      </c>
      <c r="C17860" t="s">
        <v>394</v>
      </c>
      <c r="D17860" t="s">
        <v>1262</v>
      </c>
      <c r="E17860" t="s">
        <v>30</v>
      </c>
      <c r="F17860">
        <v>36297</v>
      </c>
      <c r="G17860">
        <v>22309</v>
      </c>
      <c r="H17860">
        <v>0.61462379811003665</v>
      </c>
      <c r="I17860" t="str">
        <f>VLOOKUP($B17860&amp;$E17860,'Employee List'!$A:$E,5,0)</f>
        <v>E-1354</v>
      </c>
    </row>
    <row r="17861" spans="1:9" x14ac:dyDescent="0.35">
      <c r="A17861" t="s">
        <v>1257</v>
      </c>
      <c r="B17861" t="s">
        <v>279</v>
      </c>
      <c r="C17861" t="s">
        <v>394</v>
      </c>
      <c r="D17861" t="s">
        <v>1262</v>
      </c>
      <c r="E17861" t="s">
        <v>31</v>
      </c>
      <c r="F17861">
        <v>38999</v>
      </c>
      <c r="G17861">
        <v>26154</v>
      </c>
      <c r="H17861">
        <v>0.67063258032257234</v>
      </c>
      <c r="I17861" t="str">
        <f>VLOOKUP($B17861&amp;$E17861,'Employee List'!$A:$E,5,0)</f>
        <v>E-1354</v>
      </c>
    </row>
    <row r="17862" spans="1:9" x14ac:dyDescent="0.35">
      <c r="A17862" t="s">
        <v>1257</v>
      </c>
      <c r="B17862" t="s">
        <v>279</v>
      </c>
      <c r="C17862" t="s">
        <v>394</v>
      </c>
      <c r="D17862" t="s">
        <v>1282</v>
      </c>
      <c r="E17862" t="s">
        <v>30</v>
      </c>
      <c r="F17862">
        <v>3852</v>
      </c>
      <c r="G17862">
        <v>5837</v>
      </c>
      <c r="H17862">
        <v>1.5153167185877465</v>
      </c>
      <c r="I17862" t="str">
        <f>VLOOKUP($B17862&amp;$E17862,'Employee List'!$A:$E,5,0)</f>
        <v>E-1354</v>
      </c>
    </row>
    <row r="17863" spans="1:9" x14ac:dyDescent="0.35">
      <c r="A17863" t="s">
        <v>1257</v>
      </c>
      <c r="B17863" t="s">
        <v>279</v>
      </c>
      <c r="C17863" t="s">
        <v>394</v>
      </c>
      <c r="D17863" t="s">
        <v>1282</v>
      </c>
      <c r="E17863" t="s">
        <v>31</v>
      </c>
      <c r="F17863">
        <v>3287</v>
      </c>
      <c r="G17863">
        <v>4472</v>
      </c>
      <c r="H17863">
        <v>1.3605111043504716</v>
      </c>
      <c r="I17863" t="str">
        <f>VLOOKUP($B17863&amp;$E17863,'Employee List'!$A:$E,5,0)</f>
        <v>E-1354</v>
      </c>
    </row>
    <row r="17864" spans="1:9" x14ac:dyDescent="0.35">
      <c r="A17864" t="s">
        <v>1257</v>
      </c>
      <c r="B17864" t="s">
        <v>279</v>
      </c>
      <c r="C17864" t="s">
        <v>394</v>
      </c>
      <c r="D17864" t="s">
        <v>1281</v>
      </c>
      <c r="E17864" t="s">
        <v>29</v>
      </c>
      <c r="F17864">
        <v>3715</v>
      </c>
      <c r="G17864">
        <v>6656</v>
      </c>
      <c r="H17864">
        <v>1.7916554508748317</v>
      </c>
      <c r="I17864" t="str">
        <f>VLOOKUP($B17864&amp;$E17864,'Employee List'!$A:$E,5,0)</f>
        <v>E-1354</v>
      </c>
    </row>
    <row r="17865" spans="1:9" x14ac:dyDescent="0.35">
      <c r="A17865" t="s">
        <v>1257</v>
      </c>
      <c r="B17865" t="s">
        <v>279</v>
      </c>
      <c r="C17865" t="s">
        <v>394</v>
      </c>
      <c r="D17865" t="s">
        <v>1281</v>
      </c>
      <c r="E17865" t="s">
        <v>30</v>
      </c>
      <c r="F17865">
        <v>5134</v>
      </c>
      <c r="G17865">
        <v>2345</v>
      </c>
      <c r="H17865">
        <v>0.45675886248539149</v>
      </c>
      <c r="I17865" t="str">
        <f>VLOOKUP($B17865&amp;$E17865,'Employee List'!$A:$E,5,0)</f>
        <v>E-1354</v>
      </c>
    </row>
    <row r="17866" spans="1:9" x14ac:dyDescent="0.35">
      <c r="A17866" t="s">
        <v>1257</v>
      </c>
      <c r="B17866" t="s">
        <v>279</v>
      </c>
      <c r="C17866" t="s">
        <v>394</v>
      </c>
      <c r="D17866" t="s">
        <v>1281</v>
      </c>
      <c r="E17866" t="s">
        <v>31</v>
      </c>
      <c r="F17866">
        <v>5178</v>
      </c>
      <c r="G17866">
        <v>5214</v>
      </c>
      <c r="H17866">
        <v>1.0069524913093859</v>
      </c>
      <c r="I17866" t="str">
        <f>VLOOKUP($B17866&amp;$E17866,'Employee List'!$A:$E,5,0)</f>
        <v>E-1354</v>
      </c>
    </row>
    <row r="17867" spans="1:9" x14ac:dyDescent="0.35">
      <c r="A17867" t="s">
        <v>1257</v>
      </c>
      <c r="B17867" t="s">
        <v>280</v>
      </c>
      <c r="C17867" t="s">
        <v>394</v>
      </c>
      <c r="D17867" t="s">
        <v>1274</v>
      </c>
      <c r="E17867" t="s">
        <v>29</v>
      </c>
      <c r="F17867">
        <v>21534</v>
      </c>
      <c r="G17867">
        <v>19894</v>
      </c>
      <c r="H17867">
        <v>0.92384136714033627</v>
      </c>
      <c r="I17867" t="str">
        <f>VLOOKUP($B17867&amp;$E17867,'Employee List'!$A:$E,5,0)</f>
        <v>E-1355</v>
      </c>
    </row>
    <row r="17868" spans="1:9" x14ac:dyDescent="0.35">
      <c r="A17868" t="s">
        <v>1257</v>
      </c>
      <c r="B17868" t="s">
        <v>280</v>
      </c>
      <c r="C17868" t="s">
        <v>394</v>
      </c>
      <c r="D17868" t="s">
        <v>1274</v>
      </c>
      <c r="E17868" t="s">
        <v>30</v>
      </c>
      <c r="F17868">
        <v>19918</v>
      </c>
      <c r="G17868">
        <v>15810</v>
      </c>
      <c r="H17868">
        <v>0.79375439301134654</v>
      </c>
      <c r="I17868" t="str">
        <f>VLOOKUP($B17868&amp;$E17868,'Employee List'!$A:$E,5,0)</f>
        <v>E-1355</v>
      </c>
    </row>
    <row r="17869" spans="1:9" x14ac:dyDescent="0.35">
      <c r="A17869" t="s">
        <v>1257</v>
      </c>
      <c r="B17869" t="s">
        <v>280</v>
      </c>
      <c r="C17869" t="s">
        <v>394</v>
      </c>
      <c r="D17869" t="s">
        <v>1274</v>
      </c>
      <c r="E17869" t="s">
        <v>31</v>
      </c>
      <c r="F17869">
        <v>20891</v>
      </c>
      <c r="G17869">
        <v>17278</v>
      </c>
      <c r="H17869">
        <v>0.827054712555646</v>
      </c>
      <c r="I17869" t="str">
        <f>VLOOKUP($B17869&amp;$E17869,'Employee List'!$A:$E,5,0)</f>
        <v>E-1355</v>
      </c>
    </row>
    <row r="17870" spans="1:9" x14ac:dyDescent="0.35">
      <c r="A17870" t="s">
        <v>1257</v>
      </c>
      <c r="B17870" t="s">
        <v>280</v>
      </c>
      <c r="C17870" t="s">
        <v>394</v>
      </c>
      <c r="D17870" t="s">
        <v>1263</v>
      </c>
      <c r="E17870" t="s">
        <v>29</v>
      </c>
      <c r="F17870">
        <v>4166</v>
      </c>
      <c r="G17870">
        <v>4950</v>
      </c>
      <c r="H17870">
        <v>1.1881901104176669</v>
      </c>
      <c r="I17870" t="str">
        <f>VLOOKUP($B17870&amp;$E17870,'Employee List'!$A:$E,5,0)</f>
        <v>E-1355</v>
      </c>
    </row>
    <row r="17871" spans="1:9" x14ac:dyDescent="0.35">
      <c r="A17871" t="s">
        <v>1257</v>
      </c>
      <c r="B17871" t="s">
        <v>280</v>
      </c>
      <c r="C17871" t="s">
        <v>394</v>
      </c>
      <c r="D17871" t="s">
        <v>1263</v>
      </c>
      <c r="E17871" t="s">
        <v>30</v>
      </c>
      <c r="F17871">
        <v>2768</v>
      </c>
      <c r="G17871">
        <v>5387</v>
      </c>
      <c r="H17871">
        <v>1.9461705202312138</v>
      </c>
      <c r="I17871" t="str">
        <f>VLOOKUP($B17871&amp;$E17871,'Employee List'!$A:$E,5,0)</f>
        <v>E-1355</v>
      </c>
    </row>
    <row r="17872" spans="1:9" x14ac:dyDescent="0.35">
      <c r="A17872" t="s">
        <v>1257</v>
      </c>
      <c r="B17872" t="s">
        <v>280</v>
      </c>
      <c r="C17872" t="s">
        <v>394</v>
      </c>
      <c r="D17872" t="s">
        <v>1263</v>
      </c>
      <c r="E17872" t="s">
        <v>31</v>
      </c>
      <c r="F17872">
        <v>3045</v>
      </c>
      <c r="G17872">
        <v>2083</v>
      </c>
      <c r="H17872">
        <v>0.68407224958949098</v>
      </c>
      <c r="I17872" t="str">
        <f>VLOOKUP($B17872&amp;$E17872,'Employee List'!$A:$E,5,0)</f>
        <v>E-1355</v>
      </c>
    </row>
    <row r="17873" spans="1:9" x14ac:dyDescent="0.35">
      <c r="A17873" t="s">
        <v>1257</v>
      </c>
      <c r="B17873" t="s">
        <v>280</v>
      </c>
      <c r="C17873" t="s">
        <v>394</v>
      </c>
      <c r="D17873" t="s">
        <v>1264</v>
      </c>
      <c r="E17873" t="s">
        <v>29</v>
      </c>
      <c r="F17873">
        <v>4573</v>
      </c>
      <c r="G17873">
        <v>2628</v>
      </c>
      <c r="H17873">
        <v>0.57467745462497266</v>
      </c>
      <c r="I17873" t="str">
        <f>VLOOKUP($B17873&amp;$E17873,'Employee List'!$A:$E,5,0)</f>
        <v>E-1355</v>
      </c>
    </row>
    <row r="17874" spans="1:9" x14ac:dyDescent="0.35">
      <c r="A17874" t="s">
        <v>1257</v>
      </c>
      <c r="B17874" t="s">
        <v>280</v>
      </c>
      <c r="C17874" t="s">
        <v>394</v>
      </c>
      <c r="D17874" t="s">
        <v>1264</v>
      </c>
      <c r="E17874" t="s">
        <v>30</v>
      </c>
      <c r="F17874">
        <v>1672</v>
      </c>
      <c r="G17874">
        <v>5246</v>
      </c>
      <c r="H17874">
        <v>3.1375598086124401</v>
      </c>
      <c r="I17874" t="str">
        <f>VLOOKUP($B17874&amp;$E17874,'Employee List'!$A:$E,5,0)</f>
        <v>E-1355</v>
      </c>
    </row>
    <row r="17875" spans="1:9" x14ac:dyDescent="0.35">
      <c r="A17875" t="s">
        <v>1257</v>
      </c>
      <c r="B17875" t="s">
        <v>280</v>
      </c>
      <c r="C17875" t="s">
        <v>394</v>
      </c>
      <c r="D17875" t="s">
        <v>1264</v>
      </c>
      <c r="E17875" t="s">
        <v>31</v>
      </c>
      <c r="F17875">
        <v>3300</v>
      </c>
      <c r="G17875">
        <v>3900</v>
      </c>
      <c r="H17875">
        <v>1.1818181818181819</v>
      </c>
      <c r="I17875" t="str">
        <f>VLOOKUP($B17875&amp;$E17875,'Employee List'!$A:$E,5,0)</f>
        <v>E-1355</v>
      </c>
    </row>
    <row r="17876" spans="1:9" x14ac:dyDescent="0.35">
      <c r="A17876" t="s">
        <v>1257</v>
      </c>
      <c r="B17876" t="s">
        <v>280</v>
      </c>
      <c r="C17876" t="s">
        <v>394</v>
      </c>
      <c r="D17876" t="s">
        <v>1265</v>
      </c>
      <c r="E17876" t="s">
        <v>29</v>
      </c>
      <c r="F17876">
        <v>6215</v>
      </c>
      <c r="G17876">
        <v>8167</v>
      </c>
      <c r="H17876">
        <v>1.3140788415124698</v>
      </c>
      <c r="I17876" t="str">
        <f>VLOOKUP($B17876&amp;$E17876,'Employee List'!$A:$E,5,0)</f>
        <v>E-1355</v>
      </c>
    </row>
    <row r="17877" spans="1:9" x14ac:dyDescent="0.35">
      <c r="A17877" t="s">
        <v>1257</v>
      </c>
      <c r="B17877" t="s">
        <v>280</v>
      </c>
      <c r="C17877" t="s">
        <v>394</v>
      </c>
      <c r="D17877" t="s">
        <v>1265</v>
      </c>
      <c r="E17877" t="s">
        <v>30</v>
      </c>
      <c r="F17877">
        <v>6459</v>
      </c>
      <c r="G17877">
        <v>10052</v>
      </c>
      <c r="H17877">
        <v>1.5562780616194458</v>
      </c>
      <c r="I17877" t="str">
        <f>VLOOKUP($B17877&amp;$E17877,'Employee List'!$A:$E,5,0)</f>
        <v>E-1355</v>
      </c>
    </row>
    <row r="17878" spans="1:9" x14ac:dyDescent="0.35">
      <c r="A17878" t="s">
        <v>1257</v>
      </c>
      <c r="B17878" t="s">
        <v>280</v>
      </c>
      <c r="C17878" t="s">
        <v>394</v>
      </c>
      <c r="D17878" t="s">
        <v>1265</v>
      </c>
      <c r="E17878" t="s">
        <v>31</v>
      </c>
      <c r="F17878">
        <v>9585</v>
      </c>
      <c r="G17878">
        <v>2638</v>
      </c>
      <c r="H17878">
        <v>0.27522170057381323</v>
      </c>
      <c r="I17878" t="str">
        <f>VLOOKUP($B17878&amp;$E17878,'Employee List'!$A:$E,5,0)</f>
        <v>E-1355</v>
      </c>
    </row>
    <row r="17879" spans="1:9" x14ac:dyDescent="0.35">
      <c r="A17879" t="s">
        <v>1257</v>
      </c>
      <c r="B17879" t="s">
        <v>280</v>
      </c>
      <c r="C17879" t="s">
        <v>394</v>
      </c>
      <c r="D17879" t="s">
        <v>1260</v>
      </c>
      <c r="E17879" t="s">
        <v>29</v>
      </c>
      <c r="F17879">
        <v>112359</v>
      </c>
      <c r="G17879">
        <v>85499</v>
      </c>
      <c r="H17879">
        <v>0.76094482862966029</v>
      </c>
      <c r="I17879" t="str">
        <f>VLOOKUP($B17879&amp;$E17879,'Employee List'!$A:$E,5,0)</f>
        <v>E-1355</v>
      </c>
    </row>
    <row r="17880" spans="1:9" x14ac:dyDescent="0.35">
      <c r="A17880" t="s">
        <v>1257</v>
      </c>
      <c r="B17880" t="s">
        <v>280</v>
      </c>
      <c r="C17880" t="s">
        <v>394</v>
      </c>
      <c r="D17880" t="s">
        <v>1260</v>
      </c>
      <c r="E17880" t="s">
        <v>30</v>
      </c>
      <c r="F17880">
        <v>110884</v>
      </c>
      <c r="G17880">
        <v>116940</v>
      </c>
      <c r="H17880">
        <v>1.0546156343566249</v>
      </c>
      <c r="I17880" t="str">
        <f>VLOOKUP($B17880&amp;$E17880,'Employee List'!$A:$E,5,0)</f>
        <v>E-1355</v>
      </c>
    </row>
    <row r="17881" spans="1:9" x14ac:dyDescent="0.35">
      <c r="A17881" t="s">
        <v>1257</v>
      </c>
      <c r="B17881" t="s">
        <v>280</v>
      </c>
      <c r="C17881" t="s">
        <v>394</v>
      </c>
      <c r="D17881" t="s">
        <v>1260</v>
      </c>
      <c r="E17881" t="s">
        <v>31</v>
      </c>
      <c r="F17881">
        <v>124020</v>
      </c>
      <c r="G17881">
        <v>171565</v>
      </c>
      <c r="H17881">
        <v>1.3833655861957748</v>
      </c>
      <c r="I17881" t="str">
        <f>VLOOKUP($B17881&amp;$E17881,'Employee List'!$A:$E,5,0)</f>
        <v>E-1355</v>
      </c>
    </row>
    <row r="17882" spans="1:9" x14ac:dyDescent="0.35">
      <c r="A17882" t="s">
        <v>1257</v>
      </c>
      <c r="B17882" t="s">
        <v>280</v>
      </c>
      <c r="C17882" t="s">
        <v>394</v>
      </c>
      <c r="D17882" t="s">
        <v>1261</v>
      </c>
      <c r="E17882" t="s">
        <v>29</v>
      </c>
      <c r="F17882">
        <v>67305</v>
      </c>
      <c r="G17882">
        <v>61407</v>
      </c>
      <c r="H17882">
        <v>0.91236906619121905</v>
      </c>
      <c r="I17882" t="str">
        <f>VLOOKUP($B17882&amp;$E17882,'Employee List'!$A:$E,5,0)</f>
        <v>E-1355</v>
      </c>
    </row>
    <row r="17883" spans="1:9" x14ac:dyDescent="0.35">
      <c r="A17883" t="s">
        <v>1257</v>
      </c>
      <c r="B17883" t="s">
        <v>280</v>
      </c>
      <c r="C17883" t="s">
        <v>394</v>
      </c>
      <c r="D17883" t="s">
        <v>1261</v>
      </c>
      <c r="E17883" t="s">
        <v>30</v>
      </c>
      <c r="F17883">
        <v>67668</v>
      </c>
      <c r="G17883">
        <v>65187</v>
      </c>
      <c r="H17883">
        <v>0.96333569781876216</v>
      </c>
      <c r="I17883" t="str">
        <f>VLOOKUP($B17883&amp;$E17883,'Employee List'!$A:$E,5,0)</f>
        <v>E-1355</v>
      </c>
    </row>
    <row r="17884" spans="1:9" x14ac:dyDescent="0.35">
      <c r="A17884" t="s">
        <v>1257</v>
      </c>
      <c r="B17884" t="s">
        <v>280</v>
      </c>
      <c r="C17884" t="s">
        <v>394</v>
      </c>
      <c r="D17884" t="s">
        <v>1261</v>
      </c>
      <c r="E17884" t="s">
        <v>31</v>
      </c>
      <c r="F17884">
        <v>67506</v>
      </c>
      <c r="G17884">
        <v>92230</v>
      </c>
      <c r="H17884">
        <v>1.3662489260213906</v>
      </c>
      <c r="I17884" t="str">
        <f>VLOOKUP($B17884&amp;$E17884,'Employee List'!$A:$E,5,0)</f>
        <v>E-1355</v>
      </c>
    </row>
    <row r="17885" spans="1:9" x14ac:dyDescent="0.35">
      <c r="A17885" t="s">
        <v>1257</v>
      </c>
      <c r="B17885" t="s">
        <v>280</v>
      </c>
      <c r="C17885" t="s">
        <v>394</v>
      </c>
      <c r="D17885" t="s">
        <v>1266</v>
      </c>
      <c r="E17885" t="s">
        <v>29</v>
      </c>
      <c r="F17885">
        <v>71169</v>
      </c>
      <c r="G17885">
        <v>91550</v>
      </c>
      <c r="H17885">
        <v>1.2863746856074976</v>
      </c>
      <c r="I17885" t="str">
        <f>VLOOKUP($B17885&amp;$E17885,'Employee List'!$A:$E,5,0)</f>
        <v>E-1355</v>
      </c>
    </row>
    <row r="17886" spans="1:9" x14ac:dyDescent="0.35">
      <c r="A17886" t="s">
        <v>1257</v>
      </c>
      <c r="B17886" t="s">
        <v>280</v>
      </c>
      <c r="C17886" t="s">
        <v>394</v>
      </c>
      <c r="D17886" t="s">
        <v>1266</v>
      </c>
      <c r="E17886" t="s">
        <v>30</v>
      </c>
      <c r="F17886">
        <v>74710</v>
      </c>
      <c r="G17886">
        <v>107450</v>
      </c>
      <c r="H17886">
        <v>1.4382278142149645</v>
      </c>
      <c r="I17886" t="str">
        <f>VLOOKUP($B17886&amp;$E17886,'Employee List'!$A:$E,5,0)</f>
        <v>E-1355</v>
      </c>
    </row>
    <row r="17887" spans="1:9" x14ac:dyDescent="0.35">
      <c r="A17887" t="s">
        <v>1257</v>
      </c>
      <c r="B17887" t="s">
        <v>280</v>
      </c>
      <c r="C17887" t="s">
        <v>394</v>
      </c>
      <c r="D17887" t="s">
        <v>1266</v>
      </c>
      <c r="E17887" t="s">
        <v>31</v>
      </c>
      <c r="F17887">
        <v>72598</v>
      </c>
      <c r="G17887">
        <v>90150</v>
      </c>
      <c r="H17887">
        <v>1.2417697457230226</v>
      </c>
      <c r="I17887" t="str">
        <f>VLOOKUP($B17887&amp;$E17887,'Employee List'!$A:$E,5,0)</f>
        <v>E-1355</v>
      </c>
    </row>
    <row r="17888" spans="1:9" x14ac:dyDescent="0.35">
      <c r="A17888" t="s">
        <v>1257</v>
      </c>
      <c r="B17888" t="s">
        <v>280</v>
      </c>
      <c r="C17888" t="s">
        <v>394</v>
      </c>
      <c r="D17888" t="s">
        <v>1267</v>
      </c>
      <c r="E17888" t="s">
        <v>29</v>
      </c>
      <c r="F17888">
        <v>83330</v>
      </c>
      <c r="G17888">
        <v>113148</v>
      </c>
      <c r="H17888">
        <v>1.3578303132125285</v>
      </c>
      <c r="I17888" t="str">
        <f>VLOOKUP($B17888&amp;$E17888,'Employee List'!$A:$E,5,0)</f>
        <v>E-1355</v>
      </c>
    </row>
    <row r="17889" spans="1:9" x14ac:dyDescent="0.35">
      <c r="A17889" t="s">
        <v>1257</v>
      </c>
      <c r="B17889" t="s">
        <v>280</v>
      </c>
      <c r="C17889" t="s">
        <v>394</v>
      </c>
      <c r="D17889" t="s">
        <v>1267</v>
      </c>
      <c r="E17889" t="s">
        <v>30</v>
      </c>
      <c r="F17889">
        <v>82876</v>
      </c>
      <c r="G17889">
        <v>99795</v>
      </c>
      <c r="H17889">
        <v>1.2041483662338917</v>
      </c>
      <c r="I17889" t="str">
        <f>VLOOKUP($B17889&amp;$E17889,'Employee List'!$A:$E,5,0)</f>
        <v>E-1355</v>
      </c>
    </row>
    <row r="17890" spans="1:9" x14ac:dyDescent="0.35">
      <c r="A17890" t="s">
        <v>1257</v>
      </c>
      <c r="B17890" t="s">
        <v>280</v>
      </c>
      <c r="C17890" t="s">
        <v>394</v>
      </c>
      <c r="D17890" t="s">
        <v>1267</v>
      </c>
      <c r="E17890" t="s">
        <v>31</v>
      </c>
      <c r="F17890">
        <v>83776</v>
      </c>
      <c r="G17890">
        <v>103348</v>
      </c>
      <c r="H17890">
        <v>1.2336229946524064</v>
      </c>
      <c r="I17890" t="str">
        <f>VLOOKUP($B17890&amp;$E17890,'Employee List'!$A:$E,5,0)</f>
        <v>E-1355</v>
      </c>
    </row>
    <row r="17891" spans="1:9" x14ac:dyDescent="0.35">
      <c r="A17891" t="s">
        <v>1257</v>
      </c>
      <c r="B17891" t="s">
        <v>280</v>
      </c>
      <c r="C17891" t="s">
        <v>394</v>
      </c>
      <c r="D17891" t="s">
        <v>1268</v>
      </c>
      <c r="E17891" t="s">
        <v>29</v>
      </c>
      <c r="F17891">
        <v>17470</v>
      </c>
      <c r="G17891">
        <v>17092</v>
      </c>
      <c r="H17891">
        <v>0.97836290784201485</v>
      </c>
      <c r="I17891" t="str">
        <f>VLOOKUP($B17891&amp;$E17891,'Employee List'!$A:$E,5,0)</f>
        <v>E-1355</v>
      </c>
    </row>
    <row r="17892" spans="1:9" x14ac:dyDescent="0.35">
      <c r="A17892" t="s">
        <v>1257</v>
      </c>
      <c r="B17892" t="s">
        <v>280</v>
      </c>
      <c r="C17892" t="s">
        <v>394</v>
      </c>
      <c r="D17892" t="s">
        <v>1268</v>
      </c>
      <c r="E17892" t="s">
        <v>30</v>
      </c>
      <c r="F17892">
        <v>14179</v>
      </c>
      <c r="G17892">
        <v>20708</v>
      </c>
      <c r="H17892">
        <v>1.4604697087241696</v>
      </c>
      <c r="I17892" t="str">
        <f>VLOOKUP($B17892&amp;$E17892,'Employee List'!$A:$E,5,0)</f>
        <v>E-1355</v>
      </c>
    </row>
    <row r="17893" spans="1:9" x14ac:dyDescent="0.35">
      <c r="A17893" t="s">
        <v>1257</v>
      </c>
      <c r="B17893" t="s">
        <v>280</v>
      </c>
      <c r="C17893" t="s">
        <v>394</v>
      </c>
      <c r="D17893" t="s">
        <v>1268</v>
      </c>
      <c r="E17893" t="s">
        <v>31</v>
      </c>
      <c r="F17893">
        <v>13808</v>
      </c>
      <c r="G17893">
        <v>9542</v>
      </c>
      <c r="H17893">
        <v>0.69104866743916571</v>
      </c>
      <c r="I17893" t="str">
        <f>VLOOKUP($B17893&amp;$E17893,'Employee List'!$A:$E,5,0)</f>
        <v>E-1355</v>
      </c>
    </row>
    <row r="17894" spans="1:9" x14ac:dyDescent="0.35">
      <c r="A17894" t="s">
        <v>1257</v>
      </c>
      <c r="B17894" t="s">
        <v>280</v>
      </c>
      <c r="C17894" t="s">
        <v>394</v>
      </c>
      <c r="D17894" t="s">
        <v>1269</v>
      </c>
      <c r="E17894" t="s">
        <v>29</v>
      </c>
      <c r="F17894">
        <v>6452</v>
      </c>
      <c r="G17894">
        <v>18535</v>
      </c>
      <c r="H17894">
        <v>2.8727526348419095</v>
      </c>
      <c r="I17894" t="str">
        <f>VLOOKUP($B17894&amp;$E17894,'Employee List'!$A:$E,5,0)</f>
        <v>E-1355</v>
      </c>
    </row>
    <row r="17895" spans="1:9" x14ac:dyDescent="0.35">
      <c r="A17895" t="s">
        <v>1257</v>
      </c>
      <c r="B17895" t="s">
        <v>280</v>
      </c>
      <c r="C17895" t="s">
        <v>394</v>
      </c>
      <c r="D17895" t="s">
        <v>1269</v>
      </c>
      <c r="E17895" t="s">
        <v>30</v>
      </c>
      <c r="F17895">
        <v>4093</v>
      </c>
      <c r="G17895">
        <v>15154</v>
      </c>
      <c r="H17895">
        <v>3.7024187637429757</v>
      </c>
      <c r="I17895" t="str">
        <f>VLOOKUP($B17895&amp;$E17895,'Employee List'!$A:$E,5,0)</f>
        <v>E-1355</v>
      </c>
    </row>
    <row r="17896" spans="1:9" x14ac:dyDescent="0.35">
      <c r="A17896" t="s">
        <v>1257</v>
      </c>
      <c r="B17896" t="s">
        <v>280</v>
      </c>
      <c r="C17896" t="s">
        <v>394</v>
      </c>
      <c r="D17896" t="s">
        <v>1269</v>
      </c>
      <c r="E17896" t="s">
        <v>31</v>
      </c>
      <c r="F17896">
        <v>6219</v>
      </c>
      <c r="G17896">
        <v>7905</v>
      </c>
      <c r="H17896">
        <v>1.271104679208876</v>
      </c>
      <c r="I17896" t="str">
        <f>VLOOKUP($B17896&amp;$E17896,'Employee List'!$A:$E,5,0)</f>
        <v>E-1355</v>
      </c>
    </row>
    <row r="17897" spans="1:9" x14ac:dyDescent="0.35">
      <c r="A17897" t="s">
        <v>1257</v>
      </c>
      <c r="B17897" t="s">
        <v>280</v>
      </c>
      <c r="C17897" t="s">
        <v>394</v>
      </c>
      <c r="D17897" t="s">
        <v>1270</v>
      </c>
      <c r="E17897" t="s">
        <v>29</v>
      </c>
      <c r="F17897">
        <v>7948</v>
      </c>
      <c r="G17897">
        <v>6521</v>
      </c>
      <c r="H17897">
        <v>0.82045797684952193</v>
      </c>
      <c r="I17897" t="str">
        <f>VLOOKUP($B17897&amp;$E17897,'Employee List'!$A:$E,5,0)</f>
        <v>E-1355</v>
      </c>
    </row>
    <row r="17898" spans="1:9" x14ac:dyDescent="0.35">
      <c r="A17898" t="s">
        <v>1257</v>
      </c>
      <c r="B17898" t="s">
        <v>280</v>
      </c>
      <c r="C17898" t="s">
        <v>394</v>
      </c>
      <c r="D17898" t="s">
        <v>1270</v>
      </c>
      <c r="E17898" t="s">
        <v>30</v>
      </c>
      <c r="F17898">
        <v>10348</v>
      </c>
      <c r="G17898">
        <v>6187</v>
      </c>
      <c r="H17898">
        <v>0.59789331271743329</v>
      </c>
      <c r="I17898" t="str">
        <f>VLOOKUP($B17898&amp;$E17898,'Employee List'!$A:$E,5,0)</f>
        <v>E-1355</v>
      </c>
    </row>
    <row r="17899" spans="1:9" x14ac:dyDescent="0.35">
      <c r="A17899" t="s">
        <v>1257</v>
      </c>
      <c r="B17899" t="s">
        <v>280</v>
      </c>
      <c r="C17899" t="s">
        <v>394</v>
      </c>
      <c r="D17899" t="s">
        <v>1270</v>
      </c>
      <c r="E17899" t="s">
        <v>31</v>
      </c>
      <c r="F17899">
        <v>11116</v>
      </c>
      <c r="G17899">
        <v>5799</v>
      </c>
      <c r="H17899">
        <v>0.52168046059733719</v>
      </c>
      <c r="I17899" t="str">
        <f>VLOOKUP($B17899&amp;$E17899,'Employee List'!$A:$E,5,0)</f>
        <v>E-1355</v>
      </c>
    </row>
    <row r="17900" spans="1:9" x14ac:dyDescent="0.35">
      <c r="A17900" t="s">
        <v>1257</v>
      </c>
      <c r="B17900" t="s">
        <v>280</v>
      </c>
      <c r="C17900" t="s">
        <v>394</v>
      </c>
      <c r="D17900" t="s">
        <v>1271</v>
      </c>
      <c r="E17900" t="s">
        <v>29</v>
      </c>
      <c r="F17900">
        <v>7488</v>
      </c>
      <c r="G17900">
        <v>7005</v>
      </c>
      <c r="H17900">
        <v>0.93549679487179482</v>
      </c>
      <c r="I17900" t="str">
        <f>VLOOKUP($B17900&amp;$E17900,'Employee List'!$A:$E,5,0)</f>
        <v>E-1355</v>
      </c>
    </row>
    <row r="17901" spans="1:9" x14ac:dyDescent="0.35">
      <c r="A17901" t="s">
        <v>1257</v>
      </c>
      <c r="B17901" t="s">
        <v>280</v>
      </c>
      <c r="C17901" t="s">
        <v>394</v>
      </c>
      <c r="D17901" t="s">
        <v>1271</v>
      </c>
      <c r="E17901" t="s">
        <v>30</v>
      </c>
      <c r="F17901">
        <v>6385</v>
      </c>
      <c r="G17901">
        <v>5831</v>
      </c>
      <c r="H17901">
        <v>0.9132341425215349</v>
      </c>
      <c r="I17901" t="str">
        <f>VLOOKUP($B17901&amp;$E17901,'Employee List'!$A:$E,5,0)</f>
        <v>E-1355</v>
      </c>
    </row>
    <row r="17902" spans="1:9" x14ac:dyDescent="0.35">
      <c r="A17902" t="s">
        <v>1257</v>
      </c>
      <c r="B17902" t="s">
        <v>280</v>
      </c>
      <c r="C17902" t="s">
        <v>394</v>
      </c>
      <c r="D17902" t="s">
        <v>1271</v>
      </c>
      <c r="E17902" t="s">
        <v>31</v>
      </c>
      <c r="F17902">
        <v>7205</v>
      </c>
      <c r="G17902">
        <v>8489</v>
      </c>
      <c r="H17902">
        <v>1.1782095766828591</v>
      </c>
      <c r="I17902" t="str">
        <f>VLOOKUP($B17902&amp;$E17902,'Employee List'!$A:$E,5,0)</f>
        <v>E-1355</v>
      </c>
    </row>
    <row r="17903" spans="1:9" x14ac:dyDescent="0.35">
      <c r="A17903" t="s">
        <v>1257</v>
      </c>
      <c r="B17903" t="s">
        <v>280</v>
      </c>
      <c r="C17903" t="s">
        <v>394</v>
      </c>
      <c r="D17903" t="s">
        <v>1258</v>
      </c>
      <c r="E17903" t="s">
        <v>29</v>
      </c>
      <c r="F17903">
        <v>112256</v>
      </c>
      <c r="G17903">
        <v>142736</v>
      </c>
      <c r="H17903">
        <v>1.2715222348916762</v>
      </c>
      <c r="I17903" t="str">
        <f>VLOOKUP($B17903&amp;$E17903,'Employee List'!$A:$E,5,0)</f>
        <v>E-1355</v>
      </c>
    </row>
    <row r="17904" spans="1:9" x14ac:dyDescent="0.35">
      <c r="A17904" t="s">
        <v>1257</v>
      </c>
      <c r="B17904" t="s">
        <v>280</v>
      </c>
      <c r="C17904" t="s">
        <v>394</v>
      </c>
      <c r="D17904" t="s">
        <v>1258</v>
      </c>
      <c r="E17904" t="s">
        <v>30</v>
      </c>
      <c r="F17904">
        <v>109650</v>
      </c>
      <c r="G17904">
        <v>102792</v>
      </c>
      <c r="H17904">
        <v>0.93745554035567713</v>
      </c>
      <c r="I17904" t="str">
        <f>VLOOKUP($B17904&amp;$E17904,'Employee List'!$A:$E,5,0)</f>
        <v>E-1355</v>
      </c>
    </row>
    <row r="17905" spans="1:9" x14ac:dyDescent="0.35">
      <c r="A17905" t="s">
        <v>1257</v>
      </c>
      <c r="B17905" t="s">
        <v>280</v>
      </c>
      <c r="C17905" t="s">
        <v>394</v>
      </c>
      <c r="D17905" t="s">
        <v>1258</v>
      </c>
      <c r="E17905" t="s">
        <v>31</v>
      </c>
      <c r="F17905">
        <v>101531</v>
      </c>
      <c r="G17905">
        <v>71196</v>
      </c>
      <c r="H17905">
        <v>0.70122425663097965</v>
      </c>
      <c r="I17905" t="str">
        <f>VLOOKUP($B17905&amp;$E17905,'Employee List'!$A:$E,5,0)</f>
        <v>E-1355</v>
      </c>
    </row>
    <row r="17906" spans="1:9" x14ac:dyDescent="0.35">
      <c r="A17906" t="s">
        <v>1257</v>
      </c>
      <c r="B17906" t="s">
        <v>280</v>
      </c>
      <c r="C17906" t="s">
        <v>394</v>
      </c>
      <c r="D17906" t="s">
        <v>1272</v>
      </c>
      <c r="E17906" t="s">
        <v>29</v>
      </c>
      <c r="F17906">
        <v>23603</v>
      </c>
      <c r="G17906">
        <v>11828</v>
      </c>
      <c r="H17906">
        <v>0.5011227386349193</v>
      </c>
      <c r="I17906" t="str">
        <f>VLOOKUP($B17906&amp;$E17906,'Employee List'!$A:$E,5,0)</f>
        <v>E-1355</v>
      </c>
    </row>
    <row r="17907" spans="1:9" x14ac:dyDescent="0.35">
      <c r="A17907" t="s">
        <v>1257</v>
      </c>
      <c r="B17907" t="s">
        <v>280</v>
      </c>
      <c r="C17907" t="s">
        <v>394</v>
      </c>
      <c r="D17907" t="s">
        <v>1272</v>
      </c>
      <c r="E17907" t="s">
        <v>30</v>
      </c>
      <c r="F17907">
        <v>21395</v>
      </c>
      <c r="G17907">
        <v>15963</v>
      </c>
      <c r="H17907">
        <v>0.7461089039495209</v>
      </c>
      <c r="I17907" t="str">
        <f>VLOOKUP($B17907&amp;$E17907,'Employee List'!$A:$E,5,0)</f>
        <v>E-1355</v>
      </c>
    </row>
    <row r="17908" spans="1:9" x14ac:dyDescent="0.35">
      <c r="A17908" t="s">
        <v>1257</v>
      </c>
      <c r="B17908" t="s">
        <v>280</v>
      </c>
      <c r="C17908" t="s">
        <v>394</v>
      </c>
      <c r="D17908" t="s">
        <v>1272</v>
      </c>
      <c r="E17908" t="s">
        <v>31</v>
      </c>
      <c r="F17908">
        <v>25579</v>
      </c>
      <c r="G17908">
        <v>32669</v>
      </c>
      <c r="H17908">
        <v>1.2771804996286016</v>
      </c>
      <c r="I17908" t="str">
        <f>VLOOKUP($B17908&amp;$E17908,'Employee List'!$A:$E,5,0)</f>
        <v>E-1355</v>
      </c>
    </row>
    <row r="17909" spans="1:9" x14ac:dyDescent="0.35">
      <c r="A17909" t="s">
        <v>1257</v>
      </c>
      <c r="B17909" t="s">
        <v>280</v>
      </c>
      <c r="C17909" t="s">
        <v>394</v>
      </c>
      <c r="D17909" t="s">
        <v>1259</v>
      </c>
      <c r="E17909" t="s">
        <v>29</v>
      </c>
      <c r="F17909">
        <v>52137</v>
      </c>
      <c r="G17909">
        <v>46753</v>
      </c>
      <c r="H17909">
        <v>0.89673360569269422</v>
      </c>
      <c r="I17909" t="str">
        <f>VLOOKUP($B17909&amp;$E17909,'Employee List'!$A:$E,5,0)</f>
        <v>E-1355</v>
      </c>
    </row>
    <row r="17910" spans="1:9" x14ac:dyDescent="0.35">
      <c r="A17910" t="s">
        <v>1257</v>
      </c>
      <c r="B17910" t="s">
        <v>280</v>
      </c>
      <c r="C17910" t="s">
        <v>394</v>
      </c>
      <c r="D17910" t="s">
        <v>1259</v>
      </c>
      <c r="E17910" t="s">
        <v>30</v>
      </c>
      <c r="F17910">
        <v>50823</v>
      </c>
      <c r="G17910">
        <v>35833</v>
      </c>
      <c r="H17910">
        <v>0.70505479802451643</v>
      </c>
      <c r="I17910" t="str">
        <f>VLOOKUP($B17910&amp;$E17910,'Employee List'!$A:$E,5,0)</f>
        <v>E-1355</v>
      </c>
    </row>
    <row r="17911" spans="1:9" x14ac:dyDescent="0.35">
      <c r="A17911" t="s">
        <v>1257</v>
      </c>
      <c r="B17911" t="s">
        <v>280</v>
      </c>
      <c r="C17911" t="s">
        <v>394</v>
      </c>
      <c r="D17911" t="s">
        <v>1259</v>
      </c>
      <c r="E17911" t="s">
        <v>31</v>
      </c>
      <c r="F17911">
        <v>53168</v>
      </c>
      <c r="G17911">
        <v>47474</v>
      </c>
      <c r="H17911">
        <v>0.89290550707192295</v>
      </c>
      <c r="I17911" t="str">
        <f>VLOOKUP($B17911&amp;$E17911,'Employee List'!$A:$E,5,0)</f>
        <v>E-1355</v>
      </c>
    </row>
    <row r="17912" spans="1:9" x14ac:dyDescent="0.35">
      <c r="A17912" t="s">
        <v>1257</v>
      </c>
      <c r="B17912" t="s">
        <v>280</v>
      </c>
      <c r="C17912" t="s">
        <v>394</v>
      </c>
      <c r="D17912" t="s">
        <v>1273</v>
      </c>
      <c r="E17912" t="s">
        <v>29</v>
      </c>
      <c r="F17912">
        <v>16046</v>
      </c>
      <c r="G17912">
        <v>15322</v>
      </c>
      <c r="H17912">
        <v>0.95487972080269223</v>
      </c>
      <c r="I17912" t="str">
        <f>VLOOKUP($B17912&amp;$E17912,'Employee List'!$A:$E,5,0)</f>
        <v>E-1355</v>
      </c>
    </row>
    <row r="17913" spans="1:9" x14ac:dyDescent="0.35">
      <c r="A17913" t="s">
        <v>1257</v>
      </c>
      <c r="B17913" t="s">
        <v>280</v>
      </c>
      <c r="C17913" t="s">
        <v>394</v>
      </c>
      <c r="D17913" t="s">
        <v>1273</v>
      </c>
      <c r="E17913" t="s">
        <v>30</v>
      </c>
      <c r="F17913">
        <v>15792</v>
      </c>
      <c r="G17913">
        <v>12079</v>
      </c>
      <c r="H17913">
        <v>0.76488095238095233</v>
      </c>
      <c r="I17913" t="str">
        <f>VLOOKUP($B17913&amp;$E17913,'Employee List'!$A:$E,5,0)</f>
        <v>E-1355</v>
      </c>
    </row>
    <row r="17914" spans="1:9" x14ac:dyDescent="0.35">
      <c r="A17914" t="s">
        <v>1257</v>
      </c>
      <c r="B17914" t="s">
        <v>280</v>
      </c>
      <c r="C17914" t="s">
        <v>394</v>
      </c>
      <c r="D17914" t="s">
        <v>1273</v>
      </c>
      <c r="E17914" t="s">
        <v>31</v>
      </c>
      <c r="F17914">
        <v>15697</v>
      </c>
      <c r="G17914">
        <v>14584</v>
      </c>
      <c r="H17914">
        <v>0.92909473147735233</v>
      </c>
      <c r="I17914" t="str">
        <f>VLOOKUP($B17914&amp;$E17914,'Employee List'!$A:$E,5,0)</f>
        <v>E-1355</v>
      </c>
    </row>
    <row r="17915" spans="1:9" x14ac:dyDescent="0.35">
      <c r="A17915" t="s">
        <v>1257</v>
      </c>
      <c r="B17915" t="s">
        <v>280</v>
      </c>
      <c r="C17915" t="s">
        <v>394</v>
      </c>
      <c r="D17915" t="s">
        <v>1275</v>
      </c>
      <c r="E17915" t="s">
        <v>29</v>
      </c>
      <c r="F17915">
        <v>4440</v>
      </c>
      <c r="G17915">
        <v>1669</v>
      </c>
      <c r="H17915">
        <v>0.37590090090090089</v>
      </c>
      <c r="I17915" t="str">
        <f>VLOOKUP($B17915&amp;$E17915,'Employee List'!$A:$E,5,0)</f>
        <v>E-1355</v>
      </c>
    </row>
    <row r="17916" spans="1:9" x14ac:dyDescent="0.35">
      <c r="A17916" t="s">
        <v>1257</v>
      </c>
      <c r="B17916" t="s">
        <v>280</v>
      </c>
      <c r="C17916" t="s">
        <v>394</v>
      </c>
      <c r="D17916" t="s">
        <v>1275</v>
      </c>
      <c r="E17916" t="s">
        <v>30</v>
      </c>
      <c r="F17916">
        <v>1720</v>
      </c>
      <c r="G17916">
        <v>5601</v>
      </c>
      <c r="H17916">
        <v>3.2563953488372093</v>
      </c>
      <c r="I17916" t="str">
        <f>VLOOKUP($B17916&amp;$E17916,'Employee List'!$A:$E,5,0)</f>
        <v>E-1355</v>
      </c>
    </row>
    <row r="17917" spans="1:9" x14ac:dyDescent="0.35">
      <c r="A17917" t="s">
        <v>1257</v>
      </c>
      <c r="B17917" t="s">
        <v>280</v>
      </c>
      <c r="C17917" t="s">
        <v>394</v>
      </c>
      <c r="D17917" t="s">
        <v>1275</v>
      </c>
      <c r="E17917" t="s">
        <v>31</v>
      </c>
      <c r="F17917">
        <v>1663</v>
      </c>
      <c r="G17917">
        <v>1590</v>
      </c>
      <c r="H17917">
        <v>0.9561034275405893</v>
      </c>
      <c r="I17917" t="str">
        <f>VLOOKUP($B17917&amp;$E17917,'Employee List'!$A:$E,5,0)</f>
        <v>E-1355</v>
      </c>
    </row>
    <row r="17918" spans="1:9" x14ac:dyDescent="0.35">
      <c r="A17918" t="s">
        <v>1257</v>
      </c>
      <c r="B17918" t="s">
        <v>280</v>
      </c>
      <c r="C17918" t="s">
        <v>394</v>
      </c>
      <c r="D17918" t="s">
        <v>1276</v>
      </c>
      <c r="E17918" t="s">
        <v>29</v>
      </c>
      <c r="F17918">
        <v>3625</v>
      </c>
      <c r="G17918">
        <v>6381</v>
      </c>
      <c r="H17918">
        <v>1.7602758620689656</v>
      </c>
      <c r="I17918" t="str">
        <f>VLOOKUP($B17918&amp;$E17918,'Employee List'!$A:$E,5,0)</f>
        <v>E-1355</v>
      </c>
    </row>
    <row r="17919" spans="1:9" x14ac:dyDescent="0.35">
      <c r="A17919" t="s">
        <v>1257</v>
      </c>
      <c r="B17919" t="s">
        <v>280</v>
      </c>
      <c r="C17919" t="s">
        <v>394</v>
      </c>
      <c r="D17919" t="s">
        <v>1276</v>
      </c>
      <c r="E17919" t="s">
        <v>30</v>
      </c>
      <c r="F17919">
        <v>4173</v>
      </c>
      <c r="G17919">
        <v>3485</v>
      </c>
      <c r="H17919">
        <v>0.8351306014857417</v>
      </c>
      <c r="I17919" t="str">
        <f>VLOOKUP($B17919&amp;$E17919,'Employee List'!$A:$E,5,0)</f>
        <v>E-1355</v>
      </c>
    </row>
    <row r="17920" spans="1:9" x14ac:dyDescent="0.35">
      <c r="A17920" t="s">
        <v>1257</v>
      </c>
      <c r="B17920" t="s">
        <v>280</v>
      </c>
      <c r="C17920" t="s">
        <v>394</v>
      </c>
      <c r="D17920" t="s">
        <v>1276</v>
      </c>
      <c r="E17920" t="s">
        <v>31</v>
      </c>
      <c r="F17920">
        <v>5843</v>
      </c>
      <c r="G17920">
        <v>5259</v>
      </c>
      <c r="H17920">
        <v>0.90005134348793425</v>
      </c>
      <c r="I17920" t="str">
        <f>VLOOKUP($B17920&amp;$E17920,'Employee List'!$A:$E,5,0)</f>
        <v>E-1355</v>
      </c>
    </row>
    <row r="17921" spans="1:9" x14ac:dyDescent="0.35">
      <c r="A17921" t="s">
        <v>1257</v>
      </c>
      <c r="B17921" t="s">
        <v>280</v>
      </c>
      <c r="C17921" t="s">
        <v>394</v>
      </c>
      <c r="D17921" t="s">
        <v>1277</v>
      </c>
      <c r="E17921" t="s">
        <v>29</v>
      </c>
      <c r="F17921">
        <v>8956</v>
      </c>
      <c r="G17921">
        <v>8641</v>
      </c>
      <c r="H17921">
        <v>0.96482804823581958</v>
      </c>
      <c r="I17921" t="str">
        <f>VLOOKUP($B17921&amp;$E17921,'Employee List'!$A:$E,5,0)</f>
        <v>E-1355</v>
      </c>
    </row>
    <row r="17922" spans="1:9" x14ac:dyDescent="0.35">
      <c r="A17922" t="s">
        <v>1257</v>
      </c>
      <c r="B17922" t="s">
        <v>280</v>
      </c>
      <c r="C17922" t="s">
        <v>394</v>
      </c>
      <c r="D17922" t="s">
        <v>1277</v>
      </c>
      <c r="E17922" t="s">
        <v>30</v>
      </c>
      <c r="F17922">
        <v>7836</v>
      </c>
      <c r="G17922">
        <v>10012</v>
      </c>
      <c r="H17922">
        <v>1.2776927003573251</v>
      </c>
      <c r="I17922" t="str">
        <f>VLOOKUP($B17922&amp;$E17922,'Employee List'!$A:$E,5,0)</f>
        <v>E-1355</v>
      </c>
    </row>
    <row r="17923" spans="1:9" x14ac:dyDescent="0.35">
      <c r="A17923" t="s">
        <v>1257</v>
      </c>
      <c r="B17923" t="s">
        <v>280</v>
      </c>
      <c r="C17923" t="s">
        <v>394</v>
      </c>
      <c r="D17923" t="s">
        <v>1277</v>
      </c>
      <c r="E17923" t="s">
        <v>31</v>
      </c>
      <c r="F17923">
        <v>6826</v>
      </c>
      <c r="G17923">
        <v>11053</v>
      </c>
      <c r="H17923">
        <v>1.6192499267506593</v>
      </c>
      <c r="I17923" t="str">
        <f>VLOOKUP($B17923&amp;$E17923,'Employee List'!$A:$E,5,0)</f>
        <v>E-1355</v>
      </c>
    </row>
    <row r="17924" spans="1:9" x14ac:dyDescent="0.35">
      <c r="A17924" t="s">
        <v>1257</v>
      </c>
      <c r="B17924" t="s">
        <v>280</v>
      </c>
      <c r="C17924" t="s">
        <v>394</v>
      </c>
      <c r="D17924" t="s">
        <v>1278</v>
      </c>
      <c r="E17924" t="s">
        <v>29</v>
      </c>
      <c r="F17924">
        <v>27160</v>
      </c>
      <c r="G17924">
        <v>21844</v>
      </c>
      <c r="H17924">
        <v>0.80427098674521358</v>
      </c>
      <c r="I17924" t="str">
        <f>VLOOKUP($B17924&amp;$E17924,'Employee List'!$A:$E,5,0)</f>
        <v>E-1355</v>
      </c>
    </row>
    <row r="17925" spans="1:9" x14ac:dyDescent="0.35">
      <c r="A17925" t="s">
        <v>1257</v>
      </c>
      <c r="B17925" t="s">
        <v>280</v>
      </c>
      <c r="C17925" t="s">
        <v>394</v>
      </c>
      <c r="D17925" t="s">
        <v>1278</v>
      </c>
      <c r="E17925" t="s">
        <v>30</v>
      </c>
      <c r="F17925">
        <v>24695</v>
      </c>
      <c r="G17925">
        <v>14621</v>
      </c>
      <c r="H17925">
        <v>0.59206317068232439</v>
      </c>
      <c r="I17925" t="str">
        <f>VLOOKUP($B17925&amp;$E17925,'Employee List'!$A:$E,5,0)</f>
        <v>E-1355</v>
      </c>
    </row>
    <row r="17926" spans="1:9" x14ac:dyDescent="0.35">
      <c r="A17926" t="s">
        <v>1257</v>
      </c>
      <c r="B17926" t="s">
        <v>280</v>
      </c>
      <c r="C17926" t="s">
        <v>394</v>
      </c>
      <c r="D17926" t="s">
        <v>1278</v>
      </c>
      <c r="E17926" t="s">
        <v>31</v>
      </c>
      <c r="F17926">
        <v>22586</v>
      </c>
      <c r="G17926">
        <v>17167</v>
      </c>
      <c r="H17926">
        <v>0.76007261135216508</v>
      </c>
      <c r="I17926" t="str">
        <f>VLOOKUP($B17926&amp;$E17926,'Employee List'!$A:$E,5,0)</f>
        <v>E-1355</v>
      </c>
    </row>
    <row r="17927" spans="1:9" x14ac:dyDescent="0.35">
      <c r="A17927" t="s">
        <v>1257</v>
      </c>
      <c r="B17927" t="s">
        <v>280</v>
      </c>
      <c r="C17927" t="s">
        <v>394</v>
      </c>
      <c r="D17927" t="s">
        <v>1279</v>
      </c>
      <c r="E17927" t="s">
        <v>29</v>
      </c>
      <c r="F17927">
        <v>4115</v>
      </c>
      <c r="G17927">
        <v>4941</v>
      </c>
      <c r="H17927">
        <v>1.2007290400972053</v>
      </c>
      <c r="I17927" t="str">
        <f>VLOOKUP($B17927&amp;$E17927,'Employee List'!$A:$E,5,0)</f>
        <v>E-1355</v>
      </c>
    </row>
    <row r="17928" spans="1:9" x14ac:dyDescent="0.35">
      <c r="A17928" t="s">
        <v>1257</v>
      </c>
      <c r="B17928" t="s">
        <v>280</v>
      </c>
      <c r="C17928" t="s">
        <v>394</v>
      </c>
      <c r="D17928" t="s">
        <v>1279</v>
      </c>
      <c r="E17928" t="s">
        <v>30</v>
      </c>
      <c r="F17928">
        <v>2445</v>
      </c>
      <c r="G17928">
        <v>4899</v>
      </c>
      <c r="H17928">
        <v>2.003680981595092</v>
      </c>
      <c r="I17928" t="str">
        <f>VLOOKUP($B17928&amp;$E17928,'Employee List'!$A:$E,5,0)</f>
        <v>E-1355</v>
      </c>
    </row>
    <row r="17929" spans="1:9" x14ac:dyDescent="0.35">
      <c r="A17929" t="s">
        <v>1257</v>
      </c>
      <c r="B17929" t="s">
        <v>280</v>
      </c>
      <c r="C17929" t="s">
        <v>394</v>
      </c>
      <c r="D17929" t="s">
        <v>1279</v>
      </c>
      <c r="E17929" t="s">
        <v>31</v>
      </c>
      <c r="F17929">
        <v>1363</v>
      </c>
      <c r="G17929">
        <v>2941</v>
      </c>
      <c r="H17929">
        <v>2.1577402787967719</v>
      </c>
      <c r="I17929" t="str">
        <f>VLOOKUP($B17929&amp;$E17929,'Employee List'!$A:$E,5,0)</f>
        <v>E-1355</v>
      </c>
    </row>
    <row r="17930" spans="1:9" x14ac:dyDescent="0.35">
      <c r="A17930" t="s">
        <v>1257</v>
      </c>
      <c r="B17930" t="s">
        <v>280</v>
      </c>
      <c r="C17930" t="s">
        <v>394</v>
      </c>
      <c r="D17930" t="s">
        <v>1280</v>
      </c>
      <c r="E17930" t="s">
        <v>29</v>
      </c>
      <c r="F17930">
        <v>1918</v>
      </c>
      <c r="G17930">
        <v>2222</v>
      </c>
      <c r="H17930">
        <v>1.1584984358706987</v>
      </c>
      <c r="I17930" t="str">
        <f>VLOOKUP($B17930&amp;$E17930,'Employee List'!$A:$E,5,0)</f>
        <v>E-1355</v>
      </c>
    </row>
    <row r="17931" spans="1:9" x14ac:dyDescent="0.35">
      <c r="A17931" t="s">
        <v>1257</v>
      </c>
      <c r="B17931" t="s">
        <v>280</v>
      </c>
      <c r="C17931" t="s">
        <v>394</v>
      </c>
      <c r="D17931" t="s">
        <v>1280</v>
      </c>
      <c r="E17931" t="s">
        <v>30</v>
      </c>
      <c r="F17931">
        <v>3032</v>
      </c>
      <c r="G17931">
        <v>4697</v>
      </c>
      <c r="H17931">
        <v>1.5491424802110818</v>
      </c>
      <c r="I17931" t="str">
        <f>VLOOKUP($B17931&amp;$E17931,'Employee List'!$A:$E,5,0)</f>
        <v>E-1355</v>
      </c>
    </row>
    <row r="17932" spans="1:9" x14ac:dyDescent="0.35">
      <c r="A17932" t="s">
        <v>1257</v>
      </c>
      <c r="B17932" t="s">
        <v>280</v>
      </c>
      <c r="C17932" t="s">
        <v>394</v>
      </c>
      <c r="D17932" t="s">
        <v>1280</v>
      </c>
      <c r="E17932" t="s">
        <v>31</v>
      </c>
      <c r="F17932">
        <v>3060</v>
      </c>
      <c r="G17932">
        <v>1963</v>
      </c>
      <c r="H17932">
        <v>0.64150326797385626</v>
      </c>
      <c r="I17932" t="str">
        <f>VLOOKUP($B17932&amp;$E17932,'Employee List'!$A:$E,5,0)</f>
        <v>E-1355</v>
      </c>
    </row>
    <row r="17933" spans="1:9" x14ac:dyDescent="0.35">
      <c r="A17933" t="s">
        <v>1257</v>
      </c>
      <c r="B17933" t="s">
        <v>280</v>
      </c>
      <c r="C17933" t="s">
        <v>394</v>
      </c>
      <c r="D17933" t="s">
        <v>1262</v>
      </c>
      <c r="E17933" t="s">
        <v>29</v>
      </c>
      <c r="F17933">
        <v>44679</v>
      </c>
      <c r="G17933">
        <v>45968</v>
      </c>
      <c r="H17933">
        <v>1.0288502428433939</v>
      </c>
      <c r="I17933" t="str">
        <f>VLOOKUP($B17933&amp;$E17933,'Employee List'!$A:$E,5,0)</f>
        <v>E-1355</v>
      </c>
    </row>
    <row r="17934" spans="1:9" x14ac:dyDescent="0.35">
      <c r="A17934" t="s">
        <v>1257</v>
      </c>
      <c r="B17934" t="s">
        <v>280</v>
      </c>
      <c r="C17934" t="s">
        <v>394</v>
      </c>
      <c r="D17934" t="s">
        <v>1262</v>
      </c>
      <c r="E17934" t="s">
        <v>30</v>
      </c>
      <c r="F17934">
        <v>44131</v>
      </c>
      <c r="G17934">
        <v>43660</v>
      </c>
      <c r="H17934">
        <v>0.98932723029163172</v>
      </c>
      <c r="I17934" t="str">
        <f>VLOOKUP($B17934&amp;$E17934,'Employee List'!$A:$E,5,0)</f>
        <v>E-1355</v>
      </c>
    </row>
    <row r="17935" spans="1:9" x14ac:dyDescent="0.35">
      <c r="A17935" t="s">
        <v>1257</v>
      </c>
      <c r="B17935" t="s">
        <v>280</v>
      </c>
      <c r="C17935" t="s">
        <v>394</v>
      </c>
      <c r="D17935" t="s">
        <v>1262</v>
      </c>
      <c r="E17935" t="s">
        <v>31</v>
      </c>
      <c r="F17935">
        <v>47171</v>
      </c>
      <c r="G17935">
        <v>52137</v>
      </c>
      <c r="H17935">
        <v>1.1052765470310149</v>
      </c>
      <c r="I17935" t="str">
        <f>VLOOKUP($B17935&amp;$E17935,'Employee List'!$A:$E,5,0)</f>
        <v>E-1355</v>
      </c>
    </row>
    <row r="17936" spans="1:9" x14ac:dyDescent="0.35">
      <c r="A17936" t="s">
        <v>1257</v>
      </c>
      <c r="B17936" t="s">
        <v>280</v>
      </c>
      <c r="C17936" t="s">
        <v>394</v>
      </c>
      <c r="D17936" t="s">
        <v>1282</v>
      </c>
      <c r="E17936" t="s">
        <v>29</v>
      </c>
      <c r="F17936">
        <v>4567</v>
      </c>
      <c r="G17936">
        <v>6070</v>
      </c>
      <c r="H17936">
        <v>1.3291000656886358</v>
      </c>
      <c r="I17936" t="str">
        <f>VLOOKUP($B17936&amp;$E17936,'Employee List'!$A:$E,5,0)</f>
        <v>E-1355</v>
      </c>
    </row>
    <row r="17937" spans="1:9" x14ac:dyDescent="0.35">
      <c r="A17937" t="s">
        <v>1257</v>
      </c>
      <c r="B17937" t="s">
        <v>280</v>
      </c>
      <c r="C17937" t="s">
        <v>394</v>
      </c>
      <c r="D17937" t="s">
        <v>1282</v>
      </c>
      <c r="E17937" t="s">
        <v>30</v>
      </c>
      <c r="F17937">
        <v>7177</v>
      </c>
      <c r="G17937">
        <v>8233</v>
      </c>
      <c r="H17937">
        <v>1.1471366866378709</v>
      </c>
      <c r="I17937" t="str">
        <f>VLOOKUP($B17937&amp;$E17937,'Employee List'!$A:$E,5,0)</f>
        <v>E-1355</v>
      </c>
    </row>
    <row r="17938" spans="1:9" x14ac:dyDescent="0.35">
      <c r="A17938" t="s">
        <v>1257</v>
      </c>
      <c r="B17938" t="s">
        <v>280</v>
      </c>
      <c r="C17938" t="s">
        <v>394</v>
      </c>
      <c r="D17938" t="s">
        <v>1282</v>
      </c>
      <c r="E17938" t="s">
        <v>31</v>
      </c>
      <c r="F17938">
        <v>4479</v>
      </c>
      <c r="G17938">
        <v>7904</v>
      </c>
      <c r="H17938">
        <v>1.764679615985711</v>
      </c>
      <c r="I17938" t="str">
        <f>VLOOKUP($B17938&amp;$E17938,'Employee List'!$A:$E,5,0)</f>
        <v>E-1355</v>
      </c>
    </row>
    <row r="17939" spans="1:9" x14ac:dyDescent="0.35">
      <c r="A17939" t="s">
        <v>1257</v>
      </c>
      <c r="B17939" t="s">
        <v>280</v>
      </c>
      <c r="C17939" t="s">
        <v>394</v>
      </c>
      <c r="D17939" t="s">
        <v>1281</v>
      </c>
      <c r="E17939" t="s">
        <v>29</v>
      </c>
      <c r="F17939">
        <v>5784</v>
      </c>
      <c r="G17939">
        <v>5267</v>
      </c>
      <c r="H17939">
        <v>0.91061549100968187</v>
      </c>
      <c r="I17939" t="str">
        <f>VLOOKUP($B17939&amp;$E17939,'Employee List'!$A:$E,5,0)</f>
        <v>E-1355</v>
      </c>
    </row>
    <row r="17940" spans="1:9" x14ac:dyDescent="0.35">
      <c r="A17940" t="s">
        <v>1257</v>
      </c>
      <c r="B17940" t="s">
        <v>280</v>
      </c>
      <c r="C17940" t="s">
        <v>394</v>
      </c>
      <c r="D17940" t="s">
        <v>1281</v>
      </c>
      <c r="E17940" t="s">
        <v>30</v>
      </c>
      <c r="F17940">
        <v>5918</v>
      </c>
      <c r="G17940">
        <v>4236</v>
      </c>
      <c r="H17940">
        <v>0.7157823589050355</v>
      </c>
      <c r="I17940" t="str">
        <f>VLOOKUP($B17940&amp;$E17940,'Employee List'!$A:$E,5,0)</f>
        <v>E-1355</v>
      </c>
    </row>
    <row r="17941" spans="1:9" x14ac:dyDescent="0.35">
      <c r="A17941" t="s">
        <v>1257</v>
      </c>
      <c r="B17941" t="s">
        <v>280</v>
      </c>
      <c r="C17941" t="s">
        <v>394</v>
      </c>
      <c r="D17941" t="s">
        <v>1281</v>
      </c>
      <c r="E17941" t="s">
        <v>31</v>
      </c>
      <c r="F17941">
        <v>3681</v>
      </c>
      <c r="G17941">
        <v>4541</v>
      </c>
      <c r="H17941">
        <v>1.2336321651725075</v>
      </c>
      <c r="I17941" t="str">
        <f>VLOOKUP($B17941&amp;$E17941,'Employee List'!$A:$E,5,0)</f>
        <v>E-1355</v>
      </c>
    </row>
    <row r="17942" spans="1:9" x14ac:dyDescent="0.35">
      <c r="A17942" t="s">
        <v>1257</v>
      </c>
      <c r="B17942" t="s">
        <v>281</v>
      </c>
      <c r="C17942" t="s">
        <v>394</v>
      </c>
      <c r="D17942" t="s">
        <v>1274</v>
      </c>
      <c r="E17942" t="s">
        <v>29</v>
      </c>
      <c r="F17942">
        <v>14932</v>
      </c>
      <c r="G17942">
        <v>20801</v>
      </c>
      <c r="H17942">
        <v>1.3930484864720065</v>
      </c>
      <c r="I17942" t="str">
        <f>VLOOKUP($B17942&amp;$E17942,'Employee List'!$A:$E,5,0)</f>
        <v>E-1356</v>
      </c>
    </row>
    <row r="17943" spans="1:9" x14ac:dyDescent="0.35">
      <c r="A17943" t="s">
        <v>1257</v>
      </c>
      <c r="B17943" t="s">
        <v>281</v>
      </c>
      <c r="C17943" t="s">
        <v>394</v>
      </c>
      <c r="D17943" t="s">
        <v>1274</v>
      </c>
      <c r="E17943" t="s">
        <v>30</v>
      </c>
      <c r="F17943">
        <v>16294</v>
      </c>
      <c r="G17943">
        <v>12450</v>
      </c>
      <c r="H17943">
        <v>0.76408493924143861</v>
      </c>
      <c r="I17943" t="str">
        <f>VLOOKUP($B17943&amp;$E17943,'Employee List'!$A:$E,5,0)</f>
        <v>E-1356</v>
      </c>
    </row>
    <row r="17944" spans="1:9" x14ac:dyDescent="0.35">
      <c r="A17944" t="s">
        <v>1257</v>
      </c>
      <c r="B17944" t="s">
        <v>281</v>
      </c>
      <c r="C17944" t="s">
        <v>394</v>
      </c>
      <c r="D17944" t="s">
        <v>1274</v>
      </c>
      <c r="E17944" t="s">
        <v>31</v>
      </c>
      <c r="F17944">
        <v>13428</v>
      </c>
      <c r="G17944">
        <v>8798</v>
      </c>
      <c r="H17944">
        <v>0.6551980935358952</v>
      </c>
      <c r="I17944" t="str">
        <f>VLOOKUP($B17944&amp;$E17944,'Employee List'!$A:$E,5,0)</f>
        <v>E-1356</v>
      </c>
    </row>
    <row r="17945" spans="1:9" x14ac:dyDescent="0.35">
      <c r="A17945" t="s">
        <v>1257</v>
      </c>
      <c r="B17945" t="s">
        <v>281</v>
      </c>
      <c r="C17945" t="s">
        <v>394</v>
      </c>
      <c r="D17945" t="s">
        <v>1263</v>
      </c>
      <c r="E17945" t="s">
        <v>29</v>
      </c>
      <c r="F17945">
        <v>4222</v>
      </c>
      <c r="G17945">
        <v>2860</v>
      </c>
      <c r="H17945">
        <v>0.67740407389862622</v>
      </c>
      <c r="I17945" t="str">
        <f>VLOOKUP($B17945&amp;$E17945,'Employee List'!$A:$E,5,0)</f>
        <v>E-1356</v>
      </c>
    </row>
    <row r="17946" spans="1:9" x14ac:dyDescent="0.35">
      <c r="A17946" t="s">
        <v>1257</v>
      </c>
      <c r="B17946" t="s">
        <v>281</v>
      </c>
      <c r="C17946" t="s">
        <v>394</v>
      </c>
      <c r="D17946" t="s">
        <v>1263</v>
      </c>
      <c r="E17946" t="s">
        <v>30</v>
      </c>
      <c r="F17946">
        <v>2733</v>
      </c>
      <c r="G17946">
        <v>3209</v>
      </c>
      <c r="H17946">
        <v>1.1741675814123673</v>
      </c>
      <c r="I17946" t="str">
        <f>VLOOKUP($B17946&amp;$E17946,'Employee List'!$A:$E,5,0)</f>
        <v>E-1356</v>
      </c>
    </row>
    <row r="17947" spans="1:9" x14ac:dyDescent="0.35">
      <c r="A17947" t="s">
        <v>1257</v>
      </c>
      <c r="B17947" t="s">
        <v>281</v>
      </c>
      <c r="C17947" t="s">
        <v>394</v>
      </c>
      <c r="D17947" t="s">
        <v>1263</v>
      </c>
      <c r="E17947" t="s">
        <v>31</v>
      </c>
      <c r="F17947">
        <v>2389</v>
      </c>
      <c r="G17947">
        <v>5744</v>
      </c>
      <c r="H17947">
        <v>2.4043532858936794</v>
      </c>
      <c r="I17947" t="str">
        <f>VLOOKUP($B17947&amp;$E17947,'Employee List'!$A:$E,5,0)</f>
        <v>E-1356</v>
      </c>
    </row>
    <row r="17948" spans="1:9" x14ac:dyDescent="0.35">
      <c r="A17948" t="s">
        <v>1257</v>
      </c>
      <c r="B17948" t="s">
        <v>281</v>
      </c>
      <c r="C17948" t="s">
        <v>394</v>
      </c>
      <c r="D17948" t="s">
        <v>1264</v>
      </c>
      <c r="E17948" t="s">
        <v>29</v>
      </c>
      <c r="F17948">
        <v>4143</v>
      </c>
      <c r="G17948">
        <v>4040</v>
      </c>
      <c r="H17948">
        <v>0.97513878831764422</v>
      </c>
      <c r="I17948" t="str">
        <f>VLOOKUP($B17948&amp;$E17948,'Employee List'!$A:$E,5,0)</f>
        <v>E-1356</v>
      </c>
    </row>
    <row r="17949" spans="1:9" x14ac:dyDescent="0.35">
      <c r="A17949" t="s">
        <v>1257</v>
      </c>
      <c r="B17949" t="s">
        <v>281</v>
      </c>
      <c r="C17949" t="s">
        <v>394</v>
      </c>
      <c r="D17949" t="s">
        <v>1264</v>
      </c>
      <c r="E17949" t="s">
        <v>30</v>
      </c>
      <c r="F17949">
        <v>2967</v>
      </c>
      <c r="G17949">
        <v>1221</v>
      </c>
      <c r="H17949">
        <v>0.4115267947421638</v>
      </c>
      <c r="I17949" t="str">
        <f>VLOOKUP($B17949&amp;$E17949,'Employee List'!$A:$E,5,0)</f>
        <v>E-1356</v>
      </c>
    </row>
    <row r="17950" spans="1:9" x14ac:dyDescent="0.35">
      <c r="A17950" t="s">
        <v>1257</v>
      </c>
      <c r="B17950" t="s">
        <v>281</v>
      </c>
      <c r="C17950" t="s">
        <v>394</v>
      </c>
      <c r="D17950" t="s">
        <v>1264</v>
      </c>
      <c r="E17950" t="s">
        <v>31</v>
      </c>
      <c r="F17950">
        <v>2139</v>
      </c>
      <c r="G17950">
        <v>1597</v>
      </c>
      <c r="H17950">
        <v>0.74661056568489947</v>
      </c>
      <c r="I17950" t="str">
        <f>VLOOKUP($B17950&amp;$E17950,'Employee List'!$A:$E,5,0)</f>
        <v>E-1356</v>
      </c>
    </row>
    <row r="17951" spans="1:9" x14ac:dyDescent="0.35">
      <c r="A17951" t="s">
        <v>1257</v>
      </c>
      <c r="B17951" t="s">
        <v>281</v>
      </c>
      <c r="C17951" t="s">
        <v>394</v>
      </c>
      <c r="D17951" t="s">
        <v>1265</v>
      </c>
      <c r="E17951" t="s">
        <v>29</v>
      </c>
      <c r="F17951">
        <v>4202</v>
      </c>
      <c r="G17951">
        <v>8459</v>
      </c>
      <c r="H17951">
        <v>2.0130890052356021</v>
      </c>
      <c r="I17951" t="str">
        <f>VLOOKUP($B17951&amp;$E17951,'Employee List'!$A:$E,5,0)</f>
        <v>E-1356</v>
      </c>
    </row>
    <row r="17952" spans="1:9" x14ac:dyDescent="0.35">
      <c r="A17952" t="s">
        <v>1257</v>
      </c>
      <c r="B17952" t="s">
        <v>281</v>
      </c>
      <c r="C17952" t="s">
        <v>394</v>
      </c>
      <c r="D17952" t="s">
        <v>1265</v>
      </c>
      <c r="E17952" t="s">
        <v>30</v>
      </c>
      <c r="F17952">
        <v>5650</v>
      </c>
      <c r="G17952">
        <v>8214</v>
      </c>
      <c r="H17952">
        <v>1.4538053097345134</v>
      </c>
      <c r="I17952" t="str">
        <f>VLOOKUP($B17952&amp;$E17952,'Employee List'!$A:$E,5,0)</f>
        <v>E-1356</v>
      </c>
    </row>
    <row r="17953" spans="1:9" x14ac:dyDescent="0.35">
      <c r="A17953" t="s">
        <v>1257</v>
      </c>
      <c r="B17953" t="s">
        <v>281</v>
      </c>
      <c r="C17953" t="s">
        <v>394</v>
      </c>
      <c r="D17953" t="s">
        <v>1265</v>
      </c>
      <c r="E17953" t="s">
        <v>31</v>
      </c>
      <c r="F17953">
        <v>6679</v>
      </c>
      <c r="G17953">
        <v>1872</v>
      </c>
      <c r="H17953">
        <v>0.28028147926336278</v>
      </c>
      <c r="I17953" t="str">
        <f>VLOOKUP($B17953&amp;$E17953,'Employee List'!$A:$E,5,0)</f>
        <v>E-1356</v>
      </c>
    </row>
    <row r="17954" spans="1:9" x14ac:dyDescent="0.35">
      <c r="A17954" t="s">
        <v>1257</v>
      </c>
      <c r="B17954" t="s">
        <v>281</v>
      </c>
      <c r="C17954" t="s">
        <v>394</v>
      </c>
      <c r="D17954" t="s">
        <v>1260</v>
      </c>
      <c r="E17954" t="s">
        <v>29</v>
      </c>
      <c r="F17954">
        <v>93162</v>
      </c>
      <c r="G17954">
        <v>55860</v>
      </c>
      <c r="H17954">
        <v>0.59960069556256845</v>
      </c>
      <c r="I17954" t="str">
        <f>VLOOKUP($B17954&amp;$E17954,'Employee List'!$A:$E,5,0)</f>
        <v>E-1356</v>
      </c>
    </row>
    <row r="17955" spans="1:9" x14ac:dyDescent="0.35">
      <c r="A17955" t="s">
        <v>1257</v>
      </c>
      <c r="B17955" t="s">
        <v>281</v>
      </c>
      <c r="C17955" t="s">
        <v>394</v>
      </c>
      <c r="D17955" t="s">
        <v>1260</v>
      </c>
      <c r="E17955" t="s">
        <v>30</v>
      </c>
      <c r="F17955">
        <v>94559</v>
      </c>
      <c r="G17955">
        <v>98880</v>
      </c>
      <c r="H17955">
        <v>1.0456963377362283</v>
      </c>
      <c r="I17955" t="str">
        <f>VLOOKUP($B17955&amp;$E17955,'Employee List'!$A:$E,5,0)</f>
        <v>E-1356</v>
      </c>
    </row>
    <row r="17956" spans="1:9" x14ac:dyDescent="0.35">
      <c r="A17956" t="s">
        <v>1257</v>
      </c>
      <c r="B17956" t="s">
        <v>281</v>
      </c>
      <c r="C17956" t="s">
        <v>394</v>
      </c>
      <c r="D17956" t="s">
        <v>1260</v>
      </c>
      <c r="E17956" t="s">
        <v>31</v>
      </c>
      <c r="F17956">
        <v>105825</v>
      </c>
      <c r="G17956">
        <v>116697</v>
      </c>
      <c r="H17956">
        <v>1.102735648476258</v>
      </c>
      <c r="I17956" t="str">
        <f>VLOOKUP($B17956&amp;$E17956,'Employee List'!$A:$E,5,0)</f>
        <v>E-1356</v>
      </c>
    </row>
    <row r="17957" spans="1:9" x14ac:dyDescent="0.35">
      <c r="A17957" t="s">
        <v>1257</v>
      </c>
      <c r="B17957" t="s">
        <v>281</v>
      </c>
      <c r="C17957" t="s">
        <v>394</v>
      </c>
      <c r="D17957" t="s">
        <v>1261</v>
      </c>
      <c r="E17957" t="s">
        <v>29</v>
      </c>
      <c r="F17957">
        <v>39690</v>
      </c>
      <c r="G17957">
        <v>49857</v>
      </c>
      <c r="H17957">
        <v>1.2561602418745277</v>
      </c>
      <c r="I17957" t="str">
        <f>VLOOKUP($B17957&amp;$E17957,'Employee List'!$A:$E,5,0)</f>
        <v>E-1356</v>
      </c>
    </row>
    <row r="17958" spans="1:9" x14ac:dyDescent="0.35">
      <c r="A17958" t="s">
        <v>1257</v>
      </c>
      <c r="B17958" t="s">
        <v>281</v>
      </c>
      <c r="C17958" t="s">
        <v>394</v>
      </c>
      <c r="D17958" t="s">
        <v>1261</v>
      </c>
      <c r="E17958" t="s">
        <v>30</v>
      </c>
      <c r="F17958">
        <v>38172</v>
      </c>
      <c r="G17958">
        <v>43387</v>
      </c>
      <c r="H17958">
        <v>1.1366184637954522</v>
      </c>
      <c r="I17958" t="str">
        <f>VLOOKUP($B17958&amp;$E17958,'Employee List'!$A:$E,5,0)</f>
        <v>E-1356</v>
      </c>
    </row>
    <row r="17959" spans="1:9" x14ac:dyDescent="0.35">
      <c r="A17959" t="s">
        <v>1257</v>
      </c>
      <c r="B17959" t="s">
        <v>281</v>
      </c>
      <c r="C17959" t="s">
        <v>394</v>
      </c>
      <c r="D17959" t="s">
        <v>1261</v>
      </c>
      <c r="E17959" t="s">
        <v>31</v>
      </c>
      <c r="F17959">
        <v>38761</v>
      </c>
      <c r="G17959">
        <v>37515</v>
      </c>
      <c r="H17959">
        <v>0.9678542865251154</v>
      </c>
      <c r="I17959" t="str">
        <f>VLOOKUP($B17959&amp;$E17959,'Employee List'!$A:$E,5,0)</f>
        <v>E-1356</v>
      </c>
    </row>
    <row r="17960" spans="1:9" x14ac:dyDescent="0.35">
      <c r="A17960" t="s">
        <v>1257</v>
      </c>
      <c r="B17960" t="s">
        <v>281</v>
      </c>
      <c r="C17960" t="s">
        <v>394</v>
      </c>
      <c r="D17960" t="s">
        <v>1266</v>
      </c>
      <c r="E17960" t="s">
        <v>29</v>
      </c>
      <c r="F17960">
        <v>34728</v>
      </c>
      <c r="G17960">
        <v>25474</v>
      </c>
      <c r="H17960">
        <v>0.73352914075097908</v>
      </c>
      <c r="I17960" t="str">
        <f>VLOOKUP($B17960&amp;$E17960,'Employee List'!$A:$E,5,0)</f>
        <v>E-1356</v>
      </c>
    </row>
    <row r="17961" spans="1:9" x14ac:dyDescent="0.35">
      <c r="A17961" t="s">
        <v>1257</v>
      </c>
      <c r="B17961" t="s">
        <v>281</v>
      </c>
      <c r="C17961" t="s">
        <v>394</v>
      </c>
      <c r="D17961" t="s">
        <v>1266</v>
      </c>
      <c r="E17961" t="s">
        <v>30</v>
      </c>
      <c r="F17961">
        <v>36988</v>
      </c>
      <c r="G17961">
        <v>15203</v>
      </c>
      <c r="H17961">
        <v>0.41102519736130638</v>
      </c>
      <c r="I17961" t="str">
        <f>VLOOKUP($B17961&amp;$E17961,'Employee List'!$A:$E,5,0)</f>
        <v>E-1356</v>
      </c>
    </row>
    <row r="17962" spans="1:9" x14ac:dyDescent="0.35">
      <c r="A17962" t="s">
        <v>1257</v>
      </c>
      <c r="B17962" t="s">
        <v>281</v>
      </c>
      <c r="C17962" t="s">
        <v>394</v>
      </c>
      <c r="D17962" t="s">
        <v>1266</v>
      </c>
      <c r="E17962" t="s">
        <v>31</v>
      </c>
      <c r="F17962">
        <v>35761</v>
      </c>
      <c r="G17962">
        <v>21791</v>
      </c>
      <c r="H17962">
        <v>0.60935096893263607</v>
      </c>
      <c r="I17962" t="str">
        <f>VLOOKUP($B17962&amp;$E17962,'Employee List'!$A:$E,5,0)</f>
        <v>E-1356</v>
      </c>
    </row>
    <row r="17963" spans="1:9" x14ac:dyDescent="0.35">
      <c r="A17963" t="s">
        <v>1257</v>
      </c>
      <c r="B17963" t="s">
        <v>281</v>
      </c>
      <c r="C17963" t="s">
        <v>394</v>
      </c>
      <c r="D17963" t="s">
        <v>1267</v>
      </c>
      <c r="E17963" t="s">
        <v>29</v>
      </c>
      <c r="F17963">
        <v>49711</v>
      </c>
      <c r="G17963">
        <v>30093</v>
      </c>
      <c r="H17963">
        <v>0.60535897487477619</v>
      </c>
      <c r="I17963" t="str">
        <f>VLOOKUP($B17963&amp;$E17963,'Employee List'!$A:$E,5,0)</f>
        <v>E-1356</v>
      </c>
    </row>
    <row r="17964" spans="1:9" x14ac:dyDescent="0.35">
      <c r="A17964" t="s">
        <v>1257</v>
      </c>
      <c r="B17964" t="s">
        <v>281</v>
      </c>
      <c r="C17964" t="s">
        <v>394</v>
      </c>
      <c r="D17964" t="s">
        <v>1267</v>
      </c>
      <c r="E17964" t="s">
        <v>30</v>
      </c>
      <c r="F17964">
        <v>47519</v>
      </c>
      <c r="G17964">
        <v>18790</v>
      </c>
      <c r="H17964">
        <v>0.39542077905679834</v>
      </c>
      <c r="I17964" t="str">
        <f>VLOOKUP($B17964&amp;$E17964,'Employee List'!$A:$E,5,0)</f>
        <v>E-1356</v>
      </c>
    </row>
    <row r="17965" spans="1:9" x14ac:dyDescent="0.35">
      <c r="A17965" t="s">
        <v>1257</v>
      </c>
      <c r="B17965" t="s">
        <v>281</v>
      </c>
      <c r="C17965" t="s">
        <v>394</v>
      </c>
      <c r="D17965" t="s">
        <v>1267</v>
      </c>
      <c r="E17965" t="s">
        <v>31</v>
      </c>
      <c r="F17965">
        <v>49682</v>
      </c>
      <c r="G17965">
        <v>35959</v>
      </c>
      <c r="H17965">
        <v>0.7237832615434161</v>
      </c>
      <c r="I17965" t="str">
        <f>VLOOKUP($B17965&amp;$E17965,'Employee List'!$A:$E,5,0)</f>
        <v>E-1356</v>
      </c>
    </row>
    <row r="17966" spans="1:9" x14ac:dyDescent="0.35">
      <c r="A17966" t="s">
        <v>1257</v>
      </c>
      <c r="B17966" t="s">
        <v>281</v>
      </c>
      <c r="C17966" t="s">
        <v>394</v>
      </c>
      <c r="D17966" t="s">
        <v>1268</v>
      </c>
      <c r="E17966" t="s">
        <v>29</v>
      </c>
      <c r="F17966">
        <v>13092</v>
      </c>
      <c r="G17966">
        <v>7475</v>
      </c>
      <c r="H17966">
        <v>0.57095936449740303</v>
      </c>
      <c r="I17966" t="str">
        <f>VLOOKUP($B17966&amp;$E17966,'Employee List'!$A:$E,5,0)</f>
        <v>E-1356</v>
      </c>
    </row>
    <row r="17967" spans="1:9" x14ac:dyDescent="0.35">
      <c r="A17967" t="s">
        <v>1257</v>
      </c>
      <c r="B17967" t="s">
        <v>281</v>
      </c>
      <c r="C17967" t="s">
        <v>394</v>
      </c>
      <c r="D17967" t="s">
        <v>1268</v>
      </c>
      <c r="E17967" t="s">
        <v>30</v>
      </c>
      <c r="F17967">
        <v>12305</v>
      </c>
      <c r="G17967">
        <v>6528</v>
      </c>
      <c r="H17967">
        <v>0.5305160503860219</v>
      </c>
      <c r="I17967" t="str">
        <f>VLOOKUP($B17967&amp;$E17967,'Employee List'!$A:$E,5,0)</f>
        <v>E-1356</v>
      </c>
    </row>
    <row r="17968" spans="1:9" x14ac:dyDescent="0.35">
      <c r="A17968" t="s">
        <v>1257</v>
      </c>
      <c r="B17968" t="s">
        <v>281</v>
      </c>
      <c r="C17968" t="s">
        <v>394</v>
      </c>
      <c r="D17968" t="s">
        <v>1268</v>
      </c>
      <c r="E17968" t="s">
        <v>31</v>
      </c>
      <c r="F17968">
        <v>11172</v>
      </c>
      <c r="G17968">
        <v>8670</v>
      </c>
      <c r="H17968">
        <v>0.77604726100966703</v>
      </c>
      <c r="I17968" t="str">
        <f>VLOOKUP($B17968&amp;$E17968,'Employee List'!$A:$E,5,0)</f>
        <v>E-1356</v>
      </c>
    </row>
    <row r="17969" spans="1:9" x14ac:dyDescent="0.35">
      <c r="A17969" t="s">
        <v>1257</v>
      </c>
      <c r="B17969" t="s">
        <v>281</v>
      </c>
      <c r="C17969" t="s">
        <v>394</v>
      </c>
      <c r="D17969" t="s">
        <v>1269</v>
      </c>
      <c r="E17969" t="s">
        <v>29</v>
      </c>
      <c r="F17969">
        <v>5017</v>
      </c>
      <c r="G17969">
        <v>10739</v>
      </c>
      <c r="H17969">
        <v>2.1405222244369146</v>
      </c>
      <c r="I17969" t="str">
        <f>VLOOKUP($B17969&amp;$E17969,'Employee List'!$A:$E,5,0)</f>
        <v>E-1356</v>
      </c>
    </row>
    <row r="17970" spans="1:9" x14ac:dyDescent="0.35">
      <c r="A17970" t="s">
        <v>1257</v>
      </c>
      <c r="B17970" t="s">
        <v>281</v>
      </c>
      <c r="C17970" t="s">
        <v>394</v>
      </c>
      <c r="D17970" t="s">
        <v>1269</v>
      </c>
      <c r="E17970" t="s">
        <v>30</v>
      </c>
      <c r="F17970">
        <v>6711</v>
      </c>
      <c r="G17970">
        <v>9017</v>
      </c>
      <c r="H17970">
        <v>1.3436149605125913</v>
      </c>
      <c r="I17970" t="str">
        <f>VLOOKUP($B17970&amp;$E17970,'Employee List'!$A:$E,5,0)</f>
        <v>E-1356</v>
      </c>
    </row>
    <row r="17971" spans="1:9" x14ac:dyDescent="0.35">
      <c r="A17971" t="s">
        <v>1257</v>
      </c>
      <c r="B17971" t="s">
        <v>281</v>
      </c>
      <c r="C17971" t="s">
        <v>394</v>
      </c>
      <c r="D17971" t="s">
        <v>1269</v>
      </c>
      <c r="E17971" t="s">
        <v>31</v>
      </c>
      <c r="F17971">
        <v>5555</v>
      </c>
      <c r="G17971">
        <v>3476</v>
      </c>
      <c r="H17971">
        <v>0.62574257425742574</v>
      </c>
      <c r="I17971" t="str">
        <f>VLOOKUP($B17971&amp;$E17971,'Employee List'!$A:$E,5,0)</f>
        <v>E-1356</v>
      </c>
    </row>
    <row r="17972" spans="1:9" x14ac:dyDescent="0.35">
      <c r="A17972" t="s">
        <v>1257</v>
      </c>
      <c r="B17972" t="s">
        <v>281</v>
      </c>
      <c r="C17972" t="s">
        <v>394</v>
      </c>
      <c r="D17972" t="s">
        <v>1270</v>
      </c>
      <c r="E17972" t="s">
        <v>29</v>
      </c>
      <c r="F17972">
        <v>4402</v>
      </c>
      <c r="G17972">
        <v>4948</v>
      </c>
      <c r="H17972">
        <v>1.1240345297592003</v>
      </c>
      <c r="I17972" t="str">
        <f>VLOOKUP($B17972&amp;$E17972,'Employee List'!$A:$E,5,0)</f>
        <v>E-1356</v>
      </c>
    </row>
    <row r="17973" spans="1:9" x14ac:dyDescent="0.35">
      <c r="A17973" t="s">
        <v>1257</v>
      </c>
      <c r="B17973" t="s">
        <v>281</v>
      </c>
      <c r="C17973" t="s">
        <v>394</v>
      </c>
      <c r="D17973" t="s">
        <v>1270</v>
      </c>
      <c r="E17973" t="s">
        <v>30</v>
      </c>
      <c r="F17973">
        <v>4897</v>
      </c>
      <c r="G17973">
        <v>4533</v>
      </c>
      <c r="H17973">
        <v>0.92566877680212378</v>
      </c>
      <c r="I17973" t="str">
        <f>VLOOKUP($B17973&amp;$E17973,'Employee List'!$A:$E,5,0)</f>
        <v>E-1356</v>
      </c>
    </row>
    <row r="17974" spans="1:9" x14ac:dyDescent="0.35">
      <c r="A17974" t="s">
        <v>1257</v>
      </c>
      <c r="B17974" t="s">
        <v>281</v>
      </c>
      <c r="C17974" t="s">
        <v>394</v>
      </c>
      <c r="D17974" t="s">
        <v>1270</v>
      </c>
      <c r="E17974" t="s">
        <v>31</v>
      </c>
      <c r="F17974">
        <v>4448</v>
      </c>
      <c r="G17974">
        <v>2565</v>
      </c>
      <c r="H17974">
        <v>0.5766636690647482</v>
      </c>
      <c r="I17974" t="str">
        <f>VLOOKUP($B17974&amp;$E17974,'Employee List'!$A:$E,5,0)</f>
        <v>E-1356</v>
      </c>
    </row>
    <row r="17975" spans="1:9" x14ac:dyDescent="0.35">
      <c r="A17975" t="s">
        <v>1257</v>
      </c>
      <c r="B17975" t="s">
        <v>281</v>
      </c>
      <c r="C17975" t="s">
        <v>394</v>
      </c>
      <c r="D17975" t="s">
        <v>1271</v>
      </c>
      <c r="E17975" t="s">
        <v>29</v>
      </c>
      <c r="F17975">
        <v>3506</v>
      </c>
      <c r="G17975">
        <v>4148</v>
      </c>
      <c r="H17975">
        <v>1.1831146605818597</v>
      </c>
      <c r="I17975" t="str">
        <f>VLOOKUP($B17975&amp;$E17975,'Employee List'!$A:$E,5,0)</f>
        <v>E-1356</v>
      </c>
    </row>
    <row r="17976" spans="1:9" x14ac:dyDescent="0.35">
      <c r="A17976" t="s">
        <v>1257</v>
      </c>
      <c r="B17976" t="s">
        <v>281</v>
      </c>
      <c r="C17976" t="s">
        <v>394</v>
      </c>
      <c r="D17976" t="s">
        <v>1271</v>
      </c>
      <c r="E17976" t="s">
        <v>30</v>
      </c>
      <c r="F17976">
        <v>6508</v>
      </c>
      <c r="G17976">
        <v>3472</v>
      </c>
      <c r="H17976">
        <v>0.53349723417332517</v>
      </c>
      <c r="I17976" t="str">
        <f>VLOOKUP($B17976&amp;$E17976,'Employee List'!$A:$E,5,0)</f>
        <v>E-1356</v>
      </c>
    </row>
    <row r="17977" spans="1:9" x14ac:dyDescent="0.35">
      <c r="A17977" t="s">
        <v>1257</v>
      </c>
      <c r="B17977" t="s">
        <v>281</v>
      </c>
      <c r="C17977" t="s">
        <v>394</v>
      </c>
      <c r="D17977" t="s">
        <v>1271</v>
      </c>
      <c r="E17977" t="s">
        <v>31</v>
      </c>
      <c r="F17977">
        <v>3581</v>
      </c>
      <c r="G17977">
        <v>7345</v>
      </c>
      <c r="H17977">
        <v>2.051103043842502</v>
      </c>
      <c r="I17977" t="str">
        <f>VLOOKUP($B17977&amp;$E17977,'Employee List'!$A:$E,5,0)</f>
        <v>E-1356</v>
      </c>
    </row>
    <row r="17978" spans="1:9" x14ac:dyDescent="0.35">
      <c r="A17978" t="s">
        <v>1257</v>
      </c>
      <c r="B17978" t="s">
        <v>281</v>
      </c>
      <c r="C17978" t="s">
        <v>394</v>
      </c>
      <c r="D17978" t="s">
        <v>1258</v>
      </c>
      <c r="E17978" t="s">
        <v>29</v>
      </c>
      <c r="F17978">
        <v>105892</v>
      </c>
      <c r="G17978">
        <v>117355</v>
      </c>
      <c r="H17978">
        <v>1.1082518037245495</v>
      </c>
      <c r="I17978" t="str">
        <f>VLOOKUP($B17978&amp;$E17978,'Employee List'!$A:$E,5,0)</f>
        <v>E-1356</v>
      </c>
    </row>
    <row r="17979" spans="1:9" x14ac:dyDescent="0.35">
      <c r="A17979" t="s">
        <v>1257</v>
      </c>
      <c r="B17979" t="s">
        <v>281</v>
      </c>
      <c r="C17979" t="s">
        <v>394</v>
      </c>
      <c r="D17979" t="s">
        <v>1258</v>
      </c>
      <c r="E17979" t="s">
        <v>30</v>
      </c>
      <c r="F17979">
        <v>102973</v>
      </c>
      <c r="G17979">
        <v>73466</v>
      </c>
      <c r="H17979">
        <v>0.7134491565750245</v>
      </c>
      <c r="I17979" t="str">
        <f>VLOOKUP($B17979&amp;$E17979,'Employee List'!$A:$E,5,0)</f>
        <v>E-1356</v>
      </c>
    </row>
    <row r="17980" spans="1:9" x14ac:dyDescent="0.35">
      <c r="A17980" t="s">
        <v>1257</v>
      </c>
      <c r="B17980" t="s">
        <v>281</v>
      </c>
      <c r="C17980" t="s">
        <v>394</v>
      </c>
      <c r="D17980" t="s">
        <v>1258</v>
      </c>
      <c r="E17980" t="s">
        <v>31</v>
      </c>
      <c r="F17980">
        <v>99247</v>
      </c>
      <c r="G17980">
        <v>47423</v>
      </c>
      <c r="H17980">
        <v>0.47782804518020694</v>
      </c>
      <c r="I17980" t="str">
        <f>VLOOKUP($B17980&amp;$E17980,'Employee List'!$A:$E,5,0)</f>
        <v>E-1356</v>
      </c>
    </row>
    <row r="17981" spans="1:9" x14ac:dyDescent="0.35">
      <c r="A17981" t="s">
        <v>1257</v>
      </c>
      <c r="B17981" t="s">
        <v>281</v>
      </c>
      <c r="C17981" t="s">
        <v>394</v>
      </c>
      <c r="D17981" t="s">
        <v>1272</v>
      </c>
      <c r="E17981" t="s">
        <v>29</v>
      </c>
      <c r="F17981">
        <v>14263</v>
      </c>
      <c r="G17981">
        <v>6463</v>
      </c>
      <c r="H17981">
        <v>0.45313047745916007</v>
      </c>
      <c r="I17981" t="str">
        <f>VLOOKUP($B17981&amp;$E17981,'Employee List'!$A:$E,5,0)</f>
        <v>E-1356</v>
      </c>
    </row>
    <row r="17982" spans="1:9" x14ac:dyDescent="0.35">
      <c r="A17982" t="s">
        <v>1257</v>
      </c>
      <c r="B17982" t="s">
        <v>281</v>
      </c>
      <c r="C17982" t="s">
        <v>394</v>
      </c>
      <c r="D17982" t="s">
        <v>1272</v>
      </c>
      <c r="E17982" t="s">
        <v>30</v>
      </c>
      <c r="F17982">
        <v>14249</v>
      </c>
      <c r="G17982">
        <v>5013</v>
      </c>
      <c r="H17982">
        <v>0.35181416239736124</v>
      </c>
      <c r="I17982" t="str">
        <f>VLOOKUP($B17982&amp;$E17982,'Employee List'!$A:$E,5,0)</f>
        <v>E-1356</v>
      </c>
    </row>
    <row r="17983" spans="1:9" x14ac:dyDescent="0.35">
      <c r="A17983" t="s">
        <v>1257</v>
      </c>
      <c r="B17983" t="s">
        <v>281</v>
      </c>
      <c r="C17983" t="s">
        <v>394</v>
      </c>
      <c r="D17983" t="s">
        <v>1272</v>
      </c>
      <c r="E17983" t="s">
        <v>31</v>
      </c>
      <c r="F17983">
        <v>15834</v>
      </c>
      <c r="G17983">
        <v>8587</v>
      </c>
      <c r="H17983">
        <v>0.54231400783124917</v>
      </c>
      <c r="I17983" t="str">
        <f>VLOOKUP($B17983&amp;$E17983,'Employee List'!$A:$E,5,0)</f>
        <v>E-1356</v>
      </c>
    </row>
    <row r="17984" spans="1:9" x14ac:dyDescent="0.35">
      <c r="A17984" t="s">
        <v>1257</v>
      </c>
      <c r="B17984" t="s">
        <v>281</v>
      </c>
      <c r="C17984" t="s">
        <v>394</v>
      </c>
      <c r="D17984" t="s">
        <v>1259</v>
      </c>
      <c r="E17984" t="s">
        <v>29</v>
      </c>
      <c r="F17984">
        <v>27622</v>
      </c>
      <c r="G17984">
        <v>16147</v>
      </c>
      <c r="H17984">
        <v>0.58457027007457818</v>
      </c>
      <c r="I17984" t="str">
        <f>VLOOKUP($B17984&amp;$E17984,'Employee List'!$A:$E,5,0)</f>
        <v>E-1356</v>
      </c>
    </row>
    <row r="17985" spans="1:9" x14ac:dyDescent="0.35">
      <c r="A17985" t="s">
        <v>1257</v>
      </c>
      <c r="B17985" t="s">
        <v>281</v>
      </c>
      <c r="C17985" t="s">
        <v>394</v>
      </c>
      <c r="D17985" t="s">
        <v>1259</v>
      </c>
      <c r="E17985" t="s">
        <v>30</v>
      </c>
      <c r="F17985">
        <v>29913</v>
      </c>
      <c r="G17985">
        <v>16906</v>
      </c>
      <c r="H17985">
        <v>0.56517233309932136</v>
      </c>
      <c r="I17985" t="str">
        <f>VLOOKUP($B17985&amp;$E17985,'Employee List'!$A:$E,5,0)</f>
        <v>E-1356</v>
      </c>
    </row>
    <row r="17986" spans="1:9" x14ac:dyDescent="0.35">
      <c r="A17986" t="s">
        <v>1257</v>
      </c>
      <c r="B17986" t="s">
        <v>281</v>
      </c>
      <c r="C17986" t="s">
        <v>394</v>
      </c>
      <c r="D17986" t="s">
        <v>1259</v>
      </c>
      <c r="E17986" t="s">
        <v>31</v>
      </c>
      <c r="F17986">
        <v>27965</v>
      </c>
      <c r="G17986">
        <v>17990</v>
      </c>
      <c r="H17986">
        <v>0.64330413016270338</v>
      </c>
      <c r="I17986" t="str">
        <f>VLOOKUP($B17986&amp;$E17986,'Employee List'!$A:$E,5,0)</f>
        <v>E-1356</v>
      </c>
    </row>
    <row r="17987" spans="1:9" x14ac:dyDescent="0.35">
      <c r="A17987" t="s">
        <v>1257</v>
      </c>
      <c r="B17987" t="s">
        <v>281</v>
      </c>
      <c r="C17987" t="s">
        <v>394</v>
      </c>
      <c r="D17987" t="s">
        <v>1273</v>
      </c>
      <c r="E17987" t="s">
        <v>29</v>
      </c>
      <c r="F17987">
        <v>9733</v>
      </c>
      <c r="G17987">
        <v>8297</v>
      </c>
      <c r="H17987">
        <v>0.85246070070892843</v>
      </c>
      <c r="I17987" t="str">
        <f>VLOOKUP($B17987&amp;$E17987,'Employee List'!$A:$E,5,0)</f>
        <v>E-1356</v>
      </c>
    </row>
    <row r="17988" spans="1:9" x14ac:dyDescent="0.35">
      <c r="A17988" t="s">
        <v>1257</v>
      </c>
      <c r="B17988" t="s">
        <v>281</v>
      </c>
      <c r="C17988" t="s">
        <v>394</v>
      </c>
      <c r="D17988" t="s">
        <v>1273</v>
      </c>
      <c r="E17988" t="s">
        <v>30</v>
      </c>
      <c r="F17988">
        <v>9905</v>
      </c>
      <c r="G17988">
        <v>9318</v>
      </c>
      <c r="H17988">
        <v>0.94073700151438666</v>
      </c>
      <c r="I17988" t="str">
        <f>VLOOKUP($B17988&amp;$E17988,'Employee List'!$A:$E,5,0)</f>
        <v>E-1356</v>
      </c>
    </row>
    <row r="17989" spans="1:9" x14ac:dyDescent="0.35">
      <c r="A17989" t="s">
        <v>1257</v>
      </c>
      <c r="B17989" t="s">
        <v>281</v>
      </c>
      <c r="C17989" t="s">
        <v>394</v>
      </c>
      <c r="D17989" t="s">
        <v>1273</v>
      </c>
      <c r="E17989" t="s">
        <v>31</v>
      </c>
      <c r="F17989">
        <v>8448</v>
      </c>
      <c r="G17989">
        <v>3038</v>
      </c>
      <c r="H17989">
        <v>0.35961174242424243</v>
      </c>
      <c r="I17989" t="str">
        <f>VLOOKUP($B17989&amp;$E17989,'Employee List'!$A:$E,5,0)</f>
        <v>E-1356</v>
      </c>
    </row>
    <row r="17990" spans="1:9" x14ac:dyDescent="0.35">
      <c r="A17990" t="s">
        <v>1257</v>
      </c>
      <c r="B17990" t="s">
        <v>281</v>
      </c>
      <c r="C17990" t="s">
        <v>394</v>
      </c>
      <c r="D17990" t="s">
        <v>1275</v>
      </c>
      <c r="E17990" t="s">
        <v>29</v>
      </c>
      <c r="F17990">
        <v>1858</v>
      </c>
      <c r="G17990">
        <v>5051</v>
      </c>
      <c r="H17990">
        <v>2.7185145317545749</v>
      </c>
      <c r="I17990" t="str">
        <f>VLOOKUP($B17990&amp;$E17990,'Employee List'!$A:$E,5,0)</f>
        <v>E-1356</v>
      </c>
    </row>
    <row r="17991" spans="1:9" x14ac:dyDescent="0.35">
      <c r="A17991" t="s">
        <v>1257</v>
      </c>
      <c r="B17991" t="s">
        <v>281</v>
      </c>
      <c r="C17991" t="s">
        <v>394</v>
      </c>
      <c r="D17991" t="s">
        <v>1275</v>
      </c>
      <c r="E17991" t="s">
        <v>30</v>
      </c>
      <c r="F17991">
        <v>2636</v>
      </c>
      <c r="G17991">
        <v>2255</v>
      </c>
      <c r="H17991">
        <v>0.8554628224582701</v>
      </c>
      <c r="I17991" t="str">
        <f>VLOOKUP($B17991&amp;$E17991,'Employee List'!$A:$E,5,0)</f>
        <v>E-1356</v>
      </c>
    </row>
    <row r="17992" spans="1:9" x14ac:dyDescent="0.35">
      <c r="A17992" t="s">
        <v>1257</v>
      </c>
      <c r="B17992" t="s">
        <v>281</v>
      </c>
      <c r="C17992" t="s">
        <v>394</v>
      </c>
      <c r="D17992" t="s">
        <v>1275</v>
      </c>
      <c r="E17992" t="s">
        <v>31</v>
      </c>
      <c r="F17992">
        <v>4716</v>
      </c>
      <c r="G17992">
        <v>1913</v>
      </c>
      <c r="H17992">
        <v>0.40564037319762508</v>
      </c>
      <c r="I17992" t="str">
        <f>VLOOKUP($B17992&amp;$E17992,'Employee List'!$A:$E,5,0)</f>
        <v>E-1356</v>
      </c>
    </row>
    <row r="17993" spans="1:9" x14ac:dyDescent="0.35">
      <c r="A17993" t="s">
        <v>1257</v>
      </c>
      <c r="B17993" t="s">
        <v>281</v>
      </c>
      <c r="C17993" t="s">
        <v>394</v>
      </c>
      <c r="D17993" t="s">
        <v>1276</v>
      </c>
      <c r="E17993" t="s">
        <v>29</v>
      </c>
      <c r="F17993">
        <v>2921</v>
      </c>
      <c r="G17993">
        <v>1946</v>
      </c>
      <c r="H17993">
        <v>0.66621020198562131</v>
      </c>
      <c r="I17993" t="str">
        <f>VLOOKUP($B17993&amp;$E17993,'Employee List'!$A:$E,5,0)</f>
        <v>E-1356</v>
      </c>
    </row>
    <row r="17994" spans="1:9" x14ac:dyDescent="0.35">
      <c r="A17994" t="s">
        <v>1257</v>
      </c>
      <c r="B17994" t="s">
        <v>281</v>
      </c>
      <c r="C17994" t="s">
        <v>394</v>
      </c>
      <c r="D17994" t="s">
        <v>1276</v>
      </c>
      <c r="E17994" t="s">
        <v>30</v>
      </c>
      <c r="F17994">
        <v>2364</v>
      </c>
      <c r="G17994">
        <v>4874</v>
      </c>
      <c r="H17994">
        <v>2.0617597292724197</v>
      </c>
      <c r="I17994" t="str">
        <f>VLOOKUP($B17994&amp;$E17994,'Employee List'!$A:$E,5,0)</f>
        <v>E-1356</v>
      </c>
    </row>
    <row r="17995" spans="1:9" x14ac:dyDescent="0.35">
      <c r="A17995" t="s">
        <v>1257</v>
      </c>
      <c r="B17995" t="s">
        <v>281</v>
      </c>
      <c r="C17995" t="s">
        <v>394</v>
      </c>
      <c r="D17995" t="s">
        <v>1276</v>
      </c>
      <c r="E17995" t="s">
        <v>31</v>
      </c>
      <c r="F17995">
        <v>4083</v>
      </c>
      <c r="G17995">
        <v>2036</v>
      </c>
      <c r="H17995">
        <v>0.49865295126132747</v>
      </c>
      <c r="I17995" t="str">
        <f>VLOOKUP($B17995&amp;$E17995,'Employee List'!$A:$E,5,0)</f>
        <v>E-1356</v>
      </c>
    </row>
    <row r="17996" spans="1:9" x14ac:dyDescent="0.35">
      <c r="A17996" t="s">
        <v>1257</v>
      </c>
      <c r="B17996" t="s">
        <v>281</v>
      </c>
      <c r="C17996" t="s">
        <v>394</v>
      </c>
      <c r="D17996" t="s">
        <v>1277</v>
      </c>
      <c r="E17996" t="s">
        <v>29</v>
      </c>
      <c r="F17996">
        <v>7795</v>
      </c>
      <c r="G17996">
        <v>7370</v>
      </c>
      <c r="H17996">
        <v>0.94547787042976272</v>
      </c>
      <c r="I17996" t="str">
        <f>VLOOKUP($B17996&amp;$E17996,'Employee List'!$A:$E,5,0)</f>
        <v>E-1356</v>
      </c>
    </row>
    <row r="17997" spans="1:9" x14ac:dyDescent="0.35">
      <c r="A17997" t="s">
        <v>1257</v>
      </c>
      <c r="B17997" t="s">
        <v>281</v>
      </c>
      <c r="C17997" t="s">
        <v>394</v>
      </c>
      <c r="D17997" t="s">
        <v>1277</v>
      </c>
      <c r="E17997" t="s">
        <v>30</v>
      </c>
      <c r="F17997">
        <v>7500</v>
      </c>
      <c r="G17997">
        <v>3489</v>
      </c>
      <c r="H17997">
        <v>0.4652</v>
      </c>
      <c r="I17997" t="str">
        <f>VLOOKUP($B17997&amp;$E17997,'Employee List'!$A:$E,5,0)</f>
        <v>E-1356</v>
      </c>
    </row>
    <row r="17998" spans="1:9" x14ac:dyDescent="0.35">
      <c r="A17998" t="s">
        <v>1257</v>
      </c>
      <c r="B17998" t="s">
        <v>281</v>
      </c>
      <c r="C17998" t="s">
        <v>394</v>
      </c>
      <c r="D17998" t="s">
        <v>1277</v>
      </c>
      <c r="E17998" t="s">
        <v>31</v>
      </c>
      <c r="F17998">
        <v>6636</v>
      </c>
      <c r="G17998">
        <v>6355</v>
      </c>
      <c r="H17998">
        <v>0.95765521398432796</v>
      </c>
      <c r="I17998" t="str">
        <f>VLOOKUP($B17998&amp;$E17998,'Employee List'!$A:$E,5,0)</f>
        <v>E-1356</v>
      </c>
    </row>
    <row r="17999" spans="1:9" x14ac:dyDescent="0.35">
      <c r="A17999" t="s">
        <v>1257</v>
      </c>
      <c r="B17999" t="s">
        <v>281</v>
      </c>
      <c r="C17999" t="s">
        <v>394</v>
      </c>
      <c r="D17999" t="s">
        <v>1278</v>
      </c>
      <c r="E17999" t="s">
        <v>29</v>
      </c>
      <c r="F17999">
        <v>19347</v>
      </c>
      <c r="G17999">
        <v>9250</v>
      </c>
      <c r="H17999">
        <v>0.47811030133870885</v>
      </c>
      <c r="I17999" t="str">
        <f>VLOOKUP($B17999&amp;$E17999,'Employee List'!$A:$E,5,0)</f>
        <v>E-1356</v>
      </c>
    </row>
    <row r="18000" spans="1:9" x14ac:dyDescent="0.35">
      <c r="A18000" t="s">
        <v>1257</v>
      </c>
      <c r="B18000" t="s">
        <v>281</v>
      </c>
      <c r="C18000" t="s">
        <v>394</v>
      </c>
      <c r="D18000" t="s">
        <v>1278</v>
      </c>
      <c r="E18000" t="s">
        <v>30</v>
      </c>
      <c r="F18000">
        <v>21825</v>
      </c>
      <c r="G18000">
        <v>11805</v>
      </c>
      <c r="H18000">
        <v>0.54089347079037797</v>
      </c>
      <c r="I18000" t="str">
        <f>VLOOKUP($B18000&amp;$E18000,'Employee List'!$A:$E,5,0)</f>
        <v>E-1356</v>
      </c>
    </row>
    <row r="18001" spans="1:9" x14ac:dyDescent="0.35">
      <c r="A18001" t="s">
        <v>1257</v>
      </c>
      <c r="B18001" t="s">
        <v>281</v>
      </c>
      <c r="C18001" t="s">
        <v>394</v>
      </c>
      <c r="D18001" t="s">
        <v>1278</v>
      </c>
      <c r="E18001" t="s">
        <v>31</v>
      </c>
      <c r="F18001">
        <v>17516</v>
      </c>
      <c r="G18001">
        <v>13268</v>
      </c>
      <c r="H18001">
        <v>0.7574788764558118</v>
      </c>
      <c r="I18001" t="str">
        <f>VLOOKUP($B18001&amp;$E18001,'Employee List'!$A:$E,5,0)</f>
        <v>E-1356</v>
      </c>
    </row>
    <row r="18002" spans="1:9" x14ac:dyDescent="0.35">
      <c r="A18002" t="s">
        <v>1257</v>
      </c>
      <c r="B18002" t="s">
        <v>281</v>
      </c>
      <c r="C18002" t="s">
        <v>394</v>
      </c>
      <c r="D18002" t="s">
        <v>1279</v>
      </c>
      <c r="E18002" t="s">
        <v>29</v>
      </c>
      <c r="F18002">
        <v>1376</v>
      </c>
      <c r="G18002">
        <v>4722</v>
      </c>
      <c r="H18002">
        <v>3.4316860465116279</v>
      </c>
      <c r="I18002" t="str">
        <f>VLOOKUP($B18002&amp;$E18002,'Employee List'!$A:$E,5,0)</f>
        <v>E-1356</v>
      </c>
    </row>
    <row r="18003" spans="1:9" x14ac:dyDescent="0.35">
      <c r="A18003" t="s">
        <v>1257</v>
      </c>
      <c r="B18003" t="s">
        <v>281</v>
      </c>
      <c r="C18003" t="s">
        <v>394</v>
      </c>
      <c r="D18003" t="s">
        <v>1279</v>
      </c>
      <c r="E18003" t="s">
        <v>30</v>
      </c>
      <c r="F18003">
        <v>4712</v>
      </c>
      <c r="G18003">
        <v>5342</v>
      </c>
      <c r="H18003">
        <v>1.1337011884550086</v>
      </c>
      <c r="I18003" t="str">
        <f>VLOOKUP($B18003&amp;$E18003,'Employee List'!$A:$E,5,0)</f>
        <v>E-1356</v>
      </c>
    </row>
    <row r="18004" spans="1:9" x14ac:dyDescent="0.35">
      <c r="A18004" t="s">
        <v>1257</v>
      </c>
      <c r="B18004" t="s">
        <v>281</v>
      </c>
      <c r="C18004" t="s">
        <v>394</v>
      </c>
      <c r="D18004" t="s">
        <v>1279</v>
      </c>
      <c r="E18004" t="s">
        <v>31</v>
      </c>
      <c r="F18004">
        <v>2944</v>
      </c>
      <c r="G18004">
        <v>4542</v>
      </c>
      <c r="H18004">
        <v>1.5427989130434783</v>
      </c>
      <c r="I18004" t="str">
        <f>VLOOKUP($B18004&amp;$E18004,'Employee List'!$A:$E,5,0)</f>
        <v>E-1356</v>
      </c>
    </row>
    <row r="18005" spans="1:9" x14ac:dyDescent="0.35">
      <c r="A18005" t="s">
        <v>1257</v>
      </c>
      <c r="B18005" t="s">
        <v>281</v>
      </c>
      <c r="C18005" t="s">
        <v>394</v>
      </c>
      <c r="D18005" t="s">
        <v>1280</v>
      </c>
      <c r="E18005" t="s">
        <v>29</v>
      </c>
      <c r="F18005">
        <v>2115</v>
      </c>
      <c r="G18005">
        <v>2424</v>
      </c>
      <c r="H18005">
        <v>1.1460992907801419</v>
      </c>
      <c r="I18005" t="str">
        <f>VLOOKUP($B18005&amp;$E18005,'Employee List'!$A:$E,5,0)</f>
        <v>E-1356</v>
      </c>
    </row>
    <row r="18006" spans="1:9" x14ac:dyDescent="0.35">
      <c r="A18006" t="s">
        <v>1257</v>
      </c>
      <c r="B18006" t="s">
        <v>281</v>
      </c>
      <c r="C18006" t="s">
        <v>394</v>
      </c>
      <c r="D18006" t="s">
        <v>1280</v>
      </c>
      <c r="E18006" t="s">
        <v>30</v>
      </c>
      <c r="F18006">
        <v>4910</v>
      </c>
      <c r="G18006">
        <v>5542</v>
      </c>
      <c r="H18006">
        <v>1.1287169042769858</v>
      </c>
      <c r="I18006" t="str">
        <f>VLOOKUP($B18006&amp;$E18006,'Employee List'!$A:$E,5,0)</f>
        <v>E-1356</v>
      </c>
    </row>
    <row r="18007" spans="1:9" x14ac:dyDescent="0.35">
      <c r="A18007" t="s">
        <v>1257</v>
      </c>
      <c r="B18007" t="s">
        <v>281</v>
      </c>
      <c r="C18007" t="s">
        <v>394</v>
      </c>
      <c r="D18007" t="s">
        <v>1280</v>
      </c>
      <c r="E18007" t="s">
        <v>31</v>
      </c>
      <c r="F18007">
        <v>1744</v>
      </c>
      <c r="G18007">
        <v>2726</v>
      </c>
      <c r="H18007">
        <v>1.5630733944954129</v>
      </c>
      <c r="I18007" t="str">
        <f>VLOOKUP($B18007&amp;$E18007,'Employee List'!$A:$E,5,0)</f>
        <v>E-1356</v>
      </c>
    </row>
    <row r="18008" spans="1:9" x14ac:dyDescent="0.35">
      <c r="A18008" t="s">
        <v>1257</v>
      </c>
      <c r="B18008" t="s">
        <v>281</v>
      </c>
      <c r="C18008" t="s">
        <v>394</v>
      </c>
      <c r="D18008" t="s">
        <v>1262</v>
      </c>
      <c r="E18008" t="s">
        <v>29</v>
      </c>
      <c r="F18008">
        <v>29248</v>
      </c>
      <c r="G18008">
        <v>21960</v>
      </c>
      <c r="H18008">
        <v>0.75082056892778992</v>
      </c>
      <c r="I18008" t="str">
        <f>VLOOKUP($B18008&amp;$E18008,'Employee List'!$A:$E,5,0)</f>
        <v>E-1356</v>
      </c>
    </row>
    <row r="18009" spans="1:9" x14ac:dyDescent="0.35">
      <c r="A18009" t="s">
        <v>1257</v>
      </c>
      <c r="B18009" t="s">
        <v>281</v>
      </c>
      <c r="C18009" t="s">
        <v>394</v>
      </c>
      <c r="D18009" t="s">
        <v>1262</v>
      </c>
      <c r="E18009" t="s">
        <v>30</v>
      </c>
      <c r="F18009">
        <v>32615</v>
      </c>
      <c r="G18009">
        <v>24404</v>
      </c>
      <c r="H18009">
        <v>0.74824467269661199</v>
      </c>
      <c r="I18009" t="str">
        <f>VLOOKUP($B18009&amp;$E18009,'Employee List'!$A:$E,5,0)</f>
        <v>E-1356</v>
      </c>
    </row>
    <row r="18010" spans="1:9" x14ac:dyDescent="0.35">
      <c r="A18010" t="s">
        <v>1257</v>
      </c>
      <c r="B18010" t="s">
        <v>281</v>
      </c>
      <c r="C18010" t="s">
        <v>394</v>
      </c>
      <c r="D18010" t="s">
        <v>1262</v>
      </c>
      <c r="E18010" t="s">
        <v>31</v>
      </c>
      <c r="F18010">
        <v>34246</v>
      </c>
      <c r="G18010">
        <v>21754</v>
      </c>
      <c r="H18010">
        <v>0.63522747182152661</v>
      </c>
      <c r="I18010" t="str">
        <f>VLOOKUP($B18010&amp;$E18010,'Employee List'!$A:$E,5,0)</f>
        <v>E-1356</v>
      </c>
    </row>
    <row r="18011" spans="1:9" x14ac:dyDescent="0.35">
      <c r="A18011" t="s">
        <v>1257</v>
      </c>
      <c r="B18011" t="s">
        <v>281</v>
      </c>
      <c r="C18011" t="s">
        <v>394</v>
      </c>
      <c r="D18011" t="s">
        <v>1282</v>
      </c>
      <c r="E18011" t="s">
        <v>30</v>
      </c>
      <c r="F18011">
        <v>8889</v>
      </c>
      <c r="G18011">
        <v>4923</v>
      </c>
      <c r="H18011">
        <v>0.55383057711778605</v>
      </c>
      <c r="I18011" t="str">
        <f>VLOOKUP($B18011&amp;$E18011,'Employee List'!$A:$E,5,0)</f>
        <v>E-1356</v>
      </c>
    </row>
    <row r="18012" spans="1:9" x14ac:dyDescent="0.35">
      <c r="A18012" t="s">
        <v>1257</v>
      </c>
      <c r="B18012" t="s">
        <v>281</v>
      </c>
      <c r="C18012" t="s">
        <v>394</v>
      </c>
      <c r="D18012" t="s">
        <v>1282</v>
      </c>
      <c r="E18012" t="s">
        <v>31</v>
      </c>
      <c r="F18012">
        <v>6422</v>
      </c>
      <c r="G18012">
        <v>4395</v>
      </c>
      <c r="H18012">
        <v>0.68436624104640298</v>
      </c>
      <c r="I18012" t="str">
        <f>VLOOKUP($B18012&amp;$E18012,'Employee List'!$A:$E,5,0)</f>
        <v>E-1356</v>
      </c>
    </row>
    <row r="18013" spans="1:9" x14ac:dyDescent="0.35">
      <c r="A18013" t="s">
        <v>1257</v>
      </c>
      <c r="B18013" t="s">
        <v>281</v>
      </c>
      <c r="C18013" t="s">
        <v>394</v>
      </c>
      <c r="D18013" t="s">
        <v>1281</v>
      </c>
      <c r="E18013" t="s">
        <v>29</v>
      </c>
      <c r="F18013">
        <v>5392</v>
      </c>
      <c r="G18013">
        <v>5549</v>
      </c>
      <c r="H18013">
        <v>1.0291172106824926</v>
      </c>
      <c r="I18013" t="str">
        <f>VLOOKUP($B18013&amp;$E18013,'Employee List'!$A:$E,5,0)</f>
        <v>E-1356</v>
      </c>
    </row>
    <row r="18014" spans="1:9" x14ac:dyDescent="0.35">
      <c r="A18014" t="s">
        <v>1257</v>
      </c>
      <c r="B18014" t="s">
        <v>281</v>
      </c>
      <c r="C18014" t="s">
        <v>394</v>
      </c>
      <c r="D18014" t="s">
        <v>1281</v>
      </c>
      <c r="E18014" t="s">
        <v>30</v>
      </c>
      <c r="F18014">
        <v>2746</v>
      </c>
      <c r="G18014">
        <v>5089</v>
      </c>
      <c r="H18014">
        <v>1.8532410779315367</v>
      </c>
      <c r="I18014" t="str">
        <f>VLOOKUP($B18014&amp;$E18014,'Employee List'!$A:$E,5,0)</f>
        <v>E-1356</v>
      </c>
    </row>
    <row r="18015" spans="1:9" x14ac:dyDescent="0.35">
      <c r="A18015" t="s">
        <v>1257</v>
      </c>
      <c r="B18015" t="s">
        <v>281</v>
      </c>
      <c r="C18015" t="s">
        <v>394</v>
      </c>
      <c r="D18015" t="s">
        <v>1281</v>
      </c>
      <c r="E18015" t="s">
        <v>31</v>
      </c>
      <c r="F18015">
        <v>5431</v>
      </c>
      <c r="G18015">
        <v>5398</v>
      </c>
      <c r="H18015">
        <v>0.9939237709445774</v>
      </c>
      <c r="I18015" t="str">
        <f>VLOOKUP($B18015&amp;$E18015,'Employee List'!$A:$E,5,0)</f>
        <v>E-1356</v>
      </c>
    </row>
    <row r="18016" spans="1:9" x14ac:dyDescent="0.35">
      <c r="A18016" t="s">
        <v>1257</v>
      </c>
      <c r="B18016" t="s">
        <v>282</v>
      </c>
      <c r="C18016" t="s">
        <v>395</v>
      </c>
      <c r="D18016" t="s">
        <v>1274</v>
      </c>
      <c r="E18016" t="s">
        <v>29</v>
      </c>
      <c r="F18016">
        <v>77136</v>
      </c>
      <c r="G18016">
        <v>102471</v>
      </c>
      <c r="H18016">
        <v>1.3284458618543871</v>
      </c>
      <c r="I18016" t="str">
        <f>VLOOKUP($B18016&amp;$E18016,'Employee List'!$A:$E,5,0)</f>
        <v>E-1357</v>
      </c>
    </row>
    <row r="18017" spans="1:9" x14ac:dyDescent="0.35">
      <c r="A18017" t="s">
        <v>1257</v>
      </c>
      <c r="B18017" t="s">
        <v>282</v>
      </c>
      <c r="C18017" t="s">
        <v>395</v>
      </c>
      <c r="D18017" t="s">
        <v>1274</v>
      </c>
      <c r="E18017" t="s">
        <v>30</v>
      </c>
      <c r="F18017">
        <v>77663</v>
      </c>
      <c r="G18017">
        <v>85237</v>
      </c>
      <c r="H18017">
        <v>1.0975239174381624</v>
      </c>
      <c r="I18017" t="str">
        <f>VLOOKUP($B18017&amp;$E18017,'Employee List'!$A:$E,5,0)</f>
        <v>E-1357</v>
      </c>
    </row>
    <row r="18018" spans="1:9" x14ac:dyDescent="0.35">
      <c r="A18018" t="s">
        <v>1257</v>
      </c>
      <c r="B18018" t="s">
        <v>282</v>
      </c>
      <c r="C18018" t="s">
        <v>395</v>
      </c>
      <c r="D18018" t="s">
        <v>1274</v>
      </c>
      <c r="E18018" t="s">
        <v>31</v>
      </c>
      <c r="F18018">
        <v>76087</v>
      </c>
      <c r="G18018">
        <v>91941</v>
      </c>
      <c r="H18018">
        <v>1.2083667380761496</v>
      </c>
      <c r="I18018" t="str">
        <f>VLOOKUP($B18018&amp;$E18018,'Employee List'!$A:$E,5,0)</f>
        <v>E-1357</v>
      </c>
    </row>
    <row r="18019" spans="1:9" x14ac:dyDescent="0.35">
      <c r="A18019" t="s">
        <v>1257</v>
      </c>
      <c r="B18019" t="s">
        <v>282</v>
      </c>
      <c r="C18019" t="s">
        <v>395</v>
      </c>
      <c r="D18019" t="s">
        <v>1263</v>
      </c>
      <c r="E18019" t="s">
        <v>29</v>
      </c>
      <c r="F18019">
        <v>3704</v>
      </c>
      <c r="G18019">
        <v>2321</v>
      </c>
      <c r="H18019">
        <v>0.62661987041036715</v>
      </c>
      <c r="I18019" t="str">
        <f>VLOOKUP($B18019&amp;$E18019,'Employee List'!$A:$E,5,0)</f>
        <v>E-1357</v>
      </c>
    </row>
    <row r="18020" spans="1:9" x14ac:dyDescent="0.35">
      <c r="A18020" t="s">
        <v>1257</v>
      </c>
      <c r="B18020" t="s">
        <v>282</v>
      </c>
      <c r="C18020" t="s">
        <v>395</v>
      </c>
      <c r="D18020" t="s">
        <v>1263</v>
      </c>
      <c r="E18020" t="s">
        <v>30</v>
      </c>
      <c r="F18020">
        <v>3461</v>
      </c>
      <c r="G18020">
        <v>1879</v>
      </c>
      <c r="H18020">
        <v>0.54290667437156892</v>
      </c>
      <c r="I18020" t="str">
        <f>VLOOKUP($B18020&amp;$E18020,'Employee List'!$A:$E,5,0)</f>
        <v>E-1357</v>
      </c>
    </row>
    <row r="18021" spans="1:9" x14ac:dyDescent="0.35">
      <c r="A18021" t="s">
        <v>1257</v>
      </c>
      <c r="B18021" t="s">
        <v>282</v>
      </c>
      <c r="C18021" t="s">
        <v>395</v>
      </c>
      <c r="D18021" t="s">
        <v>1263</v>
      </c>
      <c r="E18021" t="s">
        <v>31</v>
      </c>
      <c r="F18021">
        <v>4581</v>
      </c>
      <c r="G18021">
        <v>2963</v>
      </c>
      <c r="H18021">
        <v>0.64680200829513201</v>
      </c>
      <c r="I18021" t="str">
        <f>VLOOKUP($B18021&amp;$E18021,'Employee List'!$A:$E,5,0)</f>
        <v>E-1357</v>
      </c>
    </row>
    <row r="18022" spans="1:9" x14ac:dyDescent="0.35">
      <c r="A18022" t="s">
        <v>1257</v>
      </c>
      <c r="B18022" t="s">
        <v>282</v>
      </c>
      <c r="C18022" t="s">
        <v>395</v>
      </c>
      <c r="D18022" t="s">
        <v>1264</v>
      </c>
      <c r="E18022" t="s">
        <v>29</v>
      </c>
      <c r="F18022">
        <v>2536</v>
      </c>
      <c r="G18022">
        <v>1112</v>
      </c>
      <c r="H18022">
        <v>0.43848580441640378</v>
      </c>
      <c r="I18022" t="str">
        <f>VLOOKUP($B18022&amp;$E18022,'Employee List'!$A:$E,5,0)</f>
        <v>E-1357</v>
      </c>
    </row>
    <row r="18023" spans="1:9" x14ac:dyDescent="0.35">
      <c r="A18023" t="s">
        <v>1257</v>
      </c>
      <c r="B18023" t="s">
        <v>282</v>
      </c>
      <c r="C18023" t="s">
        <v>395</v>
      </c>
      <c r="D18023" t="s">
        <v>1264</v>
      </c>
      <c r="E18023" t="s">
        <v>30</v>
      </c>
      <c r="F18023">
        <v>2172</v>
      </c>
      <c r="G18023">
        <v>5307</v>
      </c>
      <c r="H18023">
        <v>2.4433701657458564</v>
      </c>
      <c r="I18023" t="str">
        <f>VLOOKUP($B18023&amp;$E18023,'Employee List'!$A:$E,5,0)</f>
        <v>E-1357</v>
      </c>
    </row>
    <row r="18024" spans="1:9" x14ac:dyDescent="0.35">
      <c r="A18024" t="s">
        <v>1257</v>
      </c>
      <c r="B18024" t="s">
        <v>282</v>
      </c>
      <c r="C18024" t="s">
        <v>395</v>
      </c>
      <c r="D18024" t="s">
        <v>1264</v>
      </c>
      <c r="E18024" t="s">
        <v>31</v>
      </c>
      <c r="F18024">
        <v>2355</v>
      </c>
      <c r="G18024">
        <v>4001</v>
      </c>
      <c r="H18024">
        <v>1.6989384288747347</v>
      </c>
      <c r="I18024" t="str">
        <f>VLOOKUP($B18024&amp;$E18024,'Employee List'!$A:$E,5,0)</f>
        <v>E-1357</v>
      </c>
    </row>
    <row r="18025" spans="1:9" x14ac:dyDescent="0.35">
      <c r="A18025" t="s">
        <v>1257</v>
      </c>
      <c r="B18025" t="s">
        <v>282</v>
      </c>
      <c r="C18025" t="s">
        <v>395</v>
      </c>
      <c r="D18025" t="s">
        <v>1265</v>
      </c>
      <c r="E18025" t="s">
        <v>29</v>
      </c>
      <c r="F18025">
        <v>14206</v>
      </c>
      <c r="G18025">
        <v>24775</v>
      </c>
      <c r="H18025">
        <v>1.7439814163029705</v>
      </c>
      <c r="I18025" t="str">
        <f>VLOOKUP($B18025&amp;$E18025,'Employee List'!$A:$E,5,0)</f>
        <v>E-1357</v>
      </c>
    </row>
    <row r="18026" spans="1:9" x14ac:dyDescent="0.35">
      <c r="A18026" t="s">
        <v>1257</v>
      </c>
      <c r="B18026" t="s">
        <v>282</v>
      </c>
      <c r="C18026" t="s">
        <v>395</v>
      </c>
      <c r="D18026" t="s">
        <v>1265</v>
      </c>
      <c r="E18026" t="s">
        <v>30</v>
      </c>
      <c r="F18026">
        <v>16428</v>
      </c>
      <c r="G18026">
        <v>16555</v>
      </c>
      <c r="H18026">
        <v>1.0077307036766496</v>
      </c>
      <c r="I18026" t="str">
        <f>VLOOKUP($B18026&amp;$E18026,'Employee List'!$A:$E,5,0)</f>
        <v>E-1357</v>
      </c>
    </row>
    <row r="18027" spans="1:9" x14ac:dyDescent="0.35">
      <c r="A18027" t="s">
        <v>1257</v>
      </c>
      <c r="B18027" t="s">
        <v>282</v>
      </c>
      <c r="C18027" t="s">
        <v>395</v>
      </c>
      <c r="D18027" t="s">
        <v>1265</v>
      </c>
      <c r="E18027" t="s">
        <v>31</v>
      </c>
      <c r="F18027">
        <v>15292</v>
      </c>
      <c r="G18027">
        <v>15867</v>
      </c>
      <c r="H18027">
        <v>1.0376013601883338</v>
      </c>
      <c r="I18027" t="str">
        <f>VLOOKUP($B18027&amp;$E18027,'Employee List'!$A:$E,5,0)</f>
        <v>E-1357</v>
      </c>
    </row>
    <row r="18028" spans="1:9" x14ac:dyDescent="0.35">
      <c r="A18028" t="s">
        <v>1257</v>
      </c>
      <c r="B18028" t="s">
        <v>282</v>
      </c>
      <c r="C18028" t="s">
        <v>395</v>
      </c>
      <c r="D18028" t="s">
        <v>1260</v>
      </c>
      <c r="E18028" t="s">
        <v>29</v>
      </c>
      <c r="F18028">
        <v>129322</v>
      </c>
      <c r="G18028">
        <v>108202</v>
      </c>
      <c r="H18028">
        <v>0.83668671997030664</v>
      </c>
      <c r="I18028" t="str">
        <f>VLOOKUP($B18028&amp;$E18028,'Employee List'!$A:$E,5,0)</f>
        <v>E-1357</v>
      </c>
    </row>
    <row r="18029" spans="1:9" x14ac:dyDescent="0.35">
      <c r="A18029" t="s">
        <v>1257</v>
      </c>
      <c r="B18029" t="s">
        <v>282</v>
      </c>
      <c r="C18029" t="s">
        <v>395</v>
      </c>
      <c r="D18029" t="s">
        <v>1260</v>
      </c>
      <c r="E18029" t="s">
        <v>30</v>
      </c>
      <c r="F18029">
        <v>130240</v>
      </c>
      <c r="G18029">
        <v>110530</v>
      </c>
      <c r="H18029">
        <v>0.84866400491400495</v>
      </c>
      <c r="I18029" t="str">
        <f>VLOOKUP($B18029&amp;$E18029,'Employee List'!$A:$E,5,0)</f>
        <v>E-1357</v>
      </c>
    </row>
    <row r="18030" spans="1:9" x14ac:dyDescent="0.35">
      <c r="A18030" t="s">
        <v>1257</v>
      </c>
      <c r="B18030" t="s">
        <v>282</v>
      </c>
      <c r="C18030" t="s">
        <v>395</v>
      </c>
      <c r="D18030" t="s">
        <v>1260</v>
      </c>
      <c r="E18030" t="s">
        <v>31</v>
      </c>
      <c r="F18030">
        <v>146115</v>
      </c>
      <c r="G18030">
        <v>190008</v>
      </c>
      <c r="H18030">
        <v>1.3004003695719126</v>
      </c>
      <c r="I18030" t="str">
        <f>VLOOKUP($B18030&amp;$E18030,'Employee List'!$A:$E,5,0)</f>
        <v>E-1357</v>
      </c>
    </row>
    <row r="18031" spans="1:9" x14ac:dyDescent="0.35">
      <c r="A18031" t="s">
        <v>1257</v>
      </c>
      <c r="B18031" t="s">
        <v>282</v>
      </c>
      <c r="C18031" t="s">
        <v>395</v>
      </c>
      <c r="D18031" t="s">
        <v>1261</v>
      </c>
      <c r="E18031" t="s">
        <v>29</v>
      </c>
      <c r="F18031">
        <v>88938</v>
      </c>
      <c r="G18031">
        <v>168435</v>
      </c>
      <c r="H18031">
        <v>1.8938473993118803</v>
      </c>
      <c r="I18031" t="str">
        <f>VLOOKUP($B18031&amp;$E18031,'Employee List'!$A:$E,5,0)</f>
        <v>E-1357</v>
      </c>
    </row>
    <row r="18032" spans="1:9" x14ac:dyDescent="0.35">
      <c r="A18032" t="s">
        <v>1257</v>
      </c>
      <c r="B18032" t="s">
        <v>282</v>
      </c>
      <c r="C18032" t="s">
        <v>395</v>
      </c>
      <c r="D18032" t="s">
        <v>1261</v>
      </c>
      <c r="E18032" t="s">
        <v>30</v>
      </c>
      <c r="F18032">
        <v>88546</v>
      </c>
      <c r="G18032">
        <v>181283</v>
      </c>
      <c r="H18032">
        <v>2.0473313306078196</v>
      </c>
      <c r="I18032" t="str">
        <f>VLOOKUP($B18032&amp;$E18032,'Employee List'!$A:$E,5,0)</f>
        <v>E-1357</v>
      </c>
    </row>
    <row r="18033" spans="1:9" x14ac:dyDescent="0.35">
      <c r="A18033" t="s">
        <v>1257</v>
      </c>
      <c r="B18033" t="s">
        <v>282</v>
      </c>
      <c r="C18033" t="s">
        <v>395</v>
      </c>
      <c r="D18033" t="s">
        <v>1261</v>
      </c>
      <c r="E18033" t="s">
        <v>31</v>
      </c>
      <c r="F18033">
        <v>91999</v>
      </c>
      <c r="G18033">
        <v>84148</v>
      </c>
      <c r="H18033">
        <v>0.91466211589256408</v>
      </c>
      <c r="I18033" t="str">
        <f>VLOOKUP($B18033&amp;$E18033,'Employee List'!$A:$E,5,0)</f>
        <v>E-1357</v>
      </c>
    </row>
    <row r="18034" spans="1:9" x14ac:dyDescent="0.35">
      <c r="A18034" t="s">
        <v>1257</v>
      </c>
      <c r="B18034" t="s">
        <v>282</v>
      </c>
      <c r="C18034" t="s">
        <v>395</v>
      </c>
      <c r="D18034" t="s">
        <v>1266</v>
      </c>
      <c r="E18034" t="s">
        <v>29</v>
      </c>
      <c r="F18034">
        <v>48476</v>
      </c>
      <c r="G18034">
        <v>58324</v>
      </c>
      <c r="H18034">
        <v>1.2031520752537339</v>
      </c>
      <c r="I18034" t="str">
        <f>VLOOKUP($B18034&amp;$E18034,'Employee List'!$A:$E,5,0)</f>
        <v>E-1357</v>
      </c>
    </row>
    <row r="18035" spans="1:9" x14ac:dyDescent="0.35">
      <c r="A18035" t="s">
        <v>1257</v>
      </c>
      <c r="B18035" t="s">
        <v>282</v>
      </c>
      <c r="C18035" t="s">
        <v>395</v>
      </c>
      <c r="D18035" t="s">
        <v>1266</v>
      </c>
      <c r="E18035" t="s">
        <v>30</v>
      </c>
      <c r="F18035">
        <v>50859</v>
      </c>
      <c r="G18035">
        <v>51720</v>
      </c>
      <c r="H18035">
        <v>1.0169291570813426</v>
      </c>
      <c r="I18035" t="str">
        <f>VLOOKUP($B18035&amp;$E18035,'Employee List'!$A:$E,5,0)</f>
        <v>E-1357</v>
      </c>
    </row>
    <row r="18036" spans="1:9" x14ac:dyDescent="0.35">
      <c r="A18036" t="s">
        <v>1257</v>
      </c>
      <c r="B18036" t="s">
        <v>282</v>
      </c>
      <c r="C18036" t="s">
        <v>395</v>
      </c>
      <c r="D18036" t="s">
        <v>1266</v>
      </c>
      <c r="E18036" t="s">
        <v>31</v>
      </c>
      <c r="F18036">
        <v>49694</v>
      </c>
      <c r="G18036">
        <v>51321</v>
      </c>
      <c r="H18036">
        <v>1.0327403710709542</v>
      </c>
      <c r="I18036" t="str">
        <f>VLOOKUP($B18036&amp;$E18036,'Employee List'!$A:$E,5,0)</f>
        <v>E-1357</v>
      </c>
    </row>
    <row r="18037" spans="1:9" x14ac:dyDescent="0.35">
      <c r="A18037" t="s">
        <v>1257</v>
      </c>
      <c r="B18037" t="s">
        <v>282</v>
      </c>
      <c r="C18037" t="s">
        <v>395</v>
      </c>
      <c r="D18037" t="s">
        <v>1267</v>
      </c>
      <c r="E18037" t="s">
        <v>29</v>
      </c>
      <c r="F18037">
        <v>62249</v>
      </c>
      <c r="G18037">
        <v>45584</v>
      </c>
      <c r="H18037">
        <v>0.73228485598162218</v>
      </c>
      <c r="I18037" t="str">
        <f>VLOOKUP($B18037&amp;$E18037,'Employee List'!$A:$E,5,0)</f>
        <v>E-1357</v>
      </c>
    </row>
    <row r="18038" spans="1:9" x14ac:dyDescent="0.35">
      <c r="A18038" t="s">
        <v>1257</v>
      </c>
      <c r="B18038" t="s">
        <v>282</v>
      </c>
      <c r="C18038" t="s">
        <v>395</v>
      </c>
      <c r="D18038" t="s">
        <v>1267</v>
      </c>
      <c r="E18038" t="s">
        <v>30</v>
      </c>
      <c r="F18038">
        <v>62756</v>
      </c>
      <c r="G18038">
        <v>37634</v>
      </c>
      <c r="H18038">
        <v>0.59968767926572752</v>
      </c>
      <c r="I18038" t="str">
        <f>VLOOKUP($B18038&amp;$E18038,'Employee List'!$A:$E,5,0)</f>
        <v>E-1357</v>
      </c>
    </row>
    <row r="18039" spans="1:9" x14ac:dyDescent="0.35">
      <c r="A18039" t="s">
        <v>1257</v>
      </c>
      <c r="B18039" t="s">
        <v>282</v>
      </c>
      <c r="C18039" t="s">
        <v>395</v>
      </c>
      <c r="D18039" t="s">
        <v>1267</v>
      </c>
      <c r="E18039" t="s">
        <v>31</v>
      </c>
      <c r="F18039">
        <v>60728</v>
      </c>
      <c r="G18039">
        <v>63859</v>
      </c>
      <c r="H18039">
        <v>1.0515577657752602</v>
      </c>
      <c r="I18039" t="str">
        <f>VLOOKUP($B18039&amp;$E18039,'Employee List'!$A:$E,5,0)</f>
        <v>E-1357</v>
      </c>
    </row>
    <row r="18040" spans="1:9" x14ac:dyDescent="0.35">
      <c r="A18040" t="s">
        <v>1257</v>
      </c>
      <c r="B18040" t="s">
        <v>282</v>
      </c>
      <c r="C18040" t="s">
        <v>395</v>
      </c>
      <c r="D18040" t="s">
        <v>1268</v>
      </c>
      <c r="E18040" t="s">
        <v>29</v>
      </c>
      <c r="F18040">
        <v>15424</v>
      </c>
      <c r="G18040">
        <v>13915</v>
      </c>
      <c r="H18040">
        <v>0.90216545643153523</v>
      </c>
      <c r="I18040" t="str">
        <f>VLOOKUP($B18040&amp;$E18040,'Employee List'!$A:$E,5,0)</f>
        <v>E-1357</v>
      </c>
    </row>
    <row r="18041" spans="1:9" x14ac:dyDescent="0.35">
      <c r="A18041" t="s">
        <v>1257</v>
      </c>
      <c r="B18041" t="s">
        <v>282</v>
      </c>
      <c r="C18041" t="s">
        <v>395</v>
      </c>
      <c r="D18041" t="s">
        <v>1268</v>
      </c>
      <c r="E18041" t="s">
        <v>30</v>
      </c>
      <c r="F18041">
        <v>10172</v>
      </c>
      <c r="G18041">
        <v>20510</v>
      </c>
      <c r="H18041">
        <v>2.0163193079040505</v>
      </c>
      <c r="I18041" t="str">
        <f>VLOOKUP($B18041&amp;$E18041,'Employee List'!$A:$E,5,0)</f>
        <v>E-1357</v>
      </c>
    </row>
    <row r="18042" spans="1:9" x14ac:dyDescent="0.35">
      <c r="A18042" t="s">
        <v>1257</v>
      </c>
      <c r="B18042" t="s">
        <v>282</v>
      </c>
      <c r="C18042" t="s">
        <v>395</v>
      </c>
      <c r="D18042" t="s">
        <v>1268</v>
      </c>
      <c r="E18042" t="s">
        <v>31</v>
      </c>
      <c r="F18042">
        <v>13856</v>
      </c>
      <c r="G18042">
        <v>14291</v>
      </c>
      <c r="H18042">
        <v>1.0313943418013858</v>
      </c>
      <c r="I18042" t="str">
        <f>VLOOKUP($B18042&amp;$E18042,'Employee List'!$A:$E,5,0)</f>
        <v>E-1357</v>
      </c>
    </row>
    <row r="18043" spans="1:9" x14ac:dyDescent="0.35">
      <c r="A18043" t="s">
        <v>1257</v>
      </c>
      <c r="B18043" t="s">
        <v>282</v>
      </c>
      <c r="C18043" t="s">
        <v>395</v>
      </c>
      <c r="D18043" t="s">
        <v>1269</v>
      </c>
      <c r="E18043" t="s">
        <v>29</v>
      </c>
      <c r="F18043">
        <v>26150</v>
      </c>
      <c r="G18043">
        <v>57085</v>
      </c>
      <c r="H18043">
        <v>2.1829827915869982</v>
      </c>
      <c r="I18043" t="str">
        <f>VLOOKUP($B18043&amp;$E18043,'Employee List'!$A:$E,5,0)</f>
        <v>E-1357</v>
      </c>
    </row>
    <row r="18044" spans="1:9" x14ac:dyDescent="0.35">
      <c r="A18044" t="s">
        <v>1257</v>
      </c>
      <c r="B18044" t="s">
        <v>282</v>
      </c>
      <c r="C18044" t="s">
        <v>395</v>
      </c>
      <c r="D18044" t="s">
        <v>1269</v>
      </c>
      <c r="E18044" t="s">
        <v>30</v>
      </c>
      <c r="F18044">
        <v>25250</v>
      </c>
      <c r="G18044">
        <v>55560</v>
      </c>
      <c r="H18044">
        <v>2.2003960396039606</v>
      </c>
      <c r="I18044" t="str">
        <f>VLOOKUP($B18044&amp;$E18044,'Employee List'!$A:$E,5,0)</f>
        <v>E-1357</v>
      </c>
    </row>
    <row r="18045" spans="1:9" x14ac:dyDescent="0.35">
      <c r="A18045" t="s">
        <v>1257</v>
      </c>
      <c r="B18045" t="s">
        <v>282</v>
      </c>
      <c r="C18045" t="s">
        <v>395</v>
      </c>
      <c r="D18045" t="s">
        <v>1269</v>
      </c>
      <c r="E18045" t="s">
        <v>31</v>
      </c>
      <c r="F18045">
        <v>21338</v>
      </c>
      <c r="G18045">
        <v>21233</v>
      </c>
      <c r="H18045">
        <v>0.99507920142468831</v>
      </c>
      <c r="I18045" t="str">
        <f>VLOOKUP($B18045&amp;$E18045,'Employee List'!$A:$E,5,0)</f>
        <v>E-1357</v>
      </c>
    </row>
    <row r="18046" spans="1:9" x14ac:dyDescent="0.35">
      <c r="A18046" t="s">
        <v>1257</v>
      </c>
      <c r="B18046" t="s">
        <v>282</v>
      </c>
      <c r="C18046" t="s">
        <v>395</v>
      </c>
      <c r="D18046" t="s">
        <v>1270</v>
      </c>
      <c r="E18046" t="s">
        <v>29</v>
      </c>
      <c r="F18046">
        <v>8714</v>
      </c>
      <c r="G18046">
        <v>11111</v>
      </c>
      <c r="H18046">
        <v>1.2750745926095937</v>
      </c>
      <c r="I18046" t="str">
        <f>VLOOKUP($B18046&amp;$E18046,'Employee List'!$A:$E,5,0)</f>
        <v>E-1357</v>
      </c>
    </row>
    <row r="18047" spans="1:9" x14ac:dyDescent="0.35">
      <c r="A18047" t="s">
        <v>1257</v>
      </c>
      <c r="B18047" t="s">
        <v>282</v>
      </c>
      <c r="C18047" t="s">
        <v>395</v>
      </c>
      <c r="D18047" t="s">
        <v>1270</v>
      </c>
      <c r="E18047" t="s">
        <v>30</v>
      </c>
      <c r="F18047">
        <v>8067</v>
      </c>
      <c r="G18047">
        <v>4319</v>
      </c>
      <c r="H18047">
        <v>0.53539109954134123</v>
      </c>
      <c r="I18047" t="str">
        <f>VLOOKUP($B18047&amp;$E18047,'Employee List'!$A:$E,5,0)</f>
        <v>E-1357</v>
      </c>
    </row>
    <row r="18048" spans="1:9" x14ac:dyDescent="0.35">
      <c r="A18048" t="s">
        <v>1257</v>
      </c>
      <c r="B18048" t="s">
        <v>282</v>
      </c>
      <c r="C18048" t="s">
        <v>395</v>
      </c>
      <c r="D18048" t="s">
        <v>1270</v>
      </c>
      <c r="E18048" t="s">
        <v>31</v>
      </c>
      <c r="F18048">
        <v>9139</v>
      </c>
      <c r="G18048">
        <v>9733</v>
      </c>
      <c r="H18048">
        <v>1.0649961702593282</v>
      </c>
      <c r="I18048" t="str">
        <f>VLOOKUP($B18048&amp;$E18048,'Employee List'!$A:$E,5,0)</f>
        <v>E-1357</v>
      </c>
    </row>
    <row r="18049" spans="1:9" x14ac:dyDescent="0.35">
      <c r="A18049" t="s">
        <v>1257</v>
      </c>
      <c r="B18049" t="s">
        <v>282</v>
      </c>
      <c r="C18049" t="s">
        <v>395</v>
      </c>
      <c r="D18049" t="s">
        <v>1271</v>
      </c>
      <c r="E18049" t="s">
        <v>29</v>
      </c>
      <c r="F18049">
        <v>21400</v>
      </c>
      <c r="G18049">
        <v>23368</v>
      </c>
      <c r="H18049">
        <v>1.0919626168224299</v>
      </c>
      <c r="I18049" t="str">
        <f>VLOOKUP($B18049&amp;$E18049,'Employee List'!$A:$E,5,0)</f>
        <v>E-1357</v>
      </c>
    </row>
    <row r="18050" spans="1:9" x14ac:dyDescent="0.35">
      <c r="A18050" t="s">
        <v>1257</v>
      </c>
      <c r="B18050" t="s">
        <v>282</v>
      </c>
      <c r="C18050" t="s">
        <v>395</v>
      </c>
      <c r="D18050" t="s">
        <v>1271</v>
      </c>
      <c r="E18050" t="s">
        <v>30</v>
      </c>
      <c r="F18050">
        <v>20376</v>
      </c>
      <c r="G18050">
        <v>22640</v>
      </c>
      <c r="H18050">
        <v>1.1111111111111112</v>
      </c>
      <c r="I18050" t="str">
        <f>VLOOKUP($B18050&amp;$E18050,'Employee List'!$A:$E,5,0)</f>
        <v>E-1357</v>
      </c>
    </row>
    <row r="18051" spans="1:9" x14ac:dyDescent="0.35">
      <c r="A18051" t="s">
        <v>1257</v>
      </c>
      <c r="B18051" t="s">
        <v>282</v>
      </c>
      <c r="C18051" t="s">
        <v>395</v>
      </c>
      <c r="D18051" t="s">
        <v>1271</v>
      </c>
      <c r="E18051" t="s">
        <v>31</v>
      </c>
      <c r="F18051">
        <v>22452</v>
      </c>
      <c r="G18051">
        <v>22969</v>
      </c>
      <c r="H18051">
        <v>1.0230269018350258</v>
      </c>
      <c r="I18051" t="str">
        <f>VLOOKUP($B18051&amp;$E18051,'Employee List'!$A:$E,5,0)</f>
        <v>E-1357</v>
      </c>
    </row>
    <row r="18052" spans="1:9" x14ac:dyDescent="0.35">
      <c r="A18052" t="s">
        <v>1257</v>
      </c>
      <c r="B18052" t="s">
        <v>282</v>
      </c>
      <c r="C18052" t="s">
        <v>395</v>
      </c>
      <c r="D18052" t="s">
        <v>1258</v>
      </c>
      <c r="E18052" t="s">
        <v>29</v>
      </c>
      <c r="F18052">
        <v>129320</v>
      </c>
      <c r="G18052">
        <v>147574</v>
      </c>
      <c r="H18052">
        <v>1.1411537271883698</v>
      </c>
      <c r="I18052" t="str">
        <f>VLOOKUP($B18052&amp;$E18052,'Employee List'!$A:$E,5,0)</f>
        <v>E-1357</v>
      </c>
    </row>
    <row r="18053" spans="1:9" x14ac:dyDescent="0.35">
      <c r="A18053" t="s">
        <v>1257</v>
      </c>
      <c r="B18053" t="s">
        <v>282</v>
      </c>
      <c r="C18053" t="s">
        <v>395</v>
      </c>
      <c r="D18053" t="s">
        <v>1258</v>
      </c>
      <c r="E18053" t="s">
        <v>30</v>
      </c>
      <c r="F18053">
        <v>123498</v>
      </c>
      <c r="G18053">
        <v>126312</v>
      </c>
      <c r="H18053">
        <v>1.0227857941019287</v>
      </c>
      <c r="I18053" t="str">
        <f>VLOOKUP($B18053&amp;$E18053,'Employee List'!$A:$E,5,0)</f>
        <v>E-1357</v>
      </c>
    </row>
    <row r="18054" spans="1:9" x14ac:dyDescent="0.35">
      <c r="A18054" t="s">
        <v>1257</v>
      </c>
      <c r="B18054" t="s">
        <v>282</v>
      </c>
      <c r="C18054" t="s">
        <v>395</v>
      </c>
      <c r="D18054" t="s">
        <v>1258</v>
      </c>
      <c r="E18054" t="s">
        <v>31</v>
      </c>
      <c r="F18054">
        <v>115278</v>
      </c>
      <c r="G18054">
        <v>125517</v>
      </c>
      <c r="H18054">
        <v>1.0888200697444439</v>
      </c>
      <c r="I18054" t="str">
        <f>VLOOKUP($B18054&amp;$E18054,'Employee List'!$A:$E,5,0)</f>
        <v>E-1357</v>
      </c>
    </row>
    <row r="18055" spans="1:9" x14ac:dyDescent="0.35">
      <c r="A18055" t="s">
        <v>1257</v>
      </c>
      <c r="B18055" t="s">
        <v>282</v>
      </c>
      <c r="C18055" t="s">
        <v>395</v>
      </c>
      <c r="D18055" t="s">
        <v>1272</v>
      </c>
      <c r="E18055" t="s">
        <v>29</v>
      </c>
      <c r="F18055">
        <v>24314</v>
      </c>
      <c r="G18055">
        <v>46190</v>
      </c>
      <c r="H18055">
        <v>1.8997285514518385</v>
      </c>
      <c r="I18055" t="str">
        <f>VLOOKUP($B18055&amp;$E18055,'Employee List'!$A:$E,5,0)</f>
        <v>E-1357</v>
      </c>
    </row>
    <row r="18056" spans="1:9" x14ac:dyDescent="0.35">
      <c r="A18056" t="s">
        <v>1257</v>
      </c>
      <c r="B18056" t="s">
        <v>282</v>
      </c>
      <c r="C18056" t="s">
        <v>395</v>
      </c>
      <c r="D18056" t="s">
        <v>1272</v>
      </c>
      <c r="E18056" t="s">
        <v>30</v>
      </c>
      <c r="F18056">
        <v>25588</v>
      </c>
      <c r="G18056">
        <v>38871</v>
      </c>
      <c r="H18056">
        <v>1.519110520556511</v>
      </c>
      <c r="I18056" t="str">
        <f>VLOOKUP($B18056&amp;$E18056,'Employee List'!$A:$E,5,0)</f>
        <v>E-1357</v>
      </c>
    </row>
    <row r="18057" spans="1:9" x14ac:dyDescent="0.35">
      <c r="A18057" t="s">
        <v>1257</v>
      </c>
      <c r="B18057" t="s">
        <v>282</v>
      </c>
      <c r="C18057" t="s">
        <v>395</v>
      </c>
      <c r="D18057" t="s">
        <v>1272</v>
      </c>
      <c r="E18057" t="s">
        <v>31</v>
      </c>
      <c r="F18057">
        <v>27981</v>
      </c>
      <c r="G18057">
        <v>67366</v>
      </c>
      <c r="H18057">
        <v>2.4075622744004859</v>
      </c>
      <c r="I18057" t="str">
        <f>VLOOKUP($B18057&amp;$E18057,'Employee List'!$A:$E,5,0)</f>
        <v>E-1357</v>
      </c>
    </row>
    <row r="18058" spans="1:9" x14ac:dyDescent="0.35">
      <c r="A18058" t="s">
        <v>1257</v>
      </c>
      <c r="B18058" t="s">
        <v>282</v>
      </c>
      <c r="C18058" t="s">
        <v>395</v>
      </c>
      <c r="D18058" t="s">
        <v>1259</v>
      </c>
      <c r="E18058" t="s">
        <v>29</v>
      </c>
      <c r="F18058">
        <v>126966</v>
      </c>
      <c r="G18058">
        <v>116734</v>
      </c>
      <c r="H18058">
        <v>0.91941149599105276</v>
      </c>
      <c r="I18058" t="str">
        <f>VLOOKUP($B18058&amp;$E18058,'Employee List'!$A:$E,5,0)</f>
        <v>E-1357</v>
      </c>
    </row>
    <row r="18059" spans="1:9" x14ac:dyDescent="0.35">
      <c r="A18059" t="s">
        <v>1257</v>
      </c>
      <c r="B18059" t="s">
        <v>282</v>
      </c>
      <c r="C18059" t="s">
        <v>395</v>
      </c>
      <c r="D18059" t="s">
        <v>1259</v>
      </c>
      <c r="E18059" t="s">
        <v>30</v>
      </c>
      <c r="F18059">
        <v>132747</v>
      </c>
      <c r="G18059">
        <v>113754</v>
      </c>
      <c r="H18059">
        <v>0.85692332030102381</v>
      </c>
      <c r="I18059" t="str">
        <f>VLOOKUP($B18059&amp;$E18059,'Employee List'!$A:$E,5,0)</f>
        <v>E-1357</v>
      </c>
    </row>
    <row r="18060" spans="1:9" x14ac:dyDescent="0.35">
      <c r="A18060" t="s">
        <v>1257</v>
      </c>
      <c r="B18060" t="s">
        <v>282</v>
      </c>
      <c r="C18060" t="s">
        <v>395</v>
      </c>
      <c r="D18060" t="s">
        <v>1259</v>
      </c>
      <c r="E18060" t="s">
        <v>31</v>
      </c>
      <c r="F18060">
        <v>133930</v>
      </c>
      <c r="G18060">
        <v>125510</v>
      </c>
      <c r="H18060">
        <v>0.93713133726573583</v>
      </c>
      <c r="I18060" t="str">
        <f>VLOOKUP($B18060&amp;$E18060,'Employee List'!$A:$E,5,0)</f>
        <v>E-1357</v>
      </c>
    </row>
    <row r="18061" spans="1:9" x14ac:dyDescent="0.35">
      <c r="A18061" t="s">
        <v>1257</v>
      </c>
      <c r="B18061" t="s">
        <v>282</v>
      </c>
      <c r="C18061" t="s">
        <v>395</v>
      </c>
      <c r="D18061" t="s">
        <v>1273</v>
      </c>
      <c r="E18061" t="s">
        <v>29</v>
      </c>
      <c r="F18061">
        <v>16521</v>
      </c>
      <c r="G18061">
        <v>15907</v>
      </c>
      <c r="H18061">
        <v>0.96283517946855512</v>
      </c>
      <c r="I18061" t="str">
        <f>VLOOKUP($B18061&amp;$E18061,'Employee List'!$A:$E,5,0)</f>
        <v>E-1357</v>
      </c>
    </row>
    <row r="18062" spans="1:9" x14ac:dyDescent="0.35">
      <c r="A18062" t="s">
        <v>1257</v>
      </c>
      <c r="B18062" t="s">
        <v>282</v>
      </c>
      <c r="C18062" t="s">
        <v>395</v>
      </c>
      <c r="D18062" t="s">
        <v>1273</v>
      </c>
      <c r="E18062" t="s">
        <v>30</v>
      </c>
      <c r="F18062">
        <v>14809</v>
      </c>
      <c r="G18062">
        <v>20487</v>
      </c>
      <c r="H18062">
        <v>1.3834154905800526</v>
      </c>
      <c r="I18062" t="str">
        <f>VLOOKUP($B18062&amp;$E18062,'Employee List'!$A:$E,5,0)</f>
        <v>E-1357</v>
      </c>
    </row>
    <row r="18063" spans="1:9" x14ac:dyDescent="0.35">
      <c r="A18063" t="s">
        <v>1257</v>
      </c>
      <c r="B18063" t="s">
        <v>282</v>
      </c>
      <c r="C18063" t="s">
        <v>395</v>
      </c>
      <c r="D18063" t="s">
        <v>1273</v>
      </c>
      <c r="E18063" t="s">
        <v>31</v>
      </c>
      <c r="F18063">
        <v>16216</v>
      </c>
      <c r="G18063">
        <v>22499</v>
      </c>
      <c r="H18063">
        <v>1.3874568327577701</v>
      </c>
      <c r="I18063" t="str">
        <f>VLOOKUP($B18063&amp;$E18063,'Employee List'!$A:$E,5,0)</f>
        <v>E-1357</v>
      </c>
    </row>
    <row r="18064" spans="1:9" x14ac:dyDescent="0.35">
      <c r="A18064" t="s">
        <v>1257</v>
      </c>
      <c r="B18064" t="s">
        <v>282</v>
      </c>
      <c r="C18064" t="s">
        <v>395</v>
      </c>
      <c r="D18064" t="s">
        <v>1275</v>
      </c>
      <c r="E18064" t="s">
        <v>29</v>
      </c>
      <c r="F18064">
        <v>4863</v>
      </c>
      <c r="G18064">
        <v>4581</v>
      </c>
      <c r="H18064">
        <v>0.9420111042566317</v>
      </c>
      <c r="I18064" t="str">
        <f>VLOOKUP($B18064&amp;$E18064,'Employee List'!$A:$E,5,0)</f>
        <v>E-1357</v>
      </c>
    </row>
    <row r="18065" spans="1:9" x14ac:dyDescent="0.35">
      <c r="A18065" t="s">
        <v>1257</v>
      </c>
      <c r="B18065" t="s">
        <v>282</v>
      </c>
      <c r="C18065" t="s">
        <v>395</v>
      </c>
      <c r="D18065" t="s">
        <v>1275</v>
      </c>
      <c r="E18065" t="s">
        <v>30</v>
      </c>
      <c r="F18065">
        <v>6746</v>
      </c>
      <c r="G18065">
        <v>4787</v>
      </c>
      <c r="H18065">
        <v>0.70960569226208126</v>
      </c>
      <c r="I18065" t="str">
        <f>VLOOKUP($B18065&amp;$E18065,'Employee List'!$A:$E,5,0)</f>
        <v>E-1357</v>
      </c>
    </row>
    <row r="18066" spans="1:9" x14ac:dyDescent="0.35">
      <c r="A18066" t="s">
        <v>1257</v>
      </c>
      <c r="B18066" t="s">
        <v>282</v>
      </c>
      <c r="C18066" t="s">
        <v>395</v>
      </c>
      <c r="D18066" t="s">
        <v>1275</v>
      </c>
      <c r="E18066" t="s">
        <v>31</v>
      </c>
      <c r="F18066">
        <v>7628</v>
      </c>
      <c r="G18066">
        <v>3569</v>
      </c>
      <c r="H18066">
        <v>0.46788148925013112</v>
      </c>
      <c r="I18066" t="str">
        <f>VLOOKUP($B18066&amp;$E18066,'Employee List'!$A:$E,5,0)</f>
        <v>E-1357</v>
      </c>
    </row>
    <row r="18067" spans="1:9" x14ac:dyDescent="0.35">
      <c r="A18067" t="s">
        <v>1257</v>
      </c>
      <c r="B18067" t="s">
        <v>282</v>
      </c>
      <c r="C18067" t="s">
        <v>395</v>
      </c>
      <c r="D18067" t="s">
        <v>1276</v>
      </c>
      <c r="E18067" t="s">
        <v>29</v>
      </c>
      <c r="F18067">
        <v>5759</v>
      </c>
      <c r="G18067">
        <v>3600</v>
      </c>
      <c r="H18067">
        <v>0.62510852578572673</v>
      </c>
      <c r="I18067" t="str">
        <f>VLOOKUP($B18067&amp;$E18067,'Employee List'!$A:$E,5,0)</f>
        <v>E-1357</v>
      </c>
    </row>
    <row r="18068" spans="1:9" x14ac:dyDescent="0.35">
      <c r="A18068" t="s">
        <v>1257</v>
      </c>
      <c r="B18068" t="s">
        <v>282</v>
      </c>
      <c r="C18068" t="s">
        <v>395</v>
      </c>
      <c r="D18068" t="s">
        <v>1276</v>
      </c>
      <c r="E18068" t="s">
        <v>30</v>
      </c>
      <c r="F18068">
        <v>5787</v>
      </c>
      <c r="G18068">
        <v>2962</v>
      </c>
      <c r="H18068">
        <v>0.51183687575600478</v>
      </c>
      <c r="I18068" t="str">
        <f>VLOOKUP($B18068&amp;$E18068,'Employee List'!$A:$E,5,0)</f>
        <v>E-1357</v>
      </c>
    </row>
    <row r="18069" spans="1:9" x14ac:dyDescent="0.35">
      <c r="A18069" t="s">
        <v>1257</v>
      </c>
      <c r="B18069" t="s">
        <v>282</v>
      </c>
      <c r="C18069" t="s">
        <v>395</v>
      </c>
      <c r="D18069" t="s">
        <v>1276</v>
      </c>
      <c r="E18069" t="s">
        <v>31</v>
      </c>
      <c r="F18069">
        <v>3429</v>
      </c>
      <c r="G18069">
        <v>5915</v>
      </c>
      <c r="H18069">
        <v>1.7249927092446777</v>
      </c>
      <c r="I18069" t="str">
        <f>VLOOKUP($B18069&amp;$E18069,'Employee List'!$A:$E,5,0)</f>
        <v>E-1357</v>
      </c>
    </row>
    <row r="18070" spans="1:9" x14ac:dyDescent="0.35">
      <c r="A18070" t="s">
        <v>1257</v>
      </c>
      <c r="B18070" t="s">
        <v>282</v>
      </c>
      <c r="C18070" t="s">
        <v>395</v>
      </c>
      <c r="D18070" t="s">
        <v>1277</v>
      </c>
      <c r="E18070" t="s">
        <v>29</v>
      </c>
      <c r="F18070">
        <v>11846</v>
      </c>
      <c r="G18070">
        <v>15257</v>
      </c>
      <c r="H18070">
        <v>1.287945297990883</v>
      </c>
      <c r="I18070" t="str">
        <f>VLOOKUP($B18070&amp;$E18070,'Employee List'!$A:$E,5,0)</f>
        <v>E-1357</v>
      </c>
    </row>
    <row r="18071" spans="1:9" x14ac:dyDescent="0.35">
      <c r="A18071" t="s">
        <v>1257</v>
      </c>
      <c r="B18071" t="s">
        <v>282</v>
      </c>
      <c r="C18071" t="s">
        <v>395</v>
      </c>
      <c r="D18071" t="s">
        <v>1277</v>
      </c>
      <c r="E18071" t="s">
        <v>30</v>
      </c>
      <c r="F18071">
        <v>10985</v>
      </c>
      <c r="G18071">
        <v>12596</v>
      </c>
      <c r="H18071">
        <v>1.1466545289030496</v>
      </c>
      <c r="I18071" t="str">
        <f>VLOOKUP($B18071&amp;$E18071,'Employee List'!$A:$E,5,0)</f>
        <v>E-1357</v>
      </c>
    </row>
    <row r="18072" spans="1:9" x14ac:dyDescent="0.35">
      <c r="A18072" t="s">
        <v>1257</v>
      </c>
      <c r="B18072" t="s">
        <v>282</v>
      </c>
      <c r="C18072" t="s">
        <v>395</v>
      </c>
      <c r="D18072" t="s">
        <v>1277</v>
      </c>
      <c r="E18072" t="s">
        <v>31</v>
      </c>
      <c r="F18072">
        <v>13800</v>
      </c>
      <c r="G18072">
        <v>10849</v>
      </c>
      <c r="H18072">
        <v>0.78615942028985508</v>
      </c>
      <c r="I18072" t="str">
        <f>VLOOKUP($B18072&amp;$E18072,'Employee List'!$A:$E,5,0)</f>
        <v>E-1357</v>
      </c>
    </row>
    <row r="18073" spans="1:9" x14ac:dyDescent="0.35">
      <c r="A18073" t="s">
        <v>1257</v>
      </c>
      <c r="B18073" t="s">
        <v>282</v>
      </c>
      <c r="C18073" t="s">
        <v>395</v>
      </c>
      <c r="D18073" t="s">
        <v>1278</v>
      </c>
      <c r="E18073" t="s">
        <v>29</v>
      </c>
      <c r="F18073">
        <v>25076</v>
      </c>
      <c r="G18073">
        <v>25462</v>
      </c>
      <c r="H18073">
        <v>1.0153932046578402</v>
      </c>
      <c r="I18073" t="str">
        <f>VLOOKUP($B18073&amp;$E18073,'Employee List'!$A:$E,5,0)</f>
        <v>E-1357</v>
      </c>
    </row>
    <row r="18074" spans="1:9" x14ac:dyDescent="0.35">
      <c r="A18074" t="s">
        <v>1257</v>
      </c>
      <c r="B18074" t="s">
        <v>282</v>
      </c>
      <c r="C18074" t="s">
        <v>395</v>
      </c>
      <c r="D18074" t="s">
        <v>1278</v>
      </c>
      <c r="E18074" t="s">
        <v>30</v>
      </c>
      <c r="F18074">
        <v>24845</v>
      </c>
      <c r="G18074">
        <v>26920</v>
      </c>
      <c r="H18074">
        <v>1.0835178104246328</v>
      </c>
      <c r="I18074" t="str">
        <f>VLOOKUP($B18074&amp;$E18074,'Employee List'!$A:$E,5,0)</f>
        <v>E-1357</v>
      </c>
    </row>
    <row r="18075" spans="1:9" x14ac:dyDescent="0.35">
      <c r="A18075" t="s">
        <v>1257</v>
      </c>
      <c r="B18075" t="s">
        <v>282</v>
      </c>
      <c r="C18075" t="s">
        <v>395</v>
      </c>
      <c r="D18075" t="s">
        <v>1278</v>
      </c>
      <c r="E18075" t="s">
        <v>31</v>
      </c>
      <c r="F18075">
        <v>23866</v>
      </c>
      <c r="G18075">
        <v>28648</v>
      </c>
      <c r="H18075">
        <v>1.2003687253833906</v>
      </c>
      <c r="I18075" t="str">
        <f>VLOOKUP($B18075&amp;$E18075,'Employee List'!$A:$E,5,0)</f>
        <v>E-1357</v>
      </c>
    </row>
    <row r="18076" spans="1:9" x14ac:dyDescent="0.35">
      <c r="A18076" t="s">
        <v>1257</v>
      </c>
      <c r="B18076" t="s">
        <v>282</v>
      </c>
      <c r="C18076" t="s">
        <v>395</v>
      </c>
      <c r="D18076" t="s">
        <v>1279</v>
      </c>
      <c r="E18076" t="s">
        <v>29</v>
      </c>
      <c r="F18076">
        <v>3016</v>
      </c>
      <c r="G18076">
        <v>3736</v>
      </c>
      <c r="H18076">
        <v>1.2387267904509285</v>
      </c>
      <c r="I18076" t="str">
        <f>VLOOKUP($B18076&amp;$E18076,'Employee List'!$A:$E,5,0)</f>
        <v>E-1357</v>
      </c>
    </row>
    <row r="18077" spans="1:9" x14ac:dyDescent="0.35">
      <c r="A18077" t="s">
        <v>1257</v>
      </c>
      <c r="B18077" t="s">
        <v>282</v>
      </c>
      <c r="C18077" t="s">
        <v>395</v>
      </c>
      <c r="D18077" t="s">
        <v>1279</v>
      </c>
      <c r="E18077" t="s">
        <v>30</v>
      </c>
      <c r="F18077">
        <v>4264</v>
      </c>
      <c r="G18077">
        <v>1296</v>
      </c>
      <c r="H18077">
        <v>0.30393996247654786</v>
      </c>
      <c r="I18077" t="str">
        <f>VLOOKUP($B18077&amp;$E18077,'Employee List'!$A:$E,5,0)</f>
        <v>E-1357</v>
      </c>
    </row>
    <row r="18078" spans="1:9" x14ac:dyDescent="0.35">
      <c r="A18078" t="s">
        <v>1257</v>
      </c>
      <c r="B18078" t="s">
        <v>282</v>
      </c>
      <c r="C18078" t="s">
        <v>395</v>
      </c>
      <c r="D18078" t="s">
        <v>1279</v>
      </c>
      <c r="E18078" t="s">
        <v>31</v>
      </c>
      <c r="F18078">
        <v>4081</v>
      </c>
      <c r="G18078">
        <v>5076</v>
      </c>
      <c r="H18078">
        <v>1.2438127909826022</v>
      </c>
      <c r="I18078" t="str">
        <f>VLOOKUP($B18078&amp;$E18078,'Employee List'!$A:$E,5,0)</f>
        <v>E-1357</v>
      </c>
    </row>
    <row r="18079" spans="1:9" x14ac:dyDescent="0.35">
      <c r="A18079" t="s">
        <v>1257</v>
      </c>
      <c r="B18079" t="s">
        <v>282</v>
      </c>
      <c r="C18079" t="s">
        <v>395</v>
      </c>
      <c r="D18079" t="s">
        <v>1280</v>
      </c>
      <c r="E18079" t="s">
        <v>29</v>
      </c>
      <c r="F18079">
        <v>2915</v>
      </c>
      <c r="G18079">
        <v>2231</v>
      </c>
      <c r="H18079">
        <v>0.76535162950257285</v>
      </c>
      <c r="I18079" t="str">
        <f>VLOOKUP($B18079&amp;$E18079,'Employee List'!$A:$E,5,0)</f>
        <v>E-1357</v>
      </c>
    </row>
    <row r="18080" spans="1:9" x14ac:dyDescent="0.35">
      <c r="A18080" t="s">
        <v>1257</v>
      </c>
      <c r="B18080" t="s">
        <v>282</v>
      </c>
      <c r="C18080" t="s">
        <v>395</v>
      </c>
      <c r="D18080" t="s">
        <v>1280</v>
      </c>
      <c r="E18080" t="s">
        <v>30</v>
      </c>
      <c r="F18080">
        <v>3125</v>
      </c>
      <c r="G18080">
        <v>5115</v>
      </c>
      <c r="H18080">
        <v>1.6368</v>
      </c>
      <c r="I18080" t="str">
        <f>VLOOKUP($B18080&amp;$E18080,'Employee List'!$A:$E,5,0)</f>
        <v>E-1357</v>
      </c>
    </row>
    <row r="18081" spans="1:9" x14ac:dyDescent="0.35">
      <c r="A18081" t="s">
        <v>1257</v>
      </c>
      <c r="B18081" t="s">
        <v>282</v>
      </c>
      <c r="C18081" t="s">
        <v>395</v>
      </c>
      <c r="D18081" t="s">
        <v>1280</v>
      </c>
      <c r="E18081" t="s">
        <v>31</v>
      </c>
      <c r="F18081">
        <v>3560</v>
      </c>
      <c r="G18081">
        <v>3546</v>
      </c>
      <c r="H18081">
        <v>0.99606741573033708</v>
      </c>
      <c r="I18081" t="str">
        <f>VLOOKUP($B18081&amp;$E18081,'Employee List'!$A:$E,5,0)</f>
        <v>E-1357</v>
      </c>
    </row>
    <row r="18082" spans="1:9" x14ac:dyDescent="0.35">
      <c r="A18082" t="s">
        <v>1257</v>
      </c>
      <c r="B18082" t="s">
        <v>282</v>
      </c>
      <c r="C18082" t="s">
        <v>395</v>
      </c>
      <c r="D18082" t="s">
        <v>1262</v>
      </c>
      <c r="E18082" t="s">
        <v>29</v>
      </c>
      <c r="F18082">
        <v>38517</v>
      </c>
      <c r="G18082">
        <v>43765</v>
      </c>
      <c r="H18082">
        <v>1.1362515253005168</v>
      </c>
      <c r="I18082" t="str">
        <f>VLOOKUP($B18082&amp;$E18082,'Employee List'!$A:$E,5,0)</f>
        <v>E-1357</v>
      </c>
    </row>
    <row r="18083" spans="1:9" x14ac:dyDescent="0.35">
      <c r="A18083" t="s">
        <v>1257</v>
      </c>
      <c r="B18083" t="s">
        <v>282</v>
      </c>
      <c r="C18083" t="s">
        <v>395</v>
      </c>
      <c r="D18083" t="s">
        <v>1262</v>
      </c>
      <c r="E18083" t="s">
        <v>30</v>
      </c>
      <c r="F18083">
        <v>40146</v>
      </c>
      <c r="G18083">
        <v>43963</v>
      </c>
      <c r="H18083">
        <v>1.0950779654261944</v>
      </c>
      <c r="I18083" t="str">
        <f>VLOOKUP($B18083&amp;$E18083,'Employee List'!$A:$E,5,0)</f>
        <v>E-1357</v>
      </c>
    </row>
    <row r="18084" spans="1:9" x14ac:dyDescent="0.35">
      <c r="A18084" t="s">
        <v>1257</v>
      </c>
      <c r="B18084" t="s">
        <v>282</v>
      </c>
      <c r="C18084" t="s">
        <v>395</v>
      </c>
      <c r="D18084" t="s">
        <v>1262</v>
      </c>
      <c r="E18084" t="s">
        <v>31</v>
      </c>
      <c r="F18084">
        <v>41289</v>
      </c>
      <c r="G18084">
        <v>49036</v>
      </c>
      <c r="H18084">
        <v>1.1876286662307152</v>
      </c>
      <c r="I18084" t="str">
        <f>VLOOKUP($B18084&amp;$E18084,'Employee List'!$A:$E,5,0)</f>
        <v>E-1357</v>
      </c>
    </row>
    <row r="18085" spans="1:9" x14ac:dyDescent="0.35">
      <c r="A18085" t="s">
        <v>1257</v>
      </c>
      <c r="B18085" t="s">
        <v>282</v>
      </c>
      <c r="C18085" t="s">
        <v>395</v>
      </c>
      <c r="D18085" t="s">
        <v>1282</v>
      </c>
      <c r="E18085" t="s">
        <v>29</v>
      </c>
      <c r="F18085">
        <v>2648</v>
      </c>
      <c r="G18085">
        <v>3392</v>
      </c>
      <c r="H18085">
        <v>1.2809667673716012</v>
      </c>
      <c r="I18085" t="str">
        <f>VLOOKUP($B18085&amp;$E18085,'Employee List'!$A:$E,5,0)</f>
        <v>E-1357</v>
      </c>
    </row>
    <row r="18086" spans="1:9" x14ac:dyDescent="0.35">
      <c r="A18086" t="s">
        <v>1257</v>
      </c>
      <c r="B18086" t="s">
        <v>282</v>
      </c>
      <c r="C18086" t="s">
        <v>395</v>
      </c>
      <c r="D18086" t="s">
        <v>1282</v>
      </c>
      <c r="E18086" t="s">
        <v>30</v>
      </c>
      <c r="F18086">
        <v>7356</v>
      </c>
      <c r="G18086">
        <v>3423</v>
      </c>
      <c r="H18086">
        <v>0.46533442088091354</v>
      </c>
      <c r="I18086" t="str">
        <f>VLOOKUP($B18086&amp;$E18086,'Employee List'!$A:$E,5,0)</f>
        <v>E-1357</v>
      </c>
    </row>
    <row r="18087" spans="1:9" x14ac:dyDescent="0.35">
      <c r="A18087" t="s">
        <v>1257</v>
      </c>
      <c r="B18087" t="s">
        <v>282</v>
      </c>
      <c r="C18087" t="s">
        <v>395</v>
      </c>
      <c r="D18087" t="s">
        <v>1282</v>
      </c>
      <c r="E18087" t="s">
        <v>31</v>
      </c>
      <c r="F18087">
        <v>6764</v>
      </c>
      <c r="G18087">
        <v>2000</v>
      </c>
      <c r="H18087">
        <v>0.29568302779420463</v>
      </c>
      <c r="I18087" t="str">
        <f>VLOOKUP($B18087&amp;$E18087,'Employee List'!$A:$E,5,0)</f>
        <v>E-1357</v>
      </c>
    </row>
    <row r="18088" spans="1:9" x14ac:dyDescent="0.35">
      <c r="A18088" t="s">
        <v>1257</v>
      </c>
      <c r="B18088" t="s">
        <v>282</v>
      </c>
      <c r="C18088" t="s">
        <v>395</v>
      </c>
      <c r="D18088" t="s">
        <v>1281</v>
      </c>
      <c r="E18088" t="s">
        <v>29</v>
      </c>
      <c r="F18088">
        <v>11240</v>
      </c>
      <c r="G18088">
        <v>16138</v>
      </c>
      <c r="H18088">
        <v>1.4357651245551601</v>
      </c>
      <c r="I18088" t="str">
        <f>VLOOKUP($B18088&amp;$E18088,'Employee List'!$A:$E,5,0)</f>
        <v>E-1357</v>
      </c>
    </row>
    <row r="18089" spans="1:9" x14ac:dyDescent="0.35">
      <c r="A18089" t="s">
        <v>1257</v>
      </c>
      <c r="B18089" t="s">
        <v>282</v>
      </c>
      <c r="C18089" t="s">
        <v>395</v>
      </c>
      <c r="D18089" t="s">
        <v>1281</v>
      </c>
      <c r="E18089" t="s">
        <v>30</v>
      </c>
      <c r="F18089">
        <v>9346</v>
      </c>
      <c r="G18089">
        <v>13395</v>
      </c>
      <c r="H18089">
        <v>1.433233468863685</v>
      </c>
      <c r="I18089" t="str">
        <f>VLOOKUP($B18089&amp;$E18089,'Employee List'!$A:$E,5,0)</f>
        <v>E-1357</v>
      </c>
    </row>
    <row r="18090" spans="1:9" x14ac:dyDescent="0.35">
      <c r="A18090" t="s">
        <v>1257</v>
      </c>
      <c r="B18090" t="s">
        <v>282</v>
      </c>
      <c r="C18090" t="s">
        <v>395</v>
      </c>
      <c r="D18090" t="s">
        <v>1281</v>
      </c>
      <c r="E18090" t="s">
        <v>31</v>
      </c>
      <c r="F18090">
        <v>10507</v>
      </c>
      <c r="G18090">
        <v>6234</v>
      </c>
      <c r="H18090">
        <v>0.5933187398876939</v>
      </c>
      <c r="I18090" t="str">
        <f>VLOOKUP($B18090&amp;$E18090,'Employee List'!$A:$E,5,0)</f>
        <v>E-1357</v>
      </c>
    </row>
    <row r="18091" spans="1:9" x14ac:dyDescent="0.35">
      <c r="A18091" t="s">
        <v>1257</v>
      </c>
      <c r="B18091" t="s">
        <v>283</v>
      </c>
      <c r="C18091" t="s">
        <v>395</v>
      </c>
      <c r="D18091" t="s">
        <v>1274</v>
      </c>
      <c r="E18091" t="s">
        <v>29</v>
      </c>
      <c r="F18091">
        <v>24242</v>
      </c>
      <c r="G18091">
        <v>31925</v>
      </c>
      <c r="H18091">
        <v>1.3169292962626846</v>
      </c>
      <c r="I18091" t="str">
        <f>VLOOKUP($B18091&amp;$E18091,'Employee List'!$A:$E,5,0)</f>
        <v>E-1358</v>
      </c>
    </row>
    <row r="18092" spans="1:9" x14ac:dyDescent="0.35">
      <c r="A18092" t="s">
        <v>1257</v>
      </c>
      <c r="B18092" t="s">
        <v>283</v>
      </c>
      <c r="C18092" t="s">
        <v>395</v>
      </c>
      <c r="D18092" t="s">
        <v>1274</v>
      </c>
      <c r="E18092" t="s">
        <v>30</v>
      </c>
      <c r="F18092">
        <v>23821</v>
      </c>
      <c r="G18092">
        <v>27594</v>
      </c>
      <c r="H18092">
        <v>1.1583896561857185</v>
      </c>
      <c r="I18092" t="str">
        <f>VLOOKUP($B18092&amp;$E18092,'Employee List'!$A:$E,5,0)</f>
        <v>E-1358</v>
      </c>
    </row>
    <row r="18093" spans="1:9" x14ac:dyDescent="0.35">
      <c r="A18093" t="s">
        <v>1257</v>
      </c>
      <c r="B18093" t="s">
        <v>283</v>
      </c>
      <c r="C18093" t="s">
        <v>395</v>
      </c>
      <c r="D18093" t="s">
        <v>1274</v>
      </c>
      <c r="E18093" t="s">
        <v>31</v>
      </c>
      <c r="F18093">
        <v>22286</v>
      </c>
      <c r="G18093">
        <v>27361</v>
      </c>
      <c r="H18093">
        <v>1.2277214394687248</v>
      </c>
      <c r="I18093" t="str">
        <f>VLOOKUP($B18093&amp;$E18093,'Employee List'!$A:$E,5,0)</f>
        <v>E-1358</v>
      </c>
    </row>
    <row r="18094" spans="1:9" x14ac:dyDescent="0.35">
      <c r="A18094" t="s">
        <v>1257</v>
      </c>
      <c r="B18094" t="s">
        <v>283</v>
      </c>
      <c r="C18094" t="s">
        <v>395</v>
      </c>
      <c r="D18094" t="s">
        <v>1263</v>
      </c>
      <c r="E18094" t="s">
        <v>29</v>
      </c>
      <c r="F18094">
        <v>1364</v>
      </c>
      <c r="G18094">
        <v>5712</v>
      </c>
      <c r="H18094">
        <v>4.1876832844574778</v>
      </c>
      <c r="I18094" t="str">
        <f>VLOOKUP($B18094&amp;$E18094,'Employee List'!$A:$E,5,0)</f>
        <v>E-1358</v>
      </c>
    </row>
    <row r="18095" spans="1:9" x14ac:dyDescent="0.35">
      <c r="A18095" t="s">
        <v>1257</v>
      </c>
      <c r="B18095" t="s">
        <v>283</v>
      </c>
      <c r="C18095" t="s">
        <v>395</v>
      </c>
      <c r="D18095" t="s">
        <v>1263</v>
      </c>
      <c r="E18095" t="s">
        <v>30</v>
      </c>
      <c r="F18095">
        <v>3294</v>
      </c>
      <c r="G18095">
        <v>1738</v>
      </c>
      <c r="H18095">
        <v>0.52762598664238014</v>
      </c>
      <c r="I18095" t="str">
        <f>VLOOKUP($B18095&amp;$E18095,'Employee List'!$A:$E,5,0)</f>
        <v>E-1358</v>
      </c>
    </row>
    <row r="18096" spans="1:9" x14ac:dyDescent="0.35">
      <c r="A18096" t="s">
        <v>1257</v>
      </c>
      <c r="B18096" t="s">
        <v>283</v>
      </c>
      <c r="C18096" t="s">
        <v>395</v>
      </c>
      <c r="D18096" t="s">
        <v>1263</v>
      </c>
      <c r="E18096" t="s">
        <v>31</v>
      </c>
      <c r="F18096">
        <v>3935</v>
      </c>
      <c r="G18096">
        <v>2183</v>
      </c>
      <c r="H18096">
        <v>0.55476493011435835</v>
      </c>
      <c r="I18096" t="str">
        <f>VLOOKUP($B18096&amp;$E18096,'Employee List'!$A:$E,5,0)</f>
        <v>E-1358</v>
      </c>
    </row>
    <row r="18097" spans="1:9" x14ac:dyDescent="0.35">
      <c r="A18097" t="s">
        <v>1257</v>
      </c>
      <c r="B18097" t="s">
        <v>283</v>
      </c>
      <c r="C18097" t="s">
        <v>395</v>
      </c>
      <c r="D18097" t="s">
        <v>1264</v>
      </c>
      <c r="E18097" t="s">
        <v>29</v>
      </c>
      <c r="F18097">
        <v>4026</v>
      </c>
      <c r="G18097">
        <v>2446</v>
      </c>
      <c r="H18097">
        <v>0.60755091902632885</v>
      </c>
      <c r="I18097" t="str">
        <f>VLOOKUP($B18097&amp;$E18097,'Employee List'!$A:$E,5,0)</f>
        <v>E-1358</v>
      </c>
    </row>
    <row r="18098" spans="1:9" x14ac:dyDescent="0.35">
      <c r="A18098" t="s">
        <v>1257</v>
      </c>
      <c r="B18098" t="s">
        <v>283</v>
      </c>
      <c r="C18098" t="s">
        <v>395</v>
      </c>
      <c r="D18098" t="s">
        <v>1264</v>
      </c>
      <c r="E18098" t="s">
        <v>30</v>
      </c>
      <c r="F18098">
        <v>2497</v>
      </c>
      <c r="G18098">
        <v>5062</v>
      </c>
      <c r="H18098">
        <v>2.0272326792150581</v>
      </c>
      <c r="I18098" t="str">
        <f>VLOOKUP($B18098&amp;$E18098,'Employee List'!$A:$E,5,0)</f>
        <v>E-1358</v>
      </c>
    </row>
    <row r="18099" spans="1:9" x14ac:dyDescent="0.35">
      <c r="A18099" t="s">
        <v>1257</v>
      </c>
      <c r="B18099" t="s">
        <v>283</v>
      </c>
      <c r="C18099" t="s">
        <v>395</v>
      </c>
      <c r="D18099" t="s">
        <v>1264</v>
      </c>
      <c r="E18099" t="s">
        <v>31</v>
      </c>
      <c r="F18099">
        <v>2396</v>
      </c>
      <c r="G18099">
        <v>3946</v>
      </c>
      <c r="H18099">
        <v>1.6469115191986645</v>
      </c>
      <c r="I18099" t="str">
        <f>VLOOKUP($B18099&amp;$E18099,'Employee List'!$A:$E,5,0)</f>
        <v>E-1358</v>
      </c>
    </row>
    <row r="18100" spans="1:9" x14ac:dyDescent="0.35">
      <c r="A18100" t="s">
        <v>1257</v>
      </c>
      <c r="B18100" t="s">
        <v>283</v>
      </c>
      <c r="C18100" t="s">
        <v>395</v>
      </c>
      <c r="D18100" t="s">
        <v>1265</v>
      </c>
      <c r="E18100" t="s">
        <v>29</v>
      </c>
      <c r="F18100">
        <v>28423</v>
      </c>
      <c r="G18100">
        <v>11989</v>
      </c>
      <c r="H18100">
        <v>0.42180628364352812</v>
      </c>
      <c r="I18100" t="str">
        <f>VLOOKUP($B18100&amp;$E18100,'Employee List'!$A:$E,5,0)</f>
        <v>E-1358</v>
      </c>
    </row>
    <row r="18101" spans="1:9" x14ac:dyDescent="0.35">
      <c r="A18101" t="s">
        <v>1257</v>
      </c>
      <c r="B18101" t="s">
        <v>283</v>
      </c>
      <c r="C18101" t="s">
        <v>395</v>
      </c>
      <c r="D18101" t="s">
        <v>1265</v>
      </c>
      <c r="E18101" t="s">
        <v>30</v>
      </c>
      <c r="F18101">
        <v>28885</v>
      </c>
      <c r="G18101">
        <v>8676</v>
      </c>
      <c r="H18101">
        <v>0.3003635104725636</v>
      </c>
      <c r="I18101" t="str">
        <f>VLOOKUP($B18101&amp;$E18101,'Employee List'!$A:$E,5,0)</f>
        <v>E-1358</v>
      </c>
    </row>
    <row r="18102" spans="1:9" x14ac:dyDescent="0.35">
      <c r="A18102" t="s">
        <v>1257</v>
      </c>
      <c r="B18102" t="s">
        <v>283</v>
      </c>
      <c r="C18102" t="s">
        <v>395</v>
      </c>
      <c r="D18102" t="s">
        <v>1265</v>
      </c>
      <c r="E18102" t="s">
        <v>31</v>
      </c>
      <c r="F18102">
        <v>29039</v>
      </c>
      <c r="G18102">
        <v>16168</v>
      </c>
      <c r="H18102">
        <v>0.55676848376321497</v>
      </c>
      <c r="I18102" t="str">
        <f>VLOOKUP($B18102&amp;$E18102,'Employee List'!$A:$E,5,0)</f>
        <v>E-1358</v>
      </c>
    </row>
    <row r="18103" spans="1:9" x14ac:dyDescent="0.35">
      <c r="A18103" t="s">
        <v>1257</v>
      </c>
      <c r="B18103" t="s">
        <v>283</v>
      </c>
      <c r="C18103" t="s">
        <v>395</v>
      </c>
      <c r="D18103" t="s">
        <v>1260</v>
      </c>
      <c r="E18103" t="s">
        <v>29</v>
      </c>
      <c r="F18103">
        <v>78414</v>
      </c>
      <c r="G18103">
        <v>87318</v>
      </c>
      <c r="H18103">
        <v>1.1135511515800749</v>
      </c>
      <c r="I18103" t="str">
        <f>VLOOKUP($B18103&amp;$E18103,'Employee List'!$A:$E,5,0)</f>
        <v>E-1358</v>
      </c>
    </row>
    <row r="18104" spans="1:9" x14ac:dyDescent="0.35">
      <c r="A18104" t="s">
        <v>1257</v>
      </c>
      <c r="B18104" t="s">
        <v>283</v>
      </c>
      <c r="C18104" t="s">
        <v>395</v>
      </c>
      <c r="D18104" t="s">
        <v>1260</v>
      </c>
      <c r="E18104" t="s">
        <v>30</v>
      </c>
      <c r="F18104">
        <v>80988</v>
      </c>
      <c r="G18104">
        <v>89959</v>
      </c>
      <c r="H18104">
        <v>1.1107694967155628</v>
      </c>
      <c r="I18104" t="str">
        <f>VLOOKUP($B18104&amp;$E18104,'Employee List'!$A:$E,5,0)</f>
        <v>E-1358</v>
      </c>
    </row>
    <row r="18105" spans="1:9" x14ac:dyDescent="0.35">
      <c r="A18105" t="s">
        <v>1257</v>
      </c>
      <c r="B18105" t="s">
        <v>283</v>
      </c>
      <c r="C18105" t="s">
        <v>395</v>
      </c>
      <c r="D18105" t="s">
        <v>1260</v>
      </c>
      <c r="E18105" t="s">
        <v>31</v>
      </c>
      <c r="F18105">
        <v>92540</v>
      </c>
      <c r="G18105">
        <v>134732</v>
      </c>
      <c r="H18105">
        <v>1.4559325696995893</v>
      </c>
      <c r="I18105" t="str">
        <f>VLOOKUP($B18105&amp;$E18105,'Employee List'!$A:$E,5,0)</f>
        <v>E-1358</v>
      </c>
    </row>
    <row r="18106" spans="1:9" x14ac:dyDescent="0.35">
      <c r="A18106" t="s">
        <v>1257</v>
      </c>
      <c r="B18106" t="s">
        <v>283</v>
      </c>
      <c r="C18106" t="s">
        <v>395</v>
      </c>
      <c r="D18106" t="s">
        <v>1261</v>
      </c>
      <c r="E18106" t="s">
        <v>29</v>
      </c>
      <c r="F18106">
        <v>33457</v>
      </c>
      <c r="G18106">
        <v>38598</v>
      </c>
      <c r="H18106">
        <v>1.1536599216905281</v>
      </c>
      <c r="I18106" t="str">
        <f>VLOOKUP($B18106&amp;$E18106,'Employee List'!$A:$E,5,0)</f>
        <v>E-1358</v>
      </c>
    </row>
    <row r="18107" spans="1:9" x14ac:dyDescent="0.35">
      <c r="A18107" t="s">
        <v>1257</v>
      </c>
      <c r="B18107" t="s">
        <v>283</v>
      </c>
      <c r="C18107" t="s">
        <v>395</v>
      </c>
      <c r="D18107" t="s">
        <v>1261</v>
      </c>
      <c r="E18107" t="s">
        <v>30</v>
      </c>
      <c r="F18107">
        <v>36246</v>
      </c>
      <c r="G18107">
        <v>17799</v>
      </c>
      <c r="H18107">
        <v>0.4910610826022182</v>
      </c>
      <c r="I18107" t="str">
        <f>VLOOKUP($B18107&amp;$E18107,'Employee List'!$A:$E,5,0)</f>
        <v>E-1358</v>
      </c>
    </row>
    <row r="18108" spans="1:9" x14ac:dyDescent="0.35">
      <c r="A18108" t="s">
        <v>1257</v>
      </c>
      <c r="B18108" t="s">
        <v>283</v>
      </c>
      <c r="C18108" t="s">
        <v>395</v>
      </c>
      <c r="D18108" t="s">
        <v>1261</v>
      </c>
      <c r="E18108" t="s">
        <v>31</v>
      </c>
      <c r="F18108">
        <v>37421</v>
      </c>
      <c r="G18108">
        <v>36497</v>
      </c>
      <c r="H18108">
        <v>0.97530798214906067</v>
      </c>
      <c r="I18108" t="str">
        <f>VLOOKUP($B18108&amp;$E18108,'Employee List'!$A:$E,5,0)</f>
        <v>E-1358</v>
      </c>
    </row>
    <row r="18109" spans="1:9" x14ac:dyDescent="0.35">
      <c r="A18109" t="s">
        <v>1257</v>
      </c>
      <c r="B18109" t="s">
        <v>283</v>
      </c>
      <c r="C18109" t="s">
        <v>395</v>
      </c>
      <c r="D18109" t="s">
        <v>1266</v>
      </c>
      <c r="E18109" t="s">
        <v>29</v>
      </c>
      <c r="F18109">
        <v>35689</v>
      </c>
      <c r="G18109">
        <v>39971</v>
      </c>
      <c r="H18109">
        <v>1.1199809465101291</v>
      </c>
      <c r="I18109" t="str">
        <f>VLOOKUP($B18109&amp;$E18109,'Employee List'!$A:$E,5,0)</f>
        <v>E-1358</v>
      </c>
    </row>
    <row r="18110" spans="1:9" x14ac:dyDescent="0.35">
      <c r="A18110" t="s">
        <v>1257</v>
      </c>
      <c r="B18110" t="s">
        <v>283</v>
      </c>
      <c r="C18110" t="s">
        <v>395</v>
      </c>
      <c r="D18110" t="s">
        <v>1266</v>
      </c>
      <c r="E18110" t="s">
        <v>30</v>
      </c>
      <c r="F18110">
        <v>37693</v>
      </c>
      <c r="G18110">
        <v>35452</v>
      </c>
      <c r="H18110">
        <v>0.94054598997161276</v>
      </c>
      <c r="I18110" t="str">
        <f>VLOOKUP($B18110&amp;$E18110,'Employee List'!$A:$E,5,0)</f>
        <v>E-1358</v>
      </c>
    </row>
    <row r="18111" spans="1:9" x14ac:dyDescent="0.35">
      <c r="A18111" t="s">
        <v>1257</v>
      </c>
      <c r="B18111" t="s">
        <v>283</v>
      </c>
      <c r="C18111" t="s">
        <v>395</v>
      </c>
      <c r="D18111" t="s">
        <v>1266</v>
      </c>
      <c r="E18111" t="s">
        <v>31</v>
      </c>
      <c r="F18111">
        <v>36966</v>
      </c>
      <c r="G18111">
        <v>35353</v>
      </c>
      <c r="H18111">
        <v>0.95636530866201375</v>
      </c>
      <c r="I18111" t="str">
        <f>VLOOKUP($B18111&amp;$E18111,'Employee List'!$A:$E,5,0)</f>
        <v>E-1358</v>
      </c>
    </row>
    <row r="18112" spans="1:9" x14ac:dyDescent="0.35">
      <c r="A18112" t="s">
        <v>1257</v>
      </c>
      <c r="B18112" t="s">
        <v>283</v>
      </c>
      <c r="C18112" t="s">
        <v>395</v>
      </c>
      <c r="D18112" t="s">
        <v>1267</v>
      </c>
      <c r="E18112" t="s">
        <v>29</v>
      </c>
      <c r="F18112">
        <v>55092</v>
      </c>
      <c r="G18112">
        <v>45673</v>
      </c>
      <c r="H18112">
        <v>0.8290314383213534</v>
      </c>
      <c r="I18112" t="str">
        <f>VLOOKUP($B18112&amp;$E18112,'Employee List'!$A:$E,5,0)</f>
        <v>E-1358</v>
      </c>
    </row>
    <row r="18113" spans="1:9" x14ac:dyDescent="0.35">
      <c r="A18113" t="s">
        <v>1257</v>
      </c>
      <c r="B18113" t="s">
        <v>283</v>
      </c>
      <c r="C18113" t="s">
        <v>395</v>
      </c>
      <c r="D18113" t="s">
        <v>1267</v>
      </c>
      <c r="E18113" t="s">
        <v>30</v>
      </c>
      <c r="F18113">
        <v>56031</v>
      </c>
      <c r="G18113">
        <v>59546</v>
      </c>
      <c r="H18113">
        <v>1.0627331298745337</v>
      </c>
      <c r="I18113" t="str">
        <f>VLOOKUP($B18113&amp;$E18113,'Employee List'!$A:$E,5,0)</f>
        <v>E-1358</v>
      </c>
    </row>
    <row r="18114" spans="1:9" x14ac:dyDescent="0.35">
      <c r="A18114" t="s">
        <v>1257</v>
      </c>
      <c r="B18114" t="s">
        <v>283</v>
      </c>
      <c r="C18114" t="s">
        <v>395</v>
      </c>
      <c r="D18114" t="s">
        <v>1267</v>
      </c>
      <c r="E18114" t="s">
        <v>31</v>
      </c>
      <c r="F18114">
        <v>56636</v>
      </c>
      <c r="G18114">
        <v>62499</v>
      </c>
      <c r="H18114">
        <v>1.1035207288650328</v>
      </c>
      <c r="I18114" t="str">
        <f>VLOOKUP($B18114&amp;$E18114,'Employee List'!$A:$E,5,0)</f>
        <v>E-1358</v>
      </c>
    </row>
    <row r="18115" spans="1:9" x14ac:dyDescent="0.35">
      <c r="A18115" t="s">
        <v>1257</v>
      </c>
      <c r="B18115" t="s">
        <v>283</v>
      </c>
      <c r="C18115" t="s">
        <v>395</v>
      </c>
      <c r="D18115" t="s">
        <v>1268</v>
      </c>
      <c r="E18115" t="s">
        <v>29</v>
      </c>
      <c r="F18115">
        <v>13308</v>
      </c>
      <c r="G18115">
        <v>6673</v>
      </c>
      <c r="H18115">
        <v>0.50142771265404273</v>
      </c>
      <c r="I18115" t="str">
        <f>VLOOKUP($B18115&amp;$E18115,'Employee List'!$A:$E,5,0)</f>
        <v>E-1358</v>
      </c>
    </row>
    <row r="18116" spans="1:9" x14ac:dyDescent="0.35">
      <c r="A18116" t="s">
        <v>1257</v>
      </c>
      <c r="B18116" t="s">
        <v>283</v>
      </c>
      <c r="C18116" t="s">
        <v>395</v>
      </c>
      <c r="D18116" t="s">
        <v>1268</v>
      </c>
      <c r="E18116" t="s">
        <v>30</v>
      </c>
      <c r="F18116">
        <v>11263</v>
      </c>
      <c r="G18116">
        <v>7114</v>
      </c>
      <c r="H18116">
        <v>0.6316256769954719</v>
      </c>
      <c r="I18116" t="str">
        <f>VLOOKUP($B18116&amp;$E18116,'Employee List'!$A:$E,5,0)</f>
        <v>E-1358</v>
      </c>
    </row>
    <row r="18117" spans="1:9" x14ac:dyDescent="0.35">
      <c r="A18117" t="s">
        <v>1257</v>
      </c>
      <c r="B18117" t="s">
        <v>283</v>
      </c>
      <c r="C18117" t="s">
        <v>395</v>
      </c>
      <c r="D18117" t="s">
        <v>1268</v>
      </c>
      <c r="E18117" t="s">
        <v>31</v>
      </c>
      <c r="F18117">
        <v>11742</v>
      </c>
      <c r="G18117">
        <v>11632</v>
      </c>
      <c r="H18117">
        <v>0.99063191960483732</v>
      </c>
      <c r="I18117" t="str">
        <f>VLOOKUP($B18117&amp;$E18117,'Employee List'!$A:$E,5,0)</f>
        <v>E-1358</v>
      </c>
    </row>
    <row r="18118" spans="1:9" x14ac:dyDescent="0.35">
      <c r="A18118" t="s">
        <v>1257</v>
      </c>
      <c r="B18118" t="s">
        <v>283</v>
      </c>
      <c r="C18118" t="s">
        <v>395</v>
      </c>
      <c r="D18118" t="s">
        <v>1269</v>
      </c>
      <c r="E18118" t="s">
        <v>29</v>
      </c>
      <c r="F18118">
        <v>37993</v>
      </c>
      <c r="G18118">
        <v>27519</v>
      </c>
      <c r="H18118">
        <v>0.72431763745953204</v>
      </c>
      <c r="I18118" t="str">
        <f>VLOOKUP($B18118&amp;$E18118,'Employee List'!$A:$E,5,0)</f>
        <v>E-1358</v>
      </c>
    </row>
    <row r="18119" spans="1:9" x14ac:dyDescent="0.35">
      <c r="A18119" t="s">
        <v>1257</v>
      </c>
      <c r="B18119" t="s">
        <v>283</v>
      </c>
      <c r="C18119" t="s">
        <v>395</v>
      </c>
      <c r="D18119" t="s">
        <v>1269</v>
      </c>
      <c r="E18119" t="s">
        <v>30</v>
      </c>
      <c r="F18119">
        <v>36916</v>
      </c>
      <c r="G18119">
        <v>33047</v>
      </c>
      <c r="H18119">
        <v>0.89519449561165887</v>
      </c>
      <c r="I18119" t="str">
        <f>VLOOKUP($B18119&amp;$E18119,'Employee List'!$A:$E,5,0)</f>
        <v>E-1358</v>
      </c>
    </row>
    <row r="18120" spans="1:9" x14ac:dyDescent="0.35">
      <c r="A18120" t="s">
        <v>1257</v>
      </c>
      <c r="B18120" t="s">
        <v>283</v>
      </c>
      <c r="C18120" t="s">
        <v>395</v>
      </c>
      <c r="D18120" t="s">
        <v>1269</v>
      </c>
      <c r="E18120" t="s">
        <v>31</v>
      </c>
      <c r="F18120">
        <v>32028</v>
      </c>
      <c r="G18120">
        <v>22484</v>
      </c>
      <c r="H18120">
        <v>0.70201074060197333</v>
      </c>
      <c r="I18120" t="str">
        <f>VLOOKUP($B18120&amp;$E18120,'Employee List'!$A:$E,5,0)</f>
        <v>E-1358</v>
      </c>
    </row>
    <row r="18121" spans="1:9" x14ac:dyDescent="0.35">
      <c r="A18121" t="s">
        <v>1257</v>
      </c>
      <c r="B18121" t="s">
        <v>283</v>
      </c>
      <c r="C18121" t="s">
        <v>395</v>
      </c>
      <c r="D18121" t="s">
        <v>1270</v>
      </c>
      <c r="E18121" t="s">
        <v>29</v>
      </c>
      <c r="F18121">
        <v>5674</v>
      </c>
      <c r="G18121">
        <v>7722</v>
      </c>
      <c r="H18121">
        <v>1.3609446598519563</v>
      </c>
      <c r="I18121" t="str">
        <f>VLOOKUP($B18121&amp;$E18121,'Employee List'!$A:$E,5,0)</f>
        <v>E-1358</v>
      </c>
    </row>
    <row r="18122" spans="1:9" x14ac:dyDescent="0.35">
      <c r="A18122" t="s">
        <v>1257</v>
      </c>
      <c r="B18122" t="s">
        <v>283</v>
      </c>
      <c r="C18122" t="s">
        <v>395</v>
      </c>
      <c r="D18122" t="s">
        <v>1270</v>
      </c>
      <c r="E18122" t="s">
        <v>30</v>
      </c>
      <c r="F18122">
        <v>6400</v>
      </c>
      <c r="G18122">
        <v>8662</v>
      </c>
      <c r="H18122">
        <v>1.3534375000000001</v>
      </c>
      <c r="I18122" t="str">
        <f>VLOOKUP($B18122&amp;$E18122,'Employee List'!$A:$E,5,0)</f>
        <v>E-1358</v>
      </c>
    </row>
    <row r="18123" spans="1:9" x14ac:dyDescent="0.35">
      <c r="A18123" t="s">
        <v>1257</v>
      </c>
      <c r="B18123" t="s">
        <v>283</v>
      </c>
      <c r="C18123" t="s">
        <v>395</v>
      </c>
      <c r="D18123" t="s">
        <v>1270</v>
      </c>
      <c r="E18123" t="s">
        <v>31</v>
      </c>
      <c r="F18123">
        <v>7722</v>
      </c>
      <c r="G18123">
        <v>7404</v>
      </c>
      <c r="H18123">
        <v>0.95881895881895884</v>
      </c>
      <c r="I18123" t="str">
        <f>VLOOKUP($B18123&amp;$E18123,'Employee List'!$A:$E,5,0)</f>
        <v>E-1358</v>
      </c>
    </row>
    <row r="18124" spans="1:9" x14ac:dyDescent="0.35">
      <c r="A18124" t="s">
        <v>1257</v>
      </c>
      <c r="B18124" t="s">
        <v>283</v>
      </c>
      <c r="C18124" t="s">
        <v>395</v>
      </c>
      <c r="D18124" t="s">
        <v>1271</v>
      </c>
      <c r="E18124" t="s">
        <v>29</v>
      </c>
      <c r="F18124">
        <v>5818</v>
      </c>
      <c r="G18124">
        <v>7566</v>
      </c>
      <c r="H18124">
        <v>1.3004468889652803</v>
      </c>
      <c r="I18124" t="str">
        <f>VLOOKUP($B18124&amp;$E18124,'Employee List'!$A:$E,5,0)</f>
        <v>E-1358</v>
      </c>
    </row>
    <row r="18125" spans="1:9" x14ac:dyDescent="0.35">
      <c r="A18125" t="s">
        <v>1257</v>
      </c>
      <c r="B18125" t="s">
        <v>283</v>
      </c>
      <c r="C18125" t="s">
        <v>395</v>
      </c>
      <c r="D18125" t="s">
        <v>1271</v>
      </c>
      <c r="E18125" t="s">
        <v>30</v>
      </c>
      <c r="F18125">
        <v>5804</v>
      </c>
      <c r="G18125">
        <v>7321</v>
      </c>
      <c r="H18125">
        <v>1.2613714679531358</v>
      </c>
      <c r="I18125" t="str">
        <f>VLOOKUP($B18125&amp;$E18125,'Employee List'!$A:$E,5,0)</f>
        <v>E-1358</v>
      </c>
    </row>
    <row r="18126" spans="1:9" x14ac:dyDescent="0.35">
      <c r="A18126" t="s">
        <v>1257</v>
      </c>
      <c r="B18126" t="s">
        <v>283</v>
      </c>
      <c r="C18126" t="s">
        <v>395</v>
      </c>
      <c r="D18126" t="s">
        <v>1271</v>
      </c>
      <c r="E18126" t="s">
        <v>31</v>
      </c>
      <c r="F18126">
        <v>6584</v>
      </c>
      <c r="G18126">
        <v>9313</v>
      </c>
      <c r="H18126">
        <v>1.4144896719319562</v>
      </c>
      <c r="I18126" t="str">
        <f>VLOOKUP($B18126&amp;$E18126,'Employee List'!$A:$E,5,0)</f>
        <v>E-1358</v>
      </c>
    </row>
    <row r="18127" spans="1:9" x14ac:dyDescent="0.35">
      <c r="A18127" t="s">
        <v>1257</v>
      </c>
      <c r="B18127" t="s">
        <v>283</v>
      </c>
      <c r="C18127" t="s">
        <v>395</v>
      </c>
      <c r="D18127" t="s">
        <v>1258</v>
      </c>
      <c r="E18127" t="s">
        <v>29</v>
      </c>
      <c r="F18127">
        <v>103185</v>
      </c>
      <c r="G18127">
        <v>148854</v>
      </c>
      <c r="H18127">
        <v>1.4425934002035179</v>
      </c>
      <c r="I18127" t="str">
        <f>VLOOKUP($B18127&amp;$E18127,'Employee List'!$A:$E,5,0)</f>
        <v>E-1358</v>
      </c>
    </row>
    <row r="18128" spans="1:9" x14ac:dyDescent="0.35">
      <c r="A18128" t="s">
        <v>1257</v>
      </c>
      <c r="B18128" t="s">
        <v>283</v>
      </c>
      <c r="C18128" t="s">
        <v>395</v>
      </c>
      <c r="D18128" t="s">
        <v>1258</v>
      </c>
      <c r="E18128" t="s">
        <v>30</v>
      </c>
      <c r="F18128">
        <v>100650</v>
      </c>
      <c r="G18128">
        <v>135378</v>
      </c>
      <c r="H18128">
        <v>1.345037257824143</v>
      </c>
      <c r="I18128" t="str">
        <f>VLOOKUP($B18128&amp;$E18128,'Employee List'!$A:$E,5,0)</f>
        <v>E-1358</v>
      </c>
    </row>
    <row r="18129" spans="1:9" x14ac:dyDescent="0.35">
      <c r="A18129" t="s">
        <v>1257</v>
      </c>
      <c r="B18129" t="s">
        <v>283</v>
      </c>
      <c r="C18129" t="s">
        <v>395</v>
      </c>
      <c r="D18129" t="s">
        <v>1258</v>
      </c>
      <c r="E18129" t="s">
        <v>31</v>
      </c>
      <c r="F18129">
        <v>96159</v>
      </c>
      <c r="G18129">
        <v>93088</v>
      </c>
      <c r="H18129">
        <v>0.96806331180648719</v>
      </c>
      <c r="I18129" t="str">
        <f>VLOOKUP($B18129&amp;$E18129,'Employee List'!$A:$E,5,0)</f>
        <v>E-1358</v>
      </c>
    </row>
    <row r="18130" spans="1:9" x14ac:dyDescent="0.35">
      <c r="A18130" t="s">
        <v>1257</v>
      </c>
      <c r="B18130" t="s">
        <v>283</v>
      </c>
      <c r="C18130" t="s">
        <v>395</v>
      </c>
      <c r="D18130" t="s">
        <v>1272</v>
      </c>
      <c r="E18130" t="s">
        <v>29</v>
      </c>
      <c r="F18130">
        <v>14633</v>
      </c>
      <c r="G18130">
        <v>19273</v>
      </c>
      <c r="H18130">
        <v>1.3170915055012642</v>
      </c>
      <c r="I18130" t="str">
        <f>VLOOKUP($B18130&amp;$E18130,'Employee List'!$A:$E,5,0)</f>
        <v>E-1358</v>
      </c>
    </row>
    <row r="18131" spans="1:9" x14ac:dyDescent="0.35">
      <c r="A18131" t="s">
        <v>1257</v>
      </c>
      <c r="B18131" t="s">
        <v>283</v>
      </c>
      <c r="C18131" t="s">
        <v>395</v>
      </c>
      <c r="D18131" t="s">
        <v>1272</v>
      </c>
      <c r="E18131" t="s">
        <v>30</v>
      </c>
      <c r="F18131">
        <v>16775</v>
      </c>
      <c r="G18131">
        <v>23623</v>
      </c>
      <c r="H18131">
        <v>1.4082265275707899</v>
      </c>
      <c r="I18131" t="str">
        <f>VLOOKUP($B18131&amp;$E18131,'Employee List'!$A:$E,5,0)</f>
        <v>E-1358</v>
      </c>
    </row>
    <row r="18132" spans="1:9" x14ac:dyDescent="0.35">
      <c r="A18132" t="s">
        <v>1257</v>
      </c>
      <c r="B18132" t="s">
        <v>283</v>
      </c>
      <c r="C18132" t="s">
        <v>395</v>
      </c>
      <c r="D18132" t="s">
        <v>1272</v>
      </c>
      <c r="E18132" t="s">
        <v>31</v>
      </c>
      <c r="F18132">
        <v>17090</v>
      </c>
      <c r="G18132">
        <v>19769</v>
      </c>
      <c r="H18132">
        <v>1.1567583382094793</v>
      </c>
      <c r="I18132" t="str">
        <f>VLOOKUP($B18132&amp;$E18132,'Employee List'!$A:$E,5,0)</f>
        <v>E-1358</v>
      </c>
    </row>
    <row r="18133" spans="1:9" x14ac:dyDescent="0.35">
      <c r="A18133" t="s">
        <v>1257</v>
      </c>
      <c r="B18133" t="s">
        <v>283</v>
      </c>
      <c r="C18133" t="s">
        <v>395</v>
      </c>
      <c r="D18133" t="s">
        <v>1259</v>
      </c>
      <c r="E18133" t="s">
        <v>29</v>
      </c>
      <c r="F18133">
        <v>51344</v>
      </c>
      <c r="G18133">
        <v>49204</v>
      </c>
      <c r="H18133">
        <v>0.95832034901838581</v>
      </c>
      <c r="I18133" t="str">
        <f>VLOOKUP($B18133&amp;$E18133,'Employee List'!$A:$E,5,0)</f>
        <v>E-1358</v>
      </c>
    </row>
    <row r="18134" spans="1:9" x14ac:dyDescent="0.35">
      <c r="A18134" t="s">
        <v>1257</v>
      </c>
      <c r="B18134" t="s">
        <v>283</v>
      </c>
      <c r="C18134" t="s">
        <v>395</v>
      </c>
      <c r="D18134" t="s">
        <v>1259</v>
      </c>
      <c r="E18134" t="s">
        <v>30</v>
      </c>
      <c r="F18134">
        <v>51918</v>
      </c>
      <c r="G18134">
        <v>67861</v>
      </c>
      <c r="H18134">
        <v>1.3070803960090913</v>
      </c>
      <c r="I18134" t="str">
        <f>VLOOKUP($B18134&amp;$E18134,'Employee List'!$A:$E,5,0)</f>
        <v>E-1358</v>
      </c>
    </row>
    <row r="18135" spans="1:9" x14ac:dyDescent="0.35">
      <c r="A18135" t="s">
        <v>1257</v>
      </c>
      <c r="B18135" t="s">
        <v>283</v>
      </c>
      <c r="C18135" t="s">
        <v>395</v>
      </c>
      <c r="D18135" t="s">
        <v>1259</v>
      </c>
      <c r="E18135" t="s">
        <v>31</v>
      </c>
      <c r="F18135">
        <v>54895</v>
      </c>
      <c r="G18135">
        <v>57512</v>
      </c>
      <c r="H18135">
        <v>1.0476728299480826</v>
      </c>
      <c r="I18135" t="str">
        <f>VLOOKUP($B18135&amp;$E18135,'Employee List'!$A:$E,5,0)</f>
        <v>E-1358</v>
      </c>
    </row>
    <row r="18136" spans="1:9" x14ac:dyDescent="0.35">
      <c r="A18136" t="s">
        <v>1257</v>
      </c>
      <c r="B18136" t="s">
        <v>283</v>
      </c>
      <c r="C18136" t="s">
        <v>395</v>
      </c>
      <c r="D18136" t="s">
        <v>1273</v>
      </c>
      <c r="E18136" t="s">
        <v>29</v>
      </c>
      <c r="F18136">
        <v>6482</v>
      </c>
      <c r="G18136">
        <v>7404</v>
      </c>
      <c r="H18136">
        <v>1.1422400493674791</v>
      </c>
      <c r="I18136" t="str">
        <f>VLOOKUP($B18136&amp;$E18136,'Employee List'!$A:$E,5,0)</f>
        <v>E-1358</v>
      </c>
    </row>
    <row r="18137" spans="1:9" x14ac:dyDescent="0.35">
      <c r="A18137" t="s">
        <v>1257</v>
      </c>
      <c r="B18137" t="s">
        <v>283</v>
      </c>
      <c r="C18137" t="s">
        <v>395</v>
      </c>
      <c r="D18137" t="s">
        <v>1273</v>
      </c>
      <c r="E18137" t="s">
        <v>30</v>
      </c>
      <c r="F18137">
        <v>3104</v>
      </c>
      <c r="G18137">
        <v>9145</v>
      </c>
      <c r="H18137">
        <v>2.9461984536082473</v>
      </c>
      <c r="I18137" t="str">
        <f>VLOOKUP($B18137&amp;$E18137,'Employee List'!$A:$E,5,0)</f>
        <v>E-1358</v>
      </c>
    </row>
    <row r="18138" spans="1:9" x14ac:dyDescent="0.35">
      <c r="A18138" t="s">
        <v>1257</v>
      </c>
      <c r="B18138" t="s">
        <v>283</v>
      </c>
      <c r="C18138" t="s">
        <v>395</v>
      </c>
      <c r="D18138" t="s">
        <v>1273</v>
      </c>
      <c r="E18138" t="s">
        <v>31</v>
      </c>
      <c r="F18138">
        <v>3309</v>
      </c>
      <c r="G18138">
        <v>7327</v>
      </c>
      <c r="H18138">
        <v>2.2142641281353885</v>
      </c>
      <c r="I18138" t="str">
        <f>VLOOKUP($B18138&amp;$E18138,'Employee List'!$A:$E,5,0)</f>
        <v>E-1358</v>
      </c>
    </row>
    <row r="18139" spans="1:9" x14ac:dyDescent="0.35">
      <c r="A18139" t="s">
        <v>1257</v>
      </c>
      <c r="B18139" t="s">
        <v>283</v>
      </c>
      <c r="C18139" t="s">
        <v>395</v>
      </c>
      <c r="D18139" t="s">
        <v>1275</v>
      </c>
      <c r="E18139" t="s">
        <v>29</v>
      </c>
      <c r="F18139">
        <v>2463</v>
      </c>
      <c r="G18139">
        <v>2668</v>
      </c>
      <c r="H18139">
        <v>1.0832318311002842</v>
      </c>
      <c r="I18139" t="str">
        <f>VLOOKUP($B18139&amp;$E18139,'Employee List'!$A:$E,5,0)</f>
        <v>E-1358</v>
      </c>
    </row>
    <row r="18140" spans="1:9" x14ac:dyDescent="0.35">
      <c r="A18140" t="s">
        <v>1257</v>
      </c>
      <c r="B18140" t="s">
        <v>283</v>
      </c>
      <c r="C18140" t="s">
        <v>395</v>
      </c>
      <c r="D18140" t="s">
        <v>1275</v>
      </c>
      <c r="E18140" t="s">
        <v>30</v>
      </c>
      <c r="F18140">
        <v>4184</v>
      </c>
      <c r="G18140">
        <v>3350</v>
      </c>
      <c r="H18140">
        <v>0.80066921606118546</v>
      </c>
      <c r="I18140" t="str">
        <f>VLOOKUP($B18140&amp;$E18140,'Employee List'!$A:$E,5,0)</f>
        <v>E-1358</v>
      </c>
    </row>
    <row r="18141" spans="1:9" x14ac:dyDescent="0.35">
      <c r="A18141" t="s">
        <v>1257</v>
      </c>
      <c r="B18141" t="s">
        <v>283</v>
      </c>
      <c r="C18141" t="s">
        <v>395</v>
      </c>
      <c r="D18141" t="s">
        <v>1275</v>
      </c>
      <c r="E18141" t="s">
        <v>31</v>
      </c>
      <c r="F18141">
        <v>3341</v>
      </c>
      <c r="G18141">
        <v>2498</v>
      </c>
      <c r="H18141">
        <v>0.74768033522897337</v>
      </c>
      <c r="I18141" t="str">
        <f>VLOOKUP($B18141&amp;$E18141,'Employee List'!$A:$E,5,0)</f>
        <v>E-1358</v>
      </c>
    </row>
    <row r="18142" spans="1:9" x14ac:dyDescent="0.35">
      <c r="A18142" t="s">
        <v>1257</v>
      </c>
      <c r="B18142" t="s">
        <v>283</v>
      </c>
      <c r="C18142" t="s">
        <v>395</v>
      </c>
      <c r="D18142" t="s">
        <v>1276</v>
      </c>
      <c r="E18142" t="s">
        <v>29</v>
      </c>
      <c r="F18142">
        <v>3552</v>
      </c>
      <c r="G18142">
        <v>3181</v>
      </c>
      <c r="H18142">
        <v>0.89555180180180183</v>
      </c>
      <c r="I18142" t="str">
        <f>VLOOKUP($B18142&amp;$E18142,'Employee List'!$A:$E,5,0)</f>
        <v>E-1358</v>
      </c>
    </row>
    <row r="18143" spans="1:9" x14ac:dyDescent="0.35">
      <c r="A18143" t="s">
        <v>1257</v>
      </c>
      <c r="B18143" t="s">
        <v>283</v>
      </c>
      <c r="C18143" t="s">
        <v>395</v>
      </c>
      <c r="D18143" t="s">
        <v>1276</v>
      </c>
      <c r="E18143" t="s">
        <v>30</v>
      </c>
      <c r="F18143">
        <v>3830</v>
      </c>
      <c r="G18143">
        <v>5464</v>
      </c>
      <c r="H18143">
        <v>1.4266318537859008</v>
      </c>
      <c r="I18143" t="str">
        <f>VLOOKUP($B18143&amp;$E18143,'Employee List'!$A:$E,5,0)</f>
        <v>E-1358</v>
      </c>
    </row>
    <row r="18144" spans="1:9" x14ac:dyDescent="0.35">
      <c r="A18144" t="s">
        <v>1257</v>
      </c>
      <c r="B18144" t="s">
        <v>283</v>
      </c>
      <c r="C18144" t="s">
        <v>395</v>
      </c>
      <c r="D18144" t="s">
        <v>1276</v>
      </c>
      <c r="E18144" t="s">
        <v>31</v>
      </c>
      <c r="F18144">
        <v>5251</v>
      </c>
      <c r="G18144">
        <v>4759</v>
      </c>
      <c r="H18144">
        <v>0.90630356122643307</v>
      </c>
      <c r="I18144" t="str">
        <f>VLOOKUP($B18144&amp;$E18144,'Employee List'!$A:$E,5,0)</f>
        <v>E-1358</v>
      </c>
    </row>
    <row r="18145" spans="1:9" x14ac:dyDescent="0.35">
      <c r="A18145" t="s">
        <v>1257</v>
      </c>
      <c r="B18145" t="s">
        <v>283</v>
      </c>
      <c r="C18145" t="s">
        <v>395</v>
      </c>
      <c r="D18145" t="s">
        <v>1277</v>
      </c>
      <c r="E18145" t="s">
        <v>29</v>
      </c>
      <c r="F18145">
        <v>6919</v>
      </c>
      <c r="G18145">
        <v>14248</v>
      </c>
      <c r="H18145">
        <v>2.0592571180806476</v>
      </c>
      <c r="I18145" t="str">
        <f>VLOOKUP($B18145&amp;$E18145,'Employee List'!$A:$E,5,0)</f>
        <v>E-1358</v>
      </c>
    </row>
    <row r="18146" spans="1:9" x14ac:dyDescent="0.35">
      <c r="A18146" t="s">
        <v>1257</v>
      </c>
      <c r="B18146" t="s">
        <v>283</v>
      </c>
      <c r="C18146" t="s">
        <v>395</v>
      </c>
      <c r="D18146" t="s">
        <v>1277</v>
      </c>
      <c r="E18146" t="s">
        <v>30</v>
      </c>
      <c r="F18146">
        <v>7125</v>
      </c>
      <c r="G18146">
        <v>4621</v>
      </c>
      <c r="H18146">
        <v>0.64856140350877189</v>
      </c>
      <c r="I18146" t="str">
        <f>VLOOKUP($B18146&amp;$E18146,'Employee List'!$A:$E,5,0)</f>
        <v>E-1358</v>
      </c>
    </row>
    <row r="18147" spans="1:9" x14ac:dyDescent="0.35">
      <c r="A18147" t="s">
        <v>1257</v>
      </c>
      <c r="B18147" t="s">
        <v>283</v>
      </c>
      <c r="C18147" t="s">
        <v>395</v>
      </c>
      <c r="D18147" t="s">
        <v>1277</v>
      </c>
      <c r="E18147" t="s">
        <v>31</v>
      </c>
      <c r="F18147">
        <v>4506</v>
      </c>
      <c r="G18147">
        <v>8937</v>
      </c>
      <c r="H18147">
        <v>1.9833555259653795</v>
      </c>
      <c r="I18147" t="str">
        <f>VLOOKUP($B18147&amp;$E18147,'Employee List'!$A:$E,5,0)</f>
        <v>E-1358</v>
      </c>
    </row>
    <row r="18148" spans="1:9" x14ac:dyDescent="0.35">
      <c r="A18148" t="s">
        <v>1257</v>
      </c>
      <c r="B18148" t="s">
        <v>283</v>
      </c>
      <c r="C18148" t="s">
        <v>395</v>
      </c>
      <c r="D18148" t="s">
        <v>1278</v>
      </c>
      <c r="E18148" t="s">
        <v>29</v>
      </c>
      <c r="F18148">
        <v>27317</v>
      </c>
      <c r="G18148">
        <v>18218</v>
      </c>
      <c r="H18148">
        <v>0.66691071493941501</v>
      </c>
      <c r="I18148" t="str">
        <f>VLOOKUP($B18148&amp;$E18148,'Employee List'!$A:$E,5,0)</f>
        <v>E-1358</v>
      </c>
    </row>
    <row r="18149" spans="1:9" x14ac:dyDescent="0.35">
      <c r="A18149" t="s">
        <v>1257</v>
      </c>
      <c r="B18149" t="s">
        <v>283</v>
      </c>
      <c r="C18149" t="s">
        <v>395</v>
      </c>
      <c r="D18149" t="s">
        <v>1278</v>
      </c>
      <c r="E18149" t="s">
        <v>30</v>
      </c>
      <c r="F18149">
        <v>26783</v>
      </c>
      <c r="G18149">
        <v>24224</v>
      </c>
      <c r="H18149">
        <v>0.90445431803756116</v>
      </c>
      <c r="I18149" t="str">
        <f>VLOOKUP($B18149&amp;$E18149,'Employee List'!$A:$E,5,0)</f>
        <v>E-1358</v>
      </c>
    </row>
    <row r="18150" spans="1:9" x14ac:dyDescent="0.35">
      <c r="A18150" t="s">
        <v>1257</v>
      </c>
      <c r="B18150" t="s">
        <v>283</v>
      </c>
      <c r="C18150" t="s">
        <v>395</v>
      </c>
      <c r="D18150" t="s">
        <v>1278</v>
      </c>
      <c r="E18150" t="s">
        <v>31</v>
      </c>
      <c r="F18150">
        <v>24093</v>
      </c>
      <c r="G18150">
        <v>19439</v>
      </c>
      <c r="H18150">
        <v>0.80683185987631267</v>
      </c>
      <c r="I18150" t="str">
        <f>VLOOKUP($B18150&amp;$E18150,'Employee List'!$A:$E,5,0)</f>
        <v>E-1358</v>
      </c>
    </row>
    <row r="18151" spans="1:9" x14ac:dyDescent="0.35">
      <c r="A18151" t="s">
        <v>1257</v>
      </c>
      <c r="B18151" t="s">
        <v>283</v>
      </c>
      <c r="C18151" t="s">
        <v>395</v>
      </c>
      <c r="D18151" t="s">
        <v>1279</v>
      </c>
      <c r="E18151" t="s">
        <v>29</v>
      </c>
      <c r="F18151">
        <v>3463</v>
      </c>
      <c r="G18151">
        <v>4236</v>
      </c>
      <c r="H18151">
        <v>1.2232168639907595</v>
      </c>
      <c r="I18151" t="str">
        <f>VLOOKUP($B18151&amp;$E18151,'Employee List'!$A:$E,5,0)</f>
        <v>E-1358</v>
      </c>
    </row>
    <row r="18152" spans="1:9" x14ac:dyDescent="0.35">
      <c r="A18152" t="s">
        <v>1257</v>
      </c>
      <c r="B18152" t="s">
        <v>283</v>
      </c>
      <c r="C18152" t="s">
        <v>395</v>
      </c>
      <c r="D18152" t="s">
        <v>1279</v>
      </c>
      <c r="E18152" t="s">
        <v>30</v>
      </c>
      <c r="F18152">
        <v>2200</v>
      </c>
      <c r="G18152">
        <v>5247</v>
      </c>
      <c r="H18152">
        <v>2.3849999999999998</v>
      </c>
      <c r="I18152" t="str">
        <f>VLOOKUP($B18152&amp;$E18152,'Employee List'!$A:$E,5,0)</f>
        <v>E-1358</v>
      </c>
    </row>
    <row r="18153" spans="1:9" x14ac:dyDescent="0.35">
      <c r="A18153" t="s">
        <v>1257</v>
      </c>
      <c r="B18153" t="s">
        <v>283</v>
      </c>
      <c r="C18153" t="s">
        <v>395</v>
      </c>
      <c r="D18153" t="s">
        <v>1279</v>
      </c>
      <c r="E18153" t="s">
        <v>31</v>
      </c>
      <c r="F18153">
        <v>3803</v>
      </c>
      <c r="G18153">
        <v>5318</v>
      </c>
      <c r="H18153">
        <v>1.3983697081251643</v>
      </c>
      <c r="I18153" t="str">
        <f>VLOOKUP($B18153&amp;$E18153,'Employee List'!$A:$E,5,0)</f>
        <v>E-1358</v>
      </c>
    </row>
    <row r="18154" spans="1:9" x14ac:dyDescent="0.35">
      <c r="A18154" t="s">
        <v>1257</v>
      </c>
      <c r="B18154" t="s">
        <v>283</v>
      </c>
      <c r="C18154" t="s">
        <v>395</v>
      </c>
      <c r="D18154" t="s">
        <v>1280</v>
      </c>
      <c r="E18154" t="s">
        <v>29</v>
      </c>
      <c r="F18154">
        <v>3108</v>
      </c>
      <c r="G18154">
        <v>3577</v>
      </c>
      <c r="H18154">
        <v>1.1509009009009008</v>
      </c>
      <c r="I18154" t="str">
        <f>VLOOKUP($B18154&amp;$E18154,'Employee List'!$A:$E,5,0)</f>
        <v>E-1358</v>
      </c>
    </row>
    <row r="18155" spans="1:9" x14ac:dyDescent="0.35">
      <c r="A18155" t="s">
        <v>1257</v>
      </c>
      <c r="B18155" t="s">
        <v>283</v>
      </c>
      <c r="C18155" t="s">
        <v>395</v>
      </c>
      <c r="D18155" t="s">
        <v>1280</v>
      </c>
      <c r="E18155" t="s">
        <v>30</v>
      </c>
      <c r="F18155">
        <v>3736</v>
      </c>
      <c r="G18155">
        <v>5286</v>
      </c>
      <c r="H18155">
        <v>1.414882226980728</v>
      </c>
      <c r="I18155" t="str">
        <f>VLOOKUP($B18155&amp;$E18155,'Employee List'!$A:$E,5,0)</f>
        <v>E-1358</v>
      </c>
    </row>
    <row r="18156" spans="1:9" x14ac:dyDescent="0.35">
      <c r="A18156" t="s">
        <v>1257</v>
      </c>
      <c r="B18156" t="s">
        <v>283</v>
      </c>
      <c r="C18156" t="s">
        <v>395</v>
      </c>
      <c r="D18156" t="s">
        <v>1280</v>
      </c>
      <c r="E18156" t="s">
        <v>31</v>
      </c>
      <c r="F18156">
        <v>4535</v>
      </c>
      <c r="G18156">
        <v>5733</v>
      </c>
      <c r="H18156">
        <v>1.2641675854465271</v>
      </c>
      <c r="I18156" t="str">
        <f>VLOOKUP($B18156&amp;$E18156,'Employee List'!$A:$E,5,0)</f>
        <v>E-1358</v>
      </c>
    </row>
    <row r="18157" spans="1:9" x14ac:dyDescent="0.35">
      <c r="A18157" t="s">
        <v>1257</v>
      </c>
      <c r="B18157" t="s">
        <v>283</v>
      </c>
      <c r="C18157" t="s">
        <v>395</v>
      </c>
      <c r="D18157" t="s">
        <v>1262</v>
      </c>
      <c r="E18157" t="s">
        <v>29</v>
      </c>
      <c r="F18157">
        <v>8359</v>
      </c>
      <c r="G18157">
        <v>6874</v>
      </c>
      <c r="H18157">
        <v>0.82234717071420027</v>
      </c>
      <c r="I18157" t="str">
        <f>VLOOKUP($B18157&amp;$E18157,'Employee List'!$A:$E,5,0)</f>
        <v>E-1358</v>
      </c>
    </row>
    <row r="18158" spans="1:9" x14ac:dyDescent="0.35">
      <c r="A18158" t="s">
        <v>1257</v>
      </c>
      <c r="B18158" t="s">
        <v>283</v>
      </c>
      <c r="C18158" t="s">
        <v>395</v>
      </c>
      <c r="D18158" t="s">
        <v>1262</v>
      </c>
      <c r="E18158" t="s">
        <v>30</v>
      </c>
      <c r="F18158">
        <v>9296</v>
      </c>
      <c r="G18158">
        <v>5285</v>
      </c>
      <c r="H18158">
        <v>0.56852409638554213</v>
      </c>
      <c r="I18158" t="str">
        <f>VLOOKUP($B18158&amp;$E18158,'Employee List'!$A:$E,5,0)</f>
        <v>E-1358</v>
      </c>
    </row>
    <row r="18159" spans="1:9" x14ac:dyDescent="0.35">
      <c r="A18159" t="s">
        <v>1257</v>
      </c>
      <c r="B18159" t="s">
        <v>283</v>
      </c>
      <c r="C18159" t="s">
        <v>395</v>
      </c>
      <c r="D18159" t="s">
        <v>1262</v>
      </c>
      <c r="E18159" t="s">
        <v>31</v>
      </c>
      <c r="F18159">
        <v>9219</v>
      </c>
      <c r="G18159">
        <v>3904</v>
      </c>
      <c r="H18159">
        <v>0.42347326174205446</v>
      </c>
      <c r="I18159" t="str">
        <f>VLOOKUP($B18159&amp;$E18159,'Employee List'!$A:$E,5,0)</f>
        <v>E-1358</v>
      </c>
    </row>
    <row r="18160" spans="1:9" x14ac:dyDescent="0.35">
      <c r="A18160" t="s">
        <v>1257</v>
      </c>
      <c r="B18160" t="s">
        <v>283</v>
      </c>
      <c r="C18160" t="s">
        <v>395</v>
      </c>
      <c r="D18160" t="s">
        <v>1281</v>
      </c>
      <c r="E18160" t="s">
        <v>29</v>
      </c>
      <c r="F18160">
        <v>12668</v>
      </c>
      <c r="G18160">
        <v>3892</v>
      </c>
      <c r="H18160">
        <v>0.30723081780865175</v>
      </c>
      <c r="I18160" t="str">
        <f>VLOOKUP($B18160&amp;$E18160,'Employee List'!$A:$E,5,0)</f>
        <v>E-1358</v>
      </c>
    </row>
    <row r="18161" spans="1:9" x14ac:dyDescent="0.35">
      <c r="A18161" t="s">
        <v>1257</v>
      </c>
      <c r="B18161" t="s">
        <v>283</v>
      </c>
      <c r="C18161" t="s">
        <v>395</v>
      </c>
      <c r="D18161" t="s">
        <v>1281</v>
      </c>
      <c r="E18161" t="s">
        <v>30</v>
      </c>
      <c r="F18161">
        <v>10455</v>
      </c>
      <c r="G18161">
        <v>7784</v>
      </c>
      <c r="H18161">
        <v>0.74452415112386416</v>
      </c>
      <c r="I18161" t="str">
        <f>VLOOKUP($B18161&amp;$E18161,'Employee List'!$A:$E,5,0)</f>
        <v>E-1358</v>
      </c>
    </row>
    <row r="18162" spans="1:9" x14ac:dyDescent="0.35">
      <c r="A18162" t="s">
        <v>1257</v>
      </c>
      <c r="B18162" t="s">
        <v>283</v>
      </c>
      <c r="C18162" t="s">
        <v>395</v>
      </c>
      <c r="D18162" t="s">
        <v>1281</v>
      </c>
      <c r="E18162" t="s">
        <v>31</v>
      </c>
      <c r="F18162">
        <v>13165</v>
      </c>
      <c r="G18162">
        <v>6965</v>
      </c>
      <c r="H18162">
        <v>0.52905431067223696</v>
      </c>
      <c r="I18162" t="str">
        <f>VLOOKUP($B18162&amp;$E18162,'Employee List'!$A:$E,5,0)</f>
        <v>E-1358</v>
      </c>
    </row>
    <row r="18163" spans="1:9" x14ac:dyDescent="0.35">
      <c r="A18163" t="s">
        <v>1257</v>
      </c>
      <c r="B18163" t="s">
        <v>284</v>
      </c>
      <c r="C18163" t="s">
        <v>395</v>
      </c>
      <c r="D18163" t="s">
        <v>1274</v>
      </c>
      <c r="E18163" t="s">
        <v>29</v>
      </c>
      <c r="F18163">
        <v>43265</v>
      </c>
      <c r="G18163">
        <v>41341</v>
      </c>
      <c r="H18163">
        <v>0.95552987403212764</v>
      </c>
      <c r="I18163" t="str">
        <f>VLOOKUP($B18163&amp;$E18163,'Employee List'!$A:$E,5,0)</f>
        <v>E-1359</v>
      </c>
    </row>
    <row r="18164" spans="1:9" x14ac:dyDescent="0.35">
      <c r="A18164" t="s">
        <v>1257</v>
      </c>
      <c r="B18164" t="s">
        <v>284</v>
      </c>
      <c r="C18164" t="s">
        <v>395</v>
      </c>
      <c r="D18164" t="s">
        <v>1274</v>
      </c>
      <c r="E18164" t="s">
        <v>30</v>
      </c>
      <c r="F18164">
        <v>46765</v>
      </c>
      <c r="G18164">
        <v>33341</v>
      </c>
      <c r="H18164">
        <v>0.71294771730995399</v>
      </c>
      <c r="I18164" t="str">
        <f>VLOOKUP($B18164&amp;$E18164,'Employee List'!$A:$E,5,0)</f>
        <v>E-1359</v>
      </c>
    </row>
    <row r="18165" spans="1:9" x14ac:dyDescent="0.35">
      <c r="A18165" t="s">
        <v>1257</v>
      </c>
      <c r="B18165" t="s">
        <v>284</v>
      </c>
      <c r="C18165" t="s">
        <v>395</v>
      </c>
      <c r="D18165" t="s">
        <v>1274</v>
      </c>
      <c r="E18165" t="s">
        <v>31</v>
      </c>
      <c r="F18165">
        <v>46313</v>
      </c>
      <c r="G18165">
        <v>34629</v>
      </c>
      <c r="H18165">
        <v>0.74771662384211779</v>
      </c>
      <c r="I18165" t="str">
        <f>VLOOKUP($B18165&amp;$E18165,'Employee List'!$A:$E,5,0)</f>
        <v>E-1359</v>
      </c>
    </row>
    <row r="18166" spans="1:9" x14ac:dyDescent="0.35">
      <c r="A18166" t="s">
        <v>1257</v>
      </c>
      <c r="B18166" t="s">
        <v>284</v>
      </c>
      <c r="C18166" t="s">
        <v>395</v>
      </c>
      <c r="D18166" t="s">
        <v>1263</v>
      </c>
      <c r="E18166" t="s">
        <v>29</v>
      </c>
      <c r="F18166">
        <v>72647</v>
      </c>
      <c r="G18166">
        <v>124175</v>
      </c>
      <c r="H18166">
        <v>1.709292882018528</v>
      </c>
      <c r="I18166" t="str">
        <f>VLOOKUP($B18166&amp;$E18166,'Employee List'!$A:$E,5,0)</f>
        <v>E-1359</v>
      </c>
    </row>
    <row r="18167" spans="1:9" x14ac:dyDescent="0.35">
      <c r="A18167" t="s">
        <v>1257</v>
      </c>
      <c r="B18167" t="s">
        <v>284</v>
      </c>
      <c r="C18167" t="s">
        <v>395</v>
      </c>
      <c r="D18167" t="s">
        <v>1263</v>
      </c>
      <c r="E18167" t="s">
        <v>30</v>
      </c>
      <c r="F18167">
        <v>70753</v>
      </c>
      <c r="G18167">
        <v>110347</v>
      </c>
      <c r="H18167">
        <v>1.559608779839724</v>
      </c>
      <c r="I18167" t="str">
        <f>VLOOKUP($B18167&amp;$E18167,'Employee List'!$A:$E,5,0)</f>
        <v>E-1359</v>
      </c>
    </row>
    <row r="18168" spans="1:9" x14ac:dyDescent="0.35">
      <c r="A18168" t="s">
        <v>1257</v>
      </c>
      <c r="B18168" t="s">
        <v>284</v>
      </c>
      <c r="C18168" t="s">
        <v>395</v>
      </c>
      <c r="D18168" t="s">
        <v>1263</v>
      </c>
      <c r="E18168" t="s">
        <v>31</v>
      </c>
      <c r="F18168">
        <v>74373</v>
      </c>
      <c r="G18168">
        <v>80261</v>
      </c>
      <c r="H18168">
        <v>1.0791685154558779</v>
      </c>
      <c r="I18168" t="str">
        <f>VLOOKUP($B18168&amp;$E18168,'Employee List'!$A:$E,5,0)</f>
        <v>E-1359</v>
      </c>
    </row>
    <row r="18169" spans="1:9" x14ac:dyDescent="0.35">
      <c r="A18169" t="s">
        <v>1257</v>
      </c>
      <c r="B18169" t="s">
        <v>284</v>
      </c>
      <c r="C18169" t="s">
        <v>395</v>
      </c>
      <c r="D18169" t="s">
        <v>1264</v>
      </c>
      <c r="E18169" t="s">
        <v>29</v>
      </c>
      <c r="F18169">
        <v>25899</v>
      </c>
      <c r="G18169">
        <v>34309</v>
      </c>
      <c r="H18169">
        <v>1.3247229622765357</v>
      </c>
      <c r="I18169" t="str">
        <f>VLOOKUP($B18169&amp;$E18169,'Employee List'!$A:$E,5,0)</f>
        <v>E-1359</v>
      </c>
    </row>
    <row r="18170" spans="1:9" x14ac:dyDescent="0.35">
      <c r="A18170" t="s">
        <v>1257</v>
      </c>
      <c r="B18170" t="s">
        <v>284</v>
      </c>
      <c r="C18170" t="s">
        <v>395</v>
      </c>
      <c r="D18170" t="s">
        <v>1264</v>
      </c>
      <c r="E18170" t="s">
        <v>30</v>
      </c>
      <c r="F18170">
        <v>26753</v>
      </c>
      <c r="G18170">
        <v>33337</v>
      </c>
      <c r="H18170">
        <v>1.2461032407580459</v>
      </c>
      <c r="I18170" t="str">
        <f>VLOOKUP($B18170&amp;$E18170,'Employee List'!$A:$E,5,0)</f>
        <v>E-1359</v>
      </c>
    </row>
    <row r="18171" spans="1:9" x14ac:dyDescent="0.35">
      <c r="A18171" t="s">
        <v>1257</v>
      </c>
      <c r="B18171" t="s">
        <v>284</v>
      </c>
      <c r="C18171" t="s">
        <v>395</v>
      </c>
      <c r="D18171" t="s">
        <v>1264</v>
      </c>
      <c r="E18171" t="s">
        <v>31</v>
      </c>
      <c r="F18171">
        <v>26068</v>
      </c>
      <c r="G18171">
        <v>27142</v>
      </c>
      <c r="H18171">
        <v>1.0411999386220654</v>
      </c>
      <c r="I18171" t="str">
        <f>VLOOKUP($B18171&amp;$E18171,'Employee List'!$A:$E,5,0)</f>
        <v>E-1359</v>
      </c>
    </row>
    <row r="18172" spans="1:9" x14ac:dyDescent="0.35">
      <c r="A18172" t="s">
        <v>1257</v>
      </c>
      <c r="B18172" t="s">
        <v>284</v>
      </c>
      <c r="C18172" t="s">
        <v>395</v>
      </c>
      <c r="D18172" t="s">
        <v>1265</v>
      </c>
      <c r="E18172" t="s">
        <v>29</v>
      </c>
      <c r="F18172">
        <v>5879</v>
      </c>
      <c r="G18172">
        <v>30194</v>
      </c>
      <c r="H18172">
        <v>5.1359074672563363</v>
      </c>
      <c r="I18172" t="str">
        <f>VLOOKUP($B18172&amp;$E18172,'Employee List'!$A:$E,5,0)</f>
        <v>E-1359</v>
      </c>
    </row>
    <row r="18173" spans="1:9" x14ac:dyDescent="0.35">
      <c r="A18173" t="s">
        <v>1257</v>
      </c>
      <c r="B18173" t="s">
        <v>284</v>
      </c>
      <c r="C18173" t="s">
        <v>395</v>
      </c>
      <c r="D18173" t="s">
        <v>1265</v>
      </c>
      <c r="E18173" t="s">
        <v>30</v>
      </c>
      <c r="F18173">
        <v>6850</v>
      </c>
      <c r="G18173">
        <v>26136</v>
      </c>
      <c r="H18173">
        <v>3.8154744525547444</v>
      </c>
      <c r="I18173" t="str">
        <f>VLOOKUP($B18173&amp;$E18173,'Employee List'!$A:$E,5,0)</f>
        <v>E-1359</v>
      </c>
    </row>
    <row r="18174" spans="1:9" x14ac:dyDescent="0.35">
      <c r="A18174" t="s">
        <v>1257</v>
      </c>
      <c r="B18174" t="s">
        <v>284</v>
      </c>
      <c r="C18174" t="s">
        <v>395</v>
      </c>
      <c r="D18174" t="s">
        <v>1265</v>
      </c>
      <c r="E18174" t="s">
        <v>31</v>
      </c>
      <c r="F18174">
        <v>5133</v>
      </c>
      <c r="G18174">
        <v>17255</v>
      </c>
      <c r="H18174">
        <v>3.361581920903955</v>
      </c>
      <c r="I18174" t="str">
        <f>VLOOKUP($B18174&amp;$E18174,'Employee List'!$A:$E,5,0)</f>
        <v>E-1359</v>
      </c>
    </row>
    <row r="18175" spans="1:9" x14ac:dyDescent="0.35">
      <c r="A18175" t="s">
        <v>1257</v>
      </c>
      <c r="B18175" t="s">
        <v>284</v>
      </c>
      <c r="C18175" t="s">
        <v>395</v>
      </c>
      <c r="D18175" t="s">
        <v>1260</v>
      </c>
      <c r="E18175" t="s">
        <v>29</v>
      </c>
      <c r="F18175">
        <v>91657</v>
      </c>
      <c r="G18175">
        <v>97540</v>
      </c>
      <c r="H18175">
        <v>1.0641849504129526</v>
      </c>
      <c r="I18175" t="str">
        <f>VLOOKUP($B18175&amp;$E18175,'Employee List'!$A:$E,5,0)</f>
        <v>E-1359</v>
      </c>
    </row>
    <row r="18176" spans="1:9" x14ac:dyDescent="0.35">
      <c r="A18176" t="s">
        <v>1257</v>
      </c>
      <c r="B18176" t="s">
        <v>284</v>
      </c>
      <c r="C18176" t="s">
        <v>395</v>
      </c>
      <c r="D18176" t="s">
        <v>1260</v>
      </c>
      <c r="E18176" t="s">
        <v>30</v>
      </c>
      <c r="F18176">
        <v>88226</v>
      </c>
      <c r="G18176">
        <v>117060</v>
      </c>
      <c r="H18176">
        <v>1.3268197583478794</v>
      </c>
      <c r="I18176" t="str">
        <f>VLOOKUP($B18176&amp;$E18176,'Employee List'!$A:$E,5,0)</f>
        <v>E-1359</v>
      </c>
    </row>
    <row r="18177" spans="1:9" x14ac:dyDescent="0.35">
      <c r="A18177" t="s">
        <v>1257</v>
      </c>
      <c r="B18177" t="s">
        <v>284</v>
      </c>
      <c r="C18177" t="s">
        <v>395</v>
      </c>
      <c r="D18177" t="s">
        <v>1260</v>
      </c>
      <c r="E18177" t="s">
        <v>31</v>
      </c>
      <c r="F18177">
        <v>103261</v>
      </c>
      <c r="G18177">
        <v>107034</v>
      </c>
      <c r="H18177">
        <v>1.0365384801619197</v>
      </c>
      <c r="I18177" t="str">
        <f>VLOOKUP($B18177&amp;$E18177,'Employee List'!$A:$E,5,0)</f>
        <v>E-1359</v>
      </c>
    </row>
    <row r="18178" spans="1:9" x14ac:dyDescent="0.35">
      <c r="A18178" t="s">
        <v>1257</v>
      </c>
      <c r="B18178" t="s">
        <v>284</v>
      </c>
      <c r="C18178" t="s">
        <v>395</v>
      </c>
      <c r="D18178" t="s">
        <v>1261</v>
      </c>
      <c r="E18178" t="s">
        <v>29</v>
      </c>
      <c r="F18178">
        <v>79908</v>
      </c>
      <c r="G18178">
        <v>94181</v>
      </c>
      <c r="H18178">
        <v>1.1786179105971868</v>
      </c>
      <c r="I18178" t="str">
        <f>VLOOKUP($B18178&amp;$E18178,'Employee List'!$A:$E,5,0)</f>
        <v>E-1359</v>
      </c>
    </row>
    <row r="18179" spans="1:9" x14ac:dyDescent="0.35">
      <c r="A18179" t="s">
        <v>1257</v>
      </c>
      <c r="B18179" t="s">
        <v>284</v>
      </c>
      <c r="C18179" t="s">
        <v>395</v>
      </c>
      <c r="D18179" t="s">
        <v>1261</v>
      </c>
      <c r="E18179" t="s">
        <v>30</v>
      </c>
      <c r="F18179">
        <v>79986</v>
      </c>
      <c r="G18179">
        <v>75054</v>
      </c>
      <c r="H18179">
        <v>0.93833920936163828</v>
      </c>
      <c r="I18179" t="str">
        <f>VLOOKUP($B18179&amp;$E18179,'Employee List'!$A:$E,5,0)</f>
        <v>E-1359</v>
      </c>
    </row>
    <row r="18180" spans="1:9" x14ac:dyDescent="0.35">
      <c r="A18180" t="s">
        <v>1257</v>
      </c>
      <c r="B18180" t="s">
        <v>284</v>
      </c>
      <c r="C18180" t="s">
        <v>395</v>
      </c>
      <c r="D18180" t="s">
        <v>1261</v>
      </c>
      <c r="E18180" t="s">
        <v>31</v>
      </c>
      <c r="F18180">
        <v>82639</v>
      </c>
      <c r="G18180">
        <v>79491</v>
      </c>
      <c r="H18180">
        <v>0.96190660583985765</v>
      </c>
      <c r="I18180" t="str">
        <f>VLOOKUP($B18180&amp;$E18180,'Employee List'!$A:$E,5,0)</f>
        <v>E-1359</v>
      </c>
    </row>
    <row r="18181" spans="1:9" x14ac:dyDescent="0.35">
      <c r="A18181" t="s">
        <v>1257</v>
      </c>
      <c r="B18181" t="s">
        <v>284</v>
      </c>
      <c r="C18181" t="s">
        <v>395</v>
      </c>
      <c r="D18181" t="s">
        <v>1266</v>
      </c>
      <c r="E18181" t="s">
        <v>29</v>
      </c>
      <c r="F18181">
        <v>14606</v>
      </c>
      <c r="G18181">
        <v>19736</v>
      </c>
      <c r="H18181">
        <v>1.35122552375736</v>
      </c>
      <c r="I18181" t="str">
        <f>VLOOKUP($B18181&amp;$E18181,'Employee List'!$A:$E,5,0)</f>
        <v>E-1359</v>
      </c>
    </row>
    <row r="18182" spans="1:9" x14ac:dyDescent="0.35">
      <c r="A18182" t="s">
        <v>1257</v>
      </c>
      <c r="B18182" t="s">
        <v>284</v>
      </c>
      <c r="C18182" t="s">
        <v>395</v>
      </c>
      <c r="D18182" t="s">
        <v>1266</v>
      </c>
      <c r="E18182" t="s">
        <v>30</v>
      </c>
      <c r="F18182">
        <v>14183</v>
      </c>
      <c r="G18182">
        <v>16078</v>
      </c>
      <c r="H18182">
        <v>1.133610660650074</v>
      </c>
      <c r="I18182" t="str">
        <f>VLOOKUP($B18182&amp;$E18182,'Employee List'!$A:$E,5,0)</f>
        <v>E-1359</v>
      </c>
    </row>
    <row r="18183" spans="1:9" x14ac:dyDescent="0.35">
      <c r="A18183" t="s">
        <v>1257</v>
      </c>
      <c r="B18183" t="s">
        <v>284</v>
      </c>
      <c r="C18183" t="s">
        <v>395</v>
      </c>
      <c r="D18183" t="s">
        <v>1266</v>
      </c>
      <c r="E18183" t="s">
        <v>31</v>
      </c>
      <c r="F18183">
        <v>15799</v>
      </c>
      <c r="G18183">
        <v>25923</v>
      </c>
      <c r="H18183">
        <v>1.6408000506361162</v>
      </c>
      <c r="I18183" t="str">
        <f>VLOOKUP($B18183&amp;$E18183,'Employee List'!$A:$E,5,0)</f>
        <v>E-1359</v>
      </c>
    </row>
    <row r="18184" spans="1:9" x14ac:dyDescent="0.35">
      <c r="A18184" t="s">
        <v>1257</v>
      </c>
      <c r="B18184" t="s">
        <v>284</v>
      </c>
      <c r="C18184" t="s">
        <v>395</v>
      </c>
      <c r="D18184" t="s">
        <v>1267</v>
      </c>
      <c r="E18184" t="s">
        <v>29</v>
      </c>
      <c r="F18184">
        <v>54435</v>
      </c>
      <c r="G18184">
        <v>44166</v>
      </c>
      <c r="H18184">
        <v>0.81135298980435377</v>
      </c>
      <c r="I18184" t="str">
        <f>VLOOKUP($B18184&amp;$E18184,'Employee List'!$A:$E,5,0)</f>
        <v>E-1359</v>
      </c>
    </row>
    <row r="18185" spans="1:9" x14ac:dyDescent="0.35">
      <c r="A18185" t="s">
        <v>1257</v>
      </c>
      <c r="B18185" t="s">
        <v>284</v>
      </c>
      <c r="C18185" t="s">
        <v>395</v>
      </c>
      <c r="D18185" t="s">
        <v>1267</v>
      </c>
      <c r="E18185" t="s">
        <v>30</v>
      </c>
      <c r="F18185">
        <v>57850</v>
      </c>
      <c r="G18185">
        <v>42697</v>
      </c>
      <c r="H18185">
        <v>0.73806395851339668</v>
      </c>
      <c r="I18185" t="str">
        <f>VLOOKUP($B18185&amp;$E18185,'Employee List'!$A:$E,5,0)</f>
        <v>E-1359</v>
      </c>
    </row>
    <row r="18186" spans="1:9" x14ac:dyDescent="0.35">
      <c r="A18186" t="s">
        <v>1257</v>
      </c>
      <c r="B18186" t="s">
        <v>284</v>
      </c>
      <c r="C18186" t="s">
        <v>395</v>
      </c>
      <c r="D18186" t="s">
        <v>1267</v>
      </c>
      <c r="E18186" t="s">
        <v>31</v>
      </c>
      <c r="F18186">
        <v>54679</v>
      </c>
      <c r="G18186">
        <v>43071</v>
      </c>
      <c r="H18186">
        <v>0.78770643208544411</v>
      </c>
      <c r="I18186" t="str">
        <f>VLOOKUP($B18186&amp;$E18186,'Employee List'!$A:$E,5,0)</f>
        <v>E-1359</v>
      </c>
    </row>
    <row r="18187" spans="1:9" x14ac:dyDescent="0.35">
      <c r="A18187" t="s">
        <v>1257</v>
      </c>
      <c r="B18187" t="s">
        <v>284</v>
      </c>
      <c r="C18187" t="s">
        <v>395</v>
      </c>
      <c r="D18187" t="s">
        <v>1268</v>
      </c>
      <c r="E18187" t="s">
        <v>29</v>
      </c>
      <c r="F18187">
        <v>15213</v>
      </c>
      <c r="G18187">
        <v>7294</v>
      </c>
      <c r="H18187">
        <v>0.47945835798330377</v>
      </c>
      <c r="I18187" t="str">
        <f>VLOOKUP($B18187&amp;$E18187,'Employee List'!$A:$E,5,0)</f>
        <v>E-1359</v>
      </c>
    </row>
    <row r="18188" spans="1:9" x14ac:dyDescent="0.35">
      <c r="A18188" t="s">
        <v>1257</v>
      </c>
      <c r="B18188" t="s">
        <v>284</v>
      </c>
      <c r="C18188" t="s">
        <v>395</v>
      </c>
      <c r="D18188" t="s">
        <v>1268</v>
      </c>
      <c r="E18188" t="s">
        <v>30</v>
      </c>
      <c r="F18188">
        <v>14424</v>
      </c>
      <c r="G18188">
        <v>7474</v>
      </c>
      <c r="H18188">
        <v>0.51816417082640043</v>
      </c>
      <c r="I18188" t="str">
        <f>VLOOKUP($B18188&amp;$E18188,'Employee List'!$A:$E,5,0)</f>
        <v>E-1359</v>
      </c>
    </row>
    <row r="18189" spans="1:9" x14ac:dyDescent="0.35">
      <c r="A18189" t="s">
        <v>1257</v>
      </c>
      <c r="B18189" t="s">
        <v>284</v>
      </c>
      <c r="C18189" t="s">
        <v>395</v>
      </c>
      <c r="D18189" t="s">
        <v>1268</v>
      </c>
      <c r="E18189" t="s">
        <v>31</v>
      </c>
      <c r="F18189">
        <v>13463</v>
      </c>
      <c r="G18189">
        <v>10617</v>
      </c>
      <c r="H18189">
        <v>0.78860580851221862</v>
      </c>
      <c r="I18189" t="str">
        <f>VLOOKUP($B18189&amp;$E18189,'Employee List'!$A:$E,5,0)</f>
        <v>E-1359</v>
      </c>
    </row>
    <row r="18190" spans="1:9" x14ac:dyDescent="0.35">
      <c r="A18190" t="s">
        <v>1257</v>
      </c>
      <c r="B18190" t="s">
        <v>284</v>
      </c>
      <c r="C18190" t="s">
        <v>395</v>
      </c>
      <c r="D18190" t="s">
        <v>1269</v>
      </c>
      <c r="E18190" t="s">
        <v>29</v>
      </c>
      <c r="F18190">
        <v>8474</v>
      </c>
      <c r="G18190">
        <v>13202</v>
      </c>
      <c r="H18190">
        <v>1.5579419400519234</v>
      </c>
      <c r="I18190" t="str">
        <f>VLOOKUP($B18190&amp;$E18190,'Employee List'!$A:$E,5,0)</f>
        <v>E-1359</v>
      </c>
    </row>
    <row r="18191" spans="1:9" x14ac:dyDescent="0.35">
      <c r="A18191" t="s">
        <v>1257</v>
      </c>
      <c r="B18191" t="s">
        <v>284</v>
      </c>
      <c r="C18191" t="s">
        <v>395</v>
      </c>
      <c r="D18191" t="s">
        <v>1269</v>
      </c>
      <c r="E18191" t="s">
        <v>30</v>
      </c>
      <c r="F18191">
        <v>7840</v>
      </c>
      <c r="G18191">
        <v>12144</v>
      </c>
      <c r="H18191">
        <v>1.5489795918367346</v>
      </c>
      <c r="I18191" t="str">
        <f>VLOOKUP($B18191&amp;$E18191,'Employee List'!$A:$E,5,0)</f>
        <v>E-1359</v>
      </c>
    </row>
    <row r="18192" spans="1:9" x14ac:dyDescent="0.35">
      <c r="A18192" t="s">
        <v>1257</v>
      </c>
      <c r="B18192" t="s">
        <v>284</v>
      </c>
      <c r="C18192" t="s">
        <v>395</v>
      </c>
      <c r="D18192" t="s">
        <v>1269</v>
      </c>
      <c r="E18192" t="s">
        <v>31</v>
      </c>
      <c r="F18192">
        <v>5118</v>
      </c>
      <c r="G18192">
        <v>7106</v>
      </c>
      <c r="H18192">
        <v>1.3884329816334506</v>
      </c>
      <c r="I18192" t="str">
        <f>VLOOKUP($B18192&amp;$E18192,'Employee List'!$A:$E,5,0)</f>
        <v>E-1359</v>
      </c>
    </row>
    <row r="18193" spans="1:9" x14ac:dyDescent="0.35">
      <c r="A18193" t="s">
        <v>1257</v>
      </c>
      <c r="B18193" t="s">
        <v>284</v>
      </c>
      <c r="C18193" t="s">
        <v>395</v>
      </c>
      <c r="D18193" t="s">
        <v>1270</v>
      </c>
      <c r="E18193" t="s">
        <v>29</v>
      </c>
      <c r="F18193">
        <v>6451</v>
      </c>
      <c r="G18193">
        <v>9016</v>
      </c>
      <c r="H18193">
        <v>1.3976127732134553</v>
      </c>
      <c r="I18193" t="str">
        <f>VLOOKUP($B18193&amp;$E18193,'Employee List'!$A:$E,5,0)</f>
        <v>E-1359</v>
      </c>
    </row>
    <row r="18194" spans="1:9" x14ac:dyDescent="0.35">
      <c r="A18194" t="s">
        <v>1257</v>
      </c>
      <c r="B18194" t="s">
        <v>284</v>
      </c>
      <c r="C18194" t="s">
        <v>395</v>
      </c>
      <c r="D18194" t="s">
        <v>1270</v>
      </c>
      <c r="E18194" t="s">
        <v>30</v>
      </c>
      <c r="F18194">
        <v>8210</v>
      </c>
      <c r="G18194">
        <v>8147</v>
      </c>
      <c r="H18194">
        <v>0.992326431181486</v>
      </c>
      <c r="I18194" t="str">
        <f>VLOOKUP($B18194&amp;$E18194,'Employee List'!$A:$E,5,0)</f>
        <v>E-1359</v>
      </c>
    </row>
    <row r="18195" spans="1:9" x14ac:dyDescent="0.35">
      <c r="A18195" t="s">
        <v>1257</v>
      </c>
      <c r="B18195" t="s">
        <v>284</v>
      </c>
      <c r="C18195" t="s">
        <v>395</v>
      </c>
      <c r="D18195" t="s">
        <v>1270</v>
      </c>
      <c r="E18195" t="s">
        <v>31</v>
      </c>
      <c r="F18195">
        <v>4397</v>
      </c>
      <c r="G18195">
        <v>8816</v>
      </c>
      <c r="H18195">
        <v>2.0050034114168751</v>
      </c>
      <c r="I18195" t="str">
        <f>VLOOKUP($B18195&amp;$E18195,'Employee List'!$A:$E,5,0)</f>
        <v>E-1359</v>
      </c>
    </row>
    <row r="18196" spans="1:9" x14ac:dyDescent="0.35">
      <c r="A18196" t="s">
        <v>1257</v>
      </c>
      <c r="B18196" t="s">
        <v>284</v>
      </c>
      <c r="C18196" t="s">
        <v>395</v>
      </c>
      <c r="D18196" t="s">
        <v>1271</v>
      </c>
      <c r="E18196" t="s">
        <v>29</v>
      </c>
      <c r="F18196">
        <v>7813</v>
      </c>
      <c r="G18196">
        <v>7217</v>
      </c>
      <c r="H18196">
        <v>0.92371688211954439</v>
      </c>
      <c r="I18196" t="str">
        <f>VLOOKUP($B18196&amp;$E18196,'Employee List'!$A:$E,5,0)</f>
        <v>E-1359</v>
      </c>
    </row>
    <row r="18197" spans="1:9" x14ac:dyDescent="0.35">
      <c r="A18197" t="s">
        <v>1257</v>
      </c>
      <c r="B18197" t="s">
        <v>284</v>
      </c>
      <c r="C18197" t="s">
        <v>395</v>
      </c>
      <c r="D18197" t="s">
        <v>1271</v>
      </c>
      <c r="E18197" t="s">
        <v>30</v>
      </c>
      <c r="F18197">
        <v>10130</v>
      </c>
      <c r="G18197">
        <v>7735</v>
      </c>
      <c r="H18197">
        <v>0.76357354392892396</v>
      </c>
      <c r="I18197" t="str">
        <f>VLOOKUP($B18197&amp;$E18197,'Employee List'!$A:$E,5,0)</f>
        <v>E-1359</v>
      </c>
    </row>
    <row r="18198" spans="1:9" x14ac:dyDescent="0.35">
      <c r="A18198" t="s">
        <v>1257</v>
      </c>
      <c r="B18198" t="s">
        <v>284</v>
      </c>
      <c r="C18198" t="s">
        <v>395</v>
      </c>
      <c r="D18198" t="s">
        <v>1271</v>
      </c>
      <c r="E18198" t="s">
        <v>31</v>
      </c>
      <c r="F18198">
        <v>11231</v>
      </c>
      <c r="G18198">
        <v>9198</v>
      </c>
      <c r="H18198">
        <v>0.81898317157866618</v>
      </c>
      <c r="I18198" t="str">
        <f>VLOOKUP($B18198&amp;$E18198,'Employee List'!$A:$E,5,0)</f>
        <v>E-1359</v>
      </c>
    </row>
    <row r="18199" spans="1:9" x14ac:dyDescent="0.35">
      <c r="A18199" t="s">
        <v>1257</v>
      </c>
      <c r="B18199" t="s">
        <v>284</v>
      </c>
      <c r="C18199" t="s">
        <v>395</v>
      </c>
      <c r="D18199" t="s">
        <v>1258</v>
      </c>
      <c r="E18199" t="s">
        <v>29</v>
      </c>
      <c r="F18199">
        <v>126761</v>
      </c>
      <c r="G18199">
        <v>123250</v>
      </c>
      <c r="H18199">
        <v>0.97230220651462196</v>
      </c>
      <c r="I18199" t="str">
        <f>VLOOKUP($B18199&amp;$E18199,'Employee List'!$A:$E,5,0)</f>
        <v>E-1359</v>
      </c>
    </row>
    <row r="18200" spans="1:9" x14ac:dyDescent="0.35">
      <c r="A18200" t="s">
        <v>1257</v>
      </c>
      <c r="B18200" t="s">
        <v>284</v>
      </c>
      <c r="C18200" t="s">
        <v>395</v>
      </c>
      <c r="D18200" t="s">
        <v>1258</v>
      </c>
      <c r="E18200" t="s">
        <v>30</v>
      </c>
      <c r="F18200">
        <v>123316</v>
      </c>
      <c r="G18200">
        <v>132312</v>
      </c>
      <c r="H18200">
        <v>1.0729507930844335</v>
      </c>
      <c r="I18200" t="str">
        <f>VLOOKUP($B18200&amp;$E18200,'Employee List'!$A:$E,5,0)</f>
        <v>E-1359</v>
      </c>
    </row>
    <row r="18201" spans="1:9" x14ac:dyDescent="0.35">
      <c r="A18201" t="s">
        <v>1257</v>
      </c>
      <c r="B18201" t="s">
        <v>284</v>
      </c>
      <c r="C18201" t="s">
        <v>395</v>
      </c>
      <c r="D18201" t="s">
        <v>1258</v>
      </c>
      <c r="E18201" t="s">
        <v>31</v>
      </c>
      <c r="F18201">
        <v>118212</v>
      </c>
      <c r="G18201">
        <v>115058</v>
      </c>
      <c r="H18201">
        <v>0.97331912157818157</v>
      </c>
      <c r="I18201" t="str">
        <f>VLOOKUP($B18201&amp;$E18201,'Employee List'!$A:$E,5,0)</f>
        <v>E-1359</v>
      </c>
    </row>
    <row r="18202" spans="1:9" x14ac:dyDescent="0.35">
      <c r="A18202" t="s">
        <v>1257</v>
      </c>
      <c r="B18202" t="s">
        <v>284</v>
      </c>
      <c r="C18202" t="s">
        <v>395</v>
      </c>
      <c r="D18202" t="s">
        <v>1272</v>
      </c>
      <c r="E18202" t="s">
        <v>29</v>
      </c>
      <c r="F18202">
        <v>15947</v>
      </c>
      <c r="G18202">
        <v>19321</v>
      </c>
      <c r="H18202">
        <v>1.2115758449865179</v>
      </c>
      <c r="I18202" t="str">
        <f>VLOOKUP($B18202&amp;$E18202,'Employee List'!$A:$E,5,0)</f>
        <v>E-1359</v>
      </c>
    </row>
    <row r="18203" spans="1:9" x14ac:dyDescent="0.35">
      <c r="A18203" t="s">
        <v>1257</v>
      </c>
      <c r="B18203" t="s">
        <v>284</v>
      </c>
      <c r="C18203" t="s">
        <v>395</v>
      </c>
      <c r="D18203" t="s">
        <v>1272</v>
      </c>
      <c r="E18203" t="s">
        <v>30</v>
      </c>
      <c r="F18203">
        <v>14136</v>
      </c>
      <c r="G18203">
        <v>21457</v>
      </c>
      <c r="H18203">
        <v>1.5178975664968875</v>
      </c>
      <c r="I18203" t="str">
        <f>VLOOKUP($B18203&amp;$E18203,'Employee List'!$A:$E,5,0)</f>
        <v>E-1359</v>
      </c>
    </row>
    <row r="18204" spans="1:9" x14ac:dyDescent="0.35">
      <c r="A18204" t="s">
        <v>1257</v>
      </c>
      <c r="B18204" t="s">
        <v>284</v>
      </c>
      <c r="C18204" t="s">
        <v>395</v>
      </c>
      <c r="D18204" t="s">
        <v>1272</v>
      </c>
      <c r="E18204" t="s">
        <v>31</v>
      </c>
      <c r="F18204">
        <v>15512</v>
      </c>
      <c r="G18204">
        <v>7801</v>
      </c>
      <c r="H18204">
        <v>0.50290097988653948</v>
      </c>
      <c r="I18204" t="str">
        <f>VLOOKUP($B18204&amp;$E18204,'Employee List'!$A:$E,5,0)</f>
        <v>E-1359</v>
      </c>
    </row>
    <row r="18205" spans="1:9" x14ac:dyDescent="0.35">
      <c r="A18205" t="s">
        <v>1257</v>
      </c>
      <c r="B18205" t="s">
        <v>284</v>
      </c>
      <c r="C18205" t="s">
        <v>395</v>
      </c>
      <c r="D18205" t="s">
        <v>1259</v>
      </c>
      <c r="E18205" t="s">
        <v>29</v>
      </c>
      <c r="F18205">
        <v>71395</v>
      </c>
      <c r="G18205">
        <v>83765</v>
      </c>
      <c r="H18205">
        <v>1.1732614328734505</v>
      </c>
      <c r="I18205" t="str">
        <f>VLOOKUP($B18205&amp;$E18205,'Employee List'!$A:$E,5,0)</f>
        <v>E-1359</v>
      </c>
    </row>
    <row r="18206" spans="1:9" x14ac:dyDescent="0.35">
      <c r="A18206" t="s">
        <v>1257</v>
      </c>
      <c r="B18206" t="s">
        <v>284</v>
      </c>
      <c r="C18206" t="s">
        <v>395</v>
      </c>
      <c r="D18206" t="s">
        <v>1259</v>
      </c>
      <c r="E18206" t="s">
        <v>30</v>
      </c>
      <c r="F18206">
        <v>71258</v>
      </c>
      <c r="G18206">
        <v>93934</v>
      </c>
      <c r="H18206">
        <v>1.3182239187178983</v>
      </c>
      <c r="I18206" t="str">
        <f>VLOOKUP($B18206&amp;$E18206,'Employee List'!$A:$E,5,0)</f>
        <v>E-1359</v>
      </c>
    </row>
    <row r="18207" spans="1:9" x14ac:dyDescent="0.35">
      <c r="A18207" t="s">
        <v>1257</v>
      </c>
      <c r="B18207" t="s">
        <v>284</v>
      </c>
      <c r="C18207" t="s">
        <v>395</v>
      </c>
      <c r="D18207" t="s">
        <v>1259</v>
      </c>
      <c r="E18207" t="s">
        <v>31</v>
      </c>
      <c r="F18207">
        <v>72536</v>
      </c>
      <c r="G18207">
        <v>87076</v>
      </c>
      <c r="H18207">
        <v>1.2004521892577478</v>
      </c>
      <c r="I18207" t="str">
        <f>VLOOKUP($B18207&amp;$E18207,'Employee List'!$A:$E,5,0)</f>
        <v>E-1359</v>
      </c>
    </row>
    <row r="18208" spans="1:9" x14ac:dyDescent="0.35">
      <c r="A18208" t="s">
        <v>1257</v>
      </c>
      <c r="B18208" t="s">
        <v>284</v>
      </c>
      <c r="C18208" t="s">
        <v>395</v>
      </c>
      <c r="D18208" t="s">
        <v>1273</v>
      </c>
      <c r="E18208" t="s">
        <v>29</v>
      </c>
      <c r="F18208">
        <v>5980</v>
      </c>
      <c r="G18208">
        <v>9735</v>
      </c>
      <c r="H18208">
        <v>1.6279264214046822</v>
      </c>
      <c r="I18208" t="str">
        <f>VLOOKUP($B18208&amp;$E18208,'Employee List'!$A:$E,5,0)</f>
        <v>E-1359</v>
      </c>
    </row>
    <row r="18209" spans="1:9" x14ac:dyDescent="0.35">
      <c r="A18209" t="s">
        <v>1257</v>
      </c>
      <c r="B18209" t="s">
        <v>284</v>
      </c>
      <c r="C18209" t="s">
        <v>395</v>
      </c>
      <c r="D18209" t="s">
        <v>1273</v>
      </c>
      <c r="E18209" t="s">
        <v>30</v>
      </c>
      <c r="F18209">
        <v>4489</v>
      </c>
      <c r="G18209">
        <v>11009</v>
      </c>
      <c r="H18209">
        <v>2.4524392960570283</v>
      </c>
      <c r="I18209" t="str">
        <f>VLOOKUP($B18209&amp;$E18209,'Employee List'!$A:$E,5,0)</f>
        <v>E-1359</v>
      </c>
    </row>
    <row r="18210" spans="1:9" x14ac:dyDescent="0.35">
      <c r="A18210" t="s">
        <v>1257</v>
      </c>
      <c r="B18210" t="s">
        <v>284</v>
      </c>
      <c r="C18210" t="s">
        <v>395</v>
      </c>
      <c r="D18210" t="s">
        <v>1273</v>
      </c>
      <c r="E18210" t="s">
        <v>31</v>
      </c>
      <c r="F18210">
        <v>6563</v>
      </c>
      <c r="G18210">
        <v>14139</v>
      </c>
      <c r="H18210">
        <v>2.1543501447508762</v>
      </c>
      <c r="I18210" t="str">
        <f>VLOOKUP($B18210&amp;$E18210,'Employee List'!$A:$E,5,0)</f>
        <v>E-1359</v>
      </c>
    </row>
    <row r="18211" spans="1:9" x14ac:dyDescent="0.35">
      <c r="A18211" t="s">
        <v>1257</v>
      </c>
      <c r="B18211" t="s">
        <v>284</v>
      </c>
      <c r="C18211" t="s">
        <v>395</v>
      </c>
      <c r="D18211" t="s">
        <v>1275</v>
      </c>
      <c r="E18211" t="s">
        <v>29</v>
      </c>
      <c r="F18211">
        <v>5264</v>
      </c>
      <c r="G18211">
        <v>3624</v>
      </c>
      <c r="H18211">
        <v>0.68844984802431608</v>
      </c>
      <c r="I18211" t="str">
        <f>VLOOKUP($B18211&amp;$E18211,'Employee List'!$A:$E,5,0)</f>
        <v>E-1359</v>
      </c>
    </row>
    <row r="18212" spans="1:9" x14ac:dyDescent="0.35">
      <c r="A18212" t="s">
        <v>1257</v>
      </c>
      <c r="B18212" t="s">
        <v>284</v>
      </c>
      <c r="C18212" t="s">
        <v>395</v>
      </c>
      <c r="D18212" t="s">
        <v>1275</v>
      </c>
      <c r="E18212" t="s">
        <v>30</v>
      </c>
      <c r="F18212">
        <v>3752</v>
      </c>
      <c r="G18212">
        <v>4831</v>
      </c>
      <c r="H18212">
        <v>1.2875799573560767</v>
      </c>
      <c r="I18212" t="str">
        <f>VLOOKUP($B18212&amp;$E18212,'Employee List'!$A:$E,5,0)</f>
        <v>E-1359</v>
      </c>
    </row>
    <row r="18213" spans="1:9" x14ac:dyDescent="0.35">
      <c r="A18213" t="s">
        <v>1257</v>
      </c>
      <c r="B18213" t="s">
        <v>284</v>
      </c>
      <c r="C18213" t="s">
        <v>395</v>
      </c>
      <c r="D18213" t="s">
        <v>1275</v>
      </c>
      <c r="E18213" t="s">
        <v>31</v>
      </c>
      <c r="F18213">
        <v>3991</v>
      </c>
      <c r="G18213">
        <v>3496</v>
      </c>
      <c r="H18213">
        <v>0.87597093460285647</v>
      </c>
      <c r="I18213" t="str">
        <f>VLOOKUP($B18213&amp;$E18213,'Employee List'!$A:$E,5,0)</f>
        <v>E-1359</v>
      </c>
    </row>
    <row r="18214" spans="1:9" x14ac:dyDescent="0.35">
      <c r="A18214" t="s">
        <v>1257</v>
      </c>
      <c r="B18214" t="s">
        <v>284</v>
      </c>
      <c r="C18214" t="s">
        <v>395</v>
      </c>
      <c r="D18214" t="s">
        <v>1276</v>
      </c>
      <c r="E18214" t="s">
        <v>29</v>
      </c>
      <c r="F18214">
        <v>6079</v>
      </c>
      <c r="G18214">
        <v>5832</v>
      </c>
      <c r="H18214">
        <v>0.95936831715742721</v>
      </c>
      <c r="I18214" t="str">
        <f>VLOOKUP($B18214&amp;$E18214,'Employee List'!$A:$E,5,0)</f>
        <v>E-1359</v>
      </c>
    </row>
    <row r="18215" spans="1:9" x14ac:dyDescent="0.35">
      <c r="A18215" t="s">
        <v>1257</v>
      </c>
      <c r="B18215" t="s">
        <v>284</v>
      </c>
      <c r="C18215" t="s">
        <v>395</v>
      </c>
      <c r="D18215" t="s">
        <v>1276</v>
      </c>
      <c r="E18215" t="s">
        <v>30</v>
      </c>
      <c r="F18215">
        <v>3754</v>
      </c>
      <c r="G18215">
        <v>3876</v>
      </c>
      <c r="H18215">
        <v>1.0324986680873736</v>
      </c>
      <c r="I18215" t="str">
        <f>VLOOKUP($B18215&amp;$E18215,'Employee List'!$A:$E,5,0)</f>
        <v>E-1359</v>
      </c>
    </row>
    <row r="18216" spans="1:9" x14ac:dyDescent="0.35">
      <c r="A18216" t="s">
        <v>1257</v>
      </c>
      <c r="B18216" t="s">
        <v>284</v>
      </c>
      <c r="C18216" t="s">
        <v>395</v>
      </c>
      <c r="D18216" t="s">
        <v>1276</v>
      </c>
      <c r="E18216" t="s">
        <v>31</v>
      </c>
      <c r="F18216">
        <v>3176</v>
      </c>
      <c r="G18216">
        <v>4657</v>
      </c>
      <c r="H18216">
        <v>1.4663098236775818</v>
      </c>
      <c r="I18216" t="str">
        <f>VLOOKUP($B18216&amp;$E18216,'Employee List'!$A:$E,5,0)</f>
        <v>E-1359</v>
      </c>
    </row>
    <row r="18217" spans="1:9" x14ac:dyDescent="0.35">
      <c r="A18217" t="s">
        <v>1257</v>
      </c>
      <c r="B18217" t="s">
        <v>284</v>
      </c>
      <c r="C18217" t="s">
        <v>395</v>
      </c>
      <c r="D18217" t="s">
        <v>1277</v>
      </c>
      <c r="E18217" t="s">
        <v>29</v>
      </c>
      <c r="F18217">
        <v>6901</v>
      </c>
      <c r="G18217">
        <v>10403</v>
      </c>
      <c r="H18217">
        <v>1.5074626865671641</v>
      </c>
      <c r="I18217" t="str">
        <f>VLOOKUP($B18217&amp;$E18217,'Employee List'!$A:$E,5,0)</f>
        <v>E-1359</v>
      </c>
    </row>
    <row r="18218" spans="1:9" x14ac:dyDescent="0.35">
      <c r="A18218" t="s">
        <v>1257</v>
      </c>
      <c r="B18218" t="s">
        <v>284</v>
      </c>
      <c r="C18218" t="s">
        <v>395</v>
      </c>
      <c r="D18218" t="s">
        <v>1277</v>
      </c>
      <c r="E18218" t="s">
        <v>30</v>
      </c>
      <c r="F18218">
        <v>7674</v>
      </c>
      <c r="G18218">
        <v>4602</v>
      </c>
      <c r="H18218">
        <v>0.59968725566849101</v>
      </c>
      <c r="I18218" t="str">
        <f>VLOOKUP($B18218&amp;$E18218,'Employee List'!$A:$E,5,0)</f>
        <v>E-1359</v>
      </c>
    </row>
    <row r="18219" spans="1:9" x14ac:dyDescent="0.35">
      <c r="A18219" t="s">
        <v>1257</v>
      </c>
      <c r="B18219" t="s">
        <v>284</v>
      </c>
      <c r="C18219" t="s">
        <v>395</v>
      </c>
      <c r="D18219" t="s">
        <v>1277</v>
      </c>
      <c r="E18219" t="s">
        <v>31</v>
      </c>
      <c r="F18219">
        <v>8893</v>
      </c>
      <c r="G18219">
        <v>6101</v>
      </c>
      <c r="H18219">
        <v>0.68604520409310699</v>
      </c>
      <c r="I18219" t="str">
        <f>VLOOKUP($B18219&amp;$E18219,'Employee List'!$A:$E,5,0)</f>
        <v>E-1359</v>
      </c>
    </row>
    <row r="18220" spans="1:9" x14ac:dyDescent="0.35">
      <c r="A18220" t="s">
        <v>1257</v>
      </c>
      <c r="B18220" t="s">
        <v>284</v>
      </c>
      <c r="C18220" t="s">
        <v>395</v>
      </c>
      <c r="D18220" t="s">
        <v>1278</v>
      </c>
      <c r="E18220" t="s">
        <v>29</v>
      </c>
      <c r="F18220">
        <v>5006</v>
      </c>
      <c r="G18220">
        <v>11943</v>
      </c>
      <c r="H18220">
        <v>2.3857371154614464</v>
      </c>
      <c r="I18220" t="str">
        <f>VLOOKUP($B18220&amp;$E18220,'Employee List'!$A:$E,5,0)</f>
        <v>E-1359</v>
      </c>
    </row>
    <row r="18221" spans="1:9" x14ac:dyDescent="0.35">
      <c r="A18221" t="s">
        <v>1257</v>
      </c>
      <c r="B18221" t="s">
        <v>284</v>
      </c>
      <c r="C18221" t="s">
        <v>395</v>
      </c>
      <c r="D18221" t="s">
        <v>1278</v>
      </c>
      <c r="E18221" t="s">
        <v>30</v>
      </c>
      <c r="F18221">
        <v>5429</v>
      </c>
      <c r="G18221">
        <v>7722</v>
      </c>
      <c r="H18221">
        <v>1.422361392521643</v>
      </c>
      <c r="I18221" t="str">
        <f>VLOOKUP($B18221&amp;$E18221,'Employee List'!$A:$E,5,0)</f>
        <v>E-1359</v>
      </c>
    </row>
    <row r="18222" spans="1:9" x14ac:dyDescent="0.35">
      <c r="A18222" t="s">
        <v>1257</v>
      </c>
      <c r="B18222" t="s">
        <v>284</v>
      </c>
      <c r="C18222" t="s">
        <v>395</v>
      </c>
      <c r="D18222" t="s">
        <v>1278</v>
      </c>
      <c r="E18222" t="s">
        <v>31</v>
      </c>
      <c r="F18222">
        <v>7426</v>
      </c>
      <c r="G18222">
        <v>11838</v>
      </c>
      <c r="H18222">
        <v>1.5941287368704551</v>
      </c>
      <c r="I18222" t="str">
        <f>VLOOKUP($B18222&amp;$E18222,'Employee List'!$A:$E,5,0)</f>
        <v>E-1359</v>
      </c>
    </row>
    <row r="18223" spans="1:9" x14ac:dyDescent="0.35">
      <c r="A18223" t="s">
        <v>1257</v>
      </c>
      <c r="B18223" t="s">
        <v>284</v>
      </c>
      <c r="C18223" t="s">
        <v>395</v>
      </c>
      <c r="D18223" t="s">
        <v>1279</v>
      </c>
      <c r="E18223" t="s">
        <v>29</v>
      </c>
      <c r="F18223">
        <v>2006</v>
      </c>
      <c r="G18223">
        <v>1458</v>
      </c>
      <c r="H18223">
        <v>0.72681954137587235</v>
      </c>
      <c r="I18223" t="str">
        <f>VLOOKUP($B18223&amp;$E18223,'Employee List'!$A:$E,5,0)</f>
        <v>E-1359</v>
      </c>
    </row>
    <row r="18224" spans="1:9" x14ac:dyDescent="0.35">
      <c r="A18224" t="s">
        <v>1257</v>
      </c>
      <c r="B18224" t="s">
        <v>284</v>
      </c>
      <c r="C18224" t="s">
        <v>395</v>
      </c>
      <c r="D18224" t="s">
        <v>1279</v>
      </c>
      <c r="E18224" t="s">
        <v>30</v>
      </c>
      <c r="F18224">
        <v>4866</v>
      </c>
      <c r="G18224">
        <v>5274</v>
      </c>
      <c r="H18224">
        <v>1.0838471023427867</v>
      </c>
      <c r="I18224" t="str">
        <f>VLOOKUP($B18224&amp;$E18224,'Employee List'!$A:$E,5,0)</f>
        <v>E-1359</v>
      </c>
    </row>
    <row r="18225" spans="1:9" x14ac:dyDescent="0.35">
      <c r="A18225" t="s">
        <v>1257</v>
      </c>
      <c r="B18225" t="s">
        <v>284</v>
      </c>
      <c r="C18225" t="s">
        <v>395</v>
      </c>
      <c r="D18225" t="s">
        <v>1279</v>
      </c>
      <c r="E18225" t="s">
        <v>31</v>
      </c>
      <c r="F18225">
        <v>1087</v>
      </c>
      <c r="G18225">
        <v>3898</v>
      </c>
      <c r="H18225">
        <v>3.5860165593376263</v>
      </c>
      <c r="I18225" t="str">
        <f>VLOOKUP($B18225&amp;$E18225,'Employee List'!$A:$E,5,0)</f>
        <v>E-1359</v>
      </c>
    </row>
    <row r="18226" spans="1:9" x14ac:dyDescent="0.35">
      <c r="A18226" t="s">
        <v>1257</v>
      </c>
      <c r="B18226" t="s">
        <v>284</v>
      </c>
      <c r="C18226" t="s">
        <v>395</v>
      </c>
      <c r="D18226" t="s">
        <v>1280</v>
      </c>
      <c r="E18226" t="s">
        <v>29</v>
      </c>
      <c r="F18226">
        <v>20321</v>
      </c>
      <c r="G18226">
        <v>15385</v>
      </c>
      <c r="H18226">
        <v>0.75709856798385911</v>
      </c>
      <c r="I18226" t="str">
        <f>VLOOKUP($B18226&amp;$E18226,'Employee List'!$A:$E,5,0)</f>
        <v>E-1359</v>
      </c>
    </row>
    <row r="18227" spans="1:9" x14ac:dyDescent="0.35">
      <c r="A18227" t="s">
        <v>1257</v>
      </c>
      <c r="B18227" t="s">
        <v>284</v>
      </c>
      <c r="C18227" t="s">
        <v>395</v>
      </c>
      <c r="D18227" t="s">
        <v>1280</v>
      </c>
      <c r="E18227" t="s">
        <v>30</v>
      </c>
      <c r="F18227">
        <v>19819</v>
      </c>
      <c r="G18227">
        <v>43034</v>
      </c>
      <c r="H18227">
        <v>2.1713507240526768</v>
      </c>
      <c r="I18227" t="str">
        <f>VLOOKUP($B18227&amp;$E18227,'Employee List'!$A:$E,5,0)</f>
        <v>E-1359</v>
      </c>
    </row>
    <row r="18228" spans="1:9" x14ac:dyDescent="0.35">
      <c r="A18228" t="s">
        <v>1257</v>
      </c>
      <c r="B18228" t="s">
        <v>284</v>
      </c>
      <c r="C18228" t="s">
        <v>395</v>
      </c>
      <c r="D18228" t="s">
        <v>1280</v>
      </c>
      <c r="E18228" t="s">
        <v>31</v>
      </c>
      <c r="F18228">
        <v>17445</v>
      </c>
      <c r="G18228">
        <v>50673</v>
      </c>
      <c r="H18228">
        <v>2.9047291487532245</v>
      </c>
      <c r="I18228" t="str">
        <f>VLOOKUP($B18228&amp;$E18228,'Employee List'!$A:$E,5,0)</f>
        <v>E-1359</v>
      </c>
    </row>
    <row r="18229" spans="1:9" x14ac:dyDescent="0.35">
      <c r="A18229" t="s">
        <v>1257</v>
      </c>
      <c r="B18229" t="s">
        <v>284</v>
      </c>
      <c r="C18229" t="s">
        <v>395</v>
      </c>
      <c r="D18229" t="s">
        <v>1262</v>
      </c>
      <c r="E18229" t="s">
        <v>29</v>
      </c>
      <c r="F18229">
        <v>18659</v>
      </c>
      <c r="G18229">
        <v>11142</v>
      </c>
      <c r="H18229">
        <v>0.59713811029529984</v>
      </c>
      <c r="I18229" t="str">
        <f>VLOOKUP($B18229&amp;$E18229,'Employee List'!$A:$E,5,0)</f>
        <v>E-1359</v>
      </c>
    </row>
    <row r="18230" spans="1:9" x14ac:dyDescent="0.35">
      <c r="A18230" t="s">
        <v>1257</v>
      </c>
      <c r="B18230" t="s">
        <v>284</v>
      </c>
      <c r="C18230" t="s">
        <v>395</v>
      </c>
      <c r="D18230" t="s">
        <v>1262</v>
      </c>
      <c r="E18230" t="s">
        <v>30</v>
      </c>
      <c r="F18230">
        <v>16026</v>
      </c>
      <c r="G18230">
        <v>17245</v>
      </c>
      <c r="H18230">
        <v>1.0760638961687259</v>
      </c>
      <c r="I18230" t="str">
        <f>VLOOKUP($B18230&amp;$E18230,'Employee List'!$A:$E,5,0)</f>
        <v>E-1359</v>
      </c>
    </row>
    <row r="18231" spans="1:9" x14ac:dyDescent="0.35">
      <c r="A18231" t="s">
        <v>1257</v>
      </c>
      <c r="B18231" t="s">
        <v>284</v>
      </c>
      <c r="C18231" t="s">
        <v>395</v>
      </c>
      <c r="D18231" t="s">
        <v>1262</v>
      </c>
      <c r="E18231" t="s">
        <v>31</v>
      </c>
      <c r="F18231">
        <v>20118</v>
      </c>
      <c r="G18231">
        <v>17003</v>
      </c>
      <c r="H18231">
        <v>0.8451635351426583</v>
      </c>
      <c r="I18231" t="str">
        <f>VLOOKUP($B18231&amp;$E18231,'Employee List'!$A:$E,5,0)</f>
        <v>E-1359</v>
      </c>
    </row>
    <row r="18232" spans="1:9" x14ac:dyDescent="0.35">
      <c r="A18232" t="s">
        <v>1257</v>
      </c>
      <c r="B18232" t="s">
        <v>284</v>
      </c>
      <c r="C18232" t="s">
        <v>395</v>
      </c>
      <c r="D18232" t="s">
        <v>1282</v>
      </c>
      <c r="E18232" t="s">
        <v>29</v>
      </c>
      <c r="F18232">
        <v>3865</v>
      </c>
      <c r="G18232">
        <v>8760</v>
      </c>
      <c r="H18232">
        <v>2.2664941785252264</v>
      </c>
      <c r="I18232" t="str">
        <f>VLOOKUP($B18232&amp;$E18232,'Employee List'!$A:$E,5,0)</f>
        <v>E-1359</v>
      </c>
    </row>
    <row r="18233" spans="1:9" x14ac:dyDescent="0.35">
      <c r="A18233" t="s">
        <v>1257</v>
      </c>
      <c r="B18233" t="s">
        <v>284</v>
      </c>
      <c r="C18233" t="s">
        <v>395</v>
      </c>
      <c r="D18233" t="s">
        <v>1282</v>
      </c>
      <c r="E18233" t="s">
        <v>30</v>
      </c>
      <c r="F18233">
        <v>6776</v>
      </c>
      <c r="G18233">
        <v>4977</v>
      </c>
      <c r="H18233">
        <v>0.73450413223140498</v>
      </c>
      <c r="I18233" t="str">
        <f>VLOOKUP($B18233&amp;$E18233,'Employee List'!$A:$E,5,0)</f>
        <v>E-1359</v>
      </c>
    </row>
    <row r="18234" spans="1:9" x14ac:dyDescent="0.35">
      <c r="A18234" t="s">
        <v>1257</v>
      </c>
      <c r="B18234" t="s">
        <v>284</v>
      </c>
      <c r="C18234" t="s">
        <v>395</v>
      </c>
      <c r="D18234" t="s">
        <v>1282</v>
      </c>
      <c r="E18234" t="s">
        <v>31</v>
      </c>
      <c r="F18234">
        <v>7964</v>
      </c>
      <c r="G18234">
        <v>2606</v>
      </c>
      <c r="H18234">
        <v>0.32722250125565044</v>
      </c>
      <c r="I18234" t="str">
        <f>VLOOKUP($B18234&amp;$E18234,'Employee List'!$A:$E,5,0)</f>
        <v>E-1359</v>
      </c>
    </row>
    <row r="18235" spans="1:9" x14ac:dyDescent="0.35">
      <c r="A18235" t="s">
        <v>1257</v>
      </c>
      <c r="B18235" t="s">
        <v>284</v>
      </c>
      <c r="C18235" t="s">
        <v>395</v>
      </c>
      <c r="D18235" t="s">
        <v>1281</v>
      </c>
      <c r="E18235" t="s">
        <v>29</v>
      </c>
      <c r="F18235">
        <v>4757</v>
      </c>
      <c r="G18235">
        <v>7784</v>
      </c>
      <c r="H18235">
        <v>1.636325415177633</v>
      </c>
      <c r="I18235" t="str">
        <f>VLOOKUP($B18235&amp;$E18235,'Employee List'!$A:$E,5,0)</f>
        <v>E-1359</v>
      </c>
    </row>
    <row r="18236" spans="1:9" x14ac:dyDescent="0.35">
      <c r="A18236" t="s">
        <v>1257</v>
      </c>
      <c r="B18236" t="s">
        <v>284</v>
      </c>
      <c r="C18236" t="s">
        <v>395</v>
      </c>
      <c r="D18236" t="s">
        <v>1281</v>
      </c>
      <c r="E18236" t="s">
        <v>30</v>
      </c>
      <c r="F18236">
        <v>5224</v>
      </c>
      <c r="G18236">
        <v>6834</v>
      </c>
      <c r="H18236">
        <v>1.3081929555895866</v>
      </c>
      <c r="I18236" t="str">
        <f>VLOOKUP($B18236&amp;$E18236,'Employee List'!$A:$E,5,0)</f>
        <v>E-1359</v>
      </c>
    </row>
    <row r="18237" spans="1:9" x14ac:dyDescent="0.35">
      <c r="A18237" t="s">
        <v>1257</v>
      </c>
      <c r="B18237" t="s">
        <v>284</v>
      </c>
      <c r="C18237" t="s">
        <v>395</v>
      </c>
      <c r="D18237" t="s">
        <v>1281</v>
      </c>
      <c r="E18237" t="s">
        <v>31</v>
      </c>
      <c r="F18237">
        <v>4668</v>
      </c>
      <c r="G18237">
        <v>10577</v>
      </c>
      <c r="H18237">
        <v>2.2658526135389887</v>
      </c>
      <c r="I18237" t="str">
        <f>VLOOKUP($B18237&amp;$E18237,'Employee List'!$A:$E,5,0)</f>
        <v>E-1359</v>
      </c>
    </row>
    <row r="18238" spans="1:9" x14ac:dyDescent="0.35">
      <c r="A18238" t="s">
        <v>1257</v>
      </c>
      <c r="B18238" t="s">
        <v>285</v>
      </c>
      <c r="C18238" t="s">
        <v>395</v>
      </c>
      <c r="D18238" t="s">
        <v>1274</v>
      </c>
      <c r="E18238" t="s">
        <v>29</v>
      </c>
      <c r="F18238">
        <v>52598</v>
      </c>
      <c r="G18238">
        <v>39501</v>
      </c>
      <c r="H18238">
        <v>0.75099813681128558</v>
      </c>
      <c r="I18238" t="str">
        <f>VLOOKUP($B18238&amp;$E18238,'Employee List'!$A:$E,5,0)</f>
        <v>E-1360</v>
      </c>
    </row>
    <row r="18239" spans="1:9" x14ac:dyDescent="0.35">
      <c r="A18239" t="s">
        <v>1257</v>
      </c>
      <c r="B18239" t="s">
        <v>285</v>
      </c>
      <c r="C18239" t="s">
        <v>395</v>
      </c>
      <c r="D18239" t="s">
        <v>1274</v>
      </c>
      <c r="E18239" t="s">
        <v>30</v>
      </c>
      <c r="F18239">
        <v>54487</v>
      </c>
      <c r="G18239">
        <v>46514</v>
      </c>
      <c r="H18239">
        <v>0.8536715179767651</v>
      </c>
      <c r="I18239" t="str">
        <f>VLOOKUP($B18239&amp;$E18239,'Employee List'!$A:$E,5,0)</f>
        <v>E-1360</v>
      </c>
    </row>
    <row r="18240" spans="1:9" x14ac:dyDescent="0.35">
      <c r="A18240" t="s">
        <v>1257</v>
      </c>
      <c r="B18240" t="s">
        <v>285</v>
      </c>
      <c r="C18240" t="s">
        <v>395</v>
      </c>
      <c r="D18240" t="s">
        <v>1274</v>
      </c>
      <c r="E18240" t="s">
        <v>31</v>
      </c>
      <c r="F18240">
        <v>54378</v>
      </c>
      <c r="G18240">
        <v>37112</v>
      </c>
      <c r="H18240">
        <v>0.68248188605686122</v>
      </c>
      <c r="I18240" t="str">
        <f>VLOOKUP($B18240&amp;$E18240,'Employee List'!$A:$E,5,0)</f>
        <v>E-1360</v>
      </c>
    </row>
    <row r="18241" spans="1:9" x14ac:dyDescent="0.35">
      <c r="A18241" t="s">
        <v>1257</v>
      </c>
      <c r="B18241" t="s">
        <v>285</v>
      </c>
      <c r="C18241" t="s">
        <v>395</v>
      </c>
      <c r="D18241" t="s">
        <v>1263</v>
      </c>
      <c r="E18241" t="s">
        <v>29</v>
      </c>
      <c r="F18241">
        <v>79901</v>
      </c>
      <c r="G18241">
        <v>77785</v>
      </c>
      <c r="H18241">
        <v>0.97351722756911674</v>
      </c>
      <c r="I18241" t="str">
        <f>VLOOKUP($B18241&amp;$E18241,'Employee List'!$A:$E,5,0)</f>
        <v>E-1360</v>
      </c>
    </row>
    <row r="18242" spans="1:9" x14ac:dyDescent="0.35">
      <c r="A18242" t="s">
        <v>1257</v>
      </c>
      <c r="B18242" t="s">
        <v>285</v>
      </c>
      <c r="C18242" t="s">
        <v>395</v>
      </c>
      <c r="D18242" t="s">
        <v>1263</v>
      </c>
      <c r="E18242" t="s">
        <v>30</v>
      </c>
      <c r="F18242">
        <v>78493</v>
      </c>
      <c r="G18242">
        <v>34488</v>
      </c>
      <c r="H18242">
        <v>0.43937675971105705</v>
      </c>
      <c r="I18242" t="str">
        <f>VLOOKUP($B18242&amp;$E18242,'Employee List'!$A:$E,5,0)</f>
        <v>E-1360</v>
      </c>
    </row>
    <row r="18243" spans="1:9" x14ac:dyDescent="0.35">
      <c r="A18243" t="s">
        <v>1257</v>
      </c>
      <c r="B18243" t="s">
        <v>285</v>
      </c>
      <c r="C18243" t="s">
        <v>395</v>
      </c>
      <c r="D18243" t="s">
        <v>1263</v>
      </c>
      <c r="E18243" t="s">
        <v>31</v>
      </c>
      <c r="F18243">
        <v>78071</v>
      </c>
      <c r="G18243">
        <v>33967</v>
      </c>
      <c r="H18243">
        <v>0.4350783261390273</v>
      </c>
      <c r="I18243" t="str">
        <f>VLOOKUP($B18243&amp;$E18243,'Employee List'!$A:$E,5,0)</f>
        <v>E-1360</v>
      </c>
    </row>
    <row r="18244" spans="1:9" x14ac:dyDescent="0.35">
      <c r="A18244" t="s">
        <v>1257</v>
      </c>
      <c r="B18244" t="s">
        <v>285</v>
      </c>
      <c r="C18244" t="s">
        <v>395</v>
      </c>
      <c r="D18244" t="s">
        <v>1264</v>
      </c>
      <c r="E18244" t="s">
        <v>29</v>
      </c>
      <c r="F18244">
        <v>12185</v>
      </c>
      <c r="G18244">
        <v>4957</v>
      </c>
      <c r="H18244">
        <v>0.40681165367254823</v>
      </c>
      <c r="I18244" t="str">
        <f>VLOOKUP($B18244&amp;$E18244,'Employee List'!$A:$E,5,0)</f>
        <v>E-1360</v>
      </c>
    </row>
    <row r="18245" spans="1:9" x14ac:dyDescent="0.35">
      <c r="A18245" t="s">
        <v>1257</v>
      </c>
      <c r="B18245" t="s">
        <v>285</v>
      </c>
      <c r="C18245" t="s">
        <v>395</v>
      </c>
      <c r="D18245" t="s">
        <v>1264</v>
      </c>
      <c r="E18245" t="s">
        <v>30</v>
      </c>
      <c r="F18245">
        <v>11858</v>
      </c>
      <c r="G18245">
        <v>24545</v>
      </c>
      <c r="H18245">
        <v>2.0699106088716479</v>
      </c>
      <c r="I18245" t="str">
        <f>VLOOKUP($B18245&amp;$E18245,'Employee List'!$A:$E,5,0)</f>
        <v>E-1360</v>
      </c>
    </row>
    <row r="18246" spans="1:9" x14ac:dyDescent="0.35">
      <c r="A18246" t="s">
        <v>1257</v>
      </c>
      <c r="B18246" t="s">
        <v>285</v>
      </c>
      <c r="C18246" t="s">
        <v>395</v>
      </c>
      <c r="D18246" t="s">
        <v>1264</v>
      </c>
      <c r="E18246" t="s">
        <v>31</v>
      </c>
      <c r="F18246">
        <v>11491</v>
      </c>
      <c r="G18246">
        <v>25237</v>
      </c>
      <c r="H18246">
        <v>2.1962405360717083</v>
      </c>
      <c r="I18246" t="str">
        <f>VLOOKUP($B18246&amp;$E18246,'Employee List'!$A:$E,5,0)</f>
        <v>E-1360</v>
      </c>
    </row>
    <row r="18247" spans="1:9" x14ac:dyDescent="0.35">
      <c r="A18247" t="s">
        <v>1257</v>
      </c>
      <c r="B18247" t="s">
        <v>285</v>
      </c>
      <c r="C18247" t="s">
        <v>395</v>
      </c>
      <c r="D18247" t="s">
        <v>1265</v>
      </c>
      <c r="E18247" t="s">
        <v>29</v>
      </c>
      <c r="F18247">
        <v>4689</v>
      </c>
      <c r="G18247">
        <v>7417</v>
      </c>
      <c r="H18247">
        <v>1.5817871614416721</v>
      </c>
      <c r="I18247" t="str">
        <f>VLOOKUP($B18247&amp;$E18247,'Employee List'!$A:$E,5,0)</f>
        <v>E-1360</v>
      </c>
    </row>
    <row r="18248" spans="1:9" x14ac:dyDescent="0.35">
      <c r="A18248" t="s">
        <v>1257</v>
      </c>
      <c r="B18248" t="s">
        <v>285</v>
      </c>
      <c r="C18248" t="s">
        <v>395</v>
      </c>
      <c r="D18248" t="s">
        <v>1265</v>
      </c>
      <c r="E18248" t="s">
        <v>30</v>
      </c>
      <c r="F18248">
        <v>4616</v>
      </c>
      <c r="G18248">
        <v>14900</v>
      </c>
      <c r="H18248">
        <v>3.2279029462738302</v>
      </c>
      <c r="I18248" t="str">
        <f>VLOOKUP($B18248&amp;$E18248,'Employee List'!$A:$E,5,0)</f>
        <v>E-1360</v>
      </c>
    </row>
    <row r="18249" spans="1:9" x14ac:dyDescent="0.35">
      <c r="A18249" t="s">
        <v>1257</v>
      </c>
      <c r="B18249" t="s">
        <v>285</v>
      </c>
      <c r="C18249" t="s">
        <v>395</v>
      </c>
      <c r="D18249" t="s">
        <v>1265</v>
      </c>
      <c r="E18249" t="s">
        <v>31</v>
      </c>
      <c r="F18249">
        <v>5229</v>
      </c>
      <c r="G18249">
        <v>5117</v>
      </c>
      <c r="H18249">
        <v>0.97858099062918336</v>
      </c>
      <c r="I18249" t="str">
        <f>VLOOKUP($B18249&amp;$E18249,'Employee List'!$A:$E,5,0)</f>
        <v>E-1360</v>
      </c>
    </row>
    <row r="18250" spans="1:9" x14ac:dyDescent="0.35">
      <c r="A18250" t="s">
        <v>1257</v>
      </c>
      <c r="B18250" t="s">
        <v>285</v>
      </c>
      <c r="C18250" t="s">
        <v>395</v>
      </c>
      <c r="D18250" t="s">
        <v>1260</v>
      </c>
      <c r="E18250" t="s">
        <v>29</v>
      </c>
      <c r="F18250">
        <v>70560</v>
      </c>
      <c r="G18250">
        <v>106152</v>
      </c>
      <c r="H18250">
        <v>1.504421768707483</v>
      </c>
      <c r="I18250" t="str">
        <f>VLOOKUP($B18250&amp;$E18250,'Employee List'!$A:$E,5,0)</f>
        <v>E-1360</v>
      </c>
    </row>
    <row r="18251" spans="1:9" x14ac:dyDescent="0.35">
      <c r="A18251" t="s">
        <v>1257</v>
      </c>
      <c r="B18251" t="s">
        <v>285</v>
      </c>
      <c r="C18251" t="s">
        <v>395</v>
      </c>
      <c r="D18251" t="s">
        <v>1260</v>
      </c>
      <c r="E18251" t="s">
        <v>30</v>
      </c>
      <c r="F18251">
        <v>70838</v>
      </c>
      <c r="G18251">
        <v>100678</v>
      </c>
      <c r="H18251">
        <v>1.4212428357661142</v>
      </c>
      <c r="I18251" t="str">
        <f>VLOOKUP($B18251&amp;$E18251,'Employee List'!$A:$E,5,0)</f>
        <v>E-1360</v>
      </c>
    </row>
    <row r="18252" spans="1:9" x14ac:dyDescent="0.35">
      <c r="A18252" t="s">
        <v>1257</v>
      </c>
      <c r="B18252" t="s">
        <v>285</v>
      </c>
      <c r="C18252" t="s">
        <v>395</v>
      </c>
      <c r="D18252" t="s">
        <v>1260</v>
      </c>
      <c r="E18252" t="s">
        <v>31</v>
      </c>
      <c r="F18252">
        <v>79891</v>
      </c>
      <c r="G18252">
        <v>116464</v>
      </c>
      <c r="H18252">
        <v>1.4577862337434755</v>
      </c>
      <c r="I18252" t="str">
        <f>VLOOKUP($B18252&amp;$E18252,'Employee List'!$A:$E,5,0)</f>
        <v>E-1360</v>
      </c>
    </row>
    <row r="18253" spans="1:9" x14ac:dyDescent="0.35">
      <c r="A18253" t="s">
        <v>1257</v>
      </c>
      <c r="B18253" t="s">
        <v>285</v>
      </c>
      <c r="C18253" t="s">
        <v>395</v>
      </c>
      <c r="D18253" t="s">
        <v>1261</v>
      </c>
      <c r="E18253" t="s">
        <v>29</v>
      </c>
      <c r="F18253">
        <v>66416</v>
      </c>
      <c r="G18253">
        <v>81385</v>
      </c>
      <c r="H18253">
        <v>1.2253824379667551</v>
      </c>
      <c r="I18253" t="str">
        <f>VLOOKUP($B18253&amp;$E18253,'Employee List'!$A:$E,5,0)</f>
        <v>E-1360</v>
      </c>
    </row>
    <row r="18254" spans="1:9" x14ac:dyDescent="0.35">
      <c r="A18254" t="s">
        <v>1257</v>
      </c>
      <c r="B18254" t="s">
        <v>285</v>
      </c>
      <c r="C18254" t="s">
        <v>395</v>
      </c>
      <c r="D18254" t="s">
        <v>1261</v>
      </c>
      <c r="E18254" t="s">
        <v>30</v>
      </c>
      <c r="F18254">
        <v>66365</v>
      </c>
      <c r="G18254">
        <v>58799</v>
      </c>
      <c r="H18254">
        <v>0.8859941234084231</v>
      </c>
      <c r="I18254" t="str">
        <f>VLOOKUP($B18254&amp;$E18254,'Employee List'!$A:$E,5,0)</f>
        <v>E-1360</v>
      </c>
    </row>
    <row r="18255" spans="1:9" x14ac:dyDescent="0.35">
      <c r="A18255" t="s">
        <v>1257</v>
      </c>
      <c r="B18255" t="s">
        <v>285</v>
      </c>
      <c r="C18255" t="s">
        <v>395</v>
      </c>
      <c r="D18255" t="s">
        <v>1261</v>
      </c>
      <c r="E18255" t="s">
        <v>31</v>
      </c>
      <c r="F18255">
        <v>65598</v>
      </c>
      <c r="G18255">
        <v>76203</v>
      </c>
      <c r="H18255">
        <v>1.1616665142229945</v>
      </c>
      <c r="I18255" t="str">
        <f>VLOOKUP($B18255&amp;$E18255,'Employee List'!$A:$E,5,0)</f>
        <v>E-1360</v>
      </c>
    </row>
    <row r="18256" spans="1:9" x14ac:dyDescent="0.35">
      <c r="A18256" t="s">
        <v>1257</v>
      </c>
      <c r="B18256" t="s">
        <v>285</v>
      </c>
      <c r="C18256" t="s">
        <v>395</v>
      </c>
      <c r="D18256" t="s">
        <v>1266</v>
      </c>
      <c r="E18256" t="s">
        <v>29</v>
      </c>
      <c r="F18256">
        <v>18872</v>
      </c>
      <c r="G18256">
        <v>21307</v>
      </c>
      <c r="H18256">
        <v>1.1290271301398898</v>
      </c>
      <c r="I18256" t="str">
        <f>VLOOKUP($B18256&amp;$E18256,'Employee List'!$A:$E,5,0)</f>
        <v>E-1360</v>
      </c>
    </row>
    <row r="18257" spans="1:9" x14ac:dyDescent="0.35">
      <c r="A18257" t="s">
        <v>1257</v>
      </c>
      <c r="B18257" t="s">
        <v>285</v>
      </c>
      <c r="C18257" t="s">
        <v>395</v>
      </c>
      <c r="D18257" t="s">
        <v>1266</v>
      </c>
      <c r="E18257" t="s">
        <v>30</v>
      </c>
      <c r="F18257">
        <v>23436</v>
      </c>
      <c r="G18257">
        <v>21787</v>
      </c>
      <c r="H18257">
        <v>0.9296381635091312</v>
      </c>
      <c r="I18257" t="str">
        <f>VLOOKUP($B18257&amp;$E18257,'Employee List'!$A:$E,5,0)</f>
        <v>E-1360</v>
      </c>
    </row>
    <row r="18258" spans="1:9" x14ac:dyDescent="0.35">
      <c r="A18258" t="s">
        <v>1257</v>
      </c>
      <c r="B18258" t="s">
        <v>285</v>
      </c>
      <c r="C18258" t="s">
        <v>395</v>
      </c>
      <c r="D18258" t="s">
        <v>1266</v>
      </c>
      <c r="E18258" t="s">
        <v>31</v>
      </c>
      <c r="F18258">
        <v>20054</v>
      </c>
      <c r="G18258">
        <v>17422</v>
      </c>
      <c r="H18258">
        <v>0.86875436321930788</v>
      </c>
      <c r="I18258" t="str">
        <f>VLOOKUP($B18258&amp;$E18258,'Employee List'!$A:$E,5,0)</f>
        <v>E-1360</v>
      </c>
    </row>
    <row r="18259" spans="1:9" x14ac:dyDescent="0.35">
      <c r="A18259" t="s">
        <v>1257</v>
      </c>
      <c r="B18259" t="s">
        <v>285</v>
      </c>
      <c r="C18259" t="s">
        <v>395</v>
      </c>
      <c r="D18259" t="s">
        <v>1267</v>
      </c>
      <c r="E18259" t="s">
        <v>29</v>
      </c>
      <c r="F18259">
        <v>48800</v>
      </c>
      <c r="G18259">
        <v>40100</v>
      </c>
      <c r="H18259">
        <v>0.82172131147540983</v>
      </c>
      <c r="I18259" t="str">
        <f>VLOOKUP($B18259&amp;$E18259,'Employee List'!$A:$E,5,0)</f>
        <v>E-1360</v>
      </c>
    </row>
    <row r="18260" spans="1:9" x14ac:dyDescent="0.35">
      <c r="A18260" t="s">
        <v>1257</v>
      </c>
      <c r="B18260" t="s">
        <v>285</v>
      </c>
      <c r="C18260" t="s">
        <v>395</v>
      </c>
      <c r="D18260" t="s">
        <v>1267</v>
      </c>
      <c r="E18260" t="s">
        <v>30</v>
      </c>
      <c r="F18260">
        <v>45539</v>
      </c>
      <c r="G18260">
        <v>44975</v>
      </c>
      <c r="H18260">
        <v>0.98761501130898788</v>
      </c>
      <c r="I18260" t="str">
        <f>VLOOKUP($B18260&amp;$E18260,'Employee List'!$A:$E,5,0)</f>
        <v>E-1360</v>
      </c>
    </row>
    <row r="18261" spans="1:9" x14ac:dyDescent="0.35">
      <c r="A18261" t="s">
        <v>1257</v>
      </c>
      <c r="B18261" t="s">
        <v>285</v>
      </c>
      <c r="C18261" t="s">
        <v>395</v>
      </c>
      <c r="D18261" t="s">
        <v>1267</v>
      </c>
      <c r="E18261" t="s">
        <v>31</v>
      </c>
      <c r="F18261">
        <v>46801</v>
      </c>
      <c r="G18261">
        <v>36776</v>
      </c>
      <c r="H18261">
        <v>0.78579517531676668</v>
      </c>
      <c r="I18261" t="str">
        <f>VLOOKUP($B18261&amp;$E18261,'Employee List'!$A:$E,5,0)</f>
        <v>E-1360</v>
      </c>
    </row>
    <row r="18262" spans="1:9" x14ac:dyDescent="0.35">
      <c r="A18262" t="s">
        <v>1257</v>
      </c>
      <c r="B18262" t="s">
        <v>285</v>
      </c>
      <c r="C18262" t="s">
        <v>395</v>
      </c>
      <c r="D18262" t="s">
        <v>1268</v>
      </c>
      <c r="E18262" t="s">
        <v>29</v>
      </c>
      <c r="F18262">
        <v>14266</v>
      </c>
      <c r="G18262">
        <v>7558</v>
      </c>
      <c r="H18262">
        <v>0.52979111173419313</v>
      </c>
      <c r="I18262" t="str">
        <f>VLOOKUP($B18262&amp;$E18262,'Employee List'!$A:$E,5,0)</f>
        <v>E-1360</v>
      </c>
    </row>
    <row r="18263" spans="1:9" x14ac:dyDescent="0.35">
      <c r="A18263" t="s">
        <v>1257</v>
      </c>
      <c r="B18263" t="s">
        <v>285</v>
      </c>
      <c r="C18263" t="s">
        <v>395</v>
      </c>
      <c r="D18263" t="s">
        <v>1268</v>
      </c>
      <c r="E18263" t="s">
        <v>30</v>
      </c>
      <c r="F18263">
        <v>12368</v>
      </c>
      <c r="G18263">
        <v>7746</v>
      </c>
      <c r="H18263">
        <v>0.62629366106080209</v>
      </c>
      <c r="I18263" t="str">
        <f>VLOOKUP($B18263&amp;$E18263,'Employee List'!$A:$E,5,0)</f>
        <v>E-1360</v>
      </c>
    </row>
    <row r="18264" spans="1:9" x14ac:dyDescent="0.35">
      <c r="A18264" t="s">
        <v>1257</v>
      </c>
      <c r="B18264" t="s">
        <v>285</v>
      </c>
      <c r="C18264" t="s">
        <v>395</v>
      </c>
      <c r="D18264" t="s">
        <v>1268</v>
      </c>
      <c r="E18264" t="s">
        <v>31</v>
      </c>
      <c r="F18264">
        <v>10720</v>
      </c>
      <c r="G18264">
        <v>9856</v>
      </c>
      <c r="H18264">
        <v>0.91940298507462681</v>
      </c>
      <c r="I18264" t="str">
        <f>VLOOKUP($B18264&amp;$E18264,'Employee List'!$A:$E,5,0)</f>
        <v>E-1360</v>
      </c>
    </row>
    <row r="18265" spans="1:9" x14ac:dyDescent="0.35">
      <c r="A18265" t="s">
        <v>1257</v>
      </c>
      <c r="B18265" t="s">
        <v>285</v>
      </c>
      <c r="C18265" t="s">
        <v>395</v>
      </c>
      <c r="D18265" t="s">
        <v>1269</v>
      </c>
      <c r="E18265" t="s">
        <v>29</v>
      </c>
      <c r="F18265">
        <v>2569</v>
      </c>
      <c r="G18265">
        <v>16426</v>
      </c>
      <c r="H18265">
        <v>6.393927598287271</v>
      </c>
      <c r="I18265" t="str">
        <f>VLOOKUP($B18265&amp;$E18265,'Employee List'!$A:$E,5,0)</f>
        <v>E-1360</v>
      </c>
    </row>
    <row r="18266" spans="1:9" x14ac:dyDescent="0.35">
      <c r="A18266" t="s">
        <v>1257</v>
      </c>
      <c r="B18266" t="s">
        <v>285</v>
      </c>
      <c r="C18266" t="s">
        <v>395</v>
      </c>
      <c r="D18266" t="s">
        <v>1269</v>
      </c>
      <c r="E18266" t="s">
        <v>30</v>
      </c>
      <c r="F18266">
        <v>2842</v>
      </c>
      <c r="G18266">
        <v>18751</v>
      </c>
      <c r="H18266">
        <v>6.5978184377199156</v>
      </c>
      <c r="I18266" t="str">
        <f>VLOOKUP($B18266&amp;$E18266,'Employee List'!$A:$E,5,0)</f>
        <v>E-1360</v>
      </c>
    </row>
    <row r="18267" spans="1:9" x14ac:dyDescent="0.35">
      <c r="A18267" t="s">
        <v>1257</v>
      </c>
      <c r="B18267" t="s">
        <v>285</v>
      </c>
      <c r="C18267" t="s">
        <v>395</v>
      </c>
      <c r="D18267" t="s">
        <v>1269</v>
      </c>
      <c r="E18267" t="s">
        <v>31</v>
      </c>
      <c r="F18267">
        <v>4844</v>
      </c>
      <c r="G18267">
        <v>9055</v>
      </c>
      <c r="H18267">
        <v>1.8693228736581338</v>
      </c>
      <c r="I18267" t="str">
        <f>VLOOKUP($B18267&amp;$E18267,'Employee List'!$A:$E,5,0)</f>
        <v>E-1360</v>
      </c>
    </row>
    <row r="18268" spans="1:9" x14ac:dyDescent="0.35">
      <c r="A18268" t="s">
        <v>1257</v>
      </c>
      <c r="B18268" t="s">
        <v>285</v>
      </c>
      <c r="C18268" t="s">
        <v>395</v>
      </c>
      <c r="D18268" t="s">
        <v>1270</v>
      </c>
      <c r="E18268" t="s">
        <v>29</v>
      </c>
      <c r="F18268">
        <v>6280</v>
      </c>
      <c r="G18268">
        <v>8012</v>
      </c>
      <c r="H18268">
        <v>1.2757961783439491</v>
      </c>
      <c r="I18268" t="str">
        <f>VLOOKUP($B18268&amp;$E18268,'Employee List'!$A:$E,5,0)</f>
        <v>E-1360</v>
      </c>
    </row>
    <row r="18269" spans="1:9" x14ac:dyDescent="0.35">
      <c r="A18269" t="s">
        <v>1257</v>
      </c>
      <c r="B18269" t="s">
        <v>285</v>
      </c>
      <c r="C18269" t="s">
        <v>395</v>
      </c>
      <c r="D18269" t="s">
        <v>1270</v>
      </c>
      <c r="E18269" t="s">
        <v>30</v>
      </c>
      <c r="F18269">
        <v>5225</v>
      </c>
      <c r="G18269">
        <v>5493</v>
      </c>
      <c r="H18269">
        <v>1.0512918660287081</v>
      </c>
      <c r="I18269" t="str">
        <f>VLOOKUP($B18269&amp;$E18269,'Employee List'!$A:$E,5,0)</f>
        <v>E-1360</v>
      </c>
    </row>
    <row r="18270" spans="1:9" x14ac:dyDescent="0.35">
      <c r="A18270" t="s">
        <v>1257</v>
      </c>
      <c r="B18270" t="s">
        <v>285</v>
      </c>
      <c r="C18270" t="s">
        <v>395</v>
      </c>
      <c r="D18270" t="s">
        <v>1270</v>
      </c>
      <c r="E18270" t="s">
        <v>31</v>
      </c>
      <c r="F18270">
        <v>3530</v>
      </c>
      <c r="G18270">
        <v>6571</v>
      </c>
      <c r="H18270">
        <v>1.8614730878186969</v>
      </c>
      <c r="I18270" t="str">
        <f>VLOOKUP($B18270&amp;$E18270,'Employee List'!$A:$E,5,0)</f>
        <v>E-1360</v>
      </c>
    </row>
    <row r="18271" spans="1:9" x14ac:dyDescent="0.35">
      <c r="A18271" t="s">
        <v>1257</v>
      </c>
      <c r="B18271" t="s">
        <v>285</v>
      </c>
      <c r="C18271" t="s">
        <v>395</v>
      </c>
      <c r="D18271" t="s">
        <v>1271</v>
      </c>
      <c r="E18271" t="s">
        <v>29</v>
      </c>
      <c r="F18271">
        <v>9069</v>
      </c>
      <c r="G18271">
        <v>12855</v>
      </c>
      <c r="H18271">
        <v>1.4174660932848164</v>
      </c>
      <c r="I18271" t="str">
        <f>VLOOKUP($B18271&amp;$E18271,'Employee List'!$A:$E,5,0)</f>
        <v>E-1360</v>
      </c>
    </row>
    <row r="18272" spans="1:9" x14ac:dyDescent="0.35">
      <c r="A18272" t="s">
        <v>1257</v>
      </c>
      <c r="B18272" t="s">
        <v>285</v>
      </c>
      <c r="C18272" t="s">
        <v>395</v>
      </c>
      <c r="D18272" t="s">
        <v>1271</v>
      </c>
      <c r="E18272" t="s">
        <v>30</v>
      </c>
      <c r="F18272">
        <v>9762</v>
      </c>
      <c r="G18272">
        <v>12170</v>
      </c>
      <c r="H18272">
        <v>1.2466707641876664</v>
      </c>
      <c r="I18272" t="str">
        <f>VLOOKUP($B18272&amp;$E18272,'Employee List'!$A:$E,5,0)</f>
        <v>E-1360</v>
      </c>
    </row>
    <row r="18273" spans="1:9" x14ac:dyDescent="0.35">
      <c r="A18273" t="s">
        <v>1257</v>
      </c>
      <c r="B18273" t="s">
        <v>285</v>
      </c>
      <c r="C18273" t="s">
        <v>395</v>
      </c>
      <c r="D18273" t="s">
        <v>1271</v>
      </c>
      <c r="E18273" t="s">
        <v>31</v>
      </c>
      <c r="F18273">
        <v>11106</v>
      </c>
      <c r="G18273">
        <v>13461</v>
      </c>
      <c r="H18273">
        <v>1.2120475418692598</v>
      </c>
      <c r="I18273" t="str">
        <f>VLOOKUP($B18273&amp;$E18273,'Employee List'!$A:$E,5,0)</f>
        <v>E-1360</v>
      </c>
    </row>
    <row r="18274" spans="1:9" x14ac:dyDescent="0.35">
      <c r="A18274" t="s">
        <v>1257</v>
      </c>
      <c r="B18274" t="s">
        <v>285</v>
      </c>
      <c r="C18274" t="s">
        <v>395</v>
      </c>
      <c r="D18274" t="s">
        <v>1258</v>
      </c>
      <c r="E18274" t="s">
        <v>29</v>
      </c>
      <c r="F18274">
        <v>100887</v>
      </c>
      <c r="G18274">
        <v>121271</v>
      </c>
      <c r="H18274">
        <v>1.2020478356973643</v>
      </c>
      <c r="I18274" t="str">
        <f>VLOOKUP($B18274&amp;$E18274,'Employee List'!$A:$E,5,0)</f>
        <v>E-1360</v>
      </c>
    </row>
    <row r="18275" spans="1:9" x14ac:dyDescent="0.35">
      <c r="A18275" t="s">
        <v>1257</v>
      </c>
      <c r="B18275" t="s">
        <v>285</v>
      </c>
      <c r="C18275" t="s">
        <v>395</v>
      </c>
      <c r="D18275" t="s">
        <v>1258</v>
      </c>
      <c r="E18275" t="s">
        <v>30</v>
      </c>
      <c r="F18275">
        <v>100979</v>
      </c>
      <c r="G18275">
        <v>142577</v>
      </c>
      <c r="H18275">
        <v>1.4119470384931521</v>
      </c>
      <c r="I18275" t="str">
        <f>VLOOKUP($B18275&amp;$E18275,'Employee List'!$A:$E,5,0)</f>
        <v>E-1360</v>
      </c>
    </row>
    <row r="18276" spans="1:9" x14ac:dyDescent="0.35">
      <c r="A18276" t="s">
        <v>1257</v>
      </c>
      <c r="B18276" t="s">
        <v>285</v>
      </c>
      <c r="C18276" t="s">
        <v>395</v>
      </c>
      <c r="D18276" t="s">
        <v>1258</v>
      </c>
      <c r="E18276" t="s">
        <v>31</v>
      </c>
      <c r="F18276">
        <v>93741</v>
      </c>
      <c r="G18276">
        <v>138489</v>
      </c>
      <c r="H18276">
        <v>1.4773578263513296</v>
      </c>
      <c r="I18276" t="str">
        <f>VLOOKUP($B18276&amp;$E18276,'Employee List'!$A:$E,5,0)</f>
        <v>E-1360</v>
      </c>
    </row>
    <row r="18277" spans="1:9" x14ac:dyDescent="0.35">
      <c r="A18277" t="s">
        <v>1257</v>
      </c>
      <c r="B18277" t="s">
        <v>285</v>
      </c>
      <c r="C18277" t="s">
        <v>395</v>
      </c>
      <c r="D18277" t="s">
        <v>1272</v>
      </c>
      <c r="E18277" t="s">
        <v>29</v>
      </c>
      <c r="F18277">
        <v>16506</v>
      </c>
      <c r="G18277">
        <v>15248</v>
      </c>
      <c r="H18277">
        <v>0.92378529019750388</v>
      </c>
      <c r="I18277" t="str">
        <f>VLOOKUP($B18277&amp;$E18277,'Employee List'!$A:$E,5,0)</f>
        <v>E-1360</v>
      </c>
    </row>
    <row r="18278" spans="1:9" x14ac:dyDescent="0.35">
      <c r="A18278" t="s">
        <v>1257</v>
      </c>
      <c r="B18278" t="s">
        <v>285</v>
      </c>
      <c r="C18278" t="s">
        <v>395</v>
      </c>
      <c r="D18278" t="s">
        <v>1272</v>
      </c>
      <c r="E18278" t="s">
        <v>30</v>
      </c>
      <c r="F18278">
        <v>14739</v>
      </c>
      <c r="G18278">
        <v>20083</v>
      </c>
      <c r="H18278">
        <v>1.3625754800189973</v>
      </c>
      <c r="I18278" t="str">
        <f>VLOOKUP($B18278&amp;$E18278,'Employee List'!$A:$E,5,0)</f>
        <v>E-1360</v>
      </c>
    </row>
    <row r="18279" spans="1:9" x14ac:dyDescent="0.35">
      <c r="A18279" t="s">
        <v>1257</v>
      </c>
      <c r="B18279" t="s">
        <v>285</v>
      </c>
      <c r="C18279" t="s">
        <v>395</v>
      </c>
      <c r="D18279" t="s">
        <v>1272</v>
      </c>
      <c r="E18279" t="s">
        <v>31</v>
      </c>
      <c r="F18279">
        <v>17121</v>
      </c>
      <c r="G18279">
        <v>18691</v>
      </c>
      <c r="H18279">
        <v>1.0917002511535541</v>
      </c>
      <c r="I18279" t="str">
        <f>VLOOKUP($B18279&amp;$E18279,'Employee List'!$A:$E,5,0)</f>
        <v>E-1360</v>
      </c>
    </row>
    <row r="18280" spans="1:9" x14ac:dyDescent="0.35">
      <c r="A18280" t="s">
        <v>1257</v>
      </c>
      <c r="B18280" t="s">
        <v>285</v>
      </c>
      <c r="C18280" t="s">
        <v>395</v>
      </c>
      <c r="D18280" t="s">
        <v>1259</v>
      </c>
      <c r="E18280" t="s">
        <v>29</v>
      </c>
      <c r="F18280">
        <v>90259</v>
      </c>
      <c r="G18280">
        <v>94534</v>
      </c>
      <c r="H18280">
        <v>1.0473636978029892</v>
      </c>
      <c r="I18280" t="str">
        <f>VLOOKUP($B18280&amp;$E18280,'Employee List'!$A:$E,5,0)</f>
        <v>E-1360</v>
      </c>
    </row>
    <row r="18281" spans="1:9" x14ac:dyDescent="0.35">
      <c r="A18281" t="s">
        <v>1257</v>
      </c>
      <c r="B18281" t="s">
        <v>285</v>
      </c>
      <c r="C18281" t="s">
        <v>395</v>
      </c>
      <c r="D18281" t="s">
        <v>1259</v>
      </c>
      <c r="E18281" t="s">
        <v>30</v>
      </c>
      <c r="F18281">
        <v>91673</v>
      </c>
      <c r="G18281">
        <v>106548</v>
      </c>
      <c r="H18281">
        <v>1.1622615164770433</v>
      </c>
      <c r="I18281" t="str">
        <f>VLOOKUP($B18281&amp;$E18281,'Employee List'!$A:$E,5,0)</f>
        <v>E-1360</v>
      </c>
    </row>
    <row r="18282" spans="1:9" x14ac:dyDescent="0.35">
      <c r="A18282" t="s">
        <v>1257</v>
      </c>
      <c r="B18282" t="s">
        <v>285</v>
      </c>
      <c r="C18282" t="s">
        <v>395</v>
      </c>
      <c r="D18282" t="s">
        <v>1259</v>
      </c>
      <c r="E18282" t="s">
        <v>31</v>
      </c>
      <c r="F18282">
        <v>94322</v>
      </c>
      <c r="G18282">
        <v>102839</v>
      </c>
      <c r="H18282">
        <v>1.0902970674922075</v>
      </c>
      <c r="I18282" t="str">
        <f>VLOOKUP($B18282&amp;$E18282,'Employee List'!$A:$E,5,0)</f>
        <v>E-1360</v>
      </c>
    </row>
    <row r="18283" spans="1:9" x14ac:dyDescent="0.35">
      <c r="A18283" t="s">
        <v>1257</v>
      </c>
      <c r="B18283" t="s">
        <v>285</v>
      </c>
      <c r="C18283" t="s">
        <v>395</v>
      </c>
      <c r="D18283" t="s">
        <v>1273</v>
      </c>
      <c r="E18283" t="s">
        <v>29</v>
      </c>
      <c r="F18283">
        <v>8923</v>
      </c>
      <c r="G18283">
        <v>11134</v>
      </c>
      <c r="H18283">
        <v>1.2477866188501625</v>
      </c>
      <c r="I18283" t="str">
        <f>VLOOKUP($B18283&amp;$E18283,'Employee List'!$A:$E,5,0)</f>
        <v>E-1360</v>
      </c>
    </row>
    <row r="18284" spans="1:9" x14ac:dyDescent="0.35">
      <c r="A18284" t="s">
        <v>1257</v>
      </c>
      <c r="B18284" t="s">
        <v>285</v>
      </c>
      <c r="C18284" t="s">
        <v>395</v>
      </c>
      <c r="D18284" t="s">
        <v>1273</v>
      </c>
      <c r="E18284" t="s">
        <v>30</v>
      </c>
      <c r="F18284">
        <v>5792</v>
      </c>
      <c r="G18284">
        <v>10861</v>
      </c>
      <c r="H18284">
        <v>1.8751726519337018</v>
      </c>
      <c r="I18284" t="str">
        <f>VLOOKUP($B18284&amp;$E18284,'Employee List'!$A:$E,5,0)</f>
        <v>E-1360</v>
      </c>
    </row>
    <row r="18285" spans="1:9" x14ac:dyDescent="0.35">
      <c r="A18285" t="s">
        <v>1257</v>
      </c>
      <c r="B18285" t="s">
        <v>285</v>
      </c>
      <c r="C18285" t="s">
        <v>395</v>
      </c>
      <c r="D18285" t="s">
        <v>1273</v>
      </c>
      <c r="E18285" t="s">
        <v>31</v>
      </c>
      <c r="F18285">
        <v>9584</v>
      </c>
      <c r="G18285">
        <v>16266</v>
      </c>
      <c r="H18285">
        <v>1.69720367278798</v>
      </c>
      <c r="I18285" t="str">
        <f>VLOOKUP($B18285&amp;$E18285,'Employee List'!$A:$E,5,0)</f>
        <v>E-1360</v>
      </c>
    </row>
    <row r="18286" spans="1:9" x14ac:dyDescent="0.35">
      <c r="A18286" t="s">
        <v>1257</v>
      </c>
      <c r="B18286" t="s">
        <v>285</v>
      </c>
      <c r="C18286" t="s">
        <v>395</v>
      </c>
      <c r="D18286" t="s">
        <v>1275</v>
      </c>
      <c r="E18286" t="s">
        <v>29</v>
      </c>
      <c r="F18286">
        <v>3094</v>
      </c>
      <c r="G18286">
        <v>6110</v>
      </c>
      <c r="H18286">
        <v>1.9747899159663866</v>
      </c>
      <c r="I18286" t="str">
        <f>VLOOKUP($B18286&amp;$E18286,'Employee List'!$A:$E,5,0)</f>
        <v>E-1360</v>
      </c>
    </row>
    <row r="18287" spans="1:9" x14ac:dyDescent="0.35">
      <c r="A18287" t="s">
        <v>1257</v>
      </c>
      <c r="B18287" t="s">
        <v>285</v>
      </c>
      <c r="C18287" t="s">
        <v>395</v>
      </c>
      <c r="D18287" t="s">
        <v>1275</v>
      </c>
      <c r="E18287" t="s">
        <v>30</v>
      </c>
      <c r="F18287">
        <v>5413</v>
      </c>
      <c r="G18287">
        <v>3458</v>
      </c>
      <c r="H18287">
        <v>0.63883244042120824</v>
      </c>
      <c r="I18287" t="str">
        <f>VLOOKUP($B18287&amp;$E18287,'Employee List'!$A:$E,5,0)</f>
        <v>E-1360</v>
      </c>
    </row>
    <row r="18288" spans="1:9" x14ac:dyDescent="0.35">
      <c r="A18288" t="s">
        <v>1257</v>
      </c>
      <c r="B18288" t="s">
        <v>285</v>
      </c>
      <c r="C18288" t="s">
        <v>395</v>
      </c>
      <c r="D18288" t="s">
        <v>1275</v>
      </c>
      <c r="E18288" t="s">
        <v>31</v>
      </c>
      <c r="F18288">
        <v>3315</v>
      </c>
      <c r="G18288">
        <v>6337</v>
      </c>
      <c r="H18288">
        <v>1.9116138763197588</v>
      </c>
      <c r="I18288" t="str">
        <f>VLOOKUP($B18288&amp;$E18288,'Employee List'!$A:$E,5,0)</f>
        <v>E-1360</v>
      </c>
    </row>
    <row r="18289" spans="1:9" x14ac:dyDescent="0.35">
      <c r="A18289" t="s">
        <v>1257</v>
      </c>
      <c r="B18289" t="s">
        <v>285</v>
      </c>
      <c r="C18289" t="s">
        <v>395</v>
      </c>
      <c r="D18289" t="s">
        <v>1276</v>
      </c>
      <c r="E18289" t="s">
        <v>29</v>
      </c>
      <c r="F18289">
        <v>5793</v>
      </c>
      <c r="G18289">
        <v>6751</v>
      </c>
      <c r="H18289">
        <v>1.1653720006904886</v>
      </c>
      <c r="I18289" t="str">
        <f>VLOOKUP($B18289&amp;$E18289,'Employee List'!$A:$E,5,0)</f>
        <v>E-1360</v>
      </c>
    </row>
    <row r="18290" spans="1:9" x14ac:dyDescent="0.35">
      <c r="A18290" t="s">
        <v>1257</v>
      </c>
      <c r="B18290" t="s">
        <v>285</v>
      </c>
      <c r="C18290" t="s">
        <v>395</v>
      </c>
      <c r="D18290" t="s">
        <v>1276</v>
      </c>
      <c r="E18290" t="s">
        <v>30</v>
      </c>
      <c r="F18290">
        <v>6376</v>
      </c>
      <c r="G18290">
        <v>2069</v>
      </c>
      <c r="H18290">
        <v>0.32449811794228356</v>
      </c>
      <c r="I18290" t="str">
        <f>VLOOKUP($B18290&amp;$E18290,'Employee List'!$A:$E,5,0)</f>
        <v>E-1360</v>
      </c>
    </row>
    <row r="18291" spans="1:9" x14ac:dyDescent="0.35">
      <c r="A18291" t="s">
        <v>1257</v>
      </c>
      <c r="B18291" t="s">
        <v>285</v>
      </c>
      <c r="C18291" t="s">
        <v>395</v>
      </c>
      <c r="D18291" t="s">
        <v>1276</v>
      </c>
      <c r="E18291" t="s">
        <v>31</v>
      </c>
      <c r="F18291">
        <v>3381</v>
      </c>
      <c r="G18291">
        <v>6493</v>
      </c>
      <c r="H18291">
        <v>1.9204377403135167</v>
      </c>
      <c r="I18291" t="str">
        <f>VLOOKUP($B18291&amp;$E18291,'Employee List'!$A:$E,5,0)</f>
        <v>E-1360</v>
      </c>
    </row>
    <row r="18292" spans="1:9" x14ac:dyDescent="0.35">
      <c r="A18292" t="s">
        <v>1257</v>
      </c>
      <c r="B18292" t="s">
        <v>285</v>
      </c>
      <c r="C18292" t="s">
        <v>395</v>
      </c>
      <c r="D18292" t="s">
        <v>1277</v>
      </c>
      <c r="E18292" t="s">
        <v>29</v>
      </c>
      <c r="F18292">
        <v>7733</v>
      </c>
      <c r="G18292">
        <v>9179</v>
      </c>
      <c r="H18292">
        <v>1.186990818569766</v>
      </c>
      <c r="I18292" t="str">
        <f>VLOOKUP($B18292&amp;$E18292,'Employee List'!$A:$E,5,0)</f>
        <v>E-1360</v>
      </c>
    </row>
    <row r="18293" spans="1:9" x14ac:dyDescent="0.35">
      <c r="A18293" t="s">
        <v>1257</v>
      </c>
      <c r="B18293" t="s">
        <v>285</v>
      </c>
      <c r="C18293" t="s">
        <v>395</v>
      </c>
      <c r="D18293" t="s">
        <v>1277</v>
      </c>
      <c r="E18293" t="s">
        <v>30</v>
      </c>
      <c r="F18293">
        <v>6649</v>
      </c>
      <c r="G18293">
        <v>7290</v>
      </c>
      <c r="H18293">
        <v>1.0964054745074447</v>
      </c>
      <c r="I18293" t="str">
        <f>VLOOKUP($B18293&amp;$E18293,'Employee List'!$A:$E,5,0)</f>
        <v>E-1360</v>
      </c>
    </row>
    <row r="18294" spans="1:9" x14ac:dyDescent="0.35">
      <c r="A18294" t="s">
        <v>1257</v>
      </c>
      <c r="B18294" t="s">
        <v>285</v>
      </c>
      <c r="C18294" t="s">
        <v>395</v>
      </c>
      <c r="D18294" t="s">
        <v>1277</v>
      </c>
      <c r="E18294" t="s">
        <v>31</v>
      </c>
      <c r="F18294">
        <v>4967</v>
      </c>
      <c r="G18294">
        <v>6347</v>
      </c>
      <c r="H18294">
        <v>1.2778337024360782</v>
      </c>
      <c r="I18294" t="str">
        <f>VLOOKUP($B18294&amp;$E18294,'Employee List'!$A:$E,5,0)</f>
        <v>E-1360</v>
      </c>
    </row>
    <row r="18295" spans="1:9" x14ac:dyDescent="0.35">
      <c r="A18295" t="s">
        <v>1257</v>
      </c>
      <c r="B18295" t="s">
        <v>285</v>
      </c>
      <c r="C18295" t="s">
        <v>395</v>
      </c>
      <c r="D18295" t="s">
        <v>1278</v>
      </c>
      <c r="E18295" t="s">
        <v>29</v>
      </c>
      <c r="F18295">
        <v>5435</v>
      </c>
      <c r="G18295">
        <v>10401</v>
      </c>
      <c r="H18295">
        <v>1.9137074517019319</v>
      </c>
      <c r="I18295" t="str">
        <f>VLOOKUP($B18295&amp;$E18295,'Employee List'!$A:$E,5,0)</f>
        <v>E-1360</v>
      </c>
    </row>
    <row r="18296" spans="1:9" x14ac:dyDescent="0.35">
      <c r="A18296" t="s">
        <v>1257</v>
      </c>
      <c r="B18296" t="s">
        <v>285</v>
      </c>
      <c r="C18296" t="s">
        <v>395</v>
      </c>
      <c r="D18296" t="s">
        <v>1278</v>
      </c>
      <c r="E18296" t="s">
        <v>30</v>
      </c>
      <c r="F18296">
        <v>7630</v>
      </c>
      <c r="G18296">
        <v>8455</v>
      </c>
      <c r="H18296">
        <v>1.1081258191349934</v>
      </c>
      <c r="I18296" t="str">
        <f>VLOOKUP($B18296&amp;$E18296,'Employee List'!$A:$E,5,0)</f>
        <v>E-1360</v>
      </c>
    </row>
    <row r="18297" spans="1:9" x14ac:dyDescent="0.35">
      <c r="A18297" t="s">
        <v>1257</v>
      </c>
      <c r="B18297" t="s">
        <v>285</v>
      </c>
      <c r="C18297" t="s">
        <v>395</v>
      </c>
      <c r="D18297" t="s">
        <v>1278</v>
      </c>
      <c r="E18297" t="s">
        <v>31</v>
      </c>
      <c r="F18297">
        <v>7452</v>
      </c>
      <c r="G18297">
        <v>12008</v>
      </c>
      <c r="H18297">
        <v>1.6113794954374665</v>
      </c>
      <c r="I18297" t="str">
        <f>VLOOKUP($B18297&amp;$E18297,'Employee List'!$A:$E,5,0)</f>
        <v>E-1360</v>
      </c>
    </row>
    <row r="18298" spans="1:9" x14ac:dyDescent="0.35">
      <c r="A18298" t="s">
        <v>1257</v>
      </c>
      <c r="B18298" t="s">
        <v>285</v>
      </c>
      <c r="C18298" t="s">
        <v>395</v>
      </c>
      <c r="D18298" t="s">
        <v>1279</v>
      </c>
      <c r="E18298" t="s">
        <v>29</v>
      </c>
      <c r="F18298">
        <v>1484</v>
      </c>
      <c r="G18298">
        <v>4770</v>
      </c>
      <c r="H18298">
        <v>3.2142857142857144</v>
      </c>
      <c r="I18298" t="str">
        <f>VLOOKUP($B18298&amp;$E18298,'Employee List'!$A:$E,5,0)</f>
        <v>E-1360</v>
      </c>
    </row>
    <row r="18299" spans="1:9" x14ac:dyDescent="0.35">
      <c r="A18299" t="s">
        <v>1257</v>
      </c>
      <c r="B18299" t="s">
        <v>285</v>
      </c>
      <c r="C18299" t="s">
        <v>395</v>
      </c>
      <c r="D18299" t="s">
        <v>1279</v>
      </c>
      <c r="E18299" t="s">
        <v>30</v>
      </c>
      <c r="F18299">
        <v>1000</v>
      </c>
      <c r="G18299">
        <v>3377</v>
      </c>
      <c r="H18299">
        <v>3.3769999999999998</v>
      </c>
      <c r="I18299" t="str">
        <f>VLOOKUP($B18299&amp;$E18299,'Employee List'!$A:$E,5,0)</f>
        <v>E-1360</v>
      </c>
    </row>
    <row r="18300" spans="1:9" x14ac:dyDescent="0.35">
      <c r="A18300" t="s">
        <v>1257</v>
      </c>
      <c r="B18300" t="s">
        <v>285</v>
      </c>
      <c r="C18300" t="s">
        <v>395</v>
      </c>
      <c r="D18300" t="s">
        <v>1279</v>
      </c>
      <c r="E18300" t="s">
        <v>31</v>
      </c>
      <c r="F18300">
        <v>2172</v>
      </c>
      <c r="G18300">
        <v>2456</v>
      </c>
      <c r="H18300">
        <v>1.1307550644567219</v>
      </c>
      <c r="I18300" t="str">
        <f>VLOOKUP($B18300&amp;$E18300,'Employee List'!$A:$E,5,0)</f>
        <v>E-1360</v>
      </c>
    </row>
    <row r="18301" spans="1:9" x14ac:dyDescent="0.35">
      <c r="A18301" t="s">
        <v>1257</v>
      </c>
      <c r="B18301" t="s">
        <v>285</v>
      </c>
      <c r="C18301" t="s">
        <v>395</v>
      </c>
      <c r="D18301" t="s">
        <v>1280</v>
      </c>
      <c r="E18301" t="s">
        <v>29</v>
      </c>
      <c r="F18301">
        <v>18180</v>
      </c>
      <c r="G18301">
        <v>14254</v>
      </c>
      <c r="H18301">
        <v>0.7840484048404841</v>
      </c>
      <c r="I18301" t="str">
        <f>VLOOKUP($B18301&amp;$E18301,'Employee List'!$A:$E,5,0)</f>
        <v>E-1360</v>
      </c>
    </row>
    <row r="18302" spans="1:9" x14ac:dyDescent="0.35">
      <c r="A18302" t="s">
        <v>1257</v>
      </c>
      <c r="B18302" t="s">
        <v>285</v>
      </c>
      <c r="C18302" t="s">
        <v>395</v>
      </c>
      <c r="D18302" t="s">
        <v>1280</v>
      </c>
      <c r="E18302" t="s">
        <v>30</v>
      </c>
      <c r="F18302">
        <v>17665</v>
      </c>
      <c r="G18302">
        <v>21778</v>
      </c>
      <c r="H18302">
        <v>1.2328332861590716</v>
      </c>
      <c r="I18302" t="str">
        <f>VLOOKUP($B18302&amp;$E18302,'Employee List'!$A:$E,5,0)</f>
        <v>E-1360</v>
      </c>
    </row>
    <row r="18303" spans="1:9" x14ac:dyDescent="0.35">
      <c r="A18303" t="s">
        <v>1257</v>
      </c>
      <c r="B18303" t="s">
        <v>285</v>
      </c>
      <c r="C18303" t="s">
        <v>395</v>
      </c>
      <c r="D18303" t="s">
        <v>1280</v>
      </c>
      <c r="E18303" t="s">
        <v>31</v>
      </c>
      <c r="F18303">
        <v>15437</v>
      </c>
      <c r="G18303">
        <v>19746</v>
      </c>
      <c r="H18303">
        <v>1.2791345468679147</v>
      </c>
      <c r="I18303" t="str">
        <f>VLOOKUP($B18303&amp;$E18303,'Employee List'!$A:$E,5,0)</f>
        <v>E-1360</v>
      </c>
    </row>
    <row r="18304" spans="1:9" x14ac:dyDescent="0.35">
      <c r="A18304" t="s">
        <v>1257</v>
      </c>
      <c r="B18304" t="s">
        <v>285</v>
      </c>
      <c r="C18304" t="s">
        <v>395</v>
      </c>
      <c r="D18304" t="s">
        <v>1262</v>
      </c>
      <c r="E18304" t="s">
        <v>29</v>
      </c>
      <c r="F18304">
        <v>17622</v>
      </c>
      <c r="G18304">
        <v>11457</v>
      </c>
      <c r="H18304">
        <v>0.65015321756894795</v>
      </c>
      <c r="I18304" t="str">
        <f>VLOOKUP($B18304&amp;$E18304,'Employee List'!$A:$E,5,0)</f>
        <v>E-1360</v>
      </c>
    </row>
    <row r="18305" spans="1:9" x14ac:dyDescent="0.35">
      <c r="A18305" t="s">
        <v>1257</v>
      </c>
      <c r="B18305" t="s">
        <v>285</v>
      </c>
      <c r="C18305" t="s">
        <v>395</v>
      </c>
      <c r="D18305" t="s">
        <v>1262</v>
      </c>
      <c r="E18305" t="s">
        <v>30</v>
      </c>
      <c r="F18305">
        <v>18187</v>
      </c>
      <c r="G18305">
        <v>19012</v>
      </c>
      <c r="H18305">
        <v>1.0453620718095342</v>
      </c>
      <c r="I18305" t="str">
        <f>VLOOKUP($B18305&amp;$E18305,'Employee List'!$A:$E,5,0)</f>
        <v>E-1360</v>
      </c>
    </row>
    <row r="18306" spans="1:9" x14ac:dyDescent="0.35">
      <c r="A18306" t="s">
        <v>1257</v>
      </c>
      <c r="B18306" t="s">
        <v>285</v>
      </c>
      <c r="C18306" t="s">
        <v>395</v>
      </c>
      <c r="D18306" t="s">
        <v>1262</v>
      </c>
      <c r="E18306" t="s">
        <v>31</v>
      </c>
      <c r="F18306">
        <v>16238</v>
      </c>
      <c r="G18306">
        <v>13608</v>
      </c>
      <c r="H18306">
        <v>0.83803424067003329</v>
      </c>
      <c r="I18306" t="str">
        <f>VLOOKUP($B18306&amp;$E18306,'Employee List'!$A:$E,5,0)</f>
        <v>E-1360</v>
      </c>
    </row>
    <row r="18307" spans="1:9" x14ac:dyDescent="0.35">
      <c r="A18307" t="s">
        <v>1257</v>
      </c>
      <c r="B18307" t="s">
        <v>285</v>
      </c>
      <c r="C18307" t="s">
        <v>395</v>
      </c>
      <c r="D18307" t="s">
        <v>1282</v>
      </c>
      <c r="E18307" t="s">
        <v>29</v>
      </c>
      <c r="F18307">
        <v>3435</v>
      </c>
      <c r="G18307">
        <v>7811</v>
      </c>
      <c r="H18307">
        <v>2.2739446870451236</v>
      </c>
      <c r="I18307" t="str">
        <f>VLOOKUP($B18307&amp;$E18307,'Employee List'!$A:$E,5,0)</f>
        <v>E-1360</v>
      </c>
    </row>
    <row r="18308" spans="1:9" x14ac:dyDescent="0.35">
      <c r="A18308" t="s">
        <v>1257</v>
      </c>
      <c r="B18308" t="s">
        <v>285</v>
      </c>
      <c r="C18308" t="s">
        <v>395</v>
      </c>
      <c r="D18308" t="s">
        <v>1282</v>
      </c>
      <c r="E18308" t="s">
        <v>30</v>
      </c>
      <c r="F18308">
        <v>11494</v>
      </c>
      <c r="G18308">
        <v>3505</v>
      </c>
      <c r="H18308">
        <v>0.3049417087175918</v>
      </c>
      <c r="I18308" t="str">
        <f>VLOOKUP($B18308&amp;$E18308,'Employee List'!$A:$E,5,0)</f>
        <v>E-1360</v>
      </c>
    </row>
    <row r="18309" spans="1:9" x14ac:dyDescent="0.35">
      <c r="A18309" t="s">
        <v>1257</v>
      </c>
      <c r="B18309" t="s">
        <v>285</v>
      </c>
      <c r="C18309" t="s">
        <v>395</v>
      </c>
      <c r="D18309" t="s">
        <v>1282</v>
      </c>
      <c r="E18309" t="s">
        <v>31</v>
      </c>
      <c r="F18309">
        <v>13159</v>
      </c>
      <c r="G18309">
        <v>3227</v>
      </c>
      <c r="H18309">
        <v>0.24523140056235276</v>
      </c>
      <c r="I18309" t="str">
        <f>VLOOKUP($B18309&amp;$E18309,'Employee List'!$A:$E,5,0)</f>
        <v>E-1360</v>
      </c>
    </row>
    <row r="18310" spans="1:9" x14ac:dyDescent="0.35">
      <c r="A18310" t="s">
        <v>1257</v>
      </c>
      <c r="B18310" t="s">
        <v>285</v>
      </c>
      <c r="C18310" t="s">
        <v>395</v>
      </c>
      <c r="D18310" t="s">
        <v>1281</v>
      </c>
      <c r="E18310" t="s">
        <v>29</v>
      </c>
      <c r="F18310">
        <v>6138</v>
      </c>
      <c r="G18310">
        <v>3120</v>
      </c>
      <c r="H18310">
        <v>0.50830889540566959</v>
      </c>
      <c r="I18310" t="str">
        <f>VLOOKUP($B18310&amp;$E18310,'Employee List'!$A:$E,5,0)</f>
        <v>E-1360</v>
      </c>
    </row>
    <row r="18311" spans="1:9" x14ac:dyDescent="0.35">
      <c r="A18311" t="s">
        <v>1257</v>
      </c>
      <c r="B18311" t="s">
        <v>285</v>
      </c>
      <c r="C18311" t="s">
        <v>395</v>
      </c>
      <c r="D18311" t="s">
        <v>1281</v>
      </c>
      <c r="E18311" t="s">
        <v>30</v>
      </c>
      <c r="F18311">
        <v>6893</v>
      </c>
      <c r="G18311">
        <v>5520</v>
      </c>
      <c r="H18311">
        <v>0.80081241839547368</v>
      </c>
      <c r="I18311" t="str">
        <f>VLOOKUP($B18311&amp;$E18311,'Employee List'!$A:$E,5,0)</f>
        <v>E-1360</v>
      </c>
    </row>
    <row r="18312" spans="1:9" x14ac:dyDescent="0.35">
      <c r="A18312" t="s">
        <v>1257</v>
      </c>
      <c r="B18312" t="s">
        <v>285</v>
      </c>
      <c r="C18312" t="s">
        <v>395</v>
      </c>
      <c r="D18312" t="s">
        <v>1281</v>
      </c>
      <c r="E18312" t="s">
        <v>31</v>
      </c>
      <c r="F18312">
        <v>7730</v>
      </c>
      <c r="G18312">
        <v>3921</v>
      </c>
      <c r="H18312">
        <v>0.50724450194049164</v>
      </c>
      <c r="I18312" t="str">
        <f>VLOOKUP($B18312&amp;$E18312,'Employee List'!$A:$E,5,0)</f>
        <v>E-1360</v>
      </c>
    </row>
    <row r="18313" spans="1:9" x14ac:dyDescent="0.35">
      <c r="A18313" t="s">
        <v>1257</v>
      </c>
      <c r="B18313" t="s">
        <v>286</v>
      </c>
      <c r="C18313" t="s">
        <v>395</v>
      </c>
      <c r="D18313" t="s">
        <v>1274</v>
      </c>
      <c r="E18313" t="s">
        <v>29</v>
      </c>
      <c r="F18313">
        <v>58438</v>
      </c>
      <c r="G18313">
        <v>46708</v>
      </c>
      <c r="H18313">
        <v>0.79927444471063347</v>
      </c>
      <c r="I18313" t="str">
        <f>VLOOKUP($B18313&amp;$E18313,'Employee List'!$A:$E,5,0)</f>
        <v>E-1361</v>
      </c>
    </row>
    <row r="18314" spans="1:9" x14ac:dyDescent="0.35">
      <c r="A18314" t="s">
        <v>1257</v>
      </c>
      <c r="B18314" t="s">
        <v>286</v>
      </c>
      <c r="C18314" t="s">
        <v>395</v>
      </c>
      <c r="D18314" t="s">
        <v>1274</v>
      </c>
      <c r="E18314" t="s">
        <v>30</v>
      </c>
      <c r="F18314">
        <v>56982</v>
      </c>
      <c r="G18314">
        <v>32407</v>
      </c>
      <c r="H18314">
        <v>0.56872345653013234</v>
      </c>
      <c r="I18314" t="str">
        <f>VLOOKUP($B18314&amp;$E18314,'Employee List'!$A:$E,5,0)</f>
        <v>E-1361</v>
      </c>
    </row>
    <row r="18315" spans="1:9" x14ac:dyDescent="0.35">
      <c r="A18315" t="s">
        <v>1257</v>
      </c>
      <c r="B18315" t="s">
        <v>286</v>
      </c>
      <c r="C18315" t="s">
        <v>395</v>
      </c>
      <c r="D18315" t="s">
        <v>1274</v>
      </c>
      <c r="E18315" t="s">
        <v>31</v>
      </c>
      <c r="F18315">
        <v>56231</v>
      </c>
      <c r="G18315">
        <v>26021</v>
      </c>
      <c r="H18315">
        <v>0.46275186285145203</v>
      </c>
      <c r="I18315" t="str">
        <f>VLOOKUP($B18315&amp;$E18315,'Employee List'!$A:$E,5,0)</f>
        <v>E-1361</v>
      </c>
    </row>
    <row r="18316" spans="1:9" x14ac:dyDescent="0.35">
      <c r="A18316" t="s">
        <v>1257</v>
      </c>
      <c r="B18316" t="s">
        <v>286</v>
      </c>
      <c r="C18316" t="s">
        <v>395</v>
      </c>
      <c r="D18316" t="s">
        <v>1263</v>
      </c>
      <c r="E18316" t="s">
        <v>29</v>
      </c>
      <c r="F18316">
        <v>107511</v>
      </c>
      <c r="G18316">
        <v>77450</v>
      </c>
      <c r="H18316">
        <v>0.72039140181004735</v>
      </c>
      <c r="I18316" t="str">
        <f>VLOOKUP($B18316&amp;$E18316,'Employee List'!$A:$E,5,0)</f>
        <v>E-1361</v>
      </c>
    </row>
    <row r="18317" spans="1:9" x14ac:dyDescent="0.35">
      <c r="A18317" t="s">
        <v>1257</v>
      </c>
      <c r="B18317" t="s">
        <v>286</v>
      </c>
      <c r="C18317" t="s">
        <v>395</v>
      </c>
      <c r="D18317" t="s">
        <v>1263</v>
      </c>
      <c r="E18317" t="s">
        <v>30</v>
      </c>
      <c r="F18317">
        <v>105624</v>
      </c>
      <c r="G18317">
        <v>34002</v>
      </c>
      <c r="H18317">
        <v>0.32191547375596458</v>
      </c>
      <c r="I18317" t="str">
        <f>VLOOKUP($B18317&amp;$E18317,'Employee List'!$A:$E,5,0)</f>
        <v>E-1361</v>
      </c>
    </row>
    <row r="18318" spans="1:9" x14ac:dyDescent="0.35">
      <c r="A18318" t="s">
        <v>1257</v>
      </c>
      <c r="B18318" t="s">
        <v>286</v>
      </c>
      <c r="C18318" t="s">
        <v>395</v>
      </c>
      <c r="D18318" t="s">
        <v>1263</v>
      </c>
      <c r="E18318" t="s">
        <v>31</v>
      </c>
      <c r="F18318">
        <v>109338</v>
      </c>
      <c r="G18318">
        <v>92231</v>
      </c>
      <c r="H18318">
        <v>0.84354021474693153</v>
      </c>
      <c r="I18318" t="str">
        <f>VLOOKUP($B18318&amp;$E18318,'Employee List'!$A:$E,5,0)</f>
        <v>E-1361</v>
      </c>
    </row>
    <row r="18319" spans="1:9" x14ac:dyDescent="0.35">
      <c r="A18319" t="s">
        <v>1257</v>
      </c>
      <c r="B18319" t="s">
        <v>286</v>
      </c>
      <c r="C18319" t="s">
        <v>395</v>
      </c>
      <c r="D18319" t="s">
        <v>1264</v>
      </c>
      <c r="E18319" t="s">
        <v>29</v>
      </c>
      <c r="F18319">
        <v>32081</v>
      </c>
      <c r="G18319">
        <v>18026</v>
      </c>
      <c r="H18319">
        <v>0.56189021539228823</v>
      </c>
      <c r="I18319" t="str">
        <f>VLOOKUP($B18319&amp;$E18319,'Employee List'!$A:$E,5,0)</f>
        <v>E-1361</v>
      </c>
    </row>
    <row r="18320" spans="1:9" x14ac:dyDescent="0.35">
      <c r="A18320" t="s">
        <v>1257</v>
      </c>
      <c r="B18320" t="s">
        <v>286</v>
      </c>
      <c r="C18320" t="s">
        <v>395</v>
      </c>
      <c r="D18320" t="s">
        <v>1264</v>
      </c>
      <c r="E18320" t="s">
        <v>30</v>
      </c>
      <c r="F18320">
        <v>32457</v>
      </c>
      <c r="G18320">
        <v>22230</v>
      </c>
      <c r="H18320">
        <v>0.68490618356594879</v>
      </c>
      <c r="I18320" t="str">
        <f>VLOOKUP($B18320&amp;$E18320,'Employee List'!$A:$E,5,0)</f>
        <v>E-1361</v>
      </c>
    </row>
    <row r="18321" spans="1:9" x14ac:dyDescent="0.35">
      <c r="A18321" t="s">
        <v>1257</v>
      </c>
      <c r="B18321" t="s">
        <v>286</v>
      </c>
      <c r="C18321" t="s">
        <v>395</v>
      </c>
      <c r="D18321" t="s">
        <v>1264</v>
      </c>
      <c r="E18321" t="s">
        <v>31</v>
      </c>
      <c r="F18321">
        <v>32656</v>
      </c>
      <c r="G18321">
        <v>25282</v>
      </c>
      <c r="H18321">
        <v>0.77419157275845174</v>
      </c>
      <c r="I18321" t="str">
        <f>VLOOKUP($B18321&amp;$E18321,'Employee List'!$A:$E,5,0)</f>
        <v>E-1361</v>
      </c>
    </row>
    <row r="18322" spans="1:9" x14ac:dyDescent="0.35">
      <c r="A18322" t="s">
        <v>1257</v>
      </c>
      <c r="B18322" t="s">
        <v>286</v>
      </c>
      <c r="C18322" t="s">
        <v>395</v>
      </c>
      <c r="D18322" t="s">
        <v>1265</v>
      </c>
      <c r="E18322" t="s">
        <v>29</v>
      </c>
      <c r="F18322">
        <v>11378</v>
      </c>
      <c r="G18322">
        <v>7632</v>
      </c>
      <c r="H18322">
        <v>0.6707681490595887</v>
      </c>
      <c r="I18322" t="str">
        <f>VLOOKUP($B18322&amp;$E18322,'Employee List'!$A:$E,5,0)</f>
        <v>E-1361</v>
      </c>
    </row>
    <row r="18323" spans="1:9" x14ac:dyDescent="0.35">
      <c r="A18323" t="s">
        <v>1257</v>
      </c>
      <c r="B18323" t="s">
        <v>286</v>
      </c>
      <c r="C18323" t="s">
        <v>395</v>
      </c>
      <c r="D18323" t="s">
        <v>1265</v>
      </c>
      <c r="E18323" t="s">
        <v>30</v>
      </c>
      <c r="F18323">
        <v>14132</v>
      </c>
      <c r="G18323">
        <v>5820</v>
      </c>
      <c r="H18323">
        <v>0.41183130484007924</v>
      </c>
      <c r="I18323" t="str">
        <f>VLOOKUP($B18323&amp;$E18323,'Employee List'!$A:$E,5,0)</f>
        <v>E-1361</v>
      </c>
    </row>
    <row r="18324" spans="1:9" x14ac:dyDescent="0.35">
      <c r="A18324" t="s">
        <v>1257</v>
      </c>
      <c r="B18324" t="s">
        <v>286</v>
      </c>
      <c r="C18324" t="s">
        <v>395</v>
      </c>
      <c r="D18324" t="s">
        <v>1265</v>
      </c>
      <c r="E18324" t="s">
        <v>31</v>
      </c>
      <c r="F18324">
        <v>11836</v>
      </c>
      <c r="G18324">
        <v>1800</v>
      </c>
      <c r="H18324">
        <v>0.15207840486650895</v>
      </c>
      <c r="I18324" t="str">
        <f>VLOOKUP($B18324&amp;$E18324,'Employee List'!$A:$E,5,0)</f>
        <v>E-1361</v>
      </c>
    </row>
    <row r="18325" spans="1:9" x14ac:dyDescent="0.35">
      <c r="A18325" t="s">
        <v>1257</v>
      </c>
      <c r="B18325" t="s">
        <v>286</v>
      </c>
      <c r="C18325" t="s">
        <v>395</v>
      </c>
      <c r="D18325" t="s">
        <v>1260</v>
      </c>
      <c r="E18325" t="s">
        <v>29</v>
      </c>
      <c r="F18325">
        <v>82229</v>
      </c>
      <c r="G18325">
        <v>101510</v>
      </c>
      <c r="H18325">
        <v>1.2344793199479502</v>
      </c>
      <c r="I18325" t="str">
        <f>VLOOKUP($B18325&amp;$E18325,'Employee List'!$A:$E,5,0)</f>
        <v>E-1361</v>
      </c>
    </row>
    <row r="18326" spans="1:9" x14ac:dyDescent="0.35">
      <c r="A18326" t="s">
        <v>1257</v>
      </c>
      <c r="B18326" t="s">
        <v>286</v>
      </c>
      <c r="C18326" t="s">
        <v>395</v>
      </c>
      <c r="D18326" t="s">
        <v>1260</v>
      </c>
      <c r="E18326" t="s">
        <v>30</v>
      </c>
      <c r="F18326">
        <v>81970</v>
      </c>
      <c r="G18326">
        <v>82630</v>
      </c>
      <c r="H18326">
        <v>1.0080517262413078</v>
      </c>
      <c r="I18326" t="str">
        <f>VLOOKUP($B18326&amp;$E18326,'Employee List'!$A:$E,5,0)</f>
        <v>E-1361</v>
      </c>
    </row>
    <row r="18327" spans="1:9" x14ac:dyDescent="0.35">
      <c r="A18327" t="s">
        <v>1257</v>
      </c>
      <c r="B18327" t="s">
        <v>286</v>
      </c>
      <c r="C18327" t="s">
        <v>395</v>
      </c>
      <c r="D18327" t="s">
        <v>1260</v>
      </c>
      <c r="E18327" t="s">
        <v>31</v>
      </c>
      <c r="F18327">
        <v>93821</v>
      </c>
      <c r="G18327">
        <v>114762</v>
      </c>
      <c r="H18327">
        <v>1.2232016286332483</v>
      </c>
      <c r="I18327" t="str">
        <f>VLOOKUP($B18327&amp;$E18327,'Employee List'!$A:$E,5,0)</f>
        <v>E-1361</v>
      </c>
    </row>
    <row r="18328" spans="1:9" x14ac:dyDescent="0.35">
      <c r="A18328" t="s">
        <v>1257</v>
      </c>
      <c r="B18328" t="s">
        <v>286</v>
      </c>
      <c r="C18328" t="s">
        <v>395</v>
      </c>
      <c r="D18328" t="s">
        <v>1261</v>
      </c>
      <c r="E18328" t="s">
        <v>29</v>
      </c>
      <c r="F18328">
        <v>119306</v>
      </c>
      <c r="G18328">
        <v>64248</v>
      </c>
      <c r="H18328">
        <v>0.53851440832816455</v>
      </c>
      <c r="I18328" t="str">
        <f>VLOOKUP($B18328&amp;$E18328,'Employee List'!$A:$E,5,0)</f>
        <v>E-1361</v>
      </c>
    </row>
    <row r="18329" spans="1:9" x14ac:dyDescent="0.35">
      <c r="A18329" t="s">
        <v>1257</v>
      </c>
      <c r="B18329" t="s">
        <v>286</v>
      </c>
      <c r="C18329" t="s">
        <v>395</v>
      </c>
      <c r="D18329" t="s">
        <v>1261</v>
      </c>
      <c r="E18329" t="s">
        <v>30</v>
      </c>
      <c r="F18329">
        <v>123121</v>
      </c>
      <c r="G18329">
        <v>66481</v>
      </c>
      <c r="H18329">
        <v>0.53996475012386191</v>
      </c>
      <c r="I18329" t="str">
        <f>VLOOKUP($B18329&amp;$E18329,'Employee List'!$A:$E,5,0)</f>
        <v>E-1361</v>
      </c>
    </row>
    <row r="18330" spans="1:9" x14ac:dyDescent="0.35">
      <c r="A18330" t="s">
        <v>1257</v>
      </c>
      <c r="B18330" t="s">
        <v>286</v>
      </c>
      <c r="C18330" t="s">
        <v>395</v>
      </c>
      <c r="D18330" t="s">
        <v>1261</v>
      </c>
      <c r="E18330" t="s">
        <v>31</v>
      </c>
      <c r="F18330">
        <v>127167</v>
      </c>
      <c r="G18330">
        <v>62135</v>
      </c>
      <c r="H18330">
        <v>0.48860946629235574</v>
      </c>
      <c r="I18330" t="str">
        <f>VLOOKUP($B18330&amp;$E18330,'Employee List'!$A:$E,5,0)</f>
        <v>E-1361</v>
      </c>
    </row>
    <row r="18331" spans="1:9" x14ac:dyDescent="0.35">
      <c r="A18331" t="s">
        <v>1257</v>
      </c>
      <c r="B18331" t="s">
        <v>286</v>
      </c>
      <c r="C18331" t="s">
        <v>395</v>
      </c>
      <c r="D18331" t="s">
        <v>1266</v>
      </c>
      <c r="E18331" t="s">
        <v>29</v>
      </c>
      <c r="F18331">
        <v>20231</v>
      </c>
      <c r="G18331">
        <v>15341</v>
      </c>
      <c r="H18331">
        <v>0.7582917305125797</v>
      </c>
      <c r="I18331" t="str">
        <f>VLOOKUP($B18331&amp;$E18331,'Employee List'!$A:$E,5,0)</f>
        <v>E-1361</v>
      </c>
    </row>
    <row r="18332" spans="1:9" x14ac:dyDescent="0.35">
      <c r="A18332" t="s">
        <v>1257</v>
      </c>
      <c r="B18332" t="s">
        <v>286</v>
      </c>
      <c r="C18332" t="s">
        <v>395</v>
      </c>
      <c r="D18332" t="s">
        <v>1266</v>
      </c>
      <c r="E18332" t="s">
        <v>30</v>
      </c>
      <c r="F18332">
        <v>21841</v>
      </c>
      <c r="G18332">
        <v>9740</v>
      </c>
      <c r="H18332">
        <v>0.44595027700196876</v>
      </c>
      <c r="I18332" t="str">
        <f>VLOOKUP($B18332&amp;$E18332,'Employee List'!$A:$E,5,0)</f>
        <v>E-1361</v>
      </c>
    </row>
    <row r="18333" spans="1:9" x14ac:dyDescent="0.35">
      <c r="A18333" t="s">
        <v>1257</v>
      </c>
      <c r="B18333" t="s">
        <v>286</v>
      </c>
      <c r="C18333" t="s">
        <v>395</v>
      </c>
      <c r="D18333" t="s">
        <v>1266</v>
      </c>
      <c r="E18333" t="s">
        <v>31</v>
      </c>
      <c r="F18333">
        <v>22420</v>
      </c>
      <c r="G18333">
        <v>10885</v>
      </c>
      <c r="H18333">
        <v>0.48550401427297057</v>
      </c>
      <c r="I18333" t="str">
        <f>VLOOKUP($B18333&amp;$E18333,'Employee List'!$A:$E,5,0)</f>
        <v>E-1361</v>
      </c>
    </row>
    <row r="18334" spans="1:9" x14ac:dyDescent="0.35">
      <c r="A18334" t="s">
        <v>1257</v>
      </c>
      <c r="B18334" t="s">
        <v>286</v>
      </c>
      <c r="C18334" t="s">
        <v>395</v>
      </c>
      <c r="D18334" t="s">
        <v>1267</v>
      </c>
      <c r="E18334" t="s">
        <v>29</v>
      </c>
      <c r="F18334">
        <v>49988</v>
      </c>
      <c r="G18334">
        <v>37835</v>
      </c>
      <c r="H18334">
        <v>0.7568816515963831</v>
      </c>
      <c r="I18334" t="str">
        <f>VLOOKUP($B18334&amp;$E18334,'Employee List'!$A:$E,5,0)</f>
        <v>E-1361</v>
      </c>
    </row>
    <row r="18335" spans="1:9" x14ac:dyDescent="0.35">
      <c r="A18335" t="s">
        <v>1257</v>
      </c>
      <c r="B18335" t="s">
        <v>286</v>
      </c>
      <c r="C18335" t="s">
        <v>395</v>
      </c>
      <c r="D18335" t="s">
        <v>1267</v>
      </c>
      <c r="E18335" t="s">
        <v>30</v>
      </c>
      <c r="F18335">
        <v>53219</v>
      </c>
      <c r="G18335">
        <v>36387</v>
      </c>
      <c r="H18335">
        <v>0.68372197899246512</v>
      </c>
      <c r="I18335" t="str">
        <f>VLOOKUP($B18335&amp;$E18335,'Employee List'!$A:$E,5,0)</f>
        <v>E-1361</v>
      </c>
    </row>
    <row r="18336" spans="1:9" x14ac:dyDescent="0.35">
      <c r="A18336" t="s">
        <v>1257</v>
      </c>
      <c r="B18336" t="s">
        <v>286</v>
      </c>
      <c r="C18336" t="s">
        <v>395</v>
      </c>
      <c r="D18336" t="s">
        <v>1267</v>
      </c>
      <c r="E18336" t="s">
        <v>31</v>
      </c>
      <c r="F18336">
        <v>51789</v>
      </c>
      <c r="G18336">
        <v>40985</v>
      </c>
      <c r="H18336">
        <v>0.79138427079109464</v>
      </c>
      <c r="I18336" t="str">
        <f>VLOOKUP($B18336&amp;$E18336,'Employee List'!$A:$E,5,0)</f>
        <v>E-1361</v>
      </c>
    </row>
    <row r="18337" spans="1:9" x14ac:dyDescent="0.35">
      <c r="A18337" t="s">
        <v>1257</v>
      </c>
      <c r="B18337" t="s">
        <v>286</v>
      </c>
      <c r="C18337" t="s">
        <v>395</v>
      </c>
      <c r="D18337" t="s">
        <v>1268</v>
      </c>
      <c r="E18337" t="s">
        <v>29</v>
      </c>
      <c r="F18337">
        <v>12424</v>
      </c>
      <c r="G18337">
        <v>12300</v>
      </c>
      <c r="H18337">
        <v>0.99001931745009664</v>
      </c>
      <c r="I18337" t="str">
        <f>VLOOKUP($B18337&amp;$E18337,'Employee List'!$A:$E,5,0)</f>
        <v>E-1361</v>
      </c>
    </row>
    <row r="18338" spans="1:9" x14ac:dyDescent="0.35">
      <c r="A18338" t="s">
        <v>1257</v>
      </c>
      <c r="B18338" t="s">
        <v>286</v>
      </c>
      <c r="C18338" t="s">
        <v>395</v>
      </c>
      <c r="D18338" t="s">
        <v>1268</v>
      </c>
      <c r="E18338" t="s">
        <v>30</v>
      </c>
      <c r="F18338">
        <v>12516</v>
      </c>
      <c r="G18338">
        <v>12257</v>
      </c>
      <c r="H18338">
        <v>0.97930648769574946</v>
      </c>
      <c r="I18338" t="str">
        <f>VLOOKUP($B18338&amp;$E18338,'Employee List'!$A:$E,5,0)</f>
        <v>E-1361</v>
      </c>
    </row>
    <row r="18339" spans="1:9" x14ac:dyDescent="0.35">
      <c r="A18339" t="s">
        <v>1257</v>
      </c>
      <c r="B18339" t="s">
        <v>286</v>
      </c>
      <c r="C18339" t="s">
        <v>395</v>
      </c>
      <c r="D18339" t="s">
        <v>1268</v>
      </c>
      <c r="E18339" t="s">
        <v>31</v>
      </c>
      <c r="F18339">
        <v>13639</v>
      </c>
      <c r="G18339">
        <v>9158</v>
      </c>
      <c r="H18339">
        <v>0.67145685167534275</v>
      </c>
      <c r="I18339" t="str">
        <f>VLOOKUP($B18339&amp;$E18339,'Employee List'!$A:$E,5,0)</f>
        <v>E-1361</v>
      </c>
    </row>
    <row r="18340" spans="1:9" x14ac:dyDescent="0.35">
      <c r="A18340" t="s">
        <v>1257</v>
      </c>
      <c r="B18340" t="s">
        <v>286</v>
      </c>
      <c r="C18340" t="s">
        <v>395</v>
      </c>
      <c r="D18340" t="s">
        <v>1269</v>
      </c>
      <c r="E18340" t="s">
        <v>29</v>
      </c>
      <c r="F18340">
        <v>20934</v>
      </c>
      <c r="G18340">
        <v>13424</v>
      </c>
      <c r="H18340">
        <v>0.64125346326550114</v>
      </c>
      <c r="I18340" t="str">
        <f>VLOOKUP($B18340&amp;$E18340,'Employee List'!$A:$E,5,0)</f>
        <v>E-1361</v>
      </c>
    </row>
    <row r="18341" spans="1:9" x14ac:dyDescent="0.35">
      <c r="A18341" t="s">
        <v>1257</v>
      </c>
      <c r="B18341" t="s">
        <v>286</v>
      </c>
      <c r="C18341" t="s">
        <v>395</v>
      </c>
      <c r="D18341" t="s">
        <v>1269</v>
      </c>
      <c r="E18341" t="s">
        <v>30</v>
      </c>
      <c r="F18341">
        <v>24495</v>
      </c>
      <c r="G18341">
        <v>8715</v>
      </c>
      <c r="H18341">
        <v>0.35578689528475199</v>
      </c>
      <c r="I18341" t="str">
        <f>VLOOKUP($B18341&amp;$E18341,'Employee List'!$A:$E,5,0)</f>
        <v>E-1361</v>
      </c>
    </row>
    <row r="18342" spans="1:9" x14ac:dyDescent="0.35">
      <c r="A18342" t="s">
        <v>1257</v>
      </c>
      <c r="B18342" t="s">
        <v>286</v>
      </c>
      <c r="C18342" t="s">
        <v>395</v>
      </c>
      <c r="D18342" t="s">
        <v>1269</v>
      </c>
      <c r="E18342" t="s">
        <v>31</v>
      </c>
      <c r="F18342">
        <v>18486</v>
      </c>
      <c r="G18342">
        <v>3549</v>
      </c>
      <c r="H18342">
        <v>0.19198312236286919</v>
      </c>
      <c r="I18342" t="str">
        <f>VLOOKUP($B18342&amp;$E18342,'Employee List'!$A:$E,5,0)</f>
        <v>E-1361</v>
      </c>
    </row>
    <row r="18343" spans="1:9" x14ac:dyDescent="0.35">
      <c r="A18343" t="s">
        <v>1257</v>
      </c>
      <c r="B18343" t="s">
        <v>286</v>
      </c>
      <c r="C18343" t="s">
        <v>395</v>
      </c>
      <c r="D18343" t="s">
        <v>1270</v>
      </c>
      <c r="E18343" t="s">
        <v>29</v>
      </c>
      <c r="F18343">
        <v>6688</v>
      </c>
      <c r="G18343">
        <v>7904</v>
      </c>
      <c r="H18343">
        <v>1.1818181818181819</v>
      </c>
      <c r="I18343" t="str">
        <f>VLOOKUP($B18343&amp;$E18343,'Employee List'!$A:$E,5,0)</f>
        <v>E-1361</v>
      </c>
    </row>
    <row r="18344" spans="1:9" x14ac:dyDescent="0.35">
      <c r="A18344" t="s">
        <v>1257</v>
      </c>
      <c r="B18344" t="s">
        <v>286</v>
      </c>
      <c r="C18344" t="s">
        <v>395</v>
      </c>
      <c r="D18344" t="s">
        <v>1270</v>
      </c>
      <c r="E18344" t="s">
        <v>30</v>
      </c>
      <c r="F18344">
        <v>6937</v>
      </c>
      <c r="G18344">
        <v>5728</v>
      </c>
      <c r="H18344">
        <v>0.82571716880495893</v>
      </c>
      <c r="I18344" t="str">
        <f>VLOOKUP($B18344&amp;$E18344,'Employee List'!$A:$E,5,0)</f>
        <v>E-1361</v>
      </c>
    </row>
    <row r="18345" spans="1:9" x14ac:dyDescent="0.35">
      <c r="A18345" t="s">
        <v>1257</v>
      </c>
      <c r="B18345" t="s">
        <v>286</v>
      </c>
      <c r="C18345" t="s">
        <v>395</v>
      </c>
      <c r="D18345" t="s">
        <v>1270</v>
      </c>
      <c r="E18345" t="s">
        <v>31</v>
      </c>
      <c r="F18345">
        <v>4688</v>
      </c>
      <c r="G18345">
        <v>5086</v>
      </c>
      <c r="H18345">
        <v>1.0848976109215016</v>
      </c>
      <c r="I18345" t="str">
        <f>VLOOKUP($B18345&amp;$E18345,'Employee List'!$A:$E,5,0)</f>
        <v>E-1361</v>
      </c>
    </row>
    <row r="18346" spans="1:9" x14ac:dyDescent="0.35">
      <c r="A18346" t="s">
        <v>1257</v>
      </c>
      <c r="B18346" t="s">
        <v>286</v>
      </c>
      <c r="C18346" t="s">
        <v>395</v>
      </c>
      <c r="D18346" t="s">
        <v>1271</v>
      </c>
      <c r="E18346" t="s">
        <v>29</v>
      </c>
      <c r="F18346">
        <v>9980</v>
      </c>
      <c r="G18346">
        <v>8911</v>
      </c>
      <c r="H18346">
        <v>0.89288577154308613</v>
      </c>
      <c r="I18346" t="str">
        <f>VLOOKUP($B18346&amp;$E18346,'Employee List'!$A:$E,5,0)</f>
        <v>E-1361</v>
      </c>
    </row>
    <row r="18347" spans="1:9" x14ac:dyDescent="0.35">
      <c r="A18347" t="s">
        <v>1257</v>
      </c>
      <c r="B18347" t="s">
        <v>286</v>
      </c>
      <c r="C18347" t="s">
        <v>395</v>
      </c>
      <c r="D18347" t="s">
        <v>1271</v>
      </c>
      <c r="E18347" t="s">
        <v>30</v>
      </c>
      <c r="F18347">
        <v>7806</v>
      </c>
      <c r="G18347">
        <v>8365</v>
      </c>
      <c r="H18347">
        <v>1.0716115808352549</v>
      </c>
      <c r="I18347" t="str">
        <f>VLOOKUP($B18347&amp;$E18347,'Employee List'!$A:$E,5,0)</f>
        <v>E-1361</v>
      </c>
    </row>
    <row r="18348" spans="1:9" x14ac:dyDescent="0.35">
      <c r="A18348" t="s">
        <v>1257</v>
      </c>
      <c r="B18348" t="s">
        <v>286</v>
      </c>
      <c r="C18348" t="s">
        <v>395</v>
      </c>
      <c r="D18348" t="s">
        <v>1271</v>
      </c>
      <c r="E18348" t="s">
        <v>31</v>
      </c>
      <c r="F18348">
        <v>9223</v>
      </c>
      <c r="G18348">
        <v>10179</v>
      </c>
      <c r="H18348">
        <v>1.1036539087064947</v>
      </c>
      <c r="I18348" t="str">
        <f>VLOOKUP($B18348&amp;$E18348,'Employee List'!$A:$E,5,0)</f>
        <v>E-1361</v>
      </c>
    </row>
    <row r="18349" spans="1:9" x14ac:dyDescent="0.35">
      <c r="A18349" t="s">
        <v>1257</v>
      </c>
      <c r="B18349" t="s">
        <v>286</v>
      </c>
      <c r="C18349" t="s">
        <v>395</v>
      </c>
      <c r="D18349" t="s">
        <v>1258</v>
      </c>
      <c r="E18349" t="s">
        <v>29</v>
      </c>
      <c r="F18349">
        <v>102048</v>
      </c>
      <c r="G18349">
        <v>124087</v>
      </c>
      <c r="H18349">
        <v>1.2159669959234869</v>
      </c>
      <c r="I18349" t="str">
        <f>VLOOKUP($B18349&amp;$E18349,'Employee List'!$A:$E,5,0)</f>
        <v>E-1361</v>
      </c>
    </row>
    <row r="18350" spans="1:9" x14ac:dyDescent="0.35">
      <c r="A18350" t="s">
        <v>1257</v>
      </c>
      <c r="B18350" t="s">
        <v>286</v>
      </c>
      <c r="C18350" t="s">
        <v>395</v>
      </c>
      <c r="D18350" t="s">
        <v>1258</v>
      </c>
      <c r="E18350" t="s">
        <v>30</v>
      </c>
      <c r="F18350">
        <v>100967</v>
      </c>
      <c r="G18350">
        <v>91197</v>
      </c>
      <c r="H18350">
        <v>0.90323571067774622</v>
      </c>
      <c r="I18350" t="str">
        <f>VLOOKUP($B18350&amp;$E18350,'Employee List'!$A:$E,5,0)</f>
        <v>E-1361</v>
      </c>
    </row>
    <row r="18351" spans="1:9" x14ac:dyDescent="0.35">
      <c r="A18351" t="s">
        <v>1257</v>
      </c>
      <c r="B18351" t="s">
        <v>286</v>
      </c>
      <c r="C18351" t="s">
        <v>395</v>
      </c>
      <c r="D18351" t="s">
        <v>1258</v>
      </c>
      <c r="E18351" t="s">
        <v>31</v>
      </c>
      <c r="F18351">
        <v>96374</v>
      </c>
      <c r="G18351">
        <v>79345</v>
      </c>
      <c r="H18351">
        <v>0.82330296553012228</v>
      </c>
      <c r="I18351" t="str">
        <f>VLOOKUP($B18351&amp;$E18351,'Employee List'!$A:$E,5,0)</f>
        <v>E-1361</v>
      </c>
    </row>
    <row r="18352" spans="1:9" x14ac:dyDescent="0.35">
      <c r="A18352" t="s">
        <v>1257</v>
      </c>
      <c r="B18352" t="s">
        <v>286</v>
      </c>
      <c r="C18352" t="s">
        <v>395</v>
      </c>
      <c r="D18352" t="s">
        <v>1272</v>
      </c>
      <c r="E18352" t="s">
        <v>29</v>
      </c>
      <c r="F18352">
        <v>15197</v>
      </c>
      <c r="G18352">
        <v>12659</v>
      </c>
      <c r="H18352">
        <v>0.83299335395143781</v>
      </c>
      <c r="I18352" t="str">
        <f>VLOOKUP($B18352&amp;$E18352,'Employee List'!$A:$E,5,0)</f>
        <v>E-1361</v>
      </c>
    </row>
    <row r="18353" spans="1:9" x14ac:dyDescent="0.35">
      <c r="A18353" t="s">
        <v>1257</v>
      </c>
      <c r="B18353" t="s">
        <v>286</v>
      </c>
      <c r="C18353" t="s">
        <v>395</v>
      </c>
      <c r="D18353" t="s">
        <v>1272</v>
      </c>
      <c r="E18353" t="s">
        <v>30</v>
      </c>
      <c r="F18353">
        <v>16848</v>
      </c>
      <c r="G18353">
        <v>8773</v>
      </c>
      <c r="H18353">
        <v>0.5207146248812915</v>
      </c>
      <c r="I18353" t="str">
        <f>VLOOKUP($B18353&amp;$E18353,'Employee List'!$A:$E,5,0)</f>
        <v>E-1361</v>
      </c>
    </row>
    <row r="18354" spans="1:9" x14ac:dyDescent="0.35">
      <c r="A18354" t="s">
        <v>1257</v>
      </c>
      <c r="B18354" t="s">
        <v>286</v>
      </c>
      <c r="C18354" t="s">
        <v>395</v>
      </c>
      <c r="D18354" t="s">
        <v>1272</v>
      </c>
      <c r="E18354" t="s">
        <v>31</v>
      </c>
      <c r="F18354">
        <v>16107</v>
      </c>
      <c r="G18354">
        <v>13757</v>
      </c>
      <c r="H18354">
        <v>0.85410070155832862</v>
      </c>
      <c r="I18354" t="str">
        <f>VLOOKUP($B18354&amp;$E18354,'Employee List'!$A:$E,5,0)</f>
        <v>E-1361</v>
      </c>
    </row>
    <row r="18355" spans="1:9" x14ac:dyDescent="0.35">
      <c r="A18355" t="s">
        <v>1257</v>
      </c>
      <c r="B18355" t="s">
        <v>286</v>
      </c>
      <c r="C18355" t="s">
        <v>395</v>
      </c>
      <c r="D18355" t="s">
        <v>1259</v>
      </c>
      <c r="E18355" t="s">
        <v>29</v>
      </c>
      <c r="F18355">
        <v>80281</v>
      </c>
      <c r="G18355">
        <v>93307</v>
      </c>
      <c r="H18355">
        <v>1.16225507903489</v>
      </c>
      <c r="I18355" t="str">
        <f>VLOOKUP($B18355&amp;$E18355,'Employee List'!$A:$E,5,0)</f>
        <v>E-1361</v>
      </c>
    </row>
    <row r="18356" spans="1:9" x14ac:dyDescent="0.35">
      <c r="A18356" t="s">
        <v>1257</v>
      </c>
      <c r="B18356" t="s">
        <v>286</v>
      </c>
      <c r="C18356" t="s">
        <v>395</v>
      </c>
      <c r="D18356" t="s">
        <v>1259</v>
      </c>
      <c r="E18356" t="s">
        <v>30</v>
      </c>
      <c r="F18356">
        <v>81197</v>
      </c>
      <c r="G18356">
        <v>68596</v>
      </c>
      <c r="H18356">
        <v>0.84480953729817609</v>
      </c>
      <c r="I18356" t="str">
        <f>VLOOKUP($B18356&amp;$E18356,'Employee List'!$A:$E,5,0)</f>
        <v>E-1361</v>
      </c>
    </row>
    <row r="18357" spans="1:9" x14ac:dyDescent="0.35">
      <c r="A18357" t="s">
        <v>1257</v>
      </c>
      <c r="B18357" t="s">
        <v>286</v>
      </c>
      <c r="C18357" t="s">
        <v>395</v>
      </c>
      <c r="D18357" t="s">
        <v>1259</v>
      </c>
      <c r="E18357" t="s">
        <v>31</v>
      </c>
      <c r="F18357">
        <v>87812</v>
      </c>
      <c r="G18357">
        <v>68428</v>
      </c>
      <c r="H18357">
        <v>0.77925568259463396</v>
      </c>
      <c r="I18357" t="str">
        <f>VLOOKUP($B18357&amp;$E18357,'Employee List'!$A:$E,5,0)</f>
        <v>E-1361</v>
      </c>
    </row>
    <row r="18358" spans="1:9" x14ac:dyDescent="0.35">
      <c r="A18358" t="s">
        <v>1257</v>
      </c>
      <c r="B18358" t="s">
        <v>286</v>
      </c>
      <c r="C18358" t="s">
        <v>395</v>
      </c>
      <c r="D18358" t="s">
        <v>1273</v>
      </c>
      <c r="E18358" t="s">
        <v>29</v>
      </c>
      <c r="F18358">
        <v>5974</v>
      </c>
      <c r="G18358">
        <v>10607</v>
      </c>
      <c r="H18358">
        <v>1.7755272849012387</v>
      </c>
      <c r="I18358" t="str">
        <f>VLOOKUP($B18358&amp;$E18358,'Employee List'!$A:$E,5,0)</f>
        <v>E-1361</v>
      </c>
    </row>
    <row r="18359" spans="1:9" x14ac:dyDescent="0.35">
      <c r="A18359" t="s">
        <v>1257</v>
      </c>
      <c r="B18359" t="s">
        <v>286</v>
      </c>
      <c r="C18359" t="s">
        <v>395</v>
      </c>
      <c r="D18359" t="s">
        <v>1273</v>
      </c>
      <c r="E18359" t="s">
        <v>30</v>
      </c>
      <c r="F18359">
        <v>8655</v>
      </c>
      <c r="G18359">
        <v>8905</v>
      </c>
      <c r="H18359">
        <v>1.0288850375505487</v>
      </c>
      <c r="I18359" t="str">
        <f>VLOOKUP($B18359&amp;$E18359,'Employee List'!$A:$E,5,0)</f>
        <v>E-1361</v>
      </c>
    </row>
    <row r="18360" spans="1:9" x14ac:dyDescent="0.35">
      <c r="A18360" t="s">
        <v>1257</v>
      </c>
      <c r="B18360" t="s">
        <v>286</v>
      </c>
      <c r="C18360" t="s">
        <v>395</v>
      </c>
      <c r="D18360" t="s">
        <v>1273</v>
      </c>
      <c r="E18360" t="s">
        <v>31</v>
      </c>
      <c r="F18360">
        <v>6221</v>
      </c>
      <c r="G18360">
        <v>14064</v>
      </c>
      <c r="H18360">
        <v>2.2607297862080054</v>
      </c>
      <c r="I18360" t="str">
        <f>VLOOKUP($B18360&amp;$E18360,'Employee List'!$A:$E,5,0)</f>
        <v>E-1361</v>
      </c>
    </row>
    <row r="18361" spans="1:9" x14ac:dyDescent="0.35">
      <c r="A18361" t="s">
        <v>1257</v>
      </c>
      <c r="B18361" t="s">
        <v>286</v>
      </c>
      <c r="C18361" t="s">
        <v>395</v>
      </c>
      <c r="D18361" t="s">
        <v>1275</v>
      </c>
      <c r="E18361" t="s">
        <v>29</v>
      </c>
      <c r="F18361">
        <v>3925</v>
      </c>
      <c r="G18361">
        <v>2096</v>
      </c>
      <c r="H18361">
        <v>0.5340127388535032</v>
      </c>
      <c r="I18361" t="str">
        <f>VLOOKUP($B18361&amp;$E18361,'Employee List'!$A:$E,5,0)</f>
        <v>E-1361</v>
      </c>
    </row>
    <row r="18362" spans="1:9" x14ac:dyDescent="0.35">
      <c r="A18362" t="s">
        <v>1257</v>
      </c>
      <c r="B18362" t="s">
        <v>286</v>
      </c>
      <c r="C18362" t="s">
        <v>395</v>
      </c>
      <c r="D18362" t="s">
        <v>1275</v>
      </c>
      <c r="E18362" t="s">
        <v>30</v>
      </c>
      <c r="F18362">
        <v>5083</v>
      </c>
      <c r="G18362">
        <v>1074</v>
      </c>
      <c r="H18362">
        <v>0.21129254377336218</v>
      </c>
      <c r="I18362" t="str">
        <f>VLOOKUP($B18362&amp;$E18362,'Employee List'!$A:$E,5,0)</f>
        <v>E-1361</v>
      </c>
    </row>
    <row r="18363" spans="1:9" x14ac:dyDescent="0.35">
      <c r="A18363" t="s">
        <v>1257</v>
      </c>
      <c r="B18363" t="s">
        <v>286</v>
      </c>
      <c r="C18363" t="s">
        <v>395</v>
      </c>
      <c r="D18363" t="s">
        <v>1275</v>
      </c>
      <c r="E18363" t="s">
        <v>31</v>
      </c>
      <c r="F18363">
        <v>4549</v>
      </c>
      <c r="G18363">
        <v>1912</v>
      </c>
      <c r="H18363">
        <v>0.42031215651791604</v>
      </c>
      <c r="I18363" t="str">
        <f>VLOOKUP($B18363&amp;$E18363,'Employee List'!$A:$E,5,0)</f>
        <v>E-1361</v>
      </c>
    </row>
    <row r="18364" spans="1:9" x14ac:dyDescent="0.35">
      <c r="A18364" t="s">
        <v>1257</v>
      </c>
      <c r="B18364" t="s">
        <v>286</v>
      </c>
      <c r="C18364" t="s">
        <v>395</v>
      </c>
      <c r="D18364" t="s">
        <v>1276</v>
      </c>
      <c r="E18364" t="s">
        <v>29</v>
      </c>
      <c r="F18364">
        <v>6259</v>
      </c>
      <c r="G18364">
        <v>3319</v>
      </c>
      <c r="H18364">
        <v>0.53027640198114712</v>
      </c>
      <c r="I18364" t="str">
        <f>VLOOKUP($B18364&amp;$E18364,'Employee List'!$A:$E,5,0)</f>
        <v>E-1361</v>
      </c>
    </row>
    <row r="18365" spans="1:9" x14ac:dyDescent="0.35">
      <c r="A18365" t="s">
        <v>1257</v>
      </c>
      <c r="B18365" t="s">
        <v>286</v>
      </c>
      <c r="C18365" t="s">
        <v>395</v>
      </c>
      <c r="D18365" t="s">
        <v>1276</v>
      </c>
      <c r="E18365" t="s">
        <v>30</v>
      </c>
      <c r="F18365">
        <v>4367</v>
      </c>
      <c r="G18365">
        <v>1520</v>
      </c>
      <c r="H18365">
        <v>0.34806503320357224</v>
      </c>
      <c r="I18365" t="str">
        <f>VLOOKUP($B18365&amp;$E18365,'Employee List'!$A:$E,5,0)</f>
        <v>E-1361</v>
      </c>
    </row>
    <row r="18366" spans="1:9" x14ac:dyDescent="0.35">
      <c r="A18366" t="s">
        <v>1257</v>
      </c>
      <c r="B18366" t="s">
        <v>286</v>
      </c>
      <c r="C18366" t="s">
        <v>395</v>
      </c>
      <c r="D18366" t="s">
        <v>1276</v>
      </c>
      <c r="E18366" t="s">
        <v>31</v>
      </c>
      <c r="F18366">
        <v>4032</v>
      </c>
      <c r="G18366">
        <v>4607</v>
      </c>
      <c r="H18366">
        <v>1.142609126984127</v>
      </c>
      <c r="I18366" t="str">
        <f>VLOOKUP($B18366&amp;$E18366,'Employee List'!$A:$E,5,0)</f>
        <v>E-1361</v>
      </c>
    </row>
    <row r="18367" spans="1:9" x14ac:dyDescent="0.35">
      <c r="A18367" t="s">
        <v>1257</v>
      </c>
      <c r="B18367" t="s">
        <v>286</v>
      </c>
      <c r="C18367" t="s">
        <v>395</v>
      </c>
      <c r="D18367" t="s">
        <v>1277</v>
      </c>
      <c r="E18367" t="s">
        <v>29</v>
      </c>
      <c r="F18367">
        <v>6329</v>
      </c>
      <c r="G18367">
        <v>5864</v>
      </c>
      <c r="H18367">
        <v>0.92652867751619528</v>
      </c>
      <c r="I18367" t="str">
        <f>VLOOKUP($B18367&amp;$E18367,'Employee List'!$A:$E,5,0)</f>
        <v>E-1361</v>
      </c>
    </row>
    <row r="18368" spans="1:9" x14ac:dyDescent="0.35">
      <c r="A18368" t="s">
        <v>1257</v>
      </c>
      <c r="B18368" t="s">
        <v>286</v>
      </c>
      <c r="C18368" t="s">
        <v>395</v>
      </c>
      <c r="D18368" t="s">
        <v>1277</v>
      </c>
      <c r="E18368" t="s">
        <v>30</v>
      </c>
      <c r="F18368">
        <v>6217</v>
      </c>
      <c r="G18368">
        <v>5906</v>
      </c>
      <c r="H18368">
        <v>0.94997587260736693</v>
      </c>
      <c r="I18368" t="str">
        <f>VLOOKUP($B18368&amp;$E18368,'Employee List'!$A:$E,5,0)</f>
        <v>E-1361</v>
      </c>
    </row>
    <row r="18369" spans="1:9" x14ac:dyDescent="0.35">
      <c r="A18369" t="s">
        <v>1257</v>
      </c>
      <c r="B18369" t="s">
        <v>286</v>
      </c>
      <c r="C18369" t="s">
        <v>395</v>
      </c>
      <c r="D18369" t="s">
        <v>1277</v>
      </c>
      <c r="E18369" t="s">
        <v>31</v>
      </c>
      <c r="F18369">
        <v>7358</v>
      </c>
      <c r="G18369">
        <v>5266</v>
      </c>
      <c r="H18369">
        <v>0.71568360967654254</v>
      </c>
      <c r="I18369" t="str">
        <f>VLOOKUP($B18369&amp;$E18369,'Employee List'!$A:$E,5,0)</f>
        <v>E-1361</v>
      </c>
    </row>
    <row r="18370" spans="1:9" x14ac:dyDescent="0.35">
      <c r="A18370" t="s">
        <v>1257</v>
      </c>
      <c r="B18370" t="s">
        <v>286</v>
      </c>
      <c r="C18370" t="s">
        <v>395</v>
      </c>
      <c r="D18370" t="s">
        <v>1278</v>
      </c>
      <c r="E18370" t="s">
        <v>29</v>
      </c>
      <c r="F18370">
        <v>7347</v>
      </c>
      <c r="G18370">
        <v>9019</v>
      </c>
      <c r="H18370">
        <v>1.2275758813121003</v>
      </c>
      <c r="I18370" t="str">
        <f>VLOOKUP($B18370&amp;$E18370,'Employee List'!$A:$E,5,0)</f>
        <v>E-1361</v>
      </c>
    </row>
    <row r="18371" spans="1:9" x14ac:dyDescent="0.35">
      <c r="A18371" t="s">
        <v>1257</v>
      </c>
      <c r="B18371" t="s">
        <v>286</v>
      </c>
      <c r="C18371" t="s">
        <v>395</v>
      </c>
      <c r="D18371" t="s">
        <v>1278</v>
      </c>
      <c r="E18371" t="s">
        <v>30</v>
      </c>
      <c r="F18371">
        <v>5676</v>
      </c>
      <c r="G18371">
        <v>7249</v>
      </c>
      <c r="H18371">
        <v>1.2771317829457365</v>
      </c>
      <c r="I18371" t="str">
        <f>VLOOKUP($B18371&amp;$E18371,'Employee List'!$A:$E,5,0)</f>
        <v>E-1361</v>
      </c>
    </row>
    <row r="18372" spans="1:9" x14ac:dyDescent="0.35">
      <c r="A18372" t="s">
        <v>1257</v>
      </c>
      <c r="B18372" t="s">
        <v>286</v>
      </c>
      <c r="C18372" t="s">
        <v>395</v>
      </c>
      <c r="D18372" t="s">
        <v>1278</v>
      </c>
      <c r="E18372" t="s">
        <v>31</v>
      </c>
      <c r="F18372">
        <v>8360</v>
      </c>
      <c r="G18372">
        <v>6874</v>
      </c>
      <c r="H18372">
        <v>0.82224880382775123</v>
      </c>
      <c r="I18372" t="str">
        <f>VLOOKUP($B18372&amp;$E18372,'Employee List'!$A:$E,5,0)</f>
        <v>E-1361</v>
      </c>
    </row>
    <row r="18373" spans="1:9" x14ac:dyDescent="0.35">
      <c r="A18373" t="s">
        <v>1257</v>
      </c>
      <c r="B18373" t="s">
        <v>286</v>
      </c>
      <c r="C18373" t="s">
        <v>395</v>
      </c>
      <c r="D18373" t="s">
        <v>1279</v>
      </c>
      <c r="E18373" t="s">
        <v>29</v>
      </c>
      <c r="F18373">
        <v>2865</v>
      </c>
      <c r="G18373">
        <v>2840</v>
      </c>
      <c r="H18373">
        <v>0.99127399650959858</v>
      </c>
      <c r="I18373" t="str">
        <f>VLOOKUP($B18373&amp;$E18373,'Employee List'!$A:$E,5,0)</f>
        <v>E-1361</v>
      </c>
    </row>
    <row r="18374" spans="1:9" x14ac:dyDescent="0.35">
      <c r="A18374" t="s">
        <v>1257</v>
      </c>
      <c r="B18374" t="s">
        <v>286</v>
      </c>
      <c r="C18374" t="s">
        <v>395</v>
      </c>
      <c r="D18374" t="s">
        <v>1279</v>
      </c>
      <c r="E18374" t="s">
        <v>30</v>
      </c>
      <c r="F18374">
        <v>1660</v>
      </c>
      <c r="G18374">
        <v>2752</v>
      </c>
      <c r="H18374">
        <v>1.6578313253012049</v>
      </c>
      <c r="I18374" t="str">
        <f>VLOOKUP($B18374&amp;$E18374,'Employee List'!$A:$E,5,0)</f>
        <v>E-1361</v>
      </c>
    </row>
    <row r="18375" spans="1:9" x14ac:dyDescent="0.35">
      <c r="A18375" t="s">
        <v>1257</v>
      </c>
      <c r="B18375" t="s">
        <v>286</v>
      </c>
      <c r="C18375" t="s">
        <v>395</v>
      </c>
      <c r="D18375" t="s">
        <v>1279</v>
      </c>
      <c r="E18375" t="s">
        <v>31</v>
      </c>
      <c r="F18375">
        <v>4257</v>
      </c>
      <c r="G18375">
        <v>3046</v>
      </c>
      <c r="H18375">
        <v>0.71552736669015737</v>
      </c>
      <c r="I18375" t="str">
        <f>VLOOKUP($B18375&amp;$E18375,'Employee List'!$A:$E,5,0)</f>
        <v>E-1361</v>
      </c>
    </row>
    <row r="18376" spans="1:9" x14ac:dyDescent="0.35">
      <c r="A18376" t="s">
        <v>1257</v>
      </c>
      <c r="B18376" t="s">
        <v>286</v>
      </c>
      <c r="C18376" t="s">
        <v>395</v>
      </c>
      <c r="D18376" t="s">
        <v>1280</v>
      </c>
      <c r="E18376" t="s">
        <v>29</v>
      </c>
      <c r="F18376">
        <v>32614</v>
      </c>
      <c r="G18376">
        <v>34752</v>
      </c>
      <c r="H18376">
        <v>1.0655546697737168</v>
      </c>
      <c r="I18376" t="str">
        <f>VLOOKUP($B18376&amp;$E18376,'Employee List'!$A:$E,5,0)</f>
        <v>E-1361</v>
      </c>
    </row>
    <row r="18377" spans="1:9" x14ac:dyDescent="0.35">
      <c r="A18377" t="s">
        <v>1257</v>
      </c>
      <c r="B18377" t="s">
        <v>286</v>
      </c>
      <c r="C18377" t="s">
        <v>395</v>
      </c>
      <c r="D18377" t="s">
        <v>1280</v>
      </c>
      <c r="E18377" t="s">
        <v>30</v>
      </c>
      <c r="F18377">
        <v>31062</v>
      </c>
      <c r="G18377">
        <v>141184</v>
      </c>
      <c r="H18377">
        <v>4.545232116412337</v>
      </c>
      <c r="I18377" t="str">
        <f>VLOOKUP($B18377&amp;$E18377,'Employee List'!$A:$E,5,0)</f>
        <v>E-1361</v>
      </c>
    </row>
    <row r="18378" spans="1:9" x14ac:dyDescent="0.35">
      <c r="A18378" t="s">
        <v>1257</v>
      </c>
      <c r="B18378" t="s">
        <v>286</v>
      </c>
      <c r="C18378" t="s">
        <v>395</v>
      </c>
      <c r="D18378" t="s">
        <v>1280</v>
      </c>
      <c r="E18378" t="s">
        <v>31</v>
      </c>
      <c r="F18378">
        <v>30577</v>
      </c>
      <c r="G18378">
        <v>58790</v>
      </c>
      <c r="H18378">
        <v>1.9226869869509762</v>
      </c>
      <c r="I18378" t="str">
        <f>VLOOKUP($B18378&amp;$E18378,'Employee List'!$A:$E,5,0)</f>
        <v>E-1361</v>
      </c>
    </row>
    <row r="18379" spans="1:9" x14ac:dyDescent="0.35">
      <c r="A18379" t="s">
        <v>1257</v>
      </c>
      <c r="B18379" t="s">
        <v>286</v>
      </c>
      <c r="C18379" t="s">
        <v>395</v>
      </c>
      <c r="D18379" t="s">
        <v>1262</v>
      </c>
      <c r="E18379" t="s">
        <v>29</v>
      </c>
      <c r="F18379">
        <v>16219</v>
      </c>
      <c r="G18379">
        <v>10346</v>
      </c>
      <c r="H18379">
        <v>0.63789382822615448</v>
      </c>
      <c r="I18379" t="str">
        <f>VLOOKUP($B18379&amp;$E18379,'Employee List'!$A:$E,5,0)</f>
        <v>E-1361</v>
      </c>
    </row>
    <row r="18380" spans="1:9" x14ac:dyDescent="0.35">
      <c r="A18380" t="s">
        <v>1257</v>
      </c>
      <c r="B18380" t="s">
        <v>286</v>
      </c>
      <c r="C18380" t="s">
        <v>395</v>
      </c>
      <c r="D18380" t="s">
        <v>1262</v>
      </c>
      <c r="E18380" t="s">
        <v>30</v>
      </c>
      <c r="F18380">
        <v>16264</v>
      </c>
      <c r="G18380">
        <v>13114</v>
      </c>
      <c r="H18380">
        <v>0.8063207083128382</v>
      </c>
      <c r="I18380" t="str">
        <f>VLOOKUP($B18380&amp;$E18380,'Employee List'!$A:$E,5,0)</f>
        <v>E-1361</v>
      </c>
    </row>
    <row r="18381" spans="1:9" x14ac:dyDescent="0.35">
      <c r="A18381" t="s">
        <v>1257</v>
      </c>
      <c r="B18381" t="s">
        <v>286</v>
      </c>
      <c r="C18381" t="s">
        <v>395</v>
      </c>
      <c r="D18381" t="s">
        <v>1262</v>
      </c>
      <c r="E18381" t="s">
        <v>31</v>
      </c>
      <c r="F18381">
        <v>16276</v>
      </c>
      <c r="G18381">
        <v>10820</v>
      </c>
      <c r="H18381">
        <v>0.66478250184320475</v>
      </c>
      <c r="I18381" t="str">
        <f>VLOOKUP($B18381&amp;$E18381,'Employee List'!$A:$E,5,0)</f>
        <v>E-1361</v>
      </c>
    </row>
    <row r="18382" spans="1:9" x14ac:dyDescent="0.35">
      <c r="A18382" t="s">
        <v>1257</v>
      </c>
      <c r="B18382" t="s">
        <v>286</v>
      </c>
      <c r="C18382" t="s">
        <v>395</v>
      </c>
      <c r="D18382" t="s">
        <v>1282</v>
      </c>
      <c r="E18382" t="s">
        <v>30</v>
      </c>
      <c r="F18382">
        <v>7256</v>
      </c>
      <c r="G18382">
        <v>3705</v>
      </c>
      <c r="H18382">
        <v>0.51061190738699003</v>
      </c>
      <c r="I18382" t="str">
        <f>VLOOKUP($B18382&amp;$E18382,'Employee List'!$A:$E,5,0)</f>
        <v>E-1361</v>
      </c>
    </row>
    <row r="18383" spans="1:9" x14ac:dyDescent="0.35">
      <c r="A18383" t="s">
        <v>1257</v>
      </c>
      <c r="B18383" t="s">
        <v>286</v>
      </c>
      <c r="C18383" t="s">
        <v>395</v>
      </c>
      <c r="D18383" t="s">
        <v>1282</v>
      </c>
      <c r="E18383" t="s">
        <v>31</v>
      </c>
      <c r="F18383">
        <v>9108</v>
      </c>
      <c r="G18383">
        <v>3553</v>
      </c>
      <c r="H18383">
        <v>0.39009661835748793</v>
      </c>
      <c r="I18383" t="str">
        <f>VLOOKUP($B18383&amp;$E18383,'Employee List'!$A:$E,5,0)</f>
        <v>E-1361</v>
      </c>
    </row>
    <row r="18384" spans="1:9" x14ac:dyDescent="0.35">
      <c r="A18384" t="s">
        <v>1257</v>
      </c>
      <c r="B18384" t="s">
        <v>286</v>
      </c>
      <c r="C18384" t="s">
        <v>395</v>
      </c>
      <c r="D18384" t="s">
        <v>1281</v>
      </c>
      <c r="E18384" t="s">
        <v>29</v>
      </c>
      <c r="F18384">
        <v>6390</v>
      </c>
      <c r="G18384">
        <v>4591</v>
      </c>
      <c r="H18384">
        <v>0.71846635367762124</v>
      </c>
      <c r="I18384" t="str">
        <f>VLOOKUP($B18384&amp;$E18384,'Employee List'!$A:$E,5,0)</f>
        <v>E-1361</v>
      </c>
    </row>
    <row r="18385" spans="1:9" x14ac:dyDescent="0.35">
      <c r="A18385" t="s">
        <v>1257</v>
      </c>
      <c r="B18385" t="s">
        <v>286</v>
      </c>
      <c r="C18385" t="s">
        <v>395</v>
      </c>
      <c r="D18385" t="s">
        <v>1281</v>
      </c>
      <c r="E18385" t="s">
        <v>30</v>
      </c>
      <c r="F18385">
        <v>5210</v>
      </c>
      <c r="G18385">
        <v>4752</v>
      </c>
      <c r="H18385">
        <v>0.91209213051823412</v>
      </c>
      <c r="I18385" t="str">
        <f>VLOOKUP($B18385&amp;$E18385,'Employee List'!$A:$E,5,0)</f>
        <v>E-1361</v>
      </c>
    </row>
    <row r="18386" spans="1:9" x14ac:dyDescent="0.35">
      <c r="A18386" t="s">
        <v>1257</v>
      </c>
      <c r="B18386" t="s">
        <v>286</v>
      </c>
      <c r="C18386" t="s">
        <v>395</v>
      </c>
      <c r="D18386" t="s">
        <v>1281</v>
      </c>
      <c r="E18386" t="s">
        <v>31</v>
      </c>
      <c r="F18386">
        <v>3930</v>
      </c>
      <c r="G18386">
        <v>5977</v>
      </c>
      <c r="H18386">
        <v>1.5208651399491093</v>
      </c>
      <c r="I18386" t="str">
        <f>VLOOKUP($B18386&amp;$E18386,'Employee List'!$A:$E,5,0)</f>
        <v>E-1361</v>
      </c>
    </row>
    <row r="18387" spans="1:9" x14ac:dyDescent="0.35">
      <c r="A18387" t="s">
        <v>1257</v>
      </c>
      <c r="B18387" t="s">
        <v>287</v>
      </c>
      <c r="C18387" t="s">
        <v>396</v>
      </c>
      <c r="D18387" t="s">
        <v>1274</v>
      </c>
      <c r="E18387" t="s">
        <v>29</v>
      </c>
      <c r="F18387">
        <v>64905</v>
      </c>
      <c r="G18387">
        <v>36412</v>
      </c>
      <c r="H18387">
        <v>0.56100454510438336</v>
      </c>
      <c r="I18387" t="str">
        <f>VLOOKUP($B18387&amp;$E18387,'Employee List'!$A:$E,5,0)</f>
        <v>E-1362</v>
      </c>
    </row>
    <row r="18388" spans="1:9" x14ac:dyDescent="0.35">
      <c r="A18388" t="s">
        <v>1257</v>
      </c>
      <c r="B18388" t="s">
        <v>287</v>
      </c>
      <c r="C18388" t="s">
        <v>396</v>
      </c>
      <c r="D18388" t="s">
        <v>1274</v>
      </c>
      <c r="E18388" t="s">
        <v>30</v>
      </c>
      <c r="F18388">
        <v>67524</v>
      </c>
      <c r="G18388">
        <v>24301</v>
      </c>
      <c r="H18388">
        <v>0.35988685504413248</v>
      </c>
      <c r="I18388" t="str">
        <f>VLOOKUP($B18388&amp;$E18388,'Employee List'!$A:$E,5,0)</f>
        <v>E-1362</v>
      </c>
    </row>
    <row r="18389" spans="1:9" x14ac:dyDescent="0.35">
      <c r="A18389" t="s">
        <v>1257</v>
      </c>
      <c r="B18389" t="s">
        <v>287</v>
      </c>
      <c r="C18389" t="s">
        <v>396</v>
      </c>
      <c r="D18389" t="s">
        <v>1274</v>
      </c>
      <c r="E18389" t="s">
        <v>31</v>
      </c>
      <c r="F18389">
        <v>65055</v>
      </c>
      <c r="G18389">
        <v>23307</v>
      </c>
      <c r="H18389">
        <v>0.35826608254553838</v>
      </c>
      <c r="I18389" t="str">
        <f>VLOOKUP($B18389&amp;$E18389,'Employee List'!$A:$E,5,0)</f>
        <v>E-1362</v>
      </c>
    </row>
    <row r="18390" spans="1:9" x14ac:dyDescent="0.35">
      <c r="A18390" t="s">
        <v>1257</v>
      </c>
      <c r="B18390" t="s">
        <v>287</v>
      </c>
      <c r="C18390" t="s">
        <v>396</v>
      </c>
      <c r="D18390" t="s">
        <v>1263</v>
      </c>
      <c r="E18390" t="s">
        <v>29</v>
      </c>
      <c r="F18390">
        <v>4309</v>
      </c>
      <c r="G18390">
        <v>5006</v>
      </c>
      <c r="H18390">
        <v>1.1617544673938269</v>
      </c>
      <c r="I18390" t="str">
        <f>VLOOKUP($B18390&amp;$E18390,'Employee List'!$A:$E,5,0)</f>
        <v>E-1362</v>
      </c>
    </row>
    <row r="18391" spans="1:9" x14ac:dyDescent="0.35">
      <c r="A18391" t="s">
        <v>1257</v>
      </c>
      <c r="B18391" t="s">
        <v>287</v>
      </c>
      <c r="C18391" t="s">
        <v>396</v>
      </c>
      <c r="D18391" t="s">
        <v>1263</v>
      </c>
      <c r="E18391" t="s">
        <v>30</v>
      </c>
      <c r="F18391">
        <v>3854</v>
      </c>
      <c r="G18391">
        <v>4041</v>
      </c>
      <c r="H18391">
        <v>1.048521017125065</v>
      </c>
      <c r="I18391" t="str">
        <f>VLOOKUP($B18391&amp;$E18391,'Employee List'!$A:$E,5,0)</f>
        <v>E-1362</v>
      </c>
    </row>
    <row r="18392" spans="1:9" x14ac:dyDescent="0.35">
      <c r="A18392" t="s">
        <v>1257</v>
      </c>
      <c r="B18392" t="s">
        <v>287</v>
      </c>
      <c r="C18392" t="s">
        <v>396</v>
      </c>
      <c r="D18392" t="s">
        <v>1263</v>
      </c>
      <c r="E18392" t="s">
        <v>31</v>
      </c>
      <c r="F18392">
        <v>4301</v>
      </c>
      <c r="G18392">
        <v>4305</v>
      </c>
      <c r="H18392">
        <v>1.0009300162752848</v>
      </c>
      <c r="I18392" t="str">
        <f>VLOOKUP($B18392&amp;$E18392,'Employee List'!$A:$E,5,0)</f>
        <v>E-1362</v>
      </c>
    </row>
    <row r="18393" spans="1:9" x14ac:dyDescent="0.35">
      <c r="A18393" t="s">
        <v>1257</v>
      </c>
      <c r="B18393" t="s">
        <v>287</v>
      </c>
      <c r="C18393" t="s">
        <v>396</v>
      </c>
      <c r="D18393" t="s">
        <v>1264</v>
      </c>
      <c r="E18393" t="s">
        <v>29</v>
      </c>
      <c r="F18393">
        <v>1550</v>
      </c>
      <c r="G18393">
        <v>4159</v>
      </c>
      <c r="H18393">
        <v>2.6832258064516128</v>
      </c>
      <c r="I18393" t="str">
        <f>VLOOKUP($B18393&amp;$E18393,'Employee List'!$A:$E,5,0)</f>
        <v>E-1362</v>
      </c>
    </row>
    <row r="18394" spans="1:9" x14ac:dyDescent="0.35">
      <c r="A18394" t="s">
        <v>1257</v>
      </c>
      <c r="B18394" t="s">
        <v>287</v>
      </c>
      <c r="C18394" t="s">
        <v>396</v>
      </c>
      <c r="D18394" t="s">
        <v>1264</v>
      </c>
      <c r="E18394" t="s">
        <v>30</v>
      </c>
      <c r="F18394">
        <v>1164</v>
      </c>
      <c r="G18394">
        <v>4040</v>
      </c>
      <c r="H18394">
        <v>3.470790378006873</v>
      </c>
      <c r="I18394" t="str">
        <f>VLOOKUP($B18394&amp;$E18394,'Employee List'!$A:$E,5,0)</f>
        <v>E-1362</v>
      </c>
    </row>
    <row r="18395" spans="1:9" x14ac:dyDescent="0.35">
      <c r="A18395" t="s">
        <v>1257</v>
      </c>
      <c r="B18395" t="s">
        <v>287</v>
      </c>
      <c r="C18395" t="s">
        <v>396</v>
      </c>
      <c r="D18395" t="s">
        <v>1264</v>
      </c>
      <c r="E18395" t="s">
        <v>31</v>
      </c>
      <c r="F18395">
        <v>3483</v>
      </c>
      <c r="G18395">
        <v>2973</v>
      </c>
      <c r="H18395">
        <v>0.85357450473729546</v>
      </c>
      <c r="I18395" t="str">
        <f>VLOOKUP($B18395&amp;$E18395,'Employee List'!$A:$E,5,0)</f>
        <v>E-1362</v>
      </c>
    </row>
    <row r="18396" spans="1:9" x14ac:dyDescent="0.35">
      <c r="A18396" t="s">
        <v>1257</v>
      </c>
      <c r="B18396" t="s">
        <v>287</v>
      </c>
      <c r="C18396" t="s">
        <v>396</v>
      </c>
      <c r="D18396" t="s">
        <v>1265</v>
      </c>
      <c r="E18396" t="s">
        <v>29</v>
      </c>
      <c r="F18396">
        <v>12623</v>
      </c>
      <c r="G18396">
        <v>17187</v>
      </c>
      <c r="H18396">
        <v>1.3615622276796324</v>
      </c>
      <c r="I18396" t="str">
        <f>VLOOKUP($B18396&amp;$E18396,'Employee List'!$A:$E,5,0)</f>
        <v>E-1362</v>
      </c>
    </row>
    <row r="18397" spans="1:9" x14ac:dyDescent="0.35">
      <c r="A18397" t="s">
        <v>1257</v>
      </c>
      <c r="B18397" t="s">
        <v>287</v>
      </c>
      <c r="C18397" t="s">
        <v>396</v>
      </c>
      <c r="D18397" t="s">
        <v>1265</v>
      </c>
      <c r="E18397" t="s">
        <v>30</v>
      </c>
      <c r="F18397">
        <v>10668</v>
      </c>
      <c r="G18397">
        <v>10235</v>
      </c>
      <c r="H18397">
        <v>0.95941132358455194</v>
      </c>
      <c r="I18397" t="str">
        <f>VLOOKUP($B18397&amp;$E18397,'Employee List'!$A:$E,5,0)</f>
        <v>E-1362</v>
      </c>
    </row>
    <row r="18398" spans="1:9" x14ac:dyDescent="0.35">
      <c r="A18398" t="s">
        <v>1257</v>
      </c>
      <c r="B18398" t="s">
        <v>287</v>
      </c>
      <c r="C18398" t="s">
        <v>396</v>
      </c>
      <c r="D18398" t="s">
        <v>1265</v>
      </c>
      <c r="E18398" t="s">
        <v>31</v>
      </c>
      <c r="F18398">
        <v>11111</v>
      </c>
      <c r="G18398">
        <v>7702</v>
      </c>
      <c r="H18398">
        <v>0.69318693186931868</v>
      </c>
      <c r="I18398" t="str">
        <f>VLOOKUP($B18398&amp;$E18398,'Employee List'!$A:$E,5,0)</f>
        <v>E-1362</v>
      </c>
    </row>
    <row r="18399" spans="1:9" x14ac:dyDescent="0.35">
      <c r="A18399" t="s">
        <v>1257</v>
      </c>
      <c r="B18399" t="s">
        <v>287</v>
      </c>
      <c r="C18399" t="s">
        <v>396</v>
      </c>
      <c r="D18399" t="s">
        <v>1260</v>
      </c>
      <c r="E18399" t="s">
        <v>29</v>
      </c>
      <c r="F18399">
        <v>102273</v>
      </c>
      <c r="G18399">
        <v>51812</v>
      </c>
      <c r="H18399">
        <v>0.50660487127589882</v>
      </c>
      <c r="I18399" t="str">
        <f>VLOOKUP($B18399&amp;$E18399,'Employee List'!$A:$E,5,0)</f>
        <v>E-1362</v>
      </c>
    </row>
    <row r="18400" spans="1:9" x14ac:dyDescent="0.35">
      <c r="A18400" t="s">
        <v>1257</v>
      </c>
      <c r="B18400" t="s">
        <v>287</v>
      </c>
      <c r="C18400" t="s">
        <v>396</v>
      </c>
      <c r="D18400" t="s">
        <v>1260</v>
      </c>
      <c r="E18400" t="s">
        <v>30</v>
      </c>
      <c r="F18400">
        <v>103471</v>
      </c>
      <c r="G18400">
        <v>111833</v>
      </c>
      <c r="H18400">
        <v>1.0808149143238202</v>
      </c>
      <c r="I18400" t="str">
        <f>VLOOKUP($B18400&amp;$E18400,'Employee List'!$A:$E,5,0)</f>
        <v>E-1362</v>
      </c>
    </row>
    <row r="18401" spans="1:9" x14ac:dyDescent="0.35">
      <c r="A18401" t="s">
        <v>1257</v>
      </c>
      <c r="B18401" t="s">
        <v>287</v>
      </c>
      <c r="C18401" t="s">
        <v>396</v>
      </c>
      <c r="D18401" t="s">
        <v>1260</v>
      </c>
      <c r="E18401" t="s">
        <v>31</v>
      </c>
      <c r="F18401">
        <v>117345</v>
      </c>
      <c r="G18401">
        <v>257528</v>
      </c>
      <c r="H18401">
        <v>2.1946226937662447</v>
      </c>
      <c r="I18401" t="str">
        <f>VLOOKUP($B18401&amp;$E18401,'Employee List'!$A:$E,5,0)</f>
        <v>E-1362</v>
      </c>
    </row>
    <row r="18402" spans="1:9" x14ac:dyDescent="0.35">
      <c r="A18402" t="s">
        <v>1257</v>
      </c>
      <c r="B18402" t="s">
        <v>287</v>
      </c>
      <c r="C18402" t="s">
        <v>396</v>
      </c>
      <c r="D18402" t="s">
        <v>1261</v>
      </c>
      <c r="E18402" t="s">
        <v>29</v>
      </c>
      <c r="F18402">
        <v>52019</v>
      </c>
      <c r="G18402">
        <v>50062</v>
      </c>
      <c r="H18402">
        <v>0.96237913070224346</v>
      </c>
      <c r="I18402" t="str">
        <f>VLOOKUP($B18402&amp;$E18402,'Employee List'!$A:$E,5,0)</f>
        <v>E-1362</v>
      </c>
    </row>
    <row r="18403" spans="1:9" x14ac:dyDescent="0.35">
      <c r="A18403" t="s">
        <v>1257</v>
      </c>
      <c r="B18403" t="s">
        <v>287</v>
      </c>
      <c r="C18403" t="s">
        <v>396</v>
      </c>
      <c r="D18403" t="s">
        <v>1261</v>
      </c>
      <c r="E18403" t="s">
        <v>30</v>
      </c>
      <c r="F18403">
        <v>53783</v>
      </c>
      <c r="G18403">
        <v>44713</v>
      </c>
      <c r="H18403">
        <v>0.83135935146793594</v>
      </c>
      <c r="I18403" t="str">
        <f>VLOOKUP($B18403&amp;$E18403,'Employee List'!$A:$E,5,0)</f>
        <v>E-1362</v>
      </c>
    </row>
    <row r="18404" spans="1:9" x14ac:dyDescent="0.35">
      <c r="A18404" t="s">
        <v>1257</v>
      </c>
      <c r="B18404" t="s">
        <v>287</v>
      </c>
      <c r="C18404" t="s">
        <v>396</v>
      </c>
      <c r="D18404" t="s">
        <v>1261</v>
      </c>
      <c r="E18404" t="s">
        <v>31</v>
      </c>
      <c r="F18404">
        <v>54280</v>
      </c>
      <c r="G18404">
        <v>51732</v>
      </c>
      <c r="H18404">
        <v>0.95305821665438473</v>
      </c>
      <c r="I18404" t="str">
        <f>VLOOKUP($B18404&amp;$E18404,'Employee List'!$A:$E,5,0)</f>
        <v>E-1362</v>
      </c>
    </row>
    <row r="18405" spans="1:9" x14ac:dyDescent="0.35">
      <c r="A18405" t="s">
        <v>1257</v>
      </c>
      <c r="B18405" t="s">
        <v>287</v>
      </c>
      <c r="C18405" t="s">
        <v>396</v>
      </c>
      <c r="D18405" t="s">
        <v>1266</v>
      </c>
      <c r="E18405" t="s">
        <v>29</v>
      </c>
      <c r="F18405">
        <v>21348</v>
      </c>
      <c r="G18405">
        <v>20704</v>
      </c>
      <c r="H18405">
        <v>0.96983323964774215</v>
      </c>
      <c r="I18405" t="str">
        <f>VLOOKUP($B18405&amp;$E18405,'Employee List'!$A:$E,5,0)</f>
        <v>E-1362</v>
      </c>
    </row>
    <row r="18406" spans="1:9" x14ac:dyDescent="0.35">
      <c r="A18406" t="s">
        <v>1257</v>
      </c>
      <c r="B18406" t="s">
        <v>287</v>
      </c>
      <c r="C18406" t="s">
        <v>396</v>
      </c>
      <c r="D18406" t="s">
        <v>1266</v>
      </c>
      <c r="E18406" t="s">
        <v>30</v>
      </c>
      <c r="F18406">
        <v>18823</v>
      </c>
      <c r="G18406">
        <v>20468</v>
      </c>
      <c r="H18406">
        <v>1.0873930829304574</v>
      </c>
      <c r="I18406" t="str">
        <f>VLOOKUP($B18406&amp;$E18406,'Employee List'!$A:$E,5,0)</f>
        <v>E-1362</v>
      </c>
    </row>
    <row r="18407" spans="1:9" x14ac:dyDescent="0.35">
      <c r="A18407" t="s">
        <v>1257</v>
      </c>
      <c r="B18407" t="s">
        <v>287</v>
      </c>
      <c r="C18407" t="s">
        <v>396</v>
      </c>
      <c r="D18407" t="s">
        <v>1266</v>
      </c>
      <c r="E18407" t="s">
        <v>31</v>
      </c>
      <c r="F18407">
        <v>18298</v>
      </c>
      <c r="G18407">
        <v>28584</v>
      </c>
      <c r="H18407">
        <v>1.5621379385725216</v>
      </c>
      <c r="I18407" t="str">
        <f>VLOOKUP($B18407&amp;$E18407,'Employee List'!$A:$E,5,0)</f>
        <v>E-1362</v>
      </c>
    </row>
    <row r="18408" spans="1:9" x14ac:dyDescent="0.35">
      <c r="A18408" t="s">
        <v>1257</v>
      </c>
      <c r="B18408" t="s">
        <v>287</v>
      </c>
      <c r="C18408" t="s">
        <v>396</v>
      </c>
      <c r="D18408" t="s">
        <v>1267</v>
      </c>
      <c r="E18408" t="s">
        <v>29</v>
      </c>
      <c r="F18408">
        <v>27954</v>
      </c>
      <c r="G18408">
        <v>24122</v>
      </c>
      <c r="H18408">
        <v>0.86291765042569935</v>
      </c>
      <c r="I18408" t="str">
        <f>VLOOKUP($B18408&amp;$E18408,'Employee List'!$A:$E,5,0)</f>
        <v>E-1362</v>
      </c>
    </row>
    <row r="18409" spans="1:9" x14ac:dyDescent="0.35">
      <c r="A18409" t="s">
        <v>1257</v>
      </c>
      <c r="B18409" t="s">
        <v>287</v>
      </c>
      <c r="C18409" t="s">
        <v>396</v>
      </c>
      <c r="D18409" t="s">
        <v>1267</v>
      </c>
      <c r="E18409" t="s">
        <v>30</v>
      </c>
      <c r="F18409">
        <v>30659</v>
      </c>
      <c r="G18409">
        <v>19739</v>
      </c>
      <c r="H18409">
        <v>0.6438239994781304</v>
      </c>
      <c r="I18409" t="str">
        <f>VLOOKUP($B18409&amp;$E18409,'Employee List'!$A:$E,5,0)</f>
        <v>E-1362</v>
      </c>
    </row>
    <row r="18410" spans="1:9" x14ac:dyDescent="0.35">
      <c r="A18410" t="s">
        <v>1257</v>
      </c>
      <c r="B18410" t="s">
        <v>287</v>
      </c>
      <c r="C18410" t="s">
        <v>396</v>
      </c>
      <c r="D18410" t="s">
        <v>1267</v>
      </c>
      <c r="E18410" t="s">
        <v>31</v>
      </c>
      <c r="F18410">
        <v>27880</v>
      </c>
      <c r="G18410">
        <v>29906</v>
      </c>
      <c r="H18410">
        <v>1.0726685796269728</v>
      </c>
      <c r="I18410" t="str">
        <f>VLOOKUP($B18410&amp;$E18410,'Employee List'!$A:$E,5,0)</f>
        <v>E-1362</v>
      </c>
    </row>
    <row r="18411" spans="1:9" x14ac:dyDescent="0.35">
      <c r="A18411" t="s">
        <v>1257</v>
      </c>
      <c r="B18411" t="s">
        <v>287</v>
      </c>
      <c r="C18411" t="s">
        <v>396</v>
      </c>
      <c r="D18411" t="s">
        <v>1268</v>
      </c>
      <c r="E18411" t="s">
        <v>29</v>
      </c>
      <c r="F18411">
        <v>16533</v>
      </c>
      <c r="G18411">
        <v>7829</v>
      </c>
      <c r="H18411">
        <v>0.47353777293897054</v>
      </c>
      <c r="I18411" t="str">
        <f>VLOOKUP($B18411&amp;$E18411,'Employee List'!$A:$E,5,0)</f>
        <v>E-1362</v>
      </c>
    </row>
    <row r="18412" spans="1:9" x14ac:dyDescent="0.35">
      <c r="A18412" t="s">
        <v>1257</v>
      </c>
      <c r="B18412" t="s">
        <v>287</v>
      </c>
      <c r="C18412" t="s">
        <v>396</v>
      </c>
      <c r="D18412" t="s">
        <v>1268</v>
      </c>
      <c r="E18412" t="s">
        <v>30</v>
      </c>
      <c r="F18412">
        <v>15497</v>
      </c>
      <c r="G18412">
        <v>8613</v>
      </c>
      <c r="H18412">
        <v>0.5557849906433503</v>
      </c>
      <c r="I18412" t="str">
        <f>VLOOKUP($B18412&amp;$E18412,'Employee List'!$A:$E,5,0)</f>
        <v>E-1362</v>
      </c>
    </row>
    <row r="18413" spans="1:9" x14ac:dyDescent="0.35">
      <c r="A18413" t="s">
        <v>1257</v>
      </c>
      <c r="B18413" t="s">
        <v>287</v>
      </c>
      <c r="C18413" t="s">
        <v>396</v>
      </c>
      <c r="D18413" t="s">
        <v>1268</v>
      </c>
      <c r="E18413" t="s">
        <v>31</v>
      </c>
      <c r="F18413">
        <v>15293</v>
      </c>
      <c r="G18413">
        <v>5341</v>
      </c>
      <c r="H18413">
        <v>0.34924475250114434</v>
      </c>
      <c r="I18413" t="str">
        <f>VLOOKUP($B18413&amp;$E18413,'Employee List'!$A:$E,5,0)</f>
        <v>E-1362</v>
      </c>
    </row>
    <row r="18414" spans="1:9" x14ac:dyDescent="0.35">
      <c r="A18414" t="s">
        <v>1257</v>
      </c>
      <c r="B18414" t="s">
        <v>287</v>
      </c>
      <c r="C18414" t="s">
        <v>396</v>
      </c>
      <c r="D18414" t="s">
        <v>1269</v>
      </c>
      <c r="E18414" t="s">
        <v>29</v>
      </c>
      <c r="F18414">
        <v>15403</v>
      </c>
      <c r="G18414">
        <v>77321</v>
      </c>
      <c r="H18414">
        <v>5.0198662598195156</v>
      </c>
      <c r="I18414" t="str">
        <f>VLOOKUP($B18414&amp;$E18414,'Employee List'!$A:$E,5,0)</f>
        <v>E-1362</v>
      </c>
    </row>
    <row r="18415" spans="1:9" x14ac:dyDescent="0.35">
      <c r="A18415" t="s">
        <v>1257</v>
      </c>
      <c r="B18415" t="s">
        <v>287</v>
      </c>
      <c r="C18415" t="s">
        <v>396</v>
      </c>
      <c r="D18415" t="s">
        <v>1269</v>
      </c>
      <c r="E18415" t="s">
        <v>30</v>
      </c>
      <c r="F18415">
        <v>17221</v>
      </c>
      <c r="G18415">
        <v>39410</v>
      </c>
      <c r="H18415">
        <v>2.2884849892573023</v>
      </c>
      <c r="I18415" t="str">
        <f>VLOOKUP($B18415&amp;$E18415,'Employee List'!$A:$E,5,0)</f>
        <v>E-1362</v>
      </c>
    </row>
    <row r="18416" spans="1:9" x14ac:dyDescent="0.35">
      <c r="A18416" t="s">
        <v>1257</v>
      </c>
      <c r="B18416" t="s">
        <v>287</v>
      </c>
      <c r="C18416" t="s">
        <v>396</v>
      </c>
      <c r="D18416" t="s">
        <v>1269</v>
      </c>
      <c r="E18416" t="s">
        <v>31</v>
      </c>
      <c r="F18416">
        <v>15108</v>
      </c>
      <c r="G18416">
        <v>13567</v>
      </c>
      <c r="H18416">
        <v>0.89800105904156735</v>
      </c>
      <c r="I18416" t="str">
        <f>VLOOKUP($B18416&amp;$E18416,'Employee List'!$A:$E,5,0)</f>
        <v>E-1362</v>
      </c>
    </row>
    <row r="18417" spans="1:9" x14ac:dyDescent="0.35">
      <c r="A18417" t="s">
        <v>1257</v>
      </c>
      <c r="B18417" t="s">
        <v>287</v>
      </c>
      <c r="C18417" t="s">
        <v>396</v>
      </c>
      <c r="D18417" t="s">
        <v>1270</v>
      </c>
      <c r="E18417" t="s">
        <v>29</v>
      </c>
      <c r="F18417">
        <v>5981</v>
      </c>
      <c r="G18417">
        <v>5405</v>
      </c>
      <c r="H18417">
        <v>0.90369503427520481</v>
      </c>
      <c r="I18417" t="str">
        <f>VLOOKUP($B18417&amp;$E18417,'Employee List'!$A:$E,5,0)</f>
        <v>E-1362</v>
      </c>
    </row>
    <row r="18418" spans="1:9" x14ac:dyDescent="0.35">
      <c r="A18418" t="s">
        <v>1257</v>
      </c>
      <c r="B18418" t="s">
        <v>287</v>
      </c>
      <c r="C18418" t="s">
        <v>396</v>
      </c>
      <c r="D18418" t="s">
        <v>1270</v>
      </c>
      <c r="E18418" t="s">
        <v>30</v>
      </c>
      <c r="F18418">
        <v>5449</v>
      </c>
      <c r="G18418">
        <v>4113</v>
      </c>
      <c r="H18418">
        <v>0.75481739768764911</v>
      </c>
      <c r="I18418" t="str">
        <f>VLOOKUP($B18418&amp;$E18418,'Employee List'!$A:$E,5,0)</f>
        <v>E-1362</v>
      </c>
    </row>
    <row r="18419" spans="1:9" x14ac:dyDescent="0.35">
      <c r="A18419" t="s">
        <v>1257</v>
      </c>
      <c r="B18419" t="s">
        <v>287</v>
      </c>
      <c r="C18419" t="s">
        <v>396</v>
      </c>
      <c r="D18419" t="s">
        <v>1270</v>
      </c>
      <c r="E18419" t="s">
        <v>31</v>
      </c>
      <c r="F18419">
        <v>4001</v>
      </c>
      <c r="G18419">
        <v>3348</v>
      </c>
      <c r="H18419">
        <v>0.83679080229942515</v>
      </c>
      <c r="I18419" t="str">
        <f>VLOOKUP($B18419&amp;$E18419,'Employee List'!$A:$E,5,0)</f>
        <v>E-1362</v>
      </c>
    </row>
    <row r="18420" spans="1:9" x14ac:dyDescent="0.35">
      <c r="A18420" t="s">
        <v>1257</v>
      </c>
      <c r="B18420" t="s">
        <v>287</v>
      </c>
      <c r="C18420" t="s">
        <v>396</v>
      </c>
      <c r="D18420" t="s">
        <v>1271</v>
      </c>
      <c r="E18420" t="s">
        <v>29</v>
      </c>
      <c r="F18420">
        <v>20579</v>
      </c>
      <c r="G18420">
        <v>25171</v>
      </c>
      <c r="H18420">
        <v>1.2231400942708586</v>
      </c>
      <c r="I18420" t="str">
        <f>VLOOKUP($B18420&amp;$E18420,'Employee List'!$A:$E,5,0)</f>
        <v>E-1362</v>
      </c>
    </row>
    <row r="18421" spans="1:9" x14ac:dyDescent="0.35">
      <c r="A18421" t="s">
        <v>1257</v>
      </c>
      <c r="B18421" t="s">
        <v>287</v>
      </c>
      <c r="C18421" t="s">
        <v>396</v>
      </c>
      <c r="D18421" t="s">
        <v>1271</v>
      </c>
      <c r="E18421" t="s">
        <v>30</v>
      </c>
      <c r="F18421">
        <v>21731</v>
      </c>
      <c r="G18421">
        <v>12123</v>
      </c>
      <c r="H18421">
        <v>0.55786664212415449</v>
      </c>
      <c r="I18421" t="str">
        <f>VLOOKUP($B18421&amp;$E18421,'Employee List'!$A:$E,5,0)</f>
        <v>E-1362</v>
      </c>
    </row>
    <row r="18422" spans="1:9" x14ac:dyDescent="0.35">
      <c r="A18422" t="s">
        <v>1257</v>
      </c>
      <c r="B18422" t="s">
        <v>287</v>
      </c>
      <c r="C18422" t="s">
        <v>396</v>
      </c>
      <c r="D18422" t="s">
        <v>1271</v>
      </c>
      <c r="E18422" t="s">
        <v>31</v>
      </c>
      <c r="F18422">
        <v>21044</v>
      </c>
      <c r="G18422">
        <v>21176</v>
      </c>
      <c r="H18422">
        <v>1.0062725717544194</v>
      </c>
      <c r="I18422" t="str">
        <f>VLOOKUP($B18422&amp;$E18422,'Employee List'!$A:$E,5,0)</f>
        <v>E-1362</v>
      </c>
    </row>
    <row r="18423" spans="1:9" x14ac:dyDescent="0.35">
      <c r="A18423" t="s">
        <v>1257</v>
      </c>
      <c r="B18423" t="s">
        <v>287</v>
      </c>
      <c r="C18423" t="s">
        <v>396</v>
      </c>
      <c r="D18423" t="s">
        <v>1258</v>
      </c>
      <c r="E18423" t="s">
        <v>29</v>
      </c>
      <c r="F18423">
        <v>197080</v>
      </c>
      <c r="G18423">
        <v>264892</v>
      </c>
      <c r="H18423">
        <v>1.3440836208646234</v>
      </c>
      <c r="I18423" t="str">
        <f>VLOOKUP($B18423&amp;$E18423,'Employee List'!$A:$E,5,0)</f>
        <v>E-1362</v>
      </c>
    </row>
    <row r="18424" spans="1:9" x14ac:dyDescent="0.35">
      <c r="A18424" t="s">
        <v>1257</v>
      </c>
      <c r="B18424" t="s">
        <v>287</v>
      </c>
      <c r="C18424" t="s">
        <v>396</v>
      </c>
      <c r="D18424" t="s">
        <v>1258</v>
      </c>
      <c r="E18424" t="s">
        <v>30</v>
      </c>
      <c r="F18424">
        <v>191916</v>
      </c>
      <c r="G18424">
        <v>177294</v>
      </c>
      <c r="H18424">
        <v>0.92381041705746259</v>
      </c>
      <c r="I18424" t="str">
        <f>VLOOKUP($B18424&amp;$E18424,'Employee List'!$A:$E,5,0)</f>
        <v>E-1362</v>
      </c>
    </row>
    <row r="18425" spans="1:9" x14ac:dyDescent="0.35">
      <c r="A18425" t="s">
        <v>1257</v>
      </c>
      <c r="B18425" t="s">
        <v>287</v>
      </c>
      <c r="C18425" t="s">
        <v>396</v>
      </c>
      <c r="D18425" t="s">
        <v>1258</v>
      </c>
      <c r="E18425" t="s">
        <v>31</v>
      </c>
      <c r="F18425">
        <v>181839</v>
      </c>
      <c r="G18425">
        <v>116902</v>
      </c>
      <c r="H18425">
        <v>0.64288738939391443</v>
      </c>
      <c r="I18425" t="str">
        <f>VLOOKUP($B18425&amp;$E18425,'Employee List'!$A:$E,5,0)</f>
        <v>E-1362</v>
      </c>
    </row>
    <row r="18426" spans="1:9" x14ac:dyDescent="0.35">
      <c r="A18426" t="s">
        <v>1257</v>
      </c>
      <c r="B18426" t="s">
        <v>287</v>
      </c>
      <c r="C18426" t="s">
        <v>396</v>
      </c>
      <c r="D18426" t="s">
        <v>1272</v>
      </c>
      <c r="E18426" t="s">
        <v>29</v>
      </c>
      <c r="F18426">
        <v>21498</v>
      </c>
      <c r="G18426">
        <v>25278</v>
      </c>
      <c r="H18426">
        <v>1.1758303097962601</v>
      </c>
      <c r="I18426" t="str">
        <f>VLOOKUP($B18426&amp;$E18426,'Employee List'!$A:$E,5,0)</f>
        <v>E-1362</v>
      </c>
    </row>
    <row r="18427" spans="1:9" x14ac:dyDescent="0.35">
      <c r="A18427" t="s">
        <v>1257</v>
      </c>
      <c r="B18427" t="s">
        <v>287</v>
      </c>
      <c r="C18427" t="s">
        <v>396</v>
      </c>
      <c r="D18427" t="s">
        <v>1272</v>
      </c>
      <c r="E18427" t="s">
        <v>30</v>
      </c>
      <c r="F18427">
        <v>22102</v>
      </c>
      <c r="G18427">
        <v>38470</v>
      </c>
      <c r="H18427">
        <v>1.7405664645733419</v>
      </c>
      <c r="I18427" t="str">
        <f>VLOOKUP($B18427&amp;$E18427,'Employee List'!$A:$E,5,0)</f>
        <v>E-1362</v>
      </c>
    </row>
    <row r="18428" spans="1:9" x14ac:dyDescent="0.35">
      <c r="A18428" t="s">
        <v>1257</v>
      </c>
      <c r="B18428" t="s">
        <v>287</v>
      </c>
      <c r="C18428" t="s">
        <v>396</v>
      </c>
      <c r="D18428" t="s">
        <v>1272</v>
      </c>
      <c r="E18428" t="s">
        <v>31</v>
      </c>
      <c r="F18428">
        <v>24254</v>
      </c>
      <c r="G18428">
        <v>32941</v>
      </c>
      <c r="H18428">
        <v>1.3581677249113548</v>
      </c>
      <c r="I18428" t="str">
        <f>VLOOKUP($B18428&amp;$E18428,'Employee List'!$A:$E,5,0)</f>
        <v>E-1362</v>
      </c>
    </row>
    <row r="18429" spans="1:9" x14ac:dyDescent="0.35">
      <c r="A18429" t="s">
        <v>1257</v>
      </c>
      <c r="B18429" t="s">
        <v>287</v>
      </c>
      <c r="C18429" t="s">
        <v>396</v>
      </c>
      <c r="D18429" t="s">
        <v>1259</v>
      </c>
      <c r="E18429" t="s">
        <v>29</v>
      </c>
      <c r="F18429">
        <v>89695</v>
      </c>
      <c r="G18429">
        <v>60324</v>
      </c>
      <c r="H18429">
        <v>0.67254584982440491</v>
      </c>
      <c r="I18429" t="str">
        <f>VLOOKUP($B18429&amp;$E18429,'Employee List'!$A:$E,5,0)</f>
        <v>E-1362</v>
      </c>
    </row>
    <row r="18430" spans="1:9" x14ac:dyDescent="0.35">
      <c r="A18430" t="s">
        <v>1257</v>
      </c>
      <c r="B18430" t="s">
        <v>287</v>
      </c>
      <c r="C18430" t="s">
        <v>396</v>
      </c>
      <c r="D18430" t="s">
        <v>1259</v>
      </c>
      <c r="E18430" t="s">
        <v>30</v>
      </c>
      <c r="F18430">
        <v>93500</v>
      </c>
      <c r="G18430">
        <v>56385</v>
      </c>
      <c r="H18430">
        <v>0.60304812834224597</v>
      </c>
      <c r="I18430" t="str">
        <f>VLOOKUP($B18430&amp;$E18430,'Employee List'!$A:$E,5,0)</f>
        <v>E-1362</v>
      </c>
    </row>
    <row r="18431" spans="1:9" x14ac:dyDescent="0.35">
      <c r="A18431" t="s">
        <v>1257</v>
      </c>
      <c r="B18431" t="s">
        <v>287</v>
      </c>
      <c r="C18431" t="s">
        <v>396</v>
      </c>
      <c r="D18431" t="s">
        <v>1259</v>
      </c>
      <c r="E18431" t="s">
        <v>31</v>
      </c>
      <c r="F18431">
        <v>95217</v>
      </c>
      <c r="G18431">
        <v>75034</v>
      </c>
      <c r="H18431">
        <v>0.78803154898810091</v>
      </c>
      <c r="I18431" t="str">
        <f>VLOOKUP($B18431&amp;$E18431,'Employee List'!$A:$E,5,0)</f>
        <v>E-1362</v>
      </c>
    </row>
    <row r="18432" spans="1:9" x14ac:dyDescent="0.35">
      <c r="A18432" t="s">
        <v>1257</v>
      </c>
      <c r="B18432" t="s">
        <v>287</v>
      </c>
      <c r="C18432" t="s">
        <v>396</v>
      </c>
      <c r="D18432" t="s">
        <v>1273</v>
      </c>
      <c r="E18432" t="s">
        <v>29</v>
      </c>
      <c r="F18432">
        <v>8418</v>
      </c>
      <c r="G18432">
        <v>8456</v>
      </c>
      <c r="H18432">
        <v>1.0045141363744357</v>
      </c>
      <c r="I18432" t="str">
        <f>VLOOKUP($B18432&amp;$E18432,'Employee List'!$A:$E,5,0)</f>
        <v>E-1362</v>
      </c>
    </row>
    <row r="18433" spans="1:9" x14ac:dyDescent="0.35">
      <c r="A18433" t="s">
        <v>1257</v>
      </c>
      <c r="B18433" t="s">
        <v>287</v>
      </c>
      <c r="C18433" t="s">
        <v>396</v>
      </c>
      <c r="D18433" t="s">
        <v>1273</v>
      </c>
      <c r="E18433" t="s">
        <v>30</v>
      </c>
      <c r="F18433">
        <v>9420</v>
      </c>
      <c r="G18433">
        <v>11185</v>
      </c>
      <c r="H18433">
        <v>1.1873673036093417</v>
      </c>
      <c r="I18433" t="str">
        <f>VLOOKUP($B18433&amp;$E18433,'Employee List'!$A:$E,5,0)</f>
        <v>E-1362</v>
      </c>
    </row>
    <row r="18434" spans="1:9" x14ac:dyDescent="0.35">
      <c r="A18434" t="s">
        <v>1257</v>
      </c>
      <c r="B18434" t="s">
        <v>287</v>
      </c>
      <c r="C18434" t="s">
        <v>396</v>
      </c>
      <c r="D18434" t="s">
        <v>1273</v>
      </c>
      <c r="E18434" t="s">
        <v>31</v>
      </c>
      <c r="F18434">
        <v>8389</v>
      </c>
      <c r="G18434">
        <v>10946</v>
      </c>
      <c r="H18434">
        <v>1.3048039098819884</v>
      </c>
      <c r="I18434" t="str">
        <f>VLOOKUP($B18434&amp;$E18434,'Employee List'!$A:$E,5,0)</f>
        <v>E-1362</v>
      </c>
    </row>
    <row r="18435" spans="1:9" x14ac:dyDescent="0.35">
      <c r="A18435" t="s">
        <v>1257</v>
      </c>
      <c r="B18435" t="s">
        <v>287</v>
      </c>
      <c r="C18435" t="s">
        <v>396</v>
      </c>
      <c r="D18435" t="s">
        <v>1275</v>
      </c>
      <c r="E18435" t="s">
        <v>29</v>
      </c>
      <c r="F18435">
        <v>1009</v>
      </c>
      <c r="G18435">
        <v>5445</v>
      </c>
      <c r="H18435">
        <v>5.3964321110009914</v>
      </c>
      <c r="I18435" t="str">
        <f>VLOOKUP($B18435&amp;$E18435,'Employee List'!$A:$E,5,0)</f>
        <v>E-1362</v>
      </c>
    </row>
    <row r="18436" spans="1:9" x14ac:dyDescent="0.35">
      <c r="A18436" t="s">
        <v>1257</v>
      </c>
      <c r="B18436" t="s">
        <v>287</v>
      </c>
      <c r="C18436" t="s">
        <v>396</v>
      </c>
      <c r="D18436" t="s">
        <v>1275</v>
      </c>
      <c r="E18436" t="s">
        <v>30</v>
      </c>
      <c r="F18436">
        <v>4527</v>
      </c>
      <c r="G18436">
        <v>4342</v>
      </c>
      <c r="H18436">
        <v>0.95913408438259329</v>
      </c>
      <c r="I18436" t="str">
        <f>VLOOKUP($B18436&amp;$E18436,'Employee List'!$A:$E,5,0)</f>
        <v>E-1362</v>
      </c>
    </row>
    <row r="18437" spans="1:9" x14ac:dyDescent="0.35">
      <c r="A18437" t="s">
        <v>1257</v>
      </c>
      <c r="B18437" t="s">
        <v>287</v>
      </c>
      <c r="C18437" t="s">
        <v>396</v>
      </c>
      <c r="D18437" t="s">
        <v>1275</v>
      </c>
      <c r="E18437" t="s">
        <v>31</v>
      </c>
      <c r="F18437">
        <v>3115</v>
      </c>
      <c r="G18437">
        <v>5100</v>
      </c>
      <c r="H18437">
        <v>1.637239165329053</v>
      </c>
      <c r="I18437" t="str">
        <f>VLOOKUP($B18437&amp;$E18437,'Employee List'!$A:$E,5,0)</f>
        <v>E-1362</v>
      </c>
    </row>
    <row r="18438" spans="1:9" x14ac:dyDescent="0.35">
      <c r="A18438" t="s">
        <v>1257</v>
      </c>
      <c r="B18438" t="s">
        <v>287</v>
      </c>
      <c r="C18438" t="s">
        <v>396</v>
      </c>
      <c r="D18438" t="s">
        <v>1276</v>
      </c>
      <c r="E18438" t="s">
        <v>29</v>
      </c>
      <c r="F18438">
        <v>5525</v>
      </c>
      <c r="G18438">
        <v>5220</v>
      </c>
      <c r="H18438">
        <v>0.94479638009049771</v>
      </c>
      <c r="I18438" t="str">
        <f>VLOOKUP($B18438&amp;$E18438,'Employee List'!$A:$E,5,0)</f>
        <v>E-1362</v>
      </c>
    </row>
    <row r="18439" spans="1:9" x14ac:dyDescent="0.35">
      <c r="A18439" t="s">
        <v>1257</v>
      </c>
      <c r="B18439" t="s">
        <v>287</v>
      </c>
      <c r="C18439" t="s">
        <v>396</v>
      </c>
      <c r="D18439" t="s">
        <v>1276</v>
      </c>
      <c r="E18439" t="s">
        <v>30</v>
      </c>
      <c r="F18439">
        <v>3029</v>
      </c>
      <c r="G18439">
        <v>5445</v>
      </c>
      <c r="H18439">
        <v>1.7976229778804886</v>
      </c>
      <c r="I18439" t="str">
        <f>VLOOKUP($B18439&amp;$E18439,'Employee List'!$A:$E,5,0)</f>
        <v>E-1362</v>
      </c>
    </row>
    <row r="18440" spans="1:9" x14ac:dyDescent="0.35">
      <c r="A18440" t="s">
        <v>1257</v>
      </c>
      <c r="B18440" t="s">
        <v>287</v>
      </c>
      <c r="C18440" t="s">
        <v>396</v>
      </c>
      <c r="D18440" t="s">
        <v>1276</v>
      </c>
      <c r="E18440" t="s">
        <v>31</v>
      </c>
      <c r="F18440">
        <v>3869</v>
      </c>
      <c r="G18440">
        <v>2258</v>
      </c>
      <c r="H18440">
        <v>0.58361333677952965</v>
      </c>
      <c r="I18440" t="str">
        <f>VLOOKUP($B18440&amp;$E18440,'Employee List'!$A:$E,5,0)</f>
        <v>E-1362</v>
      </c>
    </row>
    <row r="18441" spans="1:9" x14ac:dyDescent="0.35">
      <c r="A18441" t="s">
        <v>1257</v>
      </c>
      <c r="B18441" t="s">
        <v>287</v>
      </c>
      <c r="C18441" t="s">
        <v>396</v>
      </c>
      <c r="D18441" t="s">
        <v>1277</v>
      </c>
      <c r="E18441" t="s">
        <v>29</v>
      </c>
      <c r="F18441">
        <v>10073</v>
      </c>
      <c r="G18441">
        <v>11483</v>
      </c>
      <c r="H18441">
        <v>1.1399781594361162</v>
      </c>
      <c r="I18441" t="str">
        <f>VLOOKUP($B18441&amp;$E18441,'Employee List'!$A:$E,5,0)</f>
        <v>E-1362</v>
      </c>
    </row>
    <row r="18442" spans="1:9" x14ac:dyDescent="0.35">
      <c r="A18442" t="s">
        <v>1257</v>
      </c>
      <c r="B18442" t="s">
        <v>287</v>
      </c>
      <c r="C18442" t="s">
        <v>396</v>
      </c>
      <c r="D18442" t="s">
        <v>1277</v>
      </c>
      <c r="E18442" t="s">
        <v>30</v>
      </c>
      <c r="F18442">
        <v>10084</v>
      </c>
      <c r="G18442">
        <v>6766</v>
      </c>
      <c r="H18442">
        <v>0.67096390321301069</v>
      </c>
      <c r="I18442" t="str">
        <f>VLOOKUP($B18442&amp;$E18442,'Employee List'!$A:$E,5,0)</f>
        <v>E-1362</v>
      </c>
    </row>
    <row r="18443" spans="1:9" x14ac:dyDescent="0.35">
      <c r="A18443" t="s">
        <v>1257</v>
      </c>
      <c r="B18443" t="s">
        <v>287</v>
      </c>
      <c r="C18443" t="s">
        <v>396</v>
      </c>
      <c r="D18443" t="s">
        <v>1277</v>
      </c>
      <c r="E18443" t="s">
        <v>31</v>
      </c>
      <c r="F18443">
        <v>9837</v>
      </c>
      <c r="G18443">
        <v>11818</v>
      </c>
      <c r="H18443">
        <v>1.2013825353258107</v>
      </c>
      <c r="I18443" t="str">
        <f>VLOOKUP($B18443&amp;$E18443,'Employee List'!$A:$E,5,0)</f>
        <v>E-1362</v>
      </c>
    </row>
    <row r="18444" spans="1:9" x14ac:dyDescent="0.35">
      <c r="A18444" t="s">
        <v>1257</v>
      </c>
      <c r="B18444" t="s">
        <v>287</v>
      </c>
      <c r="C18444" t="s">
        <v>396</v>
      </c>
      <c r="D18444" t="s">
        <v>1278</v>
      </c>
      <c r="E18444" t="s">
        <v>29</v>
      </c>
      <c r="F18444">
        <v>6987</v>
      </c>
      <c r="G18444">
        <v>4546</v>
      </c>
      <c r="H18444">
        <v>0.65063689709460426</v>
      </c>
      <c r="I18444" t="str">
        <f>VLOOKUP($B18444&amp;$E18444,'Employee List'!$A:$E,5,0)</f>
        <v>E-1362</v>
      </c>
    </row>
    <row r="18445" spans="1:9" x14ac:dyDescent="0.35">
      <c r="A18445" t="s">
        <v>1257</v>
      </c>
      <c r="B18445" t="s">
        <v>287</v>
      </c>
      <c r="C18445" t="s">
        <v>396</v>
      </c>
      <c r="D18445" t="s">
        <v>1278</v>
      </c>
      <c r="E18445" t="s">
        <v>30</v>
      </c>
      <c r="F18445">
        <v>6255</v>
      </c>
      <c r="G18445">
        <v>2352</v>
      </c>
      <c r="H18445">
        <v>0.37601918465227818</v>
      </c>
      <c r="I18445" t="str">
        <f>VLOOKUP($B18445&amp;$E18445,'Employee List'!$A:$E,5,0)</f>
        <v>E-1362</v>
      </c>
    </row>
    <row r="18446" spans="1:9" x14ac:dyDescent="0.35">
      <c r="A18446" t="s">
        <v>1257</v>
      </c>
      <c r="B18446" t="s">
        <v>287</v>
      </c>
      <c r="C18446" t="s">
        <v>396</v>
      </c>
      <c r="D18446" t="s">
        <v>1278</v>
      </c>
      <c r="E18446" t="s">
        <v>31</v>
      </c>
      <c r="F18446">
        <v>4881</v>
      </c>
      <c r="G18446">
        <v>4911</v>
      </c>
      <c r="H18446">
        <v>1.0061462814996927</v>
      </c>
      <c r="I18446" t="str">
        <f>VLOOKUP($B18446&amp;$E18446,'Employee List'!$A:$E,5,0)</f>
        <v>E-1362</v>
      </c>
    </row>
    <row r="18447" spans="1:9" x14ac:dyDescent="0.35">
      <c r="A18447" t="s">
        <v>1257</v>
      </c>
      <c r="B18447" t="s">
        <v>287</v>
      </c>
      <c r="C18447" t="s">
        <v>396</v>
      </c>
      <c r="D18447" t="s">
        <v>1279</v>
      </c>
      <c r="E18447" t="s">
        <v>29</v>
      </c>
      <c r="F18447">
        <v>6468</v>
      </c>
      <c r="G18447">
        <v>4384</v>
      </c>
      <c r="H18447">
        <v>0.67779839208410642</v>
      </c>
      <c r="I18447" t="str">
        <f>VLOOKUP($B18447&amp;$E18447,'Employee List'!$A:$E,5,0)</f>
        <v>E-1362</v>
      </c>
    </row>
    <row r="18448" spans="1:9" x14ac:dyDescent="0.35">
      <c r="A18448" t="s">
        <v>1257</v>
      </c>
      <c r="B18448" t="s">
        <v>287</v>
      </c>
      <c r="C18448" t="s">
        <v>396</v>
      </c>
      <c r="D18448" t="s">
        <v>1279</v>
      </c>
      <c r="E18448" t="s">
        <v>30</v>
      </c>
      <c r="F18448">
        <v>6198</v>
      </c>
      <c r="G18448">
        <v>7844</v>
      </c>
      <c r="H18448">
        <v>1.2655695385608261</v>
      </c>
      <c r="I18448" t="str">
        <f>VLOOKUP($B18448&amp;$E18448,'Employee List'!$A:$E,5,0)</f>
        <v>E-1362</v>
      </c>
    </row>
    <row r="18449" spans="1:9" x14ac:dyDescent="0.35">
      <c r="A18449" t="s">
        <v>1257</v>
      </c>
      <c r="B18449" t="s">
        <v>287</v>
      </c>
      <c r="C18449" t="s">
        <v>396</v>
      </c>
      <c r="D18449" t="s">
        <v>1279</v>
      </c>
      <c r="E18449" t="s">
        <v>31</v>
      </c>
      <c r="F18449">
        <v>3354</v>
      </c>
      <c r="G18449">
        <v>4899</v>
      </c>
      <c r="H18449">
        <v>1.460644007155635</v>
      </c>
      <c r="I18449" t="str">
        <f>VLOOKUP($B18449&amp;$E18449,'Employee List'!$A:$E,5,0)</f>
        <v>E-1362</v>
      </c>
    </row>
    <row r="18450" spans="1:9" x14ac:dyDescent="0.35">
      <c r="A18450" t="s">
        <v>1257</v>
      </c>
      <c r="B18450" t="s">
        <v>287</v>
      </c>
      <c r="C18450" t="s">
        <v>396</v>
      </c>
      <c r="D18450" t="s">
        <v>1280</v>
      </c>
      <c r="E18450" t="s">
        <v>29</v>
      </c>
      <c r="F18450">
        <v>2210</v>
      </c>
      <c r="G18450">
        <v>4134</v>
      </c>
      <c r="H18450">
        <v>1.8705882352941177</v>
      </c>
      <c r="I18450" t="str">
        <f>VLOOKUP($B18450&amp;$E18450,'Employee List'!$A:$E,5,0)</f>
        <v>E-1362</v>
      </c>
    </row>
    <row r="18451" spans="1:9" x14ac:dyDescent="0.35">
      <c r="A18451" t="s">
        <v>1257</v>
      </c>
      <c r="B18451" t="s">
        <v>287</v>
      </c>
      <c r="C18451" t="s">
        <v>396</v>
      </c>
      <c r="D18451" t="s">
        <v>1280</v>
      </c>
      <c r="E18451" t="s">
        <v>30</v>
      </c>
      <c r="F18451">
        <v>3030</v>
      </c>
      <c r="G18451">
        <v>4826</v>
      </c>
      <c r="H18451">
        <v>1.5927392739273927</v>
      </c>
      <c r="I18451" t="str">
        <f>VLOOKUP($B18451&amp;$E18451,'Employee List'!$A:$E,5,0)</f>
        <v>E-1362</v>
      </c>
    </row>
    <row r="18452" spans="1:9" x14ac:dyDescent="0.35">
      <c r="A18452" t="s">
        <v>1257</v>
      </c>
      <c r="B18452" t="s">
        <v>287</v>
      </c>
      <c r="C18452" t="s">
        <v>396</v>
      </c>
      <c r="D18452" t="s">
        <v>1280</v>
      </c>
      <c r="E18452" t="s">
        <v>31</v>
      </c>
      <c r="F18452">
        <v>4800</v>
      </c>
      <c r="G18452">
        <v>3902</v>
      </c>
      <c r="H18452">
        <v>0.81291666666666662</v>
      </c>
      <c r="I18452" t="str">
        <f>VLOOKUP($B18452&amp;$E18452,'Employee List'!$A:$E,5,0)</f>
        <v>E-1362</v>
      </c>
    </row>
    <row r="18453" spans="1:9" x14ac:dyDescent="0.35">
      <c r="A18453" t="s">
        <v>1257</v>
      </c>
      <c r="B18453" t="s">
        <v>287</v>
      </c>
      <c r="C18453" t="s">
        <v>396</v>
      </c>
      <c r="D18453" t="s">
        <v>1262</v>
      </c>
      <c r="E18453" t="s">
        <v>29</v>
      </c>
      <c r="F18453">
        <v>19740</v>
      </c>
      <c r="G18453">
        <v>19265</v>
      </c>
      <c r="H18453">
        <v>0.97593718338399194</v>
      </c>
      <c r="I18453" t="str">
        <f>VLOOKUP($B18453&amp;$E18453,'Employee List'!$A:$E,5,0)</f>
        <v>E-1362</v>
      </c>
    </row>
    <row r="18454" spans="1:9" x14ac:dyDescent="0.35">
      <c r="A18454" t="s">
        <v>1257</v>
      </c>
      <c r="B18454" t="s">
        <v>287</v>
      </c>
      <c r="C18454" t="s">
        <v>396</v>
      </c>
      <c r="D18454" t="s">
        <v>1262</v>
      </c>
      <c r="E18454" t="s">
        <v>30</v>
      </c>
      <c r="F18454">
        <v>21425</v>
      </c>
      <c r="G18454">
        <v>11961</v>
      </c>
      <c r="H18454">
        <v>0.55827304550758461</v>
      </c>
      <c r="I18454" t="str">
        <f>VLOOKUP($B18454&amp;$E18454,'Employee List'!$A:$E,5,0)</f>
        <v>E-1362</v>
      </c>
    </row>
    <row r="18455" spans="1:9" x14ac:dyDescent="0.35">
      <c r="A18455" t="s">
        <v>1257</v>
      </c>
      <c r="B18455" t="s">
        <v>287</v>
      </c>
      <c r="C18455" t="s">
        <v>396</v>
      </c>
      <c r="D18455" t="s">
        <v>1262</v>
      </c>
      <c r="E18455" t="s">
        <v>31</v>
      </c>
      <c r="F18455">
        <v>20562</v>
      </c>
      <c r="G18455">
        <v>15267</v>
      </c>
      <c r="H18455">
        <v>0.74248613948059528</v>
      </c>
      <c r="I18455" t="str">
        <f>VLOOKUP($B18455&amp;$E18455,'Employee List'!$A:$E,5,0)</f>
        <v>E-1362</v>
      </c>
    </row>
    <row r="18456" spans="1:9" x14ac:dyDescent="0.35">
      <c r="A18456" t="s">
        <v>1257</v>
      </c>
      <c r="B18456" t="s">
        <v>287</v>
      </c>
      <c r="C18456" t="s">
        <v>396</v>
      </c>
      <c r="D18456" t="s">
        <v>1282</v>
      </c>
      <c r="E18456" t="s">
        <v>30</v>
      </c>
      <c r="F18456">
        <v>4926</v>
      </c>
      <c r="G18456">
        <v>2995</v>
      </c>
      <c r="H18456">
        <v>0.6079983759642712</v>
      </c>
      <c r="I18456" t="str">
        <f>VLOOKUP($B18456&amp;$E18456,'Employee List'!$A:$E,5,0)</f>
        <v>E-1362</v>
      </c>
    </row>
    <row r="18457" spans="1:9" x14ac:dyDescent="0.35">
      <c r="A18457" t="s">
        <v>1257</v>
      </c>
      <c r="B18457" t="s">
        <v>287</v>
      </c>
      <c r="C18457" t="s">
        <v>396</v>
      </c>
      <c r="D18457" t="s">
        <v>1282</v>
      </c>
      <c r="E18457" t="s">
        <v>31</v>
      </c>
      <c r="F18457">
        <v>5343</v>
      </c>
      <c r="G18457">
        <v>2940</v>
      </c>
      <c r="H18457">
        <v>0.55025266704098819</v>
      </c>
      <c r="I18457" t="str">
        <f>VLOOKUP($B18457&amp;$E18457,'Employee List'!$A:$E,5,0)</f>
        <v>E-1362</v>
      </c>
    </row>
    <row r="18458" spans="1:9" x14ac:dyDescent="0.35">
      <c r="A18458" t="s">
        <v>1257</v>
      </c>
      <c r="B18458" t="s">
        <v>287</v>
      </c>
      <c r="C18458" t="s">
        <v>396</v>
      </c>
      <c r="D18458" t="s">
        <v>1281</v>
      </c>
      <c r="E18458" t="s">
        <v>29</v>
      </c>
      <c r="F18458">
        <v>2822</v>
      </c>
      <c r="G18458">
        <v>4580</v>
      </c>
      <c r="H18458">
        <v>1.6229624379872432</v>
      </c>
      <c r="I18458" t="str">
        <f>VLOOKUP($B18458&amp;$E18458,'Employee List'!$A:$E,5,0)</f>
        <v>E-1362</v>
      </c>
    </row>
    <row r="18459" spans="1:9" x14ac:dyDescent="0.35">
      <c r="A18459" t="s">
        <v>1257</v>
      </c>
      <c r="B18459" t="s">
        <v>287</v>
      </c>
      <c r="C18459" t="s">
        <v>396</v>
      </c>
      <c r="D18459" t="s">
        <v>1281</v>
      </c>
      <c r="E18459" t="s">
        <v>30</v>
      </c>
      <c r="F18459">
        <v>4520</v>
      </c>
      <c r="G18459">
        <v>3351</v>
      </c>
      <c r="H18459">
        <v>0.74137168141592924</v>
      </c>
      <c r="I18459" t="str">
        <f>VLOOKUP($B18459&amp;$E18459,'Employee List'!$A:$E,5,0)</f>
        <v>E-1362</v>
      </c>
    </row>
    <row r="18460" spans="1:9" x14ac:dyDescent="0.35">
      <c r="A18460" t="s">
        <v>1257</v>
      </c>
      <c r="B18460" t="s">
        <v>287</v>
      </c>
      <c r="C18460" t="s">
        <v>396</v>
      </c>
      <c r="D18460" t="s">
        <v>1281</v>
      </c>
      <c r="E18460" t="s">
        <v>31</v>
      </c>
      <c r="F18460">
        <v>4593</v>
      </c>
      <c r="G18460">
        <v>1283</v>
      </c>
      <c r="H18460">
        <v>0.27933812323100371</v>
      </c>
      <c r="I18460" t="str">
        <f>VLOOKUP($B18460&amp;$E18460,'Employee List'!$A:$E,5,0)</f>
        <v>E-1362</v>
      </c>
    </row>
    <row r="18461" spans="1:9" x14ac:dyDescent="0.35">
      <c r="A18461" t="s">
        <v>1257</v>
      </c>
      <c r="B18461" t="s">
        <v>288</v>
      </c>
      <c r="C18461" t="s">
        <v>396</v>
      </c>
      <c r="D18461" t="s">
        <v>1274</v>
      </c>
      <c r="E18461" t="s">
        <v>29</v>
      </c>
      <c r="F18461">
        <v>25751</v>
      </c>
      <c r="G18461">
        <v>30192</v>
      </c>
      <c r="H18461">
        <v>1.172459321968079</v>
      </c>
      <c r="I18461" t="str">
        <f>VLOOKUP($B18461&amp;$E18461,'Employee List'!$A:$E,5,0)</f>
        <v>E-1363</v>
      </c>
    </row>
    <row r="18462" spans="1:9" x14ac:dyDescent="0.35">
      <c r="A18462" t="s">
        <v>1257</v>
      </c>
      <c r="B18462" t="s">
        <v>288</v>
      </c>
      <c r="C18462" t="s">
        <v>396</v>
      </c>
      <c r="D18462" t="s">
        <v>1274</v>
      </c>
      <c r="E18462" t="s">
        <v>30</v>
      </c>
      <c r="F18462">
        <v>26381</v>
      </c>
      <c r="G18462">
        <v>21393</v>
      </c>
      <c r="H18462">
        <v>0.81092452901709566</v>
      </c>
      <c r="I18462" t="str">
        <f>VLOOKUP($B18462&amp;$E18462,'Employee List'!$A:$E,5,0)</f>
        <v>E-1363</v>
      </c>
    </row>
    <row r="18463" spans="1:9" x14ac:dyDescent="0.35">
      <c r="A18463" t="s">
        <v>1257</v>
      </c>
      <c r="B18463" t="s">
        <v>288</v>
      </c>
      <c r="C18463" t="s">
        <v>396</v>
      </c>
      <c r="D18463" t="s">
        <v>1274</v>
      </c>
      <c r="E18463" t="s">
        <v>31</v>
      </c>
      <c r="F18463">
        <v>28444</v>
      </c>
      <c r="G18463">
        <v>11403</v>
      </c>
      <c r="H18463">
        <v>0.40089298270285473</v>
      </c>
      <c r="I18463" t="str">
        <f>VLOOKUP($B18463&amp;$E18463,'Employee List'!$A:$E,5,0)</f>
        <v>E-1363</v>
      </c>
    </row>
    <row r="18464" spans="1:9" x14ac:dyDescent="0.35">
      <c r="A18464" t="s">
        <v>1257</v>
      </c>
      <c r="B18464" t="s">
        <v>288</v>
      </c>
      <c r="C18464" t="s">
        <v>396</v>
      </c>
      <c r="D18464" t="s">
        <v>1263</v>
      </c>
      <c r="E18464" t="s">
        <v>29</v>
      </c>
      <c r="F18464">
        <v>12431</v>
      </c>
      <c r="G18464">
        <v>5375</v>
      </c>
      <c r="H18464">
        <v>0.43238677499798889</v>
      </c>
      <c r="I18464" t="str">
        <f>VLOOKUP($B18464&amp;$E18464,'Employee List'!$A:$E,5,0)</f>
        <v>E-1363</v>
      </c>
    </row>
    <row r="18465" spans="1:9" x14ac:dyDescent="0.35">
      <c r="A18465" t="s">
        <v>1257</v>
      </c>
      <c r="B18465" t="s">
        <v>288</v>
      </c>
      <c r="C18465" t="s">
        <v>396</v>
      </c>
      <c r="D18465" t="s">
        <v>1263</v>
      </c>
      <c r="E18465" t="s">
        <v>30</v>
      </c>
      <c r="F18465">
        <v>15598</v>
      </c>
      <c r="G18465">
        <v>8261</v>
      </c>
      <c r="H18465">
        <v>0.52961918194640334</v>
      </c>
      <c r="I18465" t="str">
        <f>VLOOKUP($B18465&amp;$E18465,'Employee List'!$A:$E,5,0)</f>
        <v>E-1363</v>
      </c>
    </row>
    <row r="18466" spans="1:9" x14ac:dyDescent="0.35">
      <c r="A18466" t="s">
        <v>1257</v>
      </c>
      <c r="B18466" t="s">
        <v>288</v>
      </c>
      <c r="C18466" t="s">
        <v>396</v>
      </c>
      <c r="D18466" t="s">
        <v>1263</v>
      </c>
      <c r="E18466" t="s">
        <v>31</v>
      </c>
      <c r="F18466">
        <v>13175</v>
      </c>
      <c r="G18466">
        <v>24191</v>
      </c>
      <c r="H18466">
        <v>1.8361290322580646</v>
      </c>
      <c r="I18466" t="str">
        <f>VLOOKUP($B18466&amp;$E18466,'Employee List'!$A:$E,5,0)</f>
        <v>E-1363</v>
      </c>
    </row>
    <row r="18467" spans="1:9" x14ac:dyDescent="0.35">
      <c r="A18467" t="s">
        <v>1257</v>
      </c>
      <c r="B18467" t="s">
        <v>288</v>
      </c>
      <c r="C18467" t="s">
        <v>396</v>
      </c>
      <c r="D18467" t="s">
        <v>1264</v>
      </c>
      <c r="E18467" t="s">
        <v>29</v>
      </c>
      <c r="F18467">
        <v>5859</v>
      </c>
      <c r="G18467">
        <v>2599</v>
      </c>
      <c r="H18467">
        <v>0.44359105649428232</v>
      </c>
      <c r="I18467" t="str">
        <f>VLOOKUP($B18467&amp;$E18467,'Employee List'!$A:$E,5,0)</f>
        <v>E-1363</v>
      </c>
    </row>
    <row r="18468" spans="1:9" x14ac:dyDescent="0.35">
      <c r="A18468" t="s">
        <v>1257</v>
      </c>
      <c r="B18468" t="s">
        <v>288</v>
      </c>
      <c r="C18468" t="s">
        <v>396</v>
      </c>
      <c r="D18468" t="s">
        <v>1264</v>
      </c>
      <c r="E18468" t="s">
        <v>30</v>
      </c>
      <c r="F18468">
        <v>6399</v>
      </c>
      <c r="G18468">
        <v>2702</v>
      </c>
      <c r="H18468">
        <v>0.4222534771057978</v>
      </c>
      <c r="I18468" t="str">
        <f>VLOOKUP($B18468&amp;$E18468,'Employee List'!$A:$E,5,0)</f>
        <v>E-1363</v>
      </c>
    </row>
    <row r="18469" spans="1:9" x14ac:dyDescent="0.35">
      <c r="A18469" t="s">
        <v>1257</v>
      </c>
      <c r="B18469" t="s">
        <v>288</v>
      </c>
      <c r="C18469" t="s">
        <v>396</v>
      </c>
      <c r="D18469" t="s">
        <v>1264</v>
      </c>
      <c r="E18469" t="s">
        <v>31</v>
      </c>
      <c r="F18469">
        <v>5120</v>
      </c>
      <c r="G18469">
        <v>4018</v>
      </c>
      <c r="H18469">
        <v>0.78476562500000002</v>
      </c>
      <c r="I18469" t="str">
        <f>VLOOKUP($B18469&amp;$E18469,'Employee List'!$A:$E,5,0)</f>
        <v>E-1363</v>
      </c>
    </row>
    <row r="18470" spans="1:9" x14ac:dyDescent="0.35">
      <c r="A18470" t="s">
        <v>1257</v>
      </c>
      <c r="B18470" t="s">
        <v>288</v>
      </c>
      <c r="C18470" t="s">
        <v>396</v>
      </c>
      <c r="D18470" t="s">
        <v>1265</v>
      </c>
      <c r="E18470" t="s">
        <v>29</v>
      </c>
      <c r="F18470">
        <v>25953</v>
      </c>
      <c r="G18470">
        <v>35044</v>
      </c>
      <c r="H18470">
        <v>1.3502870573729433</v>
      </c>
      <c r="I18470" t="str">
        <f>VLOOKUP($B18470&amp;$E18470,'Employee List'!$A:$E,5,0)</f>
        <v>E-1363</v>
      </c>
    </row>
    <row r="18471" spans="1:9" x14ac:dyDescent="0.35">
      <c r="A18471" t="s">
        <v>1257</v>
      </c>
      <c r="B18471" t="s">
        <v>288</v>
      </c>
      <c r="C18471" t="s">
        <v>396</v>
      </c>
      <c r="D18471" t="s">
        <v>1265</v>
      </c>
      <c r="E18471" t="s">
        <v>30</v>
      </c>
      <c r="F18471">
        <v>26939</v>
      </c>
      <c r="G18471">
        <v>32625</v>
      </c>
      <c r="H18471">
        <v>1.211069453209102</v>
      </c>
      <c r="I18471" t="str">
        <f>VLOOKUP($B18471&amp;$E18471,'Employee List'!$A:$E,5,0)</f>
        <v>E-1363</v>
      </c>
    </row>
    <row r="18472" spans="1:9" x14ac:dyDescent="0.35">
      <c r="A18472" t="s">
        <v>1257</v>
      </c>
      <c r="B18472" t="s">
        <v>288</v>
      </c>
      <c r="C18472" t="s">
        <v>396</v>
      </c>
      <c r="D18472" t="s">
        <v>1265</v>
      </c>
      <c r="E18472" t="s">
        <v>31</v>
      </c>
      <c r="F18472">
        <v>28710</v>
      </c>
      <c r="G18472">
        <v>21153</v>
      </c>
      <c r="H18472">
        <v>0.73678160919540225</v>
      </c>
      <c r="I18472" t="str">
        <f>VLOOKUP($B18472&amp;$E18472,'Employee List'!$A:$E,5,0)</f>
        <v>E-1363</v>
      </c>
    </row>
    <row r="18473" spans="1:9" x14ac:dyDescent="0.35">
      <c r="A18473" t="s">
        <v>1257</v>
      </c>
      <c r="B18473" t="s">
        <v>288</v>
      </c>
      <c r="C18473" t="s">
        <v>396</v>
      </c>
      <c r="D18473" t="s">
        <v>1260</v>
      </c>
      <c r="E18473" t="s">
        <v>29</v>
      </c>
      <c r="F18473">
        <v>63812</v>
      </c>
      <c r="G18473">
        <v>48706</v>
      </c>
      <c r="H18473">
        <v>0.76327336551118907</v>
      </c>
      <c r="I18473" t="str">
        <f>VLOOKUP($B18473&amp;$E18473,'Employee List'!$A:$E,5,0)</f>
        <v>E-1363</v>
      </c>
    </row>
    <row r="18474" spans="1:9" x14ac:dyDescent="0.35">
      <c r="A18474" t="s">
        <v>1257</v>
      </c>
      <c r="B18474" t="s">
        <v>288</v>
      </c>
      <c r="C18474" t="s">
        <v>396</v>
      </c>
      <c r="D18474" t="s">
        <v>1260</v>
      </c>
      <c r="E18474" t="s">
        <v>30</v>
      </c>
      <c r="F18474">
        <v>64176</v>
      </c>
      <c r="G18474">
        <v>65445</v>
      </c>
      <c r="H18474">
        <v>1.0197737471952131</v>
      </c>
      <c r="I18474" t="str">
        <f>VLOOKUP($B18474&amp;$E18474,'Employee List'!$A:$E,5,0)</f>
        <v>E-1363</v>
      </c>
    </row>
    <row r="18475" spans="1:9" x14ac:dyDescent="0.35">
      <c r="A18475" t="s">
        <v>1257</v>
      </c>
      <c r="B18475" t="s">
        <v>288</v>
      </c>
      <c r="C18475" t="s">
        <v>396</v>
      </c>
      <c r="D18475" t="s">
        <v>1260</v>
      </c>
      <c r="E18475" t="s">
        <v>31</v>
      </c>
      <c r="F18475">
        <v>70168</v>
      </c>
      <c r="G18475">
        <v>111801</v>
      </c>
      <c r="H18475">
        <v>1.5933331433131912</v>
      </c>
      <c r="I18475" t="str">
        <f>VLOOKUP($B18475&amp;$E18475,'Employee List'!$A:$E,5,0)</f>
        <v>E-1363</v>
      </c>
    </row>
    <row r="18476" spans="1:9" x14ac:dyDescent="0.35">
      <c r="A18476" t="s">
        <v>1257</v>
      </c>
      <c r="B18476" t="s">
        <v>288</v>
      </c>
      <c r="C18476" t="s">
        <v>396</v>
      </c>
      <c r="D18476" t="s">
        <v>1261</v>
      </c>
      <c r="E18476" t="s">
        <v>29</v>
      </c>
      <c r="F18476">
        <v>68390</v>
      </c>
      <c r="G18476">
        <v>87026</v>
      </c>
      <c r="H18476">
        <v>1.27249597894429</v>
      </c>
      <c r="I18476" t="str">
        <f>VLOOKUP($B18476&amp;$E18476,'Employee List'!$A:$E,5,0)</f>
        <v>E-1363</v>
      </c>
    </row>
    <row r="18477" spans="1:9" x14ac:dyDescent="0.35">
      <c r="A18477" t="s">
        <v>1257</v>
      </c>
      <c r="B18477" t="s">
        <v>288</v>
      </c>
      <c r="C18477" t="s">
        <v>396</v>
      </c>
      <c r="D18477" t="s">
        <v>1261</v>
      </c>
      <c r="E18477" t="s">
        <v>30</v>
      </c>
      <c r="F18477">
        <v>68009</v>
      </c>
      <c r="G18477">
        <v>83985</v>
      </c>
      <c r="H18477">
        <v>1.2349100854298696</v>
      </c>
      <c r="I18477" t="str">
        <f>VLOOKUP($B18477&amp;$E18477,'Employee List'!$A:$E,5,0)</f>
        <v>E-1363</v>
      </c>
    </row>
    <row r="18478" spans="1:9" x14ac:dyDescent="0.35">
      <c r="A18478" t="s">
        <v>1257</v>
      </c>
      <c r="B18478" t="s">
        <v>288</v>
      </c>
      <c r="C18478" t="s">
        <v>396</v>
      </c>
      <c r="D18478" t="s">
        <v>1261</v>
      </c>
      <c r="E18478" t="s">
        <v>31</v>
      </c>
      <c r="F18478">
        <v>69522</v>
      </c>
      <c r="G18478">
        <v>50303</v>
      </c>
      <c r="H18478">
        <v>0.7235551336267656</v>
      </c>
      <c r="I18478" t="str">
        <f>VLOOKUP($B18478&amp;$E18478,'Employee List'!$A:$E,5,0)</f>
        <v>E-1363</v>
      </c>
    </row>
    <row r="18479" spans="1:9" x14ac:dyDescent="0.35">
      <c r="A18479" t="s">
        <v>1257</v>
      </c>
      <c r="B18479" t="s">
        <v>288</v>
      </c>
      <c r="C18479" t="s">
        <v>396</v>
      </c>
      <c r="D18479" t="s">
        <v>1266</v>
      </c>
      <c r="E18479" t="s">
        <v>29</v>
      </c>
      <c r="F18479">
        <v>22084</v>
      </c>
      <c r="G18479">
        <v>16800</v>
      </c>
      <c r="H18479">
        <v>0.76073175149429451</v>
      </c>
      <c r="I18479" t="str">
        <f>VLOOKUP($B18479&amp;$E18479,'Employee List'!$A:$E,5,0)</f>
        <v>E-1363</v>
      </c>
    </row>
    <row r="18480" spans="1:9" x14ac:dyDescent="0.35">
      <c r="A18480" t="s">
        <v>1257</v>
      </c>
      <c r="B18480" t="s">
        <v>288</v>
      </c>
      <c r="C18480" t="s">
        <v>396</v>
      </c>
      <c r="D18480" t="s">
        <v>1266</v>
      </c>
      <c r="E18480" t="s">
        <v>30</v>
      </c>
      <c r="F18480">
        <v>19805</v>
      </c>
      <c r="G18480">
        <v>13983</v>
      </c>
      <c r="H18480">
        <v>0.7060338298409492</v>
      </c>
      <c r="I18480" t="str">
        <f>VLOOKUP($B18480&amp;$E18480,'Employee List'!$A:$E,5,0)</f>
        <v>E-1363</v>
      </c>
    </row>
    <row r="18481" spans="1:9" x14ac:dyDescent="0.35">
      <c r="A18481" t="s">
        <v>1257</v>
      </c>
      <c r="B18481" t="s">
        <v>288</v>
      </c>
      <c r="C18481" t="s">
        <v>396</v>
      </c>
      <c r="D18481" t="s">
        <v>1266</v>
      </c>
      <c r="E18481" t="s">
        <v>31</v>
      </c>
      <c r="F18481">
        <v>20115</v>
      </c>
      <c r="G18481">
        <v>11027</v>
      </c>
      <c r="H18481">
        <v>0.54819786229182199</v>
      </c>
      <c r="I18481" t="str">
        <f>VLOOKUP($B18481&amp;$E18481,'Employee List'!$A:$E,5,0)</f>
        <v>E-1363</v>
      </c>
    </row>
    <row r="18482" spans="1:9" x14ac:dyDescent="0.35">
      <c r="A18482" t="s">
        <v>1257</v>
      </c>
      <c r="B18482" t="s">
        <v>288</v>
      </c>
      <c r="C18482" t="s">
        <v>396</v>
      </c>
      <c r="D18482" t="s">
        <v>1267</v>
      </c>
      <c r="E18482" t="s">
        <v>29</v>
      </c>
      <c r="F18482">
        <v>23780</v>
      </c>
      <c r="G18482">
        <v>22717</v>
      </c>
      <c r="H18482">
        <v>0.95529857022708153</v>
      </c>
      <c r="I18482" t="str">
        <f>VLOOKUP($B18482&amp;$E18482,'Employee List'!$A:$E,5,0)</f>
        <v>E-1363</v>
      </c>
    </row>
    <row r="18483" spans="1:9" x14ac:dyDescent="0.35">
      <c r="A18483" t="s">
        <v>1257</v>
      </c>
      <c r="B18483" t="s">
        <v>288</v>
      </c>
      <c r="C18483" t="s">
        <v>396</v>
      </c>
      <c r="D18483" t="s">
        <v>1267</v>
      </c>
      <c r="E18483" t="s">
        <v>30</v>
      </c>
      <c r="F18483">
        <v>26755</v>
      </c>
      <c r="G18483">
        <v>18756</v>
      </c>
      <c r="H18483">
        <v>0.70102784526256778</v>
      </c>
      <c r="I18483" t="str">
        <f>VLOOKUP($B18483&amp;$E18483,'Employee List'!$A:$E,5,0)</f>
        <v>E-1363</v>
      </c>
    </row>
    <row r="18484" spans="1:9" x14ac:dyDescent="0.35">
      <c r="A18484" t="s">
        <v>1257</v>
      </c>
      <c r="B18484" t="s">
        <v>288</v>
      </c>
      <c r="C18484" t="s">
        <v>396</v>
      </c>
      <c r="D18484" t="s">
        <v>1267</v>
      </c>
      <c r="E18484" t="s">
        <v>31</v>
      </c>
      <c r="F18484">
        <v>24420</v>
      </c>
      <c r="G18484">
        <v>26353</v>
      </c>
      <c r="H18484">
        <v>1.0791564291564291</v>
      </c>
      <c r="I18484" t="str">
        <f>VLOOKUP($B18484&amp;$E18484,'Employee List'!$A:$E,5,0)</f>
        <v>E-1363</v>
      </c>
    </row>
    <row r="18485" spans="1:9" x14ac:dyDescent="0.35">
      <c r="A18485" t="s">
        <v>1257</v>
      </c>
      <c r="B18485" t="s">
        <v>288</v>
      </c>
      <c r="C18485" t="s">
        <v>396</v>
      </c>
      <c r="D18485" t="s">
        <v>1268</v>
      </c>
      <c r="E18485" t="s">
        <v>29</v>
      </c>
      <c r="F18485">
        <v>13539</v>
      </c>
      <c r="G18485">
        <v>5655</v>
      </c>
      <c r="H18485">
        <v>0.41768225127409703</v>
      </c>
      <c r="I18485" t="str">
        <f>VLOOKUP($B18485&amp;$E18485,'Employee List'!$A:$E,5,0)</f>
        <v>E-1363</v>
      </c>
    </row>
    <row r="18486" spans="1:9" x14ac:dyDescent="0.35">
      <c r="A18486" t="s">
        <v>1257</v>
      </c>
      <c r="B18486" t="s">
        <v>288</v>
      </c>
      <c r="C18486" t="s">
        <v>396</v>
      </c>
      <c r="D18486" t="s">
        <v>1268</v>
      </c>
      <c r="E18486" t="s">
        <v>30</v>
      </c>
      <c r="F18486">
        <v>11025</v>
      </c>
      <c r="G18486">
        <v>8492</v>
      </c>
      <c r="H18486">
        <v>0.77024943310657601</v>
      </c>
      <c r="I18486" t="str">
        <f>VLOOKUP($B18486&amp;$E18486,'Employee List'!$A:$E,5,0)</f>
        <v>E-1363</v>
      </c>
    </row>
    <row r="18487" spans="1:9" x14ac:dyDescent="0.35">
      <c r="A18487" t="s">
        <v>1257</v>
      </c>
      <c r="B18487" t="s">
        <v>288</v>
      </c>
      <c r="C18487" t="s">
        <v>396</v>
      </c>
      <c r="D18487" t="s">
        <v>1268</v>
      </c>
      <c r="E18487" t="s">
        <v>31</v>
      </c>
      <c r="F18487">
        <v>13795</v>
      </c>
      <c r="G18487">
        <v>11519</v>
      </c>
      <c r="H18487">
        <v>0.83501268575570864</v>
      </c>
      <c r="I18487" t="str">
        <f>VLOOKUP($B18487&amp;$E18487,'Employee List'!$A:$E,5,0)</f>
        <v>E-1363</v>
      </c>
    </row>
    <row r="18488" spans="1:9" x14ac:dyDescent="0.35">
      <c r="A18488" t="s">
        <v>1257</v>
      </c>
      <c r="B18488" t="s">
        <v>288</v>
      </c>
      <c r="C18488" t="s">
        <v>396</v>
      </c>
      <c r="D18488" t="s">
        <v>1269</v>
      </c>
      <c r="E18488" t="s">
        <v>29</v>
      </c>
      <c r="F18488">
        <v>3711</v>
      </c>
      <c r="G18488">
        <v>16001</v>
      </c>
      <c r="H18488">
        <v>4.3117758016707084</v>
      </c>
      <c r="I18488" t="str">
        <f>VLOOKUP($B18488&amp;$E18488,'Employee List'!$A:$E,5,0)</f>
        <v>E-1363</v>
      </c>
    </row>
    <row r="18489" spans="1:9" x14ac:dyDescent="0.35">
      <c r="A18489" t="s">
        <v>1257</v>
      </c>
      <c r="B18489" t="s">
        <v>288</v>
      </c>
      <c r="C18489" t="s">
        <v>396</v>
      </c>
      <c r="D18489" t="s">
        <v>1269</v>
      </c>
      <c r="E18489" t="s">
        <v>30</v>
      </c>
      <c r="F18489">
        <v>3483</v>
      </c>
      <c r="G18489">
        <v>18966</v>
      </c>
      <c r="H18489">
        <v>5.4453057708871659</v>
      </c>
      <c r="I18489" t="str">
        <f>VLOOKUP($B18489&amp;$E18489,'Employee List'!$A:$E,5,0)</f>
        <v>E-1363</v>
      </c>
    </row>
    <row r="18490" spans="1:9" x14ac:dyDescent="0.35">
      <c r="A18490" t="s">
        <v>1257</v>
      </c>
      <c r="B18490" t="s">
        <v>288</v>
      </c>
      <c r="C18490" t="s">
        <v>396</v>
      </c>
      <c r="D18490" t="s">
        <v>1269</v>
      </c>
      <c r="E18490" t="s">
        <v>31</v>
      </c>
      <c r="F18490">
        <v>4293</v>
      </c>
      <c r="G18490">
        <v>10344</v>
      </c>
      <c r="H18490">
        <v>2.4095038434661076</v>
      </c>
      <c r="I18490" t="str">
        <f>VLOOKUP($B18490&amp;$E18490,'Employee List'!$A:$E,5,0)</f>
        <v>E-1363</v>
      </c>
    </row>
    <row r="18491" spans="1:9" x14ac:dyDescent="0.35">
      <c r="A18491" t="s">
        <v>1257</v>
      </c>
      <c r="B18491" t="s">
        <v>288</v>
      </c>
      <c r="C18491" t="s">
        <v>396</v>
      </c>
      <c r="D18491" t="s">
        <v>1270</v>
      </c>
      <c r="E18491" t="s">
        <v>29</v>
      </c>
      <c r="F18491">
        <v>5212</v>
      </c>
      <c r="G18491">
        <v>5288</v>
      </c>
      <c r="H18491">
        <v>1.014581734458941</v>
      </c>
      <c r="I18491" t="str">
        <f>VLOOKUP($B18491&amp;$E18491,'Employee List'!$A:$E,5,0)</f>
        <v>E-1363</v>
      </c>
    </row>
    <row r="18492" spans="1:9" x14ac:dyDescent="0.35">
      <c r="A18492" t="s">
        <v>1257</v>
      </c>
      <c r="B18492" t="s">
        <v>288</v>
      </c>
      <c r="C18492" t="s">
        <v>396</v>
      </c>
      <c r="D18492" t="s">
        <v>1270</v>
      </c>
      <c r="E18492" t="s">
        <v>30</v>
      </c>
      <c r="F18492">
        <v>7188</v>
      </c>
      <c r="G18492">
        <v>4223</v>
      </c>
      <c r="H18492">
        <v>0.58750695603784087</v>
      </c>
      <c r="I18492" t="str">
        <f>VLOOKUP($B18492&amp;$E18492,'Employee List'!$A:$E,5,0)</f>
        <v>E-1363</v>
      </c>
    </row>
    <row r="18493" spans="1:9" x14ac:dyDescent="0.35">
      <c r="A18493" t="s">
        <v>1257</v>
      </c>
      <c r="B18493" t="s">
        <v>288</v>
      </c>
      <c r="C18493" t="s">
        <v>396</v>
      </c>
      <c r="D18493" t="s">
        <v>1270</v>
      </c>
      <c r="E18493" t="s">
        <v>31</v>
      </c>
      <c r="F18493">
        <v>6366</v>
      </c>
      <c r="G18493">
        <v>6115</v>
      </c>
      <c r="H18493">
        <v>0.96057178762174045</v>
      </c>
      <c r="I18493" t="str">
        <f>VLOOKUP($B18493&amp;$E18493,'Employee List'!$A:$E,5,0)</f>
        <v>E-1363</v>
      </c>
    </row>
    <row r="18494" spans="1:9" x14ac:dyDescent="0.35">
      <c r="A18494" t="s">
        <v>1257</v>
      </c>
      <c r="B18494" t="s">
        <v>288</v>
      </c>
      <c r="C18494" t="s">
        <v>396</v>
      </c>
      <c r="D18494" t="s">
        <v>1271</v>
      </c>
      <c r="E18494" t="s">
        <v>29</v>
      </c>
      <c r="F18494">
        <v>16201</v>
      </c>
      <c r="G18494">
        <v>22558</v>
      </c>
      <c r="H18494">
        <v>1.3923831862230727</v>
      </c>
      <c r="I18494" t="str">
        <f>VLOOKUP($B18494&amp;$E18494,'Employee List'!$A:$E,5,0)</f>
        <v>E-1363</v>
      </c>
    </row>
    <row r="18495" spans="1:9" x14ac:dyDescent="0.35">
      <c r="A18495" t="s">
        <v>1257</v>
      </c>
      <c r="B18495" t="s">
        <v>288</v>
      </c>
      <c r="C18495" t="s">
        <v>396</v>
      </c>
      <c r="D18495" t="s">
        <v>1271</v>
      </c>
      <c r="E18495" t="s">
        <v>30</v>
      </c>
      <c r="F18495">
        <v>17477</v>
      </c>
      <c r="G18495">
        <v>25201</v>
      </c>
      <c r="H18495">
        <v>1.4419522801396121</v>
      </c>
      <c r="I18495" t="str">
        <f>VLOOKUP($B18495&amp;$E18495,'Employee List'!$A:$E,5,0)</f>
        <v>E-1363</v>
      </c>
    </row>
    <row r="18496" spans="1:9" x14ac:dyDescent="0.35">
      <c r="A18496" t="s">
        <v>1257</v>
      </c>
      <c r="B18496" t="s">
        <v>288</v>
      </c>
      <c r="C18496" t="s">
        <v>396</v>
      </c>
      <c r="D18496" t="s">
        <v>1271</v>
      </c>
      <c r="E18496" t="s">
        <v>31</v>
      </c>
      <c r="F18496">
        <v>16466</v>
      </c>
      <c r="G18496">
        <v>15357</v>
      </c>
      <c r="H18496">
        <v>0.932649095105065</v>
      </c>
      <c r="I18496" t="str">
        <f>VLOOKUP($B18496&amp;$E18496,'Employee List'!$A:$E,5,0)</f>
        <v>E-1363</v>
      </c>
    </row>
    <row r="18497" spans="1:9" x14ac:dyDescent="0.35">
      <c r="A18497" t="s">
        <v>1257</v>
      </c>
      <c r="B18497" t="s">
        <v>288</v>
      </c>
      <c r="C18497" t="s">
        <v>396</v>
      </c>
      <c r="D18497" t="s">
        <v>1258</v>
      </c>
      <c r="E18497" t="s">
        <v>29</v>
      </c>
      <c r="F18497">
        <v>134585</v>
      </c>
      <c r="G18497">
        <v>147548</v>
      </c>
      <c r="H18497">
        <v>1.0963183118475313</v>
      </c>
      <c r="I18497" t="str">
        <f>VLOOKUP($B18497&amp;$E18497,'Employee List'!$A:$E,5,0)</f>
        <v>E-1363</v>
      </c>
    </row>
    <row r="18498" spans="1:9" x14ac:dyDescent="0.35">
      <c r="A18498" t="s">
        <v>1257</v>
      </c>
      <c r="B18498" t="s">
        <v>288</v>
      </c>
      <c r="C18498" t="s">
        <v>396</v>
      </c>
      <c r="D18498" t="s">
        <v>1258</v>
      </c>
      <c r="E18498" t="s">
        <v>30</v>
      </c>
      <c r="F18498">
        <v>131975</v>
      </c>
      <c r="G18498">
        <v>93051</v>
      </c>
      <c r="H18498">
        <v>0.70506535328660735</v>
      </c>
      <c r="I18498" t="str">
        <f>VLOOKUP($B18498&amp;$E18498,'Employee List'!$A:$E,5,0)</f>
        <v>E-1363</v>
      </c>
    </row>
    <row r="18499" spans="1:9" x14ac:dyDescent="0.35">
      <c r="A18499" t="s">
        <v>1257</v>
      </c>
      <c r="B18499" t="s">
        <v>288</v>
      </c>
      <c r="C18499" t="s">
        <v>396</v>
      </c>
      <c r="D18499" t="s">
        <v>1258</v>
      </c>
      <c r="E18499" t="s">
        <v>31</v>
      </c>
      <c r="F18499">
        <v>125540</v>
      </c>
      <c r="G18499">
        <v>70514</v>
      </c>
      <c r="H18499">
        <v>0.56168551855982152</v>
      </c>
      <c r="I18499" t="str">
        <f>VLOOKUP($B18499&amp;$E18499,'Employee List'!$A:$E,5,0)</f>
        <v>E-1363</v>
      </c>
    </row>
    <row r="18500" spans="1:9" x14ac:dyDescent="0.35">
      <c r="A18500" t="s">
        <v>1257</v>
      </c>
      <c r="B18500" t="s">
        <v>288</v>
      </c>
      <c r="C18500" t="s">
        <v>396</v>
      </c>
      <c r="D18500" t="s">
        <v>1272</v>
      </c>
      <c r="E18500" t="s">
        <v>29</v>
      </c>
      <c r="F18500">
        <v>24515</v>
      </c>
      <c r="G18500">
        <v>23997</v>
      </c>
      <c r="H18500">
        <v>0.97887007954313687</v>
      </c>
      <c r="I18500" t="str">
        <f>VLOOKUP($B18500&amp;$E18500,'Employee List'!$A:$E,5,0)</f>
        <v>E-1363</v>
      </c>
    </row>
    <row r="18501" spans="1:9" x14ac:dyDescent="0.35">
      <c r="A18501" t="s">
        <v>1257</v>
      </c>
      <c r="B18501" t="s">
        <v>288</v>
      </c>
      <c r="C18501" t="s">
        <v>396</v>
      </c>
      <c r="D18501" t="s">
        <v>1272</v>
      </c>
      <c r="E18501" t="s">
        <v>30</v>
      </c>
      <c r="F18501">
        <v>23213</v>
      </c>
      <c r="G18501">
        <v>31841</v>
      </c>
      <c r="H18501">
        <v>1.371688278120019</v>
      </c>
      <c r="I18501" t="str">
        <f>VLOOKUP($B18501&amp;$E18501,'Employee List'!$A:$E,5,0)</f>
        <v>E-1363</v>
      </c>
    </row>
    <row r="18502" spans="1:9" x14ac:dyDescent="0.35">
      <c r="A18502" t="s">
        <v>1257</v>
      </c>
      <c r="B18502" t="s">
        <v>288</v>
      </c>
      <c r="C18502" t="s">
        <v>396</v>
      </c>
      <c r="D18502" t="s">
        <v>1272</v>
      </c>
      <c r="E18502" t="s">
        <v>31</v>
      </c>
      <c r="F18502">
        <v>23430</v>
      </c>
      <c r="G18502">
        <v>19882</v>
      </c>
      <c r="H18502">
        <v>0.84857020913358938</v>
      </c>
      <c r="I18502" t="str">
        <f>VLOOKUP($B18502&amp;$E18502,'Employee List'!$A:$E,5,0)</f>
        <v>E-1363</v>
      </c>
    </row>
    <row r="18503" spans="1:9" x14ac:dyDescent="0.35">
      <c r="A18503" t="s">
        <v>1257</v>
      </c>
      <c r="B18503" t="s">
        <v>288</v>
      </c>
      <c r="C18503" t="s">
        <v>396</v>
      </c>
      <c r="D18503" t="s">
        <v>1259</v>
      </c>
      <c r="E18503" t="s">
        <v>29</v>
      </c>
      <c r="F18503">
        <v>46669</v>
      </c>
      <c r="G18503">
        <v>40177</v>
      </c>
      <c r="H18503">
        <v>0.86089266965223166</v>
      </c>
      <c r="I18503" t="str">
        <f>VLOOKUP($B18503&amp;$E18503,'Employee List'!$A:$E,5,0)</f>
        <v>E-1363</v>
      </c>
    </row>
    <row r="18504" spans="1:9" x14ac:dyDescent="0.35">
      <c r="A18504" t="s">
        <v>1257</v>
      </c>
      <c r="B18504" t="s">
        <v>288</v>
      </c>
      <c r="C18504" t="s">
        <v>396</v>
      </c>
      <c r="D18504" t="s">
        <v>1259</v>
      </c>
      <c r="E18504" t="s">
        <v>30</v>
      </c>
      <c r="F18504">
        <v>48970</v>
      </c>
      <c r="G18504">
        <v>32533</v>
      </c>
      <c r="H18504">
        <v>0.66434551766387584</v>
      </c>
      <c r="I18504" t="str">
        <f>VLOOKUP($B18504&amp;$E18504,'Employee List'!$A:$E,5,0)</f>
        <v>E-1363</v>
      </c>
    </row>
    <row r="18505" spans="1:9" x14ac:dyDescent="0.35">
      <c r="A18505" t="s">
        <v>1257</v>
      </c>
      <c r="B18505" t="s">
        <v>288</v>
      </c>
      <c r="C18505" t="s">
        <v>396</v>
      </c>
      <c r="D18505" t="s">
        <v>1259</v>
      </c>
      <c r="E18505" t="s">
        <v>31</v>
      </c>
      <c r="F18505">
        <v>48980</v>
      </c>
      <c r="G18505">
        <v>28286</v>
      </c>
      <c r="H18505">
        <v>0.57750102082482646</v>
      </c>
      <c r="I18505" t="str">
        <f>VLOOKUP($B18505&amp;$E18505,'Employee List'!$A:$E,5,0)</f>
        <v>E-1363</v>
      </c>
    </row>
    <row r="18506" spans="1:9" x14ac:dyDescent="0.35">
      <c r="A18506" t="s">
        <v>1257</v>
      </c>
      <c r="B18506" t="s">
        <v>288</v>
      </c>
      <c r="C18506" t="s">
        <v>396</v>
      </c>
      <c r="D18506" t="s">
        <v>1273</v>
      </c>
      <c r="E18506" t="s">
        <v>29</v>
      </c>
      <c r="F18506">
        <v>7240</v>
      </c>
      <c r="G18506">
        <v>7984</v>
      </c>
      <c r="H18506">
        <v>1.1027624309392265</v>
      </c>
      <c r="I18506" t="str">
        <f>VLOOKUP($B18506&amp;$E18506,'Employee List'!$A:$E,5,0)</f>
        <v>E-1363</v>
      </c>
    </row>
    <row r="18507" spans="1:9" x14ac:dyDescent="0.35">
      <c r="A18507" t="s">
        <v>1257</v>
      </c>
      <c r="B18507" t="s">
        <v>288</v>
      </c>
      <c r="C18507" t="s">
        <v>396</v>
      </c>
      <c r="D18507" t="s">
        <v>1273</v>
      </c>
      <c r="E18507" t="s">
        <v>30</v>
      </c>
      <c r="F18507">
        <v>6146</v>
      </c>
      <c r="G18507">
        <v>7502</v>
      </c>
      <c r="H18507">
        <v>1.2206313049137651</v>
      </c>
      <c r="I18507" t="str">
        <f>VLOOKUP($B18507&amp;$E18507,'Employee List'!$A:$E,5,0)</f>
        <v>E-1363</v>
      </c>
    </row>
    <row r="18508" spans="1:9" x14ac:dyDescent="0.35">
      <c r="A18508" t="s">
        <v>1257</v>
      </c>
      <c r="B18508" t="s">
        <v>288</v>
      </c>
      <c r="C18508" t="s">
        <v>396</v>
      </c>
      <c r="D18508" t="s">
        <v>1273</v>
      </c>
      <c r="E18508" t="s">
        <v>31</v>
      </c>
      <c r="F18508">
        <v>7654</v>
      </c>
      <c r="G18508">
        <v>6743</v>
      </c>
      <c r="H18508">
        <v>0.88097726678860722</v>
      </c>
      <c r="I18508" t="str">
        <f>VLOOKUP($B18508&amp;$E18508,'Employee List'!$A:$E,5,0)</f>
        <v>E-1363</v>
      </c>
    </row>
    <row r="18509" spans="1:9" x14ac:dyDescent="0.35">
      <c r="A18509" t="s">
        <v>1257</v>
      </c>
      <c r="B18509" t="s">
        <v>288</v>
      </c>
      <c r="C18509" t="s">
        <v>396</v>
      </c>
      <c r="D18509" t="s">
        <v>1275</v>
      </c>
      <c r="E18509" t="s">
        <v>29</v>
      </c>
      <c r="F18509">
        <v>4199</v>
      </c>
      <c r="G18509">
        <v>6819</v>
      </c>
      <c r="H18509">
        <v>1.6239580852583948</v>
      </c>
      <c r="I18509" t="str">
        <f>VLOOKUP($B18509&amp;$E18509,'Employee List'!$A:$E,5,0)</f>
        <v>E-1363</v>
      </c>
    </row>
    <row r="18510" spans="1:9" x14ac:dyDescent="0.35">
      <c r="A18510" t="s">
        <v>1257</v>
      </c>
      <c r="B18510" t="s">
        <v>288</v>
      </c>
      <c r="C18510" t="s">
        <v>396</v>
      </c>
      <c r="D18510" t="s">
        <v>1275</v>
      </c>
      <c r="E18510" t="s">
        <v>30</v>
      </c>
      <c r="F18510">
        <v>4073</v>
      </c>
      <c r="G18510">
        <v>2846</v>
      </c>
      <c r="H18510">
        <v>0.698747851706359</v>
      </c>
      <c r="I18510" t="str">
        <f>VLOOKUP($B18510&amp;$E18510,'Employee List'!$A:$E,5,0)</f>
        <v>E-1363</v>
      </c>
    </row>
    <row r="18511" spans="1:9" x14ac:dyDescent="0.35">
      <c r="A18511" t="s">
        <v>1257</v>
      </c>
      <c r="B18511" t="s">
        <v>288</v>
      </c>
      <c r="C18511" t="s">
        <v>396</v>
      </c>
      <c r="D18511" t="s">
        <v>1275</v>
      </c>
      <c r="E18511" t="s">
        <v>31</v>
      </c>
      <c r="F18511">
        <v>3793</v>
      </c>
      <c r="G18511">
        <v>5665</v>
      </c>
      <c r="H18511">
        <v>1.49354073292908</v>
      </c>
      <c r="I18511" t="str">
        <f>VLOOKUP($B18511&amp;$E18511,'Employee List'!$A:$E,5,0)</f>
        <v>E-1363</v>
      </c>
    </row>
    <row r="18512" spans="1:9" x14ac:dyDescent="0.35">
      <c r="A18512" t="s">
        <v>1257</v>
      </c>
      <c r="B18512" t="s">
        <v>288</v>
      </c>
      <c r="C18512" t="s">
        <v>396</v>
      </c>
      <c r="D18512" t="s">
        <v>1276</v>
      </c>
      <c r="E18512" t="s">
        <v>29</v>
      </c>
      <c r="F18512">
        <v>5153</v>
      </c>
      <c r="G18512">
        <v>1797</v>
      </c>
      <c r="H18512">
        <v>0.34872889578886085</v>
      </c>
      <c r="I18512" t="str">
        <f>VLOOKUP($B18512&amp;$E18512,'Employee List'!$A:$E,5,0)</f>
        <v>E-1363</v>
      </c>
    </row>
    <row r="18513" spans="1:9" x14ac:dyDescent="0.35">
      <c r="A18513" t="s">
        <v>1257</v>
      </c>
      <c r="B18513" t="s">
        <v>288</v>
      </c>
      <c r="C18513" t="s">
        <v>396</v>
      </c>
      <c r="D18513" t="s">
        <v>1276</v>
      </c>
      <c r="E18513" t="s">
        <v>30</v>
      </c>
      <c r="F18513">
        <v>5362</v>
      </c>
      <c r="G18513">
        <v>4279</v>
      </c>
      <c r="H18513">
        <v>0.79802312569936595</v>
      </c>
      <c r="I18513" t="str">
        <f>VLOOKUP($B18513&amp;$E18513,'Employee List'!$A:$E,5,0)</f>
        <v>E-1363</v>
      </c>
    </row>
    <row r="18514" spans="1:9" x14ac:dyDescent="0.35">
      <c r="A18514" t="s">
        <v>1257</v>
      </c>
      <c r="B18514" t="s">
        <v>288</v>
      </c>
      <c r="C18514" t="s">
        <v>396</v>
      </c>
      <c r="D18514" t="s">
        <v>1276</v>
      </c>
      <c r="E18514" t="s">
        <v>31</v>
      </c>
      <c r="F18514">
        <v>4465</v>
      </c>
      <c r="G18514">
        <v>1746</v>
      </c>
      <c r="H18514">
        <v>0.39104143337066072</v>
      </c>
      <c r="I18514" t="str">
        <f>VLOOKUP($B18514&amp;$E18514,'Employee List'!$A:$E,5,0)</f>
        <v>E-1363</v>
      </c>
    </row>
    <row r="18515" spans="1:9" x14ac:dyDescent="0.35">
      <c r="A18515" t="s">
        <v>1257</v>
      </c>
      <c r="B18515" t="s">
        <v>288</v>
      </c>
      <c r="C18515" t="s">
        <v>396</v>
      </c>
      <c r="D18515" t="s">
        <v>1277</v>
      </c>
      <c r="E18515" t="s">
        <v>29</v>
      </c>
      <c r="F18515">
        <v>5487</v>
      </c>
      <c r="G18515">
        <v>4135</v>
      </c>
      <c r="H18515">
        <v>0.75359941680335341</v>
      </c>
      <c r="I18515" t="str">
        <f>VLOOKUP($B18515&amp;$E18515,'Employee List'!$A:$E,5,0)</f>
        <v>E-1363</v>
      </c>
    </row>
    <row r="18516" spans="1:9" x14ac:dyDescent="0.35">
      <c r="A18516" t="s">
        <v>1257</v>
      </c>
      <c r="B18516" t="s">
        <v>288</v>
      </c>
      <c r="C18516" t="s">
        <v>396</v>
      </c>
      <c r="D18516" t="s">
        <v>1277</v>
      </c>
      <c r="E18516" t="s">
        <v>30</v>
      </c>
      <c r="F18516">
        <v>8187</v>
      </c>
      <c r="G18516">
        <v>7372</v>
      </c>
      <c r="H18516">
        <v>0.90045193599609141</v>
      </c>
      <c r="I18516" t="str">
        <f>VLOOKUP($B18516&amp;$E18516,'Employee List'!$A:$E,5,0)</f>
        <v>E-1363</v>
      </c>
    </row>
    <row r="18517" spans="1:9" x14ac:dyDescent="0.35">
      <c r="A18517" t="s">
        <v>1257</v>
      </c>
      <c r="B18517" t="s">
        <v>288</v>
      </c>
      <c r="C18517" t="s">
        <v>396</v>
      </c>
      <c r="D18517" t="s">
        <v>1277</v>
      </c>
      <c r="E18517" t="s">
        <v>31</v>
      </c>
      <c r="F18517">
        <v>7038</v>
      </c>
      <c r="G18517">
        <v>5516</v>
      </c>
      <c r="H18517">
        <v>0.78374538221085532</v>
      </c>
      <c r="I18517" t="str">
        <f>VLOOKUP($B18517&amp;$E18517,'Employee List'!$A:$E,5,0)</f>
        <v>E-1363</v>
      </c>
    </row>
    <row r="18518" spans="1:9" x14ac:dyDescent="0.35">
      <c r="A18518" t="s">
        <v>1257</v>
      </c>
      <c r="B18518" t="s">
        <v>288</v>
      </c>
      <c r="C18518" t="s">
        <v>396</v>
      </c>
      <c r="D18518" t="s">
        <v>1278</v>
      </c>
      <c r="E18518" t="s">
        <v>29</v>
      </c>
      <c r="F18518">
        <v>4311</v>
      </c>
      <c r="G18518">
        <v>4408</v>
      </c>
      <c r="H18518">
        <v>1.0225005799118534</v>
      </c>
      <c r="I18518" t="str">
        <f>VLOOKUP($B18518&amp;$E18518,'Employee List'!$A:$E,5,0)</f>
        <v>E-1363</v>
      </c>
    </row>
    <row r="18519" spans="1:9" x14ac:dyDescent="0.35">
      <c r="A18519" t="s">
        <v>1257</v>
      </c>
      <c r="B18519" t="s">
        <v>288</v>
      </c>
      <c r="C18519" t="s">
        <v>396</v>
      </c>
      <c r="D18519" t="s">
        <v>1278</v>
      </c>
      <c r="E18519" t="s">
        <v>30</v>
      </c>
      <c r="F18519">
        <v>2612</v>
      </c>
      <c r="G18519">
        <v>11158</v>
      </c>
      <c r="H18519">
        <v>4.2718223583460952</v>
      </c>
      <c r="I18519" t="str">
        <f>VLOOKUP($B18519&amp;$E18519,'Employee List'!$A:$E,5,0)</f>
        <v>E-1363</v>
      </c>
    </row>
    <row r="18520" spans="1:9" x14ac:dyDescent="0.35">
      <c r="A18520" t="s">
        <v>1257</v>
      </c>
      <c r="B18520" t="s">
        <v>288</v>
      </c>
      <c r="C18520" t="s">
        <v>396</v>
      </c>
      <c r="D18520" t="s">
        <v>1278</v>
      </c>
      <c r="E18520" t="s">
        <v>31</v>
      </c>
      <c r="F18520">
        <v>2775</v>
      </c>
      <c r="G18520">
        <v>9561</v>
      </c>
      <c r="H18520">
        <v>3.4454054054054053</v>
      </c>
      <c r="I18520" t="str">
        <f>VLOOKUP($B18520&amp;$E18520,'Employee List'!$A:$E,5,0)</f>
        <v>E-1363</v>
      </c>
    </row>
    <row r="18521" spans="1:9" x14ac:dyDescent="0.35">
      <c r="A18521" t="s">
        <v>1257</v>
      </c>
      <c r="B18521" t="s">
        <v>288</v>
      </c>
      <c r="C18521" t="s">
        <v>396</v>
      </c>
      <c r="D18521" t="s">
        <v>1279</v>
      </c>
      <c r="E18521" t="s">
        <v>29</v>
      </c>
      <c r="F18521">
        <v>3062</v>
      </c>
      <c r="G18521">
        <v>4975</v>
      </c>
      <c r="H18521">
        <v>1.624755062050947</v>
      </c>
      <c r="I18521" t="str">
        <f>VLOOKUP($B18521&amp;$E18521,'Employee List'!$A:$E,5,0)</f>
        <v>E-1363</v>
      </c>
    </row>
    <row r="18522" spans="1:9" x14ac:dyDescent="0.35">
      <c r="A18522" t="s">
        <v>1257</v>
      </c>
      <c r="B18522" t="s">
        <v>288</v>
      </c>
      <c r="C18522" t="s">
        <v>396</v>
      </c>
      <c r="D18522" t="s">
        <v>1279</v>
      </c>
      <c r="E18522" t="s">
        <v>30</v>
      </c>
      <c r="F18522">
        <v>2365</v>
      </c>
      <c r="G18522">
        <v>3885</v>
      </c>
      <c r="H18522">
        <v>1.6427061310782241</v>
      </c>
      <c r="I18522" t="str">
        <f>VLOOKUP($B18522&amp;$E18522,'Employee List'!$A:$E,5,0)</f>
        <v>E-1363</v>
      </c>
    </row>
    <row r="18523" spans="1:9" x14ac:dyDescent="0.35">
      <c r="A18523" t="s">
        <v>1257</v>
      </c>
      <c r="B18523" t="s">
        <v>288</v>
      </c>
      <c r="C18523" t="s">
        <v>396</v>
      </c>
      <c r="D18523" t="s">
        <v>1279</v>
      </c>
      <c r="E18523" t="s">
        <v>31</v>
      </c>
      <c r="F18523">
        <v>1809</v>
      </c>
      <c r="G18523">
        <v>3044</v>
      </c>
      <c r="H18523">
        <v>1.6826976229961303</v>
      </c>
      <c r="I18523" t="str">
        <f>VLOOKUP($B18523&amp;$E18523,'Employee List'!$A:$E,5,0)</f>
        <v>E-1363</v>
      </c>
    </row>
    <row r="18524" spans="1:9" x14ac:dyDescent="0.35">
      <c r="A18524" t="s">
        <v>1257</v>
      </c>
      <c r="B18524" t="s">
        <v>288</v>
      </c>
      <c r="C18524" t="s">
        <v>396</v>
      </c>
      <c r="D18524" t="s">
        <v>1280</v>
      </c>
      <c r="E18524" t="s">
        <v>29</v>
      </c>
      <c r="F18524">
        <v>3023</v>
      </c>
      <c r="G18524">
        <v>3520</v>
      </c>
      <c r="H18524">
        <v>1.1644062189877604</v>
      </c>
      <c r="I18524" t="str">
        <f>VLOOKUP($B18524&amp;$E18524,'Employee List'!$A:$E,5,0)</f>
        <v>E-1363</v>
      </c>
    </row>
    <row r="18525" spans="1:9" x14ac:dyDescent="0.35">
      <c r="A18525" t="s">
        <v>1257</v>
      </c>
      <c r="B18525" t="s">
        <v>288</v>
      </c>
      <c r="C18525" t="s">
        <v>396</v>
      </c>
      <c r="D18525" t="s">
        <v>1280</v>
      </c>
      <c r="E18525" t="s">
        <v>30</v>
      </c>
      <c r="F18525">
        <v>1267</v>
      </c>
      <c r="G18525">
        <v>5226</v>
      </c>
      <c r="H18525">
        <v>4.124704025256511</v>
      </c>
      <c r="I18525" t="str">
        <f>VLOOKUP($B18525&amp;$E18525,'Employee List'!$A:$E,5,0)</f>
        <v>E-1363</v>
      </c>
    </row>
    <row r="18526" spans="1:9" x14ac:dyDescent="0.35">
      <c r="A18526" t="s">
        <v>1257</v>
      </c>
      <c r="B18526" t="s">
        <v>288</v>
      </c>
      <c r="C18526" t="s">
        <v>396</v>
      </c>
      <c r="D18526" t="s">
        <v>1280</v>
      </c>
      <c r="E18526" t="s">
        <v>31</v>
      </c>
      <c r="F18526">
        <v>1112</v>
      </c>
      <c r="G18526">
        <v>2172</v>
      </c>
      <c r="H18526">
        <v>1.9532374100719425</v>
      </c>
      <c r="I18526" t="str">
        <f>VLOOKUP($B18526&amp;$E18526,'Employee List'!$A:$E,5,0)</f>
        <v>E-1363</v>
      </c>
    </row>
    <row r="18527" spans="1:9" x14ac:dyDescent="0.35">
      <c r="A18527" t="s">
        <v>1257</v>
      </c>
      <c r="B18527" t="s">
        <v>288</v>
      </c>
      <c r="C18527" t="s">
        <v>396</v>
      </c>
      <c r="D18527" t="s">
        <v>1262</v>
      </c>
      <c r="E18527" t="s">
        <v>29</v>
      </c>
      <c r="F18527">
        <v>22557</v>
      </c>
      <c r="G18527">
        <v>13380</v>
      </c>
      <c r="H18527">
        <v>0.59316398457241659</v>
      </c>
      <c r="I18527" t="str">
        <f>VLOOKUP($B18527&amp;$E18527,'Employee List'!$A:$E,5,0)</f>
        <v>E-1363</v>
      </c>
    </row>
    <row r="18528" spans="1:9" x14ac:dyDescent="0.35">
      <c r="A18528" t="s">
        <v>1257</v>
      </c>
      <c r="B18528" t="s">
        <v>288</v>
      </c>
      <c r="C18528" t="s">
        <v>396</v>
      </c>
      <c r="D18528" t="s">
        <v>1262</v>
      </c>
      <c r="E18528" t="s">
        <v>30</v>
      </c>
      <c r="F18528">
        <v>22597</v>
      </c>
      <c r="G18528">
        <v>20946</v>
      </c>
      <c r="H18528">
        <v>0.92693720405363544</v>
      </c>
      <c r="I18528" t="str">
        <f>VLOOKUP($B18528&amp;$E18528,'Employee List'!$A:$E,5,0)</f>
        <v>E-1363</v>
      </c>
    </row>
    <row r="18529" spans="1:9" x14ac:dyDescent="0.35">
      <c r="A18529" t="s">
        <v>1257</v>
      </c>
      <c r="B18529" t="s">
        <v>288</v>
      </c>
      <c r="C18529" t="s">
        <v>396</v>
      </c>
      <c r="D18529" t="s">
        <v>1262</v>
      </c>
      <c r="E18529" t="s">
        <v>31</v>
      </c>
      <c r="F18529">
        <v>22821</v>
      </c>
      <c r="G18529">
        <v>17849</v>
      </c>
      <c r="H18529">
        <v>0.78213049384338984</v>
      </c>
      <c r="I18529" t="str">
        <f>VLOOKUP($B18529&amp;$E18529,'Employee List'!$A:$E,5,0)</f>
        <v>E-1363</v>
      </c>
    </row>
    <row r="18530" spans="1:9" x14ac:dyDescent="0.35">
      <c r="A18530" t="s">
        <v>1257</v>
      </c>
      <c r="B18530" t="s">
        <v>288</v>
      </c>
      <c r="C18530" t="s">
        <v>396</v>
      </c>
      <c r="D18530" t="s">
        <v>1282</v>
      </c>
      <c r="E18530" t="s">
        <v>29</v>
      </c>
      <c r="F18530">
        <v>4916</v>
      </c>
      <c r="G18530">
        <v>5208</v>
      </c>
      <c r="H18530">
        <v>1.0593978844589096</v>
      </c>
      <c r="I18530" t="str">
        <f>VLOOKUP($B18530&amp;$E18530,'Employee List'!$A:$E,5,0)</f>
        <v>E-1363</v>
      </c>
    </row>
    <row r="18531" spans="1:9" x14ac:dyDescent="0.35">
      <c r="A18531" t="s">
        <v>1257</v>
      </c>
      <c r="B18531" t="s">
        <v>288</v>
      </c>
      <c r="C18531" t="s">
        <v>396</v>
      </c>
      <c r="D18531" t="s">
        <v>1282</v>
      </c>
      <c r="E18531" t="s">
        <v>30</v>
      </c>
      <c r="F18531">
        <v>11863</v>
      </c>
      <c r="G18531">
        <v>4119</v>
      </c>
      <c r="H18531">
        <v>0.34721402680603558</v>
      </c>
      <c r="I18531" t="str">
        <f>VLOOKUP($B18531&amp;$E18531,'Employee List'!$A:$E,5,0)</f>
        <v>E-1363</v>
      </c>
    </row>
    <row r="18532" spans="1:9" x14ac:dyDescent="0.35">
      <c r="A18532" t="s">
        <v>1257</v>
      </c>
      <c r="B18532" t="s">
        <v>288</v>
      </c>
      <c r="C18532" t="s">
        <v>396</v>
      </c>
      <c r="D18532" t="s">
        <v>1282</v>
      </c>
      <c r="E18532" t="s">
        <v>31</v>
      </c>
      <c r="F18532">
        <v>14669</v>
      </c>
      <c r="G18532">
        <v>3326</v>
      </c>
      <c r="H18532">
        <v>0.22673665553207445</v>
      </c>
      <c r="I18532" t="str">
        <f>VLOOKUP($B18532&amp;$E18532,'Employee List'!$A:$E,5,0)</f>
        <v>E-1363</v>
      </c>
    </row>
    <row r="18533" spans="1:9" x14ac:dyDescent="0.35">
      <c r="A18533" t="s">
        <v>1257</v>
      </c>
      <c r="B18533" t="s">
        <v>288</v>
      </c>
      <c r="C18533" t="s">
        <v>396</v>
      </c>
      <c r="D18533" t="s">
        <v>1281</v>
      </c>
      <c r="E18533" t="s">
        <v>29</v>
      </c>
      <c r="F18533">
        <v>1189</v>
      </c>
      <c r="G18533">
        <v>1651</v>
      </c>
      <c r="H18533">
        <v>1.3885618166526492</v>
      </c>
      <c r="I18533" t="str">
        <f>VLOOKUP($B18533&amp;$E18533,'Employee List'!$A:$E,5,0)</f>
        <v>E-1363</v>
      </c>
    </row>
    <row r="18534" spans="1:9" x14ac:dyDescent="0.35">
      <c r="A18534" t="s">
        <v>1257</v>
      </c>
      <c r="B18534" t="s">
        <v>288</v>
      </c>
      <c r="C18534" t="s">
        <v>396</v>
      </c>
      <c r="D18534" t="s">
        <v>1281</v>
      </c>
      <c r="E18534" t="s">
        <v>30</v>
      </c>
      <c r="F18534">
        <v>4058</v>
      </c>
      <c r="G18534">
        <v>7044</v>
      </c>
      <c r="H18534">
        <v>1.7358304583538688</v>
      </c>
      <c r="I18534" t="str">
        <f>VLOOKUP($B18534&amp;$E18534,'Employee List'!$A:$E,5,0)</f>
        <v>E-1363</v>
      </c>
    </row>
    <row r="18535" spans="1:9" x14ac:dyDescent="0.35">
      <c r="A18535" t="s">
        <v>1257</v>
      </c>
      <c r="B18535" t="s">
        <v>288</v>
      </c>
      <c r="C18535" t="s">
        <v>396</v>
      </c>
      <c r="D18535" t="s">
        <v>1281</v>
      </c>
      <c r="E18535" t="s">
        <v>31</v>
      </c>
      <c r="F18535">
        <v>4732</v>
      </c>
      <c r="G18535">
        <v>1807</v>
      </c>
      <c r="H18535">
        <v>0.38186813186813184</v>
      </c>
      <c r="I18535" t="str">
        <f>VLOOKUP($B18535&amp;$E18535,'Employee List'!$A:$E,5,0)</f>
        <v>E-1363</v>
      </c>
    </row>
    <row r="18536" spans="1:9" x14ac:dyDescent="0.35">
      <c r="A18536" t="s">
        <v>1257</v>
      </c>
      <c r="B18536" t="s">
        <v>289</v>
      </c>
      <c r="C18536" t="s">
        <v>396</v>
      </c>
      <c r="D18536" t="s">
        <v>1274</v>
      </c>
      <c r="E18536" t="s">
        <v>29</v>
      </c>
      <c r="F18536">
        <v>34969</v>
      </c>
      <c r="G18536">
        <v>47787</v>
      </c>
      <c r="H18536">
        <v>1.3665532328633934</v>
      </c>
      <c r="I18536" t="str">
        <f>VLOOKUP($B18536&amp;$E18536,'Employee List'!$A:$E,5,0)</f>
        <v>E-1364</v>
      </c>
    </row>
    <row r="18537" spans="1:9" x14ac:dyDescent="0.35">
      <c r="A18537" t="s">
        <v>1257</v>
      </c>
      <c r="B18537" t="s">
        <v>289</v>
      </c>
      <c r="C18537" t="s">
        <v>396</v>
      </c>
      <c r="D18537" t="s">
        <v>1274</v>
      </c>
      <c r="E18537" t="s">
        <v>30</v>
      </c>
      <c r="F18537">
        <v>35458</v>
      </c>
      <c r="G18537">
        <v>30925</v>
      </c>
      <c r="H18537">
        <v>0.87215861018669971</v>
      </c>
      <c r="I18537" t="str">
        <f>VLOOKUP($B18537&amp;$E18537,'Employee List'!$A:$E,5,0)</f>
        <v>E-1364</v>
      </c>
    </row>
    <row r="18538" spans="1:9" x14ac:dyDescent="0.35">
      <c r="A18538" t="s">
        <v>1257</v>
      </c>
      <c r="B18538" t="s">
        <v>289</v>
      </c>
      <c r="C18538" t="s">
        <v>396</v>
      </c>
      <c r="D18538" t="s">
        <v>1274</v>
      </c>
      <c r="E18538" t="s">
        <v>31</v>
      </c>
      <c r="F18538">
        <v>35163</v>
      </c>
      <c r="G18538">
        <v>19929</v>
      </c>
      <c r="H18538">
        <v>0.56676051531439298</v>
      </c>
      <c r="I18538" t="str">
        <f>VLOOKUP($B18538&amp;$E18538,'Employee List'!$A:$E,5,0)</f>
        <v>E-1364</v>
      </c>
    </row>
    <row r="18539" spans="1:9" x14ac:dyDescent="0.35">
      <c r="A18539" t="s">
        <v>1257</v>
      </c>
      <c r="B18539" t="s">
        <v>289</v>
      </c>
      <c r="C18539" t="s">
        <v>396</v>
      </c>
      <c r="D18539" t="s">
        <v>1263</v>
      </c>
      <c r="E18539" t="s">
        <v>29</v>
      </c>
      <c r="F18539">
        <v>22931</v>
      </c>
      <c r="G18539">
        <v>25623</v>
      </c>
      <c r="H18539">
        <v>1.1173956652566395</v>
      </c>
      <c r="I18539" t="str">
        <f>VLOOKUP($B18539&amp;$E18539,'Employee List'!$A:$E,5,0)</f>
        <v>E-1364</v>
      </c>
    </row>
    <row r="18540" spans="1:9" x14ac:dyDescent="0.35">
      <c r="A18540" t="s">
        <v>1257</v>
      </c>
      <c r="B18540" t="s">
        <v>289</v>
      </c>
      <c r="C18540" t="s">
        <v>396</v>
      </c>
      <c r="D18540" t="s">
        <v>1263</v>
      </c>
      <c r="E18540" t="s">
        <v>30</v>
      </c>
      <c r="F18540">
        <v>21540</v>
      </c>
      <c r="G18540">
        <v>16183</v>
      </c>
      <c r="H18540">
        <v>0.75129990714948935</v>
      </c>
      <c r="I18540" t="str">
        <f>VLOOKUP($B18540&amp;$E18540,'Employee List'!$A:$E,5,0)</f>
        <v>E-1364</v>
      </c>
    </row>
    <row r="18541" spans="1:9" x14ac:dyDescent="0.35">
      <c r="A18541" t="s">
        <v>1257</v>
      </c>
      <c r="B18541" t="s">
        <v>289</v>
      </c>
      <c r="C18541" t="s">
        <v>396</v>
      </c>
      <c r="D18541" t="s">
        <v>1263</v>
      </c>
      <c r="E18541" t="s">
        <v>31</v>
      </c>
      <c r="F18541">
        <v>21075</v>
      </c>
      <c r="G18541">
        <v>22539</v>
      </c>
      <c r="H18541">
        <v>1.0694661921708184</v>
      </c>
      <c r="I18541" t="str">
        <f>VLOOKUP($B18541&amp;$E18541,'Employee List'!$A:$E,5,0)</f>
        <v>E-1364</v>
      </c>
    </row>
    <row r="18542" spans="1:9" x14ac:dyDescent="0.35">
      <c r="A18542" t="s">
        <v>1257</v>
      </c>
      <c r="B18542" t="s">
        <v>289</v>
      </c>
      <c r="C18542" t="s">
        <v>396</v>
      </c>
      <c r="D18542" t="s">
        <v>1264</v>
      </c>
      <c r="E18542" t="s">
        <v>29</v>
      </c>
      <c r="F18542">
        <v>13765</v>
      </c>
      <c r="G18542">
        <v>4185</v>
      </c>
      <c r="H18542">
        <v>0.30403196512895025</v>
      </c>
      <c r="I18542" t="str">
        <f>VLOOKUP($B18542&amp;$E18542,'Employee List'!$A:$E,5,0)</f>
        <v>E-1364</v>
      </c>
    </row>
    <row r="18543" spans="1:9" x14ac:dyDescent="0.35">
      <c r="A18543" t="s">
        <v>1257</v>
      </c>
      <c r="B18543" t="s">
        <v>289</v>
      </c>
      <c r="C18543" t="s">
        <v>396</v>
      </c>
      <c r="D18543" t="s">
        <v>1264</v>
      </c>
      <c r="E18543" t="s">
        <v>30</v>
      </c>
      <c r="F18543">
        <v>14707</v>
      </c>
      <c r="G18543">
        <v>8392</v>
      </c>
      <c r="H18543">
        <v>0.57061263343985857</v>
      </c>
      <c r="I18543" t="str">
        <f>VLOOKUP($B18543&amp;$E18543,'Employee List'!$A:$E,5,0)</f>
        <v>E-1364</v>
      </c>
    </row>
    <row r="18544" spans="1:9" x14ac:dyDescent="0.35">
      <c r="A18544" t="s">
        <v>1257</v>
      </c>
      <c r="B18544" t="s">
        <v>289</v>
      </c>
      <c r="C18544" t="s">
        <v>396</v>
      </c>
      <c r="D18544" t="s">
        <v>1264</v>
      </c>
      <c r="E18544" t="s">
        <v>31</v>
      </c>
      <c r="F18544">
        <v>16855</v>
      </c>
      <c r="G18544">
        <v>1532</v>
      </c>
      <c r="H18544">
        <v>9.0892910115692671E-2</v>
      </c>
      <c r="I18544" t="str">
        <f>VLOOKUP($B18544&amp;$E18544,'Employee List'!$A:$E,5,0)</f>
        <v>E-1364</v>
      </c>
    </row>
    <row r="18545" spans="1:9" x14ac:dyDescent="0.35">
      <c r="A18545" t="s">
        <v>1257</v>
      </c>
      <c r="B18545" t="s">
        <v>289</v>
      </c>
      <c r="C18545" t="s">
        <v>396</v>
      </c>
      <c r="D18545" t="s">
        <v>1265</v>
      </c>
      <c r="E18545" t="s">
        <v>29</v>
      </c>
      <c r="F18545">
        <v>6818</v>
      </c>
      <c r="G18545">
        <v>5606</v>
      </c>
      <c r="H18545">
        <v>0.8222352596069229</v>
      </c>
      <c r="I18545" t="str">
        <f>VLOOKUP($B18545&amp;$E18545,'Employee List'!$A:$E,5,0)</f>
        <v>E-1364</v>
      </c>
    </row>
    <row r="18546" spans="1:9" x14ac:dyDescent="0.35">
      <c r="A18546" t="s">
        <v>1257</v>
      </c>
      <c r="B18546" t="s">
        <v>289</v>
      </c>
      <c r="C18546" t="s">
        <v>396</v>
      </c>
      <c r="D18546" t="s">
        <v>1265</v>
      </c>
      <c r="E18546" t="s">
        <v>30</v>
      </c>
      <c r="F18546">
        <v>5954</v>
      </c>
      <c r="G18546">
        <v>3331</v>
      </c>
      <c r="H18546">
        <v>0.55945582801478</v>
      </c>
      <c r="I18546" t="str">
        <f>VLOOKUP($B18546&amp;$E18546,'Employee List'!$A:$E,5,0)</f>
        <v>E-1364</v>
      </c>
    </row>
    <row r="18547" spans="1:9" x14ac:dyDescent="0.35">
      <c r="A18547" t="s">
        <v>1257</v>
      </c>
      <c r="B18547" t="s">
        <v>289</v>
      </c>
      <c r="C18547" t="s">
        <v>396</v>
      </c>
      <c r="D18547" t="s">
        <v>1265</v>
      </c>
      <c r="E18547" t="s">
        <v>31</v>
      </c>
      <c r="F18547">
        <v>3783</v>
      </c>
      <c r="G18547">
        <v>1718</v>
      </c>
      <c r="H18547">
        <v>0.45413692836373248</v>
      </c>
      <c r="I18547" t="str">
        <f>VLOOKUP($B18547&amp;$E18547,'Employee List'!$A:$E,5,0)</f>
        <v>E-1364</v>
      </c>
    </row>
    <row r="18548" spans="1:9" x14ac:dyDescent="0.35">
      <c r="A18548" t="s">
        <v>1257</v>
      </c>
      <c r="B18548" t="s">
        <v>289</v>
      </c>
      <c r="C18548" t="s">
        <v>396</v>
      </c>
      <c r="D18548" t="s">
        <v>1260</v>
      </c>
      <c r="E18548" t="s">
        <v>29</v>
      </c>
      <c r="F18548">
        <v>119206</v>
      </c>
      <c r="G18548">
        <v>101107</v>
      </c>
      <c r="H18548">
        <v>0.84817039410767914</v>
      </c>
      <c r="I18548" t="str">
        <f>VLOOKUP($B18548&amp;$E18548,'Employee List'!$A:$E,5,0)</f>
        <v>E-1364</v>
      </c>
    </row>
    <row r="18549" spans="1:9" x14ac:dyDescent="0.35">
      <c r="A18549" t="s">
        <v>1257</v>
      </c>
      <c r="B18549" t="s">
        <v>289</v>
      </c>
      <c r="C18549" t="s">
        <v>396</v>
      </c>
      <c r="D18549" t="s">
        <v>1260</v>
      </c>
      <c r="E18549" t="s">
        <v>30</v>
      </c>
      <c r="F18549">
        <v>119208</v>
      </c>
      <c r="G18549">
        <v>124354</v>
      </c>
      <c r="H18549">
        <v>1.0431682437420307</v>
      </c>
      <c r="I18549" t="str">
        <f>VLOOKUP($B18549&amp;$E18549,'Employee List'!$A:$E,5,0)</f>
        <v>E-1364</v>
      </c>
    </row>
    <row r="18550" spans="1:9" x14ac:dyDescent="0.35">
      <c r="A18550" t="s">
        <v>1257</v>
      </c>
      <c r="B18550" t="s">
        <v>289</v>
      </c>
      <c r="C18550" t="s">
        <v>396</v>
      </c>
      <c r="D18550" t="s">
        <v>1260</v>
      </c>
      <c r="E18550" t="s">
        <v>31</v>
      </c>
      <c r="F18550">
        <v>136001</v>
      </c>
      <c r="G18550">
        <v>270534</v>
      </c>
      <c r="H18550">
        <v>1.9892059617208697</v>
      </c>
      <c r="I18550" t="str">
        <f>VLOOKUP($B18550&amp;$E18550,'Employee List'!$A:$E,5,0)</f>
        <v>E-1364</v>
      </c>
    </row>
    <row r="18551" spans="1:9" x14ac:dyDescent="0.35">
      <c r="A18551" t="s">
        <v>1257</v>
      </c>
      <c r="B18551" t="s">
        <v>289</v>
      </c>
      <c r="C18551" t="s">
        <v>396</v>
      </c>
      <c r="D18551" t="s">
        <v>1261</v>
      </c>
      <c r="E18551" t="s">
        <v>29</v>
      </c>
      <c r="F18551">
        <v>92644</v>
      </c>
      <c r="G18551">
        <v>112564</v>
      </c>
      <c r="H18551">
        <v>1.2150166227710375</v>
      </c>
      <c r="I18551" t="str">
        <f>VLOOKUP($B18551&amp;$E18551,'Employee List'!$A:$E,5,0)</f>
        <v>E-1364</v>
      </c>
    </row>
    <row r="18552" spans="1:9" x14ac:dyDescent="0.35">
      <c r="A18552" t="s">
        <v>1257</v>
      </c>
      <c r="B18552" t="s">
        <v>289</v>
      </c>
      <c r="C18552" t="s">
        <v>396</v>
      </c>
      <c r="D18552" t="s">
        <v>1261</v>
      </c>
      <c r="E18552" t="s">
        <v>30</v>
      </c>
      <c r="F18552">
        <v>92441</v>
      </c>
      <c r="G18552">
        <v>115185</v>
      </c>
      <c r="H18552">
        <v>1.2460380134355968</v>
      </c>
      <c r="I18552" t="str">
        <f>VLOOKUP($B18552&amp;$E18552,'Employee List'!$A:$E,5,0)</f>
        <v>E-1364</v>
      </c>
    </row>
    <row r="18553" spans="1:9" x14ac:dyDescent="0.35">
      <c r="A18553" t="s">
        <v>1257</v>
      </c>
      <c r="B18553" t="s">
        <v>289</v>
      </c>
      <c r="C18553" t="s">
        <v>396</v>
      </c>
      <c r="D18553" t="s">
        <v>1261</v>
      </c>
      <c r="E18553" t="s">
        <v>31</v>
      </c>
      <c r="F18553">
        <v>93255</v>
      </c>
      <c r="G18553">
        <v>72169</v>
      </c>
      <c r="H18553">
        <v>0.77388879952817546</v>
      </c>
      <c r="I18553" t="str">
        <f>VLOOKUP($B18553&amp;$E18553,'Employee List'!$A:$E,5,0)</f>
        <v>E-1364</v>
      </c>
    </row>
    <row r="18554" spans="1:9" x14ac:dyDescent="0.35">
      <c r="A18554" t="s">
        <v>1257</v>
      </c>
      <c r="B18554" t="s">
        <v>289</v>
      </c>
      <c r="C18554" t="s">
        <v>396</v>
      </c>
      <c r="D18554" t="s">
        <v>1266</v>
      </c>
      <c r="E18554" t="s">
        <v>29</v>
      </c>
      <c r="F18554">
        <v>15087</v>
      </c>
      <c r="G18554">
        <v>8600</v>
      </c>
      <c r="H18554">
        <v>0.57002717571419104</v>
      </c>
      <c r="I18554" t="str">
        <f>VLOOKUP($B18554&amp;$E18554,'Employee List'!$A:$E,5,0)</f>
        <v>E-1364</v>
      </c>
    </row>
    <row r="18555" spans="1:9" x14ac:dyDescent="0.35">
      <c r="A18555" t="s">
        <v>1257</v>
      </c>
      <c r="B18555" t="s">
        <v>289</v>
      </c>
      <c r="C18555" t="s">
        <v>396</v>
      </c>
      <c r="D18555" t="s">
        <v>1266</v>
      </c>
      <c r="E18555" t="s">
        <v>30</v>
      </c>
      <c r="F18555">
        <v>16630</v>
      </c>
      <c r="G18555">
        <v>11163</v>
      </c>
      <c r="H18555">
        <v>0.671256764882742</v>
      </c>
      <c r="I18555" t="str">
        <f>VLOOKUP($B18555&amp;$E18555,'Employee List'!$A:$E,5,0)</f>
        <v>E-1364</v>
      </c>
    </row>
    <row r="18556" spans="1:9" x14ac:dyDescent="0.35">
      <c r="A18556" t="s">
        <v>1257</v>
      </c>
      <c r="B18556" t="s">
        <v>289</v>
      </c>
      <c r="C18556" t="s">
        <v>396</v>
      </c>
      <c r="D18556" t="s">
        <v>1266</v>
      </c>
      <c r="E18556" t="s">
        <v>31</v>
      </c>
      <c r="F18556">
        <v>16597</v>
      </c>
      <c r="G18556">
        <v>5917</v>
      </c>
      <c r="H18556">
        <v>0.35651021268904021</v>
      </c>
      <c r="I18556" t="str">
        <f>VLOOKUP($B18556&amp;$E18556,'Employee List'!$A:$E,5,0)</f>
        <v>E-1364</v>
      </c>
    </row>
    <row r="18557" spans="1:9" x14ac:dyDescent="0.35">
      <c r="A18557" t="s">
        <v>1257</v>
      </c>
      <c r="B18557" t="s">
        <v>289</v>
      </c>
      <c r="C18557" t="s">
        <v>396</v>
      </c>
      <c r="D18557" t="s">
        <v>1267</v>
      </c>
      <c r="E18557" t="s">
        <v>29</v>
      </c>
      <c r="F18557">
        <v>22100</v>
      </c>
      <c r="G18557">
        <v>21784</v>
      </c>
      <c r="H18557">
        <v>0.98570135746606335</v>
      </c>
      <c r="I18557" t="str">
        <f>VLOOKUP($B18557&amp;$E18557,'Employee List'!$A:$E,5,0)</f>
        <v>E-1364</v>
      </c>
    </row>
    <row r="18558" spans="1:9" x14ac:dyDescent="0.35">
      <c r="A18558" t="s">
        <v>1257</v>
      </c>
      <c r="B18558" t="s">
        <v>289</v>
      </c>
      <c r="C18558" t="s">
        <v>396</v>
      </c>
      <c r="D18558" t="s">
        <v>1267</v>
      </c>
      <c r="E18558" t="s">
        <v>30</v>
      </c>
      <c r="F18558">
        <v>22723</v>
      </c>
      <c r="G18558">
        <v>23950</v>
      </c>
      <c r="H18558">
        <v>1.0539981516525108</v>
      </c>
      <c r="I18558" t="str">
        <f>VLOOKUP($B18558&amp;$E18558,'Employee List'!$A:$E,5,0)</f>
        <v>E-1364</v>
      </c>
    </row>
    <row r="18559" spans="1:9" x14ac:dyDescent="0.35">
      <c r="A18559" t="s">
        <v>1257</v>
      </c>
      <c r="B18559" t="s">
        <v>289</v>
      </c>
      <c r="C18559" t="s">
        <v>396</v>
      </c>
      <c r="D18559" t="s">
        <v>1267</v>
      </c>
      <c r="E18559" t="s">
        <v>31</v>
      </c>
      <c r="F18559">
        <v>21542</v>
      </c>
      <c r="G18559">
        <v>21641</v>
      </c>
      <c r="H18559">
        <v>1.0045956735679138</v>
      </c>
      <c r="I18559" t="str">
        <f>VLOOKUP($B18559&amp;$E18559,'Employee List'!$A:$E,5,0)</f>
        <v>E-1364</v>
      </c>
    </row>
    <row r="18560" spans="1:9" x14ac:dyDescent="0.35">
      <c r="A18560" t="s">
        <v>1257</v>
      </c>
      <c r="B18560" t="s">
        <v>289</v>
      </c>
      <c r="C18560" t="s">
        <v>396</v>
      </c>
      <c r="D18560" t="s">
        <v>1268</v>
      </c>
      <c r="E18560" t="s">
        <v>29</v>
      </c>
      <c r="F18560">
        <v>13895</v>
      </c>
      <c r="G18560">
        <v>14396</v>
      </c>
      <c r="H18560">
        <v>1.0360561353004678</v>
      </c>
      <c r="I18560" t="str">
        <f>VLOOKUP($B18560&amp;$E18560,'Employee List'!$A:$E,5,0)</f>
        <v>E-1364</v>
      </c>
    </row>
    <row r="18561" spans="1:9" x14ac:dyDescent="0.35">
      <c r="A18561" t="s">
        <v>1257</v>
      </c>
      <c r="B18561" t="s">
        <v>289</v>
      </c>
      <c r="C18561" t="s">
        <v>396</v>
      </c>
      <c r="D18561" t="s">
        <v>1268</v>
      </c>
      <c r="E18561" t="s">
        <v>30</v>
      </c>
      <c r="F18561">
        <v>13311</v>
      </c>
      <c r="G18561">
        <v>10031</v>
      </c>
      <c r="H18561">
        <v>0.7535872586582526</v>
      </c>
      <c r="I18561" t="str">
        <f>VLOOKUP($B18561&amp;$E18561,'Employee List'!$A:$E,5,0)</f>
        <v>E-1364</v>
      </c>
    </row>
    <row r="18562" spans="1:9" x14ac:dyDescent="0.35">
      <c r="A18562" t="s">
        <v>1257</v>
      </c>
      <c r="B18562" t="s">
        <v>289</v>
      </c>
      <c r="C18562" t="s">
        <v>396</v>
      </c>
      <c r="D18562" t="s">
        <v>1268</v>
      </c>
      <c r="E18562" t="s">
        <v>31</v>
      </c>
      <c r="F18562">
        <v>14198</v>
      </c>
      <c r="G18562">
        <v>4081</v>
      </c>
      <c r="H18562">
        <v>0.28743484997887025</v>
      </c>
      <c r="I18562" t="str">
        <f>VLOOKUP($B18562&amp;$E18562,'Employee List'!$A:$E,5,0)</f>
        <v>E-1364</v>
      </c>
    </row>
    <row r="18563" spans="1:9" x14ac:dyDescent="0.35">
      <c r="A18563" t="s">
        <v>1257</v>
      </c>
      <c r="B18563" t="s">
        <v>289</v>
      </c>
      <c r="C18563" t="s">
        <v>396</v>
      </c>
      <c r="D18563" t="s">
        <v>1269</v>
      </c>
      <c r="E18563" t="s">
        <v>29</v>
      </c>
      <c r="F18563">
        <v>6383</v>
      </c>
      <c r="G18563">
        <v>3299</v>
      </c>
      <c r="H18563">
        <v>0.51684161052796496</v>
      </c>
      <c r="I18563" t="str">
        <f>VLOOKUP($B18563&amp;$E18563,'Employee List'!$A:$E,5,0)</f>
        <v>E-1364</v>
      </c>
    </row>
    <row r="18564" spans="1:9" x14ac:dyDescent="0.35">
      <c r="A18564" t="s">
        <v>1257</v>
      </c>
      <c r="B18564" t="s">
        <v>289</v>
      </c>
      <c r="C18564" t="s">
        <v>396</v>
      </c>
      <c r="D18564" t="s">
        <v>1269</v>
      </c>
      <c r="E18564" t="s">
        <v>30</v>
      </c>
      <c r="F18564">
        <v>6197</v>
      </c>
      <c r="G18564">
        <v>3775</v>
      </c>
      <c r="H18564">
        <v>0.60916572535097624</v>
      </c>
      <c r="I18564" t="str">
        <f>VLOOKUP($B18564&amp;$E18564,'Employee List'!$A:$E,5,0)</f>
        <v>E-1364</v>
      </c>
    </row>
    <row r="18565" spans="1:9" x14ac:dyDescent="0.35">
      <c r="A18565" t="s">
        <v>1257</v>
      </c>
      <c r="B18565" t="s">
        <v>289</v>
      </c>
      <c r="C18565" t="s">
        <v>396</v>
      </c>
      <c r="D18565" t="s">
        <v>1269</v>
      </c>
      <c r="E18565" t="s">
        <v>31</v>
      </c>
      <c r="F18565">
        <v>6695</v>
      </c>
      <c r="G18565">
        <v>1237</v>
      </c>
      <c r="H18565">
        <v>0.18476474981329349</v>
      </c>
      <c r="I18565" t="str">
        <f>VLOOKUP($B18565&amp;$E18565,'Employee List'!$A:$E,5,0)</f>
        <v>E-1364</v>
      </c>
    </row>
    <row r="18566" spans="1:9" x14ac:dyDescent="0.35">
      <c r="A18566" t="s">
        <v>1257</v>
      </c>
      <c r="B18566" t="s">
        <v>289</v>
      </c>
      <c r="C18566" t="s">
        <v>396</v>
      </c>
      <c r="D18566" t="s">
        <v>1270</v>
      </c>
      <c r="E18566" t="s">
        <v>29</v>
      </c>
      <c r="F18566">
        <v>7662</v>
      </c>
      <c r="G18566">
        <v>5842</v>
      </c>
      <c r="H18566">
        <v>0.76246410858783609</v>
      </c>
      <c r="I18566" t="str">
        <f>VLOOKUP($B18566&amp;$E18566,'Employee List'!$A:$E,5,0)</f>
        <v>E-1364</v>
      </c>
    </row>
    <row r="18567" spans="1:9" x14ac:dyDescent="0.35">
      <c r="A18567" t="s">
        <v>1257</v>
      </c>
      <c r="B18567" t="s">
        <v>289</v>
      </c>
      <c r="C18567" t="s">
        <v>396</v>
      </c>
      <c r="D18567" t="s">
        <v>1270</v>
      </c>
      <c r="E18567" t="s">
        <v>30</v>
      </c>
      <c r="F18567">
        <v>10822</v>
      </c>
      <c r="G18567">
        <v>8395</v>
      </c>
      <c r="H18567">
        <v>0.77573461467381255</v>
      </c>
      <c r="I18567" t="str">
        <f>VLOOKUP($B18567&amp;$E18567,'Employee List'!$A:$E,5,0)</f>
        <v>E-1364</v>
      </c>
    </row>
    <row r="18568" spans="1:9" x14ac:dyDescent="0.35">
      <c r="A18568" t="s">
        <v>1257</v>
      </c>
      <c r="B18568" t="s">
        <v>289</v>
      </c>
      <c r="C18568" t="s">
        <v>396</v>
      </c>
      <c r="D18568" t="s">
        <v>1270</v>
      </c>
      <c r="E18568" t="s">
        <v>31</v>
      </c>
      <c r="F18568">
        <v>7486</v>
      </c>
      <c r="G18568">
        <v>6265</v>
      </c>
      <c r="H18568">
        <v>0.83689553833823138</v>
      </c>
      <c r="I18568" t="str">
        <f>VLOOKUP($B18568&amp;$E18568,'Employee List'!$A:$E,5,0)</f>
        <v>E-1364</v>
      </c>
    </row>
    <row r="18569" spans="1:9" x14ac:dyDescent="0.35">
      <c r="A18569" t="s">
        <v>1257</v>
      </c>
      <c r="B18569" t="s">
        <v>289</v>
      </c>
      <c r="C18569" t="s">
        <v>396</v>
      </c>
      <c r="D18569" t="s">
        <v>1271</v>
      </c>
      <c r="E18569" t="s">
        <v>29</v>
      </c>
      <c r="F18569">
        <v>45391</v>
      </c>
      <c r="G18569">
        <v>43654</v>
      </c>
      <c r="H18569">
        <v>0.96173250203784888</v>
      </c>
      <c r="I18569" t="str">
        <f>VLOOKUP($B18569&amp;$E18569,'Employee List'!$A:$E,5,0)</f>
        <v>E-1364</v>
      </c>
    </row>
    <row r="18570" spans="1:9" x14ac:dyDescent="0.35">
      <c r="A18570" t="s">
        <v>1257</v>
      </c>
      <c r="B18570" t="s">
        <v>289</v>
      </c>
      <c r="C18570" t="s">
        <v>396</v>
      </c>
      <c r="D18570" t="s">
        <v>1271</v>
      </c>
      <c r="E18570" t="s">
        <v>30</v>
      </c>
      <c r="F18570">
        <v>47050</v>
      </c>
      <c r="G18570">
        <v>77043</v>
      </c>
      <c r="H18570">
        <v>1.637470775770457</v>
      </c>
      <c r="I18570" t="str">
        <f>VLOOKUP($B18570&amp;$E18570,'Employee List'!$A:$E,5,0)</f>
        <v>E-1364</v>
      </c>
    </row>
    <row r="18571" spans="1:9" x14ac:dyDescent="0.35">
      <c r="A18571" t="s">
        <v>1257</v>
      </c>
      <c r="B18571" t="s">
        <v>289</v>
      </c>
      <c r="C18571" t="s">
        <v>396</v>
      </c>
      <c r="D18571" t="s">
        <v>1271</v>
      </c>
      <c r="E18571" t="s">
        <v>31</v>
      </c>
      <c r="F18571">
        <v>43530</v>
      </c>
      <c r="G18571">
        <v>60570</v>
      </c>
      <c r="H18571">
        <v>1.3914541695382494</v>
      </c>
      <c r="I18571" t="str">
        <f>VLOOKUP($B18571&amp;$E18571,'Employee List'!$A:$E,5,0)</f>
        <v>E-1364</v>
      </c>
    </row>
    <row r="18572" spans="1:9" x14ac:dyDescent="0.35">
      <c r="A18572" t="s">
        <v>1257</v>
      </c>
      <c r="B18572" t="s">
        <v>289</v>
      </c>
      <c r="C18572" t="s">
        <v>396</v>
      </c>
      <c r="D18572" t="s">
        <v>1258</v>
      </c>
      <c r="E18572" t="s">
        <v>29</v>
      </c>
      <c r="F18572">
        <v>136269</v>
      </c>
      <c r="G18572">
        <v>173746</v>
      </c>
      <c r="H18572">
        <v>1.2750221987392585</v>
      </c>
      <c r="I18572" t="str">
        <f>VLOOKUP($B18572&amp;$E18572,'Employee List'!$A:$E,5,0)</f>
        <v>E-1364</v>
      </c>
    </row>
    <row r="18573" spans="1:9" x14ac:dyDescent="0.35">
      <c r="A18573" t="s">
        <v>1257</v>
      </c>
      <c r="B18573" t="s">
        <v>289</v>
      </c>
      <c r="C18573" t="s">
        <v>396</v>
      </c>
      <c r="D18573" t="s">
        <v>1258</v>
      </c>
      <c r="E18573" t="s">
        <v>30</v>
      </c>
      <c r="F18573">
        <v>131422</v>
      </c>
      <c r="G18573">
        <v>132963</v>
      </c>
      <c r="H18573">
        <v>1.011725586279314</v>
      </c>
      <c r="I18573" t="str">
        <f>VLOOKUP($B18573&amp;$E18573,'Employee List'!$A:$E,5,0)</f>
        <v>E-1364</v>
      </c>
    </row>
    <row r="18574" spans="1:9" x14ac:dyDescent="0.35">
      <c r="A18574" t="s">
        <v>1257</v>
      </c>
      <c r="B18574" t="s">
        <v>289</v>
      </c>
      <c r="C18574" t="s">
        <v>396</v>
      </c>
      <c r="D18574" t="s">
        <v>1258</v>
      </c>
      <c r="E18574" t="s">
        <v>31</v>
      </c>
      <c r="F18574">
        <v>125778</v>
      </c>
      <c r="G18574">
        <v>78890</v>
      </c>
      <c r="H18574">
        <v>0.62721620633179098</v>
      </c>
      <c r="I18574" t="str">
        <f>VLOOKUP($B18574&amp;$E18574,'Employee List'!$A:$E,5,0)</f>
        <v>E-1364</v>
      </c>
    </row>
    <row r="18575" spans="1:9" x14ac:dyDescent="0.35">
      <c r="A18575" t="s">
        <v>1257</v>
      </c>
      <c r="B18575" t="s">
        <v>289</v>
      </c>
      <c r="C18575" t="s">
        <v>396</v>
      </c>
      <c r="D18575" t="s">
        <v>1272</v>
      </c>
      <c r="E18575" t="s">
        <v>29</v>
      </c>
      <c r="F18575">
        <v>18207</v>
      </c>
      <c r="G18575">
        <v>16106</v>
      </c>
      <c r="H18575">
        <v>0.88460482232108528</v>
      </c>
      <c r="I18575" t="str">
        <f>VLOOKUP($B18575&amp;$E18575,'Employee List'!$A:$E,5,0)</f>
        <v>E-1364</v>
      </c>
    </row>
    <row r="18576" spans="1:9" x14ac:dyDescent="0.35">
      <c r="A18576" t="s">
        <v>1257</v>
      </c>
      <c r="B18576" t="s">
        <v>289</v>
      </c>
      <c r="C18576" t="s">
        <v>396</v>
      </c>
      <c r="D18576" t="s">
        <v>1272</v>
      </c>
      <c r="E18576" t="s">
        <v>30</v>
      </c>
      <c r="F18576">
        <v>18124</v>
      </c>
      <c r="G18576">
        <v>22191</v>
      </c>
      <c r="H18576">
        <v>1.2243985875082763</v>
      </c>
      <c r="I18576" t="str">
        <f>VLOOKUP($B18576&amp;$E18576,'Employee List'!$A:$E,5,0)</f>
        <v>E-1364</v>
      </c>
    </row>
    <row r="18577" spans="1:9" x14ac:dyDescent="0.35">
      <c r="A18577" t="s">
        <v>1257</v>
      </c>
      <c r="B18577" t="s">
        <v>289</v>
      </c>
      <c r="C18577" t="s">
        <v>396</v>
      </c>
      <c r="D18577" t="s">
        <v>1272</v>
      </c>
      <c r="E18577" t="s">
        <v>31</v>
      </c>
      <c r="F18577">
        <v>21563</v>
      </c>
      <c r="G18577">
        <v>17553</v>
      </c>
      <c r="H18577">
        <v>0.81403329777860223</v>
      </c>
      <c r="I18577" t="str">
        <f>VLOOKUP($B18577&amp;$E18577,'Employee List'!$A:$E,5,0)</f>
        <v>E-1364</v>
      </c>
    </row>
    <row r="18578" spans="1:9" x14ac:dyDescent="0.35">
      <c r="A18578" t="s">
        <v>1257</v>
      </c>
      <c r="B18578" t="s">
        <v>289</v>
      </c>
      <c r="C18578" t="s">
        <v>396</v>
      </c>
      <c r="D18578" t="s">
        <v>1259</v>
      </c>
      <c r="E18578" t="s">
        <v>29</v>
      </c>
      <c r="F18578">
        <v>61179</v>
      </c>
      <c r="G18578">
        <v>45512</v>
      </c>
      <c r="H18578">
        <v>0.74391539580575039</v>
      </c>
      <c r="I18578" t="str">
        <f>VLOOKUP($B18578&amp;$E18578,'Employee List'!$A:$E,5,0)</f>
        <v>E-1364</v>
      </c>
    </row>
    <row r="18579" spans="1:9" x14ac:dyDescent="0.35">
      <c r="A18579" t="s">
        <v>1257</v>
      </c>
      <c r="B18579" t="s">
        <v>289</v>
      </c>
      <c r="C18579" t="s">
        <v>396</v>
      </c>
      <c r="D18579" t="s">
        <v>1259</v>
      </c>
      <c r="E18579" t="s">
        <v>30</v>
      </c>
      <c r="F18579">
        <v>62303</v>
      </c>
      <c r="G18579">
        <v>50992</v>
      </c>
      <c r="H18579">
        <v>0.81845175994735408</v>
      </c>
      <c r="I18579" t="str">
        <f>VLOOKUP($B18579&amp;$E18579,'Employee List'!$A:$E,5,0)</f>
        <v>E-1364</v>
      </c>
    </row>
    <row r="18580" spans="1:9" x14ac:dyDescent="0.35">
      <c r="A18580" t="s">
        <v>1257</v>
      </c>
      <c r="B18580" t="s">
        <v>289</v>
      </c>
      <c r="C18580" t="s">
        <v>396</v>
      </c>
      <c r="D18580" t="s">
        <v>1259</v>
      </c>
      <c r="E18580" t="s">
        <v>31</v>
      </c>
      <c r="F18580">
        <v>64557</v>
      </c>
      <c r="G18580">
        <v>58599</v>
      </c>
      <c r="H18580">
        <v>0.90770946605325531</v>
      </c>
      <c r="I18580" t="str">
        <f>VLOOKUP($B18580&amp;$E18580,'Employee List'!$A:$E,5,0)</f>
        <v>E-1364</v>
      </c>
    </row>
    <row r="18581" spans="1:9" x14ac:dyDescent="0.35">
      <c r="A18581" t="s">
        <v>1257</v>
      </c>
      <c r="B18581" t="s">
        <v>289</v>
      </c>
      <c r="C18581" t="s">
        <v>396</v>
      </c>
      <c r="D18581" t="s">
        <v>1273</v>
      </c>
      <c r="E18581" t="s">
        <v>29</v>
      </c>
      <c r="F18581">
        <v>6967</v>
      </c>
      <c r="G18581">
        <v>11143</v>
      </c>
      <c r="H18581">
        <v>1.5993971580307162</v>
      </c>
      <c r="I18581" t="str">
        <f>VLOOKUP($B18581&amp;$E18581,'Employee List'!$A:$E,5,0)</f>
        <v>E-1364</v>
      </c>
    </row>
    <row r="18582" spans="1:9" x14ac:dyDescent="0.35">
      <c r="A18582" t="s">
        <v>1257</v>
      </c>
      <c r="B18582" t="s">
        <v>289</v>
      </c>
      <c r="C18582" t="s">
        <v>396</v>
      </c>
      <c r="D18582" t="s">
        <v>1273</v>
      </c>
      <c r="E18582" t="s">
        <v>30</v>
      </c>
      <c r="F18582">
        <v>6265</v>
      </c>
      <c r="G18582">
        <v>12792</v>
      </c>
      <c r="H18582">
        <v>2.0418196328810856</v>
      </c>
      <c r="I18582" t="str">
        <f>VLOOKUP($B18582&amp;$E18582,'Employee List'!$A:$E,5,0)</f>
        <v>E-1364</v>
      </c>
    </row>
    <row r="18583" spans="1:9" x14ac:dyDescent="0.35">
      <c r="A18583" t="s">
        <v>1257</v>
      </c>
      <c r="B18583" t="s">
        <v>289</v>
      </c>
      <c r="C18583" t="s">
        <v>396</v>
      </c>
      <c r="D18583" t="s">
        <v>1273</v>
      </c>
      <c r="E18583" t="s">
        <v>31</v>
      </c>
      <c r="F18583">
        <v>9900</v>
      </c>
      <c r="G18583">
        <v>10560</v>
      </c>
      <c r="H18583">
        <v>1.0666666666666667</v>
      </c>
      <c r="I18583" t="str">
        <f>VLOOKUP($B18583&amp;$E18583,'Employee List'!$A:$E,5,0)</f>
        <v>E-1364</v>
      </c>
    </row>
    <row r="18584" spans="1:9" x14ac:dyDescent="0.35">
      <c r="A18584" t="s">
        <v>1257</v>
      </c>
      <c r="B18584" t="s">
        <v>289</v>
      </c>
      <c r="C18584" t="s">
        <v>396</v>
      </c>
      <c r="D18584" t="s">
        <v>1275</v>
      </c>
      <c r="E18584" t="s">
        <v>29</v>
      </c>
      <c r="F18584">
        <v>9409</v>
      </c>
      <c r="G18584">
        <v>1651</v>
      </c>
      <c r="H18584">
        <v>0.17547029439897971</v>
      </c>
      <c r="I18584" t="str">
        <f>VLOOKUP($B18584&amp;$E18584,'Employee List'!$A:$E,5,0)</f>
        <v>E-1364</v>
      </c>
    </row>
    <row r="18585" spans="1:9" x14ac:dyDescent="0.35">
      <c r="A18585" t="s">
        <v>1257</v>
      </c>
      <c r="B18585" t="s">
        <v>289</v>
      </c>
      <c r="C18585" t="s">
        <v>396</v>
      </c>
      <c r="D18585" t="s">
        <v>1275</v>
      </c>
      <c r="E18585" t="s">
        <v>30</v>
      </c>
      <c r="F18585">
        <v>7305</v>
      </c>
      <c r="G18585">
        <v>2932</v>
      </c>
      <c r="H18585">
        <v>0.40136892539356606</v>
      </c>
      <c r="I18585" t="str">
        <f>VLOOKUP($B18585&amp;$E18585,'Employee List'!$A:$E,5,0)</f>
        <v>E-1364</v>
      </c>
    </row>
    <row r="18586" spans="1:9" x14ac:dyDescent="0.35">
      <c r="A18586" t="s">
        <v>1257</v>
      </c>
      <c r="B18586" t="s">
        <v>289</v>
      </c>
      <c r="C18586" t="s">
        <v>396</v>
      </c>
      <c r="D18586" t="s">
        <v>1275</v>
      </c>
      <c r="E18586" t="s">
        <v>31</v>
      </c>
      <c r="F18586">
        <v>6131</v>
      </c>
      <c r="G18586">
        <v>5031</v>
      </c>
      <c r="H18586">
        <v>0.82058391779481321</v>
      </c>
      <c r="I18586" t="str">
        <f>VLOOKUP($B18586&amp;$E18586,'Employee List'!$A:$E,5,0)</f>
        <v>E-1364</v>
      </c>
    </row>
    <row r="18587" spans="1:9" x14ac:dyDescent="0.35">
      <c r="A18587" t="s">
        <v>1257</v>
      </c>
      <c r="B18587" t="s">
        <v>289</v>
      </c>
      <c r="C18587" t="s">
        <v>396</v>
      </c>
      <c r="D18587" t="s">
        <v>1276</v>
      </c>
      <c r="E18587" t="s">
        <v>29</v>
      </c>
      <c r="F18587">
        <v>5594</v>
      </c>
      <c r="G18587">
        <v>3084</v>
      </c>
      <c r="H18587">
        <v>0.55130496961029674</v>
      </c>
      <c r="I18587" t="str">
        <f>VLOOKUP($B18587&amp;$E18587,'Employee List'!$A:$E,5,0)</f>
        <v>E-1364</v>
      </c>
    </row>
    <row r="18588" spans="1:9" x14ac:dyDescent="0.35">
      <c r="A18588" t="s">
        <v>1257</v>
      </c>
      <c r="B18588" t="s">
        <v>289</v>
      </c>
      <c r="C18588" t="s">
        <v>396</v>
      </c>
      <c r="D18588" t="s">
        <v>1276</v>
      </c>
      <c r="E18588" t="s">
        <v>30</v>
      </c>
      <c r="F18588">
        <v>5898</v>
      </c>
      <c r="G18588">
        <v>3393</v>
      </c>
      <c r="H18588">
        <v>0.57527975584944047</v>
      </c>
      <c r="I18588" t="str">
        <f>VLOOKUP($B18588&amp;$E18588,'Employee List'!$A:$E,5,0)</f>
        <v>E-1364</v>
      </c>
    </row>
    <row r="18589" spans="1:9" x14ac:dyDescent="0.35">
      <c r="A18589" t="s">
        <v>1257</v>
      </c>
      <c r="B18589" t="s">
        <v>289</v>
      </c>
      <c r="C18589" t="s">
        <v>396</v>
      </c>
      <c r="D18589" t="s">
        <v>1276</v>
      </c>
      <c r="E18589" t="s">
        <v>31</v>
      </c>
      <c r="F18589">
        <v>6395</v>
      </c>
      <c r="G18589">
        <v>2297</v>
      </c>
      <c r="H18589">
        <v>0.35918686473807665</v>
      </c>
      <c r="I18589" t="str">
        <f>VLOOKUP($B18589&amp;$E18589,'Employee List'!$A:$E,5,0)</f>
        <v>E-1364</v>
      </c>
    </row>
    <row r="18590" spans="1:9" x14ac:dyDescent="0.35">
      <c r="A18590" t="s">
        <v>1257</v>
      </c>
      <c r="B18590" t="s">
        <v>289</v>
      </c>
      <c r="C18590" t="s">
        <v>396</v>
      </c>
      <c r="D18590" t="s">
        <v>1277</v>
      </c>
      <c r="E18590" t="s">
        <v>29</v>
      </c>
      <c r="F18590">
        <v>6971</v>
      </c>
      <c r="G18590">
        <v>5633</v>
      </c>
      <c r="H18590">
        <v>0.80806197102280874</v>
      </c>
      <c r="I18590" t="str">
        <f>VLOOKUP($B18590&amp;$E18590,'Employee List'!$A:$E,5,0)</f>
        <v>E-1364</v>
      </c>
    </row>
    <row r="18591" spans="1:9" x14ac:dyDescent="0.35">
      <c r="A18591" t="s">
        <v>1257</v>
      </c>
      <c r="B18591" t="s">
        <v>289</v>
      </c>
      <c r="C18591" t="s">
        <v>396</v>
      </c>
      <c r="D18591" t="s">
        <v>1277</v>
      </c>
      <c r="E18591" t="s">
        <v>30</v>
      </c>
      <c r="F18591">
        <v>9909</v>
      </c>
      <c r="G18591">
        <v>4986</v>
      </c>
      <c r="H18591">
        <v>0.50317892824704813</v>
      </c>
      <c r="I18591" t="str">
        <f>VLOOKUP($B18591&amp;$E18591,'Employee List'!$A:$E,5,0)</f>
        <v>E-1364</v>
      </c>
    </row>
    <row r="18592" spans="1:9" x14ac:dyDescent="0.35">
      <c r="A18592" t="s">
        <v>1257</v>
      </c>
      <c r="B18592" t="s">
        <v>289</v>
      </c>
      <c r="C18592" t="s">
        <v>396</v>
      </c>
      <c r="D18592" t="s">
        <v>1277</v>
      </c>
      <c r="E18592" t="s">
        <v>31</v>
      </c>
      <c r="F18592">
        <v>9419</v>
      </c>
      <c r="G18592">
        <v>3300</v>
      </c>
      <c r="H18592">
        <v>0.35035566408323598</v>
      </c>
      <c r="I18592" t="str">
        <f>VLOOKUP($B18592&amp;$E18592,'Employee List'!$A:$E,5,0)</f>
        <v>E-1364</v>
      </c>
    </row>
    <row r="18593" spans="1:9" x14ac:dyDescent="0.35">
      <c r="A18593" t="s">
        <v>1257</v>
      </c>
      <c r="B18593" t="s">
        <v>289</v>
      </c>
      <c r="C18593" t="s">
        <v>396</v>
      </c>
      <c r="D18593" t="s">
        <v>1278</v>
      </c>
      <c r="E18593" t="s">
        <v>29</v>
      </c>
      <c r="F18593">
        <v>6750</v>
      </c>
      <c r="G18593">
        <v>6804</v>
      </c>
      <c r="H18593">
        <v>1.008</v>
      </c>
      <c r="I18593" t="str">
        <f>VLOOKUP($B18593&amp;$E18593,'Employee List'!$A:$E,5,0)</f>
        <v>E-1364</v>
      </c>
    </row>
    <row r="18594" spans="1:9" x14ac:dyDescent="0.35">
      <c r="A18594" t="s">
        <v>1257</v>
      </c>
      <c r="B18594" t="s">
        <v>289</v>
      </c>
      <c r="C18594" t="s">
        <v>396</v>
      </c>
      <c r="D18594" t="s">
        <v>1278</v>
      </c>
      <c r="E18594" t="s">
        <v>30</v>
      </c>
      <c r="F18594">
        <v>4957</v>
      </c>
      <c r="G18594">
        <v>2212</v>
      </c>
      <c r="H18594">
        <v>0.44623764373613073</v>
      </c>
      <c r="I18594" t="str">
        <f>VLOOKUP($B18594&amp;$E18594,'Employee List'!$A:$E,5,0)</f>
        <v>E-1364</v>
      </c>
    </row>
    <row r="18595" spans="1:9" x14ac:dyDescent="0.35">
      <c r="A18595" t="s">
        <v>1257</v>
      </c>
      <c r="B18595" t="s">
        <v>289</v>
      </c>
      <c r="C18595" t="s">
        <v>396</v>
      </c>
      <c r="D18595" t="s">
        <v>1278</v>
      </c>
      <c r="E18595" t="s">
        <v>31</v>
      </c>
      <c r="F18595">
        <v>5763</v>
      </c>
      <c r="G18595">
        <v>6288</v>
      </c>
      <c r="H18595">
        <v>1.0910983862571577</v>
      </c>
      <c r="I18595" t="str">
        <f>VLOOKUP($B18595&amp;$E18595,'Employee List'!$A:$E,5,0)</f>
        <v>E-1364</v>
      </c>
    </row>
    <row r="18596" spans="1:9" x14ac:dyDescent="0.35">
      <c r="A18596" t="s">
        <v>1257</v>
      </c>
      <c r="B18596" t="s">
        <v>289</v>
      </c>
      <c r="C18596" t="s">
        <v>396</v>
      </c>
      <c r="D18596" t="s">
        <v>1279</v>
      </c>
      <c r="E18596" t="s">
        <v>29</v>
      </c>
      <c r="F18596">
        <v>1432</v>
      </c>
      <c r="G18596">
        <v>2604</v>
      </c>
      <c r="H18596">
        <v>1.8184357541899441</v>
      </c>
      <c r="I18596" t="str">
        <f>VLOOKUP($B18596&amp;$E18596,'Employee List'!$A:$E,5,0)</f>
        <v>E-1364</v>
      </c>
    </row>
    <row r="18597" spans="1:9" x14ac:dyDescent="0.35">
      <c r="A18597" t="s">
        <v>1257</v>
      </c>
      <c r="B18597" t="s">
        <v>289</v>
      </c>
      <c r="C18597" t="s">
        <v>396</v>
      </c>
      <c r="D18597" t="s">
        <v>1279</v>
      </c>
      <c r="E18597" t="s">
        <v>30</v>
      </c>
      <c r="F18597">
        <v>4294</v>
      </c>
      <c r="G18597">
        <v>5684</v>
      </c>
      <c r="H18597">
        <v>1.3237074988355846</v>
      </c>
      <c r="I18597" t="str">
        <f>VLOOKUP($B18597&amp;$E18597,'Employee List'!$A:$E,5,0)</f>
        <v>E-1364</v>
      </c>
    </row>
    <row r="18598" spans="1:9" x14ac:dyDescent="0.35">
      <c r="A18598" t="s">
        <v>1257</v>
      </c>
      <c r="B18598" t="s">
        <v>289</v>
      </c>
      <c r="C18598" t="s">
        <v>396</v>
      </c>
      <c r="D18598" t="s">
        <v>1279</v>
      </c>
      <c r="E18598" t="s">
        <v>31</v>
      </c>
      <c r="F18598">
        <v>1457</v>
      </c>
      <c r="G18598">
        <v>4378</v>
      </c>
      <c r="H18598">
        <v>3.0048043925875088</v>
      </c>
      <c r="I18598" t="str">
        <f>VLOOKUP($B18598&amp;$E18598,'Employee List'!$A:$E,5,0)</f>
        <v>E-1364</v>
      </c>
    </row>
    <row r="18599" spans="1:9" x14ac:dyDescent="0.35">
      <c r="A18599" t="s">
        <v>1257</v>
      </c>
      <c r="B18599" t="s">
        <v>289</v>
      </c>
      <c r="C18599" t="s">
        <v>396</v>
      </c>
      <c r="D18599" t="s">
        <v>1280</v>
      </c>
      <c r="E18599" t="s">
        <v>29</v>
      </c>
      <c r="F18599">
        <v>10079</v>
      </c>
      <c r="G18599">
        <v>12619</v>
      </c>
      <c r="H18599">
        <v>1.2520091278896717</v>
      </c>
      <c r="I18599" t="str">
        <f>VLOOKUP($B18599&amp;$E18599,'Employee List'!$A:$E,5,0)</f>
        <v>E-1364</v>
      </c>
    </row>
    <row r="18600" spans="1:9" x14ac:dyDescent="0.35">
      <c r="A18600" t="s">
        <v>1257</v>
      </c>
      <c r="B18600" t="s">
        <v>289</v>
      </c>
      <c r="C18600" t="s">
        <v>396</v>
      </c>
      <c r="D18600" t="s">
        <v>1280</v>
      </c>
      <c r="E18600" t="s">
        <v>30</v>
      </c>
      <c r="F18600">
        <v>12833</v>
      </c>
      <c r="G18600">
        <v>10874</v>
      </c>
      <c r="H18600">
        <v>0.84734668432946314</v>
      </c>
      <c r="I18600" t="str">
        <f>VLOOKUP($B18600&amp;$E18600,'Employee List'!$A:$E,5,0)</f>
        <v>E-1364</v>
      </c>
    </row>
    <row r="18601" spans="1:9" x14ac:dyDescent="0.35">
      <c r="A18601" t="s">
        <v>1257</v>
      </c>
      <c r="B18601" t="s">
        <v>289</v>
      </c>
      <c r="C18601" t="s">
        <v>396</v>
      </c>
      <c r="D18601" t="s">
        <v>1280</v>
      </c>
      <c r="E18601" t="s">
        <v>31</v>
      </c>
      <c r="F18601">
        <v>12553</v>
      </c>
      <c r="G18601">
        <v>9080</v>
      </c>
      <c r="H18601">
        <v>0.72333306779255957</v>
      </c>
      <c r="I18601" t="str">
        <f>VLOOKUP($B18601&amp;$E18601,'Employee List'!$A:$E,5,0)</f>
        <v>E-1364</v>
      </c>
    </row>
    <row r="18602" spans="1:9" x14ac:dyDescent="0.35">
      <c r="A18602" t="s">
        <v>1257</v>
      </c>
      <c r="B18602" t="s">
        <v>289</v>
      </c>
      <c r="C18602" t="s">
        <v>396</v>
      </c>
      <c r="D18602" t="s">
        <v>1262</v>
      </c>
      <c r="E18602" t="s">
        <v>29</v>
      </c>
      <c r="F18602">
        <v>21930</v>
      </c>
      <c r="G18602">
        <v>26112</v>
      </c>
      <c r="H18602">
        <v>1.1906976744186046</v>
      </c>
      <c r="I18602" t="str">
        <f>VLOOKUP($B18602&amp;$E18602,'Employee List'!$A:$E,5,0)</f>
        <v>E-1364</v>
      </c>
    </row>
    <row r="18603" spans="1:9" x14ac:dyDescent="0.35">
      <c r="A18603" t="s">
        <v>1257</v>
      </c>
      <c r="B18603" t="s">
        <v>289</v>
      </c>
      <c r="C18603" t="s">
        <v>396</v>
      </c>
      <c r="D18603" t="s">
        <v>1262</v>
      </c>
      <c r="E18603" t="s">
        <v>30</v>
      </c>
      <c r="F18603">
        <v>20795</v>
      </c>
      <c r="G18603">
        <v>20497</v>
      </c>
      <c r="H18603">
        <v>0.98566963212310654</v>
      </c>
      <c r="I18603" t="str">
        <f>VLOOKUP($B18603&amp;$E18603,'Employee List'!$A:$E,5,0)</f>
        <v>E-1364</v>
      </c>
    </row>
    <row r="18604" spans="1:9" x14ac:dyDescent="0.35">
      <c r="A18604" t="s">
        <v>1257</v>
      </c>
      <c r="B18604" t="s">
        <v>289</v>
      </c>
      <c r="C18604" t="s">
        <v>396</v>
      </c>
      <c r="D18604" t="s">
        <v>1262</v>
      </c>
      <c r="E18604" t="s">
        <v>31</v>
      </c>
      <c r="F18604">
        <v>22448</v>
      </c>
      <c r="G18604">
        <v>19882</v>
      </c>
      <c r="H18604">
        <v>0.88569137562366362</v>
      </c>
      <c r="I18604" t="str">
        <f>VLOOKUP($B18604&amp;$E18604,'Employee List'!$A:$E,5,0)</f>
        <v>E-1364</v>
      </c>
    </row>
    <row r="18605" spans="1:9" x14ac:dyDescent="0.35">
      <c r="A18605" t="s">
        <v>1257</v>
      </c>
      <c r="B18605" t="s">
        <v>289</v>
      </c>
      <c r="C18605" t="s">
        <v>396</v>
      </c>
      <c r="D18605" t="s">
        <v>1282</v>
      </c>
      <c r="E18605" t="s">
        <v>29</v>
      </c>
      <c r="F18605">
        <v>3655</v>
      </c>
      <c r="G18605">
        <v>7766</v>
      </c>
      <c r="H18605">
        <v>2.1247606019151846</v>
      </c>
      <c r="I18605" t="str">
        <f>VLOOKUP($B18605&amp;$E18605,'Employee List'!$A:$E,5,0)</f>
        <v>E-1364</v>
      </c>
    </row>
    <row r="18606" spans="1:9" x14ac:dyDescent="0.35">
      <c r="A18606" t="s">
        <v>1257</v>
      </c>
      <c r="B18606" t="s">
        <v>289</v>
      </c>
      <c r="C18606" t="s">
        <v>396</v>
      </c>
      <c r="D18606" t="s">
        <v>1282</v>
      </c>
      <c r="E18606" t="s">
        <v>30</v>
      </c>
      <c r="F18606">
        <v>6393</v>
      </c>
      <c r="G18606">
        <v>5782</v>
      </c>
      <c r="H18606">
        <v>0.90442671672141406</v>
      </c>
      <c r="I18606" t="str">
        <f>VLOOKUP($B18606&amp;$E18606,'Employee List'!$A:$E,5,0)</f>
        <v>E-1364</v>
      </c>
    </row>
    <row r="18607" spans="1:9" x14ac:dyDescent="0.35">
      <c r="A18607" t="s">
        <v>1257</v>
      </c>
      <c r="B18607" t="s">
        <v>289</v>
      </c>
      <c r="C18607" t="s">
        <v>396</v>
      </c>
      <c r="D18607" t="s">
        <v>1282</v>
      </c>
      <c r="E18607" t="s">
        <v>31</v>
      </c>
      <c r="F18607">
        <v>4284</v>
      </c>
      <c r="G18607">
        <v>10047</v>
      </c>
      <c r="H18607">
        <v>2.3452380952380953</v>
      </c>
      <c r="I18607" t="str">
        <f>VLOOKUP($B18607&amp;$E18607,'Employee List'!$A:$E,5,0)</f>
        <v>E-1364</v>
      </c>
    </row>
    <row r="18608" spans="1:9" x14ac:dyDescent="0.35">
      <c r="A18608" t="s">
        <v>1257</v>
      </c>
      <c r="B18608" t="s">
        <v>289</v>
      </c>
      <c r="C18608" t="s">
        <v>396</v>
      </c>
      <c r="D18608" t="s">
        <v>1281</v>
      </c>
      <c r="E18608" t="s">
        <v>29</v>
      </c>
      <c r="F18608">
        <v>2599</v>
      </c>
      <c r="G18608">
        <v>3522</v>
      </c>
      <c r="H18608">
        <v>1.3551365909965372</v>
      </c>
      <c r="I18608" t="str">
        <f>VLOOKUP($B18608&amp;$E18608,'Employee List'!$A:$E,5,0)</f>
        <v>E-1364</v>
      </c>
    </row>
    <row r="18609" spans="1:9" x14ac:dyDescent="0.35">
      <c r="A18609" t="s">
        <v>1257</v>
      </c>
      <c r="B18609" t="s">
        <v>289</v>
      </c>
      <c r="C18609" t="s">
        <v>396</v>
      </c>
      <c r="D18609" t="s">
        <v>1281</v>
      </c>
      <c r="E18609" t="s">
        <v>30</v>
      </c>
      <c r="F18609">
        <v>4489</v>
      </c>
      <c r="G18609">
        <v>3850</v>
      </c>
      <c r="H18609">
        <v>0.85765203831588332</v>
      </c>
      <c r="I18609" t="str">
        <f>VLOOKUP($B18609&amp;$E18609,'Employee List'!$A:$E,5,0)</f>
        <v>E-1364</v>
      </c>
    </row>
    <row r="18610" spans="1:9" x14ac:dyDescent="0.35">
      <c r="A18610" t="s">
        <v>1257</v>
      </c>
      <c r="B18610" t="s">
        <v>289</v>
      </c>
      <c r="C18610" t="s">
        <v>396</v>
      </c>
      <c r="D18610" t="s">
        <v>1281</v>
      </c>
      <c r="E18610" t="s">
        <v>31</v>
      </c>
      <c r="F18610">
        <v>3762</v>
      </c>
      <c r="G18610">
        <v>5798</v>
      </c>
      <c r="H18610">
        <v>1.5412014885699097</v>
      </c>
      <c r="I18610" t="str">
        <f>VLOOKUP($B18610&amp;$E18610,'Employee List'!$A:$E,5,0)</f>
        <v>E-1364</v>
      </c>
    </row>
    <row r="18611" spans="1:9" x14ac:dyDescent="0.35">
      <c r="A18611" t="s">
        <v>1257</v>
      </c>
      <c r="B18611" t="s">
        <v>290</v>
      </c>
      <c r="C18611" t="s">
        <v>396</v>
      </c>
      <c r="D18611" t="s">
        <v>1274</v>
      </c>
      <c r="E18611" t="s">
        <v>29</v>
      </c>
      <c r="F18611">
        <v>44972</v>
      </c>
      <c r="G18611">
        <v>37705</v>
      </c>
      <c r="H18611">
        <v>0.83841056657475765</v>
      </c>
      <c r="I18611" t="str">
        <f>VLOOKUP($B18611&amp;$E18611,'Employee List'!$A:$E,5,0)</f>
        <v>E-1365</v>
      </c>
    </row>
    <row r="18612" spans="1:9" x14ac:dyDescent="0.35">
      <c r="A18612" t="s">
        <v>1257</v>
      </c>
      <c r="B18612" t="s">
        <v>290</v>
      </c>
      <c r="C18612" t="s">
        <v>396</v>
      </c>
      <c r="D18612" t="s">
        <v>1274</v>
      </c>
      <c r="E18612" t="s">
        <v>30</v>
      </c>
      <c r="F18612">
        <v>49116</v>
      </c>
      <c r="G18612">
        <v>39356</v>
      </c>
      <c r="H18612">
        <v>0.80128674973532044</v>
      </c>
      <c r="I18612" t="str">
        <f>VLOOKUP($B18612&amp;$E18612,'Employee List'!$A:$E,5,0)</f>
        <v>E-1365</v>
      </c>
    </row>
    <row r="18613" spans="1:9" x14ac:dyDescent="0.35">
      <c r="A18613" t="s">
        <v>1257</v>
      </c>
      <c r="B18613" t="s">
        <v>290</v>
      </c>
      <c r="C18613" t="s">
        <v>396</v>
      </c>
      <c r="D18613" t="s">
        <v>1274</v>
      </c>
      <c r="E18613" t="s">
        <v>31</v>
      </c>
      <c r="F18613">
        <v>48946</v>
      </c>
      <c r="G18613">
        <v>43252</v>
      </c>
      <c r="H18613">
        <v>0.88366771544150702</v>
      </c>
      <c r="I18613" t="str">
        <f>VLOOKUP($B18613&amp;$E18613,'Employee List'!$A:$E,5,0)</f>
        <v>E-1365</v>
      </c>
    </row>
    <row r="18614" spans="1:9" x14ac:dyDescent="0.35">
      <c r="A18614" t="s">
        <v>1257</v>
      </c>
      <c r="B18614" t="s">
        <v>290</v>
      </c>
      <c r="C18614" t="s">
        <v>396</v>
      </c>
      <c r="D18614" t="s">
        <v>1263</v>
      </c>
      <c r="E18614" t="s">
        <v>29</v>
      </c>
      <c r="F18614">
        <v>1556</v>
      </c>
      <c r="G18614">
        <v>1058</v>
      </c>
      <c r="H18614">
        <v>0.67994858611825193</v>
      </c>
      <c r="I18614" t="str">
        <f>VLOOKUP($B18614&amp;$E18614,'Employee List'!$A:$E,5,0)</f>
        <v>E-1365</v>
      </c>
    </row>
    <row r="18615" spans="1:9" x14ac:dyDescent="0.35">
      <c r="A18615" t="s">
        <v>1257</v>
      </c>
      <c r="B18615" t="s">
        <v>290</v>
      </c>
      <c r="C18615" t="s">
        <v>396</v>
      </c>
      <c r="D18615" t="s">
        <v>1263</v>
      </c>
      <c r="E18615" t="s">
        <v>30</v>
      </c>
      <c r="F18615">
        <v>3869</v>
      </c>
      <c r="G18615">
        <v>1412</v>
      </c>
      <c r="H18615">
        <v>0.36495218402688034</v>
      </c>
      <c r="I18615" t="str">
        <f>VLOOKUP($B18615&amp;$E18615,'Employee List'!$A:$E,5,0)</f>
        <v>E-1365</v>
      </c>
    </row>
    <row r="18616" spans="1:9" x14ac:dyDescent="0.35">
      <c r="A18616" t="s">
        <v>1257</v>
      </c>
      <c r="B18616" t="s">
        <v>290</v>
      </c>
      <c r="C18616" t="s">
        <v>396</v>
      </c>
      <c r="D18616" t="s">
        <v>1263</v>
      </c>
      <c r="E18616" t="s">
        <v>31</v>
      </c>
      <c r="F18616">
        <v>1929</v>
      </c>
      <c r="G18616">
        <v>3201</v>
      </c>
      <c r="H18616">
        <v>1.6594090202177294</v>
      </c>
      <c r="I18616" t="str">
        <f>VLOOKUP($B18616&amp;$E18616,'Employee List'!$A:$E,5,0)</f>
        <v>E-1365</v>
      </c>
    </row>
    <row r="18617" spans="1:9" x14ac:dyDescent="0.35">
      <c r="A18617" t="s">
        <v>1257</v>
      </c>
      <c r="B18617" t="s">
        <v>290</v>
      </c>
      <c r="C18617" t="s">
        <v>396</v>
      </c>
      <c r="D18617" t="s">
        <v>1264</v>
      </c>
      <c r="E18617" t="s">
        <v>29</v>
      </c>
      <c r="F18617">
        <v>2894</v>
      </c>
      <c r="G18617">
        <v>2150</v>
      </c>
      <c r="H18617">
        <v>0.74291637871458194</v>
      </c>
      <c r="I18617" t="str">
        <f>VLOOKUP($B18617&amp;$E18617,'Employee List'!$A:$E,5,0)</f>
        <v>E-1365</v>
      </c>
    </row>
    <row r="18618" spans="1:9" x14ac:dyDescent="0.35">
      <c r="A18618" t="s">
        <v>1257</v>
      </c>
      <c r="B18618" t="s">
        <v>290</v>
      </c>
      <c r="C18618" t="s">
        <v>396</v>
      </c>
      <c r="D18618" t="s">
        <v>1264</v>
      </c>
      <c r="E18618" t="s">
        <v>30</v>
      </c>
      <c r="F18618">
        <v>1063</v>
      </c>
      <c r="G18618">
        <v>3362</v>
      </c>
      <c r="H18618">
        <v>3.1627469426152399</v>
      </c>
      <c r="I18618" t="str">
        <f>VLOOKUP($B18618&amp;$E18618,'Employee List'!$A:$E,5,0)</f>
        <v>E-1365</v>
      </c>
    </row>
    <row r="18619" spans="1:9" x14ac:dyDescent="0.35">
      <c r="A18619" t="s">
        <v>1257</v>
      </c>
      <c r="B18619" t="s">
        <v>290</v>
      </c>
      <c r="C18619" t="s">
        <v>396</v>
      </c>
      <c r="D18619" t="s">
        <v>1264</v>
      </c>
      <c r="E18619" t="s">
        <v>31</v>
      </c>
      <c r="F18619">
        <v>1040</v>
      </c>
      <c r="G18619">
        <v>2775</v>
      </c>
      <c r="H18619">
        <v>2.6682692307692308</v>
      </c>
      <c r="I18619" t="str">
        <f>VLOOKUP($B18619&amp;$E18619,'Employee List'!$A:$E,5,0)</f>
        <v>E-1365</v>
      </c>
    </row>
    <row r="18620" spans="1:9" x14ac:dyDescent="0.35">
      <c r="A18620" t="s">
        <v>1257</v>
      </c>
      <c r="B18620" t="s">
        <v>290</v>
      </c>
      <c r="C18620" t="s">
        <v>396</v>
      </c>
      <c r="D18620" t="s">
        <v>1265</v>
      </c>
      <c r="E18620" t="s">
        <v>29</v>
      </c>
      <c r="F18620">
        <v>11510</v>
      </c>
      <c r="G18620">
        <v>6022</v>
      </c>
      <c r="H18620">
        <v>0.52319721980886191</v>
      </c>
      <c r="I18620" t="str">
        <f>VLOOKUP($B18620&amp;$E18620,'Employee List'!$A:$E,5,0)</f>
        <v>E-1365</v>
      </c>
    </row>
    <row r="18621" spans="1:9" x14ac:dyDescent="0.35">
      <c r="A18621" t="s">
        <v>1257</v>
      </c>
      <c r="B18621" t="s">
        <v>290</v>
      </c>
      <c r="C18621" t="s">
        <v>396</v>
      </c>
      <c r="D18621" t="s">
        <v>1265</v>
      </c>
      <c r="E18621" t="s">
        <v>30</v>
      </c>
      <c r="F18621">
        <v>13324</v>
      </c>
      <c r="G18621">
        <v>13354</v>
      </c>
      <c r="H18621">
        <v>1.0022515761032722</v>
      </c>
      <c r="I18621" t="str">
        <f>VLOOKUP($B18621&amp;$E18621,'Employee List'!$A:$E,5,0)</f>
        <v>E-1365</v>
      </c>
    </row>
    <row r="18622" spans="1:9" x14ac:dyDescent="0.35">
      <c r="A18622" t="s">
        <v>1257</v>
      </c>
      <c r="B18622" t="s">
        <v>290</v>
      </c>
      <c r="C18622" t="s">
        <v>396</v>
      </c>
      <c r="D18622" t="s">
        <v>1265</v>
      </c>
      <c r="E18622" t="s">
        <v>31</v>
      </c>
      <c r="F18622">
        <v>12494</v>
      </c>
      <c r="G18622">
        <v>9228</v>
      </c>
      <c r="H18622">
        <v>0.73859452537217862</v>
      </c>
      <c r="I18622" t="str">
        <f>VLOOKUP($B18622&amp;$E18622,'Employee List'!$A:$E,5,0)</f>
        <v>E-1365</v>
      </c>
    </row>
    <row r="18623" spans="1:9" x14ac:dyDescent="0.35">
      <c r="A18623" t="s">
        <v>1257</v>
      </c>
      <c r="B18623" t="s">
        <v>290</v>
      </c>
      <c r="C18623" t="s">
        <v>396</v>
      </c>
      <c r="D18623" t="s">
        <v>1260</v>
      </c>
      <c r="E18623" t="s">
        <v>29</v>
      </c>
      <c r="F18623">
        <v>68210</v>
      </c>
      <c r="G18623">
        <v>53369</v>
      </c>
      <c r="H18623">
        <v>0.78242193226799595</v>
      </c>
      <c r="I18623" t="str">
        <f>VLOOKUP($B18623&amp;$E18623,'Employee List'!$A:$E,5,0)</f>
        <v>E-1365</v>
      </c>
    </row>
    <row r="18624" spans="1:9" x14ac:dyDescent="0.35">
      <c r="A18624" t="s">
        <v>1257</v>
      </c>
      <c r="B18624" t="s">
        <v>290</v>
      </c>
      <c r="C18624" t="s">
        <v>396</v>
      </c>
      <c r="D18624" t="s">
        <v>1260</v>
      </c>
      <c r="E18624" t="s">
        <v>30</v>
      </c>
      <c r="F18624">
        <v>70698</v>
      </c>
      <c r="G18624">
        <v>73888</v>
      </c>
      <c r="H18624">
        <v>1.0451215027299217</v>
      </c>
      <c r="I18624" t="str">
        <f>VLOOKUP($B18624&amp;$E18624,'Employee List'!$A:$E,5,0)</f>
        <v>E-1365</v>
      </c>
    </row>
    <row r="18625" spans="1:9" x14ac:dyDescent="0.35">
      <c r="A18625" t="s">
        <v>1257</v>
      </c>
      <c r="B18625" t="s">
        <v>290</v>
      </c>
      <c r="C18625" t="s">
        <v>396</v>
      </c>
      <c r="D18625" t="s">
        <v>1260</v>
      </c>
      <c r="E18625" t="s">
        <v>31</v>
      </c>
      <c r="F18625">
        <v>82272</v>
      </c>
      <c r="G18625">
        <v>149845</v>
      </c>
      <c r="H18625">
        <v>1.821336542201478</v>
      </c>
      <c r="I18625" t="str">
        <f>VLOOKUP($B18625&amp;$E18625,'Employee List'!$A:$E,5,0)</f>
        <v>E-1365</v>
      </c>
    </row>
    <row r="18626" spans="1:9" x14ac:dyDescent="0.35">
      <c r="A18626" t="s">
        <v>1257</v>
      </c>
      <c r="B18626" t="s">
        <v>290</v>
      </c>
      <c r="C18626" t="s">
        <v>396</v>
      </c>
      <c r="D18626" t="s">
        <v>1261</v>
      </c>
      <c r="E18626" t="s">
        <v>29</v>
      </c>
      <c r="F18626">
        <v>41716</v>
      </c>
      <c r="G18626">
        <v>45088</v>
      </c>
      <c r="H18626">
        <v>1.0808322945632372</v>
      </c>
      <c r="I18626" t="str">
        <f>VLOOKUP($B18626&amp;$E18626,'Employee List'!$A:$E,5,0)</f>
        <v>E-1365</v>
      </c>
    </row>
    <row r="18627" spans="1:9" x14ac:dyDescent="0.35">
      <c r="A18627" t="s">
        <v>1257</v>
      </c>
      <c r="B18627" t="s">
        <v>290</v>
      </c>
      <c r="C18627" t="s">
        <v>396</v>
      </c>
      <c r="D18627" t="s">
        <v>1261</v>
      </c>
      <c r="E18627" t="s">
        <v>30</v>
      </c>
      <c r="F18627">
        <v>40030</v>
      </c>
      <c r="G18627">
        <v>42787</v>
      </c>
      <c r="H18627">
        <v>1.0688733449912566</v>
      </c>
      <c r="I18627" t="str">
        <f>VLOOKUP($B18627&amp;$E18627,'Employee List'!$A:$E,5,0)</f>
        <v>E-1365</v>
      </c>
    </row>
    <row r="18628" spans="1:9" x14ac:dyDescent="0.35">
      <c r="A18628" t="s">
        <v>1257</v>
      </c>
      <c r="B18628" t="s">
        <v>290</v>
      </c>
      <c r="C18628" t="s">
        <v>396</v>
      </c>
      <c r="D18628" t="s">
        <v>1261</v>
      </c>
      <c r="E18628" t="s">
        <v>31</v>
      </c>
      <c r="F18628">
        <v>41034</v>
      </c>
      <c r="G18628">
        <v>40326</v>
      </c>
      <c r="H18628">
        <v>0.98274601549934204</v>
      </c>
      <c r="I18628" t="str">
        <f>VLOOKUP($B18628&amp;$E18628,'Employee List'!$A:$E,5,0)</f>
        <v>E-1365</v>
      </c>
    </row>
    <row r="18629" spans="1:9" x14ac:dyDescent="0.35">
      <c r="A18629" t="s">
        <v>1257</v>
      </c>
      <c r="B18629" t="s">
        <v>290</v>
      </c>
      <c r="C18629" t="s">
        <v>396</v>
      </c>
      <c r="D18629" t="s">
        <v>1266</v>
      </c>
      <c r="E18629" t="s">
        <v>29</v>
      </c>
      <c r="F18629">
        <v>81194</v>
      </c>
      <c r="G18629">
        <v>74580</v>
      </c>
      <c r="H18629">
        <v>0.9185407788752864</v>
      </c>
      <c r="I18629" t="str">
        <f>VLOOKUP($B18629&amp;$E18629,'Employee List'!$A:$E,5,0)</f>
        <v>E-1365</v>
      </c>
    </row>
    <row r="18630" spans="1:9" x14ac:dyDescent="0.35">
      <c r="A18630" t="s">
        <v>1257</v>
      </c>
      <c r="B18630" t="s">
        <v>290</v>
      </c>
      <c r="C18630" t="s">
        <v>396</v>
      </c>
      <c r="D18630" t="s">
        <v>1266</v>
      </c>
      <c r="E18630" t="s">
        <v>30</v>
      </c>
      <c r="F18630">
        <v>85790</v>
      </c>
      <c r="G18630">
        <v>103582</v>
      </c>
      <c r="H18630">
        <v>1.2073901387108055</v>
      </c>
      <c r="I18630" t="str">
        <f>VLOOKUP($B18630&amp;$E18630,'Employee List'!$A:$E,5,0)</f>
        <v>E-1365</v>
      </c>
    </row>
    <row r="18631" spans="1:9" x14ac:dyDescent="0.35">
      <c r="A18631" t="s">
        <v>1257</v>
      </c>
      <c r="B18631" t="s">
        <v>290</v>
      </c>
      <c r="C18631" t="s">
        <v>396</v>
      </c>
      <c r="D18631" t="s">
        <v>1266</v>
      </c>
      <c r="E18631" t="s">
        <v>31</v>
      </c>
      <c r="F18631">
        <v>85317</v>
      </c>
      <c r="G18631">
        <v>85360</v>
      </c>
      <c r="H18631">
        <v>1.0005040027192704</v>
      </c>
      <c r="I18631" t="str">
        <f>VLOOKUP($B18631&amp;$E18631,'Employee List'!$A:$E,5,0)</f>
        <v>E-1365</v>
      </c>
    </row>
    <row r="18632" spans="1:9" x14ac:dyDescent="0.35">
      <c r="A18632" t="s">
        <v>1257</v>
      </c>
      <c r="B18632" t="s">
        <v>290</v>
      </c>
      <c r="C18632" t="s">
        <v>396</v>
      </c>
      <c r="D18632" t="s">
        <v>1267</v>
      </c>
      <c r="E18632" t="s">
        <v>29</v>
      </c>
      <c r="F18632">
        <v>32073</v>
      </c>
      <c r="G18632">
        <v>33237</v>
      </c>
      <c r="H18632">
        <v>1.0362922083995885</v>
      </c>
      <c r="I18632" t="str">
        <f>VLOOKUP($B18632&amp;$E18632,'Employee List'!$A:$E,5,0)</f>
        <v>E-1365</v>
      </c>
    </row>
    <row r="18633" spans="1:9" x14ac:dyDescent="0.35">
      <c r="A18633" t="s">
        <v>1257</v>
      </c>
      <c r="B18633" t="s">
        <v>290</v>
      </c>
      <c r="C18633" t="s">
        <v>396</v>
      </c>
      <c r="D18633" t="s">
        <v>1267</v>
      </c>
      <c r="E18633" t="s">
        <v>30</v>
      </c>
      <c r="F18633">
        <v>31129</v>
      </c>
      <c r="G18633">
        <v>37813</v>
      </c>
      <c r="H18633">
        <v>1.2147193934915994</v>
      </c>
      <c r="I18633" t="str">
        <f>VLOOKUP($B18633&amp;$E18633,'Employee List'!$A:$E,5,0)</f>
        <v>E-1365</v>
      </c>
    </row>
    <row r="18634" spans="1:9" x14ac:dyDescent="0.35">
      <c r="A18634" t="s">
        <v>1257</v>
      </c>
      <c r="B18634" t="s">
        <v>290</v>
      </c>
      <c r="C18634" t="s">
        <v>396</v>
      </c>
      <c r="D18634" t="s">
        <v>1267</v>
      </c>
      <c r="E18634" t="s">
        <v>31</v>
      </c>
      <c r="F18634">
        <v>31731</v>
      </c>
      <c r="G18634">
        <v>31684</v>
      </c>
      <c r="H18634">
        <v>0.99851879865116133</v>
      </c>
      <c r="I18634" t="str">
        <f>VLOOKUP($B18634&amp;$E18634,'Employee List'!$A:$E,5,0)</f>
        <v>E-1365</v>
      </c>
    </row>
    <row r="18635" spans="1:9" x14ac:dyDescent="0.35">
      <c r="A18635" t="s">
        <v>1257</v>
      </c>
      <c r="B18635" t="s">
        <v>290</v>
      </c>
      <c r="C18635" t="s">
        <v>396</v>
      </c>
      <c r="D18635" t="s">
        <v>1268</v>
      </c>
      <c r="E18635" t="s">
        <v>29</v>
      </c>
      <c r="F18635">
        <v>11963</v>
      </c>
      <c r="G18635">
        <v>7479</v>
      </c>
      <c r="H18635">
        <v>0.62517763102900614</v>
      </c>
      <c r="I18635" t="str">
        <f>VLOOKUP($B18635&amp;$E18635,'Employee List'!$A:$E,5,0)</f>
        <v>E-1365</v>
      </c>
    </row>
    <row r="18636" spans="1:9" x14ac:dyDescent="0.35">
      <c r="A18636" t="s">
        <v>1257</v>
      </c>
      <c r="B18636" t="s">
        <v>290</v>
      </c>
      <c r="C18636" t="s">
        <v>396</v>
      </c>
      <c r="D18636" t="s">
        <v>1268</v>
      </c>
      <c r="E18636" t="s">
        <v>30</v>
      </c>
      <c r="F18636">
        <v>12508</v>
      </c>
      <c r="G18636">
        <v>8113</v>
      </c>
      <c r="H18636">
        <v>0.6486248800767509</v>
      </c>
      <c r="I18636" t="str">
        <f>VLOOKUP($B18636&amp;$E18636,'Employee List'!$A:$E,5,0)</f>
        <v>E-1365</v>
      </c>
    </row>
    <row r="18637" spans="1:9" x14ac:dyDescent="0.35">
      <c r="A18637" t="s">
        <v>1257</v>
      </c>
      <c r="B18637" t="s">
        <v>290</v>
      </c>
      <c r="C18637" t="s">
        <v>396</v>
      </c>
      <c r="D18637" t="s">
        <v>1268</v>
      </c>
      <c r="E18637" t="s">
        <v>31</v>
      </c>
      <c r="F18637">
        <v>13492</v>
      </c>
      <c r="G18637">
        <v>8139</v>
      </c>
      <c r="H18637">
        <v>0.60324636821820343</v>
      </c>
      <c r="I18637" t="str">
        <f>VLOOKUP($B18637&amp;$E18637,'Employee List'!$A:$E,5,0)</f>
        <v>E-1365</v>
      </c>
    </row>
    <row r="18638" spans="1:9" x14ac:dyDescent="0.35">
      <c r="A18638" t="s">
        <v>1257</v>
      </c>
      <c r="B18638" t="s">
        <v>290</v>
      </c>
      <c r="C18638" t="s">
        <v>396</v>
      </c>
      <c r="D18638" t="s">
        <v>1269</v>
      </c>
      <c r="E18638" t="s">
        <v>29</v>
      </c>
      <c r="F18638">
        <v>53700</v>
      </c>
      <c r="G18638">
        <v>24369</v>
      </c>
      <c r="H18638">
        <v>0.45379888268156426</v>
      </c>
      <c r="I18638" t="str">
        <f>VLOOKUP($B18638&amp;$E18638,'Employee List'!$A:$E,5,0)</f>
        <v>E-1365</v>
      </c>
    </row>
    <row r="18639" spans="1:9" x14ac:dyDescent="0.35">
      <c r="A18639" t="s">
        <v>1257</v>
      </c>
      <c r="B18639" t="s">
        <v>290</v>
      </c>
      <c r="C18639" t="s">
        <v>396</v>
      </c>
      <c r="D18639" t="s">
        <v>1269</v>
      </c>
      <c r="E18639" t="s">
        <v>30</v>
      </c>
      <c r="F18639">
        <v>56369</v>
      </c>
      <c r="G18639">
        <v>36248</v>
      </c>
      <c r="H18639">
        <v>0.64304848409586834</v>
      </c>
      <c r="I18639" t="str">
        <f>VLOOKUP($B18639&amp;$E18639,'Employee List'!$A:$E,5,0)</f>
        <v>E-1365</v>
      </c>
    </row>
    <row r="18640" spans="1:9" x14ac:dyDescent="0.35">
      <c r="A18640" t="s">
        <v>1257</v>
      </c>
      <c r="B18640" t="s">
        <v>290</v>
      </c>
      <c r="C18640" t="s">
        <v>396</v>
      </c>
      <c r="D18640" t="s">
        <v>1269</v>
      </c>
      <c r="E18640" t="s">
        <v>31</v>
      </c>
      <c r="F18640">
        <v>48533</v>
      </c>
      <c r="G18640">
        <v>24073</v>
      </c>
      <c r="H18640">
        <v>0.49601302206745923</v>
      </c>
      <c r="I18640" t="str">
        <f>VLOOKUP($B18640&amp;$E18640,'Employee List'!$A:$E,5,0)</f>
        <v>E-1365</v>
      </c>
    </row>
    <row r="18641" spans="1:9" x14ac:dyDescent="0.35">
      <c r="A18641" t="s">
        <v>1257</v>
      </c>
      <c r="B18641" t="s">
        <v>290</v>
      </c>
      <c r="C18641" t="s">
        <v>396</v>
      </c>
      <c r="D18641" t="s">
        <v>1270</v>
      </c>
      <c r="E18641" t="s">
        <v>29</v>
      </c>
      <c r="F18641">
        <v>4428</v>
      </c>
      <c r="G18641">
        <v>6800</v>
      </c>
      <c r="H18641">
        <v>1.5356820234869015</v>
      </c>
      <c r="I18641" t="str">
        <f>VLOOKUP($B18641&amp;$E18641,'Employee List'!$A:$E,5,0)</f>
        <v>E-1365</v>
      </c>
    </row>
    <row r="18642" spans="1:9" x14ac:dyDescent="0.35">
      <c r="A18642" t="s">
        <v>1257</v>
      </c>
      <c r="B18642" t="s">
        <v>290</v>
      </c>
      <c r="C18642" t="s">
        <v>396</v>
      </c>
      <c r="D18642" t="s">
        <v>1270</v>
      </c>
      <c r="E18642" t="s">
        <v>30</v>
      </c>
      <c r="F18642">
        <v>4914</v>
      </c>
      <c r="G18642">
        <v>4974</v>
      </c>
      <c r="H18642">
        <v>1.0122100122100122</v>
      </c>
      <c r="I18642" t="str">
        <f>VLOOKUP($B18642&amp;$E18642,'Employee List'!$A:$E,5,0)</f>
        <v>E-1365</v>
      </c>
    </row>
    <row r="18643" spans="1:9" x14ac:dyDescent="0.35">
      <c r="A18643" t="s">
        <v>1257</v>
      </c>
      <c r="B18643" t="s">
        <v>290</v>
      </c>
      <c r="C18643" t="s">
        <v>396</v>
      </c>
      <c r="D18643" t="s">
        <v>1270</v>
      </c>
      <c r="E18643" t="s">
        <v>31</v>
      </c>
      <c r="F18643">
        <v>2862</v>
      </c>
      <c r="G18643">
        <v>2179</v>
      </c>
      <c r="H18643">
        <v>0.76135569531795944</v>
      </c>
      <c r="I18643" t="str">
        <f>VLOOKUP($B18643&amp;$E18643,'Employee List'!$A:$E,5,0)</f>
        <v>E-1365</v>
      </c>
    </row>
    <row r="18644" spans="1:9" x14ac:dyDescent="0.35">
      <c r="A18644" t="s">
        <v>1257</v>
      </c>
      <c r="B18644" t="s">
        <v>290</v>
      </c>
      <c r="C18644" t="s">
        <v>396</v>
      </c>
      <c r="D18644" t="s">
        <v>1271</v>
      </c>
      <c r="E18644" t="s">
        <v>29</v>
      </c>
      <c r="F18644">
        <v>23509</v>
      </c>
      <c r="G18644">
        <v>19005</v>
      </c>
      <c r="H18644">
        <v>0.80841379897060706</v>
      </c>
      <c r="I18644" t="str">
        <f>VLOOKUP($B18644&amp;$E18644,'Employee List'!$A:$E,5,0)</f>
        <v>E-1365</v>
      </c>
    </row>
    <row r="18645" spans="1:9" x14ac:dyDescent="0.35">
      <c r="A18645" t="s">
        <v>1257</v>
      </c>
      <c r="B18645" t="s">
        <v>290</v>
      </c>
      <c r="C18645" t="s">
        <v>396</v>
      </c>
      <c r="D18645" t="s">
        <v>1271</v>
      </c>
      <c r="E18645" t="s">
        <v>30</v>
      </c>
      <c r="F18645">
        <v>21802</v>
      </c>
      <c r="G18645">
        <v>20543</v>
      </c>
      <c r="H18645">
        <v>0.94225300431153103</v>
      </c>
      <c r="I18645" t="str">
        <f>VLOOKUP($B18645&amp;$E18645,'Employee List'!$A:$E,5,0)</f>
        <v>E-1365</v>
      </c>
    </row>
    <row r="18646" spans="1:9" x14ac:dyDescent="0.35">
      <c r="A18646" t="s">
        <v>1257</v>
      </c>
      <c r="B18646" t="s">
        <v>290</v>
      </c>
      <c r="C18646" t="s">
        <v>396</v>
      </c>
      <c r="D18646" t="s">
        <v>1271</v>
      </c>
      <c r="E18646" t="s">
        <v>31</v>
      </c>
      <c r="F18646">
        <v>24153</v>
      </c>
      <c r="G18646">
        <v>31170</v>
      </c>
      <c r="H18646">
        <v>1.2905229164078997</v>
      </c>
      <c r="I18646" t="str">
        <f>VLOOKUP($B18646&amp;$E18646,'Employee List'!$A:$E,5,0)</f>
        <v>E-1365</v>
      </c>
    </row>
    <row r="18647" spans="1:9" x14ac:dyDescent="0.35">
      <c r="A18647" t="s">
        <v>1257</v>
      </c>
      <c r="B18647" t="s">
        <v>290</v>
      </c>
      <c r="C18647" t="s">
        <v>396</v>
      </c>
      <c r="D18647" t="s">
        <v>1258</v>
      </c>
      <c r="E18647" t="s">
        <v>29</v>
      </c>
      <c r="F18647">
        <v>201481</v>
      </c>
      <c r="G18647">
        <v>294515</v>
      </c>
      <c r="H18647">
        <v>1.4617507358013908</v>
      </c>
      <c r="I18647" t="str">
        <f>VLOOKUP($B18647&amp;$E18647,'Employee List'!$A:$E,5,0)</f>
        <v>E-1365</v>
      </c>
    </row>
    <row r="18648" spans="1:9" x14ac:dyDescent="0.35">
      <c r="A18648" t="s">
        <v>1257</v>
      </c>
      <c r="B18648" t="s">
        <v>290</v>
      </c>
      <c r="C18648" t="s">
        <v>396</v>
      </c>
      <c r="D18648" t="s">
        <v>1258</v>
      </c>
      <c r="E18648" t="s">
        <v>30</v>
      </c>
      <c r="F18648">
        <v>196082</v>
      </c>
      <c r="G18648">
        <v>212711</v>
      </c>
      <c r="H18648">
        <v>1.0848063565243113</v>
      </c>
      <c r="I18648" t="str">
        <f>VLOOKUP($B18648&amp;$E18648,'Employee List'!$A:$E,5,0)</f>
        <v>E-1365</v>
      </c>
    </row>
    <row r="18649" spans="1:9" x14ac:dyDescent="0.35">
      <c r="A18649" t="s">
        <v>1257</v>
      </c>
      <c r="B18649" t="s">
        <v>290</v>
      </c>
      <c r="C18649" t="s">
        <v>396</v>
      </c>
      <c r="D18649" t="s">
        <v>1258</v>
      </c>
      <c r="E18649" t="s">
        <v>31</v>
      </c>
      <c r="F18649">
        <v>192065</v>
      </c>
      <c r="G18649">
        <v>183237</v>
      </c>
      <c r="H18649">
        <v>0.95403639392913853</v>
      </c>
      <c r="I18649" t="str">
        <f>VLOOKUP($B18649&amp;$E18649,'Employee List'!$A:$E,5,0)</f>
        <v>E-1365</v>
      </c>
    </row>
    <row r="18650" spans="1:9" x14ac:dyDescent="0.35">
      <c r="A18650" t="s">
        <v>1257</v>
      </c>
      <c r="B18650" t="s">
        <v>290</v>
      </c>
      <c r="C18650" t="s">
        <v>396</v>
      </c>
      <c r="D18650" t="s">
        <v>1272</v>
      </c>
      <c r="E18650" t="s">
        <v>29</v>
      </c>
      <c r="F18650">
        <v>27008</v>
      </c>
      <c r="G18650">
        <v>21311</v>
      </c>
      <c r="H18650">
        <v>0.7890625</v>
      </c>
      <c r="I18650" t="str">
        <f>VLOOKUP($B18650&amp;$E18650,'Employee List'!$A:$E,5,0)</f>
        <v>E-1365</v>
      </c>
    </row>
    <row r="18651" spans="1:9" x14ac:dyDescent="0.35">
      <c r="A18651" t="s">
        <v>1257</v>
      </c>
      <c r="B18651" t="s">
        <v>290</v>
      </c>
      <c r="C18651" t="s">
        <v>396</v>
      </c>
      <c r="D18651" t="s">
        <v>1272</v>
      </c>
      <c r="E18651" t="s">
        <v>30</v>
      </c>
      <c r="F18651">
        <v>29198</v>
      </c>
      <c r="G18651">
        <v>37216</v>
      </c>
      <c r="H18651">
        <v>1.2746078498527296</v>
      </c>
      <c r="I18651" t="str">
        <f>VLOOKUP($B18651&amp;$E18651,'Employee List'!$A:$E,5,0)</f>
        <v>E-1365</v>
      </c>
    </row>
    <row r="18652" spans="1:9" x14ac:dyDescent="0.35">
      <c r="A18652" t="s">
        <v>1257</v>
      </c>
      <c r="B18652" t="s">
        <v>290</v>
      </c>
      <c r="C18652" t="s">
        <v>396</v>
      </c>
      <c r="D18652" t="s">
        <v>1272</v>
      </c>
      <c r="E18652" t="s">
        <v>31</v>
      </c>
      <c r="F18652">
        <v>30923</v>
      </c>
      <c r="G18652">
        <v>30321</v>
      </c>
      <c r="H18652">
        <v>0.98053228988131813</v>
      </c>
      <c r="I18652" t="str">
        <f>VLOOKUP($B18652&amp;$E18652,'Employee List'!$A:$E,5,0)</f>
        <v>E-1365</v>
      </c>
    </row>
    <row r="18653" spans="1:9" x14ac:dyDescent="0.35">
      <c r="A18653" t="s">
        <v>1257</v>
      </c>
      <c r="B18653" t="s">
        <v>290</v>
      </c>
      <c r="C18653" t="s">
        <v>396</v>
      </c>
      <c r="D18653" t="s">
        <v>1259</v>
      </c>
      <c r="E18653" t="s">
        <v>29</v>
      </c>
      <c r="F18653">
        <v>38453</v>
      </c>
      <c r="G18653">
        <v>46858</v>
      </c>
      <c r="H18653">
        <v>1.2185785244324241</v>
      </c>
      <c r="I18653" t="str">
        <f>VLOOKUP($B18653&amp;$E18653,'Employee List'!$A:$E,5,0)</f>
        <v>E-1365</v>
      </c>
    </row>
    <row r="18654" spans="1:9" x14ac:dyDescent="0.35">
      <c r="A18654" t="s">
        <v>1257</v>
      </c>
      <c r="B18654" t="s">
        <v>290</v>
      </c>
      <c r="C18654" t="s">
        <v>396</v>
      </c>
      <c r="D18654" t="s">
        <v>1259</v>
      </c>
      <c r="E18654" t="s">
        <v>30</v>
      </c>
      <c r="F18654">
        <v>38581</v>
      </c>
      <c r="G18654">
        <v>49465</v>
      </c>
      <c r="H18654">
        <v>1.282107773256266</v>
      </c>
      <c r="I18654" t="str">
        <f>VLOOKUP($B18654&amp;$E18654,'Employee List'!$A:$E,5,0)</f>
        <v>E-1365</v>
      </c>
    </row>
    <row r="18655" spans="1:9" x14ac:dyDescent="0.35">
      <c r="A18655" t="s">
        <v>1257</v>
      </c>
      <c r="B18655" t="s">
        <v>290</v>
      </c>
      <c r="C18655" t="s">
        <v>396</v>
      </c>
      <c r="D18655" t="s">
        <v>1259</v>
      </c>
      <c r="E18655" t="s">
        <v>31</v>
      </c>
      <c r="F18655">
        <v>40734</v>
      </c>
      <c r="G18655">
        <v>41049</v>
      </c>
      <c r="H18655">
        <v>1.0077330976579761</v>
      </c>
      <c r="I18655" t="str">
        <f>VLOOKUP($B18655&amp;$E18655,'Employee List'!$A:$E,5,0)</f>
        <v>E-1365</v>
      </c>
    </row>
    <row r="18656" spans="1:9" x14ac:dyDescent="0.35">
      <c r="A18656" t="s">
        <v>1257</v>
      </c>
      <c r="B18656" t="s">
        <v>290</v>
      </c>
      <c r="C18656" t="s">
        <v>396</v>
      </c>
      <c r="D18656" t="s">
        <v>1273</v>
      </c>
      <c r="E18656" t="s">
        <v>29</v>
      </c>
      <c r="F18656">
        <v>4748</v>
      </c>
      <c r="G18656">
        <v>5690</v>
      </c>
      <c r="H18656">
        <v>1.1983993260320134</v>
      </c>
      <c r="I18656" t="str">
        <f>VLOOKUP($B18656&amp;$E18656,'Employee List'!$A:$E,5,0)</f>
        <v>E-1365</v>
      </c>
    </row>
    <row r="18657" spans="1:9" x14ac:dyDescent="0.35">
      <c r="A18657" t="s">
        <v>1257</v>
      </c>
      <c r="B18657" t="s">
        <v>290</v>
      </c>
      <c r="C18657" t="s">
        <v>396</v>
      </c>
      <c r="D18657" t="s">
        <v>1273</v>
      </c>
      <c r="E18657" t="s">
        <v>30</v>
      </c>
      <c r="F18657">
        <v>6405</v>
      </c>
      <c r="G18657">
        <v>8673</v>
      </c>
      <c r="H18657">
        <v>1.3540983606557377</v>
      </c>
      <c r="I18657" t="str">
        <f>VLOOKUP($B18657&amp;$E18657,'Employee List'!$A:$E,5,0)</f>
        <v>E-1365</v>
      </c>
    </row>
    <row r="18658" spans="1:9" x14ac:dyDescent="0.35">
      <c r="A18658" t="s">
        <v>1257</v>
      </c>
      <c r="B18658" t="s">
        <v>290</v>
      </c>
      <c r="C18658" t="s">
        <v>396</v>
      </c>
      <c r="D18658" t="s">
        <v>1273</v>
      </c>
      <c r="E18658" t="s">
        <v>31</v>
      </c>
      <c r="F18658">
        <v>4324</v>
      </c>
      <c r="G18658">
        <v>5548</v>
      </c>
      <c r="H18658">
        <v>1.2830712303422758</v>
      </c>
      <c r="I18658" t="str">
        <f>VLOOKUP($B18658&amp;$E18658,'Employee List'!$A:$E,5,0)</f>
        <v>E-1365</v>
      </c>
    </row>
    <row r="18659" spans="1:9" x14ac:dyDescent="0.35">
      <c r="A18659" t="s">
        <v>1257</v>
      </c>
      <c r="B18659" t="s">
        <v>290</v>
      </c>
      <c r="C18659" t="s">
        <v>396</v>
      </c>
      <c r="D18659" t="s">
        <v>1275</v>
      </c>
      <c r="E18659" t="s">
        <v>29</v>
      </c>
      <c r="F18659">
        <v>3407</v>
      </c>
      <c r="G18659">
        <v>1132</v>
      </c>
      <c r="H18659">
        <v>0.3322571176988553</v>
      </c>
      <c r="I18659" t="str">
        <f>VLOOKUP($B18659&amp;$E18659,'Employee List'!$A:$E,5,0)</f>
        <v>E-1365</v>
      </c>
    </row>
    <row r="18660" spans="1:9" x14ac:dyDescent="0.35">
      <c r="A18660" t="s">
        <v>1257</v>
      </c>
      <c r="B18660" t="s">
        <v>290</v>
      </c>
      <c r="C18660" t="s">
        <v>396</v>
      </c>
      <c r="D18660" t="s">
        <v>1275</v>
      </c>
      <c r="E18660" t="s">
        <v>30</v>
      </c>
      <c r="F18660">
        <v>1094</v>
      </c>
      <c r="G18660">
        <v>3992</v>
      </c>
      <c r="H18660">
        <v>3.6489945155393051</v>
      </c>
      <c r="I18660" t="str">
        <f>VLOOKUP($B18660&amp;$E18660,'Employee List'!$A:$E,5,0)</f>
        <v>E-1365</v>
      </c>
    </row>
    <row r="18661" spans="1:9" x14ac:dyDescent="0.35">
      <c r="A18661" t="s">
        <v>1257</v>
      </c>
      <c r="B18661" t="s">
        <v>290</v>
      </c>
      <c r="C18661" t="s">
        <v>396</v>
      </c>
      <c r="D18661" t="s">
        <v>1275</v>
      </c>
      <c r="E18661" t="s">
        <v>31</v>
      </c>
      <c r="F18661">
        <v>2445</v>
      </c>
      <c r="G18661">
        <v>5103</v>
      </c>
      <c r="H18661">
        <v>2.0871165644171779</v>
      </c>
      <c r="I18661" t="str">
        <f>VLOOKUP($B18661&amp;$E18661,'Employee List'!$A:$E,5,0)</f>
        <v>E-1365</v>
      </c>
    </row>
    <row r="18662" spans="1:9" x14ac:dyDescent="0.35">
      <c r="A18662" t="s">
        <v>1257</v>
      </c>
      <c r="B18662" t="s">
        <v>290</v>
      </c>
      <c r="C18662" t="s">
        <v>396</v>
      </c>
      <c r="D18662" t="s">
        <v>1276</v>
      </c>
      <c r="E18662" t="s">
        <v>29</v>
      </c>
      <c r="F18662">
        <v>2926</v>
      </c>
      <c r="G18662">
        <v>7230</v>
      </c>
      <c r="H18662">
        <v>2.4709501025290499</v>
      </c>
      <c r="I18662" t="str">
        <f>VLOOKUP($B18662&amp;$E18662,'Employee List'!$A:$E,5,0)</f>
        <v>E-1365</v>
      </c>
    </row>
    <row r="18663" spans="1:9" x14ac:dyDescent="0.35">
      <c r="A18663" t="s">
        <v>1257</v>
      </c>
      <c r="B18663" t="s">
        <v>290</v>
      </c>
      <c r="C18663" t="s">
        <v>396</v>
      </c>
      <c r="D18663" t="s">
        <v>1276</v>
      </c>
      <c r="E18663" t="s">
        <v>30</v>
      </c>
      <c r="F18663">
        <v>2916</v>
      </c>
      <c r="G18663">
        <v>6549</v>
      </c>
      <c r="H18663">
        <v>2.2458847736625516</v>
      </c>
      <c r="I18663" t="str">
        <f>VLOOKUP($B18663&amp;$E18663,'Employee List'!$A:$E,5,0)</f>
        <v>E-1365</v>
      </c>
    </row>
    <row r="18664" spans="1:9" x14ac:dyDescent="0.35">
      <c r="A18664" t="s">
        <v>1257</v>
      </c>
      <c r="B18664" t="s">
        <v>290</v>
      </c>
      <c r="C18664" t="s">
        <v>396</v>
      </c>
      <c r="D18664" t="s">
        <v>1276</v>
      </c>
      <c r="E18664" t="s">
        <v>31</v>
      </c>
      <c r="F18664">
        <v>4337</v>
      </c>
      <c r="G18664">
        <v>3782</v>
      </c>
      <c r="H18664">
        <v>0.87203135808162324</v>
      </c>
      <c r="I18664" t="str">
        <f>VLOOKUP($B18664&amp;$E18664,'Employee List'!$A:$E,5,0)</f>
        <v>E-1365</v>
      </c>
    </row>
    <row r="18665" spans="1:9" x14ac:dyDescent="0.35">
      <c r="A18665" t="s">
        <v>1257</v>
      </c>
      <c r="B18665" t="s">
        <v>290</v>
      </c>
      <c r="C18665" t="s">
        <v>396</v>
      </c>
      <c r="D18665" t="s">
        <v>1277</v>
      </c>
      <c r="E18665" t="s">
        <v>29</v>
      </c>
      <c r="F18665">
        <v>8452</v>
      </c>
      <c r="G18665">
        <v>8225</v>
      </c>
      <c r="H18665">
        <v>0.97314245149077139</v>
      </c>
      <c r="I18665" t="str">
        <f>VLOOKUP($B18665&amp;$E18665,'Employee List'!$A:$E,5,0)</f>
        <v>E-1365</v>
      </c>
    </row>
    <row r="18666" spans="1:9" x14ac:dyDescent="0.35">
      <c r="A18666" t="s">
        <v>1257</v>
      </c>
      <c r="B18666" t="s">
        <v>290</v>
      </c>
      <c r="C18666" t="s">
        <v>396</v>
      </c>
      <c r="D18666" t="s">
        <v>1277</v>
      </c>
      <c r="E18666" t="s">
        <v>30</v>
      </c>
      <c r="F18666">
        <v>7782</v>
      </c>
      <c r="G18666">
        <v>7376</v>
      </c>
      <c r="H18666">
        <v>0.94782832176818299</v>
      </c>
      <c r="I18666" t="str">
        <f>VLOOKUP($B18666&amp;$E18666,'Employee List'!$A:$E,5,0)</f>
        <v>E-1365</v>
      </c>
    </row>
    <row r="18667" spans="1:9" x14ac:dyDescent="0.35">
      <c r="A18667" t="s">
        <v>1257</v>
      </c>
      <c r="B18667" t="s">
        <v>290</v>
      </c>
      <c r="C18667" t="s">
        <v>396</v>
      </c>
      <c r="D18667" t="s">
        <v>1277</v>
      </c>
      <c r="E18667" t="s">
        <v>31</v>
      </c>
      <c r="F18667">
        <v>10399</v>
      </c>
      <c r="G18667">
        <v>7352</v>
      </c>
      <c r="H18667">
        <v>0.70699105683238772</v>
      </c>
      <c r="I18667" t="str">
        <f>VLOOKUP($B18667&amp;$E18667,'Employee List'!$A:$E,5,0)</f>
        <v>E-1365</v>
      </c>
    </row>
    <row r="18668" spans="1:9" x14ac:dyDescent="0.35">
      <c r="A18668" t="s">
        <v>1257</v>
      </c>
      <c r="B18668" t="s">
        <v>290</v>
      </c>
      <c r="C18668" t="s">
        <v>396</v>
      </c>
      <c r="D18668" t="s">
        <v>1278</v>
      </c>
      <c r="E18668" t="s">
        <v>29</v>
      </c>
      <c r="F18668">
        <v>19369</v>
      </c>
      <c r="G18668">
        <v>7331</v>
      </c>
      <c r="H18668">
        <v>0.37849140378956064</v>
      </c>
      <c r="I18668" t="str">
        <f>VLOOKUP($B18668&amp;$E18668,'Employee List'!$A:$E,5,0)</f>
        <v>E-1365</v>
      </c>
    </row>
    <row r="18669" spans="1:9" x14ac:dyDescent="0.35">
      <c r="A18669" t="s">
        <v>1257</v>
      </c>
      <c r="B18669" t="s">
        <v>290</v>
      </c>
      <c r="C18669" t="s">
        <v>396</v>
      </c>
      <c r="D18669" t="s">
        <v>1278</v>
      </c>
      <c r="E18669" t="s">
        <v>30</v>
      </c>
      <c r="F18669">
        <v>19923</v>
      </c>
      <c r="G18669">
        <v>10351</v>
      </c>
      <c r="H18669">
        <v>0.51955026853385533</v>
      </c>
      <c r="I18669" t="str">
        <f>VLOOKUP($B18669&amp;$E18669,'Employee List'!$A:$E,5,0)</f>
        <v>E-1365</v>
      </c>
    </row>
    <row r="18670" spans="1:9" x14ac:dyDescent="0.35">
      <c r="A18670" t="s">
        <v>1257</v>
      </c>
      <c r="B18670" t="s">
        <v>290</v>
      </c>
      <c r="C18670" t="s">
        <v>396</v>
      </c>
      <c r="D18670" t="s">
        <v>1278</v>
      </c>
      <c r="E18670" t="s">
        <v>31</v>
      </c>
      <c r="F18670">
        <v>21410</v>
      </c>
      <c r="G18670">
        <v>6730</v>
      </c>
      <c r="H18670">
        <v>0.31433909388136383</v>
      </c>
      <c r="I18670" t="str">
        <f>VLOOKUP($B18670&amp;$E18670,'Employee List'!$A:$E,5,0)</f>
        <v>E-1365</v>
      </c>
    </row>
    <row r="18671" spans="1:9" x14ac:dyDescent="0.35">
      <c r="A18671" t="s">
        <v>1257</v>
      </c>
      <c r="B18671" t="s">
        <v>290</v>
      </c>
      <c r="C18671" t="s">
        <v>396</v>
      </c>
      <c r="D18671" t="s">
        <v>1279</v>
      </c>
      <c r="E18671" t="s">
        <v>29</v>
      </c>
      <c r="F18671">
        <v>4582</v>
      </c>
      <c r="G18671">
        <v>4252</v>
      </c>
      <c r="H18671">
        <v>0.92797904845045831</v>
      </c>
      <c r="I18671" t="str">
        <f>VLOOKUP($B18671&amp;$E18671,'Employee List'!$A:$E,5,0)</f>
        <v>E-1365</v>
      </c>
    </row>
    <row r="18672" spans="1:9" x14ac:dyDescent="0.35">
      <c r="A18672" t="s">
        <v>1257</v>
      </c>
      <c r="B18672" t="s">
        <v>290</v>
      </c>
      <c r="C18672" t="s">
        <v>396</v>
      </c>
      <c r="D18672" t="s">
        <v>1279</v>
      </c>
      <c r="E18672" t="s">
        <v>30</v>
      </c>
      <c r="F18672">
        <v>1941</v>
      </c>
      <c r="G18672">
        <v>1969</v>
      </c>
      <c r="H18672">
        <v>1.0144255538382276</v>
      </c>
      <c r="I18672" t="str">
        <f>VLOOKUP($B18672&amp;$E18672,'Employee List'!$A:$E,5,0)</f>
        <v>E-1365</v>
      </c>
    </row>
    <row r="18673" spans="1:9" x14ac:dyDescent="0.35">
      <c r="A18673" t="s">
        <v>1257</v>
      </c>
      <c r="B18673" t="s">
        <v>290</v>
      </c>
      <c r="C18673" t="s">
        <v>396</v>
      </c>
      <c r="D18673" t="s">
        <v>1279</v>
      </c>
      <c r="E18673" t="s">
        <v>31</v>
      </c>
      <c r="F18673">
        <v>4441</v>
      </c>
      <c r="G18673">
        <v>1840</v>
      </c>
      <c r="H18673">
        <v>0.41432109885161</v>
      </c>
      <c r="I18673" t="str">
        <f>VLOOKUP($B18673&amp;$E18673,'Employee List'!$A:$E,5,0)</f>
        <v>E-1365</v>
      </c>
    </row>
    <row r="18674" spans="1:9" x14ac:dyDescent="0.35">
      <c r="A18674" t="s">
        <v>1257</v>
      </c>
      <c r="B18674" t="s">
        <v>290</v>
      </c>
      <c r="C18674" t="s">
        <v>396</v>
      </c>
      <c r="D18674" t="s">
        <v>1280</v>
      </c>
      <c r="E18674" t="s">
        <v>29</v>
      </c>
      <c r="F18674">
        <v>1790</v>
      </c>
      <c r="G18674">
        <v>3619</v>
      </c>
      <c r="H18674">
        <v>2.0217877094972065</v>
      </c>
      <c r="I18674" t="str">
        <f>VLOOKUP($B18674&amp;$E18674,'Employee List'!$A:$E,5,0)</f>
        <v>E-1365</v>
      </c>
    </row>
    <row r="18675" spans="1:9" x14ac:dyDescent="0.35">
      <c r="A18675" t="s">
        <v>1257</v>
      </c>
      <c r="B18675" t="s">
        <v>290</v>
      </c>
      <c r="C18675" t="s">
        <v>396</v>
      </c>
      <c r="D18675" t="s">
        <v>1280</v>
      </c>
      <c r="E18675" t="s">
        <v>30</v>
      </c>
      <c r="F18675">
        <v>2101</v>
      </c>
      <c r="G18675">
        <v>5336</v>
      </c>
      <c r="H18675">
        <v>2.5397429795335555</v>
      </c>
      <c r="I18675" t="str">
        <f>VLOOKUP($B18675&amp;$E18675,'Employee List'!$A:$E,5,0)</f>
        <v>E-1365</v>
      </c>
    </row>
    <row r="18676" spans="1:9" x14ac:dyDescent="0.35">
      <c r="A18676" t="s">
        <v>1257</v>
      </c>
      <c r="B18676" t="s">
        <v>290</v>
      </c>
      <c r="C18676" t="s">
        <v>396</v>
      </c>
      <c r="D18676" t="s">
        <v>1280</v>
      </c>
      <c r="E18676" t="s">
        <v>31</v>
      </c>
      <c r="F18676">
        <v>3042</v>
      </c>
      <c r="G18676">
        <v>1813</v>
      </c>
      <c r="H18676">
        <v>0.59598948060486523</v>
      </c>
      <c r="I18676" t="str">
        <f>VLOOKUP($B18676&amp;$E18676,'Employee List'!$A:$E,5,0)</f>
        <v>E-1365</v>
      </c>
    </row>
    <row r="18677" spans="1:9" x14ac:dyDescent="0.35">
      <c r="A18677" t="s">
        <v>1257</v>
      </c>
      <c r="B18677" t="s">
        <v>290</v>
      </c>
      <c r="C18677" t="s">
        <v>396</v>
      </c>
      <c r="D18677" t="s">
        <v>1262</v>
      </c>
      <c r="E18677" t="s">
        <v>29</v>
      </c>
      <c r="F18677">
        <v>24344</v>
      </c>
      <c r="G18677">
        <v>18285</v>
      </c>
      <c r="H18677">
        <v>0.75110910285902066</v>
      </c>
      <c r="I18677" t="str">
        <f>VLOOKUP($B18677&amp;$E18677,'Employee List'!$A:$E,5,0)</f>
        <v>E-1365</v>
      </c>
    </row>
    <row r="18678" spans="1:9" x14ac:dyDescent="0.35">
      <c r="A18678" t="s">
        <v>1257</v>
      </c>
      <c r="B18678" t="s">
        <v>290</v>
      </c>
      <c r="C18678" t="s">
        <v>396</v>
      </c>
      <c r="D18678" t="s">
        <v>1262</v>
      </c>
      <c r="E18678" t="s">
        <v>30</v>
      </c>
      <c r="F18678">
        <v>21891</v>
      </c>
      <c r="G18678">
        <v>11454</v>
      </c>
      <c r="H18678">
        <v>0.52322872413320543</v>
      </c>
      <c r="I18678" t="str">
        <f>VLOOKUP($B18678&amp;$E18678,'Employee List'!$A:$E,5,0)</f>
        <v>E-1365</v>
      </c>
    </row>
    <row r="18679" spans="1:9" x14ac:dyDescent="0.35">
      <c r="A18679" t="s">
        <v>1257</v>
      </c>
      <c r="B18679" t="s">
        <v>290</v>
      </c>
      <c r="C18679" t="s">
        <v>396</v>
      </c>
      <c r="D18679" t="s">
        <v>1262</v>
      </c>
      <c r="E18679" t="s">
        <v>31</v>
      </c>
      <c r="F18679">
        <v>26215</v>
      </c>
      <c r="G18679">
        <v>16111</v>
      </c>
      <c r="H18679">
        <v>0.61457181003242423</v>
      </c>
      <c r="I18679" t="str">
        <f>VLOOKUP($B18679&amp;$E18679,'Employee List'!$A:$E,5,0)</f>
        <v>E-1365</v>
      </c>
    </row>
    <row r="18680" spans="1:9" x14ac:dyDescent="0.35">
      <c r="A18680" t="s">
        <v>1257</v>
      </c>
      <c r="B18680" t="s">
        <v>290</v>
      </c>
      <c r="C18680" t="s">
        <v>396</v>
      </c>
      <c r="D18680" t="s">
        <v>1282</v>
      </c>
      <c r="E18680" t="s">
        <v>30</v>
      </c>
      <c r="F18680">
        <v>6305</v>
      </c>
      <c r="G18680">
        <v>5025</v>
      </c>
      <c r="H18680">
        <v>0.79698651863600323</v>
      </c>
      <c r="I18680" t="str">
        <f>VLOOKUP($B18680&amp;$E18680,'Employee List'!$A:$E,5,0)</f>
        <v>E-1365</v>
      </c>
    </row>
    <row r="18681" spans="1:9" x14ac:dyDescent="0.35">
      <c r="A18681" t="s">
        <v>1257</v>
      </c>
      <c r="B18681" t="s">
        <v>290</v>
      </c>
      <c r="C18681" t="s">
        <v>396</v>
      </c>
      <c r="D18681" t="s">
        <v>1282</v>
      </c>
      <c r="E18681" t="s">
        <v>31</v>
      </c>
      <c r="F18681">
        <v>5863</v>
      </c>
      <c r="G18681">
        <v>3553</v>
      </c>
      <c r="H18681">
        <v>0.60600375234521575</v>
      </c>
      <c r="I18681" t="str">
        <f>VLOOKUP($B18681&amp;$E18681,'Employee List'!$A:$E,5,0)</f>
        <v>E-1365</v>
      </c>
    </row>
    <row r="18682" spans="1:9" x14ac:dyDescent="0.35">
      <c r="A18682" t="s">
        <v>1257</v>
      </c>
      <c r="B18682" t="s">
        <v>290</v>
      </c>
      <c r="C18682" t="s">
        <v>396</v>
      </c>
      <c r="D18682" t="s">
        <v>1281</v>
      </c>
      <c r="E18682" t="s">
        <v>29</v>
      </c>
      <c r="F18682">
        <v>3449</v>
      </c>
      <c r="G18682">
        <v>4535</v>
      </c>
      <c r="H18682">
        <v>1.314873876485938</v>
      </c>
      <c r="I18682" t="str">
        <f>VLOOKUP($B18682&amp;$E18682,'Employee List'!$A:$E,5,0)</f>
        <v>E-1365</v>
      </c>
    </row>
    <row r="18683" spans="1:9" x14ac:dyDescent="0.35">
      <c r="A18683" t="s">
        <v>1257</v>
      </c>
      <c r="B18683" t="s">
        <v>290</v>
      </c>
      <c r="C18683" t="s">
        <v>396</v>
      </c>
      <c r="D18683" t="s">
        <v>1281</v>
      </c>
      <c r="E18683" t="s">
        <v>30</v>
      </c>
      <c r="F18683">
        <v>2329</v>
      </c>
      <c r="G18683">
        <v>7242</v>
      </c>
      <c r="H18683">
        <v>3.1094890510948905</v>
      </c>
      <c r="I18683" t="str">
        <f>VLOOKUP($B18683&amp;$E18683,'Employee List'!$A:$E,5,0)</f>
        <v>E-1365</v>
      </c>
    </row>
    <row r="18684" spans="1:9" x14ac:dyDescent="0.35">
      <c r="A18684" t="s">
        <v>1257</v>
      </c>
      <c r="B18684" t="s">
        <v>290</v>
      </c>
      <c r="C18684" t="s">
        <v>396</v>
      </c>
      <c r="D18684" t="s">
        <v>1281</v>
      </c>
      <c r="E18684" t="s">
        <v>31</v>
      </c>
      <c r="F18684">
        <v>5824</v>
      </c>
      <c r="G18684">
        <v>5786</v>
      </c>
      <c r="H18684">
        <v>0.99347527472527475</v>
      </c>
      <c r="I18684" t="str">
        <f>VLOOKUP($B18684&amp;$E18684,'Employee List'!$A:$E,5,0)</f>
        <v>E-1365</v>
      </c>
    </row>
    <row r="18685" spans="1:9" x14ac:dyDescent="0.35">
      <c r="A18685" t="s">
        <v>1257</v>
      </c>
      <c r="B18685" t="s">
        <v>291</v>
      </c>
      <c r="C18685" t="s">
        <v>397</v>
      </c>
      <c r="D18685" t="s">
        <v>1274</v>
      </c>
      <c r="E18685" t="s">
        <v>29</v>
      </c>
      <c r="F18685">
        <v>34302</v>
      </c>
      <c r="G18685">
        <v>37821</v>
      </c>
      <c r="H18685">
        <v>1.1025887703340913</v>
      </c>
      <c r="I18685" t="str">
        <f>VLOOKUP($B18685&amp;$E18685,'Employee List'!$A:$E,5,0)</f>
        <v>E-1366</v>
      </c>
    </row>
    <row r="18686" spans="1:9" x14ac:dyDescent="0.35">
      <c r="A18686" t="s">
        <v>1257</v>
      </c>
      <c r="B18686" t="s">
        <v>291</v>
      </c>
      <c r="C18686" t="s">
        <v>397</v>
      </c>
      <c r="D18686" t="s">
        <v>1274</v>
      </c>
      <c r="E18686" t="s">
        <v>30</v>
      </c>
      <c r="F18686">
        <v>37918</v>
      </c>
      <c r="G18686">
        <v>37665</v>
      </c>
      <c r="H18686">
        <v>0.99332770715755048</v>
      </c>
      <c r="I18686" t="str">
        <f>VLOOKUP($B18686&amp;$E18686,'Employee List'!$A:$E,5,0)</f>
        <v>E-1366</v>
      </c>
    </row>
    <row r="18687" spans="1:9" x14ac:dyDescent="0.35">
      <c r="A18687" t="s">
        <v>1257</v>
      </c>
      <c r="B18687" t="s">
        <v>291</v>
      </c>
      <c r="C18687" t="s">
        <v>397</v>
      </c>
      <c r="D18687" t="s">
        <v>1274</v>
      </c>
      <c r="E18687" t="s">
        <v>31</v>
      </c>
      <c r="F18687">
        <v>38082</v>
      </c>
      <c r="G18687">
        <v>37490</v>
      </c>
      <c r="H18687">
        <v>0.98445459797279555</v>
      </c>
      <c r="I18687" t="str">
        <f>VLOOKUP($B18687&amp;$E18687,'Employee List'!$A:$E,5,0)</f>
        <v>E-1366</v>
      </c>
    </row>
    <row r="18688" spans="1:9" x14ac:dyDescent="0.35">
      <c r="A18688" t="s">
        <v>1257</v>
      </c>
      <c r="B18688" t="s">
        <v>291</v>
      </c>
      <c r="C18688" t="s">
        <v>397</v>
      </c>
      <c r="D18688" t="s">
        <v>1263</v>
      </c>
      <c r="E18688" t="s">
        <v>29</v>
      </c>
      <c r="F18688">
        <v>4387</v>
      </c>
      <c r="G18688">
        <v>3748</v>
      </c>
      <c r="H18688">
        <v>0.85434237519945289</v>
      </c>
      <c r="I18688" t="str">
        <f>VLOOKUP($B18688&amp;$E18688,'Employee List'!$A:$E,5,0)</f>
        <v>E-1366</v>
      </c>
    </row>
    <row r="18689" spans="1:9" x14ac:dyDescent="0.35">
      <c r="A18689" t="s">
        <v>1257</v>
      </c>
      <c r="B18689" t="s">
        <v>291</v>
      </c>
      <c r="C18689" t="s">
        <v>397</v>
      </c>
      <c r="D18689" t="s">
        <v>1263</v>
      </c>
      <c r="E18689" t="s">
        <v>30</v>
      </c>
      <c r="F18689">
        <v>1120</v>
      </c>
      <c r="G18689">
        <v>2247</v>
      </c>
      <c r="H18689">
        <v>2.0062500000000001</v>
      </c>
      <c r="I18689" t="str">
        <f>VLOOKUP($B18689&amp;$E18689,'Employee List'!$A:$E,5,0)</f>
        <v>E-1366</v>
      </c>
    </row>
    <row r="18690" spans="1:9" x14ac:dyDescent="0.35">
      <c r="A18690" t="s">
        <v>1257</v>
      </c>
      <c r="B18690" t="s">
        <v>291</v>
      </c>
      <c r="C18690" t="s">
        <v>397</v>
      </c>
      <c r="D18690" t="s">
        <v>1263</v>
      </c>
      <c r="E18690" t="s">
        <v>31</v>
      </c>
      <c r="F18690">
        <v>2501</v>
      </c>
      <c r="G18690">
        <v>5229</v>
      </c>
      <c r="H18690">
        <v>2.0907636945221912</v>
      </c>
      <c r="I18690" t="str">
        <f>VLOOKUP($B18690&amp;$E18690,'Employee List'!$A:$E,5,0)</f>
        <v>E-1366</v>
      </c>
    </row>
    <row r="18691" spans="1:9" x14ac:dyDescent="0.35">
      <c r="A18691" t="s">
        <v>1257</v>
      </c>
      <c r="B18691" t="s">
        <v>291</v>
      </c>
      <c r="C18691" t="s">
        <v>397</v>
      </c>
      <c r="D18691" t="s">
        <v>1264</v>
      </c>
      <c r="E18691" t="s">
        <v>29</v>
      </c>
      <c r="F18691">
        <v>1553</v>
      </c>
      <c r="G18691">
        <v>1252</v>
      </c>
      <c r="H18691">
        <v>0.80618158403090789</v>
      </c>
      <c r="I18691" t="str">
        <f>VLOOKUP($B18691&amp;$E18691,'Employee List'!$A:$E,5,0)</f>
        <v>E-1366</v>
      </c>
    </row>
    <row r="18692" spans="1:9" x14ac:dyDescent="0.35">
      <c r="A18692" t="s">
        <v>1257</v>
      </c>
      <c r="B18692" t="s">
        <v>291</v>
      </c>
      <c r="C18692" t="s">
        <v>397</v>
      </c>
      <c r="D18692" t="s">
        <v>1264</v>
      </c>
      <c r="E18692" t="s">
        <v>30</v>
      </c>
      <c r="F18692">
        <v>1982</v>
      </c>
      <c r="G18692">
        <v>3091</v>
      </c>
      <c r="H18692">
        <v>1.5595358224016145</v>
      </c>
      <c r="I18692" t="str">
        <f>VLOOKUP($B18692&amp;$E18692,'Employee List'!$A:$E,5,0)</f>
        <v>E-1366</v>
      </c>
    </row>
    <row r="18693" spans="1:9" x14ac:dyDescent="0.35">
      <c r="A18693" t="s">
        <v>1257</v>
      </c>
      <c r="B18693" t="s">
        <v>291</v>
      </c>
      <c r="C18693" t="s">
        <v>397</v>
      </c>
      <c r="D18693" t="s">
        <v>1264</v>
      </c>
      <c r="E18693" t="s">
        <v>31</v>
      </c>
      <c r="F18693">
        <v>1051</v>
      </c>
      <c r="G18693">
        <v>3445</v>
      </c>
      <c r="H18693">
        <v>3.2778306374881065</v>
      </c>
      <c r="I18693" t="str">
        <f>VLOOKUP($B18693&amp;$E18693,'Employee List'!$A:$E,5,0)</f>
        <v>E-1366</v>
      </c>
    </row>
    <row r="18694" spans="1:9" x14ac:dyDescent="0.35">
      <c r="A18694" t="s">
        <v>1257</v>
      </c>
      <c r="B18694" t="s">
        <v>291</v>
      </c>
      <c r="C18694" t="s">
        <v>397</v>
      </c>
      <c r="D18694" t="s">
        <v>1265</v>
      </c>
      <c r="E18694" t="s">
        <v>29</v>
      </c>
      <c r="F18694">
        <v>30525</v>
      </c>
      <c r="G18694">
        <v>13777</v>
      </c>
      <c r="H18694">
        <v>0.45133497133497136</v>
      </c>
      <c r="I18694" t="str">
        <f>VLOOKUP($B18694&amp;$E18694,'Employee List'!$A:$E,5,0)</f>
        <v>E-1366</v>
      </c>
    </row>
    <row r="18695" spans="1:9" x14ac:dyDescent="0.35">
      <c r="A18695" t="s">
        <v>1257</v>
      </c>
      <c r="B18695" t="s">
        <v>291</v>
      </c>
      <c r="C18695" t="s">
        <v>397</v>
      </c>
      <c r="D18695" t="s">
        <v>1265</v>
      </c>
      <c r="E18695" t="s">
        <v>30</v>
      </c>
      <c r="F18695">
        <v>31446</v>
      </c>
      <c r="G18695">
        <v>9249</v>
      </c>
      <c r="H18695">
        <v>0.29412325892005342</v>
      </c>
      <c r="I18695" t="str">
        <f>VLOOKUP($B18695&amp;$E18695,'Employee List'!$A:$E,5,0)</f>
        <v>E-1366</v>
      </c>
    </row>
    <row r="18696" spans="1:9" x14ac:dyDescent="0.35">
      <c r="A18696" t="s">
        <v>1257</v>
      </c>
      <c r="B18696" t="s">
        <v>291</v>
      </c>
      <c r="C18696" t="s">
        <v>397</v>
      </c>
      <c r="D18696" t="s">
        <v>1265</v>
      </c>
      <c r="E18696" t="s">
        <v>31</v>
      </c>
      <c r="F18696">
        <v>31447</v>
      </c>
      <c r="G18696">
        <v>2931</v>
      </c>
      <c r="H18696">
        <v>9.3204439215187465E-2</v>
      </c>
      <c r="I18696" t="str">
        <f>VLOOKUP($B18696&amp;$E18696,'Employee List'!$A:$E,5,0)</f>
        <v>E-1366</v>
      </c>
    </row>
    <row r="18697" spans="1:9" x14ac:dyDescent="0.35">
      <c r="A18697" t="s">
        <v>1257</v>
      </c>
      <c r="B18697" t="s">
        <v>291</v>
      </c>
      <c r="C18697" t="s">
        <v>397</v>
      </c>
      <c r="D18697" t="s">
        <v>1260</v>
      </c>
      <c r="E18697" t="s">
        <v>29</v>
      </c>
      <c r="F18697">
        <v>92021</v>
      </c>
      <c r="G18697">
        <v>56427</v>
      </c>
      <c r="H18697">
        <v>0.61319698764412467</v>
      </c>
      <c r="I18697" t="str">
        <f>VLOOKUP($B18697&amp;$E18697,'Employee List'!$A:$E,5,0)</f>
        <v>E-1366</v>
      </c>
    </row>
    <row r="18698" spans="1:9" x14ac:dyDescent="0.35">
      <c r="A18698" t="s">
        <v>1257</v>
      </c>
      <c r="B18698" t="s">
        <v>291</v>
      </c>
      <c r="C18698" t="s">
        <v>397</v>
      </c>
      <c r="D18698" t="s">
        <v>1260</v>
      </c>
      <c r="E18698" t="s">
        <v>30</v>
      </c>
      <c r="F18698">
        <v>93113</v>
      </c>
      <c r="G18698">
        <v>104730</v>
      </c>
      <c r="H18698">
        <v>1.1247623854886</v>
      </c>
      <c r="I18698" t="str">
        <f>VLOOKUP($B18698&amp;$E18698,'Employee List'!$A:$E,5,0)</f>
        <v>E-1366</v>
      </c>
    </row>
    <row r="18699" spans="1:9" x14ac:dyDescent="0.35">
      <c r="A18699" t="s">
        <v>1257</v>
      </c>
      <c r="B18699" t="s">
        <v>291</v>
      </c>
      <c r="C18699" t="s">
        <v>397</v>
      </c>
      <c r="D18699" t="s">
        <v>1260</v>
      </c>
      <c r="E18699" t="s">
        <v>31</v>
      </c>
      <c r="F18699">
        <v>109375</v>
      </c>
      <c r="G18699">
        <v>206132</v>
      </c>
      <c r="H18699">
        <v>1.8846354285714286</v>
      </c>
      <c r="I18699" t="str">
        <f>VLOOKUP($B18699&amp;$E18699,'Employee List'!$A:$E,5,0)</f>
        <v>E-1366</v>
      </c>
    </row>
    <row r="18700" spans="1:9" x14ac:dyDescent="0.35">
      <c r="A18700" t="s">
        <v>1257</v>
      </c>
      <c r="B18700" t="s">
        <v>291</v>
      </c>
      <c r="C18700" t="s">
        <v>397</v>
      </c>
      <c r="D18700" t="s">
        <v>1261</v>
      </c>
      <c r="E18700" t="s">
        <v>29</v>
      </c>
      <c r="F18700">
        <v>70372</v>
      </c>
      <c r="G18700">
        <v>123192</v>
      </c>
      <c r="H18700">
        <v>1.750582618086739</v>
      </c>
      <c r="I18700" t="str">
        <f>VLOOKUP($B18700&amp;$E18700,'Employee List'!$A:$E,5,0)</f>
        <v>E-1366</v>
      </c>
    </row>
    <row r="18701" spans="1:9" x14ac:dyDescent="0.35">
      <c r="A18701" t="s">
        <v>1257</v>
      </c>
      <c r="B18701" t="s">
        <v>291</v>
      </c>
      <c r="C18701" t="s">
        <v>397</v>
      </c>
      <c r="D18701" t="s">
        <v>1261</v>
      </c>
      <c r="E18701" t="s">
        <v>30</v>
      </c>
      <c r="F18701">
        <v>74915</v>
      </c>
      <c r="G18701">
        <v>137802</v>
      </c>
      <c r="H18701">
        <v>1.8394447039978643</v>
      </c>
      <c r="I18701" t="str">
        <f>VLOOKUP($B18701&amp;$E18701,'Employee List'!$A:$E,5,0)</f>
        <v>E-1366</v>
      </c>
    </row>
    <row r="18702" spans="1:9" x14ac:dyDescent="0.35">
      <c r="A18702" t="s">
        <v>1257</v>
      </c>
      <c r="B18702" t="s">
        <v>291</v>
      </c>
      <c r="C18702" t="s">
        <v>397</v>
      </c>
      <c r="D18702" t="s">
        <v>1261</v>
      </c>
      <c r="E18702" t="s">
        <v>31</v>
      </c>
      <c r="F18702">
        <v>77382</v>
      </c>
      <c r="G18702">
        <v>92972</v>
      </c>
      <c r="H18702">
        <v>1.201468041663436</v>
      </c>
      <c r="I18702" t="str">
        <f>VLOOKUP($B18702&amp;$E18702,'Employee List'!$A:$E,5,0)</f>
        <v>E-1366</v>
      </c>
    </row>
    <row r="18703" spans="1:9" x14ac:dyDescent="0.35">
      <c r="A18703" t="s">
        <v>1257</v>
      </c>
      <c r="B18703" t="s">
        <v>291</v>
      </c>
      <c r="C18703" t="s">
        <v>397</v>
      </c>
      <c r="D18703" t="s">
        <v>1266</v>
      </c>
      <c r="E18703" t="s">
        <v>29</v>
      </c>
      <c r="F18703">
        <v>19749</v>
      </c>
      <c r="G18703">
        <v>24667</v>
      </c>
      <c r="H18703">
        <v>1.2490252671021318</v>
      </c>
      <c r="I18703" t="str">
        <f>VLOOKUP($B18703&amp;$E18703,'Employee List'!$A:$E,5,0)</f>
        <v>E-1366</v>
      </c>
    </row>
    <row r="18704" spans="1:9" x14ac:dyDescent="0.35">
      <c r="A18704" t="s">
        <v>1257</v>
      </c>
      <c r="B18704" t="s">
        <v>291</v>
      </c>
      <c r="C18704" t="s">
        <v>397</v>
      </c>
      <c r="D18704" t="s">
        <v>1266</v>
      </c>
      <c r="E18704" t="s">
        <v>30</v>
      </c>
      <c r="F18704">
        <v>20932</v>
      </c>
      <c r="G18704">
        <v>38356</v>
      </c>
      <c r="H18704">
        <v>1.8324097076246895</v>
      </c>
      <c r="I18704" t="str">
        <f>VLOOKUP($B18704&amp;$E18704,'Employee List'!$A:$E,5,0)</f>
        <v>E-1366</v>
      </c>
    </row>
    <row r="18705" spans="1:9" x14ac:dyDescent="0.35">
      <c r="A18705" t="s">
        <v>1257</v>
      </c>
      <c r="B18705" t="s">
        <v>291</v>
      </c>
      <c r="C18705" t="s">
        <v>397</v>
      </c>
      <c r="D18705" t="s">
        <v>1266</v>
      </c>
      <c r="E18705" t="s">
        <v>31</v>
      </c>
      <c r="F18705">
        <v>22670</v>
      </c>
      <c r="G18705">
        <v>24365</v>
      </c>
      <c r="H18705">
        <v>1.0747684164093516</v>
      </c>
      <c r="I18705" t="str">
        <f>VLOOKUP($B18705&amp;$E18705,'Employee List'!$A:$E,5,0)</f>
        <v>E-1366</v>
      </c>
    </row>
    <row r="18706" spans="1:9" x14ac:dyDescent="0.35">
      <c r="A18706" t="s">
        <v>1257</v>
      </c>
      <c r="B18706" t="s">
        <v>291</v>
      </c>
      <c r="C18706" t="s">
        <v>397</v>
      </c>
      <c r="D18706" t="s">
        <v>1267</v>
      </c>
      <c r="E18706" t="s">
        <v>29</v>
      </c>
      <c r="F18706">
        <v>56284</v>
      </c>
      <c r="G18706">
        <v>47309</v>
      </c>
      <c r="H18706">
        <v>0.84054082865467983</v>
      </c>
      <c r="I18706" t="str">
        <f>VLOOKUP($B18706&amp;$E18706,'Employee List'!$A:$E,5,0)</f>
        <v>E-1366</v>
      </c>
    </row>
    <row r="18707" spans="1:9" x14ac:dyDescent="0.35">
      <c r="A18707" t="s">
        <v>1257</v>
      </c>
      <c r="B18707" t="s">
        <v>291</v>
      </c>
      <c r="C18707" t="s">
        <v>397</v>
      </c>
      <c r="D18707" t="s">
        <v>1267</v>
      </c>
      <c r="E18707" t="s">
        <v>30</v>
      </c>
      <c r="F18707">
        <v>59590</v>
      </c>
      <c r="G18707">
        <v>51798</v>
      </c>
      <c r="H18707">
        <v>0.86923980533646583</v>
      </c>
      <c r="I18707" t="str">
        <f>VLOOKUP($B18707&amp;$E18707,'Employee List'!$A:$E,5,0)</f>
        <v>E-1366</v>
      </c>
    </row>
    <row r="18708" spans="1:9" x14ac:dyDescent="0.35">
      <c r="A18708" t="s">
        <v>1257</v>
      </c>
      <c r="B18708" t="s">
        <v>291</v>
      </c>
      <c r="C18708" t="s">
        <v>397</v>
      </c>
      <c r="D18708" t="s">
        <v>1267</v>
      </c>
      <c r="E18708" t="s">
        <v>31</v>
      </c>
      <c r="F18708">
        <v>57800</v>
      </c>
      <c r="G18708">
        <v>50363</v>
      </c>
      <c r="H18708">
        <v>0.87133217993079581</v>
      </c>
      <c r="I18708" t="str">
        <f>VLOOKUP($B18708&amp;$E18708,'Employee List'!$A:$E,5,0)</f>
        <v>E-1366</v>
      </c>
    </row>
    <row r="18709" spans="1:9" x14ac:dyDescent="0.35">
      <c r="A18709" t="s">
        <v>1257</v>
      </c>
      <c r="B18709" t="s">
        <v>291</v>
      </c>
      <c r="C18709" t="s">
        <v>397</v>
      </c>
      <c r="D18709" t="s">
        <v>1268</v>
      </c>
      <c r="E18709" t="s">
        <v>29</v>
      </c>
      <c r="F18709">
        <v>13517</v>
      </c>
      <c r="G18709">
        <v>23569</v>
      </c>
      <c r="H18709">
        <v>1.7436561367167271</v>
      </c>
      <c r="I18709" t="str">
        <f>VLOOKUP($B18709&amp;$E18709,'Employee List'!$A:$E,5,0)</f>
        <v>E-1366</v>
      </c>
    </row>
    <row r="18710" spans="1:9" x14ac:dyDescent="0.35">
      <c r="A18710" t="s">
        <v>1257</v>
      </c>
      <c r="B18710" t="s">
        <v>291</v>
      </c>
      <c r="C18710" t="s">
        <v>397</v>
      </c>
      <c r="D18710" t="s">
        <v>1268</v>
      </c>
      <c r="E18710" t="s">
        <v>30</v>
      </c>
      <c r="F18710">
        <v>13059</v>
      </c>
      <c r="G18710">
        <v>13646</v>
      </c>
      <c r="H18710">
        <v>1.0449498430201394</v>
      </c>
      <c r="I18710" t="str">
        <f>VLOOKUP($B18710&amp;$E18710,'Employee List'!$A:$E,5,0)</f>
        <v>E-1366</v>
      </c>
    </row>
    <row r="18711" spans="1:9" x14ac:dyDescent="0.35">
      <c r="A18711" t="s">
        <v>1257</v>
      </c>
      <c r="B18711" t="s">
        <v>291</v>
      </c>
      <c r="C18711" t="s">
        <v>397</v>
      </c>
      <c r="D18711" t="s">
        <v>1268</v>
      </c>
      <c r="E18711" t="s">
        <v>31</v>
      </c>
      <c r="F18711">
        <v>14373</v>
      </c>
      <c r="G18711">
        <v>15933</v>
      </c>
      <c r="H18711">
        <v>1.1085368399081612</v>
      </c>
      <c r="I18711" t="str">
        <f>VLOOKUP($B18711&amp;$E18711,'Employee List'!$A:$E,5,0)</f>
        <v>E-1366</v>
      </c>
    </row>
    <row r="18712" spans="1:9" x14ac:dyDescent="0.35">
      <c r="A18712" t="s">
        <v>1257</v>
      </c>
      <c r="B18712" t="s">
        <v>291</v>
      </c>
      <c r="C18712" t="s">
        <v>397</v>
      </c>
      <c r="D18712" t="s">
        <v>1269</v>
      </c>
      <c r="E18712" t="s">
        <v>29</v>
      </c>
      <c r="F18712">
        <v>88335</v>
      </c>
      <c r="G18712">
        <v>40174</v>
      </c>
      <c r="H18712">
        <v>0.45479141902982961</v>
      </c>
      <c r="I18712" t="str">
        <f>VLOOKUP($B18712&amp;$E18712,'Employee List'!$A:$E,5,0)</f>
        <v>E-1366</v>
      </c>
    </row>
    <row r="18713" spans="1:9" x14ac:dyDescent="0.35">
      <c r="A18713" t="s">
        <v>1257</v>
      </c>
      <c r="B18713" t="s">
        <v>291</v>
      </c>
      <c r="C18713" t="s">
        <v>397</v>
      </c>
      <c r="D18713" t="s">
        <v>1269</v>
      </c>
      <c r="E18713" t="s">
        <v>30</v>
      </c>
      <c r="F18713">
        <v>89819</v>
      </c>
      <c r="G18713">
        <v>22515</v>
      </c>
      <c r="H18713">
        <v>0.25067079348467475</v>
      </c>
      <c r="I18713" t="str">
        <f>VLOOKUP($B18713&amp;$E18713,'Employee List'!$A:$E,5,0)</f>
        <v>E-1366</v>
      </c>
    </row>
    <row r="18714" spans="1:9" x14ac:dyDescent="0.35">
      <c r="A18714" t="s">
        <v>1257</v>
      </c>
      <c r="B18714" t="s">
        <v>291</v>
      </c>
      <c r="C18714" t="s">
        <v>397</v>
      </c>
      <c r="D18714" t="s">
        <v>1269</v>
      </c>
      <c r="E18714" t="s">
        <v>31</v>
      </c>
      <c r="F18714">
        <v>73926</v>
      </c>
      <c r="G18714">
        <v>17638</v>
      </c>
      <c r="H18714">
        <v>0.23858994129264399</v>
      </c>
      <c r="I18714" t="str">
        <f>VLOOKUP($B18714&amp;$E18714,'Employee List'!$A:$E,5,0)</f>
        <v>E-1366</v>
      </c>
    </row>
    <row r="18715" spans="1:9" x14ac:dyDescent="0.35">
      <c r="A18715" t="s">
        <v>1257</v>
      </c>
      <c r="B18715" t="s">
        <v>291</v>
      </c>
      <c r="C18715" t="s">
        <v>397</v>
      </c>
      <c r="D18715" t="s">
        <v>1270</v>
      </c>
      <c r="E18715" t="s">
        <v>29</v>
      </c>
      <c r="F18715">
        <v>9026</v>
      </c>
      <c r="G18715">
        <v>5323</v>
      </c>
      <c r="H18715">
        <v>0.58974074894748507</v>
      </c>
      <c r="I18715" t="str">
        <f>VLOOKUP($B18715&amp;$E18715,'Employee List'!$A:$E,5,0)</f>
        <v>E-1366</v>
      </c>
    </row>
    <row r="18716" spans="1:9" x14ac:dyDescent="0.35">
      <c r="A18716" t="s">
        <v>1257</v>
      </c>
      <c r="B18716" t="s">
        <v>291</v>
      </c>
      <c r="C18716" t="s">
        <v>397</v>
      </c>
      <c r="D18716" t="s">
        <v>1270</v>
      </c>
      <c r="E18716" t="s">
        <v>30</v>
      </c>
      <c r="F18716">
        <v>9349</v>
      </c>
      <c r="G18716">
        <v>3983</v>
      </c>
      <c r="H18716">
        <v>0.42603487003957641</v>
      </c>
      <c r="I18716" t="str">
        <f>VLOOKUP($B18716&amp;$E18716,'Employee List'!$A:$E,5,0)</f>
        <v>E-1366</v>
      </c>
    </row>
    <row r="18717" spans="1:9" x14ac:dyDescent="0.35">
      <c r="A18717" t="s">
        <v>1257</v>
      </c>
      <c r="B18717" t="s">
        <v>291</v>
      </c>
      <c r="C18717" t="s">
        <v>397</v>
      </c>
      <c r="D18717" t="s">
        <v>1270</v>
      </c>
      <c r="E18717" t="s">
        <v>31</v>
      </c>
      <c r="F18717">
        <v>9624</v>
      </c>
      <c r="G18717">
        <v>3603</v>
      </c>
      <c r="H18717">
        <v>0.37437655860349128</v>
      </c>
      <c r="I18717" t="str">
        <f>VLOOKUP($B18717&amp;$E18717,'Employee List'!$A:$E,5,0)</f>
        <v>E-1366</v>
      </c>
    </row>
    <row r="18718" spans="1:9" x14ac:dyDescent="0.35">
      <c r="A18718" t="s">
        <v>1257</v>
      </c>
      <c r="B18718" t="s">
        <v>291</v>
      </c>
      <c r="C18718" t="s">
        <v>397</v>
      </c>
      <c r="D18718" t="s">
        <v>1271</v>
      </c>
      <c r="E18718" t="s">
        <v>29</v>
      </c>
      <c r="F18718">
        <v>89934</v>
      </c>
      <c r="G18718">
        <v>97595</v>
      </c>
      <c r="H18718">
        <v>1.0851846909956191</v>
      </c>
      <c r="I18718" t="str">
        <f>VLOOKUP($B18718&amp;$E18718,'Employee List'!$A:$E,5,0)</f>
        <v>E-1366</v>
      </c>
    </row>
    <row r="18719" spans="1:9" x14ac:dyDescent="0.35">
      <c r="A18719" t="s">
        <v>1257</v>
      </c>
      <c r="B18719" t="s">
        <v>291</v>
      </c>
      <c r="C18719" t="s">
        <v>397</v>
      </c>
      <c r="D18719" t="s">
        <v>1271</v>
      </c>
      <c r="E18719" t="s">
        <v>30</v>
      </c>
      <c r="F18719">
        <v>89585</v>
      </c>
      <c r="G18719">
        <v>76135</v>
      </c>
      <c r="H18719">
        <v>0.84986325835798404</v>
      </c>
      <c r="I18719" t="str">
        <f>VLOOKUP($B18719&amp;$E18719,'Employee List'!$A:$E,5,0)</f>
        <v>E-1366</v>
      </c>
    </row>
    <row r="18720" spans="1:9" x14ac:dyDescent="0.35">
      <c r="A18720" t="s">
        <v>1257</v>
      </c>
      <c r="B18720" t="s">
        <v>291</v>
      </c>
      <c r="C18720" t="s">
        <v>397</v>
      </c>
      <c r="D18720" t="s">
        <v>1271</v>
      </c>
      <c r="E18720" t="s">
        <v>31</v>
      </c>
      <c r="F18720">
        <v>89703</v>
      </c>
      <c r="G18720">
        <v>64698</v>
      </c>
      <c r="H18720">
        <v>0.72124678104411222</v>
      </c>
      <c r="I18720" t="str">
        <f>VLOOKUP($B18720&amp;$E18720,'Employee List'!$A:$E,5,0)</f>
        <v>E-1366</v>
      </c>
    </row>
    <row r="18721" spans="1:9" x14ac:dyDescent="0.35">
      <c r="A18721" t="s">
        <v>1257</v>
      </c>
      <c r="B18721" t="s">
        <v>291</v>
      </c>
      <c r="C18721" t="s">
        <v>397</v>
      </c>
      <c r="D18721" t="s">
        <v>1258</v>
      </c>
      <c r="E18721" t="s">
        <v>29</v>
      </c>
      <c r="F18721">
        <v>211959</v>
      </c>
      <c r="G18721">
        <v>314499</v>
      </c>
      <c r="H18721">
        <v>1.4837728051179708</v>
      </c>
      <c r="I18721" t="str">
        <f>VLOOKUP($B18721&amp;$E18721,'Employee List'!$A:$E,5,0)</f>
        <v>E-1366</v>
      </c>
    </row>
    <row r="18722" spans="1:9" x14ac:dyDescent="0.35">
      <c r="A18722" t="s">
        <v>1257</v>
      </c>
      <c r="B18722" t="s">
        <v>291</v>
      </c>
      <c r="C18722" t="s">
        <v>397</v>
      </c>
      <c r="D18722" t="s">
        <v>1258</v>
      </c>
      <c r="E18722" t="s">
        <v>30</v>
      </c>
      <c r="F18722">
        <v>206570</v>
      </c>
      <c r="G18722">
        <v>245375</v>
      </c>
      <c r="H18722">
        <v>1.1878539962240402</v>
      </c>
      <c r="I18722" t="str">
        <f>VLOOKUP($B18722&amp;$E18722,'Employee List'!$A:$E,5,0)</f>
        <v>E-1366</v>
      </c>
    </row>
    <row r="18723" spans="1:9" x14ac:dyDescent="0.35">
      <c r="A18723" t="s">
        <v>1257</v>
      </c>
      <c r="B18723" t="s">
        <v>291</v>
      </c>
      <c r="C18723" t="s">
        <v>397</v>
      </c>
      <c r="D18723" t="s">
        <v>1258</v>
      </c>
      <c r="E18723" t="s">
        <v>31</v>
      </c>
      <c r="F18723">
        <v>201285</v>
      </c>
      <c r="G18723">
        <v>222731</v>
      </c>
      <c r="H18723">
        <v>1.1065454455125816</v>
      </c>
      <c r="I18723" t="str">
        <f>VLOOKUP($B18723&amp;$E18723,'Employee List'!$A:$E,5,0)</f>
        <v>E-1366</v>
      </c>
    </row>
    <row r="18724" spans="1:9" x14ac:dyDescent="0.35">
      <c r="A18724" t="s">
        <v>1257</v>
      </c>
      <c r="B18724" t="s">
        <v>291</v>
      </c>
      <c r="C18724" t="s">
        <v>397</v>
      </c>
      <c r="D18724" t="s">
        <v>1272</v>
      </c>
      <c r="E18724" t="s">
        <v>29</v>
      </c>
      <c r="F18724">
        <v>29924</v>
      </c>
      <c r="G18724">
        <v>37096</v>
      </c>
      <c r="H18724">
        <v>1.2396738403956691</v>
      </c>
      <c r="I18724" t="str">
        <f>VLOOKUP($B18724&amp;$E18724,'Employee List'!$A:$E,5,0)</f>
        <v>E-1366</v>
      </c>
    </row>
    <row r="18725" spans="1:9" x14ac:dyDescent="0.35">
      <c r="A18725" t="s">
        <v>1257</v>
      </c>
      <c r="B18725" t="s">
        <v>291</v>
      </c>
      <c r="C18725" t="s">
        <v>397</v>
      </c>
      <c r="D18725" t="s">
        <v>1272</v>
      </c>
      <c r="E18725" t="s">
        <v>30</v>
      </c>
      <c r="F18725">
        <v>29187</v>
      </c>
      <c r="G18725">
        <v>37973</v>
      </c>
      <c r="H18725">
        <v>1.3010244286840031</v>
      </c>
      <c r="I18725" t="str">
        <f>VLOOKUP($B18725&amp;$E18725,'Employee List'!$A:$E,5,0)</f>
        <v>E-1366</v>
      </c>
    </row>
    <row r="18726" spans="1:9" x14ac:dyDescent="0.35">
      <c r="A18726" t="s">
        <v>1257</v>
      </c>
      <c r="B18726" t="s">
        <v>291</v>
      </c>
      <c r="C18726" t="s">
        <v>397</v>
      </c>
      <c r="D18726" t="s">
        <v>1272</v>
      </c>
      <c r="E18726" t="s">
        <v>31</v>
      </c>
      <c r="F18726">
        <v>31677</v>
      </c>
      <c r="G18726">
        <v>33041</v>
      </c>
      <c r="H18726">
        <v>1.0430596331723332</v>
      </c>
      <c r="I18726" t="str">
        <f>VLOOKUP($B18726&amp;$E18726,'Employee List'!$A:$E,5,0)</f>
        <v>E-1366</v>
      </c>
    </row>
    <row r="18727" spans="1:9" x14ac:dyDescent="0.35">
      <c r="A18727" t="s">
        <v>1257</v>
      </c>
      <c r="B18727" t="s">
        <v>291</v>
      </c>
      <c r="C18727" t="s">
        <v>397</v>
      </c>
      <c r="D18727" t="s">
        <v>1259</v>
      </c>
      <c r="E18727" t="s">
        <v>29</v>
      </c>
      <c r="F18727">
        <v>47426</v>
      </c>
      <c r="G18727">
        <v>53454</v>
      </c>
      <c r="H18727">
        <v>1.1271032766836757</v>
      </c>
      <c r="I18727" t="str">
        <f>VLOOKUP($B18727&amp;$E18727,'Employee List'!$A:$E,5,0)</f>
        <v>E-1366</v>
      </c>
    </row>
    <row r="18728" spans="1:9" x14ac:dyDescent="0.35">
      <c r="A18728" t="s">
        <v>1257</v>
      </c>
      <c r="B18728" t="s">
        <v>291</v>
      </c>
      <c r="C18728" t="s">
        <v>397</v>
      </c>
      <c r="D18728" t="s">
        <v>1259</v>
      </c>
      <c r="E18728" t="s">
        <v>30</v>
      </c>
      <c r="F18728">
        <v>47710</v>
      </c>
      <c r="G18728">
        <v>43039</v>
      </c>
      <c r="H18728">
        <v>0.90209599664640538</v>
      </c>
      <c r="I18728" t="str">
        <f>VLOOKUP($B18728&amp;$E18728,'Employee List'!$A:$E,5,0)</f>
        <v>E-1366</v>
      </c>
    </row>
    <row r="18729" spans="1:9" x14ac:dyDescent="0.35">
      <c r="A18729" t="s">
        <v>1257</v>
      </c>
      <c r="B18729" t="s">
        <v>291</v>
      </c>
      <c r="C18729" t="s">
        <v>397</v>
      </c>
      <c r="D18729" t="s">
        <v>1259</v>
      </c>
      <c r="E18729" t="s">
        <v>31</v>
      </c>
      <c r="F18729">
        <v>52470</v>
      </c>
      <c r="G18729">
        <v>42135</v>
      </c>
      <c r="H18729">
        <v>0.80303030303030298</v>
      </c>
      <c r="I18729" t="str">
        <f>VLOOKUP($B18729&amp;$E18729,'Employee List'!$A:$E,5,0)</f>
        <v>E-1366</v>
      </c>
    </row>
    <row r="18730" spans="1:9" x14ac:dyDescent="0.35">
      <c r="A18730" t="s">
        <v>1257</v>
      </c>
      <c r="B18730" t="s">
        <v>291</v>
      </c>
      <c r="C18730" t="s">
        <v>397</v>
      </c>
      <c r="D18730" t="s">
        <v>1273</v>
      </c>
      <c r="E18730" t="s">
        <v>29</v>
      </c>
      <c r="F18730">
        <v>25636</v>
      </c>
      <c r="G18730">
        <v>31825</v>
      </c>
      <c r="H18730">
        <v>1.2414183179903262</v>
      </c>
      <c r="I18730" t="str">
        <f>VLOOKUP($B18730&amp;$E18730,'Employee List'!$A:$E,5,0)</f>
        <v>E-1366</v>
      </c>
    </row>
    <row r="18731" spans="1:9" x14ac:dyDescent="0.35">
      <c r="A18731" t="s">
        <v>1257</v>
      </c>
      <c r="B18731" t="s">
        <v>291</v>
      </c>
      <c r="C18731" t="s">
        <v>397</v>
      </c>
      <c r="D18731" t="s">
        <v>1273</v>
      </c>
      <c r="E18731" t="s">
        <v>30</v>
      </c>
      <c r="F18731">
        <v>27639</v>
      </c>
      <c r="G18731">
        <v>25147</v>
      </c>
      <c r="H18731">
        <v>0.90983754839176523</v>
      </c>
      <c r="I18731" t="str">
        <f>VLOOKUP($B18731&amp;$E18731,'Employee List'!$A:$E,5,0)</f>
        <v>E-1366</v>
      </c>
    </row>
    <row r="18732" spans="1:9" x14ac:dyDescent="0.35">
      <c r="A18732" t="s">
        <v>1257</v>
      </c>
      <c r="B18732" t="s">
        <v>291</v>
      </c>
      <c r="C18732" t="s">
        <v>397</v>
      </c>
      <c r="D18732" t="s">
        <v>1273</v>
      </c>
      <c r="E18732" t="s">
        <v>31</v>
      </c>
      <c r="F18732">
        <v>29661</v>
      </c>
      <c r="G18732">
        <v>28003</v>
      </c>
      <c r="H18732">
        <v>0.94410168234381853</v>
      </c>
      <c r="I18732" t="str">
        <f>VLOOKUP($B18732&amp;$E18732,'Employee List'!$A:$E,5,0)</f>
        <v>E-1366</v>
      </c>
    </row>
    <row r="18733" spans="1:9" x14ac:dyDescent="0.35">
      <c r="A18733" t="s">
        <v>1257</v>
      </c>
      <c r="B18733" t="s">
        <v>291</v>
      </c>
      <c r="C18733" t="s">
        <v>397</v>
      </c>
      <c r="D18733" t="s">
        <v>1275</v>
      </c>
      <c r="E18733" t="s">
        <v>29</v>
      </c>
      <c r="F18733">
        <v>2447</v>
      </c>
      <c r="G18733">
        <v>3268</v>
      </c>
      <c r="H18733">
        <v>1.3355128729055987</v>
      </c>
      <c r="I18733" t="str">
        <f>VLOOKUP($B18733&amp;$E18733,'Employee List'!$A:$E,5,0)</f>
        <v>E-1366</v>
      </c>
    </row>
    <row r="18734" spans="1:9" x14ac:dyDescent="0.35">
      <c r="A18734" t="s">
        <v>1257</v>
      </c>
      <c r="B18734" t="s">
        <v>291</v>
      </c>
      <c r="C18734" t="s">
        <v>397</v>
      </c>
      <c r="D18734" t="s">
        <v>1275</v>
      </c>
      <c r="E18734" t="s">
        <v>30</v>
      </c>
      <c r="F18734">
        <v>2079</v>
      </c>
      <c r="G18734">
        <v>4937</v>
      </c>
      <c r="H18734">
        <v>2.3746993746993748</v>
      </c>
      <c r="I18734" t="str">
        <f>VLOOKUP($B18734&amp;$E18734,'Employee List'!$A:$E,5,0)</f>
        <v>E-1366</v>
      </c>
    </row>
    <row r="18735" spans="1:9" x14ac:dyDescent="0.35">
      <c r="A18735" t="s">
        <v>1257</v>
      </c>
      <c r="B18735" t="s">
        <v>291</v>
      </c>
      <c r="C18735" t="s">
        <v>397</v>
      </c>
      <c r="D18735" t="s">
        <v>1275</v>
      </c>
      <c r="E18735" t="s">
        <v>31</v>
      </c>
      <c r="F18735">
        <v>2897</v>
      </c>
      <c r="G18735">
        <v>3749</v>
      </c>
      <c r="H18735">
        <v>1.2940973420780117</v>
      </c>
      <c r="I18735" t="str">
        <f>VLOOKUP($B18735&amp;$E18735,'Employee List'!$A:$E,5,0)</f>
        <v>E-1366</v>
      </c>
    </row>
    <row r="18736" spans="1:9" x14ac:dyDescent="0.35">
      <c r="A18736" t="s">
        <v>1257</v>
      </c>
      <c r="B18736" t="s">
        <v>291</v>
      </c>
      <c r="C18736" t="s">
        <v>397</v>
      </c>
      <c r="D18736" t="s">
        <v>1276</v>
      </c>
      <c r="E18736" t="s">
        <v>29</v>
      </c>
      <c r="F18736">
        <v>5604</v>
      </c>
      <c r="G18736">
        <v>7415</v>
      </c>
      <c r="H18736">
        <v>1.3231620271234832</v>
      </c>
      <c r="I18736" t="str">
        <f>VLOOKUP($B18736&amp;$E18736,'Employee List'!$A:$E,5,0)</f>
        <v>E-1366</v>
      </c>
    </row>
    <row r="18737" spans="1:9" x14ac:dyDescent="0.35">
      <c r="A18737" t="s">
        <v>1257</v>
      </c>
      <c r="B18737" t="s">
        <v>291</v>
      </c>
      <c r="C18737" t="s">
        <v>397</v>
      </c>
      <c r="D18737" t="s">
        <v>1276</v>
      </c>
      <c r="E18737" t="s">
        <v>30</v>
      </c>
      <c r="F18737">
        <v>3653</v>
      </c>
      <c r="G18737">
        <v>5673</v>
      </c>
      <c r="H18737">
        <v>1.5529701615110867</v>
      </c>
      <c r="I18737" t="str">
        <f>VLOOKUP($B18737&amp;$E18737,'Employee List'!$A:$E,5,0)</f>
        <v>E-1366</v>
      </c>
    </row>
    <row r="18738" spans="1:9" x14ac:dyDescent="0.35">
      <c r="A18738" t="s">
        <v>1257</v>
      </c>
      <c r="B18738" t="s">
        <v>291</v>
      </c>
      <c r="C18738" t="s">
        <v>397</v>
      </c>
      <c r="D18738" t="s">
        <v>1276</v>
      </c>
      <c r="E18738" t="s">
        <v>31</v>
      </c>
      <c r="F18738">
        <v>5259</v>
      </c>
      <c r="G18738">
        <v>4150</v>
      </c>
      <c r="H18738">
        <v>0.78912340749191856</v>
      </c>
      <c r="I18738" t="str">
        <f>VLOOKUP($B18738&amp;$E18738,'Employee List'!$A:$E,5,0)</f>
        <v>E-1366</v>
      </c>
    </row>
    <row r="18739" spans="1:9" x14ac:dyDescent="0.35">
      <c r="A18739" t="s">
        <v>1257</v>
      </c>
      <c r="B18739" t="s">
        <v>291</v>
      </c>
      <c r="C18739" t="s">
        <v>397</v>
      </c>
      <c r="D18739" t="s">
        <v>1277</v>
      </c>
      <c r="E18739" t="s">
        <v>29</v>
      </c>
      <c r="F18739">
        <v>10443</v>
      </c>
      <c r="G18739">
        <v>7766</v>
      </c>
      <c r="H18739">
        <v>0.74365603753710618</v>
      </c>
      <c r="I18739" t="str">
        <f>VLOOKUP($B18739&amp;$E18739,'Employee List'!$A:$E,5,0)</f>
        <v>E-1366</v>
      </c>
    </row>
    <row r="18740" spans="1:9" x14ac:dyDescent="0.35">
      <c r="A18740" t="s">
        <v>1257</v>
      </c>
      <c r="B18740" t="s">
        <v>291</v>
      </c>
      <c r="C18740" t="s">
        <v>397</v>
      </c>
      <c r="D18740" t="s">
        <v>1277</v>
      </c>
      <c r="E18740" t="s">
        <v>30</v>
      </c>
      <c r="F18740">
        <v>9334</v>
      </c>
      <c r="G18740">
        <v>8215</v>
      </c>
      <c r="H18740">
        <v>0.88011570602099853</v>
      </c>
      <c r="I18740" t="str">
        <f>VLOOKUP($B18740&amp;$E18740,'Employee List'!$A:$E,5,0)</f>
        <v>E-1366</v>
      </c>
    </row>
    <row r="18741" spans="1:9" x14ac:dyDescent="0.35">
      <c r="A18741" t="s">
        <v>1257</v>
      </c>
      <c r="B18741" t="s">
        <v>291</v>
      </c>
      <c r="C18741" t="s">
        <v>397</v>
      </c>
      <c r="D18741" t="s">
        <v>1277</v>
      </c>
      <c r="E18741" t="s">
        <v>31</v>
      </c>
      <c r="F18741">
        <v>8653</v>
      </c>
      <c r="G18741">
        <v>5715</v>
      </c>
      <c r="H18741">
        <v>0.66046457875881193</v>
      </c>
      <c r="I18741" t="str">
        <f>VLOOKUP($B18741&amp;$E18741,'Employee List'!$A:$E,5,0)</f>
        <v>E-1366</v>
      </c>
    </row>
    <row r="18742" spans="1:9" x14ac:dyDescent="0.35">
      <c r="A18742" t="s">
        <v>1257</v>
      </c>
      <c r="B18742" t="s">
        <v>291</v>
      </c>
      <c r="C18742" t="s">
        <v>397</v>
      </c>
      <c r="D18742" t="s">
        <v>1278</v>
      </c>
      <c r="E18742" t="s">
        <v>29</v>
      </c>
      <c r="F18742">
        <v>5836</v>
      </c>
      <c r="G18742">
        <v>6779</v>
      </c>
      <c r="H18742">
        <v>1.1615832762165867</v>
      </c>
      <c r="I18742" t="str">
        <f>VLOOKUP($B18742&amp;$E18742,'Employee List'!$A:$E,5,0)</f>
        <v>E-1366</v>
      </c>
    </row>
    <row r="18743" spans="1:9" x14ac:dyDescent="0.35">
      <c r="A18743" t="s">
        <v>1257</v>
      </c>
      <c r="B18743" t="s">
        <v>291</v>
      </c>
      <c r="C18743" t="s">
        <v>397</v>
      </c>
      <c r="D18743" t="s">
        <v>1278</v>
      </c>
      <c r="E18743" t="s">
        <v>30</v>
      </c>
      <c r="F18743">
        <v>6995</v>
      </c>
      <c r="G18743">
        <v>10524</v>
      </c>
      <c r="H18743">
        <v>1.5045032165832737</v>
      </c>
      <c r="I18743" t="str">
        <f>VLOOKUP($B18743&amp;$E18743,'Employee List'!$A:$E,5,0)</f>
        <v>E-1366</v>
      </c>
    </row>
    <row r="18744" spans="1:9" x14ac:dyDescent="0.35">
      <c r="A18744" t="s">
        <v>1257</v>
      </c>
      <c r="B18744" t="s">
        <v>291</v>
      </c>
      <c r="C18744" t="s">
        <v>397</v>
      </c>
      <c r="D18744" t="s">
        <v>1278</v>
      </c>
      <c r="E18744" t="s">
        <v>31</v>
      </c>
      <c r="F18744">
        <v>6799</v>
      </c>
      <c r="G18744">
        <v>9204</v>
      </c>
      <c r="H18744">
        <v>1.3537284894837476</v>
      </c>
      <c r="I18744" t="str">
        <f>VLOOKUP($B18744&amp;$E18744,'Employee List'!$A:$E,5,0)</f>
        <v>E-1366</v>
      </c>
    </row>
    <row r="18745" spans="1:9" x14ac:dyDescent="0.35">
      <c r="A18745" t="s">
        <v>1257</v>
      </c>
      <c r="B18745" t="s">
        <v>291</v>
      </c>
      <c r="C18745" t="s">
        <v>397</v>
      </c>
      <c r="D18745" t="s">
        <v>1279</v>
      </c>
      <c r="E18745" t="s">
        <v>29</v>
      </c>
      <c r="F18745">
        <v>2446</v>
      </c>
      <c r="G18745">
        <v>3109</v>
      </c>
      <c r="H18745">
        <v>1.2710547833197057</v>
      </c>
      <c r="I18745" t="str">
        <f>VLOOKUP($B18745&amp;$E18745,'Employee List'!$A:$E,5,0)</f>
        <v>E-1366</v>
      </c>
    </row>
    <row r="18746" spans="1:9" x14ac:dyDescent="0.35">
      <c r="A18746" t="s">
        <v>1257</v>
      </c>
      <c r="B18746" t="s">
        <v>291</v>
      </c>
      <c r="C18746" t="s">
        <v>397</v>
      </c>
      <c r="D18746" t="s">
        <v>1279</v>
      </c>
      <c r="E18746" t="s">
        <v>30</v>
      </c>
      <c r="F18746">
        <v>1155</v>
      </c>
      <c r="G18746">
        <v>2169</v>
      </c>
      <c r="H18746">
        <v>1.877922077922078</v>
      </c>
      <c r="I18746" t="str">
        <f>VLOOKUP($B18746&amp;$E18746,'Employee List'!$A:$E,5,0)</f>
        <v>E-1366</v>
      </c>
    </row>
    <row r="18747" spans="1:9" x14ac:dyDescent="0.35">
      <c r="A18747" t="s">
        <v>1257</v>
      </c>
      <c r="B18747" t="s">
        <v>291</v>
      </c>
      <c r="C18747" t="s">
        <v>397</v>
      </c>
      <c r="D18747" t="s">
        <v>1279</v>
      </c>
      <c r="E18747" t="s">
        <v>31</v>
      </c>
      <c r="F18747">
        <v>2936</v>
      </c>
      <c r="G18747">
        <v>2955</v>
      </c>
      <c r="H18747">
        <v>1.0064713896457766</v>
      </c>
      <c r="I18747" t="str">
        <f>VLOOKUP($B18747&amp;$E18747,'Employee List'!$A:$E,5,0)</f>
        <v>E-1366</v>
      </c>
    </row>
    <row r="18748" spans="1:9" x14ac:dyDescent="0.35">
      <c r="A18748" t="s">
        <v>1257</v>
      </c>
      <c r="B18748" t="s">
        <v>291</v>
      </c>
      <c r="C18748" t="s">
        <v>397</v>
      </c>
      <c r="D18748" t="s">
        <v>1280</v>
      </c>
      <c r="E18748" t="s">
        <v>29</v>
      </c>
      <c r="F18748">
        <v>4791</v>
      </c>
      <c r="G18748">
        <v>5471</v>
      </c>
      <c r="H18748">
        <v>1.1419327906491339</v>
      </c>
      <c r="I18748" t="str">
        <f>VLOOKUP($B18748&amp;$E18748,'Employee List'!$A:$E,5,0)</f>
        <v>E-1366</v>
      </c>
    </row>
    <row r="18749" spans="1:9" x14ac:dyDescent="0.35">
      <c r="A18749" t="s">
        <v>1257</v>
      </c>
      <c r="B18749" t="s">
        <v>291</v>
      </c>
      <c r="C18749" t="s">
        <v>397</v>
      </c>
      <c r="D18749" t="s">
        <v>1280</v>
      </c>
      <c r="E18749" t="s">
        <v>30</v>
      </c>
      <c r="F18749">
        <v>1892</v>
      </c>
      <c r="G18749">
        <v>4069</v>
      </c>
      <c r="H18749">
        <v>2.1506342494714588</v>
      </c>
      <c r="I18749" t="str">
        <f>VLOOKUP($B18749&amp;$E18749,'Employee List'!$A:$E,5,0)</f>
        <v>E-1366</v>
      </c>
    </row>
    <row r="18750" spans="1:9" x14ac:dyDescent="0.35">
      <c r="A18750" t="s">
        <v>1257</v>
      </c>
      <c r="B18750" t="s">
        <v>291</v>
      </c>
      <c r="C18750" t="s">
        <v>397</v>
      </c>
      <c r="D18750" t="s">
        <v>1280</v>
      </c>
      <c r="E18750" t="s">
        <v>31</v>
      </c>
      <c r="F18750">
        <v>4781</v>
      </c>
      <c r="G18750">
        <v>5171</v>
      </c>
      <c r="H18750">
        <v>1.0815728927002719</v>
      </c>
      <c r="I18750" t="str">
        <f>VLOOKUP($B18750&amp;$E18750,'Employee List'!$A:$E,5,0)</f>
        <v>E-1366</v>
      </c>
    </row>
    <row r="18751" spans="1:9" x14ac:dyDescent="0.35">
      <c r="A18751" t="s">
        <v>1257</v>
      </c>
      <c r="B18751" t="s">
        <v>291</v>
      </c>
      <c r="C18751" t="s">
        <v>397</v>
      </c>
      <c r="D18751" t="s">
        <v>1262</v>
      </c>
      <c r="E18751" t="s">
        <v>29</v>
      </c>
      <c r="F18751">
        <v>21200</v>
      </c>
      <c r="G18751">
        <v>22320</v>
      </c>
      <c r="H18751">
        <v>1.0528301886792453</v>
      </c>
      <c r="I18751" t="str">
        <f>VLOOKUP($B18751&amp;$E18751,'Employee List'!$A:$E,5,0)</f>
        <v>E-1366</v>
      </c>
    </row>
    <row r="18752" spans="1:9" x14ac:dyDescent="0.35">
      <c r="A18752" t="s">
        <v>1257</v>
      </c>
      <c r="B18752" t="s">
        <v>291</v>
      </c>
      <c r="C18752" t="s">
        <v>397</v>
      </c>
      <c r="D18752" t="s">
        <v>1262</v>
      </c>
      <c r="E18752" t="s">
        <v>30</v>
      </c>
      <c r="F18752">
        <v>19164</v>
      </c>
      <c r="G18752">
        <v>25952</v>
      </c>
      <c r="H18752">
        <v>1.3542058025464412</v>
      </c>
      <c r="I18752" t="str">
        <f>VLOOKUP($B18752&amp;$E18752,'Employee List'!$A:$E,5,0)</f>
        <v>E-1366</v>
      </c>
    </row>
    <row r="18753" spans="1:9" x14ac:dyDescent="0.35">
      <c r="A18753" t="s">
        <v>1257</v>
      </c>
      <c r="B18753" t="s">
        <v>291</v>
      </c>
      <c r="C18753" t="s">
        <v>397</v>
      </c>
      <c r="D18753" t="s">
        <v>1262</v>
      </c>
      <c r="E18753" t="s">
        <v>31</v>
      </c>
      <c r="F18753">
        <v>23186</v>
      </c>
      <c r="G18753">
        <v>30178</v>
      </c>
      <c r="H18753">
        <v>1.3015612869835245</v>
      </c>
      <c r="I18753" t="str">
        <f>VLOOKUP($B18753&amp;$E18753,'Employee List'!$A:$E,5,0)</f>
        <v>E-1366</v>
      </c>
    </row>
    <row r="18754" spans="1:9" x14ac:dyDescent="0.35">
      <c r="A18754" t="s">
        <v>1257</v>
      </c>
      <c r="B18754" t="s">
        <v>291</v>
      </c>
      <c r="C18754" t="s">
        <v>397</v>
      </c>
      <c r="D18754" t="s">
        <v>1282</v>
      </c>
      <c r="E18754" t="s">
        <v>29</v>
      </c>
      <c r="F18754">
        <v>1616</v>
      </c>
      <c r="G18754">
        <v>2494</v>
      </c>
      <c r="H18754">
        <v>1.5433168316831682</v>
      </c>
      <c r="I18754" t="str">
        <f>VLOOKUP($B18754&amp;$E18754,'Employee List'!$A:$E,5,0)</f>
        <v>E-1366</v>
      </c>
    </row>
    <row r="18755" spans="1:9" x14ac:dyDescent="0.35">
      <c r="A18755" t="s">
        <v>1257</v>
      </c>
      <c r="B18755" t="s">
        <v>291</v>
      </c>
      <c r="C18755" t="s">
        <v>397</v>
      </c>
      <c r="D18755" t="s">
        <v>1282</v>
      </c>
      <c r="E18755" t="s">
        <v>30</v>
      </c>
      <c r="F18755">
        <v>9399</v>
      </c>
      <c r="G18755">
        <v>1980</v>
      </c>
      <c r="H18755">
        <v>0.21066070858601979</v>
      </c>
      <c r="I18755" t="str">
        <f>VLOOKUP($B18755&amp;$E18755,'Employee List'!$A:$E,5,0)</f>
        <v>E-1366</v>
      </c>
    </row>
    <row r="18756" spans="1:9" x14ac:dyDescent="0.35">
      <c r="A18756" t="s">
        <v>1257</v>
      </c>
      <c r="B18756" t="s">
        <v>291</v>
      </c>
      <c r="C18756" t="s">
        <v>397</v>
      </c>
      <c r="D18756" t="s">
        <v>1282</v>
      </c>
      <c r="E18756" t="s">
        <v>31</v>
      </c>
      <c r="F18756">
        <v>8214</v>
      </c>
      <c r="G18756">
        <v>5516</v>
      </c>
      <c r="H18756">
        <v>0.67153640126613101</v>
      </c>
      <c r="I18756" t="str">
        <f>VLOOKUP($B18756&amp;$E18756,'Employee List'!$A:$E,5,0)</f>
        <v>E-1366</v>
      </c>
    </row>
    <row r="18757" spans="1:9" x14ac:dyDescent="0.35">
      <c r="A18757" t="s">
        <v>1257</v>
      </c>
      <c r="B18757" t="s">
        <v>291</v>
      </c>
      <c r="C18757" t="s">
        <v>397</v>
      </c>
      <c r="D18757" t="s">
        <v>1281</v>
      </c>
      <c r="E18757" t="s">
        <v>29</v>
      </c>
      <c r="F18757">
        <v>3612</v>
      </c>
      <c r="G18757">
        <v>4787</v>
      </c>
      <c r="H18757">
        <v>1.3253045404208195</v>
      </c>
      <c r="I18757" t="str">
        <f>VLOOKUP($B18757&amp;$E18757,'Employee List'!$A:$E,5,0)</f>
        <v>E-1366</v>
      </c>
    </row>
    <row r="18758" spans="1:9" x14ac:dyDescent="0.35">
      <c r="A18758" t="s">
        <v>1257</v>
      </c>
      <c r="B18758" t="s">
        <v>291</v>
      </c>
      <c r="C18758" t="s">
        <v>397</v>
      </c>
      <c r="D18758" t="s">
        <v>1281</v>
      </c>
      <c r="E18758" t="s">
        <v>30</v>
      </c>
      <c r="F18758">
        <v>4546</v>
      </c>
      <c r="G18758">
        <v>4170</v>
      </c>
      <c r="H18758">
        <v>0.9172899252089749</v>
      </c>
      <c r="I18758" t="str">
        <f>VLOOKUP($B18758&amp;$E18758,'Employee List'!$A:$E,5,0)</f>
        <v>E-1366</v>
      </c>
    </row>
    <row r="18759" spans="1:9" x14ac:dyDescent="0.35">
      <c r="A18759" t="s">
        <v>1257</v>
      </c>
      <c r="B18759" t="s">
        <v>291</v>
      </c>
      <c r="C18759" t="s">
        <v>397</v>
      </c>
      <c r="D18759" t="s">
        <v>1281</v>
      </c>
      <c r="E18759" t="s">
        <v>31</v>
      </c>
      <c r="F18759">
        <v>5952</v>
      </c>
      <c r="G18759">
        <v>1672</v>
      </c>
      <c r="H18759">
        <v>0.28091397849462363</v>
      </c>
      <c r="I18759" t="str">
        <f>VLOOKUP($B18759&amp;$E18759,'Employee List'!$A:$E,5,0)</f>
        <v>E-1366</v>
      </c>
    </row>
    <row r="18760" spans="1:9" x14ac:dyDescent="0.35">
      <c r="A18760" t="s">
        <v>1257</v>
      </c>
      <c r="B18760" t="s">
        <v>292</v>
      </c>
      <c r="C18760" t="s">
        <v>397</v>
      </c>
      <c r="D18760" t="s">
        <v>1274</v>
      </c>
      <c r="E18760" t="s">
        <v>29</v>
      </c>
      <c r="F18760">
        <v>38799</v>
      </c>
      <c r="G18760">
        <v>45298</v>
      </c>
      <c r="H18760">
        <v>1.1675043171215753</v>
      </c>
      <c r="I18760" t="str">
        <f>VLOOKUP($B18760&amp;$E18760,'Employee List'!$A:$E,5,0)</f>
        <v>E-1367</v>
      </c>
    </row>
    <row r="18761" spans="1:9" x14ac:dyDescent="0.35">
      <c r="A18761" t="s">
        <v>1257</v>
      </c>
      <c r="B18761" t="s">
        <v>292</v>
      </c>
      <c r="C18761" t="s">
        <v>397</v>
      </c>
      <c r="D18761" t="s">
        <v>1274</v>
      </c>
      <c r="E18761" t="s">
        <v>30</v>
      </c>
      <c r="F18761">
        <v>41436</v>
      </c>
      <c r="G18761">
        <v>23242</v>
      </c>
      <c r="H18761">
        <v>0.56091321556134766</v>
      </c>
      <c r="I18761" t="str">
        <f>VLOOKUP($B18761&amp;$E18761,'Employee List'!$A:$E,5,0)</f>
        <v>E-1367</v>
      </c>
    </row>
    <row r="18762" spans="1:9" x14ac:dyDescent="0.35">
      <c r="A18762" t="s">
        <v>1257</v>
      </c>
      <c r="B18762" t="s">
        <v>292</v>
      </c>
      <c r="C18762" t="s">
        <v>397</v>
      </c>
      <c r="D18762" t="s">
        <v>1274</v>
      </c>
      <c r="E18762" t="s">
        <v>31</v>
      </c>
      <c r="F18762">
        <v>40596</v>
      </c>
      <c r="G18762">
        <v>24765</v>
      </c>
      <c r="H18762">
        <v>0.61003547147502213</v>
      </c>
      <c r="I18762" t="str">
        <f>VLOOKUP($B18762&amp;$E18762,'Employee List'!$A:$E,5,0)</f>
        <v>E-1367</v>
      </c>
    </row>
    <row r="18763" spans="1:9" x14ac:dyDescent="0.35">
      <c r="A18763" t="s">
        <v>1257</v>
      </c>
      <c r="B18763" t="s">
        <v>292</v>
      </c>
      <c r="C18763" t="s">
        <v>397</v>
      </c>
      <c r="D18763" t="s">
        <v>1263</v>
      </c>
      <c r="E18763" t="s">
        <v>29</v>
      </c>
      <c r="F18763">
        <v>1111</v>
      </c>
      <c r="G18763">
        <v>2926</v>
      </c>
      <c r="H18763">
        <v>2.6336633663366338</v>
      </c>
      <c r="I18763" t="str">
        <f>VLOOKUP($B18763&amp;$E18763,'Employee List'!$A:$E,5,0)</f>
        <v>E-1367</v>
      </c>
    </row>
    <row r="18764" spans="1:9" x14ac:dyDescent="0.35">
      <c r="A18764" t="s">
        <v>1257</v>
      </c>
      <c r="B18764" t="s">
        <v>292</v>
      </c>
      <c r="C18764" t="s">
        <v>397</v>
      </c>
      <c r="D18764" t="s">
        <v>1263</v>
      </c>
      <c r="E18764" t="s">
        <v>30</v>
      </c>
      <c r="F18764">
        <v>2369</v>
      </c>
      <c r="G18764">
        <v>1260</v>
      </c>
      <c r="H18764">
        <v>0.53186998733642887</v>
      </c>
      <c r="I18764" t="str">
        <f>VLOOKUP($B18764&amp;$E18764,'Employee List'!$A:$E,5,0)</f>
        <v>E-1367</v>
      </c>
    </row>
    <row r="18765" spans="1:9" x14ac:dyDescent="0.35">
      <c r="A18765" t="s">
        <v>1257</v>
      </c>
      <c r="B18765" t="s">
        <v>292</v>
      </c>
      <c r="C18765" t="s">
        <v>397</v>
      </c>
      <c r="D18765" t="s">
        <v>1263</v>
      </c>
      <c r="E18765" t="s">
        <v>31</v>
      </c>
      <c r="F18765">
        <v>3158</v>
      </c>
      <c r="G18765">
        <v>2775</v>
      </c>
      <c r="H18765">
        <v>0.87872070930968971</v>
      </c>
      <c r="I18765" t="str">
        <f>VLOOKUP($B18765&amp;$E18765,'Employee List'!$A:$E,5,0)</f>
        <v>E-1367</v>
      </c>
    </row>
    <row r="18766" spans="1:9" x14ac:dyDescent="0.35">
      <c r="A18766" t="s">
        <v>1257</v>
      </c>
      <c r="B18766" t="s">
        <v>292</v>
      </c>
      <c r="C18766" t="s">
        <v>397</v>
      </c>
      <c r="D18766" t="s">
        <v>1264</v>
      </c>
      <c r="E18766" t="s">
        <v>29</v>
      </c>
      <c r="F18766">
        <v>1720</v>
      </c>
      <c r="G18766">
        <v>5339</v>
      </c>
      <c r="H18766">
        <v>3.1040697674418603</v>
      </c>
      <c r="I18766" t="str">
        <f>VLOOKUP($B18766&amp;$E18766,'Employee List'!$A:$E,5,0)</f>
        <v>E-1367</v>
      </c>
    </row>
    <row r="18767" spans="1:9" x14ac:dyDescent="0.35">
      <c r="A18767" t="s">
        <v>1257</v>
      </c>
      <c r="B18767" t="s">
        <v>292</v>
      </c>
      <c r="C18767" t="s">
        <v>397</v>
      </c>
      <c r="D18767" t="s">
        <v>1264</v>
      </c>
      <c r="E18767" t="s">
        <v>30</v>
      </c>
      <c r="F18767">
        <v>4339</v>
      </c>
      <c r="G18767">
        <v>4316</v>
      </c>
      <c r="H18767">
        <v>0.99469923945609584</v>
      </c>
      <c r="I18767" t="str">
        <f>VLOOKUP($B18767&amp;$E18767,'Employee List'!$A:$E,5,0)</f>
        <v>E-1367</v>
      </c>
    </row>
    <row r="18768" spans="1:9" x14ac:dyDescent="0.35">
      <c r="A18768" t="s">
        <v>1257</v>
      </c>
      <c r="B18768" t="s">
        <v>292</v>
      </c>
      <c r="C18768" t="s">
        <v>397</v>
      </c>
      <c r="D18768" t="s">
        <v>1264</v>
      </c>
      <c r="E18768" t="s">
        <v>31</v>
      </c>
      <c r="F18768">
        <v>3056</v>
      </c>
      <c r="G18768">
        <v>3590</v>
      </c>
      <c r="H18768">
        <v>1.174738219895288</v>
      </c>
      <c r="I18768" t="str">
        <f>VLOOKUP($B18768&amp;$E18768,'Employee List'!$A:$E,5,0)</f>
        <v>E-1367</v>
      </c>
    </row>
    <row r="18769" spans="1:9" x14ac:dyDescent="0.35">
      <c r="A18769" t="s">
        <v>1257</v>
      </c>
      <c r="B18769" t="s">
        <v>292</v>
      </c>
      <c r="C18769" t="s">
        <v>397</v>
      </c>
      <c r="D18769" t="s">
        <v>1265</v>
      </c>
      <c r="E18769" t="s">
        <v>29</v>
      </c>
      <c r="F18769">
        <v>13544</v>
      </c>
      <c r="G18769">
        <v>13235</v>
      </c>
      <c r="H18769">
        <v>0.97718546958062613</v>
      </c>
      <c r="I18769" t="str">
        <f>VLOOKUP($B18769&amp;$E18769,'Employee List'!$A:$E,5,0)</f>
        <v>E-1367</v>
      </c>
    </row>
    <row r="18770" spans="1:9" x14ac:dyDescent="0.35">
      <c r="A18770" t="s">
        <v>1257</v>
      </c>
      <c r="B18770" t="s">
        <v>292</v>
      </c>
      <c r="C18770" t="s">
        <v>397</v>
      </c>
      <c r="D18770" t="s">
        <v>1265</v>
      </c>
      <c r="E18770" t="s">
        <v>30</v>
      </c>
      <c r="F18770">
        <v>15982</v>
      </c>
      <c r="G18770">
        <v>13533</v>
      </c>
      <c r="H18770">
        <v>0.84676511074959326</v>
      </c>
      <c r="I18770" t="str">
        <f>VLOOKUP($B18770&amp;$E18770,'Employee List'!$A:$E,5,0)</f>
        <v>E-1367</v>
      </c>
    </row>
    <row r="18771" spans="1:9" x14ac:dyDescent="0.35">
      <c r="A18771" t="s">
        <v>1257</v>
      </c>
      <c r="B18771" t="s">
        <v>292</v>
      </c>
      <c r="C18771" t="s">
        <v>397</v>
      </c>
      <c r="D18771" t="s">
        <v>1265</v>
      </c>
      <c r="E18771" t="s">
        <v>31</v>
      </c>
      <c r="F18771">
        <v>16135</v>
      </c>
      <c r="G18771">
        <v>9258</v>
      </c>
      <c r="H18771">
        <v>0.57378370003098855</v>
      </c>
      <c r="I18771" t="str">
        <f>VLOOKUP($B18771&amp;$E18771,'Employee List'!$A:$E,5,0)</f>
        <v>E-1367</v>
      </c>
    </row>
    <row r="18772" spans="1:9" x14ac:dyDescent="0.35">
      <c r="A18772" t="s">
        <v>1257</v>
      </c>
      <c r="B18772" t="s">
        <v>292</v>
      </c>
      <c r="C18772" t="s">
        <v>397</v>
      </c>
      <c r="D18772" t="s">
        <v>1260</v>
      </c>
      <c r="E18772" t="s">
        <v>29</v>
      </c>
      <c r="F18772">
        <v>74784</v>
      </c>
      <c r="G18772">
        <v>60236</v>
      </c>
      <c r="H18772">
        <v>0.80546640992725715</v>
      </c>
      <c r="I18772" t="str">
        <f>VLOOKUP($B18772&amp;$E18772,'Employee List'!$A:$E,5,0)</f>
        <v>E-1367</v>
      </c>
    </row>
    <row r="18773" spans="1:9" x14ac:dyDescent="0.35">
      <c r="A18773" t="s">
        <v>1257</v>
      </c>
      <c r="B18773" t="s">
        <v>292</v>
      </c>
      <c r="C18773" t="s">
        <v>397</v>
      </c>
      <c r="D18773" t="s">
        <v>1260</v>
      </c>
      <c r="E18773" t="s">
        <v>30</v>
      </c>
      <c r="F18773">
        <v>75985</v>
      </c>
      <c r="G18773">
        <v>45534</v>
      </c>
      <c r="H18773">
        <v>0.59924985194446267</v>
      </c>
      <c r="I18773" t="str">
        <f>VLOOKUP($B18773&amp;$E18773,'Employee List'!$A:$E,5,0)</f>
        <v>E-1367</v>
      </c>
    </row>
    <row r="18774" spans="1:9" x14ac:dyDescent="0.35">
      <c r="A18774" t="s">
        <v>1257</v>
      </c>
      <c r="B18774" t="s">
        <v>292</v>
      </c>
      <c r="C18774" t="s">
        <v>397</v>
      </c>
      <c r="D18774" t="s">
        <v>1260</v>
      </c>
      <c r="E18774" t="s">
        <v>31</v>
      </c>
      <c r="F18774">
        <v>84461</v>
      </c>
      <c r="G18774">
        <v>129098</v>
      </c>
      <c r="H18774">
        <v>1.528492440297889</v>
      </c>
      <c r="I18774" t="str">
        <f>VLOOKUP($B18774&amp;$E18774,'Employee List'!$A:$E,5,0)</f>
        <v>E-1367</v>
      </c>
    </row>
    <row r="18775" spans="1:9" x14ac:dyDescent="0.35">
      <c r="A18775" t="s">
        <v>1257</v>
      </c>
      <c r="B18775" t="s">
        <v>292</v>
      </c>
      <c r="C18775" t="s">
        <v>397</v>
      </c>
      <c r="D18775" t="s">
        <v>1261</v>
      </c>
      <c r="E18775" t="s">
        <v>29</v>
      </c>
      <c r="F18775">
        <v>44948</v>
      </c>
      <c r="G18775">
        <v>43363</v>
      </c>
      <c r="H18775">
        <v>0.96473702945626061</v>
      </c>
      <c r="I18775" t="str">
        <f>VLOOKUP($B18775&amp;$E18775,'Employee List'!$A:$E,5,0)</f>
        <v>E-1367</v>
      </c>
    </row>
    <row r="18776" spans="1:9" x14ac:dyDescent="0.35">
      <c r="A18776" t="s">
        <v>1257</v>
      </c>
      <c r="B18776" t="s">
        <v>292</v>
      </c>
      <c r="C18776" t="s">
        <v>397</v>
      </c>
      <c r="D18776" t="s">
        <v>1261</v>
      </c>
      <c r="E18776" t="s">
        <v>30</v>
      </c>
      <c r="F18776">
        <v>46671</v>
      </c>
      <c r="G18776">
        <v>40045</v>
      </c>
      <c r="H18776">
        <v>0.85802746887788994</v>
      </c>
      <c r="I18776" t="str">
        <f>VLOOKUP($B18776&amp;$E18776,'Employee List'!$A:$E,5,0)</f>
        <v>E-1367</v>
      </c>
    </row>
    <row r="18777" spans="1:9" x14ac:dyDescent="0.35">
      <c r="A18777" t="s">
        <v>1257</v>
      </c>
      <c r="B18777" t="s">
        <v>292</v>
      </c>
      <c r="C18777" t="s">
        <v>397</v>
      </c>
      <c r="D18777" t="s">
        <v>1261</v>
      </c>
      <c r="E18777" t="s">
        <v>31</v>
      </c>
      <c r="F18777">
        <v>45579</v>
      </c>
      <c r="G18777">
        <v>27459</v>
      </c>
      <c r="H18777">
        <v>0.60244849601790296</v>
      </c>
      <c r="I18777" t="str">
        <f>VLOOKUP($B18777&amp;$E18777,'Employee List'!$A:$E,5,0)</f>
        <v>E-1367</v>
      </c>
    </row>
    <row r="18778" spans="1:9" x14ac:dyDescent="0.35">
      <c r="A18778" t="s">
        <v>1257</v>
      </c>
      <c r="B18778" t="s">
        <v>292</v>
      </c>
      <c r="C18778" t="s">
        <v>397</v>
      </c>
      <c r="D18778" t="s">
        <v>1266</v>
      </c>
      <c r="E18778" t="s">
        <v>29</v>
      </c>
      <c r="F18778">
        <v>36073</v>
      </c>
      <c r="G18778">
        <v>25320</v>
      </c>
      <c r="H18778">
        <v>0.70191001580129186</v>
      </c>
      <c r="I18778" t="str">
        <f>VLOOKUP($B18778&amp;$E18778,'Employee List'!$A:$E,5,0)</f>
        <v>E-1367</v>
      </c>
    </row>
    <row r="18779" spans="1:9" x14ac:dyDescent="0.35">
      <c r="A18779" t="s">
        <v>1257</v>
      </c>
      <c r="B18779" t="s">
        <v>292</v>
      </c>
      <c r="C18779" t="s">
        <v>397</v>
      </c>
      <c r="D18779" t="s">
        <v>1266</v>
      </c>
      <c r="E18779" t="s">
        <v>30</v>
      </c>
      <c r="F18779">
        <v>37932</v>
      </c>
      <c r="G18779">
        <v>28851</v>
      </c>
      <c r="H18779">
        <v>0.76059791205314775</v>
      </c>
      <c r="I18779" t="str">
        <f>VLOOKUP($B18779&amp;$E18779,'Employee List'!$A:$E,5,0)</f>
        <v>E-1367</v>
      </c>
    </row>
    <row r="18780" spans="1:9" x14ac:dyDescent="0.35">
      <c r="A18780" t="s">
        <v>1257</v>
      </c>
      <c r="B18780" t="s">
        <v>292</v>
      </c>
      <c r="C18780" t="s">
        <v>397</v>
      </c>
      <c r="D18780" t="s">
        <v>1266</v>
      </c>
      <c r="E18780" t="s">
        <v>31</v>
      </c>
      <c r="F18780">
        <v>38002</v>
      </c>
      <c r="G18780">
        <v>22102</v>
      </c>
      <c r="H18780">
        <v>0.58160096837008579</v>
      </c>
      <c r="I18780" t="str">
        <f>VLOOKUP($B18780&amp;$E18780,'Employee List'!$A:$E,5,0)</f>
        <v>E-1367</v>
      </c>
    </row>
    <row r="18781" spans="1:9" x14ac:dyDescent="0.35">
      <c r="A18781" t="s">
        <v>1257</v>
      </c>
      <c r="B18781" t="s">
        <v>292</v>
      </c>
      <c r="C18781" t="s">
        <v>397</v>
      </c>
      <c r="D18781" t="s">
        <v>1267</v>
      </c>
      <c r="E18781" t="s">
        <v>29</v>
      </c>
      <c r="F18781">
        <v>33482</v>
      </c>
      <c r="G18781">
        <v>22094</v>
      </c>
      <c r="H18781">
        <v>0.65987694880831493</v>
      </c>
      <c r="I18781" t="str">
        <f>VLOOKUP($B18781&amp;$E18781,'Employee List'!$A:$E,5,0)</f>
        <v>E-1367</v>
      </c>
    </row>
    <row r="18782" spans="1:9" x14ac:dyDescent="0.35">
      <c r="A18782" t="s">
        <v>1257</v>
      </c>
      <c r="B18782" t="s">
        <v>292</v>
      </c>
      <c r="C18782" t="s">
        <v>397</v>
      </c>
      <c r="D18782" t="s">
        <v>1267</v>
      </c>
      <c r="E18782" t="s">
        <v>30</v>
      </c>
      <c r="F18782">
        <v>33329</v>
      </c>
      <c r="G18782">
        <v>26321</v>
      </c>
      <c r="H18782">
        <v>0.789732665246482</v>
      </c>
      <c r="I18782" t="str">
        <f>VLOOKUP($B18782&amp;$E18782,'Employee List'!$A:$E,5,0)</f>
        <v>E-1367</v>
      </c>
    </row>
    <row r="18783" spans="1:9" x14ac:dyDescent="0.35">
      <c r="A18783" t="s">
        <v>1257</v>
      </c>
      <c r="B18783" t="s">
        <v>292</v>
      </c>
      <c r="C18783" t="s">
        <v>397</v>
      </c>
      <c r="D18783" t="s">
        <v>1267</v>
      </c>
      <c r="E18783" t="s">
        <v>31</v>
      </c>
      <c r="F18783">
        <v>33357</v>
      </c>
      <c r="G18783">
        <v>20001</v>
      </c>
      <c r="H18783">
        <v>0.59960428096051799</v>
      </c>
      <c r="I18783" t="str">
        <f>VLOOKUP($B18783&amp;$E18783,'Employee List'!$A:$E,5,0)</f>
        <v>E-1367</v>
      </c>
    </row>
    <row r="18784" spans="1:9" x14ac:dyDescent="0.35">
      <c r="A18784" t="s">
        <v>1257</v>
      </c>
      <c r="B18784" t="s">
        <v>292</v>
      </c>
      <c r="C18784" t="s">
        <v>397</v>
      </c>
      <c r="D18784" t="s">
        <v>1268</v>
      </c>
      <c r="E18784" t="s">
        <v>29</v>
      </c>
      <c r="F18784">
        <v>15541</v>
      </c>
      <c r="G18784">
        <v>10342</v>
      </c>
      <c r="H18784">
        <v>0.66546554275786629</v>
      </c>
      <c r="I18784" t="str">
        <f>VLOOKUP($B18784&amp;$E18784,'Employee List'!$A:$E,5,0)</f>
        <v>E-1367</v>
      </c>
    </row>
    <row r="18785" spans="1:9" x14ac:dyDescent="0.35">
      <c r="A18785" t="s">
        <v>1257</v>
      </c>
      <c r="B18785" t="s">
        <v>292</v>
      </c>
      <c r="C18785" t="s">
        <v>397</v>
      </c>
      <c r="D18785" t="s">
        <v>1268</v>
      </c>
      <c r="E18785" t="s">
        <v>30</v>
      </c>
      <c r="F18785">
        <v>12144</v>
      </c>
      <c r="G18785">
        <v>6043</v>
      </c>
      <c r="H18785">
        <v>0.49761198945981555</v>
      </c>
      <c r="I18785" t="str">
        <f>VLOOKUP($B18785&amp;$E18785,'Employee List'!$A:$E,5,0)</f>
        <v>E-1367</v>
      </c>
    </row>
    <row r="18786" spans="1:9" x14ac:dyDescent="0.35">
      <c r="A18786" t="s">
        <v>1257</v>
      </c>
      <c r="B18786" t="s">
        <v>292</v>
      </c>
      <c r="C18786" t="s">
        <v>397</v>
      </c>
      <c r="D18786" t="s">
        <v>1268</v>
      </c>
      <c r="E18786" t="s">
        <v>31</v>
      </c>
      <c r="F18786">
        <v>10200</v>
      </c>
      <c r="G18786">
        <v>5780</v>
      </c>
      <c r="H18786">
        <v>0.56666666666666665</v>
      </c>
      <c r="I18786" t="str">
        <f>VLOOKUP($B18786&amp;$E18786,'Employee List'!$A:$E,5,0)</f>
        <v>E-1367</v>
      </c>
    </row>
    <row r="18787" spans="1:9" x14ac:dyDescent="0.35">
      <c r="A18787" t="s">
        <v>1257</v>
      </c>
      <c r="B18787" t="s">
        <v>292</v>
      </c>
      <c r="C18787" t="s">
        <v>397</v>
      </c>
      <c r="D18787" t="s">
        <v>1269</v>
      </c>
      <c r="E18787" t="s">
        <v>29</v>
      </c>
      <c r="F18787">
        <v>19279</v>
      </c>
      <c r="G18787">
        <v>5990</v>
      </c>
      <c r="H18787">
        <v>0.31070076248768091</v>
      </c>
      <c r="I18787" t="str">
        <f>VLOOKUP($B18787&amp;$E18787,'Employee List'!$A:$E,5,0)</f>
        <v>E-1367</v>
      </c>
    </row>
    <row r="18788" spans="1:9" x14ac:dyDescent="0.35">
      <c r="A18788" t="s">
        <v>1257</v>
      </c>
      <c r="B18788" t="s">
        <v>292</v>
      </c>
      <c r="C18788" t="s">
        <v>397</v>
      </c>
      <c r="D18788" t="s">
        <v>1269</v>
      </c>
      <c r="E18788" t="s">
        <v>30</v>
      </c>
      <c r="F18788">
        <v>17991</v>
      </c>
      <c r="G18788">
        <v>9820</v>
      </c>
      <c r="H18788">
        <v>0.54582846979045074</v>
      </c>
      <c r="I18788" t="str">
        <f>VLOOKUP($B18788&amp;$E18788,'Employee List'!$A:$E,5,0)</f>
        <v>E-1367</v>
      </c>
    </row>
    <row r="18789" spans="1:9" x14ac:dyDescent="0.35">
      <c r="A18789" t="s">
        <v>1257</v>
      </c>
      <c r="B18789" t="s">
        <v>292</v>
      </c>
      <c r="C18789" t="s">
        <v>397</v>
      </c>
      <c r="D18789" t="s">
        <v>1269</v>
      </c>
      <c r="E18789" t="s">
        <v>31</v>
      </c>
      <c r="F18789">
        <v>13153</v>
      </c>
      <c r="G18789">
        <v>5415</v>
      </c>
      <c r="H18789">
        <v>0.41169314985174482</v>
      </c>
      <c r="I18789" t="str">
        <f>VLOOKUP($B18789&amp;$E18789,'Employee List'!$A:$E,5,0)</f>
        <v>E-1367</v>
      </c>
    </row>
    <row r="18790" spans="1:9" x14ac:dyDescent="0.35">
      <c r="A18790" t="s">
        <v>1257</v>
      </c>
      <c r="B18790" t="s">
        <v>292</v>
      </c>
      <c r="C18790" t="s">
        <v>397</v>
      </c>
      <c r="D18790" t="s">
        <v>1270</v>
      </c>
      <c r="E18790" t="s">
        <v>29</v>
      </c>
      <c r="F18790">
        <v>6446</v>
      </c>
      <c r="G18790">
        <v>9190</v>
      </c>
      <c r="H18790">
        <v>1.4256903506050265</v>
      </c>
      <c r="I18790" t="str">
        <f>VLOOKUP($B18790&amp;$E18790,'Employee List'!$A:$E,5,0)</f>
        <v>E-1367</v>
      </c>
    </row>
    <row r="18791" spans="1:9" x14ac:dyDescent="0.35">
      <c r="A18791" t="s">
        <v>1257</v>
      </c>
      <c r="B18791" t="s">
        <v>292</v>
      </c>
      <c r="C18791" t="s">
        <v>397</v>
      </c>
      <c r="D18791" t="s">
        <v>1270</v>
      </c>
      <c r="E18791" t="s">
        <v>30</v>
      </c>
      <c r="F18791">
        <v>5308</v>
      </c>
      <c r="G18791">
        <v>1936</v>
      </c>
      <c r="H18791">
        <v>0.36473247927656366</v>
      </c>
      <c r="I18791" t="str">
        <f>VLOOKUP($B18791&amp;$E18791,'Employee List'!$A:$E,5,0)</f>
        <v>E-1367</v>
      </c>
    </row>
    <row r="18792" spans="1:9" x14ac:dyDescent="0.35">
      <c r="A18792" t="s">
        <v>1257</v>
      </c>
      <c r="B18792" t="s">
        <v>292</v>
      </c>
      <c r="C18792" t="s">
        <v>397</v>
      </c>
      <c r="D18792" t="s">
        <v>1270</v>
      </c>
      <c r="E18792" t="s">
        <v>31</v>
      </c>
      <c r="F18792">
        <v>4843</v>
      </c>
      <c r="G18792">
        <v>2437</v>
      </c>
      <c r="H18792">
        <v>0.50320049556060298</v>
      </c>
      <c r="I18792" t="str">
        <f>VLOOKUP($B18792&amp;$E18792,'Employee List'!$A:$E,5,0)</f>
        <v>E-1367</v>
      </c>
    </row>
    <row r="18793" spans="1:9" x14ac:dyDescent="0.35">
      <c r="A18793" t="s">
        <v>1257</v>
      </c>
      <c r="B18793" t="s">
        <v>292</v>
      </c>
      <c r="C18793" t="s">
        <v>397</v>
      </c>
      <c r="D18793" t="s">
        <v>1271</v>
      </c>
      <c r="E18793" t="s">
        <v>29</v>
      </c>
      <c r="F18793">
        <v>20759</v>
      </c>
      <c r="G18793">
        <v>15760</v>
      </c>
      <c r="H18793">
        <v>0.75918878558697434</v>
      </c>
      <c r="I18793" t="str">
        <f>VLOOKUP($B18793&amp;$E18793,'Employee List'!$A:$E,5,0)</f>
        <v>E-1367</v>
      </c>
    </row>
    <row r="18794" spans="1:9" x14ac:dyDescent="0.35">
      <c r="A18794" t="s">
        <v>1257</v>
      </c>
      <c r="B18794" t="s">
        <v>292</v>
      </c>
      <c r="C18794" t="s">
        <v>397</v>
      </c>
      <c r="D18794" t="s">
        <v>1271</v>
      </c>
      <c r="E18794" t="s">
        <v>30</v>
      </c>
      <c r="F18794">
        <v>20588</v>
      </c>
      <c r="G18794">
        <v>15631</v>
      </c>
      <c r="H18794">
        <v>0.75922867689916451</v>
      </c>
      <c r="I18794" t="str">
        <f>VLOOKUP($B18794&amp;$E18794,'Employee List'!$A:$E,5,0)</f>
        <v>E-1367</v>
      </c>
    </row>
    <row r="18795" spans="1:9" x14ac:dyDescent="0.35">
      <c r="A18795" t="s">
        <v>1257</v>
      </c>
      <c r="B18795" t="s">
        <v>292</v>
      </c>
      <c r="C18795" t="s">
        <v>397</v>
      </c>
      <c r="D18795" t="s">
        <v>1271</v>
      </c>
      <c r="E18795" t="s">
        <v>31</v>
      </c>
      <c r="F18795">
        <v>18885</v>
      </c>
      <c r="G18795">
        <v>13868</v>
      </c>
      <c r="H18795">
        <v>0.73433942282234577</v>
      </c>
      <c r="I18795" t="str">
        <f>VLOOKUP($B18795&amp;$E18795,'Employee List'!$A:$E,5,0)</f>
        <v>E-1367</v>
      </c>
    </row>
    <row r="18796" spans="1:9" x14ac:dyDescent="0.35">
      <c r="A18796" t="s">
        <v>1257</v>
      </c>
      <c r="B18796" t="s">
        <v>292</v>
      </c>
      <c r="C18796" t="s">
        <v>397</v>
      </c>
      <c r="D18796" t="s">
        <v>1258</v>
      </c>
      <c r="E18796" t="s">
        <v>29</v>
      </c>
      <c r="F18796">
        <v>170511</v>
      </c>
      <c r="G18796">
        <v>190076</v>
      </c>
      <c r="H18796">
        <v>1.114743330342324</v>
      </c>
      <c r="I18796" t="str">
        <f>VLOOKUP($B18796&amp;$E18796,'Employee List'!$A:$E,5,0)</f>
        <v>E-1367</v>
      </c>
    </row>
    <row r="18797" spans="1:9" x14ac:dyDescent="0.35">
      <c r="A18797" t="s">
        <v>1257</v>
      </c>
      <c r="B18797" t="s">
        <v>292</v>
      </c>
      <c r="C18797" t="s">
        <v>397</v>
      </c>
      <c r="D18797" t="s">
        <v>1258</v>
      </c>
      <c r="E18797" t="s">
        <v>30</v>
      </c>
      <c r="F18797">
        <v>166666</v>
      </c>
      <c r="G18797">
        <v>128460</v>
      </c>
      <c r="H18797">
        <v>0.77076308305233221</v>
      </c>
      <c r="I18797" t="str">
        <f>VLOOKUP($B18797&amp;$E18797,'Employee List'!$A:$E,5,0)</f>
        <v>E-1367</v>
      </c>
    </row>
    <row r="18798" spans="1:9" x14ac:dyDescent="0.35">
      <c r="A18798" t="s">
        <v>1257</v>
      </c>
      <c r="B18798" t="s">
        <v>292</v>
      </c>
      <c r="C18798" t="s">
        <v>397</v>
      </c>
      <c r="D18798" t="s">
        <v>1258</v>
      </c>
      <c r="E18798" t="s">
        <v>31</v>
      </c>
      <c r="F18798">
        <v>157818</v>
      </c>
      <c r="G18798">
        <v>96530</v>
      </c>
      <c r="H18798">
        <v>0.61165393047687844</v>
      </c>
      <c r="I18798" t="str">
        <f>VLOOKUP($B18798&amp;$E18798,'Employee List'!$A:$E,5,0)</f>
        <v>E-1367</v>
      </c>
    </row>
    <row r="18799" spans="1:9" x14ac:dyDescent="0.35">
      <c r="A18799" t="s">
        <v>1257</v>
      </c>
      <c r="B18799" t="s">
        <v>292</v>
      </c>
      <c r="C18799" t="s">
        <v>397</v>
      </c>
      <c r="D18799" t="s">
        <v>1272</v>
      </c>
      <c r="E18799" t="s">
        <v>29</v>
      </c>
      <c r="F18799">
        <v>30007</v>
      </c>
      <c r="G18799">
        <v>36944</v>
      </c>
      <c r="H18799">
        <v>1.2311793914753224</v>
      </c>
      <c r="I18799" t="str">
        <f>VLOOKUP($B18799&amp;$E18799,'Employee List'!$A:$E,5,0)</f>
        <v>E-1367</v>
      </c>
    </row>
    <row r="18800" spans="1:9" x14ac:dyDescent="0.35">
      <c r="A18800" t="s">
        <v>1257</v>
      </c>
      <c r="B18800" t="s">
        <v>292</v>
      </c>
      <c r="C18800" t="s">
        <v>397</v>
      </c>
      <c r="D18800" t="s">
        <v>1272</v>
      </c>
      <c r="E18800" t="s">
        <v>30</v>
      </c>
      <c r="F18800">
        <v>31227</v>
      </c>
      <c r="G18800">
        <v>48796</v>
      </c>
      <c r="H18800">
        <v>1.5626220898581356</v>
      </c>
      <c r="I18800" t="str">
        <f>VLOOKUP($B18800&amp;$E18800,'Employee List'!$A:$E,5,0)</f>
        <v>E-1367</v>
      </c>
    </row>
    <row r="18801" spans="1:9" x14ac:dyDescent="0.35">
      <c r="A18801" t="s">
        <v>1257</v>
      </c>
      <c r="B18801" t="s">
        <v>292</v>
      </c>
      <c r="C18801" t="s">
        <v>397</v>
      </c>
      <c r="D18801" t="s">
        <v>1272</v>
      </c>
      <c r="E18801" t="s">
        <v>31</v>
      </c>
      <c r="F18801">
        <v>32185</v>
      </c>
      <c r="G18801">
        <v>39122</v>
      </c>
      <c r="H18801">
        <v>1.2155351871990057</v>
      </c>
      <c r="I18801" t="str">
        <f>VLOOKUP($B18801&amp;$E18801,'Employee List'!$A:$E,5,0)</f>
        <v>E-1367</v>
      </c>
    </row>
    <row r="18802" spans="1:9" x14ac:dyDescent="0.35">
      <c r="A18802" t="s">
        <v>1257</v>
      </c>
      <c r="B18802" t="s">
        <v>292</v>
      </c>
      <c r="C18802" t="s">
        <v>397</v>
      </c>
      <c r="D18802" t="s">
        <v>1259</v>
      </c>
      <c r="E18802" t="s">
        <v>29</v>
      </c>
      <c r="F18802">
        <v>44250</v>
      </c>
      <c r="G18802">
        <v>41258</v>
      </c>
      <c r="H18802">
        <v>0.93238418079096042</v>
      </c>
      <c r="I18802" t="str">
        <f>VLOOKUP($B18802&amp;$E18802,'Employee List'!$A:$E,5,0)</f>
        <v>E-1367</v>
      </c>
    </row>
    <row r="18803" spans="1:9" x14ac:dyDescent="0.35">
      <c r="A18803" t="s">
        <v>1257</v>
      </c>
      <c r="B18803" t="s">
        <v>292</v>
      </c>
      <c r="C18803" t="s">
        <v>397</v>
      </c>
      <c r="D18803" t="s">
        <v>1259</v>
      </c>
      <c r="E18803" t="s">
        <v>30</v>
      </c>
      <c r="F18803">
        <v>46017</v>
      </c>
      <c r="G18803">
        <v>28674</v>
      </c>
      <c r="H18803">
        <v>0.62311754351652648</v>
      </c>
      <c r="I18803" t="str">
        <f>VLOOKUP($B18803&amp;$E18803,'Employee List'!$A:$E,5,0)</f>
        <v>E-1367</v>
      </c>
    </row>
    <row r="18804" spans="1:9" x14ac:dyDescent="0.35">
      <c r="A18804" t="s">
        <v>1257</v>
      </c>
      <c r="B18804" t="s">
        <v>292</v>
      </c>
      <c r="C18804" t="s">
        <v>397</v>
      </c>
      <c r="D18804" t="s">
        <v>1259</v>
      </c>
      <c r="E18804" t="s">
        <v>31</v>
      </c>
      <c r="F18804">
        <v>46217</v>
      </c>
      <c r="G18804">
        <v>35627</v>
      </c>
      <c r="H18804">
        <v>0.77086353506285565</v>
      </c>
      <c r="I18804" t="str">
        <f>VLOOKUP($B18804&amp;$E18804,'Employee List'!$A:$E,5,0)</f>
        <v>E-1367</v>
      </c>
    </row>
    <row r="18805" spans="1:9" x14ac:dyDescent="0.35">
      <c r="A18805" t="s">
        <v>1257</v>
      </c>
      <c r="B18805" t="s">
        <v>292</v>
      </c>
      <c r="C18805" t="s">
        <v>397</v>
      </c>
      <c r="D18805" t="s">
        <v>1273</v>
      </c>
      <c r="E18805" t="s">
        <v>29</v>
      </c>
      <c r="F18805">
        <v>5860</v>
      </c>
      <c r="G18805">
        <v>7902</v>
      </c>
      <c r="H18805">
        <v>1.3484641638225257</v>
      </c>
      <c r="I18805" t="str">
        <f>VLOOKUP($B18805&amp;$E18805,'Employee List'!$A:$E,5,0)</f>
        <v>E-1367</v>
      </c>
    </row>
    <row r="18806" spans="1:9" x14ac:dyDescent="0.35">
      <c r="A18806" t="s">
        <v>1257</v>
      </c>
      <c r="B18806" t="s">
        <v>292</v>
      </c>
      <c r="C18806" t="s">
        <v>397</v>
      </c>
      <c r="D18806" t="s">
        <v>1273</v>
      </c>
      <c r="E18806" t="s">
        <v>30</v>
      </c>
      <c r="F18806">
        <v>7846</v>
      </c>
      <c r="G18806">
        <v>10295</v>
      </c>
      <c r="H18806">
        <v>1.312133571246495</v>
      </c>
      <c r="I18806" t="str">
        <f>VLOOKUP($B18806&amp;$E18806,'Employee List'!$A:$E,5,0)</f>
        <v>E-1367</v>
      </c>
    </row>
    <row r="18807" spans="1:9" x14ac:dyDescent="0.35">
      <c r="A18807" t="s">
        <v>1257</v>
      </c>
      <c r="B18807" t="s">
        <v>292</v>
      </c>
      <c r="C18807" t="s">
        <v>397</v>
      </c>
      <c r="D18807" t="s">
        <v>1273</v>
      </c>
      <c r="E18807" t="s">
        <v>31</v>
      </c>
      <c r="F18807">
        <v>9004</v>
      </c>
      <c r="G18807">
        <v>9295</v>
      </c>
      <c r="H18807">
        <v>1.032318969346957</v>
      </c>
      <c r="I18807" t="str">
        <f>VLOOKUP($B18807&amp;$E18807,'Employee List'!$A:$E,5,0)</f>
        <v>E-1367</v>
      </c>
    </row>
    <row r="18808" spans="1:9" x14ac:dyDescent="0.35">
      <c r="A18808" t="s">
        <v>1257</v>
      </c>
      <c r="B18808" t="s">
        <v>292</v>
      </c>
      <c r="C18808" t="s">
        <v>397</v>
      </c>
      <c r="D18808" t="s">
        <v>1275</v>
      </c>
      <c r="E18808" t="s">
        <v>29</v>
      </c>
      <c r="F18808">
        <v>1035</v>
      </c>
      <c r="G18808">
        <v>3223</v>
      </c>
      <c r="H18808">
        <v>3.1140096618357487</v>
      </c>
      <c r="I18808" t="str">
        <f>VLOOKUP($B18808&amp;$E18808,'Employee List'!$A:$E,5,0)</f>
        <v>E-1367</v>
      </c>
    </row>
    <row r="18809" spans="1:9" x14ac:dyDescent="0.35">
      <c r="A18809" t="s">
        <v>1257</v>
      </c>
      <c r="B18809" t="s">
        <v>292</v>
      </c>
      <c r="C18809" t="s">
        <v>397</v>
      </c>
      <c r="D18809" t="s">
        <v>1275</v>
      </c>
      <c r="E18809" t="s">
        <v>30</v>
      </c>
      <c r="F18809">
        <v>4892</v>
      </c>
      <c r="G18809">
        <v>5743</v>
      </c>
      <c r="H18809">
        <v>1.1739574816026166</v>
      </c>
      <c r="I18809" t="str">
        <f>VLOOKUP($B18809&amp;$E18809,'Employee List'!$A:$E,5,0)</f>
        <v>E-1367</v>
      </c>
    </row>
    <row r="18810" spans="1:9" x14ac:dyDescent="0.35">
      <c r="A18810" t="s">
        <v>1257</v>
      </c>
      <c r="B18810" t="s">
        <v>292</v>
      </c>
      <c r="C18810" t="s">
        <v>397</v>
      </c>
      <c r="D18810" t="s">
        <v>1275</v>
      </c>
      <c r="E18810" t="s">
        <v>31</v>
      </c>
      <c r="F18810">
        <v>4081</v>
      </c>
      <c r="G18810">
        <v>2453</v>
      </c>
      <c r="H18810">
        <v>0.60107816711590301</v>
      </c>
      <c r="I18810" t="str">
        <f>VLOOKUP($B18810&amp;$E18810,'Employee List'!$A:$E,5,0)</f>
        <v>E-1367</v>
      </c>
    </row>
    <row r="18811" spans="1:9" x14ac:dyDescent="0.35">
      <c r="A18811" t="s">
        <v>1257</v>
      </c>
      <c r="B18811" t="s">
        <v>292</v>
      </c>
      <c r="C18811" t="s">
        <v>397</v>
      </c>
      <c r="D18811" t="s">
        <v>1276</v>
      </c>
      <c r="E18811" t="s">
        <v>29</v>
      </c>
      <c r="F18811">
        <v>2082</v>
      </c>
      <c r="G18811">
        <v>4508</v>
      </c>
      <c r="H18811">
        <v>2.1652257444764649</v>
      </c>
      <c r="I18811" t="str">
        <f>VLOOKUP($B18811&amp;$E18811,'Employee List'!$A:$E,5,0)</f>
        <v>E-1367</v>
      </c>
    </row>
    <row r="18812" spans="1:9" x14ac:dyDescent="0.35">
      <c r="A18812" t="s">
        <v>1257</v>
      </c>
      <c r="B18812" t="s">
        <v>292</v>
      </c>
      <c r="C18812" t="s">
        <v>397</v>
      </c>
      <c r="D18812" t="s">
        <v>1276</v>
      </c>
      <c r="E18812" t="s">
        <v>30</v>
      </c>
      <c r="F18812">
        <v>2465</v>
      </c>
      <c r="G18812">
        <v>4846</v>
      </c>
      <c r="H18812">
        <v>1.9659229208924949</v>
      </c>
      <c r="I18812" t="str">
        <f>VLOOKUP($B18812&amp;$E18812,'Employee List'!$A:$E,5,0)</f>
        <v>E-1367</v>
      </c>
    </row>
    <row r="18813" spans="1:9" x14ac:dyDescent="0.35">
      <c r="A18813" t="s">
        <v>1257</v>
      </c>
      <c r="B18813" t="s">
        <v>292</v>
      </c>
      <c r="C18813" t="s">
        <v>397</v>
      </c>
      <c r="D18813" t="s">
        <v>1276</v>
      </c>
      <c r="E18813" t="s">
        <v>31</v>
      </c>
      <c r="F18813">
        <v>3602</v>
      </c>
      <c r="G18813">
        <v>2418</v>
      </c>
      <c r="H18813">
        <v>0.67129372570793999</v>
      </c>
      <c r="I18813" t="str">
        <f>VLOOKUP($B18813&amp;$E18813,'Employee List'!$A:$E,5,0)</f>
        <v>E-1367</v>
      </c>
    </row>
    <row r="18814" spans="1:9" x14ac:dyDescent="0.35">
      <c r="A18814" t="s">
        <v>1257</v>
      </c>
      <c r="B18814" t="s">
        <v>292</v>
      </c>
      <c r="C18814" t="s">
        <v>397</v>
      </c>
      <c r="D18814" t="s">
        <v>1277</v>
      </c>
      <c r="E18814" t="s">
        <v>29</v>
      </c>
      <c r="F18814">
        <v>6999</v>
      </c>
      <c r="G18814">
        <v>8761</v>
      </c>
      <c r="H18814">
        <v>1.2517502500357194</v>
      </c>
      <c r="I18814" t="str">
        <f>VLOOKUP($B18814&amp;$E18814,'Employee List'!$A:$E,5,0)</f>
        <v>E-1367</v>
      </c>
    </row>
    <row r="18815" spans="1:9" x14ac:dyDescent="0.35">
      <c r="A18815" t="s">
        <v>1257</v>
      </c>
      <c r="B18815" t="s">
        <v>292</v>
      </c>
      <c r="C18815" t="s">
        <v>397</v>
      </c>
      <c r="D18815" t="s">
        <v>1277</v>
      </c>
      <c r="E18815" t="s">
        <v>30</v>
      </c>
      <c r="F18815">
        <v>10106</v>
      </c>
      <c r="G18815">
        <v>8147</v>
      </c>
      <c r="H18815">
        <v>0.80615475954878291</v>
      </c>
      <c r="I18815" t="str">
        <f>VLOOKUP($B18815&amp;$E18815,'Employee List'!$A:$E,5,0)</f>
        <v>E-1367</v>
      </c>
    </row>
    <row r="18816" spans="1:9" x14ac:dyDescent="0.35">
      <c r="A18816" t="s">
        <v>1257</v>
      </c>
      <c r="B18816" t="s">
        <v>292</v>
      </c>
      <c r="C18816" t="s">
        <v>397</v>
      </c>
      <c r="D18816" t="s">
        <v>1277</v>
      </c>
      <c r="E18816" t="s">
        <v>31</v>
      </c>
      <c r="F18816">
        <v>6609</v>
      </c>
      <c r="G18816">
        <v>2850</v>
      </c>
      <c r="H18816">
        <v>0.43123014071720384</v>
      </c>
      <c r="I18816" t="str">
        <f>VLOOKUP($B18816&amp;$E18816,'Employee List'!$A:$E,5,0)</f>
        <v>E-1367</v>
      </c>
    </row>
    <row r="18817" spans="1:9" x14ac:dyDescent="0.35">
      <c r="A18817" t="s">
        <v>1257</v>
      </c>
      <c r="B18817" t="s">
        <v>292</v>
      </c>
      <c r="C18817" t="s">
        <v>397</v>
      </c>
      <c r="D18817" t="s">
        <v>1278</v>
      </c>
      <c r="E18817" t="s">
        <v>29</v>
      </c>
      <c r="F18817">
        <v>10887</v>
      </c>
      <c r="G18817">
        <v>10085</v>
      </c>
      <c r="H18817">
        <v>0.92633416000734825</v>
      </c>
      <c r="I18817" t="str">
        <f>VLOOKUP($B18817&amp;$E18817,'Employee List'!$A:$E,5,0)</f>
        <v>E-1367</v>
      </c>
    </row>
    <row r="18818" spans="1:9" x14ac:dyDescent="0.35">
      <c r="A18818" t="s">
        <v>1257</v>
      </c>
      <c r="B18818" t="s">
        <v>292</v>
      </c>
      <c r="C18818" t="s">
        <v>397</v>
      </c>
      <c r="D18818" t="s">
        <v>1278</v>
      </c>
      <c r="E18818" t="s">
        <v>30</v>
      </c>
      <c r="F18818">
        <v>8649</v>
      </c>
      <c r="G18818">
        <v>9518</v>
      </c>
      <c r="H18818">
        <v>1.1004740432419933</v>
      </c>
      <c r="I18818" t="str">
        <f>VLOOKUP($B18818&amp;$E18818,'Employee List'!$A:$E,5,0)</f>
        <v>E-1367</v>
      </c>
    </row>
    <row r="18819" spans="1:9" x14ac:dyDescent="0.35">
      <c r="A18819" t="s">
        <v>1257</v>
      </c>
      <c r="B18819" t="s">
        <v>292</v>
      </c>
      <c r="C18819" t="s">
        <v>397</v>
      </c>
      <c r="D18819" t="s">
        <v>1278</v>
      </c>
      <c r="E18819" t="s">
        <v>31</v>
      </c>
      <c r="F18819">
        <v>11160</v>
      </c>
      <c r="G18819">
        <v>8905</v>
      </c>
      <c r="H18819">
        <v>0.79793906810035842</v>
      </c>
      <c r="I18819" t="str">
        <f>VLOOKUP($B18819&amp;$E18819,'Employee List'!$A:$E,5,0)</f>
        <v>E-1367</v>
      </c>
    </row>
    <row r="18820" spans="1:9" x14ac:dyDescent="0.35">
      <c r="A18820" t="s">
        <v>1257</v>
      </c>
      <c r="B18820" t="s">
        <v>292</v>
      </c>
      <c r="C18820" t="s">
        <v>397</v>
      </c>
      <c r="D18820" t="s">
        <v>1279</v>
      </c>
      <c r="E18820" t="s">
        <v>29</v>
      </c>
      <c r="F18820">
        <v>2337</v>
      </c>
      <c r="G18820">
        <v>2459</v>
      </c>
      <c r="H18820">
        <v>1.0522036799315362</v>
      </c>
      <c r="I18820" t="str">
        <f>VLOOKUP($B18820&amp;$E18820,'Employee List'!$A:$E,5,0)</f>
        <v>E-1367</v>
      </c>
    </row>
    <row r="18821" spans="1:9" x14ac:dyDescent="0.35">
      <c r="A18821" t="s">
        <v>1257</v>
      </c>
      <c r="B18821" t="s">
        <v>292</v>
      </c>
      <c r="C18821" t="s">
        <v>397</v>
      </c>
      <c r="D18821" t="s">
        <v>1279</v>
      </c>
      <c r="E18821" t="s">
        <v>30</v>
      </c>
      <c r="F18821">
        <v>3416</v>
      </c>
      <c r="G18821">
        <v>5797</v>
      </c>
      <c r="H18821">
        <v>1.6970140515222483</v>
      </c>
      <c r="I18821" t="str">
        <f>VLOOKUP($B18821&amp;$E18821,'Employee List'!$A:$E,5,0)</f>
        <v>E-1367</v>
      </c>
    </row>
    <row r="18822" spans="1:9" x14ac:dyDescent="0.35">
      <c r="A18822" t="s">
        <v>1257</v>
      </c>
      <c r="B18822" t="s">
        <v>292</v>
      </c>
      <c r="C18822" t="s">
        <v>397</v>
      </c>
      <c r="D18822" t="s">
        <v>1279</v>
      </c>
      <c r="E18822" t="s">
        <v>31</v>
      </c>
      <c r="F18822">
        <v>2447</v>
      </c>
      <c r="G18822">
        <v>1472</v>
      </c>
      <c r="H18822">
        <v>0.60155292194523902</v>
      </c>
      <c r="I18822" t="str">
        <f>VLOOKUP($B18822&amp;$E18822,'Employee List'!$A:$E,5,0)</f>
        <v>E-1367</v>
      </c>
    </row>
    <row r="18823" spans="1:9" x14ac:dyDescent="0.35">
      <c r="A18823" t="s">
        <v>1257</v>
      </c>
      <c r="B18823" t="s">
        <v>292</v>
      </c>
      <c r="C18823" t="s">
        <v>397</v>
      </c>
      <c r="D18823" t="s">
        <v>1280</v>
      </c>
      <c r="E18823" t="s">
        <v>29</v>
      </c>
      <c r="F18823">
        <v>3312</v>
      </c>
      <c r="G18823">
        <v>5398</v>
      </c>
      <c r="H18823">
        <v>1.6298309178743962</v>
      </c>
      <c r="I18823" t="str">
        <f>VLOOKUP($B18823&amp;$E18823,'Employee List'!$A:$E,5,0)</f>
        <v>E-1367</v>
      </c>
    </row>
    <row r="18824" spans="1:9" x14ac:dyDescent="0.35">
      <c r="A18824" t="s">
        <v>1257</v>
      </c>
      <c r="B18824" t="s">
        <v>292</v>
      </c>
      <c r="C18824" t="s">
        <v>397</v>
      </c>
      <c r="D18824" t="s">
        <v>1280</v>
      </c>
      <c r="E18824" t="s">
        <v>30</v>
      </c>
      <c r="F18824">
        <v>4293</v>
      </c>
      <c r="G18824">
        <v>4600</v>
      </c>
      <c r="H18824">
        <v>1.0715117633356628</v>
      </c>
      <c r="I18824" t="str">
        <f>VLOOKUP($B18824&amp;$E18824,'Employee List'!$A:$E,5,0)</f>
        <v>E-1367</v>
      </c>
    </row>
    <row r="18825" spans="1:9" x14ac:dyDescent="0.35">
      <c r="A18825" t="s">
        <v>1257</v>
      </c>
      <c r="B18825" t="s">
        <v>292</v>
      </c>
      <c r="C18825" t="s">
        <v>397</v>
      </c>
      <c r="D18825" t="s">
        <v>1280</v>
      </c>
      <c r="E18825" t="s">
        <v>31</v>
      </c>
      <c r="F18825">
        <v>2563</v>
      </c>
      <c r="G18825">
        <v>3097</v>
      </c>
      <c r="H18825">
        <v>1.2083495903238393</v>
      </c>
      <c r="I18825" t="str">
        <f>VLOOKUP($B18825&amp;$E18825,'Employee List'!$A:$E,5,0)</f>
        <v>E-1367</v>
      </c>
    </row>
    <row r="18826" spans="1:9" x14ac:dyDescent="0.35">
      <c r="A18826" t="s">
        <v>1257</v>
      </c>
      <c r="B18826" t="s">
        <v>292</v>
      </c>
      <c r="C18826" t="s">
        <v>397</v>
      </c>
      <c r="D18826" t="s">
        <v>1262</v>
      </c>
      <c r="E18826" t="s">
        <v>29</v>
      </c>
      <c r="F18826">
        <v>15174</v>
      </c>
      <c r="G18826">
        <v>11777</v>
      </c>
      <c r="H18826">
        <v>0.77613022274943988</v>
      </c>
      <c r="I18826" t="str">
        <f>VLOOKUP($B18826&amp;$E18826,'Employee List'!$A:$E,5,0)</f>
        <v>E-1367</v>
      </c>
    </row>
    <row r="18827" spans="1:9" x14ac:dyDescent="0.35">
      <c r="A18827" t="s">
        <v>1257</v>
      </c>
      <c r="B18827" t="s">
        <v>292</v>
      </c>
      <c r="C18827" t="s">
        <v>397</v>
      </c>
      <c r="D18827" t="s">
        <v>1262</v>
      </c>
      <c r="E18827" t="s">
        <v>30</v>
      </c>
      <c r="F18827">
        <v>17260</v>
      </c>
      <c r="G18827">
        <v>17492</v>
      </c>
      <c r="H18827">
        <v>1.013441483198146</v>
      </c>
      <c r="I18827" t="str">
        <f>VLOOKUP($B18827&amp;$E18827,'Employee List'!$A:$E,5,0)</f>
        <v>E-1367</v>
      </c>
    </row>
    <row r="18828" spans="1:9" x14ac:dyDescent="0.35">
      <c r="A18828" t="s">
        <v>1257</v>
      </c>
      <c r="B18828" t="s">
        <v>292</v>
      </c>
      <c r="C18828" t="s">
        <v>397</v>
      </c>
      <c r="D18828" t="s">
        <v>1262</v>
      </c>
      <c r="E18828" t="s">
        <v>31</v>
      </c>
      <c r="F18828">
        <v>19229</v>
      </c>
      <c r="G18828">
        <v>16132</v>
      </c>
      <c r="H18828">
        <v>0.83894118258879813</v>
      </c>
      <c r="I18828" t="str">
        <f>VLOOKUP($B18828&amp;$E18828,'Employee List'!$A:$E,5,0)</f>
        <v>E-1367</v>
      </c>
    </row>
    <row r="18829" spans="1:9" x14ac:dyDescent="0.35">
      <c r="A18829" t="s">
        <v>1257</v>
      </c>
      <c r="B18829" t="s">
        <v>292</v>
      </c>
      <c r="C18829" t="s">
        <v>397</v>
      </c>
      <c r="D18829" t="s">
        <v>1281</v>
      </c>
      <c r="E18829" t="s">
        <v>29</v>
      </c>
      <c r="F18829">
        <v>10685</v>
      </c>
      <c r="G18829">
        <v>5796</v>
      </c>
      <c r="H18829">
        <v>0.54244267664950863</v>
      </c>
      <c r="I18829" t="str">
        <f>VLOOKUP($B18829&amp;$E18829,'Employee List'!$A:$E,5,0)</f>
        <v>E-1367</v>
      </c>
    </row>
    <row r="18830" spans="1:9" x14ac:dyDescent="0.35">
      <c r="A18830" t="s">
        <v>1257</v>
      </c>
      <c r="B18830" t="s">
        <v>292</v>
      </c>
      <c r="C18830" t="s">
        <v>397</v>
      </c>
      <c r="D18830" t="s">
        <v>1281</v>
      </c>
      <c r="E18830" t="s">
        <v>30</v>
      </c>
      <c r="F18830">
        <v>10155</v>
      </c>
      <c r="G18830">
        <v>6657</v>
      </c>
      <c r="H18830">
        <v>0.65553914327917284</v>
      </c>
      <c r="I18830" t="str">
        <f>VLOOKUP($B18830&amp;$E18830,'Employee List'!$A:$E,5,0)</f>
        <v>E-1367</v>
      </c>
    </row>
    <row r="18831" spans="1:9" x14ac:dyDescent="0.35">
      <c r="A18831" t="s">
        <v>1257</v>
      </c>
      <c r="B18831" t="s">
        <v>292</v>
      </c>
      <c r="C18831" t="s">
        <v>397</v>
      </c>
      <c r="D18831" t="s">
        <v>1281</v>
      </c>
      <c r="E18831" t="s">
        <v>31</v>
      </c>
      <c r="F18831">
        <v>8102</v>
      </c>
      <c r="G18831">
        <v>8171</v>
      </c>
      <c r="H18831">
        <v>1.0085164156998272</v>
      </c>
      <c r="I18831" t="str">
        <f>VLOOKUP($B18831&amp;$E18831,'Employee List'!$A:$E,5,0)</f>
        <v>E-1367</v>
      </c>
    </row>
    <row r="18832" spans="1:9" x14ac:dyDescent="0.35">
      <c r="A18832" t="s">
        <v>1257</v>
      </c>
      <c r="B18832" t="s">
        <v>293</v>
      </c>
      <c r="C18832" t="s">
        <v>397</v>
      </c>
      <c r="D18832" t="s">
        <v>1274</v>
      </c>
      <c r="E18832" t="s">
        <v>29</v>
      </c>
      <c r="F18832">
        <v>21784</v>
      </c>
      <c r="G18832">
        <v>25893</v>
      </c>
      <c r="H18832">
        <v>1.1886246786632391</v>
      </c>
      <c r="I18832" t="str">
        <f>VLOOKUP($B18832&amp;$E18832,'Employee List'!$A:$E,5,0)</f>
        <v>E-1368</v>
      </c>
    </row>
    <row r="18833" spans="1:9" x14ac:dyDescent="0.35">
      <c r="A18833" t="s">
        <v>1257</v>
      </c>
      <c r="B18833" t="s">
        <v>293</v>
      </c>
      <c r="C18833" t="s">
        <v>397</v>
      </c>
      <c r="D18833" t="s">
        <v>1274</v>
      </c>
      <c r="E18833" t="s">
        <v>30</v>
      </c>
      <c r="F18833">
        <v>25328</v>
      </c>
      <c r="G18833">
        <v>25858</v>
      </c>
      <c r="H18833">
        <v>1.020925457991156</v>
      </c>
      <c r="I18833" t="str">
        <f>VLOOKUP($B18833&amp;$E18833,'Employee List'!$A:$E,5,0)</f>
        <v>E-1368</v>
      </c>
    </row>
    <row r="18834" spans="1:9" x14ac:dyDescent="0.35">
      <c r="A18834" t="s">
        <v>1257</v>
      </c>
      <c r="B18834" t="s">
        <v>293</v>
      </c>
      <c r="C18834" t="s">
        <v>397</v>
      </c>
      <c r="D18834" t="s">
        <v>1274</v>
      </c>
      <c r="E18834" t="s">
        <v>31</v>
      </c>
      <c r="F18834">
        <v>23015</v>
      </c>
      <c r="G18834">
        <v>17343</v>
      </c>
      <c r="H18834">
        <v>0.75355203128394521</v>
      </c>
      <c r="I18834" t="str">
        <f>VLOOKUP($B18834&amp;$E18834,'Employee List'!$A:$E,5,0)</f>
        <v>E-1368</v>
      </c>
    </row>
    <row r="18835" spans="1:9" x14ac:dyDescent="0.35">
      <c r="A18835" t="s">
        <v>1257</v>
      </c>
      <c r="B18835" t="s">
        <v>293</v>
      </c>
      <c r="C18835" t="s">
        <v>397</v>
      </c>
      <c r="D18835" t="s">
        <v>1263</v>
      </c>
      <c r="E18835" t="s">
        <v>29</v>
      </c>
      <c r="F18835">
        <v>19324</v>
      </c>
      <c r="G18835">
        <v>8384</v>
      </c>
      <c r="H18835">
        <v>0.43386462430138689</v>
      </c>
      <c r="I18835" t="str">
        <f>VLOOKUP($B18835&amp;$E18835,'Employee List'!$A:$E,5,0)</f>
        <v>E-1368</v>
      </c>
    </row>
    <row r="18836" spans="1:9" x14ac:dyDescent="0.35">
      <c r="A18836" t="s">
        <v>1257</v>
      </c>
      <c r="B18836" t="s">
        <v>293</v>
      </c>
      <c r="C18836" t="s">
        <v>397</v>
      </c>
      <c r="D18836" t="s">
        <v>1263</v>
      </c>
      <c r="E18836" t="s">
        <v>30</v>
      </c>
      <c r="F18836">
        <v>18476</v>
      </c>
      <c r="G18836">
        <v>14658</v>
      </c>
      <c r="H18836">
        <v>0.79335353972721367</v>
      </c>
      <c r="I18836" t="str">
        <f>VLOOKUP($B18836&amp;$E18836,'Employee List'!$A:$E,5,0)</f>
        <v>E-1368</v>
      </c>
    </row>
    <row r="18837" spans="1:9" x14ac:dyDescent="0.35">
      <c r="A18837" t="s">
        <v>1257</v>
      </c>
      <c r="B18837" t="s">
        <v>293</v>
      </c>
      <c r="C18837" t="s">
        <v>397</v>
      </c>
      <c r="D18837" t="s">
        <v>1263</v>
      </c>
      <c r="E18837" t="s">
        <v>31</v>
      </c>
      <c r="F18837">
        <v>20307</v>
      </c>
      <c r="G18837">
        <v>36370</v>
      </c>
      <c r="H18837">
        <v>1.791008026788792</v>
      </c>
      <c r="I18837" t="str">
        <f>VLOOKUP($B18837&amp;$E18837,'Employee List'!$A:$E,5,0)</f>
        <v>E-1368</v>
      </c>
    </row>
    <row r="18838" spans="1:9" x14ac:dyDescent="0.35">
      <c r="A18838" t="s">
        <v>1257</v>
      </c>
      <c r="B18838" t="s">
        <v>293</v>
      </c>
      <c r="C18838" t="s">
        <v>397</v>
      </c>
      <c r="D18838" t="s">
        <v>1264</v>
      </c>
      <c r="E18838" t="s">
        <v>29</v>
      </c>
      <c r="F18838">
        <v>18141</v>
      </c>
      <c r="G18838">
        <v>14660</v>
      </c>
      <c r="H18838">
        <v>0.80811421641585357</v>
      </c>
      <c r="I18838" t="str">
        <f>VLOOKUP($B18838&amp;$E18838,'Employee List'!$A:$E,5,0)</f>
        <v>E-1368</v>
      </c>
    </row>
    <row r="18839" spans="1:9" x14ac:dyDescent="0.35">
      <c r="A18839" t="s">
        <v>1257</v>
      </c>
      <c r="B18839" t="s">
        <v>293</v>
      </c>
      <c r="C18839" t="s">
        <v>397</v>
      </c>
      <c r="D18839" t="s">
        <v>1264</v>
      </c>
      <c r="E18839" t="s">
        <v>30</v>
      </c>
      <c r="F18839">
        <v>17649</v>
      </c>
      <c r="G18839">
        <v>7472</v>
      </c>
      <c r="H18839">
        <v>0.42336676298940451</v>
      </c>
      <c r="I18839" t="str">
        <f>VLOOKUP($B18839&amp;$E18839,'Employee List'!$A:$E,5,0)</f>
        <v>E-1368</v>
      </c>
    </row>
    <row r="18840" spans="1:9" x14ac:dyDescent="0.35">
      <c r="A18840" t="s">
        <v>1257</v>
      </c>
      <c r="B18840" t="s">
        <v>293</v>
      </c>
      <c r="C18840" t="s">
        <v>397</v>
      </c>
      <c r="D18840" t="s">
        <v>1264</v>
      </c>
      <c r="E18840" t="s">
        <v>31</v>
      </c>
      <c r="F18840">
        <v>20155</v>
      </c>
      <c r="G18840">
        <v>31078</v>
      </c>
      <c r="H18840">
        <v>1.5419498883651699</v>
      </c>
      <c r="I18840" t="str">
        <f>VLOOKUP($B18840&amp;$E18840,'Employee List'!$A:$E,5,0)</f>
        <v>E-1368</v>
      </c>
    </row>
    <row r="18841" spans="1:9" x14ac:dyDescent="0.35">
      <c r="A18841" t="s">
        <v>1257</v>
      </c>
      <c r="B18841" t="s">
        <v>293</v>
      </c>
      <c r="C18841" t="s">
        <v>397</v>
      </c>
      <c r="D18841" t="s">
        <v>1265</v>
      </c>
      <c r="E18841" t="s">
        <v>29</v>
      </c>
      <c r="F18841">
        <v>9573</v>
      </c>
      <c r="G18841">
        <v>2821</v>
      </c>
      <c r="H18841">
        <v>0.29468296249869425</v>
      </c>
      <c r="I18841" t="str">
        <f>VLOOKUP($B18841&amp;$E18841,'Employee List'!$A:$E,5,0)</f>
        <v>E-1368</v>
      </c>
    </row>
    <row r="18842" spans="1:9" x14ac:dyDescent="0.35">
      <c r="A18842" t="s">
        <v>1257</v>
      </c>
      <c r="B18842" t="s">
        <v>293</v>
      </c>
      <c r="C18842" t="s">
        <v>397</v>
      </c>
      <c r="D18842" t="s">
        <v>1265</v>
      </c>
      <c r="E18842" t="s">
        <v>30</v>
      </c>
      <c r="F18842">
        <v>9712</v>
      </c>
      <c r="G18842">
        <v>9116</v>
      </c>
      <c r="H18842">
        <v>0.9386326194398682</v>
      </c>
      <c r="I18842" t="str">
        <f>VLOOKUP($B18842&amp;$E18842,'Employee List'!$A:$E,5,0)</f>
        <v>E-1368</v>
      </c>
    </row>
    <row r="18843" spans="1:9" x14ac:dyDescent="0.35">
      <c r="A18843" t="s">
        <v>1257</v>
      </c>
      <c r="B18843" t="s">
        <v>293</v>
      </c>
      <c r="C18843" t="s">
        <v>397</v>
      </c>
      <c r="D18843" t="s">
        <v>1265</v>
      </c>
      <c r="E18843" t="s">
        <v>31</v>
      </c>
      <c r="F18843">
        <v>8144</v>
      </c>
      <c r="G18843">
        <v>10345</v>
      </c>
      <c r="H18843">
        <v>1.2702603143418467</v>
      </c>
      <c r="I18843" t="str">
        <f>VLOOKUP($B18843&amp;$E18843,'Employee List'!$A:$E,5,0)</f>
        <v>E-1368</v>
      </c>
    </row>
    <row r="18844" spans="1:9" x14ac:dyDescent="0.35">
      <c r="A18844" t="s">
        <v>1257</v>
      </c>
      <c r="B18844" t="s">
        <v>293</v>
      </c>
      <c r="C18844" t="s">
        <v>397</v>
      </c>
      <c r="D18844" t="s">
        <v>1260</v>
      </c>
      <c r="E18844" t="s">
        <v>29</v>
      </c>
      <c r="F18844">
        <v>64266</v>
      </c>
      <c r="G18844">
        <v>99403</v>
      </c>
      <c r="H18844">
        <v>1.5467432234774219</v>
      </c>
      <c r="I18844" t="str">
        <f>VLOOKUP($B18844&amp;$E18844,'Employee List'!$A:$E,5,0)</f>
        <v>E-1368</v>
      </c>
    </row>
    <row r="18845" spans="1:9" x14ac:dyDescent="0.35">
      <c r="A18845" t="s">
        <v>1257</v>
      </c>
      <c r="B18845" t="s">
        <v>293</v>
      </c>
      <c r="C18845" t="s">
        <v>397</v>
      </c>
      <c r="D18845" t="s">
        <v>1260</v>
      </c>
      <c r="E18845" t="s">
        <v>30</v>
      </c>
      <c r="F18845">
        <v>65976</v>
      </c>
      <c r="G18845">
        <v>86985</v>
      </c>
      <c r="H18845">
        <v>1.3184339759912695</v>
      </c>
      <c r="I18845" t="str">
        <f>VLOOKUP($B18845&amp;$E18845,'Employee List'!$A:$E,5,0)</f>
        <v>E-1368</v>
      </c>
    </row>
    <row r="18846" spans="1:9" x14ac:dyDescent="0.35">
      <c r="A18846" t="s">
        <v>1257</v>
      </c>
      <c r="B18846" t="s">
        <v>293</v>
      </c>
      <c r="C18846" t="s">
        <v>397</v>
      </c>
      <c r="D18846" t="s">
        <v>1260</v>
      </c>
      <c r="E18846" t="s">
        <v>31</v>
      </c>
      <c r="F18846">
        <v>75420</v>
      </c>
      <c r="G18846">
        <v>143767</v>
      </c>
      <c r="H18846">
        <v>1.9062185096791302</v>
      </c>
      <c r="I18846" t="str">
        <f>VLOOKUP($B18846&amp;$E18846,'Employee List'!$A:$E,5,0)</f>
        <v>E-1368</v>
      </c>
    </row>
    <row r="18847" spans="1:9" x14ac:dyDescent="0.35">
      <c r="A18847" t="s">
        <v>1257</v>
      </c>
      <c r="B18847" t="s">
        <v>293</v>
      </c>
      <c r="C18847" t="s">
        <v>397</v>
      </c>
      <c r="D18847" t="s">
        <v>1261</v>
      </c>
      <c r="E18847" t="s">
        <v>29</v>
      </c>
      <c r="F18847">
        <v>68057</v>
      </c>
      <c r="G18847">
        <v>74067</v>
      </c>
      <c r="H18847">
        <v>1.0883083297823883</v>
      </c>
      <c r="I18847" t="str">
        <f>VLOOKUP($B18847&amp;$E18847,'Employee List'!$A:$E,5,0)</f>
        <v>E-1368</v>
      </c>
    </row>
    <row r="18848" spans="1:9" x14ac:dyDescent="0.35">
      <c r="A18848" t="s">
        <v>1257</v>
      </c>
      <c r="B18848" t="s">
        <v>293</v>
      </c>
      <c r="C18848" t="s">
        <v>397</v>
      </c>
      <c r="D18848" t="s">
        <v>1261</v>
      </c>
      <c r="E18848" t="s">
        <v>30</v>
      </c>
      <c r="F18848">
        <v>72227</v>
      </c>
      <c r="G18848">
        <v>57284</v>
      </c>
      <c r="H18848">
        <v>0.79311060960582602</v>
      </c>
      <c r="I18848" t="str">
        <f>VLOOKUP($B18848&amp;$E18848,'Employee List'!$A:$E,5,0)</f>
        <v>E-1368</v>
      </c>
    </row>
    <row r="18849" spans="1:9" x14ac:dyDescent="0.35">
      <c r="A18849" t="s">
        <v>1257</v>
      </c>
      <c r="B18849" t="s">
        <v>293</v>
      </c>
      <c r="C18849" t="s">
        <v>397</v>
      </c>
      <c r="D18849" t="s">
        <v>1261</v>
      </c>
      <c r="E18849" t="s">
        <v>31</v>
      </c>
      <c r="F18849">
        <v>72924</v>
      </c>
      <c r="G18849">
        <v>64762</v>
      </c>
      <c r="H18849">
        <v>0.88807525643135321</v>
      </c>
      <c r="I18849" t="str">
        <f>VLOOKUP($B18849&amp;$E18849,'Employee List'!$A:$E,5,0)</f>
        <v>E-1368</v>
      </c>
    </row>
    <row r="18850" spans="1:9" x14ac:dyDescent="0.35">
      <c r="A18850" t="s">
        <v>1257</v>
      </c>
      <c r="B18850" t="s">
        <v>293</v>
      </c>
      <c r="C18850" t="s">
        <v>397</v>
      </c>
      <c r="D18850" t="s">
        <v>1266</v>
      </c>
      <c r="E18850" t="s">
        <v>29</v>
      </c>
      <c r="F18850">
        <v>20665</v>
      </c>
      <c r="G18850">
        <v>20794</v>
      </c>
      <c r="H18850">
        <v>1.0062424389063633</v>
      </c>
      <c r="I18850" t="str">
        <f>VLOOKUP($B18850&amp;$E18850,'Employee List'!$A:$E,5,0)</f>
        <v>E-1368</v>
      </c>
    </row>
    <row r="18851" spans="1:9" x14ac:dyDescent="0.35">
      <c r="A18851" t="s">
        <v>1257</v>
      </c>
      <c r="B18851" t="s">
        <v>293</v>
      </c>
      <c r="C18851" t="s">
        <v>397</v>
      </c>
      <c r="D18851" t="s">
        <v>1266</v>
      </c>
      <c r="E18851" t="s">
        <v>30</v>
      </c>
      <c r="F18851">
        <v>18680</v>
      </c>
      <c r="G18851">
        <v>22138</v>
      </c>
      <c r="H18851">
        <v>1.1851177730192719</v>
      </c>
      <c r="I18851" t="str">
        <f>VLOOKUP($B18851&amp;$E18851,'Employee List'!$A:$E,5,0)</f>
        <v>E-1368</v>
      </c>
    </row>
    <row r="18852" spans="1:9" x14ac:dyDescent="0.35">
      <c r="A18852" t="s">
        <v>1257</v>
      </c>
      <c r="B18852" t="s">
        <v>293</v>
      </c>
      <c r="C18852" t="s">
        <v>397</v>
      </c>
      <c r="D18852" t="s">
        <v>1266</v>
      </c>
      <c r="E18852" t="s">
        <v>31</v>
      </c>
      <c r="F18852">
        <v>22543</v>
      </c>
      <c r="G18852">
        <v>16206</v>
      </c>
      <c r="H18852">
        <v>0.71889278268198553</v>
      </c>
      <c r="I18852" t="str">
        <f>VLOOKUP($B18852&amp;$E18852,'Employee List'!$A:$E,5,0)</f>
        <v>E-1368</v>
      </c>
    </row>
    <row r="18853" spans="1:9" x14ac:dyDescent="0.35">
      <c r="A18853" t="s">
        <v>1257</v>
      </c>
      <c r="B18853" t="s">
        <v>293</v>
      </c>
      <c r="C18853" t="s">
        <v>397</v>
      </c>
      <c r="D18853" t="s">
        <v>1267</v>
      </c>
      <c r="E18853" t="s">
        <v>29</v>
      </c>
      <c r="F18853">
        <v>19319</v>
      </c>
      <c r="G18853">
        <v>13562</v>
      </c>
      <c r="H18853">
        <v>0.70200320927584248</v>
      </c>
      <c r="I18853" t="str">
        <f>VLOOKUP($B18853&amp;$E18853,'Employee List'!$A:$E,5,0)</f>
        <v>E-1368</v>
      </c>
    </row>
    <row r="18854" spans="1:9" x14ac:dyDescent="0.35">
      <c r="A18854" t="s">
        <v>1257</v>
      </c>
      <c r="B18854" t="s">
        <v>293</v>
      </c>
      <c r="C18854" t="s">
        <v>397</v>
      </c>
      <c r="D18854" t="s">
        <v>1267</v>
      </c>
      <c r="E18854" t="s">
        <v>30</v>
      </c>
      <c r="F18854">
        <v>16843</v>
      </c>
      <c r="G18854">
        <v>20658</v>
      </c>
      <c r="H18854">
        <v>1.2265035919966751</v>
      </c>
      <c r="I18854" t="str">
        <f>VLOOKUP($B18854&amp;$E18854,'Employee List'!$A:$E,5,0)</f>
        <v>E-1368</v>
      </c>
    </row>
    <row r="18855" spans="1:9" x14ac:dyDescent="0.35">
      <c r="A18855" t="s">
        <v>1257</v>
      </c>
      <c r="B18855" t="s">
        <v>293</v>
      </c>
      <c r="C18855" t="s">
        <v>397</v>
      </c>
      <c r="D18855" t="s">
        <v>1267</v>
      </c>
      <c r="E18855" t="s">
        <v>31</v>
      </c>
      <c r="F18855">
        <v>20215</v>
      </c>
      <c r="G18855">
        <v>18124</v>
      </c>
      <c r="H18855">
        <v>0.89656195894138013</v>
      </c>
      <c r="I18855" t="str">
        <f>VLOOKUP($B18855&amp;$E18855,'Employee List'!$A:$E,5,0)</f>
        <v>E-1368</v>
      </c>
    </row>
    <row r="18856" spans="1:9" x14ac:dyDescent="0.35">
      <c r="A18856" t="s">
        <v>1257</v>
      </c>
      <c r="B18856" t="s">
        <v>293</v>
      </c>
      <c r="C18856" t="s">
        <v>397</v>
      </c>
      <c r="D18856" t="s">
        <v>1268</v>
      </c>
      <c r="E18856" t="s">
        <v>29</v>
      </c>
      <c r="F18856">
        <v>15699</v>
      </c>
      <c r="G18856">
        <v>10882</v>
      </c>
      <c r="H18856">
        <v>0.69316516975603537</v>
      </c>
      <c r="I18856" t="str">
        <f>VLOOKUP($B18856&amp;$E18856,'Employee List'!$A:$E,5,0)</f>
        <v>E-1368</v>
      </c>
    </row>
    <row r="18857" spans="1:9" x14ac:dyDescent="0.35">
      <c r="A18857" t="s">
        <v>1257</v>
      </c>
      <c r="B18857" t="s">
        <v>293</v>
      </c>
      <c r="C18857" t="s">
        <v>397</v>
      </c>
      <c r="D18857" t="s">
        <v>1268</v>
      </c>
      <c r="E18857" t="s">
        <v>30</v>
      </c>
      <c r="F18857">
        <v>14787</v>
      </c>
      <c r="G18857">
        <v>15287</v>
      </c>
      <c r="H18857">
        <v>1.0338134848177454</v>
      </c>
      <c r="I18857" t="str">
        <f>VLOOKUP($B18857&amp;$E18857,'Employee List'!$A:$E,5,0)</f>
        <v>E-1368</v>
      </c>
    </row>
    <row r="18858" spans="1:9" x14ac:dyDescent="0.35">
      <c r="A18858" t="s">
        <v>1257</v>
      </c>
      <c r="B18858" t="s">
        <v>293</v>
      </c>
      <c r="C18858" t="s">
        <v>397</v>
      </c>
      <c r="D18858" t="s">
        <v>1268</v>
      </c>
      <c r="E18858" t="s">
        <v>31</v>
      </c>
      <c r="F18858">
        <v>11943</v>
      </c>
      <c r="G18858">
        <v>8759</v>
      </c>
      <c r="H18858">
        <v>0.73340031817801221</v>
      </c>
      <c r="I18858" t="str">
        <f>VLOOKUP($B18858&amp;$E18858,'Employee List'!$A:$E,5,0)</f>
        <v>E-1368</v>
      </c>
    </row>
    <row r="18859" spans="1:9" x14ac:dyDescent="0.35">
      <c r="A18859" t="s">
        <v>1257</v>
      </c>
      <c r="B18859" t="s">
        <v>293</v>
      </c>
      <c r="C18859" t="s">
        <v>397</v>
      </c>
      <c r="D18859" t="s">
        <v>1269</v>
      </c>
      <c r="E18859" t="s">
        <v>29</v>
      </c>
      <c r="F18859">
        <v>15286</v>
      </c>
      <c r="G18859">
        <v>6460</v>
      </c>
      <c r="H18859">
        <v>0.42260892319769722</v>
      </c>
      <c r="I18859" t="str">
        <f>VLOOKUP($B18859&amp;$E18859,'Employee List'!$A:$E,5,0)</f>
        <v>E-1368</v>
      </c>
    </row>
    <row r="18860" spans="1:9" x14ac:dyDescent="0.35">
      <c r="A18860" t="s">
        <v>1257</v>
      </c>
      <c r="B18860" t="s">
        <v>293</v>
      </c>
      <c r="C18860" t="s">
        <v>397</v>
      </c>
      <c r="D18860" t="s">
        <v>1269</v>
      </c>
      <c r="E18860" t="s">
        <v>30</v>
      </c>
      <c r="F18860">
        <v>15728</v>
      </c>
      <c r="G18860">
        <v>7756</v>
      </c>
      <c r="H18860">
        <v>0.49313326551373349</v>
      </c>
      <c r="I18860" t="str">
        <f>VLOOKUP($B18860&amp;$E18860,'Employee List'!$A:$E,5,0)</f>
        <v>E-1368</v>
      </c>
    </row>
    <row r="18861" spans="1:9" x14ac:dyDescent="0.35">
      <c r="A18861" t="s">
        <v>1257</v>
      </c>
      <c r="B18861" t="s">
        <v>293</v>
      </c>
      <c r="C18861" t="s">
        <v>397</v>
      </c>
      <c r="D18861" t="s">
        <v>1269</v>
      </c>
      <c r="E18861" t="s">
        <v>31</v>
      </c>
      <c r="F18861">
        <v>14287</v>
      </c>
      <c r="G18861">
        <v>9635</v>
      </c>
      <c r="H18861">
        <v>0.67438930496255334</v>
      </c>
      <c r="I18861" t="str">
        <f>VLOOKUP($B18861&amp;$E18861,'Employee List'!$A:$E,5,0)</f>
        <v>E-1368</v>
      </c>
    </row>
    <row r="18862" spans="1:9" x14ac:dyDescent="0.35">
      <c r="A18862" t="s">
        <v>1257</v>
      </c>
      <c r="B18862" t="s">
        <v>293</v>
      </c>
      <c r="C18862" t="s">
        <v>397</v>
      </c>
      <c r="D18862" t="s">
        <v>1270</v>
      </c>
      <c r="E18862" t="s">
        <v>29</v>
      </c>
      <c r="F18862">
        <v>6923</v>
      </c>
      <c r="G18862">
        <v>4027</v>
      </c>
      <c r="H18862">
        <v>0.58168424093601045</v>
      </c>
      <c r="I18862" t="str">
        <f>VLOOKUP($B18862&amp;$E18862,'Employee List'!$A:$E,5,0)</f>
        <v>E-1368</v>
      </c>
    </row>
    <row r="18863" spans="1:9" x14ac:dyDescent="0.35">
      <c r="A18863" t="s">
        <v>1257</v>
      </c>
      <c r="B18863" t="s">
        <v>293</v>
      </c>
      <c r="C18863" t="s">
        <v>397</v>
      </c>
      <c r="D18863" t="s">
        <v>1270</v>
      </c>
      <c r="E18863" t="s">
        <v>30</v>
      </c>
      <c r="F18863">
        <v>8332</v>
      </c>
      <c r="G18863">
        <v>3141</v>
      </c>
      <c r="H18863">
        <v>0.37698031685069611</v>
      </c>
      <c r="I18863" t="str">
        <f>VLOOKUP($B18863&amp;$E18863,'Employee List'!$A:$E,5,0)</f>
        <v>E-1368</v>
      </c>
    </row>
    <row r="18864" spans="1:9" x14ac:dyDescent="0.35">
      <c r="A18864" t="s">
        <v>1257</v>
      </c>
      <c r="B18864" t="s">
        <v>293</v>
      </c>
      <c r="C18864" t="s">
        <v>397</v>
      </c>
      <c r="D18864" t="s">
        <v>1270</v>
      </c>
      <c r="E18864" t="s">
        <v>31</v>
      </c>
      <c r="F18864">
        <v>7107</v>
      </c>
      <c r="G18864">
        <v>7204</v>
      </c>
      <c r="H18864">
        <v>1.0136485155480512</v>
      </c>
      <c r="I18864" t="str">
        <f>VLOOKUP($B18864&amp;$E18864,'Employee List'!$A:$E,5,0)</f>
        <v>E-1368</v>
      </c>
    </row>
    <row r="18865" spans="1:9" x14ac:dyDescent="0.35">
      <c r="A18865" t="s">
        <v>1257</v>
      </c>
      <c r="B18865" t="s">
        <v>293</v>
      </c>
      <c r="C18865" t="s">
        <v>397</v>
      </c>
      <c r="D18865" t="s">
        <v>1271</v>
      </c>
      <c r="E18865" t="s">
        <v>29</v>
      </c>
      <c r="F18865">
        <v>26147</v>
      </c>
      <c r="G18865">
        <v>17926</v>
      </c>
      <c r="H18865">
        <v>0.68558534439897501</v>
      </c>
      <c r="I18865" t="str">
        <f>VLOOKUP($B18865&amp;$E18865,'Employee List'!$A:$E,5,0)</f>
        <v>E-1368</v>
      </c>
    </row>
    <row r="18866" spans="1:9" x14ac:dyDescent="0.35">
      <c r="A18866" t="s">
        <v>1257</v>
      </c>
      <c r="B18866" t="s">
        <v>293</v>
      </c>
      <c r="C18866" t="s">
        <v>397</v>
      </c>
      <c r="D18866" t="s">
        <v>1271</v>
      </c>
      <c r="E18866" t="s">
        <v>30</v>
      </c>
      <c r="F18866">
        <v>27022</v>
      </c>
      <c r="G18866">
        <v>21297</v>
      </c>
      <c r="H18866">
        <v>0.78813559322033899</v>
      </c>
      <c r="I18866" t="str">
        <f>VLOOKUP($B18866&amp;$E18866,'Employee List'!$A:$E,5,0)</f>
        <v>E-1368</v>
      </c>
    </row>
    <row r="18867" spans="1:9" x14ac:dyDescent="0.35">
      <c r="A18867" t="s">
        <v>1257</v>
      </c>
      <c r="B18867" t="s">
        <v>293</v>
      </c>
      <c r="C18867" t="s">
        <v>397</v>
      </c>
      <c r="D18867" t="s">
        <v>1271</v>
      </c>
      <c r="E18867" t="s">
        <v>31</v>
      </c>
      <c r="F18867">
        <v>25044</v>
      </c>
      <c r="G18867">
        <v>36634</v>
      </c>
      <c r="H18867">
        <v>1.462785497524357</v>
      </c>
      <c r="I18867" t="str">
        <f>VLOOKUP($B18867&amp;$E18867,'Employee List'!$A:$E,5,0)</f>
        <v>E-1368</v>
      </c>
    </row>
    <row r="18868" spans="1:9" x14ac:dyDescent="0.35">
      <c r="A18868" t="s">
        <v>1257</v>
      </c>
      <c r="B18868" t="s">
        <v>293</v>
      </c>
      <c r="C18868" t="s">
        <v>397</v>
      </c>
      <c r="D18868" t="s">
        <v>1258</v>
      </c>
      <c r="E18868" t="s">
        <v>29</v>
      </c>
      <c r="F18868">
        <v>102867</v>
      </c>
      <c r="G18868">
        <v>86963</v>
      </c>
      <c r="H18868">
        <v>0.84539259432082203</v>
      </c>
      <c r="I18868" t="str">
        <f>VLOOKUP($B18868&amp;$E18868,'Employee List'!$A:$E,5,0)</f>
        <v>E-1368</v>
      </c>
    </row>
    <row r="18869" spans="1:9" x14ac:dyDescent="0.35">
      <c r="A18869" t="s">
        <v>1257</v>
      </c>
      <c r="B18869" t="s">
        <v>293</v>
      </c>
      <c r="C18869" t="s">
        <v>397</v>
      </c>
      <c r="D18869" t="s">
        <v>1258</v>
      </c>
      <c r="E18869" t="s">
        <v>30</v>
      </c>
      <c r="F18869">
        <v>100326</v>
      </c>
      <c r="G18869">
        <v>81982</v>
      </c>
      <c r="H18869">
        <v>0.81715607120786238</v>
      </c>
      <c r="I18869" t="str">
        <f>VLOOKUP($B18869&amp;$E18869,'Employee List'!$A:$E,5,0)</f>
        <v>E-1368</v>
      </c>
    </row>
    <row r="18870" spans="1:9" x14ac:dyDescent="0.35">
      <c r="A18870" t="s">
        <v>1257</v>
      </c>
      <c r="B18870" t="s">
        <v>293</v>
      </c>
      <c r="C18870" t="s">
        <v>397</v>
      </c>
      <c r="D18870" t="s">
        <v>1258</v>
      </c>
      <c r="E18870" t="s">
        <v>31</v>
      </c>
      <c r="F18870">
        <v>97844</v>
      </c>
      <c r="G18870">
        <v>36478</v>
      </c>
      <c r="H18870">
        <v>0.37281795511221943</v>
      </c>
      <c r="I18870" t="str">
        <f>VLOOKUP($B18870&amp;$E18870,'Employee List'!$A:$E,5,0)</f>
        <v>E-1368</v>
      </c>
    </row>
    <row r="18871" spans="1:9" x14ac:dyDescent="0.35">
      <c r="A18871" t="s">
        <v>1257</v>
      </c>
      <c r="B18871" t="s">
        <v>293</v>
      </c>
      <c r="C18871" t="s">
        <v>397</v>
      </c>
      <c r="D18871" t="s">
        <v>1272</v>
      </c>
      <c r="E18871" t="s">
        <v>29</v>
      </c>
      <c r="F18871">
        <v>18139</v>
      </c>
      <c r="G18871">
        <v>26167</v>
      </c>
      <c r="H18871">
        <v>1.4425822812723965</v>
      </c>
      <c r="I18871" t="str">
        <f>VLOOKUP($B18871&amp;$E18871,'Employee List'!$A:$E,5,0)</f>
        <v>E-1368</v>
      </c>
    </row>
    <row r="18872" spans="1:9" x14ac:dyDescent="0.35">
      <c r="A18872" t="s">
        <v>1257</v>
      </c>
      <c r="B18872" t="s">
        <v>293</v>
      </c>
      <c r="C18872" t="s">
        <v>397</v>
      </c>
      <c r="D18872" t="s">
        <v>1272</v>
      </c>
      <c r="E18872" t="s">
        <v>30</v>
      </c>
      <c r="F18872">
        <v>17011</v>
      </c>
      <c r="G18872">
        <v>33482</v>
      </c>
      <c r="H18872">
        <v>1.9682558344600554</v>
      </c>
      <c r="I18872" t="str">
        <f>VLOOKUP($B18872&amp;$E18872,'Employee List'!$A:$E,5,0)</f>
        <v>E-1368</v>
      </c>
    </row>
    <row r="18873" spans="1:9" x14ac:dyDescent="0.35">
      <c r="A18873" t="s">
        <v>1257</v>
      </c>
      <c r="B18873" t="s">
        <v>293</v>
      </c>
      <c r="C18873" t="s">
        <v>397</v>
      </c>
      <c r="D18873" t="s">
        <v>1272</v>
      </c>
      <c r="E18873" t="s">
        <v>31</v>
      </c>
      <c r="F18873">
        <v>18113</v>
      </c>
      <c r="G18873">
        <v>29404</v>
      </c>
      <c r="H18873">
        <v>1.623364434384144</v>
      </c>
      <c r="I18873" t="str">
        <f>VLOOKUP($B18873&amp;$E18873,'Employee List'!$A:$E,5,0)</f>
        <v>E-1368</v>
      </c>
    </row>
    <row r="18874" spans="1:9" x14ac:dyDescent="0.35">
      <c r="A18874" t="s">
        <v>1257</v>
      </c>
      <c r="B18874" t="s">
        <v>293</v>
      </c>
      <c r="C18874" t="s">
        <v>397</v>
      </c>
      <c r="D18874" t="s">
        <v>1259</v>
      </c>
      <c r="E18874" t="s">
        <v>29</v>
      </c>
      <c r="F18874">
        <v>33402</v>
      </c>
      <c r="G18874">
        <v>34007</v>
      </c>
      <c r="H18874">
        <v>1.0181126878630022</v>
      </c>
      <c r="I18874" t="str">
        <f>VLOOKUP($B18874&amp;$E18874,'Employee List'!$A:$E,5,0)</f>
        <v>E-1368</v>
      </c>
    </row>
    <row r="18875" spans="1:9" x14ac:dyDescent="0.35">
      <c r="A18875" t="s">
        <v>1257</v>
      </c>
      <c r="B18875" t="s">
        <v>293</v>
      </c>
      <c r="C18875" t="s">
        <v>397</v>
      </c>
      <c r="D18875" t="s">
        <v>1259</v>
      </c>
      <c r="E18875" t="s">
        <v>30</v>
      </c>
      <c r="F18875">
        <v>35634</v>
      </c>
      <c r="G18875">
        <v>26800</v>
      </c>
      <c r="H18875">
        <v>0.7520906998933603</v>
      </c>
      <c r="I18875" t="str">
        <f>VLOOKUP($B18875&amp;$E18875,'Employee List'!$A:$E,5,0)</f>
        <v>E-1368</v>
      </c>
    </row>
    <row r="18876" spans="1:9" x14ac:dyDescent="0.35">
      <c r="A18876" t="s">
        <v>1257</v>
      </c>
      <c r="B18876" t="s">
        <v>293</v>
      </c>
      <c r="C18876" t="s">
        <v>397</v>
      </c>
      <c r="D18876" t="s">
        <v>1259</v>
      </c>
      <c r="E18876" t="s">
        <v>31</v>
      </c>
      <c r="F18876">
        <v>34070</v>
      </c>
      <c r="G18876">
        <v>24660</v>
      </c>
      <c r="H18876">
        <v>0.72380393307895508</v>
      </c>
      <c r="I18876" t="str">
        <f>VLOOKUP($B18876&amp;$E18876,'Employee List'!$A:$E,5,0)</f>
        <v>E-1368</v>
      </c>
    </row>
    <row r="18877" spans="1:9" x14ac:dyDescent="0.35">
      <c r="A18877" t="s">
        <v>1257</v>
      </c>
      <c r="B18877" t="s">
        <v>293</v>
      </c>
      <c r="C18877" t="s">
        <v>397</v>
      </c>
      <c r="D18877" t="s">
        <v>1273</v>
      </c>
      <c r="E18877" t="s">
        <v>29</v>
      </c>
      <c r="F18877">
        <v>8251</v>
      </c>
      <c r="G18877">
        <v>10853</v>
      </c>
      <c r="H18877">
        <v>1.3153557144588535</v>
      </c>
      <c r="I18877" t="str">
        <f>VLOOKUP($B18877&amp;$E18877,'Employee List'!$A:$E,5,0)</f>
        <v>E-1368</v>
      </c>
    </row>
    <row r="18878" spans="1:9" x14ac:dyDescent="0.35">
      <c r="A18878" t="s">
        <v>1257</v>
      </c>
      <c r="B18878" t="s">
        <v>293</v>
      </c>
      <c r="C18878" t="s">
        <v>397</v>
      </c>
      <c r="D18878" t="s">
        <v>1273</v>
      </c>
      <c r="E18878" t="s">
        <v>30</v>
      </c>
      <c r="F18878">
        <v>8905</v>
      </c>
      <c r="G18878">
        <v>7611</v>
      </c>
      <c r="H18878">
        <v>0.85468837731611458</v>
      </c>
      <c r="I18878" t="str">
        <f>VLOOKUP($B18878&amp;$E18878,'Employee List'!$A:$E,5,0)</f>
        <v>E-1368</v>
      </c>
    </row>
    <row r="18879" spans="1:9" x14ac:dyDescent="0.35">
      <c r="A18879" t="s">
        <v>1257</v>
      </c>
      <c r="B18879" t="s">
        <v>293</v>
      </c>
      <c r="C18879" t="s">
        <v>397</v>
      </c>
      <c r="D18879" t="s">
        <v>1273</v>
      </c>
      <c r="E18879" t="s">
        <v>31</v>
      </c>
      <c r="F18879">
        <v>7010</v>
      </c>
      <c r="G18879">
        <v>8431</v>
      </c>
      <c r="H18879">
        <v>1.2027104136947218</v>
      </c>
      <c r="I18879" t="str">
        <f>VLOOKUP($B18879&amp;$E18879,'Employee List'!$A:$E,5,0)</f>
        <v>E-1368</v>
      </c>
    </row>
    <row r="18880" spans="1:9" x14ac:dyDescent="0.35">
      <c r="A18880" t="s">
        <v>1257</v>
      </c>
      <c r="B18880" t="s">
        <v>293</v>
      </c>
      <c r="C18880" t="s">
        <v>397</v>
      </c>
      <c r="D18880" t="s">
        <v>1275</v>
      </c>
      <c r="E18880" t="s">
        <v>29</v>
      </c>
      <c r="F18880">
        <v>1286</v>
      </c>
      <c r="G18880">
        <v>5464</v>
      </c>
      <c r="H18880">
        <v>4.248833592534992</v>
      </c>
      <c r="I18880" t="str">
        <f>VLOOKUP($B18880&amp;$E18880,'Employee List'!$A:$E,5,0)</f>
        <v>E-1368</v>
      </c>
    </row>
    <row r="18881" spans="1:9" x14ac:dyDescent="0.35">
      <c r="A18881" t="s">
        <v>1257</v>
      </c>
      <c r="B18881" t="s">
        <v>293</v>
      </c>
      <c r="C18881" t="s">
        <v>397</v>
      </c>
      <c r="D18881" t="s">
        <v>1275</v>
      </c>
      <c r="E18881" t="s">
        <v>30</v>
      </c>
      <c r="F18881">
        <v>4910</v>
      </c>
      <c r="G18881">
        <v>1141</v>
      </c>
      <c r="H18881">
        <v>0.23238289205702647</v>
      </c>
      <c r="I18881" t="str">
        <f>VLOOKUP($B18881&amp;$E18881,'Employee List'!$A:$E,5,0)</f>
        <v>E-1368</v>
      </c>
    </row>
    <row r="18882" spans="1:9" x14ac:dyDescent="0.35">
      <c r="A18882" t="s">
        <v>1257</v>
      </c>
      <c r="B18882" t="s">
        <v>293</v>
      </c>
      <c r="C18882" t="s">
        <v>397</v>
      </c>
      <c r="D18882" t="s">
        <v>1275</v>
      </c>
      <c r="E18882" t="s">
        <v>31</v>
      </c>
      <c r="F18882">
        <v>4087</v>
      </c>
      <c r="G18882">
        <v>3199</v>
      </c>
      <c r="H18882">
        <v>0.78272571568387572</v>
      </c>
      <c r="I18882" t="str">
        <f>VLOOKUP($B18882&amp;$E18882,'Employee List'!$A:$E,5,0)</f>
        <v>E-1368</v>
      </c>
    </row>
    <row r="18883" spans="1:9" x14ac:dyDescent="0.35">
      <c r="A18883" t="s">
        <v>1257</v>
      </c>
      <c r="B18883" t="s">
        <v>293</v>
      </c>
      <c r="C18883" t="s">
        <v>397</v>
      </c>
      <c r="D18883" t="s">
        <v>1276</v>
      </c>
      <c r="E18883" t="s">
        <v>29</v>
      </c>
      <c r="F18883">
        <v>1830</v>
      </c>
      <c r="G18883">
        <v>3380</v>
      </c>
      <c r="H18883">
        <v>1.8469945355191257</v>
      </c>
      <c r="I18883" t="str">
        <f>VLOOKUP($B18883&amp;$E18883,'Employee List'!$A:$E,5,0)</f>
        <v>E-1368</v>
      </c>
    </row>
    <row r="18884" spans="1:9" x14ac:dyDescent="0.35">
      <c r="A18884" t="s">
        <v>1257</v>
      </c>
      <c r="B18884" t="s">
        <v>293</v>
      </c>
      <c r="C18884" t="s">
        <v>397</v>
      </c>
      <c r="D18884" t="s">
        <v>1276</v>
      </c>
      <c r="E18884" t="s">
        <v>30</v>
      </c>
      <c r="F18884">
        <v>3710</v>
      </c>
      <c r="G18884">
        <v>1463</v>
      </c>
      <c r="H18884">
        <v>0.39433962264150946</v>
      </c>
      <c r="I18884" t="str">
        <f>VLOOKUP($B18884&amp;$E18884,'Employee List'!$A:$E,5,0)</f>
        <v>E-1368</v>
      </c>
    </row>
    <row r="18885" spans="1:9" x14ac:dyDescent="0.35">
      <c r="A18885" t="s">
        <v>1257</v>
      </c>
      <c r="B18885" t="s">
        <v>293</v>
      </c>
      <c r="C18885" t="s">
        <v>397</v>
      </c>
      <c r="D18885" t="s">
        <v>1276</v>
      </c>
      <c r="E18885" t="s">
        <v>31</v>
      </c>
      <c r="F18885">
        <v>2276</v>
      </c>
      <c r="G18885">
        <v>4875</v>
      </c>
      <c r="H18885">
        <v>2.1419156414762743</v>
      </c>
      <c r="I18885" t="str">
        <f>VLOOKUP($B18885&amp;$E18885,'Employee List'!$A:$E,5,0)</f>
        <v>E-1368</v>
      </c>
    </row>
    <row r="18886" spans="1:9" x14ac:dyDescent="0.35">
      <c r="A18886" t="s">
        <v>1257</v>
      </c>
      <c r="B18886" t="s">
        <v>293</v>
      </c>
      <c r="C18886" t="s">
        <v>397</v>
      </c>
      <c r="D18886" t="s">
        <v>1277</v>
      </c>
      <c r="E18886" t="s">
        <v>29</v>
      </c>
      <c r="F18886">
        <v>6202</v>
      </c>
      <c r="G18886">
        <v>7496</v>
      </c>
      <c r="H18886">
        <v>1.2086423734279266</v>
      </c>
      <c r="I18886" t="str">
        <f>VLOOKUP($B18886&amp;$E18886,'Employee List'!$A:$E,5,0)</f>
        <v>E-1368</v>
      </c>
    </row>
    <row r="18887" spans="1:9" x14ac:dyDescent="0.35">
      <c r="A18887" t="s">
        <v>1257</v>
      </c>
      <c r="B18887" t="s">
        <v>293</v>
      </c>
      <c r="C18887" t="s">
        <v>397</v>
      </c>
      <c r="D18887" t="s">
        <v>1277</v>
      </c>
      <c r="E18887" t="s">
        <v>30</v>
      </c>
      <c r="F18887">
        <v>8650</v>
      </c>
      <c r="G18887">
        <v>8035</v>
      </c>
      <c r="H18887">
        <v>0.9289017341040462</v>
      </c>
      <c r="I18887" t="str">
        <f>VLOOKUP($B18887&amp;$E18887,'Employee List'!$A:$E,5,0)</f>
        <v>E-1368</v>
      </c>
    </row>
    <row r="18888" spans="1:9" x14ac:dyDescent="0.35">
      <c r="A18888" t="s">
        <v>1257</v>
      </c>
      <c r="B18888" t="s">
        <v>293</v>
      </c>
      <c r="C18888" t="s">
        <v>397</v>
      </c>
      <c r="D18888" t="s">
        <v>1277</v>
      </c>
      <c r="E18888" t="s">
        <v>31</v>
      </c>
      <c r="F18888">
        <v>7696</v>
      </c>
      <c r="G18888">
        <v>8977</v>
      </c>
      <c r="H18888">
        <v>1.1664501039501038</v>
      </c>
      <c r="I18888" t="str">
        <f>VLOOKUP($B18888&amp;$E18888,'Employee List'!$A:$E,5,0)</f>
        <v>E-1368</v>
      </c>
    </row>
    <row r="18889" spans="1:9" x14ac:dyDescent="0.35">
      <c r="A18889" t="s">
        <v>1257</v>
      </c>
      <c r="B18889" t="s">
        <v>293</v>
      </c>
      <c r="C18889" t="s">
        <v>397</v>
      </c>
      <c r="D18889" t="s">
        <v>1278</v>
      </c>
      <c r="E18889" t="s">
        <v>29</v>
      </c>
      <c r="F18889">
        <v>10960</v>
      </c>
      <c r="G18889">
        <v>9515</v>
      </c>
      <c r="H18889">
        <v>0.86815693430656937</v>
      </c>
      <c r="I18889" t="str">
        <f>VLOOKUP($B18889&amp;$E18889,'Employee List'!$A:$E,5,0)</f>
        <v>E-1368</v>
      </c>
    </row>
    <row r="18890" spans="1:9" x14ac:dyDescent="0.35">
      <c r="A18890" t="s">
        <v>1257</v>
      </c>
      <c r="B18890" t="s">
        <v>293</v>
      </c>
      <c r="C18890" t="s">
        <v>397</v>
      </c>
      <c r="D18890" t="s">
        <v>1278</v>
      </c>
      <c r="E18890" t="s">
        <v>30</v>
      </c>
      <c r="F18890">
        <v>11349</v>
      </c>
      <c r="G18890">
        <v>5192</v>
      </c>
      <c r="H18890">
        <v>0.45748524099039561</v>
      </c>
      <c r="I18890" t="str">
        <f>VLOOKUP($B18890&amp;$E18890,'Employee List'!$A:$E,5,0)</f>
        <v>E-1368</v>
      </c>
    </row>
    <row r="18891" spans="1:9" x14ac:dyDescent="0.35">
      <c r="A18891" t="s">
        <v>1257</v>
      </c>
      <c r="B18891" t="s">
        <v>293</v>
      </c>
      <c r="C18891" t="s">
        <v>397</v>
      </c>
      <c r="D18891" t="s">
        <v>1278</v>
      </c>
      <c r="E18891" t="s">
        <v>31</v>
      </c>
      <c r="F18891">
        <v>8387</v>
      </c>
      <c r="G18891">
        <v>7810</v>
      </c>
      <c r="H18891">
        <v>0.93120305234291167</v>
      </c>
      <c r="I18891" t="str">
        <f>VLOOKUP($B18891&amp;$E18891,'Employee List'!$A:$E,5,0)</f>
        <v>E-1368</v>
      </c>
    </row>
    <row r="18892" spans="1:9" x14ac:dyDescent="0.35">
      <c r="A18892" t="s">
        <v>1257</v>
      </c>
      <c r="B18892" t="s">
        <v>293</v>
      </c>
      <c r="C18892" t="s">
        <v>397</v>
      </c>
      <c r="D18892" t="s">
        <v>1279</v>
      </c>
      <c r="E18892" t="s">
        <v>29</v>
      </c>
      <c r="F18892">
        <v>3750</v>
      </c>
      <c r="G18892">
        <v>1582</v>
      </c>
      <c r="H18892">
        <v>0.42186666666666667</v>
      </c>
      <c r="I18892" t="str">
        <f>VLOOKUP($B18892&amp;$E18892,'Employee List'!$A:$E,5,0)</f>
        <v>E-1368</v>
      </c>
    </row>
    <row r="18893" spans="1:9" x14ac:dyDescent="0.35">
      <c r="A18893" t="s">
        <v>1257</v>
      </c>
      <c r="B18893" t="s">
        <v>293</v>
      </c>
      <c r="C18893" t="s">
        <v>397</v>
      </c>
      <c r="D18893" t="s">
        <v>1279</v>
      </c>
      <c r="E18893" t="s">
        <v>30</v>
      </c>
      <c r="F18893">
        <v>2406</v>
      </c>
      <c r="G18893">
        <v>2152</v>
      </c>
      <c r="H18893">
        <v>0.89443059019118865</v>
      </c>
      <c r="I18893" t="str">
        <f>VLOOKUP($B18893&amp;$E18893,'Employee List'!$A:$E,5,0)</f>
        <v>E-1368</v>
      </c>
    </row>
    <row r="18894" spans="1:9" x14ac:dyDescent="0.35">
      <c r="A18894" t="s">
        <v>1257</v>
      </c>
      <c r="B18894" t="s">
        <v>293</v>
      </c>
      <c r="C18894" t="s">
        <v>397</v>
      </c>
      <c r="D18894" t="s">
        <v>1279</v>
      </c>
      <c r="E18894" t="s">
        <v>31</v>
      </c>
      <c r="F18894">
        <v>4830</v>
      </c>
      <c r="G18894">
        <v>2451</v>
      </c>
      <c r="H18894">
        <v>0.50745341614906836</v>
      </c>
      <c r="I18894" t="str">
        <f>VLOOKUP($B18894&amp;$E18894,'Employee List'!$A:$E,5,0)</f>
        <v>E-1368</v>
      </c>
    </row>
    <row r="18895" spans="1:9" x14ac:dyDescent="0.35">
      <c r="A18895" t="s">
        <v>1257</v>
      </c>
      <c r="B18895" t="s">
        <v>293</v>
      </c>
      <c r="C18895" t="s">
        <v>397</v>
      </c>
      <c r="D18895" t="s">
        <v>1280</v>
      </c>
      <c r="E18895" t="s">
        <v>29</v>
      </c>
      <c r="F18895">
        <v>22728</v>
      </c>
      <c r="G18895">
        <v>29342</v>
      </c>
      <c r="H18895">
        <v>1.2910066877859909</v>
      </c>
      <c r="I18895" t="str">
        <f>VLOOKUP($B18895&amp;$E18895,'Employee List'!$A:$E,5,0)</f>
        <v>E-1368</v>
      </c>
    </row>
    <row r="18896" spans="1:9" x14ac:dyDescent="0.35">
      <c r="A18896" t="s">
        <v>1257</v>
      </c>
      <c r="B18896" t="s">
        <v>293</v>
      </c>
      <c r="C18896" t="s">
        <v>397</v>
      </c>
      <c r="D18896" t="s">
        <v>1280</v>
      </c>
      <c r="E18896" t="s">
        <v>30</v>
      </c>
      <c r="F18896">
        <v>25039</v>
      </c>
      <c r="G18896">
        <v>29249</v>
      </c>
      <c r="H18896">
        <v>1.1681377051799193</v>
      </c>
      <c r="I18896" t="str">
        <f>VLOOKUP($B18896&amp;$E18896,'Employee List'!$A:$E,5,0)</f>
        <v>E-1368</v>
      </c>
    </row>
    <row r="18897" spans="1:9" x14ac:dyDescent="0.35">
      <c r="A18897" t="s">
        <v>1257</v>
      </c>
      <c r="B18897" t="s">
        <v>293</v>
      </c>
      <c r="C18897" t="s">
        <v>397</v>
      </c>
      <c r="D18897" t="s">
        <v>1280</v>
      </c>
      <c r="E18897" t="s">
        <v>31</v>
      </c>
      <c r="F18897">
        <v>23734</v>
      </c>
      <c r="G18897">
        <v>16552</v>
      </c>
      <c r="H18897">
        <v>0.69739614055784949</v>
      </c>
      <c r="I18897" t="str">
        <f>VLOOKUP($B18897&amp;$E18897,'Employee List'!$A:$E,5,0)</f>
        <v>E-1368</v>
      </c>
    </row>
    <row r="18898" spans="1:9" x14ac:dyDescent="0.35">
      <c r="A18898" t="s">
        <v>1257</v>
      </c>
      <c r="B18898" t="s">
        <v>293</v>
      </c>
      <c r="C18898" t="s">
        <v>397</v>
      </c>
      <c r="D18898" t="s">
        <v>1262</v>
      </c>
      <c r="E18898" t="s">
        <v>29</v>
      </c>
      <c r="F18898">
        <v>11954</v>
      </c>
      <c r="G18898">
        <v>9604</v>
      </c>
      <c r="H18898">
        <v>0.80341308348669904</v>
      </c>
      <c r="I18898" t="str">
        <f>VLOOKUP($B18898&amp;$E18898,'Employee List'!$A:$E,5,0)</f>
        <v>E-1368</v>
      </c>
    </row>
    <row r="18899" spans="1:9" x14ac:dyDescent="0.35">
      <c r="A18899" t="s">
        <v>1257</v>
      </c>
      <c r="B18899" t="s">
        <v>293</v>
      </c>
      <c r="C18899" t="s">
        <v>397</v>
      </c>
      <c r="D18899" t="s">
        <v>1262</v>
      </c>
      <c r="E18899" t="s">
        <v>30</v>
      </c>
      <c r="F18899">
        <v>12634</v>
      </c>
      <c r="G18899">
        <v>8382</v>
      </c>
      <c r="H18899">
        <v>0.66344783916416017</v>
      </c>
      <c r="I18899" t="str">
        <f>VLOOKUP($B18899&amp;$E18899,'Employee List'!$A:$E,5,0)</f>
        <v>E-1368</v>
      </c>
    </row>
    <row r="18900" spans="1:9" x14ac:dyDescent="0.35">
      <c r="A18900" t="s">
        <v>1257</v>
      </c>
      <c r="B18900" t="s">
        <v>293</v>
      </c>
      <c r="C18900" t="s">
        <v>397</v>
      </c>
      <c r="D18900" t="s">
        <v>1262</v>
      </c>
      <c r="E18900" t="s">
        <v>31</v>
      </c>
      <c r="F18900">
        <v>14925</v>
      </c>
      <c r="G18900">
        <v>14858</v>
      </c>
      <c r="H18900">
        <v>0.99551088777219432</v>
      </c>
      <c r="I18900" t="str">
        <f>VLOOKUP($B18900&amp;$E18900,'Employee List'!$A:$E,5,0)</f>
        <v>E-1368</v>
      </c>
    </row>
    <row r="18901" spans="1:9" x14ac:dyDescent="0.35">
      <c r="A18901" t="s">
        <v>1257</v>
      </c>
      <c r="B18901" t="s">
        <v>293</v>
      </c>
      <c r="C18901" t="s">
        <v>397</v>
      </c>
      <c r="D18901" t="s">
        <v>1282</v>
      </c>
      <c r="E18901" t="s">
        <v>30</v>
      </c>
      <c r="F18901">
        <v>13196</v>
      </c>
      <c r="G18901">
        <v>2437</v>
      </c>
      <c r="H18901">
        <v>0.1846771749014853</v>
      </c>
      <c r="I18901" t="str">
        <f>VLOOKUP($B18901&amp;$E18901,'Employee List'!$A:$E,5,0)</f>
        <v>E-1368</v>
      </c>
    </row>
    <row r="18902" spans="1:9" x14ac:dyDescent="0.35">
      <c r="A18902" t="s">
        <v>1257</v>
      </c>
      <c r="B18902" t="s">
        <v>293</v>
      </c>
      <c r="C18902" t="s">
        <v>397</v>
      </c>
      <c r="D18902" t="s">
        <v>1282</v>
      </c>
      <c r="E18902" t="s">
        <v>31</v>
      </c>
      <c r="F18902">
        <v>14556</v>
      </c>
      <c r="G18902">
        <v>3338</v>
      </c>
      <c r="H18902">
        <v>0.22932124209947788</v>
      </c>
      <c r="I18902" t="str">
        <f>VLOOKUP($B18902&amp;$E18902,'Employee List'!$A:$E,5,0)</f>
        <v>E-1368</v>
      </c>
    </row>
    <row r="18903" spans="1:9" x14ac:dyDescent="0.35">
      <c r="A18903" t="s">
        <v>1257</v>
      </c>
      <c r="B18903" t="s">
        <v>293</v>
      </c>
      <c r="C18903" t="s">
        <v>397</v>
      </c>
      <c r="D18903" t="s">
        <v>1281</v>
      </c>
      <c r="E18903" t="s">
        <v>29</v>
      </c>
      <c r="F18903">
        <v>3849</v>
      </c>
      <c r="G18903">
        <v>5808</v>
      </c>
      <c r="H18903">
        <v>1.5089633671083398</v>
      </c>
      <c r="I18903" t="str">
        <f>VLOOKUP($B18903&amp;$E18903,'Employee List'!$A:$E,5,0)</f>
        <v>E-1368</v>
      </c>
    </row>
    <row r="18904" spans="1:9" x14ac:dyDescent="0.35">
      <c r="A18904" t="s">
        <v>1257</v>
      </c>
      <c r="B18904" t="s">
        <v>293</v>
      </c>
      <c r="C18904" t="s">
        <v>397</v>
      </c>
      <c r="D18904" t="s">
        <v>1281</v>
      </c>
      <c r="E18904" t="s">
        <v>30</v>
      </c>
      <c r="F18904">
        <v>4074</v>
      </c>
      <c r="G18904">
        <v>5383</v>
      </c>
      <c r="H18904">
        <v>1.3213058419243986</v>
      </c>
      <c r="I18904" t="str">
        <f>VLOOKUP($B18904&amp;$E18904,'Employee List'!$A:$E,5,0)</f>
        <v>E-1368</v>
      </c>
    </row>
    <row r="18905" spans="1:9" x14ac:dyDescent="0.35">
      <c r="A18905" t="s">
        <v>1257</v>
      </c>
      <c r="B18905" t="s">
        <v>293</v>
      </c>
      <c r="C18905" t="s">
        <v>397</v>
      </c>
      <c r="D18905" t="s">
        <v>1281</v>
      </c>
      <c r="E18905" t="s">
        <v>31</v>
      </c>
      <c r="F18905">
        <v>5136</v>
      </c>
      <c r="G18905">
        <v>3902</v>
      </c>
      <c r="H18905">
        <v>0.75973520249221183</v>
      </c>
      <c r="I18905" t="str">
        <f>VLOOKUP($B18905&amp;$E18905,'Employee List'!$A:$E,5,0)</f>
        <v>E-1368</v>
      </c>
    </row>
    <row r="18906" spans="1:9" x14ac:dyDescent="0.35">
      <c r="A18906" t="s">
        <v>1257</v>
      </c>
      <c r="B18906" t="s">
        <v>294</v>
      </c>
      <c r="C18906" t="s">
        <v>397</v>
      </c>
      <c r="D18906" t="s">
        <v>1274</v>
      </c>
      <c r="E18906" t="s">
        <v>29</v>
      </c>
      <c r="F18906">
        <v>25999</v>
      </c>
      <c r="G18906">
        <v>27064</v>
      </c>
      <c r="H18906">
        <v>1.0409631139659217</v>
      </c>
      <c r="I18906" t="str">
        <f>VLOOKUP($B18906&amp;$E18906,'Employee List'!$A:$E,5,0)</f>
        <v>E-1369</v>
      </c>
    </row>
    <row r="18907" spans="1:9" x14ac:dyDescent="0.35">
      <c r="A18907" t="s">
        <v>1257</v>
      </c>
      <c r="B18907" t="s">
        <v>294</v>
      </c>
      <c r="C18907" t="s">
        <v>397</v>
      </c>
      <c r="D18907" t="s">
        <v>1274</v>
      </c>
      <c r="E18907" t="s">
        <v>30</v>
      </c>
      <c r="F18907">
        <v>25177</v>
      </c>
      <c r="G18907">
        <v>16770</v>
      </c>
      <c r="H18907">
        <v>0.66608412439925324</v>
      </c>
      <c r="I18907" t="str">
        <f>VLOOKUP($B18907&amp;$E18907,'Employee List'!$A:$E,5,0)</f>
        <v>E-1369</v>
      </c>
    </row>
    <row r="18908" spans="1:9" x14ac:dyDescent="0.35">
      <c r="A18908" t="s">
        <v>1257</v>
      </c>
      <c r="B18908" t="s">
        <v>294</v>
      </c>
      <c r="C18908" t="s">
        <v>397</v>
      </c>
      <c r="D18908" t="s">
        <v>1274</v>
      </c>
      <c r="E18908" t="s">
        <v>31</v>
      </c>
      <c r="F18908">
        <v>25134</v>
      </c>
      <c r="G18908">
        <v>8637</v>
      </c>
      <c r="H18908">
        <v>0.34363809978515159</v>
      </c>
      <c r="I18908" t="str">
        <f>VLOOKUP($B18908&amp;$E18908,'Employee List'!$A:$E,5,0)</f>
        <v>E-1369</v>
      </c>
    </row>
    <row r="18909" spans="1:9" x14ac:dyDescent="0.35">
      <c r="A18909" t="s">
        <v>1257</v>
      </c>
      <c r="B18909" t="s">
        <v>294</v>
      </c>
      <c r="C18909" t="s">
        <v>397</v>
      </c>
      <c r="D18909" t="s">
        <v>1263</v>
      </c>
      <c r="E18909" t="s">
        <v>29</v>
      </c>
      <c r="F18909">
        <v>68188</v>
      </c>
      <c r="G18909">
        <v>67229</v>
      </c>
      <c r="H18909">
        <v>0.98593594180794275</v>
      </c>
      <c r="I18909" t="str">
        <f>VLOOKUP($B18909&amp;$E18909,'Employee List'!$A:$E,5,0)</f>
        <v>E-1369</v>
      </c>
    </row>
    <row r="18910" spans="1:9" x14ac:dyDescent="0.35">
      <c r="A18910" t="s">
        <v>1257</v>
      </c>
      <c r="B18910" t="s">
        <v>294</v>
      </c>
      <c r="C18910" t="s">
        <v>397</v>
      </c>
      <c r="D18910" t="s">
        <v>1263</v>
      </c>
      <c r="E18910" t="s">
        <v>30</v>
      </c>
      <c r="F18910">
        <v>67925</v>
      </c>
      <c r="G18910">
        <v>42125</v>
      </c>
      <c r="H18910">
        <v>0.62016930437983064</v>
      </c>
      <c r="I18910" t="str">
        <f>VLOOKUP($B18910&amp;$E18910,'Employee List'!$A:$E,5,0)</f>
        <v>E-1369</v>
      </c>
    </row>
    <row r="18911" spans="1:9" x14ac:dyDescent="0.35">
      <c r="A18911" t="s">
        <v>1257</v>
      </c>
      <c r="B18911" t="s">
        <v>294</v>
      </c>
      <c r="C18911" t="s">
        <v>397</v>
      </c>
      <c r="D18911" t="s">
        <v>1263</v>
      </c>
      <c r="E18911" t="s">
        <v>31</v>
      </c>
      <c r="F18911">
        <v>70689</v>
      </c>
      <c r="G18911">
        <v>54057</v>
      </c>
      <c r="H18911">
        <v>0.76471586809828973</v>
      </c>
      <c r="I18911" t="str">
        <f>VLOOKUP($B18911&amp;$E18911,'Employee List'!$A:$E,5,0)</f>
        <v>E-1369</v>
      </c>
    </row>
    <row r="18912" spans="1:9" x14ac:dyDescent="0.35">
      <c r="A18912" t="s">
        <v>1257</v>
      </c>
      <c r="B18912" t="s">
        <v>294</v>
      </c>
      <c r="C18912" t="s">
        <v>397</v>
      </c>
      <c r="D18912" t="s">
        <v>1264</v>
      </c>
      <c r="E18912" t="s">
        <v>29</v>
      </c>
      <c r="F18912">
        <v>66200</v>
      </c>
      <c r="G18912">
        <v>4515</v>
      </c>
      <c r="H18912">
        <v>6.8202416918429001E-2</v>
      </c>
      <c r="I18912" t="str">
        <f>VLOOKUP($B18912&amp;$E18912,'Employee List'!$A:$E,5,0)</f>
        <v>E-1369</v>
      </c>
    </row>
    <row r="18913" spans="1:9" x14ac:dyDescent="0.35">
      <c r="A18913" t="s">
        <v>1257</v>
      </c>
      <c r="B18913" t="s">
        <v>294</v>
      </c>
      <c r="C18913" t="s">
        <v>397</v>
      </c>
      <c r="D18913" t="s">
        <v>1264</v>
      </c>
      <c r="E18913" t="s">
        <v>30</v>
      </c>
      <c r="F18913">
        <v>65344</v>
      </c>
      <c r="G18913">
        <v>21068</v>
      </c>
      <c r="H18913">
        <v>0.32241674828599415</v>
      </c>
      <c r="I18913" t="str">
        <f>VLOOKUP($B18913&amp;$E18913,'Employee List'!$A:$E,5,0)</f>
        <v>E-1369</v>
      </c>
    </row>
    <row r="18914" spans="1:9" x14ac:dyDescent="0.35">
      <c r="A18914" t="s">
        <v>1257</v>
      </c>
      <c r="B18914" t="s">
        <v>294</v>
      </c>
      <c r="C18914" t="s">
        <v>397</v>
      </c>
      <c r="D18914" t="s">
        <v>1264</v>
      </c>
      <c r="E18914" t="s">
        <v>31</v>
      </c>
      <c r="F18914">
        <v>66571</v>
      </c>
      <c r="G18914">
        <v>9479</v>
      </c>
      <c r="H18914">
        <v>0.14238932868666537</v>
      </c>
      <c r="I18914" t="str">
        <f>VLOOKUP($B18914&amp;$E18914,'Employee List'!$A:$E,5,0)</f>
        <v>E-1369</v>
      </c>
    </row>
    <row r="18915" spans="1:9" x14ac:dyDescent="0.35">
      <c r="A18915" t="s">
        <v>1257</v>
      </c>
      <c r="B18915" t="s">
        <v>294</v>
      </c>
      <c r="C18915" t="s">
        <v>397</v>
      </c>
      <c r="D18915" t="s">
        <v>1265</v>
      </c>
      <c r="E18915" t="s">
        <v>29</v>
      </c>
      <c r="F18915">
        <v>4268</v>
      </c>
      <c r="G18915">
        <v>3101</v>
      </c>
      <c r="H18915">
        <v>0.72656982193064668</v>
      </c>
      <c r="I18915" t="str">
        <f>VLOOKUP($B18915&amp;$E18915,'Employee List'!$A:$E,5,0)</f>
        <v>E-1369</v>
      </c>
    </row>
    <row r="18916" spans="1:9" x14ac:dyDescent="0.35">
      <c r="A18916" t="s">
        <v>1257</v>
      </c>
      <c r="B18916" t="s">
        <v>294</v>
      </c>
      <c r="C18916" t="s">
        <v>397</v>
      </c>
      <c r="D18916" t="s">
        <v>1265</v>
      </c>
      <c r="E18916" t="s">
        <v>30</v>
      </c>
      <c r="F18916">
        <v>1283</v>
      </c>
      <c r="G18916">
        <v>5209</v>
      </c>
      <c r="H18916">
        <v>4.0600155884645366</v>
      </c>
      <c r="I18916" t="str">
        <f>VLOOKUP($B18916&amp;$E18916,'Employee List'!$A:$E,5,0)</f>
        <v>E-1369</v>
      </c>
    </row>
    <row r="18917" spans="1:9" x14ac:dyDescent="0.35">
      <c r="A18917" t="s">
        <v>1257</v>
      </c>
      <c r="B18917" t="s">
        <v>294</v>
      </c>
      <c r="C18917" t="s">
        <v>397</v>
      </c>
      <c r="D18917" t="s">
        <v>1265</v>
      </c>
      <c r="E18917" t="s">
        <v>31</v>
      </c>
      <c r="F18917">
        <v>4290</v>
      </c>
      <c r="G18917">
        <v>5721</v>
      </c>
      <c r="H18917">
        <v>1.3335664335664337</v>
      </c>
      <c r="I18917" t="str">
        <f>VLOOKUP($B18917&amp;$E18917,'Employee List'!$A:$E,5,0)</f>
        <v>E-1369</v>
      </c>
    </row>
    <row r="18918" spans="1:9" x14ac:dyDescent="0.35">
      <c r="A18918" t="s">
        <v>1257</v>
      </c>
      <c r="B18918" t="s">
        <v>294</v>
      </c>
      <c r="C18918" t="s">
        <v>397</v>
      </c>
      <c r="D18918" t="s">
        <v>1260</v>
      </c>
      <c r="E18918" t="s">
        <v>29</v>
      </c>
      <c r="F18918">
        <v>71032</v>
      </c>
      <c r="G18918">
        <v>48421</v>
      </c>
      <c r="H18918">
        <v>0.68167868003153509</v>
      </c>
      <c r="I18918" t="str">
        <f>VLOOKUP($B18918&amp;$E18918,'Employee List'!$A:$E,5,0)</f>
        <v>E-1369</v>
      </c>
    </row>
    <row r="18919" spans="1:9" x14ac:dyDescent="0.35">
      <c r="A18919" t="s">
        <v>1257</v>
      </c>
      <c r="B18919" t="s">
        <v>294</v>
      </c>
      <c r="C18919" t="s">
        <v>397</v>
      </c>
      <c r="D18919" t="s">
        <v>1260</v>
      </c>
      <c r="E18919" t="s">
        <v>30</v>
      </c>
      <c r="F18919">
        <v>73133</v>
      </c>
      <c r="G18919">
        <v>92231</v>
      </c>
      <c r="H18919">
        <v>1.2611406615344647</v>
      </c>
      <c r="I18919" t="str">
        <f>VLOOKUP($B18919&amp;$E18919,'Employee List'!$A:$E,5,0)</f>
        <v>E-1369</v>
      </c>
    </row>
    <row r="18920" spans="1:9" x14ac:dyDescent="0.35">
      <c r="A18920" t="s">
        <v>1257</v>
      </c>
      <c r="B18920" t="s">
        <v>294</v>
      </c>
      <c r="C18920" t="s">
        <v>397</v>
      </c>
      <c r="D18920" t="s">
        <v>1260</v>
      </c>
      <c r="E18920" t="s">
        <v>31</v>
      </c>
      <c r="F18920">
        <v>80000</v>
      </c>
      <c r="G18920">
        <v>102963</v>
      </c>
      <c r="H18920">
        <v>1.2870375000000001</v>
      </c>
      <c r="I18920" t="str">
        <f>VLOOKUP($B18920&amp;$E18920,'Employee List'!$A:$E,5,0)</f>
        <v>E-1369</v>
      </c>
    </row>
    <row r="18921" spans="1:9" x14ac:dyDescent="0.35">
      <c r="A18921" t="s">
        <v>1257</v>
      </c>
      <c r="B18921" t="s">
        <v>294</v>
      </c>
      <c r="C18921" t="s">
        <v>397</v>
      </c>
      <c r="D18921" t="s">
        <v>1261</v>
      </c>
      <c r="E18921" t="s">
        <v>29</v>
      </c>
      <c r="F18921">
        <v>60423</v>
      </c>
      <c r="G18921">
        <v>78527</v>
      </c>
      <c r="H18921">
        <v>1.2996210052463466</v>
      </c>
      <c r="I18921" t="str">
        <f>VLOOKUP($B18921&amp;$E18921,'Employee List'!$A:$E,5,0)</f>
        <v>E-1369</v>
      </c>
    </row>
    <row r="18922" spans="1:9" x14ac:dyDescent="0.35">
      <c r="A18922" t="s">
        <v>1257</v>
      </c>
      <c r="B18922" t="s">
        <v>294</v>
      </c>
      <c r="C18922" t="s">
        <v>397</v>
      </c>
      <c r="D18922" t="s">
        <v>1261</v>
      </c>
      <c r="E18922" t="s">
        <v>30</v>
      </c>
      <c r="F18922">
        <v>61956</v>
      </c>
      <c r="G18922">
        <v>37706</v>
      </c>
      <c r="H18922">
        <v>0.60859319517076638</v>
      </c>
      <c r="I18922" t="str">
        <f>VLOOKUP($B18922&amp;$E18922,'Employee List'!$A:$E,5,0)</f>
        <v>E-1369</v>
      </c>
    </row>
    <row r="18923" spans="1:9" x14ac:dyDescent="0.35">
      <c r="A18923" t="s">
        <v>1257</v>
      </c>
      <c r="B18923" t="s">
        <v>294</v>
      </c>
      <c r="C18923" t="s">
        <v>397</v>
      </c>
      <c r="D18923" t="s">
        <v>1261</v>
      </c>
      <c r="E18923" t="s">
        <v>31</v>
      </c>
      <c r="F18923">
        <v>63228</v>
      </c>
      <c r="G18923">
        <v>43751</v>
      </c>
      <c r="H18923">
        <v>0.69195609540077185</v>
      </c>
      <c r="I18923" t="str">
        <f>VLOOKUP($B18923&amp;$E18923,'Employee List'!$A:$E,5,0)</f>
        <v>E-1369</v>
      </c>
    </row>
    <row r="18924" spans="1:9" x14ac:dyDescent="0.35">
      <c r="A18924" t="s">
        <v>1257</v>
      </c>
      <c r="B18924" t="s">
        <v>294</v>
      </c>
      <c r="C18924" t="s">
        <v>397</v>
      </c>
      <c r="D18924" t="s">
        <v>1266</v>
      </c>
      <c r="E18924" t="s">
        <v>29</v>
      </c>
      <c r="F18924">
        <v>12001</v>
      </c>
      <c r="G18924">
        <v>8995</v>
      </c>
      <c r="H18924">
        <v>0.7495208732605616</v>
      </c>
      <c r="I18924" t="str">
        <f>VLOOKUP($B18924&amp;$E18924,'Employee List'!$A:$E,5,0)</f>
        <v>E-1369</v>
      </c>
    </row>
    <row r="18925" spans="1:9" x14ac:dyDescent="0.35">
      <c r="A18925" t="s">
        <v>1257</v>
      </c>
      <c r="B18925" t="s">
        <v>294</v>
      </c>
      <c r="C18925" t="s">
        <v>397</v>
      </c>
      <c r="D18925" t="s">
        <v>1266</v>
      </c>
      <c r="E18925" t="s">
        <v>30</v>
      </c>
      <c r="F18925">
        <v>13454</v>
      </c>
      <c r="G18925">
        <v>16895</v>
      </c>
      <c r="H18925">
        <v>1.2557603686635945</v>
      </c>
      <c r="I18925" t="str">
        <f>VLOOKUP($B18925&amp;$E18925,'Employee List'!$A:$E,5,0)</f>
        <v>E-1369</v>
      </c>
    </row>
    <row r="18926" spans="1:9" x14ac:dyDescent="0.35">
      <c r="A18926" t="s">
        <v>1257</v>
      </c>
      <c r="B18926" t="s">
        <v>294</v>
      </c>
      <c r="C18926" t="s">
        <v>397</v>
      </c>
      <c r="D18926" t="s">
        <v>1266</v>
      </c>
      <c r="E18926" t="s">
        <v>31</v>
      </c>
      <c r="F18926">
        <v>13866</v>
      </c>
      <c r="G18926">
        <v>8862</v>
      </c>
      <c r="H18926">
        <v>0.63911726525313717</v>
      </c>
      <c r="I18926" t="str">
        <f>VLOOKUP($B18926&amp;$E18926,'Employee List'!$A:$E,5,0)</f>
        <v>E-1369</v>
      </c>
    </row>
    <row r="18927" spans="1:9" x14ac:dyDescent="0.35">
      <c r="A18927" t="s">
        <v>1257</v>
      </c>
      <c r="B18927" t="s">
        <v>294</v>
      </c>
      <c r="C18927" t="s">
        <v>397</v>
      </c>
      <c r="D18927" t="s">
        <v>1267</v>
      </c>
      <c r="E18927" t="s">
        <v>29</v>
      </c>
      <c r="F18927">
        <v>24457</v>
      </c>
      <c r="G18927">
        <v>10947</v>
      </c>
      <c r="H18927">
        <v>0.44760191356257922</v>
      </c>
      <c r="I18927" t="str">
        <f>VLOOKUP($B18927&amp;$E18927,'Employee List'!$A:$E,5,0)</f>
        <v>E-1369</v>
      </c>
    </row>
    <row r="18928" spans="1:9" x14ac:dyDescent="0.35">
      <c r="A18928" t="s">
        <v>1257</v>
      </c>
      <c r="B18928" t="s">
        <v>294</v>
      </c>
      <c r="C18928" t="s">
        <v>397</v>
      </c>
      <c r="D18928" t="s">
        <v>1267</v>
      </c>
      <c r="E18928" t="s">
        <v>30</v>
      </c>
      <c r="F18928">
        <v>24054</v>
      </c>
      <c r="G18928">
        <v>14760</v>
      </c>
      <c r="H18928">
        <v>0.61361935644799204</v>
      </c>
      <c r="I18928" t="str">
        <f>VLOOKUP($B18928&amp;$E18928,'Employee List'!$A:$E,5,0)</f>
        <v>E-1369</v>
      </c>
    </row>
    <row r="18929" spans="1:9" x14ac:dyDescent="0.35">
      <c r="A18929" t="s">
        <v>1257</v>
      </c>
      <c r="B18929" t="s">
        <v>294</v>
      </c>
      <c r="C18929" t="s">
        <v>397</v>
      </c>
      <c r="D18929" t="s">
        <v>1267</v>
      </c>
      <c r="E18929" t="s">
        <v>31</v>
      </c>
      <c r="F18929">
        <v>24222</v>
      </c>
      <c r="G18929">
        <v>13373</v>
      </c>
      <c r="H18929">
        <v>0.55210139542564607</v>
      </c>
      <c r="I18929" t="str">
        <f>VLOOKUP($B18929&amp;$E18929,'Employee List'!$A:$E,5,0)</f>
        <v>E-1369</v>
      </c>
    </row>
    <row r="18930" spans="1:9" x14ac:dyDescent="0.35">
      <c r="A18930" t="s">
        <v>1257</v>
      </c>
      <c r="B18930" t="s">
        <v>294</v>
      </c>
      <c r="C18930" t="s">
        <v>397</v>
      </c>
      <c r="D18930" t="s">
        <v>1268</v>
      </c>
      <c r="E18930" t="s">
        <v>29</v>
      </c>
      <c r="F18930">
        <v>15778</v>
      </c>
      <c r="G18930">
        <v>5618</v>
      </c>
      <c r="H18930">
        <v>0.35606540752947141</v>
      </c>
      <c r="I18930" t="str">
        <f>VLOOKUP($B18930&amp;$E18930,'Employee List'!$A:$E,5,0)</f>
        <v>E-1369</v>
      </c>
    </row>
    <row r="18931" spans="1:9" x14ac:dyDescent="0.35">
      <c r="A18931" t="s">
        <v>1257</v>
      </c>
      <c r="B18931" t="s">
        <v>294</v>
      </c>
      <c r="C18931" t="s">
        <v>397</v>
      </c>
      <c r="D18931" t="s">
        <v>1268</v>
      </c>
      <c r="E18931" t="s">
        <v>30</v>
      </c>
      <c r="F18931">
        <v>13110</v>
      </c>
      <c r="G18931">
        <v>8553</v>
      </c>
      <c r="H18931">
        <v>0.65240274599542336</v>
      </c>
      <c r="I18931" t="str">
        <f>VLOOKUP($B18931&amp;$E18931,'Employee List'!$A:$E,5,0)</f>
        <v>E-1369</v>
      </c>
    </row>
    <row r="18932" spans="1:9" x14ac:dyDescent="0.35">
      <c r="A18932" t="s">
        <v>1257</v>
      </c>
      <c r="B18932" t="s">
        <v>294</v>
      </c>
      <c r="C18932" t="s">
        <v>397</v>
      </c>
      <c r="D18932" t="s">
        <v>1268</v>
      </c>
      <c r="E18932" t="s">
        <v>31</v>
      </c>
      <c r="F18932">
        <v>12612</v>
      </c>
      <c r="G18932">
        <v>5324</v>
      </c>
      <c r="H18932">
        <v>0.42213764668569614</v>
      </c>
      <c r="I18932" t="str">
        <f>VLOOKUP($B18932&amp;$E18932,'Employee List'!$A:$E,5,0)</f>
        <v>E-1369</v>
      </c>
    </row>
    <row r="18933" spans="1:9" x14ac:dyDescent="0.35">
      <c r="A18933" t="s">
        <v>1257</v>
      </c>
      <c r="B18933" t="s">
        <v>294</v>
      </c>
      <c r="C18933" t="s">
        <v>397</v>
      </c>
      <c r="D18933" t="s">
        <v>1269</v>
      </c>
      <c r="E18933" t="s">
        <v>29</v>
      </c>
      <c r="F18933">
        <v>3650</v>
      </c>
      <c r="G18933">
        <v>4312</v>
      </c>
      <c r="H18933">
        <v>1.1813698630136986</v>
      </c>
      <c r="I18933" t="str">
        <f>VLOOKUP($B18933&amp;$E18933,'Employee List'!$A:$E,5,0)</f>
        <v>E-1369</v>
      </c>
    </row>
    <row r="18934" spans="1:9" x14ac:dyDescent="0.35">
      <c r="A18934" t="s">
        <v>1257</v>
      </c>
      <c r="B18934" t="s">
        <v>294</v>
      </c>
      <c r="C18934" t="s">
        <v>397</v>
      </c>
      <c r="D18934" t="s">
        <v>1269</v>
      </c>
      <c r="E18934" t="s">
        <v>30</v>
      </c>
      <c r="F18934">
        <v>3580</v>
      </c>
      <c r="G18934">
        <v>7485</v>
      </c>
      <c r="H18934">
        <v>2.0907821229050279</v>
      </c>
      <c r="I18934" t="str">
        <f>VLOOKUP($B18934&amp;$E18934,'Employee List'!$A:$E,5,0)</f>
        <v>E-1369</v>
      </c>
    </row>
    <row r="18935" spans="1:9" x14ac:dyDescent="0.35">
      <c r="A18935" t="s">
        <v>1257</v>
      </c>
      <c r="B18935" t="s">
        <v>294</v>
      </c>
      <c r="C18935" t="s">
        <v>397</v>
      </c>
      <c r="D18935" t="s">
        <v>1269</v>
      </c>
      <c r="E18935" t="s">
        <v>31</v>
      </c>
      <c r="F18935">
        <v>3132</v>
      </c>
      <c r="G18935">
        <v>4360</v>
      </c>
      <c r="H18935">
        <v>1.392081736909323</v>
      </c>
      <c r="I18935" t="str">
        <f>VLOOKUP($B18935&amp;$E18935,'Employee List'!$A:$E,5,0)</f>
        <v>E-1369</v>
      </c>
    </row>
    <row r="18936" spans="1:9" x14ac:dyDescent="0.35">
      <c r="A18936" t="s">
        <v>1257</v>
      </c>
      <c r="B18936" t="s">
        <v>294</v>
      </c>
      <c r="C18936" t="s">
        <v>397</v>
      </c>
      <c r="D18936" t="s">
        <v>1270</v>
      </c>
      <c r="E18936" t="s">
        <v>29</v>
      </c>
      <c r="F18936">
        <v>5878</v>
      </c>
      <c r="G18936">
        <v>2985</v>
      </c>
      <c r="H18936">
        <v>0.50782579108540316</v>
      </c>
      <c r="I18936" t="str">
        <f>VLOOKUP($B18936&amp;$E18936,'Employee List'!$A:$E,5,0)</f>
        <v>E-1369</v>
      </c>
    </row>
    <row r="18937" spans="1:9" x14ac:dyDescent="0.35">
      <c r="A18937" t="s">
        <v>1257</v>
      </c>
      <c r="B18937" t="s">
        <v>294</v>
      </c>
      <c r="C18937" t="s">
        <v>397</v>
      </c>
      <c r="D18937" t="s">
        <v>1270</v>
      </c>
      <c r="E18937" t="s">
        <v>30</v>
      </c>
      <c r="F18937">
        <v>5235</v>
      </c>
      <c r="G18937">
        <v>7377</v>
      </c>
      <c r="H18937">
        <v>1.4091690544412607</v>
      </c>
      <c r="I18937" t="str">
        <f>VLOOKUP($B18937&amp;$E18937,'Employee List'!$A:$E,5,0)</f>
        <v>E-1369</v>
      </c>
    </row>
    <row r="18938" spans="1:9" x14ac:dyDescent="0.35">
      <c r="A18938" t="s">
        <v>1257</v>
      </c>
      <c r="B18938" t="s">
        <v>294</v>
      </c>
      <c r="C18938" t="s">
        <v>397</v>
      </c>
      <c r="D18938" t="s">
        <v>1270</v>
      </c>
      <c r="E18938" t="s">
        <v>31</v>
      </c>
      <c r="F18938">
        <v>5209</v>
      </c>
      <c r="G18938">
        <v>3220</v>
      </c>
      <c r="H18938">
        <v>0.61816087540794773</v>
      </c>
      <c r="I18938" t="str">
        <f>VLOOKUP($B18938&amp;$E18938,'Employee List'!$A:$E,5,0)</f>
        <v>E-1369</v>
      </c>
    </row>
    <row r="18939" spans="1:9" x14ac:dyDescent="0.35">
      <c r="A18939" t="s">
        <v>1257</v>
      </c>
      <c r="B18939" t="s">
        <v>294</v>
      </c>
      <c r="C18939" t="s">
        <v>397</v>
      </c>
      <c r="D18939" t="s">
        <v>1271</v>
      </c>
      <c r="E18939" t="s">
        <v>29</v>
      </c>
      <c r="F18939">
        <v>13145</v>
      </c>
      <c r="G18939">
        <v>9189</v>
      </c>
      <c r="H18939">
        <v>0.69904906808672496</v>
      </c>
      <c r="I18939" t="str">
        <f>VLOOKUP($B18939&amp;$E18939,'Employee List'!$A:$E,5,0)</f>
        <v>E-1369</v>
      </c>
    </row>
    <row r="18940" spans="1:9" x14ac:dyDescent="0.35">
      <c r="A18940" t="s">
        <v>1257</v>
      </c>
      <c r="B18940" t="s">
        <v>294</v>
      </c>
      <c r="C18940" t="s">
        <v>397</v>
      </c>
      <c r="D18940" t="s">
        <v>1271</v>
      </c>
      <c r="E18940" t="s">
        <v>30</v>
      </c>
      <c r="F18940">
        <v>13384</v>
      </c>
      <c r="G18940">
        <v>14286</v>
      </c>
      <c r="H18940">
        <v>1.0673939031679618</v>
      </c>
      <c r="I18940" t="str">
        <f>VLOOKUP($B18940&amp;$E18940,'Employee List'!$A:$E,5,0)</f>
        <v>E-1369</v>
      </c>
    </row>
    <row r="18941" spans="1:9" x14ac:dyDescent="0.35">
      <c r="A18941" t="s">
        <v>1257</v>
      </c>
      <c r="B18941" t="s">
        <v>294</v>
      </c>
      <c r="C18941" t="s">
        <v>397</v>
      </c>
      <c r="D18941" t="s">
        <v>1271</v>
      </c>
      <c r="E18941" t="s">
        <v>31</v>
      </c>
      <c r="F18941">
        <v>11818</v>
      </c>
      <c r="G18941">
        <v>7513</v>
      </c>
      <c r="H18941">
        <v>0.63572516500253851</v>
      </c>
      <c r="I18941" t="str">
        <f>VLOOKUP($B18941&amp;$E18941,'Employee List'!$A:$E,5,0)</f>
        <v>E-1369</v>
      </c>
    </row>
    <row r="18942" spans="1:9" x14ac:dyDescent="0.35">
      <c r="A18942" t="s">
        <v>1257</v>
      </c>
      <c r="B18942" t="s">
        <v>294</v>
      </c>
      <c r="C18942" t="s">
        <v>397</v>
      </c>
      <c r="D18942" t="s">
        <v>1258</v>
      </c>
      <c r="E18942" t="s">
        <v>29</v>
      </c>
      <c r="F18942">
        <v>114896</v>
      </c>
      <c r="G18942">
        <v>123070</v>
      </c>
      <c r="H18942">
        <v>1.0711425985238825</v>
      </c>
      <c r="I18942" t="str">
        <f>VLOOKUP($B18942&amp;$E18942,'Employee List'!$A:$E,5,0)</f>
        <v>E-1369</v>
      </c>
    </row>
    <row r="18943" spans="1:9" x14ac:dyDescent="0.35">
      <c r="A18943" t="s">
        <v>1257</v>
      </c>
      <c r="B18943" t="s">
        <v>294</v>
      </c>
      <c r="C18943" t="s">
        <v>397</v>
      </c>
      <c r="D18943" t="s">
        <v>1258</v>
      </c>
      <c r="E18943" t="s">
        <v>30</v>
      </c>
      <c r="F18943">
        <v>113201</v>
      </c>
      <c r="G18943">
        <v>59894</v>
      </c>
      <c r="H18943">
        <v>0.52909426595171416</v>
      </c>
      <c r="I18943" t="str">
        <f>VLOOKUP($B18943&amp;$E18943,'Employee List'!$A:$E,5,0)</f>
        <v>E-1369</v>
      </c>
    </row>
    <row r="18944" spans="1:9" x14ac:dyDescent="0.35">
      <c r="A18944" t="s">
        <v>1257</v>
      </c>
      <c r="B18944" t="s">
        <v>294</v>
      </c>
      <c r="C18944" t="s">
        <v>397</v>
      </c>
      <c r="D18944" t="s">
        <v>1258</v>
      </c>
      <c r="E18944" t="s">
        <v>31</v>
      </c>
      <c r="F18944">
        <v>106439</v>
      </c>
      <c r="G18944">
        <v>32079</v>
      </c>
      <c r="H18944">
        <v>0.30138389124287152</v>
      </c>
      <c r="I18944" t="str">
        <f>VLOOKUP($B18944&amp;$E18944,'Employee List'!$A:$E,5,0)</f>
        <v>E-1369</v>
      </c>
    </row>
    <row r="18945" spans="1:9" x14ac:dyDescent="0.35">
      <c r="A18945" t="s">
        <v>1257</v>
      </c>
      <c r="B18945" t="s">
        <v>294</v>
      </c>
      <c r="C18945" t="s">
        <v>397</v>
      </c>
      <c r="D18945" t="s">
        <v>1272</v>
      </c>
      <c r="E18945" t="s">
        <v>29</v>
      </c>
      <c r="F18945">
        <v>18644</v>
      </c>
      <c r="G18945">
        <v>29768</v>
      </c>
      <c r="H18945">
        <v>1.5966530787384681</v>
      </c>
      <c r="I18945" t="str">
        <f>VLOOKUP($B18945&amp;$E18945,'Employee List'!$A:$E,5,0)</f>
        <v>E-1369</v>
      </c>
    </row>
    <row r="18946" spans="1:9" x14ac:dyDescent="0.35">
      <c r="A18946" t="s">
        <v>1257</v>
      </c>
      <c r="B18946" t="s">
        <v>294</v>
      </c>
      <c r="C18946" t="s">
        <v>397</v>
      </c>
      <c r="D18946" t="s">
        <v>1272</v>
      </c>
      <c r="E18946" t="s">
        <v>30</v>
      </c>
      <c r="F18946">
        <v>20742</v>
      </c>
      <c r="G18946">
        <v>26982</v>
      </c>
      <c r="H18946">
        <v>1.3008388776395718</v>
      </c>
      <c r="I18946" t="str">
        <f>VLOOKUP($B18946&amp;$E18946,'Employee List'!$A:$E,5,0)</f>
        <v>E-1369</v>
      </c>
    </row>
    <row r="18947" spans="1:9" x14ac:dyDescent="0.35">
      <c r="A18947" t="s">
        <v>1257</v>
      </c>
      <c r="B18947" t="s">
        <v>294</v>
      </c>
      <c r="C18947" t="s">
        <v>397</v>
      </c>
      <c r="D18947" t="s">
        <v>1272</v>
      </c>
      <c r="E18947" t="s">
        <v>31</v>
      </c>
      <c r="F18947">
        <v>22507</v>
      </c>
      <c r="G18947">
        <v>21243</v>
      </c>
      <c r="H18947">
        <v>0.94383969431732351</v>
      </c>
      <c r="I18947" t="str">
        <f>VLOOKUP($B18947&amp;$E18947,'Employee List'!$A:$E,5,0)</f>
        <v>E-1369</v>
      </c>
    </row>
    <row r="18948" spans="1:9" x14ac:dyDescent="0.35">
      <c r="A18948" t="s">
        <v>1257</v>
      </c>
      <c r="B18948" t="s">
        <v>294</v>
      </c>
      <c r="C18948" t="s">
        <v>397</v>
      </c>
      <c r="D18948" t="s">
        <v>1259</v>
      </c>
      <c r="E18948" t="s">
        <v>29</v>
      </c>
      <c r="F18948">
        <v>42528</v>
      </c>
      <c r="G18948">
        <v>38118</v>
      </c>
      <c r="H18948">
        <v>0.89630361173814899</v>
      </c>
      <c r="I18948" t="str">
        <f>VLOOKUP($B18948&amp;$E18948,'Employee List'!$A:$E,5,0)</f>
        <v>E-1369</v>
      </c>
    </row>
    <row r="18949" spans="1:9" x14ac:dyDescent="0.35">
      <c r="A18949" t="s">
        <v>1257</v>
      </c>
      <c r="B18949" t="s">
        <v>294</v>
      </c>
      <c r="C18949" t="s">
        <v>397</v>
      </c>
      <c r="D18949" t="s">
        <v>1259</v>
      </c>
      <c r="E18949" t="s">
        <v>30</v>
      </c>
      <c r="F18949">
        <v>42072</v>
      </c>
      <c r="G18949">
        <v>25880</v>
      </c>
      <c r="H18949">
        <v>0.61513595740635096</v>
      </c>
      <c r="I18949" t="str">
        <f>VLOOKUP($B18949&amp;$E18949,'Employee List'!$A:$E,5,0)</f>
        <v>E-1369</v>
      </c>
    </row>
    <row r="18950" spans="1:9" x14ac:dyDescent="0.35">
      <c r="A18950" t="s">
        <v>1257</v>
      </c>
      <c r="B18950" t="s">
        <v>294</v>
      </c>
      <c r="C18950" t="s">
        <v>397</v>
      </c>
      <c r="D18950" t="s">
        <v>1259</v>
      </c>
      <c r="E18950" t="s">
        <v>31</v>
      </c>
      <c r="F18950">
        <v>44058</v>
      </c>
      <c r="G18950">
        <v>24898</v>
      </c>
      <c r="H18950">
        <v>0.56511870715874524</v>
      </c>
      <c r="I18950" t="str">
        <f>VLOOKUP($B18950&amp;$E18950,'Employee List'!$A:$E,5,0)</f>
        <v>E-1369</v>
      </c>
    </row>
    <row r="18951" spans="1:9" x14ac:dyDescent="0.35">
      <c r="A18951" t="s">
        <v>1257</v>
      </c>
      <c r="B18951" t="s">
        <v>294</v>
      </c>
      <c r="C18951" t="s">
        <v>397</v>
      </c>
      <c r="D18951" t="s">
        <v>1273</v>
      </c>
      <c r="E18951" t="s">
        <v>29</v>
      </c>
      <c r="F18951">
        <v>5501</v>
      </c>
      <c r="G18951">
        <v>7663</v>
      </c>
      <c r="H18951">
        <v>1.3930194510089076</v>
      </c>
      <c r="I18951" t="str">
        <f>VLOOKUP($B18951&amp;$E18951,'Employee List'!$A:$E,5,0)</f>
        <v>E-1369</v>
      </c>
    </row>
    <row r="18952" spans="1:9" x14ac:dyDescent="0.35">
      <c r="A18952" t="s">
        <v>1257</v>
      </c>
      <c r="B18952" t="s">
        <v>294</v>
      </c>
      <c r="C18952" t="s">
        <v>397</v>
      </c>
      <c r="D18952" t="s">
        <v>1273</v>
      </c>
      <c r="E18952" t="s">
        <v>30</v>
      </c>
      <c r="F18952">
        <v>6791</v>
      </c>
      <c r="G18952">
        <v>5217</v>
      </c>
      <c r="H18952">
        <v>0.76822264762185244</v>
      </c>
      <c r="I18952" t="str">
        <f>VLOOKUP($B18952&amp;$E18952,'Employee List'!$A:$E,5,0)</f>
        <v>E-1369</v>
      </c>
    </row>
    <row r="18953" spans="1:9" x14ac:dyDescent="0.35">
      <c r="A18953" t="s">
        <v>1257</v>
      </c>
      <c r="B18953" t="s">
        <v>294</v>
      </c>
      <c r="C18953" t="s">
        <v>397</v>
      </c>
      <c r="D18953" t="s">
        <v>1273</v>
      </c>
      <c r="E18953" t="s">
        <v>31</v>
      </c>
      <c r="F18953">
        <v>5903</v>
      </c>
      <c r="G18953">
        <v>6303</v>
      </c>
      <c r="H18953">
        <v>1.0677621548365237</v>
      </c>
      <c r="I18953" t="str">
        <f>VLOOKUP($B18953&amp;$E18953,'Employee List'!$A:$E,5,0)</f>
        <v>E-1369</v>
      </c>
    </row>
    <row r="18954" spans="1:9" x14ac:dyDescent="0.35">
      <c r="A18954" t="s">
        <v>1257</v>
      </c>
      <c r="B18954" t="s">
        <v>294</v>
      </c>
      <c r="C18954" t="s">
        <v>397</v>
      </c>
      <c r="D18954" t="s">
        <v>1275</v>
      </c>
      <c r="E18954" t="s">
        <v>29</v>
      </c>
      <c r="F18954">
        <v>3118</v>
      </c>
      <c r="G18954">
        <v>1266</v>
      </c>
      <c r="H18954">
        <v>0.40602950609364979</v>
      </c>
      <c r="I18954" t="str">
        <f>VLOOKUP($B18954&amp;$E18954,'Employee List'!$A:$E,5,0)</f>
        <v>E-1369</v>
      </c>
    </row>
    <row r="18955" spans="1:9" x14ac:dyDescent="0.35">
      <c r="A18955" t="s">
        <v>1257</v>
      </c>
      <c r="B18955" t="s">
        <v>294</v>
      </c>
      <c r="C18955" t="s">
        <v>397</v>
      </c>
      <c r="D18955" t="s">
        <v>1275</v>
      </c>
      <c r="E18955" t="s">
        <v>30</v>
      </c>
      <c r="F18955">
        <v>3454</v>
      </c>
      <c r="G18955">
        <v>4590</v>
      </c>
      <c r="H18955">
        <v>1.3288940359004053</v>
      </c>
      <c r="I18955" t="str">
        <f>VLOOKUP($B18955&amp;$E18955,'Employee List'!$A:$E,5,0)</f>
        <v>E-1369</v>
      </c>
    </row>
    <row r="18956" spans="1:9" x14ac:dyDescent="0.35">
      <c r="A18956" t="s">
        <v>1257</v>
      </c>
      <c r="B18956" t="s">
        <v>294</v>
      </c>
      <c r="C18956" t="s">
        <v>397</v>
      </c>
      <c r="D18956" t="s">
        <v>1275</v>
      </c>
      <c r="E18956" t="s">
        <v>31</v>
      </c>
      <c r="F18956">
        <v>4037</v>
      </c>
      <c r="G18956">
        <v>5115</v>
      </c>
      <c r="H18956">
        <v>1.2670299727520435</v>
      </c>
      <c r="I18956" t="str">
        <f>VLOOKUP($B18956&amp;$E18956,'Employee List'!$A:$E,5,0)</f>
        <v>E-1369</v>
      </c>
    </row>
    <row r="18957" spans="1:9" x14ac:dyDescent="0.35">
      <c r="A18957" t="s">
        <v>1257</v>
      </c>
      <c r="B18957" t="s">
        <v>294</v>
      </c>
      <c r="C18957" t="s">
        <v>397</v>
      </c>
      <c r="D18957" t="s">
        <v>1276</v>
      </c>
      <c r="E18957" t="s">
        <v>29</v>
      </c>
      <c r="F18957">
        <v>3236</v>
      </c>
      <c r="G18957">
        <v>2071</v>
      </c>
      <c r="H18957">
        <v>0.63998763906056866</v>
      </c>
      <c r="I18957" t="str">
        <f>VLOOKUP($B18957&amp;$E18957,'Employee List'!$A:$E,5,0)</f>
        <v>E-1369</v>
      </c>
    </row>
    <row r="18958" spans="1:9" x14ac:dyDescent="0.35">
      <c r="A18958" t="s">
        <v>1257</v>
      </c>
      <c r="B18958" t="s">
        <v>294</v>
      </c>
      <c r="C18958" t="s">
        <v>397</v>
      </c>
      <c r="D18958" t="s">
        <v>1276</v>
      </c>
      <c r="E18958" t="s">
        <v>30</v>
      </c>
      <c r="F18958">
        <v>1240</v>
      </c>
      <c r="G18958">
        <v>3489</v>
      </c>
      <c r="H18958">
        <v>2.8137096774193546</v>
      </c>
      <c r="I18958" t="str">
        <f>VLOOKUP($B18958&amp;$E18958,'Employee List'!$A:$E,5,0)</f>
        <v>E-1369</v>
      </c>
    </row>
    <row r="18959" spans="1:9" x14ac:dyDescent="0.35">
      <c r="A18959" t="s">
        <v>1257</v>
      </c>
      <c r="B18959" t="s">
        <v>294</v>
      </c>
      <c r="C18959" t="s">
        <v>397</v>
      </c>
      <c r="D18959" t="s">
        <v>1276</v>
      </c>
      <c r="E18959" t="s">
        <v>31</v>
      </c>
      <c r="F18959">
        <v>1501</v>
      </c>
      <c r="G18959">
        <v>2967</v>
      </c>
      <c r="H18959">
        <v>1.9766822118587608</v>
      </c>
      <c r="I18959" t="str">
        <f>VLOOKUP($B18959&amp;$E18959,'Employee List'!$A:$E,5,0)</f>
        <v>E-1369</v>
      </c>
    </row>
    <row r="18960" spans="1:9" x14ac:dyDescent="0.35">
      <c r="A18960" t="s">
        <v>1257</v>
      </c>
      <c r="B18960" t="s">
        <v>294</v>
      </c>
      <c r="C18960" t="s">
        <v>397</v>
      </c>
      <c r="D18960" t="s">
        <v>1277</v>
      </c>
      <c r="E18960" t="s">
        <v>29</v>
      </c>
      <c r="F18960">
        <v>8240</v>
      </c>
      <c r="G18960">
        <v>4151</v>
      </c>
      <c r="H18960">
        <v>0.5037621359223301</v>
      </c>
      <c r="I18960" t="str">
        <f>VLOOKUP($B18960&amp;$E18960,'Employee List'!$A:$E,5,0)</f>
        <v>E-1369</v>
      </c>
    </row>
    <row r="18961" spans="1:9" x14ac:dyDescent="0.35">
      <c r="A18961" t="s">
        <v>1257</v>
      </c>
      <c r="B18961" t="s">
        <v>294</v>
      </c>
      <c r="C18961" t="s">
        <v>397</v>
      </c>
      <c r="D18961" t="s">
        <v>1277</v>
      </c>
      <c r="E18961" t="s">
        <v>30</v>
      </c>
      <c r="F18961">
        <v>9067</v>
      </c>
      <c r="G18961">
        <v>3937</v>
      </c>
      <c r="H18961">
        <v>0.43421197750082718</v>
      </c>
      <c r="I18961" t="str">
        <f>VLOOKUP($B18961&amp;$E18961,'Employee List'!$A:$E,5,0)</f>
        <v>E-1369</v>
      </c>
    </row>
    <row r="18962" spans="1:9" x14ac:dyDescent="0.35">
      <c r="A18962" t="s">
        <v>1257</v>
      </c>
      <c r="B18962" t="s">
        <v>294</v>
      </c>
      <c r="C18962" t="s">
        <v>397</v>
      </c>
      <c r="D18962" t="s">
        <v>1277</v>
      </c>
      <c r="E18962" t="s">
        <v>31</v>
      </c>
      <c r="F18962">
        <v>5502</v>
      </c>
      <c r="G18962">
        <v>3323</v>
      </c>
      <c r="H18962">
        <v>0.60396219556524899</v>
      </c>
      <c r="I18962" t="str">
        <f>VLOOKUP($B18962&amp;$E18962,'Employee List'!$A:$E,5,0)</f>
        <v>E-1369</v>
      </c>
    </row>
    <row r="18963" spans="1:9" x14ac:dyDescent="0.35">
      <c r="A18963" t="s">
        <v>1257</v>
      </c>
      <c r="B18963" t="s">
        <v>294</v>
      </c>
      <c r="C18963" t="s">
        <v>397</v>
      </c>
      <c r="D18963" t="s">
        <v>1278</v>
      </c>
      <c r="E18963" t="s">
        <v>29</v>
      </c>
      <c r="F18963">
        <v>4159</v>
      </c>
      <c r="G18963">
        <v>3311</v>
      </c>
      <c r="H18963">
        <v>0.79610483289252221</v>
      </c>
      <c r="I18963" t="str">
        <f>VLOOKUP($B18963&amp;$E18963,'Employee List'!$A:$E,5,0)</f>
        <v>E-1369</v>
      </c>
    </row>
    <row r="18964" spans="1:9" x14ac:dyDescent="0.35">
      <c r="A18964" t="s">
        <v>1257</v>
      </c>
      <c r="B18964" t="s">
        <v>294</v>
      </c>
      <c r="C18964" t="s">
        <v>397</v>
      </c>
      <c r="D18964" t="s">
        <v>1278</v>
      </c>
      <c r="E18964" t="s">
        <v>30</v>
      </c>
      <c r="F18964">
        <v>4426</v>
      </c>
      <c r="G18964">
        <v>2613</v>
      </c>
      <c r="H18964">
        <v>0.59037505648441035</v>
      </c>
      <c r="I18964" t="str">
        <f>VLOOKUP($B18964&amp;$E18964,'Employee List'!$A:$E,5,0)</f>
        <v>E-1369</v>
      </c>
    </row>
    <row r="18965" spans="1:9" x14ac:dyDescent="0.35">
      <c r="A18965" t="s">
        <v>1257</v>
      </c>
      <c r="B18965" t="s">
        <v>294</v>
      </c>
      <c r="C18965" t="s">
        <v>397</v>
      </c>
      <c r="D18965" t="s">
        <v>1278</v>
      </c>
      <c r="E18965" t="s">
        <v>31</v>
      </c>
      <c r="F18965">
        <v>3459</v>
      </c>
      <c r="G18965">
        <v>3540</v>
      </c>
      <c r="H18965">
        <v>1.0234171725932351</v>
      </c>
      <c r="I18965" t="str">
        <f>VLOOKUP($B18965&amp;$E18965,'Employee List'!$A:$E,5,0)</f>
        <v>E-1369</v>
      </c>
    </row>
    <row r="18966" spans="1:9" x14ac:dyDescent="0.35">
      <c r="A18966" t="s">
        <v>1257</v>
      </c>
      <c r="B18966" t="s">
        <v>294</v>
      </c>
      <c r="C18966" t="s">
        <v>397</v>
      </c>
      <c r="D18966" t="s">
        <v>1279</v>
      </c>
      <c r="E18966" t="s">
        <v>29</v>
      </c>
      <c r="F18966">
        <v>1026</v>
      </c>
      <c r="G18966">
        <v>1899</v>
      </c>
      <c r="H18966">
        <v>1.8508771929824561</v>
      </c>
      <c r="I18966" t="str">
        <f>VLOOKUP($B18966&amp;$E18966,'Employee List'!$A:$E,5,0)</f>
        <v>E-1369</v>
      </c>
    </row>
    <row r="18967" spans="1:9" x14ac:dyDescent="0.35">
      <c r="A18967" t="s">
        <v>1257</v>
      </c>
      <c r="B18967" t="s">
        <v>294</v>
      </c>
      <c r="C18967" t="s">
        <v>397</v>
      </c>
      <c r="D18967" t="s">
        <v>1279</v>
      </c>
      <c r="E18967" t="s">
        <v>30</v>
      </c>
      <c r="F18967">
        <v>4997</v>
      </c>
      <c r="G18967">
        <v>1344</v>
      </c>
      <c r="H18967">
        <v>0.26896137682609567</v>
      </c>
      <c r="I18967" t="str">
        <f>VLOOKUP($B18967&amp;$E18967,'Employee List'!$A:$E,5,0)</f>
        <v>E-1369</v>
      </c>
    </row>
    <row r="18968" spans="1:9" x14ac:dyDescent="0.35">
      <c r="A18968" t="s">
        <v>1257</v>
      </c>
      <c r="B18968" t="s">
        <v>294</v>
      </c>
      <c r="C18968" t="s">
        <v>397</v>
      </c>
      <c r="D18968" t="s">
        <v>1279</v>
      </c>
      <c r="E18968" t="s">
        <v>31</v>
      </c>
      <c r="F18968">
        <v>4574</v>
      </c>
      <c r="G18968">
        <v>2819</v>
      </c>
      <c r="H18968">
        <v>0.61630957586357671</v>
      </c>
      <c r="I18968" t="str">
        <f>VLOOKUP($B18968&amp;$E18968,'Employee List'!$A:$E,5,0)</f>
        <v>E-1369</v>
      </c>
    </row>
    <row r="18969" spans="1:9" x14ac:dyDescent="0.35">
      <c r="A18969" t="s">
        <v>1257</v>
      </c>
      <c r="B18969" t="s">
        <v>294</v>
      </c>
      <c r="C18969" t="s">
        <v>397</v>
      </c>
      <c r="D18969" t="s">
        <v>1280</v>
      </c>
      <c r="E18969" t="s">
        <v>29</v>
      </c>
      <c r="F18969">
        <v>14434</v>
      </c>
      <c r="G18969">
        <v>53761</v>
      </c>
      <c r="H18969">
        <v>3.7246085631148675</v>
      </c>
      <c r="I18969" t="str">
        <f>VLOOKUP($B18969&amp;$E18969,'Employee List'!$A:$E,5,0)</f>
        <v>E-1369</v>
      </c>
    </row>
    <row r="18970" spans="1:9" x14ac:dyDescent="0.35">
      <c r="A18970" t="s">
        <v>1257</v>
      </c>
      <c r="B18970" t="s">
        <v>294</v>
      </c>
      <c r="C18970" t="s">
        <v>397</v>
      </c>
      <c r="D18970" t="s">
        <v>1280</v>
      </c>
      <c r="E18970" t="s">
        <v>30</v>
      </c>
      <c r="F18970">
        <v>15605</v>
      </c>
      <c r="G18970">
        <v>27333</v>
      </c>
      <c r="H18970">
        <v>1.7515539891060556</v>
      </c>
      <c r="I18970" t="str">
        <f>VLOOKUP($B18970&amp;$E18970,'Employee List'!$A:$E,5,0)</f>
        <v>E-1369</v>
      </c>
    </row>
    <row r="18971" spans="1:9" x14ac:dyDescent="0.35">
      <c r="A18971" t="s">
        <v>1257</v>
      </c>
      <c r="B18971" t="s">
        <v>294</v>
      </c>
      <c r="C18971" t="s">
        <v>397</v>
      </c>
      <c r="D18971" t="s">
        <v>1280</v>
      </c>
      <c r="E18971" t="s">
        <v>31</v>
      </c>
      <c r="F18971">
        <v>16128</v>
      </c>
      <c r="G18971">
        <v>17474</v>
      </c>
      <c r="H18971">
        <v>1.0834573412698412</v>
      </c>
      <c r="I18971" t="str">
        <f>VLOOKUP($B18971&amp;$E18971,'Employee List'!$A:$E,5,0)</f>
        <v>E-1369</v>
      </c>
    </row>
    <row r="18972" spans="1:9" x14ac:dyDescent="0.35">
      <c r="A18972" t="s">
        <v>1257</v>
      </c>
      <c r="B18972" t="s">
        <v>294</v>
      </c>
      <c r="C18972" t="s">
        <v>397</v>
      </c>
      <c r="D18972" t="s">
        <v>1262</v>
      </c>
      <c r="E18972" t="s">
        <v>29</v>
      </c>
      <c r="F18972">
        <v>15928</v>
      </c>
      <c r="G18972">
        <v>16408</v>
      </c>
      <c r="H18972">
        <v>1.0301356102461074</v>
      </c>
      <c r="I18972" t="str">
        <f>VLOOKUP($B18972&amp;$E18972,'Employee List'!$A:$E,5,0)</f>
        <v>E-1369</v>
      </c>
    </row>
    <row r="18973" spans="1:9" x14ac:dyDescent="0.35">
      <c r="A18973" t="s">
        <v>1257</v>
      </c>
      <c r="B18973" t="s">
        <v>294</v>
      </c>
      <c r="C18973" t="s">
        <v>397</v>
      </c>
      <c r="D18973" t="s">
        <v>1262</v>
      </c>
      <c r="E18973" t="s">
        <v>30</v>
      </c>
      <c r="F18973">
        <v>15832</v>
      </c>
      <c r="G18973">
        <v>11204</v>
      </c>
      <c r="H18973">
        <v>0.70768064679130871</v>
      </c>
      <c r="I18973" t="str">
        <f>VLOOKUP($B18973&amp;$E18973,'Employee List'!$A:$E,5,0)</f>
        <v>E-1369</v>
      </c>
    </row>
    <row r="18974" spans="1:9" x14ac:dyDescent="0.35">
      <c r="A18974" t="s">
        <v>1257</v>
      </c>
      <c r="B18974" t="s">
        <v>294</v>
      </c>
      <c r="C18974" t="s">
        <v>397</v>
      </c>
      <c r="D18974" t="s">
        <v>1262</v>
      </c>
      <c r="E18974" t="s">
        <v>31</v>
      </c>
      <c r="F18974">
        <v>15698</v>
      </c>
      <c r="G18974">
        <v>9479</v>
      </c>
      <c r="H18974">
        <v>0.60383488342464009</v>
      </c>
      <c r="I18974" t="str">
        <f>VLOOKUP($B18974&amp;$E18974,'Employee List'!$A:$E,5,0)</f>
        <v>E-1369</v>
      </c>
    </row>
    <row r="18975" spans="1:9" x14ac:dyDescent="0.35">
      <c r="A18975" t="s">
        <v>1257</v>
      </c>
      <c r="B18975" t="s">
        <v>294</v>
      </c>
      <c r="C18975" t="s">
        <v>397</v>
      </c>
      <c r="D18975" t="s">
        <v>1282</v>
      </c>
      <c r="E18975" t="s">
        <v>31</v>
      </c>
      <c r="F18975">
        <v>1327</v>
      </c>
      <c r="G18975">
        <v>4740</v>
      </c>
      <c r="H18975">
        <v>3.571966842501884</v>
      </c>
      <c r="I18975" t="str">
        <f>VLOOKUP($B18975&amp;$E18975,'Employee List'!$A:$E,5,0)</f>
        <v>E-1369</v>
      </c>
    </row>
    <row r="18976" spans="1:9" x14ac:dyDescent="0.35">
      <c r="A18976" t="s">
        <v>1257</v>
      </c>
      <c r="B18976" t="s">
        <v>294</v>
      </c>
      <c r="C18976" t="s">
        <v>397</v>
      </c>
      <c r="D18976" t="s">
        <v>1281</v>
      </c>
      <c r="E18976" t="s">
        <v>29</v>
      </c>
      <c r="F18976">
        <v>1858</v>
      </c>
      <c r="G18976">
        <v>3303</v>
      </c>
      <c r="H18976">
        <v>1.7777179763186222</v>
      </c>
      <c r="I18976" t="str">
        <f>VLOOKUP($B18976&amp;$E18976,'Employee List'!$A:$E,5,0)</f>
        <v>E-1369</v>
      </c>
    </row>
    <row r="18977" spans="1:9" x14ac:dyDescent="0.35">
      <c r="A18977" t="s">
        <v>1257</v>
      </c>
      <c r="B18977" t="s">
        <v>294</v>
      </c>
      <c r="C18977" t="s">
        <v>397</v>
      </c>
      <c r="D18977" t="s">
        <v>1281</v>
      </c>
      <c r="E18977" t="s">
        <v>30</v>
      </c>
      <c r="F18977">
        <v>4358</v>
      </c>
      <c r="G18977">
        <v>5196</v>
      </c>
      <c r="H18977">
        <v>1.1922900413033501</v>
      </c>
      <c r="I18977" t="str">
        <f>VLOOKUP($B18977&amp;$E18977,'Employee List'!$A:$E,5,0)</f>
        <v>E-1369</v>
      </c>
    </row>
    <row r="18978" spans="1:9" x14ac:dyDescent="0.35">
      <c r="A18978" t="s">
        <v>1257</v>
      </c>
      <c r="B18978" t="s">
        <v>294</v>
      </c>
      <c r="C18978" t="s">
        <v>397</v>
      </c>
      <c r="D18978" t="s">
        <v>1281</v>
      </c>
      <c r="E18978" t="s">
        <v>31</v>
      </c>
      <c r="F18978">
        <v>2758</v>
      </c>
      <c r="G18978">
        <v>5021</v>
      </c>
      <c r="H18978">
        <v>1.8205221174764321</v>
      </c>
      <c r="I18978" t="str">
        <f>VLOOKUP($B18978&amp;$E18978,'Employee List'!$A:$E,5,0)</f>
        <v>E-1369</v>
      </c>
    </row>
    <row r="18979" spans="1:9" x14ac:dyDescent="0.35">
      <c r="A18979" t="s">
        <v>1257</v>
      </c>
      <c r="B18979" t="s">
        <v>295</v>
      </c>
      <c r="C18979" t="s">
        <v>398</v>
      </c>
      <c r="D18979" t="s">
        <v>1274</v>
      </c>
      <c r="E18979" t="s">
        <v>29</v>
      </c>
      <c r="F18979">
        <v>15236</v>
      </c>
      <c r="G18979">
        <v>24730</v>
      </c>
      <c r="H18979">
        <v>1.6231294302966659</v>
      </c>
      <c r="I18979" t="str">
        <f>VLOOKUP($B18979&amp;$E18979,'Employee List'!$A:$E,5,0)</f>
        <v>E-1370</v>
      </c>
    </row>
    <row r="18980" spans="1:9" x14ac:dyDescent="0.35">
      <c r="A18980" t="s">
        <v>1257</v>
      </c>
      <c r="B18980" t="s">
        <v>295</v>
      </c>
      <c r="C18980" t="s">
        <v>398</v>
      </c>
      <c r="D18980" t="s">
        <v>1274</v>
      </c>
      <c r="E18980" t="s">
        <v>30</v>
      </c>
      <c r="F18980">
        <v>16573</v>
      </c>
      <c r="G18980">
        <v>7402</v>
      </c>
      <c r="H18980">
        <v>0.44663006094249685</v>
      </c>
      <c r="I18980" t="str">
        <f>VLOOKUP($B18980&amp;$E18980,'Employee List'!$A:$E,5,0)</f>
        <v>E-1370</v>
      </c>
    </row>
    <row r="18981" spans="1:9" x14ac:dyDescent="0.35">
      <c r="A18981" t="s">
        <v>1257</v>
      </c>
      <c r="B18981" t="s">
        <v>295</v>
      </c>
      <c r="C18981" t="s">
        <v>398</v>
      </c>
      <c r="D18981" t="s">
        <v>1274</v>
      </c>
      <c r="E18981" t="s">
        <v>31</v>
      </c>
      <c r="F18981">
        <v>16738</v>
      </c>
      <c r="G18981">
        <v>15147</v>
      </c>
      <c r="H18981">
        <v>0.9049468275779663</v>
      </c>
      <c r="I18981" t="str">
        <f>VLOOKUP($B18981&amp;$E18981,'Employee List'!$A:$E,5,0)</f>
        <v>E-1370</v>
      </c>
    </row>
    <row r="18982" spans="1:9" x14ac:dyDescent="0.35">
      <c r="A18982" t="s">
        <v>1257</v>
      </c>
      <c r="B18982" t="s">
        <v>295</v>
      </c>
      <c r="C18982" t="s">
        <v>398</v>
      </c>
      <c r="D18982" t="s">
        <v>1263</v>
      </c>
      <c r="E18982" t="s">
        <v>29</v>
      </c>
      <c r="F18982">
        <v>3426</v>
      </c>
      <c r="G18982">
        <v>1658</v>
      </c>
      <c r="H18982">
        <v>0.4839462930531232</v>
      </c>
      <c r="I18982" t="str">
        <f>VLOOKUP($B18982&amp;$E18982,'Employee List'!$A:$E,5,0)</f>
        <v>E-1370</v>
      </c>
    </row>
    <row r="18983" spans="1:9" x14ac:dyDescent="0.35">
      <c r="A18983" t="s">
        <v>1257</v>
      </c>
      <c r="B18983" t="s">
        <v>295</v>
      </c>
      <c r="C18983" t="s">
        <v>398</v>
      </c>
      <c r="D18983" t="s">
        <v>1263</v>
      </c>
      <c r="E18983" t="s">
        <v>30</v>
      </c>
      <c r="F18983">
        <v>2697</v>
      </c>
      <c r="G18983">
        <v>1627</v>
      </c>
      <c r="H18983">
        <v>0.60326288468668887</v>
      </c>
      <c r="I18983" t="str">
        <f>VLOOKUP($B18983&amp;$E18983,'Employee List'!$A:$E,5,0)</f>
        <v>E-1370</v>
      </c>
    </row>
    <row r="18984" spans="1:9" x14ac:dyDescent="0.35">
      <c r="A18984" t="s">
        <v>1257</v>
      </c>
      <c r="B18984" t="s">
        <v>295</v>
      </c>
      <c r="C18984" t="s">
        <v>398</v>
      </c>
      <c r="D18984" t="s">
        <v>1263</v>
      </c>
      <c r="E18984" t="s">
        <v>31</v>
      </c>
      <c r="F18984">
        <v>3162</v>
      </c>
      <c r="G18984">
        <v>4359</v>
      </c>
      <c r="H18984">
        <v>1.3785578747628084</v>
      </c>
      <c r="I18984" t="str">
        <f>VLOOKUP($B18984&amp;$E18984,'Employee List'!$A:$E,5,0)</f>
        <v>E-1370</v>
      </c>
    </row>
    <row r="18985" spans="1:9" x14ac:dyDescent="0.35">
      <c r="A18985" t="s">
        <v>1257</v>
      </c>
      <c r="B18985" t="s">
        <v>295</v>
      </c>
      <c r="C18985" t="s">
        <v>398</v>
      </c>
      <c r="D18985" t="s">
        <v>1264</v>
      </c>
      <c r="E18985" t="s">
        <v>29</v>
      </c>
      <c r="F18985">
        <v>4282</v>
      </c>
      <c r="G18985">
        <v>1837</v>
      </c>
      <c r="H18985">
        <v>0.42900513778608129</v>
      </c>
      <c r="I18985" t="str">
        <f>VLOOKUP($B18985&amp;$E18985,'Employee List'!$A:$E,5,0)</f>
        <v>E-1370</v>
      </c>
    </row>
    <row r="18986" spans="1:9" x14ac:dyDescent="0.35">
      <c r="A18986" t="s">
        <v>1257</v>
      </c>
      <c r="B18986" t="s">
        <v>295</v>
      </c>
      <c r="C18986" t="s">
        <v>398</v>
      </c>
      <c r="D18986" t="s">
        <v>1264</v>
      </c>
      <c r="E18986" t="s">
        <v>30</v>
      </c>
      <c r="F18986">
        <v>3023</v>
      </c>
      <c r="G18986">
        <v>3566</v>
      </c>
      <c r="H18986">
        <v>1.1796228911677142</v>
      </c>
      <c r="I18986" t="str">
        <f>VLOOKUP($B18986&amp;$E18986,'Employee List'!$A:$E,5,0)</f>
        <v>E-1370</v>
      </c>
    </row>
    <row r="18987" spans="1:9" x14ac:dyDescent="0.35">
      <c r="A18987" t="s">
        <v>1257</v>
      </c>
      <c r="B18987" t="s">
        <v>295</v>
      </c>
      <c r="C18987" t="s">
        <v>398</v>
      </c>
      <c r="D18987" t="s">
        <v>1264</v>
      </c>
      <c r="E18987" t="s">
        <v>31</v>
      </c>
      <c r="F18987">
        <v>2812</v>
      </c>
      <c r="G18987">
        <v>1248</v>
      </c>
      <c r="H18987">
        <v>0.44381223328591751</v>
      </c>
      <c r="I18987" t="str">
        <f>VLOOKUP($B18987&amp;$E18987,'Employee List'!$A:$E,5,0)</f>
        <v>E-1370</v>
      </c>
    </row>
    <row r="18988" spans="1:9" x14ac:dyDescent="0.35">
      <c r="A18988" t="s">
        <v>1257</v>
      </c>
      <c r="B18988" t="s">
        <v>295</v>
      </c>
      <c r="C18988" t="s">
        <v>398</v>
      </c>
      <c r="D18988" t="s">
        <v>1265</v>
      </c>
      <c r="E18988" t="s">
        <v>29</v>
      </c>
      <c r="F18988">
        <v>4767</v>
      </c>
      <c r="G18988">
        <v>19358</v>
      </c>
      <c r="H18988">
        <v>4.0608349066498848</v>
      </c>
      <c r="I18988" t="str">
        <f>VLOOKUP($B18988&amp;$E18988,'Employee List'!$A:$E,5,0)</f>
        <v>E-1370</v>
      </c>
    </row>
    <row r="18989" spans="1:9" x14ac:dyDescent="0.35">
      <c r="A18989" t="s">
        <v>1257</v>
      </c>
      <c r="B18989" t="s">
        <v>295</v>
      </c>
      <c r="C18989" t="s">
        <v>398</v>
      </c>
      <c r="D18989" t="s">
        <v>1265</v>
      </c>
      <c r="E18989" t="s">
        <v>30</v>
      </c>
      <c r="F18989">
        <v>4212</v>
      </c>
      <c r="G18989">
        <v>9459</v>
      </c>
      <c r="H18989">
        <v>2.2457264957264957</v>
      </c>
      <c r="I18989" t="str">
        <f>VLOOKUP($B18989&amp;$E18989,'Employee List'!$A:$E,5,0)</f>
        <v>E-1370</v>
      </c>
    </row>
    <row r="18990" spans="1:9" x14ac:dyDescent="0.35">
      <c r="A18990" t="s">
        <v>1257</v>
      </c>
      <c r="B18990" t="s">
        <v>295</v>
      </c>
      <c r="C18990" t="s">
        <v>398</v>
      </c>
      <c r="D18990" t="s">
        <v>1265</v>
      </c>
      <c r="E18990" t="s">
        <v>31</v>
      </c>
      <c r="F18990">
        <v>4133</v>
      </c>
      <c r="G18990">
        <v>6187</v>
      </c>
      <c r="H18990">
        <v>1.4969755625453665</v>
      </c>
      <c r="I18990" t="str">
        <f>VLOOKUP($B18990&amp;$E18990,'Employee List'!$A:$E,5,0)</f>
        <v>E-1370</v>
      </c>
    </row>
    <row r="18991" spans="1:9" x14ac:dyDescent="0.35">
      <c r="A18991" t="s">
        <v>1257</v>
      </c>
      <c r="B18991" t="s">
        <v>295</v>
      </c>
      <c r="C18991" t="s">
        <v>398</v>
      </c>
      <c r="D18991" t="s">
        <v>1260</v>
      </c>
      <c r="E18991" t="s">
        <v>29</v>
      </c>
      <c r="F18991">
        <v>31975</v>
      </c>
      <c r="G18991">
        <v>38651</v>
      </c>
      <c r="H18991">
        <v>1.2087881157154026</v>
      </c>
      <c r="I18991" t="str">
        <f>VLOOKUP($B18991&amp;$E18991,'Employee List'!$A:$E,5,0)</f>
        <v>E-1370</v>
      </c>
    </row>
    <row r="18992" spans="1:9" x14ac:dyDescent="0.35">
      <c r="A18992" t="s">
        <v>1257</v>
      </c>
      <c r="B18992" t="s">
        <v>295</v>
      </c>
      <c r="C18992" t="s">
        <v>398</v>
      </c>
      <c r="D18992" t="s">
        <v>1260</v>
      </c>
      <c r="E18992" t="s">
        <v>30</v>
      </c>
      <c r="F18992">
        <v>30322</v>
      </c>
      <c r="G18992">
        <v>26890</v>
      </c>
      <c r="H18992">
        <v>0.88681485390145764</v>
      </c>
      <c r="I18992" t="str">
        <f>VLOOKUP($B18992&amp;$E18992,'Employee List'!$A:$E,5,0)</f>
        <v>E-1370</v>
      </c>
    </row>
    <row r="18993" spans="1:9" x14ac:dyDescent="0.35">
      <c r="A18993" t="s">
        <v>1257</v>
      </c>
      <c r="B18993" t="s">
        <v>295</v>
      </c>
      <c r="C18993" t="s">
        <v>398</v>
      </c>
      <c r="D18993" t="s">
        <v>1260</v>
      </c>
      <c r="E18993" t="s">
        <v>31</v>
      </c>
      <c r="F18993">
        <v>36933</v>
      </c>
      <c r="G18993">
        <v>37208</v>
      </c>
      <c r="H18993">
        <v>1.0074459155768554</v>
      </c>
      <c r="I18993" t="str">
        <f>VLOOKUP($B18993&amp;$E18993,'Employee List'!$A:$E,5,0)</f>
        <v>E-1370</v>
      </c>
    </row>
    <row r="18994" spans="1:9" x14ac:dyDescent="0.35">
      <c r="A18994" t="s">
        <v>1257</v>
      </c>
      <c r="B18994" t="s">
        <v>295</v>
      </c>
      <c r="C18994" t="s">
        <v>398</v>
      </c>
      <c r="D18994" t="s">
        <v>1261</v>
      </c>
      <c r="E18994" t="s">
        <v>29</v>
      </c>
      <c r="F18994">
        <v>22429</v>
      </c>
      <c r="G18994">
        <v>20626</v>
      </c>
      <c r="H18994">
        <v>0.91961300102545807</v>
      </c>
      <c r="I18994" t="str">
        <f>VLOOKUP($B18994&amp;$E18994,'Employee List'!$A:$E,5,0)</f>
        <v>E-1370</v>
      </c>
    </row>
    <row r="18995" spans="1:9" x14ac:dyDescent="0.35">
      <c r="A18995" t="s">
        <v>1257</v>
      </c>
      <c r="B18995" t="s">
        <v>295</v>
      </c>
      <c r="C18995" t="s">
        <v>398</v>
      </c>
      <c r="D18995" t="s">
        <v>1261</v>
      </c>
      <c r="E18995" t="s">
        <v>30</v>
      </c>
      <c r="F18995">
        <v>23555</v>
      </c>
      <c r="G18995">
        <v>20679</v>
      </c>
      <c r="H18995">
        <v>0.87790278072596051</v>
      </c>
      <c r="I18995" t="str">
        <f>VLOOKUP($B18995&amp;$E18995,'Employee List'!$A:$E,5,0)</f>
        <v>E-1370</v>
      </c>
    </row>
    <row r="18996" spans="1:9" x14ac:dyDescent="0.35">
      <c r="A18996" t="s">
        <v>1257</v>
      </c>
      <c r="B18996" t="s">
        <v>295</v>
      </c>
      <c r="C18996" t="s">
        <v>398</v>
      </c>
      <c r="D18996" t="s">
        <v>1261</v>
      </c>
      <c r="E18996" t="s">
        <v>31</v>
      </c>
      <c r="F18996">
        <v>24412</v>
      </c>
      <c r="G18996">
        <v>7339</v>
      </c>
      <c r="H18996">
        <v>0.3006308372931345</v>
      </c>
      <c r="I18996" t="str">
        <f>VLOOKUP($B18996&amp;$E18996,'Employee List'!$A:$E,5,0)</f>
        <v>E-1370</v>
      </c>
    </row>
    <row r="18997" spans="1:9" x14ac:dyDescent="0.35">
      <c r="A18997" t="s">
        <v>1257</v>
      </c>
      <c r="B18997" t="s">
        <v>295</v>
      </c>
      <c r="C18997" t="s">
        <v>398</v>
      </c>
      <c r="D18997" t="s">
        <v>1266</v>
      </c>
      <c r="E18997" t="s">
        <v>29</v>
      </c>
      <c r="F18997">
        <v>43544</v>
      </c>
      <c r="G18997">
        <v>48964</v>
      </c>
      <c r="H18997">
        <v>1.1244717986404555</v>
      </c>
      <c r="I18997" t="str">
        <f>VLOOKUP($B18997&amp;$E18997,'Employee List'!$A:$E,5,0)</f>
        <v>E-1370</v>
      </c>
    </row>
    <row r="18998" spans="1:9" x14ac:dyDescent="0.35">
      <c r="A18998" t="s">
        <v>1257</v>
      </c>
      <c r="B18998" t="s">
        <v>295</v>
      </c>
      <c r="C18998" t="s">
        <v>398</v>
      </c>
      <c r="D18998" t="s">
        <v>1266</v>
      </c>
      <c r="E18998" t="s">
        <v>30</v>
      </c>
      <c r="F18998">
        <v>43434</v>
      </c>
      <c r="G18998">
        <v>30489</v>
      </c>
      <c r="H18998">
        <v>0.70196159690564996</v>
      </c>
      <c r="I18998" t="str">
        <f>VLOOKUP($B18998&amp;$E18998,'Employee List'!$A:$E,5,0)</f>
        <v>E-1370</v>
      </c>
    </row>
    <row r="18999" spans="1:9" x14ac:dyDescent="0.35">
      <c r="A18999" t="s">
        <v>1257</v>
      </c>
      <c r="B18999" t="s">
        <v>295</v>
      </c>
      <c r="C18999" t="s">
        <v>398</v>
      </c>
      <c r="D18999" t="s">
        <v>1266</v>
      </c>
      <c r="E18999" t="s">
        <v>31</v>
      </c>
      <c r="F18999">
        <v>43811</v>
      </c>
      <c r="G18999">
        <v>38487</v>
      </c>
      <c r="H18999">
        <v>0.87847800780625873</v>
      </c>
      <c r="I18999" t="str">
        <f>VLOOKUP($B18999&amp;$E18999,'Employee List'!$A:$E,5,0)</f>
        <v>E-1370</v>
      </c>
    </row>
    <row r="19000" spans="1:9" x14ac:dyDescent="0.35">
      <c r="A19000" t="s">
        <v>1257</v>
      </c>
      <c r="B19000" t="s">
        <v>295</v>
      </c>
      <c r="C19000" t="s">
        <v>398</v>
      </c>
      <c r="D19000" t="s">
        <v>1267</v>
      </c>
      <c r="E19000" t="s">
        <v>29</v>
      </c>
      <c r="F19000">
        <v>26749</v>
      </c>
      <c r="G19000">
        <v>22609</v>
      </c>
      <c r="H19000">
        <v>0.84522785898538266</v>
      </c>
      <c r="I19000" t="str">
        <f>VLOOKUP($B19000&amp;$E19000,'Employee List'!$A:$E,5,0)</f>
        <v>E-1370</v>
      </c>
    </row>
    <row r="19001" spans="1:9" x14ac:dyDescent="0.35">
      <c r="A19001" t="s">
        <v>1257</v>
      </c>
      <c r="B19001" t="s">
        <v>295</v>
      </c>
      <c r="C19001" t="s">
        <v>398</v>
      </c>
      <c r="D19001" t="s">
        <v>1267</v>
      </c>
      <c r="E19001" t="s">
        <v>30</v>
      </c>
      <c r="F19001">
        <v>28203</v>
      </c>
      <c r="G19001">
        <v>12875</v>
      </c>
      <c r="H19001">
        <v>0.45651171861149525</v>
      </c>
      <c r="I19001" t="str">
        <f>VLOOKUP($B19001&amp;$E19001,'Employee List'!$A:$E,5,0)</f>
        <v>E-1370</v>
      </c>
    </row>
    <row r="19002" spans="1:9" x14ac:dyDescent="0.35">
      <c r="A19002" t="s">
        <v>1257</v>
      </c>
      <c r="B19002" t="s">
        <v>295</v>
      </c>
      <c r="C19002" t="s">
        <v>398</v>
      </c>
      <c r="D19002" t="s">
        <v>1267</v>
      </c>
      <c r="E19002" t="s">
        <v>31</v>
      </c>
      <c r="F19002">
        <v>25669</v>
      </c>
      <c r="G19002">
        <v>11913</v>
      </c>
      <c r="H19002">
        <v>0.46410066617320506</v>
      </c>
      <c r="I19002" t="str">
        <f>VLOOKUP($B19002&amp;$E19002,'Employee List'!$A:$E,5,0)</f>
        <v>E-1370</v>
      </c>
    </row>
    <row r="19003" spans="1:9" x14ac:dyDescent="0.35">
      <c r="A19003" t="s">
        <v>1257</v>
      </c>
      <c r="B19003" t="s">
        <v>295</v>
      </c>
      <c r="C19003" t="s">
        <v>398</v>
      </c>
      <c r="D19003" t="s">
        <v>1268</v>
      </c>
      <c r="E19003" t="s">
        <v>29</v>
      </c>
      <c r="F19003">
        <v>15926</v>
      </c>
      <c r="G19003">
        <v>9597</v>
      </c>
      <c r="H19003">
        <v>0.60259952279291729</v>
      </c>
      <c r="I19003" t="str">
        <f>VLOOKUP($B19003&amp;$E19003,'Employee List'!$A:$E,5,0)</f>
        <v>E-1370</v>
      </c>
    </row>
    <row r="19004" spans="1:9" x14ac:dyDescent="0.35">
      <c r="A19004" t="s">
        <v>1257</v>
      </c>
      <c r="B19004" t="s">
        <v>295</v>
      </c>
      <c r="C19004" t="s">
        <v>398</v>
      </c>
      <c r="D19004" t="s">
        <v>1268</v>
      </c>
      <c r="E19004" t="s">
        <v>30</v>
      </c>
      <c r="F19004">
        <v>12859</v>
      </c>
      <c r="G19004">
        <v>18154</v>
      </c>
      <c r="H19004">
        <v>1.4117738548876273</v>
      </c>
      <c r="I19004" t="str">
        <f>VLOOKUP($B19004&amp;$E19004,'Employee List'!$A:$E,5,0)</f>
        <v>E-1370</v>
      </c>
    </row>
    <row r="19005" spans="1:9" x14ac:dyDescent="0.35">
      <c r="A19005" t="s">
        <v>1257</v>
      </c>
      <c r="B19005" t="s">
        <v>295</v>
      </c>
      <c r="C19005" t="s">
        <v>398</v>
      </c>
      <c r="D19005" t="s">
        <v>1268</v>
      </c>
      <c r="E19005" t="s">
        <v>31</v>
      </c>
      <c r="F19005">
        <v>11554</v>
      </c>
      <c r="G19005">
        <v>9063</v>
      </c>
      <c r="H19005">
        <v>0.7844036697247706</v>
      </c>
      <c r="I19005" t="str">
        <f>VLOOKUP($B19005&amp;$E19005,'Employee List'!$A:$E,5,0)</f>
        <v>E-1370</v>
      </c>
    </row>
    <row r="19006" spans="1:9" x14ac:dyDescent="0.35">
      <c r="A19006" t="s">
        <v>1257</v>
      </c>
      <c r="B19006" t="s">
        <v>295</v>
      </c>
      <c r="C19006" t="s">
        <v>398</v>
      </c>
      <c r="D19006" t="s">
        <v>1269</v>
      </c>
      <c r="E19006" t="s">
        <v>29</v>
      </c>
      <c r="F19006">
        <v>7172</v>
      </c>
      <c r="G19006">
        <v>15154</v>
      </c>
      <c r="H19006">
        <v>2.1129392080312326</v>
      </c>
      <c r="I19006" t="str">
        <f>VLOOKUP($B19006&amp;$E19006,'Employee List'!$A:$E,5,0)</f>
        <v>E-1370</v>
      </c>
    </row>
    <row r="19007" spans="1:9" x14ac:dyDescent="0.35">
      <c r="A19007" t="s">
        <v>1257</v>
      </c>
      <c r="B19007" t="s">
        <v>295</v>
      </c>
      <c r="C19007" t="s">
        <v>398</v>
      </c>
      <c r="D19007" t="s">
        <v>1269</v>
      </c>
      <c r="E19007" t="s">
        <v>30</v>
      </c>
      <c r="F19007">
        <v>5628</v>
      </c>
      <c r="G19007">
        <v>11650</v>
      </c>
      <c r="H19007">
        <v>2.0700071073205399</v>
      </c>
      <c r="I19007" t="str">
        <f>VLOOKUP($B19007&amp;$E19007,'Employee List'!$A:$E,5,0)</f>
        <v>E-1370</v>
      </c>
    </row>
    <row r="19008" spans="1:9" x14ac:dyDescent="0.35">
      <c r="A19008" t="s">
        <v>1257</v>
      </c>
      <c r="B19008" t="s">
        <v>295</v>
      </c>
      <c r="C19008" t="s">
        <v>398</v>
      </c>
      <c r="D19008" t="s">
        <v>1269</v>
      </c>
      <c r="E19008" t="s">
        <v>31</v>
      </c>
      <c r="F19008">
        <v>4769</v>
      </c>
      <c r="G19008">
        <v>4401</v>
      </c>
      <c r="H19008">
        <v>0.92283497588593</v>
      </c>
      <c r="I19008" t="str">
        <f>VLOOKUP($B19008&amp;$E19008,'Employee List'!$A:$E,5,0)</f>
        <v>E-1370</v>
      </c>
    </row>
    <row r="19009" spans="1:9" x14ac:dyDescent="0.35">
      <c r="A19009" t="s">
        <v>1257</v>
      </c>
      <c r="B19009" t="s">
        <v>295</v>
      </c>
      <c r="C19009" t="s">
        <v>398</v>
      </c>
      <c r="D19009" t="s">
        <v>1270</v>
      </c>
      <c r="E19009" t="s">
        <v>29</v>
      </c>
      <c r="F19009">
        <v>4095</v>
      </c>
      <c r="G19009">
        <v>4233</v>
      </c>
      <c r="H19009">
        <v>1.0336996336996338</v>
      </c>
      <c r="I19009" t="str">
        <f>VLOOKUP($B19009&amp;$E19009,'Employee List'!$A:$E,5,0)</f>
        <v>E-1370</v>
      </c>
    </row>
    <row r="19010" spans="1:9" x14ac:dyDescent="0.35">
      <c r="A19010" t="s">
        <v>1257</v>
      </c>
      <c r="B19010" t="s">
        <v>295</v>
      </c>
      <c r="C19010" t="s">
        <v>398</v>
      </c>
      <c r="D19010" t="s">
        <v>1270</v>
      </c>
      <c r="E19010" t="s">
        <v>30</v>
      </c>
      <c r="F19010">
        <v>6409</v>
      </c>
      <c r="G19010">
        <v>1857</v>
      </c>
      <c r="H19010">
        <v>0.28974879076298954</v>
      </c>
      <c r="I19010" t="str">
        <f>VLOOKUP($B19010&amp;$E19010,'Employee List'!$A:$E,5,0)</f>
        <v>E-1370</v>
      </c>
    </row>
    <row r="19011" spans="1:9" x14ac:dyDescent="0.35">
      <c r="A19011" t="s">
        <v>1257</v>
      </c>
      <c r="B19011" t="s">
        <v>295</v>
      </c>
      <c r="C19011" t="s">
        <v>398</v>
      </c>
      <c r="D19011" t="s">
        <v>1270</v>
      </c>
      <c r="E19011" t="s">
        <v>31</v>
      </c>
      <c r="F19011">
        <v>4922</v>
      </c>
      <c r="G19011">
        <v>3844</v>
      </c>
      <c r="H19011">
        <v>0.78098334010564807</v>
      </c>
      <c r="I19011" t="str">
        <f>VLOOKUP($B19011&amp;$E19011,'Employee List'!$A:$E,5,0)</f>
        <v>E-1370</v>
      </c>
    </row>
    <row r="19012" spans="1:9" x14ac:dyDescent="0.35">
      <c r="A19012" t="s">
        <v>1257</v>
      </c>
      <c r="B19012" t="s">
        <v>295</v>
      </c>
      <c r="C19012" t="s">
        <v>398</v>
      </c>
      <c r="D19012" t="s">
        <v>1271</v>
      </c>
      <c r="E19012" t="s">
        <v>29</v>
      </c>
      <c r="F19012">
        <v>5641</v>
      </c>
      <c r="G19012">
        <v>4346</v>
      </c>
      <c r="H19012">
        <v>0.77043077468533949</v>
      </c>
      <c r="I19012" t="str">
        <f>VLOOKUP($B19012&amp;$E19012,'Employee List'!$A:$E,5,0)</f>
        <v>E-1370</v>
      </c>
    </row>
    <row r="19013" spans="1:9" x14ac:dyDescent="0.35">
      <c r="A19013" t="s">
        <v>1257</v>
      </c>
      <c r="B19013" t="s">
        <v>295</v>
      </c>
      <c r="C19013" t="s">
        <v>398</v>
      </c>
      <c r="D19013" t="s">
        <v>1271</v>
      </c>
      <c r="E19013" t="s">
        <v>30</v>
      </c>
      <c r="F19013">
        <v>5857</v>
      </c>
      <c r="G19013">
        <v>5616</v>
      </c>
      <c r="H19013">
        <v>0.95885265494280347</v>
      </c>
      <c r="I19013" t="str">
        <f>VLOOKUP($B19013&amp;$E19013,'Employee List'!$A:$E,5,0)</f>
        <v>E-1370</v>
      </c>
    </row>
    <row r="19014" spans="1:9" x14ac:dyDescent="0.35">
      <c r="A19014" t="s">
        <v>1257</v>
      </c>
      <c r="B19014" t="s">
        <v>295</v>
      </c>
      <c r="C19014" t="s">
        <v>398</v>
      </c>
      <c r="D19014" t="s">
        <v>1271</v>
      </c>
      <c r="E19014" t="s">
        <v>31</v>
      </c>
      <c r="F19014">
        <v>5006</v>
      </c>
      <c r="G19014">
        <v>3363</v>
      </c>
      <c r="H19014">
        <v>0.67179384738314019</v>
      </c>
      <c r="I19014" t="str">
        <f>VLOOKUP($B19014&amp;$E19014,'Employee List'!$A:$E,5,0)</f>
        <v>E-1370</v>
      </c>
    </row>
    <row r="19015" spans="1:9" x14ac:dyDescent="0.35">
      <c r="A19015" t="s">
        <v>1257</v>
      </c>
      <c r="B19015" t="s">
        <v>295</v>
      </c>
      <c r="C19015" t="s">
        <v>398</v>
      </c>
      <c r="D19015" t="s">
        <v>1258</v>
      </c>
      <c r="E19015" t="s">
        <v>29</v>
      </c>
      <c r="F19015">
        <v>38736</v>
      </c>
      <c r="G19015">
        <v>40567</v>
      </c>
      <c r="H19015">
        <v>1.0472686906237092</v>
      </c>
      <c r="I19015" t="str">
        <f>VLOOKUP($B19015&amp;$E19015,'Employee List'!$A:$E,5,0)</f>
        <v>E-1370</v>
      </c>
    </row>
    <row r="19016" spans="1:9" x14ac:dyDescent="0.35">
      <c r="A19016" t="s">
        <v>1257</v>
      </c>
      <c r="B19016" t="s">
        <v>295</v>
      </c>
      <c r="C19016" t="s">
        <v>398</v>
      </c>
      <c r="D19016" t="s">
        <v>1258</v>
      </c>
      <c r="E19016" t="s">
        <v>30</v>
      </c>
      <c r="F19016">
        <v>36608</v>
      </c>
      <c r="G19016">
        <v>26421</v>
      </c>
      <c r="H19016">
        <v>0.72172749125874125</v>
      </c>
      <c r="I19016" t="str">
        <f>VLOOKUP($B19016&amp;$E19016,'Employee List'!$A:$E,5,0)</f>
        <v>E-1370</v>
      </c>
    </row>
    <row r="19017" spans="1:9" x14ac:dyDescent="0.35">
      <c r="A19017" t="s">
        <v>1257</v>
      </c>
      <c r="B19017" t="s">
        <v>295</v>
      </c>
      <c r="C19017" t="s">
        <v>398</v>
      </c>
      <c r="D19017" t="s">
        <v>1258</v>
      </c>
      <c r="E19017" t="s">
        <v>31</v>
      </c>
      <c r="F19017">
        <v>36247</v>
      </c>
      <c r="G19017">
        <v>32158</v>
      </c>
      <c r="H19017">
        <v>0.88719066405495628</v>
      </c>
      <c r="I19017" t="str">
        <f>VLOOKUP($B19017&amp;$E19017,'Employee List'!$A:$E,5,0)</f>
        <v>E-1370</v>
      </c>
    </row>
    <row r="19018" spans="1:9" x14ac:dyDescent="0.35">
      <c r="A19018" t="s">
        <v>1257</v>
      </c>
      <c r="B19018" t="s">
        <v>295</v>
      </c>
      <c r="C19018" t="s">
        <v>398</v>
      </c>
      <c r="D19018" t="s">
        <v>1272</v>
      </c>
      <c r="E19018" t="s">
        <v>29</v>
      </c>
      <c r="F19018">
        <v>11899</v>
      </c>
      <c r="G19018">
        <v>10293</v>
      </c>
      <c r="H19018">
        <v>0.86503067484662577</v>
      </c>
      <c r="I19018" t="str">
        <f>VLOOKUP($B19018&amp;$E19018,'Employee List'!$A:$E,5,0)</f>
        <v>E-1370</v>
      </c>
    </row>
    <row r="19019" spans="1:9" x14ac:dyDescent="0.35">
      <c r="A19019" t="s">
        <v>1257</v>
      </c>
      <c r="B19019" t="s">
        <v>295</v>
      </c>
      <c r="C19019" t="s">
        <v>398</v>
      </c>
      <c r="D19019" t="s">
        <v>1272</v>
      </c>
      <c r="E19019" t="s">
        <v>30</v>
      </c>
      <c r="F19019">
        <v>12104</v>
      </c>
      <c r="G19019">
        <v>12651</v>
      </c>
      <c r="H19019">
        <v>1.0451916721744878</v>
      </c>
      <c r="I19019" t="str">
        <f>VLOOKUP($B19019&amp;$E19019,'Employee List'!$A:$E,5,0)</f>
        <v>E-1370</v>
      </c>
    </row>
    <row r="19020" spans="1:9" x14ac:dyDescent="0.35">
      <c r="A19020" t="s">
        <v>1257</v>
      </c>
      <c r="B19020" t="s">
        <v>295</v>
      </c>
      <c r="C19020" t="s">
        <v>398</v>
      </c>
      <c r="D19020" t="s">
        <v>1272</v>
      </c>
      <c r="E19020" t="s">
        <v>31</v>
      </c>
      <c r="F19020">
        <v>10925</v>
      </c>
      <c r="G19020">
        <v>8787</v>
      </c>
      <c r="H19020">
        <v>0.80430205949656752</v>
      </c>
      <c r="I19020" t="str">
        <f>VLOOKUP($B19020&amp;$E19020,'Employee List'!$A:$E,5,0)</f>
        <v>E-1370</v>
      </c>
    </row>
    <row r="19021" spans="1:9" x14ac:dyDescent="0.35">
      <c r="A19021" t="s">
        <v>1257</v>
      </c>
      <c r="B19021" t="s">
        <v>295</v>
      </c>
      <c r="C19021" t="s">
        <v>398</v>
      </c>
      <c r="D19021" t="s">
        <v>1259</v>
      </c>
      <c r="E19021" t="s">
        <v>29</v>
      </c>
      <c r="F19021">
        <v>32901</v>
      </c>
      <c r="G19021">
        <v>24674</v>
      </c>
      <c r="H19021">
        <v>0.74994681012735176</v>
      </c>
      <c r="I19021" t="str">
        <f>VLOOKUP($B19021&amp;$E19021,'Employee List'!$A:$E,5,0)</f>
        <v>E-1370</v>
      </c>
    </row>
    <row r="19022" spans="1:9" x14ac:dyDescent="0.35">
      <c r="A19022" t="s">
        <v>1257</v>
      </c>
      <c r="B19022" t="s">
        <v>295</v>
      </c>
      <c r="C19022" t="s">
        <v>398</v>
      </c>
      <c r="D19022" t="s">
        <v>1259</v>
      </c>
      <c r="E19022" t="s">
        <v>30</v>
      </c>
      <c r="F19022">
        <v>34026</v>
      </c>
      <c r="G19022">
        <v>13163</v>
      </c>
      <c r="H19022">
        <v>0.38685123141127375</v>
      </c>
      <c r="I19022" t="str">
        <f>VLOOKUP($B19022&amp;$E19022,'Employee List'!$A:$E,5,0)</f>
        <v>E-1370</v>
      </c>
    </row>
    <row r="19023" spans="1:9" x14ac:dyDescent="0.35">
      <c r="A19023" t="s">
        <v>1257</v>
      </c>
      <c r="B19023" t="s">
        <v>295</v>
      </c>
      <c r="C19023" t="s">
        <v>398</v>
      </c>
      <c r="D19023" t="s">
        <v>1259</v>
      </c>
      <c r="E19023" t="s">
        <v>31</v>
      </c>
      <c r="F19023">
        <v>31440</v>
      </c>
      <c r="G19023">
        <v>16971</v>
      </c>
      <c r="H19023">
        <v>0.53979007633587783</v>
      </c>
      <c r="I19023" t="str">
        <f>VLOOKUP($B19023&amp;$E19023,'Employee List'!$A:$E,5,0)</f>
        <v>E-1370</v>
      </c>
    </row>
    <row r="19024" spans="1:9" x14ac:dyDescent="0.35">
      <c r="A19024" t="s">
        <v>1257</v>
      </c>
      <c r="B19024" t="s">
        <v>295</v>
      </c>
      <c r="C19024" t="s">
        <v>398</v>
      </c>
      <c r="D19024" t="s">
        <v>1273</v>
      </c>
      <c r="E19024" t="s">
        <v>29</v>
      </c>
      <c r="F19024">
        <v>2588</v>
      </c>
      <c r="G19024">
        <v>7199</v>
      </c>
      <c r="H19024">
        <v>2.7816846986089643</v>
      </c>
      <c r="I19024" t="str">
        <f>VLOOKUP($B19024&amp;$E19024,'Employee List'!$A:$E,5,0)</f>
        <v>E-1370</v>
      </c>
    </row>
    <row r="19025" spans="1:9" x14ac:dyDescent="0.35">
      <c r="A19025" t="s">
        <v>1257</v>
      </c>
      <c r="B19025" t="s">
        <v>295</v>
      </c>
      <c r="C19025" t="s">
        <v>398</v>
      </c>
      <c r="D19025" t="s">
        <v>1273</v>
      </c>
      <c r="E19025" t="s">
        <v>30</v>
      </c>
      <c r="F19025">
        <v>3987</v>
      </c>
      <c r="G19025">
        <v>3087</v>
      </c>
      <c r="H19025">
        <v>0.77426636568848761</v>
      </c>
      <c r="I19025" t="str">
        <f>VLOOKUP($B19025&amp;$E19025,'Employee List'!$A:$E,5,0)</f>
        <v>E-1370</v>
      </c>
    </row>
    <row r="19026" spans="1:9" x14ac:dyDescent="0.35">
      <c r="A19026" t="s">
        <v>1257</v>
      </c>
      <c r="B19026" t="s">
        <v>295</v>
      </c>
      <c r="C19026" t="s">
        <v>398</v>
      </c>
      <c r="D19026" t="s">
        <v>1273</v>
      </c>
      <c r="E19026" t="s">
        <v>31</v>
      </c>
      <c r="F19026">
        <v>5453</v>
      </c>
      <c r="G19026">
        <v>3339</v>
      </c>
      <c r="H19026">
        <v>0.61232349165596922</v>
      </c>
      <c r="I19026" t="str">
        <f>VLOOKUP($B19026&amp;$E19026,'Employee List'!$A:$E,5,0)</f>
        <v>E-1370</v>
      </c>
    </row>
    <row r="19027" spans="1:9" x14ac:dyDescent="0.35">
      <c r="A19027" t="s">
        <v>1257</v>
      </c>
      <c r="B19027" t="s">
        <v>295</v>
      </c>
      <c r="C19027" t="s">
        <v>398</v>
      </c>
      <c r="D19027" t="s">
        <v>1275</v>
      </c>
      <c r="E19027" t="s">
        <v>29</v>
      </c>
      <c r="F19027">
        <v>3113</v>
      </c>
      <c r="G19027">
        <v>2417</v>
      </c>
      <c r="H19027">
        <v>0.776421458400257</v>
      </c>
      <c r="I19027" t="str">
        <f>VLOOKUP($B19027&amp;$E19027,'Employee List'!$A:$E,5,0)</f>
        <v>E-1370</v>
      </c>
    </row>
    <row r="19028" spans="1:9" x14ac:dyDescent="0.35">
      <c r="A19028" t="s">
        <v>1257</v>
      </c>
      <c r="B19028" t="s">
        <v>295</v>
      </c>
      <c r="C19028" t="s">
        <v>398</v>
      </c>
      <c r="D19028" t="s">
        <v>1275</v>
      </c>
      <c r="E19028" t="s">
        <v>30</v>
      </c>
      <c r="F19028">
        <v>1112</v>
      </c>
      <c r="G19028">
        <v>4527</v>
      </c>
      <c r="H19028">
        <v>4.0710431654676258</v>
      </c>
      <c r="I19028" t="str">
        <f>VLOOKUP($B19028&amp;$E19028,'Employee List'!$A:$E,5,0)</f>
        <v>E-1370</v>
      </c>
    </row>
    <row r="19029" spans="1:9" x14ac:dyDescent="0.35">
      <c r="A19029" t="s">
        <v>1257</v>
      </c>
      <c r="B19029" t="s">
        <v>295</v>
      </c>
      <c r="C19029" t="s">
        <v>398</v>
      </c>
      <c r="D19029" t="s">
        <v>1275</v>
      </c>
      <c r="E19029" t="s">
        <v>31</v>
      </c>
      <c r="F19029">
        <v>3382</v>
      </c>
      <c r="G19029">
        <v>5358</v>
      </c>
      <c r="H19029">
        <v>1.5842696629213484</v>
      </c>
      <c r="I19029" t="str">
        <f>VLOOKUP($B19029&amp;$E19029,'Employee List'!$A:$E,5,0)</f>
        <v>E-1370</v>
      </c>
    </row>
    <row r="19030" spans="1:9" x14ac:dyDescent="0.35">
      <c r="A19030" t="s">
        <v>1257</v>
      </c>
      <c r="B19030" t="s">
        <v>295</v>
      </c>
      <c r="C19030" t="s">
        <v>398</v>
      </c>
      <c r="D19030" t="s">
        <v>1276</v>
      </c>
      <c r="E19030" t="s">
        <v>29</v>
      </c>
      <c r="F19030">
        <v>1491</v>
      </c>
      <c r="G19030">
        <v>4218</v>
      </c>
      <c r="H19030">
        <v>2.8289738430583502</v>
      </c>
      <c r="I19030" t="str">
        <f>VLOOKUP($B19030&amp;$E19030,'Employee List'!$A:$E,5,0)</f>
        <v>E-1370</v>
      </c>
    </row>
    <row r="19031" spans="1:9" x14ac:dyDescent="0.35">
      <c r="A19031" t="s">
        <v>1257</v>
      </c>
      <c r="B19031" t="s">
        <v>295</v>
      </c>
      <c r="C19031" t="s">
        <v>398</v>
      </c>
      <c r="D19031" t="s">
        <v>1276</v>
      </c>
      <c r="E19031" t="s">
        <v>30</v>
      </c>
      <c r="F19031">
        <v>3923</v>
      </c>
      <c r="G19031">
        <v>5649</v>
      </c>
      <c r="H19031">
        <v>1.4399694111649248</v>
      </c>
      <c r="I19031" t="str">
        <f>VLOOKUP($B19031&amp;$E19031,'Employee List'!$A:$E,5,0)</f>
        <v>E-1370</v>
      </c>
    </row>
    <row r="19032" spans="1:9" x14ac:dyDescent="0.35">
      <c r="A19032" t="s">
        <v>1257</v>
      </c>
      <c r="B19032" t="s">
        <v>295</v>
      </c>
      <c r="C19032" t="s">
        <v>398</v>
      </c>
      <c r="D19032" t="s">
        <v>1276</v>
      </c>
      <c r="E19032" t="s">
        <v>31</v>
      </c>
      <c r="F19032">
        <v>1786</v>
      </c>
      <c r="G19032">
        <v>3965</v>
      </c>
      <c r="H19032">
        <v>2.2200447928331468</v>
      </c>
      <c r="I19032" t="str">
        <f>VLOOKUP($B19032&amp;$E19032,'Employee List'!$A:$E,5,0)</f>
        <v>E-1370</v>
      </c>
    </row>
    <row r="19033" spans="1:9" x14ac:dyDescent="0.35">
      <c r="A19033" t="s">
        <v>1257</v>
      </c>
      <c r="B19033" t="s">
        <v>295</v>
      </c>
      <c r="C19033" t="s">
        <v>398</v>
      </c>
      <c r="D19033" t="s">
        <v>1277</v>
      </c>
      <c r="E19033" t="s">
        <v>29</v>
      </c>
      <c r="F19033">
        <v>5985</v>
      </c>
      <c r="G19033">
        <v>4468</v>
      </c>
      <c r="H19033">
        <v>0.74653299916457816</v>
      </c>
      <c r="I19033" t="str">
        <f>VLOOKUP($B19033&amp;$E19033,'Employee List'!$A:$E,5,0)</f>
        <v>E-1370</v>
      </c>
    </row>
    <row r="19034" spans="1:9" x14ac:dyDescent="0.35">
      <c r="A19034" t="s">
        <v>1257</v>
      </c>
      <c r="B19034" t="s">
        <v>295</v>
      </c>
      <c r="C19034" t="s">
        <v>398</v>
      </c>
      <c r="D19034" t="s">
        <v>1277</v>
      </c>
      <c r="E19034" t="s">
        <v>30</v>
      </c>
      <c r="F19034">
        <v>5393</v>
      </c>
      <c r="G19034">
        <v>4380</v>
      </c>
      <c r="H19034">
        <v>0.8121639161876506</v>
      </c>
      <c r="I19034" t="str">
        <f>VLOOKUP($B19034&amp;$E19034,'Employee List'!$A:$E,5,0)</f>
        <v>E-1370</v>
      </c>
    </row>
    <row r="19035" spans="1:9" x14ac:dyDescent="0.35">
      <c r="A19035" t="s">
        <v>1257</v>
      </c>
      <c r="B19035" t="s">
        <v>295</v>
      </c>
      <c r="C19035" t="s">
        <v>398</v>
      </c>
      <c r="D19035" t="s">
        <v>1277</v>
      </c>
      <c r="E19035" t="s">
        <v>31</v>
      </c>
      <c r="F19035">
        <v>6524</v>
      </c>
      <c r="G19035">
        <v>6084</v>
      </c>
      <c r="H19035">
        <v>0.93255671367259352</v>
      </c>
      <c r="I19035" t="str">
        <f>VLOOKUP($B19035&amp;$E19035,'Employee List'!$A:$E,5,0)</f>
        <v>E-1370</v>
      </c>
    </row>
    <row r="19036" spans="1:9" x14ac:dyDescent="0.35">
      <c r="A19036" t="s">
        <v>1257</v>
      </c>
      <c r="B19036" t="s">
        <v>295</v>
      </c>
      <c r="C19036" t="s">
        <v>398</v>
      </c>
      <c r="D19036" t="s">
        <v>1278</v>
      </c>
      <c r="E19036" t="s">
        <v>29</v>
      </c>
      <c r="F19036">
        <v>89589</v>
      </c>
      <c r="G19036">
        <v>44807</v>
      </c>
      <c r="H19036">
        <v>0.50013952605788659</v>
      </c>
      <c r="I19036" t="str">
        <f>VLOOKUP($B19036&amp;$E19036,'Employee List'!$A:$E,5,0)</f>
        <v>E-1370</v>
      </c>
    </row>
    <row r="19037" spans="1:9" x14ac:dyDescent="0.35">
      <c r="A19037" t="s">
        <v>1257</v>
      </c>
      <c r="B19037" t="s">
        <v>295</v>
      </c>
      <c r="C19037" t="s">
        <v>398</v>
      </c>
      <c r="D19037" t="s">
        <v>1278</v>
      </c>
      <c r="E19037" t="s">
        <v>30</v>
      </c>
      <c r="F19037">
        <v>92143</v>
      </c>
      <c r="G19037">
        <v>30924</v>
      </c>
      <c r="H19037">
        <v>0.33560878200188837</v>
      </c>
      <c r="I19037" t="str">
        <f>VLOOKUP($B19037&amp;$E19037,'Employee List'!$A:$E,5,0)</f>
        <v>E-1370</v>
      </c>
    </row>
    <row r="19038" spans="1:9" x14ac:dyDescent="0.35">
      <c r="A19038" t="s">
        <v>1257</v>
      </c>
      <c r="B19038" t="s">
        <v>295</v>
      </c>
      <c r="C19038" t="s">
        <v>398</v>
      </c>
      <c r="D19038" t="s">
        <v>1278</v>
      </c>
      <c r="E19038" t="s">
        <v>31</v>
      </c>
      <c r="F19038">
        <v>86365</v>
      </c>
      <c r="G19038">
        <v>27673</v>
      </c>
      <c r="H19038">
        <v>0.32041915127655879</v>
      </c>
      <c r="I19038" t="str">
        <f>VLOOKUP($B19038&amp;$E19038,'Employee List'!$A:$E,5,0)</f>
        <v>E-1370</v>
      </c>
    </row>
    <row r="19039" spans="1:9" x14ac:dyDescent="0.35">
      <c r="A19039" t="s">
        <v>1257</v>
      </c>
      <c r="B19039" t="s">
        <v>295</v>
      </c>
      <c r="C19039" t="s">
        <v>398</v>
      </c>
      <c r="D19039" t="s">
        <v>1279</v>
      </c>
      <c r="E19039" t="s">
        <v>29</v>
      </c>
      <c r="F19039">
        <v>1128</v>
      </c>
      <c r="G19039">
        <v>2144</v>
      </c>
      <c r="H19039">
        <v>1.9007092198581561</v>
      </c>
      <c r="I19039" t="str">
        <f>VLOOKUP($B19039&amp;$E19039,'Employee List'!$A:$E,5,0)</f>
        <v>E-1370</v>
      </c>
    </row>
    <row r="19040" spans="1:9" x14ac:dyDescent="0.35">
      <c r="A19040" t="s">
        <v>1257</v>
      </c>
      <c r="B19040" t="s">
        <v>295</v>
      </c>
      <c r="C19040" t="s">
        <v>398</v>
      </c>
      <c r="D19040" t="s">
        <v>1279</v>
      </c>
      <c r="E19040" t="s">
        <v>30</v>
      </c>
      <c r="F19040">
        <v>1569</v>
      </c>
      <c r="G19040">
        <v>4772</v>
      </c>
      <c r="H19040">
        <v>3.0414276609305291</v>
      </c>
      <c r="I19040" t="str">
        <f>VLOOKUP($B19040&amp;$E19040,'Employee List'!$A:$E,5,0)</f>
        <v>E-1370</v>
      </c>
    </row>
    <row r="19041" spans="1:9" x14ac:dyDescent="0.35">
      <c r="A19041" t="s">
        <v>1257</v>
      </c>
      <c r="B19041" t="s">
        <v>295</v>
      </c>
      <c r="C19041" t="s">
        <v>398</v>
      </c>
      <c r="D19041" t="s">
        <v>1279</v>
      </c>
      <c r="E19041" t="s">
        <v>31</v>
      </c>
      <c r="F19041">
        <v>2317</v>
      </c>
      <c r="G19041">
        <v>1954</v>
      </c>
      <c r="H19041">
        <v>0.84333189469141134</v>
      </c>
      <c r="I19041" t="str">
        <f>VLOOKUP($B19041&amp;$E19041,'Employee List'!$A:$E,5,0)</f>
        <v>E-1370</v>
      </c>
    </row>
    <row r="19042" spans="1:9" x14ac:dyDescent="0.35">
      <c r="A19042" t="s">
        <v>1257</v>
      </c>
      <c r="B19042" t="s">
        <v>295</v>
      </c>
      <c r="C19042" t="s">
        <v>398</v>
      </c>
      <c r="D19042" t="s">
        <v>1280</v>
      </c>
      <c r="E19042" t="s">
        <v>29</v>
      </c>
      <c r="F19042">
        <v>1524</v>
      </c>
      <c r="G19042">
        <v>1648</v>
      </c>
      <c r="H19042">
        <v>1.0813648293963254</v>
      </c>
      <c r="I19042" t="str">
        <f>VLOOKUP($B19042&amp;$E19042,'Employee List'!$A:$E,5,0)</f>
        <v>E-1370</v>
      </c>
    </row>
    <row r="19043" spans="1:9" x14ac:dyDescent="0.35">
      <c r="A19043" t="s">
        <v>1257</v>
      </c>
      <c r="B19043" t="s">
        <v>295</v>
      </c>
      <c r="C19043" t="s">
        <v>398</v>
      </c>
      <c r="D19043" t="s">
        <v>1280</v>
      </c>
      <c r="E19043" t="s">
        <v>30</v>
      </c>
      <c r="F19043">
        <v>1717</v>
      </c>
      <c r="G19043">
        <v>4830</v>
      </c>
      <c r="H19043">
        <v>2.8130460104834012</v>
      </c>
      <c r="I19043" t="str">
        <f>VLOOKUP($B19043&amp;$E19043,'Employee List'!$A:$E,5,0)</f>
        <v>E-1370</v>
      </c>
    </row>
    <row r="19044" spans="1:9" x14ac:dyDescent="0.35">
      <c r="A19044" t="s">
        <v>1257</v>
      </c>
      <c r="B19044" t="s">
        <v>295</v>
      </c>
      <c r="C19044" t="s">
        <v>398</v>
      </c>
      <c r="D19044" t="s">
        <v>1280</v>
      </c>
      <c r="E19044" t="s">
        <v>31</v>
      </c>
      <c r="F19044">
        <v>1731</v>
      </c>
      <c r="G19044">
        <v>2223</v>
      </c>
      <c r="H19044">
        <v>1.2842287694974004</v>
      </c>
      <c r="I19044" t="str">
        <f>VLOOKUP($B19044&amp;$E19044,'Employee List'!$A:$E,5,0)</f>
        <v>E-1370</v>
      </c>
    </row>
    <row r="19045" spans="1:9" x14ac:dyDescent="0.35">
      <c r="A19045" t="s">
        <v>1257</v>
      </c>
      <c r="B19045" t="s">
        <v>295</v>
      </c>
      <c r="C19045" t="s">
        <v>398</v>
      </c>
      <c r="D19045" t="s">
        <v>1262</v>
      </c>
      <c r="E19045" t="s">
        <v>29</v>
      </c>
      <c r="F19045">
        <v>9984</v>
      </c>
      <c r="G19045">
        <v>12483</v>
      </c>
      <c r="H19045">
        <v>1.2503004807692308</v>
      </c>
      <c r="I19045" t="str">
        <f>VLOOKUP($B19045&amp;$E19045,'Employee List'!$A:$E,5,0)</f>
        <v>E-1370</v>
      </c>
    </row>
    <row r="19046" spans="1:9" x14ac:dyDescent="0.35">
      <c r="A19046" t="s">
        <v>1257</v>
      </c>
      <c r="B19046" t="s">
        <v>295</v>
      </c>
      <c r="C19046" t="s">
        <v>398</v>
      </c>
      <c r="D19046" t="s">
        <v>1262</v>
      </c>
      <c r="E19046" t="s">
        <v>30</v>
      </c>
      <c r="F19046">
        <v>12322</v>
      </c>
      <c r="G19046">
        <v>10591</v>
      </c>
      <c r="H19046">
        <v>0.85951955851322837</v>
      </c>
      <c r="I19046" t="str">
        <f>VLOOKUP($B19046&amp;$E19046,'Employee List'!$A:$E,5,0)</f>
        <v>E-1370</v>
      </c>
    </row>
    <row r="19047" spans="1:9" x14ac:dyDescent="0.35">
      <c r="A19047" t="s">
        <v>1257</v>
      </c>
      <c r="B19047" t="s">
        <v>295</v>
      </c>
      <c r="C19047" t="s">
        <v>398</v>
      </c>
      <c r="D19047" t="s">
        <v>1262</v>
      </c>
      <c r="E19047" t="s">
        <v>31</v>
      </c>
      <c r="F19047">
        <v>11638</v>
      </c>
      <c r="G19047">
        <v>7530</v>
      </c>
      <c r="H19047">
        <v>0.64701838803918199</v>
      </c>
      <c r="I19047" t="str">
        <f>VLOOKUP($B19047&amp;$E19047,'Employee List'!$A:$E,5,0)</f>
        <v>E-1370</v>
      </c>
    </row>
    <row r="19048" spans="1:9" x14ac:dyDescent="0.35">
      <c r="A19048" t="s">
        <v>1257</v>
      </c>
      <c r="B19048" t="s">
        <v>295</v>
      </c>
      <c r="C19048" t="s">
        <v>398</v>
      </c>
      <c r="D19048" t="s">
        <v>1281</v>
      </c>
      <c r="E19048" t="s">
        <v>29</v>
      </c>
      <c r="F19048">
        <v>6815</v>
      </c>
      <c r="G19048">
        <v>4034</v>
      </c>
      <c r="H19048">
        <v>0.59192956713132794</v>
      </c>
      <c r="I19048" t="str">
        <f>VLOOKUP($B19048&amp;$E19048,'Employee List'!$A:$E,5,0)</f>
        <v>E-1370</v>
      </c>
    </row>
    <row r="19049" spans="1:9" x14ac:dyDescent="0.35">
      <c r="A19049" t="s">
        <v>1257</v>
      </c>
      <c r="B19049" t="s">
        <v>295</v>
      </c>
      <c r="C19049" t="s">
        <v>398</v>
      </c>
      <c r="D19049" t="s">
        <v>1281</v>
      </c>
      <c r="E19049" t="s">
        <v>30</v>
      </c>
      <c r="F19049">
        <v>4118</v>
      </c>
      <c r="G19049">
        <v>1596</v>
      </c>
      <c r="H19049">
        <v>0.38756677999028655</v>
      </c>
      <c r="I19049" t="str">
        <f>VLOOKUP($B19049&amp;$E19049,'Employee List'!$A:$E,5,0)</f>
        <v>E-1370</v>
      </c>
    </row>
    <row r="19050" spans="1:9" x14ac:dyDescent="0.35">
      <c r="A19050" t="s">
        <v>1257</v>
      </c>
      <c r="B19050" t="s">
        <v>295</v>
      </c>
      <c r="C19050" t="s">
        <v>398</v>
      </c>
      <c r="D19050" t="s">
        <v>1281</v>
      </c>
      <c r="E19050" t="s">
        <v>31</v>
      </c>
      <c r="F19050">
        <v>4997</v>
      </c>
      <c r="G19050">
        <v>8950</v>
      </c>
      <c r="H19050">
        <v>1.7910746447868722</v>
      </c>
      <c r="I19050" t="str">
        <f>VLOOKUP($B19050&amp;$E19050,'Employee List'!$A:$E,5,0)</f>
        <v>E-1370</v>
      </c>
    </row>
    <row r="19051" spans="1:9" x14ac:dyDescent="0.35">
      <c r="A19051" t="s">
        <v>1257</v>
      </c>
      <c r="B19051" t="s">
        <v>296</v>
      </c>
      <c r="C19051" t="s">
        <v>398</v>
      </c>
      <c r="D19051" t="s">
        <v>1274</v>
      </c>
      <c r="E19051" t="s">
        <v>29</v>
      </c>
      <c r="F19051">
        <v>27872</v>
      </c>
      <c r="G19051">
        <v>32220</v>
      </c>
      <c r="H19051">
        <v>1.1559988518943742</v>
      </c>
      <c r="I19051" t="str">
        <f>VLOOKUP($B19051&amp;$E19051,'Employee List'!$A:$E,5,0)</f>
        <v>E-1371</v>
      </c>
    </row>
    <row r="19052" spans="1:9" x14ac:dyDescent="0.35">
      <c r="A19052" t="s">
        <v>1257</v>
      </c>
      <c r="B19052" t="s">
        <v>296</v>
      </c>
      <c r="C19052" t="s">
        <v>398</v>
      </c>
      <c r="D19052" t="s">
        <v>1274</v>
      </c>
      <c r="E19052" t="s">
        <v>30</v>
      </c>
      <c r="F19052">
        <v>25582</v>
      </c>
      <c r="G19052">
        <v>23293</v>
      </c>
      <c r="H19052">
        <v>0.91052302400125085</v>
      </c>
      <c r="I19052" t="str">
        <f>VLOOKUP($B19052&amp;$E19052,'Employee List'!$A:$E,5,0)</f>
        <v>E-1371</v>
      </c>
    </row>
    <row r="19053" spans="1:9" x14ac:dyDescent="0.35">
      <c r="A19053" t="s">
        <v>1257</v>
      </c>
      <c r="B19053" t="s">
        <v>296</v>
      </c>
      <c r="C19053" t="s">
        <v>398</v>
      </c>
      <c r="D19053" t="s">
        <v>1274</v>
      </c>
      <c r="E19053" t="s">
        <v>31</v>
      </c>
      <c r="F19053">
        <v>26449</v>
      </c>
      <c r="G19053">
        <v>16003</v>
      </c>
      <c r="H19053">
        <v>0.60505123067034672</v>
      </c>
      <c r="I19053" t="str">
        <f>VLOOKUP($B19053&amp;$E19053,'Employee List'!$A:$E,5,0)</f>
        <v>E-1371</v>
      </c>
    </row>
    <row r="19054" spans="1:9" x14ac:dyDescent="0.35">
      <c r="A19054" t="s">
        <v>1257</v>
      </c>
      <c r="B19054" t="s">
        <v>296</v>
      </c>
      <c r="C19054" t="s">
        <v>398</v>
      </c>
      <c r="D19054" t="s">
        <v>1263</v>
      </c>
      <c r="E19054" t="s">
        <v>29</v>
      </c>
      <c r="F19054">
        <v>2400</v>
      </c>
      <c r="G19054">
        <v>3093</v>
      </c>
      <c r="H19054">
        <v>1.2887500000000001</v>
      </c>
      <c r="I19054" t="str">
        <f>VLOOKUP($B19054&amp;$E19054,'Employee List'!$A:$E,5,0)</f>
        <v>E-1371</v>
      </c>
    </row>
    <row r="19055" spans="1:9" x14ac:dyDescent="0.35">
      <c r="A19055" t="s">
        <v>1257</v>
      </c>
      <c r="B19055" t="s">
        <v>296</v>
      </c>
      <c r="C19055" t="s">
        <v>398</v>
      </c>
      <c r="D19055" t="s">
        <v>1263</v>
      </c>
      <c r="E19055" t="s">
        <v>30</v>
      </c>
      <c r="F19055">
        <v>4377</v>
      </c>
      <c r="G19055">
        <v>3296</v>
      </c>
      <c r="H19055">
        <v>0.75302718757139597</v>
      </c>
      <c r="I19055" t="str">
        <f>VLOOKUP($B19055&amp;$E19055,'Employee List'!$A:$E,5,0)</f>
        <v>E-1371</v>
      </c>
    </row>
    <row r="19056" spans="1:9" x14ac:dyDescent="0.35">
      <c r="A19056" t="s">
        <v>1257</v>
      </c>
      <c r="B19056" t="s">
        <v>296</v>
      </c>
      <c r="C19056" t="s">
        <v>398</v>
      </c>
      <c r="D19056" t="s">
        <v>1263</v>
      </c>
      <c r="E19056" t="s">
        <v>31</v>
      </c>
      <c r="F19056">
        <v>4933</v>
      </c>
      <c r="G19056">
        <v>1221</v>
      </c>
      <c r="H19056">
        <v>0.24751672410297992</v>
      </c>
      <c r="I19056" t="str">
        <f>VLOOKUP($B19056&amp;$E19056,'Employee List'!$A:$E,5,0)</f>
        <v>E-1371</v>
      </c>
    </row>
    <row r="19057" spans="1:9" x14ac:dyDescent="0.35">
      <c r="A19057" t="s">
        <v>1257</v>
      </c>
      <c r="B19057" t="s">
        <v>296</v>
      </c>
      <c r="C19057" t="s">
        <v>398</v>
      </c>
      <c r="D19057" t="s">
        <v>1264</v>
      </c>
      <c r="E19057" t="s">
        <v>29</v>
      </c>
      <c r="F19057">
        <v>29192</v>
      </c>
      <c r="G19057">
        <v>5499</v>
      </c>
      <c r="H19057">
        <v>0.18837352699369692</v>
      </c>
      <c r="I19057" t="str">
        <f>VLOOKUP($B19057&amp;$E19057,'Employee List'!$A:$E,5,0)</f>
        <v>E-1371</v>
      </c>
    </row>
    <row r="19058" spans="1:9" x14ac:dyDescent="0.35">
      <c r="A19058" t="s">
        <v>1257</v>
      </c>
      <c r="B19058" t="s">
        <v>296</v>
      </c>
      <c r="C19058" t="s">
        <v>398</v>
      </c>
      <c r="D19058" t="s">
        <v>1264</v>
      </c>
      <c r="E19058" t="s">
        <v>30</v>
      </c>
      <c r="F19058">
        <v>28765</v>
      </c>
      <c r="G19058">
        <v>1878</v>
      </c>
      <c r="H19058">
        <v>6.5287675995132979E-2</v>
      </c>
      <c r="I19058" t="str">
        <f>VLOOKUP($B19058&amp;$E19058,'Employee List'!$A:$E,5,0)</f>
        <v>E-1371</v>
      </c>
    </row>
    <row r="19059" spans="1:9" x14ac:dyDescent="0.35">
      <c r="A19059" t="s">
        <v>1257</v>
      </c>
      <c r="B19059" t="s">
        <v>296</v>
      </c>
      <c r="C19059" t="s">
        <v>398</v>
      </c>
      <c r="D19059" t="s">
        <v>1264</v>
      </c>
      <c r="E19059" t="s">
        <v>31</v>
      </c>
      <c r="F19059">
        <v>29605</v>
      </c>
      <c r="G19059">
        <v>5633</v>
      </c>
      <c r="H19059">
        <v>0.19027191352812026</v>
      </c>
      <c r="I19059" t="str">
        <f>VLOOKUP($B19059&amp;$E19059,'Employee List'!$A:$E,5,0)</f>
        <v>E-1371</v>
      </c>
    </row>
    <row r="19060" spans="1:9" x14ac:dyDescent="0.35">
      <c r="A19060" t="s">
        <v>1257</v>
      </c>
      <c r="B19060" t="s">
        <v>296</v>
      </c>
      <c r="C19060" t="s">
        <v>398</v>
      </c>
      <c r="D19060" t="s">
        <v>1265</v>
      </c>
      <c r="E19060" t="s">
        <v>29</v>
      </c>
      <c r="F19060">
        <v>3176</v>
      </c>
      <c r="G19060">
        <v>2369</v>
      </c>
      <c r="H19060">
        <v>0.74590680100755669</v>
      </c>
      <c r="I19060" t="str">
        <f>VLOOKUP($B19060&amp;$E19060,'Employee List'!$A:$E,5,0)</f>
        <v>E-1371</v>
      </c>
    </row>
    <row r="19061" spans="1:9" x14ac:dyDescent="0.35">
      <c r="A19061" t="s">
        <v>1257</v>
      </c>
      <c r="B19061" t="s">
        <v>296</v>
      </c>
      <c r="C19061" t="s">
        <v>398</v>
      </c>
      <c r="D19061" t="s">
        <v>1265</v>
      </c>
      <c r="E19061" t="s">
        <v>30</v>
      </c>
      <c r="F19061">
        <v>5423</v>
      </c>
      <c r="G19061">
        <v>3734</v>
      </c>
      <c r="H19061">
        <v>0.6885487737414715</v>
      </c>
      <c r="I19061" t="str">
        <f>VLOOKUP($B19061&amp;$E19061,'Employee List'!$A:$E,5,0)</f>
        <v>E-1371</v>
      </c>
    </row>
    <row r="19062" spans="1:9" x14ac:dyDescent="0.35">
      <c r="A19062" t="s">
        <v>1257</v>
      </c>
      <c r="B19062" t="s">
        <v>296</v>
      </c>
      <c r="C19062" t="s">
        <v>398</v>
      </c>
      <c r="D19062" t="s">
        <v>1265</v>
      </c>
      <c r="E19062" t="s">
        <v>31</v>
      </c>
      <c r="F19062">
        <v>2208</v>
      </c>
      <c r="G19062">
        <v>7204</v>
      </c>
      <c r="H19062">
        <v>3.26268115942029</v>
      </c>
      <c r="I19062" t="str">
        <f>VLOOKUP($B19062&amp;$E19062,'Employee List'!$A:$E,5,0)</f>
        <v>E-1371</v>
      </c>
    </row>
    <row r="19063" spans="1:9" x14ac:dyDescent="0.35">
      <c r="A19063" t="s">
        <v>1257</v>
      </c>
      <c r="B19063" t="s">
        <v>296</v>
      </c>
      <c r="C19063" t="s">
        <v>398</v>
      </c>
      <c r="D19063" t="s">
        <v>1260</v>
      </c>
      <c r="E19063" t="s">
        <v>29</v>
      </c>
      <c r="F19063">
        <v>74246</v>
      </c>
      <c r="G19063">
        <v>71098</v>
      </c>
      <c r="H19063">
        <v>0.95760040944966729</v>
      </c>
      <c r="I19063" t="str">
        <f>VLOOKUP($B19063&amp;$E19063,'Employee List'!$A:$E,5,0)</f>
        <v>E-1371</v>
      </c>
    </row>
    <row r="19064" spans="1:9" x14ac:dyDescent="0.35">
      <c r="A19064" t="s">
        <v>1257</v>
      </c>
      <c r="B19064" t="s">
        <v>296</v>
      </c>
      <c r="C19064" t="s">
        <v>398</v>
      </c>
      <c r="D19064" t="s">
        <v>1260</v>
      </c>
      <c r="E19064" t="s">
        <v>30</v>
      </c>
      <c r="F19064">
        <v>75046</v>
      </c>
      <c r="G19064">
        <v>116966</v>
      </c>
      <c r="H19064">
        <v>1.5585907310183087</v>
      </c>
      <c r="I19064" t="str">
        <f>VLOOKUP($B19064&amp;$E19064,'Employee List'!$A:$E,5,0)</f>
        <v>E-1371</v>
      </c>
    </row>
    <row r="19065" spans="1:9" x14ac:dyDescent="0.35">
      <c r="A19065" t="s">
        <v>1257</v>
      </c>
      <c r="B19065" t="s">
        <v>296</v>
      </c>
      <c r="C19065" t="s">
        <v>398</v>
      </c>
      <c r="D19065" t="s">
        <v>1260</v>
      </c>
      <c r="E19065" t="s">
        <v>31</v>
      </c>
      <c r="F19065">
        <v>85902</v>
      </c>
      <c r="G19065">
        <v>86610</v>
      </c>
      <c r="H19065">
        <v>1.008241950129217</v>
      </c>
      <c r="I19065" t="str">
        <f>VLOOKUP($B19065&amp;$E19065,'Employee List'!$A:$E,5,0)</f>
        <v>E-1371</v>
      </c>
    </row>
    <row r="19066" spans="1:9" x14ac:dyDescent="0.35">
      <c r="A19066" t="s">
        <v>1257</v>
      </c>
      <c r="B19066" t="s">
        <v>296</v>
      </c>
      <c r="C19066" t="s">
        <v>398</v>
      </c>
      <c r="D19066" t="s">
        <v>1261</v>
      </c>
      <c r="E19066" t="s">
        <v>29</v>
      </c>
      <c r="F19066">
        <v>34583</v>
      </c>
      <c r="G19066">
        <v>35586</v>
      </c>
      <c r="H19066">
        <v>1.0290026891825463</v>
      </c>
      <c r="I19066" t="str">
        <f>VLOOKUP($B19066&amp;$E19066,'Employee List'!$A:$E,5,0)</f>
        <v>E-1371</v>
      </c>
    </row>
    <row r="19067" spans="1:9" x14ac:dyDescent="0.35">
      <c r="A19067" t="s">
        <v>1257</v>
      </c>
      <c r="B19067" t="s">
        <v>296</v>
      </c>
      <c r="C19067" t="s">
        <v>398</v>
      </c>
      <c r="D19067" t="s">
        <v>1261</v>
      </c>
      <c r="E19067" t="s">
        <v>30</v>
      </c>
      <c r="F19067">
        <v>34148</v>
      </c>
      <c r="G19067">
        <v>40401</v>
      </c>
      <c r="H19067">
        <v>1.1831146772871033</v>
      </c>
      <c r="I19067" t="str">
        <f>VLOOKUP($B19067&amp;$E19067,'Employee List'!$A:$E,5,0)</f>
        <v>E-1371</v>
      </c>
    </row>
    <row r="19068" spans="1:9" x14ac:dyDescent="0.35">
      <c r="A19068" t="s">
        <v>1257</v>
      </c>
      <c r="B19068" t="s">
        <v>296</v>
      </c>
      <c r="C19068" t="s">
        <v>398</v>
      </c>
      <c r="D19068" t="s">
        <v>1261</v>
      </c>
      <c r="E19068" t="s">
        <v>31</v>
      </c>
      <c r="F19068">
        <v>32520</v>
      </c>
      <c r="G19068">
        <v>33293</v>
      </c>
      <c r="H19068">
        <v>1.0237699876998769</v>
      </c>
      <c r="I19068" t="str">
        <f>VLOOKUP($B19068&amp;$E19068,'Employee List'!$A:$E,5,0)</f>
        <v>E-1371</v>
      </c>
    </row>
    <row r="19069" spans="1:9" x14ac:dyDescent="0.35">
      <c r="A19069" t="s">
        <v>1257</v>
      </c>
      <c r="B19069" t="s">
        <v>296</v>
      </c>
      <c r="C19069" t="s">
        <v>398</v>
      </c>
      <c r="D19069" t="s">
        <v>1266</v>
      </c>
      <c r="E19069" t="s">
        <v>29</v>
      </c>
      <c r="F19069">
        <v>43330</v>
      </c>
      <c r="G19069">
        <v>28864</v>
      </c>
      <c r="H19069">
        <v>0.66614354950380794</v>
      </c>
      <c r="I19069" t="str">
        <f>VLOOKUP($B19069&amp;$E19069,'Employee List'!$A:$E,5,0)</f>
        <v>E-1371</v>
      </c>
    </row>
    <row r="19070" spans="1:9" x14ac:dyDescent="0.35">
      <c r="A19070" t="s">
        <v>1257</v>
      </c>
      <c r="B19070" t="s">
        <v>296</v>
      </c>
      <c r="C19070" t="s">
        <v>398</v>
      </c>
      <c r="D19070" t="s">
        <v>1266</v>
      </c>
      <c r="E19070" t="s">
        <v>30</v>
      </c>
      <c r="F19070">
        <v>41254</v>
      </c>
      <c r="G19070">
        <v>44500</v>
      </c>
      <c r="H19070">
        <v>1.0786832791971688</v>
      </c>
      <c r="I19070" t="str">
        <f>VLOOKUP($B19070&amp;$E19070,'Employee List'!$A:$E,5,0)</f>
        <v>E-1371</v>
      </c>
    </row>
    <row r="19071" spans="1:9" x14ac:dyDescent="0.35">
      <c r="A19071" t="s">
        <v>1257</v>
      </c>
      <c r="B19071" t="s">
        <v>296</v>
      </c>
      <c r="C19071" t="s">
        <v>398</v>
      </c>
      <c r="D19071" t="s">
        <v>1266</v>
      </c>
      <c r="E19071" t="s">
        <v>31</v>
      </c>
      <c r="F19071">
        <v>45248</v>
      </c>
      <c r="G19071">
        <v>17434</v>
      </c>
      <c r="H19071">
        <v>0.38529879773691655</v>
      </c>
      <c r="I19071" t="str">
        <f>VLOOKUP($B19071&amp;$E19071,'Employee List'!$A:$E,5,0)</f>
        <v>E-1371</v>
      </c>
    </row>
    <row r="19072" spans="1:9" x14ac:dyDescent="0.35">
      <c r="A19072" t="s">
        <v>1257</v>
      </c>
      <c r="B19072" t="s">
        <v>296</v>
      </c>
      <c r="C19072" t="s">
        <v>398</v>
      </c>
      <c r="D19072" t="s">
        <v>1267</v>
      </c>
      <c r="E19072" t="s">
        <v>29</v>
      </c>
      <c r="F19072">
        <v>46764</v>
      </c>
      <c r="G19072">
        <v>43862</v>
      </c>
      <c r="H19072">
        <v>0.93794371738944482</v>
      </c>
      <c r="I19072" t="str">
        <f>VLOOKUP($B19072&amp;$E19072,'Employee List'!$A:$E,5,0)</f>
        <v>E-1371</v>
      </c>
    </row>
    <row r="19073" spans="1:9" x14ac:dyDescent="0.35">
      <c r="A19073" t="s">
        <v>1257</v>
      </c>
      <c r="B19073" t="s">
        <v>296</v>
      </c>
      <c r="C19073" t="s">
        <v>398</v>
      </c>
      <c r="D19073" t="s">
        <v>1267</v>
      </c>
      <c r="E19073" t="s">
        <v>30</v>
      </c>
      <c r="F19073">
        <v>50722</v>
      </c>
      <c r="G19073">
        <v>45684</v>
      </c>
      <c r="H19073">
        <v>0.90067426363313752</v>
      </c>
      <c r="I19073" t="str">
        <f>VLOOKUP($B19073&amp;$E19073,'Employee List'!$A:$E,5,0)</f>
        <v>E-1371</v>
      </c>
    </row>
    <row r="19074" spans="1:9" x14ac:dyDescent="0.35">
      <c r="A19074" t="s">
        <v>1257</v>
      </c>
      <c r="B19074" t="s">
        <v>296</v>
      </c>
      <c r="C19074" t="s">
        <v>398</v>
      </c>
      <c r="D19074" t="s">
        <v>1267</v>
      </c>
      <c r="E19074" t="s">
        <v>31</v>
      </c>
      <c r="F19074">
        <v>51264</v>
      </c>
      <c r="G19074">
        <v>17485</v>
      </c>
      <c r="H19074">
        <v>0.34107755930087391</v>
      </c>
      <c r="I19074" t="str">
        <f>VLOOKUP($B19074&amp;$E19074,'Employee List'!$A:$E,5,0)</f>
        <v>E-1371</v>
      </c>
    </row>
    <row r="19075" spans="1:9" x14ac:dyDescent="0.35">
      <c r="A19075" t="s">
        <v>1257</v>
      </c>
      <c r="B19075" t="s">
        <v>296</v>
      </c>
      <c r="C19075" t="s">
        <v>398</v>
      </c>
      <c r="D19075" t="s">
        <v>1268</v>
      </c>
      <c r="E19075" t="s">
        <v>29</v>
      </c>
      <c r="F19075">
        <v>14279</v>
      </c>
      <c r="G19075">
        <v>17513</v>
      </c>
      <c r="H19075">
        <v>1.2264864486308564</v>
      </c>
      <c r="I19075" t="str">
        <f>VLOOKUP($B19075&amp;$E19075,'Employee List'!$A:$E,5,0)</f>
        <v>E-1371</v>
      </c>
    </row>
    <row r="19076" spans="1:9" x14ac:dyDescent="0.35">
      <c r="A19076" t="s">
        <v>1257</v>
      </c>
      <c r="B19076" t="s">
        <v>296</v>
      </c>
      <c r="C19076" t="s">
        <v>398</v>
      </c>
      <c r="D19076" t="s">
        <v>1268</v>
      </c>
      <c r="E19076" t="s">
        <v>30</v>
      </c>
      <c r="F19076">
        <v>12930</v>
      </c>
      <c r="G19076">
        <v>14993</v>
      </c>
      <c r="H19076">
        <v>1.1595514307811292</v>
      </c>
      <c r="I19076" t="str">
        <f>VLOOKUP($B19076&amp;$E19076,'Employee List'!$A:$E,5,0)</f>
        <v>E-1371</v>
      </c>
    </row>
    <row r="19077" spans="1:9" x14ac:dyDescent="0.35">
      <c r="A19077" t="s">
        <v>1257</v>
      </c>
      <c r="B19077" t="s">
        <v>296</v>
      </c>
      <c r="C19077" t="s">
        <v>398</v>
      </c>
      <c r="D19077" t="s">
        <v>1268</v>
      </c>
      <c r="E19077" t="s">
        <v>31</v>
      </c>
      <c r="F19077">
        <v>12016</v>
      </c>
      <c r="G19077">
        <v>12940</v>
      </c>
      <c r="H19077">
        <v>1.0768974700399467</v>
      </c>
      <c r="I19077" t="str">
        <f>VLOOKUP($B19077&amp;$E19077,'Employee List'!$A:$E,5,0)</f>
        <v>E-1371</v>
      </c>
    </row>
    <row r="19078" spans="1:9" x14ac:dyDescent="0.35">
      <c r="A19078" t="s">
        <v>1257</v>
      </c>
      <c r="B19078" t="s">
        <v>296</v>
      </c>
      <c r="C19078" t="s">
        <v>398</v>
      </c>
      <c r="D19078" t="s">
        <v>1269</v>
      </c>
      <c r="E19078" t="s">
        <v>29</v>
      </c>
      <c r="F19078">
        <v>3086</v>
      </c>
      <c r="G19078">
        <v>3972</v>
      </c>
      <c r="H19078">
        <v>1.2871030460142578</v>
      </c>
      <c r="I19078" t="str">
        <f>VLOOKUP($B19078&amp;$E19078,'Employee List'!$A:$E,5,0)</f>
        <v>E-1371</v>
      </c>
    </row>
    <row r="19079" spans="1:9" x14ac:dyDescent="0.35">
      <c r="A19079" t="s">
        <v>1257</v>
      </c>
      <c r="B19079" t="s">
        <v>296</v>
      </c>
      <c r="C19079" t="s">
        <v>398</v>
      </c>
      <c r="D19079" t="s">
        <v>1269</v>
      </c>
      <c r="E19079" t="s">
        <v>30</v>
      </c>
      <c r="F19079">
        <v>5298</v>
      </c>
      <c r="G19079">
        <v>5949</v>
      </c>
      <c r="H19079">
        <v>1.122876557191393</v>
      </c>
      <c r="I19079" t="str">
        <f>VLOOKUP($B19079&amp;$E19079,'Employee List'!$A:$E,5,0)</f>
        <v>E-1371</v>
      </c>
    </row>
    <row r="19080" spans="1:9" x14ac:dyDescent="0.35">
      <c r="A19080" t="s">
        <v>1257</v>
      </c>
      <c r="B19080" t="s">
        <v>296</v>
      </c>
      <c r="C19080" t="s">
        <v>398</v>
      </c>
      <c r="D19080" t="s">
        <v>1269</v>
      </c>
      <c r="E19080" t="s">
        <v>31</v>
      </c>
      <c r="F19080">
        <v>3632</v>
      </c>
      <c r="G19080">
        <v>2529</v>
      </c>
      <c r="H19080">
        <v>0.69631057268722463</v>
      </c>
      <c r="I19080" t="str">
        <f>VLOOKUP($B19080&amp;$E19080,'Employee List'!$A:$E,5,0)</f>
        <v>E-1371</v>
      </c>
    </row>
    <row r="19081" spans="1:9" x14ac:dyDescent="0.35">
      <c r="A19081" t="s">
        <v>1257</v>
      </c>
      <c r="B19081" t="s">
        <v>296</v>
      </c>
      <c r="C19081" t="s">
        <v>398</v>
      </c>
      <c r="D19081" t="s">
        <v>1270</v>
      </c>
      <c r="E19081" t="s">
        <v>29</v>
      </c>
      <c r="F19081">
        <v>2419</v>
      </c>
      <c r="G19081">
        <v>5774</v>
      </c>
      <c r="H19081">
        <v>2.3869367507234394</v>
      </c>
      <c r="I19081" t="str">
        <f>VLOOKUP($B19081&amp;$E19081,'Employee List'!$A:$E,5,0)</f>
        <v>E-1371</v>
      </c>
    </row>
    <row r="19082" spans="1:9" x14ac:dyDescent="0.35">
      <c r="A19082" t="s">
        <v>1257</v>
      </c>
      <c r="B19082" t="s">
        <v>296</v>
      </c>
      <c r="C19082" t="s">
        <v>398</v>
      </c>
      <c r="D19082" t="s">
        <v>1270</v>
      </c>
      <c r="E19082" t="s">
        <v>30</v>
      </c>
      <c r="F19082">
        <v>3134</v>
      </c>
      <c r="G19082">
        <v>2598</v>
      </c>
      <c r="H19082">
        <v>0.82897255902999367</v>
      </c>
      <c r="I19082" t="str">
        <f>VLOOKUP($B19082&amp;$E19082,'Employee List'!$A:$E,5,0)</f>
        <v>E-1371</v>
      </c>
    </row>
    <row r="19083" spans="1:9" x14ac:dyDescent="0.35">
      <c r="A19083" t="s">
        <v>1257</v>
      </c>
      <c r="B19083" t="s">
        <v>296</v>
      </c>
      <c r="C19083" t="s">
        <v>398</v>
      </c>
      <c r="D19083" t="s">
        <v>1270</v>
      </c>
      <c r="E19083" t="s">
        <v>31</v>
      </c>
      <c r="F19083">
        <v>4422</v>
      </c>
      <c r="G19083">
        <v>2738</v>
      </c>
      <c r="H19083">
        <v>0.61917684305744003</v>
      </c>
      <c r="I19083" t="str">
        <f>VLOOKUP($B19083&amp;$E19083,'Employee List'!$A:$E,5,0)</f>
        <v>E-1371</v>
      </c>
    </row>
    <row r="19084" spans="1:9" x14ac:dyDescent="0.35">
      <c r="A19084" t="s">
        <v>1257</v>
      </c>
      <c r="B19084" t="s">
        <v>296</v>
      </c>
      <c r="C19084" t="s">
        <v>398</v>
      </c>
      <c r="D19084" t="s">
        <v>1271</v>
      </c>
      <c r="E19084" t="s">
        <v>29</v>
      </c>
      <c r="F19084">
        <v>3699</v>
      </c>
      <c r="G19084">
        <v>2709</v>
      </c>
      <c r="H19084">
        <v>0.73236009732360097</v>
      </c>
      <c r="I19084" t="str">
        <f>VLOOKUP($B19084&amp;$E19084,'Employee List'!$A:$E,5,0)</f>
        <v>E-1371</v>
      </c>
    </row>
    <row r="19085" spans="1:9" x14ac:dyDescent="0.35">
      <c r="A19085" t="s">
        <v>1257</v>
      </c>
      <c r="B19085" t="s">
        <v>296</v>
      </c>
      <c r="C19085" t="s">
        <v>398</v>
      </c>
      <c r="D19085" t="s">
        <v>1271</v>
      </c>
      <c r="E19085" t="s">
        <v>30</v>
      </c>
      <c r="F19085">
        <v>3283</v>
      </c>
      <c r="G19085">
        <v>5116</v>
      </c>
      <c r="H19085">
        <v>1.5583307950045691</v>
      </c>
      <c r="I19085" t="str">
        <f>VLOOKUP($B19085&amp;$E19085,'Employee List'!$A:$E,5,0)</f>
        <v>E-1371</v>
      </c>
    </row>
    <row r="19086" spans="1:9" x14ac:dyDescent="0.35">
      <c r="A19086" t="s">
        <v>1257</v>
      </c>
      <c r="B19086" t="s">
        <v>296</v>
      </c>
      <c r="C19086" t="s">
        <v>398</v>
      </c>
      <c r="D19086" t="s">
        <v>1271</v>
      </c>
      <c r="E19086" t="s">
        <v>31</v>
      </c>
      <c r="F19086">
        <v>4354</v>
      </c>
      <c r="G19086">
        <v>7990</v>
      </c>
      <c r="H19086">
        <v>1.8350941662838769</v>
      </c>
      <c r="I19086" t="str">
        <f>VLOOKUP($B19086&amp;$E19086,'Employee List'!$A:$E,5,0)</f>
        <v>E-1371</v>
      </c>
    </row>
    <row r="19087" spans="1:9" x14ac:dyDescent="0.35">
      <c r="A19087" t="s">
        <v>1257</v>
      </c>
      <c r="B19087" t="s">
        <v>296</v>
      </c>
      <c r="C19087" t="s">
        <v>398</v>
      </c>
      <c r="D19087" t="s">
        <v>1258</v>
      </c>
      <c r="E19087" t="s">
        <v>29</v>
      </c>
      <c r="F19087">
        <v>66967</v>
      </c>
      <c r="G19087">
        <v>90321</v>
      </c>
      <c r="H19087">
        <v>1.3487389311153255</v>
      </c>
      <c r="I19087" t="str">
        <f>VLOOKUP($B19087&amp;$E19087,'Employee List'!$A:$E,5,0)</f>
        <v>E-1371</v>
      </c>
    </row>
    <row r="19088" spans="1:9" x14ac:dyDescent="0.35">
      <c r="A19088" t="s">
        <v>1257</v>
      </c>
      <c r="B19088" t="s">
        <v>296</v>
      </c>
      <c r="C19088" t="s">
        <v>398</v>
      </c>
      <c r="D19088" t="s">
        <v>1258</v>
      </c>
      <c r="E19088" t="s">
        <v>30</v>
      </c>
      <c r="F19088">
        <v>67090</v>
      </c>
      <c r="G19088">
        <v>58397</v>
      </c>
      <c r="H19088">
        <v>0.87042778357430317</v>
      </c>
      <c r="I19088" t="str">
        <f>VLOOKUP($B19088&amp;$E19088,'Employee List'!$A:$E,5,0)</f>
        <v>E-1371</v>
      </c>
    </row>
    <row r="19089" spans="1:9" x14ac:dyDescent="0.35">
      <c r="A19089" t="s">
        <v>1257</v>
      </c>
      <c r="B19089" t="s">
        <v>296</v>
      </c>
      <c r="C19089" t="s">
        <v>398</v>
      </c>
      <c r="D19089" t="s">
        <v>1258</v>
      </c>
      <c r="E19089" t="s">
        <v>31</v>
      </c>
      <c r="F19089">
        <v>62131</v>
      </c>
      <c r="G19089">
        <v>55962</v>
      </c>
      <c r="H19089">
        <v>0.90070979060372436</v>
      </c>
      <c r="I19089" t="str">
        <f>VLOOKUP($B19089&amp;$E19089,'Employee List'!$A:$E,5,0)</f>
        <v>E-1371</v>
      </c>
    </row>
    <row r="19090" spans="1:9" x14ac:dyDescent="0.35">
      <c r="A19090" t="s">
        <v>1257</v>
      </c>
      <c r="B19090" t="s">
        <v>296</v>
      </c>
      <c r="C19090" t="s">
        <v>398</v>
      </c>
      <c r="D19090" t="s">
        <v>1272</v>
      </c>
      <c r="E19090" t="s">
        <v>29</v>
      </c>
      <c r="F19090">
        <v>9992</v>
      </c>
      <c r="G19090">
        <v>11870</v>
      </c>
      <c r="H19090">
        <v>1.1879503602882306</v>
      </c>
      <c r="I19090" t="str">
        <f>VLOOKUP($B19090&amp;$E19090,'Employee List'!$A:$E,5,0)</f>
        <v>E-1371</v>
      </c>
    </row>
    <row r="19091" spans="1:9" x14ac:dyDescent="0.35">
      <c r="A19091" t="s">
        <v>1257</v>
      </c>
      <c r="B19091" t="s">
        <v>296</v>
      </c>
      <c r="C19091" t="s">
        <v>398</v>
      </c>
      <c r="D19091" t="s">
        <v>1272</v>
      </c>
      <c r="E19091" t="s">
        <v>30</v>
      </c>
      <c r="F19091">
        <v>10065</v>
      </c>
      <c r="G19091">
        <v>11792</v>
      </c>
      <c r="H19091">
        <v>1.1715846994535519</v>
      </c>
      <c r="I19091" t="str">
        <f>VLOOKUP($B19091&amp;$E19091,'Employee List'!$A:$E,5,0)</f>
        <v>E-1371</v>
      </c>
    </row>
    <row r="19092" spans="1:9" x14ac:dyDescent="0.35">
      <c r="A19092" t="s">
        <v>1257</v>
      </c>
      <c r="B19092" t="s">
        <v>296</v>
      </c>
      <c r="C19092" t="s">
        <v>398</v>
      </c>
      <c r="D19092" t="s">
        <v>1272</v>
      </c>
      <c r="E19092" t="s">
        <v>31</v>
      </c>
      <c r="F19092">
        <v>11791</v>
      </c>
      <c r="G19092">
        <v>9147</v>
      </c>
      <c r="H19092">
        <v>0.77576117377660925</v>
      </c>
      <c r="I19092" t="str">
        <f>VLOOKUP($B19092&amp;$E19092,'Employee List'!$A:$E,5,0)</f>
        <v>E-1371</v>
      </c>
    </row>
    <row r="19093" spans="1:9" x14ac:dyDescent="0.35">
      <c r="A19093" t="s">
        <v>1257</v>
      </c>
      <c r="B19093" t="s">
        <v>296</v>
      </c>
      <c r="C19093" t="s">
        <v>398</v>
      </c>
      <c r="D19093" t="s">
        <v>1259</v>
      </c>
      <c r="E19093" t="s">
        <v>29</v>
      </c>
      <c r="F19093">
        <v>20273</v>
      </c>
      <c r="G19093">
        <v>17589</v>
      </c>
      <c r="H19093">
        <v>0.86760716223548562</v>
      </c>
      <c r="I19093" t="str">
        <f>VLOOKUP($B19093&amp;$E19093,'Employee List'!$A:$E,5,0)</f>
        <v>E-1371</v>
      </c>
    </row>
    <row r="19094" spans="1:9" x14ac:dyDescent="0.35">
      <c r="A19094" t="s">
        <v>1257</v>
      </c>
      <c r="B19094" t="s">
        <v>296</v>
      </c>
      <c r="C19094" t="s">
        <v>398</v>
      </c>
      <c r="D19094" t="s">
        <v>1259</v>
      </c>
      <c r="E19094" t="s">
        <v>30</v>
      </c>
      <c r="F19094">
        <v>21179</v>
      </c>
      <c r="G19094">
        <v>23155</v>
      </c>
      <c r="H19094">
        <v>1.0932999669483923</v>
      </c>
      <c r="I19094" t="str">
        <f>VLOOKUP($B19094&amp;$E19094,'Employee List'!$A:$E,5,0)</f>
        <v>E-1371</v>
      </c>
    </row>
    <row r="19095" spans="1:9" x14ac:dyDescent="0.35">
      <c r="A19095" t="s">
        <v>1257</v>
      </c>
      <c r="B19095" t="s">
        <v>296</v>
      </c>
      <c r="C19095" t="s">
        <v>398</v>
      </c>
      <c r="D19095" t="s">
        <v>1259</v>
      </c>
      <c r="E19095" t="s">
        <v>31</v>
      </c>
      <c r="F19095">
        <v>20579</v>
      </c>
      <c r="G19095">
        <v>13530</v>
      </c>
      <c r="H19095">
        <v>0.65746634919092284</v>
      </c>
      <c r="I19095" t="str">
        <f>VLOOKUP($B19095&amp;$E19095,'Employee List'!$A:$E,5,0)</f>
        <v>E-1371</v>
      </c>
    </row>
    <row r="19096" spans="1:9" x14ac:dyDescent="0.35">
      <c r="A19096" t="s">
        <v>1257</v>
      </c>
      <c r="B19096" t="s">
        <v>296</v>
      </c>
      <c r="C19096" t="s">
        <v>398</v>
      </c>
      <c r="D19096" t="s">
        <v>1273</v>
      </c>
      <c r="E19096" t="s">
        <v>29</v>
      </c>
      <c r="F19096">
        <v>4218</v>
      </c>
      <c r="G19096">
        <v>5368</v>
      </c>
      <c r="H19096">
        <v>1.2726410621147464</v>
      </c>
      <c r="I19096" t="str">
        <f>VLOOKUP($B19096&amp;$E19096,'Employee List'!$A:$E,5,0)</f>
        <v>E-1371</v>
      </c>
    </row>
    <row r="19097" spans="1:9" x14ac:dyDescent="0.35">
      <c r="A19097" t="s">
        <v>1257</v>
      </c>
      <c r="B19097" t="s">
        <v>296</v>
      </c>
      <c r="C19097" t="s">
        <v>398</v>
      </c>
      <c r="D19097" t="s">
        <v>1273</v>
      </c>
      <c r="E19097" t="s">
        <v>30</v>
      </c>
      <c r="F19097">
        <v>2807</v>
      </c>
      <c r="G19097">
        <v>9273</v>
      </c>
      <c r="H19097">
        <v>3.3035268970431066</v>
      </c>
      <c r="I19097" t="str">
        <f>VLOOKUP($B19097&amp;$E19097,'Employee List'!$A:$E,5,0)</f>
        <v>E-1371</v>
      </c>
    </row>
    <row r="19098" spans="1:9" x14ac:dyDescent="0.35">
      <c r="A19098" t="s">
        <v>1257</v>
      </c>
      <c r="B19098" t="s">
        <v>296</v>
      </c>
      <c r="C19098" t="s">
        <v>398</v>
      </c>
      <c r="D19098" t="s">
        <v>1273</v>
      </c>
      <c r="E19098" t="s">
        <v>31</v>
      </c>
      <c r="F19098">
        <v>4659</v>
      </c>
      <c r="G19098">
        <v>5638</v>
      </c>
      <c r="H19098">
        <v>1.2101309293839879</v>
      </c>
      <c r="I19098" t="str">
        <f>VLOOKUP($B19098&amp;$E19098,'Employee List'!$A:$E,5,0)</f>
        <v>E-1371</v>
      </c>
    </row>
    <row r="19099" spans="1:9" x14ac:dyDescent="0.35">
      <c r="A19099" t="s">
        <v>1257</v>
      </c>
      <c r="B19099" t="s">
        <v>296</v>
      </c>
      <c r="C19099" t="s">
        <v>398</v>
      </c>
      <c r="D19099" t="s">
        <v>1275</v>
      </c>
      <c r="E19099" t="s">
        <v>29</v>
      </c>
      <c r="F19099">
        <v>4513</v>
      </c>
      <c r="G19099">
        <v>5217</v>
      </c>
      <c r="H19099">
        <v>1.1559937957013073</v>
      </c>
      <c r="I19099" t="str">
        <f>VLOOKUP($B19099&amp;$E19099,'Employee List'!$A:$E,5,0)</f>
        <v>E-1371</v>
      </c>
    </row>
    <row r="19100" spans="1:9" x14ac:dyDescent="0.35">
      <c r="A19100" t="s">
        <v>1257</v>
      </c>
      <c r="B19100" t="s">
        <v>296</v>
      </c>
      <c r="C19100" t="s">
        <v>398</v>
      </c>
      <c r="D19100" t="s">
        <v>1275</v>
      </c>
      <c r="E19100" t="s">
        <v>30</v>
      </c>
      <c r="F19100">
        <v>3853</v>
      </c>
      <c r="G19100">
        <v>5434</v>
      </c>
      <c r="H19100">
        <v>1.4103296132883467</v>
      </c>
      <c r="I19100" t="str">
        <f>VLOOKUP($B19100&amp;$E19100,'Employee List'!$A:$E,5,0)</f>
        <v>E-1371</v>
      </c>
    </row>
    <row r="19101" spans="1:9" x14ac:dyDescent="0.35">
      <c r="A19101" t="s">
        <v>1257</v>
      </c>
      <c r="B19101" t="s">
        <v>296</v>
      </c>
      <c r="C19101" t="s">
        <v>398</v>
      </c>
      <c r="D19101" t="s">
        <v>1275</v>
      </c>
      <c r="E19101" t="s">
        <v>31</v>
      </c>
      <c r="F19101">
        <v>1483</v>
      </c>
      <c r="G19101">
        <v>1504</v>
      </c>
      <c r="H19101">
        <v>1.01416048550236</v>
      </c>
      <c r="I19101" t="str">
        <f>VLOOKUP($B19101&amp;$E19101,'Employee List'!$A:$E,5,0)</f>
        <v>E-1371</v>
      </c>
    </row>
    <row r="19102" spans="1:9" x14ac:dyDescent="0.35">
      <c r="A19102" t="s">
        <v>1257</v>
      </c>
      <c r="B19102" t="s">
        <v>296</v>
      </c>
      <c r="C19102" t="s">
        <v>398</v>
      </c>
      <c r="D19102" t="s">
        <v>1276</v>
      </c>
      <c r="E19102" t="s">
        <v>29</v>
      </c>
      <c r="F19102">
        <v>2492</v>
      </c>
      <c r="G19102">
        <v>5170</v>
      </c>
      <c r="H19102">
        <v>2.0746388443017656</v>
      </c>
      <c r="I19102" t="str">
        <f>VLOOKUP($B19102&amp;$E19102,'Employee List'!$A:$E,5,0)</f>
        <v>E-1371</v>
      </c>
    </row>
    <row r="19103" spans="1:9" x14ac:dyDescent="0.35">
      <c r="A19103" t="s">
        <v>1257</v>
      </c>
      <c r="B19103" t="s">
        <v>296</v>
      </c>
      <c r="C19103" t="s">
        <v>398</v>
      </c>
      <c r="D19103" t="s">
        <v>1276</v>
      </c>
      <c r="E19103" t="s">
        <v>30</v>
      </c>
      <c r="F19103">
        <v>2223</v>
      </c>
      <c r="G19103">
        <v>2764</v>
      </c>
      <c r="H19103">
        <v>1.2433648223121907</v>
      </c>
      <c r="I19103" t="str">
        <f>VLOOKUP($B19103&amp;$E19103,'Employee List'!$A:$E,5,0)</f>
        <v>E-1371</v>
      </c>
    </row>
    <row r="19104" spans="1:9" x14ac:dyDescent="0.35">
      <c r="A19104" t="s">
        <v>1257</v>
      </c>
      <c r="B19104" t="s">
        <v>296</v>
      </c>
      <c r="C19104" t="s">
        <v>398</v>
      </c>
      <c r="D19104" t="s">
        <v>1276</v>
      </c>
      <c r="E19104" t="s">
        <v>31</v>
      </c>
      <c r="F19104">
        <v>2019</v>
      </c>
      <c r="G19104">
        <v>5521</v>
      </c>
      <c r="H19104">
        <v>2.7345220406141655</v>
      </c>
      <c r="I19104" t="str">
        <f>VLOOKUP($B19104&amp;$E19104,'Employee List'!$A:$E,5,0)</f>
        <v>E-1371</v>
      </c>
    </row>
    <row r="19105" spans="1:9" x14ac:dyDescent="0.35">
      <c r="A19105" t="s">
        <v>1257</v>
      </c>
      <c r="B19105" t="s">
        <v>296</v>
      </c>
      <c r="C19105" t="s">
        <v>398</v>
      </c>
      <c r="D19105" t="s">
        <v>1277</v>
      </c>
      <c r="E19105" t="s">
        <v>29</v>
      </c>
      <c r="F19105">
        <v>4158</v>
      </c>
      <c r="G19105">
        <v>5512</v>
      </c>
      <c r="H19105">
        <v>1.3256373256373257</v>
      </c>
      <c r="I19105" t="str">
        <f>VLOOKUP($B19105&amp;$E19105,'Employee List'!$A:$E,5,0)</f>
        <v>E-1371</v>
      </c>
    </row>
    <row r="19106" spans="1:9" x14ac:dyDescent="0.35">
      <c r="A19106" t="s">
        <v>1257</v>
      </c>
      <c r="B19106" t="s">
        <v>296</v>
      </c>
      <c r="C19106" t="s">
        <v>398</v>
      </c>
      <c r="D19106" t="s">
        <v>1277</v>
      </c>
      <c r="E19106" t="s">
        <v>30</v>
      </c>
      <c r="F19106">
        <v>3898</v>
      </c>
      <c r="G19106">
        <v>2698</v>
      </c>
      <c r="H19106">
        <v>0.69214982042072859</v>
      </c>
      <c r="I19106" t="str">
        <f>VLOOKUP($B19106&amp;$E19106,'Employee List'!$A:$E,5,0)</f>
        <v>E-1371</v>
      </c>
    </row>
    <row r="19107" spans="1:9" x14ac:dyDescent="0.35">
      <c r="A19107" t="s">
        <v>1257</v>
      </c>
      <c r="B19107" t="s">
        <v>296</v>
      </c>
      <c r="C19107" t="s">
        <v>398</v>
      </c>
      <c r="D19107" t="s">
        <v>1277</v>
      </c>
      <c r="E19107" t="s">
        <v>31</v>
      </c>
      <c r="F19107">
        <v>5576</v>
      </c>
      <c r="G19107">
        <v>4274</v>
      </c>
      <c r="H19107">
        <v>0.7664992826398852</v>
      </c>
      <c r="I19107" t="str">
        <f>VLOOKUP($B19107&amp;$E19107,'Employee List'!$A:$E,5,0)</f>
        <v>E-1371</v>
      </c>
    </row>
    <row r="19108" spans="1:9" x14ac:dyDescent="0.35">
      <c r="A19108" t="s">
        <v>1257</v>
      </c>
      <c r="B19108" t="s">
        <v>296</v>
      </c>
      <c r="C19108" t="s">
        <v>398</v>
      </c>
      <c r="D19108" t="s">
        <v>1278</v>
      </c>
      <c r="E19108" t="s">
        <v>29</v>
      </c>
      <c r="F19108">
        <v>10356</v>
      </c>
      <c r="G19108">
        <v>2905</v>
      </c>
      <c r="H19108">
        <v>0.28051371185786017</v>
      </c>
      <c r="I19108" t="str">
        <f>VLOOKUP($B19108&amp;$E19108,'Employee List'!$A:$E,5,0)</f>
        <v>E-1371</v>
      </c>
    </row>
    <row r="19109" spans="1:9" x14ac:dyDescent="0.35">
      <c r="A19109" t="s">
        <v>1257</v>
      </c>
      <c r="B19109" t="s">
        <v>296</v>
      </c>
      <c r="C19109" t="s">
        <v>398</v>
      </c>
      <c r="D19109" t="s">
        <v>1278</v>
      </c>
      <c r="E19109" t="s">
        <v>30</v>
      </c>
      <c r="F19109">
        <v>6879</v>
      </c>
      <c r="G19109">
        <v>13244</v>
      </c>
      <c r="H19109">
        <v>1.9252798371856374</v>
      </c>
      <c r="I19109" t="str">
        <f>VLOOKUP($B19109&amp;$E19109,'Employee List'!$A:$E,5,0)</f>
        <v>E-1371</v>
      </c>
    </row>
    <row r="19110" spans="1:9" x14ac:dyDescent="0.35">
      <c r="A19110" t="s">
        <v>1257</v>
      </c>
      <c r="B19110" t="s">
        <v>296</v>
      </c>
      <c r="C19110" t="s">
        <v>398</v>
      </c>
      <c r="D19110" t="s">
        <v>1278</v>
      </c>
      <c r="E19110" t="s">
        <v>31</v>
      </c>
      <c r="F19110">
        <v>7498</v>
      </c>
      <c r="G19110">
        <v>3072</v>
      </c>
      <c r="H19110">
        <v>0.4097092558015471</v>
      </c>
      <c r="I19110" t="str">
        <f>VLOOKUP($B19110&amp;$E19110,'Employee List'!$A:$E,5,0)</f>
        <v>E-1371</v>
      </c>
    </row>
    <row r="19111" spans="1:9" x14ac:dyDescent="0.35">
      <c r="A19111" t="s">
        <v>1257</v>
      </c>
      <c r="B19111" t="s">
        <v>296</v>
      </c>
      <c r="C19111" t="s">
        <v>398</v>
      </c>
      <c r="D19111" t="s">
        <v>1279</v>
      </c>
      <c r="E19111" t="s">
        <v>29</v>
      </c>
      <c r="F19111">
        <v>2773</v>
      </c>
      <c r="G19111">
        <v>4609</v>
      </c>
      <c r="H19111">
        <v>1.6620988099531193</v>
      </c>
      <c r="I19111" t="str">
        <f>VLOOKUP($B19111&amp;$E19111,'Employee List'!$A:$E,5,0)</f>
        <v>E-1371</v>
      </c>
    </row>
    <row r="19112" spans="1:9" x14ac:dyDescent="0.35">
      <c r="A19112" t="s">
        <v>1257</v>
      </c>
      <c r="B19112" t="s">
        <v>296</v>
      </c>
      <c r="C19112" t="s">
        <v>398</v>
      </c>
      <c r="D19112" t="s">
        <v>1279</v>
      </c>
      <c r="E19112" t="s">
        <v>30</v>
      </c>
      <c r="F19112">
        <v>1543</v>
      </c>
      <c r="G19112">
        <v>5919</v>
      </c>
      <c r="H19112">
        <v>3.8360337005832794</v>
      </c>
      <c r="I19112" t="str">
        <f>VLOOKUP($B19112&amp;$E19112,'Employee List'!$A:$E,5,0)</f>
        <v>E-1371</v>
      </c>
    </row>
    <row r="19113" spans="1:9" x14ac:dyDescent="0.35">
      <c r="A19113" t="s">
        <v>1257</v>
      </c>
      <c r="B19113" t="s">
        <v>296</v>
      </c>
      <c r="C19113" t="s">
        <v>398</v>
      </c>
      <c r="D19113" t="s">
        <v>1279</v>
      </c>
      <c r="E19113" t="s">
        <v>31</v>
      </c>
      <c r="F19113">
        <v>1728</v>
      </c>
      <c r="G19113">
        <v>2204</v>
      </c>
      <c r="H19113">
        <v>1.275462962962963</v>
      </c>
      <c r="I19113" t="str">
        <f>VLOOKUP($B19113&amp;$E19113,'Employee List'!$A:$E,5,0)</f>
        <v>E-1371</v>
      </c>
    </row>
    <row r="19114" spans="1:9" x14ac:dyDescent="0.35">
      <c r="A19114" t="s">
        <v>1257</v>
      </c>
      <c r="B19114" t="s">
        <v>296</v>
      </c>
      <c r="C19114" t="s">
        <v>398</v>
      </c>
      <c r="D19114" t="s">
        <v>1280</v>
      </c>
      <c r="E19114" t="s">
        <v>29</v>
      </c>
      <c r="F19114">
        <v>3286</v>
      </c>
      <c r="G19114">
        <v>1703</v>
      </c>
      <c r="H19114">
        <v>0.51825928180158243</v>
      </c>
      <c r="I19114" t="str">
        <f>VLOOKUP($B19114&amp;$E19114,'Employee List'!$A:$E,5,0)</f>
        <v>E-1371</v>
      </c>
    </row>
    <row r="19115" spans="1:9" x14ac:dyDescent="0.35">
      <c r="A19115" t="s">
        <v>1257</v>
      </c>
      <c r="B19115" t="s">
        <v>296</v>
      </c>
      <c r="C19115" t="s">
        <v>398</v>
      </c>
      <c r="D19115" t="s">
        <v>1280</v>
      </c>
      <c r="E19115" t="s">
        <v>30</v>
      </c>
      <c r="F19115">
        <v>3611</v>
      </c>
      <c r="G19115">
        <v>2048</v>
      </c>
      <c r="H19115">
        <v>0.56715591248961505</v>
      </c>
      <c r="I19115" t="str">
        <f>VLOOKUP($B19115&amp;$E19115,'Employee List'!$A:$E,5,0)</f>
        <v>E-1371</v>
      </c>
    </row>
    <row r="19116" spans="1:9" x14ac:dyDescent="0.35">
      <c r="A19116" t="s">
        <v>1257</v>
      </c>
      <c r="B19116" t="s">
        <v>296</v>
      </c>
      <c r="C19116" t="s">
        <v>398</v>
      </c>
      <c r="D19116" t="s">
        <v>1280</v>
      </c>
      <c r="E19116" t="s">
        <v>31</v>
      </c>
      <c r="F19116">
        <v>1272</v>
      </c>
      <c r="G19116">
        <v>1947</v>
      </c>
      <c r="H19116">
        <v>1.5306603773584906</v>
      </c>
      <c r="I19116" t="str">
        <f>VLOOKUP($B19116&amp;$E19116,'Employee List'!$A:$E,5,0)</f>
        <v>E-1371</v>
      </c>
    </row>
    <row r="19117" spans="1:9" x14ac:dyDescent="0.35">
      <c r="A19117" t="s">
        <v>1257</v>
      </c>
      <c r="B19117" t="s">
        <v>296</v>
      </c>
      <c r="C19117" t="s">
        <v>398</v>
      </c>
      <c r="D19117" t="s">
        <v>1262</v>
      </c>
      <c r="E19117" t="s">
        <v>29</v>
      </c>
      <c r="F19117">
        <v>17336</v>
      </c>
      <c r="G19117">
        <v>14516</v>
      </c>
      <c r="H19117">
        <v>0.83733271804337794</v>
      </c>
      <c r="I19117" t="str">
        <f>VLOOKUP($B19117&amp;$E19117,'Employee List'!$A:$E,5,0)</f>
        <v>E-1371</v>
      </c>
    </row>
    <row r="19118" spans="1:9" x14ac:dyDescent="0.35">
      <c r="A19118" t="s">
        <v>1257</v>
      </c>
      <c r="B19118" t="s">
        <v>296</v>
      </c>
      <c r="C19118" t="s">
        <v>398</v>
      </c>
      <c r="D19118" t="s">
        <v>1262</v>
      </c>
      <c r="E19118" t="s">
        <v>30</v>
      </c>
      <c r="F19118">
        <v>15421</v>
      </c>
      <c r="G19118">
        <v>12922</v>
      </c>
      <c r="H19118">
        <v>0.83794825238311399</v>
      </c>
      <c r="I19118" t="str">
        <f>VLOOKUP($B19118&amp;$E19118,'Employee List'!$A:$E,5,0)</f>
        <v>E-1371</v>
      </c>
    </row>
    <row r="19119" spans="1:9" x14ac:dyDescent="0.35">
      <c r="A19119" t="s">
        <v>1257</v>
      </c>
      <c r="B19119" t="s">
        <v>296</v>
      </c>
      <c r="C19119" t="s">
        <v>398</v>
      </c>
      <c r="D19119" t="s">
        <v>1262</v>
      </c>
      <c r="E19119" t="s">
        <v>31</v>
      </c>
      <c r="F19119">
        <v>14620</v>
      </c>
      <c r="G19119">
        <v>14700</v>
      </c>
      <c r="H19119">
        <v>1.0054719562243501</v>
      </c>
      <c r="I19119" t="str">
        <f>VLOOKUP($B19119&amp;$E19119,'Employee List'!$A:$E,5,0)</f>
        <v>E-1371</v>
      </c>
    </row>
    <row r="19120" spans="1:9" x14ac:dyDescent="0.35">
      <c r="A19120" t="s">
        <v>1257</v>
      </c>
      <c r="B19120" t="s">
        <v>296</v>
      </c>
      <c r="C19120" t="s">
        <v>398</v>
      </c>
      <c r="D19120" t="s">
        <v>1282</v>
      </c>
      <c r="E19120" t="s">
        <v>30</v>
      </c>
      <c r="F19120">
        <v>7437</v>
      </c>
      <c r="G19120">
        <v>5203</v>
      </c>
      <c r="H19120">
        <v>0.69961005781901309</v>
      </c>
      <c r="I19120" t="str">
        <f>VLOOKUP($B19120&amp;$E19120,'Employee List'!$A:$E,5,0)</f>
        <v>E-1371</v>
      </c>
    </row>
    <row r="19121" spans="1:9" x14ac:dyDescent="0.35">
      <c r="A19121" t="s">
        <v>1257</v>
      </c>
      <c r="B19121" t="s">
        <v>296</v>
      </c>
      <c r="C19121" t="s">
        <v>398</v>
      </c>
      <c r="D19121" t="s">
        <v>1282</v>
      </c>
      <c r="E19121" t="s">
        <v>31</v>
      </c>
      <c r="F19121">
        <v>7503</v>
      </c>
      <c r="G19121">
        <v>1000</v>
      </c>
      <c r="H19121">
        <v>0.1332800213248034</v>
      </c>
      <c r="I19121" t="str">
        <f>VLOOKUP($B19121&amp;$E19121,'Employee List'!$A:$E,5,0)</f>
        <v>E-1371</v>
      </c>
    </row>
    <row r="19122" spans="1:9" x14ac:dyDescent="0.35">
      <c r="A19122" t="s">
        <v>1257</v>
      </c>
      <c r="B19122" t="s">
        <v>296</v>
      </c>
      <c r="C19122" t="s">
        <v>398</v>
      </c>
      <c r="D19122" t="s">
        <v>1281</v>
      </c>
      <c r="E19122" t="s">
        <v>29</v>
      </c>
      <c r="F19122">
        <v>3214</v>
      </c>
      <c r="G19122">
        <v>5958</v>
      </c>
      <c r="H19122">
        <v>1.8537647790914749</v>
      </c>
      <c r="I19122" t="str">
        <f>VLOOKUP($B19122&amp;$E19122,'Employee List'!$A:$E,5,0)</f>
        <v>E-1371</v>
      </c>
    </row>
    <row r="19123" spans="1:9" x14ac:dyDescent="0.35">
      <c r="A19123" t="s">
        <v>1257</v>
      </c>
      <c r="B19123" t="s">
        <v>296</v>
      </c>
      <c r="C19123" t="s">
        <v>398</v>
      </c>
      <c r="D19123" t="s">
        <v>1281</v>
      </c>
      <c r="E19123" t="s">
        <v>30</v>
      </c>
      <c r="F19123">
        <v>3872</v>
      </c>
      <c r="G19123">
        <v>4359</v>
      </c>
      <c r="H19123">
        <v>1.1257747933884297</v>
      </c>
      <c r="I19123" t="str">
        <f>VLOOKUP($B19123&amp;$E19123,'Employee List'!$A:$E,5,0)</f>
        <v>E-1371</v>
      </c>
    </row>
    <row r="19124" spans="1:9" x14ac:dyDescent="0.35">
      <c r="A19124" t="s">
        <v>1257</v>
      </c>
      <c r="B19124" t="s">
        <v>296</v>
      </c>
      <c r="C19124" t="s">
        <v>398</v>
      </c>
      <c r="D19124" t="s">
        <v>1281</v>
      </c>
      <c r="E19124" t="s">
        <v>31</v>
      </c>
      <c r="F19124">
        <v>1533</v>
      </c>
      <c r="G19124">
        <v>4426</v>
      </c>
      <c r="H19124">
        <v>2.8871493803000652</v>
      </c>
      <c r="I19124" t="str">
        <f>VLOOKUP($B19124&amp;$E19124,'Employee List'!$A:$E,5,0)</f>
        <v>E-1371</v>
      </c>
    </row>
    <row r="19125" spans="1:9" x14ac:dyDescent="0.35">
      <c r="A19125" t="s">
        <v>1257</v>
      </c>
      <c r="B19125" t="s">
        <v>297</v>
      </c>
      <c r="C19125" t="s">
        <v>398</v>
      </c>
      <c r="D19125" t="s">
        <v>1274</v>
      </c>
      <c r="E19125" t="s">
        <v>29</v>
      </c>
      <c r="F19125">
        <v>29608</v>
      </c>
      <c r="G19125">
        <v>45148</v>
      </c>
      <c r="H19125">
        <v>1.5248581464469062</v>
      </c>
      <c r="I19125" t="str">
        <f>VLOOKUP($B19125&amp;$E19125,'Employee List'!$A:$E,5,0)</f>
        <v>E-1372</v>
      </c>
    </row>
    <row r="19126" spans="1:9" x14ac:dyDescent="0.35">
      <c r="A19126" t="s">
        <v>1257</v>
      </c>
      <c r="B19126" t="s">
        <v>297</v>
      </c>
      <c r="C19126" t="s">
        <v>398</v>
      </c>
      <c r="D19126" t="s">
        <v>1274</v>
      </c>
      <c r="E19126" t="s">
        <v>30</v>
      </c>
      <c r="F19126">
        <v>29502</v>
      </c>
      <c r="G19126">
        <v>31793</v>
      </c>
      <c r="H19126">
        <v>1.0776557521523964</v>
      </c>
      <c r="I19126" t="str">
        <f>VLOOKUP($B19126&amp;$E19126,'Employee List'!$A:$E,5,0)</f>
        <v>E-1372</v>
      </c>
    </row>
    <row r="19127" spans="1:9" x14ac:dyDescent="0.35">
      <c r="A19127" t="s">
        <v>1257</v>
      </c>
      <c r="B19127" t="s">
        <v>297</v>
      </c>
      <c r="C19127" t="s">
        <v>398</v>
      </c>
      <c r="D19127" t="s">
        <v>1274</v>
      </c>
      <c r="E19127" t="s">
        <v>31</v>
      </c>
      <c r="F19127">
        <v>27795</v>
      </c>
      <c r="G19127">
        <v>26951</v>
      </c>
      <c r="H19127">
        <v>0.96963482640762733</v>
      </c>
      <c r="I19127" t="str">
        <f>VLOOKUP($B19127&amp;$E19127,'Employee List'!$A:$E,5,0)</f>
        <v>E-1372</v>
      </c>
    </row>
    <row r="19128" spans="1:9" x14ac:dyDescent="0.35">
      <c r="A19128" t="s">
        <v>1257</v>
      </c>
      <c r="B19128" t="s">
        <v>297</v>
      </c>
      <c r="C19128" t="s">
        <v>398</v>
      </c>
      <c r="D19128" t="s">
        <v>1263</v>
      </c>
      <c r="E19128" t="s">
        <v>29</v>
      </c>
      <c r="F19128">
        <v>13311</v>
      </c>
      <c r="G19128">
        <v>5404</v>
      </c>
      <c r="H19128">
        <v>0.4059800165276839</v>
      </c>
      <c r="I19128" t="str">
        <f>VLOOKUP($B19128&amp;$E19128,'Employee List'!$A:$E,5,0)</f>
        <v>E-1372</v>
      </c>
    </row>
    <row r="19129" spans="1:9" x14ac:dyDescent="0.35">
      <c r="A19129" t="s">
        <v>1257</v>
      </c>
      <c r="B19129" t="s">
        <v>297</v>
      </c>
      <c r="C19129" t="s">
        <v>398</v>
      </c>
      <c r="D19129" t="s">
        <v>1263</v>
      </c>
      <c r="E19129" t="s">
        <v>30</v>
      </c>
      <c r="F19129">
        <v>12737</v>
      </c>
      <c r="G19129">
        <v>5930</v>
      </c>
      <c r="H19129">
        <v>0.4655727408337913</v>
      </c>
      <c r="I19129" t="str">
        <f>VLOOKUP($B19129&amp;$E19129,'Employee List'!$A:$E,5,0)</f>
        <v>E-1372</v>
      </c>
    </row>
    <row r="19130" spans="1:9" x14ac:dyDescent="0.35">
      <c r="A19130" t="s">
        <v>1257</v>
      </c>
      <c r="B19130" t="s">
        <v>297</v>
      </c>
      <c r="C19130" t="s">
        <v>398</v>
      </c>
      <c r="D19130" t="s">
        <v>1263</v>
      </c>
      <c r="E19130" t="s">
        <v>31</v>
      </c>
      <c r="F19130">
        <v>12697</v>
      </c>
      <c r="G19130">
        <v>4903</v>
      </c>
      <c r="H19130">
        <v>0.3861542096558242</v>
      </c>
      <c r="I19130" t="str">
        <f>VLOOKUP($B19130&amp;$E19130,'Employee List'!$A:$E,5,0)</f>
        <v>E-1372</v>
      </c>
    </row>
    <row r="19131" spans="1:9" x14ac:dyDescent="0.35">
      <c r="A19131" t="s">
        <v>1257</v>
      </c>
      <c r="B19131" t="s">
        <v>297</v>
      </c>
      <c r="C19131" t="s">
        <v>398</v>
      </c>
      <c r="D19131" t="s">
        <v>1264</v>
      </c>
      <c r="E19131" t="s">
        <v>29</v>
      </c>
      <c r="F19131">
        <v>1803</v>
      </c>
      <c r="G19131">
        <v>5501</v>
      </c>
      <c r="H19131">
        <v>3.0510260676650027</v>
      </c>
      <c r="I19131" t="str">
        <f>VLOOKUP($B19131&amp;$E19131,'Employee List'!$A:$E,5,0)</f>
        <v>E-1372</v>
      </c>
    </row>
    <row r="19132" spans="1:9" x14ac:dyDescent="0.35">
      <c r="A19132" t="s">
        <v>1257</v>
      </c>
      <c r="B19132" t="s">
        <v>297</v>
      </c>
      <c r="C19132" t="s">
        <v>398</v>
      </c>
      <c r="D19132" t="s">
        <v>1264</v>
      </c>
      <c r="E19132" t="s">
        <v>30</v>
      </c>
      <c r="F19132">
        <v>2876</v>
      </c>
      <c r="G19132">
        <v>2969</v>
      </c>
      <c r="H19132">
        <v>1.032336578581363</v>
      </c>
      <c r="I19132" t="str">
        <f>VLOOKUP($B19132&amp;$E19132,'Employee List'!$A:$E,5,0)</f>
        <v>E-1372</v>
      </c>
    </row>
    <row r="19133" spans="1:9" x14ac:dyDescent="0.35">
      <c r="A19133" t="s">
        <v>1257</v>
      </c>
      <c r="B19133" t="s">
        <v>297</v>
      </c>
      <c r="C19133" t="s">
        <v>398</v>
      </c>
      <c r="D19133" t="s">
        <v>1264</v>
      </c>
      <c r="E19133" t="s">
        <v>31</v>
      </c>
      <c r="F19133">
        <v>3772</v>
      </c>
      <c r="G19133">
        <v>2146</v>
      </c>
      <c r="H19133">
        <v>0.56892895015906686</v>
      </c>
      <c r="I19133" t="str">
        <f>VLOOKUP($B19133&amp;$E19133,'Employee List'!$A:$E,5,0)</f>
        <v>E-1372</v>
      </c>
    </row>
    <row r="19134" spans="1:9" x14ac:dyDescent="0.35">
      <c r="A19134" t="s">
        <v>1257</v>
      </c>
      <c r="B19134" t="s">
        <v>297</v>
      </c>
      <c r="C19134" t="s">
        <v>398</v>
      </c>
      <c r="D19134" t="s">
        <v>1265</v>
      </c>
      <c r="E19134" t="s">
        <v>29</v>
      </c>
      <c r="F19134">
        <v>2592</v>
      </c>
      <c r="G19134">
        <v>2562</v>
      </c>
      <c r="H19134">
        <v>0.98842592592592593</v>
      </c>
      <c r="I19134" t="str">
        <f>VLOOKUP($B19134&amp;$E19134,'Employee List'!$A:$E,5,0)</f>
        <v>E-1372</v>
      </c>
    </row>
    <row r="19135" spans="1:9" x14ac:dyDescent="0.35">
      <c r="A19135" t="s">
        <v>1257</v>
      </c>
      <c r="B19135" t="s">
        <v>297</v>
      </c>
      <c r="C19135" t="s">
        <v>398</v>
      </c>
      <c r="D19135" t="s">
        <v>1265</v>
      </c>
      <c r="E19135" t="s">
        <v>30</v>
      </c>
      <c r="F19135">
        <v>4299</v>
      </c>
      <c r="G19135">
        <v>3551</v>
      </c>
      <c r="H19135">
        <v>0.82600604791812049</v>
      </c>
      <c r="I19135" t="str">
        <f>VLOOKUP($B19135&amp;$E19135,'Employee List'!$A:$E,5,0)</f>
        <v>E-1372</v>
      </c>
    </row>
    <row r="19136" spans="1:9" x14ac:dyDescent="0.35">
      <c r="A19136" t="s">
        <v>1257</v>
      </c>
      <c r="B19136" t="s">
        <v>297</v>
      </c>
      <c r="C19136" t="s">
        <v>398</v>
      </c>
      <c r="D19136" t="s">
        <v>1265</v>
      </c>
      <c r="E19136" t="s">
        <v>31</v>
      </c>
      <c r="F19136">
        <v>4087</v>
      </c>
      <c r="G19136">
        <v>1308</v>
      </c>
      <c r="H19136">
        <v>0.32003914851969661</v>
      </c>
      <c r="I19136" t="str">
        <f>VLOOKUP($B19136&amp;$E19136,'Employee List'!$A:$E,5,0)</f>
        <v>E-1372</v>
      </c>
    </row>
    <row r="19137" spans="1:9" x14ac:dyDescent="0.35">
      <c r="A19137" t="s">
        <v>1257</v>
      </c>
      <c r="B19137" t="s">
        <v>297</v>
      </c>
      <c r="C19137" t="s">
        <v>398</v>
      </c>
      <c r="D19137" t="s">
        <v>1260</v>
      </c>
      <c r="E19137" t="s">
        <v>29</v>
      </c>
      <c r="F19137">
        <v>83728</v>
      </c>
      <c r="G19137">
        <v>91093</v>
      </c>
      <c r="H19137">
        <v>1.0879634053124403</v>
      </c>
      <c r="I19137" t="str">
        <f>VLOOKUP($B19137&amp;$E19137,'Employee List'!$A:$E,5,0)</f>
        <v>E-1372</v>
      </c>
    </row>
    <row r="19138" spans="1:9" x14ac:dyDescent="0.35">
      <c r="A19138" t="s">
        <v>1257</v>
      </c>
      <c r="B19138" t="s">
        <v>297</v>
      </c>
      <c r="C19138" t="s">
        <v>398</v>
      </c>
      <c r="D19138" t="s">
        <v>1260</v>
      </c>
      <c r="E19138" t="s">
        <v>30</v>
      </c>
      <c r="F19138">
        <v>82003</v>
      </c>
      <c r="G19138">
        <v>96853</v>
      </c>
      <c r="H19138">
        <v>1.1810909356974746</v>
      </c>
      <c r="I19138" t="str">
        <f>VLOOKUP($B19138&amp;$E19138,'Employee List'!$A:$E,5,0)</f>
        <v>E-1372</v>
      </c>
    </row>
    <row r="19139" spans="1:9" x14ac:dyDescent="0.35">
      <c r="A19139" t="s">
        <v>1257</v>
      </c>
      <c r="B19139" t="s">
        <v>297</v>
      </c>
      <c r="C19139" t="s">
        <v>398</v>
      </c>
      <c r="D19139" t="s">
        <v>1260</v>
      </c>
      <c r="E19139" t="s">
        <v>31</v>
      </c>
      <c r="F19139">
        <v>90765</v>
      </c>
      <c r="G19139">
        <v>96494</v>
      </c>
      <c r="H19139">
        <v>1.0631190436842395</v>
      </c>
      <c r="I19139" t="str">
        <f>VLOOKUP($B19139&amp;$E19139,'Employee List'!$A:$E,5,0)</f>
        <v>E-1372</v>
      </c>
    </row>
    <row r="19140" spans="1:9" x14ac:dyDescent="0.35">
      <c r="A19140" t="s">
        <v>1257</v>
      </c>
      <c r="B19140" t="s">
        <v>297</v>
      </c>
      <c r="C19140" t="s">
        <v>398</v>
      </c>
      <c r="D19140" t="s">
        <v>1261</v>
      </c>
      <c r="E19140" t="s">
        <v>29</v>
      </c>
      <c r="F19140">
        <v>62485</v>
      </c>
      <c r="G19140">
        <v>75748</v>
      </c>
      <c r="H19140">
        <v>1.212258942146115</v>
      </c>
      <c r="I19140" t="str">
        <f>VLOOKUP($B19140&amp;$E19140,'Employee List'!$A:$E,5,0)</f>
        <v>E-1372</v>
      </c>
    </row>
    <row r="19141" spans="1:9" x14ac:dyDescent="0.35">
      <c r="A19141" t="s">
        <v>1257</v>
      </c>
      <c r="B19141" t="s">
        <v>297</v>
      </c>
      <c r="C19141" t="s">
        <v>398</v>
      </c>
      <c r="D19141" t="s">
        <v>1261</v>
      </c>
      <c r="E19141" t="s">
        <v>30</v>
      </c>
      <c r="F19141">
        <v>64401</v>
      </c>
      <c r="G19141">
        <v>88973</v>
      </c>
      <c r="H19141">
        <v>1.3815468703902114</v>
      </c>
      <c r="I19141" t="str">
        <f>VLOOKUP($B19141&amp;$E19141,'Employee List'!$A:$E,5,0)</f>
        <v>E-1372</v>
      </c>
    </row>
    <row r="19142" spans="1:9" x14ac:dyDescent="0.35">
      <c r="A19142" t="s">
        <v>1257</v>
      </c>
      <c r="B19142" t="s">
        <v>297</v>
      </c>
      <c r="C19142" t="s">
        <v>398</v>
      </c>
      <c r="D19142" t="s">
        <v>1261</v>
      </c>
      <c r="E19142" t="s">
        <v>31</v>
      </c>
      <c r="F19142">
        <v>64813</v>
      </c>
      <c r="G19142">
        <v>43013</v>
      </c>
      <c r="H19142">
        <v>0.66364772499344271</v>
      </c>
      <c r="I19142" t="str">
        <f>VLOOKUP($B19142&amp;$E19142,'Employee List'!$A:$E,5,0)</f>
        <v>E-1372</v>
      </c>
    </row>
    <row r="19143" spans="1:9" x14ac:dyDescent="0.35">
      <c r="A19143" t="s">
        <v>1257</v>
      </c>
      <c r="B19143" t="s">
        <v>297</v>
      </c>
      <c r="C19143" t="s">
        <v>398</v>
      </c>
      <c r="D19143" t="s">
        <v>1266</v>
      </c>
      <c r="E19143" t="s">
        <v>29</v>
      </c>
      <c r="F19143">
        <v>33681</v>
      </c>
      <c r="G19143">
        <v>23439</v>
      </c>
      <c r="H19143">
        <v>0.69591164157833796</v>
      </c>
      <c r="I19143" t="str">
        <f>VLOOKUP($B19143&amp;$E19143,'Employee List'!$A:$E,5,0)</f>
        <v>E-1372</v>
      </c>
    </row>
    <row r="19144" spans="1:9" x14ac:dyDescent="0.35">
      <c r="A19144" t="s">
        <v>1257</v>
      </c>
      <c r="B19144" t="s">
        <v>297</v>
      </c>
      <c r="C19144" t="s">
        <v>398</v>
      </c>
      <c r="D19144" t="s">
        <v>1266</v>
      </c>
      <c r="E19144" t="s">
        <v>30</v>
      </c>
      <c r="F19144">
        <v>34630</v>
      </c>
      <c r="G19144">
        <v>19168</v>
      </c>
      <c r="H19144">
        <v>0.55350851862546924</v>
      </c>
      <c r="I19144" t="str">
        <f>VLOOKUP($B19144&amp;$E19144,'Employee List'!$A:$E,5,0)</f>
        <v>E-1372</v>
      </c>
    </row>
    <row r="19145" spans="1:9" x14ac:dyDescent="0.35">
      <c r="A19145" t="s">
        <v>1257</v>
      </c>
      <c r="B19145" t="s">
        <v>297</v>
      </c>
      <c r="C19145" t="s">
        <v>398</v>
      </c>
      <c r="D19145" t="s">
        <v>1266</v>
      </c>
      <c r="E19145" t="s">
        <v>31</v>
      </c>
      <c r="F19145">
        <v>32542</v>
      </c>
      <c r="G19145">
        <v>22599</v>
      </c>
      <c r="H19145">
        <v>0.69445639481285726</v>
      </c>
      <c r="I19145" t="str">
        <f>VLOOKUP($B19145&amp;$E19145,'Employee List'!$A:$E,5,0)</f>
        <v>E-1372</v>
      </c>
    </row>
    <row r="19146" spans="1:9" x14ac:dyDescent="0.35">
      <c r="A19146" t="s">
        <v>1257</v>
      </c>
      <c r="B19146" t="s">
        <v>297</v>
      </c>
      <c r="C19146" t="s">
        <v>398</v>
      </c>
      <c r="D19146" t="s">
        <v>1267</v>
      </c>
      <c r="E19146" t="s">
        <v>29</v>
      </c>
      <c r="F19146">
        <v>61373</v>
      </c>
      <c r="G19146">
        <v>72432</v>
      </c>
      <c r="H19146">
        <v>1.1801932445863816</v>
      </c>
      <c r="I19146" t="str">
        <f>VLOOKUP($B19146&amp;$E19146,'Employee List'!$A:$E,5,0)</f>
        <v>E-1372</v>
      </c>
    </row>
    <row r="19147" spans="1:9" x14ac:dyDescent="0.35">
      <c r="A19147" t="s">
        <v>1257</v>
      </c>
      <c r="B19147" t="s">
        <v>297</v>
      </c>
      <c r="C19147" t="s">
        <v>398</v>
      </c>
      <c r="D19147" t="s">
        <v>1267</v>
      </c>
      <c r="E19147" t="s">
        <v>30</v>
      </c>
      <c r="F19147">
        <v>65143</v>
      </c>
      <c r="G19147">
        <v>43387</v>
      </c>
      <c r="H19147">
        <v>0.66602704818629788</v>
      </c>
      <c r="I19147" t="str">
        <f>VLOOKUP($B19147&amp;$E19147,'Employee List'!$A:$E,5,0)</f>
        <v>E-1372</v>
      </c>
    </row>
    <row r="19148" spans="1:9" x14ac:dyDescent="0.35">
      <c r="A19148" t="s">
        <v>1257</v>
      </c>
      <c r="B19148" t="s">
        <v>297</v>
      </c>
      <c r="C19148" t="s">
        <v>398</v>
      </c>
      <c r="D19148" t="s">
        <v>1267</v>
      </c>
      <c r="E19148" t="s">
        <v>31</v>
      </c>
      <c r="F19148">
        <v>62722</v>
      </c>
      <c r="G19148">
        <v>51193</v>
      </c>
      <c r="H19148">
        <v>0.81618889703772202</v>
      </c>
      <c r="I19148" t="str">
        <f>VLOOKUP($B19148&amp;$E19148,'Employee List'!$A:$E,5,0)</f>
        <v>E-1372</v>
      </c>
    </row>
    <row r="19149" spans="1:9" x14ac:dyDescent="0.35">
      <c r="A19149" t="s">
        <v>1257</v>
      </c>
      <c r="B19149" t="s">
        <v>297</v>
      </c>
      <c r="C19149" t="s">
        <v>398</v>
      </c>
      <c r="D19149" t="s">
        <v>1268</v>
      </c>
      <c r="E19149" t="s">
        <v>29</v>
      </c>
      <c r="F19149">
        <v>18193</v>
      </c>
      <c r="G19149">
        <v>17377</v>
      </c>
      <c r="H19149">
        <v>0.95514758423569501</v>
      </c>
      <c r="I19149" t="str">
        <f>VLOOKUP($B19149&amp;$E19149,'Employee List'!$A:$E,5,0)</f>
        <v>E-1372</v>
      </c>
    </row>
    <row r="19150" spans="1:9" x14ac:dyDescent="0.35">
      <c r="A19150" t="s">
        <v>1257</v>
      </c>
      <c r="B19150" t="s">
        <v>297</v>
      </c>
      <c r="C19150" t="s">
        <v>398</v>
      </c>
      <c r="D19150" t="s">
        <v>1268</v>
      </c>
      <c r="E19150" t="s">
        <v>30</v>
      </c>
      <c r="F19150">
        <v>16038</v>
      </c>
      <c r="G19150">
        <v>24834</v>
      </c>
      <c r="H19150">
        <v>1.5484474373363262</v>
      </c>
      <c r="I19150" t="str">
        <f>VLOOKUP($B19150&amp;$E19150,'Employee List'!$A:$E,5,0)</f>
        <v>E-1372</v>
      </c>
    </row>
    <row r="19151" spans="1:9" x14ac:dyDescent="0.35">
      <c r="A19151" t="s">
        <v>1257</v>
      </c>
      <c r="B19151" t="s">
        <v>297</v>
      </c>
      <c r="C19151" t="s">
        <v>398</v>
      </c>
      <c r="D19151" t="s">
        <v>1268</v>
      </c>
      <c r="E19151" t="s">
        <v>31</v>
      </c>
      <c r="F19151">
        <v>15479</v>
      </c>
      <c r="G19151">
        <v>18625</v>
      </c>
      <c r="H19151">
        <v>1.2032431035596616</v>
      </c>
      <c r="I19151" t="str">
        <f>VLOOKUP($B19151&amp;$E19151,'Employee List'!$A:$E,5,0)</f>
        <v>E-1372</v>
      </c>
    </row>
    <row r="19152" spans="1:9" x14ac:dyDescent="0.35">
      <c r="A19152" t="s">
        <v>1257</v>
      </c>
      <c r="B19152" t="s">
        <v>297</v>
      </c>
      <c r="C19152" t="s">
        <v>398</v>
      </c>
      <c r="D19152" t="s">
        <v>1269</v>
      </c>
      <c r="E19152" t="s">
        <v>29</v>
      </c>
      <c r="F19152">
        <v>4594</v>
      </c>
      <c r="G19152">
        <v>5430</v>
      </c>
      <c r="H19152">
        <v>1.1819764910753157</v>
      </c>
      <c r="I19152" t="str">
        <f>VLOOKUP($B19152&amp;$E19152,'Employee List'!$A:$E,5,0)</f>
        <v>E-1372</v>
      </c>
    </row>
    <row r="19153" spans="1:9" x14ac:dyDescent="0.35">
      <c r="A19153" t="s">
        <v>1257</v>
      </c>
      <c r="B19153" t="s">
        <v>297</v>
      </c>
      <c r="C19153" t="s">
        <v>398</v>
      </c>
      <c r="D19153" t="s">
        <v>1269</v>
      </c>
      <c r="E19153" t="s">
        <v>30</v>
      </c>
      <c r="F19153">
        <v>4593</v>
      </c>
      <c r="G19153">
        <v>3157</v>
      </c>
      <c r="H19153">
        <v>0.68735031569780103</v>
      </c>
      <c r="I19153" t="str">
        <f>VLOOKUP($B19153&amp;$E19153,'Employee List'!$A:$E,5,0)</f>
        <v>E-1372</v>
      </c>
    </row>
    <row r="19154" spans="1:9" x14ac:dyDescent="0.35">
      <c r="A19154" t="s">
        <v>1257</v>
      </c>
      <c r="B19154" t="s">
        <v>297</v>
      </c>
      <c r="C19154" t="s">
        <v>398</v>
      </c>
      <c r="D19154" t="s">
        <v>1269</v>
      </c>
      <c r="E19154" t="s">
        <v>31</v>
      </c>
      <c r="F19154">
        <v>5384</v>
      </c>
      <c r="G19154">
        <v>2003</v>
      </c>
      <c r="H19154">
        <v>0.37202823179791977</v>
      </c>
      <c r="I19154" t="str">
        <f>VLOOKUP($B19154&amp;$E19154,'Employee List'!$A:$E,5,0)</f>
        <v>E-1372</v>
      </c>
    </row>
    <row r="19155" spans="1:9" x14ac:dyDescent="0.35">
      <c r="A19155" t="s">
        <v>1257</v>
      </c>
      <c r="B19155" t="s">
        <v>297</v>
      </c>
      <c r="C19155" t="s">
        <v>398</v>
      </c>
      <c r="D19155" t="s">
        <v>1270</v>
      </c>
      <c r="E19155" t="s">
        <v>29</v>
      </c>
      <c r="F19155">
        <v>4313</v>
      </c>
      <c r="G19155">
        <v>2425</v>
      </c>
      <c r="H19155">
        <v>0.56225365175052167</v>
      </c>
      <c r="I19155" t="str">
        <f>VLOOKUP($B19155&amp;$E19155,'Employee List'!$A:$E,5,0)</f>
        <v>E-1372</v>
      </c>
    </row>
    <row r="19156" spans="1:9" x14ac:dyDescent="0.35">
      <c r="A19156" t="s">
        <v>1257</v>
      </c>
      <c r="B19156" t="s">
        <v>297</v>
      </c>
      <c r="C19156" t="s">
        <v>398</v>
      </c>
      <c r="D19156" t="s">
        <v>1270</v>
      </c>
      <c r="E19156" t="s">
        <v>30</v>
      </c>
      <c r="F19156">
        <v>5372</v>
      </c>
      <c r="G19156">
        <v>3267</v>
      </c>
      <c r="H19156">
        <v>0.60815338793745344</v>
      </c>
      <c r="I19156" t="str">
        <f>VLOOKUP($B19156&amp;$E19156,'Employee List'!$A:$E,5,0)</f>
        <v>E-1372</v>
      </c>
    </row>
    <row r="19157" spans="1:9" x14ac:dyDescent="0.35">
      <c r="A19157" t="s">
        <v>1257</v>
      </c>
      <c r="B19157" t="s">
        <v>297</v>
      </c>
      <c r="C19157" t="s">
        <v>398</v>
      </c>
      <c r="D19157" t="s">
        <v>1270</v>
      </c>
      <c r="E19157" t="s">
        <v>31</v>
      </c>
      <c r="F19157">
        <v>5228</v>
      </c>
      <c r="G19157">
        <v>2537</v>
      </c>
      <c r="H19157">
        <v>0.48527161438408567</v>
      </c>
      <c r="I19157" t="str">
        <f>VLOOKUP($B19157&amp;$E19157,'Employee List'!$A:$E,5,0)</f>
        <v>E-1372</v>
      </c>
    </row>
    <row r="19158" spans="1:9" x14ac:dyDescent="0.35">
      <c r="A19158" t="s">
        <v>1257</v>
      </c>
      <c r="B19158" t="s">
        <v>297</v>
      </c>
      <c r="C19158" t="s">
        <v>398</v>
      </c>
      <c r="D19158" t="s">
        <v>1271</v>
      </c>
      <c r="E19158" t="s">
        <v>29</v>
      </c>
      <c r="F19158">
        <v>3474</v>
      </c>
      <c r="G19158">
        <v>7410</v>
      </c>
      <c r="H19158">
        <v>2.1329879101899829</v>
      </c>
      <c r="I19158" t="str">
        <f>VLOOKUP($B19158&amp;$E19158,'Employee List'!$A:$E,5,0)</f>
        <v>E-1372</v>
      </c>
    </row>
    <row r="19159" spans="1:9" x14ac:dyDescent="0.35">
      <c r="A19159" t="s">
        <v>1257</v>
      </c>
      <c r="B19159" t="s">
        <v>297</v>
      </c>
      <c r="C19159" t="s">
        <v>398</v>
      </c>
      <c r="D19159" t="s">
        <v>1271</v>
      </c>
      <c r="E19159" t="s">
        <v>30</v>
      </c>
      <c r="F19159">
        <v>5120</v>
      </c>
      <c r="G19159">
        <v>11795</v>
      </c>
      <c r="H19159">
        <v>2.3037109375</v>
      </c>
      <c r="I19159" t="str">
        <f>VLOOKUP($B19159&amp;$E19159,'Employee List'!$A:$E,5,0)</f>
        <v>E-1372</v>
      </c>
    </row>
    <row r="19160" spans="1:9" x14ac:dyDescent="0.35">
      <c r="A19160" t="s">
        <v>1257</v>
      </c>
      <c r="B19160" t="s">
        <v>297</v>
      </c>
      <c r="C19160" t="s">
        <v>398</v>
      </c>
      <c r="D19160" t="s">
        <v>1271</v>
      </c>
      <c r="E19160" t="s">
        <v>31</v>
      </c>
      <c r="F19160">
        <v>4687</v>
      </c>
      <c r="G19160">
        <v>6981</v>
      </c>
      <c r="H19160">
        <v>1.4894388734798378</v>
      </c>
      <c r="I19160" t="str">
        <f>VLOOKUP($B19160&amp;$E19160,'Employee List'!$A:$E,5,0)</f>
        <v>E-1372</v>
      </c>
    </row>
    <row r="19161" spans="1:9" x14ac:dyDescent="0.35">
      <c r="A19161" t="s">
        <v>1257</v>
      </c>
      <c r="B19161" t="s">
        <v>297</v>
      </c>
      <c r="C19161" t="s">
        <v>398</v>
      </c>
      <c r="D19161" t="s">
        <v>1258</v>
      </c>
      <c r="E19161" t="s">
        <v>29</v>
      </c>
      <c r="F19161">
        <v>64349</v>
      </c>
      <c r="G19161">
        <v>69449</v>
      </c>
      <c r="H19161">
        <v>1.079255310882842</v>
      </c>
      <c r="I19161" t="str">
        <f>VLOOKUP($B19161&amp;$E19161,'Employee List'!$A:$E,5,0)</f>
        <v>E-1372</v>
      </c>
    </row>
    <row r="19162" spans="1:9" x14ac:dyDescent="0.35">
      <c r="A19162" t="s">
        <v>1257</v>
      </c>
      <c r="B19162" t="s">
        <v>297</v>
      </c>
      <c r="C19162" t="s">
        <v>398</v>
      </c>
      <c r="D19162" t="s">
        <v>1258</v>
      </c>
      <c r="E19162" t="s">
        <v>30</v>
      </c>
      <c r="F19162">
        <v>63231</v>
      </c>
      <c r="G19162">
        <v>74988</v>
      </c>
      <c r="H19162">
        <v>1.1859372776011767</v>
      </c>
      <c r="I19162" t="str">
        <f>VLOOKUP($B19162&amp;$E19162,'Employee List'!$A:$E,5,0)</f>
        <v>E-1372</v>
      </c>
    </row>
    <row r="19163" spans="1:9" x14ac:dyDescent="0.35">
      <c r="A19163" t="s">
        <v>1257</v>
      </c>
      <c r="B19163" t="s">
        <v>297</v>
      </c>
      <c r="C19163" t="s">
        <v>398</v>
      </c>
      <c r="D19163" t="s">
        <v>1258</v>
      </c>
      <c r="E19163" t="s">
        <v>31</v>
      </c>
      <c r="F19163">
        <v>59014</v>
      </c>
      <c r="G19163">
        <v>45334</v>
      </c>
      <c r="H19163">
        <v>0.76819059884095298</v>
      </c>
      <c r="I19163" t="str">
        <f>VLOOKUP($B19163&amp;$E19163,'Employee List'!$A:$E,5,0)</f>
        <v>E-1372</v>
      </c>
    </row>
    <row r="19164" spans="1:9" x14ac:dyDescent="0.35">
      <c r="A19164" t="s">
        <v>1257</v>
      </c>
      <c r="B19164" t="s">
        <v>297</v>
      </c>
      <c r="C19164" t="s">
        <v>398</v>
      </c>
      <c r="D19164" t="s">
        <v>1272</v>
      </c>
      <c r="E19164" t="s">
        <v>29</v>
      </c>
      <c r="F19164">
        <v>12181</v>
      </c>
      <c r="G19164">
        <v>11870</v>
      </c>
      <c r="H19164">
        <v>0.97446843444708975</v>
      </c>
      <c r="I19164" t="str">
        <f>VLOOKUP($B19164&amp;$E19164,'Employee List'!$A:$E,5,0)</f>
        <v>E-1372</v>
      </c>
    </row>
    <row r="19165" spans="1:9" x14ac:dyDescent="0.35">
      <c r="A19165" t="s">
        <v>1257</v>
      </c>
      <c r="B19165" t="s">
        <v>297</v>
      </c>
      <c r="C19165" t="s">
        <v>398</v>
      </c>
      <c r="D19165" t="s">
        <v>1272</v>
      </c>
      <c r="E19165" t="s">
        <v>30</v>
      </c>
      <c r="F19165">
        <v>12257</v>
      </c>
      <c r="G19165">
        <v>12131</v>
      </c>
      <c r="H19165">
        <v>0.98972015990862361</v>
      </c>
      <c r="I19165" t="str">
        <f>VLOOKUP($B19165&amp;$E19165,'Employee List'!$A:$E,5,0)</f>
        <v>E-1372</v>
      </c>
    </row>
    <row r="19166" spans="1:9" x14ac:dyDescent="0.35">
      <c r="A19166" t="s">
        <v>1257</v>
      </c>
      <c r="B19166" t="s">
        <v>297</v>
      </c>
      <c r="C19166" t="s">
        <v>398</v>
      </c>
      <c r="D19166" t="s">
        <v>1272</v>
      </c>
      <c r="E19166" t="s">
        <v>31</v>
      </c>
      <c r="F19166">
        <v>15158</v>
      </c>
      <c r="G19166">
        <v>8410</v>
      </c>
      <c r="H19166">
        <v>0.5548225359546114</v>
      </c>
      <c r="I19166" t="str">
        <f>VLOOKUP($B19166&amp;$E19166,'Employee List'!$A:$E,5,0)</f>
        <v>E-1372</v>
      </c>
    </row>
    <row r="19167" spans="1:9" x14ac:dyDescent="0.35">
      <c r="A19167" t="s">
        <v>1257</v>
      </c>
      <c r="B19167" t="s">
        <v>297</v>
      </c>
      <c r="C19167" t="s">
        <v>398</v>
      </c>
      <c r="D19167" t="s">
        <v>1259</v>
      </c>
      <c r="E19167" t="s">
        <v>29</v>
      </c>
      <c r="F19167">
        <v>31004</v>
      </c>
      <c r="G19167">
        <v>21336</v>
      </c>
      <c r="H19167">
        <v>0.6881692684814863</v>
      </c>
      <c r="I19167" t="str">
        <f>VLOOKUP($B19167&amp;$E19167,'Employee List'!$A:$E,5,0)</f>
        <v>E-1372</v>
      </c>
    </row>
    <row r="19168" spans="1:9" x14ac:dyDescent="0.35">
      <c r="A19168" t="s">
        <v>1257</v>
      </c>
      <c r="B19168" t="s">
        <v>297</v>
      </c>
      <c r="C19168" t="s">
        <v>398</v>
      </c>
      <c r="D19168" t="s">
        <v>1259</v>
      </c>
      <c r="E19168" t="s">
        <v>30</v>
      </c>
      <c r="F19168">
        <v>30611</v>
      </c>
      <c r="G19168">
        <v>23242</v>
      </c>
      <c r="H19168">
        <v>0.7592695436281075</v>
      </c>
      <c r="I19168" t="str">
        <f>VLOOKUP($B19168&amp;$E19168,'Employee List'!$A:$E,5,0)</f>
        <v>E-1372</v>
      </c>
    </row>
    <row r="19169" spans="1:9" x14ac:dyDescent="0.35">
      <c r="A19169" t="s">
        <v>1257</v>
      </c>
      <c r="B19169" t="s">
        <v>297</v>
      </c>
      <c r="C19169" t="s">
        <v>398</v>
      </c>
      <c r="D19169" t="s">
        <v>1259</v>
      </c>
      <c r="E19169" t="s">
        <v>31</v>
      </c>
      <c r="F19169">
        <v>28924</v>
      </c>
      <c r="G19169">
        <v>13337</v>
      </c>
      <c r="H19169">
        <v>0.46110496473516804</v>
      </c>
      <c r="I19169" t="str">
        <f>VLOOKUP($B19169&amp;$E19169,'Employee List'!$A:$E,5,0)</f>
        <v>E-1372</v>
      </c>
    </row>
    <row r="19170" spans="1:9" x14ac:dyDescent="0.35">
      <c r="A19170" t="s">
        <v>1257</v>
      </c>
      <c r="B19170" t="s">
        <v>297</v>
      </c>
      <c r="C19170" t="s">
        <v>398</v>
      </c>
      <c r="D19170" t="s">
        <v>1273</v>
      </c>
      <c r="E19170" t="s">
        <v>29</v>
      </c>
      <c r="F19170">
        <v>3824</v>
      </c>
      <c r="G19170">
        <v>6379</v>
      </c>
      <c r="H19170">
        <v>1.6681485355648535</v>
      </c>
      <c r="I19170" t="str">
        <f>VLOOKUP($B19170&amp;$E19170,'Employee List'!$A:$E,5,0)</f>
        <v>E-1372</v>
      </c>
    </row>
    <row r="19171" spans="1:9" x14ac:dyDescent="0.35">
      <c r="A19171" t="s">
        <v>1257</v>
      </c>
      <c r="B19171" t="s">
        <v>297</v>
      </c>
      <c r="C19171" t="s">
        <v>398</v>
      </c>
      <c r="D19171" t="s">
        <v>1273</v>
      </c>
      <c r="E19171" t="s">
        <v>30</v>
      </c>
      <c r="F19171">
        <v>3786</v>
      </c>
      <c r="G19171">
        <v>9094</v>
      </c>
      <c r="H19171">
        <v>2.4020073956682513</v>
      </c>
      <c r="I19171" t="str">
        <f>VLOOKUP($B19171&amp;$E19171,'Employee List'!$A:$E,5,0)</f>
        <v>E-1372</v>
      </c>
    </row>
    <row r="19172" spans="1:9" x14ac:dyDescent="0.35">
      <c r="A19172" t="s">
        <v>1257</v>
      </c>
      <c r="B19172" t="s">
        <v>297</v>
      </c>
      <c r="C19172" t="s">
        <v>398</v>
      </c>
      <c r="D19172" t="s">
        <v>1273</v>
      </c>
      <c r="E19172" t="s">
        <v>31</v>
      </c>
      <c r="F19172">
        <v>4568</v>
      </c>
      <c r="G19172">
        <v>10552</v>
      </c>
      <c r="H19172">
        <v>2.3099824868651488</v>
      </c>
      <c r="I19172" t="str">
        <f>VLOOKUP($B19172&amp;$E19172,'Employee List'!$A:$E,5,0)</f>
        <v>E-1372</v>
      </c>
    </row>
    <row r="19173" spans="1:9" x14ac:dyDescent="0.35">
      <c r="A19173" t="s">
        <v>1257</v>
      </c>
      <c r="B19173" t="s">
        <v>297</v>
      </c>
      <c r="C19173" t="s">
        <v>398</v>
      </c>
      <c r="D19173" t="s">
        <v>1275</v>
      </c>
      <c r="E19173" t="s">
        <v>29</v>
      </c>
      <c r="F19173">
        <v>3183</v>
      </c>
      <c r="G19173">
        <v>5797</v>
      </c>
      <c r="H19173">
        <v>1.8212378259503612</v>
      </c>
      <c r="I19173" t="str">
        <f>VLOOKUP($B19173&amp;$E19173,'Employee List'!$A:$E,5,0)</f>
        <v>E-1372</v>
      </c>
    </row>
    <row r="19174" spans="1:9" x14ac:dyDescent="0.35">
      <c r="A19174" t="s">
        <v>1257</v>
      </c>
      <c r="B19174" t="s">
        <v>297</v>
      </c>
      <c r="C19174" t="s">
        <v>398</v>
      </c>
      <c r="D19174" t="s">
        <v>1275</v>
      </c>
      <c r="E19174" t="s">
        <v>30</v>
      </c>
      <c r="F19174">
        <v>4685</v>
      </c>
      <c r="G19174">
        <v>5041</v>
      </c>
      <c r="H19174">
        <v>1.0759871931696905</v>
      </c>
      <c r="I19174" t="str">
        <f>VLOOKUP($B19174&amp;$E19174,'Employee List'!$A:$E,5,0)</f>
        <v>E-1372</v>
      </c>
    </row>
    <row r="19175" spans="1:9" x14ac:dyDescent="0.35">
      <c r="A19175" t="s">
        <v>1257</v>
      </c>
      <c r="B19175" t="s">
        <v>297</v>
      </c>
      <c r="C19175" t="s">
        <v>398</v>
      </c>
      <c r="D19175" t="s">
        <v>1275</v>
      </c>
      <c r="E19175" t="s">
        <v>31</v>
      </c>
      <c r="F19175">
        <v>1781</v>
      </c>
      <c r="G19175">
        <v>4009</v>
      </c>
      <c r="H19175">
        <v>2.2509825940482875</v>
      </c>
      <c r="I19175" t="str">
        <f>VLOOKUP($B19175&amp;$E19175,'Employee List'!$A:$E,5,0)</f>
        <v>E-1372</v>
      </c>
    </row>
    <row r="19176" spans="1:9" x14ac:dyDescent="0.35">
      <c r="A19176" t="s">
        <v>1257</v>
      </c>
      <c r="B19176" t="s">
        <v>297</v>
      </c>
      <c r="C19176" t="s">
        <v>398</v>
      </c>
      <c r="D19176" t="s">
        <v>1276</v>
      </c>
      <c r="E19176" t="s">
        <v>29</v>
      </c>
      <c r="F19176">
        <v>3258</v>
      </c>
      <c r="G19176">
        <v>4257</v>
      </c>
      <c r="H19176">
        <v>1.3066298342541436</v>
      </c>
      <c r="I19176" t="str">
        <f>VLOOKUP($B19176&amp;$E19176,'Employee List'!$A:$E,5,0)</f>
        <v>E-1372</v>
      </c>
    </row>
    <row r="19177" spans="1:9" x14ac:dyDescent="0.35">
      <c r="A19177" t="s">
        <v>1257</v>
      </c>
      <c r="B19177" t="s">
        <v>297</v>
      </c>
      <c r="C19177" t="s">
        <v>398</v>
      </c>
      <c r="D19177" t="s">
        <v>1276</v>
      </c>
      <c r="E19177" t="s">
        <v>30</v>
      </c>
      <c r="F19177">
        <v>2519</v>
      </c>
      <c r="G19177">
        <v>1783</v>
      </c>
      <c r="H19177">
        <v>0.70782056371576019</v>
      </c>
      <c r="I19177" t="str">
        <f>VLOOKUP($B19177&amp;$E19177,'Employee List'!$A:$E,5,0)</f>
        <v>E-1372</v>
      </c>
    </row>
    <row r="19178" spans="1:9" x14ac:dyDescent="0.35">
      <c r="A19178" t="s">
        <v>1257</v>
      </c>
      <c r="B19178" t="s">
        <v>297</v>
      </c>
      <c r="C19178" t="s">
        <v>398</v>
      </c>
      <c r="D19178" t="s">
        <v>1276</v>
      </c>
      <c r="E19178" t="s">
        <v>31</v>
      </c>
      <c r="F19178">
        <v>3867</v>
      </c>
      <c r="G19178">
        <v>3587</v>
      </c>
      <c r="H19178">
        <v>0.92759244892681669</v>
      </c>
      <c r="I19178" t="str">
        <f>VLOOKUP($B19178&amp;$E19178,'Employee List'!$A:$E,5,0)</f>
        <v>E-1372</v>
      </c>
    </row>
    <row r="19179" spans="1:9" x14ac:dyDescent="0.35">
      <c r="A19179" t="s">
        <v>1257</v>
      </c>
      <c r="B19179" t="s">
        <v>297</v>
      </c>
      <c r="C19179" t="s">
        <v>398</v>
      </c>
      <c r="D19179" t="s">
        <v>1277</v>
      </c>
      <c r="E19179" t="s">
        <v>29</v>
      </c>
      <c r="F19179">
        <v>6873</v>
      </c>
      <c r="G19179">
        <v>4688</v>
      </c>
      <c r="H19179">
        <v>0.68208933507929581</v>
      </c>
      <c r="I19179" t="str">
        <f>VLOOKUP($B19179&amp;$E19179,'Employee List'!$A:$E,5,0)</f>
        <v>E-1372</v>
      </c>
    </row>
    <row r="19180" spans="1:9" x14ac:dyDescent="0.35">
      <c r="A19180" t="s">
        <v>1257</v>
      </c>
      <c r="B19180" t="s">
        <v>297</v>
      </c>
      <c r="C19180" t="s">
        <v>398</v>
      </c>
      <c r="D19180" t="s">
        <v>1277</v>
      </c>
      <c r="E19180" t="s">
        <v>30</v>
      </c>
      <c r="F19180">
        <v>5189</v>
      </c>
      <c r="G19180">
        <v>7324</v>
      </c>
      <c r="H19180">
        <v>1.4114472923492003</v>
      </c>
      <c r="I19180" t="str">
        <f>VLOOKUP($B19180&amp;$E19180,'Employee List'!$A:$E,5,0)</f>
        <v>E-1372</v>
      </c>
    </row>
    <row r="19181" spans="1:9" x14ac:dyDescent="0.35">
      <c r="A19181" t="s">
        <v>1257</v>
      </c>
      <c r="B19181" t="s">
        <v>297</v>
      </c>
      <c r="C19181" t="s">
        <v>398</v>
      </c>
      <c r="D19181" t="s">
        <v>1277</v>
      </c>
      <c r="E19181" t="s">
        <v>31</v>
      </c>
      <c r="F19181">
        <v>4715</v>
      </c>
      <c r="G19181">
        <v>6803</v>
      </c>
      <c r="H19181">
        <v>1.4428419936373276</v>
      </c>
      <c r="I19181" t="str">
        <f>VLOOKUP($B19181&amp;$E19181,'Employee List'!$A:$E,5,0)</f>
        <v>E-1372</v>
      </c>
    </row>
    <row r="19182" spans="1:9" x14ac:dyDescent="0.35">
      <c r="A19182" t="s">
        <v>1257</v>
      </c>
      <c r="B19182" t="s">
        <v>297</v>
      </c>
      <c r="C19182" t="s">
        <v>398</v>
      </c>
      <c r="D19182" t="s">
        <v>1278</v>
      </c>
      <c r="E19182" t="s">
        <v>29</v>
      </c>
      <c r="F19182">
        <v>5202</v>
      </c>
      <c r="G19182">
        <v>7409</v>
      </c>
      <c r="H19182">
        <v>1.4242599000384468</v>
      </c>
      <c r="I19182" t="str">
        <f>VLOOKUP($B19182&amp;$E19182,'Employee List'!$A:$E,5,0)</f>
        <v>E-1372</v>
      </c>
    </row>
    <row r="19183" spans="1:9" x14ac:dyDescent="0.35">
      <c r="A19183" t="s">
        <v>1257</v>
      </c>
      <c r="B19183" t="s">
        <v>297</v>
      </c>
      <c r="C19183" t="s">
        <v>398</v>
      </c>
      <c r="D19183" t="s">
        <v>1278</v>
      </c>
      <c r="E19183" t="s">
        <v>30</v>
      </c>
      <c r="F19183">
        <v>5897</v>
      </c>
      <c r="G19183">
        <v>3257</v>
      </c>
      <c r="H19183">
        <v>0.55231473630659655</v>
      </c>
      <c r="I19183" t="str">
        <f>VLOOKUP($B19183&amp;$E19183,'Employee List'!$A:$E,5,0)</f>
        <v>E-1372</v>
      </c>
    </row>
    <row r="19184" spans="1:9" x14ac:dyDescent="0.35">
      <c r="A19184" t="s">
        <v>1257</v>
      </c>
      <c r="B19184" t="s">
        <v>297</v>
      </c>
      <c r="C19184" t="s">
        <v>398</v>
      </c>
      <c r="D19184" t="s">
        <v>1278</v>
      </c>
      <c r="E19184" t="s">
        <v>31</v>
      </c>
      <c r="F19184">
        <v>4797</v>
      </c>
      <c r="G19184">
        <v>7329</v>
      </c>
      <c r="H19184">
        <v>1.5278298936835522</v>
      </c>
      <c r="I19184" t="str">
        <f>VLOOKUP($B19184&amp;$E19184,'Employee List'!$A:$E,5,0)</f>
        <v>E-1372</v>
      </c>
    </row>
    <row r="19185" spans="1:9" x14ac:dyDescent="0.35">
      <c r="A19185" t="s">
        <v>1257</v>
      </c>
      <c r="B19185" t="s">
        <v>297</v>
      </c>
      <c r="C19185" t="s">
        <v>398</v>
      </c>
      <c r="D19185" t="s">
        <v>1279</v>
      </c>
      <c r="E19185" t="s">
        <v>29</v>
      </c>
      <c r="F19185">
        <v>2851</v>
      </c>
      <c r="G19185">
        <v>5214</v>
      </c>
      <c r="H19185">
        <v>1.8288319887758682</v>
      </c>
      <c r="I19185" t="str">
        <f>VLOOKUP($B19185&amp;$E19185,'Employee List'!$A:$E,5,0)</f>
        <v>E-1372</v>
      </c>
    </row>
    <row r="19186" spans="1:9" x14ac:dyDescent="0.35">
      <c r="A19186" t="s">
        <v>1257</v>
      </c>
      <c r="B19186" t="s">
        <v>297</v>
      </c>
      <c r="C19186" t="s">
        <v>398</v>
      </c>
      <c r="D19186" t="s">
        <v>1279</v>
      </c>
      <c r="E19186" t="s">
        <v>30</v>
      </c>
      <c r="F19186">
        <v>2016</v>
      </c>
      <c r="G19186">
        <v>1896</v>
      </c>
      <c r="H19186">
        <v>0.94047619047619047</v>
      </c>
      <c r="I19186" t="str">
        <f>VLOOKUP($B19186&amp;$E19186,'Employee List'!$A:$E,5,0)</f>
        <v>E-1372</v>
      </c>
    </row>
    <row r="19187" spans="1:9" x14ac:dyDescent="0.35">
      <c r="A19187" t="s">
        <v>1257</v>
      </c>
      <c r="B19187" t="s">
        <v>297</v>
      </c>
      <c r="C19187" t="s">
        <v>398</v>
      </c>
      <c r="D19187" t="s">
        <v>1279</v>
      </c>
      <c r="E19187" t="s">
        <v>31</v>
      </c>
      <c r="F19187">
        <v>2343</v>
      </c>
      <c r="G19187">
        <v>5811</v>
      </c>
      <c r="H19187">
        <v>2.4801536491677338</v>
      </c>
      <c r="I19187" t="str">
        <f>VLOOKUP($B19187&amp;$E19187,'Employee List'!$A:$E,5,0)</f>
        <v>E-1372</v>
      </c>
    </row>
    <row r="19188" spans="1:9" x14ac:dyDescent="0.35">
      <c r="A19188" t="s">
        <v>1257</v>
      </c>
      <c r="B19188" t="s">
        <v>297</v>
      </c>
      <c r="C19188" t="s">
        <v>398</v>
      </c>
      <c r="D19188" t="s">
        <v>1280</v>
      </c>
      <c r="E19188" t="s">
        <v>29</v>
      </c>
      <c r="F19188">
        <v>1946</v>
      </c>
      <c r="G19188">
        <v>3167</v>
      </c>
      <c r="H19188">
        <v>1.6274409044193217</v>
      </c>
      <c r="I19188" t="str">
        <f>VLOOKUP($B19188&amp;$E19188,'Employee List'!$A:$E,5,0)</f>
        <v>E-1372</v>
      </c>
    </row>
    <row r="19189" spans="1:9" x14ac:dyDescent="0.35">
      <c r="A19189" t="s">
        <v>1257</v>
      </c>
      <c r="B19189" t="s">
        <v>297</v>
      </c>
      <c r="C19189" t="s">
        <v>398</v>
      </c>
      <c r="D19189" t="s">
        <v>1280</v>
      </c>
      <c r="E19189" t="s">
        <v>30</v>
      </c>
      <c r="F19189">
        <v>3338</v>
      </c>
      <c r="G19189">
        <v>2715</v>
      </c>
      <c r="H19189">
        <v>0.81336129418813663</v>
      </c>
      <c r="I19189" t="str">
        <f>VLOOKUP($B19189&amp;$E19189,'Employee List'!$A:$E,5,0)</f>
        <v>E-1372</v>
      </c>
    </row>
    <row r="19190" spans="1:9" x14ac:dyDescent="0.35">
      <c r="A19190" t="s">
        <v>1257</v>
      </c>
      <c r="B19190" t="s">
        <v>297</v>
      </c>
      <c r="C19190" t="s">
        <v>398</v>
      </c>
      <c r="D19190" t="s">
        <v>1280</v>
      </c>
      <c r="E19190" t="s">
        <v>31</v>
      </c>
      <c r="F19190">
        <v>3299</v>
      </c>
      <c r="G19190">
        <v>2863</v>
      </c>
      <c r="H19190">
        <v>0.86783873901182174</v>
      </c>
      <c r="I19190" t="str">
        <f>VLOOKUP($B19190&amp;$E19190,'Employee List'!$A:$E,5,0)</f>
        <v>E-1372</v>
      </c>
    </row>
    <row r="19191" spans="1:9" x14ac:dyDescent="0.35">
      <c r="A19191" t="s">
        <v>1257</v>
      </c>
      <c r="B19191" t="s">
        <v>297</v>
      </c>
      <c r="C19191" t="s">
        <v>398</v>
      </c>
      <c r="D19191" t="s">
        <v>1262</v>
      </c>
      <c r="E19191" t="s">
        <v>29</v>
      </c>
      <c r="F19191">
        <v>29137</v>
      </c>
      <c r="G19191">
        <v>23663</v>
      </c>
      <c r="H19191">
        <v>0.81212890826097406</v>
      </c>
      <c r="I19191" t="str">
        <f>VLOOKUP($B19191&amp;$E19191,'Employee List'!$A:$E,5,0)</f>
        <v>E-1372</v>
      </c>
    </row>
    <row r="19192" spans="1:9" x14ac:dyDescent="0.35">
      <c r="A19192" t="s">
        <v>1257</v>
      </c>
      <c r="B19192" t="s">
        <v>297</v>
      </c>
      <c r="C19192" t="s">
        <v>398</v>
      </c>
      <c r="D19192" t="s">
        <v>1262</v>
      </c>
      <c r="E19192" t="s">
        <v>30</v>
      </c>
      <c r="F19192">
        <v>30873</v>
      </c>
      <c r="G19192">
        <v>23283</v>
      </c>
      <c r="H19192">
        <v>0.75415411524633169</v>
      </c>
      <c r="I19192" t="str">
        <f>VLOOKUP($B19192&amp;$E19192,'Employee List'!$A:$E,5,0)</f>
        <v>E-1372</v>
      </c>
    </row>
    <row r="19193" spans="1:9" x14ac:dyDescent="0.35">
      <c r="A19193" t="s">
        <v>1257</v>
      </c>
      <c r="B19193" t="s">
        <v>297</v>
      </c>
      <c r="C19193" t="s">
        <v>398</v>
      </c>
      <c r="D19193" t="s">
        <v>1262</v>
      </c>
      <c r="E19193" t="s">
        <v>31</v>
      </c>
      <c r="F19193">
        <v>29920</v>
      </c>
      <c r="G19193">
        <v>17018</v>
      </c>
      <c r="H19193">
        <v>0.568783422459893</v>
      </c>
      <c r="I19193" t="str">
        <f>VLOOKUP($B19193&amp;$E19193,'Employee List'!$A:$E,5,0)</f>
        <v>E-1372</v>
      </c>
    </row>
    <row r="19194" spans="1:9" x14ac:dyDescent="0.35">
      <c r="A19194" t="s">
        <v>1257</v>
      </c>
      <c r="B19194" t="s">
        <v>297</v>
      </c>
      <c r="C19194" t="s">
        <v>398</v>
      </c>
      <c r="D19194" t="s">
        <v>1282</v>
      </c>
      <c r="E19194" t="s">
        <v>30</v>
      </c>
      <c r="F19194">
        <v>9876</v>
      </c>
      <c r="G19194">
        <v>3578</v>
      </c>
      <c r="H19194">
        <v>0.36229242608343459</v>
      </c>
      <c r="I19194" t="str">
        <f>VLOOKUP($B19194&amp;$E19194,'Employee List'!$A:$E,5,0)</f>
        <v>E-1372</v>
      </c>
    </row>
    <row r="19195" spans="1:9" x14ac:dyDescent="0.35">
      <c r="A19195" t="s">
        <v>1257</v>
      </c>
      <c r="B19195" t="s">
        <v>297</v>
      </c>
      <c r="C19195" t="s">
        <v>398</v>
      </c>
      <c r="D19195" t="s">
        <v>1282</v>
      </c>
      <c r="E19195" t="s">
        <v>31</v>
      </c>
      <c r="F19195">
        <v>11376</v>
      </c>
      <c r="G19195">
        <v>5848</v>
      </c>
      <c r="H19195">
        <v>0.51406469760900142</v>
      </c>
      <c r="I19195" t="str">
        <f>VLOOKUP($B19195&amp;$E19195,'Employee List'!$A:$E,5,0)</f>
        <v>E-1372</v>
      </c>
    </row>
    <row r="19196" spans="1:9" x14ac:dyDescent="0.35">
      <c r="A19196" t="s">
        <v>1257</v>
      </c>
      <c r="B19196" t="s">
        <v>297</v>
      </c>
      <c r="C19196" t="s">
        <v>398</v>
      </c>
      <c r="D19196" t="s">
        <v>1281</v>
      </c>
      <c r="E19196" t="s">
        <v>29</v>
      </c>
      <c r="F19196">
        <v>4123</v>
      </c>
      <c r="G19196">
        <v>1261</v>
      </c>
      <c r="H19196">
        <v>0.30584525830705794</v>
      </c>
      <c r="I19196" t="str">
        <f>VLOOKUP($B19196&amp;$E19196,'Employee List'!$A:$E,5,0)</f>
        <v>E-1372</v>
      </c>
    </row>
    <row r="19197" spans="1:9" x14ac:dyDescent="0.35">
      <c r="A19197" t="s">
        <v>1257</v>
      </c>
      <c r="B19197" t="s">
        <v>297</v>
      </c>
      <c r="C19197" t="s">
        <v>398</v>
      </c>
      <c r="D19197" t="s">
        <v>1281</v>
      </c>
      <c r="E19197" t="s">
        <v>30</v>
      </c>
      <c r="F19197">
        <v>4087</v>
      </c>
      <c r="G19197">
        <v>3313</v>
      </c>
      <c r="H19197">
        <v>0.81061903596770246</v>
      </c>
      <c r="I19197" t="str">
        <f>VLOOKUP($B19197&amp;$E19197,'Employee List'!$A:$E,5,0)</f>
        <v>E-1372</v>
      </c>
    </row>
    <row r="19198" spans="1:9" x14ac:dyDescent="0.35">
      <c r="A19198" t="s">
        <v>1257</v>
      </c>
      <c r="B19198" t="s">
        <v>297</v>
      </c>
      <c r="C19198" t="s">
        <v>398</v>
      </c>
      <c r="D19198" t="s">
        <v>1281</v>
      </c>
      <c r="E19198" t="s">
        <v>31</v>
      </c>
      <c r="F19198">
        <v>2157</v>
      </c>
      <c r="G19198">
        <v>2169</v>
      </c>
      <c r="H19198">
        <v>1.0055632823365785</v>
      </c>
      <c r="I19198" t="str">
        <f>VLOOKUP($B19198&amp;$E19198,'Employee List'!$A:$E,5,0)</f>
        <v>E-1372</v>
      </c>
    </row>
    <row r="19199" spans="1:9" x14ac:dyDescent="0.35">
      <c r="A19199" t="s">
        <v>1257</v>
      </c>
      <c r="B19199" t="s">
        <v>298</v>
      </c>
      <c r="C19199" t="s">
        <v>398</v>
      </c>
      <c r="D19199" t="s">
        <v>1274</v>
      </c>
      <c r="E19199" t="s">
        <v>29</v>
      </c>
      <c r="F19199">
        <v>14764</v>
      </c>
      <c r="G19199">
        <v>19666</v>
      </c>
      <c r="H19199">
        <v>1.332023841777296</v>
      </c>
      <c r="I19199" t="str">
        <f>VLOOKUP($B19199&amp;$E19199,'Employee List'!$A:$E,5,0)</f>
        <v>E-1373</v>
      </c>
    </row>
    <row r="19200" spans="1:9" x14ac:dyDescent="0.35">
      <c r="A19200" t="s">
        <v>1257</v>
      </c>
      <c r="B19200" t="s">
        <v>298</v>
      </c>
      <c r="C19200" t="s">
        <v>398</v>
      </c>
      <c r="D19200" t="s">
        <v>1274</v>
      </c>
      <c r="E19200" t="s">
        <v>30</v>
      </c>
      <c r="F19200">
        <v>18279</v>
      </c>
      <c r="G19200">
        <v>16614</v>
      </c>
      <c r="H19200">
        <v>0.90891186607582475</v>
      </c>
      <c r="I19200" t="str">
        <f>VLOOKUP($B19200&amp;$E19200,'Employee List'!$A:$E,5,0)</f>
        <v>E-1373</v>
      </c>
    </row>
    <row r="19201" spans="1:9" x14ac:dyDescent="0.35">
      <c r="A19201" t="s">
        <v>1257</v>
      </c>
      <c r="B19201" t="s">
        <v>298</v>
      </c>
      <c r="C19201" t="s">
        <v>398</v>
      </c>
      <c r="D19201" t="s">
        <v>1274</v>
      </c>
      <c r="E19201" t="s">
        <v>31</v>
      </c>
      <c r="F19201">
        <v>15397</v>
      </c>
      <c r="G19201">
        <v>13957</v>
      </c>
      <c r="H19201">
        <v>0.90647528739364813</v>
      </c>
      <c r="I19201" t="str">
        <f>VLOOKUP($B19201&amp;$E19201,'Employee List'!$A:$E,5,0)</f>
        <v>E-1373</v>
      </c>
    </row>
    <row r="19202" spans="1:9" x14ac:dyDescent="0.35">
      <c r="A19202" t="s">
        <v>1257</v>
      </c>
      <c r="B19202" t="s">
        <v>298</v>
      </c>
      <c r="C19202" t="s">
        <v>398</v>
      </c>
      <c r="D19202" t="s">
        <v>1263</v>
      </c>
      <c r="E19202" t="s">
        <v>29</v>
      </c>
      <c r="F19202">
        <v>2849</v>
      </c>
      <c r="G19202">
        <v>3910</v>
      </c>
      <c r="H19202">
        <v>1.3724113724113725</v>
      </c>
      <c r="I19202" t="str">
        <f>VLOOKUP($B19202&amp;$E19202,'Employee List'!$A:$E,5,0)</f>
        <v>E-1373</v>
      </c>
    </row>
    <row r="19203" spans="1:9" x14ac:dyDescent="0.35">
      <c r="A19203" t="s">
        <v>1257</v>
      </c>
      <c r="B19203" t="s">
        <v>298</v>
      </c>
      <c r="C19203" t="s">
        <v>398</v>
      </c>
      <c r="D19203" t="s">
        <v>1263</v>
      </c>
      <c r="E19203" t="s">
        <v>30</v>
      </c>
      <c r="F19203">
        <v>2500</v>
      </c>
      <c r="G19203">
        <v>4334</v>
      </c>
      <c r="H19203">
        <v>1.7336</v>
      </c>
      <c r="I19203" t="str">
        <f>VLOOKUP($B19203&amp;$E19203,'Employee List'!$A:$E,5,0)</f>
        <v>E-1373</v>
      </c>
    </row>
    <row r="19204" spans="1:9" x14ac:dyDescent="0.35">
      <c r="A19204" t="s">
        <v>1257</v>
      </c>
      <c r="B19204" t="s">
        <v>298</v>
      </c>
      <c r="C19204" t="s">
        <v>398</v>
      </c>
      <c r="D19204" t="s">
        <v>1263</v>
      </c>
      <c r="E19204" t="s">
        <v>31</v>
      </c>
      <c r="F19204">
        <v>2576</v>
      </c>
      <c r="G19204">
        <v>12207</v>
      </c>
      <c r="H19204">
        <v>4.7387422360248443</v>
      </c>
      <c r="I19204" t="str">
        <f>VLOOKUP($B19204&amp;$E19204,'Employee List'!$A:$E,5,0)</f>
        <v>E-1373</v>
      </c>
    </row>
    <row r="19205" spans="1:9" x14ac:dyDescent="0.35">
      <c r="A19205" t="s">
        <v>1257</v>
      </c>
      <c r="B19205" t="s">
        <v>298</v>
      </c>
      <c r="C19205" t="s">
        <v>398</v>
      </c>
      <c r="D19205" t="s">
        <v>1264</v>
      </c>
      <c r="E19205" t="s">
        <v>29</v>
      </c>
      <c r="F19205">
        <v>1460</v>
      </c>
      <c r="G19205">
        <v>5566</v>
      </c>
      <c r="H19205">
        <v>3.8123287671232875</v>
      </c>
      <c r="I19205" t="str">
        <f>VLOOKUP($B19205&amp;$E19205,'Employee List'!$A:$E,5,0)</f>
        <v>E-1373</v>
      </c>
    </row>
    <row r="19206" spans="1:9" x14ac:dyDescent="0.35">
      <c r="A19206" t="s">
        <v>1257</v>
      </c>
      <c r="B19206" t="s">
        <v>298</v>
      </c>
      <c r="C19206" t="s">
        <v>398</v>
      </c>
      <c r="D19206" t="s">
        <v>1264</v>
      </c>
      <c r="E19206" t="s">
        <v>30</v>
      </c>
      <c r="F19206">
        <v>1238</v>
      </c>
      <c r="G19206">
        <v>4039</v>
      </c>
      <c r="H19206">
        <v>3.2625201938610662</v>
      </c>
      <c r="I19206" t="str">
        <f>VLOOKUP($B19206&amp;$E19206,'Employee List'!$A:$E,5,0)</f>
        <v>E-1373</v>
      </c>
    </row>
    <row r="19207" spans="1:9" x14ac:dyDescent="0.35">
      <c r="A19207" t="s">
        <v>1257</v>
      </c>
      <c r="B19207" t="s">
        <v>298</v>
      </c>
      <c r="C19207" t="s">
        <v>398</v>
      </c>
      <c r="D19207" t="s">
        <v>1264</v>
      </c>
      <c r="E19207" t="s">
        <v>31</v>
      </c>
      <c r="F19207">
        <v>1195</v>
      </c>
      <c r="G19207">
        <v>1135</v>
      </c>
      <c r="H19207">
        <v>0.94979079497907948</v>
      </c>
      <c r="I19207" t="str">
        <f>VLOOKUP($B19207&amp;$E19207,'Employee List'!$A:$E,5,0)</f>
        <v>E-1373</v>
      </c>
    </row>
    <row r="19208" spans="1:9" x14ac:dyDescent="0.35">
      <c r="A19208" t="s">
        <v>1257</v>
      </c>
      <c r="B19208" t="s">
        <v>298</v>
      </c>
      <c r="C19208" t="s">
        <v>398</v>
      </c>
      <c r="D19208" t="s">
        <v>1265</v>
      </c>
      <c r="E19208" t="s">
        <v>29</v>
      </c>
      <c r="F19208">
        <v>5907</v>
      </c>
      <c r="G19208">
        <v>15534</v>
      </c>
      <c r="H19208">
        <v>2.6297613001523614</v>
      </c>
      <c r="I19208" t="str">
        <f>VLOOKUP($B19208&amp;$E19208,'Employee List'!$A:$E,5,0)</f>
        <v>E-1373</v>
      </c>
    </row>
    <row r="19209" spans="1:9" x14ac:dyDescent="0.35">
      <c r="A19209" t="s">
        <v>1257</v>
      </c>
      <c r="B19209" t="s">
        <v>298</v>
      </c>
      <c r="C19209" t="s">
        <v>398</v>
      </c>
      <c r="D19209" t="s">
        <v>1265</v>
      </c>
      <c r="E19209" t="s">
        <v>30</v>
      </c>
      <c r="F19209">
        <v>3646</v>
      </c>
      <c r="G19209">
        <v>19185</v>
      </c>
      <c r="H19209">
        <v>5.2619308831596268</v>
      </c>
      <c r="I19209" t="str">
        <f>VLOOKUP($B19209&amp;$E19209,'Employee List'!$A:$E,5,0)</f>
        <v>E-1373</v>
      </c>
    </row>
    <row r="19210" spans="1:9" x14ac:dyDescent="0.35">
      <c r="A19210" t="s">
        <v>1257</v>
      </c>
      <c r="B19210" t="s">
        <v>298</v>
      </c>
      <c r="C19210" t="s">
        <v>398</v>
      </c>
      <c r="D19210" t="s">
        <v>1265</v>
      </c>
      <c r="E19210" t="s">
        <v>31</v>
      </c>
      <c r="F19210">
        <v>3114</v>
      </c>
      <c r="G19210">
        <v>8733</v>
      </c>
      <c r="H19210">
        <v>2.8044315992292872</v>
      </c>
      <c r="I19210" t="str">
        <f>VLOOKUP($B19210&amp;$E19210,'Employee List'!$A:$E,5,0)</f>
        <v>E-1373</v>
      </c>
    </row>
    <row r="19211" spans="1:9" x14ac:dyDescent="0.35">
      <c r="A19211" t="s">
        <v>1257</v>
      </c>
      <c r="B19211" t="s">
        <v>298</v>
      </c>
      <c r="C19211" t="s">
        <v>398</v>
      </c>
      <c r="D19211" t="s">
        <v>1260</v>
      </c>
      <c r="E19211" t="s">
        <v>29</v>
      </c>
      <c r="F19211">
        <v>86509</v>
      </c>
      <c r="G19211">
        <v>56096</v>
      </c>
      <c r="H19211">
        <v>0.64844120264943528</v>
      </c>
      <c r="I19211" t="str">
        <f>VLOOKUP($B19211&amp;$E19211,'Employee List'!$A:$E,5,0)</f>
        <v>E-1373</v>
      </c>
    </row>
    <row r="19212" spans="1:9" x14ac:dyDescent="0.35">
      <c r="A19212" t="s">
        <v>1257</v>
      </c>
      <c r="B19212" t="s">
        <v>298</v>
      </c>
      <c r="C19212" t="s">
        <v>398</v>
      </c>
      <c r="D19212" t="s">
        <v>1260</v>
      </c>
      <c r="E19212" t="s">
        <v>30</v>
      </c>
      <c r="F19212">
        <v>93730</v>
      </c>
      <c r="G19212">
        <v>73588</v>
      </c>
      <c r="H19212">
        <v>0.78510615597994238</v>
      </c>
      <c r="I19212" t="str">
        <f>VLOOKUP($B19212&amp;$E19212,'Employee List'!$A:$E,5,0)</f>
        <v>E-1373</v>
      </c>
    </row>
    <row r="19213" spans="1:9" x14ac:dyDescent="0.35">
      <c r="A19213" t="s">
        <v>1257</v>
      </c>
      <c r="B19213" t="s">
        <v>298</v>
      </c>
      <c r="C19213" t="s">
        <v>398</v>
      </c>
      <c r="D19213" t="s">
        <v>1260</v>
      </c>
      <c r="E19213" t="s">
        <v>31</v>
      </c>
      <c r="F19213">
        <v>104931</v>
      </c>
      <c r="G19213">
        <v>157730</v>
      </c>
      <c r="H19213">
        <v>1.5031782790595725</v>
      </c>
      <c r="I19213" t="str">
        <f>VLOOKUP($B19213&amp;$E19213,'Employee List'!$A:$E,5,0)</f>
        <v>E-1373</v>
      </c>
    </row>
    <row r="19214" spans="1:9" x14ac:dyDescent="0.35">
      <c r="A19214" t="s">
        <v>1257</v>
      </c>
      <c r="B19214" t="s">
        <v>298</v>
      </c>
      <c r="C19214" t="s">
        <v>398</v>
      </c>
      <c r="D19214" t="s">
        <v>1261</v>
      </c>
      <c r="E19214" t="s">
        <v>29</v>
      </c>
      <c r="F19214">
        <v>28243</v>
      </c>
      <c r="G19214">
        <v>57054</v>
      </c>
      <c r="H19214">
        <v>2.0201111779910068</v>
      </c>
      <c r="I19214" t="str">
        <f>VLOOKUP($B19214&amp;$E19214,'Employee List'!$A:$E,5,0)</f>
        <v>E-1373</v>
      </c>
    </row>
    <row r="19215" spans="1:9" x14ac:dyDescent="0.35">
      <c r="A19215" t="s">
        <v>1257</v>
      </c>
      <c r="B19215" t="s">
        <v>298</v>
      </c>
      <c r="C19215" t="s">
        <v>398</v>
      </c>
      <c r="D19215" t="s">
        <v>1261</v>
      </c>
      <c r="E19215" t="s">
        <v>30</v>
      </c>
      <c r="F19215">
        <v>31116</v>
      </c>
      <c r="G19215">
        <v>41547</v>
      </c>
      <c r="H19215">
        <v>1.3352294639413806</v>
      </c>
      <c r="I19215" t="str">
        <f>VLOOKUP($B19215&amp;$E19215,'Employee List'!$A:$E,5,0)</f>
        <v>E-1373</v>
      </c>
    </row>
    <row r="19216" spans="1:9" x14ac:dyDescent="0.35">
      <c r="A19216" t="s">
        <v>1257</v>
      </c>
      <c r="B19216" t="s">
        <v>298</v>
      </c>
      <c r="C19216" t="s">
        <v>398</v>
      </c>
      <c r="D19216" t="s">
        <v>1261</v>
      </c>
      <c r="E19216" t="s">
        <v>31</v>
      </c>
      <c r="F19216">
        <v>30555</v>
      </c>
      <c r="G19216">
        <v>29468</v>
      </c>
      <c r="H19216">
        <v>0.96442480772377681</v>
      </c>
      <c r="I19216" t="str">
        <f>VLOOKUP($B19216&amp;$E19216,'Employee List'!$A:$E,5,0)</f>
        <v>E-1373</v>
      </c>
    </row>
    <row r="19217" spans="1:9" x14ac:dyDescent="0.35">
      <c r="A19217" t="s">
        <v>1257</v>
      </c>
      <c r="B19217" t="s">
        <v>298</v>
      </c>
      <c r="C19217" t="s">
        <v>398</v>
      </c>
      <c r="D19217" t="s">
        <v>1266</v>
      </c>
      <c r="E19217" t="s">
        <v>29</v>
      </c>
      <c r="F19217">
        <v>17656</v>
      </c>
      <c r="G19217">
        <v>12205</v>
      </c>
      <c r="H19217">
        <v>0.69126642501132762</v>
      </c>
      <c r="I19217" t="str">
        <f>VLOOKUP($B19217&amp;$E19217,'Employee List'!$A:$E,5,0)</f>
        <v>E-1373</v>
      </c>
    </row>
    <row r="19218" spans="1:9" x14ac:dyDescent="0.35">
      <c r="A19218" t="s">
        <v>1257</v>
      </c>
      <c r="B19218" t="s">
        <v>298</v>
      </c>
      <c r="C19218" t="s">
        <v>398</v>
      </c>
      <c r="D19218" t="s">
        <v>1266</v>
      </c>
      <c r="E19218" t="s">
        <v>30</v>
      </c>
      <c r="F19218">
        <v>22945</v>
      </c>
      <c r="G19218">
        <v>11237</v>
      </c>
      <c r="H19218">
        <v>0.48973632599694922</v>
      </c>
      <c r="I19218" t="str">
        <f>VLOOKUP($B19218&amp;$E19218,'Employee List'!$A:$E,5,0)</f>
        <v>E-1373</v>
      </c>
    </row>
    <row r="19219" spans="1:9" x14ac:dyDescent="0.35">
      <c r="A19219" t="s">
        <v>1257</v>
      </c>
      <c r="B19219" t="s">
        <v>298</v>
      </c>
      <c r="C19219" t="s">
        <v>398</v>
      </c>
      <c r="D19219" t="s">
        <v>1266</v>
      </c>
      <c r="E19219" t="s">
        <v>31</v>
      </c>
      <c r="F19219">
        <v>21470</v>
      </c>
      <c r="G19219">
        <v>17280</v>
      </c>
      <c r="H19219">
        <v>0.8048439683278994</v>
      </c>
      <c r="I19219" t="str">
        <f>VLOOKUP($B19219&amp;$E19219,'Employee List'!$A:$E,5,0)</f>
        <v>E-1373</v>
      </c>
    </row>
    <row r="19220" spans="1:9" x14ac:dyDescent="0.35">
      <c r="A19220" t="s">
        <v>1257</v>
      </c>
      <c r="B19220" t="s">
        <v>298</v>
      </c>
      <c r="C19220" t="s">
        <v>398</v>
      </c>
      <c r="D19220" t="s">
        <v>1267</v>
      </c>
      <c r="E19220" t="s">
        <v>29</v>
      </c>
      <c r="F19220">
        <v>35589</v>
      </c>
      <c r="G19220">
        <v>33238</v>
      </c>
      <c r="H19220">
        <v>0.93394026244064177</v>
      </c>
      <c r="I19220" t="str">
        <f>VLOOKUP($B19220&amp;$E19220,'Employee List'!$A:$E,5,0)</f>
        <v>E-1373</v>
      </c>
    </row>
    <row r="19221" spans="1:9" x14ac:dyDescent="0.35">
      <c r="A19221" t="s">
        <v>1257</v>
      </c>
      <c r="B19221" t="s">
        <v>298</v>
      </c>
      <c r="C19221" t="s">
        <v>398</v>
      </c>
      <c r="D19221" t="s">
        <v>1267</v>
      </c>
      <c r="E19221" t="s">
        <v>30</v>
      </c>
      <c r="F19221">
        <v>36571</v>
      </c>
      <c r="G19221">
        <v>46086</v>
      </c>
      <c r="H19221">
        <v>1.2601788302206667</v>
      </c>
      <c r="I19221" t="str">
        <f>VLOOKUP($B19221&amp;$E19221,'Employee List'!$A:$E,5,0)</f>
        <v>E-1373</v>
      </c>
    </row>
    <row r="19222" spans="1:9" x14ac:dyDescent="0.35">
      <c r="A19222" t="s">
        <v>1257</v>
      </c>
      <c r="B19222" t="s">
        <v>298</v>
      </c>
      <c r="C19222" t="s">
        <v>398</v>
      </c>
      <c r="D19222" t="s">
        <v>1267</v>
      </c>
      <c r="E19222" t="s">
        <v>31</v>
      </c>
      <c r="F19222">
        <v>35537</v>
      </c>
      <c r="G19222">
        <v>28066</v>
      </c>
      <c r="H19222">
        <v>0.78976841038917189</v>
      </c>
      <c r="I19222" t="str">
        <f>VLOOKUP($B19222&amp;$E19222,'Employee List'!$A:$E,5,0)</f>
        <v>E-1373</v>
      </c>
    </row>
    <row r="19223" spans="1:9" x14ac:dyDescent="0.35">
      <c r="A19223" t="s">
        <v>1257</v>
      </c>
      <c r="B19223" t="s">
        <v>298</v>
      </c>
      <c r="C19223" t="s">
        <v>398</v>
      </c>
      <c r="D19223" t="s">
        <v>1268</v>
      </c>
      <c r="E19223" t="s">
        <v>29</v>
      </c>
      <c r="F19223">
        <v>12373</v>
      </c>
      <c r="G19223">
        <v>10072</v>
      </c>
      <c r="H19223">
        <v>0.81403055039198258</v>
      </c>
      <c r="I19223" t="str">
        <f>VLOOKUP($B19223&amp;$E19223,'Employee List'!$A:$E,5,0)</f>
        <v>E-1373</v>
      </c>
    </row>
    <row r="19224" spans="1:9" x14ac:dyDescent="0.35">
      <c r="A19224" t="s">
        <v>1257</v>
      </c>
      <c r="B19224" t="s">
        <v>298</v>
      </c>
      <c r="C19224" t="s">
        <v>398</v>
      </c>
      <c r="D19224" t="s">
        <v>1268</v>
      </c>
      <c r="E19224" t="s">
        <v>30</v>
      </c>
      <c r="F19224">
        <v>14868</v>
      </c>
      <c r="G19224">
        <v>7394</v>
      </c>
      <c r="H19224">
        <v>0.49730965832660751</v>
      </c>
      <c r="I19224" t="str">
        <f>VLOOKUP($B19224&amp;$E19224,'Employee List'!$A:$E,5,0)</f>
        <v>E-1373</v>
      </c>
    </row>
    <row r="19225" spans="1:9" x14ac:dyDescent="0.35">
      <c r="A19225" t="s">
        <v>1257</v>
      </c>
      <c r="B19225" t="s">
        <v>298</v>
      </c>
      <c r="C19225" t="s">
        <v>398</v>
      </c>
      <c r="D19225" t="s">
        <v>1268</v>
      </c>
      <c r="E19225" t="s">
        <v>31</v>
      </c>
      <c r="F19225">
        <v>13820</v>
      </c>
      <c r="G19225">
        <v>13018</v>
      </c>
      <c r="H19225">
        <v>0.9419681620839363</v>
      </c>
      <c r="I19225" t="str">
        <f>VLOOKUP($B19225&amp;$E19225,'Employee List'!$A:$E,5,0)</f>
        <v>E-1373</v>
      </c>
    </row>
    <row r="19226" spans="1:9" x14ac:dyDescent="0.35">
      <c r="A19226" t="s">
        <v>1257</v>
      </c>
      <c r="B19226" t="s">
        <v>298</v>
      </c>
      <c r="C19226" t="s">
        <v>398</v>
      </c>
      <c r="D19226" t="s">
        <v>1269</v>
      </c>
      <c r="E19226" t="s">
        <v>29</v>
      </c>
      <c r="F19226">
        <v>10576</v>
      </c>
      <c r="G19226">
        <v>29249</v>
      </c>
      <c r="H19226">
        <v>2.7656013615733737</v>
      </c>
      <c r="I19226" t="str">
        <f>VLOOKUP($B19226&amp;$E19226,'Employee List'!$A:$E,5,0)</f>
        <v>E-1373</v>
      </c>
    </row>
    <row r="19227" spans="1:9" x14ac:dyDescent="0.35">
      <c r="A19227" t="s">
        <v>1257</v>
      </c>
      <c r="B19227" t="s">
        <v>298</v>
      </c>
      <c r="C19227" t="s">
        <v>398</v>
      </c>
      <c r="D19227" t="s">
        <v>1269</v>
      </c>
      <c r="E19227" t="s">
        <v>30</v>
      </c>
      <c r="F19227">
        <v>10458</v>
      </c>
      <c r="G19227">
        <v>14044</v>
      </c>
      <c r="H19227">
        <v>1.3428953910881622</v>
      </c>
      <c r="I19227" t="str">
        <f>VLOOKUP($B19227&amp;$E19227,'Employee List'!$A:$E,5,0)</f>
        <v>E-1373</v>
      </c>
    </row>
    <row r="19228" spans="1:9" x14ac:dyDescent="0.35">
      <c r="A19228" t="s">
        <v>1257</v>
      </c>
      <c r="B19228" t="s">
        <v>298</v>
      </c>
      <c r="C19228" t="s">
        <v>398</v>
      </c>
      <c r="D19228" t="s">
        <v>1269</v>
      </c>
      <c r="E19228" t="s">
        <v>31</v>
      </c>
      <c r="F19228">
        <v>9604</v>
      </c>
      <c r="G19228">
        <v>4416</v>
      </c>
      <c r="H19228">
        <v>0.45980841316118282</v>
      </c>
      <c r="I19228" t="str">
        <f>VLOOKUP($B19228&amp;$E19228,'Employee List'!$A:$E,5,0)</f>
        <v>E-1373</v>
      </c>
    </row>
    <row r="19229" spans="1:9" x14ac:dyDescent="0.35">
      <c r="A19229" t="s">
        <v>1257</v>
      </c>
      <c r="B19229" t="s">
        <v>298</v>
      </c>
      <c r="C19229" t="s">
        <v>398</v>
      </c>
      <c r="D19229" t="s">
        <v>1270</v>
      </c>
      <c r="E19229" t="s">
        <v>29</v>
      </c>
      <c r="F19229">
        <v>3778</v>
      </c>
      <c r="G19229">
        <v>2546</v>
      </c>
      <c r="H19229">
        <v>0.67390153520381157</v>
      </c>
      <c r="I19229" t="str">
        <f>VLOOKUP($B19229&amp;$E19229,'Employee List'!$A:$E,5,0)</f>
        <v>E-1373</v>
      </c>
    </row>
    <row r="19230" spans="1:9" x14ac:dyDescent="0.35">
      <c r="A19230" t="s">
        <v>1257</v>
      </c>
      <c r="B19230" t="s">
        <v>298</v>
      </c>
      <c r="C19230" t="s">
        <v>398</v>
      </c>
      <c r="D19230" t="s">
        <v>1270</v>
      </c>
      <c r="E19230" t="s">
        <v>30</v>
      </c>
      <c r="F19230">
        <v>3368</v>
      </c>
      <c r="G19230">
        <v>3462</v>
      </c>
      <c r="H19230">
        <v>1.0279097387173397</v>
      </c>
      <c r="I19230" t="str">
        <f>VLOOKUP($B19230&amp;$E19230,'Employee List'!$A:$E,5,0)</f>
        <v>E-1373</v>
      </c>
    </row>
    <row r="19231" spans="1:9" x14ac:dyDescent="0.35">
      <c r="A19231" t="s">
        <v>1257</v>
      </c>
      <c r="B19231" t="s">
        <v>298</v>
      </c>
      <c r="C19231" t="s">
        <v>398</v>
      </c>
      <c r="D19231" t="s">
        <v>1270</v>
      </c>
      <c r="E19231" t="s">
        <v>31</v>
      </c>
      <c r="F19231">
        <v>6786</v>
      </c>
      <c r="G19231">
        <v>4988</v>
      </c>
      <c r="H19231">
        <v>0.7350427350427351</v>
      </c>
      <c r="I19231" t="str">
        <f>VLOOKUP($B19231&amp;$E19231,'Employee List'!$A:$E,5,0)</f>
        <v>E-1373</v>
      </c>
    </row>
    <row r="19232" spans="1:9" x14ac:dyDescent="0.35">
      <c r="A19232" t="s">
        <v>1257</v>
      </c>
      <c r="B19232" t="s">
        <v>298</v>
      </c>
      <c r="C19232" t="s">
        <v>398</v>
      </c>
      <c r="D19232" t="s">
        <v>1271</v>
      </c>
      <c r="E19232" t="s">
        <v>29</v>
      </c>
      <c r="F19232">
        <v>6905</v>
      </c>
      <c r="G19232">
        <v>1794</v>
      </c>
      <c r="H19232">
        <v>0.25981173062997825</v>
      </c>
      <c r="I19232" t="str">
        <f>VLOOKUP($B19232&amp;$E19232,'Employee List'!$A:$E,5,0)</f>
        <v>E-1373</v>
      </c>
    </row>
    <row r="19233" spans="1:9" x14ac:dyDescent="0.35">
      <c r="A19233" t="s">
        <v>1257</v>
      </c>
      <c r="B19233" t="s">
        <v>298</v>
      </c>
      <c r="C19233" t="s">
        <v>398</v>
      </c>
      <c r="D19233" t="s">
        <v>1271</v>
      </c>
      <c r="E19233" t="s">
        <v>30</v>
      </c>
      <c r="F19233">
        <v>5910</v>
      </c>
      <c r="G19233">
        <v>7737</v>
      </c>
      <c r="H19233">
        <v>1.3091370558375635</v>
      </c>
      <c r="I19233" t="str">
        <f>VLOOKUP($B19233&amp;$E19233,'Employee List'!$A:$E,5,0)</f>
        <v>E-1373</v>
      </c>
    </row>
    <row r="19234" spans="1:9" x14ac:dyDescent="0.35">
      <c r="A19234" t="s">
        <v>1257</v>
      </c>
      <c r="B19234" t="s">
        <v>298</v>
      </c>
      <c r="C19234" t="s">
        <v>398</v>
      </c>
      <c r="D19234" t="s">
        <v>1271</v>
      </c>
      <c r="E19234" t="s">
        <v>31</v>
      </c>
      <c r="F19234">
        <v>4318</v>
      </c>
      <c r="G19234">
        <v>7615</v>
      </c>
      <c r="H19234">
        <v>1.7635479388605837</v>
      </c>
      <c r="I19234" t="str">
        <f>VLOOKUP($B19234&amp;$E19234,'Employee List'!$A:$E,5,0)</f>
        <v>E-1373</v>
      </c>
    </row>
    <row r="19235" spans="1:9" x14ac:dyDescent="0.35">
      <c r="A19235" t="s">
        <v>1257</v>
      </c>
      <c r="B19235" t="s">
        <v>298</v>
      </c>
      <c r="C19235" t="s">
        <v>398</v>
      </c>
      <c r="D19235" t="s">
        <v>1258</v>
      </c>
      <c r="E19235" t="s">
        <v>29</v>
      </c>
      <c r="F19235">
        <v>57812</v>
      </c>
      <c r="G19235">
        <v>47416</v>
      </c>
      <c r="H19235">
        <v>0.82017574206047184</v>
      </c>
      <c r="I19235" t="str">
        <f>VLOOKUP($B19235&amp;$E19235,'Employee List'!$A:$E,5,0)</f>
        <v>E-1373</v>
      </c>
    </row>
    <row r="19236" spans="1:9" x14ac:dyDescent="0.35">
      <c r="A19236" t="s">
        <v>1257</v>
      </c>
      <c r="B19236" t="s">
        <v>298</v>
      </c>
      <c r="C19236" t="s">
        <v>398</v>
      </c>
      <c r="D19236" t="s">
        <v>1258</v>
      </c>
      <c r="E19236" t="s">
        <v>30</v>
      </c>
      <c r="F19236">
        <v>59734</v>
      </c>
      <c r="G19236">
        <v>52298</v>
      </c>
      <c r="H19236">
        <v>0.87551478220109147</v>
      </c>
      <c r="I19236" t="str">
        <f>VLOOKUP($B19236&amp;$E19236,'Employee List'!$A:$E,5,0)</f>
        <v>E-1373</v>
      </c>
    </row>
    <row r="19237" spans="1:9" x14ac:dyDescent="0.35">
      <c r="A19237" t="s">
        <v>1257</v>
      </c>
      <c r="B19237" t="s">
        <v>298</v>
      </c>
      <c r="C19237" t="s">
        <v>398</v>
      </c>
      <c r="D19237" t="s">
        <v>1258</v>
      </c>
      <c r="E19237" t="s">
        <v>31</v>
      </c>
      <c r="F19237">
        <v>54862</v>
      </c>
      <c r="G19237">
        <v>35235</v>
      </c>
      <c r="H19237">
        <v>0.64224782180744411</v>
      </c>
      <c r="I19237" t="str">
        <f>VLOOKUP($B19237&amp;$E19237,'Employee List'!$A:$E,5,0)</f>
        <v>E-1373</v>
      </c>
    </row>
    <row r="19238" spans="1:9" x14ac:dyDescent="0.35">
      <c r="A19238" t="s">
        <v>1257</v>
      </c>
      <c r="B19238" t="s">
        <v>298</v>
      </c>
      <c r="C19238" t="s">
        <v>398</v>
      </c>
      <c r="D19238" t="s">
        <v>1272</v>
      </c>
      <c r="E19238" t="s">
        <v>29</v>
      </c>
      <c r="F19238">
        <v>15565</v>
      </c>
      <c r="G19238">
        <v>12570</v>
      </c>
      <c r="H19238">
        <v>0.80758111146803724</v>
      </c>
      <c r="I19238" t="str">
        <f>VLOOKUP($B19238&amp;$E19238,'Employee List'!$A:$E,5,0)</f>
        <v>E-1373</v>
      </c>
    </row>
    <row r="19239" spans="1:9" x14ac:dyDescent="0.35">
      <c r="A19239" t="s">
        <v>1257</v>
      </c>
      <c r="B19239" t="s">
        <v>298</v>
      </c>
      <c r="C19239" t="s">
        <v>398</v>
      </c>
      <c r="D19239" t="s">
        <v>1272</v>
      </c>
      <c r="E19239" t="s">
        <v>30</v>
      </c>
      <c r="F19239">
        <v>14729</v>
      </c>
      <c r="G19239">
        <v>11599</v>
      </c>
      <c r="H19239">
        <v>0.78749405933871952</v>
      </c>
      <c r="I19239" t="str">
        <f>VLOOKUP($B19239&amp;$E19239,'Employee List'!$A:$E,5,0)</f>
        <v>E-1373</v>
      </c>
    </row>
    <row r="19240" spans="1:9" x14ac:dyDescent="0.35">
      <c r="A19240" t="s">
        <v>1257</v>
      </c>
      <c r="B19240" t="s">
        <v>298</v>
      </c>
      <c r="C19240" t="s">
        <v>398</v>
      </c>
      <c r="D19240" t="s">
        <v>1272</v>
      </c>
      <c r="E19240" t="s">
        <v>31</v>
      </c>
      <c r="F19240">
        <v>14875</v>
      </c>
      <c r="G19240">
        <v>16233</v>
      </c>
      <c r="H19240">
        <v>1.0912941176470587</v>
      </c>
      <c r="I19240" t="str">
        <f>VLOOKUP($B19240&amp;$E19240,'Employee List'!$A:$E,5,0)</f>
        <v>E-1373</v>
      </c>
    </row>
    <row r="19241" spans="1:9" x14ac:dyDescent="0.35">
      <c r="A19241" t="s">
        <v>1257</v>
      </c>
      <c r="B19241" t="s">
        <v>298</v>
      </c>
      <c r="C19241" t="s">
        <v>398</v>
      </c>
      <c r="D19241" t="s">
        <v>1259</v>
      </c>
      <c r="E19241" t="s">
        <v>29</v>
      </c>
      <c r="F19241">
        <v>26134</v>
      </c>
      <c r="G19241">
        <v>26275</v>
      </c>
      <c r="H19241">
        <v>1.0053952705288129</v>
      </c>
      <c r="I19241" t="str">
        <f>VLOOKUP($B19241&amp;$E19241,'Employee List'!$A:$E,5,0)</f>
        <v>E-1373</v>
      </c>
    </row>
    <row r="19242" spans="1:9" x14ac:dyDescent="0.35">
      <c r="A19242" t="s">
        <v>1257</v>
      </c>
      <c r="B19242" t="s">
        <v>298</v>
      </c>
      <c r="C19242" t="s">
        <v>398</v>
      </c>
      <c r="D19242" t="s">
        <v>1259</v>
      </c>
      <c r="E19242" t="s">
        <v>30</v>
      </c>
      <c r="F19242">
        <v>29090</v>
      </c>
      <c r="G19242">
        <v>27157</v>
      </c>
      <c r="H19242">
        <v>0.93355104847026471</v>
      </c>
      <c r="I19242" t="str">
        <f>VLOOKUP($B19242&amp;$E19242,'Employee List'!$A:$E,5,0)</f>
        <v>E-1373</v>
      </c>
    </row>
    <row r="19243" spans="1:9" x14ac:dyDescent="0.35">
      <c r="A19243" t="s">
        <v>1257</v>
      </c>
      <c r="B19243" t="s">
        <v>298</v>
      </c>
      <c r="C19243" t="s">
        <v>398</v>
      </c>
      <c r="D19243" t="s">
        <v>1259</v>
      </c>
      <c r="E19243" t="s">
        <v>31</v>
      </c>
      <c r="F19243">
        <v>28564</v>
      </c>
      <c r="G19243">
        <v>36392</v>
      </c>
      <c r="H19243">
        <v>1.2740512533258648</v>
      </c>
      <c r="I19243" t="str">
        <f>VLOOKUP($B19243&amp;$E19243,'Employee List'!$A:$E,5,0)</f>
        <v>E-1373</v>
      </c>
    </row>
    <row r="19244" spans="1:9" x14ac:dyDescent="0.35">
      <c r="A19244" t="s">
        <v>1257</v>
      </c>
      <c r="B19244" t="s">
        <v>298</v>
      </c>
      <c r="C19244" t="s">
        <v>398</v>
      </c>
      <c r="D19244" t="s">
        <v>1273</v>
      </c>
      <c r="E19244" t="s">
        <v>29</v>
      </c>
      <c r="F19244">
        <v>4520</v>
      </c>
      <c r="G19244">
        <v>8677</v>
      </c>
      <c r="H19244">
        <v>1.9196902654867256</v>
      </c>
      <c r="I19244" t="str">
        <f>VLOOKUP($B19244&amp;$E19244,'Employee List'!$A:$E,5,0)</f>
        <v>E-1373</v>
      </c>
    </row>
    <row r="19245" spans="1:9" x14ac:dyDescent="0.35">
      <c r="A19245" t="s">
        <v>1257</v>
      </c>
      <c r="B19245" t="s">
        <v>298</v>
      </c>
      <c r="C19245" t="s">
        <v>398</v>
      </c>
      <c r="D19245" t="s">
        <v>1273</v>
      </c>
      <c r="E19245" t="s">
        <v>30</v>
      </c>
      <c r="F19245">
        <v>4746</v>
      </c>
      <c r="G19245">
        <v>7051</v>
      </c>
      <c r="H19245">
        <v>1.4856721449641803</v>
      </c>
      <c r="I19245" t="str">
        <f>VLOOKUP($B19245&amp;$E19245,'Employee List'!$A:$E,5,0)</f>
        <v>E-1373</v>
      </c>
    </row>
    <row r="19246" spans="1:9" x14ac:dyDescent="0.35">
      <c r="A19246" t="s">
        <v>1257</v>
      </c>
      <c r="B19246" t="s">
        <v>298</v>
      </c>
      <c r="C19246" t="s">
        <v>398</v>
      </c>
      <c r="D19246" t="s">
        <v>1273</v>
      </c>
      <c r="E19246" t="s">
        <v>31</v>
      </c>
      <c r="F19246">
        <v>5002</v>
      </c>
      <c r="G19246">
        <v>9747</v>
      </c>
      <c r="H19246">
        <v>1.9486205517792883</v>
      </c>
      <c r="I19246" t="str">
        <f>VLOOKUP($B19246&amp;$E19246,'Employee List'!$A:$E,5,0)</f>
        <v>E-1373</v>
      </c>
    </row>
    <row r="19247" spans="1:9" x14ac:dyDescent="0.35">
      <c r="A19247" t="s">
        <v>1257</v>
      </c>
      <c r="B19247" t="s">
        <v>298</v>
      </c>
      <c r="C19247" t="s">
        <v>398</v>
      </c>
      <c r="D19247" t="s">
        <v>1275</v>
      </c>
      <c r="E19247" t="s">
        <v>29</v>
      </c>
      <c r="F19247">
        <v>1198</v>
      </c>
      <c r="G19247">
        <v>4643</v>
      </c>
      <c r="H19247">
        <v>3.875626043405676</v>
      </c>
      <c r="I19247" t="str">
        <f>VLOOKUP($B19247&amp;$E19247,'Employee List'!$A:$E,5,0)</f>
        <v>E-1373</v>
      </c>
    </row>
    <row r="19248" spans="1:9" x14ac:dyDescent="0.35">
      <c r="A19248" t="s">
        <v>1257</v>
      </c>
      <c r="B19248" t="s">
        <v>298</v>
      </c>
      <c r="C19248" t="s">
        <v>398</v>
      </c>
      <c r="D19248" t="s">
        <v>1275</v>
      </c>
      <c r="E19248" t="s">
        <v>30</v>
      </c>
      <c r="F19248">
        <v>4227</v>
      </c>
      <c r="G19248">
        <v>1948</v>
      </c>
      <c r="H19248">
        <v>0.46084693636148566</v>
      </c>
      <c r="I19248" t="str">
        <f>VLOOKUP($B19248&amp;$E19248,'Employee List'!$A:$E,5,0)</f>
        <v>E-1373</v>
      </c>
    </row>
    <row r="19249" spans="1:9" x14ac:dyDescent="0.35">
      <c r="A19249" t="s">
        <v>1257</v>
      </c>
      <c r="B19249" t="s">
        <v>298</v>
      </c>
      <c r="C19249" t="s">
        <v>398</v>
      </c>
      <c r="D19249" t="s">
        <v>1275</v>
      </c>
      <c r="E19249" t="s">
        <v>31</v>
      </c>
      <c r="F19249">
        <v>4569</v>
      </c>
      <c r="G19249">
        <v>2240</v>
      </c>
      <c r="H19249">
        <v>0.4902604508645218</v>
      </c>
      <c r="I19249" t="str">
        <f>VLOOKUP($B19249&amp;$E19249,'Employee List'!$A:$E,5,0)</f>
        <v>E-1373</v>
      </c>
    </row>
    <row r="19250" spans="1:9" x14ac:dyDescent="0.35">
      <c r="A19250" t="s">
        <v>1257</v>
      </c>
      <c r="B19250" t="s">
        <v>298</v>
      </c>
      <c r="C19250" t="s">
        <v>398</v>
      </c>
      <c r="D19250" t="s">
        <v>1276</v>
      </c>
      <c r="E19250" t="s">
        <v>29</v>
      </c>
      <c r="F19250">
        <v>6106</v>
      </c>
      <c r="G19250">
        <v>2638</v>
      </c>
      <c r="H19250">
        <v>0.43203406485424173</v>
      </c>
      <c r="I19250" t="str">
        <f>VLOOKUP($B19250&amp;$E19250,'Employee List'!$A:$E,5,0)</f>
        <v>E-1373</v>
      </c>
    </row>
    <row r="19251" spans="1:9" x14ac:dyDescent="0.35">
      <c r="A19251" t="s">
        <v>1257</v>
      </c>
      <c r="B19251" t="s">
        <v>298</v>
      </c>
      <c r="C19251" t="s">
        <v>398</v>
      </c>
      <c r="D19251" t="s">
        <v>1276</v>
      </c>
      <c r="E19251" t="s">
        <v>30</v>
      </c>
      <c r="F19251">
        <v>5951</v>
      </c>
      <c r="G19251">
        <v>4078</v>
      </c>
      <c r="H19251">
        <v>0.68526298101159466</v>
      </c>
      <c r="I19251" t="str">
        <f>VLOOKUP($B19251&amp;$E19251,'Employee List'!$A:$E,5,0)</f>
        <v>E-1373</v>
      </c>
    </row>
    <row r="19252" spans="1:9" x14ac:dyDescent="0.35">
      <c r="A19252" t="s">
        <v>1257</v>
      </c>
      <c r="B19252" t="s">
        <v>298</v>
      </c>
      <c r="C19252" t="s">
        <v>398</v>
      </c>
      <c r="D19252" t="s">
        <v>1276</v>
      </c>
      <c r="E19252" t="s">
        <v>31</v>
      </c>
      <c r="F19252">
        <v>4069</v>
      </c>
      <c r="G19252">
        <v>4739</v>
      </c>
      <c r="H19252">
        <v>1.1646596215286311</v>
      </c>
      <c r="I19252" t="str">
        <f>VLOOKUP($B19252&amp;$E19252,'Employee List'!$A:$E,5,0)</f>
        <v>E-1373</v>
      </c>
    </row>
    <row r="19253" spans="1:9" x14ac:dyDescent="0.35">
      <c r="A19253" t="s">
        <v>1257</v>
      </c>
      <c r="B19253" t="s">
        <v>298</v>
      </c>
      <c r="C19253" t="s">
        <v>398</v>
      </c>
      <c r="D19253" t="s">
        <v>1277</v>
      </c>
      <c r="E19253" t="s">
        <v>29</v>
      </c>
      <c r="F19253">
        <v>3311</v>
      </c>
      <c r="G19253">
        <v>5152</v>
      </c>
      <c r="H19253">
        <v>1.5560253699788584</v>
      </c>
      <c r="I19253" t="str">
        <f>VLOOKUP($B19253&amp;$E19253,'Employee List'!$A:$E,5,0)</f>
        <v>E-1373</v>
      </c>
    </row>
    <row r="19254" spans="1:9" x14ac:dyDescent="0.35">
      <c r="A19254" t="s">
        <v>1257</v>
      </c>
      <c r="B19254" t="s">
        <v>298</v>
      </c>
      <c r="C19254" t="s">
        <v>398</v>
      </c>
      <c r="D19254" t="s">
        <v>1277</v>
      </c>
      <c r="E19254" t="s">
        <v>30</v>
      </c>
      <c r="F19254">
        <v>5882</v>
      </c>
      <c r="G19254">
        <v>5756</v>
      </c>
      <c r="H19254">
        <v>0.97857871472288338</v>
      </c>
      <c r="I19254" t="str">
        <f>VLOOKUP($B19254&amp;$E19254,'Employee List'!$A:$E,5,0)</f>
        <v>E-1373</v>
      </c>
    </row>
    <row r="19255" spans="1:9" x14ac:dyDescent="0.35">
      <c r="A19255" t="s">
        <v>1257</v>
      </c>
      <c r="B19255" t="s">
        <v>298</v>
      </c>
      <c r="C19255" t="s">
        <v>398</v>
      </c>
      <c r="D19255" t="s">
        <v>1277</v>
      </c>
      <c r="E19255" t="s">
        <v>31</v>
      </c>
      <c r="F19255">
        <v>4929</v>
      </c>
      <c r="G19255">
        <v>3347</v>
      </c>
      <c r="H19255">
        <v>0.67904240210996147</v>
      </c>
      <c r="I19255" t="str">
        <f>VLOOKUP($B19255&amp;$E19255,'Employee List'!$A:$E,5,0)</f>
        <v>E-1373</v>
      </c>
    </row>
    <row r="19256" spans="1:9" x14ac:dyDescent="0.35">
      <c r="A19256" t="s">
        <v>1257</v>
      </c>
      <c r="B19256" t="s">
        <v>298</v>
      </c>
      <c r="C19256" t="s">
        <v>398</v>
      </c>
      <c r="D19256" t="s">
        <v>1278</v>
      </c>
      <c r="E19256" t="s">
        <v>29</v>
      </c>
      <c r="F19256">
        <v>11025</v>
      </c>
      <c r="G19256">
        <v>8425</v>
      </c>
      <c r="H19256">
        <v>0.76417233560090703</v>
      </c>
      <c r="I19256" t="str">
        <f>VLOOKUP($B19256&amp;$E19256,'Employee List'!$A:$E,5,0)</f>
        <v>E-1373</v>
      </c>
    </row>
    <row r="19257" spans="1:9" x14ac:dyDescent="0.35">
      <c r="A19257" t="s">
        <v>1257</v>
      </c>
      <c r="B19257" t="s">
        <v>298</v>
      </c>
      <c r="C19257" t="s">
        <v>398</v>
      </c>
      <c r="D19257" t="s">
        <v>1278</v>
      </c>
      <c r="E19257" t="s">
        <v>30</v>
      </c>
      <c r="F19257">
        <v>8954</v>
      </c>
      <c r="G19257">
        <v>3902</v>
      </c>
      <c r="H19257">
        <v>0.43578289032834489</v>
      </c>
      <c r="I19257" t="str">
        <f>VLOOKUP($B19257&amp;$E19257,'Employee List'!$A:$E,5,0)</f>
        <v>E-1373</v>
      </c>
    </row>
    <row r="19258" spans="1:9" x14ac:dyDescent="0.35">
      <c r="A19258" t="s">
        <v>1257</v>
      </c>
      <c r="B19258" t="s">
        <v>298</v>
      </c>
      <c r="C19258" t="s">
        <v>398</v>
      </c>
      <c r="D19258" t="s">
        <v>1278</v>
      </c>
      <c r="E19258" t="s">
        <v>31</v>
      </c>
      <c r="F19258">
        <v>11423</v>
      </c>
      <c r="G19258">
        <v>6082</v>
      </c>
      <c r="H19258">
        <v>0.53243456184890137</v>
      </c>
      <c r="I19258" t="str">
        <f>VLOOKUP($B19258&amp;$E19258,'Employee List'!$A:$E,5,0)</f>
        <v>E-1373</v>
      </c>
    </row>
    <row r="19259" spans="1:9" x14ac:dyDescent="0.35">
      <c r="A19259" t="s">
        <v>1257</v>
      </c>
      <c r="B19259" t="s">
        <v>298</v>
      </c>
      <c r="C19259" t="s">
        <v>398</v>
      </c>
      <c r="D19259" t="s">
        <v>1279</v>
      </c>
      <c r="E19259" t="s">
        <v>29</v>
      </c>
      <c r="F19259">
        <v>3566</v>
      </c>
      <c r="G19259">
        <v>2315</v>
      </c>
      <c r="H19259">
        <v>0.6491867638810993</v>
      </c>
      <c r="I19259" t="str">
        <f>VLOOKUP($B19259&amp;$E19259,'Employee List'!$A:$E,5,0)</f>
        <v>E-1373</v>
      </c>
    </row>
    <row r="19260" spans="1:9" x14ac:dyDescent="0.35">
      <c r="A19260" t="s">
        <v>1257</v>
      </c>
      <c r="B19260" t="s">
        <v>298</v>
      </c>
      <c r="C19260" t="s">
        <v>398</v>
      </c>
      <c r="D19260" t="s">
        <v>1279</v>
      </c>
      <c r="E19260" t="s">
        <v>30</v>
      </c>
      <c r="F19260">
        <v>2139</v>
      </c>
      <c r="G19260">
        <v>3687</v>
      </c>
      <c r="H19260">
        <v>1.723702664796634</v>
      </c>
      <c r="I19260" t="str">
        <f>VLOOKUP($B19260&amp;$E19260,'Employee List'!$A:$E,5,0)</f>
        <v>E-1373</v>
      </c>
    </row>
    <row r="19261" spans="1:9" x14ac:dyDescent="0.35">
      <c r="A19261" t="s">
        <v>1257</v>
      </c>
      <c r="B19261" t="s">
        <v>298</v>
      </c>
      <c r="C19261" t="s">
        <v>398</v>
      </c>
      <c r="D19261" t="s">
        <v>1279</v>
      </c>
      <c r="E19261" t="s">
        <v>31</v>
      </c>
      <c r="F19261">
        <v>1523</v>
      </c>
      <c r="G19261">
        <v>4022</v>
      </c>
      <c r="H19261">
        <v>2.6408404464871964</v>
      </c>
      <c r="I19261" t="str">
        <f>VLOOKUP($B19261&amp;$E19261,'Employee List'!$A:$E,5,0)</f>
        <v>E-1373</v>
      </c>
    </row>
    <row r="19262" spans="1:9" x14ac:dyDescent="0.35">
      <c r="A19262" t="s">
        <v>1257</v>
      </c>
      <c r="B19262" t="s">
        <v>298</v>
      </c>
      <c r="C19262" t="s">
        <v>398</v>
      </c>
      <c r="D19262" t="s">
        <v>1280</v>
      </c>
      <c r="E19262" t="s">
        <v>29</v>
      </c>
      <c r="F19262">
        <v>1243</v>
      </c>
      <c r="G19262">
        <v>3304</v>
      </c>
      <c r="H19262">
        <v>2.6580852775543042</v>
      </c>
      <c r="I19262" t="str">
        <f>VLOOKUP($B19262&amp;$E19262,'Employee List'!$A:$E,5,0)</f>
        <v>E-1373</v>
      </c>
    </row>
    <row r="19263" spans="1:9" x14ac:dyDescent="0.35">
      <c r="A19263" t="s">
        <v>1257</v>
      </c>
      <c r="B19263" t="s">
        <v>298</v>
      </c>
      <c r="C19263" t="s">
        <v>398</v>
      </c>
      <c r="D19263" t="s">
        <v>1280</v>
      </c>
      <c r="E19263" t="s">
        <v>30</v>
      </c>
      <c r="F19263">
        <v>2411</v>
      </c>
      <c r="G19263">
        <v>5498</v>
      </c>
      <c r="H19263">
        <v>2.2803815844048114</v>
      </c>
      <c r="I19263" t="str">
        <f>VLOOKUP($B19263&amp;$E19263,'Employee List'!$A:$E,5,0)</f>
        <v>E-1373</v>
      </c>
    </row>
    <row r="19264" spans="1:9" x14ac:dyDescent="0.35">
      <c r="A19264" t="s">
        <v>1257</v>
      </c>
      <c r="B19264" t="s">
        <v>298</v>
      </c>
      <c r="C19264" t="s">
        <v>398</v>
      </c>
      <c r="D19264" t="s">
        <v>1280</v>
      </c>
      <c r="E19264" t="s">
        <v>31</v>
      </c>
      <c r="F19264">
        <v>1249</v>
      </c>
      <c r="G19264">
        <v>5119</v>
      </c>
      <c r="H19264">
        <v>4.0984787830264215</v>
      </c>
      <c r="I19264" t="str">
        <f>VLOOKUP($B19264&amp;$E19264,'Employee List'!$A:$E,5,0)</f>
        <v>E-1373</v>
      </c>
    </row>
    <row r="19265" spans="1:9" x14ac:dyDescent="0.35">
      <c r="A19265" t="s">
        <v>1257</v>
      </c>
      <c r="B19265" t="s">
        <v>298</v>
      </c>
      <c r="C19265" t="s">
        <v>398</v>
      </c>
      <c r="D19265" t="s">
        <v>1262</v>
      </c>
      <c r="E19265" t="s">
        <v>29</v>
      </c>
      <c r="F19265">
        <v>11766</v>
      </c>
      <c r="G19265">
        <v>11748</v>
      </c>
      <c r="H19265">
        <v>0.99847016828148905</v>
      </c>
      <c r="I19265" t="str">
        <f>VLOOKUP($B19265&amp;$E19265,'Employee List'!$A:$E,5,0)</f>
        <v>E-1373</v>
      </c>
    </row>
    <row r="19266" spans="1:9" x14ac:dyDescent="0.35">
      <c r="A19266" t="s">
        <v>1257</v>
      </c>
      <c r="B19266" t="s">
        <v>298</v>
      </c>
      <c r="C19266" t="s">
        <v>398</v>
      </c>
      <c r="D19266" t="s">
        <v>1262</v>
      </c>
      <c r="E19266" t="s">
        <v>30</v>
      </c>
      <c r="F19266">
        <v>11013</v>
      </c>
      <c r="G19266">
        <v>10565</v>
      </c>
      <c r="H19266">
        <v>0.95932080268773268</v>
      </c>
      <c r="I19266" t="str">
        <f>VLOOKUP($B19266&amp;$E19266,'Employee List'!$A:$E,5,0)</f>
        <v>E-1373</v>
      </c>
    </row>
    <row r="19267" spans="1:9" x14ac:dyDescent="0.35">
      <c r="A19267" t="s">
        <v>1257</v>
      </c>
      <c r="B19267" t="s">
        <v>298</v>
      </c>
      <c r="C19267" t="s">
        <v>398</v>
      </c>
      <c r="D19267" t="s">
        <v>1262</v>
      </c>
      <c r="E19267" t="s">
        <v>31</v>
      </c>
      <c r="F19267">
        <v>11350</v>
      </c>
      <c r="G19267">
        <v>12819</v>
      </c>
      <c r="H19267">
        <v>1.1294273127753305</v>
      </c>
      <c r="I19267" t="str">
        <f>VLOOKUP($B19267&amp;$E19267,'Employee List'!$A:$E,5,0)</f>
        <v>E-1373</v>
      </c>
    </row>
    <row r="19268" spans="1:9" x14ac:dyDescent="0.35">
      <c r="A19268" t="s">
        <v>1257</v>
      </c>
      <c r="B19268" t="s">
        <v>298</v>
      </c>
      <c r="C19268" t="s">
        <v>398</v>
      </c>
      <c r="D19268" t="s">
        <v>1281</v>
      </c>
      <c r="E19268" t="s">
        <v>29</v>
      </c>
      <c r="F19268">
        <v>2407</v>
      </c>
      <c r="G19268">
        <v>5110</v>
      </c>
      <c r="H19268">
        <v>2.1229746572496886</v>
      </c>
      <c r="I19268" t="str">
        <f>VLOOKUP($B19268&amp;$E19268,'Employee List'!$A:$E,5,0)</f>
        <v>E-1373</v>
      </c>
    </row>
    <row r="19269" spans="1:9" x14ac:dyDescent="0.35">
      <c r="A19269" t="s">
        <v>1257</v>
      </c>
      <c r="B19269" t="s">
        <v>298</v>
      </c>
      <c r="C19269" t="s">
        <v>398</v>
      </c>
      <c r="D19269" t="s">
        <v>1281</v>
      </c>
      <c r="E19269" t="s">
        <v>30</v>
      </c>
      <c r="F19269">
        <v>1612</v>
      </c>
      <c r="G19269">
        <v>4252</v>
      </c>
      <c r="H19269">
        <v>2.6377171215880892</v>
      </c>
      <c r="I19269" t="str">
        <f>VLOOKUP($B19269&amp;$E19269,'Employee List'!$A:$E,5,0)</f>
        <v>E-1373</v>
      </c>
    </row>
    <row r="19270" spans="1:9" x14ac:dyDescent="0.35">
      <c r="A19270" t="s">
        <v>1257</v>
      </c>
      <c r="B19270" t="s">
        <v>298</v>
      </c>
      <c r="C19270" t="s">
        <v>398</v>
      </c>
      <c r="D19270" t="s">
        <v>1281</v>
      </c>
      <c r="E19270" t="s">
        <v>31</v>
      </c>
      <c r="F19270">
        <v>3631</v>
      </c>
      <c r="G19270">
        <v>4133</v>
      </c>
      <c r="H19270">
        <v>1.1382539245386947</v>
      </c>
      <c r="I19270" t="str">
        <f>VLOOKUP($B19270&amp;$E19270,'Employee List'!$A:$E,5,0)</f>
        <v>E-1373</v>
      </c>
    </row>
    <row r="19271" spans="1:9" x14ac:dyDescent="0.35">
      <c r="A19271" t="s">
        <v>1257</v>
      </c>
      <c r="B19271" t="s">
        <v>299</v>
      </c>
      <c r="C19271" t="s">
        <v>399</v>
      </c>
      <c r="D19271" t="s">
        <v>1274</v>
      </c>
      <c r="E19271" t="s">
        <v>29</v>
      </c>
      <c r="F19271">
        <v>20945</v>
      </c>
      <c r="G19271">
        <v>17695</v>
      </c>
      <c r="H19271">
        <v>0.84483170207686797</v>
      </c>
      <c r="I19271" t="str">
        <f>VLOOKUP($B19271&amp;$E19271,'Employee List'!$A:$E,5,0)</f>
        <v>E-1374</v>
      </c>
    </row>
    <row r="19272" spans="1:9" x14ac:dyDescent="0.35">
      <c r="A19272" t="s">
        <v>1257</v>
      </c>
      <c r="B19272" t="s">
        <v>299</v>
      </c>
      <c r="C19272" t="s">
        <v>399</v>
      </c>
      <c r="D19272" t="s">
        <v>1274</v>
      </c>
      <c r="E19272" t="s">
        <v>30</v>
      </c>
      <c r="F19272">
        <v>18641</v>
      </c>
      <c r="G19272">
        <v>14587</v>
      </c>
      <c r="H19272">
        <v>0.78252239686712088</v>
      </c>
      <c r="I19272" t="str">
        <f>VLOOKUP($B19272&amp;$E19272,'Employee List'!$A:$E,5,0)</f>
        <v>E-1374</v>
      </c>
    </row>
    <row r="19273" spans="1:9" x14ac:dyDescent="0.35">
      <c r="A19273" t="s">
        <v>1257</v>
      </c>
      <c r="B19273" t="s">
        <v>299</v>
      </c>
      <c r="C19273" t="s">
        <v>399</v>
      </c>
      <c r="D19273" t="s">
        <v>1274</v>
      </c>
      <c r="E19273" t="s">
        <v>31</v>
      </c>
      <c r="F19273">
        <v>19895</v>
      </c>
      <c r="G19273">
        <v>14063</v>
      </c>
      <c r="H19273">
        <v>0.70686102035687359</v>
      </c>
      <c r="I19273" t="str">
        <f>VLOOKUP($B19273&amp;$E19273,'Employee List'!$A:$E,5,0)</f>
        <v>E-1374</v>
      </c>
    </row>
    <row r="19274" spans="1:9" x14ac:dyDescent="0.35">
      <c r="A19274" t="s">
        <v>1257</v>
      </c>
      <c r="B19274" t="s">
        <v>299</v>
      </c>
      <c r="C19274" t="s">
        <v>399</v>
      </c>
      <c r="D19274" t="s">
        <v>1263</v>
      </c>
      <c r="E19274" t="s">
        <v>29</v>
      </c>
      <c r="F19274">
        <v>4106</v>
      </c>
      <c r="G19274">
        <v>5097</v>
      </c>
      <c r="H19274">
        <v>1.2413541159279105</v>
      </c>
      <c r="I19274" t="str">
        <f>VLOOKUP($B19274&amp;$E19274,'Employee List'!$A:$E,5,0)</f>
        <v>E-1374</v>
      </c>
    </row>
    <row r="19275" spans="1:9" x14ac:dyDescent="0.35">
      <c r="A19275" t="s">
        <v>1257</v>
      </c>
      <c r="B19275" t="s">
        <v>299</v>
      </c>
      <c r="C19275" t="s">
        <v>399</v>
      </c>
      <c r="D19275" t="s">
        <v>1263</v>
      </c>
      <c r="E19275" t="s">
        <v>30</v>
      </c>
      <c r="F19275">
        <v>4212</v>
      </c>
      <c r="G19275">
        <v>5082</v>
      </c>
      <c r="H19275">
        <v>1.2065527065527066</v>
      </c>
      <c r="I19275" t="str">
        <f>VLOOKUP($B19275&amp;$E19275,'Employee List'!$A:$E,5,0)</f>
        <v>E-1374</v>
      </c>
    </row>
    <row r="19276" spans="1:9" x14ac:dyDescent="0.35">
      <c r="A19276" t="s">
        <v>1257</v>
      </c>
      <c r="B19276" t="s">
        <v>299</v>
      </c>
      <c r="C19276" t="s">
        <v>399</v>
      </c>
      <c r="D19276" t="s">
        <v>1263</v>
      </c>
      <c r="E19276" t="s">
        <v>31</v>
      </c>
      <c r="F19276">
        <v>1528</v>
      </c>
      <c r="G19276">
        <v>3560</v>
      </c>
      <c r="H19276">
        <v>2.329842931937173</v>
      </c>
      <c r="I19276" t="str">
        <f>VLOOKUP($B19276&amp;$E19276,'Employee List'!$A:$E,5,0)</f>
        <v>E-1374</v>
      </c>
    </row>
    <row r="19277" spans="1:9" x14ac:dyDescent="0.35">
      <c r="A19277" t="s">
        <v>1257</v>
      </c>
      <c r="B19277" t="s">
        <v>299</v>
      </c>
      <c r="C19277" t="s">
        <v>399</v>
      </c>
      <c r="D19277" t="s">
        <v>1264</v>
      </c>
      <c r="E19277" t="s">
        <v>29</v>
      </c>
      <c r="F19277">
        <v>4617</v>
      </c>
      <c r="G19277">
        <v>5486</v>
      </c>
      <c r="H19277">
        <v>1.1882174572233051</v>
      </c>
      <c r="I19277" t="str">
        <f>VLOOKUP($B19277&amp;$E19277,'Employee List'!$A:$E,5,0)</f>
        <v>E-1374</v>
      </c>
    </row>
    <row r="19278" spans="1:9" x14ac:dyDescent="0.35">
      <c r="A19278" t="s">
        <v>1257</v>
      </c>
      <c r="B19278" t="s">
        <v>299</v>
      </c>
      <c r="C19278" t="s">
        <v>399</v>
      </c>
      <c r="D19278" t="s">
        <v>1264</v>
      </c>
      <c r="E19278" t="s">
        <v>30</v>
      </c>
      <c r="F19278">
        <v>3527</v>
      </c>
      <c r="G19278">
        <v>1087</v>
      </c>
      <c r="H19278">
        <v>0.30819393252055571</v>
      </c>
      <c r="I19278" t="str">
        <f>VLOOKUP($B19278&amp;$E19278,'Employee List'!$A:$E,5,0)</f>
        <v>E-1374</v>
      </c>
    </row>
    <row r="19279" spans="1:9" x14ac:dyDescent="0.35">
      <c r="A19279" t="s">
        <v>1257</v>
      </c>
      <c r="B19279" t="s">
        <v>299</v>
      </c>
      <c r="C19279" t="s">
        <v>399</v>
      </c>
      <c r="D19279" t="s">
        <v>1264</v>
      </c>
      <c r="E19279" t="s">
        <v>31</v>
      </c>
      <c r="F19279">
        <v>1917</v>
      </c>
      <c r="G19279">
        <v>2999</v>
      </c>
      <c r="H19279">
        <v>1.5644235785080856</v>
      </c>
      <c r="I19279" t="str">
        <f>VLOOKUP($B19279&amp;$E19279,'Employee List'!$A:$E,5,0)</f>
        <v>E-1374</v>
      </c>
    </row>
    <row r="19280" spans="1:9" x14ac:dyDescent="0.35">
      <c r="A19280" t="s">
        <v>1257</v>
      </c>
      <c r="B19280" t="s">
        <v>299</v>
      </c>
      <c r="C19280" t="s">
        <v>399</v>
      </c>
      <c r="D19280" t="s">
        <v>1265</v>
      </c>
      <c r="E19280" t="s">
        <v>29</v>
      </c>
      <c r="F19280">
        <v>25706</v>
      </c>
      <c r="G19280">
        <v>29837</v>
      </c>
      <c r="H19280">
        <v>1.1607017816852097</v>
      </c>
      <c r="I19280" t="str">
        <f>VLOOKUP($B19280&amp;$E19280,'Employee List'!$A:$E,5,0)</f>
        <v>E-1374</v>
      </c>
    </row>
    <row r="19281" spans="1:9" x14ac:dyDescent="0.35">
      <c r="A19281" t="s">
        <v>1257</v>
      </c>
      <c r="B19281" t="s">
        <v>299</v>
      </c>
      <c r="C19281" t="s">
        <v>399</v>
      </c>
      <c r="D19281" t="s">
        <v>1265</v>
      </c>
      <c r="E19281" t="s">
        <v>30</v>
      </c>
      <c r="F19281">
        <v>27013</v>
      </c>
      <c r="G19281">
        <v>15088</v>
      </c>
      <c r="H19281">
        <v>0.55854588531447824</v>
      </c>
      <c r="I19281" t="str">
        <f>VLOOKUP($B19281&amp;$E19281,'Employee List'!$A:$E,5,0)</f>
        <v>E-1374</v>
      </c>
    </row>
    <row r="19282" spans="1:9" x14ac:dyDescent="0.35">
      <c r="A19282" t="s">
        <v>1257</v>
      </c>
      <c r="B19282" t="s">
        <v>299</v>
      </c>
      <c r="C19282" t="s">
        <v>399</v>
      </c>
      <c r="D19282" t="s">
        <v>1265</v>
      </c>
      <c r="E19282" t="s">
        <v>31</v>
      </c>
      <c r="F19282">
        <v>30238</v>
      </c>
      <c r="G19282">
        <v>15565</v>
      </c>
      <c r="H19282">
        <v>0.51474965275481188</v>
      </c>
      <c r="I19282" t="str">
        <f>VLOOKUP($B19282&amp;$E19282,'Employee List'!$A:$E,5,0)</f>
        <v>E-1374</v>
      </c>
    </row>
    <row r="19283" spans="1:9" x14ac:dyDescent="0.35">
      <c r="A19283" t="s">
        <v>1257</v>
      </c>
      <c r="B19283" t="s">
        <v>299</v>
      </c>
      <c r="C19283" t="s">
        <v>399</v>
      </c>
      <c r="D19283" t="s">
        <v>1260</v>
      </c>
      <c r="E19283" t="s">
        <v>29</v>
      </c>
      <c r="F19283">
        <v>64450</v>
      </c>
      <c r="G19283">
        <v>29099</v>
      </c>
      <c r="H19283">
        <v>0.45149728471683476</v>
      </c>
      <c r="I19283" t="str">
        <f>VLOOKUP($B19283&amp;$E19283,'Employee List'!$A:$E,5,0)</f>
        <v>E-1374</v>
      </c>
    </row>
    <row r="19284" spans="1:9" x14ac:dyDescent="0.35">
      <c r="A19284" t="s">
        <v>1257</v>
      </c>
      <c r="B19284" t="s">
        <v>299</v>
      </c>
      <c r="C19284" t="s">
        <v>399</v>
      </c>
      <c r="D19284" t="s">
        <v>1260</v>
      </c>
      <c r="E19284" t="s">
        <v>30</v>
      </c>
      <c r="F19284">
        <v>63626</v>
      </c>
      <c r="G19284">
        <v>34943</v>
      </c>
      <c r="H19284">
        <v>0.54919372583535031</v>
      </c>
      <c r="I19284" t="str">
        <f>VLOOKUP($B19284&amp;$E19284,'Employee List'!$A:$E,5,0)</f>
        <v>E-1374</v>
      </c>
    </row>
    <row r="19285" spans="1:9" x14ac:dyDescent="0.35">
      <c r="A19285" t="s">
        <v>1257</v>
      </c>
      <c r="B19285" t="s">
        <v>299</v>
      </c>
      <c r="C19285" t="s">
        <v>399</v>
      </c>
      <c r="D19285" t="s">
        <v>1260</v>
      </c>
      <c r="E19285" t="s">
        <v>31</v>
      </c>
      <c r="F19285">
        <v>76284</v>
      </c>
      <c r="G19285">
        <v>85724</v>
      </c>
      <c r="H19285">
        <v>1.1237480992082218</v>
      </c>
      <c r="I19285" t="str">
        <f>VLOOKUP($B19285&amp;$E19285,'Employee List'!$A:$E,5,0)</f>
        <v>E-1374</v>
      </c>
    </row>
    <row r="19286" spans="1:9" x14ac:dyDescent="0.35">
      <c r="A19286" t="s">
        <v>1257</v>
      </c>
      <c r="B19286" t="s">
        <v>299</v>
      </c>
      <c r="C19286" t="s">
        <v>399</v>
      </c>
      <c r="D19286" t="s">
        <v>1261</v>
      </c>
      <c r="E19286" t="s">
        <v>29</v>
      </c>
      <c r="F19286">
        <v>50778</v>
      </c>
      <c r="G19286">
        <v>26628</v>
      </c>
      <c r="H19286">
        <v>0.52440033085194371</v>
      </c>
      <c r="I19286" t="str">
        <f>VLOOKUP($B19286&amp;$E19286,'Employee List'!$A:$E,5,0)</f>
        <v>E-1374</v>
      </c>
    </row>
    <row r="19287" spans="1:9" x14ac:dyDescent="0.35">
      <c r="A19287" t="s">
        <v>1257</v>
      </c>
      <c r="B19287" t="s">
        <v>299</v>
      </c>
      <c r="C19287" t="s">
        <v>399</v>
      </c>
      <c r="D19287" t="s">
        <v>1261</v>
      </c>
      <c r="E19287" t="s">
        <v>30</v>
      </c>
      <c r="F19287">
        <v>51494</v>
      </c>
      <c r="G19287">
        <v>24428</v>
      </c>
      <c r="H19287">
        <v>0.47438536528527597</v>
      </c>
      <c r="I19287" t="str">
        <f>VLOOKUP($B19287&amp;$E19287,'Employee List'!$A:$E,5,0)</f>
        <v>E-1374</v>
      </c>
    </row>
    <row r="19288" spans="1:9" x14ac:dyDescent="0.35">
      <c r="A19288" t="s">
        <v>1257</v>
      </c>
      <c r="B19288" t="s">
        <v>299</v>
      </c>
      <c r="C19288" t="s">
        <v>399</v>
      </c>
      <c r="D19288" t="s">
        <v>1261</v>
      </c>
      <c r="E19288" t="s">
        <v>31</v>
      </c>
      <c r="F19288">
        <v>54087</v>
      </c>
      <c r="G19288">
        <v>21895</v>
      </c>
      <c r="H19288">
        <v>0.40481076783700337</v>
      </c>
      <c r="I19288" t="str">
        <f>VLOOKUP($B19288&amp;$E19288,'Employee List'!$A:$E,5,0)</f>
        <v>E-1374</v>
      </c>
    </row>
    <row r="19289" spans="1:9" x14ac:dyDescent="0.35">
      <c r="A19289" t="s">
        <v>1257</v>
      </c>
      <c r="B19289" t="s">
        <v>299</v>
      </c>
      <c r="C19289" t="s">
        <v>399</v>
      </c>
      <c r="D19289" t="s">
        <v>1266</v>
      </c>
      <c r="E19289" t="s">
        <v>29</v>
      </c>
      <c r="F19289">
        <v>77252</v>
      </c>
      <c r="G19289">
        <v>67251</v>
      </c>
      <c r="H19289">
        <v>0.8705405685289701</v>
      </c>
      <c r="I19289" t="str">
        <f>VLOOKUP($B19289&amp;$E19289,'Employee List'!$A:$E,5,0)</f>
        <v>E-1374</v>
      </c>
    </row>
    <row r="19290" spans="1:9" x14ac:dyDescent="0.35">
      <c r="A19290" t="s">
        <v>1257</v>
      </c>
      <c r="B19290" t="s">
        <v>299</v>
      </c>
      <c r="C19290" t="s">
        <v>399</v>
      </c>
      <c r="D19290" t="s">
        <v>1266</v>
      </c>
      <c r="E19290" t="s">
        <v>30</v>
      </c>
      <c r="F19290">
        <v>83207</v>
      </c>
      <c r="G19290">
        <v>65486</v>
      </c>
      <c r="H19290">
        <v>0.78702513009722741</v>
      </c>
      <c r="I19290" t="str">
        <f>VLOOKUP($B19290&amp;$E19290,'Employee List'!$A:$E,5,0)</f>
        <v>E-1374</v>
      </c>
    </row>
    <row r="19291" spans="1:9" x14ac:dyDescent="0.35">
      <c r="A19291" t="s">
        <v>1257</v>
      </c>
      <c r="B19291" t="s">
        <v>299</v>
      </c>
      <c r="C19291" t="s">
        <v>399</v>
      </c>
      <c r="D19291" t="s">
        <v>1266</v>
      </c>
      <c r="E19291" t="s">
        <v>31</v>
      </c>
      <c r="F19291">
        <v>80567</v>
      </c>
      <c r="G19291">
        <v>53994</v>
      </c>
      <c r="H19291">
        <v>0.67017513373962045</v>
      </c>
      <c r="I19291" t="str">
        <f>VLOOKUP($B19291&amp;$E19291,'Employee List'!$A:$E,5,0)</f>
        <v>E-1374</v>
      </c>
    </row>
    <row r="19292" spans="1:9" x14ac:dyDescent="0.35">
      <c r="A19292" t="s">
        <v>1257</v>
      </c>
      <c r="B19292" t="s">
        <v>299</v>
      </c>
      <c r="C19292" t="s">
        <v>399</v>
      </c>
      <c r="D19292" t="s">
        <v>1267</v>
      </c>
      <c r="E19292" t="s">
        <v>29</v>
      </c>
      <c r="F19292">
        <v>37615</v>
      </c>
      <c r="G19292">
        <v>21587</v>
      </c>
      <c r="H19292">
        <v>0.57389339359298153</v>
      </c>
      <c r="I19292" t="str">
        <f>VLOOKUP($B19292&amp;$E19292,'Employee List'!$A:$E,5,0)</f>
        <v>E-1374</v>
      </c>
    </row>
    <row r="19293" spans="1:9" x14ac:dyDescent="0.35">
      <c r="A19293" t="s">
        <v>1257</v>
      </c>
      <c r="B19293" t="s">
        <v>299</v>
      </c>
      <c r="C19293" t="s">
        <v>399</v>
      </c>
      <c r="D19293" t="s">
        <v>1267</v>
      </c>
      <c r="E19293" t="s">
        <v>30</v>
      </c>
      <c r="F19293">
        <v>37389</v>
      </c>
      <c r="G19293">
        <v>21772</v>
      </c>
      <c r="H19293">
        <v>0.58231030516996973</v>
      </c>
      <c r="I19293" t="str">
        <f>VLOOKUP($B19293&amp;$E19293,'Employee List'!$A:$E,5,0)</f>
        <v>E-1374</v>
      </c>
    </row>
    <row r="19294" spans="1:9" x14ac:dyDescent="0.35">
      <c r="A19294" t="s">
        <v>1257</v>
      </c>
      <c r="B19294" t="s">
        <v>299</v>
      </c>
      <c r="C19294" t="s">
        <v>399</v>
      </c>
      <c r="D19294" t="s">
        <v>1267</v>
      </c>
      <c r="E19294" t="s">
        <v>31</v>
      </c>
      <c r="F19294">
        <v>35593</v>
      </c>
      <c r="G19294">
        <v>33296</v>
      </c>
      <c r="H19294">
        <v>0.93546483859185792</v>
      </c>
      <c r="I19294" t="str">
        <f>VLOOKUP($B19294&amp;$E19294,'Employee List'!$A:$E,5,0)</f>
        <v>E-1374</v>
      </c>
    </row>
    <row r="19295" spans="1:9" x14ac:dyDescent="0.35">
      <c r="A19295" t="s">
        <v>1257</v>
      </c>
      <c r="B19295" t="s">
        <v>299</v>
      </c>
      <c r="C19295" t="s">
        <v>399</v>
      </c>
      <c r="D19295" t="s">
        <v>1268</v>
      </c>
      <c r="E19295" t="s">
        <v>29</v>
      </c>
      <c r="F19295">
        <v>15444</v>
      </c>
      <c r="G19295">
        <v>8580</v>
      </c>
      <c r="H19295">
        <v>0.55555555555555558</v>
      </c>
      <c r="I19295" t="str">
        <f>VLOOKUP($B19295&amp;$E19295,'Employee List'!$A:$E,5,0)</f>
        <v>E-1374</v>
      </c>
    </row>
    <row r="19296" spans="1:9" x14ac:dyDescent="0.35">
      <c r="A19296" t="s">
        <v>1257</v>
      </c>
      <c r="B19296" t="s">
        <v>299</v>
      </c>
      <c r="C19296" t="s">
        <v>399</v>
      </c>
      <c r="D19296" t="s">
        <v>1268</v>
      </c>
      <c r="E19296" t="s">
        <v>30</v>
      </c>
      <c r="F19296">
        <v>10650</v>
      </c>
      <c r="G19296">
        <v>3381</v>
      </c>
      <c r="H19296">
        <v>0.31746478873239437</v>
      </c>
      <c r="I19296" t="str">
        <f>VLOOKUP($B19296&amp;$E19296,'Employee List'!$A:$E,5,0)</f>
        <v>E-1374</v>
      </c>
    </row>
    <row r="19297" spans="1:9" x14ac:dyDescent="0.35">
      <c r="A19297" t="s">
        <v>1257</v>
      </c>
      <c r="B19297" t="s">
        <v>299</v>
      </c>
      <c r="C19297" t="s">
        <v>399</v>
      </c>
      <c r="D19297" t="s">
        <v>1268</v>
      </c>
      <c r="E19297" t="s">
        <v>31</v>
      </c>
      <c r="F19297">
        <v>12448</v>
      </c>
      <c r="G19297">
        <v>14752</v>
      </c>
      <c r="H19297">
        <v>1.1850899742930592</v>
      </c>
      <c r="I19297" t="str">
        <f>VLOOKUP($B19297&amp;$E19297,'Employee List'!$A:$E,5,0)</f>
        <v>E-1374</v>
      </c>
    </row>
    <row r="19298" spans="1:9" x14ac:dyDescent="0.35">
      <c r="A19298" t="s">
        <v>1257</v>
      </c>
      <c r="B19298" t="s">
        <v>299</v>
      </c>
      <c r="C19298" t="s">
        <v>399</v>
      </c>
      <c r="D19298" t="s">
        <v>1269</v>
      </c>
      <c r="E19298" t="s">
        <v>29</v>
      </c>
      <c r="F19298">
        <v>33741</v>
      </c>
      <c r="G19298">
        <v>39900</v>
      </c>
      <c r="H19298">
        <v>1.1825375655730417</v>
      </c>
      <c r="I19298" t="str">
        <f>VLOOKUP($B19298&amp;$E19298,'Employee List'!$A:$E,5,0)</f>
        <v>E-1374</v>
      </c>
    </row>
    <row r="19299" spans="1:9" x14ac:dyDescent="0.35">
      <c r="A19299" t="s">
        <v>1257</v>
      </c>
      <c r="B19299" t="s">
        <v>299</v>
      </c>
      <c r="C19299" t="s">
        <v>399</v>
      </c>
      <c r="D19299" t="s">
        <v>1269</v>
      </c>
      <c r="E19299" t="s">
        <v>30</v>
      </c>
      <c r="F19299">
        <v>34854</v>
      </c>
      <c r="G19299">
        <v>29376</v>
      </c>
      <c r="H19299">
        <v>0.84283009123773456</v>
      </c>
      <c r="I19299" t="str">
        <f>VLOOKUP($B19299&amp;$E19299,'Employee List'!$A:$E,5,0)</f>
        <v>E-1374</v>
      </c>
    </row>
    <row r="19300" spans="1:9" x14ac:dyDescent="0.35">
      <c r="A19300" t="s">
        <v>1257</v>
      </c>
      <c r="B19300" t="s">
        <v>299</v>
      </c>
      <c r="C19300" t="s">
        <v>399</v>
      </c>
      <c r="D19300" t="s">
        <v>1269</v>
      </c>
      <c r="E19300" t="s">
        <v>31</v>
      </c>
      <c r="F19300">
        <v>28968</v>
      </c>
      <c r="G19300">
        <v>13840</v>
      </c>
      <c r="H19300">
        <v>0.47776857221761942</v>
      </c>
      <c r="I19300" t="str">
        <f>VLOOKUP($B19300&amp;$E19300,'Employee List'!$A:$E,5,0)</f>
        <v>E-1374</v>
      </c>
    </row>
    <row r="19301" spans="1:9" x14ac:dyDescent="0.35">
      <c r="A19301" t="s">
        <v>1257</v>
      </c>
      <c r="B19301" t="s">
        <v>299</v>
      </c>
      <c r="C19301" t="s">
        <v>399</v>
      </c>
      <c r="D19301" t="s">
        <v>1270</v>
      </c>
      <c r="E19301" t="s">
        <v>29</v>
      </c>
      <c r="F19301">
        <v>9995</v>
      </c>
      <c r="G19301">
        <v>9382</v>
      </c>
      <c r="H19301">
        <v>0.93866933466733371</v>
      </c>
      <c r="I19301" t="str">
        <f>VLOOKUP($B19301&amp;$E19301,'Employee List'!$A:$E,5,0)</f>
        <v>E-1374</v>
      </c>
    </row>
    <row r="19302" spans="1:9" x14ac:dyDescent="0.35">
      <c r="A19302" t="s">
        <v>1257</v>
      </c>
      <c r="B19302" t="s">
        <v>299</v>
      </c>
      <c r="C19302" t="s">
        <v>399</v>
      </c>
      <c r="D19302" t="s">
        <v>1270</v>
      </c>
      <c r="E19302" t="s">
        <v>30</v>
      </c>
      <c r="F19302">
        <v>12371</v>
      </c>
      <c r="G19302">
        <v>8831</v>
      </c>
      <c r="H19302">
        <v>0.71384690000808337</v>
      </c>
      <c r="I19302" t="str">
        <f>VLOOKUP($B19302&amp;$E19302,'Employee List'!$A:$E,5,0)</f>
        <v>E-1374</v>
      </c>
    </row>
    <row r="19303" spans="1:9" x14ac:dyDescent="0.35">
      <c r="A19303" t="s">
        <v>1257</v>
      </c>
      <c r="B19303" t="s">
        <v>299</v>
      </c>
      <c r="C19303" t="s">
        <v>399</v>
      </c>
      <c r="D19303" t="s">
        <v>1270</v>
      </c>
      <c r="E19303" t="s">
        <v>31</v>
      </c>
      <c r="F19303">
        <v>13538</v>
      </c>
      <c r="G19303">
        <v>8464</v>
      </c>
      <c r="H19303">
        <v>0.62520313192495203</v>
      </c>
      <c r="I19303" t="str">
        <f>VLOOKUP($B19303&amp;$E19303,'Employee List'!$A:$E,5,0)</f>
        <v>E-1374</v>
      </c>
    </row>
    <row r="19304" spans="1:9" x14ac:dyDescent="0.35">
      <c r="A19304" t="s">
        <v>1257</v>
      </c>
      <c r="B19304" t="s">
        <v>299</v>
      </c>
      <c r="C19304" t="s">
        <v>399</v>
      </c>
      <c r="D19304" t="s">
        <v>1271</v>
      </c>
      <c r="E19304" t="s">
        <v>29</v>
      </c>
      <c r="F19304">
        <v>23926</v>
      </c>
      <c r="G19304">
        <v>14937</v>
      </c>
      <c r="H19304">
        <v>0.62429992476803475</v>
      </c>
      <c r="I19304" t="str">
        <f>VLOOKUP($B19304&amp;$E19304,'Employee List'!$A:$E,5,0)</f>
        <v>E-1374</v>
      </c>
    </row>
    <row r="19305" spans="1:9" x14ac:dyDescent="0.35">
      <c r="A19305" t="s">
        <v>1257</v>
      </c>
      <c r="B19305" t="s">
        <v>299</v>
      </c>
      <c r="C19305" t="s">
        <v>399</v>
      </c>
      <c r="D19305" t="s">
        <v>1271</v>
      </c>
      <c r="E19305" t="s">
        <v>30</v>
      </c>
      <c r="F19305">
        <v>24838</v>
      </c>
      <c r="G19305">
        <v>18275</v>
      </c>
      <c r="H19305">
        <v>0.73576777518318703</v>
      </c>
      <c r="I19305" t="str">
        <f>VLOOKUP($B19305&amp;$E19305,'Employee List'!$A:$E,5,0)</f>
        <v>E-1374</v>
      </c>
    </row>
    <row r="19306" spans="1:9" x14ac:dyDescent="0.35">
      <c r="A19306" t="s">
        <v>1257</v>
      </c>
      <c r="B19306" t="s">
        <v>299</v>
      </c>
      <c r="C19306" t="s">
        <v>399</v>
      </c>
      <c r="D19306" t="s">
        <v>1271</v>
      </c>
      <c r="E19306" t="s">
        <v>31</v>
      </c>
      <c r="F19306">
        <v>23585</v>
      </c>
      <c r="G19306">
        <v>11255</v>
      </c>
      <c r="H19306">
        <v>0.47721009115963536</v>
      </c>
      <c r="I19306" t="str">
        <f>VLOOKUP($B19306&amp;$E19306,'Employee List'!$A:$E,5,0)</f>
        <v>E-1374</v>
      </c>
    </row>
    <row r="19307" spans="1:9" x14ac:dyDescent="0.35">
      <c r="A19307" t="s">
        <v>1257</v>
      </c>
      <c r="B19307" t="s">
        <v>299</v>
      </c>
      <c r="C19307" t="s">
        <v>399</v>
      </c>
      <c r="D19307" t="s">
        <v>1258</v>
      </c>
      <c r="E19307" t="s">
        <v>29</v>
      </c>
      <c r="F19307">
        <v>184769</v>
      </c>
      <c r="G19307">
        <v>232854</v>
      </c>
      <c r="H19307">
        <v>1.2602438720781084</v>
      </c>
      <c r="I19307" t="str">
        <f>VLOOKUP($B19307&amp;$E19307,'Employee List'!$A:$E,5,0)</f>
        <v>E-1374</v>
      </c>
    </row>
    <row r="19308" spans="1:9" x14ac:dyDescent="0.35">
      <c r="A19308" t="s">
        <v>1257</v>
      </c>
      <c r="B19308" t="s">
        <v>299</v>
      </c>
      <c r="C19308" t="s">
        <v>399</v>
      </c>
      <c r="D19308" t="s">
        <v>1258</v>
      </c>
      <c r="E19308" t="s">
        <v>30</v>
      </c>
      <c r="F19308">
        <v>179556</v>
      </c>
      <c r="G19308">
        <v>176681</v>
      </c>
      <c r="H19308">
        <v>0.98398828220722223</v>
      </c>
      <c r="I19308" t="str">
        <f>VLOOKUP($B19308&amp;$E19308,'Employee List'!$A:$E,5,0)</f>
        <v>E-1374</v>
      </c>
    </row>
    <row r="19309" spans="1:9" x14ac:dyDescent="0.35">
      <c r="A19309" t="s">
        <v>1257</v>
      </c>
      <c r="B19309" t="s">
        <v>299</v>
      </c>
      <c r="C19309" t="s">
        <v>399</v>
      </c>
      <c r="D19309" t="s">
        <v>1258</v>
      </c>
      <c r="E19309" t="s">
        <v>31</v>
      </c>
      <c r="F19309">
        <v>173128</v>
      </c>
      <c r="G19309">
        <v>146006</v>
      </c>
      <c r="H19309">
        <v>0.8433413428214962</v>
      </c>
      <c r="I19309" t="str">
        <f>VLOOKUP($B19309&amp;$E19309,'Employee List'!$A:$E,5,0)</f>
        <v>E-1374</v>
      </c>
    </row>
    <row r="19310" spans="1:9" x14ac:dyDescent="0.35">
      <c r="A19310" t="s">
        <v>1257</v>
      </c>
      <c r="B19310" t="s">
        <v>299</v>
      </c>
      <c r="C19310" t="s">
        <v>399</v>
      </c>
      <c r="D19310" t="s">
        <v>1272</v>
      </c>
      <c r="E19310" t="s">
        <v>29</v>
      </c>
      <c r="F19310">
        <v>18113</v>
      </c>
      <c r="G19310">
        <v>9552</v>
      </c>
      <c r="H19310">
        <v>0.52735604262132174</v>
      </c>
      <c r="I19310" t="str">
        <f>VLOOKUP($B19310&amp;$E19310,'Employee List'!$A:$E,5,0)</f>
        <v>E-1374</v>
      </c>
    </row>
    <row r="19311" spans="1:9" x14ac:dyDescent="0.35">
      <c r="A19311" t="s">
        <v>1257</v>
      </c>
      <c r="B19311" t="s">
        <v>299</v>
      </c>
      <c r="C19311" t="s">
        <v>399</v>
      </c>
      <c r="D19311" t="s">
        <v>1272</v>
      </c>
      <c r="E19311" t="s">
        <v>30</v>
      </c>
      <c r="F19311">
        <v>19261</v>
      </c>
      <c r="G19311">
        <v>15890</v>
      </c>
      <c r="H19311">
        <v>0.82498312652510253</v>
      </c>
      <c r="I19311" t="str">
        <f>VLOOKUP($B19311&amp;$E19311,'Employee List'!$A:$E,5,0)</f>
        <v>E-1374</v>
      </c>
    </row>
    <row r="19312" spans="1:9" x14ac:dyDescent="0.35">
      <c r="A19312" t="s">
        <v>1257</v>
      </c>
      <c r="B19312" t="s">
        <v>299</v>
      </c>
      <c r="C19312" t="s">
        <v>399</v>
      </c>
      <c r="D19312" t="s">
        <v>1272</v>
      </c>
      <c r="E19312" t="s">
        <v>31</v>
      </c>
      <c r="F19312">
        <v>20863</v>
      </c>
      <c r="G19312">
        <v>15975</v>
      </c>
      <c r="H19312">
        <v>0.76570962948760968</v>
      </c>
      <c r="I19312" t="str">
        <f>VLOOKUP($B19312&amp;$E19312,'Employee List'!$A:$E,5,0)</f>
        <v>E-1374</v>
      </c>
    </row>
    <row r="19313" spans="1:9" x14ac:dyDescent="0.35">
      <c r="A19313" t="s">
        <v>1257</v>
      </c>
      <c r="B19313" t="s">
        <v>299</v>
      </c>
      <c r="C19313" t="s">
        <v>399</v>
      </c>
      <c r="D19313" t="s">
        <v>1259</v>
      </c>
      <c r="E19313" t="s">
        <v>29</v>
      </c>
      <c r="F19313">
        <v>22913</v>
      </c>
      <c r="G19313">
        <v>13895</v>
      </c>
      <c r="H19313">
        <v>0.60642430061537123</v>
      </c>
      <c r="I19313" t="str">
        <f>VLOOKUP($B19313&amp;$E19313,'Employee List'!$A:$E,5,0)</f>
        <v>E-1374</v>
      </c>
    </row>
    <row r="19314" spans="1:9" x14ac:dyDescent="0.35">
      <c r="A19314" t="s">
        <v>1257</v>
      </c>
      <c r="B19314" t="s">
        <v>299</v>
      </c>
      <c r="C19314" t="s">
        <v>399</v>
      </c>
      <c r="D19314" t="s">
        <v>1259</v>
      </c>
      <c r="E19314" t="s">
        <v>30</v>
      </c>
      <c r="F19314">
        <v>22390</v>
      </c>
      <c r="G19314">
        <v>18186</v>
      </c>
      <c r="H19314">
        <v>0.81223760607414019</v>
      </c>
      <c r="I19314" t="str">
        <f>VLOOKUP($B19314&amp;$E19314,'Employee List'!$A:$E,5,0)</f>
        <v>E-1374</v>
      </c>
    </row>
    <row r="19315" spans="1:9" x14ac:dyDescent="0.35">
      <c r="A19315" t="s">
        <v>1257</v>
      </c>
      <c r="B19315" t="s">
        <v>299</v>
      </c>
      <c r="C19315" t="s">
        <v>399</v>
      </c>
      <c r="D19315" t="s">
        <v>1259</v>
      </c>
      <c r="E19315" t="s">
        <v>31</v>
      </c>
      <c r="F19315">
        <v>22651</v>
      </c>
      <c r="G19315">
        <v>14318</v>
      </c>
      <c r="H19315">
        <v>0.63211337247803634</v>
      </c>
      <c r="I19315" t="str">
        <f>VLOOKUP($B19315&amp;$E19315,'Employee List'!$A:$E,5,0)</f>
        <v>E-1374</v>
      </c>
    </row>
    <row r="19316" spans="1:9" x14ac:dyDescent="0.35">
      <c r="A19316" t="s">
        <v>1257</v>
      </c>
      <c r="B19316" t="s">
        <v>299</v>
      </c>
      <c r="C19316" t="s">
        <v>399</v>
      </c>
      <c r="D19316" t="s">
        <v>1273</v>
      </c>
      <c r="E19316" t="s">
        <v>29</v>
      </c>
      <c r="F19316">
        <v>14074</v>
      </c>
      <c r="G19316">
        <v>7759</v>
      </c>
      <c r="H19316">
        <v>0.55130027000142101</v>
      </c>
      <c r="I19316" t="str">
        <f>VLOOKUP($B19316&amp;$E19316,'Employee List'!$A:$E,5,0)</f>
        <v>E-1374</v>
      </c>
    </row>
    <row r="19317" spans="1:9" x14ac:dyDescent="0.35">
      <c r="A19317" t="s">
        <v>1257</v>
      </c>
      <c r="B19317" t="s">
        <v>299</v>
      </c>
      <c r="C19317" t="s">
        <v>399</v>
      </c>
      <c r="D19317" t="s">
        <v>1273</v>
      </c>
      <c r="E19317" t="s">
        <v>30</v>
      </c>
      <c r="F19317">
        <v>13120</v>
      </c>
      <c r="G19317">
        <v>8007</v>
      </c>
      <c r="H19317">
        <v>0.61028963414634141</v>
      </c>
      <c r="I19317" t="str">
        <f>VLOOKUP($B19317&amp;$E19317,'Employee List'!$A:$E,5,0)</f>
        <v>E-1374</v>
      </c>
    </row>
    <row r="19318" spans="1:9" x14ac:dyDescent="0.35">
      <c r="A19318" t="s">
        <v>1257</v>
      </c>
      <c r="B19318" t="s">
        <v>299</v>
      </c>
      <c r="C19318" t="s">
        <v>399</v>
      </c>
      <c r="D19318" t="s">
        <v>1273</v>
      </c>
      <c r="E19318" t="s">
        <v>31</v>
      </c>
      <c r="F19318">
        <v>14057</v>
      </c>
      <c r="G19318">
        <v>5104</v>
      </c>
      <c r="H19318">
        <v>0.36309312086504947</v>
      </c>
      <c r="I19318" t="str">
        <f>VLOOKUP($B19318&amp;$E19318,'Employee List'!$A:$E,5,0)</f>
        <v>E-1374</v>
      </c>
    </row>
    <row r="19319" spans="1:9" x14ac:dyDescent="0.35">
      <c r="A19319" t="s">
        <v>1257</v>
      </c>
      <c r="B19319" t="s">
        <v>299</v>
      </c>
      <c r="C19319" t="s">
        <v>399</v>
      </c>
      <c r="D19319" t="s">
        <v>1275</v>
      </c>
      <c r="E19319" t="s">
        <v>29</v>
      </c>
      <c r="F19319">
        <v>4226</v>
      </c>
      <c r="G19319">
        <v>2525</v>
      </c>
      <c r="H19319">
        <v>0.59749171793658307</v>
      </c>
      <c r="I19319" t="str">
        <f>VLOOKUP($B19319&amp;$E19319,'Employee List'!$A:$E,5,0)</f>
        <v>E-1374</v>
      </c>
    </row>
    <row r="19320" spans="1:9" x14ac:dyDescent="0.35">
      <c r="A19320" t="s">
        <v>1257</v>
      </c>
      <c r="B19320" t="s">
        <v>299</v>
      </c>
      <c r="C19320" t="s">
        <v>399</v>
      </c>
      <c r="D19320" t="s">
        <v>1275</v>
      </c>
      <c r="E19320" t="s">
        <v>30</v>
      </c>
      <c r="F19320">
        <v>2085</v>
      </c>
      <c r="G19320">
        <v>7241</v>
      </c>
      <c r="H19320">
        <v>3.4729016786570743</v>
      </c>
      <c r="I19320" t="str">
        <f>VLOOKUP($B19320&amp;$E19320,'Employee List'!$A:$E,5,0)</f>
        <v>E-1374</v>
      </c>
    </row>
    <row r="19321" spans="1:9" x14ac:dyDescent="0.35">
      <c r="A19321" t="s">
        <v>1257</v>
      </c>
      <c r="B19321" t="s">
        <v>299</v>
      </c>
      <c r="C19321" t="s">
        <v>399</v>
      </c>
      <c r="D19321" t="s">
        <v>1275</v>
      </c>
      <c r="E19321" t="s">
        <v>31</v>
      </c>
      <c r="F19321">
        <v>1703</v>
      </c>
      <c r="G19321">
        <v>2641</v>
      </c>
      <c r="H19321">
        <v>1.5507927187316499</v>
      </c>
      <c r="I19321" t="str">
        <f>VLOOKUP($B19321&amp;$E19321,'Employee List'!$A:$E,5,0)</f>
        <v>E-1374</v>
      </c>
    </row>
    <row r="19322" spans="1:9" x14ac:dyDescent="0.35">
      <c r="A19322" t="s">
        <v>1257</v>
      </c>
      <c r="B19322" t="s">
        <v>299</v>
      </c>
      <c r="C19322" t="s">
        <v>399</v>
      </c>
      <c r="D19322" t="s">
        <v>1276</v>
      </c>
      <c r="E19322" t="s">
        <v>29</v>
      </c>
      <c r="F19322">
        <v>4707</v>
      </c>
      <c r="G19322">
        <v>3634</v>
      </c>
      <c r="H19322">
        <v>0.77204164011047371</v>
      </c>
      <c r="I19322" t="str">
        <f>VLOOKUP($B19322&amp;$E19322,'Employee List'!$A:$E,5,0)</f>
        <v>E-1374</v>
      </c>
    </row>
    <row r="19323" spans="1:9" x14ac:dyDescent="0.35">
      <c r="A19323" t="s">
        <v>1257</v>
      </c>
      <c r="B19323" t="s">
        <v>299</v>
      </c>
      <c r="C19323" t="s">
        <v>399</v>
      </c>
      <c r="D19323" t="s">
        <v>1276</v>
      </c>
      <c r="E19323" t="s">
        <v>30</v>
      </c>
      <c r="F19323">
        <v>6428</v>
      </c>
      <c r="G19323">
        <v>1548</v>
      </c>
      <c r="H19323">
        <v>0.24082140634723087</v>
      </c>
      <c r="I19323" t="str">
        <f>VLOOKUP($B19323&amp;$E19323,'Employee List'!$A:$E,5,0)</f>
        <v>E-1374</v>
      </c>
    </row>
    <row r="19324" spans="1:9" x14ac:dyDescent="0.35">
      <c r="A19324" t="s">
        <v>1257</v>
      </c>
      <c r="B19324" t="s">
        <v>299</v>
      </c>
      <c r="C19324" t="s">
        <v>399</v>
      </c>
      <c r="D19324" t="s">
        <v>1276</v>
      </c>
      <c r="E19324" t="s">
        <v>31</v>
      </c>
      <c r="F19324">
        <v>5784</v>
      </c>
      <c r="G19324">
        <v>3404</v>
      </c>
      <c r="H19324">
        <v>0.5885200553250346</v>
      </c>
      <c r="I19324" t="str">
        <f>VLOOKUP($B19324&amp;$E19324,'Employee List'!$A:$E,5,0)</f>
        <v>E-1374</v>
      </c>
    </row>
    <row r="19325" spans="1:9" x14ac:dyDescent="0.35">
      <c r="A19325" t="s">
        <v>1257</v>
      </c>
      <c r="B19325" t="s">
        <v>299</v>
      </c>
      <c r="C19325" t="s">
        <v>399</v>
      </c>
      <c r="D19325" t="s">
        <v>1277</v>
      </c>
      <c r="E19325" t="s">
        <v>29</v>
      </c>
      <c r="F19325">
        <v>9726</v>
      </c>
      <c r="G19325">
        <v>9775</v>
      </c>
      <c r="H19325">
        <v>1.0050380423606826</v>
      </c>
      <c r="I19325" t="str">
        <f>VLOOKUP($B19325&amp;$E19325,'Employee List'!$A:$E,5,0)</f>
        <v>E-1374</v>
      </c>
    </row>
    <row r="19326" spans="1:9" x14ac:dyDescent="0.35">
      <c r="A19326" t="s">
        <v>1257</v>
      </c>
      <c r="B19326" t="s">
        <v>299</v>
      </c>
      <c r="C19326" t="s">
        <v>399</v>
      </c>
      <c r="D19326" t="s">
        <v>1277</v>
      </c>
      <c r="E19326" t="s">
        <v>30</v>
      </c>
      <c r="F19326">
        <v>10479</v>
      </c>
      <c r="G19326">
        <v>4359</v>
      </c>
      <c r="H19326">
        <v>0.41597480675636989</v>
      </c>
      <c r="I19326" t="str">
        <f>VLOOKUP($B19326&amp;$E19326,'Employee List'!$A:$E,5,0)</f>
        <v>E-1374</v>
      </c>
    </row>
    <row r="19327" spans="1:9" x14ac:dyDescent="0.35">
      <c r="A19327" t="s">
        <v>1257</v>
      </c>
      <c r="B19327" t="s">
        <v>299</v>
      </c>
      <c r="C19327" t="s">
        <v>399</v>
      </c>
      <c r="D19327" t="s">
        <v>1277</v>
      </c>
      <c r="E19327" t="s">
        <v>31</v>
      </c>
      <c r="F19327">
        <v>8921</v>
      </c>
      <c r="G19327">
        <v>6326</v>
      </c>
      <c r="H19327">
        <v>0.70911332810223071</v>
      </c>
      <c r="I19327" t="str">
        <f>VLOOKUP($B19327&amp;$E19327,'Employee List'!$A:$E,5,0)</f>
        <v>E-1374</v>
      </c>
    </row>
    <row r="19328" spans="1:9" x14ac:dyDescent="0.35">
      <c r="A19328" t="s">
        <v>1257</v>
      </c>
      <c r="B19328" t="s">
        <v>299</v>
      </c>
      <c r="C19328" t="s">
        <v>399</v>
      </c>
      <c r="D19328" t="s">
        <v>1278</v>
      </c>
      <c r="E19328" t="s">
        <v>29</v>
      </c>
      <c r="F19328">
        <v>20805</v>
      </c>
      <c r="G19328">
        <v>16897</v>
      </c>
      <c r="H19328">
        <v>0.81216053833213175</v>
      </c>
      <c r="I19328" t="str">
        <f>VLOOKUP($B19328&amp;$E19328,'Employee List'!$A:$E,5,0)</f>
        <v>E-1374</v>
      </c>
    </row>
    <row r="19329" spans="1:9" x14ac:dyDescent="0.35">
      <c r="A19329" t="s">
        <v>1257</v>
      </c>
      <c r="B19329" t="s">
        <v>299</v>
      </c>
      <c r="C19329" t="s">
        <v>399</v>
      </c>
      <c r="D19329" t="s">
        <v>1278</v>
      </c>
      <c r="E19329" t="s">
        <v>30</v>
      </c>
      <c r="F19329">
        <v>22920</v>
      </c>
      <c r="G19329">
        <v>9554</v>
      </c>
      <c r="H19329">
        <v>0.41684118673647469</v>
      </c>
      <c r="I19329" t="str">
        <f>VLOOKUP($B19329&amp;$E19329,'Employee List'!$A:$E,5,0)</f>
        <v>E-1374</v>
      </c>
    </row>
    <row r="19330" spans="1:9" x14ac:dyDescent="0.35">
      <c r="A19330" t="s">
        <v>1257</v>
      </c>
      <c r="B19330" t="s">
        <v>299</v>
      </c>
      <c r="C19330" t="s">
        <v>399</v>
      </c>
      <c r="D19330" t="s">
        <v>1278</v>
      </c>
      <c r="E19330" t="s">
        <v>31</v>
      </c>
      <c r="F19330">
        <v>21101</v>
      </c>
      <c r="G19330">
        <v>13855</v>
      </c>
      <c r="H19330">
        <v>0.65660395241931657</v>
      </c>
      <c r="I19330" t="str">
        <f>VLOOKUP($B19330&amp;$E19330,'Employee List'!$A:$E,5,0)</f>
        <v>E-1374</v>
      </c>
    </row>
    <row r="19331" spans="1:9" x14ac:dyDescent="0.35">
      <c r="A19331" t="s">
        <v>1257</v>
      </c>
      <c r="B19331" t="s">
        <v>299</v>
      </c>
      <c r="C19331" t="s">
        <v>399</v>
      </c>
      <c r="D19331" t="s">
        <v>1279</v>
      </c>
      <c r="E19331" t="s">
        <v>29</v>
      </c>
      <c r="F19331">
        <v>9111</v>
      </c>
      <c r="G19331">
        <v>4124</v>
      </c>
      <c r="H19331">
        <v>0.45263966633739433</v>
      </c>
      <c r="I19331" t="str">
        <f>VLOOKUP($B19331&amp;$E19331,'Employee List'!$A:$E,5,0)</f>
        <v>E-1374</v>
      </c>
    </row>
    <row r="19332" spans="1:9" x14ac:dyDescent="0.35">
      <c r="A19332" t="s">
        <v>1257</v>
      </c>
      <c r="B19332" t="s">
        <v>299</v>
      </c>
      <c r="C19332" t="s">
        <v>399</v>
      </c>
      <c r="D19332" t="s">
        <v>1279</v>
      </c>
      <c r="E19332" t="s">
        <v>30</v>
      </c>
      <c r="F19332">
        <v>9157</v>
      </c>
      <c r="G19332">
        <v>1862</v>
      </c>
      <c r="H19332">
        <v>0.20334170579884242</v>
      </c>
      <c r="I19332" t="str">
        <f>VLOOKUP($B19332&amp;$E19332,'Employee List'!$A:$E,5,0)</f>
        <v>E-1374</v>
      </c>
    </row>
    <row r="19333" spans="1:9" x14ac:dyDescent="0.35">
      <c r="A19333" t="s">
        <v>1257</v>
      </c>
      <c r="B19333" t="s">
        <v>299</v>
      </c>
      <c r="C19333" t="s">
        <v>399</v>
      </c>
      <c r="D19333" t="s">
        <v>1279</v>
      </c>
      <c r="E19333" t="s">
        <v>31</v>
      </c>
      <c r="F19333">
        <v>8561</v>
      </c>
      <c r="G19333">
        <v>4537</v>
      </c>
      <c r="H19333">
        <v>0.52996145310127318</v>
      </c>
      <c r="I19333" t="str">
        <f>VLOOKUP($B19333&amp;$E19333,'Employee List'!$A:$E,5,0)</f>
        <v>E-1374</v>
      </c>
    </row>
    <row r="19334" spans="1:9" x14ac:dyDescent="0.35">
      <c r="A19334" t="s">
        <v>1257</v>
      </c>
      <c r="B19334" t="s">
        <v>299</v>
      </c>
      <c r="C19334" t="s">
        <v>399</v>
      </c>
      <c r="D19334" t="s">
        <v>1280</v>
      </c>
      <c r="E19334" t="s">
        <v>29</v>
      </c>
      <c r="F19334">
        <v>1426</v>
      </c>
      <c r="G19334">
        <v>3328</v>
      </c>
      <c r="H19334">
        <v>2.3338008415147264</v>
      </c>
      <c r="I19334" t="str">
        <f>VLOOKUP($B19334&amp;$E19334,'Employee List'!$A:$E,5,0)</f>
        <v>E-1374</v>
      </c>
    </row>
    <row r="19335" spans="1:9" x14ac:dyDescent="0.35">
      <c r="A19335" t="s">
        <v>1257</v>
      </c>
      <c r="B19335" t="s">
        <v>299</v>
      </c>
      <c r="C19335" t="s">
        <v>399</v>
      </c>
      <c r="D19335" t="s">
        <v>1280</v>
      </c>
      <c r="E19335" t="s">
        <v>30</v>
      </c>
      <c r="F19335">
        <v>4554</v>
      </c>
      <c r="G19335">
        <v>1723</v>
      </c>
      <c r="H19335">
        <v>0.37834870443566093</v>
      </c>
      <c r="I19335" t="str">
        <f>VLOOKUP($B19335&amp;$E19335,'Employee List'!$A:$E,5,0)</f>
        <v>E-1374</v>
      </c>
    </row>
    <row r="19336" spans="1:9" x14ac:dyDescent="0.35">
      <c r="A19336" t="s">
        <v>1257</v>
      </c>
      <c r="B19336" t="s">
        <v>299</v>
      </c>
      <c r="C19336" t="s">
        <v>399</v>
      </c>
      <c r="D19336" t="s">
        <v>1280</v>
      </c>
      <c r="E19336" t="s">
        <v>31</v>
      </c>
      <c r="F19336">
        <v>4462</v>
      </c>
      <c r="G19336">
        <v>5575</v>
      </c>
      <c r="H19336">
        <v>1.2494397131331241</v>
      </c>
      <c r="I19336" t="str">
        <f>VLOOKUP($B19336&amp;$E19336,'Employee List'!$A:$E,5,0)</f>
        <v>E-1374</v>
      </c>
    </row>
    <row r="19337" spans="1:9" x14ac:dyDescent="0.35">
      <c r="A19337" t="s">
        <v>1257</v>
      </c>
      <c r="B19337" t="s">
        <v>299</v>
      </c>
      <c r="C19337" t="s">
        <v>399</v>
      </c>
      <c r="D19337" t="s">
        <v>1262</v>
      </c>
      <c r="E19337" t="s">
        <v>29</v>
      </c>
      <c r="F19337">
        <v>16021</v>
      </c>
      <c r="G19337">
        <v>7410</v>
      </c>
      <c r="H19337">
        <v>0.46251794519692901</v>
      </c>
      <c r="I19337" t="str">
        <f>VLOOKUP($B19337&amp;$E19337,'Employee List'!$A:$E,5,0)</f>
        <v>E-1374</v>
      </c>
    </row>
    <row r="19338" spans="1:9" x14ac:dyDescent="0.35">
      <c r="A19338" t="s">
        <v>1257</v>
      </c>
      <c r="B19338" t="s">
        <v>299</v>
      </c>
      <c r="C19338" t="s">
        <v>399</v>
      </c>
      <c r="D19338" t="s">
        <v>1262</v>
      </c>
      <c r="E19338" t="s">
        <v>30</v>
      </c>
      <c r="F19338">
        <v>15594</v>
      </c>
      <c r="G19338">
        <v>8261</v>
      </c>
      <c r="H19338">
        <v>0.52975503398743107</v>
      </c>
      <c r="I19338" t="str">
        <f>VLOOKUP($B19338&amp;$E19338,'Employee List'!$A:$E,5,0)</f>
        <v>E-1374</v>
      </c>
    </row>
    <row r="19339" spans="1:9" x14ac:dyDescent="0.35">
      <c r="A19339" t="s">
        <v>1257</v>
      </c>
      <c r="B19339" t="s">
        <v>299</v>
      </c>
      <c r="C19339" t="s">
        <v>399</v>
      </c>
      <c r="D19339" t="s">
        <v>1262</v>
      </c>
      <c r="E19339" t="s">
        <v>31</v>
      </c>
      <c r="F19339">
        <v>17689</v>
      </c>
      <c r="G19339">
        <v>10110</v>
      </c>
      <c r="H19339">
        <v>0.57154163604499975</v>
      </c>
      <c r="I19339" t="str">
        <f>VLOOKUP($B19339&amp;$E19339,'Employee List'!$A:$E,5,0)</f>
        <v>E-1374</v>
      </c>
    </row>
    <row r="19340" spans="1:9" x14ac:dyDescent="0.35">
      <c r="A19340" t="s">
        <v>1257</v>
      </c>
      <c r="B19340" t="s">
        <v>299</v>
      </c>
      <c r="C19340" t="s">
        <v>399</v>
      </c>
      <c r="D19340" t="s">
        <v>1282</v>
      </c>
      <c r="E19340" t="s">
        <v>30</v>
      </c>
      <c r="F19340">
        <v>7816</v>
      </c>
      <c r="G19340">
        <v>3682</v>
      </c>
      <c r="H19340">
        <v>0.4710849539406346</v>
      </c>
      <c r="I19340" t="str">
        <f>VLOOKUP($B19340&amp;$E19340,'Employee List'!$A:$E,5,0)</f>
        <v>E-1374</v>
      </c>
    </row>
    <row r="19341" spans="1:9" x14ac:dyDescent="0.35">
      <c r="A19341" t="s">
        <v>1257</v>
      </c>
      <c r="B19341" t="s">
        <v>299</v>
      </c>
      <c r="C19341" t="s">
        <v>399</v>
      </c>
      <c r="D19341" t="s">
        <v>1282</v>
      </c>
      <c r="E19341" t="s">
        <v>31</v>
      </c>
      <c r="F19341">
        <v>7024</v>
      </c>
      <c r="G19341">
        <v>5684</v>
      </c>
      <c r="H19341">
        <v>0.80922551252847386</v>
      </c>
      <c r="I19341" t="str">
        <f>VLOOKUP($B19341&amp;$E19341,'Employee List'!$A:$E,5,0)</f>
        <v>E-1374</v>
      </c>
    </row>
    <row r="19342" spans="1:9" x14ac:dyDescent="0.35">
      <c r="A19342" t="s">
        <v>1257</v>
      </c>
      <c r="B19342" t="s">
        <v>299</v>
      </c>
      <c r="C19342" t="s">
        <v>399</v>
      </c>
      <c r="D19342" t="s">
        <v>1281</v>
      </c>
      <c r="E19342" t="s">
        <v>29</v>
      </c>
      <c r="F19342">
        <v>3609</v>
      </c>
      <c r="G19342">
        <v>3373</v>
      </c>
      <c r="H19342">
        <v>0.93460792463286224</v>
      </c>
      <c r="I19342" t="str">
        <f>VLOOKUP($B19342&amp;$E19342,'Employee List'!$A:$E,5,0)</f>
        <v>E-1374</v>
      </c>
    </row>
    <row r="19343" spans="1:9" x14ac:dyDescent="0.35">
      <c r="A19343" t="s">
        <v>1257</v>
      </c>
      <c r="B19343" t="s">
        <v>299</v>
      </c>
      <c r="C19343" t="s">
        <v>399</v>
      </c>
      <c r="D19343" t="s">
        <v>1281</v>
      </c>
      <c r="E19343" t="s">
        <v>30</v>
      </c>
      <c r="F19343">
        <v>4011</v>
      </c>
      <c r="G19343">
        <v>4602</v>
      </c>
      <c r="H19343">
        <v>1.1473448017950636</v>
      </c>
      <c r="I19343" t="str">
        <f>VLOOKUP($B19343&amp;$E19343,'Employee List'!$A:$E,5,0)</f>
        <v>E-1374</v>
      </c>
    </row>
    <row r="19344" spans="1:9" x14ac:dyDescent="0.35">
      <c r="A19344" t="s">
        <v>1257</v>
      </c>
      <c r="B19344" t="s">
        <v>299</v>
      </c>
      <c r="C19344" t="s">
        <v>399</v>
      </c>
      <c r="D19344" t="s">
        <v>1281</v>
      </c>
      <c r="E19344" t="s">
        <v>31</v>
      </c>
      <c r="F19344">
        <v>6088</v>
      </c>
      <c r="G19344">
        <v>6682</v>
      </c>
      <c r="H19344">
        <v>1.0975689881734561</v>
      </c>
      <c r="I19344" t="str">
        <f>VLOOKUP($B19344&amp;$E19344,'Employee List'!$A:$E,5,0)</f>
        <v>E-1374</v>
      </c>
    </row>
    <row r="19345" spans="1:9" x14ac:dyDescent="0.35">
      <c r="A19345" t="s">
        <v>1257</v>
      </c>
      <c r="B19345" t="s">
        <v>300</v>
      </c>
      <c r="C19345" t="s">
        <v>399</v>
      </c>
      <c r="D19345" t="s">
        <v>1274</v>
      </c>
      <c r="E19345" t="s">
        <v>29</v>
      </c>
      <c r="F19345">
        <v>18947</v>
      </c>
      <c r="G19345">
        <v>19158</v>
      </c>
      <c r="H19345">
        <v>1.0111363276508154</v>
      </c>
      <c r="I19345" t="str">
        <f>VLOOKUP($B19345&amp;$E19345,'Employee List'!$A:$E,5,0)</f>
        <v>E-1375</v>
      </c>
    </row>
    <row r="19346" spans="1:9" x14ac:dyDescent="0.35">
      <c r="A19346" t="s">
        <v>1257</v>
      </c>
      <c r="B19346" t="s">
        <v>300</v>
      </c>
      <c r="C19346" t="s">
        <v>399</v>
      </c>
      <c r="D19346" t="s">
        <v>1274</v>
      </c>
      <c r="E19346" t="s">
        <v>30</v>
      </c>
      <c r="F19346">
        <v>22540</v>
      </c>
      <c r="G19346">
        <v>12984</v>
      </c>
      <c r="H19346">
        <v>0.57604259094942323</v>
      </c>
      <c r="I19346" t="str">
        <f>VLOOKUP($B19346&amp;$E19346,'Employee List'!$A:$E,5,0)</f>
        <v>E-1375</v>
      </c>
    </row>
    <row r="19347" spans="1:9" x14ac:dyDescent="0.35">
      <c r="A19347" t="s">
        <v>1257</v>
      </c>
      <c r="B19347" t="s">
        <v>300</v>
      </c>
      <c r="C19347" t="s">
        <v>399</v>
      </c>
      <c r="D19347" t="s">
        <v>1274</v>
      </c>
      <c r="E19347" t="s">
        <v>31</v>
      </c>
      <c r="F19347">
        <v>22474</v>
      </c>
      <c r="G19347">
        <v>14870</v>
      </c>
      <c r="H19347">
        <v>0.66165346622764087</v>
      </c>
      <c r="I19347" t="str">
        <f>VLOOKUP($B19347&amp;$E19347,'Employee List'!$A:$E,5,0)</f>
        <v>E-1375</v>
      </c>
    </row>
    <row r="19348" spans="1:9" x14ac:dyDescent="0.35">
      <c r="A19348" t="s">
        <v>1257</v>
      </c>
      <c r="B19348" t="s">
        <v>300</v>
      </c>
      <c r="C19348" t="s">
        <v>399</v>
      </c>
      <c r="D19348" t="s">
        <v>1263</v>
      </c>
      <c r="E19348" t="s">
        <v>29</v>
      </c>
      <c r="F19348">
        <v>3389</v>
      </c>
      <c r="G19348">
        <v>3431</v>
      </c>
      <c r="H19348">
        <v>1.012393036293892</v>
      </c>
      <c r="I19348" t="str">
        <f>VLOOKUP($B19348&amp;$E19348,'Employee List'!$A:$E,5,0)</f>
        <v>E-1375</v>
      </c>
    </row>
    <row r="19349" spans="1:9" x14ac:dyDescent="0.35">
      <c r="A19349" t="s">
        <v>1257</v>
      </c>
      <c r="B19349" t="s">
        <v>300</v>
      </c>
      <c r="C19349" t="s">
        <v>399</v>
      </c>
      <c r="D19349" t="s">
        <v>1263</v>
      </c>
      <c r="E19349" t="s">
        <v>30</v>
      </c>
      <c r="F19349">
        <v>3386</v>
      </c>
      <c r="G19349">
        <v>3030</v>
      </c>
      <c r="H19349">
        <v>0.89486119314825752</v>
      </c>
      <c r="I19349" t="str">
        <f>VLOOKUP($B19349&amp;$E19349,'Employee List'!$A:$E,5,0)</f>
        <v>E-1375</v>
      </c>
    </row>
    <row r="19350" spans="1:9" x14ac:dyDescent="0.35">
      <c r="A19350" t="s">
        <v>1257</v>
      </c>
      <c r="B19350" t="s">
        <v>300</v>
      </c>
      <c r="C19350" t="s">
        <v>399</v>
      </c>
      <c r="D19350" t="s">
        <v>1263</v>
      </c>
      <c r="E19350" t="s">
        <v>31</v>
      </c>
      <c r="F19350">
        <v>1475</v>
      </c>
      <c r="G19350">
        <v>4542</v>
      </c>
      <c r="H19350">
        <v>3.0793220338983049</v>
      </c>
      <c r="I19350" t="str">
        <f>VLOOKUP($B19350&amp;$E19350,'Employee List'!$A:$E,5,0)</f>
        <v>E-1375</v>
      </c>
    </row>
    <row r="19351" spans="1:9" x14ac:dyDescent="0.35">
      <c r="A19351" t="s">
        <v>1257</v>
      </c>
      <c r="B19351" t="s">
        <v>300</v>
      </c>
      <c r="C19351" t="s">
        <v>399</v>
      </c>
      <c r="D19351" t="s">
        <v>1264</v>
      </c>
      <c r="E19351" t="s">
        <v>29</v>
      </c>
      <c r="F19351">
        <v>13037</v>
      </c>
      <c r="G19351">
        <v>4358</v>
      </c>
      <c r="H19351">
        <v>0.33427935874817827</v>
      </c>
      <c r="I19351" t="str">
        <f>VLOOKUP($B19351&amp;$E19351,'Employee List'!$A:$E,5,0)</f>
        <v>E-1375</v>
      </c>
    </row>
    <row r="19352" spans="1:9" x14ac:dyDescent="0.35">
      <c r="A19352" t="s">
        <v>1257</v>
      </c>
      <c r="B19352" t="s">
        <v>300</v>
      </c>
      <c r="C19352" t="s">
        <v>399</v>
      </c>
      <c r="D19352" t="s">
        <v>1264</v>
      </c>
      <c r="E19352" t="s">
        <v>30</v>
      </c>
      <c r="F19352">
        <v>13323</v>
      </c>
      <c r="G19352">
        <v>2327</v>
      </c>
      <c r="H19352">
        <v>0.1746603617803798</v>
      </c>
      <c r="I19352" t="str">
        <f>VLOOKUP($B19352&amp;$E19352,'Employee List'!$A:$E,5,0)</f>
        <v>E-1375</v>
      </c>
    </row>
    <row r="19353" spans="1:9" x14ac:dyDescent="0.35">
      <c r="A19353" t="s">
        <v>1257</v>
      </c>
      <c r="B19353" t="s">
        <v>300</v>
      </c>
      <c r="C19353" t="s">
        <v>399</v>
      </c>
      <c r="D19353" t="s">
        <v>1264</v>
      </c>
      <c r="E19353" t="s">
        <v>31</v>
      </c>
      <c r="F19353">
        <v>14792</v>
      </c>
      <c r="G19353">
        <v>4179</v>
      </c>
      <c r="H19353">
        <v>0.2825175770686858</v>
      </c>
      <c r="I19353" t="str">
        <f>VLOOKUP($B19353&amp;$E19353,'Employee List'!$A:$E,5,0)</f>
        <v>E-1375</v>
      </c>
    </row>
    <row r="19354" spans="1:9" x14ac:dyDescent="0.35">
      <c r="A19354" t="s">
        <v>1257</v>
      </c>
      <c r="B19354" t="s">
        <v>300</v>
      </c>
      <c r="C19354" t="s">
        <v>399</v>
      </c>
      <c r="D19354" t="s">
        <v>1265</v>
      </c>
      <c r="E19354" t="s">
        <v>29</v>
      </c>
      <c r="F19354">
        <v>2447</v>
      </c>
      <c r="G19354">
        <v>4397</v>
      </c>
      <c r="H19354">
        <v>1.796894156109522</v>
      </c>
      <c r="I19354" t="str">
        <f>VLOOKUP($B19354&amp;$E19354,'Employee List'!$A:$E,5,0)</f>
        <v>E-1375</v>
      </c>
    </row>
    <row r="19355" spans="1:9" x14ac:dyDescent="0.35">
      <c r="A19355" t="s">
        <v>1257</v>
      </c>
      <c r="B19355" t="s">
        <v>300</v>
      </c>
      <c r="C19355" t="s">
        <v>399</v>
      </c>
      <c r="D19355" t="s">
        <v>1265</v>
      </c>
      <c r="E19355" t="s">
        <v>30</v>
      </c>
      <c r="F19355">
        <v>3196</v>
      </c>
      <c r="G19355">
        <v>3060</v>
      </c>
      <c r="H19355">
        <v>0.95744680851063835</v>
      </c>
      <c r="I19355" t="str">
        <f>VLOOKUP($B19355&amp;$E19355,'Employee List'!$A:$E,5,0)</f>
        <v>E-1375</v>
      </c>
    </row>
    <row r="19356" spans="1:9" x14ac:dyDescent="0.35">
      <c r="A19356" t="s">
        <v>1257</v>
      </c>
      <c r="B19356" t="s">
        <v>300</v>
      </c>
      <c r="C19356" t="s">
        <v>399</v>
      </c>
      <c r="D19356" t="s">
        <v>1265</v>
      </c>
      <c r="E19356" t="s">
        <v>31</v>
      </c>
      <c r="F19356">
        <v>3232</v>
      </c>
      <c r="G19356">
        <v>5722</v>
      </c>
      <c r="H19356">
        <v>1.7704207920792079</v>
      </c>
      <c r="I19356" t="str">
        <f>VLOOKUP($B19356&amp;$E19356,'Employee List'!$A:$E,5,0)</f>
        <v>E-1375</v>
      </c>
    </row>
    <row r="19357" spans="1:9" x14ac:dyDescent="0.35">
      <c r="A19357" t="s">
        <v>1257</v>
      </c>
      <c r="B19357" t="s">
        <v>300</v>
      </c>
      <c r="C19357" t="s">
        <v>399</v>
      </c>
      <c r="D19357" t="s">
        <v>1260</v>
      </c>
      <c r="E19357" t="s">
        <v>29</v>
      </c>
      <c r="F19357">
        <v>51441</v>
      </c>
      <c r="G19357">
        <v>49691</v>
      </c>
      <c r="H19357">
        <v>0.96598044361501523</v>
      </c>
      <c r="I19357" t="str">
        <f>VLOOKUP($B19357&amp;$E19357,'Employee List'!$A:$E,5,0)</f>
        <v>E-1375</v>
      </c>
    </row>
    <row r="19358" spans="1:9" x14ac:dyDescent="0.35">
      <c r="A19358" t="s">
        <v>1257</v>
      </c>
      <c r="B19358" t="s">
        <v>300</v>
      </c>
      <c r="C19358" t="s">
        <v>399</v>
      </c>
      <c r="D19358" t="s">
        <v>1260</v>
      </c>
      <c r="E19358" t="s">
        <v>30</v>
      </c>
      <c r="F19358">
        <v>51258</v>
      </c>
      <c r="G19358">
        <v>44815</v>
      </c>
      <c r="H19358">
        <v>0.87430254789496276</v>
      </c>
      <c r="I19358" t="str">
        <f>VLOOKUP($B19358&amp;$E19358,'Employee List'!$A:$E,5,0)</f>
        <v>E-1375</v>
      </c>
    </row>
    <row r="19359" spans="1:9" x14ac:dyDescent="0.35">
      <c r="A19359" t="s">
        <v>1257</v>
      </c>
      <c r="B19359" t="s">
        <v>300</v>
      </c>
      <c r="C19359" t="s">
        <v>399</v>
      </c>
      <c r="D19359" t="s">
        <v>1260</v>
      </c>
      <c r="E19359" t="s">
        <v>31</v>
      </c>
      <c r="F19359">
        <v>61746</v>
      </c>
      <c r="G19359">
        <v>51152</v>
      </c>
      <c r="H19359">
        <v>0.82842613286690636</v>
      </c>
      <c r="I19359" t="str">
        <f>VLOOKUP($B19359&amp;$E19359,'Employee List'!$A:$E,5,0)</f>
        <v>E-1375</v>
      </c>
    </row>
    <row r="19360" spans="1:9" x14ac:dyDescent="0.35">
      <c r="A19360" t="s">
        <v>1257</v>
      </c>
      <c r="B19360" t="s">
        <v>300</v>
      </c>
      <c r="C19360" t="s">
        <v>399</v>
      </c>
      <c r="D19360" t="s">
        <v>1261</v>
      </c>
      <c r="E19360" t="s">
        <v>29</v>
      </c>
      <c r="F19360">
        <v>43946</v>
      </c>
      <c r="G19360">
        <v>36916</v>
      </c>
      <c r="H19360">
        <v>0.8400309470714058</v>
      </c>
      <c r="I19360" t="str">
        <f>VLOOKUP($B19360&amp;$E19360,'Employee List'!$A:$E,5,0)</f>
        <v>E-1375</v>
      </c>
    </row>
    <row r="19361" spans="1:9" x14ac:dyDescent="0.35">
      <c r="A19361" t="s">
        <v>1257</v>
      </c>
      <c r="B19361" t="s">
        <v>300</v>
      </c>
      <c r="C19361" t="s">
        <v>399</v>
      </c>
      <c r="D19361" t="s">
        <v>1261</v>
      </c>
      <c r="E19361" t="s">
        <v>30</v>
      </c>
      <c r="F19361">
        <v>46229</v>
      </c>
      <c r="G19361">
        <v>29983</v>
      </c>
      <c r="H19361">
        <v>0.6485755694477493</v>
      </c>
      <c r="I19361" t="str">
        <f>VLOOKUP($B19361&amp;$E19361,'Employee List'!$A:$E,5,0)</f>
        <v>E-1375</v>
      </c>
    </row>
    <row r="19362" spans="1:9" x14ac:dyDescent="0.35">
      <c r="A19362" t="s">
        <v>1257</v>
      </c>
      <c r="B19362" t="s">
        <v>300</v>
      </c>
      <c r="C19362" t="s">
        <v>399</v>
      </c>
      <c r="D19362" t="s">
        <v>1261</v>
      </c>
      <c r="E19362" t="s">
        <v>31</v>
      </c>
      <c r="F19362">
        <v>46990</v>
      </c>
      <c r="G19362">
        <v>27021</v>
      </c>
      <c r="H19362">
        <v>0.57503724196637584</v>
      </c>
      <c r="I19362" t="str">
        <f>VLOOKUP($B19362&amp;$E19362,'Employee List'!$A:$E,5,0)</f>
        <v>E-1375</v>
      </c>
    </row>
    <row r="19363" spans="1:9" x14ac:dyDescent="0.35">
      <c r="A19363" t="s">
        <v>1257</v>
      </c>
      <c r="B19363" t="s">
        <v>300</v>
      </c>
      <c r="C19363" t="s">
        <v>399</v>
      </c>
      <c r="D19363" t="s">
        <v>1266</v>
      </c>
      <c r="E19363" t="s">
        <v>29</v>
      </c>
      <c r="F19363">
        <v>46955</v>
      </c>
      <c r="G19363">
        <v>30585</v>
      </c>
      <c r="H19363">
        <v>0.65136833138110961</v>
      </c>
      <c r="I19363" t="str">
        <f>VLOOKUP($B19363&amp;$E19363,'Employee List'!$A:$E,5,0)</f>
        <v>E-1375</v>
      </c>
    </row>
    <row r="19364" spans="1:9" x14ac:dyDescent="0.35">
      <c r="A19364" t="s">
        <v>1257</v>
      </c>
      <c r="B19364" t="s">
        <v>300</v>
      </c>
      <c r="C19364" t="s">
        <v>399</v>
      </c>
      <c r="D19364" t="s">
        <v>1266</v>
      </c>
      <c r="E19364" t="s">
        <v>30</v>
      </c>
      <c r="F19364">
        <v>49983</v>
      </c>
      <c r="G19364">
        <v>40823</v>
      </c>
      <c r="H19364">
        <v>0.81673769081487702</v>
      </c>
      <c r="I19364" t="str">
        <f>VLOOKUP($B19364&amp;$E19364,'Employee List'!$A:$E,5,0)</f>
        <v>E-1375</v>
      </c>
    </row>
    <row r="19365" spans="1:9" x14ac:dyDescent="0.35">
      <c r="A19365" t="s">
        <v>1257</v>
      </c>
      <c r="B19365" t="s">
        <v>300</v>
      </c>
      <c r="C19365" t="s">
        <v>399</v>
      </c>
      <c r="D19365" t="s">
        <v>1266</v>
      </c>
      <c r="E19365" t="s">
        <v>31</v>
      </c>
      <c r="F19365">
        <v>50642</v>
      </c>
      <c r="G19365">
        <v>40902</v>
      </c>
      <c r="H19365">
        <v>0.80766952332056396</v>
      </c>
      <c r="I19365" t="str">
        <f>VLOOKUP($B19365&amp;$E19365,'Employee List'!$A:$E,5,0)</f>
        <v>E-1375</v>
      </c>
    </row>
    <row r="19366" spans="1:9" x14ac:dyDescent="0.35">
      <c r="A19366" t="s">
        <v>1257</v>
      </c>
      <c r="B19366" t="s">
        <v>300</v>
      </c>
      <c r="C19366" t="s">
        <v>399</v>
      </c>
      <c r="D19366" t="s">
        <v>1267</v>
      </c>
      <c r="E19366" t="s">
        <v>29</v>
      </c>
      <c r="F19366">
        <v>33195</v>
      </c>
      <c r="G19366">
        <v>20042</v>
      </c>
      <c r="H19366">
        <v>0.60376562735351713</v>
      </c>
      <c r="I19366" t="str">
        <f>VLOOKUP($B19366&amp;$E19366,'Employee List'!$A:$E,5,0)</f>
        <v>E-1375</v>
      </c>
    </row>
    <row r="19367" spans="1:9" x14ac:dyDescent="0.35">
      <c r="A19367" t="s">
        <v>1257</v>
      </c>
      <c r="B19367" t="s">
        <v>300</v>
      </c>
      <c r="C19367" t="s">
        <v>399</v>
      </c>
      <c r="D19367" t="s">
        <v>1267</v>
      </c>
      <c r="E19367" t="s">
        <v>30</v>
      </c>
      <c r="F19367">
        <v>31564</v>
      </c>
      <c r="G19367">
        <v>24129</v>
      </c>
      <c r="H19367">
        <v>0.7644468381700672</v>
      </c>
      <c r="I19367" t="str">
        <f>VLOOKUP($B19367&amp;$E19367,'Employee List'!$A:$E,5,0)</f>
        <v>E-1375</v>
      </c>
    </row>
    <row r="19368" spans="1:9" x14ac:dyDescent="0.35">
      <c r="A19368" t="s">
        <v>1257</v>
      </c>
      <c r="B19368" t="s">
        <v>300</v>
      </c>
      <c r="C19368" t="s">
        <v>399</v>
      </c>
      <c r="D19368" t="s">
        <v>1267</v>
      </c>
      <c r="E19368" t="s">
        <v>31</v>
      </c>
      <c r="F19368">
        <v>30885</v>
      </c>
      <c r="G19368">
        <v>32111</v>
      </c>
      <c r="H19368">
        <v>1.0396956451351789</v>
      </c>
      <c r="I19368" t="str">
        <f>VLOOKUP($B19368&amp;$E19368,'Employee List'!$A:$E,5,0)</f>
        <v>E-1375</v>
      </c>
    </row>
    <row r="19369" spans="1:9" x14ac:dyDescent="0.35">
      <c r="A19369" t="s">
        <v>1257</v>
      </c>
      <c r="B19369" t="s">
        <v>300</v>
      </c>
      <c r="C19369" t="s">
        <v>399</v>
      </c>
      <c r="D19369" t="s">
        <v>1268</v>
      </c>
      <c r="E19369" t="s">
        <v>29</v>
      </c>
      <c r="F19369">
        <v>13344</v>
      </c>
      <c r="G19369">
        <v>6879</v>
      </c>
      <c r="H19369">
        <v>0.5155125899280576</v>
      </c>
      <c r="I19369" t="str">
        <f>VLOOKUP($B19369&amp;$E19369,'Employee List'!$A:$E,5,0)</f>
        <v>E-1375</v>
      </c>
    </row>
    <row r="19370" spans="1:9" x14ac:dyDescent="0.35">
      <c r="A19370" t="s">
        <v>1257</v>
      </c>
      <c r="B19370" t="s">
        <v>300</v>
      </c>
      <c r="C19370" t="s">
        <v>399</v>
      </c>
      <c r="D19370" t="s">
        <v>1268</v>
      </c>
      <c r="E19370" t="s">
        <v>30</v>
      </c>
      <c r="F19370">
        <v>11488</v>
      </c>
      <c r="G19370">
        <v>2609</v>
      </c>
      <c r="H19370">
        <v>0.2271065459610028</v>
      </c>
      <c r="I19370" t="str">
        <f>VLOOKUP($B19370&amp;$E19370,'Employee List'!$A:$E,5,0)</f>
        <v>E-1375</v>
      </c>
    </row>
    <row r="19371" spans="1:9" x14ac:dyDescent="0.35">
      <c r="A19371" t="s">
        <v>1257</v>
      </c>
      <c r="B19371" t="s">
        <v>300</v>
      </c>
      <c r="C19371" t="s">
        <v>399</v>
      </c>
      <c r="D19371" t="s">
        <v>1268</v>
      </c>
      <c r="E19371" t="s">
        <v>31</v>
      </c>
      <c r="F19371">
        <v>13066</v>
      </c>
      <c r="G19371">
        <v>6250</v>
      </c>
      <c r="H19371">
        <v>0.47834073166998314</v>
      </c>
      <c r="I19371" t="str">
        <f>VLOOKUP($B19371&amp;$E19371,'Employee List'!$A:$E,5,0)</f>
        <v>E-1375</v>
      </c>
    </row>
    <row r="19372" spans="1:9" x14ac:dyDescent="0.35">
      <c r="A19372" t="s">
        <v>1257</v>
      </c>
      <c r="B19372" t="s">
        <v>300</v>
      </c>
      <c r="C19372" t="s">
        <v>399</v>
      </c>
      <c r="D19372" t="s">
        <v>1269</v>
      </c>
      <c r="E19372" t="s">
        <v>29</v>
      </c>
      <c r="F19372">
        <v>3827</v>
      </c>
      <c r="G19372">
        <v>7027</v>
      </c>
      <c r="H19372">
        <v>1.8361640972040763</v>
      </c>
      <c r="I19372" t="str">
        <f>VLOOKUP($B19372&amp;$E19372,'Employee List'!$A:$E,5,0)</f>
        <v>E-1375</v>
      </c>
    </row>
    <row r="19373" spans="1:9" x14ac:dyDescent="0.35">
      <c r="A19373" t="s">
        <v>1257</v>
      </c>
      <c r="B19373" t="s">
        <v>300</v>
      </c>
      <c r="C19373" t="s">
        <v>399</v>
      </c>
      <c r="D19373" t="s">
        <v>1269</v>
      </c>
      <c r="E19373" t="s">
        <v>30</v>
      </c>
      <c r="F19373">
        <v>4984</v>
      </c>
      <c r="G19373">
        <v>12890</v>
      </c>
      <c r="H19373">
        <v>2.5862760834670948</v>
      </c>
      <c r="I19373" t="str">
        <f>VLOOKUP($B19373&amp;$E19373,'Employee List'!$A:$E,5,0)</f>
        <v>E-1375</v>
      </c>
    </row>
    <row r="19374" spans="1:9" x14ac:dyDescent="0.35">
      <c r="A19374" t="s">
        <v>1257</v>
      </c>
      <c r="B19374" t="s">
        <v>300</v>
      </c>
      <c r="C19374" t="s">
        <v>399</v>
      </c>
      <c r="D19374" t="s">
        <v>1269</v>
      </c>
      <c r="E19374" t="s">
        <v>31</v>
      </c>
      <c r="F19374">
        <v>4849</v>
      </c>
      <c r="G19374">
        <v>4281</v>
      </c>
      <c r="H19374">
        <v>0.88286244586512685</v>
      </c>
      <c r="I19374" t="str">
        <f>VLOOKUP($B19374&amp;$E19374,'Employee List'!$A:$E,5,0)</f>
        <v>E-1375</v>
      </c>
    </row>
    <row r="19375" spans="1:9" x14ac:dyDescent="0.35">
      <c r="A19375" t="s">
        <v>1257</v>
      </c>
      <c r="B19375" t="s">
        <v>300</v>
      </c>
      <c r="C19375" t="s">
        <v>399</v>
      </c>
      <c r="D19375" t="s">
        <v>1270</v>
      </c>
      <c r="E19375" t="s">
        <v>29</v>
      </c>
      <c r="F19375">
        <v>6603</v>
      </c>
      <c r="G19375">
        <v>5774</v>
      </c>
      <c r="H19375">
        <v>0.87445100711797663</v>
      </c>
      <c r="I19375" t="str">
        <f>VLOOKUP($B19375&amp;$E19375,'Employee List'!$A:$E,5,0)</f>
        <v>E-1375</v>
      </c>
    </row>
    <row r="19376" spans="1:9" x14ac:dyDescent="0.35">
      <c r="A19376" t="s">
        <v>1257</v>
      </c>
      <c r="B19376" t="s">
        <v>300</v>
      </c>
      <c r="C19376" t="s">
        <v>399</v>
      </c>
      <c r="D19376" t="s">
        <v>1270</v>
      </c>
      <c r="E19376" t="s">
        <v>30</v>
      </c>
      <c r="F19376">
        <v>3813</v>
      </c>
      <c r="G19376">
        <v>4634</v>
      </c>
      <c r="H19376">
        <v>1.2153160241279832</v>
      </c>
      <c r="I19376" t="str">
        <f>VLOOKUP($B19376&amp;$E19376,'Employee List'!$A:$E,5,0)</f>
        <v>E-1375</v>
      </c>
    </row>
    <row r="19377" spans="1:9" x14ac:dyDescent="0.35">
      <c r="A19377" t="s">
        <v>1257</v>
      </c>
      <c r="B19377" t="s">
        <v>300</v>
      </c>
      <c r="C19377" t="s">
        <v>399</v>
      </c>
      <c r="D19377" t="s">
        <v>1270</v>
      </c>
      <c r="E19377" t="s">
        <v>31</v>
      </c>
      <c r="F19377">
        <v>3564</v>
      </c>
      <c r="G19377">
        <v>3541</v>
      </c>
      <c r="H19377">
        <v>0.99354657687991021</v>
      </c>
      <c r="I19377" t="str">
        <f>VLOOKUP($B19377&amp;$E19377,'Employee List'!$A:$E,5,0)</f>
        <v>E-1375</v>
      </c>
    </row>
    <row r="19378" spans="1:9" x14ac:dyDescent="0.35">
      <c r="A19378" t="s">
        <v>1257</v>
      </c>
      <c r="B19378" t="s">
        <v>300</v>
      </c>
      <c r="C19378" t="s">
        <v>399</v>
      </c>
      <c r="D19378" t="s">
        <v>1271</v>
      </c>
      <c r="E19378" t="s">
        <v>29</v>
      </c>
      <c r="F19378">
        <v>25619</v>
      </c>
      <c r="G19378">
        <v>13078</v>
      </c>
      <c r="H19378">
        <v>0.51048050275186385</v>
      </c>
      <c r="I19378" t="str">
        <f>VLOOKUP($B19378&amp;$E19378,'Employee List'!$A:$E,5,0)</f>
        <v>E-1375</v>
      </c>
    </row>
    <row r="19379" spans="1:9" x14ac:dyDescent="0.35">
      <c r="A19379" t="s">
        <v>1257</v>
      </c>
      <c r="B19379" t="s">
        <v>300</v>
      </c>
      <c r="C19379" t="s">
        <v>399</v>
      </c>
      <c r="D19379" t="s">
        <v>1271</v>
      </c>
      <c r="E19379" t="s">
        <v>30</v>
      </c>
      <c r="F19379">
        <v>25724</v>
      </c>
      <c r="G19379">
        <v>18441</v>
      </c>
      <c r="H19379">
        <v>0.71687917897683096</v>
      </c>
      <c r="I19379" t="str">
        <f>VLOOKUP($B19379&amp;$E19379,'Employee List'!$A:$E,5,0)</f>
        <v>E-1375</v>
      </c>
    </row>
    <row r="19380" spans="1:9" x14ac:dyDescent="0.35">
      <c r="A19380" t="s">
        <v>1257</v>
      </c>
      <c r="B19380" t="s">
        <v>300</v>
      </c>
      <c r="C19380" t="s">
        <v>399</v>
      </c>
      <c r="D19380" t="s">
        <v>1271</v>
      </c>
      <c r="E19380" t="s">
        <v>31</v>
      </c>
      <c r="F19380">
        <v>25707</v>
      </c>
      <c r="G19380">
        <v>12997</v>
      </c>
      <c r="H19380">
        <v>0.50558213716108458</v>
      </c>
      <c r="I19380" t="str">
        <f>VLOOKUP($B19380&amp;$E19380,'Employee List'!$A:$E,5,0)</f>
        <v>E-1375</v>
      </c>
    </row>
    <row r="19381" spans="1:9" x14ac:dyDescent="0.35">
      <c r="A19381" t="s">
        <v>1257</v>
      </c>
      <c r="B19381" t="s">
        <v>300</v>
      </c>
      <c r="C19381" t="s">
        <v>399</v>
      </c>
      <c r="D19381" t="s">
        <v>1258</v>
      </c>
      <c r="E19381" t="s">
        <v>29</v>
      </c>
      <c r="F19381">
        <v>171962</v>
      </c>
      <c r="G19381">
        <v>178401</v>
      </c>
      <c r="H19381">
        <v>1.0374443190937532</v>
      </c>
      <c r="I19381" t="str">
        <f>VLOOKUP($B19381&amp;$E19381,'Employee List'!$A:$E,5,0)</f>
        <v>E-1375</v>
      </c>
    </row>
    <row r="19382" spans="1:9" x14ac:dyDescent="0.35">
      <c r="A19382" t="s">
        <v>1257</v>
      </c>
      <c r="B19382" t="s">
        <v>300</v>
      </c>
      <c r="C19382" t="s">
        <v>399</v>
      </c>
      <c r="D19382" t="s">
        <v>1258</v>
      </c>
      <c r="E19382" t="s">
        <v>30</v>
      </c>
      <c r="F19382">
        <v>168668</v>
      </c>
      <c r="G19382">
        <v>148883</v>
      </c>
      <c r="H19382">
        <v>0.88269855574264233</v>
      </c>
      <c r="I19382" t="str">
        <f>VLOOKUP($B19382&amp;$E19382,'Employee List'!$A:$E,5,0)</f>
        <v>E-1375</v>
      </c>
    </row>
    <row r="19383" spans="1:9" x14ac:dyDescent="0.35">
      <c r="A19383" t="s">
        <v>1257</v>
      </c>
      <c r="B19383" t="s">
        <v>300</v>
      </c>
      <c r="C19383" t="s">
        <v>399</v>
      </c>
      <c r="D19383" t="s">
        <v>1258</v>
      </c>
      <c r="E19383" t="s">
        <v>31</v>
      </c>
      <c r="F19383">
        <v>161463</v>
      </c>
      <c r="G19383">
        <v>123838</v>
      </c>
      <c r="H19383">
        <v>0.76697447712479017</v>
      </c>
      <c r="I19383" t="str">
        <f>VLOOKUP($B19383&amp;$E19383,'Employee List'!$A:$E,5,0)</f>
        <v>E-1375</v>
      </c>
    </row>
    <row r="19384" spans="1:9" x14ac:dyDescent="0.35">
      <c r="A19384" t="s">
        <v>1257</v>
      </c>
      <c r="B19384" t="s">
        <v>300</v>
      </c>
      <c r="C19384" t="s">
        <v>399</v>
      </c>
      <c r="D19384" t="s">
        <v>1272</v>
      </c>
      <c r="E19384" t="s">
        <v>29</v>
      </c>
      <c r="F19384">
        <v>17402</v>
      </c>
      <c r="G19384">
        <v>11471</v>
      </c>
      <c r="H19384">
        <v>0.65917710607976099</v>
      </c>
      <c r="I19384" t="str">
        <f>VLOOKUP($B19384&amp;$E19384,'Employee List'!$A:$E,5,0)</f>
        <v>E-1375</v>
      </c>
    </row>
    <row r="19385" spans="1:9" x14ac:dyDescent="0.35">
      <c r="A19385" t="s">
        <v>1257</v>
      </c>
      <c r="B19385" t="s">
        <v>300</v>
      </c>
      <c r="C19385" t="s">
        <v>399</v>
      </c>
      <c r="D19385" t="s">
        <v>1272</v>
      </c>
      <c r="E19385" t="s">
        <v>30</v>
      </c>
      <c r="F19385">
        <v>16419</v>
      </c>
      <c r="G19385">
        <v>14964</v>
      </c>
      <c r="H19385">
        <v>0.91138315366343869</v>
      </c>
      <c r="I19385" t="str">
        <f>VLOOKUP($B19385&amp;$E19385,'Employee List'!$A:$E,5,0)</f>
        <v>E-1375</v>
      </c>
    </row>
    <row r="19386" spans="1:9" x14ac:dyDescent="0.35">
      <c r="A19386" t="s">
        <v>1257</v>
      </c>
      <c r="B19386" t="s">
        <v>300</v>
      </c>
      <c r="C19386" t="s">
        <v>399</v>
      </c>
      <c r="D19386" t="s">
        <v>1272</v>
      </c>
      <c r="E19386" t="s">
        <v>31</v>
      </c>
      <c r="F19386">
        <v>21014</v>
      </c>
      <c r="G19386">
        <v>15240</v>
      </c>
      <c r="H19386">
        <v>0.7252307985152755</v>
      </c>
      <c r="I19386" t="str">
        <f>VLOOKUP($B19386&amp;$E19386,'Employee List'!$A:$E,5,0)</f>
        <v>E-1375</v>
      </c>
    </row>
    <row r="19387" spans="1:9" x14ac:dyDescent="0.35">
      <c r="A19387" t="s">
        <v>1257</v>
      </c>
      <c r="B19387" t="s">
        <v>300</v>
      </c>
      <c r="C19387" t="s">
        <v>399</v>
      </c>
      <c r="D19387" t="s">
        <v>1259</v>
      </c>
      <c r="E19387" t="s">
        <v>29</v>
      </c>
      <c r="F19387">
        <v>13034</v>
      </c>
      <c r="G19387">
        <v>11876</v>
      </c>
      <c r="H19387">
        <v>0.91115543961945678</v>
      </c>
      <c r="I19387" t="str">
        <f>VLOOKUP($B19387&amp;$E19387,'Employee List'!$A:$E,5,0)</f>
        <v>E-1375</v>
      </c>
    </row>
    <row r="19388" spans="1:9" x14ac:dyDescent="0.35">
      <c r="A19388" t="s">
        <v>1257</v>
      </c>
      <c r="B19388" t="s">
        <v>300</v>
      </c>
      <c r="C19388" t="s">
        <v>399</v>
      </c>
      <c r="D19388" t="s">
        <v>1259</v>
      </c>
      <c r="E19388" t="s">
        <v>30</v>
      </c>
      <c r="F19388">
        <v>13508</v>
      </c>
      <c r="G19388">
        <v>8845</v>
      </c>
      <c r="H19388">
        <v>0.65479715724015397</v>
      </c>
      <c r="I19388" t="str">
        <f>VLOOKUP($B19388&amp;$E19388,'Employee List'!$A:$E,5,0)</f>
        <v>E-1375</v>
      </c>
    </row>
    <row r="19389" spans="1:9" x14ac:dyDescent="0.35">
      <c r="A19389" t="s">
        <v>1257</v>
      </c>
      <c r="B19389" t="s">
        <v>300</v>
      </c>
      <c r="C19389" t="s">
        <v>399</v>
      </c>
      <c r="D19389" t="s">
        <v>1259</v>
      </c>
      <c r="E19389" t="s">
        <v>31</v>
      </c>
      <c r="F19389">
        <v>13409</v>
      </c>
      <c r="G19389">
        <v>12442</v>
      </c>
      <c r="H19389">
        <v>0.92788425684241926</v>
      </c>
      <c r="I19389" t="str">
        <f>VLOOKUP($B19389&amp;$E19389,'Employee List'!$A:$E,5,0)</f>
        <v>E-1375</v>
      </c>
    </row>
    <row r="19390" spans="1:9" x14ac:dyDescent="0.35">
      <c r="A19390" t="s">
        <v>1257</v>
      </c>
      <c r="B19390" t="s">
        <v>300</v>
      </c>
      <c r="C19390" t="s">
        <v>399</v>
      </c>
      <c r="D19390" t="s">
        <v>1273</v>
      </c>
      <c r="E19390" t="s">
        <v>29</v>
      </c>
      <c r="F19390">
        <v>5921</v>
      </c>
      <c r="G19390">
        <v>3100</v>
      </c>
      <c r="H19390">
        <v>0.52356020942408377</v>
      </c>
      <c r="I19390" t="str">
        <f>VLOOKUP($B19390&amp;$E19390,'Employee List'!$A:$E,5,0)</f>
        <v>E-1375</v>
      </c>
    </row>
    <row r="19391" spans="1:9" x14ac:dyDescent="0.35">
      <c r="A19391" t="s">
        <v>1257</v>
      </c>
      <c r="B19391" t="s">
        <v>300</v>
      </c>
      <c r="C19391" t="s">
        <v>399</v>
      </c>
      <c r="D19391" t="s">
        <v>1273</v>
      </c>
      <c r="E19391" t="s">
        <v>30</v>
      </c>
      <c r="F19391">
        <v>5376</v>
      </c>
      <c r="G19391">
        <v>3411</v>
      </c>
      <c r="H19391">
        <v>0.6344866071428571</v>
      </c>
      <c r="I19391" t="str">
        <f>VLOOKUP($B19391&amp;$E19391,'Employee List'!$A:$E,5,0)</f>
        <v>E-1375</v>
      </c>
    </row>
    <row r="19392" spans="1:9" x14ac:dyDescent="0.35">
      <c r="A19392" t="s">
        <v>1257</v>
      </c>
      <c r="B19392" t="s">
        <v>300</v>
      </c>
      <c r="C19392" t="s">
        <v>399</v>
      </c>
      <c r="D19392" t="s">
        <v>1273</v>
      </c>
      <c r="E19392" t="s">
        <v>31</v>
      </c>
      <c r="F19392">
        <v>5845</v>
      </c>
      <c r="G19392">
        <v>4586</v>
      </c>
      <c r="H19392">
        <v>0.78460222412318226</v>
      </c>
      <c r="I19392" t="str">
        <f>VLOOKUP($B19392&amp;$E19392,'Employee List'!$A:$E,5,0)</f>
        <v>E-1375</v>
      </c>
    </row>
    <row r="19393" spans="1:9" x14ac:dyDescent="0.35">
      <c r="A19393" t="s">
        <v>1257</v>
      </c>
      <c r="B19393" t="s">
        <v>300</v>
      </c>
      <c r="C19393" t="s">
        <v>399</v>
      </c>
      <c r="D19393" t="s">
        <v>1275</v>
      </c>
      <c r="E19393" t="s">
        <v>29</v>
      </c>
      <c r="F19393">
        <v>8171</v>
      </c>
      <c r="G19393">
        <v>3824</v>
      </c>
      <c r="H19393">
        <v>0.46799657324684862</v>
      </c>
      <c r="I19393" t="str">
        <f>VLOOKUP($B19393&amp;$E19393,'Employee List'!$A:$E,5,0)</f>
        <v>E-1375</v>
      </c>
    </row>
    <row r="19394" spans="1:9" x14ac:dyDescent="0.35">
      <c r="A19394" t="s">
        <v>1257</v>
      </c>
      <c r="B19394" t="s">
        <v>300</v>
      </c>
      <c r="C19394" t="s">
        <v>399</v>
      </c>
      <c r="D19394" t="s">
        <v>1275</v>
      </c>
      <c r="E19394" t="s">
        <v>30</v>
      </c>
      <c r="F19394">
        <v>4373</v>
      </c>
      <c r="G19394">
        <v>2445</v>
      </c>
      <c r="H19394">
        <v>0.55911273725131494</v>
      </c>
      <c r="I19394" t="str">
        <f>VLOOKUP($B19394&amp;$E19394,'Employee List'!$A:$E,5,0)</f>
        <v>E-1375</v>
      </c>
    </row>
    <row r="19395" spans="1:9" x14ac:dyDescent="0.35">
      <c r="A19395" t="s">
        <v>1257</v>
      </c>
      <c r="B19395" t="s">
        <v>300</v>
      </c>
      <c r="C19395" t="s">
        <v>399</v>
      </c>
      <c r="D19395" t="s">
        <v>1275</v>
      </c>
      <c r="E19395" t="s">
        <v>31</v>
      </c>
      <c r="F19395">
        <v>5060</v>
      </c>
      <c r="G19395">
        <v>2274</v>
      </c>
      <c r="H19395">
        <v>0.44940711462450594</v>
      </c>
      <c r="I19395" t="str">
        <f>VLOOKUP($B19395&amp;$E19395,'Employee List'!$A:$E,5,0)</f>
        <v>E-1375</v>
      </c>
    </row>
    <row r="19396" spans="1:9" x14ac:dyDescent="0.35">
      <c r="A19396" t="s">
        <v>1257</v>
      </c>
      <c r="B19396" t="s">
        <v>300</v>
      </c>
      <c r="C19396" t="s">
        <v>399</v>
      </c>
      <c r="D19396" t="s">
        <v>1276</v>
      </c>
      <c r="E19396" t="s">
        <v>29</v>
      </c>
      <c r="F19396">
        <v>3554</v>
      </c>
      <c r="G19396">
        <v>3737</v>
      </c>
      <c r="H19396">
        <v>1.0514912774338774</v>
      </c>
      <c r="I19396" t="str">
        <f>VLOOKUP($B19396&amp;$E19396,'Employee List'!$A:$E,5,0)</f>
        <v>E-1375</v>
      </c>
    </row>
    <row r="19397" spans="1:9" x14ac:dyDescent="0.35">
      <c r="A19397" t="s">
        <v>1257</v>
      </c>
      <c r="B19397" t="s">
        <v>300</v>
      </c>
      <c r="C19397" t="s">
        <v>399</v>
      </c>
      <c r="D19397" t="s">
        <v>1276</v>
      </c>
      <c r="E19397" t="s">
        <v>30</v>
      </c>
      <c r="F19397">
        <v>5373</v>
      </c>
      <c r="G19397">
        <v>4471</v>
      </c>
      <c r="H19397">
        <v>0.83212358086729943</v>
      </c>
      <c r="I19397" t="str">
        <f>VLOOKUP($B19397&amp;$E19397,'Employee List'!$A:$E,5,0)</f>
        <v>E-1375</v>
      </c>
    </row>
    <row r="19398" spans="1:9" x14ac:dyDescent="0.35">
      <c r="A19398" t="s">
        <v>1257</v>
      </c>
      <c r="B19398" t="s">
        <v>300</v>
      </c>
      <c r="C19398" t="s">
        <v>399</v>
      </c>
      <c r="D19398" t="s">
        <v>1276</v>
      </c>
      <c r="E19398" t="s">
        <v>31</v>
      </c>
      <c r="F19398">
        <v>2851</v>
      </c>
      <c r="G19398">
        <v>4361</v>
      </c>
      <c r="H19398">
        <v>1.5296387232549982</v>
      </c>
      <c r="I19398" t="str">
        <f>VLOOKUP($B19398&amp;$E19398,'Employee List'!$A:$E,5,0)</f>
        <v>E-1375</v>
      </c>
    </row>
    <row r="19399" spans="1:9" x14ac:dyDescent="0.35">
      <c r="A19399" t="s">
        <v>1257</v>
      </c>
      <c r="B19399" t="s">
        <v>300</v>
      </c>
      <c r="C19399" t="s">
        <v>399</v>
      </c>
      <c r="D19399" t="s">
        <v>1277</v>
      </c>
      <c r="E19399" t="s">
        <v>29</v>
      </c>
      <c r="F19399">
        <v>7403</v>
      </c>
      <c r="G19399">
        <v>2461</v>
      </c>
      <c r="H19399">
        <v>0.33243279751452115</v>
      </c>
      <c r="I19399" t="str">
        <f>VLOOKUP($B19399&amp;$E19399,'Employee List'!$A:$E,5,0)</f>
        <v>E-1375</v>
      </c>
    </row>
    <row r="19400" spans="1:9" x14ac:dyDescent="0.35">
      <c r="A19400" t="s">
        <v>1257</v>
      </c>
      <c r="B19400" t="s">
        <v>300</v>
      </c>
      <c r="C19400" t="s">
        <v>399</v>
      </c>
      <c r="D19400" t="s">
        <v>1277</v>
      </c>
      <c r="E19400" t="s">
        <v>30</v>
      </c>
      <c r="F19400">
        <v>7689</v>
      </c>
      <c r="G19400">
        <v>4458</v>
      </c>
      <c r="H19400">
        <v>0.5797893094030433</v>
      </c>
      <c r="I19400" t="str">
        <f>VLOOKUP($B19400&amp;$E19400,'Employee List'!$A:$E,5,0)</f>
        <v>E-1375</v>
      </c>
    </row>
    <row r="19401" spans="1:9" x14ac:dyDescent="0.35">
      <c r="A19401" t="s">
        <v>1257</v>
      </c>
      <c r="B19401" t="s">
        <v>300</v>
      </c>
      <c r="C19401" t="s">
        <v>399</v>
      </c>
      <c r="D19401" t="s">
        <v>1277</v>
      </c>
      <c r="E19401" t="s">
        <v>31</v>
      </c>
      <c r="F19401">
        <v>6123</v>
      </c>
      <c r="G19401">
        <v>3865</v>
      </c>
      <c r="H19401">
        <v>0.63122652294626813</v>
      </c>
      <c r="I19401" t="str">
        <f>VLOOKUP($B19401&amp;$E19401,'Employee List'!$A:$E,5,0)</f>
        <v>E-1375</v>
      </c>
    </row>
    <row r="19402" spans="1:9" x14ac:dyDescent="0.35">
      <c r="A19402" t="s">
        <v>1257</v>
      </c>
      <c r="B19402" t="s">
        <v>300</v>
      </c>
      <c r="C19402" t="s">
        <v>399</v>
      </c>
      <c r="D19402" t="s">
        <v>1278</v>
      </c>
      <c r="E19402" t="s">
        <v>29</v>
      </c>
      <c r="F19402">
        <v>36451</v>
      </c>
      <c r="G19402">
        <v>24019</v>
      </c>
      <c r="H19402">
        <v>0.65893939809607416</v>
      </c>
      <c r="I19402" t="str">
        <f>VLOOKUP($B19402&amp;$E19402,'Employee List'!$A:$E,5,0)</f>
        <v>E-1375</v>
      </c>
    </row>
    <row r="19403" spans="1:9" x14ac:dyDescent="0.35">
      <c r="A19403" t="s">
        <v>1257</v>
      </c>
      <c r="B19403" t="s">
        <v>300</v>
      </c>
      <c r="C19403" t="s">
        <v>399</v>
      </c>
      <c r="D19403" t="s">
        <v>1278</v>
      </c>
      <c r="E19403" t="s">
        <v>30</v>
      </c>
      <c r="F19403">
        <v>37316</v>
      </c>
      <c r="G19403">
        <v>19359</v>
      </c>
      <c r="H19403">
        <v>0.51878550755708008</v>
      </c>
      <c r="I19403" t="str">
        <f>VLOOKUP($B19403&amp;$E19403,'Employee List'!$A:$E,5,0)</f>
        <v>E-1375</v>
      </c>
    </row>
    <row r="19404" spans="1:9" x14ac:dyDescent="0.35">
      <c r="A19404" t="s">
        <v>1257</v>
      </c>
      <c r="B19404" t="s">
        <v>300</v>
      </c>
      <c r="C19404" t="s">
        <v>399</v>
      </c>
      <c r="D19404" t="s">
        <v>1278</v>
      </c>
      <c r="E19404" t="s">
        <v>31</v>
      </c>
      <c r="F19404">
        <v>33297</v>
      </c>
      <c r="G19404">
        <v>15062</v>
      </c>
      <c r="H19404">
        <v>0.45235306484067633</v>
      </c>
      <c r="I19404" t="str">
        <f>VLOOKUP($B19404&amp;$E19404,'Employee List'!$A:$E,5,0)</f>
        <v>E-1375</v>
      </c>
    </row>
    <row r="19405" spans="1:9" x14ac:dyDescent="0.35">
      <c r="A19405" t="s">
        <v>1257</v>
      </c>
      <c r="B19405" t="s">
        <v>300</v>
      </c>
      <c r="C19405" t="s">
        <v>399</v>
      </c>
      <c r="D19405" t="s">
        <v>1279</v>
      </c>
      <c r="E19405" t="s">
        <v>29</v>
      </c>
      <c r="F19405">
        <v>4806</v>
      </c>
      <c r="G19405">
        <v>4527</v>
      </c>
      <c r="H19405">
        <v>0.94194756554307113</v>
      </c>
      <c r="I19405" t="str">
        <f>VLOOKUP($B19405&amp;$E19405,'Employee List'!$A:$E,5,0)</f>
        <v>E-1375</v>
      </c>
    </row>
    <row r="19406" spans="1:9" x14ac:dyDescent="0.35">
      <c r="A19406" t="s">
        <v>1257</v>
      </c>
      <c r="B19406" t="s">
        <v>300</v>
      </c>
      <c r="C19406" t="s">
        <v>399</v>
      </c>
      <c r="D19406" t="s">
        <v>1279</v>
      </c>
      <c r="E19406" t="s">
        <v>30</v>
      </c>
      <c r="F19406">
        <v>1236</v>
      </c>
      <c r="G19406">
        <v>3365</v>
      </c>
      <c r="H19406">
        <v>2.7224919093851132</v>
      </c>
      <c r="I19406" t="str">
        <f>VLOOKUP($B19406&amp;$E19406,'Employee List'!$A:$E,5,0)</f>
        <v>E-1375</v>
      </c>
    </row>
    <row r="19407" spans="1:9" x14ac:dyDescent="0.35">
      <c r="A19407" t="s">
        <v>1257</v>
      </c>
      <c r="B19407" t="s">
        <v>300</v>
      </c>
      <c r="C19407" t="s">
        <v>399</v>
      </c>
      <c r="D19407" t="s">
        <v>1279</v>
      </c>
      <c r="E19407" t="s">
        <v>31</v>
      </c>
      <c r="F19407">
        <v>4844</v>
      </c>
      <c r="G19407">
        <v>1544</v>
      </c>
      <c r="H19407">
        <v>0.31874483897605282</v>
      </c>
      <c r="I19407" t="str">
        <f>VLOOKUP($B19407&amp;$E19407,'Employee List'!$A:$E,5,0)</f>
        <v>E-1375</v>
      </c>
    </row>
    <row r="19408" spans="1:9" x14ac:dyDescent="0.35">
      <c r="A19408" t="s">
        <v>1257</v>
      </c>
      <c r="B19408" t="s">
        <v>300</v>
      </c>
      <c r="C19408" t="s">
        <v>399</v>
      </c>
      <c r="D19408" t="s">
        <v>1280</v>
      </c>
      <c r="E19408" t="s">
        <v>29</v>
      </c>
      <c r="F19408">
        <v>3230</v>
      </c>
      <c r="G19408">
        <v>2154</v>
      </c>
      <c r="H19408">
        <v>0.66687306501547983</v>
      </c>
      <c r="I19408" t="str">
        <f>VLOOKUP($B19408&amp;$E19408,'Employee List'!$A:$E,5,0)</f>
        <v>E-1375</v>
      </c>
    </row>
    <row r="19409" spans="1:9" x14ac:dyDescent="0.35">
      <c r="A19409" t="s">
        <v>1257</v>
      </c>
      <c r="B19409" t="s">
        <v>300</v>
      </c>
      <c r="C19409" t="s">
        <v>399</v>
      </c>
      <c r="D19409" t="s">
        <v>1280</v>
      </c>
      <c r="E19409" t="s">
        <v>30</v>
      </c>
      <c r="F19409">
        <v>2726</v>
      </c>
      <c r="G19409">
        <v>4630</v>
      </c>
      <c r="H19409">
        <v>1.698459280997799</v>
      </c>
      <c r="I19409" t="str">
        <f>VLOOKUP($B19409&amp;$E19409,'Employee List'!$A:$E,5,0)</f>
        <v>E-1375</v>
      </c>
    </row>
    <row r="19410" spans="1:9" x14ac:dyDescent="0.35">
      <c r="A19410" t="s">
        <v>1257</v>
      </c>
      <c r="B19410" t="s">
        <v>300</v>
      </c>
      <c r="C19410" t="s">
        <v>399</v>
      </c>
      <c r="D19410" t="s">
        <v>1280</v>
      </c>
      <c r="E19410" t="s">
        <v>31</v>
      </c>
      <c r="F19410">
        <v>4404</v>
      </c>
      <c r="G19410">
        <v>2841</v>
      </c>
      <c r="H19410">
        <v>0.64509536784741139</v>
      </c>
      <c r="I19410" t="str">
        <f>VLOOKUP($B19410&amp;$E19410,'Employee List'!$A:$E,5,0)</f>
        <v>E-1375</v>
      </c>
    </row>
    <row r="19411" spans="1:9" x14ac:dyDescent="0.35">
      <c r="A19411" t="s">
        <v>1257</v>
      </c>
      <c r="B19411" t="s">
        <v>300</v>
      </c>
      <c r="C19411" t="s">
        <v>399</v>
      </c>
      <c r="D19411" t="s">
        <v>1262</v>
      </c>
      <c r="E19411" t="s">
        <v>29</v>
      </c>
      <c r="F19411">
        <v>17926</v>
      </c>
      <c r="G19411">
        <v>9526</v>
      </c>
      <c r="H19411">
        <v>0.53140689501283056</v>
      </c>
      <c r="I19411" t="str">
        <f>VLOOKUP($B19411&amp;$E19411,'Employee List'!$A:$E,5,0)</f>
        <v>E-1375</v>
      </c>
    </row>
    <row r="19412" spans="1:9" x14ac:dyDescent="0.35">
      <c r="A19412" t="s">
        <v>1257</v>
      </c>
      <c r="B19412" t="s">
        <v>300</v>
      </c>
      <c r="C19412" t="s">
        <v>399</v>
      </c>
      <c r="D19412" t="s">
        <v>1262</v>
      </c>
      <c r="E19412" t="s">
        <v>30</v>
      </c>
      <c r="F19412">
        <v>16169</v>
      </c>
      <c r="G19412">
        <v>12762</v>
      </c>
      <c r="H19412">
        <v>0.78928814397921954</v>
      </c>
      <c r="I19412" t="str">
        <f>VLOOKUP($B19412&amp;$E19412,'Employee List'!$A:$E,5,0)</f>
        <v>E-1375</v>
      </c>
    </row>
    <row r="19413" spans="1:9" x14ac:dyDescent="0.35">
      <c r="A19413" t="s">
        <v>1257</v>
      </c>
      <c r="B19413" t="s">
        <v>300</v>
      </c>
      <c r="C19413" t="s">
        <v>399</v>
      </c>
      <c r="D19413" t="s">
        <v>1262</v>
      </c>
      <c r="E19413" t="s">
        <v>31</v>
      </c>
      <c r="F19413">
        <v>16935</v>
      </c>
      <c r="G19413">
        <v>15414</v>
      </c>
      <c r="H19413">
        <v>0.91018600531443761</v>
      </c>
      <c r="I19413" t="str">
        <f>VLOOKUP($B19413&amp;$E19413,'Employee List'!$A:$E,5,0)</f>
        <v>E-1375</v>
      </c>
    </row>
    <row r="19414" spans="1:9" x14ac:dyDescent="0.35">
      <c r="A19414" t="s">
        <v>1257</v>
      </c>
      <c r="B19414" t="s">
        <v>300</v>
      </c>
      <c r="C19414" t="s">
        <v>399</v>
      </c>
      <c r="D19414" t="s">
        <v>1282</v>
      </c>
      <c r="E19414" t="s">
        <v>29</v>
      </c>
      <c r="F19414">
        <v>1035</v>
      </c>
      <c r="G19414">
        <v>3765</v>
      </c>
      <c r="H19414">
        <v>3.63768115942029</v>
      </c>
      <c r="I19414" t="str">
        <f>VLOOKUP($B19414&amp;$E19414,'Employee List'!$A:$E,5,0)</f>
        <v>E-1375</v>
      </c>
    </row>
    <row r="19415" spans="1:9" x14ac:dyDescent="0.35">
      <c r="A19415" t="s">
        <v>1257</v>
      </c>
      <c r="B19415" t="s">
        <v>300</v>
      </c>
      <c r="C19415" t="s">
        <v>399</v>
      </c>
      <c r="D19415" t="s">
        <v>1282</v>
      </c>
      <c r="E19415" t="s">
        <v>30</v>
      </c>
      <c r="F19415">
        <v>5167</v>
      </c>
      <c r="G19415">
        <v>2766</v>
      </c>
      <c r="H19415">
        <v>0.53532030191600544</v>
      </c>
      <c r="I19415" t="str">
        <f>VLOOKUP($B19415&amp;$E19415,'Employee List'!$A:$E,5,0)</f>
        <v>E-1375</v>
      </c>
    </row>
    <row r="19416" spans="1:9" x14ac:dyDescent="0.35">
      <c r="A19416" t="s">
        <v>1257</v>
      </c>
      <c r="B19416" t="s">
        <v>300</v>
      </c>
      <c r="C19416" t="s">
        <v>399</v>
      </c>
      <c r="D19416" t="s">
        <v>1282</v>
      </c>
      <c r="E19416" t="s">
        <v>31</v>
      </c>
      <c r="F19416">
        <v>6235</v>
      </c>
      <c r="G19416">
        <v>2093</v>
      </c>
      <c r="H19416">
        <v>0.33568564554931835</v>
      </c>
      <c r="I19416" t="str">
        <f>VLOOKUP($B19416&amp;$E19416,'Employee List'!$A:$E,5,0)</f>
        <v>E-1375</v>
      </c>
    </row>
    <row r="19417" spans="1:9" x14ac:dyDescent="0.35">
      <c r="A19417" t="s">
        <v>1257</v>
      </c>
      <c r="B19417" t="s">
        <v>300</v>
      </c>
      <c r="C19417" t="s">
        <v>399</v>
      </c>
      <c r="D19417" t="s">
        <v>1281</v>
      </c>
      <c r="E19417" t="s">
        <v>29</v>
      </c>
      <c r="F19417">
        <v>3362</v>
      </c>
      <c r="G19417">
        <v>5722</v>
      </c>
      <c r="H19417">
        <v>1.7019631171921474</v>
      </c>
      <c r="I19417" t="str">
        <f>VLOOKUP($B19417&amp;$E19417,'Employee List'!$A:$E,5,0)</f>
        <v>E-1375</v>
      </c>
    </row>
    <row r="19418" spans="1:9" x14ac:dyDescent="0.35">
      <c r="A19418" t="s">
        <v>1257</v>
      </c>
      <c r="B19418" t="s">
        <v>300</v>
      </c>
      <c r="C19418" t="s">
        <v>399</v>
      </c>
      <c r="D19418" t="s">
        <v>1281</v>
      </c>
      <c r="E19418" t="s">
        <v>30</v>
      </c>
      <c r="F19418">
        <v>4298</v>
      </c>
      <c r="G19418">
        <v>4048</v>
      </c>
      <c r="H19418">
        <v>0.94183341088878547</v>
      </c>
      <c r="I19418" t="str">
        <f>VLOOKUP($B19418&amp;$E19418,'Employee List'!$A:$E,5,0)</f>
        <v>E-1375</v>
      </c>
    </row>
    <row r="19419" spans="1:9" x14ac:dyDescent="0.35">
      <c r="A19419" t="s">
        <v>1257</v>
      </c>
      <c r="B19419" t="s">
        <v>300</v>
      </c>
      <c r="C19419" t="s">
        <v>399</v>
      </c>
      <c r="D19419" t="s">
        <v>1281</v>
      </c>
      <c r="E19419" t="s">
        <v>31</v>
      </c>
      <c r="F19419">
        <v>3968</v>
      </c>
      <c r="G19419">
        <v>4535</v>
      </c>
      <c r="H19419">
        <v>1.1428931451612903</v>
      </c>
      <c r="I19419" t="str">
        <f>VLOOKUP($B19419&amp;$E19419,'Employee List'!$A:$E,5,0)</f>
        <v>E-1375</v>
      </c>
    </row>
    <row r="19420" spans="1:9" x14ac:dyDescent="0.35">
      <c r="A19420" t="s">
        <v>1257</v>
      </c>
      <c r="B19420" t="s">
        <v>301</v>
      </c>
      <c r="C19420" t="s">
        <v>399</v>
      </c>
      <c r="D19420" t="s">
        <v>1274</v>
      </c>
      <c r="E19420" t="s">
        <v>29</v>
      </c>
      <c r="F19420">
        <v>19261</v>
      </c>
      <c r="G19420">
        <v>25959</v>
      </c>
      <c r="H19420">
        <v>1.3477493380406003</v>
      </c>
      <c r="I19420" t="str">
        <f>VLOOKUP($B19420&amp;$E19420,'Employee List'!$A:$E,5,0)</f>
        <v>E-1376</v>
      </c>
    </row>
    <row r="19421" spans="1:9" x14ac:dyDescent="0.35">
      <c r="A19421" t="s">
        <v>1257</v>
      </c>
      <c r="B19421" t="s">
        <v>301</v>
      </c>
      <c r="C19421" t="s">
        <v>399</v>
      </c>
      <c r="D19421" t="s">
        <v>1274</v>
      </c>
      <c r="E19421" t="s">
        <v>30</v>
      </c>
      <c r="F19421">
        <v>19996</v>
      </c>
      <c r="G19421">
        <v>29070</v>
      </c>
      <c r="H19421">
        <v>1.4537907581516303</v>
      </c>
      <c r="I19421" t="str">
        <f>VLOOKUP($B19421&amp;$E19421,'Employee List'!$A:$E,5,0)</f>
        <v>E-1376</v>
      </c>
    </row>
    <row r="19422" spans="1:9" x14ac:dyDescent="0.35">
      <c r="A19422" t="s">
        <v>1257</v>
      </c>
      <c r="B19422" t="s">
        <v>301</v>
      </c>
      <c r="C19422" t="s">
        <v>399</v>
      </c>
      <c r="D19422" t="s">
        <v>1274</v>
      </c>
      <c r="E19422" t="s">
        <v>31</v>
      </c>
      <c r="F19422">
        <v>19917</v>
      </c>
      <c r="G19422">
        <v>12664</v>
      </c>
      <c r="H19422">
        <v>0.63583873073254005</v>
      </c>
      <c r="I19422" t="str">
        <f>VLOOKUP($B19422&amp;$E19422,'Employee List'!$A:$E,5,0)</f>
        <v>E-1376</v>
      </c>
    </row>
    <row r="19423" spans="1:9" x14ac:dyDescent="0.35">
      <c r="A19423" t="s">
        <v>1257</v>
      </c>
      <c r="B19423" t="s">
        <v>301</v>
      </c>
      <c r="C19423" t="s">
        <v>399</v>
      </c>
      <c r="D19423" t="s">
        <v>1263</v>
      </c>
      <c r="E19423" t="s">
        <v>29</v>
      </c>
      <c r="F19423">
        <v>3621</v>
      </c>
      <c r="G19423">
        <v>4219</v>
      </c>
      <c r="H19423">
        <v>1.1651477492405413</v>
      </c>
      <c r="I19423" t="str">
        <f>VLOOKUP($B19423&amp;$E19423,'Employee List'!$A:$E,5,0)</f>
        <v>E-1376</v>
      </c>
    </row>
    <row r="19424" spans="1:9" x14ac:dyDescent="0.35">
      <c r="A19424" t="s">
        <v>1257</v>
      </c>
      <c r="B19424" t="s">
        <v>301</v>
      </c>
      <c r="C19424" t="s">
        <v>399</v>
      </c>
      <c r="D19424" t="s">
        <v>1263</v>
      </c>
      <c r="E19424" t="s">
        <v>30</v>
      </c>
      <c r="F19424">
        <v>2270</v>
      </c>
      <c r="G19424">
        <v>2713</v>
      </c>
      <c r="H19424">
        <v>1.1951541850220264</v>
      </c>
      <c r="I19424" t="str">
        <f>VLOOKUP($B19424&amp;$E19424,'Employee List'!$A:$E,5,0)</f>
        <v>E-1376</v>
      </c>
    </row>
    <row r="19425" spans="1:9" x14ac:dyDescent="0.35">
      <c r="A19425" t="s">
        <v>1257</v>
      </c>
      <c r="B19425" t="s">
        <v>301</v>
      </c>
      <c r="C19425" t="s">
        <v>399</v>
      </c>
      <c r="D19425" t="s">
        <v>1263</v>
      </c>
      <c r="E19425" t="s">
        <v>31</v>
      </c>
      <c r="F19425">
        <v>4729</v>
      </c>
      <c r="G19425">
        <v>1381</v>
      </c>
      <c r="H19425">
        <v>0.29202791287798691</v>
      </c>
      <c r="I19425" t="str">
        <f>VLOOKUP($B19425&amp;$E19425,'Employee List'!$A:$E,5,0)</f>
        <v>E-1376</v>
      </c>
    </row>
    <row r="19426" spans="1:9" x14ac:dyDescent="0.35">
      <c r="A19426" t="s">
        <v>1257</v>
      </c>
      <c r="B19426" t="s">
        <v>301</v>
      </c>
      <c r="C19426" t="s">
        <v>399</v>
      </c>
      <c r="D19426" t="s">
        <v>1264</v>
      </c>
      <c r="E19426" t="s">
        <v>29</v>
      </c>
      <c r="F19426">
        <v>2694</v>
      </c>
      <c r="G19426">
        <v>3114</v>
      </c>
      <c r="H19426">
        <v>1.1559020044543429</v>
      </c>
      <c r="I19426" t="str">
        <f>VLOOKUP($B19426&amp;$E19426,'Employee List'!$A:$E,5,0)</f>
        <v>E-1376</v>
      </c>
    </row>
    <row r="19427" spans="1:9" x14ac:dyDescent="0.35">
      <c r="A19427" t="s">
        <v>1257</v>
      </c>
      <c r="B19427" t="s">
        <v>301</v>
      </c>
      <c r="C19427" t="s">
        <v>399</v>
      </c>
      <c r="D19427" t="s">
        <v>1264</v>
      </c>
      <c r="E19427" t="s">
        <v>30</v>
      </c>
      <c r="F19427">
        <v>1914</v>
      </c>
      <c r="G19427">
        <v>4949</v>
      </c>
      <c r="H19427">
        <v>2.5856844305120168</v>
      </c>
      <c r="I19427" t="str">
        <f>VLOOKUP($B19427&amp;$E19427,'Employee List'!$A:$E,5,0)</f>
        <v>E-1376</v>
      </c>
    </row>
    <row r="19428" spans="1:9" x14ac:dyDescent="0.35">
      <c r="A19428" t="s">
        <v>1257</v>
      </c>
      <c r="B19428" t="s">
        <v>301</v>
      </c>
      <c r="C19428" t="s">
        <v>399</v>
      </c>
      <c r="D19428" t="s">
        <v>1264</v>
      </c>
      <c r="E19428" t="s">
        <v>31</v>
      </c>
      <c r="F19428">
        <v>2135</v>
      </c>
      <c r="G19428">
        <v>11314</v>
      </c>
      <c r="H19428">
        <v>5.2992974238875874</v>
      </c>
      <c r="I19428" t="str">
        <f>VLOOKUP($B19428&amp;$E19428,'Employee List'!$A:$E,5,0)</f>
        <v>E-1376</v>
      </c>
    </row>
    <row r="19429" spans="1:9" x14ac:dyDescent="0.35">
      <c r="A19429" t="s">
        <v>1257</v>
      </c>
      <c r="B19429" t="s">
        <v>301</v>
      </c>
      <c r="C19429" t="s">
        <v>399</v>
      </c>
      <c r="D19429" t="s">
        <v>1265</v>
      </c>
      <c r="E19429" t="s">
        <v>29</v>
      </c>
      <c r="F19429">
        <v>42274</v>
      </c>
      <c r="G19429">
        <v>20367</v>
      </c>
      <c r="H19429">
        <v>0.48178549463026921</v>
      </c>
      <c r="I19429" t="str">
        <f>VLOOKUP($B19429&amp;$E19429,'Employee List'!$A:$E,5,0)</f>
        <v>E-1376</v>
      </c>
    </row>
    <row r="19430" spans="1:9" x14ac:dyDescent="0.35">
      <c r="A19430" t="s">
        <v>1257</v>
      </c>
      <c r="B19430" t="s">
        <v>301</v>
      </c>
      <c r="C19430" t="s">
        <v>399</v>
      </c>
      <c r="D19430" t="s">
        <v>1265</v>
      </c>
      <c r="E19430" t="s">
        <v>30</v>
      </c>
      <c r="F19430">
        <v>40327</v>
      </c>
      <c r="G19430">
        <v>14095</v>
      </c>
      <c r="H19430">
        <v>0.34951769286086243</v>
      </c>
      <c r="I19430" t="str">
        <f>VLOOKUP($B19430&amp;$E19430,'Employee List'!$A:$E,5,0)</f>
        <v>E-1376</v>
      </c>
    </row>
    <row r="19431" spans="1:9" x14ac:dyDescent="0.35">
      <c r="A19431" t="s">
        <v>1257</v>
      </c>
      <c r="B19431" t="s">
        <v>301</v>
      </c>
      <c r="C19431" t="s">
        <v>399</v>
      </c>
      <c r="D19431" t="s">
        <v>1265</v>
      </c>
      <c r="E19431" t="s">
        <v>31</v>
      </c>
      <c r="F19431">
        <v>41591</v>
      </c>
      <c r="G19431">
        <v>12598</v>
      </c>
      <c r="H19431">
        <v>0.30290207015940951</v>
      </c>
      <c r="I19431" t="str">
        <f>VLOOKUP($B19431&amp;$E19431,'Employee List'!$A:$E,5,0)</f>
        <v>E-1376</v>
      </c>
    </row>
    <row r="19432" spans="1:9" x14ac:dyDescent="0.35">
      <c r="A19432" t="s">
        <v>1257</v>
      </c>
      <c r="B19432" t="s">
        <v>301</v>
      </c>
      <c r="C19432" t="s">
        <v>399</v>
      </c>
      <c r="D19432" t="s">
        <v>1260</v>
      </c>
      <c r="E19432" t="s">
        <v>29</v>
      </c>
      <c r="F19432">
        <v>54798</v>
      </c>
      <c r="G19432">
        <v>45119</v>
      </c>
      <c r="H19432">
        <v>0.82336946603890648</v>
      </c>
      <c r="I19432" t="str">
        <f>VLOOKUP($B19432&amp;$E19432,'Employee List'!$A:$E,5,0)</f>
        <v>E-1376</v>
      </c>
    </row>
    <row r="19433" spans="1:9" x14ac:dyDescent="0.35">
      <c r="A19433" t="s">
        <v>1257</v>
      </c>
      <c r="B19433" t="s">
        <v>301</v>
      </c>
      <c r="C19433" t="s">
        <v>399</v>
      </c>
      <c r="D19433" t="s">
        <v>1260</v>
      </c>
      <c r="E19433" t="s">
        <v>30</v>
      </c>
      <c r="F19433">
        <v>54341</v>
      </c>
      <c r="G19433">
        <v>99222</v>
      </c>
      <c r="H19433">
        <v>1.8259141348153327</v>
      </c>
      <c r="I19433" t="str">
        <f>VLOOKUP($B19433&amp;$E19433,'Employee List'!$A:$E,5,0)</f>
        <v>E-1376</v>
      </c>
    </row>
    <row r="19434" spans="1:9" x14ac:dyDescent="0.35">
      <c r="A19434" t="s">
        <v>1257</v>
      </c>
      <c r="B19434" t="s">
        <v>301</v>
      </c>
      <c r="C19434" t="s">
        <v>399</v>
      </c>
      <c r="D19434" t="s">
        <v>1260</v>
      </c>
      <c r="E19434" t="s">
        <v>31</v>
      </c>
      <c r="F19434">
        <v>62406</v>
      </c>
      <c r="G19434">
        <v>83797</v>
      </c>
      <c r="H19434">
        <v>1.3427715283786816</v>
      </c>
      <c r="I19434" t="str">
        <f>VLOOKUP($B19434&amp;$E19434,'Employee List'!$A:$E,5,0)</f>
        <v>E-1376</v>
      </c>
    </row>
    <row r="19435" spans="1:9" x14ac:dyDescent="0.35">
      <c r="A19435" t="s">
        <v>1257</v>
      </c>
      <c r="B19435" t="s">
        <v>301</v>
      </c>
      <c r="C19435" t="s">
        <v>399</v>
      </c>
      <c r="D19435" t="s">
        <v>1261</v>
      </c>
      <c r="E19435" t="s">
        <v>29</v>
      </c>
      <c r="F19435">
        <v>74148</v>
      </c>
      <c r="G19435">
        <v>38325</v>
      </c>
      <c r="H19435">
        <v>0.51687166208124291</v>
      </c>
      <c r="I19435" t="str">
        <f>VLOOKUP($B19435&amp;$E19435,'Employee List'!$A:$E,5,0)</f>
        <v>E-1376</v>
      </c>
    </row>
    <row r="19436" spans="1:9" x14ac:dyDescent="0.35">
      <c r="A19436" t="s">
        <v>1257</v>
      </c>
      <c r="B19436" t="s">
        <v>301</v>
      </c>
      <c r="C19436" t="s">
        <v>399</v>
      </c>
      <c r="D19436" t="s">
        <v>1261</v>
      </c>
      <c r="E19436" t="s">
        <v>30</v>
      </c>
      <c r="F19436">
        <v>77960</v>
      </c>
      <c r="G19436">
        <v>87765</v>
      </c>
      <c r="H19436">
        <v>1.1257696254489482</v>
      </c>
      <c r="I19436" t="str">
        <f>VLOOKUP($B19436&amp;$E19436,'Employee List'!$A:$E,5,0)</f>
        <v>E-1376</v>
      </c>
    </row>
    <row r="19437" spans="1:9" x14ac:dyDescent="0.35">
      <c r="A19437" t="s">
        <v>1257</v>
      </c>
      <c r="B19437" t="s">
        <v>301</v>
      </c>
      <c r="C19437" t="s">
        <v>399</v>
      </c>
      <c r="D19437" t="s">
        <v>1261</v>
      </c>
      <c r="E19437" t="s">
        <v>31</v>
      </c>
      <c r="F19437">
        <v>80260</v>
      </c>
      <c r="G19437">
        <v>78830</v>
      </c>
      <c r="H19437">
        <v>0.98218290555693999</v>
      </c>
      <c r="I19437" t="str">
        <f>VLOOKUP($B19437&amp;$E19437,'Employee List'!$A:$E,5,0)</f>
        <v>E-1376</v>
      </c>
    </row>
    <row r="19438" spans="1:9" x14ac:dyDescent="0.35">
      <c r="A19438" t="s">
        <v>1257</v>
      </c>
      <c r="B19438" t="s">
        <v>301</v>
      </c>
      <c r="C19438" t="s">
        <v>399</v>
      </c>
      <c r="D19438" t="s">
        <v>1266</v>
      </c>
      <c r="E19438" t="s">
        <v>29</v>
      </c>
      <c r="F19438">
        <v>68838</v>
      </c>
      <c r="G19438">
        <v>53859</v>
      </c>
      <c r="H19438">
        <v>0.78240216159679243</v>
      </c>
      <c r="I19438" t="str">
        <f>VLOOKUP($B19438&amp;$E19438,'Employee List'!$A:$E,5,0)</f>
        <v>E-1376</v>
      </c>
    </row>
    <row r="19439" spans="1:9" x14ac:dyDescent="0.35">
      <c r="A19439" t="s">
        <v>1257</v>
      </c>
      <c r="B19439" t="s">
        <v>301</v>
      </c>
      <c r="C19439" t="s">
        <v>399</v>
      </c>
      <c r="D19439" t="s">
        <v>1266</v>
      </c>
      <c r="E19439" t="s">
        <v>30</v>
      </c>
      <c r="F19439">
        <v>71652</v>
      </c>
      <c r="G19439">
        <v>62359</v>
      </c>
      <c r="H19439">
        <v>0.87030369005750019</v>
      </c>
      <c r="I19439" t="str">
        <f>VLOOKUP($B19439&amp;$E19439,'Employee List'!$A:$E,5,0)</f>
        <v>E-1376</v>
      </c>
    </row>
    <row r="19440" spans="1:9" x14ac:dyDescent="0.35">
      <c r="A19440" t="s">
        <v>1257</v>
      </c>
      <c r="B19440" t="s">
        <v>301</v>
      </c>
      <c r="C19440" t="s">
        <v>399</v>
      </c>
      <c r="D19440" t="s">
        <v>1266</v>
      </c>
      <c r="E19440" t="s">
        <v>31</v>
      </c>
      <c r="F19440">
        <v>76568</v>
      </c>
      <c r="G19440">
        <v>55117</v>
      </c>
      <c r="H19440">
        <v>0.71984379897607353</v>
      </c>
      <c r="I19440" t="str">
        <f>VLOOKUP($B19440&amp;$E19440,'Employee List'!$A:$E,5,0)</f>
        <v>E-1376</v>
      </c>
    </row>
    <row r="19441" spans="1:9" x14ac:dyDescent="0.35">
      <c r="A19441" t="s">
        <v>1257</v>
      </c>
      <c r="B19441" t="s">
        <v>301</v>
      </c>
      <c r="C19441" t="s">
        <v>399</v>
      </c>
      <c r="D19441" t="s">
        <v>1267</v>
      </c>
      <c r="E19441" t="s">
        <v>29</v>
      </c>
      <c r="F19441">
        <v>34291</v>
      </c>
      <c r="G19441">
        <v>27328</v>
      </c>
      <c r="H19441">
        <v>0.7969438044968068</v>
      </c>
      <c r="I19441" t="str">
        <f>VLOOKUP($B19441&amp;$E19441,'Employee List'!$A:$E,5,0)</f>
        <v>E-1376</v>
      </c>
    </row>
    <row r="19442" spans="1:9" x14ac:dyDescent="0.35">
      <c r="A19442" t="s">
        <v>1257</v>
      </c>
      <c r="B19442" t="s">
        <v>301</v>
      </c>
      <c r="C19442" t="s">
        <v>399</v>
      </c>
      <c r="D19442" t="s">
        <v>1267</v>
      </c>
      <c r="E19442" t="s">
        <v>30</v>
      </c>
      <c r="F19442">
        <v>34281</v>
      </c>
      <c r="G19442">
        <v>21774</v>
      </c>
      <c r="H19442">
        <v>0.6351623348210379</v>
      </c>
      <c r="I19442" t="str">
        <f>VLOOKUP($B19442&amp;$E19442,'Employee List'!$A:$E,5,0)</f>
        <v>E-1376</v>
      </c>
    </row>
    <row r="19443" spans="1:9" x14ac:dyDescent="0.35">
      <c r="A19443" t="s">
        <v>1257</v>
      </c>
      <c r="B19443" t="s">
        <v>301</v>
      </c>
      <c r="C19443" t="s">
        <v>399</v>
      </c>
      <c r="D19443" t="s">
        <v>1267</v>
      </c>
      <c r="E19443" t="s">
        <v>31</v>
      </c>
      <c r="F19443">
        <v>35956</v>
      </c>
      <c r="G19443">
        <v>21082</v>
      </c>
      <c r="H19443">
        <v>0.58632773389698523</v>
      </c>
      <c r="I19443" t="str">
        <f>VLOOKUP($B19443&amp;$E19443,'Employee List'!$A:$E,5,0)</f>
        <v>E-1376</v>
      </c>
    </row>
    <row r="19444" spans="1:9" x14ac:dyDescent="0.35">
      <c r="A19444" t="s">
        <v>1257</v>
      </c>
      <c r="B19444" t="s">
        <v>301</v>
      </c>
      <c r="C19444" t="s">
        <v>399</v>
      </c>
      <c r="D19444" t="s">
        <v>1268</v>
      </c>
      <c r="E19444" t="s">
        <v>29</v>
      </c>
      <c r="F19444">
        <v>12495</v>
      </c>
      <c r="G19444">
        <v>6410</v>
      </c>
      <c r="H19444">
        <v>0.51300520208083233</v>
      </c>
      <c r="I19444" t="str">
        <f>VLOOKUP($B19444&amp;$E19444,'Employee List'!$A:$E,5,0)</f>
        <v>E-1376</v>
      </c>
    </row>
    <row r="19445" spans="1:9" x14ac:dyDescent="0.35">
      <c r="A19445" t="s">
        <v>1257</v>
      </c>
      <c r="B19445" t="s">
        <v>301</v>
      </c>
      <c r="C19445" t="s">
        <v>399</v>
      </c>
      <c r="D19445" t="s">
        <v>1268</v>
      </c>
      <c r="E19445" t="s">
        <v>30</v>
      </c>
      <c r="F19445">
        <v>12993</v>
      </c>
      <c r="G19445">
        <v>5054</v>
      </c>
      <c r="H19445">
        <v>0.38897868082813825</v>
      </c>
      <c r="I19445" t="str">
        <f>VLOOKUP($B19445&amp;$E19445,'Employee List'!$A:$E,5,0)</f>
        <v>E-1376</v>
      </c>
    </row>
    <row r="19446" spans="1:9" x14ac:dyDescent="0.35">
      <c r="A19446" t="s">
        <v>1257</v>
      </c>
      <c r="B19446" t="s">
        <v>301</v>
      </c>
      <c r="C19446" t="s">
        <v>399</v>
      </c>
      <c r="D19446" t="s">
        <v>1268</v>
      </c>
      <c r="E19446" t="s">
        <v>31</v>
      </c>
      <c r="F19446">
        <v>12541</v>
      </c>
      <c r="G19446">
        <v>3128</v>
      </c>
      <c r="H19446">
        <v>0.24942189618052787</v>
      </c>
      <c r="I19446" t="str">
        <f>VLOOKUP($B19446&amp;$E19446,'Employee List'!$A:$E,5,0)</f>
        <v>E-1376</v>
      </c>
    </row>
    <row r="19447" spans="1:9" x14ac:dyDescent="0.35">
      <c r="A19447" t="s">
        <v>1257</v>
      </c>
      <c r="B19447" t="s">
        <v>301</v>
      </c>
      <c r="C19447" t="s">
        <v>399</v>
      </c>
      <c r="D19447" t="s">
        <v>1269</v>
      </c>
      <c r="E19447" t="s">
        <v>29</v>
      </c>
      <c r="F19447">
        <v>76487</v>
      </c>
      <c r="G19447">
        <v>32130</v>
      </c>
      <c r="H19447">
        <v>0.42007138467974953</v>
      </c>
      <c r="I19447" t="str">
        <f>VLOOKUP($B19447&amp;$E19447,'Employee List'!$A:$E,5,0)</f>
        <v>E-1376</v>
      </c>
    </row>
    <row r="19448" spans="1:9" x14ac:dyDescent="0.35">
      <c r="A19448" t="s">
        <v>1257</v>
      </c>
      <c r="B19448" t="s">
        <v>301</v>
      </c>
      <c r="C19448" t="s">
        <v>399</v>
      </c>
      <c r="D19448" t="s">
        <v>1269</v>
      </c>
      <c r="E19448" t="s">
        <v>30</v>
      </c>
      <c r="F19448">
        <v>80624</v>
      </c>
      <c r="G19448">
        <v>33078</v>
      </c>
      <c r="H19448">
        <v>0.41027485612224646</v>
      </c>
      <c r="I19448" t="str">
        <f>VLOOKUP($B19448&amp;$E19448,'Employee List'!$A:$E,5,0)</f>
        <v>E-1376</v>
      </c>
    </row>
    <row r="19449" spans="1:9" x14ac:dyDescent="0.35">
      <c r="A19449" t="s">
        <v>1257</v>
      </c>
      <c r="B19449" t="s">
        <v>301</v>
      </c>
      <c r="C19449" t="s">
        <v>399</v>
      </c>
      <c r="D19449" t="s">
        <v>1269</v>
      </c>
      <c r="E19449" t="s">
        <v>31</v>
      </c>
      <c r="F19449">
        <v>68849</v>
      </c>
      <c r="G19449">
        <v>9851</v>
      </c>
      <c r="H19449">
        <v>0.14308123574779591</v>
      </c>
      <c r="I19449" t="str">
        <f>VLOOKUP($B19449&amp;$E19449,'Employee List'!$A:$E,5,0)</f>
        <v>E-1376</v>
      </c>
    </row>
    <row r="19450" spans="1:9" x14ac:dyDescent="0.35">
      <c r="A19450" t="s">
        <v>1257</v>
      </c>
      <c r="B19450" t="s">
        <v>301</v>
      </c>
      <c r="C19450" t="s">
        <v>399</v>
      </c>
      <c r="D19450" t="s">
        <v>1270</v>
      </c>
      <c r="E19450" t="s">
        <v>29</v>
      </c>
      <c r="F19450">
        <v>9390</v>
      </c>
      <c r="G19450">
        <v>5963</v>
      </c>
      <c r="H19450">
        <v>0.63503727369542062</v>
      </c>
      <c r="I19450" t="str">
        <f>VLOOKUP($B19450&amp;$E19450,'Employee List'!$A:$E,5,0)</f>
        <v>E-1376</v>
      </c>
    </row>
    <row r="19451" spans="1:9" x14ac:dyDescent="0.35">
      <c r="A19451" t="s">
        <v>1257</v>
      </c>
      <c r="B19451" t="s">
        <v>301</v>
      </c>
      <c r="C19451" t="s">
        <v>399</v>
      </c>
      <c r="D19451" t="s">
        <v>1270</v>
      </c>
      <c r="E19451" t="s">
        <v>30</v>
      </c>
      <c r="F19451">
        <v>8389</v>
      </c>
      <c r="G19451">
        <v>5344</v>
      </c>
      <c r="H19451">
        <v>0.63702467516986527</v>
      </c>
      <c r="I19451" t="str">
        <f>VLOOKUP($B19451&amp;$E19451,'Employee List'!$A:$E,5,0)</f>
        <v>E-1376</v>
      </c>
    </row>
    <row r="19452" spans="1:9" x14ac:dyDescent="0.35">
      <c r="A19452" t="s">
        <v>1257</v>
      </c>
      <c r="B19452" t="s">
        <v>301</v>
      </c>
      <c r="C19452" t="s">
        <v>399</v>
      </c>
      <c r="D19452" t="s">
        <v>1270</v>
      </c>
      <c r="E19452" t="s">
        <v>31</v>
      </c>
      <c r="F19452">
        <v>11524</v>
      </c>
      <c r="G19452">
        <v>5385</v>
      </c>
      <c r="H19452">
        <v>0.46728566469975702</v>
      </c>
      <c r="I19452" t="str">
        <f>VLOOKUP($B19452&amp;$E19452,'Employee List'!$A:$E,5,0)</f>
        <v>E-1376</v>
      </c>
    </row>
    <row r="19453" spans="1:9" x14ac:dyDescent="0.35">
      <c r="A19453" t="s">
        <v>1257</v>
      </c>
      <c r="B19453" t="s">
        <v>301</v>
      </c>
      <c r="C19453" t="s">
        <v>399</v>
      </c>
      <c r="D19453" t="s">
        <v>1271</v>
      </c>
      <c r="E19453" t="s">
        <v>29</v>
      </c>
      <c r="F19453">
        <v>8033</v>
      </c>
      <c r="G19453">
        <v>14085</v>
      </c>
      <c r="H19453">
        <v>1.7533922569401219</v>
      </c>
      <c r="I19453" t="str">
        <f>VLOOKUP($B19453&amp;$E19453,'Employee List'!$A:$E,5,0)</f>
        <v>E-1376</v>
      </c>
    </row>
    <row r="19454" spans="1:9" x14ac:dyDescent="0.35">
      <c r="A19454" t="s">
        <v>1257</v>
      </c>
      <c r="B19454" t="s">
        <v>301</v>
      </c>
      <c r="C19454" t="s">
        <v>399</v>
      </c>
      <c r="D19454" t="s">
        <v>1271</v>
      </c>
      <c r="E19454" t="s">
        <v>30</v>
      </c>
      <c r="F19454">
        <v>10890</v>
      </c>
      <c r="G19454">
        <v>11877</v>
      </c>
      <c r="H19454">
        <v>1.0906336088154269</v>
      </c>
      <c r="I19454" t="str">
        <f>VLOOKUP($B19454&amp;$E19454,'Employee List'!$A:$E,5,0)</f>
        <v>E-1376</v>
      </c>
    </row>
    <row r="19455" spans="1:9" x14ac:dyDescent="0.35">
      <c r="A19455" t="s">
        <v>1257</v>
      </c>
      <c r="B19455" t="s">
        <v>301</v>
      </c>
      <c r="C19455" t="s">
        <v>399</v>
      </c>
      <c r="D19455" t="s">
        <v>1271</v>
      </c>
      <c r="E19455" t="s">
        <v>31</v>
      </c>
      <c r="F19455">
        <v>10908</v>
      </c>
      <c r="G19455">
        <v>7188</v>
      </c>
      <c r="H19455">
        <v>0.65896589658965898</v>
      </c>
      <c r="I19455" t="str">
        <f>VLOOKUP($B19455&amp;$E19455,'Employee List'!$A:$E,5,0)</f>
        <v>E-1376</v>
      </c>
    </row>
    <row r="19456" spans="1:9" x14ac:dyDescent="0.35">
      <c r="A19456" t="s">
        <v>1257</v>
      </c>
      <c r="B19456" t="s">
        <v>301</v>
      </c>
      <c r="C19456" t="s">
        <v>399</v>
      </c>
      <c r="D19456" t="s">
        <v>1258</v>
      </c>
      <c r="E19456" t="s">
        <v>29</v>
      </c>
      <c r="F19456">
        <v>202701</v>
      </c>
      <c r="G19456">
        <v>259590</v>
      </c>
      <c r="H19456">
        <v>1.2806547574999629</v>
      </c>
      <c r="I19456" t="str">
        <f>VLOOKUP($B19456&amp;$E19456,'Employee List'!$A:$E,5,0)</f>
        <v>E-1376</v>
      </c>
    </row>
    <row r="19457" spans="1:9" x14ac:dyDescent="0.35">
      <c r="A19457" t="s">
        <v>1257</v>
      </c>
      <c r="B19457" t="s">
        <v>301</v>
      </c>
      <c r="C19457" t="s">
        <v>399</v>
      </c>
      <c r="D19457" t="s">
        <v>1258</v>
      </c>
      <c r="E19457" t="s">
        <v>30</v>
      </c>
      <c r="F19457">
        <v>197246</v>
      </c>
      <c r="G19457">
        <v>178936</v>
      </c>
      <c r="H19457">
        <v>0.90717175506727643</v>
      </c>
      <c r="I19457" t="str">
        <f>VLOOKUP($B19457&amp;$E19457,'Employee List'!$A:$E,5,0)</f>
        <v>E-1376</v>
      </c>
    </row>
    <row r="19458" spans="1:9" x14ac:dyDescent="0.35">
      <c r="A19458" t="s">
        <v>1257</v>
      </c>
      <c r="B19458" t="s">
        <v>301</v>
      </c>
      <c r="C19458" t="s">
        <v>399</v>
      </c>
      <c r="D19458" t="s">
        <v>1258</v>
      </c>
      <c r="E19458" t="s">
        <v>31</v>
      </c>
      <c r="F19458">
        <v>193564</v>
      </c>
      <c r="G19458">
        <v>114920</v>
      </c>
      <c r="H19458">
        <v>0.59370544109441836</v>
      </c>
      <c r="I19458" t="str">
        <f>VLOOKUP($B19458&amp;$E19458,'Employee List'!$A:$E,5,0)</f>
        <v>E-1376</v>
      </c>
    </row>
    <row r="19459" spans="1:9" x14ac:dyDescent="0.35">
      <c r="A19459" t="s">
        <v>1257</v>
      </c>
      <c r="B19459" t="s">
        <v>301</v>
      </c>
      <c r="C19459" t="s">
        <v>399</v>
      </c>
      <c r="D19459" t="s">
        <v>1272</v>
      </c>
      <c r="E19459" t="s">
        <v>29</v>
      </c>
      <c r="F19459">
        <v>20265</v>
      </c>
      <c r="G19459">
        <v>11316</v>
      </c>
      <c r="H19459">
        <v>0.55840118430792007</v>
      </c>
      <c r="I19459" t="str">
        <f>VLOOKUP($B19459&amp;$E19459,'Employee List'!$A:$E,5,0)</f>
        <v>E-1376</v>
      </c>
    </row>
    <row r="19460" spans="1:9" x14ac:dyDescent="0.35">
      <c r="A19460" t="s">
        <v>1257</v>
      </c>
      <c r="B19460" t="s">
        <v>301</v>
      </c>
      <c r="C19460" t="s">
        <v>399</v>
      </c>
      <c r="D19460" t="s">
        <v>1272</v>
      </c>
      <c r="E19460" t="s">
        <v>30</v>
      </c>
      <c r="F19460">
        <v>19557</v>
      </c>
      <c r="G19460">
        <v>21549</v>
      </c>
      <c r="H19460">
        <v>1.1018561129007516</v>
      </c>
      <c r="I19460" t="str">
        <f>VLOOKUP($B19460&amp;$E19460,'Employee List'!$A:$E,5,0)</f>
        <v>E-1376</v>
      </c>
    </row>
    <row r="19461" spans="1:9" x14ac:dyDescent="0.35">
      <c r="A19461" t="s">
        <v>1257</v>
      </c>
      <c r="B19461" t="s">
        <v>301</v>
      </c>
      <c r="C19461" t="s">
        <v>399</v>
      </c>
      <c r="D19461" t="s">
        <v>1272</v>
      </c>
      <c r="E19461" t="s">
        <v>31</v>
      </c>
      <c r="F19461">
        <v>24567</v>
      </c>
      <c r="G19461">
        <v>19708</v>
      </c>
      <c r="H19461">
        <v>0.8022143525868034</v>
      </c>
      <c r="I19461" t="str">
        <f>VLOOKUP($B19461&amp;$E19461,'Employee List'!$A:$E,5,0)</f>
        <v>E-1376</v>
      </c>
    </row>
    <row r="19462" spans="1:9" x14ac:dyDescent="0.35">
      <c r="A19462" t="s">
        <v>1257</v>
      </c>
      <c r="B19462" t="s">
        <v>301</v>
      </c>
      <c r="C19462" t="s">
        <v>399</v>
      </c>
      <c r="D19462" t="s">
        <v>1259</v>
      </c>
      <c r="E19462" t="s">
        <v>29</v>
      </c>
      <c r="F19462">
        <v>21660</v>
      </c>
      <c r="G19462">
        <v>17777</v>
      </c>
      <c r="H19462">
        <v>0.82072945521698981</v>
      </c>
      <c r="I19462" t="str">
        <f>VLOOKUP($B19462&amp;$E19462,'Employee List'!$A:$E,5,0)</f>
        <v>E-1376</v>
      </c>
    </row>
    <row r="19463" spans="1:9" x14ac:dyDescent="0.35">
      <c r="A19463" t="s">
        <v>1257</v>
      </c>
      <c r="B19463" t="s">
        <v>301</v>
      </c>
      <c r="C19463" t="s">
        <v>399</v>
      </c>
      <c r="D19463" t="s">
        <v>1259</v>
      </c>
      <c r="E19463" t="s">
        <v>30</v>
      </c>
      <c r="F19463">
        <v>23068</v>
      </c>
      <c r="G19463">
        <v>22198</v>
      </c>
      <c r="H19463">
        <v>0.96228541702791748</v>
      </c>
      <c r="I19463" t="str">
        <f>VLOOKUP($B19463&amp;$E19463,'Employee List'!$A:$E,5,0)</f>
        <v>E-1376</v>
      </c>
    </row>
    <row r="19464" spans="1:9" x14ac:dyDescent="0.35">
      <c r="A19464" t="s">
        <v>1257</v>
      </c>
      <c r="B19464" t="s">
        <v>301</v>
      </c>
      <c r="C19464" t="s">
        <v>399</v>
      </c>
      <c r="D19464" t="s">
        <v>1259</v>
      </c>
      <c r="E19464" t="s">
        <v>31</v>
      </c>
      <c r="F19464">
        <v>23788</v>
      </c>
      <c r="G19464">
        <v>13565</v>
      </c>
      <c r="H19464">
        <v>0.57024550193374812</v>
      </c>
      <c r="I19464" t="str">
        <f>VLOOKUP($B19464&amp;$E19464,'Employee List'!$A:$E,5,0)</f>
        <v>E-1376</v>
      </c>
    </row>
    <row r="19465" spans="1:9" x14ac:dyDescent="0.35">
      <c r="A19465" t="s">
        <v>1257</v>
      </c>
      <c r="B19465" t="s">
        <v>301</v>
      </c>
      <c r="C19465" t="s">
        <v>399</v>
      </c>
      <c r="D19465" t="s">
        <v>1273</v>
      </c>
      <c r="E19465" t="s">
        <v>29</v>
      </c>
      <c r="F19465">
        <v>8009</v>
      </c>
      <c r="G19465">
        <v>3963</v>
      </c>
      <c r="H19465">
        <v>0.49481832937944814</v>
      </c>
      <c r="I19465" t="str">
        <f>VLOOKUP($B19465&amp;$E19465,'Employee List'!$A:$E,5,0)</f>
        <v>E-1376</v>
      </c>
    </row>
    <row r="19466" spans="1:9" x14ac:dyDescent="0.35">
      <c r="A19466" t="s">
        <v>1257</v>
      </c>
      <c r="B19466" t="s">
        <v>301</v>
      </c>
      <c r="C19466" t="s">
        <v>399</v>
      </c>
      <c r="D19466" t="s">
        <v>1273</v>
      </c>
      <c r="E19466" t="s">
        <v>30</v>
      </c>
      <c r="F19466">
        <v>7927</v>
      </c>
      <c r="G19466">
        <v>7356</v>
      </c>
      <c r="H19466">
        <v>0.92796770531096251</v>
      </c>
      <c r="I19466" t="str">
        <f>VLOOKUP($B19466&amp;$E19466,'Employee List'!$A:$E,5,0)</f>
        <v>E-1376</v>
      </c>
    </row>
    <row r="19467" spans="1:9" x14ac:dyDescent="0.35">
      <c r="A19467" t="s">
        <v>1257</v>
      </c>
      <c r="B19467" t="s">
        <v>301</v>
      </c>
      <c r="C19467" t="s">
        <v>399</v>
      </c>
      <c r="D19467" t="s">
        <v>1273</v>
      </c>
      <c r="E19467" t="s">
        <v>31</v>
      </c>
      <c r="F19467">
        <v>7248</v>
      </c>
      <c r="G19467">
        <v>5512</v>
      </c>
      <c r="H19467">
        <v>0.76048565121412803</v>
      </c>
      <c r="I19467" t="str">
        <f>VLOOKUP($B19467&amp;$E19467,'Employee List'!$A:$E,5,0)</f>
        <v>E-1376</v>
      </c>
    </row>
    <row r="19468" spans="1:9" x14ac:dyDescent="0.35">
      <c r="A19468" t="s">
        <v>1257</v>
      </c>
      <c r="B19468" t="s">
        <v>301</v>
      </c>
      <c r="C19468" t="s">
        <v>399</v>
      </c>
      <c r="D19468" t="s">
        <v>1275</v>
      </c>
      <c r="E19468" t="s">
        <v>29</v>
      </c>
      <c r="F19468">
        <v>1722</v>
      </c>
      <c r="G19468">
        <v>5449</v>
      </c>
      <c r="H19468">
        <v>3.1643437862950057</v>
      </c>
      <c r="I19468" t="str">
        <f>VLOOKUP($B19468&amp;$E19468,'Employee List'!$A:$E,5,0)</f>
        <v>E-1376</v>
      </c>
    </row>
    <row r="19469" spans="1:9" x14ac:dyDescent="0.35">
      <c r="A19469" t="s">
        <v>1257</v>
      </c>
      <c r="B19469" t="s">
        <v>301</v>
      </c>
      <c r="C19469" t="s">
        <v>399</v>
      </c>
      <c r="D19469" t="s">
        <v>1275</v>
      </c>
      <c r="E19469" t="s">
        <v>30</v>
      </c>
      <c r="F19469">
        <v>1745</v>
      </c>
      <c r="G19469">
        <v>7128</v>
      </c>
      <c r="H19469">
        <v>4.0848137535816615</v>
      </c>
      <c r="I19469" t="str">
        <f>VLOOKUP($B19469&amp;$E19469,'Employee List'!$A:$E,5,0)</f>
        <v>E-1376</v>
      </c>
    </row>
    <row r="19470" spans="1:9" x14ac:dyDescent="0.35">
      <c r="A19470" t="s">
        <v>1257</v>
      </c>
      <c r="B19470" t="s">
        <v>301</v>
      </c>
      <c r="C19470" t="s">
        <v>399</v>
      </c>
      <c r="D19470" t="s">
        <v>1275</v>
      </c>
      <c r="E19470" t="s">
        <v>31</v>
      </c>
      <c r="F19470">
        <v>2508</v>
      </c>
      <c r="G19470">
        <v>2976</v>
      </c>
      <c r="H19470">
        <v>1.1866028708133971</v>
      </c>
      <c r="I19470" t="str">
        <f>VLOOKUP($B19470&amp;$E19470,'Employee List'!$A:$E,5,0)</f>
        <v>E-1376</v>
      </c>
    </row>
    <row r="19471" spans="1:9" x14ac:dyDescent="0.35">
      <c r="A19471" t="s">
        <v>1257</v>
      </c>
      <c r="B19471" t="s">
        <v>301</v>
      </c>
      <c r="C19471" t="s">
        <v>399</v>
      </c>
      <c r="D19471" t="s">
        <v>1276</v>
      </c>
      <c r="E19471" t="s">
        <v>29</v>
      </c>
      <c r="F19471">
        <v>4411</v>
      </c>
      <c r="G19471">
        <v>4408</v>
      </c>
      <c r="H19471">
        <v>0.99931988211289957</v>
      </c>
      <c r="I19471" t="str">
        <f>VLOOKUP($B19471&amp;$E19471,'Employee List'!$A:$E,5,0)</f>
        <v>E-1376</v>
      </c>
    </row>
    <row r="19472" spans="1:9" x14ac:dyDescent="0.35">
      <c r="A19472" t="s">
        <v>1257</v>
      </c>
      <c r="B19472" t="s">
        <v>301</v>
      </c>
      <c r="C19472" t="s">
        <v>399</v>
      </c>
      <c r="D19472" t="s">
        <v>1276</v>
      </c>
      <c r="E19472" t="s">
        <v>30</v>
      </c>
      <c r="F19472">
        <v>2957</v>
      </c>
      <c r="G19472">
        <v>3576</v>
      </c>
      <c r="H19472">
        <v>1.2093337842407845</v>
      </c>
      <c r="I19472" t="str">
        <f>VLOOKUP($B19472&amp;$E19472,'Employee List'!$A:$E,5,0)</f>
        <v>E-1376</v>
      </c>
    </row>
    <row r="19473" spans="1:9" x14ac:dyDescent="0.35">
      <c r="A19473" t="s">
        <v>1257</v>
      </c>
      <c r="B19473" t="s">
        <v>301</v>
      </c>
      <c r="C19473" t="s">
        <v>399</v>
      </c>
      <c r="D19473" t="s">
        <v>1276</v>
      </c>
      <c r="E19473" t="s">
        <v>31</v>
      </c>
      <c r="F19473">
        <v>5530</v>
      </c>
      <c r="G19473">
        <v>3517</v>
      </c>
      <c r="H19473">
        <v>0.63598553345388786</v>
      </c>
      <c r="I19473" t="str">
        <f>VLOOKUP($B19473&amp;$E19473,'Employee List'!$A:$E,5,0)</f>
        <v>E-1376</v>
      </c>
    </row>
    <row r="19474" spans="1:9" x14ac:dyDescent="0.35">
      <c r="A19474" t="s">
        <v>1257</v>
      </c>
      <c r="B19474" t="s">
        <v>301</v>
      </c>
      <c r="C19474" t="s">
        <v>399</v>
      </c>
      <c r="D19474" t="s">
        <v>1277</v>
      </c>
      <c r="E19474" t="s">
        <v>29</v>
      </c>
      <c r="F19474">
        <v>6560</v>
      </c>
      <c r="G19474">
        <v>7548</v>
      </c>
      <c r="H19474">
        <v>1.150609756097561</v>
      </c>
      <c r="I19474" t="str">
        <f>VLOOKUP($B19474&amp;$E19474,'Employee List'!$A:$E,5,0)</f>
        <v>E-1376</v>
      </c>
    </row>
    <row r="19475" spans="1:9" x14ac:dyDescent="0.35">
      <c r="A19475" t="s">
        <v>1257</v>
      </c>
      <c r="B19475" t="s">
        <v>301</v>
      </c>
      <c r="C19475" t="s">
        <v>399</v>
      </c>
      <c r="D19475" t="s">
        <v>1277</v>
      </c>
      <c r="E19475" t="s">
        <v>30</v>
      </c>
      <c r="F19475">
        <v>9501</v>
      </c>
      <c r="G19475">
        <v>5873</v>
      </c>
      <c r="H19475">
        <v>0.61814545837280288</v>
      </c>
      <c r="I19475" t="str">
        <f>VLOOKUP($B19475&amp;$E19475,'Employee List'!$A:$E,5,0)</f>
        <v>E-1376</v>
      </c>
    </row>
    <row r="19476" spans="1:9" x14ac:dyDescent="0.35">
      <c r="A19476" t="s">
        <v>1257</v>
      </c>
      <c r="B19476" t="s">
        <v>301</v>
      </c>
      <c r="C19476" t="s">
        <v>399</v>
      </c>
      <c r="D19476" t="s">
        <v>1277</v>
      </c>
      <c r="E19476" t="s">
        <v>31</v>
      </c>
      <c r="F19476">
        <v>7003</v>
      </c>
      <c r="G19476">
        <v>6390</v>
      </c>
      <c r="H19476">
        <v>0.9124660859631587</v>
      </c>
      <c r="I19476" t="str">
        <f>VLOOKUP($B19476&amp;$E19476,'Employee List'!$A:$E,5,0)</f>
        <v>E-1376</v>
      </c>
    </row>
    <row r="19477" spans="1:9" x14ac:dyDescent="0.35">
      <c r="A19477" t="s">
        <v>1257</v>
      </c>
      <c r="B19477" t="s">
        <v>301</v>
      </c>
      <c r="C19477" t="s">
        <v>399</v>
      </c>
      <c r="D19477" t="s">
        <v>1278</v>
      </c>
      <c r="E19477" t="s">
        <v>29</v>
      </c>
      <c r="F19477">
        <v>37675</v>
      </c>
      <c r="G19477">
        <v>26721</v>
      </c>
      <c r="H19477">
        <v>0.70925016589250167</v>
      </c>
      <c r="I19477" t="str">
        <f>VLOOKUP($B19477&amp;$E19477,'Employee List'!$A:$E,5,0)</f>
        <v>E-1376</v>
      </c>
    </row>
    <row r="19478" spans="1:9" x14ac:dyDescent="0.35">
      <c r="A19478" t="s">
        <v>1257</v>
      </c>
      <c r="B19478" t="s">
        <v>301</v>
      </c>
      <c r="C19478" t="s">
        <v>399</v>
      </c>
      <c r="D19478" t="s">
        <v>1278</v>
      </c>
      <c r="E19478" t="s">
        <v>30</v>
      </c>
      <c r="F19478">
        <v>36971</v>
      </c>
      <c r="G19478">
        <v>16988</v>
      </c>
      <c r="H19478">
        <v>0.45949528008439045</v>
      </c>
      <c r="I19478" t="str">
        <f>VLOOKUP($B19478&amp;$E19478,'Employee List'!$A:$E,5,0)</f>
        <v>E-1376</v>
      </c>
    </row>
    <row r="19479" spans="1:9" x14ac:dyDescent="0.35">
      <c r="A19479" t="s">
        <v>1257</v>
      </c>
      <c r="B19479" t="s">
        <v>301</v>
      </c>
      <c r="C19479" t="s">
        <v>399</v>
      </c>
      <c r="D19479" t="s">
        <v>1278</v>
      </c>
      <c r="E19479" t="s">
        <v>31</v>
      </c>
      <c r="F19479">
        <v>34784</v>
      </c>
      <c r="G19479">
        <v>31689</v>
      </c>
      <c r="H19479">
        <v>0.91102230910763571</v>
      </c>
      <c r="I19479" t="str">
        <f>VLOOKUP($B19479&amp;$E19479,'Employee List'!$A:$E,5,0)</f>
        <v>E-1376</v>
      </c>
    </row>
    <row r="19480" spans="1:9" x14ac:dyDescent="0.35">
      <c r="A19480" t="s">
        <v>1257</v>
      </c>
      <c r="B19480" t="s">
        <v>301</v>
      </c>
      <c r="C19480" t="s">
        <v>399</v>
      </c>
      <c r="D19480" t="s">
        <v>1279</v>
      </c>
      <c r="E19480" t="s">
        <v>29</v>
      </c>
      <c r="F19480">
        <v>3514</v>
      </c>
      <c r="G19480">
        <v>2526</v>
      </c>
      <c r="H19480">
        <v>0.71883892999430843</v>
      </c>
      <c r="I19480" t="str">
        <f>VLOOKUP($B19480&amp;$E19480,'Employee List'!$A:$E,5,0)</f>
        <v>E-1376</v>
      </c>
    </row>
    <row r="19481" spans="1:9" x14ac:dyDescent="0.35">
      <c r="A19481" t="s">
        <v>1257</v>
      </c>
      <c r="B19481" t="s">
        <v>301</v>
      </c>
      <c r="C19481" t="s">
        <v>399</v>
      </c>
      <c r="D19481" t="s">
        <v>1279</v>
      </c>
      <c r="E19481" t="s">
        <v>30</v>
      </c>
      <c r="F19481">
        <v>1357</v>
      </c>
      <c r="G19481">
        <v>1119</v>
      </c>
      <c r="H19481">
        <v>0.82461311717022845</v>
      </c>
      <c r="I19481" t="str">
        <f>VLOOKUP($B19481&amp;$E19481,'Employee List'!$A:$E,5,0)</f>
        <v>E-1376</v>
      </c>
    </row>
    <row r="19482" spans="1:9" x14ac:dyDescent="0.35">
      <c r="A19482" t="s">
        <v>1257</v>
      </c>
      <c r="B19482" t="s">
        <v>301</v>
      </c>
      <c r="C19482" t="s">
        <v>399</v>
      </c>
      <c r="D19482" t="s">
        <v>1279</v>
      </c>
      <c r="E19482" t="s">
        <v>31</v>
      </c>
      <c r="F19482">
        <v>1731</v>
      </c>
      <c r="G19482">
        <v>1474</v>
      </c>
      <c r="H19482">
        <v>0.85153090699017908</v>
      </c>
      <c r="I19482" t="str">
        <f>VLOOKUP($B19482&amp;$E19482,'Employee List'!$A:$E,5,0)</f>
        <v>E-1376</v>
      </c>
    </row>
    <row r="19483" spans="1:9" x14ac:dyDescent="0.35">
      <c r="A19483" t="s">
        <v>1257</v>
      </c>
      <c r="B19483" t="s">
        <v>301</v>
      </c>
      <c r="C19483" t="s">
        <v>399</v>
      </c>
      <c r="D19483" t="s">
        <v>1280</v>
      </c>
      <c r="E19483" t="s">
        <v>29</v>
      </c>
      <c r="F19483">
        <v>3750</v>
      </c>
      <c r="G19483">
        <v>5590</v>
      </c>
      <c r="H19483">
        <v>1.4906666666666666</v>
      </c>
      <c r="I19483" t="str">
        <f>VLOOKUP($B19483&amp;$E19483,'Employee List'!$A:$E,5,0)</f>
        <v>E-1376</v>
      </c>
    </row>
    <row r="19484" spans="1:9" x14ac:dyDescent="0.35">
      <c r="A19484" t="s">
        <v>1257</v>
      </c>
      <c r="B19484" t="s">
        <v>301</v>
      </c>
      <c r="C19484" t="s">
        <v>399</v>
      </c>
      <c r="D19484" t="s">
        <v>1280</v>
      </c>
      <c r="E19484" t="s">
        <v>30</v>
      </c>
      <c r="F19484">
        <v>4337</v>
      </c>
      <c r="G19484">
        <v>4688</v>
      </c>
      <c r="H19484">
        <v>1.0809315194835138</v>
      </c>
      <c r="I19484" t="str">
        <f>VLOOKUP($B19484&amp;$E19484,'Employee List'!$A:$E,5,0)</f>
        <v>E-1376</v>
      </c>
    </row>
    <row r="19485" spans="1:9" x14ac:dyDescent="0.35">
      <c r="A19485" t="s">
        <v>1257</v>
      </c>
      <c r="B19485" t="s">
        <v>301</v>
      </c>
      <c r="C19485" t="s">
        <v>399</v>
      </c>
      <c r="D19485" t="s">
        <v>1280</v>
      </c>
      <c r="E19485" t="s">
        <v>31</v>
      </c>
      <c r="F19485">
        <v>4301</v>
      </c>
      <c r="G19485">
        <v>5341</v>
      </c>
      <c r="H19485">
        <v>1.2418042315740525</v>
      </c>
      <c r="I19485" t="str">
        <f>VLOOKUP($B19485&amp;$E19485,'Employee List'!$A:$E,5,0)</f>
        <v>E-1376</v>
      </c>
    </row>
    <row r="19486" spans="1:9" x14ac:dyDescent="0.35">
      <c r="A19486" t="s">
        <v>1257</v>
      </c>
      <c r="B19486" t="s">
        <v>301</v>
      </c>
      <c r="C19486" t="s">
        <v>399</v>
      </c>
      <c r="D19486" t="s">
        <v>1262</v>
      </c>
      <c r="E19486" t="s">
        <v>29</v>
      </c>
      <c r="F19486">
        <v>15441</v>
      </c>
      <c r="G19486">
        <v>9183</v>
      </c>
      <c r="H19486">
        <v>0.59471536817563631</v>
      </c>
      <c r="I19486" t="str">
        <f>VLOOKUP($B19486&amp;$E19486,'Employee List'!$A:$E,5,0)</f>
        <v>E-1376</v>
      </c>
    </row>
    <row r="19487" spans="1:9" x14ac:dyDescent="0.35">
      <c r="A19487" t="s">
        <v>1257</v>
      </c>
      <c r="B19487" t="s">
        <v>301</v>
      </c>
      <c r="C19487" t="s">
        <v>399</v>
      </c>
      <c r="D19487" t="s">
        <v>1262</v>
      </c>
      <c r="E19487" t="s">
        <v>30</v>
      </c>
      <c r="F19487">
        <v>14679</v>
      </c>
      <c r="G19487">
        <v>12927</v>
      </c>
      <c r="H19487">
        <v>0.88064582055998364</v>
      </c>
      <c r="I19487" t="str">
        <f>VLOOKUP($B19487&amp;$E19487,'Employee List'!$A:$E,5,0)</f>
        <v>E-1376</v>
      </c>
    </row>
    <row r="19488" spans="1:9" x14ac:dyDescent="0.35">
      <c r="A19488" t="s">
        <v>1257</v>
      </c>
      <c r="B19488" t="s">
        <v>301</v>
      </c>
      <c r="C19488" t="s">
        <v>399</v>
      </c>
      <c r="D19488" t="s">
        <v>1262</v>
      </c>
      <c r="E19488" t="s">
        <v>31</v>
      </c>
      <c r="F19488">
        <v>14819</v>
      </c>
      <c r="G19488">
        <v>11125</v>
      </c>
      <c r="H19488">
        <v>0.75072542006883058</v>
      </c>
      <c r="I19488" t="str">
        <f>VLOOKUP($B19488&amp;$E19488,'Employee List'!$A:$E,5,0)</f>
        <v>E-1376</v>
      </c>
    </row>
    <row r="19489" spans="1:9" x14ac:dyDescent="0.35">
      <c r="A19489" t="s">
        <v>1257</v>
      </c>
      <c r="B19489" t="s">
        <v>301</v>
      </c>
      <c r="C19489" t="s">
        <v>399</v>
      </c>
      <c r="D19489" t="s">
        <v>1282</v>
      </c>
      <c r="E19489" t="s">
        <v>30</v>
      </c>
      <c r="F19489">
        <v>7946</v>
      </c>
      <c r="G19489">
        <v>5804</v>
      </c>
      <c r="H19489">
        <v>0.73043040523533853</v>
      </c>
      <c r="I19489" t="str">
        <f>VLOOKUP($B19489&amp;$E19489,'Employee List'!$A:$E,5,0)</f>
        <v>E-1376</v>
      </c>
    </row>
    <row r="19490" spans="1:9" x14ac:dyDescent="0.35">
      <c r="A19490" t="s">
        <v>1257</v>
      </c>
      <c r="B19490" t="s">
        <v>301</v>
      </c>
      <c r="C19490" t="s">
        <v>399</v>
      </c>
      <c r="D19490" t="s">
        <v>1282</v>
      </c>
      <c r="E19490" t="s">
        <v>31</v>
      </c>
      <c r="F19490">
        <v>6730</v>
      </c>
      <c r="G19490">
        <v>5726</v>
      </c>
      <c r="H19490">
        <v>0.85081723625557204</v>
      </c>
      <c r="I19490" t="str">
        <f>VLOOKUP($B19490&amp;$E19490,'Employee List'!$A:$E,5,0)</f>
        <v>E-1376</v>
      </c>
    </row>
    <row r="19491" spans="1:9" x14ac:dyDescent="0.35">
      <c r="A19491" t="s">
        <v>1257</v>
      </c>
      <c r="B19491" t="s">
        <v>301</v>
      </c>
      <c r="C19491" t="s">
        <v>399</v>
      </c>
      <c r="D19491" t="s">
        <v>1281</v>
      </c>
      <c r="E19491" t="s">
        <v>29</v>
      </c>
      <c r="F19491">
        <v>6725</v>
      </c>
      <c r="G19491">
        <v>8107</v>
      </c>
      <c r="H19491">
        <v>1.2055018587360595</v>
      </c>
      <c r="I19491" t="str">
        <f>VLOOKUP($B19491&amp;$E19491,'Employee List'!$A:$E,5,0)</f>
        <v>E-1376</v>
      </c>
    </row>
    <row r="19492" spans="1:9" x14ac:dyDescent="0.35">
      <c r="A19492" t="s">
        <v>1257</v>
      </c>
      <c r="B19492" t="s">
        <v>301</v>
      </c>
      <c r="C19492" t="s">
        <v>399</v>
      </c>
      <c r="D19492" t="s">
        <v>1281</v>
      </c>
      <c r="E19492" t="s">
        <v>30</v>
      </c>
      <c r="F19492">
        <v>9923</v>
      </c>
      <c r="G19492">
        <v>6797</v>
      </c>
      <c r="H19492">
        <v>0.68497430212637311</v>
      </c>
      <c r="I19492" t="str">
        <f>VLOOKUP($B19492&amp;$E19492,'Employee List'!$A:$E,5,0)</f>
        <v>E-1376</v>
      </c>
    </row>
    <row r="19493" spans="1:9" x14ac:dyDescent="0.35">
      <c r="A19493" t="s">
        <v>1257</v>
      </c>
      <c r="B19493" t="s">
        <v>301</v>
      </c>
      <c r="C19493" t="s">
        <v>399</v>
      </c>
      <c r="D19493" t="s">
        <v>1281</v>
      </c>
      <c r="E19493" t="s">
        <v>31</v>
      </c>
      <c r="F19493">
        <v>8351</v>
      </c>
      <c r="G19493">
        <v>5808</v>
      </c>
      <c r="H19493">
        <v>0.69548557059034843</v>
      </c>
      <c r="I19493" t="str">
        <f>VLOOKUP($B19493&amp;$E19493,'Employee List'!$A:$E,5,0)</f>
        <v>E-1376</v>
      </c>
    </row>
    <row r="19494" spans="1:9" x14ac:dyDescent="0.35">
      <c r="A19494" t="s">
        <v>1257</v>
      </c>
      <c r="B19494" t="s">
        <v>302</v>
      </c>
      <c r="C19494" t="s">
        <v>399</v>
      </c>
      <c r="D19494" t="s">
        <v>1274</v>
      </c>
      <c r="E19494" t="s">
        <v>29</v>
      </c>
      <c r="F19494">
        <v>19893</v>
      </c>
      <c r="G19494">
        <v>11121</v>
      </c>
      <c r="H19494">
        <v>0.55904086864726288</v>
      </c>
      <c r="I19494" t="str">
        <f>VLOOKUP($B19494&amp;$E19494,'Employee List'!$A:$E,5,0)</f>
        <v>E-1377</v>
      </c>
    </row>
    <row r="19495" spans="1:9" x14ac:dyDescent="0.35">
      <c r="A19495" t="s">
        <v>1257</v>
      </c>
      <c r="B19495" t="s">
        <v>302</v>
      </c>
      <c r="C19495" t="s">
        <v>399</v>
      </c>
      <c r="D19495" t="s">
        <v>1274</v>
      </c>
      <c r="E19495" t="s">
        <v>30</v>
      </c>
      <c r="F19495">
        <v>19841</v>
      </c>
      <c r="G19495">
        <v>13696</v>
      </c>
      <c r="H19495">
        <v>0.69028778791391565</v>
      </c>
      <c r="I19495" t="str">
        <f>VLOOKUP($B19495&amp;$E19495,'Employee List'!$A:$E,5,0)</f>
        <v>E-1377</v>
      </c>
    </row>
    <row r="19496" spans="1:9" x14ac:dyDescent="0.35">
      <c r="A19496" t="s">
        <v>1257</v>
      </c>
      <c r="B19496" t="s">
        <v>302</v>
      </c>
      <c r="C19496" t="s">
        <v>399</v>
      </c>
      <c r="D19496" t="s">
        <v>1274</v>
      </c>
      <c r="E19496" t="s">
        <v>31</v>
      </c>
      <c r="F19496">
        <v>21659</v>
      </c>
      <c r="G19496">
        <v>19803</v>
      </c>
      <c r="H19496">
        <v>0.91430813980331505</v>
      </c>
      <c r="I19496" t="str">
        <f>VLOOKUP($B19496&amp;$E19496,'Employee List'!$A:$E,5,0)</f>
        <v>E-1377</v>
      </c>
    </row>
    <row r="19497" spans="1:9" x14ac:dyDescent="0.35">
      <c r="A19497" t="s">
        <v>1257</v>
      </c>
      <c r="B19497" t="s">
        <v>302</v>
      </c>
      <c r="C19497" t="s">
        <v>399</v>
      </c>
      <c r="D19497" t="s">
        <v>1263</v>
      </c>
      <c r="E19497" t="s">
        <v>29</v>
      </c>
      <c r="F19497">
        <v>3498</v>
      </c>
      <c r="G19497">
        <v>1246</v>
      </c>
      <c r="H19497">
        <v>0.35620354488279016</v>
      </c>
      <c r="I19497" t="str">
        <f>VLOOKUP($B19497&amp;$E19497,'Employee List'!$A:$E,5,0)</f>
        <v>E-1377</v>
      </c>
    </row>
    <row r="19498" spans="1:9" x14ac:dyDescent="0.35">
      <c r="A19498" t="s">
        <v>1257</v>
      </c>
      <c r="B19498" t="s">
        <v>302</v>
      </c>
      <c r="C19498" t="s">
        <v>399</v>
      </c>
      <c r="D19498" t="s">
        <v>1263</v>
      </c>
      <c r="E19498" t="s">
        <v>30</v>
      </c>
      <c r="F19498">
        <v>3376</v>
      </c>
      <c r="G19498">
        <v>5951</v>
      </c>
      <c r="H19498">
        <v>1.7627369668246446</v>
      </c>
      <c r="I19498" t="str">
        <f>VLOOKUP($B19498&amp;$E19498,'Employee List'!$A:$E,5,0)</f>
        <v>E-1377</v>
      </c>
    </row>
    <row r="19499" spans="1:9" x14ac:dyDescent="0.35">
      <c r="A19499" t="s">
        <v>1257</v>
      </c>
      <c r="B19499" t="s">
        <v>302</v>
      </c>
      <c r="C19499" t="s">
        <v>399</v>
      </c>
      <c r="D19499" t="s">
        <v>1263</v>
      </c>
      <c r="E19499" t="s">
        <v>31</v>
      </c>
      <c r="F19499">
        <v>3193</v>
      </c>
      <c r="G19499">
        <v>3877</v>
      </c>
      <c r="H19499">
        <v>1.2142186031944879</v>
      </c>
      <c r="I19499" t="str">
        <f>VLOOKUP($B19499&amp;$E19499,'Employee List'!$A:$E,5,0)</f>
        <v>E-1377</v>
      </c>
    </row>
    <row r="19500" spans="1:9" x14ac:dyDescent="0.35">
      <c r="A19500" t="s">
        <v>1257</v>
      </c>
      <c r="B19500" t="s">
        <v>302</v>
      </c>
      <c r="C19500" t="s">
        <v>399</v>
      </c>
      <c r="D19500" t="s">
        <v>1264</v>
      </c>
      <c r="E19500" t="s">
        <v>29</v>
      </c>
      <c r="F19500">
        <v>4790</v>
      </c>
      <c r="G19500">
        <v>1074</v>
      </c>
      <c r="H19500">
        <v>0.22421711899791233</v>
      </c>
      <c r="I19500" t="str">
        <f>VLOOKUP($B19500&amp;$E19500,'Employee List'!$A:$E,5,0)</f>
        <v>E-1377</v>
      </c>
    </row>
    <row r="19501" spans="1:9" x14ac:dyDescent="0.35">
      <c r="A19501" t="s">
        <v>1257</v>
      </c>
      <c r="B19501" t="s">
        <v>302</v>
      </c>
      <c r="C19501" t="s">
        <v>399</v>
      </c>
      <c r="D19501" t="s">
        <v>1264</v>
      </c>
      <c r="E19501" t="s">
        <v>30</v>
      </c>
      <c r="F19501">
        <v>4786</v>
      </c>
      <c r="G19501">
        <v>1604</v>
      </c>
      <c r="H19501">
        <v>0.33514417049728373</v>
      </c>
      <c r="I19501" t="str">
        <f>VLOOKUP($B19501&amp;$E19501,'Employee List'!$A:$E,5,0)</f>
        <v>E-1377</v>
      </c>
    </row>
    <row r="19502" spans="1:9" x14ac:dyDescent="0.35">
      <c r="A19502" t="s">
        <v>1257</v>
      </c>
      <c r="B19502" t="s">
        <v>302</v>
      </c>
      <c r="C19502" t="s">
        <v>399</v>
      </c>
      <c r="D19502" t="s">
        <v>1264</v>
      </c>
      <c r="E19502" t="s">
        <v>31</v>
      </c>
      <c r="F19502">
        <v>4562</v>
      </c>
      <c r="G19502">
        <v>2909</v>
      </c>
      <c r="H19502">
        <v>0.63765892152564663</v>
      </c>
      <c r="I19502" t="str">
        <f>VLOOKUP($B19502&amp;$E19502,'Employee List'!$A:$E,5,0)</f>
        <v>E-1377</v>
      </c>
    </row>
    <row r="19503" spans="1:9" x14ac:dyDescent="0.35">
      <c r="A19503" t="s">
        <v>1257</v>
      </c>
      <c r="B19503" t="s">
        <v>302</v>
      </c>
      <c r="C19503" t="s">
        <v>399</v>
      </c>
      <c r="D19503" t="s">
        <v>1265</v>
      </c>
      <c r="E19503" t="s">
        <v>29</v>
      </c>
      <c r="F19503">
        <v>6020</v>
      </c>
      <c r="G19503">
        <v>2542</v>
      </c>
      <c r="H19503">
        <v>0.42225913621262456</v>
      </c>
      <c r="I19503" t="str">
        <f>VLOOKUP($B19503&amp;$E19503,'Employee List'!$A:$E,5,0)</f>
        <v>E-1377</v>
      </c>
    </row>
    <row r="19504" spans="1:9" x14ac:dyDescent="0.35">
      <c r="A19504" t="s">
        <v>1257</v>
      </c>
      <c r="B19504" t="s">
        <v>302</v>
      </c>
      <c r="C19504" t="s">
        <v>399</v>
      </c>
      <c r="D19504" t="s">
        <v>1265</v>
      </c>
      <c r="E19504" t="s">
        <v>30</v>
      </c>
      <c r="F19504">
        <v>9735</v>
      </c>
      <c r="G19504">
        <v>2971</v>
      </c>
      <c r="H19504">
        <v>0.30518746789933232</v>
      </c>
      <c r="I19504" t="str">
        <f>VLOOKUP($B19504&amp;$E19504,'Employee List'!$A:$E,5,0)</f>
        <v>E-1377</v>
      </c>
    </row>
    <row r="19505" spans="1:9" x14ac:dyDescent="0.35">
      <c r="A19505" t="s">
        <v>1257</v>
      </c>
      <c r="B19505" t="s">
        <v>302</v>
      </c>
      <c r="C19505" t="s">
        <v>399</v>
      </c>
      <c r="D19505" t="s">
        <v>1265</v>
      </c>
      <c r="E19505" t="s">
        <v>31</v>
      </c>
      <c r="F19505">
        <v>9209</v>
      </c>
      <c r="G19505">
        <v>2399</v>
      </c>
      <c r="H19505">
        <v>0.26050602671299816</v>
      </c>
      <c r="I19505" t="str">
        <f>VLOOKUP($B19505&amp;$E19505,'Employee List'!$A:$E,5,0)</f>
        <v>E-1377</v>
      </c>
    </row>
    <row r="19506" spans="1:9" x14ac:dyDescent="0.35">
      <c r="A19506" t="s">
        <v>1257</v>
      </c>
      <c r="B19506" t="s">
        <v>302</v>
      </c>
      <c r="C19506" t="s">
        <v>399</v>
      </c>
      <c r="D19506" t="s">
        <v>1260</v>
      </c>
      <c r="E19506" t="s">
        <v>29</v>
      </c>
      <c r="F19506">
        <v>55894</v>
      </c>
      <c r="G19506">
        <v>16574</v>
      </c>
      <c r="H19506">
        <v>0.29652556625040255</v>
      </c>
      <c r="I19506" t="str">
        <f>VLOOKUP($B19506&amp;$E19506,'Employee List'!$A:$E,5,0)</f>
        <v>E-1377</v>
      </c>
    </row>
    <row r="19507" spans="1:9" x14ac:dyDescent="0.35">
      <c r="A19507" t="s">
        <v>1257</v>
      </c>
      <c r="B19507" t="s">
        <v>302</v>
      </c>
      <c r="C19507" t="s">
        <v>399</v>
      </c>
      <c r="D19507" t="s">
        <v>1260</v>
      </c>
      <c r="E19507" t="s">
        <v>30</v>
      </c>
      <c r="F19507">
        <v>58673</v>
      </c>
      <c r="G19507">
        <v>22979</v>
      </c>
      <c r="H19507">
        <v>0.39164522011828268</v>
      </c>
      <c r="I19507" t="str">
        <f>VLOOKUP($B19507&amp;$E19507,'Employee List'!$A:$E,5,0)</f>
        <v>E-1377</v>
      </c>
    </row>
    <row r="19508" spans="1:9" x14ac:dyDescent="0.35">
      <c r="A19508" t="s">
        <v>1257</v>
      </c>
      <c r="B19508" t="s">
        <v>302</v>
      </c>
      <c r="C19508" t="s">
        <v>399</v>
      </c>
      <c r="D19508" t="s">
        <v>1260</v>
      </c>
      <c r="E19508" t="s">
        <v>31</v>
      </c>
      <c r="F19508">
        <v>67963</v>
      </c>
      <c r="G19508">
        <v>59911</v>
      </c>
      <c r="H19508">
        <v>0.88152377028677364</v>
      </c>
      <c r="I19508" t="str">
        <f>VLOOKUP($B19508&amp;$E19508,'Employee List'!$A:$E,5,0)</f>
        <v>E-1377</v>
      </c>
    </row>
    <row r="19509" spans="1:9" x14ac:dyDescent="0.35">
      <c r="A19509" t="s">
        <v>1257</v>
      </c>
      <c r="B19509" t="s">
        <v>302</v>
      </c>
      <c r="C19509" t="s">
        <v>399</v>
      </c>
      <c r="D19509" t="s">
        <v>1261</v>
      </c>
      <c r="E19509" t="s">
        <v>29</v>
      </c>
      <c r="F19509">
        <v>81356</v>
      </c>
      <c r="G19509">
        <v>31977</v>
      </c>
      <c r="H19509">
        <v>0.39305029745808545</v>
      </c>
      <c r="I19509" t="str">
        <f>VLOOKUP($B19509&amp;$E19509,'Employee List'!$A:$E,5,0)</f>
        <v>E-1377</v>
      </c>
    </row>
    <row r="19510" spans="1:9" x14ac:dyDescent="0.35">
      <c r="A19510" t="s">
        <v>1257</v>
      </c>
      <c r="B19510" t="s">
        <v>302</v>
      </c>
      <c r="C19510" t="s">
        <v>399</v>
      </c>
      <c r="D19510" t="s">
        <v>1261</v>
      </c>
      <c r="E19510" t="s">
        <v>30</v>
      </c>
      <c r="F19510">
        <v>82434</v>
      </c>
      <c r="G19510">
        <v>24020</v>
      </c>
      <c r="H19510">
        <v>0.29138462284979499</v>
      </c>
      <c r="I19510" t="str">
        <f>VLOOKUP($B19510&amp;$E19510,'Employee List'!$A:$E,5,0)</f>
        <v>E-1377</v>
      </c>
    </row>
    <row r="19511" spans="1:9" x14ac:dyDescent="0.35">
      <c r="A19511" t="s">
        <v>1257</v>
      </c>
      <c r="B19511" t="s">
        <v>302</v>
      </c>
      <c r="C19511" t="s">
        <v>399</v>
      </c>
      <c r="D19511" t="s">
        <v>1261</v>
      </c>
      <c r="E19511" t="s">
        <v>31</v>
      </c>
      <c r="F19511">
        <v>83580</v>
      </c>
      <c r="G19511">
        <v>21955</v>
      </c>
      <c r="H19511">
        <v>0.26268245991864081</v>
      </c>
      <c r="I19511" t="str">
        <f>VLOOKUP($B19511&amp;$E19511,'Employee List'!$A:$E,5,0)</f>
        <v>E-1377</v>
      </c>
    </row>
    <row r="19512" spans="1:9" x14ac:dyDescent="0.35">
      <c r="A19512" t="s">
        <v>1257</v>
      </c>
      <c r="B19512" t="s">
        <v>302</v>
      </c>
      <c r="C19512" t="s">
        <v>399</v>
      </c>
      <c r="D19512" t="s">
        <v>1266</v>
      </c>
      <c r="E19512" t="s">
        <v>29</v>
      </c>
      <c r="F19512">
        <v>86837</v>
      </c>
      <c r="G19512">
        <v>32114</v>
      </c>
      <c r="H19512">
        <v>0.36981931665073642</v>
      </c>
      <c r="I19512" t="str">
        <f>VLOOKUP($B19512&amp;$E19512,'Employee List'!$A:$E,5,0)</f>
        <v>E-1377</v>
      </c>
    </row>
    <row r="19513" spans="1:9" x14ac:dyDescent="0.35">
      <c r="A19513" t="s">
        <v>1257</v>
      </c>
      <c r="B19513" t="s">
        <v>302</v>
      </c>
      <c r="C19513" t="s">
        <v>399</v>
      </c>
      <c r="D19513" t="s">
        <v>1266</v>
      </c>
      <c r="E19513" t="s">
        <v>30</v>
      </c>
      <c r="F19513">
        <v>92788</v>
      </c>
      <c r="G19513">
        <v>63509</v>
      </c>
      <c r="H19513">
        <v>0.68445273095658921</v>
      </c>
      <c r="I19513" t="str">
        <f>VLOOKUP($B19513&amp;$E19513,'Employee List'!$A:$E,5,0)</f>
        <v>E-1377</v>
      </c>
    </row>
    <row r="19514" spans="1:9" x14ac:dyDescent="0.35">
      <c r="A19514" t="s">
        <v>1257</v>
      </c>
      <c r="B19514" t="s">
        <v>302</v>
      </c>
      <c r="C19514" t="s">
        <v>399</v>
      </c>
      <c r="D19514" t="s">
        <v>1266</v>
      </c>
      <c r="E19514" t="s">
        <v>31</v>
      </c>
      <c r="F19514">
        <v>91080</v>
      </c>
      <c r="G19514">
        <v>37330</v>
      </c>
      <c r="H19514">
        <v>0.4098594642072903</v>
      </c>
      <c r="I19514" t="str">
        <f>VLOOKUP($B19514&amp;$E19514,'Employee List'!$A:$E,5,0)</f>
        <v>E-1377</v>
      </c>
    </row>
    <row r="19515" spans="1:9" x14ac:dyDescent="0.35">
      <c r="A19515" t="s">
        <v>1257</v>
      </c>
      <c r="B19515" t="s">
        <v>302</v>
      </c>
      <c r="C19515" t="s">
        <v>399</v>
      </c>
      <c r="D19515" t="s">
        <v>1267</v>
      </c>
      <c r="E19515" t="s">
        <v>29</v>
      </c>
      <c r="F19515">
        <v>22874</v>
      </c>
      <c r="G19515">
        <v>7344</v>
      </c>
      <c r="H19515">
        <v>0.32106321587828979</v>
      </c>
      <c r="I19515" t="str">
        <f>VLOOKUP($B19515&amp;$E19515,'Employee List'!$A:$E,5,0)</f>
        <v>E-1377</v>
      </c>
    </row>
    <row r="19516" spans="1:9" x14ac:dyDescent="0.35">
      <c r="A19516" t="s">
        <v>1257</v>
      </c>
      <c r="B19516" t="s">
        <v>302</v>
      </c>
      <c r="C19516" t="s">
        <v>399</v>
      </c>
      <c r="D19516" t="s">
        <v>1267</v>
      </c>
      <c r="E19516" t="s">
        <v>30</v>
      </c>
      <c r="F19516">
        <v>23063</v>
      </c>
      <c r="G19516">
        <v>8340</v>
      </c>
      <c r="H19516">
        <v>0.36161817629970083</v>
      </c>
      <c r="I19516" t="str">
        <f>VLOOKUP($B19516&amp;$E19516,'Employee List'!$A:$E,5,0)</f>
        <v>E-1377</v>
      </c>
    </row>
    <row r="19517" spans="1:9" x14ac:dyDescent="0.35">
      <c r="A19517" t="s">
        <v>1257</v>
      </c>
      <c r="B19517" t="s">
        <v>302</v>
      </c>
      <c r="C19517" t="s">
        <v>399</v>
      </c>
      <c r="D19517" t="s">
        <v>1267</v>
      </c>
      <c r="E19517" t="s">
        <v>31</v>
      </c>
      <c r="F19517">
        <v>26264</v>
      </c>
      <c r="G19517">
        <v>13545</v>
      </c>
      <c r="H19517">
        <v>0.51572494669509594</v>
      </c>
      <c r="I19517" t="str">
        <f>VLOOKUP($B19517&amp;$E19517,'Employee List'!$A:$E,5,0)</f>
        <v>E-1377</v>
      </c>
    </row>
    <row r="19518" spans="1:9" x14ac:dyDescent="0.35">
      <c r="A19518" t="s">
        <v>1257</v>
      </c>
      <c r="B19518" t="s">
        <v>302</v>
      </c>
      <c r="C19518" t="s">
        <v>399</v>
      </c>
      <c r="D19518" t="s">
        <v>1268</v>
      </c>
      <c r="E19518" t="s">
        <v>29</v>
      </c>
      <c r="F19518">
        <v>14939</v>
      </c>
      <c r="G19518">
        <v>2467</v>
      </c>
      <c r="H19518">
        <v>0.16513822879710824</v>
      </c>
      <c r="I19518" t="str">
        <f>VLOOKUP($B19518&amp;$E19518,'Employee List'!$A:$E,5,0)</f>
        <v>E-1377</v>
      </c>
    </row>
    <row r="19519" spans="1:9" x14ac:dyDescent="0.35">
      <c r="A19519" t="s">
        <v>1257</v>
      </c>
      <c r="B19519" t="s">
        <v>302</v>
      </c>
      <c r="C19519" t="s">
        <v>399</v>
      </c>
      <c r="D19519" t="s">
        <v>1268</v>
      </c>
      <c r="E19519" t="s">
        <v>30</v>
      </c>
      <c r="F19519">
        <v>11250</v>
      </c>
      <c r="G19519">
        <v>5443</v>
      </c>
      <c r="H19519">
        <v>0.48382222222222221</v>
      </c>
      <c r="I19519" t="str">
        <f>VLOOKUP($B19519&amp;$E19519,'Employee List'!$A:$E,5,0)</f>
        <v>E-1377</v>
      </c>
    </row>
    <row r="19520" spans="1:9" x14ac:dyDescent="0.35">
      <c r="A19520" t="s">
        <v>1257</v>
      </c>
      <c r="B19520" t="s">
        <v>302</v>
      </c>
      <c r="C19520" t="s">
        <v>399</v>
      </c>
      <c r="D19520" t="s">
        <v>1268</v>
      </c>
      <c r="E19520" t="s">
        <v>31</v>
      </c>
      <c r="F19520">
        <v>12776</v>
      </c>
      <c r="G19520">
        <v>5545</v>
      </c>
      <c r="H19520">
        <v>0.4340169067000626</v>
      </c>
      <c r="I19520" t="str">
        <f>VLOOKUP($B19520&amp;$E19520,'Employee List'!$A:$E,5,0)</f>
        <v>E-1377</v>
      </c>
    </row>
    <row r="19521" spans="1:9" x14ac:dyDescent="0.35">
      <c r="A19521" t="s">
        <v>1257</v>
      </c>
      <c r="B19521" t="s">
        <v>302</v>
      </c>
      <c r="C19521" t="s">
        <v>399</v>
      </c>
      <c r="D19521" t="s">
        <v>1269</v>
      </c>
      <c r="E19521" t="s">
        <v>29</v>
      </c>
      <c r="F19521">
        <v>12083</v>
      </c>
      <c r="G19521">
        <v>5284</v>
      </c>
      <c r="H19521">
        <v>0.43730861541008026</v>
      </c>
      <c r="I19521" t="str">
        <f>VLOOKUP($B19521&amp;$E19521,'Employee List'!$A:$E,5,0)</f>
        <v>E-1377</v>
      </c>
    </row>
    <row r="19522" spans="1:9" x14ac:dyDescent="0.35">
      <c r="A19522" t="s">
        <v>1257</v>
      </c>
      <c r="B19522" t="s">
        <v>302</v>
      </c>
      <c r="C19522" t="s">
        <v>399</v>
      </c>
      <c r="D19522" t="s">
        <v>1269</v>
      </c>
      <c r="E19522" t="s">
        <v>30</v>
      </c>
      <c r="F19522">
        <v>13694</v>
      </c>
      <c r="G19522">
        <v>6748</v>
      </c>
      <c r="H19522">
        <v>0.49277055644807943</v>
      </c>
      <c r="I19522" t="str">
        <f>VLOOKUP($B19522&amp;$E19522,'Employee List'!$A:$E,5,0)</f>
        <v>E-1377</v>
      </c>
    </row>
    <row r="19523" spans="1:9" x14ac:dyDescent="0.35">
      <c r="A19523" t="s">
        <v>1257</v>
      </c>
      <c r="B19523" t="s">
        <v>302</v>
      </c>
      <c r="C19523" t="s">
        <v>399</v>
      </c>
      <c r="D19523" t="s">
        <v>1269</v>
      </c>
      <c r="E19523" t="s">
        <v>31</v>
      </c>
      <c r="F19523">
        <v>9147</v>
      </c>
      <c r="G19523">
        <v>3907</v>
      </c>
      <c r="H19523">
        <v>0.42713457964359902</v>
      </c>
      <c r="I19523" t="str">
        <f>VLOOKUP($B19523&amp;$E19523,'Employee List'!$A:$E,5,0)</f>
        <v>E-1377</v>
      </c>
    </row>
    <row r="19524" spans="1:9" x14ac:dyDescent="0.35">
      <c r="A19524" t="s">
        <v>1257</v>
      </c>
      <c r="B19524" t="s">
        <v>302</v>
      </c>
      <c r="C19524" t="s">
        <v>399</v>
      </c>
      <c r="D19524" t="s">
        <v>1270</v>
      </c>
      <c r="E19524" t="s">
        <v>29</v>
      </c>
      <c r="F19524">
        <v>9933</v>
      </c>
      <c r="G19524">
        <v>6296</v>
      </c>
      <c r="H19524">
        <v>0.63384677338165707</v>
      </c>
      <c r="I19524" t="str">
        <f>VLOOKUP($B19524&amp;$E19524,'Employee List'!$A:$E,5,0)</f>
        <v>E-1377</v>
      </c>
    </row>
    <row r="19525" spans="1:9" x14ac:dyDescent="0.35">
      <c r="A19525" t="s">
        <v>1257</v>
      </c>
      <c r="B19525" t="s">
        <v>302</v>
      </c>
      <c r="C19525" t="s">
        <v>399</v>
      </c>
      <c r="D19525" t="s">
        <v>1270</v>
      </c>
      <c r="E19525" t="s">
        <v>30</v>
      </c>
      <c r="F19525">
        <v>13272</v>
      </c>
      <c r="G19525">
        <v>5413</v>
      </c>
      <c r="H19525">
        <v>0.40785111512959615</v>
      </c>
      <c r="I19525" t="str">
        <f>VLOOKUP($B19525&amp;$E19525,'Employee List'!$A:$E,5,0)</f>
        <v>E-1377</v>
      </c>
    </row>
    <row r="19526" spans="1:9" x14ac:dyDescent="0.35">
      <c r="A19526" t="s">
        <v>1257</v>
      </c>
      <c r="B19526" t="s">
        <v>302</v>
      </c>
      <c r="C19526" t="s">
        <v>399</v>
      </c>
      <c r="D19526" t="s">
        <v>1270</v>
      </c>
      <c r="E19526" t="s">
        <v>31</v>
      </c>
      <c r="F19526">
        <v>11292</v>
      </c>
      <c r="G19526">
        <v>6117</v>
      </c>
      <c r="H19526">
        <v>0.54171094580233792</v>
      </c>
      <c r="I19526" t="str">
        <f>VLOOKUP($B19526&amp;$E19526,'Employee List'!$A:$E,5,0)</f>
        <v>E-1377</v>
      </c>
    </row>
    <row r="19527" spans="1:9" x14ac:dyDescent="0.35">
      <c r="A19527" t="s">
        <v>1257</v>
      </c>
      <c r="B19527" t="s">
        <v>302</v>
      </c>
      <c r="C19527" t="s">
        <v>399</v>
      </c>
      <c r="D19527" t="s">
        <v>1271</v>
      </c>
      <c r="E19527" t="s">
        <v>29</v>
      </c>
      <c r="F19527">
        <v>10649</v>
      </c>
      <c r="G19527">
        <v>5444</v>
      </c>
      <c r="H19527">
        <v>0.51122171095877544</v>
      </c>
      <c r="I19527" t="str">
        <f>VLOOKUP($B19527&amp;$E19527,'Employee List'!$A:$E,5,0)</f>
        <v>E-1377</v>
      </c>
    </row>
    <row r="19528" spans="1:9" x14ac:dyDescent="0.35">
      <c r="A19528" t="s">
        <v>1257</v>
      </c>
      <c r="B19528" t="s">
        <v>302</v>
      </c>
      <c r="C19528" t="s">
        <v>399</v>
      </c>
      <c r="D19528" t="s">
        <v>1271</v>
      </c>
      <c r="E19528" t="s">
        <v>30</v>
      </c>
      <c r="F19528">
        <v>12115</v>
      </c>
      <c r="G19528">
        <v>8269</v>
      </c>
      <c r="H19528">
        <v>0.68254230293025175</v>
      </c>
      <c r="I19528" t="str">
        <f>VLOOKUP($B19528&amp;$E19528,'Employee List'!$A:$E,5,0)</f>
        <v>E-1377</v>
      </c>
    </row>
    <row r="19529" spans="1:9" x14ac:dyDescent="0.35">
      <c r="A19529" t="s">
        <v>1257</v>
      </c>
      <c r="B19529" t="s">
        <v>302</v>
      </c>
      <c r="C19529" t="s">
        <v>399</v>
      </c>
      <c r="D19529" t="s">
        <v>1271</v>
      </c>
      <c r="E19529" t="s">
        <v>31</v>
      </c>
      <c r="F19529">
        <v>10811</v>
      </c>
      <c r="G19529">
        <v>7245</v>
      </c>
      <c r="H19529">
        <v>0.67015077236148368</v>
      </c>
      <c r="I19529" t="str">
        <f>VLOOKUP($B19529&amp;$E19529,'Employee List'!$A:$E,5,0)</f>
        <v>E-1377</v>
      </c>
    </row>
    <row r="19530" spans="1:9" x14ac:dyDescent="0.35">
      <c r="A19530" t="s">
        <v>1257</v>
      </c>
      <c r="B19530" t="s">
        <v>302</v>
      </c>
      <c r="C19530" t="s">
        <v>399</v>
      </c>
      <c r="D19530" t="s">
        <v>1258</v>
      </c>
      <c r="E19530" t="s">
        <v>29</v>
      </c>
      <c r="F19530">
        <v>245593</v>
      </c>
      <c r="G19530">
        <v>107040</v>
      </c>
      <c r="H19530">
        <v>0.43584304112902239</v>
      </c>
      <c r="I19530" t="str">
        <f>VLOOKUP($B19530&amp;$E19530,'Employee List'!$A:$E,5,0)</f>
        <v>E-1377</v>
      </c>
    </row>
    <row r="19531" spans="1:9" x14ac:dyDescent="0.35">
      <c r="A19531" t="s">
        <v>1257</v>
      </c>
      <c r="B19531" t="s">
        <v>302</v>
      </c>
      <c r="C19531" t="s">
        <v>399</v>
      </c>
      <c r="D19531" t="s">
        <v>1258</v>
      </c>
      <c r="E19531" t="s">
        <v>30</v>
      </c>
      <c r="F19531">
        <v>240982</v>
      </c>
      <c r="G19531">
        <v>114975</v>
      </c>
      <c r="H19531">
        <v>0.4771103235926335</v>
      </c>
      <c r="I19531" t="str">
        <f>VLOOKUP($B19531&amp;$E19531,'Employee List'!$A:$E,5,0)</f>
        <v>E-1377</v>
      </c>
    </row>
    <row r="19532" spans="1:9" x14ac:dyDescent="0.35">
      <c r="A19532" t="s">
        <v>1257</v>
      </c>
      <c r="B19532" t="s">
        <v>302</v>
      </c>
      <c r="C19532" t="s">
        <v>399</v>
      </c>
      <c r="D19532" t="s">
        <v>1258</v>
      </c>
      <c r="E19532" t="s">
        <v>31</v>
      </c>
      <c r="F19532">
        <v>233634</v>
      </c>
      <c r="G19532">
        <v>124385</v>
      </c>
      <c r="H19532">
        <v>0.53239254560551974</v>
      </c>
      <c r="I19532" t="str">
        <f>VLOOKUP($B19532&amp;$E19532,'Employee List'!$A:$E,5,0)</f>
        <v>E-1377</v>
      </c>
    </row>
    <row r="19533" spans="1:9" x14ac:dyDescent="0.35">
      <c r="A19533" t="s">
        <v>1257</v>
      </c>
      <c r="B19533" t="s">
        <v>302</v>
      </c>
      <c r="C19533" t="s">
        <v>399</v>
      </c>
      <c r="D19533" t="s">
        <v>1272</v>
      </c>
      <c r="E19533" t="s">
        <v>29</v>
      </c>
      <c r="F19533">
        <v>22485</v>
      </c>
      <c r="G19533">
        <v>6689</v>
      </c>
      <c r="H19533">
        <v>0.29748721369802089</v>
      </c>
      <c r="I19533" t="str">
        <f>VLOOKUP($B19533&amp;$E19533,'Employee List'!$A:$E,5,0)</f>
        <v>E-1377</v>
      </c>
    </row>
    <row r="19534" spans="1:9" x14ac:dyDescent="0.35">
      <c r="A19534" t="s">
        <v>1257</v>
      </c>
      <c r="B19534" t="s">
        <v>302</v>
      </c>
      <c r="C19534" t="s">
        <v>399</v>
      </c>
      <c r="D19534" t="s">
        <v>1272</v>
      </c>
      <c r="E19534" t="s">
        <v>30</v>
      </c>
      <c r="F19534">
        <v>22516</v>
      </c>
      <c r="G19534">
        <v>14043</v>
      </c>
      <c r="H19534">
        <v>0.6236898205720377</v>
      </c>
      <c r="I19534" t="str">
        <f>VLOOKUP($B19534&amp;$E19534,'Employee List'!$A:$E,5,0)</f>
        <v>E-1377</v>
      </c>
    </row>
    <row r="19535" spans="1:9" x14ac:dyDescent="0.35">
      <c r="A19535" t="s">
        <v>1257</v>
      </c>
      <c r="B19535" t="s">
        <v>302</v>
      </c>
      <c r="C19535" t="s">
        <v>399</v>
      </c>
      <c r="D19535" t="s">
        <v>1272</v>
      </c>
      <c r="E19535" t="s">
        <v>31</v>
      </c>
      <c r="F19535">
        <v>23560</v>
      </c>
      <c r="G19535">
        <v>13636</v>
      </c>
      <c r="H19535">
        <v>0.57877758913412569</v>
      </c>
      <c r="I19535" t="str">
        <f>VLOOKUP($B19535&amp;$E19535,'Employee List'!$A:$E,5,0)</f>
        <v>E-1377</v>
      </c>
    </row>
    <row r="19536" spans="1:9" x14ac:dyDescent="0.35">
      <c r="A19536" t="s">
        <v>1257</v>
      </c>
      <c r="B19536" t="s">
        <v>302</v>
      </c>
      <c r="C19536" t="s">
        <v>399</v>
      </c>
      <c r="D19536" t="s">
        <v>1259</v>
      </c>
      <c r="E19536" t="s">
        <v>29</v>
      </c>
      <c r="F19536">
        <v>16376</v>
      </c>
      <c r="G19536">
        <v>7716</v>
      </c>
      <c r="H19536">
        <v>0.47117733268197359</v>
      </c>
      <c r="I19536" t="str">
        <f>VLOOKUP($B19536&amp;$E19536,'Employee List'!$A:$E,5,0)</f>
        <v>E-1377</v>
      </c>
    </row>
    <row r="19537" spans="1:9" x14ac:dyDescent="0.35">
      <c r="A19537" t="s">
        <v>1257</v>
      </c>
      <c r="B19537" t="s">
        <v>302</v>
      </c>
      <c r="C19537" t="s">
        <v>399</v>
      </c>
      <c r="D19537" t="s">
        <v>1259</v>
      </c>
      <c r="E19537" t="s">
        <v>30</v>
      </c>
      <c r="F19537">
        <v>14430</v>
      </c>
      <c r="G19537">
        <v>10853</v>
      </c>
      <c r="H19537">
        <v>0.75211365211365211</v>
      </c>
      <c r="I19537" t="str">
        <f>VLOOKUP($B19537&amp;$E19537,'Employee List'!$A:$E,5,0)</f>
        <v>E-1377</v>
      </c>
    </row>
    <row r="19538" spans="1:9" x14ac:dyDescent="0.35">
      <c r="A19538" t="s">
        <v>1257</v>
      </c>
      <c r="B19538" t="s">
        <v>302</v>
      </c>
      <c r="C19538" t="s">
        <v>399</v>
      </c>
      <c r="D19538" t="s">
        <v>1259</v>
      </c>
      <c r="E19538" t="s">
        <v>31</v>
      </c>
      <c r="F19538">
        <v>16675</v>
      </c>
      <c r="G19538">
        <v>8488</v>
      </c>
      <c r="H19538">
        <v>0.50902548725637187</v>
      </c>
      <c r="I19538" t="str">
        <f>VLOOKUP($B19538&amp;$E19538,'Employee List'!$A:$E,5,0)</f>
        <v>E-1377</v>
      </c>
    </row>
    <row r="19539" spans="1:9" x14ac:dyDescent="0.35">
      <c r="A19539" t="s">
        <v>1257</v>
      </c>
      <c r="B19539" t="s">
        <v>302</v>
      </c>
      <c r="C19539" t="s">
        <v>399</v>
      </c>
      <c r="D19539" t="s">
        <v>1273</v>
      </c>
      <c r="E19539" t="s">
        <v>29</v>
      </c>
      <c r="F19539">
        <v>9607</v>
      </c>
      <c r="G19539">
        <v>2956</v>
      </c>
      <c r="H19539">
        <v>0.30769230769230771</v>
      </c>
      <c r="I19539" t="str">
        <f>VLOOKUP($B19539&amp;$E19539,'Employee List'!$A:$E,5,0)</f>
        <v>E-1377</v>
      </c>
    </row>
    <row r="19540" spans="1:9" x14ac:dyDescent="0.35">
      <c r="A19540" t="s">
        <v>1257</v>
      </c>
      <c r="B19540" t="s">
        <v>302</v>
      </c>
      <c r="C19540" t="s">
        <v>399</v>
      </c>
      <c r="D19540" t="s">
        <v>1273</v>
      </c>
      <c r="E19540" t="s">
        <v>30</v>
      </c>
      <c r="F19540">
        <v>9000</v>
      </c>
      <c r="G19540">
        <v>4862</v>
      </c>
      <c r="H19540">
        <v>0.54022222222222227</v>
      </c>
      <c r="I19540" t="str">
        <f>VLOOKUP($B19540&amp;$E19540,'Employee List'!$A:$E,5,0)</f>
        <v>E-1377</v>
      </c>
    </row>
    <row r="19541" spans="1:9" x14ac:dyDescent="0.35">
      <c r="A19541" t="s">
        <v>1257</v>
      </c>
      <c r="B19541" t="s">
        <v>302</v>
      </c>
      <c r="C19541" t="s">
        <v>399</v>
      </c>
      <c r="D19541" t="s">
        <v>1273</v>
      </c>
      <c r="E19541" t="s">
        <v>31</v>
      </c>
      <c r="F19541">
        <v>10918</v>
      </c>
      <c r="G19541">
        <v>4648</v>
      </c>
      <c r="H19541">
        <v>0.42571899615314163</v>
      </c>
      <c r="I19541" t="str">
        <f>VLOOKUP($B19541&amp;$E19541,'Employee List'!$A:$E,5,0)</f>
        <v>E-1377</v>
      </c>
    </row>
    <row r="19542" spans="1:9" x14ac:dyDescent="0.35">
      <c r="A19542" t="s">
        <v>1257</v>
      </c>
      <c r="B19542" t="s">
        <v>302</v>
      </c>
      <c r="C19542" t="s">
        <v>399</v>
      </c>
      <c r="D19542" t="s">
        <v>1275</v>
      </c>
      <c r="E19542" t="s">
        <v>29</v>
      </c>
      <c r="F19542">
        <v>1220</v>
      </c>
      <c r="G19542">
        <v>7293</v>
      </c>
      <c r="H19542">
        <v>5.9778688524590162</v>
      </c>
      <c r="I19542" t="str">
        <f>VLOOKUP($B19542&amp;$E19542,'Employee List'!$A:$E,5,0)</f>
        <v>E-1377</v>
      </c>
    </row>
    <row r="19543" spans="1:9" x14ac:dyDescent="0.35">
      <c r="A19543" t="s">
        <v>1257</v>
      </c>
      <c r="B19543" t="s">
        <v>302</v>
      </c>
      <c r="C19543" t="s">
        <v>399</v>
      </c>
      <c r="D19543" t="s">
        <v>1275</v>
      </c>
      <c r="E19543" t="s">
        <v>30</v>
      </c>
      <c r="F19543">
        <v>4356</v>
      </c>
      <c r="G19543">
        <v>4180</v>
      </c>
      <c r="H19543">
        <v>0.95959595959595956</v>
      </c>
      <c r="I19543" t="str">
        <f>VLOOKUP($B19543&amp;$E19543,'Employee List'!$A:$E,5,0)</f>
        <v>E-1377</v>
      </c>
    </row>
    <row r="19544" spans="1:9" x14ac:dyDescent="0.35">
      <c r="A19544" t="s">
        <v>1257</v>
      </c>
      <c r="B19544" t="s">
        <v>302</v>
      </c>
      <c r="C19544" t="s">
        <v>399</v>
      </c>
      <c r="D19544" t="s">
        <v>1275</v>
      </c>
      <c r="E19544" t="s">
        <v>31</v>
      </c>
      <c r="F19544">
        <v>1986</v>
      </c>
      <c r="G19544">
        <v>5776</v>
      </c>
      <c r="H19544">
        <v>2.9083585095669688</v>
      </c>
      <c r="I19544" t="str">
        <f>VLOOKUP($B19544&amp;$E19544,'Employee List'!$A:$E,5,0)</f>
        <v>E-1377</v>
      </c>
    </row>
    <row r="19545" spans="1:9" x14ac:dyDescent="0.35">
      <c r="A19545" t="s">
        <v>1257</v>
      </c>
      <c r="B19545" t="s">
        <v>302</v>
      </c>
      <c r="C19545" t="s">
        <v>399</v>
      </c>
      <c r="D19545" t="s">
        <v>1276</v>
      </c>
      <c r="E19545" t="s">
        <v>29</v>
      </c>
      <c r="F19545">
        <v>2813</v>
      </c>
      <c r="G19545">
        <v>5590</v>
      </c>
      <c r="H19545">
        <v>1.9872022751510843</v>
      </c>
      <c r="I19545" t="str">
        <f>VLOOKUP($B19545&amp;$E19545,'Employee List'!$A:$E,5,0)</f>
        <v>E-1377</v>
      </c>
    </row>
    <row r="19546" spans="1:9" x14ac:dyDescent="0.35">
      <c r="A19546" t="s">
        <v>1257</v>
      </c>
      <c r="B19546" t="s">
        <v>302</v>
      </c>
      <c r="C19546" t="s">
        <v>399</v>
      </c>
      <c r="D19546" t="s">
        <v>1276</v>
      </c>
      <c r="E19546" t="s">
        <v>30</v>
      </c>
      <c r="F19546">
        <v>2614</v>
      </c>
      <c r="G19546">
        <v>5224</v>
      </c>
      <c r="H19546">
        <v>1.9984697781178271</v>
      </c>
      <c r="I19546" t="str">
        <f>VLOOKUP($B19546&amp;$E19546,'Employee List'!$A:$E,5,0)</f>
        <v>E-1377</v>
      </c>
    </row>
    <row r="19547" spans="1:9" x14ac:dyDescent="0.35">
      <c r="A19547" t="s">
        <v>1257</v>
      </c>
      <c r="B19547" t="s">
        <v>302</v>
      </c>
      <c r="C19547" t="s">
        <v>399</v>
      </c>
      <c r="D19547" t="s">
        <v>1276</v>
      </c>
      <c r="E19547" t="s">
        <v>31</v>
      </c>
      <c r="F19547">
        <v>5182</v>
      </c>
      <c r="G19547">
        <v>5438</v>
      </c>
      <c r="H19547">
        <v>1.0494017753763025</v>
      </c>
      <c r="I19547" t="str">
        <f>VLOOKUP($B19547&amp;$E19547,'Employee List'!$A:$E,5,0)</f>
        <v>E-1377</v>
      </c>
    </row>
    <row r="19548" spans="1:9" x14ac:dyDescent="0.35">
      <c r="A19548" t="s">
        <v>1257</v>
      </c>
      <c r="B19548" t="s">
        <v>302</v>
      </c>
      <c r="C19548" t="s">
        <v>399</v>
      </c>
      <c r="D19548" t="s">
        <v>1277</v>
      </c>
      <c r="E19548" t="s">
        <v>29</v>
      </c>
      <c r="F19548">
        <v>6740</v>
      </c>
      <c r="G19548">
        <v>5564</v>
      </c>
      <c r="H19548">
        <v>0.82551928783382789</v>
      </c>
      <c r="I19548" t="str">
        <f>VLOOKUP($B19548&amp;$E19548,'Employee List'!$A:$E,5,0)</f>
        <v>E-1377</v>
      </c>
    </row>
    <row r="19549" spans="1:9" x14ac:dyDescent="0.35">
      <c r="A19549" t="s">
        <v>1257</v>
      </c>
      <c r="B19549" t="s">
        <v>302</v>
      </c>
      <c r="C19549" t="s">
        <v>399</v>
      </c>
      <c r="D19549" t="s">
        <v>1277</v>
      </c>
      <c r="E19549" t="s">
        <v>30</v>
      </c>
      <c r="F19549">
        <v>8579</v>
      </c>
      <c r="G19549">
        <v>3366</v>
      </c>
      <c r="H19549">
        <v>0.39235342114465555</v>
      </c>
      <c r="I19549" t="str">
        <f>VLOOKUP($B19549&amp;$E19549,'Employee List'!$A:$E,5,0)</f>
        <v>E-1377</v>
      </c>
    </row>
    <row r="19550" spans="1:9" x14ac:dyDescent="0.35">
      <c r="A19550" t="s">
        <v>1257</v>
      </c>
      <c r="B19550" t="s">
        <v>302</v>
      </c>
      <c r="C19550" t="s">
        <v>399</v>
      </c>
      <c r="D19550" t="s">
        <v>1277</v>
      </c>
      <c r="E19550" t="s">
        <v>31</v>
      </c>
      <c r="F19550">
        <v>10102</v>
      </c>
      <c r="G19550">
        <v>5131</v>
      </c>
      <c r="H19550">
        <v>0.50791922391605626</v>
      </c>
      <c r="I19550" t="str">
        <f>VLOOKUP($B19550&amp;$E19550,'Employee List'!$A:$E,5,0)</f>
        <v>E-1377</v>
      </c>
    </row>
    <row r="19551" spans="1:9" x14ac:dyDescent="0.35">
      <c r="A19551" t="s">
        <v>1257</v>
      </c>
      <c r="B19551" t="s">
        <v>302</v>
      </c>
      <c r="C19551" t="s">
        <v>399</v>
      </c>
      <c r="D19551" t="s">
        <v>1278</v>
      </c>
      <c r="E19551" t="s">
        <v>29</v>
      </c>
      <c r="F19551">
        <v>23314</v>
      </c>
      <c r="G19551">
        <v>9584</v>
      </c>
      <c r="H19551">
        <v>0.41108346916016125</v>
      </c>
      <c r="I19551" t="str">
        <f>VLOOKUP($B19551&amp;$E19551,'Employee List'!$A:$E,5,0)</f>
        <v>E-1377</v>
      </c>
    </row>
    <row r="19552" spans="1:9" x14ac:dyDescent="0.35">
      <c r="A19552" t="s">
        <v>1257</v>
      </c>
      <c r="B19552" t="s">
        <v>302</v>
      </c>
      <c r="C19552" t="s">
        <v>399</v>
      </c>
      <c r="D19552" t="s">
        <v>1278</v>
      </c>
      <c r="E19552" t="s">
        <v>30</v>
      </c>
      <c r="F19552">
        <v>22969</v>
      </c>
      <c r="G19552">
        <v>7362</v>
      </c>
      <c r="H19552">
        <v>0.32051896033784666</v>
      </c>
      <c r="I19552" t="str">
        <f>VLOOKUP($B19552&amp;$E19552,'Employee List'!$A:$E,5,0)</f>
        <v>E-1377</v>
      </c>
    </row>
    <row r="19553" spans="1:9" x14ac:dyDescent="0.35">
      <c r="A19553" t="s">
        <v>1257</v>
      </c>
      <c r="B19553" t="s">
        <v>302</v>
      </c>
      <c r="C19553" t="s">
        <v>399</v>
      </c>
      <c r="D19553" t="s">
        <v>1278</v>
      </c>
      <c r="E19553" t="s">
        <v>31</v>
      </c>
      <c r="F19553">
        <v>19428</v>
      </c>
      <c r="G19553">
        <v>6895</v>
      </c>
      <c r="H19553">
        <v>0.35490014412188592</v>
      </c>
      <c r="I19553" t="str">
        <f>VLOOKUP($B19553&amp;$E19553,'Employee List'!$A:$E,5,0)</f>
        <v>E-1377</v>
      </c>
    </row>
    <row r="19554" spans="1:9" x14ac:dyDescent="0.35">
      <c r="A19554" t="s">
        <v>1257</v>
      </c>
      <c r="B19554" t="s">
        <v>302</v>
      </c>
      <c r="C19554" t="s">
        <v>399</v>
      </c>
      <c r="D19554" t="s">
        <v>1279</v>
      </c>
      <c r="E19554" t="s">
        <v>29</v>
      </c>
      <c r="F19554">
        <v>2682</v>
      </c>
      <c r="G19554">
        <v>5366</v>
      </c>
      <c r="H19554">
        <v>2.000745712155108</v>
      </c>
      <c r="I19554" t="str">
        <f>VLOOKUP($B19554&amp;$E19554,'Employee List'!$A:$E,5,0)</f>
        <v>E-1377</v>
      </c>
    </row>
    <row r="19555" spans="1:9" x14ac:dyDescent="0.35">
      <c r="A19555" t="s">
        <v>1257</v>
      </c>
      <c r="B19555" t="s">
        <v>302</v>
      </c>
      <c r="C19555" t="s">
        <v>399</v>
      </c>
      <c r="D19555" t="s">
        <v>1279</v>
      </c>
      <c r="E19555" t="s">
        <v>30</v>
      </c>
      <c r="F19555">
        <v>3894</v>
      </c>
      <c r="G19555">
        <v>5529</v>
      </c>
      <c r="H19555">
        <v>1.4198767334360554</v>
      </c>
      <c r="I19555" t="str">
        <f>VLOOKUP($B19555&amp;$E19555,'Employee List'!$A:$E,5,0)</f>
        <v>E-1377</v>
      </c>
    </row>
    <row r="19556" spans="1:9" x14ac:dyDescent="0.35">
      <c r="A19556" t="s">
        <v>1257</v>
      </c>
      <c r="B19556" t="s">
        <v>302</v>
      </c>
      <c r="C19556" t="s">
        <v>399</v>
      </c>
      <c r="D19556" t="s">
        <v>1279</v>
      </c>
      <c r="E19556" t="s">
        <v>31</v>
      </c>
      <c r="F19556">
        <v>4216</v>
      </c>
      <c r="G19556">
        <v>3545</v>
      </c>
      <c r="H19556">
        <v>0.84084440227703983</v>
      </c>
      <c r="I19556" t="str">
        <f>VLOOKUP($B19556&amp;$E19556,'Employee List'!$A:$E,5,0)</f>
        <v>E-1377</v>
      </c>
    </row>
    <row r="19557" spans="1:9" x14ac:dyDescent="0.35">
      <c r="A19557" t="s">
        <v>1257</v>
      </c>
      <c r="B19557" t="s">
        <v>302</v>
      </c>
      <c r="C19557" t="s">
        <v>399</v>
      </c>
      <c r="D19557" t="s">
        <v>1280</v>
      </c>
      <c r="E19557" t="s">
        <v>29</v>
      </c>
      <c r="F19557">
        <v>3729</v>
      </c>
      <c r="G19557">
        <v>5015</v>
      </c>
      <c r="H19557">
        <v>1.3448645749530705</v>
      </c>
      <c r="I19557" t="str">
        <f>VLOOKUP($B19557&amp;$E19557,'Employee List'!$A:$E,5,0)</f>
        <v>E-1377</v>
      </c>
    </row>
    <row r="19558" spans="1:9" x14ac:dyDescent="0.35">
      <c r="A19558" t="s">
        <v>1257</v>
      </c>
      <c r="B19558" t="s">
        <v>302</v>
      </c>
      <c r="C19558" t="s">
        <v>399</v>
      </c>
      <c r="D19558" t="s">
        <v>1280</v>
      </c>
      <c r="E19558" t="s">
        <v>30</v>
      </c>
      <c r="F19558">
        <v>4976</v>
      </c>
      <c r="G19558">
        <v>4316</v>
      </c>
      <c r="H19558">
        <v>0.86736334405144699</v>
      </c>
      <c r="I19558" t="str">
        <f>VLOOKUP($B19558&amp;$E19558,'Employee List'!$A:$E,5,0)</f>
        <v>E-1377</v>
      </c>
    </row>
    <row r="19559" spans="1:9" x14ac:dyDescent="0.35">
      <c r="A19559" t="s">
        <v>1257</v>
      </c>
      <c r="B19559" t="s">
        <v>302</v>
      </c>
      <c r="C19559" t="s">
        <v>399</v>
      </c>
      <c r="D19559" t="s">
        <v>1280</v>
      </c>
      <c r="E19559" t="s">
        <v>31</v>
      </c>
      <c r="F19559">
        <v>1505</v>
      </c>
      <c r="G19559">
        <v>5388</v>
      </c>
      <c r="H19559">
        <v>3.5800664451827244</v>
      </c>
      <c r="I19559" t="str">
        <f>VLOOKUP($B19559&amp;$E19559,'Employee List'!$A:$E,5,0)</f>
        <v>E-1377</v>
      </c>
    </row>
    <row r="19560" spans="1:9" x14ac:dyDescent="0.35">
      <c r="A19560" t="s">
        <v>1257</v>
      </c>
      <c r="B19560" t="s">
        <v>302</v>
      </c>
      <c r="C19560" t="s">
        <v>399</v>
      </c>
      <c r="D19560" t="s">
        <v>1262</v>
      </c>
      <c r="E19560" t="s">
        <v>29</v>
      </c>
      <c r="F19560">
        <v>10805</v>
      </c>
      <c r="G19560">
        <v>3100</v>
      </c>
      <c r="H19560">
        <v>0.28690421101341973</v>
      </c>
      <c r="I19560" t="str">
        <f>VLOOKUP($B19560&amp;$E19560,'Employee List'!$A:$E,5,0)</f>
        <v>E-1377</v>
      </c>
    </row>
    <row r="19561" spans="1:9" x14ac:dyDescent="0.35">
      <c r="A19561" t="s">
        <v>1257</v>
      </c>
      <c r="B19561" t="s">
        <v>302</v>
      </c>
      <c r="C19561" t="s">
        <v>399</v>
      </c>
      <c r="D19561" t="s">
        <v>1262</v>
      </c>
      <c r="E19561" t="s">
        <v>30</v>
      </c>
      <c r="F19561">
        <v>11288</v>
      </c>
      <c r="G19561">
        <v>5240</v>
      </c>
      <c r="H19561">
        <v>0.46420978029766125</v>
      </c>
      <c r="I19561" t="str">
        <f>VLOOKUP($B19561&amp;$E19561,'Employee List'!$A:$E,5,0)</f>
        <v>E-1377</v>
      </c>
    </row>
    <row r="19562" spans="1:9" x14ac:dyDescent="0.35">
      <c r="A19562" t="s">
        <v>1257</v>
      </c>
      <c r="B19562" t="s">
        <v>302</v>
      </c>
      <c r="C19562" t="s">
        <v>399</v>
      </c>
      <c r="D19562" t="s">
        <v>1262</v>
      </c>
      <c r="E19562" t="s">
        <v>31</v>
      </c>
      <c r="F19562">
        <v>10121</v>
      </c>
      <c r="G19562">
        <v>9071</v>
      </c>
      <c r="H19562">
        <v>0.8962553107400455</v>
      </c>
      <c r="I19562" t="str">
        <f>VLOOKUP($B19562&amp;$E19562,'Employee List'!$A:$E,5,0)</f>
        <v>E-1377</v>
      </c>
    </row>
    <row r="19563" spans="1:9" x14ac:dyDescent="0.35">
      <c r="A19563" t="s">
        <v>1257</v>
      </c>
      <c r="B19563" t="s">
        <v>302</v>
      </c>
      <c r="C19563" t="s">
        <v>399</v>
      </c>
      <c r="D19563" t="s">
        <v>1281</v>
      </c>
      <c r="E19563" t="s">
        <v>29</v>
      </c>
      <c r="F19563">
        <v>13649</v>
      </c>
      <c r="G19563">
        <v>13172</v>
      </c>
      <c r="H19563">
        <v>0.96505238479009448</v>
      </c>
      <c r="I19563" t="str">
        <f>VLOOKUP($B19563&amp;$E19563,'Employee List'!$A:$E,5,0)</f>
        <v>E-1377</v>
      </c>
    </row>
    <row r="19564" spans="1:9" x14ac:dyDescent="0.35">
      <c r="A19564" t="s">
        <v>1257</v>
      </c>
      <c r="B19564" t="s">
        <v>302</v>
      </c>
      <c r="C19564" t="s">
        <v>399</v>
      </c>
      <c r="D19564" t="s">
        <v>1281</v>
      </c>
      <c r="E19564" t="s">
        <v>30</v>
      </c>
      <c r="F19564">
        <v>12435</v>
      </c>
      <c r="G19564">
        <v>2922</v>
      </c>
      <c r="H19564">
        <v>0.23498190591073584</v>
      </c>
      <c r="I19564" t="str">
        <f>VLOOKUP($B19564&amp;$E19564,'Employee List'!$A:$E,5,0)</f>
        <v>E-1377</v>
      </c>
    </row>
    <row r="19565" spans="1:9" x14ac:dyDescent="0.35">
      <c r="A19565" t="s">
        <v>1257</v>
      </c>
      <c r="B19565" t="s">
        <v>302</v>
      </c>
      <c r="C19565" t="s">
        <v>399</v>
      </c>
      <c r="D19565" t="s">
        <v>1281</v>
      </c>
      <c r="E19565" t="s">
        <v>31</v>
      </c>
      <c r="F19565">
        <v>14238</v>
      </c>
      <c r="G19565">
        <v>7314</v>
      </c>
      <c r="H19565">
        <v>0.51369574378423932</v>
      </c>
      <c r="I19565" t="str">
        <f>VLOOKUP($B19565&amp;$E19565,'Employee List'!$A:$E,5,0)</f>
        <v>E-1377</v>
      </c>
    </row>
    <row r="19566" spans="1:9" x14ac:dyDescent="0.35">
      <c r="A19566" t="s">
        <v>1257</v>
      </c>
      <c r="B19566" t="s">
        <v>303</v>
      </c>
      <c r="C19566" t="s">
        <v>399</v>
      </c>
      <c r="D19566" t="s">
        <v>1274</v>
      </c>
      <c r="E19566" t="s">
        <v>29</v>
      </c>
      <c r="F19566">
        <v>27827</v>
      </c>
      <c r="G19566">
        <v>19582</v>
      </c>
      <c r="H19566">
        <v>0.70370503467854961</v>
      </c>
      <c r="I19566" t="str">
        <f>VLOOKUP($B19566&amp;$E19566,'Employee List'!$A:$E,5,0)</f>
        <v>E-1378</v>
      </c>
    </row>
    <row r="19567" spans="1:9" x14ac:dyDescent="0.35">
      <c r="A19567" t="s">
        <v>1257</v>
      </c>
      <c r="B19567" t="s">
        <v>303</v>
      </c>
      <c r="C19567" t="s">
        <v>399</v>
      </c>
      <c r="D19567" t="s">
        <v>1274</v>
      </c>
      <c r="E19567" t="s">
        <v>30</v>
      </c>
      <c r="F19567">
        <v>27134</v>
      </c>
      <c r="G19567">
        <v>15576</v>
      </c>
      <c r="H19567">
        <v>0.57403994987838136</v>
      </c>
      <c r="I19567" t="str">
        <f>VLOOKUP($B19567&amp;$E19567,'Employee List'!$A:$E,5,0)</f>
        <v>E-1378</v>
      </c>
    </row>
    <row r="19568" spans="1:9" x14ac:dyDescent="0.35">
      <c r="A19568" t="s">
        <v>1257</v>
      </c>
      <c r="B19568" t="s">
        <v>303</v>
      </c>
      <c r="C19568" t="s">
        <v>399</v>
      </c>
      <c r="D19568" t="s">
        <v>1274</v>
      </c>
      <c r="E19568" t="s">
        <v>31</v>
      </c>
      <c r="F19568">
        <v>28472</v>
      </c>
      <c r="G19568">
        <v>12713</v>
      </c>
      <c r="H19568">
        <v>0.44650885080078673</v>
      </c>
      <c r="I19568" t="str">
        <f>VLOOKUP($B19568&amp;$E19568,'Employee List'!$A:$E,5,0)</f>
        <v>E-1378</v>
      </c>
    </row>
    <row r="19569" spans="1:9" x14ac:dyDescent="0.35">
      <c r="A19569" t="s">
        <v>1257</v>
      </c>
      <c r="B19569" t="s">
        <v>303</v>
      </c>
      <c r="C19569" t="s">
        <v>399</v>
      </c>
      <c r="D19569" t="s">
        <v>1263</v>
      </c>
      <c r="E19569" t="s">
        <v>29</v>
      </c>
      <c r="F19569">
        <v>14309</v>
      </c>
      <c r="G19569">
        <v>2405</v>
      </c>
      <c r="H19569">
        <v>0.16807603606122021</v>
      </c>
      <c r="I19569" t="str">
        <f>VLOOKUP($B19569&amp;$E19569,'Employee List'!$A:$E,5,0)</f>
        <v>E-1378</v>
      </c>
    </row>
    <row r="19570" spans="1:9" x14ac:dyDescent="0.35">
      <c r="A19570" t="s">
        <v>1257</v>
      </c>
      <c r="B19570" t="s">
        <v>303</v>
      </c>
      <c r="C19570" t="s">
        <v>399</v>
      </c>
      <c r="D19570" t="s">
        <v>1263</v>
      </c>
      <c r="E19570" t="s">
        <v>30</v>
      </c>
      <c r="F19570">
        <v>13715</v>
      </c>
      <c r="G19570">
        <v>1432</v>
      </c>
      <c r="H19570">
        <v>0.10441122858184469</v>
      </c>
      <c r="I19570" t="str">
        <f>VLOOKUP($B19570&amp;$E19570,'Employee List'!$A:$E,5,0)</f>
        <v>E-1378</v>
      </c>
    </row>
    <row r="19571" spans="1:9" x14ac:dyDescent="0.35">
      <c r="A19571" t="s">
        <v>1257</v>
      </c>
      <c r="B19571" t="s">
        <v>303</v>
      </c>
      <c r="C19571" t="s">
        <v>399</v>
      </c>
      <c r="D19571" t="s">
        <v>1263</v>
      </c>
      <c r="E19571" t="s">
        <v>31</v>
      </c>
      <c r="F19571">
        <v>15298</v>
      </c>
      <c r="G19571">
        <v>8587</v>
      </c>
      <c r="H19571">
        <v>0.56131520460190876</v>
      </c>
      <c r="I19571" t="str">
        <f>VLOOKUP($B19571&amp;$E19571,'Employee List'!$A:$E,5,0)</f>
        <v>E-1378</v>
      </c>
    </row>
    <row r="19572" spans="1:9" x14ac:dyDescent="0.35">
      <c r="A19572" t="s">
        <v>1257</v>
      </c>
      <c r="B19572" t="s">
        <v>303</v>
      </c>
      <c r="C19572" t="s">
        <v>399</v>
      </c>
      <c r="D19572" t="s">
        <v>1264</v>
      </c>
      <c r="E19572" t="s">
        <v>29</v>
      </c>
      <c r="F19572">
        <v>11124</v>
      </c>
      <c r="G19572">
        <v>5240</v>
      </c>
      <c r="H19572">
        <v>0.47105357784969437</v>
      </c>
      <c r="I19572" t="str">
        <f>VLOOKUP($B19572&amp;$E19572,'Employee List'!$A:$E,5,0)</f>
        <v>E-1378</v>
      </c>
    </row>
    <row r="19573" spans="1:9" x14ac:dyDescent="0.35">
      <c r="A19573" t="s">
        <v>1257</v>
      </c>
      <c r="B19573" t="s">
        <v>303</v>
      </c>
      <c r="C19573" t="s">
        <v>399</v>
      </c>
      <c r="D19573" t="s">
        <v>1264</v>
      </c>
      <c r="E19573" t="s">
        <v>30</v>
      </c>
      <c r="F19573">
        <v>9488</v>
      </c>
      <c r="G19573">
        <v>10589</v>
      </c>
      <c r="H19573">
        <v>1.1160413153456998</v>
      </c>
      <c r="I19573" t="str">
        <f>VLOOKUP($B19573&amp;$E19573,'Employee List'!$A:$E,5,0)</f>
        <v>E-1378</v>
      </c>
    </row>
    <row r="19574" spans="1:9" x14ac:dyDescent="0.35">
      <c r="A19574" t="s">
        <v>1257</v>
      </c>
      <c r="B19574" t="s">
        <v>303</v>
      </c>
      <c r="C19574" t="s">
        <v>399</v>
      </c>
      <c r="D19574" t="s">
        <v>1264</v>
      </c>
      <c r="E19574" t="s">
        <v>31</v>
      </c>
      <c r="F19574">
        <v>9672</v>
      </c>
      <c r="G19574">
        <v>14807</v>
      </c>
      <c r="H19574">
        <v>1.5309139784946237</v>
      </c>
      <c r="I19574" t="str">
        <f>VLOOKUP($B19574&amp;$E19574,'Employee List'!$A:$E,5,0)</f>
        <v>E-1378</v>
      </c>
    </row>
    <row r="19575" spans="1:9" x14ac:dyDescent="0.35">
      <c r="A19575" t="s">
        <v>1257</v>
      </c>
      <c r="B19575" t="s">
        <v>303</v>
      </c>
      <c r="C19575" t="s">
        <v>399</v>
      </c>
      <c r="D19575" t="s">
        <v>1265</v>
      </c>
      <c r="E19575" t="s">
        <v>29</v>
      </c>
      <c r="F19575">
        <v>47527</v>
      </c>
      <c r="G19575">
        <v>32085</v>
      </c>
      <c r="H19575">
        <v>0.67508994887116802</v>
      </c>
      <c r="I19575" t="str">
        <f>VLOOKUP($B19575&amp;$E19575,'Employee List'!$A:$E,5,0)</f>
        <v>E-1378</v>
      </c>
    </row>
    <row r="19576" spans="1:9" x14ac:dyDescent="0.35">
      <c r="A19576" t="s">
        <v>1257</v>
      </c>
      <c r="B19576" t="s">
        <v>303</v>
      </c>
      <c r="C19576" t="s">
        <v>399</v>
      </c>
      <c r="D19576" t="s">
        <v>1265</v>
      </c>
      <c r="E19576" t="s">
        <v>30</v>
      </c>
      <c r="F19576">
        <v>48643</v>
      </c>
      <c r="G19576">
        <v>38054</v>
      </c>
      <c r="H19576">
        <v>0.78231194622042222</v>
      </c>
      <c r="I19576" t="str">
        <f>VLOOKUP($B19576&amp;$E19576,'Employee List'!$A:$E,5,0)</f>
        <v>E-1378</v>
      </c>
    </row>
    <row r="19577" spans="1:9" x14ac:dyDescent="0.35">
      <c r="A19577" t="s">
        <v>1257</v>
      </c>
      <c r="B19577" t="s">
        <v>303</v>
      </c>
      <c r="C19577" t="s">
        <v>399</v>
      </c>
      <c r="D19577" t="s">
        <v>1265</v>
      </c>
      <c r="E19577" t="s">
        <v>31</v>
      </c>
      <c r="F19577">
        <v>46663</v>
      </c>
      <c r="G19577">
        <v>23389</v>
      </c>
      <c r="H19577">
        <v>0.50123223967597452</v>
      </c>
      <c r="I19577" t="str">
        <f>VLOOKUP($B19577&amp;$E19577,'Employee List'!$A:$E,5,0)</f>
        <v>E-1378</v>
      </c>
    </row>
    <row r="19578" spans="1:9" x14ac:dyDescent="0.35">
      <c r="A19578" t="s">
        <v>1257</v>
      </c>
      <c r="B19578" t="s">
        <v>303</v>
      </c>
      <c r="C19578" t="s">
        <v>399</v>
      </c>
      <c r="D19578" t="s">
        <v>1260</v>
      </c>
      <c r="E19578" t="s">
        <v>29</v>
      </c>
      <c r="F19578">
        <v>66795</v>
      </c>
      <c r="G19578">
        <v>97282</v>
      </c>
      <c r="H19578">
        <v>1.4564263792200014</v>
      </c>
      <c r="I19578" t="str">
        <f>VLOOKUP($B19578&amp;$E19578,'Employee List'!$A:$E,5,0)</f>
        <v>E-1378</v>
      </c>
    </row>
    <row r="19579" spans="1:9" x14ac:dyDescent="0.35">
      <c r="A19579" t="s">
        <v>1257</v>
      </c>
      <c r="B19579" t="s">
        <v>303</v>
      </c>
      <c r="C19579" t="s">
        <v>399</v>
      </c>
      <c r="D19579" t="s">
        <v>1260</v>
      </c>
      <c r="E19579" t="s">
        <v>30</v>
      </c>
      <c r="F19579">
        <v>68940</v>
      </c>
      <c r="G19579">
        <v>93681</v>
      </c>
      <c r="H19579">
        <v>1.3588772845953003</v>
      </c>
      <c r="I19579" t="str">
        <f>VLOOKUP($B19579&amp;$E19579,'Employee List'!$A:$E,5,0)</f>
        <v>E-1378</v>
      </c>
    </row>
    <row r="19580" spans="1:9" x14ac:dyDescent="0.35">
      <c r="A19580" t="s">
        <v>1257</v>
      </c>
      <c r="B19580" t="s">
        <v>303</v>
      </c>
      <c r="C19580" t="s">
        <v>399</v>
      </c>
      <c r="D19580" t="s">
        <v>1260</v>
      </c>
      <c r="E19580" t="s">
        <v>31</v>
      </c>
      <c r="F19580">
        <v>80580</v>
      </c>
      <c r="G19580">
        <v>161076</v>
      </c>
      <c r="H19580">
        <v>1.998957557706627</v>
      </c>
      <c r="I19580" t="str">
        <f>VLOOKUP($B19580&amp;$E19580,'Employee List'!$A:$E,5,0)</f>
        <v>E-1378</v>
      </c>
    </row>
    <row r="19581" spans="1:9" x14ac:dyDescent="0.35">
      <c r="A19581" t="s">
        <v>1257</v>
      </c>
      <c r="B19581" t="s">
        <v>303</v>
      </c>
      <c r="C19581" t="s">
        <v>399</v>
      </c>
      <c r="D19581" t="s">
        <v>1261</v>
      </c>
      <c r="E19581" t="s">
        <v>29</v>
      </c>
      <c r="F19581">
        <v>48286</v>
      </c>
      <c r="G19581">
        <v>56287</v>
      </c>
      <c r="H19581">
        <v>1.1657002029573789</v>
      </c>
      <c r="I19581" t="str">
        <f>VLOOKUP($B19581&amp;$E19581,'Employee List'!$A:$E,5,0)</f>
        <v>E-1378</v>
      </c>
    </row>
    <row r="19582" spans="1:9" x14ac:dyDescent="0.35">
      <c r="A19582" t="s">
        <v>1257</v>
      </c>
      <c r="B19582" t="s">
        <v>303</v>
      </c>
      <c r="C19582" t="s">
        <v>399</v>
      </c>
      <c r="D19582" t="s">
        <v>1261</v>
      </c>
      <c r="E19582" t="s">
        <v>30</v>
      </c>
      <c r="F19582">
        <v>52143</v>
      </c>
      <c r="G19582">
        <v>50087</v>
      </c>
      <c r="H19582">
        <v>0.96056997104117525</v>
      </c>
      <c r="I19582" t="str">
        <f>VLOOKUP($B19582&amp;$E19582,'Employee List'!$A:$E,5,0)</f>
        <v>E-1378</v>
      </c>
    </row>
    <row r="19583" spans="1:9" x14ac:dyDescent="0.35">
      <c r="A19583" t="s">
        <v>1257</v>
      </c>
      <c r="B19583" t="s">
        <v>303</v>
      </c>
      <c r="C19583" t="s">
        <v>399</v>
      </c>
      <c r="D19583" t="s">
        <v>1261</v>
      </c>
      <c r="E19583" t="s">
        <v>31</v>
      </c>
      <c r="F19583">
        <v>54299</v>
      </c>
      <c r="G19583">
        <v>49872</v>
      </c>
      <c r="H19583">
        <v>0.91846995340614013</v>
      </c>
      <c r="I19583" t="str">
        <f>VLOOKUP($B19583&amp;$E19583,'Employee List'!$A:$E,5,0)</f>
        <v>E-1378</v>
      </c>
    </row>
    <row r="19584" spans="1:9" x14ac:dyDescent="0.35">
      <c r="A19584" t="s">
        <v>1257</v>
      </c>
      <c r="B19584" t="s">
        <v>303</v>
      </c>
      <c r="C19584" t="s">
        <v>399</v>
      </c>
      <c r="D19584" t="s">
        <v>1266</v>
      </c>
      <c r="E19584" t="s">
        <v>29</v>
      </c>
      <c r="F19584">
        <v>84210</v>
      </c>
      <c r="G19584">
        <v>78443</v>
      </c>
      <c r="H19584">
        <v>0.93151644697779357</v>
      </c>
      <c r="I19584" t="str">
        <f>VLOOKUP($B19584&amp;$E19584,'Employee List'!$A:$E,5,0)</f>
        <v>E-1378</v>
      </c>
    </row>
    <row r="19585" spans="1:9" x14ac:dyDescent="0.35">
      <c r="A19585" t="s">
        <v>1257</v>
      </c>
      <c r="B19585" t="s">
        <v>303</v>
      </c>
      <c r="C19585" t="s">
        <v>399</v>
      </c>
      <c r="D19585" t="s">
        <v>1266</v>
      </c>
      <c r="E19585" t="s">
        <v>30</v>
      </c>
      <c r="F19585">
        <v>88842</v>
      </c>
      <c r="G19585">
        <v>92453</v>
      </c>
      <c r="H19585">
        <v>1.0406451903379033</v>
      </c>
      <c r="I19585" t="str">
        <f>VLOOKUP($B19585&amp;$E19585,'Employee List'!$A:$E,5,0)</f>
        <v>E-1378</v>
      </c>
    </row>
    <row r="19586" spans="1:9" x14ac:dyDescent="0.35">
      <c r="A19586" t="s">
        <v>1257</v>
      </c>
      <c r="B19586" t="s">
        <v>303</v>
      </c>
      <c r="C19586" t="s">
        <v>399</v>
      </c>
      <c r="D19586" t="s">
        <v>1266</v>
      </c>
      <c r="E19586" t="s">
        <v>31</v>
      </c>
      <c r="F19586">
        <v>89529</v>
      </c>
      <c r="G19586">
        <v>86114</v>
      </c>
      <c r="H19586">
        <v>0.96185593494845245</v>
      </c>
      <c r="I19586" t="str">
        <f>VLOOKUP($B19586&amp;$E19586,'Employee List'!$A:$E,5,0)</f>
        <v>E-1378</v>
      </c>
    </row>
    <row r="19587" spans="1:9" x14ac:dyDescent="0.35">
      <c r="A19587" t="s">
        <v>1257</v>
      </c>
      <c r="B19587" t="s">
        <v>303</v>
      </c>
      <c r="C19587" t="s">
        <v>399</v>
      </c>
      <c r="D19587" t="s">
        <v>1267</v>
      </c>
      <c r="E19587" t="s">
        <v>29</v>
      </c>
      <c r="F19587">
        <v>41231</v>
      </c>
      <c r="G19587">
        <v>33150</v>
      </c>
      <c r="H19587">
        <v>0.80400669399238434</v>
      </c>
      <c r="I19587" t="str">
        <f>VLOOKUP($B19587&amp;$E19587,'Employee List'!$A:$E,5,0)</f>
        <v>E-1378</v>
      </c>
    </row>
    <row r="19588" spans="1:9" x14ac:dyDescent="0.35">
      <c r="A19588" t="s">
        <v>1257</v>
      </c>
      <c r="B19588" t="s">
        <v>303</v>
      </c>
      <c r="C19588" t="s">
        <v>399</v>
      </c>
      <c r="D19588" t="s">
        <v>1267</v>
      </c>
      <c r="E19588" t="s">
        <v>30</v>
      </c>
      <c r="F19588">
        <v>39228</v>
      </c>
      <c r="G19588">
        <v>33034</v>
      </c>
      <c r="H19588">
        <v>0.84210257978994596</v>
      </c>
      <c r="I19588" t="str">
        <f>VLOOKUP($B19588&amp;$E19588,'Employee List'!$A:$E,5,0)</f>
        <v>E-1378</v>
      </c>
    </row>
    <row r="19589" spans="1:9" x14ac:dyDescent="0.35">
      <c r="A19589" t="s">
        <v>1257</v>
      </c>
      <c r="B19589" t="s">
        <v>303</v>
      </c>
      <c r="C19589" t="s">
        <v>399</v>
      </c>
      <c r="D19589" t="s">
        <v>1267</v>
      </c>
      <c r="E19589" t="s">
        <v>31</v>
      </c>
      <c r="F19589">
        <v>39757</v>
      </c>
      <c r="G19589">
        <v>38118</v>
      </c>
      <c r="H19589">
        <v>0.95877455542420198</v>
      </c>
      <c r="I19589" t="str">
        <f>VLOOKUP($B19589&amp;$E19589,'Employee List'!$A:$E,5,0)</f>
        <v>E-1378</v>
      </c>
    </row>
    <row r="19590" spans="1:9" x14ac:dyDescent="0.35">
      <c r="A19590" t="s">
        <v>1257</v>
      </c>
      <c r="B19590" t="s">
        <v>303</v>
      </c>
      <c r="C19590" t="s">
        <v>399</v>
      </c>
      <c r="D19590" t="s">
        <v>1268</v>
      </c>
      <c r="E19590" t="s">
        <v>29</v>
      </c>
      <c r="F19590">
        <v>14288</v>
      </c>
      <c r="G19590">
        <v>8378</v>
      </c>
      <c r="H19590">
        <v>0.5863661814109743</v>
      </c>
      <c r="I19590" t="str">
        <f>VLOOKUP($B19590&amp;$E19590,'Employee List'!$A:$E,5,0)</f>
        <v>E-1378</v>
      </c>
    </row>
    <row r="19591" spans="1:9" x14ac:dyDescent="0.35">
      <c r="A19591" t="s">
        <v>1257</v>
      </c>
      <c r="B19591" t="s">
        <v>303</v>
      </c>
      <c r="C19591" t="s">
        <v>399</v>
      </c>
      <c r="D19591" t="s">
        <v>1268</v>
      </c>
      <c r="E19591" t="s">
        <v>30</v>
      </c>
      <c r="F19591">
        <v>13920</v>
      </c>
      <c r="G19591">
        <v>6493</v>
      </c>
      <c r="H19591">
        <v>0.46645114942528737</v>
      </c>
      <c r="I19591" t="str">
        <f>VLOOKUP($B19591&amp;$E19591,'Employee List'!$A:$E,5,0)</f>
        <v>E-1378</v>
      </c>
    </row>
    <row r="19592" spans="1:9" x14ac:dyDescent="0.35">
      <c r="A19592" t="s">
        <v>1257</v>
      </c>
      <c r="B19592" t="s">
        <v>303</v>
      </c>
      <c r="C19592" t="s">
        <v>399</v>
      </c>
      <c r="D19592" t="s">
        <v>1268</v>
      </c>
      <c r="E19592" t="s">
        <v>31</v>
      </c>
      <c r="F19592">
        <v>11695</v>
      </c>
      <c r="G19592">
        <v>4735</v>
      </c>
      <c r="H19592">
        <v>0.40487387772552375</v>
      </c>
      <c r="I19592" t="str">
        <f>VLOOKUP($B19592&amp;$E19592,'Employee List'!$A:$E,5,0)</f>
        <v>E-1378</v>
      </c>
    </row>
    <row r="19593" spans="1:9" x14ac:dyDescent="0.35">
      <c r="A19593" t="s">
        <v>1257</v>
      </c>
      <c r="B19593" t="s">
        <v>303</v>
      </c>
      <c r="C19593" t="s">
        <v>399</v>
      </c>
      <c r="D19593" t="s">
        <v>1269</v>
      </c>
      <c r="E19593" t="s">
        <v>29</v>
      </c>
      <c r="F19593">
        <v>50483</v>
      </c>
      <c r="G19593">
        <v>94857</v>
      </c>
      <c r="H19593">
        <v>1.8789889665828101</v>
      </c>
      <c r="I19593" t="str">
        <f>VLOOKUP($B19593&amp;$E19593,'Employee List'!$A:$E,5,0)</f>
        <v>E-1378</v>
      </c>
    </row>
    <row r="19594" spans="1:9" x14ac:dyDescent="0.35">
      <c r="A19594" t="s">
        <v>1257</v>
      </c>
      <c r="B19594" t="s">
        <v>303</v>
      </c>
      <c r="C19594" t="s">
        <v>399</v>
      </c>
      <c r="D19594" t="s">
        <v>1269</v>
      </c>
      <c r="E19594" t="s">
        <v>30</v>
      </c>
      <c r="F19594">
        <v>50992</v>
      </c>
      <c r="G19594">
        <v>87448</v>
      </c>
      <c r="H19594">
        <v>1.7149356761844996</v>
      </c>
      <c r="I19594" t="str">
        <f>VLOOKUP($B19594&amp;$E19594,'Employee List'!$A:$E,5,0)</f>
        <v>E-1378</v>
      </c>
    </row>
    <row r="19595" spans="1:9" x14ac:dyDescent="0.35">
      <c r="A19595" t="s">
        <v>1257</v>
      </c>
      <c r="B19595" t="s">
        <v>303</v>
      </c>
      <c r="C19595" t="s">
        <v>399</v>
      </c>
      <c r="D19595" t="s">
        <v>1269</v>
      </c>
      <c r="E19595" t="s">
        <v>31</v>
      </c>
      <c r="F19595">
        <v>41335</v>
      </c>
      <c r="G19595">
        <v>36876</v>
      </c>
      <c r="H19595">
        <v>0.892125317527519</v>
      </c>
      <c r="I19595" t="str">
        <f>VLOOKUP($B19595&amp;$E19595,'Employee List'!$A:$E,5,0)</f>
        <v>E-1378</v>
      </c>
    </row>
    <row r="19596" spans="1:9" x14ac:dyDescent="0.35">
      <c r="A19596" t="s">
        <v>1257</v>
      </c>
      <c r="B19596" t="s">
        <v>303</v>
      </c>
      <c r="C19596" t="s">
        <v>399</v>
      </c>
      <c r="D19596" t="s">
        <v>1270</v>
      </c>
      <c r="E19596" t="s">
        <v>29</v>
      </c>
      <c r="F19596">
        <v>5786</v>
      </c>
      <c r="G19596">
        <v>3467</v>
      </c>
      <c r="H19596">
        <v>0.59920497753197377</v>
      </c>
      <c r="I19596" t="str">
        <f>VLOOKUP($B19596&amp;$E19596,'Employee List'!$A:$E,5,0)</f>
        <v>E-1378</v>
      </c>
    </row>
    <row r="19597" spans="1:9" x14ac:dyDescent="0.35">
      <c r="A19597" t="s">
        <v>1257</v>
      </c>
      <c r="B19597" t="s">
        <v>303</v>
      </c>
      <c r="C19597" t="s">
        <v>399</v>
      </c>
      <c r="D19597" t="s">
        <v>1270</v>
      </c>
      <c r="E19597" t="s">
        <v>30</v>
      </c>
      <c r="F19597">
        <v>6942</v>
      </c>
      <c r="G19597">
        <v>2118</v>
      </c>
      <c r="H19597">
        <v>0.30509939498703542</v>
      </c>
      <c r="I19597" t="str">
        <f>VLOOKUP($B19597&amp;$E19597,'Employee List'!$A:$E,5,0)</f>
        <v>E-1378</v>
      </c>
    </row>
    <row r="19598" spans="1:9" x14ac:dyDescent="0.35">
      <c r="A19598" t="s">
        <v>1257</v>
      </c>
      <c r="B19598" t="s">
        <v>303</v>
      </c>
      <c r="C19598" t="s">
        <v>399</v>
      </c>
      <c r="D19598" t="s">
        <v>1270</v>
      </c>
      <c r="E19598" t="s">
        <v>31</v>
      </c>
      <c r="F19598">
        <v>7326</v>
      </c>
      <c r="G19598">
        <v>5134</v>
      </c>
      <c r="H19598">
        <v>0.70079170079170083</v>
      </c>
      <c r="I19598" t="str">
        <f>VLOOKUP($B19598&amp;$E19598,'Employee List'!$A:$E,5,0)</f>
        <v>E-1378</v>
      </c>
    </row>
    <row r="19599" spans="1:9" x14ac:dyDescent="0.35">
      <c r="A19599" t="s">
        <v>1257</v>
      </c>
      <c r="B19599" t="s">
        <v>303</v>
      </c>
      <c r="C19599" t="s">
        <v>399</v>
      </c>
      <c r="D19599" t="s">
        <v>1271</v>
      </c>
      <c r="E19599" t="s">
        <v>29</v>
      </c>
      <c r="F19599">
        <v>17310</v>
      </c>
      <c r="G19599">
        <v>15363</v>
      </c>
      <c r="H19599">
        <v>0.88752166377816288</v>
      </c>
      <c r="I19599" t="str">
        <f>VLOOKUP($B19599&amp;$E19599,'Employee List'!$A:$E,5,0)</f>
        <v>E-1378</v>
      </c>
    </row>
    <row r="19600" spans="1:9" x14ac:dyDescent="0.35">
      <c r="A19600" t="s">
        <v>1257</v>
      </c>
      <c r="B19600" t="s">
        <v>303</v>
      </c>
      <c r="C19600" t="s">
        <v>399</v>
      </c>
      <c r="D19600" t="s">
        <v>1271</v>
      </c>
      <c r="E19600" t="s">
        <v>30</v>
      </c>
      <c r="F19600">
        <v>17673</v>
      </c>
      <c r="G19600">
        <v>21656</v>
      </c>
      <c r="H19600">
        <v>1.2253720364397669</v>
      </c>
      <c r="I19600" t="str">
        <f>VLOOKUP($B19600&amp;$E19600,'Employee List'!$A:$E,5,0)</f>
        <v>E-1378</v>
      </c>
    </row>
    <row r="19601" spans="1:9" x14ac:dyDescent="0.35">
      <c r="A19601" t="s">
        <v>1257</v>
      </c>
      <c r="B19601" t="s">
        <v>303</v>
      </c>
      <c r="C19601" t="s">
        <v>399</v>
      </c>
      <c r="D19601" t="s">
        <v>1271</v>
      </c>
      <c r="E19601" t="s">
        <v>31</v>
      </c>
      <c r="F19601">
        <v>17903</v>
      </c>
      <c r="G19601">
        <v>22164</v>
      </c>
      <c r="H19601">
        <v>1.2380048036641904</v>
      </c>
      <c r="I19601" t="str">
        <f>VLOOKUP($B19601&amp;$E19601,'Employee List'!$A:$E,5,0)</f>
        <v>E-1378</v>
      </c>
    </row>
    <row r="19602" spans="1:9" x14ac:dyDescent="0.35">
      <c r="A19602" t="s">
        <v>1257</v>
      </c>
      <c r="B19602" t="s">
        <v>303</v>
      </c>
      <c r="C19602" t="s">
        <v>399</v>
      </c>
      <c r="D19602" t="s">
        <v>1258</v>
      </c>
      <c r="E19602" t="s">
        <v>29</v>
      </c>
      <c r="F19602">
        <v>220282</v>
      </c>
      <c r="G19602">
        <v>233316</v>
      </c>
      <c r="H19602">
        <v>1.0591696098637202</v>
      </c>
      <c r="I19602" t="str">
        <f>VLOOKUP($B19602&amp;$E19602,'Employee List'!$A:$E,5,0)</f>
        <v>E-1378</v>
      </c>
    </row>
    <row r="19603" spans="1:9" x14ac:dyDescent="0.35">
      <c r="A19603" t="s">
        <v>1257</v>
      </c>
      <c r="B19603" t="s">
        <v>303</v>
      </c>
      <c r="C19603" t="s">
        <v>399</v>
      </c>
      <c r="D19603" t="s">
        <v>1258</v>
      </c>
      <c r="E19603" t="s">
        <v>30</v>
      </c>
      <c r="F19603">
        <v>213840</v>
      </c>
      <c r="G19603">
        <v>251969</v>
      </c>
      <c r="H19603">
        <v>1.1783062102506547</v>
      </c>
      <c r="I19603" t="str">
        <f>VLOOKUP($B19603&amp;$E19603,'Employee List'!$A:$E,5,0)</f>
        <v>E-1378</v>
      </c>
    </row>
    <row r="19604" spans="1:9" x14ac:dyDescent="0.35">
      <c r="A19604" t="s">
        <v>1257</v>
      </c>
      <c r="B19604" t="s">
        <v>303</v>
      </c>
      <c r="C19604" t="s">
        <v>399</v>
      </c>
      <c r="D19604" t="s">
        <v>1258</v>
      </c>
      <c r="E19604" t="s">
        <v>31</v>
      </c>
      <c r="F19604">
        <v>206189</v>
      </c>
      <c r="G19604">
        <v>196725</v>
      </c>
      <c r="H19604">
        <v>0.95410036422893563</v>
      </c>
      <c r="I19604" t="str">
        <f>VLOOKUP($B19604&amp;$E19604,'Employee List'!$A:$E,5,0)</f>
        <v>E-1378</v>
      </c>
    </row>
    <row r="19605" spans="1:9" x14ac:dyDescent="0.35">
      <c r="A19605" t="s">
        <v>1257</v>
      </c>
      <c r="B19605" t="s">
        <v>303</v>
      </c>
      <c r="C19605" t="s">
        <v>399</v>
      </c>
      <c r="D19605" t="s">
        <v>1272</v>
      </c>
      <c r="E19605" t="s">
        <v>29</v>
      </c>
      <c r="F19605">
        <v>19113</v>
      </c>
      <c r="G19605">
        <v>15306</v>
      </c>
      <c r="H19605">
        <v>0.80081619839899543</v>
      </c>
      <c r="I19605" t="str">
        <f>VLOOKUP($B19605&amp;$E19605,'Employee List'!$A:$E,5,0)</f>
        <v>E-1378</v>
      </c>
    </row>
    <row r="19606" spans="1:9" x14ac:dyDescent="0.35">
      <c r="A19606" t="s">
        <v>1257</v>
      </c>
      <c r="B19606" t="s">
        <v>303</v>
      </c>
      <c r="C19606" t="s">
        <v>399</v>
      </c>
      <c r="D19606" t="s">
        <v>1272</v>
      </c>
      <c r="E19606" t="s">
        <v>30</v>
      </c>
      <c r="F19606">
        <v>19013</v>
      </c>
      <c r="G19606">
        <v>18306</v>
      </c>
      <c r="H19606">
        <v>0.96281491611003001</v>
      </c>
      <c r="I19606" t="str">
        <f>VLOOKUP($B19606&amp;$E19606,'Employee List'!$A:$E,5,0)</f>
        <v>E-1378</v>
      </c>
    </row>
    <row r="19607" spans="1:9" x14ac:dyDescent="0.35">
      <c r="A19607" t="s">
        <v>1257</v>
      </c>
      <c r="B19607" t="s">
        <v>303</v>
      </c>
      <c r="C19607" t="s">
        <v>399</v>
      </c>
      <c r="D19607" t="s">
        <v>1272</v>
      </c>
      <c r="E19607" t="s">
        <v>31</v>
      </c>
      <c r="F19607">
        <v>21801</v>
      </c>
      <c r="G19607">
        <v>18665</v>
      </c>
      <c r="H19607">
        <v>0.85615338745929082</v>
      </c>
      <c r="I19607" t="str">
        <f>VLOOKUP($B19607&amp;$E19607,'Employee List'!$A:$E,5,0)</f>
        <v>E-1378</v>
      </c>
    </row>
    <row r="19608" spans="1:9" x14ac:dyDescent="0.35">
      <c r="A19608" t="s">
        <v>1257</v>
      </c>
      <c r="B19608" t="s">
        <v>303</v>
      </c>
      <c r="C19608" t="s">
        <v>399</v>
      </c>
      <c r="D19608" t="s">
        <v>1259</v>
      </c>
      <c r="E19608" t="s">
        <v>29</v>
      </c>
      <c r="F19608">
        <v>20858</v>
      </c>
      <c r="G19608">
        <v>19985</v>
      </c>
      <c r="H19608">
        <v>0.95814555566209603</v>
      </c>
      <c r="I19608" t="str">
        <f>VLOOKUP($B19608&amp;$E19608,'Employee List'!$A:$E,5,0)</f>
        <v>E-1378</v>
      </c>
    </row>
    <row r="19609" spans="1:9" x14ac:dyDescent="0.35">
      <c r="A19609" t="s">
        <v>1257</v>
      </c>
      <c r="B19609" t="s">
        <v>303</v>
      </c>
      <c r="C19609" t="s">
        <v>399</v>
      </c>
      <c r="D19609" t="s">
        <v>1259</v>
      </c>
      <c r="E19609" t="s">
        <v>30</v>
      </c>
      <c r="F19609">
        <v>20909</v>
      </c>
      <c r="G19609">
        <v>22871</v>
      </c>
      <c r="H19609">
        <v>1.0938351905877852</v>
      </c>
      <c r="I19609" t="str">
        <f>VLOOKUP($B19609&amp;$E19609,'Employee List'!$A:$E,5,0)</f>
        <v>E-1378</v>
      </c>
    </row>
    <row r="19610" spans="1:9" x14ac:dyDescent="0.35">
      <c r="A19610" t="s">
        <v>1257</v>
      </c>
      <c r="B19610" t="s">
        <v>303</v>
      </c>
      <c r="C19610" t="s">
        <v>399</v>
      </c>
      <c r="D19610" t="s">
        <v>1259</v>
      </c>
      <c r="E19610" t="s">
        <v>31</v>
      </c>
      <c r="F19610">
        <v>20344</v>
      </c>
      <c r="G19610">
        <v>13515</v>
      </c>
      <c r="H19610">
        <v>0.6643236335037358</v>
      </c>
      <c r="I19610" t="str">
        <f>VLOOKUP($B19610&amp;$E19610,'Employee List'!$A:$E,5,0)</f>
        <v>E-1378</v>
      </c>
    </row>
    <row r="19611" spans="1:9" x14ac:dyDescent="0.35">
      <c r="A19611" t="s">
        <v>1257</v>
      </c>
      <c r="B19611" t="s">
        <v>303</v>
      </c>
      <c r="C19611" t="s">
        <v>399</v>
      </c>
      <c r="D19611" t="s">
        <v>1273</v>
      </c>
      <c r="E19611" t="s">
        <v>29</v>
      </c>
      <c r="F19611">
        <v>8215</v>
      </c>
      <c r="G19611">
        <v>7804</v>
      </c>
      <c r="H19611">
        <v>0.94996956786366404</v>
      </c>
      <c r="I19611" t="str">
        <f>VLOOKUP($B19611&amp;$E19611,'Employee List'!$A:$E,5,0)</f>
        <v>E-1378</v>
      </c>
    </row>
    <row r="19612" spans="1:9" x14ac:dyDescent="0.35">
      <c r="A19612" t="s">
        <v>1257</v>
      </c>
      <c r="B19612" t="s">
        <v>303</v>
      </c>
      <c r="C19612" t="s">
        <v>399</v>
      </c>
      <c r="D19612" t="s">
        <v>1273</v>
      </c>
      <c r="E19612" t="s">
        <v>30</v>
      </c>
      <c r="F19612">
        <v>5691</v>
      </c>
      <c r="G19612">
        <v>8792</v>
      </c>
      <c r="H19612">
        <v>1.5448954489544895</v>
      </c>
      <c r="I19612" t="str">
        <f>VLOOKUP($B19612&amp;$E19612,'Employee List'!$A:$E,5,0)</f>
        <v>E-1378</v>
      </c>
    </row>
    <row r="19613" spans="1:9" x14ac:dyDescent="0.35">
      <c r="A19613" t="s">
        <v>1257</v>
      </c>
      <c r="B19613" t="s">
        <v>303</v>
      </c>
      <c r="C19613" t="s">
        <v>399</v>
      </c>
      <c r="D19613" t="s">
        <v>1273</v>
      </c>
      <c r="E19613" t="s">
        <v>31</v>
      </c>
      <c r="F19613">
        <v>9025</v>
      </c>
      <c r="G19613">
        <v>2711</v>
      </c>
      <c r="H19613">
        <v>0.30038781163434902</v>
      </c>
      <c r="I19613" t="str">
        <f>VLOOKUP($B19613&amp;$E19613,'Employee List'!$A:$E,5,0)</f>
        <v>E-1378</v>
      </c>
    </row>
    <row r="19614" spans="1:9" x14ac:dyDescent="0.35">
      <c r="A19614" t="s">
        <v>1257</v>
      </c>
      <c r="B19614" t="s">
        <v>303</v>
      </c>
      <c r="C19614" t="s">
        <v>399</v>
      </c>
      <c r="D19614" t="s">
        <v>1275</v>
      </c>
      <c r="E19614" t="s">
        <v>29</v>
      </c>
      <c r="F19614">
        <v>7012</v>
      </c>
      <c r="G19614">
        <v>8964</v>
      </c>
      <c r="H19614">
        <v>1.2783799201369082</v>
      </c>
      <c r="I19614" t="str">
        <f>VLOOKUP($B19614&amp;$E19614,'Employee List'!$A:$E,5,0)</f>
        <v>E-1378</v>
      </c>
    </row>
    <row r="19615" spans="1:9" x14ac:dyDescent="0.35">
      <c r="A19615" t="s">
        <v>1257</v>
      </c>
      <c r="B19615" t="s">
        <v>303</v>
      </c>
      <c r="C19615" t="s">
        <v>399</v>
      </c>
      <c r="D19615" t="s">
        <v>1275</v>
      </c>
      <c r="E19615" t="s">
        <v>30</v>
      </c>
      <c r="F19615">
        <v>6232</v>
      </c>
      <c r="G19615">
        <v>1392</v>
      </c>
      <c r="H19615">
        <v>0.2233632862644416</v>
      </c>
      <c r="I19615" t="str">
        <f>VLOOKUP($B19615&amp;$E19615,'Employee List'!$A:$E,5,0)</f>
        <v>E-1378</v>
      </c>
    </row>
    <row r="19616" spans="1:9" x14ac:dyDescent="0.35">
      <c r="A19616" t="s">
        <v>1257</v>
      </c>
      <c r="B19616" t="s">
        <v>303</v>
      </c>
      <c r="C19616" t="s">
        <v>399</v>
      </c>
      <c r="D19616" t="s">
        <v>1275</v>
      </c>
      <c r="E19616" t="s">
        <v>31</v>
      </c>
      <c r="F19616">
        <v>5870</v>
      </c>
      <c r="G19616">
        <v>4419</v>
      </c>
      <c r="H19616">
        <v>0.75281090289608177</v>
      </c>
      <c r="I19616" t="str">
        <f>VLOOKUP($B19616&amp;$E19616,'Employee List'!$A:$E,5,0)</f>
        <v>E-1378</v>
      </c>
    </row>
    <row r="19617" spans="1:9" x14ac:dyDescent="0.35">
      <c r="A19617" t="s">
        <v>1257</v>
      </c>
      <c r="B19617" t="s">
        <v>303</v>
      </c>
      <c r="C19617" t="s">
        <v>399</v>
      </c>
      <c r="D19617" t="s">
        <v>1276</v>
      </c>
      <c r="E19617" t="s">
        <v>29</v>
      </c>
      <c r="F19617">
        <v>9880</v>
      </c>
      <c r="G19617">
        <v>4165</v>
      </c>
      <c r="H19617">
        <v>0.42155870445344129</v>
      </c>
      <c r="I19617" t="str">
        <f>VLOOKUP($B19617&amp;$E19617,'Employee List'!$A:$E,5,0)</f>
        <v>E-1378</v>
      </c>
    </row>
    <row r="19618" spans="1:9" x14ac:dyDescent="0.35">
      <c r="A19618" t="s">
        <v>1257</v>
      </c>
      <c r="B19618" t="s">
        <v>303</v>
      </c>
      <c r="C19618" t="s">
        <v>399</v>
      </c>
      <c r="D19618" t="s">
        <v>1276</v>
      </c>
      <c r="E19618" t="s">
        <v>30</v>
      </c>
      <c r="F19618">
        <v>8865</v>
      </c>
      <c r="G19618">
        <v>2355</v>
      </c>
      <c r="H19618">
        <v>0.26565143824027071</v>
      </c>
      <c r="I19618" t="str">
        <f>VLOOKUP($B19618&amp;$E19618,'Employee List'!$A:$E,5,0)</f>
        <v>E-1378</v>
      </c>
    </row>
    <row r="19619" spans="1:9" x14ac:dyDescent="0.35">
      <c r="A19619" t="s">
        <v>1257</v>
      </c>
      <c r="B19619" t="s">
        <v>303</v>
      </c>
      <c r="C19619" t="s">
        <v>399</v>
      </c>
      <c r="D19619" t="s">
        <v>1276</v>
      </c>
      <c r="E19619" t="s">
        <v>31</v>
      </c>
      <c r="F19619">
        <v>7669</v>
      </c>
      <c r="G19619">
        <v>5532</v>
      </c>
      <c r="H19619">
        <v>0.72134567740252964</v>
      </c>
      <c r="I19619" t="str">
        <f>VLOOKUP($B19619&amp;$E19619,'Employee List'!$A:$E,5,0)</f>
        <v>E-1378</v>
      </c>
    </row>
    <row r="19620" spans="1:9" x14ac:dyDescent="0.35">
      <c r="A19620" t="s">
        <v>1257</v>
      </c>
      <c r="B19620" t="s">
        <v>303</v>
      </c>
      <c r="C19620" t="s">
        <v>399</v>
      </c>
      <c r="D19620" t="s">
        <v>1277</v>
      </c>
      <c r="E19620" t="s">
        <v>29</v>
      </c>
      <c r="F19620">
        <v>9138</v>
      </c>
      <c r="G19620">
        <v>3772</v>
      </c>
      <c r="H19620">
        <v>0.41278179032611073</v>
      </c>
      <c r="I19620" t="str">
        <f>VLOOKUP($B19620&amp;$E19620,'Employee List'!$A:$E,5,0)</f>
        <v>E-1378</v>
      </c>
    </row>
    <row r="19621" spans="1:9" x14ac:dyDescent="0.35">
      <c r="A19621" t="s">
        <v>1257</v>
      </c>
      <c r="B19621" t="s">
        <v>303</v>
      </c>
      <c r="C19621" t="s">
        <v>399</v>
      </c>
      <c r="D19621" t="s">
        <v>1277</v>
      </c>
      <c r="E19621" t="s">
        <v>30</v>
      </c>
      <c r="F19621">
        <v>10471</v>
      </c>
      <c r="G19621">
        <v>3721</v>
      </c>
      <c r="H19621">
        <v>0.35536242956737657</v>
      </c>
      <c r="I19621" t="str">
        <f>VLOOKUP($B19621&amp;$E19621,'Employee List'!$A:$E,5,0)</f>
        <v>E-1378</v>
      </c>
    </row>
    <row r="19622" spans="1:9" x14ac:dyDescent="0.35">
      <c r="A19622" t="s">
        <v>1257</v>
      </c>
      <c r="B19622" t="s">
        <v>303</v>
      </c>
      <c r="C19622" t="s">
        <v>399</v>
      </c>
      <c r="D19622" t="s">
        <v>1277</v>
      </c>
      <c r="E19622" t="s">
        <v>31</v>
      </c>
      <c r="F19622">
        <v>7412</v>
      </c>
      <c r="G19622">
        <v>4882</v>
      </c>
      <c r="H19622">
        <v>0.65866162978953047</v>
      </c>
      <c r="I19622" t="str">
        <f>VLOOKUP($B19622&amp;$E19622,'Employee List'!$A:$E,5,0)</f>
        <v>E-1378</v>
      </c>
    </row>
    <row r="19623" spans="1:9" x14ac:dyDescent="0.35">
      <c r="A19623" t="s">
        <v>1257</v>
      </c>
      <c r="B19623" t="s">
        <v>303</v>
      </c>
      <c r="C19623" t="s">
        <v>399</v>
      </c>
      <c r="D19623" t="s">
        <v>1278</v>
      </c>
      <c r="E19623" t="s">
        <v>29</v>
      </c>
      <c r="F19623">
        <v>16953</v>
      </c>
      <c r="G19623">
        <v>16643</v>
      </c>
      <c r="H19623">
        <v>0.98171415088774849</v>
      </c>
      <c r="I19623" t="str">
        <f>VLOOKUP($B19623&amp;$E19623,'Employee List'!$A:$E,5,0)</f>
        <v>E-1378</v>
      </c>
    </row>
    <row r="19624" spans="1:9" x14ac:dyDescent="0.35">
      <c r="A19624" t="s">
        <v>1257</v>
      </c>
      <c r="B19624" t="s">
        <v>303</v>
      </c>
      <c r="C19624" t="s">
        <v>399</v>
      </c>
      <c r="D19624" t="s">
        <v>1278</v>
      </c>
      <c r="E19624" t="s">
        <v>30</v>
      </c>
      <c r="F19624">
        <v>18738</v>
      </c>
      <c r="G19624">
        <v>12997</v>
      </c>
      <c r="H19624">
        <v>0.69361724837229155</v>
      </c>
      <c r="I19624" t="str">
        <f>VLOOKUP($B19624&amp;$E19624,'Employee List'!$A:$E,5,0)</f>
        <v>E-1378</v>
      </c>
    </row>
    <row r="19625" spans="1:9" x14ac:dyDescent="0.35">
      <c r="A19625" t="s">
        <v>1257</v>
      </c>
      <c r="B19625" t="s">
        <v>303</v>
      </c>
      <c r="C19625" t="s">
        <v>399</v>
      </c>
      <c r="D19625" t="s">
        <v>1278</v>
      </c>
      <c r="E19625" t="s">
        <v>31</v>
      </c>
      <c r="F19625">
        <v>16613</v>
      </c>
      <c r="G19625">
        <v>13816</v>
      </c>
      <c r="H19625">
        <v>0.83163787395413236</v>
      </c>
      <c r="I19625" t="str">
        <f>VLOOKUP($B19625&amp;$E19625,'Employee List'!$A:$E,5,0)</f>
        <v>E-1378</v>
      </c>
    </row>
    <row r="19626" spans="1:9" x14ac:dyDescent="0.35">
      <c r="A19626" t="s">
        <v>1257</v>
      </c>
      <c r="B19626" t="s">
        <v>303</v>
      </c>
      <c r="C19626" t="s">
        <v>399</v>
      </c>
      <c r="D19626" t="s">
        <v>1279</v>
      </c>
      <c r="E19626" t="s">
        <v>29</v>
      </c>
      <c r="F19626">
        <v>9347</v>
      </c>
      <c r="G19626">
        <v>8416</v>
      </c>
      <c r="H19626">
        <v>0.9003958489354873</v>
      </c>
      <c r="I19626" t="str">
        <f>VLOOKUP($B19626&amp;$E19626,'Employee List'!$A:$E,5,0)</f>
        <v>E-1378</v>
      </c>
    </row>
    <row r="19627" spans="1:9" x14ac:dyDescent="0.35">
      <c r="A19627" t="s">
        <v>1257</v>
      </c>
      <c r="B19627" t="s">
        <v>303</v>
      </c>
      <c r="C19627" t="s">
        <v>399</v>
      </c>
      <c r="D19627" t="s">
        <v>1279</v>
      </c>
      <c r="E19627" t="s">
        <v>30</v>
      </c>
      <c r="F19627">
        <v>8658</v>
      </c>
      <c r="G19627">
        <v>1466</v>
      </c>
      <c r="H19627">
        <v>0.16932316932316932</v>
      </c>
      <c r="I19627" t="str">
        <f>VLOOKUP($B19627&amp;$E19627,'Employee List'!$A:$E,5,0)</f>
        <v>E-1378</v>
      </c>
    </row>
    <row r="19628" spans="1:9" x14ac:dyDescent="0.35">
      <c r="A19628" t="s">
        <v>1257</v>
      </c>
      <c r="B19628" t="s">
        <v>303</v>
      </c>
      <c r="C19628" t="s">
        <v>399</v>
      </c>
      <c r="D19628" t="s">
        <v>1279</v>
      </c>
      <c r="E19628" t="s">
        <v>31</v>
      </c>
      <c r="F19628">
        <v>9102</v>
      </c>
      <c r="G19628">
        <v>4140</v>
      </c>
      <c r="H19628">
        <v>0.45484508899143045</v>
      </c>
      <c r="I19628" t="str">
        <f>VLOOKUP($B19628&amp;$E19628,'Employee List'!$A:$E,5,0)</f>
        <v>E-1378</v>
      </c>
    </row>
    <row r="19629" spans="1:9" x14ac:dyDescent="0.35">
      <c r="A19629" t="s">
        <v>1257</v>
      </c>
      <c r="B19629" t="s">
        <v>303</v>
      </c>
      <c r="C19629" t="s">
        <v>399</v>
      </c>
      <c r="D19629" t="s">
        <v>1280</v>
      </c>
      <c r="E19629" t="s">
        <v>29</v>
      </c>
      <c r="F19629">
        <v>2763</v>
      </c>
      <c r="G19629">
        <v>3280</v>
      </c>
      <c r="H19629">
        <v>1.1871154542164315</v>
      </c>
      <c r="I19629" t="str">
        <f>VLOOKUP($B19629&amp;$E19629,'Employee List'!$A:$E,5,0)</f>
        <v>E-1378</v>
      </c>
    </row>
    <row r="19630" spans="1:9" x14ac:dyDescent="0.35">
      <c r="A19630" t="s">
        <v>1257</v>
      </c>
      <c r="B19630" t="s">
        <v>303</v>
      </c>
      <c r="C19630" t="s">
        <v>399</v>
      </c>
      <c r="D19630" t="s">
        <v>1280</v>
      </c>
      <c r="E19630" t="s">
        <v>30</v>
      </c>
      <c r="F19630">
        <v>1007</v>
      </c>
      <c r="G19630">
        <v>3318</v>
      </c>
      <c r="H19630">
        <v>3.2949354518371399</v>
      </c>
      <c r="I19630" t="str">
        <f>VLOOKUP($B19630&amp;$E19630,'Employee List'!$A:$E,5,0)</f>
        <v>E-1378</v>
      </c>
    </row>
    <row r="19631" spans="1:9" x14ac:dyDescent="0.35">
      <c r="A19631" t="s">
        <v>1257</v>
      </c>
      <c r="B19631" t="s">
        <v>303</v>
      </c>
      <c r="C19631" t="s">
        <v>399</v>
      </c>
      <c r="D19631" t="s">
        <v>1280</v>
      </c>
      <c r="E19631" t="s">
        <v>31</v>
      </c>
      <c r="F19631">
        <v>3583</v>
      </c>
      <c r="G19631">
        <v>5038</v>
      </c>
      <c r="H19631">
        <v>1.4060842869104102</v>
      </c>
      <c r="I19631" t="str">
        <f>VLOOKUP($B19631&amp;$E19631,'Employee List'!$A:$E,5,0)</f>
        <v>E-1378</v>
      </c>
    </row>
    <row r="19632" spans="1:9" x14ac:dyDescent="0.35">
      <c r="A19632" t="s">
        <v>1257</v>
      </c>
      <c r="B19632" t="s">
        <v>303</v>
      </c>
      <c r="C19632" t="s">
        <v>399</v>
      </c>
      <c r="D19632" t="s">
        <v>1262</v>
      </c>
      <c r="E19632" t="s">
        <v>29</v>
      </c>
      <c r="F19632">
        <v>18992</v>
      </c>
      <c r="G19632">
        <v>25356</v>
      </c>
      <c r="H19632">
        <v>1.3350884582982308</v>
      </c>
      <c r="I19632" t="str">
        <f>VLOOKUP($B19632&amp;$E19632,'Employee List'!$A:$E,5,0)</f>
        <v>E-1378</v>
      </c>
    </row>
    <row r="19633" spans="1:9" x14ac:dyDescent="0.35">
      <c r="A19633" t="s">
        <v>1257</v>
      </c>
      <c r="B19633" t="s">
        <v>303</v>
      </c>
      <c r="C19633" t="s">
        <v>399</v>
      </c>
      <c r="D19633" t="s">
        <v>1262</v>
      </c>
      <c r="E19633" t="s">
        <v>30</v>
      </c>
      <c r="F19633">
        <v>19277</v>
      </c>
      <c r="G19633">
        <v>15946</v>
      </c>
      <c r="H19633">
        <v>0.82720340301914197</v>
      </c>
      <c r="I19633" t="str">
        <f>VLOOKUP($B19633&amp;$E19633,'Employee List'!$A:$E,5,0)</f>
        <v>E-1378</v>
      </c>
    </row>
    <row r="19634" spans="1:9" x14ac:dyDescent="0.35">
      <c r="A19634" t="s">
        <v>1257</v>
      </c>
      <c r="B19634" t="s">
        <v>303</v>
      </c>
      <c r="C19634" t="s">
        <v>399</v>
      </c>
      <c r="D19634" t="s">
        <v>1262</v>
      </c>
      <c r="E19634" t="s">
        <v>31</v>
      </c>
      <c r="F19634">
        <v>21978</v>
      </c>
      <c r="G19634">
        <v>20534</v>
      </c>
      <c r="H19634">
        <v>0.93429793429793428</v>
      </c>
      <c r="I19634" t="str">
        <f>VLOOKUP($B19634&amp;$E19634,'Employee List'!$A:$E,5,0)</f>
        <v>E-1378</v>
      </c>
    </row>
    <row r="19635" spans="1:9" x14ac:dyDescent="0.35">
      <c r="A19635" t="s">
        <v>1257</v>
      </c>
      <c r="B19635" t="s">
        <v>303</v>
      </c>
      <c r="C19635" t="s">
        <v>399</v>
      </c>
      <c r="D19635" t="s">
        <v>1282</v>
      </c>
      <c r="E19635" t="s">
        <v>30</v>
      </c>
      <c r="F19635">
        <v>6207</v>
      </c>
      <c r="G19635">
        <v>5622</v>
      </c>
      <c r="H19635">
        <v>0.90575157080715318</v>
      </c>
      <c r="I19635" t="str">
        <f>VLOOKUP($B19635&amp;$E19635,'Employee List'!$A:$E,5,0)</f>
        <v>E-1378</v>
      </c>
    </row>
    <row r="19636" spans="1:9" x14ac:dyDescent="0.35">
      <c r="A19636" t="s">
        <v>1257</v>
      </c>
      <c r="B19636" t="s">
        <v>303</v>
      </c>
      <c r="C19636" t="s">
        <v>399</v>
      </c>
      <c r="D19636" t="s">
        <v>1282</v>
      </c>
      <c r="E19636" t="s">
        <v>31</v>
      </c>
      <c r="F19636">
        <v>4975</v>
      </c>
      <c r="G19636">
        <v>5489</v>
      </c>
      <c r="H19636">
        <v>1.1033165829145728</v>
      </c>
      <c r="I19636" t="str">
        <f>VLOOKUP($B19636&amp;$E19636,'Employee List'!$A:$E,5,0)</f>
        <v>E-1378</v>
      </c>
    </row>
    <row r="19637" spans="1:9" x14ac:dyDescent="0.35">
      <c r="A19637" t="s">
        <v>1257</v>
      </c>
      <c r="B19637" t="s">
        <v>303</v>
      </c>
      <c r="C19637" t="s">
        <v>399</v>
      </c>
      <c r="D19637" t="s">
        <v>1281</v>
      </c>
      <c r="E19637" t="s">
        <v>29</v>
      </c>
      <c r="F19637">
        <v>13234</v>
      </c>
      <c r="G19637">
        <v>15255</v>
      </c>
      <c r="H19637">
        <v>1.1527127096871694</v>
      </c>
      <c r="I19637" t="str">
        <f>VLOOKUP($B19637&amp;$E19637,'Employee List'!$A:$E,5,0)</f>
        <v>E-1378</v>
      </c>
    </row>
    <row r="19638" spans="1:9" x14ac:dyDescent="0.35">
      <c r="A19638" t="s">
        <v>1257</v>
      </c>
      <c r="B19638" t="s">
        <v>303</v>
      </c>
      <c r="C19638" t="s">
        <v>399</v>
      </c>
      <c r="D19638" t="s">
        <v>1281</v>
      </c>
      <c r="E19638" t="s">
        <v>30</v>
      </c>
      <c r="F19638">
        <v>15568</v>
      </c>
      <c r="G19638">
        <v>8708</v>
      </c>
      <c r="H19638">
        <v>0.55935251798561147</v>
      </c>
      <c r="I19638" t="str">
        <f>VLOOKUP($B19638&amp;$E19638,'Employee List'!$A:$E,5,0)</f>
        <v>E-1378</v>
      </c>
    </row>
    <row r="19639" spans="1:9" x14ac:dyDescent="0.35">
      <c r="A19639" t="s">
        <v>1257</v>
      </c>
      <c r="B19639" t="s">
        <v>303</v>
      </c>
      <c r="C19639" t="s">
        <v>399</v>
      </c>
      <c r="D19639" t="s">
        <v>1281</v>
      </c>
      <c r="E19639" t="s">
        <v>31</v>
      </c>
      <c r="F19639">
        <v>13544</v>
      </c>
      <c r="G19639">
        <v>11833</v>
      </c>
      <c r="H19639">
        <v>0.87367099822799765</v>
      </c>
      <c r="I19639" t="str">
        <f>VLOOKUP($B19639&amp;$E19639,'Employee List'!$A:$E,5,0)</f>
        <v>E-1378</v>
      </c>
    </row>
    <row r="19640" spans="1:9" x14ac:dyDescent="0.35">
      <c r="A19640" t="s">
        <v>1257</v>
      </c>
      <c r="B19640" t="s">
        <v>304</v>
      </c>
      <c r="C19640" t="s">
        <v>399</v>
      </c>
      <c r="D19640" t="s">
        <v>1274</v>
      </c>
      <c r="E19640" t="s">
        <v>29</v>
      </c>
      <c r="F19640">
        <v>31063</v>
      </c>
      <c r="G19640">
        <v>28416</v>
      </c>
      <c r="H19640">
        <v>0.91478607990213434</v>
      </c>
      <c r="I19640" t="str">
        <f>VLOOKUP($B19640&amp;$E19640,'Employee List'!$A:$E,5,0)</f>
        <v>E-1379</v>
      </c>
    </row>
    <row r="19641" spans="1:9" x14ac:dyDescent="0.35">
      <c r="A19641" t="s">
        <v>1257</v>
      </c>
      <c r="B19641" t="s">
        <v>304</v>
      </c>
      <c r="C19641" t="s">
        <v>399</v>
      </c>
      <c r="D19641" t="s">
        <v>1274</v>
      </c>
      <c r="E19641" t="s">
        <v>30</v>
      </c>
      <c r="F19641">
        <v>29129</v>
      </c>
      <c r="G19641">
        <v>16698</v>
      </c>
      <c r="H19641">
        <v>0.57324315973771844</v>
      </c>
      <c r="I19641" t="str">
        <f>VLOOKUP($B19641&amp;$E19641,'Employee List'!$A:$E,5,0)</f>
        <v>E-1379</v>
      </c>
    </row>
    <row r="19642" spans="1:9" x14ac:dyDescent="0.35">
      <c r="A19642" t="s">
        <v>1257</v>
      </c>
      <c r="B19642" t="s">
        <v>304</v>
      </c>
      <c r="C19642" t="s">
        <v>399</v>
      </c>
      <c r="D19642" t="s">
        <v>1274</v>
      </c>
      <c r="E19642" t="s">
        <v>31</v>
      </c>
      <c r="F19642">
        <v>29637</v>
      </c>
      <c r="G19642">
        <v>21607</v>
      </c>
      <c r="H19642">
        <v>0.72905489759422348</v>
      </c>
      <c r="I19642" t="str">
        <f>VLOOKUP($B19642&amp;$E19642,'Employee List'!$A:$E,5,0)</f>
        <v>E-1379</v>
      </c>
    </row>
    <row r="19643" spans="1:9" x14ac:dyDescent="0.35">
      <c r="A19643" t="s">
        <v>1257</v>
      </c>
      <c r="B19643" t="s">
        <v>304</v>
      </c>
      <c r="C19643" t="s">
        <v>399</v>
      </c>
      <c r="D19643" t="s">
        <v>1263</v>
      </c>
      <c r="E19643" t="s">
        <v>29</v>
      </c>
      <c r="F19643">
        <v>17447</v>
      </c>
      <c r="G19643">
        <v>2205</v>
      </c>
      <c r="H19643">
        <v>0.12638275921361838</v>
      </c>
      <c r="I19643" t="str">
        <f>VLOOKUP($B19643&amp;$E19643,'Employee List'!$A:$E,5,0)</f>
        <v>E-1379</v>
      </c>
    </row>
    <row r="19644" spans="1:9" x14ac:dyDescent="0.35">
      <c r="A19644" t="s">
        <v>1257</v>
      </c>
      <c r="B19644" t="s">
        <v>304</v>
      </c>
      <c r="C19644" t="s">
        <v>399</v>
      </c>
      <c r="D19644" t="s">
        <v>1263</v>
      </c>
      <c r="E19644" t="s">
        <v>30</v>
      </c>
      <c r="F19644">
        <v>17959</v>
      </c>
      <c r="G19644">
        <v>3140</v>
      </c>
      <c r="H19644">
        <v>0.17484269725485829</v>
      </c>
      <c r="I19644" t="str">
        <f>VLOOKUP($B19644&amp;$E19644,'Employee List'!$A:$E,5,0)</f>
        <v>E-1379</v>
      </c>
    </row>
    <row r="19645" spans="1:9" x14ac:dyDescent="0.35">
      <c r="A19645" t="s">
        <v>1257</v>
      </c>
      <c r="B19645" t="s">
        <v>304</v>
      </c>
      <c r="C19645" t="s">
        <v>399</v>
      </c>
      <c r="D19645" t="s">
        <v>1263</v>
      </c>
      <c r="E19645" t="s">
        <v>31</v>
      </c>
      <c r="F19645">
        <v>18179</v>
      </c>
      <c r="G19645">
        <v>12649</v>
      </c>
      <c r="H19645">
        <v>0.69580284944166348</v>
      </c>
      <c r="I19645" t="str">
        <f>VLOOKUP($B19645&amp;$E19645,'Employee List'!$A:$E,5,0)</f>
        <v>E-1379</v>
      </c>
    </row>
    <row r="19646" spans="1:9" x14ac:dyDescent="0.35">
      <c r="A19646" t="s">
        <v>1257</v>
      </c>
      <c r="B19646" t="s">
        <v>304</v>
      </c>
      <c r="C19646" t="s">
        <v>399</v>
      </c>
      <c r="D19646" t="s">
        <v>1264</v>
      </c>
      <c r="E19646" t="s">
        <v>29</v>
      </c>
      <c r="F19646">
        <v>9204</v>
      </c>
      <c r="G19646">
        <v>2145</v>
      </c>
      <c r="H19646">
        <v>0.23305084745762711</v>
      </c>
      <c r="I19646" t="str">
        <f>VLOOKUP($B19646&amp;$E19646,'Employee List'!$A:$E,5,0)</f>
        <v>E-1379</v>
      </c>
    </row>
    <row r="19647" spans="1:9" x14ac:dyDescent="0.35">
      <c r="A19647" t="s">
        <v>1257</v>
      </c>
      <c r="B19647" t="s">
        <v>304</v>
      </c>
      <c r="C19647" t="s">
        <v>399</v>
      </c>
      <c r="D19647" t="s">
        <v>1264</v>
      </c>
      <c r="E19647" t="s">
        <v>30</v>
      </c>
      <c r="F19647">
        <v>10490</v>
      </c>
      <c r="G19647">
        <v>10734</v>
      </c>
      <c r="H19647">
        <v>1.0232602478551001</v>
      </c>
      <c r="I19647" t="str">
        <f>VLOOKUP($B19647&amp;$E19647,'Employee List'!$A:$E,5,0)</f>
        <v>E-1379</v>
      </c>
    </row>
    <row r="19648" spans="1:9" x14ac:dyDescent="0.35">
      <c r="A19648" t="s">
        <v>1257</v>
      </c>
      <c r="B19648" t="s">
        <v>304</v>
      </c>
      <c r="C19648" t="s">
        <v>399</v>
      </c>
      <c r="D19648" t="s">
        <v>1264</v>
      </c>
      <c r="E19648" t="s">
        <v>31</v>
      </c>
      <c r="F19648">
        <v>10776</v>
      </c>
      <c r="G19648">
        <v>4510</v>
      </c>
      <c r="H19648">
        <v>0.41852264291017077</v>
      </c>
      <c r="I19648" t="str">
        <f>VLOOKUP($B19648&amp;$E19648,'Employee List'!$A:$E,5,0)</f>
        <v>E-1379</v>
      </c>
    </row>
    <row r="19649" spans="1:9" x14ac:dyDescent="0.35">
      <c r="A19649" t="s">
        <v>1257</v>
      </c>
      <c r="B19649" t="s">
        <v>304</v>
      </c>
      <c r="C19649" t="s">
        <v>399</v>
      </c>
      <c r="D19649" t="s">
        <v>1265</v>
      </c>
      <c r="E19649" t="s">
        <v>29</v>
      </c>
      <c r="F19649">
        <v>8079</v>
      </c>
      <c r="G19649">
        <v>5734</v>
      </c>
      <c r="H19649">
        <v>0.70974130461690799</v>
      </c>
      <c r="I19649" t="str">
        <f>VLOOKUP($B19649&amp;$E19649,'Employee List'!$A:$E,5,0)</f>
        <v>E-1379</v>
      </c>
    </row>
    <row r="19650" spans="1:9" x14ac:dyDescent="0.35">
      <c r="A19650" t="s">
        <v>1257</v>
      </c>
      <c r="B19650" t="s">
        <v>304</v>
      </c>
      <c r="C19650" t="s">
        <v>399</v>
      </c>
      <c r="D19650" t="s">
        <v>1265</v>
      </c>
      <c r="E19650" t="s">
        <v>30</v>
      </c>
      <c r="F19650">
        <v>11421</v>
      </c>
      <c r="G19650">
        <v>6666</v>
      </c>
      <c r="H19650">
        <v>0.58366167586025741</v>
      </c>
      <c r="I19650" t="str">
        <f>VLOOKUP($B19650&amp;$E19650,'Employee List'!$A:$E,5,0)</f>
        <v>E-1379</v>
      </c>
    </row>
    <row r="19651" spans="1:9" x14ac:dyDescent="0.35">
      <c r="A19651" t="s">
        <v>1257</v>
      </c>
      <c r="B19651" t="s">
        <v>304</v>
      </c>
      <c r="C19651" t="s">
        <v>399</v>
      </c>
      <c r="D19651" t="s">
        <v>1265</v>
      </c>
      <c r="E19651" t="s">
        <v>31</v>
      </c>
      <c r="F19651">
        <v>9752</v>
      </c>
      <c r="G19651">
        <v>10960</v>
      </c>
      <c r="H19651">
        <v>1.1238720262510253</v>
      </c>
      <c r="I19651" t="str">
        <f>VLOOKUP($B19651&amp;$E19651,'Employee List'!$A:$E,5,0)</f>
        <v>E-1379</v>
      </c>
    </row>
    <row r="19652" spans="1:9" x14ac:dyDescent="0.35">
      <c r="A19652" t="s">
        <v>1257</v>
      </c>
      <c r="B19652" t="s">
        <v>304</v>
      </c>
      <c r="C19652" t="s">
        <v>399</v>
      </c>
      <c r="D19652" t="s">
        <v>1260</v>
      </c>
      <c r="E19652" t="s">
        <v>29</v>
      </c>
      <c r="F19652">
        <v>96385</v>
      </c>
      <c r="G19652">
        <v>66684</v>
      </c>
      <c r="H19652">
        <v>0.69185039165845308</v>
      </c>
      <c r="I19652" t="str">
        <f>VLOOKUP($B19652&amp;$E19652,'Employee List'!$A:$E,5,0)</f>
        <v>E-1379</v>
      </c>
    </row>
    <row r="19653" spans="1:9" x14ac:dyDescent="0.35">
      <c r="A19653" t="s">
        <v>1257</v>
      </c>
      <c r="B19653" t="s">
        <v>304</v>
      </c>
      <c r="C19653" t="s">
        <v>399</v>
      </c>
      <c r="D19653" t="s">
        <v>1260</v>
      </c>
      <c r="E19653" t="s">
        <v>30</v>
      </c>
      <c r="F19653">
        <v>100518</v>
      </c>
      <c r="G19653">
        <v>89465</v>
      </c>
      <c r="H19653">
        <v>0.8900395948984261</v>
      </c>
      <c r="I19653" t="str">
        <f>VLOOKUP($B19653&amp;$E19653,'Employee List'!$A:$E,5,0)</f>
        <v>E-1379</v>
      </c>
    </row>
    <row r="19654" spans="1:9" x14ac:dyDescent="0.35">
      <c r="A19654" t="s">
        <v>1257</v>
      </c>
      <c r="B19654" t="s">
        <v>304</v>
      </c>
      <c r="C19654" t="s">
        <v>399</v>
      </c>
      <c r="D19654" t="s">
        <v>1260</v>
      </c>
      <c r="E19654" t="s">
        <v>31</v>
      </c>
      <c r="F19654">
        <v>111684</v>
      </c>
      <c r="G19654">
        <v>111250</v>
      </c>
      <c r="H19654">
        <v>0.99611403603022819</v>
      </c>
      <c r="I19654" t="str">
        <f>VLOOKUP($B19654&amp;$E19654,'Employee List'!$A:$E,5,0)</f>
        <v>E-1379</v>
      </c>
    </row>
    <row r="19655" spans="1:9" x14ac:dyDescent="0.35">
      <c r="A19655" t="s">
        <v>1257</v>
      </c>
      <c r="B19655" t="s">
        <v>304</v>
      </c>
      <c r="C19655" t="s">
        <v>399</v>
      </c>
      <c r="D19655" t="s">
        <v>1261</v>
      </c>
      <c r="E19655" t="s">
        <v>29</v>
      </c>
      <c r="F19655">
        <v>59352</v>
      </c>
      <c r="G19655">
        <v>51376</v>
      </c>
      <c r="H19655">
        <v>0.86561531203666264</v>
      </c>
      <c r="I19655" t="str">
        <f>VLOOKUP($B19655&amp;$E19655,'Employee List'!$A:$E,5,0)</f>
        <v>E-1379</v>
      </c>
    </row>
    <row r="19656" spans="1:9" x14ac:dyDescent="0.35">
      <c r="A19656" t="s">
        <v>1257</v>
      </c>
      <c r="B19656" t="s">
        <v>304</v>
      </c>
      <c r="C19656" t="s">
        <v>399</v>
      </c>
      <c r="D19656" t="s">
        <v>1261</v>
      </c>
      <c r="E19656" t="s">
        <v>30</v>
      </c>
      <c r="F19656">
        <v>60934</v>
      </c>
      <c r="G19656">
        <v>63329</v>
      </c>
      <c r="H19656">
        <v>1.0393048216102669</v>
      </c>
      <c r="I19656" t="str">
        <f>VLOOKUP($B19656&amp;$E19656,'Employee List'!$A:$E,5,0)</f>
        <v>E-1379</v>
      </c>
    </row>
    <row r="19657" spans="1:9" x14ac:dyDescent="0.35">
      <c r="A19657" t="s">
        <v>1257</v>
      </c>
      <c r="B19657" t="s">
        <v>304</v>
      </c>
      <c r="C19657" t="s">
        <v>399</v>
      </c>
      <c r="D19657" t="s">
        <v>1261</v>
      </c>
      <c r="E19657" t="s">
        <v>31</v>
      </c>
      <c r="F19657">
        <v>62191</v>
      </c>
      <c r="G19657">
        <v>33311</v>
      </c>
      <c r="H19657">
        <v>0.53562412567734885</v>
      </c>
      <c r="I19657" t="str">
        <f>VLOOKUP($B19657&amp;$E19657,'Employee List'!$A:$E,5,0)</f>
        <v>E-1379</v>
      </c>
    </row>
    <row r="19658" spans="1:9" x14ac:dyDescent="0.35">
      <c r="A19658" t="s">
        <v>1257</v>
      </c>
      <c r="B19658" t="s">
        <v>304</v>
      </c>
      <c r="C19658" t="s">
        <v>399</v>
      </c>
      <c r="D19658" t="s">
        <v>1266</v>
      </c>
      <c r="E19658" t="s">
        <v>29</v>
      </c>
      <c r="F19658">
        <v>75894</v>
      </c>
      <c r="G19658">
        <v>54431</v>
      </c>
      <c r="H19658">
        <v>0.71719767043508054</v>
      </c>
      <c r="I19658" t="str">
        <f>VLOOKUP($B19658&amp;$E19658,'Employee List'!$A:$E,5,0)</f>
        <v>E-1379</v>
      </c>
    </row>
    <row r="19659" spans="1:9" x14ac:dyDescent="0.35">
      <c r="A19659" t="s">
        <v>1257</v>
      </c>
      <c r="B19659" t="s">
        <v>304</v>
      </c>
      <c r="C19659" t="s">
        <v>399</v>
      </c>
      <c r="D19659" t="s">
        <v>1266</v>
      </c>
      <c r="E19659" t="s">
        <v>30</v>
      </c>
      <c r="F19659">
        <v>83346</v>
      </c>
      <c r="G19659">
        <v>61789</v>
      </c>
      <c r="H19659">
        <v>0.74135531399227317</v>
      </c>
      <c r="I19659" t="str">
        <f>VLOOKUP($B19659&amp;$E19659,'Employee List'!$A:$E,5,0)</f>
        <v>E-1379</v>
      </c>
    </row>
    <row r="19660" spans="1:9" x14ac:dyDescent="0.35">
      <c r="A19660" t="s">
        <v>1257</v>
      </c>
      <c r="B19660" t="s">
        <v>304</v>
      </c>
      <c r="C19660" t="s">
        <v>399</v>
      </c>
      <c r="D19660" t="s">
        <v>1266</v>
      </c>
      <c r="E19660" t="s">
        <v>31</v>
      </c>
      <c r="F19660">
        <v>83433</v>
      </c>
      <c r="G19660">
        <v>52994</v>
      </c>
      <c r="H19660">
        <v>0.63516833866695432</v>
      </c>
      <c r="I19660" t="str">
        <f>VLOOKUP($B19660&amp;$E19660,'Employee List'!$A:$E,5,0)</f>
        <v>E-1379</v>
      </c>
    </row>
    <row r="19661" spans="1:9" x14ac:dyDescent="0.35">
      <c r="A19661" t="s">
        <v>1257</v>
      </c>
      <c r="B19661" t="s">
        <v>304</v>
      </c>
      <c r="C19661" t="s">
        <v>399</v>
      </c>
      <c r="D19661" t="s">
        <v>1267</v>
      </c>
      <c r="E19661" t="s">
        <v>29</v>
      </c>
      <c r="F19661">
        <v>57862</v>
      </c>
      <c r="G19661">
        <v>36051</v>
      </c>
      <c r="H19661">
        <v>0.62305139815422905</v>
      </c>
      <c r="I19661" t="str">
        <f>VLOOKUP($B19661&amp;$E19661,'Employee List'!$A:$E,5,0)</f>
        <v>E-1379</v>
      </c>
    </row>
    <row r="19662" spans="1:9" x14ac:dyDescent="0.35">
      <c r="A19662" t="s">
        <v>1257</v>
      </c>
      <c r="B19662" t="s">
        <v>304</v>
      </c>
      <c r="C19662" t="s">
        <v>399</v>
      </c>
      <c r="D19662" t="s">
        <v>1267</v>
      </c>
      <c r="E19662" t="s">
        <v>30</v>
      </c>
      <c r="F19662">
        <v>58921</v>
      </c>
      <c r="G19662">
        <v>37020</v>
      </c>
      <c r="H19662">
        <v>0.62829890870827043</v>
      </c>
      <c r="I19662" t="str">
        <f>VLOOKUP($B19662&amp;$E19662,'Employee List'!$A:$E,5,0)</f>
        <v>E-1379</v>
      </c>
    </row>
    <row r="19663" spans="1:9" x14ac:dyDescent="0.35">
      <c r="A19663" t="s">
        <v>1257</v>
      </c>
      <c r="B19663" t="s">
        <v>304</v>
      </c>
      <c r="C19663" t="s">
        <v>399</v>
      </c>
      <c r="D19663" t="s">
        <v>1267</v>
      </c>
      <c r="E19663" t="s">
        <v>31</v>
      </c>
      <c r="F19663">
        <v>58078</v>
      </c>
      <c r="G19663">
        <v>39899</v>
      </c>
      <c r="H19663">
        <v>0.68698991012087196</v>
      </c>
      <c r="I19663" t="str">
        <f>VLOOKUP($B19663&amp;$E19663,'Employee List'!$A:$E,5,0)</f>
        <v>E-1379</v>
      </c>
    </row>
    <row r="19664" spans="1:9" x14ac:dyDescent="0.35">
      <c r="A19664" t="s">
        <v>1257</v>
      </c>
      <c r="B19664" t="s">
        <v>304</v>
      </c>
      <c r="C19664" t="s">
        <v>399</v>
      </c>
      <c r="D19664" t="s">
        <v>1268</v>
      </c>
      <c r="E19664" t="s">
        <v>29</v>
      </c>
      <c r="F19664">
        <v>12960</v>
      </c>
      <c r="G19664">
        <v>5814</v>
      </c>
      <c r="H19664">
        <v>0.44861111111111113</v>
      </c>
      <c r="I19664" t="str">
        <f>VLOOKUP($B19664&amp;$E19664,'Employee List'!$A:$E,5,0)</f>
        <v>E-1379</v>
      </c>
    </row>
    <row r="19665" spans="1:9" x14ac:dyDescent="0.35">
      <c r="A19665" t="s">
        <v>1257</v>
      </c>
      <c r="B19665" t="s">
        <v>304</v>
      </c>
      <c r="C19665" t="s">
        <v>399</v>
      </c>
      <c r="D19665" t="s">
        <v>1268</v>
      </c>
      <c r="E19665" t="s">
        <v>30</v>
      </c>
      <c r="F19665">
        <v>11942</v>
      </c>
      <c r="G19665">
        <v>4092</v>
      </c>
      <c r="H19665">
        <v>0.34265617149556188</v>
      </c>
      <c r="I19665" t="str">
        <f>VLOOKUP($B19665&amp;$E19665,'Employee List'!$A:$E,5,0)</f>
        <v>E-1379</v>
      </c>
    </row>
    <row r="19666" spans="1:9" x14ac:dyDescent="0.35">
      <c r="A19666" t="s">
        <v>1257</v>
      </c>
      <c r="B19666" t="s">
        <v>304</v>
      </c>
      <c r="C19666" t="s">
        <v>399</v>
      </c>
      <c r="D19666" t="s">
        <v>1268</v>
      </c>
      <c r="E19666" t="s">
        <v>31</v>
      </c>
      <c r="F19666">
        <v>14426</v>
      </c>
      <c r="G19666">
        <v>7562</v>
      </c>
      <c r="H19666">
        <v>0.524192430334119</v>
      </c>
      <c r="I19666" t="str">
        <f>VLOOKUP($B19666&amp;$E19666,'Employee List'!$A:$E,5,0)</f>
        <v>E-1379</v>
      </c>
    </row>
    <row r="19667" spans="1:9" x14ac:dyDescent="0.35">
      <c r="A19667" t="s">
        <v>1257</v>
      </c>
      <c r="B19667" t="s">
        <v>304</v>
      </c>
      <c r="C19667" t="s">
        <v>399</v>
      </c>
      <c r="D19667" t="s">
        <v>1269</v>
      </c>
      <c r="E19667" t="s">
        <v>29</v>
      </c>
      <c r="F19667">
        <v>4197</v>
      </c>
      <c r="G19667">
        <v>10524</v>
      </c>
      <c r="H19667">
        <v>2.507505360972123</v>
      </c>
      <c r="I19667" t="str">
        <f>VLOOKUP($B19667&amp;$E19667,'Employee List'!$A:$E,5,0)</f>
        <v>E-1379</v>
      </c>
    </row>
    <row r="19668" spans="1:9" x14ac:dyDescent="0.35">
      <c r="A19668" t="s">
        <v>1257</v>
      </c>
      <c r="B19668" t="s">
        <v>304</v>
      </c>
      <c r="C19668" t="s">
        <v>399</v>
      </c>
      <c r="D19668" t="s">
        <v>1269</v>
      </c>
      <c r="E19668" t="s">
        <v>30</v>
      </c>
      <c r="F19668">
        <v>5674</v>
      </c>
      <c r="G19668">
        <v>11541</v>
      </c>
      <c r="H19668">
        <v>2.0340148043708144</v>
      </c>
      <c r="I19668" t="str">
        <f>VLOOKUP($B19668&amp;$E19668,'Employee List'!$A:$E,5,0)</f>
        <v>E-1379</v>
      </c>
    </row>
    <row r="19669" spans="1:9" x14ac:dyDescent="0.35">
      <c r="A19669" t="s">
        <v>1257</v>
      </c>
      <c r="B19669" t="s">
        <v>304</v>
      </c>
      <c r="C19669" t="s">
        <v>399</v>
      </c>
      <c r="D19669" t="s">
        <v>1269</v>
      </c>
      <c r="E19669" t="s">
        <v>31</v>
      </c>
      <c r="F19669">
        <v>4995</v>
      </c>
      <c r="G19669">
        <v>2000</v>
      </c>
      <c r="H19669">
        <v>0.40040040040040042</v>
      </c>
      <c r="I19669" t="str">
        <f>VLOOKUP($B19669&amp;$E19669,'Employee List'!$A:$E,5,0)</f>
        <v>E-1379</v>
      </c>
    </row>
    <row r="19670" spans="1:9" x14ac:dyDescent="0.35">
      <c r="A19670" t="s">
        <v>1257</v>
      </c>
      <c r="B19670" t="s">
        <v>304</v>
      </c>
      <c r="C19670" t="s">
        <v>399</v>
      </c>
      <c r="D19670" t="s">
        <v>1270</v>
      </c>
      <c r="E19670" t="s">
        <v>29</v>
      </c>
      <c r="F19670">
        <v>5744</v>
      </c>
      <c r="G19670">
        <v>1860</v>
      </c>
      <c r="H19670">
        <v>0.32381615598885793</v>
      </c>
      <c r="I19670" t="str">
        <f>VLOOKUP($B19670&amp;$E19670,'Employee List'!$A:$E,5,0)</f>
        <v>E-1379</v>
      </c>
    </row>
    <row r="19671" spans="1:9" x14ac:dyDescent="0.35">
      <c r="A19671" t="s">
        <v>1257</v>
      </c>
      <c r="B19671" t="s">
        <v>304</v>
      </c>
      <c r="C19671" t="s">
        <v>399</v>
      </c>
      <c r="D19671" t="s">
        <v>1270</v>
      </c>
      <c r="E19671" t="s">
        <v>30</v>
      </c>
      <c r="F19671">
        <v>8220</v>
      </c>
      <c r="G19671">
        <v>6010</v>
      </c>
      <c r="H19671">
        <v>0.73114355231143557</v>
      </c>
      <c r="I19671" t="str">
        <f>VLOOKUP($B19671&amp;$E19671,'Employee List'!$A:$E,5,0)</f>
        <v>E-1379</v>
      </c>
    </row>
    <row r="19672" spans="1:9" x14ac:dyDescent="0.35">
      <c r="A19672" t="s">
        <v>1257</v>
      </c>
      <c r="B19672" t="s">
        <v>304</v>
      </c>
      <c r="C19672" t="s">
        <v>399</v>
      </c>
      <c r="D19672" t="s">
        <v>1270</v>
      </c>
      <c r="E19672" t="s">
        <v>31</v>
      </c>
      <c r="F19672">
        <v>9095</v>
      </c>
      <c r="G19672">
        <v>2075</v>
      </c>
      <c r="H19672">
        <v>0.22814733369983509</v>
      </c>
      <c r="I19672" t="str">
        <f>VLOOKUP($B19672&amp;$E19672,'Employee List'!$A:$E,5,0)</f>
        <v>E-1379</v>
      </c>
    </row>
    <row r="19673" spans="1:9" x14ac:dyDescent="0.35">
      <c r="A19673" t="s">
        <v>1257</v>
      </c>
      <c r="B19673" t="s">
        <v>304</v>
      </c>
      <c r="C19673" t="s">
        <v>399</v>
      </c>
      <c r="D19673" t="s">
        <v>1271</v>
      </c>
      <c r="E19673" t="s">
        <v>29</v>
      </c>
      <c r="F19673">
        <v>27427</v>
      </c>
      <c r="G19673">
        <v>21647</v>
      </c>
      <c r="H19673">
        <v>0.78925875961643632</v>
      </c>
      <c r="I19673" t="str">
        <f>VLOOKUP($B19673&amp;$E19673,'Employee List'!$A:$E,5,0)</f>
        <v>E-1379</v>
      </c>
    </row>
    <row r="19674" spans="1:9" x14ac:dyDescent="0.35">
      <c r="A19674" t="s">
        <v>1257</v>
      </c>
      <c r="B19674" t="s">
        <v>304</v>
      </c>
      <c r="C19674" t="s">
        <v>399</v>
      </c>
      <c r="D19674" t="s">
        <v>1271</v>
      </c>
      <c r="E19674" t="s">
        <v>30</v>
      </c>
      <c r="F19674">
        <v>27701</v>
      </c>
      <c r="G19674">
        <v>18898</v>
      </c>
      <c r="H19674">
        <v>0.68221363849680516</v>
      </c>
      <c r="I19674" t="str">
        <f>VLOOKUP($B19674&amp;$E19674,'Employee List'!$A:$E,5,0)</f>
        <v>E-1379</v>
      </c>
    </row>
    <row r="19675" spans="1:9" x14ac:dyDescent="0.35">
      <c r="A19675" t="s">
        <v>1257</v>
      </c>
      <c r="B19675" t="s">
        <v>304</v>
      </c>
      <c r="C19675" t="s">
        <v>399</v>
      </c>
      <c r="D19675" t="s">
        <v>1271</v>
      </c>
      <c r="E19675" t="s">
        <v>31</v>
      </c>
      <c r="F19675">
        <v>28365</v>
      </c>
      <c r="G19675">
        <v>21654</v>
      </c>
      <c r="H19675">
        <v>0.76340560549973557</v>
      </c>
      <c r="I19675" t="str">
        <f>VLOOKUP($B19675&amp;$E19675,'Employee List'!$A:$E,5,0)</f>
        <v>E-1379</v>
      </c>
    </row>
    <row r="19676" spans="1:9" x14ac:dyDescent="0.35">
      <c r="A19676" t="s">
        <v>1257</v>
      </c>
      <c r="B19676" t="s">
        <v>304</v>
      </c>
      <c r="C19676" t="s">
        <v>399</v>
      </c>
      <c r="D19676" t="s">
        <v>1258</v>
      </c>
      <c r="E19676" t="s">
        <v>29</v>
      </c>
      <c r="F19676">
        <v>258319</v>
      </c>
      <c r="G19676">
        <v>213112</v>
      </c>
      <c r="H19676">
        <v>0.8249954513605271</v>
      </c>
      <c r="I19676" t="str">
        <f>VLOOKUP($B19676&amp;$E19676,'Employee List'!$A:$E,5,0)</f>
        <v>E-1379</v>
      </c>
    </row>
    <row r="19677" spans="1:9" x14ac:dyDescent="0.35">
      <c r="A19677" t="s">
        <v>1257</v>
      </c>
      <c r="B19677" t="s">
        <v>304</v>
      </c>
      <c r="C19677" t="s">
        <v>399</v>
      </c>
      <c r="D19677" t="s">
        <v>1258</v>
      </c>
      <c r="E19677" t="s">
        <v>30</v>
      </c>
      <c r="F19677">
        <v>250821</v>
      </c>
      <c r="G19677">
        <v>182666</v>
      </c>
      <c r="H19677">
        <v>0.72827235359080777</v>
      </c>
      <c r="I19677" t="str">
        <f>VLOOKUP($B19677&amp;$E19677,'Employee List'!$A:$E,5,0)</f>
        <v>E-1379</v>
      </c>
    </row>
    <row r="19678" spans="1:9" x14ac:dyDescent="0.35">
      <c r="A19678" t="s">
        <v>1257</v>
      </c>
      <c r="B19678" t="s">
        <v>304</v>
      </c>
      <c r="C19678" t="s">
        <v>399</v>
      </c>
      <c r="D19678" t="s">
        <v>1258</v>
      </c>
      <c r="E19678" t="s">
        <v>31</v>
      </c>
      <c r="F19678">
        <v>237063</v>
      </c>
      <c r="G19678">
        <v>160452</v>
      </c>
      <c r="H19678">
        <v>0.67683274066387411</v>
      </c>
      <c r="I19678" t="str">
        <f>VLOOKUP($B19678&amp;$E19678,'Employee List'!$A:$E,5,0)</f>
        <v>E-1379</v>
      </c>
    </row>
    <row r="19679" spans="1:9" x14ac:dyDescent="0.35">
      <c r="A19679" t="s">
        <v>1257</v>
      </c>
      <c r="B19679" t="s">
        <v>304</v>
      </c>
      <c r="C19679" t="s">
        <v>399</v>
      </c>
      <c r="D19679" t="s">
        <v>1272</v>
      </c>
      <c r="E19679" t="s">
        <v>29</v>
      </c>
      <c r="F19679">
        <v>20988</v>
      </c>
      <c r="G19679">
        <v>11509</v>
      </c>
      <c r="H19679">
        <v>0.54836096817228897</v>
      </c>
      <c r="I19679" t="str">
        <f>VLOOKUP($B19679&amp;$E19679,'Employee List'!$A:$E,5,0)</f>
        <v>E-1379</v>
      </c>
    </row>
    <row r="19680" spans="1:9" x14ac:dyDescent="0.35">
      <c r="A19680" t="s">
        <v>1257</v>
      </c>
      <c r="B19680" t="s">
        <v>304</v>
      </c>
      <c r="C19680" t="s">
        <v>399</v>
      </c>
      <c r="D19680" t="s">
        <v>1272</v>
      </c>
      <c r="E19680" t="s">
        <v>30</v>
      </c>
      <c r="F19680">
        <v>21723</v>
      </c>
      <c r="G19680">
        <v>16516</v>
      </c>
      <c r="H19680">
        <v>0.76030014270588775</v>
      </c>
      <c r="I19680" t="str">
        <f>VLOOKUP($B19680&amp;$E19680,'Employee List'!$A:$E,5,0)</f>
        <v>E-1379</v>
      </c>
    </row>
    <row r="19681" spans="1:9" x14ac:dyDescent="0.35">
      <c r="A19681" t="s">
        <v>1257</v>
      </c>
      <c r="B19681" t="s">
        <v>304</v>
      </c>
      <c r="C19681" t="s">
        <v>399</v>
      </c>
      <c r="D19681" t="s">
        <v>1272</v>
      </c>
      <c r="E19681" t="s">
        <v>31</v>
      </c>
      <c r="F19681">
        <v>25704</v>
      </c>
      <c r="G19681">
        <v>14118</v>
      </c>
      <c r="H19681">
        <v>0.54925303454715224</v>
      </c>
      <c r="I19681" t="str">
        <f>VLOOKUP($B19681&amp;$E19681,'Employee List'!$A:$E,5,0)</f>
        <v>E-1379</v>
      </c>
    </row>
    <row r="19682" spans="1:9" x14ac:dyDescent="0.35">
      <c r="A19682" t="s">
        <v>1257</v>
      </c>
      <c r="B19682" t="s">
        <v>304</v>
      </c>
      <c r="C19682" t="s">
        <v>399</v>
      </c>
      <c r="D19682" t="s">
        <v>1259</v>
      </c>
      <c r="E19682" t="s">
        <v>29</v>
      </c>
      <c r="F19682">
        <v>34567</v>
      </c>
      <c r="G19682">
        <v>22090</v>
      </c>
      <c r="H19682">
        <v>0.63904880377238404</v>
      </c>
      <c r="I19682" t="str">
        <f>VLOOKUP($B19682&amp;$E19682,'Employee List'!$A:$E,5,0)</f>
        <v>E-1379</v>
      </c>
    </row>
    <row r="19683" spans="1:9" x14ac:dyDescent="0.35">
      <c r="A19683" t="s">
        <v>1257</v>
      </c>
      <c r="B19683" t="s">
        <v>304</v>
      </c>
      <c r="C19683" t="s">
        <v>399</v>
      </c>
      <c r="D19683" t="s">
        <v>1259</v>
      </c>
      <c r="E19683" t="s">
        <v>30</v>
      </c>
      <c r="F19683">
        <v>37488</v>
      </c>
      <c r="G19683">
        <v>26090</v>
      </c>
      <c r="H19683">
        <v>0.69595603926589844</v>
      </c>
      <c r="I19683" t="str">
        <f>VLOOKUP($B19683&amp;$E19683,'Employee List'!$A:$E,5,0)</f>
        <v>E-1379</v>
      </c>
    </row>
    <row r="19684" spans="1:9" x14ac:dyDescent="0.35">
      <c r="A19684" t="s">
        <v>1257</v>
      </c>
      <c r="B19684" t="s">
        <v>304</v>
      </c>
      <c r="C19684" t="s">
        <v>399</v>
      </c>
      <c r="D19684" t="s">
        <v>1259</v>
      </c>
      <c r="E19684" t="s">
        <v>31</v>
      </c>
      <c r="F19684">
        <v>37490</v>
      </c>
      <c r="G19684">
        <v>24833</v>
      </c>
      <c r="H19684">
        <v>0.66238997065884231</v>
      </c>
      <c r="I19684" t="str">
        <f>VLOOKUP($B19684&amp;$E19684,'Employee List'!$A:$E,5,0)</f>
        <v>E-1379</v>
      </c>
    </row>
    <row r="19685" spans="1:9" x14ac:dyDescent="0.35">
      <c r="A19685" t="s">
        <v>1257</v>
      </c>
      <c r="B19685" t="s">
        <v>304</v>
      </c>
      <c r="C19685" t="s">
        <v>399</v>
      </c>
      <c r="D19685" t="s">
        <v>1273</v>
      </c>
      <c r="E19685" t="s">
        <v>29</v>
      </c>
      <c r="F19685">
        <v>8886</v>
      </c>
      <c r="G19685">
        <v>5436</v>
      </c>
      <c r="H19685">
        <v>0.61174881836596895</v>
      </c>
      <c r="I19685" t="str">
        <f>VLOOKUP($B19685&amp;$E19685,'Employee List'!$A:$E,5,0)</f>
        <v>E-1379</v>
      </c>
    </row>
    <row r="19686" spans="1:9" x14ac:dyDescent="0.35">
      <c r="A19686" t="s">
        <v>1257</v>
      </c>
      <c r="B19686" t="s">
        <v>304</v>
      </c>
      <c r="C19686" t="s">
        <v>399</v>
      </c>
      <c r="D19686" t="s">
        <v>1273</v>
      </c>
      <c r="E19686" t="s">
        <v>30</v>
      </c>
      <c r="F19686">
        <v>11091</v>
      </c>
      <c r="G19686">
        <v>4151</v>
      </c>
      <c r="H19686">
        <v>0.3742674240375079</v>
      </c>
      <c r="I19686" t="str">
        <f>VLOOKUP($B19686&amp;$E19686,'Employee List'!$A:$E,5,0)</f>
        <v>E-1379</v>
      </c>
    </row>
    <row r="19687" spans="1:9" x14ac:dyDescent="0.35">
      <c r="A19687" t="s">
        <v>1257</v>
      </c>
      <c r="B19687" t="s">
        <v>304</v>
      </c>
      <c r="C19687" t="s">
        <v>399</v>
      </c>
      <c r="D19687" t="s">
        <v>1273</v>
      </c>
      <c r="E19687" t="s">
        <v>31</v>
      </c>
      <c r="F19687">
        <v>12384</v>
      </c>
      <c r="G19687">
        <v>9368</v>
      </c>
      <c r="H19687">
        <v>0.75645994832041341</v>
      </c>
      <c r="I19687" t="str">
        <f>VLOOKUP($B19687&amp;$E19687,'Employee List'!$A:$E,5,0)</f>
        <v>E-1379</v>
      </c>
    </row>
    <row r="19688" spans="1:9" x14ac:dyDescent="0.35">
      <c r="A19688" t="s">
        <v>1257</v>
      </c>
      <c r="B19688" t="s">
        <v>304</v>
      </c>
      <c r="C19688" t="s">
        <v>399</v>
      </c>
      <c r="D19688" t="s">
        <v>1275</v>
      </c>
      <c r="E19688" t="s">
        <v>29</v>
      </c>
      <c r="F19688">
        <v>16660</v>
      </c>
      <c r="G19688">
        <v>7903</v>
      </c>
      <c r="H19688">
        <v>0.47436974789915964</v>
      </c>
      <c r="I19688" t="str">
        <f>VLOOKUP($B19688&amp;$E19688,'Employee List'!$A:$E,5,0)</f>
        <v>E-1379</v>
      </c>
    </row>
    <row r="19689" spans="1:9" x14ac:dyDescent="0.35">
      <c r="A19689" t="s">
        <v>1257</v>
      </c>
      <c r="B19689" t="s">
        <v>304</v>
      </c>
      <c r="C19689" t="s">
        <v>399</v>
      </c>
      <c r="D19689" t="s">
        <v>1275</v>
      </c>
      <c r="E19689" t="s">
        <v>30</v>
      </c>
      <c r="F19689">
        <v>15019</v>
      </c>
      <c r="G19689">
        <v>19697</v>
      </c>
      <c r="H19689">
        <v>1.3114721352952927</v>
      </c>
      <c r="I19689" t="str">
        <f>VLOOKUP($B19689&amp;$E19689,'Employee List'!$A:$E,5,0)</f>
        <v>E-1379</v>
      </c>
    </row>
    <row r="19690" spans="1:9" x14ac:dyDescent="0.35">
      <c r="A19690" t="s">
        <v>1257</v>
      </c>
      <c r="B19690" t="s">
        <v>304</v>
      </c>
      <c r="C19690" t="s">
        <v>399</v>
      </c>
      <c r="D19690" t="s">
        <v>1275</v>
      </c>
      <c r="E19690" t="s">
        <v>31</v>
      </c>
      <c r="F19690">
        <v>16126</v>
      </c>
      <c r="G19690">
        <v>5960</v>
      </c>
      <c r="H19690">
        <v>0.36958948282277065</v>
      </c>
      <c r="I19690" t="str">
        <f>VLOOKUP($B19690&amp;$E19690,'Employee List'!$A:$E,5,0)</f>
        <v>E-1379</v>
      </c>
    </row>
    <row r="19691" spans="1:9" x14ac:dyDescent="0.35">
      <c r="A19691" t="s">
        <v>1257</v>
      </c>
      <c r="B19691" t="s">
        <v>304</v>
      </c>
      <c r="C19691" t="s">
        <v>399</v>
      </c>
      <c r="D19691" t="s">
        <v>1276</v>
      </c>
      <c r="E19691" t="s">
        <v>29</v>
      </c>
      <c r="F19691">
        <v>9839</v>
      </c>
      <c r="G19691">
        <v>8019</v>
      </c>
      <c r="H19691">
        <v>0.81502185181420872</v>
      </c>
      <c r="I19691" t="str">
        <f>VLOOKUP($B19691&amp;$E19691,'Employee List'!$A:$E,5,0)</f>
        <v>E-1379</v>
      </c>
    </row>
    <row r="19692" spans="1:9" x14ac:dyDescent="0.35">
      <c r="A19692" t="s">
        <v>1257</v>
      </c>
      <c r="B19692" t="s">
        <v>304</v>
      </c>
      <c r="C19692" t="s">
        <v>399</v>
      </c>
      <c r="D19692" t="s">
        <v>1276</v>
      </c>
      <c r="E19692" t="s">
        <v>30</v>
      </c>
      <c r="F19692">
        <v>11529</v>
      </c>
      <c r="G19692">
        <v>7662</v>
      </c>
      <c r="H19692">
        <v>0.66458495966692688</v>
      </c>
      <c r="I19692" t="str">
        <f>VLOOKUP($B19692&amp;$E19692,'Employee List'!$A:$E,5,0)</f>
        <v>E-1379</v>
      </c>
    </row>
    <row r="19693" spans="1:9" x14ac:dyDescent="0.35">
      <c r="A19693" t="s">
        <v>1257</v>
      </c>
      <c r="B19693" t="s">
        <v>304</v>
      </c>
      <c r="C19693" t="s">
        <v>399</v>
      </c>
      <c r="D19693" t="s">
        <v>1276</v>
      </c>
      <c r="E19693" t="s">
        <v>31</v>
      </c>
      <c r="F19693">
        <v>9109</v>
      </c>
      <c r="G19693">
        <v>7228</v>
      </c>
      <c r="H19693">
        <v>0.79350093314304537</v>
      </c>
      <c r="I19693" t="str">
        <f>VLOOKUP($B19693&amp;$E19693,'Employee List'!$A:$E,5,0)</f>
        <v>E-1379</v>
      </c>
    </row>
    <row r="19694" spans="1:9" x14ac:dyDescent="0.35">
      <c r="A19694" t="s">
        <v>1257</v>
      </c>
      <c r="B19694" t="s">
        <v>304</v>
      </c>
      <c r="C19694" t="s">
        <v>399</v>
      </c>
      <c r="D19694" t="s">
        <v>1277</v>
      </c>
      <c r="E19694" t="s">
        <v>29</v>
      </c>
      <c r="F19694">
        <v>10911</v>
      </c>
      <c r="G19694">
        <v>7832</v>
      </c>
      <c r="H19694">
        <v>0.71780771698286139</v>
      </c>
      <c r="I19694" t="str">
        <f>VLOOKUP($B19694&amp;$E19694,'Employee List'!$A:$E,5,0)</f>
        <v>E-1379</v>
      </c>
    </row>
    <row r="19695" spans="1:9" x14ac:dyDescent="0.35">
      <c r="A19695" t="s">
        <v>1257</v>
      </c>
      <c r="B19695" t="s">
        <v>304</v>
      </c>
      <c r="C19695" t="s">
        <v>399</v>
      </c>
      <c r="D19695" t="s">
        <v>1277</v>
      </c>
      <c r="E19695" t="s">
        <v>30</v>
      </c>
      <c r="F19695">
        <v>11676</v>
      </c>
      <c r="G19695">
        <v>4854</v>
      </c>
      <c r="H19695">
        <v>0.41572456320657758</v>
      </c>
      <c r="I19695" t="str">
        <f>VLOOKUP($B19695&amp;$E19695,'Employee List'!$A:$E,5,0)</f>
        <v>E-1379</v>
      </c>
    </row>
    <row r="19696" spans="1:9" x14ac:dyDescent="0.35">
      <c r="A19696" t="s">
        <v>1257</v>
      </c>
      <c r="B19696" t="s">
        <v>304</v>
      </c>
      <c r="C19696" t="s">
        <v>399</v>
      </c>
      <c r="D19696" t="s">
        <v>1277</v>
      </c>
      <c r="E19696" t="s">
        <v>31</v>
      </c>
      <c r="F19696">
        <v>9756</v>
      </c>
      <c r="G19696">
        <v>3409</v>
      </c>
      <c r="H19696">
        <v>0.34942599425994258</v>
      </c>
      <c r="I19696" t="str">
        <f>VLOOKUP($B19696&amp;$E19696,'Employee List'!$A:$E,5,0)</f>
        <v>E-1379</v>
      </c>
    </row>
    <row r="19697" spans="1:9" x14ac:dyDescent="0.35">
      <c r="A19697" t="s">
        <v>1257</v>
      </c>
      <c r="B19697" t="s">
        <v>304</v>
      </c>
      <c r="C19697" t="s">
        <v>399</v>
      </c>
      <c r="D19697" t="s">
        <v>1278</v>
      </c>
      <c r="E19697" t="s">
        <v>29</v>
      </c>
      <c r="F19697">
        <v>31559</v>
      </c>
      <c r="G19697">
        <v>19355</v>
      </c>
      <c r="H19697">
        <v>0.61329573180392283</v>
      </c>
      <c r="I19697" t="str">
        <f>VLOOKUP($B19697&amp;$E19697,'Employee List'!$A:$E,5,0)</f>
        <v>E-1379</v>
      </c>
    </row>
    <row r="19698" spans="1:9" x14ac:dyDescent="0.35">
      <c r="A19698" t="s">
        <v>1257</v>
      </c>
      <c r="B19698" t="s">
        <v>304</v>
      </c>
      <c r="C19698" t="s">
        <v>399</v>
      </c>
      <c r="D19698" t="s">
        <v>1278</v>
      </c>
      <c r="E19698" t="s">
        <v>30</v>
      </c>
      <c r="F19698">
        <v>30529</v>
      </c>
      <c r="G19698">
        <v>16879</v>
      </c>
      <c r="H19698">
        <v>0.55288414294605126</v>
      </c>
      <c r="I19698" t="str">
        <f>VLOOKUP($B19698&amp;$E19698,'Employee List'!$A:$E,5,0)</f>
        <v>E-1379</v>
      </c>
    </row>
    <row r="19699" spans="1:9" x14ac:dyDescent="0.35">
      <c r="A19699" t="s">
        <v>1257</v>
      </c>
      <c r="B19699" t="s">
        <v>304</v>
      </c>
      <c r="C19699" t="s">
        <v>399</v>
      </c>
      <c r="D19699" t="s">
        <v>1278</v>
      </c>
      <c r="E19699" t="s">
        <v>31</v>
      </c>
      <c r="F19699">
        <v>31691</v>
      </c>
      <c r="G19699">
        <v>14440</v>
      </c>
      <c r="H19699">
        <v>0.4556498690479947</v>
      </c>
      <c r="I19699" t="str">
        <f>VLOOKUP($B19699&amp;$E19699,'Employee List'!$A:$E,5,0)</f>
        <v>E-1379</v>
      </c>
    </row>
    <row r="19700" spans="1:9" x14ac:dyDescent="0.35">
      <c r="A19700" t="s">
        <v>1257</v>
      </c>
      <c r="B19700" t="s">
        <v>304</v>
      </c>
      <c r="C19700" t="s">
        <v>399</v>
      </c>
      <c r="D19700" t="s">
        <v>1279</v>
      </c>
      <c r="E19700" t="s">
        <v>29</v>
      </c>
      <c r="F19700">
        <v>18837</v>
      </c>
      <c r="G19700">
        <v>2556</v>
      </c>
      <c r="H19700">
        <v>0.13569039655996179</v>
      </c>
      <c r="I19700" t="str">
        <f>VLOOKUP($B19700&amp;$E19700,'Employee List'!$A:$E,5,0)</f>
        <v>E-1379</v>
      </c>
    </row>
    <row r="19701" spans="1:9" x14ac:dyDescent="0.35">
      <c r="A19701" t="s">
        <v>1257</v>
      </c>
      <c r="B19701" t="s">
        <v>304</v>
      </c>
      <c r="C19701" t="s">
        <v>399</v>
      </c>
      <c r="D19701" t="s">
        <v>1279</v>
      </c>
      <c r="E19701" t="s">
        <v>30</v>
      </c>
      <c r="F19701">
        <v>18509</v>
      </c>
      <c r="G19701">
        <v>5622</v>
      </c>
      <c r="H19701">
        <v>0.30374412447998272</v>
      </c>
      <c r="I19701" t="str">
        <f>VLOOKUP($B19701&amp;$E19701,'Employee List'!$A:$E,5,0)</f>
        <v>E-1379</v>
      </c>
    </row>
    <row r="19702" spans="1:9" x14ac:dyDescent="0.35">
      <c r="A19702" t="s">
        <v>1257</v>
      </c>
      <c r="B19702" t="s">
        <v>304</v>
      </c>
      <c r="C19702" t="s">
        <v>399</v>
      </c>
      <c r="D19702" t="s">
        <v>1279</v>
      </c>
      <c r="E19702" t="s">
        <v>31</v>
      </c>
      <c r="F19702">
        <v>16637</v>
      </c>
      <c r="G19702">
        <v>5546</v>
      </c>
      <c r="H19702">
        <v>0.33335336899681434</v>
      </c>
      <c r="I19702" t="str">
        <f>VLOOKUP($B19702&amp;$E19702,'Employee List'!$A:$E,5,0)</f>
        <v>E-1379</v>
      </c>
    </row>
    <row r="19703" spans="1:9" x14ac:dyDescent="0.35">
      <c r="A19703" t="s">
        <v>1257</v>
      </c>
      <c r="B19703" t="s">
        <v>304</v>
      </c>
      <c r="C19703" t="s">
        <v>399</v>
      </c>
      <c r="D19703" t="s">
        <v>1280</v>
      </c>
      <c r="E19703" t="s">
        <v>29</v>
      </c>
      <c r="F19703">
        <v>1044</v>
      </c>
      <c r="G19703">
        <v>4000</v>
      </c>
      <c r="H19703">
        <v>3.8314176245210727</v>
      </c>
      <c r="I19703" t="str">
        <f>VLOOKUP($B19703&amp;$E19703,'Employee List'!$A:$E,5,0)</f>
        <v>E-1379</v>
      </c>
    </row>
    <row r="19704" spans="1:9" x14ac:dyDescent="0.35">
      <c r="A19704" t="s">
        <v>1257</v>
      </c>
      <c r="B19704" t="s">
        <v>304</v>
      </c>
      <c r="C19704" t="s">
        <v>399</v>
      </c>
      <c r="D19704" t="s">
        <v>1280</v>
      </c>
      <c r="E19704" t="s">
        <v>30</v>
      </c>
      <c r="F19704">
        <v>3563</v>
      </c>
      <c r="G19704">
        <v>5975</v>
      </c>
      <c r="H19704">
        <v>1.6769576199831602</v>
      </c>
      <c r="I19704" t="str">
        <f>VLOOKUP($B19704&amp;$E19704,'Employee List'!$A:$E,5,0)</f>
        <v>E-1379</v>
      </c>
    </row>
    <row r="19705" spans="1:9" x14ac:dyDescent="0.35">
      <c r="A19705" t="s">
        <v>1257</v>
      </c>
      <c r="B19705" t="s">
        <v>304</v>
      </c>
      <c r="C19705" t="s">
        <v>399</v>
      </c>
      <c r="D19705" t="s">
        <v>1280</v>
      </c>
      <c r="E19705" t="s">
        <v>31</v>
      </c>
      <c r="F19705">
        <v>3376</v>
      </c>
      <c r="G19705">
        <v>4858</v>
      </c>
      <c r="H19705">
        <v>1.4389810426540284</v>
      </c>
      <c r="I19705" t="str">
        <f>VLOOKUP($B19705&amp;$E19705,'Employee List'!$A:$E,5,0)</f>
        <v>E-1379</v>
      </c>
    </row>
    <row r="19706" spans="1:9" x14ac:dyDescent="0.35">
      <c r="A19706" t="s">
        <v>1257</v>
      </c>
      <c r="B19706" t="s">
        <v>304</v>
      </c>
      <c r="C19706" t="s">
        <v>399</v>
      </c>
      <c r="D19706" t="s">
        <v>1262</v>
      </c>
      <c r="E19706" t="s">
        <v>29</v>
      </c>
      <c r="F19706">
        <v>33398</v>
      </c>
      <c r="G19706">
        <v>23938</v>
      </c>
      <c r="H19706">
        <v>0.71674950595844067</v>
      </c>
      <c r="I19706" t="str">
        <f>VLOOKUP($B19706&amp;$E19706,'Employee List'!$A:$E,5,0)</f>
        <v>E-1379</v>
      </c>
    </row>
    <row r="19707" spans="1:9" x14ac:dyDescent="0.35">
      <c r="A19707" t="s">
        <v>1257</v>
      </c>
      <c r="B19707" t="s">
        <v>304</v>
      </c>
      <c r="C19707" t="s">
        <v>399</v>
      </c>
      <c r="D19707" t="s">
        <v>1262</v>
      </c>
      <c r="E19707" t="s">
        <v>30</v>
      </c>
      <c r="F19707">
        <v>33717</v>
      </c>
      <c r="G19707">
        <v>26955</v>
      </c>
      <c r="H19707">
        <v>0.79944834949728627</v>
      </c>
      <c r="I19707" t="str">
        <f>VLOOKUP($B19707&amp;$E19707,'Employee List'!$A:$E,5,0)</f>
        <v>E-1379</v>
      </c>
    </row>
    <row r="19708" spans="1:9" x14ac:dyDescent="0.35">
      <c r="A19708" t="s">
        <v>1257</v>
      </c>
      <c r="B19708" t="s">
        <v>304</v>
      </c>
      <c r="C19708" t="s">
        <v>399</v>
      </c>
      <c r="D19708" t="s">
        <v>1262</v>
      </c>
      <c r="E19708" t="s">
        <v>31</v>
      </c>
      <c r="F19708">
        <v>35472</v>
      </c>
      <c r="G19708">
        <v>22314</v>
      </c>
      <c r="H19708">
        <v>0.62905953991880925</v>
      </c>
      <c r="I19708" t="str">
        <f>VLOOKUP($B19708&amp;$E19708,'Employee List'!$A:$E,5,0)</f>
        <v>E-1379</v>
      </c>
    </row>
    <row r="19709" spans="1:9" x14ac:dyDescent="0.35">
      <c r="A19709" t="s">
        <v>1257</v>
      </c>
      <c r="B19709" t="s">
        <v>304</v>
      </c>
      <c r="C19709" t="s">
        <v>399</v>
      </c>
      <c r="D19709" t="s">
        <v>1282</v>
      </c>
      <c r="E19709" t="s">
        <v>30</v>
      </c>
      <c r="F19709">
        <v>3514</v>
      </c>
      <c r="G19709">
        <v>3490</v>
      </c>
      <c r="H19709">
        <v>0.9931701764371087</v>
      </c>
      <c r="I19709" t="str">
        <f>VLOOKUP($B19709&amp;$E19709,'Employee List'!$A:$E,5,0)</f>
        <v>E-1379</v>
      </c>
    </row>
    <row r="19710" spans="1:9" x14ac:dyDescent="0.35">
      <c r="A19710" t="s">
        <v>1257</v>
      </c>
      <c r="B19710" t="s">
        <v>304</v>
      </c>
      <c r="C19710" t="s">
        <v>399</v>
      </c>
      <c r="D19710" t="s">
        <v>1282</v>
      </c>
      <c r="E19710" t="s">
        <v>31</v>
      </c>
      <c r="F19710">
        <v>1517</v>
      </c>
      <c r="G19710">
        <v>2206</v>
      </c>
      <c r="H19710">
        <v>1.4541858932102834</v>
      </c>
      <c r="I19710" t="str">
        <f>VLOOKUP($B19710&amp;$E19710,'Employee List'!$A:$E,5,0)</f>
        <v>E-1379</v>
      </c>
    </row>
    <row r="19711" spans="1:9" x14ac:dyDescent="0.35">
      <c r="A19711" t="s">
        <v>1257</v>
      </c>
      <c r="B19711" t="s">
        <v>304</v>
      </c>
      <c r="C19711" t="s">
        <v>399</v>
      </c>
      <c r="D19711" t="s">
        <v>1281</v>
      </c>
      <c r="E19711" t="s">
        <v>29</v>
      </c>
      <c r="F19711">
        <v>3519</v>
      </c>
      <c r="G19711">
        <v>2717</v>
      </c>
      <c r="H19711">
        <v>0.77209434498437057</v>
      </c>
      <c r="I19711" t="str">
        <f>VLOOKUP($B19711&amp;$E19711,'Employee List'!$A:$E,5,0)</f>
        <v>E-1379</v>
      </c>
    </row>
    <row r="19712" spans="1:9" x14ac:dyDescent="0.35">
      <c r="A19712" t="s">
        <v>1257</v>
      </c>
      <c r="B19712" t="s">
        <v>304</v>
      </c>
      <c r="C19712" t="s">
        <v>399</v>
      </c>
      <c r="D19712" t="s">
        <v>1281</v>
      </c>
      <c r="E19712" t="s">
        <v>30</v>
      </c>
      <c r="F19712">
        <v>3421</v>
      </c>
      <c r="G19712">
        <v>3490</v>
      </c>
      <c r="H19712">
        <v>1.0201695410698626</v>
      </c>
      <c r="I19712" t="str">
        <f>VLOOKUP($B19712&amp;$E19712,'Employee List'!$A:$E,5,0)</f>
        <v>E-1379</v>
      </c>
    </row>
    <row r="19713" spans="1:9" x14ac:dyDescent="0.35">
      <c r="A19713" t="s">
        <v>1257</v>
      </c>
      <c r="B19713" t="s">
        <v>304</v>
      </c>
      <c r="C19713" t="s">
        <v>399</v>
      </c>
      <c r="D19713" t="s">
        <v>1281</v>
      </c>
      <c r="E19713" t="s">
        <v>31</v>
      </c>
      <c r="F19713">
        <v>6078</v>
      </c>
      <c r="G19713">
        <v>5427</v>
      </c>
      <c r="H19713">
        <v>0.89289239881539983</v>
      </c>
      <c r="I19713" t="str">
        <f>VLOOKUP($B19713&amp;$E19713,'Employee List'!$A:$E,5,0)</f>
        <v>E-1379</v>
      </c>
    </row>
    <row r="19714" spans="1:9" x14ac:dyDescent="0.35">
      <c r="A19714" t="s">
        <v>1257</v>
      </c>
      <c r="B19714" t="s">
        <v>305</v>
      </c>
      <c r="C19714" t="s">
        <v>399</v>
      </c>
      <c r="D19714" t="s">
        <v>1274</v>
      </c>
      <c r="E19714" t="s">
        <v>29</v>
      </c>
      <c r="F19714">
        <v>14626</v>
      </c>
      <c r="G19714">
        <v>21106</v>
      </c>
      <c r="H19714">
        <v>1.443046629290305</v>
      </c>
      <c r="I19714" t="str">
        <f>VLOOKUP($B19714&amp;$E19714,'Employee List'!$A:$E,5,0)</f>
        <v>E-1380</v>
      </c>
    </row>
    <row r="19715" spans="1:9" x14ac:dyDescent="0.35">
      <c r="A19715" t="s">
        <v>1257</v>
      </c>
      <c r="B19715" t="s">
        <v>305</v>
      </c>
      <c r="C19715" t="s">
        <v>399</v>
      </c>
      <c r="D19715" t="s">
        <v>1274</v>
      </c>
      <c r="E19715" t="s">
        <v>30</v>
      </c>
      <c r="F19715">
        <v>17263</v>
      </c>
      <c r="G19715">
        <v>19560</v>
      </c>
      <c r="H19715">
        <v>1.1330591438336326</v>
      </c>
      <c r="I19715" t="str">
        <f>VLOOKUP($B19715&amp;$E19715,'Employee List'!$A:$E,5,0)</f>
        <v>E-1380</v>
      </c>
    </row>
    <row r="19716" spans="1:9" x14ac:dyDescent="0.35">
      <c r="A19716" t="s">
        <v>1257</v>
      </c>
      <c r="B19716" t="s">
        <v>305</v>
      </c>
      <c r="C19716" t="s">
        <v>399</v>
      </c>
      <c r="D19716" t="s">
        <v>1274</v>
      </c>
      <c r="E19716" t="s">
        <v>31</v>
      </c>
      <c r="F19716">
        <v>18705</v>
      </c>
      <c r="G19716">
        <v>20161</v>
      </c>
      <c r="H19716">
        <v>1.0778401496925956</v>
      </c>
      <c r="I19716" t="str">
        <f>VLOOKUP($B19716&amp;$E19716,'Employee List'!$A:$E,5,0)</f>
        <v>E-1380</v>
      </c>
    </row>
    <row r="19717" spans="1:9" x14ac:dyDescent="0.35">
      <c r="A19717" t="s">
        <v>1257</v>
      </c>
      <c r="B19717" t="s">
        <v>305</v>
      </c>
      <c r="C19717" t="s">
        <v>399</v>
      </c>
      <c r="D19717" t="s">
        <v>1263</v>
      </c>
      <c r="E19717" t="s">
        <v>29</v>
      </c>
      <c r="F19717">
        <v>4952</v>
      </c>
      <c r="G19717">
        <v>1468</v>
      </c>
      <c r="H19717">
        <v>0.29644588045234249</v>
      </c>
      <c r="I19717" t="str">
        <f>VLOOKUP($B19717&amp;$E19717,'Employee List'!$A:$E,5,0)</f>
        <v>E-1380</v>
      </c>
    </row>
    <row r="19718" spans="1:9" x14ac:dyDescent="0.35">
      <c r="A19718" t="s">
        <v>1257</v>
      </c>
      <c r="B19718" t="s">
        <v>305</v>
      </c>
      <c r="C19718" t="s">
        <v>399</v>
      </c>
      <c r="D19718" t="s">
        <v>1263</v>
      </c>
      <c r="E19718" t="s">
        <v>30</v>
      </c>
      <c r="F19718">
        <v>4689</v>
      </c>
      <c r="G19718">
        <v>1063</v>
      </c>
      <c r="H19718">
        <v>0.22670078908082747</v>
      </c>
      <c r="I19718" t="str">
        <f>VLOOKUP($B19718&amp;$E19718,'Employee List'!$A:$E,5,0)</f>
        <v>E-1380</v>
      </c>
    </row>
    <row r="19719" spans="1:9" x14ac:dyDescent="0.35">
      <c r="A19719" t="s">
        <v>1257</v>
      </c>
      <c r="B19719" t="s">
        <v>305</v>
      </c>
      <c r="C19719" t="s">
        <v>399</v>
      </c>
      <c r="D19719" t="s">
        <v>1263</v>
      </c>
      <c r="E19719" t="s">
        <v>31</v>
      </c>
      <c r="F19719">
        <v>1726</v>
      </c>
      <c r="G19719">
        <v>5173</v>
      </c>
      <c r="H19719">
        <v>2.9971031286210894</v>
      </c>
      <c r="I19719" t="str">
        <f>VLOOKUP($B19719&amp;$E19719,'Employee List'!$A:$E,5,0)</f>
        <v>E-1380</v>
      </c>
    </row>
    <row r="19720" spans="1:9" x14ac:dyDescent="0.35">
      <c r="A19720" t="s">
        <v>1257</v>
      </c>
      <c r="B19720" t="s">
        <v>305</v>
      </c>
      <c r="C19720" t="s">
        <v>399</v>
      </c>
      <c r="D19720" t="s">
        <v>1264</v>
      </c>
      <c r="E19720" t="s">
        <v>29</v>
      </c>
      <c r="F19720">
        <v>5508</v>
      </c>
      <c r="G19720">
        <v>4268</v>
      </c>
      <c r="H19720">
        <v>0.77487291212781406</v>
      </c>
      <c r="I19720" t="str">
        <f>VLOOKUP($B19720&amp;$E19720,'Employee List'!$A:$E,5,0)</f>
        <v>E-1380</v>
      </c>
    </row>
    <row r="19721" spans="1:9" x14ac:dyDescent="0.35">
      <c r="A19721" t="s">
        <v>1257</v>
      </c>
      <c r="B19721" t="s">
        <v>305</v>
      </c>
      <c r="C19721" t="s">
        <v>399</v>
      </c>
      <c r="D19721" t="s">
        <v>1264</v>
      </c>
      <c r="E19721" t="s">
        <v>30</v>
      </c>
      <c r="F19721">
        <v>2029</v>
      </c>
      <c r="G19721">
        <v>1700</v>
      </c>
      <c r="H19721">
        <v>0.83785115820601286</v>
      </c>
      <c r="I19721" t="str">
        <f>VLOOKUP($B19721&amp;$E19721,'Employee List'!$A:$E,5,0)</f>
        <v>E-1380</v>
      </c>
    </row>
    <row r="19722" spans="1:9" x14ac:dyDescent="0.35">
      <c r="A19722" t="s">
        <v>1257</v>
      </c>
      <c r="B19722" t="s">
        <v>305</v>
      </c>
      <c r="C19722" t="s">
        <v>399</v>
      </c>
      <c r="D19722" t="s">
        <v>1264</v>
      </c>
      <c r="E19722" t="s">
        <v>31</v>
      </c>
      <c r="F19722">
        <v>2107</v>
      </c>
      <c r="G19722">
        <v>3298</v>
      </c>
      <c r="H19722">
        <v>1.5652586616041766</v>
      </c>
      <c r="I19722" t="str">
        <f>VLOOKUP($B19722&amp;$E19722,'Employee List'!$A:$E,5,0)</f>
        <v>E-1380</v>
      </c>
    </row>
    <row r="19723" spans="1:9" x14ac:dyDescent="0.35">
      <c r="A19723" t="s">
        <v>1257</v>
      </c>
      <c r="B19723" t="s">
        <v>305</v>
      </c>
      <c r="C19723" t="s">
        <v>399</v>
      </c>
      <c r="D19723" t="s">
        <v>1265</v>
      </c>
      <c r="E19723" t="s">
        <v>29</v>
      </c>
      <c r="F19723">
        <v>6498</v>
      </c>
      <c r="G19723">
        <v>14214</v>
      </c>
      <c r="H19723">
        <v>2.1874422899353649</v>
      </c>
      <c r="I19723" t="str">
        <f>VLOOKUP($B19723&amp;$E19723,'Employee List'!$A:$E,5,0)</f>
        <v>E-1380</v>
      </c>
    </row>
    <row r="19724" spans="1:9" x14ac:dyDescent="0.35">
      <c r="A19724" t="s">
        <v>1257</v>
      </c>
      <c r="B19724" t="s">
        <v>305</v>
      </c>
      <c r="C19724" t="s">
        <v>399</v>
      </c>
      <c r="D19724" t="s">
        <v>1265</v>
      </c>
      <c r="E19724" t="s">
        <v>30</v>
      </c>
      <c r="F19724">
        <v>8354</v>
      </c>
      <c r="G19724">
        <v>9888</v>
      </c>
      <c r="H19724">
        <v>1.1836246109648072</v>
      </c>
      <c r="I19724" t="str">
        <f>VLOOKUP($B19724&amp;$E19724,'Employee List'!$A:$E,5,0)</f>
        <v>E-1380</v>
      </c>
    </row>
    <row r="19725" spans="1:9" x14ac:dyDescent="0.35">
      <c r="A19725" t="s">
        <v>1257</v>
      </c>
      <c r="B19725" t="s">
        <v>305</v>
      </c>
      <c r="C19725" t="s">
        <v>399</v>
      </c>
      <c r="D19725" t="s">
        <v>1265</v>
      </c>
      <c r="E19725" t="s">
        <v>31</v>
      </c>
      <c r="F19725">
        <v>8740</v>
      </c>
      <c r="G19725">
        <v>11582</v>
      </c>
      <c r="H19725">
        <v>1.3251716247139589</v>
      </c>
      <c r="I19725" t="str">
        <f>VLOOKUP($B19725&amp;$E19725,'Employee List'!$A:$E,5,0)</f>
        <v>E-1380</v>
      </c>
    </row>
    <row r="19726" spans="1:9" x14ac:dyDescent="0.35">
      <c r="A19726" t="s">
        <v>1257</v>
      </c>
      <c r="B19726" t="s">
        <v>305</v>
      </c>
      <c r="C19726" t="s">
        <v>399</v>
      </c>
      <c r="D19726" t="s">
        <v>1260</v>
      </c>
      <c r="E19726" t="s">
        <v>29</v>
      </c>
      <c r="F19726">
        <v>61164</v>
      </c>
      <c r="G19726">
        <v>59787</v>
      </c>
      <c r="H19726">
        <v>0.97748675691583287</v>
      </c>
      <c r="I19726" t="str">
        <f>VLOOKUP($B19726&amp;$E19726,'Employee List'!$A:$E,5,0)</f>
        <v>E-1380</v>
      </c>
    </row>
    <row r="19727" spans="1:9" x14ac:dyDescent="0.35">
      <c r="A19727" t="s">
        <v>1257</v>
      </c>
      <c r="B19727" t="s">
        <v>305</v>
      </c>
      <c r="C19727" t="s">
        <v>399</v>
      </c>
      <c r="D19727" t="s">
        <v>1260</v>
      </c>
      <c r="E19727" t="s">
        <v>30</v>
      </c>
      <c r="F19727">
        <v>59021</v>
      </c>
      <c r="G19727">
        <v>68076</v>
      </c>
      <c r="H19727">
        <v>1.1534199691635181</v>
      </c>
      <c r="I19727" t="str">
        <f>VLOOKUP($B19727&amp;$E19727,'Employee List'!$A:$E,5,0)</f>
        <v>E-1380</v>
      </c>
    </row>
    <row r="19728" spans="1:9" x14ac:dyDescent="0.35">
      <c r="A19728" t="s">
        <v>1257</v>
      </c>
      <c r="B19728" t="s">
        <v>305</v>
      </c>
      <c r="C19728" t="s">
        <v>399</v>
      </c>
      <c r="D19728" t="s">
        <v>1260</v>
      </c>
      <c r="E19728" t="s">
        <v>31</v>
      </c>
      <c r="F19728">
        <v>67411</v>
      </c>
      <c r="G19728">
        <v>90139</v>
      </c>
      <c r="H19728">
        <v>1.3371556570886056</v>
      </c>
      <c r="I19728" t="str">
        <f>VLOOKUP($B19728&amp;$E19728,'Employee List'!$A:$E,5,0)</f>
        <v>E-1380</v>
      </c>
    </row>
    <row r="19729" spans="1:9" x14ac:dyDescent="0.35">
      <c r="A19729" t="s">
        <v>1257</v>
      </c>
      <c r="B19729" t="s">
        <v>305</v>
      </c>
      <c r="C19729" t="s">
        <v>399</v>
      </c>
      <c r="D19729" t="s">
        <v>1261</v>
      </c>
      <c r="E19729" t="s">
        <v>29</v>
      </c>
      <c r="F19729">
        <v>43561</v>
      </c>
      <c r="G19729">
        <v>54411</v>
      </c>
      <c r="H19729">
        <v>1.2490760083560983</v>
      </c>
      <c r="I19729" t="str">
        <f>VLOOKUP($B19729&amp;$E19729,'Employee List'!$A:$E,5,0)</f>
        <v>E-1380</v>
      </c>
    </row>
    <row r="19730" spans="1:9" x14ac:dyDescent="0.35">
      <c r="A19730" t="s">
        <v>1257</v>
      </c>
      <c r="B19730" t="s">
        <v>305</v>
      </c>
      <c r="C19730" t="s">
        <v>399</v>
      </c>
      <c r="D19730" t="s">
        <v>1261</v>
      </c>
      <c r="E19730" t="s">
        <v>30</v>
      </c>
      <c r="F19730">
        <v>43798</v>
      </c>
      <c r="G19730">
        <v>52460</v>
      </c>
      <c r="H19730">
        <v>1.1977715877437325</v>
      </c>
      <c r="I19730" t="str">
        <f>VLOOKUP($B19730&amp;$E19730,'Employee List'!$A:$E,5,0)</f>
        <v>E-1380</v>
      </c>
    </row>
    <row r="19731" spans="1:9" x14ac:dyDescent="0.35">
      <c r="A19731" t="s">
        <v>1257</v>
      </c>
      <c r="B19731" t="s">
        <v>305</v>
      </c>
      <c r="C19731" t="s">
        <v>399</v>
      </c>
      <c r="D19731" t="s">
        <v>1261</v>
      </c>
      <c r="E19731" t="s">
        <v>31</v>
      </c>
      <c r="F19731">
        <v>43054</v>
      </c>
      <c r="G19731">
        <v>39749</v>
      </c>
      <c r="H19731">
        <v>0.92323593626608447</v>
      </c>
      <c r="I19731" t="str">
        <f>VLOOKUP($B19731&amp;$E19731,'Employee List'!$A:$E,5,0)</f>
        <v>E-1380</v>
      </c>
    </row>
    <row r="19732" spans="1:9" x14ac:dyDescent="0.35">
      <c r="A19732" t="s">
        <v>1257</v>
      </c>
      <c r="B19732" t="s">
        <v>305</v>
      </c>
      <c r="C19732" t="s">
        <v>399</v>
      </c>
      <c r="D19732" t="s">
        <v>1266</v>
      </c>
      <c r="E19732" t="s">
        <v>29</v>
      </c>
      <c r="F19732">
        <v>31783</v>
      </c>
      <c r="G19732">
        <v>29502</v>
      </c>
      <c r="H19732">
        <v>0.92823207375011796</v>
      </c>
      <c r="I19732" t="str">
        <f>VLOOKUP($B19732&amp;$E19732,'Employee List'!$A:$E,5,0)</f>
        <v>E-1380</v>
      </c>
    </row>
    <row r="19733" spans="1:9" x14ac:dyDescent="0.35">
      <c r="A19733" t="s">
        <v>1257</v>
      </c>
      <c r="B19733" t="s">
        <v>305</v>
      </c>
      <c r="C19733" t="s">
        <v>399</v>
      </c>
      <c r="D19733" t="s">
        <v>1266</v>
      </c>
      <c r="E19733" t="s">
        <v>30</v>
      </c>
      <c r="F19733">
        <v>33611</v>
      </c>
      <c r="G19733">
        <v>42130</v>
      </c>
      <c r="H19733">
        <v>1.2534586891196335</v>
      </c>
      <c r="I19733" t="str">
        <f>VLOOKUP($B19733&amp;$E19733,'Employee List'!$A:$E,5,0)</f>
        <v>E-1380</v>
      </c>
    </row>
    <row r="19734" spans="1:9" x14ac:dyDescent="0.35">
      <c r="A19734" t="s">
        <v>1257</v>
      </c>
      <c r="B19734" t="s">
        <v>305</v>
      </c>
      <c r="C19734" t="s">
        <v>399</v>
      </c>
      <c r="D19734" t="s">
        <v>1266</v>
      </c>
      <c r="E19734" t="s">
        <v>31</v>
      </c>
      <c r="F19734">
        <v>34425</v>
      </c>
      <c r="G19734">
        <v>37203</v>
      </c>
      <c r="H19734">
        <v>1.0806971677559913</v>
      </c>
      <c r="I19734" t="str">
        <f>VLOOKUP($B19734&amp;$E19734,'Employee List'!$A:$E,5,0)</f>
        <v>E-1380</v>
      </c>
    </row>
    <row r="19735" spans="1:9" x14ac:dyDescent="0.35">
      <c r="A19735" t="s">
        <v>1257</v>
      </c>
      <c r="B19735" t="s">
        <v>305</v>
      </c>
      <c r="C19735" t="s">
        <v>399</v>
      </c>
      <c r="D19735" t="s">
        <v>1267</v>
      </c>
      <c r="E19735" t="s">
        <v>29</v>
      </c>
      <c r="F19735">
        <v>29195</v>
      </c>
      <c r="G19735">
        <v>28316</v>
      </c>
      <c r="H19735">
        <v>0.9698921048124679</v>
      </c>
      <c r="I19735" t="str">
        <f>VLOOKUP($B19735&amp;$E19735,'Employee List'!$A:$E,5,0)</f>
        <v>E-1380</v>
      </c>
    </row>
    <row r="19736" spans="1:9" x14ac:dyDescent="0.35">
      <c r="A19736" t="s">
        <v>1257</v>
      </c>
      <c r="B19736" t="s">
        <v>305</v>
      </c>
      <c r="C19736" t="s">
        <v>399</v>
      </c>
      <c r="D19736" t="s">
        <v>1267</v>
      </c>
      <c r="E19736" t="s">
        <v>30</v>
      </c>
      <c r="F19736">
        <v>28094</v>
      </c>
      <c r="G19736">
        <v>27278</v>
      </c>
      <c r="H19736">
        <v>0.9709546522389122</v>
      </c>
      <c r="I19736" t="str">
        <f>VLOOKUP($B19736&amp;$E19736,'Employee List'!$A:$E,5,0)</f>
        <v>E-1380</v>
      </c>
    </row>
    <row r="19737" spans="1:9" x14ac:dyDescent="0.35">
      <c r="A19737" t="s">
        <v>1257</v>
      </c>
      <c r="B19737" t="s">
        <v>305</v>
      </c>
      <c r="C19737" t="s">
        <v>399</v>
      </c>
      <c r="D19737" t="s">
        <v>1267</v>
      </c>
      <c r="E19737" t="s">
        <v>31</v>
      </c>
      <c r="F19737">
        <v>29225</v>
      </c>
      <c r="G19737">
        <v>33388</v>
      </c>
      <c r="H19737">
        <v>1.1424465355004276</v>
      </c>
      <c r="I19737" t="str">
        <f>VLOOKUP($B19737&amp;$E19737,'Employee List'!$A:$E,5,0)</f>
        <v>E-1380</v>
      </c>
    </row>
    <row r="19738" spans="1:9" x14ac:dyDescent="0.35">
      <c r="A19738" t="s">
        <v>1257</v>
      </c>
      <c r="B19738" t="s">
        <v>305</v>
      </c>
      <c r="C19738" t="s">
        <v>399</v>
      </c>
      <c r="D19738" t="s">
        <v>1268</v>
      </c>
      <c r="E19738" t="s">
        <v>29</v>
      </c>
      <c r="F19738">
        <v>12717</v>
      </c>
      <c r="G19738">
        <v>5693</v>
      </c>
      <c r="H19738">
        <v>0.44766847526932452</v>
      </c>
      <c r="I19738" t="str">
        <f>VLOOKUP($B19738&amp;$E19738,'Employee List'!$A:$E,5,0)</f>
        <v>E-1380</v>
      </c>
    </row>
    <row r="19739" spans="1:9" x14ac:dyDescent="0.35">
      <c r="A19739" t="s">
        <v>1257</v>
      </c>
      <c r="B19739" t="s">
        <v>305</v>
      </c>
      <c r="C19739" t="s">
        <v>399</v>
      </c>
      <c r="D19739" t="s">
        <v>1268</v>
      </c>
      <c r="E19739" t="s">
        <v>30</v>
      </c>
      <c r="F19739">
        <v>11191</v>
      </c>
      <c r="G19739">
        <v>3687</v>
      </c>
      <c r="H19739">
        <v>0.3294611741578054</v>
      </c>
      <c r="I19739" t="str">
        <f>VLOOKUP($B19739&amp;$E19739,'Employee List'!$A:$E,5,0)</f>
        <v>E-1380</v>
      </c>
    </row>
    <row r="19740" spans="1:9" x14ac:dyDescent="0.35">
      <c r="A19740" t="s">
        <v>1257</v>
      </c>
      <c r="B19740" t="s">
        <v>305</v>
      </c>
      <c r="C19740" t="s">
        <v>399</v>
      </c>
      <c r="D19740" t="s">
        <v>1268</v>
      </c>
      <c r="E19740" t="s">
        <v>31</v>
      </c>
      <c r="F19740">
        <v>14253</v>
      </c>
      <c r="G19740">
        <v>7755</v>
      </c>
      <c r="H19740">
        <v>0.54409597979372759</v>
      </c>
      <c r="I19740" t="str">
        <f>VLOOKUP($B19740&amp;$E19740,'Employee List'!$A:$E,5,0)</f>
        <v>E-1380</v>
      </c>
    </row>
    <row r="19741" spans="1:9" x14ac:dyDescent="0.35">
      <c r="A19741" t="s">
        <v>1257</v>
      </c>
      <c r="B19741" t="s">
        <v>305</v>
      </c>
      <c r="C19741" t="s">
        <v>399</v>
      </c>
      <c r="D19741" t="s">
        <v>1269</v>
      </c>
      <c r="E19741" t="s">
        <v>29</v>
      </c>
      <c r="F19741">
        <v>11989</v>
      </c>
      <c r="G19741">
        <v>65872</v>
      </c>
      <c r="H19741">
        <v>5.4943698390191011</v>
      </c>
      <c r="I19741" t="str">
        <f>VLOOKUP($B19741&amp;$E19741,'Employee List'!$A:$E,5,0)</f>
        <v>E-1380</v>
      </c>
    </row>
    <row r="19742" spans="1:9" x14ac:dyDescent="0.35">
      <c r="A19742" t="s">
        <v>1257</v>
      </c>
      <c r="B19742" t="s">
        <v>305</v>
      </c>
      <c r="C19742" t="s">
        <v>399</v>
      </c>
      <c r="D19742" t="s">
        <v>1269</v>
      </c>
      <c r="E19742" t="s">
        <v>30</v>
      </c>
      <c r="F19742">
        <v>10998</v>
      </c>
      <c r="G19742">
        <v>67817</v>
      </c>
      <c r="H19742">
        <v>6.1663029641753049</v>
      </c>
      <c r="I19742" t="str">
        <f>VLOOKUP($B19742&amp;$E19742,'Employee List'!$A:$E,5,0)</f>
        <v>E-1380</v>
      </c>
    </row>
    <row r="19743" spans="1:9" x14ac:dyDescent="0.35">
      <c r="A19743" t="s">
        <v>1257</v>
      </c>
      <c r="B19743" t="s">
        <v>305</v>
      </c>
      <c r="C19743" t="s">
        <v>399</v>
      </c>
      <c r="D19743" t="s">
        <v>1269</v>
      </c>
      <c r="E19743" t="s">
        <v>31</v>
      </c>
      <c r="F19743">
        <v>7571</v>
      </c>
      <c r="G19743">
        <v>58243</v>
      </c>
      <c r="H19743">
        <v>7.6929071456874913</v>
      </c>
      <c r="I19743" t="str">
        <f>VLOOKUP($B19743&amp;$E19743,'Employee List'!$A:$E,5,0)</f>
        <v>E-1380</v>
      </c>
    </row>
    <row r="19744" spans="1:9" x14ac:dyDescent="0.35">
      <c r="A19744" t="s">
        <v>1257</v>
      </c>
      <c r="B19744" t="s">
        <v>305</v>
      </c>
      <c r="C19744" t="s">
        <v>399</v>
      </c>
      <c r="D19744" t="s">
        <v>1270</v>
      </c>
      <c r="E19744" t="s">
        <v>29</v>
      </c>
      <c r="F19744">
        <v>4950</v>
      </c>
      <c r="G19744">
        <v>4657</v>
      </c>
      <c r="H19744">
        <v>0.94080808080808076</v>
      </c>
      <c r="I19744" t="str">
        <f>VLOOKUP($B19744&amp;$E19744,'Employee List'!$A:$E,5,0)</f>
        <v>E-1380</v>
      </c>
    </row>
    <row r="19745" spans="1:9" x14ac:dyDescent="0.35">
      <c r="A19745" t="s">
        <v>1257</v>
      </c>
      <c r="B19745" t="s">
        <v>305</v>
      </c>
      <c r="C19745" t="s">
        <v>399</v>
      </c>
      <c r="D19745" t="s">
        <v>1270</v>
      </c>
      <c r="E19745" t="s">
        <v>30</v>
      </c>
      <c r="F19745">
        <v>6172</v>
      </c>
      <c r="G19745">
        <v>6245</v>
      </c>
      <c r="H19745">
        <v>1.0118276085547635</v>
      </c>
      <c r="I19745" t="str">
        <f>VLOOKUP($B19745&amp;$E19745,'Employee List'!$A:$E,5,0)</f>
        <v>E-1380</v>
      </c>
    </row>
    <row r="19746" spans="1:9" x14ac:dyDescent="0.35">
      <c r="A19746" t="s">
        <v>1257</v>
      </c>
      <c r="B19746" t="s">
        <v>305</v>
      </c>
      <c r="C19746" t="s">
        <v>399</v>
      </c>
      <c r="D19746" t="s">
        <v>1270</v>
      </c>
      <c r="E19746" t="s">
        <v>31</v>
      </c>
      <c r="F19746">
        <v>8115</v>
      </c>
      <c r="G19746">
        <v>6961</v>
      </c>
      <c r="H19746">
        <v>0.85779420825631547</v>
      </c>
      <c r="I19746" t="str">
        <f>VLOOKUP($B19746&amp;$E19746,'Employee List'!$A:$E,5,0)</f>
        <v>E-1380</v>
      </c>
    </row>
    <row r="19747" spans="1:9" x14ac:dyDescent="0.35">
      <c r="A19747" t="s">
        <v>1257</v>
      </c>
      <c r="B19747" t="s">
        <v>305</v>
      </c>
      <c r="C19747" t="s">
        <v>399</v>
      </c>
      <c r="D19747" t="s">
        <v>1271</v>
      </c>
      <c r="E19747" t="s">
        <v>29</v>
      </c>
      <c r="F19747">
        <v>12901</v>
      </c>
      <c r="G19747">
        <v>14756</v>
      </c>
      <c r="H19747">
        <v>1.1437873033098209</v>
      </c>
      <c r="I19747" t="str">
        <f>VLOOKUP($B19747&amp;$E19747,'Employee List'!$A:$E,5,0)</f>
        <v>E-1380</v>
      </c>
    </row>
    <row r="19748" spans="1:9" x14ac:dyDescent="0.35">
      <c r="A19748" t="s">
        <v>1257</v>
      </c>
      <c r="B19748" t="s">
        <v>305</v>
      </c>
      <c r="C19748" t="s">
        <v>399</v>
      </c>
      <c r="D19748" t="s">
        <v>1271</v>
      </c>
      <c r="E19748" t="s">
        <v>30</v>
      </c>
      <c r="F19748">
        <v>10121</v>
      </c>
      <c r="G19748">
        <v>14330</v>
      </c>
      <c r="H19748">
        <v>1.4158679972334749</v>
      </c>
      <c r="I19748" t="str">
        <f>VLOOKUP($B19748&amp;$E19748,'Employee List'!$A:$E,5,0)</f>
        <v>E-1380</v>
      </c>
    </row>
    <row r="19749" spans="1:9" x14ac:dyDescent="0.35">
      <c r="A19749" t="s">
        <v>1257</v>
      </c>
      <c r="B19749" t="s">
        <v>305</v>
      </c>
      <c r="C19749" t="s">
        <v>399</v>
      </c>
      <c r="D19749" t="s">
        <v>1271</v>
      </c>
      <c r="E19749" t="s">
        <v>31</v>
      </c>
      <c r="F19749">
        <v>12413</v>
      </c>
      <c r="G19749">
        <v>12265</v>
      </c>
      <c r="H19749">
        <v>0.98807701603157982</v>
      </c>
      <c r="I19749" t="str">
        <f>VLOOKUP($B19749&amp;$E19749,'Employee List'!$A:$E,5,0)</f>
        <v>E-1380</v>
      </c>
    </row>
    <row r="19750" spans="1:9" x14ac:dyDescent="0.35">
      <c r="A19750" t="s">
        <v>1257</v>
      </c>
      <c r="B19750" t="s">
        <v>305</v>
      </c>
      <c r="C19750" t="s">
        <v>399</v>
      </c>
      <c r="D19750" t="s">
        <v>1258</v>
      </c>
      <c r="E19750" t="s">
        <v>29</v>
      </c>
      <c r="F19750">
        <v>173421</v>
      </c>
      <c r="G19750">
        <v>147316</v>
      </c>
      <c r="H19750">
        <v>0.8494703640274246</v>
      </c>
      <c r="I19750" t="str">
        <f>VLOOKUP($B19750&amp;$E19750,'Employee List'!$A:$E,5,0)</f>
        <v>E-1380</v>
      </c>
    </row>
    <row r="19751" spans="1:9" x14ac:dyDescent="0.35">
      <c r="A19751" t="s">
        <v>1257</v>
      </c>
      <c r="B19751" t="s">
        <v>305</v>
      </c>
      <c r="C19751" t="s">
        <v>399</v>
      </c>
      <c r="D19751" t="s">
        <v>1258</v>
      </c>
      <c r="E19751" t="s">
        <v>30</v>
      </c>
      <c r="F19751">
        <v>170726</v>
      </c>
      <c r="G19751">
        <v>130222</v>
      </c>
      <c r="H19751">
        <v>0.7627543549312934</v>
      </c>
      <c r="I19751" t="str">
        <f>VLOOKUP($B19751&amp;$E19751,'Employee List'!$A:$E,5,0)</f>
        <v>E-1380</v>
      </c>
    </row>
    <row r="19752" spans="1:9" x14ac:dyDescent="0.35">
      <c r="A19752" t="s">
        <v>1257</v>
      </c>
      <c r="B19752" t="s">
        <v>305</v>
      </c>
      <c r="C19752" t="s">
        <v>399</v>
      </c>
      <c r="D19752" t="s">
        <v>1258</v>
      </c>
      <c r="E19752" t="s">
        <v>31</v>
      </c>
      <c r="F19752">
        <v>162402</v>
      </c>
      <c r="G19752">
        <v>124112</v>
      </c>
      <c r="H19752">
        <v>0.76422704153889731</v>
      </c>
      <c r="I19752" t="str">
        <f>VLOOKUP($B19752&amp;$E19752,'Employee List'!$A:$E,5,0)</f>
        <v>E-1380</v>
      </c>
    </row>
    <row r="19753" spans="1:9" x14ac:dyDescent="0.35">
      <c r="A19753" t="s">
        <v>1257</v>
      </c>
      <c r="B19753" t="s">
        <v>305</v>
      </c>
      <c r="C19753" t="s">
        <v>399</v>
      </c>
      <c r="D19753" t="s">
        <v>1272</v>
      </c>
      <c r="E19753" t="s">
        <v>29</v>
      </c>
      <c r="F19753">
        <v>11324</v>
      </c>
      <c r="G19753">
        <v>16053</v>
      </c>
      <c r="H19753">
        <v>1.4176086188625927</v>
      </c>
      <c r="I19753" t="str">
        <f>VLOOKUP($B19753&amp;$E19753,'Employee List'!$A:$E,5,0)</f>
        <v>E-1380</v>
      </c>
    </row>
    <row r="19754" spans="1:9" x14ac:dyDescent="0.35">
      <c r="A19754" t="s">
        <v>1257</v>
      </c>
      <c r="B19754" t="s">
        <v>305</v>
      </c>
      <c r="C19754" t="s">
        <v>399</v>
      </c>
      <c r="D19754" t="s">
        <v>1272</v>
      </c>
      <c r="E19754" t="s">
        <v>30</v>
      </c>
      <c r="F19754">
        <v>11136</v>
      </c>
      <c r="G19754">
        <v>17437</v>
      </c>
      <c r="H19754">
        <v>1.5658225574712643</v>
      </c>
      <c r="I19754" t="str">
        <f>VLOOKUP($B19754&amp;$E19754,'Employee List'!$A:$E,5,0)</f>
        <v>E-1380</v>
      </c>
    </row>
    <row r="19755" spans="1:9" x14ac:dyDescent="0.35">
      <c r="A19755" t="s">
        <v>1257</v>
      </c>
      <c r="B19755" t="s">
        <v>305</v>
      </c>
      <c r="C19755" t="s">
        <v>399</v>
      </c>
      <c r="D19755" t="s">
        <v>1272</v>
      </c>
      <c r="E19755" t="s">
        <v>31</v>
      </c>
      <c r="F19755">
        <v>11471</v>
      </c>
      <c r="G19755">
        <v>20697</v>
      </c>
      <c r="H19755">
        <v>1.8042890768023712</v>
      </c>
      <c r="I19755" t="str">
        <f>VLOOKUP($B19755&amp;$E19755,'Employee List'!$A:$E,5,0)</f>
        <v>E-1380</v>
      </c>
    </row>
    <row r="19756" spans="1:9" x14ac:dyDescent="0.35">
      <c r="A19756" t="s">
        <v>1257</v>
      </c>
      <c r="B19756" t="s">
        <v>305</v>
      </c>
      <c r="C19756" t="s">
        <v>399</v>
      </c>
      <c r="D19756" t="s">
        <v>1259</v>
      </c>
      <c r="E19756" t="s">
        <v>29</v>
      </c>
      <c r="F19756">
        <v>22111</v>
      </c>
      <c r="G19756">
        <v>21207</v>
      </c>
      <c r="H19756">
        <v>0.95911537243905753</v>
      </c>
      <c r="I19756" t="str">
        <f>VLOOKUP($B19756&amp;$E19756,'Employee List'!$A:$E,5,0)</f>
        <v>E-1380</v>
      </c>
    </row>
    <row r="19757" spans="1:9" x14ac:dyDescent="0.35">
      <c r="A19757" t="s">
        <v>1257</v>
      </c>
      <c r="B19757" t="s">
        <v>305</v>
      </c>
      <c r="C19757" t="s">
        <v>399</v>
      </c>
      <c r="D19757" t="s">
        <v>1259</v>
      </c>
      <c r="E19757" t="s">
        <v>30</v>
      </c>
      <c r="F19757">
        <v>23117</v>
      </c>
      <c r="G19757">
        <v>21223</v>
      </c>
      <c r="H19757">
        <v>0.91806895358394258</v>
      </c>
      <c r="I19757" t="str">
        <f>VLOOKUP($B19757&amp;$E19757,'Employee List'!$A:$E,5,0)</f>
        <v>E-1380</v>
      </c>
    </row>
    <row r="19758" spans="1:9" x14ac:dyDescent="0.35">
      <c r="A19758" t="s">
        <v>1257</v>
      </c>
      <c r="B19758" t="s">
        <v>305</v>
      </c>
      <c r="C19758" t="s">
        <v>399</v>
      </c>
      <c r="D19758" t="s">
        <v>1259</v>
      </c>
      <c r="E19758" t="s">
        <v>31</v>
      </c>
      <c r="F19758">
        <v>24004</v>
      </c>
      <c r="G19758">
        <v>24547</v>
      </c>
      <c r="H19758">
        <v>1.0226212297950341</v>
      </c>
      <c r="I19758" t="str">
        <f>VLOOKUP($B19758&amp;$E19758,'Employee List'!$A:$E,5,0)</f>
        <v>E-1380</v>
      </c>
    </row>
    <row r="19759" spans="1:9" x14ac:dyDescent="0.35">
      <c r="A19759" t="s">
        <v>1257</v>
      </c>
      <c r="B19759" t="s">
        <v>305</v>
      </c>
      <c r="C19759" t="s">
        <v>399</v>
      </c>
      <c r="D19759" t="s">
        <v>1273</v>
      </c>
      <c r="E19759" t="s">
        <v>29</v>
      </c>
      <c r="F19759">
        <v>4688</v>
      </c>
      <c r="G19759">
        <v>3826</v>
      </c>
      <c r="H19759">
        <v>0.81612627986348119</v>
      </c>
      <c r="I19759" t="str">
        <f>VLOOKUP($B19759&amp;$E19759,'Employee List'!$A:$E,5,0)</f>
        <v>E-1380</v>
      </c>
    </row>
    <row r="19760" spans="1:9" x14ac:dyDescent="0.35">
      <c r="A19760" t="s">
        <v>1257</v>
      </c>
      <c r="B19760" t="s">
        <v>305</v>
      </c>
      <c r="C19760" t="s">
        <v>399</v>
      </c>
      <c r="D19760" t="s">
        <v>1273</v>
      </c>
      <c r="E19760" t="s">
        <v>30</v>
      </c>
      <c r="F19760">
        <v>4064</v>
      </c>
      <c r="G19760">
        <v>5995</v>
      </c>
      <c r="H19760">
        <v>1.4751476377952757</v>
      </c>
      <c r="I19760" t="str">
        <f>VLOOKUP($B19760&amp;$E19760,'Employee List'!$A:$E,5,0)</f>
        <v>E-1380</v>
      </c>
    </row>
    <row r="19761" spans="1:9" x14ac:dyDescent="0.35">
      <c r="A19761" t="s">
        <v>1257</v>
      </c>
      <c r="B19761" t="s">
        <v>305</v>
      </c>
      <c r="C19761" t="s">
        <v>399</v>
      </c>
      <c r="D19761" t="s">
        <v>1273</v>
      </c>
      <c r="E19761" t="s">
        <v>31</v>
      </c>
      <c r="F19761">
        <v>4123</v>
      </c>
      <c r="G19761">
        <v>3018</v>
      </c>
      <c r="H19761">
        <v>0.73199126849381513</v>
      </c>
      <c r="I19761" t="str">
        <f>VLOOKUP($B19761&amp;$E19761,'Employee List'!$A:$E,5,0)</f>
        <v>E-1380</v>
      </c>
    </row>
    <row r="19762" spans="1:9" x14ac:dyDescent="0.35">
      <c r="A19762" t="s">
        <v>1257</v>
      </c>
      <c r="B19762" t="s">
        <v>305</v>
      </c>
      <c r="C19762" t="s">
        <v>399</v>
      </c>
      <c r="D19762" t="s">
        <v>1275</v>
      </c>
      <c r="E19762" t="s">
        <v>29</v>
      </c>
      <c r="F19762">
        <v>7932</v>
      </c>
      <c r="G19762">
        <v>4040</v>
      </c>
      <c r="H19762">
        <v>0.50932929904185575</v>
      </c>
      <c r="I19762" t="str">
        <f>VLOOKUP($B19762&amp;$E19762,'Employee List'!$A:$E,5,0)</f>
        <v>E-1380</v>
      </c>
    </row>
    <row r="19763" spans="1:9" x14ac:dyDescent="0.35">
      <c r="A19763" t="s">
        <v>1257</v>
      </c>
      <c r="B19763" t="s">
        <v>305</v>
      </c>
      <c r="C19763" t="s">
        <v>399</v>
      </c>
      <c r="D19763" t="s">
        <v>1275</v>
      </c>
      <c r="E19763" t="s">
        <v>30</v>
      </c>
      <c r="F19763">
        <v>4674</v>
      </c>
      <c r="G19763">
        <v>4755</v>
      </c>
      <c r="H19763">
        <v>1.0173299101412068</v>
      </c>
      <c r="I19763" t="str">
        <f>VLOOKUP($B19763&amp;$E19763,'Employee List'!$A:$E,5,0)</f>
        <v>E-1380</v>
      </c>
    </row>
    <row r="19764" spans="1:9" x14ac:dyDescent="0.35">
      <c r="A19764" t="s">
        <v>1257</v>
      </c>
      <c r="B19764" t="s">
        <v>305</v>
      </c>
      <c r="C19764" t="s">
        <v>399</v>
      </c>
      <c r="D19764" t="s">
        <v>1275</v>
      </c>
      <c r="E19764" t="s">
        <v>31</v>
      </c>
      <c r="F19764">
        <v>7187</v>
      </c>
      <c r="G19764">
        <v>1304</v>
      </c>
      <c r="H19764">
        <v>0.18143870877974119</v>
      </c>
      <c r="I19764" t="str">
        <f>VLOOKUP($B19764&amp;$E19764,'Employee List'!$A:$E,5,0)</f>
        <v>E-1380</v>
      </c>
    </row>
    <row r="19765" spans="1:9" x14ac:dyDescent="0.35">
      <c r="A19765" t="s">
        <v>1257</v>
      </c>
      <c r="B19765" t="s">
        <v>305</v>
      </c>
      <c r="C19765" t="s">
        <v>399</v>
      </c>
      <c r="D19765" t="s">
        <v>1276</v>
      </c>
      <c r="E19765" t="s">
        <v>29</v>
      </c>
      <c r="F19765">
        <v>4353</v>
      </c>
      <c r="G19765">
        <v>5749</v>
      </c>
      <c r="H19765">
        <v>1.3206983689409602</v>
      </c>
      <c r="I19765" t="str">
        <f>VLOOKUP($B19765&amp;$E19765,'Employee List'!$A:$E,5,0)</f>
        <v>E-1380</v>
      </c>
    </row>
    <row r="19766" spans="1:9" x14ac:dyDescent="0.35">
      <c r="A19766" t="s">
        <v>1257</v>
      </c>
      <c r="B19766" t="s">
        <v>305</v>
      </c>
      <c r="C19766" t="s">
        <v>399</v>
      </c>
      <c r="D19766" t="s">
        <v>1276</v>
      </c>
      <c r="E19766" t="s">
        <v>30</v>
      </c>
      <c r="F19766">
        <v>4712</v>
      </c>
      <c r="G19766">
        <v>5628</v>
      </c>
      <c r="H19766">
        <v>1.1943972835314092</v>
      </c>
      <c r="I19766" t="str">
        <f>VLOOKUP($B19766&amp;$E19766,'Employee List'!$A:$E,5,0)</f>
        <v>E-1380</v>
      </c>
    </row>
    <row r="19767" spans="1:9" x14ac:dyDescent="0.35">
      <c r="A19767" t="s">
        <v>1257</v>
      </c>
      <c r="B19767" t="s">
        <v>305</v>
      </c>
      <c r="C19767" t="s">
        <v>399</v>
      </c>
      <c r="D19767" t="s">
        <v>1276</v>
      </c>
      <c r="E19767" t="s">
        <v>31</v>
      </c>
      <c r="F19767">
        <v>3873</v>
      </c>
      <c r="G19767">
        <v>4807</v>
      </c>
      <c r="H19767">
        <v>1.2411567260521559</v>
      </c>
      <c r="I19767" t="str">
        <f>VLOOKUP($B19767&amp;$E19767,'Employee List'!$A:$E,5,0)</f>
        <v>E-1380</v>
      </c>
    </row>
    <row r="19768" spans="1:9" x14ac:dyDescent="0.35">
      <c r="A19768" t="s">
        <v>1257</v>
      </c>
      <c r="B19768" t="s">
        <v>305</v>
      </c>
      <c r="C19768" t="s">
        <v>399</v>
      </c>
      <c r="D19768" t="s">
        <v>1277</v>
      </c>
      <c r="E19768" t="s">
        <v>29</v>
      </c>
      <c r="F19768">
        <v>8663</v>
      </c>
      <c r="G19768">
        <v>6504</v>
      </c>
      <c r="H19768">
        <v>0.7507791758051483</v>
      </c>
      <c r="I19768" t="str">
        <f>VLOOKUP($B19768&amp;$E19768,'Employee List'!$A:$E,5,0)</f>
        <v>E-1380</v>
      </c>
    </row>
    <row r="19769" spans="1:9" x14ac:dyDescent="0.35">
      <c r="A19769" t="s">
        <v>1257</v>
      </c>
      <c r="B19769" t="s">
        <v>305</v>
      </c>
      <c r="C19769" t="s">
        <v>399</v>
      </c>
      <c r="D19769" t="s">
        <v>1277</v>
      </c>
      <c r="E19769" t="s">
        <v>30</v>
      </c>
      <c r="F19769">
        <v>5917</v>
      </c>
      <c r="G19769">
        <v>8115</v>
      </c>
      <c r="H19769">
        <v>1.3714720297448031</v>
      </c>
      <c r="I19769" t="str">
        <f>VLOOKUP($B19769&amp;$E19769,'Employee List'!$A:$E,5,0)</f>
        <v>E-1380</v>
      </c>
    </row>
    <row r="19770" spans="1:9" x14ac:dyDescent="0.35">
      <c r="A19770" t="s">
        <v>1257</v>
      </c>
      <c r="B19770" t="s">
        <v>305</v>
      </c>
      <c r="C19770" t="s">
        <v>399</v>
      </c>
      <c r="D19770" t="s">
        <v>1277</v>
      </c>
      <c r="E19770" t="s">
        <v>31</v>
      </c>
      <c r="F19770">
        <v>6103</v>
      </c>
      <c r="G19770">
        <v>8716</v>
      </c>
      <c r="H19770">
        <v>1.4281500901196134</v>
      </c>
      <c r="I19770" t="str">
        <f>VLOOKUP($B19770&amp;$E19770,'Employee List'!$A:$E,5,0)</f>
        <v>E-1380</v>
      </c>
    </row>
    <row r="19771" spans="1:9" x14ac:dyDescent="0.35">
      <c r="A19771" t="s">
        <v>1257</v>
      </c>
      <c r="B19771" t="s">
        <v>305</v>
      </c>
      <c r="C19771" t="s">
        <v>399</v>
      </c>
      <c r="D19771" t="s">
        <v>1278</v>
      </c>
      <c r="E19771" t="s">
        <v>29</v>
      </c>
      <c r="F19771">
        <v>8976</v>
      </c>
      <c r="G19771">
        <v>8168</v>
      </c>
      <c r="H19771">
        <v>0.90998217468805709</v>
      </c>
      <c r="I19771" t="str">
        <f>VLOOKUP($B19771&amp;$E19771,'Employee List'!$A:$E,5,0)</f>
        <v>E-1380</v>
      </c>
    </row>
    <row r="19772" spans="1:9" x14ac:dyDescent="0.35">
      <c r="A19772" t="s">
        <v>1257</v>
      </c>
      <c r="B19772" t="s">
        <v>305</v>
      </c>
      <c r="C19772" t="s">
        <v>399</v>
      </c>
      <c r="D19772" t="s">
        <v>1278</v>
      </c>
      <c r="E19772" t="s">
        <v>30</v>
      </c>
      <c r="F19772">
        <v>10314</v>
      </c>
      <c r="G19772">
        <v>10450</v>
      </c>
      <c r="H19772">
        <v>1.0131859608299398</v>
      </c>
      <c r="I19772" t="str">
        <f>VLOOKUP($B19772&amp;$E19772,'Employee List'!$A:$E,5,0)</f>
        <v>E-1380</v>
      </c>
    </row>
    <row r="19773" spans="1:9" x14ac:dyDescent="0.35">
      <c r="A19773" t="s">
        <v>1257</v>
      </c>
      <c r="B19773" t="s">
        <v>305</v>
      </c>
      <c r="C19773" t="s">
        <v>399</v>
      </c>
      <c r="D19773" t="s">
        <v>1278</v>
      </c>
      <c r="E19773" t="s">
        <v>31</v>
      </c>
      <c r="F19773">
        <v>7528</v>
      </c>
      <c r="G19773">
        <v>8778</v>
      </c>
      <c r="H19773">
        <v>1.1660467587672689</v>
      </c>
      <c r="I19773" t="str">
        <f>VLOOKUP($B19773&amp;$E19773,'Employee List'!$A:$E,5,0)</f>
        <v>E-1380</v>
      </c>
    </row>
    <row r="19774" spans="1:9" x14ac:dyDescent="0.35">
      <c r="A19774" t="s">
        <v>1257</v>
      </c>
      <c r="B19774" t="s">
        <v>305</v>
      </c>
      <c r="C19774" t="s">
        <v>399</v>
      </c>
      <c r="D19774" t="s">
        <v>1279</v>
      </c>
      <c r="E19774" t="s">
        <v>29</v>
      </c>
      <c r="F19774">
        <v>2816</v>
      </c>
      <c r="G19774">
        <v>2862</v>
      </c>
      <c r="H19774">
        <v>1.0163352272727273</v>
      </c>
      <c r="I19774" t="str">
        <f>VLOOKUP($B19774&amp;$E19774,'Employee List'!$A:$E,5,0)</f>
        <v>E-1380</v>
      </c>
    </row>
    <row r="19775" spans="1:9" x14ac:dyDescent="0.35">
      <c r="A19775" t="s">
        <v>1257</v>
      </c>
      <c r="B19775" t="s">
        <v>305</v>
      </c>
      <c r="C19775" t="s">
        <v>399</v>
      </c>
      <c r="D19775" t="s">
        <v>1279</v>
      </c>
      <c r="E19775" t="s">
        <v>30</v>
      </c>
      <c r="F19775">
        <v>4523</v>
      </c>
      <c r="G19775">
        <v>2936</v>
      </c>
      <c r="H19775">
        <v>0.64912668582799027</v>
      </c>
      <c r="I19775" t="str">
        <f>VLOOKUP($B19775&amp;$E19775,'Employee List'!$A:$E,5,0)</f>
        <v>E-1380</v>
      </c>
    </row>
    <row r="19776" spans="1:9" x14ac:dyDescent="0.35">
      <c r="A19776" t="s">
        <v>1257</v>
      </c>
      <c r="B19776" t="s">
        <v>305</v>
      </c>
      <c r="C19776" t="s">
        <v>399</v>
      </c>
      <c r="D19776" t="s">
        <v>1279</v>
      </c>
      <c r="E19776" t="s">
        <v>31</v>
      </c>
      <c r="F19776">
        <v>3836</v>
      </c>
      <c r="G19776">
        <v>4152</v>
      </c>
      <c r="H19776">
        <v>1.0823774765380605</v>
      </c>
      <c r="I19776" t="str">
        <f>VLOOKUP($B19776&amp;$E19776,'Employee List'!$A:$E,5,0)</f>
        <v>E-1380</v>
      </c>
    </row>
    <row r="19777" spans="1:9" x14ac:dyDescent="0.35">
      <c r="A19777" t="s">
        <v>1257</v>
      </c>
      <c r="B19777" t="s">
        <v>305</v>
      </c>
      <c r="C19777" t="s">
        <v>399</v>
      </c>
      <c r="D19777" t="s">
        <v>1280</v>
      </c>
      <c r="E19777" t="s">
        <v>29</v>
      </c>
      <c r="F19777">
        <v>4183</v>
      </c>
      <c r="G19777">
        <v>1946</v>
      </c>
      <c r="H19777">
        <v>0.46521635190054983</v>
      </c>
      <c r="I19777" t="str">
        <f>VLOOKUP($B19777&amp;$E19777,'Employee List'!$A:$E,5,0)</f>
        <v>E-1380</v>
      </c>
    </row>
    <row r="19778" spans="1:9" x14ac:dyDescent="0.35">
      <c r="A19778" t="s">
        <v>1257</v>
      </c>
      <c r="B19778" t="s">
        <v>305</v>
      </c>
      <c r="C19778" t="s">
        <v>399</v>
      </c>
      <c r="D19778" t="s">
        <v>1280</v>
      </c>
      <c r="E19778" t="s">
        <v>30</v>
      </c>
      <c r="F19778">
        <v>2098</v>
      </c>
      <c r="G19778">
        <v>5875</v>
      </c>
      <c r="H19778">
        <v>2.800285986653956</v>
      </c>
      <c r="I19778" t="str">
        <f>VLOOKUP($B19778&amp;$E19778,'Employee List'!$A:$E,5,0)</f>
        <v>E-1380</v>
      </c>
    </row>
    <row r="19779" spans="1:9" x14ac:dyDescent="0.35">
      <c r="A19779" t="s">
        <v>1257</v>
      </c>
      <c r="B19779" t="s">
        <v>305</v>
      </c>
      <c r="C19779" t="s">
        <v>399</v>
      </c>
      <c r="D19779" t="s">
        <v>1280</v>
      </c>
      <c r="E19779" t="s">
        <v>31</v>
      </c>
      <c r="F19779">
        <v>1368</v>
      </c>
      <c r="G19779">
        <v>3012</v>
      </c>
      <c r="H19779">
        <v>2.2017543859649122</v>
      </c>
      <c r="I19779" t="str">
        <f>VLOOKUP($B19779&amp;$E19779,'Employee List'!$A:$E,5,0)</f>
        <v>E-1380</v>
      </c>
    </row>
    <row r="19780" spans="1:9" x14ac:dyDescent="0.35">
      <c r="A19780" t="s">
        <v>1257</v>
      </c>
      <c r="B19780" t="s">
        <v>305</v>
      </c>
      <c r="C19780" t="s">
        <v>399</v>
      </c>
      <c r="D19780" t="s">
        <v>1262</v>
      </c>
      <c r="E19780" t="s">
        <v>29</v>
      </c>
      <c r="F19780">
        <v>16894</v>
      </c>
      <c r="G19780">
        <v>19628</v>
      </c>
      <c r="H19780">
        <v>1.1618326032911093</v>
      </c>
      <c r="I19780" t="str">
        <f>VLOOKUP($B19780&amp;$E19780,'Employee List'!$A:$E,5,0)</f>
        <v>E-1380</v>
      </c>
    </row>
    <row r="19781" spans="1:9" x14ac:dyDescent="0.35">
      <c r="A19781" t="s">
        <v>1257</v>
      </c>
      <c r="B19781" t="s">
        <v>305</v>
      </c>
      <c r="C19781" t="s">
        <v>399</v>
      </c>
      <c r="D19781" t="s">
        <v>1262</v>
      </c>
      <c r="E19781" t="s">
        <v>30</v>
      </c>
      <c r="F19781">
        <v>18981</v>
      </c>
      <c r="G19781">
        <v>17458</v>
      </c>
      <c r="H19781">
        <v>0.91976186713028818</v>
      </c>
      <c r="I19781" t="str">
        <f>VLOOKUP($B19781&amp;$E19781,'Employee List'!$A:$E,5,0)</f>
        <v>E-1380</v>
      </c>
    </row>
    <row r="19782" spans="1:9" x14ac:dyDescent="0.35">
      <c r="A19782" t="s">
        <v>1257</v>
      </c>
      <c r="B19782" t="s">
        <v>305</v>
      </c>
      <c r="C19782" t="s">
        <v>399</v>
      </c>
      <c r="D19782" t="s">
        <v>1262</v>
      </c>
      <c r="E19782" t="s">
        <v>31</v>
      </c>
      <c r="F19782">
        <v>18341</v>
      </c>
      <c r="G19782">
        <v>15734</v>
      </c>
      <c r="H19782">
        <v>0.85785944059756825</v>
      </c>
      <c r="I19782" t="str">
        <f>VLOOKUP($B19782&amp;$E19782,'Employee List'!$A:$E,5,0)</f>
        <v>E-1380</v>
      </c>
    </row>
    <row r="19783" spans="1:9" x14ac:dyDescent="0.35">
      <c r="A19783" t="s">
        <v>1257</v>
      </c>
      <c r="B19783" t="s">
        <v>305</v>
      </c>
      <c r="C19783" t="s">
        <v>399</v>
      </c>
      <c r="D19783" t="s">
        <v>1281</v>
      </c>
      <c r="E19783" t="s">
        <v>29</v>
      </c>
      <c r="F19783">
        <v>4697</v>
      </c>
      <c r="G19783">
        <v>1890</v>
      </c>
      <c r="H19783">
        <v>0.40238450074515647</v>
      </c>
      <c r="I19783" t="str">
        <f>VLOOKUP($B19783&amp;$E19783,'Employee List'!$A:$E,5,0)</f>
        <v>E-1380</v>
      </c>
    </row>
    <row r="19784" spans="1:9" x14ac:dyDescent="0.35">
      <c r="A19784" t="s">
        <v>1257</v>
      </c>
      <c r="B19784" t="s">
        <v>305</v>
      </c>
      <c r="C19784" t="s">
        <v>399</v>
      </c>
      <c r="D19784" t="s">
        <v>1281</v>
      </c>
      <c r="E19784" t="s">
        <v>30</v>
      </c>
      <c r="F19784">
        <v>3305</v>
      </c>
      <c r="G19784">
        <v>4575</v>
      </c>
      <c r="H19784">
        <v>1.3842662632375189</v>
      </c>
      <c r="I19784" t="str">
        <f>VLOOKUP($B19784&amp;$E19784,'Employee List'!$A:$E,5,0)</f>
        <v>E-1380</v>
      </c>
    </row>
    <row r="19785" spans="1:9" x14ac:dyDescent="0.35">
      <c r="A19785" t="s">
        <v>1257</v>
      </c>
      <c r="B19785" t="s">
        <v>305</v>
      </c>
      <c r="C19785" t="s">
        <v>399</v>
      </c>
      <c r="D19785" t="s">
        <v>1281</v>
      </c>
      <c r="E19785" t="s">
        <v>31</v>
      </c>
      <c r="F19785">
        <v>2380</v>
      </c>
      <c r="G19785">
        <v>5400</v>
      </c>
      <c r="H19785">
        <v>2.26890756302521</v>
      </c>
      <c r="I19785" t="str">
        <f>VLOOKUP($B19785&amp;$E19785,'Employee List'!$A:$E,5,0)</f>
        <v>E-1380</v>
      </c>
    </row>
    <row r="19786" spans="1:9" x14ac:dyDescent="0.35">
      <c r="A19786" t="s">
        <v>1257</v>
      </c>
      <c r="B19786" t="s">
        <v>306</v>
      </c>
      <c r="C19786" t="s">
        <v>399</v>
      </c>
      <c r="D19786" t="s">
        <v>1274</v>
      </c>
      <c r="E19786" t="s">
        <v>29</v>
      </c>
      <c r="F19786">
        <v>17481</v>
      </c>
      <c r="G19786">
        <v>17307</v>
      </c>
      <c r="H19786">
        <v>0.99004633602196668</v>
      </c>
      <c r="I19786" t="str">
        <f>VLOOKUP($B19786&amp;$E19786,'Employee List'!$A:$E,5,0)</f>
        <v>E-1381</v>
      </c>
    </row>
    <row r="19787" spans="1:9" x14ac:dyDescent="0.35">
      <c r="A19787" t="s">
        <v>1257</v>
      </c>
      <c r="B19787" t="s">
        <v>306</v>
      </c>
      <c r="C19787" t="s">
        <v>399</v>
      </c>
      <c r="D19787" t="s">
        <v>1274</v>
      </c>
      <c r="E19787" t="s">
        <v>30</v>
      </c>
      <c r="F19787">
        <v>16154</v>
      </c>
      <c r="G19787">
        <v>14191</v>
      </c>
      <c r="H19787">
        <v>0.87848210969419338</v>
      </c>
      <c r="I19787" t="str">
        <f>VLOOKUP($B19787&amp;$E19787,'Employee List'!$A:$E,5,0)</f>
        <v>E-1381</v>
      </c>
    </row>
    <row r="19788" spans="1:9" x14ac:dyDescent="0.35">
      <c r="A19788" t="s">
        <v>1257</v>
      </c>
      <c r="B19788" t="s">
        <v>306</v>
      </c>
      <c r="C19788" t="s">
        <v>399</v>
      </c>
      <c r="D19788" t="s">
        <v>1274</v>
      </c>
      <c r="E19788" t="s">
        <v>31</v>
      </c>
      <c r="F19788">
        <v>18626</v>
      </c>
      <c r="G19788">
        <v>13542</v>
      </c>
      <c r="H19788">
        <v>0.72704821217652749</v>
      </c>
      <c r="I19788" t="str">
        <f>VLOOKUP($B19788&amp;$E19788,'Employee List'!$A:$E,5,0)</f>
        <v>E-1381</v>
      </c>
    </row>
    <row r="19789" spans="1:9" x14ac:dyDescent="0.35">
      <c r="A19789" t="s">
        <v>1257</v>
      </c>
      <c r="B19789" t="s">
        <v>306</v>
      </c>
      <c r="C19789" t="s">
        <v>399</v>
      </c>
      <c r="D19789" t="s">
        <v>1263</v>
      </c>
      <c r="E19789" t="s">
        <v>29</v>
      </c>
      <c r="F19789">
        <v>9510</v>
      </c>
      <c r="G19789">
        <v>1176</v>
      </c>
      <c r="H19789">
        <v>0.12365930599369085</v>
      </c>
      <c r="I19789" t="str">
        <f>VLOOKUP($B19789&amp;$E19789,'Employee List'!$A:$E,5,0)</f>
        <v>E-1381</v>
      </c>
    </row>
    <row r="19790" spans="1:9" x14ac:dyDescent="0.35">
      <c r="A19790" t="s">
        <v>1257</v>
      </c>
      <c r="B19790" t="s">
        <v>306</v>
      </c>
      <c r="C19790" t="s">
        <v>399</v>
      </c>
      <c r="D19790" t="s">
        <v>1263</v>
      </c>
      <c r="E19790" t="s">
        <v>30</v>
      </c>
      <c r="F19790">
        <v>10191</v>
      </c>
      <c r="G19790">
        <v>1592</v>
      </c>
      <c r="H19790">
        <v>0.15621626925718771</v>
      </c>
      <c r="I19790" t="str">
        <f>VLOOKUP($B19790&amp;$E19790,'Employee List'!$A:$E,5,0)</f>
        <v>E-1381</v>
      </c>
    </row>
    <row r="19791" spans="1:9" x14ac:dyDescent="0.35">
      <c r="A19791" t="s">
        <v>1257</v>
      </c>
      <c r="B19791" t="s">
        <v>306</v>
      </c>
      <c r="C19791" t="s">
        <v>399</v>
      </c>
      <c r="D19791" t="s">
        <v>1263</v>
      </c>
      <c r="E19791" t="s">
        <v>31</v>
      </c>
      <c r="F19791">
        <v>6807</v>
      </c>
      <c r="G19791">
        <v>3949</v>
      </c>
      <c r="H19791">
        <v>0.58013809313941533</v>
      </c>
      <c r="I19791" t="str">
        <f>VLOOKUP($B19791&amp;$E19791,'Employee List'!$A:$E,5,0)</f>
        <v>E-1381</v>
      </c>
    </row>
    <row r="19792" spans="1:9" x14ac:dyDescent="0.35">
      <c r="A19792" t="s">
        <v>1257</v>
      </c>
      <c r="B19792" t="s">
        <v>306</v>
      </c>
      <c r="C19792" t="s">
        <v>399</v>
      </c>
      <c r="D19792" t="s">
        <v>1264</v>
      </c>
      <c r="E19792" t="s">
        <v>29</v>
      </c>
      <c r="F19792">
        <v>3546</v>
      </c>
      <c r="G19792">
        <v>5891</v>
      </c>
      <c r="H19792">
        <v>1.6613085166384658</v>
      </c>
      <c r="I19792" t="str">
        <f>VLOOKUP($B19792&amp;$E19792,'Employee List'!$A:$E,5,0)</f>
        <v>E-1381</v>
      </c>
    </row>
    <row r="19793" spans="1:9" x14ac:dyDescent="0.35">
      <c r="A19793" t="s">
        <v>1257</v>
      </c>
      <c r="B19793" t="s">
        <v>306</v>
      </c>
      <c r="C19793" t="s">
        <v>399</v>
      </c>
      <c r="D19793" t="s">
        <v>1264</v>
      </c>
      <c r="E19793" t="s">
        <v>30</v>
      </c>
      <c r="F19793">
        <v>2096</v>
      </c>
      <c r="G19793">
        <v>3143</v>
      </c>
      <c r="H19793">
        <v>1.4995229007633588</v>
      </c>
      <c r="I19793" t="str">
        <f>VLOOKUP($B19793&amp;$E19793,'Employee List'!$A:$E,5,0)</f>
        <v>E-1381</v>
      </c>
    </row>
    <row r="19794" spans="1:9" x14ac:dyDescent="0.35">
      <c r="A19794" t="s">
        <v>1257</v>
      </c>
      <c r="B19794" t="s">
        <v>306</v>
      </c>
      <c r="C19794" t="s">
        <v>399</v>
      </c>
      <c r="D19794" t="s">
        <v>1264</v>
      </c>
      <c r="E19794" t="s">
        <v>31</v>
      </c>
      <c r="F19794">
        <v>4062</v>
      </c>
      <c r="G19794">
        <v>3147</v>
      </c>
      <c r="H19794">
        <v>0.77474150664697194</v>
      </c>
      <c r="I19794" t="str">
        <f>VLOOKUP($B19794&amp;$E19794,'Employee List'!$A:$E,5,0)</f>
        <v>E-1381</v>
      </c>
    </row>
    <row r="19795" spans="1:9" x14ac:dyDescent="0.35">
      <c r="A19795" t="s">
        <v>1257</v>
      </c>
      <c r="B19795" t="s">
        <v>306</v>
      </c>
      <c r="C19795" t="s">
        <v>399</v>
      </c>
      <c r="D19795" t="s">
        <v>1265</v>
      </c>
      <c r="E19795" t="s">
        <v>29</v>
      </c>
      <c r="F19795">
        <v>8553</v>
      </c>
      <c r="G19795">
        <v>9099</v>
      </c>
      <c r="H19795">
        <v>1.0638372500876885</v>
      </c>
      <c r="I19795" t="str">
        <f>VLOOKUP($B19795&amp;$E19795,'Employee List'!$A:$E,5,0)</f>
        <v>E-1381</v>
      </c>
    </row>
    <row r="19796" spans="1:9" x14ac:dyDescent="0.35">
      <c r="A19796" t="s">
        <v>1257</v>
      </c>
      <c r="B19796" t="s">
        <v>306</v>
      </c>
      <c r="C19796" t="s">
        <v>399</v>
      </c>
      <c r="D19796" t="s">
        <v>1265</v>
      </c>
      <c r="E19796" t="s">
        <v>30</v>
      </c>
      <c r="F19796">
        <v>10750</v>
      </c>
      <c r="G19796">
        <v>9416</v>
      </c>
      <c r="H19796">
        <v>0.87590697674418605</v>
      </c>
      <c r="I19796" t="str">
        <f>VLOOKUP($B19796&amp;$E19796,'Employee List'!$A:$E,5,0)</f>
        <v>E-1381</v>
      </c>
    </row>
    <row r="19797" spans="1:9" x14ac:dyDescent="0.35">
      <c r="A19797" t="s">
        <v>1257</v>
      </c>
      <c r="B19797" t="s">
        <v>306</v>
      </c>
      <c r="C19797" t="s">
        <v>399</v>
      </c>
      <c r="D19797" t="s">
        <v>1265</v>
      </c>
      <c r="E19797" t="s">
        <v>31</v>
      </c>
      <c r="F19797">
        <v>10323</v>
      </c>
      <c r="G19797">
        <v>18478</v>
      </c>
      <c r="H19797">
        <v>1.7899835319190158</v>
      </c>
      <c r="I19797" t="str">
        <f>VLOOKUP($B19797&amp;$E19797,'Employee List'!$A:$E,5,0)</f>
        <v>E-1381</v>
      </c>
    </row>
    <row r="19798" spans="1:9" x14ac:dyDescent="0.35">
      <c r="A19798" t="s">
        <v>1257</v>
      </c>
      <c r="B19798" t="s">
        <v>306</v>
      </c>
      <c r="C19798" t="s">
        <v>399</v>
      </c>
      <c r="D19798" t="s">
        <v>1260</v>
      </c>
      <c r="E19798" t="s">
        <v>29</v>
      </c>
      <c r="F19798">
        <v>55779</v>
      </c>
      <c r="G19798">
        <v>49124</v>
      </c>
      <c r="H19798">
        <v>0.88068986536151594</v>
      </c>
      <c r="I19798" t="str">
        <f>VLOOKUP($B19798&amp;$E19798,'Employee List'!$A:$E,5,0)</f>
        <v>E-1381</v>
      </c>
    </row>
    <row r="19799" spans="1:9" x14ac:dyDescent="0.35">
      <c r="A19799" t="s">
        <v>1257</v>
      </c>
      <c r="B19799" t="s">
        <v>306</v>
      </c>
      <c r="C19799" t="s">
        <v>399</v>
      </c>
      <c r="D19799" t="s">
        <v>1260</v>
      </c>
      <c r="E19799" t="s">
        <v>30</v>
      </c>
      <c r="F19799">
        <v>53335</v>
      </c>
      <c r="G19799">
        <v>43373</v>
      </c>
      <c r="H19799">
        <v>0.81321833692697099</v>
      </c>
      <c r="I19799" t="str">
        <f>VLOOKUP($B19799&amp;$E19799,'Employee List'!$A:$E,5,0)</f>
        <v>E-1381</v>
      </c>
    </row>
    <row r="19800" spans="1:9" x14ac:dyDescent="0.35">
      <c r="A19800" t="s">
        <v>1257</v>
      </c>
      <c r="B19800" t="s">
        <v>306</v>
      </c>
      <c r="C19800" t="s">
        <v>399</v>
      </c>
      <c r="D19800" t="s">
        <v>1260</v>
      </c>
      <c r="E19800" t="s">
        <v>31</v>
      </c>
      <c r="F19800">
        <v>61695</v>
      </c>
      <c r="G19800">
        <v>66555</v>
      </c>
      <c r="H19800">
        <v>1.0787746170678336</v>
      </c>
      <c r="I19800" t="str">
        <f>VLOOKUP($B19800&amp;$E19800,'Employee List'!$A:$E,5,0)</f>
        <v>E-1381</v>
      </c>
    </row>
    <row r="19801" spans="1:9" x14ac:dyDescent="0.35">
      <c r="A19801" t="s">
        <v>1257</v>
      </c>
      <c r="B19801" t="s">
        <v>306</v>
      </c>
      <c r="C19801" t="s">
        <v>399</v>
      </c>
      <c r="D19801" t="s">
        <v>1261</v>
      </c>
      <c r="E19801" t="s">
        <v>29</v>
      </c>
      <c r="F19801">
        <v>47277</v>
      </c>
      <c r="G19801">
        <v>37987</v>
      </c>
      <c r="H19801">
        <v>0.80349852994056303</v>
      </c>
      <c r="I19801" t="str">
        <f>VLOOKUP($B19801&amp;$E19801,'Employee List'!$A:$E,5,0)</f>
        <v>E-1381</v>
      </c>
    </row>
    <row r="19802" spans="1:9" x14ac:dyDescent="0.35">
      <c r="A19802" t="s">
        <v>1257</v>
      </c>
      <c r="B19802" t="s">
        <v>306</v>
      </c>
      <c r="C19802" t="s">
        <v>399</v>
      </c>
      <c r="D19802" t="s">
        <v>1261</v>
      </c>
      <c r="E19802" t="s">
        <v>30</v>
      </c>
      <c r="F19802">
        <v>48134</v>
      </c>
      <c r="G19802">
        <v>45973</v>
      </c>
      <c r="H19802">
        <v>0.95510449993767399</v>
      </c>
      <c r="I19802" t="str">
        <f>VLOOKUP($B19802&amp;$E19802,'Employee List'!$A:$E,5,0)</f>
        <v>E-1381</v>
      </c>
    </row>
    <row r="19803" spans="1:9" x14ac:dyDescent="0.35">
      <c r="A19803" t="s">
        <v>1257</v>
      </c>
      <c r="B19803" t="s">
        <v>306</v>
      </c>
      <c r="C19803" t="s">
        <v>399</v>
      </c>
      <c r="D19803" t="s">
        <v>1261</v>
      </c>
      <c r="E19803" t="s">
        <v>31</v>
      </c>
      <c r="F19803">
        <v>48249</v>
      </c>
      <c r="G19803">
        <v>49090</v>
      </c>
      <c r="H19803">
        <v>1.0174304130655558</v>
      </c>
      <c r="I19803" t="str">
        <f>VLOOKUP($B19803&amp;$E19803,'Employee List'!$A:$E,5,0)</f>
        <v>E-1381</v>
      </c>
    </row>
    <row r="19804" spans="1:9" x14ac:dyDescent="0.35">
      <c r="A19804" t="s">
        <v>1257</v>
      </c>
      <c r="B19804" t="s">
        <v>306</v>
      </c>
      <c r="C19804" t="s">
        <v>399</v>
      </c>
      <c r="D19804" t="s">
        <v>1266</v>
      </c>
      <c r="E19804" t="s">
        <v>29</v>
      </c>
      <c r="F19804">
        <v>62844</v>
      </c>
      <c r="G19804">
        <v>57935</v>
      </c>
      <c r="H19804">
        <v>0.92188593978741007</v>
      </c>
      <c r="I19804" t="str">
        <f>VLOOKUP($B19804&amp;$E19804,'Employee List'!$A:$E,5,0)</f>
        <v>E-1381</v>
      </c>
    </row>
    <row r="19805" spans="1:9" x14ac:dyDescent="0.35">
      <c r="A19805" t="s">
        <v>1257</v>
      </c>
      <c r="B19805" t="s">
        <v>306</v>
      </c>
      <c r="C19805" t="s">
        <v>399</v>
      </c>
      <c r="D19805" t="s">
        <v>1266</v>
      </c>
      <c r="E19805" t="s">
        <v>30</v>
      </c>
      <c r="F19805">
        <v>66436</v>
      </c>
      <c r="G19805">
        <v>45914</v>
      </c>
      <c r="H19805">
        <v>0.69110121018724791</v>
      </c>
      <c r="I19805" t="str">
        <f>VLOOKUP($B19805&amp;$E19805,'Employee List'!$A:$E,5,0)</f>
        <v>E-1381</v>
      </c>
    </row>
    <row r="19806" spans="1:9" x14ac:dyDescent="0.35">
      <c r="A19806" t="s">
        <v>1257</v>
      </c>
      <c r="B19806" t="s">
        <v>306</v>
      </c>
      <c r="C19806" t="s">
        <v>399</v>
      </c>
      <c r="D19806" t="s">
        <v>1266</v>
      </c>
      <c r="E19806" t="s">
        <v>31</v>
      </c>
      <c r="F19806">
        <v>67217</v>
      </c>
      <c r="G19806">
        <v>50908</v>
      </c>
      <c r="H19806">
        <v>0.75736792775637118</v>
      </c>
      <c r="I19806" t="str">
        <f>VLOOKUP($B19806&amp;$E19806,'Employee List'!$A:$E,5,0)</f>
        <v>E-1381</v>
      </c>
    </row>
    <row r="19807" spans="1:9" x14ac:dyDescent="0.35">
      <c r="A19807" t="s">
        <v>1257</v>
      </c>
      <c r="B19807" t="s">
        <v>306</v>
      </c>
      <c r="C19807" t="s">
        <v>399</v>
      </c>
      <c r="D19807" t="s">
        <v>1267</v>
      </c>
      <c r="E19807" t="s">
        <v>29</v>
      </c>
      <c r="F19807">
        <v>31755</v>
      </c>
      <c r="G19807">
        <v>24189</v>
      </c>
      <c r="H19807">
        <v>0.76173830892772787</v>
      </c>
      <c r="I19807" t="str">
        <f>VLOOKUP($B19807&amp;$E19807,'Employee List'!$A:$E,5,0)</f>
        <v>E-1381</v>
      </c>
    </row>
    <row r="19808" spans="1:9" x14ac:dyDescent="0.35">
      <c r="A19808" t="s">
        <v>1257</v>
      </c>
      <c r="B19808" t="s">
        <v>306</v>
      </c>
      <c r="C19808" t="s">
        <v>399</v>
      </c>
      <c r="D19808" t="s">
        <v>1267</v>
      </c>
      <c r="E19808" t="s">
        <v>30</v>
      </c>
      <c r="F19808">
        <v>35149</v>
      </c>
      <c r="G19808">
        <v>22267</v>
      </c>
      <c r="H19808">
        <v>0.63350308685880108</v>
      </c>
      <c r="I19808" t="str">
        <f>VLOOKUP($B19808&amp;$E19808,'Employee List'!$A:$E,5,0)</f>
        <v>E-1381</v>
      </c>
    </row>
    <row r="19809" spans="1:9" x14ac:dyDescent="0.35">
      <c r="A19809" t="s">
        <v>1257</v>
      </c>
      <c r="B19809" t="s">
        <v>306</v>
      </c>
      <c r="C19809" t="s">
        <v>399</v>
      </c>
      <c r="D19809" t="s">
        <v>1267</v>
      </c>
      <c r="E19809" t="s">
        <v>31</v>
      </c>
      <c r="F19809">
        <v>33960</v>
      </c>
      <c r="G19809">
        <v>32624</v>
      </c>
      <c r="H19809">
        <v>0.96065959952885749</v>
      </c>
      <c r="I19809" t="str">
        <f>VLOOKUP($B19809&amp;$E19809,'Employee List'!$A:$E,5,0)</f>
        <v>E-1381</v>
      </c>
    </row>
    <row r="19810" spans="1:9" x14ac:dyDescent="0.35">
      <c r="A19810" t="s">
        <v>1257</v>
      </c>
      <c r="B19810" t="s">
        <v>306</v>
      </c>
      <c r="C19810" t="s">
        <v>399</v>
      </c>
      <c r="D19810" t="s">
        <v>1268</v>
      </c>
      <c r="E19810" t="s">
        <v>29</v>
      </c>
      <c r="F19810">
        <v>15120</v>
      </c>
      <c r="G19810">
        <v>10772</v>
      </c>
      <c r="H19810">
        <v>0.71243386243386242</v>
      </c>
      <c r="I19810" t="str">
        <f>VLOOKUP($B19810&amp;$E19810,'Employee List'!$A:$E,5,0)</f>
        <v>E-1381</v>
      </c>
    </row>
    <row r="19811" spans="1:9" x14ac:dyDescent="0.35">
      <c r="A19811" t="s">
        <v>1257</v>
      </c>
      <c r="B19811" t="s">
        <v>306</v>
      </c>
      <c r="C19811" t="s">
        <v>399</v>
      </c>
      <c r="D19811" t="s">
        <v>1268</v>
      </c>
      <c r="E19811" t="s">
        <v>30</v>
      </c>
      <c r="F19811">
        <v>12602</v>
      </c>
      <c r="G19811">
        <v>13699</v>
      </c>
      <c r="H19811">
        <v>1.0870496746548166</v>
      </c>
      <c r="I19811" t="str">
        <f>VLOOKUP($B19811&amp;$E19811,'Employee List'!$A:$E,5,0)</f>
        <v>E-1381</v>
      </c>
    </row>
    <row r="19812" spans="1:9" x14ac:dyDescent="0.35">
      <c r="A19812" t="s">
        <v>1257</v>
      </c>
      <c r="B19812" t="s">
        <v>306</v>
      </c>
      <c r="C19812" t="s">
        <v>399</v>
      </c>
      <c r="D19812" t="s">
        <v>1268</v>
      </c>
      <c r="E19812" t="s">
        <v>31</v>
      </c>
      <c r="F19812">
        <v>14265</v>
      </c>
      <c r="G19812">
        <v>6592</v>
      </c>
      <c r="H19812">
        <v>0.46211005958640028</v>
      </c>
      <c r="I19812" t="str">
        <f>VLOOKUP($B19812&amp;$E19812,'Employee List'!$A:$E,5,0)</f>
        <v>E-1381</v>
      </c>
    </row>
    <row r="19813" spans="1:9" x14ac:dyDescent="0.35">
      <c r="A19813" t="s">
        <v>1257</v>
      </c>
      <c r="B19813" t="s">
        <v>306</v>
      </c>
      <c r="C19813" t="s">
        <v>399</v>
      </c>
      <c r="D19813" t="s">
        <v>1269</v>
      </c>
      <c r="E19813" t="s">
        <v>29</v>
      </c>
      <c r="F19813">
        <v>12834</v>
      </c>
      <c r="G19813">
        <v>17839</v>
      </c>
      <c r="H19813">
        <v>1.3899797413121395</v>
      </c>
      <c r="I19813" t="str">
        <f>VLOOKUP($B19813&amp;$E19813,'Employee List'!$A:$E,5,0)</f>
        <v>E-1381</v>
      </c>
    </row>
    <row r="19814" spans="1:9" x14ac:dyDescent="0.35">
      <c r="A19814" t="s">
        <v>1257</v>
      </c>
      <c r="B19814" t="s">
        <v>306</v>
      </c>
      <c r="C19814" t="s">
        <v>399</v>
      </c>
      <c r="D19814" t="s">
        <v>1269</v>
      </c>
      <c r="E19814" t="s">
        <v>30</v>
      </c>
      <c r="F19814">
        <v>15324</v>
      </c>
      <c r="G19814">
        <v>31525</v>
      </c>
      <c r="H19814">
        <v>2.0572304881232055</v>
      </c>
      <c r="I19814" t="str">
        <f>VLOOKUP($B19814&amp;$E19814,'Employee List'!$A:$E,5,0)</f>
        <v>E-1381</v>
      </c>
    </row>
    <row r="19815" spans="1:9" x14ac:dyDescent="0.35">
      <c r="A19815" t="s">
        <v>1257</v>
      </c>
      <c r="B19815" t="s">
        <v>306</v>
      </c>
      <c r="C19815" t="s">
        <v>399</v>
      </c>
      <c r="D19815" t="s">
        <v>1269</v>
      </c>
      <c r="E19815" t="s">
        <v>31</v>
      </c>
      <c r="F19815">
        <v>13617</v>
      </c>
      <c r="G19815">
        <v>13231</v>
      </c>
      <c r="H19815">
        <v>0.97165308070793865</v>
      </c>
      <c r="I19815" t="str">
        <f>VLOOKUP($B19815&amp;$E19815,'Employee List'!$A:$E,5,0)</f>
        <v>E-1381</v>
      </c>
    </row>
    <row r="19816" spans="1:9" x14ac:dyDescent="0.35">
      <c r="A19816" t="s">
        <v>1257</v>
      </c>
      <c r="B19816" t="s">
        <v>306</v>
      </c>
      <c r="C19816" t="s">
        <v>399</v>
      </c>
      <c r="D19816" t="s">
        <v>1270</v>
      </c>
      <c r="E19816" t="s">
        <v>29</v>
      </c>
      <c r="F19816">
        <v>5275</v>
      </c>
      <c r="G19816">
        <v>4951</v>
      </c>
      <c r="H19816">
        <v>0.93857819905213269</v>
      </c>
      <c r="I19816" t="str">
        <f>VLOOKUP($B19816&amp;$E19816,'Employee List'!$A:$E,5,0)</f>
        <v>E-1381</v>
      </c>
    </row>
    <row r="19817" spans="1:9" x14ac:dyDescent="0.35">
      <c r="A19817" t="s">
        <v>1257</v>
      </c>
      <c r="B19817" t="s">
        <v>306</v>
      </c>
      <c r="C19817" t="s">
        <v>399</v>
      </c>
      <c r="D19817" t="s">
        <v>1270</v>
      </c>
      <c r="E19817" t="s">
        <v>30</v>
      </c>
      <c r="F19817">
        <v>7248</v>
      </c>
      <c r="G19817">
        <v>8078</v>
      </c>
      <c r="H19817">
        <v>1.114514348785872</v>
      </c>
      <c r="I19817" t="str">
        <f>VLOOKUP($B19817&amp;$E19817,'Employee List'!$A:$E,5,0)</f>
        <v>E-1381</v>
      </c>
    </row>
    <row r="19818" spans="1:9" x14ac:dyDescent="0.35">
      <c r="A19818" t="s">
        <v>1257</v>
      </c>
      <c r="B19818" t="s">
        <v>306</v>
      </c>
      <c r="C19818" t="s">
        <v>399</v>
      </c>
      <c r="D19818" t="s">
        <v>1270</v>
      </c>
      <c r="E19818" t="s">
        <v>31</v>
      </c>
      <c r="F19818">
        <v>7647</v>
      </c>
      <c r="G19818">
        <v>9297</v>
      </c>
      <c r="H19818">
        <v>1.215770890545312</v>
      </c>
      <c r="I19818" t="str">
        <f>VLOOKUP($B19818&amp;$E19818,'Employee List'!$A:$E,5,0)</f>
        <v>E-1381</v>
      </c>
    </row>
    <row r="19819" spans="1:9" x14ac:dyDescent="0.35">
      <c r="A19819" t="s">
        <v>1257</v>
      </c>
      <c r="B19819" t="s">
        <v>306</v>
      </c>
      <c r="C19819" t="s">
        <v>399</v>
      </c>
      <c r="D19819" t="s">
        <v>1271</v>
      </c>
      <c r="E19819" t="s">
        <v>29</v>
      </c>
      <c r="F19819">
        <v>24274</v>
      </c>
      <c r="G19819">
        <v>19101</v>
      </c>
      <c r="H19819">
        <v>0.78689132405042428</v>
      </c>
      <c r="I19819" t="str">
        <f>VLOOKUP($B19819&amp;$E19819,'Employee List'!$A:$E,5,0)</f>
        <v>E-1381</v>
      </c>
    </row>
    <row r="19820" spans="1:9" x14ac:dyDescent="0.35">
      <c r="A19820" t="s">
        <v>1257</v>
      </c>
      <c r="B19820" t="s">
        <v>306</v>
      </c>
      <c r="C19820" t="s">
        <v>399</v>
      </c>
      <c r="D19820" t="s">
        <v>1271</v>
      </c>
      <c r="E19820" t="s">
        <v>30</v>
      </c>
      <c r="F19820">
        <v>24014</v>
      </c>
      <c r="G19820">
        <v>25903</v>
      </c>
      <c r="H19820">
        <v>1.0786624469059716</v>
      </c>
      <c r="I19820" t="str">
        <f>VLOOKUP($B19820&amp;$E19820,'Employee List'!$A:$E,5,0)</f>
        <v>E-1381</v>
      </c>
    </row>
    <row r="19821" spans="1:9" x14ac:dyDescent="0.35">
      <c r="A19821" t="s">
        <v>1257</v>
      </c>
      <c r="B19821" t="s">
        <v>306</v>
      </c>
      <c r="C19821" t="s">
        <v>399</v>
      </c>
      <c r="D19821" t="s">
        <v>1271</v>
      </c>
      <c r="E19821" t="s">
        <v>31</v>
      </c>
      <c r="F19821">
        <v>22255</v>
      </c>
      <c r="G19821">
        <v>31258</v>
      </c>
      <c r="H19821">
        <v>1.404538305998652</v>
      </c>
      <c r="I19821" t="str">
        <f>VLOOKUP($B19821&amp;$E19821,'Employee List'!$A:$E,5,0)</f>
        <v>E-1381</v>
      </c>
    </row>
    <row r="19822" spans="1:9" x14ac:dyDescent="0.35">
      <c r="A19822" t="s">
        <v>1257</v>
      </c>
      <c r="B19822" t="s">
        <v>306</v>
      </c>
      <c r="C19822" t="s">
        <v>399</v>
      </c>
      <c r="D19822" t="s">
        <v>1258</v>
      </c>
      <c r="E19822" t="s">
        <v>29</v>
      </c>
      <c r="F19822">
        <v>177446</v>
      </c>
      <c r="G19822">
        <v>222619</v>
      </c>
      <c r="H19822">
        <v>1.2545732222760728</v>
      </c>
      <c r="I19822" t="str">
        <f>VLOOKUP($B19822&amp;$E19822,'Employee List'!$A:$E,5,0)</f>
        <v>E-1381</v>
      </c>
    </row>
    <row r="19823" spans="1:9" x14ac:dyDescent="0.35">
      <c r="A19823" t="s">
        <v>1257</v>
      </c>
      <c r="B19823" t="s">
        <v>306</v>
      </c>
      <c r="C19823" t="s">
        <v>399</v>
      </c>
      <c r="D19823" t="s">
        <v>1258</v>
      </c>
      <c r="E19823" t="s">
        <v>30</v>
      </c>
      <c r="F19823">
        <v>170237</v>
      </c>
      <c r="G19823">
        <v>179613</v>
      </c>
      <c r="H19823">
        <v>1.055076158531929</v>
      </c>
      <c r="I19823" t="str">
        <f>VLOOKUP($B19823&amp;$E19823,'Employee List'!$A:$E,5,0)</f>
        <v>E-1381</v>
      </c>
    </row>
    <row r="19824" spans="1:9" x14ac:dyDescent="0.35">
      <c r="A19824" t="s">
        <v>1257</v>
      </c>
      <c r="B19824" t="s">
        <v>306</v>
      </c>
      <c r="C19824" t="s">
        <v>399</v>
      </c>
      <c r="D19824" t="s">
        <v>1258</v>
      </c>
      <c r="E19824" t="s">
        <v>31</v>
      </c>
      <c r="F19824">
        <v>163438</v>
      </c>
      <c r="G19824">
        <v>96307</v>
      </c>
      <c r="H19824">
        <v>0.58925708831483503</v>
      </c>
      <c r="I19824" t="str">
        <f>VLOOKUP($B19824&amp;$E19824,'Employee List'!$A:$E,5,0)</f>
        <v>E-1381</v>
      </c>
    </row>
    <row r="19825" spans="1:9" x14ac:dyDescent="0.35">
      <c r="A19825" t="s">
        <v>1257</v>
      </c>
      <c r="B19825" t="s">
        <v>306</v>
      </c>
      <c r="C19825" t="s">
        <v>399</v>
      </c>
      <c r="D19825" t="s">
        <v>1272</v>
      </c>
      <c r="E19825" t="s">
        <v>29</v>
      </c>
      <c r="F19825">
        <v>13895</v>
      </c>
      <c r="G19825">
        <v>12249</v>
      </c>
      <c r="H19825">
        <v>0.88154012234616763</v>
      </c>
      <c r="I19825" t="str">
        <f>VLOOKUP($B19825&amp;$E19825,'Employee List'!$A:$E,5,0)</f>
        <v>E-1381</v>
      </c>
    </row>
    <row r="19826" spans="1:9" x14ac:dyDescent="0.35">
      <c r="A19826" t="s">
        <v>1257</v>
      </c>
      <c r="B19826" t="s">
        <v>306</v>
      </c>
      <c r="C19826" t="s">
        <v>399</v>
      </c>
      <c r="D19826" t="s">
        <v>1272</v>
      </c>
      <c r="E19826" t="s">
        <v>30</v>
      </c>
      <c r="F19826">
        <v>13856</v>
      </c>
      <c r="G19826">
        <v>19617</v>
      </c>
      <c r="H19826">
        <v>1.415776558891455</v>
      </c>
      <c r="I19826" t="str">
        <f>VLOOKUP($B19826&amp;$E19826,'Employee List'!$A:$E,5,0)</f>
        <v>E-1381</v>
      </c>
    </row>
    <row r="19827" spans="1:9" x14ac:dyDescent="0.35">
      <c r="A19827" t="s">
        <v>1257</v>
      </c>
      <c r="B19827" t="s">
        <v>306</v>
      </c>
      <c r="C19827" t="s">
        <v>399</v>
      </c>
      <c r="D19827" t="s">
        <v>1272</v>
      </c>
      <c r="E19827" t="s">
        <v>31</v>
      </c>
      <c r="F19827">
        <v>17317</v>
      </c>
      <c r="G19827">
        <v>19722</v>
      </c>
      <c r="H19827">
        <v>1.1388808685107119</v>
      </c>
      <c r="I19827" t="str">
        <f>VLOOKUP($B19827&amp;$E19827,'Employee List'!$A:$E,5,0)</f>
        <v>E-1381</v>
      </c>
    </row>
    <row r="19828" spans="1:9" x14ac:dyDescent="0.35">
      <c r="A19828" t="s">
        <v>1257</v>
      </c>
      <c r="B19828" t="s">
        <v>306</v>
      </c>
      <c r="C19828" t="s">
        <v>399</v>
      </c>
      <c r="D19828" t="s">
        <v>1259</v>
      </c>
      <c r="E19828" t="s">
        <v>29</v>
      </c>
      <c r="F19828">
        <v>16961</v>
      </c>
      <c r="G19828">
        <v>17972</v>
      </c>
      <c r="H19828">
        <v>1.0596073344732033</v>
      </c>
      <c r="I19828" t="str">
        <f>VLOOKUP($B19828&amp;$E19828,'Employee List'!$A:$E,5,0)</f>
        <v>E-1381</v>
      </c>
    </row>
    <row r="19829" spans="1:9" x14ac:dyDescent="0.35">
      <c r="A19829" t="s">
        <v>1257</v>
      </c>
      <c r="B19829" t="s">
        <v>306</v>
      </c>
      <c r="C19829" t="s">
        <v>399</v>
      </c>
      <c r="D19829" t="s">
        <v>1259</v>
      </c>
      <c r="E19829" t="s">
        <v>30</v>
      </c>
      <c r="F19829">
        <v>20715</v>
      </c>
      <c r="G19829">
        <v>13042</v>
      </c>
      <c r="H19829">
        <v>0.62959208303161962</v>
      </c>
      <c r="I19829" t="str">
        <f>VLOOKUP($B19829&amp;$E19829,'Employee List'!$A:$E,5,0)</f>
        <v>E-1381</v>
      </c>
    </row>
    <row r="19830" spans="1:9" x14ac:dyDescent="0.35">
      <c r="A19830" t="s">
        <v>1257</v>
      </c>
      <c r="B19830" t="s">
        <v>306</v>
      </c>
      <c r="C19830" t="s">
        <v>399</v>
      </c>
      <c r="D19830" t="s">
        <v>1259</v>
      </c>
      <c r="E19830" t="s">
        <v>31</v>
      </c>
      <c r="F19830">
        <v>19752</v>
      </c>
      <c r="G19830">
        <v>9666</v>
      </c>
      <c r="H19830">
        <v>0.48936816524908872</v>
      </c>
      <c r="I19830" t="str">
        <f>VLOOKUP($B19830&amp;$E19830,'Employee List'!$A:$E,5,0)</f>
        <v>E-1381</v>
      </c>
    </row>
    <row r="19831" spans="1:9" x14ac:dyDescent="0.35">
      <c r="A19831" t="s">
        <v>1257</v>
      </c>
      <c r="B19831" t="s">
        <v>306</v>
      </c>
      <c r="C19831" t="s">
        <v>399</v>
      </c>
      <c r="D19831" t="s">
        <v>1273</v>
      </c>
      <c r="E19831" t="s">
        <v>29</v>
      </c>
      <c r="F19831">
        <v>6929</v>
      </c>
      <c r="G19831">
        <v>5055</v>
      </c>
      <c r="H19831">
        <v>0.72954250252561692</v>
      </c>
      <c r="I19831" t="str">
        <f>VLOOKUP($B19831&amp;$E19831,'Employee List'!$A:$E,5,0)</f>
        <v>E-1381</v>
      </c>
    </row>
    <row r="19832" spans="1:9" x14ac:dyDescent="0.35">
      <c r="A19832" t="s">
        <v>1257</v>
      </c>
      <c r="B19832" t="s">
        <v>306</v>
      </c>
      <c r="C19832" t="s">
        <v>399</v>
      </c>
      <c r="D19832" t="s">
        <v>1273</v>
      </c>
      <c r="E19832" t="s">
        <v>30</v>
      </c>
      <c r="F19832">
        <v>5974</v>
      </c>
      <c r="G19832">
        <v>4311</v>
      </c>
      <c r="H19832">
        <v>0.72162705055239373</v>
      </c>
      <c r="I19832" t="str">
        <f>VLOOKUP($B19832&amp;$E19832,'Employee List'!$A:$E,5,0)</f>
        <v>E-1381</v>
      </c>
    </row>
    <row r="19833" spans="1:9" x14ac:dyDescent="0.35">
      <c r="A19833" t="s">
        <v>1257</v>
      </c>
      <c r="B19833" t="s">
        <v>306</v>
      </c>
      <c r="C19833" t="s">
        <v>399</v>
      </c>
      <c r="D19833" t="s">
        <v>1273</v>
      </c>
      <c r="E19833" t="s">
        <v>31</v>
      </c>
      <c r="F19833">
        <v>6283</v>
      </c>
      <c r="G19833">
        <v>5672</v>
      </c>
      <c r="H19833">
        <v>0.90275346172210724</v>
      </c>
      <c r="I19833" t="str">
        <f>VLOOKUP($B19833&amp;$E19833,'Employee List'!$A:$E,5,0)</f>
        <v>E-1381</v>
      </c>
    </row>
    <row r="19834" spans="1:9" x14ac:dyDescent="0.35">
      <c r="A19834" t="s">
        <v>1257</v>
      </c>
      <c r="B19834" t="s">
        <v>306</v>
      </c>
      <c r="C19834" t="s">
        <v>399</v>
      </c>
      <c r="D19834" t="s">
        <v>1275</v>
      </c>
      <c r="E19834" t="s">
        <v>29</v>
      </c>
      <c r="F19834">
        <v>1471</v>
      </c>
      <c r="G19834">
        <v>2487</v>
      </c>
      <c r="H19834">
        <v>1.6906866077498302</v>
      </c>
      <c r="I19834" t="str">
        <f>VLOOKUP($B19834&amp;$E19834,'Employee List'!$A:$E,5,0)</f>
        <v>E-1381</v>
      </c>
    </row>
    <row r="19835" spans="1:9" x14ac:dyDescent="0.35">
      <c r="A19835" t="s">
        <v>1257</v>
      </c>
      <c r="B19835" t="s">
        <v>306</v>
      </c>
      <c r="C19835" t="s">
        <v>399</v>
      </c>
      <c r="D19835" t="s">
        <v>1275</v>
      </c>
      <c r="E19835" t="s">
        <v>30</v>
      </c>
      <c r="F19835">
        <v>1832</v>
      </c>
      <c r="G19835">
        <v>4087</v>
      </c>
      <c r="H19835">
        <v>2.2308951965065504</v>
      </c>
      <c r="I19835" t="str">
        <f>VLOOKUP($B19835&amp;$E19835,'Employee List'!$A:$E,5,0)</f>
        <v>E-1381</v>
      </c>
    </row>
    <row r="19836" spans="1:9" x14ac:dyDescent="0.35">
      <c r="A19836" t="s">
        <v>1257</v>
      </c>
      <c r="B19836" t="s">
        <v>306</v>
      </c>
      <c r="C19836" t="s">
        <v>399</v>
      </c>
      <c r="D19836" t="s">
        <v>1275</v>
      </c>
      <c r="E19836" t="s">
        <v>31</v>
      </c>
      <c r="F19836">
        <v>2496</v>
      </c>
      <c r="G19836">
        <v>3650</v>
      </c>
      <c r="H19836">
        <v>1.4623397435897436</v>
      </c>
      <c r="I19836" t="str">
        <f>VLOOKUP($B19836&amp;$E19836,'Employee List'!$A:$E,5,0)</f>
        <v>E-1381</v>
      </c>
    </row>
    <row r="19837" spans="1:9" x14ac:dyDescent="0.35">
      <c r="A19837" t="s">
        <v>1257</v>
      </c>
      <c r="B19837" t="s">
        <v>306</v>
      </c>
      <c r="C19837" t="s">
        <v>399</v>
      </c>
      <c r="D19837" t="s">
        <v>1276</v>
      </c>
      <c r="E19837" t="s">
        <v>29</v>
      </c>
      <c r="F19837">
        <v>11013</v>
      </c>
      <c r="G19837">
        <v>1793</v>
      </c>
      <c r="H19837">
        <v>0.16280759102878417</v>
      </c>
      <c r="I19837" t="str">
        <f>VLOOKUP($B19837&amp;$E19837,'Employee List'!$A:$E,5,0)</f>
        <v>E-1381</v>
      </c>
    </row>
    <row r="19838" spans="1:9" x14ac:dyDescent="0.35">
      <c r="A19838" t="s">
        <v>1257</v>
      </c>
      <c r="B19838" t="s">
        <v>306</v>
      </c>
      <c r="C19838" t="s">
        <v>399</v>
      </c>
      <c r="D19838" t="s">
        <v>1276</v>
      </c>
      <c r="E19838" t="s">
        <v>30</v>
      </c>
      <c r="F19838">
        <v>11571</v>
      </c>
      <c r="G19838">
        <v>8162</v>
      </c>
      <c r="H19838">
        <v>0.70538415003024801</v>
      </c>
      <c r="I19838" t="str">
        <f>VLOOKUP($B19838&amp;$E19838,'Employee List'!$A:$E,5,0)</f>
        <v>E-1381</v>
      </c>
    </row>
    <row r="19839" spans="1:9" x14ac:dyDescent="0.35">
      <c r="A19839" t="s">
        <v>1257</v>
      </c>
      <c r="B19839" t="s">
        <v>306</v>
      </c>
      <c r="C19839" t="s">
        <v>399</v>
      </c>
      <c r="D19839" t="s">
        <v>1276</v>
      </c>
      <c r="E19839" t="s">
        <v>31</v>
      </c>
      <c r="F19839">
        <v>11244</v>
      </c>
      <c r="G19839">
        <v>3742</v>
      </c>
      <c r="H19839">
        <v>0.3327997154037709</v>
      </c>
      <c r="I19839" t="str">
        <f>VLOOKUP($B19839&amp;$E19839,'Employee List'!$A:$E,5,0)</f>
        <v>E-1381</v>
      </c>
    </row>
    <row r="19840" spans="1:9" x14ac:dyDescent="0.35">
      <c r="A19840" t="s">
        <v>1257</v>
      </c>
      <c r="B19840" t="s">
        <v>306</v>
      </c>
      <c r="C19840" t="s">
        <v>399</v>
      </c>
      <c r="D19840" t="s">
        <v>1277</v>
      </c>
      <c r="E19840" t="s">
        <v>29</v>
      </c>
      <c r="F19840">
        <v>8552</v>
      </c>
      <c r="G19840">
        <v>6349</v>
      </c>
      <c r="H19840">
        <v>0.74239943872778302</v>
      </c>
      <c r="I19840" t="str">
        <f>VLOOKUP($B19840&amp;$E19840,'Employee List'!$A:$E,5,0)</f>
        <v>E-1381</v>
      </c>
    </row>
    <row r="19841" spans="1:9" x14ac:dyDescent="0.35">
      <c r="A19841" t="s">
        <v>1257</v>
      </c>
      <c r="B19841" t="s">
        <v>306</v>
      </c>
      <c r="C19841" t="s">
        <v>399</v>
      </c>
      <c r="D19841" t="s">
        <v>1277</v>
      </c>
      <c r="E19841" t="s">
        <v>30</v>
      </c>
      <c r="F19841">
        <v>9566</v>
      </c>
      <c r="G19841">
        <v>3745</v>
      </c>
      <c r="H19841">
        <v>0.39149069621576416</v>
      </c>
      <c r="I19841" t="str">
        <f>VLOOKUP($B19841&amp;$E19841,'Employee List'!$A:$E,5,0)</f>
        <v>E-1381</v>
      </c>
    </row>
    <row r="19842" spans="1:9" x14ac:dyDescent="0.35">
      <c r="A19842" t="s">
        <v>1257</v>
      </c>
      <c r="B19842" t="s">
        <v>306</v>
      </c>
      <c r="C19842" t="s">
        <v>399</v>
      </c>
      <c r="D19842" t="s">
        <v>1277</v>
      </c>
      <c r="E19842" t="s">
        <v>31</v>
      </c>
      <c r="F19842">
        <v>9388</v>
      </c>
      <c r="G19842">
        <v>3400</v>
      </c>
      <c r="H19842">
        <v>0.36216446527481894</v>
      </c>
      <c r="I19842" t="str">
        <f>VLOOKUP($B19842&amp;$E19842,'Employee List'!$A:$E,5,0)</f>
        <v>E-1381</v>
      </c>
    </row>
    <row r="19843" spans="1:9" x14ac:dyDescent="0.35">
      <c r="A19843" t="s">
        <v>1257</v>
      </c>
      <c r="B19843" t="s">
        <v>306</v>
      </c>
      <c r="C19843" t="s">
        <v>399</v>
      </c>
      <c r="D19843" t="s">
        <v>1278</v>
      </c>
      <c r="E19843" t="s">
        <v>29</v>
      </c>
      <c r="F19843">
        <v>14955</v>
      </c>
      <c r="G19843">
        <v>9659</v>
      </c>
      <c r="H19843">
        <v>0.64587094617184893</v>
      </c>
      <c r="I19843" t="str">
        <f>VLOOKUP($B19843&amp;$E19843,'Employee List'!$A:$E,5,0)</f>
        <v>E-1381</v>
      </c>
    </row>
    <row r="19844" spans="1:9" x14ac:dyDescent="0.35">
      <c r="A19844" t="s">
        <v>1257</v>
      </c>
      <c r="B19844" t="s">
        <v>306</v>
      </c>
      <c r="C19844" t="s">
        <v>399</v>
      </c>
      <c r="D19844" t="s">
        <v>1278</v>
      </c>
      <c r="E19844" t="s">
        <v>30</v>
      </c>
      <c r="F19844">
        <v>14774</v>
      </c>
      <c r="G19844">
        <v>10550</v>
      </c>
      <c r="H19844">
        <v>0.71409232435359415</v>
      </c>
      <c r="I19844" t="str">
        <f>VLOOKUP($B19844&amp;$E19844,'Employee List'!$A:$E,5,0)</f>
        <v>E-1381</v>
      </c>
    </row>
    <row r="19845" spans="1:9" x14ac:dyDescent="0.35">
      <c r="A19845" t="s">
        <v>1257</v>
      </c>
      <c r="B19845" t="s">
        <v>306</v>
      </c>
      <c r="C19845" t="s">
        <v>399</v>
      </c>
      <c r="D19845" t="s">
        <v>1278</v>
      </c>
      <c r="E19845" t="s">
        <v>31</v>
      </c>
      <c r="F19845">
        <v>14304</v>
      </c>
      <c r="G19845">
        <v>14041</v>
      </c>
      <c r="H19845">
        <v>0.98161353467561518</v>
      </c>
      <c r="I19845" t="str">
        <f>VLOOKUP($B19845&amp;$E19845,'Employee List'!$A:$E,5,0)</f>
        <v>E-1381</v>
      </c>
    </row>
    <row r="19846" spans="1:9" x14ac:dyDescent="0.35">
      <c r="A19846" t="s">
        <v>1257</v>
      </c>
      <c r="B19846" t="s">
        <v>306</v>
      </c>
      <c r="C19846" t="s">
        <v>399</v>
      </c>
      <c r="D19846" t="s">
        <v>1279</v>
      </c>
      <c r="E19846" t="s">
        <v>29</v>
      </c>
      <c r="F19846">
        <v>6823</v>
      </c>
      <c r="G19846">
        <v>2335</v>
      </c>
      <c r="H19846">
        <v>0.34222482778836288</v>
      </c>
      <c r="I19846" t="str">
        <f>VLOOKUP($B19846&amp;$E19846,'Employee List'!$A:$E,5,0)</f>
        <v>E-1381</v>
      </c>
    </row>
    <row r="19847" spans="1:9" x14ac:dyDescent="0.35">
      <c r="A19847" t="s">
        <v>1257</v>
      </c>
      <c r="B19847" t="s">
        <v>306</v>
      </c>
      <c r="C19847" t="s">
        <v>399</v>
      </c>
      <c r="D19847" t="s">
        <v>1279</v>
      </c>
      <c r="E19847" t="s">
        <v>30</v>
      </c>
      <c r="F19847">
        <v>4247</v>
      </c>
      <c r="G19847">
        <v>7012</v>
      </c>
      <c r="H19847">
        <v>1.6510477984459619</v>
      </c>
      <c r="I19847" t="str">
        <f>VLOOKUP($B19847&amp;$E19847,'Employee List'!$A:$E,5,0)</f>
        <v>E-1381</v>
      </c>
    </row>
    <row r="19848" spans="1:9" x14ac:dyDescent="0.35">
      <c r="A19848" t="s">
        <v>1257</v>
      </c>
      <c r="B19848" t="s">
        <v>306</v>
      </c>
      <c r="C19848" t="s">
        <v>399</v>
      </c>
      <c r="D19848" t="s">
        <v>1279</v>
      </c>
      <c r="E19848" t="s">
        <v>31</v>
      </c>
      <c r="F19848">
        <v>6321</v>
      </c>
      <c r="G19848">
        <v>1951</v>
      </c>
      <c r="H19848">
        <v>0.30865369403575382</v>
      </c>
      <c r="I19848" t="str">
        <f>VLOOKUP($B19848&amp;$E19848,'Employee List'!$A:$E,5,0)</f>
        <v>E-1381</v>
      </c>
    </row>
    <row r="19849" spans="1:9" x14ac:dyDescent="0.35">
      <c r="A19849" t="s">
        <v>1257</v>
      </c>
      <c r="B19849" t="s">
        <v>306</v>
      </c>
      <c r="C19849" t="s">
        <v>399</v>
      </c>
      <c r="D19849" t="s">
        <v>1280</v>
      </c>
      <c r="E19849" t="s">
        <v>29</v>
      </c>
      <c r="F19849">
        <v>3525</v>
      </c>
      <c r="G19849">
        <v>1696</v>
      </c>
      <c r="H19849">
        <v>0.48113475177304965</v>
      </c>
      <c r="I19849" t="str">
        <f>VLOOKUP($B19849&amp;$E19849,'Employee List'!$A:$E,5,0)</f>
        <v>E-1381</v>
      </c>
    </row>
    <row r="19850" spans="1:9" x14ac:dyDescent="0.35">
      <c r="A19850" t="s">
        <v>1257</v>
      </c>
      <c r="B19850" t="s">
        <v>306</v>
      </c>
      <c r="C19850" t="s">
        <v>399</v>
      </c>
      <c r="D19850" t="s">
        <v>1280</v>
      </c>
      <c r="E19850" t="s">
        <v>30</v>
      </c>
      <c r="F19850">
        <v>3829</v>
      </c>
      <c r="G19850">
        <v>3117</v>
      </c>
      <c r="H19850">
        <v>0.81405066597022724</v>
      </c>
      <c r="I19850" t="str">
        <f>VLOOKUP($B19850&amp;$E19850,'Employee List'!$A:$E,5,0)</f>
        <v>E-1381</v>
      </c>
    </row>
    <row r="19851" spans="1:9" x14ac:dyDescent="0.35">
      <c r="A19851" t="s">
        <v>1257</v>
      </c>
      <c r="B19851" t="s">
        <v>306</v>
      </c>
      <c r="C19851" t="s">
        <v>399</v>
      </c>
      <c r="D19851" t="s">
        <v>1280</v>
      </c>
      <c r="E19851" t="s">
        <v>31</v>
      </c>
      <c r="F19851">
        <v>4612</v>
      </c>
      <c r="G19851">
        <v>5532</v>
      </c>
      <c r="H19851">
        <v>1.199479618386817</v>
      </c>
      <c r="I19851" t="str">
        <f>VLOOKUP($B19851&amp;$E19851,'Employee List'!$A:$E,5,0)</f>
        <v>E-1381</v>
      </c>
    </row>
    <row r="19852" spans="1:9" x14ac:dyDescent="0.35">
      <c r="A19852" t="s">
        <v>1257</v>
      </c>
      <c r="B19852" t="s">
        <v>306</v>
      </c>
      <c r="C19852" t="s">
        <v>399</v>
      </c>
      <c r="D19852" t="s">
        <v>1262</v>
      </c>
      <c r="E19852" t="s">
        <v>29</v>
      </c>
      <c r="F19852">
        <v>25185</v>
      </c>
      <c r="G19852">
        <v>18814</v>
      </c>
      <c r="H19852">
        <v>0.74703196347031964</v>
      </c>
      <c r="I19852" t="str">
        <f>VLOOKUP($B19852&amp;$E19852,'Employee List'!$A:$E,5,0)</f>
        <v>E-1381</v>
      </c>
    </row>
    <row r="19853" spans="1:9" x14ac:dyDescent="0.35">
      <c r="A19853" t="s">
        <v>1257</v>
      </c>
      <c r="B19853" t="s">
        <v>306</v>
      </c>
      <c r="C19853" t="s">
        <v>399</v>
      </c>
      <c r="D19853" t="s">
        <v>1262</v>
      </c>
      <c r="E19853" t="s">
        <v>30</v>
      </c>
      <c r="F19853">
        <v>27563</v>
      </c>
      <c r="G19853">
        <v>14288</v>
      </c>
      <c r="H19853">
        <v>0.51837608388056455</v>
      </c>
      <c r="I19853" t="str">
        <f>VLOOKUP($B19853&amp;$E19853,'Employee List'!$A:$E,5,0)</f>
        <v>E-1381</v>
      </c>
    </row>
    <row r="19854" spans="1:9" x14ac:dyDescent="0.35">
      <c r="A19854" t="s">
        <v>1257</v>
      </c>
      <c r="B19854" t="s">
        <v>306</v>
      </c>
      <c r="C19854" t="s">
        <v>399</v>
      </c>
      <c r="D19854" t="s">
        <v>1262</v>
      </c>
      <c r="E19854" t="s">
        <v>31</v>
      </c>
      <c r="F19854">
        <v>27783</v>
      </c>
      <c r="G19854">
        <v>26033</v>
      </c>
      <c r="H19854">
        <v>0.93701184177374652</v>
      </c>
      <c r="I19854" t="str">
        <f>VLOOKUP($B19854&amp;$E19854,'Employee List'!$A:$E,5,0)</f>
        <v>E-1381</v>
      </c>
    </row>
    <row r="19855" spans="1:9" x14ac:dyDescent="0.35">
      <c r="A19855" t="s">
        <v>1257</v>
      </c>
      <c r="B19855" t="s">
        <v>306</v>
      </c>
      <c r="C19855" t="s">
        <v>399</v>
      </c>
      <c r="D19855" t="s">
        <v>1282</v>
      </c>
      <c r="E19855" t="s">
        <v>29</v>
      </c>
      <c r="F19855">
        <v>3599</v>
      </c>
      <c r="G19855">
        <v>7731</v>
      </c>
      <c r="H19855">
        <v>2.1480966935259795</v>
      </c>
      <c r="I19855" t="str">
        <f>VLOOKUP($B19855&amp;$E19855,'Employee List'!$A:$E,5,0)</f>
        <v>E-1381</v>
      </c>
    </row>
    <row r="19856" spans="1:9" x14ac:dyDescent="0.35">
      <c r="A19856" t="s">
        <v>1257</v>
      </c>
      <c r="B19856" t="s">
        <v>306</v>
      </c>
      <c r="C19856" t="s">
        <v>399</v>
      </c>
      <c r="D19856" t="s">
        <v>1282</v>
      </c>
      <c r="E19856" t="s">
        <v>30</v>
      </c>
      <c r="F19856">
        <v>2575</v>
      </c>
      <c r="G19856">
        <v>6206</v>
      </c>
      <c r="H19856">
        <v>2.4100970873786407</v>
      </c>
      <c r="I19856" t="str">
        <f>VLOOKUP($B19856&amp;$E19856,'Employee List'!$A:$E,5,0)</f>
        <v>E-1381</v>
      </c>
    </row>
    <row r="19857" spans="1:9" x14ac:dyDescent="0.35">
      <c r="A19857" t="s">
        <v>1257</v>
      </c>
      <c r="B19857" t="s">
        <v>306</v>
      </c>
      <c r="C19857" t="s">
        <v>399</v>
      </c>
      <c r="D19857" t="s">
        <v>1281</v>
      </c>
      <c r="E19857" t="s">
        <v>29</v>
      </c>
      <c r="F19857">
        <v>6753</v>
      </c>
      <c r="G19857">
        <v>12614</v>
      </c>
      <c r="H19857">
        <v>1.8679105582703983</v>
      </c>
      <c r="I19857" t="str">
        <f>VLOOKUP($B19857&amp;$E19857,'Employee List'!$A:$E,5,0)</f>
        <v>E-1381</v>
      </c>
    </row>
    <row r="19858" spans="1:9" x14ac:dyDescent="0.35">
      <c r="A19858" t="s">
        <v>1257</v>
      </c>
      <c r="B19858" t="s">
        <v>306</v>
      </c>
      <c r="C19858" t="s">
        <v>399</v>
      </c>
      <c r="D19858" t="s">
        <v>1281</v>
      </c>
      <c r="E19858" t="s">
        <v>30</v>
      </c>
      <c r="F19858">
        <v>6243</v>
      </c>
      <c r="G19858">
        <v>9355</v>
      </c>
      <c r="H19858">
        <v>1.4984782956911742</v>
      </c>
      <c r="I19858" t="str">
        <f>VLOOKUP($B19858&amp;$E19858,'Employee List'!$A:$E,5,0)</f>
        <v>E-1381</v>
      </c>
    </row>
    <row r="19859" spans="1:9" x14ac:dyDescent="0.35">
      <c r="A19859" t="s">
        <v>1257</v>
      </c>
      <c r="B19859" t="s">
        <v>306</v>
      </c>
      <c r="C19859" t="s">
        <v>399</v>
      </c>
      <c r="D19859" t="s">
        <v>1281</v>
      </c>
      <c r="E19859" t="s">
        <v>31</v>
      </c>
      <c r="F19859">
        <v>4920</v>
      </c>
      <c r="G19859">
        <v>4882</v>
      </c>
      <c r="H19859">
        <v>0.99227642276422767</v>
      </c>
      <c r="I19859" t="str">
        <f>VLOOKUP($B19859&amp;$E19859,'Employee List'!$A:$E,5,0)</f>
        <v>E-1381</v>
      </c>
    </row>
    <row r="19860" spans="1:9" x14ac:dyDescent="0.35">
      <c r="A19860" t="s">
        <v>1257</v>
      </c>
      <c r="B19860" t="s">
        <v>307</v>
      </c>
      <c r="C19860" t="s">
        <v>400</v>
      </c>
      <c r="D19860" t="s">
        <v>1274</v>
      </c>
      <c r="E19860" t="s">
        <v>29</v>
      </c>
      <c r="F19860">
        <v>20199</v>
      </c>
      <c r="G19860">
        <v>17724</v>
      </c>
      <c r="H19860">
        <v>0.87746918164265553</v>
      </c>
      <c r="I19860" t="str">
        <f>VLOOKUP($B19860&amp;$E19860,'Employee List'!$A:$E,5,0)</f>
        <v>E-1382</v>
      </c>
    </row>
    <row r="19861" spans="1:9" x14ac:dyDescent="0.35">
      <c r="A19861" t="s">
        <v>1257</v>
      </c>
      <c r="B19861" t="s">
        <v>307</v>
      </c>
      <c r="C19861" t="s">
        <v>400</v>
      </c>
      <c r="D19861" t="s">
        <v>1274</v>
      </c>
      <c r="E19861" t="s">
        <v>30</v>
      </c>
      <c r="F19861">
        <v>18873</v>
      </c>
      <c r="G19861">
        <v>18474</v>
      </c>
      <c r="H19861">
        <v>0.97885868701319345</v>
      </c>
      <c r="I19861" t="str">
        <f>VLOOKUP($B19861&amp;$E19861,'Employee List'!$A:$E,5,0)</f>
        <v>E-1382</v>
      </c>
    </row>
    <row r="19862" spans="1:9" x14ac:dyDescent="0.35">
      <c r="A19862" t="s">
        <v>1257</v>
      </c>
      <c r="B19862" t="s">
        <v>307</v>
      </c>
      <c r="C19862" t="s">
        <v>400</v>
      </c>
      <c r="D19862" t="s">
        <v>1274</v>
      </c>
      <c r="E19862" t="s">
        <v>31</v>
      </c>
      <c r="F19862">
        <v>19897</v>
      </c>
      <c r="G19862">
        <v>14934</v>
      </c>
      <c r="H19862">
        <v>0.75056541187113635</v>
      </c>
      <c r="I19862" t="str">
        <f>VLOOKUP($B19862&amp;$E19862,'Employee List'!$A:$E,5,0)</f>
        <v>E-1382</v>
      </c>
    </row>
    <row r="19863" spans="1:9" x14ac:dyDescent="0.35">
      <c r="A19863" t="s">
        <v>1257</v>
      </c>
      <c r="B19863" t="s">
        <v>307</v>
      </c>
      <c r="C19863" t="s">
        <v>400</v>
      </c>
      <c r="D19863" t="s">
        <v>1263</v>
      </c>
      <c r="E19863" t="s">
        <v>29</v>
      </c>
      <c r="F19863">
        <v>4697</v>
      </c>
      <c r="G19863">
        <v>5259</v>
      </c>
      <c r="H19863">
        <v>1.1196508409623163</v>
      </c>
      <c r="I19863" t="str">
        <f>VLOOKUP($B19863&amp;$E19863,'Employee List'!$A:$E,5,0)</f>
        <v>E-1382</v>
      </c>
    </row>
    <row r="19864" spans="1:9" x14ac:dyDescent="0.35">
      <c r="A19864" t="s">
        <v>1257</v>
      </c>
      <c r="B19864" t="s">
        <v>307</v>
      </c>
      <c r="C19864" t="s">
        <v>400</v>
      </c>
      <c r="D19864" t="s">
        <v>1263</v>
      </c>
      <c r="E19864" t="s">
        <v>30</v>
      </c>
      <c r="F19864">
        <v>4598</v>
      </c>
      <c r="G19864">
        <v>3416</v>
      </c>
      <c r="H19864">
        <v>0.74293170943888642</v>
      </c>
      <c r="I19864" t="str">
        <f>VLOOKUP($B19864&amp;$E19864,'Employee List'!$A:$E,5,0)</f>
        <v>E-1382</v>
      </c>
    </row>
    <row r="19865" spans="1:9" x14ac:dyDescent="0.35">
      <c r="A19865" t="s">
        <v>1257</v>
      </c>
      <c r="B19865" t="s">
        <v>307</v>
      </c>
      <c r="C19865" t="s">
        <v>400</v>
      </c>
      <c r="D19865" t="s">
        <v>1263</v>
      </c>
      <c r="E19865" t="s">
        <v>31</v>
      </c>
      <c r="F19865">
        <v>4964</v>
      </c>
      <c r="G19865">
        <v>4679</v>
      </c>
      <c r="H19865">
        <v>0.94258662369057211</v>
      </c>
      <c r="I19865" t="str">
        <f>VLOOKUP($B19865&amp;$E19865,'Employee List'!$A:$E,5,0)</f>
        <v>E-1382</v>
      </c>
    </row>
    <row r="19866" spans="1:9" x14ac:dyDescent="0.35">
      <c r="A19866" t="s">
        <v>1257</v>
      </c>
      <c r="B19866" t="s">
        <v>307</v>
      </c>
      <c r="C19866" t="s">
        <v>400</v>
      </c>
      <c r="D19866" t="s">
        <v>1264</v>
      </c>
      <c r="E19866" t="s">
        <v>29</v>
      </c>
      <c r="F19866">
        <v>2613</v>
      </c>
      <c r="G19866">
        <v>5686</v>
      </c>
      <c r="H19866">
        <v>2.1760428626100268</v>
      </c>
      <c r="I19866" t="str">
        <f>VLOOKUP($B19866&amp;$E19866,'Employee List'!$A:$E,5,0)</f>
        <v>E-1382</v>
      </c>
    </row>
    <row r="19867" spans="1:9" x14ac:dyDescent="0.35">
      <c r="A19867" t="s">
        <v>1257</v>
      </c>
      <c r="B19867" t="s">
        <v>307</v>
      </c>
      <c r="C19867" t="s">
        <v>400</v>
      </c>
      <c r="D19867" t="s">
        <v>1264</v>
      </c>
      <c r="E19867" t="s">
        <v>30</v>
      </c>
      <c r="F19867">
        <v>1226</v>
      </c>
      <c r="G19867">
        <v>2277</v>
      </c>
      <c r="H19867">
        <v>1.8572593800978794</v>
      </c>
      <c r="I19867" t="str">
        <f>VLOOKUP($B19867&amp;$E19867,'Employee List'!$A:$E,5,0)</f>
        <v>E-1382</v>
      </c>
    </row>
    <row r="19868" spans="1:9" x14ac:dyDescent="0.35">
      <c r="A19868" t="s">
        <v>1257</v>
      </c>
      <c r="B19868" t="s">
        <v>307</v>
      </c>
      <c r="C19868" t="s">
        <v>400</v>
      </c>
      <c r="D19868" t="s">
        <v>1264</v>
      </c>
      <c r="E19868" t="s">
        <v>31</v>
      </c>
      <c r="F19868">
        <v>3530</v>
      </c>
      <c r="G19868">
        <v>4092</v>
      </c>
      <c r="H19868">
        <v>1.1592067988668555</v>
      </c>
      <c r="I19868" t="str">
        <f>VLOOKUP($B19868&amp;$E19868,'Employee List'!$A:$E,5,0)</f>
        <v>E-1382</v>
      </c>
    </row>
    <row r="19869" spans="1:9" x14ac:dyDescent="0.35">
      <c r="A19869" t="s">
        <v>1257</v>
      </c>
      <c r="B19869" t="s">
        <v>307</v>
      </c>
      <c r="C19869" t="s">
        <v>400</v>
      </c>
      <c r="D19869" t="s">
        <v>1265</v>
      </c>
      <c r="E19869" t="s">
        <v>29</v>
      </c>
      <c r="F19869">
        <v>6317</v>
      </c>
      <c r="G19869">
        <v>11864</v>
      </c>
      <c r="H19869">
        <v>1.8781066962165585</v>
      </c>
      <c r="I19869" t="str">
        <f>VLOOKUP($B19869&amp;$E19869,'Employee List'!$A:$E,5,0)</f>
        <v>E-1382</v>
      </c>
    </row>
    <row r="19870" spans="1:9" x14ac:dyDescent="0.35">
      <c r="A19870" t="s">
        <v>1257</v>
      </c>
      <c r="B19870" t="s">
        <v>307</v>
      </c>
      <c r="C19870" t="s">
        <v>400</v>
      </c>
      <c r="D19870" t="s">
        <v>1265</v>
      </c>
      <c r="E19870" t="s">
        <v>30</v>
      </c>
      <c r="F19870">
        <v>7080</v>
      </c>
      <c r="G19870">
        <v>14921</v>
      </c>
      <c r="H19870">
        <v>2.1074858757062147</v>
      </c>
      <c r="I19870" t="str">
        <f>VLOOKUP($B19870&amp;$E19870,'Employee List'!$A:$E,5,0)</f>
        <v>E-1382</v>
      </c>
    </row>
    <row r="19871" spans="1:9" x14ac:dyDescent="0.35">
      <c r="A19871" t="s">
        <v>1257</v>
      </c>
      <c r="B19871" t="s">
        <v>307</v>
      </c>
      <c r="C19871" t="s">
        <v>400</v>
      </c>
      <c r="D19871" t="s">
        <v>1265</v>
      </c>
      <c r="E19871" t="s">
        <v>31</v>
      </c>
      <c r="F19871">
        <v>5449</v>
      </c>
      <c r="G19871">
        <v>10374</v>
      </c>
      <c r="H19871">
        <v>1.9038355661589283</v>
      </c>
      <c r="I19871" t="str">
        <f>VLOOKUP($B19871&amp;$E19871,'Employee List'!$A:$E,5,0)</f>
        <v>E-1382</v>
      </c>
    </row>
    <row r="19872" spans="1:9" x14ac:dyDescent="0.35">
      <c r="A19872" t="s">
        <v>1257</v>
      </c>
      <c r="B19872" t="s">
        <v>307</v>
      </c>
      <c r="C19872" t="s">
        <v>400</v>
      </c>
      <c r="D19872" t="s">
        <v>1260</v>
      </c>
      <c r="E19872" t="s">
        <v>29</v>
      </c>
      <c r="F19872">
        <v>77994</v>
      </c>
      <c r="G19872">
        <v>49086</v>
      </c>
      <c r="H19872">
        <v>0.62935610431571665</v>
      </c>
      <c r="I19872" t="str">
        <f>VLOOKUP($B19872&amp;$E19872,'Employee List'!$A:$E,5,0)</f>
        <v>E-1382</v>
      </c>
    </row>
    <row r="19873" spans="1:9" x14ac:dyDescent="0.35">
      <c r="A19873" t="s">
        <v>1257</v>
      </c>
      <c r="B19873" t="s">
        <v>307</v>
      </c>
      <c r="C19873" t="s">
        <v>400</v>
      </c>
      <c r="D19873" t="s">
        <v>1260</v>
      </c>
      <c r="E19873" t="s">
        <v>30</v>
      </c>
      <c r="F19873">
        <v>76669</v>
      </c>
      <c r="G19873">
        <v>45030</v>
      </c>
      <c r="H19873">
        <v>0.58732995082758355</v>
      </c>
      <c r="I19873" t="str">
        <f>VLOOKUP($B19873&amp;$E19873,'Employee List'!$A:$E,5,0)</f>
        <v>E-1382</v>
      </c>
    </row>
    <row r="19874" spans="1:9" x14ac:dyDescent="0.35">
      <c r="A19874" t="s">
        <v>1257</v>
      </c>
      <c r="B19874" t="s">
        <v>307</v>
      </c>
      <c r="C19874" t="s">
        <v>400</v>
      </c>
      <c r="D19874" t="s">
        <v>1260</v>
      </c>
      <c r="E19874" t="s">
        <v>31</v>
      </c>
      <c r="F19874">
        <v>89061</v>
      </c>
      <c r="G19874">
        <v>115196</v>
      </c>
      <c r="H19874">
        <v>1.2934505563602474</v>
      </c>
      <c r="I19874" t="str">
        <f>VLOOKUP($B19874&amp;$E19874,'Employee List'!$A:$E,5,0)</f>
        <v>E-1382</v>
      </c>
    </row>
    <row r="19875" spans="1:9" x14ac:dyDescent="0.35">
      <c r="A19875" t="s">
        <v>1257</v>
      </c>
      <c r="B19875" t="s">
        <v>307</v>
      </c>
      <c r="C19875" t="s">
        <v>400</v>
      </c>
      <c r="D19875" t="s">
        <v>1261</v>
      </c>
      <c r="E19875" t="s">
        <v>29</v>
      </c>
      <c r="F19875">
        <v>31416</v>
      </c>
      <c r="G19875">
        <v>35249</v>
      </c>
      <c r="H19875">
        <v>1.1220078940667175</v>
      </c>
      <c r="I19875" t="str">
        <f>VLOOKUP($B19875&amp;$E19875,'Employee List'!$A:$E,5,0)</f>
        <v>E-1382</v>
      </c>
    </row>
    <row r="19876" spans="1:9" x14ac:dyDescent="0.35">
      <c r="A19876" t="s">
        <v>1257</v>
      </c>
      <c r="B19876" t="s">
        <v>307</v>
      </c>
      <c r="C19876" t="s">
        <v>400</v>
      </c>
      <c r="D19876" t="s">
        <v>1261</v>
      </c>
      <c r="E19876" t="s">
        <v>30</v>
      </c>
      <c r="F19876">
        <v>31413</v>
      </c>
      <c r="G19876">
        <v>62287</v>
      </c>
      <c r="H19876">
        <v>1.9828414987425589</v>
      </c>
      <c r="I19876" t="str">
        <f>VLOOKUP($B19876&amp;$E19876,'Employee List'!$A:$E,5,0)</f>
        <v>E-1382</v>
      </c>
    </row>
    <row r="19877" spans="1:9" x14ac:dyDescent="0.35">
      <c r="A19877" t="s">
        <v>1257</v>
      </c>
      <c r="B19877" t="s">
        <v>307</v>
      </c>
      <c r="C19877" t="s">
        <v>400</v>
      </c>
      <c r="D19877" t="s">
        <v>1261</v>
      </c>
      <c r="E19877" t="s">
        <v>31</v>
      </c>
      <c r="F19877">
        <v>33436</v>
      </c>
      <c r="G19877">
        <v>56311</v>
      </c>
      <c r="H19877">
        <v>1.6841428400526379</v>
      </c>
      <c r="I19877" t="str">
        <f>VLOOKUP($B19877&amp;$E19877,'Employee List'!$A:$E,5,0)</f>
        <v>E-1382</v>
      </c>
    </row>
    <row r="19878" spans="1:9" x14ac:dyDescent="0.35">
      <c r="A19878" t="s">
        <v>1257</v>
      </c>
      <c r="B19878" t="s">
        <v>307</v>
      </c>
      <c r="C19878" t="s">
        <v>400</v>
      </c>
      <c r="D19878" t="s">
        <v>1266</v>
      </c>
      <c r="E19878" t="s">
        <v>29</v>
      </c>
      <c r="F19878">
        <v>48964</v>
      </c>
      <c r="G19878">
        <v>59089</v>
      </c>
      <c r="H19878">
        <v>1.2067845764234948</v>
      </c>
      <c r="I19878" t="str">
        <f>VLOOKUP($B19878&amp;$E19878,'Employee List'!$A:$E,5,0)</f>
        <v>E-1382</v>
      </c>
    </row>
    <row r="19879" spans="1:9" x14ac:dyDescent="0.35">
      <c r="A19879" t="s">
        <v>1257</v>
      </c>
      <c r="B19879" t="s">
        <v>307</v>
      </c>
      <c r="C19879" t="s">
        <v>400</v>
      </c>
      <c r="D19879" t="s">
        <v>1266</v>
      </c>
      <c r="E19879" t="s">
        <v>30</v>
      </c>
      <c r="F19879">
        <v>51924</v>
      </c>
      <c r="G19879">
        <v>71692</v>
      </c>
      <c r="H19879">
        <v>1.3807102688544797</v>
      </c>
      <c r="I19879" t="str">
        <f>VLOOKUP($B19879&amp;$E19879,'Employee List'!$A:$E,5,0)</f>
        <v>E-1382</v>
      </c>
    </row>
    <row r="19880" spans="1:9" x14ac:dyDescent="0.35">
      <c r="A19880" t="s">
        <v>1257</v>
      </c>
      <c r="B19880" t="s">
        <v>307</v>
      </c>
      <c r="C19880" t="s">
        <v>400</v>
      </c>
      <c r="D19880" t="s">
        <v>1266</v>
      </c>
      <c r="E19880" t="s">
        <v>31</v>
      </c>
      <c r="F19880">
        <v>51413</v>
      </c>
      <c r="G19880">
        <v>48523</v>
      </c>
      <c r="H19880">
        <v>0.94378853597339196</v>
      </c>
      <c r="I19880" t="str">
        <f>VLOOKUP($B19880&amp;$E19880,'Employee List'!$A:$E,5,0)</f>
        <v>E-1382</v>
      </c>
    </row>
    <row r="19881" spans="1:9" x14ac:dyDescent="0.35">
      <c r="A19881" t="s">
        <v>1257</v>
      </c>
      <c r="B19881" t="s">
        <v>307</v>
      </c>
      <c r="C19881" t="s">
        <v>400</v>
      </c>
      <c r="D19881" t="s">
        <v>1267</v>
      </c>
      <c r="E19881" t="s">
        <v>29</v>
      </c>
      <c r="F19881">
        <v>25864</v>
      </c>
      <c r="G19881">
        <v>16811</v>
      </c>
      <c r="H19881">
        <v>0.64997680173213734</v>
      </c>
      <c r="I19881" t="str">
        <f>VLOOKUP($B19881&amp;$E19881,'Employee List'!$A:$E,5,0)</f>
        <v>E-1382</v>
      </c>
    </row>
    <row r="19882" spans="1:9" x14ac:dyDescent="0.35">
      <c r="A19882" t="s">
        <v>1257</v>
      </c>
      <c r="B19882" t="s">
        <v>307</v>
      </c>
      <c r="C19882" t="s">
        <v>400</v>
      </c>
      <c r="D19882" t="s">
        <v>1267</v>
      </c>
      <c r="E19882" t="s">
        <v>30</v>
      </c>
      <c r="F19882">
        <v>26440</v>
      </c>
      <c r="G19882">
        <v>13093</v>
      </c>
      <c r="H19882">
        <v>0.49519667170953102</v>
      </c>
      <c r="I19882" t="str">
        <f>VLOOKUP($B19882&amp;$E19882,'Employee List'!$A:$E,5,0)</f>
        <v>E-1382</v>
      </c>
    </row>
    <row r="19883" spans="1:9" x14ac:dyDescent="0.35">
      <c r="A19883" t="s">
        <v>1257</v>
      </c>
      <c r="B19883" t="s">
        <v>307</v>
      </c>
      <c r="C19883" t="s">
        <v>400</v>
      </c>
      <c r="D19883" t="s">
        <v>1267</v>
      </c>
      <c r="E19883" t="s">
        <v>31</v>
      </c>
      <c r="F19883">
        <v>26692</v>
      </c>
      <c r="G19883">
        <v>18224</v>
      </c>
      <c r="H19883">
        <v>0.68275138618312603</v>
      </c>
      <c r="I19883" t="str">
        <f>VLOOKUP($B19883&amp;$E19883,'Employee List'!$A:$E,5,0)</f>
        <v>E-1382</v>
      </c>
    </row>
    <row r="19884" spans="1:9" x14ac:dyDescent="0.35">
      <c r="A19884" t="s">
        <v>1257</v>
      </c>
      <c r="B19884" t="s">
        <v>307</v>
      </c>
      <c r="C19884" t="s">
        <v>400</v>
      </c>
      <c r="D19884" t="s">
        <v>1268</v>
      </c>
      <c r="E19884" t="s">
        <v>29</v>
      </c>
      <c r="F19884">
        <v>17347</v>
      </c>
      <c r="G19884">
        <v>4618</v>
      </c>
      <c r="H19884">
        <v>0.2662131780711362</v>
      </c>
      <c r="I19884" t="str">
        <f>VLOOKUP($B19884&amp;$E19884,'Employee List'!$A:$E,5,0)</f>
        <v>E-1382</v>
      </c>
    </row>
    <row r="19885" spans="1:9" x14ac:dyDescent="0.35">
      <c r="A19885" t="s">
        <v>1257</v>
      </c>
      <c r="B19885" t="s">
        <v>307</v>
      </c>
      <c r="C19885" t="s">
        <v>400</v>
      </c>
      <c r="D19885" t="s">
        <v>1268</v>
      </c>
      <c r="E19885" t="s">
        <v>30</v>
      </c>
      <c r="F19885">
        <v>13065</v>
      </c>
      <c r="G19885">
        <v>6470</v>
      </c>
      <c r="H19885">
        <v>0.49521622655951014</v>
      </c>
      <c r="I19885" t="str">
        <f>VLOOKUP($B19885&amp;$E19885,'Employee List'!$A:$E,5,0)</f>
        <v>E-1382</v>
      </c>
    </row>
    <row r="19886" spans="1:9" x14ac:dyDescent="0.35">
      <c r="A19886" t="s">
        <v>1257</v>
      </c>
      <c r="B19886" t="s">
        <v>307</v>
      </c>
      <c r="C19886" t="s">
        <v>400</v>
      </c>
      <c r="D19886" t="s">
        <v>1268</v>
      </c>
      <c r="E19886" t="s">
        <v>31</v>
      </c>
      <c r="F19886">
        <v>13689</v>
      </c>
      <c r="G19886">
        <v>9154</v>
      </c>
      <c r="H19886">
        <v>0.66871210460954056</v>
      </c>
      <c r="I19886" t="str">
        <f>VLOOKUP($B19886&amp;$E19886,'Employee List'!$A:$E,5,0)</f>
        <v>E-1382</v>
      </c>
    </row>
    <row r="19887" spans="1:9" x14ac:dyDescent="0.35">
      <c r="A19887" t="s">
        <v>1257</v>
      </c>
      <c r="B19887" t="s">
        <v>307</v>
      </c>
      <c r="C19887" t="s">
        <v>400</v>
      </c>
      <c r="D19887" t="s">
        <v>1269</v>
      </c>
      <c r="E19887" t="s">
        <v>29</v>
      </c>
      <c r="F19887">
        <v>10837</v>
      </c>
      <c r="G19887">
        <v>8528</v>
      </c>
      <c r="H19887">
        <v>0.78693365322506226</v>
      </c>
      <c r="I19887" t="str">
        <f>VLOOKUP($B19887&amp;$E19887,'Employee List'!$A:$E,5,0)</f>
        <v>E-1382</v>
      </c>
    </row>
    <row r="19888" spans="1:9" x14ac:dyDescent="0.35">
      <c r="A19888" t="s">
        <v>1257</v>
      </c>
      <c r="B19888" t="s">
        <v>307</v>
      </c>
      <c r="C19888" t="s">
        <v>400</v>
      </c>
      <c r="D19888" t="s">
        <v>1269</v>
      </c>
      <c r="E19888" t="s">
        <v>30</v>
      </c>
      <c r="F19888">
        <v>9138</v>
      </c>
      <c r="G19888">
        <v>20815</v>
      </c>
      <c r="H19888">
        <v>2.2778507332020137</v>
      </c>
      <c r="I19888" t="str">
        <f>VLOOKUP($B19888&amp;$E19888,'Employee List'!$A:$E,5,0)</f>
        <v>E-1382</v>
      </c>
    </row>
    <row r="19889" spans="1:9" x14ac:dyDescent="0.35">
      <c r="A19889" t="s">
        <v>1257</v>
      </c>
      <c r="B19889" t="s">
        <v>307</v>
      </c>
      <c r="C19889" t="s">
        <v>400</v>
      </c>
      <c r="D19889" t="s">
        <v>1269</v>
      </c>
      <c r="E19889" t="s">
        <v>31</v>
      </c>
      <c r="F19889">
        <v>9999</v>
      </c>
      <c r="G19889">
        <v>16606</v>
      </c>
      <c r="H19889">
        <v>1.6607660766076608</v>
      </c>
      <c r="I19889" t="str">
        <f>VLOOKUP($B19889&amp;$E19889,'Employee List'!$A:$E,5,0)</f>
        <v>E-1382</v>
      </c>
    </row>
    <row r="19890" spans="1:9" x14ac:dyDescent="0.35">
      <c r="A19890" t="s">
        <v>1257</v>
      </c>
      <c r="B19890" t="s">
        <v>307</v>
      </c>
      <c r="C19890" t="s">
        <v>400</v>
      </c>
      <c r="D19890" t="s">
        <v>1270</v>
      </c>
      <c r="E19890" t="s">
        <v>29</v>
      </c>
      <c r="F19890">
        <v>4459</v>
      </c>
      <c r="G19890">
        <v>3485</v>
      </c>
      <c r="H19890">
        <v>0.78156537340210808</v>
      </c>
      <c r="I19890" t="str">
        <f>VLOOKUP($B19890&amp;$E19890,'Employee List'!$A:$E,5,0)</f>
        <v>E-1382</v>
      </c>
    </row>
    <row r="19891" spans="1:9" x14ac:dyDescent="0.35">
      <c r="A19891" t="s">
        <v>1257</v>
      </c>
      <c r="B19891" t="s">
        <v>307</v>
      </c>
      <c r="C19891" t="s">
        <v>400</v>
      </c>
      <c r="D19891" t="s">
        <v>1270</v>
      </c>
      <c r="E19891" t="s">
        <v>30</v>
      </c>
      <c r="F19891">
        <v>2456</v>
      </c>
      <c r="G19891">
        <v>5452</v>
      </c>
      <c r="H19891">
        <v>2.2198697068403908</v>
      </c>
      <c r="I19891" t="str">
        <f>VLOOKUP($B19891&amp;$E19891,'Employee List'!$A:$E,5,0)</f>
        <v>E-1382</v>
      </c>
    </row>
    <row r="19892" spans="1:9" x14ac:dyDescent="0.35">
      <c r="A19892" t="s">
        <v>1257</v>
      </c>
      <c r="B19892" t="s">
        <v>307</v>
      </c>
      <c r="C19892" t="s">
        <v>400</v>
      </c>
      <c r="D19892" t="s">
        <v>1270</v>
      </c>
      <c r="E19892" t="s">
        <v>31</v>
      </c>
      <c r="F19892">
        <v>2667</v>
      </c>
      <c r="G19892">
        <v>3953</v>
      </c>
      <c r="H19892">
        <v>1.4821897262842145</v>
      </c>
      <c r="I19892" t="str">
        <f>VLOOKUP($B19892&amp;$E19892,'Employee List'!$A:$E,5,0)</f>
        <v>E-1382</v>
      </c>
    </row>
    <row r="19893" spans="1:9" x14ac:dyDescent="0.35">
      <c r="A19893" t="s">
        <v>1257</v>
      </c>
      <c r="B19893" t="s">
        <v>307</v>
      </c>
      <c r="C19893" t="s">
        <v>400</v>
      </c>
      <c r="D19893" t="s">
        <v>1271</v>
      </c>
      <c r="E19893" t="s">
        <v>29</v>
      </c>
      <c r="F19893">
        <v>12124</v>
      </c>
      <c r="G19893">
        <v>8115</v>
      </c>
      <c r="H19893">
        <v>0.66933355328274502</v>
      </c>
      <c r="I19893" t="str">
        <f>VLOOKUP($B19893&amp;$E19893,'Employee List'!$A:$E,5,0)</f>
        <v>E-1382</v>
      </c>
    </row>
    <row r="19894" spans="1:9" x14ac:dyDescent="0.35">
      <c r="A19894" t="s">
        <v>1257</v>
      </c>
      <c r="B19894" t="s">
        <v>307</v>
      </c>
      <c r="C19894" t="s">
        <v>400</v>
      </c>
      <c r="D19894" t="s">
        <v>1271</v>
      </c>
      <c r="E19894" t="s">
        <v>30</v>
      </c>
      <c r="F19894">
        <v>11068</v>
      </c>
      <c r="G19894">
        <v>17893</v>
      </c>
      <c r="H19894">
        <v>1.6166425731839538</v>
      </c>
      <c r="I19894" t="str">
        <f>VLOOKUP($B19894&amp;$E19894,'Employee List'!$A:$E,5,0)</f>
        <v>E-1382</v>
      </c>
    </row>
    <row r="19895" spans="1:9" x14ac:dyDescent="0.35">
      <c r="A19895" t="s">
        <v>1257</v>
      </c>
      <c r="B19895" t="s">
        <v>307</v>
      </c>
      <c r="C19895" t="s">
        <v>400</v>
      </c>
      <c r="D19895" t="s">
        <v>1271</v>
      </c>
      <c r="E19895" t="s">
        <v>31</v>
      </c>
      <c r="F19895">
        <v>8277</v>
      </c>
      <c r="G19895">
        <v>10307</v>
      </c>
      <c r="H19895">
        <v>1.245257943699408</v>
      </c>
      <c r="I19895" t="str">
        <f>VLOOKUP($B19895&amp;$E19895,'Employee List'!$A:$E,5,0)</f>
        <v>E-1382</v>
      </c>
    </row>
    <row r="19896" spans="1:9" x14ac:dyDescent="0.35">
      <c r="A19896" t="s">
        <v>1257</v>
      </c>
      <c r="B19896" t="s">
        <v>307</v>
      </c>
      <c r="C19896" t="s">
        <v>400</v>
      </c>
      <c r="D19896" t="s">
        <v>1258</v>
      </c>
      <c r="E19896" t="s">
        <v>29</v>
      </c>
      <c r="F19896">
        <v>134048</v>
      </c>
      <c r="G19896">
        <v>184168</v>
      </c>
      <c r="H19896">
        <v>1.3738959178801624</v>
      </c>
      <c r="I19896" t="str">
        <f>VLOOKUP($B19896&amp;$E19896,'Employee List'!$A:$E,5,0)</f>
        <v>E-1382</v>
      </c>
    </row>
    <row r="19897" spans="1:9" x14ac:dyDescent="0.35">
      <c r="A19897" t="s">
        <v>1257</v>
      </c>
      <c r="B19897" t="s">
        <v>307</v>
      </c>
      <c r="C19897" t="s">
        <v>400</v>
      </c>
      <c r="D19897" t="s">
        <v>1258</v>
      </c>
      <c r="E19897" t="s">
        <v>30</v>
      </c>
      <c r="F19897">
        <v>133676</v>
      </c>
      <c r="G19897">
        <v>137043</v>
      </c>
      <c r="H19897">
        <v>1.0251877674376852</v>
      </c>
      <c r="I19897" t="str">
        <f>VLOOKUP($B19897&amp;$E19897,'Employee List'!$A:$E,5,0)</f>
        <v>E-1382</v>
      </c>
    </row>
    <row r="19898" spans="1:9" x14ac:dyDescent="0.35">
      <c r="A19898" t="s">
        <v>1257</v>
      </c>
      <c r="B19898" t="s">
        <v>307</v>
      </c>
      <c r="C19898" t="s">
        <v>400</v>
      </c>
      <c r="D19898" t="s">
        <v>1258</v>
      </c>
      <c r="E19898" t="s">
        <v>31</v>
      </c>
      <c r="F19898">
        <v>124332</v>
      </c>
      <c r="G19898">
        <v>91527</v>
      </c>
      <c r="H19898">
        <v>0.736149985522633</v>
      </c>
      <c r="I19898" t="str">
        <f>VLOOKUP($B19898&amp;$E19898,'Employee List'!$A:$E,5,0)</f>
        <v>E-1382</v>
      </c>
    </row>
    <row r="19899" spans="1:9" x14ac:dyDescent="0.35">
      <c r="A19899" t="s">
        <v>1257</v>
      </c>
      <c r="B19899" t="s">
        <v>307</v>
      </c>
      <c r="C19899" t="s">
        <v>400</v>
      </c>
      <c r="D19899" t="s">
        <v>1272</v>
      </c>
      <c r="E19899" t="s">
        <v>29</v>
      </c>
      <c r="F19899">
        <v>12517</v>
      </c>
      <c r="G19899">
        <v>15899</v>
      </c>
      <c r="H19899">
        <v>1.2701925381481185</v>
      </c>
      <c r="I19899" t="str">
        <f>VLOOKUP($B19899&amp;$E19899,'Employee List'!$A:$E,5,0)</f>
        <v>E-1382</v>
      </c>
    </row>
    <row r="19900" spans="1:9" x14ac:dyDescent="0.35">
      <c r="A19900" t="s">
        <v>1257</v>
      </c>
      <c r="B19900" t="s">
        <v>307</v>
      </c>
      <c r="C19900" t="s">
        <v>400</v>
      </c>
      <c r="D19900" t="s">
        <v>1272</v>
      </c>
      <c r="E19900" t="s">
        <v>30</v>
      </c>
      <c r="F19900">
        <v>11411</v>
      </c>
      <c r="G19900">
        <v>17176</v>
      </c>
      <c r="H19900">
        <v>1.5052142669354132</v>
      </c>
      <c r="I19900" t="str">
        <f>VLOOKUP($B19900&amp;$E19900,'Employee List'!$A:$E,5,0)</f>
        <v>E-1382</v>
      </c>
    </row>
    <row r="19901" spans="1:9" x14ac:dyDescent="0.35">
      <c r="A19901" t="s">
        <v>1257</v>
      </c>
      <c r="B19901" t="s">
        <v>307</v>
      </c>
      <c r="C19901" t="s">
        <v>400</v>
      </c>
      <c r="D19901" t="s">
        <v>1272</v>
      </c>
      <c r="E19901" t="s">
        <v>31</v>
      </c>
      <c r="F19901">
        <v>12581</v>
      </c>
      <c r="G19901">
        <v>9747</v>
      </c>
      <c r="H19901">
        <v>0.7747396868293458</v>
      </c>
      <c r="I19901" t="str">
        <f>VLOOKUP($B19901&amp;$E19901,'Employee List'!$A:$E,5,0)</f>
        <v>E-1382</v>
      </c>
    </row>
    <row r="19902" spans="1:9" x14ac:dyDescent="0.35">
      <c r="A19902" t="s">
        <v>1257</v>
      </c>
      <c r="B19902" t="s">
        <v>307</v>
      </c>
      <c r="C19902" t="s">
        <v>400</v>
      </c>
      <c r="D19902" t="s">
        <v>1259</v>
      </c>
      <c r="E19902" t="s">
        <v>29</v>
      </c>
      <c r="F19902">
        <v>46335</v>
      </c>
      <c r="G19902">
        <v>41812</v>
      </c>
      <c r="H19902">
        <v>0.90238480630193163</v>
      </c>
      <c r="I19902" t="str">
        <f>VLOOKUP($B19902&amp;$E19902,'Employee List'!$A:$E,5,0)</f>
        <v>E-1382</v>
      </c>
    </row>
    <row r="19903" spans="1:9" x14ac:dyDescent="0.35">
      <c r="A19903" t="s">
        <v>1257</v>
      </c>
      <c r="B19903" t="s">
        <v>307</v>
      </c>
      <c r="C19903" t="s">
        <v>400</v>
      </c>
      <c r="D19903" t="s">
        <v>1259</v>
      </c>
      <c r="E19903" t="s">
        <v>30</v>
      </c>
      <c r="F19903">
        <v>50223</v>
      </c>
      <c r="G19903">
        <v>35578</v>
      </c>
      <c r="H19903">
        <v>0.70840053362005451</v>
      </c>
      <c r="I19903" t="str">
        <f>VLOOKUP($B19903&amp;$E19903,'Employee List'!$A:$E,5,0)</f>
        <v>E-1382</v>
      </c>
    </row>
    <row r="19904" spans="1:9" x14ac:dyDescent="0.35">
      <c r="A19904" t="s">
        <v>1257</v>
      </c>
      <c r="B19904" t="s">
        <v>307</v>
      </c>
      <c r="C19904" t="s">
        <v>400</v>
      </c>
      <c r="D19904" t="s">
        <v>1259</v>
      </c>
      <c r="E19904" t="s">
        <v>31</v>
      </c>
      <c r="F19904">
        <v>47906</v>
      </c>
      <c r="G19904">
        <v>41345</v>
      </c>
      <c r="H19904">
        <v>0.86304429507786085</v>
      </c>
      <c r="I19904" t="str">
        <f>VLOOKUP($B19904&amp;$E19904,'Employee List'!$A:$E,5,0)</f>
        <v>E-1382</v>
      </c>
    </row>
    <row r="19905" spans="1:9" x14ac:dyDescent="0.35">
      <c r="A19905" t="s">
        <v>1257</v>
      </c>
      <c r="B19905" t="s">
        <v>307</v>
      </c>
      <c r="C19905" t="s">
        <v>400</v>
      </c>
      <c r="D19905" t="s">
        <v>1273</v>
      </c>
      <c r="E19905" t="s">
        <v>29</v>
      </c>
      <c r="F19905">
        <v>6083</v>
      </c>
      <c r="G19905">
        <v>7787</v>
      </c>
      <c r="H19905">
        <v>1.2801249383527864</v>
      </c>
      <c r="I19905" t="str">
        <f>VLOOKUP($B19905&amp;$E19905,'Employee List'!$A:$E,5,0)</f>
        <v>E-1382</v>
      </c>
    </row>
    <row r="19906" spans="1:9" x14ac:dyDescent="0.35">
      <c r="A19906" t="s">
        <v>1257</v>
      </c>
      <c r="B19906" t="s">
        <v>307</v>
      </c>
      <c r="C19906" t="s">
        <v>400</v>
      </c>
      <c r="D19906" t="s">
        <v>1273</v>
      </c>
      <c r="E19906" t="s">
        <v>30</v>
      </c>
      <c r="F19906">
        <v>2997</v>
      </c>
      <c r="G19906">
        <v>7277</v>
      </c>
      <c r="H19906">
        <v>2.4280947614280946</v>
      </c>
      <c r="I19906" t="str">
        <f>VLOOKUP($B19906&amp;$E19906,'Employee List'!$A:$E,5,0)</f>
        <v>E-1382</v>
      </c>
    </row>
    <row r="19907" spans="1:9" x14ac:dyDescent="0.35">
      <c r="A19907" t="s">
        <v>1257</v>
      </c>
      <c r="B19907" t="s">
        <v>307</v>
      </c>
      <c r="C19907" t="s">
        <v>400</v>
      </c>
      <c r="D19907" t="s">
        <v>1273</v>
      </c>
      <c r="E19907" t="s">
        <v>31</v>
      </c>
      <c r="F19907">
        <v>3534</v>
      </c>
      <c r="G19907">
        <v>8804</v>
      </c>
      <c r="H19907">
        <v>2.4912280701754388</v>
      </c>
      <c r="I19907" t="str">
        <f>VLOOKUP($B19907&amp;$E19907,'Employee List'!$A:$E,5,0)</f>
        <v>E-1382</v>
      </c>
    </row>
    <row r="19908" spans="1:9" x14ac:dyDescent="0.35">
      <c r="A19908" t="s">
        <v>1257</v>
      </c>
      <c r="B19908" t="s">
        <v>307</v>
      </c>
      <c r="C19908" t="s">
        <v>400</v>
      </c>
      <c r="D19908" t="s">
        <v>1275</v>
      </c>
      <c r="E19908" t="s">
        <v>29</v>
      </c>
      <c r="F19908">
        <v>2858</v>
      </c>
      <c r="G19908">
        <v>1496</v>
      </c>
      <c r="H19908">
        <v>0.52344296710986704</v>
      </c>
      <c r="I19908" t="str">
        <f>VLOOKUP($B19908&amp;$E19908,'Employee List'!$A:$E,5,0)</f>
        <v>E-1382</v>
      </c>
    </row>
    <row r="19909" spans="1:9" x14ac:dyDescent="0.35">
      <c r="A19909" t="s">
        <v>1257</v>
      </c>
      <c r="B19909" t="s">
        <v>307</v>
      </c>
      <c r="C19909" t="s">
        <v>400</v>
      </c>
      <c r="D19909" t="s">
        <v>1275</v>
      </c>
      <c r="E19909" t="s">
        <v>30</v>
      </c>
      <c r="F19909">
        <v>1622</v>
      </c>
      <c r="G19909">
        <v>3267</v>
      </c>
      <c r="H19909">
        <v>2.0141800246609125</v>
      </c>
      <c r="I19909" t="str">
        <f>VLOOKUP($B19909&amp;$E19909,'Employee List'!$A:$E,5,0)</f>
        <v>E-1382</v>
      </c>
    </row>
    <row r="19910" spans="1:9" x14ac:dyDescent="0.35">
      <c r="A19910" t="s">
        <v>1257</v>
      </c>
      <c r="B19910" t="s">
        <v>307</v>
      </c>
      <c r="C19910" t="s">
        <v>400</v>
      </c>
      <c r="D19910" t="s">
        <v>1275</v>
      </c>
      <c r="E19910" t="s">
        <v>31</v>
      </c>
      <c r="F19910">
        <v>3944</v>
      </c>
      <c r="G19910">
        <v>5657</v>
      </c>
      <c r="H19910">
        <v>1.4343306288032454</v>
      </c>
      <c r="I19910" t="str">
        <f>VLOOKUP($B19910&amp;$E19910,'Employee List'!$A:$E,5,0)</f>
        <v>E-1382</v>
      </c>
    </row>
    <row r="19911" spans="1:9" x14ac:dyDescent="0.35">
      <c r="A19911" t="s">
        <v>1257</v>
      </c>
      <c r="B19911" t="s">
        <v>307</v>
      </c>
      <c r="C19911" t="s">
        <v>400</v>
      </c>
      <c r="D19911" t="s">
        <v>1276</v>
      </c>
      <c r="E19911" t="s">
        <v>29</v>
      </c>
      <c r="F19911">
        <v>1697</v>
      </c>
      <c r="G19911">
        <v>5700</v>
      </c>
      <c r="H19911">
        <v>3.3588685916322922</v>
      </c>
      <c r="I19911" t="str">
        <f>VLOOKUP($B19911&amp;$E19911,'Employee List'!$A:$E,5,0)</f>
        <v>E-1382</v>
      </c>
    </row>
    <row r="19912" spans="1:9" x14ac:dyDescent="0.35">
      <c r="A19912" t="s">
        <v>1257</v>
      </c>
      <c r="B19912" t="s">
        <v>307</v>
      </c>
      <c r="C19912" t="s">
        <v>400</v>
      </c>
      <c r="D19912" t="s">
        <v>1276</v>
      </c>
      <c r="E19912" t="s">
        <v>30</v>
      </c>
      <c r="F19912">
        <v>2648</v>
      </c>
      <c r="G19912">
        <v>2703</v>
      </c>
      <c r="H19912">
        <v>1.0207703927492446</v>
      </c>
      <c r="I19912" t="str">
        <f>VLOOKUP($B19912&amp;$E19912,'Employee List'!$A:$E,5,0)</f>
        <v>E-1382</v>
      </c>
    </row>
    <row r="19913" spans="1:9" x14ac:dyDescent="0.35">
      <c r="A19913" t="s">
        <v>1257</v>
      </c>
      <c r="B19913" t="s">
        <v>307</v>
      </c>
      <c r="C19913" t="s">
        <v>400</v>
      </c>
      <c r="D19913" t="s">
        <v>1276</v>
      </c>
      <c r="E19913" t="s">
        <v>31</v>
      </c>
      <c r="F19913">
        <v>4400</v>
      </c>
      <c r="G19913">
        <v>3462</v>
      </c>
      <c r="H19913">
        <v>0.78681818181818186</v>
      </c>
      <c r="I19913" t="str">
        <f>VLOOKUP($B19913&amp;$E19913,'Employee List'!$A:$E,5,0)</f>
        <v>E-1382</v>
      </c>
    </row>
    <row r="19914" spans="1:9" x14ac:dyDescent="0.35">
      <c r="A19914" t="s">
        <v>1257</v>
      </c>
      <c r="B19914" t="s">
        <v>307</v>
      </c>
      <c r="C19914" t="s">
        <v>400</v>
      </c>
      <c r="D19914" t="s">
        <v>1277</v>
      </c>
      <c r="E19914" t="s">
        <v>29</v>
      </c>
      <c r="F19914">
        <v>6874</v>
      </c>
      <c r="G19914">
        <v>2452</v>
      </c>
      <c r="H19914">
        <v>0.35670643002618563</v>
      </c>
      <c r="I19914" t="str">
        <f>VLOOKUP($B19914&amp;$E19914,'Employee List'!$A:$E,5,0)</f>
        <v>E-1382</v>
      </c>
    </row>
    <row r="19915" spans="1:9" x14ac:dyDescent="0.35">
      <c r="A19915" t="s">
        <v>1257</v>
      </c>
      <c r="B19915" t="s">
        <v>307</v>
      </c>
      <c r="C19915" t="s">
        <v>400</v>
      </c>
      <c r="D19915" t="s">
        <v>1277</v>
      </c>
      <c r="E19915" t="s">
        <v>30</v>
      </c>
      <c r="F19915">
        <v>6964</v>
      </c>
      <c r="G19915">
        <v>4400</v>
      </c>
      <c r="H19915">
        <v>0.63182079264790347</v>
      </c>
      <c r="I19915" t="str">
        <f>VLOOKUP($B19915&amp;$E19915,'Employee List'!$A:$E,5,0)</f>
        <v>E-1382</v>
      </c>
    </row>
    <row r="19916" spans="1:9" x14ac:dyDescent="0.35">
      <c r="A19916" t="s">
        <v>1257</v>
      </c>
      <c r="B19916" t="s">
        <v>307</v>
      </c>
      <c r="C19916" t="s">
        <v>400</v>
      </c>
      <c r="D19916" t="s">
        <v>1277</v>
      </c>
      <c r="E19916" t="s">
        <v>31</v>
      </c>
      <c r="F19916">
        <v>7185</v>
      </c>
      <c r="G19916">
        <v>4276</v>
      </c>
      <c r="H19916">
        <v>0.59512874043145447</v>
      </c>
      <c r="I19916" t="str">
        <f>VLOOKUP($B19916&amp;$E19916,'Employee List'!$A:$E,5,0)</f>
        <v>E-1382</v>
      </c>
    </row>
    <row r="19917" spans="1:9" x14ac:dyDescent="0.35">
      <c r="A19917" t="s">
        <v>1257</v>
      </c>
      <c r="B19917" t="s">
        <v>307</v>
      </c>
      <c r="C19917" t="s">
        <v>400</v>
      </c>
      <c r="D19917" t="s">
        <v>1278</v>
      </c>
      <c r="E19917" t="s">
        <v>29</v>
      </c>
      <c r="F19917">
        <v>6532</v>
      </c>
      <c r="G19917">
        <v>6735</v>
      </c>
      <c r="H19917">
        <v>1.031077770973668</v>
      </c>
      <c r="I19917" t="str">
        <f>VLOOKUP($B19917&amp;$E19917,'Employee List'!$A:$E,5,0)</f>
        <v>E-1382</v>
      </c>
    </row>
    <row r="19918" spans="1:9" x14ac:dyDescent="0.35">
      <c r="A19918" t="s">
        <v>1257</v>
      </c>
      <c r="B19918" t="s">
        <v>307</v>
      </c>
      <c r="C19918" t="s">
        <v>400</v>
      </c>
      <c r="D19918" t="s">
        <v>1278</v>
      </c>
      <c r="E19918" t="s">
        <v>30</v>
      </c>
      <c r="F19918">
        <v>7110</v>
      </c>
      <c r="G19918">
        <v>7435</v>
      </c>
      <c r="H19918">
        <v>1.0457102672292546</v>
      </c>
      <c r="I19918" t="str">
        <f>VLOOKUP($B19918&amp;$E19918,'Employee List'!$A:$E,5,0)</f>
        <v>E-1382</v>
      </c>
    </row>
    <row r="19919" spans="1:9" x14ac:dyDescent="0.35">
      <c r="A19919" t="s">
        <v>1257</v>
      </c>
      <c r="B19919" t="s">
        <v>307</v>
      </c>
      <c r="C19919" t="s">
        <v>400</v>
      </c>
      <c r="D19919" t="s">
        <v>1278</v>
      </c>
      <c r="E19919" t="s">
        <v>31</v>
      </c>
      <c r="F19919">
        <v>7004</v>
      </c>
      <c r="G19919">
        <v>3567</v>
      </c>
      <c r="H19919">
        <v>0.50928041119360368</v>
      </c>
      <c r="I19919" t="str">
        <f>VLOOKUP($B19919&amp;$E19919,'Employee List'!$A:$E,5,0)</f>
        <v>E-1382</v>
      </c>
    </row>
    <row r="19920" spans="1:9" x14ac:dyDescent="0.35">
      <c r="A19920" t="s">
        <v>1257</v>
      </c>
      <c r="B19920" t="s">
        <v>307</v>
      </c>
      <c r="C19920" t="s">
        <v>400</v>
      </c>
      <c r="D19920" t="s">
        <v>1279</v>
      </c>
      <c r="E19920" t="s">
        <v>29</v>
      </c>
      <c r="F19920">
        <v>2214</v>
      </c>
      <c r="G19920">
        <v>3400</v>
      </c>
      <c r="H19920">
        <v>1.5356820234869015</v>
      </c>
      <c r="I19920" t="str">
        <f>VLOOKUP($B19920&amp;$E19920,'Employee List'!$A:$E,5,0)</f>
        <v>E-1382</v>
      </c>
    </row>
    <row r="19921" spans="1:9" x14ac:dyDescent="0.35">
      <c r="A19921" t="s">
        <v>1257</v>
      </c>
      <c r="B19921" t="s">
        <v>307</v>
      </c>
      <c r="C19921" t="s">
        <v>400</v>
      </c>
      <c r="D19921" t="s">
        <v>1279</v>
      </c>
      <c r="E19921" t="s">
        <v>30</v>
      </c>
      <c r="F19921">
        <v>1461</v>
      </c>
      <c r="G19921">
        <v>4850</v>
      </c>
      <c r="H19921">
        <v>3.3196440793976727</v>
      </c>
      <c r="I19921" t="str">
        <f>VLOOKUP($B19921&amp;$E19921,'Employee List'!$A:$E,5,0)</f>
        <v>E-1382</v>
      </c>
    </row>
    <row r="19922" spans="1:9" x14ac:dyDescent="0.35">
      <c r="A19922" t="s">
        <v>1257</v>
      </c>
      <c r="B19922" t="s">
        <v>307</v>
      </c>
      <c r="C19922" t="s">
        <v>400</v>
      </c>
      <c r="D19922" t="s">
        <v>1279</v>
      </c>
      <c r="E19922" t="s">
        <v>31</v>
      </c>
      <c r="F19922">
        <v>4370</v>
      </c>
      <c r="G19922">
        <v>4229</v>
      </c>
      <c r="H19922">
        <v>0.96773455377574369</v>
      </c>
      <c r="I19922" t="str">
        <f>VLOOKUP($B19922&amp;$E19922,'Employee List'!$A:$E,5,0)</f>
        <v>E-1382</v>
      </c>
    </row>
    <row r="19923" spans="1:9" x14ac:dyDescent="0.35">
      <c r="A19923" t="s">
        <v>1257</v>
      </c>
      <c r="B19923" t="s">
        <v>307</v>
      </c>
      <c r="C19923" t="s">
        <v>400</v>
      </c>
      <c r="D19923" t="s">
        <v>1280</v>
      </c>
      <c r="E19923" t="s">
        <v>29</v>
      </c>
      <c r="F19923">
        <v>2639</v>
      </c>
      <c r="G19923">
        <v>4369</v>
      </c>
      <c r="H19923">
        <v>1.6555513452065176</v>
      </c>
      <c r="I19923" t="str">
        <f>VLOOKUP($B19923&amp;$E19923,'Employee List'!$A:$E,5,0)</f>
        <v>E-1382</v>
      </c>
    </row>
    <row r="19924" spans="1:9" x14ac:dyDescent="0.35">
      <c r="A19924" t="s">
        <v>1257</v>
      </c>
      <c r="B19924" t="s">
        <v>307</v>
      </c>
      <c r="C19924" t="s">
        <v>400</v>
      </c>
      <c r="D19924" t="s">
        <v>1280</v>
      </c>
      <c r="E19924" t="s">
        <v>30</v>
      </c>
      <c r="F19924">
        <v>2272</v>
      </c>
      <c r="G19924">
        <v>2945</v>
      </c>
      <c r="H19924">
        <v>1.2962147887323943</v>
      </c>
      <c r="I19924" t="str">
        <f>VLOOKUP($B19924&amp;$E19924,'Employee List'!$A:$E,5,0)</f>
        <v>E-1382</v>
      </c>
    </row>
    <row r="19925" spans="1:9" x14ac:dyDescent="0.35">
      <c r="A19925" t="s">
        <v>1257</v>
      </c>
      <c r="B19925" t="s">
        <v>307</v>
      </c>
      <c r="C19925" t="s">
        <v>400</v>
      </c>
      <c r="D19925" t="s">
        <v>1280</v>
      </c>
      <c r="E19925" t="s">
        <v>31</v>
      </c>
      <c r="F19925">
        <v>1275</v>
      </c>
      <c r="G19925">
        <v>1544</v>
      </c>
      <c r="H19925">
        <v>1.2109803921568627</v>
      </c>
      <c r="I19925" t="str">
        <f>VLOOKUP($B19925&amp;$E19925,'Employee List'!$A:$E,5,0)</f>
        <v>E-1382</v>
      </c>
    </row>
    <row r="19926" spans="1:9" x14ac:dyDescent="0.35">
      <c r="A19926" t="s">
        <v>1257</v>
      </c>
      <c r="B19926" t="s">
        <v>307</v>
      </c>
      <c r="C19926" t="s">
        <v>400</v>
      </c>
      <c r="D19926" t="s">
        <v>1262</v>
      </c>
      <c r="E19926" t="s">
        <v>29</v>
      </c>
      <c r="F19926">
        <v>8323</v>
      </c>
      <c r="G19926">
        <v>8690</v>
      </c>
      <c r="H19926">
        <v>1.044094677399976</v>
      </c>
      <c r="I19926" t="str">
        <f>VLOOKUP($B19926&amp;$E19926,'Employee List'!$A:$E,5,0)</f>
        <v>E-1382</v>
      </c>
    </row>
    <row r="19927" spans="1:9" x14ac:dyDescent="0.35">
      <c r="A19927" t="s">
        <v>1257</v>
      </c>
      <c r="B19927" t="s">
        <v>307</v>
      </c>
      <c r="C19927" t="s">
        <v>400</v>
      </c>
      <c r="D19927" t="s">
        <v>1262</v>
      </c>
      <c r="E19927" t="s">
        <v>30</v>
      </c>
      <c r="F19927">
        <v>9316</v>
      </c>
      <c r="G19927">
        <v>12677</v>
      </c>
      <c r="H19927">
        <v>1.3607771575783598</v>
      </c>
      <c r="I19927" t="str">
        <f>VLOOKUP($B19927&amp;$E19927,'Employee List'!$A:$E,5,0)</f>
        <v>E-1382</v>
      </c>
    </row>
    <row r="19928" spans="1:9" x14ac:dyDescent="0.35">
      <c r="A19928" t="s">
        <v>1257</v>
      </c>
      <c r="B19928" t="s">
        <v>307</v>
      </c>
      <c r="C19928" t="s">
        <v>400</v>
      </c>
      <c r="D19928" t="s">
        <v>1262</v>
      </c>
      <c r="E19928" t="s">
        <v>31</v>
      </c>
      <c r="F19928">
        <v>7588</v>
      </c>
      <c r="G19928">
        <v>17232</v>
      </c>
      <c r="H19928">
        <v>2.2709541381128098</v>
      </c>
      <c r="I19928" t="str">
        <f>VLOOKUP($B19928&amp;$E19928,'Employee List'!$A:$E,5,0)</f>
        <v>E-1382</v>
      </c>
    </row>
    <row r="19929" spans="1:9" x14ac:dyDescent="0.35">
      <c r="A19929" t="s">
        <v>1257</v>
      </c>
      <c r="B19929" t="s">
        <v>307</v>
      </c>
      <c r="C19929" t="s">
        <v>400</v>
      </c>
      <c r="D19929" t="s">
        <v>1282</v>
      </c>
      <c r="E19929" t="s">
        <v>29</v>
      </c>
      <c r="F19929">
        <v>1365</v>
      </c>
      <c r="G19929">
        <v>5506</v>
      </c>
      <c r="H19929">
        <v>4.0336996336996336</v>
      </c>
      <c r="I19929" t="str">
        <f>VLOOKUP($B19929&amp;$E19929,'Employee List'!$A:$E,5,0)</f>
        <v>E-1382</v>
      </c>
    </row>
    <row r="19930" spans="1:9" x14ac:dyDescent="0.35">
      <c r="A19930" t="s">
        <v>1257</v>
      </c>
      <c r="B19930" t="s">
        <v>307</v>
      </c>
      <c r="C19930" t="s">
        <v>400</v>
      </c>
      <c r="D19930" t="s">
        <v>1281</v>
      </c>
      <c r="E19930" t="s">
        <v>29</v>
      </c>
      <c r="F19930">
        <v>2425</v>
      </c>
      <c r="G19930">
        <v>4701</v>
      </c>
      <c r="H19930">
        <v>1.9385567010309279</v>
      </c>
      <c r="I19930" t="str">
        <f>VLOOKUP($B19930&amp;$E19930,'Employee List'!$A:$E,5,0)</f>
        <v>E-1382</v>
      </c>
    </row>
    <row r="19931" spans="1:9" x14ac:dyDescent="0.35">
      <c r="A19931" t="s">
        <v>1257</v>
      </c>
      <c r="B19931" t="s">
        <v>307</v>
      </c>
      <c r="C19931" t="s">
        <v>400</v>
      </c>
      <c r="D19931" t="s">
        <v>1281</v>
      </c>
      <c r="E19931" t="s">
        <v>30</v>
      </c>
      <c r="F19931">
        <v>3040</v>
      </c>
      <c r="G19931">
        <v>5385</v>
      </c>
      <c r="H19931">
        <v>1.7713815789473684</v>
      </c>
      <c r="I19931" t="str">
        <f>VLOOKUP($B19931&amp;$E19931,'Employee List'!$A:$E,5,0)</f>
        <v>E-1382</v>
      </c>
    </row>
    <row r="19932" spans="1:9" x14ac:dyDescent="0.35">
      <c r="A19932" t="s">
        <v>1257</v>
      </c>
      <c r="B19932" t="s">
        <v>307</v>
      </c>
      <c r="C19932" t="s">
        <v>400</v>
      </c>
      <c r="D19932" t="s">
        <v>1281</v>
      </c>
      <c r="E19932" t="s">
        <v>31</v>
      </c>
      <c r="F19932">
        <v>5341</v>
      </c>
      <c r="G19932">
        <v>5899</v>
      </c>
      <c r="H19932">
        <v>1.1044748174499157</v>
      </c>
      <c r="I19932" t="str">
        <f>VLOOKUP($B19932&amp;$E19932,'Employee List'!$A:$E,5,0)</f>
        <v>E-1382</v>
      </c>
    </row>
    <row r="19933" spans="1:9" x14ac:dyDescent="0.35">
      <c r="A19933" t="s">
        <v>1257</v>
      </c>
      <c r="B19933" t="s">
        <v>308</v>
      </c>
      <c r="C19933" t="s">
        <v>400</v>
      </c>
      <c r="D19933" t="s">
        <v>1274</v>
      </c>
      <c r="E19933" t="s">
        <v>29</v>
      </c>
      <c r="F19933">
        <v>33082</v>
      </c>
      <c r="G19933">
        <v>29822</v>
      </c>
      <c r="H19933">
        <v>0.90145698567196664</v>
      </c>
      <c r="I19933" t="str">
        <f>VLOOKUP($B19933&amp;$E19933,'Employee List'!$A:$E,5,0)</f>
        <v>E-1383</v>
      </c>
    </row>
    <row r="19934" spans="1:9" x14ac:dyDescent="0.35">
      <c r="A19934" t="s">
        <v>1257</v>
      </c>
      <c r="B19934" t="s">
        <v>308</v>
      </c>
      <c r="C19934" t="s">
        <v>400</v>
      </c>
      <c r="D19934" t="s">
        <v>1274</v>
      </c>
      <c r="E19934" t="s">
        <v>30</v>
      </c>
      <c r="F19934">
        <v>31793</v>
      </c>
      <c r="G19934">
        <v>23638</v>
      </c>
      <c r="H19934">
        <v>0.74349699619413079</v>
      </c>
      <c r="I19934" t="str">
        <f>VLOOKUP($B19934&amp;$E19934,'Employee List'!$A:$E,5,0)</f>
        <v>E-1383</v>
      </c>
    </row>
    <row r="19935" spans="1:9" x14ac:dyDescent="0.35">
      <c r="A19935" t="s">
        <v>1257</v>
      </c>
      <c r="B19935" t="s">
        <v>308</v>
      </c>
      <c r="C19935" t="s">
        <v>400</v>
      </c>
      <c r="D19935" t="s">
        <v>1274</v>
      </c>
      <c r="E19935" t="s">
        <v>31</v>
      </c>
      <c r="F19935">
        <v>31382</v>
      </c>
      <c r="G19935">
        <v>22888</v>
      </c>
      <c r="H19935">
        <v>0.72933528774456691</v>
      </c>
      <c r="I19935" t="str">
        <f>VLOOKUP($B19935&amp;$E19935,'Employee List'!$A:$E,5,0)</f>
        <v>E-1383</v>
      </c>
    </row>
    <row r="19936" spans="1:9" x14ac:dyDescent="0.35">
      <c r="A19936" t="s">
        <v>1257</v>
      </c>
      <c r="B19936" t="s">
        <v>308</v>
      </c>
      <c r="C19936" t="s">
        <v>400</v>
      </c>
      <c r="D19936" t="s">
        <v>1263</v>
      </c>
      <c r="E19936" t="s">
        <v>29</v>
      </c>
      <c r="F19936">
        <v>130598</v>
      </c>
      <c r="G19936">
        <v>117738</v>
      </c>
      <c r="H19936">
        <v>0.90152988560314862</v>
      </c>
      <c r="I19936" t="str">
        <f>VLOOKUP($B19936&amp;$E19936,'Employee List'!$A:$E,5,0)</f>
        <v>E-1383</v>
      </c>
    </row>
    <row r="19937" spans="1:9" x14ac:dyDescent="0.35">
      <c r="A19937" t="s">
        <v>1257</v>
      </c>
      <c r="B19937" t="s">
        <v>308</v>
      </c>
      <c r="C19937" t="s">
        <v>400</v>
      </c>
      <c r="D19937" t="s">
        <v>1263</v>
      </c>
      <c r="E19937" t="s">
        <v>30</v>
      </c>
      <c r="F19937">
        <v>133557</v>
      </c>
      <c r="G19937">
        <v>126145</v>
      </c>
      <c r="H19937">
        <v>0.9445030960563654</v>
      </c>
      <c r="I19937" t="str">
        <f>VLOOKUP($B19937&amp;$E19937,'Employee List'!$A:$E,5,0)</f>
        <v>E-1383</v>
      </c>
    </row>
    <row r="19938" spans="1:9" x14ac:dyDescent="0.35">
      <c r="A19938" t="s">
        <v>1257</v>
      </c>
      <c r="B19938" t="s">
        <v>308</v>
      </c>
      <c r="C19938" t="s">
        <v>400</v>
      </c>
      <c r="D19938" t="s">
        <v>1263</v>
      </c>
      <c r="E19938" t="s">
        <v>31</v>
      </c>
      <c r="F19938">
        <v>135551</v>
      </c>
      <c r="G19938">
        <v>116908</v>
      </c>
      <c r="H19938">
        <v>0.86246505005496088</v>
      </c>
      <c r="I19938" t="str">
        <f>VLOOKUP($B19938&amp;$E19938,'Employee List'!$A:$E,5,0)</f>
        <v>E-1383</v>
      </c>
    </row>
    <row r="19939" spans="1:9" x14ac:dyDescent="0.35">
      <c r="A19939" t="s">
        <v>1257</v>
      </c>
      <c r="B19939" t="s">
        <v>308</v>
      </c>
      <c r="C19939" t="s">
        <v>400</v>
      </c>
      <c r="D19939" t="s">
        <v>1264</v>
      </c>
      <c r="E19939" t="s">
        <v>29</v>
      </c>
      <c r="F19939">
        <v>2049</v>
      </c>
      <c r="G19939">
        <v>5885</v>
      </c>
      <c r="H19939">
        <v>2.8721327476817962</v>
      </c>
      <c r="I19939" t="str">
        <f>VLOOKUP($B19939&amp;$E19939,'Employee List'!$A:$E,5,0)</f>
        <v>E-1383</v>
      </c>
    </row>
    <row r="19940" spans="1:9" x14ac:dyDescent="0.35">
      <c r="A19940" t="s">
        <v>1257</v>
      </c>
      <c r="B19940" t="s">
        <v>308</v>
      </c>
      <c r="C19940" t="s">
        <v>400</v>
      </c>
      <c r="D19940" t="s">
        <v>1264</v>
      </c>
      <c r="E19940" t="s">
        <v>30</v>
      </c>
      <c r="F19940">
        <v>4662</v>
      </c>
      <c r="G19940">
        <v>2291</v>
      </c>
      <c r="H19940">
        <v>0.49141999141999143</v>
      </c>
      <c r="I19940" t="str">
        <f>VLOOKUP($B19940&amp;$E19940,'Employee List'!$A:$E,5,0)</f>
        <v>E-1383</v>
      </c>
    </row>
    <row r="19941" spans="1:9" x14ac:dyDescent="0.35">
      <c r="A19941" t="s">
        <v>1257</v>
      </c>
      <c r="B19941" t="s">
        <v>308</v>
      </c>
      <c r="C19941" t="s">
        <v>400</v>
      </c>
      <c r="D19941" t="s">
        <v>1264</v>
      </c>
      <c r="E19941" t="s">
        <v>31</v>
      </c>
      <c r="F19941">
        <v>2022</v>
      </c>
      <c r="G19941">
        <v>2029</v>
      </c>
      <c r="H19941">
        <v>1.0034619188921861</v>
      </c>
      <c r="I19941" t="str">
        <f>VLOOKUP($B19941&amp;$E19941,'Employee List'!$A:$E,5,0)</f>
        <v>E-1383</v>
      </c>
    </row>
    <row r="19942" spans="1:9" x14ac:dyDescent="0.35">
      <c r="A19942" t="s">
        <v>1257</v>
      </c>
      <c r="B19942" t="s">
        <v>308</v>
      </c>
      <c r="C19942" t="s">
        <v>400</v>
      </c>
      <c r="D19942" t="s">
        <v>1265</v>
      </c>
      <c r="E19942" t="s">
        <v>29</v>
      </c>
      <c r="F19942">
        <v>5255</v>
      </c>
      <c r="G19942">
        <v>11143</v>
      </c>
      <c r="H19942">
        <v>2.1204567078972407</v>
      </c>
      <c r="I19942" t="str">
        <f>VLOOKUP($B19942&amp;$E19942,'Employee List'!$A:$E,5,0)</f>
        <v>E-1383</v>
      </c>
    </row>
    <row r="19943" spans="1:9" x14ac:dyDescent="0.35">
      <c r="A19943" t="s">
        <v>1257</v>
      </c>
      <c r="B19943" t="s">
        <v>308</v>
      </c>
      <c r="C19943" t="s">
        <v>400</v>
      </c>
      <c r="D19943" t="s">
        <v>1265</v>
      </c>
      <c r="E19943" t="s">
        <v>30</v>
      </c>
      <c r="F19943">
        <v>3418</v>
      </c>
      <c r="G19943">
        <v>8274</v>
      </c>
      <c r="H19943">
        <v>2.4207138677589235</v>
      </c>
      <c r="I19943" t="str">
        <f>VLOOKUP($B19943&amp;$E19943,'Employee List'!$A:$E,5,0)</f>
        <v>E-1383</v>
      </c>
    </row>
    <row r="19944" spans="1:9" x14ac:dyDescent="0.35">
      <c r="A19944" t="s">
        <v>1257</v>
      </c>
      <c r="B19944" t="s">
        <v>308</v>
      </c>
      <c r="C19944" t="s">
        <v>400</v>
      </c>
      <c r="D19944" t="s">
        <v>1265</v>
      </c>
      <c r="E19944" t="s">
        <v>31</v>
      </c>
      <c r="F19944">
        <v>2729</v>
      </c>
      <c r="G19944">
        <v>25028</v>
      </c>
      <c r="H19944">
        <v>9.1711249541956761</v>
      </c>
      <c r="I19944" t="str">
        <f>VLOOKUP($B19944&amp;$E19944,'Employee List'!$A:$E,5,0)</f>
        <v>E-1383</v>
      </c>
    </row>
    <row r="19945" spans="1:9" x14ac:dyDescent="0.35">
      <c r="A19945" t="s">
        <v>1257</v>
      </c>
      <c r="B19945" t="s">
        <v>308</v>
      </c>
      <c r="C19945" t="s">
        <v>400</v>
      </c>
      <c r="D19945" t="s">
        <v>1260</v>
      </c>
      <c r="E19945" t="s">
        <v>29</v>
      </c>
      <c r="F19945">
        <v>73440</v>
      </c>
      <c r="G19945">
        <v>80577</v>
      </c>
      <c r="H19945">
        <v>1.0971813725490196</v>
      </c>
      <c r="I19945" t="str">
        <f>VLOOKUP($B19945&amp;$E19945,'Employee List'!$A:$E,5,0)</f>
        <v>E-1383</v>
      </c>
    </row>
    <row r="19946" spans="1:9" x14ac:dyDescent="0.35">
      <c r="A19946" t="s">
        <v>1257</v>
      </c>
      <c r="B19946" t="s">
        <v>308</v>
      </c>
      <c r="C19946" t="s">
        <v>400</v>
      </c>
      <c r="D19946" t="s">
        <v>1260</v>
      </c>
      <c r="E19946" t="s">
        <v>30</v>
      </c>
      <c r="F19946">
        <v>70839</v>
      </c>
      <c r="G19946">
        <v>114126</v>
      </c>
      <c r="H19946">
        <v>1.6110617032990302</v>
      </c>
      <c r="I19946" t="str">
        <f>VLOOKUP($B19946&amp;$E19946,'Employee List'!$A:$E,5,0)</f>
        <v>E-1383</v>
      </c>
    </row>
    <row r="19947" spans="1:9" x14ac:dyDescent="0.35">
      <c r="A19947" t="s">
        <v>1257</v>
      </c>
      <c r="B19947" t="s">
        <v>308</v>
      </c>
      <c r="C19947" t="s">
        <v>400</v>
      </c>
      <c r="D19947" t="s">
        <v>1260</v>
      </c>
      <c r="E19947" t="s">
        <v>31</v>
      </c>
      <c r="F19947">
        <v>84423</v>
      </c>
      <c r="G19947">
        <v>180685</v>
      </c>
      <c r="H19947">
        <v>2.1402342963410446</v>
      </c>
      <c r="I19947" t="str">
        <f>VLOOKUP($B19947&amp;$E19947,'Employee List'!$A:$E,5,0)</f>
        <v>E-1383</v>
      </c>
    </row>
    <row r="19948" spans="1:9" x14ac:dyDescent="0.35">
      <c r="A19948" t="s">
        <v>1257</v>
      </c>
      <c r="B19948" t="s">
        <v>308</v>
      </c>
      <c r="C19948" t="s">
        <v>400</v>
      </c>
      <c r="D19948" t="s">
        <v>1261</v>
      </c>
      <c r="E19948" t="s">
        <v>29</v>
      </c>
      <c r="F19948">
        <v>259926</v>
      </c>
      <c r="G19948">
        <v>305844</v>
      </c>
      <c r="H19948">
        <v>1.1766579718843055</v>
      </c>
      <c r="I19948" t="str">
        <f>VLOOKUP($B19948&amp;$E19948,'Employee List'!$A:$E,5,0)</f>
        <v>E-1383</v>
      </c>
    </row>
    <row r="19949" spans="1:9" x14ac:dyDescent="0.35">
      <c r="A19949" t="s">
        <v>1257</v>
      </c>
      <c r="B19949" t="s">
        <v>308</v>
      </c>
      <c r="C19949" t="s">
        <v>400</v>
      </c>
      <c r="D19949" t="s">
        <v>1261</v>
      </c>
      <c r="E19949" t="s">
        <v>30</v>
      </c>
      <c r="F19949">
        <v>265528</v>
      </c>
      <c r="G19949">
        <v>314863</v>
      </c>
      <c r="H19949">
        <v>1.1857996143532885</v>
      </c>
      <c r="I19949" t="str">
        <f>VLOOKUP($B19949&amp;$E19949,'Employee List'!$A:$E,5,0)</f>
        <v>E-1383</v>
      </c>
    </row>
    <row r="19950" spans="1:9" x14ac:dyDescent="0.35">
      <c r="A19950" t="s">
        <v>1257</v>
      </c>
      <c r="B19950" t="s">
        <v>308</v>
      </c>
      <c r="C19950" t="s">
        <v>400</v>
      </c>
      <c r="D19950" t="s">
        <v>1261</v>
      </c>
      <c r="E19950" t="s">
        <v>31</v>
      </c>
      <c r="F19950">
        <v>273388</v>
      </c>
      <c r="G19950">
        <v>249829</v>
      </c>
      <c r="H19950">
        <v>0.91382577143107968</v>
      </c>
      <c r="I19950" t="str">
        <f>VLOOKUP($B19950&amp;$E19950,'Employee List'!$A:$E,5,0)</f>
        <v>E-1383</v>
      </c>
    </row>
    <row r="19951" spans="1:9" x14ac:dyDescent="0.35">
      <c r="A19951" t="s">
        <v>1257</v>
      </c>
      <c r="B19951" t="s">
        <v>308</v>
      </c>
      <c r="C19951" t="s">
        <v>400</v>
      </c>
      <c r="D19951" t="s">
        <v>1266</v>
      </c>
      <c r="E19951" t="s">
        <v>29</v>
      </c>
      <c r="F19951">
        <v>30916</v>
      </c>
      <c r="G19951">
        <v>41184</v>
      </c>
      <c r="H19951">
        <v>1.3321257601242076</v>
      </c>
      <c r="I19951" t="str">
        <f>VLOOKUP($B19951&amp;$E19951,'Employee List'!$A:$E,5,0)</f>
        <v>E-1383</v>
      </c>
    </row>
    <row r="19952" spans="1:9" x14ac:dyDescent="0.35">
      <c r="A19952" t="s">
        <v>1257</v>
      </c>
      <c r="B19952" t="s">
        <v>308</v>
      </c>
      <c r="C19952" t="s">
        <v>400</v>
      </c>
      <c r="D19952" t="s">
        <v>1266</v>
      </c>
      <c r="E19952" t="s">
        <v>30</v>
      </c>
      <c r="F19952">
        <v>33173</v>
      </c>
      <c r="G19952">
        <v>47461</v>
      </c>
      <c r="H19952">
        <v>1.4307117233895035</v>
      </c>
      <c r="I19952" t="str">
        <f>VLOOKUP($B19952&amp;$E19952,'Employee List'!$A:$E,5,0)</f>
        <v>E-1383</v>
      </c>
    </row>
    <row r="19953" spans="1:9" x14ac:dyDescent="0.35">
      <c r="A19953" t="s">
        <v>1257</v>
      </c>
      <c r="B19953" t="s">
        <v>308</v>
      </c>
      <c r="C19953" t="s">
        <v>400</v>
      </c>
      <c r="D19953" t="s">
        <v>1266</v>
      </c>
      <c r="E19953" t="s">
        <v>31</v>
      </c>
      <c r="F19953">
        <v>33810</v>
      </c>
      <c r="G19953">
        <v>30457</v>
      </c>
      <c r="H19953">
        <v>0.90082815734989652</v>
      </c>
      <c r="I19953" t="str">
        <f>VLOOKUP($B19953&amp;$E19953,'Employee List'!$A:$E,5,0)</f>
        <v>E-1383</v>
      </c>
    </row>
    <row r="19954" spans="1:9" x14ac:dyDescent="0.35">
      <c r="A19954" t="s">
        <v>1257</v>
      </c>
      <c r="B19954" t="s">
        <v>308</v>
      </c>
      <c r="C19954" t="s">
        <v>400</v>
      </c>
      <c r="D19954" t="s">
        <v>1267</v>
      </c>
      <c r="E19954" t="s">
        <v>29</v>
      </c>
      <c r="F19954">
        <v>27562</v>
      </c>
      <c r="G19954">
        <v>27482</v>
      </c>
      <c r="H19954">
        <v>0.99709745301502073</v>
      </c>
      <c r="I19954" t="str">
        <f>VLOOKUP($B19954&amp;$E19954,'Employee List'!$A:$E,5,0)</f>
        <v>E-1383</v>
      </c>
    </row>
    <row r="19955" spans="1:9" x14ac:dyDescent="0.35">
      <c r="A19955" t="s">
        <v>1257</v>
      </c>
      <c r="B19955" t="s">
        <v>308</v>
      </c>
      <c r="C19955" t="s">
        <v>400</v>
      </c>
      <c r="D19955" t="s">
        <v>1267</v>
      </c>
      <c r="E19955" t="s">
        <v>30</v>
      </c>
      <c r="F19955">
        <v>28908</v>
      </c>
      <c r="G19955">
        <v>32291</v>
      </c>
      <c r="H19955">
        <v>1.1170264286702642</v>
      </c>
      <c r="I19955" t="str">
        <f>VLOOKUP($B19955&amp;$E19955,'Employee List'!$A:$E,5,0)</f>
        <v>E-1383</v>
      </c>
    </row>
    <row r="19956" spans="1:9" x14ac:dyDescent="0.35">
      <c r="A19956" t="s">
        <v>1257</v>
      </c>
      <c r="B19956" t="s">
        <v>308</v>
      </c>
      <c r="C19956" t="s">
        <v>400</v>
      </c>
      <c r="D19956" t="s">
        <v>1267</v>
      </c>
      <c r="E19956" t="s">
        <v>31</v>
      </c>
      <c r="F19956">
        <v>28758</v>
      </c>
      <c r="G19956">
        <v>31637</v>
      </c>
      <c r="H19956">
        <v>1.1001112733847973</v>
      </c>
      <c r="I19956" t="str">
        <f>VLOOKUP($B19956&amp;$E19956,'Employee List'!$A:$E,5,0)</f>
        <v>E-1383</v>
      </c>
    </row>
    <row r="19957" spans="1:9" x14ac:dyDescent="0.35">
      <c r="A19957" t="s">
        <v>1257</v>
      </c>
      <c r="B19957" t="s">
        <v>308</v>
      </c>
      <c r="C19957" t="s">
        <v>400</v>
      </c>
      <c r="D19957" t="s">
        <v>1268</v>
      </c>
      <c r="E19957" t="s">
        <v>29</v>
      </c>
      <c r="F19957">
        <v>12404</v>
      </c>
      <c r="G19957">
        <v>5122</v>
      </c>
      <c r="H19957">
        <v>0.41293131247984521</v>
      </c>
      <c r="I19957" t="str">
        <f>VLOOKUP($B19957&amp;$E19957,'Employee List'!$A:$E,5,0)</f>
        <v>E-1383</v>
      </c>
    </row>
    <row r="19958" spans="1:9" x14ac:dyDescent="0.35">
      <c r="A19958" t="s">
        <v>1257</v>
      </c>
      <c r="B19958" t="s">
        <v>308</v>
      </c>
      <c r="C19958" t="s">
        <v>400</v>
      </c>
      <c r="D19958" t="s">
        <v>1268</v>
      </c>
      <c r="E19958" t="s">
        <v>30</v>
      </c>
      <c r="F19958">
        <v>11955</v>
      </c>
      <c r="G19958">
        <v>5665</v>
      </c>
      <c r="H19958">
        <v>0.47386030949393559</v>
      </c>
      <c r="I19958" t="str">
        <f>VLOOKUP($B19958&amp;$E19958,'Employee List'!$A:$E,5,0)</f>
        <v>E-1383</v>
      </c>
    </row>
    <row r="19959" spans="1:9" x14ac:dyDescent="0.35">
      <c r="A19959" t="s">
        <v>1257</v>
      </c>
      <c r="B19959" t="s">
        <v>308</v>
      </c>
      <c r="C19959" t="s">
        <v>400</v>
      </c>
      <c r="D19959" t="s">
        <v>1268</v>
      </c>
      <c r="E19959" t="s">
        <v>31</v>
      </c>
      <c r="F19959">
        <v>11483</v>
      </c>
      <c r="G19959">
        <v>3276</v>
      </c>
      <c r="H19959">
        <v>0.28529130018287902</v>
      </c>
      <c r="I19959" t="str">
        <f>VLOOKUP($B19959&amp;$E19959,'Employee List'!$A:$E,5,0)</f>
        <v>E-1383</v>
      </c>
    </row>
    <row r="19960" spans="1:9" x14ac:dyDescent="0.35">
      <c r="A19960" t="s">
        <v>1257</v>
      </c>
      <c r="B19960" t="s">
        <v>308</v>
      </c>
      <c r="C19960" t="s">
        <v>400</v>
      </c>
      <c r="D19960" t="s">
        <v>1269</v>
      </c>
      <c r="E19960" t="s">
        <v>29</v>
      </c>
      <c r="F19960">
        <v>24893</v>
      </c>
      <c r="G19960">
        <v>26160</v>
      </c>
      <c r="H19960">
        <v>1.050897842767043</v>
      </c>
      <c r="I19960" t="str">
        <f>VLOOKUP($B19960&amp;$E19960,'Employee List'!$A:$E,5,0)</f>
        <v>E-1383</v>
      </c>
    </row>
    <row r="19961" spans="1:9" x14ac:dyDescent="0.35">
      <c r="A19961" t="s">
        <v>1257</v>
      </c>
      <c r="B19961" t="s">
        <v>308</v>
      </c>
      <c r="C19961" t="s">
        <v>400</v>
      </c>
      <c r="D19961" t="s">
        <v>1269</v>
      </c>
      <c r="E19961" t="s">
        <v>30</v>
      </c>
      <c r="F19961">
        <v>24955</v>
      </c>
      <c r="G19961">
        <v>21816</v>
      </c>
      <c r="H19961">
        <v>0.87421358445201358</v>
      </c>
      <c r="I19961" t="str">
        <f>VLOOKUP($B19961&amp;$E19961,'Employee List'!$A:$E,5,0)</f>
        <v>E-1383</v>
      </c>
    </row>
    <row r="19962" spans="1:9" x14ac:dyDescent="0.35">
      <c r="A19962" t="s">
        <v>1257</v>
      </c>
      <c r="B19962" t="s">
        <v>308</v>
      </c>
      <c r="C19962" t="s">
        <v>400</v>
      </c>
      <c r="D19962" t="s">
        <v>1269</v>
      </c>
      <c r="E19962" t="s">
        <v>31</v>
      </c>
      <c r="F19962">
        <v>20605</v>
      </c>
      <c r="G19962">
        <v>16842</v>
      </c>
      <c r="H19962">
        <v>0.81737442368357194</v>
      </c>
      <c r="I19962" t="str">
        <f>VLOOKUP($B19962&amp;$E19962,'Employee List'!$A:$E,5,0)</f>
        <v>E-1383</v>
      </c>
    </row>
    <row r="19963" spans="1:9" x14ac:dyDescent="0.35">
      <c r="A19963" t="s">
        <v>1257</v>
      </c>
      <c r="B19963" t="s">
        <v>308</v>
      </c>
      <c r="C19963" t="s">
        <v>400</v>
      </c>
      <c r="D19963" t="s">
        <v>1270</v>
      </c>
      <c r="E19963" t="s">
        <v>29</v>
      </c>
      <c r="F19963">
        <v>5364</v>
      </c>
      <c r="G19963">
        <v>2300</v>
      </c>
      <c r="H19963">
        <v>0.42878448918717377</v>
      </c>
      <c r="I19963" t="str">
        <f>VLOOKUP($B19963&amp;$E19963,'Employee List'!$A:$E,5,0)</f>
        <v>E-1383</v>
      </c>
    </row>
    <row r="19964" spans="1:9" x14ac:dyDescent="0.35">
      <c r="A19964" t="s">
        <v>1257</v>
      </c>
      <c r="B19964" t="s">
        <v>308</v>
      </c>
      <c r="C19964" t="s">
        <v>400</v>
      </c>
      <c r="D19964" t="s">
        <v>1270</v>
      </c>
      <c r="E19964" t="s">
        <v>30</v>
      </c>
      <c r="F19964">
        <v>2687</v>
      </c>
      <c r="G19964">
        <v>4788</v>
      </c>
      <c r="H19964">
        <v>1.7819129140305172</v>
      </c>
      <c r="I19964" t="str">
        <f>VLOOKUP($B19964&amp;$E19964,'Employee List'!$A:$E,5,0)</f>
        <v>E-1383</v>
      </c>
    </row>
    <row r="19965" spans="1:9" x14ac:dyDescent="0.35">
      <c r="A19965" t="s">
        <v>1257</v>
      </c>
      <c r="B19965" t="s">
        <v>308</v>
      </c>
      <c r="C19965" t="s">
        <v>400</v>
      </c>
      <c r="D19965" t="s">
        <v>1270</v>
      </c>
      <c r="E19965" t="s">
        <v>31</v>
      </c>
      <c r="F19965">
        <v>4909</v>
      </c>
      <c r="G19965">
        <v>3195</v>
      </c>
      <c r="H19965">
        <v>0.65084538602566711</v>
      </c>
      <c r="I19965" t="str">
        <f>VLOOKUP($B19965&amp;$E19965,'Employee List'!$A:$E,5,0)</f>
        <v>E-1383</v>
      </c>
    </row>
    <row r="19966" spans="1:9" x14ac:dyDescent="0.35">
      <c r="A19966" t="s">
        <v>1257</v>
      </c>
      <c r="B19966" t="s">
        <v>308</v>
      </c>
      <c r="C19966" t="s">
        <v>400</v>
      </c>
      <c r="D19966" t="s">
        <v>1271</v>
      </c>
      <c r="E19966" t="s">
        <v>29</v>
      </c>
      <c r="F19966">
        <v>20907</v>
      </c>
      <c r="G19966">
        <v>19682</v>
      </c>
      <c r="H19966">
        <v>0.94140718419668057</v>
      </c>
      <c r="I19966" t="str">
        <f>VLOOKUP($B19966&amp;$E19966,'Employee List'!$A:$E,5,0)</f>
        <v>E-1383</v>
      </c>
    </row>
    <row r="19967" spans="1:9" x14ac:dyDescent="0.35">
      <c r="A19967" t="s">
        <v>1257</v>
      </c>
      <c r="B19967" t="s">
        <v>308</v>
      </c>
      <c r="C19967" t="s">
        <v>400</v>
      </c>
      <c r="D19967" t="s">
        <v>1271</v>
      </c>
      <c r="E19967" t="s">
        <v>30</v>
      </c>
      <c r="F19967">
        <v>20456</v>
      </c>
      <c r="G19967">
        <v>17838</v>
      </c>
      <c r="H19967">
        <v>0.87201798983183421</v>
      </c>
      <c r="I19967" t="str">
        <f>VLOOKUP($B19967&amp;$E19967,'Employee List'!$A:$E,5,0)</f>
        <v>E-1383</v>
      </c>
    </row>
    <row r="19968" spans="1:9" x14ac:dyDescent="0.35">
      <c r="A19968" t="s">
        <v>1257</v>
      </c>
      <c r="B19968" t="s">
        <v>308</v>
      </c>
      <c r="C19968" t="s">
        <v>400</v>
      </c>
      <c r="D19968" t="s">
        <v>1271</v>
      </c>
      <c r="E19968" t="s">
        <v>31</v>
      </c>
      <c r="F19968">
        <v>18734</v>
      </c>
      <c r="G19968">
        <v>21438</v>
      </c>
      <c r="H19968">
        <v>1.14433650048041</v>
      </c>
      <c r="I19968" t="str">
        <f>VLOOKUP($B19968&amp;$E19968,'Employee List'!$A:$E,5,0)</f>
        <v>E-1383</v>
      </c>
    </row>
    <row r="19969" spans="1:9" x14ac:dyDescent="0.35">
      <c r="A19969" t="s">
        <v>1257</v>
      </c>
      <c r="B19969" t="s">
        <v>308</v>
      </c>
      <c r="C19969" t="s">
        <v>400</v>
      </c>
      <c r="D19969" t="s">
        <v>1258</v>
      </c>
      <c r="E19969" t="s">
        <v>29</v>
      </c>
      <c r="F19969">
        <v>110025</v>
      </c>
      <c r="G19969">
        <v>165193</v>
      </c>
      <c r="H19969">
        <v>1.5014133151556464</v>
      </c>
      <c r="I19969" t="str">
        <f>VLOOKUP($B19969&amp;$E19969,'Employee List'!$A:$E,5,0)</f>
        <v>E-1383</v>
      </c>
    </row>
    <row r="19970" spans="1:9" x14ac:dyDescent="0.35">
      <c r="A19970" t="s">
        <v>1257</v>
      </c>
      <c r="B19970" t="s">
        <v>308</v>
      </c>
      <c r="C19970" t="s">
        <v>400</v>
      </c>
      <c r="D19970" t="s">
        <v>1258</v>
      </c>
      <c r="E19970" t="s">
        <v>30</v>
      </c>
      <c r="F19970">
        <v>106226</v>
      </c>
      <c r="G19970">
        <v>118260</v>
      </c>
      <c r="H19970">
        <v>1.1132867659518386</v>
      </c>
      <c r="I19970" t="str">
        <f>VLOOKUP($B19970&amp;$E19970,'Employee List'!$A:$E,5,0)</f>
        <v>E-1383</v>
      </c>
    </row>
    <row r="19971" spans="1:9" x14ac:dyDescent="0.35">
      <c r="A19971" t="s">
        <v>1257</v>
      </c>
      <c r="B19971" t="s">
        <v>308</v>
      </c>
      <c r="C19971" t="s">
        <v>400</v>
      </c>
      <c r="D19971" t="s">
        <v>1258</v>
      </c>
      <c r="E19971" t="s">
        <v>31</v>
      </c>
      <c r="F19971">
        <v>100205</v>
      </c>
      <c r="G19971">
        <v>98844</v>
      </c>
      <c r="H19971">
        <v>0.98641784342098693</v>
      </c>
      <c r="I19971" t="str">
        <f>VLOOKUP($B19971&amp;$E19971,'Employee List'!$A:$E,5,0)</f>
        <v>E-1383</v>
      </c>
    </row>
    <row r="19972" spans="1:9" x14ac:dyDescent="0.35">
      <c r="A19972" t="s">
        <v>1257</v>
      </c>
      <c r="B19972" t="s">
        <v>308</v>
      </c>
      <c r="C19972" t="s">
        <v>400</v>
      </c>
      <c r="D19972" t="s">
        <v>1272</v>
      </c>
      <c r="E19972" t="s">
        <v>29</v>
      </c>
      <c r="F19972">
        <v>17222</v>
      </c>
      <c r="G19972">
        <v>19488</v>
      </c>
      <c r="H19972">
        <v>1.1315758913018232</v>
      </c>
      <c r="I19972" t="str">
        <f>VLOOKUP($B19972&amp;$E19972,'Employee List'!$A:$E,5,0)</f>
        <v>E-1383</v>
      </c>
    </row>
    <row r="19973" spans="1:9" x14ac:dyDescent="0.35">
      <c r="A19973" t="s">
        <v>1257</v>
      </c>
      <c r="B19973" t="s">
        <v>308</v>
      </c>
      <c r="C19973" t="s">
        <v>400</v>
      </c>
      <c r="D19973" t="s">
        <v>1272</v>
      </c>
      <c r="E19973" t="s">
        <v>30</v>
      </c>
      <c r="F19973">
        <v>17587</v>
      </c>
      <c r="G19973">
        <v>20665</v>
      </c>
      <c r="H19973">
        <v>1.1750156365497242</v>
      </c>
      <c r="I19973" t="str">
        <f>VLOOKUP($B19973&amp;$E19973,'Employee List'!$A:$E,5,0)</f>
        <v>E-1383</v>
      </c>
    </row>
    <row r="19974" spans="1:9" x14ac:dyDescent="0.35">
      <c r="A19974" t="s">
        <v>1257</v>
      </c>
      <c r="B19974" t="s">
        <v>308</v>
      </c>
      <c r="C19974" t="s">
        <v>400</v>
      </c>
      <c r="D19974" t="s">
        <v>1272</v>
      </c>
      <c r="E19974" t="s">
        <v>31</v>
      </c>
      <c r="F19974">
        <v>15623</v>
      </c>
      <c r="G19974">
        <v>25741</v>
      </c>
      <c r="H19974">
        <v>1.6476348972668502</v>
      </c>
      <c r="I19974" t="str">
        <f>VLOOKUP($B19974&amp;$E19974,'Employee List'!$A:$E,5,0)</f>
        <v>E-1383</v>
      </c>
    </row>
    <row r="19975" spans="1:9" x14ac:dyDescent="0.35">
      <c r="A19975" t="s">
        <v>1257</v>
      </c>
      <c r="B19975" t="s">
        <v>308</v>
      </c>
      <c r="C19975" t="s">
        <v>400</v>
      </c>
      <c r="D19975" t="s">
        <v>1259</v>
      </c>
      <c r="E19975" t="s">
        <v>29</v>
      </c>
      <c r="F19975">
        <v>53868</v>
      </c>
      <c r="G19975">
        <v>54023</v>
      </c>
      <c r="H19975">
        <v>1.0028774040246529</v>
      </c>
      <c r="I19975" t="str">
        <f>VLOOKUP($B19975&amp;$E19975,'Employee List'!$A:$E,5,0)</f>
        <v>E-1383</v>
      </c>
    </row>
    <row r="19976" spans="1:9" x14ac:dyDescent="0.35">
      <c r="A19976" t="s">
        <v>1257</v>
      </c>
      <c r="B19976" t="s">
        <v>308</v>
      </c>
      <c r="C19976" t="s">
        <v>400</v>
      </c>
      <c r="D19976" t="s">
        <v>1259</v>
      </c>
      <c r="E19976" t="s">
        <v>30</v>
      </c>
      <c r="F19976">
        <v>55256</v>
      </c>
      <c r="G19976">
        <v>49674</v>
      </c>
      <c r="H19976">
        <v>0.89897929636600549</v>
      </c>
      <c r="I19976" t="str">
        <f>VLOOKUP($B19976&amp;$E19976,'Employee List'!$A:$E,5,0)</f>
        <v>E-1383</v>
      </c>
    </row>
    <row r="19977" spans="1:9" x14ac:dyDescent="0.35">
      <c r="A19977" t="s">
        <v>1257</v>
      </c>
      <c r="B19977" t="s">
        <v>308</v>
      </c>
      <c r="C19977" t="s">
        <v>400</v>
      </c>
      <c r="D19977" t="s">
        <v>1259</v>
      </c>
      <c r="E19977" t="s">
        <v>31</v>
      </c>
      <c r="F19977">
        <v>55357</v>
      </c>
      <c r="G19977">
        <v>43678</v>
      </c>
      <c r="H19977">
        <v>0.78902397167476557</v>
      </c>
      <c r="I19977" t="str">
        <f>VLOOKUP($B19977&amp;$E19977,'Employee List'!$A:$E,5,0)</f>
        <v>E-1383</v>
      </c>
    </row>
    <row r="19978" spans="1:9" x14ac:dyDescent="0.35">
      <c r="A19978" t="s">
        <v>1257</v>
      </c>
      <c r="B19978" t="s">
        <v>308</v>
      </c>
      <c r="C19978" t="s">
        <v>400</v>
      </c>
      <c r="D19978" t="s">
        <v>1273</v>
      </c>
      <c r="E19978" t="s">
        <v>29</v>
      </c>
      <c r="F19978">
        <v>3798</v>
      </c>
      <c r="G19978">
        <v>4100</v>
      </c>
      <c r="H19978">
        <v>1.0795155344918379</v>
      </c>
      <c r="I19978" t="str">
        <f>VLOOKUP($B19978&amp;$E19978,'Employee List'!$A:$E,5,0)</f>
        <v>E-1383</v>
      </c>
    </row>
    <row r="19979" spans="1:9" x14ac:dyDescent="0.35">
      <c r="A19979" t="s">
        <v>1257</v>
      </c>
      <c r="B19979" t="s">
        <v>308</v>
      </c>
      <c r="C19979" t="s">
        <v>400</v>
      </c>
      <c r="D19979" t="s">
        <v>1273</v>
      </c>
      <c r="E19979" t="s">
        <v>30</v>
      </c>
      <c r="F19979">
        <v>5856</v>
      </c>
      <c r="G19979">
        <v>3703</v>
      </c>
      <c r="H19979">
        <v>0.63234289617486339</v>
      </c>
      <c r="I19979" t="str">
        <f>VLOOKUP($B19979&amp;$E19979,'Employee List'!$A:$E,5,0)</f>
        <v>E-1383</v>
      </c>
    </row>
    <row r="19980" spans="1:9" x14ac:dyDescent="0.35">
      <c r="A19980" t="s">
        <v>1257</v>
      </c>
      <c r="B19980" t="s">
        <v>308</v>
      </c>
      <c r="C19980" t="s">
        <v>400</v>
      </c>
      <c r="D19980" t="s">
        <v>1273</v>
      </c>
      <c r="E19980" t="s">
        <v>31</v>
      </c>
      <c r="F19980">
        <v>3280</v>
      </c>
      <c r="G19980">
        <v>3829</v>
      </c>
      <c r="H19980">
        <v>1.1673780487804879</v>
      </c>
      <c r="I19980" t="str">
        <f>VLOOKUP($B19980&amp;$E19980,'Employee List'!$A:$E,5,0)</f>
        <v>E-1383</v>
      </c>
    </row>
    <row r="19981" spans="1:9" x14ac:dyDescent="0.35">
      <c r="A19981" t="s">
        <v>1257</v>
      </c>
      <c r="B19981" t="s">
        <v>308</v>
      </c>
      <c r="C19981" t="s">
        <v>400</v>
      </c>
      <c r="D19981" t="s">
        <v>1275</v>
      </c>
      <c r="E19981" t="s">
        <v>29</v>
      </c>
      <c r="F19981">
        <v>2399</v>
      </c>
      <c r="G19981">
        <v>1229</v>
      </c>
      <c r="H19981">
        <v>0.51229679032930386</v>
      </c>
      <c r="I19981" t="str">
        <f>VLOOKUP($B19981&amp;$E19981,'Employee List'!$A:$E,5,0)</f>
        <v>E-1383</v>
      </c>
    </row>
    <row r="19982" spans="1:9" x14ac:dyDescent="0.35">
      <c r="A19982" t="s">
        <v>1257</v>
      </c>
      <c r="B19982" t="s">
        <v>308</v>
      </c>
      <c r="C19982" t="s">
        <v>400</v>
      </c>
      <c r="D19982" t="s">
        <v>1275</v>
      </c>
      <c r="E19982" t="s">
        <v>30</v>
      </c>
      <c r="F19982">
        <v>4470</v>
      </c>
      <c r="G19982">
        <v>2835</v>
      </c>
      <c r="H19982">
        <v>0.63422818791946312</v>
      </c>
      <c r="I19982" t="str">
        <f>VLOOKUP($B19982&amp;$E19982,'Employee List'!$A:$E,5,0)</f>
        <v>E-1383</v>
      </c>
    </row>
    <row r="19983" spans="1:9" x14ac:dyDescent="0.35">
      <c r="A19983" t="s">
        <v>1257</v>
      </c>
      <c r="B19983" t="s">
        <v>308</v>
      </c>
      <c r="C19983" t="s">
        <v>400</v>
      </c>
      <c r="D19983" t="s">
        <v>1275</v>
      </c>
      <c r="E19983" t="s">
        <v>31</v>
      </c>
      <c r="F19983">
        <v>1190</v>
      </c>
      <c r="G19983">
        <v>3802</v>
      </c>
      <c r="H19983">
        <v>3.1949579831932775</v>
      </c>
      <c r="I19983" t="str">
        <f>VLOOKUP($B19983&amp;$E19983,'Employee List'!$A:$E,5,0)</f>
        <v>E-1383</v>
      </c>
    </row>
    <row r="19984" spans="1:9" x14ac:dyDescent="0.35">
      <c r="A19984" t="s">
        <v>1257</v>
      </c>
      <c r="B19984" t="s">
        <v>308</v>
      </c>
      <c r="C19984" t="s">
        <v>400</v>
      </c>
      <c r="D19984" t="s">
        <v>1276</v>
      </c>
      <c r="E19984" t="s">
        <v>29</v>
      </c>
      <c r="F19984">
        <v>5016</v>
      </c>
      <c r="G19984">
        <v>6167</v>
      </c>
      <c r="H19984">
        <v>1.2294657097288677</v>
      </c>
      <c r="I19984" t="str">
        <f>VLOOKUP($B19984&amp;$E19984,'Employee List'!$A:$E,5,0)</f>
        <v>E-1383</v>
      </c>
    </row>
    <row r="19985" spans="1:9" x14ac:dyDescent="0.35">
      <c r="A19985" t="s">
        <v>1257</v>
      </c>
      <c r="B19985" t="s">
        <v>308</v>
      </c>
      <c r="C19985" t="s">
        <v>400</v>
      </c>
      <c r="D19985" t="s">
        <v>1276</v>
      </c>
      <c r="E19985" t="s">
        <v>30</v>
      </c>
      <c r="F19985">
        <v>3050</v>
      </c>
      <c r="G19985">
        <v>6874</v>
      </c>
      <c r="H19985">
        <v>2.2537704918032788</v>
      </c>
      <c r="I19985" t="str">
        <f>VLOOKUP($B19985&amp;$E19985,'Employee List'!$A:$E,5,0)</f>
        <v>E-1383</v>
      </c>
    </row>
    <row r="19986" spans="1:9" x14ac:dyDescent="0.35">
      <c r="A19986" t="s">
        <v>1257</v>
      </c>
      <c r="B19986" t="s">
        <v>308</v>
      </c>
      <c r="C19986" t="s">
        <v>400</v>
      </c>
      <c r="D19986" t="s">
        <v>1276</v>
      </c>
      <c r="E19986" t="s">
        <v>31</v>
      </c>
      <c r="F19986">
        <v>3224</v>
      </c>
      <c r="G19986">
        <v>5360</v>
      </c>
      <c r="H19986">
        <v>1.662531017369727</v>
      </c>
      <c r="I19986" t="str">
        <f>VLOOKUP($B19986&amp;$E19986,'Employee List'!$A:$E,5,0)</f>
        <v>E-1383</v>
      </c>
    </row>
    <row r="19987" spans="1:9" x14ac:dyDescent="0.35">
      <c r="A19987" t="s">
        <v>1257</v>
      </c>
      <c r="B19987" t="s">
        <v>308</v>
      </c>
      <c r="C19987" t="s">
        <v>400</v>
      </c>
      <c r="D19987" t="s">
        <v>1277</v>
      </c>
      <c r="E19987" t="s">
        <v>29</v>
      </c>
      <c r="F19987">
        <v>11011</v>
      </c>
      <c r="G19987">
        <v>9762</v>
      </c>
      <c r="H19987">
        <v>0.88656797747706839</v>
      </c>
      <c r="I19987" t="str">
        <f>VLOOKUP($B19987&amp;$E19987,'Employee List'!$A:$E,5,0)</f>
        <v>E-1383</v>
      </c>
    </row>
    <row r="19988" spans="1:9" x14ac:dyDescent="0.35">
      <c r="A19988" t="s">
        <v>1257</v>
      </c>
      <c r="B19988" t="s">
        <v>308</v>
      </c>
      <c r="C19988" t="s">
        <v>400</v>
      </c>
      <c r="D19988" t="s">
        <v>1277</v>
      </c>
      <c r="E19988" t="s">
        <v>30</v>
      </c>
      <c r="F19988">
        <v>10822</v>
      </c>
      <c r="G19988">
        <v>7034</v>
      </c>
      <c r="H19988">
        <v>0.64997227869155427</v>
      </c>
      <c r="I19988" t="str">
        <f>VLOOKUP($B19988&amp;$E19988,'Employee List'!$A:$E,5,0)</f>
        <v>E-1383</v>
      </c>
    </row>
    <row r="19989" spans="1:9" x14ac:dyDescent="0.35">
      <c r="A19989" t="s">
        <v>1257</v>
      </c>
      <c r="B19989" t="s">
        <v>308</v>
      </c>
      <c r="C19989" t="s">
        <v>400</v>
      </c>
      <c r="D19989" t="s">
        <v>1277</v>
      </c>
      <c r="E19989" t="s">
        <v>31</v>
      </c>
      <c r="F19989">
        <v>11057</v>
      </c>
      <c r="G19989">
        <v>4598</v>
      </c>
      <c r="H19989">
        <v>0.41584516595821652</v>
      </c>
      <c r="I19989" t="str">
        <f>VLOOKUP($B19989&amp;$E19989,'Employee List'!$A:$E,5,0)</f>
        <v>E-1383</v>
      </c>
    </row>
    <row r="19990" spans="1:9" x14ac:dyDescent="0.35">
      <c r="A19990" t="s">
        <v>1257</v>
      </c>
      <c r="B19990" t="s">
        <v>308</v>
      </c>
      <c r="C19990" t="s">
        <v>400</v>
      </c>
      <c r="D19990" t="s">
        <v>1278</v>
      </c>
      <c r="E19990" t="s">
        <v>29</v>
      </c>
      <c r="F19990">
        <v>12779</v>
      </c>
      <c r="G19990">
        <v>11722</v>
      </c>
      <c r="H19990">
        <v>0.9172861726269661</v>
      </c>
      <c r="I19990" t="str">
        <f>VLOOKUP($B19990&amp;$E19990,'Employee List'!$A:$E,5,0)</f>
        <v>E-1383</v>
      </c>
    </row>
    <row r="19991" spans="1:9" x14ac:dyDescent="0.35">
      <c r="A19991" t="s">
        <v>1257</v>
      </c>
      <c r="B19991" t="s">
        <v>308</v>
      </c>
      <c r="C19991" t="s">
        <v>400</v>
      </c>
      <c r="D19991" t="s">
        <v>1278</v>
      </c>
      <c r="E19991" t="s">
        <v>30</v>
      </c>
      <c r="F19991">
        <v>13639</v>
      </c>
      <c r="G19991">
        <v>8614</v>
      </c>
      <c r="H19991">
        <v>0.63157122956228462</v>
      </c>
      <c r="I19991" t="str">
        <f>VLOOKUP($B19991&amp;$E19991,'Employee List'!$A:$E,5,0)</f>
        <v>E-1383</v>
      </c>
    </row>
    <row r="19992" spans="1:9" x14ac:dyDescent="0.35">
      <c r="A19992" t="s">
        <v>1257</v>
      </c>
      <c r="B19992" t="s">
        <v>308</v>
      </c>
      <c r="C19992" t="s">
        <v>400</v>
      </c>
      <c r="D19992" t="s">
        <v>1278</v>
      </c>
      <c r="E19992" t="s">
        <v>31</v>
      </c>
      <c r="F19992">
        <v>10684</v>
      </c>
      <c r="G19992">
        <v>9601</v>
      </c>
      <c r="H19992">
        <v>0.89863347061025833</v>
      </c>
      <c r="I19992" t="str">
        <f>VLOOKUP($B19992&amp;$E19992,'Employee List'!$A:$E,5,0)</f>
        <v>E-1383</v>
      </c>
    </row>
    <row r="19993" spans="1:9" x14ac:dyDescent="0.35">
      <c r="A19993" t="s">
        <v>1257</v>
      </c>
      <c r="B19993" t="s">
        <v>308</v>
      </c>
      <c r="C19993" t="s">
        <v>400</v>
      </c>
      <c r="D19993" t="s">
        <v>1279</v>
      </c>
      <c r="E19993" t="s">
        <v>29</v>
      </c>
      <c r="F19993">
        <v>4756</v>
      </c>
      <c r="G19993">
        <v>3502</v>
      </c>
      <c r="H19993">
        <v>0.73633305298570229</v>
      </c>
      <c r="I19993" t="str">
        <f>VLOOKUP($B19993&amp;$E19993,'Employee List'!$A:$E,5,0)</f>
        <v>E-1383</v>
      </c>
    </row>
    <row r="19994" spans="1:9" x14ac:dyDescent="0.35">
      <c r="A19994" t="s">
        <v>1257</v>
      </c>
      <c r="B19994" t="s">
        <v>308</v>
      </c>
      <c r="C19994" t="s">
        <v>400</v>
      </c>
      <c r="D19994" t="s">
        <v>1279</v>
      </c>
      <c r="E19994" t="s">
        <v>30</v>
      </c>
      <c r="F19994">
        <v>3356</v>
      </c>
      <c r="G19994">
        <v>2774</v>
      </c>
      <c r="H19994">
        <v>0.82657926102502977</v>
      </c>
      <c r="I19994" t="str">
        <f>VLOOKUP($B19994&amp;$E19994,'Employee List'!$A:$E,5,0)</f>
        <v>E-1383</v>
      </c>
    </row>
    <row r="19995" spans="1:9" x14ac:dyDescent="0.35">
      <c r="A19995" t="s">
        <v>1257</v>
      </c>
      <c r="B19995" t="s">
        <v>308</v>
      </c>
      <c r="C19995" t="s">
        <v>400</v>
      </c>
      <c r="D19995" t="s">
        <v>1279</v>
      </c>
      <c r="E19995" t="s">
        <v>31</v>
      </c>
      <c r="F19995">
        <v>6115</v>
      </c>
      <c r="G19995">
        <v>3885</v>
      </c>
      <c r="H19995">
        <v>0.63532297628781687</v>
      </c>
      <c r="I19995" t="str">
        <f>VLOOKUP($B19995&amp;$E19995,'Employee List'!$A:$E,5,0)</f>
        <v>E-1383</v>
      </c>
    </row>
    <row r="19996" spans="1:9" x14ac:dyDescent="0.35">
      <c r="A19996" t="s">
        <v>1257</v>
      </c>
      <c r="B19996" t="s">
        <v>308</v>
      </c>
      <c r="C19996" t="s">
        <v>400</v>
      </c>
      <c r="D19996" t="s">
        <v>1280</v>
      </c>
      <c r="E19996" t="s">
        <v>29</v>
      </c>
      <c r="F19996">
        <v>55447</v>
      </c>
      <c r="G19996">
        <v>78434</v>
      </c>
      <c r="H19996">
        <v>1.4145760816635706</v>
      </c>
      <c r="I19996" t="str">
        <f>VLOOKUP($B19996&amp;$E19996,'Employee List'!$A:$E,5,0)</f>
        <v>E-1383</v>
      </c>
    </row>
    <row r="19997" spans="1:9" x14ac:dyDescent="0.35">
      <c r="A19997" t="s">
        <v>1257</v>
      </c>
      <c r="B19997" t="s">
        <v>308</v>
      </c>
      <c r="C19997" t="s">
        <v>400</v>
      </c>
      <c r="D19997" t="s">
        <v>1280</v>
      </c>
      <c r="E19997" t="s">
        <v>30</v>
      </c>
      <c r="F19997">
        <v>54203</v>
      </c>
      <c r="G19997">
        <v>59414</v>
      </c>
      <c r="H19997">
        <v>1.0961385901149383</v>
      </c>
      <c r="I19997" t="str">
        <f>VLOOKUP($B19997&amp;$E19997,'Employee List'!$A:$E,5,0)</f>
        <v>E-1383</v>
      </c>
    </row>
    <row r="19998" spans="1:9" x14ac:dyDescent="0.35">
      <c r="A19998" t="s">
        <v>1257</v>
      </c>
      <c r="B19998" t="s">
        <v>308</v>
      </c>
      <c r="C19998" t="s">
        <v>400</v>
      </c>
      <c r="D19998" t="s">
        <v>1280</v>
      </c>
      <c r="E19998" t="s">
        <v>31</v>
      </c>
      <c r="F19998">
        <v>49399</v>
      </c>
      <c r="G19998">
        <v>96530</v>
      </c>
      <c r="H19998">
        <v>1.954088139436021</v>
      </c>
      <c r="I19998" t="str">
        <f>VLOOKUP($B19998&amp;$E19998,'Employee List'!$A:$E,5,0)</f>
        <v>E-1383</v>
      </c>
    </row>
    <row r="19999" spans="1:9" x14ac:dyDescent="0.35">
      <c r="A19999" t="s">
        <v>1257</v>
      </c>
      <c r="B19999" t="s">
        <v>308</v>
      </c>
      <c r="C19999" t="s">
        <v>400</v>
      </c>
      <c r="D19999" t="s">
        <v>1262</v>
      </c>
      <c r="E19999" t="s">
        <v>29</v>
      </c>
      <c r="F19999">
        <v>20315</v>
      </c>
      <c r="G19999">
        <v>13450</v>
      </c>
      <c r="H19999">
        <v>0.66207236032488304</v>
      </c>
      <c r="I19999" t="str">
        <f>VLOOKUP($B19999&amp;$E19999,'Employee List'!$A:$E,5,0)</f>
        <v>E-1383</v>
      </c>
    </row>
    <row r="20000" spans="1:9" x14ac:dyDescent="0.35">
      <c r="A20000" t="s">
        <v>1257</v>
      </c>
      <c r="B20000" t="s">
        <v>308</v>
      </c>
      <c r="C20000" t="s">
        <v>400</v>
      </c>
      <c r="D20000" t="s">
        <v>1262</v>
      </c>
      <c r="E20000" t="s">
        <v>30</v>
      </c>
      <c r="F20000">
        <v>21987</v>
      </c>
      <c r="G20000">
        <v>19909</v>
      </c>
      <c r="H20000">
        <v>0.90548960749533813</v>
      </c>
      <c r="I20000" t="str">
        <f>VLOOKUP($B20000&amp;$E20000,'Employee List'!$A:$E,5,0)</f>
        <v>E-1383</v>
      </c>
    </row>
    <row r="20001" spans="1:9" x14ac:dyDescent="0.35">
      <c r="A20001" t="s">
        <v>1257</v>
      </c>
      <c r="B20001" t="s">
        <v>308</v>
      </c>
      <c r="C20001" t="s">
        <v>400</v>
      </c>
      <c r="D20001" t="s">
        <v>1262</v>
      </c>
      <c r="E20001" t="s">
        <v>31</v>
      </c>
      <c r="F20001">
        <v>24176</v>
      </c>
      <c r="G20001">
        <v>29775</v>
      </c>
      <c r="H20001">
        <v>1.2315933156849768</v>
      </c>
      <c r="I20001" t="str">
        <f>VLOOKUP($B20001&amp;$E20001,'Employee List'!$A:$E,5,0)</f>
        <v>E-1383</v>
      </c>
    </row>
    <row r="20002" spans="1:9" x14ac:dyDescent="0.35">
      <c r="A20002" t="s">
        <v>1257</v>
      </c>
      <c r="B20002" t="s">
        <v>308</v>
      </c>
      <c r="C20002" t="s">
        <v>400</v>
      </c>
      <c r="D20002" t="s">
        <v>1282</v>
      </c>
      <c r="E20002" t="s">
        <v>30</v>
      </c>
      <c r="F20002">
        <v>5482</v>
      </c>
      <c r="G20002">
        <v>3293</v>
      </c>
      <c r="H20002">
        <v>0.60069317767238239</v>
      </c>
      <c r="I20002" t="str">
        <f>VLOOKUP($B20002&amp;$E20002,'Employee List'!$A:$E,5,0)</f>
        <v>E-1383</v>
      </c>
    </row>
    <row r="20003" spans="1:9" x14ac:dyDescent="0.35">
      <c r="A20003" t="s">
        <v>1257</v>
      </c>
      <c r="B20003" t="s">
        <v>308</v>
      </c>
      <c r="C20003" t="s">
        <v>400</v>
      </c>
      <c r="D20003" t="s">
        <v>1282</v>
      </c>
      <c r="E20003" t="s">
        <v>31</v>
      </c>
      <c r="F20003">
        <v>5874</v>
      </c>
      <c r="G20003">
        <v>1346</v>
      </c>
      <c r="H20003">
        <v>0.22914538644875723</v>
      </c>
      <c r="I20003" t="str">
        <f>VLOOKUP($B20003&amp;$E20003,'Employee List'!$A:$E,5,0)</f>
        <v>E-1383</v>
      </c>
    </row>
    <row r="20004" spans="1:9" x14ac:dyDescent="0.35">
      <c r="A20004" t="s">
        <v>1257</v>
      </c>
      <c r="B20004" t="s">
        <v>308</v>
      </c>
      <c r="C20004" t="s">
        <v>400</v>
      </c>
      <c r="D20004" t="s">
        <v>1281</v>
      </c>
      <c r="E20004" t="s">
        <v>29</v>
      </c>
      <c r="F20004">
        <v>5156</v>
      </c>
      <c r="G20004">
        <v>6999</v>
      </c>
      <c r="H20004">
        <v>1.3574476338246704</v>
      </c>
      <c r="I20004" t="str">
        <f>VLOOKUP($B20004&amp;$E20004,'Employee List'!$A:$E,5,0)</f>
        <v>E-1383</v>
      </c>
    </row>
    <row r="20005" spans="1:9" x14ac:dyDescent="0.35">
      <c r="A20005" t="s">
        <v>1257</v>
      </c>
      <c r="B20005" t="s">
        <v>308</v>
      </c>
      <c r="C20005" t="s">
        <v>400</v>
      </c>
      <c r="D20005" t="s">
        <v>1281</v>
      </c>
      <c r="E20005" t="s">
        <v>30</v>
      </c>
      <c r="F20005">
        <v>2380</v>
      </c>
      <c r="G20005">
        <v>5491</v>
      </c>
      <c r="H20005">
        <v>2.3071428571428569</v>
      </c>
      <c r="I20005" t="str">
        <f>VLOOKUP($B20005&amp;$E20005,'Employee List'!$A:$E,5,0)</f>
        <v>E-1383</v>
      </c>
    </row>
    <row r="20006" spans="1:9" x14ac:dyDescent="0.35">
      <c r="A20006" t="s">
        <v>1257</v>
      </c>
      <c r="B20006" t="s">
        <v>308</v>
      </c>
      <c r="C20006" t="s">
        <v>400</v>
      </c>
      <c r="D20006" t="s">
        <v>1281</v>
      </c>
      <c r="E20006" t="s">
        <v>31</v>
      </c>
      <c r="F20006">
        <v>4523</v>
      </c>
      <c r="G20006">
        <v>4352</v>
      </c>
      <c r="H20006">
        <v>0.96219323457881933</v>
      </c>
      <c r="I20006" t="str">
        <f>VLOOKUP($B20006&amp;$E20006,'Employee List'!$A:$E,5,0)</f>
        <v>E-1383</v>
      </c>
    </row>
    <row r="20007" spans="1:9" x14ac:dyDescent="0.35">
      <c r="A20007" t="s">
        <v>1257</v>
      </c>
      <c r="B20007" t="s">
        <v>309</v>
      </c>
      <c r="C20007" t="s">
        <v>400</v>
      </c>
      <c r="D20007" t="s">
        <v>1274</v>
      </c>
      <c r="E20007" t="s">
        <v>29</v>
      </c>
      <c r="F20007">
        <v>35546</v>
      </c>
      <c r="G20007">
        <v>35415</v>
      </c>
      <c r="H20007">
        <v>0.99631463455803748</v>
      </c>
      <c r="I20007" t="str">
        <f>VLOOKUP($B20007&amp;$E20007,'Employee List'!$A:$E,5,0)</f>
        <v>E-1384</v>
      </c>
    </row>
    <row r="20008" spans="1:9" x14ac:dyDescent="0.35">
      <c r="A20008" t="s">
        <v>1257</v>
      </c>
      <c r="B20008" t="s">
        <v>309</v>
      </c>
      <c r="C20008" t="s">
        <v>400</v>
      </c>
      <c r="D20008" t="s">
        <v>1274</v>
      </c>
      <c r="E20008" t="s">
        <v>30</v>
      </c>
      <c r="F20008">
        <v>37747</v>
      </c>
      <c r="G20008">
        <v>33157</v>
      </c>
      <c r="H20008">
        <v>0.87840093252443907</v>
      </c>
      <c r="I20008" t="str">
        <f>VLOOKUP($B20008&amp;$E20008,'Employee List'!$A:$E,5,0)</f>
        <v>E-1384</v>
      </c>
    </row>
    <row r="20009" spans="1:9" x14ac:dyDescent="0.35">
      <c r="A20009" t="s">
        <v>1257</v>
      </c>
      <c r="B20009" t="s">
        <v>309</v>
      </c>
      <c r="C20009" t="s">
        <v>400</v>
      </c>
      <c r="D20009" t="s">
        <v>1274</v>
      </c>
      <c r="E20009" t="s">
        <v>31</v>
      </c>
      <c r="F20009">
        <v>37477</v>
      </c>
      <c r="G20009">
        <v>25293</v>
      </c>
      <c r="H20009">
        <v>0.6748939349467673</v>
      </c>
      <c r="I20009" t="str">
        <f>VLOOKUP($B20009&amp;$E20009,'Employee List'!$A:$E,5,0)</f>
        <v>E-1384</v>
      </c>
    </row>
    <row r="20010" spans="1:9" x14ac:dyDescent="0.35">
      <c r="A20010" t="s">
        <v>1257</v>
      </c>
      <c r="B20010" t="s">
        <v>309</v>
      </c>
      <c r="C20010" t="s">
        <v>400</v>
      </c>
      <c r="D20010" t="s">
        <v>1263</v>
      </c>
      <c r="E20010" t="s">
        <v>29</v>
      </c>
      <c r="F20010">
        <v>3097</v>
      </c>
      <c r="G20010">
        <v>1499</v>
      </c>
      <c r="H20010">
        <v>0.48401679044236356</v>
      </c>
      <c r="I20010" t="str">
        <f>VLOOKUP($B20010&amp;$E20010,'Employee List'!$A:$E,5,0)</f>
        <v>E-1384</v>
      </c>
    </row>
    <row r="20011" spans="1:9" x14ac:dyDescent="0.35">
      <c r="A20011" t="s">
        <v>1257</v>
      </c>
      <c r="B20011" t="s">
        <v>309</v>
      </c>
      <c r="C20011" t="s">
        <v>400</v>
      </c>
      <c r="D20011" t="s">
        <v>1263</v>
      </c>
      <c r="E20011" t="s">
        <v>30</v>
      </c>
      <c r="F20011">
        <v>3981</v>
      </c>
      <c r="G20011">
        <v>4720</v>
      </c>
      <c r="H20011">
        <v>1.1856317508163778</v>
      </c>
      <c r="I20011" t="str">
        <f>VLOOKUP($B20011&amp;$E20011,'Employee List'!$A:$E,5,0)</f>
        <v>E-1384</v>
      </c>
    </row>
    <row r="20012" spans="1:9" x14ac:dyDescent="0.35">
      <c r="A20012" t="s">
        <v>1257</v>
      </c>
      <c r="B20012" t="s">
        <v>309</v>
      </c>
      <c r="C20012" t="s">
        <v>400</v>
      </c>
      <c r="D20012" t="s">
        <v>1263</v>
      </c>
      <c r="E20012" t="s">
        <v>31</v>
      </c>
      <c r="F20012">
        <v>2552</v>
      </c>
      <c r="G20012">
        <v>4177</v>
      </c>
      <c r="H20012">
        <v>1.636755485893417</v>
      </c>
      <c r="I20012" t="str">
        <f>VLOOKUP($B20012&amp;$E20012,'Employee List'!$A:$E,5,0)</f>
        <v>E-1384</v>
      </c>
    </row>
    <row r="20013" spans="1:9" x14ac:dyDescent="0.35">
      <c r="A20013" t="s">
        <v>1257</v>
      </c>
      <c r="B20013" t="s">
        <v>309</v>
      </c>
      <c r="C20013" t="s">
        <v>400</v>
      </c>
      <c r="D20013" t="s">
        <v>1264</v>
      </c>
      <c r="E20013" t="s">
        <v>29</v>
      </c>
      <c r="F20013">
        <v>2159</v>
      </c>
      <c r="G20013">
        <v>5261</v>
      </c>
      <c r="H20013">
        <v>2.4367762853172765</v>
      </c>
      <c r="I20013" t="str">
        <f>VLOOKUP($B20013&amp;$E20013,'Employee List'!$A:$E,5,0)</f>
        <v>E-1384</v>
      </c>
    </row>
    <row r="20014" spans="1:9" x14ac:dyDescent="0.35">
      <c r="A20014" t="s">
        <v>1257</v>
      </c>
      <c r="B20014" t="s">
        <v>309</v>
      </c>
      <c r="C20014" t="s">
        <v>400</v>
      </c>
      <c r="D20014" t="s">
        <v>1264</v>
      </c>
      <c r="E20014" t="s">
        <v>30</v>
      </c>
      <c r="F20014">
        <v>4593</v>
      </c>
      <c r="G20014">
        <v>4574</v>
      </c>
      <c r="H20014">
        <v>0.99586327019377319</v>
      </c>
      <c r="I20014" t="str">
        <f>VLOOKUP($B20014&amp;$E20014,'Employee List'!$A:$E,5,0)</f>
        <v>E-1384</v>
      </c>
    </row>
    <row r="20015" spans="1:9" x14ac:dyDescent="0.35">
      <c r="A20015" t="s">
        <v>1257</v>
      </c>
      <c r="B20015" t="s">
        <v>309</v>
      </c>
      <c r="C20015" t="s">
        <v>400</v>
      </c>
      <c r="D20015" t="s">
        <v>1264</v>
      </c>
      <c r="E20015" t="s">
        <v>31</v>
      </c>
      <c r="F20015">
        <v>3490</v>
      </c>
      <c r="G20015">
        <v>3915</v>
      </c>
      <c r="H20015">
        <v>1.1217765042979944</v>
      </c>
      <c r="I20015" t="str">
        <f>VLOOKUP($B20015&amp;$E20015,'Employee List'!$A:$E,5,0)</f>
        <v>E-1384</v>
      </c>
    </row>
    <row r="20016" spans="1:9" x14ac:dyDescent="0.35">
      <c r="A20016" t="s">
        <v>1257</v>
      </c>
      <c r="B20016" t="s">
        <v>309</v>
      </c>
      <c r="C20016" t="s">
        <v>400</v>
      </c>
      <c r="D20016" t="s">
        <v>1265</v>
      </c>
      <c r="E20016" t="s">
        <v>29</v>
      </c>
      <c r="F20016">
        <v>9780</v>
      </c>
      <c r="G20016">
        <v>8847</v>
      </c>
      <c r="H20016">
        <v>0.90460122699386503</v>
      </c>
      <c r="I20016" t="str">
        <f>VLOOKUP($B20016&amp;$E20016,'Employee List'!$A:$E,5,0)</f>
        <v>E-1384</v>
      </c>
    </row>
    <row r="20017" spans="1:9" x14ac:dyDescent="0.35">
      <c r="A20017" t="s">
        <v>1257</v>
      </c>
      <c r="B20017" t="s">
        <v>309</v>
      </c>
      <c r="C20017" t="s">
        <v>400</v>
      </c>
      <c r="D20017" t="s">
        <v>1265</v>
      </c>
      <c r="E20017" t="s">
        <v>30</v>
      </c>
      <c r="F20017">
        <v>9575</v>
      </c>
      <c r="G20017">
        <v>19377</v>
      </c>
      <c r="H20017">
        <v>2.0237075718015665</v>
      </c>
      <c r="I20017" t="str">
        <f>VLOOKUP($B20017&amp;$E20017,'Employee List'!$A:$E,5,0)</f>
        <v>E-1384</v>
      </c>
    </row>
    <row r="20018" spans="1:9" x14ac:dyDescent="0.35">
      <c r="A20018" t="s">
        <v>1257</v>
      </c>
      <c r="B20018" t="s">
        <v>309</v>
      </c>
      <c r="C20018" t="s">
        <v>400</v>
      </c>
      <c r="D20018" t="s">
        <v>1265</v>
      </c>
      <c r="E20018" t="s">
        <v>31</v>
      </c>
      <c r="F20018">
        <v>9009</v>
      </c>
      <c r="G20018">
        <v>10248</v>
      </c>
      <c r="H20018">
        <v>1.1375291375291374</v>
      </c>
      <c r="I20018" t="str">
        <f>VLOOKUP($B20018&amp;$E20018,'Employee List'!$A:$E,5,0)</f>
        <v>E-1384</v>
      </c>
    </row>
    <row r="20019" spans="1:9" x14ac:dyDescent="0.35">
      <c r="A20019" t="s">
        <v>1257</v>
      </c>
      <c r="B20019" t="s">
        <v>309</v>
      </c>
      <c r="C20019" t="s">
        <v>400</v>
      </c>
      <c r="D20019" t="s">
        <v>1260</v>
      </c>
      <c r="E20019" t="s">
        <v>29</v>
      </c>
      <c r="F20019">
        <v>62615</v>
      </c>
      <c r="G20019">
        <v>50933</v>
      </c>
      <c r="H20019">
        <v>0.81343128643296336</v>
      </c>
      <c r="I20019" t="str">
        <f>VLOOKUP($B20019&amp;$E20019,'Employee List'!$A:$E,5,0)</f>
        <v>E-1384</v>
      </c>
    </row>
    <row r="20020" spans="1:9" x14ac:dyDescent="0.35">
      <c r="A20020" t="s">
        <v>1257</v>
      </c>
      <c r="B20020" t="s">
        <v>309</v>
      </c>
      <c r="C20020" t="s">
        <v>400</v>
      </c>
      <c r="D20020" t="s">
        <v>1260</v>
      </c>
      <c r="E20020" t="s">
        <v>30</v>
      </c>
      <c r="F20020">
        <v>61219</v>
      </c>
      <c r="G20020">
        <v>84447</v>
      </c>
      <c r="H20020">
        <v>1.3794246884137278</v>
      </c>
      <c r="I20020" t="str">
        <f>VLOOKUP($B20020&amp;$E20020,'Employee List'!$A:$E,5,0)</f>
        <v>E-1384</v>
      </c>
    </row>
    <row r="20021" spans="1:9" x14ac:dyDescent="0.35">
      <c r="A20021" t="s">
        <v>1257</v>
      </c>
      <c r="B20021" t="s">
        <v>309</v>
      </c>
      <c r="C20021" t="s">
        <v>400</v>
      </c>
      <c r="D20021" t="s">
        <v>1260</v>
      </c>
      <c r="E20021" t="s">
        <v>31</v>
      </c>
      <c r="F20021">
        <v>73398</v>
      </c>
      <c r="G20021">
        <v>108787</v>
      </c>
      <c r="H20021">
        <v>1.4821521022371182</v>
      </c>
      <c r="I20021" t="str">
        <f>VLOOKUP($B20021&amp;$E20021,'Employee List'!$A:$E,5,0)</f>
        <v>E-1384</v>
      </c>
    </row>
    <row r="20022" spans="1:9" x14ac:dyDescent="0.35">
      <c r="A20022" t="s">
        <v>1257</v>
      </c>
      <c r="B20022" t="s">
        <v>309</v>
      </c>
      <c r="C20022" t="s">
        <v>400</v>
      </c>
      <c r="D20022" t="s">
        <v>1261</v>
      </c>
      <c r="E20022" t="s">
        <v>29</v>
      </c>
      <c r="F20022">
        <v>55267</v>
      </c>
      <c r="G20022">
        <v>70597</v>
      </c>
      <c r="H20022">
        <v>1.2773807154359744</v>
      </c>
      <c r="I20022" t="str">
        <f>VLOOKUP($B20022&amp;$E20022,'Employee List'!$A:$E,5,0)</f>
        <v>E-1384</v>
      </c>
    </row>
    <row r="20023" spans="1:9" x14ac:dyDescent="0.35">
      <c r="A20023" t="s">
        <v>1257</v>
      </c>
      <c r="B20023" t="s">
        <v>309</v>
      </c>
      <c r="C20023" t="s">
        <v>400</v>
      </c>
      <c r="D20023" t="s">
        <v>1261</v>
      </c>
      <c r="E20023" t="s">
        <v>30</v>
      </c>
      <c r="F20023">
        <v>55618</v>
      </c>
      <c r="G20023">
        <v>57417</v>
      </c>
      <c r="H20023">
        <v>1.0323456434967098</v>
      </c>
      <c r="I20023" t="str">
        <f>VLOOKUP($B20023&amp;$E20023,'Employee List'!$A:$E,5,0)</f>
        <v>E-1384</v>
      </c>
    </row>
    <row r="20024" spans="1:9" x14ac:dyDescent="0.35">
      <c r="A20024" t="s">
        <v>1257</v>
      </c>
      <c r="B20024" t="s">
        <v>309</v>
      </c>
      <c r="C20024" t="s">
        <v>400</v>
      </c>
      <c r="D20024" t="s">
        <v>1261</v>
      </c>
      <c r="E20024" t="s">
        <v>31</v>
      </c>
      <c r="F20024">
        <v>56895</v>
      </c>
      <c r="G20024">
        <v>58815</v>
      </c>
      <c r="H20024">
        <v>1.0337463749011337</v>
      </c>
      <c r="I20024" t="str">
        <f>VLOOKUP($B20024&amp;$E20024,'Employee List'!$A:$E,5,0)</f>
        <v>E-1384</v>
      </c>
    </row>
    <row r="20025" spans="1:9" x14ac:dyDescent="0.35">
      <c r="A20025" t="s">
        <v>1257</v>
      </c>
      <c r="B20025" t="s">
        <v>309</v>
      </c>
      <c r="C20025" t="s">
        <v>400</v>
      </c>
      <c r="D20025" t="s">
        <v>1266</v>
      </c>
      <c r="E20025" t="s">
        <v>29</v>
      </c>
      <c r="F20025">
        <v>17696</v>
      </c>
      <c r="G20025">
        <v>20516</v>
      </c>
      <c r="H20025">
        <v>1.1593580470162748</v>
      </c>
      <c r="I20025" t="str">
        <f>VLOOKUP($B20025&amp;$E20025,'Employee List'!$A:$E,5,0)</f>
        <v>E-1384</v>
      </c>
    </row>
    <row r="20026" spans="1:9" x14ac:dyDescent="0.35">
      <c r="A20026" t="s">
        <v>1257</v>
      </c>
      <c r="B20026" t="s">
        <v>309</v>
      </c>
      <c r="C20026" t="s">
        <v>400</v>
      </c>
      <c r="D20026" t="s">
        <v>1266</v>
      </c>
      <c r="E20026" t="s">
        <v>30</v>
      </c>
      <c r="F20026">
        <v>16326</v>
      </c>
      <c r="G20026">
        <v>25763</v>
      </c>
      <c r="H20026">
        <v>1.5780350361386746</v>
      </c>
      <c r="I20026" t="str">
        <f>VLOOKUP($B20026&amp;$E20026,'Employee List'!$A:$E,5,0)</f>
        <v>E-1384</v>
      </c>
    </row>
    <row r="20027" spans="1:9" x14ac:dyDescent="0.35">
      <c r="A20027" t="s">
        <v>1257</v>
      </c>
      <c r="B20027" t="s">
        <v>309</v>
      </c>
      <c r="C20027" t="s">
        <v>400</v>
      </c>
      <c r="D20027" t="s">
        <v>1266</v>
      </c>
      <c r="E20027" t="s">
        <v>31</v>
      </c>
      <c r="F20027">
        <v>19469</v>
      </c>
      <c r="G20027">
        <v>22506</v>
      </c>
      <c r="H20027">
        <v>1.1559915763521496</v>
      </c>
      <c r="I20027" t="str">
        <f>VLOOKUP($B20027&amp;$E20027,'Employee List'!$A:$E,5,0)</f>
        <v>E-1384</v>
      </c>
    </row>
    <row r="20028" spans="1:9" x14ac:dyDescent="0.35">
      <c r="A20028" t="s">
        <v>1257</v>
      </c>
      <c r="B20028" t="s">
        <v>309</v>
      </c>
      <c r="C20028" t="s">
        <v>400</v>
      </c>
      <c r="D20028" t="s">
        <v>1267</v>
      </c>
      <c r="E20028" t="s">
        <v>29</v>
      </c>
      <c r="F20028">
        <v>24055</v>
      </c>
      <c r="G20028">
        <v>24173</v>
      </c>
      <c r="H20028">
        <v>1.0049054250675535</v>
      </c>
      <c r="I20028" t="str">
        <f>VLOOKUP($B20028&amp;$E20028,'Employee List'!$A:$E,5,0)</f>
        <v>E-1384</v>
      </c>
    </row>
    <row r="20029" spans="1:9" x14ac:dyDescent="0.35">
      <c r="A20029" t="s">
        <v>1257</v>
      </c>
      <c r="B20029" t="s">
        <v>309</v>
      </c>
      <c r="C20029" t="s">
        <v>400</v>
      </c>
      <c r="D20029" t="s">
        <v>1267</v>
      </c>
      <c r="E20029" t="s">
        <v>30</v>
      </c>
      <c r="F20029">
        <v>27309</v>
      </c>
      <c r="G20029">
        <v>27765</v>
      </c>
      <c r="H20029">
        <v>1.0166977919367242</v>
      </c>
      <c r="I20029" t="str">
        <f>VLOOKUP($B20029&amp;$E20029,'Employee List'!$A:$E,5,0)</f>
        <v>E-1384</v>
      </c>
    </row>
    <row r="20030" spans="1:9" x14ac:dyDescent="0.35">
      <c r="A20030" t="s">
        <v>1257</v>
      </c>
      <c r="B20030" t="s">
        <v>309</v>
      </c>
      <c r="C20030" t="s">
        <v>400</v>
      </c>
      <c r="D20030" t="s">
        <v>1267</v>
      </c>
      <c r="E20030" t="s">
        <v>31</v>
      </c>
      <c r="F20030">
        <v>25394</v>
      </c>
      <c r="G20030">
        <v>25151</v>
      </c>
      <c r="H20030">
        <v>0.99043081042766012</v>
      </c>
      <c r="I20030" t="str">
        <f>VLOOKUP($B20030&amp;$E20030,'Employee List'!$A:$E,5,0)</f>
        <v>E-1384</v>
      </c>
    </row>
    <row r="20031" spans="1:9" x14ac:dyDescent="0.35">
      <c r="A20031" t="s">
        <v>1257</v>
      </c>
      <c r="B20031" t="s">
        <v>309</v>
      </c>
      <c r="C20031" t="s">
        <v>400</v>
      </c>
      <c r="D20031" t="s">
        <v>1268</v>
      </c>
      <c r="E20031" t="s">
        <v>29</v>
      </c>
      <c r="F20031">
        <v>14929</v>
      </c>
      <c r="G20031">
        <v>15033</v>
      </c>
      <c r="H20031">
        <v>1.0069663071873536</v>
      </c>
      <c r="I20031" t="str">
        <f>VLOOKUP($B20031&amp;$E20031,'Employee List'!$A:$E,5,0)</f>
        <v>E-1384</v>
      </c>
    </row>
    <row r="20032" spans="1:9" x14ac:dyDescent="0.35">
      <c r="A20032" t="s">
        <v>1257</v>
      </c>
      <c r="B20032" t="s">
        <v>309</v>
      </c>
      <c r="C20032" t="s">
        <v>400</v>
      </c>
      <c r="D20032" t="s">
        <v>1268</v>
      </c>
      <c r="E20032" t="s">
        <v>30</v>
      </c>
      <c r="F20032">
        <v>13472</v>
      </c>
      <c r="G20032">
        <v>9654</v>
      </c>
      <c r="H20032">
        <v>0.71659738717339672</v>
      </c>
      <c r="I20032" t="str">
        <f>VLOOKUP($B20032&amp;$E20032,'Employee List'!$A:$E,5,0)</f>
        <v>E-1384</v>
      </c>
    </row>
    <row r="20033" spans="1:9" x14ac:dyDescent="0.35">
      <c r="A20033" t="s">
        <v>1257</v>
      </c>
      <c r="B20033" t="s">
        <v>309</v>
      </c>
      <c r="C20033" t="s">
        <v>400</v>
      </c>
      <c r="D20033" t="s">
        <v>1268</v>
      </c>
      <c r="E20033" t="s">
        <v>31</v>
      </c>
      <c r="F20033">
        <v>11873</v>
      </c>
      <c r="G20033">
        <v>8840</v>
      </c>
      <c r="H20033">
        <v>0.74454644992840902</v>
      </c>
      <c r="I20033" t="str">
        <f>VLOOKUP($B20033&amp;$E20033,'Employee List'!$A:$E,5,0)</f>
        <v>E-1384</v>
      </c>
    </row>
    <row r="20034" spans="1:9" x14ac:dyDescent="0.35">
      <c r="A20034" t="s">
        <v>1257</v>
      </c>
      <c r="B20034" t="s">
        <v>309</v>
      </c>
      <c r="C20034" t="s">
        <v>400</v>
      </c>
      <c r="D20034" t="s">
        <v>1269</v>
      </c>
      <c r="E20034" t="s">
        <v>29</v>
      </c>
      <c r="F20034">
        <v>2344</v>
      </c>
      <c r="G20034">
        <v>9233</v>
      </c>
      <c r="H20034">
        <v>3.9389931740614332</v>
      </c>
      <c r="I20034" t="str">
        <f>VLOOKUP($B20034&amp;$E20034,'Employee List'!$A:$E,5,0)</f>
        <v>E-1384</v>
      </c>
    </row>
    <row r="20035" spans="1:9" x14ac:dyDescent="0.35">
      <c r="A20035" t="s">
        <v>1257</v>
      </c>
      <c r="B20035" t="s">
        <v>309</v>
      </c>
      <c r="C20035" t="s">
        <v>400</v>
      </c>
      <c r="D20035" t="s">
        <v>1269</v>
      </c>
      <c r="E20035" t="s">
        <v>30</v>
      </c>
      <c r="F20035">
        <v>2664</v>
      </c>
      <c r="G20035">
        <v>12189</v>
      </c>
      <c r="H20035">
        <v>4.5754504504504503</v>
      </c>
      <c r="I20035" t="str">
        <f>VLOOKUP($B20035&amp;$E20035,'Employee List'!$A:$E,5,0)</f>
        <v>E-1384</v>
      </c>
    </row>
    <row r="20036" spans="1:9" x14ac:dyDescent="0.35">
      <c r="A20036" t="s">
        <v>1257</v>
      </c>
      <c r="B20036" t="s">
        <v>309</v>
      </c>
      <c r="C20036" t="s">
        <v>400</v>
      </c>
      <c r="D20036" t="s">
        <v>1269</v>
      </c>
      <c r="E20036" t="s">
        <v>31</v>
      </c>
      <c r="F20036">
        <v>4725</v>
      </c>
      <c r="G20036">
        <v>4378</v>
      </c>
      <c r="H20036">
        <v>0.92656084656084658</v>
      </c>
      <c r="I20036" t="str">
        <f>VLOOKUP($B20036&amp;$E20036,'Employee List'!$A:$E,5,0)</f>
        <v>E-1384</v>
      </c>
    </row>
    <row r="20037" spans="1:9" x14ac:dyDescent="0.35">
      <c r="A20037" t="s">
        <v>1257</v>
      </c>
      <c r="B20037" t="s">
        <v>309</v>
      </c>
      <c r="C20037" t="s">
        <v>400</v>
      </c>
      <c r="D20037" t="s">
        <v>1270</v>
      </c>
      <c r="E20037" t="s">
        <v>29</v>
      </c>
      <c r="F20037">
        <v>3910</v>
      </c>
      <c r="G20037">
        <v>6723</v>
      </c>
      <c r="H20037">
        <v>1.7194373401534526</v>
      </c>
      <c r="I20037" t="str">
        <f>VLOOKUP($B20037&amp;$E20037,'Employee List'!$A:$E,5,0)</f>
        <v>E-1384</v>
      </c>
    </row>
    <row r="20038" spans="1:9" x14ac:dyDescent="0.35">
      <c r="A20038" t="s">
        <v>1257</v>
      </c>
      <c r="B20038" t="s">
        <v>309</v>
      </c>
      <c r="C20038" t="s">
        <v>400</v>
      </c>
      <c r="D20038" t="s">
        <v>1270</v>
      </c>
      <c r="E20038" t="s">
        <v>30</v>
      </c>
      <c r="F20038">
        <v>3708</v>
      </c>
      <c r="G20038">
        <v>4607</v>
      </c>
      <c r="H20038">
        <v>1.2424487594390508</v>
      </c>
      <c r="I20038" t="str">
        <f>VLOOKUP($B20038&amp;$E20038,'Employee List'!$A:$E,5,0)</f>
        <v>E-1384</v>
      </c>
    </row>
    <row r="20039" spans="1:9" x14ac:dyDescent="0.35">
      <c r="A20039" t="s">
        <v>1257</v>
      </c>
      <c r="B20039" t="s">
        <v>309</v>
      </c>
      <c r="C20039" t="s">
        <v>400</v>
      </c>
      <c r="D20039" t="s">
        <v>1270</v>
      </c>
      <c r="E20039" t="s">
        <v>31</v>
      </c>
      <c r="F20039">
        <v>4433</v>
      </c>
      <c r="G20039">
        <v>6811</v>
      </c>
      <c r="H20039">
        <v>1.536431310624859</v>
      </c>
      <c r="I20039" t="str">
        <f>VLOOKUP($B20039&amp;$E20039,'Employee List'!$A:$E,5,0)</f>
        <v>E-1384</v>
      </c>
    </row>
    <row r="20040" spans="1:9" x14ac:dyDescent="0.35">
      <c r="A20040" t="s">
        <v>1257</v>
      </c>
      <c r="B20040" t="s">
        <v>309</v>
      </c>
      <c r="C20040" t="s">
        <v>400</v>
      </c>
      <c r="D20040" t="s">
        <v>1271</v>
      </c>
      <c r="E20040" t="s">
        <v>29</v>
      </c>
      <c r="F20040">
        <v>17243</v>
      </c>
      <c r="G20040">
        <v>22216</v>
      </c>
      <c r="H20040">
        <v>1.2884068897523633</v>
      </c>
      <c r="I20040" t="str">
        <f>VLOOKUP($B20040&amp;$E20040,'Employee List'!$A:$E,5,0)</f>
        <v>E-1384</v>
      </c>
    </row>
    <row r="20041" spans="1:9" x14ac:dyDescent="0.35">
      <c r="A20041" t="s">
        <v>1257</v>
      </c>
      <c r="B20041" t="s">
        <v>309</v>
      </c>
      <c r="C20041" t="s">
        <v>400</v>
      </c>
      <c r="D20041" t="s">
        <v>1271</v>
      </c>
      <c r="E20041" t="s">
        <v>30</v>
      </c>
      <c r="F20041">
        <v>17159</v>
      </c>
      <c r="G20041">
        <v>17574</v>
      </c>
      <c r="H20041">
        <v>1.0241855585989859</v>
      </c>
      <c r="I20041" t="str">
        <f>VLOOKUP($B20041&amp;$E20041,'Employee List'!$A:$E,5,0)</f>
        <v>E-1384</v>
      </c>
    </row>
    <row r="20042" spans="1:9" x14ac:dyDescent="0.35">
      <c r="A20042" t="s">
        <v>1257</v>
      </c>
      <c r="B20042" t="s">
        <v>309</v>
      </c>
      <c r="C20042" t="s">
        <v>400</v>
      </c>
      <c r="D20042" t="s">
        <v>1271</v>
      </c>
      <c r="E20042" t="s">
        <v>31</v>
      </c>
      <c r="F20042">
        <v>16390</v>
      </c>
      <c r="G20042">
        <v>9624</v>
      </c>
      <c r="H20042">
        <v>0.58718730933496033</v>
      </c>
      <c r="I20042" t="str">
        <f>VLOOKUP($B20042&amp;$E20042,'Employee List'!$A:$E,5,0)</f>
        <v>E-1384</v>
      </c>
    </row>
    <row r="20043" spans="1:9" x14ac:dyDescent="0.35">
      <c r="A20043" t="s">
        <v>1257</v>
      </c>
      <c r="B20043" t="s">
        <v>309</v>
      </c>
      <c r="C20043" t="s">
        <v>400</v>
      </c>
      <c r="D20043" t="s">
        <v>1258</v>
      </c>
      <c r="E20043" t="s">
        <v>29</v>
      </c>
      <c r="F20043">
        <v>151573</v>
      </c>
      <c r="G20043">
        <v>192892</v>
      </c>
      <c r="H20043">
        <v>1.2726013208157125</v>
      </c>
      <c r="I20043" t="str">
        <f>VLOOKUP($B20043&amp;$E20043,'Employee List'!$A:$E,5,0)</f>
        <v>E-1384</v>
      </c>
    </row>
    <row r="20044" spans="1:9" x14ac:dyDescent="0.35">
      <c r="A20044" t="s">
        <v>1257</v>
      </c>
      <c r="B20044" t="s">
        <v>309</v>
      </c>
      <c r="C20044" t="s">
        <v>400</v>
      </c>
      <c r="D20044" t="s">
        <v>1258</v>
      </c>
      <c r="E20044" t="s">
        <v>30</v>
      </c>
      <c r="F20044">
        <v>148015</v>
      </c>
      <c r="G20044">
        <v>186634</v>
      </c>
      <c r="H20044">
        <v>1.2609127453298652</v>
      </c>
      <c r="I20044" t="str">
        <f>VLOOKUP($B20044&amp;$E20044,'Employee List'!$A:$E,5,0)</f>
        <v>E-1384</v>
      </c>
    </row>
    <row r="20045" spans="1:9" x14ac:dyDescent="0.35">
      <c r="A20045" t="s">
        <v>1257</v>
      </c>
      <c r="B20045" t="s">
        <v>309</v>
      </c>
      <c r="C20045" t="s">
        <v>400</v>
      </c>
      <c r="D20045" t="s">
        <v>1258</v>
      </c>
      <c r="E20045" t="s">
        <v>31</v>
      </c>
      <c r="F20045">
        <v>140426</v>
      </c>
      <c r="G20045">
        <v>113253</v>
      </c>
      <c r="H20045">
        <v>0.80649594804380953</v>
      </c>
      <c r="I20045" t="str">
        <f>VLOOKUP($B20045&amp;$E20045,'Employee List'!$A:$E,5,0)</f>
        <v>E-1384</v>
      </c>
    </row>
    <row r="20046" spans="1:9" x14ac:dyDescent="0.35">
      <c r="A20046" t="s">
        <v>1257</v>
      </c>
      <c r="B20046" t="s">
        <v>309</v>
      </c>
      <c r="C20046" t="s">
        <v>400</v>
      </c>
      <c r="D20046" t="s">
        <v>1272</v>
      </c>
      <c r="E20046" t="s">
        <v>29</v>
      </c>
      <c r="F20046">
        <v>13627</v>
      </c>
      <c r="G20046">
        <v>25507</v>
      </c>
      <c r="H20046">
        <v>1.8717986350627431</v>
      </c>
      <c r="I20046" t="str">
        <f>VLOOKUP($B20046&amp;$E20046,'Employee List'!$A:$E,5,0)</f>
        <v>E-1384</v>
      </c>
    </row>
    <row r="20047" spans="1:9" x14ac:dyDescent="0.35">
      <c r="A20047" t="s">
        <v>1257</v>
      </c>
      <c r="B20047" t="s">
        <v>309</v>
      </c>
      <c r="C20047" t="s">
        <v>400</v>
      </c>
      <c r="D20047" t="s">
        <v>1272</v>
      </c>
      <c r="E20047" t="s">
        <v>30</v>
      </c>
      <c r="F20047">
        <v>14870</v>
      </c>
      <c r="G20047">
        <v>29367</v>
      </c>
      <c r="H20047">
        <v>1.974915938130464</v>
      </c>
      <c r="I20047" t="str">
        <f>VLOOKUP($B20047&amp;$E20047,'Employee List'!$A:$E,5,0)</f>
        <v>E-1384</v>
      </c>
    </row>
    <row r="20048" spans="1:9" x14ac:dyDescent="0.35">
      <c r="A20048" t="s">
        <v>1257</v>
      </c>
      <c r="B20048" t="s">
        <v>309</v>
      </c>
      <c r="C20048" t="s">
        <v>400</v>
      </c>
      <c r="D20048" t="s">
        <v>1272</v>
      </c>
      <c r="E20048" t="s">
        <v>31</v>
      </c>
      <c r="F20048">
        <v>15775</v>
      </c>
      <c r="G20048">
        <v>19169</v>
      </c>
      <c r="H20048">
        <v>1.2151505546751189</v>
      </c>
      <c r="I20048" t="str">
        <f>VLOOKUP($B20048&amp;$E20048,'Employee List'!$A:$E,5,0)</f>
        <v>E-1384</v>
      </c>
    </row>
    <row r="20049" spans="1:9" x14ac:dyDescent="0.35">
      <c r="A20049" t="s">
        <v>1257</v>
      </c>
      <c r="B20049" t="s">
        <v>309</v>
      </c>
      <c r="C20049" t="s">
        <v>400</v>
      </c>
      <c r="D20049" t="s">
        <v>1259</v>
      </c>
      <c r="E20049" t="s">
        <v>29</v>
      </c>
      <c r="F20049">
        <v>84598</v>
      </c>
      <c r="G20049">
        <v>76824</v>
      </c>
      <c r="H20049">
        <v>0.90810657462351352</v>
      </c>
      <c r="I20049" t="str">
        <f>VLOOKUP($B20049&amp;$E20049,'Employee List'!$A:$E,5,0)</f>
        <v>E-1384</v>
      </c>
    </row>
    <row r="20050" spans="1:9" x14ac:dyDescent="0.35">
      <c r="A20050" t="s">
        <v>1257</v>
      </c>
      <c r="B20050" t="s">
        <v>309</v>
      </c>
      <c r="C20050" t="s">
        <v>400</v>
      </c>
      <c r="D20050" t="s">
        <v>1259</v>
      </c>
      <c r="E20050" t="s">
        <v>30</v>
      </c>
      <c r="F20050">
        <v>89468</v>
      </c>
      <c r="G20050">
        <v>65760</v>
      </c>
      <c r="H20050">
        <v>0.73501140072428128</v>
      </c>
      <c r="I20050" t="str">
        <f>VLOOKUP($B20050&amp;$E20050,'Employee List'!$A:$E,5,0)</f>
        <v>E-1384</v>
      </c>
    </row>
    <row r="20051" spans="1:9" x14ac:dyDescent="0.35">
      <c r="A20051" t="s">
        <v>1257</v>
      </c>
      <c r="B20051" t="s">
        <v>309</v>
      </c>
      <c r="C20051" t="s">
        <v>400</v>
      </c>
      <c r="D20051" t="s">
        <v>1259</v>
      </c>
      <c r="E20051" t="s">
        <v>31</v>
      </c>
      <c r="F20051">
        <v>91876</v>
      </c>
      <c r="G20051">
        <v>59844</v>
      </c>
      <c r="H20051">
        <v>0.6513561757150943</v>
      </c>
      <c r="I20051" t="str">
        <f>VLOOKUP($B20051&amp;$E20051,'Employee List'!$A:$E,5,0)</f>
        <v>E-1384</v>
      </c>
    </row>
    <row r="20052" spans="1:9" x14ac:dyDescent="0.35">
      <c r="A20052" t="s">
        <v>1257</v>
      </c>
      <c r="B20052" t="s">
        <v>309</v>
      </c>
      <c r="C20052" t="s">
        <v>400</v>
      </c>
      <c r="D20052" t="s">
        <v>1273</v>
      </c>
      <c r="E20052" t="s">
        <v>29</v>
      </c>
      <c r="F20052">
        <v>8822</v>
      </c>
      <c r="G20052">
        <v>7385</v>
      </c>
      <c r="H20052">
        <v>0.83711176603944681</v>
      </c>
      <c r="I20052" t="str">
        <f>VLOOKUP($B20052&amp;$E20052,'Employee List'!$A:$E,5,0)</f>
        <v>E-1384</v>
      </c>
    </row>
    <row r="20053" spans="1:9" x14ac:dyDescent="0.35">
      <c r="A20053" t="s">
        <v>1257</v>
      </c>
      <c r="B20053" t="s">
        <v>309</v>
      </c>
      <c r="C20053" t="s">
        <v>400</v>
      </c>
      <c r="D20053" t="s">
        <v>1273</v>
      </c>
      <c r="E20053" t="s">
        <v>30</v>
      </c>
      <c r="F20053">
        <v>8026</v>
      </c>
      <c r="G20053">
        <v>6315</v>
      </c>
      <c r="H20053">
        <v>0.78681784201345628</v>
      </c>
      <c r="I20053" t="str">
        <f>VLOOKUP($B20053&amp;$E20053,'Employee List'!$A:$E,5,0)</f>
        <v>E-1384</v>
      </c>
    </row>
    <row r="20054" spans="1:9" x14ac:dyDescent="0.35">
      <c r="A20054" t="s">
        <v>1257</v>
      </c>
      <c r="B20054" t="s">
        <v>309</v>
      </c>
      <c r="C20054" t="s">
        <v>400</v>
      </c>
      <c r="D20054" t="s">
        <v>1273</v>
      </c>
      <c r="E20054" t="s">
        <v>31</v>
      </c>
      <c r="F20054">
        <v>7338</v>
      </c>
      <c r="G20054">
        <v>7927</v>
      </c>
      <c r="H20054">
        <v>1.0802671027527937</v>
      </c>
      <c r="I20054" t="str">
        <f>VLOOKUP($B20054&amp;$E20054,'Employee List'!$A:$E,5,0)</f>
        <v>E-1384</v>
      </c>
    </row>
    <row r="20055" spans="1:9" x14ac:dyDescent="0.35">
      <c r="A20055" t="s">
        <v>1257</v>
      </c>
      <c r="B20055" t="s">
        <v>309</v>
      </c>
      <c r="C20055" t="s">
        <v>400</v>
      </c>
      <c r="D20055" t="s">
        <v>1275</v>
      </c>
      <c r="E20055" t="s">
        <v>29</v>
      </c>
      <c r="F20055">
        <v>7315</v>
      </c>
      <c r="G20055">
        <v>1418</v>
      </c>
      <c r="H20055">
        <v>0.19384825700615174</v>
      </c>
      <c r="I20055" t="str">
        <f>VLOOKUP($B20055&amp;$E20055,'Employee List'!$A:$E,5,0)</f>
        <v>E-1384</v>
      </c>
    </row>
    <row r="20056" spans="1:9" x14ac:dyDescent="0.35">
      <c r="A20056" t="s">
        <v>1257</v>
      </c>
      <c r="B20056" t="s">
        <v>309</v>
      </c>
      <c r="C20056" t="s">
        <v>400</v>
      </c>
      <c r="D20056" t="s">
        <v>1275</v>
      </c>
      <c r="E20056" t="s">
        <v>30</v>
      </c>
      <c r="F20056">
        <v>6917</v>
      </c>
      <c r="G20056">
        <v>3940</v>
      </c>
      <c r="H20056">
        <v>0.56961110307936968</v>
      </c>
      <c r="I20056" t="str">
        <f>VLOOKUP($B20056&amp;$E20056,'Employee List'!$A:$E,5,0)</f>
        <v>E-1384</v>
      </c>
    </row>
    <row r="20057" spans="1:9" x14ac:dyDescent="0.35">
      <c r="A20057" t="s">
        <v>1257</v>
      </c>
      <c r="B20057" t="s">
        <v>309</v>
      </c>
      <c r="C20057" t="s">
        <v>400</v>
      </c>
      <c r="D20057" t="s">
        <v>1275</v>
      </c>
      <c r="E20057" t="s">
        <v>31</v>
      </c>
      <c r="F20057">
        <v>4442</v>
      </c>
      <c r="G20057">
        <v>1819</v>
      </c>
      <c r="H20057">
        <v>0.40950022512381812</v>
      </c>
      <c r="I20057" t="str">
        <f>VLOOKUP($B20057&amp;$E20057,'Employee List'!$A:$E,5,0)</f>
        <v>E-1384</v>
      </c>
    </row>
    <row r="20058" spans="1:9" x14ac:dyDescent="0.35">
      <c r="A20058" t="s">
        <v>1257</v>
      </c>
      <c r="B20058" t="s">
        <v>309</v>
      </c>
      <c r="C20058" t="s">
        <v>400</v>
      </c>
      <c r="D20058" t="s">
        <v>1276</v>
      </c>
      <c r="E20058" t="s">
        <v>29</v>
      </c>
      <c r="F20058">
        <v>1884</v>
      </c>
      <c r="G20058">
        <v>6934</v>
      </c>
      <c r="H20058">
        <v>3.680467091295117</v>
      </c>
      <c r="I20058" t="str">
        <f>VLOOKUP($B20058&amp;$E20058,'Employee List'!$A:$E,5,0)</f>
        <v>E-1384</v>
      </c>
    </row>
    <row r="20059" spans="1:9" x14ac:dyDescent="0.35">
      <c r="A20059" t="s">
        <v>1257</v>
      </c>
      <c r="B20059" t="s">
        <v>309</v>
      </c>
      <c r="C20059" t="s">
        <v>400</v>
      </c>
      <c r="D20059" t="s">
        <v>1276</v>
      </c>
      <c r="E20059" t="s">
        <v>30</v>
      </c>
      <c r="F20059">
        <v>4615</v>
      </c>
      <c r="G20059">
        <v>3302</v>
      </c>
      <c r="H20059">
        <v>0.71549295774647892</v>
      </c>
      <c r="I20059" t="str">
        <f>VLOOKUP($B20059&amp;$E20059,'Employee List'!$A:$E,5,0)</f>
        <v>E-1384</v>
      </c>
    </row>
    <row r="20060" spans="1:9" x14ac:dyDescent="0.35">
      <c r="A20060" t="s">
        <v>1257</v>
      </c>
      <c r="B20060" t="s">
        <v>309</v>
      </c>
      <c r="C20060" t="s">
        <v>400</v>
      </c>
      <c r="D20060" t="s">
        <v>1276</v>
      </c>
      <c r="E20060" t="s">
        <v>31</v>
      </c>
      <c r="F20060">
        <v>3199</v>
      </c>
      <c r="G20060">
        <v>6589</v>
      </c>
      <c r="H20060">
        <v>2.0597061581744294</v>
      </c>
      <c r="I20060" t="str">
        <f>VLOOKUP($B20060&amp;$E20060,'Employee List'!$A:$E,5,0)</f>
        <v>E-1384</v>
      </c>
    </row>
    <row r="20061" spans="1:9" x14ac:dyDescent="0.35">
      <c r="A20061" t="s">
        <v>1257</v>
      </c>
      <c r="B20061" t="s">
        <v>309</v>
      </c>
      <c r="C20061" t="s">
        <v>400</v>
      </c>
      <c r="D20061" t="s">
        <v>1277</v>
      </c>
      <c r="E20061" t="s">
        <v>29</v>
      </c>
      <c r="F20061">
        <v>6896</v>
      </c>
      <c r="G20061">
        <v>7441</v>
      </c>
      <c r="H20061">
        <v>1.0790313225058004</v>
      </c>
      <c r="I20061" t="str">
        <f>VLOOKUP($B20061&amp;$E20061,'Employee List'!$A:$E,5,0)</f>
        <v>E-1384</v>
      </c>
    </row>
    <row r="20062" spans="1:9" x14ac:dyDescent="0.35">
      <c r="A20062" t="s">
        <v>1257</v>
      </c>
      <c r="B20062" t="s">
        <v>309</v>
      </c>
      <c r="C20062" t="s">
        <v>400</v>
      </c>
      <c r="D20062" t="s">
        <v>1277</v>
      </c>
      <c r="E20062" t="s">
        <v>30</v>
      </c>
      <c r="F20062">
        <v>8097</v>
      </c>
      <c r="G20062">
        <v>6653</v>
      </c>
      <c r="H20062">
        <v>0.82166234407805361</v>
      </c>
      <c r="I20062" t="str">
        <f>VLOOKUP($B20062&amp;$E20062,'Employee List'!$A:$E,5,0)</f>
        <v>E-1384</v>
      </c>
    </row>
    <row r="20063" spans="1:9" x14ac:dyDescent="0.35">
      <c r="A20063" t="s">
        <v>1257</v>
      </c>
      <c r="B20063" t="s">
        <v>309</v>
      </c>
      <c r="C20063" t="s">
        <v>400</v>
      </c>
      <c r="D20063" t="s">
        <v>1277</v>
      </c>
      <c r="E20063" t="s">
        <v>31</v>
      </c>
      <c r="F20063">
        <v>10310</v>
      </c>
      <c r="G20063">
        <v>8108</v>
      </c>
      <c r="H20063">
        <v>0.78642095053346261</v>
      </c>
      <c r="I20063" t="str">
        <f>VLOOKUP($B20063&amp;$E20063,'Employee List'!$A:$E,5,0)</f>
        <v>E-1384</v>
      </c>
    </row>
    <row r="20064" spans="1:9" x14ac:dyDescent="0.35">
      <c r="A20064" t="s">
        <v>1257</v>
      </c>
      <c r="B20064" t="s">
        <v>309</v>
      </c>
      <c r="C20064" t="s">
        <v>400</v>
      </c>
      <c r="D20064" t="s">
        <v>1278</v>
      </c>
      <c r="E20064" t="s">
        <v>29</v>
      </c>
      <c r="F20064">
        <v>13312</v>
      </c>
      <c r="G20064">
        <v>10691</v>
      </c>
      <c r="H20064">
        <v>0.80310997596153844</v>
      </c>
      <c r="I20064" t="str">
        <f>VLOOKUP($B20064&amp;$E20064,'Employee List'!$A:$E,5,0)</f>
        <v>E-1384</v>
      </c>
    </row>
    <row r="20065" spans="1:9" x14ac:dyDescent="0.35">
      <c r="A20065" t="s">
        <v>1257</v>
      </c>
      <c r="B20065" t="s">
        <v>309</v>
      </c>
      <c r="C20065" t="s">
        <v>400</v>
      </c>
      <c r="D20065" t="s">
        <v>1278</v>
      </c>
      <c r="E20065" t="s">
        <v>30</v>
      </c>
      <c r="F20065">
        <v>11674</v>
      </c>
      <c r="G20065">
        <v>12159</v>
      </c>
      <c r="H20065">
        <v>1.0415453143738223</v>
      </c>
      <c r="I20065" t="str">
        <f>VLOOKUP($B20065&amp;$E20065,'Employee List'!$A:$E,5,0)</f>
        <v>E-1384</v>
      </c>
    </row>
    <row r="20066" spans="1:9" x14ac:dyDescent="0.35">
      <c r="A20066" t="s">
        <v>1257</v>
      </c>
      <c r="B20066" t="s">
        <v>309</v>
      </c>
      <c r="C20066" t="s">
        <v>400</v>
      </c>
      <c r="D20066" t="s">
        <v>1278</v>
      </c>
      <c r="E20066" t="s">
        <v>31</v>
      </c>
      <c r="F20066">
        <v>9731</v>
      </c>
      <c r="G20066">
        <v>7432</v>
      </c>
      <c r="H20066">
        <v>0.76374473332648241</v>
      </c>
      <c r="I20066" t="str">
        <f>VLOOKUP($B20066&amp;$E20066,'Employee List'!$A:$E,5,0)</f>
        <v>E-1384</v>
      </c>
    </row>
    <row r="20067" spans="1:9" x14ac:dyDescent="0.35">
      <c r="A20067" t="s">
        <v>1257</v>
      </c>
      <c r="B20067" t="s">
        <v>309</v>
      </c>
      <c r="C20067" t="s">
        <v>400</v>
      </c>
      <c r="D20067" t="s">
        <v>1279</v>
      </c>
      <c r="E20067" t="s">
        <v>29</v>
      </c>
      <c r="F20067">
        <v>2160</v>
      </c>
      <c r="G20067">
        <v>1356</v>
      </c>
      <c r="H20067">
        <v>0.62777777777777777</v>
      </c>
      <c r="I20067" t="str">
        <f>VLOOKUP($B20067&amp;$E20067,'Employee List'!$A:$E,5,0)</f>
        <v>E-1384</v>
      </c>
    </row>
    <row r="20068" spans="1:9" x14ac:dyDescent="0.35">
      <c r="A20068" t="s">
        <v>1257</v>
      </c>
      <c r="B20068" t="s">
        <v>309</v>
      </c>
      <c r="C20068" t="s">
        <v>400</v>
      </c>
      <c r="D20068" t="s">
        <v>1279</v>
      </c>
      <c r="E20068" t="s">
        <v>30</v>
      </c>
      <c r="F20068">
        <v>1138</v>
      </c>
      <c r="G20068">
        <v>4081</v>
      </c>
      <c r="H20068">
        <v>3.586115992970123</v>
      </c>
      <c r="I20068" t="str">
        <f>VLOOKUP($B20068&amp;$E20068,'Employee List'!$A:$E,5,0)</f>
        <v>E-1384</v>
      </c>
    </row>
    <row r="20069" spans="1:9" x14ac:dyDescent="0.35">
      <c r="A20069" t="s">
        <v>1257</v>
      </c>
      <c r="B20069" t="s">
        <v>309</v>
      </c>
      <c r="C20069" t="s">
        <v>400</v>
      </c>
      <c r="D20069" t="s">
        <v>1279</v>
      </c>
      <c r="E20069" t="s">
        <v>31</v>
      </c>
      <c r="F20069">
        <v>2900</v>
      </c>
      <c r="G20069">
        <v>4488</v>
      </c>
      <c r="H20069">
        <v>1.5475862068965518</v>
      </c>
      <c r="I20069" t="str">
        <f>VLOOKUP($B20069&amp;$E20069,'Employee List'!$A:$E,5,0)</f>
        <v>E-1384</v>
      </c>
    </row>
    <row r="20070" spans="1:9" x14ac:dyDescent="0.35">
      <c r="A20070" t="s">
        <v>1257</v>
      </c>
      <c r="B20070" t="s">
        <v>309</v>
      </c>
      <c r="C20070" t="s">
        <v>400</v>
      </c>
      <c r="D20070" t="s">
        <v>1280</v>
      </c>
      <c r="E20070" t="s">
        <v>29</v>
      </c>
      <c r="F20070">
        <v>1679</v>
      </c>
      <c r="G20070">
        <v>3155</v>
      </c>
      <c r="H20070">
        <v>1.8790946992257296</v>
      </c>
      <c r="I20070" t="str">
        <f>VLOOKUP($B20070&amp;$E20070,'Employee List'!$A:$E,5,0)</f>
        <v>E-1384</v>
      </c>
    </row>
    <row r="20071" spans="1:9" x14ac:dyDescent="0.35">
      <c r="A20071" t="s">
        <v>1257</v>
      </c>
      <c r="B20071" t="s">
        <v>309</v>
      </c>
      <c r="C20071" t="s">
        <v>400</v>
      </c>
      <c r="D20071" t="s">
        <v>1280</v>
      </c>
      <c r="E20071" t="s">
        <v>30</v>
      </c>
      <c r="F20071">
        <v>1334</v>
      </c>
      <c r="G20071">
        <v>3720</v>
      </c>
      <c r="H20071">
        <v>2.7886056971514241</v>
      </c>
      <c r="I20071" t="str">
        <f>VLOOKUP($B20071&amp;$E20071,'Employee List'!$A:$E,5,0)</f>
        <v>E-1384</v>
      </c>
    </row>
    <row r="20072" spans="1:9" x14ac:dyDescent="0.35">
      <c r="A20072" t="s">
        <v>1257</v>
      </c>
      <c r="B20072" t="s">
        <v>309</v>
      </c>
      <c r="C20072" t="s">
        <v>400</v>
      </c>
      <c r="D20072" t="s">
        <v>1280</v>
      </c>
      <c r="E20072" t="s">
        <v>31</v>
      </c>
      <c r="F20072">
        <v>2043</v>
      </c>
      <c r="G20072">
        <v>2739</v>
      </c>
      <c r="H20072">
        <v>1.3406754772393539</v>
      </c>
      <c r="I20072" t="str">
        <f>VLOOKUP($B20072&amp;$E20072,'Employee List'!$A:$E,5,0)</f>
        <v>E-1384</v>
      </c>
    </row>
    <row r="20073" spans="1:9" x14ac:dyDescent="0.35">
      <c r="A20073" t="s">
        <v>1257</v>
      </c>
      <c r="B20073" t="s">
        <v>309</v>
      </c>
      <c r="C20073" t="s">
        <v>400</v>
      </c>
      <c r="D20073" t="s">
        <v>1262</v>
      </c>
      <c r="E20073" t="s">
        <v>29</v>
      </c>
      <c r="F20073">
        <v>16289</v>
      </c>
      <c r="G20073">
        <v>16256</v>
      </c>
      <c r="H20073">
        <v>0.99797409294616002</v>
      </c>
      <c r="I20073" t="str">
        <f>VLOOKUP($B20073&amp;$E20073,'Employee List'!$A:$E,5,0)</f>
        <v>E-1384</v>
      </c>
    </row>
    <row r="20074" spans="1:9" x14ac:dyDescent="0.35">
      <c r="A20074" t="s">
        <v>1257</v>
      </c>
      <c r="B20074" t="s">
        <v>309</v>
      </c>
      <c r="C20074" t="s">
        <v>400</v>
      </c>
      <c r="D20074" t="s">
        <v>1262</v>
      </c>
      <c r="E20074" t="s">
        <v>30</v>
      </c>
      <c r="F20074">
        <v>15010</v>
      </c>
      <c r="G20074">
        <v>16818</v>
      </c>
      <c r="H20074">
        <v>1.1204530313124583</v>
      </c>
      <c r="I20074" t="str">
        <f>VLOOKUP($B20074&amp;$E20074,'Employee List'!$A:$E,5,0)</f>
        <v>E-1384</v>
      </c>
    </row>
    <row r="20075" spans="1:9" x14ac:dyDescent="0.35">
      <c r="A20075" t="s">
        <v>1257</v>
      </c>
      <c r="B20075" t="s">
        <v>309</v>
      </c>
      <c r="C20075" t="s">
        <v>400</v>
      </c>
      <c r="D20075" t="s">
        <v>1262</v>
      </c>
      <c r="E20075" t="s">
        <v>31</v>
      </c>
      <c r="F20075">
        <v>15480</v>
      </c>
      <c r="G20075">
        <v>17999</v>
      </c>
      <c r="H20075">
        <v>1.1627260981912144</v>
      </c>
      <c r="I20075" t="str">
        <f>VLOOKUP($B20075&amp;$E20075,'Employee List'!$A:$E,5,0)</f>
        <v>E-1384</v>
      </c>
    </row>
    <row r="20076" spans="1:9" x14ac:dyDescent="0.35">
      <c r="A20076" t="s">
        <v>1257</v>
      </c>
      <c r="B20076" t="s">
        <v>309</v>
      </c>
      <c r="C20076" t="s">
        <v>400</v>
      </c>
      <c r="D20076" t="s">
        <v>1282</v>
      </c>
      <c r="E20076" t="s">
        <v>29</v>
      </c>
      <c r="F20076">
        <v>2048</v>
      </c>
      <c r="G20076">
        <v>6384</v>
      </c>
      <c r="H20076">
        <v>3.1171875</v>
      </c>
      <c r="I20076" t="str">
        <f>VLOOKUP($B20076&amp;$E20076,'Employee List'!$A:$E,5,0)</f>
        <v>E-1384</v>
      </c>
    </row>
    <row r="20077" spans="1:9" x14ac:dyDescent="0.35">
      <c r="A20077" t="s">
        <v>1257</v>
      </c>
      <c r="B20077" t="s">
        <v>309</v>
      </c>
      <c r="C20077" t="s">
        <v>400</v>
      </c>
      <c r="D20077" t="s">
        <v>1282</v>
      </c>
      <c r="E20077" t="s">
        <v>30</v>
      </c>
      <c r="F20077">
        <v>6112</v>
      </c>
      <c r="G20077">
        <v>3673</v>
      </c>
      <c r="H20077">
        <v>0.60094895287958117</v>
      </c>
      <c r="I20077" t="str">
        <f>VLOOKUP($B20077&amp;$E20077,'Employee List'!$A:$E,5,0)</f>
        <v>E-1384</v>
      </c>
    </row>
    <row r="20078" spans="1:9" x14ac:dyDescent="0.35">
      <c r="A20078" t="s">
        <v>1257</v>
      </c>
      <c r="B20078" t="s">
        <v>309</v>
      </c>
      <c r="C20078" t="s">
        <v>400</v>
      </c>
      <c r="D20078" t="s">
        <v>1282</v>
      </c>
      <c r="E20078" t="s">
        <v>31</v>
      </c>
      <c r="F20078">
        <v>8580</v>
      </c>
      <c r="G20078">
        <v>5361</v>
      </c>
      <c r="H20078">
        <v>0.62482517482517486</v>
      </c>
      <c r="I20078" t="str">
        <f>VLOOKUP($B20078&amp;$E20078,'Employee List'!$A:$E,5,0)</f>
        <v>E-1384</v>
      </c>
    </row>
    <row r="20079" spans="1:9" x14ac:dyDescent="0.35">
      <c r="A20079" t="s">
        <v>1257</v>
      </c>
      <c r="B20079" t="s">
        <v>309</v>
      </c>
      <c r="C20079" t="s">
        <v>400</v>
      </c>
      <c r="D20079" t="s">
        <v>1281</v>
      </c>
      <c r="E20079" t="s">
        <v>29</v>
      </c>
      <c r="F20079">
        <v>6523</v>
      </c>
      <c r="G20079">
        <v>9365</v>
      </c>
      <c r="H20079">
        <v>1.4356891001073127</v>
      </c>
      <c r="I20079" t="str">
        <f>VLOOKUP($B20079&amp;$E20079,'Employee List'!$A:$E,5,0)</f>
        <v>E-1384</v>
      </c>
    </row>
    <row r="20080" spans="1:9" x14ac:dyDescent="0.35">
      <c r="A20080" t="s">
        <v>1257</v>
      </c>
      <c r="B20080" t="s">
        <v>309</v>
      </c>
      <c r="C20080" t="s">
        <v>400</v>
      </c>
      <c r="D20080" t="s">
        <v>1281</v>
      </c>
      <c r="E20080" t="s">
        <v>30</v>
      </c>
      <c r="F20080">
        <v>9186</v>
      </c>
      <c r="G20080">
        <v>14534</v>
      </c>
      <c r="H20080">
        <v>1.5821902895710864</v>
      </c>
      <c r="I20080" t="str">
        <f>VLOOKUP($B20080&amp;$E20080,'Employee List'!$A:$E,5,0)</f>
        <v>E-1384</v>
      </c>
    </row>
    <row r="20081" spans="1:9" x14ac:dyDescent="0.35">
      <c r="A20081" t="s">
        <v>1257</v>
      </c>
      <c r="B20081" t="s">
        <v>309</v>
      </c>
      <c r="C20081" t="s">
        <v>400</v>
      </c>
      <c r="D20081" t="s">
        <v>1281</v>
      </c>
      <c r="E20081" t="s">
        <v>31</v>
      </c>
      <c r="F20081">
        <v>7748</v>
      </c>
      <c r="G20081">
        <v>7024</v>
      </c>
      <c r="H20081">
        <v>0.90655653071760456</v>
      </c>
      <c r="I20081" t="str">
        <f>VLOOKUP($B20081&amp;$E20081,'Employee List'!$A:$E,5,0)</f>
        <v>E-1384</v>
      </c>
    </row>
    <row r="20082" spans="1:9" x14ac:dyDescent="0.35">
      <c r="A20082" t="s">
        <v>1257</v>
      </c>
      <c r="B20082" t="s">
        <v>310</v>
      </c>
      <c r="C20082" t="s">
        <v>400</v>
      </c>
      <c r="D20082" t="s">
        <v>1274</v>
      </c>
      <c r="E20082" t="s">
        <v>29</v>
      </c>
      <c r="F20082">
        <v>36757</v>
      </c>
      <c r="G20082">
        <v>25420</v>
      </c>
      <c r="H20082">
        <v>0.69156895285251785</v>
      </c>
      <c r="I20082" t="str">
        <f>VLOOKUP($B20082&amp;$E20082,'Employee List'!$A:$E,5,0)</f>
        <v>E-1385</v>
      </c>
    </row>
    <row r="20083" spans="1:9" x14ac:dyDescent="0.35">
      <c r="A20083" t="s">
        <v>1257</v>
      </c>
      <c r="B20083" t="s">
        <v>310</v>
      </c>
      <c r="C20083" t="s">
        <v>400</v>
      </c>
      <c r="D20083" t="s">
        <v>1274</v>
      </c>
      <c r="E20083" t="s">
        <v>30</v>
      </c>
      <c r="F20083">
        <v>38476</v>
      </c>
      <c r="G20083">
        <v>23045</v>
      </c>
      <c r="H20083">
        <v>0.59894479675641954</v>
      </c>
      <c r="I20083" t="str">
        <f>VLOOKUP($B20083&amp;$E20083,'Employee List'!$A:$E,5,0)</f>
        <v>E-1385</v>
      </c>
    </row>
    <row r="20084" spans="1:9" x14ac:dyDescent="0.35">
      <c r="A20084" t="s">
        <v>1257</v>
      </c>
      <c r="B20084" t="s">
        <v>310</v>
      </c>
      <c r="C20084" t="s">
        <v>400</v>
      </c>
      <c r="D20084" t="s">
        <v>1274</v>
      </c>
      <c r="E20084" t="s">
        <v>31</v>
      </c>
      <c r="F20084">
        <v>37848</v>
      </c>
      <c r="G20084">
        <v>21630</v>
      </c>
      <c r="H20084">
        <v>0.57149651236525045</v>
      </c>
      <c r="I20084" t="str">
        <f>VLOOKUP($B20084&amp;$E20084,'Employee List'!$A:$E,5,0)</f>
        <v>E-1385</v>
      </c>
    </row>
    <row r="20085" spans="1:9" x14ac:dyDescent="0.35">
      <c r="A20085" t="s">
        <v>1257</v>
      </c>
      <c r="B20085" t="s">
        <v>310</v>
      </c>
      <c r="C20085" t="s">
        <v>400</v>
      </c>
      <c r="D20085" t="s">
        <v>1263</v>
      </c>
      <c r="E20085" t="s">
        <v>29</v>
      </c>
      <c r="F20085">
        <v>4610</v>
      </c>
      <c r="G20085">
        <v>4580</v>
      </c>
      <c r="H20085">
        <v>0.99349240780911063</v>
      </c>
      <c r="I20085" t="str">
        <f>VLOOKUP($B20085&amp;$E20085,'Employee List'!$A:$E,5,0)</f>
        <v>E-1385</v>
      </c>
    </row>
    <row r="20086" spans="1:9" x14ac:dyDescent="0.35">
      <c r="A20086" t="s">
        <v>1257</v>
      </c>
      <c r="B20086" t="s">
        <v>310</v>
      </c>
      <c r="C20086" t="s">
        <v>400</v>
      </c>
      <c r="D20086" t="s">
        <v>1263</v>
      </c>
      <c r="E20086" t="s">
        <v>30</v>
      </c>
      <c r="F20086">
        <v>1997</v>
      </c>
      <c r="G20086">
        <v>1360</v>
      </c>
      <c r="H20086">
        <v>0.68102153229844764</v>
      </c>
      <c r="I20086" t="str">
        <f>VLOOKUP($B20086&amp;$E20086,'Employee List'!$A:$E,5,0)</f>
        <v>E-1385</v>
      </c>
    </row>
    <row r="20087" spans="1:9" x14ac:dyDescent="0.35">
      <c r="A20087" t="s">
        <v>1257</v>
      </c>
      <c r="B20087" t="s">
        <v>310</v>
      </c>
      <c r="C20087" t="s">
        <v>400</v>
      </c>
      <c r="D20087" t="s">
        <v>1263</v>
      </c>
      <c r="E20087" t="s">
        <v>31</v>
      </c>
      <c r="F20087">
        <v>3811</v>
      </c>
      <c r="G20087">
        <v>3459</v>
      </c>
      <c r="H20087">
        <v>0.90763579113093673</v>
      </c>
      <c r="I20087" t="str">
        <f>VLOOKUP($B20087&amp;$E20087,'Employee List'!$A:$E,5,0)</f>
        <v>E-1385</v>
      </c>
    </row>
    <row r="20088" spans="1:9" x14ac:dyDescent="0.35">
      <c r="A20088" t="s">
        <v>1257</v>
      </c>
      <c r="B20088" t="s">
        <v>310</v>
      </c>
      <c r="C20088" t="s">
        <v>400</v>
      </c>
      <c r="D20088" t="s">
        <v>1264</v>
      </c>
      <c r="E20088" t="s">
        <v>29</v>
      </c>
      <c r="F20088">
        <v>4005</v>
      </c>
      <c r="G20088">
        <v>2114</v>
      </c>
      <c r="H20088">
        <v>0.52784019975031216</v>
      </c>
      <c r="I20088" t="str">
        <f>VLOOKUP($B20088&amp;$E20088,'Employee List'!$A:$E,5,0)</f>
        <v>E-1385</v>
      </c>
    </row>
    <row r="20089" spans="1:9" x14ac:dyDescent="0.35">
      <c r="A20089" t="s">
        <v>1257</v>
      </c>
      <c r="B20089" t="s">
        <v>310</v>
      </c>
      <c r="C20089" t="s">
        <v>400</v>
      </c>
      <c r="D20089" t="s">
        <v>1264</v>
      </c>
      <c r="E20089" t="s">
        <v>30</v>
      </c>
      <c r="F20089">
        <v>3726</v>
      </c>
      <c r="G20089">
        <v>3899</v>
      </c>
      <c r="H20089">
        <v>1.046430488459474</v>
      </c>
      <c r="I20089" t="str">
        <f>VLOOKUP($B20089&amp;$E20089,'Employee List'!$A:$E,5,0)</f>
        <v>E-1385</v>
      </c>
    </row>
    <row r="20090" spans="1:9" x14ac:dyDescent="0.35">
      <c r="A20090" t="s">
        <v>1257</v>
      </c>
      <c r="B20090" t="s">
        <v>310</v>
      </c>
      <c r="C20090" t="s">
        <v>400</v>
      </c>
      <c r="D20090" t="s">
        <v>1264</v>
      </c>
      <c r="E20090" t="s">
        <v>31</v>
      </c>
      <c r="F20090">
        <v>1684</v>
      </c>
      <c r="G20090">
        <v>5160</v>
      </c>
      <c r="H20090">
        <v>3.0641330166270784</v>
      </c>
      <c r="I20090" t="str">
        <f>VLOOKUP($B20090&amp;$E20090,'Employee List'!$A:$E,5,0)</f>
        <v>E-1385</v>
      </c>
    </row>
    <row r="20091" spans="1:9" x14ac:dyDescent="0.35">
      <c r="A20091" t="s">
        <v>1257</v>
      </c>
      <c r="B20091" t="s">
        <v>310</v>
      </c>
      <c r="C20091" t="s">
        <v>400</v>
      </c>
      <c r="D20091" t="s">
        <v>1265</v>
      </c>
      <c r="E20091" t="s">
        <v>29</v>
      </c>
      <c r="F20091">
        <v>7422</v>
      </c>
      <c r="G20091">
        <v>19586</v>
      </c>
      <c r="H20091">
        <v>2.6389113446510373</v>
      </c>
      <c r="I20091" t="str">
        <f>VLOOKUP($B20091&amp;$E20091,'Employee List'!$A:$E,5,0)</f>
        <v>E-1385</v>
      </c>
    </row>
    <row r="20092" spans="1:9" x14ac:dyDescent="0.35">
      <c r="A20092" t="s">
        <v>1257</v>
      </c>
      <c r="B20092" t="s">
        <v>310</v>
      </c>
      <c r="C20092" t="s">
        <v>400</v>
      </c>
      <c r="D20092" t="s">
        <v>1265</v>
      </c>
      <c r="E20092" t="s">
        <v>30</v>
      </c>
      <c r="F20092">
        <v>5595</v>
      </c>
      <c r="G20092">
        <v>31992</v>
      </c>
      <c r="H20092">
        <v>5.7179624664879354</v>
      </c>
      <c r="I20092" t="str">
        <f>VLOOKUP($B20092&amp;$E20092,'Employee List'!$A:$E,5,0)</f>
        <v>E-1385</v>
      </c>
    </row>
    <row r="20093" spans="1:9" x14ac:dyDescent="0.35">
      <c r="A20093" t="s">
        <v>1257</v>
      </c>
      <c r="B20093" t="s">
        <v>310</v>
      </c>
      <c r="C20093" t="s">
        <v>400</v>
      </c>
      <c r="D20093" t="s">
        <v>1265</v>
      </c>
      <c r="E20093" t="s">
        <v>31</v>
      </c>
      <c r="F20093">
        <v>7882</v>
      </c>
      <c r="G20093">
        <v>6857</v>
      </c>
      <c r="H20093">
        <v>0.86995686374016745</v>
      </c>
      <c r="I20093" t="str">
        <f>VLOOKUP($B20093&amp;$E20093,'Employee List'!$A:$E,5,0)</f>
        <v>E-1385</v>
      </c>
    </row>
    <row r="20094" spans="1:9" x14ac:dyDescent="0.35">
      <c r="A20094" t="s">
        <v>1257</v>
      </c>
      <c r="B20094" t="s">
        <v>310</v>
      </c>
      <c r="C20094" t="s">
        <v>400</v>
      </c>
      <c r="D20094" t="s">
        <v>1260</v>
      </c>
      <c r="E20094" t="s">
        <v>29</v>
      </c>
      <c r="F20094">
        <v>61041</v>
      </c>
      <c r="G20094">
        <v>32761</v>
      </c>
      <c r="H20094">
        <v>0.53670483773201616</v>
      </c>
      <c r="I20094" t="str">
        <f>VLOOKUP($B20094&amp;$E20094,'Employee List'!$A:$E,5,0)</f>
        <v>E-1385</v>
      </c>
    </row>
    <row r="20095" spans="1:9" x14ac:dyDescent="0.35">
      <c r="A20095" t="s">
        <v>1257</v>
      </c>
      <c r="B20095" t="s">
        <v>310</v>
      </c>
      <c r="C20095" t="s">
        <v>400</v>
      </c>
      <c r="D20095" t="s">
        <v>1260</v>
      </c>
      <c r="E20095" t="s">
        <v>30</v>
      </c>
      <c r="F20095">
        <v>61898</v>
      </c>
      <c r="G20095">
        <v>57660</v>
      </c>
      <c r="H20095">
        <v>0.93153252124462826</v>
      </c>
      <c r="I20095" t="str">
        <f>VLOOKUP($B20095&amp;$E20095,'Employee List'!$A:$E,5,0)</f>
        <v>E-1385</v>
      </c>
    </row>
    <row r="20096" spans="1:9" x14ac:dyDescent="0.35">
      <c r="A20096" t="s">
        <v>1257</v>
      </c>
      <c r="B20096" t="s">
        <v>310</v>
      </c>
      <c r="C20096" t="s">
        <v>400</v>
      </c>
      <c r="D20096" t="s">
        <v>1260</v>
      </c>
      <c r="E20096" t="s">
        <v>31</v>
      </c>
      <c r="F20096">
        <v>68802</v>
      </c>
      <c r="G20096">
        <v>75005</v>
      </c>
      <c r="H20096">
        <v>1.0901572628702654</v>
      </c>
      <c r="I20096" t="str">
        <f>VLOOKUP($B20096&amp;$E20096,'Employee List'!$A:$E,5,0)</f>
        <v>E-1385</v>
      </c>
    </row>
    <row r="20097" spans="1:9" x14ac:dyDescent="0.35">
      <c r="A20097" t="s">
        <v>1257</v>
      </c>
      <c r="B20097" t="s">
        <v>310</v>
      </c>
      <c r="C20097" t="s">
        <v>400</v>
      </c>
      <c r="D20097" t="s">
        <v>1261</v>
      </c>
      <c r="E20097" t="s">
        <v>29</v>
      </c>
      <c r="F20097">
        <v>43625</v>
      </c>
      <c r="G20097">
        <v>44070</v>
      </c>
      <c r="H20097">
        <v>1.0102005730659025</v>
      </c>
      <c r="I20097" t="str">
        <f>VLOOKUP($B20097&amp;$E20097,'Employee List'!$A:$E,5,0)</f>
        <v>E-1385</v>
      </c>
    </row>
    <row r="20098" spans="1:9" x14ac:dyDescent="0.35">
      <c r="A20098" t="s">
        <v>1257</v>
      </c>
      <c r="B20098" t="s">
        <v>310</v>
      </c>
      <c r="C20098" t="s">
        <v>400</v>
      </c>
      <c r="D20098" t="s">
        <v>1261</v>
      </c>
      <c r="E20098" t="s">
        <v>30</v>
      </c>
      <c r="F20098">
        <v>45163</v>
      </c>
      <c r="G20098">
        <v>43954</v>
      </c>
      <c r="H20098">
        <v>0.97323029913867543</v>
      </c>
      <c r="I20098" t="str">
        <f>VLOOKUP($B20098&amp;$E20098,'Employee List'!$A:$E,5,0)</f>
        <v>E-1385</v>
      </c>
    </row>
    <row r="20099" spans="1:9" x14ac:dyDescent="0.35">
      <c r="A20099" t="s">
        <v>1257</v>
      </c>
      <c r="B20099" t="s">
        <v>310</v>
      </c>
      <c r="C20099" t="s">
        <v>400</v>
      </c>
      <c r="D20099" t="s">
        <v>1261</v>
      </c>
      <c r="E20099" t="s">
        <v>31</v>
      </c>
      <c r="F20099">
        <v>46247</v>
      </c>
      <c r="G20099">
        <v>37798</v>
      </c>
      <c r="H20099">
        <v>0.81730706856660973</v>
      </c>
      <c r="I20099" t="str">
        <f>VLOOKUP($B20099&amp;$E20099,'Employee List'!$A:$E,5,0)</f>
        <v>E-1385</v>
      </c>
    </row>
    <row r="20100" spans="1:9" x14ac:dyDescent="0.35">
      <c r="A20100" t="s">
        <v>1257</v>
      </c>
      <c r="B20100" t="s">
        <v>310</v>
      </c>
      <c r="C20100" t="s">
        <v>400</v>
      </c>
      <c r="D20100" t="s">
        <v>1266</v>
      </c>
      <c r="E20100" t="s">
        <v>29</v>
      </c>
      <c r="F20100">
        <v>16752</v>
      </c>
      <c r="G20100">
        <v>18093</v>
      </c>
      <c r="H20100">
        <v>1.0800501432664757</v>
      </c>
      <c r="I20100" t="str">
        <f>VLOOKUP($B20100&amp;$E20100,'Employee List'!$A:$E,5,0)</f>
        <v>E-1385</v>
      </c>
    </row>
    <row r="20101" spans="1:9" x14ac:dyDescent="0.35">
      <c r="A20101" t="s">
        <v>1257</v>
      </c>
      <c r="B20101" t="s">
        <v>310</v>
      </c>
      <c r="C20101" t="s">
        <v>400</v>
      </c>
      <c r="D20101" t="s">
        <v>1266</v>
      </c>
      <c r="E20101" t="s">
        <v>30</v>
      </c>
      <c r="F20101">
        <v>16500</v>
      </c>
      <c r="G20101">
        <v>25641</v>
      </c>
      <c r="H20101">
        <v>1.554</v>
      </c>
      <c r="I20101" t="str">
        <f>VLOOKUP($B20101&amp;$E20101,'Employee List'!$A:$E,5,0)</f>
        <v>E-1385</v>
      </c>
    </row>
    <row r="20102" spans="1:9" x14ac:dyDescent="0.35">
      <c r="A20102" t="s">
        <v>1257</v>
      </c>
      <c r="B20102" t="s">
        <v>310</v>
      </c>
      <c r="C20102" t="s">
        <v>400</v>
      </c>
      <c r="D20102" t="s">
        <v>1266</v>
      </c>
      <c r="E20102" t="s">
        <v>31</v>
      </c>
      <c r="F20102">
        <v>17505</v>
      </c>
      <c r="G20102">
        <v>16725</v>
      </c>
      <c r="H20102">
        <v>0.95544130248500425</v>
      </c>
      <c r="I20102" t="str">
        <f>VLOOKUP($B20102&amp;$E20102,'Employee List'!$A:$E,5,0)</f>
        <v>E-1385</v>
      </c>
    </row>
    <row r="20103" spans="1:9" x14ac:dyDescent="0.35">
      <c r="A20103" t="s">
        <v>1257</v>
      </c>
      <c r="B20103" t="s">
        <v>310</v>
      </c>
      <c r="C20103" t="s">
        <v>400</v>
      </c>
      <c r="D20103" t="s">
        <v>1267</v>
      </c>
      <c r="E20103" t="s">
        <v>29</v>
      </c>
      <c r="F20103">
        <v>20354</v>
      </c>
      <c r="G20103">
        <v>18112</v>
      </c>
      <c r="H20103">
        <v>0.88984966100029483</v>
      </c>
      <c r="I20103" t="str">
        <f>VLOOKUP($B20103&amp;$E20103,'Employee List'!$A:$E,5,0)</f>
        <v>E-1385</v>
      </c>
    </row>
    <row r="20104" spans="1:9" x14ac:dyDescent="0.35">
      <c r="A20104" t="s">
        <v>1257</v>
      </c>
      <c r="B20104" t="s">
        <v>310</v>
      </c>
      <c r="C20104" t="s">
        <v>400</v>
      </c>
      <c r="D20104" t="s">
        <v>1267</v>
      </c>
      <c r="E20104" t="s">
        <v>30</v>
      </c>
      <c r="F20104">
        <v>20072</v>
      </c>
      <c r="G20104">
        <v>14956</v>
      </c>
      <c r="H20104">
        <v>0.74511757672379431</v>
      </c>
      <c r="I20104" t="str">
        <f>VLOOKUP($B20104&amp;$E20104,'Employee List'!$A:$E,5,0)</f>
        <v>E-1385</v>
      </c>
    </row>
    <row r="20105" spans="1:9" x14ac:dyDescent="0.35">
      <c r="A20105" t="s">
        <v>1257</v>
      </c>
      <c r="B20105" t="s">
        <v>310</v>
      </c>
      <c r="C20105" t="s">
        <v>400</v>
      </c>
      <c r="D20105" t="s">
        <v>1267</v>
      </c>
      <c r="E20105" t="s">
        <v>31</v>
      </c>
      <c r="F20105">
        <v>21611</v>
      </c>
      <c r="G20105">
        <v>15290</v>
      </c>
      <c r="H20105">
        <v>0.7075100643190968</v>
      </c>
      <c r="I20105" t="str">
        <f>VLOOKUP($B20105&amp;$E20105,'Employee List'!$A:$E,5,0)</f>
        <v>E-1385</v>
      </c>
    </row>
    <row r="20106" spans="1:9" x14ac:dyDescent="0.35">
      <c r="A20106" t="s">
        <v>1257</v>
      </c>
      <c r="B20106" t="s">
        <v>310</v>
      </c>
      <c r="C20106" t="s">
        <v>400</v>
      </c>
      <c r="D20106" t="s">
        <v>1268</v>
      </c>
      <c r="E20106" t="s">
        <v>29</v>
      </c>
      <c r="F20106">
        <v>12020</v>
      </c>
      <c r="G20106">
        <v>6630</v>
      </c>
      <c r="H20106">
        <v>0.5515806988352745</v>
      </c>
      <c r="I20106" t="str">
        <f>VLOOKUP($B20106&amp;$E20106,'Employee List'!$A:$E,5,0)</f>
        <v>E-1385</v>
      </c>
    </row>
    <row r="20107" spans="1:9" x14ac:dyDescent="0.35">
      <c r="A20107" t="s">
        <v>1257</v>
      </c>
      <c r="B20107" t="s">
        <v>310</v>
      </c>
      <c r="C20107" t="s">
        <v>400</v>
      </c>
      <c r="D20107" t="s">
        <v>1268</v>
      </c>
      <c r="E20107" t="s">
        <v>30</v>
      </c>
      <c r="F20107">
        <v>14336</v>
      </c>
      <c r="G20107">
        <v>8786</v>
      </c>
      <c r="H20107">
        <v>0.6128627232142857</v>
      </c>
      <c r="I20107" t="str">
        <f>VLOOKUP($B20107&amp;$E20107,'Employee List'!$A:$E,5,0)</f>
        <v>E-1385</v>
      </c>
    </row>
    <row r="20108" spans="1:9" x14ac:dyDescent="0.35">
      <c r="A20108" t="s">
        <v>1257</v>
      </c>
      <c r="B20108" t="s">
        <v>310</v>
      </c>
      <c r="C20108" t="s">
        <v>400</v>
      </c>
      <c r="D20108" t="s">
        <v>1268</v>
      </c>
      <c r="E20108" t="s">
        <v>31</v>
      </c>
      <c r="F20108">
        <v>13100</v>
      </c>
      <c r="G20108">
        <v>8001</v>
      </c>
      <c r="H20108">
        <v>0.61076335877862598</v>
      </c>
      <c r="I20108" t="str">
        <f>VLOOKUP($B20108&amp;$E20108,'Employee List'!$A:$E,5,0)</f>
        <v>E-1385</v>
      </c>
    </row>
    <row r="20109" spans="1:9" x14ac:dyDescent="0.35">
      <c r="A20109" t="s">
        <v>1257</v>
      </c>
      <c r="B20109" t="s">
        <v>310</v>
      </c>
      <c r="C20109" t="s">
        <v>400</v>
      </c>
      <c r="D20109" t="s">
        <v>1269</v>
      </c>
      <c r="E20109" t="s">
        <v>29</v>
      </c>
      <c r="F20109">
        <v>4540</v>
      </c>
      <c r="G20109">
        <v>32671</v>
      </c>
      <c r="H20109">
        <v>7.1962555066079297</v>
      </c>
      <c r="I20109" t="str">
        <f>VLOOKUP($B20109&amp;$E20109,'Employee List'!$A:$E,5,0)</f>
        <v>E-1385</v>
      </c>
    </row>
    <row r="20110" spans="1:9" x14ac:dyDescent="0.35">
      <c r="A20110" t="s">
        <v>1257</v>
      </c>
      <c r="B20110" t="s">
        <v>310</v>
      </c>
      <c r="C20110" t="s">
        <v>400</v>
      </c>
      <c r="D20110" t="s">
        <v>1269</v>
      </c>
      <c r="E20110" t="s">
        <v>30</v>
      </c>
      <c r="F20110">
        <v>4463</v>
      </c>
      <c r="G20110">
        <v>56943</v>
      </c>
      <c r="H20110">
        <v>12.758906565090745</v>
      </c>
      <c r="I20110" t="str">
        <f>VLOOKUP($B20110&amp;$E20110,'Employee List'!$A:$E,5,0)</f>
        <v>E-1385</v>
      </c>
    </row>
    <row r="20111" spans="1:9" x14ac:dyDescent="0.35">
      <c r="A20111" t="s">
        <v>1257</v>
      </c>
      <c r="B20111" t="s">
        <v>310</v>
      </c>
      <c r="C20111" t="s">
        <v>400</v>
      </c>
      <c r="D20111" t="s">
        <v>1269</v>
      </c>
      <c r="E20111" t="s">
        <v>31</v>
      </c>
      <c r="F20111">
        <v>3531</v>
      </c>
      <c r="G20111">
        <v>14382</v>
      </c>
      <c r="H20111">
        <v>4.0730671197960922</v>
      </c>
      <c r="I20111" t="str">
        <f>VLOOKUP($B20111&amp;$E20111,'Employee List'!$A:$E,5,0)</f>
        <v>E-1385</v>
      </c>
    </row>
    <row r="20112" spans="1:9" x14ac:dyDescent="0.35">
      <c r="A20112" t="s">
        <v>1257</v>
      </c>
      <c r="B20112" t="s">
        <v>310</v>
      </c>
      <c r="C20112" t="s">
        <v>400</v>
      </c>
      <c r="D20112" t="s">
        <v>1270</v>
      </c>
      <c r="E20112" t="s">
        <v>29</v>
      </c>
      <c r="F20112">
        <v>4252</v>
      </c>
      <c r="G20112">
        <v>3368</v>
      </c>
      <c r="H20112">
        <v>0.79209783631232367</v>
      </c>
      <c r="I20112" t="str">
        <f>VLOOKUP($B20112&amp;$E20112,'Employee List'!$A:$E,5,0)</f>
        <v>E-1385</v>
      </c>
    </row>
    <row r="20113" spans="1:9" x14ac:dyDescent="0.35">
      <c r="A20113" t="s">
        <v>1257</v>
      </c>
      <c r="B20113" t="s">
        <v>310</v>
      </c>
      <c r="C20113" t="s">
        <v>400</v>
      </c>
      <c r="D20113" t="s">
        <v>1270</v>
      </c>
      <c r="E20113" t="s">
        <v>30</v>
      </c>
      <c r="F20113">
        <v>2919</v>
      </c>
      <c r="G20113">
        <v>5938</v>
      </c>
      <c r="H20113">
        <v>2.0342583076396026</v>
      </c>
      <c r="I20113" t="str">
        <f>VLOOKUP($B20113&amp;$E20113,'Employee List'!$A:$E,5,0)</f>
        <v>E-1385</v>
      </c>
    </row>
    <row r="20114" spans="1:9" x14ac:dyDescent="0.35">
      <c r="A20114" t="s">
        <v>1257</v>
      </c>
      <c r="B20114" t="s">
        <v>310</v>
      </c>
      <c r="C20114" t="s">
        <v>400</v>
      </c>
      <c r="D20114" t="s">
        <v>1270</v>
      </c>
      <c r="E20114" t="s">
        <v>31</v>
      </c>
      <c r="F20114">
        <v>3197</v>
      </c>
      <c r="G20114">
        <v>4845</v>
      </c>
      <c r="H20114">
        <v>1.5154832655614638</v>
      </c>
      <c r="I20114" t="str">
        <f>VLOOKUP($B20114&amp;$E20114,'Employee List'!$A:$E,5,0)</f>
        <v>E-1385</v>
      </c>
    </row>
    <row r="20115" spans="1:9" x14ac:dyDescent="0.35">
      <c r="A20115" t="s">
        <v>1257</v>
      </c>
      <c r="B20115" t="s">
        <v>310</v>
      </c>
      <c r="C20115" t="s">
        <v>400</v>
      </c>
      <c r="D20115" t="s">
        <v>1271</v>
      </c>
      <c r="E20115" t="s">
        <v>29</v>
      </c>
      <c r="F20115">
        <v>16630</v>
      </c>
      <c r="G20115">
        <v>27520</v>
      </c>
      <c r="H20115">
        <v>1.6548406494287433</v>
      </c>
      <c r="I20115" t="str">
        <f>VLOOKUP($B20115&amp;$E20115,'Employee List'!$A:$E,5,0)</f>
        <v>E-1385</v>
      </c>
    </row>
    <row r="20116" spans="1:9" x14ac:dyDescent="0.35">
      <c r="A20116" t="s">
        <v>1257</v>
      </c>
      <c r="B20116" t="s">
        <v>310</v>
      </c>
      <c r="C20116" t="s">
        <v>400</v>
      </c>
      <c r="D20116" t="s">
        <v>1271</v>
      </c>
      <c r="E20116" t="s">
        <v>30</v>
      </c>
      <c r="F20116">
        <v>14804</v>
      </c>
      <c r="G20116">
        <v>19522</v>
      </c>
      <c r="H20116">
        <v>1.3186976492839773</v>
      </c>
      <c r="I20116" t="str">
        <f>VLOOKUP($B20116&amp;$E20116,'Employee List'!$A:$E,5,0)</f>
        <v>E-1385</v>
      </c>
    </row>
    <row r="20117" spans="1:9" x14ac:dyDescent="0.35">
      <c r="A20117" t="s">
        <v>1257</v>
      </c>
      <c r="B20117" t="s">
        <v>310</v>
      </c>
      <c r="C20117" t="s">
        <v>400</v>
      </c>
      <c r="D20117" t="s">
        <v>1271</v>
      </c>
      <c r="E20117" t="s">
        <v>31</v>
      </c>
      <c r="F20117">
        <v>16723</v>
      </c>
      <c r="G20117">
        <v>13060</v>
      </c>
      <c r="H20117">
        <v>0.7809603540034683</v>
      </c>
      <c r="I20117" t="str">
        <f>VLOOKUP($B20117&amp;$E20117,'Employee List'!$A:$E,5,0)</f>
        <v>E-1385</v>
      </c>
    </row>
    <row r="20118" spans="1:9" x14ac:dyDescent="0.35">
      <c r="A20118" t="s">
        <v>1257</v>
      </c>
      <c r="B20118" t="s">
        <v>310</v>
      </c>
      <c r="C20118" t="s">
        <v>400</v>
      </c>
      <c r="D20118" t="s">
        <v>1258</v>
      </c>
      <c r="E20118" t="s">
        <v>29</v>
      </c>
      <c r="F20118">
        <v>129262</v>
      </c>
      <c r="G20118">
        <v>159334</v>
      </c>
      <c r="H20118">
        <v>1.2326437777537096</v>
      </c>
      <c r="I20118" t="str">
        <f>VLOOKUP($B20118&amp;$E20118,'Employee List'!$A:$E,5,0)</f>
        <v>E-1385</v>
      </c>
    </row>
    <row r="20119" spans="1:9" x14ac:dyDescent="0.35">
      <c r="A20119" t="s">
        <v>1257</v>
      </c>
      <c r="B20119" t="s">
        <v>310</v>
      </c>
      <c r="C20119" t="s">
        <v>400</v>
      </c>
      <c r="D20119" t="s">
        <v>1258</v>
      </c>
      <c r="E20119" t="s">
        <v>30</v>
      </c>
      <c r="F20119">
        <v>125267</v>
      </c>
      <c r="G20119">
        <v>108853</v>
      </c>
      <c r="H20119">
        <v>0.86896788459849761</v>
      </c>
      <c r="I20119" t="str">
        <f>VLOOKUP($B20119&amp;$E20119,'Employee List'!$A:$E,5,0)</f>
        <v>E-1385</v>
      </c>
    </row>
    <row r="20120" spans="1:9" x14ac:dyDescent="0.35">
      <c r="A20120" t="s">
        <v>1257</v>
      </c>
      <c r="B20120" t="s">
        <v>310</v>
      </c>
      <c r="C20120" t="s">
        <v>400</v>
      </c>
      <c r="D20120" t="s">
        <v>1258</v>
      </c>
      <c r="E20120" t="s">
        <v>31</v>
      </c>
      <c r="F20120">
        <v>122233</v>
      </c>
      <c r="G20120">
        <v>94291</v>
      </c>
      <c r="H20120">
        <v>0.77140379439267626</v>
      </c>
      <c r="I20120" t="str">
        <f>VLOOKUP($B20120&amp;$E20120,'Employee List'!$A:$E,5,0)</f>
        <v>E-1385</v>
      </c>
    </row>
    <row r="20121" spans="1:9" x14ac:dyDescent="0.35">
      <c r="A20121" t="s">
        <v>1257</v>
      </c>
      <c r="B20121" t="s">
        <v>310</v>
      </c>
      <c r="C20121" t="s">
        <v>400</v>
      </c>
      <c r="D20121" t="s">
        <v>1272</v>
      </c>
      <c r="E20121" t="s">
        <v>29</v>
      </c>
      <c r="F20121">
        <v>12137</v>
      </c>
      <c r="G20121">
        <v>22712</v>
      </c>
      <c r="H20121">
        <v>1.8713026283266045</v>
      </c>
      <c r="I20121" t="str">
        <f>VLOOKUP($B20121&amp;$E20121,'Employee List'!$A:$E,5,0)</f>
        <v>E-1385</v>
      </c>
    </row>
    <row r="20122" spans="1:9" x14ac:dyDescent="0.35">
      <c r="A20122" t="s">
        <v>1257</v>
      </c>
      <c r="B20122" t="s">
        <v>310</v>
      </c>
      <c r="C20122" t="s">
        <v>400</v>
      </c>
      <c r="D20122" t="s">
        <v>1272</v>
      </c>
      <c r="E20122" t="s">
        <v>30</v>
      </c>
      <c r="F20122">
        <v>10235</v>
      </c>
      <c r="G20122">
        <v>25568</v>
      </c>
      <c r="H20122">
        <v>2.4980947728383001</v>
      </c>
      <c r="I20122" t="str">
        <f>VLOOKUP($B20122&amp;$E20122,'Employee List'!$A:$E,5,0)</f>
        <v>E-1385</v>
      </c>
    </row>
    <row r="20123" spans="1:9" x14ac:dyDescent="0.35">
      <c r="A20123" t="s">
        <v>1257</v>
      </c>
      <c r="B20123" t="s">
        <v>310</v>
      </c>
      <c r="C20123" t="s">
        <v>400</v>
      </c>
      <c r="D20123" t="s">
        <v>1272</v>
      </c>
      <c r="E20123" t="s">
        <v>31</v>
      </c>
      <c r="F20123">
        <v>11379</v>
      </c>
      <c r="G20123">
        <v>19260</v>
      </c>
      <c r="H20123">
        <v>1.6925916161349854</v>
      </c>
      <c r="I20123" t="str">
        <f>VLOOKUP($B20123&amp;$E20123,'Employee List'!$A:$E,5,0)</f>
        <v>E-1385</v>
      </c>
    </row>
    <row r="20124" spans="1:9" x14ac:dyDescent="0.35">
      <c r="A20124" t="s">
        <v>1257</v>
      </c>
      <c r="B20124" t="s">
        <v>310</v>
      </c>
      <c r="C20124" t="s">
        <v>400</v>
      </c>
      <c r="D20124" t="s">
        <v>1259</v>
      </c>
      <c r="E20124" t="s">
        <v>29</v>
      </c>
      <c r="F20124">
        <v>66354</v>
      </c>
      <c r="G20124">
        <v>52219</v>
      </c>
      <c r="H20124">
        <v>0.78697591705096903</v>
      </c>
      <c r="I20124" t="str">
        <f>VLOOKUP($B20124&amp;$E20124,'Employee List'!$A:$E,5,0)</f>
        <v>E-1385</v>
      </c>
    </row>
    <row r="20125" spans="1:9" x14ac:dyDescent="0.35">
      <c r="A20125" t="s">
        <v>1257</v>
      </c>
      <c r="B20125" t="s">
        <v>310</v>
      </c>
      <c r="C20125" t="s">
        <v>400</v>
      </c>
      <c r="D20125" t="s">
        <v>1259</v>
      </c>
      <c r="E20125" t="s">
        <v>30</v>
      </c>
      <c r="F20125">
        <v>68272</v>
      </c>
      <c r="G20125">
        <v>57521</v>
      </c>
      <c r="H20125">
        <v>0.84252695101945163</v>
      </c>
      <c r="I20125" t="str">
        <f>VLOOKUP($B20125&amp;$E20125,'Employee List'!$A:$E,5,0)</f>
        <v>E-1385</v>
      </c>
    </row>
    <row r="20126" spans="1:9" x14ac:dyDescent="0.35">
      <c r="A20126" t="s">
        <v>1257</v>
      </c>
      <c r="B20126" t="s">
        <v>310</v>
      </c>
      <c r="C20126" t="s">
        <v>400</v>
      </c>
      <c r="D20126" t="s">
        <v>1259</v>
      </c>
      <c r="E20126" t="s">
        <v>31</v>
      </c>
      <c r="F20126">
        <v>70242</v>
      </c>
      <c r="G20126">
        <v>51796</v>
      </c>
      <c r="H20126">
        <v>0.73739358218729534</v>
      </c>
      <c r="I20126" t="str">
        <f>VLOOKUP($B20126&amp;$E20126,'Employee List'!$A:$E,5,0)</f>
        <v>E-1385</v>
      </c>
    </row>
    <row r="20127" spans="1:9" x14ac:dyDescent="0.35">
      <c r="A20127" t="s">
        <v>1257</v>
      </c>
      <c r="B20127" t="s">
        <v>310</v>
      </c>
      <c r="C20127" t="s">
        <v>400</v>
      </c>
      <c r="D20127" t="s">
        <v>1273</v>
      </c>
      <c r="E20127" t="s">
        <v>29</v>
      </c>
      <c r="F20127">
        <v>5349</v>
      </c>
      <c r="G20127">
        <v>7286</v>
      </c>
      <c r="H20127">
        <v>1.3621237614507384</v>
      </c>
      <c r="I20127" t="str">
        <f>VLOOKUP($B20127&amp;$E20127,'Employee List'!$A:$E,5,0)</f>
        <v>E-1385</v>
      </c>
    </row>
    <row r="20128" spans="1:9" x14ac:dyDescent="0.35">
      <c r="A20128" t="s">
        <v>1257</v>
      </c>
      <c r="B20128" t="s">
        <v>310</v>
      </c>
      <c r="C20128" t="s">
        <v>400</v>
      </c>
      <c r="D20128" t="s">
        <v>1273</v>
      </c>
      <c r="E20128" t="s">
        <v>30</v>
      </c>
      <c r="F20128">
        <v>7335</v>
      </c>
      <c r="G20128">
        <v>9020</v>
      </c>
      <c r="H20128">
        <v>1.2297205180640765</v>
      </c>
      <c r="I20128" t="str">
        <f>VLOOKUP($B20128&amp;$E20128,'Employee List'!$A:$E,5,0)</f>
        <v>E-1385</v>
      </c>
    </row>
    <row r="20129" spans="1:9" x14ac:dyDescent="0.35">
      <c r="A20129" t="s">
        <v>1257</v>
      </c>
      <c r="B20129" t="s">
        <v>310</v>
      </c>
      <c r="C20129" t="s">
        <v>400</v>
      </c>
      <c r="D20129" t="s">
        <v>1273</v>
      </c>
      <c r="E20129" t="s">
        <v>31</v>
      </c>
      <c r="F20129">
        <v>4223</v>
      </c>
      <c r="G20129">
        <v>7363</v>
      </c>
      <c r="H20129">
        <v>1.7435472412976556</v>
      </c>
      <c r="I20129" t="str">
        <f>VLOOKUP($B20129&amp;$E20129,'Employee List'!$A:$E,5,0)</f>
        <v>E-1385</v>
      </c>
    </row>
    <row r="20130" spans="1:9" x14ac:dyDescent="0.35">
      <c r="A20130" t="s">
        <v>1257</v>
      </c>
      <c r="B20130" t="s">
        <v>310</v>
      </c>
      <c r="C20130" t="s">
        <v>400</v>
      </c>
      <c r="D20130" t="s">
        <v>1275</v>
      </c>
      <c r="E20130" t="s">
        <v>29</v>
      </c>
      <c r="F20130">
        <v>3426</v>
      </c>
      <c r="G20130">
        <v>2310</v>
      </c>
      <c r="H20130">
        <v>0.6742556917688266</v>
      </c>
      <c r="I20130" t="str">
        <f>VLOOKUP($B20130&amp;$E20130,'Employee List'!$A:$E,5,0)</f>
        <v>E-1385</v>
      </c>
    </row>
    <row r="20131" spans="1:9" x14ac:dyDescent="0.35">
      <c r="A20131" t="s">
        <v>1257</v>
      </c>
      <c r="B20131" t="s">
        <v>310</v>
      </c>
      <c r="C20131" t="s">
        <v>400</v>
      </c>
      <c r="D20131" t="s">
        <v>1275</v>
      </c>
      <c r="E20131" t="s">
        <v>30</v>
      </c>
      <c r="F20131">
        <v>3794</v>
      </c>
      <c r="G20131">
        <v>3864</v>
      </c>
      <c r="H20131">
        <v>1.018450184501845</v>
      </c>
      <c r="I20131" t="str">
        <f>VLOOKUP($B20131&amp;$E20131,'Employee List'!$A:$E,5,0)</f>
        <v>E-1385</v>
      </c>
    </row>
    <row r="20132" spans="1:9" x14ac:dyDescent="0.35">
      <c r="A20132" t="s">
        <v>1257</v>
      </c>
      <c r="B20132" t="s">
        <v>310</v>
      </c>
      <c r="C20132" t="s">
        <v>400</v>
      </c>
      <c r="D20132" t="s">
        <v>1275</v>
      </c>
      <c r="E20132" t="s">
        <v>31</v>
      </c>
      <c r="F20132">
        <v>3231</v>
      </c>
      <c r="G20132">
        <v>2843</v>
      </c>
      <c r="H20132">
        <v>0.87991333952336737</v>
      </c>
      <c r="I20132" t="str">
        <f>VLOOKUP($B20132&amp;$E20132,'Employee List'!$A:$E,5,0)</f>
        <v>E-1385</v>
      </c>
    </row>
    <row r="20133" spans="1:9" x14ac:dyDescent="0.35">
      <c r="A20133" t="s">
        <v>1257</v>
      </c>
      <c r="B20133" t="s">
        <v>310</v>
      </c>
      <c r="C20133" t="s">
        <v>400</v>
      </c>
      <c r="D20133" t="s">
        <v>1276</v>
      </c>
      <c r="E20133" t="s">
        <v>29</v>
      </c>
      <c r="F20133">
        <v>4582</v>
      </c>
      <c r="G20133">
        <v>3656</v>
      </c>
      <c r="H20133">
        <v>0.79790484504583148</v>
      </c>
      <c r="I20133" t="str">
        <f>VLOOKUP($B20133&amp;$E20133,'Employee List'!$A:$E,5,0)</f>
        <v>E-1385</v>
      </c>
    </row>
    <row r="20134" spans="1:9" x14ac:dyDescent="0.35">
      <c r="A20134" t="s">
        <v>1257</v>
      </c>
      <c r="B20134" t="s">
        <v>310</v>
      </c>
      <c r="C20134" t="s">
        <v>400</v>
      </c>
      <c r="D20134" t="s">
        <v>1276</v>
      </c>
      <c r="E20134" t="s">
        <v>30</v>
      </c>
      <c r="F20134">
        <v>5871</v>
      </c>
      <c r="G20134">
        <v>5597</v>
      </c>
      <c r="H20134">
        <v>0.95332992675864414</v>
      </c>
      <c r="I20134" t="str">
        <f>VLOOKUP($B20134&amp;$E20134,'Employee List'!$A:$E,5,0)</f>
        <v>E-1385</v>
      </c>
    </row>
    <row r="20135" spans="1:9" x14ac:dyDescent="0.35">
      <c r="A20135" t="s">
        <v>1257</v>
      </c>
      <c r="B20135" t="s">
        <v>310</v>
      </c>
      <c r="C20135" t="s">
        <v>400</v>
      </c>
      <c r="D20135" t="s">
        <v>1276</v>
      </c>
      <c r="E20135" t="s">
        <v>31</v>
      </c>
      <c r="F20135">
        <v>3680</v>
      </c>
      <c r="G20135">
        <v>2093</v>
      </c>
      <c r="H20135">
        <v>0.56874999999999998</v>
      </c>
      <c r="I20135" t="str">
        <f>VLOOKUP($B20135&amp;$E20135,'Employee List'!$A:$E,5,0)</f>
        <v>E-1385</v>
      </c>
    </row>
    <row r="20136" spans="1:9" x14ac:dyDescent="0.35">
      <c r="A20136" t="s">
        <v>1257</v>
      </c>
      <c r="B20136" t="s">
        <v>310</v>
      </c>
      <c r="C20136" t="s">
        <v>400</v>
      </c>
      <c r="D20136" t="s">
        <v>1277</v>
      </c>
      <c r="E20136" t="s">
        <v>29</v>
      </c>
      <c r="F20136">
        <v>4805</v>
      </c>
      <c r="G20136">
        <v>3262</v>
      </c>
      <c r="H20136">
        <v>0.67887617065556716</v>
      </c>
      <c r="I20136" t="str">
        <f>VLOOKUP($B20136&amp;$E20136,'Employee List'!$A:$E,5,0)</f>
        <v>E-1385</v>
      </c>
    </row>
    <row r="20137" spans="1:9" x14ac:dyDescent="0.35">
      <c r="A20137" t="s">
        <v>1257</v>
      </c>
      <c r="B20137" t="s">
        <v>310</v>
      </c>
      <c r="C20137" t="s">
        <v>400</v>
      </c>
      <c r="D20137" t="s">
        <v>1277</v>
      </c>
      <c r="E20137" t="s">
        <v>30</v>
      </c>
      <c r="F20137">
        <v>4768</v>
      </c>
      <c r="G20137">
        <v>6648</v>
      </c>
      <c r="H20137">
        <v>1.3942953020134228</v>
      </c>
      <c r="I20137" t="str">
        <f>VLOOKUP($B20137&amp;$E20137,'Employee List'!$A:$E,5,0)</f>
        <v>E-1385</v>
      </c>
    </row>
    <row r="20138" spans="1:9" x14ac:dyDescent="0.35">
      <c r="A20138" t="s">
        <v>1257</v>
      </c>
      <c r="B20138" t="s">
        <v>310</v>
      </c>
      <c r="C20138" t="s">
        <v>400</v>
      </c>
      <c r="D20138" t="s">
        <v>1277</v>
      </c>
      <c r="E20138" t="s">
        <v>31</v>
      </c>
      <c r="F20138">
        <v>5955</v>
      </c>
      <c r="G20138">
        <v>4958</v>
      </c>
      <c r="H20138">
        <v>0.83257766582703607</v>
      </c>
      <c r="I20138" t="str">
        <f>VLOOKUP($B20138&amp;$E20138,'Employee List'!$A:$E,5,0)</f>
        <v>E-1385</v>
      </c>
    </row>
    <row r="20139" spans="1:9" x14ac:dyDescent="0.35">
      <c r="A20139" t="s">
        <v>1257</v>
      </c>
      <c r="B20139" t="s">
        <v>310</v>
      </c>
      <c r="C20139" t="s">
        <v>400</v>
      </c>
      <c r="D20139" t="s">
        <v>1278</v>
      </c>
      <c r="E20139" t="s">
        <v>29</v>
      </c>
      <c r="F20139">
        <v>7904</v>
      </c>
      <c r="G20139">
        <v>8583</v>
      </c>
      <c r="H20139">
        <v>1.0859058704453441</v>
      </c>
      <c r="I20139" t="str">
        <f>VLOOKUP($B20139&amp;$E20139,'Employee List'!$A:$E,5,0)</f>
        <v>E-1385</v>
      </c>
    </row>
    <row r="20140" spans="1:9" x14ac:dyDescent="0.35">
      <c r="A20140" t="s">
        <v>1257</v>
      </c>
      <c r="B20140" t="s">
        <v>310</v>
      </c>
      <c r="C20140" t="s">
        <v>400</v>
      </c>
      <c r="D20140" t="s">
        <v>1278</v>
      </c>
      <c r="E20140" t="s">
        <v>30</v>
      </c>
      <c r="F20140">
        <v>8735</v>
      </c>
      <c r="G20140">
        <v>7992</v>
      </c>
      <c r="H20140">
        <v>0.91493989696622779</v>
      </c>
      <c r="I20140" t="str">
        <f>VLOOKUP($B20140&amp;$E20140,'Employee List'!$A:$E,5,0)</f>
        <v>E-1385</v>
      </c>
    </row>
    <row r="20141" spans="1:9" x14ac:dyDescent="0.35">
      <c r="A20141" t="s">
        <v>1257</v>
      </c>
      <c r="B20141" t="s">
        <v>310</v>
      </c>
      <c r="C20141" t="s">
        <v>400</v>
      </c>
      <c r="D20141" t="s">
        <v>1278</v>
      </c>
      <c r="E20141" t="s">
        <v>31</v>
      </c>
      <c r="F20141">
        <v>6815</v>
      </c>
      <c r="G20141">
        <v>6280</v>
      </c>
      <c r="H20141">
        <v>0.92149669845928095</v>
      </c>
      <c r="I20141" t="str">
        <f>VLOOKUP($B20141&amp;$E20141,'Employee List'!$A:$E,5,0)</f>
        <v>E-1385</v>
      </c>
    </row>
    <row r="20142" spans="1:9" x14ac:dyDescent="0.35">
      <c r="A20142" t="s">
        <v>1257</v>
      </c>
      <c r="B20142" t="s">
        <v>310</v>
      </c>
      <c r="C20142" t="s">
        <v>400</v>
      </c>
      <c r="D20142" t="s">
        <v>1279</v>
      </c>
      <c r="E20142" t="s">
        <v>29</v>
      </c>
      <c r="F20142">
        <v>4090</v>
      </c>
      <c r="G20142">
        <v>5055</v>
      </c>
      <c r="H20142">
        <v>1.2359413202933984</v>
      </c>
      <c r="I20142" t="str">
        <f>VLOOKUP($B20142&amp;$E20142,'Employee List'!$A:$E,5,0)</f>
        <v>E-1385</v>
      </c>
    </row>
    <row r="20143" spans="1:9" x14ac:dyDescent="0.35">
      <c r="A20143" t="s">
        <v>1257</v>
      </c>
      <c r="B20143" t="s">
        <v>310</v>
      </c>
      <c r="C20143" t="s">
        <v>400</v>
      </c>
      <c r="D20143" t="s">
        <v>1279</v>
      </c>
      <c r="E20143" t="s">
        <v>30</v>
      </c>
      <c r="F20143">
        <v>3244</v>
      </c>
      <c r="G20143">
        <v>2308</v>
      </c>
      <c r="H20143">
        <v>0.71146732429099879</v>
      </c>
      <c r="I20143" t="str">
        <f>VLOOKUP($B20143&amp;$E20143,'Employee List'!$A:$E,5,0)</f>
        <v>E-1385</v>
      </c>
    </row>
    <row r="20144" spans="1:9" x14ac:dyDescent="0.35">
      <c r="A20144" t="s">
        <v>1257</v>
      </c>
      <c r="B20144" t="s">
        <v>310</v>
      </c>
      <c r="C20144" t="s">
        <v>400</v>
      </c>
      <c r="D20144" t="s">
        <v>1279</v>
      </c>
      <c r="E20144" t="s">
        <v>31</v>
      </c>
      <c r="F20144">
        <v>4507</v>
      </c>
      <c r="G20144">
        <v>4399</v>
      </c>
      <c r="H20144">
        <v>0.97603727534945639</v>
      </c>
      <c r="I20144" t="str">
        <f>VLOOKUP($B20144&amp;$E20144,'Employee List'!$A:$E,5,0)</f>
        <v>E-1385</v>
      </c>
    </row>
    <row r="20145" spans="1:9" x14ac:dyDescent="0.35">
      <c r="A20145" t="s">
        <v>1257</v>
      </c>
      <c r="B20145" t="s">
        <v>310</v>
      </c>
      <c r="C20145" t="s">
        <v>400</v>
      </c>
      <c r="D20145" t="s">
        <v>1280</v>
      </c>
      <c r="E20145" t="s">
        <v>29</v>
      </c>
      <c r="F20145">
        <v>4406</v>
      </c>
      <c r="G20145">
        <v>5531</v>
      </c>
      <c r="H20145">
        <v>1.2553336359509759</v>
      </c>
      <c r="I20145" t="str">
        <f>VLOOKUP($B20145&amp;$E20145,'Employee List'!$A:$E,5,0)</f>
        <v>E-1385</v>
      </c>
    </row>
    <row r="20146" spans="1:9" x14ac:dyDescent="0.35">
      <c r="A20146" t="s">
        <v>1257</v>
      </c>
      <c r="B20146" t="s">
        <v>310</v>
      </c>
      <c r="C20146" t="s">
        <v>400</v>
      </c>
      <c r="D20146" t="s">
        <v>1280</v>
      </c>
      <c r="E20146" t="s">
        <v>30</v>
      </c>
      <c r="F20146">
        <v>3733</v>
      </c>
      <c r="G20146">
        <v>5583</v>
      </c>
      <c r="H20146">
        <v>1.4955799624966515</v>
      </c>
      <c r="I20146" t="str">
        <f>VLOOKUP($B20146&amp;$E20146,'Employee List'!$A:$E,5,0)</f>
        <v>E-1385</v>
      </c>
    </row>
    <row r="20147" spans="1:9" x14ac:dyDescent="0.35">
      <c r="A20147" t="s">
        <v>1257</v>
      </c>
      <c r="B20147" t="s">
        <v>310</v>
      </c>
      <c r="C20147" t="s">
        <v>400</v>
      </c>
      <c r="D20147" t="s">
        <v>1280</v>
      </c>
      <c r="E20147" t="s">
        <v>31</v>
      </c>
      <c r="F20147">
        <v>2638</v>
      </c>
      <c r="G20147">
        <v>2283</v>
      </c>
      <c r="H20147">
        <v>0.86542835481425318</v>
      </c>
      <c r="I20147" t="str">
        <f>VLOOKUP($B20147&amp;$E20147,'Employee List'!$A:$E,5,0)</f>
        <v>E-1385</v>
      </c>
    </row>
    <row r="20148" spans="1:9" x14ac:dyDescent="0.35">
      <c r="A20148" t="s">
        <v>1257</v>
      </c>
      <c r="B20148" t="s">
        <v>310</v>
      </c>
      <c r="C20148" t="s">
        <v>400</v>
      </c>
      <c r="D20148" t="s">
        <v>1262</v>
      </c>
      <c r="E20148" t="s">
        <v>29</v>
      </c>
      <c r="F20148">
        <v>15497</v>
      </c>
      <c r="G20148">
        <v>14618</v>
      </c>
      <c r="H20148">
        <v>0.94327934438923666</v>
      </c>
      <c r="I20148" t="str">
        <f>VLOOKUP($B20148&amp;$E20148,'Employee List'!$A:$E,5,0)</f>
        <v>E-1385</v>
      </c>
    </row>
    <row r="20149" spans="1:9" x14ac:dyDescent="0.35">
      <c r="A20149" t="s">
        <v>1257</v>
      </c>
      <c r="B20149" t="s">
        <v>310</v>
      </c>
      <c r="C20149" t="s">
        <v>400</v>
      </c>
      <c r="D20149" t="s">
        <v>1262</v>
      </c>
      <c r="E20149" t="s">
        <v>30</v>
      </c>
      <c r="F20149">
        <v>14468</v>
      </c>
      <c r="G20149">
        <v>18247</v>
      </c>
      <c r="H20149">
        <v>1.2611971246889688</v>
      </c>
      <c r="I20149" t="str">
        <f>VLOOKUP($B20149&amp;$E20149,'Employee List'!$A:$E,5,0)</f>
        <v>E-1385</v>
      </c>
    </row>
    <row r="20150" spans="1:9" x14ac:dyDescent="0.35">
      <c r="A20150" t="s">
        <v>1257</v>
      </c>
      <c r="B20150" t="s">
        <v>310</v>
      </c>
      <c r="C20150" t="s">
        <v>400</v>
      </c>
      <c r="D20150" t="s">
        <v>1262</v>
      </c>
      <c r="E20150" t="s">
        <v>31</v>
      </c>
      <c r="F20150">
        <v>17732</v>
      </c>
      <c r="G20150">
        <v>13650</v>
      </c>
      <c r="H20150">
        <v>0.76979472140762462</v>
      </c>
      <c r="I20150" t="str">
        <f>VLOOKUP($B20150&amp;$E20150,'Employee List'!$A:$E,5,0)</f>
        <v>E-1385</v>
      </c>
    </row>
    <row r="20151" spans="1:9" x14ac:dyDescent="0.35">
      <c r="A20151" t="s">
        <v>1257</v>
      </c>
      <c r="B20151" t="s">
        <v>310</v>
      </c>
      <c r="C20151" t="s">
        <v>400</v>
      </c>
      <c r="D20151" t="s">
        <v>1282</v>
      </c>
      <c r="E20151" t="s">
        <v>30</v>
      </c>
      <c r="F20151">
        <v>5360</v>
      </c>
      <c r="G20151">
        <v>5252</v>
      </c>
      <c r="H20151">
        <v>0.97985074626865676</v>
      </c>
      <c r="I20151" t="str">
        <f>VLOOKUP($B20151&amp;$E20151,'Employee List'!$A:$E,5,0)</f>
        <v>E-1385</v>
      </c>
    </row>
    <row r="20152" spans="1:9" x14ac:dyDescent="0.35">
      <c r="A20152" t="s">
        <v>1257</v>
      </c>
      <c r="B20152" t="s">
        <v>310</v>
      </c>
      <c r="C20152" t="s">
        <v>400</v>
      </c>
      <c r="D20152" t="s">
        <v>1282</v>
      </c>
      <c r="E20152" t="s">
        <v>31</v>
      </c>
      <c r="F20152">
        <v>4678</v>
      </c>
      <c r="G20152">
        <v>2632</v>
      </c>
      <c r="H20152">
        <v>0.56263360410431806</v>
      </c>
      <c r="I20152" t="str">
        <f>VLOOKUP($B20152&amp;$E20152,'Employee List'!$A:$E,5,0)</f>
        <v>E-1385</v>
      </c>
    </row>
    <row r="20153" spans="1:9" x14ac:dyDescent="0.35">
      <c r="A20153" t="s">
        <v>1257</v>
      </c>
      <c r="B20153" t="s">
        <v>310</v>
      </c>
      <c r="C20153" t="s">
        <v>400</v>
      </c>
      <c r="D20153" t="s">
        <v>1281</v>
      </c>
      <c r="E20153" t="s">
        <v>29</v>
      </c>
      <c r="F20153">
        <v>1863</v>
      </c>
      <c r="G20153">
        <v>6309</v>
      </c>
      <c r="H20153">
        <v>3.3864734299516908</v>
      </c>
      <c r="I20153" t="str">
        <f>VLOOKUP($B20153&amp;$E20153,'Employee List'!$A:$E,5,0)</f>
        <v>E-1385</v>
      </c>
    </row>
    <row r="20154" spans="1:9" x14ac:dyDescent="0.35">
      <c r="A20154" t="s">
        <v>1257</v>
      </c>
      <c r="B20154" t="s">
        <v>310</v>
      </c>
      <c r="C20154" t="s">
        <v>400</v>
      </c>
      <c r="D20154" t="s">
        <v>1281</v>
      </c>
      <c r="E20154" t="s">
        <v>30</v>
      </c>
      <c r="F20154">
        <v>1375</v>
      </c>
      <c r="G20154">
        <v>5950</v>
      </c>
      <c r="H20154">
        <v>4.3272727272727272</v>
      </c>
      <c r="I20154" t="str">
        <f>VLOOKUP($B20154&amp;$E20154,'Employee List'!$A:$E,5,0)</f>
        <v>E-1385</v>
      </c>
    </row>
    <row r="20155" spans="1:9" x14ac:dyDescent="0.35">
      <c r="A20155" t="s">
        <v>1257</v>
      </c>
      <c r="B20155" t="s">
        <v>310</v>
      </c>
      <c r="C20155" t="s">
        <v>400</v>
      </c>
      <c r="D20155" t="s">
        <v>1281</v>
      </c>
      <c r="E20155" t="s">
        <v>31</v>
      </c>
      <c r="F20155">
        <v>2365</v>
      </c>
      <c r="G20155">
        <v>2303</v>
      </c>
      <c r="H20155">
        <v>0.97378435517970396</v>
      </c>
      <c r="I20155" t="str">
        <f>VLOOKUP($B20155&amp;$E20155,'Employee List'!$A:$E,5,0)</f>
        <v>E-1385</v>
      </c>
    </row>
    <row r="20156" spans="1:9" x14ac:dyDescent="0.35">
      <c r="A20156" t="s">
        <v>1257</v>
      </c>
      <c r="B20156" t="s">
        <v>311</v>
      </c>
      <c r="C20156" t="s">
        <v>401</v>
      </c>
      <c r="D20156" t="s">
        <v>1274</v>
      </c>
      <c r="E20156" t="s">
        <v>29</v>
      </c>
      <c r="F20156">
        <v>15493</v>
      </c>
      <c r="G20156">
        <v>19158</v>
      </c>
      <c r="H20156">
        <v>1.2365584457496934</v>
      </c>
      <c r="I20156" t="str">
        <f>VLOOKUP($B20156&amp;$E20156,'Employee List'!$A:$E,5,0)</f>
        <v>E-1386</v>
      </c>
    </row>
    <row r="20157" spans="1:9" x14ac:dyDescent="0.35">
      <c r="A20157" t="s">
        <v>1257</v>
      </c>
      <c r="B20157" t="s">
        <v>311</v>
      </c>
      <c r="C20157" t="s">
        <v>401</v>
      </c>
      <c r="D20157" t="s">
        <v>1274</v>
      </c>
      <c r="E20157" t="s">
        <v>30</v>
      </c>
      <c r="F20157">
        <v>19548</v>
      </c>
      <c r="G20157">
        <v>25910</v>
      </c>
      <c r="H20157">
        <v>1.3254552895436873</v>
      </c>
      <c r="I20157" t="str">
        <f>VLOOKUP($B20157&amp;$E20157,'Employee List'!$A:$E,5,0)</f>
        <v>E-1386</v>
      </c>
    </row>
    <row r="20158" spans="1:9" x14ac:dyDescent="0.35">
      <c r="A20158" t="s">
        <v>1257</v>
      </c>
      <c r="B20158" t="s">
        <v>311</v>
      </c>
      <c r="C20158" t="s">
        <v>401</v>
      </c>
      <c r="D20158" t="s">
        <v>1274</v>
      </c>
      <c r="E20158" t="s">
        <v>31</v>
      </c>
      <c r="F20158">
        <v>17815</v>
      </c>
      <c r="G20158">
        <v>17594</v>
      </c>
      <c r="H20158">
        <v>0.98759472354757227</v>
      </c>
      <c r="I20158" t="str">
        <f>VLOOKUP($B20158&amp;$E20158,'Employee List'!$A:$E,5,0)</f>
        <v>E-1386</v>
      </c>
    </row>
    <row r="20159" spans="1:9" x14ac:dyDescent="0.35">
      <c r="A20159" t="s">
        <v>1257</v>
      </c>
      <c r="B20159" t="s">
        <v>311</v>
      </c>
      <c r="C20159" t="s">
        <v>401</v>
      </c>
      <c r="D20159" t="s">
        <v>1263</v>
      </c>
      <c r="E20159" t="s">
        <v>29</v>
      </c>
      <c r="F20159">
        <v>1257</v>
      </c>
      <c r="G20159">
        <v>1872</v>
      </c>
      <c r="H20159">
        <v>1.4892601431980907</v>
      </c>
      <c r="I20159" t="str">
        <f>VLOOKUP($B20159&amp;$E20159,'Employee List'!$A:$E,5,0)</f>
        <v>E-1386</v>
      </c>
    </row>
    <row r="20160" spans="1:9" x14ac:dyDescent="0.35">
      <c r="A20160" t="s">
        <v>1257</v>
      </c>
      <c r="B20160" t="s">
        <v>311</v>
      </c>
      <c r="C20160" t="s">
        <v>401</v>
      </c>
      <c r="D20160" t="s">
        <v>1263</v>
      </c>
      <c r="E20160" t="s">
        <v>30</v>
      </c>
      <c r="F20160">
        <v>2170</v>
      </c>
      <c r="G20160">
        <v>2292</v>
      </c>
      <c r="H20160">
        <v>1.056221198156682</v>
      </c>
      <c r="I20160" t="str">
        <f>VLOOKUP($B20160&amp;$E20160,'Employee List'!$A:$E,5,0)</f>
        <v>E-1386</v>
      </c>
    </row>
    <row r="20161" spans="1:9" x14ac:dyDescent="0.35">
      <c r="A20161" t="s">
        <v>1257</v>
      </c>
      <c r="B20161" t="s">
        <v>311</v>
      </c>
      <c r="C20161" t="s">
        <v>401</v>
      </c>
      <c r="D20161" t="s">
        <v>1263</v>
      </c>
      <c r="E20161" t="s">
        <v>31</v>
      </c>
      <c r="F20161">
        <v>1141</v>
      </c>
      <c r="G20161">
        <v>5251</v>
      </c>
      <c r="H20161">
        <v>4.6021034180543383</v>
      </c>
      <c r="I20161" t="str">
        <f>VLOOKUP($B20161&amp;$E20161,'Employee List'!$A:$E,5,0)</f>
        <v>E-1386</v>
      </c>
    </row>
    <row r="20162" spans="1:9" x14ac:dyDescent="0.35">
      <c r="A20162" t="s">
        <v>1257</v>
      </c>
      <c r="B20162" t="s">
        <v>311</v>
      </c>
      <c r="C20162" t="s">
        <v>401</v>
      </c>
      <c r="D20162" t="s">
        <v>1264</v>
      </c>
      <c r="E20162" t="s">
        <v>29</v>
      </c>
      <c r="F20162">
        <v>8904</v>
      </c>
      <c r="G20162">
        <v>2032</v>
      </c>
      <c r="H20162">
        <v>0.22821203953279426</v>
      </c>
      <c r="I20162" t="str">
        <f>VLOOKUP($B20162&amp;$E20162,'Employee List'!$A:$E,5,0)</f>
        <v>E-1386</v>
      </c>
    </row>
    <row r="20163" spans="1:9" x14ac:dyDescent="0.35">
      <c r="A20163" t="s">
        <v>1257</v>
      </c>
      <c r="B20163" t="s">
        <v>311</v>
      </c>
      <c r="C20163" t="s">
        <v>401</v>
      </c>
      <c r="D20163" t="s">
        <v>1264</v>
      </c>
      <c r="E20163" t="s">
        <v>30</v>
      </c>
      <c r="F20163">
        <v>8045</v>
      </c>
      <c r="G20163">
        <v>2946</v>
      </c>
      <c r="H20163">
        <v>0.36619018023617156</v>
      </c>
      <c r="I20163" t="str">
        <f>VLOOKUP($B20163&amp;$E20163,'Employee List'!$A:$E,5,0)</f>
        <v>E-1386</v>
      </c>
    </row>
    <row r="20164" spans="1:9" x14ac:dyDescent="0.35">
      <c r="A20164" t="s">
        <v>1257</v>
      </c>
      <c r="B20164" t="s">
        <v>311</v>
      </c>
      <c r="C20164" t="s">
        <v>401</v>
      </c>
      <c r="D20164" t="s">
        <v>1264</v>
      </c>
      <c r="E20164" t="s">
        <v>31</v>
      </c>
      <c r="F20164">
        <v>8431</v>
      </c>
      <c r="G20164">
        <v>4591</v>
      </c>
      <c r="H20164">
        <v>0.54453801447040684</v>
      </c>
      <c r="I20164" t="str">
        <f>VLOOKUP($B20164&amp;$E20164,'Employee List'!$A:$E,5,0)</f>
        <v>E-1386</v>
      </c>
    </row>
    <row r="20165" spans="1:9" x14ac:dyDescent="0.35">
      <c r="A20165" t="s">
        <v>1257</v>
      </c>
      <c r="B20165" t="s">
        <v>311</v>
      </c>
      <c r="C20165" t="s">
        <v>401</v>
      </c>
      <c r="D20165" t="s">
        <v>1265</v>
      </c>
      <c r="E20165" t="s">
        <v>29</v>
      </c>
      <c r="F20165">
        <v>18642</v>
      </c>
      <c r="G20165">
        <v>11110</v>
      </c>
      <c r="H20165">
        <v>0.59596609805814826</v>
      </c>
      <c r="I20165" t="str">
        <f>VLOOKUP($B20165&amp;$E20165,'Employee List'!$A:$E,5,0)</f>
        <v>E-1386</v>
      </c>
    </row>
    <row r="20166" spans="1:9" x14ac:dyDescent="0.35">
      <c r="A20166" t="s">
        <v>1257</v>
      </c>
      <c r="B20166" t="s">
        <v>311</v>
      </c>
      <c r="C20166" t="s">
        <v>401</v>
      </c>
      <c r="D20166" t="s">
        <v>1265</v>
      </c>
      <c r="E20166" t="s">
        <v>30</v>
      </c>
      <c r="F20166">
        <v>20255</v>
      </c>
      <c r="G20166">
        <v>22192</v>
      </c>
      <c r="H20166">
        <v>1.0956307084670451</v>
      </c>
      <c r="I20166" t="str">
        <f>VLOOKUP($B20166&amp;$E20166,'Employee List'!$A:$E,5,0)</f>
        <v>E-1386</v>
      </c>
    </row>
    <row r="20167" spans="1:9" x14ac:dyDescent="0.35">
      <c r="A20167" t="s">
        <v>1257</v>
      </c>
      <c r="B20167" t="s">
        <v>311</v>
      </c>
      <c r="C20167" t="s">
        <v>401</v>
      </c>
      <c r="D20167" t="s">
        <v>1265</v>
      </c>
      <c r="E20167" t="s">
        <v>31</v>
      </c>
      <c r="F20167">
        <v>20704</v>
      </c>
      <c r="G20167">
        <v>18964</v>
      </c>
      <c r="H20167">
        <v>0.91595826893353938</v>
      </c>
      <c r="I20167" t="str">
        <f>VLOOKUP($B20167&amp;$E20167,'Employee List'!$A:$E,5,0)</f>
        <v>E-1386</v>
      </c>
    </row>
    <row r="20168" spans="1:9" x14ac:dyDescent="0.35">
      <c r="A20168" t="s">
        <v>1257</v>
      </c>
      <c r="B20168" t="s">
        <v>311</v>
      </c>
      <c r="C20168" t="s">
        <v>401</v>
      </c>
      <c r="D20168" t="s">
        <v>1260</v>
      </c>
      <c r="E20168" t="s">
        <v>29</v>
      </c>
      <c r="F20168">
        <v>140929</v>
      </c>
      <c r="G20168">
        <v>157955</v>
      </c>
      <c r="H20168">
        <v>1.1208126077670317</v>
      </c>
      <c r="I20168" t="str">
        <f>VLOOKUP($B20168&amp;$E20168,'Employee List'!$A:$E,5,0)</f>
        <v>E-1386</v>
      </c>
    </row>
    <row r="20169" spans="1:9" x14ac:dyDescent="0.35">
      <c r="A20169" t="s">
        <v>1257</v>
      </c>
      <c r="B20169" t="s">
        <v>311</v>
      </c>
      <c r="C20169" t="s">
        <v>401</v>
      </c>
      <c r="D20169" t="s">
        <v>1260</v>
      </c>
      <c r="E20169" t="s">
        <v>30</v>
      </c>
      <c r="F20169">
        <v>141314</v>
      </c>
      <c r="G20169">
        <v>163981</v>
      </c>
      <c r="H20169">
        <v>1.1604016587174661</v>
      </c>
      <c r="I20169" t="str">
        <f>VLOOKUP($B20169&amp;$E20169,'Employee List'!$A:$E,5,0)</f>
        <v>E-1386</v>
      </c>
    </row>
    <row r="20170" spans="1:9" x14ac:dyDescent="0.35">
      <c r="A20170" t="s">
        <v>1257</v>
      </c>
      <c r="B20170" t="s">
        <v>311</v>
      </c>
      <c r="C20170" t="s">
        <v>401</v>
      </c>
      <c r="D20170" t="s">
        <v>1260</v>
      </c>
      <c r="E20170" t="s">
        <v>31</v>
      </c>
      <c r="F20170">
        <v>163062</v>
      </c>
      <c r="G20170">
        <v>220240</v>
      </c>
      <c r="H20170">
        <v>1.3506518992775753</v>
      </c>
      <c r="I20170" t="str">
        <f>VLOOKUP($B20170&amp;$E20170,'Employee List'!$A:$E,5,0)</f>
        <v>E-1386</v>
      </c>
    </row>
    <row r="20171" spans="1:9" x14ac:dyDescent="0.35">
      <c r="A20171" t="s">
        <v>1257</v>
      </c>
      <c r="B20171" t="s">
        <v>311</v>
      </c>
      <c r="C20171" t="s">
        <v>401</v>
      </c>
      <c r="D20171" t="s">
        <v>1261</v>
      </c>
      <c r="E20171" t="s">
        <v>29</v>
      </c>
      <c r="F20171">
        <v>105264</v>
      </c>
      <c r="G20171">
        <v>74270</v>
      </c>
      <c r="H20171">
        <v>0.70555935552515581</v>
      </c>
      <c r="I20171" t="str">
        <f>VLOOKUP($B20171&amp;$E20171,'Employee List'!$A:$E,5,0)</f>
        <v>E-1386</v>
      </c>
    </row>
    <row r="20172" spans="1:9" x14ac:dyDescent="0.35">
      <c r="A20172" t="s">
        <v>1257</v>
      </c>
      <c r="B20172" t="s">
        <v>311</v>
      </c>
      <c r="C20172" t="s">
        <v>401</v>
      </c>
      <c r="D20172" t="s">
        <v>1261</v>
      </c>
      <c r="E20172" t="s">
        <v>30</v>
      </c>
      <c r="F20172">
        <v>105890</v>
      </c>
      <c r="G20172">
        <v>72698</v>
      </c>
      <c r="H20172">
        <v>0.68654263858721309</v>
      </c>
      <c r="I20172" t="str">
        <f>VLOOKUP($B20172&amp;$E20172,'Employee List'!$A:$E,5,0)</f>
        <v>E-1386</v>
      </c>
    </row>
    <row r="20173" spans="1:9" x14ac:dyDescent="0.35">
      <c r="A20173" t="s">
        <v>1257</v>
      </c>
      <c r="B20173" t="s">
        <v>311</v>
      </c>
      <c r="C20173" t="s">
        <v>401</v>
      </c>
      <c r="D20173" t="s">
        <v>1261</v>
      </c>
      <c r="E20173" t="s">
        <v>31</v>
      </c>
      <c r="F20173">
        <v>106537</v>
      </c>
      <c r="G20173">
        <v>55676</v>
      </c>
      <c r="H20173">
        <v>0.52259778292987413</v>
      </c>
      <c r="I20173" t="str">
        <f>VLOOKUP($B20173&amp;$E20173,'Employee List'!$A:$E,5,0)</f>
        <v>E-1386</v>
      </c>
    </row>
    <row r="20174" spans="1:9" x14ac:dyDescent="0.35">
      <c r="A20174" t="s">
        <v>1257</v>
      </c>
      <c r="B20174" t="s">
        <v>311</v>
      </c>
      <c r="C20174" t="s">
        <v>401</v>
      </c>
      <c r="D20174" t="s">
        <v>1266</v>
      </c>
      <c r="E20174" t="s">
        <v>29</v>
      </c>
      <c r="F20174">
        <v>54537</v>
      </c>
      <c r="G20174">
        <v>59137</v>
      </c>
      <c r="H20174">
        <v>1.0843464070264224</v>
      </c>
      <c r="I20174" t="str">
        <f>VLOOKUP($B20174&amp;$E20174,'Employee List'!$A:$E,5,0)</f>
        <v>E-1386</v>
      </c>
    </row>
    <row r="20175" spans="1:9" x14ac:dyDescent="0.35">
      <c r="A20175" t="s">
        <v>1257</v>
      </c>
      <c r="B20175" t="s">
        <v>311</v>
      </c>
      <c r="C20175" t="s">
        <v>401</v>
      </c>
      <c r="D20175" t="s">
        <v>1266</v>
      </c>
      <c r="E20175" t="s">
        <v>30</v>
      </c>
      <c r="F20175">
        <v>57610</v>
      </c>
      <c r="G20175">
        <v>53779</v>
      </c>
      <c r="H20175">
        <v>0.93350112827634091</v>
      </c>
      <c r="I20175" t="str">
        <f>VLOOKUP($B20175&amp;$E20175,'Employee List'!$A:$E,5,0)</f>
        <v>E-1386</v>
      </c>
    </row>
    <row r="20176" spans="1:9" x14ac:dyDescent="0.35">
      <c r="A20176" t="s">
        <v>1257</v>
      </c>
      <c r="B20176" t="s">
        <v>311</v>
      </c>
      <c r="C20176" t="s">
        <v>401</v>
      </c>
      <c r="D20176" t="s">
        <v>1266</v>
      </c>
      <c r="E20176" t="s">
        <v>31</v>
      </c>
      <c r="F20176">
        <v>56503</v>
      </c>
      <c r="G20176">
        <v>39163</v>
      </c>
      <c r="H20176">
        <v>0.69311363998371767</v>
      </c>
      <c r="I20176" t="str">
        <f>VLOOKUP($B20176&amp;$E20176,'Employee List'!$A:$E,5,0)</f>
        <v>E-1386</v>
      </c>
    </row>
    <row r="20177" spans="1:9" x14ac:dyDescent="0.35">
      <c r="A20177" t="s">
        <v>1257</v>
      </c>
      <c r="B20177" t="s">
        <v>311</v>
      </c>
      <c r="C20177" t="s">
        <v>401</v>
      </c>
      <c r="D20177" t="s">
        <v>1267</v>
      </c>
      <c r="E20177" t="s">
        <v>29</v>
      </c>
      <c r="F20177">
        <v>30064</v>
      </c>
      <c r="G20177">
        <v>26206</v>
      </c>
      <c r="H20177">
        <v>0.87167376263970198</v>
      </c>
      <c r="I20177" t="str">
        <f>VLOOKUP($B20177&amp;$E20177,'Employee List'!$A:$E,5,0)</f>
        <v>E-1386</v>
      </c>
    </row>
    <row r="20178" spans="1:9" x14ac:dyDescent="0.35">
      <c r="A20178" t="s">
        <v>1257</v>
      </c>
      <c r="B20178" t="s">
        <v>311</v>
      </c>
      <c r="C20178" t="s">
        <v>401</v>
      </c>
      <c r="D20178" t="s">
        <v>1267</v>
      </c>
      <c r="E20178" t="s">
        <v>30</v>
      </c>
      <c r="F20178">
        <v>27557</v>
      </c>
      <c r="G20178">
        <v>26527</v>
      </c>
      <c r="H20178">
        <v>0.96262292702398666</v>
      </c>
      <c r="I20178" t="str">
        <f>VLOOKUP($B20178&amp;$E20178,'Employee List'!$A:$E,5,0)</f>
        <v>E-1386</v>
      </c>
    </row>
    <row r="20179" spans="1:9" x14ac:dyDescent="0.35">
      <c r="A20179" t="s">
        <v>1257</v>
      </c>
      <c r="B20179" t="s">
        <v>311</v>
      </c>
      <c r="C20179" t="s">
        <v>401</v>
      </c>
      <c r="D20179" t="s">
        <v>1267</v>
      </c>
      <c r="E20179" t="s">
        <v>31</v>
      </c>
      <c r="F20179">
        <v>29623</v>
      </c>
      <c r="G20179">
        <v>32184</v>
      </c>
      <c r="H20179">
        <v>1.0864530938797556</v>
      </c>
      <c r="I20179" t="str">
        <f>VLOOKUP($B20179&amp;$E20179,'Employee List'!$A:$E,5,0)</f>
        <v>E-1386</v>
      </c>
    </row>
    <row r="20180" spans="1:9" x14ac:dyDescent="0.35">
      <c r="A20180" t="s">
        <v>1257</v>
      </c>
      <c r="B20180" t="s">
        <v>311</v>
      </c>
      <c r="C20180" t="s">
        <v>401</v>
      </c>
      <c r="D20180" t="s">
        <v>1268</v>
      </c>
      <c r="E20180" t="s">
        <v>29</v>
      </c>
      <c r="F20180">
        <v>14245</v>
      </c>
      <c r="G20180">
        <v>6800</v>
      </c>
      <c r="H20180">
        <v>0.47736047736047738</v>
      </c>
      <c r="I20180" t="str">
        <f>VLOOKUP($B20180&amp;$E20180,'Employee List'!$A:$E,5,0)</f>
        <v>E-1386</v>
      </c>
    </row>
    <row r="20181" spans="1:9" x14ac:dyDescent="0.35">
      <c r="A20181" t="s">
        <v>1257</v>
      </c>
      <c r="B20181" t="s">
        <v>311</v>
      </c>
      <c r="C20181" t="s">
        <v>401</v>
      </c>
      <c r="D20181" t="s">
        <v>1268</v>
      </c>
      <c r="E20181" t="s">
        <v>30</v>
      </c>
      <c r="F20181">
        <v>13694</v>
      </c>
      <c r="G20181">
        <v>6996</v>
      </c>
      <c r="H20181">
        <v>0.5108806776690521</v>
      </c>
      <c r="I20181" t="str">
        <f>VLOOKUP($B20181&amp;$E20181,'Employee List'!$A:$E,5,0)</f>
        <v>E-1386</v>
      </c>
    </row>
    <row r="20182" spans="1:9" x14ac:dyDescent="0.35">
      <c r="A20182" t="s">
        <v>1257</v>
      </c>
      <c r="B20182" t="s">
        <v>311</v>
      </c>
      <c r="C20182" t="s">
        <v>401</v>
      </c>
      <c r="D20182" t="s">
        <v>1268</v>
      </c>
      <c r="E20182" t="s">
        <v>31</v>
      </c>
      <c r="F20182">
        <v>14169</v>
      </c>
      <c r="G20182">
        <v>7191</v>
      </c>
      <c r="H20182">
        <v>0.50751640906203688</v>
      </c>
      <c r="I20182" t="str">
        <f>VLOOKUP($B20182&amp;$E20182,'Employee List'!$A:$E,5,0)</f>
        <v>E-1386</v>
      </c>
    </row>
    <row r="20183" spans="1:9" x14ac:dyDescent="0.35">
      <c r="A20183" t="s">
        <v>1257</v>
      </c>
      <c r="B20183" t="s">
        <v>311</v>
      </c>
      <c r="C20183" t="s">
        <v>401</v>
      </c>
      <c r="D20183" t="s">
        <v>1269</v>
      </c>
      <c r="E20183" t="s">
        <v>29</v>
      </c>
      <c r="F20183">
        <v>18575</v>
      </c>
      <c r="G20183">
        <v>13806</v>
      </c>
      <c r="H20183">
        <v>0.74325706594885599</v>
      </c>
      <c r="I20183" t="str">
        <f>VLOOKUP($B20183&amp;$E20183,'Employee List'!$A:$E,5,0)</f>
        <v>E-1386</v>
      </c>
    </row>
    <row r="20184" spans="1:9" x14ac:dyDescent="0.35">
      <c r="A20184" t="s">
        <v>1257</v>
      </c>
      <c r="B20184" t="s">
        <v>311</v>
      </c>
      <c r="C20184" t="s">
        <v>401</v>
      </c>
      <c r="D20184" t="s">
        <v>1269</v>
      </c>
      <c r="E20184" t="s">
        <v>30</v>
      </c>
      <c r="F20184">
        <v>17490</v>
      </c>
      <c r="G20184">
        <v>14800</v>
      </c>
      <c r="H20184">
        <v>0.84619782732990279</v>
      </c>
      <c r="I20184" t="str">
        <f>VLOOKUP($B20184&amp;$E20184,'Employee List'!$A:$E,5,0)</f>
        <v>E-1386</v>
      </c>
    </row>
    <row r="20185" spans="1:9" x14ac:dyDescent="0.35">
      <c r="A20185" t="s">
        <v>1257</v>
      </c>
      <c r="B20185" t="s">
        <v>311</v>
      </c>
      <c r="C20185" t="s">
        <v>401</v>
      </c>
      <c r="D20185" t="s">
        <v>1269</v>
      </c>
      <c r="E20185" t="s">
        <v>31</v>
      </c>
      <c r="F20185">
        <v>14415</v>
      </c>
      <c r="G20185">
        <v>16551</v>
      </c>
      <c r="H20185">
        <v>1.1481789802289282</v>
      </c>
      <c r="I20185" t="str">
        <f>VLOOKUP($B20185&amp;$E20185,'Employee List'!$A:$E,5,0)</f>
        <v>E-1386</v>
      </c>
    </row>
    <row r="20186" spans="1:9" x14ac:dyDescent="0.35">
      <c r="A20186" t="s">
        <v>1257</v>
      </c>
      <c r="B20186" t="s">
        <v>311</v>
      </c>
      <c r="C20186" t="s">
        <v>401</v>
      </c>
      <c r="D20186" t="s">
        <v>1270</v>
      </c>
      <c r="E20186" t="s">
        <v>29</v>
      </c>
      <c r="F20186">
        <v>9847</v>
      </c>
      <c r="G20186">
        <v>4511</v>
      </c>
      <c r="H20186">
        <v>0.45810906875190416</v>
      </c>
      <c r="I20186" t="str">
        <f>VLOOKUP($B20186&amp;$E20186,'Employee List'!$A:$E,5,0)</f>
        <v>E-1386</v>
      </c>
    </row>
    <row r="20187" spans="1:9" x14ac:dyDescent="0.35">
      <c r="A20187" t="s">
        <v>1257</v>
      </c>
      <c r="B20187" t="s">
        <v>311</v>
      </c>
      <c r="C20187" t="s">
        <v>401</v>
      </c>
      <c r="D20187" t="s">
        <v>1270</v>
      </c>
      <c r="E20187" t="s">
        <v>30</v>
      </c>
      <c r="F20187">
        <v>8718</v>
      </c>
      <c r="G20187">
        <v>2647</v>
      </c>
      <c r="H20187">
        <v>0.30362468456067904</v>
      </c>
      <c r="I20187" t="str">
        <f>VLOOKUP($B20187&amp;$E20187,'Employee List'!$A:$E,5,0)</f>
        <v>E-1386</v>
      </c>
    </row>
    <row r="20188" spans="1:9" x14ac:dyDescent="0.35">
      <c r="A20188" t="s">
        <v>1257</v>
      </c>
      <c r="B20188" t="s">
        <v>311</v>
      </c>
      <c r="C20188" t="s">
        <v>401</v>
      </c>
      <c r="D20188" t="s">
        <v>1270</v>
      </c>
      <c r="E20188" t="s">
        <v>31</v>
      </c>
      <c r="F20188">
        <v>9850</v>
      </c>
      <c r="G20188">
        <v>3261</v>
      </c>
      <c r="H20188">
        <v>0.33106598984771574</v>
      </c>
      <c r="I20188" t="str">
        <f>VLOOKUP($B20188&amp;$E20188,'Employee List'!$A:$E,5,0)</f>
        <v>E-1386</v>
      </c>
    </row>
    <row r="20189" spans="1:9" x14ac:dyDescent="0.35">
      <c r="A20189" t="s">
        <v>1257</v>
      </c>
      <c r="B20189" t="s">
        <v>311</v>
      </c>
      <c r="C20189" t="s">
        <v>401</v>
      </c>
      <c r="D20189" t="s">
        <v>1271</v>
      </c>
      <c r="E20189" t="s">
        <v>29</v>
      </c>
      <c r="F20189">
        <v>17643</v>
      </c>
      <c r="G20189">
        <v>15103</v>
      </c>
      <c r="H20189">
        <v>0.85603355438417505</v>
      </c>
      <c r="I20189" t="str">
        <f>VLOOKUP($B20189&amp;$E20189,'Employee List'!$A:$E,5,0)</f>
        <v>E-1386</v>
      </c>
    </row>
    <row r="20190" spans="1:9" x14ac:dyDescent="0.35">
      <c r="A20190" t="s">
        <v>1257</v>
      </c>
      <c r="B20190" t="s">
        <v>311</v>
      </c>
      <c r="C20190" t="s">
        <v>401</v>
      </c>
      <c r="D20190" t="s">
        <v>1271</v>
      </c>
      <c r="E20190" t="s">
        <v>30</v>
      </c>
      <c r="F20190">
        <v>19235</v>
      </c>
      <c r="G20190">
        <v>5570</v>
      </c>
      <c r="H20190">
        <v>0.28957629321549261</v>
      </c>
      <c r="I20190" t="str">
        <f>VLOOKUP($B20190&amp;$E20190,'Employee List'!$A:$E,5,0)</f>
        <v>E-1386</v>
      </c>
    </row>
    <row r="20191" spans="1:9" x14ac:dyDescent="0.35">
      <c r="A20191" t="s">
        <v>1257</v>
      </c>
      <c r="B20191" t="s">
        <v>311</v>
      </c>
      <c r="C20191" t="s">
        <v>401</v>
      </c>
      <c r="D20191" t="s">
        <v>1271</v>
      </c>
      <c r="E20191" t="s">
        <v>31</v>
      </c>
      <c r="F20191">
        <v>18156</v>
      </c>
      <c r="G20191">
        <v>16567</v>
      </c>
      <c r="H20191">
        <v>0.91248072262612911</v>
      </c>
      <c r="I20191" t="str">
        <f>VLOOKUP($B20191&amp;$E20191,'Employee List'!$A:$E,5,0)</f>
        <v>E-1386</v>
      </c>
    </row>
    <row r="20192" spans="1:9" x14ac:dyDescent="0.35">
      <c r="A20192" t="s">
        <v>1257</v>
      </c>
      <c r="B20192" t="s">
        <v>311</v>
      </c>
      <c r="C20192" t="s">
        <v>401</v>
      </c>
      <c r="D20192" t="s">
        <v>1258</v>
      </c>
      <c r="E20192" t="s">
        <v>29</v>
      </c>
      <c r="F20192">
        <v>203204</v>
      </c>
      <c r="G20192">
        <v>248428</v>
      </c>
      <c r="H20192">
        <v>1.2225546741205882</v>
      </c>
      <c r="I20192" t="str">
        <f>VLOOKUP($B20192&amp;$E20192,'Employee List'!$A:$E,5,0)</f>
        <v>E-1386</v>
      </c>
    </row>
    <row r="20193" spans="1:9" x14ac:dyDescent="0.35">
      <c r="A20193" t="s">
        <v>1257</v>
      </c>
      <c r="B20193" t="s">
        <v>311</v>
      </c>
      <c r="C20193" t="s">
        <v>401</v>
      </c>
      <c r="D20193" t="s">
        <v>1258</v>
      </c>
      <c r="E20193" t="s">
        <v>30</v>
      </c>
      <c r="F20193">
        <v>197956</v>
      </c>
      <c r="G20193">
        <v>191131</v>
      </c>
      <c r="H20193">
        <v>0.9655226413950575</v>
      </c>
      <c r="I20193" t="str">
        <f>VLOOKUP($B20193&amp;$E20193,'Employee List'!$A:$E,5,0)</f>
        <v>E-1386</v>
      </c>
    </row>
    <row r="20194" spans="1:9" x14ac:dyDescent="0.35">
      <c r="A20194" t="s">
        <v>1257</v>
      </c>
      <c r="B20194" t="s">
        <v>311</v>
      </c>
      <c r="C20194" t="s">
        <v>401</v>
      </c>
      <c r="D20194" t="s">
        <v>1258</v>
      </c>
      <c r="E20194" t="s">
        <v>31</v>
      </c>
      <c r="F20194">
        <v>188382</v>
      </c>
      <c r="G20194">
        <v>156476</v>
      </c>
      <c r="H20194">
        <v>0.83063137667080722</v>
      </c>
      <c r="I20194" t="str">
        <f>VLOOKUP($B20194&amp;$E20194,'Employee List'!$A:$E,5,0)</f>
        <v>E-1386</v>
      </c>
    </row>
    <row r="20195" spans="1:9" x14ac:dyDescent="0.35">
      <c r="A20195" t="s">
        <v>1257</v>
      </c>
      <c r="B20195" t="s">
        <v>311</v>
      </c>
      <c r="C20195" t="s">
        <v>401</v>
      </c>
      <c r="D20195" t="s">
        <v>1272</v>
      </c>
      <c r="E20195" t="s">
        <v>29</v>
      </c>
      <c r="F20195">
        <v>20629</v>
      </c>
      <c r="G20195">
        <v>21525</v>
      </c>
      <c r="H20195">
        <v>1.0434340006786562</v>
      </c>
      <c r="I20195" t="str">
        <f>VLOOKUP($B20195&amp;$E20195,'Employee List'!$A:$E,5,0)</f>
        <v>E-1386</v>
      </c>
    </row>
    <row r="20196" spans="1:9" x14ac:dyDescent="0.35">
      <c r="A20196" t="s">
        <v>1257</v>
      </c>
      <c r="B20196" t="s">
        <v>311</v>
      </c>
      <c r="C20196" t="s">
        <v>401</v>
      </c>
      <c r="D20196" t="s">
        <v>1272</v>
      </c>
      <c r="E20196" t="s">
        <v>30</v>
      </c>
      <c r="F20196">
        <v>21676</v>
      </c>
      <c r="G20196">
        <v>29272</v>
      </c>
      <c r="H20196">
        <v>1.350433659346743</v>
      </c>
      <c r="I20196" t="str">
        <f>VLOOKUP($B20196&amp;$E20196,'Employee List'!$A:$E,5,0)</f>
        <v>E-1386</v>
      </c>
    </row>
    <row r="20197" spans="1:9" x14ac:dyDescent="0.35">
      <c r="A20197" t="s">
        <v>1257</v>
      </c>
      <c r="B20197" t="s">
        <v>311</v>
      </c>
      <c r="C20197" t="s">
        <v>401</v>
      </c>
      <c r="D20197" t="s">
        <v>1272</v>
      </c>
      <c r="E20197" t="s">
        <v>31</v>
      </c>
      <c r="F20197">
        <v>23467</v>
      </c>
      <c r="G20197">
        <v>24755</v>
      </c>
      <c r="H20197">
        <v>1.0548855840115907</v>
      </c>
      <c r="I20197" t="str">
        <f>VLOOKUP($B20197&amp;$E20197,'Employee List'!$A:$E,5,0)</f>
        <v>E-1386</v>
      </c>
    </row>
    <row r="20198" spans="1:9" x14ac:dyDescent="0.35">
      <c r="A20198" t="s">
        <v>1257</v>
      </c>
      <c r="B20198" t="s">
        <v>311</v>
      </c>
      <c r="C20198" t="s">
        <v>401</v>
      </c>
      <c r="D20198" t="s">
        <v>1259</v>
      </c>
      <c r="E20198" t="s">
        <v>29</v>
      </c>
      <c r="F20198">
        <v>49495</v>
      </c>
      <c r="G20198">
        <v>49478</v>
      </c>
      <c r="H20198">
        <v>0.99965653096272356</v>
      </c>
      <c r="I20198" t="str">
        <f>VLOOKUP($B20198&amp;$E20198,'Employee List'!$A:$E,5,0)</f>
        <v>E-1386</v>
      </c>
    </row>
    <row r="20199" spans="1:9" x14ac:dyDescent="0.35">
      <c r="A20199" t="s">
        <v>1257</v>
      </c>
      <c r="B20199" t="s">
        <v>311</v>
      </c>
      <c r="C20199" t="s">
        <v>401</v>
      </c>
      <c r="D20199" t="s">
        <v>1259</v>
      </c>
      <c r="E20199" t="s">
        <v>30</v>
      </c>
      <c r="F20199">
        <v>51431</v>
      </c>
      <c r="G20199">
        <v>36144</v>
      </c>
      <c r="H20199">
        <v>0.7027668137893488</v>
      </c>
      <c r="I20199" t="str">
        <f>VLOOKUP($B20199&amp;$E20199,'Employee List'!$A:$E,5,0)</f>
        <v>E-1386</v>
      </c>
    </row>
    <row r="20200" spans="1:9" x14ac:dyDescent="0.35">
      <c r="A20200" t="s">
        <v>1257</v>
      </c>
      <c r="B20200" t="s">
        <v>311</v>
      </c>
      <c r="C20200" t="s">
        <v>401</v>
      </c>
      <c r="D20200" t="s">
        <v>1259</v>
      </c>
      <c r="E20200" t="s">
        <v>31</v>
      </c>
      <c r="F20200">
        <v>53731</v>
      </c>
      <c r="G20200">
        <v>26354</v>
      </c>
      <c r="H20200">
        <v>0.4904803558467179</v>
      </c>
      <c r="I20200" t="str">
        <f>VLOOKUP($B20200&amp;$E20200,'Employee List'!$A:$E,5,0)</f>
        <v>E-1386</v>
      </c>
    </row>
    <row r="20201" spans="1:9" x14ac:dyDescent="0.35">
      <c r="A20201" t="s">
        <v>1257</v>
      </c>
      <c r="B20201" t="s">
        <v>311</v>
      </c>
      <c r="C20201" t="s">
        <v>401</v>
      </c>
      <c r="D20201" t="s">
        <v>1273</v>
      </c>
      <c r="E20201" t="s">
        <v>29</v>
      </c>
      <c r="F20201">
        <v>12085</v>
      </c>
      <c r="G20201">
        <v>3447</v>
      </c>
      <c r="H20201">
        <v>0.28522962350020686</v>
      </c>
      <c r="I20201" t="str">
        <f>VLOOKUP($B20201&amp;$E20201,'Employee List'!$A:$E,5,0)</f>
        <v>E-1386</v>
      </c>
    </row>
    <row r="20202" spans="1:9" x14ac:dyDescent="0.35">
      <c r="A20202" t="s">
        <v>1257</v>
      </c>
      <c r="B20202" t="s">
        <v>311</v>
      </c>
      <c r="C20202" t="s">
        <v>401</v>
      </c>
      <c r="D20202" t="s">
        <v>1273</v>
      </c>
      <c r="E20202" t="s">
        <v>30</v>
      </c>
      <c r="F20202">
        <v>12789</v>
      </c>
      <c r="G20202">
        <v>5362</v>
      </c>
      <c r="H20202">
        <v>0.4192665571975917</v>
      </c>
      <c r="I20202" t="str">
        <f>VLOOKUP($B20202&amp;$E20202,'Employee List'!$A:$E,5,0)</f>
        <v>E-1386</v>
      </c>
    </row>
    <row r="20203" spans="1:9" x14ac:dyDescent="0.35">
      <c r="A20203" t="s">
        <v>1257</v>
      </c>
      <c r="B20203" t="s">
        <v>311</v>
      </c>
      <c r="C20203" t="s">
        <v>401</v>
      </c>
      <c r="D20203" t="s">
        <v>1273</v>
      </c>
      <c r="E20203" t="s">
        <v>31</v>
      </c>
      <c r="F20203">
        <v>12917</v>
      </c>
      <c r="G20203">
        <v>6588</v>
      </c>
      <c r="H20203">
        <v>0.51002554772780062</v>
      </c>
      <c r="I20203" t="str">
        <f>VLOOKUP($B20203&amp;$E20203,'Employee List'!$A:$E,5,0)</f>
        <v>E-1386</v>
      </c>
    </row>
    <row r="20204" spans="1:9" x14ac:dyDescent="0.35">
      <c r="A20204" t="s">
        <v>1257</v>
      </c>
      <c r="B20204" t="s">
        <v>311</v>
      </c>
      <c r="C20204" t="s">
        <v>401</v>
      </c>
      <c r="D20204" t="s">
        <v>1275</v>
      </c>
      <c r="E20204" t="s">
        <v>29</v>
      </c>
      <c r="F20204">
        <v>12674</v>
      </c>
      <c r="G20204">
        <v>14001</v>
      </c>
      <c r="H20204">
        <v>1.1047025406343696</v>
      </c>
      <c r="I20204" t="str">
        <f>VLOOKUP($B20204&amp;$E20204,'Employee List'!$A:$E,5,0)</f>
        <v>E-1386</v>
      </c>
    </row>
    <row r="20205" spans="1:9" x14ac:dyDescent="0.35">
      <c r="A20205" t="s">
        <v>1257</v>
      </c>
      <c r="B20205" t="s">
        <v>311</v>
      </c>
      <c r="C20205" t="s">
        <v>401</v>
      </c>
      <c r="D20205" t="s">
        <v>1275</v>
      </c>
      <c r="E20205" t="s">
        <v>30</v>
      </c>
      <c r="F20205">
        <v>11660</v>
      </c>
      <c r="G20205">
        <v>9379</v>
      </c>
      <c r="H20205">
        <v>0.80437392795883367</v>
      </c>
      <c r="I20205" t="str">
        <f>VLOOKUP($B20205&amp;$E20205,'Employee List'!$A:$E,5,0)</f>
        <v>E-1386</v>
      </c>
    </row>
    <row r="20206" spans="1:9" x14ac:dyDescent="0.35">
      <c r="A20206" t="s">
        <v>1257</v>
      </c>
      <c r="B20206" t="s">
        <v>311</v>
      </c>
      <c r="C20206" t="s">
        <v>401</v>
      </c>
      <c r="D20206" t="s">
        <v>1275</v>
      </c>
      <c r="E20206" t="s">
        <v>31</v>
      </c>
      <c r="F20206">
        <v>11482</v>
      </c>
      <c r="G20206">
        <v>8452</v>
      </c>
      <c r="H20206">
        <v>0.73610869186552863</v>
      </c>
      <c r="I20206" t="str">
        <f>VLOOKUP($B20206&amp;$E20206,'Employee List'!$A:$E,5,0)</f>
        <v>E-1386</v>
      </c>
    </row>
    <row r="20207" spans="1:9" x14ac:dyDescent="0.35">
      <c r="A20207" t="s">
        <v>1257</v>
      </c>
      <c r="B20207" t="s">
        <v>311</v>
      </c>
      <c r="C20207" t="s">
        <v>401</v>
      </c>
      <c r="D20207" t="s">
        <v>1276</v>
      </c>
      <c r="E20207" t="s">
        <v>29</v>
      </c>
      <c r="F20207">
        <v>6402</v>
      </c>
      <c r="G20207">
        <v>6110</v>
      </c>
      <c r="H20207">
        <v>0.95438925335832547</v>
      </c>
      <c r="I20207" t="str">
        <f>VLOOKUP($B20207&amp;$E20207,'Employee List'!$A:$E,5,0)</f>
        <v>E-1386</v>
      </c>
    </row>
    <row r="20208" spans="1:9" x14ac:dyDescent="0.35">
      <c r="A20208" t="s">
        <v>1257</v>
      </c>
      <c r="B20208" t="s">
        <v>311</v>
      </c>
      <c r="C20208" t="s">
        <v>401</v>
      </c>
      <c r="D20208" t="s">
        <v>1276</v>
      </c>
      <c r="E20208" t="s">
        <v>30</v>
      </c>
      <c r="F20208">
        <v>6074</v>
      </c>
      <c r="G20208">
        <v>5037</v>
      </c>
      <c r="H20208">
        <v>0.82927230819888043</v>
      </c>
      <c r="I20208" t="str">
        <f>VLOOKUP($B20208&amp;$E20208,'Employee List'!$A:$E,5,0)</f>
        <v>E-1386</v>
      </c>
    </row>
    <row r="20209" spans="1:9" x14ac:dyDescent="0.35">
      <c r="A20209" t="s">
        <v>1257</v>
      </c>
      <c r="B20209" t="s">
        <v>311</v>
      </c>
      <c r="C20209" t="s">
        <v>401</v>
      </c>
      <c r="D20209" t="s">
        <v>1276</v>
      </c>
      <c r="E20209" t="s">
        <v>31</v>
      </c>
      <c r="F20209">
        <v>5310</v>
      </c>
      <c r="G20209">
        <v>7697</v>
      </c>
      <c r="H20209">
        <v>1.4495291902071563</v>
      </c>
      <c r="I20209" t="str">
        <f>VLOOKUP($B20209&amp;$E20209,'Employee List'!$A:$E,5,0)</f>
        <v>E-1386</v>
      </c>
    </row>
    <row r="20210" spans="1:9" x14ac:dyDescent="0.35">
      <c r="A20210" t="s">
        <v>1257</v>
      </c>
      <c r="B20210" t="s">
        <v>311</v>
      </c>
      <c r="C20210" t="s">
        <v>401</v>
      </c>
      <c r="D20210" t="s">
        <v>1277</v>
      </c>
      <c r="E20210" t="s">
        <v>29</v>
      </c>
      <c r="F20210">
        <v>12116</v>
      </c>
      <c r="G20210">
        <v>12860</v>
      </c>
      <c r="H20210">
        <v>1.0614064047540441</v>
      </c>
      <c r="I20210" t="str">
        <f>VLOOKUP($B20210&amp;$E20210,'Employee List'!$A:$E,5,0)</f>
        <v>E-1386</v>
      </c>
    </row>
    <row r="20211" spans="1:9" x14ac:dyDescent="0.35">
      <c r="A20211" t="s">
        <v>1257</v>
      </c>
      <c r="B20211" t="s">
        <v>311</v>
      </c>
      <c r="C20211" t="s">
        <v>401</v>
      </c>
      <c r="D20211" t="s">
        <v>1277</v>
      </c>
      <c r="E20211" t="s">
        <v>30</v>
      </c>
      <c r="F20211">
        <v>14703</v>
      </c>
      <c r="G20211">
        <v>12926</v>
      </c>
      <c r="H20211">
        <v>0.87914031150105421</v>
      </c>
      <c r="I20211" t="str">
        <f>VLOOKUP($B20211&amp;$E20211,'Employee List'!$A:$E,5,0)</f>
        <v>E-1386</v>
      </c>
    </row>
    <row r="20212" spans="1:9" x14ac:dyDescent="0.35">
      <c r="A20212" t="s">
        <v>1257</v>
      </c>
      <c r="B20212" t="s">
        <v>311</v>
      </c>
      <c r="C20212" t="s">
        <v>401</v>
      </c>
      <c r="D20212" t="s">
        <v>1277</v>
      </c>
      <c r="E20212" t="s">
        <v>31</v>
      </c>
      <c r="F20212">
        <v>15308</v>
      </c>
      <c r="G20212">
        <v>11109</v>
      </c>
      <c r="H20212">
        <v>0.72569898092500651</v>
      </c>
      <c r="I20212" t="str">
        <f>VLOOKUP($B20212&amp;$E20212,'Employee List'!$A:$E,5,0)</f>
        <v>E-1386</v>
      </c>
    </row>
    <row r="20213" spans="1:9" x14ac:dyDescent="0.35">
      <c r="A20213" t="s">
        <v>1257</v>
      </c>
      <c r="B20213" t="s">
        <v>311</v>
      </c>
      <c r="C20213" t="s">
        <v>401</v>
      </c>
      <c r="D20213" t="s">
        <v>1278</v>
      </c>
      <c r="E20213" t="s">
        <v>29</v>
      </c>
      <c r="F20213">
        <v>27041</v>
      </c>
      <c r="G20213">
        <v>18046</v>
      </c>
      <c r="H20213">
        <v>0.66735697644317893</v>
      </c>
      <c r="I20213" t="str">
        <f>VLOOKUP($B20213&amp;$E20213,'Employee List'!$A:$E,5,0)</f>
        <v>E-1386</v>
      </c>
    </row>
    <row r="20214" spans="1:9" x14ac:dyDescent="0.35">
      <c r="A20214" t="s">
        <v>1257</v>
      </c>
      <c r="B20214" t="s">
        <v>311</v>
      </c>
      <c r="C20214" t="s">
        <v>401</v>
      </c>
      <c r="D20214" t="s">
        <v>1278</v>
      </c>
      <c r="E20214" t="s">
        <v>30</v>
      </c>
      <c r="F20214">
        <v>25338</v>
      </c>
      <c r="G20214">
        <v>18829</v>
      </c>
      <c r="H20214">
        <v>0.74311311074275788</v>
      </c>
      <c r="I20214" t="str">
        <f>VLOOKUP($B20214&amp;$E20214,'Employee List'!$A:$E,5,0)</f>
        <v>E-1386</v>
      </c>
    </row>
    <row r="20215" spans="1:9" x14ac:dyDescent="0.35">
      <c r="A20215" t="s">
        <v>1257</v>
      </c>
      <c r="B20215" t="s">
        <v>311</v>
      </c>
      <c r="C20215" t="s">
        <v>401</v>
      </c>
      <c r="D20215" t="s">
        <v>1278</v>
      </c>
      <c r="E20215" t="s">
        <v>31</v>
      </c>
      <c r="F20215">
        <v>25294</v>
      </c>
      <c r="G20215">
        <v>18844</v>
      </c>
      <c r="H20215">
        <v>0.74499881394797185</v>
      </c>
      <c r="I20215" t="str">
        <f>VLOOKUP($B20215&amp;$E20215,'Employee List'!$A:$E,5,0)</f>
        <v>E-1386</v>
      </c>
    </row>
    <row r="20216" spans="1:9" x14ac:dyDescent="0.35">
      <c r="A20216" t="s">
        <v>1257</v>
      </c>
      <c r="B20216" t="s">
        <v>311</v>
      </c>
      <c r="C20216" t="s">
        <v>401</v>
      </c>
      <c r="D20216" t="s">
        <v>1279</v>
      </c>
      <c r="E20216" t="s">
        <v>29</v>
      </c>
      <c r="F20216">
        <v>3277</v>
      </c>
      <c r="G20216">
        <v>4940</v>
      </c>
      <c r="H20216">
        <v>1.5074763503204149</v>
      </c>
      <c r="I20216" t="str">
        <f>VLOOKUP($B20216&amp;$E20216,'Employee List'!$A:$E,5,0)</f>
        <v>E-1386</v>
      </c>
    </row>
    <row r="20217" spans="1:9" x14ac:dyDescent="0.35">
      <c r="A20217" t="s">
        <v>1257</v>
      </c>
      <c r="B20217" t="s">
        <v>311</v>
      </c>
      <c r="C20217" t="s">
        <v>401</v>
      </c>
      <c r="D20217" t="s">
        <v>1279</v>
      </c>
      <c r="E20217" t="s">
        <v>30</v>
      </c>
      <c r="F20217">
        <v>1817</v>
      </c>
      <c r="G20217">
        <v>1052</v>
      </c>
      <c r="H20217">
        <v>0.57897633461750142</v>
      </c>
      <c r="I20217" t="str">
        <f>VLOOKUP($B20217&amp;$E20217,'Employee List'!$A:$E,5,0)</f>
        <v>E-1386</v>
      </c>
    </row>
    <row r="20218" spans="1:9" x14ac:dyDescent="0.35">
      <c r="A20218" t="s">
        <v>1257</v>
      </c>
      <c r="B20218" t="s">
        <v>311</v>
      </c>
      <c r="C20218" t="s">
        <v>401</v>
      </c>
      <c r="D20218" t="s">
        <v>1279</v>
      </c>
      <c r="E20218" t="s">
        <v>31</v>
      </c>
      <c r="F20218">
        <v>4805</v>
      </c>
      <c r="G20218">
        <v>4518</v>
      </c>
      <c r="H20218">
        <v>0.94027055150884498</v>
      </c>
      <c r="I20218" t="str">
        <f>VLOOKUP($B20218&amp;$E20218,'Employee List'!$A:$E,5,0)</f>
        <v>E-1386</v>
      </c>
    </row>
    <row r="20219" spans="1:9" x14ac:dyDescent="0.35">
      <c r="A20219" t="s">
        <v>1257</v>
      </c>
      <c r="B20219" t="s">
        <v>311</v>
      </c>
      <c r="C20219" t="s">
        <v>401</v>
      </c>
      <c r="D20219" t="s">
        <v>1280</v>
      </c>
      <c r="E20219" t="s">
        <v>29</v>
      </c>
      <c r="F20219">
        <v>2879</v>
      </c>
      <c r="G20219">
        <v>1230</v>
      </c>
      <c r="H20219">
        <v>0.42723167766585618</v>
      </c>
      <c r="I20219" t="str">
        <f>VLOOKUP($B20219&amp;$E20219,'Employee List'!$A:$E,5,0)</f>
        <v>E-1386</v>
      </c>
    </row>
    <row r="20220" spans="1:9" x14ac:dyDescent="0.35">
      <c r="A20220" t="s">
        <v>1257</v>
      </c>
      <c r="B20220" t="s">
        <v>311</v>
      </c>
      <c r="C20220" t="s">
        <v>401</v>
      </c>
      <c r="D20220" t="s">
        <v>1280</v>
      </c>
      <c r="E20220" t="s">
        <v>30</v>
      </c>
      <c r="F20220">
        <v>3062</v>
      </c>
      <c r="G20220">
        <v>3833</v>
      </c>
      <c r="H20220">
        <v>1.2517962116263879</v>
      </c>
      <c r="I20220" t="str">
        <f>VLOOKUP($B20220&amp;$E20220,'Employee List'!$A:$E,5,0)</f>
        <v>E-1386</v>
      </c>
    </row>
    <row r="20221" spans="1:9" x14ac:dyDescent="0.35">
      <c r="A20221" t="s">
        <v>1257</v>
      </c>
      <c r="B20221" t="s">
        <v>311</v>
      </c>
      <c r="C20221" t="s">
        <v>401</v>
      </c>
      <c r="D20221" t="s">
        <v>1280</v>
      </c>
      <c r="E20221" t="s">
        <v>31</v>
      </c>
      <c r="F20221">
        <v>4910</v>
      </c>
      <c r="G20221">
        <v>2052</v>
      </c>
      <c r="H20221">
        <v>0.41792260692464356</v>
      </c>
      <c r="I20221" t="str">
        <f>VLOOKUP($B20221&amp;$E20221,'Employee List'!$A:$E,5,0)</f>
        <v>E-1386</v>
      </c>
    </row>
    <row r="20222" spans="1:9" x14ac:dyDescent="0.35">
      <c r="A20222" t="s">
        <v>1257</v>
      </c>
      <c r="B20222" t="s">
        <v>311</v>
      </c>
      <c r="C20222" t="s">
        <v>401</v>
      </c>
      <c r="D20222" t="s">
        <v>1262</v>
      </c>
      <c r="E20222" t="s">
        <v>29</v>
      </c>
      <c r="F20222">
        <v>45257</v>
      </c>
      <c r="G20222">
        <v>30446</v>
      </c>
      <c r="H20222">
        <v>0.67273570939302207</v>
      </c>
      <c r="I20222" t="str">
        <f>VLOOKUP($B20222&amp;$E20222,'Employee List'!$A:$E,5,0)</f>
        <v>E-1386</v>
      </c>
    </row>
    <row r="20223" spans="1:9" x14ac:dyDescent="0.35">
      <c r="A20223" t="s">
        <v>1257</v>
      </c>
      <c r="B20223" t="s">
        <v>311</v>
      </c>
      <c r="C20223" t="s">
        <v>401</v>
      </c>
      <c r="D20223" t="s">
        <v>1262</v>
      </c>
      <c r="E20223" t="s">
        <v>30</v>
      </c>
      <c r="F20223">
        <v>48207</v>
      </c>
      <c r="G20223">
        <v>22000</v>
      </c>
      <c r="H20223">
        <v>0.45636525815752899</v>
      </c>
      <c r="I20223" t="str">
        <f>VLOOKUP($B20223&amp;$E20223,'Employee List'!$A:$E,5,0)</f>
        <v>E-1386</v>
      </c>
    </row>
    <row r="20224" spans="1:9" x14ac:dyDescent="0.35">
      <c r="A20224" t="s">
        <v>1257</v>
      </c>
      <c r="B20224" t="s">
        <v>311</v>
      </c>
      <c r="C20224" t="s">
        <v>401</v>
      </c>
      <c r="D20224" t="s">
        <v>1262</v>
      </c>
      <c r="E20224" t="s">
        <v>31</v>
      </c>
      <c r="F20224">
        <v>49248</v>
      </c>
      <c r="G20224">
        <v>20925</v>
      </c>
      <c r="H20224">
        <v>0.42489035087719296</v>
      </c>
      <c r="I20224" t="str">
        <f>VLOOKUP($B20224&amp;$E20224,'Employee List'!$A:$E,5,0)</f>
        <v>E-1386</v>
      </c>
    </row>
    <row r="20225" spans="1:9" x14ac:dyDescent="0.35">
      <c r="A20225" t="s">
        <v>1257</v>
      </c>
      <c r="B20225" t="s">
        <v>311</v>
      </c>
      <c r="C20225" t="s">
        <v>401</v>
      </c>
      <c r="D20225" t="s">
        <v>1281</v>
      </c>
      <c r="E20225" t="s">
        <v>29</v>
      </c>
      <c r="F20225">
        <v>6174</v>
      </c>
      <c r="G20225">
        <v>6293</v>
      </c>
      <c r="H20225">
        <v>1.0192743764172336</v>
      </c>
      <c r="I20225" t="str">
        <f>VLOOKUP($B20225&amp;$E20225,'Employee List'!$A:$E,5,0)</f>
        <v>E-1386</v>
      </c>
    </row>
    <row r="20226" spans="1:9" x14ac:dyDescent="0.35">
      <c r="A20226" t="s">
        <v>1257</v>
      </c>
      <c r="B20226" t="s">
        <v>311</v>
      </c>
      <c r="C20226" t="s">
        <v>401</v>
      </c>
      <c r="D20226" t="s">
        <v>1281</v>
      </c>
      <c r="E20226" t="s">
        <v>30</v>
      </c>
      <c r="F20226">
        <v>3229</v>
      </c>
      <c r="G20226">
        <v>6503</v>
      </c>
      <c r="H20226">
        <v>2.0139362031588726</v>
      </c>
      <c r="I20226" t="str">
        <f>VLOOKUP($B20226&amp;$E20226,'Employee List'!$A:$E,5,0)</f>
        <v>E-1386</v>
      </c>
    </row>
    <row r="20227" spans="1:9" x14ac:dyDescent="0.35">
      <c r="A20227" t="s">
        <v>1257</v>
      </c>
      <c r="B20227" t="s">
        <v>311</v>
      </c>
      <c r="C20227" t="s">
        <v>401</v>
      </c>
      <c r="D20227" t="s">
        <v>1281</v>
      </c>
      <c r="E20227" t="s">
        <v>31</v>
      </c>
      <c r="F20227">
        <v>4341</v>
      </c>
      <c r="G20227">
        <v>9974</v>
      </c>
      <c r="H20227">
        <v>2.2976272748214699</v>
      </c>
      <c r="I20227" t="str">
        <f>VLOOKUP($B20227&amp;$E20227,'Employee List'!$A:$E,5,0)</f>
        <v>E-1386</v>
      </c>
    </row>
    <row r="20228" spans="1:9" x14ac:dyDescent="0.35">
      <c r="A20228" t="s">
        <v>1257</v>
      </c>
      <c r="B20228" t="s">
        <v>312</v>
      </c>
      <c r="C20228" t="s">
        <v>401</v>
      </c>
      <c r="D20228" t="s">
        <v>1274</v>
      </c>
      <c r="E20228" t="s">
        <v>29</v>
      </c>
      <c r="F20228">
        <v>18061</v>
      </c>
      <c r="G20228">
        <v>20234</v>
      </c>
      <c r="H20228">
        <v>1.1203144897846189</v>
      </c>
      <c r="I20228" t="str">
        <f>VLOOKUP($B20228&amp;$E20228,'Employee List'!$A:$E,5,0)</f>
        <v>E-1387</v>
      </c>
    </row>
    <row r="20229" spans="1:9" x14ac:dyDescent="0.35">
      <c r="A20229" t="s">
        <v>1257</v>
      </c>
      <c r="B20229" t="s">
        <v>312</v>
      </c>
      <c r="C20229" t="s">
        <v>401</v>
      </c>
      <c r="D20229" t="s">
        <v>1274</v>
      </c>
      <c r="E20229" t="s">
        <v>30</v>
      </c>
      <c r="F20229">
        <v>17044</v>
      </c>
      <c r="G20229">
        <v>19569</v>
      </c>
      <c r="H20229">
        <v>1.1481459751232106</v>
      </c>
      <c r="I20229" t="str">
        <f>VLOOKUP($B20229&amp;$E20229,'Employee List'!$A:$E,5,0)</f>
        <v>E-1387</v>
      </c>
    </row>
    <row r="20230" spans="1:9" x14ac:dyDescent="0.35">
      <c r="A20230" t="s">
        <v>1257</v>
      </c>
      <c r="B20230" t="s">
        <v>312</v>
      </c>
      <c r="C20230" t="s">
        <v>401</v>
      </c>
      <c r="D20230" t="s">
        <v>1274</v>
      </c>
      <c r="E20230" t="s">
        <v>31</v>
      </c>
      <c r="F20230">
        <v>16734</v>
      </c>
      <c r="G20230">
        <v>17063</v>
      </c>
      <c r="H20230">
        <v>1.0196605712919804</v>
      </c>
      <c r="I20230" t="str">
        <f>VLOOKUP($B20230&amp;$E20230,'Employee List'!$A:$E,5,0)</f>
        <v>E-1387</v>
      </c>
    </row>
    <row r="20231" spans="1:9" x14ac:dyDescent="0.35">
      <c r="A20231" t="s">
        <v>1257</v>
      </c>
      <c r="B20231" t="s">
        <v>312</v>
      </c>
      <c r="C20231" t="s">
        <v>401</v>
      </c>
      <c r="D20231" t="s">
        <v>1263</v>
      </c>
      <c r="E20231" t="s">
        <v>29</v>
      </c>
      <c r="F20231">
        <v>3291</v>
      </c>
      <c r="G20231">
        <v>1382</v>
      </c>
      <c r="H20231">
        <v>0.41993315101792766</v>
      </c>
      <c r="I20231" t="str">
        <f>VLOOKUP($B20231&amp;$E20231,'Employee List'!$A:$E,5,0)</f>
        <v>E-1387</v>
      </c>
    </row>
    <row r="20232" spans="1:9" x14ac:dyDescent="0.35">
      <c r="A20232" t="s">
        <v>1257</v>
      </c>
      <c r="B20232" t="s">
        <v>312</v>
      </c>
      <c r="C20232" t="s">
        <v>401</v>
      </c>
      <c r="D20232" t="s">
        <v>1263</v>
      </c>
      <c r="E20232" t="s">
        <v>30</v>
      </c>
      <c r="F20232">
        <v>4127</v>
      </c>
      <c r="G20232">
        <v>3456</v>
      </c>
      <c r="H20232">
        <v>0.83741216379937</v>
      </c>
      <c r="I20232" t="str">
        <f>VLOOKUP($B20232&amp;$E20232,'Employee List'!$A:$E,5,0)</f>
        <v>E-1387</v>
      </c>
    </row>
    <row r="20233" spans="1:9" x14ac:dyDescent="0.35">
      <c r="A20233" t="s">
        <v>1257</v>
      </c>
      <c r="B20233" t="s">
        <v>312</v>
      </c>
      <c r="C20233" t="s">
        <v>401</v>
      </c>
      <c r="D20233" t="s">
        <v>1263</v>
      </c>
      <c r="E20233" t="s">
        <v>31</v>
      </c>
      <c r="F20233">
        <v>4844</v>
      </c>
      <c r="G20233">
        <v>5511</v>
      </c>
      <c r="H20233">
        <v>1.1376961189099917</v>
      </c>
      <c r="I20233" t="str">
        <f>VLOOKUP($B20233&amp;$E20233,'Employee List'!$A:$E,5,0)</f>
        <v>E-1387</v>
      </c>
    </row>
    <row r="20234" spans="1:9" x14ac:dyDescent="0.35">
      <c r="A20234" t="s">
        <v>1257</v>
      </c>
      <c r="B20234" t="s">
        <v>312</v>
      </c>
      <c r="C20234" t="s">
        <v>401</v>
      </c>
      <c r="D20234" t="s">
        <v>1264</v>
      </c>
      <c r="E20234" t="s">
        <v>29</v>
      </c>
      <c r="F20234">
        <v>1648</v>
      </c>
      <c r="G20234">
        <v>3996</v>
      </c>
      <c r="H20234">
        <v>2.424757281553398</v>
      </c>
      <c r="I20234" t="str">
        <f>VLOOKUP($B20234&amp;$E20234,'Employee List'!$A:$E,5,0)</f>
        <v>E-1387</v>
      </c>
    </row>
    <row r="20235" spans="1:9" x14ac:dyDescent="0.35">
      <c r="A20235" t="s">
        <v>1257</v>
      </c>
      <c r="B20235" t="s">
        <v>312</v>
      </c>
      <c r="C20235" t="s">
        <v>401</v>
      </c>
      <c r="D20235" t="s">
        <v>1264</v>
      </c>
      <c r="E20235" t="s">
        <v>30</v>
      </c>
      <c r="F20235">
        <v>4878</v>
      </c>
      <c r="G20235">
        <v>3323</v>
      </c>
      <c r="H20235">
        <v>0.68122181221812217</v>
      </c>
      <c r="I20235" t="str">
        <f>VLOOKUP($B20235&amp;$E20235,'Employee List'!$A:$E,5,0)</f>
        <v>E-1387</v>
      </c>
    </row>
    <row r="20236" spans="1:9" x14ac:dyDescent="0.35">
      <c r="A20236" t="s">
        <v>1257</v>
      </c>
      <c r="B20236" t="s">
        <v>312</v>
      </c>
      <c r="C20236" t="s">
        <v>401</v>
      </c>
      <c r="D20236" t="s">
        <v>1264</v>
      </c>
      <c r="E20236" t="s">
        <v>31</v>
      </c>
      <c r="F20236">
        <v>1064</v>
      </c>
      <c r="G20236">
        <v>2667</v>
      </c>
      <c r="H20236">
        <v>2.5065789473684212</v>
      </c>
      <c r="I20236" t="str">
        <f>VLOOKUP($B20236&amp;$E20236,'Employee List'!$A:$E,5,0)</f>
        <v>E-1387</v>
      </c>
    </row>
    <row r="20237" spans="1:9" x14ac:dyDescent="0.35">
      <c r="A20237" t="s">
        <v>1257</v>
      </c>
      <c r="B20237" t="s">
        <v>312</v>
      </c>
      <c r="C20237" t="s">
        <v>401</v>
      </c>
      <c r="D20237" t="s">
        <v>1265</v>
      </c>
      <c r="E20237" t="s">
        <v>29</v>
      </c>
      <c r="F20237">
        <v>23665</v>
      </c>
      <c r="G20237">
        <v>22199</v>
      </c>
      <c r="H20237">
        <v>0.93805197549123176</v>
      </c>
      <c r="I20237" t="str">
        <f>VLOOKUP($B20237&amp;$E20237,'Employee List'!$A:$E,5,0)</f>
        <v>E-1387</v>
      </c>
    </row>
    <row r="20238" spans="1:9" x14ac:dyDescent="0.35">
      <c r="A20238" t="s">
        <v>1257</v>
      </c>
      <c r="B20238" t="s">
        <v>312</v>
      </c>
      <c r="C20238" t="s">
        <v>401</v>
      </c>
      <c r="D20238" t="s">
        <v>1265</v>
      </c>
      <c r="E20238" t="s">
        <v>30</v>
      </c>
      <c r="F20238">
        <v>22573</v>
      </c>
      <c r="G20238">
        <v>25557</v>
      </c>
      <c r="H20238">
        <v>1.1321933283125858</v>
      </c>
      <c r="I20238" t="str">
        <f>VLOOKUP($B20238&amp;$E20238,'Employee List'!$A:$E,5,0)</f>
        <v>E-1387</v>
      </c>
    </row>
    <row r="20239" spans="1:9" x14ac:dyDescent="0.35">
      <c r="A20239" t="s">
        <v>1257</v>
      </c>
      <c r="B20239" t="s">
        <v>312</v>
      </c>
      <c r="C20239" t="s">
        <v>401</v>
      </c>
      <c r="D20239" t="s">
        <v>1265</v>
      </c>
      <c r="E20239" t="s">
        <v>31</v>
      </c>
      <c r="F20239">
        <v>22200</v>
      </c>
      <c r="G20239">
        <v>26410</v>
      </c>
      <c r="H20239">
        <v>1.1896396396396396</v>
      </c>
      <c r="I20239" t="str">
        <f>VLOOKUP($B20239&amp;$E20239,'Employee List'!$A:$E,5,0)</f>
        <v>E-1387</v>
      </c>
    </row>
    <row r="20240" spans="1:9" x14ac:dyDescent="0.35">
      <c r="A20240" t="s">
        <v>1257</v>
      </c>
      <c r="B20240" t="s">
        <v>312</v>
      </c>
      <c r="C20240" t="s">
        <v>401</v>
      </c>
      <c r="D20240" t="s">
        <v>1260</v>
      </c>
      <c r="E20240" t="s">
        <v>29</v>
      </c>
      <c r="F20240">
        <v>110490</v>
      </c>
      <c r="G20240">
        <v>124821</v>
      </c>
      <c r="H20240">
        <v>1.1297040456149878</v>
      </c>
      <c r="I20240" t="str">
        <f>VLOOKUP($B20240&amp;$E20240,'Employee List'!$A:$E,5,0)</f>
        <v>E-1387</v>
      </c>
    </row>
    <row r="20241" spans="1:9" x14ac:dyDescent="0.35">
      <c r="A20241" t="s">
        <v>1257</v>
      </c>
      <c r="B20241" t="s">
        <v>312</v>
      </c>
      <c r="C20241" t="s">
        <v>401</v>
      </c>
      <c r="D20241" t="s">
        <v>1260</v>
      </c>
      <c r="E20241" t="s">
        <v>30</v>
      </c>
      <c r="F20241">
        <v>110977</v>
      </c>
      <c r="G20241">
        <v>129313</v>
      </c>
      <c r="H20241">
        <v>1.1652234246735811</v>
      </c>
      <c r="I20241" t="str">
        <f>VLOOKUP($B20241&amp;$E20241,'Employee List'!$A:$E,5,0)</f>
        <v>E-1387</v>
      </c>
    </row>
    <row r="20242" spans="1:9" x14ac:dyDescent="0.35">
      <c r="A20242" t="s">
        <v>1257</v>
      </c>
      <c r="B20242" t="s">
        <v>312</v>
      </c>
      <c r="C20242" t="s">
        <v>401</v>
      </c>
      <c r="D20242" t="s">
        <v>1260</v>
      </c>
      <c r="E20242" t="s">
        <v>31</v>
      </c>
      <c r="F20242">
        <v>129176</v>
      </c>
      <c r="G20242">
        <v>170065</v>
      </c>
      <c r="H20242">
        <v>1.3165371276398092</v>
      </c>
      <c r="I20242" t="str">
        <f>VLOOKUP($B20242&amp;$E20242,'Employee List'!$A:$E,5,0)</f>
        <v>E-1387</v>
      </c>
    </row>
    <row r="20243" spans="1:9" x14ac:dyDescent="0.35">
      <c r="A20243" t="s">
        <v>1257</v>
      </c>
      <c r="B20243" t="s">
        <v>312</v>
      </c>
      <c r="C20243" t="s">
        <v>401</v>
      </c>
      <c r="D20243" t="s">
        <v>1261</v>
      </c>
      <c r="E20243" t="s">
        <v>29</v>
      </c>
      <c r="F20243">
        <v>109562</v>
      </c>
      <c r="G20243">
        <v>159553</v>
      </c>
      <c r="H20243">
        <v>1.4562804622040488</v>
      </c>
      <c r="I20243" t="str">
        <f>VLOOKUP($B20243&amp;$E20243,'Employee List'!$A:$E,5,0)</f>
        <v>E-1387</v>
      </c>
    </row>
    <row r="20244" spans="1:9" x14ac:dyDescent="0.35">
      <c r="A20244" t="s">
        <v>1257</v>
      </c>
      <c r="B20244" t="s">
        <v>312</v>
      </c>
      <c r="C20244" t="s">
        <v>401</v>
      </c>
      <c r="D20244" t="s">
        <v>1261</v>
      </c>
      <c r="E20244" t="s">
        <v>30</v>
      </c>
      <c r="F20244">
        <v>113783</v>
      </c>
      <c r="G20244">
        <v>170185</v>
      </c>
      <c r="H20244">
        <v>1.4956979513635604</v>
      </c>
      <c r="I20244" t="str">
        <f>VLOOKUP($B20244&amp;$E20244,'Employee List'!$A:$E,5,0)</f>
        <v>E-1387</v>
      </c>
    </row>
    <row r="20245" spans="1:9" x14ac:dyDescent="0.35">
      <c r="A20245" t="s">
        <v>1257</v>
      </c>
      <c r="B20245" t="s">
        <v>312</v>
      </c>
      <c r="C20245" t="s">
        <v>401</v>
      </c>
      <c r="D20245" t="s">
        <v>1261</v>
      </c>
      <c r="E20245" t="s">
        <v>31</v>
      </c>
      <c r="F20245">
        <v>116984</v>
      </c>
      <c r="G20245">
        <v>138872</v>
      </c>
      <c r="H20245">
        <v>1.1871025097449224</v>
      </c>
      <c r="I20245" t="str">
        <f>VLOOKUP($B20245&amp;$E20245,'Employee List'!$A:$E,5,0)</f>
        <v>E-1387</v>
      </c>
    </row>
    <row r="20246" spans="1:9" x14ac:dyDescent="0.35">
      <c r="A20246" t="s">
        <v>1257</v>
      </c>
      <c r="B20246" t="s">
        <v>312</v>
      </c>
      <c r="C20246" t="s">
        <v>401</v>
      </c>
      <c r="D20246" t="s">
        <v>1266</v>
      </c>
      <c r="E20246" t="s">
        <v>29</v>
      </c>
      <c r="F20246">
        <v>45458</v>
      </c>
      <c r="G20246">
        <v>67664</v>
      </c>
      <c r="H20246">
        <v>1.4884948743895463</v>
      </c>
      <c r="I20246" t="str">
        <f>VLOOKUP($B20246&amp;$E20246,'Employee List'!$A:$E,5,0)</f>
        <v>E-1387</v>
      </c>
    </row>
    <row r="20247" spans="1:9" x14ac:dyDescent="0.35">
      <c r="A20247" t="s">
        <v>1257</v>
      </c>
      <c r="B20247" t="s">
        <v>312</v>
      </c>
      <c r="C20247" t="s">
        <v>401</v>
      </c>
      <c r="D20247" t="s">
        <v>1266</v>
      </c>
      <c r="E20247" t="s">
        <v>30</v>
      </c>
      <c r="F20247">
        <v>48498</v>
      </c>
      <c r="G20247">
        <v>63042</v>
      </c>
      <c r="H20247">
        <v>1.2998886552022764</v>
      </c>
      <c r="I20247" t="str">
        <f>VLOOKUP($B20247&amp;$E20247,'Employee List'!$A:$E,5,0)</f>
        <v>E-1387</v>
      </c>
    </row>
    <row r="20248" spans="1:9" x14ac:dyDescent="0.35">
      <c r="A20248" t="s">
        <v>1257</v>
      </c>
      <c r="B20248" t="s">
        <v>312</v>
      </c>
      <c r="C20248" t="s">
        <v>401</v>
      </c>
      <c r="D20248" t="s">
        <v>1266</v>
      </c>
      <c r="E20248" t="s">
        <v>31</v>
      </c>
      <c r="F20248">
        <v>50149</v>
      </c>
      <c r="G20248">
        <v>52725</v>
      </c>
      <c r="H20248">
        <v>1.0513669265588546</v>
      </c>
      <c r="I20248" t="str">
        <f>VLOOKUP($B20248&amp;$E20248,'Employee List'!$A:$E,5,0)</f>
        <v>E-1387</v>
      </c>
    </row>
    <row r="20249" spans="1:9" x14ac:dyDescent="0.35">
      <c r="A20249" t="s">
        <v>1257</v>
      </c>
      <c r="B20249" t="s">
        <v>312</v>
      </c>
      <c r="C20249" t="s">
        <v>401</v>
      </c>
      <c r="D20249" t="s">
        <v>1267</v>
      </c>
      <c r="E20249" t="s">
        <v>29</v>
      </c>
      <c r="F20249">
        <v>38368</v>
      </c>
      <c r="G20249">
        <v>40817</v>
      </c>
      <c r="H20249">
        <v>1.0638292326939116</v>
      </c>
      <c r="I20249" t="str">
        <f>VLOOKUP($B20249&amp;$E20249,'Employee List'!$A:$E,5,0)</f>
        <v>E-1387</v>
      </c>
    </row>
    <row r="20250" spans="1:9" x14ac:dyDescent="0.35">
      <c r="A20250" t="s">
        <v>1257</v>
      </c>
      <c r="B20250" t="s">
        <v>312</v>
      </c>
      <c r="C20250" t="s">
        <v>401</v>
      </c>
      <c r="D20250" t="s">
        <v>1267</v>
      </c>
      <c r="E20250" t="s">
        <v>30</v>
      </c>
      <c r="F20250">
        <v>36258</v>
      </c>
      <c r="G20250">
        <v>40189</v>
      </c>
      <c r="H20250">
        <v>1.1084174527000938</v>
      </c>
      <c r="I20250" t="str">
        <f>VLOOKUP($B20250&amp;$E20250,'Employee List'!$A:$E,5,0)</f>
        <v>E-1387</v>
      </c>
    </row>
    <row r="20251" spans="1:9" x14ac:dyDescent="0.35">
      <c r="A20251" t="s">
        <v>1257</v>
      </c>
      <c r="B20251" t="s">
        <v>312</v>
      </c>
      <c r="C20251" t="s">
        <v>401</v>
      </c>
      <c r="D20251" t="s">
        <v>1267</v>
      </c>
      <c r="E20251" t="s">
        <v>31</v>
      </c>
      <c r="F20251">
        <v>39904</v>
      </c>
      <c r="G20251">
        <v>40447</v>
      </c>
      <c r="H20251">
        <v>1.0136076583801124</v>
      </c>
      <c r="I20251" t="str">
        <f>VLOOKUP($B20251&amp;$E20251,'Employee List'!$A:$E,5,0)</f>
        <v>E-1387</v>
      </c>
    </row>
    <row r="20252" spans="1:9" x14ac:dyDescent="0.35">
      <c r="A20252" t="s">
        <v>1257</v>
      </c>
      <c r="B20252" t="s">
        <v>312</v>
      </c>
      <c r="C20252" t="s">
        <v>401</v>
      </c>
      <c r="D20252" t="s">
        <v>1268</v>
      </c>
      <c r="E20252" t="s">
        <v>29</v>
      </c>
      <c r="F20252">
        <v>13869</v>
      </c>
      <c r="G20252">
        <v>5901</v>
      </c>
      <c r="H20252">
        <v>0.4254812892061432</v>
      </c>
      <c r="I20252" t="str">
        <f>VLOOKUP($B20252&amp;$E20252,'Employee List'!$A:$E,5,0)</f>
        <v>E-1387</v>
      </c>
    </row>
    <row r="20253" spans="1:9" x14ac:dyDescent="0.35">
      <c r="A20253" t="s">
        <v>1257</v>
      </c>
      <c r="B20253" t="s">
        <v>312</v>
      </c>
      <c r="C20253" t="s">
        <v>401</v>
      </c>
      <c r="D20253" t="s">
        <v>1268</v>
      </c>
      <c r="E20253" t="s">
        <v>30</v>
      </c>
      <c r="F20253">
        <v>11463</v>
      </c>
      <c r="G20253">
        <v>6555</v>
      </c>
      <c r="H20253">
        <v>0.57183983250457993</v>
      </c>
      <c r="I20253" t="str">
        <f>VLOOKUP($B20253&amp;$E20253,'Employee List'!$A:$E,5,0)</f>
        <v>E-1387</v>
      </c>
    </row>
    <row r="20254" spans="1:9" x14ac:dyDescent="0.35">
      <c r="A20254" t="s">
        <v>1257</v>
      </c>
      <c r="B20254" t="s">
        <v>312</v>
      </c>
      <c r="C20254" t="s">
        <v>401</v>
      </c>
      <c r="D20254" t="s">
        <v>1268</v>
      </c>
      <c r="E20254" t="s">
        <v>31</v>
      </c>
      <c r="F20254">
        <v>10209</v>
      </c>
      <c r="G20254">
        <v>2358</v>
      </c>
      <c r="H20254">
        <v>0.23097267117249487</v>
      </c>
      <c r="I20254" t="str">
        <f>VLOOKUP($B20254&amp;$E20254,'Employee List'!$A:$E,5,0)</f>
        <v>E-1387</v>
      </c>
    </row>
    <row r="20255" spans="1:9" x14ac:dyDescent="0.35">
      <c r="A20255" t="s">
        <v>1257</v>
      </c>
      <c r="B20255" t="s">
        <v>312</v>
      </c>
      <c r="C20255" t="s">
        <v>401</v>
      </c>
      <c r="D20255" t="s">
        <v>1269</v>
      </c>
      <c r="E20255" t="s">
        <v>29</v>
      </c>
      <c r="F20255">
        <v>38736</v>
      </c>
      <c r="G20255">
        <v>71301</v>
      </c>
      <c r="H20255">
        <v>1.8406908302354399</v>
      </c>
      <c r="I20255" t="str">
        <f>VLOOKUP($B20255&amp;$E20255,'Employee List'!$A:$E,5,0)</f>
        <v>E-1387</v>
      </c>
    </row>
    <row r="20256" spans="1:9" x14ac:dyDescent="0.35">
      <c r="A20256" t="s">
        <v>1257</v>
      </c>
      <c r="B20256" t="s">
        <v>312</v>
      </c>
      <c r="C20256" t="s">
        <v>401</v>
      </c>
      <c r="D20256" t="s">
        <v>1269</v>
      </c>
      <c r="E20256" t="s">
        <v>30</v>
      </c>
      <c r="F20256">
        <v>39777</v>
      </c>
      <c r="G20256">
        <v>87031</v>
      </c>
      <c r="H20256">
        <v>2.1879729491917441</v>
      </c>
      <c r="I20256" t="str">
        <f>VLOOKUP($B20256&amp;$E20256,'Employee List'!$A:$E,5,0)</f>
        <v>E-1387</v>
      </c>
    </row>
    <row r="20257" spans="1:9" x14ac:dyDescent="0.35">
      <c r="A20257" t="s">
        <v>1257</v>
      </c>
      <c r="B20257" t="s">
        <v>312</v>
      </c>
      <c r="C20257" t="s">
        <v>401</v>
      </c>
      <c r="D20257" t="s">
        <v>1269</v>
      </c>
      <c r="E20257" t="s">
        <v>31</v>
      </c>
      <c r="F20257">
        <v>30153</v>
      </c>
      <c r="G20257">
        <v>31185</v>
      </c>
      <c r="H20257">
        <v>1.0342254502039598</v>
      </c>
      <c r="I20257" t="str">
        <f>VLOOKUP($B20257&amp;$E20257,'Employee List'!$A:$E,5,0)</f>
        <v>E-1387</v>
      </c>
    </row>
    <row r="20258" spans="1:9" x14ac:dyDescent="0.35">
      <c r="A20258" t="s">
        <v>1257</v>
      </c>
      <c r="B20258" t="s">
        <v>312</v>
      </c>
      <c r="C20258" t="s">
        <v>401</v>
      </c>
      <c r="D20258" t="s">
        <v>1270</v>
      </c>
      <c r="E20258" t="s">
        <v>29</v>
      </c>
      <c r="F20258">
        <v>8861</v>
      </c>
      <c r="G20258">
        <v>6855</v>
      </c>
      <c r="H20258">
        <v>0.77361471617198962</v>
      </c>
      <c r="I20258" t="str">
        <f>VLOOKUP($B20258&amp;$E20258,'Employee List'!$A:$E,5,0)</f>
        <v>E-1387</v>
      </c>
    </row>
    <row r="20259" spans="1:9" x14ac:dyDescent="0.35">
      <c r="A20259" t="s">
        <v>1257</v>
      </c>
      <c r="B20259" t="s">
        <v>312</v>
      </c>
      <c r="C20259" t="s">
        <v>401</v>
      </c>
      <c r="D20259" t="s">
        <v>1270</v>
      </c>
      <c r="E20259" t="s">
        <v>30</v>
      </c>
      <c r="F20259">
        <v>10622</v>
      </c>
      <c r="G20259">
        <v>9760</v>
      </c>
      <c r="H20259">
        <v>0.91884767463754469</v>
      </c>
      <c r="I20259" t="str">
        <f>VLOOKUP($B20259&amp;$E20259,'Employee List'!$A:$E,5,0)</f>
        <v>E-1387</v>
      </c>
    </row>
    <row r="20260" spans="1:9" x14ac:dyDescent="0.35">
      <c r="A20260" t="s">
        <v>1257</v>
      </c>
      <c r="B20260" t="s">
        <v>312</v>
      </c>
      <c r="C20260" t="s">
        <v>401</v>
      </c>
      <c r="D20260" t="s">
        <v>1270</v>
      </c>
      <c r="E20260" t="s">
        <v>31</v>
      </c>
      <c r="F20260">
        <v>11698</v>
      </c>
      <c r="G20260">
        <v>5711</v>
      </c>
      <c r="H20260">
        <v>0.48820311164301589</v>
      </c>
      <c r="I20260" t="str">
        <f>VLOOKUP($B20260&amp;$E20260,'Employee List'!$A:$E,5,0)</f>
        <v>E-1387</v>
      </c>
    </row>
    <row r="20261" spans="1:9" x14ac:dyDescent="0.35">
      <c r="A20261" t="s">
        <v>1257</v>
      </c>
      <c r="B20261" t="s">
        <v>312</v>
      </c>
      <c r="C20261" t="s">
        <v>401</v>
      </c>
      <c r="D20261" t="s">
        <v>1271</v>
      </c>
      <c r="E20261" t="s">
        <v>29</v>
      </c>
      <c r="F20261">
        <v>25894</v>
      </c>
      <c r="G20261">
        <v>22423</v>
      </c>
      <c r="H20261">
        <v>0.86595350274194793</v>
      </c>
      <c r="I20261" t="str">
        <f>VLOOKUP($B20261&amp;$E20261,'Employee List'!$A:$E,5,0)</f>
        <v>E-1387</v>
      </c>
    </row>
    <row r="20262" spans="1:9" x14ac:dyDescent="0.35">
      <c r="A20262" t="s">
        <v>1257</v>
      </c>
      <c r="B20262" t="s">
        <v>312</v>
      </c>
      <c r="C20262" t="s">
        <v>401</v>
      </c>
      <c r="D20262" t="s">
        <v>1271</v>
      </c>
      <c r="E20262" t="s">
        <v>30</v>
      </c>
      <c r="F20262">
        <v>26640</v>
      </c>
      <c r="G20262">
        <v>29966</v>
      </c>
      <c r="H20262">
        <v>1.1248498498498498</v>
      </c>
      <c r="I20262" t="str">
        <f>VLOOKUP($B20262&amp;$E20262,'Employee List'!$A:$E,5,0)</f>
        <v>E-1387</v>
      </c>
    </row>
    <row r="20263" spans="1:9" x14ac:dyDescent="0.35">
      <c r="A20263" t="s">
        <v>1257</v>
      </c>
      <c r="B20263" t="s">
        <v>312</v>
      </c>
      <c r="C20263" t="s">
        <v>401</v>
      </c>
      <c r="D20263" t="s">
        <v>1271</v>
      </c>
      <c r="E20263" t="s">
        <v>31</v>
      </c>
      <c r="F20263">
        <v>25647</v>
      </c>
      <c r="G20263">
        <v>25023</v>
      </c>
      <c r="H20263">
        <v>0.9756696689671307</v>
      </c>
      <c r="I20263" t="str">
        <f>VLOOKUP($B20263&amp;$E20263,'Employee List'!$A:$E,5,0)</f>
        <v>E-1387</v>
      </c>
    </row>
    <row r="20264" spans="1:9" x14ac:dyDescent="0.35">
      <c r="A20264" t="s">
        <v>1257</v>
      </c>
      <c r="B20264" t="s">
        <v>312</v>
      </c>
      <c r="C20264" t="s">
        <v>401</v>
      </c>
      <c r="D20264" t="s">
        <v>1258</v>
      </c>
      <c r="E20264" t="s">
        <v>29</v>
      </c>
      <c r="F20264">
        <v>197521</v>
      </c>
      <c r="G20264">
        <v>263380</v>
      </c>
      <c r="H20264">
        <v>1.3334278380526627</v>
      </c>
      <c r="I20264" t="str">
        <f>VLOOKUP($B20264&amp;$E20264,'Employee List'!$A:$E,5,0)</f>
        <v>E-1387</v>
      </c>
    </row>
    <row r="20265" spans="1:9" x14ac:dyDescent="0.35">
      <c r="A20265" t="s">
        <v>1257</v>
      </c>
      <c r="B20265" t="s">
        <v>312</v>
      </c>
      <c r="C20265" t="s">
        <v>401</v>
      </c>
      <c r="D20265" t="s">
        <v>1258</v>
      </c>
      <c r="E20265" t="s">
        <v>30</v>
      </c>
      <c r="F20265">
        <v>191770</v>
      </c>
      <c r="G20265">
        <v>204583</v>
      </c>
      <c r="H20265">
        <v>1.0668144130990249</v>
      </c>
      <c r="I20265" t="str">
        <f>VLOOKUP($B20265&amp;$E20265,'Employee List'!$A:$E,5,0)</f>
        <v>E-1387</v>
      </c>
    </row>
    <row r="20266" spans="1:9" x14ac:dyDescent="0.35">
      <c r="A20266" t="s">
        <v>1257</v>
      </c>
      <c r="B20266" t="s">
        <v>312</v>
      </c>
      <c r="C20266" t="s">
        <v>401</v>
      </c>
      <c r="D20266" t="s">
        <v>1258</v>
      </c>
      <c r="E20266" t="s">
        <v>31</v>
      </c>
      <c r="F20266">
        <v>182799</v>
      </c>
      <c r="G20266">
        <v>199971</v>
      </c>
      <c r="H20266">
        <v>1.0939392447442273</v>
      </c>
      <c r="I20266" t="str">
        <f>VLOOKUP($B20266&amp;$E20266,'Employee List'!$A:$E,5,0)</f>
        <v>E-1387</v>
      </c>
    </row>
    <row r="20267" spans="1:9" x14ac:dyDescent="0.35">
      <c r="A20267" t="s">
        <v>1257</v>
      </c>
      <c r="B20267" t="s">
        <v>312</v>
      </c>
      <c r="C20267" t="s">
        <v>401</v>
      </c>
      <c r="D20267" t="s">
        <v>1272</v>
      </c>
      <c r="E20267" t="s">
        <v>29</v>
      </c>
      <c r="F20267">
        <v>29117</v>
      </c>
      <c r="G20267">
        <v>27848</v>
      </c>
      <c r="H20267">
        <v>0.95641721331181095</v>
      </c>
      <c r="I20267" t="str">
        <f>VLOOKUP($B20267&amp;$E20267,'Employee List'!$A:$E,5,0)</f>
        <v>E-1387</v>
      </c>
    </row>
    <row r="20268" spans="1:9" x14ac:dyDescent="0.35">
      <c r="A20268" t="s">
        <v>1257</v>
      </c>
      <c r="B20268" t="s">
        <v>312</v>
      </c>
      <c r="C20268" t="s">
        <v>401</v>
      </c>
      <c r="D20268" t="s">
        <v>1272</v>
      </c>
      <c r="E20268" t="s">
        <v>30</v>
      </c>
      <c r="F20268">
        <v>29666</v>
      </c>
      <c r="G20268">
        <v>39981</v>
      </c>
      <c r="H20268">
        <v>1.3477044427964673</v>
      </c>
      <c r="I20268" t="str">
        <f>VLOOKUP($B20268&amp;$E20268,'Employee List'!$A:$E,5,0)</f>
        <v>E-1387</v>
      </c>
    </row>
    <row r="20269" spans="1:9" x14ac:dyDescent="0.35">
      <c r="A20269" t="s">
        <v>1257</v>
      </c>
      <c r="B20269" t="s">
        <v>312</v>
      </c>
      <c r="C20269" t="s">
        <v>401</v>
      </c>
      <c r="D20269" t="s">
        <v>1272</v>
      </c>
      <c r="E20269" t="s">
        <v>31</v>
      </c>
      <c r="F20269">
        <v>32012</v>
      </c>
      <c r="G20269">
        <v>35744</v>
      </c>
      <c r="H20269">
        <v>1.1165812820192429</v>
      </c>
      <c r="I20269" t="str">
        <f>VLOOKUP($B20269&amp;$E20269,'Employee List'!$A:$E,5,0)</f>
        <v>E-1387</v>
      </c>
    </row>
    <row r="20270" spans="1:9" x14ac:dyDescent="0.35">
      <c r="A20270" t="s">
        <v>1257</v>
      </c>
      <c r="B20270" t="s">
        <v>312</v>
      </c>
      <c r="C20270" t="s">
        <v>401</v>
      </c>
      <c r="D20270" t="s">
        <v>1259</v>
      </c>
      <c r="E20270" t="s">
        <v>29</v>
      </c>
      <c r="F20270">
        <v>26784</v>
      </c>
      <c r="G20270">
        <v>31579</v>
      </c>
      <c r="H20270">
        <v>1.1790247909199523</v>
      </c>
      <c r="I20270" t="str">
        <f>VLOOKUP($B20270&amp;$E20270,'Employee List'!$A:$E,5,0)</f>
        <v>E-1387</v>
      </c>
    </row>
    <row r="20271" spans="1:9" x14ac:dyDescent="0.35">
      <c r="A20271" t="s">
        <v>1257</v>
      </c>
      <c r="B20271" t="s">
        <v>312</v>
      </c>
      <c r="C20271" t="s">
        <v>401</v>
      </c>
      <c r="D20271" t="s">
        <v>1259</v>
      </c>
      <c r="E20271" t="s">
        <v>30</v>
      </c>
      <c r="F20271">
        <v>27656</v>
      </c>
      <c r="G20271">
        <v>32443</v>
      </c>
      <c r="H20271">
        <v>1.173090830199595</v>
      </c>
      <c r="I20271" t="str">
        <f>VLOOKUP($B20271&amp;$E20271,'Employee List'!$A:$E,5,0)</f>
        <v>E-1387</v>
      </c>
    </row>
    <row r="20272" spans="1:9" x14ac:dyDescent="0.35">
      <c r="A20272" t="s">
        <v>1257</v>
      </c>
      <c r="B20272" t="s">
        <v>312</v>
      </c>
      <c r="C20272" t="s">
        <v>401</v>
      </c>
      <c r="D20272" t="s">
        <v>1259</v>
      </c>
      <c r="E20272" t="s">
        <v>31</v>
      </c>
      <c r="F20272">
        <v>28795</v>
      </c>
      <c r="G20272">
        <v>34527</v>
      </c>
      <c r="H20272">
        <v>1.1990623372113214</v>
      </c>
      <c r="I20272" t="str">
        <f>VLOOKUP($B20272&amp;$E20272,'Employee List'!$A:$E,5,0)</f>
        <v>E-1387</v>
      </c>
    </row>
    <row r="20273" spans="1:9" x14ac:dyDescent="0.35">
      <c r="A20273" t="s">
        <v>1257</v>
      </c>
      <c r="B20273" t="s">
        <v>312</v>
      </c>
      <c r="C20273" t="s">
        <v>401</v>
      </c>
      <c r="D20273" t="s">
        <v>1273</v>
      </c>
      <c r="E20273" t="s">
        <v>29</v>
      </c>
      <c r="F20273">
        <v>13614</v>
      </c>
      <c r="G20273">
        <v>9648</v>
      </c>
      <c r="H20273">
        <v>0.70868223887174964</v>
      </c>
      <c r="I20273" t="str">
        <f>VLOOKUP($B20273&amp;$E20273,'Employee List'!$A:$E,5,0)</f>
        <v>E-1387</v>
      </c>
    </row>
    <row r="20274" spans="1:9" x14ac:dyDescent="0.35">
      <c r="A20274" t="s">
        <v>1257</v>
      </c>
      <c r="B20274" t="s">
        <v>312</v>
      </c>
      <c r="C20274" t="s">
        <v>401</v>
      </c>
      <c r="D20274" t="s">
        <v>1273</v>
      </c>
      <c r="E20274" t="s">
        <v>30</v>
      </c>
      <c r="F20274">
        <v>14765</v>
      </c>
      <c r="G20274">
        <v>9660</v>
      </c>
      <c r="H20274">
        <v>0.65424991534033183</v>
      </c>
      <c r="I20274" t="str">
        <f>VLOOKUP($B20274&amp;$E20274,'Employee List'!$A:$E,5,0)</f>
        <v>E-1387</v>
      </c>
    </row>
    <row r="20275" spans="1:9" x14ac:dyDescent="0.35">
      <c r="A20275" t="s">
        <v>1257</v>
      </c>
      <c r="B20275" t="s">
        <v>312</v>
      </c>
      <c r="C20275" t="s">
        <v>401</v>
      </c>
      <c r="D20275" t="s">
        <v>1273</v>
      </c>
      <c r="E20275" t="s">
        <v>31</v>
      </c>
      <c r="F20275">
        <v>15175</v>
      </c>
      <c r="G20275">
        <v>5359</v>
      </c>
      <c r="H20275">
        <v>0.35314662273476111</v>
      </c>
      <c r="I20275" t="str">
        <f>VLOOKUP($B20275&amp;$E20275,'Employee List'!$A:$E,5,0)</f>
        <v>E-1387</v>
      </c>
    </row>
    <row r="20276" spans="1:9" x14ac:dyDescent="0.35">
      <c r="A20276" t="s">
        <v>1257</v>
      </c>
      <c r="B20276" t="s">
        <v>312</v>
      </c>
      <c r="C20276" t="s">
        <v>401</v>
      </c>
      <c r="D20276" t="s">
        <v>1275</v>
      </c>
      <c r="E20276" t="s">
        <v>29</v>
      </c>
      <c r="F20276">
        <v>5099</v>
      </c>
      <c r="G20276">
        <v>4389</v>
      </c>
      <c r="H20276">
        <v>0.86075701117866243</v>
      </c>
      <c r="I20276" t="str">
        <f>VLOOKUP($B20276&amp;$E20276,'Employee List'!$A:$E,5,0)</f>
        <v>E-1387</v>
      </c>
    </row>
    <row r="20277" spans="1:9" x14ac:dyDescent="0.35">
      <c r="A20277" t="s">
        <v>1257</v>
      </c>
      <c r="B20277" t="s">
        <v>312</v>
      </c>
      <c r="C20277" t="s">
        <v>401</v>
      </c>
      <c r="D20277" t="s">
        <v>1275</v>
      </c>
      <c r="E20277" t="s">
        <v>30</v>
      </c>
      <c r="F20277">
        <v>5319</v>
      </c>
      <c r="G20277">
        <v>6595</v>
      </c>
      <c r="H20277">
        <v>1.2398947170520775</v>
      </c>
      <c r="I20277" t="str">
        <f>VLOOKUP($B20277&amp;$E20277,'Employee List'!$A:$E,5,0)</f>
        <v>E-1387</v>
      </c>
    </row>
    <row r="20278" spans="1:9" x14ac:dyDescent="0.35">
      <c r="A20278" t="s">
        <v>1257</v>
      </c>
      <c r="B20278" t="s">
        <v>312</v>
      </c>
      <c r="C20278" t="s">
        <v>401</v>
      </c>
      <c r="D20278" t="s">
        <v>1275</v>
      </c>
      <c r="E20278" t="s">
        <v>31</v>
      </c>
      <c r="F20278">
        <v>7996</v>
      </c>
      <c r="G20278">
        <v>4243</v>
      </c>
      <c r="H20278">
        <v>0.53064032016008</v>
      </c>
      <c r="I20278" t="str">
        <f>VLOOKUP($B20278&amp;$E20278,'Employee List'!$A:$E,5,0)</f>
        <v>E-1387</v>
      </c>
    </row>
    <row r="20279" spans="1:9" x14ac:dyDescent="0.35">
      <c r="A20279" t="s">
        <v>1257</v>
      </c>
      <c r="B20279" t="s">
        <v>312</v>
      </c>
      <c r="C20279" t="s">
        <v>401</v>
      </c>
      <c r="D20279" t="s">
        <v>1276</v>
      </c>
      <c r="E20279" t="s">
        <v>29</v>
      </c>
      <c r="F20279">
        <v>8460</v>
      </c>
      <c r="G20279">
        <v>2832</v>
      </c>
      <c r="H20279">
        <v>0.33475177304964537</v>
      </c>
      <c r="I20279" t="str">
        <f>VLOOKUP($B20279&amp;$E20279,'Employee List'!$A:$E,5,0)</f>
        <v>E-1387</v>
      </c>
    </row>
    <row r="20280" spans="1:9" x14ac:dyDescent="0.35">
      <c r="A20280" t="s">
        <v>1257</v>
      </c>
      <c r="B20280" t="s">
        <v>312</v>
      </c>
      <c r="C20280" t="s">
        <v>401</v>
      </c>
      <c r="D20280" t="s">
        <v>1276</v>
      </c>
      <c r="E20280" t="s">
        <v>30</v>
      </c>
      <c r="F20280">
        <v>8736</v>
      </c>
      <c r="G20280">
        <v>5761</v>
      </c>
      <c r="H20280">
        <v>0.65945512820512819</v>
      </c>
      <c r="I20280" t="str">
        <f>VLOOKUP($B20280&amp;$E20280,'Employee List'!$A:$E,5,0)</f>
        <v>E-1387</v>
      </c>
    </row>
    <row r="20281" spans="1:9" x14ac:dyDescent="0.35">
      <c r="A20281" t="s">
        <v>1257</v>
      </c>
      <c r="B20281" t="s">
        <v>312</v>
      </c>
      <c r="C20281" t="s">
        <v>401</v>
      </c>
      <c r="D20281" t="s">
        <v>1276</v>
      </c>
      <c r="E20281" t="s">
        <v>31</v>
      </c>
      <c r="F20281">
        <v>7753</v>
      </c>
      <c r="G20281">
        <v>5696</v>
      </c>
      <c r="H20281">
        <v>0.73468334838127181</v>
      </c>
      <c r="I20281" t="str">
        <f>VLOOKUP($B20281&amp;$E20281,'Employee List'!$A:$E,5,0)</f>
        <v>E-1387</v>
      </c>
    </row>
    <row r="20282" spans="1:9" x14ac:dyDescent="0.35">
      <c r="A20282" t="s">
        <v>1257</v>
      </c>
      <c r="B20282" t="s">
        <v>312</v>
      </c>
      <c r="C20282" t="s">
        <v>401</v>
      </c>
      <c r="D20282" t="s">
        <v>1277</v>
      </c>
      <c r="E20282" t="s">
        <v>29</v>
      </c>
      <c r="F20282">
        <v>7956</v>
      </c>
      <c r="G20282">
        <v>14816</v>
      </c>
      <c r="H20282">
        <v>1.8622423328305682</v>
      </c>
      <c r="I20282" t="str">
        <f>VLOOKUP($B20282&amp;$E20282,'Employee List'!$A:$E,5,0)</f>
        <v>E-1387</v>
      </c>
    </row>
    <row r="20283" spans="1:9" x14ac:dyDescent="0.35">
      <c r="A20283" t="s">
        <v>1257</v>
      </c>
      <c r="B20283" t="s">
        <v>312</v>
      </c>
      <c r="C20283" t="s">
        <v>401</v>
      </c>
      <c r="D20283" t="s">
        <v>1277</v>
      </c>
      <c r="E20283" t="s">
        <v>30</v>
      </c>
      <c r="F20283">
        <v>9977</v>
      </c>
      <c r="G20283">
        <v>10730</v>
      </c>
      <c r="H20283">
        <v>1.0754735892552871</v>
      </c>
      <c r="I20283" t="str">
        <f>VLOOKUP($B20283&amp;$E20283,'Employee List'!$A:$E,5,0)</f>
        <v>E-1387</v>
      </c>
    </row>
    <row r="20284" spans="1:9" x14ac:dyDescent="0.35">
      <c r="A20284" t="s">
        <v>1257</v>
      </c>
      <c r="B20284" t="s">
        <v>312</v>
      </c>
      <c r="C20284" t="s">
        <v>401</v>
      </c>
      <c r="D20284" t="s">
        <v>1277</v>
      </c>
      <c r="E20284" t="s">
        <v>31</v>
      </c>
      <c r="F20284">
        <v>10479</v>
      </c>
      <c r="G20284">
        <v>13004</v>
      </c>
      <c r="H20284">
        <v>1.2409581066895696</v>
      </c>
      <c r="I20284" t="str">
        <f>VLOOKUP($B20284&amp;$E20284,'Employee List'!$A:$E,5,0)</f>
        <v>E-1387</v>
      </c>
    </row>
    <row r="20285" spans="1:9" x14ac:dyDescent="0.35">
      <c r="A20285" t="s">
        <v>1257</v>
      </c>
      <c r="B20285" t="s">
        <v>312</v>
      </c>
      <c r="C20285" t="s">
        <v>401</v>
      </c>
      <c r="D20285" t="s">
        <v>1278</v>
      </c>
      <c r="E20285" t="s">
        <v>29</v>
      </c>
      <c r="F20285">
        <v>12096</v>
      </c>
      <c r="G20285">
        <v>11866</v>
      </c>
      <c r="H20285">
        <v>0.98098544973544977</v>
      </c>
      <c r="I20285" t="str">
        <f>VLOOKUP($B20285&amp;$E20285,'Employee List'!$A:$E,5,0)</f>
        <v>E-1387</v>
      </c>
    </row>
    <row r="20286" spans="1:9" x14ac:dyDescent="0.35">
      <c r="A20286" t="s">
        <v>1257</v>
      </c>
      <c r="B20286" t="s">
        <v>312</v>
      </c>
      <c r="C20286" t="s">
        <v>401</v>
      </c>
      <c r="D20286" t="s">
        <v>1278</v>
      </c>
      <c r="E20286" t="s">
        <v>30</v>
      </c>
      <c r="F20286">
        <v>13853</v>
      </c>
      <c r="G20286">
        <v>12412</v>
      </c>
      <c r="H20286">
        <v>0.89597921027936189</v>
      </c>
      <c r="I20286" t="str">
        <f>VLOOKUP($B20286&amp;$E20286,'Employee List'!$A:$E,5,0)</f>
        <v>E-1387</v>
      </c>
    </row>
    <row r="20287" spans="1:9" x14ac:dyDescent="0.35">
      <c r="A20287" t="s">
        <v>1257</v>
      </c>
      <c r="B20287" t="s">
        <v>312</v>
      </c>
      <c r="C20287" t="s">
        <v>401</v>
      </c>
      <c r="D20287" t="s">
        <v>1278</v>
      </c>
      <c r="E20287" t="s">
        <v>31</v>
      </c>
      <c r="F20287">
        <v>12300</v>
      </c>
      <c r="G20287">
        <v>8758</v>
      </c>
      <c r="H20287">
        <v>0.71203252032520326</v>
      </c>
      <c r="I20287" t="str">
        <f>VLOOKUP($B20287&amp;$E20287,'Employee List'!$A:$E,5,0)</f>
        <v>E-1387</v>
      </c>
    </row>
    <row r="20288" spans="1:9" x14ac:dyDescent="0.35">
      <c r="A20288" t="s">
        <v>1257</v>
      </c>
      <c r="B20288" t="s">
        <v>312</v>
      </c>
      <c r="C20288" t="s">
        <v>401</v>
      </c>
      <c r="D20288" t="s">
        <v>1279</v>
      </c>
      <c r="E20288" t="s">
        <v>29</v>
      </c>
      <c r="F20288">
        <v>2585</v>
      </c>
      <c r="G20288">
        <v>2828</v>
      </c>
      <c r="H20288">
        <v>1.0940038684719535</v>
      </c>
      <c r="I20288" t="str">
        <f>VLOOKUP($B20288&amp;$E20288,'Employee List'!$A:$E,5,0)</f>
        <v>E-1387</v>
      </c>
    </row>
    <row r="20289" spans="1:9" x14ac:dyDescent="0.35">
      <c r="A20289" t="s">
        <v>1257</v>
      </c>
      <c r="B20289" t="s">
        <v>312</v>
      </c>
      <c r="C20289" t="s">
        <v>401</v>
      </c>
      <c r="D20289" t="s">
        <v>1279</v>
      </c>
      <c r="E20289" t="s">
        <v>30</v>
      </c>
      <c r="F20289">
        <v>2746</v>
      </c>
      <c r="G20289">
        <v>3897</v>
      </c>
      <c r="H20289">
        <v>1.4191551347414422</v>
      </c>
      <c r="I20289" t="str">
        <f>VLOOKUP($B20289&amp;$E20289,'Employee List'!$A:$E,5,0)</f>
        <v>E-1387</v>
      </c>
    </row>
    <row r="20290" spans="1:9" x14ac:dyDescent="0.35">
      <c r="A20290" t="s">
        <v>1257</v>
      </c>
      <c r="B20290" t="s">
        <v>312</v>
      </c>
      <c r="C20290" t="s">
        <v>401</v>
      </c>
      <c r="D20290" t="s">
        <v>1279</v>
      </c>
      <c r="E20290" t="s">
        <v>31</v>
      </c>
      <c r="F20290">
        <v>5215</v>
      </c>
      <c r="G20290">
        <v>3939</v>
      </c>
      <c r="H20290">
        <v>0.75532118887823585</v>
      </c>
      <c r="I20290" t="str">
        <f>VLOOKUP($B20290&amp;$E20290,'Employee List'!$A:$E,5,0)</f>
        <v>E-1387</v>
      </c>
    </row>
    <row r="20291" spans="1:9" x14ac:dyDescent="0.35">
      <c r="A20291" t="s">
        <v>1257</v>
      </c>
      <c r="B20291" t="s">
        <v>312</v>
      </c>
      <c r="C20291" t="s">
        <v>401</v>
      </c>
      <c r="D20291" t="s">
        <v>1280</v>
      </c>
      <c r="E20291" t="s">
        <v>29</v>
      </c>
      <c r="F20291">
        <v>3389</v>
      </c>
      <c r="G20291">
        <v>4259</v>
      </c>
      <c r="H20291">
        <v>1.2567128946591914</v>
      </c>
      <c r="I20291" t="str">
        <f>VLOOKUP($B20291&amp;$E20291,'Employee List'!$A:$E,5,0)</f>
        <v>E-1387</v>
      </c>
    </row>
    <row r="20292" spans="1:9" x14ac:dyDescent="0.35">
      <c r="A20292" t="s">
        <v>1257</v>
      </c>
      <c r="B20292" t="s">
        <v>312</v>
      </c>
      <c r="C20292" t="s">
        <v>401</v>
      </c>
      <c r="D20292" t="s">
        <v>1280</v>
      </c>
      <c r="E20292" t="s">
        <v>30</v>
      </c>
      <c r="F20292">
        <v>2862</v>
      </c>
      <c r="G20292">
        <v>2921</v>
      </c>
      <c r="H20292">
        <v>1.0206149545772187</v>
      </c>
      <c r="I20292" t="str">
        <f>VLOOKUP($B20292&amp;$E20292,'Employee List'!$A:$E,5,0)</f>
        <v>E-1387</v>
      </c>
    </row>
    <row r="20293" spans="1:9" x14ac:dyDescent="0.35">
      <c r="A20293" t="s">
        <v>1257</v>
      </c>
      <c r="B20293" t="s">
        <v>312</v>
      </c>
      <c r="C20293" t="s">
        <v>401</v>
      </c>
      <c r="D20293" t="s">
        <v>1280</v>
      </c>
      <c r="E20293" t="s">
        <v>31</v>
      </c>
      <c r="F20293">
        <v>4304</v>
      </c>
      <c r="G20293">
        <v>3889</v>
      </c>
      <c r="H20293">
        <v>0.90357806691449816</v>
      </c>
      <c r="I20293" t="str">
        <f>VLOOKUP($B20293&amp;$E20293,'Employee List'!$A:$E,5,0)</f>
        <v>E-1387</v>
      </c>
    </row>
    <row r="20294" spans="1:9" x14ac:dyDescent="0.35">
      <c r="A20294" t="s">
        <v>1257</v>
      </c>
      <c r="B20294" t="s">
        <v>312</v>
      </c>
      <c r="C20294" t="s">
        <v>401</v>
      </c>
      <c r="D20294" t="s">
        <v>1262</v>
      </c>
      <c r="E20294" t="s">
        <v>29</v>
      </c>
      <c r="F20294">
        <v>33777</v>
      </c>
      <c r="G20294">
        <v>45634</v>
      </c>
      <c r="H20294">
        <v>1.3510376883678243</v>
      </c>
      <c r="I20294" t="str">
        <f>VLOOKUP($B20294&amp;$E20294,'Employee List'!$A:$E,5,0)</f>
        <v>E-1387</v>
      </c>
    </row>
    <row r="20295" spans="1:9" x14ac:dyDescent="0.35">
      <c r="A20295" t="s">
        <v>1257</v>
      </c>
      <c r="B20295" t="s">
        <v>312</v>
      </c>
      <c r="C20295" t="s">
        <v>401</v>
      </c>
      <c r="D20295" t="s">
        <v>1262</v>
      </c>
      <c r="E20295" t="s">
        <v>30</v>
      </c>
      <c r="F20295">
        <v>32635</v>
      </c>
      <c r="G20295">
        <v>40271</v>
      </c>
      <c r="H20295">
        <v>1.2339819212501915</v>
      </c>
      <c r="I20295" t="str">
        <f>VLOOKUP($B20295&amp;$E20295,'Employee List'!$A:$E,5,0)</f>
        <v>E-1387</v>
      </c>
    </row>
    <row r="20296" spans="1:9" x14ac:dyDescent="0.35">
      <c r="A20296" t="s">
        <v>1257</v>
      </c>
      <c r="B20296" t="s">
        <v>312</v>
      </c>
      <c r="C20296" t="s">
        <v>401</v>
      </c>
      <c r="D20296" t="s">
        <v>1262</v>
      </c>
      <c r="E20296" t="s">
        <v>31</v>
      </c>
      <c r="F20296">
        <v>35496</v>
      </c>
      <c r="G20296">
        <v>38396</v>
      </c>
      <c r="H20296">
        <v>1.0816993464052287</v>
      </c>
      <c r="I20296" t="str">
        <f>VLOOKUP($B20296&amp;$E20296,'Employee List'!$A:$E,5,0)</f>
        <v>E-1387</v>
      </c>
    </row>
    <row r="20297" spans="1:9" x14ac:dyDescent="0.35">
      <c r="A20297" t="s">
        <v>1257</v>
      </c>
      <c r="B20297" t="s">
        <v>312</v>
      </c>
      <c r="C20297" t="s">
        <v>401</v>
      </c>
      <c r="D20297" t="s">
        <v>1282</v>
      </c>
      <c r="E20297" t="s">
        <v>29</v>
      </c>
      <c r="F20297">
        <v>1417</v>
      </c>
      <c r="G20297">
        <v>3495</v>
      </c>
      <c r="H20297">
        <v>2.4664784756527878</v>
      </c>
      <c r="I20297" t="str">
        <f>VLOOKUP($B20297&amp;$E20297,'Employee List'!$A:$E,5,0)</f>
        <v>E-1387</v>
      </c>
    </row>
    <row r="20298" spans="1:9" x14ac:dyDescent="0.35">
      <c r="A20298" t="s">
        <v>1257</v>
      </c>
      <c r="B20298" t="s">
        <v>312</v>
      </c>
      <c r="C20298" t="s">
        <v>401</v>
      </c>
      <c r="D20298" t="s">
        <v>1281</v>
      </c>
      <c r="E20298" t="s">
        <v>29</v>
      </c>
      <c r="F20298">
        <v>2772</v>
      </c>
      <c r="G20298">
        <v>6416</v>
      </c>
      <c r="H20298">
        <v>2.3145743145743145</v>
      </c>
      <c r="I20298" t="str">
        <f>VLOOKUP($B20298&amp;$E20298,'Employee List'!$A:$E,5,0)</f>
        <v>E-1387</v>
      </c>
    </row>
    <row r="20299" spans="1:9" x14ac:dyDescent="0.35">
      <c r="A20299" t="s">
        <v>1257</v>
      </c>
      <c r="B20299" t="s">
        <v>312</v>
      </c>
      <c r="C20299" t="s">
        <v>401</v>
      </c>
      <c r="D20299" t="s">
        <v>1281</v>
      </c>
      <c r="E20299" t="s">
        <v>30</v>
      </c>
      <c r="F20299">
        <v>5828</v>
      </c>
      <c r="G20299">
        <v>3378</v>
      </c>
      <c r="H20299">
        <v>0.5796156485929993</v>
      </c>
      <c r="I20299" t="str">
        <f>VLOOKUP($B20299&amp;$E20299,'Employee List'!$A:$E,5,0)</f>
        <v>E-1387</v>
      </c>
    </row>
    <row r="20300" spans="1:9" x14ac:dyDescent="0.35">
      <c r="A20300" t="s">
        <v>1257</v>
      </c>
      <c r="B20300" t="s">
        <v>312</v>
      </c>
      <c r="C20300" t="s">
        <v>401</v>
      </c>
      <c r="D20300" t="s">
        <v>1281</v>
      </c>
      <c r="E20300" t="s">
        <v>31</v>
      </c>
      <c r="F20300">
        <v>3912</v>
      </c>
      <c r="G20300">
        <v>3872</v>
      </c>
      <c r="H20300">
        <v>0.9897750511247444</v>
      </c>
      <c r="I20300" t="str">
        <f>VLOOKUP($B20300&amp;$E20300,'Employee List'!$A:$E,5,0)</f>
        <v>E-1387</v>
      </c>
    </row>
    <row r="20301" spans="1:9" x14ac:dyDescent="0.35">
      <c r="A20301" t="s">
        <v>1257</v>
      </c>
      <c r="B20301" t="s">
        <v>313</v>
      </c>
      <c r="C20301" t="s">
        <v>401</v>
      </c>
      <c r="D20301" t="s">
        <v>1274</v>
      </c>
      <c r="E20301" t="s">
        <v>29</v>
      </c>
      <c r="F20301">
        <v>15379</v>
      </c>
      <c r="G20301">
        <v>20370</v>
      </c>
      <c r="H20301">
        <v>1.3245334547109695</v>
      </c>
      <c r="I20301" t="str">
        <f>VLOOKUP($B20301&amp;$E20301,'Employee List'!$A:$E,5,0)</f>
        <v>E-1388</v>
      </c>
    </row>
    <row r="20302" spans="1:9" x14ac:dyDescent="0.35">
      <c r="A20302" t="s">
        <v>1257</v>
      </c>
      <c r="B20302" t="s">
        <v>313</v>
      </c>
      <c r="C20302" t="s">
        <v>401</v>
      </c>
      <c r="D20302" t="s">
        <v>1274</v>
      </c>
      <c r="E20302" t="s">
        <v>30</v>
      </c>
      <c r="F20302">
        <v>12470</v>
      </c>
      <c r="G20302">
        <v>15531</v>
      </c>
      <c r="H20302">
        <v>1.2454691259021653</v>
      </c>
      <c r="I20302" t="str">
        <f>VLOOKUP($B20302&amp;$E20302,'Employee List'!$A:$E,5,0)</f>
        <v>E-1388</v>
      </c>
    </row>
    <row r="20303" spans="1:9" x14ac:dyDescent="0.35">
      <c r="A20303" t="s">
        <v>1257</v>
      </c>
      <c r="B20303" t="s">
        <v>313</v>
      </c>
      <c r="C20303" t="s">
        <v>401</v>
      </c>
      <c r="D20303" t="s">
        <v>1274</v>
      </c>
      <c r="E20303" t="s">
        <v>31</v>
      </c>
      <c r="F20303">
        <v>14837</v>
      </c>
      <c r="G20303">
        <v>14327</v>
      </c>
      <c r="H20303">
        <v>0.96562647435465387</v>
      </c>
      <c r="I20303" t="str">
        <f>VLOOKUP($B20303&amp;$E20303,'Employee List'!$A:$E,5,0)</f>
        <v>E-1388</v>
      </c>
    </row>
    <row r="20304" spans="1:9" x14ac:dyDescent="0.35">
      <c r="A20304" t="s">
        <v>1257</v>
      </c>
      <c r="B20304" t="s">
        <v>313</v>
      </c>
      <c r="C20304" t="s">
        <v>401</v>
      </c>
      <c r="D20304" t="s">
        <v>1263</v>
      </c>
      <c r="E20304" t="s">
        <v>29</v>
      </c>
      <c r="F20304">
        <v>83825</v>
      </c>
      <c r="G20304">
        <v>14902</v>
      </c>
      <c r="H20304">
        <v>0.17777512675216225</v>
      </c>
      <c r="I20304" t="str">
        <f>VLOOKUP($B20304&amp;$E20304,'Employee List'!$A:$E,5,0)</f>
        <v>E-1388</v>
      </c>
    </row>
    <row r="20305" spans="1:9" x14ac:dyDescent="0.35">
      <c r="A20305" t="s">
        <v>1257</v>
      </c>
      <c r="B20305" t="s">
        <v>313</v>
      </c>
      <c r="C20305" t="s">
        <v>401</v>
      </c>
      <c r="D20305" t="s">
        <v>1263</v>
      </c>
      <c r="E20305" t="s">
        <v>30</v>
      </c>
      <c r="F20305">
        <v>85605</v>
      </c>
      <c r="G20305">
        <v>9251</v>
      </c>
      <c r="H20305">
        <v>0.10806611763331581</v>
      </c>
      <c r="I20305" t="str">
        <f>VLOOKUP($B20305&amp;$E20305,'Employee List'!$A:$E,5,0)</f>
        <v>E-1388</v>
      </c>
    </row>
    <row r="20306" spans="1:9" x14ac:dyDescent="0.35">
      <c r="A20306" t="s">
        <v>1257</v>
      </c>
      <c r="B20306" t="s">
        <v>313</v>
      </c>
      <c r="C20306" t="s">
        <v>401</v>
      </c>
      <c r="D20306" t="s">
        <v>1263</v>
      </c>
      <c r="E20306" t="s">
        <v>31</v>
      </c>
      <c r="F20306">
        <v>85218</v>
      </c>
      <c r="G20306">
        <v>28735</v>
      </c>
      <c r="H20306">
        <v>0.33719402004271398</v>
      </c>
      <c r="I20306" t="str">
        <f>VLOOKUP($B20306&amp;$E20306,'Employee List'!$A:$E,5,0)</f>
        <v>E-1388</v>
      </c>
    </row>
    <row r="20307" spans="1:9" x14ac:dyDescent="0.35">
      <c r="A20307" t="s">
        <v>1257</v>
      </c>
      <c r="B20307" t="s">
        <v>313</v>
      </c>
      <c r="C20307" t="s">
        <v>401</v>
      </c>
      <c r="D20307" t="s">
        <v>1264</v>
      </c>
      <c r="E20307" t="s">
        <v>29</v>
      </c>
      <c r="F20307">
        <v>40335</v>
      </c>
      <c r="G20307">
        <v>37218</v>
      </c>
      <c r="H20307">
        <v>0.92272220156191898</v>
      </c>
      <c r="I20307" t="str">
        <f>VLOOKUP($B20307&amp;$E20307,'Employee List'!$A:$E,5,0)</f>
        <v>E-1388</v>
      </c>
    </row>
    <row r="20308" spans="1:9" x14ac:dyDescent="0.35">
      <c r="A20308" t="s">
        <v>1257</v>
      </c>
      <c r="B20308" t="s">
        <v>313</v>
      </c>
      <c r="C20308" t="s">
        <v>401</v>
      </c>
      <c r="D20308" t="s">
        <v>1264</v>
      </c>
      <c r="E20308" t="s">
        <v>30</v>
      </c>
      <c r="F20308">
        <v>40049</v>
      </c>
      <c r="G20308">
        <v>65993</v>
      </c>
      <c r="H20308">
        <v>1.6478064371145347</v>
      </c>
      <c r="I20308" t="str">
        <f>VLOOKUP($B20308&amp;$E20308,'Employee List'!$A:$E,5,0)</f>
        <v>E-1388</v>
      </c>
    </row>
    <row r="20309" spans="1:9" x14ac:dyDescent="0.35">
      <c r="A20309" t="s">
        <v>1257</v>
      </c>
      <c r="B20309" t="s">
        <v>313</v>
      </c>
      <c r="C20309" t="s">
        <v>401</v>
      </c>
      <c r="D20309" t="s">
        <v>1264</v>
      </c>
      <c r="E20309" t="s">
        <v>31</v>
      </c>
      <c r="F20309">
        <v>39813</v>
      </c>
      <c r="G20309">
        <v>73240</v>
      </c>
      <c r="H20309">
        <v>1.8396001306106047</v>
      </c>
      <c r="I20309" t="str">
        <f>VLOOKUP($B20309&amp;$E20309,'Employee List'!$A:$E,5,0)</f>
        <v>E-1388</v>
      </c>
    </row>
    <row r="20310" spans="1:9" x14ac:dyDescent="0.35">
      <c r="A20310" t="s">
        <v>1257</v>
      </c>
      <c r="B20310" t="s">
        <v>313</v>
      </c>
      <c r="C20310" t="s">
        <v>401</v>
      </c>
      <c r="D20310" t="s">
        <v>1265</v>
      </c>
      <c r="E20310" t="s">
        <v>29</v>
      </c>
      <c r="F20310">
        <v>10980</v>
      </c>
      <c r="G20310">
        <v>4966</v>
      </c>
      <c r="H20310">
        <v>0.45227686703096537</v>
      </c>
      <c r="I20310" t="str">
        <f>VLOOKUP($B20310&amp;$E20310,'Employee List'!$A:$E,5,0)</f>
        <v>E-1388</v>
      </c>
    </row>
    <row r="20311" spans="1:9" x14ac:dyDescent="0.35">
      <c r="A20311" t="s">
        <v>1257</v>
      </c>
      <c r="B20311" t="s">
        <v>313</v>
      </c>
      <c r="C20311" t="s">
        <v>401</v>
      </c>
      <c r="D20311" t="s">
        <v>1265</v>
      </c>
      <c r="E20311" t="s">
        <v>30</v>
      </c>
      <c r="F20311">
        <v>12081</v>
      </c>
      <c r="G20311">
        <v>5707</v>
      </c>
      <c r="H20311">
        <v>0.47239466931545404</v>
      </c>
      <c r="I20311" t="str">
        <f>VLOOKUP($B20311&amp;$E20311,'Employee List'!$A:$E,5,0)</f>
        <v>E-1388</v>
      </c>
    </row>
    <row r="20312" spans="1:9" x14ac:dyDescent="0.35">
      <c r="A20312" t="s">
        <v>1257</v>
      </c>
      <c r="B20312" t="s">
        <v>313</v>
      </c>
      <c r="C20312" t="s">
        <v>401</v>
      </c>
      <c r="D20312" t="s">
        <v>1265</v>
      </c>
      <c r="E20312" t="s">
        <v>31</v>
      </c>
      <c r="F20312">
        <v>11175</v>
      </c>
      <c r="G20312">
        <v>5407</v>
      </c>
      <c r="H20312">
        <v>0.48384787472035795</v>
      </c>
      <c r="I20312" t="str">
        <f>VLOOKUP($B20312&amp;$E20312,'Employee List'!$A:$E,5,0)</f>
        <v>E-1388</v>
      </c>
    </row>
    <row r="20313" spans="1:9" x14ac:dyDescent="0.35">
      <c r="A20313" t="s">
        <v>1257</v>
      </c>
      <c r="B20313" t="s">
        <v>313</v>
      </c>
      <c r="C20313" t="s">
        <v>401</v>
      </c>
      <c r="D20313" t="s">
        <v>1260</v>
      </c>
      <c r="E20313" t="s">
        <v>29</v>
      </c>
      <c r="F20313">
        <v>68919</v>
      </c>
      <c r="G20313">
        <v>66441</v>
      </c>
      <c r="H20313">
        <v>0.96404474818264918</v>
      </c>
      <c r="I20313" t="str">
        <f>VLOOKUP($B20313&amp;$E20313,'Employee List'!$A:$E,5,0)</f>
        <v>E-1388</v>
      </c>
    </row>
    <row r="20314" spans="1:9" x14ac:dyDescent="0.35">
      <c r="A20314" t="s">
        <v>1257</v>
      </c>
      <c r="B20314" t="s">
        <v>313</v>
      </c>
      <c r="C20314" t="s">
        <v>401</v>
      </c>
      <c r="D20314" t="s">
        <v>1260</v>
      </c>
      <c r="E20314" t="s">
        <v>30</v>
      </c>
      <c r="F20314">
        <v>70723</v>
      </c>
      <c r="G20314">
        <v>63118</v>
      </c>
      <c r="H20314">
        <v>0.89246779689775602</v>
      </c>
      <c r="I20314" t="str">
        <f>VLOOKUP($B20314&amp;$E20314,'Employee List'!$A:$E,5,0)</f>
        <v>E-1388</v>
      </c>
    </row>
    <row r="20315" spans="1:9" x14ac:dyDescent="0.35">
      <c r="A20315" t="s">
        <v>1257</v>
      </c>
      <c r="B20315" t="s">
        <v>313</v>
      </c>
      <c r="C20315" t="s">
        <v>401</v>
      </c>
      <c r="D20315" t="s">
        <v>1260</v>
      </c>
      <c r="E20315" t="s">
        <v>31</v>
      </c>
      <c r="F20315">
        <v>78034</v>
      </c>
      <c r="G20315">
        <v>48204</v>
      </c>
      <c r="H20315">
        <v>0.617730732757516</v>
      </c>
      <c r="I20315" t="str">
        <f>VLOOKUP($B20315&amp;$E20315,'Employee List'!$A:$E,5,0)</f>
        <v>E-1388</v>
      </c>
    </row>
    <row r="20316" spans="1:9" x14ac:dyDescent="0.35">
      <c r="A20316" t="s">
        <v>1257</v>
      </c>
      <c r="B20316" t="s">
        <v>313</v>
      </c>
      <c r="C20316" t="s">
        <v>401</v>
      </c>
      <c r="D20316" t="s">
        <v>1261</v>
      </c>
      <c r="E20316" t="s">
        <v>29</v>
      </c>
      <c r="F20316">
        <v>77181</v>
      </c>
      <c r="G20316">
        <v>71711</v>
      </c>
      <c r="H20316">
        <v>0.92912763503971185</v>
      </c>
      <c r="I20316" t="str">
        <f>VLOOKUP($B20316&amp;$E20316,'Employee List'!$A:$E,5,0)</f>
        <v>E-1388</v>
      </c>
    </row>
    <row r="20317" spans="1:9" x14ac:dyDescent="0.35">
      <c r="A20317" t="s">
        <v>1257</v>
      </c>
      <c r="B20317" t="s">
        <v>313</v>
      </c>
      <c r="C20317" t="s">
        <v>401</v>
      </c>
      <c r="D20317" t="s">
        <v>1261</v>
      </c>
      <c r="E20317" t="s">
        <v>30</v>
      </c>
      <c r="F20317">
        <v>75681</v>
      </c>
      <c r="G20317">
        <v>46052</v>
      </c>
      <c r="H20317">
        <v>0.60850147328920068</v>
      </c>
      <c r="I20317" t="str">
        <f>VLOOKUP($B20317&amp;$E20317,'Employee List'!$A:$E,5,0)</f>
        <v>E-1388</v>
      </c>
    </row>
    <row r="20318" spans="1:9" x14ac:dyDescent="0.35">
      <c r="A20318" t="s">
        <v>1257</v>
      </c>
      <c r="B20318" t="s">
        <v>313</v>
      </c>
      <c r="C20318" t="s">
        <v>401</v>
      </c>
      <c r="D20318" t="s">
        <v>1261</v>
      </c>
      <c r="E20318" t="s">
        <v>31</v>
      </c>
      <c r="F20318">
        <v>77722</v>
      </c>
      <c r="G20318">
        <v>50339</v>
      </c>
      <c r="H20318">
        <v>0.64768019351020301</v>
      </c>
      <c r="I20318" t="str">
        <f>VLOOKUP($B20318&amp;$E20318,'Employee List'!$A:$E,5,0)</f>
        <v>E-1388</v>
      </c>
    </row>
    <row r="20319" spans="1:9" x14ac:dyDescent="0.35">
      <c r="A20319" t="s">
        <v>1257</v>
      </c>
      <c r="B20319" t="s">
        <v>313</v>
      </c>
      <c r="C20319" t="s">
        <v>401</v>
      </c>
      <c r="D20319" t="s">
        <v>1266</v>
      </c>
      <c r="E20319" t="s">
        <v>29</v>
      </c>
      <c r="F20319">
        <v>26460</v>
      </c>
      <c r="G20319">
        <v>33210</v>
      </c>
      <c r="H20319">
        <v>1.2551020408163265</v>
      </c>
      <c r="I20319" t="str">
        <f>VLOOKUP($B20319&amp;$E20319,'Employee List'!$A:$E,5,0)</f>
        <v>E-1388</v>
      </c>
    </row>
    <row r="20320" spans="1:9" x14ac:dyDescent="0.35">
      <c r="A20320" t="s">
        <v>1257</v>
      </c>
      <c r="B20320" t="s">
        <v>313</v>
      </c>
      <c r="C20320" t="s">
        <v>401</v>
      </c>
      <c r="D20320" t="s">
        <v>1266</v>
      </c>
      <c r="E20320" t="s">
        <v>30</v>
      </c>
      <c r="F20320">
        <v>28798</v>
      </c>
      <c r="G20320">
        <v>29421</v>
      </c>
      <c r="H20320">
        <v>1.0216334467671366</v>
      </c>
      <c r="I20320" t="str">
        <f>VLOOKUP($B20320&amp;$E20320,'Employee List'!$A:$E,5,0)</f>
        <v>E-1388</v>
      </c>
    </row>
    <row r="20321" spans="1:9" x14ac:dyDescent="0.35">
      <c r="A20321" t="s">
        <v>1257</v>
      </c>
      <c r="B20321" t="s">
        <v>313</v>
      </c>
      <c r="C20321" t="s">
        <v>401</v>
      </c>
      <c r="D20321" t="s">
        <v>1266</v>
      </c>
      <c r="E20321" t="s">
        <v>31</v>
      </c>
      <c r="F20321">
        <v>30987</v>
      </c>
      <c r="G20321">
        <v>29102</v>
      </c>
      <c r="H20321">
        <v>0.93916803820957173</v>
      </c>
      <c r="I20321" t="str">
        <f>VLOOKUP($B20321&amp;$E20321,'Employee List'!$A:$E,5,0)</f>
        <v>E-1388</v>
      </c>
    </row>
    <row r="20322" spans="1:9" x14ac:dyDescent="0.35">
      <c r="A20322" t="s">
        <v>1257</v>
      </c>
      <c r="B20322" t="s">
        <v>313</v>
      </c>
      <c r="C20322" t="s">
        <v>401</v>
      </c>
      <c r="D20322" t="s">
        <v>1267</v>
      </c>
      <c r="E20322" t="s">
        <v>29</v>
      </c>
      <c r="F20322">
        <v>26743</v>
      </c>
      <c r="G20322">
        <v>33913</v>
      </c>
      <c r="H20322">
        <v>1.2681075421605654</v>
      </c>
      <c r="I20322" t="str">
        <f>VLOOKUP($B20322&amp;$E20322,'Employee List'!$A:$E,5,0)</f>
        <v>E-1388</v>
      </c>
    </row>
    <row r="20323" spans="1:9" x14ac:dyDescent="0.35">
      <c r="A20323" t="s">
        <v>1257</v>
      </c>
      <c r="B20323" t="s">
        <v>313</v>
      </c>
      <c r="C20323" t="s">
        <v>401</v>
      </c>
      <c r="D20323" t="s">
        <v>1267</v>
      </c>
      <c r="E20323" t="s">
        <v>30</v>
      </c>
      <c r="F20323">
        <v>26390</v>
      </c>
      <c r="G20323">
        <v>19664</v>
      </c>
      <c r="H20323">
        <v>0.74513073133762786</v>
      </c>
      <c r="I20323" t="str">
        <f>VLOOKUP($B20323&amp;$E20323,'Employee List'!$A:$E,5,0)</f>
        <v>E-1388</v>
      </c>
    </row>
    <row r="20324" spans="1:9" x14ac:dyDescent="0.35">
      <c r="A20324" t="s">
        <v>1257</v>
      </c>
      <c r="B20324" t="s">
        <v>313</v>
      </c>
      <c r="C20324" t="s">
        <v>401</v>
      </c>
      <c r="D20324" t="s">
        <v>1267</v>
      </c>
      <c r="E20324" t="s">
        <v>31</v>
      </c>
      <c r="F20324">
        <v>25177</v>
      </c>
      <c r="G20324">
        <v>24580</v>
      </c>
      <c r="H20324">
        <v>0.97628788179687809</v>
      </c>
      <c r="I20324" t="str">
        <f>VLOOKUP($B20324&amp;$E20324,'Employee List'!$A:$E,5,0)</f>
        <v>E-1388</v>
      </c>
    </row>
    <row r="20325" spans="1:9" x14ac:dyDescent="0.35">
      <c r="A20325" t="s">
        <v>1257</v>
      </c>
      <c r="B20325" t="s">
        <v>313</v>
      </c>
      <c r="C20325" t="s">
        <v>401</v>
      </c>
      <c r="D20325" t="s">
        <v>1268</v>
      </c>
      <c r="E20325" t="s">
        <v>29</v>
      </c>
      <c r="F20325">
        <v>13619</v>
      </c>
      <c r="G20325">
        <v>4296</v>
      </c>
      <c r="H20325">
        <v>0.31544166238343491</v>
      </c>
      <c r="I20325" t="str">
        <f>VLOOKUP($B20325&amp;$E20325,'Employee List'!$A:$E,5,0)</f>
        <v>E-1388</v>
      </c>
    </row>
    <row r="20326" spans="1:9" x14ac:dyDescent="0.35">
      <c r="A20326" t="s">
        <v>1257</v>
      </c>
      <c r="B20326" t="s">
        <v>313</v>
      </c>
      <c r="C20326" t="s">
        <v>401</v>
      </c>
      <c r="D20326" t="s">
        <v>1268</v>
      </c>
      <c r="E20326" t="s">
        <v>30</v>
      </c>
      <c r="F20326">
        <v>9981</v>
      </c>
      <c r="G20326">
        <v>7446</v>
      </c>
      <c r="H20326">
        <v>0.74601743312293356</v>
      </c>
      <c r="I20326" t="str">
        <f>VLOOKUP($B20326&amp;$E20326,'Employee List'!$A:$E,5,0)</f>
        <v>E-1388</v>
      </c>
    </row>
    <row r="20327" spans="1:9" x14ac:dyDescent="0.35">
      <c r="A20327" t="s">
        <v>1257</v>
      </c>
      <c r="B20327" t="s">
        <v>313</v>
      </c>
      <c r="C20327" t="s">
        <v>401</v>
      </c>
      <c r="D20327" t="s">
        <v>1268</v>
      </c>
      <c r="E20327" t="s">
        <v>31</v>
      </c>
      <c r="F20327">
        <v>10117</v>
      </c>
      <c r="G20327">
        <v>7214</v>
      </c>
      <c r="H20327">
        <v>0.71305723040427005</v>
      </c>
      <c r="I20327" t="str">
        <f>VLOOKUP($B20327&amp;$E20327,'Employee List'!$A:$E,5,0)</f>
        <v>E-1388</v>
      </c>
    </row>
    <row r="20328" spans="1:9" x14ac:dyDescent="0.35">
      <c r="A20328" t="s">
        <v>1257</v>
      </c>
      <c r="B20328" t="s">
        <v>313</v>
      </c>
      <c r="C20328" t="s">
        <v>401</v>
      </c>
      <c r="D20328" t="s">
        <v>1269</v>
      </c>
      <c r="E20328" t="s">
        <v>29</v>
      </c>
      <c r="F20328">
        <v>10298</v>
      </c>
      <c r="G20328">
        <v>4894</v>
      </c>
      <c r="H20328">
        <v>0.4752379102738396</v>
      </c>
      <c r="I20328" t="str">
        <f>VLOOKUP($B20328&amp;$E20328,'Employee List'!$A:$E,5,0)</f>
        <v>E-1388</v>
      </c>
    </row>
    <row r="20329" spans="1:9" x14ac:dyDescent="0.35">
      <c r="A20329" t="s">
        <v>1257</v>
      </c>
      <c r="B20329" t="s">
        <v>313</v>
      </c>
      <c r="C20329" t="s">
        <v>401</v>
      </c>
      <c r="D20329" t="s">
        <v>1269</v>
      </c>
      <c r="E20329" t="s">
        <v>30</v>
      </c>
      <c r="F20329">
        <v>9290</v>
      </c>
      <c r="G20329">
        <v>5311</v>
      </c>
      <c r="H20329">
        <v>0.57168998923573733</v>
      </c>
      <c r="I20329" t="str">
        <f>VLOOKUP($B20329&amp;$E20329,'Employee List'!$A:$E,5,0)</f>
        <v>E-1388</v>
      </c>
    </row>
    <row r="20330" spans="1:9" x14ac:dyDescent="0.35">
      <c r="A20330" t="s">
        <v>1257</v>
      </c>
      <c r="B20330" t="s">
        <v>313</v>
      </c>
      <c r="C20330" t="s">
        <v>401</v>
      </c>
      <c r="D20330" t="s">
        <v>1269</v>
      </c>
      <c r="E20330" t="s">
        <v>31</v>
      </c>
      <c r="F20330">
        <v>7628</v>
      </c>
      <c r="G20330">
        <v>4841</v>
      </c>
      <c r="H20330">
        <v>0.63463555322496068</v>
      </c>
      <c r="I20330" t="str">
        <f>VLOOKUP($B20330&amp;$E20330,'Employee List'!$A:$E,5,0)</f>
        <v>E-1388</v>
      </c>
    </row>
    <row r="20331" spans="1:9" x14ac:dyDescent="0.35">
      <c r="A20331" t="s">
        <v>1257</v>
      </c>
      <c r="B20331" t="s">
        <v>313</v>
      </c>
      <c r="C20331" t="s">
        <v>401</v>
      </c>
      <c r="D20331" t="s">
        <v>1270</v>
      </c>
      <c r="E20331" t="s">
        <v>29</v>
      </c>
      <c r="F20331">
        <v>6627</v>
      </c>
      <c r="G20331">
        <v>4147</v>
      </c>
      <c r="H20331">
        <v>0.62577335144107438</v>
      </c>
      <c r="I20331" t="str">
        <f>VLOOKUP($B20331&amp;$E20331,'Employee List'!$A:$E,5,0)</f>
        <v>E-1388</v>
      </c>
    </row>
    <row r="20332" spans="1:9" x14ac:dyDescent="0.35">
      <c r="A20332" t="s">
        <v>1257</v>
      </c>
      <c r="B20332" t="s">
        <v>313</v>
      </c>
      <c r="C20332" t="s">
        <v>401</v>
      </c>
      <c r="D20332" t="s">
        <v>1270</v>
      </c>
      <c r="E20332" t="s">
        <v>30</v>
      </c>
      <c r="F20332">
        <v>7082</v>
      </c>
      <c r="G20332">
        <v>6778</v>
      </c>
      <c r="H20332">
        <v>0.95707427280429258</v>
      </c>
      <c r="I20332" t="str">
        <f>VLOOKUP($B20332&amp;$E20332,'Employee List'!$A:$E,5,0)</f>
        <v>E-1388</v>
      </c>
    </row>
    <row r="20333" spans="1:9" x14ac:dyDescent="0.35">
      <c r="A20333" t="s">
        <v>1257</v>
      </c>
      <c r="B20333" t="s">
        <v>313</v>
      </c>
      <c r="C20333" t="s">
        <v>401</v>
      </c>
      <c r="D20333" t="s">
        <v>1270</v>
      </c>
      <c r="E20333" t="s">
        <v>31</v>
      </c>
      <c r="F20333">
        <v>6576</v>
      </c>
      <c r="G20333">
        <v>3478</v>
      </c>
      <c r="H20333">
        <v>0.52889294403892939</v>
      </c>
      <c r="I20333" t="str">
        <f>VLOOKUP($B20333&amp;$E20333,'Employee List'!$A:$E,5,0)</f>
        <v>E-1388</v>
      </c>
    </row>
    <row r="20334" spans="1:9" x14ac:dyDescent="0.35">
      <c r="A20334" t="s">
        <v>1257</v>
      </c>
      <c r="B20334" t="s">
        <v>313</v>
      </c>
      <c r="C20334" t="s">
        <v>401</v>
      </c>
      <c r="D20334" t="s">
        <v>1271</v>
      </c>
      <c r="E20334" t="s">
        <v>29</v>
      </c>
      <c r="F20334">
        <v>7473</v>
      </c>
      <c r="G20334">
        <v>9926</v>
      </c>
      <c r="H20334">
        <v>1.3282483607654221</v>
      </c>
      <c r="I20334" t="str">
        <f>VLOOKUP($B20334&amp;$E20334,'Employee List'!$A:$E,5,0)</f>
        <v>E-1388</v>
      </c>
    </row>
    <row r="20335" spans="1:9" x14ac:dyDescent="0.35">
      <c r="A20335" t="s">
        <v>1257</v>
      </c>
      <c r="B20335" t="s">
        <v>313</v>
      </c>
      <c r="C20335" t="s">
        <v>401</v>
      </c>
      <c r="D20335" t="s">
        <v>1271</v>
      </c>
      <c r="E20335" t="s">
        <v>30</v>
      </c>
      <c r="F20335">
        <v>7509</v>
      </c>
      <c r="G20335">
        <v>7556</v>
      </c>
      <c r="H20335">
        <v>1.0062591556798508</v>
      </c>
      <c r="I20335" t="str">
        <f>VLOOKUP($B20335&amp;$E20335,'Employee List'!$A:$E,5,0)</f>
        <v>E-1388</v>
      </c>
    </row>
    <row r="20336" spans="1:9" x14ac:dyDescent="0.35">
      <c r="A20336" t="s">
        <v>1257</v>
      </c>
      <c r="B20336" t="s">
        <v>313</v>
      </c>
      <c r="C20336" t="s">
        <v>401</v>
      </c>
      <c r="D20336" t="s">
        <v>1271</v>
      </c>
      <c r="E20336" t="s">
        <v>31</v>
      </c>
      <c r="F20336">
        <v>7175</v>
      </c>
      <c r="G20336">
        <v>14004</v>
      </c>
      <c r="H20336">
        <v>1.9517770034843205</v>
      </c>
      <c r="I20336" t="str">
        <f>VLOOKUP($B20336&amp;$E20336,'Employee List'!$A:$E,5,0)</f>
        <v>E-1388</v>
      </c>
    </row>
    <row r="20337" spans="1:9" x14ac:dyDescent="0.35">
      <c r="A20337" t="s">
        <v>1257</v>
      </c>
      <c r="B20337" t="s">
        <v>313</v>
      </c>
      <c r="C20337" t="s">
        <v>401</v>
      </c>
      <c r="D20337" t="s">
        <v>1258</v>
      </c>
      <c r="E20337" t="s">
        <v>29</v>
      </c>
      <c r="F20337">
        <v>133577</v>
      </c>
      <c r="G20337">
        <v>142832</v>
      </c>
      <c r="H20337">
        <v>1.0692858800542009</v>
      </c>
      <c r="I20337" t="str">
        <f>VLOOKUP($B20337&amp;$E20337,'Employee List'!$A:$E,5,0)</f>
        <v>E-1388</v>
      </c>
    </row>
    <row r="20338" spans="1:9" x14ac:dyDescent="0.35">
      <c r="A20338" t="s">
        <v>1257</v>
      </c>
      <c r="B20338" t="s">
        <v>313</v>
      </c>
      <c r="C20338" t="s">
        <v>401</v>
      </c>
      <c r="D20338" t="s">
        <v>1258</v>
      </c>
      <c r="E20338" t="s">
        <v>30</v>
      </c>
      <c r="F20338">
        <v>130667</v>
      </c>
      <c r="G20338">
        <v>89158</v>
      </c>
      <c r="H20338">
        <v>0.68232989201558158</v>
      </c>
      <c r="I20338" t="str">
        <f>VLOOKUP($B20338&amp;$E20338,'Employee List'!$A:$E,5,0)</f>
        <v>E-1388</v>
      </c>
    </row>
    <row r="20339" spans="1:9" x14ac:dyDescent="0.35">
      <c r="A20339" t="s">
        <v>1257</v>
      </c>
      <c r="B20339" t="s">
        <v>313</v>
      </c>
      <c r="C20339" t="s">
        <v>401</v>
      </c>
      <c r="D20339" t="s">
        <v>1258</v>
      </c>
      <c r="E20339" t="s">
        <v>31</v>
      </c>
      <c r="F20339">
        <v>123777</v>
      </c>
      <c r="G20339">
        <v>82082</v>
      </c>
      <c r="H20339">
        <v>0.66314420288098763</v>
      </c>
      <c r="I20339" t="str">
        <f>VLOOKUP($B20339&amp;$E20339,'Employee List'!$A:$E,5,0)</f>
        <v>E-1388</v>
      </c>
    </row>
    <row r="20340" spans="1:9" x14ac:dyDescent="0.35">
      <c r="A20340" t="s">
        <v>1257</v>
      </c>
      <c r="B20340" t="s">
        <v>313</v>
      </c>
      <c r="C20340" t="s">
        <v>401</v>
      </c>
      <c r="D20340" t="s">
        <v>1272</v>
      </c>
      <c r="E20340" t="s">
        <v>29</v>
      </c>
      <c r="F20340">
        <v>10965</v>
      </c>
      <c r="G20340">
        <v>4500</v>
      </c>
      <c r="H20340">
        <v>0.41039671682626538</v>
      </c>
      <c r="I20340" t="str">
        <f>VLOOKUP($B20340&amp;$E20340,'Employee List'!$A:$E,5,0)</f>
        <v>E-1388</v>
      </c>
    </row>
    <row r="20341" spans="1:9" x14ac:dyDescent="0.35">
      <c r="A20341" t="s">
        <v>1257</v>
      </c>
      <c r="B20341" t="s">
        <v>313</v>
      </c>
      <c r="C20341" t="s">
        <v>401</v>
      </c>
      <c r="D20341" t="s">
        <v>1272</v>
      </c>
      <c r="E20341" t="s">
        <v>30</v>
      </c>
      <c r="F20341">
        <v>9668</v>
      </c>
      <c r="G20341">
        <v>9313</v>
      </c>
      <c r="H20341">
        <v>0.96328092676872157</v>
      </c>
      <c r="I20341" t="str">
        <f>VLOOKUP($B20341&amp;$E20341,'Employee List'!$A:$E,5,0)</f>
        <v>E-1388</v>
      </c>
    </row>
    <row r="20342" spans="1:9" x14ac:dyDescent="0.35">
      <c r="A20342" t="s">
        <v>1257</v>
      </c>
      <c r="B20342" t="s">
        <v>313</v>
      </c>
      <c r="C20342" t="s">
        <v>401</v>
      </c>
      <c r="D20342" t="s">
        <v>1272</v>
      </c>
      <c r="E20342" t="s">
        <v>31</v>
      </c>
      <c r="F20342">
        <v>13597</v>
      </c>
      <c r="G20342">
        <v>15837</v>
      </c>
      <c r="H20342">
        <v>1.1647422225490918</v>
      </c>
      <c r="I20342" t="str">
        <f>VLOOKUP($B20342&amp;$E20342,'Employee List'!$A:$E,5,0)</f>
        <v>E-1388</v>
      </c>
    </row>
    <row r="20343" spans="1:9" x14ac:dyDescent="0.35">
      <c r="A20343" t="s">
        <v>1257</v>
      </c>
      <c r="B20343" t="s">
        <v>313</v>
      </c>
      <c r="C20343" t="s">
        <v>401</v>
      </c>
      <c r="D20343" t="s">
        <v>1259</v>
      </c>
      <c r="E20343" t="s">
        <v>29</v>
      </c>
      <c r="F20343">
        <v>14214</v>
      </c>
      <c r="G20343">
        <v>14407</v>
      </c>
      <c r="H20343">
        <v>1.0135781623751232</v>
      </c>
      <c r="I20343" t="str">
        <f>VLOOKUP($B20343&amp;$E20343,'Employee List'!$A:$E,5,0)</f>
        <v>E-1388</v>
      </c>
    </row>
    <row r="20344" spans="1:9" x14ac:dyDescent="0.35">
      <c r="A20344" t="s">
        <v>1257</v>
      </c>
      <c r="B20344" t="s">
        <v>313</v>
      </c>
      <c r="C20344" t="s">
        <v>401</v>
      </c>
      <c r="D20344" t="s">
        <v>1259</v>
      </c>
      <c r="E20344" t="s">
        <v>30</v>
      </c>
      <c r="F20344">
        <v>15736</v>
      </c>
      <c r="G20344">
        <v>11770</v>
      </c>
      <c r="H20344">
        <v>0.74796644636502285</v>
      </c>
      <c r="I20344" t="str">
        <f>VLOOKUP($B20344&amp;$E20344,'Employee List'!$A:$E,5,0)</f>
        <v>E-1388</v>
      </c>
    </row>
    <row r="20345" spans="1:9" x14ac:dyDescent="0.35">
      <c r="A20345" t="s">
        <v>1257</v>
      </c>
      <c r="B20345" t="s">
        <v>313</v>
      </c>
      <c r="C20345" t="s">
        <v>401</v>
      </c>
      <c r="D20345" t="s">
        <v>1259</v>
      </c>
      <c r="E20345" t="s">
        <v>31</v>
      </c>
      <c r="F20345">
        <v>17175</v>
      </c>
      <c r="G20345">
        <v>19375</v>
      </c>
      <c r="H20345">
        <v>1.1280931586608443</v>
      </c>
      <c r="I20345" t="str">
        <f>VLOOKUP($B20345&amp;$E20345,'Employee List'!$A:$E,5,0)</f>
        <v>E-1388</v>
      </c>
    </row>
    <row r="20346" spans="1:9" x14ac:dyDescent="0.35">
      <c r="A20346" t="s">
        <v>1257</v>
      </c>
      <c r="B20346" t="s">
        <v>313</v>
      </c>
      <c r="C20346" t="s">
        <v>401</v>
      </c>
      <c r="D20346" t="s">
        <v>1273</v>
      </c>
      <c r="E20346" t="s">
        <v>29</v>
      </c>
      <c r="F20346">
        <v>5729</v>
      </c>
      <c r="G20346">
        <v>5342</v>
      </c>
      <c r="H20346">
        <v>0.93244894396927913</v>
      </c>
      <c r="I20346" t="str">
        <f>VLOOKUP($B20346&amp;$E20346,'Employee List'!$A:$E,5,0)</f>
        <v>E-1388</v>
      </c>
    </row>
    <row r="20347" spans="1:9" x14ac:dyDescent="0.35">
      <c r="A20347" t="s">
        <v>1257</v>
      </c>
      <c r="B20347" t="s">
        <v>313</v>
      </c>
      <c r="C20347" t="s">
        <v>401</v>
      </c>
      <c r="D20347" t="s">
        <v>1273</v>
      </c>
      <c r="E20347" t="s">
        <v>30</v>
      </c>
      <c r="F20347">
        <v>3793</v>
      </c>
      <c r="G20347">
        <v>7277</v>
      </c>
      <c r="H20347">
        <v>1.918534141840232</v>
      </c>
      <c r="I20347" t="str">
        <f>VLOOKUP($B20347&amp;$E20347,'Employee List'!$A:$E,5,0)</f>
        <v>E-1388</v>
      </c>
    </row>
    <row r="20348" spans="1:9" x14ac:dyDescent="0.35">
      <c r="A20348" t="s">
        <v>1257</v>
      </c>
      <c r="B20348" t="s">
        <v>313</v>
      </c>
      <c r="C20348" t="s">
        <v>401</v>
      </c>
      <c r="D20348" t="s">
        <v>1273</v>
      </c>
      <c r="E20348" t="s">
        <v>31</v>
      </c>
      <c r="F20348">
        <v>7213</v>
      </c>
      <c r="G20348">
        <v>6688</v>
      </c>
      <c r="H20348">
        <v>0.92721475114376817</v>
      </c>
      <c r="I20348" t="str">
        <f>VLOOKUP($B20348&amp;$E20348,'Employee List'!$A:$E,5,0)</f>
        <v>E-1388</v>
      </c>
    </row>
    <row r="20349" spans="1:9" x14ac:dyDescent="0.35">
      <c r="A20349" t="s">
        <v>1257</v>
      </c>
      <c r="B20349" t="s">
        <v>313</v>
      </c>
      <c r="C20349" t="s">
        <v>401</v>
      </c>
      <c r="D20349" t="s">
        <v>1275</v>
      </c>
      <c r="E20349" t="s">
        <v>29</v>
      </c>
      <c r="F20349">
        <v>18004</v>
      </c>
      <c r="G20349">
        <v>16678</v>
      </c>
      <c r="H20349">
        <v>0.92634970006665185</v>
      </c>
      <c r="I20349" t="str">
        <f>VLOOKUP($B20349&amp;$E20349,'Employee List'!$A:$E,5,0)</f>
        <v>E-1388</v>
      </c>
    </row>
    <row r="20350" spans="1:9" x14ac:dyDescent="0.35">
      <c r="A20350" t="s">
        <v>1257</v>
      </c>
      <c r="B20350" t="s">
        <v>313</v>
      </c>
      <c r="C20350" t="s">
        <v>401</v>
      </c>
      <c r="D20350" t="s">
        <v>1275</v>
      </c>
      <c r="E20350" t="s">
        <v>30</v>
      </c>
      <c r="F20350">
        <v>19329</v>
      </c>
      <c r="G20350">
        <v>6732</v>
      </c>
      <c r="H20350">
        <v>0.34828496042216361</v>
      </c>
      <c r="I20350" t="str">
        <f>VLOOKUP($B20350&amp;$E20350,'Employee List'!$A:$E,5,0)</f>
        <v>E-1388</v>
      </c>
    </row>
    <row r="20351" spans="1:9" x14ac:dyDescent="0.35">
      <c r="A20351" t="s">
        <v>1257</v>
      </c>
      <c r="B20351" t="s">
        <v>313</v>
      </c>
      <c r="C20351" t="s">
        <v>401</v>
      </c>
      <c r="D20351" t="s">
        <v>1275</v>
      </c>
      <c r="E20351" t="s">
        <v>31</v>
      </c>
      <c r="F20351">
        <v>18120</v>
      </c>
      <c r="G20351">
        <v>15146</v>
      </c>
      <c r="H20351">
        <v>0.83587196467991165</v>
      </c>
      <c r="I20351" t="str">
        <f>VLOOKUP($B20351&amp;$E20351,'Employee List'!$A:$E,5,0)</f>
        <v>E-1388</v>
      </c>
    </row>
    <row r="20352" spans="1:9" x14ac:dyDescent="0.35">
      <c r="A20352" t="s">
        <v>1257</v>
      </c>
      <c r="B20352" t="s">
        <v>313</v>
      </c>
      <c r="C20352" t="s">
        <v>401</v>
      </c>
      <c r="D20352" t="s">
        <v>1276</v>
      </c>
      <c r="E20352" t="s">
        <v>29</v>
      </c>
      <c r="F20352">
        <v>4493</v>
      </c>
      <c r="G20352">
        <v>2170</v>
      </c>
      <c r="H20352">
        <v>0.48297351435566438</v>
      </c>
      <c r="I20352" t="str">
        <f>VLOOKUP($B20352&amp;$E20352,'Employee List'!$A:$E,5,0)</f>
        <v>E-1388</v>
      </c>
    </row>
    <row r="20353" spans="1:9" x14ac:dyDescent="0.35">
      <c r="A20353" t="s">
        <v>1257</v>
      </c>
      <c r="B20353" t="s">
        <v>313</v>
      </c>
      <c r="C20353" t="s">
        <v>401</v>
      </c>
      <c r="D20353" t="s">
        <v>1276</v>
      </c>
      <c r="E20353" t="s">
        <v>30</v>
      </c>
      <c r="F20353">
        <v>2497</v>
      </c>
      <c r="G20353">
        <v>4255</v>
      </c>
      <c r="H20353">
        <v>1.7040448538245896</v>
      </c>
      <c r="I20353" t="str">
        <f>VLOOKUP($B20353&amp;$E20353,'Employee List'!$A:$E,5,0)</f>
        <v>E-1388</v>
      </c>
    </row>
    <row r="20354" spans="1:9" x14ac:dyDescent="0.35">
      <c r="A20354" t="s">
        <v>1257</v>
      </c>
      <c r="B20354" t="s">
        <v>313</v>
      </c>
      <c r="C20354" t="s">
        <v>401</v>
      </c>
      <c r="D20354" t="s">
        <v>1276</v>
      </c>
      <c r="E20354" t="s">
        <v>31</v>
      </c>
      <c r="F20354">
        <v>3016</v>
      </c>
      <c r="G20354">
        <v>4770</v>
      </c>
      <c r="H20354">
        <v>1.5815649867374004</v>
      </c>
      <c r="I20354" t="str">
        <f>VLOOKUP($B20354&amp;$E20354,'Employee List'!$A:$E,5,0)</f>
        <v>E-1388</v>
      </c>
    </row>
    <row r="20355" spans="1:9" x14ac:dyDescent="0.35">
      <c r="A20355" t="s">
        <v>1257</v>
      </c>
      <c r="B20355" t="s">
        <v>313</v>
      </c>
      <c r="C20355" t="s">
        <v>401</v>
      </c>
      <c r="D20355" t="s">
        <v>1277</v>
      </c>
      <c r="E20355" t="s">
        <v>29</v>
      </c>
      <c r="F20355">
        <v>8243</v>
      </c>
      <c r="G20355">
        <v>4424</v>
      </c>
      <c r="H20355">
        <v>0.53669780419750091</v>
      </c>
      <c r="I20355" t="str">
        <f>VLOOKUP($B20355&amp;$E20355,'Employee List'!$A:$E,5,0)</f>
        <v>E-1388</v>
      </c>
    </row>
    <row r="20356" spans="1:9" x14ac:dyDescent="0.35">
      <c r="A20356" t="s">
        <v>1257</v>
      </c>
      <c r="B20356" t="s">
        <v>313</v>
      </c>
      <c r="C20356" t="s">
        <v>401</v>
      </c>
      <c r="D20356" t="s">
        <v>1277</v>
      </c>
      <c r="E20356" t="s">
        <v>30</v>
      </c>
      <c r="F20356">
        <v>6643</v>
      </c>
      <c r="G20356">
        <v>6667</v>
      </c>
      <c r="H20356">
        <v>1.0036128255306338</v>
      </c>
      <c r="I20356" t="str">
        <f>VLOOKUP($B20356&amp;$E20356,'Employee List'!$A:$E,5,0)</f>
        <v>E-1388</v>
      </c>
    </row>
    <row r="20357" spans="1:9" x14ac:dyDescent="0.35">
      <c r="A20357" t="s">
        <v>1257</v>
      </c>
      <c r="B20357" t="s">
        <v>313</v>
      </c>
      <c r="C20357" t="s">
        <v>401</v>
      </c>
      <c r="D20357" t="s">
        <v>1277</v>
      </c>
      <c r="E20357" t="s">
        <v>31</v>
      </c>
      <c r="F20357">
        <v>7480</v>
      </c>
      <c r="G20357">
        <v>5038</v>
      </c>
      <c r="H20357">
        <v>0.67352941176470593</v>
      </c>
      <c r="I20357" t="str">
        <f>VLOOKUP($B20357&amp;$E20357,'Employee List'!$A:$E,5,0)</f>
        <v>E-1388</v>
      </c>
    </row>
    <row r="20358" spans="1:9" x14ac:dyDescent="0.35">
      <c r="A20358" t="s">
        <v>1257</v>
      </c>
      <c r="B20358" t="s">
        <v>313</v>
      </c>
      <c r="C20358" t="s">
        <v>401</v>
      </c>
      <c r="D20358" t="s">
        <v>1278</v>
      </c>
      <c r="E20358" t="s">
        <v>29</v>
      </c>
      <c r="F20358">
        <v>8589</v>
      </c>
      <c r="G20358">
        <v>11950</v>
      </c>
      <c r="H20358">
        <v>1.3913144719990687</v>
      </c>
      <c r="I20358" t="str">
        <f>VLOOKUP($B20358&amp;$E20358,'Employee List'!$A:$E,5,0)</f>
        <v>E-1388</v>
      </c>
    </row>
    <row r="20359" spans="1:9" x14ac:dyDescent="0.35">
      <c r="A20359" t="s">
        <v>1257</v>
      </c>
      <c r="B20359" t="s">
        <v>313</v>
      </c>
      <c r="C20359" t="s">
        <v>401</v>
      </c>
      <c r="D20359" t="s">
        <v>1278</v>
      </c>
      <c r="E20359" t="s">
        <v>30</v>
      </c>
      <c r="F20359">
        <v>8494</v>
      </c>
      <c r="G20359">
        <v>8917</v>
      </c>
      <c r="H20359">
        <v>1.0497998587238051</v>
      </c>
      <c r="I20359" t="str">
        <f>VLOOKUP($B20359&amp;$E20359,'Employee List'!$A:$E,5,0)</f>
        <v>E-1388</v>
      </c>
    </row>
    <row r="20360" spans="1:9" x14ac:dyDescent="0.35">
      <c r="A20360" t="s">
        <v>1257</v>
      </c>
      <c r="B20360" t="s">
        <v>313</v>
      </c>
      <c r="C20360" t="s">
        <v>401</v>
      </c>
      <c r="D20360" t="s">
        <v>1278</v>
      </c>
      <c r="E20360" t="s">
        <v>31</v>
      </c>
      <c r="F20360">
        <v>7937</v>
      </c>
      <c r="G20360">
        <v>5664</v>
      </c>
      <c r="H20360">
        <v>0.71361975557515434</v>
      </c>
      <c r="I20360" t="str">
        <f>VLOOKUP($B20360&amp;$E20360,'Employee List'!$A:$E,5,0)</f>
        <v>E-1388</v>
      </c>
    </row>
    <row r="20361" spans="1:9" x14ac:dyDescent="0.35">
      <c r="A20361" t="s">
        <v>1257</v>
      </c>
      <c r="B20361" t="s">
        <v>313</v>
      </c>
      <c r="C20361" t="s">
        <v>401</v>
      </c>
      <c r="D20361" t="s">
        <v>1279</v>
      </c>
      <c r="E20361" t="s">
        <v>29</v>
      </c>
      <c r="F20361">
        <v>4455</v>
      </c>
      <c r="G20361">
        <v>3336</v>
      </c>
      <c r="H20361">
        <v>0.74882154882154883</v>
      </c>
      <c r="I20361" t="str">
        <f>VLOOKUP($B20361&amp;$E20361,'Employee List'!$A:$E,5,0)</f>
        <v>E-1388</v>
      </c>
    </row>
    <row r="20362" spans="1:9" x14ac:dyDescent="0.35">
      <c r="A20362" t="s">
        <v>1257</v>
      </c>
      <c r="B20362" t="s">
        <v>313</v>
      </c>
      <c r="C20362" t="s">
        <v>401</v>
      </c>
      <c r="D20362" t="s">
        <v>1279</v>
      </c>
      <c r="E20362" t="s">
        <v>30</v>
      </c>
      <c r="F20362">
        <v>4063</v>
      </c>
      <c r="G20362">
        <v>5922</v>
      </c>
      <c r="H20362">
        <v>1.4575436869308394</v>
      </c>
      <c r="I20362" t="str">
        <f>VLOOKUP($B20362&amp;$E20362,'Employee List'!$A:$E,5,0)</f>
        <v>E-1388</v>
      </c>
    </row>
    <row r="20363" spans="1:9" x14ac:dyDescent="0.35">
      <c r="A20363" t="s">
        <v>1257</v>
      </c>
      <c r="B20363" t="s">
        <v>313</v>
      </c>
      <c r="C20363" t="s">
        <v>401</v>
      </c>
      <c r="D20363" t="s">
        <v>1279</v>
      </c>
      <c r="E20363" t="s">
        <v>31</v>
      </c>
      <c r="F20363">
        <v>1728</v>
      </c>
      <c r="G20363">
        <v>3857</v>
      </c>
      <c r="H20363">
        <v>2.2320601851851851</v>
      </c>
      <c r="I20363" t="str">
        <f>VLOOKUP($B20363&amp;$E20363,'Employee List'!$A:$E,5,0)</f>
        <v>E-1388</v>
      </c>
    </row>
    <row r="20364" spans="1:9" x14ac:dyDescent="0.35">
      <c r="A20364" t="s">
        <v>1257</v>
      </c>
      <c r="B20364" t="s">
        <v>313</v>
      </c>
      <c r="C20364" t="s">
        <v>401</v>
      </c>
      <c r="D20364" t="s">
        <v>1280</v>
      </c>
      <c r="E20364" t="s">
        <v>29</v>
      </c>
      <c r="F20364">
        <v>9325</v>
      </c>
      <c r="G20364">
        <v>25165</v>
      </c>
      <c r="H20364">
        <v>2.6986595174262735</v>
      </c>
      <c r="I20364" t="str">
        <f>VLOOKUP($B20364&amp;$E20364,'Employee List'!$A:$E,5,0)</f>
        <v>E-1388</v>
      </c>
    </row>
    <row r="20365" spans="1:9" x14ac:dyDescent="0.35">
      <c r="A20365" t="s">
        <v>1257</v>
      </c>
      <c r="B20365" t="s">
        <v>313</v>
      </c>
      <c r="C20365" t="s">
        <v>401</v>
      </c>
      <c r="D20365" t="s">
        <v>1280</v>
      </c>
      <c r="E20365" t="s">
        <v>30</v>
      </c>
      <c r="F20365">
        <v>10107</v>
      </c>
      <c r="G20365">
        <v>28336</v>
      </c>
      <c r="H20365">
        <v>2.8036014643316514</v>
      </c>
      <c r="I20365" t="str">
        <f>VLOOKUP($B20365&amp;$E20365,'Employee List'!$A:$E,5,0)</f>
        <v>E-1388</v>
      </c>
    </row>
    <row r="20366" spans="1:9" x14ac:dyDescent="0.35">
      <c r="A20366" t="s">
        <v>1257</v>
      </c>
      <c r="B20366" t="s">
        <v>313</v>
      </c>
      <c r="C20366" t="s">
        <v>401</v>
      </c>
      <c r="D20366" t="s">
        <v>1280</v>
      </c>
      <c r="E20366" t="s">
        <v>31</v>
      </c>
      <c r="F20366">
        <v>12079</v>
      </c>
      <c r="G20366">
        <v>37090</v>
      </c>
      <c r="H20366">
        <v>3.0706184286778706</v>
      </c>
      <c r="I20366" t="str">
        <f>VLOOKUP($B20366&amp;$E20366,'Employee List'!$A:$E,5,0)</f>
        <v>E-1388</v>
      </c>
    </row>
    <row r="20367" spans="1:9" x14ac:dyDescent="0.35">
      <c r="A20367" t="s">
        <v>1257</v>
      </c>
      <c r="B20367" t="s">
        <v>313</v>
      </c>
      <c r="C20367" t="s">
        <v>401</v>
      </c>
      <c r="D20367" t="s">
        <v>1262</v>
      </c>
      <c r="E20367" t="s">
        <v>29</v>
      </c>
      <c r="F20367">
        <v>22004</v>
      </c>
      <c r="G20367">
        <v>22695</v>
      </c>
      <c r="H20367">
        <v>1.0314033812034176</v>
      </c>
      <c r="I20367" t="str">
        <f>VLOOKUP($B20367&amp;$E20367,'Employee List'!$A:$E,5,0)</f>
        <v>E-1388</v>
      </c>
    </row>
    <row r="20368" spans="1:9" x14ac:dyDescent="0.35">
      <c r="A20368" t="s">
        <v>1257</v>
      </c>
      <c r="B20368" t="s">
        <v>313</v>
      </c>
      <c r="C20368" t="s">
        <v>401</v>
      </c>
      <c r="D20368" t="s">
        <v>1262</v>
      </c>
      <c r="E20368" t="s">
        <v>30</v>
      </c>
      <c r="F20368">
        <v>22270</v>
      </c>
      <c r="G20368">
        <v>18512</v>
      </c>
      <c r="H20368">
        <v>0.83125280646609789</v>
      </c>
      <c r="I20368" t="str">
        <f>VLOOKUP($B20368&amp;$E20368,'Employee List'!$A:$E,5,0)</f>
        <v>E-1388</v>
      </c>
    </row>
    <row r="20369" spans="1:9" x14ac:dyDescent="0.35">
      <c r="A20369" t="s">
        <v>1257</v>
      </c>
      <c r="B20369" t="s">
        <v>313</v>
      </c>
      <c r="C20369" t="s">
        <v>401</v>
      </c>
      <c r="D20369" t="s">
        <v>1262</v>
      </c>
      <c r="E20369" t="s">
        <v>31</v>
      </c>
      <c r="F20369">
        <v>22713</v>
      </c>
      <c r="G20369">
        <v>16689</v>
      </c>
      <c r="H20369">
        <v>0.73477744023246594</v>
      </c>
      <c r="I20369" t="str">
        <f>VLOOKUP($B20369&amp;$E20369,'Employee List'!$A:$E,5,0)</f>
        <v>E-1388</v>
      </c>
    </row>
    <row r="20370" spans="1:9" x14ac:dyDescent="0.35">
      <c r="A20370" t="s">
        <v>1257</v>
      </c>
      <c r="B20370" t="s">
        <v>313</v>
      </c>
      <c r="C20370" t="s">
        <v>401</v>
      </c>
      <c r="D20370" t="s">
        <v>1282</v>
      </c>
      <c r="E20370" t="s">
        <v>29</v>
      </c>
      <c r="F20370">
        <v>2083</v>
      </c>
      <c r="G20370">
        <v>5825</v>
      </c>
      <c r="H20370">
        <v>2.7964474315890544</v>
      </c>
      <c r="I20370" t="str">
        <f>VLOOKUP($B20370&amp;$E20370,'Employee List'!$A:$E,5,0)</f>
        <v>E-1388</v>
      </c>
    </row>
    <row r="20371" spans="1:9" x14ac:dyDescent="0.35">
      <c r="A20371" t="s">
        <v>1257</v>
      </c>
      <c r="B20371" t="s">
        <v>313</v>
      </c>
      <c r="C20371" t="s">
        <v>401</v>
      </c>
      <c r="D20371" t="s">
        <v>1282</v>
      </c>
      <c r="E20371" t="s">
        <v>30</v>
      </c>
      <c r="F20371">
        <v>8421</v>
      </c>
      <c r="G20371">
        <v>2280</v>
      </c>
      <c r="H20371">
        <v>0.27075169219807621</v>
      </c>
      <c r="I20371" t="str">
        <f>VLOOKUP($B20371&amp;$E20371,'Employee List'!$A:$E,5,0)</f>
        <v>E-1388</v>
      </c>
    </row>
    <row r="20372" spans="1:9" x14ac:dyDescent="0.35">
      <c r="A20372" t="s">
        <v>1257</v>
      </c>
      <c r="B20372" t="s">
        <v>313</v>
      </c>
      <c r="C20372" t="s">
        <v>401</v>
      </c>
      <c r="D20372" t="s">
        <v>1282</v>
      </c>
      <c r="E20372" t="s">
        <v>31</v>
      </c>
      <c r="F20372">
        <v>5861</v>
      </c>
      <c r="G20372">
        <v>3367</v>
      </c>
      <c r="H20372">
        <v>0.57447534550418022</v>
      </c>
      <c r="I20372" t="str">
        <f>VLOOKUP($B20372&amp;$E20372,'Employee List'!$A:$E,5,0)</f>
        <v>E-1388</v>
      </c>
    </row>
    <row r="20373" spans="1:9" x14ac:dyDescent="0.35">
      <c r="A20373" t="s">
        <v>1257</v>
      </c>
      <c r="B20373" t="s">
        <v>313</v>
      </c>
      <c r="C20373" t="s">
        <v>401</v>
      </c>
      <c r="D20373" t="s">
        <v>1281</v>
      </c>
      <c r="E20373" t="s">
        <v>29</v>
      </c>
      <c r="F20373">
        <v>2759</v>
      </c>
      <c r="G20373">
        <v>3825</v>
      </c>
      <c r="H20373">
        <v>1.3863718738673432</v>
      </c>
      <c r="I20373" t="str">
        <f>VLOOKUP($B20373&amp;$E20373,'Employee List'!$A:$E,5,0)</f>
        <v>E-1388</v>
      </c>
    </row>
    <row r="20374" spans="1:9" x14ac:dyDescent="0.35">
      <c r="A20374" t="s">
        <v>1257</v>
      </c>
      <c r="B20374" t="s">
        <v>313</v>
      </c>
      <c r="C20374" t="s">
        <v>401</v>
      </c>
      <c r="D20374" t="s">
        <v>1281</v>
      </c>
      <c r="E20374" t="s">
        <v>30</v>
      </c>
      <c r="F20374">
        <v>6337</v>
      </c>
      <c r="G20374">
        <v>4688</v>
      </c>
      <c r="H20374">
        <v>0.73978223133975063</v>
      </c>
      <c r="I20374" t="str">
        <f>VLOOKUP($B20374&amp;$E20374,'Employee List'!$A:$E,5,0)</f>
        <v>E-1388</v>
      </c>
    </row>
    <row r="20375" spans="1:9" x14ac:dyDescent="0.35">
      <c r="A20375" t="s">
        <v>1257</v>
      </c>
      <c r="B20375" t="s">
        <v>313</v>
      </c>
      <c r="C20375" t="s">
        <v>401</v>
      </c>
      <c r="D20375" t="s">
        <v>1281</v>
      </c>
      <c r="E20375" t="s">
        <v>31</v>
      </c>
      <c r="F20375">
        <v>2999</v>
      </c>
      <c r="G20375">
        <v>4729</v>
      </c>
      <c r="H20375">
        <v>1.5768589529843282</v>
      </c>
      <c r="I20375" t="str">
        <f>VLOOKUP($B20375&amp;$E20375,'Employee List'!$A:$E,5,0)</f>
        <v>E-1388</v>
      </c>
    </row>
    <row r="20376" spans="1:9" x14ac:dyDescent="0.35">
      <c r="A20376" t="s">
        <v>1257</v>
      </c>
      <c r="B20376" t="s">
        <v>314</v>
      </c>
      <c r="C20376" t="s">
        <v>401</v>
      </c>
      <c r="D20376" t="s">
        <v>1274</v>
      </c>
      <c r="E20376" t="s">
        <v>29</v>
      </c>
      <c r="F20376">
        <v>23355</v>
      </c>
      <c r="G20376">
        <v>19598</v>
      </c>
      <c r="H20376">
        <v>0.83913508884607146</v>
      </c>
      <c r="I20376" t="str">
        <f>VLOOKUP($B20376&amp;$E20376,'Employee List'!$A:$E,5,0)</f>
        <v>E-1389</v>
      </c>
    </row>
    <row r="20377" spans="1:9" x14ac:dyDescent="0.35">
      <c r="A20377" t="s">
        <v>1257</v>
      </c>
      <c r="B20377" t="s">
        <v>314</v>
      </c>
      <c r="C20377" t="s">
        <v>401</v>
      </c>
      <c r="D20377" t="s">
        <v>1274</v>
      </c>
      <c r="E20377" t="s">
        <v>30</v>
      </c>
      <c r="F20377">
        <v>23507</v>
      </c>
      <c r="G20377">
        <v>20110</v>
      </c>
      <c r="H20377">
        <v>0.85548985408601697</v>
      </c>
      <c r="I20377" t="str">
        <f>VLOOKUP($B20377&amp;$E20377,'Employee List'!$A:$E,5,0)</f>
        <v>E-1389</v>
      </c>
    </row>
    <row r="20378" spans="1:9" x14ac:dyDescent="0.35">
      <c r="A20378" t="s">
        <v>1257</v>
      </c>
      <c r="B20378" t="s">
        <v>314</v>
      </c>
      <c r="C20378" t="s">
        <v>401</v>
      </c>
      <c r="D20378" t="s">
        <v>1274</v>
      </c>
      <c r="E20378" t="s">
        <v>31</v>
      </c>
      <c r="F20378">
        <v>21797</v>
      </c>
      <c r="G20378">
        <v>24396</v>
      </c>
      <c r="H20378">
        <v>1.1192365921915859</v>
      </c>
      <c r="I20378" t="str">
        <f>VLOOKUP($B20378&amp;$E20378,'Employee List'!$A:$E,5,0)</f>
        <v>E-1389</v>
      </c>
    </row>
    <row r="20379" spans="1:9" x14ac:dyDescent="0.35">
      <c r="A20379" t="s">
        <v>1257</v>
      </c>
      <c r="B20379" t="s">
        <v>314</v>
      </c>
      <c r="C20379" t="s">
        <v>401</v>
      </c>
      <c r="D20379" t="s">
        <v>1263</v>
      </c>
      <c r="E20379" t="s">
        <v>29</v>
      </c>
      <c r="F20379">
        <v>23815</v>
      </c>
      <c r="G20379">
        <v>11880</v>
      </c>
      <c r="H20379">
        <v>0.49884526558891457</v>
      </c>
      <c r="I20379" t="str">
        <f>VLOOKUP($B20379&amp;$E20379,'Employee List'!$A:$E,5,0)</f>
        <v>E-1389</v>
      </c>
    </row>
    <row r="20380" spans="1:9" x14ac:dyDescent="0.35">
      <c r="A20380" t="s">
        <v>1257</v>
      </c>
      <c r="B20380" t="s">
        <v>314</v>
      </c>
      <c r="C20380" t="s">
        <v>401</v>
      </c>
      <c r="D20380" t="s">
        <v>1263</v>
      </c>
      <c r="E20380" t="s">
        <v>30</v>
      </c>
      <c r="F20380">
        <v>23352</v>
      </c>
      <c r="G20380">
        <v>5333</v>
      </c>
      <c r="H20380">
        <v>0.22837444330250087</v>
      </c>
      <c r="I20380" t="str">
        <f>VLOOKUP($B20380&amp;$E20380,'Employee List'!$A:$E,5,0)</f>
        <v>E-1389</v>
      </c>
    </row>
    <row r="20381" spans="1:9" x14ac:dyDescent="0.35">
      <c r="A20381" t="s">
        <v>1257</v>
      </c>
      <c r="B20381" t="s">
        <v>314</v>
      </c>
      <c r="C20381" t="s">
        <v>401</v>
      </c>
      <c r="D20381" t="s">
        <v>1263</v>
      </c>
      <c r="E20381" t="s">
        <v>31</v>
      </c>
      <c r="F20381">
        <v>23835</v>
      </c>
      <c r="G20381">
        <v>24313</v>
      </c>
      <c r="H20381">
        <v>1.0200545416404447</v>
      </c>
      <c r="I20381" t="str">
        <f>VLOOKUP($B20381&amp;$E20381,'Employee List'!$A:$E,5,0)</f>
        <v>E-1389</v>
      </c>
    </row>
    <row r="20382" spans="1:9" x14ac:dyDescent="0.35">
      <c r="A20382" t="s">
        <v>1257</v>
      </c>
      <c r="B20382" t="s">
        <v>314</v>
      </c>
      <c r="C20382" t="s">
        <v>401</v>
      </c>
      <c r="D20382" t="s">
        <v>1264</v>
      </c>
      <c r="E20382" t="s">
        <v>29</v>
      </c>
      <c r="F20382">
        <v>16991</v>
      </c>
      <c r="G20382">
        <v>8925</v>
      </c>
      <c r="H20382">
        <v>0.52527808839974099</v>
      </c>
      <c r="I20382" t="str">
        <f>VLOOKUP($B20382&amp;$E20382,'Employee List'!$A:$E,5,0)</f>
        <v>E-1389</v>
      </c>
    </row>
    <row r="20383" spans="1:9" x14ac:dyDescent="0.35">
      <c r="A20383" t="s">
        <v>1257</v>
      </c>
      <c r="B20383" t="s">
        <v>314</v>
      </c>
      <c r="C20383" t="s">
        <v>401</v>
      </c>
      <c r="D20383" t="s">
        <v>1264</v>
      </c>
      <c r="E20383" t="s">
        <v>30</v>
      </c>
      <c r="F20383">
        <v>15124</v>
      </c>
      <c r="G20383">
        <v>10452</v>
      </c>
      <c r="H20383">
        <v>0.69108701401745565</v>
      </c>
      <c r="I20383" t="str">
        <f>VLOOKUP($B20383&amp;$E20383,'Employee List'!$A:$E,5,0)</f>
        <v>E-1389</v>
      </c>
    </row>
    <row r="20384" spans="1:9" x14ac:dyDescent="0.35">
      <c r="A20384" t="s">
        <v>1257</v>
      </c>
      <c r="B20384" t="s">
        <v>314</v>
      </c>
      <c r="C20384" t="s">
        <v>401</v>
      </c>
      <c r="D20384" t="s">
        <v>1264</v>
      </c>
      <c r="E20384" t="s">
        <v>31</v>
      </c>
      <c r="F20384">
        <v>14955</v>
      </c>
      <c r="G20384">
        <v>9375</v>
      </c>
      <c r="H20384">
        <v>0.6268806419257773</v>
      </c>
      <c r="I20384" t="str">
        <f>VLOOKUP($B20384&amp;$E20384,'Employee List'!$A:$E,5,0)</f>
        <v>E-1389</v>
      </c>
    </row>
    <row r="20385" spans="1:9" x14ac:dyDescent="0.35">
      <c r="A20385" t="s">
        <v>1257</v>
      </c>
      <c r="B20385" t="s">
        <v>314</v>
      </c>
      <c r="C20385" t="s">
        <v>401</v>
      </c>
      <c r="D20385" t="s">
        <v>1265</v>
      </c>
      <c r="E20385" t="s">
        <v>29</v>
      </c>
      <c r="F20385">
        <v>13561</v>
      </c>
      <c r="G20385">
        <v>21242</v>
      </c>
      <c r="H20385">
        <v>1.5664036575473785</v>
      </c>
      <c r="I20385" t="str">
        <f>VLOOKUP($B20385&amp;$E20385,'Employee List'!$A:$E,5,0)</f>
        <v>E-1389</v>
      </c>
    </row>
    <row r="20386" spans="1:9" x14ac:dyDescent="0.35">
      <c r="A20386" t="s">
        <v>1257</v>
      </c>
      <c r="B20386" t="s">
        <v>314</v>
      </c>
      <c r="C20386" t="s">
        <v>401</v>
      </c>
      <c r="D20386" t="s">
        <v>1265</v>
      </c>
      <c r="E20386" t="s">
        <v>30</v>
      </c>
      <c r="F20386">
        <v>13612</v>
      </c>
      <c r="G20386">
        <v>14056</v>
      </c>
      <c r="H20386">
        <v>1.0326182779900088</v>
      </c>
      <c r="I20386" t="str">
        <f>VLOOKUP($B20386&amp;$E20386,'Employee List'!$A:$E,5,0)</f>
        <v>E-1389</v>
      </c>
    </row>
    <row r="20387" spans="1:9" x14ac:dyDescent="0.35">
      <c r="A20387" t="s">
        <v>1257</v>
      </c>
      <c r="B20387" t="s">
        <v>314</v>
      </c>
      <c r="C20387" t="s">
        <v>401</v>
      </c>
      <c r="D20387" t="s">
        <v>1265</v>
      </c>
      <c r="E20387" t="s">
        <v>31</v>
      </c>
      <c r="F20387">
        <v>16204</v>
      </c>
      <c r="G20387">
        <v>12167</v>
      </c>
      <c r="H20387">
        <v>0.75086398420143174</v>
      </c>
      <c r="I20387" t="str">
        <f>VLOOKUP($B20387&amp;$E20387,'Employee List'!$A:$E,5,0)</f>
        <v>E-1389</v>
      </c>
    </row>
    <row r="20388" spans="1:9" x14ac:dyDescent="0.35">
      <c r="A20388" t="s">
        <v>1257</v>
      </c>
      <c r="B20388" t="s">
        <v>314</v>
      </c>
      <c r="C20388" t="s">
        <v>401</v>
      </c>
      <c r="D20388" t="s">
        <v>1260</v>
      </c>
      <c r="E20388" t="s">
        <v>29</v>
      </c>
      <c r="F20388">
        <v>82582</v>
      </c>
      <c r="G20388">
        <v>100548</v>
      </c>
      <c r="H20388">
        <v>1.2175534620135138</v>
      </c>
      <c r="I20388" t="str">
        <f>VLOOKUP($B20388&amp;$E20388,'Employee List'!$A:$E,5,0)</f>
        <v>E-1389</v>
      </c>
    </row>
    <row r="20389" spans="1:9" x14ac:dyDescent="0.35">
      <c r="A20389" t="s">
        <v>1257</v>
      </c>
      <c r="B20389" t="s">
        <v>314</v>
      </c>
      <c r="C20389" t="s">
        <v>401</v>
      </c>
      <c r="D20389" t="s">
        <v>1260</v>
      </c>
      <c r="E20389" t="s">
        <v>30</v>
      </c>
      <c r="F20389">
        <v>85719</v>
      </c>
      <c r="G20389">
        <v>117848</v>
      </c>
      <c r="H20389">
        <v>1.3748177183588235</v>
      </c>
      <c r="I20389" t="str">
        <f>VLOOKUP($B20389&amp;$E20389,'Employee List'!$A:$E,5,0)</f>
        <v>E-1389</v>
      </c>
    </row>
    <row r="20390" spans="1:9" x14ac:dyDescent="0.35">
      <c r="A20390" t="s">
        <v>1257</v>
      </c>
      <c r="B20390" t="s">
        <v>314</v>
      </c>
      <c r="C20390" t="s">
        <v>401</v>
      </c>
      <c r="D20390" t="s">
        <v>1260</v>
      </c>
      <c r="E20390" t="s">
        <v>31</v>
      </c>
      <c r="F20390">
        <v>99413</v>
      </c>
      <c r="G20390">
        <v>129500</v>
      </c>
      <c r="H20390">
        <v>1.3026465351613974</v>
      </c>
      <c r="I20390" t="str">
        <f>VLOOKUP($B20390&amp;$E20390,'Employee List'!$A:$E,5,0)</f>
        <v>E-1389</v>
      </c>
    </row>
    <row r="20391" spans="1:9" x14ac:dyDescent="0.35">
      <c r="A20391" t="s">
        <v>1257</v>
      </c>
      <c r="B20391" t="s">
        <v>314</v>
      </c>
      <c r="C20391" t="s">
        <v>401</v>
      </c>
      <c r="D20391" t="s">
        <v>1261</v>
      </c>
      <c r="E20391" t="s">
        <v>29</v>
      </c>
      <c r="F20391">
        <v>77932</v>
      </c>
      <c r="G20391">
        <v>99193</v>
      </c>
      <c r="H20391">
        <v>1.2728147615870247</v>
      </c>
      <c r="I20391" t="str">
        <f>VLOOKUP($B20391&amp;$E20391,'Employee List'!$A:$E,5,0)</f>
        <v>E-1389</v>
      </c>
    </row>
    <row r="20392" spans="1:9" x14ac:dyDescent="0.35">
      <c r="A20392" t="s">
        <v>1257</v>
      </c>
      <c r="B20392" t="s">
        <v>314</v>
      </c>
      <c r="C20392" t="s">
        <v>401</v>
      </c>
      <c r="D20392" t="s">
        <v>1261</v>
      </c>
      <c r="E20392" t="s">
        <v>30</v>
      </c>
      <c r="F20392">
        <v>80828</v>
      </c>
      <c r="G20392">
        <v>85530</v>
      </c>
      <c r="H20392">
        <v>1.0581729103775919</v>
      </c>
      <c r="I20392" t="str">
        <f>VLOOKUP($B20392&amp;$E20392,'Employee List'!$A:$E,5,0)</f>
        <v>E-1389</v>
      </c>
    </row>
    <row r="20393" spans="1:9" x14ac:dyDescent="0.35">
      <c r="A20393" t="s">
        <v>1257</v>
      </c>
      <c r="B20393" t="s">
        <v>314</v>
      </c>
      <c r="C20393" t="s">
        <v>401</v>
      </c>
      <c r="D20393" t="s">
        <v>1261</v>
      </c>
      <c r="E20393" t="s">
        <v>31</v>
      </c>
      <c r="F20393">
        <v>84406</v>
      </c>
      <c r="G20393">
        <v>99477</v>
      </c>
      <c r="H20393">
        <v>1.1785536573229392</v>
      </c>
      <c r="I20393" t="str">
        <f>VLOOKUP($B20393&amp;$E20393,'Employee List'!$A:$E,5,0)</f>
        <v>E-1389</v>
      </c>
    </row>
    <row r="20394" spans="1:9" x14ac:dyDescent="0.35">
      <c r="A20394" t="s">
        <v>1257</v>
      </c>
      <c r="B20394" t="s">
        <v>314</v>
      </c>
      <c r="C20394" t="s">
        <v>401</v>
      </c>
      <c r="D20394" t="s">
        <v>1266</v>
      </c>
      <c r="E20394" t="s">
        <v>29</v>
      </c>
      <c r="F20394">
        <v>52674</v>
      </c>
      <c r="G20394">
        <v>48143</v>
      </c>
      <c r="H20394">
        <v>0.91398033185252692</v>
      </c>
      <c r="I20394" t="str">
        <f>VLOOKUP($B20394&amp;$E20394,'Employee List'!$A:$E,5,0)</f>
        <v>E-1389</v>
      </c>
    </row>
    <row r="20395" spans="1:9" x14ac:dyDescent="0.35">
      <c r="A20395" t="s">
        <v>1257</v>
      </c>
      <c r="B20395" t="s">
        <v>314</v>
      </c>
      <c r="C20395" t="s">
        <v>401</v>
      </c>
      <c r="D20395" t="s">
        <v>1266</v>
      </c>
      <c r="E20395" t="s">
        <v>30</v>
      </c>
      <c r="F20395">
        <v>55295</v>
      </c>
      <c r="G20395">
        <v>46095</v>
      </c>
      <c r="H20395">
        <v>0.83361967628176148</v>
      </c>
      <c r="I20395" t="str">
        <f>VLOOKUP($B20395&amp;$E20395,'Employee List'!$A:$E,5,0)</f>
        <v>E-1389</v>
      </c>
    </row>
    <row r="20396" spans="1:9" x14ac:dyDescent="0.35">
      <c r="A20396" t="s">
        <v>1257</v>
      </c>
      <c r="B20396" t="s">
        <v>314</v>
      </c>
      <c r="C20396" t="s">
        <v>401</v>
      </c>
      <c r="D20396" t="s">
        <v>1266</v>
      </c>
      <c r="E20396" t="s">
        <v>31</v>
      </c>
      <c r="F20396">
        <v>53029</v>
      </c>
      <c r="G20396">
        <v>60149</v>
      </c>
      <c r="H20396">
        <v>1.1342661562541252</v>
      </c>
      <c r="I20396" t="str">
        <f>VLOOKUP($B20396&amp;$E20396,'Employee List'!$A:$E,5,0)</f>
        <v>E-1389</v>
      </c>
    </row>
    <row r="20397" spans="1:9" x14ac:dyDescent="0.35">
      <c r="A20397" t="s">
        <v>1257</v>
      </c>
      <c r="B20397" t="s">
        <v>314</v>
      </c>
      <c r="C20397" t="s">
        <v>401</v>
      </c>
      <c r="D20397" t="s">
        <v>1267</v>
      </c>
      <c r="E20397" t="s">
        <v>29</v>
      </c>
      <c r="F20397">
        <v>48155</v>
      </c>
      <c r="G20397">
        <v>51028</v>
      </c>
      <c r="H20397">
        <v>1.0596615097082338</v>
      </c>
      <c r="I20397" t="str">
        <f>VLOOKUP($B20397&amp;$E20397,'Employee List'!$A:$E,5,0)</f>
        <v>E-1389</v>
      </c>
    </row>
    <row r="20398" spans="1:9" x14ac:dyDescent="0.35">
      <c r="A20398" t="s">
        <v>1257</v>
      </c>
      <c r="B20398" t="s">
        <v>314</v>
      </c>
      <c r="C20398" t="s">
        <v>401</v>
      </c>
      <c r="D20398" t="s">
        <v>1267</v>
      </c>
      <c r="E20398" t="s">
        <v>30</v>
      </c>
      <c r="F20398">
        <v>52000</v>
      </c>
      <c r="G20398">
        <v>40158</v>
      </c>
      <c r="H20398">
        <v>0.77226923076923082</v>
      </c>
      <c r="I20398" t="str">
        <f>VLOOKUP($B20398&amp;$E20398,'Employee List'!$A:$E,5,0)</f>
        <v>E-1389</v>
      </c>
    </row>
    <row r="20399" spans="1:9" x14ac:dyDescent="0.35">
      <c r="A20399" t="s">
        <v>1257</v>
      </c>
      <c r="B20399" t="s">
        <v>314</v>
      </c>
      <c r="C20399" t="s">
        <v>401</v>
      </c>
      <c r="D20399" t="s">
        <v>1267</v>
      </c>
      <c r="E20399" t="s">
        <v>31</v>
      </c>
      <c r="F20399">
        <v>49618</v>
      </c>
      <c r="G20399">
        <v>51112</v>
      </c>
      <c r="H20399">
        <v>1.0301100407110322</v>
      </c>
      <c r="I20399" t="str">
        <f>VLOOKUP($B20399&amp;$E20399,'Employee List'!$A:$E,5,0)</f>
        <v>E-1389</v>
      </c>
    </row>
    <row r="20400" spans="1:9" x14ac:dyDescent="0.35">
      <c r="A20400" t="s">
        <v>1257</v>
      </c>
      <c r="B20400" t="s">
        <v>314</v>
      </c>
      <c r="C20400" t="s">
        <v>401</v>
      </c>
      <c r="D20400" t="s">
        <v>1268</v>
      </c>
      <c r="E20400" t="s">
        <v>29</v>
      </c>
      <c r="F20400">
        <v>13501</v>
      </c>
      <c r="G20400">
        <v>7874</v>
      </c>
      <c r="H20400">
        <v>0.58321605806977261</v>
      </c>
      <c r="I20400" t="str">
        <f>VLOOKUP($B20400&amp;$E20400,'Employee List'!$A:$E,5,0)</f>
        <v>E-1389</v>
      </c>
    </row>
    <row r="20401" spans="1:9" x14ac:dyDescent="0.35">
      <c r="A20401" t="s">
        <v>1257</v>
      </c>
      <c r="B20401" t="s">
        <v>314</v>
      </c>
      <c r="C20401" t="s">
        <v>401</v>
      </c>
      <c r="D20401" t="s">
        <v>1268</v>
      </c>
      <c r="E20401" t="s">
        <v>30</v>
      </c>
      <c r="F20401">
        <v>13989</v>
      </c>
      <c r="G20401">
        <v>7886</v>
      </c>
      <c r="H20401">
        <v>0.56372864393451994</v>
      </c>
      <c r="I20401" t="str">
        <f>VLOOKUP($B20401&amp;$E20401,'Employee List'!$A:$E,5,0)</f>
        <v>E-1389</v>
      </c>
    </row>
    <row r="20402" spans="1:9" x14ac:dyDescent="0.35">
      <c r="A20402" t="s">
        <v>1257</v>
      </c>
      <c r="B20402" t="s">
        <v>314</v>
      </c>
      <c r="C20402" t="s">
        <v>401</v>
      </c>
      <c r="D20402" t="s">
        <v>1268</v>
      </c>
      <c r="E20402" t="s">
        <v>31</v>
      </c>
      <c r="F20402">
        <v>12472</v>
      </c>
      <c r="G20402">
        <v>8527</v>
      </c>
      <c r="H20402">
        <v>0.68369146889031429</v>
      </c>
      <c r="I20402" t="str">
        <f>VLOOKUP($B20402&amp;$E20402,'Employee List'!$A:$E,5,0)</f>
        <v>E-1389</v>
      </c>
    </row>
    <row r="20403" spans="1:9" x14ac:dyDescent="0.35">
      <c r="A20403" t="s">
        <v>1257</v>
      </c>
      <c r="B20403" t="s">
        <v>314</v>
      </c>
      <c r="C20403" t="s">
        <v>401</v>
      </c>
      <c r="D20403" t="s">
        <v>1269</v>
      </c>
      <c r="E20403" t="s">
        <v>29</v>
      </c>
      <c r="F20403">
        <v>11559</v>
      </c>
      <c r="G20403">
        <v>36992</v>
      </c>
      <c r="H20403">
        <v>3.2002768405571418</v>
      </c>
      <c r="I20403" t="str">
        <f>VLOOKUP($B20403&amp;$E20403,'Employee List'!$A:$E,5,0)</f>
        <v>E-1389</v>
      </c>
    </row>
    <row r="20404" spans="1:9" x14ac:dyDescent="0.35">
      <c r="A20404" t="s">
        <v>1257</v>
      </c>
      <c r="B20404" t="s">
        <v>314</v>
      </c>
      <c r="C20404" t="s">
        <v>401</v>
      </c>
      <c r="D20404" t="s">
        <v>1269</v>
      </c>
      <c r="E20404" t="s">
        <v>30</v>
      </c>
      <c r="F20404">
        <v>13895</v>
      </c>
      <c r="G20404">
        <v>36341</v>
      </c>
      <c r="H20404">
        <v>2.615401223461677</v>
      </c>
      <c r="I20404" t="str">
        <f>VLOOKUP($B20404&amp;$E20404,'Employee List'!$A:$E,5,0)</f>
        <v>E-1389</v>
      </c>
    </row>
    <row r="20405" spans="1:9" x14ac:dyDescent="0.35">
      <c r="A20405" t="s">
        <v>1257</v>
      </c>
      <c r="B20405" t="s">
        <v>314</v>
      </c>
      <c r="C20405" t="s">
        <v>401</v>
      </c>
      <c r="D20405" t="s">
        <v>1269</v>
      </c>
      <c r="E20405" t="s">
        <v>31</v>
      </c>
      <c r="F20405">
        <v>10578</v>
      </c>
      <c r="G20405">
        <v>26624</v>
      </c>
      <c r="H20405">
        <v>2.5169219134051803</v>
      </c>
      <c r="I20405" t="str">
        <f>VLOOKUP($B20405&amp;$E20405,'Employee List'!$A:$E,5,0)</f>
        <v>E-1389</v>
      </c>
    </row>
    <row r="20406" spans="1:9" x14ac:dyDescent="0.35">
      <c r="A20406" t="s">
        <v>1257</v>
      </c>
      <c r="B20406" t="s">
        <v>314</v>
      </c>
      <c r="C20406" t="s">
        <v>401</v>
      </c>
      <c r="D20406" t="s">
        <v>1270</v>
      </c>
      <c r="E20406" t="s">
        <v>29</v>
      </c>
      <c r="F20406">
        <v>5047</v>
      </c>
      <c r="G20406">
        <v>6311</v>
      </c>
      <c r="H20406">
        <v>1.2504458093917179</v>
      </c>
      <c r="I20406" t="str">
        <f>VLOOKUP($B20406&amp;$E20406,'Employee List'!$A:$E,5,0)</f>
        <v>E-1389</v>
      </c>
    </row>
    <row r="20407" spans="1:9" x14ac:dyDescent="0.35">
      <c r="A20407" t="s">
        <v>1257</v>
      </c>
      <c r="B20407" t="s">
        <v>314</v>
      </c>
      <c r="C20407" t="s">
        <v>401</v>
      </c>
      <c r="D20407" t="s">
        <v>1270</v>
      </c>
      <c r="E20407" t="s">
        <v>30</v>
      </c>
      <c r="F20407">
        <v>5816</v>
      </c>
      <c r="G20407">
        <v>9189</v>
      </c>
      <c r="H20407">
        <v>1.5799518569463549</v>
      </c>
      <c r="I20407" t="str">
        <f>VLOOKUP($B20407&amp;$E20407,'Employee List'!$A:$E,5,0)</f>
        <v>E-1389</v>
      </c>
    </row>
    <row r="20408" spans="1:9" x14ac:dyDescent="0.35">
      <c r="A20408" t="s">
        <v>1257</v>
      </c>
      <c r="B20408" t="s">
        <v>314</v>
      </c>
      <c r="C20408" t="s">
        <v>401</v>
      </c>
      <c r="D20408" t="s">
        <v>1270</v>
      </c>
      <c r="E20408" t="s">
        <v>31</v>
      </c>
      <c r="F20408">
        <v>8007</v>
      </c>
      <c r="G20408">
        <v>9387</v>
      </c>
      <c r="H20408">
        <v>1.1723491944548521</v>
      </c>
      <c r="I20408" t="str">
        <f>VLOOKUP($B20408&amp;$E20408,'Employee List'!$A:$E,5,0)</f>
        <v>E-1389</v>
      </c>
    </row>
    <row r="20409" spans="1:9" x14ac:dyDescent="0.35">
      <c r="A20409" t="s">
        <v>1257</v>
      </c>
      <c r="B20409" t="s">
        <v>314</v>
      </c>
      <c r="C20409" t="s">
        <v>401</v>
      </c>
      <c r="D20409" t="s">
        <v>1271</v>
      </c>
      <c r="E20409" t="s">
        <v>29</v>
      </c>
      <c r="F20409">
        <v>16201</v>
      </c>
      <c r="G20409">
        <v>15737</v>
      </c>
      <c r="H20409">
        <v>0.97135979260539473</v>
      </c>
      <c r="I20409" t="str">
        <f>VLOOKUP($B20409&amp;$E20409,'Employee List'!$A:$E,5,0)</f>
        <v>E-1389</v>
      </c>
    </row>
    <row r="20410" spans="1:9" x14ac:dyDescent="0.35">
      <c r="A20410" t="s">
        <v>1257</v>
      </c>
      <c r="B20410" t="s">
        <v>314</v>
      </c>
      <c r="C20410" t="s">
        <v>401</v>
      </c>
      <c r="D20410" t="s">
        <v>1271</v>
      </c>
      <c r="E20410" t="s">
        <v>30</v>
      </c>
      <c r="F20410">
        <v>15270</v>
      </c>
      <c r="G20410">
        <v>13352</v>
      </c>
      <c r="H20410">
        <v>0.87439423706614272</v>
      </c>
      <c r="I20410" t="str">
        <f>VLOOKUP($B20410&amp;$E20410,'Employee List'!$A:$E,5,0)</f>
        <v>E-1389</v>
      </c>
    </row>
    <row r="20411" spans="1:9" x14ac:dyDescent="0.35">
      <c r="A20411" t="s">
        <v>1257</v>
      </c>
      <c r="B20411" t="s">
        <v>314</v>
      </c>
      <c r="C20411" t="s">
        <v>401</v>
      </c>
      <c r="D20411" t="s">
        <v>1271</v>
      </c>
      <c r="E20411" t="s">
        <v>31</v>
      </c>
      <c r="F20411">
        <v>16591</v>
      </c>
      <c r="G20411">
        <v>18390</v>
      </c>
      <c r="H20411">
        <v>1.1084322825628352</v>
      </c>
      <c r="I20411" t="str">
        <f>VLOOKUP($B20411&amp;$E20411,'Employee List'!$A:$E,5,0)</f>
        <v>E-1389</v>
      </c>
    </row>
    <row r="20412" spans="1:9" x14ac:dyDescent="0.35">
      <c r="A20412" t="s">
        <v>1257</v>
      </c>
      <c r="B20412" t="s">
        <v>314</v>
      </c>
      <c r="C20412" t="s">
        <v>401</v>
      </c>
      <c r="D20412" t="s">
        <v>1258</v>
      </c>
      <c r="E20412" t="s">
        <v>29</v>
      </c>
      <c r="F20412">
        <v>184932</v>
      </c>
      <c r="G20412">
        <v>181050</v>
      </c>
      <c r="H20412">
        <v>0.97900850042177667</v>
      </c>
      <c r="I20412" t="str">
        <f>VLOOKUP($B20412&amp;$E20412,'Employee List'!$A:$E,5,0)</f>
        <v>E-1389</v>
      </c>
    </row>
    <row r="20413" spans="1:9" x14ac:dyDescent="0.35">
      <c r="A20413" t="s">
        <v>1257</v>
      </c>
      <c r="B20413" t="s">
        <v>314</v>
      </c>
      <c r="C20413" t="s">
        <v>401</v>
      </c>
      <c r="D20413" t="s">
        <v>1258</v>
      </c>
      <c r="E20413" t="s">
        <v>30</v>
      </c>
      <c r="F20413">
        <v>177978</v>
      </c>
      <c r="G20413">
        <v>165450</v>
      </c>
      <c r="H20413">
        <v>0.92960927755115796</v>
      </c>
      <c r="I20413" t="str">
        <f>VLOOKUP($B20413&amp;$E20413,'Employee List'!$A:$E,5,0)</f>
        <v>E-1389</v>
      </c>
    </row>
    <row r="20414" spans="1:9" x14ac:dyDescent="0.35">
      <c r="A20414" t="s">
        <v>1257</v>
      </c>
      <c r="B20414" t="s">
        <v>314</v>
      </c>
      <c r="C20414" t="s">
        <v>401</v>
      </c>
      <c r="D20414" t="s">
        <v>1258</v>
      </c>
      <c r="E20414" t="s">
        <v>31</v>
      </c>
      <c r="F20414">
        <v>171160</v>
      </c>
      <c r="G20414">
        <v>117857</v>
      </c>
      <c r="H20414">
        <v>0.68857793877074081</v>
      </c>
      <c r="I20414" t="str">
        <f>VLOOKUP($B20414&amp;$E20414,'Employee List'!$A:$E,5,0)</f>
        <v>E-1389</v>
      </c>
    </row>
    <row r="20415" spans="1:9" x14ac:dyDescent="0.35">
      <c r="A20415" t="s">
        <v>1257</v>
      </c>
      <c r="B20415" t="s">
        <v>314</v>
      </c>
      <c r="C20415" t="s">
        <v>401</v>
      </c>
      <c r="D20415" t="s">
        <v>1272</v>
      </c>
      <c r="E20415" t="s">
        <v>29</v>
      </c>
      <c r="F20415">
        <v>12745</v>
      </c>
      <c r="G20415">
        <v>15756</v>
      </c>
      <c r="H20415">
        <v>1.2362495096116124</v>
      </c>
      <c r="I20415" t="str">
        <f>VLOOKUP($B20415&amp;$E20415,'Employee List'!$A:$E,5,0)</f>
        <v>E-1389</v>
      </c>
    </row>
    <row r="20416" spans="1:9" x14ac:dyDescent="0.35">
      <c r="A20416" t="s">
        <v>1257</v>
      </c>
      <c r="B20416" t="s">
        <v>314</v>
      </c>
      <c r="C20416" t="s">
        <v>401</v>
      </c>
      <c r="D20416" t="s">
        <v>1272</v>
      </c>
      <c r="E20416" t="s">
        <v>30</v>
      </c>
      <c r="F20416">
        <v>11828</v>
      </c>
      <c r="G20416">
        <v>15446</v>
      </c>
      <c r="H20416">
        <v>1.3058843422387556</v>
      </c>
      <c r="I20416" t="str">
        <f>VLOOKUP($B20416&amp;$E20416,'Employee List'!$A:$E,5,0)</f>
        <v>E-1389</v>
      </c>
    </row>
    <row r="20417" spans="1:9" x14ac:dyDescent="0.35">
      <c r="A20417" t="s">
        <v>1257</v>
      </c>
      <c r="B20417" t="s">
        <v>314</v>
      </c>
      <c r="C20417" t="s">
        <v>401</v>
      </c>
      <c r="D20417" t="s">
        <v>1272</v>
      </c>
      <c r="E20417" t="s">
        <v>31</v>
      </c>
      <c r="F20417">
        <v>12920</v>
      </c>
      <c r="G20417">
        <v>17744</v>
      </c>
      <c r="H20417">
        <v>1.3733746130030959</v>
      </c>
      <c r="I20417" t="str">
        <f>VLOOKUP($B20417&amp;$E20417,'Employee List'!$A:$E,5,0)</f>
        <v>E-1389</v>
      </c>
    </row>
    <row r="20418" spans="1:9" x14ac:dyDescent="0.35">
      <c r="A20418" t="s">
        <v>1257</v>
      </c>
      <c r="B20418" t="s">
        <v>314</v>
      </c>
      <c r="C20418" t="s">
        <v>401</v>
      </c>
      <c r="D20418" t="s">
        <v>1259</v>
      </c>
      <c r="E20418" t="s">
        <v>29</v>
      </c>
      <c r="F20418">
        <v>22924</v>
      </c>
      <c r="G20418">
        <v>18468</v>
      </c>
      <c r="H20418">
        <v>0.80561856569534118</v>
      </c>
      <c r="I20418" t="str">
        <f>VLOOKUP($B20418&amp;$E20418,'Employee List'!$A:$E,5,0)</f>
        <v>E-1389</v>
      </c>
    </row>
    <row r="20419" spans="1:9" x14ac:dyDescent="0.35">
      <c r="A20419" t="s">
        <v>1257</v>
      </c>
      <c r="B20419" t="s">
        <v>314</v>
      </c>
      <c r="C20419" t="s">
        <v>401</v>
      </c>
      <c r="D20419" t="s">
        <v>1259</v>
      </c>
      <c r="E20419" t="s">
        <v>30</v>
      </c>
      <c r="F20419">
        <v>23085</v>
      </c>
      <c r="G20419">
        <v>17651</v>
      </c>
      <c r="H20419">
        <v>0.76460905349794239</v>
      </c>
      <c r="I20419" t="str">
        <f>VLOOKUP($B20419&amp;$E20419,'Employee List'!$A:$E,5,0)</f>
        <v>E-1389</v>
      </c>
    </row>
    <row r="20420" spans="1:9" x14ac:dyDescent="0.35">
      <c r="A20420" t="s">
        <v>1257</v>
      </c>
      <c r="B20420" t="s">
        <v>314</v>
      </c>
      <c r="C20420" t="s">
        <v>401</v>
      </c>
      <c r="D20420" t="s">
        <v>1259</v>
      </c>
      <c r="E20420" t="s">
        <v>31</v>
      </c>
      <c r="F20420">
        <v>25273</v>
      </c>
      <c r="G20420">
        <v>36682</v>
      </c>
      <c r="H20420">
        <v>1.4514303802476951</v>
      </c>
      <c r="I20420" t="str">
        <f>VLOOKUP($B20420&amp;$E20420,'Employee List'!$A:$E,5,0)</f>
        <v>E-1389</v>
      </c>
    </row>
    <row r="20421" spans="1:9" x14ac:dyDescent="0.35">
      <c r="A20421" t="s">
        <v>1257</v>
      </c>
      <c r="B20421" t="s">
        <v>314</v>
      </c>
      <c r="C20421" t="s">
        <v>401</v>
      </c>
      <c r="D20421" t="s">
        <v>1273</v>
      </c>
      <c r="E20421" t="s">
        <v>29</v>
      </c>
      <c r="F20421">
        <v>5781</v>
      </c>
      <c r="G20421">
        <v>5821</v>
      </c>
      <c r="H20421">
        <v>1.0069192181283515</v>
      </c>
      <c r="I20421" t="str">
        <f>VLOOKUP($B20421&amp;$E20421,'Employee List'!$A:$E,5,0)</f>
        <v>E-1389</v>
      </c>
    </row>
    <row r="20422" spans="1:9" x14ac:dyDescent="0.35">
      <c r="A20422" t="s">
        <v>1257</v>
      </c>
      <c r="B20422" t="s">
        <v>314</v>
      </c>
      <c r="C20422" t="s">
        <v>401</v>
      </c>
      <c r="D20422" t="s">
        <v>1273</v>
      </c>
      <c r="E20422" t="s">
        <v>30</v>
      </c>
      <c r="F20422">
        <v>9237</v>
      </c>
      <c r="G20422">
        <v>5477</v>
      </c>
      <c r="H20422">
        <v>0.59294143120060627</v>
      </c>
      <c r="I20422" t="str">
        <f>VLOOKUP($B20422&amp;$E20422,'Employee List'!$A:$E,5,0)</f>
        <v>E-1389</v>
      </c>
    </row>
    <row r="20423" spans="1:9" x14ac:dyDescent="0.35">
      <c r="A20423" t="s">
        <v>1257</v>
      </c>
      <c r="B20423" t="s">
        <v>314</v>
      </c>
      <c r="C20423" t="s">
        <v>401</v>
      </c>
      <c r="D20423" t="s">
        <v>1273</v>
      </c>
      <c r="E20423" t="s">
        <v>31</v>
      </c>
      <c r="F20423">
        <v>6676</v>
      </c>
      <c r="G20423">
        <v>4882</v>
      </c>
      <c r="H20423">
        <v>0.73127621330137804</v>
      </c>
      <c r="I20423" t="str">
        <f>VLOOKUP($B20423&amp;$E20423,'Employee List'!$A:$E,5,0)</f>
        <v>E-1389</v>
      </c>
    </row>
    <row r="20424" spans="1:9" x14ac:dyDescent="0.35">
      <c r="A20424" t="s">
        <v>1257</v>
      </c>
      <c r="B20424" t="s">
        <v>314</v>
      </c>
      <c r="C20424" t="s">
        <v>401</v>
      </c>
      <c r="D20424" t="s">
        <v>1275</v>
      </c>
      <c r="E20424" t="s">
        <v>29</v>
      </c>
      <c r="F20424">
        <v>7409</v>
      </c>
      <c r="G20424">
        <v>4873</v>
      </c>
      <c r="H20424">
        <v>0.65771359157781073</v>
      </c>
      <c r="I20424" t="str">
        <f>VLOOKUP($B20424&amp;$E20424,'Employee List'!$A:$E,5,0)</f>
        <v>E-1389</v>
      </c>
    </row>
    <row r="20425" spans="1:9" x14ac:dyDescent="0.35">
      <c r="A20425" t="s">
        <v>1257</v>
      </c>
      <c r="B20425" t="s">
        <v>314</v>
      </c>
      <c r="C20425" t="s">
        <v>401</v>
      </c>
      <c r="D20425" t="s">
        <v>1275</v>
      </c>
      <c r="E20425" t="s">
        <v>30</v>
      </c>
      <c r="F20425">
        <v>8874</v>
      </c>
      <c r="G20425">
        <v>13721</v>
      </c>
      <c r="H20425">
        <v>1.5462023890015777</v>
      </c>
      <c r="I20425" t="str">
        <f>VLOOKUP($B20425&amp;$E20425,'Employee List'!$A:$E,5,0)</f>
        <v>E-1389</v>
      </c>
    </row>
    <row r="20426" spans="1:9" x14ac:dyDescent="0.35">
      <c r="A20426" t="s">
        <v>1257</v>
      </c>
      <c r="B20426" t="s">
        <v>314</v>
      </c>
      <c r="C20426" t="s">
        <v>401</v>
      </c>
      <c r="D20426" t="s">
        <v>1275</v>
      </c>
      <c r="E20426" t="s">
        <v>31</v>
      </c>
      <c r="F20426">
        <v>8824</v>
      </c>
      <c r="G20426">
        <v>19538</v>
      </c>
      <c r="H20426">
        <v>2.2141885766092475</v>
      </c>
      <c r="I20426" t="str">
        <f>VLOOKUP($B20426&amp;$E20426,'Employee List'!$A:$E,5,0)</f>
        <v>E-1389</v>
      </c>
    </row>
    <row r="20427" spans="1:9" x14ac:dyDescent="0.35">
      <c r="A20427" t="s">
        <v>1257</v>
      </c>
      <c r="B20427" t="s">
        <v>314</v>
      </c>
      <c r="C20427" t="s">
        <v>401</v>
      </c>
      <c r="D20427" t="s">
        <v>1276</v>
      </c>
      <c r="E20427" t="s">
        <v>29</v>
      </c>
      <c r="F20427">
        <v>2197</v>
      </c>
      <c r="G20427">
        <v>5621</v>
      </c>
      <c r="H20427">
        <v>2.5584888484296768</v>
      </c>
      <c r="I20427" t="str">
        <f>VLOOKUP($B20427&amp;$E20427,'Employee List'!$A:$E,5,0)</f>
        <v>E-1389</v>
      </c>
    </row>
    <row r="20428" spans="1:9" x14ac:dyDescent="0.35">
      <c r="A20428" t="s">
        <v>1257</v>
      </c>
      <c r="B20428" t="s">
        <v>314</v>
      </c>
      <c r="C20428" t="s">
        <v>401</v>
      </c>
      <c r="D20428" t="s">
        <v>1276</v>
      </c>
      <c r="E20428" t="s">
        <v>30</v>
      </c>
      <c r="F20428">
        <v>2886</v>
      </c>
      <c r="G20428">
        <v>2233</v>
      </c>
      <c r="H20428">
        <v>0.77373527373527373</v>
      </c>
      <c r="I20428" t="str">
        <f>VLOOKUP($B20428&amp;$E20428,'Employee List'!$A:$E,5,0)</f>
        <v>E-1389</v>
      </c>
    </row>
    <row r="20429" spans="1:9" x14ac:dyDescent="0.35">
      <c r="A20429" t="s">
        <v>1257</v>
      </c>
      <c r="B20429" t="s">
        <v>314</v>
      </c>
      <c r="C20429" t="s">
        <v>401</v>
      </c>
      <c r="D20429" t="s">
        <v>1276</v>
      </c>
      <c r="E20429" t="s">
        <v>31</v>
      </c>
      <c r="F20429">
        <v>2370</v>
      </c>
      <c r="G20429">
        <v>2085</v>
      </c>
      <c r="H20429">
        <v>0.879746835443038</v>
      </c>
      <c r="I20429" t="str">
        <f>VLOOKUP($B20429&amp;$E20429,'Employee List'!$A:$E,5,0)</f>
        <v>E-1389</v>
      </c>
    </row>
    <row r="20430" spans="1:9" x14ac:dyDescent="0.35">
      <c r="A20430" t="s">
        <v>1257</v>
      </c>
      <c r="B20430" t="s">
        <v>314</v>
      </c>
      <c r="C20430" t="s">
        <v>401</v>
      </c>
      <c r="D20430" t="s">
        <v>1277</v>
      </c>
      <c r="E20430" t="s">
        <v>29</v>
      </c>
      <c r="F20430">
        <v>9619</v>
      </c>
      <c r="G20430">
        <v>10712</v>
      </c>
      <c r="H20430">
        <v>1.1136292753924524</v>
      </c>
      <c r="I20430" t="str">
        <f>VLOOKUP($B20430&amp;$E20430,'Employee List'!$A:$E,5,0)</f>
        <v>E-1389</v>
      </c>
    </row>
    <row r="20431" spans="1:9" x14ac:dyDescent="0.35">
      <c r="A20431" t="s">
        <v>1257</v>
      </c>
      <c r="B20431" t="s">
        <v>314</v>
      </c>
      <c r="C20431" t="s">
        <v>401</v>
      </c>
      <c r="D20431" t="s">
        <v>1277</v>
      </c>
      <c r="E20431" t="s">
        <v>30</v>
      </c>
      <c r="F20431">
        <v>8475</v>
      </c>
      <c r="G20431">
        <v>5105</v>
      </c>
      <c r="H20431">
        <v>0.60235988200589974</v>
      </c>
      <c r="I20431" t="str">
        <f>VLOOKUP($B20431&amp;$E20431,'Employee List'!$A:$E,5,0)</f>
        <v>E-1389</v>
      </c>
    </row>
    <row r="20432" spans="1:9" x14ac:dyDescent="0.35">
      <c r="A20432" t="s">
        <v>1257</v>
      </c>
      <c r="B20432" t="s">
        <v>314</v>
      </c>
      <c r="C20432" t="s">
        <v>401</v>
      </c>
      <c r="D20432" t="s">
        <v>1277</v>
      </c>
      <c r="E20432" t="s">
        <v>31</v>
      </c>
      <c r="F20432">
        <v>9461</v>
      </c>
      <c r="G20432">
        <v>7652</v>
      </c>
      <c r="H20432">
        <v>0.80879399640629956</v>
      </c>
      <c r="I20432" t="str">
        <f>VLOOKUP($B20432&amp;$E20432,'Employee List'!$A:$E,5,0)</f>
        <v>E-1389</v>
      </c>
    </row>
    <row r="20433" spans="1:9" x14ac:dyDescent="0.35">
      <c r="A20433" t="s">
        <v>1257</v>
      </c>
      <c r="B20433" t="s">
        <v>314</v>
      </c>
      <c r="C20433" t="s">
        <v>401</v>
      </c>
      <c r="D20433" t="s">
        <v>1278</v>
      </c>
      <c r="E20433" t="s">
        <v>29</v>
      </c>
      <c r="F20433">
        <v>14309</v>
      </c>
      <c r="G20433">
        <v>12563</v>
      </c>
      <c r="H20433">
        <v>0.87797889440212451</v>
      </c>
      <c r="I20433" t="str">
        <f>VLOOKUP($B20433&amp;$E20433,'Employee List'!$A:$E,5,0)</f>
        <v>E-1389</v>
      </c>
    </row>
    <row r="20434" spans="1:9" x14ac:dyDescent="0.35">
      <c r="A20434" t="s">
        <v>1257</v>
      </c>
      <c r="B20434" t="s">
        <v>314</v>
      </c>
      <c r="C20434" t="s">
        <v>401</v>
      </c>
      <c r="D20434" t="s">
        <v>1278</v>
      </c>
      <c r="E20434" t="s">
        <v>30</v>
      </c>
      <c r="F20434">
        <v>14433</v>
      </c>
      <c r="G20434">
        <v>17865</v>
      </c>
      <c r="H20434">
        <v>1.2377884015797131</v>
      </c>
      <c r="I20434" t="str">
        <f>VLOOKUP($B20434&amp;$E20434,'Employee List'!$A:$E,5,0)</f>
        <v>E-1389</v>
      </c>
    </row>
    <row r="20435" spans="1:9" x14ac:dyDescent="0.35">
      <c r="A20435" t="s">
        <v>1257</v>
      </c>
      <c r="B20435" t="s">
        <v>314</v>
      </c>
      <c r="C20435" t="s">
        <v>401</v>
      </c>
      <c r="D20435" t="s">
        <v>1278</v>
      </c>
      <c r="E20435" t="s">
        <v>31</v>
      </c>
      <c r="F20435">
        <v>13791</v>
      </c>
      <c r="G20435">
        <v>16967</v>
      </c>
      <c r="H20435">
        <v>1.230295120005801</v>
      </c>
      <c r="I20435" t="str">
        <f>VLOOKUP($B20435&amp;$E20435,'Employee List'!$A:$E,5,0)</f>
        <v>E-1389</v>
      </c>
    </row>
    <row r="20436" spans="1:9" x14ac:dyDescent="0.35">
      <c r="A20436" t="s">
        <v>1257</v>
      </c>
      <c r="B20436" t="s">
        <v>314</v>
      </c>
      <c r="C20436" t="s">
        <v>401</v>
      </c>
      <c r="D20436" t="s">
        <v>1279</v>
      </c>
      <c r="E20436" t="s">
        <v>29</v>
      </c>
      <c r="F20436">
        <v>4118</v>
      </c>
      <c r="G20436">
        <v>2371</v>
      </c>
      <c r="H20436">
        <v>0.5757649344341913</v>
      </c>
      <c r="I20436" t="str">
        <f>VLOOKUP($B20436&amp;$E20436,'Employee List'!$A:$E,5,0)</f>
        <v>E-1389</v>
      </c>
    </row>
    <row r="20437" spans="1:9" x14ac:dyDescent="0.35">
      <c r="A20437" t="s">
        <v>1257</v>
      </c>
      <c r="B20437" t="s">
        <v>314</v>
      </c>
      <c r="C20437" t="s">
        <v>401</v>
      </c>
      <c r="D20437" t="s">
        <v>1279</v>
      </c>
      <c r="E20437" t="s">
        <v>30</v>
      </c>
      <c r="F20437">
        <v>3524</v>
      </c>
      <c r="G20437">
        <v>2104</v>
      </c>
      <c r="H20437">
        <v>0.59704880817253125</v>
      </c>
      <c r="I20437" t="str">
        <f>VLOOKUP($B20437&amp;$E20437,'Employee List'!$A:$E,5,0)</f>
        <v>E-1389</v>
      </c>
    </row>
    <row r="20438" spans="1:9" x14ac:dyDescent="0.35">
      <c r="A20438" t="s">
        <v>1257</v>
      </c>
      <c r="B20438" t="s">
        <v>314</v>
      </c>
      <c r="C20438" t="s">
        <v>401</v>
      </c>
      <c r="D20438" t="s">
        <v>1279</v>
      </c>
      <c r="E20438" t="s">
        <v>31</v>
      </c>
      <c r="F20438">
        <v>3994</v>
      </c>
      <c r="G20438">
        <v>1794</v>
      </c>
      <c r="H20438">
        <v>0.44917376064096143</v>
      </c>
      <c r="I20438" t="str">
        <f>VLOOKUP($B20438&amp;$E20438,'Employee List'!$A:$E,5,0)</f>
        <v>E-1389</v>
      </c>
    </row>
    <row r="20439" spans="1:9" x14ac:dyDescent="0.35">
      <c r="A20439" t="s">
        <v>1257</v>
      </c>
      <c r="B20439" t="s">
        <v>314</v>
      </c>
      <c r="C20439" t="s">
        <v>401</v>
      </c>
      <c r="D20439" t="s">
        <v>1280</v>
      </c>
      <c r="E20439" t="s">
        <v>29</v>
      </c>
      <c r="F20439">
        <v>8413</v>
      </c>
      <c r="G20439">
        <v>8241</v>
      </c>
      <c r="H20439">
        <v>0.97955544989896592</v>
      </c>
      <c r="I20439" t="str">
        <f>VLOOKUP($B20439&amp;$E20439,'Employee List'!$A:$E,5,0)</f>
        <v>E-1389</v>
      </c>
    </row>
    <row r="20440" spans="1:9" x14ac:dyDescent="0.35">
      <c r="A20440" t="s">
        <v>1257</v>
      </c>
      <c r="B20440" t="s">
        <v>314</v>
      </c>
      <c r="C20440" t="s">
        <v>401</v>
      </c>
      <c r="D20440" t="s">
        <v>1280</v>
      </c>
      <c r="E20440" t="s">
        <v>30</v>
      </c>
      <c r="F20440">
        <v>7456</v>
      </c>
      <c r="G20440">
        <v>10233</v>
      </c>
      <c r="H20440">
        <v>1.3724517167381973</v>
      </c>
      <c r="I20440" t="str">
        <f>VLOOKUP($B20440&amp;$E20440,'Employee List'!$A:$E,5,0)</f>
        <v>E-1389</v>
      </c>
    </row>
    <row r="20441" spans="1:9" x14ac:dyDescent="0.35">
      <c r="A20441" t="s">
        <v>1257</v>
      </c>
      <c r="B20441" t="s">
        <v>314</v>
      </c>
      <c r="C20441" t="s">
        <v>401</v>
      </c>
      <c r="D20441" t="s">
        <v>1280</v>
      </c>
      <c r="E20441" t="s">
        <v>31</v>
      </c>
      <c r="F20441">
        <v>7349</v>
      </c>
      <c r="G20441">
        <v>9758</v>
      </c>
      <c r="H20441">
        <v>1.3277997006395428</v>
      </c>
      <c r="I20441" t="str">
        <f>VLOOKUP($B20441&amp;$E20441,'Employee List'!$A:$E,5,0)</f>
        <v>E-1389</v>
      </c>
    </row>
    <row r="20442" spans="1:9" x14ac:dyDescent="0.35">
      <c r="A20442" t="s">
        <v>1257</v>
      </c>
      <c r="B20442" t="s">
        <v>314</v>
      </c>
      <c r="C20442" t="s">
        <v>401</v>
      </c>
      <c r="D20442" t="s">
        <v>1262</v>
      </c>
      <c r="E20442" t="s">
        <v>29</v>
      </c>
      <c r="F20442">
        <v>31522</v>
      </c>
      <c r="G20442">
        <v>33460</v>
      </c>
      <c r="H20442">
        <v>1.0614808705031407</v>
      </c>
      <c r="I20442" t="str">
        <f>VLOOKUP($B20442&amp;$E20442,'Employee List'!$A:$E,5,0)</f>
        <v>E-1389</v>
      </c>
    </row>
    <row r="20443" spans="1:9" x14ac:dyDescent="0.35">
      <c r="A20443" t="s">
        <v>1257</v>
      </c>
      <c r="B20443" t="s">
        <v>314</v>
      </c>
      <c r="C20443" t="s">
        <v>401</v>
      </c>
      <c r="D20443" t="s">
        <v>1262</v>
      </c>
      <c r="E20443" t="s">
        <v>30</v>
      </c>
      <c r="F20443">
        <v>31759</v>
      </c>
      <c r="G20443">
        <v>31036</v>
      </c>
      <c r="H20443">
        <v>0.97723479958436976</v>
      </c>
      <c r="I20443" t="str">
        <f>VLOOKUP($B20443&amp;$E20443,'Employee List'!$A:$E,5,0)</f>
        <v>E-1389</v>
      </c>
    </row>
    <row r="20444" spans="1:9" x14ac:dyDescent="0.35">
      <c r="A20444" t="s">
        <v>1257</v>
      </c>
      <c r="B20444" t="s">
        <v>314</v>
      </c>
      <c r="C20444" t="s">
        <v>401</v>
      </c>
      <c r="D20444" t="s">
        <v>1262</v>
      </c>
      <c r="E20444" t="s">
        <v>31</v>
      </c>
      <c r="F20444">
        <v>32623</v>
      </c>
      <c r="G20444">
        <v>37395</v>
      </c>
      <c r="H20444">
        <v>1.146277166416332</v>
      </c>
      <c r="I20444" t="str">
        <f>VLOOKUP($B20444&amp;$E20444,'Employee List'!$A:$E,5,0)</f>
        <v>E-1389</v>
      </c>
    </row>
    <row r="20445" spans="1:9" x14ac:dyDescent="0.35">
      <c r="A20445" t="s">
        <v>1257</v>
      </c>
      <c r="B20445" t="s">
        <v>314</v>
      </c>
      <c r="C20445" t="s">
        <v>401</v>
      </c>
      <c r="D20445" t="s">
        <v>1282</v>
      </c>
      <c r="E20445" t="s">
        <v>30</v>
      </c>
      <c r="F20445">
        <v>8173</v>
      </c>
      <c r="G20445">
        <v>5466</v>
      </c>
      <c r="H20445">
        <v>0.66878747094090296</v>
      </c>
      <c r="I20445" t="str">
        <f>VLOOKUP($B20445&amp;$E20445,'Employee List'!$A:$E,5,0)</f>
        <v>E-1389</v>
      </c>
    </row>
    <row r="20446" spans="1:9" x14ac:dyDescent="0.35">
      <c r="A20446" t="s">
        <v>1257</v>
      </c>
      <c r="B20446" t="s">
        <v>314</v>
      </c>
      <c r="C20446" t="s">
        <v>401</v>
      </c>
      <c r="D20446" t="s">
        <v>1282</v>
      </c>
      <c r="E20446" t="s">
        <v>31</v>
      </c>
      <c r="F20446">
        <v>8037</v>
      </c>
      <c r="G20446">
        <v>6430</v>
      </c>
      <c r="H20446">
        <v>0.8000497698146074</v>
      </c>
      <c r="I20446" t="str">
        <f>VLOOKUP($B20446&amp;$E20446,'Employee List'!$A:$E,5,0)</f>
        <v>E-1389</v>
      </c>
    </row>
    <row r="20447" spans="1:9" x14ac:dyDescent="0.35">
      <c r="A20447" t="s">
        <v>1257</v>
      </c>
      <c r="B20447" t="s">
        <v>314</v>
      </c>
      <c r="C20447" t="s">
        <v>401</v>
      </c>
      <c r="D20447" t="s">
        <v>1281</v>
      </c>
      <c r="E20447" t="s">
        <v>29</v>
      </c>
      <c r="F20447">
        <v>3697</v>
      </c>
      <c r="G20447">
        <v>3249</v>
      </c>
      <c r="H20447">
        <v>0.87882066540438197</v>
      </c>
      <c r="I20447" t="str">
        <f>VLOOKUP($B20447&amp;$E20447,'Employee List'!$A:$E,5,0)</f>
        <v>E-1389</v>
      </c>
    </row>
    <row r="20448" spans="1:9" x14ac:dyDescent="0.35">
      <c r="A20448" t="s">
        <v>1257</v>
      </c>
      <c r="B20448" t="s">
        <v>314</v>
      </c>
      <c r="C20448" t="s">
        <v>401</v>
      </c>
      <c r="D20448" t="s">
        <v>1281</v>
      </c>
      <c r="E20448" t="s">
        <v>30</v>
      </c>
      <c r="F20448">
        <v>5809</v>
      </c>
      <c r="G20448">
        <v>5928</v>
      </c>
      <c r="H20448">
        <v>1.0204854536064727</v>
      </c>
      <c r="I20448" t="str">
        <f>VLOOKUP($B20448&amp;$E20448,'Employee List'!$A:$E,5,0)</f>
        <v>E-1389</v>
      </c>
    </row>
    <row r="20449" spans="1:9" x14ac:dyDescent="0.35">
      <c r="A20449" t="s">
        <v>1257</v>
      </c>
      <c r="B20449" t="s">
        <v>314</v>
      </c>
      <c r="C20449" t="s">
        <v>401</v>
      </c>
      <c r="D20449" t="s">
        <v>1281</v>
      </c>
      <c r="E20449" t="s">
        <v>31</v>
      </c>
      <c r="F20449">
        <v>2504</v>
      </c>
      <c r="G20449">
        <v>3398</v>
      </c>
      <c r="H20449">
        <v>1.3570287539936101</v>
      </c>
      <c r="I20449" t="str">
        <f>VLOOKUP($B20449&amp;$E20449,'Employee List'!$A:$E,5,0)</f>
        <v>E-1389</v>
      </c>
    </row>
    <row r="20450" spans="1:9" x14ac:dyDescent="0.35">
      <c r="A20450" t="s">
        <v>1257</v>
      </c>
      <c r="B20450" t="s">
        <v>315</v>
      </c>
      <c r="C20450" t="s">
        <v>401</v>
      </c>
      <c r="D20450" t="s">
        <v>1274</v>
      </c>
      <c r="E20450" t="s">
        <v>29</v>
      </c>
      <c r="F20450">
        <v>26308</v>
      </c>
      <c r="G20450">
        <v>30244</v>
      </c>
      <c r="H20450">
        <v>1.1496122852364299</v>
      </c>
      <c r="I20450" t="str">
        <f>VLOOKUP($B20450&amp;$E20450,'Employee List'!$A:$E,5,0)</f>
        <v>E-1390</v>
      </c>
    </row>
    <row r="20451" spans="1:9" x14ac:dyDescent="0.35">
      <c r="A20451" t="s">
        <v>1257</v>
      </c>
      <c r="B20451" t="s">
        <v>315</v>
      </c>
      <c r="C20451" t="s">
        <v>401</v>
      </c>
      <c r="D20451" t="s">
        <v>1274</v>
      </c>
      <c r="E20451" t="s">
        <v>30</v>
      </c>
      <c r="F20451">
        <v>26779</v>
      </c>
      <c r="G20451">
        <v>28190</v>
      </c>
      <c r="H20451">
        <v>1.0526905410956346</v>
      </c>
      <c r="I20451" t="str">
        <f>VLOOKUP($B20451&amp;$E20451,'Employee List'!$A:$E,5,0)</f>
        <v>E-1390</v>
      </c>
    </row>
    <row r="20452" spans="1:9" x14ac:dyDescent="0.35">
      <c r="A20452" t="s">
        <v>1257</v>
      </c>
      <c r="B20452" t="s">
        <v>315</v>
      </c>
      <c r="C20452" t="s">
        <v>401</v>
      </c>
      <c r="D20452" t="s">
        <v>1274</v>
      </c>
      <c r="E20452" t="s">
        <v>31</v>
      </c>
      <c r="F20452">
        <v>26764</v>
      </c>
      <c r="G20452">
        <v>31207</v>
      </c>
      <c r="H20452">
        <v>1.1660065759976088</v>
      </c>
      <c r="I20452" t="str">
        <f>VLOOKUP($B20452&amp;$E20452,'Employee List'!$A:$E,5,0)</f>
        <v>E-1390</v>
      </c>
    </row>
    <row r="20453" spans="1:9" x14ac:dyDescent="0.35">
      <c r="A20453" t="s">
        <v>1257</v>
      </c>
      <c r="B20453" t="s">
        <v>315</v>
      </c>
      <c r="C20453" t="s">
        <v>401</v>
      </c>
      <c r="D20453" t="s">
        <v>1263</v>
      </c>
      <c r="E20453" t="s">
        <v>29</v>
      </c>
      <c r="F20453">
        <v>25126</v>
      </c>
      <c r="G20453">
        <v>16459</v>
      </c>
      <c r="H20453">
        <v>0.655058505134124</v>
      </c>
      <c r="I20453" t="str">
        <f>VLOOKUP($B20453&amp;$E20453,'Employee List'!$A:$E,5,0)</f>
        <v>E-1390</v>
      </c>
    </row>
    <row r="20454" spans="1:9" x14ac:dyDescent="0.35">
      <c r="A20454" t="s">
        <v>1257</v>
      </c>
      <c r="B20454" t="s">
        <v>315</v>
      </c>
      <c r="C20454" t="s">
        <v>401</v>
      </c>
      <c r="D20454" t="s">
        <v>1263</v>
      </c>
      <c r="E20454" t="s">
        <v>30</v>
      </c>
      <c r="F20454">
        <v>23299</v>
      </c>
      <c r="G20454">
        <v>8795</v>
      </c>
      <c r="H20454">
        <v>0.37748401218936434</v>
      </c>
      <c r="I20454" t="str">
        <f>VLOOKUP($B20454&amp;$E20454,'Employee List'!$A:$E,5,0)</f>
        <v>E-1390</v>
      </c>
    </row>
    <row r="20455" spans="1:9" x14ac:dyDescent="0.35">
      <c r="A20455" t="s">
        <v>1257</v>
      </c>
      <c r="B20455" t="s">
        <v>315</v>
      </c>
      <c r="C20455" t="s">
        <v>401</v>
      </c>
      <c r="D20455" t="s">
        <v>1263</v>
      </c>
      <c r="E20455" t="s">
        <v>31</v>
      </c>
      <c r="F20455">
        <v>27559</v>
      </c>
      <c r="G20455">
        <v>13457</v>
      </c>
      <c r="H20455">
        <v>0.48829783373852464</v>
      </c>
      <c r="I20455" t="str">
        <f>VLOOKUP($B20455&amp;$E20455,'Employee List'!$A:$E,5,0)</f>
        <v>E-1390</v>
      </c>
    </row>
    <row r="20456" spans="1:9" x14ac:dyDescent="0.35">
      <c r="A20456" t="s">
        <v>1257</v>
      </c>
      <c r="B20456" t="s">
        <v>315</v>
      </c>
      <c r="C20456" t="s">
        <v>401</v>
      </c>
      <c r="D20456" t="s">
        <v>1264</v>
      </c>
      <c r="E20456" t="s">
        <v>29</v>
      </c>
      <c r="F20456">
        <v>18066</v>
      </c>
      <c r="G20456">
        <v>34975</v>
      </c>
      <c r="H20456">
        <v>1.9359570463854754</v>
      </c>
      <c r="I20456" t="str">
        <f>VLOOKUP($B20456&amp;$E20456,'Employee List'!$A:$E,5,0)</f>
        <v>E-1390</v>
      </c>
    </row>
    <row r="20457" spans="1:9" x14ac:dyDescent="0.35">
      <c r="A20457" t="s">
        <v>1257</v>
      </c>
      <c r="B20457" t="s">
        <v>315</v>
      </c>
      <c r="C20457" t="s">
        <v>401</v>
      </c>
      <c r="D20457" t="s">
        <v>1264</v>
      </c>
      <c r="E20457" t="s">
        <v>30</v>
      </c>
      <c r="F20457">
        <v>18067</v>
      </c>
      <c r="G20457">
        <v>7775</v>
      </c>
      <c r="H20457">
        <v>0.43034261360491505</v>
      </c>
      <c r="I20457" t="str">
        <f>VLOOKUP($B20457&amp;$E20457,'Employee List'!$A:$E,5,0)</f>
        <v>E-1390</v>
      </c>
    </row>
    <row r="20458" spans="1:9" x14ac:dyDescent="0.35">
      <c r="A20458" t="s">
        <v>1257</v>
      </c>
      <c r="B20458" t="s">
        <v>315</v>
      </c>
      <c r="C20458" t="s">
        <v>401</v>
      </c>
      <c r="D20458" t="s">
        <v>1264</v>
      </c>
      <c r="E20458" t="s">
        <v>31</v>
      </c>
      <c r="F20458">
        <v>17905</v>
      </c>
      <c r="G20458">
        <v>7306</v>
      </c>
      <c r="H20458">
        <v>0.40804244624406588</v>
      </c>
      <c r="I20458" t="str">
        <f>VLOOKUP($B20458&amp;$E20458,'Employee List'!$A:$E,5,0)</f>
        <v>E-1390</v>
      </c>
    </row>
    <row r="20459" spans="1:9" x14ac:dyDescent="0.35">
      <c r="A20459" t="s">
        <v>1257</v>
      </c>
      <c r="B20459" t="s">
        <v>315</v>
      </c>
      <c r="C20459" t="s">
        <v>401</v>
      </c>
      <c r="D20459" t="s">
        <v>1265</v>
      </c>
      <c r="E20459" t="s">
        <v>29</v>
      </c>
      <c r="F20459">
        <v>5960</v>
      </c>
      <c r="G20459">
        <v>4337</v>
      </c>
      <c r="H20459">
        <v>0.7276845637583893</v>
      </c>
      <c r="I20459" t="str">
        <f>VLOOKUP($B20459&amp;$E20459,'Employee List'!$A:$E,5,0)</f>
        <v>E-1390</v>
      </c>
    </row>
    <row r="20460" spans="1:9" x14ac:dyDescent="0.35">
      <c r="A20460" t="s">
        <v>1257</v>
      </c>
      <c r="B20460" t="s">
        <v>315</v>
      </c>
      <c r="C20460" t="s">
        <v>401</v>
      </c>
      <c r="D20460" t="s">
        <v>1265</v>
      </c>
      <c r="E20460" t="s">
        <v>30</v>
      </c>
      <c r="F20460">
        <v>9388</v>
      </c>
      <c r="G20460">
        <v>1523</v>
      </c>
      <c r="H20460">
        <v>0.16222837665104389</v>
      </c>
      <c r="I20460" t="str">
        <f>VLOOKUP($B20460&amp;$E20460,'Employee List'!$A:$E,5,0)</f>
        <v>E-1390</v>
      </c>
    </row>
    <row r="20461" spans="1:9" x14ac:dyDescent="0.35">
      <c r="A20461" t="s">
        <v>1257</v>
      </c>
      <c r="B20461" t="s">
        <v>315</v>
      </c>
      <c r="C20461" t="s">
        <v>401</v>
      </c>
      <c r="D20461" t="s">
        <v>1265</v>
      </c>
      <c r="E20461" t="s">
        <v>31</v>
      </c>
      <c r="F20461">
        <v>5876</v>
      </c>
      <c r="G20461">
        <v>3297</v>
      </c>
      <c r="H20461">
        <v>0.56109598366235536</v>
      </c>
      <c r="I20461" t="str">
        <f>VLOOKUP($B20461&amp;$E20461,'Employee List'!$A:$E,5,0)</f>
        <v>E-1390</v>
      </c>
    </row>
    <row r="20462" spans="1:9" x14ac:dyDescent="0.35">
      <c r="A20462" t="s">
        <v>1257</v>
      </c>
      <c r="B20462" t="s">
        <v>315</v>
      </c>
      <c r="C20462" t="s">
        <v>401</v>
      </c>
      <c r="D20462" t="s">
        <v>1260</v>
      </c>
      <c r="E20462" t="s">
        <v>29</v>
      </c>
      <c r="F20462">
        <v>85885</v>
      </c>
      <c r="G20462">
        <v>65531</v>
      </c>
      <c r="H20462">
        <v>0.76300867439017295</v>
      </c>
      <c r="I20462" t="str">
        <f>VLOOKUP($B20462&amp;$E20462,'Employee List'!$A:$E,5,0)</f>
        <v>E-1390</v>
      </c>
    </row>
    <row r="20463" spans="1:9" x14ac:dyDescent="0.35">
      <c r="A20463" t="s">
        <v>1257</v>
      </c>
      <c r="B20463" t="s">
        <v>315</v>
      </c>
      <c r="C20463" t="s">
        <v>401</v>
      </c>
      <c r="D20463" t="s">
        <v>1260</v>
      </c>
      <c r="E20463" t="s">
        <v>30</v>
      </c>
      <c r="F20463">
        <v>84263</v>
      </c>
      <c r="G20463">
        <v>92749</v>
      </c>
      <c r="H20463">
        <v>1.1007084960184186</v>
      </c>
      <c r="I20463" t="str">
        <f>VLOOKUP($B20463&amp;$E20463,'Employee List'!$A:$E,5,0)</f>
        <v>E-1390</v>
      </c>
    </row>
    <row r="20464" spans="1:9" x14ac:dyDescent="0.35">
      <c r="A20464" t="s">
        <v>1257</v>
      </c>
      <c r="B20464" t="s">
        <v>315</v>
      </c>
      <c r="C20464" t="s">
        <v>401</v>
      </c>
      <c r="D20464" t="s">
        <v>1260</v>
      </c>
      <c r="E20464" t="s">
        <v>31</v>
      </c>
      <c r="F20464">
        <v>97032</v>
      </c>
      <c r="G20464">
        <v>87155</v>
      </c>
      <c r="H20464">
        <v>0.89820883832137854</v>
      </c>
      <c r="I20464" t="str">
        <f>VLOOKUP($B20464&amp;$E20464,'Employee List'!$A:$E,5,0)</f>
        <v>E-1390</v>
      </c>
    </row>
    <row r="20465" spans="1:9" x14ac:dyDescent="0.35">
      <c r="A20465" t="s">
        <v>1257</v>
      </c>
      <c r="B20465" t="s">
        <v>315</v>
      </c>
      <c r="C20465" t="s">
        <v>401</v>
      </c>
      <c r="D20465" t="s">
        <v>1261</v>
      </c>
      <c r="E20465" t="s">
        <v>29</v>
      </c>
      <c r="F20465">
        <v>63215</v>
      </c>
      <c r="G20465">
        <v>96031</v>
      </c>
      <c r="H20465">
        <v>1.5191172981096259</v>
      </c>
      <c r="I20465" t="str">
        <f>VLOOKUP($B20465&amp;$E20465,'Employee List'!$A:$E,5,0)</f>
        <v>E-1390</v>
      </c>
    </row>
    <row r="20466" spans="1:9" x14ac:dyDescent="0.35">
      <c r="A20466" t="s">
        <v>1257</v>
      </c>
      <c r="B20466" t="s">
        <v>315</v>
      </c>
      <c r="C20466" t="s">
        <v>401</v>
      </c>
      <c r="D20466" t="s">
        <v>1261</v>
      </c>
      <c r="E20466" t="s">
        <v>30</v>
      </c>
      <c r="F20466">
        <v>66122</v>
      </c>
      <c r="G20466">
        <v>76680</v>
      </c>
      <c r="H20466">
        <v>1.1596745409999698</v>
      </c>
      <c r="I20466" t="str">
        <f>VLOOKUP($B20466&amp;$E20466,'Employee List'!$A:$E,5,0)</f>
        <v>E-1390</v>
      </c>
    </row>
    <row r="20467" spans="1:9" x14ac:dyDescent="0.35">
      <c r="A20467" t="s">
        <v>1257</v>
      </c>
      <c r="B20467" t="s">
        <v>315</v>
      </c>
      <c r="C20467" t="s">
        <v>401</v>
      </c>
      <c r="D20467" t="s">
        <v>1261</v>
      </c>
      <c r="E20467" t="s">
        <v>31</v>
      </c>
      <c r="F20467">
        <v>67680</v>
      </c>
      <c r="G20467">
        <v>92378</v>
      </c>
      <c r="H20467">
        <v>1.3649231678486997</v>
      </c>
      <c r="I20467" t="str">
        <f>VLOOKUP($B20467&amp;$E20467,'Employee List'!$A:$E,5,0)</f>
        <v>E-1390</v>
      </c>
    </row>
    <row r="20468" spans="1:9" x14ac:dyDescent="0.35">
      <c r="A20468" t="s">
        <v>1257</v>
      </c>
      <c r="B20468" t="s">
        <v>315</v>
      </c>
      <c r="C20468" t="s">
        <v>401</v>
      </c>
      <c r="D20468" t="s">
        <v>1266</v>
      </c>
      <c r="E20468" t="s">
        <v>29</v>
      </c>
      <c r="F20468">
        <v>61714</v>
      </c>
      <c r="G20468">
        <v>73551</v>
      </c>
      <c r="H20468">
        <v>1.1918041287228183</v>
      </c>
      <c r="I20468" t="str">
        <f>VLOOKUP($B20468&amp;$E20468,'Employee List'!$A:$E,5,0)</f>
        <v>E-1390</v>
      </c>
    </row>
    <row r="20469" spans="1:9" x14ac:dyDescent="0.35">
      <c r="A20469" t="s">
        <v>1257</v>
      </c>
      <c r="B20469" t="s">
        <v>315</v>
      </c>
      <c r="C20469" t="s">
        <v>401</v>
      </c>
      <c r="D20469" t="s">
        <v>1266</v>
      </c>
      <c r="E20469" t="s">
        <v>30</v>
      </c>
      <c r="F20469">
        <v>65677</v>
      </c>
      <c r="G20469">
        <v>70204</v>
      </c>
      <c r="H20469">
        <v>1.0689282397186231</v>
      </c>
      <c r="I20469" t="str">
        <f>VLOOKUP($B20469&amp;$E20469,'Employee List'!$A:$E,5,0)</f>
        <v>E-1390</v>
      </c>
    </row>
    <row r="20470" spans="1:9" x14ac:dyDescent="0.35">
      <c r="A20470" t="s">
        <v>1257</v>
      </c>
      <c r="B20470" t="s">
        <v>315</v>
      </c>
      <c r="C20470" t="s">
        <v>401</v>
      </c>
      <c r="D20470" t="s">
        <v>1266</v>
      </c>
      <c r="E20470" t="s">
        <v>31</v>
      </c>
      <c r="F20470">
        <v>65850</v>
      </c>
      <c r="G20470">
        <v>81130</v>
      </c>
      <c r="H20470">
        <v>1.2320425208807897</v>
      </c>
      <c r="I20470" t="str">
        <f>VLOOKUP($B20470&amp;$E20470,'Employee List'!$A:$E,5,0)</f>
        <v>E-1390</v>
      </c>
    </row>
    <row r="20471" spans="1:9" x14ac:dyDescent="0.35">
      <c r="A20471" t="s">
        <v>1257</v>
      </c>
      <c r="B20471" t="s">
        <v>315</v>
      </c>
      <c r="C20471" t="s">
        <v>401</v>
      </c>
      <c r="D20471" t="s">
        <v>1267</v>
      </c>
      <c r="E20471" t="s">
        <v>29</v>
      </c>
      <c r="F20471">
        <v>57002</v>
      </c>
      <c r="G20471">
        <v>49953</v>
      </c>
      <c r="H20471">
        <v>0.87633767236237325</v>
      </c>
      <c r="I20471" t="str">
        <f>VLOOKUP($B20471&amp;$E20471,'Employee List'!$A:$E,5,0)</f>
        <v>E-1390</v>
      </c>
    </row>
    <row r="20472" spans="1:9" x14ac:dyDescent="0.35">
      <c r="A20472" t="s">
        <v>1257</v>
      </c>
      <c r="B20472" t="s">
        <v>315</v>
      </c>
      <c r="C20472" t="s">
        <v>401</v>
      </c>
      <c r="D20472" t="s">
        <v>1267</v>
      </c>
      <c r="E20472" t="s">
        <v>30</v>
      </c>
      <c r="F20472">
        <v>54909</v>
      </c>
      <c r="G20472">
        <v>48529</v>
      </c>
      <c r="H20472">
        <v>0.8838077546486004</v>
      </c>
      <c r="I20472" t="str">
        <f>VLOOKUP($B20472&amp;$E20472,'Employee List'!$A:$E,5,0)</f>
        <v>E-1390</v>
      </c>
    </row>
    <row r="20473" spans="1:9" x14ac:dyDescent="0.35">
      <c r="A20473" t="s">
        <v>1257</v>
      </c>
      <c r="B20473" t="s">
        <v>315</v>
      </c>
      <c r="C20473" t="s">
        <v>401</v>
      </c>
      <c r="D20473" t="s">
        <v>1267</v>
      </c>
      <c r="E20473" t="s">
        <v>31</v>
      </c>
      <c r="F20473">
        <v>57629</v>
      </c>
      <c r="G20473">
        <v>65857</v>
      </c>
      <c r="H20473">
        <v>1.1427753388051154</v>
      </c>
      <c r="I20473" t="str">
        <f>VLOOKUP($B20473&amp;$E20473,'Employee List'!$A:$E,5,0)</f>
        <v>E-1390</v>
      </c>
    </row>
    <row r="20474" spans="1:9" x14ac:dyDescent="0.35">
      <c r="A20474" t="s">
        <v>1257</v>
      </c>
      <c r="B20474" t="s">
        <v>315</v>
      </c>
      <c r="C20474" t="s">
        <v>401</v>
      </c>
      <c r="D20474" t="s">
        <v>1268</v>
      </c>
      <c r="E20474" t="s">
        <v>29</v>
      </c>
      <c r="F20474">
        <v>13295</v>
      </c>
      <c r="G20474">
        <v>6670</v>
      </c>
      <c r="H20474">
        <v>0.50169236555095897</v>
      </c>
      <c r="I20474" t="str">
        <f>VLOOKUP($B20474&amp;$E20474,'Employee List'!$A:$E,5,0)</f>
        <v>E-1390</v>
      </c>
    </row>
    <row r="20475" spans="1:9" x14ac:dyDescent="0.35">
      <c r="A20475" t="s">
        <v>1257</v>
      </c>
      <c r="B20475" t="s">
        <v>315</v>
      </c>
      <c r="C20475" t="s">
        <v>401</v>
      </c>
      <c r="D20475" t="s">
        <v>1268</v>
      </c>
      <c r="E20475" t="s">
        <v>30</v>
      </c>
      <c r="F20475">
        <v>12900</v>
      </c>
      <c r="G20475">
        <v>7742</v>
      </c>
      <c r="H20475">
        <v>0.6001550387596899</v>
      </c>
      <c r="I20475" t="str">
        <f>VLOOKUP($B20475&amp;$E20475,'Employee List'!$A:$E,5,0)</f>
        <v>E-1390</v>
      </c>
    </row>
    <row r="20476" spans="1:9" x14ac:dyDescent="0.35">
      <c r="A20476" t="s">
        <v>1257</v>
      </c>
      <c r="B20476" t="s">
        <v>315</v>
      </c>
      <c r="C20476" t="s">
        <v>401</v>
      </c>
      <c r="D20476" t="s">
        <v>1268</v>
      </c>
      <c r="E20476" t="s">
        <v>31</v>
      </c>
      <c r="F20476">
        <v>11971</v>
      </c>
      <c r="G20476">
        <v>8207</v>
      </c>
      <c r="H20476">
        <v>0.68557346921727513</v>
      </c>
      <c r="I20476" t="str">
        <f>VLOOKUP($B20476&amp;$E20476,'Employee List'!$A:$E,5,0)</f>
        <v>E-1390</v>
      </c>
    </row>
    <row r="20477" spans="1:9" x14ac:dyDescent="0.35">
      <c r="A20477" t="s">
        <v>1257</v>
      </c>
      <c r="B20477" t="s">
        <v>315</v>
      </c>
      <c r="C20477" t="s">
        <v>401</v>
      </c>
      <c r="D20477" t="s">
        <v>1269</v>
      </c>
      <c r="E20477" t="s">
        <v>29</v>
      </c>
      <c r="F20477">
        <v>7583</v>
      </c>
      <c r="G20477">
        <v>10376</v>
      </c>
      <c r="H20477">
        <v>1.3683238823684558</v>
      </c>
      <c r="I20477" t="str">
        <f>VLOOKUP($B20477&amp;$E20477,'Employee List'!$A:$E,5,0)</f>
        <v>E-1390</v>
      </c>
    </row>
    <row r="20478" spans="1:9" x14ac:dyDescent="0.35">
      <c r="A20478" t="s">
        <v>1257</v>
      </c>
      <c r="B20478" t="s">
        <v>315</v>
      </c>
      <c r="C20478" t="s">
        <v>401</v>
      </c>
      <c r="D20478" t="s">
        <v>1269</v>
      </c>
      <c r="E20478" t="s">
        <v>30</v>
      </c>
      <c r="F20478">
        <v>7966</v>
      </c>
      <c r="G20478">
        <v>12908</v>
      </c>
      <c r="H20478">
        <v>1.6203866432337435</v>
      </c>
      <c r="I20478" t="str">
        <f>VLOOKUP($B20478&amp;$E20478,'Employee List'!$A:$E,5,0)</f>
        <v>E-1390</v>
      </c>
    </row>
    <row r="20479" spans="1:9" x14ac:dyDescent="0.35">
      <c r="A20479" t="s">
        <v>1257</v>
      </c>
      <c r="B20479" t="s">
        <v>315</v>
      </c>
      <c r="C20479" t="s">
        <v>401</v>
      </c>
      <c r="D20479" t="s">
        <v>1269</v>
      </c>
      <c r="E20479" t="s">
        <v>31</v>
      </c>
      <c r="F20479">
        <v>8460</v>
      </c>
      <c r="G20479">
        <v>5240</v>
      </c>
      <c r="H20479">
        <v>0.61938534278959811</v>
      </c>
      <c r="I20479" t="str">
        <f>VLOOKUP($B20479&amp;$E20479,'Employee List'!$A:$E,5,0)</f>
        <v>E-1390</v>
      </c>
    </row>
    <row r="20480" spans="1:9" x14ac:dyDescent="0.35">
      <c r="A20480" t="s">
        <v>1257</v>
      </c>
      <c r="B20480" t="s">
        <v>315</v>
      </c>
      <c r="C20480" t="s">
        <v>401</v>
      </c>
      <c r="D20480" t="s">
        <v>1270</v>
      </c>
      <c r="E20480" t="s">
        <v>29</v>
      </c>
      <c r="F20480">
        <v>9307</v>
      </c>
      <c r="G20480">
        <v>6928</v>
      </c>
      <c r="H20480">
        <v>0.74438594606210384</v>
      </c>
      <c r="I20480" t="str">
        <f>VLOOKUP($B20480&amp;$E20480,'Employee List'!$A:$E,5,0)</f>
        <v>E-1390</v>
      </c>
    </row>
    <row r="20481" spans="1:9" x14ac:dyDescent="0.35">
      <c r="A20481" t="s">
        <v>1257</v>
      </c>
      <c r="B20481" t="s">
        <v>315</v>
      </c>
      <c r="C20481" t="s">
        <v>401</v>
      </c>
      <c r="D20481" t="s">
        <v>1270</v>
      </c>
      <c r="E20481" t="s">
        <v>30</v>
      </c>
      <c r="F20481">
        <v>6453</v>
      </c>
      <c r="G20481">
        <v>2656</v>
      </c>
      <c r="H20481">
        <v>0.41159150782581744</v>
      </c>
      <c r="I20481" t="str">
        <f>VLOOKUP($B20481&amp;$E20481,'Employee List'!$A:$E,5,0)</f>
        <v>E-1390</v>
      </c>
    </row>
    <row r="20482" spans="1:9" x14ac:dyDescent="0.35">
      <c r="A20482" t="s">
        <v>1257</v>
      </c>
      <c r="B20482" t="s">
        <v>315</v>
      </c>
      <c r="C20482" t="s">
        <v>401</v>
      </c>
      <c r="D20482" t="s">
        <v>1270</v>
      </c>
      <c r="E20482" t="s">
        <v>31</v>
      </c>
      <c r="F20482">
        <v>7340</v>
      </c>
      <c r="G20482">
        <v>5690</v>
      </c>
      <c r="H20482">
        <v>0.77520435967302448</v>
      </c>
      <c r="I20482" t="str">
        <f>VLOOKUP($B20482&amp;$E20482,'Employee List'!$A:$E,5,0)</f>
        <v>E-1390</v>
      </c>
    </row>
    <row r="20483" spans="1:9" x14ac:dyDescent="0.35">
      <c r="A20483" t="s">
        <v>1257</v>
      </c>
      <c r="B20483" t="s">
        <v>315</v>
      </c>
      <c r="C20483" t="s">
        <v>401</v>
      </c>
      <c r="D20483" t="s">
        <v>1271</v>
      </c>
      <c r="E20483" t="s">
        <v>29</v>
      </c>
      <c r="F20483">
        <v>19656</v>
      </c>
      <c r="G20483">
        <v>20593</v>
      </c>
      <c r="H20483">
        <v>1.0476699226699226</v>
      </c>
      <c r="I20483" t="str">
        <f>VLOOKUP($B20483&amp;$E20483,'Employee List'!$A:$E,5,0)</f>
        <v>E-1390</v>
      </c>
    </row>
    <row r="20484" spans="1:9" x14ac:dyDescent="0.35">
      <c r="A20484" t="s">
        <v>1257</v>
      </c>
      <c r="B20484" t="s">
        <v>315</v>
      </c>
      <c r="C20484" t="s">
        <v>401</v>
      </c>
      <c r="D20484" t="s">
        <v>1271</v>
      </c>
      <c r="E20484" t="s">
        <v>30</v>
      </c>
      <c r="F20484">
        <v>19477</v>
      </c>
      <c r="G20484">
        <v>20514</v>
      </c>
      <c r="H20484">
        <v>1.0532422857729631</v>
      </c>
      <c r="I20484" t="str">
        <f>VLOOKUP($B20484&amp;$E20484,'Employee List'!$A:$E,5,0)</f>
        <v>E-1390</v>
      </c>
    </row>
    <row r="20485" spans="1:9" x14ac:dyDescent="0.35">
      <c r="A20485" t="s">
        <v>1257</v>
      </c>
      <c r="B20485" t="s">
        <v>315</v>
      </c>
      <c r="C20485" t="s">
        <v>401</v>
      </c>
      <c r="D20485" t="s">
        <v>1271</v>
      </c>
      <c r="E20485" t="s">
        <v>31</v>
      </c>
      <c r="F20485">
        <v>20324</v>
      </c>
      <c r="G20485">
        <v>25039</v>
      </c>
      <c r="H20485">
        <v>1.2319917339106474</v>
      </c>
      <c r="I20485" t="str">
        <f>VLOOKUP($B20485&amp;$E20485,'Employee List'!$A:$E,5,0)</f>
        <v>E-1390</v>
      </c>
    </row>
    <row r="20486" spans="1:9" x14ac:dyDescent="0.35">
      <c r="A20486" t="s">
        <v>1257</v>
      </c>
      <c r="B20486" t="s">
        <v>315</v>
      </c>
      <c r="C20486" t="s">
        <v>401</v>
      </c>
      <c r="D20486" t="s">
        <v>1258</v>
      </c>
      <c r="E20486" t="s">
        <v>29</v>
      </c>
      <c r="F20486">
        <v>191135</v>
      </c>
      <c r="G20486">
        <v>205930</v>
      </c>
      <c r="H20486">
        <v>1.0774060219216783</v>
      </c>
      <c r="I20486" t="str">
        <f>VLOOKUP($B20486&amp;$E20486,'Employee List'!$A:$E,5,0)</f>
        <v>E-1390</v>
      </c>
    </row>
    <row r="20487" spans="1:9" x14ac:dyDescent="0.35">
      <c r="A20487" t="s">
        <v>1257</v>
      </c>
      <c r="B20487" t="s">
        <v>315</v>
      </c>
      <c r="C20487" t="s">
        <v>401</v>
      </c>
      <c r="D20487" t="s">
        <v>1258</v>
      </c>
      <c r="E20487" t="s">
        <v>30</v>
      </c>
      <c r="F20487">
        <v>185218</v>
      </c>
      <c r="G20487">
        <v>190983</v>
      </c>
      <c r="H20487">
        <v>1.0311254845641353</v>
      </c>
      <c r="I20487" t="str">
        <f>VLOOKUP($B20487&amp;$E20487,'Employee List'!$A:$E,5,0)</f>
        <v>E-1390</v>
      </c>
    </row>
    <row r="20488" spans="1:9" x14ac:dyDescent="0.35">
      <c r="A20488" t="s">
        <v>1257</v>
      </c>
      <c r="B20488" t="s">
        <v>315</v>
      </c>
      <c r="C20488" t="s">
        <v>401</v>
      </c>
      <c r="D20488" t="s">
        <v>1258</v>
      </c>
      <c r="E20488" t="s">
        <v>31</v>
      </c>
      <c r="F20488">
        <v>177240</v>
      </c>
      <c r="G20488">
        <v>182047</v>
      </c>
      <c r="H20488">
        <v>1.027121417287294</v>
      </c>
      <c r="I20488" t="str">
        <f>VLOOKUP($B20488&amp;$E20488,'Employee List'!$A:$E,5,0)</f>
        <v>E-1390</v>
      </c>
    </row>
    <row r="20489" spans="1:9" x14ac:dyDescent="0.35">
      <c r="A20489" t="s">
        <v>1257</v>
      </c>
      <c r="B20489" t="s">
        <v>315</v>
      </c>
      <c r="C20489" t="s">
        <v>401</v>
      </c>
      <c r="D20489" t="s">
        <v>1272</v>
      </c>
      <c r="E20489" t="s">
        <v>29</v>
      </c>
      <c r="F20489">
        <v>14260</v>
      </c>
      <c r="G20489">
        <v>15664</v>
      </c>
      <c r="H20489">
        <v>1.0984572230014025</v>
      </c>
      <c r="I20489" t="str">
        <f>VLOOKUP($B20489&amp;$E20489,'Employee List'!$A:$E,5,0)</f>
        <v>E-1390</v>
      </c>
    </row>
    <row r="20490" spans="1:9" x14ac:dyDescent="0.35">
      <c r="A20490" t="s">
        <v>1257</v>
      </c>
      <c r="B20490" t="s">
        <v>315</v>
      </c>
      <c r="C20490" t="s">
        <v>401</v>
      </c>
      <c r="D20490" t="s">
        <v>1272</v>
      </c>
      <c r="E20490" t="s">
        <v>30</v>
      </c>
      <c r="F20490">
        <v>17348</v>
      </c>
      <c r="G20490">
        <v>13324</v>
      </c>
      <c r="H20490">
        <v>0.76804242563984326</v>
      </c>
      <c r="I20490" t="str">
        <f>VLOOKUP($B20490&amp;$E20490,'Employee List'!$A:$E,5,0)</f>
        <v>E-1390</v>
      </c>
    </row>
    <row r="20491" spans="1:9" x14ac:dyDescent="0.35">
      <c r="A20491" t="s">
        <v>1257</v>
      </c>
      <c r="B20491" t="s">
        <v>315</v>
      </c>
      <c r="C20491" t="s">
        <v>401</v>
      </c>
      <c r="D20491" t="s">
        <v>1272</v>
      </c>
      <c r="E20491" t="s">
        <v>31</v>
      </c>
      <c r="F20491">
        <v>17475</v>
      </c>
      <c r="G20491">
        <v>15694</v>
      </c>
      <c r="H20491">
        <v>0.89808297567954221</v>
      </c>
      <c r="I20491" t="str">
        <f>VLOOKUP($B20491&amp;$E20491,'Employee List'!$A:$E,5,0)</f>
        <v>E-1390</v>
      </c>
    </row>
    <row r="20492" spans="1:9" x14ac:dyDescent="0.35">
      <c r="A20492" t="s">
        <v>1257</v>
      </c>
      <c r="B20492" t="s">
        <v>315</v>
      </c>
      <c r="C20492" t="s">
        <v>401</v>
      </c>
      <c r="D20492" t="s">
        <v>1259</v>
      </c>
      <c r="E20492" t="s">
        <v>29</v>
      </c>
      <c r="F20492">
        <v>21254</v>
      </c>
      <c r="G20492">
        <v>24401</v>
      </c>
      <c r="H20492">
        <v>1.1480662463536275</v>
      </c>
      <c r="I20492" t="str">
        <f>VLOOKUP($B20492&amp;$E20492,'Employee List'!$A:$E,5,0)</f>
        <v>E-1390</v>
      </c>
    </row>
    <row r="20493" spans="1:9" x14ac:dyDescent="0.35">
      <c r="A20493" t="s">
        <v>1257</v>
      </c>
      <c r="B20493" t="s">
        <v>315</v>
      </c>
      <c r="C20493" t="s">
        <v>401</v>
      </c>
      <c r="D20493" t="s">
        <v>1259</v>
      </c>
      <c r="E20493" t="s">
        <v>30</v>
      </c>
      <c r="F20493">
        <v>19065</v>
      </c>
      <c r="G20493">
        <v>21070</v>
      </c>
      <c r="H20493">
        <v>1.1051665355363232</v>
      </c>
      <c r="I20493" t="str">
        <f>VLOOKUP($B20493&amp;$E20493,'Employee List'!$A:$E,5,0)</f>
        <v>E-1390</v>
      </c>
    </row>
    <row r="20494" spans="1:9" x14ac:dyDescent="0.35">
      <c r="A20494" t="s">
        <v>1257</v>
      </c>
      <c r="B20494" t="s">
        <v>315</v>
      </c>
      <c r="C20494" t="s">
        <v>401</v>
      </c>
      <c r="D20494" t="s">
        <v>1259</v>
      </c>
      <c r="E20494" t="s">
        <v>31</v>
      </c>
      <c r="F20494">
        <v>21741</v>
      </c>
      <c r="G20494">
        <v>20166</v>
      </c>
      <c r="H20494">
        <v>0.92755623016420585</v>
      </c>
      <c r="I20494" t="str">
        <f>VLOOKUP($B20494&amp;$E20494,'Employee List'!$A:$E,5,0)</f>
        <v>E-1390</v>
      </c>
    </row>
    <row r="20495" spans="1:9" x14ac:dyDescent="0.35">
      <c r="A20495" t="s">
        <v>1257</v>
      </c>
      <c r="B20495" t="s">
        <v>315</v>
      </c>
      <c r="C20495" t="s">
        <v>401</v>
      </c>
      <c r="D20495" t="s">
        <v>1273</v>
      </c>
      <c r="E20495" t="s">
        <v>29</v>
      </c>
      <c r="F20495">
        <v>6595</v>
      </c>
      <c r="G20495">
        <v>5326</v>
      </c>
      <c r="H20495">
        <v>0.80758150113722516</v>
      </c>
      <c r="I20495" t="str">
        <f>VLOOKUP($B20495&amp;$E20495,'Employee List'!$A:$E,5,0)</f>
        <v>E-1390</v>
      </c>
    </row>
    <row r="20496" spans="1:9" x14ac:dyDescent="0.35">
      <c r="A20496" t="s">
        <v>1257</v>
      </c>
      <c r="B20496" t="s">
        <v>315</v>
      </c>
      <c r="C20496" t="s">
        <v>401</v>
      </c>
      <c r="D20496" t="s">
        <v>1273</v>
      </c>
      <c r="E20496" t="s">
        <v>30</v>
      </c>
      <c r="F20496">
        <v>5284</v>
      </c>
      <c r="G20496">
        <v>8446</v>
      </c>
      <c r="H20496">
        <v>1.5984102952308856</v>
      </c>
      <c r="I20496" t="str">
        <f>VLOOKUP($B20496&amp;$E20496,'Employee List'!$A:$E,5,0)</f>
        <v>E-1390</v>
      </c>
    </row>
    <row r="20497" spans="1:9" x14ac:dyDescent="0.35">
      <c r="A20497" t="s">
        <v>1257</v>
      </c>
      <c r="B20497" t="s">
        <v>315</v>
      </c>
      <c r="C20497" t="s">
        <v>401</v>
      </c>
      <c r="D20497" t="s">
        <v>1273</v>
      </c>
      <c r="E20497" t="s">
        <v>31</v>
      </c>
      <c r="F20497">
        <v>5148</v>
      </c>
      <c r="G20497">
        <v>4054</v>
      </c>
      <c r="H20497">
        <v>0.78749028749028749</v>
      </c>
      <c r="I20497" t="str">
        <f>VLOOKUP($B20497&amp;$E20497,'Employee List'!$A:$E,5,0)</f>
        <v>E-1390</v>
      </c>
    </row>
    <row r="20498" spans="1:9" x14ac:dyDescent="0.35">
      <c r="A20498" t="s">
        <v>1257</v>
      </c>
      <c r="B20498" t="s">
        <v>315</v>
      </c>
      <c r="C20498" t="s">
        <v>401</v>
      </c>
      <c r="D20498" t="s">
        <v>1275</v>
      </c>
      <c r="E20498" t="s">
        <v>29</v>
      </c>
      <c r="F20498">
        <v>6994</v>
      </c>
      <c r="G20498">
        <v>1068</v>
      </c>
      <c r="H20498">
        <v>0.15270231627108952</v>
      </c>
      <c r="I20498" t="str">
        <f>VLOOKUP($B20498&amp;$E20498,'Employee List'!$A:$E,5,0)</f>
        <v>E-1390</v>
      </c>
    </row>
    <row r="20499" spans="1:9" x14ac:dyDescent="0.35">
      <c r="A20499" t="s">
        <v>1257</v>
      </c>
      <c r="B20499" t="s">
        <v>315</v>
      </c>
      <c r="C20499" t="s">
        <v>401</v>
      </c>
      <c r="D20499" t="s">
        <v>1275</v>
      </c>
      <c r="E20499" t="s">
        <v>30</v>
      </c>
      <c r="F20499">
        <v>6268</v>
      </c>
      <c r="G20499">
        <v>8414</v>
      </c>
      <c r="H20499">
        <v>1.3423739629865985</v>
      </c>
      <c r="I20499" t="str">
        <f>VLOOKUP($B20499&amp;$E20499,'Employee List'!$A:$E,5,0)</f>
        <v>E-1390</v>
      </c>
    </row>
    <row r="20500" spans="1:9" x14ac:dyDescent="0.35">
      <c r="A20500" t="s">
        <v>1257</v>
      </c>
      <c r="B20500" t="s">
        <v>315</v>
      </c>
      <c r="C20500" t="s">
        <v>401</v>
      </c>
      <c r="D20500" t="s">
        <v>1275</v>
      </c>
      <c r="E20500" t="s">
        <v>31</v>
      </c>
      <c r="F20500">
        <v>8664</v>
      </c>
      <c r="G20500">
        <v>7740</v>
      </c>
      <c r="H20500">
        <v>0.89335180055401664</v>
      </c>
      <c r="I20500" t="str">
        <f>VLOOKUP($B20500&amp;$E20500,'Employee List'!$A:$E,5,0)</f>
        <v>E-1390</v>
      </c>
    </row>
    <row r="20501" spans="1:9" x14ac:dyDescent="0.35">
      <c r="A20501" t="s">
        <v>1257</v>
      </c>
      <c r="B20501" t="s">
        <v>315</v>
      </c>
      <c r="C20501" t="s">
        <v>401</v>
      </c>
      <c r="D20501" t="s">
        <v>1276</v>
      </c>
      <c r="E20501" t="s">
        <v>29</v>
      </c>
      <c r="F20501">
        <v>5476</v>
      </c>
      <c r="G20501">
        <v>1772</v>
      </c>
      <c r="H20501">
        <v>0.32359386413440466</v>
      </c>
      <c r="I20501" t="str">
        <f>VLOOKUP($B20501&amp;$E20501,'Employee List'!$A:$E,5,0)</f>
        <v>E-1390</v>
      </c>
    </row>
    <row r="20502" spans="1:9" x14ac:dyDescent="0.35">
      <c r="A20502" t="s">
        <v>1257</v>
      </c>
      <c r="B20502" t="s">
        <v>315</v>
      </c>
      <c r="C20502" t="s">
        <v>401</v>
      </c>
      <c r="D20502" t="s">
        <v>1276</v>
      </c>
      <c r="E20502" t="s">
        <v>30</v>
      </c>
      <c r="F20502">
        <v>4298</v>
      </c>
      <c r="G20502">
        <v>5037</v>
      </c>
      <c r="H20502">
        <v>1.1719404374127502</v>
      </c>
      <c r="I20502" t="str">
        <f>VLOOKUP($B20502&amp;$E20502,'Employee List'!$A:$E,5,0)</f>
        <v>E-1390</v>
      </c>
    </row>
    <row r="20503" spans="1:9" x14ac:dyDescent="0.35">
      <c r="A20503" t="s">
        <v>1257</v>
      </c>
      <c r="B20503" t="s">
        <v>315</v>
      </c>
      <c r="C20503" t="s">
        <v>401</v>
      </c>
      <c r="D20503" t="s">
        <v>1276</v>
      </c>
      <c r="E20503" t="s">
        <v>31</v>
      </c>
      <c r="F20503">
        <v>4892</v>
      </c>
      <c r="G20503">
        <v>2141</v>
      </c>
      <c r="H20503">
        <v>0.43765331152902698</v>
      </c>
      <c r="I20503" t="str">
        <f>VLOOKUP($B20503&amp;$E20503,'Employee List'!$A:$E,5,0)</f>
        <v>E-1390</v>
      </c>
    </row>
    <row r="20504" spans="1:9" x14ac:dyDescent="0.35">
      <c r="A20504" t="s">
        <v>1257</v>
      </c>
      <c r="B20504" t="s">
        <v>315</v>
      </c>
      <c r="C20504" t="s">
        <v>401</v>
      </c>
      <c r="D20504" t="s">
        <v>1277</v>
      </c>
      <c r="E20504" t="s">
        <v>29</v>
      </c>
      <c r="F20504">
        <v>8163</v>
      </c>
      <c r="G20504">
        <v>10130</v>
      </c>
      <c r="H20504">
        <v>1.2409653313732696</v>
      </c>
      <c r="I20504" t="str">
        <f>VLOOKUP($B20504&amp;$E20504,'Employee List'!$A:$E,5,0)</f>
        <v>E-1390</v>
      </c>
    </row>
    <row r="20505" spans="1:9" x14ac:dyDescent="0.35">
      <c r="A20505" t="s">
        <v>1257</v>
      </c>
      <c r="B20505" t="s">
        <v>315</v>
      </c>
      <c r="C20505" t="s">
        <v>401</v>
      </c>
      <c r="D20505" t="s">
        <v>1277</v>
      </c>
      <c r="E20505" t="s">
        <v>30</v>
      </c>
      <c r="F20505">
        <v>8831</v>
      </c>
      <c r="G20505">
        <v>8457</v>
      </c>
      <c r="H20505">
        <v>0.95764919035216844</v>
      </c>
      <c r="I20505" t="str">
        <f>VLOOKUP($B20505&amp;$E20505,'Employee List'!$A:$E,5,0)</f>
        <v>E-1390</v>
      </c>
    </row>
    <row r="20506" spans="1:9" x14ac:dyDescent="0.35">
      <c r="A20506" t="s">
        <v>1257</v>
      </c>
      <c r="B20506" t="s">
        <v>315</v>
      </c>
      <c r="C20506" t="s">
        <v>401</v>
      </c>
      <c r="D20506" t="s">
        <v>1277</v>
      </c>
      <c r="E20506" t="s">
        <v>31</v>
      </c>
      <c r="F20506">
        <v>9248</v>
      </c>
      <c r="G20506">
        <v>4756</v>
      </c>
      <c r="H20506">
        <v>0.51427335640138405</v>
      </c>
      <c r="I20506" t="str">
        <f>VLOOKUP($B20506&amp;$E20506,'Employee List'!$A:$E,5,0)</f>
        <v>E-1390</v>
      </c>
    </row>
    <row r="20507" spans="1:9" x14ac:dyDescent="0.35">
      <c r="A20507" t="s">
        <v>1257</v>
      </c>
      <c r="B20507" t="s">
        <v>315</v>
      </c>
      <c r="C20507" t="s">
        <v>401</v>
      </c>
      <c r="D20507" t="s">
        <v>1278</v>
      </c>
      <c r="E20507" t="s">
        <v>29</v>
      </c>
      <c r="F20507">
        <v>16960</v>
      </c>
      <c r="G20507">
        <v>13424</v>
      </c>
      <c r="H20507">
        <v>0.79150943396226414</v>
      </c>
      <c r="I20507" t="str">
        <f>VLOOKUP($B20507&amp;$E20507,'Employee List'!$A:$E,5,0)</f>
        <v>E-1390</v>
      </c>
    </row>
    <row r="20508" spans="1:9" x14ac:dyDescent="0.35">
      <c r="A20508" t="s">
        <v>1257</v>
      </c>
      <c r="B20508" t="s">
        <v>315</v>
      </c>
      <c r="C20508" t="s">
        <v>401</v>
      </c>
      <c r="D20508" t="s">
        <v>1278</v>
      </c>
      <c r="E20508" t="s">
        <v>30</v>
      </c>
      <c r="F20508">
        <v>15870</v>
      </c>
      <c r="G20508">
        <v>13566</v>
      </c>
      <c r="H20508">
        <v>0.85482041587901703</v>
      </c>
      <c r="I20508" t="str">
        <f>VLOOKUP($B20508&amp;$E20508,'Employee List'!$A:$E,5,0)</f>
        <v>E-1390</v>
      </c>
    </row>
    <row r="20509" spans="1:9" x14ac:dyDescent="0.35">
      <c r="A20509" t="s">
        <v>1257</v>
      </c>
      <c r="B20509" t="s">
        <v>315</v>
      </c>
      <c r="C20509" t="s">
        <v>401</v>
      </c>
      <c r="D20509" t="s">
        <v>1278</v>
      </c>
      <c r="E20509" t="s">
        <v>31</v>
      </c>
      <c r="F20509">
        <v>18165</v>
      </c>
      <c r="G20509">
        <v>9729</v>
      </c>
      <c r="H20509">
        <v>0.53559042113955413</v>
      </c>
      <c r="I20509" t="str">
        <f>VLOOKUP($B20509&amp;$E20509,'Employee List'!$A:$E,5,0)</f>
        <v>E-1390</v>
      </c>
    </row>
    <row r="20510" spans="1:9" x14ac:dyDescent="0.35">
      <c r="A20510" t="s">
        <v>1257</v>
      </c>
      <c r="B20510" t="s">
        <v>315</v>
      </c>
      <c r="C20510" t="s">
        <v>401</v>
      </c>
      <c r="D20510" t="s">
        <v>1279</v>
      </c>
      <c r="E20510" t="s">
        <v>29</v>
      </c>
      <c r="F20510">
        <v>1962</v>
      </c>
      <c r="G20510">
        <v>4293</v>
      </c>
      <c r="H20510">
        <v>2.1880733944954129</v>
      </c>
      <c r="I20510" t="str">
        <f>VLOOKUP($B20510&amp;$E20510,'Employee List'!$A:$E,5,0)</f>
        <v>E-1390</v>
      </c>
    </row>
    <row r="20511" spans="1:9" x14ac:dyDescent="0.35">
      <c r="A20511" t="s">
        <v>1257</v>
      </c>
      <c r="B20511" t="s">
        <v>315</v>
      </c>
      <c r="C20511" t="s">
        <v>401</v>
      </c>
      <c r="D20511" t="s">
        <v>1279</v>
      </c>
      <c r="E20511" t="s">
        <v>30</v>
      </c>
      <c r="F20511">
        <v>1917</v>
      </c>
      <c r="G20511">
        <v>4464</v>
      </c>
      <c r="H20511">
        <v>2.328638497652582</v>
      </c>
      <c r="I20511" t="str">
        <f>VLOOKUP($B20511&amp;$E20511,'Employee List'!$A:$E,5,0)</f>
        <v>E-1390</v>
      </c>
    </row>
    <row r="20512" spans="1:9" x14ac:dyDescent="0.35">
      <c r="A20512" t="s">
        <v>1257</v>
      </c>
      <c r="B20512" t="s">
        <v>315</v>
      </c>
      <c r="C20512" t="s">
        <v>401</v>
      </c>
      <c r="D20512" t="s">
        <v>1279</v>
      </c>
      <c r="E20512" t="s">
        <v>31</v>
      </c>
      <c r="F20512">
        <v>5023</v>
      </c>
      <c r="G20512">
        <v>3072</v>
      </c>
      <c r="H20512">
        <v>0.6115867011745969</v>
      </c>
      <c r="I20512" t="str">
        <f>VLOOKUP($B20512&amp;$E20512,'Employee List'!$A:$E,5,0)</f>
        <v>E-1390</v>
      </c>
    </row>
    <row r="20513" spans="1:9" x14ac:dyDescent="0.35">
      <c r="A20513" t="s">
        <v>1257</v>
      </c>
      <c r="B20513" t="s">
        <v>315</v>
      </c>
      <c r="C20513" t="s">
        <v>401</v>
      </c>
      <c r="D20513" t="s">
        <v>1280</v>
      </c>
      <c r="E20513" t="s">
        <v>29</v>
      </c>
      <c r="F20513">
        <v>9532</v>
      </c>
      <c r="G20513">
        <v>9717</v>
      </c>
      <c r="H20513">
        <v>1.0194083088543853</v>
      </c>
      <c r="I20513" t="str">
        <f>VLOOKUP($B20513&amp;$E20513,'Employee List'!$A:$E,5,0)</f>
        <v>E-1390</v>
      </c>
    </row>
    <row r="20514" spans="1:9" x14ac:dyDescent="0.35">
      <c r="A20514" t="s">
        <v>1257</v>
      </c>
      <c r="B20514" t="s">
        <v>315</v>
      </c>
      <c r="C20514" t="s">
        <v>401</v>
      </c>
      <c r="D20514" t="s">
        <v>1280</v>
      </c>
      <c r="E20514" t="s">
        <v>30</v>
      </c>
      <c r="F20514">
        <v>9180</v>
      </c>
      <c r="G20514">
        <v>10623</v>
      </c>
      <c r="H20514">
        <v>1.1571895424836602</v>
      </c>
      <c r="I20514" t="str">
        <f>VLOOKUP($B20514&amp;$E20514,'Employee List'!$A:$E,5,0)</f>
        <v>E-1390</v>
      </c>
    </row>
    <row r="20515" spans="1:9" x14ac:dyDescent="0.35">
      <c r="A20515" t="s">
        <v>1257</v>
      </c>
      <c r="B20515" t="s">
        <v>315</v>
      </c>
      <c r="C20515" t="s">
        <v>401</v>
      </c>
      <c r="D20515" t="s">
        <v>1280</v>
      </c>
      <c r="E20515" t="s">
        <v>31</v>
      </c>
      <c r="F20515">
        <v>7150</v>
      </c>
      <c r="G20515">
        <v>9065</v>
      </c>
      <c r="H20515">
        <v>1.2678321678321678</v>
      </c>
      <c r="I20515" t="str">
        <f>VLOOKUP($B20515&amp;$E20515,'Employee List'!$A:$E,5,0)</f>
        <v>E-1390</v>
      </c>
    </row>
    <row r="20516" spans="1:9" x14ac:dyDescent="0.35">
      <c r="A20516" t="s">
        <v>1257</v>
      </c>
      <c r="B20516" t="s">
        <v>315</v>
      </c>
      <c r="C20516" t="s">
        <v>401</v>
      </c>
      <c r="D20516" t="s">
        <v>1262</v>
      </c>
      <c r="E20516" t="s">
        <v>29</v>
      </c>
      <c r="F20516">
        <v>26284</v>
      </c>
      <c r="G20516">
        <v>32263</v>
      </c>
      <c r="H20516">
        <v>1.2274767919646934</v>
      </c>
      <c r="I20516" t="str">
        <f>VLOOKUP($B20516&amp;$E20516,'Employee List'!$A:$E,5,0)</f>
        <v>E-1390</v>
      </c>
    </row>
    <row r="20517" spans="1:9" x14ac:dyDescent="0.35">
      <c r="A20517" t="s">
        <v>1257</v>
      </c>
      <c r="B20517" t="s">
        <v>315</v>
      </c>
      <c r="C20517" t="s">
        <v>401</v>
      </c>
      <c r="D20517" t="s">
        <v>1262</v>
      </c>
      <c r="E20517" t="s">
        <v>30</v>
      </c>
      <c r="F20517">
        <v>26293</v>
      </c>
      <c r="G20517">
        <v>26465</v>
      </c>
      <c r="H20517">
        <v>1.006541665081961</v>
      </c>
      <c r="I20517" t="str">
        <f>VLOOKUP($B20517&amp;$E20517,'Employee List'!$A:$E,5,0)</f>
        <v>E-1390</v>
      </c>
    </row>
    <row r="20518" spans="1:9" x14ac:dyDescent="0.35">
      <c r="A20518" t="s">
        <v>1257</v>
      </c>
      <c r="B20518" t="s">
        <v>315</v>
      </c>
      <c r="C20518" t="s">
        <v>401</v>
      </c>
      <c r="D20518" t="s">
        <v>1262</v>
      </c>
      <c r="E20518" t="s">
        <v>31</v>
      </c>
      <c r="F20518">
        <v>28083</v>
      </c>
      <c r="G20518">
        <v>36403</v>
      </c>
      <c r="H20518">
        <v>1.2962646440907311</v>
      </c>
      <c r="I20518" t="str">
        <f>VLOOKUP($B20518&amp;$E20518,'Employee List'!$A:$E,5,0)</f>
        <v>E-1390</v>
      </c>
    </row>
    <row r="20519" spans="1:9" x14ac:dyDescent="0.35">
      <c r="A20519" t="s">
        <v>1257</v>
      </c>
      <c r="B20519" t="s">
        <v>315</v>
      </c>
      <c r="C20519" t="s">
        <v>401</v>
      </c>
      <c r="D20519" t="s">
        <v>1282</v>
      </c>
      <c r="E20519" t="s">
        <v>30</v>
      </c>
      <c r="F20519">
        <v>3308</v>
      </c>
      <c r="G20519">
        <v>4458</v>
      </c>
      <c r="H20519">
        <v>1.3476420798065296</v>
      </c>
      <c r="I20519" t="str">
        <f>VLOOKUP($B20519&amp;$E20519,'Employee List'!$A:$E,5,0)</f>
        <v>E-1390</v>
      </c>
    </row>
    <row r="20520" spans="1:9" x14ac:dyDescent="0.35">
      <c r="A20520" t="s">
        <v>1257</v>
      </c>
      <c r="B20520" t="s">
        <v>315</v>
      </c>
      <c r="C20520" t="s">
        <v>401</v>
      </c>
      <c r="D20520" t="s">
        <v>1282</v>
      </c>
      <c r="E20520" t="s">
        <v>31</v>
      </c>
      <c r="F20520">
        <v>5418</v>
      </c>
      <c r="G20520">
        <v>5566</v>
      </c>
      <c r="H20520">
        <v>1.0273163528977483</v>
      </c>
      <c r="I20520" t="str">
        <f>VLOOKUP($B20520&amp;$E20520,'Employee List'!$A:$E,5,0)</f>
        <v>E-1390</v>
      </c>
    </row>
    <row r="20521" spans="1:9" x14ac:dyDescent="0.35">
      <c r="A20521" t="s">
        <v>1257</v>
      </c>
      <c r="B20521" t="s">
        <v>315</v>
      </c>
      <c r="C20521" t="s">
        <v>401</v>
      </c>
      <c r="D20521" t="s">
        <v>1281</v>
      </c>
      <c r="E20521" t="s">
        <v>29</v>
      </c>
      <c r="F20521">
        <v>5750</v>
      </c>
      <c r="G20521">
        <v>3147</v>
      </c>
      <c r="H20521">
        <v>0.54730434782608695</v>
      </c>
      <c r="I20521" t="str">
        <f>VLOOKUP($B20521&amp;$E20521,'Employee List'!$A:$E,5,0)</f>
        <v>E-1390</v>
      </c>
    </row>
    <row r="20522" spans="1:9" x14ac:dyDescent="0.35">
      <c r="A20522" t="s">
        <v>1257</v>
      </c>
      <c r="B20522" t="s">
        <v>315</v>
      </c>
      <c r="C20522" t="s">
        <v>401</v>
      </c>
      <c r="D20522" t="s">
        <v>1281</v>
      </c>
      <c r="E20522" t="s">
        <v>30</v>
      </c>
      <c r="F20522">
        <v>5333</v>
      </c>
      <c r="G20522">
        <v>2544</v>
      </c>
      <c r="H20522">
        <v>0.4770298143633977</v>
      </c>
      <c r="I20522" t="str">
        <f>VLOOKUP($B20522&amp;$E20522,'Employee List'!$A:$E,5,0)</f>
        <v>E-1390</v>
      </c>
    </row>
    <row r="20523" spans="1:9" x14ac:dyDescent="0.35">
      <c r="A20523" t="s">
        <v>1257</v>
      </c>
      <c r="B20523" t="s">
        <v>315</v>
      </c>
      <c r="C20523" t="s">
        <v>401</v>
      </c>
      <c r="D20523" t="s">
        <v>1281</v>
      </c>
      <c r="E20523" t="s">
        <v>31</v>
      </c>
      <c r="F20523">
        <v>4137</v>
      </c>
      <c r="G20523">
        <v>5981</v>
      </c>
      <c r="H20523">
        <v>1.445733623398598</v>
      </c>
      <c r="I20523" t="str">
        <f>VLOOKUP($B20523&amp;$E20523,'Employee List'!$A:$E,5,0)</f>
        <v>E-1390</v>
      </c>
    </row>
    <row r="20524" spans="1:9" x14ac:dyDescent="0.35">
      <c r="A20524" t="s">
        <v>1257</v>
      </c>
      <c r="B20524" t="s">
        <v>316</v>
      </c>
      <c r="C20524" t="s">
        <v>401</v>
      </c>
      <c r="D20524" t="s">
        <v>1274</v>
      </c>
      <c r="E20524" t="s">
        <v>29</v>
      </c>
      <c r="F20524">
        <v>18866</v>
      </c>
      <c r="G20524">
        <v>26890</v>
      </c>
      <c r="H20524">
        <v>1.4253153821689812</v>
      </c>
      <c r="I20524" t="str">
        <f>VLOOKUP($B20524&amp;$E20524,'Employee List'!$A:$E,5,0)</f>
        <v>E-1391</v>
      </c>
    </row>
    <row r="20525" spans="1:9" x14ac:dyDescent="0.35">
      <c r="A20525" t="s">
        <v>1257</v>
      </c>
      <c r="B20525" t="s">
        <v>316</v>
      </c>
      <c r="C20525" t="s">
        <v>401</v>
      </c>
      <c r="D20525" t="s">
        <v>1274</v>
      </c>
      <c r="E20525" t="s">
        <v>30</v>
      </c>
      <c r="F20525">
        <v>16722</v>
      </c>
      <c r="G20525">
        <v>16037</v>
      </c>
      <c r="H20525">
        <v>0.95903600047841164</v>
      </c>
      <c r="I20525" t="str">
        <f>VLOOKUP($B20525&amp;$E20525,'Employee List'!$A:$E,5,0)</f>
        <v>E-1391</v>
      </c>
    </row>
    <row r="20526" spans="1:9" x14ac:dyDescent="0.35">
      <c r="A20526" t="s">
        <v>1257</v>
      </c>
      <c r="B20526" t="s">
        <v>316</v>
      </c>
      <c r="C20526" t="s">
        <v>401</v>
      </c>
      <c r="D20526" t="s">
        <v>1274</v>
      </c>
      <c r="E20526" t="s">
        <v>31</v>
      </c>
      <c r="F20526">
        <v>19714</v>
      </c>
      <c r="G20526">
        <v>16094</v>
      </c>
      <c r="H20526">
        <v>0.81637415035000505</v>
      </c>
      <c r="I20526" t="str">
        <f>VLOOKUP($B20526&amp;$E20526,'Employee List'!$A:$E,5,0)</f>
        <v>E-1391</v>
      </c>
    </row>
    <row r="20527" spans="1:9" x14ac:dyDescent="0.35">
      <c r="A20527" t="s">
        <v>1257</v>
      </c>
      <c r="B20527" t="s">
        <v>316</v>
      </c>
      <c r="C20527" t="s">
        <v>401</v>
      </c>
      <c r="D20527" t="s">
        <v>1263</v>
      </c>
      <c r="E20527" t="s">
        <v>29</v>
      </c>
      <c r="F20527">
        <v>24418</v>
      </c>
      <c r="G20527">
        <v>16115</v>
      </c>
      <c r="H20527">
        <v>0.65996396101236787</v>
      </c>
      <c r="I20527" t="str">
        <f>VLOOKUP($B20527&amp;$E20527,'Employee List'!$A:$E,5,0)</f>
        <v>E-1391</v>
      </c>
    </row>
    <row r="20528" spans="1:9" x14ac:dyDescent="0.35">
      <c r="A20528" t="s">
        <v>1257</v>
      </c>
      <c r="B20528" t="s">
        <v>316</v>
      </c>
      <c r="C20528" t="s">
        <v>401</v>
      </c>
      <c r="D20528" t="s">
        <v>1263</v>
      </c>
      <c r="E20528" t="s">
        <v>30</v>
      </c>
      <c r="F20528">
        <v>24534</v>
      </c>
      <c r="G20528">
        <v>18441</v>
      </c>
      <c r="H20528">
        <v>0.75165077035950112</v>
      </c>
      <c r="I20528" t="str">
        <f>VLOOKUP($B20528&amp;$E20528,'Employee List'!$A:$E,5,0)</f>
        <v>E-1391</v>
      </c>
    </row>
    <row r="20529" spans="1:9" x14ac:dyDescent="0.35">
      <c r="A20529" t="s">
        <v>1257</v>
      </c>
      <c r="B20529" t="s">
        <v>316</v>
      </c>
      <c r="C20529" t="s">
        <v>401</v>
      </c>
      <c r="D20529" t="s">
        <v>1263</v>
      </c>
      <c r="E20529" t="s">
        <v>31</v>
      </c>
      <c r="F20529">
        <v>23437</v>
      </c>
      <c r="G20529">
        <v>13061</v>
      </c>
      <c r="H20529">
        <v>0.55728122199940267</v>
      </c>
      <c r="I20529" t="str">
        <f>VLOOKUP($B20529&amp;$E20529,'Employee List'!$A:$E,5,0)</f>
        <v>E-1391</v>
      </c>
    </row>
    <row r="20530" spans="1:9" x14ac:dyDescent="0.35">
      <c r="A20530" t="s">
        <v>1257</v>
      </c>
      <c r="B20530" t="s">
        <v>316</v>
      </c>
      <c r="C20530" t="s">
        <v>401</v>
      </c>
      <c r="D20530" t="s">
        <v>1264</v>
      </c>
      <c r="E20530" t="s">
        <v>29</v>
      </c>
      <c r="F20530">
        <v>13577</v>
      </c>
      <c r="G20530">
        <v>26331</v>
      </c>
      <c r="H20530">
        <v>1.9393827797009648</v>
      </c>
      <c r="I20530" t="str">
        <f>VLOOKUP($B20530&amp;$E20530,'Employee List'!$A:$E,5,0)</f>
        <v>E-1391</v>
      </c>
    </row>
    <row r="20531" spans="1:9" x14ac:dyDescent="0.35">
      <c r="A20531" t="s">
        <v>1257</v>
      </c>
      <c r="B20531" t="s">
        <v>316</v>
      </c>
      <c r="C20531" t="s">
        <v>401</v>
      </c>
      <c r="D20531" t="s">
        <v>1264</v>
      </c>
      <c r="E20531" t="s">
        <v>30</v>
      </c>
      <c r="F20531">
        <v>13105</v>
      </c>
      <c r="G20531">
        <v>6082</v>
      </c>
      <c r="H20531">
        <v>0.46409767264402901</v>
      </c>
      <c r="I20531" t="str">
        <f>VLOOKUP($B20531&amp;$E20531,'Employee List'!$A:$E,5,0)</f>
        <v>E-1391</v>
      </c>
    </row>
    <row r="20532" spans="1:9" x14ac:dyDescent="0.35">
      <c r="A20532" t="s">
        <v>1257</v>
      </c>
      <c r="B20532" t="s">
        <v>316</v>
      </c>
      <c r="C20532" t="s">
        <v>401</v>
      </c>
      <c r="D20532" t="s">
        <v>1264</v>
      </c>
      <c r="E20532" t="s">
        <v>31</v>
      </c>
      <c r="F20532">
        <v>11155</v>
      </c>
      <c r="G20532">
        <v>11544</v>
      </c>
      <c r="H20532">
        <v>1.0348722545943523</v>
      </c>
      <c r="I20532" t="str">
        <f>VLOOKUP($B20532&amp;$E20532,'Employee List'!$A:$E,5,0)</f>
        <v>E-1391</v>
      </c>
    </row>
    <row r="20533" spans="1:9" x14ac:dyDescent="0.35">
      <c r="A20533" t="s">
        <v>1257</v>
      </c>
      <c r="B20533" t="s">
        <v>316</v>
      </c>
      <c r="C20533" t="s">
        <v>401</v>
      </c>
      <c r="D20533" t="s">
        <v>1265</v>
      </c>
      <c r="E20533" t="s">
        <v>29</v>
      </c>
      <c r="F20533">
        <v>6640</v>
      </c>
      <c r="G20533">
        <v>2351</v>
      </c>
      <c r="H20533">
        <v>0.35406626506024097</v>
      </c>
      <c r="I20533" t="str">
        <f>VLOOKUP($B20533&amp;$E20533,'Employee List'!$A:$E,5,0)</f>
        <v>E-1391</v>
      </c>
    </row>
    <row r="20534" spans="1:9" x14ac:dyDescent="0.35">
      <c r="A20534" t="s">
        <v>1257</v>
      </c>
      <c r="B20534" t="s">
        <v>316</v>
      </c>
      <c r="C20534" t="s">
        <v>401</v>
      </c>
      <c r="D20534" t="s">
        <v>1265</v>
      </c>
      <c r="E20534" t="s">
        <v>30</v>
      </c>
      <c r="F20534">
        <v>8159</v>
      </c>
      <c r="G20534">
        <v>5882</v>
      </c>
      <c r="H20534">
        <v>0.7209216815786248</v>
      </c>
      <c r="I20534" t="str">
        <f>VLOOKUP($B20534&amp;$E20534,'Employee List'!$A:$E,5,0)</f>
        <v>E-1391</v>
      </c>
    </row>
    <row r="20535" spans="1:9" x14ac:dyDescent="0.35">
      <c r="A20535" t="s">
        <v>1257</v>
      </c>
      <c r="B20535" t="s">
        <v>316</v>
      </c>
      <c r="C20535" t="s">
        <v>401</v>
      </c>
      <c r="D20535" t="s">
        <v>1265</v>
      </c>
      <c r="E20535" t="s">
        <v>31</v>
      </c>
      <c r="F20535">
        <v>8431</v>
      </c>
      <c r="G20535">
        <v>4280</v>
      </c>
      <c r="H20535">
        <v>0.50765033803819237</v>
      </c>
      <c r="I20535" t="str">
        <f>VLOOKUP($B20535&amp;$E20535,'Employee List'!$A:$E,5,0)</f>
        <v>E-1391</v>
      </c>
    </row>
    <row r="20536" spans="1:9" x14ac:dyDescent="0.35">
      <c r="A20536" t="s">
        <v>1257</v>
      </c>
      <c r="B20536" t="s">
        <v>316</v>
      </c>
      <c r="C20536" t="s">
        <v>401</v>
      </c>
      <c r="D20536" t="s">
        <v>1260</v>
      </c>
      <c r="E20536" t="s">
        <v>29</v>
      </c>
      <c r="F20536">
        <v>85677</v>
      </c>
      <c r="G20536">
        <v>80676</v>
      </c>
      <c r="H20536">
        <v>0.94162960887986269</v>
      </c>
      <c r="I20536" t="str">
        <f>VLOOKUP($B20536&amp;$E20536,'Employee List'!$A:$E,5,0)</f>
        <v>E-1391</v>
      </c>
    </row>
    <row r="20537" spans="1:9" x14ac:dyDescent="0.35">
      <c r="A20537" t="s">
        <v>1257</v>
      </c>
      <c r="B20537" t="s">
        <v>316</v>
      </c>
      <c r="C20537" t="s">
        <v>401</v>
      </c>
      <c r="D20537" t="s">
        <v>1260</v>
      </c>
      <c r="E20537" t="s">
        <v>30</v>
      </c>
      <c r="F20537">
        <v>88390</v>
      </c>
      <c r="G20537">
        <v>79284</v>
      </c>
      <c r="H20537">
        <v>0.89697929630048645</v>
      </c>
      <c r="I20537" t="str">
        <f>VLOOKUP($B20537&amp;$E20537,'Employee List'!$A:$E,5,0)</f>
        <v>E-1391</v>
      </c>
    </row>
    <row r="20538" spans="1:9" x14ac:dyDescent="0.35">
      <c r="A20538" t="s">
        <v>1257</v>
      </c>
      <c r="B20538" t="s">
        <v>316</v>
      </c>
      <c r="C20538" t="s">
        <v>401</v>
      </c>
      <c r="D20538" t="s">
        <v>1260</v>
      </c>
      <c r="E20538" t="s">
        <v>31</v>
      </c>
      <c r="F20538">
        <v>101282</v>
      </c>
      <c r="G20538">
        <v>93548</v>
      </c>
      <c r="H20538">
        <v>0.92363894867794871</v>
      </c>
      <c r="I20538" t="str">
        <f>VLOOKUP($B20538&amp;$E20538,'Employee List'!$A:$E,5,0)</f>
        <v>E-1391</v>
      </c>
    </row>
    <row r="20539" spans="1:9" x14ac:dyDescent="0.35">
      <c r="A20539" t="s">
        <v>1257</v>
      </c>
      <c r="B20539" t="s">
        <v>316</v>
      </c>
      <c r="C20539" t="s">
        <v>401</v>
      </c>
      <c r="D20539" t="s">
        <v>1261</v>
      </c>
      <c r="E20539" t="s">
        <v>29</v>
      </c>
      <c r="F20539">
        <v>78879</v>
      </c>
      <c r="G20539">
        <v>85071</v>
      </c>
      <c r="H20539">
        <v>1.0784999809835318</v>
      </c>
      <c r="I20539" t="str">
        <f>VLOOKUP($B20539&amp;$E20539,'Employee List'!$A:$E,5,0)</f>
        <v>E-1391</v>
      </c>
    </row>
    <row r="20540" spans="1:9" x14ac:dyDescent="0.35">
      <c r="A20540" t="s">
        <v>1257</v>
      </c>
      <c r="B20540" t="s">
        <v>316</v>
      </c>
      <c r="C20540" t="s">
        <v>401</v>
      </c>
      <c r="D20540" t="s">
        <v>1261</v>
      </c>
      <c r="E20540" t="s">
        <v>30</v>
      </c>
      <c r="F20540">
        <v>78876</v>
      </c>
      <c r="G20540">
        <v>80538</v>
      </c>
      <c r="H20540">
        <v>1.0210710482275978</v>
      </c>
      <c r="I20540" t="str">
        <f>VLOOKUP($B20540&amp;$E20540,'Employee List'!$A:$E,5,0)</f>
        <v>E-1391</v>
      </c>
    </row>
    <row r="20541" spans="1:9" x14ac:dyDescent="0.35">
      <c r="A20541" t="s">
        <v>1257</v>
      </c>
      <c r="B20541" t="s">
        <v>316</v>
      </c>
      <c r="C20541" t="s">
        <v>401</v>
      </c>
      <c r="D20541" t="s">
        <v>1261</v>
      </c>
      <c r="E20541" t="s">
        <v>31</v>
      </c>
      <c r="F20541">
        <v>83187</v>
      </c>
      <c r="G20541">
        <v>68041</v>
      </c>
      <c r="H20541">
        <v>0.81792828206330315</v>
      </c>
      <c r="I20541" t="str">
        <f>VLOOKUP($B20541&amp;$E20541,'Employee List'!$A:$E,5,0)</f>
        <v>E-1391</v>
      </c>
    </row>
    <row r="20542" spans="1:9" x14ac:dyDescent="0.35">
      <c r="A20542" t="s">
        <v>1257</v>
      </c>
      <c r="B20542" t="s">
        <v>316</v>
      </c>
      <c r="C20542" t="s">
        <v>401</v>
      </c>
      <c r="D20542" t="s">
        <v>1266</v>
      </c>
      <c r="E20542" t="s">
        <v>29</v>
      </c>
      <c r="F20542">
        <v>41656</v>
      </c>
      <c r="G20542">
        <v>43501</v>
      </c>
      <c r="H20542">
        <v>1.0442913385826771</v>
      </c>
      <c r="I20542" t="str">
        <f>VLOOKUP($B20542&amp;$E20542,'Employee List'!$A:$E,5,0)</f>
        <v>E-1391</v>
      </c>
    </row>
    <row r="20543" spans="1:9" x14ac:dyDescent="0.35">
      <c r="A20543" t="s">
        <v>1257</v>
      </c>
      <c r="B20543" t="s">
        <v>316</v>
      </c>
      <c r="C20543" t="s">
        <v>401</v>
      </c>
      <c r="D20543" t="s">
        <v>1266</v>
      </c>
      <c r="E20543" t="s">
        <v>30</v>
      </c>
      <c r="F20543">
        <v>42034</v>
      </c>
      <c r="G20543">
        <v>40809</v>
      </c>
      <c r="H20543">
        <v>0.97085692534614831</v>
      </c>
      <c r="I20543" t="str">
        <f>VLOOKUP($B20543&amp;$E20543,'Employee List'!$A:$E,5,0)</f>
        <v>E-1391</v>
      </c>
    </row>
    <row r="20544" spans="1:9" x14ac:dyDescent="0.35">
      <c r="A20544" t="s">
        <v>1257</v>
      </c>
      <c r="B20544" t="s">
        <v>316</v>
      </c>
      <c r="C20544" t="s">
        <v>401</v>
      </c>
      <c r="D20544" t="s">
        <v>1266</v>
      </c>
      <c r="E20544" t="s">
        <v>31</v>
      </c>
      <c r="F20544">
        <v>43580</v>
      </c>
      <c r="G20544">
        <v>34125</v>
      </c>
      <c r="H20544">
        <v>0.78304268012849931</v>
      </c>
      <c r="I20544" t="str">
        <f>VLOOKUP($B20544&amp;$E20544,'Employee List'!$A:$E,5,0)</f>
        <v>E-1391</v>
      </c>
    </row>
    <row r="20545" spans="1:9" x14ac:dyDescent="0.35">
      <c r="A20545" t="s">
        <v>1257</v>
      </c>
      <c r="B20545" t="s">
        <v>316</v>
      </c>
      <c r="C20545" t="s">
        <v>401</v>
      </c>
      <c r="D20545" t="s">
        <v>1267</v>
      </c>
      <c r="E20545" t="s">
        <v>29</v>
      </c>
      <c r="F20545">
        <v>30743</v>
      </c>
      <c r="G20545">
        <v>39196</v>
      </c>
      <c r="H20545">
        <v>1.274956900757896</v>
      </c>
      <c r="I20545" t="str">
        <f>VLOOKUP($B20545&amp;$E20545,'Employee List'!$A:$E,5,0)</f>
        <v>E-1391</v>
      </c>
    </row>
    <row r="20546" spans="1:9" x14ac:dyDescent="0.35">
      <c r="A20546" t="s">
        <v>1257</v>
      </c>
      <c r="B20546" t="s">
        <v>316</v>
      </c>
      <c r="C20546" t="s">
        <v>401</v>
      </c>
      <c r="D20546" t="s">
        <v>1267</v>
      </c>
      <c r="E20546" t="s">
        <v>30</v>
      </c>
      <c r="F20546">
        <v>30179</v>
      </c>
      <c r="G20546">
        <v>33864</v>
      </c>
      <c r="H20546">
        <v>1.1221047748434341</v>
      </c>
      <c r="I20546" t="str">
        <f>VLOOKUP($B20546&amp;$E20546,'Employee List'!$A:$E,5,0)</f>
        <v>E-1391</v>
      </c>
    </row>
    <row r="20547" spans="1:9" x14ac:dyDescent="0.35">
      <c r="A20547" t="s">
        <v>1257</v>
      </c>
      <c r="B20547" t="s">
        <v>316</v>
      </c>
      <c r="C20547" t="s">
        <v>401</v>
      </c>
      <c r="D20547" t="s">
        <v>1267</v>
      </c>
      <c r="E20547" t="s">
        <v>31</v>
      </c>
      <c r="F20547">
        <v>29331</v>
      </c>
      <c r="G20547">
        <v>32700</v>
      </c>
      <c r="H20547">
        <v>1.1148614094302955</v>
      </c>
      <c r="I20547" t="str">
        <f>VLOOKUP($B20547&amp;$E20547,'Employee List'!$A:$E,5,0)</f>
        <v>E-1391</v>
      </c>
    </row>
    <row r="20548" spans="1:9" x14ac:dyDescent="0.35">
      <c r="A20548" t="s">
        <v>1257</v>
      </c>
      <c r="B20548" t="s">
        <v>316</v>
      </c>
      <c r="C20548" t="s">
        <v>401</v>
      </c>
      <c r="D20548" t="s">
        <v>1268</v>
      </c>
      <c r="E20548" t="s">
        <v>29</v>
      </c>
      <c r="F20548">
        <v>14914</v>
      </c>
      <c r="G20548">
        <v>2355</v>
      </c>
      <c r="H20548">
        <v>0.15790532385677886</v>
      </c>
      <c r="I20548" t="str">
        <f>VLOOKUP($B20548&amp;$E20548,'Employee List'!$A:$E,5,0)</f>
        <v>E-1391</v>
      </c>
    </row>
    <row r="20549" spans="1:9" x14ac:dyDescent="0.35">
      <c r="A20549" t="s">
        <v>1257</v>
      </c>
      <c r="B20549" t="s">
        <v>316</v>
      </c>
      <c r="C20549" t="s">
        <v>401</v>
      </c>
      <c r="D20549" t="s">
        <v>1268</v>
      </c>
      <c r="E20549" t="s">
        <v>30</v>
      </c>
      <c r="F20549">
        <v>10814</v>
      </c>
      <c r="G20549">
        <v>6267</v>
      </c>
      <c r="H20549">
        <v>0.57952653967079715</v>
      </c>
      <c r="I20549" t="str">
        <f>VLOOKUP($B20549&amp;$E20549,'Employee List'!$A:$E,5,0)</f>
        <v>E-1391</v>
      </c>
    </row>
    <row r="20550" spans="1:9" x14ac:dyDescent="0.35">
      <c r="A20550" t="s">
        <v>1257</v>
      </c>
      <c r="B20550" t="s">
        <v>316</v>
      </c>
      <c r="C20550" t="s">
        <v>401</v>
      </c>
      <c r="D20550" t="s">
        <v>1268</v>
      </c>
      <c r="E20550" t="s">
        <v>31</v>
      </c>
      <c r="F20550">
        <v>11677</v>
      </c>
      <c r="G20550">
        <v>7023</v>
      </c>
      <c r="H20550">
        <v>0.60143872570009416</v>
      </c>
      <c r="I20550" t="str">
        <f>VLOOKUP($B20550&amp;$E20550,'Employee List'!$A:$E,5,0)</f>
        <v>E-1391</v>
      </c>
    </row>
    <row r="20551" spans="1:9" x14ac:dyDescent="0.35">
      <c r="A20551" t="s">
        <v>1257</v>
      </c>
      <c r="B20551" t="s">
        <v>316</v>
      </c>
      <c r="C20551" t="s">
        <v>401</v>
      </c>
      <c r="D20551" t="s">
        <v>1269</v>
      </c>
      <c r="E20551" t="s">
        <v>29</v>
      </c>
      <c r="F20551">
        <v>8184</v>
      </c>
      <c r="G20551">
        <v>3329</v>
      </c>
      <c r="H20551">
        <v>0.40676930596285438</v>
      </c>
      <c r="I20551" t="str">
        <f>VLOOKUP($B20551&amp;$E20551,'Employee List'!$A:$E,5,0)</f>
        <v>E-1391</v>
      </c>
    </row>
    <row r="20552" spans="1:9" x14ac:dyDescent="0.35">
      <c r="A20552" t="s">
        <v>1257</v>
      </c>
      <c r="B20552" t="s">
        <v>316</v>
      </c>
      <c r="C20552" t="s">
        <v>401</v>
      </c>
      <c r="D20552" t="s">
        <v>1269</v>
      </c>
      <c r="E20552" t="s">
        <v>30</v>
      </c>
      <c r="F20552">
        <v>7062</v>
      </c>
      <c r="G20552">
        <v>12819</v>
      </c>
      <c r="H20552">
        <v>1.8152081563296516</v>
      </c>
      <c r="I20552" t="str">
        <f>VLOOKUP($B20552&amp;$E20552,'Employee List'!$A:$E,5,0)</f>
        <v>E-1391</v>
      </c>
    </row>
    <row r="20553" spans="1:9" x14ac:dyDescent="0.35">
      <c r="A20553" t="s">
        <v>1257</v>
      </c>
      <c r="B20553" t="s">
        <v>316</v>
      </c>
      <c r="C20553" t="s">
        <v>401</v>
      </c>
      <c r="D20553" t="s">
        <v>1269</v>
      </c>
      <c r="E20553" t="s">
        <v>31</v>
      </c>
      <c r="F20553">
        <v>8660</v>
      </c>
      <c r="G20553">
        <v>7064</v>
      </c>
      <c r="H20553">
        <v>0.81570438799076217</v>
      </c>
      <c r="I20553" t="str">
        <f>VLOOKUP($B20553&amp;$E20553,'Employee List'!$A:$E,5,0)</f>
        <v>E-1391</v>
      </c>
    </row>
    <row r="20554" spans="1:9" x14ac:dyDescent="0.35">
      <c r="A20554" t="s">
        <v>1257</v>
      </c>
      <c r="B20554" t="s">
        <v>316</v>
      </c>
      <c r="C20554" t="s">
        <v>401</v>
      </c>
      <c r="D20554" t="s">
        <v>1270</v>
      </c>
      <c r="E20554" t="s">
        <v>29</v>
      </c>
      <c r="F20554">
        <v>5225</v>
      </c>
      <c r="G20554">
        <v>3395</v>
      </c>
      <c r="H20554">
        <v>0.64976076555023921</v>
      </c>
      <c r="I20554" t="str">
        <f>VLOOKUP($B20554&amp;$E20554,'Employee List'!$A:$E,5,0)</f>
        <v>E-1391</v>
      </c>
    </row>
    <row r="20555" spans="1:9" x14ac:dyDescent="0.35">
      <c r="A20555" t="s">
        <v>1257</v>
      </c>
      <c r="B20555" t="s">
        <v>316</v>
      </c>
      <c r="C20555" t="s">
        <v>401</v>
      </c>
      <c r="D20555" t="s">
        <v>1270</v>
      </c>
      <c r="E20555" t="s">
        <v>30</v>
      </c>
      <c r="F20555">
        <v>4665</v>
      </c>
      <c r="G20555">
        <v>5118</v>
      </c>
      <c r="H20555">
        <v>1.0971061093247589</v>
      </c>
      <c r="I20555" t="str">
        <f>VLOOKUP($B20555&amp;$E20555,'Employee List'!$A:$E,5,0)</f>
        <v>E-1391</v>
      </c>
    </row>
    <row r="20556" spans="1:9" x14ac:dyDescent="0.35">
      <c r="A20556" t="s">
        <v>1257</v>
      </c>
      <c r="B20556" t="s">
        <v>316</v>
      </c>
      <c r="C20556" t="s">
        <v>401</v>
      </c>
      <c r="D20556" t="s">
        <v>1270</v>
      </c>
      <c r="E20556" t="s">
        <v>31</v>
      </c>
      <c r="F20556">
        <v>4769</v>
      </c>
      <c r="G20556">
        <v>3890</v>
      </c>
      <c r="H20556">
        <v>0.81568462990144686</v>
      </c>
      <c r="I20556" t="str">
        <f>VLOOKUP($B20556&amp;$E20556,'Employee List'!$A:$E,5,0)</f>
        <v>E-1391</v>
      </c>
    </row>
    <row r="20557" spans="1:9" x14ac:dyDescent="0.35">
      <c r="A20557" t="s">
        <v>1257</v>
      </c>
      <c r="B20557" t="s">
        <v>316</v>
      </c>
      <c r="C20557" t="s">
        <v>401</v>
      </c>
      <c r="D20557" t="s">
        <v>1271</v>
      </c>
      <c r="E20557" t="s">
        <v>29</v>
      </c>
      <c r="F20557">
        <v>13518</v>
      </c>
      <c r="G20557">
        <v>15331</v>
      </c>
      <c r="H20557">
        <v>1.1341174729989643</v>
      </c>
      <c r="I20557" t="str">
        <f>VLOOKUP($B20557&amp;$E20557,'Employee List'!$A:$E,5,0)</f>
        <v>E-1391</v>
      </c>
    </row>
    <row r="20558" spans="1:9" x14ac:dyDescent="0.35">
      <c r="A20558" t="s">
        <v>1257</v>
      </c>
      <c r="B20558" t="s">
        <v>316</v>
      </c>
      <c r="C20558" t="s">
        <v>401</v>
      </c>
      <c r="D20558" t="s">
        <v>1271</v>
      </c>
      <c r="E20558" t="s">
        <v>30</v>
      </c>
      <c r="F20558">
        <v>13877</v>
      </c>
      <c r="G20558">
        <v>18338</v>
      </c>
      <c r="H20558">
        <v>1.3214671759025727</v>
      </c>
      <c r="I20558" t="str">
        <f>VLOOKUP($B20558&amp;$E20558,'Employee List'!$A:$E,5,0)</f>
        <v>E-1391</v>
      </c>
    </row>
    <row r="20559" spans="1:9" x14ac:dyDescent="0.35">
      <c r="A20559" t="s">
        <v>1257</v>
      </c>
      <c r="B20559" t="s">
        <v>316</v>
      </c>
      <c r="C20559" t="s">
        <v>401</v>
      </c>
      <c r="D20559" t="s">
        <v>1271</v>
      </c>
      <c r="E20559" t="s">
        <v>31</v>
      </c>
      <c r="F20559">
        <v>13553</v>
      </c>
      <c r="G20559">
        <v>9652</v>
      </c>
      <c r="H20559">
        <v>0.71216704788607688</v>
      </c>
      <c r="I20559" t="str">
        <f>VLOOKUP($B20559&amp;$E20559,'Employee List'!$A:$E,5,0)</f>
        <v>E-1391</v>
      </c>
    </row>
    <row r="20560" spans="1:9" x14ac:dyDescent="0.35">
      <c r="A20560" t="s">
        <v>1257</v>
      </c>
      <c r="B20560" t="s">
        <v>316</v>
      </c>
      <c r="C20560" t="s">
        <v>401</v>
      </c>
      <c r="D20560" t="s">
        <v>1258</v>
      </c>
      <c r="E20560" t="s">
        <v>29</v>
      </c>
      <c r="F20560">
        <v>162538</v>
      </c>
      <c r="G20560">
        <v>154579</v>
      </c>
      <c r="H20560">
        <v>0.9510329892086774</v>
      </c>
      <c r="I20560" t="str">
        <f>VLOOKUP($B20560&amp;$E20560,'Employee List'!$A:$E,5,0)</f>
        <v>E-1391</v>
      </c>
    </row>
    <row r="20561" spans="1:9" x14ac:dyDescent="0.35">
      <c r="A20561" t="s">
        <v>1257</v>
      </c>
      <c r="B20561" t="s">
        <v>316</v>
      </c>
      <c r="C20561" t="s">
        <v>401</v>
      </c>
      <c r="D20561" t="s">
        <v>1258</v>
      </c>
      <c r="E20561" t="s">
        <v>30</v>
      </c>
      <c r="F20561">
        <v>160090</v>
      </c>
      <c r="G20561">
        <v>151067</v>
      </c>
      <c r="H20561">
        <v>0.94363795365107128</v>
      </c>
      <c r="I20561" t="str">
        <f>VLOOKUP($B20561&amp;$E20561,'Employee List'!$A:$E,5,0)</f>
        <v>E-1391</v>
      </c>
    </row>
    <row r="20562" spans="1:9" x14ac:dyDescent="0.35">
      <c r="A20562" t="s">
        <v>1257</v>
      </c>
      <c r="B20562" t="s">
        <v>316</v>
      </c>
      <c r="C20562" t="s">
        <v>401</v>
      </c>
      <c r="D20562" t="s">
        <v>1258</v>
      </c>
      <c r="E20562" t="s">
        <v>31</v>
      </c>
      <c r="F20562">
        <v>153272</v>
      </c>
      <c r="G20562">
        <v>90992</v>
      </c>
      <c r="H20562">
        <v>0.5936635523774727</v>
      </c>
      <c r="I20562" t="str">
        <f>VLOOKUP($B20562&amp;$E20562,'Employee List'!$A:$E,5,0)</f>
        <v>E-1391</v>
      </c>
    </row>
    <row r="20563" spans="1:9" x14ac:dyDescent="0.35">
      <c r="A20563" t="s">
        <v>1257</v>
      </c>
      <c r="B20563" t="s">
        <v>316</v>
      </c>
      <c r="C20563" t="s">
        <v>401</v>
      </c>
      <c r="D20563" t="s">
        <v>1272</v>
      </c>
      <c r="E20563" t="s">
        <v>29</v>
      </c>
      <c r="F20563">
        <v>13067</v>
      </c>
      <c r="G20563">
        <v>13674</v>
      </c>
      <c r="H20563">
        <v>1.0464528966097804</v>
      </c>
      <c r="I20563" t="str">
        <f>VLOOKUP($B20563&amp;$E20563,'Employee List'!$A:$E,5,0)</f>
        <v>E-1391</v>
      </c>
    </row>
    <row r="20564" spans="1:9" x14ac:dyDescent="0.35">
      <c r="A20564" t="s">
        <v>1257</v>
      </c>
      <c r="B20564" t="s">
        <v>316</v>
      </c>
      <c r="C20564" t="s">
        <v>401</v>
      </c>
      <c r="D20564" t="s">
        <v>1272</v>
      </c>
      <c r="E20564" t="s">
        <v>30</v>
      </c>
      <c r="F20564">
        <v>14870</v>
      </c>
      <c r="G20564">
        <v>15530</v>
      </c>
      <c r="H20564">
        <v>1.0443846671149966</v>
      </c>
      <c r="I20564" t="str">
        <f>VLOOKUP($B20564&amp;$E20564,'Employee List'!$A:$E,5,0)</f>
        <v>E-1391</v>
      </c>
    </row>
    <row r="20565" spans="1:9" x14ac:dyDescent="0.35">
      <c r="A20565" t="s">
        <v>1257</v>
      </c>
      <c r="B20565" t="s">
        <v>316</v>
      </c>
      <c r="C20565" t="s">
        <v>401</v>
      </c>
      <c r="D20565" t="s">
        <v>1272</v>
      </c>
      <c r="E20565" t="s">
        <v>31</v>
      </c>
      <c r="F20565">
        <v>16569</v>
      </c>
      <c r="G20565">
        <v>13175</v>
      </c>
      <c r="H20565">
        <v>0.79515963546381796</v>
      </c>
      <c r="I20565" t="str">
        <f>VLOOKUP($B20565&amp;$E20565,'Employee List'!$A:$E,5,0)</f>
        <v>E-1391</v>
      </c>
    </row>
    <row r="20566" spans="1:9" x14ac:dyDescent="0.35">
      <c r="A20566" t="s">
        <v>1257</v>
      </c>
      <c r="B20566" t="s">
        <v>316</v>
      </c>
      <c r="C20566" t="s">
        <v>401</v>
      </c>
      <c r="D20566" t="s">
        <v>1259</v>
      </c>
      <c r="E20566" t="s">
        <v>29</v>
      </c>
      <c r="F20566">
        <v>21122</v>
      </c>
      <c r="G20566">
        <v>20339</v>
      </c>
      <c r="H20566">
        <v>0.96292964681374871</v>
      </c>
      <c r="I20566" t="str">
        <f>VLOOKUP($B20566&amp;$E20566,'Employee List'!$A:$E,5,0)</f>
        <v>E-1391</v>
      </c>
    </row>
    <row r="20567" spans="1:9" x14ac:dyDescent="0.35">
      <c r="A20567" t="s">
        <v>1257</v>
      </c>
      <c r="B20567" t="s">
        <v>316</v>
      </c>
      <c r="C20567" t="s">
        <v>401</v>
      </c>
      <c r="D20567" t="s">
        <v>1259</v>
      </c>
      <c r="E20567" t="s">
        <v>30</v>
      </c>
      <c r="F20567">
        <v>21225</v>
      </c>
      <c r="G20567">
        <v>21903</v>
      </c>
      <c r="H20567">
        <v>1.0319434628975266</v>
      </c>
      <c r="I20567" t="str">
        <f>VLOOKUP($B20567&amp;$E20567,'Employee List'!$A:$E,5,0)</f>
        <v>E-1391</v>
      </c>
    </row>
    <row r="20568" spans="1:9" x14ac:dyDescent="0.35">
      <c r="A20568" t="s">
        <v>1257</v>
      </c>
      <c r="B20568" t="s">
        <v>316</v>
      </c>
      <c r="C20568" t="s">
        <v>401</v>
      </c>
      <c r="D20568" t="s">
        <v>1259</v>
      </c>
      <c r="E20568" t="s">
        <v>31</v>
      </c>
      <c r="F20568">
        <v>20675</v>
      </c>
      <c r="G20568">
        <v>19520</v>
      </c>
      <c r="H20568">
        <v>0.94413542926239424</v>
      </c>
      <c r="I20568" t="str">
        <f>VLOOKUP($B20568&amp;$E20568,'Employee List'!$A:$E,5,0)</f>
        <v>E-1391</v>
      </c>
    </row>
    <row r="20569" spans="1:9" x14ac:dyDescent="0.35">
      <c r="A20569" t="s">
        <v>1257</v>
      </c>
      <c r="B20569" t="s">
        <v>316</v>
      </c>
      <c r="C20569" t="s">
        <v>401</v>
      </c>
      <c r="D20569" t="s">
        <v>1273</v>
      </c>
      <c r="E20569" t="s">
        <v>29</v>
      </c>
      <c r="F20569">
        <v>5138</v>
      </c>
      <c r="G20569">
        <v>5680</v>
      </c>
      <c r="H20569">
        <v>1.1054885169326587</v>
      </c>
      <c r="I20569" t="str">
        <f>VLOOKUP($B20569&amp;$E20569,'Employee List'!$A:$E,5,0)</f>
        <v>E-1391</v>
      </c>
    </row>
    <row r="20570" spans="1:9" x14ac:dyDescent="0.35">
      <c r="A20570" t="s">
        <v>1257</v>
      </c>
      <c r="B20570" t="s">
        <v>316</v>
      </c>
      <c r="C20570" t="s">
        <v>401</v>
      </c>
      <c r="D20570" t="s">
        <v>1273</v>
      </c>
      <c r="E20570" t="s">
        <v>30</v>
      </c>
      <c r="F20570">
        <v>5113</v>
      </c>
      <c r="G20570">
        <v>6517</v>
      </c>
      <c r="H20570">
        <v>1.2745941717191474</v>
      </c>
      <c r="I20570" t="str">
        <f>VLOOKUP($B20570&amp;$E20570,'Employee List'!$A:$E,5,0)</f>
        <v>E-1391</v>
      </c>
    </row>
    <row r="20571" spans="1:9" x14ac:dyDescent="0.35">
      <c r="A20571" t="s">
        <v>1257</v>
      </c>
      <c r="B20571" t="s">
        <v>316</v>
      </c>
      <c r="C20571" t="s">
        <v>401</v>
      </c>
      <c r="D20571" t="s">
        <v>1273</v>
      </c>
      <c r="E20571" t="s">
        <v>31</v>
      </c>
      <c r="F20571">
        <v>7019</v>
      </c>
      <c r="G20571">
        <v>5252</v>
      </c>
      <c r="H20571">
        <v>0.74825473714204305</v>
      </c>
      <c r="I20571" t="str">
        <f>VLOOKUP($B20571&amp;$E20571,'Employee List'!$A:$E,5,0)</f>
        <v>E-1391</v>
      </c>
    </row>
    <row r="20572" spans="1:9" x14ac:dyDescent="0.35">
      <c r="A20572" t="s">
        <v>1257</v>
      </c>
      <c r="B20572" t="s">
        <v>316</v>
      </c>
      <c r="C20572" t="s">
        <v>401</v>
      </c>
      <c r="D20572" t="s">
        <v>1275</v>
      </c>
      <c r="E20572" t="s">
        <v>29</v>
      </c>
      <c r="F20572">
        <v>35565</v>
      </c>
      <c r="G20572">
        <v>32171</v>
      </c>
      <c r="H20572">
        <v>0.90456909883312242</v>
      </c>
      <c r="I20572" t="str">
        <f>VLOOKUP($B20572&amp;$E20572,'Employee List'!$A:$E,5,0)</f>
        <v>E-1391</v>
      </c>
    </row>
    <row r="20573" spans="1:9" x14ac:dyDescent="0.35">
      <c r="A20573" t="s">
        <v>1257</v>
      </c>
      <c r="B20573" t="s">
        <v>316</v>
      </c>
      <c r="C20573" t="s">
        <v>401</v>
      </c>
      <c r="D20573" t="s">
        <v>1275</v>
      </c>
      <c r="E20573" t="s">
        <v>30</v>
      </c>
      <c r="F20573">
        <v>34935</v>
      </c>
      <c r="G20573">
        <v>32639</v>
      </c>
      <c r="H20573">
        <v>0.93427794475454418</v>
      </c>
      <c r="I20573" t="str">
        <f>VLOOKUP($B20573&amp;$E20573,'Employee List'!$A:$E,5,0)</f>
        <v>E-1391</v>
      </c>
    </row>
    <row r="20574" spans="1:9" x14ac:dyDescent="0.35">
      <c r="A20574" t="s">
        <v>1257</v>
      </c>
      <c r="B20574" t="s">
        <v>316</v>
      </c>
      <c r="C20574" t="s">
        <v>401</v>
      </c>
      <c r="D20574" t="s">
        <v>1275</v>
      </c>
      <c r="E20574" t="s">
        <v>31</v>
      </c>
      <c r="F20574">
        <v>33123</v>
      </c>
      <c r="G20574">
        <v>15090</v>
      </c>
      <c r="H20574">
        <v>0.45557467620686531</v>
      </c>
      <c r="I20574" t="str">
        <f>VLOOKUP($B20574&amp;$E20574,'Employee List'!$A:$E,5,0)</f>
        <v>E-1391</v>
      </c>
    </row>
    <row r="20575" spans="1:9" x14ac:dyDescent="0.35">
      <c r="A20575" t="s">
        <v>1257</v>
      </c>
      <c r="B20575" t="s">
        <v>316</v>
      </c>
      <c r="C20575" t="s">
        <v>401</v>
      </c>
      <c r="D20575" t="s">
        <v>1276</v>
      </c>
      <c r="E20575" t="s">
        <v>29</v>
      </c>
      <c r="F20575">
        <v>3514</v>
      </c>
      <c r="G20575">
        <v>3669</v>
      </c>
      <c r="H20575">
        <v>1.0441092771770062</v>
      </c>
      <c r="I20575" t="str">
        <f>VLOOKUP($B20575&amp;$E20575,'Employee List'!$A:$E,5,0)</f>
        <v>E-1391</v>
      </c>
    </row>
    <row r="20576" spans="1:9" x14ac:dyDescent="0.35">
      <c r="A20576" t="s">
        <v>1257</v>
      </c>
      <c r="B20576" t="s">
        <v>316</v>
      </c>
      <c r="C20576" t="s">
        <v>401</v>
      </c>
      <c r="D20576" t="s">
        <v>1276</v>
      </c>
      <c r="E20576" t="s">
        <v>30</v>
      </c>
      <c r="F20576">
        <v>2508</v>
      </c>
      <c r="G20576">
        <v>1700</v>
      </c>
      <c r="H20576">
        <v>0.67783094098883567</v>
      </c>
      <c r="I20576" t="str">
        <f>VLOOKUP($B20576&amp;$E20576,'Employee List'!$A:$E,5,0)</f>
        <v>E-1391</v>
      </c>
    </row>
    <row r="20577" spans="1:9" x14ac:dyDescent="0.35">
      <c r="A20577" t="s">
        <v>1257</v>
      </c>
      <c r="B20577" t="s">
        <v>316</v>
      </c>
      <c r="C20577" t="s">
        <v>401</v>
      </c>
      <c r="D20577" t="s">
        <v>1276</v>
      </c>
      <c r="E20577" t="s">
        <v>31</v>
      </c>
      <c r="F20577">
        <v>2231</v>
      </c>
      <c r="G20577">
        <v>2517</v>
      </c>
      <c r="H20577">
        <v>1.1281936351411923</v>
      </c>
      <c r="I20577" t="str">
        <f>VLOOKUP($B20577&amp;$E20577,'Employee List'!$A:$E,5,0)</f>
        <v>E-1391</v>
      </c>
    </row>
    <row r="20578" spans="1:9" x14ac:dyDescent="0.35">
      <c r="A20578" t="s">
        <v>1257</v>
      </c>
      <c r="B20578" t="s">
        <v>316</v>
      </c>
      <c r="C20578" t="s">
        <v>401</v>
      </c>
      <c r="D20578" t="s">
        <v>1277</v>
      </c>
      <c r="E20578" t="s">
        <v>29</v>
      </c>
      <c r="F20578">
        <v>6729</v>
      </c>
      <c r="G20578">
        <v>3639</v>
      </c>
      <c r="H20578">
        <v>0.54079358002674993</v>
      </c>
      <c r="I20578" t="str">
        <f>VLOOKUP($B20578&amp;$E20578,'Employee List'!$A:$E,5,0)</f>
        <v>E-1391</v>
      </c>
    </row>
    <row r="20579" spans="1:9" x14ac:dyDescent="0.35">
      <c r="A20579" t="s">
        <v>1257</v>
      </c>
      <c r="B20579" t="s">
        <v>316</v>
      </c>
      <c r="C20579" t="s">
        <v>401</v>
      </c>
      <c r="D20579" t="s">
        <v>1277</v>
      </c>
      <c r="E20579" t="s">
        <v>30</v>
      </c>
      <c r="F20579">
        <v>7594</v>
      </c>
      <c r="G20579">
        <v>6452</v>
      </c>
      <c r="H20579">
        <v>0.84961811956808009</v>
      </c>
      <c r="I20579" t="str">
        <f>VLOOKUP($B20579&amp;$E20579,'Employee List'!$A:$E,5,0)</f>
        <v>E-1391</v>
      </c>
    </row>
    <row r="20580" spans="1:9" x14ac:dyDescent="0.35">
      <c r="A20580" t="s">
        <v>1257</v>
      </c>
      <c r="B20580" t="s">
        <v>316</v>
      </c>
      <c r="C20580" t="s">
        <v>401</v>
      </c>
      <c r="D20580" t="s">
        <v>1277</v>
      </c>
      <c r="E20580" t="s">
        <v>31</v>
      </c>
      <c r="F20580">
        <v>9062</v>
      </c>
      <c r="G20580">
        <v>4219</v>
      </c>
      <c r="H20580">
        <v>0.46557051423526813</v>
      </c>
      <c r="I20580" t="str">
        <f>VLOOKUP($B20580&amp;$E20580,'Employee List'!$A:$E,5,0)</f>
        <v>E-1391</v>
      </c>
    </row>
    <row r="20581" spans="1:9" x14ac:dyDescent="0.35">
      <c r="A20581" t="s">
        <v>1257</v>
      </c>
      <c r="B20581" t="s">
        <v>316</v>
      </c>
      <c r="C20581" t="s">
        <v>401</v>
      </c>
      <c r="D20581" t="s">
        <v>1278</v>
      </c>
      <c r="E20581" t="s">
        <v>29</v>
      </c>
      <c r="F20581">
        <v>10491</v>
      </c>
      <c r="G20581">
        <v>11529</v>
      </c>
      <c r="H20581">
        <v>1.0989419502430655</v>
      </c>
      <c r="I20581" t="str">
        <f>VLOOKUP($B20581&amp;$E20581,'Employee List'!$A:$E,5,0)</f>
        <v>E-1391</v>
      </c>
    </row>
    <row r="20582" spans="1:9" x14ac:dyDescent="0.35">
      <c r="A20582" t="s">
        <v>1257</v>
      </c>
      <c r="B20582" t="s">
        <v>316</v>
      </c>
      <c r="C20582" t="s">
        <v>401</v>
      </c>
      <c r="D20582" t="s">
        <v>1278</v>
      </c>
      <c r="E20582" t="s">
        <v>30</v>
      </c>
      <c r="F20582">
        <v>8692</v>
      </c>
      <c r="G20582">
        <v>11134</v>
      </c>
      <c r="H20582">
        <v>1.2809479981592269</v>
      </c>
      <c r="I20582" t="str">
        <f>VLOOKUP($B20582&amp;$E20582,'Employee List'!$A:$E,5,0)</f>
        <v>E-1391</v>
      </c>
    </row>
    <row r="20583" spans="1:9" x14ac:dyDescent="0.35">
      <c r="A20583" t="s">
        <v>1257</v>
      </c>
      <c r="B20583" t="s">
        <v>316</v>
      </c>
      <c r="C20583" t="s">
        <v>401</v>
      </c>
      <c r="D20583" t="s">
        <v>1278</v>
      </c>
      <c r="E20583" t="s">
        <v>31</v>
      </c>
      <c r="F20583">
        <v>11335</v>
      </c>
      <c r="G20583">
        <v>13162</v>
      </c>
      <c r="H20583">
        <v>1.1611821790913102</v>
      </c>
      <c r="I20583" t="str">
        <f>VLOOKUP($B20583&amp;$E20583,'Employee List'!$A:$E,5,0)</f>
        <v>E-1391</v>
      </c>
    </row>
    <row r="20584" spans="1:9" x14ac:dyDescent="0.35">
      <c r="A20584" t="s">
        <v>1257</v>
      </c>
      <c r="B20584" t="s">
        <v>316</v>
      </c>
      <c r="C20584" t="s">
        <v>401</v>
      </c>
      <c r="D20584" t="s">
        <v>1279</v>
      </c>
      <c r="E20584" t="s">
        <v>29</v>
      </c>
      <c r="F20584">
        <v>4964</v>
      </c>
      <c r="G20584">
        <v>3479</v>
      </c>
      <c r="H20584">
        <v>0.70084609186140212</v>
      </c>
      <c r="I20584" t="str">
        <f>VLOOKUP($B20584&amp;$E20584,'Employee List'!$A:$E,5,0)</f>
        <v>E-1391</v>
      </c>
    </row>
    <row r="20585" spans="1:9" x14ac:dyDescent="0.35">
      <c r="A20585" t="s">
        <v>1257</v>
      </c>
      <c r="B20585" t="s">
        <v>316</v>
      </c>
      <c r="C20585" t="s">
        <v>401</v>
      </c>
      <c r="D20585" t="s">
        <v>1279</v>
      </c>
      <c r="E20585" t="s">
        <v>30</v>
      </c>
      <c r="F20585">
        <v>1550</v>
      </c>
      <c r="G20585">
        <v>4824</v>
      </c>
      <c r="H20585">
        <v>3.1122580645161291</v>
      </c>
      <c r="I20585" t="str">
        <f>VLOOKUP($B20585&amp;$E20585,'Employee List'!$A:$E,5,0)</f>
        <v>E-1391</v>
      </c>
    </row>
    <row r="20586" spans="1:9" x14ac:dyDescent="0.35">
      <c r="A20586" t="s">
        <v>1257</v>
      </c>
      <c r="B20586" t="s">
        <v>316</v>
      </c>
      <c r="C20586" t="s">
        <v>401</v>
      </c>
      <c r="D20586" t="s">
        <v>1279</v>
      </c>
      <c r="E20586" t="s">
        <v>31</v>
      </c>
      <c r="F20586">
        <v>4764</v>
      </c>
      <c r="G20586">
        <v>4006</v>
      </c>
      <c r="H20586">
        <v>0.84089000839630568</v>
      </c>
      <c r="I20586" t="str">
        <f>VLOOKUP($B20586&amp;$E20586,'Employee List'!$A:$E,5,0)</f>
        <v>E-1391</v>
      </c>
    </row>
    <row r="20587" spans="1:9" x14ac:dyDescent="0.35">
      <c r="A20587" t="s">
        <v>1257</v>
      </c>
      <c r="B20587" t="s">
        <v>316</v>
      </c>
      <c r="C20587" t="s">
        <v>401</v>
      </c>
      <c r="D20587" t="s">
        <v>1280</v>
      </c>
      <c r="E20587" t="s">
        <v>29</v>
      </c>
      <c r="F20587">
        <v>8378</v>
      </c>
      <c r="G20587">
        <v>8060</v>
      </c>
      <c r="H20587">
        <v>0.96204344712341849</v>
      </c>
      <c r="I20587" t="str">
        <f>VLOOKUP($B20587&amp;$E20587,'Employee List'!$A:$E,5,0)</f>
        <v>E-1391</v>
      </c>
    </row>
    <row r="20588" spans="1:9" x14ac:dyDescent="0.35">
      <c r="A20588" t="s">
        <v>1257</v>
      </c>
      <c r="B20588" t="s">
        <v>316</v>
      </c>
      <c r="C20588" t="s">
        <v>401</v>
      </c>
      <c r="D20588" t="s">
        <v>1280</v>
      </c>
      <c r="E20588" t="s">
        <v>30</v>
      </c>
      <c r="F20588">
        <v>9033</v>
      </c>
      <c r="G20588">
        <v>12432</v>
      </c>
      <c r="H20588">
        <v>1.3762869478578545</v>
      </c>
      <c r="I20588" t="str">
        <f>VLOOKUP($B20588&amp;$E20588,'Employee List'!$A:$E,5,0)</f>
        <v>E-1391</v>
      </c>
    </row>
    <row r="20589" spans="1:9" x14ac:dyDescent="0.35">
      <c r="A20589" t="s">
        <v>1257</v>
      </c>
      <c r="B20589" t="s">
        <v>316</v>
      </c>
      <c r="C20589" t="s">
        <v>401</v>
      </c>
      <c r="D20589" t="s">
        <v>1280</v>
      </c>
      <c r="E20589" t="s">
        <v>31</v>
      </c>
      <c r="F20589">
        <v>10797</v>
      </c>
      <c r="G20589">
        <v>11084</v>
      </c>
      <c r="H20589">
        <v>1.0265814578123553</v>
      </c>
      <c r="I20589" t="str">
        <f>VLOOKUP($B20589&amp;$E20589,'Employee List'!$A:$E,5,0)</f>
        <v>E-1391</v>
      </c>
    </row>
    <row r="20590" spans="1:9" x14ac:dyDescent="0.35">
      <c r="A20590" t="s">
        <v>1257</v>
      </c>
      <c r="B20590" t="s">
        <v>316</v>
      </c>
      <c r="C20590" t="s">
        <v>401</v>
      </c>
      <c r="D20590" t="s">
        <v>1262</v>
      </c>
      <c r="E20590" t="s">
        <v>29</v>
      </c>
      <c r="F20590">
        <v>28094</v>
      </c>
      <c r="G20590">
        <v>41765</v>
      </c>
      <c r="H20590">
        <v>1.486616359364989</v>
      </c>
      <c r="I20590" t="str">
        <f>VLOOKUP($B20590&amp;$E20590,'Employee List'!$A:$E,5,0)</f>
        <v>E-1391</v>
      </c>
    </row>
    <row r="20591" spans="1:9" x14ac:dyDescent="0.35">
      <c r="A20591" t="s">
        <v>1257</v>
      </c>
      <c r="B20591" t="s">
        <v>316</v>
      </c>
      <c r="C20591" t="s">
        <v>401</v>
      </c>
      <c r="D20591" t="s">
        <v>1262</v>
      </c>
      <c r="E20591" t="s">
        <v>30</v>
      </c>
      <c r="F20591">
        <v>27935</v>
      </c>
      <c r="G20591">
        <v>27622</v>
      </c>
      <c r="H20591">
        <v>0.98879541793449077</v>
      </c>
      <c r="I20591" t="str">
        <f>VLOOKUP($B20591&amp;$E20591,'Employee List'!$A:$E,5,0)</f>
        <v>E-1391</v>
      </c>
    </row>
    <row r="20592" spans="1:9" x14ac:dyDescent="0.35">
      <c r="A20592" t="s">
        <v>1257</v>
      </c>
      <c r="B20592" t="s">
        <v>316</v>
      </c>
      <c r="C20592" t="s">
        <v>401</v>
      </c>
      <c r="D20592" t="s">
        <v>1262</v>
      </c>
      <c r="E20592" t="s">
        <v>31</v>
      </c>
      <c r="F20592">
        <v>30044</v>
      </c>
      <c r="G20592">
        <v>30230</v>
      </c>
      <c r="H20592">
        <v>1.0061909199840233</v>
      </c>
      <c r="I20592" t="str">
        <f>VLOOKUP($B20592&amp;$E20592,'Employee List'!$A:$E,5,0)</f>
        <v>E-1391</v>
      </c>
    </row>
    <row r="20593" spans="1:9" x14ac:dyDescent="0.35">
      <c r="A20593" t="s">
        <v>1257</v>
      </c>
      <c r="B20593" t="s">
        <v>316</v>
      </c>
      <c r="C20593" t="s">
        <v>401</v>
      </c>
      <c r="D20593" t="s">
        <v>1282</v>
      </c>
      <c r="E20593" t="s">
        <v>30</v>
      </c>
      <c r="F20593">
        <v>8828</v>
      </c>
      <c r="G20593">
        <v>5395</v>
      </c>
      <c r="H20593">
        <v>0.61112369732668781</v>
      </c>
      <c r="I20593" t="str">
        <f>VLOOKUP($B20593&amp;$E20593,'Employee List'!$A:$E,5,0)</f>
        <v>E-1391</v>
      </c>
    </row>
    <row r="20594" spans="1:9" x14ac:dyDescent="0.35">
      <c r="A20594" t="s">
        <v>1257</v>
      </c>
      <c r="B20594" t="s">
        <v>316</v>
      </c>
      <c r="C20594" t="s">
        <v>401</v>
      </c>
      <c r="D20594" t="s">
        <v>1282</v>
      </c>
      <c r="E20594" t="s">
        <v>31</v>
      </c>
      <c r="F20594">
        <v>8185</v>
      </c>
      <c r="G20594">
        <v>1391</v>
      </c>
      <c r="H20594">
        <v>0.16994502138057421</v>
      </c>
      <c r="I20594" t="str">
        <f>VLOOKUP($B20594&amp;$E20594,'Employee List'!$A:$E,5,0)</f>
        <v>E-1391</v>
      </c>
    </row>
    <row r="20595" spans="1:9" x14ac:dyDescent="0.35">
      <c r="A20595" t="s">
        <v>1257</v>
      </c>
      <c r="B20595" t="s">
        <v>316</v>
      </c>
      <c r="C20595" t="s">
        <v>401</v>
      </c>
      <c r="D20595" t="s">
        <v>1281</v>
      </c>
      <c r="E20595" t="s">
        <v>29</v>
      </c>
      <c r="F20595">
        <v>3139</v>
      </c>
      <c r="G20595">
        <v>2026</v>
      </c>
      <c r="H20595">
        <v>0.64542848040777323</v>
      </c>
      <c r="I20595" t="str">
        <f>VLOOKUP($B20595&amp;$E20595,'Employee List'!$A:$E,5,0)</f>
        <v>E-1391</v>
      </c>
    </row>
    <row r="20596" spans="1:9" x14ac:dyDescent="0.35">
      <c r="A20596" t="s">
        <v>1257</v>
      </c>
      <c r="B20596" t="s">
        <v>316</v>
      </c>
      <c r="C20596" t="s">
        <v>401</v>
      </c>
      <c r="D20596" t="s">
        <v>1281</v>
      </c>
      <c r="E20596" t="s">
        <v>30</v>
      </c>
      <c r="F20596">
        <v>5356</v>
      </c>
      <c r="G20596">
        <v>6049</v>
      </c>
      <c r="H20596">
        <v>1.1293876026885736</v>
      </c>
      <c r="I20596" t="str">
        <f>VLOOKUP($B20596&amp;$E20596,'Employee List'!$A:$E,5,0)</f>
        <v>E-1391</v>
      </c>
    </row>
    <row r="20597" spans="1:9" x14ac:dyDescent="0.35">
      <c r="A20597" t="s">
        <v>1257</v>
      </c>
      <c r="B20597" t="s">
        <v>316</v>
      </c>
      <c r="C20597" t="s">
        <v>401</v>
      </c>
      <c r="D20597" t="s">
        <v>1281</v>
      </c>
      <c r="E20597" t="s">
        <v>31</v>
      </c>
      <c r="F20597">
        <v>3036</v>
      </c>
      <c r="G20597">
        <v>3216</v>
      </c>
      <c r="H20597">
        <v>1.0592885375494072</v>
      </c>
      <c r="I20597" t="str">
        <f>VLOOKUP($B20597&amp;$E20597,'Employee List'!$A:$E,5,0)</f>
        <v>E-1391</v>
      </c>
    </row>
    <row r="20598" spans="1:9" x14ac:dyDescent="0.35">
      <c r="A20598" t="s">
        <v>1257</v>
      </c>
      <c r="B20598" t="s">
        <v>317</v>
      </c>
      <c r="C20598" t="s">
        <v>402</v>
      </c>
      <c r="D20598" t="s">
        <v>1274</v>
      </c>
      <c r="E20598" t="s">
        <v>29</v>
      </c>
      <c r="F20598">
        <v>18264</v>
      </c>
      <c r="G20598">
        <v>22581</v>
      </c>
      <c r="H20598">
        <v>1.2363666228646517</v>
      </c>
      <c r="I20598" t="str">
        <f>VLOOKUP($B20598&amp;$E20598,'Employee List'!$A:$E,5,0)</f>
        <v>E-1392</v>
      </c>
    </row>
    <row r="20599" spans="1:9" x14ac:dyDescent="0.35">
      <c r="A20599" t="s">
        <v>1257</v>
      </c>
      <c r="B20599" t="s">
        <v>317</v>
      </c>
      <c r="C20599" t="s">
        <v>402</v>
      </c>
      <c r="D20599" t="s">
        <v>1274</v>
      </c>
      <c r="E20599" t="s">
        <v>30</v>
      </c>
      <c r="F20599">
        <v>18948</v>
      </c>
      <c r="G20599">
        <v>24184</v>
      </c>
      <c r="H20599">
        <v>1.2763352332700022</v>
      </c>
      <c r="I20599" t="str">
        <f>VLOOKUP($B20599&amp;$E20599,'Employee List'!$A:$E,5,0)</f>
        <v>E-1392</v>
      </c>
    </row>
    <row r="20600" spans="1:9" x14ac:dyDescent="0.35">
      <c r="A20600" t="s">
        <v>1257</v>
      </c>
      <c r="B20600" t="s">
        <v>317</v>
      </c>
      <c r="C20600" t="s">
        <v>402</v>
      </c>
      <c r="D20600" t="s">
        <v>1274</v>
      </c>
      <c r="E20600" t="s">
        <v>31</v>
      </c>
      <c r="F20600">
        <v>21645</v>
      </c>
      <c r="G20600">
        <v>20572</v>
      </c>
      <c r="H20600">
        <v>0.95042735042735038</v>
      </c>
      <c r="I20600" t="str">
        <f>VLOOKUP($B20600&amp;$E20600,'Employee List'!$A:$E,5,0)</f>
        <v>E-1392</v>
      </c>
    </row>
    <row r="20601" spans="1:9" x14ac:dyDescent="0.35">
      <c r="A20601" t="s">
        <v>1257</v>
      </c>
      <c r="B20601" t="s">
        <v>317</v>
      </c>
      <c r="C20601" t="s">
        <v>402</v>
      </c>
      <c r="D20601" t="s">
        <v>1263</v>
      </c>
      <c r="E20601" t="s">
        <v>29</v>
      </c>
      <c r="F20601">
        <v>4889</v>
      </c>
      <c r="G20601">
        <v>2817</v>
      </c>
      <c r="H20601">
        <v>0.57619145019431373</v>
      </c>
      <c r="I20601" t="str">
        <f>VLOOKUP($B20601&amp;$E20601,'Employee List'!$A:$E,5,0)</f>
        <v>E-1392</v>
      </c>
    </row>
    <row r="20602" spans="1:9" x14ac:dyDescent="0.35">
      <c r="A20602" t="s">
        <v>1257</v>
      </c>
      <c r="B20602" t="s">
        <v>317</v>
      </c>
      <c r="C20602" t="s">
        <v>402</v>
      </c>
      <c r="D20602" t="s">
        <v>1263</v>
      </c>
      <c r="E20602" t="s">
        <v>30</v>
      </c>
      <c r="F20602">
        <v>2455</v>
      </c>
      <c r="G20602">
        <v>4573</v>
      </c>
      <c r="H20602">
        <v>1.8627291242362525</v>
      </c>
      <c r="I20602" t="str">
        <f>VLOOKUP($B20602&amp;$E20602,'Employee List'!$A:$E,5,0)</f>
        <v>E-1392</v>
      </c>
    </row>
    <row r="20603" spans="1:9" x14ac:dyDescent="0.35">
      <c r="A20603" t="s">
        <v>1257</v>
      </c>
      <c r="B20603" t="s">
        <v>317</v>
      </c>
      <c r="C20603" t="s">
        <v>402</v>
      </c>
      <c r="D20603" t="s">
        <v>1263</v>
      </c>
      <c r="E20603" t="s">
        <v>31</v>
      </c>
      <c r="F20603">
        <v>4047</v>
      </c>
      <c r="G20603">
        <v>2688</v>
      </c>
      <c r="H20603">
        <v>0.66419570051890287</v>
      </c>
      <c r="I20603" t="str">
        <f>VLOOKUP($B20603&amp;$E20603,'Employee List'!$A:$E,5,0)</f>
        <v>E-1392</v>
      </c>
    </row>
    <row r="20604" spans="1:9" x14ac:dyDescent="0.35">
      <c r="A20604" t="s">
        <v>1257</v>
      </c>
      <c r="B20604" t="s">
        <v>317</v>
      </c>
      <c r="C20604" t="s">
        <v>402</v>
      </c>
      <c r="D20604" t="s">
        <v>1264</v>
      </c>
      <c r="E20604" t="s">
        <v>29</v>
      </c>
      <c r="F20604">
        <v>2612</v>
      </c>
      <c r="G20604">
        <v>4688</v>
      </c>
      <c r="H20604">
        <v>1.7947932618683002</v>
      </c>
      <c r="I20604" t="str">
        <f>VLOOKUP($B20604&amp;$E20604,'Employee List'!$A:$E,5,0)</f>
        <v>E-1392</v>
      </c>
    </row>
    <row r="20605" spans="1:9" x14ac:dyDescent="0.35">
      <c r="A20605" t="s">
        <v>1257</v>
      </c>
      <c r="B20605" t="s">
        <v>317</v>
      </c>
      <c r="C20605" t="s">
        <v>402</v>
      </c>
      <c r="D20605" t="s">
        <v>1264</v>
      </c>
      <c r="E20605" t="s">
        <v>30</v>
      </c>
      <c r="F20605">
        <v>3523</v>
      </c>
      <c r="G20605">
        <v>4084</v>
      </c>
      <c r="H20605">
        <v>1.1592392847005393</v>
      </c>
      <c r="I20605" t="str">
        <f>VLOOKUP($B20605&amp;$E20605,'Employee List'!$A:$E,5,0)</f>
        <v>E-1392</v>
      </c>
    </row>
    <row r="20606" spans="1:9" x14ac:dyDescent="0.35">
      <c r="A20606" t="s">
        <v>1257</v>
      </c>
      <c r="B20606" t="s">
        <v>317</v>
      </c>
      <c r="C20606" t="s">
        <v>402</v>
      </c>
      <c r="D20606" t="s">
        <v>1264</v>
      </c>
      <c r="E20606" t="s">
        <v>31</v>
      </c>
      <c r="F20606">
        <v>1170</v>
      </c>
      <c r="G20606">
        <v>1319</v>
      </c>
      <c r="H20606">
        <v>1.1273504273504273</v>
      </c>
      <c r="I20606" t="str">
        <f>VLOOKUP($B20606&amp;$E20606,'Employee List'!$A:$E,5,0)</f>
        <v>E-1392</v>
      </c>
    </row>
    <row r="20607" spans="1:9" x14ac:dyDescent="0.35">
      <c r="A20607" t="s">
        <v>1257</v>
      </c>
      <c r="B20607" t="s">
        <v>317</v>
      </c>
      <c r="C20607" t="s">
        <v>402</v>
      </c>
      <c r="D20607" t="s">
        <v>1265</v>
      </c>
      <c r="E20607" t="s">
        <v>29</v>
      </c>
      <c r="F20607">
        <v>18657</v>
      </c>
      <c r="G20607">
        <v>9397</v>
      </c>
      <c r="H20607">
        <v>0.50367154419252824</v>
      </c>
      <c r="I20607" t="str">
        <f>VLOOKUP($B20607&amp;$E20607,'Employee List'!$A:$E,5,0)</f>
        <v>E-1392</v>
      </c>
    </row>
    <row r="20608" spans="1:9" x14ac:dyDescent="0.35">
      <c r="A20608" t="s">
        <v>1257</v>
      </c>
      <c r="B20608" t="s">
        <v>317</v>
      </c>
      <c r="C20608" t="s">
        <v>402</v>
      </c>
      <c r="D20608" t="s">
        <v>1265</v>
      </c>
      <c r="E20608" t="s">
        <v>30</v>
      </c>
      <c r="F20608">
        <v>15816</v>
      </c>
      <c r="G20608">
        <v>11170</v>
      </c>
      <c r="H20608">
        <v>0.70624683864441073</v>
      </c>
      <c r="I20608" t="str">
        <f>VLOOKUP($B20608&amp;$E20608,'Employee List'!$A:$E,5,0)</f>
        <v>E-1392</v>
      </c>
    </row>
    <row r="20609" spans="1:9" x14ac:dyDescent="0.35">
      <c r="A20609" t="s">
        <v>1257</v>
      </c>
      <c r="B20609" t="s">
        <v>317</v>
      </c>
      <c r="C20609" t="s">
        <v>402</v>
      </c>
      <c r="D20609" t="s">
        <v>1265</v>
      </c>
      <c r="E20609" t="s">
        <v>31</v>
      </c>
      <c r="F20609">
        <v>19184</v>
      </c>
      <c r="G20609">
        <v>8398</v>
      </c>
      <c r="H20609">
        <v>0.43776063386155128</v>
      </c>
      <c r="I20609" t="str">
        <f>VLOOKUP($B20609&amp;$E20609,'Employee List'!$A:$E,5,0)</f>
        <v>E-1392</v>
      </c>
    </row>
    <row r="20610" spans="1:9" x14ac:dyDescent="0.35">
      <c r="A20610" t="s">
        <v>1257</v>
      </c>
      <c r="B20610" t="s">
        <v>317</v>
      </c>
      <c r="C20610" t="s">
        <v>402</v>
      </c>
      <c r="D20610" t="s">
        <v>1260</v>
      </c>
      <c r="E20610" t="s">
        <v>29</v>
      </c>
      <c r="F20610">
        <v>46862</v>
      </c>
      <c r="G20610">
        <v>24278</v>
      </c>
      <c r="H20610">
        <v>0.51807434595194402</v>
      </c>
      <c r="I20610" t="str">
        <f>VLOOKUP($B20610&amp;$E20610,'Employee List'!$A:$E,5,0)</f>
        <v>E-1392</v>
      </c>
    </row>
    <row r="20611" spans="1:9" x14ac:dyDescent="0.35">
      <c r="A20611" t="s">
        <v>1257</v>
      </c>
      <c r="B20611" t="s">
        <v>317</v>
      </c>
      <c r="C20611" t="s">
        <v>402</v>
      </c>
      <c r="D20611" t="s">
        <v>1260</v>
      </c>
      <c r="E20611" t="s">
        <v>30</v>
      </c>
      <c r="F20611">
        <v>47015</v>
      </c>
      <c r="G20611">
        <v>29459</v>
      </c>
      <c r="H20611">
        <v>0.62658725938530258</v>
      </c>
      <c r="I20611" t="str">
        <f>VLOOKUP($B20611&amp;$E20611,'Employee List'!$A:$E,5,0)</f>
        <v>E-1392</v>
      </c>
    </row>
    <row r="20612" spans="1:9" x14ac:dyDescent="0.35">
      <c r="A20612" t="s">
        <v>1257</v>
      </c>
      <c r="B20612" t="s">
        <v>317</v>
      </c>
      <c r="C20612" t="s">
        <v>402</v>
      </c>
      <c r="D20612" t="s">
        <v>1260</v>
      </c>
      <c r="E20612" t="s">
        <v>31</v>
      </c>
      <c r="F20612">
        <v>55593</v>
      </c>
      <c r="G20612">
        <v>33475</v>
      </c>
      <c r="H20612">
        <v>0.60214415483963812</v>
      </c>
      <c r="I20612" t="str">
        <f>VLOOKUP($B20612&amp;$E20612,'Employee List'!$A:$E,5,0)</f>
        <v>E-1392</v>
      </c>
    </row>
    <row r="20613" spans="1:9" x14ac:dyDescent="0.35">
      <c r="A20613" t="s">
        <v>1257</v>
      </c>
      <c r="B20613" t="s">
        <v>317</v>
      </c>
      <c r="C20613" t="s">
        <v>402</v>
      </c>
      <c r="D20613" t="s">
        <v>1261</v>
      </c>
      <c r="E20613" t="s">
        <v>29</v>
      </c>
      <c r="F20613">
        <v>28004</v>
      </c>
      <c r="G20613">
        <v>9016</v>
      </c>
      <c r="H20613">
        <v>0.32195400657048995</v>
      </c>
      <c r="I20613" t="str">
        <f>VLOOKUP($B20613&amp;$E20613,'Employee List'!$A:$E,5,0)</f>
        <v>E-1392</v>
      </c>
    </row>
    <row r="20614" spans="1:9" x14ac:dyDescent="0.35">
      <c r="A20614" t="s">
        <v>1257</v>
      </c>
      <c r="B20614" t="s">
        <v>317</v>
      </c>
      <c r="C20614" t="s">
        <v>402</v>
      </c>
      <c r="D20614" t="s">
        <v>1261</v>
      </c>
      <c r="E20614" t="s">
        <v>30</v>
      </c>
      <c r="F20614">
        <v>30877</v>
      </c>
      <c r="G20614">
        <v>16896</v>
      </c>
      <c r="H20614">
        <v>0.54720342002137512</v>
      </c>
      <c r="I20614" t="str">
        <f>VLOOKUP($B20614&amp;$E20614,'Employee List'!$A:$E,5,0)</f>
        <v>E-1392</v>
      </c>
    </row>
    <row r="20615" spans="1:9" x14ac:dyDescent="0.35">
      <c r="A20615" t="s">
        <v>1257</v>
      </c>
      <c r="B20615" t="s">
        <v>317</v>
      </c>
      <c r="C20615" t="s">
        <v>402</v>
      </c>
      <c r="D20615" t="s">
        <v>1261</v>
      </c>
      <c r="E20615" t="s">
        <v>31</v>
      </c>
      <c r="F20615">
        <v>33404</v>
      </c>
      <c r="G20615">
        <v>10601</v>
      </c>
      <c r="H20615">
        <v>0.31735720273021195</v>
      </c>
      <c r="I20615" t="str">
        <f>VLOOKUP($B20615&amp;$E20615,'Employee List'!$A:$E,5,0)</f>
        <v>E-1392</v>
      </c>
    </row>
    <row r="20616" spans="1:9" x14ac:dyDescent="0.35">
      <c r="A20616" t="s">
        <v>1257</v>
      </c>
      <c r="B20616" t="s">
        <v>317</v>
      </c>
      <c r="C20616" t="s">
        <v>402</v>
      </c>
      <c r="D20616" t="s">
        <v>1266</v>
      </c>
      <c r="E20616" t="s">
        <v>29</v>
      </c>
      <c r="F20616">
        <v>36875</v>
      </c>
      <c r="G20616">
        <v>31529</v>
      </c>
      <c r="H20616">
        <v>0.85502372881355937</v>
      </c>
      <c r="I20616" t="str">
        <f>VLOOKUP($B20616&amp;$E20616,'Employee List'!$A:$E,5,0)</f>
        <v>E-1392</v>
      </c>
    </row>
    <row r="20617" spans="1:9" x14ac:dyDescent="0.35">
      <c r="A20617" t="s">
        <v>1257</v>
      </c>
      <c r="B20617" t="s">
        <v>317</v>
      </c>
      <c r="C20617" t="s">
        <v>402</v>
      </c>
      <c r="D20617" t="s">
        <v>1266</v>
      </c>
      <c r="E20617" t="s">
        <v>30</v>
      </c>
      <c r="F20617">
        <v>39104</v>
      </c>
      <c r="G20617">
        <v>40963</v>
      </c>
      <c r="H20617">
        <v>1.0475398936170213</v>
      </c>
      <c r="I20617" t="str">
        <f>VLOOKUP($B20617&amp;$E20617,'Employee List'!$A:$E,5,0)</f>
        <v>E-1392</v>
      </c>
    </row>
    <row r="20618" spans="1:9" x14ac:dyDescent="0.35">
      <c r="A20618" t="s">
        <v>1257</v>
      </c>
      <c r="B20618" t="s">
        <v>317</v>
      </c>
      <c r="C20618" t="s">
        <v>402</v>
      </c>
      <c r="D20618" t="s">
        <v>1266</v>
      </c>
      <c r="E20618" t="s">
        <v>31</v>
      </c>
      <c r="F20618">
        <v>37664</v>
      </c>
      <c r="G20618">
        <v>31248</v>
      </c>
      <c r="H20618">
        <v>0.82965165675446051</v>
      </c>
      <c r="I20618" t="str">
        <f>VLOOKUP($B20618&amp;$E20618,'Employee List'!$A:$E,5,0)</f>
        <v>E-1392</v>
      </c>
    </row>
    <row r="20619" spans="1:9" x14ac:dyDescent="0.35">
      <c r="A20619" t="s">
        <v>1257</v>
      </c>
      <c r="B20619" t="s">
        <v>317</v>
      </c>
      <c r="C20619" t="s">
        <v>402</v>
      </c>
      <c r="D20619" t="s">
        <v>1267</v>
      </c>
      <c r="E20619" t="s">
        <v>29</v>
      </c>
      <c r="F20619">
        <v>42326</v>
      </c>
      <c r="G20619">
        <v>17987</v>
      </c>
      <c r="H20619">
        <v>0.42496337948306007</v>
      </c>
      <c r="I20619" t="str">
        <f>VLOOKUP($B20619&amp;$E20619,'Employee List'!$A:$E,5,0)</f>
        <v>E-1392</v>
      </c>
    </row>
    <row r="20620" spans="1:9" x14ac:dyDescent="0.35">
      <c r="A20620" t="s">
        <v>1257</v>
      </c>
      <c r="B20620" t="s">
        <v>317</v>
      </c>
      <c r="C20620" t="s">
        <v>402</v>
      </c>
      <c r="D20620" t="s">
        <v>1267</v>
      </c>
      <c r="E20620" t="s">
        <v>30</v>
      </c>
      <c r="F20620">
        <v>43456</v>
      </c>
      <c r="G20620">
        <v>18074</v>
      </c>
      <c r="H20620">
        <v>0.41591494845360827</v>
      </c>
      <c r="I20620" t="str">
        <f>VLOOKUP($B20620&amp;$E20620,'Employee List'!$A:$E,5,0)</f>
        <v>E-1392</v>
      </c>
    </row>
    <row r="20621" spans="1:9" x14ac:dyDescent="0.35">
      <c r="A20621" t="s">
        <v>1257</v>
      </c>
      <c r="B20621" t="s">
        <v>317</v>
      </c>
      <c r="C20621" t="s">
        <v>402</v>
      </c>
      <c r="D20621" t="s">
        <v>1267</v>
      </c>
      <c r="E20621" t="s">
        <v>31</v>
      </c>
      <c r="F20621">
        <v>45899</v>
      </c>
      <c r="G20621">
        <v>27047</v>
      </c>
      <c r="H20621">
        <v>0.58927209743131659</v>
      </c>
      <c r="I20621" t="str">
        <f>VLOOKUP($B20621&amp;$E20621,'Employee List'!$A:$E,5,0)</f>
        <v>E-1392</v>
      </c>
    </row>
    <row r="20622" spans="1:9" x14ac:dyDescent="0.35">
      <c r="A20622" t="s">
        <v>1257</v>
      </c>
      <c r="B20622" t="s">
        <v>317</v>
      </c>
      <c r="C20622" t="s">
        <v>402</v>
      </c>
      <c r="D20622" t="s">
        <v>1268</v>
      </c>
      <c r="E20622" t="s">
        <v>29</v>
      </c>
      <c r="F20622">
        <v>14074</v>
      </c>
      <c r="G20622">
        <v>2433</v>
      </c>
      <c r="H20622">
        <v>0.17287196248401307</v>
      </c>
      <c r="I20622" t="str">
        <f>VLOOKUP($B20622&amp;$E20622,'Employee List'!$A:$E,5,0)</f>
        <v>E-1392</v>
      </c>
    </row>
    <row r="20623" spans="1:9" x14ac:dyDescent="0.35">
      <c r="A20623" t="s">
        <v>1257</v>
      </c>
      <c r="B20623" t="s">
        <v>317</v>
      </c>
      <c r="C20623" t="s">
        <v>402</v>
      </c>
      <c r="D20623" t="s">
        <v>1268</v>
      </c>
      <c r="E20623" t="s">
        <v>30</v>
      </c>
      <c r="F20623">
        <v>11066</v>
      </c>
      <c r="G20623">
        <v>4105</v>
      </c>
      <c r="H20623">
        <v>0.37095608169166816</v>
      </c>
      <c r="I20623" t="str">
        <f>VLOOKUP($B20623&amp;$E20623,'Employee List'!$A:$E,5,0)</f>
        <v>E-1392</v>
      </c>
    </row>
    <row r="20624" spans="1:9" x14ac:dyDescent="0.35">
      <c r="A20624" t="s">
        <v>1257</v>
      </c>
      <c r="B20624" t="s">
        <v>317</v>
      </c>
      <c r="C20624" t="s">
        <v>402</v>
      </c>
      <c r="D20624" t="s">
        <v>1268</v>
      </c>
      <c r="E20624" t="s">
        <v>31</v>
      </c>
      <c r="F20624">
        <v>10307</v>
      </c>
      <c r="G20624">
        <v>3956</v>
      </c>
      <c r="H20624">
        <v>0.38381682351799745</v>
      </c>
      <c r="I20624" t="str">
        <f>VLOOKUP($B20624&amp;$E20624,'Employee List'!$A:$E,5,0)</f>
        <v>E-1392</v>
      </c>
    </row>
    <row r="20625" spans="1:9" x14ac:dyDescent="0.35">
      <c r="A20625" t="s">
        <v>1257</v>
      </c>
      <c r="B20625" t="s">
        <v>317</v>
      </c>
      <c r="C20625" t="s">
        <v>402</v>
      </c>
      <c r="D20625" t="s">
        <v>1269</v>
      </c>
      <c r="E20625" t="s">
        <v>29</v>
      </c>
      <c r="F20625">
        <v>11052</v>
      </c>
      <c r="G20625">
        <v>13291</v>
      </c>
      <c r="H20625">
        <v>1.2025877669200145</v>
      </c>
      <c r="I20625" t="str">
        <f>VLOOKUP($B20625&amp;$E20625,'Employee List'!$A:$E,5,0)</f>
        <v>E-1392</v>
      </c>
    </row>
    <row r="20626" spans="1:9" x14ac:dyDescent="0.35">
      <c r="A20626" t="s">
        <v>1257</v>
      </c>
      <c r="B20626" t="s">
        <v>317</v>
      </c>
      <c r="C20626" t="s">
        <v>402</v>
      </c>
      <c r="D20626" t="s">
        <v>1269</v>
      </c>
      <c r="E20626" t="s">
        <v>30</v>
      </c>
      <c r="F20626">
        <v>11445</v>
      </c>
      <c r="G20626">
        <v>9418</v>
      </c>
      <c r="H20626">
        <v>0.82289209261686325</v>
      </c>
      <c r="I20626" t="str">
        <f>VLOOKUP($B20626&amp;$E20626,'Employee List'!$A:$E,5,0)</f>
        <v>E-1392</v>
      </c>
    </row>
    <row r="20627" spans="1:9" x14ac:dyDescent="0.35">
      <c r="A20627" t="s">
        <v>1257</v>
      </c>
      <c r="B20627" t="s">
        <v>317</v>
      </c>
      <c r="C20627" t="s">
        <v>402</v>
      </c>
      <c r="D20627" t="s">
        <v>1269</v>
      </c>
      <c r="E20627" t="s">
        <v>31</v>
      </c>
      <c r="F20627">
        <v>9026</v>
      </c>
      <c r="G20627">
        <v>9299</v>
      </c>
      <c r="H20627">
        <v>1.030245956126745</v>
      </c>
      <c r="I20627" t="str">
        <f>VLOOKUP($B20627&amp;$E20627,'Employee List'!$A:$E,5,0)</f>
        <v>E-1392</v>
      </c>
    </row>
    <row r="20628" spans="1:9" x14ac:dyDescent="0.35">
      <c r="A20628" t="s">
        <v>1257</v>
      </c>
      <c r="B20628" t="s">
        <v>317</v>
      </c>
      <c r="C20628" t="s">
        <v>402</v>
      </c>
      <c r="D20628" t="s">
        <v>1270</v>
      </c>
      <c r="E20628" t="s">
        <v>29</v>
      </c>
      <c r="F20628">
        <v>4351</v>
      </c>
      <c r="G20628">
        <v>2266</v>
      </c>
      <c r="H20628">
        <v>0.52079981613422199</v>
      </c>
      <c r="I20628" t="str">
        <f>VLOOKUP($B20628&amp;$E20628,'Employee List'!$A:$E,5,0)</f>
        <v>E-1392</v>
      </c>
    </row>
    <row r="20629" spans="1:9" x14ac:dyDescent="0.35">
      <c r="A20629" t="s">
        <v>1257</v>
      </c>
      <c r="B20629" t="s">
        <v>317</v>
      </c>
      <c r="C20629" t="s">
        <v>402</v>
      </c>
      <c r="D20629" t="s">
        <v>1270</v>
      </c>
      <c r="E20629" t="s">
        <v>30</v>
      </c>
      <c r="F20629">
        <v>7131</v>
      </c>
      <c r="G20629">
        <v>4218</v>
      </c>
      <c r="H20629">
        <v>0.5915018931426167</v>
      </c>
      <c r="I20629" t="str">
        <f>VLOOKUP($B20629&amp;$E20629,'Employee List'!$A:$E,5,0)</f>
        <v>E-1392</v>
      </c>
    </row>
    <row r="20630" spans="1:9" x14ac:dyDescent="0.35">
      <c r="A20630" t="s">
        <v>1257</v>
      </c>
      <c r="B20630" t="s">
        <v>317</v>
      </c>
      <c r="C20630" t="s">
        <v>402</v>
      </c>
      <c r="D20630" t="s">
        <v>1270</v>
      </c>
      <c r="E20630" t="s">
        <v>31</v>
      </c>
      <c r="F20630">
        <v>3650</v>
      </c>
      <c r="G20630">
        <v>4688</v>
      </c>
      <c r="H20630">
        <v>1.2843835616438357</v>
      </c>
      <c r="I20630" t="str">
        <f>VLOOKUP($B20630&amp;$E20630,'Employee List'!$A:$E,5,0)</f>
        <v>E-1392</v>
      </c>
    </row>
    <row r="20631" spans="1:9" x14ac:dyDescent="0.35">
      <c r="A20631" t="s">
        <v>1257</v>
      </c>
      <c r="B20631" t="s">
        <v>317</v>
      </c>
      <c r="C20631" t="s">
        <v>402</v>
      </c>
      <c r="D20631" t="s">
        <v>1271</v>
      </c>
      <c r="E20631" t="s">
        <v>29</v>
      </c>
      <c r="F20631">
        <v>12772</v>
      </c>
      <c r="G20631">
        <v>23393</v>
      </c>
      <c r="H20631">
        <v>1.8315847165674914</v>
      </c>
      <c r="I20631" t="str">
        <f>VLOOKUP($B20631&amp;$E20631,'Employee List'!$A:$E,5,0)</f>
        <v>E-1392</v>
      </c>
    </row>
    <row r="20632" spans="1:9" x14ac:dyDescent="0.35">
      <c r="A20632" t="s">
        <v>1257</v>
      </c>
      <c r="B20632" t="s">
        <v>317</v>
      </c>
      <c r="C20632" t="s">
        <v>402</v>
      </c>
      <c r="D20632" t="s">
        <v>1271</v>
      </c>
      <c r="E20632" t="s">
        <v>30</v>
      </c>
      <c r="F20632">
        <v>16143</v>
      </c>
      <c r="G20632">
        <v>23365</v>
      </c>
      <c r="H20632">
        <v>1.4473765718887444</v>
      </c>
      <c r="I20632" t="str">
        <f>VLOOKUP($B20632&amp;$E20632,'Employee List'!$A:$E,5,0)</f>
        <v>E-1392</v>
      </c>
    </row>
    <row r="20633" spans="1:9" x14ac:dyDescent="0.35">
      <c r="A20633" t="s">
        <v>1257</v>
      </c>
      <c r="B20633" t="s">
        <v>317</v>
      </c>
      <c r="C20633" t="s">
        <v>402</v>
      </c>
      <c r="D20633" t="s">
        <v>1271</v>
      </c>
      <c r="E20633" t="s">
        <v>31</v>
      </c>
      <c r="F20633">
        <v>16568</v>
      </c>
      <c r="G20633">
        <v>26875</v>
      </c>
      <c r="H20633">
        <v>1.6221028488652824</v>
      </c>
      <c r="I20633" t="str">
        <f>VLOOKUP($B20633&amp;$E20633,'Employee List'!$A:$E,5,0)</f>
        <v>E-1392</v>
      </c>
    </row>
    <row r="20634" spans="1:9" x14ac:dyDescent="0.35">
      <c r="A20634" t="s">
        <v>1257</v>
      </c>
      <c r="B20634" t="s">
        <v>317</v>
      </c>
      <c r="C20634" t="s">
        <v>402</v>
      </c>
      <c r="D20634" t="s">
        <v>1258</v>
      </c>
      <c r="E20634" t="s">
        <v>29</v>
      </c>
      <c r="F20634">
        <v>93235</v>
      </c>
      <c r="G20634">
        <v>60255</v>
      </c>
      <c r="H20634">
        <v>0.6462701775084464</v>
      </c>
      <c r="I20634" t="str">
        <f>VLOOKUP($B20634&amp;$E20634,'Employee List'!$A:$E,5,0)</f>
        <v>E-1392</v>
      </c>
    </row>
    <row r="20635" spans="1:9" x14ac:dyDescent="0.35">
      <c r="A20635" t="s">
        <v>1257</v>
      </c>
      <c r="B20635" t="s">
        <v>317</v>
      </c>
      <c r="C20635" t="s">
        <v>402</v>
      </c>
      <c r="D20635" t="s">
        <v>1258</v>
      </c>
      <c r="E20635" t="s">
        <v>30</v>
      </c>
      <c r="F20635">
        <v>88529</v>
      </c>
      <c r="G20635">
        <v>65019</v>
      </c>
      <c r="H20635">
        <v>0.73443730303064536</v>
      </c>
      <c r="I20635" t="str">
        <f>VLOOKUP($B20635&amp;$E20635,'Employee List'!$A:$E,5,0)</f>
        <v>E-1392</v>
      </c>
    </row>
    <row r="20636" spans="1:9" x14ac:dyDescent="0.35">
      <c r="A20636" t="s">
        <v>1257</v>
      </c>
      <c r="B20636" t="s">
        <v>317</v>
      </c>
      <c r="C20636" t="s">
        <v>402</v>
      </c>
      <c r="D20636" t="s">
        <v>1258</v>
      </c>
      <c r="E20636" t="s">
        <v>31</v>
      </c>
      <c r="F20636">
        <v>87393</v>
      </c>
      <c r="G20636">
        <v>54853</v>
      </c>
      <c r="H20636">
        <v>0.62765896582106118</v>
      </c>
      <c r="I20636" t="str">
        <f>VLOOKUP($B20636&amp;$E20636,'Employee List'!$A:$E,5,0)</f>
        <v>E-1392</v>
      </c>
    </row>
    <row r="20637" spans="1:9" x14ac:dyDescent="0.35">
      <c r="A20637" t="s">
        <v>1257</v>
      </c>
      <c r="B20637" t="s">
        <v>317</v>
      </c>
      <c r="C20637" t="s">
        <v>402</v>
      </c>
      <c r="D20637" t="s">
        <v>1272</v>
      </c>
      <c r="E20637" t="s">
        <v>29</v>
      </c>
      <c r="F20637">
        <v>13310</v>
      </c>
      <c r="G20637">
        <v>2485</v>
      </c>
      <c r="H20637">
        <v>0.18670172802404209</v>
      </c>
      <c r="I20637" t="str">
        <f>VLOOKUP($B20637&amp;$E20637,'Employee List'!$A:$E,5,0)</f>
        <v>E-1392</v>
      </c>
    </row>
    <row r="20638" spans="1:9" x14ac:dyDescent="0.35">
      <c r="A20638" t="s">
        <v>1257</v>
      </c>
      <c r="B20638" t="s">
        <v>317</v>
      </c>
      <c r="C20638" t="s">
        <v>402</v>
      </c>
      <c r="D20638" t="s">
        <v>1272</v>
      </c>
      <c r="E20638" t="s">
        <v>30</v>
      </c>
      <c r="F20638">
        <v>10408</v>
      </c>
      <c r="G20638">
        <v>7607</v>
      </c>
      <c r="H20638">
        <v>0.730880092236741</v>
      </c>
      <c r="I20638" t="str">
        <f>VLOOKUP($B20638&amp;$E20638,'Employee List'!$A:$E,5,0)</f>
        <v>E-1392</v>
      </c>
    </row>
    <row r="20639" spans="1:9" x14ac:dyDescent="0.35">
      <c r="A20639" t="s">
        <v>1257</v>
      </c>
      <c r="B20639" t="s">
        <v>317</v>
      </c>
      <c r="C20639" t="s">
        <v>402</v>
      </c>
      <c r="D20639" t="s">
        <v>1272</v>
      </c>
      <c r="E20639" t="s">
        <v>31</v>
      </c>
      <c r="F20639">
        <v>12468</v>
      </c>
      <c r="G20639">
        <v>7482</v>
      </c>
      <c r="H20639">
        <v>0.60009624639076031</v>
      </c>
      <c r="I20639" t="str">
        <f>VLOOKUP($B20639&amp;$E20639,'Employee List'!$A:$E,5,0)</f>
        <v>E-1392</v>
      </c>
    </row>
    <row r="20640" spans="1:9" x14ac:dyDescent="0.35">
      <c r="A20640" t="s">
        <v>1257</v>
      </c>
      <c r="B20640" t="s">
        <v>317</v>
      </c>
      <c r="C20640" t="s">
        <v>402</v>
      </c>
      <c r="D20640" t="s">
        <v>1259</v>
      </c>
      <c r="E20640" t="s">
        <v>29</v>
      </c>
      <c r="F20640">
        <v>9152</v>
      </c>
      <c r="G20640">
        <v>7127</v>
      </c>
      <c r="H20640">
        <v>0.77873688811188813</v>
      </c>
      <c r="I20640" t="str">
        <f>VLOOKUP($B20640&amp;$E20640,'Employee List'!$A:$E,5,0)</f>
        <v>E-1392</v>
      </c>
    </row>
    <row r="20641" spans="1:9" x14ac:dyDescent="0.35">
      <c r="A20641" t="s">
        <v>1257</v>
      </c>
      <c r="B20641" t="s">
        <v>317</v>
      </c>
      <c r="C20641" t="s">
        <v>402</v>
      </c>
      <c r="D20641" t="s">
        <v>1259</v>
      </c>
      <c r="E20641" t="s">
        <v>30</v>
      </c>
      <c r="F20641">
        <v>9266</v>
      </c>
      <c r="G20641">
        <v>12026</v>
      </c>
      <c r="H20641">
        <v>1.2978631556227067</v>
      </c>
      <c r="I20641" t="str">
        <f>VLOOKUP($B20641&amp;$E20641,'Employee List'!$A:$E,5,0)</f>
        <v>E-1392</v>
      </c>
    </row>
    <row r="20642" spans="1:9" x14ac:dyDescent="0.35">
      <c r="A20642" t="s">
        <v>1257</v>
      </c>
      <c r="B20642" t="s">
        <v>317</v>
      </c>
      <c r="C20642" t="s">
        <v>402</v>
      </c>
      <c r="D20642" t="s">
        <v>1259</v>
      </c>
      <c r="E20642" t="s">
        <v>31</v>
      </c>
      <c r="F20642">
        <v>8732</v>
      </c>
      <c r="G20642">
        <v>2968</v>
      </c>
      <c r="H20642">
        <v>0.33989922125515348</v>
      </c>
      <c r="I20642" t="str">
        <f>VLOOKUP($B20642&amp;$E20642,'Employee List'!$A:$E,5,0)</f>
        <v>E-1392</v>
      </c>
    </row>
    <row r="20643" spans="1:9" x14ac:dyDescent="0.35">
      <c r="A20643" t="s">
        <v>1257</v>
      </c>
      <c r="B20643" t="s">
        <v>317</v>
      </c>
      <c r="C20643" t="s">
        <v>402</v>
      </c>
      <c r="D20643" t="s">
        <v>1273</v>
      </c>
      <c r="E20643" t="s">
        <v>29</v>
      </c>
      <c r="F20643">
        <v>12713</v>
      </c>
      <c r="G20643">
        <v>2715</v>
      </c>
      <c r="H20643">
        <v>0.21356092189097775</v>
      </c>
      <c r="I20643" t="str">
        <f>VLOOKUP($B20643&amp;$E20643,'Employee List'!$A:$E,5,0)</f>
        <v>E-1392</v>
      </c>
    </row>
    <row r="20644" spans="1:9" x14ac:dyDescent="0.35">
      <c r="A20644" t="s">
        <v>1257</v>
      </c>
      <c r="B20644" t="s">
        <v>317</v>
      </c>
      <c r="C20644" t="s">
        <v>402</v>
      </c>
      <c r="D20644" t="s">
        <v>1273</v>
      </c>
      <c r="E20644" t="s">
        <v>30</v>
      </c>
      <c r="F20644">
        <v>10404</v>
      </c>
      <c r="G20644">
        <v>5516</v>
      </c>
      <c r="H20644">
        <v>0.53018069973087278</v>
      </c>
      <c r="I20644" t="str">
        <f>VLOOKUP($B20644&amp;$E20644,'Employee List'!$A:$E,5,0)</f>
        <v>E-1392</v>
      </c>
    </row>
    <row r="20645" spans="1:9" x14ac:dyDescent="0.35">
      <c r="A20645" t="s">
        <v>1257</v>
      </c>
      <c r="B20645" t="s">
        <v>317</v>
      </c>
      <c r="C20645" t="s">
        <v>402</v>
      </c>
      <c r="D20645" t="s">
        <v>1273</v>
      </c>
      <c r="E20645" t="s">
        <v>31</v>
      </c>
      <c r="F20645">
        <v>13258</v>
      </c>
      <c r="G20645">
        <v>8387</v>
      </c>
      <c r="H20645">
        <v>0.63259918539749582</v>
      </c>
      <c r="I20645" t="str">
        <f>VLOOKUP($B20645&amp;$E20645,'Employee List'!$A:$E,5,0)</f>
        <v>E-1392</v>
      </c>
    </row>
    <row r="20646" spans="1:9" x14ac:dyDescent="0.35">
      <c r="A20646" t="s">
        <v>1257</v>
      </c>
      <c r="B20646" t="s">
        <v>317</v>
      </c>
      <c r="C20646" t="s">
        <v>402</v>
      </c>
      <c r="D20646" t="s">
        <v>1275</v>
      </c>
      <c r="E20646" t="s">
        <v>29</v>
      </c>
      <c r="F20646">
        <v>1894</v>
      </c>
      <c r="G20646">
        <v>2296</v>
      </c>
      <c r="H20646">
        <v>1.2122492080253431</v>
      </c>
      <c r="I20646" t="str">
        <f>VLOOKUP($B20646&amp;$E20646,'Employee List'!$A:$E,5,0)</f>
        <v>E-1392</v>
      </c>
    </row>
    <row r="20647" spans="1:9" x14ac:dyDescent="0.35">
      <c r="A20647" t="s">
        <v>1257</v>
      </c>
      <c r="B20647" t="s">
        <v>317</v>
      </c>
      <c r="C20647" t="s">
        <v>402</v>
      </c>
      <c r="D20647" t="s">
        <v>1275</v>
      </c>
      <c r="E20647" t="s">
        <v>30</v>
      </c>
      <c r="F20647">
        <v>4639</v>
      </c>
      <c r="G20647">
        <v>5475</v>
      </c>
      <c r="H20647">
        <v>1.1802112524250916</v>
      </c>
      <c r="I20647" t="str">
        <f>VLOOKUP($B20647&amp;$E20647,'Employee List'!$A:$E,5,0)</f>
        <v>E-1392</v>
      </c>
    </row>
    <row r="20648" spans="1:9" x14ac:dyDescent="0.35">
      <c r="A20648" t="s">
        <v>1257</v>
      </c>
      <c r="B20648" t="s">
        <v>317</v>
      </c>
      <c r="C20648" t="s">
        <v>402</v>
      </c>
      <c r="D20648" t="s">
        <v>1275</v>
      </c>
      <c r="E20648" t="s">
        <v>31</v>
      </c>
      <c r="F20648">
        <v>1880</v>
      </c>
      <c r="G20648">
        <v>5972</v>
      </c>
      <c r="H20648">
        <v>3.176595744680851</v>
      </c>
      <c r="I20648" t="str">
        <f>VLOOKUP($B20648&amp;$E20648,'Employee List'!$A:$E,5,0)</f>
        <v>E-1392</v>
      </c>
    </row>
    <row r="20649" spans="1:9" x14ac:dyDescent="0.35">
      <c r="A20649" t="s">
        <v>1257</v>
      </c>
      <c r="B20649" t="s">
        <v>317</v>
      </c>
      <c r="C20649" t="s">
        <v>402</v>
      </c>
      <c r="D20649" t="s">
        <v>1276</v>
      </c>
      <c r="E20649" t="s">
        <v>29</v>
      </c>
      <c r="F20649">
        <v>4705</v>
      </c>
      <c r="G20649">
        <v>4128</v>
      </c>
      <c r="H20649">
        <v>0.87736450584484593</v>
      </c>
      <c r="I20649" t="str">
        <f>VLOOKUP($B20649&amp;$E20649,'Employee List'!$A:$E,5,0)</f>
        <v>E-1392</v>
      </c>
    </row>
    <row r="20650" spans="1:9" x14ac:dyDescent="0.35">
      <c r="A20650" t="s">
        <v>1257</v>
      </c>
      <c r="B20650" t="s">
        <v>317</v>
      </c>
      <c r="C20650" t="s">
        <v>402</v>
      </c>
      <c r="D20650" t="s">
        <v>1276</v>
      </c>
      <c r="E20650" t="s">
        <v>30</v>
      </c>
      <c r="F20650">
        <v>5752</v>
      </c>
      <c r="G20650">
        <v>4035</v>
      </c>
      <c r="H20650">
        <v>0.70149513212795545</v>
      </c>
      <c r="I20650" t="str">
        <f>VLOOKUP($B20650&amp;$E20650,'Employee List'!$A:$E,5,0)</f>
        <v>E-1392</v>
      </c>
    </row>
    <row r="20651" spans="1:9" x14ac:dyDescent="0.35">
      <c r="A20651" t="s">
        <v>1257</v>
      </c>
      <c r="B20651" t="s">
        <v>317</v>
      </c>
      <c r="C20651" t="s">
        <v>402</v>
      </c>
      <c r="D20651" t="s">
        <v>1276</v>
      </c>
      <c r="E20651" t="s">
        <v>31</v>
      </c>
      <c r="F20651">
        <v>5149</v>
      </c>
      <c r="G20651">
        <v>1686</v>
      </c>
      <c r="H20651">
        <v>0.32744222179063898</v>
      </c>
      <c r="I20651" t="str">
        <f>VLOOKUP($B20651&amp;$E20651,'Employee List'!$A:$E,5,0)</f>
        <v>E-1392</v>
      </c>
    </row>
    <row r="20652" spans="1:9" x14ac:dyDescent="0.35">
      <c r="A20652" t="s">
        <v>1257</v>
      </c>
      <c r="B20652" t="s">
        <v>317</v>
      </c>
      <c r="C20652" t="s">
        <v>402</v>
      </c>
      <c r="D20652" t="s">
        <v>1277</v>
      </c>
      <c r="E20652" t="s">
        <v>29</v>
      </c>
      <c r="F20652">
        <v>6993</v>
      </c>
      <c r="G20652">
        <v>5472</v>
      </c>
      <c r="H20652">
        <v>0.78249678249678245</v>
      </c>
      <c r="I20652" t="str">
        <f>VLOOKUP($B20652&amp;$E20652,'Employee List'!$A:$E,5,0)</f>
        <v>E-1392</v>
      </c>
    </row>
    <row r="20653" spans="1:9" x14ac:dyDescent="0.35">
      <c r="A20653" t="s">
        <v>1257</v>
      </c>
      <c r="B20653" t="s">
        <v>317</v>
      </c>
      <c r="C20653" t="s">
        <v>402</v>
      </c>
      <c r="D20653" t="s">
        <v>1277</v>
      </c>
      <c r="E20653" t="s">
        <v>30</v>
      </c>
      <c r="F20653">
        <v>7166</v>
      </c>
      <c r="G20653">
        <v>7721</v>
      </c>
      <c r="H20653">
        <v>1.0774490650293052</v>
      </c>
      <c r="I20653" t="str">
        <f>VLOOKUP($B20653&amp;$E20653,'Employee List'!$A:$E,5,0)</f>
        <v>E-1392</v>
      </c>
    </row>
    <row r="20654" spans="1:9" x14ac:dyDescent="0.35">
      <c r="A20654" t="s">
        <v>1257</v>
      </c>
      <c r="B20654" t="s">
        <v>317</v>
      </c>
      <c r="C20654" t="s">
        <v>402</v>
      </c>
      <c r="D20654" t="s">
        <v>1277</v>
      </c>
      <c r="E20654" t="s">
        <v>31</v>
      </c>
      <c r="F20654">
        <v>5904</v>
      </c>
      <c r="G20654">
        <v>2456</v>
      </c>
      <c r="H20654">
        <v>0.4159891598915989</v>
      </c>
      <c r="I20654" t="str">
        <f>VLOOKUP($B20654&amp;$E20654,'Employee List'!$A:$E,5,0)</f>
        <v>E-1392</v>
      </c>
    </row>
    <row r="20655" spans="1:9" x14ac:dyDescent="0.35">
      <c r="A20655" t="s">
        <v>1257</v>
      </c>
      <c r="B20655" t="s">
        <v>317</v>
      </c>
      <c r="C20655" t="s">
        <v>402</v>
      </c>
      <c r="D20655" t="s">
        <v>1278</v>
      </c>
      <c r="E20655" t="s">
        <v>29</v>
      </c>
      <c r="F20655">
        <v>10713</v>
      </c>
      <c r="G20655">
        <v>9609</v>
      </c>
      <c r="H20655">
        <v>0.89694763371604591</v>
      </c>
      <c r="I20655" t="str">
        <f>VLOOKUP($B20655&amp;$E20655,'Employee List'!$A:$E,5,0)</f>
        <v>E-1392</v>
      </c>
    </row>
    <row r="20656" spans="1:9" x14ac:dyDescent="0.35">
      <c r="A20656" t="s">
        <v>1257</v>
      </c>
      <c r="B20656" t="s">
        <v>317</v>
      </c>
      <c r="C20656" t="s">
        <v>402</v>
      </c>
      <c r="D20656" t="s">
        <v>1278</v>
      </c>
      <c r="E20656" t="s">
        <v>30</v>
      </c>
      <c r="F20656">
        <v>11423</v>
      </c>
      <c r="G20656">
        <v>5517</v>
      </c>
      <c r="H20656">
        <v>0.48297294931279</v>
      </c>
      <c r="I20656" t="str">
        <f>VLOOKUP($B20656&amp;$E20656,'Employee List'!$A:$E,5,0)</f>
        <v>E-1392</v>
      </c>
    </row>
    <row r="20657" spans="1:9" x14ac:dyDescent="0.35">
      <c r="A20657" t="s">
        <v>1257</v>
      </c>
      <c r="B20657" t="s">
        <v>317</v>
      </c>
      <c r="C20657" t="s">
        <v>402</v>
      </c>
      <c r="D20657" t="s">
        <v>1278</v>
      </c>
      <c r="E20657" t="s">
        <v>31</v>
      </c>
      <c r="F20657">
        <v>10376</v>
      </c>
      <c r="G20657">
        <v>6452</v>
      </c>
      <c r="H20657">
        <v>0.62181958365458756</v>
      </c>
      <c r="I20657" t="str">
        <f>VLOOKUP($B20657&amp;$E20657,'Employee List'!$A:$E,5,0)</f>
        <v>E-1392</v>
      </c>
    </row>
    <row r="20658" spans="1:9" x14ac:dyDescent="0.35">
      <c r="A20658" t="s">
        <v>1257</v>
      </c>
      <c r="B20658" t="s">
        <v>317</v>
      </c>
      <c r="C20658" t="s">
        <v>402</v>
      </c>
      <c r="D20658" t="s">
        <v>1279</v>
      </c>
      <c r="E20658" t="s">
        <v>29</v>
      </c>
      <c r="F20658">
        <v>4183</v>
      </c>
      <c r="G20658">
        <v>3388</v>
      </c>
      <c r="H20658">
        <v>0.80994501553908682</v>
      </c>
      <c r="I20658" t="str">
        <f>VLOOKUP($B20658&amp;$E20658,'Employee List'!$A:$E,5,0)</f>
        <v>E-1392</v>
      </c>
    </row>
    <row r="20659" spans="1:9" x14ac:dyDescent="0.35">
      <c r="A20659" t="s">
        <v>1257</v>
      </c>
      <c r="B20659" t="s">
        <v>317</v>
      </c>
      <c r="C20659" t="s">
        <v>402</v>
      </c>
      <c r="D20659" t="s">
        <v>1279</v>
      </c>
      <c r="E20659" t="s">
        <v>30</v>
      </c>
      <c r="F20659">
        <v>3992</v>
      </c>
      <c r="G20659">
        <v>1566</v>
      </c>
      <c r="H20659">
        <v>0.39228456913827653</v>
      </c>
      <c r="I20659" t="str">
        <f>VLOOKUP($B20659&amp;$E20659,'Employee List'!$A:$E,5,0)</f>
        <v>E-1392</v>
      </c>
    </row>
    <row r="20660" spans="1:9" x14ac:dyDescent="0.35">
      <c r="A20660" t="s">
        <v>1257</v>
      </c>
      <c r="B20660" t="s">
        <v>317</v>
      </c>
      <c r="C20660" t="s">
        <v>402</v>
      </c>
      <c r="D20660" t="s">
        <v>1279</v>
      </c>
      <c r="E20660" t="s">
        <v>31</v>
      </c>
      <c r="F20660">
        <v>1240</v>
      </c>
      <c r="G20660">
        <v>1223</v>
      </c>
      <c r="H20660">
        <v>0.9862903225806452</v>
      </c>
      <c r="I20660" t="str">
        <f>VLOOKUP($B20660&amp;$E20660,'Employee List'!$A:$E,5,0)</f>
        <v>E-1392</v>
      </c>
    </row>
    <row r="20661" spans="1:9" x14ac:dyDescent="0.35">
      <c r="A20661" t="s">
        <v>1257</v>
      </c>
      <c r="B20661" t="s">
        <v>317</v>
      </c>
      <c r="C20661" t="s">
        <v>402</v>
      </c>
      <c r="D20661" t="s">
        <v>1280</v>
      </c>
      <c r="E20661" t="s">
        <v>29</v>
      </c>
      <c r="F20661">
        <v>3858</v>
      </c>
      <c r="G20661">
        <v>1857</v>
      </c>
      <c r="H20661">
        <v>0.48133748055987557</v>
      </c>
      <c r="I20661" t="str">
        <f>VLOOKUP($B20661&amp;$E20661,'Employee List'!$A:$E,5,0)</f>
        <v>E-1392</v>
      </c>
    </row>
    <row r="20662" spans="1:9" x14ac:dyDescent="0.35">
      <c r="A20662" t="s">
        <v>1257</v>
      </c>
      <c r="B20662" t="s">
        <v>317</v>
      </c>
      <c r="C20662" t="s">
        <v>402</v>
      </c>
      <c r="D20662" t="s">
        <v>1280</v>
      </c>
      <c r="E20662" t="s">
        <v>30</v>
      </c>
      <c r="F20662">
        <v>3777</v>
      </c>
      <c r="G20662">
        <v>2524</v>
      </c>
      <c r="H20662">
        <v>0.66825522901773893</v>
      </c>
      <c r="I20662" t="str">
        <f>VLOOKUP($B20662&amp;$E20662,'Employee List'!$A:$E,5,0)</f>
        <v>E-1392</v>
      </c>
    </row>
    <row r="20663" spans="1:9" x14ac:dyDescent="0.35">
      <c r="A20663" t="s">
        <v>1257</v>
      </c>
      <c r="B20663" t="s">
        <v>317</v>
      </c>
      <c r="C20663" t="s">
        <v>402</v>
      </c>
      <c r="D20663" t="s">
        <v>1280</v>
      </c>
      <c r="E20663" t="s">
        <v>31</v>
      </c>
      <c r="F20663">
        <v>4332</v>
      </c>
      <c r="G20663">
        <v>3523</v>
      </c>
      <c r="H20663">
        <v>0.81325023084025849</v>
      </c>
      <c r="I20663" t="str">
        <f>VLOOKUP($B20663&amp;$E20663,'Employee List'!$A:$E,5,0)</f>
        <v>E-1392</v>
      </c>
    </row>
    <row r="20664" spans="1:9" x14ac:dyDescent="0.35">
      <c r="A20664" t="s">
        <v>1257</v>
      </c>
      <c r="B20664" t="s">
        <v>317</v>
      </c>
      <c r="C20664" t="s">
        <v>402</v>
      </c>
      <c r="D20664" t="s">
        <v>1262</v>
      </c>
      <c r="E20664" t="s">
        <v>29</v>
      </c>
      <c r="F20664">
        <v>10313</v>
      </c>
      <c r="G20664">
        <v>5571</v>
      </c>
      <c r="H20664">
        <v>0.54019199069136037</v>
      </c>
      <c r="I20664" t="str">
        <f>VLOOKUP($B20664&amp;$E20664,'Employee List'!$A:$E,5,0)</f>
        <v>E-1392</v>
      </c>
    </row>
    <row r="20665" spans="1:9" x14ac:dyDescent="0.35">
      <c r="A20665" t="s">
        <v>1257</v>
      </c>
      <c r="B20665" t="s">
        <v>317</v>
      </c>
      <c r="C20665" t="s">
        <v>402</v>
      </c>
      <c r="D20665" t="s">
        <v>1262</v>
      </c>
      <c r="E20665" t="s">
        <v>30</v>
      </c>
      <c r="F20665">
        <v>11617</v>
      </c>
      <c r="G20665">
        <v>7189</v>
      </c>
      <c r="H20665">
        <v>0.61883446672979259</v>
      </c>
      <c r="I20665" t="str">
        <f>VLOOKUP($B20665&amp;$E20665,'Employee List'!$A:$E,5,0)</f>
        <v>E-1392</v>
      </c>
    </row>
    <row r="20666" spans="1:9" x14ac:dyDescent="0.35">
      <c r="A20666" t="s">
        <v>1257</v>
      </c>
      <c r="B20666" t="s">
        <v>317</v>
      </c>
      <c r="C20666" t="s">
        <v>402</v>
      </c>
      <c r="D20666" t="s">
        <v>1262</v>
      </c>
      <c r="E20666" t="s">
        <v>31</v>
      </c>
      <c r="F20666">
        <v>10670</v>
      </c>
      <c r="G20666">
        <v>8479</v>
      </c>
      <c r="H20666">
        <v>0.79465791940018748</v>
      </c>
      <c r="I20666" t="str">
        <f>VLOOKUP($B20666&amp;$E20666,'Employee List'!$A:$E,5,0)</f>
        <v>E-1392</v>
      </c>
    </row>
    <row r="20667" spans="1:9" x14ac:dyDescent="0.35">
      <c r="A20667" t="s">
        <v>1257</v>
      </c>
      <c r="B20667" t="s">
        <v>317</v>
      </c>
      <c r="C20667" t="s">
        <v>402</v>
      </c>
      <c r="D20667" t="s">
        <v>1281</v>
      </c>
      <c r="E20667" t="s">
        <v>29</v>
      </c>
      <c r="F20667">
        <v>5181</v>
      </c>
      <c r="G20667">
        <v>4922</v>
      </c>
      <c r="H20667">
        <v>0.95000965064659337</v>
      </c>
      <c r="I20667" t="str">
        <f>VLOOKUP($B20667&amp;$E20667,'Employee List'!$A:$E,5,0)</f>
        <v>E-1392</v>
      </c>
    </row>
    <row r="20668" spans="1:9" x14ac:dyDescent="0.35">
      <c r="A20668" t="s">
        <v>1257</v>
      </c>
      <c r="B20668" t="s">
        <v>317</v>
      </c>
      <c r="C20668" t="s">
        <v>402</v>
      </c>
      <c r="D20668" t="s">
        <v>1281</v>
      </c>
      <c r="E20668" t="s">
        <v>30</v>
      </c>
      <c r="F20668">
        <v>5802</v>
      </c>
      <c r="G20668">
        <v>3902</v>
      </c>
      <c r="H20668">
        <v>0.67252671492588767</v>
      </c>
      <c r="I20668" t="str">
        <f>VLOOKUP($B20668&amp;$E20668,'Employee List'!$A:$E,5,0)</f>
        <v>E-1392</v>
      </c>
    </row>
    <row r="20669" spans="1:9" x14ac:dyDescent="0.35">
      <c r="A20669" t="s">
        <v>1257</v>
      </c>
      <c r="B20669" t="s">
        <v>317</v>
      </c>
      <c r="C20669" t="s">
        <v>402</v>
      </c>
      <c r="D20669" t="s">
        <v>1281</v>
      </c>
      <c r="E20669" t="s">
        <v>31</v>
      </c>
      <c r="F20669">
        <v>6777</v>
      </c>
      <c r="G20669">
        <v>2597</v>
      </c>
      <c r="H20669">
        <v>0.38320790910432345</v>
      </c>
      <c r="I20669" t="str">
        <f>VLOOKUP($B20669&amp;$E20669,'Employee List'!$A:$E,5,0)</f>
        <v>E-1392</v>
      </c>
    </row>
    <row r="20670" spans="1:9" x14ac:dyDescent="0.35">
      <c r="A20670" t="s">
        <v>1257</v>
      </c>
      <c r="B20670" t="s">
        <v>318</v>
      </c>
      <c r="C20670" t="s">
        <v>402</v>
      </c>
      <c r="D20670" t="s">
        <v>1274</v>
      </c>
      <c r="E20670" t="s">
        <v>29</v>
      </c>
      <c r="F20670">
        <v>48220</v>
      </c>
      <c r="G20670">
        <v>72465</v>
      </c>
      <c r="H20670">
        <v>1.502799668187474</v>
      </c>
      <c r="I20670" t="str">
        <f>VLOOKUP($B20670&amp;$E20670,'Employee List'!$A:$E,5,0)</f>
        <v>E-1393</v>
      </c>
    </row>
    <row r="20671" spans="1:9" x14ac:dyDescent="0.35">
      <c r="A20671" t="s">
        <v>1257</v>
      </c>
      <c r="B20671" t="s">
        <v>318</v>
      </c>
      <c r="C20671" t="s">
        <v>402</v>
      </c>
      <c r="D20671" t="s">
        <v>1274</v>
      </c>
      <c r="E20671" t="s">
        <v>30</v>
      </c>
      <c r="F20671">
        <v>49516</v>
      </c>
      <c r="G20671">
        <v>61532</v>
      </c>
      <c r="H20671">
        <v>1.2426690362711044</v>
      </c>
      <c r="I20671" t="str">
        <f>VLOOKUP($B20671&amp;$E20671,'Employee List'!$A:$E,5,0)</f>
        <v>E-1393</v>
      </c>
    </row>
    <row r="20672" spans="1:9" x14ac:dyDescent="0.35">
      <c r="A20672" t="s">
        <v>1257</v>
      </c>
      <c r="B20672" t="s">
        <v>318</v>
      </c>
      <c r="C20672" t="s">
        <v>402</v>
      </c>
      <c r="D20672" t="s">
        <v>1274</v>
      </c>
      <c r="E20672" t="s">
        <v>31</v>
      </c>
      <c r="F20672">
        <v>52059</v>
      </c>
      <c r="G20672">
        <v>75678</v>
      </c>
      <c r="H20672">
        <v>1.4536967671296031</v>
      </c>
      <c r="I20672" t="str">
        <f>VLOOKUP($B20672&amp;$E20672,'Employee List'!$A:$E,5,0)</f>
        <v>E-1393</v>
      </c>
    </row>
    <row r="20673" spans="1:9" x14ac:dyDescent="0.35">
      <c r="A20673" t="s">
        <v>1257</v>
      </c>
      <c r="B20673" t="s">
        <v>318</v>
      </c>
      <c r="C20673" t="s">
        <v>402</v>
      </c>
      <c r="D20673" t="s">
        <v>1263</v>
      </c>
      <c r="E20673" t="s">
        <v>29</v>
      </c>
      <c r="F20673">
        <v>4208</v>
      </c>
      <c r="G20673">
        <v>1758</v>
      </c>
      <c r="H20673">
        <v>0.41777566539923955</v>
      </c>
      <c r="I20673" t="str">
        <f>VLOOKUP($B20673&amp;$E20673,'Employee List'!$A:$E,5,0)</f>
        <v>E-1393</v>
      </c>
    </row>
    <row r="20674" spans="1:9" x14ac:dyDescent="0.35">
      <c r="A20674" t="s">
        <v>1257</v>
      </c>
      <c r="B20674" t="s">
        <v>318</v>
      </c>
      <c r="C20674" t="s">
        <v>402</v>
      </c>
      <c r="D20674" t="s">
        <v>1263</v>
      </c>
      <c r="E20674" t="s">
        <v>30</v>
      </c>
      <c r="F20674">
        <v>2479</v>
      </c>
      <c r="G20674">
        <v>5896</v>
      </c>
      <c r="H20674">
        <v>2.3783783783783785</v>
      </c>
      <c r="I20674" t="str">
        <f>VLOOKUP($B20674&amp;$E20674,'Employee List'!$A:$E,5,0)</f>
        <v>E-1393</v>
      </c>
    </row>
    <row r="20675" spans="1:9" x14ac:dyDescent="0.35">
      <c r="A20675" t="s">
        <v>1257</v>
      </c>
      <c r="B20675" t="s">
        <v>318</v>
      </c>
      <c r="C20675" t="s">
        <v>402</v>
      </c>
      <c r="D20675" t="s">
        <v>1263</v>
      </c>
      <c r="E20675" t="s">
        <v>31</v>
      </c>
      <c r="F20675">
        <v>3198</v>
      </c>
      <c r="G20675">
        <v>4161</v>
      </c>
      <c r="H20675">
        <v>1.3011257035647279</v>
      </c>
      <c r="I20675" t="str">
        <f>VLOOKUP($B20675&amp;$E20675,'Employee List'!$A:$E,5,0)</f>
        <v>E-1393</v>
      </c>
    </row>
    <row r="20676" spans="1:9" x14ac:dyDescent="0.35">
      <c r="A20676" t="s">
        <v>1257</v>
      </c>
      <c r="B20676" t="s">
        <v>318</v>
      </c>
      <c r="C20676" t="s">
        <v>402</v>
      </c>
      <c r="D20676" t="s">
        <v>1264</v>
      </c>
      <c r="E20676" t="s">
        <v>29</v>
      </c>
      <c r="F20676">
        <v>4854</v>
      </c>
      <c r="G20676">
        <v>4336</v>
      </c>
      <c r="H20676">
        <v>0.89328388957560778</v>
      </c>
      <c r="I20676" t="str">
        <f>VLOOKUP($B20676&amp;$E20676,'Employee List'!$A:$E,5,0)</f>
        <v>E-1393</v>
      </c>
    </row>
    <row r="20677" spans="1:9" x14ac:dyDescent="0.35">
      <c r="A20677" t="s">
        <v>1257</v>
      </c>
      <c r="B20677" t="s">
        <v>318</v>
      </c>
      <c r="C20677" t="s">
        <v>402</v>
      </c>
      <c r="D20677" t="s">
        <v>1264</v>
      </c>
      <c r="E20677" t="s">
        <v>30</v>
      </c>
      <c r="F20677">
        <v>4039</v>
      </c>
      <c r="G20677">
        <v>5069</v>
      </c>
      <c r="H20677">
        <v>1.2550136172319881</v>
      </c>
      <c r="I20677" t="str">
        <f>VLOOKUP($B20677&amp;$E20677,'Employee List'!$A:$E,5,0)</f>
        <v>E-1393</v>
      </c>
    </row>
    <row r="20678" spans="1:9" x14ac:dyDescent="0.35">
      <c r="A20678" t="s">
        <v>1257</v>
      </c>
      <c r="B20678" t="s">
        <v>318</v>
      </c>
      <c r="C20678" t="s">
        <v>402</v>
      </c>
      <c r="D20678" t="s">
        <v>1264</v>
      </c>
      <c r="E20678" t="s">
        <v>31</v>
      </c>
      <c r="F20678">
        <v>3406</v>
      </c>
      <c r="G20678">
        <v>4390</v>
      </c>
      <c r="H20678">
        <v>1.2889019377568995</v>
      </c>
      <c r="I20678" t="str">
        <f>VLOOKUP($B20678&amp;$E20678,'Employee List'!$A:$E,5,0)</f>
        <v>E-1393</v>
      </c>
    </row>
    <row r="20679" spans="1:9" x14ac:dyDescent="0.35">
      <c r="A20679" t="s">
        <v>1257</v>
      </c>
      <c r="B20679" t="s">
        <v>318</v>
      </c>
      <c r="C20679" t="s">
        <v>402</v>
      </c>
      <c r="D20679" t="s">
        <v>1265</v>
      </c>
      <c r="E20679" t="s">
        <v>29</v>
      </c>
      <c r="F20679">
        <v>14043</v>
      </c>
      <c r="G20679">
        <v>10220</v>
      </c>
      <c r="H20679">
        <v>0.72776472263761305</v>
      </c>
      <c r="I20679" t="str">
        <f>VLOOKUP($B20679&amp;$E20679,'Employee List'!$A:$E,5,0)</f>
        <v>E-1393</v>
      </c>
    </row>
    <row r="20680" spans="1:9" x14ac:dyDescent="0.35">
      <c r="A20680" t="s">
        <v>1257</v>
      </c>
      <c r="B20680" t="s">
        <v>318</v>
      </c>
      <c r="C20680" t="s">
        <v>402</v>
      </c>
      <c r="D20680" t="s">
        <v>1265</v>
      </c>
      <c r="E20680" t="s">
        <v>30</v>
      </c>
      <c r="F20680">
        <v>12129</v>
      </c>
      <c r="G20680">
        <v>10855</v>
      </c>
      <c r="H20680">
        <v>0.894962486602358</v>
      </c>
      <c r="I20680" t="str">
        <f>VLOOKUP($B20680&amp;$E20680,'Employee List'!$A:$E,5,0)</f>
        <v>E-1393</v>
      </c>
    </row>
    <row r="20681" spans="1:9" x14ac:dyDescent="0.35">
      <c r="A20681" t="s">
        <v>1257</v>
      </c>
      <c r="B20681" t="s">
        <v>318</v>
      </c>
      <c r="C20681" t="s">
        <v>402</v>
      </c>
      <c r="D20681" t="s">
        <v>1265</v>
      </c>
      <c r="E20681" t="s">
        <v>31</v>
      </c>
      <c r="F20681">
        <v>13669</v>
      </c>
      <c r="G20681">
        <v>10936</v>
      </c>
      <c r="H20681">
        <v>0.80005852659302068</v>
      </c>
      <c r="I20681" t="str">
        <f>VLOOKUP($B20681&amp;$E20681,'Employee List'!$A:$E,5,0)</f>
        <v>E-1393</v>
      </c>
    </row>
    <row r="20682" spans="1:9" x14ac:dyDescent="0.35">
      <c r="A20682" t="s">
        <v>1257</v>
      </c>
      <c r="B20682" t="s">
        <v>318</v>
      </c>
      <c r="C20682" t="s">
        <v>402</v>
      </c>
      <c r="D20682" t="s">
        <v>1260</v>
      </c>
      <c r="E20682" t="s">
        <v>29</v>
      </c>
      <c r="F20682">
        <v>84666</v>
      </c>
      <c r="G20682">
        <v>40045</v>
      </c>
      <c r="H20682">
        <v>0.47297616516665486</v>
      </c>
      <c r="I20682" t="str">
        <f>VLOOKUP($B20682&amp;$E20682,'Employee List'!$A:$E,5,0)</f>
        <v>E-1393</v>
      </c>
    </row>
    <row r="20683" spans="1:9" x14ac:dyDescent="0.35">
      <c r="A20683" t="s">
        <v>1257</v>
      </c>
      <c r="B20683" t="s">
        <v>318</v>
      </c>
      <c r="C20683" t="s">
        <v>402</v>
      </c>
      <c r="D20683" t="s">
        <v>1260</v>
      </c>
      <c r="E20683" t="s">
        <v>30</v>
      </c>
      <c r="F20683">
        <v>83490</v>
      </c>
      <c r="G20683">
        <v>111353</v>
      </c>
      <c r="H20683">
        <v>1.3337285902503293</v>
      </c>
      <c r="I20683" t="str">
        <f>VLOOKUP($B20683&amp;$E20683,'Employee List'!$A:$E,5,0)</f>
        <v>E-1393</v>
      </c>
    </row>
    <row r="20684" spans="1:9" x14ac:dyDescent="0.35">
      <c r="A20684" t="s">
        <v>1257</v>
      </c>
      <c r="B20684" t="s">
        <v>318</v>
      </c>
      <c r="C20684" t="s">
        <v>402</v>
      </c>
      <c r="D20684" t="s">
        <v>1260</v>
      </c>
      <c r="E20684" t="s">
        <v>31</v>
      </c>
      <c r="F20684">
        <v>95869</v>
      </c>
      <c r="G20684">
        <v>157137</v>
      </c>
      <c r="H20684">
        <v>1.6390804118119517</v>
      </c>
      <c r="I20684" t="str">
        <f>VLOOKUP($B20684&amp;$E20684,'Employee List'!$A:$E,5,0)</f>
        <v>E-1393</v>
      </c>
    </row>
    <row r="20685" spans="1:9" x14ac:dyDescent="0.35">
      <c r="A20685" t="s">
        <v>1257</v>
      </c>
      <c r="B20685" t="s">
        <v>318</v>
      </c>
      <c r="C20685" t="s">
        <v>402</v>
      </c>
      <c r="D20685" t="s">
        <v>1261</v>
      </c>
      <c r="E20685" t="s">
        <v>29</v>
      </c>
      <c r="F20685">
        <v>57495</v>
      </c>
      <c r="G20685">
        <v>65736</v>
      </c>
      <c r="H20685">
        <v>1.1433342029741718</v>
      </c>
      <c r="I20685" t="str">
        <f>VLOOKUP($B20685&amp;$E20685,'Employee List'!$A:$E,5,0)</f>
        <v>E-1393</v>
      </c>
    </row>
    <row r="20686" spans="1:9" x14ac:dyDescent="0.35">
      <c r="A20686" t="s">
        <v>1257</v>
      </c>
      <c r="B20686" t="s">
        <v>318</v>
      </c>
      <c r="C20686" t="s">
        <v>402</v>
      </c>
      <c r="D20686" t="s">
        <v>1261</v>
      </c>
      <c r="E20686" t="s">
        <v>30</v>
      </c>
      <c r="F20686">
        <v>61481</v>
      </c>
      <c r="G20686">
        <v>40391</v>
      </c>
      <c r="H20686">
        <v>0.65696719311657259</v>
      </c>
      <c r="I20686" t="str">
        <f>VLOOKUP($B20686&amp;$E20686,'Employee List'!$A:$E,5,0)</f>
        <v>E-1393</v>
      </c>
    </row>
    <row r="20687" spans="1:9" x14ac:dyDescent="0.35">
      <c r="A20687" t="s">
        <v>1257</v>
      </c>
      <c r="B20687" t="s">
        <v>318</v>
      </c>
      <c r="C20687" t="s">
        <v>402</v>
      </c>
      <c r="D20687" t="s">
        <v>1261</v>
      </c>
      <c r="E20687" t="s">
        <v>31</v>
      </c>
      <c r="F20687">
        <v>60780</v>
      </c>
      <c r="G20687">
        <v>38307</v>
      </c>
      <c r="H20687">
        <v>0.63025666337611053</v>
      </c>
      <c r="I20687" t="str">
        <f>VLOOKUP($B20687&amp;$E20687,'Employee List'!$A:$E,5,0)</f>
        <v>E-1393</v>
      </c>
    </row>
    <row r="20688" spans="1:9" x14ac:dyDescent="0.35">
      <c r="A20688" t="s">
        <v>1257</v>
      </c>
      <c r="B20688" t="s">
        <v>318</v>
      </c>
      <c r="C20688" t="s">
        <v>402</v>
      </c>
      <c r="D20688" t="s">
        <v>1266</v>
      </c>
      <c r="E20688" t="s">
        <v>29</v>
      </c>
      <c r="F20688">
        <v>108479</v>
      </c>
      <c r="G20688">
        <v>109598</v>
      </c>
      <c r="H20688">
        <v>1.0103153605767015</v>
      </c>
      <c r="I20688" t="str">
        <f>VLOOKUP($B20688&amp;$E20688,'Employee List'!$A:$E,5,0)</f>
        <v>E-1393</v>
      </c>
    </row>
    <row r="20689" spans="1:9" x14ac:dyDescent="0.35">
      <c r="A20689" t="s">
        <v>1257</v>
      </c>
      <c r="B20689" t="s">
        <v>318</v>
      </c>
      <c r="C20689" t="s">
        <v>402</v>
      </c>
      <c r="D20689" t="s">
        <v>1266</v>
      </c>
      <c r="E20689" t="s">
        <v>30</v>
      </c>
      <c r="F20689">
        <v>113563</v>
      </c>
      <c r="G20689">
        <v>107777</v>
      </c>
      <c r="H20689">
        <v>0.94905030687812053</v>
      </c>
      <c r="I20689" t="str">
        <f>VLOOKUP($B20689&amp;$E20689,'Employee List'!$A:$E,5,0)</f>
        <v>E-1393</v>
      </c>
    </row>
    <row r="20690" spans="1:9" x14ac:dyDescent="0.35">
      <c r="A20690" t="s">
        <v>1257</v>
      </c>
      <c r="B20690" t="s">
        <v>318</v>
      </c>
      <c r="C20690" t="s">
        <v>402</v>
      </c>
      <c r="D20690" t="s">
        <v>1266</v>
      </c>
      <c r="E20690" t="s">
        <v>31</v>
      </c>
      <c r="F20690">
        <v>115049</v>
      </c>
      <c r="G20690">
        <v>101935</v>
      </c>
      <c r="H20690">
        <v>0.88601378543055564</v>
      </c>
      <c r="I20690" t="str">
        <f>VLOOKUP($B20690&amp;$E20690,'Employee List'!$A:$E,5,0)</f>
        <v>E-1393</v>
      </c>
    </row>
    <row r="20691" spans="1:9" x14ac:dyDescent="0.35">
      <c r="A20691" t="s">
        <v>1257</v>
      </c>
      <c r="B20691" t="s">
        <v>318</v>
      </c>
      <c r="C20691" t="s">
        <v>402</v>
      </c>
      <c r="D20691" t="s">
        <v>1267</v>
      </c>
      <c r="E20691" t="s">
        <v>29</v>
      </c>
      <c r="F20691">
        <v>128585</v>
      </c>
      <c r="G20691">
        <v>96510</v>
      </c>
      <c r="H20691">
        <v>0.75055410817747015</v>
      </c>
      <c r="I20691" t="str">
        <f>VLOOKUP($B20691&amp;$E20691,'Employee List'!$A:$E,5,0)</f>
        <v>E-1393</v>
      </c>
    </row>
    <row r="20692" spans="1:9" x14ac:dyDescent="0.35">
      <c r="A20692" t="s">
        <v>1257</v>
      </c>
      <c r="B20692" t="s">
        <v>318</v>
      </c>
      <c r="C20692" t="s">
        <v>402</v>
      </c>
      <c r="D20692" t="s">
        <v>1267</v>
      </c>
      <c r="E20692" t="s">
        <v>30</v>
      </c>
      <c r="F20692">
        <v>131275</v>
      </c>
      <c r="G20692">
        <v>107035</v>
      </c>
      <c r="H20692">
        <v>0.81534945724623886</v>
      </c>
      <c r="I20692" t="str">
        <f>VLOOKUP($B20692&amp;$E20692,'Employee List'!$A:$E,5,0)</f>
        <v>E-1393</v>
      </c>
    </row>
    <row r="20693" spans="1:9" x14ac:dyDescent="0.35">
      <c r="A20693" t="s">
        <v>1257</v>
      </c>
      <c r="B20693" t="s">
        <v>318</v>
      </c>
      <c r="C20693" t="s">
        <v>402</v>
      </c>
      <c r="D20693" t="s">
        <v>1267</v>
      </c>
      <c r="E20693" t="s">
        <v>31</v>
      </c>
      <c r="F20693">
        <v>128798</v>
      </c>
      <c r="G20693">
        <v>109142</v>
      </c>
      <c r="H20693">
        <v>0.8473889346107859</v>
      </c>
      <c r="I20693" t="str">
        <f>VLOOKUP($B20693&amp;$E20693,'Employee List'!$A:$E,5,0)</f>
        <v>E-1393</v>
      </c>
    </row>
    <row r="20694" spans="1:9" x14ac:dyDescent="0.35">
      <c r="A20694" t="s">
        <v>1257</v>
      </c>
      <c r="B20694" t="s">
        <v>318</v>
      </c>
      <c r="C20694" t="s">
        <v>402</v>
      </c>
      <c r="D20694" t="s">
        <v>1268</v>
      </c>
      <c r="E20694" t="s">
        <v>29</v>
      </c>
      <c r="F20694">
        <v>16769</v>
      </c>
      <c r="G20694">
        <v>7161</v>
      </c>
      <c r="H20694">
        <v>0.42703798676128568</v>
      </c>
      <c r="I20694" t="str">
        <f>VLOOKUP($B20694&amp;$E20694,'Employee List'!$A:$E,5,0)</f>
        <v>E-1393</v>
      </c>
    </row>
    <row r="20695" spans="1:9" x14ac:dyDescent="0.35">
      <c r="A20695" t="s">
        <v>1257</v>
      </c>
      <c r="B20695" t="s">
        <v>318</v>
      </c>
      <c r="C20695" t="s">
        <v>402</v>
      </c>
      <c r="D20695" t="s">
        <v>1268</v>
      </c>
      <c r="E20695" t="s">
        <v>30</v>
      </c>
      <c r="F20695">
        <v>12462</v>
      </c>
      <c r="G20695">
        <v>4837</v>
      </c>
      <c r="H20695">
        <v>0.38813994543411973</v>
      </c>
      <c r="I20695" t="str">
        <f>VLOOKUP($B20695&amp;$E20695,'Employee List'!$A:$E,5,0)</f>
        <v>E-1393</v>
      </c>
    </row>
    <row r="20696" spans="1:9" x14ac:dyDescent="0.35">
      <c r="A20696" t="s">
        <v>1257</v>
      </c>
      <c r="B20696" t="s">
        <v>318</v>
      </c>
      <c r="C20696" t="s">
        <v>402</v>
      </c>
      <c r="D20696" t="s">
        <v>1268</v>
      </c>
      <c r="E20696" t="s">
        <v>31</v>
      </c>
      <c r="F20696">
        <v>12181</v>
      </c>
      <c r="G20696">
        <v>5323</v>
      </c>
      <c r="H20696">
        <v>0.43699203677858961</v>
      </c>
      <c r="I20696" t="str">
        <f>VLOOKUP($B20696&amp;$E20696,'Employee List'!$A:$E,5,0)</f>
        <v>E-1393</v>
      </c>
    </row>
    <row r="20697" spans="1:9" x14ac:dyDescent="0.35">
      <c r="A20697" t="s">
        <v>1257</v>
      </c>
      <c r="B20697" t="s">
        <v>318</v>
      </c>
      <c r="C20697" t="s">
        <v>402</v>
      </c>
      <c r="D20697" t="s">
        <v>1269</v>
      </c>
      <c r="E20697" t="s">
        <v>29</v>
      </c>
      <c r="F20697">
        <v>5969</v>
      </c>
      <c r="G20697">
        <v>6621</v>
      </c>
      <c r="H20697">
        <v>1.1092310269726922</v>
      </c>
      <c r="I20697" t="str">
        <f>VLOOKUP($B20697&amp;$E20697,'Employee List'!$A:$E,5,0)</f>
        <v>E-1393</v>
      </c>
    </row>
    <row r="20698" spans="1:9" x14ac:dyDescent="0.35">
      <c r="A20698" t="s">
        <v>1257</v>
      </c>
      <c r="B20698" t="s">
        <v>318</v>
      </c>
      <c r="C20698" t="s">
        <v>402</v>
      </c>
      <c r="D20698" t="s">
        <v>1269</v>
      </c>
      <c r="E20698" t="s">
        <v>30</v>
      </c>
      <c r="F20698">
        <v>5882</v>
      </c>
      <c r="G20698">
        <v>4630</v>
      </c>
      <c r="H20698">
        <v>0.78714722883373001</v>
      </c>
      <c r="I20698" t="str">
        <f>VLOOKUP($B20698&amp;$E20698,'Employee List'!$A:$E,5,0)</f>
        <v>E-1393</v>
      </c>
    </row>
    <row r="20699" spans="1:9" x14ac:dyDescent="0.35">
      <c r="A20699" t="s">
        <v>1257</v>
      </c>
      <c r="B20699" t="s">
        <v>318</v>
      </c>
      <c r="C20699" t="s">
        <v>402</v>
      </c>
      <c r="D20699" t="s">
        <v>1269</v>
      </c>
      <c r="E20699" t="s">
        <v>31</v>
      </c>
      <c r="F20699">
        <v>3968</v>
      </c>
      <c r="G20699">
        <v>2595</v>
      </c>
      <c r="H20699">
        <v>0.65398185483870963</v>
      </c>
      <c r="I20699" t="str">
        <f>VLOOKUP($B20699&amp;$E20699,'Employee List'!$A:$E,5,0)</f>
        <v>E-1393</v>
      </c>
    </row>
    <row r="20700" spans="1:9" x14ac:dyDescent="0.35">
      <c r="A20700" t="s">
        <v>1257</v>
      </c>
      <c r="B20700" t="s">
        <v>318</v>
      </c>
      <c r="C20700" t="s">
        <v>402</v>
      </c>
      <c r="D20700" t="s">
        <v>1270</v>
      </c>
      <c r="E20700" t="s">
        <v>29</v>
      </c>
      <c r="F20700">
        <v>5161</v>
      </c>
      <c r="G20700">
        <v>4869</v>
      </c>
      <c r="H20700">
        <v>0.94342181747723308</v>
      </c>
      <c r="I20700" t="str">
        <f>VLOOKUP($B20700&amp;$E20700,'Employee List'!$A:$E,5,0)</f>
        <v>E-1393</v>
      </c>
    </row>
    <row r="20701" spans="1:9" x14ac:dyDescent="0.35">
      <c r="A20701" t="s">
        <v>1257</v>
      </c>
      <c r="B20701" t="s">
        <v>318</v>
      </c>
      <c r="C20701" t="s">
        <v>402</v>
      </c>
      <c r="D20701" t="s">
        <v>1270</v>
      </c>
      <c r="E20701" t="s">
        <v>30</v>
      </c>
      <c r="F20701">
        <v>8453</v>
      </c>
      <c r="G20701">
        <v>6569</v>
      </c>
      <c r="H20701">
        <v>0.77712054891754412</v>
      </c>
      <c r="I20701" t="str">
        <f>VLOOKUP($B20701&amp;$E20701,'Employee List'!$A:$E,5,0)</f>
        <v>E-1393</v>
      </c>
    </row>
    <row r="20702" spans="1:9" x14ac:dyDescent="0.35">
      <c r="A20702" t="s">
        <v>1257</v>
      </c>
      <c r="B20702" t="s">
        <v>318</v>
      </c>
      <c r="C20702" t="s">
        <v>402</v>
      </c>
      <c r="D20702" t="s">
        <v>1270</v>
      </c>
      <c r="E20702" t="s">
        <v>31</v>
      </c>
      <c r="F20702">
        <v>7229</v>
      </c>
      <c r="G20702">
        <v>4568</v>
      </c>
      <c r="H20702">
        <v>0.63189929450823079</v>
      </c>
      <c r="I20702" t="str">
        <f>VLOOKUP($B20702&amp;$E20702,'Employee List'!$A:$E,5,0)</f>
        <v>E-1393</v>
      </c>
    </row>
    <row r="20703" spans="1:9" x14ac:dyDescent="0.35">
      <c r="A20703" t="s">
        <v>1257</v>
      </c>
      <c r="B20703" t="s">
        <v>318</v>
      </c>
      <c r="C20703" t="s">
        <v>402</v>
      </c>
      <c r="D20703" t="s">
        <v>1271</v>
      </c>
      <c r="E20703" t="s">
        <v>29</v>
      </c>
      <c r="F20703">
        <v>29167</v>
      </c>
      <c r="G20703">
        <v>61921</v>
      </c>
      <c r="H20703">
        <v>2.1229814516405527</v>
      </c>
      <c r="I20703" t="str">
        <f>VLOOKUP($B20703&amp;$E20703,'Employee List'!$A:$E,5,0)</f>
        <v>E-1393</v>
      </c>
    </row>
    <row r="20704" spans="1:9" x14ac:dyDescent="0.35">
      <c r="A20704" t="s">
        <v>1257</v>
      </c>
      <c r="B20704" t="s">
        <v>318</v>
      </c>
      <c r="C20704" t="s">
        <v>402</v>
      </c>
      <c r="D20704" t="s">
        <v>1271</v>
      </c>
      <c r="E20704" t="s">
        <v>30</v>
      </c>
      <c r="F20704">
        <v>31184</v>
      </c>
      <c r="G20704">
        <v>60149</v>
      </c>
      <c r="H20704">
        <v>1.928841713699333</v>
      </c>
      <c r="I20704" t="str">
        <f>VLOOKUP($B20704&amp;$E20704,'Employee List'!$A:$E,5,0)</f>
        <v>E-1393</v>
      </c>
    </row>
    <row r="20705" spans="1:9" x14ac:dyDescent="0.35">
      <c r="A20705" t="s">
        <v>1257</v>
      </c>
      <c r="B20705" t="s">
        <v>318</v>
      </c>
      <c r="C20705" t="s">
        <v>402</v>
      </c>
      <c r="D20705" t="s">
        <v>1271</v>
      </c>
      <c r="E20705" t="s">
        <v>31</v>
      </c>
      <c r="F20705">
        <v>29939</v>
      </c>
      <c r="G20705">
        <v>79391</v>
      </c>
      <c r="H20705">
        <v>2.6517585757707338</v>
      </c>
      <c r="I20705" t="str">
        <f>VLOOKUP($B20705&amp;$E20705,'Employee List'!$A:$E,5,0)</f>
        <v>E-1393</v>
      </c>
    </row>
    <row r="20706" spans="1:9" x14ac:dyDescent="0.35">
      <c r="A20706" t="s">
        <v>1257</v>
      </c>
      <c r="B20706" t="s">
        <v>318</v>
      </c>
      <c r="C20706" t="s">
        <v>402</v>
      </c>
      <c r="D20706" t="s">
        <v>1258</v>
      </c>
      <c r="E20706" t="s">
        <v>29</v>
      </c>
      <c r="F20706">
        <v>152289</v>
      </c>
      <c r="G20706">
        <v>176629</v>
      </c>
      <c r="H20706">
        <v>1.1598276960253202</v>
      </c>
      <c r="I20706" t="str">
        <f>VLOOKUP($B20706&amp;$E20706,'Employee List'!$A:$E,5,0)</f>
        <v>E-1393</v>
      </c>
    </row>
    <row r="20707" spans="1:9" x14ac:dyDescent="0.35">
      <c r="A20707" t="s">
        <v>1257</v>
      </c>
      <c r="B20707" t="s">
        <v>318</v>
      </c>
      <c r="C20707" t="s">
        <v>402</v>
      </c>
      <c r="D20707" t="s">
        <v>1258</v>
      </c>
      <c r="E20707" t="s">
        <v>30</v>
      </c>
      <c r="F20707">
        <v>150536</v>
      </c>
      <c r="G20707">
        <v>160681</v>
      </c>
      <c r="H20707">
        <v>1.0673925174044747</v>
      </c>
      <c r="I20707" t="str">
        <f>VLOOKUP($B20707&amp;$E20707,'Employee List'!$A:$E,5,0)</f>
        <v>E-1393</v>
      </c>
    </row>
    <row r="20708" spans="1:9" x14ac:dyDescent="0.35">
      <c r="A20708" t="s">
        <v>1257</v>
      </c>
      <c r="B20708" t="s">
        <v>318</v>
      </c>
      <c r="C20708" t="s">
        <v>402</v>
      </c>
      <c r="D20708" t="s">
        <v>1258</v>
      </c>
      <c r="E20708" t="s">
        <v>31</v>
      </c>
      <c r="F20708">
        <v>140006</v>
      </c>
      <c r="G20708">
        <v>156717</v>
      </c>
      <c r="H20708">
        <v>1.119359170321272</v>
      </c>
      <c r="I20708" t="str">
        <f>VLOOKUP($B20708&amp;$E20708,'Employee List'!$A:$E,5,0)</f>
        <v>E-1393</v>
      </c>
    </row>
    <row r="20709" spans="1:9" x14ac:dyDescent="0.35">
      <c r="A20709" t="s">
        <v>1257</v>
      </c>
      <c r="B20709" t="s">
        <v>318</v>
      </c>
      <c r="C20709" t="s">
        <v>402</v>
      </c>
      <c r="D20709" t="s">
        <v>1272</v>
      </c>
      <c r="E20709" t="s">
        <v>29</v>
      </c>
      <c r="F20709">
        <v>9654</v>
      </c>
      <c r="G20709">
        <v>8985</v>
      </c>
      <c r="H20709">
        <v>0.93070229956494721</v>
      </c>
      <c r="I20709" t="str">
        <f>VLOOKUP($B20709&amp;$E20709,'Employee List'!$A:$E,5,0)</f>
        <v>E-1393</v>
      </c>
    </row>
    <row r="20710" spans="1:9" x14ac:dyDescent="0.35">
      <c r="A20710" t="s">
        <v>1257</v>
      </c>
      <c r="B20710" t="s">
        <v>318</v>
      </c>
      <c r="C20710" t="s">
        <v>402</v>
      </c>
      <c r="D20710" t="s">
        <v>1272</v>
      </c>
      <c r="E20710" t="s">
        <v>30</v>
      </c>
      <c r="F20710">
        <v>12038</v>
      </c>
      <c r="G20710">
        <v>5223</v>
      </c>
      <c r="H20710">
        <v>0.43387605914603755</v>
      </c>
      <c r="I20710" t="str">
        <f>VLOOKUP($B20710&amp;$E20710,'Employee List'!$A:$E,5,0)</f>
        <v>E-1393</v>
      </c>
    </row>
    <row r="20711" spans="1:9" x14ac:dyDescent="0.35">
      <c r="A20711" t="s">
        <v>1257</v>
      </c>
      <c r="B20711" t="s">
        <v>318</v>
      </c>
      <c r="C20711" t="s">
        <v>402</v>
      </c>
      <c r="D20711" t="s">
        <v>1272</v>
      </c>
      <c r="E20711" t="s">
        <v>31</v>
      </c>
      <c r="F20711">
        <v>12560</v>
      </c>
      <c r="G20711">
        <v>5040</v>
      </c>
      <c r="H20711">
        <v>0.40127388535031849</v>
      </c>
      <c r="I20711" t="str">
        <f>VLOOKUP($B20711&amp;$E20711,'Employee List'!$A:$E,5,0)</f>
        <v>E-1393</v>
      </c>
    </row>
    <row r="20712" spans="1:9" x14ac:dyDescent="0.35">
      <c r="A20712" t="s">
        <v>1257</v>
      </c>
      <c r="B20712" t="s">
        <v>318</v>
      </c>
      <c r="C20712" t="s">
        <v>402</v>
      </c>
      <c r="D20712" t="s">
        <v>1259</v>
      </c>
      <c r="E20712" t="s">
        <v>29</v>
      </c>
      <c r="F20712">
        <v>12603</v>
      </c>
      <c r="G20712">
        <v>11831</v>
      </c>
      <c r="H20712">
        <v>0.93874474331508373</v>
      </c>
      <c r="I20712" t="str">
        <f>VLOOKUP($B20712&amp;$E20712,'Employee List'!$A:$E,5,0)</f>
        <v>E-1393</v>
      </c>
    </row>
    <row r="20713" spans="1:9" x14ac:dyDescent="0.35">
      <c r="A20713" t="s">
        <v>1257</v>
      </c>
      <c r="B20713" t="s">
        <v>318</v>
      </c>
      <c r="C20713" t="s">
        <v>402</v>
      </c>
      <c r="D20713" t="s">
        <v>1259</v>
      </c>
      <c r="E20713" t="s">
        <v>30</v>
      </c>
      <c r="F20713">
        <v>15106</v>
      </c>
      <c r="G20713">
        <v>11780</v>
      </c>
      <c r="H20713">
        <v>0.77982258705150276</v>
      </c>
      <c r="I20713" t="str">
        <f>VLOOKUP($B20713&amp;$E20713,'Employee List'!$A:$E,5,0)</f>
        <v>E-1393</v>
      </c>
    </row>
    <row r="20714" spans="1:9" x14ac:dyDescent="0.35">
      <c r="A20714" t="s">
        <v>1257</v>
      </c>
      <c r="B20714" t="s">
        <v>318</v>
      </c>
      <c r="C20714" t="s">
        <v>402</v>
      </c>
      <c r="D20714" t="s">
        <v>1259</v>
      </c>
      <c r="E20714" t="s">
        <v>31</v>
      </c>
      <c r="F20714">
        <v>14949</v>
      </c>
      <c r="G20714">
        <v>6519</v>
      </c>
      <c r="H20714">
        <v>0.43608268111579368</v>
      </c>
      <c r="I20714" t="str">
        <f>VLOOKUP($B20714&amp;$E20714,'Employee List'!$A:$E,5,0)</f>
        <v>E-1393</v>
      </c>
    </row>
    <row r="20715" spans="1:9" x14ac:dyDescent="0.35">
      <c r="A20715" t="s">
        <v>1257</v>
      </c>
      <c r="B20715" t="s">
        <v>318</v>
      </c>
      <c r="C20715" t="s">
        <v>402</v>
      </c>
      <c r="D20715" t="s">
        <v>1273</v>
      </c>
      <c r="E20715" t="s">
        <v>29</v>
      </c>
      <c r="F20715">
        <v>6540</v>
      </c>
      <c r="G20715">
        <v>3795</v>
      </c>
      <c r="H20715">
        <v>0.58027522935779818</v>
      </c>
      <c r="I20715" t="str">
        <f>VLOOKUP($B20715&amp;$E20715,'Employee List'!$A:$E,5,0)</f>
        <v>E-1393</v>
      </c>
    </row>
    <row r="20716" spans="1:9" x14ac:dyDescent="0.35">
      <c r="A20716" t="s">
        <v>1257</v>
      </c>
      <c r="B20716" t="s">
        <v>318</v>
      </c>
      <c r="C20716" t="s">
        <v>402</v>
      </c>
      <c r="D20716" t="s">
        <v>1273</v>
      </c>
      <c r="E20716" t="s">
        <v>30</v>
      </c>
      <c r="F20716">
        <v>5690</v>
      </c>
      <c r="G20716">
        <v>7602</v>
      </c>
      <c r="H20716">
        <v>1.3360281195079087</v>
      </c>
      <c r="I20716" t="str">
        <f>VLOOKUP($B20716&amp;$E20716,'Employee List'!$A:$E,5,0)</f>
        <v>E-1393</v>
      </c>
    </row>
    <row r="20717" spans="1:9" x14ac:dyDescent="0.35">
      <c r="A20717" t="s">
        <v>1257</v>
      </c>
      <c r="B20717" t="s">
        <v>318</v>
      </c>
      <c r="C20717" t="s">
        <v>402</v>
      </c>
      <c r="D20717" t="s">
        <v>1273</v>
      </c>
      <c r="E20717" t="s">
        <v>31</v>
      </c>
      <c r="F20717">
        <v>8848</v>
      </c>
      <c r="G20717">
        <v>6933</v>
      </c>
      <c r="H20717">
        <v>0.78356690777576854</v>
      </c>
      <c r="I20717" t="str">
        <f>VLOOKUP($B20717&amp;$E20717,'Employee List'!$A:$E,5,0)</f>
        <v>E-1393</v>
      </c>
    </row>
    <row r="20718" spans="1:9" x14ac:dyDescent="0.35">
      <c r="A20718" t="s">
        <v>1257</v>
      </c>
      <c r="B20718" t="s">
        <v>318</v>
      </c>
      <c r="C20718" t="s">
        <v>402</v>
      </c>
      <c r="D20718" t="s">
        <v>1275</v>
      </c>
      <c r="E20718" t="s">
        <v>29</v>
      </c>
      <c r="F20718">
        <v>2474</v>
      </c>
      <c r="G20718">
        <v>5875</v>
      </c>
      <c r="H20718">
        <v>2.3746968472109944</v>
      </c>
      <c r="I20718" t="str">
        <f>VLOOKUP($B20718&amp;$E20718,'Employee List'!$A:$E,5,0)</f>
        <v>E-1393</v>
      </c>
    </row>
    <row r="20719" spans="1:9" x14ac:dyDescent="0.35">
      <c r="A20719" t="s">
        <v>1257</v>
      </c>
      <c r="B20719" t="s">
        <v>318</v>
      </c>
      <c r="C20719" t="s">
        <v>402</v>
      </c>
      <c r="D20719" t="s">
        <v>1275</v>
      </c>
      <c r="E20719" t="s">
        <v>30</v>
      </c>
      <c r="F20719">
        <v>3173</v>
      </c>
      <c r="G20719">
        <v>4199</v>
      </c>
      <c r="H20719">
        <v>1.3233532934131738</v>
      </c>
      <c r="I20719" t="str">
        <f>VLOOKUP($B20719&amp;$E20719,'Employee List'!$A:$E,5,0)</f>
        <v>E-1393</v>
      </c>
    </row>
    <row r="20720" spans="1:9" x14ac:dyDescent="0.35">
      <c r="A20720" t="s">
        <v>1257</v>
      </c>
      <c r="B20720" t="s">
        <v>318</v>
      </c>
      <c r="C20720" t="s">
        <v>402</v>
      </c>
      <c r="D20720" t="s">
        <v>1275</v>
      </c>
      <c r="E20720" t="s">
        <v>31</v>
      </c>
      <c r="F20720">
        <v>2999</v>
      </c>
      <c r="G20720">
        <v>3674</v>
      </c>
      <c r="H20720">
        <v>1.2250750250083362</v>
      </c>
      <c r="I20720" t="str">
        <f>VLOOKUP($B20720&amp;$E20720,'Employee List'!$A:$E,5,0)</f>
        <v>E-1393</v>
      </c>
    </row>
    <row r="20721" spans="1:9" x14ac:dyDescent="0.35">
      <c r="A20721" t="s">
        <v>1257</v>
      </c>
      <c r="B20721" t="s">
        <v>318</v>
      </c>
      <c r="C20721" t="s">
        <v>402</v>
      </c>
      <c r="D20721" t="s">
        <v>1276</v>
      </c>
      <c r="E20721" t="s">
        <v>29</v>
      </c>
      <c r="F20721">
        <v>4744</v>
      </c>
      <c r="G20721">
        <v>7557</v>
      </c>
      <c r="H20721">
        <v>1.5929595278246205</v>
      </c>
      <c r="I20721" t="str">
        <f>VLOOKUP($B20721&amp;$E20721,'Employee List'!$A:$E,5,0)</f>
        <v>E-1393</v>
      </c>
    </row>
    <row r="20722" spans="1:9" x14ac:dyDescent="0.35">
      <c r="A20722" t="s">
        <v>1257</v>
      </c>
      <c r="B20722" t="s">
        <v>318</v>
      </c>
      <c r="C20722" t="s">
        <v>402</v>
      </c>
      <c r="D20722" t="s">
        <v>1276</v>
      </c>
      <c r="E20722" t="s">
        <v>30</v>
      </c>
      <c r="F20722">
        <v>4607</v>
      </c>
      <c r="G20722">
        <v>5465</v>
      </c>
      <c r="H20722">
        <v>1.1862383329715651</v>
      </c>
      <c r="I20722" t="str">
        <f>VLOOKUP($B20722&amp;$E20722,'Employee List'!$A:$E,5,0)</f>
        <v>E-1393</v>
      </c>
    </row>
    <row r="20723" spans="1:9" x14ac:dyDescent="0.35">
      <c r="A20723" t="s">
        <v>1257</v>
      </c>
      <c r="B20723" t="s">
        <v>318</v>
      </c>
      <c r="C20723" t="s">
        <v>402</v>
      </c>
      <c r="D20723" t="s">
        <v>1276</v>
      </c>
      <c r="E20723" t="s">
        <v>31</v>
      </c>
      <c r="F20723">
        <v>6870</v>
      </c>
      <c r="G20723">
        <v>3874</v>
      </c>
      <c r="H20723">
        <v>0.56390101892285294</v>
      </c>
      <c r="I20723" t="str">
        <f>VLOOKUP($B20723&amp;$E20723,'Employee List'!$A:$E,5,0)</f>
        <v>E-1393</v>
      </c>
    </row>
    <row r="20724" spans="1:9" x14ac:dyDescent="0.35">
      <c r="A20724" t="s">
        <v>1257</v>
      </c>
      <c r="B20724" t="s">
        <v>318</v>
      </c>
      <c r="C20724" t="s">
        <v>402</v>
      </c>
      <c r="D20724" t="s">
        <v>1277</v>
      </c>
      <c r="E20724" t="s">
        <v>29</v>
      </c>
      <c r="F20724">
        <v>8381</v>
      </c>
      <c r="G20724">
        <v>4833</v>
      </c>
      <c r="H20724">
        <v>0.57666149624149865</v>
      </c>
      <c r="I20724" t="str">
        <f>VLOOKUP($B20724&amp;$E20724,'Employee List'!$A:$E,5,0)</f>
        <v>E-1393</v>
      </c>
    </row>
    <row r="20725" spans="1:9" x14ac:dyDescent="0.35">
      <c r="A20725" t="s">
        <v>1257</v>
      </c>
      <c r="B20725" t="s">
        <v>318</v>
      </c>
      <c r="C20725" t="s">
        <v>402</v>
      </c>
      <c r="D20725" t="s">
        <v>1277</v>
      </c>
      <c r="E20725" t="s">
        <v>30</v>
      </c>
      <c r="F20725">
        <v>7570</v>
      </c>
      <c r="G20725">
        <v>5230</v>
      </c>
      <c r="H20725">
        <v>0.69088507265521792</v>
      </c>
      <c r="I20725" t="str">
        <f>VLOOKUP($B20725&amp;$E20725,'Employee List'!$A:$E,5,0)</f>
        <v>E-1393</v>
      </c>
    </row>
    <row r="20726" spans="1:9" x14ac:dyDescent="0.35">
      <c r="A20726" t="s">
        <v>1257</v>
      </c>
      <c r="B20726" t="s">
        <v>318</v>
      </c>
      <c r="C20726" t="s">
        <v>402</v>
      </c>
      <c r="D20726" t="s">
        <v>1277</v>
      </c>
      <c r="E20726" t="s">
        <v>31</v>
      </c>
      <c r="F20726">
        <v>7383</v>
      </c>
      <c r="G20726">
        <v>7167</v>
      </c>
      <c r="H20726">
        <v>0.97074360016253558</v>
      </c>
      <c r="I20726" t="str">
        <f>VLOOKUP($B20726&amp;$E20726,'Employee List'!$A:$E,5,0)</f>
        <v>E-1393</v>
      </c>
    </row>
    <row r="20727" spans="1:9" x14ac:dyDescent="0.35">
      <c r="A20727" t="s">
        <v>1257</v>
      </c>
      <c r="B20727" t="s">
        <v>318</v>
      </c>
      <c r="C20727" t="s">
        <v>402</v>
      </c>
      <c r="D20727" t="s">
        <v>1278</v>
      </c>
      <c r="E20727" t="s">
        <v>29</v>
      </c>
      <c r="F20727">
        <v>8441</v>
      </c>
      <c r="G20727">
        <v>8487</v>
      </c>
      <c r="H20727">
        <v>1.005449591280654</v>
      </c>
      <c r="I20727" t="str">
        <f>VLOOKUP($B20727&amp;$E20727,'Employee List'!$A:$E,5,0)</f>
        <v>E-1393</v>
      </c>
    </row>
    <row r="20728" spans="1:9" x14ac:dyDescent="0.35">
      <c r="A20728" t="s">
        <v>1257</v>
      </c>
      <c r="B20728" t="s">
        <v>318</v>
      </c>
      <c r="C20728" t="s">
        <v>402</v>
      </c>
      <c r="D20728" t="s">
        <v>1278</v>
      </c>
      <c r="E20728" t="s">
        <v>30</v>
      </c>
      <c r="F20728">
        <v>10558</v>
      </c>
      <c r="G20728">
        <v>4463</v>
      </c>
      <c r="H20728">
        <v>0.42271263496874406</v>
      </c>
      <c r="I20728" t="str">
        <f>VLOOKUP($B20728&amp;$E20728,'Employee List'!$A:$E,5,0)</f>
        <v>E-1393</v>
      </c>
    </row>
    <row r="20729" spans="1:9" x14ac:dyDescent="0.35">
      <c r="A20729" t="s">
        <v>1257</v>
      </c>
      <c r="B20729" t="s">
        <v>318</v>
      </c>
      <c r="C20729" t="s">
        <v>402</v>
      </c>
      <c r="D20729" t="s">
        <v>1278</v>
      </c>
      <c r="E20729" t="s">
        <v>31</v>
      </c>
      <c r="F20729">
        <v>10631</v>
      </c>
      <c r="G20729">
        <v>11719</v>
      </c>
      <c r="H20729">
        <v>1.1023422067538331</v>
      </c>
      <c r="I20729" t="str">
        <f>VLOOKUP($B20729&amp;$E20729,'Employee List'!$A:$E,5,0)</f>
        <v>E-1393</v>
      </c>
    </row>
    <row r="20730" spans="1:9" x14ac:dyDescent="0.35">
      <c r="A20730" t="s">
        <v>1257</v>
      </c>
      <c r="B20730" t="s">
        <v>318</v>
      </c>
      <c r="C20730" t="s">
        <v>402</v>
      </c>
      <c r="D20730" t="s">
        <v>1279</v>
      </c>
      <c r="E20730" t="s">
        <v>29</v>
      </c>
      <c r="F20730">
        <v>3812</v>
      </c>
      <c r="G20730">
        <v>1650</v>
      </c>
      <c r="H20730">
        <v>0.43284365162644284</v>
      </c>
      <c r="I20730" t="str">
        <f>VLOOKUP($B20730&amp;$E20730,'Employee List'!$A:$E,5,0)</f>
        <v>E-1393</v>
      </c>
    </row>
    <row r="20731" spans="1:9" x14ac:dyDescent="0.35">
      <c r="A20731" t="s">
        <v>1257</v>
      </c>
      <c r="B20731" t="s">
        <v>318</v>
      </c>
      <c r="C20731" t="s">
        <v>402</v>
      </c>
      <c r="D20731" t="s">
        <v>1279</v>
      </c>
      <c r="E20731" t="s">
        <v>30</v>
      </c>
      <c r="F20731">
        <v>1888</v>
      </c>
      <c r="G20731">
        <v>4599</v>
      </c>
      <c r="H20731">
        <v>2.4359110169491527</v>
      </c>
      <c r="I20731" t="str">
        <f>VLOOKUP($B20731&amp;$E20731,'Employee List'!$A:$E,5,0)</f>
        <v>E-1393</v>
      </c>
    </row>
    <row r="20732" spans="1:9" x14ac:dyDescent="0.35">
      <c r="A20732" t="s">
        <v>1257</v>
      </c>
      <c r="B20732" t="s">
        <v>318</v>
      </c>
      <c r="C20732" t="s">
        <v>402</v>
      </c>
      <c r="D20732" t="s">
        <v>1279</v>
      </c>
      <c r="E20732" t="s">
        <v>31</v>
      </c>
      <c r="F20732">
        <v>4985</v>
      </c>
      <c r="G20732">
        <v>4962</v>
      </c>
      <c r="H20732">
        <v>0.99538615847542633</v>
      </c>
      <c r="I20732" t="str">
        <f>VLOOKUP($B20732&amp;$E20732,'Employee List'!$A:$E,5,0)</f>
        <v>E-1393</v>
      </c>
    </row>
    <row r="20733" spans="1:9" x14ac:dyDescent="0.35">
      <c r="A20733" t="s">
        <v>1257</v>
      </c>
      <c r="B20733" t="s">
        <v>318</v>
      </c>
      <c r="C20733" t="s">
        <v>402</v>
      </c>
      <c r="D20733" t="s">
        <v>1280</v>
      </c>
      <c r="E20733" t="s">
        <v>29</v>
      </c>
      <c r="F20733">
        <v>4343</v>
      </c>
      <c r="G20733">
        <v>4581</v>
      </c>
      <c r="H20733">
        <v>1.0548008289201014</v>
      </c>
      <c r="I20733" t="str">
        <f>VLOOKUP($B20733&amp;$E20733,'Employee List'!$A:$E,5,0)</f>
        <v>E-1393</v>
      </c>
    </row>
    <row r="20734" spans="1:9" x14ac:dyDescent="0.35">
      <c r="A20734" t="s">
        <v>1257</v>
      </c>
      <c r="B20734" t="s">
        <v>318</v>
      </c>
      <c r="C20734" t="s">
        <v>402</v>
      </c>
      <c r="D20734" t="s">
        <v>1280</v>
      </c>
      <c r="E20734" t="s">
        <v>30</v>
      </c>
      <c r="F20734">
        <v>4757</v>
      </c>
      <c r="G20734">
        <v>1828</v>
      </c>
      <c r="H20734">
        <v>0.38427580407820056</v>
      </c>
      <c r="I20734" t="str">
        <f>VLOOKUP($B20734&amp;$E20734,'Employee List'!$A:$E,5,0)</f>
        <v>E-1393</v>
      </c>
    </row>
    <row r="20735" spans="1:9" x14ac:dyDescent="0.35">
      <c r="A20735" t="s">
        <v>1257</v>
      </c>
      <c r="B20735" t="s">
        <v>318</v>
      </c>
      <c r="C20735" t="s">
        <v>402</v>
      </c>
      <c r="D20735" t="s">
        <v>1280</v>
      </c>
      <c r="E20735" t="s">
        <v>31</v>
      </c>
      <c r="F20735">
        <v>1133</v>
      </c>
      <c r="G20735">
        <v>1839</v>
      </c>
      <c r="H20735">
        <v>1.6231244483671667</v>
      </c>
      <c r="I20735" t="str">
        <f>VLOOKUP($B20735&amp;$E20735,'Employee List'!$A:$E,5,0)</f>
        <v>E-1393</v>
      </c>
    </row>
    <row r="20736" spans="1:9" x14ac:dyDescent="0.35">
      <c r="A20736" t="s">
        <v>1257</v>
      </c>
      <c r="B20736" t="s">
        <v>318</v>
      </c>
      <c r="C20736" t="s">
        <v>402</v>
      </c>
      <c r="D20736" t="s">
        <v>1262</v>
      </c>
      <c r="E20736" t="s">
        <v>29</v>
      </c>
      <c r="F20736">
        <v>11990</v>
      </c>
      <c r="G20736">
        <v>14361</v>
      </c>
      <c r="H20736">
        <v>1.1977481234361969</v>
      </c>
      <c r="I20736" t="str">
        <f>VLOOKUP($B20736&amp;$E20736,'Employee List'!$A:$E,5,0)</f>
        <v>E-1393</v>
      </c>
    </row>
    <row r="20737" spans="1:9" x14ac:dyDescent="0.35">
      <c r="A20737" t="s">
        <v>1257</v>
      </c>
      <c r="B20737" t="s">
        <v>318</v>
      </c>
      <c r="C20737" t="s">
        <v>402</v>
      </c>
      <c r="D20737" t="s">
        <v>1262</v>
      </c>
      <c r="E20737" t="s">
        <v>30</v>
      </c>
      <c r="F20737">
        <v>14684</v>
      </c>
      <c r="G20737">
        <v>8696</v>
      </c>
      <c r="H20737">
        <v>0.59220920730046311</v>
      </c>
      <c r="I20737" t="str">
        <f>VLOOKUP($B20737&amp;$E20737,'Employee List'!$A:$E,5,0)</f>
        <v>E-1393</v>
      </c>
    </row>
    <row r="20738" spans="1:9" x14ac:dyDescent="0.35">
      <c r="A20738" t="s">
        <v>1257</v>
      </c>
      <c r="B20738" t="s">
        <v>318</v>
      </c>
      <c r="C20738" t="s">
        <v>402</v>
      </c>
      <c r="D20738" t="s">
        <v>1262</v>
      </c>
      <c r="E20738" t="s">
        <v>31</v>
      </c>
      <c r="F20738">
        <v>15141</v>
      </c>
      <c r="G20738">
        <v>15371</v>
      </c>
      <c r="H20738">
        <v>1.0151905422363121</v>
      </c>
      <c r="I20738" t="str">
        <f>VLOOKUP($B20738&amp;$E20738,'Employee List'!$A:$E,5,0)</f>
        <v>E-1393</v>
      </c>
    </row>
    <row r="20739" spans="1:9" x14ac:dyDescent="0.35">
      <c r="A20739" t="s">
        <v>1257</v>
      </c>
      <c r="B20739" t="s">
        <v>318</v>
      </c>
      <c r="C20739" t="s">
        <v>402</v>
      </c>
      <c r="D20739" t="s">
        <v>1281</v>
      </c>
      <c r="E20739" t="s">
        <v>29</v>
      </c>
      <c r="F20739">
        <v>5183</v>
      </c>
      <c r="G20739">
        <v>6364</v>
      </c>
      <c r="H20739">
        <v>1.2278603125602934</v>
      </c>
      <c r="I20739" t="str">
        <f>VLOOKUP($B20739&amp;$E20739,'Employee List'!$A:$E,5,0)</f>
        <v>E-1393</v>
      </c>
    </row>
    <row r="20740" spans="1:9" x14ac:dyDescent="0.35">
      <c r="A20740" t="s">
        <v>1257</v>
      </c>
      <c r="B20740" t="s">
        <v>318</v>
      </c>
      <c r="C20740" t="s">
        <v>402</v>
      </c>
      <c r="D20740" t="s">
        <v>1281</v>
      </c>
      <c r="E20740" t="s">
        <v>30</v>
      </c>
      <c r="F20740">
        <v>4164</v>
      </c>
      <c r="G20740">
        <v>9183</v>
      </c>
      <c r="H20740">
        <v>2.2053314121037464</v>
      </c>
      <c r="I20740" t="str">
        <f>VLOOKUP($B20740&amp;$E20740,'Employee List'!$A:$E,5,0)</f>
        <v>E-1393</v>
      </c>
    </row>
    <row r="20741" spans="1:9" x14ac:dyDescent="0.35">
      <c r="A20741" t="s">
        <v>1257</v>
      </c>
      <c r="B20741" t="s">
        <v>318</v>
      </c>
      <c r="C20741" t="s">
        <v>402</v>
      </c>
      <c r="D20741" t="s">
        <v>1281</v>
      </c>
      <c r="E20741" t="s">
        <v>31</v>
      </c>
      <c r="F20741">
        <v>6177</v>
      </c>
      <c r="G20741">
        <v>9598</v>
      </c>
      <c r="H20741">
        <v>1.5538287194430953</v>
      </c>
      <c r="I20741" t="str">
        <f>VLOOKUP($B20741&amp;$E20741,'Employee List'!$A:$E,5,0)</f>
        <v>E-1393</v>
      </c>
    </row>
    <row r="20742" spans="1:9" x14ac:dyDescent="0.35">
      <c r="A20742" t="s">
        <v>1257</v>
      </c>
      <c r="B20742" t="s">
        <v>319</v>
      </c>
      <c r="C20742" t="s">
        <v>402</v>
      </c>
      <c r="D20742" t="s">
        <v>1274</v>
      </c>
      <c r="E20742" t="s">
        <v>29</v>
      </c>
      <c r="F20742">
        <v>27983</v>
      </c>
      <c r="G20742">
        <v>42505</v>
      </c>
      <c r="H20742">
        <v>1.5189579387485259</v>
      </c>
      <c r="I20742" t="str">
        <f>VLOOKUP($B20742&amp;$E20742,'Employee List'!$A:$E,5,0)</f>
        <v>E-1394</v>
      </c>
    </row>
    <row r="20743" spans="1:9" x14ac:dyDescent="0.35">
      <c r="A20743" t="s">
        <v>1257</v>
      </c>
      <c r="B20743" t="s">
        <v>319</v>
      </c>
      <c r="C20743" t="s">
        <v>402</v>
      </c>
      <c r="D20743" t="s">
        <v>1274</v>
      </c>
      <c r="E20743" t="s">
        <v>30</v>
      </c>
      <c r="F20743">
        <v>25723</v>
      </c>
      <c r="G20743">
        <v>36865</v>
      </c>
      <c r="H20743">
        <v>1.4331532091902188</v>
      </c>
      <c r="I20743" t="str">
        <f>VLOOKUP($B20743&amp;$E20743,'Employee List'!$A:$E,5,0)</f>
        <v>E-1394</v>
      </c>
    </row>
    <row r="20744" spans="1:9" x14ac:dyDescent="0.35">
      <c r="A20744" t="s">
        <v>1257</v>
      </c>
      <c r="B20744" t="s">
        <v>319</v>
      </c>
      <c r="C20744" t="s">
        <v>402</v>
      </c>
      <c r="D20744" t="s">
        <v>1274</v>
      </c>
      <c r="E20744" t="s">
        <v>31</v>
      </c>
      <c r="F20744">
        <v>26116</v>
      </c>
      <c r="G20744">
        <v>28354</v>
      </c>
      <c r="H20744">
        <v>1.085694593352734</v>
      </c>
      <c r="I20744" t="str">
        <f>VLOOKUP($B20744&amp;$E20744,'Employee List'!$A:$E,5,0)</f>
        <v>E-1394</v>
      </c>
    </row>
    <row r="20745" spans="1:9" x14ac:dyDescent="0.35">
      <c r="A20745" t="s">
        <v>1257</v>
      </c>
      <c r="B20745" t="s">
        <v>319</v>
      </c>
      <c r="C20745" t="s">
        <v>402</v>
      </c>
      <c r="D20745" t="s">
        <v>1263</v>
      </c>
      <c r="E20745" t="s">
        <v>29</v>
      </c>
      <c r="F20745">
        <v>4341</v>
      </c>
      <c r="G20745">
        <v>3907</v>
      </c>
      <c r="H20745">
        <v>0.90002303616678181</v>
      </c>
      <c r="I20745" t="str">
        <f>VLOOKUP($B20745&amp;$E20745,'Employee List'!$A:$E,5,0)</f>
        <v>E-1394</v>
      </c>
    </row>
    <row r="20746" spans="1:9" x14ac:dyDescent="0.35">
      <c r="A20746" t="s">
        <v>1257</v>
      </c>
      <c r="B20746" t="s">
        <v>319</v>
      </c>
      <c r="C20746" t="s">
        <v>402</v>
      </c>
      <c r="D20746" t="s">
        <v>1263</v>
      </c>
      <c r="E20746" t="s">
        <v>30</v>
      </c>
      <c r="F20746">
        <v>6076</v>
      </c>
      <c r="G20746">
        <v>2954</v>
      </c>
      <c r="H20746">
        <v>0.48617511520737328</v>
      </c>
      <c r="I20746" t="str">
        <f>VLOOKUP($B20746&amp;$E20746,'Employee List'!$A:$E,5,0)</f>
        <v>E-1394</v>
      </c>
    </row>
    <row r="20747" spans="1:9" x14ac:dyDescent="0.35">
      <c r="A20747" t="s">
        <v>1257</v>
      </c>
      <c r="B20747" t="s">
        <v>319</v>
      </c>
      <c r="C20747" t="s">
        <v>402</v>
      </c>
      <c r="D20747" t="s">
        <v>1263</v>
      </c>
      <c r="E20747" t="s">
        <v>31</v>
      </c>
      <c r="F20747">
        <v>4421</v>
      </c>
      <c r="G20747">
        <v>20646</v>
      </c>
      <c r="H20747">
        <v>4.669984166478172</v>
      </c>
      <c r="I20747" t="str">
        <f>VLOOKUP($B20747&amp;$E20747,'Employee List'!$A:$E,5,0)</f>
        <v>E-1394</v>
      </c>
    </row>
    <row r="20748" spans="1:9" x14ac:dyDescent="0.35">
      <c r="A20748" t="s">
        <v>1257</v>
      </c>
      <c r="B20748" t="s">
        <v>319</v>
      </c>
      <c r="C20748" t="s">
        <v>402</v>
      </c>
      <c r="D20748" t="s">
        <v>1264</v>
      </c>
      <c r="E20748" t="s">
        <v>29</v>
      </c>
      <c r="F20748">
        <v>9035</v>
      </c>
      <c r="G20748">
        <v>2206</v>
      </c>
      <c r="H20748">
        <v>0.24416159380188157</v>
      </c>
      <c r="I20748" t="str">
        <f>VLOOKUP($B20748&amp;$E20748,'Employee List'!$A:$E,5,0)</f>
        <v>E-1394</v>
      </c>
    </row>
    <row r="20749" spans="1:9" x14ac:dyDescent="0.35">
      <c r="A20749" t="s">
        <v>1257</v>
      </c>
      <c r="B20749" t="s">
        <v>319</v>
      </c>
      <c r="C20749" t="s">
        <v>402</v>
      </c>
      <c r="D20749" t="s">
        <v>1264</v>
      </c>
      <c r="E20749" t="s">
        <v>30</v>
      </c>
      <c r="F20749">
        <v>10505</v>
      </c>
      <c r="G20749">
        <v>5347</v>
      </c>
      <c r="H20749">
        <v>0.50899571632555929</v>
      </c>
      <c r="I20749" t="str">
        <f>VLOOKUP($B20749&amp;$E20749,'Employee List'!$A:$E,5,0)</f>
        <v>E-1394</v>
      </c>
    </row>
    <row r="20750" spans="1:9" x14ac:dyDescent="0.35">
      <c r="A20750" t="s">
        <v>1257</v>
      </c>
      <c r="B20750" t="s">
        <v>319</v>
      </c>
      <c r="C20750" t="s">
        <v>402</v>
      </c>
      <c r="D20750" t="s">
        <v>1264</v>
      </c>
      <c r="E20750" t="s">
        <v>31</v>
      </c>
      <c r="F20750">
        <v>8610</v>
      </c>
      <c r="G20750">
        <v>4868</v>
      </c>
      <c r="H20750">
        <v>0.56538908246225317</v>
      </c>
      <c r="I20750" t="str">
        <f>VLOOKUP($B20750&amp;$E20750,'Employee List'!$A:$E,5,0)</f>
        <v>E-1394</v>
      </c>
    </row>
    <row r="20751" spans="1:9" x14ac:dyDescent="0.35">
      <c r="A20751" t="s">
        <v>1257</v>
      </c>
      <c r="B20751" t="s">
        <v>319</v>
      </c>
      <c r="C20751" t="s">
        <v>402</v>
      </c>
      <c r="D20751" t="s">
        <v>1265</v>
      </c>
      <c r="E20751" t="s">
        <v>29</v>
      </c>
      <c r="F20751">
        <v>5948</v>
      </c>
      <c r="G20751">
        <v>20015</v>
      </c>
      <c r="H20751">
        <v>3.3649966375252185</v>
      </c>
      <c r="I20751" t="str">
        <f>VLOOKUP($B20751&amp;$E20751,'Employee List'!$A:$E,5,0)</f>
        <v>E-1394</v>
      </c>
    </row>
    <row r="20752" spans="1:9" x14ac:dyDescent="0.35">
      <c r="A20752" t="s">
        <v>1257</v>
      </c>
      <c r="B20752" t="s">
        <v>319</v>
      </c>
      <c r="C20752" t="s">
        <v>402</v>
      </c>
      <c r="D20752" t="s">
        <v>1265</v>
      </c>
      <c r="E20752" t="s">
        <v>30</v>
      </c>
      <c r="F20752">
        <v>3498</v>
      </c>
      <c r="G20752">
        <v>22560</v>
      </c>
      <c r="H20752">
        <v>6.4493996569468264</v>
      </c>
      <c r="I20752" t="str">
        <f>VLOOKUP($B20752&amp;$E20752,'Employee List'!$A:$E,5,0)</f>
        <v>E-1394</v>
      </c>
    </row>
    <row r="20753" spans="1:9" x14ac:dyDescent="0.35">
      <c r="A20753" t="s">
        <v>1257</v>
      </c>
      <c r="B20753" t="s">
        <v>319</v>
      </c>
      <c r="C20753" t="s">
        <v>402</v>
      </c>
      <c r="D20753" t="s">
        <v>1265</v>
      </c>
      <c r="E20753" t="s">
        <v>31</v>
      </c>
      <c r="F20753">
        <v>4487</v>
      </c>
      <c r="G20753">
        <v>15701</v>
      </c>
      <c r="H20753">
        <v>3.499219968798752</v>
      </c>
      <c r="I20753" t="str">
        <f>VLOOKUP($B20753&amp;$E20753,'Employee List'!$A:$E,5,0)</f>
        <v>E-1394</v>
      </c>
    </row>
    <row r="20754" spans="1:9" x14ac:dyDescent="0.35">
      <c r="A20754" t="s">
        <v>1257</v>
      </c>
      <c r="B20754" t="s">
        <v>319</v>
      </c>
      <c r="C20754" t="s">
        <v>402</v>
      </c>
      <c r="D20754" t="s">
        <v>1260</v>
      </c>
      <c r="E20754" t="s">
        <v>29</v>
      </c>
      <c r="F20754">
        <v>54065</v>
      </c>
      <c r="G20754">
        <v>20444</v>
      </c>
      <c r="H20754">
        <v>0.37813742717099785</v>
      </c>
      <c r="I20754" t="str">
        <f>VLOOKUP($B20754&amp;$E20754,'Employee List'!$A:$E,5,0)</f>
        <v>E-1394</v>
      </c>
    </row>
    <row r="20755" spans="1:9" x14ac:dyDescent="0.35">
      <c r="A20755" t="s">
        <v>1257</v>
      </c>
      <c r="B20755" t="s">
        <v>319</v>
      </c>
      <c r="C20755" t="s">
        <v>402</v>
      </c>
      <c r="D20755" t="s">
        <v>1260</v>
      </c>
      <c r="E20755" t="s">
        <v>30</v>
      </c>
      <c r="F20755">
        <v>52684</v>
      </c>
      <c r="G20755">
        <v>54728</v>
      </c>
      <c r="H20755">
        <v>1.0387973578315997</v>
      </c>
      <c r="I20755" t="str">
        <f>VLOOKUP($B20755&amp;$E20755,'Employee List'!$A:$E,5,0)</f>
        <v>E-1394</v>
      </c>
    </row>
    <row r="20756" spans="1:9" x14ac:dyDescent="0.35">
      <c r="A20756" t="s">
        <v>1257</v>
      </c>
      <c r="B20756" t="s">
        <v>319</v>
      </c>
      <c r="C20756" t="s">
        <v>402</v>
      </c>
      <c r="D20756" t="s">
        <v>1260</v>
      </c>
      <c r="E20756" t="s">
        <v>31</v>
      </c>
      <c r="F20756">
        <v>63337</v>
      </c>
      <c r="G20756">
        <v>98063</v>
      </c>
      <c r="H20756">
        <v>1.5482735210066785</v>
      </c>
      <c r="I20756" t="str">
        <f>VLOOKUP($B20756&amp;$E20756,'Employee List'!$A:$E,5,0)</f>
        <v>E-1394</v>
      </c>
    </row>
    <row r="20757" spans="1:9" x14ac:dyDescent="0.35">
      <c r="A20757" t="s">
        <v>1257</v>
      </c>
      <c r="B20757" t="s">
        <v>319</v>
      </c>
      <c r="C20757" t="s">
        <v>402</v>
      </c>
      <c r="D20757" t="s">
        <v>1261</v>
      </c>
      <c r="E20757" t="s">
        <v>29</v>
      </c>
      <c r="F20757">
        <v>46179</v>
      </c>
      <c r="G20757">
        <v>38329</v>
      </c>
      <c r="H20757">
        <v>0.8300093115918491</v>
      </c>
      <c r="I20757" t="str">
        <f>VLOOKUP($B20757&amp;$E20757,'Employee List'!$A:$E,5,0)</f>
        <v>E-1394</v>
      </c>
    </row>
    <row r="20758" spans="1:9" x14ac:dyDescent="0.35">
      <c r="A20758" t="s">
        <v>1257</v>
      </c>
      <c r="B20758" t="s">
        <v>319</v>
      </c>
      <c r="C20758" t="s">
        <v>402</v>
      </c>
      <c r="D20758" t="s">
        <v>1261</v>
      </c>
      <c r="E20758" t="s">
        <v>30</v>
      </c>
      <c r="F20758">
        <v>50974</v>
      </c>
      <c r="G20758">
        <v>51450</v>
      </c>
      <c r="H20758">
        <v>1.009338093930239</v>
      </c>
      <c r="I20758" t="str">
        <f>VLOOKUP($B20758&amp;$E20758,'Employee List'!$A:$E,5,0)</f>
        <v>E-1394</v>
      </c>
    </row>
    <row r="20759" spans="1:9" x14ac:dyDescent="0.35">
      <c r="A20759" t="s">
        <v>1257</v>
      </c>
      <c r="B20759" t="s">
        <v>319</v>
      </c>
      <c r="C20759" t="s">
        <v>402</v>
      </c>
      <c r="D20759" t="s">
        <v>1261</v>
      </c>
      <c r="E20759" t="s">
        <v>31</v>
      </c>
      <c r="F20759">
        <v>51235</v>
      </c>
      <c r="G20759">
        <v>69385</v>
      </c>
      <c r="H20759">
        <v>1.3542500243973845</v>
      </c>
      <c r="I20759" t="str">
        <f>VLOOKUP($B20759&amp;$E20759,'Employee List'!$A:$E,5,0)</f>
        <v>E-1394</v>
      </c>
    </row>
    <row r="20760" spans="1:9" x14ac:dyDescent="0.35">
      <c r="A20760" t="s">
        <v>1257</v>
      </c>
      <c r="B20760" t="s">
        <v>319</v>
      </c>
      <c r="C20760" t="s">
        <v>402</v>
      </c>
      <c r="D20760" t="s">
        <v>1266</v>
      </c>
      <c r="E20760" t="s">
        <v>29</v>
      </c>
      <c r="F20760">
        <v>16526</v>
      </c>
      <c r="G20760">
        <v>22905</v>
      </c>
      <c r="H20760">
        <v>1.3859978216144258</v>
      </c>
      <c r="I20760" t="str">
        <f>VLOOKUP($B20760&amp;$E20760,'Employee List'!$A:$E,5,0)</f>
        <v>E-1394</v>
      </c>
    </row>
    <row r="20761" spans="1:9" x14ac:dyDescent="0.35">
      <c r="A20761" t="s">
        <v>1257</v>
      </c>
      <c r="B20761" t="s">
        <v>319</v>
      </c>
      <c r="C20761" t="s">
        <v>402</v>
      </c>
      <c r="D20761" t="s">
        <v>1266</v>
      </c>
      <c r="E20761" t="s">
        <v>30</v>
      </c>
      <c r="F20761">
        <v>19333</v>
      </c>
      <c r="G20761">
        <v>20993</v>
      </c>
      <c r="H20761">
        <v>1.0858635493715409</v>
      </c>
      <c r="I20761" t="str">
        <f>VLOOKUP($B20761&amp;$E20761,'Employee List'!$A:$E,5,0)</f>
        <v>E-1394</v>
      </c>
    </row>
    <row r="20762" spans="1:9" x14ac:dyDescent="0.35">
      <c r="A20762" t="s">
        <v>1257</v>
      </c>
      <c r="B20762" t="s">
        <v>319</v>
      </c>
      <c r="C20762" t="s">
        <v>402</v>
      </c>
      <c r="D20762" t="s">
        <v>1266</v>
      </c>
      <c r="E20762" t="s">
        <v>31</v>
      </c>
      <c r="F20762">
        <v>20366</v>
      </c>
      <c r="G20762">
        <v>20814</v>
      </c>
      <c r="H20762">
        <v>1.0219974467249338</v>
      </c>
      <c r="I20762" t="str">
        <f>VLOOKUP($B20762&amp;$E20762,'Employee List'!$A:$E,5,0)</f>
        <v>E-1394</v>
      </c>
    </row>
    <row r="20763" spans="1:9" x14ac:dyDescent="0.35">
      <c r="A20763" t="s">
        <v>1257</v>
      </c>
      <c r="B20763" t="s">
        <v>319</v>
      </c>
      <c r="C20763" t="s">
        <v>402</v>
      </c>
      <c r="D20763" t="s">
        <v>1267</v>
      </c>
      <c r="E20763" t="s">
        <v>29</v>
      </c>
      <c r="F20763">
        <v>51075</v>
      </c>
      <c r="G20763">
        <v>27301</v>
      </c>
      <c r="H20763">
        <v>0.53452765540871272</v>
      </c>
      <c r="I20763" t="str">
        <f>VLOOKUP($B20763&amp;$E20763,'Employee List'!$A:$E,5,0)</f>
        <v>E-1394</v>
      </c>
    </row>
    <row r="20764" spans="1:9" x14ac:dyDescent="0.35">
      <c r="A20764" t="s">
        <v>1257</v>
      </c>
      <c r="B20764" t="s">
        <v>319</v>
      </c>
      <c r="C20764" t="s">
        <v>402</v>
      </c>
      <c r="D20764" t="s">
        <v>1267</v>
      </c>
      <c r="E20764" t="s">
        <v>30</v>
      </c>
      <c r="F20764">
        <v>48711</v>
      </c>
      <c r="G20764">
        <v>29821</v>
      </c>
      <c r="H20764">
        <v>0.6122025825788836</v>
      </c>
      <c r="I20764" t="str">
        <f>VLOOKUP($B20764&amp;$E20764,'Employee List'!$A:$E,5,0)</f>
        <v>E-1394</v>
      </c>
    </row>
    <row r="20765" spans="1:9" x14ac:dyDescent="0.35">
      <c r="A20765" t="s">
        <v>1257</v>
      </c>
      <c r="B20765" t="s">
        <v>319</v>
      </c>
      <c r="C20765" t="s">
        <v>402</v>
      </c>
      <c r="D20765" t="s">
        <v>1267</v>
      </c>
      <c r="E20765" t="s">
        <v>31</v>
      </c>
      <c r="F20765">
        <v>51884</v>
      </c>
      <c r="G20765">
        <v>26711</v>
      </c>
      <c r="H20765">
        <v>0.51482152494025135</v>
      </c>
      <c r="I20765" t="str">
        <f>VLOOKUP($B20765&amp;$E20765,'Employee List'!$A:$E,5,0)</f>
        <v>E-1394</v>
      </c>
    </row>
    <row r="20766" spans="1:9" x14ac:dyDescent="0.35">
      <c r="A20766" t="s">
        <v>1257</v>
      </c>
      <c r="B20766" t="s">
        <v>319</v>
      </c>
      <c r="C20766" t="s">
        <v>402</v>
      </c>
      <c r="D20766" t="s">
        <v>1268</v>
      </c>
      <c r="E20766" t="s">
        <v>29</v>
      </c>
      <c r="F20766">
        <v>14247</v>
      </c>
      <c r="G20766">
        <v>5837</v>
      </c>
      <c r="H20766">
        <v>0.40970028777988349</v>
      </c>
      <c r="I20766" t="str">
        <f>VLOOKUP($B20766&amp;$E20766,'Employee List'!$A:$E,5,0)</f>
        <v>E-1394</v>
      </c>
    </row>
    <row r="20767" spans="1:9" x14ac:dyDescent="0.35">
      <c r="A20767" t="s">
        <v>1257</v>
      </c>
      <c r="B20767" t="s">
        <v>319</v>
      </c>
      <c r="C20767" t="s">
        <v>402</v>
      </c>
      <c r="D20767" t="s">
        <v>1268</v>
      </c>
      <c r="E20767" t="s">
        <v>30</v>
      </c>
      <c r="F20767">
        <v>12715</v>
      </c>
      <c r="G20767">
        <v>4282</v>
      </c>
      <c r="H20767">
        <v>0.33676759732599293</v>
      </c>
      <c r="I20767" t="str">
        <f>VLOOKUP($B20767&amp;$E20767,'Employee List'!$A:$E,5,0)</f>
        <v>E-1394</v>
      </c>
    </row>
    <row r="20768" spans="1:9" x14ac:dyDescent="0.35">
      <c r="A20768" t="s">
        <v>1257</v>
      </c>
      <c r="B20768" t="s">
        <v>319</v>
      </c>
      <c r="C20768" t="s">
        <v>402</v>
      </c>
      <c r="D20768" t="s">
        <v>1268</v>
      </c>
      <c r="E20768" t="s">
        <v>31</v>
      </c>
      <c r="F20768">
        <v>11354</v>
      </c>
      <c r="G20768">
        <v>8021</v>
      </c>
      <c r="H20768">
        <v>0.70644706711291172</v>
      </c>
      <c r="I20768" t="str">
        <f>VLOOKUP($B20768&amp;$E20768,'Employee List'!$A:$E,5,0)</f>
        <v>E-1394</v>
      </c>
    </row>
    <row r="20769" spans="1:9" x14ac:dyDescent="0.35">
      <c r="A20769" t="s">
        <v>1257</v>
      </c>
      <c r="B20769" t="s">
        <v>319</v>
      </c>
      <c r="C20769" t="s">
        <v>402</v>
      </c>
      <c r="D20769" t="s">
        <v>1269</v>
      </c>
      <c r="E20769" t="s">
        <v>29</v>
      </c>
      <c r="F20769">
        <v>4957</v>
      </c>
      <c r="G20769">
        <v>22336</v>
      </c>
      <c r="H20769">
        <v>4.5059511801492835</v>
      </c>
      <c r="I20769" t="str">
        <f>VLOOKUP($B20769&amp;$E20769,'Employee List'!$A:$E,5,0)</f>
        <v>E-1394</v>
      </c>
    </row>
    <row r="20770" spans="1:9" x14ac:dyDescent="0.35">
      <c r="A20770" t="s">
        <v>1257</v>
      </c>
      <c r="B20770" t="s">
        <v>319</v>
      </c>
      <c r="C20770" t="s">
        <v>402</v>
      </c>
      <c r="D20770" t="s">
        <v>1269</v>
      </c>
      <c r="E20770" t="s">
        <v>30</v>
      </c>
      <c r="F20770">
        <v>7391</v>
      </c>
      <c r="G20770">
        <v>24414</v>
      </c>
      <c r="H20770">
        <v>3.3032066026248139</v>
      </c>
      <c r="I20770" t="str">
        <f>VLOOKUP($B20770&amp;$E20770,'Employee List'!$A:$E,5,0)</f>
        <v>E-1394</v>
      </c>
    </row>
    <row r="20771" spans="1:9" x14ac:dyDescent="0.35">
      <c r="A20771" t="s">
        <v>1257</v>
      </c>
      <c r="B20771" t="s">
        <v>319</v>
      </c>
      <c r="C20771" t="s">
        <v>402</v>
      </c>
      <c r="D20771" t="s">
        <v>1269</v>
      </c>
      <c r="E20771" t="s">
        <v>31</v>
      </c>
      <c r="F20771">
        <v>7166</v>
      </c>
      <c r="G20771">
        <v>16936</v>
      </c>
      <c r="H20771">
        <v>2.3633826402456042</v>
      </c>
      <c r="I20771" t="str">
        <f>VLOOKUP($B20771&amp;$E20771,'Employee List'!$A:$E,5,0)</f>
        <v>E-1394</v>
      </c>
    </row>
    <row r="20772" spans="1:9" x14ac:dyDescent="0.35">
      <c r="A20772" t="s">
        <v>1257</v>
      </c>
      <c r="B20772" t="s">
        <v>319</v>
      </c>
      <c r="C20772" t="s">
        <v>402</v>
      </c>
      <c r="D20772" t="s">
        <v>1270</v>
      </c>
      <c r="E20772" t="s">
        <v>29</v>
      </c>
      <c r="F20772">
        <v>5380</v>
      </c>
      <c r="G20772">
        <v>5614</v>
      </c>
      <c r="H20772">
        <v>1.0434944237918216</v>
      </c>
      <c r="I20772" t="str">
        <f>VLOOKUP($B20772&amp;$E20772,'Employee List'!$A:$E,5,0)</f>
        <v>E-1394</v>
      </c>
    </row>
    <row r="20773" spans="1:9" x14ac:dyDescent="0.35">
      <c r="A20773" t="s">
        <v>1257</v>
      </c>
      <c r="B20773" t="s">
        <v>319</v>
      </c>
      <c r="C20773" t="s">
        <v>402</v>
      </c>
      <c r="D20773" t="s">
        <v>1270</v>
      </c>
      <c r="E20773" t="s">
        <v>30</v>
      </c>
      <c r="F20773">
        <v>4646</v>
      </c>
      <c r="G20773">
        <v>6341</v>
      </c>
      <c r="H20773">
        <v>1.3648299612569952</v>
      </c>
      <c r="I20773" t="str">
        <f>VLOOKUP($B20773&amp;$E20773,'Employee List'!$A:$E,5,0)</f>
        <v>E-1394</v>
      </c>
    </row>
    <row r="20774" spans="1:9" x14ac:dyDescent="0.35">
      <c r="A20774" t="s">
        <v>1257</v>
      </c>
      <c r="B20774" t="s">
        <v>319</v>
      </c>
      <c r="C20774" t="s">
        <v>402</v>
      </c>
      <c r="D20774" t="s">
        <v>1270</v>
      </c>
      <c r="E20774" t="s">
        <v>31</v>
      </c>
      <c r="F20774">
        <v>4010</v>
      </c>
      <c r="G20774">
        <v>4071</v>
      </c>
      <c r="H20774">
        <v>1.015211970074813</v>
      </c>
      <c r="I20774" t="str">
        <f>VLOOKUP($B20774&amp;$E20774,'Employee List'!$A:$E,5,0)</f>
        <v>E-1394</v>
      </c>
    </row>
    <row r="20775" spans="1:9" x14ac:dyDescent="0.35">
      <c r="A20775" t="s">
        <v>1257</v>
      </c>
      <c r="B20775" t="s">
        <v>319</v>
      </c>
      <c r="C20775" t="s">
        <v>402</v>
      </c>
      <c r="D20775" t="s">
        <v>1271</v>
      </c>
      <c r="E20775" t="s">
        <v>29</v>
      </c>
      <c r="F20775">
        <v>16384</v>
      </c>
      <c r="G20775">
        <v>33883</v>
      </c>
      <c r="H20775">
        <v>2.06805419921875</v>
      </c>
      <c r="I20775" t="str">
        <f>VLOOKUP($B20775&amp;$E20775,'Employee List'!$A:$E,5,0)</f>
        <v>E-1394</v>
      </c>
    </row>
    <row r="20776" spans="1:9" x14ac:dyDescent="0.35">
      <c r="A20776" t="s">
        <v>1257</v>
      </c>
      <c r="B20776" t="s">
        <v>319</v>
      </c>
      <c r="C20776" t="s">
        <v>402</v>
      </c>
      <c r="D20776" t="s">
        <v>1271</v>
      </c>
      <c r="E20776" t="s">
        <v>30</v>
      </c>
      <c r="F20776">
        <v>15391</v>
      </c>
      <c r="G20776">
        <v>36507</v>
      </c>
      <c r="H20776">
        <v>2.3719706321876419</v>
      </c>
      <c r="I20776" t="str">
        <f>VLOOKUP($B20776&amp;$E20776,'Employee List'!$A:$E,5,0)</f>
        <v>E-1394</v>
      </c>
    </row>
    <row r="20777" spans="1:9" x14ac:dyDescent="0.35">
      <c r="A20777" t="s">
        <v>1257</v>
      </c>
      <c r="B20777" t="s">
        <v>319</v>
      </c>
      <c r="C20777" t="s">
        <v>402</v>
      </c>
      <c r="D20777" t="s">
        <v>1271</v>
      </c>
      <c r="E20777" t="s">
        <v>31</v>
      </c>
      <c r="F20777">
        <v>17579</v>
      </c>
      <c r="G20777">
        <v>34369</v>
      </c>
      <c r="H20777">
        <v>1.9551169008476021</v>
      </c>
      <c r="I20777" t="str">
        <f>VLOOKUP($B20777&amp;$E20777,'Employee List'!$A:$E,5,0)</f>
        <v>E-1394</v>
      </c>
    </row>
    <row r="20778" spans="1:9" x14ac:dyDescent="0.35">
      <c r="A20778" t="s">
        <v>1257</v>
      </c>
      <c r="B20778" t="s">
        <v>319</v>
      </c>
      <c r="C20778" t="s">
        <v>402</v>
      </c>
      <c r="D20778" t="s">
        <v>1258</v>
      </c>
      <c r="E20778" t="s">
        <v>29</v>
      </c>
      <c r="F20778">
        <v>115836</v>
      </c>
      <c r="G20778">
        <v>92119</v>
      </c>
      <c r="H20778">
        <v>0.79525363444870334</v>
      </c>
      <c r="I20778" t="str">
        <f>VLOOKUP($B20778&amp;$E20778,'Employee List'!$A:$E,5,0)</f>
        <v>E-1394</v>
      </c>
    </row>
    <row r="20779" spans="1:9" x14ac:dyDescent="0.35">
      <c r="A20779" t="s">
        <v>1257</v>
      </c>
      <c r="B20779" t="s">
        <v>319</v>
      </c>
      <c r="C20779" t="s">
        <v>402</v>
      </c>
      <c r="D20779" t="s">
        <v>1258</v>
      </c>
      <c r="E20779" t="s">
        <v>30</v>
      </c>
      <c r="F20779">
        <v>113580</v>
      </c>
      <c r="G20779">
        <v>87625</v>
      </c>
      <c r="H20779">
        <v>0.77148265539707694</v>
      </c>
      <c r="I20779" t="str">
        <f>VLOOKUP($B20779&amp;$E20779,'Employee List'!$A:$E,5,0)</f>
        <v>E-1394</v>
      </c>
    </row>
    <row r="20780" spans="1:9" x14ac:dyDescent="0.35">
      <c r="A20780" t="s">
        <v>1257</v>
      </c>
      <c r="B20780" t="s">
        <v>319</v>
      </c>
      <c r="C20780" t="s">
        <v>402</v>
      </c>
      <c r="D20780" t="s">
        <v>1258</v>
      </c>
      <c r="E20780" t="s">
        <v>31</v>
      </c>
      <c r="F20780">
        <v>105865</v>
      </c>
      <c r="G20780">
        <v>74802</v>
      </c>
      <c r="H20780">
        <v>0.70657913380248427</v>
      </c>
      <c r="I20780" t="str">
        <f>VLOOKUP($B20780&amp;$E20780,'Employee List'!$A:$E,5,0)</f>
        <v>E-1394</v>
      </c>
    </row>
    <row r="20781" spans="1:9" x14ac:dyDescent="0.35">
      <c r="A20781" t="s">
        <v>1257</v>
      </c>
      <c r="B20781" t="s">
        <v>319</v>
      </c>
      <c r="C20781" t="s">
        <v>402</v>
      </c>
      <c r="D20781" t="s">
        <v>1272</v>
      </c>
      <c r="E20781" t="s">
        <v>29</v>
      </c>
      <c r="F20781">
        <v>9587</v>
      </c>
      <c r="G20781">
        <v>9848</v>
      </c>
      <c r="H20781">
        <v>1.0272243663294045</v>
      </c>
      <c r="I20781" t="str">
        <f>VLOOKUP($B20781&amp;$E20781,'Employee List'!$A:$E,5,0)</f>
        <v>E-1394</v>
      </c>
    </row>
    <row r="20782" spans="1:9" x14ac:dyDescent="0.35">
      <c r="A20782" t="s">
        <v>1257</v>
      </c>
      <c r="B20782" t="s">
        <v>319</v>
      </c>
      <c r="C20782" t="s">
        <v>402</v>
      </c>
      <c r="D20782" t="s">
        <v>1272</v>
      </c>
      <c r="E20782" t="s">
        <v>30</v>
      </c>
      <c r="F20782">
        <v>9841</v>
      </c>
      <c r="G20782">
        <v>11693</v>
      </c>
      <c r="H20782">
        <v>1.1881922568844629</v>
      </c>
      <c r="I20782" t="str">
        <f>VLOOKUP($B20782&amp;$E20782,'Employee List'!$A:$E,5,0)</f>
        <v>E-1394</v>
      </c>
    </row>
    <row r="20783" spans="1:9" x14ac:dyDescent="0.35">
      <c r="A20783" t="s">
        <v>1257</v>
      </c>
      <c r="B20783" t="s">
        <v>319</v>
      </c>
      <c r="C20783" t="s">
        <v>402</v>
      </c>
      <c r="D20783" t="s">
        <v>1272</v>
      </c>
      <c r="E20783" t="s">
        <v>31</v>
      </c>
      <c r="F20783">
        <v>11542</v>
      </c>
      <c r="G20783">
        <v>10986</v>
      </c>
      <c r="H20783">
        <v>0.95182810604747881</v>
      </c>
      <c r="I20783" t="str">
        <f>VLOOKUP($B20783&amp;$E20783,'Employee List'!$A:$E,5,0)</f>
        <v>E-1394</v>
      </c>
    </row>
    <row r="20784" spans="1:9" x14ac:dyDescent="0.35">
      <c r="A20784" t="s">
        <v>1257</v>
      </c>
      <c r="B20784" t="s">
        <v>319</v>
      </c>
      <c r="C20784" t="s">
        <v>402</v>
      </c>
      <c r="D20784" t="s">
        <v>1259</v>
      </c>
      <c r="E20784" t="s">
        <v>29</v>
      </c>
      <c r="F20784">
        <v>8883</v>
      </c>
      <c r="G20784">
        <v>10731</v>
      </c>
      <c r="H20784">
        <v>1.2080378250591017</v>
      </c>
      <c r="I20784" t="str">
        <f>VLOOKUP($B20784&amp;$E20784,'Employee List'!$A:$E,5,0)</f>
        <v>E-1394</v>
      </c>
    </row>
    <row r="20785" spans="1:9" x14ac:dyDescent="0.35">
      <c r="A20785" t="s">
        <v>1257</v>
      </c>
      <c r="B20785" t="s">
        <v>319</v>
      </c>
      <c r="C20785" t="s">
        <v>402</v>
      </c>
      <c r="D20785" t="s">
        <v>1259</v>
      </c>
      <c r="E20785" t="s">
        <v>30</v>
      </c>
      <c r="F20785">
        <v>12236</v>
      </c>
      <c r="G20785">
        <v>14191</v>
      </c>
      <c r="H20785">
        <v>1.1597744360902256</v>
      </c>
      <c r="I20785" t="str">
        <f>VLOOKUP($B20785&amp;$E20785,'Employee List'!$A:$E,5,0)</f>
        <v>E-1394</v>
      </c>
    </row>
    <row r="20786" spans="1:9" x14ac:dyDescent="0.35">
      <c r="A20786" t="s">
        <v>1257</v>
      </c>
      <c r="B20786" t="s">
        <v>319</v>
      </c>
      <c r="C20786" t="s">
        <v>402</v>
      </c>
      <c r="D20786" t="s">
        <v>1259</v>
      </c>
      <c r="E20786" t="s">
        <v>31</v>
      </c>
      <c r="F20786">
        <v>10454</v>
      </c>
      <c r="G20786">
        <v>9528</v>
      </c>
      <c r="H20786">
        <v>0.91142146546776348</v>
      </c>
      <c r="I20786" t="str">
        <f>VLOOKUP($B20786&amp;$E20786,'Employee List'!$A:$E,5,0)</f>
        <v>E-1394</v>
      </c>
    </row>
    <row r="20787" spans="1:9" x14ac:dyDescent="0.35">
      <c r="A20787" t="s">
        <v>1257</v>
      </c>
      <c r="B20787" t="s">
        <v>319</v>
      </c>
      <c r="C20787" t="s">
        <v>402</v>
      </c>
      <c r="D20787" t="s">
        <v>1273</v>
      </c>
      <c r="E20787" t="s">
        <v>29</v>
      </c>
      <c r="F20787">
        <v>8037</v>
      </c>
      <c r="G20787">
        <v>9116</v>
      </c>
      <c r="H20787">
        <v>1.134254074903571</v>
      </c>
      <c r="I20787" t="str">
        <f>VLOOKUP($B20787&amp;$E20787,'Employee List'!$A:$E,5,0)</f>
        <v>E-1394</v>
      </c>
    </row>
    <row r="20788" spans="1:9" x14ac:dyDescent="0.35">
      <c r="A20788" t="s">
        <v>1257</v>
      </c>
      <c r="B20788" t="s">
        <v>319</v>
      </c>
      <c r="C20788" t="s">
        <v>402</v>
      </c>
      <c r="D20788" t="s">
        <v>1273</v>
      </c>
      <c r="E20788" t="s">
        <v>30</v>
      </c>
      <c r="F20788">
        <v>7314</v>
      </c>
      <c r="G20788">
        <v>10658</v>
      </c>
      <c r="H20788">
        <v>1.4572053595843588</v>
      </c>
      <c r="I20788" t="str">
        <f>VLOOKUP($B20788&amp;$E20788,'Employee List'!$A:$E,5,0)</f>
        <v>E-1394</v>
      </c>
    </row>
    <row r="20789" spans="1:9" x14ac:dyDescent="0.35">
      <c r="A20789" t="s">
        <v>1257</v>
      </c>
      <c r="B20789" t="s">
        <v>319</v>
      </c>
      <c r="C20789" t="s">
        <v>402</v>
      </c>
      <c r="D20789" t="s">
        <v>1273</v>
      </c>
      <c r="E20789" t="s">
        <v>31</v>
      </c>
      <c r="F20789">
        <v>6732</v>
      </c>
      <c r="G20789">
        <v>6437</v>
      </c>
      <c r="H20789">
        <v>0.95617944147355916</v>
      </c>
      <c r="I20789" t="str">
        <f>VLOOKUP($B20789&amp;$E20789,'Employee List'!$A:$E,5,0)</f>
        <v>E-1394</v>
      </c>
    </row>
    <row r="20790" spans="1:9" x14ac:dyDescent="0.35">
      <c r="A20790" t="s">
        <v>1257</v>
      </c>
      <c r="B20790" t="s">
        <v>319</v>
      </c>
      <c r="C20790" t="s">
        <v>402</v>
      </c>
      <c r="D20790" t="s">
        <v>1275</v>
      </c>
      <c r="E20790" t="s">
        <v>29</v>
      </c>
      <c r="F20790">
        <v>2496</v>
      </c>
      <c r="G20790">
        <v>2670</v>
      </c>
      <c r="H20790">
        <v>1.0697115384615385</v>
      </c>
      <c r="I20790" t="str">
        <f>VLOOKUP($B20790&amp;$E20790,'Employee List'!$A:$E,5,0)</f>
        <v>E-1394</v>
      </c>
    </row>
    <row r="20791" spans="1:9" x14ac:dyDescent="0.35">
      <c r="A20791" t="s">
        <v>1257</v>
      </c>
      <c r="B20791" t="s">
        <v>319</v>
      </c>
      <c r="C20791" t="s">
        <v>402</v>
      </c>
      <c r="D20791" t="s">
        <v>1275</v>
      </c>
      <c r="E20791" t="s">
        <v>30</v>
      </c>
      <c r="F20791">
        <v>2174</v>
      </c>
      <c r="G20791">
        <v>5293</v>
      </c>
      <c r="H20791">
        <v>2.4346826126954921</v>
      </c>
      <c r="I20791" t="str">
        <f>VLOOKUP($B20791&amp;$E20791,'Employee List'!$A:$E,5,0)</f>
        <v>E-1394</v>
      </c>
    </row>
    <row r="20792" spans="1:9" x14ac:dyDescent="0.35">
      <c r="A20792" t="s">
        <v>1257</v>
      </c>
      <c r="B20792" t="s">
        <v>319</v>
      </c>
      <c r="C20792" t="s">
        <v>402</v>
      </c>
      <c r="D20792" t="s">
        <v>1275</v>
      </c>
      <c r="E20792" t="s">
        <v>31</v>
      </c>
      <c r="F20792">
        <v>1447</v>
      </c>
      <c r="G20792">
        <v>1201</v>
      </c>
      <c r="H20792">
        <v>0.82999308914996539</v>
      </c>
      <c r="I20792" t="str">
        <f>VLOOKUP($B20792&amp;$E20792,'Employee List'!$A:$E,5,0)</f>
        <v>E-1394</v>
      </c>
    </row>
    <row r="20793" spans="1:9" x14ac:dyDescent="0.35">
      <c r="A20793" t="s">
        <v>1257</v>
      </c>
      <c r="B20793" t="s">
        <v>319</v>
      </c>
      <c r="C20793" t="s">
        <v>402</v>
      </c>
      <c r="D20793" t="s">
        <v>1276</v>
      </c>
      <c r="E20793" t="s">
        <v>29</v>
      </c>
      <c r="F20793">
        <v>2885</v>
      </c>
      <c r="G20793">
        <v>3455</v>
      </c>
      <c r="H20793">
        <v>1.197573656845754</v>
      </c>
      <c r="I20793" t="str">
        <f>VLOOKUP($B20793&amp;$E20793,'Employee List'!$A:$E,5,0)</f>
        <v>E-1394</v>
      </c>
    </row>
    <row r="20794" spans="1:9" x14ac:dyDescent="0.35">
      <c r="A20794" t="s">
        <v>1257</v>
      </c>
      <c r="B20794" t="s">
        <v>319</v>
      </c>
      <c r="C20794" t="s">
        <v>402</v>
      </c>
      <c r="D20794" t="s">
        <v>1276</v>
      </c>
      <c r="E20794" t="s">
        <v>30</v>
      </c>
      <c r="F20794">
        <v>4292</v>
      </c>
      <c r="G20794">
        <v>5402</v>
      </c>
      <c r="H20794">
        <v>1.2586206896551724</v>
      </c>
      <c r="I20794" t="str">
        <f>VLOOKUP($B20794&amp;$E20794,'Employee List'!$A:$E,5,0)</f>
        <v>E-1394</v>
      </c>
    </row>
    <row r="20795" spans="1:9" x14ac:dyDescent="0.35">
      <c r="A20795" t="s">
        <v>1257</v>
      </c>
      <c r="B20795" t="s">
        <v>319</v>
      </c>
      <c r="C20795" t="s">
        <v>402</v>
      </c>
      <c r="D20795" t="s">
        <v>1276</v>
      </c>
      <c r="E20795" t="s">
        <v>31</v>
      </c>
      <c r="F20795">
        <v>2257</v>
      </c>
      <c r="G20795">
        <v>4189</v>
      </c>
      <c r="H20795">
        <v>1.8560035445281347</v>
      </c>
      <c r="I20795" t="str">
        <f>VLOOKUP($B20795&amp;$E20795,'Employee List'!$A:$E,5,0)</f>
        <v>E-1394</v>
      </c>
    </row>
    <row r="20796" spans="1:9" x14ac:dyDescent="0.35">
      <c r="A20796" t="s">
        <v>1257</v>
      </c>
      <c r="B20796" t="s">
        <v>319</v>
      </c>
      <c r="C20796" t="s">
        <v>402</v>
      </c>
      <c r="D20796" t="s">
        <v>1277</v>
      </c>
      <c r="E20796" t="s">
        <v>29</v>
      </c>
      <c r="F20796">
        <v>5480</v>
      </c>
      <c r="G20796">
        <v>8872</v>
      </c>
      <c r="H20796">
        <v>1.6189781021897811</v>
      </c>
      <c r="I20796" t="str">
        <f>VLOOKUP($B20796&amp;$E20796,'Employee List'!$A:$E,5,0)</f>
        <v>E-1394</v>
      </c>
    </row>
    <row r="20797" spans="1:9" x14ac:dyDescent="0.35">
      <c r="A20797" t="s">
        <v>1257</v>
      </c>
      <c r="B20797" t="s">
        <v>319</v>
      </c>
      <c r="C20797" t="s">
        <v>402</v>
      </c>
      <c r="D20797" t="s">
        <v>1277</v>
      </c>
      <c r="E20797" t="s">
        <v>30</v>
      </c>
      <c r="F20797">
        <v>6097</v>
      </c>
      <c r="G20797">
        <v>11719</v>
      </c>
      <c r="H20797">
        <v>1.9220928325405937</v>
      </c>
      <c r="I20797" t="str">
        <f>VLOOKUP($B20797&amp;$E20797,'Employee List'!$A:$E,5,0)</f>
        <v>E-1394</v>
      </c>
    </row>
    <row r="20798" spans="1:9" x14ac:dyDescent="0.35">
      <c r="A20798" t="s">
        <v>1257</v>
      </c>
      <c r="B20798" t="s">
        <v>319</v>
      </c>
      <c r="C20798" t="s">
        <v>402</v>
      </c>
      <c r="D20798" t="s">
        <v>1277</v>
      </c>
      <c r="E20798" t="s">
        <v>31</v>
      </c>
      <c r="F20798">
        <v>4995</v>
      </c>
      <c r="G20798">
        <v>5432</v>
      </c>
      <c r="H20798">
        <v>1.0874874874874876</v>
      </c>
      <c r="I20798" t="str">
        <f>VLOOKUP($B20798&amp;$E20798,'Employee List'!$A:$E,5,0)</f>
        <v>E-1394</v>
      </c>
    </row>
    <row r="20799" spans="1:9" x14ac:dyDescent="0.35">
      <c r="A20799" t="s">
        <v>1257</v>
      </c>
      <c r="B20799" t="s">
        <v>319</v>
      </c>
      <c r="C20799" t="s">
        <v>402</v>
      </c>
      <c r="D20799" t="s">
        <v>1278</v>
      </c>
      <c r="E20799" t="s">
        <v>29</v>
      </c>
      <c r="F20799">
        <v>5227</v>
      </c>
      <c r="G20799">
        <v>6836</v>
      </c>
      <c r="H20799">
        <v>1.30782475607423</v>
      </c>
      <c r="I20799" t="str">
        <f>VLOOKUP($B20799&amp;$E20799,'Employee List'!$A:$E,5,0)</f>
        <v>E-1394</v>
      </c>
    </row>
    <row r="20800" spans="1:9" x14ac:dyDescent="0.35">
      <c r="A20800" t="s">
        <v>1257</v>
      </c>
      <c r="B20800" t="s">
        <v>319</v>
      </c>
      <c r="C20800" t="s">
        <v>402</v>
      </c>
      <c r="D20800" t="s">
        <v>1278</v>
      </c>
      <c r="E20800" t="s">
        <v>30</v>
      </c>
      <c r="F20800">
        <v>5818</v>
      </c>
      <c r="G20800">
        <v>9337</v>
      </c>
      <c r="H20800">
        <v>1.6048470264695771</v>
      </c>
      <c r="I20800" t="str">
        <f>VLOOKUP($B20800&amp;$E20800,'Employee List'!$A:$E,5,0)</f>
        <v>E-1394</v>
      </c>
    </row>
    <row r="20801" spans="1:9" x14ac:dyDescent="0.35">
      <c r="A20801" t="s">
        <v>1257</v>
      </c>
      <c r="B20801" t="s">
        <v>319</v>
      </c>
      <c r="C20801" t="s">
        <v>402</v>
      </c>
      <c r="D20801" t="s">
        <v>1278</v>
      </c>
      <c r="E20801" t="s">
        <v>31</v>
      </c>
      <c r="F20801">
        <v>5331</v>
      </c>
      <c r="G20801">
        <v>3291</v>
      </c>
      <c r="H20801">
        <v>0.61733258300506466</v>
      </c>
      <c r="I20801" t="str">
        <f>VLOOKUP($B20801&amp;$E20801,'Employee List'!$A:$E,5,0)</f>
        <v>E-1394</v>
      </c>
    </row>
    <row r="20802" spans="1:9" x14ac:dyDescent="0.35">
      <c r="A20802" t="s">
        <v>1257</v>
      </c>
      <c r="B20802" t="s">
        <v>319</v>
      </c>
      <c r="C20802" t="s">
        <v>402</v>
      </c>
      <c r="D20802" t="s">
        <v>1279</v>
      </c>
      <c r="E20802" t="s">
        <v>29</v>
      </c>
      <c r="F20802">
        <v>2522</v>
      </c>
      <c r="G20802">
        <v>5019</v>
      </c>
      <c r="H20802">
        <v>1.9900872323552736</v>
      </c>
      <c r="I20802" t="str">
        <f>VLOOKUP($B20802&amp;$E20802,'Employee List'!$A:$E,5,0)</f>
        <v>E-1394</v>
      </c>
    </row>
    <row r="20803" spans="1:9" x14ac:dyDescent="0.35">
      <c r="A20803" t="s">
        <v>1257</v>
      </c>
      <c r="B20803" t="s">
        <v>319</v>
      </c>
      <c r="C20803" t="s">
        <v>402</v>
      </c>
      <c r="D20803" t="s">
        <v>1279</v>
      </c>
      <c r="E20803" t="s">
        <v>30</v>
      </c>
      <c r="F20803">
        <v>1594</v>
      </c>
      <c r="G20803">
        <v>4432</v>
      </c>
      <c r="H20803">
        <v>2.7804265997490591</v>
      </c>
      <c r="I20803" t="str">
        <f>VLOOKUP($B20803&amp;$E20803,'Employee List'!$A:$E,5,0)</f>
        <v>E-1394</v>
      </c>
    </row>
    <row r="20804" spans="1:9" x14ac:dyDescent="0.35">
      <c r="A20804" t="s">
        <v>1257</v>
      </c>
      <c r="B20804" t="s">
        <v>319</v>
      </c>
      <c r="C20804" t="s">
        <v>402</v>
      </c>
      <c r="D20804" t="s">
        <v>1279</v>
      </c>
      <c r="E20804" t="s">
        <v>31</v>
      </c>
      <c r="F20804">
        <v>1741</v>
      </c>
      <c r="G20804">
        <v>3103</v>
      </c>
      <c r="H20804">
        <v>1.7823090178058587</v>
      </c>
      <c r="I20804" t="str">
        <f>VLOOKUP($B20804&amp;$E20804,'Employee List'!$A:$E,5,0)</f>
        <v>E-1394</v>
      </c>
    </row>
    <row r="20805" spans="1:9" x14ac:dyDescent="0.35">
      <c r="A20805" t="s">
        <v>1257</v>
      </c>
      <c r="B20805" t="s">
        <v>319</v>
      </c>
      <c r="C20805" t="s">
        <v>402</v>
      </c>
      <c r="D20805" t="s">
        <v>1280</v>
      </c>
      <c r="E20805" t="s">
        <v>29</v>
      </c>
      <c r="F20805">
        <v>3592</v>
      </c>
      <c r="G20805">
        <v>2479</v>
      </c>
      <c r="H20805">
        <v>0.69014476614699327</v>
      </c>
      <c r="I20805" t="str">
        <f>VLOOKUP($B20805&amp;$E20805,'Employee List'!$A:$E,5,0)</f>
        <v>E-1394</v>
      </c>
    </row>
    <row r="20806" spans="1:9" x14ac:dyDescent="0.35">
      <c r="A20806" t="s">
        <v>1257</v>
      </c>
      <c r="B20806" t="s">
        <v>319</v>
      </c>
      <c r="C20806" t="s">
        <v>402</v>
      </c>
      <c r="D20806" t="s">
        <v>1280</v>
      </c>
      <c r="E20806" t="s">
        <v>30</v>
      </c>
      <c r="F20806">
        <v>2759</v>
      </c>
      <c r="G20806">
        <v>3644</v>
      </c>
      <c r="H20806">
        <v>1.3207683943457775</v>
      </c>
      <c r="I20806" t="str">
        <f>VLOOKUP($B20806&amp;$E20806,'Employee List'!$A:$E,5,0)</f>
        <v>E-1394</v>
      </c>
    </row>
    <row r="20807" spans="1:9" x14ac:dyDescent="0.35">
      <c r="A20807" t="s">
        <v>1257</v>
      </c>
      <c r="B20807" t="s">
        <v>319</v>
      </c>
      <c r="C20807" t="s">
        <v>402</v>
      </c>
      <c r="D20807" t="s">
        <v>1280</v>
      </c>
      <c r="E20807" t="s">
        <v>31</v>
      </c>
      <c r="F20807">
        <v>4116</v>
      </c>
      <c r="G20807">
        <v>3335</v>
      </c>
      <c r="H20807">
        <v>0.81025267249757049</v>
      </c>
      <c r="I20807" t="str">
        <f>VLOOKUP($B20807&amp;$E20807,'Employee List'!$A:$E,5,0)</f>
        <v>E-1394</v>
      </c>
    </row>
    <row r="20808" spans="1:9" x14ac:dyDescent="0.35">
      <c r="A20808" t="s">
        <v>1257</v>
      </c>
      <c r="B20808" t="s">
        <v>319</v>
      </c>
      <c r="C20808" t="s">
        <v>402</v>
      </c>
      <c r="D20808" t="s">
        <v>1262</v>
      </c>
      <c r="E20808" t="s">
        <v>29</v>
      </c>
      <c r="F20808">
        <v>9310</v>
      </c>
      <c r="G20808">
        <v>14497</v>
      </c>
      <c r="H20808">
        <v>1.5571428571428572</v>
      </c>
      <c r="I20808" t="str">
        <f>VLOOKUP($B20808&amp;$E20808,'Employee List'!$A:$E,5,0)</f>
        <v>E-1394</v>
      </c>
    </row>
    <row r="20809" spans="1:9" x14ac:dyDescent="0.35">
      <c r="A20809" t="s">
        <v>1257</v>
      </c>
      <c r="B20809" t="s">
        <v>319</v>
      </c>
      <c r="C20809" t="s">
        <v>402</v>
      </c>
      <c r="D20809" t="s">
        <v>1262</v>
      </c>
      <c r="E20809" t="s">
        <v>30</v>
      </c>
      <c r="F20809">
        <v>9108</v>
      </c>
      <c r="G20809">
        <v>14220</v>
      </c>
      <c r="H20809">
        <v>1.5612648221343874</v>
      </c>
      <c r="I20809" t="str">
        <f>VLOOKUP($B20809&amp;$E20809,'Employee List'!$A:$E,5,0)</f>
        <v>E-1394</v>
      </c>
    </row>
    <row r="20810" spans="1:9" x14ac:dyDescent="0.35">
      <c r="A20810" t="s">
        <v>1257</v>
      </c>
      <c r="B20810" t="s">
        <v>319</v>
      </c>
      <c r="C20810" t="s">
        <v>402</v>
      </c>
      <c r="D20810" t="s">
        <v>1262</v>
      </c>
      <c r="E20810" t="s">
        <v>31</v>
      </c>
      <c r="F20810">
        <v>8307</v>
      </c>
      <c r="G20810">
        <v>19664</v>
      </c>
      <c r="H20810">
        <v>2.3671602263151561</v>
      </c>
      <c r="I20810" t="str">
        <f>VLOOKUP($B20810&amp;$E20810,'Employee List'!$A:$E,5,0)</f>
        <v>E-1394</v>
      </c>
    </row>
    <row r="20811" spans="1:9" x14ac:dyDescent="0.35">
      <c r="A20811" t="s">
        <v>1257</v>
      </c>
      <c r="B20811" t="s">
        <v>319</v>
      </c>
      <c r="C20811" t="s">
        <v>402</v>
      </c>
      <c r="D20811" t="s">
        <v>1281</v>
      </c>
      <c r="E20811" t="s">
        <v>29</v>
      </c>
      <c r="F20811">
        <v>1015</v>
      </c>
      <c r="G20811">
        <v>8697</v>
      </c>
      <c r="H20811">
        <v>8.5684729064039402</v>
      </c>
      <c r="I20811" t="str">
        <f>VLOOKUP($B20811&amp;$E20811,'Employee List'!$A:$E,5,0)</f>
        <v>E-1394</v>
      </c>
    </row>
    <row r="20812" spans="1:9" x14ac:dyDescent="0.35">
      <c r="A20812" t="s">
        <v>1257</v>
      </c>
      <c r="B20812" t="s">
        <v>319</v>
      </c>
      <c r="C20812" t="s">
        <v>402</v>
      </c>
      <c r="D20812" t="s">
        <v>1281</v>
      </c>
      <c r="E20812" t="s">
        <v>30</v>
      </c>
      <c r="F20812">
        <v>2105</v>
      </c>
      <c r="G20812">
        <v>4516</v>
      </c>
      <c r="H20812">
        <v>2.1453681710213779</v>
      </c>
      <c r="I20812" t="str">
        <f>VLOOKUP($B20812&amp;$E20812,'Employee List'!$A:$E,5,0)</f>
        <v>E-1394</v>
      </c>
    </row>
    <row r="20813" spans="1:9" x14ac:dyDescent="0.35">
      <c r="A20813" t="s">
        <v>1257</v>
      </c>
      <c r="B20813" t="s">
        <v>319</v>
      </c>
      <c r="C20813" t="s">
        <v>402</v>
      </c>
      <c r="D20813" t="s">
        <v>1281</v>
      </c>
      <c r="E20813" t="s">
        <v>31</v>
      </c>
      <c r="F20813">
        <v>4777</v>
      </c>
      <c r="G20813">
        <v>2696</v>
      </c>
      <c r="H20813">
        <v>0.56437094410718025</v>
      </c>
      <c r="I20813" t="str">
        <f>VLOOKUP($B20813&amp;$E20813,'Employee List'!$A:$E,5,0)</f>
        <v>E-1394</v>
      </c>
    </row>
    <row r="20814" spans="1:9" x14ac:dyDescent="0.35">
      <c r="A20814" t="s">
        <v>1257</v>
      </c>
      <c r="B20814" t="s">
        <v>320</v>
      </c>
      <c r="C20814" t="s">
        <v>402</v>
      </c>
      <c r="D20814" t="s">
        <v>1274</v>
      </c>
      <c r="E20814" t="s">
        <v>29</v>
      </c>
      <c r="F20814">
        <v>39577</v>
      </c>
      <c r="G20814">
        <v>43800</v>
      </c>
      <c r="H20814">
        <v>1.1067033883316066</v>
      </c>
      <c r="I20814" t="str">
        <f>VLOOKUP($B20814&amp;$E20814,'Employee List'!$A:$E,5,0)</f>
        <v>E-1395</v>
      </c>
    </row>
    <row r="20815" spans="1:9" x14ac:dyDescent="0.35">
      <c r="A20815" t="s">
        <v>1257</v>
      </c>
      <c r="B20815" t="s">
        <v>320</v>
      </c>
      <c r="C20815" t="s">
        <v>402</v>
      </c>
      <c r="D20815" t="s">
        <v>1274</v>
      </c>
      <c r="E20815" t="s">
        <v>30</v>
      </c>
      <c r="F20815">
        <v>38498</v>
      </c>
      <c r="G20815">
        <v>42487</v>
      </c>
      <c r="H20815">
        <v>1.103615772247909</v>
      </c>
      <c r="I20815" t="str">
        <f>VLOOKUP($B20815&amp;$E20815,'Employee List'!$A:$E,5,0)</f>
        <v>E-1395</v>
      </c>
    </row>
    <row r="20816" spans="1:9" x14ac:dyDescent="0.35">
      <c r="A20816" t="s">
        <v>1257</v>
      </c>
      <c r="B20816" t="s">
        <v>320</v>
      </c>
      <c r="C20816" t="s">
        <v>402</v>
      </c>
      <c r="D20816" t="s">
        <v>1274</v>
      </c>
      <c r="E20816" t="s">
        <v>31</v>
      </c>
      <c r="F20816">
        <v>37349</v>
      </c>
      <c r="G20816">
        <v>45043</v>
      </c>
      <c r="H20816">
        <v>1.2060028380947281</v>
      </c>
      <c r="I20816" t="str">
        <f>VLOOKUP($B20816&amp;$E20816,'Employee List'!$A:$E,5,0)</f>
        <v>E-1395</v>
      </c>
    </row>
    <row r="20817" spans="1:9" x14ac:dyDescent="0.35">
      <c r="A20817" t="s">
        <v>1257</v>
      </c>
      <c r="B20817" t="s">
        <v>320</v>
      </c>
      <c r="C20817" t="s">
        <v>402</v>
      </c>
      <c r="D20817" t="s">
        <v>1263</v>
      </c>
      <c r="E20817" t="s">
        <v>29</v>
      </c>
      <c r="F20817">
        <v>8440</v>
      </c>
      <c r="G20817">
        <v>1098</v>
      </c>
      <c r="H20817">
        <v>0.13009478672985783</v>
      </c>
      <c r="I20817" t="str">
        <f>VLOOKUP($B20817&amp;$E20817,'Employee List'!$A:$E,5,0)</f>
        <v>E-1395</v>
      </c>
    </row>
    <row r="20818" spans="1:9" x14ac:dyDescent="0.35">
      <c r="A20818" t="s">
        <v>1257</v>
      </c>
      <c r="B20818" t="s">
        <v>320</v>
      </c>
      <c r="C20818" t="s">
        <v>402</v>
      </c>
      <c r="D20818" t="s">
        <v>1263</v>
      </c>
      <c r="E20818" t="s">
        <v>30</v>
      </c>
      <c r="F20818">
        <v>7080</v>
      </c>
      <c r="G20818">
        <v>14733</v>
      </c>
      <c r="H20818">
        <v>2.0809322033898305</v>
      </c>
      <c r="I20818" t="str">
        <f>VLOOKUP($B20818&amp;$E20818,'Employee List'!$A:$E,5,0)</f>
        <v>E-1395</v>
      </c>
    </row>
    <row r="20819" spans="1:9" x14ac:dyDescent="0.35">
      <c r="A20819" t="s">
        <v>1257</v>
      </c>
      <c r="B20819" t="s">
        <v>320</v>
      </c>
      <c r="C20819" t="s">
        <v>402</v>
      </c>
      <c r="D20819" t="s">
        <v>1263</v>
      </c>
      <c r="E20819" t="s">
        <v>31</v>
      </c>
      <c r="F20819">
        <v>7008</v>
      </c>
      <c r="G20819">
        <v>1792</v>
      </c>
      <c r="H20819">
        <v>0.25570776255707761</v>
      </c>
      <c r="I20819" t="str">
        <f>VLOOKUP($B20819&amp;$E20819,'Employee List'!$A:$E,5,0)</f>
        <v>E-1395</v>
      </c>
    </row>
    <row r="20820" spans="1:9" x14ac:dyDescent="0.35">
      <c r="A20820" t="s">
        <v>1257</v>
      </c>
      <c r="B20820" t="s">
        <v>320</v>
      </c>
      <c r="C20820" t="s">
        <v>402</v>
      </c>
      <c r="D20820" t="s">
        <v>1264</v>
      </c>
      <c r="E20820" t="s">
        <v>29</v>
      </c>
      <c r="F20820">
        <v>1133</v>
      </c>
      <c r="G20820">
        <v>5642</v>
      </c>
      <c r="H20820">
        <v>4.9796999117387468</v>
      </c>
      <c r="I20820" t="str">
        <f>VLOOKUP($B20820&amp;$E20820,'Employee List'!$A:$E,5,0)</f>
        <v>E-1395</v>
      </c>
    </row>
    <row r="20821" spans="1:9" x14ac:dyDescent="0.35">
      <c r="A20821" t="s">
        <v>1257</v>
      </c>
      <c r="B20821" t="s">
        <v>320</v>
      </c>
      <c r="C20821" t="s">
        <v>402</v>
      </c>
      <c r="D20821" t="s">
        <v>1264</v>
      </c>
      <c r="E20821" t="s">
        <v>30</v>
      </c>
      <c r="F20821">
        <v>3766</v>
      </c>
      <c r="G20821">
        <v>5955</v>
      </c>
      <c r="H20821">
        <v>1.5812533191715348</v>
      </c>
      <c r="I20821" t="str">
        <f>VLOOKUP($B20821&amp;$E20821,'Employee List'!$A:$E,5,0)</f>
        <v>E-1395</v>
      </c>
    </row>
    <row r="20822" spans="1:9" x14ac:dyDescent="0.35">
      <c r="A20822" t="s">
        <v>1257</v>
      </c>
      <c r="B20822" t="s">
        <v>320</v>
      </c>
      <c r="C20822" t="s">
        <v>402</v>
      </c>
      <c r="D20822" t="s">
        <v>1264</v>
      </c>
      <c r="E20822" t="s">
        <v>31</v>
      </c>
      <c r="F20822">
        <v>1088</v>
      </c>
      <c r="G20822">
        <v>1157</v>
      </c>
      <c r="H20822">
        <v>1.0634191176470589</v>
      </c>
      <c r="I20822" t="str">
        <f>VLOOKUP($B20822&amp;$E20822,'Employee List'!$A:$E,5,0)</f>
        <v>E-1395</v>
      </c>
    </row>
    <row r="20823" spans="1:9" x14ac:dyDescent="0.35">
      <c r="A20823" t="s">
        <v>1257</v>
      </c>
      <c r="B20823" t="s">
        <v>320</v>
      </c>
      <c r="C20823" t="s">
        <v>402</v>
      </c>
      <c r="D20823" t="s">
        <v>1265</v>
      </c>
      <c r="E20823" t="s">
        <v>29</v>
      </c>
      <c r="F20823">
        <v>12444</v>
      </c>
      <c r="G20823">
        <v>16081</v>
      </c>
      <c r="H20823">
        <v>1.2922693667630987</v>
      </c>
      <c r="I20823" t="str">
        <f>VLOOKUP($B20823&amp;$E20823,'Employee List'!$A:$E,5,0)</f>
        <v>E-1395</v>
      </c>
    </row>
    <row r="20824" spans="1:9" x14ac:dyDescent="0.35">
      <c r="A20824" t="s">
        <v>1257</v>
      </c>
      <c r="B20824" t="s">
        <v>320</v>
      </c>
      <c r="C20824" t="s">
        <v>402</v>
      </c>
      <c r="D20824" t="s">
        <v>1265</v>
      </c>
      <c r="E20824" t="s">
        <v>30</v>
      </c>
      <c r="F20824">
        <v>10128</v>
      </c>
      <c r="G20824">
        <v>20316</v>
      </c>
      <c r="H20824">
        <v>2.0059241706161139</v>
      </c>
      <c r="I20824" t="str">
        <f>VLOOKUP($B20824&amp;$E20824,'Employee List'!$A:$E,5,0)</f>
        <v>E-1395</v>
      </c>
    </row>
    <row r="20825" spans="1:9" x14ac:dyDescent="0.35">
      <c r="A20825" t="s">
        <v>1257</v>
      </c>
      <c r="B20825" t="s">
        <v>320</v>
      </c>
      <c r="C20825" t="s">
        <v>402</v>
      </c>
      <c r="D20825" t="s">
        <v>1265</v>
      </c>
      <c r="E20825" t="s">
        <v>31</v>
      </c>
      <c r="F20825">
        <v>12553</v>
      </c>
      <c r="G20825">
        <v>17398</v>
      </c>
      <c r="H20825">
        <v>1.3859635146976819</v>
      </c>
      <c r="I20825" t="str">
        <f>VLOOKUP($B20825&amp;$E20825,'Employee List'!$A:$E,5,0)</f>
        <v>E-1395</v>
      </c>
    </row>
    <row r="20826" spans="1:9" x14ac:dyDescent="0.35">
      <c r="A20826" t="s">
        <v>1257</v>
      </c>
      <c r="B20826" t="s">
        <v>320</v>
      </c>
      <c r="C20826" t="s">
        <v>402</v>
      </c>
      <c r="D20826" t="s">
        <v>1260</v>
      </c>
      <c r="E20826" t="s">
        <v>29</v>
      </c>
      <c r="F20826">
        <v>109062</v>
      </c>
      <c r="G20826">
        <v>82608</v>
      </c>
      <c r="H20826">
        <v>0.75744072179127464</v>
      </c>
      <c r="I20826" t="str">
        <f>VLOOKUP($B20826&amp;$E20826,'Employee List'!$A:$E,5,0)</f>
        <v>E-1395</v>
      </c>
    </row>
    <row r="20827" spans="1:9" x14ac:dyDescent="0.35">
      <c r="A20827" t="s">
        <v>1257</v>
      </c>
      <c r="B20827" t="s">
        <v>320</v>
      </c>
      <c r="C20827" t="s">
        <v>402</v>
      </c>
      <c r="D20827" t="s">
        <v>1260</v>
      </c>
      <c r="E20827" t="s">
        <v>30</v>
      </c>
      <c r="F20827">
        <v>108230</v>
      </c>
      <c r="G20827">
        <v>87964</v>
      </c>
      <c r="H20827">
        <v>0.81275062367181006</v>
      </c>
      <c r="I20827" t="str">
        <f>VLOOKUP($B20827&amp;$E20827,'Employee List'!$A:$E,5,0)</f>
        <v>E-1395</v>
      </c>
    </row>
    <row r="20828" spans="1:9" x14ac:dyDescent="0.35">
      <c r="A20828" t="s">
        <v>1257</v>
      </c>
      <c r="B20828" t="s">
        <v>320</v>
      </c>
      <c r="C20828" t="s">
        <v>402</v>
      </c>
      <c r="D20828" t="s">
        <v>1260</v>
      </c>
      <c r="E20828" t="s">
        <v>31</v>
      </c>
      <c r="F20828">
        <v>124651</v>
      </c>
      <c r="G20828">
        <v>144871</v>
      </c>
      <c r="H20828">
        <v>1.1622128984123674</v>
      </c>
      <c r="I20828" t="str">
        <f>VLOOKUP($B20828&amp;$E20828,'Employee List'!$A:$E,5,0)</f>
        <v>E-1395</v>
      </c>
    </row>
    <row r="20829" spans="1:9" x14ac:dyDescent="0.35">
      <c r="A20829" t="s">
        <v>1257</v>
      </c>
      <c r="B20829" t="s">
        <v>320</v>
      </c>
      <c r="C20829" t="s">
        <v>402</v>
      </c>
      <c r="D20829" t="s">
        <v>1261</v>
      </c>
      <c r="E20829" t="s">
        <v>29</v>
      </c>
      <c r="F20829">
        <v>69389</v>
      </c>
      <c r="G20829">
        <v>76919</v>
      </c>
      <c r="H20829">
        <v>1.1085186412832004</v>
      </c>
      <c r="I20829" t="str">
        <f>VLOOKUP($B20829&amp;$E20829,'Employee List'!$A:$E,5,0)</f>
        <v>E-1395</v>
      </c>
    </row>
    <row r="20830" spans="1:9" x14ac:dyDescent="0.35">
      <c r="A20830" t="s">
        <v>1257</v>
      </c>
      <c r="B20830" t="s">
        <v>320</v>
      </c>
      <c r="C20830" t="s">
        <v>402</v>
      </c>
      <c r="D20830" t="s">
        <v>1261</v>
      </c>
      <c r="E20830" t="s">
        <v>30</v>
      </c>
      <c r="F20830">
        <v>70340</v>
      </c>
      <c r="G20830">
        <v>61011</v>
      </c>
      <c r="H20830">
        <v>0.86737276087574633</v>
      </c>
      <c r="I20830" t="str">
        <f>VLOOKUP($B20830&amp;$E20830,'Employee List'!$A:$E,5,0)</f>
        <v>E-1395</v>
      </c>
    </row>
    <row r="20831" spans="1:9" x14ac:dyDescent="0.35">
      <c r="A20831" t="s">
        <v>1257</v>
      </c>
      <c r="B20831" t="s">
        <v>320</v>
      </c>
      <c r="C20831" t="s">
        <v>402</v>
      </c>
      <c r="D20831" t="s">
        <v>1261</v>
      </c>
      <c r="E20831" t="s">
        <v>31</v>
      </c>
      <c r="F20831">
        <v>72051</v>
      </c>
      <c r="G20831">
        <v>79504</v>
      </c>
      <c r="H20831">
        <v>1.1034406184508196</v>
      </c>
      <c r="I20831" t="str">
        <f>VLOOKUP($B20831&amp;$E20831,'Employee List'!$A:$E,5,0)</f>
        <v>E-1395</v>
      </c>
    </row>
    <row r="20832" spans="1:9" x14ac:dyDescent="0.35">
      <c r="A20832" t="s">
        <v>1257</v>
      </c>
      <c r="B20832" t="s">
        <v>320</v>
      </c>
      <c r="C20832" t="s">
        <v>402</v>
      </c>
      <c r="D20832" t="s">
        <v>1266</v>
      </c>
      <c r="E20832" t="s">
        <v>29</v>
      </c>
      <c r="F20832">
        <v>29600</v>
      </c>
      <c r="G20832">
        <v>31202</v>
      </c>
      <c r="H20832">
        <v>1.0541216216216216</v>
      </c>
      <c r="I20832" t="str">
        <f>VLOOKUP($B20832&amp;$E20832,'Employee List'!$A:$E,5,0)</f>
        <v>E-1395</v>
      </c>
    </row>
    <row r="20833" spans="1:9" x14ac:dyDescent="0.35">
      <c r="A20833" t="s">
        <v>1257</v>
      </c>
      <c r="B20833" t="s">
        <v>320</v>
      </c>
      <c r="C20833" t="s">
        <v>402</v>
      </c>
      <c r="D20833" t="s">
        <v>1266</v>
      </c>
      <c r="E20833" t="s">
        <v>30</v>
      </c>
      <c r="F20833">
        <v>31132</v>
      </c>
      <c r="G20833">
        <v>22727</v>
      </c>
      <c r="H20833">
        <v>0.73002055762559426</v>
      </c>
      <c r="I20833" t="str">
        <f>VLOOKUP($B20833&amp;$E20833,'Employee List'!$A:$E,5,0)</f>
        <v>E-1395</v>
      </c>
    </row>
    <row r="20834" spans="1:9" x14ac:dyDescent="0.35">
      <c r="A20834" t="s">
        <v>1257</v>
      </c>
      <c r="B20834" t="s">
        <v>320</v>
      </c>
      <c r="C20834" t="s">
        <v>402</v>
      </c>
      <c r="D20834" t="s">
        <v>1266</v>
      </c>
      <c r="E20834" t="s">
        <v>31</v>
      </c>
      <c r="F20834">
        <v>32109</v>
      </c>
      <c r="G20834">
        <v>19727</v>
      </c>
      <c r="H20834">
        <v>0.61437603164221866</v>
      </c>
      <c r="I20834" t="str">
        <f>VLOOKUP($B20834&amp;$E20834,'Employee List'!$A:$E,5,0)</f>
        <v>E-1395</v>
      </c>
    </row>
    <row r="20835" spans="1:9" x14ac:dyDescent="0.35">
      <c r="A20835" t="s">
        <v>1257</v>
      </c>
      <c r="B20835" t="s">
        <v>320</v>
      </c>
      <c r="C20835" t="s">
        <v>402</v>
      </c>
      <c r="D20835" t="s">
        <v>1267</v>
      </c>
      <c r="E20835" t="s">
        <v>29</v>
      </c>
      <c r="F20835">
        <v>59568</v>
      </c>
      <c r="G20835">
        <v>47295</v>
      </c>
      <c r="H20835">
        <v>0.79396655922643034</v>
      </c>
      <c r="I20835" t="str">
        <f>VLOOKUP($B20835&amp;$E20835,'Employee List'!$A:$E,5,0)</f>
        <v>E-1395</v>
      </c>
    </row>
    <row r="20836" spans="1:9" x14ac:dyDescent="0.35">
      <c r="A20836" t="s">
        <v>1257</v>
      </c>
      <c r="B20836" t="s">
        <v>320</v>
      </c>
      <c r="C20836" t="s">
        <v>402</v>
      </c>
      <c r="D20836" t="s">
        <v>1267</v>
      </c>
      <c r="E20836" t="s">
        <v>30</v>
      </c>
      <c r="F20836">
        <v>61781</v>
      </c>
      <c r="G20836">
        <v>44747</v>
      </c>
      <c r="H20836">
        <v>0.7242841650345575</v>
      </c>
      <c r="I20836" t="str">
        <f>VLOOKUP($B20836&amp;$E20836,'Employee List'!$A:$E,5,0)</f>
        <v>E-1395</v>
      </c>
    </row>
    <row r="20837" spans="1:9" x14ac:dyDescent="0.35">
      <c r="A20837" t="s">
        <v>1257</v>
      </c>
      <c r="B20837" t="s">
        <v>320</v>
      </c>
      <c r="C20837" t="s">
        <v>402</v>
      </c>
      <c r="D20837" t="s">
        <v>1267</v>
      </c>
      <c r="E20837" t="s">
        <v>31</v>
      </c>
      <c r="F20837">
        <v>61745</v>
      </c>
      <c r="G20837">
        <v>32426</v>
      </c>
      <c r="H20837">
        <v>0.5251599319782978</v>
      </c>
      <c r="I20837" t="str">
        <f>VLOOKUP($B20837&amp;$E20837,'Employee List'!$A:$E,5,0)</f>
        <v>E-1395</v>
      </c>
    </row>
    <row r="20838" spans="1:9" x14ac:dyDescent="0.35">
      <c r="A20838" t="s">
        <v>1257</v>
      </c>
      <c r="B20838" t="s">
        <v>320</v>
      </c>
      <c r="C20838" t="s">
        <v>402</v>
      </c>
      <c r="D20838" t="s">
        <v>1268</v>
      </c>
      <c r="E20838" t="s">
        <v>29</v>
      </c>
      <c r="F20838">
        <v>12056</v>
      </c>
      <c r="G20838">
        <v>8049</v>
      </c>
      <c r="H20838">
        <v>0.66763437292634376</v>
      </c>
      <c r="I20838" t="str">
        <f>VLOOKUP($B20838&amp;$E20838,'Employee List'!$A:$E,5,0)</f>
        <v>E-1395</v>
      </c>
    </row>
    <row r="20839" spans="1:9" x14ac:dyDescent="0.35">
      <c r="A20839" t="s">
        <v>1257</v>
      </c>
      <c r="B20839" t="s">
        <v>320</v>
      </c>
      <c r="C20839" t="s">
        <v>402</v>
      </c>
      <c r="D20839" t="s">
        <v>1268</v>
      </c>
      <c r="E20839" t="s">
        <v>30</v>
      </c>
      <c r="F20839">
        <v>11772</v>
      </c>
      <c r="G20839">
        <v>11673</v>
      </c>
      <c r="H20839">
        <v>0.99159021406727832</v>
      </c>
      <c r="I20839" t="str">
        <f>VLOOKUP($B20839&amp;$E20839,'Employee List'!$A:$E,5,0)</f>
        <v>E-1395</v>
      </c>
    </row>
    <row r="20840" spans="1:9" x14ac:dyDescent="0.35">
      <c r="A20840" t="s">
        <v>1257</v>
      </c>
      <c r="B20840" t="s">
        <v>320</v>
      </c>
      <c r="C20840" t="s">
        <v>402</v>
      </c>
      <c r="D20840" t="s">
        <v>1268</v>
      </c>
      <c r="E20840" t="s">
        <v>31</v>
      </c>
      <c r="F20840">
        <v>13176</v>
      </c>
      <c r="G20840">
        <v>4908</v>
      </c>
      <c r="H20840">
        <v>0.37249544626593806</v>
      </c>
      <c r="I20840" t="str">
        <f>VLOOKUP($B20840&amp;$E20840,'Employee List'!$A:$E,5,0)</f>
        <v>E-1395</v>
      </c>
    </row>
    <row r="20841" spans="1:9" x14ac:dyDescent="0.35">
      <c r="A20841" t="s">
        <v>1257</v>
      </c>
      <c r="B20841" t="s">
        <v>320</v>
      </c>
      <c r="C20841" t="s">
        <v>402</v>
      </c>
      <c r="D20841" t="s">
        <v>1269</v>
      </c>
      <c r="E20841" t="s">
        <v>29</v>
      </c>
      <c r="F20841">
        <v>13380</v>
      </c>
      <c r="G20841">
        <v>9948</v>
      </c>
      <c r="H20841">
        <v>0.74349775784753358</v>
      </c>
      <c r="I20841" t="str">
        <f>VLOOKUP($B20841&amp;$E20841,'Employee List'!$A:$E,5,0)</f>
        <v>E-1395</v>
      </c>
    </row>
    <row r="20842" spans="1:9" x14ac:dyDescent="0.35">
      <c r="A20842" t="s">
        <v>1257</v>
      </c>
      <c r="B20842" t="s">
        <v>320</v>
      </c>
      <c r="C20842" t="s">
        <v>402</v>
      </c>
      <c r="D20842" t="s">
        <v>1269</v>
      </c>
      <c r="E20842" t="s">
        <v>30</v>
      </c>
      <c r="F20842">
        <v>14322</v>
      </c>
      <c r="G20842">
        <v>49865</v>
      </c>
      <c r="H20842">
        <v>3.4817064655774335</v>
      </c>
      <c r="I20842" t="str">
        <f>VLOOKUP($B20842&amp;$E20842,'Employee List'!$A:$E,5,0)</f>
        <v>E-1395</v>
      </c>
    </row>
    <row r="20843" spans="1:9" x14ac:dyDescent="0.35">
      <c r="A20843" t="s">
        <v>1257</v>
      </c>
      <c r="B20843" t="s">
        <v>320</v>
      </c>
      <c r="C20843" t="s">
        <v>402</v>
      </c>
      <c r="D20843" t="s">
        <v>1269</v>
      </c>
      <c r="E20843" t="s">
        <v>31</v>
      </c>
      <c r="F20843">
        <v>13418</v>
      </c>
      <c r="G20843">
        <v>8574</v>
      </c>
      <c r="H20843">
        <v>0.63899239827097931</v>
      </c>
      <c r="I20843" t="str">
        <f>VLOOKUP($B20843&amp;$E20843,'Employee List'!$A:$E,5,0)</f>
        <v>E-1395</v>
      </c>
    </row>
    <row r="20844" spans="1:9" x14ac:dyDescent="0.35">
      <c r="A20844" t="s">
        <v>1257</v>
      </c>
      <c r="B20844" t="s">
        <v>320</v>
      </c>
      <c r="C20844" t="s">
        <v>402</v>
      </c>
      <c r="D20844" t="s">
        <v>1270</v>
      </c>
      <c r="E20844" t="s">
        <v>29</v>
      </c>
      <c r="F20844">
        <v>6400</v>
      </c>
      <c r="G20844">
        <v>6595</v>
      </c>
      <c r="H20844">
        <v>1.03046875</v>
      </c>
      <c r="I20844" t="str">
        <f>VLOOKUP($B20844&amp;$E20844,'Employee List'!$A:$E,5,0)</f>
        <v>E-1395</v>
      </c>
    </row>
    <row r="20845" spans="1:9" x14ac:dyDescent="0.35">
      <c r="A20845" t="s">
        <v>1257</v>
      </c>
      <c r="B20845" t="s">
        <v>320</v>
      </c>
      <c r="C20845" t="s">
        <v>402</v>
      </c>
      <c r="D20845" t="s">
        <v>1270</v>
      </c>
      <c r="E20845" t="s">
        <v>30</v>
      </c>
      <c r="F20845">
        <v>6749</v>
      </c>
      <c r="G20845">
        <v>3823</v>
      </c>
      <c r="H20845">
        <v>0.56645428952437393</v>
      </c>
      <c r="I20845" t="str">
        <f>VLOOKUP($B20845&amp;$E20845,'Employee List'!$A:$E,5,0)</f>
        <v>E-1395</v>
      </c>
    </row>
    <row r="20846" spans="1:9" x14ac:dyDescent="0.35">
      <c r="A20846" t="s">
        <v>1257</v>
      </c>
      <c r="B20846" t="s">
        <v>320</v>
      </c>
      <c r="C20846" t="s">
        <v>402</v>
      </c>
      <c r="D20846" t="s">
        <v>1270</v>
      </c>
      <c r="E20846" t="s">
        <v>31</v>
      </c>
      <c r="F20846">
        <v>7635</v>
      </c>
      <c r="G20846">
        <v>6709</v>
      </c>
      <c r="H20846">
        <v>0.87871643745907002</v>
      </c>
      <c r="I20846" t="str">
        <f>VLOOKUP($B20846&amp;$E20846,'Employee List'!$A:$E,5,0)</f>
        <v>E-1395</v>
      </c>
    </row>
    <row r="20847" spans="1:9" x14ac:dyDescent="0.35">
      <c r="A20847" t="s">
        <v>1257</v>
      </c>
      <c r="B20847" t="s">
        <v>320</v>
      </c>
      <c r="C20847" t="s">
        <v>402</v>
      </c>
      <c r="D20847" t="s">
        <v>1271</v>
      </c>
      <c r="E20847" t="s">
        <v>29</v>
      </c>
      <c r="F20847">
        <v>47687</v>
      </c>
      <c r="G20847">
        <v>81963</v>
      </c>
      <c r="H20847">
        <v>1.7187703147608362</v>
      </c>
      <c r="I20847" t="str">
        <f>VLOOKUP($B20847&amp;$E20847,'Employee List'!$A:$E,5,0)</f>
        <v>E-1395</v>
      </c>
    </row>
    <row r="20848" spans="1:9" x14ac:dyDescent="0.35">
      <c r="A20848" t="s">
        <v>1257</v>
      </c>
      <c r="B20848" t="s">
        <v>320</v>
      </c>
      <c r="C20848" t="s">
        <v>402</v>
      </c>
      <c r="D20848" t="s">
        <v>1271</v>
      </c>
      <c r="E20848" t="s">
        <v>30</v>
      </c>
      <c r="F20848">
        <v>49368</v>
      </c>
      <c r="G20848">
        <v>73023</v>
      </c>
      <c r="H20848">
        <v>1.4791565386485173</v>
      </c>
      <c r="I20848" t="str">
        <f>VLOOKUP($B20848&amp;$E20848,'Employee List'!$A:$E,5,0)</f>
        <v>E-1395</v>
      </c>
    </row>
    <row r="20849" spans="1:9" x14ac:dyDescent="0.35">
      <c r="A20849" t="s">
        <v>1257</v>
      </c>
      <c r="B20849" t="s">
        <v>320</v>
      </c>
      <c r="C20849" t="s">
        <v>402</v>
      </c>
      <c r="D20849" t="s">
        <v>1271</v>
      </c>
      <c r="E20849" t="s">
        <v>31</v>
      </c>
      <c r="F20849">
        <v>47647</v>
      </c>
      <c r="G20849">
        <v>82581</v>
      </c>
      <c r="H20849">
        <v>1.7331836212143472</v>
      </c>
      <c r="I20849" t="str">
        <f>VLOOKUP($B20849&amp;$E20849,'Employee List'!$A:$E,5,0)</f>
        <v>E-1395</v>
      </c>
    </row>
    <row r="20850" spans="1:9" x14ac:dyDescent="0.35">
      <c r="A20850" t="s">
        <v>1257</v>
      </c>
      <c r="B20850" t="s">
        <v>320</v>
      </c>
      <c r="C20850" t="s">
        <v>402</v>
      </c>
      <c r="D20850" t="s">
        <v>1258</v>
      </c>
      <c r="E20850" t="s">
        <v>29</v>
      </c>
      <c r="F20850">
        <v>146248</v>
      </c>
      <c r="G20850">
        <v>175114</v>
      </c>
      <c r="H20850">
        <v>1.1973770581478038</v>
      </c>
      <c r="I20850" t="str">
        <f>VLOOKUP($B20850&amp;$E20850,'Employee List'!$A:$E,5,0)</f>
        <v>E-1395</v>
      </c>
    </row>
    <row r="20851" spans="1:9" x14ac:dyDescent="0.35">
      <c r="A20851" t="s">
        <v>1257</v>
      </c>
      <c r="B20851" t="s">
        <v>320</v>
      </c>
      <c r="C20851" t="s">
        <v>402</v>
      </c>
      <c r="D20851" t="s">
        <v>1258</v>
      </c>
      <c r="E20851" t="s">
        <v>30</v>
      </c>
      <c r="F20851">
        <v>143114</v>
      </c>
      <c r="G20851">
        <v>149078</v>
      </c>
      <c r="H20851">
        <v>1.0416730718168732</v>
      </c>
      <c r="I20851" t="str">
        <f>VLOOKUP($B20851&amp;$E20851,'Employee List'!$A:$E,5,0)</f>
        <v>E-1395</v>
      </c>
    </row>
    <row r="20852" spans="1:9" x14ac:dyDescent="0.35">
      <c r="A20852" t="s">
        <v>1257</v>
      </c>
      <c r="B20852" t="s">
        <v>320</v>
      </c>
      <c r="C20852" t="s">
        <v>402</v>
      </c>
      <c r="D20852" t="s">
        <v>1258</v>
      </c>
      <c r="E20852" t="s">
        <v>31</v>
      </c>
      <c r="F20852">
        <v>134923</v>
      </c>
      <c r="G20852">
        <v>139221</v>
      </c>
      <c r="H20852">
        <v>1.0318552063028543</v>
      </c>
      <c r="I20852" t="str">
        <f>VLOOKUP($B20852&amp;$E20852,'Employee List'!$A:$E,5,0)</f>
        <v>E-1395</v>
      </c>
    </row>
    <row r="20853" spans="1:9" x14ac:dyDescent="0.35">
      <c r="A20853" t="s">
        <v>1257</v>
      </c>
      <c r="B20853" t="s">
        <v>320</v>
      </c>
      <c r="C20853" t="s">
        <v>402</v>
      </c>
      <c r="D20853" t="s">
        <v>1272</v>
      </c>
      <c r="E20853" t="s">
        <v>29</v>
      </c>
      <c r="F20853">
        <v>12505</v>
      </c>
      <c r="G20853">
        <v>8296</v>
      </c>
      <c r="H20853">
        <v>0.6634146341463415</v>
      </c>
      <c r="I20853" t="str">
        <f>VLOOKUP($B20853&amp;$E20853,'Employee List'!$A:$E,5,0)</f>
        <v>E-1395</v>
      </c>
    </row>
    <row r="20854" spans="1:9" x14ac:dyDescent="0.35">
      <c r="A20854" t="s">
        <v>1257</v>
      </c>
      <c r="B20854" t="s">
        <v>320</v>
      </c>
      <c r="C20854" t="s">
        <v>402</v>
      </c>
      <c r="D20854" t="s">
        <v>1272</v>
      </c>
      <c r="E20854" t="s">
        <v>30</v>
      </c>
      <c r="F20854">
        <v>11835</v>
      </c>
      <c r="G20854">
        <v>9671</v>
      </c>
      <c r="H20854">
        <v>0.81715251373046049</v>
      </c>
      <c r="I20854" t="str">
        <f>VLOOKUP($B20854&amp;$E20854,'Employee List'!$A:$E,5,0)</f>
        <v>E-1395</v>
      </c>
    </row>
    <row r="20855" spans="1:9" x14ac:dyDescent="0.35">
      <c r="A20855" t="s">
        <v>1257</v>
      </c>
      <c r="B20855" t="s">
        <v>320</v>
      </c>
      <c r="C20855" t="s">
        <v>402</v>
      </c>
      <c r="D20855" t="s">
        <v>1272</v>
      </c>
      <c r="E20855" t="s">
        <v>31</v>
      </c>
      <c r="F20855">
        <v>12388</v>
      </c>
      <c r="G20855">
        <v>10696</v>
      </c>
      <c r="H20855">
        <v>0.86341620923474327</v>
      </c>
      <c r="I20855" t="str">
        <f>VLOOKUP($B20855&amp;$E20855,'Employee List'!$A:$E,5,0)</f>
        <v>E-1395</v>
      </c>
    </row>
    <row r="20856" spans="1:9" x14ac:dyDescent="0.35">
      <c r="A20856" t="s">
        <v>1257</v>
      </c>
      <c r="B20856" t="s">
        <v>320</v>
      </c>
      <c r="C20856" t="s">
        <v>402</v>
      </c>
      <c r="D20856" t="s">
        <v>1259</v>
      </c>
      <c r="E20856" t="s">
        <v>29</v>
      </c>
      <c r="F20856">
        <v>14542</v>
      </c>
      <c r="G20856">
        <v>14413</v>
      </c>
      <c r="H20856">
        <v>0.99112914317150325</v>
      </c>
      <c r="I20856" t="str">
        <f>VLOOKUP($B20856&amp;$E20856,'Employee List'!$A:$E,5,0)</f>
        <v>E-1395</v>
      </c>
    </row>
    <row r="20857" spans="1:9" x14ac:dyDescent="0.35">
      <c r="A20857" t="s">
        <v>1257</v>
      </c>
      <c r="B20857" t="s">
        <v>320</v>
      </c>
      <c r="C20857" t="s">
        <v>402</v>
      </c>
      <c r="D20857" t="s">
        <v>1259</v>
      </c>
      <c r="E20857" t="s">
        <v>30</v>
      </c>
      <c r="F20857">
        <v>15703</v>
      </c>
      <c r="G20857">
        <v>20302</v>
      </c>
      <c r="H20857">
        <v>1.2928739731261543</v>
      </c>
      <c r="I20857" t="str">
        <f>VLOOKUP($B20857&amp;$E20857,'Employee List'!$A:$E,5,0)</f>
        <v>E-1395</v>
      </c>
    </row>
    <row r="20858" spans="1:9" x14ac:dyDescent="0.35">
      <c r="A20858" t="s">
        <v>1257</v>
      </c>
      <c r="B20858" t="s">
        <v>320</v>
      </c>
      <c r="C20858" t="s">
        <v>402</v>
      </c>
      <c r="D20858" t="s">
        <v>1259</v>
      </c>
      <c r="E20858" t="s">
        <v>31</v>
      </c>
      <c r="F20858">
        <v>15190</v>
      </c>
      <c r="G20858">
        <v>20717</v>
      </c>
      <c r="H20858">
        <v>1.3638578011849902</v>
      </c>
      <c r="I20858" t="str">
        <f>VLOOKUP($B20858&amp;$E20858,'Employee List'!$A:$E,5,0)</f>
        <v>E-1395</v>
      </c>
    </row>
    <row r="20859" spans="1:9" x14ac:dyDescent="0.35">
      <c r="A20859" t="s">
        <v>1257</v>
      </c>
      <c r="B20859" t="s">
        <v>320</v>
      </c>
      <c r="C20859" t="s">
        <v>402</v>
      </c>
      <c r="D20859" t="s">
        <v>1273</v>
      </c>
      <c r="E20859" t="s">
        <v>29</v>
      </c>
      <c r="F20859">
        <v>7978</v>
      </c>
      <c r="G20859">
        <v>10880</v>
      </c>
      <c r="H20859">
        <v>1.3637503133617448</v>
      </c>
      <c r="I20859" t="str">
        <f>VLOOKUP($B20859&amp;$E20859,'Employee List'!$A:$E,5,0)</f>
        <v>E-1395</v>
      </c>
    </row>
    <row r="20860" spans="1:9" x14ac:dyDescent="0.35">
      <c r="A20860" t="s">
        <v>1257</v>
      </c>
      <c r="B20860" t="s">
        <v>320</v>
      </c>
      <c r="C20860" t="s">
        <v>402</v>
      </c>
      <c r="D20860" t="s">
        <v>1273</v>
      </c>
      <c r="E20860" t="s">
        <v>30</v>
      </c>
      <c r="F20860">
        <v>7177</v>
      </c>
      <c r="G20860">
        <v>10642</v>
      </c>
      <c r="H20860">
        <v>1.4827922530305142</v>
      </c>
      <c r="I20860" t="str">
        <f>VLOOKUP($B20860&amp;$E20860,'Employee List'!$A:$E,5,0)</f>
        <v>E-1395</v>
      </c>
    </row>
    <row r="20861" spans="1:9" x14ac:dyDescent="0.35">
      <c r="A20861" t="s">
        <v>1257</v>
      </c>
      <c r="B20861" t="s">
        <v>320</v>
      </c>
      <c r="C20861" t="s">
        <v>402</v>
      </c>
      <c r="D20861" t="s">
        <v>1273</v>
      </c>
      <c r="E20861" t="s">
        <v>31</v>
      </c>
      <c r="F20861">
        <v>7639</v>
      </c>
      <c r="G20861">
        <v>5210</v>
      </c>
      <c r="H20861">
        <v>0.68202644325173456</v>
      </c>
      <c r="I20861" t="str">
        <f>VLOOKUP($B20861&amp;$E20861,'Employee List'!$A:$E,5,0)</f>
        <v>E-1395</v>
      </c>
    </row>
    <row r="20862" spans="1:9" x14ac:dyDescent="0.35">
      <c r="A20862" t="s">
        <v>1257</v>
      </c>
      <c r="B20862" t="s">
        <v>320</v>
      </c>
      <c r="C20862" t="s">
        <v>402</v>
      </c>
      <c r="D20862" t="s">
        <v>1275</v>
      </c>
      <c r="E20862" t="s">
        <v>29</v>
      </c>
      <c r="F20862">
        <v>2795</v>
      </c>
      <c r="G20862">
        <v>5057</v>
      </c>
      <c r="H20862">
        <v>1.8093023255813954</v>
      </c>
      <c r="I20862" t="str">
        <f>VLOOKUP($B20862&amp;$E20862,'Employee List'!$A:$E,5,0)</f>
        <v>E-1395</v>
      </c>
    </row>
    <row r="20863" spans="1:9" x14ac:dyDescent="0.35">
      <c r="A20863" t="s">
        <v>1257</v>
      </c>
      <c r="B20863" t="s">
        <v>320</v>
      </c>
      <c r="C20863" t="s">
        <v>402</v>
      </c>
      <c r="D20863" t="s">
        <v>1275</v>
      </c>
      <c r="E20863" t="s">
        <v>30</v>
      </c>
      <c r="F20863">
        <v>2961</v>
      </c>
      <c r="G20863">
        <v>4711</v>
      </c>
      <c r="H20863">
        <v>1.5910165484633569</v>
      </c>
      <c r="I20863" t="str">
        <f>VLOOKUP($B20863&amp;$E20863,'Employee List'!$A:$E,5,0)</f>
        <v>E-1395</v>
      </c>
    </row>
    <row r="20864" spans="1:9" x14ac:dyDescent="0.35">
      <c r="A20864" t="s">
        <v>1257</v>
      </c>
      <c r="B20864" t="s">
        <v>320</v>
      </c>
      <c r="C20864" t="s">
        <v>402</v>
      </c>
      <c r="D20864" t="s">
        <v>1275</v>
      </c>
      <c r="E20864" t="s">
        <v>31</v>
      </c>
      <c r="F20864">
        <v>2053</v>
      </c>
      <c r="G20864">
        <v>3573</v>
      </c>
      <c r="H20864">
        <v>1.7403799318071116</v>
      </c>
      <c r="I20864" t="str">
        <f>VLOOKUP($B20864&amp;$E20864,'Employee List'!$A:$E,5,0)</f>
        <v>E-1395</v>
      </c>
    </row>
    <row r="20865" spans="1:9" x14ac:dyDescent="0.35">
      <c r="A20865" t="s">
        <v>1257</v>
      </c>
      <c r="B20865" t="s">
        <v>320</v>
      </c>
      <c r="C20865" t="s">
        <v>402</v>
      </c>
      <c r="D20865" t="s">
        <v>1276</v>
      </c>
      <c r="E20865" t="s">
        <v>29</v>
      </c>
      <c r="F20865">
        <v>3360</v>
      </c>
      <c r="G20865">
        <v>4113</v>
      </c>
      <c r="H20865">
        <v>1.2241071428571428</v>
      </c>
      <c r="I20865" t="str">
        <f>VLOOKUP($B20865&amp;$E20865,'Employee List'!$A:$E,5,0)</f>
        <v>E-1395</v>
      </c>
    </row>
    <row r="20866" spans="1:9" x14ac:dyDescent="0.35">
      <c r="A20866" t="s">
        <v>1257</v>
      </c>
      <c r="B20866" t="s">
        <v>320</v>
      </c>
      <c r="C20866" t="s">
        <v>402</v>
      </c>
      <c r="D20866" t="s">
        <v>1276</v>
      </c>
      <c r="E20866" t="s">
        <v>30</v>
      </c>
      <c r="F20866">
        <v>3637</v>
      </c>
      <c r="G20866">
        <v>3538</v>
      </c>
      <c r="H20866">
        <v>0.97277976354138029</v>
      </c>
      <c r="I20866" t="str">
        <f>VLOOKUP($B20866&amp;$E20866,'Employee List'!$A:$E,5,0)</f>
        <v>E-1395</v>
      </c>
    </row>
    <row r="20867" spans="1:9" x14ac:dyDescent="0.35">
      <c r="A20867" t="s">
        <v>1257</v>
      </c>
      <c r="B20867" t="s">
        <v>320</v>
      </c>
      <c r="C20867" t="s">
        <v>402</v>
      </c>
      <c r="D20867" t="s">
        <v>1276</v>
      </c>
      <c r="E20867" t="s">
        <v>31</v>
      </c>
      <c r="F20867">
        <v>3094</v>
      </c>
      <c r="G20867">
        <v>6122</v>
      </c>
      <c r="H20867">
        <v>1.9786683904330964</v>
      </c>
      <c r="I20867" t="str">
        <f>VLOOKUP($B20867&amp;$E20867,'Employee List'!$A:$E,5,0)</f>
        <v>E-1395</v>
      </c>
    </row>
    <row r="20868" spans="1:9" x14ac:dyDescent="0.35">
      <c r="A20868" t="s">
        <v>1257</v>
      </c>
      <c r="B20868" t="s">
        <v>320</v>
      </c>
      <c r="C20868" t="s">
        <v>402</v>
      </c>
      <c r="D20868" t="s">
        <v>1277</v>
      </c>
      <c r="E20868" t="s">
        <v>29</v>
      </c>
      <c r="F20868">
        <v>5850</v>
      </c>
      <c r="G20868">
        <v>4382</v>
      </c>
      <c r="H20868">
        <v>0.74905982905982904</v>
      </c>
      <c r="I20868" t="str">
        <f>VLOOKUP($B20868&amp;$E20868,'Employee List'!$A:$E,5,0)</f>
        <v>E-1395</v>
      </c>
    </row>
    <row r="20869" spans="1:9" x14ac:dyDescent="0.35">
      <c r="A20869" t="s">
        <v>1257</v>
      </c>
      <c r="B20869" t="s">
        <v>320</v>
      </c>
      <c r="C20869" t="s">
        <v>402</v>
      </c>
      <c r="D20869" t="s">
        <v>1277</v>
      </c>
      <c r="E20869" t="s">
        <v>30</v>
      </c>
      <c r="F20869">
        <v>7929</v>
      </c>
      <c r="G20869">
        <v>5820</v>
      </c>
      <c r="H20869">
        <v>0.7340143776012108</v>
      </c>
      <c r="I20869" t="str">
        <f>VLOOKUP($B20869&amp;$E20869,'Employee List'!$A:$E,5,0)</f>
        <v>E-1395</v>
      </c>
    </row>
    <row r="20870" spans="1:9" x14ac:dyDescent="0.35">
      <c r="A20870" t="s">
        <v>1257</v>
      </c>
      <c r="B20870" t="s">
        <v>320</v>
      </c>
      <c r="C20870" t="s">
        <v>402</v>
      </c>
      <c r="D20870" t="s">
        <v>1277</v>
      </c>
      <c r="E20870" t="s">
        <v>31</v>
      </c>
      <c r="F20870">
        <v>8466</v>
      </c>
      <c r="G20870">
        <v>7601</v>
      </c>
      <c r="H20870">
        <v>0.89782660051972596</v>
      </c>
      <c r="I20870" t="str">
        <f>VLOOKUP($B20870&amp;$E20870,'Employee List'!$A:$E,5,0)</f>
        <v>E-1395</v>
      </c>
    </row>
    <row r="20871" spans="1:9" x14ac:dyDescent="0.35">
      <c r="A20871" t="s">
        <v>1257</v>
      </c>
      <c r="B20871" t="s">
        <v>320</v>
      </c>
      <c r="C20871" t="s">
        <v>402</v>
      </c>
      <c r="D20871" t="s">
        <v>1278</v>
      </c>
      <c r="E20871" t="s">
        <v>29</v>
      </c>
      <c r="F20871">
        <v>6122</v>
      </c>
      <c r="G20871">
        <v>5728</v>
      </c>
      <c r="H20871">
        <v>0.93564194707611892</v>
      </c>
      <c r="I20871" t="str">
        <f>VLOOKUP($B20871&amp;$E20871,'Employee List'!$A:$E,5,0)</f>
        <v>E-1395</v>
      </c>
    </row>
    <row r="20872" spans="1:9" x14ac:dyDescent="0.35">
      <c r="A20872" t="s">
        <v>1257</v>
      </c>
      <c r="B20872" t="s">
        <v>320</v>
      </c>
      <c r="C20872" t="s">
        <v>402</v>
      </c>
      <c r="D20872" t="s">
        <v>1278</v>
      </c>
      <c r="E20872" t="s">
        <v>30</v>
      </c>
      <c r="F20872">
        <v>5169</v>
      </c>
      <c r="G20872">
        <v>3169</v>
      </c>
      <c r="H20872">
        <v>0.6130779647900948</v>
      </c>
      <c r="I20872" t="str">
        <f>VLOOKUP($B20872&amp;$E20872,'Employee List'!$A:$E,5,0)</f>
        <v>E-1395</v>
      </c>
    </row>
    <row r="20873" spans="1:9" x14ac:dyDescent="0.35">
      <c r="A20873" t="s">
        <v>1257</v>
      </c>
      <c r="B20873" t="s">
        <v>320</v>
      </c>
      <c r="C20873" t="s">
        <v>402</v>
      </c>
      <c r="D20873" t="s">
        <v>1278</v>
      </c>
      <c r="E20873" t="s">
        <v>31</v>
      </c>
      <c r="F20873">
        <v>6817</v>
      </c>
      <c r="G20873">
        <v>4700</v>
      </c>
      <c r="H20873">
        <v>0.68945283849200523</v>
      </c>
      <c r="I20873" t="str">
        <f>VLOOKUP($B20873&amp;$E20873,'Employee List'!$A:$E,5,0)</f>
        <v>E-1395</v>
      </c>
    </row>
    <row r="20874" spans="1:9" x14ac:dyDescent="0.35">
      <c r="A20874" t="s">
        <v>1257</v>
      </c>
      <c r="B20874" t="s">
        <v>320</v>
      </c>
      <c r="C20874" t="s">
        <v>402</v>
      </c>
      <c r="D20874" t="s">
        <v>1279</v>
      </c>
      <c r="E20874" t="s">
        <v>29</v>
      </c>
      <c r="F20874">
        <v>1704</v>
      </c>
      <c r="G20874">
        <v>3967</v>
      </c>
      <c r="H20874">
        <v>2.3280516431924885</v>
      </c>
      <c r="I20874" t="str">
        <f>VLOOKUP($B20874&amp;$E20874,'Employee List'!$A:$E,5,0)</f>
        <v>E-1395</v>
      </c>
    </row>
    <row r="20875" spans="1:9" x14ac:dyDescent="0.35">
      <c r="A20875" t="s">
        <v>1257</v>
      </c>
      <c r="B20875" t="s">
        <v>320</v>
      </c>
      <c r="C20875" t="s">
        <v>402</v>
      </c>
      <c r="D20875" t="s">
        <v>1279</v>
      </c>
      <c r="E20875" t="s">
        <v>30</v>
      </c>
      <c r="F20875">
        <v>3036</v>
      </c>
      <c r="G20875">
        <v>2659</v>
      </c>
      <c r="H20875">
        <v>0.87582345191040845</v>
      </c>
      <c r="I20875" t="str">
        <f>VLOOKUP($B20875&amp;$E20875,'Employee List'!$A:$E,5,0)</f>
        <v>E-1395</v>
      </c>
    </row>
    <row r="20876" spans="1:9" x14ac:dyDescent="0.35">
      <c r="A20876" t="s">
        <v>1257</v>
      </c>
      <c r="B20876" t="s">
        <v>320</v>
      </c>
      <c r="C20876" t="s">
        <v>402</v>
      </c>
      <c r="D20876" t="s">
        <v>1279</v>
      </c>
      <c r="E20876" t="s">
        <v>31</v>
      </c>
      <c r="F20876">
        <v>3350</v>
      </c>
      <c r="G20876">
        <v>1341</v>
      </c>
      <c r="H20876">
        <v>0.40029850746268658</v>
      </c>
      <c r="I20876" t="str">
        <f>VLOOKUP($B20876&amp;$E20876,'Employee List'!$A:$E,5,0)</f>
        <v>E-1395</v>
      </c>
    </row>
    <row r="20877" spans="1:9" x14ac:dyDescent="0.35">
      <c r="A20877" t="s">
        <v>1257</v>
      </c>
      <c r="B20877" t="s">
        <v>320</v>
      </c>
      <c r="C20877" t="s">
        <v>402</v>
      </c>
      <c r="D20877" t="s">
        <v>1280</v>
      </c>
      <c r="E20877" t="s">
        <v>29</v>
      </c>
      <c r="F20877">
        <v>2150</v>
      </c>
      <c r="G20877">
        <v>4166</v>
      </c>
      <c r="H20877">
        <v>1.9376744186046511</v>
      </c>
      <c r="I20877" t="str">
        <f>VLOOKUP($B20877&amp;$E20877,'Employee List'!$A:$E,5,0)</f>
        <v>E-1395</v>
      </c>
    </row>
    <row r="20878" spans="1:9" x14ac:dyDescent="0.35">
      <c r="A20878" t="s">
        <v>1257</v>
      </c>
      <c r="B20878" t="s">
        <v>320</v>
      </c>
      <c r="C20878" t="s">
        <v>402</v>
      </c>
      <c r="D20878" t="s">
        <v>1280</v>
      </c>
      <c r="E20878" t="s">
        <v>30</v>
      </c>
      <c r="F20878">
        <v>3301</v>
      </c>
      <c r="G20878">
        <v>2014</v>
      </c>
      <c r="H20878">
        <v>0.61011814601635872</v>
      </c>
      <c r="I20878" t="str">
        <f>VLOOKUP($B20878&amp;$E20878,'Employee List'!$A:$E,5,0)</f>
        <v>E-1395</v>
      </c>
    </row>
    <row r="20879" spans="1:9" x14ac:dyDescent="0.35">
      <c r="A20879" t="s">
        <v>1257</v>
      </c>
      <c r="B20879" t="s">
        <v>320</v>
      </c>
      <c r="C20879" t="s">
        <v>402</v>
      </c>
      <c r="D20879" t="s">
        <v>1280</v>
      </c>
      <c r="E20879" t="s">
        <v>31</v>
      </c>
      <c r="F20879">
        <v>2119</v>
      </c>
      <c r="G20879">
        <v>2683</v>
      </c>
      <c r="H20879">
        <v>1.2661632845681925</v>
      </c>
      <c r="I20879" t="str">
        <f>VLOOKUP($B20879&amp;$E20879,'Employee List'!$A:$E,5,0)</f>
        <v>E-1395</v>
      </c>
    </row>
    <row r="20880" spans="1:9" x14ac:dyDescent="0.35">
      <c r="A20880" t="s">
        <v>1257</v>
      </c>
      <c r="B20880" t="s">
        <v>320</v>
      </c>
      <c r="C20880" t="s">
        <v>402</v>
      </c>
      <c r="D20880" t="s">
        <v>1262</v>
      </c>
      <c r="E20880" t="s">
        <v>29</v>
      </c>
      <c r="F20880">
        <v>17610</v>
      </c>
      <c r="G20880">
        <v>13561</v>
      </c>
      <c r="H20880">
        <v>0.77007382169222038</v>
      </c>
      <c r="I20880" t="str">
        <f>VLOOKUP($B20880&amp;$E20880,'Employee List'!$A:$E,5,0)</f>
        <v>E-1395</v>
      </c>
    </row>
    <row r="20881" spans="1:9" x14ac:dyDescent="0.35">
      <c r="A20881" t="s">
        <v>1257</v>
      </c>
      <c r="B20881" t="s">
        <v>320</v>
      </c>
      <c r="C20881" t="s">
        <v>402</v>
      </c>
      <c r="D20881" t="s">
        <v>1262</v>
      </c>
      <c r="E20881" t="s">
        <v>30</v>
      </c>
      <c r="F20881">
        <v>16464</v>
      </c>
      <c r="G20881">
        <v>15414</v>
      </c>
      <c r="H20881">
        <v>0.93622448979591832</v>
      </c>
      <c r="I20881" t="str">
        <f>VLOOKUP($B20881&amp;$E20881,'Employee List'!$A:$E,5,0)</f>
        <v>E-1395</v>
      </c>
    </row>
    <row r="20882" spans="1:9" x14ac:dyDescent="0.35">
      <c r="A20882" t="s">
        <v>1257</v>
      </c>
      <c r="B20882" t="s">
        <v>320</v>
      </c>
      <c r="C20882" t="s">
        <v>402</v>
      </c>
      <c r="D20882" t="s">
        <v>1262</v>
      </c>
      <c r="E20882" t="s">
        <v>31</v>
      </c>
      <c r="F20882">
        <v>18277</v>
      </c>
      <c r="G20882">
        <v>10533</v>
      </c>
      <c r="H20882">
        <v>0.57629807955353718</v>
      </c>
      <c r="I20882" t="str">
        <f>VLOOKUP($B20882&amp;$E20882,'Employee List'!$A:$E,5,0)</f>
        <v>E-1395</v>
      </c>
    </row>
    <row r="20883" spans="1:9" x14ac:dyDescent="0.35">
      <c r="A20883" t="s">
        <v>1257</v>
      </c>
      <c r="B20883" t="s">
        <v>320</v>
      </c>
      <c r="C20883" t="s">
        <v>402</v>
      </c>
      <c r="D20883" t="s">
        <v>1282</v>
      </c>
      <c r="E20883" t="s">
        <v>29</v>
      </c>
      <c r="F20883">
        <v>1984</v>
      </c>
      <c r="G20883">
        <v>3887</v>
      </c>
      <c r="H20883">
        <v>1.9591733870967742</v>
      </c>
      <c r="I20883" t="str">
        <f>VLOOKUP($B20883&amp;$E20883,'Employee List'!$A:$E,5,0)</f>
        <v>E-1395</v>
      </c>
    </row>
    <row r="20884" spans="1:9" x14ac:dyDescent="0.35">
      <c r="A20884" t="s">
        <v>1257</v>
      </c>
      <c r="B20884" t="s">
        <v>320</v>
      </c>
      <c r="C20884" t="s">
        <v>402</v>
      </c>
      <c r="D20884" t="s">
        <v>1282</v>
      </c>
      <c r="E20884" t="s">
        <v>30</v>
      </c>
      <c r="F20884">
        <v>5719</v>
      </c>
      <c r="G20884">
        <v>2204</v>
      </c>
      <c r="H20884">
        <v>0.38538205980066448</v>
      </c>
      <c r="I20884" t="str">
        <f>VLOOKUP($B20884&amp;$E20884,'Employee List'!$A:$E,5,0)</f>
        <v>E-1395</v>
      </c>
    </row>
    <row r="20885" spans="1:9" x14ac:dyDescent="0.35">
      <c r="A20885" t="s">
        <v>1257</v>
      </c>
      <c r="B20885" t="s">
        <v>320</v>
      </c>
      <c r="C20885" t="s">
        <v>402</v>
      </c>
      <c r="D20885" t="s">
        <v>1282</v>
      </c>
      <c r="E20885" t="s">
        <v>31</v>
      </c>
      <c r="F20885">
        <v>7056</v>
      </c>
      <c r="G20885">
        <v>3873</v>
      </c>
      <c r="H20885">
        <v>0.54889455782312924</v>
      </c>
      <c r="I20885" t="str">
        <f>VLOOKUP($B20885&amp;$E20885,'Employee List'!$A:$E,5,0)</f>
        <v>E-1395</v>
      </c>
    </row>
    <row r="20886" spans="1:9" x14ac:dyDescent="0.35">
      <c r="A20886" t="s">
        <v>1257</v>
      </c>
      <c r="B20886" t="s">
        <v>320</v>
      </c>
      <c r="C20886" t="s">
        <v>402</v>
      </c>
      <c r="D20886" t="s">
        <v>1281</v>
      </c>
      <c r="E20886" t="s">
        <v>29</v>
      </c>
      <c r="F20886">
        <v>5032</v>
      </c>
      <c r="G20886">
        <v>5761</v>
      </c>
      <c r="H20886">
        <v>1.1448728139904611</v>
      </c>
      <c r="I20886" t="str">
        <f>VLOOKUP($B20886&amp;$E20886,'Employee List'!$A:$E,5,0)</f>
        <v>E-1395</v>
      </c>
    </row>
    <row r="20887" spans="1:9" x14ac:dyDescent="0.35">
      <c r="A20887" t="s">
        <v>1257</v>
      </c>
      <c r="B20887" t="s">
        <v>320</v>
      </c>
      <c r="C20887" t="s">
        <v>402</v>
      </c>
      <c r="D20887" t="s">
        <v>1281</v>
      </c>
      <c r="E20887" t="s">
        <v>30</v>
      </c>
      <c r="F20887">
        <v>2540</v>
      </c>
      <c r="G20887">
        <v>7741</v>
      </c>
      <c r="H20887">
        <v>3.0476377952755906</v>
      </c>
      <c r="I20887" t="str">
        <f>VLOOKUP($B20887&amp;$E20887,'Employee List'!$A:$E,5,0)</f>
        <v>E-1395</v>
      </c>
    </row>
    <row r="20888" spans="1:9" x14ac:dyDescent="0.35">
      <c r="A20888" t="s">
        <v>1257</v>
      </c>
      <c r="B20888" t="s">
        <v>320</v>
      </c>
      <c r="C20888" t="s">
        <v>402</v>
      </c>
      <c r="D20888" t="s">
        <v>1281</v>
      </c>
      <c r="E20888" t="s">
        <v>31</v>
      </c>
      <c r="F20888">
        <v>6143</v>
      </c>
      <c r="G20888">
        <v>5231</v>
      </c>
      <c r="H20888">
        <v>0.8515383363177601</v>
      </c>
      <c r="I20888" t="str">
        <f>VLOOKUP($B20888&amp;$E20888,'Employee List'!$A:$E,5,0)</f>
        <v>E-1395</v>
      </c>
    </row>
    <row r="20889" spans="1:9" x14ac:dyDescent="0.35">
      <c r="A20889" t="s">
        <v>1257</v>
      </c>
      <c r="B20889" t="s">
        <v>321</v>
      </c>
      <c r="C20889" t="s">
        <v>402</v>
      </c>
      <c r="D20889" t="s">
        <v>1274</v>
      </c>
      <c r="E20889" t="s">
        <v>29</v>
      </c>
      <c r="F20889">
        <v>32443</v>
      </c>
      <c r="G20889">
        <v>44390</v>
      </c>
      <c r="H20889">
        <v>1.368245846561662</v>
      </c>
      <c r="I20889" t="str">
        <f>VLOOKUP($B20889&amp;$E20889,'Employee List'!$A:$E,5,0)</f>
        <v>E-1396</v>
      </c>
    </row>
    <row r="20890" spans="1:9" x14ac:dyDescent="0.35">
      <c r="A20890" t="s">
        <v>1257</v>
      </c>
      <c r="B20890" t="s">
        <v>321</v>
      </c>
      <c r="C20890" t="s">
        <v>402</v>
      </c>
      <c r="D20890" t="s">
        <v>1274</v>
      </c>
      <c r="E20890" t="s">
        <v>30</v>
      </c>
      <c r="F20890">
        <v>33501</v>
      </c>
      <c r="G20890">
        <v>57836</v>
      </c>
      <c r="H20890">
        <v>1.7263962269782991</v>
      </c>
      <c r="I20890" t="str">
        <f>VLOOKUP($B20890&amp;$E20890,'Employee List'!$A:$E,5,0)</f>
        <v>E-1396</v>
      </c>
    </row>
    <row r="20891" spans="1:9" x14ac:dyDescent="0.35">
      <c r="A20891" t="s">
        <v>1257</v>
      </c>
      <c r="B20891" t="s">
        <v>321</v>
      </c>
      <c r="C20891" t="s">
        <v>402</v>
      </c>
      <c r="D20891" t="s">
        <v>1274</v>
      </c>
      <c r="E20891" t="s">
        <v>31</v>
      </c>
      <c r="F20891">
        <v>32169</v>
      </c>
      <c r="G20891">
        <v>42128</v>
      </c>
      <c r="H20891">
        <v>1.3095837607634679</v>
      </c>
      <c r="I20891" t="str">
        <f>VLOOKUP($B20891&amp;$E20891,'Employee List'!$A:$E,5,0)</f>
        <v>E-1396</v>
      </c>
    </row>
    <row r="20892" spans="1:9" x14ac:dyDescent="0.35">
      <c r="A20892" t="s">
        <v>1257</v>
      </c>
      <c r="B20892" t="s">
        <v>321</v>
      </c>
      <c r="C20892" t="s">
        <v>402</v>
      </c>
      <c r="D20892" t="s">
        <v>1263</v>
      </c>
      <c r="E20892" t="s">
        <v>29</v>
      </c>
      <c r="F20892">
        <v>12592</v>
      </c>
      <c r="G20892">
        <v>2863</v>
      </c>
      <c r="H20892">
        <v>0.22736658195679796</v>
      </c>
      <c r="I20892" t="str">
        <f>VLOOKUP($B20892&amp;$E20892,'Employee List'!$A:$E,5,0)</f>
        <v>E-1396</v>
      </c>
    </row>
    <row r="20893" spans="1:9" x14ac:dyDescent="0.35">
      <c r="A20893" t="s">
        <v>1257</v>
      </c>
      <c r="B20893" t="s">
        <v>321</v>
      </c>
      <c r="C20893" t="s">
        <v>402</v>
      </c>
      <c r="D20893" t="s">
        <v>1263</v>
      </c>
      <c r="E20893" t="s">
        <v>30</v>
      </c>
      <c r="F20893">
        <v>11109</v>
      </c>
      <c r="G20893">
        <v>7056</v>
      </c>
      <c r="H20893">
        <v>0.63516068052930053</v>
      </c>
      <c r="I20893" t="str">
        <f>VLOOKUP($B20893&amp;$E20893,'Employee List'!$A:$E,5,0)</f>
        <v>E-1396</v>
      </c>
    </row>
    <row r="20894" spans="1:9" x14ac:dyDescent="0.35">
      <c r="A20894" t="s">
        <v>1257</v>
      </c>
      <c r="B20894" t="s">
        <v>321</v>
      </c>
      <c r="C20894" t="s">
        <v>402</v>
      </c>
      <c r="D20894" t="s">
        <v>1263</v>
      </c>
      <c r="E20894" t="s">
        <v>31</v>
      </c>
      <c r="F20894">
        <v>10675</v>
      </c>
      <c r="G20894">
        <v>3088</v>
      </c>
      <c r="H20894">
        <v>0.28927400468384074</v>
      </c>
      <c r="I20894" t="str">
        <f>VLOOKUP($B20894&amp;$E20894,'Employee List'!$A:$E,5,0)</f>
        <v>E-1396</v>
      </c>
    </row>
    <row r="20895" spans="1:9" x14ac:dyDescent="0.35">
      <c r="A20895" t="s">
        <v>1257</v>
      </c>
      <c r="B20895" t="s">
        <v>321</v>
      </c>
      <c r="C20895" t="s">
        <v>402</v>
      </c>
      <c r="D20895" t="s">
        <v>1264</v>
      </c>
      <c r="E20895" t="s">
        <v>29</v>
      </c>
      <c r="F20895">
        <v>1237</v>
      </c>
      <c r="G20895">
        <v>4058</v>
      </c>
      <c r="H20895">
        <v>3.2805173807599028</v>
      </c>
      <c r="I20895" t="str">
        <f>VLOOKUP($B20895&amp;$E20895,'Employee List'!$A:$E,5,0)</f>
        <v>E-1396</v>
      </c>
    </row>
    <row r="20896" spans="1:9" x14ac:dyDescent="0.35">
      <c r="A20896" t="s">
        <v>1257</v>
      </c>
      <c r="B20896" t="s">
        <v>321</v>
      </c>
      <c r="C20896" t="s">
        <v>402</v>
      </c>
      <c r="D20896" t="s">
        <v>1264</v>
      </c>
      <c r="E20896" t="s">
        <v>30</v>
      </c>
      <c r="F20896">
        <v>4323</v>
      </c>
      <c r="G20896">
        <v>5781</v>
      </c>
      <c r="H20896">
        <v>1.337265787647467</v>
      </c>
      <c r="I20896" t="str">
        <f>VLOOKUP($B20896&amp;$E20896,'Employee List'!$A:$E,5,0)</f>
        <v>E-1396</v>
      </c>
    </row>
    <row r="20897" spans="1:9" x14ac:dyDescent="0.35">
      <c r="A20897" t="s">
        <v>1257</v>
      </c>
      <c r="B20897" t="s">
        <v>321</v>
      </c>
      <c r="C20897" t="s">
        <v>402</v>
      </c>
      <c r="D20897" t="s">
        <v>1264</v>
      </c>
      <c r="E20897" t="s">
        <v>31</v>
      </c>
      <c r="F20897">
        <v>1309</v>
      </c>
      <c r="G20897">
        <v>4293</v>
      </c>
      <c r="H20897">
        <v>3.2796027501909855</v>
      </c>
      <c r="I20897" t="str">
        <f>VLOOKUP($B20897&amp;$E20897,'Employee List'!$A:$E,5,0)</f>
        <v>E-1396</v>
      </c>
    </row>
    <row r="20898" spans="1:9" x14ac:dyDescent="0.35">
      <c r="A20898" t="s">
        <v>1257</v>
      </c>
      <c r="B20898" t="s">
        <v>321</v>
      </c>
      <c r="C20898" t="s">
        <v>402</v>
      </c>
      <c r="D20898" t="s">
        <v>1265</v>
      </c>
      <c r="E20898" t="s">
        <v>29</v>
      </c>
      <c r="F20898">
        <v>44591</v>
      </c>
      <c r="G20898">
        <v>44703</v>
      </c>
      <c r="H20898">
        <v>1.0025117176111771</v>
      </c>
      <c r="I20898" t="str">
        <f>VLOOKUP($B20898&amp;$E20898,'Employee List'!$A:$E,5,0)</f>
        <v>E-1396</v>
      </c>
    </row>
    <row r="20899" spans="1:9" x14ac:dyDescent="0.35">
      <c r="A20899" t="s">
        <v>1257</v>
      </c>
      <c r="B20899" t="s">
        <v>321</v>
      </c>
      <c r="C20899" t="s">
        <v>402</v>
      </c>
      <c r="D20899" t="s">
        <v>1265</v>
      </c>
      <c r="E20899" t="s">
        <v>30</v>
      </c>
      <c r="F20899">
        <v>46675</v>
      </c>
      <c r="G20899">
        <v>27159</v>
      </c>
      <c r="H20899">
        <v>0.5818746652383503</v>
      </c>
      <c r="I20899" t="str">
        <f>VLOOKUP($B20899&amp;$E20899,'Employee List'!$A:$E,5,0)</f>
        <v>E-1396</v>
      </c>
    </row>
    <row r="20900" spans="1:9" x14ac:dyDescent="0.35">
      <c r="A20900" t="s">
        <v>1257</v>
      </c>
      <c r="B20900" t="s">
        <v>321</v>
      </c>
      <c r="C20900" t="s">
        <v>402</v>
      </c>
      <c r="D20900" t="s">
        <v>1265</v>
      </c>
      <c r="E20900" t="s">
        <v>31</v>
      </c>
      <c r="F20900">
        <v>46930</v>
      </c>
      <c r="G20900">
        <v>11300</v>
      </c>
      <c r="H20900">
        <v>0.24078414660132111</v>
      </c>
      <c r="I20900" t="str">
        <f>VLOOKUP($B20900&amp;$E20900,'Employee List'!$A:$E,5,0)</f>
        <v>E-1396</v>
      </c>
    </row>
    <row r="20901" spans="1:9" x14ac:dyDescent="0.35">
      <c r="A20901" t="s">
        <v>1257</v>
      </c>
      <c r="B20901" t="s">
        <v>321</v>
      </c>
      <c r="C20901" t="s">
        <v>402</v>
      </c>
      <c r="D20901" t="s">
        <v>1260</v>
      </c>
      <c r="E20901" t="s">
        <v>29</v>
      </c>
      <c r="F20901">
        <v>76524</v>
      </c>
      <c r="G20901">
        <v>67290</v>
      </c>
      <c r="H20901">
        <v>0.87933197428257803</v>
      </c>
      <c r="I20901" t="str">
        <f>VLOOKUP($B20901&amp;$E20901,'Employee List'!$A:$E,5,0)</f>
        <v>E-1396</v>
      </c>
    </row>
    <row r="20902" spans="1:9" x14ac:dyDescent="0.35">
      <c r="A20902" t="s">
        <v>1257</v>
      </c>
      <c r="B20902" t="s">
        <v>321</v>
      </c>
      <c r="C20902" t="s">
        <v>402</v>
      </c>
      <c r="D20902" t="s">
        <v>1260</v>
      </c>
      <c r="E20902" t="s">
        <v>30</v>
      </c>
      <c r="F20902">
        <v>77235</v>
      </c>
      <c r="G20902">
        <v>77108</v>
      </c>
      <c r="H20902">
        <v>0.99835566776720397</v>
      </c>
      <c r="I20902" t="str">
        <f>VLOOKUP($B20902&amp;$E20902,'Employee List'!$A:$E,5,0)</f>
        <v>E-1396</v>
      </c>
    </row>
    <row r="20903" spans="1:9" x14ac:dyDescent="0.35">
      <c r="A20903" t="s">
        <v>1257</v>
      </c>
      <c r="B20903" t="s">
        <v>321</v>
      </c>
      <c r="C20903" t="s">
        <v>402</v>
      </c>
      <c r="D20903" t="s">
        <v>1260</v>
      </c>
      <c r="E20903" t="s">
        <v>31</v>
      </c>
      <c r="F20903">
        <v>90300</v>
      </c>
      <c r="G20903">
        <v>98257</v>
      </c>
      <c r="H20903">
        <v>1.0881173864894795</v>
      </c>
      <c r="I20903" t="str">
        <f>VLOOKUP($B20903&amp;$E20903,'Employee List'!$A:$E,5,0)</f>
        <v>E-1396</v>
      </c>
    </row>
    <row r="20904" spans="1:9" x14ac:dyDescent="0.35">
      <c r="A20904" t="s">
        <v>1257</v>
      </c>
      <c r="B20904" t="s">
        <v>321</v>
      </c>
      <c r="C20904" t="s">
        <v>402</v>
      </c>
      <c r="D20904" t="s">
        <v>1261</v>
      </c>
      <c r="E20904" t="s">
        <v>29</v>
      </c>
      <c r="F20904">
        <v>61057</v>
      </c>
      <c r="G20904">
        <v>75624</v>
      </c>
      <c r="H20904">
        <v>1.2385803429582194</v>
      </c>
      <c r="I20904" t="str">
        <f>VLOOKUP($B20904&amp;$E20904,'Employee List'!$A:$E,5,0)</f>
        <v>E-1396</v>
      </c>
    </row>
    <row r="20905" spans="1:9" x14ac:dyDescent="0.35">
      <c r="A20905" t="s">
        <v>1257</v>
      </c>
      <c r="B20905" t="s">
        <v>321</v>
      </c>
      <c r="C20905" t="s">
        <v>402</v>
      </c>
      <c r="D20905" t="s">
        <v>1261</v>
      </c>
      <c r="E20905" t="s">
        <v>30</v>
      </c>
      <c r="F20905">
        <v>62918</v>
      </c>
      <c r="G20905">
        <v>58006</v>
      </c>
      <c r="H20905">
        <v>0.92193013128198609</v>
      </c>
      <c r="I20905" t="str">
        <f>VLOOKUP($B20905&amp;$E20905,'Employee List'!$A:$E,5,0)</f>
        <v>E-1396</v>
      </c>
    </row>
    <row r="20906" spans="1:9" x14ac:dyDescent="0.35">
      <c r="A20906" t="s">
        <v>1257</v>
      </c>
      <c r="B20906" t="s">
        <v>321</v>
      </c>
      <c r="C20906" t="s">
        <v>402</v>
      </c>
      <c r="D20906" t="s">
        <v>1261</v>
      </c>
      <c r="E20906" t="s">
        <v>31</v>
      </c>
      <c r="F20906">
        <v>67144</v>
      </c>
      <c r="G20906">
        <v>34036</v>
      </c>
      <c r="H20906">
        <v>0.50691052067198861</v>
      </c>
      <c r="I20906" t="str">
        <f>VLOOKUP($B20906&amp;$E20906,'Employee List'!$A:$E,5,0)</f>
        <v>E-1396</v>
      </c>
    </row>
    <row r="20907" spans="1:9" x14ac:dyDescent="0.35">
      <c r="A20907" t="s">
        <v>1257</v>
      </c>
      <c r="B20907" t="s">
        <v>321</v>
      </c>
      <c r="C20907" t="s">
        <v>402</v>
      </c>
      <c r="D20907" t="s">
        <v>1266</v>
      </c>
      <c r="E20907" t="s">
        <v>29</v>
      </c>
      <c r="F20907">
        <v>39604</v>
      </c>
      <c r="G20907">
        <v>27902</v>
      </c>
      <c r="H20907">
        <v>0.70452479547520452</v>
      </c>
      <c r="I20907" t="str">
        <f>VLOOKUP($B20907&amp;$E20907,'Employee List'!$A:$E,5,0)</f>
        <v>E-1396</v>
      </c>
    </row>
    <row r="20908" spans="1:9" x14ac:dyDescent="0.35">
      <c r="A20908" t="s">
        <v>1257</v>
      </c>
      <c r="B20908" t="s">
        <v>321</v>
      </c>
      <c r="C20908" t="s">
        <v>402</v>
      </c>
      <c r="D20908" t="s">
        <v>1266</v>
      </c>
      <c r="E20908" t="s">
        <v>30</v>
      </c>
      <c r="F20908">
        <v>41189</v>
      </c>
      <c r="G20908">
        <v>30425</v>
      </c>
      <c r="H20908">
        <v>0.73866809099516861</v>
      </c>
      <c r="I20908" t="str">
        <f>VLOOKUP($B20908&amp;$E20908,'Employee List'!$A:$E,5,0)</f>
        <v>E-1396</v>
      </c>
    </row>
    <row r="20909" spans="1:9" x14ac:dyDescent="0.35">
      <c r="A20909" t="s">
        <v>1257</v>
      </c>
      <c r="B20909" t="s">
        <v>321</v>
      </c>
      <c r="C20909" t="s">
        <v>402</v>
      </c>
      <c r="D20909" t="s">
        <v>1266</v>
      </c>
      <c r="E20909" t="s">
        <v>31</v>
      </c>
      <c r="F20909">
        <v>38636</v>
      </c>
      <c r="G20909">
        <v>24016</v>
      </c>
      <c r="H20909">
        <v>0.6215964385547158</v>
      </c>
      <c r="I20909" t="str">
        <f>VLOOKUP($B20909&amp;$E20909,'Employee List'!$A:$E,5,0)</f>
        <v>E-1396</v>
      </c>
    </row>
    <row r="20910" spans="1:9" x14ac:dyDescent="0.35">
      <c r="A20910" t="s">
        <v>1257</v>
      </c>
      <c r="B20910" t="s">
        <v>321</v>
      </c>
      <c r="C20910" t="s">
        <v>402</v>
      </c>
      <c r="D20910" t="s">
        <v>1267</v>
      </c>
      <c r="E20910" t="s">
        <v>29</v>
      </c>
      <c r="F20910">
        <v>63650</v>
      </c>
      <c r="G20910">
        <v>38988</v>
      </c>
      <c r="H20910">
        <v>0.61253731343283579</v>
      </c>
      <c r="I20910" t="str">
        <f>VLOOKUP($B20910&amp;$E20910,'Employee List'!$A:$E,5,0)</f>
        <v>E-1396</v>
      </c>
    </row>
    <row r="20911" spans="1:9" x14ac:dyDescent="0.35">
      <c r="A20911" t="s">
        <v>1257</v>
      </c>
      <c r="B20911" t="s">
        <v>321</v>
      </c>
      <c r="C20911" t="s">
        <v>402</v>
      </c>
      <c r="D20911" t="s">
        <v>1267</v>
      </c>
      <c r="E20911" t="s">
        <v>30</v>
      </c>
      <c r="F20911">
        <v>62719</v>
      </c>
      <c r="G20911">
        <v>42580</v>
      </c>
      <c r="H20911">
        <v>0.67890113043894196</v>
      </c>
      <c r="I20911" t="str">
        <f>VLOOKUP($B20911&amp;$E20911,'Employee List'!$A:$E,5,0)</f>
        <v>E-1396</v>
      </c>
    </row>
    <row r="20912" spans="1:9" x14ac:dyDescent="0.35">
      <c r="A20912" t="s">
        <v>1257</v>
      </c>
      <c r="B20912" t="s">
        <v>321</v>
      </c>
      <c r="C20912" t="s">
        <v>402</v>
      </c>
      <c r="D20912" t="s">
        <v>1267</v>
      </c>
      <c r="E20912" t="s">
        <v>31</v>
      </c>
      <c r="F20912">
        <v>64109</v>
      </c>
      <c r="G20912">
        <v>33665</v>
      </c>
      <c r="H20912">
        <v>0.52512127782370654</v>
      </c>
      <c r="I20912" t="str">
        <f>VLOOKUP($B20912&amp;$E20912,'Employee List'!$A:$E,5,0)</f>
        <v>E-1396</v>
      </c>
    </row>
    <row r="20913" spans="1:9" x14ac:dyDescent="0.35">
      <c r="A20913" t="s">
        <v>1257</v>
      </c>
      <c r="B20913" t="s">
        <v>321</v>
      </c>
      <c r="C20913" t="s">
        <v>402</v>
      </c>
      <c r="D20913" t="s">
        <v>1268</v>
      </c>
      <c r="E20913" t="s">
        <v>29</v>
      </c>
      <c r="F20913">
        <v>16048</v>
      </c>
      <c r="G20913">
        <v>9936</v>
      </c>
      <c r="H20913">
        <v>0.61914257228315051</v>
      </c>
      <c r="I20913" t="str">
        <f>VLOOKUP($B20913&amp;$E20913,'Employee List'!$A:$E,5,0)</f>
        <v>E-1396</v>
      </c>
    </row>
    <row r="20914" spans="1:9" x14ac:dyDescent="0.35">
      <c r="A20914" t="s">
        <v>1257</v>
      </c>
      <c r="B20914" t="s">
        <v>321</v>
      </c>
      <c r="C20914" t="s">
        <v>402</v>
      </c>
      <c r="D20914" t="s">
        <v>1268</v>
      </c>
      <c r="E20914" t="s">
        <v>30</v>
      </c>
      <c r="F20914">
        <v>13632</v>
      </c>
      <c r="G20914">
        <v>7404</v>
      </c>
      <c r="H20914">
        <v>0.54313380281690138</v>
      </c>
      <c r="I20914" t="str">
        <f>VLOOKUP($B20914&amp;$E20914,'Employee List'!$A:$E,5,0)</f>
        <v>E-1396</v>
      </c>
    </row>
    <row r="20915" spans="1:9" x14ac:dyDescent="0.35">
      <c r="A20915" t="s">
        <v>1257</v>
      </c>
      <c r="B20915" t="s">
        <v>321</v>
      </c>
      <c r="C20915" t="s">
        <v>402</v>
      </c>
      <c r="D20915" t="s">
        <v>1268</v>
      </c>
      <c r="E20915" t="s">
        <v>31</v>
      </c>
      <c r="F20915">
        <v>11774</v>
      </c>
      <c r="G20915">
        <v>5944</v>
      </c>
      <c r="H20915">
        <v>0.50484117547137763</v>
      </c>
      <c r="I20915" t="str">
        <f>VLOOKUP($B20915&amp;$E20915,'Employee List'!$A:$E,5,0)</f>
        <v>E-1396</v>
      </c>
    </row>
    <row r="20916" spans="1:9" x14ac:dyDescent="0.35">
      <c r="A20916" t="s">
        <v>1257</v>
      </c>
      <c r="B20916" t="s">
        <v>321</v>
      </c>
      <c r="C20916" t="s">
        <v>402</v>
      </c>
      <c r="D20916" t="s">
        <v>1269</v>
      </c>
      <c r="E20916" t="s">
        <v>29</v>
      </c>
      <c r="F20916">
        <v>17276</v>
      </c>
      <c r="G20916">
        <v>33221</v>
      </c>
      <c r="H20916">
        <v>1.9229567029404955</v>
      </c>
      <c r="I20916" t="str">
        <f>VLOOKUP($B20916&amp;$E20916,'Employee List'!$A:$E,5,0)</f>
        <v>E-1396</v>
      </c>
    </row>
    <row r="20917" spans="1:9" x14ac:dyDescent="0.35">
      <c r="A20917" t="s">
        <v>1257</v>
      </c>
      <c r="B20917" t="s">
        <v>321</v>
      </c>
      <c r="C20917" t="s">
        <v>402</v>
      </c>
      <c r="D20917" t="s">
        <v>1269</v>
      </c>
      <c r="E20917" t="s">
        <v>30</v>
      </c>
      <c r="F20917">
        <v>18568</v>
      </c>
      <c r="G20917">
        <v>27269</v>
      </c>
      <c r="H20917">
        <v>1.4686018957345972</v>
      </c>
      <c r="I20917" t="str">
        <f>VLOOKUP($B20917&amp;$E20917,'Employee List'!$A:$E,5,0)</f>
        <v>E-1396</v>
      </c>
    </row>
    <row r="20918" spans="1:9" x14ac:dyDescent="0.35">
      <c r="A20918" t="s">
        <v>1257</v>
      </c>
      <c r="B20918" t="s">
        <v>321</v>
      </c>
      <c r="C20918" t="s">
        <v>402</v>
      </c>
      <c r="D20918" t="s">
        <v>1269</v>
      </c>
      <c r="E20918" t="s">
        <v>31</v>
      </c>
      <c r="F20918">
        <v>13756</v>
      </c>
      <c r="G20918">
        <v>7548</v>
      </c>
      <c r="H20918">
        <v>0.54870601919162543</v>
      </c>
      <c r="I20918" t="str">
        <f>VLOOKUP($B20918&amp;$E20918,'Employee List'!$A:$E,5,0)</f>
        <v>E-1396</v>
      </c>
    </row>
    <row r="20919" spans="1:9" x14ac:dyDescent="0.35">
      <c r="A20919" t="s">
        <v>1257</v>
      </c>
      <c r="B20919" t="s">
        <v>321</v>
      </c>
      <c r="C20919" t="s">
        <v>402</v>
      </c>
      <c r="D20919" t="s">
        <v>1270</v>
      </c>
      <c r="E20919" t="s">
        <v>29</v>
      </c>
      <c r="F20919">
        <v>4152</v>
      </c>
      <c r="G20919">
        <v>3857</v>
      </c>
      <c r="H20919">
        <v>0.92894990366088637</v>
      </c>
      <c r="I20919" t="str">
        <f>VLOOKUP($B20919&amp;$E20919,'Employee List'!$A:$E,5,0)</f>
        <v>E-1396</v>
      </c>
    </row>
    <row r="20920" spans="1:9" x14ac:dyDescent="0.35">
      <c r="A20920" t="s">
        <v>1257</v>
      </c>
      <c r="B20920" t="s">
        <v>321</v>
      </c>
      <c r="C20920" t="s">
        <v>402</v>
      </c>
      <c r="D20920" t="s">
        <v>1270</v>
      </c>
      <c r="E20920" t="s">
        <v>30</v>
      </c>
      <c r="F20920">
        <v>6393</v>
      </c>
      <c r="G20920">
        <v>7860</v>
      </c>
      <c r="H20920">
        <v>1.2294697325199437</v>
      </c>
      <c r="I20920" t="str">
        <f>VLOOKUP($B20920&amp;$E20920,'Employee List'!$A:$E,5,0)</f>
        <v>E-1396</v>
      </c>
    </row>
    <row r="20921" spans="1:9" x14ac:dyDescent="0.35">
      <c r="A20921" t="s">
        <v>1257</v>
      </c>
      <c r="B20921" t="s">
        <v>321</v>
      </c>
      <c r="C20921" t="s">
        <v>402</v>
      </c>
      <c r="D20921" t="s">
        <v>1270</v>
      </c>
      <c r="E20921" t="s">
        <v>31</v>
      </c>
      <c r="F20921">
        <v>4612</v>
      </c>
      <c r="G20921">
        <v>3211</v>
      </c>
      <c r="H20921">
        <v>0.69622723330442327</v>
      </c>
      <c r="I20921" t="str">
        <f>VLOOKUP($B20921&amp;$E20921,'Employee List'!$A:$E,5,0)</f>
        <v>E-1396</v>
      </c>
    </row>
    <row r="20922" spans="1:9" x14ac:dyDescent="0.35">
      <c r="A20922" t="s">
        <v>1257</v>
      </c>
      <c r="B20922" t="s">
        <v>321</v>
      </c>
      <c r="C20922" t="s">
        <v>402</v>
      </c>
      <c r="D20922" t="s">
        <v>1271</v>
      </c>
      <c r="E20922" t="s">
        <v>29</v>
      </c>
      <c r="F20922">
        <v>23807</v>
      </c>
      <c r="G20922">
        <v>32901</v>
      </c>
      <c r="H20922">
        <v>1.3819884907800226</v>
      </c>
      <c r="I20922" t="str">
        <f>VLOOKUP($B20922&amp;$E20922,'Employee List'!$A:$E,5,0)</f>
        <v>E-1396</v>
      </c>
    </row>
    <row r="20923" spans="1:9" x14ac:dyDescent="0.35">
      <c r="A20923" t="s">
        <v>1257</v>
      </c>
      <c r="B20923" t="s">
        <v>321</v>
      </c>
      <c r="C20923" t="s">
        <v>402</v>
      </c>
      <c r="D20923" t="s">
        <v>1271</v>
      </c>
      <c r="E20923" t="s">
        <v>30</v>
      </c>
      <c r="F20923">
        <v>21264</v>
      </c>
      <c r="G20923">
        <v>41292</v>
      </c>
      <c r="H20923">
        <v>1.9418735891647856</v>
      </c>
      <c r="I20923" t="str">
        <f>VLOOKUP($B20923&amp;$E20923,'Employee List'!$A:$E,5,0)</f>
        <v>E-1396</v>
      </c>
    </row>
    <row r="20924" spans="1:9" x14ac:dyDescent="0.35">
      <c r="A20924" t="s">
        <v>1257</v>
      </c>
      <c r="B20924" t="s">
        <v>321</v>
      </c>
      <c r="C20924" t="s">
        <v>402</v>
      </c>
      <c r="D20924" t="s">
        <v>1271</v>
      </c>
      <c r="E20924" t="s">
        <v>31</v>
      </c>
      <c r="F20924">
        <v>21060</v>
      </c>
      <c r="G20924">
        <v>33216</v>
      </c>
      <c r="H20924">
        <v>1.5772079772079772</v>
      </c>
      <c r="I20924" t="str">
        <f>VLOOKUP($B20924&amp;$E20924,'Employee List'!$A:$E,5,0)</f>
        <v>E-1396</v>
      </c>
    </row>
    <row r="20925" spans="1:9" x14ac:dyDescent="0.35">
      <c r="A20925" t="s">
        <v>1257</v>
      </c>
      <c r="B20925" t="s">
        <v>321</v>
      </c>
      <c r="C20925" t="s">
        <v>402</v>
      </c>
      <c r="D20925" t="s">
        <v>1258</v>
      </c>
      <c r="E20925" t="s">
        <v>29</v>
      </c>
      <c r="F20925">
        <v>133621</v>
      </c>
      <c r="G20925">
        <v>149409</v>
      </c>
      <c r="H20925">
        <v>1.1181550804140068</v>
      </c>
      <c r="I20925" t="str">
        <f>VLOOKUP($B20925&amp;$E20925,'Employee List'!$A:$E,5,0)</f>
        <v>E-1396</v>
      </c>
    </row>
    <row r="20926" spans="1:9" x14ac:dyDescent="0.35">
      <c r="A20926" t="s">
        <v>1257</v>
      </c>
      <c r="B20926" t="s">
        <v>321</v>
      </c>
      <c r="C20926" t="s">
        <v>402</v>
      </c>
      <c r="D20926" t="s">
        <v>1258</v>
      </c>
      <c r="E20926" t="s">
        <v>30</v>
      </c>
      <c r="F20926">
        <v>128886</v>
      </c>
      <c r="G20926">
        <v>150004</v>
      </c>
      <c r="H20926">
        <v>1.1638502242291637</v>
      </c>
      <c r="I20926" t="str">
        <f>VLOOKUP($B20926&amp;$E20926,'Employee List'!$A:$E,5,0)</f>
        <v>E-1396</v>
      </c>
    </row>
    <row r="20927" spans="1:9" x14ac:dyDescent="0.35">
      <c r="A20927" t="s">
        <v>1257</v>
      </c>
      <c r="B20927" t="s">
        <v>321</v>
      </c>
      <c r="C20927" t="s">
        <v>402</v>
      </c>
      <c r="D20927" t="s">
        <v>1258</v>
      </c>
      <c r="E20927" t="s">
        <v>31</v>
      </c>
      <c r="F20927">
        <v>123936</v>
      </c>
      <c r="G20927">
        <v>101769</v>
      </c>
      <c r="H20927">
        <v>0.82114155693261037</v>
      </c>
      <c r="I20927" t="str">
        <f>VLOOKUP($B20927&amp;$E20927,'Employee List'!$A:$E,5,0)</f>
        <v>E-1396</v>
      </c>
    </row>
    <row r="20928" spans="1:9" x14ac:dyDescent="0.35">
      <c r="A20928" t="s">
        <v>1257</v>
      </c>
      <c r="B20928" t="s">
        <v>321</v>
      </c>
      <c r="C20928" t="s">
        <v>402</v>
      </c>
      <c r="D20928" t="s">
        <v>1272</v>
      </c>
      <c r="E20928" t="s">
        <v>29</v>
      </c>
      <c r="F20928">
        <v>13280</v>
      </c>
      <c r="G20928">
        <v>7583</v>
      </c>
      <c r="H20928">
        <v>0.57100903614457832</v>
      </c>
      <c r="I20928" t="str">
        <f>VLOOKUP($B20928&amp;$E20928,'Employee List'!$A:$E,5,0)</f>
        <v>E-1396</v>
      </c>
    </row>
    <row r="20929" spans="1:9" x14ac:dyDescent="0.35">
      <c r="A20929" t="s">
        <v>1257</v>
      </c>
      <c r="B20929" t="s">
        <v>321</v>
      </c>
      <c r="C20929" t="s">
        <v>402</v>
      </c>
      <c r="D20929" t="s">
        <v>1272</v>
      </c>
      <c r="E20929" t="s">
        <v>30</v>
      </c>
      <c r="F20929">
        <v>13562</v>
      </c>
      <c r="G20929">
        <v>7853</v>
      </c>
      <c r="H20929">
        <v>0.57904438873322517</v>
      </c>
      <c r="I20929" t="str">
        <f>VLOOKUP($B20929&amp;$E20929,'Employee List'!$A:$E,5,0)</f>
        <v>E-1396</v>
      </c>
    </row>
    <row r="20930" spans="1:9" x14ac:dyDescent="0.35">
      <c r="A20930" t="s">
        <v>1257</v>
      </c>
      <c r="B20930" t="s">
        <v>321</v>
      </c>
      <c r="C20930" t="s">
        <v>402</v>
      </c>
      <c r="D20930" t="s">
        <v>1272</v>
      </c>
      <c r="E20930" t="s">
        <v>31</v>
      </c>
      <c r="F20930">
        <v>12124</v>
      </c>
      <c r="G20930">
        <v>5222</v>
      </c>
      <c r="H20930">
        <v>0.43071593533487296</v>
      </c>
      <c r="I20930" t="str">
        <f>VLOOKUP($B20930&amp;$E20930,'Employee List'!$A:$E,5,0)</f>
        <v>E-1396</v>
      </c>
    </row>
    <row r="20931" spans="1:9" x14ac:dyDescent="0.35">
      <c r="A20931" t="s">
        <v>1257</v>
      </c>
      <c r="B20931" t="s">
        <v>321</v>
      </c>
      <c r="C20931" t="s">
        <v>402</v>
      </c>
      <c r="D20931" t="s">
        <v>1259</v>
      </c>
      <c r="E20931" t="s">
        <v>29</v>
      </c>
      <c r="F20931">
        <v>14973</v>
      </c>
      <c r="G20931">
        <v>13180</v>
      </c>
      <c r="H20931">
        <v>0.88025111868029116</v>
      </c>
      <c r="I20931" t="str">
        <f>VLOOKUP($B20931&amp;$E20931,'Employee List'!$A:$E,5,0)</f>
        <v>E-1396</v>
      </c>
    </row>
    <row r="20932" spans="1:9" x14ac:dyDescent="0.35">
      <c r="A20932" t="s">
        <v>1257</v>
      </c>
      <c r="B20932" t="s">
        <v>321</v>
      </c>
      <c r="C20932" t="s">
        <v>402</v>
      </c>
      <c r="D20932" t="s">
        <v>1259</v>
      </c>
      <c r="E20932" t="s">
        <v>30</v>
      </c>
      <c r="F20932">
        <v>13647</v>
      </c>
      <c r="G20932">
        <v>10040</v>
      </c>
      <c r="H20932">
        <v>0.73569282626218213</v>
      </c>
      <c r="I20932" t="str">
        <f>VLOOKUP($B20932&amp;$E20932,'Employee List'!$A:$E,5,0)</f>
        <v>E-1396</v>
      </c>
    </row>
    <row r="20933" spans="1:9" x14ac:dyDescent="0.35">
      <c r="A20933" t="s">
        <v>1257</v>
      </c>
      <c r="B20933" t="s">
        <v>321</v>
      </c>
      <c r="C20933" t="s">
        <v>402</v>
      </c>
      <c r="D20933" t="s">
        <v>1259</v>
      </c>
      <c r="E20933" t="s">
        <v>31</v>
      </c>
      <c r="F20933">
        <v>12482</v>
      </c>
      <c r="G20933">
        <v>12287</v>
      </c>
      <c r="H20933">
        <v>0.9843775036051915</v>
      </c>
      <c r="I20933" t="str">
        <f>VLOOKUP($B20933&amp;$E20933,'Employee List'!$A:$E,5,0)</f>
        <v>E-1396</v>
      </c>
    </row>
    <row r="20934" spans="1:9" x14ac:dyDescent="0.35">
      <c r="A20934" t="s">
        <v>1257</v>
      </c>
      <c r="B20934" t="s">
        <v>321</v>
      </c>
      <c r="C20934" t="s">
        <v>402</v>
      </c>
      <c r="D20934" t="s">
        <v>1273</v>
      </c>
      <c r="E20934" t="s">
        <v>29</v>
      </c>
      <c r="F20934">
        <v>7786</v>
      </c>
      <c r="G20934">
        <v>6911</v>
      </c>
      <c r="H20934">
        <v>0.88761880297970719</v>
      </c>
      <c r="I20934" t="str">
        <f>VLOOKUP($B20934&amp;$E20934,'Employee List'!$A:$E,5,0)</f>
        <v>E-1396</v>
      </c>
    </row>
    <row r="20935" spans="1:9" x14ac:dyDescent="0.35">
      <c r="A20935" t="s">
        <v>1257</v>
      </c>
      <c r="B20935" t="s">
        <v>321</v>
      </c>
      <c r="C20935" t="s">
        <v>402</v>
      </c>
      <c r="D20935" t="s">
        <v>1273</v>
      </c>
      <c r="E20935" t="s">
        <v>30</v>
      </c>
      <c r="F20935">
        <v>7351</v>
      </c>
      <c r="G20935">
        <v>5869</v>
      </c>
      <c r="H20935">
        <v>0.79839477622092236</v>
      </c>
      <c r="I20935" t="str">
        <f>VLOOKUP($B20935&amp;$E20935,'Employee List'!$A:$E,5,0)</f>
        <v>E-1396</v>
      </c>
    </row>
    <row r="20936" spans="1:9" x14ac:dyDescent="0.35">
      <c r="A20936" t="s">
        <v>1257</v>
      </c>
      <c r="B20936" t="s">
        <v>321</v>
      </c>
      <c r="C20936" t="s">
        <v>402</v>
      </c>
      <c r="D20936" t="s">
        <v>1273</v>
      </c>
      <c r="E20936" t="s">
        <v>31</v>
      </c>
      <c r="F20936">
        <v>10748</v>
      </c>
      <c r="G20936">
        <v>7671</v>
      </c>
      <c r="H20936">
        <v>0.7137141793822106</v>
      </c>
      <c r="I20936" t="str">
        <f>VLOOKUP($B20936&amp;$E20936,'Employee List'!$A:$E,5,0)</f>
        <v>E-1396</v>
      </c>
    </row>
    <row r="20937" spans="1:9" x14ac:dyDescent="0.35">
      <c r="A20937" t="s">
        <v>1257</v>
      </c>
      <c r="B20937" t="s">
        <v>321</v>
      </c>
      <c r="C20937" t="s">
        <v>402</v>
      </c>
      <c r="D20937" t="s">
        <v>1275</v>
      </c>
      <c r="E20937" t="s">
        <v>29</v>
      </c>
      <c r="F20937">
        <v>4736</v>
      </c>
      <c r="G20937">
        <v>3241</v>
      </c>
      <c r="H20937">
        <v>0.68433277027027029</v>
      </c>
      <c r="I20937" t="str">
        <f>VLOOKUP($B20937&amp;$E20937,'Employee List'!$A:$E,5,0)</f>
        <v>E-1396</v>
      </c>
    </row>
    <row r="20938" spans="1:9" x14ac:dyDescent="0.35">
      <c r="A20938" t="s">
        <v>1257</v>
      </c>
      <c r="B20938" t="s">
        <v>321</v>
      </c>
      <c r="C20938" t="s">
        <v>402</v>
      </c>
      <c r="D20938" t="s">
        <v>1275</v>
      </c>
      <c r="E20938" t="s">
        <v>30</v>
      </c>
      <c r="F20938">
        <v>1725</v>
      </c>
      <c r="G20938">
        <v>3783</v>
      </c>
      <c r="H20938">
        <v>2.1930434782608694</v>
      </c>
      <c r="I20938" t="str">
        <f>VLOOKUP($B20938&amp;$E20938,'Employee List'!$A:$E,5,0)</f>
        <v>E-1396</v>
      </c>
    </row>
    <row r="20939" spans="1:9" x14ac:dyDescent="0.35">
      <c r="A20939" t="s">
        <v>1257</v>
      </c>
      <c r="B20939" t="s">
        <v>321</v>
      </c>
      <c r="C20939" t="s">
        <v>402</v>
      </c>
      <c r="D20939" t="s">
        <v>1275</v>
      </c>
      <c r="E20939" t="s">
        <v>31</v>
      </c>
      <c r="F20939">
        <v>2398</v>
      </c>
      <c r="G20939">
        <v>2412</v>
      </c>
      <c r="H20939">
        <v>1.005838198498749</v>
      </c>
      <c r="I20939" t="str">
        <f>VLOOKUP($B20939&amp;$E20939,'Employee List'!$A:$E,5,0)</f>
        <v>E-1396</v>
      </c>
    </row>
    <row r="20940" spans="1:9" x14ac:dyDescent="0.35">
      <c r="A20940" t="s">
        <v>1257</v>
      </c>
      <c r="B20940" t="s">
        <v>321</v>
      </c>
      <c r="C20940" t="s">
        <v>402</v>
      </c>
      <c r="D20940" t="s">
        <v>1276</v>
      </c>
      <c r="E20940" t="s">
        <v>29</v>
      </c>
      <c r="F20940">
        <v>7074</v>
      </c>
      <c r="G20940">
        <v>5971</v>
      </c>
      <c r="H20940">
        <v>0.84407690132880975</v>
      </c>
      <c r="I20940" t="str">
        <f>VLOOKUP($B20940&amp;$E20940,'Employee List'!$A:$E,5,0)</f>
        <v>E-1396</v>
      </c>
    </row>
    <row r="20941" spans="1:9" x14ac:dyDescent="0.35">
      <c r="A20941" t="s">
        <v>1257</v>
      </c>
      <c r="B20941" t="s">
        <v>321</v>
      </c>
      <c r="C20941" t="s">
        <v>402</v>
      </c>
      <c r="D20941" t="s">
        <v>1276</v>
      </c>
      <c r="E20941" t="s">
        <v>30</v>
      </c>
      <c r="F20941">
        <v>7606</v>
      </c>
      <c r="G20941">
        <v>7762</v>
      </c>
      <c r="H20941">
        <v>1.0205101235866421</v>
      </c>
      <c r="I20941" t="str">
        <f>VLOOKUP($B20941&amp;$E20941,'Employee List'!$A:$E,5,0)</f>
        <v>E-1396</v>
      </c>
    </row>
    <row r="20942" spans="1:9" x14ac:dyDescent="0.35">
      <c r="A20942" t="s">
        <v>1257</v>
      </c>
      <c r="B20942" t="s">
        <v>321</v>
      </c>
      <c r="C20942" t="s">
        <v>402</v>
      </c>
      <c r="D20942" t="s">
        <v>1276</v>
      </c>
      <c r="E20942" t="s">
        <v>31</v>
      </c>
      <c r="F20942">
        <v>3587</v>
      </c>
      <c r="G20942">
        <v>2258</v>
      </c>
      <c r="H20942">
        <v>0.62949540005575688</v>
      </c>
      <c r="I20942" t="str">
        <f>VLOOKUP($B20942&amp;$E20942,'Employee List'!$A:$E,5,0)</f>
        <v>E-1396</v>
      </c>
    </row>
    <row r="20943" spans="1:9" x14ac:dyDescent="0.35">
      <c r="A20943" t="s">
        <v>1257</v>
      </c>
      <c r="B20943" t="s">
        <v>321</v>
      </c>
      <c r="C20943" t="s">
        <v>402</v>
      </c>
      <c r="D20943" t="s">
        <v>1277</v>
      </c>
      <c r="E20943" t="s">
        <v>29</v>
      </c>
      <c r="F20943">
        <v>6626</v>
      </c>
      <c r="G20943">
        <v>8809</v>
      </c>
      <c r="H20943">
        <v>1.3294597041955931</v>
      </c>
      <c r="I20943" t="str">
        <f>VLOOKUP($B20943&amp;$E20943,'Employee List'!$A:$E,5,0)</f>
        <v>E-1396</v>
      </c>
    </row>
    <row r="20944" spans="1:9" x14ac:dyDescent="0.35">
      <c r="A20944" t="s">
        <v>1257</v>
      </c>
      <c r="B20944" t="s">
        <v>321</v>
      </c>
      <c r="C20944" t="s">
        <v>402</v>
      </c>
      <c r="D20944" t="s">
        <v>1277</v>
      </c>
      <c r="E20944" t="s">
        <v>30</v>
      </c>
      <c r="F20944">
        <v>5402</v>
      </c>
      <c r="G20944">
        <v>10563</v>
      </c>
      <c r="H20944">
        <v>1.9553868937430581</v>
      </c>
      <c r="I20944" t="str">
        <f>VLOOKUP($B20944&amp;$E20944,'Employee List'!$A:$E,5,0)</f>
        <v>E-1396</v>
      </c>
    </row>
    <row r="20945" spans="1:9" x14ac:dyDescent="0.35">
      <c r="A20945" t="s">
        <v>1257</v>
      </c>
      <c r="B20945" t="s">
        <v>321</v>
      </c>
      <c r="C20945" t="s">
        <v>402</v>
      </c>
      <c r="D20945" t="s">
        <v>1277</v>
      </c>
      <c r="E20945" t="s">
        <v>31</v>
      </c>
      <c r="F20945">
        <v>7275</v>
      </c>
      <c r="G20945">
        <v>7193</v>
      </c>
      <c r="H20945">
        <v>0.98872852233676978</v>
      </c>
      <c r="I20945" t="str">
        <f>VLOOKUP($B20945&amp;$E20945,'Employee List'!$A:$E,5,0)</f>
        <v>E-1396</v>
      </c>
    </row>
    <row r="20946" spans="1:9" x14ac:dyDescent="0.35">
      <c r="A20946" t="s">
        <v>1257</v>
      </c>
      <c r="B20946" t="s">
        <v>321</v>
      </c>
      <c r="C20946" t="s">
        <v>402</v>
      </c>
      <c r="D20946" t="s">
        <v>1278</v>
      </c>
      <c r="E20946" t="s">
        <v>29</v>
      </c>
      <c r="F20946">
        <v>6824</v>
      </c>
      <c r="G20946">
        <v>8199</v>
      </c>
      <c r="H20946">
        <v>1.2014947245017584</v>
      </c>
      <c r="I20946" t="str">
        <f>VLOOKUP($B20946&amp;$E20946,'Employee List'!$A:$E,5,0)</f>
        <v>E-1396</v>
      </c>
    </row>
    <row r="20947" spans="1:9" x14ac:dyDescent="0.35">
      <c r="A20947" t="s">
        <v>1257</v>
      </c>
      <c r="B20947" t="s">
        <v>321</v>
      </c>
      <c r="C20947" t="s">
        <v>402</v>
      </c>
      <c r="D20947" t="s">
        <v>1278</v>
      </c>
      <c r="E20947" t="s">
        <v>30</v>
      </c>
      <c r="F20947">
        <v>7337</v>
      </c>
      <c r="G20947">
        <v>5538</v>
      </c>
      <c r="H20947">
        <v>0.7548044159738313</v>
      </c>
      <c r="I20947" t="str">
        <f>VLOOKUP($B20947&amp;$E20947,'Employee List'!$A:$E,5,0)</f>
        <v>E-1396</v>
      </c>
    </row>
    <row r="20948" spans="1:9" x14ac:dyDescent="0.35">
      <c r="A20948" t="s">
        <v>1257</v>
      </c>
      <c r="B20948" t="s">
        <v>321</v>
      </c>
      <c r="C20948" t="s">
        <v>402</v>
      </c>
      <c r="D20948" t="s">
        <v>1278</v>
      </c>
      <c r="E20948" t="s">
        <v>31</v>
      </c>
      <c r="F20948">
        <v>7428</v>
      </c>
      <c r="G20948">
        <v>4415</v>
      </c>
      <c r="H20948">
        <v>0.59437264404954226</v>
      </c>
      <c r="I20948" t="str">
        <f>VLOOKUP($B20948&amp;$E20948,'Employee List'!$A:$E,5,0)</f>
        <v>E-1396</v>
      </c>
    </row>
    <row r="20949" spans="1:9" x14ac:dyDescent="0.35">
      <c r="A20949" t="s">
        <v>1257</v>
      </c>
      <c r="B20949" t="s">
        <v>321</v>
      </c>
      <c r="C20949" t="s">
        <v>402</v>
      </c>
      <c r="D20949" t="s">
        <v>1279</v>
      </c>
      <c r="E20949" t="s">
        <v>29</v>
      </c>
      <c r="F20949">
        <v>2742</v>
      </c>
      <c r="G20949">
        <v>4813</v>
      </c>
      <c r="H20949">
        <v>1.7552881108679796</v>
      </c>
      <c r="I20949" t="str">
        <f>VLOOKUP($B20949&amp;$E20949,'Employee List'!$A:$E,5,0)</f>
        <v>E-1396</v>
      </c>
    </row>
    <row r="20950" spans="1:9" x14ac:dyDescent="0.35">
      <c r="A20950" t="s">
        <v>1257</v>
      </c>
      <c r="B20950" t="s">
        <v>321</v>
      </c>
      <c r="C20950" t="s">
        <v>402</v>
      </c>
      <c r="D20950" t="s">
        <v>1279</v>
      </c>
      <c r="E20950" t="s">
        <v>30</v>
      </c>
      <c r="F20950">
        <v>4902</v>
      </c>
      <c r="G20950">
        <v>3328</v>
      </c>
      <c r="H20950">
        <v>0.67890656874745003</v>
      </c>
      <c r="I20950" t="str">
        <f>VLOOKUP($B20950&amp;$E20950,'Employee List'!$A:$E,5,0)</f>
        <v>E-1396</v>
      </c>
    </row>
    <row r="20951" spans="1:9" x14ac:dyDescent="0.35">
      <c r="A20951" t="s">
        <v>1257</v>
      </c>
      <c r="B20951" t="s">
        <v>321</v>
      </c>
      <c r="C20951" t="s">
        <v>402</v>
      </c>
      <c r="D20951" t="s">
        <v>1279</v>
      </c>
      <c r="E20951" t="s">
        <v>31</v>
      </c>
      <c r="F20951">
        <v>2418</v>
      </c>
      <c r="G20951">
        <v>4712</v>
      </c>
      <c r="H20951">
        <v>1.9487179487179487</v>
      </c>
      <c r="I20951" t="str">
        <f>VLOOKUP($B20951&amp;$E20951,'Employee List'!$A:$E,5,0)</f>
        <v>E-1396</v>
      </c>
    </row>
    <row r="20952" spans="1:9" x14ac:dyDescent="0.35">
      <c r="A20952" t="s">
        <v>1257</v>
      </c>
      <c r="B20952" t="s">
        <v>321</v>
      </c>
      <c r="C20952" t="s">
        <v>402</v>
      </c>
      <c r="D20952" t="s">
        <v>1280</v>
      </c>
      <c r="E20952" t="s">
        <v>29</v>
      </c>
      <c r="F20952">
        <v>1431</v>
      </c>
      <c r="G20952">
        <v>5596</v>
      </c>
      <c r="H20952">
        <v>3.9105520614954576</v>
      </c>
      <c r="I20952" t="str">
        <f>VLOOKUP($B20952&amp;$E20952,'Employee List'!$A:$E,5,0)</f>
        <v>E-1396</v>
      </c>
    </row>
    <row r="20953" spans="1:9" x14ac:dyDescent="0.35">
      <c r="A20953" t="s">
        <v>1257</v>
      </c>
      <c r="B20953" t="s">
        <v>321</v>
      </c>
      <c r="C20953" t="s">
        <v>402</v>
      </c>
      <c r="D20953" t="s">
        <v>1280</v>
      </c>
      <c r="E20953" t="s">
        <v>30</v>
      </c>
      <c r="F20953">
        <v>4278</v>
      </c>
      <c r="G20953">
        <v>4489</v>
      </c>
      <c r="H20953">
        <v>1.0493221131369799</v>
      </c>
      <c r="I20953" t="str">
        <f>VLOOKUP($B20953&amp;$E20953,'Employee List'!$A:$E,5,0)</f>
        <v>E-1396</v>
      </c>
    </row>
    <row r="20954" spans="1:9" x14ac:dyDescent="0.35">
      <c r="A20954" t="s">
        <v>1257</v>
      </c>
      <c r="B20954" t="s">
        <v>321</v>
      </c>
      <c r="C20954" t="s">
        <v>402</v>
      </c>
      <c r="D20954" t="s">
        <v>1280</v>
      </c>
      <c r="E20954" t="s">
        <v>31</v>
      </c>
      <c r="F20954">
        <v>4280</v>
      </c>
      <c r="G20954">
        <v>1817</v>
      </c>
      <c r="H20954">
        <v>0.42453271028037382</v>
      </c>
      <c r="I20954" t="str">
        <f>VLOOKUP($B20954&amp;$E20954,'Employee List'!$A:$E,5,0)</f>
        <v>E-1396</v>
      </c>
    </row>
    <row r="20955" spans="1:9" x14ac:dyDescent="0.35">
      <c r="A20955" t="s">
        <v>1257</v>
      </c>
      <c r="B20955" t="s">
        <v>321</v>
      </c>
      <c r="C20955" t="s">
        <v>402</v>
      </c>
      <c r="D20955" t="s">
        <v>1262</v>
      </c>
      <c r="E20955" t="s">
        <v>29</v>
      </c>
      <c r="F20955">
        <v>13230</v>
      </c>
      <c r="G20955">
        <v>10081</v>
      </c>
      <c r="H20955">
        <v>0.76198034769463341</v>
      </c>
      <c r="I20955" t="str">
        <f>VLOOKUP($B20955&amp;$E20955,'Employee List'!$A:$E,5,0)</f>
        <v>E-1396</v>
      </c>
    </row>
    <row r="20956" spans="1:9" x14ac:dyDescent="0.35">
      <c r="A20956" t="s">
        <v>1257</v>
      </c>
      <c r="B20956" t="s">
        <v>321</v>
      </c>
      <c r="C20956" t="s">
        <v>402</v>
      </c>
      <c r="D20956" t="s">
        <v>1262</v>
      </c>
      <c r="E20956" t="s">
        <v>30</v>
      </c>
      <c r="F20956">
        <v>10908</v>
      </c>
      <c r="G20956">
        <v>9061</v>
      </c>
      <c r="H20956">
        <v>0.83067473414008064</v>
      </c>
      <c r="I20956" t="str">
        <f>VLOOKUP($B20956&amp;$E20956,'Employee List'!$A:$E,5,0)</f>
        <v>E-1396</v>
      </c>
    </row>
    <row r="20957" spans="1:9" x14ac:dyDescent="0.35">
      <c r="A20957" t="s">
        <v>1257</v>
      </c>
      <c r="B20957" t="s">
        <v>321</v>
      </c>
      <c r="C20957" t="s">
        <v>402</v>
      </c>
      <c r="D20957" t="s">
        <v>1262</v>
      </c>
      <c r="E20957" t="s">
        <v>31</v>
      </c>
      <c r="F20957">
        <v>13125</v>
      </c>
      <c r="G20957">
        <v>8972</v>
      </c>
      <c r="H20957">
        <v>0.6835809523809524</v>
      </c>
      <c r="I20957" t="str">
        <f>VLOOKUP($B20957&amp;$E20957,'Employee List'!$A:$E,5,0)</f>
        <v>E-1396</v>
      </c>
    </row>
    <row r="20958" spans="1:9" x14ac:dyDescent="0.35">
      <c r="A20958" t="s">
        <v>1257</v>
      </c>
      <c r="B20958" t="s">
        <v>321</v>
      </c>
      <c r="C20958" t="s">
        <v>402</v>
      </c>
      <c r="D20958" t="s">
        <v>1282</v>
      </c>
      <c r="E20958" t="s">
        <v>29</v>
      </c>
      <c r="F20958">
        <v>4340</v>
      </c>
      <c r="G20958">
        <v>6950</v>
      </c>
      <c r="H20958">
        <v>1.6013824884792627</v>
      </c>
      <c r="I20958" t="str">
        <f>VLOOKUP($B20958&amp;$E20958,'Employee List'!$A:$E,5,0)</f>
        <v>E-1396</v>
      </c>
    </row>
    <row r="20959" spans="1:9" x14ac:dyDescent="0.35">
      <c r="A20959" t="s">
        <v>1257</v>
      </c>
      <c r="B20959" t="s">
        <v>321</v>
      </c>
      <c r="C20959" t="s">
        <v>402</v>
      </c>
      <c r="D20959" t="s">
        <v>1281</v>
      </c>
      <c r="E20959" t="s">
        <v>29</v>
      </c>
      <c r="F20959">
        <v>7654</v>
      </c>
      <c r="G20959">
        <v>5851</v>
      </c>
      <c r="H20959">
        <v>0.7644368957407891</v>
      </c>
      <c r="I20959" t="str">
        <f>VLOOKUP($B20959&amp;$E20959,'Employee List'!$A:$E,5,0)</f>
        <v>E-1396</v>
      </c>
    </row>
    <row r="20960" spans="1:9" x14ac:dyDescent="0.35">
      <c r="A20960" t="s">
        <v>1257</v>
      </c>
      <c r="B20960" t="s">
        <v>321</v>
      </c>
      <c r="C20960" t="s">
        <v>402</v>
      </c>
      <c r="D20960" t="s">
        <v>1281</v>
      </c>
      <c r="E20960" t="s">
        <v>30</v>
      </c>
      <c r="F20960">
        <v>5427</v>
      </c>
      <c r="G20960">
        <v>8396</v>
      </c>
      <c r="H20960">
        <v>1.547079417726184</v>
      </c>
      <c r="I20960" t="str">
        <f>VLOOKUP($B20960&amp;$E20960,'Employee List'!$A:$E,5,0)</f>
        <v>E-1396</v>
      </c>
    </row>
    <row r="20961" spans="1:9" x14ac:dyDescent="0.35">
      <c r="A20961" t="s">
        <v>1257</v>
      </c>
      <c r="B20961" t="s">
        <v>321</v>
      </c>
      <c r="C20961" t="s">
        <v>402</v>
      </c>
      <c r="D20961" t="s">
        <v>1281</v>
      </c>
      <c r="E20961" t="s">
        <v>31</v>
      </c>
      <c r="F20961">
        <v>7459</v>
      </c>
      <c r="G20961">
        <v>3924</v>
      </c>
      <c r="H20961">
        <v>0.52607588148545381</v>
      </c>
      <c r="I20961" t="str">
        <f>VLOOKUP($B20961&amp;$E20961,'Employee List'!$A:$E,5,0)</f>
        <v>E-1396</v>
      </c>
    </row>
    <row r="20962" spans="1:9" x14ac:dyDescent="0.35">
      <c r="A20962" t="s">
        <v>1257</v>
      </c>
      <c r="B20962" t="s">
        <v>322</v>
      </c>
      <c r="C20962" t="s">
        <v>402</v>
      </c>
      <c r="D20962" t="s">
        <v>1274</v>
      </c>
      <c r="E20962" t="s">
        <v>29</v>
      </c>
      <c r="F20962">
        <v>38441</v>
      </c>
      <c r="G20962">
        <v>42381</v>
      </c>
      <c r="H20962">
        <v>1.1024947321869878</v>
      </c>
      <c r="I20962" t="str">
        <f>VLOOKUP($B20962&amp;$E20962,'Employee List'!$A:$E,5,0)</f>
        <v>E-1397</v>
      </c>
    </row>
    <row r="20963" spans="1:9" x14ac:dyDescent="0.35">
      <c r="A20963" t="s">
        <v>1257</v>
      </c>
      <c r="B20963" t="s">
        <v>322</v>
      </c>
      <c r="C20963" t="s">
        <v>402</v>
      </c>
      <c r="D20963" t="s">
        <v>1274</v>
      </c>
      <c r="E20963" t="s">
        <v>30</v>
      </c>
      <c r="F20963">
        <v>39305</v>
      </c>
      <c r="G20963">
        <v>41895</v>
      </c>
      <c r="H20963">
        <v>1.0658949243098843</v>
      </c>
      <c r="I20963" t="str">
        <f>VLOOKUP($B20963&amp;$E20963,'Employee List'!$A:$E,5,0)</f>
        <v>E-1397</v>
      </c>
    </row>
    <row r="20964" spans="1:9" x14ac:dyDescent="0.35">
      <c r="A20964" t="s">
        <v>1257</v>
      </c>
      <c r="B20964" t="s">
        <v>322</v>
      </c>
      <c r="C20964" t="s">
        <v>402</v>
      </c>
      <c r="D20964" t="s">
        <v>1274</v>
      </c>
      <c r="E20964" t="s">
        <v>31</v>
      </c>
      <c r="F20964">
        <v>40227</v>
      </c>
      <c r="G20964">
        <v>42697</v>
      </c>
      <c r="H20964">
        <v>1.0614015462251722</v>
      </c>
      <c r="I20964" t="str">
        <f>VLOOKUP($B20964&amp;$E20964,'Employee List'!$A:$E,5,0)</f>
        <v>E-1397</v>
      </c>
    </row>
    <row r="20965" spans="1:9" x14ac:dyDescent="0.35">
      <c r="A20965" t="s">
        <v>1257</v>
      </c>
      <c r="B20965" t="s">
        <v>322</v>
      </c>
      <c r="C20965" t="s">
        <v>402</v>
      </c>
      <c r="D20965" t="s">
        <v>1263</v>
      </c>
      <c r="E20965" t="s">
        <v>29</v>
      </c>
      <c r="F20965">
        <v>1602</v>
      </c>
      <c r="G20965">
        <v>2296</v>
      </c>
      <c r="H20965">
        <v>1.4332084893882646</v>
      </c>
      <c r="I20965" t="str">
        <f>VLOOKUP($B20965&amp;$E20965,'Employee List'!$A:$E,5,0)</f>
        <v>E-1397</v>
      </c>
    </row>
    <row r="20966" spans="1:9" x14ac:dyDescent="0.35">
      <c r="A20966" t="s">
        <v>1257</v>
      </c>
      <c r="B20966" t="s">
        <v>322</v>
      </c>
      <c r="C20966" t="s">
        <v>402</v>
      </c>
      <c r="D20966" t="s">
        <v>1263</v>
      </c>
      <c r="E20966" t="s">
        <v>30</v>
      </c>
      <c r="F20966">
        <v>1218</v>
      </c>
      <c r="G20966">
        <v>1389</v>
      </c>
      <c r="H20966">
        <v>1.1403940886699508</v>
      </c>
      <c r="I20966" t="str">
        <f>VLOOKUP($B20966&amp;$E20966,'Employee List'!$A:$E,5,0)</f>
        <v>E-1397</v>
      </c>
    </row>
    <row r="20967" spans="1:9" x14ac:dyDescent="0.35">
      <c r="A20967" t="s">
        <v>1257</v>
      </c>
      <c r="B20967" t="s">
        <v>322</v>
      </c>
      <c r="C20967" t="s">
        <v>402</v>
      </c>
      <c r="D20967" t="s">
        <v>1263</v>
      </c>
      <c r="E20967" t="s">
        <v>31</v>
      </c>
      <c r="F20967">
        <v>1077</v>
      </c>
      <c r="G20967">
        <v>1900</v>
      </c>
      <c r="H20967">
        <v>1.7641597028783658</v>
      </c>
      <c r="I20967" t="str">
        <f>VLOOKUP($B20967&amp;$E20967,'Employee List'!$A:$E,5,0)</f>
        <v>E-1397</v>
      </c>
    </row>
    <row r="20968" spans="1:9" x14ac:dyDescent="0.35">
      <c r="A20968" t="s">
        <v>1257</v>
      </c>
      <c r="B20968" t="s">
        <v>322</v>
      </c>
      <c r="C20968" t="s">
        <v>402</v>
      </c>
      <c r="D20968" t="s">
        <v>1264</v>
      </c>
      <c r="E20968" t="s">
        <v>29</v>
      </c>
      <c r="F20968">
        <v>1000</v>
      </c>
      <c r="G20968">
        <v>5879</v>
      </c>
      <c r="H20968">
        <v>5.8789999999999996</v>
      </c>
      <c r="I20968" t="str">
        <f>VLOOKUP($B20968&amp;$E20968,'Employee List'!$A:$E,5,0)</f>
        <v>E-1397</v>
      </c>
    </row>
    <row r="20969" spans="1:9" x14ac:dyDescent="0.35">
      <c r="A20969" t="s">
        <v>1257</v>
      </c>
      <c r="B20969" t="s">
        <v>322</v>
      </c>
      <c r="C20969" t="s">
        <v>402</v>
      </c>
      <c r="D20969" t="s">
        <v>1264</v>
      </c>
      <c r="E20969" t="s">
        <v>30</v>
      </c>
      <c r="F20969">
        <v>4822</v>
      </c>
      <c r="G20969">
        <v>4790</v>
      </c>
      <c r="H20969">
        <v>0.99336374948154293</v>
      </c>
      <c r="I20969" t="str">
        <f>VLOOKUP($B20969&amp;$E20969,'Employee List'!$A:$E,5,0)</f>
        <v>E-1397</v>
      </c>
    </row>
    <row r="20970" spans="1:9" x14ac:dyDescent="0.35">
      <c r="A20970" t="s">
        <v>1257</v>
      </c>
      <c r="B20970" t="s">
        <v>322</v>
      </c>
      <c r="C20970" t="s">
        <v>402</v>
      </c>
      <c r="D20970" t="s">
        <v>1264</v>
      </c>
      <c r="E20970" t="s">
        <v>31</v>
      </c>
      <c r="F20970">
        <v>4051</v>
      </c>
      <c r="G20970">
        <v>1062</v>
      </c>
      <c r="H20970">
        <v>0.26215749197728955</v>
      </c>
      <c r="I20970" t="str">
        <f>VLOOKUP($B20970&amp;$E20970,'Employee List'!$A:$E,5,0)</f>
        <v>E-1397</v>
      </c>
    </row>
    <row r="20971" spans="1:9" x14ac:dyDescent="0.35">
      <c r="A20971" t="s">
        <v>1257</v>
      </c>
      <c r="B20971" t="s">
        <v>322</v>
      </c>
      <c r="C20971" t="s">
        <v>402</v>
      </c>
      <c r="D20971" t="s">
        <v>1265</v>
      </c>
      <c r="E20971" t="s">
        <v>29</v>
      </c>
      <c r="F20971">
        <v>3602</v>
      </c>
      <c r="G20971">
        <v>7602</v>
      </c>
      <c r="H20971">
        <v>2.1104941699056079</v>
      </c>
      <c r="I20971" t="str">
        <f>VLOOKUP($B20971&amp;$E20971,'Employee List'!$A:$E,5,0)</f>
        <v>E-1397</v>
      </c>
    </row>
    <row r="20972" spans="1:9" x14ac:dyDescent="0.35">
      <c r="A20972" t="s">
        <v>1257</v>
      </c>
      <c r="B20972" t="s">
        <v>322</v>
      </c>
      <c r="C20972" t="s">
        <v>402</v>
      </c>
      <c r="D20972" t="s">
        <v>1265</v>
      </c>
      <c r="E20972" t="s">
        <v>30</v>
      </c>
      <c r="F20972">
        <v>2668</v>
      </c>
      <c r="G20972">
        <v>6604</v>
      </c>
      <c r="H20972">
        <v>2.4752623688155921</v>
      </c>
      <c r="I20972" t="str">
        <f>VLOOKUP($B20972&amp;$E20972,'Employee List'!$A:$E,5,0)</f>
        <v>E-1397</v>
      </c>
    </row>
    <row r="20973" spans="1:9" x14ac:dyDescent="0.35">
      <c r="A20973" t="s">
        <v>1257</v>
      </c>
      <c r="B20973" t="s">
        <v>322</v>
      </c>
      <c r="C20973" t="s">
        <v>402</v>
      </c>
      <c r="D20973" t="s">
        <v>1265</v>
      </c>
      <c r="E20973" t="s">
        <v>31</v>
      </c>
      <c r="F20973">
        <v>2777</v>
      </c>
      <c r="G20973">
        <v>2406</v>
      </c>
      <c r="H20973">
        <v>0.86640259272596332</v>
      </c>
      <c r="I20973" t="str">
        <f>VLOOKUP($B20973&amp;$E20973,'Employee List'!$A:$E,5,0)</f>
        <v>E-1397</v>
      </c>
    </row>
    <row r="20974" spans="1:9" x14ac:dyDescent="0.35">
      <c r="A20974" t="s">
        <v>1257</v>
      </c>
      <c r="B20974" t="s">
        <v>322</v>
      </c>
      <c r="C20974" t="s">
        <v>402</v>
      </c>
      <c r="D20974" t="s">
        <v>1260</v>
      </c>
      <c r="E20974" t="s">
        <v>29</v>
      </c>
      <c r="F20974">
        <v>67112</v>
      </c>
      <c r="G20974">
        <v>38210</v>
      </c>
      <c r="H20974">
        <v>0.56934676361902492</v>
      </c>
      <c r="I20974" t="str">
        <f>VLOOKUP($B20974&amp;$E20974,'Employee List'!$A:$E,5,0)</f>
        <v>E-1397</v>
      </c>
    </row>
    <row r="20975" spans="1:9" x14ac:dyDescent="0.35">
      <c r="A20975" t="s">
        <v>1257</v>
      </c>
      <c r="B20975" t="s">
        <v>322</v>
      </c>
      <c r="C20975" t="s">
        <v>402</v>
      </c>
      <c r="D20975" t="s">
        <v>1260</v>
      </c>
      <c r="E20975" t="s">
        <v>30</v>
      </c>
      <c r="F20975">
        <v>67003</v>
      </c>
      <c r="G20975">
        <v>63772</v>
      </c>
      <c r="H20975">
        <v>0.951778278584541</v>
      </c>
      <c r="I20975" t="str">
        <f>VLOOKUP($B20975&amp;$E20975,'Employee List'!$A:$E,5,0)</f>
        <v>E-1397</v>
      </c>
    </row>
    <row r="20976" spans="1:9" x14ac:dyDescent="0.35">
      <c r="A20976" t="s">
        <v>1257</v>
      </c>
      <c r="B20976" t="s">
        <v>322</v>
      </c>
      <c r="C20976" t="s">
        <v>402</v>
      </c>
      <c r="D20976" t="s">
        <v>1260</v>
      </c>
      <c r="E20976" t="s">
        <v>31</v>
      </c>
      <c r="F20976">
        <v>74664</v>
      </c>
      <c r="G20976">
        <v>89165</v>
      </c>
      <c r="H20976">
        <v>1.1942167577413478</v>
      </c>
      <c r="I20976" t="str">
        <f>VLOOKUP($B20976&amp;$E20976,'Employee List'!$A:$E,5,0)</f>
        <v>E-1397</v>
      </c>
    </row>
    <row r="20977" spans="1:9" x14ac:dyDescent="0.35">
      <c r="A20977" t="s">
        <v>1257</v>
      </c>
      <c r="B20977" t="s">
        <v>322</v>
      </c>
      <c r="C20977" t="s">
        <v>402</v>
      </c>
      <c r="D20977" t="s">
        <v>1261</v>
      </c>
      <c r="E20977" t="s">
        <v>29</v>
      </c>
      <c r="F20977">
        <v>61104</v>
      </c>
      <c r="G20977">
        <v>62595</v>
      </c>
      <c r="H20977">
        <v>1.0244010212097407</v>
      </c>
      <c r="I20977" t="str">
        <f>VLOOKUP($B20977&amp;$E20977,'Employee List'!$A:$E,5,0)</f>
        <v>E-1397</v>
      </c>
    </row>
    <row r="20978" spans="1:9" x14ac:dyDescent="0.35">
      <c r="A20978" t="s">
        <v>1257</v>
      </c>
      <c r="B20978" t="s">
        <v>322</v>
      </c>
      <c r="C20978" t="s">
        <v>402</v>
      </c>
      <c r="D20978" t="s">
        <v>1261</v>
      </c>
      <c r="E20978" t="s">
        <v>30</v>
      </c>
      <c r="F20978">
        <v>63351</v>
      </c>
      <c r="G20978">
        <v>49955</v>
      </c>
      <c r="H20978">
        <v>0.78854319584536947</v>
      </c>
      <c r="I20978" t="str">
        <f>VLOOKUP($B20978&amp;$E20978,'Employee List'!$A:$E,5,0)</f>
        <v>E-1397</v>
      </c>
    </row>
    <row r="20979" spans="1:9" x14ac:dyDescent="0.35">
      <c r="A20979" t="s">
        <v>1257</v>
      </c>
      <c r="B20979" t="s">
        <v>322</v>
      </c>
      <c r="C20979" t="s">
        <v>402</v>
      </c>
      <c r="D20979" t="s">
        <v>1261</v>
      </c>
      <c r="E20979" t="s">
        <v>31</v>
      </c>
      <c r="F20979">
        <v>67485</v>
      </c>
      <c r="G20979">
        <v>29283</v>
      </c>
      <c r="H20979">
        <v>0.43391864858857526</v>
      </c>
      <c r="I20979" t="str">
        <f>VLOOKUP($B20979&amp;$E20979,'Employee List'!$A:$E,5,0)</f>
        <v>E-1397</v>
      </c>
    </row>
    <row r="20980" spans="1:9" x14ac:dyDescent="0.35">
      <c r="A20980" t="s">
        <v>1257</v>
      </c>
      <c r="B20980" t="s">
        <v>322</v>
      </c>
      <c r="C20980" t="s">
        <v>402</v>
      </c>
      <c r="D20980" t="s">
        <v>1266</v>
      </c>
      <c r="E20980" t="s">
        <v>29</v>
      </c>
      <c r="F20980">
        <v>48203</v>
      </c>
      <c r="G20980">
        <v>35478</v>
      </c>
      <c r="H20980">
        <v>0.73601228139327424</v>
      </c>
      <c r="I20980" t="str">
        <f>VLOOKUP($B20980&amp;$E20980,'Employee List'!$A:$E,5,0)</f>
        <v>E-1397</v>
      </c>
    </row>
    <row r="20981" spans="1:9" x14ac:dyDescent="0.35">
      <c r="A20981" t="s">
        <v>1257</v>
      </c>
      <c r="B20981" t="s">
        <v>322</v>
      </c>
      <c r="C20981" t="s">
        <v>402</v>
      </c>
      <c r="D20981" t="s">
        <v>1266</v>
      </c>
      <c r="E20981" t="s">
        <v>30</v>
      </c>
      <c r="F20981">
        <v>50194</v>
      </c>
      <c r="G20981">
        <v>37707</v>
      </c>
      <c r="H20981">
        <v>0.75122524604534402</v>
      </c>
      <c r="I20981" t="str">
        <f>VLOOKUP($B20981&amp;$E20981,'Employee List'!$A:$E,5,0)</f>
        <v>E-1397</v>
      </c>
    </row>
    <row r="20982" spans="1:9" x14ac:dyDescent="0.35">
      <c r="A20982" t="s">
        <v>1257</v>
      </c>
      <c r="B20982" t="s">
        <v>322</v>
      </c>
      <c r="C20982" t="s">
        <v>402</v>
      </c>
      <c r="D20982" t="s">
        <v>1266</v>
      </c>
      <c r="E20982" t="s">
        <v>31</v>
      </c>
      <c r="F20982">
        <v>49491</v>
      </c>
      <c r="G20982">
        <v>21628</v>
      </c>
      <c r="H20982">
        <v>0.43700874906548665</v>
      </c>
      <c r="I20982" t="str">
        <f>VLOOKUP($B20982&amp;$E20982,'Employee List'!$A:$E,5,0)</f>
        <v>E-1397</v>
      </c>
    </row>
    <row r="20983" spans="1:9" x14ac:dyDescent="0.35">
      <c r="A20983" t="s">
        <v>1257</v>
      </c>
      <c r="B20983" t="s">
        <v>322</v>
      </c>
      <c r="C20983" t="s">
        <v>402</v>
      </c>
      <c r="D20983" t="s">
        <v>1267</v>
      </c>
      <c r="E20983" t="s">
        <v>29</v>
      </c>
      <c r="F20983">
        <v>54145</v>
      </c>
      <c r="G20983">
        <v>30576</v>
      </c>
      <c r="H20983">
        <v>0.56470588235294117</v>
      </c>
      <c r="I20983" t="str">
        <f>VLOOKUP($B20983&amp;$E20983,'Employee List'!$A:$E,5,0)</f>
        <v>E-1397</v>
      </c>
    </row>
    <row r="20984" spans="1:9" x14ac:dyDescent="0.35">
      <c r="A20984" t="s">
        <v>1257</v>
      </c>
      <c r="B20984" t="s">
        <v>322</v>
      </c>
      <c r="C20984" t="s">
        <v>402</v>
      </c>
      <c r="D20984" t="s">
        <v>1267</v>
      </c>
      <c r="E20984" t="s">
        <v>30</v>
      </c>
      <c r="F20984">
        <v>58331</v>
      </c>
      <c r="G20984">
        <v>28924</v>
      </c>
      <c r="H20984">
        <v>0.49585983439337572</v>
      </c>
      <c r="I20984" t="str">
        <f>VLOOKUP($B20984&amp;$E20984,'Employee List'!$A:$E,5,0)</f>
        <v>E-1397</v>
      </c>
    </row>
    <row r="20985" spans="1:9" x14ac:dyDescent="0.35">
      <c r="A20985" t="s">
        <v>1257</v>
      </c>
      <c r="B20985" t="s">
        <v>322</v>
      </c>
      <c r="C20985" t="s">
        <v>402</v>
      </c>
      <c r="D20985" t="s">
        <v>1267</v>
      </c>
      <c r="E20985" t="s">
        <v>31</v>
      </c>
      <c r="F20985">
        <v>56354</v>
      </c>
      <c r="G20985">
        <v>31990</v>
      </c>
      <c r="H20985">
        <v>0.5676615679454875</v>
      </c>
      <c r="I20985" t="str">
        <f>VLOOKUP($B20985&amp;$E20985,'Employee List'!$A:$E,5,0)</f>
        <v>E-1397</v>
      </c>
    </row>
    <row r="20986" spans="1:9" x14ac:dyDescent="0.35">
      <c r="A20986" t="s">
        <v>1257</v>
      </c>
      <c r="B20986" t="s">
        <v>322</v>
      </c>
      <c r="C20986" t="s">
        <v>402</v>
      </c>
      <c r="D20986" t="s">
        <v>1268</v>
      </c>
      <c r="E20986" t="s">
        <v>29</v>
      </c>
      <c r="F20986">
        <v>13861</v>
      </c>
      <c r="G20986">
        <v>3533</v>
      </c>
      <c r="H20986">
        <v>0.2548878147319818</v>
      </c>
      <c r="I20986" t="str">
        <f>VLOOKUP($B20986&amp;$E20986,'Employee List'!$A:$E,5,0)</f>
        <v>E-1397</v>
      </c>
    </row>
    <row r="20987" spans="1:9" x14ac:dyDescent="0.35">
      <c r="A20987" t="s">
        <v>1257</v>
      </c>
      <c r="B20987" t="s">
        <v>322</v>
      </c>
      <c r="C20987" t="s">
        <v>402</v>
      </c>
      <c r="D20987" t="s">
        <v>1268</v>
      </c>
      <c r="E20987" t="s">
        <v>30</v>
      </c>
      <c r="F20987">
        <v>13966</v>
      </c>
      <c r="G20987">
        <v>2923</v>
      </c>
      <c r="H20987">
        <v>0.20929399971359014</v>
      </c>
      <c r="I20987" t="str">
        <f>VLOOKUP($B20987&amp;$E20987,'Employee List'!$A:$E,5,0)</f>
        <v>E-1397</v>
      </c>
    </row>
    <row r="20988" spans="1:9" x14ac:dyDescent="0.35">
      <c r="A20988" t="s">
        <v>1257</v>
      </c>
      <c r="B20988" t="s">
        <v>322</v>
      </c>
      <c r="C20988" t="s">
        <v>402</v>
      </c>
      <c r="D20988" t="s">
        <v>1268</v>
      </c>
      <c r="E20988" t="s">
        <v>31</v>
      </c>
      <c r="F20988">
        <v>13166</v>
      </c>
      <c r="G20988">
        <v>8365</v>
      </c>
      <c r="H20988">
        <v>0.63534862524684799</v>
      </c>
      <c r="I20988" t="str">
        <f>VLOOKUP($B20988&amp;$E20988,'Employee List'!$A:$E,5,0)</f>
        <v>E-1397</v>
      </c>
    </row>
    <row r="20989" spans="1:9" x14ac:dyDescent="0.35">
      <c r="A20989" t="s">
        <v>1257</v>
      </c>
      <c r="B20989" t="s">
        <v>322</v>
      </c>
      <c r="C20989" t="s">
        <v>402</v>
      </c>
      <c r="D20989" t="s">
        <v>1269</v>
      </c>
      <c r="E20989" t="s">
        <v>29</v>
      </c>
      <c r="F20989">
        <v>2780</v>
      </c>
      <c r="G20989">
        <v>1520</v>
      </c>
      <c r="H20989">
        <v>0.5467625899280576</v>
      </c>
      <c r="I20989" t="str">
        <f>VLOOKUP($B20989&amp;$E20989,'Employee List'!$A:$E,5,0)</f>
        <v>E-1397</v>
      </c>
    </row>
    <row r="20990" spans="1:9" x14ac:dyDescent="0.35">
      <c r="A20990" t="s">
        <v>1257</v>
      </c>
      <c r="B20990" t="s">
        <v>322</v>
      </c>
      <c r="C20990" t="s">
        <v>402</v>
      </c>
      <c r="D20990" t="s">
        <v>1269</v>
      </c>
      <c r="E20990" t="s">
        <v>30</v>
      </c>
      <c r="F20990">
        <v>4282</v>
      </c>
      <c r="G20990">
        <v>5309</v>
      </c>
      <c r="H20990">
        <v>1.2398411957029425</v>
      </c>
      <c r="I20990" t="str">
        <f>VLOOKUP($B20990&amp;$E20990,'Employee List'!$A:$E,5,0)</f>
        <v>E-1397</v>
      </c>
    </row>
    <row r="20991" spans="1:9" x14ac:dyDescent="0.35">
      <c r="A20991" t="s">
        <v>1257</v>
      </c>
      <c r="B20991" t="s">
        <v>322</v>
      </c>
      <c r="C20991" t="s">
        <v>402</v>
      </c>
      <c r="D20991" t="s">
        <v>1269</v>
      </c>
      <c r="E20991" t="s">
        <v>31</v>
      </c>
      <c r="F20991">
        <v>3301</v>
      </c>
      <c r="G20991">
        <v>1488</v>
      </c>
      <c r="H20991">
        <v>0.45077249318388368</v>
      </c>
      <c r="I20991" t="str">
        <f>VLOOKUP($B20991&amp;$E20991,'Employee List'!$A:$E,5,0)</f>
        <v>E-1397</v>
      </c>
    </row>
    <row r="20992" spans="1:9" x14ac:dyDescent="0.35">
      <c r="A20992" t="s">
        <v>1257</v>
      </c>
      <c r="B20992" t="s">
        <v>322</v>
      </c>
      <c r="C20992" t="s">
        <v>402</v>
      </c>
      <c r="D20992" t="s">
        <v>1270</v>
      </c>
      <c r="E20992" t="s">
        <v>29</v>
      </c>
      <c r="F20992">
        <v>9653</v>
      </c>
      <c r="G20992">
        <v>5346</v>
      </c>
      <c r="H20992">
        <v>0.55381746607272353</v>
      </c>
      <c r="I20992" t="str">
        <f>VLOOKUP($B20992&amp;$E20992,'Employee List'!$A:$E,5,0)</f>
        <v>E-1397</v>
      </c>
    </row>
    <row r="20993" spans="1:9" x14ac:dyDescent="0.35">
      <c r="A20993" t="s">
        <v>1257</v>
      </c>
      <c r="B20993" t="s">
        <v>322</v>
      </c>
      <c r="C20993" t="s">
        <v>402</v>
      </c>
      <c r="D20993" t="s">
        <v>1270</v>
      </c>
      <c r="E20993" t="s">
        <v>30</v>
      </c>
      <c r="F20993">
        <v>7144</v>
      </c>
      <c r="G20993">
        <v>8605</v>
      </c>
      <c r="H20993">
        <v>1.2045072788353863</v>
      </c>
      <c r="I20993" t="str">
        <f>VLOOKUP($B20993&amp;$E20993,'Employee List'!$A:$E,5,0)</f>
        <v>E-1397</v>
      </c>
    </row>
    <row r="20994" spans="1:9" x14ac:dyDescent="0.35">
      <c r="A20994" t="s">
        <v>1257</v>
      </c>
      <c r="B20994" t="s">
        <v>322</v>
      </c>
      <c r="C20994" t="s">
        <v>402</v>
      </c>
      <c r="D20994" t="s">
        <v>1270</v>
      </c>
      <c r="E20994" t="s">
        <v>31</v>
      </c>
      <c r="F20994">
        <v>8383</v>
      </c>
      <c r="G20994">
        <v>7427</v>
      </c>
      <c r="H20994">
        <v>0.88595968030537997</v>
      </c>
      <c r="I20994" t="str">
        <f>VLOOKUP($B20994&amp;$E20994,'Employee List'!$A:$E,5,0)</f>
        <v>E-1397</v>
      </c>
    </row>
    <row r="20995" spans="1:9" x14ac:dyDescent="0.35">
      <c r="A20995" t="s">
        <v>1257</v>
      </c>
      <c r="B20995" t="s">
        <v>322</v>
      </c>
      <c r="C20995" t="s">
        <v>402</v>
      </c>
      <c r="D20995" t="s">
        <v>1271</v>
      </c>
      <c r="E20995" t="s">
        <v>29</v>
      </c>
      <c r="F20995">
        <v>12048</v>
      </c>
      <c r="G20995">
        <v>24061</v>
      </c>
      <c r="H20995">
        <v>1.9970949535192564</v>
      </c>
      <c r="I20995" t="str">
        <f>VLOOKUP($B20995&amp;$E20995,'Employee List'!$A:$E,5,0)</f>
        <v>E-1397</v>
      </c>
    </row>
    <row r="20996" spans="1:9" x14ac:dyDescent="0.35">
      <c r="A20996" t="s">
        <v>1257</v>
      </c>
      <c r="B20996" t="s">
        <v>322</v>
      </c>
      <c r="C20996" t="s">
        <v>402</v>
      </c>
      <c r="D20996" t="s">
        <v>1271</v>
      </c>
      <c r="E20996" t="s">
        <v>30</v>
      </c>
      <c r="F20996">
        <v>11136</v>
      </c>
      <c r="G20996">
        <v>22064</v>
      </c>
      <c r="H20996">
        <v>1.9813218390804597</v>
      </c>
      <c r="I20996" t="str">
        <f>VLOOKUP($B20996&amp;$E20996,'Employee List'!$A:$E,5,0)</f>
        <v>E-1397</v>
      </c>
    </row>
    <row r="20997" spans="1:9" x14ac:dyDescent="0.35">
      <c r="A20997" t="s">
        <v>1257</v>
      </c>
      <c r="B20997" t="s">
        <v>322</v>
      </c>
      <c r="C20997" t="s">
        <v>402</v>
      </c>
      <c r="D20997" t="s">
        <v>1271</v>
      </c>
      <c r="E20997" t="s">
        <v>31</v>
      </c>
      <c r="F20997">
        <v>11154</v>
      </c>
      <c r="G20997">
        <v>19540</v>
      </c>
      <c r="H20997">
        <v>1.7518379056840596</v>
      </c>
      <c r="I20997" t="str">
        <f>VLOOKUP($B20997&amp;$E20997,'Employee List'!$A:$E,5,0)</f>
        <v>E-1397</v>
      </c>
    </row>
    <row r="20998" spans="1:9" x14ac:dyDescent="0.35">
      <c r="A20998" t="s">
        <v>1257</v>
      </c>
      <c r="B20998" t="s">
        <v>322</v>
      </c>
      <c r="C20998" t="s">
        <v>402</v>
      </c>
      <c r="D20998" t="s">
        <v>1258</v>
      </c>
      <c r="E20998" t="s">
        <v>29</v>
      </c>
      <c r="F20998">
        <v>134871</v>
      </c>
      <c r="G20998">
        <v>121924</v>
      </c>
      <c r="H20998">
        <v>0.90400456732729795</v>
      </c>
      <c r="I20998" t="str">
        <f>VLOOKUP($B20998&amp;$E20998,'Employee List'!$A:$E,5,0)</f>
        <v>E-1397</v>
      </c>
    </row>
    <row r="20999" spans="1:9" x14ac:dyDescent="0.35">
      <c r="A20999" t="s">
        <v>1257</v>
      </c>
      <c r="B20999" t="s">
        <v>322</v>
      </c>
      <c r="C20999" t="s">
        <v>402</v>
      </c>
      <c r="D20999" t="s">
        <v>1258</v>
      </c>
      <c r="E20999" t="s">
        <v>30</v>
      </c>
      <c r="F20999">
        <v>133246</v>
      </c>
      <c r="G20999">
        <v>111782</v>
      </c>
      <c r="H20999">
        <v>0.83891448899028864</v>
      </c>
      <c r="I20999" t="str">
        <f>VLOOKUP($B20999&amp;$E20999,'Employee List'!$A:$E,5,0)</f>
        <v>E-1397</v>
      </c>
    </row>
    <row r="21000" spans="1:9" x14ac:dyDescent="0.35">
      <c r="A21000" t="s">
        <v>1257</v>
      </c>
      <c r="B21000" t="s">
        <v>322</v>
      </c>
      <c r="C21000" t="s">
        <v>402</v>
      </c>
      <c r="D21000" t="s">
        <v>1258</v>
      </c>
      <c r="E21000" t="s">
        <v>31</v>
      </c>
      <c r="F21000">
        <v>124358</v>
      </c>
      <c r="G21000">
        <v>91524</v>
      </c>
      <c r="H21000">
        <v>0.73597195194519049</v>
      </c>
      <c r="I21000" t="str">
        <f>VLOOKUP($B21000&amp;$E21000,'Employee List'!$A:$E,5,0)</f>
        <v>E-1397</v>
      </c>
    </row>
    <row r="21001" spans="1:9" x14ac:dyDescent="0.35">
      <c r="A21001" t="s">
        <v>1257</v>
      </c>
      <c r="B21001" t="s">
        <v>322</v>
      </c>
      <c r="C21001" t="s">
        <v>402</v>
      </c>
      <c r="D21001" t="s">
        <v>1272</v>
      </c>
      <c r="E21001" t="s">
        <v>29</v>
      </c>
      <c r="F21001">
        <v>11973</v>
      </c>
      <c r="G21001">
        <v>15509</v>
      </c>
      <c r="H21001">
        <v>1.2953311617806731</v>
      </c>
      <c r="I21001" t="str">
        <f>VLOOKUP($B21001&amp;$E21001,'Employee List'!$A:$E,5,0)</f>
        <v>E-1397</v>
      </c>
    </row>
    <row r="21002" spans="1:9" x14ac:dyDescent="0.35">
      <c r="A21002" t="s">
        <v>1257</v>
      </c>
      <c r="B21002" t="s">
        <v>322</v>
      </c>
      <c r="C21002" t="s">
        <v>402</v>
      </c>
      <c r="D21002" t="s">
        <v>1272</v>
      </c>
      <c r="E21002" t="s">
        <v>30</v>
      </c>
      <c r="F21002">
        <v>14407</v>
      </c>
      <c r="G21002">
        <v>11563</v>
      </c>
      <c r="H21002">
        <v>0.8025959602970778</v>
      </c>
      <c r="I21002" t="str">
        <f>VLOOKUP($B21002&amp;$E21002,'Employee List'!$A:$E,5,0)</f>
        <v>E-1397</v>
      </c>
    </row>
    <row r="21003" spans="1:9" x14ac:dyDescent="0.35">
      <c r="A21003" t="s">
        <v>1257</v>
      </c>
      <c r="B21003" t="s">
        <v>322</v>
      </c>
      <c r="C21003" t="s">
        <v>402</v>
      </c>
      <c r="D21003" t="s">
        <v>1272</v>
      </c>
      <c r="E21003" t="s">
        <v>31</v>
      </c>
      <c r="F21003">
        <v>14295</v>
      </c>
      <c r="G21003">
        <v>14056</v>
      </c>
      <c r="H21003">
        <v>0.98328086743616649</v>
      </c>
      <c r="I21003" t="str">
        <f>VLOOKUP($B21003&amp;$E21003,'Employee List'!$A:$E,5,0)</f>
        <v>E-1397</v>
      </c>
    </row>
    <row r="21004" spans="1:9" x14ac:dyDescent="0.35">
      <c r="A21004" t="s">
        <v>1257</v>
      </c>
      <c r="B21004" t="s">
        <v>322</v>
      </c>
      <c r="C21004" t="s">
        <v>402</v>
      </c>
      <c r="D21004" t="s">
        <v>1259</v>
      </c>
      <c r="E21004" t="s">
        <v>29</v>
      </c>
      <c r="F21004">
        <v>20823</v>
      </c>
      <c r="G21004">
        <v>12704</v>
      </c>
      <c r="H21004">
        <v>0.61009460692503481</v>
      </c>
      <c r="I21004" t="str">
        <f>VLOOKUP($B21004&amp;$E21004,'Employee List'!$A:$E,5,0)</f>
        <v>E-1397</v>
      </c>
    </row>
    <row r="21005" spans="1:9" x14ac:dyDescent="0.35">
      <c r="A21005" t="s">
        <v>1257</v>
      </c>
      <c r="B21005" t="s">
        <v>322</v>
      </c>
      <c r="C21005" t="s">
        <v>402</v>
      </c>
      <c r="D21005" t="s">
        <v>1259</v>
      </c>
      <c r="E21005" t="s">
        <v>30</v>
      </c>
      <c r="F21005">
        <v>21332</v>
      </c>
      <c r="G21005">
        <v>12943</v>
      </c>
      <c r="H21005">
        <v>0.60674104631539472</v>
      </c>
      <c r="I21005" t="str">
        <f>VLOOKUP($B21005&amp;$E21005,'Employee List'!$A:$E,5,0)</f>
        <v>E-1397</v>
      </c>
    </row>
    <row r="21006" spans="1:9" x14ac:dyDescent="0.35">
      <c r="A21006" t="s">
        <v>1257</v>
      </c>
      <c r="B21006" t="s">
        <v>322</v>
      </c>
      <c r="C21006" t="s">
        <v>402</v>
      </c>
      <c r="D21006" t="s">
        <v>1259</v>
      </c>
      <c r="E21006" t="s">
        <v>31</v>
      </c>
      <c r="F21006">
        <v>22654</v>
      </c>
      <c r="G21006">
        <v>10640</v>
      </c>
      <c r="H21006">
        <v>0.46967422971660633</v>
      </c>
      <c r="I21006" t="str">
        <f>VLOOKUP($B21006&amp;$E21006,'Employee List'!$A:$E,5,0)</f>
        <v>E-1397</v>
      </c>
    </row>
    <row r="21007" spans="1:9" x14ac:dyDescent="0.35">
      <c r="A21007" t="s">
        <v>1257</v>
      </c>
      <c r="B21007" t="s">
        <v>322</v>
      </c>
      <c r="C21007" t="s">
        <v>402</v>
      </c>
      <c r="D21007" t="s">
        <v>1273</v>
      </c>
      <c r="E21007" t="s">
        <v>29</v>
      </c>
      <c r="F21007">
        <v>13979</v>
      </c>
      <c r="G21007">
        <v>7091</v>
      </c>
      <c r="H21007">
        <v>0.50726089133700547</v>
      </c>
      <c r="I21007" t="str">
        <f>VLOOKUP($B21007&amp;$E21007,'Employee List'!$A:$E,5,0)</f>
        <v>E-1397</v>
      </c>
    </row>
    <row r="21008" spans="1:9" x14ac:dyDescent="0.35">
      <c r="A21008" t="s">
        <v>1257</v>
      </c>
      <c r="B21008" t="s">
        <v>322</v>
      </c>
      <c r="C21008" t="s">
        <v>402</v>
      </c>
      <c r="D21008" t="s">
        <v>1273</v>
      </c>
      <c r="E21008" t="s">
        <v>30</v>
      </c>
      <c r="F21008">
        <v>11688</v>
      </c>
      <c r="G21008">
        <v>7038</v>
      </c>
      <c r="H21008">
        <v>0.60215605749486656</v>
      </c>
      <c r="I21008" t="str">
        <f>VLOOKUP($B21008&amp;$E21008,'Employee List'!$A:$E,5,0)</f>
        <v>E-1397</v>
      </c>
    </row>
    <row r="21009" spans="1:9" x14ac:dyDescent="0.35">
      <c r="A21009" t="s">
        <v>1257</v>
      </c>
      <c r="B21009" t="s">
        <v>322</v>
      </c>
      <c r="C21009" t="s">
        <v>402</v>
      </c>
      <c r="D21009" t="s">
        <v>1273</v>
      </c>
      <c r="E21009" t="s">
        <v>31</v>
      </c>
      <c r="F21009">
        <v>13256</v>
      </c>
      <c r="G21009">
        <v>11639</v>
      </c>
      <c r="H21009">
        <v>0.8780175015087508</v>
      </c>
      <c r="I21009" t="str">
        <f>VLOOKUP($B21009&amp;$E21009,'Employee List'!$A:$E,5,0)</f>
        <v>E-1397</v>
      </c>
    </row>
    <row r="21010" spans="1:9" x14ac:dyDescent="0.35">
      <c r="A21010" t="s">
        <v>1257</v>
      </c>
      <c r="B21010" t="s">
        <v>322</v>
      </c>
      <c r="C21010" t="s">
        <v>402</v>
      </c>
      <c r="D21010" t="s">
        <v>1275</v>
      </c>
      <c r="E21010" t="s">
        <v>29</v>
      </c>
      <c r="F21010">
        <v>4919</v>
      </c>
      <c r="G21010">
        <v>4623</v>
      </c>
      <c r="H21010">
        <v>0.93982516771701563</v>
      </c>
      <c r="I21010" t="str">
        <f>VLOOKUP($B21010&amp;$E21010,'Employee List'!$A:$E,5,0)</f>
        <v>E-1397</v>
      </c>
    </row>
    <row r="21011" spans="1:9" x14ac:dyDescent="0.35">
      <c r="A21011" t="s">
        <v>1257</v>
      </c>
      <c r="B21011" t="s">
        <v>322</v>
      </c>
      <c r="C21011" t="s">
        <v>402</v>
      </c>
      <c r="D21011" t="s">
        <v>1275</v>
      </c>
      <c r="E21011" t="s">
        <v>30</v>
      </c>
      <c r="F21011">
        <v>2218</v>
      </c>
      <c r="G21011">
        <v>5466</v>
      </c>
      <c r="H21011">
        <v>2.4643823264201985</v>
      </c>
      <c r="I21011" t="str">
        <f>VLOOKUP($B21011&amp;$E21011,'Employee List'!$A:$E,5,0)</f>
        <v>E-1397</v>
      </c>
    </row>
    <row r="21012" spans="1:9" x14ac:dyDescent="0.35">
      <c r="A21012" t="s">
        <v>1257</v>
      </c>
      <c r="B21012" t="s">
        <v>322</v>
      </c>
      <c r="C21012" t="s">
        <v>402</v>
      </c>
      <c r="D21012" t="s">
        <v>1275</v>
      </c>
      <c r="E21012" t="s">
        <v>31</v>
      </c>
      <c r="F21012">
        <v>3760</v>
      </c>
      <c r="G21012">
        <v>2839</v>
      </c>
      <c r="H21012">
        <v>0.75505319148936167</v>
      </c>
      <c r="I21012" t="str">
        <f>VLOOKUP($B21012&amp;$E21012,'Employee List'!$A:$E,5,0)</f>
        <v>E-1397</v>
      </c>
    </row>
    <row r="21013" spans="1:9" x14ac:dyDescent="0.35">
      <c r="A21013" t="s">
        <v>1257</v>
      </c>
      <c r="B21013" t="s">
        <v>322</v>
      </c>
      <c r="C21013" t="s">
        <v>402</v>
      </c>
      <c r="D21013" t="s">
        <v>1276</v>
      </c>
      <c r="E21013" t="s">
        <v>29</v>
      </c>
      <c r="F21013">
        <v>3961</v>
      </c>
      <c r="G21013">
        <v>5341</v>
      </c>
      <c r="H21013">
        <v>1.3483968694774047</v>
      </c>
      <c r="I21013" t="str">
        <f>VLOOKUP($B21013&amp;$E21013,'Employee List'!$A:$E,5,0)</f>
        <v>E-1397</v>
      </c>
    </row>
    <row r="21014" spans="1:9" x14ac:dyDescent="0.35">
      <c r="A21014" t="s">
        <v>1257</v>
      </c>
      <c r="B21014" t="s">
        <v>322</v>
      </c>
      <c r="C21014" t="s">
        <v>402</v>
      </c>
      <c r="D21014" t="s">
        <v>1276</v>
      </c>
      <c r="E21014" t="s">
        <v>30</v>
      </c>
      <c r="F21014">
        <v>4483</v>
      </c>
      <c r="G21014">
        <v>5947</v>
      </c>
      <c r="H21014">
        <v>1.3265670310060227</v>
      </c>
      <c r="I21014" t="str">
        <f>VLOOKUP($B21014&amp;$E21014,'Employee List'!$A:$E,5,0)</f>
        <v>E-1397</v>
      </c>
    </row>
    <row r="21015" spans="1:9" x14ac:dyDescent="0.35">
      <c r="A21015" t="s">
        <v>1257</v>
      </c>
      <c r="B21015" t="s">
        <v>322</v>
      </c>
      <c r="C21015" t="s">
        <v>402</v>
      </c>
      <c r="D21015" t="s">
        <v>1276</v>
      </c>
      <c r="E21015" t="s">
        <v>31</v>
      </c>
      <c r="F21015">
        <v>5269</v>
      </c>
      <c r="G21015">
        <v>2462</v>
      </c>
      <c r="H21015">
        <v>0.46726133991269692</v>
      </c>
      <c r="I21015" t="str">
        <f>VLOOKUP($B21015&amp;$E21015,'Employee List'!$A:$E,5,0)</f>
        <v>E-1397</v>
      </c>
    </row>
    <row r="21016" spans="1:9" x14ac:dyDescent="0.35">
      <c r="A21016" t="s">
        <v>1257</v>
      </c>
      <c r="B21016" t="s">
        <v>322</v>
      </c>
      <c r="C21016" t="s">
        <v>402</v>
      </c>
      <c r="D21016" t="s">
        <v>1277</v>
      </c>
      <c r="E21016" t="s">
        <v>29</v>
      </c>
      <c r="F21016">
        <v>9453</v>
      </c>
      <c r="G21016">
        <v>8934</v>
      </c>
      <c r="H21016">
        <v>0.94509679466835927</v>
      </c>
      <c r="I21016" t="str">
        <f>VLOOKUP($B21016&amp;$E21016,'Employee List'!$A:$E,5,0)</f>
        <v>E-1397</v>
      </c>
    </row>
    <row r="21017" spans="1:9" x14ac:dyDescent="0.35">
      <c r="A21017" t="s">
        <v>1257</v>
      </c>
      <c r="B21017" t="s">
        <v>322</v>
      </c>
      <c r="C21017" t="s">
        <v>402</v>
      </c>
      <c r="D21017" t="s">
        <v>1277</v>
      </c>
      <c r="E21017" t="s">
        <v>30</v>
      </c>
      <c r="F21017">
        <v>8036</v>
      </c>
      <c r="G21017">
        <v>10131</v>
      </c>
      <c r="H21017">
        <v>1.2607018417122946</v>
      </c>
      <c r="I21017" t="str">
        <f>VLOOKUP($B21017&amp;$E21017,'Employee List'!$A:$E,5,0)</f>
        <v>E-1397</v>
      </c>
    </row>
    <row r="21018" spans="1:9" x14ac:dyDescent="0.35">
      <c r="A21018" t="s">
        <v>1257</v>
      </c>
      <c r="B21018" t="s">
        <v>322</v>
      </c>
      <c r="C21018" t="s">
        <v>402</v>
      </c>
      <c r="D21018" t="s">
        <v>1277</v>
      </c>
      <c r="E21018" t="s">
        <v>31</v>
      </c>
      <c r="F21018">
        <v>7215</v>
      </c>
      <c r="G21018">
        <v>6732</v>
      </c>
      <c r="H21018">
        <v>0.93305613305613311</v>
      </c>
      <c r="I21018" t="str">
        <f>VLOOKUP($B21018&amp;$E21018,'Employee List'!$A:$E,5,0)</f>
        <v>E-1397</v>
      </c>
    </row>
    <row r="21019" spans="1:9" x14ac:dyDescent="0.35">
      <c r="A21019" t="s">
        <v>1257</v>
      </c>
      <c r="B21019" t="s">
        <v>322</v>
      </c>
      <c r="C21019" t="s">
        <v>402</v>
      </c>
      <c r="D21019" t="s">
        <v>1278</v>
      </c>
      <c r="E21019" t="s">
        <v>29</v>
      </c>
      <c r="F21019">
        <v>14417</v>
      </c>
      <c r="G21019">
        <v>8297</v>
      </c>
      <c r="H21019">
        <v>0.57550114448220846</v>
      </c>
      <c r="I21019" t="str">
        <f>VLOOKUP($B21019&amp;$E21019,'Employee List'!$A:$E,5,0)</f>
        <v>E-1397</v>
      </c>
    </row>
    <row r="21020" spans="1:9" x14ac:dyDescent="0.35">
      <c r="A21020" t="s">
        <v>1257</v>
      </c>
      <c r="B21020" t="s">
        <v>322</v>
      </c>
      <c r="C21020" t="s">
        <v>402</v>
      </c>
      <c r="D21020" t="s">
        <v>1278</v>
      </c>
      <c r="E21020" t="s">
        <v>30</v>
      </c>
      <c r="F21020">
        <v>14054</v>
      </c>
      <c r="G21020">
        <v>12370</v>
      </c>
      <c r="H21020">
        <v>0.88017646221716239</v>
      </c>
      <c r="I21020" t="str">
        <f>VLOOKUP($B21020&amp;$E21020,'Employee List'!$A:$E,5,0)</f>
        <v>E-1397</v>
      </c>
    </row>
    <row r="21021" spans="1:9" x14ac:dyDescent="0.35">
      <c r="A21021" t="s">
        <v>1257</v>
      </c>
      <c r="B21021" t="s">
        <v>322</v>
      </c>
      <c r="C21021" t="s">
        <v>402</v>
      </c>
      <c r="D21021" t="s">
        <v>1278</v>
      </c>
      <c r="E21021" t="s">
        <v>31</v>
      </c>
      <c r="F21021">
        <v>11018</v>
      </c>
      <c r="G21021">
        <v>11485</v>
      </c>
      <c r="H21021">
        <v>1.0423851878743873</v>
      </c>
      <c r="I21021" t="str">
        <f>VLOOKUP($B21021&amp;$E21021,'Employee List'!$A:$E,5,0)</f>
        <v>E-1397</v>
      </c>
    </row>
    <row r="21022" spans="1:9" x14ac:dyDescent="0.35">
      <c r="A21022" t="s">
        <v>1257</v>
      </c>
      <c r="B21022" t="s">
        <v>322</v>
      </c>
      <c r="C21022" t="s">
        <v>402</v>
      </c>
      <c r="D21022" t="s">
        <v>1279</v>
      </c>
      <c r="E21022" t="s">
        <v>29</v>
      </c>
      <c r="F21022">
        <v>1838</v>
      </c>
      <c r="G21022">
        <v>2718</v>
      </c>
      <c r="H21022">
        <v>1.4787812840043526</v>
      </c>
      <c r="I21022" t="str">
        <f>VLOOKUP($B21022&amp;$E21022,'Employee List'!$A:$E,5,0)</f>
        <v>E-1397</v>
      </c>
    </row>
    <row r="21023" spans="1:9" x14ac:dyDescent="0.35">
      <c r="A21023" t="s">
        <v>1257</v>
      </c>
      <c r="B21023" t="s">
        <v>322</v>
      </c>
      <c r="C21023" t="s">
        <v>402</v>
      </c>
      <c r="D21023" t="s">
        <v>1279</v>
      </c>
      <c r="E21023" t="s">
        <v>30</v>
      </c>
      <c r="F21023">
        <v>3483</v>
      </c>
      <c r="G21023">
        <v>3312</v>
      </c>
      <c r="H21023">
        <v>0.95090439276485783</v>
      </c>
      <c r="I21023" t="str">
        <f>VLOOKUP($B21023&amp;$E21023,'Employee List'!$A:$E,5,0)</f>
        <v>E-1397</v>
      </c>
    </row>
    <row r="21024" spans="1:9" x14ac:dyDescent="0.35">
      <c r="A21024" t="s">
        <v>1257</v>
      </c>
      <c r="B21024" t="s">
        <v>322</v>
      </c>
      <c r="C21024" t="s">
        <v>402</v>
      </c>
      <c r="D21024" t="s">
        <v>1279</v>
      </c>
      <c r="E21024" t="s">
        <v>31</v>
      </c>
      <c r="F21024">
        <v>4039</v>
      </c>
      <c r="G21024">
        <v>4491</v>
      </c>
      <c r="H21024">
        <v>1.1119088883386976</v>
      </c>
      <c r="I21024" t="str">
        <f>VLOOKUP($B21024&amp;$E21024,'Employee List'!$A:$E,5,0)</f>
        <v>E-1397</v>
      </c>
    </row>
    <row r="21025" spans="1:9" x14ac:dyDescent="0.35">
      <c r="A21025" t="s">
        <v>1257</v>
      </c>
      <c r="B21025" t="s">
        <v>322</v>
      </c>
      <c r="C21025" t="s">
        <v>402</v>
      </c>
      <c r="D21025" t="s">
        <v>1280</v>
      </c>
      <c r="E21025" t="s">
        <v>29</v>
      </c>
      <c r="F21025">
        <v>2096</v>
      </c>
      <c r="G21025">
        <v>1058</v>
      </c>
      <c r="H21025">
        <v>0.50477099236641221</v>
      </c>
      <c r="I21025" t="str">
        <f>VLOOKUP($B21025&amp;$E21025,'Employee List'!$A:$E,5,0)</f>
        <v>E-1397</v>
      </c>
    </row>
    <row r="21026" spans="1:9" x14ac:dyDescent="0.35">
      <c r="A21026" t="s">
        <v>1257</v>
      </c>
      <c r="B21026" t="s">
        <v>322</v>
      </c>
      <c r="C21026" t="s">
        <v>402</v>
      </c>
      <c r="D21026" t="s">
        <v>1280</v>
      </c>
      <c r="E21026" t="s">
        <v>30</v>
      </c>
      <c r="F21026">
        <v>4225</v>
      </c>
      <c r="G21026">
        <v>5283</v>
      </c>
      <c r="H21026">
        <v>1.2504142011834321</v>
      </c>
      <c r="I21026" t="str">
        <f>VLOOKUP($B21026&amp;$E21026,'Employee List'!$A:$E,5,0)</f>
        <v>E-1397</v>
      </c>
    </row>
    <row r="21027" spans="1:9" x14ac:dyDescent="0.35">
      <c r="A21027" t="s">
        <v>1257</v>
      </c>
      <c r="B21027" t="s">
        <v>322</v>
      </c>
      <c r="C21027" t="s">
        <v>402</v>
      </c>
      <c r="D21027" t="s">
        <v>1280</v>
      </c>
      <c r="E21027" t="s">
        <v>31</v>
      </c>
      <c r="F21027">
        <v>1231</v>
      </c>
      <c r="G21027">
        <v>2400</v>
      </c>
      <c r="H21027">
        <v>1.949634443541836</v>
      </c>
      <c r="I21027" t="str">
        <f>VLOOKUP($B21027&amp;$E21027,'Employee List'!$A:$E,5,0)</f>
        <v>E-1397</v>
      </c>
    </row>
    <row r="21028" spans="1:9" x14ac:dyDescent="0.35">
      <c r="A21028" t="s">
        <v>1257</v>
      </c>
      <c r="B21028" t="s">
        <v>322</v>
      </c>
      <c r="C21028" t="s">
        <v>402</v>
      </c>
      <c r="D21028" t="s">
        <v>1262</v>
      </c>
      <c r="E21028" t="s">
        <v>29</v>
      </c>
      <c r="F21028">
        <v>25095</v>
      </c>
      <c r="G21028">
        <v>26437</v>
      </c>
      <c r="H21028">
        <v>1.0534767882048217</v>
      </c>
      <c r="I21028" t="str">
        <f>VLOOKUP($B21028&amp;$E21028,'Employee List'!$A:$E,5,0)</f>
        <v>E-1397</v>
      </c>
    </row>
    <row r="21029" spans="1:9" x14ac:dyDescent="0.35">
      <c r="A21029" t="s">
        <v>1257</v>
      </c>
      <c r="B21029" t="s">
        <v>322</v>
      </c>
      <c r="C21029" t="s">
        <v>402</v>
      </c>
      <c r="D21029" t="s">
        <v>1262</v>
      </c>
      <c r="E21029" t="s">
        <v>30</v>
      </c>
      <c r="F21029">
        <v>26596</v>
      </c>
      <c r="G21029">
        <v>27808</v>
      </c>
      <c r="H21029">
        <v>1.0455707625206798</v>
      </c>
      <c r="I21029" t="str">
        <f>VLOOKUP($B21029&amp;$E21029,'Employee List'!$A:$E,5,0)</f>
        <v>E-1397</v>
      </c>
    </row>
    <row r="21030" spans="1:9" x14ac:dyDescent="0.35">
      <c r="A21030" t="s">
        <v>1257</v>
      </c>
      <c r="B21030" t="s">
        <v>322</v>
      </c>
      <c r="C21030" t="s">
        <v>402</v>
      </c>
      <c r="D21030" t="s">
        <v>1262</v>
      </c>
      <c r="E21030" t="s">
        <v>31</v>
      </c>
      <c r="F21030">
        <v>26652</v>
      </c>
      <c r="G21030">
        <v>18791</v>
      </c>
      <c r="H21030">
        <v>0.705050277652709</v>
      </c>
      <c r="I21030" t="str">
        <f>VLOOKUP($B21030&amp;$E21030,'Employee List'!$A:$E,5,0)</f>
        <v>E-1397</v>
      </c>
    </row>
    <row r="21031" spans="1:9" x14ac:dyDescent="0.35">
      <c r="A21031" t="s">
        <v>1257</v>
      </c>
      <c r="B21031" t="s">
        <v>322</v>
      </c>
      <c r="C21031" t="s">
        <v>402</v>
      </c>
      <c r="D21031" t="s">
        <v>1281</v>
      </c>
      <c r="E21031" t="s">
        <v>29</v>
      </c>
      <c r="F21031">
        <v>4230</v>
      </c>
      <c r="G21031">
        <v>3648</v>
      </c>
      <c r="H21031">
        <v>0.86241134751773052</v>
      </c>
      <c r="I21031" t="str">
        <f>VLOOKUP($B21031&amp;$E21031,'Employee List'!$A:$E,5,0)</f>
        <v>E-1397</v>
      </c>
    </row>
    <row r="21032" spans="1:9" x14ac:dyDescent="0.35">
      <c r="A21032" t="s">
        <v>1257</v>
      </c>
      <c r="B21032" t="s">
        <v>322</v>
      </c>
      <c r="C21032" t="s">
        <v>402</v>
      </c>
      <c r="D21032" t="s">
        <v>1281</v>
      </c>
      <c r="E21032" t="s">
        <v>30</v>
      </c>
      <c r="F21032">
        <v>4250</v>
      </c>
      <c r="G21032">
        <v>3109</v>
      </c>
      <c r="H21032">
        <v>0.73152941176470587</v>
      </c>
      <c r="I21032" t="str">
        <f>VLOOKUP($B21032&amp;$E21032,'Employee List'!$A:$E,5,0)</f>
        <v>E-1397</v>
      </c>
    </row>
    <row r="21033" spans="1:9" x14ac:dyDescent="0.35">
      <c r="A21033" t="s">
        <v>1257</v>
      </c>
      <c r="B21033" t="s">
        <v>322</v>
      </c>
      <c r="C21033" t="s">
        <v>402</v>
      </c>
      <c r="D21033" t="s">
        <v>1281</v>
      </c>
      <c r="E21033" t="s">
        <v>31</v>
      </c>
      <c r="F21033">
        <v>3713</v>
      </c>
      <c r="G21033">
        <v>5036</v>
      </c>
      <c r="H21033">
        <v>1.3563156477242122</v>
      </c>
      <c r="I21033" t="str">
        <f>VLOOKUP($B21033&amp;$E21033,'Employee List'!$A:$E,5,0)</f>
        <v>E-1397</v>
      </c>
    </row>
    <row r="21034" spans="1:9" x14ac:dyDescent="0.35">
      <c r="A21034" t="s">
        <v>1257</v>
      </c>
      <c r="B21034" t="s">
        <v>323</v>
      </c>
      <c r="C21034" t="s">
        <v>403</v>
      </c>
      <c r="D21034" t="s">
        <v>1274</v>
      </c>
      <c r="E21034" t="s">
        <v>29</v>
      </c>
      <c r="F21034">
        <v>15834</v>
      </c>
      <c r="G21034">
        <v>18122</v>
      </c>
      <c r="H21034">
        <v>1.1444991789819376</v>
      </c>
      <c r="I21034" t="str">
        <f>VLOOKUP($B21034&amp;$E21034,'Employee List'!$A:$E,5,0)</f>
        <v>E-1398</v>
      </c>
    </row>
    <row r="21035" spans="1:9" x14ac:dyDescent="0.35">
      <c r="A21035" t="s">
        <v>1257</v>
      </c>
      <c r="B21035" t="s">
        <v>323</v>
      </c>
      <c r="C21035" t="s">
        <v>403</v>
      </c>
      <c r="D21035" t="s">
        <v>1274</v>
      </c>
      <c r="E21035" t="s">
        <v>30</v>
      </c>
      <c r="F21035">
        <v>19284</v>
      </c>
      <c r="G21035">
        <v>13245</v>
      </c>
      <c r="H21035">
        <v>0.68683883011823277</v>
      </c>
      <c r="I21035" t="str">
        <f>VLOOKUP($B21035&amp;$E21035,'Employee List'!$A:$E,5,0)</f>
        <v>E-1398</v>
      </c>
    </row>
    <row r="21036" spans="1:9" x14ac:dyDescent="0.35">
      <c r="A21036" t="s">
        <v>1257</v>
      </c>
      <c r="B21036" t="s">
        <v>323</v>
      </c>
      <c r="C21036" t="s">
        <v>403</v>
      </c>
      <c r="D21036" t="s">
        <v>1274</v>
      </c>
      <c r="E21036" t="s">
        <v>31</v>
      </c>
      <c r="F21036">
        <v>18505</v>
      </c>
      <c r="G21036">
        <v>11584</v>
      </c>
      <c r="H21036">
        <v>0.62599297487165628</v>
      </c>
      <c r="I21036" t="str">
        <f>VLOOKUP($B21036&amp;$E21036,'Employee List'!$A:$E,5,0)</f>
        <v>E-1398</v>
      </c>
    </row>
    <row r="21037" spans="1:9" x14ac:dyDescent="0.35">
      <c r="A21037" t="s">
        <v>1257</v>
      </c>
      <c r="B21037" t="s">
        <v>323</v>
      </c>
      <c r="C21037" t="s">
        <v>403</v>
      </c>
      <c r="D21037" t="s">
        <v>1263</v>
      </c>
      <c r="E21037" t="s">
        <v>29</v>
      </c>
      <c r="F21037">
        <v>1743</v>
      </c>
      <c r="G21037">
        <v>3489</v>
      </c>
      <c r="H21037">
        <v>2.0017211703958693</v>
      </c>
      <c r="I21037" t="str">
        <f>VLOOKUP($B21037&amp;$E21037,'Employee List'!$A:$E,5,0)</f>
        <v>E-1398</v>
      </c>
    </row>
    <row r="21038" spans="1:9" x14ac:dyDescent="0.35">
      <c r="A21038" t="s">
        <v>1257</v>
      </c>
      <c r="B21038" t="s">
        <v>323</v>
      </c>
      <c r="C21038" t="s">
        <v>403</v>
      </c>
      <c r="D21038" t="s">
        <v>1263</v>
      </c>
      <c r="E21038" t="s">
        <v>30</v>
      </c>
      <c r="F21038">
        <v>1293</v>
      </c>
      <c r="G21038">
        <v>3199</v>
      </c>
      <c r="H21038">
        <v>2.4740912606341841</v>
      </c>
      <c r="I21038" t="str">
        <f>VLOOKUP($B21038&amp;$E21038,'Employee List'!$A:$E,5,0)</f>
        <v>E-1398</v>
      </c>
    </row>
    <row r="21039" spans="1:9" x14ac:dyDescent="0.35">
      <c r="A21039" t="s">
        <v>1257</v>
      </c>
      <c r="B21039" t="s">
        <v>323</v>
      </c>
      <c r="C21039" t="s">
        <v>403</v>
      </c>
      <c r="D21039" t="s">
        <v>1263</v>
      </c>
      <c r="E21039" t="s">
        <v>31</v>
      </c>
      <c r="F21039">
        <v>1562</v>
      </c>
      <c r="G21039">
        <v>5768</v>
      </c>
      <c r="H21039">
        <v>3.6927016645326503</v>
      </c>
      <c r="I21039" t="str">
        <f>VLOOKUP($B21039&amp;$E21039,'Employee List'!$A:$E,5,0)</f>
        <v>E-1398</v>
      </c>
    </row>
    <row r="21040" spans="1:9" x14ac:dyDescent="0.35">
      <c r="A21040" t="s">
        <v>1257</v>
      </c>
      <c r="B21040" t="s">
        <v>323</v>
      </c>
      <c r="C21040" t="s">
        <v>403</v>
      </c>
      <c r="D21040" t="s">
        <v>1264</v>
      </c>
      <c r="E21040" t="s">
        <v>29</v>
      </c>
      <c r="F21040">
        <v>2072</v>
      </c>
      <c r="G21040">
        <v>10472</v>
      </c>
      <c r="H21040">
        <v>5.0540540540540544</v>
      </c>
      <c r="I21040" t="str">
        <f>VLOOKUP($B21040&amp;$E21040,'Employee List'!$A:$E,5,0)</f>
        <v>E-1398</v>
      </c>
    </row>
    <row r="21041" spans="1:9" x14ac:dyDescent="0.35">
      <c r="A21041" t="s">
        <v>1257</v>
      </c>
      <c r="B21041" t="s">
        <v>323</v>
      </c>
      <c r="C21041" t="s">
        <v>403</v>
      </c>
      <c r="D21041" t="s">
        <v>1264</v>
      </c>
      <c r="E21041" t="s">
        <v>30</v>
      </c>
      <c r="F21041">
        <v>4453</v>
      </c>
      <c r="G21041">
        <v>3679</v>
      </c>
      <c r="H21041">
        <v>0.8261845946552886</v>
      </c>
      <c r="I21041" t="str">
        <f>VLOOKUP($B21041&amp;$E21041,'Employee List'!$A:$E,5,0)</f>
        <v>E-1398</v>
      </c>
    </row>
    <row r="21042" spans="1:9" x14ac:dyDescent="0.35">
      <c r="A21042" t="s">
        <v>1257</v>
      </c>
      <c r="B21042" t="s">
        <v>323</v>
      </c>
      <c r="C21042" t="s">
        <v>403</v>
      </c>
      <c r="D21042" t="s">
        <v>1264</v>
      </c>
      <c r="E21042" t="s">
        <v>31</v>
      </c>
      <c r="F21042">
        <v>1979</v>
      </c>
      <c r="G21042">
        <v>13446</v>
      </c>
      <c r="H21042">
        <v>6.7943405760485094</v>
      </c>
      <c r="I21042" t="str">
        <f>VLOOKUP($B21042&amp;$E21042,'Employee List'!$A:$E,5,0)</f>
        <v>E-1398</v>
      </c>
    </row>
    <row r="21043" spans="1:9" x14ac:dyDescent="0.35">
      <c r="A21043" t="s">
        <v>1257</v>
      </c>
      <c r="B21043" t="s">
        <v>323</v>
      </c>
      <c r="C21043" t="s">
        <v>403</v>
      </c>
      <c r="D21043" t="s">
        <v>1265</v>
      </c>
      <c r="E21043" t="s">
        <v>29</v>
      </c>
      <c r="F21043">
        <v>6977</v>
      </c>
      <c r="G21043">
        <v>22825</v>
      </c>
      <c r="H21043">
        <v>3.2714633796760784</v>
      </c>
      <c r="I21043" t="str">
        <f>VLOOKUP($B21043&amp;$E21043,'Employee List'!$A:$E,5,0)</f>
        <v>E-1398</v>
      </c>
    </row>
    <row r="21044" spans="1:9" x14ac:dyDescent="0.35">
      <c r="A21044" t="s">
        <v>1257</v>
      </c>
      <c r="B21044" t="s">
        <v>323</v>
      </c>
      <c r="C21044" t="s">
        <v>403</v>
      </c>
      <c r="D21044" t="s">
        <v>1265</v>
      </c>
      <c r="E21044" t="s">
        <v>30</v>
      </c>
      <c r="F21044">
        <v>6032</v>
      </c>
      <c r="G21044">
        <v>15043</v>
      </c>
      <c r="H21044">
        <v>2.493866047745358</v>
      </c>
      <c r="I21044" t="str">
        <f>VLOOKUP($B21044&amp;$E21044,'Employee List'!$A:$E,5,0)</f>
        <v>E-1398</v>
      </c>
    </row>
    <row r="21045" spans="1:9" x14ac:dyDescent="0.35">
      <c r="A21045" t="s">
        <v>1257</v>
      </c>
      <c r="B21045" t="s">
        <v>323</v>
      </c>
      <c r="C21045" t="s">
        <v>403</v>
      </c>
      <c r="D21045" t="s">
        <v>1265</v>
      </c>
      <c r="E21045" t="s">
        <v>31</v>
      </c>
      <c r="F21045">
        <v>8799</v>
      </c>
      <c r="G21045">
        <v>9188</v>
      </c>
      <c r="H21045">
        <v>1.0442095692692352</v>
      </c>
      <c r="I21045" t="str">
        <f>VLOOKUP($B21045&amp;$E21045,'Employee List'!$A:$E,5,0)</f>
        <v>E-1398</v>
      </c>
    </row>
    <row r="21046" spans="1:9" x14ac:dyDescent="0.35">
      <c r="A21046" t="s">
        <v>1257</v>
      </c>
      <c r="B21046" t="s">
        <v>323</v>
      </c>
      <c r="C21046" t="s">
        <v>403</v>
      </c>
      <c r="D21046" t="s">
        <v>1260</v>
      </c>
      <c r="E21046" t="s">
        <v>29</v>
      </c>
      <c r="F21046">
        <v>67639</v>
      </c>
      <c r="G21046">
        <v>39350</v>
      </c>
      <c r="H21046">
        <v>0.58176495808631112</v>
      </c>
      <c r="I21046" t="str">
        <f>VLOOKUP($B21046&amp;$E21046,'Employee List'!$A:$E,5,0)</f>
        <v>E-1398</v>
      </c>
    </row>
    <row r="21047" spans="1:9" x14ac:dyDescent="0.35">
      <c r="A21047" t="s">
        <v>1257</v>
      </c>
      <c r="B21047" t="s">
        <v>323</v>
      </c>
      <c r="C21047" t="s">
        <v>403</v>
      </c>
      <c r="D21047" t="s">
        <v>1260</v>
      </c>
      <c r="E21047" t="s">
        <v>30</v>
      </c>
      <c r="F21047">
        <v>64762</v>
      </c>
      <c r="G21047">
        <v>90727</v>
      </c>
      <c r="H21047">
        <v>1.4009295574565332</v>
      </c>
      <c r="I21047" t="str">
        <f>VLOOKUP($B21047&amp;$E21047,'Employee List'!$A:$E,5,0)</f>
        <v>E-1398</v>
      </c>
    </row>
    <row r="21048" spans="1:9" x14ac:dyDescent="0.35">
      <c r="A21048" t="s">
        <v>1257</v>
      </c>
      <c r="B21048" t="s">
        <v>323</v>
      </c>
      <c r="C21048" t="s">
        <v>403</v>
      </c>
      <c r="D21048" t="s">
        <v>1260</v>
      </c>
      <c r="E21048" t="s">
        <v>31</v>
      </c>
      <c r="F21048">
        <v>73741</v>
      </c>
      <c r="G21048">
        <v>159971</v>
      </c>
      <c r="H21048">
        <v>2.1693630409134674</v>
      </c>
      <c r="I21048" t="str">
        <f>VLOOKUP($B21048&amp;$E21048,'Employee List'!$A:$E,5,0)</f>
        <v>E-1398</v>
      </c>
    </row>
    <row r="21049" spans="1:9" x14ac:dyDescent="0.35">
      <c r="A21049" t="s">
        <v>1257</v>
      </c>
      <c r="B21049" t="s">
        <v>323</v>
      </c>
      <c r="C21049" t="s">
        <v>403</v>
      </c>
      <c r="D21049" t="s">
        <v>1261</v>
      </c>
      <c r="E21049" t="s">
        <v>29</v>
      </c>
      <c r="F21049">
        <v>83370</v>
      </c>
      <c r="G21049">
        <v>73960</v>
      </c>
      <c r="H21049">
        <v>0.88712966294830276</v>
      </c>
      <c r="I21049" t="str">
        <f>VLOOKUP($B21049&amp;$E21049,'Employee List'!$A:$E,5,0)</f>
        <v>E-1398</v>
      </c>
    </row>
    <row r="21050" spans="1:9" x14ac:dyDescent="0.35">
      <c r="A21050" t="s">
        <v>1257</v>
      </c>
      <c r="B21050" t="s">
        <v>323</v>
      </c>
      <c r="C21050" t="s">
        <v>403</v>
      </c>
      <c r="D21050" t="s">
        <v>1261</v>
      </c>
      <c r="E21050" t="s">
        <v>30</v>
      </c>
      <c r="F21050">
        <v>85474</v>
      </c>
      <c r="G21050">
        <v>69447</v>
      </c>
      <c r="H21050">
        <v>0.81249268783489714</v>
      </c>
      <c r="I21050" t="str">
        <f>VLOOKUP($B21050&amp;$E21050,'Employee List'!$A:$E,5,0)</f>
        <v>E-1398</v>
      </c>
    </row>
    <row r="21051" spans="1:9" x14ac:dyDescent="0.35">
      <c r="A21051" t="s">
        <v>1257</v>
      </c>
      <c r="B21051" t="s">
        <v>323</v>
      </c>
      <c r="C21051" t="s">
        <v>403</v>
      </c>
      <c r="D21051" t="s">
        <v>1261</v>
      </c>
      <c r="E21051" t="s">
        <v>31</v>
      </c>
      <c r="F21051">
        <v>86657</v>
      </c>
      <c r="G21051">
        <v>57960</v>
      </c>
      <c r="H21051">
        <v>0.6688438325813264</v>
      </c>
      <c r="I21051" t="str">
        <f>VLOOKUP($B21051&amp;$E21051,'Employee List'!$A:$E,5,0)</f>
        <v>E-1398</v>
      </c>
    </row>
    <row r="21052" spans="1:9" x14ac:dyDescent="0.35">
      <c r="A21052" t="s">
        <v>1257</v>
      </c>
      <c r="B21052" t="s">
        <v>323</v>
      </c>
      <c r="C21052" t="s">
        <v>403</v>
      </c>
      <c r="D21052" t="s">
        <v>1266</v>
      </c>
      <c r="E21052" t="s">
        <v>29</v>
      </c>
      <c r="F21052">
        <v>65402</v>
      </c>
      <c r="G21052">
        <v>61782</v>
      </c>
      <c r="H21052">
        <v>0.94465001070303656</v>
      </c>
      <c r="I21052" t="str">
        <f>VLOOKUP($B21052&amp;$E21052,'Employee List'!$A:$E,5,0)</f>
        <v>E-1398</v>
      </c>
    </row>
    <row r="21053" spans="1:9" x14ac:dyDescent="0.35">
      <c r="A21053" t="s">
        <v>1257</v>
      </c>
      <c r="B21053" t="s">
        <v>323</v>
      </c>
      <c r="C21053" t="s">
        <v>403</v>
      </c>
      <c r="D21053" t="s">
        <v>1266</v>
      </c>
      <c r="E21053" t="s">
        <v>30</v>
      </c>
      <c r="F21053">
        <v>68338</v>
      </c>
      <c r="G21053">
        <v>49717</v>
      </c>
      <c r="H21053">
        <v>0.72751616962744003</v>
      </c>
      <c r="I21053" t="str">
        <f>VLOOKUP($B21053&amp;$E21053,'Employee List'!$A:$E,5,0)</f>
        <v>E-1398</v>
      </c>
    </row>
    <row r="21054" spans="1:9" x14ac:dyDescent="0.35">
      <c r="A21054" t="s">
        <v>1257</v>
      </c>
      <c r="B21054" t="s">
        <v>323</v>
      </c>
      <c r="C21054" t="s">
        <v>403</v>
      </c>
      <c r="D21054" t="s">
        <v>1266</v>
      </c>
      <c r="E21054" t="s">
        <v>31</v>
      </c>
      <c r="F21054">
        <v>70402</v>
      </c>
      <c r="G21054">
        <v>41552</v>
      </c>
      <c r="H21054">
        <v>0.59021050538336983</v>
      </c>
      <c r="I21054" t="str">
        <f>VLOOKUP($B21054&amp;$E21054,'Employee List'!$A:$E,5,0)</f>
        <v>E-1398</v>
      </c>
    </row>
    <row r="21055" spans="1:9" x14ac:dyDescent="0.35">
      <c r="A21055" t="s">
        <v>1257</v>
      </c>
      <c r="B21055" t="s">
        <v>323</v>
      </c>
      <c r="C21055" t="s">
        <v>403</v>
      </c>
      <c r="D21055" t="s">
        <v>1267</v>
      </c>
      <c r="E21055" t="s">
        <v>29</v>
      </c>
      <c r="F21055">
        <v>24172</v>
      </c>
      <c r="G21055">
        <v>14883</v>
      </c>
      <c r="H21055">
        <v>0.61571239450604009</v>
      </c>
      <c r="I21055" t="str">
        <f>VLOOKUP($B21055&amp;$E21055,'Employee List'!$A:$E,5,0)</f>
        <v>E-1398</v>
      </c>
    </row>
    <row r="21056" spans="1:9" x14ac:dyDescent="0.35">
      <c r="A21056" t="s">
        <v>1257</v>
      </c>
      <c r="B21056" t="s">
        <v>323</v>
      </c>
      <c r="C21056" t="s">
        <v>403</v>
      </c>
      <c r="D21056" t="s">
        <v>1267</v>
      </c>
      <c r="E21056" t="s">
        <v>30</v>
      </c>
      <c r="F21056">
        <v>21160</v>
      </c>
      <c r="G21056">
        <v>16839</v>
      </c>
      <c r="H21056">
        <v>0.79579395085066162</v>
      </c>
      <c r="I21056" t="str">
        <f>VLOOKUP($B21056&amp;$E21056,'Employee List'!$A:$E,5,0)</f>
        <v>E-1398</v>
      </c>
    </row>
    <row r="21057" spans="1:9" x14ac:dyDescent="0.35">
      <c r="A21057" t="s">
        <v>1257</v>
      </c>
      <c r="B21057" t="s">
        <v>323</v>
      </c>
      <c r="C21057" t="s">
        <v>403</v>
      </c>
      <c r="D21057" t="s">
        <v>1267</v>
      </c>
      <c r="E21057" t="s">
        <v>31</v>
      </c>
      <c r="F21057">
        <v>21614</v>
      </c>
      <c r="G21057">
        <v>19769</v>
      </c>
      <c r="H21057">
        <v>0.91463866012769501</v>
      </c>
      <c r="I21057" t="str">
        <f>VLOOKUP($B21057&amp;$E21057,'Employee List'!$A:$E,5,0)</f>
        <v>E-1398</v>
      </c>
    </row>
    <row r="21058" spans="1:9" x14ac:dyDescent="0.35">
      <c r="A21058" t="s">
        <v>1257</v>
      </c>
      <c r="B21058" t="s">
        <v>323</v>
      </c>
      <c r="C21058" t="s">
        <v>403</v>
      </c>
      <c r="D21058" t="s">
        <v>1268</v>
      </c>
      <c r="E21058" t="s">
        <v>29</v>
      </c>
      <c r="F21058">
        <v>15343</v>
      </c>
      <c r="G21058">
        <v>9396</v>
      </c>
      <c r="H21058">
        <v>0.61239653262073912</v>
      </c>
      <c r="I21058" t="str">
        <f>VLOOKUP($B21058&amp;$E21058,'Employee List'!$A:$E,5,0)</f>
        <v>E-1398</v>
      </c>
    </row>
    <row r="21059" spans="1:9" x14ac:dyDescent="0.35">
      <c r="A21059" t="s">
        <v>1257</v>
      </c>
      <c r="B21059" t="s">
        <v>323</v>
      </c>
      <c r="C21059" t="s">
        <v>403</v>
      </c>
      <c r="D21059" t="s">
        <v>1268</v>
      </c>
      <c r="E21059" t="s">
        <v>30</v>
      </c>
      <c r="F21059">
        <v>10734</v>
      </c>
      <c r="G21059">
        <v>11624</v>
      </c>
      <c r="H21059">
        <v>1.082914104713993</v>
      </c>
      <c r="I21059" t="str">
        <f>VLOOKUP($B21059&amp;$E21059,'Employee List'!$A:$E,5,0)</f>
        <v>E-1398</v>
      </c>
    </row>
    <row r="21060" spans="1:9" x14ac:dyDescent="0.35">
      <c r="A21060" t="s">
        <v>1257</v>
      </c>
      <c r="B21060" t="s">
        <v>323</v>
      </c>
      <c r="C21060" t="s">
        <v>403</v>
      </c>
      <c r="D21060" t="s">
        <v>1268</v>
      </c>
      <c r="E21060" t="s">
        <v>31</v>
      </c>
      <c r="F21060">
        <v>12255</v>
      </c>
      <c r="G21060">
        <v>7887</v>
      </c>
      <c r="H21060">
        <v>0.64357405140758872</v>
      </c>
      <c r="I21060" t="str">
        <f>VLOOKUP($B21060&amp;$E21060,'Employee List'!$A:$E,5,0)</f>
        <v>E-1398</v>
      </c>
    </row>
    <row r="21061" spans="1:9" x14ac:dyDescent="0.35">
      <c r="A21061" t="s">
        <v>1257</v>
      </c>
      <c r="B21061" t="s">
        <v>323</v>
      </c>
      <c r="C21061" t="s">
        <v>403</v>
      </c>
      <c r="D21061" t="s">
        <v>1269</v>
      </c>
      <c r="E21061" t="s">
        <v>29</v>
      </c>
      <c r="F21061">
        <v>4497</v>
      </c>
      <c r="G21061">
        <v>17628</v>
      </c>
      <c r="H21061">
        <v>3.9199466310873916</v>
      </c>
      <c r="I21061" t="str">
        <f>VLOOKUP($B21061&amp;$E21061,'Employee List'!$A:$E,5,0)</f>
        <v>E-1398</v>
      </c>
    </row>
    <row r="21062" spans="1:9" x14ac:dyDescent="0.35">
      <c r="A21062" t="s">
        <v>1257</v>
      </c>
      <c r="B21062" t="s">
        <v>323</v>
      </c>
      <c r="C21062" t="s">
        <v>403</v>
      </c>
      <c r="D21062" t="s">
        <v>1269</v>
      </c>
      <c r="E21062" t="s">
        <v>30</v>
      </c>
      <c r="F21062">
        <v>4808</v>
      </c>
      <c r="G21062">
        <v>19502</v>
      </c>
      <c r="H21062">
        <v>4.0561564059900164</v>
      </c>
      <c r="I21062" t="str">
        <f>VLOOKUP($B21062&amp;$E21062,'Employee List'!$A:$E,5,0)</f>
        <v>E-1398</v>
      </c>
    </row>
    <row r="21063" spans="1:9" x14ac:dyDescent="0.35">
      <c r="A21063" t="s">
        <v>1257</v>
      </c>
      <c r="B21063" t="s">
        <v>323</v>
      </c>
      <c r="C21063" t="s">
        <v>403</v>
      </c>
      <c r="D21063" t="s">
        <v>1269</v>
      </c>
      <c r="E21063" t="s">
        <v>31</v>
      </c>
      <c r="F21063">
        <v>5911</v>
      </c>
      <c r="G21063">
        <v>8163</v>
      </c>
      <c r="H21063">
        <v>1.3809846049737777</v>
      </c>
      <c r="I21063" t="str">
        <f>VLOOKUP($B21063&amp;$E21063,'Employee List'!$A:$E,5,0)</f>
        <v>E-1398</v>
      </c>
    </row>
    <row r="21064" spans="1:9" x14ac:dyDescent="0.35">
      <c r="A21064" t="s">
        <v>1257</v>
      </c>
      <c r="B21064" t="s">
        <v>323</v>
      </c>
      <c r="C21064" t="s">
        <v>403</v>
      </c>
      <c r="D21064" t="s">
        <v>1270</v>
      </c>
      <c r="E21064" t="s">
        <v>29</v>
      </c>
      <c r="F21064">
        <v>11164</v>
      </c>
      <c r="G21064">
        <v>23257</v>
      </c>
      <c r="H21064">
        <v>2.0832139018273019</v>
      </c>
      <c r="I21064" t="str">
        <f>VLOOKUP($B21064&amp;$E21064,'Employee List'!$A:$E,5,0)</f>
        <v>E-1398</v>
      </c>
    </row>
    <row r="21065" spans="1:9" x14ac:dyDescent="0.35">
      <c r="A21065" t="s">
        <v>1257</v>
      </c>
      <c r="B21065" t="s">
        <v>323</v>
      </c>
      <c r="C21065" t="s">
        <v>403</v>
      </c>
      <c r="D21065" t="s">
        <v>1270</v>
      </c>
      <c r="E21065" t="s">
        <v>30</v>
      </c>
      <c r="F21065">
        <v>8882</v>
      </c>
      <c r="G21065">
        <v>23325</v>
      </c>
      <c r="H21065">
        <v>2.6260977257374467</v>
      </c>
      <c r="I21065" t="str">
        <f>VLOOKUP($B21065&amp;$E21065,'Employee List'!$A:$E,5,0)</f>
        <v>E-1398</v>
      </c>
    </row>
    <row r="21066" spans="1:9" x14ac:dyDescent="0.35">
      <c r="A21066" t="s">
        <v>1257</v>
      </c>
      <c r="B21066" t="s">
        <v>323</v>
      </c>
      <c r="C21066" t="s">
        <v>403</v>
      </c>
      <c r="D21066" t="s">
        <v>1270</v>
      </c>
      <c r="E21066" t="s">
        <v>31</v>
      </c>
      <c r="F21066">
        <v>9061</v>
      </c>
      <c r="G21066">
        <v>21189</v>
      </c>
      <c r="H21066">
        <v>2.3384836110804548</v>
      </c>
      <c r="I21066" t="str">
        <f>VLOOKUP($B21066&amp;$E21066,'Employee List'!$A:$E,5,0)</f>
        <v>E-1398</v>
      </c>
    </row>
    <row r="21067" spans="1:9" x14ac:dyDescent="0.35">
      <c r="A21067" t="s">
        <v>1257</v>
      </c>
      <c r="B21067" t="s">
        <v>323</v>
      </c>
      <c r="C21067" t="s">
        <v>403</v>
      </c>
      <c r="D21067" t="s">
        <v>1271</v>
      </c>
      <c r="E21067" t="s">
        <v>29</v>
      </c>
      <c r="F21067">
        <v>40670</v>
      </c>
      <c r="G21067">
        <v>37105</v>
      </c>
      <c r="H21067">
        <v>0.91234325055323329</v>
      </c>
      <c r="I21067" t="str">
        <f>VLOOKUP($B21067&amp;$E21067,'Employee List'!$A:$E,5,0)</f>
        <v>E-1398</v>
      </c>
    </row>
    <row r="21068" spans="1:9" x14ac:dyDescent="0.35">
      <c r="A21068" t="s">
        <v>1257</v>
      </c>
      <c r="B21068" t="s">
        <v>323</v>
      </c>
      <c r="C21068" t="s">
        <v>403</v>
      </c>
      <c r="D21068" t="s">
        <v>1271</v>
      </c>
      <c r="E21068" t="s">
        <v>30</v>
      </c>
      <c r="F21068">
        <v>42696</v>
      </c>
      <c r="G21068">
        <v>39251</v>
      </c>
      <c r="H21068">
        <v>0.91931328461682593</v>
      </c>
      <c r="I21068" t="str">
        <f>VLOOKUP($B21068&amp;$E21068,'Employee List'!$A:$E,5,0)</f>
        <v>E-1398</v>
      </c>
    </row>
    <row r="21069" spans="1:9" x14ac:dyDescent="0.35">
      <c r="A21069" t="s">
        <v>1257</v>
      </c>
      <c r="B21069" t="s">
        <v>323</v>
      </c>
      <c r="C21069" t="s">
        <v>403</v>
      </c>
      <c r="D21069" t="s">
        <v>1271</v>
      </c>
      <c r="E21069" t="s">
        <v>31</v>
      </c>
      <c r="F21069">
        <v>39249</v>
      </c>
      <c r="G21069">
        <v>32909</v>
      </c>
      <c r="H21069">
        <v>0.83846722209483049</v>
      </c>
      <c r="I21069" t="str">
        <f>VLOOKUP($B21069&amp;$E21069,'Employee List'!$A:$E,5,0)</f>
        <v>E-1398</v>
      </c>
    </row>
    <row r="21070" spans="1:9" x14ac:dyDescent="0.35">
      <c r="A21070" t="s">
        <v>1257</v>
      </c>
      <c r="B21070" t="s">
        <v>323</v>
      </c>
      <c r="C21070" t="s">
        <v>403</v>
      </c>
      <c r="D21070" t="s">
        <v>1258</v>
      </c>
      <c r="E21070" t="s">
        <v>29</v>
      </c>
      <c r="F21070">
        <v>146907</v>
      </c>
      <c r="G21070">
        <v>198340</v>
      </c>
      <c r="H21070">
        <v>1.3501058492787954</v>
      </c>
      <c r="I21070" t="str">
        <f>VLOOKUP($B21070&amp;$E21070,'Employee List'!$A:$E,5,0)</f>
        <v>E-1398</v>
      </c>
    </row>
    <row r="21071" spans="1:9" x14ac:dyDescent="0.35">
      <c r="A21071" t="s">
        <v>1257</v>
      </c>
      <c r="B21071" t="s">
        <v>323</v>
      </c>
      <c r="C21071" t="s">
        <v>403</v>
      </c>
      <c r="D21071" t="s">
        <v>1258</v>
      </c>
      <c r="E21071" t="s">
        <v>30</v>
      </c>
      <c r="F21071">
        <v>141930</v>
      </c>
      <c r="G21071">
        <v>134102</v>
      </c>
      <c r="H21071">
        <v>0.94484605087014728</v>
      </c>
      <c r="I21071" t="str">
        <f>VLOOKUP($B21071&amp;$E21071,'Employee List'!$A:$E,5,0)</f>
        <v>E-1398</v>
      </c>
    </row>
    <row r="21072" spans="1:9" x14ac:dyDescent="0.35">
      <c r="A21072" t="s">
        <v>1257</v>
      </c>
      <c r="B21072" t="s">
        <v>323</v>
      </c>
      <c r="C21072" t="s">
        <v>403</v>
      </c>
      <c r="D21072" t="s">
        <v>1258</v>
      </c>
      <c r="E21072" t="s">
        <v>31</v>
      </c>
      <c r="F21072">
        <v>133350</v>
      </c>
      <c r="G21072">
        <v>109437</v>
      </c>
      <c r="H21072">
        <v>0.82067491563554551</v>
      </c>
      <c r="I21072" t="str">
        <f>VLOOKUP($B21072&amp;$E21072,'Employee List'!$A:$E,5,0)</f>
        <v>E-1398</v>
      </c>
    </row>
    <row r="21073" spans="1:9" x14ac:dyDescent="0.35">
      <c r="A21073" t="s">
        <v>1257</v>
      </c>
      <c r="B21073" t="s">
        <v>323</v>
      </c>
      <c r="C21073" t="s">
        <v>403</v>
      </c>
      <c r="D21073" t="s">
        <v>1272</v>
      </c>
      <c r="E21073" t="s">
        <v>29</v>
      </c>
      <c r="F21073">
        <v>11367</v>
      </c>
      <c r="G21073">
        <v>10611</v>
      </c>
      <c r="H21073">
        <v>0.9334916864608076</v>
      </c>
      <c r="I21073" t="str">
        <f>VLOOKUP($B21073&amp;$E21073,'Employee List'!$A:$E,5,0)</f>
        <v>E-1398</v>
      </c>
    </row>
    <row r="21074" spans="1:9" x14ac:dyDescent="0.35">
      <c r="A21074" t="s">
        <v>1257</v>
      </c>
      <c r="B21074" t="s">
        <v>323</v>
      </c>
      <c r="C21074" t="s">
        <v>403</v>
      </c>
      <c r="D21074" t="s">
        <v>1272</v>
      </c>
      <c r="E21074" t="s">
        <v>30</v>
      </c>
      <c r="F21074">
        <v>12474</v>
      </c>
      <c r="G21074">
        <v>7846</v>
      </c>
      <c r="H21074">
        <v>0.62898829565496228</v>
      </c>
      <c r="I21074" t="str">
        <f>VLOOKUP($B21074&amp;$E21074,'Employee List'!$A:$E,5,0)</f>
        <v>E-1398</v>
      </c>
    </row>
    <row r="21075" spans="1:9" x14ac:dyDescent="0.35">
      <c r="A21075" t="s">
        <v>1257</v>
      </c>
      <c r="B21075" t="s">
        <v>323</v>
      </c>
      <c r="C21075" t="s">
        <v>403</v>
      </c>
      <c r="D21075" t="s">
        <v>1272</v>
      </c>
      <c r="E21075" t="s">
        <v>31</v>
      </c>
      <c r="F21075">
        <v>13384</v>
      </c>
      <c r="G21075">
        <v>10121</v>
      </c>
      <c r="H21075">
        <v>0.75620143454871491</v>
      </c>
      <c r="I21075" t="str">
        <f>VLOOKUP($B21075&amp;$E21075,'Employee List'!$A:$E,5,0)</f>
        <v>E-1398</v>
      </c>
    </row>
    <row r="21076" spans="1:9" x14ac:dyDescent="0.35">
      <c r="A21076" t="s">
        <v>1257</v>
      </c>
      <c r="B21076" t="s">
        <v>323</v>
      </c>
      <c r="C21076" t="s">
        <v>403</v>
      </c>
      <c r="D21076" t="s">
        <v>1259</v>
      </c>
      <c r="E21076" t="s">
        <v>29</v>
      </c>
      <c r="F21076">
        <v>44844</v>
      </c>
      <c r="G21076">
        <v>28674</v>
      </c>
      <c r="H21076">
        <v>0.63941664436713941</v>
      </c>
      <c r="I21076" t="str">
        <f>VLOOKUP($B21076&amp;$E21076,'Employee List'!$A:$E,5,0)</f>
        <v>E-1398</v>
      </c>
    </row>
    <row r="21077" spans="1:9" x14ac:dyDescent="0.35">
      <c r="A21077" t="s">
        <v>1257</v>
      </c>
      <c r="B21077" t="s">
        <v>323</v>
      </c>
      <c r="C21077" t="s">
        <v>403</v>
      </c>
      <c r="D21077" t="s">
        <v>1259</v>
      </c>
      <c r="E21077" t="s">
        <v>30</v>
      </c>
      <c r="F21077">
        <v>44614</v>
      </c>
      <c r="G21077">
        <v>27073</v>
      </c>
      <c r="H21077">
        <v>0.60682745326579102</v>
      </c>
      <c r="I21077" t="str">
        <f>VLOOKUP($B21077&amp;$E21077,'Employee List'!$A:$E,5,0)</f>
        <v>E-1398</v>
      </c>
    </row>
    <row r="21078" spans="1:9" x14ac:dyDescent="0.35">
      <c r="A21078" t="s">
        <v>1257</v>
      </c>
      <c r="B21078" t="s">
        <v>323</v>
      </c>
      <c r="C21078" t="s">
        <v>403</v>
      </c>
      <c r="D21078" t="s">
        <v>1259</v>
      </c>
      <c r="E21078" t="s">
        <v>31</v>
      </c>
      <c r="F21078">
        <v>47123</v>
      </c>
      <c r="G21078">
        <v>30851</v>
      </c>
      <c r="H21078">
        <v>0.65469091526430834</v>
      </c>
      <c r="I21078" t="str">
        <f>VLOOKUP($B21078&amp;$E21078,'Employee List'!$A:$E,5,0)</f>
        <v>E-1398</v>
      </c>
    </row>
    <row r="21079" spans="1:9" x14ac:dyDescent="0.35">
      <c r="A21079" t="s">
        <v>1257</v>
      </c>
      <c r="B21079" t="s">
        <v>323</v>
      </c>
      <c r="C21079" t="s">
        <v>403</v>
      </c>
      <c r="D21079" t="s">
        <v>1273</v>
      </c>
      <c r="E21079" t="s">
        <v>29</v>
      </c>
      <c r="F21079">
        <v>15763</v>
      </c>
      <c r="G21079">
        <v>18449</v>
      </c>
      <c r="H21079">
        <v>1.1703990357165515</v>
      </c>
      <c r="I21079" t="str">
        <f>VLOOKUP($B21079&amp;$E21079,'Employee List'!$A:$E,5,0)</f>
        <v>E-1398</v>
      </c>
    </row>
    <row r="21080" spans="1:9" x14ac:dyDescent="0.35">
      <c r="A21080" t="s">
        <v>1257</v>
      </c>
      <c r="B21080" t="s">
        <v>323</v>
      </c>
      <c r="C21080" t="s">
        <v>403</v>
      </c>
      <c r="D21080" t="s">
        <v>1273</v>
      </c>
      <c r="E21080" t="s">
        <v>30</v>
      </c>
      <c r="F21080">
        <v>17687</v>
      </c>
      <c r="G21080">
        <v>17348</v>
      </c>
      <c r="H21080">
        <v>0.98083338044891732</v>
      </c>
      <c r="I21080" t="str">
        <f>VLOOKUP($B21080&amp;$E21080,'Employee List'!$A:$E,5,0)</f>
        <v>E-1398</v>
      </c>
    </row>
    <row r="21081" spans="1:9" x14ac:dyDescent="0.35">
      <c r="A21081" t="s">
        <v>1257</v>
      </c>
      <c r="B21081" t="s">
        <v>323</v>
      </c>
      <c r="C21081" t="s">
        <v>403</v>
      </c>
      <c r="D21081" t="s">
        <v>1273</v>
      </c>
      <c r="E21081" t="s">
        <v>31</v>
      </c>
      <c r="F21081">
        <v>17156</v>
      </c>
      <c r="G21081">
        <v>14886</v>
      </c>
      <c r="H21081">
        <v>0.86768477500582886</v>
      </c>
      <c r="I21081" t="str">
        <f>VLOOKUP($B21081&amp;$E21081,'Employee List'!$A:$E,5,0)</f>
        <v>E-1398</v>
      </c>
    </row>
    <row r="21082" spans="1:9" x14ac:dyDescent="0.35">
      <c r="A21082" t="s">
        <v>1257</v>
      </c>
      <c r="B21082" t="s">
        <v>323</v>
      </c>
      <c r="C21082" t="s">
        <v>403</v>
      </c>
      <c r="D21082" t="s">
        <v>1275</v>
      </c>
      <c r="E21082" t="s">
        <v>29</v>
      </c>
      <c r="F21082">
        <v>4768</v>
      </c>
      <c r="G21082">
        <v>6908</v>
      </c>
      <c r="H21082">
        <v>1.4488255033557047</v>
      </c>
      <c r="I21082" t="str">
        <f>VLOOKUP($B21082&amp;$E21082,'Employee List'!$A:$E,5,0)</f>
        <v>E-1398</v>
      </c>
    </row>
    <row r="21083" spans="1:9" x14ac:dyDescent="0.35">
      <c r="A21083" t="s">
        <v>1257</v>
      </c>
      <c r="B21083" t="s">
        <v>323</v>
      </c>
      <c r="C21083" t="s">
        <v>403</v>
      </c>
      <c r="D21083" t="s">
        <v>1275</v>
      </c>
      <c r="E21083" t="s">
        <v>30</v>
      </c>
      <c r="F21083">
        <v>6584</v>
      </c>
      <c r="G21083">
        <v>8021</v>
      </c>
      <c r="H21083">
        <v>1.2182563791008505</v>
      </c>
      <c r="I21083" t="str">
        <f>VLOOKUP($B21083&amp;$E21083,'Employee List'!$A:$E,5,0)</f>
        <v>E-1398</v>
      </c>
    </row>
    <row r="21084" spans="1:9" x14ac:dyDescent="0.35">
      <c r="A21084" t="s">
        <v>1257</v>
      </c>
      <c r="B21084" t="s">
        <v>323</v>
      </c>
      <c r="C21084" t="s">
        <v>403</v>
      </c>
      <c r="D21084" t="s">
        <v>1275</v>
      </c>
      <c r="E21084" t="s">
        <v>31</v>
      </c>
      <c r="F21084">
        <v>6245</v>
      </c>
      <c r="G21084">
        <v>4957</v>
      </c>
      <c r="H21084">
        <v>0.79375500400320254</v>
      </c>
      <c r="I21084" t="str">
        <f>VLOOKUP($B21084&amp;$E21084,'Employee List'!$A:$E,5,0)</f>
        <v>E-1398</v>
      </c>
    </row>
    <row r="21085" spans="1:9" x14ac:dyDescent="0.35">
      <c r="A21085" t="s">
        <v>1257</v>
      </c>
      <c r="B21085" t="s">
        <v>323</v>
      </c>
      <c r="C21085" t="s">
        <v>403</v>
      </c>
      <c r="D21085" t="s">
        <v>1276</v>
      </c>
      <c r="E21085" t="s">
        <v>29</v>
      </c>
      <c r="F21085">
        <v>3421</v>
      </c>
      <c r="G21085">
        <v>2705</v>
      </c>
      <c r="H21085">
        <v>0.7907044723764981</v>
      </c>
      <c r="I21085" t="str">
        <f>VLOOKUP($B21085&amp;$E21085,'Employee List'!$A:$E,5,0)</f>
        <v>E-1398</v>
      </c>
    </row>
    <row r="21086" spans="1:9" x14ac:dyDescent="0.35">
      <c r="A21086" t="s">
        <v>1257</v>
      </c>
      <c r="B21086" t="s">
        <v>323</v>
      </c>
      <c r="C21086" t="s">
        <v>403</v>
      </c>
      <c r="D21086" t="s">
        <v>1276</v>
      </c>
      <c r="E21086" t="s">
        <v>30</v>
      </c>
      <c r="F21086">
        <v>3370</v>
      </c>
      <c r="G21086">
        <v>2447</v>
      </c>
      <c r="H21086">
        <v>0.72611275964391686</v>
      </c>
      <c r="I21086" t="str">
        <f>VLOOKUP($B21086&amp;$E21086,'Employee List'!$A:$E,5,0)</f>
        <v>E-1398</v>
      </c>
    </row>
    <row r="21087" spans="1:9" x14ac:dyDescent="0.35">
      <c r="A21087" t="s">
        <v>1257</v>
      </c>
      <c r="B21087" t="s">
        <v>323</v>
      </c>
      <c r="C21087" t="s">
        <v>403</v>
      </c>
      <c r="D21087" t="s">
        <v>1276</v>
      </c>
      <c r="E21087" t="s">
        <v>31</v>
      </c>
      <c r="F21087">
        <v>3755</v>
      </c>
      <c r="G21087">
        <v>1180</v>
      </c>
      <c r="H21087">
        <v>0.31424766977363516</v>
      </c>
      <c r="I21087" t="str">
        <f>VLOOKUP($B21087&amp;$E21087,'Employee List'!$A:$E,5,0)</f>
        <v>E-1398</v>
      </c>
    </row>
    <row r="21088" spans="1:9" x14ac:dyDescent="0.35">
      <c r="A21088" t="s">
        <v>1257</v>
      </c>
      <c r="B21088" t="s">
        <v>323</v>
      </c>
      <c r="C21088" t="s">
        <v>403</v>
      </c>
      <c r="D21088" t="s">
        <v>1277</v>
      </c>
      <c r="E21088" t="s">
        <v>29</v>
      </c>
      <c r="F21088">
        <v>7172</v>
      </c>
      <c r="G21088">
        <v>4832</v>
      </c>
      <c r="H21088">
        <v>0.67373117679866146</v>
      </c>
      <c r="I21088" t="str">
        <f>VLOOKUP($B21088&amp;$E21088,'Employee List'!$A:$E,5,0)</f>
        <v>E-1398</v>
      </c>
    </row>
    <row r="21089" spans="1:9" x14ac:dyDescent="0.35">
      <c r="A21089" t="s">
        <v>1257</v>
      </c>
      <c r="B21089" t="s">
        <v>323</v>
      </c>
      <c r="C21089" t="s">
        <v>403</v>
      </c>
      <c r="D21089" t="s">
        <v>1277</v>
      </c>
      <c r="E21089" t="s">
        <v>30</v>
      </c>
      <c r="F21089">
        <v>6382</v>
      </c>
      <c r="G21089">
        <v>7704</v>
      </c>
      <c r="H21089">
        <v>1.2071450955813225</v>
      </c>
      <c r="I21089" t="str">
        <f>VLOOKUP($B21089&amp;$E21089,'Employee List'!$A:$E,5,0)</f>
        <v>E-1398</v>
      </c>
    </row>
    <row r="21090" spans="1:9" x14ac:dyDescent="0.35">
      <c r="A21090" t="s">
        <v>1257</v>
      </c>
      <c r="B21090" t="s">
        <v>323</v>
      </c>
      <c r="C21090" t="s">
        <v>403</v>
      </c>
      <c r="D21090" t="s">
        <v>1277</v>
      </c>
      <c r="E21090" t="s">
        <v>31</v>
      </c>
      <c r="F21090">
        <v>7241</v>
      </c>
      <c r="G21090">
        <v>4596</v>
      </c>
      <c r="H21090">
        <v>0.63471896146941031</v>
      </c>
      <c r="I21090" t="str">
        <f>VLOOKUP($B21090&amp;$E21090,'Employee List'!$A:$E,5,0)</f>
        <v>E-1398</v>
      </c>
    </row>
    <row r="21091" spans="1:9" x14ac:dyDescent="0.35">
      <c r="A21091" t="s">
        <v>1257</v>
      </c>
      <c r="B21091" t="s">
        <v>323</v>
      </c>
      <c r="C21091" t="s">
        <v>403</v>
      </c>
      <c r="D21091" t="s">
        <v>1278</v>
      </c>
      <c r="E21091" t="s">
        <v>29</v>
      </c>
      <c r="F21091">
        <v>20915</v>
      </c>
      <c r="G21091">
        <v>8646</v>
      </c>
      <c r="H21091">
        <v>0.41338752091800146</v>
      </c>
      <c r="I21091" t="str">
        <f>VLOOKUP($B21091&amp;$E21091,'Employee List'!$A:$E,5,0)</f>
        <v>E-1398</v>
      </c>
    </row>
    <row r="21092" spans="1:9" x14ac:dyDescent="0.35">
      <c r="A21092" t="s">
        <v>1257</v>
      </c>
      <c r="B21092" t="s">
        <v>323</v>
      </c>
      <c r="C21092" t="s">
        <v>403</v>
      </c>
      <c r="D21092" t="s">
        <v>1278</v>
      </c>
      <c r="E21092" t="s">
        <v>30</v>
      </c>
      <c r="F21092">
        <v>20775</v>
      </c>
      <c r="G21092">
        <v>7226</v>
      </c>
      <c r="H21092">
        <v>0.34782190132370638</v>
      </c>
      <c r="I21092" t="str">
        <f>VLOOKUP($B21092&amp;$E21092,'Employee List'!$A:$E,5,0)</f>
        <v>E-1398</v>
      </c>
    </row>
    <row r="21093" spans="1:9" x14ac:dyDescent="0.35">
      <c r="A21093" t="s">
        <v>1257</v>
      </c>
      <c r="B21093" t="s">
        <v>323</v>
      </c>
      <c r="C21093" t="s">
        <v>403</v>
      </c>
      <c r="D21093" t="s">
        <v>1278</v>
      </c>
      <c r="E21093" t="s">
        <v>31</v>
      </c>
      <c r="F21093">
        <v>20660</v>
      </c>
      <c r="G21093">
        <v>7464</v>
      </c>
      <c r="H21093">
        <v>0.3612778315585673</v>
      </c>
      <c r="I21093" t="str">
        <f>VLOOKUP($B21093&amp;$E21093,'Employee List'!$A:$E,5,0)</f>
        <v>E-1398</v>
      </c>
    </row>
    <row r="21094" spans="1:9" x14ac:dyDescent="0.35">
      <c r="A21094" t="s">
        <v>1257</v>
      </c>
      <c r="B21094" t="s">
        <v>323</v>
      </c>
      <c r="C21094" t="s">
        <v>403</v>
      </c>
      <c r="D21094" t="s">
        <v>1279</v>
      </c>
      <c r="E21094" t="s">
        <v>29</v>
      </c>
      <c r="F21094">
        <v>1469</v>
      </c>
      <c r="G21094">
        <v>5630</v>
      </c>
      <c r="H21094">
        <v>3.8325391422736557</v>
      </c>
      <c r="I21094" t="str">
        <f>VLOOKUP($B21094&amp;$E21094,'Employee List'!$A:$E,5,0)</f>
        <v>E-1398</v>
      </c>
    </row>
    <row r="21095" spans="1:9" x14ac:dyDescent="0.35">
      <c r="A21095" t="s">
        <v>1257</v>
      </c>
      <c r="B21095" t="s">
        <v>323</v>
      </c>
      <c r="C21095" t="s">
        <v>403</v>
      </c>
      <c r="D21095" t="s">
        <v>1279</v>
      </c>
      <c r="E21095" t="s">
        <v>30</v>
      </c>
      <c r="F21095">
        <v>1076</v>
      </c>
      <c r="G21095">
        <v>3049</v>
      </c>
      <c r="H21095">
        <v>2.8336431226765799</v>
      </c>
      <c r="I21095" t="str">
        <f>VLOOKUP($B21095&amp;$E21095,'Employee List'!$A:$E,5,0)</f>
        <v>E-1398</v>
      </c>
    </row>
    <row r="21096" spans="1:9" x14ac:dyDescent="0.35">
      <c r="A21096" t="s">
        <v>1257</v>
      </c>
      <c r="B21096" t="s">
        <v>323</v>
      </c>
      <c r="C21096" t="s">
        <v>403</v>
      </c>
      <c r="D21096" t="s">
        <v>1279</v>
      </c>
      <c r="E21096" t="s">
        <v>31</v>
      </c>
      <c r="F21096">
        <v>3756</v>
      </c>
      <c r="G21096">
        <v>1262</v>
      </c>
      <c r="H21096">
        <v>0.33599574014909478</v>
      </c>
      <c r="I21096" t="str">
        <f>VLOOKUP($B21096&amp;$E21096,'Employee List'!$A:$E,5,0)</f>
        <v>E-1398</v>
      </c>
    </row>
    <row r="21097" spans="1:9" x14ac:dyDescent="0.35">
      <c r="A21097" t="s">
        <v>1257</v>
      </c>
      <c r="B21097" t="s">
        <v>323</v>
      </c>
      <c r="C21097" t="s">
        <v>403</v>
      </c>
      <c r="D21097" t="s">
        <v>1280</v>
      </c>
      <c r="E21097" t="s">
        <v>29</v>
      </c>
      <c r="F21097">
        <v>3377</v>
      </c>
      <c r="G21097">
        <v>5620</v>
      </c>
      <c r="H21097">
        <v>1.6641989931892212</v>
      </c>
      <c r="I21097" t="str">
        <f>VLOOKUP($B21097&amp;$E21097,'Employee List'!$A:$E,5,0)</f>
        <v>E-1398</v>
      </c>
    </row>
    <row r="21098" spans="1:9" x14ac:dyDescent="0.35">
      <c r="A21098" t="s">
        <v>1257</v>
      </c>
      <c r="B21098" t="s">
        <v>323</v>
      </c>
      <c r="C21098" t="s">
        <v>403</v>
      </c>
      <c r="D21098" t="s">
        <v>1280</v>
      </c>
      <c r="E21098" t="s">
        <v>30</v>
      </c>
      <c r="F21098">
        <v>1708</v>
      </c>
      <c r="G21098">
        <v>5729</v>
      </c>
      <c r="H21098">
        <v>3.3542154566744729</v>
      </c>
      <c r="I21098" t="str">
        <f>VLOOKUP($B21098&amp;$E21098,'Employee List'!$A:$E,5,0)</f>
        <v>E-1398</v>
      </c>
    </row>
    <row r="21099" spans="1:9" x14ac:dyDescent="0.35">
      <c r="A21099" t="s">
        <v>1257</v>
      </c>
      <c r="B21099" t="s">
        <v>323</v>
      </c>
      <c r="C21099" t="s">
        <v>403</v>
      </c>
      <c r="D21099" t="s">
        <v>1280</v>
      </c>
      <c r="E21099" t="s">
        <v>31</v>
      </c>
      <c r="F21099">
        <v>2547</v>
      </c>
      <c r="G21099">
        <v>5355</v>
      </c>
      <c r="H21099">
        <v>2.1024734982332154</v>
      </c>
      <c r="I21099" t="str">
        <f>VLOOKUP($B21099&amp;$E21099,'Employee List'!$A:$E,5,0)</f>
        <v>E-1398</v>
      </c>
    </row>
    <row r="21100" spans="1:9" x14ac:dyDescent="0.35">
      <c r="A21100" t="s">
        <v>1257</v>
      </c>
      <c r="B21100" t="s">
        <v>323</v>
      </c>
      <c r="C21100" t="s">
        <v>403</v>
      </c>
      <c r="D21100" t="s">
        <v>1262</v>
      </c>
      <c r="E21100" t="s">
        <v>29</v>
      </c>
      <c r="F21100">
        <v>37238</v>
      </c>
      <c r="G21100">
        <v>34199</v>
      </c>
      <c r="H21100">
        <v>0.91838981685375154</v>
      </c>
      <c r="I21100" t="str">
        <f>VLOOKUP($B21100&amp;$E21100,'Employee List'!$A:$E,5,0)</f>
        <v>E-1398</v>
      </c>
    </row>
    <row r="21101" spans="1:9" x14ac:dyDescent="0.35">
      <c r="A21101" t="s">
        <v>1257</v>
      </c>
      <c r="B21101" t="s">
        <v>323</v>
      </c>
      <c r="C21101" t="s">
        <v>403</v>
      </c>
      <c r="D21101" t="s">
        <v>1262</v>
      </c>
      <c r="E21101" t="s">
        <v>30</v>
      </c>
      <c r="F21101">
        <v>39251</v>
      </c>
      <c r="G21101">
        <v>38459</v>
      </c>
      <c r="H21101">
        <v>0.97982217013579276</v>
      </c>
      <c r="I21101" t="str">
        <f>VLOOKUP($B21101&amp;$E21101,'Employee List'!$A:$E,5,0)</f>
        <v>E-1398</v>
      </c>
    </row>
    <row r="21102" spans="1:9" x14ac:dyDescent="0.35">
      <c r="A21102" t="s">
        <v>1257</v>
      </c>
      <c r="B21102" t="s">
        <v>323</v>
      </c>
      <c r="C21102" t="s">
        <v>403</v>
      </c>
      <c r="D21102" t="s">
        <v>1262</v>
      </c>
      <c r="E21102" t="s">
        <v>31</v>
      </c>
      <c r="F21102">
        <v>42411</v>
      </c>
      <c r="G21102">
        <v>30353</v>
      </c>
      <c r="H21102">
        <v>0.715686968003584</v>
      </c>
      <c r="I21102" t="str">
        <f>VLOOKUP($B21102&amp;$E21102,'Employee List'!$A:$E,5,0)</f>
        <v>E-1398</v>
      </c>
    </row>
    <row r="21103" spans="1:9" x14ac:dyDescent="0.35">
      <c r="A21103" t="s">
        <v>1257</v>
      </c>
      <c r="B21103" t="s">
        <v>323</v>
      </c>
      <c r="C21103" t="s">
        <v>403</v>
      </c>
      <c r="D21103" t="s">
        <v>1282</v>
      </c>
      <c r="E21103" t="s">
        <v>29</v>
      </c>
      <c r="F21103">
        <v>2417</v>
      </c>
      <c r="G21103">
        <v>5962</v>
      </c>
      <c r="H21103">
        <v>2.4666942490690937</v>
      </c>
      <c r="I21103" t="str">
        <f>VLOOKUP($B21103&amp;$E21103,'Employee List'!$A:$E,5,0)</f>
        <v>E-1398</v>
      </c>
    </row>
    <row r="21104" spans="1:9" x14ac:dyDescent="0.35">
      <c r="A21104" t="s">
        <v>1257</v>
      </c>
      <c r="B21104" t="s">
        <v>323</v>
      </c>
      <c r="C21104" t="s">
        <v>403</v>
      </c>
      <c r="D21104" t="s">
        <v>1282</v>
      </c>
      <c r="E21104" t="s">
        <v>31</v>
      </c>
      <c r="F21104">
        <v>4207</v>
      </c>
      <c r="G21104">
        <v>6133</v>
      </c>
      <c r="H21104">
        <v>1.4578084145471832</v>
      </c>
      <c r="I21104" t="str">
        <f>VLOOKUP($B21104&amp;$E21104,'Employee List'!$A:$E,5,0)</f>
        <v>E-1398</v>
      </c>
    </row>
    <row r="21105" spans="1:9" x14ac:dyDescent="0.35">
      <c r="A21105" t="s">
        <v>1257</v>
      </c>
      <c r="B21105" t="s">
        <v>323</v>
      </c>
      <c r="C21105" t="s">
        <v>403</v>
      </c>
      <c r="D21105" t="s">
        <v>1281</v>
      </c>
      <c r="E21105" t="s">
        <v>29</v>
      </c>
      <c r="F21105">
        <v>9325</v>
      </c>
      <c r="G21105">
        <v>3287</v>
      </c>
      <c r="H21105">
        <v>0.35249329758713138</v>
      </c>
      <c r="I21105" t="str">
        <f>VLOOKUP($B21105&amp;$E21105,'Employee List'!$A:$E,5,0)</f>
        <v>E-1398</v>
      </c>
    </row>
    <row r="21106" spans="1:9" x14ac:dyDescent="0.35">
      <c r="A21106" t="s">
        <v>1257</v>
      </c>
      <c r="B21106" t="s">
        <v>323</v>
      </c>
      <c r="C21106" t="s">
        <v>403</v>
      </c>
      <c r="D21106" t="s">
        <v>1281</v>
      </c>
      <c r="E21106" t="s">
        <v>30</v>
      </c>
      <c r="F21106">
        <v>5604</v>
      </c>
      <c r="G21106">
        <v>4962</v>
      </c>
      <c r="H21106">
        <v>0.88543897216274092</v>
      </c>
      <c r="I21106" t="str">
        <f>VLOOKUP($B21106&amp;$E21106,'Employee List'!$A:$E,5,0)</f>
        <v>E-1398</v>
      </c>
    </row>
    <row r="21107" spans="1:9" x14ac:dyDescent="0.35">
      <c r="A21107" t="s">
        <v>1257</v>
      </c>
      <c r="B21107" t="s">
        <v>323</v>
      </c>
      <c r="C21107" t="s">
        <v>403</v>
      </c>
      <c r="D21107" t="s">
        <v>1281</v>
      </c>
      <c r="E21107" t="s">
        <v>31</v>
      </c>
      <c r="F21107">
        <v>7404</v>
      </c>
      <c r="G21107">
        <v>6652</v>
      </c>
      <c r="H21107">
        <v>0.89843327930848194</v>
      </c>
      <c r="I21107" t="str">
        <f>VLOOKUP($B21107&amp;$E21107,'Employee List'!$A:$E,5,0)</f>
        <v>E-1398</v>
      </c>
    </row>
    <row r="21108" spans="1:9" x14ac:dyDescent="0.35">
      <c r="A21108" t="s">
        <v>1257</v>
      </c>
      <c r="B21108" t="s">
        <v>324</v>
      </c>
      <c r="C21108" t="s">
        <v>403</v>
      </c>
      <c r="D21108" t="s">
        <v>1274</v>
      </c>
      <c r="E21108" t="s">
        <v>29</v>
      </c>
      <c r="F21108">
        <v>16384</v>
      </c>
      <c r="G21108">
        <v>16252</v>
      </c>
      <c r="H21108">
        <v>0.991943359375</v>
      </c>
      <c r="I21108" t="str">
        <f>VLOOKUP($B21108&amp;$E21108,'Employee List'!$A:$E,5,0)</f>
        <v>E-1399</v>
      </c>
    </row>
    <row r="21109" spans="1:9" x14ac:dyDescent="0.35">
      <c r="A21109" t="s">
        <v>1257</v>
      </c>
      <c r="B21109" t="s">
        <v>324</v>
      </c>
      <c r="C21109" t="s">
        <v>403</v>
      </c>
      <c r="D21109" t="s">
        <v>1274</v>
      </c>
      <c r="E21109" t="s">
        <v>30</v>
      </c>
      <c r="F21109">
        <v>15679</v>
      </c>
      <c r="G21109">
        <v>12215</v>
      </c>
      <c r="H21109">
        <v>0.77906754257286814</v>
      </c>
      <c r="I21109" t="str">
        <f>VLOOKUP($B21109&amp;$E21109,'Employee List'!$A:$E,5,0)</f>
        <v>E-1399</v>
      </c>
    </row>
    <row r="21110" spans="1:9" x14ac:dyDescent="0.35">
      <c r="A21110" t="s">
        <v>1257</v>
      </c>
      <c r="B21110" t="s">
        <v>324</v>
      </c>
      <c r="C21110" t="s">
        <v>403</v>
      </c>
      <c r="D21110" t="s">
        <v>1274</v>
      </c>
      <c r="E21110" t="s">
        <v>31</v>
      </c>
      <c r="F21110">
        <v>18556</v>
      </c>
      <c r="G21110">
        <v>11139</v>
      </c>
      <c r="H21110">
        <v>0.60029101099374871</v>
      </c>
      <c r="I21110" t="str">
        <f>VLOOKUP($B21110&amp;$E21110,'Employee List'!$A:$E,5,0)</f>
        <v>E-1399</v>
      </c>
    </row>
    <row r="21111" spans="1:9" x14ac:dyDescent="0.35">
      <c r="A21111" t="s">
        <v>1257</v>
      </c>
      <c r="B21111" t="s">
        <v>324</v>
      </c>
      <c r="C21111" t="s">
        <v>403</v>
      </c>
      <c r="D21111" t="s">
        <v>1263</v>
      </c>
      <c r="E21111" t="s">
        <v>29</v>
      </c>
      <c r="F21111">
        <v>1260</v>
      </c>
      <c r="G21111">
        <v>4017</v>
      </c>
      <c r="H21111">
        <v>3.1880952380952383</v>
      </c>
      <c r="I21111" t="str">
        <f>VLOOKUP($B21111&amp;$E21111,'Employee List'!$A:$E,5,0)</f>
        <v>E-1399</v>
      </c>
    </row>
    <row r="21112" spans="1:9" x14ac:dyDescent="0.35">
      <c r="A21112" t="s">
        <v>1257</v>
      </c>
      <c r="B21112" t="s">
        <v>324</v>
      </c>
      <c r="C21112" t="s">
        <v>403</v>
      </c>
      <c r="D21112" t="s">
        <v>1263</v>
      </c>
      <c r="E21112" t="s">
        <v>30</v>
      </c>
      <c r="F21112">
        <v>1588</v>
      </c>
      <c r="G21112">
        <v>1826</v>
      </c>
      <c r="H21112">
        <v>1.149874055415617</v>
      </c>
      <c r="I21112" t="str">
        <f>VLOOKUP($B21112&amp;$E21112,'Employee List'!$A:$E,5,0)</f>
        <v>E-1399</v>
      </c>
    </row>
    <row r="21113" spans="1:9" x14ac:dyDescent="0.35">
      <c r="A21113" t="s">
        <v>1257</v>
      </c>
      <c r="B21113" t="s">
        <v>324</v>
      </c>
      <c r="C21113" t="s">
        <v>403</v>
      </c>
      <c r="D21113" t="s">
        <v>1263</v>
      </c>
      <c r="E21113" t="s">
        <v>31</v>
      </c>
      <c r="F21113">
        <v>1837</v>
      </c>
      <c r="G21113">
        <v>1631</v>
      </c>
      <c r="H21113">
        <v>0.88786064235166029</v>
      </c>
      <c r="I21113" t="str">
        <f>VLOOKUP($B21113&amp;$E21113,'Employee List'!$A:$E,5,0)</f>
        <v>E-1399</v>
      </c>
    </row>
    <row r="21114" spans="1:9" x14ac:dyDescent="0.35">
      <c r="A21114" t="s">
        <v>1257</v>
      </c>
      <c r="B21114" t="s">
        <v>324</v>
      </c>
      <c r="C21114" t="s">
        <v>403</v>
      </c>
      <c r="D21114" t="s">
        <v>1264</v>
      </c>
      <c r="E21114" t="s">
        <v>29</v>
      </c>
      <c r="F21114">
        <v>3227</v>
      </c>
      <c r="G21114">
        <v>3259</v>
      </c>
      <c r="H21114">
        <v>1.0099163309575456</v>
      </c>
      <c r="I21114" t="str">
        <f>VLOOKUP($B21114&amp;$E21114,'Employee List'!$A:$E,5,0)</f>
        <v>E-1399</v>
      </c>
    </row>
    <row r="21115" spans="1:9" x14ac:dyDescent="0.35">
      <c r="A21115" t="s">
        <v>1257</v>
      </c>
      <c r="B21115" t="s">
        <v>324</v>
      </c>
      <c r="C21115" t="s">
        <v>403</v>
      </c>
      <c r="D21115" t="s">
        <v>1264</v>
      </c>
      <c r="E21115" t="s">
        <v>30</v>
      </c>
      <c r="F21115">
        <v>2677</v>
      </c>
      <c r="G21115">
        <v>12823</v>
      </c>
      <c r="H21115">
        <v>4.7900635039223012</v>
      </c>
      <c r="I21115" t="str">
        <f>VLOOKUP($B21115&amp;$E21115,'Employee List'!$A:$E,5,0)</f>
        <v>E-1399</v>
      </c>
    </row>
    <row r="21116" spans="1:9" x14ac:dyDescent="0.35">
      <c r="A21116" t="s">
        <v>1257</v>
      </c>
      <c r="B21116" t="s">
        <v>324</v>
      </c>
      <c r="C21116" t="s">
        <v>403</v>
      </c>
      <c r="D21116" t="s">
        <v>1264</v>
      </c>
      <c r="E21116" t="s">
        <v>31</v>
      </c>
      <c r="F21116">
        <v>2129</v>
      </c>
      <c r="G21116">
        <v>10135</v>
      </c>
      <c r="H21116">
        <v>4.7604509159229682</v>
      </c>
      <c r="I21116" t="str">
        <f>VLOOKUP($B21116&amp;$E21116,'Employee List'!$A:$E,5,0)</f>
        <v>E-1399</v>
      </c>
    </row>
    <row r="21117" spans="1:9" x14ac:dyDescent="0.35">
      <c r="A21117" t="s">
        <v>1257</v>
      </c>
      <c r="B21117" t="s">
        <v>324</v>
      </c>
      <c r="C21117" t="s">
        <v>403</v>
      </c>
      <c r="D21117" t="s">
        <v>1265</v>
      </c>
      <c r="E21117" t="s">
        <v>29</v>
      </c>
      <c r="F21117">
        <v>9997</v>
      </c>
      <c r="G21117">
        <v>25219</v>
      </c>
      <c r="H21117">
        <v>2.5226567970391116</v>
      </c>
      <c r="I21117" t="str">
        <f>VLOOKUP($B21117&amp;$E21117,'Employee List'!$A:$E,5,0)</f>
        <v>E-1399</v>
      </c>
    </row>
    <row r="21118" spans="1:9" x14ac:dyDescent="0.35">
      <c r="A21118" t="s">
        <v>1257</v>
      </c>
      <c r="B21118" t="s">
        <v>324</v>
      </c>
      <c r="C21118" t="s">
        <v>403</v>
      </c>
      <c r="D21118" t="s">
        <v>1265</v>
      </c>
      <c r="E21118" t="s">
        <v>30</v>
      </c>
      <c r="F21118">
        <v>10302</v>
      </c>
      <c r="G21118">
        <v>15908</v>
      </c>
      <c r="H21118">
        <v>1.5441661813240148</v>
      </c>
      <c r="I21118" t="str">
        <f>VLOOKUP($B21118&amp;$E21118,'Employee List'!$A:$E,5,0)</f>
        <v>E-1399</v>
      </c>
    </row>
    <row r="21119" spans="1:9" x14ac:dyDescent="0.35">
      <c r="A21119" t="s">
        <v>1257</v>
      </c>
      <c r="B21119" t="s">
        <v>324</v>
      </c>
      <c r="C21119" t="s">
        <v>403</v>
      </c>
      <c r="D21119" t="s">
        <v>1265</v>
      </c>
      <c r="E21119" t="s">
        <v>31</v>
      </c>
      <c r="F21119">
        <v>7756</v>
      </c>
      <c r="G21119">
        <v>14894</v>
      </c>
      <c r="H21119">
        <v>1.9203197524497164</v>
      </c>
      <c r="I21119" t="str">
        <f>VLOOKUP($B21119&amp;$E21119,'Employee List'!$A:$E,5,0)</f>
        <v>E-1399</v>
      </c>
    </row>
    <row r="21120" spans="1:9" x14ac:dyDescent="0.35">
      <c r="A21120" t="s">
        <v>1257</v>
      </c>
      <c r="B21120" t="s">
        <v>324</v>
      </c>
      <c r="C21120" t="s">
        <v>403</v>
      </c>
      <c r="D21120" t="s">
        <v>1260</v>
      </c>
      <c r="E21120" t="s">
        <v>29</v>
      </c>
      <c r="F21120">
        <v>64894</v>
      </c>
      <c r="G21120">
        <v>78785</v>
      </c>
      <c r="H21120">
        <v>1.2140567695010325</v>
      </c>
      <c r="I21120" t="str">
        <f>VLOOKUP($B21120&amp;$E21120,'Employee List'!$A:$E,5,0)</f>
        <v>E-1399</v>
      </c>
    </row>
    <row r="21121" spans="1:9" x14ac:dyDescent="0.35">
      <c r="A21121" t="s">
        <v>1257</v>
      </c>
      <c r="B21121" t="s">
        <v>324</v>
      </c>
      <c r="C21121" t="s">
        <v>403</v>
      </c>
      <c r="D21121" t="s">
        <v>1260</v>
      </c>
      <c r="E21121" t="s">
        <v>30</v>
      </c>
      <c r="F21121">
        <v>64372</v>
      </c>
      <c r="G21121">
        <v>119770</v>
      </c>
      <c r="H21121">
        <v>1.8605915615484994</v>
      </c>
      <c r="I21121" t="str">
        <f>VLOOKUP($B21121&amp;$E21121,'Employee List'!$A:$E,5,0)</f>
        <v>E-1399</v>
      </c>
    </row>
    <row r="21122" spans="1:9" x14ac:dyDescent="0.35">
      <c r="A21122" t="s">
        <v>1257</v>
      </c>
      <c r="B21122" t="s">
        <v>324</v>
      </c>
      <c r="C21122" t="s">
        <v>403</v>
      </c>
      <c r="D21122" t="s">
        <v>1260</v>
      </c>
      <c r="E21122" t="s">
        <v>31</v>
      </c>
      <c r="F21122">
        <v>77375</v>
      </c>
      <c r="G21122">
        <v>203696</v>
      </c>
      <c r="H21122">
        <v>2.6325815831987076</v>
      </c>
      <c r="I21122" t="str">
        <f>VLOOKUP($B21122&amp;$E21122,'Employee List'!$A:$E,5,0)</f>
        <v>E-1399</v>
      </c>
    </row>
    <row r="21123" spans="1:9" x14ac:dyDescent="0.35">
      <c r="A21123" t="s">
        <v>1257</v>
      </c>
      <c r="B21123" t="s">
        <v>324</v>
      </c>
      <c r="C21123" t="s">
        <v>403</v>
      </c>
      <c r="D21123" t="s">
        <v>1261</v>
      </c>
      <c r="E21123" t="s">
        <v>29</v>
      </c>
      <c r="F21123">
        <v>39888</v>
      </c>
      <c r="G21123">
        <v>49992</v>
      </c>
      <c r="H21123">
        <v>1.253309265944645</v>
      </c>
      <c r="I21123" t="str">
        <f>VLOOKUP($B21123&amp;$E21123,'Employee List'!$A:$E,5,0)</f>
        <v>E-1399</v>
      </c>
    </row>
    <row r="21124" spans="1:9" x14ac:dyDescent="0.35">
      <c r="A21124" t="s">
        <v>1257</v>
      </c>
      <c r="B21124" t="s">
        <v>324</v>
      </c>
      <c r="C21124" t="s">
        <v>403</v>
      </c>
      <c r="D21124" t="s">
        <v>1261</v>
      </c>
      <c r="E21124" t="s">
        <v>30</v>
      </c>
      <c r="F21124">
        <v>41824</v>
      </c>
      <c r="G21124">
        <v>38733</v>
      </c>
      <c r="H21124">
        <v>0.92609506503442995</v>
      </c>
      <c r="I21124" t="str">
        <f>VLOOKUP($B21124&amp;$E21124,'Employee List'!$A:$E,5,0)</f>
        <v>E-1399</v>
      </c>
    </row>
    <row r="21125" spans="1:9" x14ac:dyDescent="0.35">
      <c r="A21125" t="s">
        <v>1257</v>
      </c>
      <c r="B21125" t="s">
        <v>324</v>
      </c>
      <c r="C21125" t="s">
        <v>403</v>
      </c>
      <c r="D21125" t="s">
        <v>1261</v>
      </c>
      <c r="E21125" t="s">
        <v>31</v>
      </c>
      <c r="F21125">
        <v>44571</v>
      </c>
      <c r="G21125">
        <v>45639</v>
      </c>
      <c r="H21125">
        <v>1.0239617688631621</v>
      </c>
      <c r="I21125" t="str">
        <f>VLOOKUP($B21125&amp;$E21125,'Employee List'!$A:$E,5,0)</f>
        <v>E-1399</v>
      </c>
    </row>
    <row r="21126" spans="1:9" x14ac:dyDescent="0.35">
      <c r="A21126" t="s">
        <v>1257</v>
      </c>
      <c r="B21126" t="s">
        <v>324</v>
      </c>
      <c r="C21126" t="s">
        <v>403</v>
      </c>
      <c r="D21126" t="s">
        <v>1266</v>
      </c>
      <c r="E21126" t="s">
        <v>29</v>
      </c>
      <c r="F21126">
        <v>56331</v>
      </c>
      <c r="G21126">
        <v>45886</v>
      </c>
      <c r="H21126">
        <v>0.81457811862029783</v>
      </c>
      <c r="I21126" t="str">
        <f>VLOOKUP($B21126&amp;$E21126,'Employee List'!$A:$E,5,0)</f>
        <v>E-1399</v>
      </c>
    </row>
    <row r="21127" spans="1:9" x14ac:dyDescent="0.35">
      <c r="A21127" t="s">
        <v>1257</v>
      </c>
      <c r="B21127" t="s">
        <v>324</v>
      </c>
      <c r="C21127" t="s">
        <v>403</v>
      </c>
      <c r="D21127" t="s">
        <v>1266</v>
      </c>
      <c r="E21127" t="s">
        <v>30</v>
      </c>
      <c r="F21127">
        <v>57440</v>
      </c>
      <c r="G21127">
        <v>45315</v>
      </c>
      <c r="H21127">
        <v>0.78891016713091922</v>
      </c>
      <c r="I21127" t="str">
        <f>VLOOKUP($B21127&amp;$E21127,'Employee List'!$A:$E,5,0)</f>
        <v>E-1399</v>
      </c>
    </row>
    <row r="21128" spans="1:9" x14ac:dyDescent="0.35">
      <c r="A21128" t="s">
        <v>1257</v>
      </c>
      <c r="B21128" t="s">
        <v>324</v>
      </c>
      <c r="C21128" t="s">
        <v>403</v>
      </c>
      <c r="D21128" t="s">
        <v>1266</v>
      </c>
      <c r="E21128" t="s">
        <v>31</v>
      </c>
      <c r="F21128">
        <v>56248</v>
      </c>
      <c r="G21128">
        <v>36809</v>
      </c>
      <c r="H21128">
        <v>0.65440548997297676</v>
      </c>
      <c r="I21128" t="str">
        <f>VLOOKUP($B21128&amp;$E21128,'Employee List'!$A:$E,5,0)</f>
        <v>E-1399</v>
      </c>
    </row>
    <row r="21129" spans="1:9" x14ac:dyDescent="0.35">
      <c r="A21129" t="s">
        <v>1257</v>
      </c>
      <c r="B21129" t="s">
        <v>324</v>
      </c>
      <c r="C21129" t="s">
        <v>403</v>
      </c>
      <c r="D21129" t="s">
        <v>1267</v>
      </c>
      <c r="E21129" t="s">
        <v>29</v>
      </c>
      <c r="F21129">
        <v>17512</v>
      </c>
      <c r="G21129">
        <v>12282</v>
      </c>
      <c r="H21129">
        <v>0.70134764732754684</v>
      </c>
      <c r="I21129" t="str">
        <f>VLOOKUP($B21129&amp;$E21129,'Employee List'!$A:$E,5,0)</f>
        <v>E-1399</v>
      </c>
    </row>
    <row r="21130" spans="1:9" x14ac:dyDescent="0.35">
      <c r="A21130" t="s">
        <v>1257</v>
      </c>
      <c r="B21130" t="s">
        <v>324</v>
      </c>
      <c r="C21130" t="s">
        <v>403</v>
      </c>
      <c r="D21130" t="s">
        <v>1267</v>
      </c>
      <c r="E21130" t="s">
        <v>30</v>
      </c>
      <c r="F21130">
        <v>19869</v>
      </c>
      <c r="G21130">
        <v>17006</v>
      </c>
      <c r="H21130">
        <v>0.8559061855151241</v>
      </c>
      <c r="I21130" t="str">
        <f>VLOOKUP($B21130&amp;$E21130,'Employee List'!$A:$E,5,0)</f>
        <v>E-1399</v>
      </c>
    </row>
    <row r="21131" spans="1:9" x14ac:dyDescent="0.35">
      <c r="A21131" t="s">
        <v>1257</v>
      </c>
      <c r="B21131" t="s">
        <v>324</v>
      </c>
      <c r="C21131" t="s">
        <v>403</v>
      </c>
      <c r="D21131" t="s">
        <v>1267</v>
      </c>
      <c r="E21131" t="s">
        <v>31</v>
      </c>
      <c r="F21131">
        <v>17021</v>
      </c>
      <c r="G21131">
        <v>10032</v>
      </c>
      <c r="H21131">
        <v>0.5893895775806357</v>
      </c>
      <c r="I21131" t="str">
        <f>VLOOKUP($B21131&amp;$E21131,'Employee List'!$A:$E,5,0)</f>
        <v>E-1399</v>
      </c>
    </row>
    <row r="21132" spans="1:9" x14ac:dyDescent="0.35">
      <c r="A21132" t="s">
        <v>1257</v>
      </c>
      <c r="B21132" t="s">
        <v>324</v>
      </c>
      <c r="C21132" t="s">
        <v>403</v>
      </c>
      <c r="D21132" t="s">
        <v>1268</v>
      </c>
      <c r="E21132" t="s">
        <v>29</v>
      </c>
      <c r="F21132">
        <v>13979</v>
      </c>
      <c r="G21132">
        <v>11994</v>
      </c>
      <c r="H21132">
        <v>0.85800128764575434</v>
      </c>
      <c r="I21132" t="str">
        <f>VLOOKUP($B21132&amp;$E21132,'Employee List'!$A:$E,5,0)</f>
        <v>E-1399</v>
      </c>
    </row>
    <row r="21133" spans="1:9" x14ac:dyDescent="0.35">
      <c r="A21133" t="s">
        <v>1257</v>
      </c>
      <c r="B21133" t="s">
        <v>324</v>
      </c>
      <c r="C21133" t="s">
        <v>403</v>
      </c>
      <c r="D21133" t="s">
        <v>1268</v>
      </c>
      <c r="E21133" t="s">
        <v>30</v>
      </c>
      <c r="F21133">
        <v>12045</v>
      </c>
      <c r="G21133">
        <v>7585</v>
      </c>
      <c r="H21133">
        <v>0.62972187629721876</v>
      </c>
      <c r="I21133" t="str">
        <f>VLOOKUP($B21133&amp;$E21133,'Employee List'!$A:$E,5,0)</f>
        <v>E-1399</v>
      </c>
    </row>
    <row r="21134" spans="1:9" x14ac:dyDescent="0.35">
      <c r="A21134" t="s">
        <v>1257</v>
      </c>
      <c r="B21134" t="s">
        <v>324</v>
      </c>
      <c r="C21134" t="s">
        <v>403</v>
      </c>
      <c r="D21134" t="s">
        <v>1268</v>
      </c>
      <c r="E21134" t="s">
        <v>31</v>
      </c>
      <c r="F21134">
        <v>13882</v>
      </c>
      <c r="G21134">
        <v>7648</v>
      </c>
      <c r="H21134">
        <v>0.5509292609134131</v>
      </c>
      <c r="I21134" t="str">
        <f>VLOOKUP($B21134&amp;$E21134,'Employee List'!$A:$E,5,0)</f>
        <v>E-1399</v>
      </c>
    </row>
    <row r="21135" spans="1:9" x14ac:dyDescent="0.35">
      <c r="A21135" t="s">
        <v>1257</v>
      </c>
      <c r="B21135" t="s">
        <v>324</v>
      </c>
      <c r="C21135" t="s">
        <v>403</v>
      </c>
      <c r="D21135" t="s">
        <v>1269</v>
      </c>
      <c r="E21135" t="s">
        <v>29</v>
      </c>
      <c r="F21135">
        <v>12565</v>
      </c>
      <c r="G21135">
        <v>40467</v>
      </c>
      <c r="H21135">
        <v>3.2206128133704737</v>
      </c>
      <c r="I21135" t="str">
        <f>VLOOKUP($B21135&amp;$E21135,'Employee List'!$A:$E,5,0)</f>
        <v>E-1399</v>
      </c>
    </row>
    <row r="21136" spans="1:9" x14ac:dyDescent="0.35">
      <c r="A21136" t="s">
        <v>1257</v>
      </c>
      <c r="B21136" t="s">
        <v>324</v>
      </c>
      <c r="C21136" t="s">
        <v>403</v>
      </c>
      <c r="D21136" t="s">
        <v>1269</v>
      </c>
      <c r="E21136" t="s">
        <v>30</v>
      </c>
      <c r="F21136">
        <v>14193</v>
      </c>
      <c r="G21136">
        <v>46510</v>
      </c>
      <c r="H21136">
        <v>3.2769675191996055</v>
      </c>
      <c r="I21136" t="str">
        <f>VLOOKUP($B21136&amp;$E21136,'Employee List'!$A:$E,5,0)</f>
        <v>E-1399</v>
      </c>
    </row>
    <row r="21137" spans="1:9" x14ac:dyDescent="0.35">
      <c r="A21137" t="s">
        <v>1257</v>
      </c>
      <c r="B21137" t="s">
        <v>324</v>
      </c>
      <c r="C21137" t="s">
        <v>403</v>
      </c>
      <c r="D21137" t="s">
        <v>1269</v>
      </c>
      <c r="E21137" t="s">
        <v>31</v>
      </c>
      <c r="F21137">
        <v>10001</v>
      </c>
      <c r="G21137">
        <v>27899</v>
      </c>
      <c r="H21137">
        <v>2.7896210378962105</v>
      </c>
      <c r="I21137" t="str">
        <f>VLOOKUP($B21137&amp;$E21137,'Employee List'!$A:$E,5,0)</f>
        <v>E-1399</v>
      </c>
    </row>
    <row r="21138" spans="1:9" x14ac:dyDescent="0.35">
      <c r="A21138" t="s">
        <v>1257</v>
      </c>
      <c r="B21138" t="s">
        <v>324</v>
      </c>
      <c r="C21138" t="s">
        <v>403</v>
      </c>
      <c r="D21138" t="s">
        <v>1270</v>
      </c>
      <c r="E21138" t="s">
        <v>29</v>
      </c>
      <c r="F21138">
        <v>4304</v>
      </c>
      <c r="G21138">
        <v>3164</v>
      </c>
      <c r="H21138">
        <v>0.73513011152416352</v>
      </c>
      <c r="I21138" t="str">
        <f>VLOOKUP($B21138&amp;$E21138,'Employee List'!$A:$E,5,0)</f>
        <v>E-1399</v>
      </c>
    </row>
    <row r="21139" spans="1:9" x14ac:dyDescent="0.35">
      <c r="A21139" t="s">
        <v>1257</v>
      </c>
      <c r="B21139" t="s">
        <v>324</v>
      </c>
      <c r="C21139" t="s">
        <v>403</v>
      </c>
      <c r="D21139" t="s">
        <v>1270</v>
      </c>
      <c r="E21139" t="s">
        <v>30</v>
      </c>
      <c r="F21139">
        <v>4006</v>
      </c>
      <c r="G21139">
        <v>5734</v>
      </c>
      <c r="H21139">
        <v>1.4313529705441836</v>
      </c>
      <c r="I21139" t="str">
        <f>VLOOKUP($B21139&amp;$E21139,'Employee List'!$A:$E,5,0)</f>
        <v>E-1399</v>
      </c>
    </row>
    <row r="21140" spans="1:9" x14ac:dyDescent="0.35">
      <c r="A21140" t="s">
        <v>1257</v>
      </c>
      <c r="B21140" t="s">
        <v>324</v>
      </c>
      <c r="C21140" t="s">
        <v>403</v>
      </c>
      <c r="D21140" t="s">
        <v>1270</v>
      </c>
      <c r="E21140" t="s">
        <v>31</v>
      </c>
      <c r="F21140">
        <v>4572</v>
      </c>
      <c r="G21140">
        <v>5173</v>
      </c>
      <c r="H21140">
        <v>1.1314523184601926</v>
      </c>
      <c r="I21140" t="str">
        <f>VLOOKUP($B21140&amp;$E21140,'Employee List'!$A:$E,5,0)</f>
        <v>E-1399</v>
      </c>
    </row>
    <row r="21141" spans="1:9" x14ac:dyDescent="0.35">
      <c r="A21141" t="s">
        <v>1257</v>
      </c>
      <c r="B21141" t="s">
        <v>324</v>
      </c>
      <c r="C21141" t="s">
        <v>403</v>
      </c>
      <c r="D21141" t="s">
        <v>1271</v>
      </c>
      <c r="E21141" t="s">
        <v>29</v>
      </c>
      <c r="F21141">
        <v>32442</v>
      </c>
      <c r="G21141">
        <v>33263</v>
      </c>
      <c r="H21141">
        <v>1.0253067011898156</v>
      </c>
      <c r="I21141" t="str">
        <f>VLOOKUP($B21141&amp;$E21141,'Employee List'!$A:$E,5,0)</f>
        <v>E-1399</v>
      </c>
    </row>
    <row r="21142" spans="1:9" x14ac:dyDescent="0.35">
      <c r="A21142" t="s">
        <v>1257</v>
      </c>
      <c r="B21142" t="s">
        <v>324</v>
      </c>
      <c r="C21142" t="s">
        <v>403</v>
      </c>
      <c r="D21142" t="s">
        <v>1271</v>
      </c>
      <c r="E21142" t="s">
        <v>30</v>
      </c>
      <c r="F21142">
        <v>34367</v>
      </c>
      <c r="G21142">
        <v>30044</v>
      </c>
      <c r="H21142">
        <v>0.87421072540518519</v>
      </c>
      <c r="I21142" t="str">
        <f>VLOOKUP($B21142&amp;$E21142,'Employee List'!$A:$E,5,0)</f>
        <v>E-1399</v>
      </c>
    </row>
    <row r="21143" spans="1:9" x14ac:dyDescent="0.35">
      <c r="A21143" t="s">
        <v>1257</v>
      </c>
      <c r="B21143" t="s">
        <v>324</v>
      </c>
      <c r="C21143" t="s">
        <v>403</v>
      </c>
      <c r="D21143" t="s">
        <v>1271</v>
      </c>
      <c r="E21143" t="s">
        <v>31</v>
      </c>
      <c r="F21143">
        <v>34611</v>
      </c>
      <c r="G21143">
        <v>17919</v>
      </c>
      <c r="H21143">
        <v>0.51772557857328594</v>
      </c>
      <c r="I21143" t="str">
        <f>VLOOKUP($B21143&amp;$E21143,'Employee List'!$A:$E,5,0)</f>
        <v>E-1399</v>
      </c>
    </row>
    <row r="21144" spans="1:9" x14ac:dyDescent="0.35">
      <c r="A21144" t="s">
        <v>1257</v>
      </c>
      <c r="B21144" t="s">
        <v>324</v>
      </c>
      <c r="C21144" t="s">
        <v>403</v>
      </c>
      <c r="D21144" t="s">
        <v>1258</v>
      </c>
      <c r="E21144" t="s">
        <v>29</v>
      </c>
      <c r="F21144">
        <v>114676</v>
      </c>
      <c r="G21144">
        <v>124452</v>
      </c>
      <c r="H21144">
        <v>1.0852488750915623</v>
      </c>
      <c r="I21144" t="str">
        <f>VLOOKUP($B21144&amp;$E21144,'Employee List'!$A:$E,5,0)</f>
        <v>E-1399</v>
      </c>
    </row>
    <row r="21145" spans="1:9" x14ac:dyDescent="0.35">
      <c r="A21145" t="s">
        <v>1257</v>
      </c>
      <c r="B21145" t="s">
        <v>324</v>
      </c>
      <c r="C21145" t="s">
        <v>403</v>
      </c>
      <c r="D21145" t="s">
        <v>1258</v>
      </c>
      <c r="E21145" t="s">
        <v>30</v>
      </c>
      <c r="F21145">
        <v>111109</v>
      </c>
      <c r="G21145">
        <v>97464</v>
      </c>
      <c r="H21145">
        <v>0.87719266666066653</v>
      </c>
      <c r="I21145" t="str">
        <f>VLOOKUP($B21145&amp;$E21145,'Employee List'!$A:$E,5,0)</f>
        <v>E-1399</v>
      </c>
    </row>
    <row r="21146" spans="1:9" x14ac:dyDescent="0.35">
      <c r="A21146" t="s">
        <v>1257</v>
      </c>
      <c r="B21146" t="s">
        <v>324</v>
      </c>
      <c r="C21146" t="s">
        <v>403</v>
      </c>
      <c r="D21146" t="s">
        <v>1258</v>
      </c>
      <c r="E21146" t="s">
        <v>31</v>
      </c>
      <c r="F21146">
        <v>106177</v>
      </c>
      <c r="G21146">
        <v>56572</v>
      </c>
      <c r="H21146">
        <v>0.53280842366990966</v>
      </c>
      <c r="I21146" t="str">
        <f>VLOOKUP($B21146&amp;$E21146,'Employee List'!$A:$E,5,0)</f>
        <v>E-1399</v>
      </c>
    </row>
    <row r="21147" spans="1:9" x14ac:dyDescent="0.35">
      <c r="A21147" t="s">
        <v>1257</v>
      </c>
      <c r="B21147" t="s">
        <v>324</v>
      </c>
      <c r="C21147" t="s">
        <v>403</v>
      </c>
      <c r="D21147" t="s">
        <v>1272</v>
      </c>
      <c r="E21147" t="s">
        <v>29</v>
      </c>
      <c r="F21147">
        <v>15992</v>
      </c>
      <c r="G21147">
        <v>7110</v>
      </c>
      <c r="H21147">
        <v>0.44459729864932468</v>
      </c>
      <c r="I21147" t="str">
        <f>VLOOKUP($B21147&amp;$E21147,'Employee List'!$A:$E,5,0)</f>
        <v>E-1399</v>
      </c>
    </row>
    <row r="21148" spans="1:9" x14ac:dyDescent="0.35">
      <c r="A21148" t="s">
        <v>1257</v>
      </c>
      <c r="B21148" t="s">
        <v>324</v>
      </c>
      <c r="C21148" t="s">
        <v>403</v>
      </c>
      <c r="D21148" t="s">
        <v>1272</v>
      </c>
      <c r="E21148" t="s">
        <v>30</v>
      </c>
      <c r="F21148">
        <v>13515</v>
      </c>
      <c r="G21148">
        <v>8323</v>
      </c>
      <c r="H21148">
        <v>0.61583425823159454</v>
      </c>
      <c r="I21148" t="str">
        <f>VLOOKUP($B21148&amp;$E21148,'Employee List'!$A:$E,5,0)</f>
        <v>E-1399</v>
      </c>
    </row>
    <row r="21149" spans="1:9" x14ac:dyDescent="0.35">
      <c r="A21149" t="s">
        <v>1257</v>
      </c>
      <c r="B21149" t="s">
        <v>324</v>
      </c>
      <c r="C21149" t="s">
        <v>403</v>
      </c>
      <c r="D21149" t="s">
        <v>1272</v>
      </c>
      <c r="E21149" t="s">
        <v>31</v>
      </c>
      <c r="F21149">
        <v>17131</v>
      </c>
      <c r="G21149">
        <v>9293</v>
      </c>
      <c r="H21149">
        <v>0.5424668729204366</v>
      </c>
      <c r="I21149" t="str">
        <f>VLOOKUP($B21149&amp;$E21149,'Employee List'!$A:$E,5,0)</f>
        <v>E-1399</v>
      </c>
    </row>
    <row r="21150" spans="1:9" x14ac:dyDescent="0.35">
      <c r="A21150" t="s">
        <v>1257</v>
      </c>
      <c r="B21150" t="s">
        <v>324</v>
      </c>
      <c r="C21150" t="s">
        <v>403</v>
      </c>
      <c r="D21150" t="s">
        <v>1259</v>
      </c>
      <c r="E21150" t="s">
        <v>29</v>
      </c>
      <c r="F21150">
        <v>34453</v>
      </c>
      <c r="G21150">
        <v>13933</v>
      </c>
      <c r="H21150">
        <v>0.40440600238005397</v>
      </c>
      <c r="I21150" t="str">
        <f>VLOOKUP($B21150&amp;$E21150,'Employee List'!$A:$E,5,0)</f>
        <v>E-1399</v>
      </c>
    </row>
    <row r="21151" spans="1:9" x14ac:dyDescent="0.35">
      <c r="A21151" t="s">
        <v>1257</v>
      </c>
      <c r="B21151" t="s">
        <v>324</v>
      </c>
      <c r="C21151" t="s">
        <v>403</v>
      </c>
      <c r="D21151" t="s">
        <v>1259</v>
      </c>
      <c r="E21151" t="s">
        <v>30</v>
      </c>
      <c r="F21151">
        <v>35818</v>
      </c>
      <c r="G21151">
        <v>17934</v>
      </c>
      <c r="H21151">
        <v>0.50069797308615782</v>
      </c>
      <c r="I21151" t="str">
        <f>VLOOKUP($B21151&amp;$E21151,'Employee List'!$A:$E,5,0)</f>
        <v>E-1399</v>
      </c>
    </row>
    <row r="21152" spans="1:9" x14ac:dyDescent="0.35">
      <c r="A21152" t="s">
        <v>1257</v>
      </c>
      <c r="B21152" t="s">
        <v>324</v>
      </c>
      <c r="C21152" t="s">
        <v>403</v>
      </c>
      <c r="D21152" t="s">
        <v>1259</v>
      </c>
      <c r="E21152" t="s">
        <v>31</v>
      </c>
      <c r="F21152">
        <v>35389</v>
      </c>
      <c r="G21152">
        <v>17141</v>
      </c>
      <c r="H21152">
        <v>0.48435954675181553</v>
      </c>
      <c r="I21152" t="str">
        <f>VLOOKUP($B21152&amp;$E21152,'Employee List'!$A:$E,5,0)</f>
        <v>E-1399</v>
      </c>
    </row>
    <row r="21153" spans="1:9" x14ac:dyDescent="0.35">
      <c r="A21153" t="s">
        <v>1257</v>
      </c>
      <c r="B21153" t="s">
        <v>324</v>
      </c>
      <c r="C21153" t="s">
        <v>403</v>
      </c>
      <c r="D21153" t="s">
        <v>1273</v>
      </c>
      <c r="E21153" t="s">
        <v>29</v>
      </c>
      <c r="F21153">
        <v>7710</v>
      </c>
      <c r="G21153">
        <v>10110</v>
      </c>
      <c r="H21153">
        <v>1.311284046692607</v>
      </c>
      <c r="I21153" t="str">
        <f>VLOOKUP($B21153&amp;$E21153,'Employee List'!$A:$E,5,0)</f>
        <v>E-1399</v>
      </c>
    </row>
    <row r="21154" spans="1:9" x14ac:dyDescent="0.35">
      <c r="A21154" t="s">
        <v>1257</v>
      </c>
      <c r="B21154" t="s">
        <v>324</v>
      </c>
      <c r="C21154" t="s">
        <v>403</v>
      </c>
      <c r="D21154" t="s">
        <v>1273</v>
      </c>
      <c r="E21154" t="s">
        <v>30</v>
      </c>
      <c r="F21154">
        <v>9802</v>
      </c>
      <c r="G21154">
        <v>12750</v>
      </c>
      <c r="H21154">
        <v>1.3007549479698022</v>
      </c>
      <c r="I21154" t="str">
        <f>VLOOKUP($B21154&amp;$E21154,'Employee List'!$A:$E,5,0)</f>
        <v>E-1399</v>
      </c>
    </row>
    <row r="21155" spans="1:9" x14ac:dyDescent="0.35">
      <c r="A21155" t="s">
        <v>1257</v>
      </c>
      <c r="B21155" t="s">
        <v>324</v>
      </c>
      <c r="C21155" t="s">
        <v>403</v>
      </c>
      <c r="D21155" t="s">
        <v>1273</v>
      </c>
      <c r="E21155" t="s">
        <v>31</v>
      </c>
      <c r="F21155">
        <v>9775</v>
      </c>
      <c r="G21155">
        <v>13716</v>
      </c>
      <c r="H21155">
        <v>1.4031713554987213</v>
      </c>
      <c r="I21155" t="str">
        <f>VLOOKUP($B21155&amp;$E21155,'Employee List'!$A:$E,5,0)</f>
        <v>E-1399</v>
      </c>
    </row>
    <row r="21156" spans="1:9" x14ac:dyDescent="0.35">
      <c r="A21156" t="s">
        <v>1257</v>
      </c>
      <c r="B21156" t="s">
        <v>324</v>
      </c>
      <c r="C21156" t="s">
        <v>403</v>
      </c>
      <c r="D21156" t="s">
        <v>1275</v>
      </c>
      <c r="E21156" t="s">
        <v>29</v>
      </c>
      <c r="F21156">
        <v>3719</v>
      </c>
      <c r="G21156">
        <v>1814</v>
      </c>
      <c r="H21156">
        <v>0.48776552836784082</v>
      </c>
      <c r="I21156" t="str">
        <f>VLOOKUP($B21156&amp;$E21156,'Employee List'!$A:$E,5,0)</f>
        <v>E-1399</v>
      </c>
    </row>
    <row r="21157" spans="1:9" x14ac:dyDescent="0.35">
      <c r="A21157" t="s">
        <v>1257</v>
      </c>
      <c r="B21157" t="s">
        <v>324</v>
      </c>
      <c r="C21157" t="s">
        <v>403</v>
      </c>
      <c r="D21157" t="s">
        <v>1275</v>
      </c>
      <c r="E21157" t="s">
        <v>30</v>
      </c>
      <c r="F21157">
        <v>2763</v>
      </c>
      <c r="G21157">
        <v>5477</v>
      </c>
      <c r="H21157">
        <v>1.9822656532754253</v>
      </c>
      <c r="I21157" t="str">
        <f>VLOOKUP($B21157&amp;$E21157,'Employee List'!$A:$E,5,0)</f>
        <v>E-1399</v>
      </c>
    </row>
    <row r="21158" spans="1:9" x14ac:dyDescent="0.35">
      <c r="A21158" t="s">
        <v>1257</v>
      </c>
      <c r="B21158" t="s">
        <v>324</v>
      </c>
      <c r="C21158" t="s">
        <v>403</v>
      </c>
      <c r="D21158" t="s">
        <v>1275</v>
      </c>
      <c r="E21158" t="s">
        <v>31</v>
      </c>
      <c r="F21158">
        <v>3901</v>
      </c>
      <c r="G21158">
        <v>2837</v>
      </c>
      <c r="H21158">
        <v>0.72724942322481412</v>
      </c>
      <c r="I21158" t="str">
        <f>VLOOKUP($B21158&amp;$E21158,'Employee List'!$A:$E,5,0)</f>
        <v>E-1399</v>
      </c>
    </row>
    <row r="21159" spans="1:9" x14ac:dyDescent="0.35">
      <c r="A21159" t="s">
        <v>1257</v>
      </c>
      <c r="B21159" t="s">
        <v>324</v>
      </c>
      <c r="C21159" t="s">
        <v>403</v>
      </c>
      <c r="D21159" t="s">
        <v>1276</v>
      </c>
      <c r="E21159" t="s">
        <v>29</v>
      </c>
      <c r="F21159">
        <v>3522</v>
      </c>
      <c r="G21159">
        <v>5551</v>
      </c>
      <c r="H21159">
        <v>1.5760931289040319</v>
      </c>
      <c r="I21159" t="str">
        <f>VLOOKUP($B21159&amp;$E21159,'Employee List'!$A:$E,5,0)</f>
        <v>E-1399</v>
      </c>
    </row>
    <row r="21160" spans="1:9" x14ac:dyDescent="0.35">
      <c r="A21160" t="s">
        <v>1257</v>
      </c>
      <c r="B21160" t="s">
        <v>324</v>
      </c>
      <c r="C21160" t="s">
        <v>403</v>
      </c>
      <c r="D21160" t="s">
        <v>1276</v>
      </c>
      <c r="E21160" t="s">
        <v>30</v>
      </c>
      <c r="F21160">
        <v>6128</v>
      </c>
      <c r="G21160">
        <v>1763</v>
      </c>
      <c r="H21160">
        <v>0.28769582245430808</v>
      </c>
      <c r="I21160" t="str">
        <f>VLOOKUP($B21160&amp;$E21160,'Employee List'!$A:$E,5,0)</f>
        <v>E-1399</v>
      </c>
    </row>
    <row r="21161" spans="1:9" x14ac:dyDescent="0.35">
      <c r="A21161" t="s">
        <v>1257</v>
      </c>
      <c r="B21161" t="s">
        <v>324</v>
      </c>
      <c r="C21161" t="s">
        <v>403</v>
      </c>
      <c r="D21161" t="s">
        <v>1276</v>
      </c>
      <c r="E21161" t="s">
        <v>31</v>
      </c>
      <c r="F21161">
        <v>5692</v>
      </c>
      <c r="G21161">
        <v>5491</v>
      </c>
      <c r="H21161">
        <v>0.9646872803935348</v>
      </c>
      <c r="I21161" t="str">
        <f>VLOOKUP($B21161&amp;$E21161,'Employee List'!$A:$E,5,0)</f>
        <v>E-1399</v>
      </c>
    </row>
    <row r="21162" spans="1:9" x14ac:dyDescent="0.35">
      <c r="A21162" t="s">
        <v>1257</v>
      </c>
      <c r="B21162" t="s">
        <v>324</v>
      </c>
      <c r="C21162" t="s">
        <v>403</v>
      </c>
      <c r="D21162" t="s">
        <v>1277</v>
      </c>
      <c r="E21162" t="s">
        <v>29</v>
      </c>
      <c r="F21162">
        <v>6603</v>
      </c>
      <c r="G21162">
        <v>12031</v>
      </c>
      <c r="H21162">
        <v>1.8220505830683023</v>
      </c>
      <c r="I21162" t="str">
        <f>VLOOKUP($B21162&amp;$E21162,'Employee List'!$A:$E,5,0)</f>
        <v>E-1399</v>
      </c>
    </row>
    <row r="21163" spans="1:9" x14ac:dyDescent="0.35">
      <c r="A21163" t="s">
        <v>1257</v>
      </c>
      <c r="B21163" t="s">
        <v>324</v>
      </c>
      <c r="C21163" t="s">
        <v>403</v>
      </c>
      <c r="D21163" t="s">
        <v>1277</v>
      </c>
      <c r="E21163" t="s">
        <v>30</v>
      </c>
      <c r="F21163">
        <v>7507</v>
      </c>
      <c r="G21163">
        <v>8425</v>
      </c>
      <c r="H21163">
        <v>1.122285866524577</v>
      </c>
      <c r="I21163" t="str">
        <f>VLOOKUP($B21163&amp;$E21163,'Employee List'!$A:$E,5,0)</f>
        <v>E-1399</v>
      </c>
    </row>
    <row r="21164" spans="1:9" x14ac:dyDescent="0.35">
      <c r="A21164" t="s">
        <v>1257</v>
      </c>
      <c r="B21164" t="s">
        <v>324</v>
      </c>
      <c r="C21164" t="s">
        <v>403</v>
      </c>
      <c r="D21164" t="s">
        <v>1277</v>
      </c>
      <c r="E21164" t="s">
        <v>31</v>
      </c>
      <c r="F21164">
        <v>8213</v>
      </c>
      <c r="G21164">
        <v>7465</v>
      </c>
      <c r="H21164">
        <v>0.90892487519785703</v>
      </c>
      <c r="I21164" t="str">
        <f>VLOOKUP($B21164&amp;$E21164,'Employee List'!$A:$E,5,0)</f>
        <v>E-1399</v>
      </c>
    </row>
    <row r="21165" spans="1:9" x14ac:dyDescent="0.35">
      <c r="A21165" t="s">
        <v>1257</v>
      </c>
      <c r="B21165" t="s">
        <v>324</v>
      </c>
      <c r="C21165" t="s">
        <v>403</v>
      </c>
      <c r="D21165" t="s">
        <v>1278</v>
      </c>
      <c r="E21165" t="s">
        <v>29</v>
      </c>
      <c r="F21165">
        <v>10377</v>
      </c>
      <c r="G21165">
        <v>9140</v>
      </c>
      <c r="H21165">
        <v>0.88079406379493108</v>
      </c>
      <c r="I21165" t="str">
        <f>VLOOKUP($B21165&amp;$E21165,'Employee List'!$A:$E,5,0)</f>
        <v>E-1399</v>
      </c>
    </row>
    <row r="21166" spans="1:9" x14ac:dyDescent="0.35">
      <c r="A21166" t="s">
        <v>1257</v>
      </c>
      <c r="B21166" t="s">
        <v>324</v>
      </c>
      <c r="C21166" t="s">
        <v>403</v>
      </c>
      <c r="D21166" t="s">
        <v>1278</v>
      </c>
      <c r="E21166" t="s">
        <v>30</v>
      </c>
      <c r="F21166">
        <v>12283</v>
      </c>
      <c r="G21166">
        <v>9419</v>
      </c>
      <c r="H21166">
        <v>0.76683220711552558</v>
      </c>
      <c r="I21166" t="str">
        <f>VLOOKUP($B21166&amp;$E21166,'Employee List'!$A:$E,5,0)</f>
        <v>E-1399</v>
      </c>
    </row>
    <row r="21167" spans="1:9" x14ac:dyDescent="0.35">
      <c r="A21167" t="s">
        <v>1257</v>
      </c>
      <c r="B21167" t="s">
        <v>324</v>
      </c>
      <c r="C21167" t="s">
        <v>403</v>
      </c>
      <c r="D21167" t="s">
        <v>1278</v>
      </c>
      <c r="E21167" t="s">
        <v>31</v>
      </c>
      <c r="F21167">
        <v>11045</v>
      </c>
      <c r="G21167">
        <v>2527</v>
      </c>
      <c r="H21167">
        <v>0.22879130828429153</v>
      </c>
      <c r="I21167" t="str">
        <f>VLOOKUP($B21167&amp;$E21167,'Employee List'!$A:$E,5,0)</f>
        <v>E-1399</v>
      </c>
    </row>
    <row r="21168" spans="1:9" x14ac:dyDescent="0.35">
      <c r="A21168" t="s">
        <v>1257</v>
      </c>
      <c r="B21168" t="s">
        <v>324</v>
      </c>
      <c r="C21168" t="s">
        <v>403</v>
      </c>
      <c r="D21168" t="s">
        <v>1279</v>
      </c>
      <c r="E21168" t="s">
        <v>29</v>
      </c>
      <c r="F21168">
        <v>2224</v>
      </c>
      <c r="G21168">
        <v>2741</v>
      </c>
      <c r="H21168">
        <v>1.2324640287769784</v>
      </c>
      <c r="I21168" t="str">
        <f>VLOOKUP($B21168&amp;$E21168,'Employee List'!$A:$E,5,0)</f>
        <v>E-1399</v>
      </c>
    </row>
    <row r="21169" spans="1:9" x14ac:dyDescent="0.35">
      <c r="A21169" t="s">
        <v>1257</v>
      </c>
      <c r="B21169" t="s">
        <v>324</v>
      </c>
      <c r="C21169" t="s">
        <v>403</v>
      </c>
      <c r="D21169" t="s">
        <v>1279</v>
      </c>
      <c r="E21169" t="s">
        <v>30</v>
      </c>
      <c r="F21169">
        <v>2189</v>
      </c>
      <c r="G21169">
        <v>4270</v>
      </c>
      <c r="H21169">
        <v>1.9506624029237094</v>
      </c>
      <c r="I21169" t="str">
        <f>VLOOKUP($B21169&amp;$E21169,'Employee List'!$A:$E,5,0)</f>
        <v>E-1399</v>
      </c>
    </row>
    <row r="21170" spans="1:9" x14ac:dyDescent="0.35">
      <c r="A21170" t="s">
        <v>1257</v>
      </c>
      <c r="B21170" t="s">
        <v>324</v>
      </c>
      <c r="C21170" t="s">
        <v>403</v>
      </c>
      <c r="D21170" t="s">
        <v>1279</v>
      </c>
      <c r="E21170" t="s">
        <v>31</v>
      </c>
      <c r="F21170">
        <v>4076</v>
      </c>
      <c r="G21170">
        <v>3882</v>
      </c>
      <c r="H21170">
        <v>0.95240431795878311</v>
      </c>
      <c r="I21170" t="str">
        <f>VLOOKUP($B21170&amp;$E21170,'Employee List'!$A:$E,5,0)</f>
        <v>E-1399</v>
      </c>
    </row>
    <row r="21171" spans="1:9" x14ac:dyDescent="0.35">
      <c r="A21171" t="s">
        <v>1257</v>
      </c>
      <c r="B21171" t="s">
        <v>324</v>
      </c>
      <c r="C21171" t="s">
        <v>403</v>
      </c>
      <c r="D21171" t="s">
        <v>1280</v>
      </c>
      <c r="E21171" t="s">
        <v>29</v>
      </c>
      <c r="F21171">
        <v>4495</v>
      </c>
      <c r="G21171">
        <v>4378</v>
      </c>
      <c r="H21171">
        <v>0.9739710789766407</v>
      </c>
      <c r="I21171" t="str">
        <f>VLOOKUP($B21171&amp;$E21171,'Employee List'!$A:$E,5,0)</f>
        <v>E-1399</v>
      </c>
    </row>
    <row r="21172" spans="1:9" x14ac:dyDescent="0.35">
      <c r="A21172" t="s">
        <v>1257</v>
      </c>
      <c r="B21172" t="s">
        <v>324</v>
      </c>
      <c r="C21172" t="s">
        <v>403</v>
      </c>
      <c r="D21172" t="s">
        <v>1280</v>
      </c>
      <c r="E21172" t="s">
        <v>30</v>
      </c>
      <c r="F21172">
        <v>2752</v>
      </c>
      <c r="G21172">
        <v>4506</v>
      </c>
      <c r="H21172">
        <v>1.6373546511627908</v>
      </c>
      <c r="I21172" t="str">
        <f>VLOOKUP($B21172&amp;$E21172,'Employee List'!$A:$E,5,0)</f>
        <v>E-1399</v>
      </c>
    </row>
    <row r="21173" spans="1:9" x14ac:dyDescent="0.35">
      <c r="A21173" t="s">
        <v>1257</v>
      </c>
      <c r="B21173" t="s">
        <v>324</v>
      </c>
      <c r="C21173" t="s">
        <v>403</v>
      </c>
      <c r="D21173" t="s">
        <v>1280</v>
      </c>
      <c r="E21173" t="s">
        <v>31</v>
      </c>
      <c r="F21173">
        <v>3121</v>
      </c>
      <c r="G21173">
        <v>1806</v>
      </c>
      <c r="H21173">
        <v>0.57866068567766737</v>
      </c>
      <c r="I21173" t="str">
        <f>VLOOKUP($B21173&amp;$E21173,'Employee List'!$A:$E,5,0)</f>
        <v>E-1399</v>
      </c>
    </row>
    <row r="21174" spans="1:9" x14ac:dyDescent="0.35">
      <c r="A21174" t="s">
        <v>1257</v>
      </c>
      <c r="B21174" t="s">
        <v>324</v>
      </c>
      <c r="C21174" t="s">
        <v>403</v>
      </c>
      <c r="D21174" t="s">
        <v>1262</v>
      </c>
      <c r="E21174" t="s">
        <v>29</v>
      </c>
      <c r="F21174">
        <v>32696</v>
      </c>
      <c r="G21174">
        <v>28679</v>
      </c>
      <c r="H21174">
        <v>0.8771409346709077</v>
      </c>
      <c r="I21174" t="str">
        <f>VLOOKUP($B21174&amp;$E21174,'Employee List'!$A:$E,5,0)</f>
        <v>E-1399</v>
      </c>
    </row>
    <row r="21175" spans="1:9" x14ac:dyDescent="0.35">
      <c r="A21175" t="s">
        <v>1257</v>
      </c>
      <c r="B21175" t="s">
        <v>324</v>
      </c>
      <c r="C21175" t="s">
        <v>403</v>
      </c>
      <c r="D21175" t="s">
        <v>1262</v>
      </c>
      <c r="E21175" t="s">
        <v>30</v>
      </c>
      <c r="F21175">
        <v>31506</v>
      </c>
      <c r="G21175">
        <v>23065</v>
      </c>
      <c r="H21175">
        <v>0.73208277788357778</v>
      </c>
      <c r="I21175" t="str">
        <f>VLOOKUP($B21175&amp;$E21175,'Employee List'!$A:$E,5,0)</f>
        <v>E-1399</v>
      </c>
    </row>
    <row r="21176" spans="1:9" x14ac:dyDescent="0.35">
      <c r="A21176" t="s">
        <v>1257</v>
      </c>
      <c r="B21176" t="s">
        <v>324</v>
      </c>
      <c r="C21176" t="s">
        <v>403</v>
      </c>
      <c r="D21176" t="s">
        <v>1262</v>
      </c>
      <c r="E21176" t="s">
        <v>31</v>
      </c>
      <c r="F21176">
        <v>34676</v>
      </c>
      <c r="G21176">
        <v>19503</v>
      </c>
      <c r="H21176">
        <v>0.56243511362325527</v>
      </c>
      <c r="I21176" t="str">
        <f>VLOOKUP($B21176&amp;$E21176,'Employee List'!$A:$E,5,0)</f>
        <v>E-1399</v>
      </c>
    </row>
    <row r="21177" spans="1:9" x14ac:dyDescent="0.35">
      <c r="A21177" t="s">
        <v>1257</v>
      </c>
      <c r="B21177" t="s">
        <v>324</v>
      </c>
      <c r="C21177" t="s">
        <v>403</v>
      </c>
      <c r="D21177" t="s">
        <v>1281</v>
      </c>
      <c r="E21177" t="s">
        <v>29</v>
      </c>
      <c r="F21177">
        <v>2242</v>
      </c>
      <c r="G21177">
        <v>5931</v>
      </c>
      <c r="H21177">
        <v>2.645405887600357</v>
      </c>
      <c r="I21177" t="str">
        <f>VLOOKUP($B21177&amp;$E21177,'Employee List'!$A:$E,5,0)</f>
        <v>E-1399</v>
      </c>
    </row>
    <row r="21178" spans="1:9" x14ac:dyDescent="0.35">
      <c r="A21178" t="s">
        <v>1257</v>
      </c>
      <c r="B21178" t="s">
        <v>324</v>
      </c>
      <c r="C21178" t="s">
        <v>403</v>
      </c>
      <c r="D21178" t="s">
        <v>1281</v>
      </c>
      <c r="E21178" t="s">
        <v>30</v>
      </c>
      <c r="F21178">
        <v>3552</v>
      </c>
      <c r="G21178">
        <v>5910</v>
      </c>
      <c r="H21178">
        <v>1.6638513513513513</v>
      </c>
      <c r="I21178" t="str">
        <f>VLOOKUP($B21178&amp;$E21178,'Employee List'!$A:$E,5,0)</f>
        <v>E-1399</v>
      </c>
    </row>
    <row r="21179" spans="1:9" x14ac:dyDescent="0.35">
      <c r="A21179" t="s">
        <v>1257</v>
      </c>
      <c r="B21179" t="s">
        <v>324</v>
      </c>
      <c r="C21179" t="s">
        <v>403</v>
      </c>
      <c r="D21179" t="s">
        <v>1281</v>
      </c>
      <c r="E21179" t="s">
        <v>31</v>
      </c>
      <c r="F21179">
        <v>1104</v>
      </c>
      <c r="G21179">
        <v>5394</v>
      </c>
      <c r="H21179">
        <v>4.8858695652173916</v>
      </c>
      <c r="I21179" t="str">
        <f>VLOOKUP($B21179&amp;$E21179,'Employee List'!$A:$E,5,0)</f>
        <v>E-1399</v>
      </c>
    </row>
    <row r="21180" spans="1:9" x14ac:dyDescent="0.35">
      <c r="A21180" t="s">
        <v>1257</v>
      </c>
      <c r="B21180" t="s">
        <v>325</v>
      </c>
      <c r="C21180" t="s">
        <v>403</v>
      </c>
      <c r="D21180" t="s">
        <v>1274</v>
      </c>
      <c r="E21180" t="s">
        <v>29</v>
      </c>
      <c r="F21180">
        <v>26003</v>
      </c>
      <c r="G21180">
        <v>21829</v>
      </c>
      <c r="H21180">
        <v>0.83948005999307773</v>
      </c>
      <c r="I21180" t="str">
        <f>VLOOKUP($B21180&amp;$E21180,'Employee List'!$A:$E,5,0)</f>
        <v>E-1400</v>
      </c>
    </row>
    <row r="21181" spans="1:9" x14ac:dyDescent="0.35">
      <c r="A21181" t="s">
        <v>1257</v>
      </c>
      <c r="B21181" t="s">
        <v>325</v>
      </c>
      <c r="C21181" t="s">
        <v>403</v>
      </c>
      <c r="D21181" t="s">
        <v>1274</v>
      </c>
      <c r="E21181" t="s">
        <v>30</v>
      </c>
      <c r="F21181">
        <v>25247</v>
      </c>
      <c r="G21181">
        <v>22138</v>
      </c>
      <c r="H21181">
        <v>0.87685665623638454</v>
      </c>
      <c r="I21181" t="str">
        <f>VLOOKUP($B21181&amp;$E21181,'Employee List'!$A:$E,5,0)</f>
        <v>E-1400</v>
      </c>
    </row>
    <row r="21182" spans="1:9" x14ac:dyDescent="0.35">
      <c r="A21182" t="s">
        <v>1257</v>
      </c>
      <c r="B21182" t="s">
        <v>325</v>
      </c>
      <c r="C21182" t="s">
        <v>403</v>
      </c>
      <c r="D21182" t="s">
        <v>1274</v>
      </c>
      <c r="E21182" t="s">
        <v>31</v>
      </c>
      <c r="F21182">
        <v>24982</v>
      </c>
      <c r="G21182">
        <v>17582</v>
      </c>
      <c r="H21182">
        <v>0.70378672644303897</v>
      </c>
      <c r="I21182" t="str">
        <f>VLOOKUP($B21182&amp;$E21182,'Employee List'!$A:$E,5,0)</f>
        <v>E-1400</v>
      </c>
    </row>
    <row r="21183" spans="1:9" x14ac:dyDescent="0.35">
      <c r="A21183" t="s">
        <v>1257</v>
      </c>
      <c r="B21183" t="s">
        <v>325</v>
      </c>
      <c r="C21183" t="s">
        <v>403</v>
      </c>
      <c r="D21183" t="s">
        <v>1263</v>
      </c>
      <c r="E21183" t="s">
        <v>29</v>
      </c>
      <c r="F21183">
        <v>4712</v>
      </c>
      <c r="G21183">
        <v>4740</v>
      </c>
      <c r="H21183">
        <v>1.0059422750424447</v>
      </c>
      <c r="I21183" t="str">
        <f>VLOOKUP($B21183&amp;$E21183,'Employee List'!$A:$E,5,0)</f>
        <v>E-1400</v>
      </c>
    </row>
    <row r="21184" spans="1:9" x14ac:dyDescent="0.35">
      <c r="A21184" t="s">
        <v>1257</v>
      </c>
      <c r="B21184" t="s">
        <v>325</v>
      </c>
      <c r="C21184" t="s">
        <v>403</v>
      </c>
      <c r="D21184" t="s">
        <v>1263</v>
      </c>
      <c r="E21184" t="s">
        <v>30</v>
      </c>
      <c r="F21184">
        <v>4817</v>
      </c>
      <c r="G21184">
        <v>3482</v>
      </c>
      <c r="H21184">
        <v>0.72285654971974256</v>
      </c>
      <c r="I21184" t="str">
        <f>VLOOKUP($B21184&amp;$E21184,'Employee List'!$A:$E,5,0)</f>
        <v>E-1400</v>
      </c>
    </row>
    <row r="21185" spans="1:9" x14ac:dyDescent="0.35">
      <c r="A21185" t="s">
        <v>1257</v>
      </c>
      <c r="B21185" t="s">
        <v>325</v>
      </c>
      <c r="C21185" t="s">
        <v>403</v>
      </c>
      <c r="D21185" t="s">
        <v>1263</v>
      </c>
      <c r="E21185" t="s">
        <v>31</v>
      </c>
      <c r="F21185">
        <v>3172</v>
      </c>
      <c r="G21185">
        <v>1453</v>
      </c>
      <c r="H21185">
        <v>0.45807061790668346</v>
      </c>
      <c r="I21185" t="str">
        <f>VLOOKUP($B21185&amp;$E21185,'Employee List'!$A:$E,5,0)</f>
        <v>E-1400</v>
      </c>
    </row>
    <row r="21186" spans="1:9" x14ac:dyDescent="0.35">
      <c r="A21186" t="s">
        <v>1257</v>
      </c>
      <c r="B21186" t="s">
        <v>325</v>
      </c>
      <c r="C21186" t="s">
        <v>403</v>
      </c>
      <c r="D21186" t="s">
        <v>1264</v>
      </c>
      <c r="E21186" t="s">
        <v>29</v>
      </c>
      <c r="F21186">
        <v>1555</v>
      </c>
      <c r="G21186">
        <v>3691</v>
      </c>
      <c r="H21186">
        <v>2.3736334405144697</v>
      </c>
      <c r="I21186" t="str">
        <f>VLOOKUP($B21186&amp;$E21186,'Employee List'!$A:$E,5,0)</f>
        <v>E-1400</v>
      </c>
    </row>
    <row r="21187" spans="1:9" x14ac:dyDescent="0.35">
      <c r="A21187" t="s">
        <v>1257</v>
      </c>
      <c r="B21187" t="s">
        <v>325</v>
      </c>
      <c r="C21187" t="s">
        <v>403</v>
      </c>
      <c r="D21187" t="s">
        <v>1264</v>
      </c>
      <c r="E21187" t="s">
        <v>30</v>
      </c>
      <c r="F21187">
        <v>1036</v>
      </c>
      <c r="G21187">
        <v>2301</v>
      </c>
      <c r="H21187">
        <v>2.221042471042471</v>
      </c>
      <c r="I21187" t="str">
        <f>VLOOKUP($B21187&amp;$E21187,'Employee List'!$A:$E,5,0)</f>
        <v>E-1400</v>
      </c>
    </row>
    <row r="21188" spans="1:9" x14ac:dyDescent="0.35">
      <c r="A21188" t="s">
        <v>1257</v>
      </c>
      <c r="B21188" t="s">
        <v>325</v>
      </c>
      <c r="C21188" t="s">
        <v>403</v>
      </c>
      <c r="D21188" t="s">
        <v>1264</v>
      </c>
      <c r="E21188" t="s">
        <v>31</v>
      </c>
      <c r="F21188">
        <v>3470</v>
      </c>
      <c r="G21188">
        <v>1908</v>
      </c>
      <c r="H21188">
        <v>0.54985590778097981</v>
      </c>
      <c r="I21188" t="str">
        <f>VLOOKUP($B21188&amp;$E21188,'Employee List'!$A:$E,5,0)</f>
        <v>E-1400</v>
      </c>
    </row>
    <row r="21189" spans="1:9" x14ac:dyDescent="0.35">
      <c r="A21189" t="s">
        <v>1257</v>
      </c>
      <c r="B21189" t="s">
        <v>325</v>
      </c>
      <c r="C21189" t="s">
        <v>403</v>
      </c>
      <c r="D21189" t="s">
        <v>1265</v>
      </c>
      <c r="E21189" t="s">
        <v>29</v>
      </c>
      <c r="F21189">
        <v>14124</v>
      </c>
      <c r="G21189">
        <v>37122</v>
      </c>
      <c r="H21189">
        <v>2.6282922684791843</v>
      </c>
      <c r="I21189" t="str">
        <f>VLOOKUP($B21189&amp;$E21189,'Employee List'!$A:$E,5,0)</f>
        <v>E-1400</v>
      </c>
    </row>
    <row r="21190" spans="1:9" x14ac:dyDescent="0.35">
      <c r="A21190" t="s">
        <v>1257</v>
      </c>
      <c r="B21190" t="s">
        <v>325</v>
      </c>
      <c r="C21190" t="s">
        <v>403</v>
      </c>
      <c r="D21190" t="s">
        <v>1265</v>
      </c>
      <c r="E21190" t="s">
        <v>30</v>
      </c>
      <c r="F21190">
        <v>14013</v>
      </c>
      <c r="G21190">
        <v>44291</v>
      </c>
      <c r="H21190">
        <v>3.1607079140797829</v>
      </c>
      <c r="I21190" t="str">
        <f>VLOOKUP($B21190&amp;$E21190,'Employee List'!$A:$E,5,0)</f>
        <v>E-1400</v>
      </c>
    </row>
    <row r="21191" spans="1:9" x14ac:dyDescent="0.35">
      <c r="A21191" t="s">
        <v>1257</v>
      </c>
      <c r="B21191" t="s">
        <v>325</v>
      </c>
      <c r="C21191" t="s">
        <v>403</v>
      </c>
      <c r="D21191" t="s">
        <v>1265</v>
      </c>
      <c r="E21191" t="s">
        <v>31</v>
      </c>
      <c r="F21191">
        <v>15833</v>
      </c>
      <c r="G21191">
        <v>19433</v>
      </c>
      <c r="H21191">
        <v>1.2273732078570074</v>
      </c>
      <c r="I21191" t="str">
        <f>VLOOKUP($B21191&amp;$E21191,'Employee List'!$A:$E,5,0)</f>
        <v>E-1400</v>
      </c>
    </row>
    <row r="21192" spans="1:9" x14ac:dyDescent="0.35">
      <c r="A21192" t="s">
        <v>1257</v>
      </c>
      <c r="B21192" t="s">
        <v>325</v>
      </c>
      <c r="C21192" t="s">
        <v>403</v>
      </c>
      <c r="D21192" t="s">
        <v>1260</v>
      </c>
      <c r="E21192" t="s">
        <v>29</v>
      </c>
      <c r="F21192">
        <v>74171</v>
      </c>
      <c r="G21192">
        <v>117147</v>
      </c>
      <c r="H21192">
        <v>1.5794178317671328</v>
      </c>
      <c r="I21192" t="str">
        <f>VLOOKUP($B21192&amp;$E21192,'Employee List'!$A:$E,5,0)</f>
        <v>E-1400</v>
      </c>
    </row>
    <row r="21193" spans="1:9" x14ac:dyDescent="0.35">
      <c r="A21193" t="s">
        <v>1257</v>
      </c>
      <c r="B21193" t="s">
        <v>325</v>
      </c>
      <c r="C21193" t="s">
        <v>403</v>
      </c>
      <c r="D21193" t="s">
        <v>1260</v>
      </c>
      <c r="E21193" t="s">
        <v>30</v>
      </c>
      <c r="F21193">
        <v>70634</v>
      </c>
      <c r="G21193">
        <v>104541</v>
      </c>
      <c r="H21193">
        <v>1.4800379420675596</v>
      </c>
      <c r="I21193" t="str">
        <f>VLOOKUP($B21193&amp;$E21193,'Employee List'!$A:$E,5,0)</f>
        <v>E-1400</v>
      </c>
    </row>
    <row r="21194" spans="1:9" x14ac:dyDescent="0.35">
      <c r="A21194" t="s">
        <v>1257</v>
      </c>
      <c r="B21194" t="s">
        <v>325</v>
      </c>
      <c r="C21194" t="s">
        <v>403</v>
      </c>
      <c r="D21194" t="s">
        <v>1260</v>
      </c>
      <c r="E21194" t="s">
        <v>31</v>
      </c>
      <c r="F21194">
        <v>82553</v>
      </c>
      <c r="G21194">
        <v>177088</v>
      </c>
      <c r="H21194">
        <v>2.1451431201773405</v>
      </c>
      <c r="I21194" t="str">
        <f>VLOOKUP($B21194&amp;$E21194,'Employee List'!$A:$E,5,0)</f>
        <v>E-1400</v>
      </c>
    </row>
    <row r="21195" spans="1:9" x14ac:dyDescent="0.35">
      <c r="A21195" t="s">
        <v>1257</v>
      </c>
      <c r="B21195" t="s">
        <v>325</v>
      </c>
      <c r="C21195" t="s">
        <v>403</v>
      </c>
      <c r="D21195" t="s">
        <v>1261</v>
      </c>
      <c r="E21195" t="s">
        <v>29</v>
      </c>
      <c r="F21195">
        <v>67031</v>
      </c>
      <c r="G21195">
        <v>56749</v>
      </c>
      <c r="H21195">
        <v>0.84660828571854818</v>
      </c>
      <c r="I21195" t="str">
        <f>VLOOKUP($B21195&amp;$E21195,'Employee List'!$A:$E,5,0)</f>
        <v>E-1400</v>
      </c>
    </row>
    <row r="21196" spans="1:9" x14ac:dyDescent="0.35">
      <c r="A21196" t="s">
        <v>1257</v>
      </c>
      <c r="B21196" t="s">
        <v>325</v>
      </c>
      <c r="C21196" t="s">
        <v>403</v>
      </c>
      <c r="D21196" t="s">
        <v>1261</v>
      </c>
      <c r="E21196" t="s">
        <v>30</v>
      </c>
      <c r="F21196">
        <v>66699</v>
      </c>
      <c r="G21196">
        <v>48724</v>
      </c>
      <c r="H21196">
        <v>0.73050570473320442</v>
      </c>
      <c r="I21196" t="str">
        <f>VLOOKUP($B21196&amp;$E21196,'Employee List'!$A:$E,5,0)</f>
        <v>E-1400</v>
      </c>
    </row>
    <row r="21197" spans="1:9" x14ac:dyDescent="0.35">
      <c r="A21197" t="s">
        <v>1257</v>
      </c>
      <c r="B21197" t="s">
        <v>325</v>
      </c>
      <c r="C21197" t="s">
        <v>403</v>
      </c>
      <c r="D21197" t="s">
        <v>1261</v>
      </c>
      <c r="E21197" t="s">
        <v>31</v>
      </c>
      <c r="F21197">
        <v>66774</v>
      </c>
      <c r="G21197">
        <v>48437</v>
      </c>
      <c r="H21197">
        <v>0.72538712672597117</v>
      </c>
      <c r="I21197" t="str">
        <f>VLOOKUP($B21197&amp;$E21197,'Employee List'!$A:$E,5,0)</f>
        <v>E-1400</v>
      </c>
    </row>
    <row r="21198" spans="1:9" x14ac:dyDescent="0.35">
      <c r="A21198" t="s">
        <v>1257</v>
      </c>
      <c r="B21198" t="s">
        <v>325</v>
      </c>
      <c r="C21198" t="s">
        <v>403</v>
      </c>
      <c r="D21198" t="s">
        <v>1266</v>
      </c>
      <c r="E21198" t="s">
        <v>29</v>
      </c>
      <c r="F21198">
        <v>82550</v>
      </c>
      <c r="G21198">
        <v>60945</v>
      </c>
      <c r="H21198">
        <v>0.73827983040581469</v>
      </c>
      <c r="I21198" t="str">
        <f>VLOOKUP($B21198&amp;$E21198,'Employee List'!$A:$E,5,0)</f>
        <v>E-1400</v>
      </c>
    </row>
    <row r="21199" spans="1:9" x14ac:dyDescent="0.35">
      <c r="A21199" t="s">
        <v>1257</v>
      </c>
      <c r="B21199" t="s">
        <v>325</v>
      </c>
      <c r="C21199" t="s">
        <v>403</v>
      </c>
      <c r="D21199" t="s">
        <v>1266</v>
      </c>
      <c r="E21199" t="s">
        <v>30</v>
      </c>
      <c r="F21199">
        <v>87517</v>
      </c>
      <c r="G21199">
        <v>65938</v>
      </c>
      <c r="H21199">
        <v>0.75343076202337833</v>
      </c>
      <c r="I21199" t="str">
        <f>VLOOKUP($B21199&amp;$E21199,'Employee List'!$A:$E,5,0)</f>
        <v>E-1400</v>
      </c>
    </row>
    <row r="21200" spans="1:9" x14ac:dyDescent="0.35">
      <c r="A21200" t="s">
        <v>1257</v>
      </c>
      <c r="B21200" t="s">
        <v>325</v>
      </c>
      <c r="C21200" t="s">
        <v>403</v>
      </c>
      <c r="D21200" t="s">
        <v>1266</v>
      </c>
      <c r="E21200" t="s">
        <v>31</v>
      </c>
      <c r="F21200">
        <v>85131</v>
      </c>
      <c r="G21200">
        <v>55382</v>
      </c>
      <c r="H21200">
        <v>0.65055032831753412</v>
      </c>
      <c r="I21200" t="str">
        <f>VLOOKUP($B21200&amp;$E21200,'Employee List'!$A:$E,5,0)</f>
        <v>E-1400</v>
      </c>
    </row>
    <row r="21201" spans="1:9" x14ac:dyDescent="0.35">
      <c r="A21201" t="s">
        <v>1257</v>
      </c>
      <c r="B21201" t="s">
        <v>325</v>
      </c>
      <c r="C21201" t="s">
        <v>403</v>
      </c>
      <c r="D21201" t="s">
        <v>1267</v>
      </c>
      <c r="E21201" t="s">
        <v>29</v>
      </c>
      <c r="F21201">
        <v>15846</v>
      </c>
      <c r="G21201">
        <v>17440</v>
      </c>
      <c r="H21201">
        <v>1.1005932096428122</v>
      </c>
      <c r="I21201" t="str">
        <f>VLOOKUP($B21201&amp;$E21201,'Employee List'!$A:$E,5,0)</f>
        <v>E-1400</v>
      </c>
    </row>
    <row r="21202" spans="1:9" x14ac:dyDescent="0.35">
      <c r="A21202" t="s">
        <v>1257</v>
      </c>
      <c r="B21202" t="s">
        <v>325</v>
      </c>
      <c r="C21202" t="s">
        <v>403</v>
      </c>
      <c r="D21202" t="s">
        <v>1267</v>
      </c>
      <c r="E21202" t="s">
        <v>30</v>
      </c>
      <c r="F21202">
        <v>19484</v>
      </c>
      <c r="G21202">
        <v>15299</v>
      </c>
      <c r="H21202">
        <v>0.7852083761034695</v>
      </c>
      <c r="I21202" t="str">
        <f>VLOOKUP($B21202&amp;$E21202,'Employee List'!$A:$E,5,0)</f>
        <v>E-1400</v>
      </c>
    </row>
    <row r="21203" spans="1:9" x14ac:dyDescent="0.35">
      <c r="A21203" t="s">
        <v>1257</v>
      </c>
      <c r="B21203" t="s">
        <v>325</v>
      </c>
      <c r="C21203" t="s">
        <v>403</v>
      </c>
      <c r="D21203" t="s">
        <v>1267</v>
      </c>
      <c r="E21203" t="s">
        <v>31</v>
      </c>
      <c r="F21203">
        <v>19212</v>
      </c>
      <c r="G21203">
        <v>20574</v>
      </c>
      <c r="H21203">
        <v>1.070893191755153</v>
      </c>
      <c r="I21203" t="str">
        <f>VLOOKUP($B21203&amp;$E21203,'Employee List'!$A:$E,5,0)</f>
        <v>E-1400</v>
      </c>
    </row>
    <row r="21204" spans="1:9" x14ac:dyDescent="0.35">
      <c r="A21204" t="s">
        <v>1257</v>
      </c>
      <c r="B21204" t="s">
        <v>325</v>
      </c>
      <c r="C21204" t="s">
        <v>403</v>
      </c>
      <c r="D21204" t="s">
        <v>1268</v>
      </c>
      <c r="E21204" t="s">
        <v>29</v>
      </c>
      <c r="F21204">
        <v>12910</v>
      </c>
      <c r="G21204">
        <v>3086</v>
      </c>
      <c r="H21204">
        <v>0.23903950426026335</v>
      </c>
      <c r="I21204" t="str">
        <f>VLOOKUP($B21204&amp;$E21204,'Employee List'!$A:$E,5,0)</f>
        <v>E-1400</v>
      </c>
    </row>
    <row r="21205" spans="1:9" x14ac:dyDescent="0.35">
      <c r="A21205" t="s">
        <v>1257</v>
      </c>
      <c r="B21205" t="s">
        <v>325</v>
      </c>
      <c r="C21205" t="s">
        <v>403</v>
      </c>
      <c r="D21205" t="s">
        <v>1268</v>
      </c>
      <c r="E21205" t="s">
        <v>30</v>
      </c>
      <c r="F21205">
        <v>12515</v>
      </c>
      <c r="G21205">
        <v>5212</v>
      </c>
      <c r="H21205">
        <v>0.41646024770275669</v>
      </c>
      <c r="I21205" t="str">
        <f>VLOOKUP($B21205&amp;$E21205,'Employee List'!$A:$E,5,0)</f>
        <v>E-1400</v>
      </c>
    </row>
    <row r="21206" spans="1:9" x14ac:dyDescent="0.35">
      <c r="A21206" t="s">
        <v>1257</v>
      </c>
      <c r="B21206" t="s">
        <v>325</v>
      </c>
      <c r="C21206" t="s">
        <v>403</v>
      </c>
      <c r="D21206" t="s">
        <v>1268</v>
      </c>
      <c r="E21206" t="s">
        <v>31</v>
      </c>
      <c r="F21206">
        <v>11748</v>
      </c>
      <c r="G21206">
        <v>9609</v>
      </c>
      <c r="H21206">
        <v>0.81792645556690502</v>
      </c>
      <c r="I21206" t="str">
        <f>VLOOKUP($B21206&amp;$E21206,'Employee List'!$A:$E,5,0)</f>
        <v>E-1400</v>
      </c>
    </row>
    <row r="21207" spans="1:9" x14ac:dyDescent="0.35">
      <c r="A21207" t="s">
        <v>1257</v>
      </c>
      <c r="B21207" t="s">
        <v>325</v>
      </c>
      <c r="C21207" t="s">
        <v>403</v>
      </c>
      <c r="D21207" t="s">
        <v>1269</v>
      </c>
      <c r="E21207" t="s">
        <v>29</v>
      </c>
      <c r="F21207">
        <v>22057</v>
      </c>
      <c r="G21207">
        <v>49196</v>
      </c>
      <c r="H21207">
        <v>2.2304030466518565</v>
      </c>
      <c r="I21207" t="str">
        <f>VLOOKUP($B21207&amp;$E21207,'Employee List'!$A:$E,5,0)</f>
        <v>E-1400</v>
      </c>
    </row>
    <row r="21208" spans="1:9" x14ac:dyDescent="0.35">
      <c r="A21208" t="s">
        <v>1257</v>
      </c>
      <c r="B21208" t="s">
        <v>325</v>
      </c>
      <c r="C21208" t="s">
        <v>403</v>
      </c>
      <c r="D21208" t="s">
        <v>1269</v>
      </c>
      <c r="E21208" t="s">
        <v>30</v>
      </c>
      <c r="F21208">
        <v>25288</v>
      </c>
      <c r="G21208">
        <v>47603</v>
      </c>
      <c r="H21208">
        <v>1.8824343562163872</v>
      </c>
      <c r="I21208" t="str">
        <f>VLOOKUP($B21208&amp;$E21208,'Employee List'!$A:$E,5,0)</f>
        <v>E-1400</v>
      </c>
    </row>
    <row r="21209" spans="1:9" x14ac:dyDescent="0.35">
      <c r="A21209" t="s">
        <v>1257</v>
      </c>
      <c r="B21209" t="s">
        <v>325</v>
      </c>
      <c r="C21209" t="s">
        <v>403</v>
      </c>
      <c r="D21209" t="s">
        <v>1269</v>
      </c>
      <c r="E21209" t="s">
        <v>31</v>
      </c>
      <c r="F21209">
        <v>18672</v>
      </c>
      <c r="G21209">
        <v>12771</v>
      </c>
      <c r="H21209">
        <v>0.68396529562982</v>
      </c>
      <c r="I21209" t="str">
        <f>VLOOKUP($B21209&amp;$E21209,'Employee List'!$A:$E,5,0)</f>
        <v>E-1400</v>
      </c>
    </row>
    <row r="21210" spans="1:9" x14ac:dyDescent="0.35">
      <c r="A21210" t="s">
        <v>1257</v>
      </c>
      <c r="B21210" t="s">
        <v>325</v>
      </c>
      <c r="C21210" t="s">
        <v>403</v>
      </c>
      <c r="D21210" t="s">
        <v>1270</v>
      </c>
      <c r="E21210" t="s">
        <v>29</v>
      </c>
      <c r="F21210">
        <v>6904</v>
      </c>
      <c r="G21210">
        <v>7445</v>
      </c>
      <c r="H21210">
        <v>1.0783603707995364</v>
      </c>
      <c r="I21210" t="str">
        <f>VLOOKUP($B21210&amp;$E21210,'Employee List'!$A:$E,5,0)</f>
        <v>E-1400</v>
      </c>
    </row>
    <row r="21211" spans="1:9" x14ac:dyDescent="0.35">
      <c r="A21211" t="s">
        <v>1257</v>
      </c>
      <c r="B21211" t="s">
        <v>325</v>
      </c>
      <c r="C21211" t="s">
        <v>403</v>
      </c>
      <c r="D21211" t="s">
        <v>1270</v>
      </c>
      <c r="E21211" t="s">
        <v>30</v>
      </c>
      <c r="F21211">
        <v>9008</v>
      </c>
      <c r="G21211">
        <v>8240</v>
      </c>
      <c r="H21211">
        <v>0.91474245115452935</v>
      </c>
      <c r="I21211" t="str">
        <f>VLOOKUP($B21211&amp;$E21211,'Employee List'!$A:$E,5,0)</f>
        <v>E-1400</v>
      </c>
    </row>
    <row r="21212" spans="1:9" x14ac:dyDescent="0.35">
      <c r="A21212" t="s">
        <v>1257</v>
      </c>
      <c r="B21212" t="s">
        <v>325</v>
      </c>
      <c r="C21212" t="s">
        <v>403</v>
      </c>
      <c r="D21212" t="s">
        <v>1270</v>
      </c>
      <c r="E21212" t="s">
        <v>31</v>
      </c>
      <c r="F21212">
        <v>6414</v>
      </c>
      <c r="G21212">
        <v>4283</v>
      </c>
      <c r="H21212">
        <v>0.66775802931088246</v>
      </c>
      <c r="I21212" t="str">
        <f>VLOOKUP($B21212&amp;$E21212,'Employee List'!$A:$E,5,0)</f>
        <v>E-1400</v>
      </c>
    </row>
    <row r="21213" spans="1:9" x14ac:dyDescent="0.35">
      <c r="A21213" t="s">
        <v>1257</v>
      </c>
      <c r="B21213" t="s">
        <v>325</v>
      </c>
      <c r="C21213" t="s">
        <v>403</v>
      </c>
      <c r="D21213" t="s">
        <v>1271</v>
      </c>
      <c r="E21213" t="s">
        <v>29</v>
      </c>
      <c r="F21213">
        <v>58906</v>
      </c>
      <c r="G21213">
        <v>34116</v>
      </c>
      <c r="H21213">
        <v>0.57916001765524738</v>
      </c>
      <c r="I21213" t="str">
        <f>VLOOKUP($B21213&amp;$E21213,'Employee List'!$A:$E,5,0)</f>
        <v>E-1400</v>
      </c>
    </row>
    <row r="21214" spans="1:9" x14ac:dyDescent="0.35">
      <c r="A21214" t="s">
        <v>1257</v>
      </c>
      <c r="B21214" t="s">
        <v>325</v>
      </c>
      <c r="C21214" t="s">
        <v>403</v>
      </c>
      <c r="D21214" t="s">
        <v>1271</v>
      </c>
      <c r="E21214" t="s">
        <v>30</v>
      </c>
      <c r="F21214">
        <v>60098</v>
      </c>
      <c r="G21214">
        <v>51060</v>
      </c>
      <c r="H21214">
        <v>0.84961229991014675</v>
      </c>
      <c r="I21214" t="str">
        <f>VLOOKUP($B21214&amp;$E21214,'Employee List'!$A:$E,5,0)</f>
        <v>E-1400</v>
      </c>
    </row>
    <row r="21215" spans="1:9" x14ac:dyDescent="0.35">
      <c r="A21215" t="s">
        <v>1257</v>
      </c>
      <c r="B21215" t="s">
        <v>325</v>
      </c>
      <c r="C21215" t="s">
        <v>403</v>
      </c>
      <c r="D21215" t="s">
        <v>1271</v>
      </c>
      <c r="E21215" t="s">
        <v>31</v>
      </c>
      <c r="F21215">
        <v>62466</v>
      </c>
      <c r="G21215">
        <v>50205</v>
      </c>
      <c r="H21215">
        <v>0.80371722216885988</v>
      </c>
      <c r="I21215" t="str">
        <f>VLOOKUP($B21215&amp;$E21215,'Employee List'!$A:$E,5,0)</f>
        <v>E-1400</v>
      </c>
    </row>
    <row r="21216" spans="1:9" x14ac:dyDescent="0.35">
      <c r="A21216" t="s">
        <v>1257</v>
      </c>
      <c r="B21216" t="s">
        <v>325</v>
      </c>
      <c r="C21216" t="s">
        <v>403</v>
      </c>
      <c r="D21216" t="s">
        <v>1258</v>
      </c>
      <c r="E21216" t="s">
        <v>29</v>
      </c>
      <c r="F21216">
        <v>157049</v>
      </c>
      <c r="G21216">
        <v>204538</v>
      </c>
      <c r="H21216">
        <v>1.3023833325904655</v>
      </c>
      <c r="I21216" t="str">
        <f>VLOOKUP($B21216&amp;$E21216,'Employee List'!$A:$E,5,0)</f>
        <v>E-1400</v>
      </c>
    </row>
    <row r="21217" spans="1:9" x14ac:dyDescent="0.35">
      <c r="A21217" t="s">
        <v>1257</v>
      </c>
      <c r="B21217" t="s">
        <v>325</v>
      </c>
      <c r="C21217" t="s">
        <v>403</v>
      </c>
      <c r="D21217" t="s">
        <v>1258</v>
      </c>
      <c r="E21217" t="s">
        <v>30</v>
      </c>
      <c r="F21217">
        <v>151295</v>
      </c>
      <c r="G21217">
        <v>177270</v>
      </c>
      <c r="H21217">
        <v>1.171684457516772</v>
      </c>
      <c r="I21217" t="str">
        <f>VLOOKUP($B21217&amp;$E21217,'Employee List'!$A:$E,5,0)</f>
        <v>E-1400</v>
      </c>
    </row>
    <row r="21218" spans="1:9" x14ac:dyDescent="0.35">
      <c r="A21218" t="s">
        <v>1257</v>
      </c>
      <c r="B21218" t="s">
        <v>325</v>
      </c>
      <c r="C21218" t="s">
        <v>403</v>
      </c>
      <c r="D21218" t="s">
        <v>1258</v>
      </c>
      <c r="E21218" t="s">
        <v>31</v>
      </c>
      <c r="F21218">
        <v>145959</v>
      </c>
      <c r="G21218">
        <v>159289</v>
      </c>
      <c r="H21218">
        <v>1.0913270164909323</v>
      </c>
      <c r="I21218" t="str">
        <f>VLOOKUP($B21218&amp;$E21218,'Employee List'!$A:$E,5,0)</f>
        <v>E-1400</v>
      </c>
    </row>
    <row r="21219" spans="1:9" x14ac:dyDescent="0.35">
      <c r="A21219" t="s">
        <v>1257</v>
      </c>
      <c r="B21219" t="s">
        <v>325</v>
      </c>
      <c r="C21219" t="s">
        <v>403</v>
      </c>
      <c r="D21219" t="s">
        <v>1272</v>
      </c>
      <c r="E21219" t="s">
        <v>29</v>
      </c>
      <c r="F21219">
        <v>17414</v>
      </c>
      <c r="G21219">
        <v>10466</v>
      </c>
      <c r="H21219">
        <v>0.60101068106121514</v>
      </c>
      <c r="I21219" t="str">
        <f>VLOOKUP($B21219&amp;$E21219,'Employee List'!$A:$E,5,0)</f>
        <v>E-1400</v>
      </c>
    </row>
    <row r="21220" spans="1:9" x14ac:dyDescent="0.35">
      <c r="A21220" t="s">
        <v>1257</v>
      </c>
      <c r="B21220" t="s">
        <v>325</v>
      </c>
      <c r="C21220" t="s">
        <v>403</v>
      </c>
      <c r="D21220" t="s">
        <v>1272</v>
      </c>
      <c r="E21220" t="s">
        <v>30</v>
      </c>
      <c r="F21220">
        <v>16952</v>
      </c>
      <c r="G21220">
        <v>13032</v>
      </c>
      <c r="H21220">
        <v>0.76875884851344978</v>
      </c>
      <c r="I21220" t="str">
        <f>VLOOKUP($B21220&amp;$E21220,'Employee List'!$A:$E,5,0)</f>
        <v>E-1400</v>
      </c>
    </row>
    <row r="21221" spans="1:9" x14ac:dyDescent="0.35">
      <c r="A21221" t="s">
        <v>1257</v>
      </c>
      <c r="B21221" t="s">
        <v>325</v>
      </c>
      <c r="C21221" t="s">
        <v>403</v>
      </c>
      <c r="D21221" t="s">
        <v>1272</v>
      </c>
      <c r="E21221" t="s">
        <v>31</v>
      </c>
      <c r="F21221">
        <v>19444</v>
      </c>
      <c r="G21221">
        <v>12807</v>
      </c>
      <c r="H21221">
        <v>0.65866076938901463</v>
      </c>
      <c r="I21221" t="str">
        <f>VLOOKUP($B21221&amp;$E21221,'Employee List'!$A:$E,5,0)</f>
        <v>E-1400</v>
      </c>
    </row>
    <row r="21222" spans="1:9" x14ac:dyDescent="0.35">
      <c r="A21222" t="s">
        <v>1257</v>
      </c>
      <c r="B21222" t="s">
        <v>325</v>
      </c>
      <c r="C21222" t="s">
        <v>403</v>
      </c>
      <c r="D21222" t="s">
        <v>1259</v>
      </c>
      <c r="E21222" t="s">
        <v>29</v>
      </c>
      <c r="F21222">
        <v>35266</v>
      </c>
      <c r="G21222">
        <v>21352</v>
      </c>
      <c r="H21222">
        <v>0.6054556796914875</v>
      </c>
      <c r="I21222" t="str">
        <f>VLOOKUP($B21222&amp;$E21222,'Employee List'!$A:$E,5,0)</f>
        <v>E-1400</v>
      </c>
    </row>
    <row r="21223" spans="1:9" x14ac:dyDescent="0.35">
      <c r="A21223" t="s">
        <v>1257</v>
      </c>
      <c r="B21223" t="s">
        <v>325</v>
      </c>
      <c r="C21223" t="s">
        <v>403</v>
      </c>
      <c r="D21223" t="s">
        <v>1259</v>
      </c>
      <c r="E21223" t="s">
        <v>30</v>
      </c>
      <c r="F21223">
        <v>35340</v>
      </c>
      <c r="G21223">
        <v>30901</v>
      </c>
      <c r="H21223">
        <v>0.87439162422184491</v>
      </c>
      <c r="I21223" t="str">
        <f>VLOOKUP($B21223&amp;$E21223,'Employee List'!$A:$E,5,0)</f>
        <v>E-1400</v>
      </c>
    </row>
    <row r="21224" spans="1:9" x14ac:dyDescent="0.35">
      <c r="A21224" t="s">
        <v>1257</v>
      </c>
      <c r="B21224" t="s">
        <v>325</v>
      </c>
      <c r="C21224" t="s">
        <v>403</v>
      </c>
      <c r="D21224" t="s">
        <v>1259</v>
      </c>
      <c r="E21224" t="s">
        <v>31</v>
      </c>
      <c r="F21224">
        <v>38109</v>
      </c>
      <c r="G21224">
        <v>14605</v>
      </c>
      <c r="H21224">
        <v>0.38324280353722218</v>
      </c>
      <c r="I21224" t="str">
        <f>VLOOKUP($B21224&amp;$E21224,'Employee List'!$A:$E,5,0)</f>
        <v>E-1400</v>
      </c>
    </row>
    <row r="21225" spans="1:9" x14ac:dyDescent="0.35">
      <c r="A21225" t="s">
        <v>1257</v>
      </c>
      <c r="B21225" t="s">
        <v>325</v>
      </c>
      <c r="C21225" t="s">
        <v>403</v>
      </c>
      <c r="D21225" t="s">
        <v>1273</v>
      </c>
      <c r="E21225" t="s">
        <v>29</v>
      </c>
      <c r="F21225">
        <v>11064</v>
      </c>
      <c r="G21225">
        <v>6384</v>
      </c>
      <c r="H21225">
        <v>0.57700650759219085</v>
      </c>
      <c r="I21225" t="str">
        <f>VLOOKUP($B21225&amp;$E21225,'Employee List'!$A:$E,5,0)</f>
        <v>E-1400</v>
      </c>
    </row>
    <row r="21226" spans="1:9" x14ac:dyDescent="0.35">
      <c r="A21226" t="s">
        <v>1257</v>
      </c>
      <c r="B21226" t="s">
        <v>325</v>
      </c>
      <c r="C21226" t="s">
        <v>403</v>
      </c>
      <c r="D21226" t="s">
        <v>1273</v>
      </c>
      <c r="E21226" t="s">
        <v>30</v>
      </c>
      <c r="F21226">
        <v>10817</v>
      </c>
      <c r="G21226">
        <v>10023</v>
      </c>
      <c r="H21226">
        <v>0.92659702320421555</v>
      </c>
      <c r="I21226" t="str">
        <f>VLOOKUP($B21226&amp;$E21226,'Employee List'!$A:$E,5,0)</f>
        <v>E-1400</v>
      </c>
    </row>
    <row r="21227" spans="1:9" x14ac:dyDescent="0.35">
      <c r="A21227" t="s">
        <v>1257</v>
      </c>
      <c r="B21227" t="s">
        <v>325</v>
      </c>
      <c r="C21227" t="s">
        <v>403</v>
      </c>
      <c r="D21227" t="s">
        <v>1273</v>
      </c>
      <c r="E21227" t="s">
        <v>31</v>
      </c>
      <c r="F21227">
        <v>10281</v>
      </c>
      <c r="G21227">
        <v>13307</v>
      </c>
      <c r="H21227">
        <v>1.2943293453944169</v>
      </c>
      <c r="I21227" t="str">
        <f>VLOOKUP($B21227&amp;$E21227,'Employee List'!$A:$E,5,0)</f>
        <v>E-1400</v>
      </c>
    </row>
    <row r="21228" spans="1:9" x14ac:dyDescent="0.35">
      <c r="A21228" t="s">
        <v>1257</v>
      </c>
      <c r="B21228" t="s">
        <v>325</v>
      </c>
      <c r="C21228" t="s">
        <v>403</v>
      </c>
      <c r="D21228" t="s">
        <v>1275</v>
      </c>
      <c r="E21228" t="s">
        <v>29</v>
      </c>
      <c r="F21228">
        <v>4709</v>
      </c>
      <c r="G21228">
        <v>6139</v>
      </c>
      <c r="H21228">
        <v>1.3036738160968357</v>
      </c>
      <c r="I21228" t="str">
        <f>VLOOKUP($B21228&amp;$E21228,'Employee List'!$A:$E,5,0)</f>
        <v>E-1400</v>
      </c>
    </row>
    <row r="21229" spans="1:9" x14ac:dyDescent="0.35">
      <c r="A21229" t="s">
        <v>1257</v>
      </c>
      <c r="B21229" t="s">
        <v>325</v>
      </c>
      <c r="C21229" t="s">
        <v>403</v>
      </c>
      <c r="D21229" t="s">
        <v>1275</v>
      </c>
      <c r="E21229" t="s">
        <v>30</v>
      </c>
      <c r="F21229">
        <v>5925</v>
      </c>
      <c r="G21229">
        <v>5001</v>
      </c>
      <c r="H21229">
        <v>0.84405063291139237</v>
      </c>
      <c r="I21229" t="str">
        <f>VLOOKUP($B21229&amp;$E21229,'Employee List'!$A:$E,5,0)</f>
        <v>E-1400</v>
      </c>
    </row>
    <row r="21230" spans="1:9" x14ac:dyDescent="0.35">
      <c r="A21230" t="s">
        <v>1257</v>
      </c>
      <c r="B21230" t="s">
        <v>325</v>
      </c>
      <c r="C21230" t="s">
        <v>403</v>
      </c>
      <c r="D21230" t="s">
        <v>1275</v>
      </c>
      <c r="E21230" t="s">
        <v>31</v>
      </c>
      <c r="F21230">
        <v>5367</v>
      </c>
      <c r="G21230">
        <v>6647</v>
      </c>
      <c r="H21230">
        <v>1.238494503446991</v>
      </c>
      <c r="I21230" t="str">
        <f>VLOOKUP($B21230&amp;$E21230,'Employee List'!$A:$E,5,0)</f>
        <v>E-1400</v>
      </c>
    </row>
    <row r="21231" spans="1:9" x14ac:dyDescent="0.35">
      <c r="A21231" t="s">
        <v>1257</v>
      </c>
      <c r="B21231" t="s">
        <v>325</v>
      </c>
      <c r="C21231" t="s">
        <v>403</v>
      </c>
      <c r="D21231" t="s">
        <v>1276</v>
      </c>
      <c r="E21231" t="s">
        <v>29</v>
      </c>
      <c r="F21231">
        <v>2141</v>
      </c>
      <c r="G21231">
        <v>3544</v>
      </c>
      <c r="H21231">
        <v>1.6553012610929472</v>
      </c>
      <c r="I21231" t="str">
        <f>VLOOKUP($B21231&amp;$E21231,'Employee List'!$A:$E,5,0)</f>
        <v>E-1400</v>
      </c>
    </row>
    <row r="21232" spans="1:9" x14ac:dyDescent="0.35">
      <c r="A21232" t="s">
        <v>1257</v>
      </c>
      <c r="B21232" t="s">
        <v>325</v>
      </c>
      <c r="C21232" t="s">
        <v>403</v>
      </c>
      <c r="D21232" t="s">
        <v>1276</v>
      </c>
      <c r="E21232" t="s">
        <v>30</v>
      </c>
      <c r="F21232">
        <v>1484</v>
      </c>
      <c r="G21232">
        <v>4072</v>
      </c>
      <c r="H21232">
        <v>2.7439353099730459</v>
      </c>
      <c r="I21232" t="str">
        <f>VLOOKUP($B21232&amp;$E21232,'Employee List'!$A:$E,5,0)</f>
        <v>E-1400</v>
      </c>
    </row>
    <row r="21233" spans="1:9" x14ac:dyDescent="0.35">
      <c r="A21233" t="s">
        <v>1257</v>
      </c>
      <c r="B21233" t="s">
        <v>325</v>
      </c>
      <c r="C21233" t="s">
        <v>403</v>
      </c>
      <c r="D21233" t="s">
        <v>1276</v>
      </c>
      <c r="E21233" t="s">
        <v>31</v>
      </c>
      <c r="F21233">
        <v>4590</v>
      </c>
      <c r="G21233">
        <v>1274</v>
      </c>
      <c r="H21233">
        <v>0.27755991285403048</v>
      </c>
      <c r="I21233" t="str">
        <f>VLOOKUP($B21233&amp;$E21233,'Employee List'!$A:$E,5,0)</f>
        <v>E-1400</v>
      </c>
    </row>
    <row r="21234" spans="1:9" x14ac:dyDescent="0.35">
      <c r="A21234" t="s">
        <v>1257</v>
      </c>
      <c r="B21234" t="s">
        <v>325</v>
      </c>
      <c r="C21234" t="s">
        <v>403</v>
      </c>
      <c r="D21234" t="s">
        <v>1277</v>
      </c>
      <c r="E21234" t="s">
        <v>29</v>
      </c>
      <c r="F21234">
        <v>10035</v>
      </c>
      <c r="G21234">
        <v>6324</v>
      </c>
      <c r="H21234">
        <v>0.63019431988041852</v>
      </c>
      <c r="I21234" t="str">
        <f>VLOOKUP($B21234&amp;$E21234,'Employee List'!$A:$E,5,0)</f>
        <v>E-1400</v>
      </c>
    </row>
    <row r="21235" spans="1:9" x14ac:dyDescent="0.35">
      <c r="A21235" t="s">
        <v>1257</v>
      </c>
      <c r="B21235" t="s">
        <v>325</v>
      </c>
      <c r="C21235" t="s">
        <v>403</v>
      </c>
      <c r="D21235" t="s">
        <v>1277</v>
      </c>
      <c r="E21235" t="s">
        <v>30</v>
      </c>
      <c r="F21235">
        <v>9828</v>
      </c>
      <c r="G21235">
        <v>7833</v>
      </c>
      <c r="H21235">
        <v>0.79700854700854706</v>
      </c>
      <c r="I21235" t="str">
        <f>VLOOKUP($B21235&amp;$E21235,'Employee List'!$A:$E,5,0)</f>
        <v>E-1400</v>
      </c>
    </row>
    <row r="21236" spans="1:9" x14ac:dyDescent="0.35">
      <c r="A21236" t="s">
        <v>1257</v>
      </c>
      <c r="B21236" t="s">
        <v>325</v>
      </c>
      <c r="C21236" t="s">
        <v>403</v>
      </c>
      <c r="D21236" t="s">
        <v>1277</v>
      </c>
      <c r="E21236" t="s">
        <v>31</v>
      </c>
      <c r="F21236">
        <v>10609</v>
      </c>
      <c r="G21236">
        <v>9344</v>
      </c>
      <c r="H21236">
        <v>0.88076161749458004</v>
      </c>
      <c r="I21236" t="str">
        <f>VLOOKUP($B21236&amp;$E21236,'Employee List'!$A:$E,5,0)</f>
        <v>E-1400</v>
      </c>
    </row>
    <row r="21237" spans="1:9" x14ac:dyDescent="0.35">
      <c r="A21237" t="s">
        <v>1257</v>
      </c>
      <c r="B21237" t="s">
        <v>325</v>
      </c>
      <c r="C21237" t="s">
        <v>403</v>
      </c>
      <c r="D21237" t="s">
        <v>1278</v>
      </c>
      <c r="E21237" t="s">
        <v>29</v>
      </c>
      <c r="F21237">
        <v>14104</v>
      </c>
      <c r="G21237">
        <v>11720</v>
      </c>
      <c r="H21237">
        <v>0.83096993760635285</v>
      </c>
      <c r="I21237" t="str">
        <f>VLOOKUP($B21237&amp;$E21237,'Employee List'!$A:$E,5,0)</f>
        <v>E-1400</v>
      </c>
    </row>
    <row r="21238" spans="1:9" x14ac:dyDescent="0.35">
      <c r="A21238" t="s">
        <v>1257</v>
      </c>
      <c r="B21238" t="s">
        <v>325</v>
      </c>
      <c r="C21238" t="s">
        <v>403</v>
      </c>
      <c r="D21238" t="s">
        <v>1278</v>
      </c>
      <c r="E21238" t="s">
        <v>30</v>
      </c>
      <c r="F21238">
        <v>16022</v>
      </c>
      <c r="G21238">
        <v>10074</v>
      </c>
      <c r="H21238">
        <v>0.62876045437523409</v>
      </c>
      <c r="I21238" t="str">
        <f>VLOOKUP($B21238&amp;$E21238,'Employee List'!$A:$E,5,0)</f>
        <v>E-1400</v>
      </c>
    </row>
    <row r="21239" spans="1:9" x14ac:dyDescent="0.35">
      <c r="A21239" t="s">
        <v>1257</v>
      </c>
      <c r="B21239" t="s">
        <v>325</v>
      </c>
      <c r="C21239" t="s">
        <v>403</v>
      </c>
      <c r="D21239" t="s">
        <v>1278</v>
      </c>
      <c r="E21239" t="s">
        <v>31</v>
      </c>
      <c r="F21239">
        <v>13032</v>
      </c>
      <c r="G21239">
        <v>9892</v>
      </c>
      <c r="H21239">
        <v>0.75905463474524248</v>
      </c>
      <c r="I21239" t="str">
        <f>VLOOKUP($B21239&amp;$E21239,'Employee List'!$A:$E,5,0)</f>
        <v>E-1400</v>
      </c>
    </row>
    <row r="21240" spans="1:9" x14ac:dyDescent="0.35">
      <c r="A21240" t="s">
        <v>1257</v>
      </c>
      <c r="B21240" t="s">
        <v>325</v>
      </c>
      <c r="C21240" t="s">
        <v>403</v>
      </c>
      <c r="D21240" t="s">
        <v>1279</v>
      </c>
      <c r="E21240" t="s">
        <v>29</v>
      </c>
      <c r="F21240">
        <v>4473</v>
      </c>
      <c r="G21240">
        <v>2669</v>
      </c>
      <c r="H21240">
        <v>0.5966912586630897</v>
      </c>
      <c r="I21240" t="str">
        <f>VLOOKUP($B21240&amp;$E21240,'Employee List'!$A:$E,5,0)</f>
        <v>E-1400</v>
      </c>
    </row>
    <row r="21241" spans="1:9" x14ac:dyDescent="0.35">
      <c r="A21241" t="s">
        <v>1257</v>
      </c>
      <c r="B21241" t="s">
        <v>325</v>
      </c>
      <c r="C21241" t="s">
        <v>403</v>
      </c>
      <c r="D21241" t="s">
        <v>1279</v>
      </c>
      <c r="E21241" t="s">
        <v>30</v>
      </c>
      <c r="F21241">
        <v>2881</v>
      </c>
      <c r="G21241">
        <v>5018</v>
      </c>
      <c r="H21241">
        <v>1.7417563346060396</v>
      </c>
      <c r="I21241" t="str">
        <f>VLOOKUP($B21241&amp;$E21241,'Employee List'!$A:$E,5,0)</f>
        <v>E-1400</v>
      </c>
    </row>
    <row r="21242" spans="1:9" x14ac:dyDescent="0.35">
      <c r="A21242" t="s">
        <v>1257</v>
      </c>
      <c r="B21242" t="s">
        <v>325</v>
      </c>
      <c r="C21242" t="s">
        <v>403</v>
      </c>
      <c r="D21242" t="s">
        <v>1279</v>
      </c>
      <c r="E21242" t="s">
        <v>31</v>
      </c>
      <c r="F21242">
        <v>4419</v>
      </c>
      <c r="G21242">
        <v>3379</v>
      </c>
      <c r="H21242">
        <v>0.76465263634306402</v>
      </c>
      <c r="I21242" t="str">
        <f>VLOOKUP($B21242&amp;$E21242,'Employee List'!$A:$E,5,0)</f>
        <v>E-1400</v>
      </c>
    </row>
    <row r="21243" spans="1:9" x14ac:dyDescent="0.35">
      <c r="A21243" t="s">
        <v>1257</v>
      </c>
      <c r="B21243" t="s">
        <v>325</v>
      </c>
      <c r="C21243" t="s">
        <v>403</v>
      </c>
      <c r="D21243" t="s">
        <v>1280</v>
      </c>
      <c r="E21243" t="s">
        <v>29</v>
      </c>
      <c r="F21243">
        <v>1877</v>
      </c>
      <c r="G21243">
        <v>2896</v>
      </c>
      <c r="H21243">
        <v>1.5428875865743208</v>
      </c>
      <c r="I21243" t="str">
        <f>VLOOKUP($B21243&amp;$E21243,'Employee List'!$A:$E,5,0)</f>
        <v>E-1400</v>
      </c>
    </row>
    <row r="21244" spans="1:9" x14ac:dyDescent="0.35">
      <c r="A21244" t="s">
        <v>1257</v>
      </c>
      <c r="B21244" t="s">
        <v>325</v>
      </c>
      <c r="C21244" t="s">
        <v>403</v>
      </c>
      <c r="D21244" t="s">
        <v>1280</v>
      </c>
      <c r="E21244" t="s">
        <v>30</v>
      </c>
      <c r="F21244">
        <v>4359</v>
      </c>
      <c r="G21244">
        <v>1435</v>
      </c>
      <c r="H21244">
        <v>0.32920394585914198</v>
      </c>
      <c r="I21244" t="str">
        <f>VLOOKUP($B21244&amp;$E21244,'Employee List'!$A:$E,5,0)</f>
        <v>E-1400</v>
      </c>
    </row>
    <row r="21245" spans="1:9" x14ac:dyDescent="0.35">
      <c r="A21245" t="s">
        <v>1257</v>
      </c>
      <c r="B21245" t="s">
        <v>325</v>
      </c>
      <c r="C21245" t="s">
        <v>403</v>
      </c>
      <c r="D21245" t="s">
        <v>1280</v>
      </c>
      <c r="E21245" t="s">
        <v>31</v>
      </c>
      <c r="F21245">
        <v>3482</v>
      </c>
      <c r="G21245">
        <v>4207</v>
      </c>
      <c r="H21245">
        <v>1.2082136703044228</v>
      </c>
      <c r="I21245" t="str">
        <f>VLOOKUP($B21245&amp;$E21245,'Employee List'!$A:$E,5,0)</f>
        <v>E-1400</v>
      </c>
    </row>
    <row r="21246" spans="1:9" x14ac:dyDescent="0.35">
      <c r="A21246" t="s">
        <v>1257</v>
      </c>
      <c r="B21246" t="s">
        <v>325</v>
      </c>
      <c r="C21246" t="s">
        <v>403</v>
      </c>
      <c r="D21246" t="s">
        <v>1262</v>
      </c>
      <c r="E21246" t="s">
        <v>29</v>
      </c>
      <c r="F21246">
        <v>36917</v>
      </c>
      <c r="G21246">
        <v>36100</v>
      </c>
      <c r="H21246">
        <v>0.97786927431806481</v>
      </c>
      <c r="I21246" t="str">
        <f>VLOOKUP($B21246&amp;$E21246,'Employee List'!$A:$E,5,0)</f>
        <v>E-1400</v>
      </c>
    </row>
    <row r="21247" spans="1:9" x14ac:dyDescent="0.35">
      <c r="A21247" t="s">
        <v>1257</v>
      </c>
      <c r="B21247" t="s">
        <v>325</v>
      </c>
      <c r="C21247" t="s">
        <v>403</v>
      </c>
      <c r="D21247" t="s">
        <v>1262</v>
      </c>
      <c r="E21247" t="s">
        <v>30</v>
      </c>
      <c r="F21247">
        <v>36510</v>
      </c>
      <c r="G21247">
        <v>33445</v>
      </c>
      <c r="H21247">
        <v>0.9160503971514653</v>
      </c>
      <c r="I21247" t="str">
        <f>VLOOKUP($B21247&amp;$E21247,'Employee List'!$A:$E,5,0)</f>
        <v>E-1400</v>
      </c>
    </row>
    <row r="21248" spans="1:9" x14ac:dyDescent="0.35">
      <c r="A21248" t="s">
        <v>1257</v>
      </c>
      <c r="B21248" t="s">
        <v>325</v>
      </c>
      <c r="C21248" t="s">
        <v>403</v>
      </c>
      <c r="D21248" t="s">
        <v>1262</v>
      </c>
      <c r="E21248" t="s">
        <v>31</v>
      </c>
      <c r="F21248">
        <v>39852</v>
      </c>
      <c r="G21248">
        <v>26431</v>
      </c>
      <c r="H21248">
        <v>0.66322894710428582</v>
      </c>
      <c r="I21248" t="str">
        <f>VLOOKUP($B21248&amp;$E21248,'Employee List'!$A:$E,5,0)</f>
        <v>E-1400</v>
      </c>
    </row>
    <row r="21249" spans="1:9" x14ac:dyDescent="0.35">
      <c r="A21249" t="s">
        <v>1257</v>
      </c>
      <c r="B21249" t="s">
        <v>325</v>
      </c>
      <c r="C21249" t="s">
        <v>403</v>
      </c>
      <c r="D21249" t="s">
        <v>1282</v>
      </c>
      <c r="E21249" t="s">
        <v>29</v>
      </c>
      <c r="F21249">
        <v>3333</v>
      </c>
      <c r="G21249">
        <v>6282</v>
      </c>
      <c r="H21249">
        <v>1.8847884788478848</v>
      </c>
      <c r="I21249" t="str">
        <f>VLOOKUP($B21249&amp;$E21249,'Employee List'!$A:$E,5,0)</f>
        <v>E-1400</v>
      </c>
    </row>
    <row r="21250" spans="1:9" x14ac:dyDescent="0.35">
      <c r="A21250" t="s">
        <v>1257</v>
      </c>
      <c r="B21250" t="s">
        <v>325</v>
      </c>
      <c r="C21250" t="s">
        <v>403</v>
      </c>
      <c r="D21250" t="s">
        <v>1282</v>
      </c>
      <c r="E21250" t="s">
        <v>30</v>
      </c>
      <c r="F21250">
        <v>5149</v>
      </c>
      <c r="G21250">
        <v>1579</v>
      </c>
      <c r="H21250">
        <v>0.30666148766750828</v>
      </c>
      <c r="I21250" t="str">
        <f>VLOOKUP($B21250&amp;$E21250,'Employee List'!$A:$E,5,0)</f>
        <v>E-1400</v>
      </c>
    </row>
    <row r="21251" spans="1:9" x14ac:dyDescent="0.35">
      <c r="A21251" t="s">
        <v>1257</v>
      </c>
      <c r="B21251" t="s">
        <v>325</v>
      </c>
      <c r="C21251" t="s">
        <v>403</v>
      </c>
      <c r="D21251" t="s">
        <v>1282</v>
      </c>
      <c r="E21251" t="s">
        <v>31</v>
      </c>
      <c r="F21251">
        <v>3388</v>
      </c>
      <c r="G21251">
        <v>4624</v>
      </c>
      <c r="H21251">
        <v>1.3648170011806375</v>
      </c>
      <c r="I21251" t="str">
        <f>VLOOKUP($B21251&amp;$E21251,'Employee List'!$A:$E,5,0)</f>
        <v>E-1400</v>
      </c>
    </row>
    <row r="21252" spans="1:9" x14ac:dyDescent="0.35">
      <c r="A21252" t="s">
        <v>1257</v>
      </c>
      <c r="B21252" t="s">
        <v>325</v>
      </c>
      <c r="C21252" t="s">
        <v>403</v>
      </c>
      <c r="D21252" t="s">
        <v>1281</v>
      </c>
      <c r="E21252" t="s">
        <v>29</v>
      </c>
      <c r="F21252">
        <v>2965</v>
      </c>
      <c r="G21252">
        <v>5330</v>
      </c>
      <c r="H21252">
        <v>1.7976391231028668</v>
      </c>
      <c r="I21252" t="str">
        <f>VLOOKUP($B21252&amp;$E21252,'Employee List'!$A:$E,5,0)</f>
        <v>E-1400</v>
      </c>
    </row>
    <row r="21253" spans="1:9" x14ac:dyDescent="0.35">
      <c r="A21253" t="s">
        <v>1257</v>
      </c>
      <c r="B21253" t="s">
        <v>325</v>
      </c>
      <c r="C21253" t="s">
        <v>403</v>
      </c>
      <c r="D21253" t="s">
        <v>1281</v>
      </c>
      <c r="E21253" t="s">
        <v>30</v>
      </c>
      <c r="F21253">
        <v>1103</v>
      </c>
      <c r="G21253">
        <v>3429</v>
      </c>
      <c r="H21253">
        <v>3.1087941976427924</v>
      </c>
      <c r="I21253" t="str">
        <f>VLOOKUP($B21253&amp;$E21253,'Employee List'!$A:$E,5,0)</f>
        <v>E-1400</v>
      </c>
    </row>
    <row r="21254" spans="1:9" x14ac:dyDescent="0.35">
      <c r="A21254" t="s">
        <v>1257</v>
      </c>
      <c r="B21254" t="s">
        <v>325</v>
      </c>
      <c r="C21254" t="s">
        <v>403</v>
      </c>
      <c r="D21254" t="s">
        <v>1281</v>
      </c>
      <c r="E21254" t="s">
        <v>31</v>
      </c>
      <c r="F21254">
        <v>1508</v>
      </c>
      <c r="G21254">
        <v>1720</v>
      </c>
      <c r="H21254">
        <v>1.1405835543766578</v>
      </c>
      <c r="I21254" t="str">
        <f>VLOOKUP($B21254&amp;$E21254,'Employee List'!$A:$E,5,0)</f>
        <v>E-1400</v>
      </c>
    </row>
    <row r="21255" spans="1:9" x14ac:dyDescent="0.35">
      <c r="A21255" t="s">
        <v>1257</v>
      </c>
      <c r="B21255" t="s">
        <v>326</v>
      </c>
      <c r="C21255" t="s">
        <v>403</v>
      </c>
      <c r="D21255" t="s">
        <v>1274</v>
      </c>
      <c r="E21255" t="s">
        <v>29</v>
      </c>
      <c r="F21255">
        <v>16773</v>
      </c>
      <c r="G21255">
        <v>11035</v>
      </c>
      <c r="H21255">
        <v>0.6579025815298396</v>
      </c>
      <c r="I21255" t="str">
        <f>VLOOKUP($B21255&amp;$E21255,'Employee List'!$A:$E,5,0)</f>
        <v>E-1401</v>
      </c>
    </row>
    <row r="21256" spans="1:9" x14ac:dyDescent="0.35">
      <c r="A21256" t="s">
        <v>1257</v>
      </c>
      <c r="B21256" t="s">
        <v>326</v>
      </c>
      <c r="C21256" t="s">
        <v>403</v>
      </c>
      <c r="D21256" t="s">
        <v>1274</v>
      </c>
      <c r="E21256" t="s">
        <v>30</v>
      </c>
      <c r="F21256">
        <v>19249</v>
      </c>
      <c r="G21256">
        <v>13360</v>
      </c>
      <c r="H21256">
        <v>0.69406202919632187</v>
      </c>
      <c r="I21256" t="str">
        <f>VLOOKUP($B21256&amp;$E21256,'Employee List'!$A:$E,5,0)</f>
        <v>E-1401</v>
      </c>
    </row>
    <row r="21257" spans="1:9" x14ac:dyDescent="0.35">
      <c r="A21257" t="s">
        <v>1257</v>
      </c>
      <c r="B21257" t="s">
        <v>326</v>
      </c>
      <c r="C21257" t="s">
        <v>403</v>
      </c>
      <c r="D21257" t="s">
        <v>1274</v>
      </c>
      <c r="E21257" t="s">
        <v>31</v>
      </c>
      <c r="F21257">
        <v>20202</v>
      </c>
      <c r="G21257">
        <v>13072</v>
      </c>
      <c r="H21257">
        <v>0.64706464706464706</v>
      </c>
      <c r="I21257" t="str">
        <f>VLOOKUP($B21257&amp;$E21257,'Employee List'!$A:$E,5,0)</f>
        <v>E-1401</v>
      </c>
    </row>
    <row r="21258" spans="1:9" x14ac:dyDescent="0.35">
      <c r="A21258" t="s">
        <v>1257</v>
      </c>
      <c r="B21258" t="s">
        <v>326</v>
      </c>
      <c r="C21258" t="s">
        <v>403</v>
      </c>
      <c r="D21258" t="s">
        <v>1263</v>
      </c>
      <c r="E21258" t="s">
        <v>29</v>
      </c>
      <c r="F21258">
        <v>183269</v>
      </c>
      <c r="G21258">
        <v>52952</v>
      </c>
      <c r="H21258">
        <v>0.28893047924089726</v>
      </c>
      <c r="I21258" t="str">
        <f>VLOOKUP($B21258&amp;$E21258,'Employee List'!$A:$E,5,0)</f>
        <v>E-1401</v>
      </c>
    </row>
    <row r="21259" spans="1:9" x14ac:dyDescent="0.35">
      <c r="A21259" t="s">
        <v>1257</v>
      </c>
      <c r="B21259" t="s">
        <v>326</v>
      </c>
      <c r="C21259" t="s">
        <v>403</v>
      </c>
      <c r="D21259" t="s">
        <v>1263</v>
      </c>
      <c r="E21259" t="s">
        <v>30</v>
      </c>
      <c r="F21259">
        <v>188488</v>
      </c>
      <c r="G21259">
        <v>144436</v>
      </c>
      <c r="H21259">
        <v>0.76628750901914178</v>
      </c>
      <c r="I21259" t="str">
        <f>VLOOKUP($B21259&amp;$E21259,'Employee List'!$A:$E,5,0)</f>
        <v>E-1401</v>
      </c>
    </row>
    <row r="21260" spans="1:9" x14ac:dyDescent="0.35">
      <c r="A21260" t="s">
        <v>1257</v>
      </c>
      <c r="B21260" t="s">
        <v>326</v>
      </c>
      <c r="C21260" t="s">
        <v>403</v>
      </c>
      <c r="D21260" t="s">
        <v>1263</v>
      </c>
      <c r="E21260" t="s">
        <v>31</v>
      </c>
      <c r="F21260">
        <v>191858</v>
      </c>
      <c r="G21260">
        <v>183506</v>
      </c>
      <c r="H21260">
        <v>0.9564678043136069</v>
      </c>
      <c r="I21260" t="str">
        <f>VLOOKUP($B21260&amp;$E21260,'Employee List'!$A:$E,5,0)</f>
        <v>E-1401</v>
      </c>
    </row>
    <row r="21261" spans="1:9" x14ac:dyDescent="0.35">
      <c r="A21261" t="s">
        <v>1257</v>
      </c>
      <c r="B21261" t="s">
        <v>326</v>
      </c>
      <c r="C21261" t="s">
        <v>403</v>
      </c>
      <c r="D21261" t="s">
        <v>1264</v>
      </c>
      <c r="E21261" t="s">
        <v>29</v>
      </c>
      <c r="F21261">
        <v>270252</v>
      </c>
      <c r="G21261">
        <v>136334</v>
      </c>
      <c r="H21261">
        <v>0.50446990216538634</v>
      </c>
      <c r="I21261" t="str">
        <f>VLOOKUP($B21261&amp;$E21261,'Employee List'!$A:$E,5,0)</f>
        <v>E-1401</v>
      </c>
    </row>
    <row r="21262" spans="1:9" x14ac:dyDescent="0.35">
      <c r="A21262" t="s">
        <v>1257</v>
      </c>
      <c r="B21262" t="s">
        <v>326</v>
      </c>
      <c r="C21262" t="s">
        <v>403</v>
      </c>
      <c r="D21262" t="s">
        <v>1264</v>
      </c>
      <c r="E21262" t="s">
        <v>30</v>
      </c>
      <c r="F21262">
        <v>271911</v>
      </c>
      <c r="G21262">
        <v>276611</v>
      </c>
      <c r="H21262">
        <v>1.0172850675404821</v>
      </c>
      <c r="I21262" t="str">
        <f>VLOOKUP($B21262&amp;$E21262,'Employee List'!$A:$E,5,0)</f>
        <v>E-1401</v>
      </c>
    </row>
    <row r="21263" spans="1:9" x14ac:dyDescent="0.35">
      <c r="A21263" t="s">
        <v>1257</v>
      </c>
      <c r="B21263" t="s">
        <v>326</v>
      </c>
      <c r="C21263" t="s">
        <v>403</v>
      </c>
      <c r="D21263" t="s">
        <v>1264</v>
      </c>
      <c r="E21263" t="s">
        <v>31</v>
      </c>
      <c r="F21263">
        <v>273479</v>
      </c>
      <c r="G21263">
        <v>354694</v>
      </c>
      <c r="H21263">
        <v>1.2969697856142519</v>
      </c>
      <c r="I21263" t="str">
        <f>VLOOKUP($B21263&amp;$E21263,'Employee List'!$A:$E,5,0)</f>
        <v>E-1401</v>
      </c>
    </row>
    <row r="21264" spans="1:9" x14ac:dyDescent="0.35">
      <c r="A21264" t="s">
        <v>1257</v>
      </c>
      <c r="B21264" t="s">
        <v>326</v>
      </c>
      <c r="C21264" t="s">
        <v>403</v>
      </c>
      <c r="D21264" t="s">
        <v>1265</v>
      </c>
      <c r="E21264" t="s">
        <v>29</v>
      </c>
      <c r="F21264">
        <v>7403</v>
      </c>
      <c r="G21264">
        <v>5169</v>
      </c>
      <c r="H21264">
        <v>0.69823044711603399</v>
      </c>
      <c r="I21264" t="str">
        <f>VLOOKUP($B21264&amp;$E21264,'Employee List'!$A:$E,5,0)</f>
        <v>E-1401</v>
      </c>
    </row>
    <row r="21265" spans="1:9" x14ac:dyDescent="0.35">
      <c r="A21265" t="s">
        <v>1257</v>
      </c>
      <c r="B21265" t="s">
        <v>326</v>
      </c>
      <c r="C21265" t="s">
        <v>403</v>
      </c>
      <c r="D21265" t="s">
        <v>1265</v>
      </c>
      <c r="E21265" t="s">
        <v>30</v>
      </c>
      <c r="F21265">
        <v>9835</v>
      </c>
      <c r="G21265">
        <v>3555</v>
      </c>
      <c r="H21265">
        <v>0.36146415861718351</v>
      </c>
      <c r="I21265" t="str">
        <f>VLOOKUP($B21265&amp;$E21265,'Employee List'!$A:$E,5,0)</f>
        <v>E-1401</v>
      </c>
    </row>
    <row r="21266" spans="1:9" x14ac:dyDescent="0.35">
      <c r="A21266" t="s">
        <v>1257</v>
      </c>
      <c r="B21266" t="s">
        <v>326</v>
      </c>
      <c r="C21266" t="s">
        <v>403</v>
      </c>
      <c r="D21266" t="s">
        <v>1265</v>
      </c>
      <c r="E21266" t="s">
        <v>31</v>
      </c>
      <c r="F21266">
        <v>8948</v>
      </c>
      <c r="G21266">
        <v>5743</v>
      </c>
      <c r="H21266">
        <v>0.64181940098346002</v>
      </c>
      <c r="I21266" t="str">
        <f>VLOOKUP($B21266&amp;$E21266,'Employee List'!$A:$E,5,0)</f>
        <v>E-1401</v>
      </c>
    </row>
    <row r="21267" spans="1:9" x14ac:dyDescent="0.35">
      <c r="A21267" t="s">
        <v>1257</v>
      </c>
      <c r="B21267" t="s">
        <v>326</v>
      </c>
      <c r="C21267" t="s">
        <v>403</v>
      </c>
      <c r="D21267" t="s">
        <v>1260</v>
      </c>
      <c r="E21267" t="s">
        <v>29</v>
      </c>
      <c r="F21267">
        <v>54613</v>
      </c>
      <c r="G21267">
        <v>58528</v>
      </c>
      <c r="H21267">
        <v>1.071686228553641</v>
      </c>
      <c r="I21267" t="str">
        <f>VLOOKUP($B21267&amp;$E21267,'Employee List'!$A:$E,5,0)</f>
        <v>E-1401</v>
      </c>
    </row>
    <row r="21268" spans="1:9" x14ac:dyDescent="0.35">
      <c r="A21268" t="s">
        <v>1257</v>
      </c>
      <c r="B21268" t="s">
        <v>326</v>
      </c>
      <c r="C21268" t="s">
        <v>403</v>
      </c>
      <c r="D21268" t="s">
        <v>1260</v>
      </c>
      <c r="E21268" t="s">
        <v>30</v>
      </c>
      <c r="F21268">
        <v>56354</v>
      </c>
      <c r="G21268">
        <v>96324</v>
      </c>
      <c r="H21268">
        <v>1.7092664229690884</v>
      </c>
      <c r="I21268" t="str">
        <f>VLOOKUP($B21268&amp;$E21268,'Employee List'!$A:$E,5,0)</f>
        <v>E-1401</v>
      </c>
    </row>
    <row r="21269" spans="1:9" x14ac:dyDescent="0.35">
      <c r="A21269" t="s">
        <v>1257</v>
      </c>
      <c r="B21269" t="s">
        <v>326</v>
      </c>
      <c r="C21269" t="s">
        <v>403</v>
      </c>
      <c r="D21269" t="s">
        <v>1260</v>
      </c>
      <c r="E21269" t="s">
        <v>31</v>
      </c>
      <c r="F21269">
        <v>61636</v>
      </c>
      <c r="G21269">
        <v>101991</v>
      </c>
      <c r="H21269">
        <v>1.6547310013628398</v>
      </c>
      <c r="I21269" t="str">
        <f>VLOOKUP($B21269&amp;$E21269,'Employee List'!$A:$E,5,0)</f>
        <v>E-1401</v>
      </c>
    </row>
    <row r="21270" spans="1:9" x14ac:dyDescent="0.35">
      <c r="A21270" t="s">
        <v>1257</v>
      </c>
      <c r="B21270" t="s">
        <v>326</v>
      </c>
      <c r="C21270" t="s">
        <v>403</v>
      </c>
      <c r="D21270" t="s">
        <v>1261</v>
      </c>
      <c r="E21270" t="s">
        <v>29</v>
      </c>
      <c r="F21270">
        <v>94340</v>
      </c>
      <c r="G21270">
        <v>52998</v>
      </c>
      <c r="H21270">
        <v>0.56177655289378847</v>
      </c>
      <c r="I21270" t="str">
        <f>VLOOKUP($B21270&amp;$E21270,'Employee List'!$A:$E,5,0)</f>
        <v>E-1401</v>
      </c>
    </row>
    <row r="21271" spans="1:9" x14ac:dyDescent="0.35">
      <c r="A21271" t="s">
        <v>1257</v>
      </c>
      <c r="B21271" t="s">
        <v>326</v>
      </c>
      <c r="C21271" t="s">
        <v>403</v>
      </c>
      <c r="D21271" t="s">
        <v>1261</v>
      </c>
      <c r="E21271" t="s">
        <v>30</v>
      </c>
      <c r="F21271">
        <v>95346</v>
      </c>
      <c r="G21271">
        <v>79293</v>
      </c>
      <c r="H21271">
        <v>0.83163425838524951</v>
      </c>
      <c r="I21271" t="str">
        <f>VLOOKUP($B21271&amp;$E21271,'Employee List'!$A:$E,5,0)</f>
        <v>E-1401</v>
      </c>
    </row>
    <row r="21272" spans="1:9" x14ac:dyDescent="0.35">
      <c r="A21272" t="s">
        <v>1257</v>
      </c>
      <c r="B21272" t="s">
        <v>326</v>
      </c>
      <c r="C21272" t="s">
        <v>403</v>
      </c>
      <c r="D21272" t="s">
        <v>1261</v>
      </c>
      <c r="E21272" t="s">
        <v>31</v>
      </c>
      <c r="F21272">
        <v>95256</v>
      </c>
      <c r="G21272">
        <v>89018</v>
      </c>
      <c r="H21272">
        <v>0.93451331149743844</v>
      </c>
      <c r="I21272" t="str">
        <f>VLOOKUP($B21272&amp;$E21272,'Employee List'!$A:$E,5,0)</f>
        <v>E-1401</v>
      </c>
    </row>
    <row r="21273" spans="1:9" x14ac:dyDescent="0.35">
      <c r="A21273" t="s">
        <v>1257</v>
      </c>
      <c r="B21273" t="s">
        <v>326</v>
      </c>
      <c r="C21273" t="s">
        <v>403</v>
      </c>
      <c r="D21273" t="s">
        <v>1266</v>
      </c>
      <c r="E21273" t="s">
        <v>29</v>
      </c>
      <c r="F21273">
        <v>43311</v>
      </c>
      <c r="G21273">
        <v>30134</v>
      </c>
      <c r="H21273">
        <v>0.69575858326983908</v>
      </c>
      <c r="I21273" t="str">
        <f>VLOOKUP($B21273&amp;$E21273,'Employee List'!$A:$E,5,0)</f>
        <v>E-1401</v>
      </c>
    </row>
    <row r="21274" spans="1:9" x14ac:dyDescent="0.35">
      <c r="A21274" t="s">
        <v>1257</v>
      </c>
      <c r="B21274" t="s">
        <v>326</v>
      </c>
      <c r="C21274" t="s">
        <v>403</v>
      </c>
      <c r="D21274" t="s">
        <v>1266</v>
      </c>
      <c r="E21274" t="s">
        <v>30</v>
      </c>
      <c r="F21274">
        <v>42260</v>
      </c>
      <c r="G21274">
        <v>19871</v>
      </c>
      <c r="H21274">
        <v>0.47020823473734025</v>
      </c>
      <c r="I21274" t="str">
        <f>VLOOKUP($B21274&amp;$E21274,'Employee List'!$A:$E,5,0)</f>
        <v>E-1401</v>
      </c>
    </row>
    <row r="21275" spans="1:9" x14ac:dyDescent="0.35">
      <c r="A21275" t="s">
        <v>1257</v>
      </c>
      <c r="B21275" t="s">
        <v>326</v>
      </c>
      <c r="C21275" t="s">
        <v>403</v>
      </c>
      <c r="D21275" t="s">
        <v>1266</v>
      </c>
      <c r="E21275" t="s">
        <v>31</v>
      </c>
      <c r="F21275">
        <v>45301</v>
      </c>
      <c r="G21275">
        <v>26411</v>
      </c>
      <c r="H21275">
        <v>0.58301141255159927</v>
      </c>
      <c r="I21275" t="str">
        <f>VLOOKUP($B21275&amp;$E21275,'Employee List'!$A:$E,5,0)</f>
        <v>E-1401</v>
      </c>
    </row>
    <row r="21276" spans="1:9" x14ac:dyDescent="0.35">
      <c r="A21276" t="s">
        <v>1257</v>
      </c>
      <c r="B21276" t="s">
        <v>326</v>
      </c>
      <c r="C21276" t="s">
        <v>403</v>
      </c>
      <c r="D21276" t="s">
        <v>1267</v>
      </c>
      <c r="E21276" t="s">
        <v>29</v>
      </c>
      <c r="F21276">
        <v>22071</v>
      </c>
      <c r="G21276">
        <v>13480</v>
      </c>
      <c r="H21276">
        <v>0.6107561959131893</v>
      </c>
      <c r="I21276" t="str">
        <f>VLOOKUP($B21276&amp;$E21276,'Employee List'!$A:$E,5,0)</f>
        <v>E-1401</v>
      </c>
    </row>
    <row r="21277" spans="1:9" x14ac:dyDescent="0.35">
      <c r="A21277" t="s">
        <v>1257</v>
      </c>
      <c r="B21277" t="s">
        <v>326</v>
      </c>
      <c r="C21277" t="s">
        <v>403</v>
      </c>
      <c r="D21277" t="s">
        <v>1267</v>
      </c>
      <c r="E21277" t="s">
        <v>30</v>
      </c>
      <c r="F21277">
        <v>21917</v>
      </c>
      <c r="G21277">
        <v>19271</v>
      </c>
      <c r="H21277">
        <v>0.87927179814755674</v>
      </c>
      <c r="I21277" t="str">
        <f>VLOOKUP($B21277&amp;$E21277,'Employee List'!$A:$E,5,0)</f>
        <v>E-1401</v>
      </c>
    </row>
    <row r="21278" spans="1:9" x14ac:dyDescent="0.35">
      <c r="A21278" t="s">
        <v>1257</v>
      </c>
      <c r="B21278" t="s">
        <v>326</v>
      </c>
      <c r="C21278" t="s">
        <v>403</v>
      </c>
      <c r="D21278" t="s">
        <v>1267</v>
      </c>
      <c r="E21278" t="s">
        <v>31</v>
      </c>
      <c r="F21278">
        <v>22474</v>
      </c>
      <c r="G21278">
        <v>15272</v>
      </c>
      <c r="H21278">
        <v>0.67954080270534845</v>
      </c>
      <c r="I21278" t="str">
        <f>VLOOKUP($B21278&amp;$E21278,'Employee List'!$A:$E,5,0)</f>
        <v>E-1401</v>
      </c>
    </row>
    <row r="21279" spans="1:9" x14ac:dyDescent="0.35">
      <c r="A21279" t="s">
        <v>1257</v>
      </c>
      <c r="B21279" t="s">
        <v>326</v>
      </c>
      <c r="C21279" t="s">
        <v>403</v>
      </c>
      <c r="D21279" t="s">
        <v>1268</v>
      </c>
      <c r="E21279" t="s">
        <v>29</v>
      </c>
      <c r="F21279">
        <v>14252</v>
      </c>
      <c r="G21279">
        <v>11920</v>
      </c>
      <c r="H21279">
        <v>0.83637384226775191</v>
      </c>
      <c r="I21279" t="str">
        <f>VLOOKUP($B21279&amp;$E21279,'Employee List'!$A:$E,5,0)</f>
        <v>E-1401</v>
      </c>
    </row>
    <row r="21280" spans="1:9" x14ac:dyDescent="0.35">
      <c r="A21280" t="s">
        <v>1257</v>
      </c>
      <c r="B21280" t="s">
        <v>326</v>
      </c>
      <c r="C21280" t="s">
        <v>403</v>
      </c>
      <c r="D21280" t="s">
        <v>1268</v>
      </c>
      <c r="E21280" t="s">
        <v>30</v>
      </c>
      <c r="F21280">
        <v>14140</v>
      </c>
      <c r="G21280">
        <v>14344</v>
      </c>
      <c r="H21280">
        <v>1.0144271570014145</v>
      </c>
      <c r="I21280" t="str">
        <f>VLOOKUP($B21280&amp;$E21280,'Employee List'!$A:$E,5,0)</f>
        <v>E-1401</v>
      </c>
    </row>
    <row r="21281" spans="1:9" x14ac:dyDescent="0.35">
      <c r="A21281" t="s">
        <v>1257</v>
      </c>
      <c r="B21281" t="s">
        <v>326</v>
      </c>
      <c r="C21281" t="s">
        <v>403</v>
      </c>
      <c r="D21281" t="s">
        <v>1268</v>
      </c>
      <c r="E21281" t="s">
        <v>31</v>
      </c>
      <c r="F21281">
        <v>10615</v>
      </c>
      <c r="G21281">
        <v>11240</v>
      </c>
      <c r="H21281">
        <v>1.0588789448893077</v>
      </c>
      <c r="I21281" t="str">
        <f>VLOOKUP($B21281&amp;$E21281,'Employee List'!$A:$E,5,0)</f>
        <v>E-1401</v>
      </c>
    </row>
    <row r="21282" spans="1:9" x14ac:dyDescent="0.35">
      <c r="A21282" t="s">
        <v>1257</v>
      </c>
      <c r="B21282" t="s">
        <v>326</v>
      </c>
      <c r="C21282" t="s">
        <v>403</v>
      </c>
      <c r="D21282" t="s">
        <v>1269</v>
      </c>
      <c r="E21282" t="s">
        <v>29</v>
      </c>
      <c r="F21282">
        <v>1426</v>
      </c>
      <c r="G21282">
        <v>1352</v>
      </c>
      <c r="H21282">
        <v>0.94810659186535762</v>
      </c>
      <c r="I21282" t="str">
        <f>VLOOKUP($B21282&amp;$E21282,'Employee List'!$A:$E,5,0)</f>
        <v>E-1401</v>
      </c>
    </row>
    <row r="21283" spans="1:9" x14ac:dyDescent="0.35">
      <c r="A21283" t="s">
        <v>1257</v>
      </c>
      <c r="B21283" t="s">
        <v>326</v>
      </c>
      <c r="C21283" t="s">
        <v>403</v>
      </c>
      <c r="D21283" t="s">
        <v>1269</v>
      </c>
      <c r="E21283" t="s">
        <v>30</v>
      </c>
      <c r="F21283">
        <v>1684</v>
      </c>
      <c r="G21283">
        <v>2300</v>
      </c>
      <c r="H21283">
        <v>1.3657957244655583</v>
      </c>
      <c r="I21283" t="str">
        <f>VLOOKUP($B21283&amp;$E21283,'Employee List'!$A:$E,5,0)</f>
        <v>E-1401</v>
      </c>
    </row>
    <row r="21284" spans="1:9" x14ac:dyDescent="0.35">
      <c r="A21284" t="s">
        <v>1257</v>
      </c>
      <c r="B21284" t="s">
        <v>326</v>
      </c>
      <c r="C21284" t="s">
        <v>403</v>
      </c>
      <c r="D21284" t="s">
        <v>1269</v>
      </c>
      <c r="E21284" t="s">
        <v>31</v>
      </c>
      <c r="F21284">
        <v>3503</v>
      </c>
      <c r="G21284">
        <v>5777</v>
      </c>
      <c r="H21284">
        <v>1.6491578646874108</v>
      </c>
      <c r="I21284" t="str">
        <f>VLOOKUP($B21284&amp;$E21284,'Employee List'!$A:$E,5,0)</f>
        <v>E-1401</v>
      </c>
    </row>
    <row r="21285" spans="1:9" x14ac:dyDescent="0.35">
      <c r="A21285" t="s">
        <v>1257</v>
      </c>
      <c r="B21285" t="s">
        <v>326</v>
      </c>
      <c r="C21285" t="s">
        <v>403</v>
      </c>
      <c r="D21285" t="s">
        <v>1270</v>
      </c>
      <c r="E21285" t="s">
        <v>29</v>
      </c>
      <c r="F21285">
        <v>3807</v>
      </c>
      <c r="G21285">
        <v>1318</v>
      </c>
      <c r="H21285">
        <v>0.34620436038875757</v>
      </c>
      <c r="I21285" t="str">
        <f>VLOOKUP($B21285&amp;$E21285,'Employee List'!$A:$E,5,0)</f>
        <v>E-1401</v>
      </c>
    </row>
    <row r="21286" spans="1:9" x14ac:dyDescent="0.35">
      <c r="A21286" t="s">
        <v>1257</v>
      </c>
      <c r="B21286" t="s">
        <v>326</v>
      </c>
      <c r="C21286" t="s">
        <v>403</v>
      </c>
      <c r="D21286" t="s">
        <v>1270</v>
      </c>
      <c r="E21286" t="s">
        <v>30</v>
      </c>
      <c r="F21286">
        <v>5027</v>
      </c>
      <c r="G21286">
        <v>4755</v>
      </c>
      <c r="H21286">
        <v>0.94589218221603344</v>
      </c>
      <c r="I21286" t="str">
        <f>VLOOKUP($B21286&amp;$E21286,'Employee List'!$A:$E,5,0)</f>
        <v>E-1401</v>
      </c>
    </row>
    <row r="21287" spans="1:9" x14ac:dyDescent="0.35">
      <c r="A21287" t="s">
        <v>1257</v>
      </c>
      <c r="B21287" t="s">
        <v>326</v>
      </c>
      <c r="C21287" t="s">
        <v>403</v>
      </c>
      <c r="D21287" t="s">
        <v>1270</v>
      </c>
      <c r="E21287" t="s">
        <v>31</v>
      </c>
      <c r="F21287">
        <v>2574</v>
      </c>
      <c r="G21287">
        <v>1852</v>
      </c>
      <c r="H21287">
        <v>0.71950271950271949</v>
      </c>
      <c r="I21287" t="str">
        <f>VLOOKUP($B21287&amp;$E21287,'Employee List'!$A:$E,5,0)</f>
        <v>E-1401</v>
      </c>
    </row>
    <row r="21288" spans="1:9" x14ac:dyDescent="0.35">
      <c r="A21288" t="s">
        <v>1257</v>
      </c>
      <c r="B21288" t="s">
        <v>326</v>
      </c>
      <c r="C21288" t="s">
        <v>403</v>
      </c>
      <c r="D21288" t="s">
        <v>1271</v>
      </c>
      <c r="E21288" t="s">
        <v>29</v>
      </c>
      <c r="F21288">
        <v>22104</v>
      </c>
      <c r="G21288">
        <v>19371</v>
      </c>
      <c r="H21288">
        <v>0.87635722041259501</v>
      </c>
      <c r="I21288" t="str">
        <f>VLOOKUP($B21288&amp;$E21288,'Employee List'!$A:$E,5,0)</f>
        <v>E-1401</v>
      </c>
    </row>
    <row r="21289" spans="1:9" x14ac:dyDescent="0.35">
      <c r="A21289" t="s">
        <v>1257</v>
      </c>
      <c r="B21289" t="s">
        <v>326</v>
      </c>
      <c r="C21289" t="s">
        <v>403</v>
      </c>
      <c r="D21289" t="s">
        <v>1271</v>
      </c>
      <c r="E21289" t="s">
        <v>30</v>
      </c>
      <c r="F21289">
        <v>23819</v>
      </c>
      <c r="G21289">
        <v>10768</v>
      </c>
      <c r="H21289">
        <v>0.4520760737226584</v>
      </c>
      <c r="I21289" t="str">
        <f>VLOOKUP($B21289&amp;$E21289,'Employee List'!$A:$E,5,0)</f>
        <v>E-1401</v>
      </c>
    </row>
    <row r="21290" spans="1:9" x14ac:dyDescent="0.35">
      <c r="A21290" t="s">
        <v>1257</v>
      </c>
      <c r="B21290" t="s">
        <v>326</v>
      </c>
      <c r="C21290" t="s">
        <v>403</v>
      </c>
      <c r="D21290" t="s">
        <v>1271</v>
      </c>
      <c r="E21290" t="s">
        <v>31</v>
      </c>
      <c r="F21290">
        <v>21941</v>
      </c>
      <c r="G21290">
        <v>21450</v>
      </c>
      <c r="H21290">
        <v>0.97762180392871789</v>
      </c>
      <c r="I21290" t="str">
        <f>VLOOKUP($B21290&amp;$E21290,'Employee List'!$A:$E,5,0)</f>
        <v>E-1401</v>
      </c>
    </row>
    <row r="21291" spans="1:9" x14ac:dyDescent="0.35">
      <c r="A21291" t="s">
        <v>1257</v>
      </c>
      <c r="B21291" t="s">
        <v>326</v>
      </c>
      <c r="C21291" t="s">
        <v>403</v>
      </c>
      <c r="D21291" t="s">
        <v>1258</v>
      </c>
      <c r="E21291" t="s">
        <v>29</v>
      </c>
      <c r="F21291">
        <v>98468</v>
      </c>
      <c r="G21291">
        <v>70804</v>
      </c>
      <c r="H21291">
        <v>0.71905593695413739</v>
      </c>
      <c r="I21291" t="str">
        <f>VLOOKUP($B21291&amp;$E21291,'Employee List'!$A:$E,5,0)</f>
        <v>E-1401</v>
      </c>
    </row>
    <row r="21292" spans="1:9" x14ac:dyDescent="0.35">
      <c r="A21292" t="s">
        <v>1257</v>
      </c>
      <c r="B21292" t="s">
        <v>326</v>
      </c>
      <c r="C21292" t="s">
        <v>403</v>
      </c>
      <c r="D21292" t="s">
        <v>1258</v>
      </c>
      <c r="E21292" t="s">
        <v>30</v>
      </c>
      <c r="F21292">
        <v>94602</v>
      </c>
      <c r="G21292">
        <v>55584</v>
      </c>
      <c r="H21292">
        <v>0.58755628845056129</v>
      </c>
      <c r="I21292" t="str">
        <f>VLOOKUP($B21292&amp;$E21292,'Employee List'!$A:$E,5,0)</f>
        <v>E-1401</v>
      </c>
    </row>
    <row r="21293" spans="1:9" x14ac:dyDescent="0.35">
      <c r="A21293" t="s">
        <v>1257</v>
      </c>
      <c r="B21293" t="s">
        <v>326</v>
      </c>
      <c r="C21293" t="s">
        <v>403</v>
      </c>
      <c r="D21293" t="s">
        <v>1258</v>
      </c>
      <c r="E21293" t="s">
        <v>31</v>
      </c>
      <c r="F21293">
        <v>92147</v>
      </c>
      <c r="G21293">
        <v>61123</v>
      </c>
      <c r="H21293">
        <v>0.66332056388162397</v>
      </c>
      <c r="I21293" t="str">
        <f>VLOOKUP($B21293&amp;$E21293,'Employee List'!$A:$E,5,0)</f>
        <v>E-1401</v>
      </c>
    </row>
    <row r="21294" spans="1:9" x14ac:dyDescent="0.35">
      <c r="A21294" t="s">
        <v>1257</v>
      </c>
      <c r="B21294" t="s">
        <v>326</v>
      </c>
      <c r="C21294" t="s">
        <v>403</v>
      </c>
      <c r="D21294" t="s">
        <v>1272</v>
      </c>
      <c r="E21294" t="s">
        <v>29</v>
      </c>
      <c r="F21294">
        <v>17545</v>
      </c>
      <c r="G21294">
        <v>15642</v>
      </c>
      <c r="H21294">
        <v>0.89153605015673976</v>
      </c>
      <c r="I21294" t="str">
        <f>VLOOKUP($B21294&amp;$E21294,'Employee List'!$A:$E,5,0)</f>
        <v>E-1401</v>
      </c>
    </row>
    <row r="21295" spans="1:9" x14ac:dyDescent="0.35">
      <c r="A21295" t="s">
        <v>1257</v>
      </c>
      <c r="B21295" t="s">
        <v>326</v>
      </c>
      <c r="C21295" t="s">
        <v>403</v>
      </c>
      <c r="D21295" t="s">
        <v>1272</v>
      </c>
      <c r="E21295" t="s">
        <v>30</v>
      </c>
      <c r="F21295">
        <v>17400</v>
      </c>
      <c r="G21295">
        <v>8918</v>
      </c>
      <c r="H21295">
        <v>0.51252873563218393</v>
      </c>
      <c r="I21295" t="str">
        <f>VLOOKUP($B21295&amp;$E21295,'Employee List'!$A:$E,5,0)</f>
        <v>E-1401</v>
      </c>
    </row>
    <row r="21296" spans="1:9" x14ac:dyDescent="0.35">
      <c r="A21296" t="s">
        <v>1257</v>
      </c>
      <c r="B21296" t="s">
        <v>326</v>
      </c>
      <c r="C21296" t="s">
        <v>403</v>
      </c>
      <c r="D21296" t="s">
        <v>1272</v>
      </c>
      <c r="E21296" t="s">
        <v>31</v>
      </c>
      <c r="F21296">
        <v>18792</v>
      </c>
      <c r="G21296">
        <v>21419</v>
      </c>
      <c r="H21296">
        <v>1.1397935291613452</v>
      </c>
      <c r="I21296" t="str">
        <f>VLOOKUP($B21296&amp;$E21296,'Employee List'!$A:$E,5,0)</f>
        <v>E-1401</v>
      </c>
    </row>
    <row r="21297" spans="1:9" x14ac:dyDescent="0.35">
      <c r="A21297" t="s">
        <v>1257</v>
      </c>
      <c r="B21297" t="s">
        <v>326</v>
      </c>
      <c r="C21297" t="s">
        <v>403</v>
      </c>
      <c r="D21297" t="s">
        <v>1259</v>
      </c>
      <c r="E21297" t="s">
        <v>29</v>
      </c>
      <c r="F21297">
        <v>17582</v>
      </c>
      <c r="G21297">
        <v>16876</v>
      </c>
      <c r="H21297">
        <v>0.95984529632578774</v>
      </c>
      <c r="I21297" t="str">
        <f>VLOOKUP($B21297&amp;$E21297,'Employee List'!$A:$E,5,0)</f>
        <v>E-1401</v>
      </c>
    </row>
    <row r="21298" spans="1:9" x14ac:dyDescent="0.35">
      <c r="A21298" t="s">
        <v>1257</v>
      </c>
      <c r="B21298" t="s">
        <v>326</v>
      </c>
      <c r="C21298" t="s">
        <v>403</v>
      </c>
      <c r="D21298" t="s">
        <v>1259</v>
      </c>
      <c r="E21298" t="s">
        <v>30</v>
      </c>
      <c r="F21298">
        <v>19632</v>
      </c>
      <c r="G21298">
        <v>9679</v>
      </c>
      <c r="H21298">
        <v>0.49302159739201307</v>
      </c>
      <c r="I21298" t="str">
        <f>VLOOKUP($B21298&amp;$E21298,'Employee List'!$A:$E,5,0)</f>
        <v>E-1401</v>
      </c>
    </row>
    <row r="21299" spans="1:9" x14ac:dyDescent="0.35">
      <c r="A21299" t="s">
        <v>1257</v>
      </c>
      <c r="B21299" t="s">
        <v>326</v>
      </c>
      <c r="C21299" t="s">
        <v>403</v>
      </c>
      <c r="D21299" t="s">
        <v>1259</v>
      </c>
      <c r="E21299" t="s">
        <v>31</v>
      </c>
      <c r="F21299">
        <v>20053</v>
      </c>
      <c r="G21299">
        <v>12564</v>
      </c>
      <c r="H21299">
        <v>0.62653966987483167</v>
      </c>
      <c r="I21299" t="str">
        <f>VLOOKUP($B21299&amp;$E21299,'Employee List'!$A:$E,5,0)</f>
        <v>E-1401</v>
      </c>
    </row>
    <row r="21300" spans="1:9" x14ac:dyDescent="0.35">
      <c r="A21300" t="s">
        <v>1257</v>
      </c>
      <c r="B21300" t="s">
        <v>326</v>
      </c>
      <c r="C21300" t="s">
        <v>403</v>
      </c>
      <c r="D21300" t="s">
        <v>1273</v>
      </c>
      <c r="E21300" t="s">
        <v>29</v>
      </c>
      <c r="F21300">
        <v>9666</v>
      </c>
      <c r="G21300">
        <v>6712</v>
      </c>
      <c r="H21300">
        <v>0.69439271673908542</v>
      </c>
      <c r="I21300" t="str">
        <f>VLOOKUP($B21300&amp;$E21300,'Employee List'!$A:$E,5,0)</f>
        <v>E-1401</v>
      </c>
    </row>
    <row r="21301" spans="1:9" x14ac:dyDescent="0.35">
      <c r="A21301" t="s">
        <v>1257</v>
      </c>
      <c r="B21301" t="s">
        <v>326</v>
      </c>
      <c r="C21301" t="s">
        <v>403</v>
      </c>
      <c r="D21301" t="s">
        <v>1273</v>
      </c>
      <c r="E21301" t="s">
        <v>30</v>
      </c>
      <c r="F21301">
        <v>9117</v>
      </c>
      <c r="G21301">
        <v>8138</v>
      </c>
      <c r="H21301">
        <v>0.89261818580673469</v>
      </c>
      <c r="I21301" t="str">
        <f>VLOOKUP($B21301&amp;$E21301,'Employee List'!$A:$E,5,0)</f>
        <v>E-1401</v>
      </c>
    </row>
    <row r="21302" spans="1:9" x14ac:dyDescent="0.35">
      <c r="A21302" t="s">
        <v>1257</v>
      </c>
      <c r="B21302" t="s">
        <v>326</v>
      </c>
      <c r="C21302" t="s">
        <v>403</v>
      </c>
      <c r="D21302" t="s">
        <v>1273</v>
      </c>
      <c r="E21302" t="s">
        <v>31</v>
      </c>
      <c r="F21302">
        <v>7353</v>
      </c>
      <c r="G21302">
        <v>8198</v>
      </c>
      <c r="H21302">
        <v>1.1149190806473548</v>
      </c>
      <c r="I21302" t="str">
        <f>VLOOKUP($B21302&amp;$E21302,'Employee List'!$A:$E,5,0)</f>
        <v>E-1401</v>
      </c>
    </row>
    <row r="21303" spans="1:9" x14ac:dyDescent="0.35">
      <c r="A21303" t="s">
        <v>1257</v>
      </c>
      <c r="B21303" t="s">
        <v>326</v>
      </c>
      <c r="C21303" t="s">
        <v>403</v>
      </c>
      <c r="D21303" t="s">
        <v>1275</v>
      </c>
      <c r="E21303" t="s">
        <v>29</v>
      </c>
      <c r="F21303">
        <v>18874</v>
      </c>
      <c r="G21303">
        <v>11049</v>
      </c>
      <c r="H21303">
        <v>0.58540849846349474</v>
      </c>
      <c r="I21303" t="str">
        <f>VLOOKUP($B21303&amp;$E21303,'Employee List'!$A:$E,5,0)</f>
        <v>E-1401</v>
      </c>
    </row>
    <row r="21304" spans="1:9" x14ac:dyDescent="0.35">
      <c r="A21304" t="s">
        <v>1257</v>
      </c>
      <c r="B21304" t="s">
        <v>326</v>
      </c>
      <c r="C21304" t="s">
        <v>403</v>
      </c>
      <c r="D21304" t="s">
        <v>1275</v>
      </c>
      <c r="E21304" t="s">
        <v>30</v>
      </c>
      <c r="F21304">
        <v>16946</v>
      </c>
      <c r="G21304">
        <v>24145</v>
      </c>
      <c r="H21304">
        <v>1.4248200165230733</v>
      </c>
      <c r="I21304" t="str">
        <f>VLOOKUP($B21304&amp;$E21304,'Employee List'!$A:$E,5,0)</f>
        <v>E-1401</v>
      </c>
    </row>
    <row r="21305" spans="1:9" x14ac:dyDescent="0.35">
      <c r="A21305" t="s">
        <v>1257</v>
      </c>
      <c r="B21305" t="s">
        <v>326</v>
      </c>
      <c r="C21305" t="s">
        <v>403</v>
      </c>
      <c r="D21305" t="s">
        <v>1275</v>
      </c>
      <c r="E21305" t="s">
        <v>31</v>
      </c>
      <c r="F21305">
        <v>17694</v>
      </c>
      <c r="G21305">
        <v>28058</v>
      </c>
      <c r="H21305">
        <v>1.585735277495196</v>
      </c>
      <c r="I21305" t="str">
        <f>VLOOKUP($B21305&amp;$E21305,'Employee List'!$A:$E,5,0)</f>
        <v>E-1401</v>
      </c>
    </row>
    <row r="21306" spans="1:9" x14ac:dyDescent="0.35">
      <c r="A21306" t="s">
        <v>1257</v>
      </c>
      <c r="B21306" t="s">
        <v>326</v>
      </c>
      <c r="C21306" t="s">
        <v>403</v>
      </c>
      <c r="D21306" t="s">
        <v>1276</v>
      </c>
      <c r="E21306" t="s">
        <v>29</v>
      </c>
      <c r="F21306">
        <v>4727</v>
      </c>
      <c r="G21306">
        <v>2696</v>
      </c>
      <c r="H21306">
        <v>0.57034059657287917</v>
      </c>
      <c r="I21306" t="str">
        <f>VLOOKUP($B21306&amp;$E21306,'Employee List'!$A:$E,5,0)</f>
        <v>E-1401</v>
      </c>
    </row>
    <row r="21307" spans="1:9" x14ac:dyDescent="0.35">
      <c r="A21307" t="s">
        <v>1257</v>
      </c>
      <c r="B21307" t="s">
        <v>326</v>
      </c>
      <c r="C21307" t="s">
        <v>403</v>
      </c>
      <c r="D21307" t="s">
        <v>1276</v>
      </c>
      <c r="E21307" t="s">
        <v>30</v>
      </c>
      <c r="F21307">
        <v>4593</v>
      </c>
      <c r="G21307">
        <v>5248</v>
      </c>
      <c r="H21307">
        <v>1.1426083170041368</v>
      </c>
      <c r="I21307" t="str">
        <f>VLOOKUP($B21307&amp;$E21307,'Employee List'!$A:$E,5,0)</f>
        <v>E-1401</v>
      </c>
    </row>
    <row r="21308" spans="1:9" x14ac:dyDescent="0.35">
      <c r="A21308" t="s">
        <v>1257</v>
      </c>
      <c r="B21308" t="s">
        <v>326</v>
      </c>
      <c r="C21308" t="s">
        <v>403</v>
      </c>
      <c r="D21308" t="s">
        <v>1276</v>
      </c>
      <c r="E21308" t="s">
        <v>31</v>
      </c>
      <c r="F21308">
        <v>3381</v>
      </c>
      <c r="G21308">
        <v>2684</v>
      </c>
      <c r="H21308">
        <v>0.79384797397219753</v>
      </c>
      <c r="I21308" t="str">
        <f>VLOOKUP($B21308&amp;$E21308,'Employee List'!$A:$E,5,0)</f>
        <v>E-1401</v>
      </c>
    </row>
    <row r="21309" spans="1:9" x14ac:dyDescent="0.35">
      <c r="A21309" t="s">
        <v>1257</v>
      </c>
      <c r="B21309" t="s">
        <v>326</v>
      </c>
      <c r="C21309" t="s">
        <v>403</v>
      </c>
      <c r="D21309" t="s">
        <v>1277</v>
      </c>
      <c r="E21309" t="s">
        <v>29</v>
      </c>
      <c r="F21309">
        <v>9949</v>
      </c>
      <c r="G21309">
        <v>3646</v>
      </c>
      <c r="H21309">
        <v>0.36646899185847825</v>
      </c>
      <c r="I21309" t="str">
        <f>VLOOKUP($B21309&amp;$E21309,'Employee List'!$A:$E,5,0)</f>
        <v>E-1401</v>
      </c>
    </row>
    <row r="21310" spans="1:9" x14ac:dyDescent="0.35">
      <c r="A21310" t="s">
        <v>1257</v>
      </c>
      <c r="B21310" t="s">
        <v>326</v>
      </c>
      <c r="C21310" t="s">
        <v>403</v>
      </c>
      <c r="D21310" t="s">
        <v>1277</v>
      </c>
      <c r="E21310" t="s">
        <v>30</v>
      </c>
      <c r="F21310">
        <v>8428</v>
      </c>
      <c r="G21310">
        <v>4853</v>
      </c>
      <c r="H21310">
        <v>0.57581869957285237</v>
      </c>
      <c r="I21310" t="str">
        <f>VLOOKUP($B21310&amp;$E21310,'Employee List'!$A:$E,5,0)</f>
        <v>E-1401</v>
      </c>
    </row>
    <row r="21311" spans="1:9" x14ac:dyDescent="0.35">
      <c r="A21311" t="s">
        <v>1257</v>
      </c>
      <c r="B21311" t="s">
        <v>326</v>
      </c>
      <c r="C21311" t="s">
        <v>403</v>
      </c>
      <c r="D21311" t="s">
        <v>1277</v>
      </c>
      <c r="E21311" t="s">
        <v>31</v>
      </c>
      <c r="F21311">
        <v>8516</v>
      </c>
      <c r="G21311">
        <v>7486</v>
      </c>
      <c r="H21311">
        <v>0.8790511977454204</v>
      </c>
      <c r="I21311" t="str">
        <f>VLOOKUP($B21311&amp;$E21311,'Employee List'!$A:$E,5,0)</f>
        <v>E-1401</v>
      </c>
    </row>
    <row r="21312" spans="1:9" x14ac:dyDescent="0.35">
      <c r="A21312" t="s">
        <v>1257</v>
      </c>
      <c r="B21312" t="s">
        <v>326</v>
      </c>
      <c r="C21312" t="s">
        <v>403</v>
      </c>
      <c r="D21312" t="s">
        <v>1278</v>
      </c>
      <c r="E21312" t="s">
        <v>29</v>
      </c>
      <c r="F21312">
        <v>4829</v>
      </c>
      <c r="G21312">
        <v>6121</v>
      </c>
      <c r="H21312">
        <v>1.2675502174363222</v>
      </c>
      <c r="I21312" t="str">
        <f>VLOOKUP($B21312&amp;$E21312,'Employee List'!$A:$E,5,0)</f>
        <v>E-1401</v>
      </c>
    </row>
    <row r="21313" spans="1:9" x14ac:dyDescent="0.35">
      <c r="A21313" t="s">
        <v>1257</v>
      </c>
      <c r="B21313" t="s">
        <v>326</v>
      </c>
      <c r="C21313" t="s">
        <v>403</v>
      </c>
      <c r="D21313" t="s">
        <v>1278</v>
      </c>
      <c r="E21313" t="s">
        <v>30</v>
      </c>
      <c r="F21313">
        <v>4214</v>
      </c>
      <c r="G21313">
        <v>3681</v>
      </c>
      <c r="H21313">
        <v>0.87351684859990508</v>
      </c>
      <c r="I21313" t="str">
        <f>VLOOKUP($B21313&amp;$E21313,'Employee List'!$A:$E,5,0)</f>
        <v>E-1401</v>
      </c>
    </row>
    <row r="21314" spans="1:9" x14ac:dyDescent="0.35">
      <c r="A21314" t="s">
        <v>1257</v>
      </c>
      <c r="B21314" t="s">
        <v>326</v>
      </c>
      <c r="C21314" t="s">
        <v>403</v>
      </c>
      <c r="D21314" t="s">
        <v>1278</v>
      </c>
      <c r="E21314" t="s">
        <v>31</v>
      </c>
      <c r="F21314">
        <v>6840</v>
      </c>
      <c r="G21314">
        <v>8101</v>
      </c>
      <c r="H21314">
        <v>1.1843567251461988</v>
      </c>
      <c r="I21314" t="str">
        <f>VLOOKUP($B21314&amp;$E21314,'Employee List'!$A:$E,5,0)</f>
        <v>E-1401</v>
      </c>
    </row>
    <row r="21315" spans="1:9" x14ac:dyDescent="0.35">
      <c r="A21315" t="s">
        <v>1257</v>
      </c>
      <c r="B21315" t="s">
        <v>326</v>
      </c>
      <c r="C21315" t="s">
        <v>403</v>
      </c>
      <c r="D21315" t="s">
        <v>1279</v>
      </c>
      <c r="E21315" t="s">
        <v>29</v>
      </c>
      <c r="F21315">
        <v>1900</v>
      </c>
      <c r="G21315">
        <v>3462</v>
      </c>
      <c r="H21315">
        <v>1.8221052631578947</v>
      </c>
      <c r="I21315" t="str">
        <f>VLOOKUP($B21315&amp;$E21315,'Employee List'!$A:$E,5,0)</f>
        <v>E-1401</v>
      </c>
    </row>
    <row r="21316" spans="1:9" x14ac:dyDescent="0.35">
      <c r="A21316" t="s">
        <v>1257</v>
      </c>
      <c r="B21316" t="s">
        <v>326</v>
      </c>
      <c r="C21316" t="s">
        <v>403</v>
      </c>
      <c r="D21316" t="s">
        <v>1279</v>
      </c>
      <c r="E21316" t="s">
        <v>30</v>
      </c>
      <c r="F21316">
        <v>3705</v>
      </c>
      <c r="G21316">
        <v>1412</v>
      </c>
      <c r="H21316">
        <v>0.38110661268556006</v>
      </c>
      <c r="I21316" t="str">
        <f>VLOOKUP($B21316&amp;$E21316,'Employee List'!$A:$E,5,0)</f>
        <v>E-1401</v>
      </c>
    </row>
    <row r="21317" spans="1:9" x14ac:dyDescent="0.35">
      <c r="A21317" t="s">
        <v>1257</v>
      </c>
      <c r="B21317" t="s">
        <v>326</v>
      </c>
      <c r="C21317" t="s">
        <v>403</v>
      </c>
      <c r="D21317" t="s">
        <v>1279</v>
      </c>
      <c r="E21317" t="s">
        <v>31</v>
      </c>
      <c r="F21317">
        <v>4849</v>
      </c>
      <c r="G21317">
        <v>1841</v>
      </c>
      <c r="H21317">
        <v>0.37966591049700971</v>
      </c>
      <c r="I21317" t="str">
        <f>VLOOKUP($B21317&amp;$E21317,'Employee List'!$A:$E,5,0)</f>
        <v>E-1401</v>
      </c>
    </row>
    <row r="21318" spans="1:9" x14ac:dyDescent="0.35">
      <c r="A21318" t="s">
        <v>1257</v>
      </c>
      <c r="B21318" t="s">
        <v>326</v>
      </c>
      <c r="C21318" t="s">
        <v>403</v>
      </c>
      <c r="D21318" t="s">
        <v>1280</v>
      </c>
      <c r="E21318" t="s">
        <v>29</v>
      </c>
      <c r="F21318">
        <v>35688</v>
      </c>
      <c r="G21318">
        <v>3266</v>
      </c>
      <c r="H21318">
        <v>9.1515355301501899E-2</v>
      </c>
      <c r="I21318" t="str">
        <f>VLOOKUP($B21318&amp;$E21318,'Employee List'!$A:$E,5,0)</f>
        <v>E-1401</v>
      </c>
    </row>
    <row r="21319" spans="1:9" x14ac:dyDescent="0.35">
      <c r="A21319" t="s">
        <v>1257</v>
      </c>
      <c r="B21319" t="s">
        <v>326</v>
      </c>
      <c r="C21319" t="s">
        <v>403</v>
      </c>
      <c r="D21319" t="s">
        <v>1280</v>
      </c>
      <c r="E21319" t="s">
        <v>30</v>
      </c>
      <c r="F21319">
        <v>35150</v>
      </c>
      <c r="G21319">
        <v>31731</v>
      </c>
      <c r="H21319">
        <v>0.90273115220483646</v>
      </c>
      <c r="I21319" t="str">
        <f>VLOOKUP($B21319&amp;$E21319,'Employee List'!$A:$E,5,0)</f>
        <v>E-1401</v>
      </c>
    </row>
    <row r="21320" spans="1:9" x14ac:dyDescent="0.35">
      <c r="A21320" t="s">
        <v>1257</v>
      </c>
      <c r="B21320" t="s">
        <v>326</v>
      </c>
      <c r="C21320" t="s">
        <v>403</v>
      </c>
      <c r="D21320" t="s">
        <v>1280</v>
      </c>
      <c r="E21320" t="s">
        <v>31</v>
      </c>
      <c r="F21320">
        <v>32851</v>
      </c>
      <c r="G21320">
        <v>4983</v>
      </c>
      <c r="H21320">
        <v>0.15168488021673618</v>
      </c>
      <c r="I21320" t="str">
        <f>VLOOKUP($B21320&amp;$E21320,'Employee List'!$A:$E,5,0)</f>
        <v>E-1401</v>
      </c>
    </row>
    <row r="21321" spans="1:9" x14ac:dyDescent="0.35">
      <c r="A21321" t="s">
        <v>1257</v>
      </c>
      <c r="B21321" t="s">
        <v>326</v>
      </c>
      <c r="C21321" t="s">
        <v>403</v>
      </c>
      <c r="D21321" t="s">
        <v>1262</v>
      </c>
      <c r="E21321" t="s">
        <v>29</v>
      </c>
      <c r="F21321">
        <v>31162</v>
      </c>
      <c r="G21321">
        <v>29407</v>
      </c>
      <c r="H21321">
        <v>0.94368140684166613</v>
      </c>
      <c r="I21321" t="str">
        <f>VLOOKUP($B21321&amp;$E21321,'Employee List'!$A:$E,5,0)</f>
        <v>E-1401</v>
      </c>
    </row>
    <row r="21322" spans="1:9" x14ac:dyDescent="0.35">
      <c r="A21322" t="s">
        <v>1257</v>
      </c>
      <c r="B21322" t="s">
        <v>326</v>
      </c>
      <c r="C21322" t="s">
        <v>403</v>
      </c>
      <c r="D21322" t="s">
        <v>1262</v>
      </c>
      <c r="E21322" t="s">
        <v>30</v>
      </c>
      <c r="F21322">
        <v>32310</v>
      </c>
      <c r="G21322">
        <v>28104</v>
      </c>
      <c r="H21322">
        <v>0.86982358402971216</v>
      </c>
      <c r="I21322" t="str">
        <f>VLOOKUP($B21322&amp;$E21322,'Employee List'!$A:$E,5,0)</f>
        <v>E-1401</v>
      </c>
    </row>
    <row r="21323" spans="1:9" x14ac:dyDescent="0.35">
      <c r="A21323" t="s">
        <v>1257</v>
      </c>
      <c r="B21323" t="s">
        <v>326</v>
      </c>
      <c r="C21323" t="s">
        <v>403</v>
      </c>
      <c r="D21323" t="s">
        <v>1262</v>
      </c>
      <c r="E21323" t="s">
        <v>31</v>
      </c>
      <c r="F21323">
        <v>32875</v>
      </c>
      <c r="G21323">
        <v>30693</v>
      </c>
      <c r="H21323">
        <v>0.93362737642585547</v>
      </c>
      <c r="I21323" t="str">
        <f>VLOOKUP($B21323&amp;$E21323,'Employee List'!$A:$E,5,0)</f>
        <v>E-1401</v>
      </c>
    </row>
    <row r="21324" spans="1:9" x14ac:dyDescent="0.35">
      <c r="A21324" t="s">
        <v>1257</v>
      </c>
      <c r="B21324" t="s">
        <v>326</v>
      </c>
      <c r="C21324" t="s">
        <v>403</v>
      </c>
      <c r="D21324" t="s">
        <v>1282</v>
      </c>
      <c r="E21324" t="s">
        <v>30</v>
      </c>
      <c r="F21324">
        <v>5590</v>
      </c>
      <c r="G21324">
        <v>1499</v>
      </c>
      <c r="H21324">
        <v>0.26815742397137748</v>
      </c>
      <c r="I21324" t="str">
        <f>VLOOKUP($B21324&amp;$E21324,'Employee List'!$A:$E,5,0)</f>
        <v>E-1401</v>
      </c>
    </row>
    <row r="21325" spans="1:9" x14ac:dyDescent="0.35">
      <c r="A21325" t="s">
        <v>1257</v>
      </c>
      <c r="B21325" t="s">
        <v>326</v>
      </c>
      <c r="C21325" t="s">
        <v>403</v>
      </c>
      <c r="D21325" t="s">
        <v>1282</v>
      </c>
      <c r="E21325" t="s">
        <v>31</v>
      </c>
      <c r="F21325">
        <v>4713</v>
      </c>
      <c r="G21325">
        <v>2219</v>
      </c>
      <c r="H21325">
        <v>0.4708253766178655</v>
      </c>
      <c r="I21325" t="str">
        <f>VLOOKUP($B21325&amp;$E21325,'Employee List'!$A:$E,5,0)</f>
        <v>E-1401</v>
      </c>
    </row>
    <row r="21326" spans="1:9" x14ac:dyDescent="0.35">
      <c r="A21326" t="s">
        <v>1257</v>
      </c>
      <c r="B21326" t="s">
        <v>326</v>
      </c>
      <c r="C21326" t="s">
        <v>403</v>
      </c>
      <c r="D21326" t="s">
        <v>1281</v>
      </c>
      <c r="E21326" t="s">
        <v>29</v>
      </c>
      <c r="F21326">
        <v>6220</v>
      </c>
      <c r="G21326">
        <v>3733</v>
      </c>
      <c r="H21326">
        <v>0.60016077170418003</v>
      </c>
      <c r="I21326" t="str">
        <f>VLOOKUP($B21326&amp;$E21326,'Employee List'!$A:$E,5,0)</f>
        <v>E-1401</v>
      </c>
    </row>
    <row r="21327" spans="1:9" x14ac:dyDescent="0.35">
      <c r="A21327" t="s">
        <v>1257</v>
      </c>
      <c r="B21327" t="s">
        <v>326</v>
      </c>
      <c r="C21327" t="s">
        <v>403</v>
      </c>
      <c r="D21327" t="s">
        <v>1281</v>
      </c>
      <c r="E21327" t="s">
        <v>30</v>
      </c>
      <c r="F21327">
        <v>6315</v>
      </c>
      <c r="G21327">
        <v>4081</v>
      </c>
      <c r="H21327">
        <v>0.64623911322248617</v>
      </c>
      <c r="I21327" t="str">
        <f>VLOOKUP($B21327&amp;$E21327,'Employee List'!$A:$E,5,0)</f>
        <v>E-1401</v>
      </c>
    </row>
    <row r="21328" spans="1:9" x14ac:dyDescent="0.35">
      <c r="A21328" t="s">
        <v>1257</v>
      </c>
      <c r="B21328" t="s">
        <v>326</v>
      </c>
      <c r="C21328" t="s">
        <v>403</v>
      </c>
      <c r="D21328" t="s">
        <v>1281</v>
      </c>
      <c r="E21328" t="s">
        <v>31</v>
      </c>
      <c r="F21328">
        <v>7337</v>
      </c>
      <c r="G21328">
        <v>2092</v>
      </c>
      <c r="H21328">
        <v>0.28513016219163145</v>
      </c>
      <c r="I21328" t="str">
        <f>VLOOKUP($B21328&amp;$E21328,'Employee List'!$A:$E,5,0)</f>
        <v>E-1401</v>
      </c>
    </row>
    <row r="21329" spans="1:9" x14ac:dyDescent="0.35">
      <c r="A21329" t="s">
        <v>1257</v>
      </c>
      <c r="B21329" t="s">
        <v>327</v>
      </c>
      <c r="C21329" t="s">
        <v>403</v>
      </c>
      <c r="D21329" t="s">
        <v>1274</v>
      </c>
      <c r="E21329" t="s">
        <v>29</v>
      </c>
      <c r="F21329">
        <v>20112</v>
      </c>
      <c r="G21329">
        <v>8242</v>
      </c>
      <c r="H21329">
        <v>0.40980509148766903</v>
      </c>
      <c r="I21329" t="str">
        <f>VLOOKUP($B21329&amp;$E21329,'Employee List'!$A:$E,5,0)</f>
        <v>E-1402</v>
      </c>
    </row>
    <row r="21330" spans="1:9" x14ac:dyDescent="0.35">
      <c r="A21330" t="s">
        <v>1257</v>
      </c>
      <c r="B21330" t="s">
        <v>327</v>
      </c>
      <c r="C21330" t="s">
        <v>403</v>
      </c>
      <c r="D21330" t="s">
        <v>1274</v>
      </c>
      <c r="E21330" t="s">
        <v>30</v>
      </c>
      <c r="F21330">
        <v>20418</v>
      </c>
      <c r="G21330">
        <v>5270</v>
      </c>
      <c r="H21330">
        <v>0.25810559310412379</v>
      </c>
      <c r="I21330" t="str">
        <f>VLOOKUP($B21330&amp;$E21330,'Employee List'!$A:$E,5,0)</f>
        <v>E-1402</v>
      </c>
    </row>
    <row r="21331" spans="1:9" x14ac:dyDescent="0.35">
      <c r="A21331" t="s">
        <v>1257</v>
      </c>
      <c r="B21331" t="s">
        <v>327</v>
      </c>
      <c r="C21331" t="s">
        <v>403</v>
      </c>
      <c r="D21331" t="s">
        <v>1274</v>
      </c>
      <c r="E21331" t="s">
        <v>31</v>
      </c>
      <c r="F21331">
        <v>22919</v>
      </c>
      <c r="G21331">
        <v>4823</v>
      </c>
      <c r="H21331">
        <v>0.21043675553034599</v>
      </c>
      <c r="I21331" t="str">
        <f>VLOOKUP($B21331&amp;$E21331,'Employee List'!$A:$E,5,0)</f>
        <v>E-1402</v>
      </c>
    </row>
    <row r="21332" spans="1:9" x14ac:dyDescent="0.35">
      <c r="A21332" t="s">
        <v>1257</v>
      </c>
      <c r="B21332" t="s">
        <v>327</v>
      </c>
      <c r="C21332" t="s">
        <v>403</v>
      </c>
      <c r="D21332" t="s">
        <v>1263</v>
      </c>
      <c r="E21332" t="s">
        <v>29</v>
      </c>
      <c r="F21332">
        <v>61077</v>
      </c>
      <c r="G21332">
        <v>66940</v>
      </c>
      <c r="H21332">
        <v>1.0959935818720632</v>
      </c>
      <c r="I21332" t="str">
        <f>VLOOKUP($B21332&amp;$E21332,'Employee List'!$A:$E,5,0)</f>
        <v>E-1402</v>
      </c>
    </row>
    <row r="21333" spans="1:9" x14ac:dyDescent="0.35">
      <c r="A21333" t="s">
        <v>1257</v>
      </c>
      <c r="B21333" t="s">
        <v>327</v>
      </c>
      <c r="C21333" t="s">
        <v>403</v>
      </c>
      <c r="D21333" t="s">
        <v>1263</v>
      </c>
      <c r="E21333" t="s">
        <v>30</v>
      </c>
      <c r="F21333">
        <v>61873</v>
      </c>
      <c r="G21333">
        <v>40589</v>
      </c>
      <c r="H21333">
        <v>0.65600504258723513</v>
      </c>
      <c r="I21333" t="str">
        <f>VLOOKUP($B21333&amp;$E21333,'Employee List'!$A:$E,5,0)</f>
        <v>E-1402</v>
      </c>
    </row>
    <row r="21334" spans="1:9" x14ac:dyDescent="0.35">
      <c r="A21334" t="s">
        <v>1257</v>
      </c>
      <c r="B21334" t="s">
        <v>327</v>
      </c>
      <c r="C21334" t="s">
        <v>403</v>
      </c>
      <c r="D21334" t="s">
        <v>1263</v>
      </c>
      <c r="E21334" t="s">
        <v>31</v>
      </c>
      <c r="F21334">
        <v>62669</v>
      </c>
      <c r="G21334">
        <v>105597</v>
      </c>
      <c r="H21334">
        <v>1.6849957714340424</v>
      </c>
      <c r="I21334" t="str">
        <f>VLOOKUP($B21334&amp;$E21334,'Employee List'!$A:$E,5,0)</f>
        <v>E-1402</v>
      </c>
    </row>
    <row r="21335" spans="1:9" x14ac:dyDescent="0.35">
      <c r="A21335" t="s">
        <v>1257</v>
      </c>
      <c r="B21335" t="s">
        <v>327</v>
      </c>
      <c r="C21335" t="s">
        <v>403</v>
      </c>
      <c r="D21335" t="s">
        <v>1264</v>
      </c>
      <c r="E21335" t="s">
        <v>29</v>
      </c>
      <c r="F21335">
        <v>62868</v>
      </c>
      <c r="G21335">
        <v>19470</v>
      </c>
      <c r="H21335">
        <v>0.30969650696697842</v>
      </c>
      <c r="I21335" t="str">
        <f>VLOOKUP($B21335&amp;$E21335,'Employee List'!$A:$E,5,0)</f>
        <v>E-1402</v>
      </c>
    </row>
    <row r="21336" spans="1:9" x14ac:dyDescent="0.35">
      <c r="A21336" t="s">
        <v>1257</v>
      </c>
      <c r="B21336" t="s">
        <v>327</v>
      </c>
      <c r="C21336" t="s">
        <v>403</v>
      </c>
      <c r="D21336" t="s">
        <v>1264</v>
      </c>
      <c r="E21336" t="s">
        <v>30</v>
      </c>
      <c r="F21336">
        <v>63232</v>
      </c>
      <c r="G21336">
        <v>34274</v>
      </c>
      <c r="H21336">
        <v>0.54203567813765186</v>
      </c>
      <c r="I21336" t="str">
        <f>VLOOKUP($B21336&amp;$E21336,'Employee List'!$A:$E,5,0)</f>
        <v>E-1402</v>
      </c>
    </row>
    <row r="21337" spans="1:9" x14ac:dyDescent="0.35">
      <c r="A21337" t="s">
        <v>1257</v>
      </c>
      <c r="B21337" t="s">
        <v>327</v>
      </c>
      <c r="C21337" t="s">
        <v>403</v>
      </c>
      <c r="D21337" t="s">
        <v>1264</v>
      </c>
      <c r="E21337" t="s">
        <v>31</v>
      </c>
      <c r="F21337">
        <v>64084</v>
      </c>
      <c r="G21337">
        <v>74436</v>
      </c>
      <c r="H21337">
        <v>1.1615379813994133</v>
      </c>
      <c r="I21337" t="str">
        <f>VLOOKUP($B21337&amp;$E21337,'Employee List'!$A:$E,5,0)</f>
        <v>E-1402</v>
      </c>
    </row>
    <row r="21338" spans="1:9" x14ac:dyDescent="0.35">
      <c r="A21338" t="s">
        <v>1257</v>
      </c>
      <c r="B21338" t="s">
        <v>327</v>
      </c>
      <c r="C21338" t="s">
        <v>403</v>
      </c>
      <c r="D21338" t="s">
        <v>1265</v>
      </c>
      <c r="E21338" t="s">
        <v>29</v>
      </c>
      <c r="F21338">
        <v>1922</v>
      </c>
      <c r="G21338">
        <v>2746</v>
      </c>
      <c r="H21338">
        <v>1.428720083246618</v>
      </c>
      <c r="I21338" t="str">
        <f>VLOOKUP($B21338&amp;$E21338,'Employee List'!$A:$E,5,0)</f>
        <v>E-1402</v>
      </c>
    </row>
    <row r="21339" spans="1:9" x14ac:dyDescent="0.35">
      <c r="A21339" t="s">
        <v>1257</v>
      </c>
      <c r="B21339" t="s">
        <v>327</v>
      </c>
      <c r="C21339" t="s">
        <v>403</v>
      </c>
      <c r="D21339" t="s">
        <v>1265</v>
      </c>
      <c r="E21339" t="s">
        <v>30</v>
      </c>
      <c r="F21339">
        <v>1869</v>
      </c>
      <c r="G21339">
        <v>3398</v>
      </c>
      <c r="H21339">
        <v>1.8180845371856609</v>
      </c>
      <c r="I21339" t="str">
        <f>VLOOKUP($B21339&amp;$E21339,'Employee List'!$A:$E,5,0)</f>
        <v>E-1402</v>
      </c>
    </row>
    <row r="21340" spans="1:9" x14ac:dyDescent="0.35">
      <c r="A21340" t="s">
        <v>1257</v>
      </c>
      <c r="B21340" t="s">
        <v>327</v>
      </c>
      <c r="C21340" t="s">
        <v>403</v>
      </c>
      <c r="D21340" t="s">
        <v>1265</v>
      </c>
      <c r="E21340" t="s">
        <v>31</v>
      </c>
      <c r="F21340">
        <v>3263</v>
      </c>
      <c r="G21340">
        <v>5503</v>
      </c>
      <c r="H21340">
        <v>1.6864848299111248</v>
      </c>
      <c r="I21340" t="str">
        <f>VLOOKUP($B21340&amp;$E21340,'Employee List'!$A:$E,5,0)</f>
        <v>E-1402</v>
      </c>
    </row>
    <row r="21341" spans="1:9" x14ac:dyDescent="0.35">
      <c r="A21341" t="s">
        <v>1257</v>
      </c>
      <c r="B21341" t="s">
        <v>327</v>
      </c>
      <c r="C21341" t="s">
        <v>403</v>
      </c>
      <c r="D21341" t="s">
        <v>1260</v>
      </c>
      <c r="E21341" t="s">
        <v>29</v>
      </c>
      <c r="F21341">
        <v>134072</v>
      </c>
      <c r="G21341">
        <v>100636</v>
      </c>
      <c r="H21341">
        <v>0.75061161167134072</v>
      </c>
      <c r="I21341" t="str">
        <f>VLOOKUP($B21341&amp;$E21341,'Employee List'!$A:$E,5,0)</f>
        <v>E-1402</v>
      </c>
    </row>
    <row r="21342" spans="1:9" x14ac:dyDescent="0.35">
      <c r="A21342" t="s">
        <v>1257</v>
      </c>
      <c r="B21342" t="s">
        <v>327</v>
      </c>
      <c r="C21342" t="s">
        <v>403</v>
      </c>
      <c r="D21342" t="s">
        <v>1260</v>
      </c>
      <c r="E21342" t="s">
        <v>30</v>
      </c>
      <c r="F21342">
        <v>130368</v>
      </c>
      <c r="G21342">
        <v>191733</v>
      </c>
      <c r="H21342">
        <v>1.470706001472754</v>
      </c>
      <c r="I21342" t="str">
        <f>VLOOKUP($B21342&amp;$E21342,'Employee List'!$A:$E,5,0)</f>
        <v>E-1402</v>
      </c>
    </row>
    <row r="21343" spans="1:9" x14ac:dyDescent="0.35">
      <c r="A21343" t="s">
        <v>1257</v>
      </c>
      <c r="B21343" t="s">
        <v>327</v>
      </c>
      <c r="C21343" t="s">
        <v>403</v>
      </c>
      <c r="D21343" t="s">
        <v>1260</v>
      </c>
      <c r="E21343" t="s">
        <v>31</v>
      </c>
      <c r="F21343">
        <v>152388</v>
      </c>
      <c r="G21343">
        <v>215971</v>
      </c>
      <c r="H21343">
        <v>1.4172441399585269</v>
      </c>
      <c r="I21343" t="str">
        <f>VLOOKUP($B21343&amp;$E21343,'Employee List'!$A:$E,5,0)</f>
        <v>E-1402</v>
      </c>
    </row>
    <row r="21344" spans="1:9" x14ac:dyDescent="0.35">
      <c r="A21344" t="s">
        <v>1257</v>
      </c>
      <c r="B21344" t="s">
        <v>327</v>
      </c>
      <c r="C21344" t="s">
        <v>403</v>
      </c>
      <c r="D21344" t="s">
        <v>1261</v>
      </c>
      <c r="E21344" t="s">
        <v>29</v>
      </c>
      <c r="F21344">
        <v>101704</v>
      </c>
      <c r="G21344">
        <v>38963</v>
      </c>
      <c r="H21344">
        <v>0.38310194289310157</v>
      </c>
      <c r="I21344" t="str">
        <f>VLOOKUP($B21344&amp;$E21344,'Employee List'!$A:$E,5,0)</f>
        <v>E-1402</v>
      </c>
    </row>
    <row r="21345" spans="1:9" x14ac:dyDescent="0.35">
      <c r="A21345" t="s">
        <v>1257</v>
      </c>
      <c r="B21345" t="s">
        <v>327</v>
      </c>
      <c r="C21345" t="s">
        <v>403</v>
      </c>
      <c r="D21345" t="s">
        <v>1261</v>
      </c>
      <c r="E21345" t="s">
        <v>30</v>
      </c>
      <c r="F21345">
        <v>105218</v>
      </c>
      <c r="G21345">
        <v>64205</v>
      </c>
      <c r="H21345">
        <v>0.61020927978102601</v>
      </c>
      <c r="I21345" t="str">
        <f>VLOOKUP($B21345&amp;$E21345,'Employee List'!$A:$E,5,0)</f>
        <v>E-1402</v>
      </c>
    </row>
    <row r="21346" spans="1:9" x14ac:dyDescent="0.35">
      <c r="A21346" t="s">
        <v>1257</v>
      </c>
      <c r="B21346" t="s">
        <v>327</v>
      </c>
      <c r="C21346" t="s">
        <v>403</v>
      </c>
      <c r="D21346" t="s">
        <v>1261</v>
      </c>
      <c r="E21346" t="s">
        <v>31</v>
      </c>
      <c r="F21346">
        <v>105775</v>
      </c>
      <c r="G21346">
        <v>73941</v>
      </c>
      <c r="H21346">
        <v>0.69904041597731037</v>
      </c>
      <c r="I21346" t="str">
        <f>VLOOKUP($B21346&amp;$E21346,'Employee List'!$A:$E,5,0)</f>
        <v>E-1402</v>
      </c>
    </row>
    <row r="21347" spans="1:9" x14ac:dyDescent="0.35">
      <c r="A21347" t="s">
        <v>1257</v>
      </c>
      <c r="B21347" t="s">
        <v>327</v>
      </c>
      <c r="C21347" t="s">
        <v>403</v>
      </c>
      <c r="D21347" t="s">
        <v>1266</v>
      </c>
      <c r="E21347" t="s">
        <v>29</v>
      </c>
      <c r="F21347">
        <v>30799</v>
      </c>
      <c r="G21347">
        <v>8949</v>
      </c>
      <c r="H21347">
        <v>0.29056138186304747</v>
      </c>
      <c r="I21347" t="str">
        <f>VLOOKUP($B21347&amp;$E21347,'Employee List'!$A:$E,5,0)</f>
        <v>E-1402</v>
      </c>
    </row>
    <row r="21348" spans="1:9" x14ac:dyDescent="0.35">
      <c r="A21348" t="s">
        <v>1257</v>
      </c>
      <c r="B21348" t="s">
        <v>327</v>
      </c>
      <c r="C21348" t="s">
        <v>403</v>
      </c>
      <c r="D21348" t="s">
        <v>1266</v>
      </c>
      <c r="E21348" t="s">
        <v>30</v>
      </c>
      <c r="F21348">
        <v>34996</v>
      </c>
      <c r="G21348">
        <v>12008</v>
      </c>
      <c r="H21348">
        <v>0.34312492856326438</v>
      </c>
      <c r="I21348" t="str">
        <f>VLOOKUP($B21348&amp;$E21348,'Employee List'!$A:$E,5,0)</f>
        <v>E-1402</v>
      </c>
    </row>
    <row r="21349" spans="1:9" x14ac:dyDescent="0.35">
      <c r="A21349" t="s">
        <v>1257</v>
      </c>
      <c r="B21349" t="s">
        <v>327</v>
      </c>
      <c r="C21349" t="s">
        <v>403</v>
      </c>
      <c r="D21349" t="s">
        <v>1266</v>
      </c>
      <c r="E21349" t="s">
        <v>31</v>
      </c>
      <c r="F21349">
        <v>33927</v>
      </c>
      <c r="G21349">
        <v>12332</v>
      </c>
      <c r="H21349">
        <v>0.36348630883956728</v>
      </c>
      <c r="I21349" t="str">
        <f>VLOOKUP($B21349&amp;$E21349,'Employee List'!$A:$E,5,0)</f>
        <v>E-1402</v>
      </c>
    </row>
    <row r="21350" spans="1:9" x14ac:dyDescent="0.35">
      <c r="A21350" t="s">
        <v>1257</v>
      </c>
      <c r="B21350" t="s">
        <v>327</v>
      </c>
      <c r="C21350" t="s">
        <v>403</v>
      </c>
      <c r="D21350" t="s">
        <v>1267</v>
      </c>
      <c r="E21350" t="s">
        <v>29</v>
      </c>
      <c r="F21350">
        <v>26848</v>
      </c>
      <c r="G21350">
        <v>11775</v>
      </c>
      <c r="H21350">
        <v>0.43858015494636471</v>
      </c>
      <c r="I21350" t="str">
        <f>VLOOKUP($B21350&amp;$E21350,'Employee List'!$A:$E,5,0)</f>
        <v>E-1402</v>
      </c>
    </row>
    <row r="21351" spans="1:9" x14ac:dyDescent="0.35">
      <c r="A21351" t="s">
        <v>1257</v>
      </c>
      <c r="B21351" t="s">
        <v>327</v>
      </c>
      <c r="C21351" t="s">
        <v>403</v>
      </c>
      <c r="D21351" t="s">
        <v>1267</v>
      </c>
      <c r="E21351" t="s">
        <v>30</v>
      </c>
      <c r="F21351">
        <v>28453</v>
      </c>
      <c r="G21351">
        <v>10636</v>
      </c>
      <c r="H21351">
        <v>0.37380944012933609</v>
      </c>
      <c r="I21351" t="str">
        <f>VLOOKUP($B21351&amp;$E21351,'Employee List'!$A:$E,5,0)</f>
        <v>E-1402</v>
      </c>
    </row>
    <row r="21352" spans="1:9" x14ac:dyDescent="0.35">
      <c r="A21352" t="s">
        <v>1257</v>
      </c>
      <c r="B21352" t="s">
        <v>327</v>
      </c>
      <c r="C21352" t="s">
        <v>403</v>
      </c>
      <c r="D21352" t="s">
        <v>1267</v>
      </c>
      <c r="E21352" t="s">
        <v>31</v>
      </c>
      <c r="F21352">
        <v>28456</v>
      </c>
      <c r="G21352">
        <v>14627</v>
      </c>
      <c r="H21352">
        <v>0.5140216474557211</v>
      </c>
      <c r="I21352" t="str">
        <f>VLOOKUP($B21352&amp;$E21352,'Employee List'!$A:$E,5,0)</f>
        <v>E-1402</v>
      </c>
    </row>
    <row r="21353" spans="1:9" x14ac:dyDescent="0.35">
      <c r="A21353" t="s">
        <v>1257</v>
      </c>
      <c r="B21353" t="s">
        <v>327</v>
      </c>
      <c r="C21353" t="s">
        <v>403</v>
      </c>
      <c r="D21353" t="s">
        <v>1268</v>
      </c>
      <c r="E21353" t="s">
        <v>29</v>
      </c>
      <c r="F21353">
        <v>15084</v>
      </c>
      <c r="G21353">
        <v>5726</v>
      </c>
      <c r="H21353">
        <v>0.37960753115884383</v>
      </c>
      <c r="I21353" t="str">
        <f>VLOOKUP($B21353&amp;$E21353,'Employee List'!$A:$E,5,0)</f>
        <v>E-1402</v>
      </c>
    </row>
    <row r="21354" spans="1:9" x14ac:dyDescent="0.35">
      <c r="A21354" t="s">
        <v>1257</v>
      </c>
      <c r="B21354" t="s">
        <v>327</v>
      </c>
      <c r="C21354" t="s">
        <v>403</v>
      </c>
      <c r="D21354" t="s">
        <v>1268</v>
      </c>
      <c r="E21354" t="s">
        <v>30</v>
      </c>
      <c r="F21354">
        <v>12312</v>
      </c>
      <c r="G21354">
        <v>3385</v>
      </c>
      <c r="H21354">
        <v>0.27493502274204029</v>
      </c>
      <c r="I21354" t="str">
        <f>VLOOKUP($B21354&amp;$E21354,'Employee List'!$A:$E,5,0)</f>
        <v>E-1402</v>
      </c>
    </row>
    <row r="21355" spans="1:9" x14ac:dyDescent="0.35">
      <c r="A21355" t="s">
        <v>1257</v>
      </c>
      <c r="B21355" t="s">
        <v>327</v>
      </c>
      <c r="C21355" t="s">
        <v>403</v>
      </c>
      <c r="D21355" t="s">
        <v>1268</v>
      </c>
      <c r="E21355" t="s">
        <v>31</v>
      </c>
      <c r="F21355">
        <v>11762</v>
      </c>
      <c r="G21355">
        <v>5387</v>
      </c>
      <c r="H21355">
        <v>0.45800034007821799</v>
      </c>
      <c r="I21355" t="str">
        <f>VLOOKUP($B21355&amp;$E21355,'Employee List'!$A:$E,5,0)</f>
        <v>E-1402</v>
      </c>
    </row>
    <row r="21356" spans="1:9" x14ac:dyDescent="0.35">
      <c r="A21356" t="s">
        <v>1257</v>
      </c>
      <c r="B21356" t="s">
        <v>327</v>
      </c>
      <c r="C21356" t="s">
        <v>403</v>
      </c>
      <c r="D21356" t="s">
        <v>1269</v>
      </c>
      <c r="E21356" t="s">
        <v>29</v>
      </c>
      <c r="F21356">
        <v>4649</v>
      </c>
      <c r="G21356">
        <v>3702</v>
      </c>
      <c r="H21356">
        <v>0.79630027963002792</v>
      </c>
      <c r="I21356" t="str">
        <f>VLOOKUP($B21356&amp;$E21356,'Employee List'!$A:$E,5,0)</f>
        <v>E-1402</v>
      </c>
    </row>
    <row r="21357" spans="1:9" x14ac:dyDescent="0.35">
      <c r="A21357" t="s">
        <v>1257</v>
      </c>
      <c r="B21357" t="s">
        <v>327</v>
      </c>
      <c r="C21357" t="s">
        <v>403</v>
      </c>
      <c r="D21357" t="s">
        <v>1269</v>
      </c>
      <c r="E21357" t="s">
        <v>30</v>
      </c>
      <c r="F21357">
        <v>4910</v>
      </c>
      <c r="G21357">
        <v>1639</v>
      </c>
      <c r="H21357">
        <v>0.33380855397148679</v>
      </c>
      <c r="I21357" t="str">
        <f>VLOOKUP($B21357&amp;$E21357,'Employee List'!$A:$E,5,0)</f>
        <v>E-1402</v>
      </c>
    </row>
    <row r="21358" spans="1:9" x14ac:dyDescent="0.35">
      <c r="A21358" t="s">
        <v>1257</v>
      </c>
      <c r="B21358" t="s">
        <v>327</v>
      </c>
      <c r="C21358" t="s">
        <v>403</v>
      </c>
      <c r="D21358" t="s">
        <v>1269</v>
      </c>
      <c r="E21358" t="s">
        <v>31</v>
      </c>
      <c r="F21358">
        <v>2030</v>
      </c>
      <c r="G21358">
        <v>3921</v>
      </c>
      <c r="H21358">
        <v>1.9315270935960591</v>
      </c>
      <c r="I21358" t="str">
        <f>VLOOKUP($B21358&amp;$E21358,'Employee List'!$A:$E,5,0)</f>
        <v>E-1402</v>
      </c>
    </row>
    <row r="21359" spans="1:9" x14ac:dyDescent="0.35">
      <c r="A21359" t="s">
        <v>1257</v>
      </c>
      <c r="B21359" t="s">
        <v>327</v>
      </c>
      <c r="C21359" t="s">
        <v>403</v>
      </c>
      <c r="D21359" t="s">
        <v>1270</v>
      </c>
      <c r="E21359" t="s">
        <v>29</v>
      </c>
      <c r="F21359">
        <v>4252</v>
      </c>
      <c r="G21359">
        <v>1904</v>
      </c>
      <c r="H21359">
        <v>0.44778927563499532</v>
      </c>
      <c r="I21359" t="str">
        <f>VLOOKUP($B21359&amp;$E21359,'Employee List'!$A:$E,5,0)</f>
        <v>E-1402</v>
      </c>
    </row>
    <row r="21360" spans="1:9" x14ac:dyDescent="0.35">
      <c r="A21360" t="s">
        <v>1257</v>
      </c>
      <c r="B21360" t="s">
        <v>327</v>
      </c>
      <c r="C21360" t="s">
        <v>403</v>
      </c>
      <c r="D21360" t="s">
        <v>1270</v>
      </c>
      <c r="E21360" t="s">
        <v>30</v>
      </c>
      <c r="F21360">
        <v>3229</v>
      </c>
      <c r="G21360">
        <v>1978</v>
      </c>
      <c r="H21360">
        <v>0.61257355218333853</v>
      </c>
      <c r="I21360" t="str">
        <f>VLOOKUP($B21360&amp;$E21360,'Employee List'!$A:$E,5,0)</f>
        <v>E-1402</v>
      </c>
    </row>
    <row r="21361" spans="1:9" x14ac:dyDescent="0.35">
      <c r="A21361" t="s">
        <v>1257</v>
      </c>
      <c r="B21361" t="s">
        <v>327</v>
      </c>
      <c r="C21361" t="s">
        <v>403</v>
      </c>
      <c r="D21361" t="s">
        <v>1270</v>
      </c>
      <c r="E21361" t="s">
        <v>31</v>
      </c>
      <c r="F21361">
        <v>3806</v>
      </c>
      <c r="G21361">
        <v>3942</v>
      </c>
      <c r="H21361">
        <v>1.0357330530740936</v>
      </c>
      <c r="I21361" t="str">
        <f>VLOOKUP($B21361&amp;$E21361,'Employee List'!$A:$E,5,0)</f>
        <v>E-1402</v>
      </c>
    </row>
    <row r="21362" spans="1:9" x14ac:dyDescent="0.35">
      <c r="A21362" t="s">
        <v>1257</v>
      </c>
      <c r="B21362" t="s">
        <v>327</v>
      </c>
      <c r="C21362" t="s">
        <v>403</v>
      </c>
      <c r="D21362" t="s">
        <v>1271</v>
      </c>
      <c r="E21362" t="s">
        <v>29</v>
      </c>
      <c r="F21362">
        <v>18199</v>
      </c>
      <c r="G21362">
        <v>6282</v>
      </c>
      <c r="H21362">
        <v>0.34518380130776416</v>
      </c>
      <c r="I21362" t="str">
        <f>VLOOKUP($B21362&amp;$E21362,'Employee List'!$A:$E,5,0)</f>
        <v>E-1402</v>
      </c>
    </row>
    <row r="21363" spans="1:9" x14ac:dyDescent="0.35">
      <c r="A21363" t="s">
        <v>1257</v>
      </c>
      <c r="B21363" t="s">
        <v>327</v>
      </c>
      <c r="C21363" t="s">
        <v>403</v>
      </c>
      <c r="D21363" t="s">
        <v>1271</v>
      </c>
      <c r="E21363" t="s">
        <v>30</v>
      </c>
      <c r="F21363">
        <v>20320</v>
      </c>
      <c r="G21363">
        <v>8396</v>
      </c>
      <c r="H21363">
        <v>0.41318897637795277</v>
      </c>
      <c r="I21363" t="str">
        <f>VLOOKUP($B21363&amp;$E21363,'Employee List'!$A:$E,5,0)</f>
        <v>E-1402</v>
      </c>
    </row>
    <row r="21364" spans="1:9" x14ac:dyDescent="0.35">
      <c r="A21364" t="s">
        <v>1257</v>
      </c>
      <c r="B21364" t="s">
        <v>327</v>
      </c>
      <c r="C21364" t="s">
        <v>403</v>
      </c>
      <c r="D21364" t="s">
        <v>1271</v>
      </c>
      <c r="E21364" t="s">
        <v>31</v>
      </c>
      <c r="F21364">
        <v>19668</v>
      </c>
      <c r="G21364">
        <v>6504</v>
      </c>
      <c r="H21364">
        <v>0.33068944478340451</v>
      </c>
      <c r="I21364" t="str">
        <f>VLOOKUP($B21364&amp;$E21364,'Employee List'!$A:$E,5,0)</f>
        <v>E-1402</v>
      </c>
    </row>
    <row r="21365" spans="1:9" x14ac:dyDescent="0.35">
      <c r="A21365" t="s">
        <v>1257</v>
      </c>
      <c r="B21365" t="s">
        <v>327</v>
      </c>
      <c r="C21365" t="s">
        <v>403</v>
      </c>
      <c r="D21365" t="s">
        <v>1258</v>
      </c>
      <c r="E21365" t="s">
        <v>29</v>
      </c>
      <c r="F21365">
        <v>83897</v>
      </c>
      <c r="G21365">
        <v>38859</v>
      </c>
      <c r="H21365">
        <v>0.46317508373362576</v>
      </c>
      <c r="I21365" t="str">
        <f>VLOOKUP($B21365&amp;$E21365,'Employee List'!$A:$E,5,0)</f>
        <v>E-1402</v>
      </c>
    </row>
    <row r="21366" spans="1:9" x14ac:dyDescent="0.35">
      <c r="A21366" t="s">
        <v>1257</v>
      </c>
      <c r="B21366" t="s">
        <v>327</v>
      </c>
      <c r="C21366" t="s">
        <v>403</v>
      </c>
      <c r="D21366" t="s">
        <v>1258</v>
      </c>
      <c r="E21366" t="s">
        <v>30</v>
      </c>
      <c r="F21366">
        <v>80921</v>
      </c>
      <c r="G21366">
        <v>38025</v>
      </c>
      <c r="H21366">
        <v>0.46990274465219162</v>
      </c>
      <c r="I21366" t="str">
        <f>VLOOKUP($B21366&amp;$E21366,'Employee List'!$A:$E,5,0)</f>
        <v>E-1402</v>
      </c>
    </row>
    <row r="21367" spans="1:9" x14ac:dyDescent="0.35">
      <c r="A21367" t="s">
        <v>1257</v>
      </c>
      <c r="B21367" t="s">
        <v>327</v>
      </c>
      <c r="C21367" t="s">
        <v>403</v>
      </c>
      <c r="D21367" t="s">
        <v>1258</v>
      </c>
      <c r="E21367" t="s">
        <v>31</v>
      </c>
      <c r="F21367">
        <v>77186</v>
      </c>
      <c r="G21367">
        <v>38397</v>
      </c>
      <c r="H21367">
        <v>0.49746067939781824</v>
      </c>
      <c r="I21367" t="str">
        <f>VLOOKUP($B21367&amp;$E21367,'Employee List'!$A:$E,5,0)</f>
        <v>E-1402</v>
      </c>
    </row>
    <row r="21368" spans="1:9" x14ac:dyDescent="0.35">
      <c r="A21368" t="s">
        <v>1257</v>
      </c>
      <c r="B21368" t="s">
        <v>327</v>
      </c>
      <c r="C21368" t="s">
        <v>403</v>
      </c>
      <c r="D21368" t="s">
        <v>1272</v>
      </c>
      <c r="E21368" t="s">
        <v>29</v>
      </c>
      <c r="F21368">
        <v>18549</v>
      </c>
      <c r="G21368">
        <v>5847</v>
      </c>
      <c r="H21368">
        <v>0.31521914928028466</v>
      </c>
      <c r="I21368" t="str">
        <f>VLOOKUP($B21368&amp;$E21368,'Employee List'!$A:$E,5,0)</f>
        <v>E-1402</v>
      </c>
    </row>
    <row r="21369" spans="1:9" x14ac:dyDescent="0.35">
      <c r="A21369" t="s">
        <v>1257</v>
      </c>
      <c r="B21369" t="s">
        <v>327</v>
      </c>
      <c r="C21369" t="s">
        <v>403</v>
      </c>
      <c r="D21369" t="s">
        <v>1272</v>
      </c>
      <c r="E21369" t="s">
        <v>30</v>
      </c>
      <c r="F21369">
        <v>18679</v>
      </c>
      <c r="G21369">
        <v>7661</v>
      </c>
      <c r="H21369">
        <v>0.41013972910755392</v>
      </c>
      <c r="I21369" t="str">
        <f>VLOOKUP($B21369&amp;$E21369,'Employee List'!$A:$E,5,0)</f>
        <v>E-1402</v>
      </c>
    </row>
    <row r="21370" spans="1:9" x14ac:dyDescent="0.35">
      <c r="A21370" t="s">
        <v>1257</v>
      </c>
      <c r="B21370" t="s">
        <v>327</v>
      </c>
      <c r="C21370" t="s">
        <v>403</v>
      </c>
      <c r="D21370" t="s">
        <v>1272</v>
      </c>
      <c r="E21370" t="s">
        <v>31</v>
      </c>
      <c r="F21370">
        <v>18623</v>
      </c>
      <c r="G21370">
        <v>5577</v>
      </c>
      <c r="H21370">
        <v>0.29946839929119906</v>
      </c>
      <c r="I21370" t="str">
        <f>VLOOKUP($B21370&amp;$E21370,'Employee List'!$A:$E,5,0)</f>
        <v>E-1402</v>
      </c>
    </row>
    <row r="21371" spans="1:9" x14ac:dyDescent="0.35">
      <c r="A21371" t="s">
        <v>1257</v>
      </c>
      <c r="B21371" t="s">
        <v>327</v>
      </c>
      <c r="C21371" t="s">
        <v>403</v>
      </c>
      <c r="D21371" t="s">
        <v>1259</v>
      </c>
      <c r="E21371" t="s">
        <v>29</v>
      </c>
      <c r="F21371">
        <v>28722</v>
      </c>
      <c r="G21371">
        <v>11738</v>
      </c>
      <c r="H21371">
        <v>0.4086762760253464</v>
      </c>
      <c r="I21371" t="str">
        <f>VLOOKUP($B21371&amp;$E21371,'Employee List'!$A:$E,5,0)</f>
        <v>E-1402</v>
      </c>
    </row>
    <row r="21372" spans="1:9" x14ac:dyDescent="0.35">
      <c r="A21372" t="s">
        <v>1257</v>
      </c>
      <c r="B21372" t="s">
        <v>327</v>
      </c>
      <c r="C21372" t="s">
        <v>403</v>
      </c>
      <c r="D21372" t="s">
        <v>1259</v>
      </c>
      <c r="E21372" t="s">
        <v>30</v>
      </c>
      <c r="F21372">
        <v>25632</v>
      </c>
      <c r="G21372">
        <v>15741</v>
      </c>
      <c r="H21372">
        <v>0.6141151685393258</v>
      </c>
      <c r="I21372" t="str">
        <f>VLOOKUP($B21372&amp;$E21372,'Employee List'!$A:$E,5,0)</f>
        <v>E-1402</v>
      </c>
    </row>
    <row r="21373" spans="1:9" x14ac:dyDescent="0.35">
      <c r="A21373" t="s">
        <v>1257</v>
      </c>
      <c r="B21373" t="s">
        <v>327</v>
      </c>
      <c r="C21373" t="s">
        <v>403</v>
      </c>
      <c r="D21373" t="s">
        <v>1259</v>
      </c>
      <c r="E21373" t="s">
        <v>31</v>
      </c>
      <c r="F21373">
        <v>25737</v>
      </c>
      <c r="G21373">
        <v>15082</v>
      </c>
      <c r="H21373">
        <v>0.5860045848389478</v>
      </c>
      <c r="I21373" t="str">
        <f>VLOOKUP($B21373&amp;$E21373,'Employee List'!$A:$E,5,0)</f>
        <v>E-1402</v>
      </c>
    </row>
    <row r="21374" spans="1:9" x14ac:dyDescent="0.35">
      <c r="A21374" t="s">
        <v>1257</v>
      </c>
      <c r="B21374" t="s">
        <v>327</v>
      </c>
      <c r="C21374" t="s">
        <v>403</v>
      </c>
      <c r="D21374" t="s">
        <v>1273</v>
      </c>
      <c r="E21374" t="s">
        <v>29</v>
      </c>
      <c r="F21374">
        <v>7412</v>
      </c>
      <c r="G21374">
        <v>5186</v>
      </c>
      <c r="H21374">
        <v>0.69967620075553161</v>
      </c>
      <c r="I21374" t="str">
        <f>VLOOKUP($B21374&amp;$E21374,'Employee List'!$A:$E,5,0)</f>
        <v>E-1402</v>
      </c>
    </row>
    <row r="21375" spans="1:9" x14ac:dyDescent="0.35">
      <c r="A21375" t="s">
        <v>1257</v>
      </c>
      <c r="B21375" t="s">
        <v>327</v>
      </c>
      <c r="C21375" t="s">
        <v>403</v>
      </c>
      <c r="D21375" t="s">
        <v>1273</v>
      </c>
      <c r="E21375" t="s">
        <v>30</v>
      </c>
      <c r="F21375">
        <v>9266</v>
      </c>
      <c r="G21375">
        <v>5253</v>
      </c>
      <c r="H21375">
        <v>0.56691128858191242</v>
      </c>
      <c r="I21375" t="str">
        <f>VLOOKUP($B21375&amp;$E21375,'Employee List'!$A:$E,5,0)</f>
        <v>E-1402</v>
      </c>
    </row>
    <row r="21376" spans="1:9" x14ac:dyDescent="0.35">
      <c r="A21376" t="s">
        <v>1257</v>
      </c>
      <c r="B21376" t="s">
        <v>327</v>
      </c>
      <c r="C21376" t="s">
        <v>403</v>
      </c>
      <c r="D21376" t="s">
        <v>1273</v>
      </c>
      <c r="E21376" t="s">
        <v>31</v>
      </c>
      <c r="F21376">
        <v>7548</v>
      </c>
      <c r="G21376">
        <v>7638</v>
      </c>
      <c r="H21376">
        <v>1.0119236883942766</v>
      </c>
      <c r="I21376" t="str">
        <f>VLOOKUP($B21376&amp;$E21376,'Employee List'!$A:$E,5,0)</f>
        <v>E-1402</v>
      </c>
    </row>
    <row r="21377" spans="1:9" x14ac:dyDescent="0.35">
      <c r="A21377" t="s">
        <v>1257</v>
      </c>
      <c r="B21377" t="s">
        <v>327</v>
      </c>
      <c r="C21377" t="s">
        <v>403</v>
      </c>
      <c r="D21377" t="s">
        <v>1275</v>
      </c>
      <c r="E21377" t="s">
        <v>29</v>
      </c>
      <c r="F21377">
        <v>55680</v>
      </c>
      <c r="G21377">
        <v>24772</v>
      </c>
      <c r="H21377">
        <v>0.44489942528735632</v>
      </c>
      <c r="I21377" t="str">
        <f>VLOOKUP($B21377&amp;$E21377,'Employee List'!$A:$E,5,0)</f>
        <v>E-1402</v>
      </c>
    </row>
    <row r="21378" spans="1:9" x14ac:dyDescent="0.35">
      <c r="A21378" t="s">
        <v>1257</v>
      </c>
      <c r="B21378" t="s">
        <v>327</v>
      </c>
      <c r="C21378" t="s">
        <v>403</v>
      </c>
      <c r="D21378" t="s">
        <v>1275</v>
      </c>
      <c r="E21378" t="s">
        <v>30</v>
      </c>
      <c r="F21378">
        <v>51826</v>
      </c>
      <c r="G21378">
        <v>20940</v>
      </c>
      <c r="H21378">
        <v>0.40404430208775516</v>
      </c>
      <c r="I21378" t="str">
        <f>VLOOKUP($B21378&amp;$E21378,'Employee List'!$A:$E,5,0)</f>
        <v>E-1402</v>
      </c>
    </row>
    <row r="21379" spans="1:9" x14ac:dyDescent="0.35">
      <c r="A21379" t="s">
        <v>1257</v>
      </c>
      <c r="B21379" t="s">
        <v>327</v>
      </c>
      <c r="C21379" t="s">
        <v>403</v>
      </c>
      <c r="D21379" t="s">
        <v>1275</v>
      </c>
      <c r="E21379" t="s">
        <v>31</v>
      </c>
      <c r="F21379">
        <v>54384</v>
      </c>
      <c r="G21379">
        <v>26598</v>
      </c>
      <c r="H21379">
        <v>0.48907766990291263</v>
      </c>
      <c r="I21379" t="str">
        <f>VLOOKUP($B21379&amp;$E21379,'Employee List'!$A:$E,5,0)</f>
        <v>E-1402</v>
      </c>
    </row>
    <row r="21380" spans="1:9" x14ac:dyDescent="0.35">
      <c r="A21380" t="s">
        <v>1257</v>
      </c>
      <c r="B21380" t="s">
        <v>327</v>
      </c>
      <c r="C21380" t="s">
        <v>403</v>
      </c>
      <c r="D21380" t="s">
        <v>1276</v>
      </c>
      <c r="E21380" t="s">
        <v>29</v>
      </c>
      <c r="F21380">
        <v>3686</v>
      </c>
      <c r="G21380">
        <v>1819</v>
      </c>
      <c r="H21380">
        <v>0.49348887683125336</v>
      </c>
      <c r="I21380" t="str">
        <f>VLOOKUP($B21380&amp;$E21380,'Employee List'!$A:$E,5,0)</f>
        <v>E-1402</v>
      </c>
    </row>
    <row r="21381" spans="1:9" x14ac:dyDescent="0.35">
      <c r="A21381" t="s">
        <v>1257</v>
      </c>
      <c r="B21381" t="s">
        <v>327</v>
      </c>
      <c r="C21381" t="s">
        <v>403</v>
      </c>
      <c r="D21381" t="s">
        <v>1276</v>
      </c>
      <c r="E21381" t="s">
        <v>30</v>
      </c>
      <c r="F21381">
        <v>2477</v>
      </c>
      <c r="G21381">
        <v>5750</v>
      </c>
      <c r="H21381">
        <v>2.3213564796124344</v>
      </c>
      <c r="I21381" t="str">
        <f>VLOOKUP($B21381&amp;$E21381,'Employee List'!$A:$E,5,0)</f>
        <v>E-1402</v>
      </c>
    </row>
    <row r="21382" spans="1:9" x14ac:dyDescent="0.35">
      <c r="A21382" t="s">
        <v>1257</v>
      </c>
      <c r="B21382" t="s">
        <v>327</v>
      </c>
      <c r="C21382" t="s">
        <v>403</v>
      </c>
      <c r="D21382" t="s">
        <v>1276</v>
      </c>
      <c r="E21382" t="s">
        <v>31</v>
      </c>
      <c r="F21382">
        <v>4269</v>
      </c>
      <c r="G21382">
        <v>5705</v>
      </c>
      <c r="H21382">
        <v>1.3363785429843054</v>
      </c>
      <c r="I21382" t="str">
        <f>VLOOKUP($B21382&amp;$E21382,'Employee List'!$A:$E,5,0)</f>
        <v>E-1402</v>
      </c>
    </row>
    <row r="21383" spans="1:9" x14ac:dyDescent="0.35">
      <c r="A21383" t="s">
        <v>1257</v>
      </c>
      <c r="B21383" t="s">
        <v>327</v>
      </c>
      <c r="C21383" t="s">
        <v>403</v>
      </c>
      <c r="D21383" t="s">
        <v>1277</v>
      </c>
      <c r="E21383" t="s">
        <v>29</v>
      </c>
      <c r="F21383">
        <v>9153</v>
      </c>
      <c r="G21383">
        <v>5408</v>
      </c>
      <c r="H21383">
        <v>0.59084453184748165</v>
      </c>
      <c r="I21383" t="str">
        <f>VLOOKUP($B21383&amp;$E21383,'Employee List'!$A:$E,5,0)</f>
        <v>E-1402</v>
      </c>
    </row>
    <row r="21384" spans="1:9" x14ac:dyDescent="0.35">
      <c r="A21384" t="s">
        <v>1257</v>
      </c>
      <c r="B21384" t="s">
        <v>327</v>
      </c>
      <c r="C21384" t="s">
        <v>403</v>
      </c>
      <c r="D21384" t="s">
        <v>1277</v>
      </c>
      <c r="E21384" t="s">
        <v>30</v>
      </c>
      <c r="F21384">
        <v>6620</v>
      </c>
      <c r="G21384">
        <v>3664</v>
      </c>
      <c r="H21384">
        <v>0.55347432024169185</v>
      </c>
      <c r="I21384" t="str">
        <f>VLOOKUP($B21384&amp;$E21384,'Employee List'!$A:$E,5,0)</f>
        <v>E-1402</v>
      </c>
    </row>
    <row r="21385" spans="1:9" x14ac:dyDescent="0.35">
      <c r="A21385" t="s">
        <v>1257</v>
      </c>
      <c r="B21385" t="s">
        <v>327</v>
      </c>
      <c r="C21385" t="s">
        <v>403</v>
      </c>
      <c r="D21385" t="s">
        <v>1277</v>
      </c>
      <c r="E21385" t="s">
        <v>31</v>
      </c>
      <c r="F21385">
        <v>7189</v>
      </c>
      <c r="G21385">
        <v>5074</v>
      </c>
      <c r="H21385">
        <v>0.7058005285853387</v>
      </c>
      <c r="I21385" t="str">
        <f>VLOOKUP($B21385&amp;$E21385,'Employee List'!$A:$E,5,0)</f>
        <v>E-1402</v>
      </c>
    </row>
    <row r="21386" spans="1:9" x14ac:dyDescent="0.35">
      <c r="A21386" t="s">
        <v>1257</v>
      </c>
      <c r="B21386" t="s">
        <v>327</v>
      </c>
      <c r="C21386" t="s">
        <v>403</v>
      </c>
      <c r="D21386" t="s">
        <v>1278</v>
      </c>
      <c r="E21386" t="s">
        <v>29</v>
      </c>
      <c r="F21386">
        <v>4484</v>
      </c>
      <c r="G21386">
        <v>3825</v>
      </c>
      <c r="H21386">
        <v>0.85303300624442457</v>
      </c>
      <c r="I21386" t="str">
        <f>VLOOKUP($B21386&amp;$E21386,'Employee List'!$A:$E,5,0)</f>
        <v>E-1402</v>
      </c>
    </row>
    <row r="21387" spans="1:9" x14ac:dyDescent="0.35">
      <c r="A21387" t="s">
        <v>1257</v>
      </c>
      <c r="B21387" t="s">
        <v>327</v>
      </c>
      <c r="C21387" t="s">
        <v>403</v>
      </c>
      <c r="D21387" t="s">
        <v>1278</v>
      </c>
      <c r="E21387" t="s">
        <v>30</v>
      </c>
      <c r="F21387">
        <v>4018</v>
      </c>
      <c r="G21387">
        <v>3201</v>
      </c>
      <c r="H21387">
        <v>0.79666500746640123</v>
      </c>
      <c r="I21387" t="str">
        <f>VLOOKUP($B21387&amp;$E21387,'Employee List'!$A:$E,5,0)</f>
        <v>E-1402</v>
      </c>
    </row>
    <row r="21388" spans="1:9" x14ac:dyDescent="0.35">
      <c r="A21388" t="s">
        <v>1257</v>
      </c>
      <c r="B21388" t="s">
        <v>327</v>
      </c>
      <c r="C21388" t="s">
        <v>403</v>
      </c>
      <c r="D21388" t="s">
        <v>1278</v>
      </c>
      <c r="E21388" t="s">
        <v>31</v>
      </c>
      <c r="F21388">
        <v>4812</v>
      </c>
      <c r="G21388">
        <v>4021</v>
      </c>
      <c r="H21388">
        <v>0.83561928512053196</v>
      </c>
      <c r="I21388" t="str">
        <f>VLOOKUP($B21388&amp;$E21388,'Employee List'!$A:$E,5,0)</f>
        <v>E-1402</v>
      </c>
    </row>
    <row r="21389" spans="1:9" x14ac:dyDescent="0.35">
      <c r="A21389" t="s">
        <v>1257</v>
      </c>
      <c r="B21389" t="s">
        <v>327</v>
      </c>
      <c r="C21389" t="s">
        <v>403</v>
      </c>
      <c r="D21389" t="s">
        <v>1279</v>
      </c>
      <c r="E21389" t="s">
        <v>29</v>
      </c>
      <c r="F21389">
        <v>4631</v>
      </c>
      <c r="G21389">
        <v>1337</v>
      </c>
      <c r="H21389">
        <v>0.28870654286331243</v>
      </c>
      <c r="I21389" t="str">
        <f>VLOOKUP($B21389&amp;$E21389,'Employee List'!$A:$E,5,0)</f>
        <v>E-1402</v>
      </c>
    </row>
    <row r="21390" spans="1:9" x14ac:dyDescent="0.35">
      <c r="A21390" t="s">
        <v>1257</v>
      </c>
      <c r="B21390" t="s">
        <v>327</v>
      </c>
      <c r="C21390" t="s">
        <v>403</v>
      </c>
      <c r="D21390" t="s">
        <v>1279</v>
      </c>
      <c r="E21390" t="s">
        <v>30</v>
      </c>
      <c r="F21390">
        <v>3487</v>
      </c>
      <c r="G21390">
        <v>1946</v>
      </c>
      <c r="H21390">
        <v>0.5580728419845139</v>
      </c>
      <c r="I21390" t="str">
        <f>VLOOKUP($B21390&amp;$E21390,'Employee List'!$A:$E,5,0)</f>
        <v>E-1402</v>
      </c>
    </row>
    <row r="21391" spans="1:9" x14ac:dyDescent="0.35">
      <c r="A21391" t="s">
        <v>1257</v>
      </c>
      <c r="B21391" t="s">
        <v>327</v>
      </c>
      <c r="C21391" t="s">
        <v>403</v>
      </c>
      <c r="D21391" t="s">
        <v>1279</v>
      </c>
      <c r="E21391" t="s">
        <v>31</v>
      </c>
      <c r="F21391">
        <v>4112</v>
      </c>
      <c r="G21391">
        <v>1216</v>
      </c>
      <c r="H21391">
        <v>0.29571984435797666</v>
      </c>
      <c r="I21391" t="str">
        <f>VLOOKUP($B21391&amp;$E21391,'Employee List'!$A:$E,5,0)</f>
        <v>E-1402</v>
      </c>
    </row>
    <row r="21392" spans="1:9" x14ac:dyDescent="0.35">
      <c r="A21392" t="s">
        <v>1257</v>
      </c>
      <c r="B21392" t="s">
        <v>327</v>
      </c>
      <c r="C21392" t="s">
        <v>403</v>
      </c>
      <c r="D21392" t="s">
        <v>1280</v>
      </c>
      <c r="E21392" t="s">
        <v>29</v>
      </c>
      <c r="F21392">
        <v>55569</v>
      </c>
      <c r="G21392">
        <v>25273</v>
      </c>
      <c r="H21392">
        <v>0.45480393744713782</v>
      </c>
      <c r="I21392" t="str">
        <f>VLOOKUP($B21392&amp;$E21392,'Employee List'!$A:$E,5,0)</f>
        <v>E-1402</v>
      </c>
    </row>
    <row r="21393" spans="1:9" x14ac:dyDescent="0.35">
      <c r="A21393" t="s">
        <v>1257</v>
      </c>
      <c r="B21393" t="s">
        <v>327</v>
      </c>
      <c r="C21393" t="s">
        <v>403</v>
      </c>
      <c r="D21393" t="s">
        <v>1280</v>
      </c>
      <c r="E21393" t="s">
        <v>30</v>
      </c>
      <c r="F21393">
        <v>54375</v>
      </c>
      <c r="G21393">
        <v>3091</v>
      </c>
      <c r="H21393">
        <v>5.6845977011494256E-2</v>
      </c>
      <c r="I21393" t="str">
        <f>VLOOKUP($B21393&amp;$E21393,'Employee List'!$A:$E,5,0)</f>
        <v>E-1402</v>
      </c>
    </row>
    <row r="21394" spans="1:9" x14ac:dyDescent="0.35">
      <c r="A21394" t="s">
        <v>1257</v>
      </c>
      <c r="B21394" t="s">
        <v>327</v>
      </c>
      <c r="C21394" t="s">
        <v>403</v>
      </c>
      <c r="D21394" t="s">
        <v>1280</v>
      </c>
      <c r="E21394" t="s">
        <v>31</v>
      </c>
      <c r="F21394">
        <v>52249</v>
      </c>
      <c r="G21394">
        <v>19204</v>
      </c>
      <c r="H21394">
        <v>0.3675477042622825</v>
      </c>
      <c r="I21394" t="str">
        <f>VLOOKUP($B21394&amp;$E21394,'Employee List'!$A:$E,5,0)</f>
        <v>E-1402</v>
      </c>
    </row>
    <row r="21395" spans="1:9" x14ac:dyDescent="0.35">
      <c r="A21395" t="s">
        <v>1257</v>
      </c>
      <c r="B21395" t="s">
        <v>327</v>
      </c>
      <c r="C21395" t="s">
        <v>403</v>
      </c>
      <c r="D21395" t="s">
        <v>1262</v>
      </c>
      <c r="E21395" t="s">
        <v>29</v>
      </c>
      <c r="F21395">
        <v>29516</v>
      </c>
      <c r="G21395">
        <v>15841</v>
      </c>
      <c r="H21395">
        <v>0.53669196368071559</v>
      </c>
      <c r="I21395" t="str">
        <f>VLOOKUP($B21395&amp;$E21395,'Employee List'!$A:$E,5,0)</f>
        <v>E-1402</v>
      </c>
    </row>
    <row r="21396" spans="1:9" x14ac:dyDescent="0.35">
      <c r="A21396" t="s">
        <v>1257</v>
      </c>
      <c r="B21396" t="s">
        <v>327</v>
      </c>
      <c r="C21396" t="s">
        <v>403</v>
      </c>
      <c r="D21396" t="s">
        <v>1262</v>
      </c>
      <c r="E21396" t="s">
        <v>30</v>
      </c>
      <c r="F21396">
        <v>27849</v>
      </c>
      <c r="G21396">
        <v>14158</v>
      </c>
      <c r="H21396">
        <v>0.50838450213652198</v>
      </c>
      <c r="I21396" t="str">
        <f>VLOOKUP($B21396&amp;$E21396,'Employee List'!$A:$E,5,0)</f>
        <v>E-1402</v>
      </c>
    </row>
    <row r="21397" spans="1:9" x14ac:dyDescent="0.35">
      <c r="A21397" t="s">
        <v>1257</v>
      </c>
      <c r="B21397" t="s">
        <v>327</v>
      </c>
      <c r="C21397" t="s">
        <v>403</v>
      </c>
      <c r="D21397" t="s">
        <v>1262</v>
      </c>
      <c r="E21397" t="s">
        <v>31</v>
      </c>
      <c r="F21397">
        <v>28099</v>
      </c>
      <c r="G21397">
        <v>23886</v>
      </c>
      <c r="H21397">
        <v>0.85006583864194452</v>
      </c>
      <c r="I21397" t="str">
        <f>VLOOKUP($B21397&amp;$E21397,'Employee List'!$A:$E,5,0)</f>
        <v>E-1402</v>
      </c>
    </row>
    <row r="21398" spans="1:9" x14ac:dyDescent="0.35">
      <c r="A21398" t="s">
        <v>1257</v>
      </c>
      <c r="B21398" t="s">
        <v>327</v>
      </c>
      <c r="C21398" t="s">
        <v>403</v>
      </c>
      <c r="D21398" t="s">
        <v>1282</v>
      </c>
      <c r="E21398" t="s">
        <v>30</v>
      </c>
      <c r="F21398">
        <v>5138</v>
      </c>
      <c r="G21398">
        <v>2898</v>
      </c>
      <c r="H21398">
        <v>0.56403269754768393</v>
      </c>
      <c r="I21398" t="str">
        <f>VLOOKUP($B21398&amp;$E21398,'Employee List'!$A:$E,5,0)</f>
        <v>E-1402</v>
      </c>
    </row>
    <row r="21399" spans="1:9" x14ac:dyDescent="0.35">
      <c r="A21399" t="s">
        <v>1257</v>
      </c>
      <c r="B21399" t="s">
        <v>327</v>
      </c>
      <c r="C21399" t="s">
        <v>403</v>
      </c>
      <c r="D21399" t="s">
        <v>1282</v>
      </c>
      <c r="E21399" t="s">
        <v>31</v>
      </c>
      <c r="F21399">
        <v>7188</v>
      </c>
      <c r="G21399">
        <v>4313</v>
      </c>
      <c r="H21399">
        <v>0.60002782415136335</v>
      </c>
      <c r="I21399" t="str">
        <f>VLOOKUP($B21399&amp;$E21399,'Employee List'!$A:$E,5,0)</f>
        <v>E-1402</v>
      </c>
    </row>
    <row r="21400" spans="1:9" x14ac:dyDescent="0.35">
      <c r="A21400" t="s">
        <v>1257</v>
      </c>
      <c r="B21400" t="s">
        <v>327</v>
      </c>
      <c r="C21400" t="s">
        <v>403</v>
      </c>
      <c r="D21400" t="s">
        <v>1281</v>
      </c>
      <c r="E21400" t="s">
        <v>29</v>
      </c>
      <c r="F21400">
        <v>4068</v>
      </c>
      <c r="G21400">
        <v>5815</v>
      </c>
      <c r="H21400">
        <v>1.4294493608652901</v>
      </c>
      <c r="I21400" t="str">
        <f>VLOOKUP($B21400&amp;$E21400,'Employee List'!$A:$E,5,0)</f>
        <v>E-1402</v>
      </c>
    </row>
    <row r="21401" spans="1:9" x14ac:dyDescent="0.35">
      <c r="A21401" t="s">
        <v>1257</v>
      </c>
      <c r="B21401" t="s">
        <v>327</v>
      </c>
      <c r="C21401" t="s">
        <v>403</v>
      </c>
      <c r="D21401" t="s">
        <v>1281</v>
      </c>
      <c r="E21401" t="s">
        <v>30</v>
      </c>
      <c r="F21401">
        <v>4612</v>
      </c>
      <c r="G21401">
        <v>5343</v>
      </c>
      <c r="H21401">
        <v>1.1584995663486557</v>
      </c>
      <c r="I21401" t="str">
        <f>VLOOKUP($B21401&amp;$E21401,'Employee List'!$A:$E,5,0)</f>
        <v>E-1402</v>
      </c>
    </row>
    <row r="21402" spans="1:9" x14ac:dyDescent="0.35">
      <c r="A21402" t="s">
        <v>1257</v>
      </c>
      <c r="B21402" t="s">
        <v>327</v>
      </c>
      <c r="C21402" t="s">
        <v>403</v>
      </c>
      <c r="D21402" t="s">
        <v>1281</v>
      </c>
      <c r="E21402" t="s">
        <v>31</v>
      </c>
      <c r="F21402">
        <v>1522</v>
      </c>
      <c r="G21402">
        <v>1867</v>
      </c>
      <c r="H21402">
        <v>1.2266754270696452</v>
      </c>
      <c r="I21402" t="str">
        <f>VLOOKUP($B21402&amp;$E21402,'Employee List'!$A:$E,5,0)</f>
        <v>E-1402</v>
      </c>
    </row>
    <row r="21403" spans="1:9" x14ac:dyDescent="0.35">
      <c r="A21403" t="s">
        <v>1257</v>
      </c>
      <c r="B21403" t="s">
        <v>328</v>
      </c>
      <c r="C21403" t="s">
        <v>403</v>
      </c>
      <c r="D21403" t="s">
        <v>1274</v>
      </c>
      <c r="E21403" t="s">
        <v>29</v>
      </c>
      <c r="F21403">
        <v>28460</v>
      </c>
      <c r="G21403">
        <v>24798</v>
      </c>
      <c r="H21403">
        <v>0.87132817990161626</v>
      </c>
      <c r="I21403" t="str">
        <f>VLOOKUP($B21403&amp;$E21403,'Employee List'!$A:$E,5,0)</f>
        <v>E-1403</v>
      </c>
    </row>
    <row r="21404" spans="1:9" x14ac:dyDescent="0.35">
      <c r="A21404" t="s">
        <v>1257</v>
      </c>
      <c r="B21404" t="s">
        <v>328</v>
      </c>
      <c r="C21404" t="s">
        <v>403</v>
      </c>
      <c r="D21404" t="s">
        <v>1274</v>
      </c>
      <c r="E21404" t="s">
        <v>30</v>
      </c>
      <c r="F21404">
        <v>25869</v>
      </c>
      <c r="G21404">
        <v>16104</v>
      </c>
      <c r="H21404">
        <v>0.62252116432796012</v>
      </c>
      <c r="I21404" t="str">
        <f>VLOOKUP($B21404&amp;$E21404,'Employee List'!$A:$E,5,0)</f>
        <v>E-1403</v>
      </c>
    </row>
    <row r="21405" spans="1:9" x14ac:dyDescent="0.35">
      <c r="A21405" t="s">
        <v>1257</v>
      </c>
      <c r="B21405" t="s">
        <v>328</v>
      </c>
      <c r="C21405" t="s">
        <v>403</v>
      </c>
      <c r="D21405" t="s">
        <v>1274</v>
      </c>
      <c r="E21405" t="s">
        <v>31</v>
      </c>
      <c r="F21405">
        <v>25327</v>
      </c>
      <c r="G21405">
        <v>18799</v>
      </c>
      <c r="H21405">
        <v>0.7422513523117622</v>
      </c>
      <c r="I21405" t="str">
        <f>VLOOKUP($B21405&amp;$E21405,'Employee List'!$A:$E,5,0)</f>
        <v>E-1403</v>
      </c>
    </row>
    <row r="21406" spans="1:9" x14ac:dyDescent="0.35">
      <c r="A21406" t="s">
        <v>1257</v>
      </c>
      <c r="B21406" t="s">
        <v>328</v>
      </c>
      <c r="C21406" t="s">
        <v>403</v>
      </c>
      <c r="D21406" t="s">
        <v>1263</v>
      </c>
      <c r="E21406" t="s">
        <v>29</v>
      </c>
      <c r="F21406">
        <v>29569</v>
      </c>
      <c r="G21406">
        <v>39726</v>
      </c>
      <c r="H21406">
        <v>1.3435016402313233</v>
      </c>
      <c r="I21406" t="str">
        <f>VLOOKUP($B21406&amp;$E21406,'Employee List'!$A:$E,5,0)</f>
        <v>E-1403</v>
      </c>
    </row>
    <row r="21407" spans="1:9" x14ac:dyDescent="0.35">
      <c r="A21407" t="s">
        <v>1257</v>
      </c>
      <c r="B21407" t="s">
        <v>328</v>
      </c>
      <c r="C21407" t="s">
        <v>403</v>
      </c>
      <c r="D21407" t="s">
        <v>1263</v>
      </c>
      <c r="E21407" t="s">
        <v>30</v>
      </c>
      <c r="F21407">
        <v>29860</v>
      </c>
      <c r="G21407">
        <v>9341</v>
      </c>
      <c r="H21407">
        <v>0.31282652377762893</v>
      </c>
      <c r="I21407" t="str">
        <f>VLOOKUP($B21407&amp;$E21407,'Employee List'!$A:$E,5,0)</f>
        <v>E-1403</v>
      </c>
    </row>
    <row r="21408" spans="1:9" x14ac:dyDescent="0.35">
      <c r="A21408" t="s">
        <v>1257</v>
      </c>
      <c r="B21408" t="s">
        <v>328</v>
      </c>
      <c r="C21408" t="s">
        <v>403</v>
      </c>
      <c r="D21408" t="s">
        <v>1263</v>
      </c>
      <c r="E21408" t="s">
        <v>31</v>
      </c>
      <c r="F21408">
        <v>30294</v>
      </c>
      <c r="G21408">
        <v>22227</v>
      </c>
      <c r="H21408">
        <v>0.73370964547435136</v>
      </c>
      <c r="I21408" t="str">
        <f>VLOOKUP($B21408&amp;$E21408,'Employee List'!$A:$E,5,0)</f>
        <v>E-1403</v>
      </c>
    </row>
    <row r="21409" spans="1:9" x14ac:dyDescent="0.35">
      <c r="A21409" t="s">
        <v>1257</v>
      </c>
      <c r="B21409" t="s">
        <v>328</v>
      </c>
      <c r="C21409" t="s">
        <v>403</v>
      </c>
      <c r="D21409" t="s">
        <v>1264</v>
      </c>
      <c r="E21409" t="s">
        <v>29</v>
      </c>
      <c r="F21409">
        <v>135935</v>
      </c>
      <c r="G21409">
        <v>27485</v>
      </c>
      <c r="H21409">
        <v>0.20219222422481334</v>
      </c>
      <c r="I21409" t="str">
        <f>VLOOKUP($B21409&amp;$E21409,'Employee List'!$A:$E,5,0)</f>
        <v>E-1403</v>
      </c>
    </row>
    <row r="21410" spans="1:9" x14ac:dyDescent="0.35">
      <c r="A21410" t="s">
        <v>1257</v>
      </c>
      <c r="B21410" t="s">
        <v>328</v>
      </c>
      <c r="C21410" t="s">
        <v>403</v>
      </c>
      <c r="D21410" t="s">
        <v>1264</v>
      </c>
      <c r="E21410" t="s">
        <v>30</v>
      </c>
      <c r="F21410">
        <v>135356</v>
      </c>
      <c r="G21410">
        <v>112258</v>
      </c>
      <c r="H21410">
        <v>0.82935370430568278</v>
      </c>
      <c r="I21410" t="str">
        <f>VLOOKUP($B21410&amp;$E21410,'Employee List'!$A:$E,5,0)</f>
        <v>E-1403</v>
      </c>
    </row>
    <row r="21411" spans="1:9" x14ac:dyDescent="0.35">
      <c r="A21411" t="s">
        <v>1257</v>
      </c>
      <c r="B21411" t="s">
        <v>328</v>
      </c>
      <c r="C21411" t="s">
        <v>403</v>
      </c>
      <c r="D21411" t="s">
        <v>1264</v>
      </c>
      <c r="E21411" t="s">
        <v>31</v>
      </c>
      <c r="F21411">
        <v>134692</v>
      </c>
      <c r="G21411">
        <v>250973</v>
      </c>
      <c r="H21411">
        <v>1.8633103673566358</v>
      </c>
      <c r="I21411" t="str">
        <f>VLOOKUP($B21411&amp;$E21411,'Employee List'!$A:$E,5,0)</f>
        <v>E-1403</v>
      </c>
    </row>
    <row r="21412" spans="1:9" x14ac:dyDescent="0.35">
      <c r="A21412" t="s">
        <v>1257</v>
      </c>
      <c r="B21412" t="s">
        <v>328</v>
      </c>
      <c r="C21412" t="s">
        <v>403</v>
      </c>
      <c r="D21412" t="s">
        <v>1265</v>
      </c>
      <c r="E21412" t="s">
        <v>29</v>
      </c>
      <c r="F21412">
        <v>4628</v>
      </c>
      <c r="G21412">
        <v>9420</v>
      </c>
      <c r="H21412">
        <v>2.0354364736387209</v>
      </c>
      <c r="I21412" t="str">
        <f>VLOOKUP($B21412&amp;$E21412,'Employee List'!$A:$E,5,0)</f>
        <v>E-1403</v>
      </c>
    </row>
    <row r="21413" spans="1:9" x14ac:dyDescent="0.35">
      <c r="A21413" t="s">
        <v>1257</v>
      </c>
      <c r="B21413" t="s">
        <v>328</v>
      </c>
      <c r="C21413" t="s">
        <v>403</v>
      </c>
      <c r="D21413" t="s">
        <v>1265</v>
      </c>
      <c r="E21413" t="s">
        <v>30</v>
      </c>
      <c r="F21413">
        <v>4905</v>
      </c>
      <c r="G21413">
        <v>15277</v>
      </c>
      <c r="H21413">
        <v>3.1145769622833841</v>
      </c>
      <c r="I21413" t="str">
        <f>VLOOKUP($B21413&amp;$E21413,'Employee List'!$A:$E,5,0)</f>
        <v>E-1403</v>
      </c>
    </row>
    <row r="21414" spans="1:9" x14ac:dyDescent="0.35">
      <c r="A21414" t="s">
        <v>1257</v>
      </c>
      <c r="B21414" t="s">
        <v>328</v>
      </c>
      <c r="C21414" t="s">
        <v>403</v>
      </c>
      <c r="D21414" t="s">
        <v>1265</v>
      </c>
      <c r="E21414" t="s">
        <v>31</v>
      </c>
      <c r="F21414">
        <v>6642</v>
      </c>
      <c r="G21414">
        <v>9100</v>
      </c>
      <c r="H21414">
        <v>1.370069256248118</v>
      </c>
      <c r="I21414" t="str">
        <f>VLOOKUP($B21414&amp;$E21414,'Employee List'!$A:$E,5,0)</f>
        <v>E-1403</v>
      </c>
    </row>
    <row r="21415" spans="1:9" x14ac:dyDescent="0.35">
      <c r="A21415" t="s">
        <v>1257</v>
      </c>
      <c r="B21415" t="s">
        <v>328</v>
      </c>
      <c r="C21415" t="s">
        <v>403</v>
      </c>
      <c r="D21415" t="s">
        <v>1260</v>
      </c>
      <c r="E21415" t="s">
        <v>29</v>
      </c>
      <c r="F21415">
        <v>76236</v>
      </c>
      <c r="G21415">
        <v>81283</v>
      </c>
      <c r="H21415">
        <v>1.0662023191143293</v>
      </c>
      <c r="I21415" t="str">
        <f>VLOOKUP($B21415&amp;$E21415,'Employee List'!$A:$E,5,0)</f>
        <v>E-1403</v>
      </c>
    </row>
    <row r="21416" spans="1:9" x14ac:dyDescent="0.35">
      <c r="A21416" t="s">
        <v>1257</v>
      </c>
      <c r="B21416" t="s">
        <v>328</v>
      </c>
      <c r="C21416" t="s">
        <v>403</v>
      </c>
      <c r="D21416" t="s">
        <v>1260</v>
      </c>
      <c r="E21416" t="s">
        <v>30</v>
      </c>
      <c r="F21416">
        <v>74129</v>
      </c>
      <c r="G21416">
        <v>97214</v>
      </c>
      <c r="H21416">
        <v>1.3114165846025172</v>
      </c>
      <c r="I21416" t="str">
        <f>VLOOKUP($B21416&amp;$E21416,'Employee List'!$A:$E,5,0)</f>
        <v>E-1403</v>
      </c>
    </row>
    <row r="21417" spans="1:9" x14ac:dyDescent="0.35">
      <c r="A21417" t="s">
        <v>1257</v>
      </c>
      <c r="B21417" t="s">
        <v>328</v>
      </c>
      <c r="C21417" t="s">
        <v>403</v>
      </c>
      <c r="D21417" t="s">
        <v>1260</v>
      </c>
      <c r="E21417" t="s">
        <v>31</v>
      </c>
      <c r="F21417">
        <v>85445</v>
      </c>
      <c r="G21417">
        <v>129174</v>
      </c>
      <c r="H21417">
        <v>1.5117795072853883</v>
      </c>
      <c r="I21417" t="str">
        <f>VLOOKUP($B21417&amp;$E21417,'Employee List'!$A:$E,5,0)</f>
        <v>E-1403</v>
      </c>
    </row>
    <row r="21418" spans="1:9" x14ac:dyDescent="0.35">
      <c r="A21418" t="s">
        <v>1257</v>
      </c>
      <c r="B21418" t="s">
        <v>328</v>
      </c>
      <c r="C21418" t="s">
        <v>403</v>
      </c>
      <c r="D21418" t="s">
        <v>1261</v>
      </c>
      <c r="E21418" t="s">
        <v>29</v>
      </c>
      <c r="F21418">
        <v>136517</v>
      </c>
      <c r="G21418">
        <v>81511</v>
      </c>
      <c r="H21418">
        <v>0.59707582205879117</v>
      </c>
      <c r="I21418" t="str">
        <f>VLOOKUP($B21418&amp;$E21418,'Employee List'!$A:$E,5,0)</f>
        <v>E-1403</v>
      </c>
    </row>
    <row r="21419" spans="1:9" x14ac:dyDescent="0.35">
      <c r="A21419" t="s">
        <v>1257</v>
      </c>
      <c r="B21419" t="s">
        <v>328</v>
      </c>
      <c r="C21419" t="s">
        <v>403</v>
      </c>
      <c r="D21419" t="s">
        <v>1261</v>
      </c>
      <c r="E21419" t="s">
        <v>30</v>
      </c>
      <c r="F21419">
        <v>138193</v>
      </c>
      <c r="G21419">
        <v>108614</v>
      </c>
      <c r="H21419">
        <v>0.78595876781023644</v>
      </c>
      <c r="I21419" t="str">
        <f>VLOOKUP($B21419&amp;$E21419,'Employee List'!$A:$E,5,0)</f>
        <v>E-1403</v>
      </c>
    </row>
    <row r="21420" spans="1:9" x14ac:dyDescent="0.35">
      <c r="A21420" t="s">
        <v>1257</v>
      </c>
      <c r="B21420" t="s">
        <v>328</v>
      </c>
      <c r="C21420" t="s">
        <v>403</v>
      </c>
      <c r="D21420" t="s">
        <v>1261</v>
      </c>
      <c r="E21420" t="s">
        <v>31</v>
      </c>
      <c r="F21420">
        <v>140738</v>
      </c>
      <c r="G21420">
        <v>114720</v>
      </c>
      <c r="H21420">
        <v>0.81513166309028118</v>
      </c>
      <c r="I21420" t="str">
        <f>VLOOKUP($B21420&amp;$E21420,'Employee List'!$A:$E,5,0)</f>
        <v>E-1403</v>
      </c>
    </row>
    <row r="21421" spans="1:9" x14ac:dyDescent="0.35">
      <c r="A21421" t="s">
        <v>1257</v>
      </c>
      <c r="B21421" t="s">
        <v>328</v>
      </c>
      <c r="C21421" t="s">
        <v>403</v>
      </c>
      <c r="D21421" t="s">
        <v>1266</v>
      </c>
      <c r="E21421" t="s">
        <v>29</v>
      </c>
      <c r="F21421">
        <v>60522</v>
      </c>
      <c r="G21421">
        <v>74740</v>
      </c>
      <c r="H21421">
        <v>1.2349228379762731</v>
      </c>
      <c r="I21421" t="str">
        <f>VLOOKUP($B21421&amp;$E21421,'Employee List'!$A:$E,5,0)</f>
        <v>E-1403</v>
      </c>
    </row>
    <row r="21422" spans="1:9" x14ac:dyDescent="0.35">
      <c r="A21422" t="s">
        <v>1257</v>
      </c>
      <c r="B21422" t="s">
        <v>328</v>
      </c>
      <c r="C21422" t="s">
        <v>403</v>
      </c>
      <c r="D21422" t="s">
        <v>1266</v>
      </c>
      <c r="E21422" t="s">
        <v>30</v>
      </c>
      <c r="F21422">
        <v>64722</v>
      </c>
      <c r="G21422">
        <v>35343</v>
      </c>
      <c r="H21422">
        <v>0.54607397793640489</v>
      </c>
      <c r="I21422" t="str">
        <f>VLOOKUP($B21422&amp;$E21422,'Employee List'!$A:$E,5,0)</f>
        <v>E-1403</v>
      </c>
    </row>
    <row r="21423" spans="1:9" x14ac:dyDescent="0.35">
      <c r="A21423" t="s">
        <v>1257</v>
      </c>
      <c r="B21423" t="s">
        <v>328</v>
      </c>
      <c r="C21423" t="s">
        <v>403</v>
      </c>
      <c r="D21423" t="s">
        <v>1266</v>
      </c>
      <c r="E21423" t="s">
        <v>31</v>
      </c>
      <c r="F21423">
        <v>63010</v>
      </c>
      <c r="G21423">
        <v>41337</v>
      </c>
      <c r="H21423">
        <v>0.65603872401206154</v>
      </c>
      <c r="I21423" t="str">
        <f>VLOOKUP($B21423&amp;$E21423,'Employee List'!$A:$E,5,0)</f>
        <v>E-1403</v>
      </c>
    </row>
    <row r="21424" spans="1:9" x14ac:dyDescent="0.35">
      <c r="A21424" t="s">
        <v>1257</v>
      </c>
      <c r="B21424" t="s">
        <v>328</v>
      </c>
      <c r="C21424" t="s">
        <v>403</v>
      </c>
      <c r="D21424" t="s">
        <v>1267</v>
      </c>
      <c r="E21424" t="s">
        <v>29</v>
      </c>
      <c r="F21424">
        <v>32363</v>
      </c>
      <c r="G21424">
        <v>38708</v>
      </c>
      <c r="H21424">
        <v>1.1960572258443285</v>
      </c>
      <c r="I21424" t="str">
        <f>VLOOKUP($B21424&amp;$E21424,'Employee List'!$A:$E,5,0)</f>
        <v>E-1403</v>
      </c>
    </row>
    <row r="21425" spans="1:9" x14ac:dyDescent="0.35">
      <c r="A21425" t="s">
        <v>1257</v>
      </c>
      <c r="B21425" t="s">
        <v>328</v>
      </c>
      <c r="C21425" t="s">
        <v>403</v>
      </c>
      <c r="D21425" t="s">
        <v>1267</v>
      </c>
      <c r="E21425" t="s">
        <v>30</v>
      </c>
      <c r="F21425">
        <v>31453</v>
      </c>
      <c r="G21425">
        <v>26697</v>
      </c>
      <c r="H21425">
        <v>0.84879025848090806</v>
      </c>
      <c r="I21425" t="str">
        <f>VLOOKUP($B21425&amp;$E21425,'Employee List'!$A:$E,5,0)</f>
        <v>E-1403</v>
      </c>
    </row>
    <row r="21426" spans="1:9" x14ac:dyDescent="0.35">
      <c r="A21426" t="s">
        <v>1257</v>
      </c>
      <c r="B21426" t="s">
        <v>328</v>
      </c>
      <c r="C21426" t="s">
        <v>403</v>
      </c>
      <c r="D21426" t="s">
        <v>1267</v>
      </c>
      <c r="E21426" t="s">
        <v>31</v>
      </c>
      <c r="F21426">
        <v>32723</v>
      </c>
      <c r="G21426">
        <v>30562</v>
      </c>
      <c r="H21426">
        <v>0.93396082266295877</v>
      </c>
      <c r="I21426" t="str">
        <f>VLOOKUP($B21426&amp;$E21426,'Employee List'!$A:$E,5,0)</f>
        <v>E-1403</v>
      </c>
    </row>
    <row r="21427" spans="1:9" x14ac:dyDescent="0.35">
      <c r="A21427" t="s">
        <v>1257</v>
      </c>
      <c r="B21427" t="s">
        <v>328</v>
      </c>
      <c r="C21427" t="s">
        <v>403</v>
      </c>
      <c r="D21427" t="s">
        <v>1268</v>
      </c>
      <c r="E21427" t="s">
        <v>29</v>
      </c>
      <c r="F21427">
        <v>17540</v>
      </c>
      <c r="G21427">
        <v>14814</v>
      </c>
      <c r="H21427">
        <v>0.8445838084378563</v>
      </c>
      <c r="I21427" t="str">
        <f>VLOOKUP($B21427&amp;$E21427,'Employee List'!$A:$E,5,0)</f>
        <v>E-1403</v>
      </c>
    </row>
    <row r="21428" spans="1:9" x14ac:dyDescent="0.35">
      <c r="A21428" t="s">
        <v>1257</v>
      </c>
      <c r="B21428" t="s">
        <v>328</v>
      </c>
      <c r="C21428" t="s">
        <v>403</v>
      </c>
      <c r="D21428" t="s">
        <v>1268</v>
      </c>
      <c r="E21428" t="s">
        <v>30</v>
      </c>
      <c r="F21428">
        <v>12553</v>
      </c>
      <c r="G21428">
        <v>10327</v>
      </c>
      <c r="H21428">
        <v>0.82267187126583285</v>
      </c>
      <c r="I21428" t="str">
        <f>VLOOKUP($B21428&amp;$E21428,'Employee List'!$A:$E,5,0)</f>
        <v>E-1403</v>
      </c>
    </row>
    <row r="21429" spans="1:9" x14ac:dyDescent="0.35">
      <c r="A21429" t="s">
        <v>1257</v>
      </c>
      <c r="B21429" t="s">
        <v>328</v>
      </c>
      <c r="C21429" t="s">
        <v>403</v>
      </c>
      <c r="D21429" t="s">
        <v>1268</v>
      </c>
      <c r="E21429" t="s">
        <v>31</v>
      </c>
      <c r="F21429">
        <v>13977</v>
      </c>
      <c r="G21429">
        <v>7264</v>
      </c>
      <c r="H21429">
        <v>0.51971095370966591</v>
      </c>
      <c r="I21429" t="str">
        <f>VLOOKUP($B21429&amp;$E21429,'Employee List'!$A:$E,5,0)</f>
        <v>E-1403</v>
      </c>
    </row>
    <row r="21430" spans="1:9" x14ac:dyDescent="0.35">
      <c r="A21430" t="s">
        <v>1257</v>
      </c>
      <c r="B21430" t="s">
        <v>328</v>
      </c>
      <c r="C21430" t="s">
        <v>403</v>
      </c>
      <c r="D21430" t="s">
        <v>1269</v>
      </c>
      <c r="E21430" t="s">
        <v>29</v>
      </c>
      <c r="F21430">
        <v>5397</v>
      </c>
      <c r="G21430">
        <v>18025</v>
      </c>
      <c r="H21430">
        <v>3.3398184176394294</v>
      </c>
      <c r="I21430" t="str">
        <f>VLOOKUP($B21430&amp;$E21430,'Employee List'!$A:$E,5,0)</f>
        <v>E-1403</v>
      </c>
    </row>
    <row r="21431" spans="1:9" x14ac:dyDescent="0.35">
      <c r="A21431" t="s">
        <v>1257</v>
      </c>
      <c r="B21431" t="s">
        <v>328</v>
      </c>
      <c r="C21431" t="s">
        <v>403</v>
      </c>
      <c r="D21431" t="s">
        <v>1269</v>
      </c>
      <c r="E21431" t="s">
        <v>30</v>
      </c>
      <c r="F21431">
        <v>4805</v>
      </c>
      <c r="G21431">
        <v>12371</v>
      </c>
      <c r="H21431">
        <v>2.5746097814776276</v>
      </c>
      <c r="I21431" t="str">
        <f>VLOOKUP($B21431&amp;$E21431,'Employee List'!$A:$E,5,0)</f>
        <v>E-1403</v>
      </c>
    </row>
    <row r="21432" spans="1:9" x14ac:dyDescent="0.35">
      <c r="A21432" t="s">
        <v>1257</v>
      </c>
      <c r="B21432" t="s">
        <v>328</v>
      </c>
      <c r="C21432" t="s">
        <v>403</v>
      </c>
      <c r="D21432" t="s">
        <v>1269</v>
      </c>
      <c r="E21432" t="s">
        <v>31</v>
      </c>
      <c r="F21432">
        <v>4576</v>
      </c>
      <c r="G21432">
        <v>10542</v>
      </c>
      <c r="H21432">
        <v>2.3037587412587412</v>
      </c>
      <c r="I21432" t="str">
        <f>VLOOKUP($B21432&amp;$E21432,'Employee List'!$A:$E,5,0)</f>
        <v>E-1403</v>
      </c>
    </row>
    <row r="21433" spans="1:9" x14ac:dyDescent="0.35">
      <c r="A21433" t="s">
        <v>1257</v>
      </c>
      <c r="B21433" t="s">
        <v>328</v>
      </c>
      <c r="C21433" t="s">
        <v>403</v>
      </c>
      <c r="D21433" t="s">
        <v>1270</v>
      </c>
      <c r="E21433" t="s">
        <v>29</v>
      </c>
      <c r="F21433">
        <v>7069</v>
      </c>
      <c r="G21433">
        <v>7499</v>
      </c>
      <c r="H21433">
        <v>1.0608289715659924</v>
      </c>
      <c r="I21433" t="str">
        <f>VLOOKUP($B21433&amp;$E21433,'Employee List'!$A:$E,5,0)</f>
        <v>E-1403</v>
      </c>
    </row>
    <row r="21434" spans="1:9" x14ac:dyDescent="0.35">
      <c r="A21434" t="s">
        <v>1257</v>
      </c>
      <c r="B21434" t="s">
        <v>328</v>
      </c>
      <c r="C21434" t="s">
        <v>403</v>
      </c>
      <c r="D21434" t="s">
        <v>1270</v>
      </c>
      <c r="E21434" t="s">
        <v>30</v>
      </c>
      <c r="F21434">
        <v>6364</v>
      </c>
      <c r="G21434">
        <v>4401</v>
      </c>
      <c r="H21434">
        <v>0.69154619736015088</v>
      </c>
      <c r="I21434" t="str">
        <f>VLOOKUP($B21434&amp;$E21434,'Employee List'!$A:$E,5,0)</f>
        <v>E-1403</v>
      </c>
    </row>
    <row r="21435" spans="1:9" x14ac:dyDescent="0.35">
      <c r="A21435" t="s">
        <v>1257</v>
      </c>
      <c r="B21435" t="s">
        <v>328</v>
      </c>
      <c r="C21435" t="s">
        <v>403</v>
      </c>
      <c r="D21435" t="s">
        <v>1270</v>
      </c>
      <c r="E21435" t="s">
        <v>31</v>
      </c>
      <c r="F21435">
        <v>4525</v>
      </c>
      <c r="G21435">
        <v>4497</v>
      </c>
      <c r="H21435">
        <v>0.9938121546961326</v>
      </c>
      <c r="I21435" t="str">
        <f>VLOOKUP($B21435&amp;$E21435,'Employee List'!$A:$E,5,0)</f>
        <v>E-1403</v>
      </c>
    </row>
    <row r="21436" spans="1:9" x14ac:dyDescent="0.35">
      <c r="A21436" t="s">
        <v>1257</v>
      </c>
      <c r="B21436" t="s">
        <v>328</v>
      </c>
      <c r="C21436" t="s">
        <v>403</v>
      </c>
      <c r="D21436" t="s">
        <v>1271</v>
      </c>
      <c r="E21436" t="s">
        <v>29</v>
      </c>
      <c r="F21436">
        <v>40336</v>
      </c>
      <c r="G21436">
        <v>34984</v>
      </c>
      <c r="H21436">
        <v>0.86731455771519239</v>
      </c>
      <c r="I21436" t="str">
        <f>VLOOKUP($B21436&amp;$E21436,'Employee List'!$A:$E,5,0)</f>
        <v>E-1403</v>
      </c>
    </row>
    <row r="21437" spans="1:9" x14ac:dyDescent="0.35">
      <c r="A21437" t="s">
        <v>1257</v>
      </c>
      <c r="B21437" t="s">
        <v>328</v>
      </c>
      <c r="C21437" t="s">
        <v>403</v>
      </c>
      <c r="D21437" t="s">
        <v>1271</v>
      </c>
      <c r="E21437" t="s">
        <v>30</v>
      </c>
      <c r="F21437">
        <v>41556</v>
      </c>
      <c r="G21437">
        <v>30147</v>
      </c>
      <c r="H21437">
        <v>0.7254548079699682</v>
      </c>
      <c r="I21437" t="str">
        <f>VLOOKUP($B21437&amp;$E21437,'Employee List'!$A:$E,5,0)</f>
        <v>E-1403</v>
      </c>
    </row>
    <row r="21438" spans="1:9" x14ac:dyDescent="0.35">
      <c r="A21438" t="s">
        <v>1257</v>
      </c>
      <c r="B21438" t="s">
        <v>328</v>
      </c>
      <c r="C21438" t="s">
        <v>403</v>
      </c>
      <c r="D21438" t="s">
        <v>1271</v>
      </c>
      <c r="E21438" t="s">
        <v>31</v>
      </c>
      <c r="F21438">
        <v>41079</v>
      </c>
      <c r="G21438">
        <v>29299</v>
      </c>
      <c r="H21438">
        <v>0.71323547311278268</v>
      </c>
      <c r="I21438" t="str">
        <f>VLOOKUP($B21438&amp;$E21438,'Employee List'!$A:$E,5,0)</f>
        <v>E-1403</v>
      </c>
    </row>
    <row r="21439" spans="1:9" x14ac:dyDescent="0.35">
      <c r="A21439" t="s">
        <v>1257</v>
      </c>
      <c r="B21439" t="s">
        <v>328</v>
      </c>
      <c r="C21439" t="s">
        <v>403</v>
      </c>
      <c r="D21439" t="s">
        <v>1258</v>
      </c>
      <c r="E21439" t="s">
        <v>29</v>
      </c>
      <c r="F21439">
        <v>123332</v>
      </c>
      <c r="G21439">
        <v>171859</v>
      </c>
      <c r="H21439">
        <v>1.3934664158531445</v>
      </c>
      <c r="I21439" t="str">
        <f>VLOOKUP($B21439&amp;$E21439,'Employee List'!$A:$E,5,0)</f>
        <v>E-1403</v>
      </c>
    </row>
    <row r="21440" spans="1:9" x14ac:dyDescent="0.35">
      <c r="A21440" t="s">
        <v>1257</v>
      </c>
      <c r="B21440" t="s">
        <v>328</v>
      </c>
      <c r="C21440" t="s">
        <v>403</v>
      </c>
      <c r="D21440" t="s">
        <v>1258</v>
      </c>
      <c r="E21440" t="s">
        <v>30</v>
      </c>
      <c r="F21440">
        <v>119807</v>
      </c>
      <c r="G21440">
        <v>79343</v>
      </c>
      <c r="H21440">
        <v>0.66225679634745882</v>
      </c>
      <c r="I21440" t="str">
        <f>VLOOKUP($B21440&amp;$E21440,'Employee List'!$A:$E,5,0)</f>
        <v>E-1403</v>
      </c>
    </row>
    <row r="21441" spans="1:9" x14ac:dyDescent="0.35">
      <c r="A21441" t="s">
        <v>1257</v>
      </c>
      <c r="B21441" t="s">
        <v>328</v>
      </c>
      <c r="C21441" t="s">
        <v>403</v>
      </c>
      <c r="D21441" t="s">
        <v>1258</v>
      </c>
      <c r="E21441" t="s">
        <v>31</v>
      </c>
      <c r="F21441">
        <v>113238</v>
      </c>
      <c r="G21441">
        <v>84368</v>
      </c>
      <c r="H21441">
        <v>0.74505024814991438</v>
      </c>
      <c r="I21441" t="str">
        <f>VLOOKUP($B21441&amp;$E21441,'Employee List'!$A:$E,5,0)</f>
        <v>E-1403</v>
      </c>
    </row>
    <row r="21442" spans="1:9" x14ac:dyDescent="0.35">
      <c r="A21442" t="s">
        <v>1257</v>
      </c>
      <c r="B21442" t="s">
        <v>328</v>
      </c>
      <c r="C21442" t="s">
        <v>403</v>
      </c>
      <c r="D21442" t="s">
        <v>1272</v>
      </c>
      <c r="E21442" t="s">
        <v>29</v>
      </c>
      <c r="F21442">
        <v>18561</v>
      </c>
      <c r="G21442">
        <v>6788</v>
      </c>
      <c r="H21442">
        <v>0.36571305425354239</v>
      </c>
      <c r="I21442" t="str">
        <f>VLOOKUP($B21442&amp;$E21442,'Employee List'!$A:$E,5,0)</f>
        <v>E-1403</v>
      </c>
    </row>
    <row r="21443" spans="1:9" x14ac:dyDescent="0.35">
      <c r="A21443" t="s">
        <v>1257</v>
      </c>
      <c r="B21443" t="s">
        <v>328</v>
      </c>
      <c r="C21443" t="s">
        <v>403</v>
      </c>
      <c r="D21443" t="s">
        <v>1272</v>
      </c>
      <c r="E21443" t="s">
        <v>30</v>
      </c>
      <c r="F21443">
        <v>17593</v>
      </c>
      <c r="G21443">
        <v>10898</v>
      </c>
      <c r="H21443">
        <v>0.61945091797874152</v>
      </c>
      <c r="I21443" t="str">
        <f>VLOOKUP($B21443&amp;$E21443,'Employee List'!$A:$E,5,0)</f>
        <v>E-1403</v>
      </c>
    </row>
    <row r="21444" spans="1:9" x14ac:dyDescent="0.35">
      <c r="A21444" t="s">
        <v>1257</v>
      </c>
      <c r="B21444" t="s">
        <v>328</v>
      </c>
      <c r="C21444" t="s">
        <v>403</v>
      </c>
      <c r="D21444" t="s">
        <v>1272</v>
      </c>
      <c r="E21444" t="s">
        <v>31</v>
      </c>
      <c r="F21444">
        <v>18872</v>
      </c>
      <c r="G21444">
        <v>11085</v>
      </c>
      <c r="H21444">
        <v>0.58737812632471387</v>
      </c>
      <c r="I21444" t="str">
        <f>VLOOKUP($B21444&amp;$E21444,'Employee List'!$A:$E,5,0)</f>
        <v>E-1403</v>
      </c>
    </row>
    <row r="21445" spans="1:9" x14ac:dyDescent="0.35">
      <c r="A21445" t="s">
        <v>1257</v>
      </c>
      <c r="B21445" t="s">
        <v>328</v>
      </c>
      <c r="C21445" t="s">
        <v>403</v>
      </c>
      <c r="D21445" t="s">
        <v>1259</v>
      </c>
      <c r="E21445" t="s">
        <v>29</v>
      </c>
      <c r="F21445">
        <v>20895</v>
      </c>
      <c r="G21445">
        <v>19253</v>
      </c>
      <c r="H21445">
        <v>0.92141660684374249</v>
      </c>
      <c r="I21445" t="str">
        <f>VLOOKUP($B21445&amp;$E21445,'Employee List'!$A:$E,5,0)</f>
        <v>E-1403</v>
      </c>
    </row>
    <row r="21446" spans="1:9" x14ac:dyDescent="0.35">
      <c r="A21446" t="s">
        <v>1257</v>
      </c>
      <c r="B21446" t="s">
        <v>328</v>
      </c>
      <c r="C21446" t="s">
        <v>403</v>
      </c>
      <c r="D21446" t="s">
        <v>1259</v>
      </c>
      <c r="E21446" t="s">
        <v>30</v>
      </c>
      <c r="F21446">
        <v>18463</v>
      </c>
      <c r="G21446">
        <v>18330</v>
      </c>
      <c r="H21446">
        <v>0.99279640361804689</v>
      </c>
      <c r="I21446" t="str">
        <f>VLOOKUP($B21446&amp;$E21446,'Employee List'!$A:$E,5,0)</f>
        <v>E-1403</v>
      </c>
    </row>
    <row r="21447" spans="1:9" x14ac:dyDescent="0.35">
      <c r="A21447" t="s">
        <v>1257</v>
      </c>
      <c r="B21447" t="s">
        <v>328</v>
      </c>
      <c r="C21447" t="s">
        <v>403</v>
      </c>
      <c r="D21447" t="s">
        <v>1259</v>
      </c>
      <c r="E21447" t="s">
        <v>31</v>
      </c>
      <c r="F21447">
        <v>19319</v>
      </c>
      <c r="G21447">
        <v>20846</v>
      </c>
      <c r="H21447">
        <v>1.0790413582483565</v>
      </c>
      <c r="I21447" t="str">
        <f>VLOOKUP($B21447&amp;$E21447,'Employee List'!$A:$E,5,0)</f>
        <v>E-1403</v>
      </c>
    </row>
    <row r="21448" spans="1:9" x14ac:dyDescent="0.35">
      <c r="A21448" t="s">
        <v>1257</v>
      </c>
      <c r="B21448" t="s">
        <v>328</v>
      </c>
      <c r="C21448" t="s">
        <v>403</v>
      </c>
      <c r="D21448" t="s">
        <v>1273</v>
      </c>
      <c r="E21448" t="s">
        <v>29</v>
      </c>
      <c r="F21448">
        <v>14389</v>
      </c>
      <c r="G21448">
        <v>11751</v>
      </c>
      <c r="H21448">
        <v>0.81666550837445273</v>
      </c>
      <c r="I21448" t="str">
        <f>VLOOKUP($B21448&amp;$E21448,'Employee List'!$A:$E,5,0)</f>
        <v>E-1403</v>
      </c>
    </row>
    <row r="21449" spans="1:9" x14ac:dyDescent="0.35">
      <c r="A21449" t="s">
        <v>1257</v>
      </c>
      <c r="B21449" t="s">
        <v>328</v>
      </c>
      <c r="C21449" t="s">
        <v>403</v>
      </c>
      <c r="D21449" t="s">
        <v>1273</v>
      </c>
      <c r="E21449" t="s">
        <v>30</v>
      </c>
      <c r="F21449">
        <v>14090</v>
      </c>
      <c r="G21449">
        <v>14219</v>
      </c>
      <c r="H21449">
        <v>1.0091554293825409</v>
      </c>
      <c r="I21449" t="str">
        <f>VLOOKUP($B21449&amp;$E21449,'Employee List'!$A:$E,5,0)</f>
        <v>E-1403</v>
      </c>
    </row>
    <row r="21450" spans="1:9" x14ac:dyDescent="0.35">
      <c r="A21450" t="s">
        <v>1257</v>
      </c>
      <c r="B21450" t="s">
        <v>328</v>
      </c>
      <c r="C21450" t="s">
        <v>403</v>
      </c>
      <c r="D21450" t="s">
        <v>1273</v>
      </c>
      <c r="E21450" t="s">
        <v>31</v>
      </c>
      <c r="F21450">
        <v>15813</v>
      </c>
      <c r="G21450">
        <v>11729</v>
      </c>
      <c r="H21450">
        <v>0.7417314867514071</v>
      </c>
      <c r="I21450" t="str">
        <f>VLOOKUP($B21450&amp;$E21450,'Employee List'!$A:$E,5,0)</f>
        <v>E-1403</v>
      </c>
    </row>
    <row r="21451" spans="1:9" x14ac:dyDescent="0.35">
      <c r="A21451" t="s">
        <v>1257</v>
      </c>
      <c r="B21451" t="s">
        <v>328</v>
      </c>
      <c r="C21451" t="s">
        <v>403</v>
      </c>
      <c r="D21451" t="s">
        <v>1275</v>
      </c>
      <c r="E21451" t="s">
        <v>29</v>
      </c>
      <c r="F21451">
        <v>15452</v>
      </c>
      <c r="G21451">
        <v>16384</v>
      </c>
      <c r="H21451">
        <v>1.0603158167227544</v>
      </c>
      <c r="I21451" t="str">
        <f>VLOOKUP($B21451&amp;$E21451,'Employee List'!$A:$E,5,0)</f>
        <v>E-1403</v>
      </c>
    </row>
    <row r="21452" spans="1:9" x14ac:dyDescent="0.35">
      <c r="A21452" t="s">
        <v>1257</v>
      </c>
      <c r="B21452" t="s">
        <v>328</v>
      </c>
      <c r="C21452" t="s">
        <v>403</v>
      </c>
      <c r="D21452" t="s">
        <v>1275</v>
      </c>
      <c r="E21452" t="s">
        <v>30</v>
      </c>
      <c r="F21452">
        <v>14366</v>
      </c>
      <c r="G21452">
        <v>12125</v>
      </c>
      <c r="H21452">
        <v>0.84400668244466104</v>
      </c>
      <c r="I21452" t="str">
        <f>VLOOKUP($B21452&amp;$E21452,'Employee List'!$A:$E,5,0)</f>
        <v>E-1403</v>
      </c>
    </row>
    <row r="21453" spans="1:9" x14ac:dyDescent="0.35">
      <c r="A21453" t="s">
        <v>1257</v>
      </c>
      <c r="B21453" t="s">
        <v>328</v>
      </c>
      <c r="C21453" t="s">
        <v>403</v>
      </c>
      <c r="D21453" t="s">
        <v>1275</v>
      </c>
      <c r="E21453" t="s">
        <v>31</v>
      </c>
      <c r="F21453">
        <v>14708</v>
      </c>
      <c r="G21453">
        <v>16891</v>
      </c>
      <c r="H21453">
        <v>1.1484226271416915</v>
      </c>
      <c r="I21453" t="str">
        <f>VLOOKUP($B21453&amp;$E21453,'Employee List'!$A:$E,5,0)</f>
        <v>E-1403</v>
      </c>
    </row>
    <row r="21454" spans="1:9" x14ac:dyDescent="0.35">
      <c r="A21454" t="s">
        <v>1257</v>
      </c>
      <c r="B21454" t="s">
        <v>328</v>
      </c>
      <c r="C21454" t="s">
        <v>403</v>
      </c>
      <c r="D21454" t="s">
        <v>1276</v>
      </c>
      <c r="E21454" t="s">
        <v>29</v>
      </c>
      <c r="F21454">
        <v>4898</v>
      </c>
      <c r="G21454">
        <v>5901</v>
      </c>
      <c r="H21454">
        <v>1.2047774601878318</v>
      </c>
      <c r="I21454" t="str">
        <f>VLOOKUP($B21454&amp;$E21454,'Employee List'!$A:$E,5,0)</f>
        <v>E-1403</v>
      </c>
    </row>
    <row r="21455" spans="1:9" x14ac:dyDescent="0.35">
      <c r="A21455" t="s">
        <v>1257</v>
      </c>
      <c r="B21455" t="s">
        <v>328</v>
      </c>
      <c r="C21455" t="s">
        <v>403</v>
      </c>
      <c r="D21455" t="s">
        <v>1276</v>
      </c>
      <c r="E21455" t="s">
        <v>30</v>
      </c>
      <c r="F21455">
        <v>3216</v>
      </c>
      <c r="G21455">
        <v>5231</v>
      </c>
      <c r="H21455">
        <v>1.6265547263681592</v>
      </c>
      <c r="I21455" t="str">
        <f>VLOOKUP($B21455&amp;$E21455,'Employee List'!$A:$E,5,0)</f>
        <v>E-1403</v>
      </c>
    </row>
    <row r="21456" spans="1:9" x14ac:dyDescent="0.35">
      <c r="A21456" t="s">
        <v>1257</v>
      </c>
      <c r="B21456" t="s">
        <v>328</v>
      </c>
      <c r="C21456" t="s">
        <v>403</v>
      </c>
      <c r="D21456" t="s">
        <v>1276</v>
      </c>
      <c r="E21456" t="s">
        <v>31</v>
      </c>
      <c r="F21456">
        <v>2073</v>
      </c>
      <c r="G21456">
        <v>3280</v>
      </c>
      <c r="H21456">
        <v>1.5822479498311626</v>
      </c>
      <c r="I21456" t="str">
        <f>VLOOKUP($B21456&amp;$E21456,'Employee List'!$A:$E,5,0)</f>
        <v>E-1403</v>
      </c>
    </row>
    <row r="21457" spans="1:9" x14ac:dyDescent="0.35">
      <c r="A21457" t="s">
        <v>1257</v>
      </c>
      <c r="B21457" t="s">
        <v>328</v>
      </c>
      <c r="C21457" t="s">
        <v>403</v>
      </c>
      <c r="D21457" t="s">
        <v>1277</v>
      </c>
      <c r="E21457" t="s">
        <v>29</v>
      </c>
      <c r="F21457">
        <v>11353</v>
      </c>
      <c r="G21457">
        <v>4873</v>
      </c>
      <c r="H21457">
        <v>0.42922575530696733</v>
      </c>
      <c r="I21457" t="str">
        <f>VLOOKUP($B21457&amp;$E21457,'Employee List'!$A:$E,5,0)</f>
        <v>E-1403</v>
      </c>
    </row>
    <row r="21458" spans="1:9" x14ac:dyDescent="0.35">
      <c r="A21458" t="s">
        <v>1257</v>
      </c>
      <c r="B21458" t="s">
        <v>328</v>
      </c>
      <c r="C21458" t="s">
        <v>403</v>
      </c>
      <c r="D21458" t="s">
        <v>1277</v>
      </c>
      <c r="E21458" t="s">
        <v>30</v>
      </c>
      <c r="F21458">
        <v>8346</v>
      </c>
      <c r="G21458">
        <v>8478</v>
      </c>
      <c r="H21458">
        <v>1.0158159597411933</v>
      </c>
      <c r="I21458" t="str">
        <f>VLOOKUP($B21458&amp;$E21458,'Employee List'!$A:$E,5,0)</f>
        <v>E-1403</v>
      </c>
    </row>
    <row r="21459" spans="1:9" x14ac:dyDescent="0.35">
      <c r="A21459" t="s">
        <v>1257</v>
      </c>
      <c r="B21459" t="s">
        <v>328</v>
      </c>
      <c r="C21459" t="s">
        <v>403</v>
      </c>
      <c r="D21459" t="s">
        <v>1277</v>
      </c>
      <c r="E21459" t="s">
        <v>31</v>
      </c>
      <c r="F21459">
        <v>9099</v>
      </c>
      <c r="G21459">
        <v>8031</v>
      </c>
      <c r="H21459">
        <v>0.88262446422683816</v>
      </c>
      <c r="I21459" t="str">
        <f>VLOOKUP($B21459&amp;$E21459,'Employee List'!$A:$E,5,0)</f>
        <v>E-1403</v>
      </c>
    </row>
    <row r="21460" spans="1:9" x14ac:dyDescent="0.35">
      <c r="A21460" t="s">
        <v>1257</v>
      </c>
      <c r="B21460" t="s">
        <v>328</v>
      </c>
      <c r="C21460" t="s">
        <v>403</v>
      </c>
      <c r="D21460" t="s">
        <v>1278</v>
      </c>
      <c r="E21460" t="s">
        <v>29</v>
      </c>
      <c r="F21460">
        <v>9594</v>
      </c>
      <c r="G21460">
        <v>9771</v>
      </c>
      <c r="H21460">
        <v>1.0184490306441525</v>
      </c>
      <c r="I21460" t="str">
        <f>VLOOKUP($B21460&amp;$E21460,'Employee List'!$A:$E,5,0)</f>
        <v>E-1403</v>
      </c>
    </row>
    <row r="21461" spans="1:9" x14ac:dyDescent="0.35">
      <c r="A21461" t="s">
        <v>1257</v>
      </c>
      <c r="B21461" t="s">
        <v>328</v>
      </c>
      <c r="C21461" t="s">
        <v>403</v>
      </c>
      <c r="D21461" t="s">
        <v>1278</v>
      </c>
      <c r="E21461" t="s">
        <v>30</v>
      </c>
      <c r="F21461">
        <v>7057</v>
      </c>
      <c r="G21461">
        <v>3298</v>
      </c>
      <c r="H21461">
        <v>0.46733739549383591</v>
      </c>
      <c r="I21461" t="str">
        <f>VLOOKUP($B21461&amp;$E21461,'Employee List'!$A:$E,5,0)</f>
        <v>E-1403</v>
      </c>
    </row>
    <row r="21462" spans="1:9" x14ac:dyDescent="0.35">
      <c r="A21462" t="s">
        <v>1257</v>
      </c>
      <c r="B21462" t="s">
        <v>328</v>
      </c>
      <c r="C21462" t="s">
        <v>403</v>
      </c>
      <c r="D21462" t="s">
        <v>1278</v>
      </c>
      <c r="E21462" t="s">
        <v>31</v>
      </c>
      <c r="F21462">
        <v>10176</v>
      </c>
      <c r="G21462">
        <v>7490</v>
      </c>
      <c r="H21462">
        <v>0.73604559748427678</v>
      </c>
      <c r="I21462" t="str">
        <f>VLOOKUP($B21462&amp;$E21462,'Employee List'!$A:$E,5,0)</f>
        <v>E-1403</v>
      </c>
    </row>
    <row r="21463" spans="1:9" x14ac:dyDescent="0.35">
      <c r="A21463" t="s">
        <v>1257</v>
      </c>
      <c r="B21463" t="s">
        <v>328</v>
      </c>
      <c r="C21463" t="s">
        <v>403</v>
      </c>
      <c r="D21463" t="s">
        <v>1279</v>
      </c>
      <c r="E21463" t="s">
        <v>29</v>
      </c>
      <c r="F21463">
        <v>2466</v>
      </c>
      <c r="G21463">
        <v>2851</v>
      </c>
      <c r="H21463">
        <v>1.1561232765612328</v>
      </c>
      <c r="I21463" t="str">
        <f>VLOOKUP($B21463&amp;$E21463,'Employee List'!$A:$E,5,0)</f>
        <v>E-1403</v>
      </c>
    </row>
    <row r="21464" spans="1:9" x14ac:dyDescent="0.35">
      <c r="A21464" t="s">
        <v>1257</v>
      </c>
      <c r="B21464" t="s">
        <v>328</v>
      </c>
      <c r="C21464" t="s">
        <v>403</v>
      </c>
      <c r="D21464" t="s">
        <v>1279</v>
      </c>
      <c r="E21464" t="s">
        <v>30</v>
      </c>
      <c r="F21464">
        <v>2294</v>
      </c>
      <c r="G21464">
        <v>4470</v>
      </c>
      <c r="H21464">
        <v>1.948561464690497</v>
      </c>
      <c r="I21464" t="str">
        <f>VLOOKUP($B21464&amp;$E21464,'Employee List'!$A:$E,5,0)</f>
        <v>E-1403</v>
      </c>
    </row>
    <row r="21465" spans="1:9" x14ac:dyDescent="0.35">
      <c r="A21465" t="s">
        <v>1257</v>
      </c>
      <c r="B21465" t="s">
        <v>328</v>
      </c>
      <c r="C21465" t="s">
        <v>403</v>
      </c>
      <c r="D21465" t="s">
        <v>1279</v>
      </c>
      <c r="E21465" t="s">
        <v>31</v>
      </c>
      <c r="F21465">
        <v>2067</v>
      </c>
      <c r="G21465">
        <v>2419</v>
      </c>
      <c r="H21465">
        <v>1.1702951136913402</v>
      </c>
      <c r="I21465" t="str">
        <f>VLOOKUP($B21465&amp;$E21465,'Employee List'!$A:$E,5,0)</f>
        <v>E-1403</v>
      </c>
    </row>
    <row r="21466" spans="1:9" x14ac:dyDescent="0.35">
      <c r="A21466" t="s">
        <v>1257</v>
      </c>
      <c r="B21466" t="s">
        <v>328</v>
      </c>
      <c r="C21466" t="s">
        <v>403</v>
      </c>
      <c r="D21466" t="s">
        <v>1280</v>
      </c>
      <c r="E21466" t="s">
        <v>29</v>
      </c>
      <c r="F21466">
        <v>22387</v>
      </c>
      <c r="G21466">
        <v>43034</v>
      </c>
      <c r="H21466">
        <v>1.9222763210791978</v>
      </c>
      <c r="I21466" t="str">
        <f>VLOOKUP($B21466&amp;$E21466,'Employee List'!$A:$E,5,0)</f>
        <v>E-1403</v>
      </c>
    </row>
    <row r="21467" spans="1:9" x14ac:dyDescent="0.35">
      <c r="A21467" t="s">
        <v>1257</v>
      </c>
      <c r="B21467" t="s">
        <v>328</v>
      </c>
      <c r="C21467" t="s">
        <v>403</v>
      </c>
      <c r="D21467" t="s">
        <v>1280</v>
      </c>
      <c r="E21467" t="s">
        <v>30</v>
      </c>
      <c r="F21467">
        <v>20546</v>
      </c>
      <c r="G21467">
        <v>2782</v>
      </c>
      <c r="H21467">
        <v>0.13540348486323373</v>
      </c>
      <c r="I21467" t="str">
        <f>VLOOKUP($B21467&amp;$E21467,'Employee List'!$A:$E,5,0)</f>
        <v>E-1403</v>
      </c>
    </row>
    <row r="21468" spans="1:9" x14ac:dyDescent="0.35">
      <c r="A21468" t="s">
        <v>1257</v>
      </c>
      <c r="B21468" t="s">
        <v>328</v>
      </c>
      <c r="C21468" t="s">
        <v>403</v>
      </c>
      <c r="D21468" t="s">
        <v>1280</v>
      </c>
      <c r="E21468" t="s">
        <v>31</v>
      </c>
      <c r="F21468">
        <v>20754</v>
      </c>
      <c r="G21468">
        <v>1162</v>
      </c>
      <c r="H21468">
        <v>5.5989206899874723E-2</v>
      </c>
      <c r="I21468" t="str">
        <f>VLOOKUP($B21468&amp;$E21468,'Employee List'!$A:$E,5,0)</f>
        <v>E-1403</v>
      </c>
    </row>
    <row r="21469" spans="1:9" x14ac:dyDescent="0.35">
      <c r="A21469" t="s">
        <v>1257</v>
      </c>
      <c r="B21469" t="s">
        <v>328</v>
      </c>
      <c r="C21469" t="s">
        <v>403</v>
      </c>
      <c r="D21469" t="s">
        <v>1262</v>
      </c>
      <c r="E21469" t="s">
        <v>29</v>
      </c>
      <c r="F21469">
        <v>29940</v>
      </c>
      <c r="G21469">
        <v>35570</v>
      </c>
      <c r="H21469">
        <v>1.1880427521710086</v>
      </c>
      <c r="I21469" t="str">
        <f>VLOOKUP($B21469&amp;$E21469,'Employee List'!$A:$E,5,0)</f>
        <v>E-1403</v>
      </c>
    </row>
    <row r="21470" spans="1:9" x14ac:dyDescent="0.35">
      <c r="A21470" t="s">
        <v>1257</v>
      </c>
      <c r="B21470" t="s">
        <v>328</v>
      </c>
      <c r="C21470" t="s">
        <v>403</v>
      </c>
      <c r="D21470" t="s">
        <v>1262</v>
      </c>
      <c r="E21470" t="s">
        <v>30</v>
      </c>
      <c r="F21470">
        <v>30177</v>
      </c>
      <c r="G21470">
        <v>27425</v>
      </c>
      <c r="H21470">
        <v>0.90880471882559566</v>
      </c>
      <c r="I21470" t="str">
        <f>VLOOKUP($B21470&amp;$E21470,'Employee List'!$A:$E,5,0)</f>
        <v>E-1403</v>
      </c>
    </row>
    <row r="21471" spans="1:9" x14ac:dyDescent="0.35">
      <c r="A21471" t="s">
        <v>1257</v>
      </c>
      <c r="B21471" t="s">
        <v>328</v>
      </c>
      <c r="C21471" t="s">
        <v>403</v>
      </c>
      <c r="D21471" t="s">
        <v>1262</v>
      </c>
      <c r="E21471" t="s">
        <v>31</v>
      </c>
      <c r="F21471">
        <v>31352</v>
      </c>
      <c r="G21471">
        <v>26215</v>
      </c>
      <c r="H21471">
        <v>0.83615080377647355</v>
      </c>
      <c r="I21471" t="str">
        <f>VLOOKUP($B21471&amp;$E21471,'Employee List'!$A:$E,5,0)</f>
        <v>E-1403</v>
      </c>
    </row>
    <row r="21472" spans="1:9" x14ac:dyDescent="0.35">
      <c r="A21472" t="s">
        <v>1257</v>
      </c>
      <c r="B21472" t="s">
        <v>328</v>
      </c>
      <c r="C21472" t="s">
        <v>403</v>
      </c>
      <c r="D21472" t="s">
        <v>1282</v>
      </c>
      <c r="E21472" t="s">
        <v>30</v>
      </c>
      <c r="F21472">
        <v>5672</v>
      </c>
      <c r="G21472">
        <v>3152</v>
      </c>
      <c r="H21472">
        <v>0.55571227080394925</v>
      </c>
      <c r="I21472" t="str">
        <f>VLOOKUP($B21472&amp;$E21472,'Employee List'!$A:$E,5,0)</f>
        <v>E-1403</v>
      </c>
    </row>
    <row r="21473" spans="1:9" x14ac:dyDescent="0.35">
      <c r="A21473" t="s">
        <v>1257</v>
      </c>
      <c r="B21473" t="s">
        <v>328</v>
      </c>
      <c r="C21473" t="s">
        <v>403</v>
      </c>
      <c r="D21473" t="s">
        <v>1282</v>
      </c>
      <c r="E21473" t="s">
        <v>31</v>
      </c>
      <c r="F21473">
        <v>3772</v>
      </c>
      <c r="G21473">
        <v>3255</v>
      </c>
      <c r="H21473">
        <v>0.86293743372216336</v>
      </c>
      <c r="I21473" t="str">
        <f>VLOOKUP($B21473&amp;$E21473,'Employee List'!$A:$E,5,0)</f>
        <v>E-1403</v>
      </c>
    </row>
    <row r="21474" spans="1:9" x14ac:dyDescent="0.35">
      <c r="A21474" t="s">
        <v>1257</v>
      </c>
      <c r="B21474" t="s">
        <v>328</v>
      </c>
      <c r="C21474" t="s">
        <v>403</v>
      </c>
      <c r="D21474" t="s">
        <v>1281</v>
      </c>
      <c r="E21474" t="s">
        <v>29</v>
      </c>
      <c r="F21474">
        <v>1845</v>
      </c>
      <c r="G21474">
        <v>5919</v>
      </c>
      <c r="H21474">
        <v>3.2081300813008129</v>
      </c>
      <c r="I21474" t="str">
        <f>VLOOKUP($B21474&amp;$E21474,'Employee List'!$A:$E,5,0)</f>
        <v>E-1403</v>
      </c>
    </row>
    <row r="21475" spans="1:9" x14ac:dyDescent="0.35">
      <c r="A21475" t="s">
        <v>1257</v>
      </c>
      <c r="B21475" t="s">
        <v>328</v>
      </c>
      <c r="C21475" t="s">
        <v>403</v>
      </c>
      <c r="D21475" t="s">
        <v>1281</v>
      </c>
      <c r="E21475" t="s">
        <v>30</v>
      </c>
      <c r="F21475">
        <v>2142</v>
      </c>
      <c r="G21475">
        <v>6333</v>
      </c>
      <c r="H21475">
        <v>2.9565826330532214</v>
      </c>
      <c r="I21475" t="str">
        <f>VLOOKUP($B21475&amp;$E21475,'Employee List'!$A:$E,5,0)</f>
        <v>E-1403</v>
      </c>
    </row>
    <row r="21476" spans="1:9" x14ac:dyDescent="0.35">
      <c r="A21476" t="s">
        <v>1257</v>
      </c>
      <c r="B21476" t="s">
        <v>328</v>
      </c>
      <c r="C21476" t="s">
        <v>403</v>
      </c>
      <c r="D21476" t="s">
        <v>1281</v>
      </c>
      <c r="E21476" t="s">
        <v>31</v>
      </c>
      <c r="F21476">
        <v>1985</v>
      </c>
      <c r="G21476">
        <v>5727</v>
      </c>
      <c r="H21476">
        <v>2.885138539042821</v>
      </c>
      <c r="I21476" t="str">
        <f>VLOOKUP($B21476&amp;$E21476,'Employee List'!$A:$E,5,0)</f>
        <v>E-1403</v>
      </c>
    </row>
    <row r="21477" spans="1:9" x14ac:dyDescent="0.35">
      <c r="A21477" t="s">
        <v>1257</v>
      </c>
      <c r="B21477" t="s">
        <v>329</v>
      </c>
      <c r="C21477" t="s">
        <v>404</v>
      </c>
      <c r="D21477" t="s">
        <v>1274</v>
      </c>
      <c r="E21477" t="s">
        <v>29</v>
      </c>
      <c r="F21477">
        <v>38080</v>
      </c>
      <c r="G21477">
        <v>33064</v>
      </c>
      <c r="H21477">
        <v>0.86827731092436977</v>
      </c>
      <c r="I21477" t="str">
        <f>VLOOKUP($B21477&amp;$E21477,'Employee List'!$A:$E,5,0)</f>
        <v>E-1404</v>
      </c>
    </row>
    <row r="21478" spans="1:9" x14ac:dyDescent="0.35">
      <c r="A21478" t="s">
        <v>1257</v>
      </c>
      <c r="B21478" t="s">
        <v>329</v>
      </c>
      <c r="C21478" t="s">
        <v>404</v>
      </c>
      <c r="D21478" t="s">
        <v>1274</v>
      </c>
      <c r="E21478" t="s">
        <v>30</v>
      </c>
      <c r="F21478">
        <v>36928</v>
      </c>
      <c r="G21478">
        <v>19145</v>
      </c>
      <c r="H21478">
        <v>0.51844129116117854</v>
      </c>
      <c r="I21478" t="str">
        <f>VLOOKUP($B21478&amp;$E21478,'Employee List'!$A:$E,5,0)</f>
        <v>E-1404</v>
      </c>
    </row>
    <row r="21479" spans="1:9" x14ac:dyDescent="0.35">
      <c r="A21479" t="s">
        <v>1257</v>
      </c>
      <c r="B21479" t="s">
        <v>329</v>
      </c>
      <c r="C21479" t="s">
        <v>404</v>
      </c>
      <c r="D21479" t="s">
        <v>1274</v>
      </c>
      <c r="E21479" t="s">
        <v>31</v>
      </c>
      <c r="F21479">
        <v>36900</v>
      </c>
      <c r="G21479">
        <v>26687</v>
      </c>
      <c r="H21479">
        <v>0.72322493224932249</v>
      </c>
      <c r="I21479" t="str">
        <f>VLOOKUP($B21479&amp;$E21479,'Employee List'!$A:$E,5,0)</f>
        <v>E-1404</v>
      </c>
    </row>
    <row r="21480" spans="1:9" x14ac:dyDescent="0.35">
      <c r="A21480" t="s">
        <v>1257</v>
      </c>
      <c r="B21480" t="s">
        <v>329</v>
      </c>
      <c r="C21480" t="s">
        <v>404</v>
      </c>
      <c r="D21480" t="s">
        <v>1263</v>
      </c>
      <c r="E21480" t="s">
        <v>29</v>
      </c>
      <c r="F21480">
        <v>7502</v>
      </c>
      <c r="G21480">
        <v>4889</v>
      </c>
      <c r="H21480">
        <v>0.65169288189816044</v>
      </c>
      <c r="I21480" t="str">
        <f>VLOOKUP($B21480&amp;$E21480,'Employee List'!$A:$E,5,0)</f>
        <v>E-1404</v>
      </c>
    </row>
    <row r="21481" spans="1:9" x14ac:dyDescent="0.35">
      <c r="A21481" t="s">
        <v>1257</v>
      </c>
      <c r="B21481" t="s">
        <v>329</v>
      </c>
      <c r="C21481" t="s">
        <v>404</v>
      </c>
      <c r="D21481" t="s">
        <v>1263</v>
      </c>
      <c r="E21481" t="s">
        <v>30</v>
      </c>
      <c r="F21481">
        <v>5952</v>
      </c>
      <c r="G21481">
        <v>2116</v>
      </c>
      <c r="H21481">
        <v>0.35551075268817206</v>
      </c>
      <c r="I21481" t="str">
        <f>VLOOKUP($B21481&amp;$E21481,'Employee List'!$A:$E,5,0)</f>
        <v>E-1404</v>
      </c>
    </row>
    <row r="21482" spans="1:9" x14ac:dyDescent="0.35">
      <c r="A21482" t="s">
        <v>1257</v>
      </c>
      <c r="B21482" t="s">
        <v>329</v>
      </c>
      <c r="C21482" t="s">
        <v>404</v>
      </c>
      <c r="D21482" t="s">
        <v>1263</v>
      </c>
      <c r="E21482" t="s">
        <v>31</v>
      </c>
      <c r="F21482">
        <v>6988</v>
      </c>
      <c r="G21482">
        <v>1286</v>
      </c>
      <c r="H21482">
        <v>0.18402976531196336</v>
      </c>
      <c r="I21482" t="str">
        <f>VLOOKUP($B21482&amp;$E21482,'Employee List'!$A:$E,5,0)</f>
        <v>E-1404</v>
      </c>
    </row>
    <row r="21483" spans="1:9" x14ac:dyDescent="0.35">
      <c r="A21483" t="s">
        <v>1257</v>
      </c>
      <c r="B21483" t="s">
        <v>329</v>
      </c>
      <c r="C21483" t="s">
        <v>404</v>
      </c>
      <c r="D21483" t="s">
        <v>1264</v>
      </c>
      <c r="E21483" t="s">
        <v>29</v>
      </c>
      <c r="F21483">
        <v>9131</v>
      </c>
      <c r="G21483">
        <v>3765</v>
      </c>
      <c r="H21483">
        <v>0.41233161756653158</v>
      </c>
      <c r="I21483" t="str">
        <f>VLOOKUP($B21483&amp;$E21483,'Employee List'!$A:$E,5,0)</f>
        <v>E-1404</v>
      </c>
    </row>
    <row r="21484" spans="1:9" x14ac:dyDescent="0.35">
      <c r="A21484" t="s">
        <v>1257</v>
      </c>
      <c r="B21484" t="s">
        <v>329</v>
      </c>
      <c r="C21484" t="s">
        <v>404</v>
      </c>
      <c r="D21484" t="s">
        <v>1264</v>
      </c>
      <c r="E21484" t="s">
        <v>30</v>
      </c>
      <c r="F21484">
        <v>8000</v>
      </c>
      <c r="G21484">
        <v>18725</v>
      </c>
      <c r="H21484">
        <v>2.3406250000000002</v>
      </c>
      <c r="I21484" t="str">
        <f>VLOOKUP($B21484&amp;$E21484,'Employee List'!$A:$E,5,0)</f>
        <v>E-1404</v>
      </c>
    </row>
    <row r="21485" spans="1:9" x14ac:dyDescent="0.35">
      <c r="A21485" t="s">
        <v>1257</v>
      </c>
      <c r="B21485" t="s">
        <v>329</v>
      </c>
      <c r="C21485" t="s">
        <v>404</v>
      </c>
      <c r="D21485" t="s">
        <v>1264</v>
      </c>
      <c r="E21485" t="s">
        <v>31</v>
      </c>
      <c r="F21485">
        <v>6116</v>
      </c>
      <c r="G21485">
        <v>2008</v>
      </c>
      <c r="H21485">
        <v>0.32831916285153695</v>
      </c>
      <c r="I21485" t="str">
        <f>VLOOKUP($B21485&amp;$E21485,'Employee List'!$A:$E,5,0)</f>
        <v>E-1404</v>
      </c>
    </row>
    <row r="21486" spans="1:9" x14ac:dyDescent="0.35">
      <c r="A21486" t="s">
        <v>1257</v>
      </c>
      <c r="B21486" t="s">
        <v>329</v>
      </c>
      <c r="C21486" t="s">
        <v>404</v>
      </c>
      <c r="D21486" t="s">
        <v>1265</v>
      </c>
      <c r="E21486" t="s">
        <v>29</v>
      </c>
      <c r="F21486">
        <v>19009</v>
      </c>
      <c r="G21486">
        <v>26466</v>
      </c>
      <c r="H21486">
        <v>1.3922878636435372</v>
      </c>
      <c r="I21486" t="str">
        <f>VLOOKUP($B21486&amp;$E21486,'Employee List'!$A:$E,5,0)</f>
        <v>E-1404</v>
      </c>
    </row>
    <row r="21487" spans="1:9" x14ac:dyDescent="0.35">
      <c r="A21487" t="s">
        <v>1257</v>
      </c>
      <c r="B21487" t="s">
        <v>329</v>
      </c>
      <c r="C21487" t="s">
        <v>404</v>
      </c>
      <c r="D21487" t="s">
        <v>1265</v>
      </c>
      <c r="E21487" t="s">
        <v>30</v>
      </c>
      <c r="F21487">
        <v>16321</v>
      </c>
      <c r="G21487">
        <v>26357</v>
      </c>
      <c r="H21487">
        <v>1.6149133018810122</v>
      </c>
      <c r="I21487" t="str">
        <f>VLOOKUP($B21487&amp;$E21487,'Employee List'!$A:$E,5,0)</f>
        <v>E-1404</v>
      </c>
    </row>
    <row r="21488" spans="1:9" x14ac:dyDescent="0.35">
      <c r="A21488" t="s">
        <v>1257</v>
      </c>
      <c r="B21488" t="s">
        <v>329</v>
      </c>
      <c r="C21488" t="s">
        <v>404</v>
      </c>
      <c r="D21488" t="s">
        <v>1265</v>
      </c>
      <c r="E21488" t="s">
        <v>31</v>
      </c>
      <c r="F21488">
        <v>15563</v>
      </c>
      <c r="G21488">
        <v>22244</v>
      </c>
      <c r="H21488">
        <v>1.429287412452612</v>
      </c>
      <c r="I21488" t="str">
        <f>VLOOKUP($B21488&amp;$E21488,'Employee List'!$A:$E,5,0)</f>
        <v>E-1404</v>
      </c>
    </row>
    <row r="21489" spans="1:9" x14ac:dyDescent="0.35">
      <c r="A21489" t="s">
        <v>1257</v>
      </c>
      <c r="B21489" t="s">
        <v>329</v>
      </c>
      <c r="C21489" t="s">
        <v>404</v>
      </c>
      <c r="D21489" t="s">
        <v>1260</v>
      </c>
      <c r="E21489" t="s">
        <v>29</v>
      </c>
      <c r="F21489">
        <v>74844</v>
      </c>
      <c r="G21489">
        <v>51865</v>
      </c>
      <c r="H21489">
        <v>0.69297472075249855</v>
      </c>
      <c r="I21489" t="str">
        <f>VLOOKUP($B21489&amp;$E21489,'Employee List'!$A:$E,5,0)</f>
        <v>E-1404</v>
      </c>
    </row>
    <row r="21490" spans="1:9" x14ac:dyDescent="0.35">
      <c r="A21490" t="s">
        <v>1257</v>
      </c>
      <c r="B21490" t="s">
        <v>329</v>
      </c>
      <c r="C21490" t="s">
        <v>404</v>
      </c>
      <c r="D21490" t="s">
        <v>1260</v>
      </c>
      <c r="E21490" t="s">
        <v>30</v>
      </c>
      <c r="F21490">
        <v>75534</v>
      </c>
      <c r="G21490">
        <v>127952</v>
      </c>
      <c r="H21490">
        <v>1.693965631371303</v>
      </c>
      <c r="I21490" t="str">
        <f>VLOOKUP($B21490&amp;$E21490,'Employee List'!$A:$E,5,0)</f>
        <v>E-1404</v>
      </c>
    </row>
    <row r="21491" spans="1:9" x14ac:dyDescent="0.35">
      <c r="A21491" t="s">
        <v>1257</v>
      </c>
      <c r="B21491" t="s">
        <v>329</v>
      </c>
      <c r="C21491" t="s">
        <v>404</v>
      </c>
      <c r="D21491" t="s">
        <v>1260</v>
      </c>
      <c r="E21491" t="s">
        <v>31</v>
      </c>
      <c r="F21491">
        <v>86875</v>
      </c>
      <c r="G21491">
        <v>182240</v>
      </c>
      <c r="H21491">
        <v>2.0977266187050359</v>
      </c>
      <c r="I21491" t="str">
        <f>VLOOKUP($B21491&amp;$E21491,'Employee List'!$A:$E,5,0)</f>
        <v>E-1404</v>
      </c>
    </row>
    <row r="21492" spans="1:9" x14ac:dyDescent="0.35">
      <c r="A21492" t="s">
        <v>1257</v>
      </c>
      <c r="B21492" t="s">
        <v>329</v>
      </c>
      <c r="C21492" t="s">
        <v>404</v>
      </c>
      <c r="D21492" t="s">
        <v>1261</v>
      </c>
      <c r="E21492" t="s">
        <v>29</v>
      </c>
      <c r="F21492">
        <v>93902</v>
      </c>
      <c r="G21492">
        <v>68630</v>
      </c>
      <c r="H21492">
        <v>0.73086835211177614</v>
      </c>
      <c r="I21492" t="str">
        <f>VLOOKUP($B21492&amp;$E21492,'Employee List'!$A:$E,5,0)</f>
        <v>E-1404</v>
      </c>
    </row>
    <row r="21493" spans="1:9" x14ac:dyDescent="0.35">
      <c r="A21493" t="s">
        <v>1257</v>
      </c>
      <c r="B21493" t="s">
        <v>329</v>
      </c>
      <c r="C21493" t="s">
        <v>404</v>
      </c>
      <c r="D21493" t="s">
        <v>1261</v>
      </c>
      <c r="E21493" t="s">
        <v>30</v>
      </c>
      <c r="F21493">
        <v>96202</v>
      </c>
      <c r="G21493">
        <v>79298</v>
      </c>
      <c r="H21493">
        <v>0.824286397372196</v>
      </c>
      <c r="I21493" t="str">
        <f>VLOOKUP($B21493&amp;$E21493,'Employee List'!$A:$E,5,0)</f>
        <v>E-1404</v>
      </c>
    </row>
    <row r="21494" spans="1:9" x14ac:dyDescent="0.35">
      <c r="A21494" t="s">
        <v>1257</v>
      </c>
      <c r="B21494" t="s">
        <v>329</v>
      </c>
      <c r="C21494" t="s">
        <v>404</v>
      </c>
      <c r="D21494" t="s">
        <v>1261</v>
      </c>
      <c r="E21494" t="s">
        <v>31</v>
      </c>
      <c r="F21494">
        <v>94202</v>
      </c>
      <c r="G21494">
        <v>79348</v>
      </c>
      <c r="H21494">
        <v>0.84231757287531051</v>
      </c>
      <c r="I21494" t="str">
        <f>VLOOKUP($B21494&amp;$E21494,'Employee List'!$A:$E,5,0)</f>
        <v>E-1404</v>
      </c>
    </row>
    <row r="21495" spans="1:9" x14ac:dyDescent="0.35">
      <c r="A21495" t="s">
        <v>1257</v>
      </c>
      <c r="B21495" t="s">
        <v>329</v>
      </c>
      <c r="C21495" t="s">
        <v>404</v>
      </c>
      <c r="D21495" t="s">
        <v>1266</v>
      </c>
      <c r="E21495" t="s">
        <v>29</v>
      </c>
      <c r="F21495">
        <v>51990</v>
      </c>
      <c r="G21495">
        <v>51933</v>
      </c>
      <c r="H21495">
        <v>0.99890363531448356</v>
      </c>
      <c r="I21495" t="str">
        <f>VLOOKUP($B21495&amp;$E21495,'Employee List'!$A:$E,5,0)</f>
        <v>E-1404</v>
      </c>
    </row>
    <row r="21496" spans="1:9" x14ac:dyDescent="0.35">
      <c r="A21496" t="s">
        <v>1257</v>
      </c>
      <c r="B21496" t="s">
        <v>329</v>
      </c>
      <c r="C21496" t="s">
        <v>404</v>
      </c>
      <c r="D21496" t="s">
        <v>1266</v>
      </c>
      <c r="E21496" t="s">
        <v>30</v>
      </c>
      <c r="F21496">
        <v>55445</v>
      </c>
      <c r="G21496">
        <v>46709</v>
      </c>
      <c r="H21496">
        <v>0.84243845252051586</v>
      </c>
      <c r="I21496" t="str">
        <f>VLOOKUP($B21496&amp;$E21496,'Employee List'!$A:$E,5,0)</f>
        <v>E-1404</v>
      </c>
    </row>
    <row r="21497" spans="1:9" x14ac:dyDescent="0.35">
      <c r="A21497" t="s">
        <v>1257</v>
      </c>
      <c r="B21497" t="s">
        <v>329</v>
      </c>
      <c r="C21497" t="s">
        <v>404</v>
      </c>
      <c r="D21497" t="s">
        <v>1266</v>
      </c>
      <c r="E21497" t="s">
        <v>31</v>
      </c>
      <c r="F21497">
        <v>55151</v>
      </c>
      <c r="G21497">
        <v>39605</v>
      </c>
      <c r="H21497">
        <v>0.71811934507080566</v>
      </c>
      <c r="I21497" t="str">
        <f>VLOOKUP($B21497&amp;$E21497,'Employee List'!$A:$E,5,0)</f>
        <v>E-1404</v>
      </c>
    </row>
    <row r="21498" spans="1:9" x14ac:dyDescent="0.35">
      <c r="A21498" t="s">
        <v>1257</v>
      </c>
      <c r="B21498" t="s">
        <v>329</v>
      </c>
      <c r="C21498" t="s">
        <v>404</v>
      </c>
      <c r="D21498" t="s">
        <v>1267</v>
      </c>
      <c r="E21498" t="s">
        <v>29</v>
      </c>
      <c r="F21498">
        <v>35300</v>
      </c>
      <c r="G21498">
        <v>21898</v>
      </c>
      <c r="H21498">
        <v>0.6203399433427762</v>
      </c>
      <c r="I21498" t="str">
        <f>VLOOKUP($B21498&amp;$E21498,'Employee List'!$A:$E,5,0)</f>
        <v>E-1404</v>
      </c>
    </row>
    <row r="21499" spans="1:9" x14ac:dyDescent="0.35">
      <c r="A21499" t="s">
        <v>1257</v>
      </c>
      <c r="B21499" t="s">
        <v>329</v>
      </c>
      <c r="C21499" t="s">
        <v>404</v>
      </c>
      <c r="D21499" t="s">
        <v>1267</v>
      </c>
      <c r="E21499" t="s">
        <v>30</v>
      </c>
      <c r="F21499">
        <v>31675</v>
      </c>
      <c r="G21499">
        <v>25583</v>
      </c>
      <c r="H21499">
        <v>0.80767166535122337</v>
      </c>
      <c r="I21499" t="str">
        <f>VLOOKUP($B21499&amp;$E21499,'Employee List'!$A:$E,5,0)</f>
        <v>E-1404</v>
      </c>
    </row>
    <row r="21500" spans="1:9" x14ac:dyDescent="0.35">
      <c r="A21500" t="s">
        <v>1257</v>
      </c>
      <c r="B21500" t="s">
        <v>329</v>
      </c>
      <c r="C21500" t="s">
        <v>404</v>
      </c>
      <c r="D21500" t="s">
        <v>1267</v>
      </c>
      <c r="E21500" t="s">
        <v>31</v>
      </c>
      <c r="F21500">
        <v>32048</v>
      </c>
      <c r="G21500">
        <v>35044</v>
      </c>
      <c r="H21500">
        <v>1.0934847728407389</v>
      </c>
      <c r="I21500" t="str">
        <f>VLOOKUP($B21500&amp;$E21500,'Employee List'!$A:$E,5,0)</f>
        <v>E-1404</v>
      </c>
    </row>
    <row r="21501" spans="1:9" x14ac:dyDescent="0.35">
      <c r="A21501" t="s">
        <v>1257</v>
      </c>
      <c r="B21501" t="s">
        <v>329</v>
      </c>
      <c r="C21501" t="s">
        <v>404</v>
      </c>
      <c r="D21501" t="s">
        <v>1268</v>
      </c>
      <c r="E21501" t="s">
        <v>29</v>
      </c>
      <c r="F21501">
        <v>17005</v>
      </c>
      <c r="G21501">
        <v>12141</v>
      </c>
      <c r="H21501">
        <v>0.71396648044692734</v>
      </c>
      <c r="I21501" t="str">
        <f>VLOOKUP($B21501&amp;$E21501,'Employee List'!$A:$E,5,0)</f>
        <v>E-1404</v>
      </c>
    </row>
    <row r="21502" spans="1:9" x14ac:dyDescent="0.35">
      <c r="A21502" t="s">
        <v>1257</v>
      </c>
      <c r="B21502" t="s">
        <v>329</v>
      </c>
      <c r="C21502" t="s">
        <v>404</v>
      </c>
      <c r="D21502" t="s">
        <v>1268</v>
      </c>
      <c r="E21502" t="s">
        <v>30</v>
      </c>
      <c r="F21502">
        <v>12105</v>
      </c>
      <c r="G21502">
        <v>7985</v>
      </c>
      <c r="H21502">
        <v>0.6596447748864106</v>
      </c>
      <c r="I21502" t="str">
        <f>VLOOKUP($B21502&amp;$E21502,'Employee List'!$A:$E,5,0)</f>
        <v>E-1404</v>
      </c>
    </row>
    <row r="21503" spans="1:9" x14ac:dyDescent="0.35">
      <c r="A21503" t="s">
        <v>1257</v>
      </c>
      <c r="B21503" t="s">
        <v>329</v>
      </c>
      <c r="C21503" t="s">
        <v>404</v>
      </c>
      <c r="D21503" t="s">
        <v>1268</v>
      </c>
      <c r="E21503" t="s">
        <v>31</v>
      </c>
      <c r="F21503">
        <v>12881</v>
      </c>
      <c r="G21503">
        <v>8348</v>
      </c>
      <c r="H21503">
        <v>0.64808632870118776</v>
      </c>
      <c r="I21503" t="str">
        <f>VLOOKUP($B21503&amp;$E21503,'Employee List'!$A:$E,5,0)</f>
        <v>E-1404</v>
      </c>
    </row>
    <row r="21504" spans="1:9" x14ac:dyDescent="0.35">
      <c r="A21504" t="s">
        <v>1257</v>
      </c>
      <c r="B21504" t="s">
        <v>329</v>
      </c>
      <c r="C21504" t="s">
        <v>404</v>
      </c>
      <c r="D21504" t="s">
        <v>1269</v>
      </c>
      <c r="E21504" t="s">
        <v>29</v>
      </c>
      <c r="F21504">
        <v>17050</v>
      </c>
      <c r="G21504">
        <v>26926</v>
      </c>
      <c r="H21504">
        <v>1.5792375366568916</v>
      </c>
      <c r="I21504" t="str">
        <f>VLOOKUP($B21504&amp;$E21504,'Employee List'!$A:$E,5,0)</f>
        <v>E-1404</v>
      </c>
    </row>
    <row r="21505" spans="1:9" x14ac:dyDescent="0.35">
      <c r="A21505" t="s">
        <v>1257</v>
      </c>
      <c r="B21505" t="s">
        <v>329</v>
      </c>
      <c r="C21505" t="s">
        <v>404</v>
      </c>
      <c r="D21505" t="s">
        <v>1269</v>
      </c>
      <c r="E21505" t="s">
        <v>30</v>
      </c>
      <c r="F21505">
        <v>14367</v>
      </c>
      <c r="G21505">
        <v>13282</v>
      </c>
      <c r="H21505">
        <v>0.92447971044755339</v>
      </c>
      <c r="I21505" t="str">
        <f>VLOOKUP($B21505&amp;$E21505,'Employee List'!$A:$E,5,0)</f>
        <v>E-1404</v>
      </c>
    </row>
    <row r="21506" spans="1:9" x14ac:dyDescent="0.35">
      <c r="A21506" t="s">
        <v>1257</v>
      </c>
      <c r="B21506" t="s">
        <v>329</v>
      </c>
      <c r="C21506" t="s">
        <v>404</v>
      </c>
      <c r="D21506" t="s">
        <v>1269</v>
      </c>
      <c r="E21506" t="s">
        <v>31</v>
      </c>
      <c r="F21506">
        <v>14678</v>
      </c>
      <c r="G21506">
        <v>11682</v>
      </c>
      <c r="H21506">
        <v>0.79588499795612477</v>
      </c>
      <c r="I21506" t="str">
        <f>VLOOKUP($B21506&amp;$E21506,'Employee List'!$A:$E,5,0)</f>
        <v>E-1404</v>
      </c>
    </row>
    <row r="21507" spans="1:9" x14ac:dyDescent="0.35">
      <c r="A21507" t="s">
        <v>1257</v>
      </c>
      <c r="B21507" t="s">
        <v>329</v>
      </c>
      <c r="C21507" t="s">
        <v>404</v>
      </c>
      <c r="D21507" t="s">
        <v>1270</v>
      </c>
      <c r="E21507" t="s">
        <v>29</v>
      </c>
      <c r="F21507">
        <v>10729</v>
      </c>
      <c r="G21507">
        <v>6332</v>
      </c>
      <c r="H21507">
        <v>0.59017615807624191</v>
      </c>
      <c r="I21507" t="str">
        <f>VLOOKUP($B21507&amp;$E21507,'Employee List'!$A:$E,5,0)</f>
        <v>E-1404</v>
      </c>
    </row>
    <row r="21508" spans="1:9" x14ac:dyDescent="0.35">
      <c r="A21508" t="s">
        <v>1257</v>
      </c>
      <c r="B21508" t="s">
        <v>329</v>
      </c>
      <c r="C21508" t="s">
        <v>404</v>
      </c>
      <c r="D21508" t="s">
        <v>1270</v>
      </c>
      <c r="E21508" t="s">
        <v>30</v>
      </c>
      <c r="F21508">
        <v>12054</v>
      </c>
      <c r="G21508">
        <v>7200</v>
      </c>
      <c r="H21508">
        <v>0.59731209556993525</v>
      </c>
      <c r="I21508" t="str">
        <f>VLOOKUP($B21508&amp;$E21508,'Employee List'!$A:$E,5,0)</f>
        <v>E-1404</v>
      </c>
    </row>
    <row r="21509" spans="1:9" x14ac:dyDescent="0.35">
      <c r="A21509" t="s">
        <v>1257</v>
      </c>
      <c r="B21509" t="s">
        <v>329</v>
      </c>
      <c r="C21509" t="s">
        <v>404</v>
      </c>
      <c r="D21509" t="s">
        <v>1270</v>
      </c>
      <c r="E21509" t="s">
        <v>31</v>
      </c>
      <c r="F21509">
        <v>12725</v>
      </c>
      <c r="G21509">
        <v>6815</v>
      </c>
      <c r="H21509">
        <v>0.53555992141453834</v>
      </c>
      <c r="I21509" t="str">
        <f>VLOOKUP($B21509&amp;$E21509,'Employee List'!$A:$E,5,0)</f>
        <v>E-1404</v>
      </c>
    </row>
    <row r="21510" spans="1:9" x14ac:dyDescent="0.35">
      <c r="A21510" t="s">
        <v>1257</v>
      </c>
      <c r="B21510" t="s">
        <v>329</v>
      </c>
      <c r="C21510" t="s">
        <v>404</v>
      </c>
      <c r="D21510" t="s">
        <v>1271</v>
      </c>
      <c r="E21510" t="s">
        <v>29</v>
      </c>
      <c r="F21510">
        <v>28374</v>
      </c>
      <c r="G21510">
        <v>30992</v>
      </c>
      <c r="H21510">
        <v>1.0922675689011065</v>
      </c>
      <c r="I21510" t="str">
        <f>VLOOKUP($B21510&amp;$E21510,'Employee List'!$A:$E,5,0)</f>
        <v>E-1404</v>
      </c>
    </row>
    <row r="21511" spans="1:9" x14ac:dyDescent="0.35">
      <c r="A21511" t="s">
        <v>1257</v>
      </c>
      <c r="B21511" t="s">
        <v>329</v>
      </c>
      <c r="C21511" t="s">
        <v>404</v>
      </c>
      <c r="D21511" t="s">
        <v>1271</v>
      </c>
      <c r="E21511" t="s">
        <v>30</v>
      </c>
      <c r="F21511">
        <v>29684</v>
      </c>
      <c r="G21511">
        <v>27581</v>
      </c>
      <c r="H21511">
        <v>0.92915375286349544</v>
      </c>
      <c r="I21511" t="str">
        <f>VLOOKUP($B21511&amp;$E21511,'Employee List'!$A:$E,5,0)</f>
        <v>E-1404</v>
      </c>
    </row>
    <row r="21512" spans="1:9" x14ac:dyDescent="0.35">
      <c r="A21512" t="s">
        <v>1257</v>
      </c>
      <c r="B21512" t="s">
        <v>329</v>
      </c>
      <c r="C21512" t="s">
        <v>404</v>
      </c>
      <c r="D21512" t="s">
        <v>1271</v>
      </c>
      <c r="E21512" t="s">
        <v>31</v>
      </c>
      <c r="F21512">
        <v>28651</v>
      </c>
      <c r="G21512">
        <v>28480</v>
      </c>
      <c r="H21512">
        <v>0.99403162193291683</v>
      </c>
      <c r="I21512" t="str">
        <f>VLOOKUP($B21512&amp;$E21512,'Employee List'!$A:$E,5,0)</f>
        <v>E-1404</v>
      </c>
    </row>
    <row r="21513" spans="1:9" x14ac:dyDescent="0.35">
      <c r="A21513" t="s">
        <v>1257</v>
      </c>
      <c r="B21513" t="s">
        <v>329</v>
      </c>
      <c r="C21513" t="s">
        <v>404</v>
      </c>
      <c r="D21513" t="s">
        <v>1258</v>
      </c>
      <c r="E21513" t="s">
        <v>29</v>
      </c>
      <c r="F21513">
        <v>142864</v>
      </c>
      <c r="G21513">
        <v>160425</v>
      </c>
      <c r="H21513">
        <v>1.1229210997872101</v>
      </c>
      <c r="I21513" t="str">
        <f>VLOOKUP($B21513&amp;$E21513,'Employee List'!$A:$E,5,0)</f>
        <v>E-1404</v>
      </c>
    </row>
    <row r="21514" spans="1:9" x14ac:dyDescent="0.35">
      <c r="A21514" t="s">
        <v>1257</v>
      </c>
      <c r="B21514" t="s">
        <v>329</v>
      </c>
      <c r="C21514" t="s">
        <v>404</v>
      </c>
      <c r="D21514" t="s">
        <v>1258</v>
      </c>
      <c r="E21514" t="s">
        <v>30</v>
      </c>
      <c r="F21514">
        <v>135194</v>
      </c>
      <c r="G21514">
        <v>130239</v>
      </c>
      <c r="H21514">
        <v>0.96334896519076285</v>
      </c>
      <c r="I21514" t="str">
        <f>VLOOKUP($B21514&amp;$E21514,'Employee List'!$A:$E,5,0)</f>
        <v>E-1404</v>
      </c>
    </row>
    <row r="21515" spans="1:9" x14ac:dyDescent="0.35">
      <c r="A21515" t="s">
        <v>1257</v>
      </c>
      <c r="B21515" t="s">
        <v>329</v>
      </c>
      <c r="C21515" t="s">
        <v>404</v>
      </c>
      <c r="D21515" t="s">
        <v>1258</v>
      </c>
      <c r="E21515" t="s">
        <v>31</v>
      </c>
      <c r="F21515">
        <v>131602</v>
      </c>
      <c r="G21515">
        <v>135191</v>
      </c>
      <c r="H21515">
        <v>1.0272716220118234</v>
      </c>
      <c r="I21515" t="str">
        <f>VLOOKUP($B21515&amp;$E21515,'Employee List'!$A:$E,5,0)</f>
        <v>E-1404</v>
      </c>
    </row>
    <row r="21516" spans="1:9" x14ac:dyDescent="0.35">
      <c r="A21516" t="s">
        <v>1257</v>
      </c>
      <c r="B21516" t="s">
        <v>329</v>
      </c>
      <c r="C21516" t="s">
        <v>404</v>
      </c>
      <c r="D21516" t="s">
        <v>1272</v>
      </c>
      <c r="E21516" t="s">
        <v>29</v>
      </c>
      <c r="F21516">
        <v>18944</v>
      </c>
      <c r="G21516">
        <v>11006</v>
      </c>
      <c r="H21516">
        <v>0.5809755067567568</v>
      </c>
      <c r="I21516" t="str">
        <f>VLOOKUP($B21516&amp;$E21516,'Employee List'!$A:$E,5,0)</f>
        <v>E-1404</v>
      </c>
    </row>
    <row r="21517" spans="1:9" x14ac:dyDescent="0.35">
      <c r="A21517" t="s">
        <v>1257</v>
      </c>
      <c r="B21517" t="s">
        <v>329</v>
      </c>
      <c r="C21517" t="s">
        <v>404</v>
      </c>
      <c r="D21517" t="s">
        <v>1272</v>
      </c>
      <c r="E21517" t="s">
        <v>30</v>
      </c>
      <c r="F21517">
        <v>18330</v>
      </c>
      <c r="G21517">
        <v>11850</v>
      </c>
      <c r="H21517">
        <v>0.646481178396072</v>
      </c>
      <c r="I21517" t="str">
        <f>VLOOKUP($B21517&amp;$E21517,'Employee List'!$A:$E,5,0)</f>
        <v>E-1404</v>
      </c>
    </row>
    <row r="21518" spans="1:9" x14ac:dyDescent="0.35">
      <c r="A21518" t="s">
        <v>1257</v>
      </c>
      <c r="B21518" t="s">
        <v>329</v>
      </c>
      <c r="C21518" t="s">
        <v>404</v>
      </c>
      <c r="D21518" t="s">
        <v>1272</v>
      </c>
      <c r="E21518" t="s">
        <v>31</v>
      </c>
      <c r="F21518">
        <v>21841</v>
      </c>
      <c r="G21518">
        <v>13006</v>
      </c>
      <c r="H21518">
        <v>0.59548555469071929</v>
      </c>
      <c r="I21518" t="str">
        <f>VLOOKUP($B21518&amp;$E21518,'Employee List'!$A:$E,5,0)</f>
        <v>E-1404</v>
      </c>
    </row>
    <row r="21519" spans="1:9" x14ac:dyDescent="0.35">
      <c r="A21519" t="s">
        <v>1257</v>
      </c>
      <c r="B21519" t="s">
        <v>329</v>
      </c>
      <c r="C21519" t="s">
        <v>404</v>
      </c>
      <c r="D21519" t="s">
        <v>1259</v>
      </c>
      <c r="E21519" t="s">
        <v>29</v>
      </c>
      <c r="F21519">
        <v>114869</v>
      </c>
      <c r="G21519">
        <v>98628</v>
      </c>
      <c r="H21519">
        <v>0.85861285464311521</v>
      </c>
      <c r="I21519" t="str">
        <f>VLOOKUP($B21519&amp;$E21519,'Employee List'!$A:$E,5,0)</f>
        <v>E-1404</v>
      </c>
    </row>
    <row r="21520" spans="1:9" x14ac:dyDescent="0.35">
      <c r="A21520" t="s">
        <v>1257</v>
      </c>
      <c r="B21520" t="s">
        <v>329</v>
      </c>
      <c r="C21520" t="s">
        <v>404</v>
      </c>
      <c r="D21520" t="s">
        <v>1259</v>
      </c>
      <c r="E21520" t="s">
        <v>30</v>
      </c>
      <c r="F21520">
        <v>118195</v>
      </c>
      <c r="G21520">
        <v>90927</v>
      </c>
      <c r="H21520">
        <v>0.7692965015440586</v>
      </c>
      <c r="I21520" t="str">
        <f>VLOOKUP($B21520&amp;$E21520,'Employee List'!$A:$E,5,0)</f>
        <v>E-1404</v>
      </c>
    </row>
    <row r="21521" spans="1:9" x14ac:dyDescent="0.35">
      <c r="A21521" t="s">
        <v>1257</v>
      </c>
      <c r="B21521" t="s">
        <v>329</v>
      </c>
      <c r="C21521" t="s">
        <v>404</v>
      </c>
      <c r="D21521" t="s">
        <v>1259</v>
      </c>
      <c r="E21521" t="s">
        <v>31</v>
      </c>
      <c r="F21521">
        <v>120745</v>
      </c>
      <c r="G21521">
        <v>65036</v>
      </c>
      <c r="H21521">
        <v>0.53862271729678246</v>
      </c>
      <c r="I21521" t="str">
        <f>VLOOKUP($B21521&amp;$E21521,'Employee List'!$A:$E,5,0)</f>
        <v>E-1404</v>
      </c>
    </row>
    <row r="21522" spans="1:9" x14ac:dyDescent="0.35">
      <c r="A21522" t="s">
        <v>1257</v>
      </c>
      <c r="B21522" t="s">
        <v>329</v>
      </c>
      <c r="C21522" t="s">
        <v>404</v>
      </c>
      <c r="D21522" t="s">
        <v>1273</v>
      </c>
      <c r="E21522" t="s">
        <v>29</v>
      </c>
      <c r="F21522">
        <v>11894</v>
      </c>
      <c r="G21522">
        <v>13569</v>
      </c>
      <c r="H21522">
        <v>1.1408273078863291</v>
      </c>
      <c r="I21522" t="str">
        <f>VLOOKUP($B21522&amp;$E21522,'Employee List'!$A:$E,5,0)</f>
        <v>E-1404</v>
      </c>
    </row>
    <row r="21523" spans="1:9" x14ac:dyDescent="0.35">
      <c r="A21523" t="s">
        <v>1257</v>
      </c>
      <c r="B21523" t="s">
        <v>329</v>
      </c>
      <c r="C21523" t="s">
        <v>404</v>
      </c>
      <c r="D21523" t="s">
        <v>1273</v>
      </c>
      <c r="E21523" t="s">
        <v>30</v>
      </c>
      <c r="F21523">
        <v>11082</v>
      </c>
      <c r="G21523">
        <v>15025</v>
      </c>
      <c r="H21523">
        <v>1.3558022017686338</v>
      </c>
      <c r="I21523" t="str">
        <f>VLOOKUP($B21523&amp;$E21523,'Employee List'!$A:$E,5,0)</f>
        <v>E-1404</v>
      </c>
    </row>
    <row r="21524" spans="1:9" x14ac:dyDescent="0.35">
      <c r="A21524" t="s">
        <v>1257</v>
      </c>
      <c r="B21524" t="s">
        <v>329</v>
      </c>
      <c r="C21524" t="s">
        <v>404</v>
      </c>
      <c r="D21524" t="s">
        <v>1273</v>
      </c>
      <c r="E21524" t="s">
        <v>31</v>
      </c>
      <c r="F21524">
        <v>10698</v>
      </c>
      <c r="G21524">
        <v>15476</v>
      </c>
      <c r="H21524">
        <v>1.4466255374836419</v>
      </c>
      <c r="I21524" t="str">
        <f>VLOOKUP($B21524&amp;$E21524,'Employee List'!$A:$E,5,0)</f>
        <v>E-1404</v>
      </c>
    </row>
    <row r="21525" spans="1:9" x14ac:dyDescent="0.35">
      <c r="A21525" t="s">
        <v>1257</v>
      </c>
      <c r="B21525" t="s">
        <v>329</v>
      </c>
      <c r="C21525" t="s">
        <v>404</v>
      </c>
      <c r="D21525" t="s">
        <v>1275</v>
      </c>
      <c r="E21525" t="s">
        <v>29</v>
      </c>
      <c r="F21525">
        <v>17497</v>
      </c>
      <c r="G21525">
        <v>18756</v>
      </c>
      <c r="H21525">
        <v>1.0719551923186832</v>
      </c>
      <c r="I21525" t="str">
        <f>VLOOKUP($B21525&amp;$E21525,'Employee List'!$A:$E,5,0)</f>
        <v>E-1404</v>
      </c>
    </row>
    <row r="21526" spans="1:9" x14ac:dyDescent="0.35">
      <c r="A21526" t="s">
        <v>1257</v>
      </c>
      <c r="B21526" t="s">
        <v>329</v>
      </c>
      <c r="C21526" t="s">
        <v>404</v>
      </c>
      <c r="D21526" t="s">
        <v>1275</v>
      </c>
      <c r="E21526" t="s">
        <v>30</v>
      </c>
      <c r="F21526">
        <v>16035</v>
      </c>
      <c r="G21526">
        <v>11374</v>
      </c>
      <c r="H21526">
        <v>0.7093233551605862</v>
      </c>
      <c r="I21526" t="str">
        <f>VLOOKUP($B21526&amp;$E21526,'Employee List'!$A:$E,5,0)</f>
        <v>E-1404</v>
      </c>
    </row>
    <row r="21527" spans="1:9" x14ac:dyDescent="0.35">
      <c r="A21527" t="s">
        <v>1257</v>
      </c>
      <c r="B21527" t="s">
        <v>329</v>
      </c>
      <c r="C21527" t="s">
        <v>404</v>
      </c>
      <c r="D21527" t="s">
        <v>1275</v>
      </c>
      <c r="E21527" t="s">
        <v>31</v>
      </c>
      <c r="F21527">
        <v>16425</v>
      </c>
      <c r="G21527">
        <v>15775</v>
      </c>
      <c r="H21527">
        <v>0.9604261796042618</v>
      </c>
      <c r="I21527" t="str">
        <f>VLOOKUP($B21527&amp;$E21527,'Employee List'!$A:$E,5,0)</f>
        <v>E-1404</v>
      </c>
    </row>
    <row r="21528" spans="1:9" x14ac:dyDescent="0.35">
      <c r="A21528" t="s">
        <v>1257</v>
      </c>
      <c r="B21528" t="s">
        <v>329</v>
      </c>
      <c r="C21528" t="s">
        <v>404</v>
      </c>
      <c r="D21528" t="s">
        <v>1276</v>
      </c>
      <c r="E21528" t="s">
        <v>29</v>
      </c>
      <c r="F21528">
        <v>6118</v>
      </c>
      <c r="G21528">
        <v>6413</v>
      </c>
      <c r="H21528">
        <v>1.0482183720169991</v>
      </c>
      <c r="I21528" t="str">
        <f>VLOOKUP($B21528&amp;$E21528,'Employee List'!$A:$E,5,0)</f>
        <v>E-1404</v>
      </c>
    </row>
    <row r="21529" spans="1:9" x14ac:dyDescent="0.35">
      <c r="A21529" t="s">
        <v>1257</v>
      </c>
      <c r="B21529" t="s">
        <v>329</v>
      </c>
      <c r="C21529" t="s">
        <v>404</v>
      </c>
      <c r="D21529" t="s">
        <v>1276</v>
      </c>
      <c r="E21529" t="s">
        <v>30</v>
      </c>
      <c r="F21529">
        <v>3892</v>
      </c>
      <c r="G21529">
        <v>5599</v>
      </c>
      <c r="H21529">
        <v>1.4385919835560124</v>
      </c>
      <c r="I21529" t="str">
        <f>VLOOKUP($B21529&amp;$E21529,'Employee List'!$A:$E,5,0)</f>
        <v>E-1404</v>
      </c>
    </row>
    <row r="21530" spans="1:9" x14ac:dyDescent="0.35">
      <c r="A21530" t="s">
        <v>1257</v>
      </c>
      <c r="B21530" t="s">
        <v>329</v>
      </c>
      <c r="C21530" t="s">
        <v>404</v>
      </c>
      <c r="D21530" t="s">
        <v>1276</v>
      </c>
      <c r="E21530" t="s">
        <v>31</v>
      </c>
      <c r="F21530">
        <v>2297</v>
      </c>
      <c r="G21530">
        <v>5476</v>
      </c>
      <c r="H21530">
        <v>2.3839791031780582</v>
      </c>
      <c r="I21530" t="str">
        <f>VLOOKUP($B21530&amp;$E21530,'Employee List'!$A:$E,5,0)</f>
        <v>E-1404</v>
      </c>
    </row>
    <row r="21531" spans="1:9" x14ac:dyDescent="0.35">
      <c r="A21531" t="s">
        <v>1257</v>
      </c>
      <c r="B21531" t="s">
        <v>329</v>
      </c>
      <c r="C21531" t="s">
        <v>404</v>
      </c>
      <c r="D21531" t="s">
        <v>1277</v>
      </c>
      <c r="E21531" t="s">
        <v>29</v>
      </c>
      <c r="F21531">
        <v>8138</v>
      </c>
      <c r="G21531">
        <v>8127</v>
      </c>
      <c r="H21531">
        <v>0.99864831653969033</v>
      </c>
      <c r="I21531" t="str">
        <f>VLOOKUP($B21531&amp;$E21531,'Employee List'!$A:$E,5,0)</f>
        <v>E-1404</v>
      </c>
    </row>
    <row r="21532" spans="1:9" x14ac:dyDescent="0.35">
      <c r="A21532" t="s">
        <v>1257</v>
      </c>
      <c r="B21532" t="s">
        <v>329</v>
      </c>
      <c r="C21532" t="s">
        <v>404</v>
      </c>
      <c r="D21532" t="s">
        <v>1277</v>
      </c>
      <c r="E21532" t="s">
        <v>30</v>
      </c>
      <c r="F21532">
        <v>10095</v>
      </c>
      <c r="G21532">
        <v>4930</v>
      </c>
      <c r="H21532">
        <v>0.48836057454185239</v>
      </c>
      <c r="I21532" t="str">
        <f>VLOOKUP($B21532&amp;$E21532,'Employee List'!$A:$E,5,0)</f>
        <v>E-1404</v>
      </c>
    </row>
    <row r="21533" spans="1:9" x14ac:dyDescent="0.35">
      <c r="A21533" t="s">
        <v>1257</v>
      </c>
      <c r="B21533" t="s">
        <v>329</v>
      </c>
      <c r="C21533" t="s">
        <v>404</v>
      </c>
      <c r="D21533" t="s">
        <v>1277</v>
      </c>
      <c r="E21533" t="s">
        <v>31</v>
      </c>
      <c r="F21533">
        <v>6716</v>
      </c>
      <c r="G21533">
        <v>7792</v>
      </c>
      <c r="H21533">
        <v>1.1602144133412746</v>
      </c>
      <c r="I21533" t="str">
        <f>VLOOKUP($B21533&amp;$E21533,'Employee List'!$A:$E,5,0)</f>
        <v>E-1404</v>
      </c>
    </row>
    <row r="21534" spans="1:9" x14ac:dyDescent="0.35">
      <c r="A21534" t="s">
        <v>1257</v>
      </c>
      <c r="B21534" t="s">
        <v>329</v>
      </c>
      <c r="C21534" t="s">
        <v>404</v>
      </c>
      <c r="D21534" t="s">
        <v>1278</v>
      </c>
      <c r="E21534" t="s">
        <v>29</v>
      </c>
      <c r="F21534">
        <v>14320</v>
      </c>
      <c r="G21534">
        <v>11390</v>
      </c>
      <c r="H21534">
        <v>0.79539106145251393</v>
      </c>
      <c r="I21534" t="str">
        <f>VLOOKUP($B21534&amp;$E21534,'Employee List'!$A:$E,5,0)</f>
        <v>E-1404</v>
      </c>
    </row>
    <row r="21535" spans="1:9" x14ac:dyDescent="0.35">
      <c r="A21535" t="s">
        <v>1257</v>
      </c>
      <c r="B21535" t="s">
        <v>329</v>
      </c>
      <c r="C21535" t="s">
        <v>404</v>
      </c>
      <c r="D21535" t="s">
        <v>1278</v>
      </c>
      <c r="E21535" t="s">
        <v>30</v>
      </c>
      <c r="F21535">
        <v>13320</v>
      </c>
      <c r="G21535">
        <v>9047</v>
      </c>
      <c r="H21535">
        <v>0.67920420420420424</v>
      </c>
      <c r="I21535" t="str">
        <f>VLOOKUP($B21535&amp;$E21535,'Employee List'!$A:$E,5,0)</f>
        <v>E-1404</v>
      </c>
    </row>
    <row r="21536" spans="1:9" x14ac:dyDescent="0.35">
      <c r="A21536" t="s">
        <v>1257</v>
      </c>
      <c r="B21536" t="s">
        <v>329</v>
      </c>
      <c r="C21536" t="s">
        <v>404</v>
      </c>
      <c r="D21536" t="s">
        <v>1278</v>
      </c>
      <c r="E21536" t="s">
        <v>31</v>
      </c>
      <c r="F21536">
        <v>11044</v>
      </c>
      <c r="G21536">
        <v>11036</v>
      </c>
      <c r="H21536">
        <v>0.99927562477363274</v>
      </c>
      <c r="I21536" t="str">
        <f>VLOOKUP($B21536&amp;$E21536,'Employee List'!$A:$E,5,0)</f>
        <v>E-1404</v>
      </c>
    </row>
    <row r="21537" spans="1:9" x14ac:dyDescent="0.35">
      <c r="A21537" t="s">
        <v>1257</v>
      </c>
      <c r="B21537" t="s">
        <v>329</v>
      </c>
      <c r="C21537" t="s">
        <v>404</v>
      </c>
      <c r="D21537" t="s">
        <v>1279</v>
      </c>
      <c r="E21537" t="s">
        <v>29</v>
      </c>
      <c r="F21537">
        <v>3026</v>
      </c>
      <c r="G21537">
        <v>1717</v>
      </c>
      <c r="H21537">
        <v>0.56741573033707871</v>
      </c>
      <c r="I21537" t="str">
        <f>VLOOKUP($B21537&amp;$E21537,'Employee List'!$A:$E,5,0)</f>
        <v>E-1404</v>
      </c>
    </row>
    <row r="21538" spans="1:9" x14ac:dyDescent="0.35">
      <c r="A21538" t="s">
        <v>1257</v>
      </c>
      <c r="B21538" t="s">
        <v>329</v>
      </c>
      <c r="C21538" t="s">
        <v>404</v>
      </c>
      <c r="D21538" t="s">
        <v>1279</v>
      </c>
      <c r="E21538" t="s">
        <v>30</v>
      </c>
      <c r="F21538">
        <v>6139</v>
      </c>
      <c r="G21538">
        <v>2849</v>
      </c>
      <c r="H21538">
        <v>0.46408209806157352</v>
      </c>
      <c r="I21538" t="str">
        <f>VLOOKUP($B21538&amp;$E21538,'Employee List'!$A:$E,5,0)</f>
        <v>E-1404</v>
      </c>
    </row>
    <row r="21539" spans="1:9" x14ac:dyDescent="0.35">
      <c r="A21539" t="s">
        <v>1257</v>
      </c>
      <c r="B21539" t="s">
        <v>329</v>
      </c>
      <c r="C21539" t="s">
        <v>404</v>
      </c>
      <c r="D21539" t="s">
        <v>1279</v>
      </c>
      <c r="E21539" t="s">
        <v>31</v>
      </c>
      <c r="F21539">
        <v>5848</v>
      </c>
      <c r="G21539">
        <v>5174</v>
      </c>
      <c r="H21539">
        <v>0.88474692202462379</v>
      </c>
      <c r="I21539" t="str">
        <f>VLOOKUP($B21539&amp;$E21539,'Employee List'!$A:$E,5,0)</f>
        <v>E-1404</v>
      </c>
    </row>
    <row r="21540" spans="1:9" x14ac:dyDescent="0.35">
      <c r="A21540" t="s">
        <v>1257</v>
      </c>
      <c r="B21540" t="s">
        <v>329</v>
      </c>
      <c r="C21540" t="s">
        <v>404</v>
      </c>
      <c r="D21540" t="s">
        <v>1280</v>
      </c>
      <c r="E21540" t="s">
        <v>29</v>
      </c>
      <c r="F21540">
        <v>4013</v>
      </c>
      <c r="G21540">
        <v>2387</v>
      </c>
      <c r="H21540">
        <v>0.59481684525292799</v>
      </c>
      <c r="I21540" t="str">
        <f>VLOOKUP($B21540&amp;$E21540,'Employee List'!$A:$E,5,0)</f>
        <v>E-1404</v>
      </c>
    </row>
    <row r="21541" spans="1:9" x14ac:dyDescent="0.35">
      <c r="A21541" t="s">
        <v>1257</v>
      </c>
      <c r="B21541" t="s">
        <v>329</v>
      </c>
      <c r="C21541" t="s">
        <v>404</v>
      </c>
      <c r="D21541" t="s">
        <v>1280</v>
      </c>
      <c r="E21541" t="s">
        <v>30</v>
      </c>
      <c r="F21541">
        <v>2818</v>
      </c>
      <c r="G21541">
        <v>5134</v>
      </c>
      <c r="H21541">
        <v>1.821859474804826</v>
      </c>
      <c r="I21541" t="str">
        <f>VLOOKUP($B21541&amp;$E21541,'Employee List'!$A:$E,5,0)</f>
        <v>E-1404</v>
      </c>
    </row>
    <row r="21542" spans="1:9" x14ac:dyDescent="0.35">
      <c r="A21542" t="s">
        <v>1257</v>
      </c>
      <c r="B21542" t="s">
        <v>329</v>
      </c>
      <c r="C21542" t="s">
        <v>404</v>
      </c>
      <c r="D21542" t="s">
        <v>1280</v>
      </c>
      <c r="E21542" t="s">
        <v>31</v>
      </c>
      <c r="F21542">
        <v>3422</v>
      </c>
      <c r="G21542">
        <v>4559</v>
      </c>
      <c r="H21542">
        <v>1.3322618351841029</v>
      </c>
      <c r="I21542" t="str">
        <f>VLOOKUP($B21542&amp;$E21542,'Employee List'!$A:$E,5,0)</f>
        <v>E-1404</v>
      </c>
    </row>
    <row r="21543" spans="1:9" x14ac:dyDescent="0.35">
      <c r="A21543" t="s">
        <v>1257</v>
      </c>
      <c r="B21543" t="s">
        <v>329</v>
      </c>
      <c r="C21543" t="s">
        <v>404</v>
      </c>
      <c r="D21543" t="s">
        <v>1262</v>
      </c>
      <c r="E21543" t="s">
        <v>29</v>
      </c>
      <c r="F21543">
        <v>31269</v>
      </c>
      <c r="G21543">
        <v>26567</v>
      </c>
      <c r="H21543">
        <v>0.84962742652467305</v>
      </c>
      <c r="I21543" t="str">
        <f>VLOOKUP($B21543&amp;$E21543,'Employee List'!$A:$E,5,0)</f>
        <v>E-1404</v>
      </c>
    </row>
    <row r="21544" spans="1:9" x14ac:dyDescent="0.35">
      <c r="A21544" t="s">
        <v>1257</v>
      </c>
      <c r="B21544" t="s">
        <v>329</v>
      </c>
      <c r="C21544" t="s">
        <v>404</v>
      </c>
      <c r="D21544" t="s">
        <v>1262</v>
      </c>
      <c r="E21544" t="s">
        <v>30</v>
      </c>
      <c r="F21544">
        <v>33715</v>
      </c>
      <c r="G21544">
        <v>28594</v>
      </c>
      <c r="H21544">
        <v>0.84810915022986799</v>
      </c>
      <c r="I21544" t="str">
        <f>VLOOKUP($B21544&amp;$E21544,'Employee List'!$A:$E,5,0)</f>
        <v>E-1404</v>
      </c>
    </row>
    <row r="21545" spans="1:9" x14ac:dyDescent="0.35">
      <c r="A21545" t="s">
        <v>1257</v>
      </c>
      <c r="B21545" t="s">
        <v>329</v>
      </c>
      <c r="C21545" t="s">
        <v>404</v>
      </c>
      <c r="D21545" t="s">
        <v>1262</v>
      </c>
      <c r="E21545" t="s">
        <v>31</v>
      </c>
      <c r="F21545">
        <v>36608</v>
      </c>
      <c r="G21545">
        <v>30187</v>
      </c>
      <c r="H21545">
        <v>0.82460118006993011</v>
      </c>
      <c r="I21545" t="str">
        <f>VLOOKUP($B21545&amp;$E21545,'Employee List'!$A:$E,5,0)</f>
        <v>E-1404</v>
      </c>
    </row>
    <row r="21546" spans="1:9" x14ac:dyDescent="0.35">
      <c r="A21546" t="s">
        <v>1257</v>
      </c>
      <c r="B21546" t="s">
        <v>329</v>
      </c>
      <c r="C21546" t="s">
        <v>404</v>
      </c>
      <c r="D21546" t="s">
        <v>1282</v>
      </c>
      <c r="E21546" t="s">
        <v>29</v>
      </c>
      <c r="F21546">
        <v>2773</v>
      </c>
      <c r="G21546">
        <v>3655</v>
      </c>
      <c r="H21546">
        <v>1.3180670753696357</v>
      </c>
      <c r="I21546" t="str">
        <f>VLOOKUP($B21546&amp;$E21546,'Employee List'!$A:$E,5,0)</f>
        <v>E-1404</v>
      </c>
    </row>
    <row r="21547" spans="1:9" x14ac:dyDescent="0.35">
      <c r="A21547" t="s">
        <v>1257</v>
      </c>
      <c r="B21547" t="s">
        <v>329</v>
      </c>
      <c r="C21547" t="s">
        <v>404</v>
      </c>
      <c r="D21547" t="s">
        <v>1281</v>
      </c>
      <c r="E21547" t="s">
        <v>29</v>
      </c>
      <c r="F21547">
        <v>4189</v>
      </c>
      <c r="G21547">
        <v>8753</v>
      </c>
      <c r="H21547">
        <v>2.0895201718787302</v>
      </c>
      <c r="I21547" t="str">
        <f>VLOOKUP($B21547&amp;$E21547,'Employee List'!$A:$E,5,0)</f>
        <v>E-1404</v>
      </c>
    </row>
    <row r="21548" spans="1:9" x14ac:dyDescent="0.35">
      <c r="A21548" t="s">
        <v>1257</v>
      </c>
      <c r="B21548" t="s">
        <v>329</v>
      </c>
      <c r="C21548" t="s">
        <v>404</v>
      </c>
      <c r="D21548" t="s">
        <v>1281</v>
      </c>
      <c r="E21548" t="s">
        <v>30</v>
      </c>
      <c r="F21548">
        <v>6418</v>
      </c>
      <c r="G21548">
        <v>6812</v>
      </c>
      <c r="H21548">
        <v>1.0613898410719851</v>
      </c>
      <c r="I21548" t="str">
        <f>VLOOKUP($B21548&amp;$E21548,'Employee List'!$A:$E,5,0)</f>
        <v>E-1404</v>
      </c>
    </row>
    <row r="21549" spans="1:9" x14ac:dyDescent="0.35">
      <c r="A21549" t="s">
        <v>1257</v>
      </c>
      <c r="B21549" t="s">
        <v>329</v>
      </c>
      <c r="C21549" t="s">
        <v>404</v>
      </c>
      <c r="D21549" t="s">
        <v>1281</v>
      </c>
      <c r="E21549" t="s">
        <v>31</v>
      </c>
      <c r="F21549">
        <v>4131</v>
      </c>
      <c r="G21549">
        <v>3248</v>
      </c>
      <c r="H21549">
        <v>0.78625030259017192</v>
      </c>
      <c r="I21549" t="str">
        <f>VLOOKUP($B21549&amp;$E21549,'Employee List'!$A:$E,5,0)</f>
        <v>E-1404</v>
      </c>
    </row>
    <row r="21550" spans="1:9" x14ac:dyDescent="0.35">
      <c r="A21550" t="s">
        <v>1257</v>
      </c>
      <c r="B21550" t="s">
        <v>330</v>
      </c>
      <c r="C21550" t="s">
        <v>404</v>
      </c>
      <c r="D21550" t="s">
        <v>1274</v>
      </c>
      <c r="E21550" t="s">
        <v>29</v>
      </c>
      <c r="F21550">
        <v>19897</v>
      </c>
      <c r="G21550">
        <v>11204</v>
      </c>
      <c r="H21550">
        <v>0.56309996481881686</v>
      </c>
      <c r="I21550" t="str">
        <f>VLOOKUP($B21550&amp;$E21550,'Employee List'!$A:$E,5,0)</f>
        <v>E-1405</v>
      </c>
    </row>
    <row r="21551" spans="1:9" x14ac:dyDescent="0.35">
      <c r="A21551" t="s">
        <v>1257</v>
      </c>
      <c r="B21551" t="s">
        <v>330</v>
      </c>
      <c r="C21551" t="s">
        <v>404</v>
      </c>
      <c r="D21551" t="s">
        <v>1274</v>
      </c>
      <c r="E21551" t="s">
        <v>30</v>
      </c>
      <c r="F21551">
        <v>20677</v>
      </c>
      <c r="G21551">
        <v>17979</v>
      </c>
      <c r="H21551">
        <v>0.86951685447598781</v>
      </c>
      <c r="I21551" t="str">
        <f>VLOOKUP($B21551&amp;$E21551,'Employee List'!$A:$E,5,0)</f>
        <v>E-1405</v>
      </c>
    </row>
    <row r="21552" spans="1:9" x14ac:dyDescent="0.35">
      <c r="A21552" t="s">
        <v>1257</v>
      </c>
      <c r="B21552" t="s">
        <v>330</v>
      </c>
      <c r="C21552" t="s">
        <v>404</v>
      </c>
      <c r="D21552" t="s">
        <v>1274</v>
      </c>
      <c r="E21552" t="s">
        <v>31</v>
      </c>
      <c r="F21552">
        <v>21528</v>
      </c>
      <c r="G21552">
        <v>10108</v>
      </c>
      <c r="H21552">
        <v>0.46952805648457824</v>
      </c>
      <c r="I21552" t="str">
        <f>VLOOKUP($B21552&amp;$E21552,'Employee List'!$A:$E,5,0)</f>
        <v>E-1405</v>
      </c>
    </row>
    <row r="21553" spans="1:9" x14ac:dyDescent="0.35">
      <c r="A21553" t="s">
        <v>1257</v>
      </c>
      <c r="B21553" t="s">
        <v>330</v>
      </c>
      <c r="C21553" t="s">
        <v>404</v>
      </c>
      <c r="D21553" t="s">
        <v>1263</v>
      </c>
      <c r="E21553" t="s">
        <v>29</v>
      </c>
      <c r="F21553">
        <v>7170</v>
      </c>
      <c r="G21553">
        <v>5098</v>
      </c>
      <c r="H21553">
        <v>0.71101813110181311</v>
      </c>
      <c r="I21553" t="str">
        <f>VLOOKUP($B21553&amp;$E21553,'Employee List'!$A:$E,5,0)</f>
        <v>E-1405</v>
      </c>
    </row>
    <row r="21554" spans="1:9" x14ac:dyDescent="0.35">
      <c r="A21554" t="s">
        <v>1257</v>
      </c>
      <c r="B21554" t="s">
        <v>330</v>
      </c>
      <c r="C21554" t="s">
        <v>404</v>
      </c>
      <c r="D21554" t="s">
        <v>1263</v>
      </c>
      <c r="E21554" t="s">
        <v>30</v>
      </c>
      <c r="F21554">
        <v>5348</v>
      </c>
      <c r="G21554">
        <v>3648</v>
      </c>
      <c r="H21554">
        <v>0.68212415856394915</v>
      </c>
      <c r="I21554" t="str">
        <f>VLOOKUP($B21554&amp;$E21554,'Employee List'!$A:$E,5,0)</f>
        <v>E-1405</v>
      </c>
    </row>
    <row r="21555" spans="1:9" x14ac:dyDescent="0.35">
      <c r="A21555" t="s">
        <v>1257</v>
      </c>
      <c r="B21555" t="s">
        <v>330</v>
      </c>
      <c r="C21555" t="s">
        <v>404</v>
      </c>
      <c r="D21555" t="s">
        <v>1263</v>
      </c>
      <c r="E21555" t="s">
        <v>31</v>
      </c>
      <c r="F21555">
        <v>5508</v>
      </c>
      <c r="G21555">
        <v>5080</v>
      </c>
      <c r="H21555">
        <v>0.92229484386347127</v>
      </c>
      <c r="I21555" t="str">
        <f>VLOOKUP($B21555&amp;$E21555,'Employee List'!$A:$E,5,0)</f>
        <v>E-1405</v>
      </c>
    </row>
    <row r="21556" spans="1:9" x14ac:dyDescent="0.35">
      <c r="A21556" t="s">
        <v>1257</v>
      </c>
      <c r="B21556" t="s">
        <v>330</v>
      </c>
      <c r="C21556" t="s">
        <v>404</v>
      </c>
      <c r="D21556" t="s">
        <v>1264</v>
      </c>
      <c r="E21556" t="s">
        <v>29</v>
      </c>
      <c r="F21556">
        <v>2642</v>
      </c>
      <c r="G21556">
        <v>3320</v>
      </c>
      <c r="H21556">
        <v>1.2566237698713096</v>
      </c>
      <c r="I21556" t="str">
        <f>VLOOKUP($B21556&amp;$E21556,'Employee List'!$A:$E,5,0)</f>
        <v>E-1405</v>
      </c>
    </row>
    <row r="21557" spans="1:9" x14ac:dyDescent="0.35">
      <c r="A21557" t="s">
        <v>1257</v>
      </c>
      <c r="B21557" t="s">
        <v>330</v>
      </c>
      <c r="C21557" t="s">
        <v>404</v>
      </c>
      <c r="D21557" t="s">
        <v>1264</v>
      </c>
      <c r="E21557" t="s">
        <v>30</v>
      </c>
      <c r="F21557">
        <v>5212</v>
      </c>
      <c r="G21557">
        <v>7627</v>
      </c>
      <c r="H21557">
        <v>1.4633537989255565</v>
      </c>
      <c r="I21557" t="str">
        <f>VLOOKUP($B21557&amp;$E21557,'Employee List'!$A:$E,5,0)</f>
        <v>E-1405</v>
      </c>
    </row>
    <row r="21558" spans="1:9" x14ac:dyDescent="0.35">
      <c r="A21558" t="s">
        <v>1257</v>
      </c>
      <c r="B21558" t="s">
        <v>330</v>
      </c>
      <c r="C21558" t="s">
        <v>404</v>
      </c>
      <c r="D21558" t="s">
        <v>1264</v>
      </c>
      <c r="E21558" t="s">
        <v>31</v>
      </c>
      <c r="F21558">
        <v>4154</v>
      </c>
      <c r="G21558">
        <v>2784</v>
      </c>
      <c r="H21558">
        <v>0.67019740009629269</v>
      </c>
      <c r="I21558" t="str">
        <f>VLOOKUP($B21558&amp;$E21558,'Employee List'!$A:$E,5,0)</f>
        <v>E-1405</v>
      </c>
    </row>
    <row r="21559" spans="1:9" x14ac:dyDescent="0.35">
      <c r="A21559" t="s">
        <v>1257</v>
      </c>
      <c r="B21559" t="s">
        <v>330</v>
      </c>
      <c r="C21559" t="s">
        <v>404</v>
      </c>
      <c r="D21559" t="s">
        <v>1265</v>
      </c>
      <c r="E21559" t="s">
        <v>29</v>
      </c>
      <c r="F21559">
        <v>6183</v>
      </c>
      <c r="G21559">
        <v>6189</v>
      </c>
      <c r="H21559">
        <v>1.0009704027171276</v>
      </c>
      <c r="I21559" t="str">
        <f>VLOOKUP($B21559&amp;$E21559,'Employee List'!$A:$E,5,0)</f>
        <v>E-1405</v>
      </c>
    </row>
    <row r="21560" spans="1:9" x14ac:dyDescent="0.35">
      <c r="A21560" t="s">
        <v>1257</v>
      </c>
      <c r="B21560" t="s">
        <v>330</v>
      </c>
      <c r="C21560" t="s">
        <v>404</v>
      </c>
      <c r="D21560" t="s">
        <v>1265</v>
      </c>
      <c r="E21560" t="s">
        <v>30</v>
      </c>
      <c r="F21560">
        <v>5422</v>
      </c>
      <c r="G21560">
        <v>8382</v>
      </c>
      <c r="H21560">
        <v>1.5459240132792327</v>
      </c>
      <c r="I21560" t="str">
        <f>VLOOKUP($B21560&amp;$E21560,'Employee List'!$A:$E,5,0)</f>
        <v>E-1405</v>
      </c>
    </row>
    <row r="21561" spans="1:9" x14ac:dyDescent="0.35">
      <c r="A21561" t="s">
        <v>1257</v>
      </c>
      <c r="B21561" t="s">
        <v>330</v>
      </c>
      <c r="C21561" t="s">
        <v>404</v>
      </c>
      <c r="D21561" t="s">
        <v>1265</v>
      </c>
      <c r="E21561" t="s">
        <v>31</v>
      </c>
      <c r="F21561">
        <v>7555</v>
      </c>
      <c r="G21561">
        <v>8448</v>
      </c>
      <c r="H21561">
        <v>1.1181998676373264</v>
      </c>
      <c r="I21561" t="str">
        <f>VLOOKUP($B21561&amp;$E21561,'Employee List'!$A:$E,5,0)</f>
        <v>E-1405</v>
      </c>
    </row>
    <row r="21562" spans="1:9" x14ac:dyDescent="0.35">
      <c r="A21562" t="s">
        <v>1257</v>
      </c>
      <c r="B21562" t="s">
        <v>330</v>
      </c>
      <c r="C21562" t="s">
        <v>404</v>
      </c>
      <c r="D21562" t="s">
        <v>1260</v>
      </c>
      <c r="E21562" t="s">
        <v>29</v>
      </c>
      <c r="F21562">
        <v>70719</v>
      </c>
      <c r="G21562">
        <v>69363</v>
      </c>
      <c r="H21562">
        <v>0.98082552072286089</v>
      </c>
      <c r="I21562" t="str">
        <f>VLOOKUP($B21562&amp;$E21562,'Employee List'!$A:$E,5,0)</f>
        <v>E-1405</v>
      </c>
    </row>
    <row r="21563" spans="1:9" x14ac:dyDescent="0.35">
      <c r="A21563" t="s">
        <v>1257</v>
      </c>
      <c r="B21563" t="s">
        <v>330</v>
      </c>
      <c r="C21563" t="s">
        <v>404</v>
      </c>
      <c r="D21563" t="s">
        <v>1260</v>
      </c>
      <c r="E21563" t="s">
        <v>30</v>
      </c>
      <c r="F21563">
        <v>70991</v>
      </c>
      <c r="G21563">
        <v>163154</v>
      </c>
      <c r="H21563">
        <v>2.2982349875336312</v>
      </c>
      <c r="I21563" t="str">
        <f>VLOOKUP($B21563&amp;$E21563,'Employee List'!$A:$E,5,0)</f>
        <v>E-1405</v>
      </c>
    </row>
    <row r="21564" spans="1:9" x14ac:dyDescent="0.35">
      <c r="A21564" t="s">
        <v>1257</v>
      </c>
      <c r="B21564" t="s">
        <v>330</v>
      </c>
      <c r="C21564" t="s">
        <v>404</v>
      </c>
      <c r="D21564" t="s">
        <v>1260</v>
      </c>
      <c r="E21564" t="s">
        <v>31</v>
      </c>
      <c r="F21564">
        <v>78473</v>
      </c>
      <c r="G21564">
        <v>174256</v>
      </c>
      <c r="H21564">
        <v>2.2205854242860603</v>
      </c>
      <c r="I21564" t="str">
        <f>VLOOKUP($B21564&amp;$E21564,'Employee List'!$A:$E,5,0)</f>
        <v>E-1405</v>
      </c>
    </row>
    <row r="21565" spans="1:9" x14ac:dyDescent="0.35">
      <c r="A21565" t="s">
        <v>1257</v>
      </c>
      <c r="B21565" t="s">
        <v>330</v>
      </c>
      <c r="C21565" t="s">
        <v>404</v>
      </c>
      <c r="D21565" t="s">
        <v>1261</v>
      </c>
      <c r="E21565" t="s">
        <v>29</v>
      </c>
      <c r="F21565">
        <v>54915</v>
      </c>
      <c r="G21565">
        <v>35052</v>
      </c>
      <c r="H21565">
        <v>0.63829554766457253</v>
      </c>
      <c r="I21565" t="str">
        <f>VLOOKUP($B21565&amp;$E21565,'Employee List'!$A:$E,5,0)</f>
        <v>E-1405</v>
      </c>
    </row>
    <row r="21566" spans="1:9" x14ac:dyDescent="0.35">
      <c r="A21566" t="s">
        <v>1257</v>
      </c>
      <c r="B21566" t="s">
        <v>330</v>
      </c>
      <c r="C21566" t="s">
        <v>404</v>
      </c>
      <c r="D21566" t="s">
        <v>1261</v>
      </c>
      <c r="E21566" t="s">
        <v>30</v>
      </c>
      <c r="F21566">
        <v>54060</v>
      </c>
      <c r="G21566">
        <v>45904</v>
      </c>
      <c r="H21566">
        <v>0.84913059563448023</v>
      </c>
      <c r="I21566" t="str">
        <f>VLOOKUP($B21566&amp;$E21566,'Employee List'!$A:$E,5,0)</f>
        <v>E-1405</v>
      </c>
    </row>
    <row r="21567" spans="1:9" x14ac:dyDescent="0.35">
      <c r="A21567" t="s">
        <v>1257</v>
      </c>
      <c r="B21567" t="s">
        <v>330</v>
      </c>
      <c r="C21567" t="s">
        <v>404</v>
      </c>
      <c r="D21567" t="s">
        <v>1261</v>
      </c>
      <c r="E21567" t="s">
        <v>31</v>
      </c>
      <c r="F21567">
        <v>56080</v>
      </c>
      <c r="G21567">
        <v>29055</v>
      </c>
      <c r="H21567">
        <v>0.51809914407988589</v>
      </c>
      <c r="I21567" t="str">
        <f>VLOOKUP($B21567&amp;$E21567,'Employee List'!$A:$E,5,0)</f>
        <v>E-1405</v>
      </c>
    </row>
    <row r="21568" spans="1:9" x14ac:dyDescent="0.35">
      <c r="A21568" t="s">
        <v>1257</v>
      </c>
      <c r="B21568" t="s">
        <v>330</v>
      </c>
      <c r="C21568" t="s">
        <v>404</v>
      </c>
      <c r="D21568" t="s">
        <v>1266</v>
      </c>
      <c r="E21568" t="s">
        <v>29</v>
      </c>
      <c r="F21568">
        <v>72911</v>
      </c>
      <c r="G21568">
        <v>37768</v>
      </c>
      <c r="H21568">
        <v>0.5180013989658625</v>
      </c>
      <c r="I21568" t="str">
        <f>VLOOKUP($B21568&amp;$E21568,'Employee List'!$A:$E,5,0)</f>
        <v>E-1405</v>
      </c>
    </row>
    <row r="21569" spans="1:9" x14ac:dyDescent="0.35">
      <c r="A21569" t="s">
        <v>1257</v>
      </c>
      <c r="B21569" t="s">
        <v>330</v>
      </c>
      <c r="C21569" t="s">
        <v>404</v>
      </c>
      <c r="D21569" t="s">
        <v>1266</v>
      </c>
      <c r="E21569" t="s">
        <v>30</v>
      </c>
      <c r="F21569">
        <v>76909</v>
      </c>
      <c r="G21569">
        <v>59884</v>
      </c>
      <c r="H21569">
        <v>0.77863449011169039</v>
      </c>
      <c r="I21569" t="str">
        <f>VLOOKUP($B21569&amp;$E21569,'Employee List'!$A:$E,5,0)</f>
        <v>E-1405</v>
      </c>
    </row>
    <row r="21570" spans="1:9" x14ac:dyDescent="0.35">
      <c r="A21570" t="s">
        <v>1257</v>
      </c>
      <c r="B21570" t="s">
        <v>330</v>
      </c>
      <c r="C21570" t="s">
        <v>404</v>
      </c>
      <c r="D21570" t="s">
        <v>1266</v>
      </c>
      <c r="E21570" t="s">
        <v>31</v>
      </c>
      <c r="F21570">
        <v>75632</v>
      </c>
      <c r="G21570">
        <v>36366</v>
      </c>
      <c r="H21570">
        <v>0.48082822085889571</v>
      </c>
      <c r="I21570" t="str">
        <f>VLOOKUP($B21570&amp;$E21570,'Employee List'!$A:$E,5,0)</f>
        <v>E-1405</v>
      </c>
    </row>
    <row r="21571" spans="1:9" x14ac:dyDescent="0.35">
      <c r="A21571" t="s">
        <v>1257</v>
      </c>
      <c r="B21571" t="s">
        <v>330</v>
      </c>
      <c r="C21571" t="s">
        <v>404</v>
      </c>
      <c r="D21571" t="s">
        <v>1267</v>
      </c>
      <c r="E21571" t="s">
        <v>29</v>
      </c>
      <c r="F21571">
        <v>27622</v>
      </c>
      <c r="G21571">
        <v>14358</v>
      </c>
      <c r="H21571">
        <v>0.51980305553544282</v>
      </c>
      <c r="I21571" t="str">
        <f>VLOOKUP($B21571&amp;$E21571,'Employee List'!$A:$E,5,0)</f>
        <v>E-1405</v>
      </c>
    </row>
    <row r="21572" spans="1:9" x14ac:dyDescent="0.35">
      <c r="A21572" t="s">
        <v>1257</v>
      </c>
      <c r="B21572" t="s">
        <v>330</v>
      </c>
      <c r="C21572" t="s">
        <v>404</v>
      </c>
      <c r="D21572" t="s">
        <v>1267</v>
      </c>
      <c r="E21572" t="s">
        <v>30</v>
      </c>
      <c r="F21572">
        <v>30583</v>
      </c>
      <c r="G21572">
        <v>21332</v>
      </c>
      <c r="H21572">
        <v>0.69751168950070297</v>
      </c>
      <c r="I21572" t="str">
        <f>VLOOKUP($B21572&amp;$E21572,'Employee List'!$A:$E,5,0)</f>
        <v>E-1405</v>
      </c>
    </row>
    <row r="21573" spans="1:9" x14ac:dyDescent="0.35">
      <c r="A21573" t="s">
        <v>1257</v>
      </c>
      <c r="B21573" t="s">
        <v>330</v>
      </c>
      <c r="C21573" t="s">
        <v>404</v>
      </c>
      <c r="D21573" t="s">
        <v>1267</v>
      </c>
      <c r="E21573" t="s">
        <v>31</v>
      </c>
      <c r="F21573">
        <v>28459</v>
      </c>
      <c r="G21573">
        <v>21340</v>
      </c>
      <c r="H21573">
        <v>0.74985066235637232</v>
      </c>
      <c r="I21573" t="str">
        <f>VLOOKUP($B21573&amp;$E21573,'Employee List'!$A:$E,5,0)</f>
        <v>E-1405</v>
      </c>
    </row>
    <row r="21574" spans="1:9" x14ac:dyDescent="0.35">
      <c r="A21574" t="s">
        <v>1257</v>
      </c>
      <c r="B21574" t="s">
        <v>330</v>
      </c>
      <c r="C21574" t="s">
        <v>404</v>
      </c>
      <c r="D21574" t="s">
        <v>1268</v>
      </c>
      <c r="E21574" t="s">
        <v>29</v>
      </c>
      <c r="F21574">
        <v>15109</v>
      </c>
      <c r="G21574">
        <v>6881</v>
      </c>
      <c r="H21574">
        <v>0.45542391951816796</v>
      </c>
      <c r="I21574" t="str">
        <f>VLOOKUP($B21574&amp;$E21574,'Employee List'!$A:$E,5,0)</f>
        <v>E-1405</v>
      </c>
    </row>
    <row r="21575" spans="1:9" x14ac:dyDescent="0.35">
      <c r="A21575" t="s">
        <v>1257</v>
      </c>
      <c r="B21575" t="s">
        <v>330</v>
      </c>
      <c r="C21575" t="s">
        <v>404</v>
      </c>
      <c r="D21575" t="s">
        <v>1268</v>
      </c>
      <c r="E21575" t="s">
        <v>30</v>
      </c>
      <c r="F21575">
        <v>13170</v>
      </c>
      <c r="G21575">
        <v>5817</v>
      </c>
      <c r="H21575">
        <v>0.44168564920273351</v>
      </c>
      <c r="I21575" t="str">
        <f>VLOOKUP($B21575&amp;$E21575,'Employee List'!$A:$E,5,0)</f>
        <v>E-1405</v>
      </c>
    </row>
    <row r="21576" spans="1:9" x14ac:dyDescent="0.35">
      <c r="A21576" t="s">
        <v>1257</v>
      </c>
      <c r="B21576" t="s">
        <v>330</v>
      </c>
      <c r="C21576" t="s">
        <v>404</v>
      </c>
      <c r="D21576" t="s">
        <v>1268</v>
      </c>
      <c r="E21576" t="s">
        <v>31</v>
      </c>
      <c r="F21576">
        <v>12053</v>
      </c>
      <c r="G21576">
        <v>3870</v>
      </c>
      <c r="H21576">
        <v>0.32108188832655771</v>
      </c>
      <c r="I21576" t="str">
        <f>VLOOKUP($B21576&amp;$E21576,'Employee List'!$A:$E,5,0)</f>
        <v>E-1405</v>
      </c>
    </row>
    <row r="21577" spans="1:9" x14ac:dyDescent="0.35">
      <c r="A21577" t="s">
        <v>1257</v>
      </c>
      <c r="B21577" t="s">
        <v>330</v>
      </c>
      <c r="C21577" t="s">
        <v>404</v>
      </c>
      <c r="D21577" t="s">
        <v>1269</v>
      </c>
      <c r="E21577" t="s">
        <v>29</v>
      </c>
      <c r="F21577">
        <v>8410</v>
      </c>
      <c r="G21577">
        <v>5582</v>
      </c>
      <c r="H21577">
        <v>0.66373365041617127</v>
      </c>
      <c r="I21577" t="str">
        <f>VLOOKUP($B21577&amp;$E21577,'Employee List'!$A:$E,5,0)</f>
        <v>E-1405</v>
      </c>
    </row>
    <row r="21578" spans="1:9" x14ac:dyDescent="0.35">
      <c r="A21578" t="s">
        <v>1257</v>
      </c>
      <c r="B21578" t="s">
        <v>330</v>
      </c>
      <c r="C21578" t="s">
        <v>404</v>
      </c>
      <c r="D21578" t="s">
        <v>1269</v>
      </c>
      <c r="E21578" t="s">
        <v>30</v>
      </c>
      <c r="F21578">
        <v>8665</v>
      </c>
      <c r="G21578">
        <v>6655</v>
      </c>
      <c r="H21578">
        <v>0.76803231390652049</v>
      </c>
      <c r="I21578" t="str">
        <f>VLOOKUP($B21578&amp;$E21578,'Employee List'!$A:$E,5,0)</f>
        <v>E-1405</v>
      </c>
    </row>
    <row r="21579" spans="1:9" x14ac:dyDescent="0.35">
      <c r="A21579" t="s">
        <v>1257</v>
      </c>
      <c r="B21579" t="s">
        <v>330</v>
      </c>
      <c r="C21579" t="s">
        <v>404</v>
      </c>
      <c r="D21579" t="s">
        <v>1269</v>
      </c>
      <c r="E21579" t="s">
        <v>31</v>
      </c>
      <c r="F21579">
        <v>7549</v>
      </c>
      <c r="G21579">
        <v>3820</v>
      </c>
      <c r="H21579">
        <v>0.50602728838256728</v>
      </c>
      <c r="I21579" t="str">
        <f>VLOOKUP($B21579&amp;$E21579,'Employee List'!$A:$E,5,0)</f>
        <v>E-1405</v>
      </c>
    </row>
    <row r="21580" spans="1:9" x14ac:dyDescent="0.35">
      <c r="A21580" t="s">
        <v>1257</v>
      </c>
      <c r="B21580" t="s">
        <v>330</v>
      </c>
      <c r="C21580" t="s">
        <v>404</v>
      </c>
      <c r="D21580" t="s">
        <v>1270</v>
      </c>
      <c r="E21580" t="s">
        <v>29</v>
      </c>
      <c r="F21580">
        <v>13983</v>
      </c>
      <c r="G21580">
        <v>4315</v>
      </c>
      <c r="H21580">
        <v>0.30858900092970037</v>
      </c>
      <c r="I21580" t="str">
        <f>VLOOKUP($B21580&amp;$E21580,'Employee List'!$A:$E,5,0)</f>
        <v>E-1405</v>
      </c>
    </row>
    <row r="21581" spans="1:9" x14ac:dyDescent="0.35">
      <c r="A21581" t="s">
        <v>1257</v>
      </c>
      <c r="B21581" t="s">
        <v>330</v>
      </c>
      <c r="C21581" t="s">
        <v>404</v>
      </c>
      <c r="D21581" t="s">
        <v>1270</v>
      </c>
      <c r="E21581" t="s">
        <v>30</v>
      </c>
      <c r="F21581">
        <v>14227</v>
      </c>
      <c r="G21581">
        <v>5806</v>
      </c>
      <c r="H21581">
        <v>0.40809727982006044</v>
      </c>
      <c r="I21581" t="str">
        <f>VLOOKUP($B21581&amp;$E21581,'Employee List'!$A:$E,5,0)</f>
        <v>E-1405</v>
      </c>
    </row>
    <row r="21582" spans="1:9" x14ac:dyDescent="0.35">
      <c r="A21582" t="s">
        <v>1257</v>
      </c>
      <c r="B21582" t="s">
        <v>330</v>
      </c>
      <c r="C21582" t="s">
        <v>404</v>
      </c>
      <c r="D21582" t="s">
        <v>1270</v>
      </c>
      <c r="E21582" t="s">
        <v>31</v>
      </c>
      <c r="F21582">
        <v>13527</v>
      </c>
      <c r="G21582">
        <v>6678</v>
      </c>
      <c r="H21582">
        <v>0.49367930805056554</v>
      </c>
      <c r="I21582" t="str">
        <f>VLOOKUP($B21582&amp;$E21582,'Employee List'!$A:$E,5,0)</f>
        <v>E-1405</v>
      </c>
    </row>
    <row r="21583" spans="1:9" x14ac:dyDescent="0.35">
      <c r="A21583" t="s">
        <v>1257</v>
      </c>
      <c r="B21583" t="s">
        <v>330</v>
      </c>
      <c r="C21583" t="s">
        <v>404</v>
      </c>
      <c r="D21583" t="s">
        <v>1271</v>
      </c>
      <c r="E21583" t="s">
        <v>29</v>
      </c>
      <c r="F21583">
        <v>18930</v>
      </c>
      <c r="G21583">
        <v>12047</v>
      </c>
      <c r="H21583">
        <v>0.63639725303750661</v>
      </c>
      <c r="I21583" t="str">
        <f>VLOOKUP($B21583&amp;$E21583,'Employee List'!$A:$E,5,0)</f>
        <v>E-1405</v>
      </c>
    </row>
    <row r="21584" spans="1:9" x14ac:dyDescent="0.35">
      <c r="A21584" t="s">
        <v>1257</v>
      </c>
      <c r="B21584" t="s">
        <v>330</v>
      </c>
      <c r="C21584" t="s">
        <v>404</v>
      </c>
      <c r="D21584" t="s">
        <v>1271</v>
      </c>
      <c r="E21584" t="s">
        <v>30</v>
      </c>
      <c r="F21584">
        <v>17265</v>
      </c>
      <c r="G21584">
        <v>22160</v>
      </c>
      <c r="H21584">
        <v>1.2835215754416449</v>
      </c>
      <c r="I21584" t="str">
        <f>VLOOKUP($B21584&amp;$E21584,'Employee List'!$A:$E,5,0)</f>
        <v>E-1405</v>
      </c>
    </row>
    <row r="21585" spans="1:9" x14ac:dyDescent="0.35">
      <c r="A21585" t="s">
        <v>1257</v>
      </c>
      <c r="B21585" t="s">
        <v>330</v>
      </c>
      <c r="C21585" t="s">
        <v>404</v>
      </c>
      <c r="D21585" t="s">
        <v>1271</v>
      </c>
      <c r="E21585" t="s">
        <v>31</v>
      </c>
      <c r="F21585">
        <v>19046</v>
      </c>
      <c r="G21585">
        <v>8391</v>
      </c>
      <c r="H21585">
        <v>0.44056494802058177</v>
      </c>
      <c r="I21585" t="str">
        <f>VLOOKUP($B21585&amp;$E21585,'Employee List'!$A:$E,5,0)</f>
        <v>E-1405</v>
      </c>
    </row>
    <row r="21586" spans="1:9" x14ac:dyDescent="0.35">
      <c r="A21586" t="s">
        <v>1257</v>
      </c>
      <c r="B21586" t="s">
        <v>330</v>
      </c>
      <c r="C21586" t="s">
        <v>404</v>
      </c>
      <c r="D21586" t="s">
        <v>1258</v>
      </c>
      <c r="E21586" t="s">
        <v>29</v>
      </c>
      <c r="F21586">
        <v>107648</v>
      </c>
      <c r="G21586">
        <v>97688</v>
      </c>
      <c r="H21586">
        <v>0.90747621878715812</v>
      </c>
      <c r="I21586" t="str">
        <f>VLOOKUP($B21586&amp;$E21586,'Employee List'!$A:$E,5,0)</f>
        <v>E-1405</v>
      </c>
    </row>
    <row r="21587" spans="1:9" x14ac:dyDescent="0.35">
      <c r="A21587" t="s">
        <v>1257</v>
      </c>
      <c r="B21587" t="s">
        <v>330</v>
      </c>
      <c r="C21587" t="s">
        <v>404</v>
      </c>
      <c r="D21587" t="s">
        <v>1258</v>
      </c>
      <c r="E21587" t="s">
        <v>30</v>
      </c>
      <c r="F21587">
        <v>107712</v>
      </c>
      <c r="G21587">
        <v>105099</v>
      </c>
      <c r="H21587">
        <v>0.9757408645276292</v>
      </c>
      <c r="I21587" t="str">
        <f>VLOOKUP($B21587&amp;$E21587,'Employee List'!$A:$E,5,0)</f>
        <v>E-1405</v>
      </c>
    </row>
    <row r="21588" spans="1:9" x14ac:dyDescent="0.35">
      <c r="A21588" t="s">
        <v>1257</v>
      </c>
      <c r="B21588" t="s">
        <v>330</v>
      </c>
      <c r="C21588" t="s">
        <v>404</v>
      </c>
      <c r="D21588" t="s">
        <v>1258</v>
      </c>
      <c r="E21588" t="s">
        <v>31</v>
      </c>
      <c r="F21588">
        <v>102843</v>
      </c>
      <c r="G21588">
        <v>71164</v>
      </c>
      <c r="H21588">
        <v>0.69196736773528578</v>
      </c>
      <c r="I21588" t="str">
        <f>VLOOKUP($B21588&amp;$E21588,'Employee List'!$A:$E,5,0)</f>
        <v>E-1405</v>
      </c>
    </row>
    <row r="21589" spans="1:9" x14ac:dyDescent="0.35">
      <c r="A21589" t="s">
        <v>1257</v>
      </c>
      <c r="B21589" t="s">
        <v>330</v>
      </c>
      <c r="C21589" t="s">
        <v>404</v>
      </c>
      <c r="D21589" t="s">
        <v>1272</v>
      </c>
      <c r="E21589" t="s">
        <v>29</v>
      </c>
      <c r="F21589">
        <v>14024</v>
      </c>
      <c r="G21589">
        <v>8758</v>
      </c>
      <c r="H21589">
        <v>0.62450085567598401</v>
      </c>
      <c r="I21589" t="str">
        <f>VLOOKUP($B21589&amp;$E21589,'Employee List'!$A:$E,5,0)</f>
        <v>E-1405</v>
      </c>
    </row>
    <row r="21590" spans="1:9" x14ac:dyDescent="0.35">
      <c r="A21590" t="s">
        <v>1257</v>
      </c>
      <c r="B21590" t="s">
        <v>330</v>
      </c>
      <c r="C21590" t="s">
        <v>404</v>
      </c>
      <c r="D21590" t="s">
        <v>1272</v>
      </c>
      <c r="E21590" t="s">
        <v>30</v>
      </c>
      <c r="F21590">
        <v>13777</v>
      </c>
      <c r="G21590">
        <v>6977</v>
      </c>
      <c r="H21590">
        <v>0.50642374972780724</v>
      </c>
      <c r="I21590" t="str">
        <f>VLOOKUP($B21590&amp;$E21590,'Employee List'!$A:$E,5,0)</f>
        <v>E-1405</v>
      </c>
    </row>
    <row r="21591" spans="1:9" x14ac:dyDescent="0.35">
      <c r="A21591" t="s">
        <v>1257</v>
      </c>
      <c r="B21591" t="s">
        <v>330</v>
      </c>
      <c r="C21591" t="s">
        <v>404</v>
      </c>
      <c r="D21591" t="s">
        <v>1272</v>
      </c>
      <c r="E21591" t="s">
        <v>31</v>
      </c>
      <c r="F21591">
        <v>13108</v>
      </c>
      <c r="G21591">
        <v>7655</v>
      </c>
      <c r="H21591">
        <v>0.58399450717119317</v>
      </c>
      <c r="I21591" t="str">
        <f>VLOOKUP($B21591&amp;$E21591,'Employee List'!$A:$E,5,0)</f>
        <v>E-1405</v>
      </c>
    </row>
    <row r="21592" spans="1:9" x14ac:dyDescent="0.35">
      <c r="A21592" t="s">
        <v>1257</v>
      </c>
      <c r="B21592" t="s">
        <v>330</v>
      </c>
      <c r="C21592" t="s">
        <v>404</v>
      </c>
      <c r="D21592" t="s">
        <v>1259</v>
      </c>
      <c r="E21592" t="s">
        <v>29</v>
      </c>
      <c r="F21592">
        <v>22000</v>
      </c>
      <c r="G21592">
        <v>22166</v>
      </c>
      <c r="H21592">
        <v>1.0075454545454545</v>
      </c>
      <c r="I21592" t="str">
        <f>VLOOKUP($B21592&amp;$E21592,'Employee List'!$A:$E,5,0)</f>
        <v>E-1405</v>
      </c>
    </row>
    <row r="21593" spans="1:9" x14ac:dyDescent="0.35">
      <c r="A21593" t="s">
        <v>1257</v>
      </c>
      <c r="B21593" t="s">
        <v>330</v>
      </c>
      <c r="C21593" t="s">
        <v>404</v>
      </c>
      <c r="D21593" t="s">
        <v>1259</v>
      </c>
      <c r="E21593" t="s">
        <v>30</v>
      </c>
      <c r="F21593">
        <v>23620</v>
      </c>
      <c r="G21593">
        <v>21397</v>
      </c>
      <c r="H21593">
        <v>0.90588484335309061</v>
      </c>
      <c r="I21593" t="str">
        <f>VLOOKUP($B21593&amp;$E21593,'Employee List'!$A:$E,5,0)</f>
        <v>E-1405</v>
      </c>
    </row>
    <row r="21594" spans="1:9" x14ac:dyDescent="0.35">
      <c r="A21594" t="s">
        <v>1257</v>
      </c>
      <c r="B21594" t="s">
        <v>330</v>
      </c>
      <c r="C21594" t="s">
        <v>404</v>
      </c>
      <c r="D21594" t="s">
        <v>1259</v>
      </c>
      <c r="E21594" t="s">
        <v>31</v>
      </c>
      <c r="F21594">
        <v>23258</v>
      </c>
      <c r="G21594">
        <v>12011</v>
      </c>
      <c r="H21594">
        <v>0.51642445610112653</v>
      </c>
      <c r="I21594" t="str">
        <f>VLOOKUP($B21594&amp;$E21594,'Employee List'!$A:$E,5,0)</f>
        <v>E-1405</v>
      </c>
    </row>
    <row r="21595" spans="1:9" x14ac:dyDescent="0.35">
      <c r="A21595" t="s">
        <v>1257</v>
      </c>
      <c r="B21595" t="s">
        <v>330</v>
      </c>
      <c r="C21595" t="s">
        <v>404</v>
      </c>
      <c r="D21595" t="s">
        <v>1273</v>
      </c>
      <c r="E21595" t="s">
        <v>29</v>
      </c>
      <c r="F21595">
        <v>9133</v>
      </c>
      <c r="G21595">
        <v>8715</v>
      </c>
      <c r="H21595">
        <v>0.9542319062739516</v>
      </c>
      <c r="I21595" t="str">
        <f>VLOOKUP($B21595&amp;$E21595,'Employee List'!$A:$E,5,0)</f>
        <v>E-1405</v>
      </c>
    </row>
    <row r="21596" spans="1:9" x14ac:dyDescent="0.35">
      <c r="A21596" t="s">
        <v>1257</v>
      </c>
      <c r="B21596" t="s">
        <v>330</v>
      </c>
      <c r="C21596" t="s">
        <v>404</v>
      </c>
      <c r="D21596" t="s">
        <v>1273</v>
      </c>
      <c r="E21596" t="s">
        <v>30</v>
      </c>
      <c r="F21596">
        <v>10937</v>
      </c>
      <c r="G21596">
        <v>10814</v>
      </c>
      <c r="H21596">
        <v>0.98875377160098743</v>
      </c>
      <c r="I21596" t="str">
        <f>VLOOKUP($B21596&amp;$E21596,'Employee List'!$A:$E,5,0)</f>
        <v>E-1405</v>
      </c>
    </row>
    <row r="21597" spans="1:9" x14ac:dyDescent="0.35">
      <c r="A21597" t="s">
        <v>1257</v>
      </c>
      <c r="B21597" t="s">
        <v>330</v>
      </c>
      <c r="C21597" t="s">
        <v>404</v>
      </c>
      <c r="D21597" t="s">
        <v>1273</v>
      </c>
      <c r="E21597" t="s">
        <v>31</v>
      </c>
      <c r="F21597">
        <v>10131</v>
      </c>
      <c r="G21597">
        <v>10424</v>
      </c>
      <c r="H21597">
        <v>1.0289211331556609</v>
      </c>
      <c r="I21597" t="str">
        <f>VLOOKUP($B21597&amp;$E21597,'Employee List'!$A:$E,5,0)</f>
        <v>E-1405</v>
      </c>
    </row>
    <row r="21598" spans="1:9" x14ac:dyDescent="0.35">
      <c r="A21598" t="s">
        <v>1257</v>
      </c>
      <c r="B21598" t="s">
        <v>330</v>
      </c>
      <c r="C21598" t="s">
        <v>404</v>
      </c>
      <c r="D21598" t="s">
        <v>1275</v>
      </c>
      <c r="E21598" t="s">
        <v>29</v>
      </c>
      <c r="F21598">
        <v>10445</v>
      </c>
      <c r="G21598">
        <v>10004</v>
      </c>
      <c r="H21598">
        <v>0.95777884155098136</v>
      </c>
      <c r="I21598" t="str">
        <f>VLOOKUP($B21598&amp;$E21598,'Employee List'!$A:$E,5,0)</f>
        <v>E-1405</v>
      </c>
    </row>
    <row r="21599" spans="1:9" x14ac:dyDescent="0.35">
      <c r="A21599" t="s">
        <v>1257</v>
      </c>
      <c r="B21599" t="s">
        <v>330</v>
      </c>
      <c r="C21599" t="s">
        <v>404</v>
      </c>
      <c r="D21599" t="s">
        <v>1275</v>
      </c>
      <c r="E21599" t="s">
        <v>30</v>
      </c>
      <c r="F21599">
        <v>12841</v>
      </c>
      <c r="G21599">
        <v>7000</v>
      </c>
      <c r="H21599">
        <v>0.54512888404329884</v>
      </c>
      <c r="I21599" t="str">
        <f>VLOOKUP($B21599&amp;$E21599,'Employee List'!$A:$E,5,0)</f>
        <v>E-1405</v>
      </c>
    </row>
    <row r="21600" spans="1:9" x14ac:dyDescent="0.35">
      <c r="A21600" t="s">
        <v>1257</v>
      </c>
      <c r="B21600" t="s">
        <v>330</v>
      </c>
      <c r="C21600" t="s">
        <v>404</v>
      </c>
      <c r="D21600" t="s">
        <v>1275</v>
      </c>
      <c r="E21600" t="s">
        <v>31</v>
      </c>
      <c r="F21600">
        <v>11996</v>
      </c>
      <c r="G21600">
        <v>5363</v>
      </c>
      <c r="H21600">
        <v>0.44706568856285428</v>
      </c>
      <c r="I21600" t="str">
        <f>VLOOKUP($B21600&amp;$E21600,'Employee List'!$A:$E,5,0)</f>
        <v>E-1405</v>
      </c>
    </row>
    <row r="21601" spans="1:9" x14ac:dyDescent="0.35">
      <c r="A21601" t="s">
        <v>1257</v>
      </c>
      <c r="B21601" t="s">
        <v>330</v>
      </c>
      <c r="C21601" t="s">
        <v>404</v>
      </c>
      <c r="D21601" t="s">
        <v>1276</v>
      </c>
      <c r="E21601" t="s">
        <v>29</v>
      </c>
      <c r="F21601">
        <v>3944</v>
      </c>
      <c r="G21601">
        <v>3811</v>
      </c>
      <c r="H21601">
        <v>0.96627789046653145</v>
      </c>
      <c r="I21601" t="str">
        <f>VLOOKUP($B21601&amp;$E21601,'Employee List'!$A:$E,5,0)</f>
        <v>E-1405</v>
      </c>
    </row>
    <row r="21602" spans="1:9" x14ac:dyDescent="0.35">
      <c r="A21602" t="s">
        <v>1257</v>
      </c>
      <c r="B21602" t="s">
        <v>330</v>
      </c>
      <c r="C21602" t="s">
        <v>404</v>
      </c>
      <c r="D21602" t="s">
        <v>1276</v>
      </c>
      <c r="E21602" t="s">
        <v>30</v>
      </c>
      <c r="F21602">
        <v>4325</v>
      </c>
      <c r="G21602">
        <v>1958</v>
      </c>
      <c r="H21602">
        <v>0.45271676300578034</v>
      </c>
      <c r="I21602" t="str">
        <f>VLOOKUP($B21602&amp;$E21602,'Employee List'!$A:$E,5,0)</f>
        <v>E-1405</v>
      </c>
    </row>
    <row r="21603" spans="1:9" x14ac:dyDescent="0.35">
      <c r="A21603" t="s">
        <v>1257</v>
      </c>
      <c r="B21603" t="s">
        <v>330</v>
      </c>
      <c r="C21603" t="s">
        <v>404</v>
      </c>
      <c r="D21603" t="s">
        <v>1276</v>
      </c>
      <c r="E21603" t="s">
        <v>31</v>
      </c>
      <c r="F21603">
        <v>2147</v>
      </c>
      <c r="G21603">
        <v>5705</v>
      </c>
      <c r="H21603">
        <v>2.657196087564043</v>
      </c>
      <c r="I21603" t="str">
        <f>VLOOKUP($B21603&amp;$E21603,'Employee List'!$A:$E,5,0)</f>
        <v>E-1405</v>
      </c>
    </row>
    <row r="21604" spans="1:9" x14ac:dyDescent="0.35">
      <c r="A21604" t="s">
        <v>1257</v>
      </c>
      <c r="B21604" t="s">
        <v>330</v>
      </c>
      <c r="C21604" t="s">
        <v>404</v>
      </c>
      <c r="D21604" t="s">
        <v>1277</v>
      </c>
      <c r="E21604" t="s">
        <v>29</v>
      </c>
      <c r="F21604">
        <v>9279</v>
      </c>
      <c r="G21604">
        <v>6995</v>
      </c>
      <c r="H21604">
        <v>0.75385278586054527</v>
      </c>
      <c r="I21604" t="str">
        <f>VLOOKUP($B21604&amp;$E21604,'Employee List'!$A:$E,5,0)</f>
        <v>E-1405</v>
      </c>
    </row>
    <row r="21605" spans="1:9" x14ac:dyDescent="0.35">
      <c r="A21605" t="s">
        <v>1257</v>
      </c>
      <c r="B21605" t="s">
        <v>330</v>
      </c>
      <c r="C21605" t="s">
        <v>404</v>
      </c>
      <c r="D21605" t="s">
        <v>1277</v>
      </c>
      <c r="E21605" t="s">
        <v>30</v>
      </c>
      <c r="F21605">
        <v>5936</v>
      </c>
      <c r="G21605">
        <v>4310</v>
      </c>
      <c r="H21605">
        <v>0.72607816711590301</v>
      </c>
      <c r="I21605" t="str">
        <f>VLOOKUP($B21605&amp;$E21605,'Employee List'!$A:$E,5,0)</f>
        <v>E-1405</v>
      </c>
    </row>
    <row r="21606" spans="1:9" x14ac:dyDescent="0.35">
      <c r="A21606" t="s">
        <v>1257</v>
      </c>
      <c r="B21606" t="s">
        <v>330</v>
      </c>
      <c r="C21606" t="s">
        <v>404</v>
      </c>
      <c r="D21606" t="s">
        <v>1277</v>
      </c>
      <c r="E21606" t="s">
        <v>31</v>
      </c>
      <c r="F21606">
        <v>6937</v>
      </c>
      <c r="G21606">
        <v>4397</v>
      </c>
      <c r="H21606">
        <v>0.63384748450338768</v>
      </c>
      <c r="I21606" t="str">
        <f>VLOOKUP($B21606&amp;$E21606,'Employee List'!$A:$E,5,0)</f>
        <v>E-1405</v>
      </c>
    </row>
    <row r="21607" spans="1:9" x14ac:dyDescent="0.35">
      <c r="A21607" t="s">
        <v>1257</v>
      </c>
      <c r="B21607" t="s">
        <v>330</v>
      </c>
      <c r="C21607" t="s">
        <v>404</v>
      </c>
      <c r="D21607" t="s">
        <v>1278</v>
      </c>
      <c r="E21607" t="s">
        <v>29</v>
      </c>
      <c r="F21607">
        <v>10332</v>
      </c>
      <c r="G21607">
        <v>6407</v>
      </c>
      <c r="H21607">
        <v>0.62011227255129697</v>
      </c>
      <c r="I21607" t="str">
        <f>VLOOKUP($B21607&amp;$E21607,'Employee List'!$A:$E,5,0)</f>
        <v>E-1405</v>
      </c>
    </row>
    <row r="21608" spans="1:9" x14ac:dyDescent="0.35">
      <c r="A21608" t="s">
        <v>1257</v>
      </c>
      <c r="B21608" t="s">
        <v>330</v>
      </c>
      <c r="C21608" t="s">
        <v>404</v>
      </c>
      <c r="D21608" t="s">
        <v>1278</v>
      </c>
      <c r="E21608" t="s">
        <v>30</v>
      </c>
      <c r="F21608">
        <v>12448</v>
      </c>
      <c r="G21608">
        <v>6499</v>
      </c>
      <c r="H21608">
        <v>0.52209190231362468</v>
      </c>
      <c r="I21608" t="str">
        <f>VLOOKUP($B21608&amp;$E21608,'Employee List'!$A:$E,5,0)</f>
        <v>E-1405</v>
      </c>
    </row>
    <row r="21609" spans="1:9" x14ac:dyDescent="0.35">
      <c r="A21609" t="s">
        <v>1257</v>
      </c>
      <c r="B21609" t="s">
        <v>330</v>
      </c>
      <c r="C21609" t="s">
        <v>404</v>
      </c>
      <c r="D21609" t="s">
        <v>1278</v>
      </c>
      <c r="E21609" t="s">
        <v>31</v>
      </c>
      <c r="F21609">
        <v>10718</v>
      </c>
      <c r="G21609">
        <v>2827</v>
      </c>
      <c r="H21609">
        <v>0.26376189587609628</v>
      </c>
      <c r="I21609" t="str">
        <f>VLOOKUP($B21609&amp;$E21609,'Employee List'!$A:$E,5,0)</f>
        <v>E-1405</v>
      </c>
    </row>
    <row r="21610" spans="1:9" x14ac:dyDescent="0.35">
      <c r="A21610" t="s">
        <v>1257</v>
      </c>
      <c r="B21610" t="s">
        <v>330</v>
      </c>
      <c r="C21610" t="s">
        <v>404</v>
      </c>
      <c r="D21610" t="s">
        <v>1279</v>
      </c>
      <c r="E21610" t="s">
        <v>29</v>
      </c>
      <c r="F21610">
        <v>4076</v>
      </c>
      <c r="G21610">
        <v>2752</v>
      </c>
      <c r="H21610">
        <v>0.6751717369970559</v>
      </c>
      <c r="I21610" t="str">
        <f>VLOOKUP($B21610&amp;$E21610,'Employee List'!$A:$E,5,0)</f>
        <v>E-1405</v>
      </c>
    </row>
    <row r="21611" spans="1:9" x14ac:dyDescent="0.35">
      <c r="A21611" t="s">
        <v>1257</v>
      </c>
      <c r="B21611" t="s">
        <v>330</v>
      </c>
      <c r="C21611" t="s">
        <v>404</v>
      </c>
      <c r="D21611" t="s">
        <v>1279</v>
      </c>
      <c r="E21611" t="s">
        <v>30</v>
      </c>
      <c r="F21611">
        <v>2015</v>
      </c>
      <c r="G21611">
        <v>1623</v>
      </c>
      <c r="H21611">
        <v>0.8054590570719603</v>
      </c>
      <c r="I21611" t="str">
        <f>VLOOKUP($B21611&amp;$E21611,'Employee List'!$A:$E,5,0)</f>
        <v>E-1405</v>
      </c>
    </row>
    <row r="21612" spans="1:9" x14ac:dyDescent="0.35">
      <c r="A21612" t="s">
        <v>1257</v>
      </c>
      <c r="B21612" t="s">
        <v>330</v>
      </c>
      <c r="C21612" t="s">
        <v>404</v>
      </c>
      <c r="D21612" t="s">
        <v>1279</v>
      </c>
      <c r="E21612" t="s">
        <v>31</v>
      </c>
      <c r="F21612">
        <v>1861</v>
      </c>
      <c r="G21612">
        <v>2207</v>
      </c>
      <c r="H21612">
        <v>1.1859215475550779</v>
      </c>
      <c r="I21612" t="str">
        <f>VLOOKUP($B21612&amp;$E21612,'Employee List'!$A:$E,5,0)</f>
        <v>E-1405</v>
      </c>
    </row>
    <row r="21613" spans="1:9" x14ac:dyDescent="0.35">
      <c r="A21613" t="s">
        <v>1257</v>
      </c>
      <c r="B21613" t="s">
        <v>330</v>
      </c>
      <c r="C21613" t="s">
        <v>404</v>
      </c>
      <c r="D21613" t="s">
        <v>1280</v>
      </c>
      <c r="E21613" t="s">
        <v>29</v>
      </c>
      <c r="F21613">
        <v>2235</v>
      </c>
      <c r="G21613">
        <v>2394</v>
      </c>
      <c r="H21613">
        <v>1.0711409395973155</v>
      </c>
      <c r="I21613" t="str">
        <f>VLOOKUP($B21613&amp;$E21613,'Employee List'!$A:$E,5,0)</f>
        <v>E-1405</v>
      </c>
    </row>
    <row r="21614" spans="1:9" x14ac:dyDescent="0.35">
      <c r="A21614" t="s">
        <v>1257</v>
      </c>
      <c r="B21614" t="s">
        <v>330</v>
      </c>
      <c r="C21614" t="s">
        <v>404</v>
      </c>
      <c r="D21614" t="s">
        <v>1280</v>
      </c>
      <c r="E21614" t="s">
        <v>30</v>
      </c>
      <c r="F21614">
        <v>3175</v>
      </c>
      <c r="G21614">
        <v>1180</v>
      </c>
      <c r="H21614">
        <v>0.37165354330708661</v>
      </c>
      <c r="I21614" t="str">
        <f>VLOOKUP($B21614&amp;$E21614,'Employee List'!$A:$E,5,0)</f>
        <v>E-1405</v>
      </c>
    </row>
    <row r="21615" spans="1:9" x14ac:dyDescent="0.35">
      <c r="A21615" t="s">
        <v>1257</v>
      </c>
      <c r="B21615" t="s">
        <v>330</v>
      </c>
      <c r="C21615" t="s">
        <v>404</v>
      </c>
      <c r="D21615" t="s">
        <v>1280</v>
      </c>
      <c r="E21615" t="s">
        <v>31</v>
      </c>
      <c r="F21615">
        <v>2589</v>
      </c>
      <c r="G21615">
        <v>1301</v>
      </c>
      <c r="H21615">
        <v>0.50251062186172268</v>
      </c>
      <c r="I21615" t="str">
        <f>VLOOKUP($B21615&amp;$E21615,'Employee List'!$A:$E,5,0)</f>
        <v>E-1405</v>
      </c>
    </row>
    <row r="21616" spans="1:9" x14ac:dyDescent="0.35">
      <c r="A21616" t="s">
        <v>1257</v>
      </c>
      <c r="B21616" t="s">
        <v>330</v>
      </c>
      <c r="C21616" t="s">
        <v>404</v>
      </c>
      <c r="D21616" t="s">
        <v>1262</v>
      </c>
      <c r="E21616" t="s">
        <v>29</v>
      </c>
      <c r="F21616">
        <v>50032</v>
      </c>
      <c r="G21616">
        <v>37809</v>
      </c>
      <c r="H21616">
        <v>0.75569635433322668</v>
      </c>
      <c r="I21616" t="str">
        <f>VLOOKUP($B21616&amp;$E21616,'Employee List'!$A:$E,5,0)</f>
        <v>E-1405</v>
      </c>
    </row>
    <row r="21617" spans="1:9" x14ac:dyDescent="0.35">
      <c r="A21617" t="s">
        <v>1257</v>
      </c>
      <c r="B21617" t="s">
        <v>330</v>
      </c>
      <c r="C21617" t="s">
        <v>404</v>
      </c>
      <c r="D21617" t="s">
        <v>1262</v>
      </c>
      <c r="E21617" t="s">
        <v>30</v>
      </c>
      <c r="F21617">
        <v>49282</v>
      </c>
      <c r="G21617">
        <v>32069</v>
      </c>
      <c r="H21617">
        <v>0.65072440241873297</v>
      </c>
      <c r="I21617" t="str">
        <f>VLOOKUP($B21617&amp;$E21617,'Employee List'!$A:$E,5,0)</f>
        <v>E-1405</v>
      </c>
    </row>
    <row r="21618" spans="1:9" x14ac:dyDescent="0.35">
      <c r="A21618" t="s">
        <v>1257</v>
      </c>
      <c r="B21618" t="s">
        <v>330</v>
      </c>
      <c r="C21618" t="s">
        <v>404</v>
      </c>
      <c r="D21618" t="s">
        <v>1262</v>
      </c>
      <c r="E21618" t="s">
        <v>31</v>
      </c>
      <c r="F21618">
        <v>52643</v>
      </c>
      <c r="G21618">
        <v>34983</v>
      </c>
      <c r="H21618">
        <v>0.66453279638318485</v>
      </c>
      <c r="I21618" t="str">
        <f>VLOOKUP($B21618&amp;$E21618,'Employee List'!$A:$E,5,0)</f>
        <v>E-1405</v>
      </c>
    </row>
    <row r="21619" spans="1:9" x14ac:dyDescent="0.35">
      <c r="A21619" t="s">
        <v>1257</v>
      </c>
      <c r="B21619" t="s">
        <v>330</v>
      </c>
      <c r="C21619" t="s">
        <v>404</v>
      </c>
      <c r="D21619" t="s">
        <v>1282</v>
      </c>
      <c r="E21619" t="s">
        <v>31</v>
      </c>
      <c r="F21619">
        <v>4880</v>
      </c>
      <c r="G21619">
        <v>3490</v>
      </c>
      <c r="H21619">
        <v>0.7151639344262295</v>
      </c>
      <c r="I21619" t="str">
        <f>VLOOKUP($B21619&amp;$E21619,'Employee List'!$A:$E,5,0)</f>
        <v>E-1405</v>
      </c>
    </row>
    <row r="21620" spans="1:9" x14ac:dyDescent="0.35">
      <c r="A21620" t="s">
        <v>1257</v>
      </c>
      <c r="B21620" t="s">
        <v>330</v>
      </c>
      <c r="C21620" t="s">
        <v>404</v>
      </c>
      <c r="D21620" t="s">
        <v>1281</v>
      </c>
      <c r="E21620" t="s">
        <v>29</v>
      </c>
      <c r="F21620">
        <v>3899</v>
      </c>
      <c r="G21620">
        <v>1586</v>
      </c>
      <c r="H21620">
        <v>0.40677096691459347</v>
      </c>
      <c r="I21620" t="str">
        <f>VLOOKUP($B21620&amp;$E21620,'Employee List'!$A:$E,5,0)</f>
        <v>E-1405</v>
      </c>
    </row>
    <row r="21621" spans="1:9" x14ac:dyDescent="0.35">
      <c r="A21621" t="s">
        <v>1257</v>
      </c>
      <c r="B21621" t="s">
        <v>330</v>
      </c>
      <c r="C21621" t="s">
        <v>404</v>
      </c>
      <c r="D21621" t="s">
        <v>1281</v>
      </c>
      <c r="E21621" t="s">
        <v>30</v>
      </c>
      <c r="F21621">
        <v>4133</v>
      </c>
      <c r="G21621">
        <v>6883</v>
      </c>
      <c r="H21621">
        <v>1.6653762400193564</v>
      </c>
      <c r="I21621" t="str">
        <f>VLOOKUP($B21621&amp;$E21621,'Employee List'!$A:$E,5,0)</f>
        <v>E-1405</v>
      </c>
    </row>
    <row r="21622" spans="1:9" x14ac:dyDescent="0.35">
      <c r="A21622" t="s">
        <v>1257</v>
      </c>
      <c r="B21622" t="s">
        <v>330</v>
      </c>
      <c r="C21622" t="s">
        <v>404</v>
      </c>
      <c r="D21622" t="s">
        <v>1281</v>
      </c>
      <c r="E21622" t="s">
        <v>31</v>
      </c>
      <c r="F21622">
        <v>5427</v>
      </c>
      <c r="G21622">
        <v>1940</v>
      </c>
      <c r="H21622">
        <v>0.35747189976045696</v>
      </c>
      <c r="I21622" t="str">
        <f>VLOOKUP($B21622&amp;$E21622,'Employee List'!$A:$E,5,0)</f>
        <v>E-1405</v>
      </c>
    </row>
    <row r="21623" spans="1:9" x14ac:dyDescent="0.35">
      <c r="A21623" t="s">
        <v>1257</v>
      </c>
      <c r="B21623" t="s">
        <v>331</v>
      </c>
      <c r="C21623" t="s">
        <v>404</v>
      </c>
      <c r="D21623" t="s">
        <v>1274</v>
      </c>
      <c r="E21623" t="s">
        <v>29</v>
      </c>
      <c r="F21623">
        <v>21365</v>
      </c>
      <c r="G21623">
        <v>27825</v>
      </c>
      <c r="H21623">
        <v>1.3023636789141118</v>
      </c>
      <c r="I21623" t="str">
        <f>VLOOKUP($B21623&amp;$E21623,'Employee List'!$A:$E,5,0)</f>
        <v>E-1406</v>
      </c>
    </row>
    <row r="21624" spans="1:9" x14ac:dyDescent="0.35">
      <c r="A21624" t="s">
        <v>1257</v>
      </c>
      <c r="B21624" t="s">
        <v>331</v>
      </c>
      <c r="C21624" t="s">
        <v>404</v>
      </c>
      <c r="D21624" t="s">
        <v>1274</v>
      </c>
      <c r="E21624" t="s">
        <v>30</v>
      </c>
      <c r="F21624">
        <v>19710</v>
      </c>
      <c r="G21624">
        <v>19005</v>
      </c>
      <c r="H21624">
        <v>0.96423135464231358</v>
      </c>
      <c r="I21624" t="str">
        <f>VLOOKUP($B21624&amp;$E21624,'Employee List'!$A:$E,5,0)</f>
        <v>E-1406</v>
      </c>
    </row>
    <row r="21625" spans="1:9" x14ac:dyDescent="0.35">
      <c r="A21625" t="s">
        <v>1257</v>
      </c>
      <c r="B21625" t="s">
        <v>331</v>
      </c>
      <c r="C21625" t="s">
        <v>404</v>
      </c>
      <c r="D21625" t="s">
        <v>1274</v>
      </c>
      <c r="E21625" t="s">
        <v>31</v>
      </c>
      <c r="F21625">
        <v>20691</v>
      </c>
      <c r="G21625">
        <v>20773</v>
      </c>
      <c r="H21625">
        <v>1.0039630757334106</v>
      </c>
      <c r="I21625" t="str">
        <f>VLOOKUP($B21625&amp;$E21625,'Employee List'!$A:$E,5,0)</f>
        <v>E-1406</v>
      </c>
    </row>
    <row r="21626" spans="1:9" x14ac:dyDescent="0.35">
      <c r="A21626" t="s">
        <v>1257</v>
      </c>
      <c r="B21626" t="s">
        <v>331</v>
      </c>
      <c r="C21626" t="s">
        <v>404</v>
      </c>
      <c r="D21626" t="s">
        <v>1263</v>
      </c>
      <c r="E21626" t="s">
        <v>29</v>
      </c>
      <c r="F21626">
        <v>4543</v>
      </c>
      <c r="G21626">
        <v>2612</v>
      </c>
      <c r="H21626">
        <v>0.57495047325555804</v>
      </c>
      <c r="I21626" t="str">
        <f>VLOOKUP($B21626&amp;$E21626,'Employee List'!$A:$E,5,0)</f>
        <v>E-1406</v>
      </c>
    </row>
    <row r="21627" spans="1:9" x14ac:dyDescent="0.35">
      <c r="A21627" t="s">
        <v>1257</v>
      </c>
      <c r="B21627" t="s">
        <v>331</v>
      </c>
      <c r="C21627" t="s">
        <v>404</v>
      </c>
      <c r="D21627" t="s">
        <v>1263</v>
      </c>
      <c r="E21627" t="s">
        <v>30</v>
      </c>
      <c r="F21627">
        <v>4762</v>
      </c>
      <c r="G21627">
        <v>1752</v>
      </c>
      <c r="H21627">
        <v>0.36791264174716504</v>
      </c>
      <c r="I21627" t="str">
        <f>VLOOKUP($B21627&amp;$E21627,'Employee List'!$A:$E,5,0)</f>
        <v>E-1406</v>
      </c>
    </row>
    <row r="21628" spans="1:9" x14ac:dyDescent="0.35">
      <c r="A21628" t="s">
        <v>1257</v>
      </c>
      <c r="B21628" t="s">
        <v>331</v>
      </c>
      <c r="C21628" t="s">
        <v>404</v>
      </c>
      <c r="D21628" t="s">
        <v>1263</v>
      </c>
      <c r="E21628" t="s">
        <v>31</v>
      </c>
      <c r="F21628">
        <v>2745</v>
      </c>
      <c r="G21628">
        <v>1430</v>
      </c>
      <c r="H21628">
        <v>0.52094717668488155</v>
      </c>
      <c r="I21628" t="str">
        <f>VLOOKUP($B21628&amp;$E21628,'Employee List'!$A:$E,5,0)</f>
        <v>E-1406</v>
      </c>
    </row>
    <row r="21629" spans="1:9" x14ac:dyDescent="0.35">
      <c r="A21629" t="s">
        <v>1257</v>
      </c>
      <c r="B21629" t="s">
        <v>331</v>
      </c>
      <c r="C21629" t="s">
        <v>404</v>
      </c>
      <c r="D21629" t="s">
        <v>1264</v>
      </c>
      <c r="E21629" t="s">
        <v>29</v>
      </c>
      <c r="F21629">
        <v>4797</v>
      </c>
      <c r="G21629">
        <v>1037</v>
      </c>
      <c r="H21629">
        <v>0.2161767771523869</v>
      </c>
      <c r="I21629" t="str">
        <f>VLOOKUP($B21629&amp;$E21629,'Employee List'!$A:$E,5,0)</f>
        <v>E-1406</v>
      </c>
    </row>
    <row r="21630" spans="1:9" x14ac:dyDescent="0.35">
      <c r="A21630" t="s">
        <v>1257</v>
      </c>
      <c r="B21630" t="s">
        <v>331</v>
      </c>
      <c r="C21630" t="s">
        <v>404</v>
      </c>
      <c r="D21630" t="s">
        <v>1264</v>
      </c>
      <c r="E21630" t="s">
        <v>30</v>
      </c>
      <c r="F21630">
        <v>4080</v>
      </c>
      <c r="G21630">
        <v>5840</v>
      </c>
      <c r="H21630">
        <v>1.4313725490196079</v>
      </c>
      <c r="I21630" t="str">
        <f>VLOOKUP($B21630&amp;$E21630,'Employee List'!$A:$E,5,0)</f>
        <v>E-1406</v>
      </c>
    </row>
    <row r="21631" spans="1:9" x14ac:dyDescent="0.35">
      <c r="A21631" t="s">
        <v>1257</v>
      </c>
      <c r="B21631" t="s">
        <v>331</v>
      </c>
      <c r="C21631" t="s">
        <v>404</v>
      </c>
      <c r="D21631" t="s">
        <v>1264</v>
      </c>
      <c r="E21631" t="s">
        <v>31</v>
      </c>
      <c r="F21631">
        <v>3150</v>
      </c>
      <c r="G21631">
        <v>3597</v>
      </c>
      <c r="H21631">
        <v>1.141904761904762</v>
      </c>
      <c r="I21631" t="str">
        <f>VLOOKUP($B21631&amp;$E21631,'Employee List'!$A:$E,5,0)</f>
        <v>E-1406</v>
      </c>
    </row>
    <row r="21632" spans="1:9" x14ac:dyDescent="0.35">
      <c r="A21632" t="s">
        <v>1257</v>
      </c>
      <c r="B21632" t="s">
        <v>331</v>
      </c>
      <c r="C21632" t="s">
        <v>404</v>
      </c>
      <c r="D21632" t="s">
        <v>1265</v>
      </c>
      <c r="E21632" t="s">
        <v>29</v>
      </c>
      <c r="F21632">
        <v>5579</v>
      </c>
      <c r="G21632">
        <v>18198</v>
      </c>
      <c r="H21632">
        <v>3.261874887972755</v>
      </c>
      <c r="I21632" t="str">
        <f>VLOOKUP($B21632&amp;$E21632,'Employee List'!$A:$E,5,0)</f>
        <v>E-1406</v>
      </c>
    </row>
    <row r="21633" spans="1:9" x14ac:dyDescent="0.35">
      <c r="A21633" t="s">
        <v>1257</v>
      </c>
      <c r="B21633" t="s">
        <v>331</v>
      </c>
      <c r="C21633" t="s">
        <v>404</v>
      </c>
      <c r="D21633" t="s">
        <v>1265</v>
      </c>
      <c r="E21633" t="s">
        <v>30</v>
      </c>
      <c r="F21633">
        <v>7171</v>
      </c>
      <c r="G21633">
        <v>24714</v>
      </c>
      <c r="H21633">
        <v>3.4463812578440942</v>
      </c>
      <c r="I21633" t="str">
        <f>VLOOKUP($B21633&amp;$E21633,'Employee List'!$A:$E,5,0)</f>
        <v>E-1406</v>
      </c>
    </row>
    <row r="21634" spans="1:9" x14ac:dyDescent="0.35">
      <c r="A21634" t="s">
        <v>1257</v>
      </c>
      <c r="B21634" t="s">
        <v>331</v>
      </c>
      <c r="C21634" t="s">
        <v>404</v>
      </c>
      <c r="D21634" t="s">
        <v>1265</v>
      </c>
      <c r="E21634" t="s">
        <v>31</v>
      </c>
      <c r="F21634">
        <v>5087</v>
      </c>
      <c r="G21634">
        <v>18079</v>
      </c>
      <c r="H21634">
        <v>3.5539610772557499</v>
      </c>
      <c r="I21634" t="str">
        <f>VLOOKUP($B21634&amp;$E21634,'Employee List'!$A:$E,5,0)</f>
        <v>E-1406</v>
      </c>
    </row>
    <row r="21635" spans="1:9" x14ac:dyDescent="0.35">
      <c r="A21635" t="s">
        <v>1257</v>
      </c>
      <c r="B21635" t="s">
        <v>331</v>
      </c>
      <c r="C21635" t="s">
        <v>404</v>
      </c>
      <c r="D21635" t="s">
        <v>1260</v>
      </c>
      <c r="E21635" t="s">
        <v>29</v>
      </c>
      <c r="F21635">
        <v>42741</v>
      </c>
      <c r="G21635">
        <v>48791</v>
      </c>
      <c r="H21635">
        <v>1.1415502678926557</v>
      </c>
      <c r="I21635" t="str">
        <f>VLOOKUP($B21635&amp;$E21635,'Employee List'!$A:$E,5,0)</f>
        <v>E-1406</v>
      </c>
    </row>
    <row r="21636" spans="1:9" x14ac:dyDescent="0.35">
      <c r="A21636" t="s">
        <v>1257</v>
      </c>
      <c r="B21636" t="s">
        <v>331</v>
      </c>
      <c r="C21636" t="s">
        <v>404</v>
      </c>
      <c r="D21636" t="s">
        <v>1260</v>
      </c>
      <c r="E21636" t="s">
        <v>30</v>
      </c>
      <c r="F21636">
        <v>44282</v>
      </c>
      <c r="G21636">
        <v>123047</v>
      </c>
      <c r="H21636">
        <v>2.778713698568267</v>
      </c>
      <c r="I21636" t="str">
        <f>VLOOKUP($B21636&amp;$E21636,'Employee List'!$A:$E,5,0)</f>
        <v>E-1406</v>
      </c>
    </row>
    <row r="21637" spans="1:9" x14ac:dyDescent="0.35">
      <c r="A21637" t="s">
        <v>1257</v>
      </c>
      <c r="B21637" t="s">
        <v>331</v>
      </c>
      <c r="C21637" t="s">
        <v>404</v>
      </c>
      <c r="D21637" t="s">
        <v>1260</v>
      </c>
      <c r="E21637" t="s">
        <v>31</v>
      </c>
      <c r="F21637">
        <v>49802</v>
      </c>
      <c r="G21637">
        <v>130572</v>
      </c>
      <c r="H21637">
        <v>2.6218224167704109</v>
      </c>
      <c r="I21637" t="str">
        <f>VLOOKUP($B21637&amp;$E21637,'Employee List'!$A:$E,5,0)</f>
        <v>E-1406</v>
      </c>
    </row>
    <row r="21638" spans="1:9" x14ac:dyDescent="0.35">
      <c r="A21638" t="s">
        <v>1257</v>
      </c>
      <c r="B21638" t="s">
        <v>331</v>
      </c>
      <c r="C21638" t="s">
        <v>404</v>
      </c>
      <c r="D21638" t="s">
        <v>1261</v>
      </c>
      <c r="E21638" t="s">
        <v>29</v>
      </c>
      <c r="F21638">
        <v>38175</v>
      </c>
      <c r="G21638">
        <v>38405</v>
      </c>
      <c r="H21638">
        <v>1.0060248853962017</v>
      </c>
      <c r="I21638" t="str">
        <f>VLOOKUP($B21638&amp;$E21638,'Employee List'!$A:$E,5,0)</f>
        <v>E-1406</v>
      </c>
    </row>
    <row r="21639" spans="1:9" x14ac:dyDescent="0.35">
      <c r="A21639" t="s">
        <v>1257</v>
      </c>
      <c r="B21639" t="s">
        <v>331</v>
      </c>
      <c r="C21639" t="s">
        <v>404</v>
      </c>
      <c r="D21639" t="s">
        <v>1261</v>
      </c>
      <c r="E21639" t="s">
        <v>30</v>
      </c>
      <c r="F21639">
        <v>35994</v>
      </c>
      <c r="G21639">
        <v>38220</v>
      </c>
      <c r="H21639">
        <v>1.0618436406067677</v>
      </c>
      <c r="I21639" t="str">
        <f>VLOOKUP($B21639&amp;$E21639,'Employee List'!$A:$E,5,0)</f>
        <v>E-1406</v>
      </c>
    </row>
    <row r="21640" spans="1:9" x14ac:dyDescent="0.35">
      <c r="A21640" t="s">
        <v>1257</v>
      </c>
      <c r="B21640" t="s">
        <v>331</v>
      </c>
      <c r="C21640" t="s">
        <v>404</v>
      </c>
      <c r="D21640" t="s">
        <v>1261</v>
      </c>
      <c r="E21640" t="s">
        <v>31</v>
      </c>
      <c r="F21640">
        <v>37086</v>
      </c>
      <c r="G21640">
        <v>44792</v>
      </c>
      <c r="H21640">
        <v>1.2077873051825487</v>
      </c>
      <c r="I21640" t="str">
        <f>VLOOKUP($B21640&amp;$E21640,'Employee List'!$A:$E,5,0)</f>
        <v>E-1406</v>
      </c>
    </row>
    <row r="21641" spans="1:9" x14ac:dyDescent="0.35">
      <c r="A21641" t="s">
        <v>1257</v>
      </c>
      <c r="B21641" t="s">
        <v>331</v>
      </c>
      <c r="C21641" t="s">
        <v>404</v>
      </c>
      <c r="D21641" t="s">
        <v>1266</v>
      </c>
      <c r="E21641" t="s">
        <v>29</v>
      </c>
      <c r="F21641">
        <v>33931</v>
      </c>
      <c r="G21641">
        <v>42558</v>
      </c>
      <c r="H21641">
        <v>1.2542512746456043</v>
      </c>
      <c r="I21641" t="str">
        <f>VLOOKUP($B21641&amp;$E21641,'Employee List'!$A:$E,5,0)</f>
        <v>E-1406</v>
      </c>
    </row>
    <row r="21642" spans="1:9" x14ac:dyDescent="0.35">
      <c r="A21642" t="s">
        <v>1257</v>
      </c>
      <c r="B21642" t="s">
        <v>331</v>
      </c>
      <c r="C21642" t="s">
        <v>404</v>
      </c>
      <c r="D21642" t="s">
        <v>1266</v>
      </c>
      <c r="E21642" t="s">
        <v>30</v>
      </c>
      <c r="F21642">
        <v>35356</v>
      </c>
      <c r="G21642">
        <v>42937</v>
      </c>
      <c r="H21642">
        <v>1.2144190519289513</v>
      </c>
      <c r="I21642" t="str">
        <f>VLOOKUP($B21642&amp;$E21642,'Employee List'!$A:$E,5,0)</f>
        <v>E-1406</v>
      </c>
    </row>
    <row r="21643" spans="1:9" x14ac:dyDescent="0.35">
      <c r="A21643" t="s">
        <v>1257</v>
      </c>
      <c r="B21643" t="s">
        <v>331</v>
      </c>
      <c r="C21643" t="s">
        <v>404</v>
      </c>
      <c r="D21643" t="s">
        <v>1266</v>
      </c>
      <c r="E21643" t="s">
        <v>31</v>
      </c>
      <c r="F21643">
        <v>37845</v>
      </c>
      <c r="G21643">
        <v>41583</v>
      </c>
      <c r="H21643">
        <v>1.0987713040031708</v>
      </c>
      <c r="I21643" t="str">
        <f>VLOOKUP($B21643&amp;$E21643,'Employee List'!$A:$E,5,0)</f>
        <v>E-1406</v>
      </c>
    </row>
    <row r="21644" spans="1:9" x14ac:dyDescent="0.35">
      <c r="A21644" t="s">
        <v>1257</v>
      </c>
      <c r="B21644" t="s">
        <v>331</v>
      </c>
      <c r="C21644" t="s">
        <v>404</v>
      </c>
      <c r="D21644" t="s">
        <v>1267</v>
      </c>
      <c r="E21644" t="s">
        <v>29</v>
      </c>
      <c r="F21644">
        <v>18732</v>
      </c>
      <c r="G21644">
        <v>19857</v>
      </c>
      <c r="H21644">
        <v>1.0600576553491352</v>
      </c>
      <c r="I21644" t="str">
        <f>VLOOKUP($B21644&amp;$E21644,'Employee List'!$A:$E,5,0)</f>
        <v>E-1406</v>
      </c>
    </row>
    <row r="21645" spans="1:9" x14ac:dyDescent="0.35">
      <c r="A21645" t="s">
        <v>1257</v>
      </c>
      <c r="B21645" t="s">
        <v>331</v>
      </c>
      <c r="C21645" t="s">
        <v>404</v>
      </c>
      <c r="D21645" t="s">
        <v>1267</v>
      </c>
      <c r="E21645" t="s">
        <v>30</v>
      </c>
      <c r="F21645">
        <v>19836</v>
      </c>
      <c r="G21645">
        <v>26301</v>
      </c>
      <c r="H21645">
        <v>1.3259225650332729</v>
      </c>
      <c r="I21645" t="str">
        <f>VLOOKUP($B21645&amp;$E21645,'Employee List'!$A:$E,5,0)</f>
        <v>E-1406</v>
      </c>
    </row>
    <row r="21646" spans="1:9" x14ac:dyDescent="0.35">
      <c r="A21646" t="s">
        <v>1257</v>
      </c>
      <c r="B21646" t="s">
        <v>331</v>
      </c>
      <c r="C21646" t="s">
        <v>404</v>
      </c>
      <c r="D21646" t="s">
        <v>1267</v>
      </c>
      <c r="E21646" t="s">
        <v>31</v>
      </c>
      <c r="F21646">
        <v>18876</v>
      </c>
      <c r="G21646">
        <v>31198</v>
      </c>
      <c r="H21646">
        <v>1.6527866073320618</v>
      </c>
      <c r="I21646" t="str">
        <f>VLOOKUP($B21646&amp;$E21646,'Employee List'!$A:$E,5,0)</f>
        <v>E-1406</v>
      </c>
    </row>
    <row r="21647" spans="1:9" x14ac:dyDescent="0.35">
      <c r="A21647" t="s">
        <v>1257</v>
      </c>
      <c r="B21647" t="s">
        <v>331</v>
      </c>
      <c r="C21647" t="s">
        <v>404</v>
      </c>
      <c r="D21647" t="s">
        <v>1268</v>
      </c>
      <c r="E21647" t="s">
        <v>29</v>
      </c>
      <c r="F21647">
        <v>15180</v>
      </c>
      <c r="G21647">
        <v>12516</v>
      </c>
      <c r="H21647">
        <v>0.82450592885375495</v>
      </c>
      <c r="I21647" t="str">
        <f>VLOOKUP($B21647&amp;$E21647,'Employee List'!$A:$E,5,0)</f>
        <v>E-1406</v>
      </c>
    </row>
    <row r="21648" spans="1:9" x14ac:dyDescent="0.35">
      <c r="A21648" t="s">
        <v>1257</v>
      </c>
      <c r="B21648" t="s">
        <v>331</v>
      </c>
      <c r="C21648" t="s">
        <v>404</v>
      </c>
      <c r="D21648" t="s">
        <v>1268</v>
      </c>
      <c r="E21648" t="s">
        <v>30</v>
      </c>
      <c r="F21648">
        <v>14066</v>
      </c>
      <c r="G21648">
        <v>11684</v>
      </c>
      <c r="H21648">
        <v>0.83065548130243139</v>
      </c>
      <c r="I21648" t="str">
        <f>VLOOKUP($B21648&amp;$E21648,'Employee List'!$A:$E,5,0)</f>
        <v>E-1406</v>
      </c>
    </row>
    <row r="21649" spans="1:9" x14ac:dyDescent="0.35">
      <c r="A21649" t="s">
        <v>1257</v>
      </c>
      <c r="B21649" t="s">
        <v>331</v>
      </c>
      <c r="C21649" t="s">
        <v>404</v>
      </c>
      <c r="D21649" t="s">
        <v>1268</v>
      </c>
      <c r="E21649" t="s">
        <v>31</v>
      </c>
      <c r="F21649">
        <v>13168</v>
      </c>
      <c r="G21649">
        <v>11030</v>
      </c>
      <c r="H21649">
        <v>0.83763669501822602</v>
      </c>
      <c r="I21649" t="str">
        <f>VLOOKUP($B21649&amp;$E21649,'Employee List'!$A:$E,5,0)</f>
        <v>E-1406</v>
      </c>
    </row>
    <row r="21650" spans="1:9" x14ac:dyDescent="0.35">
      <c r="A21650" t="s">
        <v>1257</v>
      </c>
      <c r="B21650" t="s">
        <v>331</v>
      </c>
      <c r="C21650" t="s">
        <v>404</v>
      </c>
      <c r="D21650" t="s">
        <v>1269</v>
      </c>
      <c r="E21650" t="s">
        <v>29</v>
      </c>
      <c r="F21650">
        <v>10900</v>
      </c>
      <c r="G21650">
        <v>41142</v>
      </c>
      <c r="H21650">
        <v>3.7744954128440367</v>
      </c>
      <c r="I21650" t="str">
        <f>VLOOKUP($B21650&amp;$E21650,'Employee List'!$A:$E,5,0)</f>
        <v>E-1406</v>
      </c>
    </row>
    <row r="21651" spans="1:9" x14ac:dyDescent="0.35">
      <c r="A21651" t="s">
        <v>1257</v>
      </c>
      <c r="B21651" t="s">
        <v>331</v>
      </c>
      <c r="C21651" t="s">
        <v>404</v>
      </c>
      <c r="D21651" t="s">
        <v>1269</v>
      </c>
      <c r="E21651" t="s">
        <v>30</v>
      </c>
      <c r="F21651">
        <v>11783</v>
      </c>
      <c r="G21651">
        <v>33040</v>
      </c>
      <c r="H21651">
        <v>2.8040397182381396</v>
      </c>
      <c r="I21651" t="str">
        <f>VLOOKUP($B21651&amp;$E21651,'Employee List'!$A:$E,5,0)</f>
        <v>E-1406</v>
      </c>
    </row>
    <row r="21652" spans="1:9" x14ac:dyDescent="0.35">
      <c r="A21652" t="s">
        <v>1257</v>
      </c>
      <c r="B21652" t="s">
        <v>331</v>
      </c>
      <c r="C21652" t="s">
        <v>404</v>
      </c>
      <c r="D21652" t="s">
        <v>1269</v>
      </c>
      <c r="E21652" t="s">
        <v>31</v>
      </c>
      <c r="F21652">
        <v>6931</v>
      </c>
      <c r="G21652">
        <v>15404</v>
      </c>
      <c r="H21652">
        <v>2.222478718799596</v>
      </c>
      <c r="I21652" t="str">
        <f>VLOOKUP($B21652&amp;$E21652,'Employee List'!$A:$E,5,0)</f>
        <v>E-1406</v>
      </c>
    </row>
    <row r="21653" spans="1:9" x14ac:dyDescent="0.35">
      <c r="A21653" t="s">
        <v>1257</v>
      </c>
      <c r="B21653" t="s">
        <v>331</v>
      </c>
      <c r="C21653" t="s">
        <v>404</v>
      </c>
      <c r="D21653" t="s">
        <v>1270</v>
      </c>
      <c r="E21653" t="s">
        <v>29</v>
      </c>
      <c r="F21653">
        <v>7293</v>
      </c>
      <c r="G21653">
        <v>5874</v>
      </c>
      <c r="H21653">
        <v>0.80542986425339369</v>
      </c>
      <c r="I21653" t="str">
        <f>VLOOKUP($B21653&amp;$E21653,'Employee List'!$A:$E,5,0)</f>
        <v>E-1406</v>
      </c>
    </row>
    <row r="21654" spans="1:9" x14ac:dyDescent="0.35">
      <c r="A21654" t="s">
        <v>1257</v>
      </c>
      <c r="B21654" t="s">
        <v>331</v>
      </c>
      <c r="C21654" t="s">
        <v>404</v>
      </c>
      <c r="D21654" t="s">
        <v>1270</v>
      </c>
      <c r="E21654" t="s">
        <v>30</v>
      </c>
      <c r="F21654">
        <v>8418</v>
      </c>
      <c r="G21654">
        <v>8376</v>
      </c>
      <c r="H21654">
        <v>0.9950106913756237</v>
      </c>
      <c r="I21654" t="str">
        <f>VLOOKUP($B21654&amp;$E21654,'Employee List'!$A:$E,5,0)</f>
        <v>E-1406</v>
      </c>
    </row>
    <row r="21655" spans="1:9" x14ac:dyDescent="0.35">
      <c r="A21655" t="s">
        <v>1257</v>
      </c>
      <c r="B21655" t="s">
        <v>331</v>
      </c>
      <c r="C21655" t="s">
        <v>404</v>
      </c>
      <c r="D21655" t="s">
        <v>1270</v>
      </c>
      <c r="E21655" t="s">
        <v>31</v>
      </c>
      <c r="F21655">
        <v>6293</v>
      </c>
      <c r="G21655">
        <v>5319</v>
      </c>
      <c r="H21655">
        <v>0.84522485301128236</v>
      </c>
      <c r="I21655" t="str">
        <f>VLOOKUP($B21655&amp;$E21655,'Employee List'!$A:$E,5,0)</f>
        <v>E-1406</v>
      </c>
    </row>
    <row r="21656" spans="1:9" x14ac:dyDescent="0.35">
      <c r="A21656" t="s">
        <v>1257</v>
      </c>
      <c r="B21656" t="s">
        <v>331</v>
      </c>
      <c r="C21656" t="s">
        <v>404</v>
      </c>
      <c r="D21656" t="s">
        <v>1271</v>
      </c>
      <c r="E21656" t="s">
        <v>29</v>
      </c>
      <c r="F21656">
        <v>18569</v>
      </c>
      <c r="G21656">
        <v>28972</v>
      </c>
      <c r="H21656">
        <v>1.5602347999353761</v>
      </c>
      <c r="I21656" t="str">
        <f>VLOOKUP($B21656&amp;$E21656,'Employee List'!$A:$E,5,0)</f>
        <v>E-1406</v>
      </c>
    </row>
    <row r="21657" spans="1:9" x14ac:dyDescent="0.35">
      <c r="A21657" t="s">
        <v>1257</v>
      </c>
      <c r="B21657" t="s">
        <v>331</v>
      </c>
      <c r="C21657" t="s">
        <v>404</v>
      </c>
      <c r="D21657" t="s">
        <v>1271</v>
      </c>
      <c r="E21657" t="s">
        <v>30</v>
      </c>
      <c r="F21657">
        <v>19996</v>
      </c>
      <c r="G21657">
        <v>17530</v>
      </c>
      <c r="H21657">
        <v>0.87667533506701345</v>
      </c>
      <c r="I21657" t="str">
        <f>VLOOKUP($B21657&amp;$E21657,'Employee List'!$A:$E,5,0)</f>
        <v>E-1406</v>
      </c>
    </row>
    <row r="21658" spans="1:9" x14ac:dyDescent="0.35">
      <c r="A21658" t="s">
        <v>1257</v>
      </c>
      <c r="B21658" t="s">
        <v>331</v>
      </c>
      <c r="C21658" t="s">
        <v>404</v>
      </c>
      <c r="D21658" t="s">
        <v>1271</v>
      </c>
      <c r="E21658" t="s">
        <v>31</v>
      </c>
      <c r="F21658">
        <v>16629</v>
      </c>
      <c r="G21658">
        <v>27162</v>
      </c>
      <c r="H21658">
        <v>1.6334115100126285</v>
      </c>
      <c r="I21658" t="str">
        <f>VLOOKUP($B21658&amp;$E21658,'Employee List'!$A:$E,5,0)</f>
        <v>E-1406</v>
      </c>
    </row>
    <row r="21659" spans="1:9" x14ac:dyDescent="0.35">
      <c r="A21659" t="s">
        <v>1257</v>
      </c>
      <c r="B21659" t="s">
        <v>331</v>
      </c>
      <c r="C21659" t="s">
        <v>404</v>
      </c>
      <c r="D21659" t="s">
        <v>1258</v>
      </c>
      <c r="E21659" t="s">
        <v>29</v>
      </c>
      <c r="F21659">
        <v>57286</v>
      </c>
      <c r="G21659">
        <v>52685</v>
      </c>
      <c r="H21659">
        <v>0.91968369235066161</v>
      </c>
      <c r="I21659" t="str">
        <f>VLOOKUP($B21659&amp;$E21659,'Employee List'!$A:$E,5,0)</f>
        <v>E-1406</v>
      </c>
    </row>
    <row r="21660" spans="1:9" x14ac:dyDescent="0.35">
      <c r="A21660" t="s">
        <v>1257</v>
      </c>
      <c r="B21660" t="s">
        <v>331</v>
      </c>
      <c r="C21660" t="s">
        <v>404</v>
      </c>
      <c r="D21660" t="s">
        <v>1258</v>
      </c>
      <c r="E21660" t="s">
        <v>30</v>
      </c>
      <c r="F21660">
        <v>57093</v>
      </c>
      <c r="G21660">
        <v>50232</v>
      </c>
      <c r="H21660">
        <v>0.87982764962429716</v>
      </c>
      <c r="I21660" t="str">
        <f>VLOOKUP($B21660&amp;$E21660,'Employee List'!$A:$E,5,0)</f>
        <v>E-1406</v>
      </c>
    </row>
    <row r="21661" spans="1:9" x14ac:dyDescent="0.35">
      <c r="A21661" t="s">
        <v>1257</v>
      </c>
      <c r="B21661" t="s">
        <v>331</v>
      </c>
      <c r="C21661" t="s">
        <v>404</v>
      </c>
      <c r="D21661" t="s">
        <v>1258</v>
      </c>
      <c r="E21661" t="s">
        <v>31</v>
      </c>
      <c r="F21661">
        <v>51764</v>
      </c>
      <c r="G21661">
        <v>37134</v>
      </c>
      <c r="H21661">
        <v>0.71737114597017237</v>
      </c>
      <c r="I21661" t="str">
        <f>VLOOKUP($B21661&amp;$E21661,'Employee List'!$A:$E,5,0)</f>
        <v>E-1406</v>
      </c>
    </row>
    <row r="21662" spans="1:9" x14ac:dyDescent="0.35">
      <c r="A21662" t="s">
        <v>1257</v>
      </c>
      <c r="B21662" t="s">
        <v>331</v>
      </c>
      <c r="C21662" t="s">
        <v>404</v>
      </c>
      <c r="D21662" t="s">
        <v>1272</v>
      </c>
      <c r="E21662" t="s">
        <v>29</v>
      </c>
      <c r="F21662">
        <v>14487</v>
      </c>
      <c r="G21662">
        <v>16826</v>
      </c>
      <c r="H21662">
        <v>1.1614550976737765</v>
      </c>
      <c r="I21662" t="str">
        <f>VLOOKUP($B21662&amp;$E21662,'Employee List'!$A:$E,5,0)</f>
        <v>E-1406</v>
      </c>
    </row>
    <row r="21663" spans="1:9" x14ac:dyDescent="0.35">
      <c r="A21663" t="s">
        <v>1257</v>
      </c>
      <c r="B21663" t="s">
        <v>331</v>
      </c>
      <c r="C21663" t="s">
        <v>404</v>
      </c>
      <c r="D21663" t="s">
        <v>1272</v>
      </c>
      <c r="E21663" t="s">
        <v>30</v>
      </c>
      <c r="F21663">
        <v>16788</v>
      </c>
      <c r="G21663">
        <v>12783</v>
      </c>
      <c r="H21663">
        <v>0.76143674052894927</v>
      </c>
      <c r="I21663" t="str">
        <f>VLOOKUP($B21663&amp;$E21663,'Employee List'!$A:$E,5,0)</f>
        <v>E-1406</v>
      </c>
    </row>
    <row r="21664" spans="1:9" x14ac:dyDescent="0.35">
      <c r="A21664" t="s">
        <v>1257</v>
      </c>
      <c r="B21664" t="s">
        <v>331</v>
      </c>
      <c r="C21664" t="s">
        <v>404</v>
      </c>
      <c r="D21664" t="s">
        <v>1272</v>
      </c>
      <c r="E21664" t="s">
        <v>31</v>
      </c>
      <c r="F21664">
        <v>16722</v>
      </c>
      <c r="G21664">
        <v>16686</v>
      </c>
      <c r="H21664">
        <v>0.99784714747039827</v>
      </c>
      <c r="I21664" t="str">
        <f>VLOOKUP($B21664&amp;$E21664,'Employee List'!$A:$E,5,0)</f>
        <v>E-1406</v>
      </c>
    </row>
    <row r="21665" spans="1:9" x14ac:dyDescent="0.35">
      <c r="A21665" t="s">
        <v>1257</v>
      </c>
      <c r="B21665" t="s">
        <v>331</v>
      </c>
      <c r="C21665" t="s">
        <v>404</v>
      </c>
      <c r="D21665" t="s">
        <v>1259</v>
      </c>
      <c r="E21665" t="s">
        <v>29</v>
      </c>
      <c r="F21665">
        <v>20015</v>
      </c>
      <c r="G21665">
        <v>23768</v>
      </c>
      <c r="H21665">
        <v>1.1875093679740194</v>
      </c>
      <c r="I21665" t="str">
        <f>VLOOKUP($B21665&amp;$E21665,'Employee List'!$A:$E,5,0)</f>
        <v>E-1406</v>
      </c>
    </row>
    <row r="21666" spans="1:9" x14ac:dyDescent="0.35">
      <c r="A21666" t="s">
        <v>1257</v>
      </c>
      <c r="B21666" t="s">
        <v>331</v>
      </c>
      <c r="C21666" t="s">
        <v>404</v>
      </c>
      <c r="D21666" t="s">
        <v>1259</v>
      </c>
      <c r="E21666" t="s">
        <v>30</v>
      </c>
      <c r="F21666">
        <v>17804</v>
      </c>
      <c r="G21666">
        <v>17821</v>
      </c>
      <c r="H21666">
        <v>1.0009548416086274</v>
      </c>
      <c r="I21666" t="str">
        <f>VLOOKUP($B21666&amp;$E21666,'Employee List'!$A:$E,5,0)</f>
        <v>E-1406</v>
      </c>
    </row>
    <row r="21667" spans="1:9" x14ac:dyDescent="0.35">
      <c r="A21667" t="s">
        <v>1257</v>
      </c>
      <c r="B21667" t="s">
        <v>331</v>
      </c>
      <c r="C21667" t="s">
        <v>404</v>
      </c>
      <c r="D21667" t="s">
        <v>1259</v>
      </c>
      <c r="E21667" t="s">
        <v>31</v>
      </c>
      <c r="F21667">
        <v>18947</v>
      </c>
      <c r="G21667">
        <v>17458</v>
      </c>
      <c r="H21667">
        <v>0.92141236079590438</v>
      </c>
      <c r="I21667" t="str">
        <f>VLOOKUP($B21667&amp;$E21667,'Employee List'!$A:$E,5,0)</f>
        <v>E-1406</v>
      </c>
    </row>
    <row r="21668" spans="1:9" x14ac:dyDescent="0.35">
      <c r="A21668" t="s">
        <v>1257</v>
      </c>
      <c r="B21668" t="s">
        <v>331</v>
      </c>
      <c r="C21668" t="s">
        <v>404</v>
      </c>
      <c r="D21668" t="s">
        <v>1273</v>
      </c>
      <c r="E21668" t="s">
        <v>29</v>
      </c>
      <c r="F21668">
        <v>3584</v>
      </c>
      <c r="G21668">
        <v>9642</v>
      </c>
      <c r="H21668">
        <v>2.6902901785714284</v>
      </c>
      <c r="I21668" t="str">
        <f>VLOOKUP($B21668&amp;$E21668,'Employee List'!$A:$E,5,0)</f>
        <v>E-1406</v>
      </c>
    </row>
    <row r="21669" spans="1:9" x14ac:dyDescent="0.35">
      <c r="A21669" t="s">
        <v>1257</v>
      </c>
      <c r="B21669" t="s">
        <v>331</v>
      </c>
      <c r="C21669" t="s">
        <v>404</v>
      </c>
      <c r="D21669" t="s">
        <v>1273</v>
      </c>
      <c r="E21669" t="s">
        <v>30</v>
      </c>
      <c r="F21669">
        <v>3944</v>
      </c>
      <c r="G21669">
        <v>6348</v>
      </c>
      <c r="H21669">
        <v>1.6095334685598377</v>
      </c>
      <c r="I21669" t="str">
        <f>VLOOKUP($B21669&amp;$E21669,'Employee List'!$A:$E,5,0)</f>
        <v>E-1406</v>
      </c>
    </row>
    <row r="21670" spans="1:9" x14ac:dyDescent="0.35">
      <c r="A21670" t="s">
        <v>1257</v>
      </c>
      <c r="B21670" t="s">
        <v>331</v>
      </c>
      <c r="C21670" t="s">
        <v>404</v>
      </c>
      <c r="D21670" t="s">
        <v>1273</v>
      </c>
      <c r="E21670" t="s">
        <v>31</v>
      </c>
      <c r="F21670">
        <v>4511</v>
      </c>
      <c r="G21670">
        <v>6392</v>
      </c>
      <c r="H21670">
        <v>1.4169807138106849</v>
      </c>
      <c r="I21670" t="str">
        <f>VLOOKUP($B21670&amp;$E21670,'Employee List'!$A:$E,5,0)</f>
        <v>E-1406</v>
      </c>
    </row>
    <row r="21671" spans="1:9" x14ac:dyDescent="0.35">
      <c r="A21671" t="s">
        <v>1257</v>
      </c>
      <c r="B21671" t="s">
        <v>331</v>
      </c>
      <c r="C21671" t="s">
        <v>404</v>
      </c>
      <c r="D21671" t="s">
        <v>1275</v>
      </c>
      <c r="E21671" t="s">
        <v>29</v>
      </c>
      <c r="F21671">
        <v>5268</v>
      </c>
      <c r="G21671">
        <v>7368</v>
      </c>
      <c r="H21671">
        <v>1.398633257403189</v>
      </c>
      <c r="I21671" t="str">
        <f>VLOOKUP($B21671&amp;$E21671,'Employee List'!$A:$E,5,0)</f>
        <v>E-1406</v>
      </c>
    </row>
    <row r="21672" spans="1:9" x14ac:dyDescent="0.35">
      <c r="A21672" t="s">
        <v>1257</v>
      </c>
      <c r="B21672" t="s">
        <v>331</v>
      </c>
      <c r="C21672" t="s">
        <v>404</v>
      </c>
      <c r="D21672" t="s">
        <v>1275</v>
      </c>
      <c r="E21672" t="s">
        <v>30</v>
      </c>
      <c r="F21672">
        <v>5740</v>
      </c>
      <c r="G21672">
        <v>1076</v>
      </c>
      <c r="H21672">
        <v>0.18745644599303135</v>
      </c>
      <c r="I21672" t="str">
        <f>VLOOKUP($B21672&amp;$E21672,'Employee List'!$A:$E,5,0)</f>
        <v>E-1406</v>
      </c>
    </row>
    <row r="21673" spans="1:9" x14ac:dyDescent="0.35">
      <c r="A21673" t="s">
        <v>1257</v>
      </c>
      <c r="B21673" t="s">
        <v>331</v>
      </c>
      <c r="C21673" t="s">
        <v>404</v>
      </c>
      <c r="D21673" t="s">
        <v>1275</v>
      </c>
      <c r="E21673" t="s">
        <v>31</v>
      </c>
      <c r="F21673">
        <v>7482</v>
      </c>
      <c r="G21673">
        <v>4033</v>
      </c>
      <c r="H21673">
        <v>0.53902699812884258</v>
      </c>
      <c r="I21673" t="str">
        <f>VLOOKUP($B21673&amp;$E21673,'Employee List'!$A:$E,5,0)</f>
        <v>E-1406</v>
      </c>
    </row>
    <row r="21674" spans="1:9" x14ac:dyDescent="0.35">
      <c r="A21674" t="s">
        <v>1257</v>
      </c>
      <c r="B21674" t="s">
        <v>331</v>
      </c>
      <c r="C21674" t="s">
        <v>404</v>
      </c>
      <c r="D21674" t="s">
        <v>1276</v>
      </c>
      <c r="E21674" t="s">
        <v>29</v>
      </c>
      <c r="F21674">
        <v>1743</v>
      </c>
      <c r="G21674">
        <v>3250</v>
      </c>
      <c r="H21674">
        <v>1.8646012621916237</v>
      </c>
      <c r="I21674" t="str">
        <f>VLOOKUP($B21674&amp;$E21674,'Employee List'!$A:$E,5,0)</f>
        <v>E-1406</v>
      </c>
    </row>
    <row r="21675" spans="1:9" x14ac:dyDescent="0.35">
      <c r="A21675" t="s">
        <v>1257</v>
      </c>
      <c r="B21675" t="s">
        <v>331</v>
      </c>
      <c r="C21675" t="s">
        <v>404</v>
      </c>
      <c r="D21675" t="s">
        <v>1276</v>
      </c>
      <c r="E21675" t="s">
        <v>30</v>
      </c>
      <c r="F21675">
        <v>1956</v>
      </c>
      <c r="G21675">
        <v>4246</v>
      </c>
      <c r="H21675">
        <v>2.1707566462167689</v>
      </c>
      <c r="I21675" t="str">
        <f>VLOOKUP($B21675&amp;$E21675,'Employee List'!$A:$E,5,0)</f>
        <v>E-1406</v>
      </c>
    </row>
    <row r="21676" spans="1:9" x14ac:dyDescent="0.35">
      <c r="A21676" t="s">
        <v>1257</v>
      </c>
      <c r="B21676" t="s">
        <v>331</v>
      </c>
      <c r="C21676" t="s">
        <v>404</v>
      </c>
      <c r="D21676" t="s">
        <v>1276</v>
      </c>
      <c r="E21676" t="s">
        <v>31</v>
      </c>
      <c r="F21676">
        <v>2360</v>
      </c>
      <c r="G21676">
        <v>1097</v>
      </c>
      <c r="H21676">
        <v>0.4648305084745763</v>
      </c>
      <c r="I21676" t="str">
        <f>VLOOKUP($B21676&amp;$E21676,'Employee List'!$A:$E,5,0)</f>
        <v>E-1406</v>
      </c>
    </row>
    <row r="21677" spans="1:9" x14ac:dyDescent="0.35">
      <c r="A21677" t="s">
        <v>1257</v>
      </c>
      <c r="B21677" t="s">
        <v>331</v>
      </c>
      <c r="C21677" t="s">
        <v>404</v>
      </c>
      <c r="D21677" t="s">
        <v>1277</v>
      </c>
      <c r="E21677" t="s">
        <v>29</v>
      </c>
      <c r="F21677">
        <v>6135</v>
      </c>
      <c r="G21677">
        <v>5521</v>
      </c>
      <c r="H21677">
        <v>0.89991850040749799</v>
      </c>
      <c r="I21677" t="str">
        <f>VLOOKUP($B21677&amp;$E21677,'Employee List'!$A:$E,5,0)</f>
        <v>E-1406</v>
      </c>
    </row>
    <row r="21678" spans="1:9" x14ac:dyDescent="0.35">
      <c r="A21678" t="s">
        <v>1257</v>
      </c>
      <c r="B21678" t="s">
        <v>331</v>
      </c>
      <c r="C21678" t="s">
        <v>404</v>
      </c>
      <c r="D21678" t="s">
        <v>1277</v>
      </c>
      <c r="E21678" t="s">
        <v>30</v>
      </c>
      <c r="F21678">
        <v>3126</v>
      </c>
      <c r="G21678">
        <v>2160</v>
      </c>
      <c r="H21678">
        <v>0.69097888675623798</v>
      </c>
      <c r="I21678" t="str">
        <f>VLOOKUP($B21678&amp;$E21678,'Employee List'!$A:$E,5,0)</f>
        <v>E-1406</v>
      </c>
    </row>
    <row r="21679" spans="1:9" x14ac:dyDescent="0.35">
      <c r="A21679" t="s">
        <v>1257</v>
      </c>
      <c r="B21679" t="s">
        <v>331</v>
      </c>
      <c r="C21679" t="s">
        <v>404</v>
      </c>
      <c r="D21679" t="s">
        <v>1277</v>
      </c>
      <c r="E21679" t="s">
        <v>31</v>
      </c>
      <c r="F21679">
        <v>4895</v>
      </c>
      <c r="G21679">
        <v>4941</v>
      </c>
      <c r="H21679">
        <v>1.0093973442288049</v>
      </c>
      <c r="I21679" t="str">
        <f>VLOOKUP($B21679&amp;$E21679,'Employee List'!$A:$E,5,0)</f>
        <v>E-1406</v>
      </c>
    </row>
    <row r="21680" spans="1:9" x14ac:dyDescent="0.35">
      <c r="A21680" t="s">
        <v>1257</v>
      </c>
      <c r="B21680" t="s">
        <v>331</v>
      </c>
      <c r="C21680" t="s">
        <v>404</v>
      </c>
      <c r="D21680" t="s">
        <v>1278</v>
      </c>
      <c r="E21680" t="s">
        <v>29</v>
      </c>
      <c r="F21680">
        <v>7192</v>
      </c>
      <c r="G21680">
        <v>9771</v>
      </c>
      <c r="H21680">
        <v>1.3585928809788654</v>
      </c>
      <c r="I21680" t="str">
        <f>VLOOKUP($B21680&amp;$E21680,'Employee List'!$A:$E,5,0)</f>
        <v>E-1406</v>
      </c>
    </row>
    <row r="21681" spans="1:9" x14ac:dyDescent="0.35">
      <c r="A21681" t="s">
        <v>1257</v>
      </c>
      <c r="B21681" t="s">
        <v>331</v>
      </c>
      <c r="C21681" t="s">
        <v>404</v>
      </c>
      <c r="D21681" t="s">
        <v>1278</v>
      </c>
      <c r="E21681" t="s">
        <v>30</v>
      </c>
      <c r="F21681">
        <v>5945</v>
      </c>
      <c r="G21681">
        <v>10331</v>
      </c>
      <c r="H21681">
        <v>1.7377628259041211</v>
      </c>
      <c r="I21681" t="str">
        <f>VLOOKUP($B21681&amp;$E21681,'Employee List'!$A:$E,5,0)</f>
        <v>E-1406</v>
      </c>
    </row>
    <row r="21682" spans="1:9" x14ac:dyDescent="0.35">
      <c r="A21682" t="s">
        <v>1257</v>
      </c>
      <c r="B21682" t="s">
        <v>331</v>
      </c>
      <c r="C21682" t="s">
        <v>404</v>
      </c>
      <c r="D21682" t="s">
        <v>1278</v>
      </c>
      <c r="E21682" t="s">
        <v>31</v>
      </c>
      <c r="F21682">
        <v>8366</v>
      </c>
      <c r="G21682">
        <v>11775</v>
      </c>
      <c r="H21682">
        <v>1.4074826679416688</v>
      </c>
      <c r="I21682" t="str">
        <f>VLOOKUP($B21682&amp;$E21682,'Employee List'!$A:$E,5,0)</f>
        <v>E-1406</v>
      </c>
    </row>
    <row r="21683" spans="1:9" x14ac:dyDescent="0.35">
      <c r="A21683" t="s">
        <v>1257</v>
      </c>
      <c r="B21683" t="s">
        <v>331</v>
      </c>
      <c r="C21683" t="s">
        <v>404</v>
      </c>
      <c r="D21683" t="s">
        <v>1279</v>
      </c>
      <c r="E21683" t="s">
        <v>29</v>
      </c>
      <c r="F21683">
        <v>2104</v>
      </c>
      <c r="G21683">
        <v>4999</v>
      </c>
      <c r="H21683">
        <v>2.3759505703422055</v>
      </c>
      <c r="I21683" t="str">
        <f>VLOOKUP($B21683&amp;$E21683,'Employee List'!$A:$E,5,0)</f>
        <v>E-1406</v>
      </c>
    </row>
    <row r="21684" spans="1:9" x14ac:dyDescent="0.35">
      <c r="A21684" t="s">
        <v>1257</v>
      </c>
      <c r="B21684" t="s">
        <v>331</v>
      </c>
      <c r="C21684" t="s">
        <v>404</v>
      </c>
      <c r="D21684" t="s">
        <v>1279</v>
      </c>
      <c r="E21684" t="s">
        <v>30</v>
      </c>
      <c r="F21684">
        <v>2603</v>
      </c>
      <c r="G21684">
        <v>3262</v>
      </c>
      <c r="H21684">
        <v>1.2531694199001153</v>
      </c>
      <c r="I21684" t="str">
        <f>VLOOKUP($B21684&amp;$E21684,'Employee List'!$A:$E,5,0)</f>
        <v>E-1406</v>
      </c>
    </row>
    <row r="21685" spans="1:9" x14ac:dyDescent="0.35">
      <c r="A21685" t="s">
        <v>1257</v>
      </c>
      <c r="B21685" t="s">
        <v>331</v>
      </c>
      <c r="C21685" t="s">
        <v>404</v>
      </c>
      <c r="D21685" t="s">
        <v>1279</v>
      </c>
      <c r="E21685" t="s">
        <v>31</v>
      </c>
      <c r="F21685">
        <v>1488</v>
      </c>
      <c r="G21685">
        <v>2169</v>
      </c>
      <c r="H21685">
        <v>1.4576612903225807</v>
      </c>
      <c r="I21685" t="str">
        <f>VLOOKUP($B21685&amp;$E21685,'Employee List'!$A:$E,5,0)</f>
        <v>E-1406</v>
      </c>
    </row>
    <row r="21686" spans="1:9" x14ac:dyDescent="0.35">
      <c r="A21686" t="s">
        <v>1257</v>
      </c>
      <c r="B21686" t="s">
        <v>331</v>
      </c>
      <c r="C21686" t="s">
        <v>404</v>
      </c>
      <c r="D21686" t="s">
        <v>1280</v>
      </c>
      <c r="E21686" t="s">
        <v>29</v>
      </c>
      <c r="F21686">
        <v>2981</v>
      </c>
      <c r="G21686">
        <v>1260</v>
      </c>
      <c r="H21686">
        <v>0.42267695404226768</v>
      </c>
      <c r="I21686" t="str">
        <f>VLOOKUP($B21686&amp;$E21686,'Employee List'!$A:$E,5,0)</f>
        <v>E-1406</v>
      </c>
    </row>
    <row r="21687" spans="1:9" x14ac:dyDescent="0.35">
      <c r="A21687" t="s">
        <v>1257</v>
      </c>
      <c r="B21687" t="s">
        <v>331</v>
      </c>
      <c r="C21687" t="s">
        <v>404</v>
      </c>
      <c r="D21687" t="s">
        <v>1280</v>
      </c>
      <c r="E21687" t="s">
        <v>30</v>
      </c>
      <c r="F21687">
        <v>1125</v>
      </c>
      <c r="G21687">
        <v>2689</v>
      </c>
      <c r="H21687">
        <v>2.390222222222222</v>
      </c>
      <c r="I21687" t="str">
        <f>VLOOKUP($B21687&amp;$E21687,'Employee List'!$A:$E,5,0)</f>
        <v>E-1406</v>
      </c>
    </row>
    <row r="21688" spans="1:9" x14ac:dyDescent="0.35">
      <c r="A21688" t="s">
        <v>1257</v>
      </c>
      <c r="B21688" t="s">
        <v>331</v>
      </c>
      <c r="C21688" t="s">
        <v>404</v>
      </c>
      <c r="D21688" t="s">
        <v>1280</v>
      </c>
      <c r="E21688" t="s">
        <v>31</v>
      </c>
      <c r="F21688">
        <v>1656</v>
      </c>
      <c r="G21688">
        <v>4637</v>
      </c>
      <c r="H21688">
        <v>2.80012077294686</v>
      </c>
      <c r="I21688" t="str">
        <f>VLOOKUP($B21688&amp;$E21688,'Employee List'!$A:$E,5,0)</f>
        <v>E-1406</v>
      </c>
    </row>
    <row r="21689" spans="1:9" x14ac:dyDescent="0.35">
      <c r="A21689" t="s">
        <v>1257</v>
      </c>
      <c r="B21689" t="s">
        <v>331</v>
      </c>
      <c r="C21689" t="s">
        <v>404</v>
      </c>
      <c r="D21689" t="s">
        <v>1262</v>
      </c>
      <c r="E21689" t="s">
        <v>29</v>
      </c>
      <c r="F21689">
        <v>13556</v>
      </c>
      <c r="G21689">
        <v>15034</v>
      </c>
      <c r="H21689">
        <v>1.1090292121569785</v>
      </c>
      <c r="I21689" t="str">
        <f>VLOOKUP($B21689&amp;$E21689,'Employee List'!$A:$E,5,0)</f>
        <v>E-1406</v>
      </c>
    </row>
    <row r="21690" spans="1:9" x14ac:dyDescent="0.35">
      <c r="A21690" t="s">
        <v>1257</v>
      </c>
      <c r="B21690" t="s">
        <v>331</v>
      </c>
      <c r="C21690" t="s">
        <v>404</v>
      </c>
      <c r="D21690" t="s">
        <v>1262</v>
      </c>
      <c r="E21690" t="s">
        <v>30</v>
      </c>
      <c r="F21690">
        <v>14598</v>
      </c>
      <c r="G21690">
        <v>21365</v>
      </c>
      <c r="H21690">
        <v>1.4635566515961091</v>
      </c>
      <c r="I21690" t="str">
        <f>VLOOKUP($B21690&amp;$E21690,'Employee List'!$A:$E,5,0)</f>
        <v>E-1406</v>
      </c>
    </row>
    <row r="21691" spans="1:9" x14ac:dyDescent="0.35">
      <c r="A21691" t="s">
        <v>1257</v>
      </c>
      <c r="B21691" t="s">
        <v>331</v>
      </c>
      <c r="C21691" t="s">
        <v>404</v>
      </c>
      <c r="D21691" t="s">
        <v>1262</v>
      </c>
      <c r="E21691" t="s">
        <v>31</v>
      </c>
      <c r="F21691">
        <v>16277</v>
      </c>
      <c r="G21691">
        <v>28371</v>
      </c>
      <c r="H21691">
        <v>1.7430116114763163</v>
      </c>
      <c r="I21691" t="str">
        <f>VLOOKUP($B21691&amp;$E21691,'Employee List'!$A:$E,5,0)</f>
        <v>E-1406</v>
      </c>
    </row>
    <row r="21692" spans="1:9" x14ac:dyDescent="0.35">
      <c r="A21692" t="s">
        <v>1257</v>
      </c>
      <c r="B21692" t="s">
        <v>331</v>
      </c>
      <c r="C21692" t="s">
        <v>404</v>
      </c>
      <c r="D21692" t="s">
        <v>1281</v>
      </c>
      <c r="E21692" t="s">
        <v>29</v>
      </c>
      <c r="F21692">
        <v>3727</v>
      </c>
      <c r="G21692">
        <v>4510</v>
      </c>
      <c r="H21692">
        <v>1.2100885430641266</v>
      </c>
      <c r="I21692" t="str">
        <f>VLOOKUP($B21692&amp;$E21692,'Employee List'!$A:$E,5,0)</f>
        <v>E-1406</v>
      </c>
    </row>
    <row r="21693" spans="1:9" x14ac:dyDescent="0.35">
      <c r="A21693" t="s">
        <v>1257</v>
      </c>
      <c r="B21693" t="s">
        <v>331</v>
      </c>
      <c r="C21693" t="s">
        <v>404</v>
      </c>
      <c r="D21693" t="s">
        <v>1281</v>
      </c>
      <c r="E21693" t="s">
        <v>30</v>
      </c>
      <c r="F21693">
        <v>4984</v>
      </c>
      <c r="G21693">
        <v>1382</v>
      </c>
      <c r="H21693">
        <v>0.2772873194221509</v>
      </c>
      <c r="I21693" t="str">
        <f>VLOOKUP($B21693&amp;$E21693,'Employee List'!$A:$E,5,0)</f>
        <v>E-1406</v>
      </c>
    </row>
    <row r="21694" spans="1:9" x14ac:dyDescent="0.35">
      <c r="A21694" t="s">
        <v>1257</v>
      </c>
      <c r="B21694" t="s">
        <v>331</v>
      </c>
      <c r="C21694" t="s">
        <v>404</v>
      </c>
      <c r="D21694" t="s">
        <v>1281</v>
      </c>
      <c r="E21694" t="s">
        <v>31</v>
      </c>
      <c r="F21694">
        <v>3261</v>
      </c>
      <c r="G21694">
        <v>4957</v>
      </c>
      <c r="H21694">
        <v>1.5200858632321375</v>
      </c>
      <c r="I21694" t="str">
        <f>VLOOKUP($B21694&amp;$E21694,'Employee List'!$A:$E,5,0)</f>
        <v>E-1406</v>
      </c>
    </row>
    <row r="21695" spans="1:9" x14ac:dyDescent="0.35">
      <c r="A21695" t="s">
        <v>1257</v>
      </c>
      <c r="B21695" t="s">
        <v>332</v>
      </c>
      <c r="C21695" t="s">
        <v>404</v>
      </c>
      <c r="D21695" t="s">
        <v>1274</v>
      </c>
      <c r="E21695" t="s">
        <v>29</v>
      </c>
      <c r="F21695">
        <v>17926</v>
      </c>
      <c r="G21695">
        <v>11268</v>
      </c>
      <c r="H21695">
        <v>0.62858417940421729</v>
      </c>
      <c r="I21695" t="str">
        <f>VLOOKUP($B21695&amp;$E21695,'Employee List'!$A:$E,5,0)</f>
        <v>E-1407</v>
      </c>
    </row>
    <row r="21696" spans="1:9" x14ac:dyDescent="0.35">
      <c r="A21696" t="s">
        <v>1257</v>
      </c>
      <c r="B21696" t="s">
        <v>332</v>
      </c>
      <c r="C21696" t="s">
        <v>404</v>
      </c>
      <c r="D21696" t="s">
        <v>1274</v>
      </c>
      <c r="E21696" t="s">
        <v>30</v>
      </c>
      <c r="F21696">
        <v>20229</v>
      </c>
      <c r="G21696">
        <v>16738</v>
      </c>
      <c r="H21696">
        <v>0.82742597261357453</v>
      </c>
      <c r="I21696" t="str">
        <f>VLOOKUP($B21696&amp;$E21696,'Employee List'!$A:$E,5,0)</f>
        <v>E-1407</v>
      </c>
    </row>
    <row r="21697" spans="1:9" x14ac:dyDescent="0.35">
      <c r="A21697" t="s">
        <v>1257</v>
      </c>
      <c r="B21697" t="s">
        <v>332</v>
      </c>
      <c r="C21697" t="s">
        <v>404</v>
      </c>
      <c r="D21697" t="s">
        <v>1274</v>
      </c>
      <c r="E21697" t="s">
        <v>31</v>
      </c>
      <c r="F21697">
        <v>18259</v>
      </c>
      <c r="G21697">
        <v>11834</v>
      </c>
      <c r="H21697">
        <v>0.64811873596582503</v>
      </c>
      <c r="I21697" t="str">
        <f>VLOOKUP($B21697&amp;$E21697,'Employee List'!$A:$E,5,0)</f>
        <v>E-1407</v>
      </c>
    </row>
    <row r="21698" spans="1:9" x14ac:dyDescent="0.35">
      <c r="A21698" t="s">
        <v>1257</v>
      </c>
      <c r="B21698" t="s">
        <v>332</v>
      </c>
      <c r="C21698" t="s">
        <v>404</v>
      </c>
      <c r="D21698" t="s">
        <v>1263</v>
      </c>
      <c r="E21698" t="s">
        <v>29</v>
      </c>
      <c r="F21698">
        <v>104354</v>
      </c>
      <c r="G21698">
        <v>144441</v>
      </c>
      <c r="H21698">
        <v>1.3841443547923415</v>
      </c>
      <c r="I21698" t="str">
        <f>VLOOKUP($B21698&amp;$E21698,'Employee List'!$A:$E,5,0)</f>
        <v>E-1407</v>
      </c>
    </row>
    <row r="21699" spans="1:9" x14ac:dyDescent="0.35">
      <c r="A21699" t="s">
        <v>1257</v>
      </c>
      <c r="B21699" t="s">
        <v>332</v>
      </c>
      <c r="C21699" t="s">
        <v>404</v>
      </c>
      <c r="D21699" t="s">
        <v>1263</v>
      </c>
      <c r="E21699" t="s">
        <v>30</v>
      </c>
      <c r="F21699">
        <v>108081</v>
      </c>
      <c r="G21699">
        <v>156775</v>
      </c>
      <c r="H21699">
        <v>1.4505324710171075</v>
      </c>
      <c r="I21699" t="str">
        <f>VLOOKUP($B21699&amp;$E21699,'Employee List'!$A:$E,5,0)</f>
        <v>E-1407</v>
      </c>
    </row>
    <row r="21700" spans="1:9" x14ac:dyDescent="0.35">
      <c r="A21700" t="s">
        <v>1257</v>
      </c>
      <c r="B21700" t="s">
        <v>332</v>
      </c>
      <c r="C21700" t="s">
        <v>404</v>
      </c>
      <c r="D21700" t="s">
        <v>1263</v>
      </c>
      <c r="E21700" t="s">
        <v>31</v>
      </c>
      <c r="F21700">
        <v>108304</v>
      </c>
      <c r="G21700">
        <v>149326</v>
      </c>
      <c r="H21700">
        <v>1.3787671738809277</v>
      </c>
      <c r="I21700" t="str">
        <f>VLOOKUP($B21700&amp;$E21700,'Employee List'!$A:$E,5,0)</f>
        <v>E-1407</v>
      </c>
    </row>
    <row r="21701" spans="1:9" x14ac:dyDescent="0.35">
      <c r="A21701" t="s">
        <v>1257</v>
      </c>
      <c r="B21701" t="s">
        <v>332</v>
      </c>
      <c r="C21701" t="s">
        <v>404</v>
      </c>
      <c r="D21701" t="s">
        <v>1264</v>
      </c>
      <c r="E21701" t="s">
        <v>29</v>
      </c>
      <c r="F21701">
        <v>48051</v>
      </c>
      <c r="G21701">
        <v>45215</v>
      </c>
      <c r="H21701">
        <v>0.94097937607958215</v>
      </c>
      <c r="I21701" t="str">
        <f>VLOOKUP($B21701&amp;$E21701,'Employee List'!$A:$E,5,0)</f>
        <v>E-1407</v>
      </c>
    </row>
    <row r="21702" spans="1:9" x14ac:dyDescent="0.35">
      <c r="A21702" t="s">
        <v>1257</v>
      </c>
      <c r="B21702" t="s">
        <v>332</v>
      </c>
      <c r="C21702" t="s">
        <v>404</v>
      </c>
      <c r="D21702" t="s">
        <v>1264</v>
      </c>
      <c r="E21702" t="s">
        <v>30</v>
      </c>
      <c r="F21702">
        <v>49120</v>
      </c>
      <c r="G21702">
        <v>38628</v>
      </c>
      <c r="H21702">
        <v>0.78640065146579807</v>
      </c>
      <c r="I21702" t="str">
        <f>VLOOKUP($B21702&amp;$E21702,'Employee List'!$A:$E,5,0)</f>
        <v>E-1407</v>
      </c>
    </row>
    <row r="21703" spans="1:9" x14ac:dyDescent="0.35">
      <c r="A21703" t="s">
        <v>1257</v>
      </c>
      <c r="B21703" t="s">
        <v>332</v>
      </c>
      <c r="C21703" t="s">
        <v>404</v>
      </c>
      <c r="D21703" t="s">
        <v>1264</v>
      </c>
      <c r="E21703" t="s">
        <v>31</v>
      </c>
      <c r="F21703">
        <v>47886</v>
      </c>
      <c r="G21703">
        <v>25869</v>
      </c>
      <c r="H21703">
        <v>0.54022052374389173</v>
      </c>
      <c r="I21703" t="str">
        <f>VLOOKUP($B21703&amp;$E21703,'Employee List'!$A:$E,5,0)</f>
        <v>E-1407</v>
      </c>
    </row>
    <row r="21704" spans="1:9" x14ac:dyDescent="0.35">
      <c r="A21704" t="s">
        <v>1257</v>
      </c>
      <c r="B21704" t="s">
        <v>332</v>
      </c>
      <c r="C21704" t="s">
        <v>404</v>
      </c>
      <c r="D21704" t="s">
        <v>1265</v>
      </c>
      <c r="E21704" t="s">
        <v>29</v>
      </c>
      <c r="F21704">
        <v>5719</v>
      </c>
      <c r="G21704">
        <v>11534</v>
      </c>
      <c r="H21704">
        <v>2.0167861514250744</v>
      </c>
      <c r="I21704" t="str">
        <f>VLOOKUP($B21704&amp;$E21704,'Employee List'!$A:$E,5,0)</f>
        <v>E-1407</v>
      </c>
    </row>
    <row r="21705" spans="1:9" x14ac:dyDescent="0.35">
      <c r="A21705" t="s">
        <v>1257</v>
      </c>
      <c r="B21705" t="s">
        <v>332</v>
      </c>
      <c r="C21705" t="s">
        <v>404</v>
      </c>
      <c r="D21705" t="s">
        <v>1265</v>
      </c>
      <c r="E21705" t="s">
        <v>30</v>
      </c>
      <c r="F21705">
        <v>5331</v>
      </c>
      <c r="G21705">
        <v>7737</v>
      </c>
      <c r="H21705">
        <v>1.4513224535734384</v>
      </c>
      <c r="I21705" t="str">
        <f>VLOOKUP($B21705&amp;$E21705,'Employee List'!$A:$E,5,0)</f>
        <v>E-1407</v>
      </c>
    </row>
    <row r="21706" spans="1:9" x14ac:dyDescent="0.35">
      <c r="A21706" t="s">
        <v>1257</v>
      </c>
      <c r="B21706" t="s">
        <v>332</v>
      </c>
      <c r="C21706" t="s">
        <v>404</v>
      </c>
      <c r="D21706" t="s">
        <v>1265</v>
      </c>
      <c r="E21706" t="s">
        <v>31</v>
      </c>
      <c r="F21706">
        <v>3185</v>
      </c>
      <c r="G21706">
        <v>14869</v>
      </c>
      <c r="H21706">
        <v>4.6684458398744111</v>
      </c>
      <c r="I21706" t="str">
        <f>VLOOKUP($B21706&amp;$E21706,'Employee List'!$A:$E,5,0)</f>
        <v>E-1407</v>
      </c>
    </row>
    <row r="21707" spans="1:9" x14ac:dyDescent="0.35">
      <c r="A21707" t="s">
        <v>1257</v>
      </c>
      <c r="B21707" t="s">
        <v>332</v>
      </c>
      <c r="C21707" t="s">
        <v>404</v>
      </c>
      <c r="D21707" t="s">
        <v>1260</v>
      </c>
      <c r="E21707" t="s">
        <v>29</v>
      </c>
      <c r="F21707">
        <v>51115</v>
      </c>
      <c r="G21707">
        <v>42807</v>
      </c>
      <c r="H21707">
        <v>0.83746454074146537</v>
      </c>
      <c r="I21707" t="str">
        <f>VLOOKUP($B21707&amp;$E21707,'Employee List'!$A:$E,5,0)</f>
        <v>E-1407</v>
      </c>
    </row>
    <row r="21708" spans="1:9" x14ac:dyDescent="0.35">
      <c r="A21708" t="s">
        <v>1257</v>
      </c>
      <c r="B21708" t="s">
        <v>332</v>
      </c>
      <c r="C21708" t="s">
        <v>404</v>
      </c>
      <c r="D21708" t="s">
        <v>1260</v>
      </c>
      <c r="E21708" t="s">
        <v>30</v>
      </c>
      <c r="F21708">
        <v>52699</v>
      </c>
      <c r="G21708">
        <v>97543</v>
      </c>
      <c r="H21708">
        <v>1.8509459382530977</v>
      </c>
      <c r="I21708" t="str">
        <f>VLOOKUP($B21708&amp;$E21708,'Employee List'!$A:$E,5,0)</f>
        <v>E-1407</v>
      </c>
    </row>
    <row r="21709" spans="1:9" x14ac:dyDescent="0.35">
      <c r="A21709" t="s">
        <v>1257</v>
      </c>
      <c r="B21709" t="s">
        <v>332</v>
      </c>
      <c r="C21709" t="s">
        <v>404</v>
      </c>
      <c r="D21709" t="s">
        <v>1260</v>
      </c>
      <c r="E21709" t="s">
        <v>31</v>
      </c>
      <c r="F21709">
        <v>60017</v>
      </c>
      <c r="G21709">
        <v>127283</v>
      </c>
      <c r="H21709">
        <v>2.1207824449739241</v>
      </c>
      <c r="I21709" t="str">
        <f>VLOOKUP($B21709&amp;$E21709,'Employee List'!$A:$E,5,0)</f>
        <v>E-1407</v>
      </c>
    </row>
    <row r="21710" spans="1:9" x14ac:dyDescent="0.35">
      <c r="A21710" t="s">
        <v>1257</v>
      </c>
      <c r="B21710" t="s">
        <v>332</v>
      </c>
      <c r="C21710" t="s">
        <v>404</v>
      </c>
      <c r="D21710" t="s">
        <v>1261</v>
      </c>
      <c r="E21710" t="s">
        <v>29</v>
      </c>
      <c r="F21710">
        <v>81394</v>
      </c>
      <c r="G21710">
        <v>72651</v>
      </c>
      <c r="H21710">
        <v>0.89258421996707371</v>
      </c>
      <c r="I21710" t="str">
        <f>VLOOKUP($B21710&amp;$E21710,'Employee List'!$A:$E,5,0)</f>
        <v>E-1407</v>
      </c>
    </row>
    <row r="21711" spans="1:9" x14ac:dyDescent="0.35">
      <c r="A21711" t="s">
        <v>1257</v>
      </c>
      <c r="B21711" t="s">
        <v>332</v>
      </c>
      <c r="C21711" t="s">
        <v>404</v>
      </c>
      <c r="D21711" t="s">
        <v>1261</v>
      </c>
      <c r="E21711" t="s">
        <v>30</v>
      </c>
      <c r="F21711">
        <v>86532</v>
      </c>
      <c r="G21711">
        <v>54873</v>
      </c>
      <c r="H21711">
        <v>0.63413534877270838</v>
      </c>
      <c r="I21711" t="str">
        <f>VLOOKUP($B21711&amp;$E21711,'Employee List'!$A:$E,5,0)</f>
        <v>E-1407</v>
      </c>
    </row>
    <row r="21712" spans="1:9" x14ac:dyDescent="0.35">
      <c r="A21712" t="s">
        <v>1257</v>
      </c>
      <c r="B21712" t="s">
        <v>332</v>
      </c>
      <c r="C21712" t="s">
        <v>404</v>
      </c>
      <c r="D21712" t="s">
        <v>1261</v>
      </c>
      <c r="E21712" t="s">
        <v>31</v>
      </c>
      <c r="F21712">
        <v>86353</v>
      </c>
      <c r="G21712">
        <v>97938</v>
      </c>
      <c r="H21712">
        <v>1.1341586279573379</v>
      </c>
      <c r="I21712" t="str">
        <f>VLOOKUP($B21712&amp;$E21712,'Employee List'!$A:$E,5,0)</f>
        <v>E-1407</v>
      </c>
    </row>
    <row r="21713" spans="1:9" x14ac:dyDescent="0.35">
      <c r="A21713" t="s">
        <v>1257</v>
      </c>
      <c r="B21713" t="s">
        <v>332</v>
      </c>
      <c r="C21713" t="s">
        <v>404</v>
      </c>
      <c r="D21713" t="s">
        <v>1266</v>
      </c>
      <c r="E21713" t="s">
        <v>29</v>
      </c>
      <c r="F21713">
        <v>44582</v>
      </c>
      <c r="G21713">
        <v>36046</v>
      </c>
      <c r="H21713">
        <v>0.80853259162890856</v>
      </c>
      <c r="I21713" t="str">
        <f>VLOOKUP($B21713&amp;$E21713,'Employee List'!$A:$E,5,0)</f>
        <v>E-1407</v>
      </c>
    </row>
    <row r="21714" spans="1:9" x14ac:dyDescent="0.35">
      <c r="A21714" t="s">
        <v>1257</v>
      </c>
      <c r="B21714" t="s">
        <v>332</v>
      </c>
      <c r="C21714" t="s">
        <v>404</v>
      </c>
      <c r="D21714" t="s">
        <v>1266</v>
      </c>
      <c r="E21714" t="s">
        <v>30</v>
      </c>
      <c r="F21714">
        <v>44835</v>
      </c>
      <c r="G21714">
        <v>26576</v>
      </c>
      <c r="H21714">
        <v>0.59275119884019178</v>
      </c>
      <c r="I21714" t="str">
        <f>VLOOKUP($B21714&amp;$E21714,'Employee List'!$A:$E,5,0)</f>
        <v>E-1407</v>
      </c>
    </row>
    <row r="21715" spans="1:9" x14ac:dyDescent="0.35">
      <c r="A21715" t="s">
        <v>1257</v>
      </c>
      <c r="B21715" t="s">
        <v>332</v>
      </c>
      <c r="C21715" t="s">
        <v>404</v>
      </c>
      <c r="D21715" t="s">
        <v>1266</v>
      </c>
      <c r="E21715" t="s">
        <v>31</v>
      </c>
      <c r="F21715">
        <v>46713</v>
      </c>
      <c r="G21715">
        <v>40976</v>
      </c>
      <c r="H21715">
        <v>0.87718622225076526</v>
      </c>
      <c r="I21715" t="str">
        <f>VLOOKUP($B21715&amp;$E21715,'Employee List'!$A:$E,5,0)</f>
        <v>E-1407</v>
      </c>
    </row>
    <row r="21716" spans="1:9" x14ac:dyDescent="0.35">
      <c r="A21716" t="s">
        <v>1257</v>
      </c>
      <c r="B21716" t="s">
        <v>332</v>
      </c>
      <c r="C21716" t="s">
        <v>404</v>
      </c>
      <c r="D21716" t="s">
        <v>1267</v>
      </c>
      <c r="E21716" t="s">
        <v>29</v>
      </c>
      <c r="F21716">
        <v>37885</v>
      </c>
      <c r="G21716">
        <v>29662</v>
      </c>
      <c r="H21716">
        <v>0.78294839646298009</v>
      </c>
      <c r="I21716" t="str">
        <f>VLOOKUP($B21716&amp;$E21716,'Employee List'!$A:$E,5,0)</f>
        <v>E-1407</v>
      </c>
    </row>
    <row r="21717" spans="1:9" x14ac:dyDescent="0.35">
      <c r="A21717" t="s">
        <v>1257</v>
      </c>
      <c r="B21717" t="s">
        <v>332</v>
      </c>
      <c r="C21717" t="s">
        <v>404</v>
      </c>
      <c r="D21717" t="s">
        <v>1267</v>
      </c>
      <c r="E21717" t="s">
        <v>30</v>
      </c>
      <c r="F21717">
        <v>38460</v>
      </c>
      <c r="G21717">
        <v>31978</v>
      </c>
      <c r="H21717">
        <v>0.83146125845033803</v>
      </c>
      <c r="I21717" t="str">
        <f>VLOOKUP($B21717&amp;$E21717,'Employee List'!$A:$E,5,0)</f>
        <v>E-1407</v>
      </c>
    </row>
    <row r="21718" spans="1:9" x14ac:dyDescent="0.35">
      <c r="A21718" t="s">
        <v>1257</v>
      </c>
      <c r="B21718" t="s">
        <v>332</v>
      </c>
      <c r="C21718" t="s">
        <v>404</v>
      </c>
      <c r="D21718" t="s">
        <v>1267</v>
      </c>
      <c r="E21718" t="s">
        <v>31</v>
      </c>
      <c r="F21718">
        <v>37363</v>
      </c>
      <c r="G21718">
        <v>40161</v>
      </c>
      <c r="H21718">
        <v>1.0748869202151861</v>
      </c>
      <c r="I21718" t="str">
        <f>VLOOKUP($B21718&amp;$E21718,'Employee List'!$A:$E,5,0)</f>
        <v>E-1407</v>
      </c>
    </row>
    <row r="21719" spans="1:9" x14ac:dyDescent="0.35">
      <c r="A21719" t="s">
        <v>1257</v>
      </c>
      <c r="B21719" t="s">
        <v>332</v>
      </c>
      <c r="C21719" t="s">
        <v>404</v>
      </c>
      <c r="D21719" t="s">
        <v>1268</v>
      </c>
      <c r="E21719" t="s">
        <v>29</v>
      </c>
      <c r="F21719">
        <v>13176</v>
      </c>
      <c r="G21719">
        <v>15085</v>
      </c>
      <c r="H21719">
        <v>1.1448846387370977</v>
      </c>
      <c r="I21719" t="str">
        <f>VLOOKUP($B21719&amp;$E21719,'Employee List'!$A:$E,5,0)</f>
        <v>E-1407</v>
      </c>
    </row>
    <row r="21720" spans="1:9" x14ac:dyDescent="0.35">
      <c r="A21720" t="s">
        <v>1257</v>
      </c>
      <c r="B21720" t="s">
        <v>332</v>
      </c>
      <c r="C21720" t="s">
        <v>404</v>
      </c>
      <c r="D21720" t="s">
        <v>1268</v>
      </c>
      <c r="E21720" t="s">
        <v>30</v>
      </c>
      <c r="F21720">
        <v>11065</v>
      </c>
      <c r="G21720">
        <v>5284</v>
      </c>
      <c r="H21720">
        <v>0.47754179846362405</v>
      </c>
      <c r="I21720" t="str">
        <f>VLOOKUP($B21720&amp;$E21720,'Employee List'!$A:$E,5,0)</f>
        <v>E-1407</v>
      </c>
    </row>
    <row r="21721" spans="1:9" x14ac:dyDescent="0.35">
      <c r="A21721" t="s">
        <v>1257</v>
      </c>
      <c r="B21721" t="s">
        <v>332</v>
      </c>
      <c r="C21721" t="s">
        <v>404</v>
      </c>
      <c r="D21721" t="s">
        <v>1268</v>
      </c>
      <c r="E21721" t="s">
        <v>31</v>
      </c>
      <c r="F21721">
        <v>11193</v>
      </c>
      <c r="G21721">
        <v>4251</v>
      </c>
      <c r="H21721">
        <v>0.37979094076655051</v>
      </c>
      <c r="I21721" t="str">
        <f>VLOOKUP($B21721&amp;$E21721,'Employee List'!$A:$E,5,0)</f>
        <v>E-1407</v>
      </c>
    </row>
    <row r="21722" spans="1:9" x14ac:dyDescent="0.35">
      <c r="A21722" t="s">
        <v>1257</v>
      </c>
      <c r="B21722" t="s">
        <v>332</v>
      </c>
      <c r="C21722" t="s">
        <v>404</v>
      </c>
      <c r="D21722" t="s">
        <v>1269</v>
      </c>
      <c r="E21722" t="s">
        <v>29</v>
      </c>
      <c r="F21722">
        <v>3988</v>
      </c>
      <c r="G21722">
        <v>8350</v>
      </c>
      <c r="H21722">
        <v>2.0937813440320965</v>
      </c>
      <c r="I21722" t="str">
        <f>VLOOKUP($B21722&amp;$E21722,'Employee List'!$A:$E,5,0)</f>
        <v>E-1407</v>
      </c>
    </row>
    <row r="21723" spans="1:9" x14ac:dyDescent="0.35">
      <c r="A21723" t="s">
        <v>1257</v>
      </c>
      <c r="B21723" t="s">
        <v>332</v>
      </c>
      <c r="C21723" t="s">
        <v>404</v>
      </c>
      <c r="D21723" t="s">
        <v>1269</v>
      </c>
      <c r="E21723" t="s">
        <v>30</v>
      </c>
      <c r="F21723">
        <v>3157</v>
      </c>
      <c r="G21723">
        <v>6584</v>
      </c>
      <c r="H21723">
        <v>2.0855242318656955</v>
      </c>
      <c r="I21723" t="str">
        <f>VLOOKUP($B21723&amp;$E21723,'Employee List'!$A:$E,5,0)</f>
        <v>E-1407</v>
      </c>
    </row>
    <row r="21724" spans="1:9" x14ac:dyDescent="0.35">
      <c r="A21724" t="s">
        <v>1257</v>
      </c>
      <c r="B21724" t="s">
        <v>332</v>
      </c>
      <c r="C21724" t="s">
        <v>404</v>
      </c>
      <c r="D21724" t="s">
        <v>1269</v>
      </c>
      <c r="E21724" t="s">
        <v>31</v>
      </c>
      <c r="F21724">
        <v>2276</v>
      </c>
      <c r="G21724">
        <v>11988</v>
      </c>
      <c r="H21724">
        <v>5.26713532513181</v>
      </c>
      <c r="I21724" t="str">
        <f>VLOOKUP($B21724&amp;$E21724,'Employee List'!$A:$E,5,0)</f>
        <v>E-1407</v>
      </c>
    </row>
    <row r="21725" spans="1:9" x14ac:dyDescent="0.35">
      <c r="A21725" t="s">
        <v>1257</v>
      </c>
      <c r="B21725" t="s">
        <v>332</v>
      </c>
      <c r="C21725" t="s">
        <v>404</v>
      </c>
      <c r="D21725" t="s">
        <v>1270</v>
      </c>
      <c r="E21725" t="s">
        <v>29</v>
      </c>
      <c r="F21725">
        <v>4191</v>
      </c>
      <c r="G21725">
        <v>3396</v>
      </c>
      <c r="H21725">
        <v>0.81030780243378664</v>
      </c>
      <c r="I21725" t="str">
        <f>VLOOKUP($B21725&amp;$E21725,'Employee List'!$A:$E,5,0)</f>
        <v>E-1407</v>
      </c>
    </row>
    <row r="21726" spans="1:9" x14ac:dyDescent="0.35">
      <c r="A21726" t="s">
        <v>1257</v>
      </c>
      <c r="B21726" t="s">
        <v>332</v>
      </c>
      <c r="C21726" t="s">
        <v>404</v>
      </c>
      <c r="D21726" t="s">
        <v>1270</v>
      </c>
      <c r="E21726" t="s">
        <v>30</v>
      </c>
      <c r="F21726">
        <v>6337</v>
      </c>
      <c r="G21726">
        <v>2082</v>
      </c>
      <c r="H21726">
        <v>0.3285466308979012</v>
      </c>
      <c r="I21726" t="str">
        <f>VLOOKUP($B21726&amp;$E21726,'Employee List'!$A:$E,5,0)</f>
        <v>E-1407</v>
      </c>
    </row>
    <row r="21727" spans="1:9" x14ac:dyDescent="0.35">
      <c r="A21727" t="s">
        <v>1257</v>
      </c>
      <c r="B21727" t="s">
        <v>332</v>
      </c>
      <c r="C21727" t="s">
        <v>404</v>
      </c>
      <c r="D21727" t="s">
        <v>1270</v>
      </c>
      <c r="E21727" t="s">
        <v>31</v>
      </c>
      <c r="F21727">
        <v>6676</v>
      </c>
      <c r="G21727">
        <v>4127</v>
      </c>
      <c r="H21727">
        <v>0.61818454164170167</v>
      </c>
      <c r="I21727" t="str">
        <f>VLOOKUP($B21727&amp;$E21727,'Employee List'!$A:$E,5,0)</f>
        <v>E-1407</v>
      </c>
    </row>
    <row r="21728" spans="1:9" x14ac:dyDescent="0.35">
      <c r="A21728" t="s">
        <v>1257</v>
      </c>
      <c r="B21728" t="s">
        <v>332</v>
      </c>
      <c r="C21728" t="s">
        <v>404</v>
      </c>
      <c r="D21728" t="s">
        <v>1271</v>
      </c>
      <c r="E21728" t="s">
        <v>29</v>
      </c>
      <c r="F21728">
        <v>24078</v>
      </c>
      <c r="G21728">
        <v>18719</v>
      </c>
      <c r="H21728">
        <v>0.77743168037212396</v>
      </c>
      <c r="I21728" t="str">
        <f>VLOOKUP($B21728&amp;$E21728,'Employee List'!$A:$E,5,0)</f>
        <v>E-1407</v>
      </c>
    </row>
    <row r="21729" spans="1:9" x14ac:dyDescent="0.35">
      <c r="A21729" t="s">
        <v>1257</v>
      </c>
      <c r="B21729" t="s">
        <v>332</v>
      </c>
      <c r="C21729" t="s">
        <v>404</v>
      </c>
      <c r="D21729" t="s">
        <v>1271</v>
      </c>
      <c r="E21729" t="s">
        <v>30</v>
      </c>
      <c r="F21729">
        <v>23665</v>
      </c>
      <c r="G21729">
        <v>24001</v>
      </c>
      <c r="H21729">
        <v>1.0141981829706317</v>
      </c>
      <c r="I21729" t="str">
        <f>VLOOKUP($B21729&amp;$E21729,'Employee List'!$A:$E,5,0)</f>
        <v>E-1407</v>
      </c>
    </row>
    <row r="21730" spans="1:9" x14ac:dyDescent="0.35">
      <c r="A21730" t="s">
        <v>1257</v>
      </c>
      <c r="B21730" t="s">
        <v>332</v>
      </c>
      <c r="C21730" t="s">
        <v>404</v>
      </c>
      <c r="D21730" t="s">
        <v>1271</v>
      </c>
      <c r="E21730" t="s">
        <v>31</v>
      </c>
      <c r="F21730">
        <v>23313</v>
      </c>
      <c r="G21730">
        <v>24437</v>
      </c>
      <c r="H21730">
        <v>1.0482134431433106</v>
      </c>
      <c r="I21730" t="str">
        <f>VLOOKUP($B21730&amp;$E21730,'Employee List'!$A:$E,5,0)</f>
        <v>E-1407</v>
      </c>
    </row>
    <row r="21731" spans="1:9" x14ac:dyDescent="0.35">
      <c r="A21731" t="s">
        <v>1257</v>
      </c>
      <c r="B21731" t="s">
        <v>332</v>
      </c>
      <c r="C21731" t="s">
        <v>404</v>
      </c>
      <c r="D21731" t="s">
        <v>1258</v>
      </c>
      <c r="E21731" t="s">
        <v>29</v>
      </c>
      <c r="F21731">
        <v>139279</v>
      </c>
      <c r="G21731">
        <v>121862</v>
      </c>
      <c r="H21731">
        <v>0.87494884368784953</v>
      </c>
      <c r="I21731" t="str">
        <f>VLOOKUP($B21731&amp;$E21731,'Employee List'!$A:$E,5,0)</f>
        <v>E-1407</v>
      </c>
    </row>
    <row r="21732" spans="1:9" x14ac:dyDescent="0.35">
      <c r="A21732" t="s">
        <v>1257</v>
      </c>
      <c r="B21732" t="s">
        <v>332</v>
      </c>
      <c r="C21732" t="s">
        <v>404</v>
      </c>
      <c r="D21732" t="s">
        <v>1258</v>
      </c>
      <c r="E21732" t="s">
        <v>30</v>
      </c>
      <c r="F21732">
        <v>132201</v>
      </c>
      <c r="G21732">
        <v>123058</v>
      </c>
      <c r="H21732">
        <v>0.93084016005930359</v>
      </c>
      <c r="I21732" t="str">
        <f>VLOOKUP($B21732&amp;$E21732,'Employee List'!$A:$E,5,0)</f>
        <v>E-1407</v>
      </c>
    </row>
    <row r="21733" spans="1:9" x14ac:dyDescent="0.35">
      <c r="A21733" t="s">
        <v>1257</v>
      </c>
      <c r="B21733" t="s">
        <v>332</v>
      </c>
      <c r="C21733" t="s">
        <v>404</v>
      </c>
      <c r="D21733" t="s">
        <v>1258</v>
      </c>
      <c r="E21733" t="s">
        <v>31</v>
      </c>
      <c r="F21733">
        <v>127990</v>
      </c>
      <c r="G21733">
        <v>99676</v>
      </c>
      <c r="H21733">
        <v>0.77877959215563719</v>
      </c>
      <c r="I21733" t="str">
        <f>VLOOKUP($B21733&amp;$E21733,'Employee List'!$A:$E,5,0)</f>
        <v>E-1407</v>
      </c>
    </row>
    <row r="21734" spans="1:9" x14ac:dyDescent="0.35">
      <c r="A21734" t="s">
        <v>1257</v>
      </c>
      <c r="B21734" t="s">
        <v>332</v>
      </c>
      <c r="C21734" t="s">
        <v>404</v>
      </c>
      <c r="D21734" t="s">
        <v>1272</v>
      </c>
      <c r="E21734" t="s">
        <v>29</v>
      </c>
      <c r="F21734">
        <v>15286</v>
      </c>
      <c r="G21734">
        <v>12895</v>
      </c>
      <c r="H21734">
        <v>0.84358236294648703</v>
      </c>
      <c r="I21734" t="str">
        <f>VLOOKUP($B21734&amp;$E21734,'Employee List'!$A:$E,5,0)</f>
        <v>E-1407</v>
      </c>
    </row>
    <row r="21735" spans="1:9" x14ac:dyDescent="0.35">
      <c r="A21735" t="s">
        <v>1257</v>
      </c>
      <c r="B21735" t="s">
        <v>332</v>
      </c>
      <c r="C21735" t="s">
        <v>404</v>
      </c>
      <c r="D21735" t="s">
        <v>1272</v>
      </c>
      <c r="E21735" t="s">
        <v>30</v>
      </c>
      <c r="F21735">
        <v>16296</v>
      </c>
      <c r="G21735">
        <v>16406</v>
      </c>
      <c r="H21735">
        <v>1.0067501227295041</v>
      </c>
      <c r="I21735" t="str">
        <f>VLOOKUP($B21735&amp;$E21735,'Employee List'!$A:$E,5,0)</f>
        <v>E-1407</v>
      </c>
    </row>
    <row r="21736" spans="1:9" x14ac:dyDescent="0.35">
      <c r="A21736" t="s">
        <v>1257</v>
      </c>
      <c r="B21736" t="s">
        <v>332</v>
      </c>
      <c r="C21736" t="s">
        <v>404</v>
      </c>
      <c r="D21736" t="s">
        <v>1272</v>
      </c>
      <c r="E21736" t="s">
        <v>31</v>
      </c>
      <c r="F21736">
        <v>17208</v>
      </c>
      <c r="G21736">
        <v>15140</v>
      </c>
      <c r="H21736">
        <v>0.87982333798233381</v>
      </c>
      <c r="I21736" t="str">
        <f>VLOOKUP($B21736&amp;$E21736,'Employee List'!$A:$E,5,0)</f>
        <v>E-1407</v>
      </c>
    </row>
    <row r="21737" spans="1:9" x14ac:dyDescent="0.35">
      <c r="A21737" t="s">
        <v>1257</v>
      </c>
      <c r="B21737" t="s">
        <v>332</v>
      </c>
      <c r="C21737" t="s">
        <v>404</v>
      </c>
      <c r="D21737" t="s">
        <v>1259</v>
      </c>
      <c r="E21737" t="s">
        <v>29</v>
      </c>
      <c r="F21737">
        <v>27188</v>
      </c>
      <c r="G21737">
        <v>30349</v>
      </c>
      <c r="H21737">
        <v>1.116264528468442</v>
      </c>
      <c r="I21737" t="str">
        <f>VLOOKUP($B21737&amp;$E21737,'Employee List'!$A:$E,5,0)</f>
        <v>E-1407</v>
      </c>
    </row>
    <row r="21738" spans="1:9" x14ac:dyDescent="0.35">
      <c r="A21738" t="s">
        <v>1257</v>
      </c>
      <c r="B21738" t="s">
        <v>332</v>
      </c>
      <c r="C21738" t="s">
        <v>404</v>
      </c>
      <c r="D21738" t="s">
        <v>1259</v>
      </c>
      <c r="E21738" t="s">
        <v>30</v>
      </c>
      <c r="F21738">
        <v>25008</v>
      </c>
      <c r="G21738">
        <v>19179</v>
      </c>
      <c r="H21738">
        <v>0.76691458733205375</v>
      </c>
      <c r="I21738" t="str">
        <f>VLOOKUP($B21738&amp;$E21738,'Employee List'!$A:$E,5,0)</f>
        <v>E-1407</v>
      </c>
    </row>
    <row r="21739" spans="1:9" x14ac:dyDescent="0.35">
      <c r="A21739" t="s">
        <v>1257</v>
      </c>
      <c r="B21739" t="s">
        <v>332</v>
      </c>
      <c r="C21739" t="s">
        <v>404</v>
      </c>
      <c r="D21739" t="s">
        <v>1259</v>
      </c>
      <c r="E21739" t="s">
        <v>31</v>
      </c>
      <c r="F21739">
        <v>26504</v>
      </c>
      <c r="G21739">
        <v>23342</v>
      </c>
      <c r="H21739">
        <v>0.8806972532447932</v>
      </c>
      <c r="I21739" t="str">
        <f>VLOOKUP($B21739&amp;$E21739,'Employee List'!$A:$E,5,0)</f>
        <v>E-1407</v>
      </c>
    </row>
    <row r="21740" spans="1:9" x14ac:dyDescent="0.35">
      <c r="A21740" t="s">
        <v>1257</v>
      </c>
      <c r="B21740" t="s">
        <v>332</v>
      </c>
      <c r="C21740" t="s">
        <v>404</v>
      </c>
      <c r="D21740" t="s">
        <v>1273</v>
      </c>
      <c r="E21740" t="s">
        <v>29</v>
      </c>
      <c r="F21740">
        <v>13503</v>
      </c>
      <c r="G21740">
        <v>14664</v>
      </c>
      <c r="H21740">
        <v>1.0859808931348589</v>
      </c>
      <c r="I21740" t="str">
        <f>VLOOKUP($B21740&amp;$E21740,'Employee List'!$A:$E,5,0)</f>
        <v>E-1407</v>
      </c>
    </row>
    <row r="21741" spans="1:9" x14ac:dyDescent="0.35">
      <c r="A21741" t="s">
        <v>1257</v>
      </c>
      <c r="B21741" t="s">
        <v>332</v>
      </c>
      <c r="C21741" t="s">
        <v>404</v>
      </c>
      <c r="D21741" t="s">
        <v>1273</v>
      </c>
      <c r="E21741" t="s">
        <v>30</v>
      </c>
      <c r="F21741">
        <v>14005</v>
      </c>
      <c r="G21741">
        <v>12309</v>
      </c>
      <c r="H21741">
        <v>0.8789003927168868</v>
      </c>
      <c r="I21741" t="str">
        <f>VLOOKUP($B21741&amp;$E21741,'Employee List'!$A:$E,5,0)</f>
        <v>E-1407</v>
      </c>
    </row>
    <row r="21742" spans="1:9" x14ac:dyDescent="0.35">
      <c r="A21742" t="s">
        <v>1257</v>
      </c>
      <c r="B21742" t="s">
        <v>332</v>
      </c>
      <c r="C21742" t="s">
        <v>404</v>
      </c>
      <c r="D21742" t="s">
        <v>1273</v>
      </c>
      <c r="E21742" t="s">
        <v>31</v>
      </c>
      <c r="F21742">
        <v>15943</v>
      </c>
      <c r="G21742">
        <v>18118</v>
      </c>
      <c r="H21742">
        <v>1.1364235087499215</v>
      </c>
      <c r="I21742" t="str">
        <f>VLOOKUP($B21742&amp;$E21742,'Employee List'!$A:$E,5,0)</f>
        <v>E-1407</v>
      </c>
    </row>
    <row r="21743" spans="1:9" x14ac:dyDescent="0.35">
      <c r="A21743" t="s">
        <v>1257</v>
      </c>
      <c r="B21743" t="s">
        <v>332</v>
      </c>
      <c r="C21743" t="s">
        <v>404</v>
      </c>
      <c r="D21743" t="s">
        <v>1275</v>
      </c>
      <c r="E21743" t="s">
        <v>29</v>
      </c>
      <c r="F21743">
        <v>24962</v>
      </c>
      <c r="G21743">
        <v>24559</v>
      </c>
      <c r="H21743">
        <v>0.98385546029965543</v>
      </c>
      <c r="I21743" t="str">
        <f>VLOOKUP($B21743&amp;$E21743,'Employee List'!$A:$E,5,0)</f>
        <v>E-1407</v>
      </c>
    </row>
    <row r="21744" spans="1:9" x14ac:dyDescent="0.35">
      <c r="A21744" t="s">
        <v>1257</v>
      </c>
      <c r="B21744" t="s">
        <v>332</v>
      </c>
      <c r="C21744" t="s">
        <v>404</v>
      </c>
      <c r="D21744" t="s">
        <v>1275</v>
      </c>
      <c r="E21744" t="s">
        <v>30</v>
      </c>
      <c r="F21744">
        <v>24083</v>
      </c>
      <c r="G21744">
        <v>19097</v>
      </c>
      <c r="H21744">
        <v>0.79296599260889422</v>
      </c>
      <c r="I21744" t="str">
        <f>VLOOKUP($B21744&amp;$E21744,'Employee List'!$A:$E,5,0)</f>
        <v>E-1407</v>
      </c>
    </row>
    <row r="21745" spans="1:9" x14ac:dyDescent="0.35">
      <c r="A21745" t="s">
        <v>1257</v>
      </c>
      <c r="B21745" t="s">
        <v>332</v>
      </c>
      <c r="C21745" t="s">
        <v>404</v>
      </c>
      <c r="D21745" t="s">
        <v>1275</v>
      </c>
      <c r="E21745" t="s">
        <v>31</v>
      </c>
      <c r="F21745">
        <v>23188</v>
      </c>
      <c r="G21745">
        <v>17869</v>
      </c>
      <c r="H21745">
        <v>0.77061411074693809</v>
      </c>
      <c r="I21745" t="str">
        <f>VLOOKUP($B21745&amp;$E21745,'Employee List'!$A:$E,5,0)</f>
        <v>E-1407</v>
      </c>
    </row>
    <row r="21746" spans="1:9" x14ac:dyDescent="0.35">
      <c r="A21746" t="s">
        <v>1257</v>
      </c>
      <c r="B21746" t="s">
        <v>332</v>
      </c>
      <c r="C21746" t="s">
        <v>404</v>
      </c>
      <c r="D21746" t="s">
        <v>1276</v>
      </c>
      <c r="E21746" t="s">
        <v>29</v>
      </c>
      <c r="F21746">
        <v>3455</v>
      </c>
      <c r="G21746">
        <v>1422</v>
      </c>
      <c r="H21746">
        <v>0.41157742402315484</v>
      </c>
      <c r="I21746" t="str">
        <f>VLOOKUP($B21746&amp;$E21746,'Employee List'!$A:$E,5,0)</f>
        <v>E-1407</v>
      </c>
    </row>
    <row r="21747" spans="1:9" x14ac:dyDescent="0.35">
      <c r="A21747" t="s">
        <v>1257</v>
      </c>
      <c r="B21747" t="s">
        <v>332</v>
      </c>
      <c r="C21747" t="s">
        <v>404</v>
      </c>
      <c r="D21747" t="s">
        <v>1276</v>
      </c>
      <c r="E21747" t="s">
        <v>30</v>
      </c>
      <c r="F21747">
        <v>3340</v>
      </c>
      <c r="G21747">
        <v>1038</v>
      </c>
      <c r="H21747">
        <v>0.31077844311377245</v>
      </c>
      <c r="I21747" t="str">
        <f>VLOOKUP($B21747&amp;$E21747,'Employee List'!$A:$E,5,0)</f>
        <v>E-1407</v>
      </c>
    </row>
    <row r="21748" spans="1:9" x14ac:dyDescent="0.35">
      <c r="A21748" t="s">
        <v>1257</v>
      </c>
      <c r="B21748" t="s">
        <v>332</v>
      </c>
      <c r="C21748" t="s">
        <v>404</v>
      </c>
      <c r="D21748" t="s">
        <v>1276</v>
      </c>
      <c r="E21748" t="s">
        <v>31</v>
      </c>
      <c r="F21748">
        <v>4067</v>
      </c>
      <c r="G21748">
        <v>2001</v>
      </c>
      <c r="H21748">
        <v>0.49200885173346448</v>
      </c>
      <c r="I21748" t="str">
        <f>VLOOKUP($B21748&amp;$E21748,'Employee List'!$A:$E,5,0)</f>
        <v>E-1407</v>
      </c>
    </row>
    <row r="21749" spans="1:9" x14ac:dyDescent="0.35">
      <c r="A21749" t="s">
        <v>1257</v>
      </c>
      <c r="B21749" t="s">
        <v>332</v>
      </c>
      <c r="C21749" t="s">
        <v>404</v>
      </c>
      <c r="D21749" t="s">
        <v>1277</v>
      </c>
      <c r="E21749" t="s">
        <v>29</v>
      </c>
      <c r="F21749">
        <v>8595</v>
      </c>
      <c r="G21749">
        <v>5818</v>
      </c>
      <c r="H21749">
        <v>0.67690517742873768</v>
      </c>
      <c r="I21749" t="str">
        <f>VLOOKUP($B21749&amp;$E21749,'Employee List'!$A:$E,5,0)</f>
        <v>E-1407</v>
      </c>
    </row>
    <row r="21750" spans="1:9" x14ac:dyDescent="0.35">
      <c r="A21750" t="s">
        <v>1257</v>
      </c>
      <c r="B21750" t="s">
        <v>332</v>
      </c>
      <c r="C21750" t="s">
        <v>404</v>
      </c>
      <c r="D21750" t="s">
        <v>1277</v>
      </c>
      <c r="E21750" t="s">
        <v>30</v>
      </c>
      <c r="F21750">
        <v>8390</v>
      </c>
      <c r="G21750">
        <v>12028</v>
      </c>
      <c r="H21750">
        <v>1.433611442193087</v>
      </c>
      <c r="I21750" t="str">
        <f>VLOOKUP($B21750&amp;$E21750,'Employee List'!$A:$E,5,0)</f>
        <v>E-1407</v>
      </c>
    </row>
    <row r="21751" spans="1:9" x14ac:dyDescent="0.35">
      <c r="A21751" t="s">
        <v>1257</v>
      </c>
      <c r="B21751" t="s">
        <v>332</v>
      </c>
      <c r="C21751" t="s">
        <v>404</v>
      </c>
      <c r="D21751" t="s">
        <v>1277</v>
      </c>
      <c r="E21751" t="s">
        <v>31</v>
      </c>
      <c r="F21751">
        <v>7948</v>
      </c>
      <c r="G21751">
        <v>8940</v>
      </c>
      <c r="H21751">
        <v>1.1248112732762958</v>
      </c>
      <c r="I21751" t="str">
        <f>VLOOKUP($B21751&amp;$E21751,'Employee List'!$A:$E,5,0)</f>
        <v>E-1407</v>
      </c>
    </row>
    <row r="21752" spans="1:9" x14ac:dyDescent="0.35">
      <c r="A21752" t="s">
        <v>1257</v>
      </c>
      <c r="B21752" t="s">
        <v>332</v>
      </c>
      <c r="C21752" t="s">
        <v>404</v>
      </c>
      <c r="D21752" t="s">
        <v>1278</v>
      </c>
      <c r="E21752" t="s">
        <v>29</v>
      </c>
      <c r="F21752">
        <v>7191</v>
      </c>
      <c r="G21752">
        <v>11641</v>
      </c>
      <c r="H21752">
        <v>1.6188290919204562</v>
      </c>
      <c r="I21752" t="str">
        <f>VLOOKUP($B21752&amp;$E21752,'Employee List'!$A:$E,5,0)</f>
        <v>E-1407</v>
      </c>
    </row>
    <row r="21753" spans="1:9" x14ac:dyDescent="0.35">
      <c r="A21753" t="s">
        <v>1257</v>
      </c>
      <c r="B21753" t="s">
        <v>332</v>
      </c>
      <c r="C21753" t="s">
        <v>404</v>
      </c>
      <c r="D21753" t="s">
        <v>1278</v>
      </c>
      <c r="E21753" t="s">
        <v>30</v>
      </c>
      <c r="F21753">
        <v>6927</v>
      </c>
      <c r="G21753">
        <v>6620</v>
      </c>
      <c r="H21753">
        <v>0.95568066984264477</v>
      </c>
      <c r="I21753" t="str">
        <f>VLOOKUP($B21753&amp;$E21753,'Employee List'!$A:$E,5,0)</f>
        <v>E-1407</v>
      </c>
    </row>
    <row r="21754" spans="1:9" x14ac:dyDescent="0.35">
      <c r="A21754" t="s">
        <v>1257</v>
      </c>
      <c r="B21754" t="s">
        <v>332</v>
      </c>
      <c r="C21754" t="s">
        <v>404</v>
      </c>
      <c r="D21754" t="s">
        <v>1278</v>
      </c>
      <c r="E21754" t="s">
        <v>31</v>
      </c>
      <c r="F21754">
        <v>8219</v>
      </c>
      <c r="G21754">
        <v>7598</v>
      </c>
      <c r="H21754">
        <v>0.92444336293953033</v>
      </c>
      <c r="I21754" t="str">
        <f>VLOOKUP($B21754&amp;$E21754,'Employee List'!$A:$E,5,0)</f>
        <v>E-1407</v>
      </c>
    </row>
    <row r="21755" spans="1:9" x14ac:dyDescent="0.35">
      <c r="A21755" t="s">
        <v>1257</v>
      </c>
      <c r="B21755" t="s">
        <v>332</v>
      </c>
      <c r="C21755" t="s">
        <v>404</v>
      </c>
      <c r="D21755" t="s">
        <v>1279</v>
      </c>
      <c r="E21755" t="s">
        <v>29</v>
      </c>
      <c r="F21755">
        <v>3876</v>
      </c>
      <c r="G21755">
        <v>3500</v>
      </c>
      <c r="H21755">
        <v>0.90299277605779149</v>
      </c>
      <c r="I21755" t="str">
        <f>VLOOKUP($B21755&amp;$E21755,'Employee List'!$A:$E,5,0)</f>
        <v>E-1407</v>
      </c>
    </row>
    <row r="21756" spans="1:9" x14ac:dyDescent="0.35">
      <c r="A21756" t="s">
        <v>1257</v>
      </c>
      <c r="B21756" t="s">
        <v>332</v>
      </c>
      <c r="C21756" t="s">
        <v>404</v>
      </c>
      <c r="D21756" t="s">
        <v>1279</v>
      </c>
      <c r="E21756" t="s">
        <v>30</v>
      </c>
      <c r="F21756">
        <v>1409</v>
      </c>
      <c r="G21756">
        <v>2060</v>
      </c>
      <c r="H21756">
        <v>1.4620298083747338</v>
      </c>
      <c r="I21756" t="str">
        <f>VLOOKUP($B21756&amp;$E21756,'Employee List'!$A:$E,5,0)</f>
        <v>E-1407</v>
      </c>
    </row>
    <row r="21757" spans="1:9" x14ac:dyDescent="0.35">
      <c r="A21757" t="s">
        <v>1257</v>
      </c>
      <c r="B21757" t="s">
        <v>332</v>
      </c>
      <c r="C21757" t="s">
        <v>404</v>
      </c>
      <c r="D21757" t="s">
        <v>1279</v>
      </c>
      <c r="E21757" t="s">
        <v>31</v>
      </c>
      <c r="F21757">
        <v>3602</v>
      </c>
      <c r="G21757">
        <v>3335</v>
      </c>
      <c r="H21757">
        <v>0.92587451415880062</v>
      </c>
      <c r="I21757" t="str">
        <f>VLOOKUP($B21757&amp;$E21757,'Employee List'!$A:$E,5,0)</f>
        <v>E-1407</v>
      </c>
    </row>
    <row r="21758" spans="1:9" x14ac:dyDescent="0.35">
      <c r="A21758" t="s">
        <v>1257</v>
      </c>
      <c r="B21758" t="s">
        <v>332</v>
      </c>
      <c r="C21758" t="s">
        <v>404</v>
      </c>
      <c r="D21758" t="s">
        <v>1280</v>
      </c>
      <c r="E21758" t="s">
        <v>29</v>
      </c>
      <c r="F21758">
        <v>14981</v>
      </c>
      <c r="G21758">
        <v>5225</v>
      </c>
      <c r="H21758">
        <v>0.34877511514585141</v>
      </c>
      <c r="I21758" t="str">
        <f>VLOOKUP($B21758&amp;$E21758,'Employee List'!$A:$E,5,0)</f>
        <v>E-1407</v>
      </c>
    </row>
    <row r="21759" spans="1:9" x14ac:dyDescent="0.35">
      <c r="A21759" t="s">
        <v>1257</v>
      </c>
      <c r="B21759" t="s">
        <v>332</v>
      </c>
      <c r="C21759" t="s">
        <v>404</v>
      </c>
      <c r="D21759" t="s">
        <v>1280</v>
      </c>
      <c r="E21759" t="s">
        <v>30</v>
      </c>
      <c r="F21759">
        <v>16281</v>
      </c>
      <c r="G21759">
        <v>3296</v>
      </c>
      <c r="H21759">
        <v>0.20244456728702168</v>
      </c>
      <c r="I21759" t="str">
        <f>VLOOKUP($B21759&amp;$E21759,'Employee List'!$A:$E,5,0)</f>
        <v>E-1407</v>
      </c>
    </row>
    <row r="21760" spans="1:9" x14ac:dyDescent="0.35">
      <c r="A21760" t="s">
        <v>1257</v>
      </c>
      <c r="B21760" t="s">
        <v>332</v>
      </c>
      <c r="C21760" t="s">
        <v>404</v>
      </c>
      <c r="D21760" t="s">
        <v>1280</v>
      </c>
      <c r="E21760" t="s">
        <v>31</v>
      </c>
      <c r="F21760">
        <v>15263</v>
      </c>
      <c r="G21760">
        <v>9780</v>
      </c>
      <c r="H21760">
        <v>0.64076524929568235</v>
      </c>
      <c r="I21760" t="str">
        <f>VLOOKUP($B21760&amp;$E21760,'Employee List'!$A:$E,5,0)</f>
        <v>E-1407</v>
      </c>
    </row>
    <row r="21761" spans="1:9" x14ac:dyDescent="0.35">
      <c r="A21761" t="s">
        <v>1257</v>
      </c>
      <c r="B21761" t="s">
        <v>332</v>
      </c>
      <c r="C21761" t="s">
        <v>404</v>
      </c>
      <c r="D21761" t="s">
        <v>1262</v>
      </c>
      <c r="E21761" t="s">
        <v>29</v>
      </c>
      <c r="F21761">
        <v>29659</v>
      </c>
      <c r="G21761">
        <v>20645</v>
      </c>
      <c r="H21761">
        <v>0.69607876192723961</v>
      </c>
      <c r="I21761" t="str">
        <f>VLOOKUP($B21761&amp;$E21761,'Employee List'!$A:$E,5,0)</f>
        <v>E-1407</v>
      </c>
    </row>
    <row r="21762" spans="1:9" x14ac:dyDescent="0.35">
      <c r="A21762" t="s">
        <v>1257</v>
      </c>
      <c r="B21762" t="s">
        <v>332</v>
      </c>
      <c r="C21762" t="s">
        <v>404</v>
      </c>
      <c r="D21762" t="s">
        <v>1262</v>
      </c>
      <c r="E21762" t="s">
        <v>30</v>
      </c>
      <c r="F21762">
        <v>32138</v>
      </c>
      <c r="G21762">
        <v>20965</v>
      </c>
      <c r="H21762">
        <v>0.65234302072313155</v>
      </c>
      <c r="I21762" t="str">
        <f>VLOOKUP($B21762&amp;$E21762,'Employee List'!$A:$E,5,0)</f>
        <v>E-1407</v>
      </c>
    </row>
    <row r="21763" spans="1:9" x14ac:dyDescent="0.35">
      <c r="A21763" t="s">
        <v>1257</v>
      </c>
      <c r="B21763" t="s">
        <v>332</v>
      </c>
      <c r="C21763" t="s">
        <v>404</v>
      </c>
      <c r="D21763" t="s">
        <v>1262</v>
      </c>
      <c r="E21763" t="s">
        <v>31</v>
      </c>
      <c r="F21763">
        <v>33807</v>
      </c>
      <c r="G21763">
        <v>33944</v>
      </c>
      <c r="H21763">
        <v>1.0040524151802881</v>
      </c>
      <c r="I21763" t="str">
        <f>VLOOKUP($B21763&amp;$E21763,'Employee List'!$A:$E,5,0)</f>
        <v>E-1407</v>
      </c>
    </row>
    <row r="21764" spans="1:9" x14ac:dyDescent="0.35">
      <c r="A21764" t="s">
        <v>1257</v>
      </c>
      <c r="B21764" t="s">
        <v>332</v>
      </c>
      <c r="C21764" t="s">
        <v>404</v>
      </c>
      <c r="D21764" t="s">
        <v>1282</v>
      </c>
      <c r="E21764" t="s">
        <v>30</v>
      </c>
      <c r="F21764">
        <v>13458</v>
      </c>
      <c r="G21764">
        <v>5263</v>
      </c>
      <c r="H21764">
        <v>0.39106850943676624</v>
      </c>
      <c r="I21764" t="str">
        <f>VLOOKUP($B21764&amp;$E21764,'Employee List'!$A:$E,5,0)</f>
        <v>E-1407</v>
      </c>
    </row>
    <row r="21765" spans="1:9" x14ac:dyDescent="0.35">
      <c r="A21765" t="s">
        <v>1257</v>
      </c>
      <c r="B21765" t="s">
        <v>332</v>
      </c>
      <c r="C21765" t="s">
        <v>404</v>
      </c>
      <c r="D21765" t="s">
        <v>1282</v>
      </c>
      <c r="E21765" t="s">
        <v>31</v>
      </c>
      <c r="F21765">
        <v>14391</v>
      </c>
      <c r="G21765">
        <v>3689</v>
      </c>
      <c r="H21765">
        <v>0.2563407685358905</v>
      </c>
      <c r="I21765" t="str">
        <f>VLOOKUP($B21765&amp;$E21765,'Employee List'!$A:$E,5,0)</f>
        <v>E-1407</v>
      </c>
    </row>
    <row r="21766" spans="1:9" x14ac:dyDescent="0.35">
      <c r="A21766" t="s">
        <v>1257</v>
      </c>
      <c r="B21766" t="s">
        <v>332</v>
      </c>
      <c r="C21766" t="s">
        <v>404</v>
      </c>
      <c r="D21766" t="s">
        <v>1281</v>
      </c>
      <c r="E21766" t="s">
        <v>29</v>
      </c>
      <c r="F21766">
        <v>4811</v>
      </c>
      <c r="G21766">
        <v>3195</v>
      </c>
      <c r="H21766">
        <v>0.66410309706921633</v>
      </c>
      <c r="I21766" t="str">
        <f>VLOOKUP($B21766&amp;$E21766,'Employee List'!$A:$E,5,0)</f>
        <v>E-1407</v>
      </c>
    </row>
    <row r="21767" spans="1:9" x14ac:dyDescent="0.35">
      <c r="A21767" t="s">
        <v>1257</v>
      </c>
      <c r="B21767" t="s">
        <v>332</v>
      </c>
      <c r="C21767" t="s">
        <v>404</v>
      </c>
      <c r="D21767" t="s">
        <v>1281</v>
      </c>
      <c r="E21767" t="s">
        <v>30</v>
      </c>
      <c r="F21767">
        <v>5226</v>
      </c>
      <c r="G21767">
        <v>2347</v>
      </c>
      <c r="H21767">
        <v>0.44910065059318793</v>
      </c>
      <c r="I21767" t="str">
        <f>VLOOKUP($B21767&amp;$E21767,'Employee List'!$A:$E,5,0)</f>
        <v>E-1407</v>
      </c>
    </row>
    <row r="21768" spans="1:9" x14ac:dyDescent="0.35">
      <c r="A21768" t="s">
        <v>1257</v>
      </c>
      <c r="B21768" t="s">
        <v>332</v>
      </c>
      <c r="C21768" t="s">
        <v>404</v>
      </c>
      <c r="D21768" t="s">
        <v>1281</v>
      </c>
      <c r="E21768" t="s">
        <v>31</v>
      </c>
      <c r="F21768">
        <v>4536</v>
      </c>
      <c r="G21768">
        <v>5953</v>
      </c>
      <c r="H21768">
        <v>1.312389770723104</v>
      </c>
      <c r="I21768" t="str">
        <f>VLOOKUP($B21768&amp;$E21768,'Employee List'!$A:$E,5,0)</f>
        <v>E-1407</v>
      </c>
    </row>
    <row r="21769" spans="1:9" x14ac:dyDescent="0.35">
      <c r="A21769" t="s">
        <v>1257</v>
      </c>
      <c r="B21769" t="s">
        <v>333</v>
      </c>
      <c r="C21769" t="s">
        <v>404</v>
      </c>
      <c r="D21769" t="s">
        <v>1274</v>
      </c>
      <c r="E21769" t="s">
        <v>29</v>
      </c>
      <c r="F21769">
        <v>21845</v>
      </c>
      <c r="G21769">
        <v>11254</v>
      </c>
      <c r="H21769">
        <v>0.51517509727626454</v>
      </c>
      <c r="I21769" t="str">
        <f>VLOOKUP($B21769&amp;$E21769,'Employee List'!$A:$E,5,0)</f>
        <v>E-1408</v>
      </c>
    </row>
    <row r="21770" spans="1:9" x14ac:dyDescent="0.35">
      <c r="A21770" t="s">
        <v>1257</v>
      </c>
      <c r="B21770" t="s">
        <v>333</v>
      </c>
      <c r="C21770" t="s">
        <v>404</v>
      </c>
      <c r="D21770" t="s">
        <v>1274</v>
      </c>
      <c r="E21770" t="s">
        <v>30</v>
      </c>
      <c r="F21770">
        <v>23251</v>
      </c>
      <c r="G21770">
        <v>12823</v>
      </c>
      <c r="H21770">
        <v>0.55150316115435893</v>
      </c>
      <c r="I21770" t="str">
        <f>VLOOKUP($B21770&amp;$E21770,'Employee List'!$A:$E,5,0)</f>
        <v>E-1408</v>
      </c>
    </row>
    <row r="21771" spans="1:9" x14ac:dyDescent="0.35">
      <c r="A21771" t="s">
        <v>1257</v>
      </c>
      <c r="B21771" t="s">
        <v>333</v>
      </c>
      <c r="C21771" t="s">
        <v>404</v>
      </c>
      <c r="D21771" t="s">
        <v>1274</v>
      </c>
      <c r="E21771" t="s">
        <v>31</v>
      </c>
      <c r="F21771">
        <v>22919</v>
      </c>
      <c r="G21771">
        <v>12509</v>
      </c>
      <c r="H21771">
        <v>0.54579170120860421</v>
      </c>
      <c r="I21771" t="str">
        <f>VLOOKUP($B21771&amp;$E21771,'Employee List'!$A:$E,5,0)</f>
        <v>E-1408</v>
      </c>
    </row>
    <row r="21772" spans="1:9" x14ac:dyDescent="0.35">
      <c r="A21772" t="s">
        <v>1257</v>
      </c>
      <c r="B21772" t="s">
        <v>333</v>
      </c>
      <c r="C21772" t="s">
        <v>404</v>
      </c>
      <c r="D21772" t="s">
        <v>1263</v>
      </c>
      <c r="E21772" t="s">
        <v>29</v>
      </c>
      <c r="F21772">
        <v>38896</v>
      </c>
      <c r="G21772">
        <v>81889</v>
      </c>
      <c r="H21772">
        <v>2.1053321678321679</v>
      </c>
      <c r="I21772" t="str">
        <f>VLOOKUP($B21772&amp;$E21772,'Employee List'!$A:$E,5,0)</f>
        <v>E-1408</v>
      </c>
    </row>
    <row r="21773" spans="1:9" x14ac:dyDescent="0.35">
      <c r="A21773" t="s">
        <v>1257</v>
      </c>
      <c r="B21773" t="s">
        <v>333</v>
      </c>
      <c r="C21773" t="s">
        <v>404</v>
      </c>
      <c r="D21773" t="s">
        <v>1263</v>
      </c>
      <c r="E21773" t="s">
        <v>30</v>
      </c>
      <c r="F21773">
        <v>38722</v>
      </c>
      <c r="G21773">
        <v>115249</v>
      </c>
      <c r="H21773">
        <v>2.976318371984918</v>
      </c>
      <c r="I21773" t="str">
        <f>VLOOKUP($B21773&amp;$E21773,'Employee List'!$A:$E,5,0)</f>
        <v>E-1408</v>
      </c>
    </row>
    <row r="21774" spans="1:9" x14ac:dyDescent="0.35">
      <c r="A21774" t="s">
        <v>1257</v>
      </c>
      <c r="B21774" t="s">
        <v>333</v>
      </c>
      <c r="C21774" t="s">
        <v>404</v>
      </c>
      <c r="D21774" t="s">
        <v>1263</v>
      </c>
      <c r="E21774" t="s">
        <v>31</v>
      </c>
      <c r="F21774">
        <v>41018</v>
      </c>
      <c r="G21774">
        <v>66955</v>
      </c>
      <c r="H21774">
        <v>1.6323321468623531</v>
      </c>
      <c r="I21774" t="str">
        <f>VLOOKUP($B21774&amp;$E21774,'Employee List'!$A:$E,5,0)</f>
        <v>E-1408</v>
      </c>
    </row>
    <row r="21775" spans="1:9" x14ac:dyDescent="0.35">
      <c r="A21775" t="s">
        <v>1257</v>
      </c>
      <c r="B21775" t="s">
        <v>333</v>
      </c>
      <c r="C21775" t="s">
        <v>404</v>
      </c>
      <c r="D21775" t="s">
        <v>1264</v>
      </c>
      <c r="E21775" t="s">
        <v>29</v>
      </c>
      <c r="F21775">
        <v>16527</v>
      </c>
      <c r="G21775">
        <v>32374</v>
      </c>
      <c r="H21775">
        <v>1.9588552066315725</v>
      </c>
      <c r="I21775" t="str">
        <f>VLOOKUP($B21775&amp;$E21775,'Employee List'!$A:$E,5,0)</f>
        <v>E-1408</v>
      </c>
    </row>
    <row r="21776" spans="1:9" x14ac:dyDescent="0.35">
      <c r="A21776" t="s">
        <v>1257</v>
      </c>
      <c r="B21776" t="s">
        <v>333</v>
      </c>
      <c r="C21776" t="s">
        <v>404</v>
      </c>
      <c r="D21776" t="s">
        <v>1264</v>
      </c>
      <c r="E21776" t="s">
        <v>30</v>
      </c>
      <c r="F21776">
        <v>19772</v>
      </c>
      <c r="G21776">
        <v>27990</v>
      </c>
      <c r="H21776">
        <v>1.4156382763503945</v>
      </c>
      <c r="I21776" t="str">
        <f>VLOOKUP($B21776&amp;$E21776,'Employee List'!$A:$E,5,0)</f>
        <v>E-1408</v>
      </c>
    </row>
    <row r="21777" spans="1:9" x14ac:dyDescent="0.35">
      <c r="A21777" t="s">
        <v>1257</v>
      </c>
      <c r="B21777" t="s">
        <v>333</v>
      </c>
      <c r="C21777" t="s">
        <v>404</v>
      </c>
      <c r="D21777" t="s">
        <v>1264</v>
      </c>
      <c r="E21777" t="s">
        <v>31</v>
      </c>
      <c r="F21777">
        <v>19422</v>
      </c>
      <c r="G21777">
        <v>37028</v>
      </c>
      <c r="H21777">
        <v>1.9064977860158583</v>
      </c>
      <c r="I21777" t="str">
        <f>VLOOKUP($B21777&amp;$E21777,'Employee List'!$A:$E,5,0)</f>
        <v>E-1408</v>
      </c>
    </row>
    <row r="21778" spans="1:9" x14ac:dyDescent="0.35">
      <c r="A21778" t="s">
        <v>1257</v>
      </c>
      <c r="B21778" t="s">
        <v>333</v>
      </c>
      <c r="C21778" t="s">
        <v>404</v>
      </c>
      <c r="D21778" t="s">
        <v>1265</v>
      </c>
      <c r="E21778" t="s">
        <v>29</v>
      </c>
      <c r="F21778">
        <v>6167</v>
      </c>
      <c r="G21778">
        <v>6500</v>
      </c>
      <c r="H21778">
        <v>1.0539970812388519</v>
      </c>
      <c r="I21778" t="str">
        <f>VLOOKUP($B21778&amp;$E21778,'Employee List'!$A:$E,5,0)</f>
        <v>E-1408</v>
      </c>
    </row>
    <row r="21779" spans="1:9" x14ac:dyDescent="0.35">
      <c r="A21779" t="s">
        <v>1257</v>
      </c>
      <c r="B21779" t="s">
        <v>333</v>
      </c>
      <c r="C21779" t="s">
        <v>404</v>
      </c>
      <c r="D21779" t="s">
        <v>1265</v>
      </c>
      <c r="E21779" t="s">
        <v>30</v>
      </c>
      <c r="F21779">
        <v>7604</v>
      </c>
      <c r="G21779">
        <v>10414</v>
      </c>
      <c r="H21779">
        <v>1.3695423461336138</v>
      </c>
      <c r="I21779" t="str">
        <f>VLOOKUP($B21779&amp;$E21779,'Employee List'!$A:$E,5,0)</f>
        <v>E-1408</v>
      </c>
    </row>
    <row r="21780" spans="1:9" x14ac:dyDescent="0.35">
      <c r="A21780" t="s">
        <v>1257</v>
      </c>
      <c r="B21780" t="s">
        <v>333</v>
      </c>
      <c r="C21780" t="s">
        <v>404</v>
      </c>
      <c r="D21780" t="s">
        <v>1265</v>
      </c>
      <c r="E21780" t="s">
        <v>31</v>
      </c>
      <c r="F21780">
        <v>6795</v>
      </c>
      <c r="G21780">
        <v>9164</v>
      </c>
      <c r="H21780">
        <v>1.3486387049300956</v>
      </c>
      <c r="I21780" t="str">
        <f>VLOOKUP($B21780&amp;$E21780,'Employee List'!$A:$E,5,0)</f>
        <v>E-1408</v>
      </c>
    </row>
    <row r="21781" spans="1:9" x14ac:dyDescent="0.35">
      <c r="A21781" t="s">
        <v>1257</v>
      </c>
      <c r="B21781" t="s">
        <v>333</v>
      </c>
      <c r="C21781" t="s">
        <v>404</v>
      </c>
      <c r="D21781" t="s">
        <v>1260</v>
      </c>
      <c r="E21781" t="s">
        <v>29</v>
      </c>
      <c r="F21781">
        <v>81308</v>
      </c>
      <c r="G21781">
        <v>109863</v>
      </c>
      <c r="H21781">
        <v>1.3511954543218379</v>
      </c>
      <c r="I21781" t="str">
        <f>VLOOKUP($B21781&amp;$E21781,'Employee List'!$A:$E,5,0)</f>
        <v>E-1408</v>
      </c>
    </row>
    <row r="21782" spans="1:9" x14ac:dyDescent="0.35">
      <c r="A21782" t="s">
        <v>1257</v>
      </c>
      <c r="B21782" t="s">
        <v>333</v>
      </c>
      <c r="C21782" t="s">
        <v>404</v>
      </c>
      <c r="D21782" t="s">
        <v>1260</v>
      </c>
      <c r="E21782" t="s">
        <v>30</v>
      </c>
      <c r="F21782">
        <v>80318</v>
      </c>
      <c r="G21782">
        <v>186425</v>
      </c>
      <c r="H21782">
        <v>2.3210861824248612</v>
      </c>
      <c r="I21782" t="str">
        <f>VLOOKUP($B21782&amp;$E21782,'Employee List'!$A:$E,5,0)</f>
        <v>E-1408</v>
      </c>
    </row>
    <row r="21783" spans="1:9" x14ac:dyDescent="0.35">
      <c r="A21783" t="s">
        <v>1257</v>
      </c>
      <c r="B21783" t="s">
        <v>333</v>
      </c>
      <c r="C21783" t="s">
        <v>404</v>
      </c>
      <c r="D21783" t="s">
        <v>1260</v>
      </c>
      <c r="E21783" t="s">
        <v>31</v>
      </c>
      <c r="F21783">
        <v>92373</v>
      </c>
      <c r="G21783">
        <v>160571</v>
      </c>
      <c r="H21783">
        <v>1.738289326967837</v>
      </c>
      <c r="I21783" t="str">
        <f>VLOOKUP($B21783&amp;$E21783,'Employee List'!$A:$E,5,0)</f>
        <v>E-1408</v>
      </c>
    </row>
    <row r="21784" spans="1:9" x14ac:dyDescent="0.35">
      <c r="A21784" t="s">
        <v>1257</v>
      </c>
      <c r="B21784" t="s">
        <v>333</v>
      </c>
      <c r="C21784" t="s">
        <v>404</v>
      </c>
      <c r="D21784" t="s">
        <v>1261</v>
      </c>
      <c r="E21784" t="s">
        <v>29</v>
      </c>
      <c r="F21784">
        <v>86641</v>
      </c>
      <c r="G21784">
        <v>63193</v>
      </c>
      <c r="H21784">
        <v>0.72936600454750056</v>
      </c>
      <c r="I21784" t="str">
        <f>VLOOKUP($B21784&amp;$E21784,'Employee List'!$A:$E,5,0)</f>
        <v>E-1408</v>
      </c>
    </row>
    <row r="21785" spans="1:9" x14ac:dyDescent="0.35">
      <c r="A21785" t="s">
        <v>1257</v>
      </c>
      <c r="B21785" t="s">
        <v>333</v>
      </c>
      <c r="C21785" t="s">
        <v>404</v>
      </c>
      <c r="D21785" t="s">
        <v>1261</v>
      </c>
      <c r="E21785" t="s">
        <v>30</v>
      </c>
      <c r="F21785">
        <v>87444</v>
      </c>
      <c r="G21785">
        <v>60426</v>
      </c>
      <c r="H21785">
        <v>0.6910251132153149</v>
      </c>
      <c r="I21785" t="str">
        <f>VLOOKUP($B21785&amp;$E21785,'Employee List'!$A:$E,5,0)</f>
        <v>E-1408</v>
      </c>
    </row>
    <row r="21786" spans="1:9" x14ac:dyDescent="0.35">
      <c r="A21786" t="s">
        <v>1257</v>
      </c>
      <c r="B21786" t="s">
        <v>333</v>
      </c>
      <c r="C21786" t="s">
        <v>404</v>
      </c>
      <c r="D21786" t="s">
        <v>1261</v>
      </c>
      <c r="E21786" t="s">
        <v>31</v>
      </c>
      <c r="F21786">
        <v>91052</v>
      </c>
      <c r="G21786">
        <v>98688</v>
      </c>
      <c r="H21786">
        <v>1.083864165531784</v>
      </c>
      <c r="I21786" t="str">
        <f>VLOOKUP($B21786&amp;$E21786,'Employee List'!$A:$E,5,0)</f>
        <v>E-1408</v>
      </c>
    </row>
    <row r="21787" spans="1:9" x14ac:dyDescent="0.35">
      <c r="A21787" t="s">
        <v>1257</v>
      </c>
      <c r="B21787" t="s">
        <v>333</v>
      </c>
      <c r="C21787" t="s">
        <v>404</v>
      </c>
      <c r="D21787" t="s">
        <v>1266</v>
      </c>
      <c r="E21787" t="s">
        <v>29</v>
      </c>
      <c r="F21787">
        <v>48122</v>
      </c>
      <c r="G21787">
        <v>24188</v>
      </c>
      <c r="H21787">
        <v>0.50263912555587886</v>
      </c>
      <c r="I21787" t="str">
        <f>VLOOKUP($B21787&amp;$E21787,'Employee List'!$A:$E,5,0)</f>
        <v>E-1408</v>
      </c>
    </row>
    <row r="21788" spans="1:9" x14ac:dyDescent="0.35">
      <c r="A21788" t="s">
        <v>1257</v>
      </c>
      <c r="B21788" t="s">
        <v>333</v>
      </c>
      <c r="C21788" t="s">
        <v>404</v>
      </c>
      <c r="D21788" t="s">
        <v>1266</v>
      </c>
      <c r="E21788" t="s">
        <v>30</v>
      </c>
      <c r="F21788">
        <v>50126</v>
      </c>
      <c r="G21788">
        <v>38005</v>
      </c>
      <c r="H21788">
        <v>0.75818936280572957</v>
      </c>
      <c r="I21788" t="str">
        <f>VLOOKUP($B21788&amp;$E21788,'Employee List'!$A:$E,5,0)</f>
        <v>E-1408</v>
      </c>
    </row>
    <row r="21789" spans="1:9" x14ac:dyDescent="0.35">
      <c r="A21789" t="s">
        <v>1257</v>
      </c>
      <c r="B21789" t="s">
        <v>333</v>
      </c>
      <c r="C21789" t="s">
        <v>404</v>
      </c>
      <c r="D21789" t="s">
        <v>1266</v>
      </c>
      <c r="E21789" t="s">
        <v>31</v>
      </c>
      <c r="F21789">
        <v>48383</v>
      </c>
      <c r="G21789">
        <v>40388</v>
      </c>
      <c r="H21789">
        <v>0.83475600934212435</v>
      </c>
      <c r="I21789" t="str">
        <f>VLOOKUP($B21789&amp;$E21789,'Employee List'!$A:$E,5,0)</f>
        <v>E-1408</v>
      </c>
    </row>
    <row r="21790" spans="1:9" x14ac:dyDescent="0.35">
      <c r="A21790" t="s">
        <v>1257</v>
      </c>
      <c r="B21790" t="s">
        <v>333</v>
      </c>
      <c r="C21790" t="s">
        <v>404</v>
      </c>
      <c r="D21790" t="s">
        <v>1267</v>
      </c>
      <c r="E21790" t="s">
        <v>29</v>
      </c>
      <c r="F21790">
        <v>32100</v>
      </c>
      <c r="G21790">
        <v>17415</v>
      </c>
      <c r="H21790">
        <v>0.54252336448598126</v>
      </c>
      <c r="I21790" t="str">
        <f>VLOOKUP($B21790&amp;$E21790,'Employee List'!$A:$E,5,0)</f>
        <v>E-1408</v>
      </c>
    </row>
    <row r="21791" spans="1:9" x14ac:dyDescent="0.35">
      <c r="A21791" t="s">
        <v>1257</v>
      </c>
      <c r="B21791" t="s">
        <v>333</v>
      </c>
      <c r="C21791" t="s">
        <v>404</v>
      </c>
      <c r="D21791" t="s">
        <v>1267</v>
      </c>
      <c r="E21791" t="s">
        <v>30</v>
      </c>
      <c r="F21791">
        <v>30631</v>
      </c>
      <c r="G21791">
        <v>24882</v>
      </c>
      <c r="H21791">
        <v>0.81231432209199828</v>
      </c>
      <c r="I21791" t="str">
        <f>VLOOKUP($B21791&amp;$E21791,'Employee List'!$A:$E,5,0)</f>
        <v>E-1408</v>
      </c>
    </row>
    <row r="21792" spans="1:9" x14ac:dyDescent="0.35">
      <c r="A21792" t="s">
        <v>1257</v>
      </c>
      <c r="B21792" t="s">
        <v>333</v>
      </c>
      <c r="C21792" t="s">
        <v>404</v>
      </c>
      <c r="D21792" t="s">
        <v>1267</v>
      </c>
      <c r="E21792" t="s">
        <v>31</v>
      </c>
      <c r="F21792">
        <v>29649</v>
      </c>
      <c r="G21792">
        <v>21446</v>
      </c>
      <c r="H21792">
        <v>0.72332962325879457</v>
      </c>
      <c r="I21792" t="str">
        <f>VLOOKUP($B21792&amp;$E21792,'Employee List'!$A:$E,5,0)</f>
        <v>E-1408</v>
      </c>
    </row>
    <row r="21793" spans="1:9" x14ac:dyDescent="0.35">
      <c r="A21793" t="s">
        <v>1257</v>
      </c>
      <c r="B21793" t="s">
        <v>333</v>
      </c>
      <c r="C21793" t="s">
        <v>404</v>
      </c>
      <c r="D21793" t="s">
        <v>1268</v>
      </c>
      <c r="E21793" t="s">
        <v>29</v>
      </c>
      <c r="F21793">
        <v>14331</v>
      </c>
      <c r="G21793">
        <v>5683</v>
      </c>
      <c r="H21793">
        <v>0.39655292722071034</v>
      </c>
      <c r="I21793" t="str">
        <f>VLOOKUP($B21793&amp;$E21793,'Employee List'!$A:$E,5,0)</f>
        <v>E-1408</v>
      </c>
    </row>
    <row r="21794" spans="1:9" x14ac:dyDescent="0.35">
      <c r="A21794" t="s">
        <v>1257</v>
      </c>
      <c r="B21794" t="s">
        <v>333</v>
      </c>
      <c r="C21794" t="s">
        <v>404</v>
      </c>
      <c r="D21794" t="s">
        <v>1268</v>
      </c>
      <c r="E21794" t="s">
        <v>30</v>
      </c>
      <c r="F21794">
        <v>13770</v>
      </c>
      <c r="G21794">
        <v>6928</v>
      </c>
      <c r="H21794">
        <v>0.50312273057371093</v>
      </c>
      <c r="I21794" t="str">
        <f>VLOOKUP($B21794&amp;$E21794,'Employee List'!$A:$E,5,0)</f>
        <v>E-1408</v>
      </c>
    </row>
    <row r="21795" spans="1:9" x14ac:dyDescent="0.35">
      <c r="A21795" t="s">
        <v>1257</v>
      </c>
      <c r="B21795" t="s">
        <v>333</v>
      </c>
      <c r="C21795" t="s">
        <v>404</v>
      </c>
      <c r="D21795" t="s">
        <v>1268</v>
      </c>
      <c r="E21795" t="s">
        <v>31</v>
      </c>
      <c r="F21795">
        <v>13304</v>
      </c>
      <c r="G21795">
        <v>7278</v>
      </c>
      <c r="H21795">
        <v>0.54705351773902589</v>
      </c>
      <c r="I21795" t="str">
        <f>VLOOKUP($B21795&amp;$E21795,'Employee List'!$A:$E,5,0)</f>
        <v>E-1408</v>
      </c>
    </row>
    <row r="21796" spans="1:9" x14ac:dyDescent="0.35">
      <c r="A21796" t="s">
        <v>1257</v>
      </c>
      <c r="B21796" t="s">
        <v>333</v>
      </c>
      <c r="C21796" t="s">
        <v>404</v>
      </c>
      <c r="D21796" t="s">
        <v>1269</v>
      </c>
      <c r="E21796" t="s">
        <v>29</v>
      </c>
      <c r="F21796">
        <v>4864</v>
      </c>
      <c r="G21796">
        <v>4393</v>
      </c>
      <c r="H21796">
        <v>0.90316611842105265</v>
      </c>
      <c r="I21796" t="str">
        <f>VLOOKUP($B21796&amp;$E21796,'Employee List'!$A:$E,5,0)</f>
        <v>E-1408</v>
      </c>
    </row>
    <row r="21797" spans="1:9" x14ac:dyDescent="0.35">
      <c r="A21797" t="s">
        <v>1257</v>
      </c>
      <c r="B21797" t="s">
        <v>333</v>
      </c>
      <c r="C21797" t="s">
        <v>404</v>
      </c>
      <c r="D21797" t="s">
        <v>1269</v>
      </c>
      <c r="E21797" t="s">
        <v>30</v>
      </c>
      <c r="F21797">
        <v>4348</v>
      </c>
      <c r="G21797">
        <v>8528</v>
      </c>
      <c r="H21797">
        <v>1.9613615455381785</v>
      </c>
      <c r="I21797" t="str">
        <f>VLOOKUP($B21797&amp;$E21797,'Employee List'!$A:$E,5,0)</f>
        <v>E-1408</v>
      </c>
    </row>
    <row r="21798" spans="1:9" x14ac:dyDescent="0.35">
      <c r="A21798" t="s">
        <v>1257</v>
      </c>
      <c r="B21798" t="s">
        <v>333</v>
      </c>
      <c r="C21798" t="s">
        <v>404</v>
      </c>
      <c r="D21798" t="s">
        <v>1269</v>
      </c>
      <c r="E21798" t="s">
        <v>31</v>
      </c>
      <c r="F21798">
        <v>2457</v>
      </c>
      <c r="G21798">
        <v>2697</v>
      </c>
      <c r="H21798">
        <v>1.0976800976800978</v>
      </c>
      <c r="I21798" t="str">
        <f>VLOOKUP($B21798&amp;$E21798,'Employee List'!$A:$E,5,0)</f>
        <v>E-1408</v>
      </c>
    </row>
    <row r="21799" spans="1:9" x14ac:dyDescent="0.35">
      <c r="A21799" t="s">
        <v>1257</v>
      </c>
      <c r="B21799" t="s">
        <v>333</v>
      </c>
      <c r="C21799" t="s">
        <v>404</v>
      </c>
      <c r="D21799" t="s">
        <v>1270</v>
      </c>
      <c r="E21799" t="s">
        <v>29</v>
      </c>
      <c r="F21799">
        <v>7609</v>
      </c>
      <c r="G21799">
        <v>3165</v>
      </c>
      <c r="H21799">
        <v>0.41595479037981337</v>
      </c>
      <c r="I21799" t="str">
        <f>VLOOKUP($B21799&amp;$E21799,'Employee List'!$A:$E,5,0)</f>
        <v>E-1408</v>
      </c>
    </row>
    <row r="21800" spans="1:9" x14ac:dyDescent="0.35">
      <c r="A21800" t="s">
        <v>1257</v>
      </c>
      <c r="B21800" t="s">
        <v>333</v>
      </c>
      <c r="C21800" t="s">
        <v>404</v>
      </c>
      <c r="D21800" t="s">
        <v>1270</v>
      </c>
      <c r="E21800" t="s">
        <v>30</v>
      </c>
      <c r="F21800">
        <v>5109</v>
      </c>
      <c r="G21800">
        <v>4979</v>
      </c>
      <c r="H21800">
        <v>0.97455470737913485</v>
      </c>
      <c r="I21800" t="str">
        <f>VLOOKUP($B21800&amp;$E21800,'Employee List'!$A:$E,5,0)</f>
        <v>E-1408</v>
      </c>
    </row>
    <row r="21801" spans="1:9" x14ac:dyDescent="0.35">
      <c r="A21801" t="s">
        <v>1257</v>
      </c>
      <c r="B21801" t="s">
        <v>333</v>
      </c>
      <c r="C21801" t="s">
        <v>404</v>
      </c>
      <c r="D21801" t="s">
        <v>1270</v>
      </c>
      <c r="E21801" t="s">
        <v>31</v>
      </c>
      <c r="F21801">
        <v>5876</v>
      </c>
      <c r="G21801">
        <v>5409</v>
      </c>
      <c r="H21801">
        <v>0.92052416609938736</v>
      </c>
      <c r="I21801" t="str">
        <f>VLOOKUP($B21801&amp;$E21801,'Employee List'!$A:$E,5,0)</f>
        <v>E-1408</v>
      </c>
    </row>
    <row r="21802" spans="1:9" x14ac:dyDescent="0.35">
      <c r="A21802" t="s">
        <v>1257</v>
      </c>
      <c r="B21802" t="s">
        <v>333</v>
      </c>
      <c r="C21802" t="s">
        <v>404</v>
      </c>
      <c r="D21802" t="s">
        <v>1271</v>
      </c>
      <c r="E21802" t="s">
        <v>29</v>
      </c>
      <c r="F21802">
        <v>29779</v>
      </c>
      <c r="G21802">
        <v>21262</v>
      </c>
      <c r="H21802">
        <v>0.71399308237348469</v>
      </c>
      <c r="I21802" t="str">
        <f>VLOOKUP($B21802&amp;$E21802,'Employee List'!$A:$E,5,0)</f>
        <v>E-1408</v>
      </c>
    </row>
    <row r="21803" spans="1:9" x14ac:dyDescent="0.35">
      <c r="A21803" t="s">
        <v>1257</v>
      </c>
      <c r="B21803" t="s">
        <v>333</v>
      </c>
      <c r="C21803" t="s">
        <v>404</v>
      </c>
      <c r="D21803" t="s">
        <v>1271</v>
      </c>
      <c r="E21803" t="s">
        <v>30</v>
      </c>
      <c r="F21803">
        <v>28031</v>
      </c>
      <c r="G21803">
        <v>12618</v>
      </c>
      <c r="H21803">
        <v>0.45014448289393888</v>
      </c>
      <c r="I21803" t="str">
        <f>VLOOKUP($B21803&amp;$E21803,'Employee List'!$A:$E,5,0)</f>
        <v>E-1408</v>
      </c>
    </row>
    <row r="21804" spans="1:9" x14ac:dyDescent="0.35">
      <c r="A21804" t="s">
        <v>1257</v>
      </c>
      <c r="B21804" t="s">
        <v>333</v>
      </c>
      <c r="C21804" t="s">
        <v>404</v>
      </c>
      <c r="D21804" t="s">
        <v>1271</v>
      </c>
      <c r="E21804" t="s">
        <v>31</v>
      </c>
      <c r="F21804">
        <v>28719</v>
      </c>
      <c r="G21804">
        <v>23948</v>
      </c>
      <c r="H21804">
        <v>0.83387304571886212</v>
      </c>
      <c r="I21804" t="str">
        <f>VLOOKUP($B21804&amp;$E21804,'Employee List'!$A:$E,5,0)</f>
        <v>E-1408</v>
      </c>
    </row>
    <row r="21805" spans="1:9" x14ac:dyDescent="0.35">
      <c r="A21805" t="s">
        <v>1257</v>
      </c>
      <c r="B21805" t="s">
        <v>333</v>
      </c>
      <c r="C21805" t="s">
        <v>404</v>
      </c>
      <c r="D21805" t="s">
        <v>1258</v>
      </c>
      <c r="E21805" t="s">
        <v>29</v>
      </c>
      <c r="F21805">
        <v>137689</v>
      </c>
      <c r="G21805">
        <v>91176</v>
      </c>
      <c r="H21805">
        <v>0.66218797434798715</v>
      </c>
      <c r="I21805" t="str">
        <f>VLOOKUP($B21805&amp;$E21805,'Employee List'!$A:$E,5,0)</f>
        <v>E-1408</v>
      </c>
    </row>
    <row r="21806" spans="1:9" x14ac:dyDescent="0.35">
      <c r="A21806" t="s">
        <v>1257</v>
      </c>
      <c r="B21806" t="s">
        <v>333</v>
      </c>
      <c r="C21806" t="s">
        <v>404</v>
      </c>
      <c r="D21806" t="s">
        <v>1258</v>
      </c>
      <c r="E21806" t="s">
        <v>30</v>
      </c>
      <c r="F21806">
        <v>133629</v>
      </c>
      <c r="G21806">
        <v>96735</v>
      </c>
      <c r="H21806">
        <v>0.72390723570482451</v>
      </c>
      <c r="I21806" t="str">
        <f>VLOOKUP($B21806&amp;$E21806,'Employee List'!$A:$E,5,0)</f>
        <v>E-1408</v>
      </c>
    </row>
    <row r="21807" spans="1:9" x14ac:dyDescent="0.35">
      <c r="A21807" t="s">
        <v>1257</v>
      </c>
      <c r="B21807" t="s">
        <v>333</v>
      </c>
      <c r="C21807" t="s">
        <v>404</v>
      </c>
      <c r="D21807" t="s">
        <v>1258</v>
      </c>
      <c r="E21807" t="s">
        <v>31</v>
      </c>
      <c r="F21807">
        <v>128006</v>
      </c>
      <c r="G21807">
        <v>106570</v>
      </c>
      <c r="H21807">
        <v>0.83253909972970019</v>
      </c>
      <c r="I21807" t="str">
        <f>VLOOKUP($B21807&amp;$E21807,'Employee List'!$A:$E,5,0)</f>
        <v>E-1408</v>
      </c>
    </row>
    <row r="21808" spans="1:9" x14ac:dyDescent="0.35">
      <c r="A21808" t="s">
        <v>1257</v>
      </c>
      <c r="B21808" t="s">
        <v>333</v>
      </c>
      <c r="C21808" t="s">
        <v>404</v>
      </c>
      <c r="D21808" t="s">
        <v>1272</v>
      </c>
      <c r="E21808" t="s">
        <v>29</v>
      </c>
      <c r="F21808">
        <v>13007</v>
      </c>
      <c r="G21808">
        <v>7121</v>
      </c>
      <c r="H21808">
        <v>0.54747443684170061</v>
      </c>
      <c r="I21808" t="str">
        <f>VLOOKUP($B21808&amp;$E21808,'Employee List'!$A:$E,5,0)</f>
        <v>E-1408</v>
      </c>
    </row>
    <row r="21809" spans="1:9" x14ac:dyDescent="0.35">
      <c r="A21809" t="s">
        <v>1257</v>
      </c>
      <c r="B21809" t="s">
        <v>333</v>
      </c>
      <c r="C21809" t="s">
        <v>404</v>
      </c>
      <c r="D21809" t="s">
        <v>1272</v>
      </c>
      <c r="E21809" t="s">
        <v>30</v>
      </c>
      <c r="F21809">
        <v>14650</v>
      </c>
      <c r="G21809">
        <v>7776</v>
      </c>
      <c r="H21809">
        <v>0.53078498293515364</v>
      </c>
      <c r="I21809" t="str">
        <f>VLOOKUP($B21809&amp;$E21809,'Employee List'!$A:$E,5,0)</f>
        <v>E-1408</v>
      </c>
    </row>
    <row r="21810" spans="1:9" x14ac:dyDescent="0.35">
      <c r="A21810" t="s">
        <v>1257</v>
      </c>
      <c r="B21810" t="s">
        <v>333</v>
      </c>
      <c r="C21810" t="s">
        <v>404</v>
      </c>
      <c r="D21810" t="s">
        <v>1272</v>
      </c>
      <c r="E21810" t="s">
        <v>31</v>
      </c>
      <c r="F21810">
        <v>13909</v>
      </c>
      <c r="G21810">
        <v>7771</v>
      </c>
      <c r="H21810">
        <v>0.55870299805881085</v>
      </c>
      <c r="I21810" t="str">
        <f>VLOOKUP($B21810&amp;$E21810,'Employee List'!$A:$E,5,0)</f>
        <v>E-1408</v>
      </c>
    </row>
    <row r="21811" spans="1:9" x14ac:dyDescent="0.35">
      <c r="A21811" t="s">
        <v>1257</v>
      </c>
      <c r="B21811" t="s">
        <v>333</v>
      </c>
      <c r="C21811" t="s">
        <v>404</v>
      </c>
      <c r="D21811" t="s">
        <v>1259</v>
      </c>
      <c r="E21811" t="s">
        <v>29</v>
      </c>
      <c r="F21811">
        <v>20225</v>
      </c>
      <c r="G21811">
        <v>22750</v>
      </c>
      <c r="H21811">
        <v>1.1248454882571075</v>
      </c>
      <c r="I21811" t="str">
        <f>VLOOKUP($B21811&amp;$E21811,'Employee List'!$A:$E,5,0)</f>
        <v>E-1408</v>
      </c>
    </row>
    <row r="21812" spans="1:9" x14ac:dyDescent="0.35">
      <c r="A21812" t="s">
        <v>1257</v>
      </c>
      <c r="B21812" t="s">
        <v>333</v>
      </c>
      <c r="C21812" t="s">
        <v>404</v>
      </c>
      <c r="D21812" t="s">
        <v>1259</v>
      </c>
      <c r="E21812" t="s">
        <v>30</v>
      </c>
      <c r="F21812">
        <v>20792</v>
      </c>
      <c r="G21812">
        <v>13321</v>
      </c>
      <c r="H21812">
        <v>0.64067910734898037</v>
      </c>
      <c r="I21812" t="str">
        <f>VLOOKUP($B21812&amp;$E21812,'Employee List'!$A:$E,5,0)</f>
        <v>E-1408</v>
      </c>
    </row>
    <row r="21813" spans="1:9" x14ac:dyDescent="0.35">
      <c r="A21813" t="s">
        <v>1257</v>
      </c>
      <c r="B21813" t="s">
        <v>333</v>
      </c>
      <c r="C21813" t="s">
        <v>404</v>
      </c>
      <c r="D21813" t="s">
        <v>1259</v>
      </c>
      <c r="E21813" t="s">
        <v>31</v>
      </c>
      <c r="F21813">
        <v>24059</v>
      </c>
      <c r="G21813">
        <v>21663</v>
      </c>
      <c r="H21813">
        <v>0.90041148842429031</v>
      </c>
      <c r="I21813" t="str">
        <f>VLOOKUP($B21813&amp;$E21813,'Employee List'!$A:$E,5,0)</f>
        <v>E-1408</v>
      </c>
    </row>
    <row r="21814" spans="1:9" x14ac:dyDescent="0.35">
      <c r="A21814" t="s">
        <v>1257</v>
      </c>
      <c r="B21814" t="s">
        <v>333</v>
      </c>
      <c r="C21814" t="s">
        <v>404</v>
      </c>
      <c r="D21814" t="s">
        <v>1273</v>
      </c>
      <c r="E21814" t="s">
        <v>29</v>
      </c>
      <c r="F21814">
        <v>7714</v>
      </c>
      <c r="G21814">
        <v>20300</v>
      </c>
      <c r="H21814">
        <v>2.6315789473684212</v>
      </c>
      <c r="I21814" t="str">
        <f>VLOOKUP($B21814&amp;$E21814,'Employee List'!$A:$E,5,0)</f>
        <v>E-1408</v>
      </c>
    </row>
    <row r="21815" spans="1:9" x14ac:dyDescent="0.35">
      <c r="A21815" t="s">
        <v>1257</v>
      </c>
      <c r="B21815" t="s">
        <v>333</v>
      </c>
      <c r="C21815" t="s">
        <v>404</v>
      </c>
      <c r="D21815" t="s">
        <v>1273</v>
      </c>
      <c r="E21815" t="s">
        <v>30</v>
      </c>
      <c r="F21815">
        <v>9093</v>
      </c>
      <c r="G21815">
        <v>22721</v>
      </c>
      <c r="H21815">
        <v>2.4987352908830971</v>
      </c>
      <c r="I21815" t="str">
        <f>VLOOKUP($B21815&amp;$E21815,'Employee List'!$A:$E,5,0)</f>
        <v>E-1408</v>
      </c>
    </row>
    <row r="21816" spans="1:9" x14ac:dyDescent="0.35">
      <c r="A21816" t="s">
        <v>1257</v>
      </c>
      <c r="B21816" t="s">
        <v>333</v>
      </c>
      <c r="C21816" t="s">
        <v>404</v>
      </c>
      <c r="D21816" t="s">
        <v>1273</v>
      </c>
      <c r="E21816" t="s">
        <v>31</v>
      </c>
      <c r="F21816">
        <v>11416</v>
      </c>
      <c r="G21816">
        <v>22094</v>
      </c>
      <c r="H21816">
        <v>1.9353538892782061</v>
      </c>
      <c r="I21816" t="str">
        <f>VLOOKUP($B21816&amp;$E21816,'Employee List'!$A:$E,5,0)</f>
        <v>E-1408</v>
      </c>
    </row>
    <row r="21817" spans="1:9" x14ac:dyDescent="0.35">
      <c r="A21817" t="s">
        <v>1257</v>
      </c>
      <c r="B21817" t="s">
        <v>333</v>
      </c>
      <c r="C21817" t="s">
        <v>404</v>
      </c>
      <c r="D21817" t="s">
        <v>1275</v>
      </c>
      <c r="E21817" t="s">
        <v>29</v>
      </c>
      <c r="F21817">
        <v>17244</v>
      </c>
      <c r="G21817">
        <v>23852</v>
      </c>
      <c r="H21817">
        <v>1.3832057527255857</v>
      </c>
      <c r="I21817" t="str">
        <f>VLOOKUP($B21817&amp;$E21817,'Employee List'!$A:$E,5,0)</f>
        <v>E-1408</v>
      </c>
    </row>
    <row r="21818" spans="1:9" x14ac:dyDescent="0.35">
      <c r="A21818" t="s">
        <v>1257</v>
      </c>
      <c r="B21818" t="s">
        <v>333</v>
      </c>
      <c r="C21818" t="s">
        <v>404</v>
      </c>
      <c r="D21818" t="s">
        <v>1275</v>
      </c>
      <c r="E21818" t="s">
        <v>30</v>
      </c>
      <c r="F21818">
        <v>15532</v>
      </c>
      <c r="G21818">
        <v>4615</v>
      </c>
      <c r="H21818">
        <v>0.29712850888488285</v>
      </c>
      <c r="I21818" t="str">
        <f>VLOOKUP($B21818&amp;$E21818,'Employee List'!$A:$E,5,0)</f>
        <v>E-1408</v>
      </c>
    </row>
    <row r="21819" spans="1:9" x14ac:dyDescent="0.35">
      <c r="A21819" t="s">
        <v>1257</v>
      </c>
      <c r="B21819" t="s">
        <v>333</v>
      </c>
      <c r="C21819" t="s">
        <v>404</v>
      </c>
      <c r="D21819" t="s">
        <v>1275</v>
      </c>
      <c r="E21819" t="s">
        <v>31</v>
      </c>
      <c r="F21819">
        <v>16769</v>
      </c>
      <c r="G21819">
        <v>38942</v>
      </c>
      <c r="H21819">
        <v>2.3222613155226908</v>
      </c>
      <c r="I21819" t="str">
        <f>VLOOKUP($B21819&amp;$E21819,'Employee List'!$A:$E,5,0)</f>
        <v>E-1408</v>
      </c>
    </row>
    <row r="21820" spans="1:9" x14ac:dyDescent="0.35">
      <c r="A21820" t="s">
        <v>1257</v>
      </c>
      <c r="B21820" t="s">
        <v>333</v>
      </c>
      <c r="C21820" t="s">
        <v>404</v>
      </c>
      <c r="D21820" t="s">
        <v>1276</v>
      </c>
      <c r="E21820" t="s">
        <v>29</v>
      </c>
      <c r="F21820">
        <v>2759</v>
      </c>
      <c r="G21820">
        <v>1986</v>
      </c>
      <c r="H21820">
        <v>0.7198260239217108</v>
      </c>
      <c r="I21820" t="str">
        <f>VLOOKUP($B21820&amp;$E21820,'Employee List'!$A:$E,5,0)</f>
        <v>E-1408</v>
      </c>
    </row>
    <row r="21821" spans="1:9" x14ac:dyDescent="0.35">
      <c r="A21821" t="s">
        <v>1257</v>
      </c>
      <c r="B21821" t="s">
        <v>333</v>
      </c>
      <c r="C21821" t="s">
        <v>404</v>
      </c>
      <c r="D21821" t="s">
        <v>1276</v>
      </c>
      <c r="E21821" t="s">
        <v>30</v>
      </c>
      <c r="F21821">
        <v>4149</v>
      </c>
      <c r="G21821">
        <v>4185</v>
      </c>
      <c r="H21821">
        <v>1.0086767895878526</v>
      </c>
      <c r="I21821" t="str">
        <f>VLOOKUP($B21821&amp;$E21821,'Employee List'!$A:$E,5,0)</f>
        <v>E-1408</v>
      </c>
    </row>
    <row r="21822" spans="1:9" x14ac:dyDescent="0.35">
      <c r="A21822" t="s">
        <v>1257</v>
      </c>
      <c r="B21822" t="s">
        <v>333</v>
      </c>
      <c r="C21822" t="s">
        <v>404</v>
      </c>
      <c r="D21822" t="s">
        <v>1276</v>
      </c>
      <c r="E21822" t="s">
        <v>31</v>
      </c>
      <c r="F21822">
        <v>4721</v>
      </c>
      <c r="G21822">
        <v>5527</v>
      </c>
      <c r="H21822">
        <v>1.1707265409870791</v>
      </c>
      <c r="I21822" t="str">
        <f>VLOOKUP($B21822&amp;$E21822,'Employee List'!$A:$E,5,0)</f>
        <v>E-1408</v>
      </c>
    </row>
    <row r="21823" spans="1:9" x14ac:dyDescent="0.35">
      <c r="A21823" t="s">
        <v>1257</v>
      </c>
      <c r="B21823" t="s">
        <v>333</v>
      </c>
      <c r="C21823" t="s">
        <v>404</v>
      </c>
      <c r="D21823" t="s">
        <v>1277</v>
      </c>
      <c r="E21823" t="s">
        <v>29</v>
      </c>
      <c r="F21823">
        <v>6065</v>
      </c>
      <c r="G21823">
        <v>5336</v>
      </c>
      <c r="H21823">
        <v>0.87980214344600161</v>
      </c>
      <c r="I21823" t="str">
        <f>VLOOKUP($B21823&amp;$E21823,'Employee List'!$A:$E,5,0)</f>
        <v>E-1408</v>
      </c>
    </row>
    <row r="21824" spans="1:9" x14ac:dyDescent="0.35">
      <c r="A21824" t="s">
        <v>1257</v>
      </c>
      <c r="B21824" t="s">
        <v>333</v>
      </c>
      <c r="C21824" t="s">
        <v>404</v>
      </c>
      <c r="D21824" t="s">
        <v>1277</v>
      </c>
      <c r="E21824" t="s">
        <v>30</v>
      </c>
      <c r="F21824">
        <v>9168</v>
      </c>
      <c r="G21824">
        <v>2579</v>
      </c>
      <c r="H21824">
        <v>0.281304537521815</v>
      </c>
      <c r="I21824" t="str">
        <f>VLOOKUP($B21824&amp;$E21824,'Employee List'!$A:$E,5,0)</f>
        <v>E-1408</v>
      </c>
    </row>
    <row r="21825" spans="1:9" x14ac:dyDescent="0.35">
      <c r="A21825" t="s">
        <v>1257</v>
      </c>
      <c r="B21825" t="s">
        <v>333</v>
      </c>
      <c r="C21825" t="s">
        <v>404</v>
      </c>
      <c r="D21825" t="s">
        <v>1277</v>
      </c>
      <c r="E21825" t="s">
        <v>31</v>
      </c>
      <c r="F21825">
        <v>8379</v>
      </c>
      <c r="G21825">
        <v>8092</v>
      </c>
      <c r="H21825">
        <v>0.9657477025898078</v>
      </c>
      <c r="I21825" t="str">
        <f>VLOOKUP($B21825&amp;$E21825,'Employee List'!$A:$E,5,0)</f>
        <v>E-1408</v>
      </c>
    </row>
    <row r="21826" spans="1:9" x14ac:dyDescent="0.35">
      <c r="A21826" t="s">
        <v>1257</v>
      </c>
      <c r="B21826" t="s">
        <v>333</v>
      </c>
      <c r="C21826" t="s">
        <v>404</v>
      </c>
      <c r="D21826" t="s">
        <v>1278</v>
      </c>
      <c r="E21826" t="s">
        <v>29</v>
      </c>
      <c r="F21826">
        <v>6983</v>
      </c>
      <c r="G21826">
        <v>8858</v>
      </c>
      <c r="H21826">
        <v>1.2685092367177431</v>
      </c>
      <c r="I21826" t="str">
        <f>VLOOKUP($B21826&amp;$E21826,'Employee List'!$A:$E,5,0)</f>
        <v>E-1408</v>
      </c>
    </row>
    <row r="21827" spans="1:9" x14ac:dyDescent="0.35">
      <c r="A21827" t="s">
        <v>1257</v>
      </c>
      <c r="B21827" t="s">
        <v>333</v>
      </c>
      <c r="C21827" t="s">
        <v>404</v>
      </c>
      <c r="D21827" t="s">
        <v>1278</v>
      </c>
      <c r="E21827" t="s">
        <v>30</v>
      </c>
      <c r="F21827">
        <v>7036</v>
      </c>
      <c r="G21827">
        <v>7148</v>
      </c>
      <c r="H21827">
        <v>1.01591813530415</v>
      </c>
      <c r="I21827" t="str">
        <f>VLOOKUP($B21827&amp;$E21827,'Employee List'!$A:$E,5,0)</f>
        <v>E-1408</v>
      </c>
    </row>
    <row r="21828" spans="1:9" x14ac:dyDescent="0.35">
      <c r="A21828" t="s">
        <v>1257</v>
      </c>
      <c r="B21828" t="s">
        <v>333</v>
      </c>
      <c r="C21828" t="s">
        <v>404</v>
      </c>
      <c r="D21828" t="s">
        <v>1278</v>
      </c>
      <c r="E21828" t="s">
        <v>31</v>
      </c>
      <c r="F21828">
        <v>8019</v>
      </c>
      <c r="G21828">
        <v>8062</v>
      </c>
      <c r="H21828">
        <v>1.0053622646215239</v>
      </c>
      <c r="I21828" t="str">
        <f>VLOOKUP($B21828&amp;$E21828,'Employee List'!$A:$E,5,0)</f>
        <v>E-1408</v>
      </c>
    </row>
    <row r="21829" spans="1:9" x14ac:dyDescent="0.35">
      <c r="A21829" t="s">
        <v>1257</v>
      </c>
      <c r="B21829" t="s">
        <v>333</v>
      </c>
      <c r="C21829" t="s">
        <v>404</v>
      </c>
      <c r="D21829" t="s">
        <v>1279</v>
      </c>
      <c r="E21829" t="s">
        <v>29</v>
      </c>
      <c r="F21829">
        <v>3626</v>
      </c>
      <c r="G21829">
        <v>1369</v>
      </c>
      <c r="H21829">
        <v>0.37755102040816324</v>
      </c>
      <c r="I21829" t="str">
        <f>VLOOKUP($B21829&amp;$E21829,'Employee List'!$A:$E,5,0)</f>
        <v>E-1408</v>
      </c>
    </row>
    <row r="21830" spans="1:9" x14ac:dyDescent="0.35">
      <c r="A21830" t="s">
        <v>1257</v>
      </c>
      <c r="B21830" t="s">
        <v>333</v>
      </c>
      <c r="C21830" t="s">
        <v>404</v>
      </c>
      <c r="D21830" t="s">
        <v>1279</v>
      </c>
      <c r="E21830" t="s">
        <v>30</v>
      </c>
      <c r="F21830">
        <v>3038</v>
      </c>
      <c r="G21830">
        <v>4421</v>
      </c>
      <c r="H21830">
        <v>1.4552337063857801</v>
      </c>
      <c r="I21830" t="str">
        <f>VLOOKUP($B21830&amp;$E21830,'Employee List'!$A:$E,5,0)</f>
        <v>E-1408</v>
      </c>
    </row>
    <row r="21831" spans="1:9" x14ac:dyDescent="0.35">
      <c r="A21831" t="s">
        <v>1257</v>
      </c>
      <c r="B21831" t="s">
        <v>333</v>
      </c>
      <c r="C21831" t="s">
        <v>404</v>
      </c>
      <c r="D21831" t="s">
        <v>1279</v>
      </c>
      <c r="E21831" t="s">
        <v>31</v>
      </c>
      <c r="F21831">
        <v>4807</v>
      </c>
      <c r="G21831">
        <v>1176</v>
      </c>
      <c r="H21831">
        <v>0.24464322862492199</v>
      </c>
      <c r="I21831" t="str">
        <f>VLOOKUP($B21831&amp;$E21831,'Employee List'!$A:$E,5,0)</f>
        <v>E-1408</v>
      </c>
    </row>
    <row r="21832" spans="1:9" x14ac:dyDescent="0.35">
      <c r="A21832" t="s">
        <v>1257</v>
      </c>
      <c r="B21832" t="s">
        <v>333</v>
      </c>
      <c r="C21832" t="s">
        <v>404</v>
      </c>
      <c r="D21832" t="s">
        <v>1280</v>
      </c>
      <c r="E21832" t="s">
        <v>29</v>
      </c>
      <c r="F21832">
        <v>8328</v>
      </c>
      <c r="G21832">
        <v>9584</v>
      </c>
      <c r="H21832">
        <v>1.1508165225744476</v>
      </c>
      <c r="I21832" t="str">
        <f>VLOOKUP($B21832&amp;$E21832,'Employee List'!$A:$E,5,0)</f>
        <v>E-1408</v>
      </c>
    </row>
    <row r="21833" spans="1:9" x14ac:dyDescent="0.35">
      <c r="A21833" t="s">
        <v>1257</v>
      </c>
      <c r="B21833" t="s">
        <v>333</v>
      </c>
      <c r="C21833" t="s">
        <v>404</v>
      </c>
      <c r="D21833" t="s">
        <v>1280</v>
      </c>
      <c r="E21833" t="s">
        <v>30</v>
      </c>
      <c r="F21833">
        <v>5657</v>
      </c>
      <c r="G21833">
        <v>4385</v>
      </c>
      <c r="H21833">
        <v>0.7751458370160863</v>
      </c>
      <c r="I21833" t="str">
        <f>VLOOKUP($B21833&amp;$E21833,'Employee List'!$A:$E,5,0)</f>
        <v>E-1408</v>
      </c>
    </row>
    <row r="21834" spans="1:9" x14ac:dyDescent="0.35">
      <c r="A21834" t="s">
        <v>1257</v>
      </c>
      <c r="B21834" t="s">
        <v>333</v>
      </c>
      <c r="C21834" t="s">
        <v>404</v>
      </c>
      <c r="D21834" t="s">
        <v>1280</v>
      </c>
      <c r="E21834" t="s">
        <v>31</v>
      </c>
      <c r="F21834">
        <v>5888</v>
      </c>
      <c r="G21834">
        <v>2490</v>
      </c>
      <c r="H21834">
        <v>0.42289402173913043</v>
      </c>
      <c r="I21834" t="str">
        <f>VLOOKUP($B21834&amp;$E21834,'Employee List'!$A:$E,5,0)</f>
        <v>E-1408</v>
      </c>
    </row>
    <row r="21835" spans="1:9" x14ac:dyDescent="0.35">
      <c r="A21835" t="s">
        <v>1257</v>
      </c>
      <c r="B21835" t="s">
        <v>333</v>
      </c>
      <c r="C21835" t="s">
        <v>404</v>
      </c>
      <c r="D21835" t="s">
        <v>1262</v>
      </c>
      <c r="E21835" t="s">
        <v>29</v>
      </c>
      <c r="F21835">
        <v>30323</v>
      </c>
      <c r="G21835">
        <v>26882</v>
      </c>
      <c r="H21835">
        <v>0.8865217821455661</v>
      </c>
      <c r="I21835" t="str">
        <f>VLOOKUP($B21835&amp;$E21835,'Employee List'!$A:$E,5,0)</f>
        <v>E-1408</v>
      </c>
    </row>
    <row r="21836" spans="1:9" x14ac:dyDescent="0.35">
      <c r="A21836" t="s">
        <v>1257</v>
      </c>
      <c r="B21836" t="s">
        <v>333</v>
      </c>
      <c r="C21836" t="s">
        <v>404</v>
      </c>
      <c r="D21836" t="s">
        <v>1262</v>
      </c>
      <c r="E21836" t="s">
        <v>30</v>
      </c>
      <c r="F21836">
        <v>29777</v>
      </c>
      <c r="G21836">
        <v>20067</v>
      </c>
      <c r="H21836">
        <v>0.67390939315579135</v>
      </c>
      <c r="I21836" t="str">
        <f>VLOOKUP($B21836&amp;$E21836,'Employee List'!$A:$E,5,0)</f>
        <v>E-1408</v>
      </c>
    </row>
    <row r="21837" spans="1:9" x14ac:dyDescent="0.35">
      <c r="A21837" t="s">
        <v>1257</v>
      </c>
      <c r="B21837" t="s">
        <v>333</v>
      </c>
      <c r="C21837" t="s">
        <v>404</v>
      </c>
      <c r="D21837" t="s">
        <v>1262</v>
      </c>
      <c r="E21837" t="s">
        <v>31</v>
      </c>
      <c r="F21837">
        <v>31292</v>
      </c>
      <c r="G21837">
        <v>23522</v>
      </c>
      <c r="H21837">
        <v>0.75169372363543396</v>
      </c>
      <c r="I21837" t="str">
        <f>VLOOKUP($B21837&amp;$E21837,'Employee List'!$A:$E,5,0)</f>
        <v>E-1408</v>
      </c>
    </row>
    <row r="21838" spans="1:9" x14ac:dyDescent="0.35">
      <c r="A21838" t="s">
        <v>1257</v>
      </c>
      <c r="B21838" t="s">
        <v>333</v>
      </c>
      <c r="C21838" t="s">
        <v>404</v>
      </c>
      <c r="D21838" t="s">
        <v>1282</v>
      </c>
      <c r="E21838" t="s">
        <v>29</v>
      </c>
      <c r="F21838">
        <v>4583</v>
      </c>
      <c r="G21838">
        <v>4570</v>
      </c>
      <c r="H21838">
        <v>0.9971634300676413</v>
      </c>
      <c r="I21838" t="str">
        <f>VLOOKUP($B21838&amp;$E21838,'Employee List'!$A:$E,5,0)</f>
        <v>E-1408</v>
      </c>
    </row>
    <row r="21839" spans="1:9" x14ac:dyDescent="0.35">
      <c r="A21839" t="s">
        <v>1257</v>
      </c>
      <c r="B21839" t="s">
        <v>333</v>
      </c>
      <c r="C21839" t="s">
        <v>404</v>
      </c>
      <c r="D21839" t="s">
        <v>1282</v>
      </c>
      <c r="E21839" t="s">
        <v>30</v>
      </c>
      <c r="F21839">
        <v>12811</v>
      </c>
      <c r="G21839">
        <v>5686</v>
      </c>
      <c r="H21839">
        <v>0.44383732729685427</v>
      </c>
      <c r="I21839" t="str">
        <f>VLOOKUP($B21839&amp;$E21839,'Employee List'!$A:$E,5,0)</f>
        <v>E-1408</v>
      </c>
    </row>
    <row r="21840" spans="1:9" x14ac:dyDescent="0.35">
      <c r="A21840" t="s">
        <v>1257</v>
      </c>
      <c r="B21840" t="s">
        <v>333</v>
      </c>
      <c r="C21840" t="s">
        <v>404</v>
      </c>
      <c r="D21840" t="s">
        <v>1282</v>
      </c>
      <c r="E21840" t="s">
        <v>31</v>
      </c>
      <c r="F21840">
        <v>12353</v>
      </c>
      <c r="G21840">
        <v>5225</v>
      </c>
      <c r="H21840">
        <v>0.42297417631344614</v>
      </c>
      <c r="I21840" t="str">
        <f>VLOOKUP($B21840&amp;$E21840,'Employee List'!$A:$E,5,0)</f>
        <v>E-1408</v>
      </c>
    </row>
    <row r="21841" spans="1:9" x14ac:dyDescent="0.35">
      <c r="A21841" t="s">
        <v>1257</v>
      </c>
      <c r="B21841" t="s">
        <v>333</v>
      </c>
      <c r="C21841" t="s">
        <v>404</v>
      </c>
      <c r="D21841" t="s">
        <v>1281</v>
      </c>
      <c r="E21841" t="s">
        <v>29</v>
      </c>
      <c r="F21841">
        <v>4015</v>
      </c>
      <c r="G21841">
        <v>4046</v>
      </c>
      <c r="H21841">
        <v>1.0077210460772104</v>
      </c>
      <c r="I21841" t="str">
        <f>VLOOKUP($B21841&amp;$E21841,'Employee List'!$A:$E,5,0)</f>
        <v>E-1408</v>
      </c>
    </row>
    <row r="21842" spans="1:9" x14ac:dyDescent="0.35">
      <c r="A21842" t="s">
        <v>1257</v>
      </c>
      <c r="B21842" t="s">
        <v>333</v>
      </c>
      <c r="C21842" t="s">
        <v>404</v>
      </c>
      <c r="D21842" t="s">
        <v>1281</v>
      </c>
      <c r="E21842" t="s">
        <v>30</v>
      </c>
      <c r="F21842">
        <v>4124</v>
      </c>
      <c r="G21842">
        <v>3807</v>
      </c>
      <c r="H21842">
        <v>0.92313288069835109</v>
      </c>
      <c r="I21842" t="str">
        <f>VLOOKUP($B21842&amp;$E21842,'Employee List'!$A:$E,5,0)</f>
        <v>E-1408</v>
      </c>
    </row>
    <row r="21843" spans="1:9" x14ac:dyDescent="0.35">
      <c r="A21843" t="s">
        <v>1257</v>
      </c>
      <c r="B21843" t="s">
        <v>333</v>
      </c>
      <c r="C21843" t="s">
        <v>404</v>
      </c>
      <c r="D21843" t="s">
        <v>1281</v>
      </c>
      <c r="E21843" t="s">
        <v>31</v>
      </c>
      <c r="F21843">
        <v>3949</v>
      </c>
      <c r="G21843">
        <v>1980</v>
      </c>
      <c r="H21843">
        <v>0.50139275766016711</v>
      </c>
      <c r="I21843" t="str">
        <f>VLOOKUP($B21843&amp;$E21843,'Employee List'!$A:$E,5,0)</f>
        <v>E-1408</v>
      </c>
    </row>
    <row r="21844" spans="1:9" x14ac:dyDescent="0.35">
      <c r="A21844" t="s">
        <v>1257</v>
      </c>
      <c r="B21844" t="s">
        <v>334</v>
      </c>
      <c r="C21844" t="s">
        <v>404</v>
      </c>
      <c r="D21844" t="s">
        <v>1274</v>
      </c>
      <c r="E21844" t="s">
        <v>29</v>
      </c>
      <c r="F21844">
        <v>15928</v>
      </c>
      <c r="G21844">
        <v>8011</v>
      </c>
      <c r="H21844">
        <v>0.50295077850326464</v>
      </c>
      <c r="I21844" t="str">
        <f>VLOOKUP($B21844&amp;$E21844,'Employee List'!$A:$E,5,0)</f>
        <v>E-1409</v>
      </c>
    </row>
    <row r="21845" spans="1:9" x14ac:dyDescent="0.35">
      <c r="A21845" t="s">
        <v>1257</v>
      </c>
      <c r="B21845" t="s">
        <v>334</v>
      </c>
      <c r="C21845" t="s">
        <v>404</v>
      </c>
      <c r="D21845" t="s">
        <v>1274</v>
      </c>
      <c r="E21845" t="s">
        <v>30</v>
      </c>
      <c r="F21845">
        <v>14425</v>
      </c>
      <c r="G21845">
        <v>7976</v>
      </c>
      <c r="H21845">
        <v>0.55292894280762561</v>
      </c>
      <c r="I21845" t="str">
        <f>VLOOKUP($B21845&amp;$E21845,'Employee List'!$A:$E,5,0)</f>
        <v>E-1409</v>
      </c>
    </row>
    <row r="21846" spans="1:9" x14ac:dyDescent="0.35">
      <c r="A21846" t="s">
        <v>1257</v>
      </c>
      <c r="B21846" t="s">
        <v>334</v>
      </c>
      <c r="C21846" t="s">
        <v>404</v>
      </c>
      <c r="D21846" t="s">
        <v>1274</v>
      </c>
      <c r="E21846" t="s">
        <v>31</v>
      </c>
      <c r="F21846">
        <v>13902</v>
      </c>
      <c r="G21846">
        <v>8902</v>
      </c>
      <c r="H21846">
        <v>0.64033951949359802</v>
      </c>
      <c r="I21846" t="str">
        <f>VLOOKUP($B21846&amp;$E21846,'Employee List'!$A:$E,5,0)</f>
        <v>E-1409</v>
      </c>
    </row>
    <row r="21847" spans="1:9" x14ac:dyDescent="0.35">
      <c r="A21847" t="s">
        <v>1257</v>
      </c>
      <c r="B21847" t="s">
        <v>334</v>
      </c>
      <c r="C21847" t="s">
        <v>404</v>
      </c>
      <c r="D21847" t="s">
        <v>1263</v>
      </c>
      <c r="E21847" t="s">
        <v>29</v>
      </c>
      <c r="F21847">
        <v>50452</v>
      </c>
      <c r="G21847">
        <v>101788</v>
      </c>
      <c r="H21847">
        <v>2.0175216046935702</v>
      </c>
      <c r="I21847" t="str">
        <f>VLOOKUP($B21847&amp;$E21847,'Employee List'!$A:$E,5,0)</f>
        <v>E-1409</v>
      </c>
    </row>
    <row r="21848" spans="1:9" x14ac:dyDescent="0.35">
      <c r="A21848" t="s">
        <v>1257</v>
      </c>
      <c r="B21848" t="s">
        <v>334</v>
      </c>
      <c r="C21848" t="s">
        <v>404</v>
      </c>
      <c r="D21848" t="s">
        <v>1263</v>
      </c>
      <c r="E21848" t="s">
        <v>30</v>
      </c>
      <c r="F21848">
        <v>50677</v>
      </c>
      <c r="G21848">
        <v>52740</v>
      </c>
      <c r="H21848">
        <v>1.0407088028099531</v>
      </c>
      <c r="I21848" t="str">
        <f>VLOOKUP($B21848&amp;$E21848,'Employee List'!$A:$E,5,0)</f>
        <v>E-1409</v>
      </c>
    </row>
    <row r="21849" spans="1:9" x14ac:dyDescent="0.35">
      <c r="A21849" t="s">
        <v>1257</v>
      </c>
      <c r="B21849" t="s">
        <v>334</v>
      </c>
      <c r="C21849" t="s">
        <v>404</v>
      </c>
      <c r="D21849" t="s">
        <v>1263</v>
      </c>
      <c r="E21849" t="s">
        <v>31</v>
      </c>
      <c r="F21849">
        <v>52611</v>
      </c>
      <c r="G21849">
        <v>92199</v>
      </c>
      <c r="H21849">
        <v>1.7524662142897873</v>
      </c>
      <c r="I21849" t="str">
        <f>VLOOKUP($B21849&amp;$E21849,'Employee List'!$A:$E,5,0)</f>
        <v>E-1409</v>
      </c>
    </row>
    <row r="21850" spans="1:9" x14ac:dyDescent="0.35">
      <c r="A21850" t="s">
        <v>1257</v>
      </c>
      <c r="B21850" t="s">
        <v>334</v>
      </c>
      <c r="C21850" t="s">
        <v>404</v>
      </c>
      <c r="D21850" t="s">
        <v>1264</v>
      </c>
      <c r="E21850" t="s">
        <v>29</v>
      </c>
      <c r="F21850">
        <v>23281</v>
      </c>
      <c r="G21850">
        <v>33515</v>
      </c>
      <c r="H21850">
        <v>1.4395859284395001</v>
      </c>
      <c r="I21850" t="str">
        <f>VLOOKUP($B21850&amp;$E21850,'Employee List'!$A:$E,5,0)</f>
        <v>E-1409</v>
      </c>
    </row>
    <row r="21851" spans="1:9" x14ac:dyDescent="0.35">
      <c r="A21851" t="s">
        <v>1257</v>
      </c>
      <c r="B21851" t="s">
        <v>334</v>
      </c>
      <c r="C21851" t="s">
        <v>404</v>
      </c>
      <c r="D21851" t="s">
        <v>1264</v>
      </c>
      <c r="E21851" t="s">
        <v>30</v>
      </c>
      <c r="F21851">
        <v>24109</v>
      </c>
      <c r="G21851">
        <v>25215</v>
      </c>
      <c r="H21851">
        <v>1.0458749844456428</v>
      </c>
      <c r="I21851" t="str">
        <f>VLOOKUP($B21851&amp;$E21851,'Employee List'!$A:$E,5,0)</f>
        <v>E-1409</v>
      </c>
    </row>
    <row r="21852" spans="1:9" x14ac:dyDescent="0.35">
      <c r="A21852" t="s">
        <v>1257</v>
      </c>
      <c r="B21852" t="s">
        <v>334</v>
      </c>
      <c r="C21852" t="s">
        <v>404</v>
      </c>
      <c r="D21852" t="s">
        <v>1264</v>
      </c>
      <c r="E21852" t="s">
        <v>31</v>
      </c>
      <c r="F21852">
        <v>25505</v>
      </c>
      <c r="G21852">
        <v>9553</v>
      </c>
      <c r="H21852">
        <v>0.37455400901783964</v>
      </c>
      <c r="I21852" t="str">
        <f>VLOOKUP($B21852&amp;$E21852,'Employee List'!$A:$E,5,0)</f>
        <v>E-1409</v>
      </c>
    </row>
    <row r="21853" spans="1:9" x14ac:dyDescent="0.35">
      <c r="A21853" t="s">
        <v>1257</v>
      </c>
      <c r="B21853" t="s">
        <v>334</v>
      </c>
      <c r="C21853" t="s">
        <v>404</v>
      </c>
      <c r="D21853" t="s">
        <v>1265</v>
      </c>
      <c r="E21853" t="s">
        <v>29</v>
      </c>
      <c r="F21853">
        <v>4074</v>
      </c>
      <c r="G21853">
        <v>2273</v>
      </c>
      <c r="H21853">
        <v>0.5579283259695631</v>
      </c>
      <c r="I21853" t="str">
        <f>VLOOKUP($B21853&amp;$E21853,'Employee List'!$A:$E,5,0)</f>
        <v>E-1409</v>
      </c>
    </row>
    <row r="21854" spans="1:9" x14ac:dyDescent="0.35">
      <c r="A21854" t="s">
        <v>1257</v>
      </c>
      <c r="B21854" t="s">
        <v>334</v>
      </c>
      <c r="C21854" t="s">
        <v>404</v>
      </c>
      <c r="D21854" t="s">
        <v>1265</v>
      </c>
      <c r="E21854" t="s">
        <v>30</v>
      </c>
      <c r="F21854">
        <v>2107</v>
      </c>
      <c r="G21854">
        <v>5512</v>
      </c>
      <c r="H21854">
        <v>2.6160417655434265</v>
      </c>
      <c r="I21854" t="str">
        <f>VLOOKUP($B21854&amp;$E21854,'Employee List'!$A:$E,5,0)</f>
        <v>E-1409</v>
      </c>
    </row>
    <row r="21855" spans="1:9" x14ac:dyDescent="0.35">
      <c r="A21855" t="s">
        <v>1257</v>
      </c>
      <c r="B21855" t="s">
        <v>334</v>
      </c>
      <c r="C21855" t="s">
        <v>404</v>
      </c>
      <c r="D21855" t="s">
        <v>1265</v>
      </c>
      <c r="E21855" t="s">
        <v>31</v>
      </c>
      <c r="F21855">
        <v>4142</v>
      </c>
      <c r="G21855">
        <v>2986</v>
      </c>
      <c r="H21855">
        <v>0.72090777402221151</v>
      </c>
      <c r="I21855" t="str">
        <f>VLOOKUP($B21855&amp;$E21855,'Employee List'!$A:$E,5,0)</f>
        <v>E-1409</v>
      </c>
    </row>
    <row r="21856" spans="1:9" x14ac:dyDescent="0.35">
      <c r="A21856" t="s">
        <v>1257</v>
      </c>
      <c r="B21856" t="s">
        <v>334</v>
      </c>
      <c r="C21856" t="s">
        <v>404</v>
      </c>
      <c r="D21856" t="s">
        <v>1260</v>
      </c>
      <c r="E21856" t="s">
        <v>29</v>
      </c>
      <c r="F21856">
        <v>34072</v>
      </c>
      <c r="G21856">
        <v>14523</v>
      </c>
      <c r="H21856">
        <v>0.42624442357360881</v>
      </c>
      <c r="I21856" t="str">
        <f>VLOOKUP($B21856&amp;$E21856,'Employee List'!$A:$E,5,0)</f>
        <v>E-1409</v>
      </c>
    </row>
    <row r="21857" spans="1:9" x14ac:dyDescent="0.35">
      <c r="A21857" t="s">
        <v>1257</v>
      </c>
      <c r="B21857" t="s">
        <v>334</v>
      </c>
      <c r="C21857" t="s">
        <v>404</v>
      </c>
      <c r="D21857" t="s">
        <v>1260</v>
      </c>
      <c r="E21857" t="s">
        <v>30</v>
      </c>
      <c r="F21857">
        <v>35884</v>
      </c>
      <c r="G21857">
        <v>26978</v>
      </c>
      <c r="H21857">
        <v>0.75181139226396165</v>
      </c>
      <c r="I21857" t="str">
        <f>VLOOKUP($B21857&amp;$E21857,'Employee List'!$A:$E,5,0)</f>
        <v>E-1409</v>
      </c>
    </row>
    <row r="21858" spans="1:9" x14ac:dyDescent="0.35">
      <c r="A21858" t="s">
        <v>1257</v>
      </c>
      <c r="B21858" t="s">
        <v>334</v>
      </c>
      <c r="C21858" t="s">
        <v>404</v>
      </c>
      <c r="D21858" t="s">
        <v>1260</v>
      </c>
      <c r="E21858" t="s">
        <v>31</v>
      </c>
      <c r="F21858">
        <v>38177</v>
      </c>
      <c r="G21858">
        <v>39611</v>
      </c>
      <c r="H21858">
        <v>1.0375618828090212</v>
      </c>
      <c r="I21858" t="str">
        <f>VLOOKUP($B21858&amp;$E21858,'Employee List'!$A:$E,5,0)</f>
        <v>E-1409</v>
      </c>
    </row>
    <row r="21859" spans="1:9" x14ac:dyDescent="0.35">
      <c r="A21859" t="s">
        <v>1257</v>
      </c>
      <c r="B21859" t="s">
        <v>334</v>
      </c>
      <c r="C21859" t="s">
        <v>404</v>
      </c>
      <c r="D21859" t="s">
        <v>1261</v>
      </c>
      <c r="E21859" t="s">
        <v>29</v>
      </c>
      <c r="F21859">
        <v>55379</v>
      </c>
      <c r="G21859">
        <v>42304</v>
      </c>
      <c r="H21859">
        <v>0.76389967316130658</v>
      </c>
      <c r="I21859" t="str">
        <f>VLOOKUP($B21859&amp;$E21859,'Employee List'!$A:$E,5,0)</f>
        <v>E-1409</v>
      </c>
    </row>
    <row r="21860" spans="1:9" x14ac:dyDescent="0.35">
      <c r="A21860" t="s">
        <v>1257</v>
      </c>
      <c r="B21860" t="s">
        <v>334</v>
      </c>
      <c r="C21860" t="s">
        <v>404</v>
      </c>
      <c r="D21860" t="s">
        <v>1261</v>
      </c>
      <c r="E21860" t="s">
        <v>30</v>
      </c>
      <c r="F21860">
        <v>57744</v>
      </c>
      <c r="G21860">
        <v>34851</v>
      </c>
      <c r="H21860">
        <v>0.60354322527015791</v>
      </c>
      <c r="I21860" t="str">
        <f>VLOOKUP($B21860&amp;$E21860,'Employee List'!$A:$E,5,0)</f>
        <v>E-1409</v>
      </c>
    </row>
    <row r="21861" spans="1:9" x14ac:dyDescent="0.35">
      <c r="A21861" t="s">
        <v>1257</v>
      </c>
      <c r="B21861" t="s">
        <v>334</v>
      </c>
      <c r="C21861" t="s">
        <v>404</v>
      </c>
      <c r="D21861" t="s">
        <v>1261</v>
      </c>
      <c r="E21861" t="s">
        <v>31</v>
      </c>
      <c r="F21861">
        <v>55551</v>
      </c>
      <c r="G21861">
        <v>36466</v>
      </c>
      <c r="H21861">
        <v>0.65644182822991481</v>
      </c>
      <c r="I21861" t="str">
        <f>VLOOKUP($B21861&amp;$E21861,'Employee List'!$A:$E,5,0)</f>
        <v>E-1409</v>
      </c>
    </row>
    <row r="21862" spans="1:9" x14ac:dyDescent="0.35">
      <c r="A21862" t="s">
        <v>1257</v>
      </c>
      <c r="B21862" t="s">
        <v>334</v>
      </c>
      <c r="C21862" t="s">
        <v>404</v>
      </c>
      <c r="D21862" t="s">
        <v>1266</v>
      </c>
      <c r="E21862" t="s">
        <v>29</v>
      </c>
      <c r="F21862">
        <v>30179</v>
      </c>
      <c r="G21862">
        <v>19460</v>
      </c>
      <c r="H21862">
        <v>0.64481924517048284</v>
      </c>
      <c r="I21862" t="str">
        <f>VLOOKUP($B21862&amp;$E21862,'Employee List'!$A:$E,5,0)</f>
        <v>E-1409</v>
      </c>
    </row>
    <row r="21863" spans="1:9" x14ac:dyDescent="0.35">
      <c r="A21863" t="s">
        <v>1257</v>
      </c>
      <c r="B21863" t="s">
        <v>334</v>
      </c>
      <c r="C21863" t="s">
        <v>404</v>
      </c>
      <c r="D21863" t="s">
        <v>1266</v>
      </c>
      <c r="E21863" t="s">
        <v>30</v>
      </c>
      <c r="F21863">
        <v>32021</v>
      </c>
      <c r="G21863">
        <v>17008</v>
      </c>
      <c r="H21863">
        <v>0.53115143187283342</v>
      </c>
      <c r="I21863" t="str">
        <f>VLOOKUP($B21863&amp;$E21863,'Employee List'!$A:$E,5,0)</f>
        <v>E-1409</v>
      </c>
    </row>
    <row r="21864" spans="1:9" x14ac:dyDescent="0.35">
      <c r="A21864" t="s">
        <v>1257</v>
      </c>
      <c r="B21864" t="s">
        <v>334</v>
      </c>
      <c r="C21864" t="s">
        <v>404</v>
      </c>
      <c r="D21864" t="s">
        <v>1266</v>
      </c>
      <c r="E21864" t="s">
        <v>31</v>
      </c>
      <c r="F21864">
        <v>31804</v>
      </c>
      <c r="G21864">
        <v>14195</v>
      </c>
      <c r="H21864">
        <v>0.44632750597409132</v>
      </c>
      <c r="I21864" t="str">
        <f>VLOOKUP($B21864&amp;$E21864,'Employee List'!$A:$E,5,0)</f>
        <v>E-1409</v>
      </c>
    </row>
    <row r="21865" spans="1:9" x14ac:dyDescent="0.35">
      <c r="A21865" t="s">
        <v>1257</v>
      </c>
      <c r="B21865" t="s">
        <v>334</v>
      </c>
      <c r="C21865" t="s">
        <v>404</v>
      </c>
      <c r="D21865" t="s">
        <v>1267</v>
      </c>
      <c r="E21865" t="s">
        <v>29</v>
      </c>
      <c r="F21865">
        <v>16936</v>
      </c>
      <c r="G21865">
        <v>14816</v>
      </c>
      <c r="H21865">
        <v>0.87482286254133212</v>
      </c>
      <c r="I21865" t="str">
        <f>VLOOKUP($B21865&amp;$E21865,'Employee List'!$A:$E,5,0)</f>
        <v>E-1409</v>
      </c>
    </row>
    <row r="21866" spans="1:9" x14ac:dyDescent="0.35">
      <c r="A21866" t="s">
        <v>1257</v>
      </c>
      <c r="B21866" t="s">
        <v>334</v>
      </c>
      <c r="C21866" t="s">
        <v>404</v>
      </c>
      <c r="D21866" t="s">
        <v>1267</v>
      </c>
      <c r="E21866" t="s">
        <v>30</v>
      </c>
      <c r="F21866">
        <v>17020</v>
      </c>
      <c r="G21866">
        <v>14241</v>
      </c>
      <c r="H21866">
        <v>0.83672150411280843</v>
      </c>
      <c r="I21866" t="str">
        <f>VLOOKUP($B21866&amp;$E21866,'Employee List'!$A:$E,5,0)</f>
        <v>E-1409</v>
      </c>
    </row>
    <row r="21867" spans="1:9" x14ac:dyDescent="0.35">
      <c r="A21867" t="s">
        <v>1257</v>
      </c>
      <c r="B21867" t="s">
        <v>334</v>
      </c>
      <c r="C21867" t="s">
        <v>404</v>
      </c>
      <c r="D21867" t="s">
        <v>1267</v>
      </c>
      <c r="E21867" t="s">
        <v>31</v>
      </c>
      <c r="F21867">
        <v>17781</v>
      </c>
      <c r="G21867">
        <v>16576</v>
      </c>
      <c r="H21867">
        <v>0.93223103312524602</v>
      </c>
      <c r="I21867" t="str">
        <f>VLOOKUP($B21867&amp;$E21867,'Employee List'!$A:$E,5,0)</f>
        <v>E-1409</v>
      </c>
    </row>
    <row r="21868" spans="1:9" x14ac:dyDescent="0.35">
      <c r="A21868" t="s">
        <v>1257</v>
      </c>
      <c r="B21868" t="s">
        <v>334</v>
      </c>
      <c r="C21868" t="s">
        <v>404</v>
      </c>
      <c r="D21868" t="s">
        <v>1268</v>
      </c>
      <c r="E21868" t="s">
        <v>29</v>
      </c>
      <c r="F21868">
        <v>13347</v>
      </c>
      <c r="G21868">
        <v>5160</v>
      </c>
      <c r="H21868">
        <v>0.38660373117554508</v>
      </c>
      <c r="I21868" t="str">
        <f>VLOOKUP($B21868&amp;$E21868,'Employee List'!$A:$E,5,0)</f>
        <v>E-1409</v>
      </c>
    </row>
    <row r="21869" spans="1:9" x14ac:dyDescent="0.35">
      <c r="A21869" t="s">
        <v>1257</v>
      </c>
      <c r="B21869" t="s">
        <v>334</v>
      </c>
      <c r="C21869" t="s">
        <v>404</v>
      </c>
      <c r="D21869" t="s">
        <v>1268</v>
      </c>
      <c r="E21869" t="s">
        <v>30</v>
      </c>
      <c r="F21869">
        <v>11940</v>
      </c>
      <c r="G21869">
        <v>3379</v>
      </c>
      <c r="H21869">
        <v>0.28299832495812394</v>
      </c>
      <c r="I21869" t="str">
        <f>VLOOKUP($B21869&amp;$E21869,'Employee List'!$A:$E,5,0)</f>
        <v>E-1409</v>
      </c>
    </row>
    <row r="21870" spans="1:9" x14ac:dyDescent="0.35">
      <c r="A21870" t="s">
        <v>1257</v>
      </c>
      <c r="B21870" t="s">
        <v>334</v>
      </c>
      <c r="C21870" t="s">
        <v>404</v>
      </c>
      <c r="D21870" t="s">
        <v>1268</v>
      </c>
      <c r="E21870" t="s">
        <v>31</v>
      </c>
      <c r="F21870">
        <v>13141</v>
      </c>
      <c r="G21870">
        <v>7447</v>
      </c>
      <c r="H21870">
        <v>0.56669964234076553</v>
      </c>
      <c r="I21870" t="str">
        <f>VLOOKUP($B21870&amp;$E21870,'Employee List'!$A:$E,5,0)</f>
        <v>E-1409</v>
      </c>
    </row>
    <row r="21871" spans="1:9" x14ac:dyDescent="0.35">
      <c r="A21871" t="s">
        <v>1257</v>
      </c>
      <c r="B21871" t="s">
        <v>334</v>
      </c>
      <c r="C21871" t="s">
        <v>404</v>
      </c>
      <c r="D21871" t="s">
        <v>1269</v>
      </c>
      <c r="E21871" t="s">
        <v>29</v>
      </c>
      <c r="F21871">
        <v>2461</v>
      </c>
      <c r="G21871">
        <v>5606</v>
      </c>
      <c r="H21871">
        <v>2.2779357984559123</v>
      </c>
      <c r="I21871" t="str">
        <f>VLOOKUP($B21871&amp;$E21871,'Employee List'!$A:$E,5,0)</f>
        <v>E-1409</v>
      </c>
    </row>
    <row r="21872" spans="1:9" x14ac:dyDescent="0.35">
      <c r="A21872" t="s">
        <v>1257</v>
      </c>
      <c r="B21872" t="s">
        <v>334</v>
      </c>
      <c r="C21872" t="s">
        <v>404</v>
      </c>
      <c r="D21872" t="s">
        <v>1269</v>
      </c>
      <c r="E21872" t="s">
        <v>30</v>
      </c>
      <c r="F21872">
        <v>4353</v>
      </c>
      <c r="G21872">
        <v>5277</v>
      </c>
      <c r="H21872">
        <v>1.2122674017918678</v>
      </c>
      <c r="I21872" t="str">
        <f>VLOOKUP($B21872&amp;$E21872,'Employee List'!$A:$E,5,0)</f>
        <v>E-1409</v>
      </c>
    </row>
    <row r="21873" spans="1:9" x14ac:dyDescent="0.35">
      <c r="A21873" t="s">
        <v>1257</v>
      </c>
      <c r="B21873" t="s">
        <v>334</v>
      </c>
      <c r="C21873" t="s">
        <v>404</v>
      </c>
      <c r="D21873" t="s">
        <v>1269</v>
      </c>
      <c r="E21873" t="s">
        <v>31</v>
      </c>
      <c r="F21873">
        <v>2464</v>
      </c>
      <c r="G21873">
        <v>3440</v>
      </c>
      <c r="H21873">
        <v>1.3961038961038961</v>
      </c>
      <c r="I21873" t="str">
        <f>VLOOKUP($B21873&amp;$E21873,'Employee List'!$A:$E,5,0)</f>
        <v>E-1409</v>
      </c>
    </row>
    <row r="21874" spans="1:9" x14ac:dyDescent="0.35">
      <c r="A21874" t="s">
        <v>1257</v>
      </c>
      <c r="B21874" t="s">
        <v>334</v>
      </c>
      <c r="C21874" t="s">
        <v>404</v>
      </c>
      <c r="D21874" t="s">
        <v>1270</v>
      </c>
      <c r="E21874" t="s">
        <v>29</v>
      </c>
      <c r="F21874">
        <v>6427</v>
      </c>
      <c r="G21874">
        <v>2739</v>
      </c>
      <c r="H21874">
        <v>0.42617084176131942</v>
      </c>
      <c r="I21874" t="str">
        <f>VLOOKUP($B21874&amp;$E21874,'Employee List'!$A:$E,5,0)</f>
        <v>E-1409</v>
      </c>
    </row>
    <row r="21875" spans="1:9" x14ac:dyDescent="0.35">
      <c r="A21875" t="s">
        <v>1257</v>
      </c>
      <c r="B21875" t="s">
        <v>334</v>
      </c>
      <c r="C21875" t="s">
        <v>404</v>
      </c>
      <c r="D21875" t="s">
        <v>1270</v>
      </c>
      <c r="E21875" t="s">
        <v>30</v>
      </c>
      <c r="F21875">
        <v>7593</v>
      </c>
      <c r="G21875">
        <v>3936</v>
      </c>
      <c r="H21875">
        <v>0.51837218490715131</v>
      </c>
      <c r="I21875" t="str">
        <f>VLOOKUP($B21875&amp;$E21875,'Employee List'!$A:$E,5,0)</f>
        <v>E-1409</v>
      </c>
    </row>
    <row r="21876" spans="1:9" x14ac:dyDescent="0.35">
      <c r="A21876" t="s">
        <v>1257</v>
      </c>
      <c r="B21876" t="s">
        <v>334</v>
      </c>
      <c r="C21876" t="s">
        <v>404</v>
      </c>
      <c r="D21876" t="s">
        <v>1270</v>
      </c>
      <c r="E21876" t="s">
        <v>31</v>
      </c>
      <c r="F21876">
        <v>7460</v>
      </c>
      <c r="G21876">
        <v>3515</v>
      </c>
      <c r="H21876">
        <v>0.47117962466487934</v>
      </c>
      <c r="I21876" t="str">
        <f>VLOOKUP($B21876&amp;$E21876,'Employee List'!$A:$E,5,0)</f>
        <v>E-1409</v>
      </c>
    </row>
    <row r="21877" spans="1:9" x14ac:dyDescent="0.35">
      <c r="A21877" t="s">
        <v>1257</v>
      </c>
      <c r="B21877" t="s">
        <v>334</v>
      </c>
      <c r="C21877" t="s">
        <v>404</v>
      </c>
      <c r="D21877" t="s">
        <v>1271</v>
      </c>
      <c r="E21877" t="s">
        <v>29</v>
      </c>
      <c r="F21877">
        <v>14272</v>
      </c>
      <c r="G21877">
        <v>8613</v>
      </c>
      <c r="H21877">
        <v>0.60348934977578472</v>
      </c>
      <c r="I21877" t="str">
        <f>VLOOKUP($B21877&amp;$E21877,'Employee List'!$A:$E,5,0)</f>
        <v>E-1409</v>
      </c>
    </row>
    <row r="21878" spans="1:9" x14ac:dyDescent="0.35">
      <c r="A21878" t="s">
        <v>1257</v>
      </c>
      <c r="B21878" t="s">
        <v>334</v>
      </c>
      <c r="C21878" t="s">
        <v>404</v>
      </c>
      <c r="D21878" t="s">
        <v>1271</v>
      </c>
      <c r="E21878" t="s">
        <v>30</v>
      </c>
      <c r="F21878">
        <v>14145</v>
      </c>
      <c r="G21878">
        <v>13397</v>
      </c>
      <c r="H21878">
        <v>0.9471191233651467</v>
      </c>
      <c r="I21878" t="str">
        <f>VLOOKUP($B21878&amp;$E21878,'Employee List'!$A:$E,5,0)</f>
        <v>E-1409</v>
      </c>
    </row>
    <row r="21879" spans="1:9" x14ac:dyDescent="0.35">
      <c r="A21879" t="s">
        <v>1257</v>
      </c>
      <c r="B21879" t="s">
        <v>334</v>
      </c>
      <c r="C21879" t="s">
        <v>404</v>
      </c>
      <c r="D21879" t="s">
        <v>1271</v>
      </c>
      <c r="E21879" t="s">
        <v>31</v>
      </c>
      <c r="F21879">
        <v>17168</v>
      </c>
      <c r="G21879">
        <v>10443</v>
      </c>
      <c r="H21879">
        <v>0.60828285181733455</v>
      </c>
      <c r="I21879" t="str">
        <f>VLOOKUP($B21879&amp;$E21879,'Employee List'!$A:$E,5,0)</f>
        <v>E-1409</v>
      </c>
    </row>
    <row r="21880" spans="1:9" x14ac:dyDescent="0.35">
      <c r="A21880" t="s">
        <v>1257</v>
      </c>
      <c r="B21880" t="s">
        <v>334</v>
      </c>
      <c r="C21880" t="s">
        <v>404</v>
      </c>
      <c r="D21880" t="s">
        <v>1258</v>
      </c>
      <c r="E21880" t="s">
        <v>29</v>
      </c>
      <c r="F21880">
        <v>81347</v>
      </c>
      <c r="G21880">
        <v>57349</v>
      </c>
      <c r="H21880">
        <v>0.70499219393462575</v>
      </c>
      <c r="I21880" t="str">
        <f>VLOOKUP($B21880&amp;$E21880,'Employee List'!$A:$E,5,0)</f>
        <v>E-1409</v>
      </c>
    </row>
    <row r="21881" spans="1:9" x14ac:dyDescent="0.35">
      <c r="A21881" t="s">
        <v>1257</v>
      </c>
      <c r="B21881" t="s">
        <v>334</v>
      </c>
      <c r="C21881" t="s">
        <v>404</v>
      </c>
      <c r="D21881" t="s">
        <v>1258</v>
      </c>
      <c r="E21881" t="s">
        <v>30</v>
      </c>
      <c r="F21881">
        <v>80965</v>
      </c>
      <c r="G21881">
        <v>56742</v>
      </c>
      <c r="H21881">
        <v>0.70082134255542516</v>
      </c>
      <c r="I21881" t="str">
        <f>VLOOKUP($B21881&amp;$E21881,'Employee List'!$A:$E,5,0)</f>
        <v>E-1409</v>
      </c>
    </row>
    <row r="21882" spans="1:9" x14ac:dyDescent="0.35">
      <c r="A21882" t="s">
        <v>1257</v>
      </c>
      <c r="B21882" t="s">
        <v>334</v>
      </c>
      <c r="C21882" t="s">
        <v>404</v>
      </c>
      <c r="D21882" t="s">
        <v>1258</v>
      </c>
      <c r="E21882" t="s">
        <v>31</v>
      </c>
      <c r="F21882">
        <v>74672</v>
      </c>
      <c r="G21882">
        <v>47852</v>
      </c>
      <c r="H21882">
        <v>0.64082922648382257</v>
      </c>
      <c r="I21882" t="str">
        <f>VLOOKUP($B21882&amp;$E21882,'Employee List'!$A:$E,5,0)</f>
        <v>E-1409</v>
      </c>
    </row>
    <row r="21883" spans="1:9" x14ac:dyDescent="0.35">
      <c r="A21883" t="s">
        <v>1257</v>
      </c>
      <c r="B21883" t="s">
        <v>334</v>
      </c>
      <c r="C21883" t="s">
        <v>404</v>
      </c>
      <c r="D21883" t="s">
        <v>1272</v>
      </c>
      <c r="E21883" t="s">
        <v>29</v>
      </c>
      <c r="F21883">
        <v>12898</v>
      </c>
      <c r="G21883">
        <v>4158</v>
      </c>
      <c r="H21883">
        <v>0.32237556210265156</v>
      </c>
      <c r="I21883" t="str">
        <f>VLOOKUP($B21883&amp;$E21883,'Employee List'!$A:$E,5,0)</f>
        <v>E-1409</v>
      </c>
    </row>
    <row r="21884" spans="1:9" x14ac:dyDescent="0.35">
      <c r="A21884" t="s">
        <v>1257</v>
      </c>
      <c r="B21884" t="s">
        <v>334</v>
      </c>
      <c r="C21884" t="s">
        <v>404</v>
      </c>
      <c r="D21884" t="s">
        <v>1272</v>
      </c>
      <c r="E21884" t="s">
        <v>30</v>
      </c>
      <c r="F21884">
        <v>11913</v>
      </c>
      <c r="G21884">
        <v>6478</v>
      </c>
      <c r="H21884">
        <v>0.5437757072106103</v>
      </c>
      <c r="I21884" t="str">
        <f>VLOOKUP($B21884&amp;$E21884,'Employee List'!$A:$E,5,0)</f>
        <v>E-1409</v>
      </c>
    </row>
    <row r="21885" spans="1:9" x14ac:dyDescent="0.35">
      <c r="A21885" t="s">
        <v>1257</v>
      </c>
      <c r="B21885" t="s">
        <v>334</v>
      </c>
      <c r="C21885" t="s">
        <v>404</v>
      </c>
      <c r="D21885" t="s">
        <v>1272</v>
      </c>
      <c r="E21885" t="s">
        <v>31</v>
      </c>
      <c r="F21885">
        <v>12129</v>
      </c>
      <c r="G21885">
        <v>7119</v>
      </c>
      <c r="H21885">
        <v>0.58694039079891169</v>
      </c>
      <c r="I21885" t="str">
        <f>VLOOKUP($B21885&amp;$E21885,'Employee List'!$A:$E,5,0)</f>
        <v>E-1409</v>
      </c>
    </row>
    <row r="21886" spans="1:9" x14ac:dyDescent="0.35">
      <c r="A21886" t="s">
        <v>1257</v>
      </c>
      <c r="B21886" t="s">
        <v>334</v>
      </c>
      <c r="C21886" t="s">
        <v>404</v>
      </c>
      <c r="D21886" t="s">
        <v>1259</v>
      </c>
      <c r="E21886" t="s">
        <v>29</v>
      </c>
      <c r="F21886">
        <v>11771</v>
      </c>
      <c r="G21886">
        <v>11800</v>
      </c>
      <c r="H21886">
        <v>1.0024636819301673</v>
      </c>
      <c r="I21886" t="str">
        <f>VLOOKUP($B21886&amp;$E21886,'Employee List'!$A:$E,5,0)</f>
        <v>E-1409</v>
      </c>
    </row>
    <row r="21887" spans="1:9" x14ac:dyDescent="0.35">
      <c r="A21887" t="s">
        <v>1257</v>
      </c>
      <c r="B21887" t="s">
        <v>334</v>
      </c>
      <c r="C21887" t="s">
        <v>404</v>
      </c>
      <c r="D21887" t="s">
        <v>1259</v>
      </c>
      <c r="E21887" t="s">
        <v>30</v>
      </c>
      <c r="F21887">
        <v>13226</v>
      </c>
      <c r="G21887">
        <v>11623</v>
      </c>
      <c r="H21887">
        <v>0.87879933464388327</v>
      </c>
      <c r="I21887" t="str">
        <f>VLOOKUP($B21887&amp;$E21887,'Employee List'!$A:$E,5,0)</f>
        <v>E-1409</v>
      </c>
    </row>
    <row r="21888" spans="1:9" x14ac:dyDescent="0.35">
      <c r="A21888" t="s">
        <v>1257</v>
      </c>
      <c r="B21888" t="s">
        <v>334</v>
      </c>
      <c r="C21888" t="s">
        <v>404</v>
      </c>
      <c r="D21888" t="s">
        <v>1259</v>
      </c>
      <c r="E21888" t="s">
        <v>31</v>
      </c>
      <c r="F21888">
        <v>12381</v>
      </c>
      <c r="G21888">
        <v>11252</v>
      </c>
      <c r="H21888">
        <v>0.90881188918504163</v>
      </c>
      <c r="I21888" t="str">
        <f>VLOOKUP($B21888&amp;$E21888,'Employee List'!$A:$E,5,0)</f>
        <v>E-1409</v>
      </c>
    </row>
    <row r="21889" spans="1:9" x14ac:dyDescent="0.35">
      <c r="A21889" t="s">
        <v>1257</v>
      </c>
      <c r="B21889" t="s">
        <v>334</v>
      </c>
      <c r="C21889" t="s">
        <v>404</v>
      </c>
      <c r="D21889" t="s">
        <v>1273</v>
      </c>
      <c r="E21889" t="s">
        <v>29</v>
      </c>
      <c r="F21889">
        <v>5360</v>
      </c>
      <c r="G21889">
        <v>4466</v>
      </c>
      <c r="H21889">
        <v>0.83320895522388061</v>
      </c>
      <c r="I21889" t="str">
        <f>VLOOKUP($B21889&amp;$E21889,'Employee List'!$A:$E,5,0)</f>
        <v>E-1409</v>
      </c>
    </row>
    <row r="21890" spans="1:9" x14ac:dyDescent="0.35">
      <c r="A21890" t="s">
        <v>1257</v>
      </c>
      <c r="B21890" t="s">
        <v>334</v>
      </c>
      <c r="C21890" t="s">
        <v>404</v>
      </c>
      <c r="D21890" t="s">
        <v>1273</v>
      </c>
      <c r="E21890" t="s">
        <v>30</v>
      </c>
      <c r="F21890">
        <v>6452</v>
      </c>
      <c r="G21890">
        <v>9226</v>
      </c>
      <c r="H21890">
        <v>1.4299442033477991</v>
      </c>
      <c r="I21890" t="str">
        <f>VLOOKUP($B21890&amp;$E21890,'Employee List'!$A:$E,5,0)</f>
        <v>E-1409</v>
      </c>
    </row>
    <row r="21891" spans="1:9" x14ac:dyDescent="0.35">
      <c r="A21891" t="s">
        <v>1257</v>
      </c>
      <c r="B21891" t="s">
        <v>334</v>
      </c>
      <c r="C21891" t="s">
        <v>404</v>
      </c>
      <c r="D21891" t="s">
        <v>1273</v>
      </c>
      <c r="E21891" t="s">
        <v>31</v>
      </c>
      <c r="F21891">
        <v>5827</v>
      </c>
      <c r="G21891">
        <v>4880</v>
      </c>
      <c r="H21891">
        <v>0.83748069332418051</v>
      </c>
      <c r="I21891" t="str">
        <f>VLOOKUP($B21891&amp;$E21891,'Employee List'!$A:$E,5,0)</f>
        <v>E-1409</v>
      </c>
    </row>
    <row r="21892" spans="1:9" x14ac:dyDescent="0.35">
      <c r="A21892" t="s">
        <v>1257</v>
      </c>
      <c r="B21892" t="s">
        <v>334</v>
      </c>
      <c r="C21892" t="s">
        <v>404</v>
      </c>
      <c r="D21892" t="s">
        <v>1275</v>
      </c>
      <c r="E21892" t="s">
        <v>29</v>
      </c>
      <c r="F21892">
        <v>22508</v>
      </c>
      <c r="G21892">
        <v>17238</v>
      </c>
      <c r="H21892">
        <v>0.76586102719033233</v>
      </c>
      <c r="I21892" t="str">
        <f>VLOOKUP($B21892&amp;$E21892,'Employee List'!$A:$E,5,0)</f>
        <v>E-1409</v>
      </c>
    </row>
    <row r="21893" spans="1:9" x14ac:dyDescent="0.35">
      <c r="A21893" t="s">
        <v>1257</v>
      </c>
      <c r="B21893" t="s">
        <v>334</v>
      </c>
      <c r="C21893" t="s">
        <v>404</v>
      </c>
      <c r="D21893" t="s">
        <v>1275</v>
      </c>
      <c r="E21893" t="s">
        <v>30</v>
      </c>
      <c r="F21893">
        <v>22035</v>
      </c>
      <c r="G21893">
        <v>26513</v>
      </c>
      <c r="H21893">
        <v>1.2032221465849784</v>
      </c>
      <c r="I21893" t="str">
        <f>VLOOKUP($B21893&amp;$E21893,'Employee List'!$A:$E,5,0)</f>
        <v>E-1409</v>
      </c>
    </row>
    <row r="21894" spans="1:9" x14ac:dyDescent="0.35">
      <c r="A21894" t="s">
        <v>1257</v>
      </c>
      <c r="B21894" t="s">
        <v>334</v>
      </c>
      <c r="C21894" t="s">
        <v>404</v>
      </c>
      <c r="D21894" t="s">
        <v>1275</v>
      </c>
      <c r="E21894" t="s">
        <v>31</v>
      </c>
      <c r="F21894">
        <v>19282</v>
      </c>
      <c r="G21894">
        <v>12076</v>
      </c>
      <c r="H21894">
        <v>0.62628358054143762</v>
      </c>
      <c r="I21894" t="str">
        <f>VLOOKUP($B21894&amp;$E21894,'Employee List'!$A:$E,5,0)</f>
        <v>E-1409</v>
      </c>
    </row>
    <row r="21895" spans="1:9" x14ac:dyDescent="0.35">
      <c r="A21895" t="s">
        <v>1257</v>
      </c>
      <c r="B21895" t="s">
        <v>334</v>
      </c>
      <c r="C21895" t="s">
        <v>404</v>
      </c>
      <c r="D21895" t="s">
        <v>1276</v>
      </c>
      <c r="E21895" t="s">
        <v>29</v>
      </c>
      <c r="F21895">
        <v>3757</v>
      </c>
      <c r="G21895">
        <v>4022</v>
      </c>
      <c r="H21895">
        <v>1.070535001330849</v>
      </c>
      <c r="I21895" t="str">
        <f>VLOOKUP($B21895&amp;$E21895,'Employee List'!$A:$E,5,0)</f>
        <v>E-1409</v>
      </c>
    </row>
    <row r="21896" spans="1:9" x14ac:dyDescent="0.35">
      <c r="A21896" t="s">
        <v>1257</v>
      </c>
      <c r="B21896" t="s">
        <v>334</v>
      </c>
      <c r="C21896" t="s">
        <v>404</v>
      </c>
      <c r="D21896" t="s">
        <v>1276</v>
      </c>
      <c r="E21896" t="s">
        <v>30</v>
      </c>
      <c r="F21896">
        <v>4123</v>
      </c>
      <c r="G21896">
        <v>4412</v>
      </c>
      <c r="H21896">
        <v>1.0700945913170021</v>
      </c>
      <c r="I21896" t="str">
        <f>VLOOKUP($B21896&amp;$E21896,'Employee List'!$A:$E,5,0)</f>
        <v>E-1409</v>
      </c>
    </row>
    <row r="21897" spans="1:9" x14ac:dyDescent="0.35">
      <c r="A21897" t="s">
        <v>1257</v>
      </c>
      <c r="B21897" t="s">
        <v>334</v>
      </c>
      <c r="C21897" t="s">
        <v>404</v>
      </c>
      <c r="D21897" t="s">
        <v>1276</v>
      </c>
      <c r="E21897" t="s">
        <v>31</v>
      </c>
      <c r="F21897">
        <v>4180</v>
      </c>
      <c r="G21897">
        <v>5942</v>
      </c>
      <c r="H21897">
        <v>1.421531100478469</v>
      </c>
      <c r="I21897" t="str">
        <f>VLOOKUP($B21897&amp;$E21897,'Employee List'!$A:$E,5,0)</f>
        <v>E-1409</v>
      </c>
    </row>
    <row r="21898" spans="1:9" x14ac:dyDescent="0.35">
      <c r="A21898" t="s">
        <v>1257</v>
      </c>
      <c r="B21898" t="s">
        <v>334</v>
      </c>
      <c r="C21898" t="s">
        <v>404</v>
      </c>
      <c r="D21898" t="s">
        <v>1277</v>
      </c>
      <c r="E21898" t="s">
        <v>29</v>
      </c>
      <c r="F21898">
        <v>7509</v>
      </c>
      <c r="G21898">
        <v>7157</v>
      </c>
      <c r="H21898">
        <v>0.95312291916367031</v>
      </c>
      <c r="I21898" t="str">
        <f>VLOOKUP($B21898&amp;$E21898,'Employee List'!$A:$E,5,0)</f>
        <v>E-1409</v>
      </c>
    </row>
    <row r="21899" spans="1:9" x14ac:dyDescent="0.35">
      <c r="A21899" t="s">
        <v>1257</v>
      </c>
      <c r="B21899" t="s">
        <v>334</v>
      </c>
      <c r="C21899" t="s">
        <v>404</v>
      </c>
      <c r="D21899" t="s">
        <v>1277</v>
      </c>
      <c r="E21899" t="s">
        <v>30</v>
      </c>
      <c r="F21899">
        <v>5762</v>
      </c>
      <c r="G21899">
        <v>4353</v>
      </c>
      <c r="H21899">
        <v>0.75546685178757378</v>
      </c>
      <c r="I21899" t="str">
        <f>VLOOKUP($B21899&amp;$E21899,'Employee List'!$A:$E,5,0)</f>
        <v>E-1409</v>
      </c>
    </row>
    <row r="21900" spans="1:9" x14ac:dyDescent="0.35">
      <c r="A21900" t="s">
        <v>1257</v>
      </c>
      <c r="B21900" t="s">
        <v>334</v>
      </c>
      <c r="C21900" t="s">
        <v>404</v>
      </c>
      <c r="D21900" t="s">
        <v>1277</v>
      </c>
      <c r="E21900" t="s">
        <v>31</v>
      </c>
      <c r="F21900">
        <v>5079</v>
      </c>
      <c r="G21900">
        <v>6745</v>
      </c>
      <c r="H21900">
        <v>1.3280173262453239</v>
      </c>
      <c r="I21900" t="str">
        <f>VLOOKUP($B21900&amp;$E21900,'Employee List'!$A:$E,5,0)</f>
        <v>E-1409</v>
      </c>
    </row>
    <row r="21901" spans="1:9" x14ac:dyDescent="0.35">
      <c r="A21901" t="s">
        <v>1257</v>
      </c>
      <c r="B21901" t="s">
        <v>334</v>
      </c>
      <c r="C21901" t="s">
        <v>404</v>
      </c>
      <c r="D21901" t="s">
        <v>1278</v>
      </c>
      <c r="E21901" t="s">
        <v>29</v>
      </c>
      <c r="F21901">
        <v>4344</v>
      </c>
      <c r="G21901">
        <v>2182</v>
      </c>
      <c r="H21901">
        <v>0.50230202578268879</v>
      </c>
      <c r="I21901" t="str">
        <f>VLOOKUP($B21901&amp;$E21901,'Employee List'!$A:$E,5,0)</f>
        <v>E-1409</v>
      </c>
    </row>
    <row r="21902" spans="1:9" x14ac:dyDescent="0.35">
      <c r="A21902" t="s">
        <v>1257</v>
      </c>
      <c r="B21902" t="s">
        <v>334</v>
      </c>
      <c r="C21902" t="s">
        <v>404</v>
      </c>
      <c r="D21902" t="s">
        <v>1278</v>
      </c>
      <c r="E21902" t="s">
        <v>30</v>
      </c>
      <c r="F21902">
        <v>3397</v>
      </c>
      <c r="G21902">
        <v>3749</v>
      </c>
      <c r="H21902">
        <v>1.1036208419193405</v>
      </c>
      <c r="I21902" t="str">
        <f>VLOOKUP($B21902&amp;$E21902,'Employee List'!$A:$E,5,0)</f>
        <v>E-1409</v>
      </c>
    </row>
    <row r="21903" spans="1:9" x14ac:dyDescent="0.35">
      <c r="A21903" t="s">
        <v>1257</v>
      </c>
      <c r="B21903" t="s">
        <v>334</v>
      </c>
      <c r="C21903" t="s">
        <v>404</v>
      </c>
      <c r="D21903" t="s">
        <v>1278</v>
      </c>
      <c r="E21903" t="s">
        <v>31</v>
      </c>
      <c r="F21903">
        <v>4934</v>
      </c>
      <c r="G21903">
        <v>2258</v>
      </c>
      <c r="H21903">
        <v>0.45764085934333198</v>
      </c>
      <c r="I21903" t="str">
        <f>VLOOKUP($B21903&amp;$E21903,'Employee List'!$A:$E,5,0)</f>
        <v>E-1409</v>
      </c>
    </row>
    <row r="21904" spans="1:9" x14ac:dyDescent="0.35">
      <c r="A21904" t="s">
        <v>1257</v>
      </c>
      <c r="B21904" t="s">
        <v>334</v>
      </c>
      <c r="C21904" t="s">
        <v>404</v>
      </c>
      <c r="D21904" t="s">
        <v>1279</v>
      </c>
      <c r="E21904" t="s">
        <v>29</v>
      </c>
      <c r="F21904">
        <v>3999</v>
      </c>
      <c r="G21904">
        <v>6852</v>
      </c>
      <c r="H21904">
        <v>1.7134283570892723</v>
      </c>
      <c r="I21904" t="str">
        <f>VLOOKUP($B21904&amp;$E21904,'Employee List'!$A:$E,5,0)</f>
        <v>E-1409</v>
      </c>
    </row>
    <row r="21905" spans="1:9" x14ac:dyDescent="0.35">
      <c r="A21905" t="s">
        <v>1257</v>
      </c>
      <c r="B21905" t="s">
        <v>334</v>
      </c>
      <c r="C21905" t="s">
        <v>404</v>
      </c>
      <c r="D21905" t="s">
        <v>1279</v>
      </c>
      <c r="E21905" t="s">
        <v>30</v>
      </c>
      <c r="F21905">
        <v>3834</v>
      </c>
      <c r="G21905">
        <v>1394</v>
      </c>
      <c r="H21905">
        <v>0.3635889410537298</v>
      </c>
      <c r="I21905" t="str">
        <f>VLOOKUP($B21905&amp;$E21905,'Employee List'!$A:$E,5,0)</f>
        <v>E-1409</v>
      </c>
    </row>
    <row r="21906" spans="1:9" x14ac:dyDescent="0.35">
      <c r="A21906" t="s">
        <v>1257</v>
      </c>
      <c r="B21906" t="s">
        <v>334</v>
      </c>
      <c r="C21906" t="s">
        <v>404</v>
      </c>
      <c r="D21906" t="s">
        <v>1279</v>
      </c>
      <c r="E21906" t="s">
        <v>31</v>
      </c>
      <c r="F21906">
        <v>5451</v>
      </c>
      <c r="G21906">
        <v>1531</v>
      </c>
      <c r="H21906">
        <v>0.28086589616584112</v>
      </c>
      <c r="I21906" t="str">
        <f>VLOOKUP($B21906&amp;$E21906,'Employee List'!$A:$E,5,0)</f>
        <v>E-1409</v>
      </c>
    </row>
    <row r="21907" spans="1:9" x14ac:dyDescent="0.35">
      <c r="A21907" t="s">
        <v>1257</v>
      </c>
      <c r="B21907" t="s">
        <v>334</v>
      </c>
      <c r="C21907" t="s">
        <v>404</v>
      </c>
      <c r="D21907" t="s">
        <v>1280</v>
      </c>
      <c r="E21907" t="s">
        <v>29</v>
      </c>
      <c r="F21907">
        <v>9759</v>
      </c>
      <c r="G21907">
        <v>3822</v>
      </c>
      <c r="H21907">
        <v>0.3916384875499539</v>
      </c>
      <c r="I21907" t="str">
        <f>VLOOKUP($B21907&amp;$E21907,'Employee List'!$A:$E,5,0)</f>
        <v>E-1409</v>
      </c>
    </row>
    <row r="21908" spans="1:9" x14ac:dyDescent="0.35">
      <c r="A21908" t="s">
        <v>1257</v>
      </c>
      <c r="B21908" t="s">
        <v>334</v>
      </c>
      <c r="C21908" t="s">
        <v>404</v>
      </c>
      <c r="D21908" t="s">
        <v>1280</v>
      </c>
      <c r="E21908" t="s">
        <v>30</v>
      </c>
      <c r="F21908">
        <v>11365</v>
      </c>
      <c r="G21908">
        <v>3481</v>
      </c>
      <c r="H21908">
        <v>0.30629124505059391</v>
      </c>
      <c r="I21908" t="str">
        <f>VLOOKUP($B21908&amp;$E21908,'Employee List'!$A:$E,5,0)</f>
        <v>E-1409</v>
      </c>
    </row>
    <row r="21909" spans="1:9" x14ac:dyDescent="0.35">
      <c r="A21909" t="s">
        <v>1257</v>
      </c>
      <c r="B21909" t="s">
        <v>334</v>
      </c>
      <c r="C21909" t="s">
        <v>404</v>
      </c>
      <c r="D21909" t="s">
        <v>1280</v>
      </c>
      <c r="E21909" t="s">
        <v>31</v>
      </c>
      <c r="F21909">
        <v>10363</v>
      </c>
      <c r="G21909">
        <v>8258</v>
      </c>
      <c r="H21909">
        <v>0.79687349223197912</v>
      </c>
      <c r="I21909" t="str">
        <f>VLOOKUP($B21909&amp;$E21909,'Employee List'!$A:$E,5,0)</f>
        <v>E-1409</v>
      </c>
    </row>
    <row r="21910" spans="1:9" x14ac:dyDescent="0.35">
      <c r="A21910" t="s">
        <v>1257</v>
      </c>
      <c r="B21910" t="s">
        <v>334</v>
      </c>
      <c r="C21910" t="s">
        <v>404</v>
      </c>
      <c r="D21910" t="s">
        <v>1262</v>
      </c>
      <c r="E21910" t="s">
        <v>29</v>
      </c>
      <c r="F21910">
        <v>24023</v>
      </c>
      <c r="G21910">
        <v>17173</v>
      </c>
      <c r="H21910">
        <v>0.71485659576239435</v>
      </c>
      <c r="I21910" t="str">
        <f>VLOOKUP($B21910&amp;$E21910,'Employee List'!$A:$E,5,0)</f>
        <v>E-1409</v>
      </c>
    </row>
    <row r="21911" spans="1:9" x14ac:dyDescent="0.35">
      <c r="A21911" t="s">
        <v>1257</v>
      </c>
      <c r="B21911" t="s">
        <v>334</v>
      </c>
      <c r="C21911" t="s">
        <v>404</v>
      </c>
      <c r="D21911" t="s">
        <v>1262</v>
      </c>
      <c r="E21911" t="s">
        <v>30</v>
      </c>
      <c r="F21911">
        <v>26827</v>
      </c>
      <c r="G21911">
        <v>22732</v>
      </c>
      <c r="H21911">
        <v>0.84735527640064112</v>
      </c>
      <c r="I21911" t="str">
        <f>VLOOKUP($B21911&amp;$E21911,'Employee List'!$A:$E,5,0)</f>
        <v>E-1409</v>
      </c>
    </row>
    <row r="21912" spans="1:9" x14ac:dyDescent="0.35">
      <c r="A21912" t="s">
        <v>1257</v>
      </c>
      <c r="B21912" t="s">
        <v>334</v>
      </c>
      <c r="C21912" t="s">
        <v>404</v>
      </c>
      <c r="D21912" t="s">
        <v>1262</v>
      </c>
      <c r="E21912" t="s">
        <v>31</v>
      </c>
      <c r="F21912">
        <v>25231</v>
      </c>
      <c r="G21912">
        <v>23365</v>
      </c>
      <c r="H21912">
        <v>0.92604335935951809</v>
      </c>
      <c r="I21912" t="str">
        <f>VLOOKUP($B21912&amp;$E21912,'Employee List'!$A:$E,5,0)</f>
        <v>E-1409</v>
      </c>
    </row>
    <row r="21913" spans="1:9" x14ac:dyDescent="0.35">
      <c r="A21913" t="s">
        <v>1257</v>
      </c>
      <c r="B21913" t="s">
        <v>334</v>
      </c>
      <c r="C21913" t="s">
        <v>404</v>
      </c>
      <c r="D21913" t="s">
        <v>1282</v>
      </c>
      <c r="E21913" t="s">
        <v>30</v>
      </c>
      <c r="F21913">
        <v>6646</v>
      </c>
      <c r="G21913">
        <v>6381</v>
      </c>
      <c r="H21913">
        <v>0.96012639181462534</v>
      </c>
      <c r="I21913" t="str">
        <f>VLOOKUP($B21913&amp;$E21913,'Employee List'!$A:$E,5,0)</f>
        <v>E-1409</v>
      </c>
    </row>
    <row r="21914" spans="1:9" x14ac:dyDescent="0.35">
      <c r="A21914" t="s">
        <v>1257</v>
      </c>
      <c r="B21914" t="s">
        <v>334</v>
      </c>
      <c r="C21914" t="s">
        <v>404</v>
      </c>
      <c r="D21914" t="s">
        <v>1282</v>
      </c>
      <c r="E21914" t="s">
        <v>31</v>
      </c>
      <c r="F21914">
        <v>5029</v>
      </c>
      <c r="G21914">
        <v>5411</v>
      </c>
      <c r="H21914">
        <v>1.0759594352754027</v>
      </c>
      <c r="I21914" t="str">
        <f>VLOOKUP($B21914&amp;$E21914,'Employee List'!$A:$E,5,0)</f>
        <v>E-1409</v>
      </c>
    </row>
    <row r="21915" spans="1:9" x14ac:dyDescent="0.35">
      <c r="A21915" t="s">
        <v>1257</v>
      </c>
      <c r="B21915" t="s">
        <v>334</v>
      </c>
      <c r="C21915" t="s">
        <v>404</v>
      </c>
      <c r="D21915" t="s">
        <v>1281</v>
      </c>
      <c r="E21915" t="s">
        <v>29</v>
      </c>
      <c r="F21915">
        <v>2151</v>
      </c>
      <c r="G21915">
        <v>1287</v>
      </c>
      <c r="H21915">
        <v>0.59832635983263593</v>
      </c>
      <c r="I21915" t="str">
        <f>VLOOKUP($B21915&amp;$E21915,'Employee List'!$A:$E,5,0)</f>
        <v>E-1409</v>
      </c>
    </row>
    <row r="21916" spans="1:9" x14ac:dyDescent="0.35">
      <c r="A21916" t="s">
        <v>1257</v>
      </c>
      <c r="B21916" t="s">
        <v>334</v>
      </c>
      <c r="C21916" t="s">
        <v>404</v>
      </c>
      <c r="D21916" t="s">
        <v>1281</v>
      </c>
      <c r="E21916" t="s">
        <v>30</v>
      </c>
      <c r="F21916">
        <v>3760</v>
      </c>
      <c r="G21916">
        <v>2716</v>
      </c>
      <c r="H21916">
        <v>0.72234042553191491</v>
      </c>
      <c r="I21916" t="str">
        <f>VLOOKUP($B21916&amp;$E21916,'Employee List'!$A:$E,5,0)</f>
        <v>E-1409</v>
      </c>
    </row>
    <row r="21917" spans="1:9" x14ac:dyDescent="0.35">
      <c r="A21917" t="s">
        <v>1257</v>
      </c>
      <c r="B21917" t="s">
        <v>334</v>
      </c>
      <c r="C21917" t="s">
        <v>404</v>
      </c>
      <c r="D21917" t="s">
        <v>1281</v>
      </c>
      <c r="E21917" t="s">
        <v>31</v>
      </c>
      <c r="F21917">
        <v>1034</v>
      </c>
      <c r="G21917">
        <v>2807</v>
      </c>
      <c r="H21917">
        <v>2.7147001934235977</v>
      </c>
      <c r="I21917" t="str">
        <f>VLOOKUP($B21917&amp;$E21917,'Employee List'!$A:$E,5,0)</f>
        <v>E-1409</v>
      </c>
    </row>
    <row r="21918" spans="1:9" x14ac:dyDescent="0.35">
      <c r="A21918" t="s">
        <v>1257</v>
      </c>
      <c r="B21918" t="s">
        <v>335</v>
      </c>
      <c r="C21918" t="s">
        <v>404</v>
      </c>
      <c r="D21918" t="s">
        <v>1274</v>
      </c>
      <c r="E21918" t="s">
        <v>29</v>
      </c>
      <c r="F21918">
        <v>13331</v>
      </c>
      <c r="G21918">
        <v>4733</v>
      </c>
      <c r="H21918">
        <v>0.35503713149801214</v>
      </c>
      <c r="I21918" t="str">
        <f>VLOOKUP($B21918&amp;$E21918,'Employee List'!$A:$E,5,0)</f>
        <v>E-1410</v>
      </c>
    </row>
    <row r="21919" spans="1:9" x14ac:dyDescent="0.35">
      <c r="A21919" t="s">
        <v>1257</v>
      </c>
      <c r="B21919" t="s">
        <v>335</v>
      </c>
      <c r="C21919" t="s">
        <v>404</v>
      </c>
      <c r="D21919" t="s">
        <v>1274</v>
      </c>
      <c r="E21919" t="s">
        <v>30</v>
      </c>
      <c r="F21919">
        <v>11435</v>
      </c>
      <c r="G21919">
        <v>4932</v>
      </c>
      <c r="H21919">
        <v>0.43130738959335374</v>
      </c>
      <c r="I21919" t="str">
        <f>VLOOKUP($B21919&amp;$E21919,'Employee List'!$A:$E,5,0)</f>
        <v>E-1410</v>
      </c>
    </row>
    <row r="21920" spans="1:9" x14ac:dyDescent="0.35">
      <c r="A21920" t="s">
        <v>1257</v>
      </c>
      <c r="B21920" t="s">
        <v>335</v>
      </c>
      <c r="C21920" t="s">
        <v>404</v>
      </c>
      <c r="D21920" t="s">
        <v>1274</v>
      </c>
      <c r="E21920" t="s">
        <v>31</v>
      </c>
      <c r="F21920">
        <v>12712</v>
      </c>
      <c r="G21920">
        <v>6134</v>
      </c>
      <c r="H21920">
        <v>0.48253618628067968</v>
      </c>
      <c r="I21920" t="str">
        <f>VLOOKUP($B21920&amp;$E21920,'Employee List'!$A:$E,5,0)</f>
        <v>E-1410</v>
      </c>
    </row>
    <row r="21921" spans="1:9" x14ac:dyDescent="0.35">
      <c r="A21921" t="s">
        <v>1257</v>
      </c>
      <c r="B21921" t="s">
        <v>335</v>
      </c>
      <c r="C21921" t="s">
        <v>404</v>
      </c>
      <c r="D21921" t="s">
        <v>1263</v>
      </c>
      <c r="E21921" t="s">
        <v>29</v>
      </c>
      <c r="F21921">
        <v>29101</v>
      </c>
      <c r="G21921">
        <v>43224</v>
      </c>
      <c r="H21921">
        <v>1.4853097831689632</v>
      </c>
      <c r="I21921" t="str">
        <f>VLOOKUP($B21921&amp;$E21921,'Employee List'!$A:$E,5,0)</f>
        <v>E-1410</v>
      </c>
    </row>
    <row r="21922" spans="1:9" x14ac:dyDescent="0.35">
      <c r="A21922" t="s">
        <v>1257</v>
      </c>
      <c r="B21922" t="s">
        <v>335</v>
      </c>
      <c r="C21922" t="s">
        <v>404</v>
      </c>
      <c r="D21922" t="s">
        <v>1263</v>
      </c>
      <c r="E21922" t="s">
        <v>30</v>
      </c>
      <c r="F21922">
        <v>26663</v>
      </c>
      <c r="G21922">
        <v>23519</v>
      </c>
      <c r="H21922">
        <v>0.88208378652064656</v>
      </c>
      <c r="I21922" t="str">
        <f>VLOOKUP($B21922&amp;$E21922,'Employee List'!$A:$E,5,0)</f>
        <v>E-1410</v>
      </c>
    </row>
    <row r="21923" spans="1:9" x14ac:dyDescent="0.35">
      <c r="A21923" t="s">
        <v>1257</v>
      </c>
      <c r="B21923" t="s">
        <v>335</v>
      </c>
      <c r="C21923" t="s">
        <v>404</v>
      </c>
      <c r="D21923" t="s">
        <v>1263</v>
      </c>
      <c r="E21923" t="s">
        <v>31</v>
      </c>
      <c r="F21923">
        <v>28920</v>
      </c>
      <c r="G21923">
        <v>14086</v>
      </c>
      <c r="H21923">
        <v>0.48706777316735822</v>
      </c>
      <c r="I21923" t="str">
        <f>VLOOKUP($B21923&amp;$E21923,'Employee List'!$A:$E,5,0)</f>
        <v>E-1410</v>
      </c>
    </row>
    <row r="21924" spans="1:9" x14ac:dyDescent="0.35">
      <c r="A21924" t="s">
        <v>1257</v>
      </c>
      <c r="B21924" t="s">
        <v>335</v>
      </c>
      <c r="C21924" t="s">
        <v>404</v>
      </c>
      <c r="D21924" t="s">
        <v>1264</v>
      </c>
      <c r="E21924" t="s">
        <v>29</v>
      </c>
      <c r="F21924">
        <v>22057</v>
      </c>
      <c r="G21924">
        <v>10663</v>
      </c>
      <c r="H21924">
        <v>0.48342929682187064</v>
      </c>
      <c r="I21924" t="str">
        <f>VLOOKUP($B21924&amp;$E21924,'Employee List'!$A:$E,5,0)</f>
        <v>E-1410</v>
      </c>
    </row>
    <row r="21925" spans="1:9" x14ac:dyDescent="0.35">
      <c r="A21925" t="s">
        <v>1257</v>
      </c>
      <c r="B21925" t="s">
        <v>335</v>
      </c>
      <c r="C21925" t="s">
        <v>404</v>
      </c>
      <c r="D21925" t="s">
        <v>1264</v>
      </c>
      <c r="E21925" t="s">
        <v>30</v>
      </c>
      <c r="F21925">
        <v>20847</v>
      </c>
      <c r="G21925">
        <v>15153</v>
      </c>
      <c r="H21925">
        <v>0.72686717513311272</v>
      </c>
      <c r="I21925" t="str">
        <f>VLOOKUP($B21925&amp;$E21925,'Employee List'!$A:$E,5,0)</f>
        <v>E-1410</v>
      </c>
    </row>
    <row r="21926" spans="1:9" x14ac:dyDescent="0.35">
      <c r="A21926" t="s">
        <v>1257</v>
      </c>
      <c r="B21926" t="s">
        <v>335</v>
      </c>
      <c r="C21926" t="s">
        <v>404</v>
      </c>
      <c r="D21926" t="s">
        <v>1264</v>
      </c>
      <c r="E21926" t="s">
        <v>31</v>
      </c>
      <c r="F21926">
        <v>21377</v>
      </c>
      <c r="G21926">
        <v>11263</v>
      </c>
      <c r="H21926">
        <v>0.526874678392665</v>
      </c>
      <c r="I21926" t="str">
        <f>VLOOKUP($B21926&amp;$E21926,'Employee List'!$A:$E,5,0)</f>
        <v>E-1410</v>
      </c>
    </row>
    <row r="21927" spans="1:9" x14ac:dyDescent="0.35">
      <c r="A21927" t="s">
        <v>1257</v>
      </c>
      <c r="B21927" t="s">
        <v>335</v>
      </c>
      <c r="C21927" t="s">
        <v>404</v>
      </c>
      <c r="D21927" t="s">
        <v>1265</v>
      </c>
      <c r="E21927" t="s">
        <v>29</v>
      </c>
      <c r="F21927">
        <v>1931</v>
      </c>
      <c r="G21927">
        <v>2090</v>
      </c>
      <c r="H21927">
        <v>1.0823407560849301</v>
      </c>
      <c r="I21927" t="str">
        <f>VLOOKUP($B21927&amp;$E21927,'Employee List'!$A:$E,5,0)</f>
        <v>E-1410</v>
      </c>
    </row>
    <row r="21928" spans="1:9" x14ac:dyDescent="0.35">
      <c r="A21928" t="s">
        <v>1257</v>
      </c>
      <c r="B21928" t="s">
        <v>335</v>
      </c>
      <c r="C21928" t="s">
        <v>404</v>
      </c>
      <c r="D21928" t="s">
        <v>1265</v>
      </c>
      <c r="E21928" t="s">
        <v>30</v>
      </c>
      <c r="F21928">
        <v>4268</v>
      </c>
      <c r="G21928">
        <v>3091</v>
      </c>
      <c r="H21928">
        <v>0.72422680412371132</v>
      </c>
      <c r="I21928" t="str">
        <f>VLOOKUP($B21928&amp;$E21928,'Employee List'!$A:$E,5,0)</f>
        <v>E-1410</v>
      </c>
    </row>
    <row r="21929" spans="1:9" x14ac:dyDescent="0.35">
      <c r="A21929" t="s">
        <v>1257</v>
      </c>
      <c r="B21929" t="s">
        <v>335</v>
      </c>
      <c r="C21929" t="s">
        <v>404</v>
      </c>
      <c r="D21929" t="s">
        <v>1265</v>
      </c>
      <c r="E21929" t="s">
        <v>31</v>
      </c>
      <c r="F21929">
        <v>5134</v>
      </c>
      <c r="G21929">
        <v>4888</v>
      </c>
      <c r="H21929">
        <v>0.9520841449162446</v>
      </c>
      <c r="I21929" t="str">
        <f>VLOOKUP($B21929&amp;$E21929,'Employee List'!$A:$E,5,0)</f>
        <v>E-1410</v>
      </c>
    </row>
    <row r="21930" spans="1:9" x14ac:dyDescent="0.35">
      <c r="A21930" t="s">
        <v>1257</v>
      </c>
      <c r="B21930" t="s">
        <v>335</v>
      </c>
      <c r="C21930" t="s">
        <v>404</v>
      </c>
      <c r="D21930" t="s">
        <v>1260</v>
      </c>
      <c r="E21930" t="s">
        <v>29</v>
      </c>
      <c r="F21930">
        <v>31470</v>
      </c>
      <c r="G21930">
        <v>7298</v>
      </c>
      <c r="H21930">
        <v>0.23190340006355259</v>
      </c>
      <c r="I21930" t="str">
        <f>VLOOKUP($B21930&amp;$E21930,'Employee List'!$A:$E,5,0)</f>
        <v>E-1410</v>
      </c>
    </row>
    <row r="21931" spans="1:9" x14ac:dyDescent="0.35">
      <c r="A21931" t="s">
        <v>1257</v>
      </c>
      <c r="B21931" t="s">
        <v>335</v>
      </c>
      <c r="C21931" t="s">
        <v>404</v>
      </c>
      <c r="D21931" t="s">
        <v>1260</v>
      </c>
      <c r="E21931" t="s">
        <v>30</v>
      </c>
      <c r="F21931">
        <v>32518</v>
      </c>
      <c r="G21931">
        <v>14369</v>
      </c>
      <c r="H21931">
        <v>0.44187834430161754</v>
      </c>
      <c r="I21931" t="str">
        <f>VLOOKUP($B21931&amp;$E21931,'Employee List'!$A:$E,5,0)</f>
        <v>E-1410</v>
      </c>
    </row>
    <row r="21932" spans="1:9" x14ac:dyDescent="0.35">
      <c r="A21932" t="s">
        <v>1257</v>
      </c>
      <c r="B21932" t="s">
        <v>335</v>
      </c>
      <c r="C21932" t="s">
        <v>404</v>
      </c>
      <c r="D21932" t="s">
        <v>1260</v>
      </c>
      <c r="E21932" t="s">
        <v>31</v>
      </c>
      <c r="F21932">
        <v>35827</v>
      </c>
      <c r="G21932">
        <v>13887</v>
      </c>
      <c r="H21932">
        <v>0.38761269433667345</v>
      </c>
      <c r="I21932" t="str">
        <f>VLOOKUP($B21932&amp;$E21932,'Employee List'!$A:$E,5,0)</f>
        <v>E-1410</v>
      </c>
    </row>
    <row r="21933" spans="1:9" x14ac:dyDescent="0.35">
      <c r="A21933" t="s">
        <v>1257</v>
      </c>
      <c r="B21933" t="s">
        <v>335</v>
      </c>
      <c r="C21933" t="s">
        <v>404</v>
      </c>
      <c r="D21933" t="s">
        <v>1261</v>
      </c>
      <c r="E21933" t="s">
        <v>29</v>
      </c>
      <c r="F21933">
        <v>47379</v>
      </c>
      <c r="G21933">
        <v>28735</v>
      </c>
      <c r="H21933">
        <v>0.60649232782456364</v>
      </c>
      <c r="I21933" t="str">
        <f>VLOOKUP($B21933&amp;$E21933,'Employee List'!$A:$E,5,0)</f>
        <v>E-1410</v>
      </c>
    </row>
    <row r="21934" spans="1:9" x14ac:dyDescent="0.35">
      <c r="A21934" t="s">
        <v>1257</v>
      </c>
      <c r="B21934" t="s">
        <v>335</v>
      </c>
      <c r="C21934" t="s">
        <v>404</v>
      </c>
      <c r="D21934" t="s">
        <v>1261</v>
      </c>
      <c r="E21934" t="s">
        <v>30</v>
      </c>
      <c r="F21934">
        <v>50048</v>
      </c>
      <c r="G21934">
        <v>29559</v>
      </c>
      <c r="H21934">
        <v>0.5906130115089514</v>
      </c>
      <c r="I21934" t="str">
        <f>VLOOKUP($B21934&amp;$E21934,'Employee List'!$A:$E,5,0)</f>
        <v>E-1410</v>
      </c>
    </row>
    <row r="21935" spans="1:9" x14ac:dyDescent="0.35">
      <c r="A21935" t="s">
        <v>1257</v>
      </c>
      <c r="B21935" t="s">
        <v>335</v>
      </c>
      <c r="C21935" t="s">
        <v>404</v>
      </c>
      <c r="D21935" t="s">
        <v>1261</v>
      </c>
      <c r="E21935" t="s">
        <v>31</v>
      </c>
      <c r="F21935">
        <v>51552</v>
      </c>
      <c r="G21935">
        <v>22313</v>
      </c>
      <c r="H21935">
        <v>0.43282510862818124</v>
      </c>
      <c r="I21935" t="str">
        <f>VLOOKUP($B21935&amp;$E21935,'Employee List'!$A:$E,5,0)</f>
        <v>E-1410</v>
      </c>
    </row>
    <row r="21936" spans="1:9" x14ac:dyDescent="0.35">
      <c r="A21936" t="s">
        <v>1257</v>
      </c>
      <c r="B21936" t="s">
        <v>335</v>
      </c>
      <c r="C21936" t="s">
        <v>404</v>
      </c>
      <c r="D21936" t="s">
        <v>1266</v>
      </c>
      <c r="E21936" t="s">
        <v>29</v>
      </c>
      <c r="F21936">
        <v>24842</v>
      </c>
      <c r="G21936">
        <v>11985</v>
      </c>
      <c r="H21936">
        <v>0.48244907817406008</v>
      </c>
      <c r="I21936" t="str">
        <f>VLOOKUP($B21936&amp;$E21936,'Employee List'!$A:$E,5,0)</f>
        <v>E-1410</v>
      </c>
    </row>
    <row r="21937" spans="1:9" x14ac:dyDescent="0.35">
      <c r="A21937" t="s">
        <v>1257</v>
      </c>
      <c r="B21937" t="s">
        <v>335</v>
      </c>
      <c r="C21937" t="s">
        <v>404</v>
      </c>
      <c r="D21937" t="s">
        <v>1266</v>
      </c>
      <c r="E21937" t="s">
        <v>30</v>
      </c>
      <c r="F21937">
        <v>26454</v>
      </c>
      <c r="G21937">
        <v>11869</v>
      </c>
      <c r="H21937">
        <v>0.44866560822559914</v>
      </c>
      <c r="I21937" t="str">
        <f>VLOOKUP($B21937&amp;$E21937,'Employee List'!$A:$E,5,0)</f>
        <v>E-1410</v>
      </c>
    </row>
    <row r="21938" spans="1:9" x14ac:dyDescent="0.35">
      <c r="A21938" t="s">
        <v>1257</v>
      </c>
      <c r="B21938" t="s">
        <v>335</v>
      </c>
      <c r="C21938" t="s">
        <v>404</v>
      </c>
      <c r="D21938" t="s">
        <v>1266</v>
      </c>
      <c r="E21938" t="s">
        <v>31</v>
      </c>
      <c r="F21938">
        <v>26607</v>
      </c>
      <c r="G21938">
        <v>16760</v>
      </c>
      <c r="H21938">
        <v>0.62990942233246894</v>
      </c>
      <c r="I21938" t="str">
        <f>VLOOKUP($B21938&amp;$E21938,'Employee List'!$A:$E,5,0)</f>
        <v>E-1410</v>
      </c>
    </row>
    <row r="21939" spans="1:9" x14ac:dyDescent="0.35">
      <c r="A21939" t="s">
        <v>1257</v>
      </c>
      <c r="B21939" t="s">
        <v>335</v>
      </c>
      <c r="C21939" t="s">
        <v>404</v>
      </c>
      <c r="D21939" t="s">
        <v>1267</v>
      </c>
      <c r="E21939" t="s">
        <v>29</v>
      </c>
      <c r="F21939">
        <v>11565</v>
      </c>
      <c r="G21939">
        <v>3967</v>
      </c>
      <c r="H21939">
        <v>0.34301772589710333</v>
      </c>
      <c r="I21939" t="str">
        <f>VLOOKUP($B21939&amp;$E21939,'Employee List'!$A:$E,5,0)</f>
        <v>E-1410</v>
      </c>
    </row>
    <row r="21940" spans="1:9" x14ac:dyDescent="0.35">
      <c r="A21940" t="s">
        <v>1257</v>
      </c>
      <c r="B21940" t="s">
        <v>335</v>
      </c>
      <c r="C21940" t="s">
        <v>404</v>
      </c>
      <c r="D21940" t="s">
        <v>1267</v>
      </c>
      <c r="E21940" t="s">
        <v>30</v>
      </c>
      <c r="F21940">
        <v>13190</v>
      </c>
      <c r="G21940">
        <v>3872</v>
      </c>
      <c r="H21940">
        <v>0.29355572403335861</v>
      </c>
      <c r="I21940" t="str">
        <f>VLOOKUP($B21940&amp;$E21940,'Employee List'!$A:$E,5,0)</f>
        <v>E-1410</v>
      </c>
    </row>
    <row r="21941" spans="1:9" x14ac:dyDescent="0.35">
      <c r="A21941" t="s">
        <v>1257</v>
      </c>
      <c r="B21941" t="s">
        <v>335</v>
      </c>
      <c r="C21941" t="s">
        <v>404</v>
      </c>
      <c r="D21941" t="s">
        <v>1267</v>
      </c>
      <c r="E21941" t="s">
        <v>31</v>
      </c>
      <c r="F21941">
        <v>14692</v>
      </c>
      <c r="G21941">
        <v>11097</v>
      </c>
      <c r="H21941">
        <v>0.75530901170705145</v>
      </c>
      <c r="I21941" t="str">
        <f>VLOOKUP($B21941&amp;$E21941,'Employee List'!$A:$E,5,0)</f>
        <v>E-1410</v>
      </c>
    </row>
    <row r="21942" spans="1:9" x14ac:dyDescent="0.35">
      <c r="A21942" t="s">
        <v>1257</v>
      </c>
      <c r="B21942" t="s">
        <v>335</v>
      </c>
      <c r="C21942" t="s">
        <v>404</v>
      </c>
      <c r="D21942" t="s">
        <v>1268</v>
      </c>
      <c r="E21942" t="s">
        <v>29</v>
      </c>
      <c r="F21942">
        <v>11870</v>
      </c>
      <c r="G21942">
        <v>4228</v>
      </c>
      <c r="H21942">
        <v>0.35619208087615839</v>
      </c>
      <c r="I21942" t="str">
        <f>VLOOKUP($B21942&amp;$E21942,'Employee List'!$A:$E,5,0)</f>
        <v>E-1410</v>
      </c>
    </row>
    <row r="21943" spans="1:9" x14ac:dyDescent="0.35">
      <c r="A21943" t="s">
        <v>1257</v>
      </c>
      <c r="B21943" t="s">
        <v>335</v>
      </c>
      <c r="C21943" t="s">
        <v>404</v>
      </c>
      <c r="D21943" t="s">
        <v>1268</v>
      </c>
      <c r="E21943" t="s">
        <v>30</v>
      </c>
      <c r="F21943">
        <v>13243</v>
      </c>
      <c r="G21943">
        <v>4916</v>
      </c>
      <c r="H21943">
        <v>0.3712149814996602</v>
      </c>
      <c r="I21943" t="str">
        <f>VLOOKUP($B21943&amp;$E21943,'Employee List'!$A:$E,5,0)</f>
        <v>E-1410</v>
      </c>
    </row>
    <row r="21944" spans="1:9" x14ac:dyDescent="0.35">
      <c r="A21944" t="s">
        <v>1257</v>
      </c>
      <c r="B21944" t="s">
        <v>335</v>
      </c>
      <c r="C21944" t="s">
        <v>404</v>
      </c>
      <c r="D21944" t="s">
        <v>1268</v>
      </c>
      <c r="E21944" t="s">
        <v>31</v>
      </c>
      <c r="F21944">
        <v>11015</v>
      </c>
      <c r="G21944">
        <v>2605</v>
      </c>
      <c r="H21944">
        <v>0.23649568769859283</v>
      </c>
      <c r="I21944" t="str">
        <f>VLOOKUP($B21944&amp;$E21944,'Employee List'!$A:$E,5,0)</f>
        <v>E-1410</v>
      </c>
    </row>
    <row r="21945" spans="1:9" x14ac:dyDescent="0.35">
      <c r="A21945" t="s">
        <v>1257</v>
      </c>
      <c r="B21945" t="s">
        <v>335</v>
      </c>
      <c r="C21945" t="s">
        <v>404</v>
      </c>
      <c r="D21945" t="s">
        <v>1269</v>
      </c>
      <c r="E21945" t="s">
        <v>29</v>
      </c>
      <c r="F21945">
        <v>1214</v>
      </c>
      <c r="G21945">
        <v>5984</v>
      </c>
      <c r="H21945">
        <v>4.9291598023064251</v>
      </c>
      <c r="I21945" t="str">
        <f>VLOOKUP($B21945&amp;$E21945,'Employee List'!$A:$E,5,0)</f>
        <v>E-1410</v>
      </c>
    </row>
    <row r="21946" spans="1:9" x14ac:dyDescent="0.35">
      <c r="A21946" t="s">
        <v>1257</v>
      </c>
      <c r="B21946" t="s">
        <v>335</v>
      </c>
      <c r="C21946" t="s">
        <v>404</v>
      </c>
      <c r="D21946" t="s">
        <v>1269</v>
      </c>
      <c r="E21946" t="s">
        <v>30</v>
      </c>
      <c r="F21946">
        <v>2812</v>
      </c>
      <c r="G21946">
        <v>5279</v>
      </c>
      <c r="H21946">
        <v>1.877311522048364</v>
      </c>
      <c r="I21946" t="str">
        <f>VLOOKUP($B21946&amp;$E21946,'Employee List'!$A:$E,5,0)</f>
        <v>E-1410</v>
      </c>
    </row>
    <row r="21947" spans="1:9" x14ac:dyDescent="0.35">
      <c r="A21947" t="s">
        <v>1257</v>
      </c>
      <c r="B21947" t="s">
        <v>335</v>
      </c>
      <c r="C21947" t="s">
        <v>404</v>
      </c>
      <c r="D21947" t="s">
        <v>1269</v>
      </c>
      <c r="E21947" t="s">
        <v>31</v>
      </c>
      <c r="F21947">
        <v>4857</v>
      </c>
      <c r="G21947">
        <v>1813</v>
      </c>
      <c r="H21947">
        <v>0.37327568457895821</v>
      </c>
      <c r="I21947" t="str">
        <f>VLOOKUP($B21947&amp;$E21947,'Employee List'!$A:$E,5,0)</f>
        <v>E-1410</v>
      </c>
    </row>
    <row r="21948" spans="1:9" x14ac:dyDescent="0.35">
      <c r="A21948" t="s">
        <v>1257</v>
      </c>
      <c r="B21948" t="s">
        <v>335</v>
      </c>
      <c r="C21948" t="s">
        <v>404</v>
      </c>
      <c r="D21948" t="s">
        <v>1270</v>
      </c>
      <c r="E21948" t="s">
        <v>29</v>
      </c>
      <c r="F21948">
        <v>4484</v>
      </c>
      <c r="G21948">
        <v>2582</v>
      </c>
      <c r="H21948">
        <v>0.57582515611061558</v>
      </c>
      <c r="I21948" t="str">
        <f>VLOOKUP($B21948&amp;$E21948,'Employee List'!$A:$E,5,0)</f>
        <v>E-1410</v>
      </c>
    </row>
    <row r="21949" spans="1:9" x14ac:dyDescent="0.35">
      <c r="A21949" t="s">
        <v>1257</v>
      </c>
      <c r="B21949" t="s">
        <v>335</v>
      </c>
      <c r="C21949" t="s">
        <v>404</v>
      </c>
      <c r="D21949" t="s">
        <v>1270</v>
      </c>
      <c r="E21949" t="s">
        <v>30</v>
      </c>
      <c r="F21949">
        <v>2061</v>
      </c>
      <c r="G21949">
        <v>2680</v>
      </c>
      <c r="H21949">
        <v>1.3003396409509946</v>
      </c>
      <c r="I21949" t="str">
        <f>VLOOKUP($B21949&amp;$E21949,'Employee List'!$A:$E,5,0)</f>
        <v>E-1410</v>
      </c>
    </row>
    <row r="21950" spans="1:9" x14ac:dyDescent="0.35">
      <c r="A21950" t="s">
        <v>1257</v>
      </c>
      <c r="B21950" t="s">
        <v>335</v>
      </c>
      <c r="C21950" t="s">
        <v>404</v>
      </c>
      <c r="D21950" t="s">
        <v>1270</v>
      </c>
      <c r="E21950" t="s">
        <v>31</v>
      </c>
      <c r="F21950">
        <v>2301</v>
      </c>
      <c r="G21950">
        <v>1971</v>
      </c>
      <c r="H21950">
        <v>0.85658409387222945</v>
      </c>
      <c r="I21950" t="str">
        <f>VLOOKUP($B21950&amp;$E21950,'Employee List'!$A:$E,5,0)</f>
        <v>E-1410</v>
      </c>
    </row>
    <row r="21951" spans="1:9" x14ac:dyDescent="0.35">
      <c r="A21951" t="s">
        <v>1257</v>
      </c>
      <c r="B21951" t="s">
        <v>335</v>
      </c>
      <c r="C21951" t="s">
        <v>404</v>
      </c>
      <c r="D21951" t="s">
        <v>1271</v>
      </c>
      <c r="E21951" t="s">
        <v>29</v>
      </c>
      <c r="F21951">
        <v>14682</v>
      </c>
      <c r="G21951">
        <v>5508</v>
      </c>
      <c r="H21951">
        <v>0.37515324887617491</v>
      </c>
      <c r="I21951" t="str">
        <f>VLOOKUP($B21951&amp;$E21951,'Employee List'!$A:$E,5,0)</f>
        <v>E-1410</v>
      </c>
    </row>
    <row r="21952" spans="1:9" x14ac:dyDescent="0.35">
      <c r="A21952" t="s">
        <v>1257</v>
      </c>
      <c r="B21952" t="s">
        <v>335</v>
      </c>
      <c r="C21952" t="s">
        <v>404</v>
      </c>
      <c r="D21952" t="s">
        <v>1271</v>
      </c>
      <c r="E21952" t="s">
        <v>30</v>
      </c>
      <c r="F21952">
        <v>16424</v>
      </c>
      <c r="G21952">
        <v>8930</v>
      </c>
      <c r="H21952">
        <v>0.54371651242084751</v>
      </c>
      <c r="I21952" t="str">
        <f>VLOOKUP($B21952&amp;$E21952,'Employee List'!$A:$E,5,0)</f>
        <v>E-1410</v>
      </c>
    </row>
    <row r="21953" spans="1:9" x14ac:dyDescent="0.35">
      <c r="A21953" t="s">
        <v>1257</v>
      </c>
      <c r="B21953" t="s">
        <v>335</v>
      </c>
      <c r="C21953" t="s">
        <v>404</v>
      </c>
      <c r="D21953" t="s">
        <v>1271</v>
      </c>
      <c r="E21953" t="s">
        <v>31</v>
      </c>
      <c r="F21953">
        <v>12976</v>
      </c>
      <c r="G21953">
        <v>10540</v>
      </c>
      <c r="H21953">
        <v>0.81226880394574597</v>
      </c>
      <c r="I21953" t="str">
        <f>VLOOKUP($B21953&amp;$E21953,'Employee List'!$A:$E,5,0)</f>
        <v>E-1410</v>
      </c>
    </row>
    <row r="21954" spans="1:9" x14ac:dyDescent="0.35">
      <c r="A21954" t="s">
        <v>1257</v>
      </c>
      <c r="B21954" t="s">
        <v>335</v>
      </c>
      <c r="C21954" t="s">
        <v>404</v>
      </c>
      <c r="D21954" t="s">
        <v>1258</v>
      </c>
      <c r="E21954" t="s">
        <v>29</v>
      </c>
      <c r="F21954">
        <v>58431</v>
      </c>
      <c r="G21954">
        <v>22385</v>
      </c>
      <c r="H21954">
        <v>0.3831014358816382</v>
      </c>
      <c r="I21954" t="str">
        <f>VLOOKUP($B21954&amp;$E21954,'Employee List'!$A:$E,5,0)</f>
        <v>E-1410</v>
      </c>
    </row>
    <row r="21955" spans="1:9" x14ac:dyDescent="0.35">
      <c r="A21955" t="s">
        <v>1257</v>
      </c>
      <c r="B21955" t="s">
        <v>335</v>
      </c>
      <c r="C21955" t="s">
        <v>404</v>
      </c>
      <c r="D21955" t="s">
        <v>1258</v>
      </c>
      <c r="E21955" t="s">
        <v>30</v>
      </c>
      <c r="F21955">
        <v>57297</v>
      </c>
      <c r="G21955">
        <v>30367</v>
      </c>
      <c r="H21955">
        <v>0.52999284430249405</v>
      </c>
      <c r="I21955" t="str">
        <f>VLOOKUP($B21955&amp;$E21955,'Employee List'!$A:$E,5,0)</f>
        <v>E-1410</v>
      </c>
    </row>
    <row r="21956" spans="1:9" x14ac:dyDescent="0.35">
      <c r="A21956" t="s">
        <v>1257</v>
      </c>
      <c r="B21956" t="s">
        <v>335</v>
      </c>
      <c r="C21956" t="s">
        <v>404</v>
      </c>
      <c r="D21956" t="s">
        <v>1258</v>
      </c>
      <c r="E21956" t="s">
        <v>31</v>
      </c>
      <c r="F21956">
        <v>51993</v>
      </c>
      <c r="G21956">
        <v>30862</v>
      </c>
      <c r="H21956">
        <v>0.59357990498720981</v>
      </c>
      <c r="I21956" t="str">
        <f>VLOOKUP($B21956&amp;$E21956,'Employee List'!$A:$E,5,0)</f>
        <v>E-1410</v>
      </c>
    </row>
    <row r="21957" spans="1:9" x14ac:dyDescent="0.35">
      <c r="A21957" t="s">
        <v>1257</v>
      </c>
      <c r="B21957" t="s">
        <v>335</v>
      </c>
      <c r="C21957" t="s">
        <v>404</v>
      </c>
      <c r="D21957" t="s">
        <v>1272</v>
      </c>
      <c r="E21957" t="s">
        <v>29</v>
      </c>
      <c r="F21957">
        <v>11562</v>
      </c>
      <c r="G21957">
        <v>4909</v>
      </c>
      <c r="H21957">
        <v>0.42458052240096866</v>
      </c>
      <c r="I21957" t="str">
        <f>VLOOKUP($B21957&amp;$E21957,'Employee List'!$A:$E,5,0)</f>
        <v>E-1410</v>
      </c>
    </row>
    <row r="21958" spans="1:9" x14ac:dyDescent="0.35">
      <c r="A21958" t="s">
        <v>1257</v>
      </c>
      <c r="B21958" t="s">
        <v>335</v>
      </c>
      <c r="C21958" t="s">
        <v>404</v>
      </c>
      <c r="D21958" t="s">
        <v>1272</v>
      </c>
      <c r="E21958" t="s">
        <v>30</v>
      </c>
      <c r="F21958">
        <v>9566</v>
      </c>
      <c r="G21958">
        <v>5693</v>
      </c>
      <c r="H21958">
        <v>0.59512858038887728</v>
      </c>
      <c r="I21958" t="str">
        <f>VLOOKUP($B21958&amp;$E21958,'Employee List'!$A:$E,5,0)</f>
        <v>E-1410</v>
      </c>
    </row>
    <row r="21959" spans="1:9" x14ac:dyDescent="0.35">
      <c r="A21959" t="s">
        <v>1257</v>
      </c>
      <c r="B21959" t="s">
        <v>335</v>
      </c>
      <c r="C21959" t="s">
        <v>404</v>
      </c>
      <c r="D21959" t="s">
        <v>1272</v>
      </c>
      <c r="E21959" t="s">
        <v>31</v>
      </c>
      <c r="F21959">
        <v>12110</v>
      </c>
      <c r="G21959">
        <v>7054</v>
      </c>
      <c r="H21959">
        <v>0.58249380677126339</v>
      </c>
      <c r="I21959" t="str">
        <f>VLOOKUP($B21959&amp;$E21959,'Employee List'!$A:$E,5,0)</f>
        <v>E-1410</v>
      </c>
    </row>
    <row r="21960" spans="1:9" x14ac:dyDescent="0.35">
      <c r="A21960" t="s">
        <v>1257</v>
      </c>
      <c r="B21960" t="s">
        <v>335</v>
      </c>
      <c r="C21960" t="s">
        <v>404</v>
      </c>
      <c r="D21960" t="s">
        <v>1259</v>
      </c>
      <c r="E21960" t="s">
        <v>29</v>
      </c>
      <c r="F21960">
        <v>9468</v>
      </c>
      <c r="G21960">
        <v>9158</v>
      </c>
      <c r="H21960">
        <v>0.96725813265737215</v>
      </c>
      <c r="I21960" t="str">
        <f>VLOOKUP($B21960&amp;$E21960,'Employee List'!$A:$E,5,0)</f>
        <v>E-1410</v>
      </c>
    </row>
    <row r="21961" spans="1:9" x14ac:dyDescent="0.35">
      <c r="A21961" t="s">
        <v>1257</v>
      </c>
      <c r="B21961" t="s">
        <v>335</v>
      </c>
      <c r="C21961" t="s">
        <v>404</v>
      </c>
      <c r="D21961" t="s">
        <v>1259</v>
      </c>
      <c r="E21961" t="s">
        <v>30</v>
      </c>
      <c r="F21961">
        <v>11767</v>
      </c>
      <c r="G21961">
        <v>11223</v>
      </c>
      <c r="H21961">
        <v>0.95376901504206679</v>
      </c>
      <c r="I21961" t="str">
        <f>VLOOKUP($B21961&amp;$E21961,'Employee List'!$A:$E,5,0)</f>
        <v>E-1410</v>
      </c>
    </row>
    <row r="21962" spans="1:9" x14ac:dyDescent="0.35">
      <c r="A21962" t="s">
        <v>1257</v>
      </c>
      <c r="B21962" t="s">
        <v>335</v>
      </c>
      <c r="C21962" t="s">
        <v>404</v>
      </c>
      <c r="D21962" t="s">
        <v>1259</v>
      </c>
      <c r="E21962" t="s">
        <v>31</v>
      </c>
      <c r="F21962">
        <v>9145</v>
      </c>
      <c r="G21962">
        <v>11816</v>
      </c>
      <c r="H21962">
        <v>1.2920721705850191</v>
      </c>
      <c r="I21962" t="str">
        <f>VLOOKUP($B21962&amp;$E21962,'Employee List'!$A:$E,5,0)</f>
        <v>E-1410</v>
      </c>
    </row>
    <row r="21963" spans="1:9" x14ac:dyDescent="0.35">
      <c r="A21963" t="s">
        <v>1257</v>
      </c>
      <c r="B21963" t="s">
        <v>335</v>
      </c>
      <c r="C21963" t="s">
        <v>404</v>
      </c>
      <c r="D21963" t="s">
        <v>1273</v>
      </c>
      <c r="E21963" t="s">
        <v>29</v>
      </c>
      <c r="F21963">
        <v>4397</v>
      </c>
      <c r="G21963">
        <v>3948</v>
      </c>
      <c r="H21963">
        <v>0.89788492153741184</v>
      </c>
      <c r="I21963" t="str">
        <f>VLOOKUP($B21963&amp;$E21963,'Employee List'!$A:$E,5,0)</f>
        <v>E-1410</v>
      </c>
    </row>
    <row r="21964" spans="1:9" x14ac:dyDescent="0.35">
      <c r="A21964" t="s">
        <v>1257</v>
      </c>
      <c r="B21964" t="s">
        <v>335</v>
      </c>
      <c r="C21964" t="s">
        <v>404</v>
      </c>
      <c r="D21964" t="s">
        <v>1273</v>
      </c>
      <c r="E21964" t="s">
        <v>30</v>
      </c>
      <c r="F21964">
        <v>5623</v>
      </c>
      <c r="G21964">
        <v>7682</v>
      </c>
      <c r="H21964">
        <v>1.3661746398719545</v>
      </c>
      <c r="I21964" t="str">
        <f>VLOOKUP($B21964&amp;$E21964,'Employee List'!$A:$E,5,0)</f>
        <v>E-1410</v>
      </c>
    </row>
    <row r="21965" spans="1:9" x14ac:dyDescent="0.35">
      <c r="A21965" t="s">
        <v>1257</v>
      </c>
      <c r="B21965" t="s">
        <v>335</v>
      </c>
      <c r="C21965" t="s">
        <v>404</v>
      </c>
      <c r="D21965" t="s">
        <v>1273</v>
      </c>
      <c r="E21965" t="s">
        <v>31</v>
      </c>
      <c r="F21965">
        <v>3039</v>
      </c>
      <c r="G21965">
        <v>5691</v>
      </c>
      <c r="H21965">
        <v>1.8726554787759131</v>
      </c>
      <c r="I21965" t="str">
        <f>VLOOKUP($B21965&amp;$E21965,'Employee List'!$A:$E,5,0)</f>
        <v>E-1410</v>
      </c>
    </row>
    <row r="21966" spans="1:9" x14ac:dyDescent="0.35">
      <c r="A21966" t="s">
        <v>1257</v>
      </c>
      <c r="B21966" t="s">
        <v>335</v>
      </c>
      <c r="C21966" t="s">
        <v>404</v>
      </c>
      <c r="D21966" t="s">
        <v>1275</v>
      </c>
      <c r="E21966" t="s">
        <v>29</v>
      </c>
      <c r="F21966">
        <v>4866</v>
      </c>
      <c r="G21966">
        <v>7962</v>
      </c>
      <c r="H21966">
        <v>1.6362515413070284</v>
      </c>
      <c r="I21966" t="str">
        <f>VLOOKUP($B21966&amp;$E21966,'Employee List'!$A:$E,5,0)</f>
        <v>E-1410</v>
      </c>
    </row>
    <row r="21967" spans="1:9" x14ac:dyDescent="0.35">
      <c r="A21967" t="s">
        <v>1257</v>
      </c>
      <c r="B21967" t="s">
        <v>335</v>
      </c>
      <c r="C21967" t="s">
        <v>404</v>
      </c>
      <c r="D21967" t="s">
        <v>1275</v>
      </c>
      <c r="E21967" t="s">
        <v>30</v>
      </c>
      <c r="F21967">
        <v>7263</v>
      </c>
      <c r="G21967">
        <v>2791</v>
      </c>
      <c r="H21967">
        <v>0.38427646977832852</v>
      </c>
      <c r="I21967" t="str">
        <f>VLOOKUP($B21967&amp;$E21967,'Employee List'!$A:$E,5,0)</f>
        <v>E-1410</v>
      </c>
    </row>
    <row r="21968" spans="1:9" x14ac:dyDescent="0.35">
      <c r="A21968" t="s">
        <v>1257</v>
      </c>
      <c r="B21968" t="s">
        <v>335</v>
      </c>
      <c r="C21968" t="s">
        <v>404</v>
      </c>
      <c r="D21968" t="s">
        <v>1275</v>
      </c>
      <c r="E21968" t="s">
        <v>31</v>
      </c>
      <c r="F21968">
        <v>5547</v>
      </c>
      <c r="G21968">
        <v>7399</v>
      </c>
      <c r="H21968">
        <v>1.3338741662159725</v>
      </c>
      <c r="I21968" t="str">
        <f>VLOOKUP($B21968&amp;$E21968,'Employee List'!$A:$E,5,0)</f>
        <v>E-1410</v>
      </c>
    </row>
    <row r="21969" spans="1:9" x14ac:dyDescent="0.35">
      <c r="A21969" t="s">
        <v>1257</v>
      </c>
      <c r="B21969" t="s">
        <v>335</v>
      </c>
      <c r="C21969" t="s">
        <v>404</v>
      </c>
      <c r="D21969" t="s">
        <v>1276</v>
      </c>
      <c r="E21969" t="s">
        <v>29</v>
      </c>
      <c r="F21969">
        <v>1469</v>
      </c>
      <c r="G21969">
        <v>4052</v>
      </c>
      <c r="H21969">
        <v>2.7583390061266169</v>
      </c>
      <c r="I21969" t="str">
        <f>VLOOKUP($B21969&amp;$E21969,'Employee List'!$A:$E,5,0)</f>
        <v>E-1410</v>
      </c>
    </row>
    <row r="21970" spans="1:9" x14ac:dyDescent="0.35">
      <c r="A21970" t="s">
        <v>1257</v>
      </c>
      <c r="B21970" t="s">
        <v>335</v>
      </c>
      <c r="C21970" t="s">
        <v>404</v>
      </c>
      <c r="D21970" t="s">
        <v>1276</v>
      </c>
      <c r="E21970" t="s">
        <v>30</v>
      </c>
      <c r="F21970">
        <v>2807</v>
      </c>
      <c r="G21970">
        <v>1658</v>
      </c>
      <c r="H21970">
        <v>0.59066619166369794</v>
      </c>
      <c r="I21970" t="str">
        <f>VLOOKUP($B21970&amp;$E21970,'Employee List'!$A:$E,5,0)</f>
        <v>E-1410</v>
      </c>
    </row>
    <row r="21971" spans="1:9" x14ac:dyDescent="0.35">
      <c r="A21971" t="s">
        <v>1257</v>
      </c>
      <c r="B21971" t="s">
        <v>335</v>
      </c>
      <c r="C21971" t="s">
        <v>404</v>
      </c>
      <c r="D21971" t="s">
        <v>1276</v>
      </c>
      <c r="E21971" t="s">
        <v>31</v>
      </c>
      <c r="F21971">
        <v>2898</v>
      </c>
      <c r="G21971">
        <v>5196</v>
      </c>
      <c r="H21971">
        <v>1.7929606625258798</v>
      </c>
      <c r="I21971" t="str">
        <f>VLOOKUP($B21971&amp;$E21971,'Employee List'!$A:$E,5,0)</f>
        <v>E-1410</v>
      </c>
    </row>
    <row r="21972" spans="1:9" x14ac:dyDescent="0.35">
      <c r="A21972" t="s">
        <v>1257</v>
      </c>
      <c r="B21972" t="s">
        <v>335</v>
      </c>
      <c r="C21972" t="s">
        <v>404</v>
      </c>
      <c r="D21972" t="s">
        <v>1277</v>
      </c>
      <c r="E21972" t="s">
        <v>29</v>
      </c>
      <c r="F21972">
        <v>6033</v>
      </c>
      <c r="G21972">
        <v>4038</v>
      </c>
      <c r="H21972">
        <v>0.66931874689209347</v>
      </c>
      <c r="I21972" t="str">
        <f>VLOOKUP($B21972&amp;$E21972,'Employee List'!$A:$E,5,0)</f>
        <v>E-1410</v>
      </c>
    </row>
    <row r="21973" spans="1:9" x14ac:dyDescent="0.35">
      <c r="A21973" t="s">
        <v>1257</v>
      </c>
      <c r="B21973" t="s">
        <v>335</v>
      </c>
      <c r="C21973" t="s">
        <v>404</v>
      </c>
      <c r="D21973" t="s">
        <v>1277</v>
      </c>
      <c r="E21973" t="s">
        <v>30</v>
      </c>
      <c r="F21973">
        <v>5530</v>
      </c>
      <c r="G21973">
        <v>6439</v>
      </c>
      <c r="H21973">
        <v>1.1643761301989151</v>
      </c>
      <c r="I21973" t="str">
        <f>VLOOKUP($B21973&amp;$E21973,'Employee List'!$A:$E,5,0)</f>
        <v>E-1410</v>
      </c>
    </row>
    <row r="21974" spans="1:9" x14ac:dyDescent="0.35">
      <c r="A21974" t="s">
        <v>1257</v>
      </c>
      <c r="B21974" t="s">
        <v>335</v>
      </c>
      <c r="C21974" t="s">
        <v>404</v>
      </c>
      <c r="D21974" t="s">
        <v>1277</v>
      </c>
      <c r="E21974" t="s">
        <v>31</v>
      </c>
      <c r="F21974">
        <v>5294</v>
      </c>
      <c r="G21974">
        <v>3392</v>
      </c>
      <c r="H21974">
        <v>0.64072534945221005</v>
      </c>
      <c r="I21974" t="str">
        <f>VLOOKUP($B21974&amp;$E21974,'Employee List'!$A:$E,5,0)</f>
        <v>E-1410</v>
      </c>
    </row>
    <row r="21975" spans="1:9" x14ac:dyDescent="0.35">
      <c r="A21975" t="s">
        <v>1257</v>
      </c>
      <c r="B21975" t="s">
        <v>335</v>
      </c>
      <c r="C21975" t="s">
        <v>404</v>
      </c>
      <c r="D21975" t="s">
        <v>1278</v>
      </c>
      <c r="E21975" t="s">
        <v>29</v>
      </c>
      <c r="F21975">
        <v>2738</v>
      </c>
      <c r="G21975">
        <v>3959</v>
      </c>
      <c r="H21975">
        <v>1.4459459459459461</v>
      </c>
      <c r="I21975" t="str">
        <f>VLOOKUP($B21975&amp;$E21975,'Employee List'!$A:$E,5,0)</f>
        <v>E-1410</v>
      </c>
    </row>
    <row r="21976" spans="1:9" x14ac:dyDescent="0.35">
      <c r="A21976" t="s">
        <v>1257</v>
      </c>
      <c r="B21976" t="s">
        <v>335</v>
      </c>
      <c r="C21976" t="s">
        <v>404</v>
      </c>
      <c r="D21976" t="s">
        <v>1278</v>
      </c>
      <c r="E21976" t="s">
        <v>30</v>
      </c>
      <c r="F21976">
        <v>5200</v>
      </c>
      <c r="G21976">
        <v>1533</v>
      </c>
      <c r="H21976">
        <v>0.29480769230769233</v>
      </c>
      <c r="I21976" t="str">
        <f>VLOOKUP($B21976&amp;$E21976,'Employee List'!$A:$E,5,0)</f>
        <v>E-1410</v>
      </c>
    </row>
    <row r="21977" spans="1:9" x14ac:dyDescent="0.35">
      <c r="A21977" t="s">
        <v>1257</v>
      </c>
      <c r="B21977" t="s">
        <v>335</v>
      </c>
      <c r="C21977" t="s">
        <v>404</v>
      </c>
      <c r="D21977" t="s">
        <v>1278</v>
      </c>
      <c r="E21977" t="s">
        <v>31</v>
      </c>
      <c r="F21977">
        <v>6225</v>
      </c>
      <c r="G21977">
        <v>2498</v>
      </c>
      <c r="H21977">
        <v>0.40128514056224901</v>
      </c>
      <c r="I21977" t="str">
        <f>VLOOKUP($B21977&amp;$E21977,'Employee List'!$A:$E,5,0)</f>
        <v>E-1410</v>
      </c>
    </row>
    <row r="21978" spans="1:9" x14ac:dyDescent="0.35">
      <c r="A21978" t="s">
        <v>1257</v>
      </c>
      <c r="B21978" t="s">
        <v>335</v>
      </c>
      <c r="C21978" t="s">
        <v>404</v>
      </c>
      <c r="D21978" t="s">
        <v>1279</v>
      </c>
      <c r="E21978" t="s">
        <v>29</v>
      </c>
      <c r="F21978">
        <v>2869</v>
      </c>
      <c r="G21978">
        <v>5691</v>
      </c>
      <c r="H21978">
        <v>1.983617985360753</v>
      </c>
      <c r="I21978" t="str">
        <f>VLOOKUP($B21978&amp;$E21978,'Employee List'!$A:$E,5,0)</f>
        <v>E-1410</v>
      </c>
    </row>
    <row r="21979" spans="1:9" x14ac:dyDescent="0.35">
      <c r="A21979" t="s">
        <v>1257</v>
      </c>
      <c r="B21979" t="s">
        <v>335</v>
      </c>
      <c r="C21979" t="s">
        <v>404</v>
      </c>
      <c r="D21979" t="s">
        <v>1279</v>
      </c>
      <c r="E21979" t="s">
        <v>30</v>
      </c>
      <c r="F21979">
        <v>1673</v>
      </c>
      <c r="G21979">
        <v>2723</v>
      </c>
      <c r="H21979">
        <v>1.6276150627615062</v>
      </c>
      <c r="I21979" t="str">
        <f>VLOOKUP($B21979&amp;$E21979,'Employee List'!$A:$E,5,0)</f>
        <v>E-1410</v>
      </c>
    </row>
    <row r="21980" spans="1:9" x14ac:dyDescent="0.35">
      <c r="A21980" t="s">
        <v>1257</v>
      </c>
      <c r="B21980" t="s">
        <v>335</v>
      </c>
      <c r="C21980" t="s">
        <v>404</v>
      </c>
      <c r="D21980" t="s">
        <v>1279</v>
      </c>
      <c r="E21980" t="s">
        <v>31</v>
      </c>
      <c r="F21980">
        <v>2337</v>
      </c>
      <c r="G21980">
        <v>1671</v>
      </c>
      <c r="H21980">
        <v>0.71501925545571243</v>
      </c>
      <c r="I21980" t="str">
        <f>VLOOKUP($B21980&amp;$E21980,'Employee List'!$A:$E,5,0)</f>
        <v>E-1410</v>
      </c>
    </row>
    <row r="21981" spans="1:9" x14ac:dyDescent="0.35">
      <c r="A21981" t="s">
        <v>1257</v>
      </c>
      <c r="B21981" t="s">
        <v>335</v>
      </c>
      <c r="C21981" t="s">
        <v>404</v>
      </c>
      <c r="D21981" t="s">
        <v>1280</v>
      </c>
      <c r="E21981" t="s">
        <v>29</v>
      </c>
      <c r="F21981">
        <v>8113</v>
      </c>
      <c r="G21981">
        <v>1722</v>
      </c>
      <c r="H21981">
        <v>0.21225194132873165</v>
      </c>
      <c r="I21981" t="str">
        <f>VLOOKUP($B21981&amp;$E21981,'Employee List'!$A:$E,5,0)</f>
        <v>E-1410</v>
      </c>
    </row>
    <row r="21982" spans="1:9" x14ac:dyDescent="0.35">
      <c r="A21982" t="s">
        <v>1257</v>
      </c>
      <c r="B21982" t="s">
        <v>335</v>
      </c>
      <c r="C21982" t="s">
        <v>404</v>
      </c>
      <c r="D21982" t="s">
        <v>1280</v>
      </c>
      <c r="E21982" t="s">
        <v>30</v>
      </c>
      <c r="F21982">
        <v>9745</v>
      </c>
      <c r="G21982">
        <v>1014</v>
      </c>
      <c r="H21982">
        <v>0.10405336069779374</v>
      </c>
      <c r="I21982" t="str">
        <f>VLOOKUP($B21982&amp;$E21982,'Employee List'!$A:$E,5,0)</f>
        <v>E-1410</v>
      </c>
    </row>
    <row r="21983" spans="1:9" x14ac:dyDescent="0.35">
      <c r="A21983" t="s">
        <v>1257</v>
      </c>
      <c r="B21983" t="s">
        <v>335</v>
      </c>
      <c r="C21983" t="s">
        <v>404</v>
      </c>
      <c r="D21983" t="s">
        <v>1280</v>
      </c>
      <c r="E21983" t="s">
        <v>31</v>
      </c>
      <c r="F21983">
        <v>8255</v>
      </c>
      <c r="G21983">
        <v>5406</v>
      </c>
      <c r="H21983">
        <v>0.65487583282858874</v>
      </c>
      <c r="I21983" t="str">
        <f>VLOOKUP($B21983&amp;$E21983,'Employee List'!$A:$E,5,0)</f>
        <v>E-1410</v>
      </c>
    </row>
    <row r="21984" spans="1:9" x14ac:dyDescent="0.35">
      <c r="A21984" t="s">
        <v>1257</v>
      </c>
      <c r="B21984" t="s">
        <v>335</v>
      </c>
      <c r="C21984" t="s">
        <v>404</v>
      </c>
      <c r="D21984" t="s">
        <v>1262</v>
      </c>
      <c r="E21984" t="s">
        <v>29</v>
      </c>
      <c r="F21984">
        <v>14530</v>
      </c>
      <c r="G21984">
        <v>7243</v>
      </c>
      <c r="H21984">
        <v>0.49848589125946319</v>
      </c>
      <c r="I21984" t="str">
        <f>VLOOKUP($B21984&amp;$E21984,'Employee List'!$A:$E,5,0)</f>
        <v>E-1410</v>
      </c>
    </row>
    <row r="21985" spans="1:9" x14ac:dyDescent="0.35">
      <c r="A21985" t="s">
        <v>1257</v>
      </c>
      <c r="B21985" t="s">
        <v>335</v>
      </c>
      <c r="C21985" t="s">
        <v>404</v>
      </c>
      <c r="D21985" t="s">
        <v>1262</v>
      </c>
      <c r="E21985" t="s">
        <v>30</v>
      </c>
      <c r="F21985">
        <v>14362</v>
      </c>
      <c r="G21985">
        <v>8088</v>
      </c>
      <c r="H21985">
        <v>0.56315276423896399</v>
      </c>
      <c r="I21985" t="str">
        <f>VLOOKUP($B21985&amp;$E21985,'Employee List'!$A:$E,5,0)</f>
        <v>E-1410</v>
      </c>
    </row>
    <row r="21986" spans="1:9" x14ac:dyDescent="0.35">
      <c r="A21986" t="s">
        <v>1257</v>
      </c>
      <c r="B21986" t="s">
        <v>335</v>
      </c>
      <c r="C21986" t="s">
        <v>404</v>
      </c>
      <c r="D21986" t="s">
        <v>1262</v>
      </c>
      <c r="E21986" t="s">
        <v>31</v>
      </c>
      <c r="F21986">
        <v>14322</v>
      </c>
      <c r="G21986">
        <v>17056</v>
      </c>
      <c r="H21986">
        <v>1.1908951263789973</v>
      </c>
      <c r="I21986" t="str">
        <f>VLOOKUP($B21986&amp;$E21986,'Employee List'!$A:$E,5,0)</f>
        <v>E-1410</v>
      </c>
    </row>
    <row r="21987" spans="1:9" x14ac:dyDescent="0.35">
      <c r="A21987" t="s">
        <v>1257</v>
      </c>
      <c r="B21987" t="s">
        <v>335</v>
      </c>
      <c r="C21987" t="s">
        <v>404</v>
      </c>
      <c r="D21987" t="s">
        <v>1282</v>
      </c>
      <c r="E21987" t="s">
        <v>30</v>
      </c>
      <c r="F21987">
        <v>3664</v>
      </c>
      <c r="G21987">
        <v>5312</v>
      </c>
      <c r="H21987">
        <v>1.4497816593886463</v>
      </c>
      <c r="I21987" t="str">
        <f>VLOOKUP($B21987&amp;$E21987,'Employee List'!$A:$E,5,0)</f>
        <v>E-1410</v>
      </c>
    </row>
    <row r="21988" spans="1:9" x14ac:dyDescent="0.35">
      <c r="A21988" t="s">
        <v>1257</v>
      </c>
      <c r="B21988" t="s">
        <v>335</v>
      </c>
      <c r="C21988" t="s">
        <v>404</v>
      </c>
      <c r="D21988" t="s">
        <v>1281</v>
      </c>
      <c r="E21988" t="s">
        <v>29</v>
      </c>
      <c r="F21988">
        <v>1829</v>
      </c>
      <c r="G21988">
        <v>3238</v>
      </c>
      <c r="H21988">
        <v>1.7703663203936577</v>
      </c>
      <c r="I21988" t="str">
        <f>VLOOKUP($B21988&amp;$E21988,'Employee List'!$A:$E,5,0)</f>
        <v>E-1410</v>
      </c>
    </row>
    <row r="21989" spans="1:9" x14ac:dyDescent="0.35">
      <c r="A21989" t="s">
        <v>1257</v>
      </c>
      <c r="B21989" t="s">
        <v>335</v>
      </c>
      <c r="C21989" t="s">
        <v>404</v>
      </c>
      <c r="D21989" t="s">
        <v>1281</v>
      </c>
      <c r="E21989" t="s">
        <v>30</v>
      </c>
      <c r="F21989">
        <v>2823</v>
      </c>
      <c r="G21989">
        <v>4556</v>
      </c>
      <c r="H21989">
        <v>1.6138859369465108</v>
      </c>
      <c r="I21989" t="str">
        <f>VLOOKUP($B21989&amp;$E21989,'Employee List'!$A:$E,5,0)</f>
        <v>E-1410</v>
      </c>
    </row>
    <row r="21990" spans="1:9" x14ac:dyDescent="0.35">
      <c r="A21990" t="s">
        <v>1257</v>
      </c>
      <c r="B21990" t="s">
        <v>335</v>
      </c>
      <c r="C21990" t="s">
        <v>404</v>
      </c>
      <c r="D21990" t="s">
        <v>1281</v>
      </c>
      <c r="E21990" t="s">
        <v>31</v>
      </c>
      <c r="F21990">
        <v>2220</v>
      </c>
      <c r="G21990">
        <v>1868</v>
      </c>
      <c r="H21990">
        <v>0.8414414414414414</v>
      </c>
      <c r="I21990" t="str">
        <f>VLOOKUP($B21990&amp;$E21990,'Employee List'!$A:$E,5,0)</f>
        <v>E-1410</v>
      </c>
    </row>
    <row r="21991" spans="1:9" x14ac:dyDescent="0.35">
      <c r="A21991" t="s">
        <v>1257</v>
      </c>
      <c r="B21991" t="s">
        <v>336</v>
      </c>
      <c r="C21991" t="s">
        <v>405</v>
      </c>
      <c r="D21991" t="s">
        <v>1274</v>
      </c>
      <c r="E21991" t="s">
        <v>29</v>
      </c>
      <c r="F21991">
        <v>8373</v>
      </c>
      <c r="G21991">
        <v>9350</v>
      </c>
      <c r="H21991">
        <v>1.1166845813925714</v>
      </c>
      <c r="I21991" t="str">
        <f>VLOOKUP($B21991&amp;$E21991,'Employee List'!$A:$E,5,0)</f>
        <v>E-1411</v>
      </c>
    </row>
    <row r="21992" spans="1:9" x14ac:dyDescent="0.35">
      <c r="A21992" t="s">
        <v>1257</v>
      </c>
      <c r="B21992" t="s">
        <v>336</v>
      </c>
      <c r="C21992" t="s">
        <v>405</v>
      </c>
      <c r="D21992" t="s">
        <v>1274</v>
      </c>
      <c r="E21992" t="s">
        <v>30</v>
      </c>
      <c r="F21992">
        <v>11758</v>
      </c>
      <c r="G21992">
        <v>7923</v>
      </c>
      <c r="H21992">
        <v>0.6738390882803198</v>
      </c>
      <c r="I21992" t="str">
        <f>VLOOKUP($B21992&amp;$E21992,'Employee List'!$A:$E,5,0)</f>
        <v>E-1411</v>
      </c>
    </row>
    <row r="21993" spans="1:9" x14ac:dyDescent="0.35">
      <c r="A21993" t="s">
        <v>1257</v>
      </c>
      <c r="B21993" t="s">
        <v>336</v>
      </c>
      <c r="C21993" t="s">
        <v>405</v>
      </c>
      <c r="D21993" t="s">
        <v>1274</v>
      </c>
      <c r="E21993" t="s">
        <v>31</v>
      </c>
      <c r="F21993">
        <v>8866</v>
      </c>
      <c r="G21993">
        <v>5302</v>
      </c>
      <c r="H21993">
        <v>0.59801488833746896</v>
      </c>
      <c r="I21993" t="str">
        <f>VLOOKUP($B21993&amp;$E21993,'Employee List'!$A:$E,5,0)</f>
        <v>E-1411</v>
      </c>
    </row>
    <row r="21994" spans="1:9" x14ac:dyDescent="0.35">
      <c r="A21994" t="s">
        <v>1257</v>
      </c>
      <c r="B21994" t="s">
        <v>336</v>
      </c>
      <c r="C21994" t="s">
        <v>405</v>
      </c>
      <c r="D21994" t="s">
        <v>1263</v>
      </c>
      <c r="E21994" t="s">
        <v>29</v>
      </c>
      <c r="F21994">
        <v>2976</v>
      </c>
      <c r="G21994">
        <v>1590</v>
      </c>
      <c r="H21994">
        <v>0.53427419354838712</v>
      </c>
      <c r="I21994" t="str">
        <f>VLOOKUP($B21994&amp;$E21994,'Employee List'!$A:$E,5,0)</f>
        <v>E-1411</v>
      </c>
    </row>
    <row r="21995" spans="1:9" x14ac:dyDescent="0.35">
      <c r="A21995" t="s">
        <v>1257</v>
      </c>
      <c r="B21995" t="s">
        <v>336</v>
      </c>
      <c r="C21995" t="s">
        <v>405</v>
      </c>
      <c r="D21995" t="s">
        <v>1263</v>
      </c>
      <c r="E21995" t="s">
        <v>30</v>
      </c>
      <c r="F21995">
        <v>4325</v>
      </c>
      <c r="G21995">
        <v>1746</v>
      </c>
      <c r="H21995">
        <v>0.40369942196531794</v>
      </c>
      <c r="I21995" t="str">
        <f>VLOOKUP($B21995&amp;$E21995,'Employee List'!$A:$E,5,0)</f>
        <v>E-1411</v>
      </c>
    </row>
    <row r="21996" spans="1:9" x14ac:dyDescent="0.35">
      <c r="A21996" t="s">
        <v>1257</v>
      </c>
      <c r="B21996" t="s">
        <v>336</v>
      </c>
      <c r="C21996" t="s">
        <v>405</v>
      </c>
      <c r="D21996" t="s">
        <v>1263</v>
      </c>
      <c r="E21996" t="s">
        <v>31</v>
      </c>
      <c r="F21996">
        <v>2818</v>
      </c>
      <c r="G21996">
        <v>2230</v>
      </c>
      <c r="H21996">
        <v>0.79134137686302342</v>
      </c>
      <c r="I21996" t="str">
        <f>VLOOKUP($B21996&amp;$E21996,'Employee List'!$A:$E,5,0)</f>
        <v>E-1411</v>
      </c>
    </row>
    <row r="21997" spans="1:9" x14ac:dyDescent="0.35">
      <c r="A21997" t="s">
        <v>1257</v>
      </c>
      <c r="B21997" t="s">
        <v>336</v>
      </c>
      <c r="C21997" t="s">
        <v>405</v>
      </c>
      <c r="D21997" t="s">
        <v>1264</v>
      </c>
      <c r="E21997" t="s">
        <v>29</v>
      </c>
      <c r="F21997">
        <v>3929</v>
      </c>
      <c r="G21997">
        <v>5521</v>
      </c>
      <c r="H21997">
        <v>1.4051921608551794</v>
      </c>
      <c r="I21997" t="str">
        <f>VLOOKUP($B21997&amp;$E21997,'Employee List'!$A:$E,5,0)</f>
        <v>E-1411</v>
      </c>
    </row>
    <row r="21998" spans="1:9" x14ac:dyDescent="0.35">
      <c r="A21998" t="s">
        <v>1257</v>
      </c>
      <c r="B21998" t="s">
        <v>336</v>
      </c>
      <c r="C21998" t="s">
        <v>405</v>
      </c>
      <c r="D21998" t="s">
        <v>1264</v>
      </c>
      <c r="E21998" t="s">
        <v>30</v>
      </c>
      <c r="F21998">
        <v>1325</v>
      </c>
      <c r="G21998">
        <v>3577</v>
      </c>
      <c r="H21998">
        <v>2.6996226415094338</v>
      </c>
      <c r="I21998" t="str">
        <f>VLOOKUP($B21998&amp;$E21998,'Employee List'!$A:$E,5,0)</f>
        <v>E-1411</v>
      </c>
    </row>
    <row r="21999" spans="1:9" x14ac:dyDescent="0.35">
      <c r="A21999" t="s">
        <v>1257</v>
      </c>
      <c r="B21999" t="s">
        <v>336</v>
      </c>
      <c r="C21999" t="s">
        <v>405</v>
      </c>
      <c r="D21999" t="s">
        <v>1264</v>
      </c>
      <c r="E21999" t="s">
        <v>31</v>
      </c>
      <c r="F21999">
        <v>3054</v>
      </c>
      <c r="G21999">
        <v>3404</v>
      </c>
      <c r="H21999">
        <v>1.1146037982973149</v>
      </c>
      <c r="I21999" t="str">
        <f>VLOOKUP($B21999&amp;$E21999,'Employee List'!$A:$E,5,0)</f>
        <v>E-1411</v>
      </c>
    </row>
    <row r="22000" spans="1:9" x14ac:dyDescent="0.35">
      <c r="A22000" t="s">
        <v>1257</v>
      </c>
      <c r="B22000" t="s">
        <v>336</v>
      </c>
      <c r="C22000" t="s">
        <v>405</v>
      </c>
      <c r="D22000" t="s">
        <v>1265</v>
      </c>
      <c r="E22000" t="s">
        <v>29</v>
      </c>
      <c r="F22000">
        <v>27803</v>
      </c>
      <c r="G22000">
        <v>14442</v>
      </c>
      <c r="H22000">
        <v>0.51944034816386719</v>
      </c>
      <c r="I22000" t="str">
        <f>VLOOKUP($B22000&amp;$E22000,'Employee List'!$A:$E,5,0)</f>
        <v>E-1411</v>
      </c>
    </row>
    <row r="22001" spans="1:9" x14ac:dyDescent="0.35">
      <c r="A22001" t="s">
        <v>1257</v>
      </c>
      <c r="B22001" t="s">
        <v>336</v>
      </c>
      <c r="C22001" t="s">
        <v>405</v>
      </c>
      <c r="D22001" t="s">
        <v>1265</v>
      </c>
      <c r="E22001" t="s">
        <v>30</v>
      </c>
      <c r="F22001">
        <v>27659</v>
      </c>
      <c r="G22001">
        <v>13050</v>
      </c>
      <c r="H22001">
        <v>0.47181749159405617</v>
      </c>
      <c r="I22001" t="str">
        <f>VLOOKUP($B22001&amp;$E22001,'Employee List'!$A:$E,5,0)</f>
        <v>E-1411</v>
      </c>
    </row>
    <row r="22002" spans="1:9" x14ac:dyDescent="0.35">
      <c r="A22002" t="s">
        <v>1257</v>
      </c>
      <c r="B22002" t="s">
        <v>336</v>
      </c>
      <c r="C22002" t="s">
        <v>405</v>
      </c>
      <c r="D22002" t="s">
        <v>1265</v>
      </c>
      <c r="E22002" t="s">
        <v>31</v>
      </c>
      <c r="F22002">
        <v>29346</v>
      </c>
      <c r="G22002">
        <v>10416</v>
      </c>
      <c r="H22002">
        <v>0.35493764056430177</v>
      </c>
      <c r="I22002" t="str">
        <f>VLOOKUP($B22002&amp;$E22002,'Employee List'!$A:$E,5,0)</f>
        <v>E-1411</v>
      </c>
    </row>
    <row r="22003" spans="1:9" x14ac:dyDescent="0.35">
      <c r="A22003" t="s">
        <v>1257</v>
      </c>
      <c r="B22003" t="s">
        <v>336</v>
      </c>
      <c r="C22003" t="s">
        <v>405</v>
      </c>
      <c r="D22003" t="s">
        <v>1260</v>
      </c>
      <c r="E22003" t="s">
        <v>29</v>
      </c>
      <c r="F22003">
        <v>64939</v>
      </c>
      <c r="G22003">
        <v>53483</v>
      </c>
      <c r="H22003">
        <v>0.82358829054959271</v>
      </c>
      <c r="I22003" t="str">
        <f>VLOOKUP($B22003&amp;$E22003,'Employee List'!$A:$E,5,0)</f>
        <v>E-1411</v>
      </c>
    </row>
    <row r="22004" spans="1:9" x14ac:dyDescent="0.35">
      <c r="A22004" t="s">
        <v>1257</v>
      </c>
      <c r="B22004" t="s">
        <v>336</v>
      </c>
      <c r="C22004" t="s">
        <v>405</v>
      </c>
      <c r="D22004" t="s">
        <v>1260</v>
      </c>
      <c r="E22004" t="s">
        <v>30</v>
      </c>
      <c r="F22004">
        <v>68298</v>
      </c>
      <c r="G22004">
        <v>53834</v>
      </c>
      <c r="H22004">
        <v>0.78822220269993259</v>
      </c>
      <c r="I22004" t="str">
        <f>VLOOKUP($B22004&amp;$E22004,'Employee List'!$A:$E,5,0)</f>
        <v>E-1411</v>
      </c>
    </row>
    <row r="22005" spans="1:9" x14ac:dyDescent="0.35">
      <c r="A22005" t="s">
        <v>1257</v>
      </c>
      <c r="B22005" t="s">
        <v>336</v>
      </c>
      <c r="C22005" t="s">
        <v>405</v>
      </c>
      <c r="D22005" t="s">
        <v>1260</v>
      </c>
      <c r="E22005" t="s">
        <v>31</v>
      </c>
      <c r="F22005">
        <v>79083</v>
      </c>
      <c r="G22005">
        <v>112097</v>
      </c>
      <c r="H22005">
        <v>1.4174601368182795</v>
      </c>
      <c r="I22005" t="str">
        <f>VLOOKUP($B22005&amp;$E22005,'Employee List'!$A:$E,5,0)</f>
        <v>E-1411</v>
      </c>
    </row>
    <row r="22006" spans="1:9" x14ac:dyDescent="0.35">
      <c r="A22006" t="s">
        <v>1257</v>
      </c>
      <c r="B22006" t="s">
        <v>336</v>
      </c>
      <c r="C22006" t="s">
        <v>405</v>
      </c>
      <c r="D22006" t="s">
        <v>1261</v>
      </c>
      <c r="E22006" t="s">
        <v>29</v>
      </c>
      <c r="F22006">
        <v>43392</v>
      </c>
      <c r="G22006">
        <v>29256</v>
      </c>
      <c r="H22006">
        <v>0.67422566371681414</v>
      </c>
      <c r="I22006" t="str">
        <f>VLOOKUP($B22006&amp;$E22006,'Employee List'!$A:$E,5,0)</f>
        <v>E-1411</v>
      </c>
    </row>
    <row r="22007" spans="1:9" x14ac:dyDescent="0.35">
      <c r="A22007" t="s">
        <v>1257</v>
      </c>
      <c r="B22007" t="s">
        <v>336</v>
      </c>
      <c r="C22007" t="s">
        <v>405</v>
      </c>
      <c r="D22007" t="s">
        <v>1261</v>
      </c>
      <c r="E22007" t="s">
        <v>30</v>
      </c>
      <c r="F22007">
        <v>45804</v>
      </c>
      <c r="G22007">
        <v>32101</v>
      </c>
      <c r="H22007">
        <v>0.70083398829796528</v>
      </c>
      <c r="I22007" t="str">
        <f>VLOOKUP($B22007&amp;$E22007,'Employee List'!$A:$E,5,0)</f>
        <v>E-1411</v>
      </c>
    </row>
    <row r="22008" spans="1:9" x14ac:dyDescent="0.35">
      <c r="A22008" t="s">
        <v>1257</v>
      </c>
      <c r="B22008" t="s">
        <v>336</v>
      </c>
      <c r="C22008" t="s">
        <v>405</v>
      </c>
      <c r="D22008" t="s">
        <v>1261</v>
      </c>
      <c r="E22008" t="s">
        <v>31</v>
      </c>
      <c r="F22008">
        <v>47374</v>
      </c>
      <c r="G22008">
        <v>24066</v>
      </c>
      <c r="H22008">
        <v>0.5080001688689999</v>
      </c>
      <c r="I22008" t="str">
        <f>VLOOKUP($B22008&amp;$E22008,'Employee List'!$A:$E,5,0)</f>
        <v>E-1411</v>
      </c>
    </row>
    <row r="22009" spans="1:9" x14ac:dyDescent="0.35">
      <c r="A22009" t="s">
        <v>1257</v>
      </c>
      <c r="B22009" t="s">
        <v>336</v>
      </c>
      <c r="C22009" t="s">
        <v>405</v>
      </c>
      <c r="D22009" t="s">
        <v>1266</v>
      </c>
      <c r="E22009" t="s">
        <v>29</v>
      </c>
      <c r="F22009">
        <v>65751</v>
      </c>
      <c r="G22009">
        <v>54243</v>
      </c>
      <c r="H22009">
        <v>0.82497604599169594</v>
      </c>
      <c r="I22009" t="str">
        <f>VLOOKUP($B22009&amp;$E22009,'Employee List'!$A:$E,5,0)</f>
        <v>E-1411</v>
      </c>
    </row>
    <row r="22010" spans="1:9" x14ac:dyDescent="0.35">
      <c r="A22010" t="s">
        <v>1257</v>
      </c>
      <c r="B22010" t="s">
        <v>336</v>
      </c>
      <c r="C22010" t="s">
        <v>405</v>
      </c>
      <c r="D22010" t="s">
        <v>1266</v>
      </c>
      <c r="E22010" t="s">
        <v>30</v>
      </c>
      <c r="F22010">
        <v>68961</v>
      </c>
      <c r="G22010">
        <v>47788</v>
      </c>
      <c r="H22010">
        <v>0.69297138962602045</v>
      </c>
      <c r="I22010" t="str">
        <f>VLOOKUP($B22010&amp;$E22010,'Employee List'!$A:$E,5,0)</f>
        <v>E-1411</v>
      </c>
    </row>
    <row r="22011" spans="1:9" x14ac:dyDescent="0.35">
      <c r="A22011" t="s">
        <v>1257</v>
      </c>
      <c r="B22011" t="s">
        <v>336</v>
      </c>
      <c r="C22011" t="s">
        <v>405</v>
      </c>
      <c r="D22011" t="s">
        <v>1266</v>
      </c>
      <c r="E22011" t="s">
        <v>31</v>
      </c>
      <c r="F22011">
        <v>70547</v>
      </c>
      <c r="G22011">
        <v>49474</v>
      </c>
      <c r="H22011">
        <v>0.70129133768976715</v>
      </c>
      <c r="I22011" t="str">
        <f>VLOOKUP($B22011&amp;$E22011,'Employee List'!$A:$E,5,0)</f>
        <v>E-1411</v>
      </c>
    </row>
    <row r="22012" spans="1:9" x14ac:dyDescent="0.35">
      <c r="A22012" t="s">
        <v>1257</v>
      </c>
      <c r="B22012" t="s">
        <v>336</v>
      </c>
      <c r="C22012" t="s">
        <v>405</v>
      </c>
      <c r="D22012" t="s">
        <v>1267</v>
      </c>
      <c r="E22012" t="s">
        <v>29</v>
      </c>
      <c r="F22012">
        <v>19650</v>
      </c>
      <c r="G22012">
        <v>13625</v>
      </c>
      <c r="H22012">
        <v>0.69338422391857502</v>
      </c>
      <c r="I22012" t="str">
        <f>VLOOKUP($B22012&amp;$E22012,'Employee List'!$A:$E,5,0)</f>
        <v>E-1411</v>
      </c>
    </row>
    <row r="22013" spans="1:9" x14ac:dyDescent="0.35">
      <c r="A22013" t="s">
        <v>1257</v>
      </c>
      <c r="B22013" t="s">
        <v>336</v>
      </c>
      <c r="C22013" t="s">
        <v>405</v>
      </c>
      <c r="D22013" t="s">
        <v>1267</v>
      </c>
      <c r="E22013" t="s">
        <v>30</v>
      </c>
      <c r="F22013">
        <v>16118</v>
      </c>
      <c r="G22013">
        <v>12425</v>
      </c>
      <c r="H22013">
        <v>0.77087728005956069</v>
      </c>
      <c r="I22013" t="str">
        <f>VLOOKUP($B22013&amp;$E22013,'Employee List'!$A:$E,5,0)</f>
        <v>E-1411</v>
      </c>
    </row>
    <row r="22014" spans="1:9" x14ac:dyDescent="0.35">
      <c r="A22014" t="s">
        <v>1257</v>
      </c>
      <c r="B22014" t="s">
        <v>336</v>
      </c>
      <c r="C22014" t="s">
        <v>405</v>
      </c>
      <c r="D22014" t="s">
        <v>1267</v>
      </c>
      <c r="E22014" t="s">
        <v>31</v>
      </c>
      <c r="F22014">
        <v>17897</v>
      </c>
      <c r="G22014">
        <v>9979</v>
      </c>
      <c r="H22014">
        <v>0.55757948259484835</v>
      </c>
      <c r="I22014" t="str">
        <f>VLOOKUP($B22014&amp;$E22014,'Employee List'!$A:$E,5,0)</f>
        <v>E-1411</v>
      </c>
    </row>
    <row r="22015" spans="1:9" x14ac:dyDescent="0.35">
      <c r="A22015" t="s">
        <v>1257</v>
      </c>
      <c r="B22015" t="s">
        <v>336</v>
      </c>
      <c r="C22015" t="s">
        <v>405</v>
      </c>
      <c r="D22015" t="s">
        <v>1268</v>
      </c>
      <c r="E22015" t="s">
        <v>29</v>
      </c>
      <c r="F22015">
        <v>12714</v>
      </c>
      <c r="G22015">
        <v>5810</v>
      </c>
      <c r="H22015">
        <v>0.45697656127103981</v>
      </c>
      <c r="I22015" t="str">
        <f>VLOOKUP($B22015&amp;$E22015,'Employee List'!$A:$E,5,0)</f>
        <v>E-1411</v>
      </c>
    </row>
    <row r="22016" spans="1:9" x14ac:dyDescent="0.35">
      <c r="A22016" t="s">
        <v>1257</v>
      </c>
      <c r="B22016" t="s">
        <v>336</v>
      </c>
      <c r="C22016" t="s">
        <v>405</v>
      </c>
      <c r="D22016" t="s">
        <v>1268</v>
      </c>
      <c r="E22016" t="s">
        <v>30</v>
      </c>
      <c r="F22016">
        <v>14192</v>
      </c>
      <c r="G22016">
        <v>5096</v>
      </c>
      <c r="H22016">
        <v>0.35907553551296506</v>
      </c>
      <c r="I22016" t="str">
        <f>VLOOKUP($B22016&amp;$E22016,'Employee List'!$A:$E,5,0)</f>
        <v>E-1411</v>
      </c>
    </row>
    <row r="22017" spans="1:9" x14ac:dyDescent="0.35">
      <c r="A22017" t="s">
        <v>1257</v>
      </c>
      <c r="B22017" t="s">
        <v>336</v>
      </c>
      <c r="C22017" t="s">
        <v>405</v>
      </c>
      <c r="D22017" t="s">
        <v>1268</v>
      </c>
      <c r="E22017" t="s">
        <v>31</v>
      </c>
      <c r="F22017">
        <v>13307</v>
      </c>
      <c r="G22017">
        <v>9035</v>
      </c>
      <c r="H22017">
        <v>0.67896595776658897</v>
      </c>
      <c r="I22017" t="str">
        <f>VLOOKUP($B22017&amp;$E22017,'Employee List'!$A:$E,5,0)</f>
        <v>E-1411</v>
      </c>
    </row>
    <row r="22018" spans="1:9" x14ac:dyDescent="0.35">
      <c r="A22018" t="s">
        <v>1257</v>
      </c>
      <c r="B22018" t="s">
        <v>336</v>
      </c>
      <c r="C22018" t="s">
        <v>405</v>
      </c>
      <c r="D22018" t="s">
        <v>1269</v>
      </c>
      <c r="E22018" t="s">
        <v>29</v>
      </c>
      <c r="F22018">
        <v>8470</v>
      </c>
      <c r="G22018">
        <v>6927</v>
      </c>
      <c r="H22018">
        <v>0.81782762691853605</v>
      </c>
      <c r="I22018" t="str">
        <f>VLOOKUP($B22018&amp;$E22018,'Employee List'!$A:$E,5,0)</f>
        <v>E-1411</v>
      </c>
    </row>
    <row r="22019" spans="1:9" x14ac:dyDescent="0.35">
      <c r="A22019" t="s">
        <v>1257</v>
      </c>
      <c r="B22019" t="s">
        <v>336</v>
      </c>
      <c r="C22019" t="s">
        <v>405</v>
      </c>
      <c r="D22019" t="s">
        <v>1269</v>
      </c>
      <c r="E22019" t="s">
        <v>30</v>
      </c>
      <c r="F22019">
        <v>8389</v>
      </c>
      <c r="G22019">
        <v>10362</v>
      </c>
      <c r="H22019">
        <v>1.2351889378948624</v>
      </c>
      <c r="I22019" t="str">
        <f>VLOOKUP($B22019&amp;$E22019,'Employee List'!$A:$E,5,0)</f>
        <v>E-1411</v>
      </c>
    </row>
    <row r="22020" spans="1:9" x14ac:dyDescent="0.35">
      <c r="A22020" t="s">
        <v>1257</v>
      </c>
      <c r="B22020" t="s">
        <v>336</v>
      </c>
      <c r="C22020" t="s">
        <v>405</v>
      </c>
      <c r="D22020" t="s">
        <v>1269</v>
      </c>
      <c r="E22020" t="s">
        <v>31</v>
      </c>
      <c r="F22020">
        <v>10015</v>
      </c>
      <c r="G22020">
        <v>3232</v>
      </c>
      <c r="H22020">
        <v>0.32271592611083377</v>
      </c>
      <c r="I22020" t="str">
        <f>VLOOKUP($B22020&amp;$E22020,'Employee List'!$A:$E,5,0)</f>
        <v>E-1411</v>
      </c>
    </row>
    <row r="22021" spans="1:9" x14ac:dyDescent="0.35">
      <c r="A22021" t="s">
        <v>1257</v>
      </c>
      <c r="B22021" t="s">
        <v>336</v>
      </c>
      <c r="C22021" t="s">
        <v>405</v>
      </c>
      <c r="D22021" t="s">
        <v>1270</v>
      </c>
      <c r="E22021" t="s">
        <v>29</v>
      </c>
      <c r="F22021">
        <v>6129</v>
      </c>
      <c r="G22021">
        <v>7794</v>
      </c>
      <c r="H22021">
        <v>1.2716593245227605</v>
      </c>
      <c r="I22021" t="str">
        <f>VLOOKUP($B22021&amp;$E22021,'Employee List'!$A:$E,5,0)</f>
        <v>E-1411</v>
      </c>
    </row>
    <row r="22022" spans="1:9" x14ac:dyDescent="0.35">
      <c r="A22022" t="s">
        <v>1257</v>
      </c>
      <c r="B22022" t="s">
        <v>336</v>
      </c>
      <c r="C22022" t="s">
        <v>405</v>
      </c>
      <c r="D22022" t="s">
        <v>1270</v>
      </c>
      <c r="E22022" t="s">
        <v>30</v>
      </c>
      <c r="F22022">
        <v>9342</v>
      </c>
      <c r="G22022">
        <v>6950</v>
      </c>
      <c r="H22022">
        <v>0.74395204453007924</v>
      </c>
      <c r="I22022" t="str">
        <f>VLOOKUP($B22022&amp;$E22022,'Employee List'!$A:$E,5,0)</f>
        <v>E-1411</v>
      </c>
    </row>
    <row r="22023" spans="1:9" x14ac:dyDescent="0.35">
      <c r="A22023" t="s">
        <v>1257</v>
      </c>
      <c r="B22023" t="s">
        <v>336</v>
      </c>
      <c r="C22023" t="s">
        <v>405</v>
      </c>
      <c r="D22023" t="s">
        <v>1270</v>
      </c>
      <c r="E22023" t="s">
        <v>31</v>
      </c>
      <c r="F22023">
        <v>5936</v>
      </c>
      <c r="G22023">
        <v>2839</v>
      </c>
      <c r="H22023">
        <v>0.47826819407008087</v>
      </c>
      <c r="I22023" t="str">
        <f>VLOOKUP($B22023&amp;$E22023,'Employee List'!$A:$E,5,0)</f>
        <v>E-1411</v>
      </c>
    </row>
    <row r="22024" spans="1:9" x14ac:dyDescent="0.35">
      <c r="A22024" t="s">
        <v>1257</v>
      </c>
      <c r="B22024" t="s">
        <v>336</v>
      </c>
      <c r="C22024" t="s">
        <v>405</v>
      </c>
      <c r="D22024" t="s">
        <v>1271</v>
      </c>
      <c r="E22024" t="s">
        <v>29</v>
      </c>
      <c r="F22024">
        <v>17056</v>
      </c>
      <c r="G22024">
        <v>13484</v>
      </c>
      <c r="H22024">
        <v>0.79057223264540333</v>
      </c>
      <c r="I22024" t="str">
        <f>VLOOKUP($B22024&amp;$E22024,'Employee List'!$A:$E,5,0)</f>
        <v>E-1411</v>
      </c>
    </row>
    <row r="22025" spans="1:9" x14ac:dyDescent="0.35">
      <c r="A22025" t="s">
        <v>1257</v>
      </c>
      <c r="B22025" t="s">
        <v>336</v>
      </c>
      <c r="C22025" t="s">
        <v>405</v>
      </c>
      <c r="D22025" t="s">
        <v>1271</v>
      </c>
      <c r="E22025" t="s">
        <v>30</v>
      </c>
      <c r="F22025">
        <v>16367</v>
      </c>
      <c r="G22025">
        <v>16419</v>
      </c>
      <c r="H22025">
        <v>1.0031771247021446</v>
      </c>
      <c r="I22025" t="str">
        <f>VLOOKUP($B22025&amp;$E22025,'Employee List'!$A:$E,5,0)</f>
        <v>E-1411</v>
      </c>
    </row>
    <row r="22026" spans="1:9" x14ac:dyDescent="0.35">
      <c r="A22026" t="s">
        <v>1257</v>
      </c>
      <c r="B22026" t="s">
        <v>336</v>
      </c>
      <c r="C22026" t="s">
        <v>405</v>
      </c>
      <c r="D22026" t="s">
        <v>1271</v>
      </c>
      <c r="E22026" t="s">
        <v>31</v>
      </c>
      <c r="F22026">
        <v>16633</v>
      </c>
      <c r="G22026">
        <v>12206</v>
      </c>
      <c r="H22026">
        <v>0.73384236157037219</v>
      </c>
      <c r="I22026" t="str">
        <f>VLOOKUP($B22026&amp;$E22026,'Employee List'!$A:$E,5,0)</f>
        <v>E-1411</v>
      </c>
    </row>
    <row r="22027" spans="1:9" x14ac:dyDescent="0.35">
      <c r="A22027" t="s">
        <v>1257</v>
      </c>
      <c r="B22027" t="s">
        <v>336</v>
      </c>
      <c r="C22027" t="s">
        <v>405</v>
      </c>
      <c r="D22027" t="s">
        <v>1258</v>
      </c>
      <c r="E22027" t="s">
        <v>29</v>
      </c>
      <c r="F22027">
        <v>215622</v>
      </c>
      <c r="G22027">
        <v>249351</v>
      </c>
      <c r="H22027">
        <v>1.1564265241951193</v>
      </c>
      <c r="I22027" t="str">
        <f>VLOOKUP($B22027&amp;$E22027,'Employee List'!$A:$E,5,0)</f>
        <v>E-1411</v>
      </c>
    </row>
    <row r="22028" spans="1:9" x14ac:dyDescent="0.35">
      <c r="A22028" t="s">
        <v>1257</v>
      </c>
      <c r="B22028" t="s">
        <v>336</v>
      </c>
      <c r="C22028" t="s">
        <v>405</v>
      </c>
      <c r="D22028" t="s">
        <v>1258</v>
      </c>
      <c r="E22028" t="s">
        <v>30</v>
      </c>
      <c r="F22028">
        <v>211493</v>
      </c>
      <c r="G22028">
        <v>185231</v>
      </c>
      <c r="H22028">
        <v>0.87582567744558926</v>
      </c>
      <c r="I22028" t="str">
        <f>VLOOKUP($B22028&amp;$E22028,'Employee List'!$A:$E,5,0)</f>
        <v>E-1411</v>
      </c>
    </row>
    <row r="22029" spans="1:9" x14ac:dyDescent="0.35">
      <c r="A22029" t="s">
        <v>1257</v>
      </c>
      <c r="B22029" t="s">
        <v>336</v>
      </c>
      <c r="C22029" t="s">
        <v>405</v>
      </c>
      <c r="D22029" t="s">
        <v>1258</v>
      </c>
      <c r="E22029" t="s">
        <v>31</v>
      </c>
      <c r="F22029">
        <v>205061</v>
      </c>
      <c r="G22029">
        <v>131849</v>
      </c>
      <c r="H22029">
        <v>0.64297452953023737</v>
      </c>
      <c r="I22029" t="str">
        <f>VLOOKUP($B22029&amp;$E22029,'Employee List'!$A:$E,5,0)</f>
        <v>E-1411</v>
      </c>
    </row>
    <row r="22030" spans="1:9" x14ac:dyDescent="0.35">
      <c r="A22030" t="s">
        <v>1257</v>
      </c>
      <c r="B22030" t="s">
        <v>336</v>
      </c>
      <c r="C22030" t="s">
        <v>405</v>
      </c>
      <c r="D22030" t="s">
        <v>1272</v>
      </c>
      <c r="E22030" t="s">
        <v>29</v>
      </c>
      <c r="F22030">
        <v>16532</v>
      </c>
      <c r="G22030">
        <v>12208</v>
      </c>
      <c r="H22030">
        <v>0.73844664892330025</v>
      </c>
      <c r="I22030" t="str">
        <f>VLOOKUP($B22030&amp;$E22030,'Employee List'!$A:$E,5,0)</f>
        <v>E-1411</v>
      </c>
    </row>
    <row r="22031" spans="1:9" x14ac:dyDescent="0.35">
      <c r="A22031" t="s">
        <v>1257</v>
      </c>
      <c r="B22031" t="s">
        <v>336</v>
      </c>
      <c r="C22031" t="s">
        <v>405</v>
      </c>
      <c r="D22031" t="s">
        <v>1272</v>
      </c>
      <c r="E22031" t="s">
        <v>30</v>
      </c>
      <c r="F22031">
        <v>18031</v>
      </c>
      <c r="G22031">
        <v>15710</v>
      </c>
      <c r="H22031">
        <v>0.87127724474516111</v>
      </c>
      <c r="I22031" t="str">
        <f>VLOOKUP($B22031&amp;$E22031,'Employee List'!$A:$E,5,0)</f>
        <v>E-1411</v>
      </c>
    </row>
    <row r="22032" spans="1:9" x14ac:dyDescent="0.35">
      <c r="A22032" t="s">
        <v>1257</v>
      </c>
      <c r="B22032" t="s">
        <v>336</v>
      </c>
      <c r="C22032" t="s">
        <v>405</v>
      </c>
      <c r="D22032" t="s">
        <v>1272</v>
      </c>
      <c r="E22032" t="s">
        <v>31</v>
      </c>
      <c r="F22032">
        <v>18187</v>
      </c>
      <c r="G22032">
        <v>12206</v>
      </c>
      <c r="H22032">
        <v>0.67113872546324294</v>
      </c>
      <c r="I22032" t="str">
        <f>VLOOKUP($B22032&amp;$E22032,'Employee List'!$A:$E,5,0)</f>
        <v>E-1411</v>
      </c>
    </row>
    <row r="22033" spans="1:9" x14ac:dyDescent="0.35">
      <c r="A22033" t="s">
        <v>1257</v>
      </c>
      <c r="B22033" t="s">
        <v>336</v>
      </c>
      <c r="C22033" t="s">
        <v>405</v>
      </c>
      <c r="D22033" t="s">
        <v>1259</v>
      </c>
      <c r="E22033" t="s">
        <v>29</v>
      </c>
      <c r="F22033">
        <v>19053</v>
      </c>
      <c r="G22033">
        <v>16969</v>
      </c>
      <c r="H22033">
        <v>0.89062089959586421</v>
      </c>
      <c r="I22033" t="str">
        <f>VLOOKUP($B22033&amp;$E22033,'Employee List'!$A:$E,5,0)</f>
        <v>E-1411</v>
      </c>
    </row>
    <row r="22034" spans="1:9" x14ac:dyDescent="0.35">
      <c r="A22034" t="s">
        <v>1257</v>
      </c>
      <c r="B22034" t="s">
        <v>336</v>
      </c>
      <c r="C22034" t="s">
        <v>405</v>
      </c>
      <c r="D22034" t="s">
        <v>1259</v>
      </c>
      <c r="E22034" t="s">
        <v>30</v>
      </c>
      <c r="F22034">
        <v>18187</v>
      </c>
      <c r="G22034">
        <v>18434</v>
      </c>
      <c r="H22034">
        <v>1.0135811293781272</v>
      </c>
      <c r="I22034" t="str">
        <f>VLOOKUP($B22034&amp;$E22034,'Employee List'!$A:$E,5,0)</f>
        <v>E-1411</v>
      </c>
    </row>
    <row r="22035" spans="1:9" x14ac:dyDescent="0.35">
      <c r="A22035" t="s">
        <v>1257</v>
      </c>
      <c r="B22035" t="s">
        <v>336</v>
      </c>
      <c r="C22035" t="s">
        <v>405</v>
      </c>
      <c r="D22035" t="s">
        <v>1259</v>
      </c>
      <c r="E22035" t="s">
        <v>31</v>
      </c>
      <c r="F22035">
        <v>21603</v>
      </c>
      <c r="G22035">
        <v>19743</v>
      </c>
      <c r="H22035">
        <v>0.91390084710456876</v>
      </c>
      <c r="I22035" t="str">
        <f>VLOOKUP($B22035&amp;$E22035,'Employee List'!$A:$E,5,0)</f>
        <v>E-1411</v>
      </c>
    </row>
    <row r="22036" spans="1:9" x14ac:dyDescent="0.35">
      <c r="A22036" t="s">
        <v>1257</v>
      </c>
      <c r="B22036" t="s">
        <v>336</v>
      </c>
      <c r="C22036" t="s">
        <v>405</v>
      </c>
      <c r="D22036" t="s">
        <v>1273</v>
      </c>
      <c r="E22036" t="s">
        <v>29</v>
      </c>
      <c r="F22036">
        <v>6277</v>
      </c>
      <c r="G22036">
        <v>7893</v>
      </c>
      <c r="H22036">
        <v>1.2574478253942967</v>
      </c>
      <c r="I22036" t="str">
        <f>VLOOKUP($B22036&amp;$E22036,'Employee List'!$A:$E,5,0)</f>
        <v>E-1411</v>
      </c>
    </row>
    <row r="22037" spans="1:9" x14ac:dyDescent="0.35">
      <c r="A22037" t="s">
        <v>1257</v>
      </c>
      <c r="B22037" t="s">
        <v>336</v>
      </c>
      <c r="C22037" t="s">
        <v>405</v>
      </c>
      <c r="D22037" t="s">
        <v>1273</v>
      </c>
      <c r="E22037" t="s">
        <v>30</v>
      </c>
      <c r="F22037">
        <v>5515</v>
      </c>
      <c r="G22037">
        <v>5100</v>
      </c>
      <c r="H22037">
        <v>0.92475067996373528</v>
      </c>
      <c r="I22037" t="str">
        <f>VLOOKUP($B22037&amp;$E22037,'Employee List'!$A:$E,5,0)</f>
        <v>E-1411</v>
      </c>
    </row>
    <row r="22038" spans="1:9" x14ac:dyDescent="0.35">
      <c r="A22038" t="s">
        <v>1257</v>
      </c>
      <c r="B22038" t="s">
        <v>336</v>
      </c>
      <c r="C22038" t="s">
        <v>405</v>
      </c>
      <c r="D22038" t="s">
        <v>1273</v>
      </c>
      <c r="E22038" t="s">
        <v>31</v>
      </c>
      <c r="F22038">
        <v>6717</v>
      </c>
      <c r="G22038">
        <v>5795</v>
      </c>
      <c r="H22038">
        <v>0.86273634062825666</v>
      </c>
      <c r="I22038" t="str">
        <f>VLOOKUP($B22038&amp;$E22038,'Employee List'!$A:$E,5,0)</f>
        <v>E-1411</v>
      </c>
    </row>
    <row r="22039" spans="1:9" x14ac:dyDescent="0.35">
      <c r="A22039" t="s">
        <v>1257</v>
      </c>
      <c r="B22039" t="s">
        <v>336</v>
      </c>
      <c r="C22039" t="s">
        <v>405</v>
      </c>
      <c r="D22039" t="s">
        <v>1275</v>
      </c>
      <c r="E22039" t="s">
        <v>29</v>
      </c>
      <c r="F22039">
        <v>4845</v>
      </c>
      <c r="G22039">
        <v>1586</v>
      </c>
      <c r="H22039">
        <v>0.32734778121775027</v>
      </c>
      <c r="I22039" t="str">
        <f>VLOOKUP($B22039&amp;$E22039,'Employee List'!$A:$E,5,0)</f>
        <v>E-1411</v>
      </c>
    </row>
    <row r="22040" spans="1:9" x14ac:dyDescent="0.35">
      <c r="A22040" t="s">
        <v>1257</v>
      </c>
      <c r="B22040" t="s">
        <v>336</v>
      </c>
      <c r="C22040" t="s">
        <v>405</v>
      </c>
      <c r="D22040" t="s">
        <v>1275</v>
      </c>
      <c r="E22040" t="s">
        <v>30</v>
      </c>
      <c r="F22040">
        <v>2185</v>
      </c>
      <c r="G22040">
        <v>1827</v>
      </c>
      <c r="H22040">
        <v>0.83615560640732267</v>
      </c>
      <c r="I22040" t="str">
        <f>VLOOKUP($B22040&amp;$E22040,'Employee List'!$A:$E,5,0)</f>
        <v>E-1411</v>
      </c>
    </row>
    <row r="22041" spans="1:9" x14ac:dyDescent="0.35">
      <c r="A22041" t="s">
        <v>1257</v>
      </c>
      <c r="B22041" t="s">
        <v>336</v>
      </c>
      <c r="C22041" t="s">
        <v>405</v>
      </c>
      <c r="D22041" t="s">
        <v>1275</v>
      </c>
      <c r="E22041" t="s">
        <v>31</v>
      </c>
      <c r="F22041">
        <v>4469</v>
      </c>
      <c r="G22041">
        <v>3077</v>
      </c>
      <c r="H22041">
        <v>0.68852092190646674</v>
      </c>
      <c r="I22041" t="str">
        <f>VLOOKUP($B22041&amp;$E22041,'Employee List'!$A:$E,5,0)</f>
        <v>E-1411</v>
      </c>
    </row>
    <row r="22042" spans="1:9" x14ac:dyDescent="0.35">
      <c r="A22042" t="s">
        <v>1257</v>
      </c>
      <c r="B22042" t="s">
        <v>336</v>
      </c>
      <c r="C22042" t="s">
        <v>405</v>
      </c>
      <c r="D22042" t="s">
        <v>1276</v>
      </c>
      <c r="E22042" t="s">
        <v>29</v>
      </c>
      <c r="F22042">
        <v>2784</v>
      </c>
      <c r="G22042">
        <v>3745</v>
      </c>
      <c r="H22042">
        <v>1.3451867816091954</v>
      </c>
      <c r="I22042" t="str">
        <f>VLOOKUP($B22042&amp;$E22042,'Employee List'!$A:$E,5,0)</f>
        <v>E-1411</v>
      </c>
    </row>
    <row r="22043" spans="1:9" x14ac:dyDescent="0.35">
      <c r="A22043" t="s">
        <v>1257</v>
      </c>
      <c r="B22043" t="s">
        <v>336</v>
      </c>
      <c r="C22043" t="s">
        <v>405</v>
      </c>
      <c r="D22043" t="s">
        <v>1276</v>
      </c>
      <c r="E22043" t="s">
        <v>30</v>
      </c>
      <c r="F22043">
        <v>3705</v>
      </c>
      <c r="G22043">
        <v>3876</v>
      </c>
      <c r="H22043">
        <v>1.0461538461538462</v>
      </c>
      <c r="I22043" t="str">
        <f>VLOOKUP($B22043&amp;$E22043,'Employee List'!$A:$E,5,0)</f>
        <v>E-1411</v>
      </c>
    </row>
    <row r="22044" spans="1:9" x14ac:dyDescent="0.35">
      <c r="A22044" t="s">
        <v>1257</v>
      </c>
      <c r="B22044" t="s">
        <v>336</v>
      </c>
      <c r="C22044" t="s">
        <v>405</v>
      </c>
      <c r="D22044" t="s">
        <v>1276</v>
      </c>
      <c r="E22044" t="s">
        <v>31</v>
      </c>
      <c r="F22044">
        <v>3910</v>
      </c>
      <c r="G22044">
        <v>4922</v>
      </c>
      <c r="H22044">
        <v>1.2588235294117647</v>
      </c>
      <c r="I22044" t="str">
        <f>VLOOKUP($B22044&amp;$E22044,'Employee List'!$A:$E,5,0)</f>
        <v>E-1411</v>
      </c>
    </row>
    <row r="22045" spans="1:9" x14ac:dyDescent="0.35">
      <c r="A22045" t="s">
        <v>1257</v>
      </c>
      <c r="B22045" t="s">
        <v>336</v>
      </c>
      <c r="C22045" t="s">
        <v>405</v>
      </c>
      <c r="D22045" t="s">
        <v>1277</v>
      </c>
      <c r="E22045" t="s">
        <v>29</v>
      </c>
      <c r="F22045">
        <v>8241</v>
      </c>
      <c r="G22045">
        <v>8421</v>
      </c>
      <c r="H22045">
        <v>1.0218420094648708</v>
      </c>
      <c r="I22045" t="str">
        <f>VLOOKUP($B22045&amp;$E22045,'Employee List'!$A:$E,5,0)</f>
        <v>E-1411</v>
      </c>
    </row>
    <row r="22046" spans="1:9" x14ac:dyDescent="0.35">
      <c r="A22046" t="s">
        <v>1257</v>
      </c>
      <c r="B22046" t="s">
        <v>336</v>
      </c>
      <c r="C22046" t="s">
        <v>405</v>
      </c>
      <c r="D22046" t="s">
        <v>1277</v>
      </c>
      <c r="E22046" t="s">
        <v>30</v>
      </c>
      <c r="F22046">
        <v>6666</v>
      </c>
      <c r="G22046">
        <v>7266</v>
      </c>
      <c r="H22046">
        <v>1.09000900090009</v>
      </c>
      <c r="I22046" t="str">
        <f>VLOOKUP($B22046&amp;$E22046,'Employee List'!$A:$E,5,0)</f>
        <v>E-1411</v>
      </c>
    </row>
    <row r="22047" spans="1:9" x14ac:dyDescent="0.35">
      <c r="A22047" t="s">
        <v>1257</v>
      </c>
      <c r="B22047" t="s">
        <v>336</v>
      </c>
      <c r="C22047" t="s">
        <v>405</v>
      </c>
      <c r="D22047" t="s">
        <v>1277</v>
      </c>
      <c r="E22047" t="s">
        <v>31</v>
      </c>
      <c r="F22047">
        <v>6815</v>
      </c>
      <c r="G22047">
        <v>6230</v>
      </c>
      <c r="H22047">
        <v>0.9141599413059428</v>
      </c>
      <c r="I22047" t="str">
        <f>VLOOKUP($B22047&amp;$E22047,'Employee List'!$A:$E,5,0)</f>
        <v>E-1411</v>
      </c>
    </row>
    <row r="22048" spans="1:9" x14ac:dyDescent="0.35">
      <c r="A22048" t="s">
        <v>1257</v>
      </c>
      <c r="B22048" t="s">
        <v>336</v>
      </c>
      <c r="C22048" t="s">
        <v>405</v>
      </c>
      <c r="D22048" t="s">
        <v>1278</v>
      </c>
      <c r="E22048" t="s">
        <v>29</v>
      </c>
      <c r="F22048">
        <v>5807</v>
      </c>
      <c r="G22048">
        <v>3460</v>
      </c>
      <c r="H22048">
        <v>0.59583261580850699</v>
      </c>
      <c r="I22048" t="str">
        <f>VLOOKUP($B22048&amp;$E22048,'Employee List'!$A:$E,5,0)</f>
        <v>E-1411</v>
      </c>
    </row>
    <row r="22049" spans="1:9" x14ac:dyDescent="0.35">
      <c r="A22049" t="s">
        <v>1257</v>
      </c>
      <c r="B22049" t="s">
        <v>336</v>
      </c>
      <c r="C22049" t="s">
        <v>405</v>
      </c>
      <c r="D22049" t="s">
        <v>1278</v>
      </c>
      <c r="E22049" t="s">
        <v>30</v>
      </c>
      <c r="F22049">
        <v>4950</v>
      </c>
      <c r="G22049">
        <v>3826</v>
      </c>
      <c r="H22049">
        <v>0.77292929292929291</v>
      </c>
      <c r="I22049" t="str">
        <f>VLOOKUP($B22049&amp;$E22049,'Employee List'!$A:$E,5,0)</f>
        <v>E-1411</v>
      </c>
    </row>
    <row r="22050" spans="1:9" x14ac:dyDescent="0.35">
      <c r="A22050" t="s">
        <v>1257</v>
      </c>
      <c r="B22050" t="s">
        <v>336</v>
      </c>
      <c r="C22050" t="s">
        <v>405</v>
      </c>
      <c r="D22050" t="s">
        <v>1278</v>
      </c>
      <c r="E22050" t="s">
        <v>31</v>
      </c>
      <c r="F22050">
        <v>4544</v>
      </c>
      <c r="G22050">
        <v>4609</v>
      </c>
      <c r="H22050">
        <v>1.0143045774647887</v>
      </c>
      <c r="I22050" t="str">
        <f>VLOOKUP($B22050&amp;$E22050,'Employee List'!$A:$E,5,0)</f>
        <v>E-1411</v>
      </c>
    </row>
    <row r="22051" spans="1:9" x14ac:dyDescent="0.35">
      <c r="A22051" t="s">
        <v>1257</v>
      </c>
      <c r="B22051" t="s">
        <v>336</v>
      </c>
      <c r="C22051" t="s">
        <v>405</v>
      </c>
      <c r="D22051" t="s">
        <v>1279</v>
      </c>
      <c r="E22051" t="s">
        <v>29</v>
      </c>
      <c r="F22051">
        <v>1246</v>
      </c>
      <c r="G22051">
        <v>4673</v>
      </c>
      <c r="H22051">
        <v>3.7504012841091492</v>
      </c>
      <c r="I22051" t="str">
        <f>VLOOKUP($B22051&amp;$E22051,'Employee List'!$A:$E,5,0)</f>
        <v>E-1411</v>
      </c>
    </row>
    <row r="22052" spans="1:9" x14ac:dyDescent="0.35">
      <c r="A22052" t="s">
        <v>1257</v>
      </c>
      <c r="B22052" t="s">
        <v>336</v>
      </c>
      <c r="C22052" t="s">
        <v>405</v>
      </c>
      <c r="D22052" t="s">
        <v>1279</v>
      </c>
      <c r="E22052" t="s">
        <v>30</v>
      </c>
      <c r="F22052">
        <v>3029</v>
      </c>
      <c r="G22052">
        <v>3479</v>
      </c>
      <c r="H22052">
        <v>1.1485638824694619</v>
      </c>
      <c r="I22052" t="str">
        <f>VLOOKUP($B22052&amp;$E22052,'Employee List'!$A:$E,5,0)</f>
        <v>E-1411</v>
      </c>
    </row>
    <row r="22053" spans="1:9" x14ac:dyDescent="0.35">
      <c r="A22053" t="s">
        <v>1257</v>
      </c>
      <c r="B22053" t="s">
        <v>336</v>
      </c>
      <c r="C22053" t="s">
        <v>405</v>
      </c>
      <c r="D22053" t="s">
        <v>1279</v>
      </c>
      <c r="E22053" t="s">
        <v>31</v>
      </c>
      <c r="F22053">
        <v>3553</v>
      </c>
      <c r="G22053">
        <v>3602</v>
      </c>
      <c r="H22053">
        <v>1.0137911623979736</v>
      </c>
      <c r="I22053" t="str">
        <f>VLOOKUP($B22053&amp;$E22053,'Employee List'!$A:$E,5,0)</f>
        <v>E-1411</v>
      </c>
    </row>
    <row r="22054" spans="1:9" x14ac:dyDescent="0.35">
      <c r="A22054" t="s">
        <v>1257</v>
      </c>
      <c r="B22054" t="s">
        <v>336</v>
      </c>
      <c r="C22054" t="s">
        <v>405</v>
      </c>
      <c r="D22054" t="s">
        <v>1280</v>
      </c>
      <c r="E22054" t="s">
        <v>29</v>
      </c>
      <c r="F22054">
        <v>4706</v>
      </c>
      <c r="G22054">
        <v>1957</v>
      </c>
      <c r="H22054">
        <v>0.41585210369740755</v>
      </c>
      <c r="I22054" t="str">
        <f>VLOOKUP($B22054&amp;$E22054,'Employee List'!$A:$E,5,0)</f>
        <v>E-1411</v>
      </c>
    </row>
    <row r="22055" spans="1:9" x14ac:dyDescent="0.35">
      <c r="A22055" t="s">
        <v>1257</v>
      </c>
      <c r="B22055" t="s">
        <v>336</v>
      </c>
      <c r="C22055" t="s">
        <v>405</v>
      </c>
      <c r="D22055" t="s">
        <v>1280</v>
      </c>
      <c r="E22055" t="s">
        <v>30</v>
      </c>
      <c r="F22055">
        <v>4768</v>
      </c>
      <c r="G22055">
        <v>1055</v>
      </c>
      <c r="H22055">
        <v>0.22126677852348994</v>
      </c>
      <c r="I22055" t="str">
        <f>VLOOKUP($B22055&amp;$E22055,'Employee List'!$A:$E,5,0)</f>
        <v>E-1411</v>
      </c>
    </row>
    <row r="22056" spans="1:9" x14ac:dyDescent="0.35">
      <c r="A22056" t="s">
        <v>1257</v>
      </c>
      <c r="B22056" t="s">
        <v>336</v>
      </c>
      <c r="C22056" t="s">
        <v>405</v>
      </c>
      <c r="D22056" t="s">
        <v>1280</v>
      </c>
      <c r="E22056" t="s">
        <v>31</v>
      </c>
      <c r="F22056">
        <v>4544</v>
      </c>
      <c r="G22056">
        <v>4933</v>
      </c>
      <c r="H22056">
        <v>1.0856073943661972</v>
      </c>
      <c r="I22056" t="str">
        <f>VLOOKUP($B22056&amp;$E22056,'Employee List'!$A:$E,5,0)</f>
        <v>E-1411</v>
      </c>
    </row>
    <row r="22057" spans="1:9" x14ac:dyDescent="0.35">
      <c r="A22057" t="s">
        <v>1257</v>
      </c>
      <c r="B22057" t="s">
        <v>336</v>
      </c>
      <c r="C22057" t="s">
        <v>405</v>
      </c>
      <c r="D22057" t="s">
        <v>1262</v>
      </c>
      <c r="E22057" t="s">
        <v>29</v>
      </c>
      <c r="F22057">
        <v>13226</v>
      </c>
      <c r="G22057">
        <v>16248</v>
      </c>
      <c r="H22057">
        <v>1.2284893391804022</v>
      </c>
      <c r="I22057" t="str">
        <f>VLOOKUP($B22057&amp;$E22057,'Employee List'!$A:$E,5,0)</f>
        <v>E-1411</v>
      </c>
    </row>
    <row r="22058" spans="1:9" x14ac:dyDescent="0.35">
      <c r="A22058" t="s">
        <v>1257</v>
      </c>
      <c r="B22058" t="s">
        <v>336</v>
      </c>
      <c r="C22058" t="s">
        <v>405</v>
      </c>
      <c r="D22058" t="s">
        <v>1262</v>
      </c>
      <c r="E22058" t="s">
        <v>30</v>
      </c>
      <c r="F22058">
        <v>15113</v>
      </c>
      <c r="G22058">
        <v>15633</v>
      </c>
      <c r="H22058">
        <v>1.0344074637729108</v>
      </c>
      <c r="I22058" t="str">
        <f>VLOOKUP($B22058&amp;$E22058,'Employee List'!$A:$E,5,0)</f>
        <v>E-1411</v>
      </c>
    </row>
    <row r="22059" spans="1:9" x14ac:dyDescent="0.35">
      <c r="A22059" t="s">
        <v>1257</v>
      </c>
      <c r="B22059" t="s">
        <v>336</v>
      </c>
      <c r="C22059" t="s">
        <v>405</v>
      </c>
      <c r="D22059" t="s">
        <v>1262</v>
      </c>
      <c r="E22059" t="s">
        <v>31</v>
      </c>
      <c r="F22059">
        <v>13592</v>
      </c>
      <c r="G22059">
        <v>18323</v>
      </c>
      <c r="H22059">
        <v>1.3480723955267804</v>
      </c>
      <c r="I22059" t="str">
        <f>VLOOKUP($B22059&amp;$E22059,'Employee List'!$A:$E,5,0)</f>
        <v>E-1411</v>
      </c>
    </row>
    <row r="22060" spans="1:9" x14ac:dyDescent="0.35">
      <c r="A22060" t="s">
        <v>1257</v>
      </c>
      <c r="B22060" t="s">
        <v>336</v>
      </c>
      <c r="C22060" t="s">
        <v>405</v>
      </c>
      <c r="D22060" t="s">
        <v>1282</v>
      </c>
      <c r="E22060" t="s">
        <v>29</v>
      </c>
      <c r="F22060">
        <v>3475</v>
      </c>
      <c r="G22060">
        <v>6644</v>
      </c>
      <c r="H22060">
        <v>1.9119424460431655</v>
      </c>
      <c r="I22060" t="str">
        <f>VLOOKUP($B22060&amp;$E22060,'Employee List'!$A:$E,5,0)</f>
        <v>E-1411</v>
      </c>
    </row>
    <row r="22061" spans="1:9" x14ac:dyDescent="0.35">
      <c r="A22061" t="s">
        <v>1257</v>
      </c>
      <c r="B22061" t="s">
        <v>336</v>
      </c>
      <c r="C22061" t="s">
        <v>405</v>
      </c>
      <c r="D22061" t="s">
        <v>1282</v>
      </c>
      <c r="E22061" t="s">
        <v>30</v>
      </c>
      <c r="F22061">
        <v>3915</v>
      </c>
      <c r="G22061">
        <v>3466</v>
      </c>
      <c r="H22061">
        <v>0.88531289910600253</v>
      </c>
      <c r="I22061" t="str">
        <f>VLOOKUP($B22061&amp;$E22061,'Employee List'!$A:$E,5,0)</f>
        <v>E-1411</v>
      </c>
    </row>
    <row r="22062" spans="1:9" x14ac:dyDescent="0.35">
      <c r="A22062" t="s">
        <v>1257</v>
      </c>
      <c r="B22062" t="s">
        <v>336</v>
      </c>
      <c r="C22062" t="s">
        <v>405</v>
      </c>
      <c r="D22062" t="s">
        <v>1282</v>
      </c>
      <c r="E22062" t="s">
        <v>31</v>
      </c>
      <c r="F22062">
        <v>3397</v>
      </c>
      <c r="G22062">
        <v>6216</v>
      </c>
      <c r="H22062">
        <v>1.8298498675301738</v>
      </c>
      <c r="I22062" t="str">
        <f>VLOOKUP($B22062&amp;$E22062,'Employee List'!$A:$E,5,0)</f>
        <v>E-1411</v>
      </c>
    </row>
    <row r="22063" spans="1:9" x14ac:dyDescent="0.35">
      <c r="A22063" t="s">
        <v>1257</v>
      </c>
      <c r="B22063" t="s">
        <v>336</v>
      </c>
      <c r="C22063" t="s">
        <v>405</v>
      </c>
      <c r="D22063" t="s">
        <v>1281</v>
      </c>
      <c r="E22063" t="s">
        <v>29</v>
      </c>
      <c r="F22063">
        <v>3668</v>
      </c>
      <c r="G22063">
        <v>7019</v>
      </c>
      <c r="H22063">
        <v>1.9135768811341329</v>
      </c>
      <c r="I22063" t="str">
        <f>VLOOKUP($B22063&amp;$E22063,'Employee List'!$A:$E,5,0)</f>
        <v>E-1411</v>
      </c>
    </row>
    <row r="22064" spans="1:9" x14ac:dyDescent="0.35">
      <c r="A22064" t="s">
        <v>1257</v>
      </c>
      <c r="B22064" t="s">
        <v>336</v>
      </c>
      <c r="C22064" t="s">
        <v>405</v>
      </c>
      <c r="D22064" t="s">
        <v>1281</v>
      </c>
      <c r="E22064" t="s">
        <v>30</v>
      </c>
      <c r="F22064">
        <v>4066</v>
      </c>
      <c r="G22064">
        <v>5331</v>
      </c>
      <c r="H22064">
        <v>1.3111165764879489</v>
      </c>
      <c r="I22064" t="str">
        <f>VLOOKUP($B22064&amp;$E22064,'Employee List'!$A:$E,5,0)</f>
        <v>E-1411</v>
      </c>
    </row>
    <row r="22065" spans="1:9" x14ac:dyDescent="0.35">
      <c r="A22065" t="s">
        <v>1257</v>
      </c>
      <c r="B22065" t="s">
        <v>336</v>
      </c>
      <c r="C22065" t="s">
        <v>405</v>
      </c>
      <c r="D22065" t="s">
        <v>1281</v>
      </c>
      <c r="E22065" t="s">
        <v>31</v>
      </c>
      <c r="F22065">
        <v>3521</v>
      </c>
      <c r="G22065">
        <v>3556</v>
      </c>
      <c r="H22065">
        <v>1.0099403578528827</v>
      </c>
      <c r="I22065" t="str">
        <f>VLOOKUP($B22065&amp;$E22065,'Employee List'!$A:$E,5,0)</f>
        <v>E-1411</v>
      </c>
    </row>
    <row r="22066" spans="1:9" x14ac:dyDescent="0.35">
      <c r="A22066" t="s">
        <v>1257</v>
      </c>
      <c r="B22066" t="s">
        <v>337</v>
      </c>
      <c r="C22066" t="s">
        <v>405</v>
      </c>
      <c r="D22066" t="s">
        <v>1274</v>
      </c>
      <c r="E22066" t="s">
        <v>29</v>
      </c>
      <c r="F22066">
        <v>14445</v>
      </c>
      <c r="G22066">
        <v>14070</v>
      </c>
      <c r="H22066">
        <v>0.97403946002076847</v>
      </c>
      <c r="I22066" t="str">
        <f>VLOOKUP($B22066&amp;$E22066,'Employee List'!$A:$E,5,0)</f>
        <v>E-1412</v>
      </c>
    </row>
    <row r="22067" spans="1:9" x14ac:dyDescent="0.35">
      <c r="A22067" t="s">
        <v>1257</v>
      </c>
      <c r="B22067" t="s">
        <v>337</v>
      </c>
      <c r="C22067" t="s">
        <v>405</v>
      </c>
      <c r="D22067" t="s">
        <v>1274</v>
      </c>
      <c r="E22067" t="s">
        <v>30</v>
      </c>
      <c r="F22067">
        <v>16106</v>
      </c>
      <c r="G22067">
        <v>13020</v>
      </c>
      <c r="H22067">
        <v>0.80839438718490009</v>
      </c>
      <c r="I22067" t="str">
        <f>VLOOKUP($B22067&amp;$E22067,'Employee List'!$A:$E,5,0)</f>
        <v>E-1412</v>
      </c>
    </row>
    <row r="22068" spans="1:9" x14ac:dyDescent="0.35">
      <c r="A22068" t="s">
        <v>1257</v>
      </c>
      <c r="B22068" t="s">
        <v>337</v>
      </c>
      <c r="C22068" t="s">
        <v>405</v>
      </c>
      <c r="D22068" t="s">
        <v>1274</v>
      </c>
      <c r="E22068" t="s">
        <v>31</v>
      </c>
      <c r="F22068">
        <v>14991</v>
      </c>
      <c r="G22068">
        <v>8975</v>
      </c>
      <c r="H22068">
        <v>0.59869254886265089</v>
      </c>
      <c r="I22068" t="str">
        <f>VLOOKUP($B22068&amp;$E22068,'Employee List'!$A:$E,5,0)</f>
        <v>E-1412</v>
      </c>
    </row>
    <row r="22069" spans="1:9" x14ac:dyDescent="0.35">
      <c r="A22069" t="s">
        <v>1257</v>
      </c>
      <c r="B22069" t="s">
        <v>337</v>
      </c>
      <c r="C22069" t="s">
        <v>405</v>
      </c>
      <c r="D22069" t="s">
        <v>1263</v>
      </c>
      <c r="E22069" t="s">
        <v>29</v>
      </c>
      <c r="F22069">
        <v>1755</v>
      </c>
      <c r="G22069">
        <v>3428</v>
      </c>
      <c r="H22069">
        <v>1.9532763532763533</v>
      </c>
      <c r="I22069" t="str">
        <f>VLOOKUP($B22069&amp;$E22069,'Employee List'!$A:$E,5,0)</f>
        <v>E-1412</v>
      </c>
    </row>
    <row r="22070" spans="1:9" x14ac:dyDescent="0.35">
      <c r="A22070" t="s">
        <v>1257</v>
      </c>
      <c r="B22070" t="s">
        <v>337</v>
      </c>
      <c r="C22070" t="s">
        <v>405</v>
      </c>
      <c r="D22070" t="s">
        <v>1263</v>
      </c>
      <c r="E22070" t="s">
        <v>30</v>
      </c>
      <c r="F22070">
        <v>4411</v>
      </c>
      <c r="G22070">
        <v>2435</v>
      </c>
      <c r="H22070">
        <v>0.55202901836318297</v>
      </c>
      <c r="I22070" t="str">
        <f>VLOOKUP($B22070&amp;$E22070,'Employee List'!$A:$E,5,0)</f>
        <v>E-1412</v>
      </c>
    </row>
    <row r="22071" spans="1:9" x14ac:dyDescent="0.35">
      <c r="A22071" t="s">
        <v>1257</v>
      </c>
      <c r="B22071" t="s">
        <v>337</v>
      </c>
      <c r="C22071" t="s">
        <v>405</v>
      </c>
      <c r="D22071" t="s">
        <v>1263</v>
      </c>
      <c r="E22071" t="s">
        <v>31</v>
      </c>
      <c r="F22071">
        <v>1747</v>
      </c>
      <c r="G22071">
        <v>4631</v>
      </c>
      <c r="H22071">
        <v>2.6508299942759015</v>
      </c>
      <c r="I22071" t="str">
        <f>VLOOKUP($B22071&amp;$E22071,'Employee List'!$A:$E,5,0)</f>
        <v>E-1412</v>
      </c>
    </row>
    <row r="22072" spans="1:9" x14ac:dyDescent="0.35">
      <c r="A22072" t="s">
        <v>1257</v>
      </c>
      <c r="B22072" t="s">
        <v>337</v>
      </c>
      <c r="C22072" t="s">
        <v>405</v>
      </c>
      <c r="D22072" t="s">
        <v>1264</v>
      </c>
      <c r="E22072" t="s">
        <v>29</v>
      </c>
      <c r="F22072">
        <v>4756</v>
      </c>
      <c r="G22072">
        <v>5694</v>
      </c>
      <c r="H22072">
        <v>1.197224558452481</v>
      </c>
      <c r="I22072" t="str">
        <f>VLOOKUP($B22072&amp;$E22072,'Employee List'!$A:$E,5,0)</f>
        <v>E-1412</v>
      </c>
    </row>
    <row r="22073" spans="1:9" x14ac:dyDescent="0.35">
      <c r="A22073" t="s">
        <v>1257</v>
      </c>
      <c r="B22073" t="s">
        <v>337</v>
      </c>
      <c r="C22073" t="s">
        <v>405</v>
      </c>
      <c r="D22073" t="s">
        <v>1264</v>
      </c>
      <c r="E22073" t="s">
        <v>30</v>
      </c>
      <c r="F22073">
        <v>3726</v>
      </c>
      <c r="G22073">
        <v>3653</v>
      </c>
      <c r="H22073">
        <v>0.98040794417606014</v>
      </c>
      <c r="I22073" t="str">
        <f>VLOOKUP($B22073&amp;$E22073,'Employee List'!$A:$E,5,0)</f>
        <v>E-1412</v>
      </c>
    </row>
    <row r="22074" spans="1:9" x14ac:dyDescent="0.35">
      <c r="A22074" t="s">
        <v>1257</v>
      </c>
      <c r="B22074" t="s">
        <v>337</v>
      </c>
      <c r="C22074" t="s">
        <v>405</v>
      </c>
      <c r="D22074" t="s">
        <v>1264</v>
      </c>
      <c r="E22074" t="s">
        <v>31</v>
      </c>
      <c r="F22074">
        <v>2680</v>
      </c>
      <c r="G22074">
        <v>5453</v>
      </c>
      <c r="H22074">
        <v>2.0347014925373132</v>
      </c>
      <c r="I22074" t="str">
        <f>VLOOKUP($B22074&amp;$E22074,'Employee List'!$A:$E,5,0)</f>
        <v>E-1412</v>
      </c>
    </row>
    <row r="22075" spans="1:9" x14ac:dyDescent="0.35">
      <c r="A22075" t="s">
        <v>1257</v>
      </c>
      <c r="B22075" t="s">
        <v>337</v>
      </c>
      <c r="C22075" t="s">
        <v>405</v>
      </c>
      <c r="D22075" t="s">
        <v>1265</v>
      </c>
      <c r="E22075" t="s">
        <v>29</v>
      </c>
      <c r="F22075">
        <v>4588</v>
      </c>
      <c r="G22075">
        <v>14946</v>
      </c>
      <c r="H22075">
        <v>3.2576285963382738</v>
      </c>
      <c r="I22075" t="str">
        <f>VLOOKUP($B22075&amp;$E22075,'Employee List'!$A:$E,5,0)</f>
        <v>E-1412</v>
      </c>
    </row>
    <row r="22076" spans="1:9" x14ac:dyDescent="0.35">
      <c r="A22076" t="s">
        <v>1257</v>
      </c>
      <c r="B22076" t="s">
        <v>337</v>
      </c>
      <c r="C22076" t="s">
        <v>405</v>
      </c>
      <c r="D22076" t="s">
        <v>1265</v>
      </c>
      <c r="E22076" t="s">
        <v>30</v>
      </c>
      <c r="F22076">
        <v>7384</v>
      </c>
      <c r="G22076">
        <v>14894</v>
      </c>
      <c r="H22076">
        <v>2.0170639219934996</v>
      </c>
      <c r="I22076" t="str">
        <f>VLOOKUP($B22076&amp;$E22076,'Employee List'!$A:$E,5,0)</f>
        <v>E-1412</v>
      </c>
    </row>
    <row r="22077" spans="1:9" x14ac:dyDescent="0.35">
      <c r="A22077" t="s">
        <v>1257</v>
      </c>
      <c r="B22077" t="s">
        <v>337</v>
      </c>
      <c r="C22077" t="s">
        <v>405</v>
      </c>
      <c r="D22077" t="s">
        <v>1265</v>
      </c>
      <c r="E22077" t="s">
        <v>31</v>
      </c>
      <c r="F22077">
        <v>7227</v>
      </c>
      <c r="G22077">
        <v>7027</v>
      </c>
      <c r="H22077">
        <v>0.97232599972325995</v>
      </c>
      <c r="I22077" t="str">
        <f>VLOOKUP($B22077&amp;$E22077,'Employee List'!$A:$E,5,0)</f>
        <v>E-1412</v>
      </c>
    </row>
    <row r="22078" spans="1:9" x14ac:dyDescent="0.35">
      <c r="A22078" t="s">
        <v>1257</v>
      </c>
      <c r="B22078" t="s">
        <v>337</v>
      </c>
      <c r="C22078" t="s">
        <v>405</v>
      </c>
      <c r="D22078" t="s">
        <v>1260</v>
      </c>
      <c r="E22078" t="s">
        <v>29</v>
      </c>
      <c r="F22078">
        <v>53657</v>
      </c>
      <c r="G22078">
        <v>33921</v>
      </c>
      <c r="H22078">
        <v>0.63218219430829159</v>
      </c>
      <c r="I22078" t="str">
        <f>VLOOKUP($B22078&amp;$E22078,'Employee List'!$A:$E,5,0)</f>
        <v>E-1412</v>
      </c>
    </row>
    <row r="22079" spans="1:9" x14ac:dyDescent="0.35">
      <c r="A22079" t="s">
        <v>1257</v>
      </c>
      <c r="B22079" t="s">
        <v>337</v>
      </c>
      <c r="C22079" t="s">
        <v>405</v>
      </c>
      <c r="D22079" t="s">
        <v>1260</v>
      </c>
      <c r="E22079" t="s">
        <v>30</v>
      </c>
      <c r="F22079">
        <v>51606</v>
      </c>
      <c r="G22079">
        <v>31937</v>
      </c>
      <c r="H22079">
        <v>0.61886214781226989</v>
      </c>
      <c r="I22079" t="str">
        <f>VLOOKUP($B22079&amp;$E22079,'Employee List'!$A:$E,5,0)</f>
        <v>E-1412</v>
      </c>
    </row>
    <row r="22080" spans="1:9" x14ac:dyDescent="0.35">
      <c r="A22080" t="s">
        <v>1257</v>
      </c>
      <c r="B22080" t="s">
        <v>337</v>
      </c>
      <c r="C22080" t="s">
        <v>405</v>
      </c>
      <c r="D22080" t="s">
        <v>1260</v>
      </c>
      <c r="E22080" t="s">
        <v>31</v>
      </c>
      <c r="F22080">
        <v>60566</v>
      </c>
      <c r="G22080">
        <v>65696</v>
      </c>
      <c r="H22080">
        <v>1.0847009873526401</v>
      </c>
      <c r="I22080" t="str">
        <f>VLOOKUP($B22080&amp;$E22080,'Employee List'!$A:$E,5,0)</f>
        <v>E-1412</v>
      </c>
    </row>
    <row r="22081" spans="1:9" x14ac:dyDescent="0.35">
      <c r="A22081" t="s">
        <v>1257</v>
      </c>
      <c r="B22081" t="s">
        <v>337</v>
      </c>
      <c r="C22081" t="s">
        <v>405</v>
      </c>
      <c r="D22081" t="s">
        <v>1261</v>
      </c>
      <c r="E22081" t="s">
        <v>29</v>
      </c>
      <c r="F22081">
        <v>45889</v>
      </c>
      <c r="G22081">
        <v>44938</v>
      </c>
      <c r="H22081">
        <v>0.97927607923467497</v>
      </c>
      <c r="I22081" t="str">
        <f>VLOOKUP($B22081&amp;$E22081,'Employee List'!$A:$E,5,0)</f>
        <v>E-1412</v>
      </c>
    </row>
    <row r="22082" spans="1:9" x14ac:dyDescent="0.35">
      <c r="A22082" t="s">
        <v>1257</v>
      </c>
      <c r="B22082" t="s">
        <v>337</v>
      </c>
      <c r="C22082" t="s">
        <v>405</v>
      </c>
      <c r="D22082" t="s">
        <v>1261</v>
      </c>
      <c r="E22082" t="s">
        <v>30</v>
      </c>
      <c r="F22082">
        <v>45716</v>
      </c>
      <c r="G22082">
        <v>42620</v>
      </c>
      <c r="H22082">
        <v>0.93227753959226534</v>
      </c>
      <c r="I22082" t="str">
        <f>VLOOKUP($B22082&amp;$E22082,'Employee List'!$A:$E,5,0)</f>
        <v>E-1412</v>
      </c>
    </row>
    <row r="22083" spans="1:9" x14ac:dyDescent="0.35">
      <c r="A22083" t="s">
        <v>1257</v>
      </c>
      <c r="B22083" t="s">
        <v>337</v>
      </c>
      <c r="C22083" t="s">
        <v>405</v>
      </c>
      <c r="D22083" t="s">
        <v>1261</v>
      </c>
      <c r="E22083" t="s">
        <v>31</v>
      </c>
      <c r="F22083">
        <v>48122</v>
      </c>
      <c r="G22083">
        <v>29789</v>
      </c>
      <c r="H22083">
        <v>0.61903079672499062</v>
      </c>
      <c r="I22083" t="str">
        <f>VLOOKUP($B22083&amp;$E22083,'Employee List'!$A:$E,5,0)</f>
        <v>E-1412</v>
      </c>
    </row>
    <row r="22084" spans="1:9" x14ac:dyDescent="0.35">
      <c r="A22084" t="s">
        <v>1257</v>
      </c>
      <c r="B22084" t="s">
        <v>337</v>
      </c>
      <c r="C22084" t="s">
        <v>405</v>
      </c>
      <c r="D22084" t="s">
        <v>1266</v>
      </c>
      <c r="E22084" t="s">
        <v>29</v>
      </c>
      <c r="F22084">
        <v>55194</v>
      </c>
      <c r="G22084">
        <v>52334</v>
      </c>
      <c r="H22084">
        <v>0.94818277348987212</v>
      </c>
      <c r="I22084" t="str">
        <f>VLOOKUP($B22084&amp;$E22084,'Employee List'!$A:$E,5,0)</f>
        <v>E-1412</v>
      </c>
    </row>
    <row r="22085" spans="1:9" x14ac:dyDescent="0.35">
      <c r="A22085" t="s">
        <v>1257</v>
      </c>
      <c r="B22085" t="s">
        <v>337</v>
      </c>
      <c r="C22085" t="s">
        <v>405</v>
      </c>
      <c r="D22085" t="s">
        <v>1266</v>
      </c>
      <c r="E22085" t="s">
        <v>30</v>
      </c>
      <c r="F22085">
        <v>60153</v>
      </c>
      <c r="G22085">
        <v>63634</v>
      </c>
      <c r="H22085">
        <v>1.0578691004604923</v>
      </c>
      <c r="I22085" t="str">
        <f>VLOOKUP($B22085&amp;$E22085,'Employee List'!$A:$E,5,0)</f>
        <v>E-1412</v>
      </c>
    </row>
    <row r="22086" spans="1:9" x14ac:dyDescent="0.35">
      <c r="A22086" t="s">
        <v>1257</v>
      </c>
      <c r="B22086" t="s">
        <v>337</v>
      </c>
      <c r="C22086" t="s">
        <v>405</v>
      </c>
      <c r="D22086" t="s">
        <v>1266</v>
      </c>
      <c r="E22086" t="s">
        <v>31</v>
      </c>
      <c r="F22086">
        <v>60188</v>
      </c>
      <c r="G22086">
        <v>44930</v>
      </c>
      <c r="H22086">
        <v>0.74649431780421349</v>
      </c>
      <c r="I22086" t="str">
        <f>VLOOKUP($B22086&amp;$E22086,'Employee List'!$A:$E,5,0)</f>
        <v>E-1412</v>
      </c>
    </row>
    <row r="22087" spans="1:9" x14ac:dyDescent="0.35">
      <c r="A22087" t="s">
        <v>1257</v>
      </c>
      <c r="B22087" t="s">
        <v>337</v>
      </c>
      <c r="C22087" t="s">
        <v>405</v>
      </c>
      <c r="D22087" t="s">
        <v>1267</v>
      </c>
      <c r="E22087" t="s">
        <v>29</v>
      </c>
      <c r="F22087">
        <v>23105</v>
      </c>
      <c r="G22087">
        <v>17560</v>
      </c>
      <c r="H22087">
        <v>0.76000865613503565</v>
      </c>
      <c r="I22087" t="str">
        <f>VLOOKUP($B22087&amp;$E22087,'Employee List'!$A:$E,5,0)</f>
        <v>E-1412</v>
      </c>
    </row>
    <row r="22088" spans="1:9" x14ac:dyDescent="0.35">
      <c r="A22088" t="s">
        <v>1257</v>
      </c>
      <c r="B22088" t="s">
        <v>337</v>
      </c>
      <c r="C22088" t="s">
        <v>405</v>
      </c>
      <c r="D22088" t="s">
        <v>1267</v>
      </c>
      <c r="E22088" t="s">
        <v>30</v>
      </c>
      <c r="F22088">
        <v>23685</v>
      </c>
      <c r="G22088">
        <v>18083</v>
      </c>
      <c r="H22088">
        <v>0.76347899514460627</v>
      </c>
      <c r="I22088" t="str">
        <f>VLOOKUP($B22088&amp;$E22088,'Employee List'!$A:$E,5,0)</f>
        <v>E-1412</v>
      </c>
    </row>
    <row r="22089" spans="1:9" x14ac:dyDescent="0.35">
      <c r="A22089" t="s">
        <v>1257</v>
      </c>
      <c r="B22089" t="s">
        <v>337</v>
      </c>
      <c r="C22089" t="s">
        <v>405</v>
      </c>
      <c r="D22089" t="s">
        <v>1267</v>
      </c>
      <c r="E22089" t="s">
        <v>31</v>
      </c>
      <c r="F22089">
        <v>26634</v>
      </c>
      <c r="G22089">
        <v>16698</v>
      </c>
      <c r="H22089">
        <v>0.62694300518134716</v>
      </c>
      <c r="I22089" t="str">
        <f>VLOOKUP($B22089&amp;$E22089,'Employee List'!$A:$E,5,0)</f>
        <v>E-1412</v>
      </c>
    </row>
    <row r="22090" spans="1:9" x14ac:dyDescent="0.35">
      <c r="A22090" t="s">
        <v>1257</v>
      </c>
      <c r="B22090" t="s">
        <v>337</v>
      </c>
      <c r="C22090" t="s">
        <v>405</v>
      </c>
      <c r="D22090" t="s">
        <v>1268</v>
      </c>
      <c r="E22090" t="s">
        <v>29</v>
      </c>
      <c r="F22090">
        <v>15224</v>
      </c>
      <c r="G22090">
        <v>15252</v>
      </c>
      <c r="H22090">
        <v>1.0018392012611665</v>
      </c>
      <c r="I22090" t="str">
        <f>VLOOKUP($B22090&amp;$E22090,'Employee List'!$A:$E,5,0)</f>
        <v>E-1412</v>
      </c>
    </row>
    <row r="22091" spans="1:9" x14ac:dyDescent="0.35">
      <c r="A22091" t="s">
        <v>1257</v>
      </c>
      <c r="B22091" t="s">
        <v>337</v>
      </c>
      <c r="C22091" t="s">
        <v>405</v>
      </c>
      <c r="D22091" t="s">
        <v>1268</v>
      </c>
      <c r="E22091" t="s">
        <v>30</v>
      </c>
      <c r="F22091">
        <v>10617</v>
      </c>
      <c r="G22091">
        <v>11816</v>
      </c>
      <c r="H22091">
        <v>1.1129320900442685</v>
      </c>
      <c r="I22091" t="str">
        <f>VLOOKUP($B22091&amp;$E22091,'Employee List'!$A:$E,5,0)</f>
        <v>E-1412</v>
      </c>
    </row>
    <row r="22092" spans="1:9" x14ac:dyDescent="0.35">
      <c r="A22092" t="s">
        <v>1257</v>
      </c>
      <c r="B22092" t="s">
        <v>337</v>
      </c>
      <c r="C22092" t="s">
        <v>405</v>
      </c>
      <c r="D22092" t="s">
        <v>1268</v>
      </c>
      <c r="E22092" t="s">
        <v>31</v>
      </c>
      <c r="F22092">
        <v>13012</v>
      </c>
      <c r="G22092">
        <v>14988</v>
      </c>
      <c r="H22092">
        <v>1.1518598217030434</v>
      </c>
      <c r="I22092" t="str">
        <f>VLOOKUP($B22092&amp;$E22092,'Employee List'!$A:$E,5,0)</f>
        <v>E-1412</v>
      </c>
    </row>
    <row r="22093" spans="1:9" x14ac:dyDescent="0.35">
      <c r="A22093" t="s">
        <v>1257</v>
      </c>
      <c r="B22093" t="s">
        <v>337</v>
      </c>
      <c r="C22093" t="s">
        <v>405</v>
      </c>
      <c r="D22093" t="s">
        <v>1269</v>
      </c>
      <c r="E22093" t="s">
        <v>29</v>
      </c>
      <c r="F22093">
        <v>13593</v>
      </c>
      <c r="G22093">
        <v>9366</v>
      </c>
      <c r="H22093">
        <v>0.68903111895828739</v>
      </c>
      <c r="I22093" t="str">
        <f>VLOOKUP($B22093&amp;$E22093,'Employee List'!$A:$E,5,0)</f>
        <v>E-1412</v>
      </c>
    </row>
    <row r="22094" spans="1:9" x14ac:dyDescent="0.35">
      <c r="A22094" t="s">
        <v>1257</v>
      </c>
      <c r="B22094" t="s">
        <v>337</v>
      </c>
      <c r="C22094" t="s">
        <v>405</v>
      </c>
      <c r="D22094" t="s">
        <v>1269</v>
      </c>
      <c r="E22094" t="s">
        <v>30</v>
      </c>
      <c r="F22094">
        <v>13346</v>
      </c>
      <c r="G22094">
        <v>16567</v>
      </c>
      <c r="H22094">
        <v>1.2413457215645136</v>
      </c>
      <c r="I22094" t="str">
        <f>VLOOKUP($B22094&amp;$E22094,'Employee List'!$A:$E,5,0)</f>
        <v>E-1412</v>
      </c>
    </row>
    <row r="22095" spans="1:9" x14ac:dyDescent="0.35">
      <c r="A22095" t="s">
        <v>1257</v>
      </c>
      <c r="B22095" t="s">
        <v>337</v>
      </c>
      <c r="C22095" t="s">
        <v>405</v>
      </c>
      <c r="D22095" t="s">
        <v>1269</v>
      </c>
      <c r="E22095" t="s">
        <v>31</v>
      </c>
      <c r="F22095">
        <v>10805</v>
      </c>
      <c r="G22095">
        <v>5137</v>
      </c>
      <c r="H22095">
        <v>0.4754280425728829</v>
      </c>
      <c r="I22095" t="str">
        <f>VLOOKUP($B22095&amp;$E22095,'Employee List'!$A:$E,5,0)</f>
        <v>E-1412</v>
      </c>
    </row>
    <row r="22096" spans="1:9" x14ac:dyDescent="0.35">
      <c r="A22096" t="s">
        <v>1257</v>
      </c>
      <c r="B22096" t="s">
        <v>337</v>
      </c>
      <c r="C22096" t="s">
        <v>405</v>
      </c>
      <c r="D22096" t="s">
        <v>1270</v>
      </c>
      <c r="E22096" t="s">
        <v>29</v>
      </c>
      <c r="F22096">
        <v>7887</v>
      </c>
      <c r="G22096">
        <v>3319</v>
      </c>
      <c r="H22096">
        <v>0.4208190693546342</v>
      </c>
      <c r="I22096" t="str">
        <f>VLOOKUP($B22096&amp;$E22096,'Employee List'!$A:$E,5,0)</f>
        <v>E-1412</v>
      </c>
    </row>
    <row r="22097" spans="1:9" x14ac:dyDescent="0.35">
      <c r="A22097" t="s">
        <v>1257</v>
      </c>
      <c r="B22097" t="s">
        <v>337</v>
      </c>
      <c r="C22097" t="s">
        <v>405</v>
      </c>
      <c r="D22097" t="s">
        <v>1270</v>
      </c>
      <c r="E22097" t="s">
        <v>30</v>
      </c>
      <c r="F22097">
        <v>8675</v>
      </c>
      <c r="G22097">
        <v>3323</v>
      </c>
      <c r="H22097">
        <v>0.38305475504322767</v>
      </c>
      <c r="I22097" t="str">
        <f>VLOOKUP($B22097&amp;$E22097,'Employee List'!$A:$E,5,0)</f>
        <v>E-1412</v>
      </c>
    </row>
    <row r="22098" spans="1:9" x14ac:dyDescent="0.35">
      <c r="A22098" t="s">
        <v>1257</v>
      </c>
      <c r="B22098" t="s">
        <v>337</v>
      </c>
      <c r="C22098" t="s">
        <v>405</v>
      </c>
      <c r="D22098" t="s">
        <v>1270</v>
      </c>
      <c r="E22098" t="s">
        <v>31</v>
      </c>
      <c r="F22098">
        <v>10028</v>
      </c>
      <c r="G22098">
        <v>6580</v>
      </c>
      <c r="H22098">
        <v>0.65616274431591548</v>
      </c>
      <c r="I22098" t="str">
        <f>VLOOKUP($B22098&amp;$E22098,'Employee List'!$A:$E,5,0)</f>
        <v>E-1412</v>
      </c>
    </row>
    <row r="22099" spans="1:9" x14ac:dyDescent="0.35">
      <c r="A22099" t="s">
        <v>1257</v>
      </c>
      <c r="B22099" t="s">
        <v>337</v>
      </c>
      <c r="C22099" t="s">
        <v>405</v>
      </c>
      <c r="D22099" t="s">
        <v>1271</v>
      </c>
      <c r="E22099" t="s">
        <v>29</v>
      </c>
      <c r="F22099">
        <v>38339</v>
      </c>
      <c r="G22099">
        <v>40876</v>
      </c>
      <c r="H22099">
        <v>1.0661728266256292</v>
      </c>
      <c r="I22099" t="str">
        <f>VLOOKUP($B22099&amp;$E22099,'Employee List'!$A:$E,5,0)</f>
        <v>E-1412</v>
      </c>
    </row>
    <row r="22100" spans="1:9" x14ac:dyDescent="0.35">
      <c r="A22100" t="s">
        <v>1257</v>
      </c>
      <c r="B22100" t="s">
        <v>337</v>
      </c>
      <c r="C22100" t="s">
        <v>405</v>
      </c>
      <c r="D22100" t="s">
        <v>1271</v>
      </c>
      <c r="E22100" t="s">
        <v>30</v>
      </c>
      <c r="F22100">
        <v>35087</v>
      </c>
      <c r="G22100">
        <v>37278</v>
      </c>
      <c r="H22100">
        <v>1.0624447801179924</v>
      </c>
      <c r="I22100" t="str">
        <f>VLOOKUP($B22100&amp;$E22100,'Employee List'!$A:$E,5,0)</f>
        <v>E-1412</v>
      </c>
    </row>
    <row r="22101" spans="1:9" x14ac:dyDescent="0.35">
      <c r="A22101" t="s">
        <v>1257</v>
      </c>
      <c r="B22101" t="s">
        <v>337</v>
      </c>
      <c r="C22101" t="s">
        <v>405</v>
      </c>
      <c r="D22101" t="s">
        <v>1271</v>
      </c>
      <c r="E22101" t="s">
        <v>31</v>
      </c>
      <c r="F22101">
        <v>36664</v>
      </c>
      <c r="G22101">
        <v>34030</v>
      </c>
      <c r="H22101">
        <v>0.92815841152083789</v>
      </c>
      <c r="I22101" t="str">
        <f>VLOOKUP($B22101&amp;$E22101,'Employee List'!$A:$E,5,0)</f>
        <v>E-1412</v>
      </c>
    </row>
    <row r="22102" spans="1:9" x14ac:dyDescent="0.35">
      <c r="A22102" t="s">
        <v>1257</v>
      </c>
      <c r="B22102" t="s">
        <v>337</v>
      </c>
      <c r="C22102" t="s">
        <v>405</v>
      </c>
      <c r="D22102" t="s">
        <v>1258</v>
      </c>
      <c r="E22102" t="s">
        <v>29</v>
      </c>
      <c r="F22102">
        <v>208514</v>
      </c>
      <c r="G22102">
        <v>269746</v>
      </c>
      <c r="H22102">
        <v>1.2936589389681268</v>
      </c>
      <c r="I22102" t="str">
        <f>VLOOKUP($B22102&amp;$E22102,'Employee List'!$A:$E,5,0)</f>
        <v>E-1412</v>
      </c>
    </row>
    <row r="22103" spans="1:9" x14ac:dyDescent="0.35">
      <c r="A22103" t="s">
        <v>1257</v>
      </c>
      <c r="B22103" t="s">
        <v>337</v>
      </c>
      <c r="C22103" t="s">
        <v>405</v>
      </c>
      <c r="D22103" t="s">
        <v>1258</v>
      </c>
      <c r="E22103" t="s">
        <v>30</v>
      </c>
      <c r="F22103">
        <v>203803</v>
      </c>
      <c r="G22103">
        <v>189338</v>
      </c>
      <c r="H22103">
        <v>0.92902459728267006</v>
      </c>
      <c r="I22103" t="str">
        <f>VLOOKUP($B22103&amp;$E22103,'Employee List'!$A:$E,5,0)</f>
        <v>E-1412</v>
      </c>
    </row>
    <row r="22104" spans="1:9" x14ac:dyDescent="0.35">
      <c r="A22104" t="s">
        <v>1257</v>
      </c>
      <c r="B22104" t="s">
        <v>337</v>
      </c>
      <c r="C22104" t="s">
        <v>405</v>
      </c>
      <c r="D22104" t="s">
        <v>1258</v>
      </c>
      <c r="E22104" t="s">
        <v>31</v>
      </c>
      <c r="F22104">
        <v>196002</v>
      </c>
      <c r="G22104">
        <v>125604</v>
      </c>
      <c r="H22104">
        <v>0.6408301956102489</v>
      </c>
      <c r="I22104" t="str">
        <f>VLOOKUP($B22104&amp;$E22104,'Employee List'!$A:$E,5,0)</f>
        <v>E-1412</v>
      </c>
    </row>
    <row r="22105" spans="1:9" x14ac:dyDescent="0.35">
      <c r="A22105" t="s">
        <v>1257</v>
      </c>
      <c r="B22105" t="s">
        <v>337</v>
      </c>
      <c r="C22105" t="s">
        <v>405</v>
      </c>
      <c r="D22105" t="s">
        <v>1272</v>
      </c>
      <c r="E22105" t="s">
        <v>29</v>
      </c>
      <c r="F22105">
        <v>9351</v>
      </c>
      <c r="G22105">
        <v>6886</v>
      </c>
      <c r="H22105">
        <v>0.73639182975082884</v>
      </c>
      <c r="I22105" t="str">
        <f>VLOOKUP($B22105&amp;$E22105,'Employee List'!$A:$E,5,0)</f>
        <v>E-1412</v>
      </c>
    </row>
    <row r="22106" spans="1:9" x14ac:dyDescent="0.35">
      <c r="A22106" t="s">
        <v>1257</v>
      </c>
      <c r="B22106" t="s">
        <v>337</v>
      </c>
      <c r="C22106" t="s">
        <v>405</v>
      </c>
      <c r="D22106" t="s">
        <v>1272</v>
      </c>
      <c r="E22106" t="s">
        <v>30</v>
      </c>
      <c r="F22106">
        <v>10549</v>
      </c>
      <c r="G22106">
        <v>12189</v>
      </c>
      <c r="H22106">
        <v>1.1554649729832212</v>
      </c>
      <c r="I22106" t="str">
        <f>VLOOKUP($B22106&amp;$E22106,'Employee List'!$A:$E,5,0)</f>
        <v>E-1412</v>
      </c>
    </row>
    <row r="22107" spans="1:9" x14ac:dyDescent="0.35">
      <c r="A22107" t="s">
        <v>1257</v>
      </c>
      <c r="B22107" t="s">
        <v>337</v>
      </c>
      <c r="C22107" t="s">
        <v>405</v>
      </c>
      <c r="D22107" t="s">
        <v>1272</v>
      </c>
      <c r="E22107" t="s">
        <v>31</v>
      </c>
      <c r="F22107">
        <v>14511</v>
      </c>
      <c r="G22107">
        <v>12305</v>
      </c>
      <c r="H22107">
        <v>0.84797739645785952</v>
      </c>
      <c r="I22107" t="str">
        <f>VLOOKUP($B22107&amp;$E22107,'Employee List'!$A:$E,5,0)</f>
        <v>E-1412</v>
      </c>
    </row>
    <row r="22108" spans="1:9" x14ac:dyDescent="0.35">
      <c r="A22108" t="s">
        <v>1257</v>
      </c>
      <c r="B22108" t="s">
        <v>337</v>
      </c>
      <c r="C22108" t="s">
        <v>405</v>
      </c>
      <c r="D22108" t="s">
        <v>1259</v>
      </c>
      <c r="E22108" t="s">
        <v>29</v>
      </c>
      <c r="F22108">
        <v>34261</v>
      </c>
      <c r="G22108">
        <v>26186</v>
      </c>
      <c r="H22108">
        <v>0.76430927293424011</v>
      </c>
      <c r="I22108" t="str">
        <f>VLOOKUP($B22108&amp;$E22108,'Employee List'!$A:$E,5,0)</f>
        <v>E-1412</v>
      </c>
    </row>
    <row r="22109" spans="1:9" x14ac:dyDescent="0.35">
      <c r="A22109" t="s">
        <v>1257</v>
      </c>
      <c r="B22109" t="s">
        <v>337</v>
      </c>
      <c r="C22109" t="s">
        <v>405</v>
      </c>
      <c r="D22109" t="s">
        <v>1259</v>
      </c>
      <c r="E22109" t="s">
        <v>30</v>
      </c>
      <c r="F22109">
        <v>35373</v>
      </c>
      <c r="G22109">
        <v>24221</v>
      </c>
      <c r="H22109">
        <v>0.6847312922285359</v>
      </c>
      <c r="I22109" t="str">
        <f>VLOOKUP($B22109&amp;$E22109,'Employee List'!$A:$E,5,0)</f>
        <v>E-1412</v>
      </c>
    </row>
    <row r="22110" spans="1:9" x14ac:dyDescent="0.35">
      <c r="A22110" t="s">
        <v>1257</v>
      </c>
      <c r="B22110" t="s">
        <v>337</v>
      </c>
      <c r="C22110" t="s">
        <v>405</v>
      </c>
      <c r="D22110" t="s">
        <v>1259</v>
      </c>
      <c r="E22110" t="s">
        <v>31</v>
      </c>
      <c r="F22110">
        <v>37590</v>
      </c>
      <c r="G22110">
        <v>25192</v>
      </c>
      <c r="H22110">
        <v>0.67017823889332273</v>
      </c>
      <c r="I22110" t="str">
        <f>VLOOKUP($B22110&amp;$E22110,'Employee List'!$A:$E,5,0)</f>
        <v>E-1412</v>
      </c>
    </row>
    <row r="22111" spans="1:9" x14ac:dyDescent="0.35">
      <c r="A22111" t="s">
        <v>1257</v>
      </c>
      <c r="B22111" t="s">
        <v>337</v>
      </c>
      <c r="C22111" t="s">
        <v>405</v>
      </c>
      <c r="D22111" t="s">
        <v>1273</v>
      </c>
      <c r="E22111" t="s">
        <v>29</v>
      </c>
      <c r="F22111">
        <v>9664</v>
      </c>
      <c r="G22111">
        <v>4116</v>
      </c>
      <c r="H22111">
        <v>0.42591059602649006</v>
      </c>
      <c r="I22111" t="str">
        <f>VLOOKUP($B22111&amp;$E22111,'Employee List'!$A:$E,5,0)</f>
        <v>E-1412</v>
      </c>
    </row>
    <row r="22112" spans="1:9" x14ac:dyDescent="0.35">
      <c r="A22112" t="s">
        <v>1257</v>
      </c>
      <c r="B22112" t="s">
        <v>337</v>
      </c>
      <c r="C22112" t="s">
        <v>405</v>
      </c>
      <c r="D22112" t="s">
        <v>1273</v>
      </c>
      <c r="E22112" t="s">
        <v>30</v>
      </c>
      <c r="F22112">
        <v>9088</v>
      </c>
      <c r="G22112">
        <v>3899</v>
      </c>
      <c r="H22112">
        <v>0.42902728873239437</v>
      </c>
      <c r="I22112" t="str">
        <f>VLOOKUP($B22112&amp;$E22112,'Employee List'!$A:$E,5,0)</f>
        <v>E-1412</v>
      </c>
    </row>
    <row r="22113" spans="1:9" x14ac:dyDescent="0.35">
      <c r="A22113" t="s">
        <v>1257</v>
      </c>
      <c r="B22113" t="s">
        <v>337</v>
      </c>
      <c r="C22113" t="s">
        <v>405</v>
      </c>
      <c r="D22113" t="s">
        <v>1273</v>
      </c>
      <c r="E22113" t="s">
        <v>31</v>
      </c>
      <c r="F22113">
        <v>9358</v>
      </c>
      <c r="G22113">
        <v>5612</v>
      </c>
      <c r="H22113">
        <v>0.59970079076725791</v>
      </c>
      <c r="I22113" t="str">
        <f>VLOOKUP($B22113&amp;$E22113,'Employee List'!$A:$E,5,0)</f>
        <v>E-1412</v>
      </c>
    </row>
    <row r="22114" spans="1:9" x14ac:dyDescent="0.35">
      <c r="A22114" t="s">
        <v>1257</v>
      </c>
      <c r="B22114" t="s">
        <v>337</v>
      </c>
      <c r="C22114" t="s">
        <v>405</v>
      </c>
      <c r="D22114" t="s">
        <v>1275</v>
      </c>
      <c r="E22114" t="s">
        <v>29</v>
      </c>
      <c r="F22114">
        <v>3708</v>
      </c>
      <c r="G22114">
        <v>1871</v>
      </c>
      <c r="H22114">
        <v>0.50458468176914784</v>
      </c>
      <c r="I22114" t="str">
        <f>VLOOKUP($B22114&amp;$E22114,'Employee List'!$A:$E,5,0)</f>
        <v>E-1412</v>
      </c>
    </row>
    <row r="22115" spans="1:9" x14ac:dyDescent="0.35">
      <c r="A22115" t="s">
        <v>1257</v>
      </c>
      <c r="B22115" t="s">
        <v>337</v>
      </c>
      <c r="C22115" t="s">
        <v>405</v>
      </c>
      <c r="D22115" t="s">
        <v>1275</v>
      </c>
      <c r="E22115" t="s">
        <v>30</v>
      </c>
      <c r="F22115">
        <v>4319</v>
      </c>
      <c r="G22115">
        <v>3167</v>
      </c>
      <c r="H22115">
        <v>0.73327159064598291</v>
      </c>
      <c r="I22115" t="str">
        <f>VLOOKUP($B22115&amp;$E22115,'Employee List'!$A:$E,5,0)</f>
        <v>E-1412</v>
      </c>
    </row>
    <row r="22116" spans="1:9" x14ac:dyDescent="0.35">
      <c r="A22116" t="s">
        <v>1257</v>
      </c>
      <c r="B22116" t="s">
        <v>337</v>
      </c>
      <c r="C22116" t="s">
        <v>405</v>
      </c>
      <c r="D22116" t="s">
        <v>1275</v>
      </c>
      <c r="E22116" t="s">
        <v>31</v>
      </c>
      <c r="F22116">
        <v>4232</v>
      </c>
      <c r="G22116">
        <v>4584</v>
      </c>
      <c r="H22116">
        <v>1.0831758034026464</v>
      </c>
      <c r="I22116" t="str">
        <f>VLOOKUP($B22116&amp;$E22116,'Employee List'!$A:$E,5,0)</f>
        <v>E-1412</v>
      </c>
    </row>
    <row r="22117" spans="1:9" x14ac:dyDescent="0.35">
      <c r="A22117" t="s">
        <v>1257</v>
      </c>
      <c r="B22117" t="s">
        <v>337</v>
      </c>
      <c r="C22117" t="s">
        <v>405</v>
      </c>
      <c r="D22117" t="s">
        <v>1276</v>
      </c>
      <c r="E22117" t="s">
        <v>29</v>
      </c>
      <c r="F22117">
        <v>3240</v>
      </c>
      <c r="G22117">
        <v>2468</v>
      </c>
      <c r="H22117">
        <v>0.7617283950617284</v>
      </c>
      <c r="I22117" t="str">
        <f>VLOOKUP($B22117&amp;$E22117,'Employee List'!$A:$E,5,0)</f>
        <v>E-1412</v>
      </c>
    </row>
    <row r="22118" spans="1:9" x14ac:dyDescent="0.35">
      <c r="A22118" t="s">
        <v>1257</v>
      </c>
      <c r="B22118" t="s">
        <v>337</v>
      </c>
      <c r="C22118" t="s">
        <v>405</v>
      </c>
      <c r="D22118" t="s">
        <v>1276</v>
      </c>
      <c r="E22118" t="s">
        <v>30</v>
      </c>
      <c r="F22118">
        <v>2683</v>
      </c>
      <c r="G22118">
        <v>5731</v>
      </c>
      <c r="H22118">
        <v>2.136041744316064</v>
      </c>
      <c r="I22118" t="str">
        <f>VLOOKUP($B22118&amp;$E22118,'Employee List'!$A:$E,5,0)</f>
        <v>E-1412</v>
      </c>
    </row>
    <row r="22119" spans="1:9" x14ac:dyDescent="0.35">
      <c r="A22119" t="s">
        <v>1257</v>
      </c>
      <c r="B22119" t="s">
        <v>337</v>
      </c>
      <c r="C22119" t="s">
        <v>405</v>
      </c>
      <c r="D22119" t="s">
        <v>1276</v>
      </c>
      <c r="E22119" t="s">
        <v>31</v>
      </c>
      <c r="F22119">
        <v>2471</v>
      </c>
      <c r="G22119">
        <v>1402</v>
      </c>
      <c r="H22119">
        <v>0.5673816268717119</v>
      </c>
      <c r="I22119" t="str">
        <f>VLOOKUP($B22119&amp;$E22119,'Employee List'!$A:$E,5,0)</f>
        <v>E-1412</v>
      </c>
    </row>
    <row r="22120" spans="1:9" x14ac:dyDescent="0.35">
      <c r="A22120" t="s">
        <v>1257</v>
      </c>
      <c r="B22120" t="s">
        <v>337</v>
      </c>
      <c r="C22120" t="s">
        <v>405</v>
      </c>
      <c r="D22120" t="s">
        <v>1277</v>
      </c>
      <c r="E22120" t="s">
        <v>29</v>
      </c>
      <c r="F22120">
        <v>6239</v>
      </c>
      <c r="G22120">
        <v>6075</v>
      </c>
      <c r="H22120">
        <v>0.97371373617566914</v>
      </c>
      <c r="I22120" t="str">
        <f>VLOOKUP($B22120&amp;$E22120,'Employee List'!$A:$E,5,0)</f>
        <v>E-1412</v>
      </c>
    </row>
    <row r="22121" spans="1:9" x14ac:dyDescent="0.35">
      <c r="A22121" t="s">
        <v>1257</v>
      </c>
      <c r="B22121" t="s">
        <v>337</v>
      </c>
      <c r="C22121" t="s">
        <v>405</v>
      </c>
      <c r="D22121" t="s">
        <v>1277</v>
      </c>
      <c r="E22121" t="s">
        <v>30</v>
      </c>
      <c r="F22121">
        <v>8428</v>
      </c>
      <c r="G22121">
        <v>3286</v>
      </c>
      <c r="H22121">
        <v>0.38989084005695301</v>
      </c>
      <c r="I22121" t="str">
        <f>VLOOKUP($B22121&amp;$E22121,'Employee List'!$A:$E,5,0)</f>
        <v>E-1412</v>
      </c>
    </row>
    <row r="22122" spans="1:9" x14ac:dyDescent="0.35">
      <c r="A22122" t="s">
        <v>1257</v>
      </c>
      <c r="B22122" t="s">
        <v>337</v>
      </c>
      <c r="C22122" t="s">
        <v>405</v>
      </c>
      <c r="D22122" t="s">
        <v>1277</v>
      </c>
      <c r="E22122" t="s">
        <v>31</v>
      </c>
      <c r="F22122">
        <v>7497</v>
      </c>
      <c r="G22122">
        <v>3281</v>
      </c>
      <c r="H22122">
        <v>0.43764172335600909</v>
      </c>
      <c r="I22122" t="str">
        <f>VLOOKUP($B22122&amp;$E22122,'Employee List'!$A:$E,5,0)</f>
        <v>E-1412</v>
      </c>
    </row>
    <row r="22123" spans="1:9" x14ac:dyDescent="0.35">
      <c r="A22123" t="s">
        <v>1257</v>
      </c>
      <c r="B22123" t="s">
        <v>337</v>
      </c>
      <c r="C22123" t="s">
        <v>405</v>
      </c>
      <c r="D22123" t="s">
        <v>1278</v>
      </c>
      <c r="E22123" t="s">
        <v>29</v>
      </c>
      <c r="F22123">
        <v>12520</v>
      </c>
      <c r="G22123">
        <v>11376</v>
      </c>
      <c r="H22123">
        <v>0.9086261980830671</v>
      </c>
      <c r="I22123" t="str">
        <f>VLOOKUP($B22123&amp;$E22123,'Employee List'!$A:$E,5,0)</f>
        <v>E-1412</v>
      </c>
    </row>
    <row r="22124" spans="1:9" x14ac:dyDescent="0.35">
      <c r="A22124" t="s">
        <v>1257</v>
      </c>
      <c r="B22124" t="s">
        <v>337</v>
      </c>
      <c r="C22124" t="s">
        <v>405</v>
      </c>
      <c r="D22124" t="s">
        <v>1278</v>
      </c>
      <c r="E22124" t="s">
        <v>30</v>
      </c>
      <c r="F22124">
        <v>11334</v>
      </c>
      <c r="G22124">
        <v>13778</v>
      </c>
      <c r="H22124">
        <v>1.2156343744485618</v>
      </c>
      <c r="I22124" t="str">
        <f>VLOOKUP($B22124&amp;$E22124,'Employee List'!$A:$E,5,0)</f>
        <v>E-1412</v>
      </c>
    </row>
    <row r="22125" spans="1:9" x14ac:dyDescent="0.35">
      <c r="A22125" t="s">
        <v>1257</v>
      </c>
      <c r="B22125" t="s">
        <v>337</v>
      </c>
      <c r="C22125" t="s">
        <v>405</v>
      </c>
      <c r="D22125" t="s">
        <v>1278</v>
      </c>
      <c r="E22125" t="s">
        <v>31</v>
      </c>
      <c r="F22125">
        <v>13797</v>
      </c>
      <c r="G22125">
        <v>15570</v>
      </c>
      <c r="H22125">
        <v>1.1285061969993477</v>
      </c>
      <c r="I22125" t="str">
        <f>VLOOKUP($B22125&amp;$E22125,'Employee List'!$A:$E,5,0)</f>
        <v>E-1412</v>
      </c>
    </row>
    <row r="22126" spans="1:9" x14ac:dyDescent="0.35">
      <c r="A22126" t="s">
        <v>1257</v>
      </c>
      <c r="B22126" t="s">
        <v>337</v>
      </c>
      <c r="C22126" t="s">
        <v>405</v>
      </c>
      <c r="D22126" t="s">
        <v>1279</v>
      </c>
      <c r="E22126" t="s">
        <v>29</v>
      </c>
      <c r="F22126">
        <v>1744</v>
      </c>
      <c r="G22126">
        <v>1194</v>
      </c>
      <c r="H22126">
        <v>0.68463302752293576</v>
      </c>
      <c r="I22126" t="str">
        <f>VLOOKUP($B22126&amp;$E22126,'Employee List'!$A:$E,5,0)</f>
        <v>E-1412</v>
      </c>
    </row>
    <row r="22127" spans="1:9" x14ac:dyDescent="0.35">
      <c r="A22127" t="s">
        <v>1257</v>
      </c>
      <c r="B22127" t="s">
        <v>337</v>
      </c>
      <c r="C22127" t="s">
        <v>405</v>
      </c>
      <c r="D22127" t="s">
        <v>1279</v>
      </c>
      <c r="E22127" t="s">
        <v>30</v>
      </c>
      <c r="F22127">
        <v>3283</v>
      </c>
      <c r="G22127">
        <v>3547</v>
      </c>
      <c r="H22127">
        <v>1.0804142552543405</v>
      </c>
      <c r="I22127" t="str">
        <f>VLOOKUP($B22127&amp;$E22127,'Employee List'!$A:$E,5,0)</f>
        <v>E-1412</v>
      </c>
    </row>
    <row r="22128" spans="1:9" x14ac:dyDescent="0.35">
      <c r="A22128" t="s">
        <v>1257</v>
      </c>
      <c r="B22128" t="s">
        <v>337</v>
      </c>
      <c r="C22128" t="s">
        <v>405</v>
      </c>
      <c r="D22128" t="s">
        <v>1279</v>
      </c>
      <c r="E22128" t="s">
        <v>31</v>
      </c>
      <c r="F22128">
        <v>3210</v>
      </c>
      <c r="G22128">
        <v>4680</v>
      </c>
      <c r="H22128">
        <v>1.4579439252336448</v>
      </c>
      <c r="I22128" t="str">
        <f>VLOOKUP($B22128&amp;$E22128,'Employee List'!$A:$E,5,0)</f>
        <v>E-1412</v>
      </c>
    </row>
    <row r="22129" spans="1:9" x14ac:dyDescent="0.35">
      <c r="A22129" t="s">
        <v>1257</v>
      </c>
      <c r="B22129" t="s">
        <v>337</v>
      </c>
      <c r="C22129" t="s">
        <v>405</v>
      </c>
      <c r="D22129" t="s">
        <v>1280</v>
      </c>
      <c r="E22129" t="s">
        <v>29</v>
      </c>
      <c r="F22129">
        <v>4874</v>
      </c>
      <c r="G22129">
        <v>4683</v>
      </c>
      <c r="H22129">
        <v>0.96081247435371353</v>
      </c>
      <c r="I22129" t="str">
        <f>VLOOKUP($B22129&amp;$E22129,'Employee List'!$A:$E,5,0)</f>
        <v>E-1412</v>
      </c>
    </row>
    <row r="22130" spans="1:9" x14ac:dyDescent="0.35">
      <c r="A22130" t="s">
        <v>1257</v>
      </c>
      <c r="B22130" t="s">
        <v>337</v>
      </c>
      <c r="C22130" t="s">
        <v>405</v>
      </c>
      <c r="D22130" t="s">
        <v>1280</v>
      </c>
      <c r="E22130" t="s">
        <v>30</v>
      </c>
      <c r="F22130">
        <v>1092</v>
      </c>
      <c r="G22130">
        <v>3953</v>
      </c>
      <c r="H22130">
        <v>3.61996336996337</v>
      </c>
      <c r="I22130" t="str">
        <f>VLOOKUP($B22130&amp;$E22130,'Employee List'!$A:$E,5,0)</f>
        <v>E-1412</v>
      </c>
    </row>
    <row r="22131" spans="1:9" x14ac:dyDescent="0.35">
      <c r="A22131" t="s">
        <v>1257</v>
      </c>
      <c r="B22131" t="s">
        <v>337</v>
      </c>
      <c r="C22131" t="s">
        <v>405</v>
      </c>
      <c r="D22131" t="s">
        <v>1280</v>
      </c>
      <c r="E22131" t="s">
        <v>31</v>
      </c>
      <c r="F22131">
        <v>3470</v>
      </c>
      <c r="G22131">
        <v>3214</v>
      </c>
      <c r="H22131">
        <v>0.92622478386167151</v>
      </c>
      <c r="I22131" t="str">
        <f>VLOOKUP($B22131&amp;$E22131,'Employee List'!$A:$E,5,0)</f>
        <v>E-1412</v>
      </c>
    </row>
    <row r="22132" spans="1:9" x14ac:dyDescent="0.35">
      <c r="A22132" t="s">
        <v>1257</v>
      </c>
      <c r="B22132" t="s">
        <v>337</v>
      </c>
      <c r="C22132" t="s">
        <v>405</v>
      </c>
      <c r="D22132" t="s">
        <v>1262</v>
      </c>
      <c r="E22132" t="s">
        <v>29</v>
      </c>
      <c r="F22132">
        <v>17786</v>
      </c>
      <c r="G22132">
        <v>21095</v>
      </c>
      <c r="H22132">
        <v>1.1860452040931069</v>
      </c>
      <c r="I22132" t="str">
        <f>VLOOKUP($B22132&amp;$E22132,'Employee List'!$A:$E,5,0)</f>
        <v>E-1412</v>
      </c>
    </row>
    <row r="22133" spans="1:9" x14ac:dyDescent="0.35">
      <c r="A22133" t="s">
        <v>1257</v>
      </c>
      <c r="B22133" t="s">
        <v>337</v>
      </c>
      <c r="C22133" t="s">
        <v>405</v>
      </c>
      <c r="D22133" t="s">
        <v>1262</v>
      </c>
      <c r="E22133" t="s">
        <v>30</v>
      </c>
      <c r="F22133">
        <v>17211</v>
      </c>
      <c r="G22133">
        <v>18925</v>
      </c>
      <c r="H22133">
        <v>1.0995874731276509</v>
      </c>
      <c r="I22133" t="str">
        <f>VLOOKUP($B22133&amp;$E22133,'Employee List'!$A:$E,5,0)</f>
        <v>E-1412</v>
      </c>
    </row>
    <row r="22134" spans="1:9" x14ac:dyDescent="0.35">
      <c r="A22134" t="s">
        <v>1257</v>
      </c>
      <c r="B22134" t="s">
        <v>337</v>
      </c>
      <c r="C22134" t="s">
        <v>405</v>
      </c>
      <c r="D22134" t="s">
        <v>1262</v>
      </c>
      <c r="E22134" t="s">
        <v>31</v>
      </c>
      <c r="F22134">
        <v>14994</v>
      </c>
      <c r="G22134">
        <v>18181</v>
      </c>
      <c r="H22134">
        <v>1.2125516873416033</v>
      </c>
      <c r="I22134" t="str">
        <f>VLOOKUP($B22134&amp;$E22134,'Employee List'!$A:$E,5,0)</f>
        <v>E-1412</v>
      </c>
    </row>
    <row r="22135" spans="1:9" x14ac:dyDescent="0.35">
      <c r="A22135" t="s">
        <v>1257</v>
      </c>
      <c r="B22135" t="s">
        <v>337</v>
      </c>
      <c r="C22135" t="s">
        <v>405</v>
      </c>
      <c r="D22135" t="s">
        <v>1282</v>
      </c>
      <c r="E22135" t="s">
        <v>29</v>
      </c>
      <c r="F22135">
        <v>4968</v>
      </c>
      <c r="G22135">
        <v>2128</v>
      </c>
      <c r="H22135">
        <v>0.42834138486312401</v>
      </c>
      <c r="I22135" t="str">
        <f>VLOOKUP($B22135&amp;$E22135,'Employee List'!$A:$E,5,0)</f>
        <v>E-1412</v>
      </c>
    </row>
    <row r="22136" spans="1:9" x14ac:dyDescent="0.35">
      <c r="A22136" t="s">
        <v>1257</v>
      </c>
      <c r="B22136" t="s">
        <v>337</v>
      </c>
      <c r="C22136" t="s">
        <v>405</v>
      </c>
      <c r="D22136" t="s">
        <v>1282</v>
      </c>
      <c r="E22136" t="s">
        <v>30</v>
      </c>
      <c r="F22136">
        <v>3523</v>
      </c>
      <c r="G22136">
        <v>5574</v>
      </c>
      <c r="H22136">
        <v>1.5821742832812944</v>
      </c>
      <c r="I22136" t="str">
        <f>VLOOKUP($B22136&amp;$E22136,'Employee List'!$A:$E,5,0)</f>
        <v>E-1412</v>
      </c>
    </row>
    <row r="22137" spans="1:9" x14ac:dyDescent="0.35">
      <c r="A22137" t="s">
        <v>1257</v>
      </c>
      <c r="B22137" t="s">
        <v>337</v>
      </c>
      <c r="C22137" t="s">
        <v>405</v>
      </c>
      <c r="D22137" t="s">
        <v>1282</v>
      </c>
      <c r="E22137" t="s">
        <v>31</v>
      </c>
      <c r="F22137">
        <v>4099</v>
      </c>
      <c r="G22137">
        <v>6089</v>
      </c>
      <c r="H22137">
        <v>1.485484264454745</v>
      </c>
      <c r="I22137" t="str">
        <f>VLOOKUP($B22137&amp;$E22137,'Employee List'!$A:$E,5,0)</f>
        <v>E-1412</v>
      </c>
    </row>
    <row r="22138" spans="1:9" x14ac:dyDescent="0.35">
      <c r="A22138" t="s">
        <v>1257</v>
      </c>
      <c r="B22138" t="s">
        <v>337</v>
      </c>
      <c r="C22138" t="s">
        <v>405</v>
      </c>
      <c r="D22138" t="s">
        <v>1281</v>
      </c>
      <c r="E22138" t="s">
        <v>29</v>
      </c>
      <c r="F22138">
        <v>5158</v>
      </c>
      <c r="G22138">
        <v>1714</v>
      </c>
      <c r="H22138">
        <v>0.33229934082977897</v>
      </c>
      <c r="I22138" t="str">
        <f>VLOOKUP($B22138&amp;$E22138,'Employee List'!$A:$E,5,0)</f>
        <v>E-1412</v>
      </c>
    </row>
    <row r="22139" spans="1:9" x14ac:dyDescent="0.35">
      <c r="A22139" t="s">
        <v>1257</v>
      </c>
      <c r="B22139" t="s">
        <v>337</v>
      </c>
      <c r="C22139" t="s">
        <v>405</v>
      </c>
      <c r="D22139" t="s">
        <v>1281</v>
      </c>
      <c r="E22139" t="s">
        <v>30</v>
      </c>
      <c r="F22139">
        <v>1852</v>
      </c>
      <c r="G22139">
        <v>3858</v>
      </c>
      <c r="H22139">
        <v>2.0831533477321815</v>
      </c>
      <c r="I22139" t="str">
        <f>VLOOKUP($B22139&amp;$E22139,'Employee List'!$A:$E,5,0)</f>
        <v>E-1412</v>
      </c>
    </row>
    <row r="22140" spans="1:9" x14ac:dyDescent="0.35">
      <c r="A22140" t="s">
        <v>1257</v>
      </c>
      <c r="B22140" t="s">
        <v>337</v>
      </c>
      <c r="C22140" t="s">
        <v>405</v>
      </c>
      <c r="D22140" t="s">
        <v>1281</v>
      </c>
      <c r="E22140" t="s">
        <v>31</v>
      </c>
      <c r="F22140">
        <v>4941</v>
      </c>
      <c r="G22140">
        <v>5073</v>
      </c>
      <c r="H22140">
        <v>1.0267152398299939</v>
      </c>
      <c r="I22140" t="str">
        <f>VLOOKUP($B22140&amp;$E22140,'Employee List'!$A:$E,5,0)</f>
        <v>E-1412</v>
      </c>
    </row>
    <row r="22141" spans="1:9" x14ac:dyDescent="0.35">
      <c r="A22141" t="s">
        <v>1257</v>
      </c>
      <c r="B22141" t="s">
        <v>338</v>
      </c>
      <c r="C22141" t="s">
        <v>405</v>
      </c>
      <c r="D22141" t="s">
        <v>1274</v>
      </c>
      <c r="E22141" t="s">
        <v>29</v>
      </c>
      <c r="F22141">
        <v>10439</v>
      </c>
      <c r="G22141">
        <v>10128</v>
      </c>
      <c r="H22141">
        <v>0.97020787431746336</v>
      </c>
      <c r="I22141" t="str">
        <f>VLOOKUP($B22141&amp;$E22141,'Employee List'!$A:$E,5,0)</f>
        <v>E-1413</v>
      </c>
    </row>
    <row r="22142" spans="1:9" x14ac:dyDescent="0.35">
      <c r="A22142" t="s">
        <v>1257</v>
      </c>
      <c r="B22142" t="s">
        <v>338</v>
      </c>
      <c r="C22142" t="s">
        <v>405</v>
      </c>
      <c r="D22142" t="s">
        <v>1274</v>
      </c>
      <c r="E22142" t="s">
        <v>30</v>
      </c>
      <c r="F22142">
        <v>8541</v>
      </c>
      <c r="G22142">
        <v>10563</v>
      </c>
      <c r="H22142">
        <v>1.2367404285212504</v>
      </c>
      <c r="I22142" t="str">
        <f>VLOOKUP($B22142&amp;$E22142,'Employee List'!$A:$E,5,0)</f>
        <v>E-1413</v>
      </c>
    </row>
    <row r="22143" spans="1:9" x14ac:dyDescent="0.35">
      <c r="A22143" t="s">
        <v>1257</v>
      </c>
      <c r="B22143" t="s">
        <v>338</v>
      </c>
      <c r="C22143" t="s">
        <v>405</v>
      </c>
      <c r="D22143" t="s">
        <v>1274</v>
      </c>
      <c r="E22143" t="s">
        <v>31</v>
      </c>
      <c r="F22143">
        <v>9349</v>
      </c>
      <c r="G22143">
        <v>8680</v>
      </c>
      <c r="H22143">
        <v>0.92844154455021932</v>
      </c>
      <c r="I22143" t="str">
        <f>VLOOKUP($B22143&amp;$E22143,'Employee List'!$A:$E,5,0)</f>
        <v>E-1413</v>
      </c>
    </row>
    <row r="22144" spans="1:9" x14ac:dyDescent="0.35">
      <c r="A22144" t="s">
        <v>1257</v>
      </c>
      <c r="B22144" t="s">
        <v>338</v>
      </c>
      <c r="C22144" t="s">
        <v>405</v>
      </c>
      <c r="D22144" t="s">
        <v>1263</v>
      </c>
      <c r="E22144" t="s">
        <v>29</v>
      </c>
      <c r="F22144">
        <v>1562</v>
      </c>
      <c r="G22144">
        <v>5729</v>
      </c>
      <c r="H22144">
        <v>3.6677336747759282</v>
      </c>
      <c r="I22144" t="str">
        <f>VLOOKUP($B22144&amp;$E22144,'Employee List'!$A:$E,5,0)</f>
        <v>E-1413</v>
      </c>
    </row>
    <row r="22145" spans="1:9" x14ac:dyDescent="0.35">
      <c r="A22145" t="s">
        <v>1257</v>
      </c>
      <c r="B22145" t="s">
        <v>338</v>
      </c>
      <c r="C22145" t="s">
        <v>405</v>
      </c>
      <c r="D22145" t="s">
        <v>1263</v>
      </c>
      <c r="E22145" t="s">
        <v>30</v>
      </c>
      <c r="F22145">
        <v>4040</v>
      </c>
      <c r="G22145">
        <v>8036</v>
      </c>
      <c r="H22145">
        <v>1.9891089108910891</v>
      </c>
      <c r="I22145" t="str">
        <f>VLOOKUP($B22145&amp;$E22145,'Employee List'!$A:$E,5,0)</f>
        <v>E-1413</v>
      </c>
    </row>
    <row r="22146" spans="1:9" x14ac:dyDescent="0.35">
      <c r="A22146" t="s">
        <v>1257</v>
      </c>
      <c r="B22146" t="s">
        <v>338</v>
      </c>
      <c r="C22146" t="s">
        <v>405</v>
      </c>
      <c r="D22146" t="s">
        <v>1263</v>
      </c>
      <c r="E22146" t="s">
        <v>31</v>
      </c>
      <c r="F22146">
        <v>3832</v>
      </c>
      <c r="G22146">
        <v>9094</v>
      </c>
      <c r="H22146">
        <v>2.3731732776617953</v>
      </c>
      <c r="I22146" t="str">
        <f>VLOOKUP($B22146&amp;$E22146,'Employee List'!$A:$E,5,0)</f>
        <v>E-1413</v>
      </c>
    </row>
    <row r="22147" spans="1:9" x14ac:dyDescent="0.35">
      <c r="A22147" t="s">
        <v>1257</v>
      </c>
      <c r="B22147" t="s">
        <v>338</v>
      </c>
      <c r="C22147" t="s">
        <v>405</v>
      </c>
      <c r="D22147" t="s">
        <v>1264</v>
      </c>
      <c r="E22147" t="s">
        <v>29</v>
      </c>
      <c r="F22147">
        <v>3300</v>
      </c>
      <c r="G22147">
        <v>5151</v>
      </c>
      <c r="H22147">
        <v>1.5609090909090908</v>
      </c>
      <c r="I22147" t="str">
        <f>VLOOKUP($B22147&amp;$E22147,'Employee List'!$A:$E,5,0)</f>
        <v>E-1413</v>
      </c>
    </row>
    <row r="22148" spans="1:9" x14ac:dyDescent="0.35">
      <c r="A22148" t="s">
        <v>1257</v>
      </c>
      <c r="B22148" t="s">
        <v>338</v>
      </c>
      <c r="C22148" t="s">
        <v>405</v>
      </c>
      <c r="D22148" t="s">
        <v>1264</v>
      </c>
      <c r="E22148" t="s">
        <v>30</v>
      </c>
      <c r="F22148">
        <v>3308</v>
      </c>
      <c r="G22148">
        <v>18911</v>
      </c>
      <c r="H22148">
        <v>5.7167472793228535</v>
      </c>
      <c r="I22148" t="str">
        <f>VLOOKUP($B22148&amp;$E22148,'Employee List'!$A:$E,5,0)</f>
        <v>E-1413</v>
      </c>
    </row>
    <row r="22149" spans="1:9" x14ac:dyDescent="0.35">
      <c r="A22149" t="s">
        <v>1257</v>
      </c>
      <c r="B22149" t="s">
        <v>338</v>
      </c>
      <c r="C22149" t="s">
        <v>405</v>
      </c>
      <c r="D22149" t="s">
        <v>1264</v>
      </c>
      <c r="E22149" t="s">
        <v>31</v>
      </c>
      <c r="F22149">
        <v>2919</v>
      </c>
      <c r="G22149">
        <v>24866</v>
      </c>
      <c r="H22149">
        <v>8.5186707776635835</v>
      </c>
      <c r="I22149" t="str">
        <f>VLOOKUP($B22149&amp;$E22149,'Employee List'!$A:$E,5,0)</f>
        <v>E-1413</v>
      </c>
    </row>
    <row r="22150" spans="1:9" x14ac:dyDescent="0.35">
      <c r="A22150" t="s">
        <v>1257</v>
      </c>
      <c r="B22150" t="s">
        <v>338</v>
      </c>
      <c r="C22150" t="s">
        <v>405</v>
      </c>
      <c r="D22150" t="s">
        <v>1265</v>
      </c>
      <c r="E22150" t="s">
        <v>29</v>
      </c>
      <c r="F22150">
        <v>19782</v>
      </c>
      <c r="G22150">
        <v>14902</v>
      </c>
      <c r="H22150">
        <v>0.75331109089070869</v>
      </c>
      <c r="I22150" t="str">
        <f>VLOOKUP($B22150&amp;$E22150,'Employee List'!$A:$E,5,0)</f>
        <v>E-1413</v>
      </c>
    </row>
    <row r="22151" spans="1:9" x14ac:dyDescent="0.35">
      <c r="A22151" t="s">
        <v>1257</v>
      </c>
      <c r="B22151" t="s">
        <v>338</v>
      </c>
      <c r="C22151" t="s">
        <v>405</v>
      </c>
      <c r="D22151" t="s">
        <v>1265</v>
      </c>
      <c r="E22151" t="s">
        <v>30</v>
      </c>
      <c r="F22151">
        <v>22831</v>
      </c>
      <c r="G22151">
        <v>20444</v>
      </c>
      <c r="H22151">
        <v>0.89544916998817392</v>
      </c>
      <c r="I22151" t="str">
        <f>VLOOKUP($B22151&amp;$E22151,'Employee List'!$A:$E,5,0)</f>
        <v>E-1413</v>
      </c>
    </row>
    <row r="22152" spans="1:9" x14ac:dyDescent="0.35">
      <c r="A22152" t="s">
        <v>1257</v>
      </c>
      <c r="B22152" t="s">
        <v>338</v>
      </c>
      <c r="C22152" t="s">
        <v>405</v>
      </c>
      <c r="D22152" t="s">
        <v>1265</v>
      </c>
      <c r="E22152" t="s">
        <v>31</v>
      </c>
      <c r="F22152">
        <v>21132</v>
      </c>
      <c r="G22152">
        <v>14731</v>
      </c>
      <c r="H22152">
        <v>0.69709445390876401</v>
      </c>
      <c r="I22152" t="str">
        <f>VLOOKUP($B22152&amp;$E22152,'Employee List'!$A:$E,5,0)</f>
        <v>E-1413</v>
      </c>
    </row>
    <row r="22153" spans="1:9" x14ac:dyDescent="0.35">
      <c r="A22153" t="s">
        <v>1257</v>
      </c>
      <c r="B22153" t="s">
        <v>338</v>
      </c>
      <c r="C22153" t="s">
        <v>405</v>
      </c>
      <c r="D22153" t="s">
        <v>1260</v>
      </c>
      <c r="E22153" t="s">
        <v>29</v>
      </c>
      <c r="F22153">
        <v>90485</v>
      </c>
      <c r="G22153">
        <v>91720</v>
      </c>
      <c r="H22153">
        <v>1.0136486710504504</v>
      </c>
      <c r="I22153" t="str">
        <f>VLOOKUP($B22153&amp;$E22153,'Employee List'!$A:$E,5,0)</f>
        <v>E-1413</v>
      </c>
    </row>
    <row r="22154" spans="1:9" x14ac:dyDescent="0.35">
      <c r="A22154" t="s">
        <v>1257</v>
      </c>
      <c r="B22154" t="s">
        <v>338</v>
      </c>
      <c r="C22154" t="s">
        <v>405</v>
      </c>
      <c r="D22154" t="s">
        <v>1260</v>
      </c>
      <c r="E22154" t="s">
        <v>30</v>
      </c>
      <c r="F22154">
        <v>88844</v>
      </c>
      <c r="G22154">
        <v>152777</v>
      </c>
      <c r="H22154">
        <v>1.7196096528747018</v>
      </c>
      <c r="I22154" t="str">
        <f>VLOOKUP($B22154&amp;$E22154,'Employee List'!$A:$E,5,0)</f>
        <v>E-1413</v>
      </c>
    </row>
    <row r="22155" spans="1:9" x14ac:dyDescent="0.35">
      <c r="A22155" t="s">
        <v>1257</v>
      </c>
      <c r="B22155" t="s">
        <v>338</v>
      </c>
      <c r="C22155" t="s">
        <v>405</v>
      </c>
      <c r="D22155" t="s">
        <v>1260</v>
      </c>
      <c r="E22155" t="s">
        <v>31</v>
      </c>
      <c r="F22155">
        <v>100891</v>
      </c>
      <c r="G22155">
        <v>206256</v>
      </c>
      <c r="H22155">
        <v>2.0443448870563281</v>
      </c>
      <c r="I22155" t="str">
        <f>VLOOKUP($B22155&amp;$E22155,'Employee List'!$A:$E,5,0)</f>
        <v>E-1413</v>
      </c>
    </row>
    <row r="22156" spans="1:9" x14ac:dyDescent="0.35">
      <c r="A22156" t="s">
        <v>1257</v>
      </c>
      <c r="B22156" t="s">
        <v>338</v>
      </c>
      <c r="C22156" t="s">
        <v>405</v>
      </c>
      <c r="D22156" t="s">
        <v>1261</v>
      </c>
      <c r="E22156" t="s">
        <v>29</v>
      </c>
      <c r="F22156">
        <v>99851</v>
      </c>
      <c r="G22156">
        <v>95570</v>
      </c>
      <c r="H22156">
        <v>0.95712611791569435</v>
      </c>
      <c r="I22156" t="str">
        <f>VLOOKUP($B22156&amp;$E22156,'Employee List'!$A:$E,5,0)</f>
        <v>E-1413</v>
      </c>
    </row>
    <row r="22157" spans="1:9" x14ac:dyDescent="0.35">
      <c r="A22157" t="s">
        <v>1257</v>
      </c>
      <c r="B22157" t="s">
        <v>338</v>
      </c>
      <c r="C22157" t="s">
        <v>405</v>
      </c>
      <c r="D22157" t="s">
        <v>1261</v>
      </c>
      <c r="E22157" t="s">
        <v>30</v>
      </c>
      <c r="F22157">
        <v>104109</v>
      </c>
      <c r="G22157">
        <v>86263</v>
      </c>
      <c r="H22157">
        <v>0.82858350382771906</v>
      </c>
      <c r="I22157" t="str">
        <f>VLOOKUP($B22157&amp;$E22157,'Employee List'!$A:$E,5,0)</f>
        <v>E-1413</v>
      </c>
    </row>
    <row r="22158" spans="1:9" x14ac:dyDescent="0.35">
      <c r="A22158" t="s">
        <v>1257</v>
      </c>
      <c r="B22158" t="s">
        <v>338</v>
      </c>
      <c r="C22158" t="s">
        <v>405</v>
      </c>
      <c r="D22158" t="s">
        <v>1261</v>
      </c>
      <c r="E22158" t="s">
        <v>31</v>
      </c>
      <c r="F22158">
        <v>107236</v>
      </c>
      <c r="G22158">
        <v>132666</v>
      </c>
      <c r="H22158">
        <v>1.2371405125144541</v>
      </c>
      <c r="I22158" t="str">
        <f>VLOOKUP($B22158&amp;$E22158,'Employee List'!$A:$E,5,0)</f>
        <v>E-1413</v>
      </c>
    </row>
    <row r="22159" spans="1:9" x14ac:dyDescent="0.35">
      <c r="A22159" t="s">
        <v>1257</v>
      </c>
      <c r="B22159" t="s">
        <v>338</v>
      </c>
      <c r="C22159" t="s">
        <v>405</v>
      </c>
      <c r="D22159" t="s">
        <v>1266</v>
      </c>
      <c r="E22159" t="s">
        <v>29</v>
      </c>
      <c r="F22159">
        <v>135856</v>
      </c>
      <c r="G22159">
        <v>128937</v>
      </c>
      <c r="H22159">
        <v>0.94907107525615353</v>
      </c>
      <c r="I22159" t="str">
        <f>VLOOKUP($B22159&amp;$E22159,'Employee List'!$A:$E,5,0)</f>
        <v>E-1413</v>
      </c>
    </row>
    <row r="22160" spans="1:9" x14ac:dyDescent="0.35">
      <c r="A22160" t="s">
        <v>1257</v>
      </c>
      <c r="B22160" t="s">
        <v>338</v>
      </c>
      <c r="C22160" t="s">
        <v>405</v>
      </c>
      <c r="D22160" t="s">
        <v>1266</v>
      </c>
      <c r="E22160" t="s">
        <v>30</v>
      </c>
      <c r="F22160">
        <v>141341</v>
      </c>
      <c r="G22160">
        <v>186550</v>
      </c>
      <c r="H22160">
        <v>1.3198576492312917</v>
      </c>
      <c r="I22160" t="str">
        <f>VLOOKUP($B22160&amp;$E22160,'Employee List'!$A:$E,5,0)</f>
        <v>E-1413</v>
      </c>
    </row>
    <row r="22161" spans="1:9" x14ac:dyDescent="0.35">
      <c r="A22161" t="s">
        <v>1257</v>
      </c>
      <c r="B22161" t="s">
        <v>338</v>
      </c>
      <c r="C22161" t="s">
        <v>405</v>
      </c>
      <c r="D22161" t="s">
        <v>1266</v>
      </c>
      <c r="E22161" t="s">
        <v>31</v>
      </c>
      <c r="F22161">
        <v>143376</v>
      </c>
      <c r="G22161">
        <v>190889</v>
      </c>
      <c r="H22161">
        <v>1.3313874009597144</v>
      </c>
      <c r="I22161" t="str">
        <f>VLOOKUP($B22161&amp;$E22161,'Employee List'!$A:$E,5,0)</f>
        <v>E-1413</v>
      </c>
    </row>
    <row r="22162" spans="1:9" x14ac:dyDescent="0.35">
      <c r="A22162" t="s">
        <v>1257</v>
      </c>
      <c r="B22162" t="s">
        <v>338</v>
      </c>
      <c r="C22162" t="s">
        <v>405</v>
      </c>
      <c r="D22162" t="s">
        <v>1267</v>
      </c>
      <c r="E22162" t="s">
        <v>29</v>
      </c>
      <c r="F22162">
        <v>22197</v>
      </c>
      <c r="G22162">
        <v>12809</v>
      </c>
      <c r="H22162">
        <v>0.57705996305807095</v>
      </c>
      <c r="I22162" t="str">
        <f>VLOOKUP($B22162&amp;$E22162,'Employee List'!$A:$E,5,0)</f>
        <v>E-1413</v>
      </c>
    </row>
    <row r="22163" spans="1:9" x14ac:dyDescent="0.35">
      <c r="A22163" t="s">
        <v>1257</v>
      </c>
      <c r="B22163" t="s">
        <v>338</v>
      </c>
      <c r="C22163" t="s">
        <v>405</v>
      </c>
      <c r="D22163" t="s">
        <v>1267</v>
      </c>
      <c r="E22163" t="s">
        <v>30</v>
      </c>
      <c r="F22163">
        <v>24161</v>
      </c>
      <c r="G22163">
        <v>9920</v>
      </c>
      <c r="H22163">
        <v>0.41057903232482101</v>
      </c>
      <c r="I22163" t="str">
        <f>VLOOKUP($B22163&amp;$E22163,'Employee List'!$A:$E,5,0)</f>
        <v>E-1413</v>
      </c>
    </row>
    <row r="22164" spans="1:9" x14ac:dyDescent="0.35">
      <c r="A22164" t="s">
        <v>1257</v>
      </c>
      <c r="B22164" t="s">
        <v>338</v>
      </c>
      <c r="C22164" t="s">
        <v>405</v>
      </c>
      <c r="D22164" t="s">
        <v>1267</v>
      </c>
      <c r="E22164" t="s">
        <v>31</v>
      </c>
      <c r="F22164">
        <v>21632</v>
      </c>
      <c r="G22164">
        <v>22682</v>
      </c>
      <c r="H22164">
        <v>1.048539201183432</v>
      </c>
      <c r="I22164" t="str">
        <f>VLOOKUP($B22164&amp;$E22164,'Employee List'!$A:$E,5,0)</f>
        <v>E-1413</v>
      </c>
    </row>
    <row r="22165" spans="1:9" x14ac:dyDescent="0.35">
      <c r="A22165" t="s">
        <v>1257</v>
      </c>
      <c r="B22165" t="s">
        <v>338</v>
      </c>
      <c r="C22165" t="s">
        <v>405</v>
      </c>
      <c r="D22165" t="s">
        <v>1268</v>
      </c>
      <c r="E22165" t="s">
        <v>29</v>
      </c>
      <c r="F22165">
        <v>14978</v>
      </c>
      <c r="G22165">
        <v>9416</v>
      </c>
      <c r="H22165">
        <v>0.6286553611964214</v>
      </c>
      <c r="I22165" t="str">
        <f>VLOOKUP($B22165&amp;$E22165,'Employee List'!$A:$E,5,0)</f>
        <v>E-1413</v>
      </c>
    </row>
    <row r="22166" spans="1:9" x14ac:dyDescent="0.35">
      <c r="A22166" t="s">
        <v>1257</v>
      </c>
      <c r="B22166" t="s">
        <v>338</v>
      </c>
      <c r="C22166" t="s">
        <v>405</v>
      </c>
      <c r="D22166" t="s">
        <v>1268</v>
      </c>
      <c r="E22166" t="s">
        <v>30</v>
      </c>
      <c r="F22166">
        <v>14283</v>
      </c>
      <c r="G22166">
        <v>9866</v>
      </c>
      <c r="H22166">
        <v>0.69075124273611987</v>
      </c>
      <c r="I22166" t="str">
        <f>VLOOKUP($B22166&amp;$E22166,'Employee List'!$A:$E,5,0)</f>
        <v>E-1413</v>
      </c>
    </row>
    <row r="22167" spans="1:9" x14ac:dyDescent="0.35">
      <c r="A22167" t="s">
        <v>1257</v>
      </c>
      <c r="B22167" t="s">
        <v>338</v>
      </c>
      <c r="C22167" t="s">
        <v>405</v>
      </c>
      <c r="D22167" t="s">
        <v>1268</v>
      </c>
      <c r="E22167" t="s">
        <v>31</v>
      </c>
      <c r="F22167">
        <v>13824</v>
      </c>
      <c r="G22167">
        <v>5441</v>
      </c>
      <c r="H22167">
        <v>0.39359085648148145</v>
      </c>
      <c r="I22167" t="str">
        <f>VLOOKUP($B22167&amp;$E22167,'Employee List'!$A:$E,5,0)</f>
        <v>E-1413</v>
      </c>
    </row>
    <row r="22168" spans="1:9" x14ac:dyDescent="0.35">
      <c r="A22168" t="s">
        <v>1257</v>
      </c>
      <c r="B22168" t="s">
        <v>338</v>
      </c>
      <c r="C22168" t="s">
        <v>405</v>
      </c>
      <c r="D22168" t="s">
        <v>1269</v>
      </c>
      <c r="E22168" t="s">
        <v>29</v>
      </c>
      <c r="F22168">
        <v>24685</v>
      </c>
      <c r="G22168">
        <v>16749</v>
      </c>
      <c r="H22168">
        <v>0.67850921612315174</v>
      </c>
      <c r="I22168" t="str">
        <f>VLOOKUP($B22168&amp;$E22168,'Employee List'!$A:$E,5,0)</f>
        <v>E-1413</v>
      </c>
    </row>
    <row r="22169" spans="1:9" x14ac:dyDescent="0.35">
      <c r="A22169" t="s">
        <v>1257</v>
      </c>
      <c r="B22169" t="s">
        <v>338</v>
      </c>
      <c r="C22169" t="s">
        <v>405</v>
      </c>
      <c r="D22169" t="s">
        <v>1269</v>
      </c>
      <c r="E22169" t="s">
        <v>30</v>
      </c>
      <c r="F22169">
        <v>28666</v>
      </c>
      <c r="G22169">
        <v>15485</v>
      </c>
      <c r="H22169">
        <v>0.54018698109258356</v>
      </c>
      <c r="I22169" t="str">
        <f>VLOOKUP($B22169&amp;$E22169,'Employee List'!$A:$E,5,0)</f>
        <v>E-1413</v>
      </c>
    </row>
    <row r="22170" spans="1:9" x14ac:dyDescent="0.35">
      <c r="A22170" t="s">
        <v>1257</v>
      </c>
      <c r="B22170" t="s">
        <v>338</v>
      </c>
      <c r="C22170" t="s">
        <v>405</v>
      </c>
      <c r="D22170" t="s">
        <v>1269</v>
      </c>
      <c r="E22170" t="s">
        <v>31</v>
      </c>
      <c r="F22170">
        <v>22469</v>
      </c>
      <c r="G22170">
        <v>8804</v>
      </c>
      <c r="H22170">
        <v>0.39182874182206595</v>
      </c>
      <c r="I22170" t="str">
        <f>VLOOKUP($B22170&amp;$E22170,'Employee List'!$A:$E,5,0)</f>
        <v>E-1413</v>
      </c>
    </row>
    <row r="22171" spans="1:9" x14ac:dyDescent="0.35">
      <c r="A22171" t="s">
        <v>1257</v>
      </c>
      <c r="B22171" t="s">
        <v>338</v>
      </c>
      <c r="C22171" t="s">
        <v>405</v>
      </c>
      <c r="D22171" t="s">
        <v>1270</v>
      </c>
      <c r="E22171" t="s">
        <v>29</v>
      </c>
      <c r="F22171">
        <v>3043</v>
      </c>
      <c r="G22171">
        <v>4800</v>
      </c>
      <c r="H22171">
        <v>1.5773907328294445</v>
      </c>
      <c r="I22171" t="str">
        <f>VLOOKUP($B22171&amp;$E22171,'Employee List'!$A:$E,5,0)</f>
        <v>E-1413</v>
      </c>
    </row>
    <row r="22172" spans="1:9" x14ac:dyDescent="0.35">
      <c r="A22172" t="s">
        <v>1257</v>
      </c>
      <c r="B22172" t="s">
        <v>338</v>
      </c>
      <c r="C22172" t="s">
        <v>405</v>
      </c>
      <c r="D22172" t="s">
        <v>1270</v>
      </c>
      <c r="E22172" t="s">
        <v>30</v>
      </c>
      <c r="F22172">
        <v>5773</v>
      </c>
      <c r="G22172">
        <v>5990</v>
      </c>
      <c r="H22172">
        <v>1.0375887753334487</v>
      </c>
      <c r="I22172" t="str">
        <f>VLOOKUP($B22172&amp;$E22172,'Employee List'!$A:$E,5,0)</f>
        <v>E-1413</v>
      </c>
    </row>
    <row r="22173" spans="1:9" x14ac:dyDescent="0.35">
      <c r="A22173" t="s">
        <v>1257</v>
      </c>
      <c r="B22173" t="s">
        <v>338</v>
      </c>
      <c r="C22173" t="s">
        <v>405</v>
      </c>
      <c r="D22173" t="s">
        <v>1270</v>
      </c>
      <c r="E22173" t="s">
        <v>31</v>
      </c>
      <c r="F22173">
        <v>5632</v>
      </c>
      <c r="G22173">
        <v>5889</v>
      </c>
      <c r="H22173">
        <v>1.0456321022727273</v>
      </c>
      <c r="I22173" t="str">
        <f>VLOOKUP($B22173&amp;$E22173,'Employee List'!$A:$E,5,0)</f>
        <v>E-1413</v>
      </c>
    </row>
    <row r="22174" spans="1:9" x14ac:dyDescent="0.35">
      <c r="A22174" t="s">
        <v>1257</v>
      </c>
      <c r="B22174" t="s">
        <v>338</v>
      </c>
      <c r="C22174" t="s">
        <v>405</v>
      </c>
      <c r="D22174" t="s">
        <v>1271</v>
      </c>
      <c r="E22174" t="s">
        <v>29</v>
      </c>
      <c r="F22174">
        <v>15764</v>
      </c>
      <c r="G22174">
        <v>15790</v>
      </c>
      <c r="H22174">
        <v>1.0016493275818321</v>
      </c>
      <c r="I22174" t="str">
        <f>VLOOKUP($B22174&amp;$E22174,'Employee List'!$A:$E,5,0)</f>
        <v>E-1413</v>
      </c>
    </row>
    <row r="22175" spans="1:9" x14ac:dyDescent="0.35">
      <c r="A22175" t="s">
        <v>1257</v>
      </c>
      <c r="B22175" t="s">
        <v>338</v>
      </c>
      <c r="C22175" t="s">
        <v>405</v>
      </c>
      <c r="D22175" t="s">
        <v>1271</v>
      </c>
      <c r="E22175" t="s">
        <v>30</v>
      </c>
      <c r="F22175">
        <v>16277</v>
      </c>
      <c r="G22175">
        <v>16133</v>
      </c>
      <c r="H22175">
        <v>0.9911531609018861</v>
      </c>
      <c r="I22175" t="str">
        <f>VLOOKUP($B22175&amp;$E22175,'Employee List'!$A:$E,5,0)</f>
        <v>E-1413</v>
      </c>
    </row>
    <row r="22176" spans="1:9" x14ac:dyDescent="0.35">
      <c r="A22176" t="s">
        <v>1257</v>
      </c>
      <c r="B22176" t="s">
        <v>338</v>
      </c>
      <c r="C22176" t="s">
        <v>405</v>
      </c>
      <c r="D22176" t="s">
        <v>1271</v>
      </c>
      <c r="E22176" t="s">
        <v>31</v>
      </c>
      <c r="F22176">
        <v>14339</v>
      </c>
      <c r="G22176">
        <v>17724</v>
      </c>
      <c r="H22176">
        <v>1.2360694609108027</v>
      </c>
      <c r="I22176" t="str">
        <f>VLOOKUP($B22176&amp;$E22176,'Employee List'!$A:$E,5,0)</f>
        <v>E-1413</v>
      </c>
    </row>
    <row r="22177" spans="1:9" x14ac:dyDescent="0.35">
      <c r="A22177" t="s">
        <v>1257</v>
      </c>
      <c r="B22177" t="s">
        <v>338</v>
      </c>
      <c r="C22177" t="s">
        <v>405</v>
      </c>
      <c r="D22177" t="s">
        <v>1258</v>
      </c>
      <c r="E22177" t="s">
        <v>29</v>
      </c>
      <c r="F22177">
        <v>259525</v>
      </c>
      <c r="G22177">
        <v>317831</v>
      </c>
      <c r="H22177">
        <v>1.2246642905307774</v>
      </c>
      <c r="I22177" t="str">
        <f>VLOOKUP($B22177&amp;$E22177,'Employee List'!$A:$E,5,0)</f>
        <v>E-1413</v>
      </c>
    </row>
    <row r="22178" spans="1:9" x14ac:dyDescent="0.35">
      <c r="A22178" t="s">
        <v>1257</v>
      </c>
      <c r="B22178" t="s">
        <v>338</v>
      </c>
      <c r="C22178" t="s">
        <v>405</v>
      </c>
      <c r="D22178" t="s">
        <v>1258</v>
      </c>
      <c r="E22178" t="s">
        <v>30</v>
      </c>
      <c r="F22178">
        <v>253616</v>
      </c>
      <c r="G22178">
        <v>231854</v>
      </c>
      <c r="H22178">
        <v>0.91419311084474164</v>
      </c>
      <c r="I22178" t="str">
        <f>VLOOKUP($B22178&amp;$E22178,'Employee List'!$A:$E,5,0)</f>
        <v>E-1413</v>
      </c>
    </row>
    <row r="22179" spans="1:9" x14ac:dyDescent="0.35">
      <c r="A22179" t="s">
        <v>1257</v>
      </c>
      <c r="B22179" t="s">
        <v>338</v>
      </c>
      <c r="C22179" t="s">
        <v>405</v>
      </c>
      <c r="D22179" t="s">
        <v>1258</v>
      </c>
      <c r="E22179" t="s">
        <v>31</v>
      </c>
      <c r="F22179">
        <v>244055</v>
      </c>
      <c r="G22179">
        <v>292837</v>
      </c>
      <c r="H22179">
        <v>1.1998811743254594</v>
      </c>
      <c r="I22179" t="str">
        <f>VLOOKUP($B22179&amp;$E22179,'Employee List'!$A:$E,5,0)</f>
        <v>E-1413</v>
      </c>
    </row>
    <row r="22180" spans="1:9" x14ac:dyDescent="0.35">
      <c r="A22180" t="s">
        <v>1257</v>
      </c>
      <c r="B22180" t="s">
        <v>338</v>
      </c>
      <c r="C22180" t="s">
        <v>405</v>
      </c>
      <c r="D22180" t="s">
        <v>1272</v>
      </c>
      <c r="E22180" t="s">
        <v>29</v>
      </c>
      <c r="F22180">
        <v>19276</v>
      </c>
      <c r="G22180">
        <v>7591</v>
      </c>
      <c r="H22180">
        <v>0.39380576883170781</v>
      </c>
      <c r="I22180" t="str">
        <f>VLOOKUP($B22180&amp;$E22180,'Employee List'!$A:$E,5,0)</f>
        <v>E-1413</v>
      </c>
    </row>
    <row r="22181" spans="1:9" x14ac:dyDescent="0.35">
      <c r="A22181" t="s">
        <v>1257</v>
      </c>
      <c r="B22181" t="s">
        <v>338</v>
      </c>
      <c r="C22181" t="s">
        <v>405</v>
      </c>
      <c r="D22181" t="s">
        <v>1272</v>
      </c>
      <c r="E22181" t="s">
        <v>30</v>
      </c>
      <c r="F22181">
        <v>20329</v>
      </c>
      <c r="G22181">
        <v>9326</v>
      </c>
      <c r="H22181">
        <v>0.45875350484529492</v>
      </c>
      <c r="I22181" t="str">
        <f>VLOOKUP($B22181&amp;$E22181,'Employee List'!$A:$E,5,0)</f>
        <v>E-1413</v>
      </c>
    </row>
    <row r="22182" spans="1:9" x14ac:dyDescent="0.35">
      <c r="A22182" t="s">
        <v>1257</v>
      </c>
      <c r="B22182" t="s">
        <v>338</v>
      </c>
      <c r="C22182" t="s">
        <v>405</v>
      </c>
      <c r="D22182" t="s">
        <v>1272</v>
      </c>
      <c r="E22182" t="s">
        <v>31</v>
      </c>
      <c r="F22182">
        <v>23446</v>
      </c>
      <c r="G22182">
        <v>17546</v>
      </c>
      <c r="H22182">
        <v>0.74835792885780095</v>
      </c>
      <c r="I22182" t="str">
        <f>VLOOKUP($B22182&amp;$E22182,'Employee List'!$A:$E,5,0)</f>
        <v>E-1413</v>
      </c>
    </row>
    <row r="22183" spans="1:9" x14ac:dyDescent="0.35">
      <c r="A22183" t="s">
        <v>1257</v>
      </c>
      <c r="B22183" t="s">
        <v>338</v>
      </c>
      <c r="C22183" t="s">
        <v>405</v>
      </c>
      <c r="D22183" t="s">
        <v>1259</v>
      </c>
      <c r="E22183" t="s">
        <v>29</v>
      </c>
      <c r="F22183">
        <v>32091</v>
      </c>
      <c r="G22183">
        <v>39504</v>
      </c>
      <c r="H22183">
        <v>1.2309993456109189</v>
      </c>
      <c r="I22183" t="str">
        <f>VLOOKUP($B22183&amp;$E22183,'Employee List'!$A:$E,5,0)</f>
        <v>E-1413</v>
      </c>
    </row>
    <row r="22184" spans="1:9" x14ac:dyDescent="0.35">
      <c r="A22184" t="s">
        <v>1257</v>
      </c>
      <c r="B22184" t="s">
        <v>338</v>
      </c>
      <c r="C22184" t="s">
        <v>405</v>
      </c>
      <c r="D22184" t="s">
        <v>1259</v>
      </c>
      <c r="E22184" t="s">
        <v>30</v>
      </c>
      <c r="F22184">
        <v>36355</v>
      </c>
      <c r="G22184">
        <v>41013</v>
      </c>
      <c r="H22184">
        <v>1.1281254297895751</v>
      </c>
      <c r="I22184" t="str">
        <f>VLOOKUP($B22184&amp;$E22184,'Employee List'!$A:$E,5,0)</f>
        <v>E-1413</v>
      </c>
    </row>
    <row r="22185" spans="1:9" x14ac:dyDescent="0.35">
      <c r="A22185" t="s">
        <v>1257</v>
      </c>
      <c r="B22185" t="s">
        <v>338</v>
      </c>
      <c r="C22185" t="s">
        <v>405</v>
      </c>
      <c r="D22185" t="s">
        <v>1259</v>
      </c>
      <c r="E22185" t="s">
        <v>31</v>
      </c>
      <c r="F22185">
        <v>34152</v>
      </c>
      <c r="G22185">
        <v>35615</v>
      </c>
      <c r="H22185">
        <v>1.0428379011478097</v>
      </c>
      <c r="I22185" t="str">
        <f>VLOOKUP($B22185&amp;$E22185,'Employee List'!$A:$E,5,0)</f>
        <v>E-1413</v>
      </c>
    </row>
    <row r="22186" spans="1:9" x14ac:dyDescent="0.35">
      <c r="A22186" t="s">
        <v>1257</v>
      </c>
      <c r="B22186" t="s">
        <v>338</v>
      </c>
      <c r="C22186" t="s">
        <v>405</v>
      </c>
      <c r="D22186" t="s">
        <v>1273</v>
      </c>
      <c r="E22186" t="s">
        <v>29</v>
      </c>
      <c r="F22186">
        <v>11049</v>
      </c>
      <c r="G22186">
        <v>9327</v>
      </c>
      <c r="H22186">
        <v>0.84414879174585933</v>
      </c>
      <c r="I22186" t="str">
        <f>VLOOKUP($B22186&amp;$E22186,'Employee List'!$A:$E,5,0)</f>
        <v>E-1413</v>
      </c>
    </row>
    <row r="22187" spans="1:9" x14ac:dyDescent="0.35">
      <c r="A22187" t="s">
        <v>1257</v>
      </c>
      <c r="B22187" t="s">
        <v>338</v>
      </c>
      <c r="C22187" t="s">
        <v>405</v>
      </c>
      <c r="D22187" t="s">
        <v>1273</v>
      </c>
      <c r="E22187" t="s">
        <v>30</v>
      </c>
      <c r="F22187">
        <v>12795</v>
      </c>
      <c r="G22187">
        <v>12028</v>
      </c>
      <c r="H22187">
        <v>0.94005470887065257</v>
      </c>
      <c r="I22187" t="str">
        <f>VLOOKUP($B22187&amp;$E22187,'Employee List'!$A:$E,5,0)</f>
        <v>E-1413</v>
      </c>
    </row>
    <row r="22188" spans="1:9" x14ac:dyDescent="0.35">
      <c r="A22188" t="s">
        <v>1257</v>
      </c>
      <c r="B22188" t="s">
        <v>338</v>
      </c>
      <c r="C22188" t="s">
        <v>405</v>
      </c>
      <c r="D22188" t="s">
        <v>1273</v>
      </c>
      <c r="E22188" t="s">
        <v>31</v>
      </c>
      <c r="F22188">
        <v>13724</v>
      </c>
      <c r="G22188">
        <v>12581</v>
      </c>
      <c r="H22188">
        <v>0.91671524336928012</v>
      </c>
      <c r="I22188" t="str">
        <f>VLOOKUP($B22188&amp;$E22188,'Employee List'!$A:$E,5,0)</f>
        <v>E-1413</v>
      </c>
    </row>
    <row r="22189" spans="1:9" x14ac:dyDescent="0.35">
      <c r="A22189" t="s">
        <v>1257</v>
      </c>
      <c r="B22189" t="s">
        <v>338</v>
      </c>
      <c r="C22189" t="s">
        <v>405</v>
      </c>
      <c r="D22189" t="s">
        <v>1275</v>
      </c>
      <c r="E22189" t="s">
        <v>29</v>
      </c>
      <c r="F22189">
        <v>4801</v>
      </c>
      <c r="G22189">
        <v>9298</v>
      </c>
      <c r="H22189">
        <v>1.9366798583628411</v>
      </c>
      <c r="I22189" t="str">
        <f>VLOOKUP($B22189&amp;$E22189,'Employee List'!$A:$E,5,0)</f>
        <v>E-1413</v>
      </c>
    </row>
    <row r="22190" spans="1:9" x14ac:dyDescent="0.35">
      <c r="A22190" t="s">
        <v>1257</v>
      </c>
      <c r="B22190" t="s">
        <v>338</v>
      </c>
      <c r="C22190" t="s">
        <v>405</v>
      </c>
      <c r="D22190" t="s">
        <v>1275</v>
      </c>
      <c r="E22190" t="s">
        <v>30</v>
      </c>
      <c r="F22190">
        <v>5502</v>
      </c>
      <c r="G22190">
        <v>7651</v>
      </c>
      <c r="H22190">
        <v>1.39058524173028</v>
      </c>
      <c r="I22190" t="str">
        <f>VLOOKUP($B22190&amp;$E22190,'Employee List'!$A:$E,5,0)</f>
        <v>E-1413</v>
      </c>
    </row>
    <row r="22191" spans="1:9" x14ac:dyDescent="0.35">
      <c r="A22191" t="s">
        <v>1257</v>
      </c>
      <c r="B22191" t="s">
        <v>338</v>
      </c>
      <c r="C22191" t="s">
        <v>405</v>
      </c>
      <c r="D22191" t="s">
        <v>1275</v>
      </c>
      <c r="E22191" t="s">
        <v>31</v>
      </c>
      <c r="F22191">
        <v>6080</v>
      </c>
      <c r="G22191">
        <v>12540</v>
      </c>
      <c r="H22191">
        <v>2.0625</v>
      </c>
      <c r="I22191" t="str">
        <f>VLOOKUP($B22191&amp;$E22191,'Employee List'!$A:$E,5,0)</f>
        <v>E-1413</v>
      </c>
    </row>
    <row r="22192" spans="1:9" x14ac:dyDescent="0.35">
      <c r="A22192" t="s">
        <v>1257</v>
      </c>
      <c r="B22192" t="s">
        <v>338</v>
      </c>
      <c r="C22192" t="s">
        <v>405</v>
      </c>
      <c r="D22192" t="s">
        <v>1276</v>
      </c>
      <c r="E22192" t="s">
        <v>29</v>
      </c>
      <c r="F22192">
        <v>2327</v>
      </c>
      <c r="G22192">
        <v>5363</v>
      </c>
      <c r="H22192">
        <v>2.3046841426729694</v>
      </c>
      <c r="I22192" t="str">
        <f>VLOOKUP($B22192&amp;$E22192,'Employee List'!$A:$E,5,0)</f>
        <v>E-1413</v>
      </c>
    </row>
    <row r="22193" spans="1:9" x14ac:dyDescent="0.35">
      <c r="A22193" t="s">
        <v>1257</v>
      </c>
      <c r="B22193" t="s">
        <v>338</v>
      </c>
      <c r="C22193" t="s">
        <v>405</v>
      </c>
      <c r="D22193" t="s">
        <v>1276</v>
      </c>
      <c r="E22193" t="s">
        <v>30</v>
      </c>
      <c r="F22193">
        <v>3196</v>
      </c>
      <c r="G22193">
        <v>6111</v>
      </c>
      <c r="H22193">
        <v>1.9120775969962454</v>
      </c>
      <c r="I22193" t="str">
        <f>VLOOKUP($B22193&amp;$E22193,'Employee List'!$A:$E,5,0)</f>
        <v>E-1413</v>
      </c>
    </row>
    <row r="22194" spans="1:9" x14ac:dyDescent="0.35">
      <c r="A22194" t="s">
        <v>1257</v>
      </c>
      <c r="B22194" t="s">
        <v>338</v>
      </c>
      <c r="C22194" t="s">
        <v>405</v>
      </c>
      <c r="D22194" t="s">
        <v>1276</v>
      </c>
      <c r="E22194" t="s">
        <v>31</v>
      </c>
      <c r="F22194">
        <v>4409</v>
      </c>
      <c r="G22194">
        <v>5609</v>
      </c>
      <c r="H22194">
        <v>1.2721705602177364</v>
      </c>
      <c r="I22194" t="str">
        <f>VLOOKUP($B22194&amp;$E22194,'Employee List'!$A:$E,5,0)</f>
        <v>E-1413</v>
      </c>
    </row>
    <row r="22195" spans="1:9" x14ac:dyDescent="0.35">
      <c r="A22195" t="s">
        <v>1257</v>
      </c>
      <c r="B22195" t="s">
        <v>338</v>
      </c>
      <c r="C22195" t="s">
        <v>405</v>
      </c>
      <c r="D22195" t="s">
        <v>1277</v>
      </c>
      <c r="E22195" t="s">
        <v>29</v>
      </c>
      <c r="F22195">
        <v>10344</v>
      </c>
      <c r="G22195">
        <v>8664</v>
      </c>
      <c r="H22195">
        <v>0.83758700696055688</v>
      </c>
      <c r="I22195" t="str">
        <f>VLOOKUP($B22195&amp;$E22195,'Employee List'!$A:$E,5,0)</f>
        <v>E-1413</v>
      </c>
    </row>
    <row r="22196" spans="1:9" x14ac:dyDescent="0.35">
      <c r="A22196" t="s">
        <v>1257</v>
      </c>
      <c r="B22196" t="s">
        <v>338</v>
      </c>
      <c r="C22196" t="s">
        <v>405</v>
      </c>
      <c r="D22196" t="s">
        <v>1277</v>
      </c>
      <c r="E22196" t="s">
        <v>30</v>
      </c>
      <c r="F22196">
        <v>9330</v>
      </c>
      <c r="G22196">
        <v>6023</v>
      </c>
      <c r="H22196">
        <v>0.64555198285101822</v>
      </c>
      <c r="I22196" t="str">
        <f>VLOOKUP($B22196&amp;$E22196,'Employee List'!$A:$E,5,0)</f>
        <v>E-1413</v>
      </c>
    </row>
    <row r="22197" spans="1:9" x14ac:dyDescent="0.35">
      <c r="A22197" t="s">
        <v>1257</v>
      </c>
      <c r="B22197" t="s">
        <v>338</v>
      </c>
      <c r="C22197" t="s">
        <v>405</v>
      </c>
      <c r="D22197" t="s">
        <v>1277</v>
      </c>
      <c r="E22197" t="s">
        <v>31</v>
      </c>
      <c r="F22197">
        <v>7658</v>
      </c>
      <c r="G22197">
        <v>6009</v>
      </c>
      <c r="H22197">
        <v>0.78466962653434313</v>
      </c>
      <c r="I22197" t="str">
        <f>VLOOKUP($B22197&amp;$E22197,'Employee List'!$A:$E,5,0)</f>
        <v>E-1413</v>
      </c>
    </row>
    <row r="22198" spans="1:9" x14ac:dyDescent="0.35">
      <c r="A22198" t="s">
        <v>1257</v>
      </c>
      <c r="B22198" t="s">
        <v>338</v>
      </c>
      <c r="C22198" t="s">
        <v>405</v>
      </c>
      <c r="D22198" t="s">
        <v>1278</v>
      </c>
      <c r="E22198" t="s">
        <v>29</v>
      </c>
      <c r="F22198">
        <v>20938</v>
      </c>
      <c r="G22198">
        <v>25948</v>
      </c>
      <c r="H22198">
        <v>1.2392778679912122</v>
      </c>
      <c r="I22198" t="str">
        <f>VLOOKUP($B22198&amp;$E22198,'Employee List'!$A:$E,5,0)</f>
        <v>E-1413</v>
      </c>
    </row>
    <row r="22199" spans="1:9" x14ac:dyDescent="0.35">
      <c r="A22199" t="s">
        <v>1257</v>
      </c>
      <c r="B22199" t="s">
        <v>338</v>
      </c>
      <c r="C22199" t="s">
        <v>405</v>
      </c>
      <c r="D22199" t="s">
        <v>1278</v>
      </c>
      <c r="E22199" t="s">
        <v>30</v>
      </c>
      <c r="F22199">
        <v>19473</v>
      </c>
      <c r="G22199">
        <v>17357</v>
      </c>
      <c r="H22199">
        <v>0.89133672264160635</v>
      </c>
      <c r="I22199" t="str">
        <f>VLOOKUP($B22199&amp;$E22199,'Employee List'!$A:$E,5,0)</f>
        <v>E-1413</v>
      </c>
    </row>
    <row r="22200" spans="1:9" x14ac:dyDescent="0.35">
      <c r="A22200" t="s">
        <v>1257</v>
      </c>
      <c r="B22200" t="s">
        <v>338</v>
      </c>
      <c r="C22200" t="s">
        <v>405</v>
      </c>
      <c r="D22200" t="s">
        <v>1278</v>
      </c>
      <c r="E22200" t="s">
        <v>31</v>
      </c>
      <c r="F22200">
        <v>19624</v>
      </c>
      <c r="G22200">
        <v>24101</v>
      </c>
      <c r="H22200">
        <v>1.2281390134529149</v>
      </c>
      <c r="I22200" t="str">
        <f>VLOOKUP($B22200&amp;$E22200,'Employee List'!$A:$E,5,0)</f>
        <v>E-1413</v>
      </c>
    </row>
    <row r="22201" spans="1:9" x14ac:dyDescent="0.35">
      <c r="A22201" t="s">
        <v>1257</v>
      </c>
      <c r="B22201" t="s">
        <v>338</v>
      </c>
      <c r="C22201" t="s">
        <v>405</v>
      </c>
      <c r="D22201" t="s">
        <v>1279</v>
      </c>
      <c r="E22201" t="s">
        <v>29</v>
      </c>
      <c r="F22201">
        <v>4728</v>
      </c>
      <c r="G22201">
        <v>5873</v>
      </c>
      <c r="H22201">
        <v>1.2421742808798646</v>
      </c>
      <c r="I22201" t="str">
        <f>VLOOKUP($B22201&amp;$E22201,'Employee List'!$A:$E,5,0)</f>
        <v>E-1413</v>
      </c>
    </row>
    <row r="22202" spans="1:9" x14ac:dyDescent="0.35">
      <c r="A22202" t="s">
        <v>1257</v>
      </c>
      <c r="B22202" t="s">
        <v>338</v>
      </c>
      <c r="C22202" t="s">
        <v>405</v>
      </c>
      <c r="D22202" t="s">
        <v>1279</v>
      </c>
      <c r="E22202" t="s">
        <v>30</v>
      </c>
      <c r="F22202">
        <v>3081</v>
      </c>
      <c r="G22202">
        <v>5397</v>
      </c>
      <c r="H22202">
        <v>1.7517039922103212</v>
      </c>
      <c r="I22202" t="str">
        <f>VLOOKUP($B22202&amp;$E22202,'Employee List'!$A:$E,5,0)</f>
        <v>E-1413</v>
      </c>
    </row>
    <row r="22203" spans="1:9" x14ac:dyDescent="0.35">
      <c r="A22203" t="s">
        <v>1257</v>
      </c>
      <c r="B22203" t="s">
        <v>338</v>
      </c>
      <c r="C22203" t="s">
        <v>405</v>
      </c>
      <c r="D22203" t="s">
        <v>1279</v>
      </c>
      <c r="E22203" t="s">
        <v>31</v>
      </c>
      <c r="F22203">
        <v>2537</v>
      </c>
      <c r="G22203">
        <v>3918</v>
      </c>
      <c r="H22203">
        <v>1.5443437130469058</v>
      </c>
      <c r="I22203" t="str">
        <f>VLOOKUP($B22203&amp;$E22203,'Employee List'!$A:$E,5,0)</f>
        <v>E-1413</v>
      </c>
    </row>
    <row r="22204" spans="1:9" x14ac:dyDescent="0.35">
      <c r="A22204" t="s">
        <v>1257</v>
      </c>
      <c r="B22204" t="s">
        <v>338</v>
      </c>
      <c r="C22204" t="s">
        <v>405</v>
      </c>
      <c r="D22204" t="s">
        <v>1280</v>
      </c>
      <c r="E22204" t="s">
        <v>29</v>
      </c>
      <c r="F22204">
        <v>4499</v>
      </c>
      <c r="G22204">
        <v>2345</v>
      </c>
      <c r="H22204">
        <v>0.52122693931984887</v>
      </c>
      <c r="I22204" t="str">
        <f>VLOOKUP($B22204&amp;$E22204,'Employee List'!$A:$E,5,0)</f>
        <v>E-1413</v>
      </c>
    </row>
    <row r="22205" spans="1:9" x14ac:dyDescent="0.35">
      <c r="A22205" t="s">
        <v>1257</v>
      </c>
      <c r="B22205" t="s">
        <v>338</v>
      </c>
      <c r="C22205" t="s">
        <v>405</v>
      </c>
      <c r="D22205" t="s">
        <v>1280</v>
      </c>
      <c r="E22205" t="s">
        <v>30</v>
      </c>
      <c r="F22205">
        <v>3338</v>
      </c>
      <c r="G22205">
        <v>4388</v>
      </c>
      <c r="H22205">
        <v>1.3145596165368485</v>
      </c>
      <c r="I22205" t="str">
        <f>VLOOKUP($B22205&amp;$E22205,'Employee List'!$A:$E,5,0)</f>
        <v>E-1413</v>
      </c>
    </row>
    <row r="22206" spans="1:9" x14ac:dyDescent="0.35">
      <c r="A22206" t="s">
        <v>1257</v>
      </c>
      <c r="B22206" t="s">
        <v>338</v>
      </c>
      <c r="C22206" t="s">
        <v>405</v>
      </c>
      <c r="D22206" t="s">
        <v>1280</v>
      </c>
      <c r="E22206" t="s">
        <v>31</v>
      </c>
      <c r="F22206">
        <v>2723</v>
      </c>
      <c r="G22206">
        <v>1685</v>
      </c>
      <c r="H22206">
        <v>0.61880279103929492</v>
      </c>
      <c r="I22206" t="str">
        <f>VLOOKUP($B22206&amp;$E22206,'Employee List'!$A:$E,5,0)</f>
        <v>E-1413</v>
      </c>
    </row>
    <row r="22207" spans="1:9" x14ac:dyDescent="0.35">
      <c r="A22207" t="s">
        <v>1257</v>
      </c>
      <c r="B22207" t="s">
        <v>338</v>
      </c>
      <c r="C22207" t="s">
        <v>405</v>
      </c>
      <c r="D22207" t="s">
        <v>1262</v>
      </c>
      <c r="E22207" t="s">
        <v>29</v>
      </c>
      <c r="F22207">
        <v>18069</v>
      </c>
      <c r="G22207">
        <v>13766</v>
      </c>
      <c r="H22207">
        <v>0.76185732469976197</v>
      </c>
      <c r="I22207" t="str">
        <f>VLOOKUP($B22207&amp;$E22207,'Employee List'!$A:$E,5,0)</f>
        <v>E-1413</v>
      </c>
    </row>
    <row r="22208" spans="1:9" x14ac:dyDescent="0.35">
      <c r="A22208" t="s">
        <v>1257</v>
      </c>
      <c r="B22208" t="s">
        <v>338</v>
      </c>
      <c r="C22208" t="s">
        <v>405</v>
      </c>
      <c r="D22208" t="s">
        <v>1262</v>
      </c>
      <c r="E22208" t="s">
        <v>30</v>
      </c>
      <c r="F22208">
        <v>19023</v>
      </c>
      <c r="G22208">
        <v>16619</v>
      </c>
      <c r="H22208">
        <v>0.87362666246123111</v>
      </c>
      <c r="I22208" t="str">
        <f>VLOOKUP($B22208&amp;$E22208,'Employee List'!$A:$E,5,0)</f>
        <v>E-1413</v>
      </c>
    </row>
    <row r="22209" spans="1:9" x14ac:dyDescent="0.35">
      <c r="A22209" t="s">
        <v>1257</v>
      </c>
      <c r="B22209" t="s">
        <v>338</v>
      </c>
      <c r="C22209" t="s">
        <v>405</v>
      </c>
      <c r="D22209" t="s">
        <v>1262</v>
      </c>
      <c r="E22209" t="s">
        <v>31</v>
      </c>
      <c r="F22209">
        <v>21600</v>
      </c>
      <c r="G22209">
        <v>11543</v>
      </c>
      <c r="H22209">
        <v>0.53439814814814812</v>
      </c>
      <c r="I22209" t="str">
        <f>VLOOKUP($B22209&amp;$E22209,'Employee List'!$A:$E,5,0)</f>
        <v>E-1413</v>
      </c>
    </row>
    <row r="22210" spans="1:9" x14ac:dyDescent="0.35">
      <c r="A22210" t="s">
        <v>1257</v>
      </c>
      <c r="B22210" t="s">
        <v>338</v>
      </c>
      <c r="C22210" t="s">
        <v>405</v>
      </c>
      <c r="D22210" t="s">
        <v>1281</v>
      </c>
      <c r="E22210" t="s">
        <v>29</v>
      </c>
      <c r="F22210">
        <v>4085</v>
      </c>
      <c r="G22210">
        <v>3793</v>
      </c>
      <c r="H22210">
        <v>0.92851897184822518</v>
      </c>
      <c r="I22210" t="str">
        <f>VLOOKUP($B22210&amp;$E22210,'Employee List'!$A:$E,5,0)</f>
        <v>E-1413</v>
      </c>
    </row>
    <row r="22211" spans="1:9" x14ac:dyDescent="0.35">
      <c r="A22211" t="s">
        <v>1257</v>
      </c>
      <c r="B22211" t="s">
        <v>338</v>
      </c>
      <c r="C22211" t="s">
        <v>405</v>
      </c>
      <c r="D22211" t="s">
        <v>1281</v>
      </c>
      <c r="E22211" t="s">
        <v>30</v>
      </c>
      <c r="F22211">
        <v>3675</v>
      </c>
      <c r="G22211">
        <v>5658</v>
      </c>
      <c r="H22211">
        <v>1.5395918367346939</v>
      </c>
      <c r="I22211" t="str">
        <f>VLOOKUP($B22211&amp;$E22211,'Employee List'!$A:$E,5,0)</f>
        <v>E-1413</v>
      </c>
    </row>
    <row r="22212" spans="1:9" x14ac:dyDescent="0.35">
      <c r="A22212" t="s">
        <v>1257</v>
      </c>
      <c r="B22212" t="s">
        <v>338</v>
      </c>
      <c r="C22212" t="s">
        <v>405</v>
      </c>
      <c r="D22212" t="s">
        <v>1281</v>
      </c>
      <c r="E22212" t="s">
        <v>31</v>
      </c>
      <c r="F22212">
        <v>4074</v>
      </c>
      <c r="G22212">
        <v>7792</v>
      </c>
      <c r="H22212">
        <v>1.9126165930289643</v>
      </c>
      <c r="I22212" t="str">
        <f>VLOOKUP($B22212&amp;$E22212,'Employee List'!$A:$E,5,0)</f>
        <v>E-1413</v>
      </c>
    </row>
    <row r="22213" spans="1:9" x14ac:dyDescent="0.35">
      <c r="A22213" t="s">
        <v>1257</v>
      </c>
      <c r="B22213" t="s">
        <v>339</v>
      </c>
      <c r="C22213" t="s">
        <v>405</v>
      </c>
      <c r="D22213" t="s">
        <v>1274</v>
      </c>
      <c r="E22213" t="s">
        <v>29</v>
      </c>
      <c r="F22213">
        <v>12500</v>
      </c>
      <c r="G22213">
        <v>9587</v>
      </c>
      <c r="H22213">
        <v>0.76695999999999998</v>
      </c>
      <c r="I22213" t="str">
        <f>VLOOKUP($B22213&amp;$E22213,'Employee List'!$A:$E,5,0)</f>
        <v>E-1414</v>
      </c>
    </row>
    <row r="22214" spans="1:9" x14ac:dyDescent="0.35">
      <c r="A22214" t="s">
        <v>1257</v>
      </c>
      <c r="B22214" t="s">
        <v>339</v>
      </c>
      <c r="C22214" t="s">
        <v>405</v>
      </c>
      <c r="D22214" t="s">
        <v>1274</v>
      </c>
      <c r="E22214" t="s">
        <v>30</v>
      </c>
      <c r="F22214">
        <v>13564</v>
      </c>
      <c r="G22214">
        <v>16379</v>
      </c>
      <c r="H22214">
        <v>1.2075346505455617</v>
      </c>
      <c r="I22214" t="str">
        <f>VLOOKUP($B22214&amp;$E22214,'Employee List'!$A:$E,5,0)</f>
        <v>E-1414</v>
      </c>
    </row>
    <row r="22215" spans="1:9" x14ac:dyDescent="0.35">
      <c r="A22215" t="s">
        <v>1257</v>
      </c>
      <c r="B22215" t="s">
        <v>339</v>
      </c>
      <c r="C22215" t="s">
        <v>405</v>
      </c>
      <c r="D22215" t="s">
        <v>1274</v>
      </c>
      <c r="E22215" t="s">
        <v>31</v>
      </c>
      <c r="F22215">
        <v>9935</v>
      </c>
      <c r="G22215">
        <v>9298</v>
      </c>
      <c r="H22215">
        <v>0.9358832410669351</v>
      </c>
      <c r="I22215" t="str">
        <f>VLOOKUP($B22215&amp;$E22215,'Employee List'!$A:$E,5,0)</f>
        <v>E-1414</v>
      </c>
    </row>
    <row r="22216" spans="1:9" x14ac:dyDescent="0.35">
      <c r="A22216" t="s">
        <v>1257</v>
      </c>
      <c r="B22216" t="s">
        <v>339</v>
      </c>
      <c r="C22216" t="s">
        <v>405</v>
      </c>
      <c r="D22216" t="s">
        <v>1263</v>
      </c>
      <c r="E22216" t="s">
        <v>29</v>
      </c>
      <c r="F22216">
        <v>4206</v>
      </c>
      <c r="G22216">
        <v>1036</v>
      </c>
      <c r="H22216">
        <v>0.24631478839752735</v>
      </c>
      <c r="I22216" t="str">
        <f>VLOOKUP($B22216&amp;$E22216,'Employee List'!$A:$E,5,0)</f>
        <v>E-1414</v>
      </c>
    </row>
    <row r="22217" spans="1:9" x14ac:dyDescent="0.35">
      <c r="A22217" t="s">
        <v>1257</v>
      </c>
      <c r="B22217" t="s">
        <v>339</v>
      </c>
      <c r="C22217" t="s">
        <v>405</v>
      </c>
      <c r="D22217" t="s">
        <v>1263</v>
      </c>
      <c r="E22217" t="s">
        <v>30</v>
      </c>
      <c r="F22217">
        <v>3415</v>
      </c>
      <c r="G22217">
        <v>3483</v>
      </c>
      <c r="H22217">
        <v>1.0199121522693997</v>
      </c>
      <c r="I22217" t="str">
        <f>VLOOKUP($B22217&amp;$E22217,'Employee List'!$A:$E,5,0)</f>
        <v>E-1414</v>
      </c>
    </row>
    <row r="22218" spans="1:9" x14ac:dyDescent="0.35">
      <c r="A22218" t="s">
        <v>1257</v>
      </c>
      <c r="B22218" t="s">
        <v>339</v>
      </c>
      <c r="C22218" t="s">
        <v>405</v>
      </c>
      <c r="D22218" t="s">
        <v>1263</v>
      </c>
      <c r="E22218" t="s">
        <v>31</v>
      </c>
      <c r="F22218">
        <v>4736</v>
      </c>
      <c r="G22218">
        <v>2047</v>
      </c>
      <c r="H22218">
        <v>0.43222128378378377</v>
      </c>
      <c r="I22218" t="str">
        <f>VLOOKUP($B22218&amp;$E22218,'Employee List'!$A:$E,5,0)</f>
        <v>E-1414</v>
      </c>
    </row>
    <row r="22219" spans="1:9" x14ac:dyDescent="0.35">
      <c r="A22219" t="s">
        <v>1257</v>
      </c>
      <c r="B22219" t="s">
        <v>339</v>
      </c>
      <c r="C22219" t="s">
        <v>405</v>
      </c>
      <c r="D22219" t="s">
        <v>1264</v>
      </c>
      <c r="E22219" t="s">
        <v>29</v>
      </c>
      <c r="F22219">
        <v>1463</v>
      </c>
      <c r="G22219">
        <v>2062</v>
      </c>
      <c r="H22219">
        <v>1.4094326725905673</v>
      </c>
      <c r="I22219" t="str">
        <f>VLOOKUP($B22219&amp;$E22219,'Employee List'!$A:$E,5,0)</f>
        <v>E-1414</v>
      </c>
    </row>
    <row r="22220" spans="1:9" x14ac:dyDescent="0.35">
      <c r="A22220" t="s">
        <v>1257</v>
      </c>
      <c r="B22220" t="s">
        <v>339</v>
      </c>
      <c r="C22220" t="s">
        <v>405</v>
      </c>
      <c r="D22220" t="s">
        <v>1264</v>
      </c>
      <c r="E22220" t="s">
        <v>30</v>
      </c>
      <c r="F22220">
        <v>4782</v>
      </c>
      <c r="G22220">
        <v>2319</v>
      </c>
      <c r="H22220">
        <v>0.48494353826850689</v>
      </c>
      <c r="I22220" t="str">
        <f>VLOOKUP($B22220&amp;$E22220,'Employee List'!$A:$E,5,0)</f>
        <v>E-1414</v>
      </c>
    </row>
    <row r="22221" spans="1:9" x14ac:dyDescent="0.35">
      <c r="A22221" t="s">
        <v>1257</v>
      </c>
      <c r="B22221" t="s">
        <v>339</v>
      </c>
      <c r="C22221" t="s">
        <v>405</v>
      </c>
      <c r="D22221" t="s">
        <v>1264</v>
      </c>
      <c r="E22221" t="s">
        <v>31</v>
      </c>
      <c r="F22221">
        <v>1071</v>
      </c>
      <c r="G22221">
        <v>1450</v>
      </c>
      <c r="H22221">
        <v>1.3538748832866481</v>
      </c>
      <c r="I22221" t="str">
        <f>VLOOKUP($B22221&amp;$E22221,'Employee List'!$A:$E,5,0)</f>
        <v>E-1414</v>
      </c>
    </row>
    <row r="22222" spans="1:9" x14ac:dyDescent="0.35">
      <c r="A22222" t="s">
        <v>1257</v>
      </c>
      <c r="B22222" t="s">
        <v>339</v>
      </c>
      <c r="C22222" t="s">
        <v>405</v>
      </c>
      <c r="D22222" t="s">
        <v>1265</v>
      </c>
      <c r="E22222" t="s">
        <v>29</v>
      </c>
      <c r="F22222">
        <v>22037</v>
      </c>
      <c r="G22222">
        <v>18700</v>
      </c>
      <c r="H22222">
        <v>0.84857285474429367</v>
      </c>
      <c r="I22222" t="str">
        <f>VLOOKUP($B22222&amp;$E22222,'Employee List'!$A:$E,5,0)</f>
        <v>E-1414</v>
      </c>
    </row>
    <row r="22223" spans="1:9" x14ac:dyDescent="0.35">
      <c r="A22223" t="s">
        <v>1257</v>
      </c>
      <c r="B22223" t="s">
        <v>339</v>
      </c>
      <c r="C22223" t="s">
        <v>405</v>
      </c>
      <c r="D22223" t="s">
        <v>1265</v>
      </c>
      <c r="E22223" t="s">
        <v>30</v>
      </c>
      <c r="F22223">
        <v>20008</v>
      </c>
      <c r="G22223">
        <v>14639</v>
      </c>
      <c r="H22223">
        <v>0.73165733706517389</v>
      </c>
      <c r="I22223" t="str">
        <f>VLOOKUP($B22223&amp;$E22223,'Employee List'!$A:$E,5,0)</f>
        <v>E-1414</v>
      </c>
    </row>
    <row r="22224" spans="1:9" x14ac:dyDescent="0.35">
      <c r="A22224" t="s">
        <v>1257</v>
      </c>
      <c r="B22224" t="s">
        <v>339</v>
      </c>
      <c r="C22224" t="s">
        <v>405</v>
      </c>
      <c r="D22224" t="s">
        <v>1265</v>
      </c>
      <c r="E22224" t="s">
        <v>31</v>
      </c>
      <c r="F22224">
        <v>22999</v>
      </c>
      <c r="G22224">
        <v>4610</v>
      </c>
      <c r="H22224">
        <v>0.20044349754337146</v>
      </c>
      <c r="I22224" t="str">
        <f>VLOOKUP($B22224&amp;$E22224,'Employee List'!$A:$E,5,0)</f>
        <v>E-1414</v>
      </c>
    </row>
    <row r="22225" spans="1:9" x14ac:dyDescent="0.35">
      <c r="A22225" t="s">
        <v>1257</v>
      </c>
      <c r="B22225" t="s">
        <v>339</v>
      </c>
      <c r="C22225" t="s">
        <v>405</v>
      </c>
      <c r="D22225" t="s">
        <v>1260</v>
      </c>
      <c r="E22225" t="s">
        <v>29</v>
      </c>
      <c r="F22225">
        <v>63731</v>
      </c>
      <c r="G22225">
        <v>22705</v>
      </c>
      <c r="H22225">
        <v>0.35626304310304246</v>
      </c>
      <c r="I22225" t="str">
        <f>VLOOKUP($B22225&amp;$E22225,'Employee List'!$A:$E,5,0)</f>
        <v>E-1414</v>
      </c>
    </row>
    <row r="22226" spans="1:9" x14ac:dyDescent="0.35">
      <c r="A22226" t="s">
        <v>1257</v>
      </c>
      <c r="B22226" t="s">
        <v>339</v>
      </c>
      <c r="C22226" t="s">
        <v>405</v>
      </c>
      <c r="D22226" t="s">
        <v>1260</v>
      </c>
      <c r="E22226" t="s">
        <v>30</v>
      </c>
      <c r="F22226">
        <v>63960</v>
      </c>
      <c r="G22226">
        <v>45414</v>
      </c>
      <c r="H22226">
        <v>0.71003752345215765</v>
      </c>
      <c r="I22226" t="str">
        <f>VLOOKUP($B22226&amp;$E22226,'Employee List'!$A:$E,5,0)</f>
        <v>E-1414</v>
      </c>
    </row>
    <row r="22227" spans="1:9" x14ac:dyDescent="0.35">
      <c r="A22227" t="s">
        <v>1257</v>
      </c>
      <c r="B22227" t="s">
        <v>339</v>
      </c>
      <c r="C22227" t="s">
        <v>405</v>
      </c>
      <c r="D22227" t="s">
        <v>1260</v>
      </c>
      <c r="E22227" t="s">
        <v>31</v>
      </c>
      <c r="F22227">
        <v>73250</v>
      </c>
      <c r="G22227">
        <v>105996</v>
      </c>
      <c r="H22227">
        <v>1.4470443686006826</v>
      </c>
      <c r="I22227" t="str">
        <f>VLOOKUP($B22227&amp;$E22227,'Employee List'!$A:$E,5,0)</f>
        <v>E-1414</v>
      </c>
    </row>
    <row r="22228" spans="1:9" x14ac:dyDescent="0.35">
      <c r="A22228" t="s">
        <v>1257</v>
      </c>
      <c r="B22228" t="s">
        <v>339</v>
      </c>
      <c r="C22228" t="s">
        <v>405</v>
      </c>
      <c r="D22228" t="s">
        <v>1261</v>
      </c>
      <c r="E22228" t="s">
        <v>29</v>
      </c>
      <c r="F22228">
        <v>47712</v>
      </c>
      <c r="G22228">
        <v>29631</v>
      </c>
      <c r="H22228">
        <v>0.62103873239436624</v>
      </c>
      <c r="I22228" t="str">
        <f>VLOOKUP($B22228&amp;$E22228,'Employee List'!$A:$E,5,0)</f>
        <v>E-1414</v>
      </c>
    </row>
    <row r="22229" spans="1:9" x14ac:dyDescent="0.35">
      <c r="A22229" t="s">
        <v>1257</v>
      </c>
      <c r="B22229" t="s">
        <v>339</v>
      </c>
      <c r="C22229" t="s">
        <v>405</v>
      </c>
      <c r="D22229" t="s">
        <v>1261</v>
      </c>
      <c r="E22229" t="s">
        <v>30</v>
      </c>
      <c r="F22229">
        <v>47154</v>
      </c>
      <c r="G22229">
        <v>36654</v>
      </c>
      <c r="H22229">
        <v>0.77732535946049119</v>
      </c>
      <c r="I22229" t="str">
        <f>VLOOKUP($B22229&amp;$E22229,'Employee List'!$A:$E,5,0)</f>
        <v>E-1414</v>
      </c>
    </row>
    <row r="22230" spans="1:9" x14ac:dyDescent="0.35">
      <c r="A22230" t="s">
        <v>1257</v>
      </c>
      <c r="B22230" t="s">
        <v>339</v>
      </c>
      <c r="C22230" t="s">
        <v>405</v>
      </c>
      <c r="D22230" t="s">
        <v>1261</v>
      </c>
      <c r="E22230" t="s">
        <v>31</v>
      </c>
      <c r="F22230">
        <v>48891</v>
      </c>
      <c r="G22230">
        <v>36707</v>
      </c>
      <c r="H22230">
        <v>0.75079257941134359</v>
      </c>
      <c r="I22230" t="str">
        <f>VLOOKUP($B22230&amp;$E22230,'Employee List'!$A:$E,5,0)</f>
        <v>E-1414</v>
      </c>
    </row>
    <row r="22231" spans="1:9" x14ac:dyDescent="0.35">
      <c r="A22231" t="s">
        <v>1257</v>
      </c>
      <c r="B22231" t="s">
        <v>339</v>
      </c>
      <c r="C22231" t="s">
        <v>405</v>
      </c>
      <c r="D22231" t="s">
        <v>1266</v>
      </c>
      <c r="E22231" t="s">
        <v>29</v>
      </c>
      <c r="F22231">
        <v>65967</v>
      </c>
      <c r="G22231">
        <v>68854</v>
      </c>
      <c r="H22231">
        <v>1.0437643063956221</v>
      </c>
      <c r="I22231" t="str">
        <f>VLOOKUP($B22231&amp;$E22231,'Employee List'!$A:$E,5,0)</f>
        <v>E-1414</v>
      </c>
    </row>
    <row r="22232" spans="1:9" x14ac:dyDescent="0.35">
      <c r="A22232" t="s">
        <v>1257</v>
      </c>
      <c r="B22232" t="s">
        <v>339</v>
      </c>
      <c r="C22232" t="s">
        <v>405</v>
      </c>
      <c r="D22232" t="s">
        <v>1266</v>
      </c>
      <c r="E22232" t="s">
        <v>30</v>
      </c>
      <c r="F22232">
        <v>71325</v>
      </c>
      <c r="G22232">
        <v>81382</v>
      </c>
      <c r="H22232">
        <v>1.1410024535576586</v>
      </c>
      <c r="I22232" t="str">
        <f>VLOOKUP($B22232&amp;$E22232,'Employee List'!$A:$E,5,0)</f>
        <v>E-1414</v>
      </c>
    </row>
    <row r="22233" spans="1:9" x14ac:dyDescent="0.35">
      <c r="A22233" t="s">
        <v>1257</v>
      </c>
      <c r="B22233" t="s">
        <v>339</v>
      </c>
      <c r="C22233" t="s">
        <v>405</v>
      </c>
      <c r="D22233" t="s">
        <v>1266</v>
      </c>
      <c r="E22233" t="s">
        <v>31</v>
      </c>
      <c r="F22233">
        <v>70836</v>
      </c>
      <c r="G22233">
        <v>48397</v>
      </c>
      <c r="H22233">
        <v>0.68322604325484215</v>
      </c>
      <c r="I22233" t="str">
        <f>VLOOKUP($B22233&amp;$E22233,'Employee List'!$A:$E,5,0)</f>
        <v>E-1414</v>
      </c>
    </row>
    <row r="22234" spans="1:9" x14ac:dyDescent="0.35">
      <c r="A22234" t="s">
        <v>1257</v>
      </c>
      <c r="B22234" t="s">
        <v>339</v>
      </c>
      <c r="C22234" t="s">
        <v>405</v>
      </c>
      <c r="D22234" t="s">
        <v>1267</v>
      </c>
      <c r="E22234" t="s">
        <v>29</v>
      </c>
      <c r="F22234">
        <v>16665</v>
      </c>
      <c r="G22234">
        <v>14584</v>
      </c>
      <c r="H22234">
        <v>0.87512751275127509</v>
      </c>
      <c r="I22234" t="str">
        <f>VLOOKUP($B22234&amp;$E22234,'Employee List'!$A:$E,5,0)</f>
        <v>E-1414</v>
      </c>
    </row>
    <row r="22235" spans="1:9" x14ac:dyDescent="0.35">
      <c r="A22235" t="s">
        <v>1257</v>
      </c>
      <c r="B22235" t="s">
        <v>339</v>
      </c>
      <c r="C22235" t="s">
        <v>405</v>
      </c>
      <c r="D22235" t="s">
        <v>1267</v>
      </c>
      <c r="E22235" t="s">
        <v>30</v>
      </c>
      <c r="F22235">
        <v>19485</v>
      </c>
      <c r="G22235">
        <v>12171</v>
      </c>
      <c r="H22235">
        <v>0.62463433410315627</v>
      </c>
      <c r="I22235" t="str">
        <f>VLOOKUP($B22235&amp;$E22235,'Employee List'!$A:$E,5,0)</f>
        <v>E-1414</v>
      </c>
    </row>
    <row r="22236" spans="1:9" x14ac:dyDescent="0.35">
      <c r="A22236" t="s">
        <v>1257</v>
      </c>
      <c r="B22236" t="s">
        <v>339</v>
      </c>
      <c r="C22236" t="s">
        <v>405</v>
      </c>
      <c r="D22236" t="s">
        <v>1267</v>
      </c>
      <c r="E22236" t="s">
        <v>31</v>
      </c>
      <c r="F22236">
        <v>17967</v>
      </c>
      <c r="G22236">
        <v>10359</v>
      </c>
      <c r="H22236">
        <v>0.57655702120554353</v>
      </c>
      <c r="I22236" t="str">
        <f>VLOOKUP($B22236&amp;$E22236,'Employee List'!$A:$E,5,0)</f>
        <v>E-1414</v>
      </c>
    </row>
    <row r="22237" spans="1:9" x14ac:dyDescent="0.35">
      <c r="A22237" t="s">
        <v>1257</v>
      </c>
      <c r="B22237" t="s">
        <v>339</v>
      </c>
      <c r="C22237" t="s">
        <v>405</v>
      </c>
      <c r="D22237" t="s">
        <v>1268</v>
      </c>
      <c r="E22237" t="s">
        <v>29</v>
      </c>
      <c r="F22237">
        <v>15267</v>
      </c>
      <c r="G22237">
        <v>6782</v>
      </c>
      <c r="H22237">
        <v>0.44422610860024891</v>
      </c>
      <c r="I22237" t="str">
        <f>VLOOKUP($B22237&amp;$E22237,'Employee List'!$A:$E,5,0)</f>
        <v>E-1414</v>
      </c>
    </row>
    <row r="22238" spans="1:9" x14ac:dyDescent="0.35">
      <c r="A22238" t="s">
        <v>1257</v>
      </c>
      <c r="B22238" t="s">
        <v>339</v>
      </c>
      <c r="C22238" t="s">
        <v>405</v>
      </c>
      <c r="D22238" t="s">
        <v>1268</v>
      </c>
      <c r="E22238" t="s">
        <v>30</v>
      </c>
      <c r="F22238">
        <v>15017</v>
      </c>
      <c r="G22238">
        <v>8290</v>
      </c>
      <c r="H22238">
        <v>0.55204102017713264</v>
      </c>
      <c r="I22238" t="str">
        <f>VLOOKUP($B22238&amp;$E22238,'Employee List'!$A:$E,5,0)</f>
        <v>E-1414</v>
      </c>
    </row>
    <row r="22239" spans="1:9" x14ac:dyDescent="0.35">
      <c r="A22239" t="s">
        <v>1257</v>
      </c>
      <c r="B22239" t="s">
        <v>339</v>
      </c>
      <c r="C22239" t="s">
        <v>405</v>
      </c>
      <c r="D22239" t="s">
        <v>1268</v>
      </c>
      <c r="E22239" t="s">
        <v>31</v>
      </c>
      <c r="F22239">
        <v>15332</v>
      </c>
      <c r="G22239">
        <v>7229</v>
      </c>
      <c r="H22239">
        <v>0.47149752152361074</v>
      </c>
      <c r="I22239" t="str">
        <f>VLOOKUP($B22239&amp;$E22239,'Employee List'!$A:$E,5,0)</f>
        <v>E-1414</v>
      </c>
    </row>
    <row r="22240" spans="1:9" x14ac:dyDescent="0.35">
      <c r="A22240" t="s">
        <v>1257</v>
      </c>
      <c r="B22240" t="s">
        <v>339</v>
      </c>
      <c r="C22240" t="s">
        <v>405</v>
      </c>
      <c r="D22240" t="s">
        <v>1269</v>
      </c>
      <c r="E22240" t="s">
        <v>29</v>
      </c>
      <c r="F22240">
        <v>36104</v>
      </c>
      <c r="G22240">
        <v>32926</v>
      </c>
      <c r="H22240">
        <v>0.9119765122978063</v>
      </c>
      <c r="I22240" t="str">
        <f>VLOOKUP($B22240&amp;$E22240,'Employee List'!$A:$E,5,0)</f>
        <v>E-1414</v>
      </c>
    </row>
    <row r="22241" spans="1:9" x14ac:dyDescent="0.35">
      <c r="A22241" t="s">
        <v>1257</v>
      </c>
      <c r="B22241" t="s">
        <v>339</v>
      </c>
      <c r="C22241" t="s">
        <v>405</v>
      </c>
      <c r="D22241" t="s">
        <v>1269</v>
      </c>
      <c r="E22241" t="s">
        <v>30</v>
      </c>
      <c r="F22241">
        <v>37674</v>
      </c>
      <c r="G22241">
        <v>38247</v>
      </c>
      <c r="H22241">
        <v>1.0152094282529065</v>
      </c>
      <c r="I22241" t="str">
        <f>VLOOKUP($B22241&amp;$E22241,'Employee List'!$A:$E,5,0)</f>
        <v>E-1414</v>
      </c>
    </row>
    <row r="22242" spans="1:9" x14ac:dyDescent="0.35">
      <c r="A22242" t="s">
        <v>1257</v>
      </c>
      <c r="B22242" t="s">
        <v>339</v>
      </c>
      <c r="C22242" t="s">
        <v>405</v>
      </c>
      <c r="D22242" t="s">
        <v>1269</v>
      </c>
      <c r="E22242" t="s">
        <v>31</v>
      </c>
      <c r="F22242">
        <v>31583</v>
      </c>
      <c r="G22242">
        <v>12115</v>
      </c>
      <c r="H22242">
        <v>0.38359243897033213</v>
      </c>
      <c r="I22242" t="str">
        <f>VLOOKUP($B22242&amp;$E22242,'Employee List'!$A:$E,5,0)</f>
        <v>E-1414</v>
      </c>
    </row>
    <row r="22243" spans="1:9" x14ac:dyDescent="0.35">
      <c r="A22243" t="s">
        <v>1257</v>
      </c>
      <c r="B22243" t="s">
        <v>339</v>
      </c>
      <c r="C22243" t="s">
        <v>405</v>
      </c>
      <c r="D22243" t="s">
        <v>1270</v>
      </c>
      <c r="E22243" t="s">
        <v>29</v>
      </c>
      <c r="F22243">
        <v>5504</v>
      </c>
      <c r="G22243">
        <v>7379</v>
      </c>
      <c r="H22243">
        <v>1.3406613372093024</v>
      </c>
      <c r="I22243" t="str">
        <f>VLOOKUP($B22243&amp;$E22243,'Employee List'!$A:$E,5,0)</f>
        <v>E-1414</v>
      </c>
    </row>
    <row r="22244" spans="1:9" x14ac:dyDescent="0.35">
      <c r="A22244" t="s">
        <v>1257</v>
      </c>
      <c r="B22244" t="s">
        <v>339</v>
      </c>
      <c r="C22244" t="s">
        <v>405</v>
      </c>
      <c r="D22244" t="s">
        <v>1270</v>
      </c>
      <c r="E22244" t="s">
        <v>30</v>
      </c>
      <c r="F22244">
        <v>6342</v>
      </c>
      <c r="G22244">
        <v>6260</v>
      </c>
      <c r="H22244">
        <v>0.98707032481866919</v>
      </c>
      <c r="I22244" t="str">
        <f>VLOOKUP($B22244&amp;$E22244,'Employee List'!$A:$E,5,0)</f>
        <v>E-1414</v>
      </c>
    </row>
    <row r="22245" spans="1:9" x14ac:dyDescent="0.35">
      <c r="A22245" t="s">
        <v>1257</v>
      </c>
      <c r="B22245" t="s">
        <v>339</v>
      </c>
      <c r="C22245" t="s">
        <v>405</v>
      </c>
      <c r="D22245" t="s">
        <v>1270</v>
      </c>
      <c r="E22245" t="s">
        <v>31</v>
      </c>
      <c r="F22245">
        <v>5750</v>
      </c>
      <c r="G22245">
        <v>4964</v>
      </c>
      <c r="H22245">
        <v>0.863304347826087</v>
      </c>
      <c r="I22245" t="str">
        <f>VLOOKUP($B22245&amp;$E22245,'Employee List'!$A:$E,5,0)</f>
        <v>E-1414</v>
      </c>
    </row>
    <row r="22246" spans="1:9" x14ac:dyDescent="0.35">
      <c r="A22246" t="s">
        <v>1257</v>
      </c>
      <c r="B22246" t="s">
        <v>339</v>
      </c>
      <c r="C22246" t="s">
        <v>405</v>
      </c>
      <c r="D22246" t="s">
        <v>1271</v>
      </c>
      <c r="E22246" t="s">
        <v>29</v>
      </c>
      <c r="F22246">
        <v>11720</v>
      </c>
      <c r="G22246">
        <v>14921</v>
      </c>
      <c r="H22246">
        <v>1.2731228668941978</v>
      </c>
      <c r="I22246" t="str">
        <f>VLOOKUP($B22246&amp;$E22246,'Employee List'!$A:$E,5,0)</f>
        <v>E-1414</v>
      </c>
    </row>
    <row r="22247" spans="1:9" x14ac:dyDescent="0.35">
      <c r="A22247" t="s">
        <v>1257</v>
      </c>
      <c r="B22247" t="s">
        <v>339</v>
      </c>
      <c r="C22247" t="s">
        <v>405</v>
      </c>
      <c r="D22247" t="s">
        <v>1271</v>
      </c>
      <c r="E22247" t="s">
        <v>30</v>
      </c>
      <c r="F22247">
        <v>12246</v>
      </c>
      <c r="G22247">
        <v>16323</v>
      </c>
      <c r="H22247">
        <v>1.3329250367466927</v>
      </c>
      <c r="I22247" t="str">
        <f>VLOOKUP($B22247&amp;$E22247,'Employee List'!$A:$E,5,0)</f>
        <v>E-1414</v>
      </c>
    </row>
    <row r="22248" spans="1:9" x14ac:dyDescent="0.35">
      <c r="A22248" t="s">
        <v>1257</v>
      </c>
      <c r="B22248" t="s">
        <v>339</v>
      </c>
      <c r="C22248" t="s">
        <v>405</v>
      </c>
      <c r="D22248" t="s">
        <v>1271</v>
      </c>
      <c r="E22248" t="s">
        <v>31</v>
      </c>
      <c r="F22248">
        <v>11630</v>
      </c>
      <c r="G22248">
        <v>15840</v>
      </c>
      <c r="H22248">
        <v>1.3619948409286329</v>
      </c>
      <c r="I22248" t="str">
        <f>VLOOKUP($B22248&amp;$E22248,'Employee List'!$A:$E,5,0)</f>
        <v>E-1414</v>
      </c>
    </row>
    <row r="22249" spans="1:9" x14ac:dyDescent="0.35">
      <c r="A22249" t="s">
        <v>1257</v>
      </c>
      <c r="B22249" t="s">
        <v>339</v>
      </c>
      <c r="C22249" t="s">
        <v>405</v>
      </c>
      <c r="D22249" t="s">
        <v>1258</v>
      </c>
      <c r="E22249" t="s">
        <v>29</v>
      </c>
      <c r="F22249">
        <v>186777</v>
      </c>
      <c r="G22249">
        <v>224361</v>
      </c>
      <c r="H22249">
        <v>1.201223919433335</v>
      </c>
      <c r="I22249" t="str">
        <f>VLOOKUP($B22249&amp;$E22249,'Employee List'!$A:$E,5,0)</f>
        <v>E-1414</v>
      </c>
    </row>
    <row r="22250" spans="1:9" x14ac:dyDescent="0.35">
      <c r="A22250" t="s">
        <v>1257</v>
      </c>
      <c r="B22250" t="s">
        <v>339</v>
      </c>
      <c r="C22250" t="s">
        <v>405</v>
      </c>
      <c r="D22250" t="s">
        <v>1258</v>
      </c>
      <c r="E22250" t="s">
        <v>30</v>
      </c>
      <c r="F22250">
        <v>182365</v>
      </c>
      <c r="G22250">
        <v>173048</v>
      </c>
      <c r="H22250">
        <v>0.94891015271570756</v>
      </c>
      <c r="I22250" t="str">
        <f>VLOOKUP($B22250&amp;$E22250,'Employee List'!$A:$E,5,0)</f>
        <v>E-1414</v>
      </c>
    </row>
    <row r="22251" spans="1:9" x14ac:dyDescent="0.35">
      <c r="A22251" t="s">
        <v>1257</v>
      </c>
      <c r="B22251" t="s">
        <v>339</v>
      </c>
      <c r="C22251" t="s">
        <v>405</v>
      </c>
      <c r="D22251" t="s">
        <v>1258</v>
      </c>
      <c r="E22251" t="s">
        <v>31</v>
      </c>
      <c r="F22251">
        <v>176467</v>
      </c>
      <c r="G22251">
        <v>131809</v>
      </c>
      <c r="H22251">
        <v>0.7469328543013708</v>
      </c>
      <c r="I22251" t="str">
        <f>VLOOKUP($B22251&amp;$E22251,'Employee List'!$A:$E,5,0)</f>
        <v>E-1414</v>
      </c>
    </row>
    <row r="22252" spans="1:9" x14ac:dyDescent="0.35">
      <c r="A22252" t="s">
        <v>1257</v>
      </c>
      <c r="B22252" t="s">
        <v>339</v>
      </c>
      <c r="C22252" t="s">
        <v>405</v>
      </c>
      <c r="D22252" t="s">
        <v>1272</v>
      </c>
      <c r="E22252" t="s">
        <v>29</v>
      </c>
      <c r="F22252">
        <v>15908</v>
      </c>
      <c r="G22252">
        <v>9612</v>
      </c>
      <c r="H22252">
        <v>0.60422428966557706</v>
      </c>
      <c r="I22252" t="str">
        <f>VLOOKUP($B22252&amp;$E22252,'Employee List'!$A:$E,5,0)</f>
        <v>E-1414</v>
      </c>
    </row>
    <row r="22253" spans="1:9" x14ac:dyDescent="0.35">
      <c r="A22253" t="s">
        <v>1257</v>
      </c>
      <c r="B22253" t="s">
        <v>339</v>
      </c>
      <c r="C22253" t="s">
        <v>405</v>
      </c>
      <c r="D22253" t="s">
        <v>1272</v>
      </c>
      <c r="E22253" t="s">
        <v>30</v>
      </c>
      <c r="F22253">
        <v>16760</v>
      </c>
      <c r="G22253">
        <v>7914</v>
      </c>
      <c r="H22253">
        <v>0.47219570405727923</v>
      </c>
      <c r="I22253" t="str">
        <f>VLOOKUP($B22253&amp;$E22253,'Employee List'!$A:$E,5,0)</f>
        <v>E-1414</v>
      </c>
    </row>
    <row r="22254" spans="1:9" x14ac:dyDescent="0.35">
      <c r="A22254" t="s">
        <v>1257</v>
      </c>
      <c r="B22254" t="s">
        <v>339</v>
      </c>
      <c r="C22254" t="s">
        <v>405</v>
      </c>
      <c r="D22254" t="s">
        <v>1272</v>
      </c>
      <c r="E22254" t="s">
        <v>31</v>
      </c>
      <c r="F22254">
        <v>21622</v>
      </c>
      <c r="G22254">
        <v>7209</v>
      </c>
      <c r="H22254">
        <v>0.33341041531773197</v>
      </c>
      <c r="I22254" t="str">
        <f>VLOOKUP($B22254&amp;$E22254,'Employee List'!$A:$E,5,0)</f>
        <v>E-1414</v>
      </c>
    </row>
    <row r="22255" spans="1:9" x14ac:dyDescent="0.35">
      <c r="A22255" t="s">
        <v>1257</v>
      </c>
      <c r="B22255" t="s">
        <v>339</v>
      </c>
      <c r="C22255" t="s">
        <v>405</v>
      </c>
      <c r="D22255" t="s">
        <v>1259</v>
      </c>
      <c r="E22255" t="s">
        <v>29</v>
      </c>
      <c r="F22255">
        <v>15377</v>
      </c>
      <c r="G22255">
        <v>12341</v>
      </c>
      <c r="H22255">
        <v>0.80256226832281985</v>
      </c>
      <c r="I22255" t="str">
        <f>VLOOKUP($B22255&amp;$E22255,'Employee List'!$A:$E,5,0)</f>
        <v>E-1414</v>
      </c>
    </row>
    <row r="22256" spans="1:9" x14ac:dyDescent="0.35">
      <c r="A22256" t="s">
        <v>1257</v>
      </c>
      <c r="B22256" t="s">
        <v>339</v>
      </c>
      <c r="C22256" t="s">
        <v>405</v>
      </c>
      <c r="D22256" t="s">
        <v>1259</v>
      </c>
      <c r="E22256" t="s">
        <v>30</v>
      </c>
      <c r="F22256">
        <v>18080</v>
      </c>
      <c r="G22256">
        <v>18486</v>
      </c>
      <c r="H22256">
        <v>1.0224557522123894</v>
      </c>
      <c r="I22256" t="str">
        <f>VLOOKUP($B22256&amp;$E22256,'Employee List'!$A:$E,5,0)</f>
        <v>E-1414</v>
      </c>
    </row>
    <row r="22257" spans="1:9" x14ac:dyDescent="0.35">
      <c r="A22257" t="s">
        <v>1257</v>
      </c>
      <c r="B22257" t="s">
        <v>339</v>
      </c>
      <c r="C22257" t="s">
        <v>405</v>
      </c>
      <c r="D22257" t="s">
        <v>1259</v>
      </c>
      <c r="E22257" t="s">
        <v>31</v>
      </c>
      <c r="F22257">
        <v>18627</v>
      </c>
      <c r="G22257">
        <v>17544</v>
      </c>
      <c r="H22257">
        <v>0.9418585923659204</v>
      </c>
      <c r="I22257" t="str">
        <f>VLOOKUP($B22257&amp;$E22257,'Employee List'!$A:$E,5,0)</f>
        <v>E-1414</v>
      </c>
    </row>
    <row r="22258" spans="1:9" x14ac:dyDescent="0.35">
      <c r="A22258" t="s">
        <v>1257</v>
      </c>
      <c r="B22258" t="s">
        <v>339</v>
      </c>
      <c r="C22258" t="s">
        <v>405</v>
      </c>
      <c r="D22258" t="s">
        <v>1273</v>
      </c>
      <c r="E22258" t="s">
        <v>29</v>
      </c>
      <c r="F22258">
        <v>8528</v>
      </c>
      <c r="G22258">
        <v>12195</v>
      </c>
      <c r="H22258">
        <v>1.4299953095684803</v>
      </c>
      <c r="I22258" t="str">
        <f>VLOOKUP($B22258&amp;$E22258,'Employee List'!$A:$E,5,0)</f>
        <v>E-1414</v>
      </c>
    </row>
    <row r="22259" spans="1:9" x14ac:dyDescent="0.35">
      <c r="A22259" t="s">
        <v>1257</v>
      </c>
      <c r="B22259" t="s">
        <v>339</v>
      </c>
      <c r="C22259" t="s">
        <v>405</v>
      </c>
      <c r="D22259" t="s">
        <v>1273</v>
      </c>
      <c r="E22259" t="s">
        <v>30</v>
      </c>
      <c r="F22259">
        <v>11696</v>
      </c>
      <c r="G22259">
        <v>10772</v>
      </c>
      <c r="H22259">
        <v>0.9209986320109439</v>
      </c>
      <c r="I22259" t="str">
        <f>VLOOKUP($B22259&amp;$E22259,'Employee List'!$A:$E,5,0)</f>
        <v>E-1414</v>
      </c>
    </row>
    <row r="22260" spans="1:9" x14ac:dyDescent="0.35">
      <c r="A22260" t="s">
        <v>1257</v>
      </c>
      <c r="B22260" t="s">
        <v>339</v>
      </c>
      <c r="C22260" t="s">
        <v>405</v>
      </c>
      <c r="D22260" t="s">
        <v>1273</v>
      </c>
      <c r="E22260" t="s">
        <v>31</v>
      </c>
      <c r="F22260">
        <v>10851</v>
      </c>
      <c r="G22260">
        <v>9771</v>
      </c>
      <c r="H22260">
        <v>0.90047000276472211</v>
      </c>
      <c r="I22260" t="str">
        <f>VLOOKUP($B22260&amp;$E22260,'Employee List'!$A:$E,5,0)</f>
        <v>E-1414</v>
      </c>
    </row>
    <row r="22261" spans="1:9" x14ac:dyDescent="0.35">
      <c r="A22261" t="s">
        <v>1257</v>
      </c>
      <c r="B22261" t="s">
        <v>339</v>
      </c>
      <c r="C22261" t="s">
        <v>405</v>
      </c>
      <c r="D22261" t="s">
        <v>1275</v>
      </c>
      <c r="E22261" t="s">
        <v>29</v>
      </c>
      <c r="F22261">
        <v>5907</v>
      </c>
      <c r="G22261">
        <v>5504</v>
      </c>
      <c r="H22261">
        <v>0.93177585915016081</v>
      </c>
      <c r="I22261" t="str">
        <f>VLOOKUP($B22261&amp;$E22261,'Employee List'!$A:$E,5,0)</f>
        <v>E-1414</v>
      </c>
    </row>
    <row r="22262" spans="1:9" x14ac:dyDescent="0.35">
      <c r="A22262" t="s">
        <v>1257</v>
      </c>
      <c r="B22262" t="s">
        <v>339</v>
      </c>
      <c r="C22262" t="s">
        <v>405</v>
      </c>
      <c r="D22262" t="s">
        <v>1275</v>
      </c>
      <c r="E22262" t="s">
        <v>30</v>
      </c>
      <c r="F22262">
        <v>5925</v>
      </c>
      <c r="G22262">
        <v>4745</v>
      </c>
      <c r="H22262">
        <v>0.8008438818565401</v>
      </c>
      <c r="I22262" t="str">
        <f>VLOOKUP($B22262&amp;$E22262,'Employee List'!$A:$E,5,0)</f>
        <v>E-1414</v>
      </c>
    </row>
    <row r="22263" spans="1:9" x14ac:dyDescent="0.35">
      <c r="A22263" t="s">
        <v>1257</v>
      </c>
      <c r="B22263" t="s">
        <v>339</v>
      </c>
      <c r="C22263" t="s">
        <v>405</v>
      </c>
      <c r="D22263" t="s">
        <v>1275</v>
      </c>
      <c r="E22263" t="s">
        <v>31</v>
      </c>
      <c r="F22263">
        <v>4868</v>
      </c>
      <c r="G22263">
        <v>4150</v>
      </c>
      <c r="H22263">
        <v>0.852506162695152</v>
      </c>
      <c r="I22263" t="str">
        <f>VLOOKUP($B22263&amp;$E22263,'Employee List'!$A:$E,5,0)</f>
        <v>E-1414</v>
      </c>
    </row>
    <row r="22264" spans="1:9" x14ac:dyDescent="0.35">
      <c r="A22264" t="s">
        <v>1257</v>
      </c>
      <c r="B22264" t="s">
        <v>339</v>
      </c>
      <c r="C22264" t="s">
        <v>405</v>
      </c>
      <c r="D22264" t="s">
        <v>1276</v>
      </c>
      <c r="E22264" t="s">
        <v>29</v>
      </c>
      <c r="F22264">
        <v>4148</v>
      </c>
      <c r="G22264">
        <v>6001</v>
      </c>
      <c r="H22264">
        <v>1.4467213114754098</v>
      </c>
      <c r="I22264" t="str">
        <f>VLOOKUP($B22264&amp;$E22264,'Employee List'!$A:$E,5,0)</f>
        <v>E-1414</v>
      </c>
    </row>
    <row r="22265" spans="1:9" x14ac:dyDescent="0.35">
      <c r="A22265" t="s">
        <v>1257</v>
      </c>
      <c r="B22265" t="s">
        <v>339</v>
      </c>
      <c r="C22265" t="s">
        <v>405</v>
      </c>
      <c r="D22265" t="s">
        <v>1276</v>
      </c>
      <c r="E22265" t="s">
        <v>30</v>
      </c>
      <c r="F22265">
        <v>2276</v>
      </c>
      <c r="G22265">
        <v>6270</v>
      </c>
      <c r="H22265">
        <v>2.7548330404217927</v>
      </c>
      <c r="I22265" t="str">
        <f>VLOOKUP($B22265&amp;$E22265,'Employee List'!$A:$E,5,0)</f>
        <v>E-1414</v>
      </c>
    </row>
    <row r="22266" spans="1:9" x14ac:dyDescent="0.35">
      <c r="A22266" t="s">
        <v>1257</v>
      </c>
      <c r="B22266" t="s">
        <v>339</v>
      </c>
      <c r="C22266" t="s">
        <v>405</v>
      </c>
      <c r="D22266" t="s">
        <v>1276</v>
      </c>
      <c r="E22266" t="s">
        <v>31</v>
      </c>
      <c r="F22266">
        <v>2000</v>
      </c>
      <c r="G22266">
        <v>5070</v>
      </c>
      <c r="H22266">
        <v>2.5350000000000001</v>
      </c>
      <c r="I22266" t="str">
        <f>VLOOKUP($B22266&amp;$E22266,'Employee List'!$A:$E,5,0)</f>
        <v>E-1414</v>
      </c>
    </row>
    <row r="22267" spans="1:9" x14ac:dyDescent="0.35">
      <c r="A22267" t="s">
        <v>1257</v>
      </c>
      <c r="B22267" t="s">
        <v>339</v>
      </c>
      <c r="C22267" t="s">
        <v>405</v>
      </c>
      <c r="D22267" t="s">
        <v>1277</v>
      </c>
      <c r="E22267" t="s">
        <v>29</v>
      </c>
      <c r="F22267">
        <v>6129</v>
      </c>
      <c r="G22267">
        <v>10706</v>
      </c>
      <c r="H22267">
        <v>1.7467776146190244</v>
      </c>
      <c r="I22267" t="str">
        <f>VLOOKUP($B22267&amp;$E22267,'Employee List'!$A:$E,5,0)</f>
        <v>E-1414</v>
      </c>
    </row>
    <row r="22268" spans="1:9" x14ac:dyDescent="0.35">
      <c r="A22268" t="s">
        <v>1257</v>
      </c>
      <c r="B22268" t="s">
        <v>339</v>
      </c>
      <c r="C22268" t="s">
        <v>405</v>
      </c>
      <c r="D22268" t="s">
        <v>1277</v>
      </c>
      <c r="E22268" t="s">
        <v>30</v>
      </c>
      <c r="F22268">
        <v>6732</v>
      </c>
      <c r="G22268">
        <v>5460</v>
      </c>
      <c r="H22268">
        <v>0.81105169340463457</v>
      </c>
      <c r="I22268" t="str">
        <f>VLOOKUP($B22268&amp;$E22268,'Employee List'!$A:$E,5,0)</f>
        <v>E-1414</v>
      </c>
    </row>
    <row r="22269" spans="1:9" x14ac:dyDescent="0.35">
      <c r="A22269" t="s">
        <v>1257</v>
      </c>
      <c r="B22269" t="s">
        <v>339</v>
      </c>
      <c r="C22269" t="s">
        <v>405</v>
      </c>
      <c r="D22269" t="s">
        <v>1277</v>
      </c>
      <c r="E22269" t="s">
        <v>31</v>
      </c>
      <c r="F22269">
        <v>8963</v>
      </c>
      <c r="G22269">
        <v>6930</v>
      </c>
      <c r="H22269">
        <v>0.77317862322882969</v>
      </c>
      <c r="I22269" t="str">
        <f>VLOOKUP($B22269&amp;$E22269,'Employee List'!$A:$E,5,0)</f>
        <v>E-1414</v>
      </c>
    </row>
    <row r="22270" spans="1:9" x14ac:dyDescent="0.35">
      <c r="A22270" t="s">
        <v>1257</v>
      </c>
      <c r="B22270" t="s">
        <v>339</v>
      </c>
      <c r="C22270" t="s">
        <v>405</v>
      </c>
      <c r="D22270" t="s">
        <v>1278</v>
      </c>
      <c r="E22270" t="s">
        <v>29</v>
      </c>
      <c r="F22270">
        <v>5736</v>
      </c>
      <c r="G22270">
        <v>8583</v>
      </c>
      <c r="H22270">
        <v>1.4963389121338913</v>
      </c>
      <c r="I22270" t="str">
        <f>VLOOKUP($B22270&amp;$E22270,'Employee List'!$A:$E,5,0)</f>
        <v>E-1414</v>
      </c>
    </row>
    <row r="22271" spans="1:9" x14ac:dyDescent="0.35">
      <c r="A22271" t="s">
        <v>1257</v>
      </c>
      <c r="B22271" t="s">
        <v>339</v>
      </c>
      <c r="C22271" t="s">
        <v>405</v>
      </c>
      <c r="D22271" t="s">
        <v>1278</v>
      </c>
      <c r="E22271" t="s">
        <v>30</v>
      </c>
      <c r="F22271">
        <v>6359</v>
      </c>
      <c r="G22271">
        <v>9348</v>
      </c>
      <c r="H22271">
        <v>1.4700424595062116</v>
      </c>
      <c r="I22271" t="str">
        <f>VLOOKUP($B22271&amp;$E22271,'Employee List'!$A:$E,5,0)</f>
        <v>E-1414</v>
      </c>
    </row>
    <row r="22272" spans="1:9" x14ac:dyDescent="0.35">
      <c r="A22272" t="s">
        <v>1257</v>
      </c>
      <c r="B22272" t="s">
        <v>339</v>
      </c>
      <c r="C22272" t="s">
        <v>405</v>
      </c>
      <c r="D22272" t="s">
        <v>1278</v>
      </c>
      <c r="E22272" t="s">
        <v>31</v>
      </c>
      <c r="F22272">
        <v>8411</v>
      </c>
      <c r="G22272">
        <v>4301</v>
      </c>
      <c r="H22272">
        <v>0.51135417905124247</v>
      </c>
      <c r="I22272" t="str">
        <f>VLOOKUP($B22272&amp;$E22272,'Employee List'!$A:$E,5,0)</f>
        <v>E-1414</v>
      </c>
    </row>
    <row r="22273" spans="1:9" x14ac:dyDescent="0.35">
      <c r="A22273" t="s">
        <v>1257</v>
      </c>
      <c r="B22273" t="s">
        <v>339</v>
      </c>
      <c r="C22273" t="s">
        <v>405</v>
      </c>
      <c r="D22273" t="s">
        <v>1279</v>
      </c>
      <c r="E22273" t="s">
        <v>29</v>
      </c>
      <c r="F22273">
        <v>2498</v>
      </c>
      <c r="G22273">
        <v>2107</v>
      </c>
      <c r="H22273">
        <v>0.8434747798238591</v>
      </c>
      <c r="I22273" t="str">
        <f>VLOOKUP($B22273&amp;$E22273,'Employee List'!$A:$E,5,0)</f>
        <v>E-1414</v>
      </c>
    </row>
    <row r="22274" spans="1:9" x14ac:dyDescent="0.35">
      <c r="A22274" t="s">
        <v>1257</v>
      </c>
      <c r="B22274" t="s">
        <v>339</v>
      </c>
      <c r="C22274" t="s">
        <v>405</v>
      </c>
      <c r="D22274" t="s">
        <v>1279</v>
      </c>
      <c r="E22274" t="s">
        <v>30</v>
      </c>
      <c r="F22274">
        <v>4815</v>
      </c>
      <c r="G22274">
        <v>3744</v>
      </c>
      <c r="H22274">
        <v>0.77757009345794392</v>
      </c>
      <c r="I22274" t="str">
        <f>VLOOKUP($B22274&amp;$E22274,'Employee List'!$A:$E,5,0)</f>
        <v>E-1414</v>
      </c>
    </row>
    <row r="22275" spans="1:9" x14ac:dyDescent="0.35">
      <c r="A22275" t="s">
        <v>1257</v>
      </c>
      <c r="B22275" t="s">
        <v>339</v>
      </c>
      <c r="C22275" t="s">
        <v>405</v>
      </c>
      <c r="D22275" t="s">
        <v>1279</v>
      </c>
      <c r="E22275" t="s">
        <v>31</v>
      </c>
      <c r="F22275">
        <v>4419</v>
      </c>
      <c r="G22275">
        <v>2737</v>
      </c>
      <c r="H22275">
        <v>0.61937089839330162</v>
      </c>
      <c r="I22275" t="str">
        <f>VLOOKUP($B22275&amp;$E22275,'Employee List'!$A:$E,5,0)</f>
        <v>E-1414</v>
      </c>
    </row>
    <row r="22276" spans="1:9" x14ac:dyDescent="0.35">
      <c r="A22276" t="s">
        <v>1257</v>
      </c>
      <c r="B22276" t="s">
        <v>339</v>
      </c>
      <c r="C22276" t="s">
        <v>405</v>
      </c>
      <c r="D22276" t="s">
        <v>1280</v>
      </c>
      <c r="E22276" t="s">
        <v>29</v>
      </c>
      <c r="F22276">
        <v>4168</v>
      </c>
      <c r="G22276">
        <v>1396</v>
      </c>
      <c r="H22276">
        <v>0.33493282149712095</v>
      </c>
      <c r="I22276" t="str">
        <f>VLOOKUP($B22276&amp;$E22276,'Employee List'!$A:$E,5,0)</f>
        <v>E-1414</v>
      </c>
    </row>
    <row r="22277" spans="1:9" x14ac:dyDescent="0.35">
      <c r="A22277" t="s">
        <v>1257</v>
      </c>
      <c r="B22277" t="s">
        <v>339</v>
      </c>
      <c r="C22277" t="s">
        <v>405</v>
      </c>
      <c r="D22277" t="s">
        <v>1280</v>
      </c>
      <c r="E22277" t="s">
        <v>30</v>
      </c>
      <c r="F22277">
        <v>3623</v>
      </c>
      <c r="G22277">
        <v>4677</v>
      </c>
      <c r="H22277">
        <v>1.2909191277946452</v>
      </c>
      <c r="I22277" t="str">
        <f>VLOOKUP($B22277&amp;$E22277,'Employee List'!$A:$E,5,0)</f>
        <v>E-1414</v>
      </c>
    </row>
    <row r="22278" spans="1:9" x14ac:dyDescent="0.35">
      <c r="A22278" t="s">
        <v>1257</v>
      </c>
      <c r="B22278" t="s">
        <v>339</v>
      </c>
      <c r="C22278" t="s">
        <v>405</v>
      </c>
      <c r="D22278" t="s">
        <v>1280</v>
      </c>
      <c r="E22278" t="s">
        <v>31</v>
      </c>
      <c r="F22278">
        <v>4284</v>
      </c>
      <c r="G22278">
        <v>3266</v>
      </c>
      <c r="H22278">
        <v>0.76237161531279174</v>
      </c>
      <c r="I22278" t="str">
        <f>VLOOKUP($B22278&amp;$E22278,'Employee List'!$A:$E,5,0)</f>
        <v>E-1414</v>
      </c>
    </row>
    <row r="22279" spans="1:9" x14ac:dyDescent="0.35">
      <c r="A22279" t="s">
        <v>1257</v>
      </c>
      <c r="B22279" t="s">
        <v>339</v>
      </c>
      <c r="C22279" t="s">
        <v>405</v>
      </c>
      <c r="D22279" t="s">
        <v>1262</v>
      </c>
      <c r="E22279" t="s">
        <v>29</v>
      </c>
      <c r="F22279">
        <v>12066</v>
      </c>
      <c r="G22279">
        <v>5183</v>
      </c>
      <c r="H22279">
        <v>0.42955411901210011</v>
      </c>
      <c r="I22279" t="str">
        <f>VLOOKUP($B22279&amp;$E22279,'Employee List'!$A:$E,5,0)</f>
        <v>E-1414</v>
      </c>
    </row>
    <row r="22280" spans="1:9" x14ac:dyDescent="0.35">
      <c r="A22280" t="s">
        <v>1257</v>
      </c>
      <c r="B22280" t="s">
        <v>339</v>
      </c>
      <c r="C22280" t="s">
        <v>405</v>
      </c>
      <c r="D22280" t="s">
        <v>1262</v>
      </c>
      <c r="E22280" t="s">
        <v>30</v>
      </c>
      <c r="F22280">
        <v>13995</v>
      </c>
      <c r="G22280">
        <v>12388</v>
      </c>
      <c r="H22280">
        <v>0.8851732761700607</v>
      </c>
      <c r="I22280" t="str">
        <f>VLOOKUP($B22280&amp;$E22280,'Employee List'!$A:$E,5,0)</f>
        <v>E-1414</v>
      </c>
    </row>
    <row r="22281" spans="1:9" x14ac:dyDescent="0.35">
      <c r="A22281" t="s">
        <v>1257</v>
      </c>
      <c r="B22281" t="s">
        <v>339</v>
      </c>
      <c r="C22281" t="s">
        <v>405</v>
      </c>
      <c r="D22281" t="s">
        <v>1262</v>
      </c>
      <c r="E22281" t="s">
        <v>31</v>
      </c>
      <c r="F22281">
        <v>14523</v>
      </c>
      <c r="G22281">
        <v>10527</v>
      </c>
      <c r="H22281">
        <v>0.72485023755422429</v>
      </c>
      <c r="I22281" t="str">
        <f>VLOOKUP($B22281&amp;$E22281,'Employee List'!$A:$E,5,0)</f>
        <v>E-1414</v>
      </c>
    </row>
    <row r="22282" spans="1:9" x14ac:dyDescent="0.35">
      <c r="A22282" t="s">
        <v>1257</v>
      </c>
      <c r="B22282" t="s">
        <v>339</v>
      </c>
      <c r="C22282" t="s">
        <v>405</v>
      </c>
      <c r="D22282" t="s">
        <v>1282</v>
      </c>
      <c r="E22282" t="s">
        <v>29</v>
      </c>
      <c r="F22282">
        <v>2481</v>
      </c>
      <c r="G22282">
        <v>7140</v>
      </c>
      <c r="H22282">
        <v>2.8778718258766625</v>
      </c>
      <c r="I22282" t="str">
        <f>VLOOKUP($B22282&amp;$E22282,'Employee List'!$A:$E,5,0)</f>
        <v>E-1414</v>
      </c>
    </row>
    <row r="22283" spans="1:9" x14ac:dyDescent="0.35">
      <c r="A22283" t="s">
        <v>1257</v>
      </c>
      <c r="B22283" t="s">
        <v>339</v>
      </c>
      <c r="C22283" t="s">
        <v>405</v>
      </c>
      <c r="D22283" t="s">
        <v>1281</v>
      </c>
      <c r="E22283" t="s">
        <v>29</v>
      </c>
      <c r="F22283">
        <v>3327</v>
      </c>
      <c r="G22283">
        <v>1549</v>
      </c>
      <c r="H22283">
        <v>0.46558461076044483</v>
      </c>
      <c r="I22283" t="str">
        <f>VLOOKUP($B22283&amp;$E22283,'Employee List'!$A:$E,5,0)</f>
        <v>E-1414</v>
      </c>
    </row>
    <row r="22284" spans="1:9" x14ac:dyDescent="0.35">
      <c r="A22284" t="s">
        <v>1257</v>
      </c>
      <c r="B22284" t="s">
        <v>339</v>
      </c>
      <c r="C22284" t="s">
        <v>405</v>
      </c>
      <c r="D22284" t="s">
        <v>1281</v>
      </c>
      <c r="E22284" t="s">
        <v>30</v>
      </c>
      <c r="F22284">
        <v>3267</v>
      </c>
      <c r="G22284">
        <v>4711</v>
      </c>
      <c r="H22284">
        <v>1.4419957147229874</v>
      </c>
      <c r="I22284" t="str">
        <f>VLOOKUP($B22284&amp;$E22284,'Employee List'!$A:$E,5,0)</f>
        <v>E-1414</v>
      </c>
    </row>
    <row r="22285" spans="1:9" x14ac:dyDescent="0.35">
      <c r="A22285" t="s">
        <v>1257</v>
      </c>
      <c r="B22285" t="s">
        <v>339</v>
      </c>
      <c r="C22285" t="s">
        <v>405</v>
      </c>
      <c r="D22285" t="s">
        <v>1281</v>
      </c>
      <c r="E22285" t="s">
        <v>31</v>
      </c>
      <c r="F22285">
        <v>2870</v>
      </c>
      <c r="G22285">
        <v>1537</v>
      </c>
      <c r="H22285">
        <v>0.5355400696864111</v>
      </c>
      <c r="I22285" t="str">
        <f>VLOOKUP($B22285&amp;$E22285,'Employee List'!$A:$E,5,0)</f>
        <v>E-1414</v>
      </c>
    </row>
    <row r="22286" spans="1:9" x14ac:dyDescent="0.35">
      <c r="A22286" t="s">
        <v>1257</v>
      </c>
      <c r="B22286" t="s">
        <v>340</v>
      </c>
      <c r="C22286" t="s">
        <v>405</v>
      </c>
      <c r="D22286" t="s">
        <v>1274</v>
      </c>
      <c r="E22286" t="s">
        <v>29</v>
      </c>
      <c r="F22286">
        <v>12412</v>
      </c>
      <c r="G22286">
        <v>15381</v>
      </c>
      <c r="H22286">
        <v>1.2392039961327748</v>
      </c>
      <c r="I22286" t="str">
        <f>VLOOKUP($B22286&amp;$E22286,'Employee List'!$A:$E,5,0)</f>
        <v>E-1415</v>
      </c>
    </row>
    <row r="22287" spans="1:9" x14ac:dyDescent="0.35">
      <c r="A22287" t="s">
        <v>1257</v>
      </c>
      <c r="B22287" t="s">
        <v>340</v>
      </c>
      <c r="C22287" t="s">
        <v>405</v>
      </c>
      <c r="D22287" t="s">
        <v>1274</v>
      </c>
      <c r="E22287" t="s">
        <v>30</v>
      </c>
      <c r="F22287">
        <v>10868</v>
      </c>
      <c r="G22287">
        <v>12511</v>
      </c>
      <c r="H22287">
        <v>1.1511777695988221</v>
      </c>
      <c r="I22287" t="str">
        <f>VLOOKUP($B22287&amp;$E22287,'Employee List'!$A:$E,5,0)</f>
        <v>E-1415</v>
      </c>
    </row>
    <row r="22288" spans="1:9" x14ac:dyDescent="0.35">
      <c r="A22288" t="s">
        <v>1257</v>
      </c>
      <c r="B22288" t="s">
        <v>340</v>
      </c>
      <c r="C22288" t="s">
        <v>405</v>
      </c>
      <c r="D22288" t="s">
        <v>1274</v>
      </c>
      <c r="E22288" t="s">
        <v>31</v>
      </c>
      <c r="F22288">
        <v>13709</v>
      </c>
      <c r="G22288">
        <v>11712</v>
      </c>
      <c r="H22288">
        <v>0.85432927274053538</v>
      </c>
      <c r="I22288" t="str">
        <f>VLOOKUP($B22288&amp;$E22288,'Employee List'!$A:$E,5,0)</f>
        <v>E-1415</v>
      </c>
    </row>
    <row r="22289" spans="1:9" x14ac:dyDescent="0.35">
      <c r="A22289" t="s">
        <v>1257</v>
      </c>
      <c r="B22289" t="s">
        <v>340</v>
      </c>
      <c r="C22289" t="s">
        <v>405</v>
      </c>
      <c r="D22289" t="s">
        <v>1263</v>
      </c>
      <c r="E22289" t="s">
        <v>29</v>
      </c>
      <c r="F22289">
        <v>4485</v>
      </c>
      <c r="G22289">
        <v>3370</v>
      </c>
      <c r="H22289">
        <v>0.75139353400222963</v>
      </c>
      <c r="I22289" t="str">
        <f>VLOOKUP($B22289&amp;$E22289,'Employee List'!$A:$E,5,0)</f>
        <v>E-1415</v>
      </c>
    </row>
    <row r="22290" spans="1:9" x14ac:dyDescent="0.35">
      <c r="A22290" t="s">
        <v>1257</v>
      </c>
      <c r="B22290" t="s">
        <v>340</v>
      </c>
      <c r="C22290" t="s">
        <v>405</v>
      </c>
      <c r="D22290" t="s">
        <v>1263</v>
      </c>
      <c r="E22290" t="s">
        <v>30</v>
      </c>
      <c r="F22290">
        <v>4696</v>
      </c>
      <c r="G22290">
        <v>3032</v>
      </c>
      <c r="H22290">
        <v>0.64565587734241903</v>
      </c>
      <c r="I22290" t="str">
        <f>VLOOKUP($B22290&amp;$E22290,'Employee List'!$A:$E,5,0)</f>
        <v>E-1415</v>
      </c>
    </row>
    <row r="22291" spans="1:9" x14ac:dyDescent="0.35">
      <c r="A22291" t="s">
        <v>1257</v>
      </c>
      <c r="B22291" t="s">
        <v>340</v>
      </c>
      <c r="C22291" t="s">
        <v>405</v>
      </c>
      <c r="D22291" t="s">
        <v>1263</v>
      </c>
      <c r="E22291" t="s">
        <v>31</v>
      </c>
      <c r="F22291">
        <v>4535</v>
      </c>
      <c r="G22291">
        <v>1356</v>
      </c>
      <c r="H22291">
        <v>0.29900771775082691</v>
      </c>
      <c r="I22291" t="str">
        <f>VLOOKUP($B22291&amp;$E22291,'Employee List'!$A:$E,5,0)</f>
        <v>E-1415</v>
      </c>
    </row>
    <row r="22292" spans="1:9" x14ac:dyDescent="0.35">
      <c r="A22292" t="s">
        <v>1257</v>
      </c>
      <c r="B22292" t="s">
        <v>340</v>
      </c>
      <c r="C22292" t="s">
        <v>405</v>
      </c>
      <c r="D22292" t="s">
        <v>1264</v>
      </c>
      <c r="E22292" t="s">
        <v>29</v>
      </c>
      <c r="F22292">
        <v>108675</v>
      </c>
      <c r="G22292">
        <v>2706</v>
      </c>
      <c r="H22292">
        <v>2.489993098688751E-2</v>
      </c>
      <c r="I22292" t="str">
        <f>VLOOKUP($B22292&amp;$E22292,'Employee List'!$A:$E,5,0)</f>
        <v>E-1415</v>
      </c>
    </row>
    <row r="22293" spans="1:9" x14ac:dyDescent="0.35">
      <c r="A22293" t="s">
        <v>1257</v>
      </c>
      <c r="B22293" t="s">
        <v>340</v>
      </c>
      <c r="C22293" t="s">
        <v>405</v>
      </c>
      <c r="D22293" t="s">
        <v>1264</v>
      </c>
      <c r="E22293" t="s">
        <v>30</v>
      </c>
      <c r="F22293">
        <v>110429</v>
      </c>
      <c r="G22293">
        <v>3103</v>
      </c>
      <c r="H22293">
        <v>2.8099502847983772E-2</v>
      </c>
      <c r="I22293" t="str">
        <f>VLOOKUP($B22293&amp;$E22293,'Employee List'!$A:$E,5,0)</f>
        <v>E-1415</v>
      </c>
    </row>
    <row r="22294" spans="1:9" x14ac:dyDescent="0.35">
      <c r="A22294" t="s">
        <v>1257</v>
      </c>
      <c r="B22294" t="s">
        <v>340</v>
      </c>
      <c r="C22294" t="s">
        <v>405</v>
      </c>
      <c r="D22294" t="s">
        <v>1264</v>
      </c>
      <c r="E22294" t="s">
        <v>31</v>
      </c>
      <c r="F22294">
        <v>113435</v>
      </c>
      <c r="G22294">
        <v>3346</v>
      </c>
      <c r="H22294">
        <v>2.9497068805924096E-2</v>
      </c>
      <c r="I22294" t="str">
        <f>VLOOKUP($B22294&amp;$E22294,'Employee List'!$A:$E,5,0)</f>
        <v>E-1415</v>
      </c>
    </row>
    <row r="22295" spans="1:9" x14ac:dyDescent="0.35">
      <c r="A22295" t="s">
        <v>1257</v>
      </c>
      <c r="B22295" t="s">
        <v>340</v>
      </c>
      <c r="C22295" t="s">
        <v>405</v>
      </c>
      <c r="D22295" t="s">
        <v>1265</v>
      </c>
      <c r="E22295" t="s">
        <v>29</v>
      </c>
      <c r="F22295">
        <v>3873</v>
      </c>
      <c r="G22295">
        <v>4130</v>
      </c>
      <c r="H22295">
        <v>1.0663568293312677</v>
      </c>
      <c r="I22295" t="str">
        <f>VLOOKUP($B22295&amp;$E22295,'Employee List'!$A:$E,5,0)</f>
        <v>E-1415</v>
      </c>
    </row>
    <row r="22296" spans="1:9" x14ac:dyDescent="0.35">
      <c r="A22296" t="s">
        <v>1257</v>
      </c>
      <c r="B22296" t="s">
        <v>340</v>
      </c>
      <c r="C22296" t="s">
        <v>405</v>
      </c>
      <c r="D22296" t="s">
        <v>1265</v>
      </c>
      <c r="E22296" t="s">
        <v>30</v>
      </c>
      <c r="F22296">
        <v>3142</v>
      </c>
      <c r="G22296">
        <v>3667</v>
      </c>
      <c r="H22296">
        <v>1.1670910248249522</v>
      </c>
      <c r="I22296" t="str">
        <f>VLOOKUP($B22296&amp;$E22296,'Employee List'!$A:$E,5,0)</f>
        <v>E-1415</v>
      </c>
    </row>
    <row r="22297" spans="1:9" x14ac:dyDescent="0.35">
      <c r="A22297" t="s">
        <v>1257</v>
      </c>
      <c r="B22297" t="s">
        <v>340</v>
      </c>
      <c r="C22297" t="s">
        <v>405</v>
      </c>
      <c r="D22297" t="s">
        <v>1265</v>
      </c>
      <c r="E22297" t="s">
        <v>31</v>
      </c>
      <c r="F22297">
        <v>4718</v>
      </c>
      <c r="G22297">
        <v>9778</v>
      </c>
      <c r="H22297">
        <v>2.0724883425180161</v>
      </c>
      <c r="I22297" t="str">
        <f>VLOOKUP($B22297&amp;$E22297,'Employee List'!$A:$E,5,0)</f>
        <v>E-1415</v>
      </c>
    </row>
    <row r="22298" spans="1:9" x14ac:dyDescent="0.35">
      <c r="A22298" t="s">
        <v>1257</v>
      </c>
      <c r="B22298" t="s">
        <v>340</v>
      </c>
      <c r="C22298" t="s">
        <v>405</v>
      </c>
      <c r="D22298" t="s">
        <v>1260</v>
      </c>
      <c r="E22298" t="s">
        <v>29</v>
      </c>
      <c r="F22298">
        <v>49268</v>
      </c>
      <c r="G22298">
        <v>31145</v>
      </c>
      <c r="H22298">
        <v>0.63215474547373551</v>
      </c>
      <c r="I22298" t="str">
        <f>VLOOKUP($B22298&amp;$E22298,'Employee List'!$A:$E,5,0)</f>
        <v>E-1415</v>
      </c>
    </row>
    <row r="22299" spans="1:9" x14ac:dyDescent="0.35">
      <c r="A22299" t="s">
        <v>1257</v>
      </c>
      <c r="B22299" t="s">
        <v>340</v>
      </c>
      <c r="C22299" t="s">
        <v>405</v>
      </c>
      <c r="D22299" t="s">
        <v>1260</v>
      </c>
      <c r="E22299" t="s">
        <v>30</v>
      </c>
      <c r="F22299">
        <v>48789</v>
      </c>
      <c r="G22299">
        <v>43260</v>
      </c>
      <c r="H22299">
        <v>0.88667527516448374</v>
      </c>
      <c r="I22299" t="str">
        <f>VLOOKUP($B22299&amp;$E22299,'Employee List'!$A:$E,5,0)</f>
        <v>E-1415</v>
      </c>
    </row>
    <row r="22300" spans="1:9" x14ac:dyDescent="0.35">
      <c r="A22300" t="s">
        <v>1257</v>
      </c>
      <c r="B22300" t="s">
        <v>340</v>
      </c>
      <c r="C22300" t="s">
        <v>405</v>
      </c>
      <c r="D22300" t="s">
        <v>1260</v>
      </c>
      <c r="E22300" t="s">
        <v>31</v>
      </c>
      <c r="F22300">
        <v>55168</v>
      </c>
      <c r="G22300">
        <v>87628</v>
      </c>
      <c r="H22300">
        <v>1.5883845707656612</v>
      </c>
      <c r="I22300" t="str">
        <f>VLOOKUP($B22300&amp;$E22300,'Employee List'!$A:$E,5,0)</f>
        <v>E-1415</v>
      </c>
    </row>
    <row r="22301" spans="1:9" x14ac:dyDescent="0.35">
      <c r="A22301" t="s">
        <v>1257</v>
      </c>
      <c r="B22301" t="s">
        <v>340</v>
      </c>
      <c r="C22301" t="s">
        <v>405</v>
      </c>
      <c r="D22301" t="s">
        <v>1261</v>
      </c>
      <c r="E22301" t="s">
        <v>29</v>
      </c>
      <c r="F22301">
        <v>67808</v>
      </c>
      <c r="G22301">
        <v>73744</v>
      </c>
      <c r="H22301">
        <v>1.0875412930627655</v>
      </c>
      <c r="I22301" t="str">
        <f>VLOOKUP($B22301&amp;$E22301,'Employee List'!$A:$E,5,0)</f>
        <v>E-1415</v>
      </c>
    </row>
    <row r="22302" spans="1:9" x14ac:dyDescent="0.35">
      <c r="A22302" t="s">
        <v>1257</v>
      </c>
      <c r="B22302" t="s">
        <v>340</v>
      </c>
      <c r="C22302" t="s">
        <v>405</v>
      </c>
      <c r="D22302" t="s">
        <v>1261</v>
      </c>
      <c r="E22302" t="s">
        <v>30</v>
      </c>
      <c r="F22302">
        <v>70091</v>
      </c>
      <c r="G22302">
        <v>82575</v>
      </c>
      <c r="H22302">
        <v>1.1781113124366895</v>
      </c>
      <c r="I22302" t="str">
        <f>VLOOKUP($B22302&amp;$E22302,'Employee List'!$A:$E,5,0)</f>
        <v>E-1415</v>
      </c>
    </row>
    <row r="22303" spans="1:9" x14ac:dyDescent="0.35">
      <c r="A22303" t="s">
        <v>1257</v>
      </c>
      <c r="B22303" t="s">
        <v>340</v>
      </c>
      <c r="C22303" t="s">
        <v>405</v>
      </c>
      <c r="D22303" t="s">
        <v>1261</v>
      </c>
      <c r="E22303" t="s">
        <v>31</v>
      </c>
      <c r="F22303">
        <v>75978</v>
      </c>
      <c r="G22303">
        <v>75778</v>
      </c>
      <c r="H22303">
        <v>0.99736765905920133</v>
      </c>
      <c r="I22303" t="str">
        <f>VLOOKUP($B22303&amp;$E22303,'Employee List'!$A:$E,5,0)</f>
        <v>E-1415</v>
      </c>
    </row>
    <row r="22304" spans="1:9" x14ac:dyDescent="0.35">
      <c r="A22304" t="s">
        <v>1257</v>
      </c>
      <c r="B22304" t="s">
        <v>340</v>
      </c>
      <c r="C22304" t="s">
        <v>405</v>
      </c>
      <c r="D22304" t="s">
        <v>1266</v>
      </c>
      <c r="E22304" t="s">
        <v>29</v>
      </c>
      <c r="F22304">
        <v>70451</v>
      </c>
      <c r="G22304">
        <v>89207</v>
      </c>
      <c r="H22304">
        <v>1.2662275908077956</v>
      </c>
      <c r="I22304" t="str">
        <f>VLOOKUP($B22304&amp;$E22304,'Employee List'!$A:$E,5,0)</f>
        <v>E-1415</v>
      </c>
    </row>
    <row r="22305" spans="1:9" x14ac:dyDescent="0.35">
      <c r="A22305" t="s">
        <v>1257</v>
      </c>
      <c r="B22305" t="s">
        <v>340</v>
      </c>
      <c r="C22305" t="s">
        <v>405</v>
      </c>
      <c r="D22305" t="s">
        <v>1266</v>
      </c>
      <c r="E22305" t="s">
        <v>30</v>
      </c>
      <c r="F22305">
        <v>74872</v>
      </c>
      <c r="G22305">
        <v>76874</v>
      </c>
      <c r="H22305">
        <v>1.0267389678384442</v>
      </c>
      <c r="I22305" t="str">
        <f>VLOOKUP($B22305&amp;$E22305,'Employee List'!$A:$E,5,0)</f>
        <v>E-1415</v>
      </c>
    </row>
    <row r="22306" spans="1:9" x14ac:dyDescent="0.35">
      <c r="A22306" t="s">
        <v>1257</v>
      </c>
      <c r="B22306" t="s">
        <v>340</v>
      </c>
      <c r="C22306" t="s">
        <v>405</v>
      </c>
      <c r="D22306" t="s">
        <v>1266</v>
      </c>
      <c r="E22306" t="s">
        <v>31</v>
      </c>
      <c r="F22306">
        <v>74684</v>
      </c>
      <c r="G22306">
        <v>78559</v>
      </c>
      <c r="H22306">
        <v>1.0518852766322104</v>
      </c>
      <c r="I22306" t="str">
        <f>VLOOKUP($B22306&amp;$E22306,'Employee List'!$A:$E,5,0)</f>
        <v>E-1415</v>
      </c>
    </row>
    <row r="22307" spans="1:9" x14ac:dyDescent="0.35">
      <c r="A22307" t="s">
        <v>1257</v>
      </c>
      <c r="B22307" t="s">
        <v>340</v>
      </c>
      <c r="C22307" t="s">
        <v>405</v>
      </c>
      <c r="D22307" t="s">
        <v>1267</v>
      </c>
      <c r="E22307" t="s">
        <v>29</v>
      </c>
      <c r="F22307">
        <v>19763</v>
      </c>
      <c r="G22307">
        <v>20270</v>
      </c>
      <c r="H22307">
        <v>1.0256539998988008</v>
      </c>
      <c r="I22307" t="str">
        <f>VLOOKUP($B22307&amp;$E22307,'Employee List'!$A:$E,5,0)</f>
        <v>E-1415</v>
      </c>
    </row>
    <row r="22308" spans="1:9" x14ac:dyDescent="0.35">
      <c r="A22308" t="s">
        <v>1257</v>
      </c>
      <c r="B22308" t="s">
        <v>340</v>
      </c>
      <c r="C22308" t="s">
        <v>405</v>
      </c>
      <c r="D22308" t="s">
        <v>1267</v>
      </c>
      <c r="E22308" t="s">
        <v>30</v>
      </c>
      <c r="F22308">
        <v>20328</v>
      </c>
      <c r="G22308">
        <v>19189</v>
      </c>
      <c r="H22308">
        <v>0.94396890987800075</v>
      </c>
      <c r="I22308" t="str">
        <f>VLOOKUP($B22308&amp;$E22308,'Employee List'!$A:$E,5,0)</f>
        <v>E-1415</v>
      </c>
    </row>
    <row r="22309" spans="1:9" x14ac:dyDescent="0.35">
      <c r="A22309" t="s">
        <v>1257</v>
      </c>
      <c r="B22309" t="s">
        <v>340</v>
      </c>
      <c r="C22309" t="s">
        <v>405</v>
      </c>
      <c r="D22309" t="s">
        <v>1267</v>
      </c>
      <c r="E22309" t="s">
        <v>31</v>
      </c>
      <c r="F22309">
        <v>18341</v>
      </c>
      <c r="G22309">
        <v>19845</v>
      </c>
      <c r="H22309">
        <v>1.0820020718608583</v>
      </c>
      <c r="I22309" t="str">
        <f>VLOOKUP($B22309&amp;$E22309,'Employee List'!$A:$E,5,0)</f>
        <v>E-1415</v>
      </c>
    </row>
    <row r="22310" spans="1:9" x14ac:dyDescent="0.35">
      <c r="A22310" t="s">
        <v>1257</v>
      </c>
      <c r="B22310" t="s">
        <v>340</v>
      </c>
      <c r="C22310" t="s">
        <v>405</v>
      </c>
      <c r="D22310" t="s">
        <v>1268</v>
      </c>
      <c r="E22310" t="s">
        <v>29</v>
      </c>
      <c r="F22310">
        <v>15645</v>
      </c>
      <c r="G22310">
        <v>7504</v>
      </c>
      <c r="H22310">
        <v>0.47964205816554811</v>
      </c>
      <c r="I22310" t="str">
        <f>VLOOKUP($B22310&amp;$E22310,'Employee List'!$A:$E,5,0)</f>
        <v>E-1415</v>
      </c>
    </row>
    <row r="22311" spans="1:9" x14ac:dyDescent="0.35">
      <c r="A22311" t="s">
        <v>1257</v>
      </c>
      <c r="B22311" t="s">
        <v>340</v>
      </c>
      <c r="C22311" t="s">
        <v>405</v>
      </c>
      <c r="D22311" t="s">
        <v>1268</v>
      </c>
      <c r="E22311" t="s">
        <v>30</v>
      </c>
      <c r="F22311">
        <v>10889</v>
      </c>
      <c r="G22311">
        <v>8650</v>
      </c>
      <c r="H22311">
        <v>0.79437964918725323</v>
      </c>
      <c r="I22311" t="str">
        <f>VLOOKUP($B22311&amp;$E22311,'Employee List'!$A:$E,5,0)</f>
        <v>E-1415</v>
      </c>
    </row>
    <row r="22312" spans="1:9" x14ac:dyDescent="0.35">
      <c r="A22312" t="s">
        <v>1257</v>
      </c>
      <c r="B22312" t="s">
        <v>340</v>
      </c>
      <c r="C22312" t="s">
        <v>405</v>
      </c>
      <c r="D22312" t="s">
        <v>1268</v>
      </c>
      <c r="E22312" t="s">
        <v>31</v>
      </c>
      <c r="F22312">
        <v>11716</v>
      </c>
      <c r="G22312">
        <v>6961</v>
      </c>
      <c r="H22312">
        <v>0.59414475930351651</v>
      </c>
      <c r="I22312" t="str">
        <f>VLOOKUP($B22312&amp;$E22312,'Employee List'!$A:$E,5,0)</f>
        <v>E-1415</v>
      </c>
    </row>
    <row r="22313" spans="1:9" x14ac:dyDescent="0.35">
      <c r="A22313" t="s">
        <v>1257</v>
      </c>
      <c r="B22313" t="s">
        <v>340</v>
      </c>
      <c r="C22313" t="s">
        <v>405</v>
      </c>
      <c r="D22313" t="s">
        <v>1269</v>
      </c>
      <c r="E22313" t="s">
        <v>29</v>
      </c>
      <c r="F22313">
        <v>100046</v>
      </c>
      <c r="G22313">
        <v>40379</v>
      </c>
      <c r="H22313">
        <v>0.40360434200267875</v>
      </c>
      <c r="I22313" t="str">
        <f>VLOOKUP($B22313&amp;$E22313,'Employee List'!$A:$E,5,0)</f>
        <v>E-1415</v>
      </c>
    </row>
    <row r="22314" spans="1:9" x14ac:dyDescent="0.35">
      <c r="A22314" t="s">
        <v>1257</v>
      </c>
      <c r="B22314" t="s">
        <v>340</v>
      </c>
      <c r="C22314" t="s">
        <v>405</v>
      </c>
      <c r="D22314" t="s">
        <v>1269</v>
      </c>
      <c r="E22314" t="s">
        <v>30</v>
      </c>
      <c r="F22314">
        <v>105465</v>
      </c>
      <c r="G22314">
        <v>45799</v>
      </c>
      <c r="H22314">
        <v>0.43425781064808228</v>
      </c>
      <c r="I22314" t="str">
        <f>VLOOKUP($B22314&amp;$E22314,'Employee List'!$A:$E,5,0)</f>
        <v>E-1415</v>
      </c>
    </row>
    <row r="22315" spans="1:9" x14ac:dyDescent="0.35">
      <c r="A22315" t="s">
        <v>1257</v>
      </c>
      <c r="B22315" t="s">
        <v>340</v>
      </c>
      <c r="C22315" t="s">
        <v>405</v>
      </c>
      <c r="D22315" t="s">
        <v>1269</v>
      </c>
      <c r="E22315" t="s">
        <v>31</v>
      </c>
      <c r="F22315">
        <v>90165</v>
      </c>
      <c r="G22315">
        <v>19142</v>
      </c>
      <c r="H22315">
        <v>0.21229967282204848</v>
      </c>
      <c r="I22315" t="str">
        <f>VLOOKUP($B22315&amp;$E22315,'Employee List'!$A:$E,5,0)</f>
        <v>E-1415</v>
      </c>
    </row>
    <row r="22316" spans="1:9" x14ac:dyDescent="0.35">
      <c r="A22316" t="s">
        <v>1257</v>
      </c>
      <c r="B22316" t="s">
        <v>340</v>
      </c>
      <c r="C22316" t="s">
        <v>405</v>
      </c>
      <c r="D22316" t="s">
        <v>1270</v>
      </c>
      <c r="E22316" t="s">
        <v>29</v>
      </c>
      <c r="F22316">
        <v>5618</v>
      </c>
      <c r="G22316">
        <v>6572</v>
      </c>
      <c r="H22316">
        <v>1.1698113207547169</v>
      </c>
      <c r="I22316" t="str">
        <f>VLOOKUP($B22316&amp;$E22316,'Employee List'!$A:$E,5,0)</f>
        <v>E-1415</v>
      </c>
    </row>
    <row r="22317" spans="1:9" x14ac:dyDescent="0.35">
      <c r="A22317" t="s">
        <v>1257</v>
      </c>
      <c r="B22317" t="s">
        <v>340</v>
      </c>
      <c r="C22317" t="s">
        <v>405</v>
      </c>
      <c r="D22317" t="s">
        <v>1270</v>
      </c>
      <c r="E22317" t="s">
        <v>30</v>
      </c>
      <c r="F22317">
        <v>7884</v>
      </c>
      <c r="G22317">
        <v>7179</v>
      </c>
      <c r="H22317">
        <v>0.91057838660578383</v>
      </c>
      <c r="I22317" t="str">
        <f>VLOOKUP($B22317&amp;$E22317,'Employee List'!$A:$E,5,0)</f>
        <v>E-1415</v>
      </c>
    </row>
    <row r="22318" spans="1:9" x14ac:dyDescent="0.35">
      <c r="A22318" t="s">
        <v>1257</v>
      </c>
      <c r="B22318" t="s">
        <v>340</v>
      </c>
      <c r="C22318" t="s">
        <v>405</v>
      </c>
      <c r="D22318" t="s">
        <v>1270</v>
      </c>
      <c r="E22318" t="s">
        <v>31</v>
      </c>
      <c r="F22318">
        <v>6276</v>
      </c>
      <c r="G22318">
        <v>3523</v>
      </c>
      <c r="H22318">
        <v>0.56134480560866795</v>
      </c>
      <c r="I22318" t="str">
        <f>VLOOKUP($B22318&amp;$E22318,'Employee List'!$A:$E,5,0)</f>
        <v>E-1415</v>
      </c>
    </row>
    <row r="22319" spans="1:9" x14ac:dyDescent="0.35">
      <c r="A22319" t="s">
        <v>1257</v>
      </c>
      <c r="B22319" t="s">
        <v>340</v>
      </c>
      <c r="C22319" t="s">
        <v>405</v>
      </c>
      <c r="D22319" t="s">
        <v>1271</v>
      </c>
      <c r="E22319" t="s">
        <v>29</v>
      </c>
      <c r="F22319">
        <v>11641</v>
      </c>
      <c r="G22319">
        <v>11573</v>
      </c>
      <c r="H22319">
        <v>0.99415857744180058</v>
      </c>
      <c r="I22319" t="str">
        <f>VLOOKUP($B22319&amp;$E22319,'Employee List'!$A:$E,5,0)</f>
        <v>E-1415</v>
      </c>
    </row>
    <row r="22320" spans="1:9" x14ac:dyDescent="0.35">
      <c r="A22320" t="s">
        <v>1257</v>
      </c>
      <c r="B22320" t="s">
        <v>340</v>
      </c>
      <c r="C22320" t="s">
        <v>405</v>
      </c>
      <c r="D22320" t="s">
        <v>1271</v>
      </c>
      <c r="E22320" t="s">
        <v>30</v>
      </c>
      <c r="F22320">
        <v>14525</v>
      </c>
      <c r="G22320">
        <v>20512</v>
      </c>
      <c r="H22320">
        <v>1.4121858864027539</v>
      </c>
      <c r="I22320" t="str">
        <f>VLOOKUP($B22320&amp;$E22320,'Employee List'!$A:$E,5,0)</f>
        <v>E-1415</v>
      </c>
    </row>
    <row r="22321" spans="1:9" x14ac:dyDescent="0.35">
      <c r="A22321" t="s">
        <v>1257</v>
      </c>
      <c r="B22321" t="s">
        <v>340</v>
      </c>
      <c r="C22321" t="s">
        <v>405</v>
      </c>
      <c r="D22321" t="s">
        <v>1271</v>
      </c>
      <c r="E22321" t="s">
        <v>31</v>
      </c>
      <c r="F22321">
        <v>14254</v>
      </c>
      <c r="G22321">
        <v>22519</v>
      </c>
      <c r="H22321">
        <v>1.5798372386698472</v>
      </c>
      <c r="I22321" t="str">
        <f>VLOOKUP($B22321&amp;$E22321,'Employee List'!$A:$E,5,0)</f>
        <v>E-1415</v>
      </c>
    </row>
    <row r="22322" spans="1:9" x14ac:dyDescent="0.35">
      <c r="A22322" t="s">
        <v>1257</v>
      </c>
      <c r="B22322" t="s">
        <v>340</v>
      </c>
      <c r="C22322" t="s">
        <v>405</v>
      </c>
      <c r="D22322" t="s">
        <v>1258</v>
      </c>
      <c r="E22322" t="s">
        <v>29</v>
      </c>
      <c r="F22322">
        <v>211884</v>
      </c>
      <c r="G22322">
        <v>368453</v>
      </c>
      <c r="H22322">
        <v>1.7389373430745125</v>
      </c>
      <c r="I22322" t="str">
        <f>VLOOKUP($B22322&amp;$E22322,'Employee List'!$A:$E,5,0)</f>
        <v>E-1415</v>
      </c>
    </row>
    <row r="22323" spans="1:9" x14ac:dyDescent="0.35">
      <c r="A22323" t="s">
        <v>1257</v>
      </c>
      <c r="B22323" t="s">
        <v>340</v>
      </c>
      <c r="C22323" t="s">
        <v>405</v>
      </c>
      <c r="D22323" t="s">
        <v>1258</v>
      </c>
      <c r="E22323" t="s">
        <v>30</v>
      </c>
      <c r="F22323">
        <v>207378</v>
      </c>
      <c r="G22323">
        <v>267213</v>
      </c>
      <c r="H22323">
        <v>1.2885310881578567</v>
      </c>
      <c r="I22323" t="str">
        <f>VLOOKUP($B22323&amp;$E22323,'Employee List'!$A:$E,5,0)</f>
        <v>E-1415</v>
      </c>
    </row>
    <row r="22324" spans="1:9" x14ac:dyDescent="0.35">
      <c r="A22324" t="s">
        <v>1257</v>
      </c>
      <c r="B22324" t="s">
        <v>340</v>
      </c>
      <c r="C22324" t="s">
        <v>405</v>
      </c>
      <c r="D22324" t="s">
        <v>1258</v>
      </c>
      <c r="E22324" t="s">
        <v>31</v>
      </c>
      <c r="F22324">
        <v>205382</v>
      </c>
      <c r="G22324">
        <v>198144</v>
      </c>
      <c r="H22324">
        <v>0.96475835272808719</v>
      </c>
      <c r="I22324" t="str">
        <f>VLOOKUP($B22324&amp;$E22324,'Employee List'!$A:$E,5,0)</f>
        <v>E-1415</v>
      </c>
    </row>
    <row r="22325" spans="1:9" x14ac:dyDescent="0.35">
      <c r="A22325" t="s">
        <v>1257</v>
      </c>
      <c r="B22325" t="s">
        <v>340</v>
      </c>
      <c r="C22325" t="s">
        <v>405</v>
      </c>
      <c r="D22325" t="s">
        <v>1272</v>
      </c>
      <c r="E22325" t="s">
        <v>29</v>
      </c>
      <c r="F22325">
        <v>13455</v>
      </c>
      <c r="G22325">
        <v>8947</v>
      </c>
      <c r="H22325">
        <v>0.66495726495726493</v>
      </c>
      <c r="I22325" t="str">
        <f>VLOOKUP($B22325&amp;$E22325,'Employee List'!$A:$E,5,0)</f>
        <v>E-1415</v>
      </c>
    </row>
    <row r="22326" spans="1:9" x14ac:dyDescent="0.35">
      <c r="A22326" t="s">
        <v>1257</v>
      </c>
      <c r="B22326" t="s">
        <v>340</v>
      </c>
      <c r="C22326" t="s">
        <v>405</v>
      </c>
      <c r="D22326" t="s">
        <v>1272</v>
      </c>
      <c r="E22326" t="s">
        <v>30</v>
      </c>
      <c r="F22326">
        <v>15188</v>
      </c>
      <c r="G22326">
        <v>16798</v>
      </c>
      <c r="H22326">
        <v>1.106004740584672</v>
      </c>
      <c r="I22326" t="str">
        <f>VLOOKUP($B22326&amp;$E22326,'Employee List'!$A:$E,5,0)</f>
        <v>E-1415</v>
      </c>
    </row>
    <row r="22327" spans="1:9" x14ac:dyDescent="0.35">
      <c r="A22327" t="s">
        <v>1257</v>
      </c>
      <c r="B22327" t="s">
        <v>340</v>
      </c>
      <c r="C22327" t="s">
        <v>405</v>
      </c>
      <c r="D22327" t="s">
        <v>1272</v>
      </c>
      <c r="E22327" t="s">
        <v>31</v>
      </c>
      <c r="F22327">
        <v>15094</v>
      </c>
      <c r="G22327">
        <v>16580</v>
      </c>
      <c r="H22327">
        <v>1.0984497151185901</v>
      </c>
      <c r="I22327" t="str">
        <f>VLOOKUP($B22327&amp;$E22327,'Employee List'!$A:$E,5,0)</f>
        <v>E-1415</v>
      </c>
    </row>
    <row r="22328" spans="1:9" x14ac:dyDescent="0.35">
      <c r="A22328" t="s">
        <v>1257</v>
      </c>
      <c r="B22328" t="s">
        <v>340</v>
      </c>
      <c r="C22328" t="s">
        <v>405</v>
      </c>
      <c r="D22328" t="s">
        <v>1259</v>
      </c>
      <c r="E22328" t="s">
        <v>29</v>
      </c>
      <c r="F22328">
        <v>21783</v>
      </c>
      <c r="G22328">
        <v>38652</v>
      </c>
      <c r="H22328">
        <v>1.7744112381214709</v>
      </c>
      <c r="I22328" t="str">
        <f>VLOOKUP($B22328&amp;$E22328,'Employee List'!$A:$E,5,0)</f>
        <v>E-1415</v>
      </c>
    </row>
    <row r="22329" spans="1:9" x14ac:dyDescent="0.35">
      <c r="A22329" t="s">
        <v>1257</v>
      </c>
      <c r="B22329" t="s">
        <v>340</v>
      </c>
      <c r="C22329" t="s">
        <v>405</v>
      </c>
      <c r="D22329" t="s">
        <v>1259</v>
      </c>
      <c r="E22329" t="s">
        <v>30</v>
      </c>
      <c r="F22329">
        <v>21802</v>
      </c>
      <c r="G22329">
        <v>29217</v>
      </c>
      <c r="H22329">
        <v>1.3401064122557564</v>
      </c>
      <c r="I22329" t="str">
        <f>VLOOKUP($B22329&amp;$E22329,'Employee List'!$A:$E,5,0)</f>
        <v>E-1415</v>
      </c>
    </row>
    <row r="22330" spans="1:9" x14ac:dyDescent="0.35">
      <c r="A22330" t="s">
        <v>1257</v>
      </c>
      <c r="B22330" t="s">
        <v>340</v>
      </c>
      <c r="C22330" t="s">
        <v>405</v>
      </c>
      <c r="D22330" t="s">
        <v>1259</v>
      </c>
      <c r="E22330" t="s">
        <v>31</v>
      </c>
      <c r="F22330">
        <v>25328</v>
      </c>
      <c r="G22330">
        <v>22807</v>
      </c>
      <c r="H22330">
        <v>0.90046588755527479</v>
      </c>
      <c r="I22330" t="str">
        <f>VLOOKUP($B22330&amp;$E22330,'Employee List'!$A:$E,5,0)</f>
        <v>E-1415</v>
      </c>
    </row>
    <row r="22331" spans="1:9" x14ac:dyDescent="0.35">
      <c r="A22331" t="s">
        <v>1257</v>
      </c>
      <c r="B22331" t="s">
        <v>340</v>
      </c>
      <c r="C22331" t="s">
        <v>405</v>
      </c>
      <c r="D22331" t="s">
        <v>1273</v>
      </c>
      <c r="E22331" t="s">
        <v>29</v>
      </c>
      <c r="F22331">
        <v>9710</v>
      </c>
      <c r="G22331">
        <v>8705</v>
      </c>
      <c r="H22331">
        <v>0.89649845520082394</v>
      </c>
      <c r="I22331" t="str">
        <f>VLOOKUP($B22331&amp;$E22331,'Employee List'!$A:$E,5,0)</f>
        <v>E-1415</v>
      </c>
    </row>
    <row r="22332" spans="1:9" x14ac:dyDescent="0.35">
      <c r="A22332" t="s">
        <v>1257</v>
      </c>
      <c r="B22332" t="s">
        <v>340</v>
      </c>
      <c r="C22332" t="s">
        <v>405</v>
      </c>
      <c r="D22332" t="s">
        <v>1273</v>
      </c>
      <c r="E22332" t="s">
        <v>30</v>
      </c>
      <c r="F22332">
        <v>8051</v>
      </c>
      <c r="G22332">
        <v>11774</v>
      </c>
      <c r="H22332">
        <v>1.4624270276984226</v>
      </c>
      <c r="I22332" t="str">
        <f>VLOOKUP($B22332&amp;$E22332,'Employee List'!$A:$E,5,0)</f>
        <v>E-1415</v>
      </c>
    </row>
    <row r="22333" spans="1:9" x14ac:dyDescent="0.35">
      <c r="A22333" t="s">
        <v>1257</v>
      </c>
      <c r="B22333" t="s">
        <v>340</v>
      </c>
      <c r="C22333" t="s">
        <v>405</v>
      </c>
      <c r="D22333" t="s">
        <v>1273</v>
      </c>
      <c r="E22333" t="s">
        <v>31</v>
      </c>
      <c r="F22333">
        <v>11512</v>
      </c>
      <c r="G22333">
        <v>10747</v>
      </c>
      <c r="H22333">
        <v>0.93354760250173729</v>
      </c>
      <c r="I22333" t="str">
        <f>VLOOKUP($B22333&amp;$E22333,'Employee List'!$A:$E,5,0)</f>
        <v>E-1415</v>
      </c>
    </row>
    <row r="22334" spans="1:9" x14ac:dyDescent="0.35">
      <c r="A22334" t="s">
        <v>1257</v>
      </c>
      <c r="B22334" t="s">
        <v>340</v>
      </c>
      <c r="C22334" t="s">
        <v>405</v>
      </c>
      <c r="D22334" t="s">
        <v>1275</v>
      </c>
      <c r="E22334" t="s">
        <v>29</v>
      </c>
      <c r="F22334">
        <v>4746</v>
      </c>
      <c r="G22334">
        <v>7224</v>
      </c>
      <c r="H22334">
        <v>1.5221238938053097</v>
      </c>
      <c r="I22334" t="str">
        <f>VLOOKUP($B22334&amp;$E22334,'Employee List'!$A:$E,5,0)</f>
        <v>E-1415</v>
      </c>
    </row>
    <row r="22335" spans="1:9" x14ac:dyDescent="0.35">
      <c r="A22335" t="s">
        <v>1257</v>
      </c>
      <c r="B22335" t="s">
        <v>340</v>
      </c>
      <c r="C22335" t="s">
        <v>405</v>
      </c>
      <c r="D22335" t="s">
        <v>1275</v>
      </c>
      <c r="E22335" t="s">
        <v>30</v>
      </c>
      <c r="F22335">
        <v>4346</v>
      </c>
      <c r="G22335">
        <v>8477</v>
      </c>
      <c r="H22335">
        <v>1.9505292222733548</v>
      </c>
      <c r="I22335" t="str">
        <f>VLOOKUP($B22335&amp;$E22335,'Employee List'!$A:$E,5,0)</f>
        <v>E-1415</v>
      </c>
    </row>
    <row r="22336" spans="1:9" x14ac:dyDescent="0.35">
      <c r="A22336" t="s">
        <v>1257</v>
      </c>
      <c r="B22336" t="s">
        <v>340</v>
      </c>
      <c r="C22336" t="s">
        <v>405</v>
      </c>
      <c r="D22336" t="s">
        <v>1275</v>
      </c>
      <c r="E22336" t="s">
        <v>31</v>
      </c>
      <c r="F22336">
        <v>6199</v>
      </c>
      <c r="G22336">
        <v>8562</v>
      </c>
      <c r="H22336">
        <v>1.3811905145991288</v>
      </c>
      <c r="I22336" t="str">
        <f>VLOOKUP($B22336&amp;$E22336,'Employee List'!$A:$E,5,0)</f>
        <v>E-1415</v>
      </c>
    </row>
    <row r="22337" spans="1:9" x14ac:dyDescent="0.35">
      <c r="A22337" t="s">
        <v>1257</v>
      </c>
      <c r="B22337" t="s">
        <v>340</v>
      </c>
      <c r="C22337" t="s">
        <v>405</v>
      </c>
      <c r="D22337" t="s">
        <v>1276</v>
      </c>
      <c r="E22337" t="s">
        <v>29</v>
      </c>
      <c r="F22337">
        <v>5008</v>
      </c>
      <c r="G22337">
        <v>6721</v>
      </c>
      <c r="H22337">
        <v>1.342052715654952</v>
      </c>
      <c r="I22337" t="str">
        <f>VLOOKUP($B22337&amp;$E22337,'Employee List'!$A:$E,5,0)</f>
        <v>E-1415</v>
      </c>
    </row>
    <row r="22338" spans="1:9" x14ac:dyDescent="0.35">
      <c r="A22338" t="s">
        <v>1257</v>
      </c>
      <c r="B22338" t="s">
        <v>340</v>
      </c>
      <c r="C22338" t="s">
        <v>405</v>
      </c>
      <c r="D22338" t="s">
        <v>1276</v>
      </c>
      <c r="E22338" t="s">
        <v>30</v>
      </c>
      <c r="F22338">
        <v>5013</v>
      </c>
      <c r="G22338">
        <v>3736</v>
      </c>
      <c r="H22338">
        <v>0.74526231797326947</v>
      </c>
      <c r="I22338" t="str">
        <f>VLOOKUP($B22338&amp;$E22338,'Employee List'!$A:$E,5,0)</f>
        <v>E-1415</v>
      </c>
    </row>
    <row r="22339" spans="1:9" x14ac:dyDescent="0.35">
      <c r="A22339" t="s">
        <v>1257</v>
      </c>
      <c r="B22339" t="s">
        <v>340</v>
      </c>
      <c r="C22339" t="s">
        <v>405</v>
      </c>
      <c r="D22339" t="s">
        <v>1276</v>
      </c>
      <c r="E22339" t="s">
        <v>31</v>
      </c>
      <c r="F22339">
        <v>3901</v>
      </c>
      <c r="G22339">
        <v>3446</v>
      </c>
      <c r="H22339">
        <v>0.88336324019482182</v>
      </c>
      <c r="I22339" t="str">
        <f>VLOOKUP($B22339&amp;$E22339,'Employee List'!$A:$E,5,0)</f>
        <v>E-1415</v>
      </c>
    </row>
    <row r="22340" spans="1:9" x14ac:dyDescent="0.35">
      <c r="A22340" t="s">
        <v>1257</v>
      </c>
      <c r="B22340" t="s">
        <v>340</v>
      </c>
      <c r="C22340" t="s">
        <v>405</v>
      </c>
      <c r="D22340" t="s">
        <v>1277</v>
      </c>
      <c r="E22340" t="s">
        <v>29</v>
      </c>
      <c r="F22340">
        <v>9136</v>
      </c>
      <c r="G22340">
        <v>8434</v>
      </c>
      <c r="H22340">
        <v>0.92316112084063051</v>
      </c>
      <c r="I22340" t="str">
        <f>VLOOKUP($B22340&amp;$E22340,'Employee List'!$A:$E,5,0)</f>
        <v>E-1415</v>
      </c>
    </row>
    <row r="22341" spans="1:9" x14ac:dyDescent="0.35">
      <c r="A22341" t="s">
        <v>1257</v>
      </c>
      <c r="B22341" t="s">
        <v>340</v>
      </c>
      <c r="C22341" t="s">
        <v>405</v>
      </c>
      <c r="D22341" t="s">
        <v>1277</v>
      </c>
      <c r="E22341" t="s">
        <v>30</v>
      </c>
      <c r="F22341">
        <v>8561</v>
      </c>
      <c r="G22341">
        <v>5094</v>
      </c>
      <c r="H22341">
        <v>0.59502394580072426</v>
      </c>
      <c r="I22341" t="str">
        <f>VLOOKUP($B22341&amp;$E22341,'Employee List'!$A:$E,5,0)</f>
        <v>E-1415</v>
      </c>
    </row>
    <row r="22342" spans="1:9" x14ac:dyDescent="0.35">
      <c r="A22342" t="s">
        <v>1257</v>
      </c>
      <c r="B22342" t="s">
        <v>340</v>
      </c>
      <c r="C22342" t="s">
        <v>405</v>
      </c>
      <c r="D22342" t="s">
        <v>1277</v>
      </c>
      <c r="E22342" t="s">
        <v>31</v>
      </c>
      <c r="F22342">
        <v>7286</v>
      </c>
      <c r="G22342">
        <v>7426</v>
      </c>
      <c r="H22342">
        <v>1.0192149327477353</v>
      </c>
      <c r="I22342" t="str">
        <f>VLOOKUP($B22342&amp;$E22342,'Employee List'!$A:$E,5,0)</f>
        <v>E-1415</v>
      </c>
    </row>
    <row r="22343" spans="1:9" x14ac:dyDescent="0.35">
      <c r="A22343" t="s">
        <v>1257</v>
      </c>
      <c r="B22343" t="s">
        <v>340</v>
      </c>
      <c r="C22343" t="s">
        <v>405</v>
      </c>
      <c r="D22343" t="s">
        <v>1278</v>
      </c>
      <c r="E22343" t="s">
        <v>29</v>
      </c>
      <c r="F22343">
        <v>6767</v>
      </c>
      <c r="G22343">
        <v>4552</v>
      </c>
      <c r="H22343">
        <v>0.67267622284616524</v>
      </c>
      <c r="I22343" t="str">
        <f>VLOOKUP($B22343&amp;$E22343,'Employee List'!$A:$E,5,0)</f>
        <v>E-1415</v>
      </c>
    </row>
    <row r="22344" spans="1:9" x14ac:dyDescent="0.35">
      <c r="A22344" t="s">
        <v>1257</v>
      </c>
      <c r="B22344" t="s">
        <v>340</v>
      </c>
      <c r="C22344" t="s">
        <v>405</v>
      </c>
      <c r="D22344" t="s">
        <v>1278</v>
      </c>
      <c r="E22344" t="s">
        <v>30</v>
      </c>
      <c r="F22344">
        <v>5331</v>
      </c>
      <c r="G22344">
        <v>5965</v>
      </c>
      <c r="H22344">
        <v>1.1189270305758769</v>
      </c>
      <c r="I22344" t="str">
        <f>VLOOKUP($B22344&amp;$E22344,'Employee List'!$A:$E,5,0)</f>
        <v>E-1415</v>
      </c>
    </row>
    <row r="22345" spans="1:9" x14ac:dyDescent="0.35">
      <c r="A22345" t="s">
        <v>1257</v>
      </c>
      <c r="B22345" t="s">
        <v>340</v>
      </c>
      <c r="C22345" t="s">
        <v>405</v>
      </c>
      <c r="D22345" t="s">
        <v>1278</v>
      </c>
      <c r="E22345" t="s">
        <v>31</v>
      </c>
      <c r="F22345">
        <v>5960</v>
      </c>
      <c r="G22345">
        <v>5266</v>
      </c>
      <c r="H22345">
        <v>0.88355704697986581</v>
      </c>
      <c r="I22345" t="str">
        <f>VLOOKUP($B22345&amp;$E22345,'Employee List'!$A:$E,5,0)</f>
        <v>E-1415</v>
      </c>
    </row>
    <row r="22346" spans="1:9" x14ac:dyDescent="0.35">
      <c r="A22346" t="s">
        <v>1257</v>
      </c>
      <c r="B22346" t="s">
        <v>340</v>
      </c>
      <c r="C22346" t="s">
        <v>405</v>
      </c>
      <c r="D22346" t="s">
        <v>1279</v>
      </c>
      <c r="E22346" t="s">
        <v>29</v>
      </c>
      <c r="F22346">
        <v>4220</v>
      </c>
      <c r="G22346">
        <v>4958</v>
      </c>
      <c r="H22346">
        <v>1.1748815165876778</v>
      </c>
      <c r="I22346" t="str">
        <f>VLOOKUP($B22346&amp;$E22346,'Employee List'!$A:$E,5,0)</f>
        <v>E-1415</v>
      </c>
    </row>
    <row r="22347" spans="1:9" x14ac:dyDescent="0.35">
      <c r="A22347" t="s">
        <v>1257</v>
      </c>
      <c r="B22347" t="s">
        <v>340</v>
      </c>
      <c r="C22347" t="s">
        <v>405</v>
      </c>
      <c r="D22347" t="s">
        <v>1279</v>
      </c>
      <c r="E22347" t="s">
        <v>30</v>
      </c>
      <c r="F22347">
        <v>3585</v>
      </c>
      <c r="G22347">
        <v>5037</v>
      </c>
      <c r="H22347">
        <v>1.405020920502092</v>
      </c>
      <c r="I22347" t="str">
        <f>VLOOKUP($B22347&amp;$E22347,'Employee List'!$A:$E,5,0)</f>
        <v>E-1415</v>
      </c>
    </row>
    <row r="22348" spans="1:9" x14ac:dyDescent="0.35">
      <c r="A22348" t="s">
        <v>1257</v>
      </c>
      <c r="B22348" t="s">
        <v>340</v>
      </c>
      <c r="C22348" t="s">
        <v>405</v>
      </c>
      <c r="D22348" t="s">
        <v>1279</v>
      </c>
      <c r="E22348" t="s">
        <v>31</v>
      </c>
      <c r="F22348">
        <v>1964</v>
      </c>
      <c r="G22348">
        <v>3355</v>
      </c>
      <c r="H22348">
        <v>1.7082484725050917</v>
      </c>
      <c r="I22348" t="str">
        <f>VLOOKUP($B22348&amp;$E22348,'Employee List'!$A:$E,5,0)</f>
        <v>E-1415</v>
      </c>
    </row>
    <row r="22349" spans="1:9" x14ac:dyDescent="0.35">
      <c r="A22349" t="s">
        <v>1257</v>
      </c>
      <c r="B22349" t="s">
        <v>340</v>
      </c>
      <c r="C22349" t="s">
        <v>405</v>
      </c>
      <c r="D22349" t="s">
        <v>1280</v>
      </c>
      <c r="E22349" t="s">
        <v>29</v>
      </c>
      <c r="F22349">
        <v>4389</v>
      </c>
      <c r="G22349">
        <v>4546</v>
      </c>
      <c r="H22349">
        <v>1.0357712462975621</v>
      </c>
      <c r="I22349" t="str">
        <f>VLOOKUP($B22349&amp;$E22349,'Employee List'!$A:$E,5,0)</f>
        <v>E-1415</v>
      </c>
    </row>
    <row r="22350" spans="1:9" x14ac:dyDescent="0.35">
      <c r="A22350" t="s">
        <v>1257</v>
      </c>
      <c r="B22350" t="s">
        <v>340</v>
      </c>
      <c r="C22350" t="s">
        <v>405</v>
      </c>
      <c r="D22350" t="s">
        <v>1280</v>
      </c>
      <c r="E22350" t="s">
        <v>30</v>
      </c>
      <c r="F22350">
        <v>2024</v>
      </c>
      <c r="G22350">
        <v>2534</v>
      </c>
      <c r="H22350">
        <v>1.2519762845849802</v>
      </c>
      <c r="I22350" t="str">
        <f>VLOOKUP($B22350&amp;$E22350,'Employee List'!$A:$E,5,0)</f>
        <v>E-1415</v>
      </c>
    </row>
    <row r="22351" spans="1:9" x14ac:dyDescent="0.35">
      <c r="A22351" t="s">
        <v>1257</v>
      </c>
      <c r="B22351" t="s">
        <v>340</v>
      </c>
      <c r="C22351" t="s">
        <v>405</v>
      </c>
      <c r="D22351" t="s">
        <v>1280</v>
      </c>
      <c r="E22351" t="s">
        <v>31</v>
      </c>
      <c r="F22351">
        <v>2438</v>
      </c>
      <c r="G22351">
        <v>4200</v>
      </c>
      <c r="H22351">
        <v>1.7227235438884332</v>
      </c>
      <c r="I22351" t="str">
        <f>VLOOKUP($B22351&amp;$E22351,'Employee List'!$A:$E,5,0)</f>
        <v>E-1415</v>
      </c>
    </row>
    <row r="22352" spans="1:9" x14ac:dyDescent="0.35">
      <c r="A22352" t="s">
        <v>1257</v>
      </c>
      <c r="B22352" t="s">
        <v>340</v>
      </c>
      <c r="C22352" t="s">
        <v>405</v>
      </c>
      <c r="D22352" t="s">
        <v>1262</v>
      </c>
      <c r="E22352" t="s">
        <v>29</v>
      </c>
      <c r="F22352">
        <v>18581</v>
      </c>
      <c r="G22352">
        <v>19667</v>
      </c>
      <c r="H22352">
        <v>1.0584468004951295</v>
      </c>
      <c r="I22352" t="str">
        <f>VLOOKUP($B22352&amp;$E22352,'Employee List'!$A:$E,5,0)</f>
        <v>E-1415</v>
      </c>
    </row>
    <row r="22353" spans="1:9" x14ac:dyDescent="0.35">
      <c r="A22353" t="s">
        <v>1257</v>
      </c>
      <c r="B22353" t="s">
        <v>340</v>
      </c>
      <c r="C22353" t="s">
        <v>405</v>
      </c>
      <c r="D22353" t="s">
        <v>1262</v>
      </c>
      <c r="E22353" t="s">
        <v>30</v>
      </c>
      <c r="F22353">
        <v>15632</v>
      </c>
      <c r="G22353">
        <v>17901</v>
      </c>
      <c r="H22353">
        <v>1.1451509723643807</v>
      </c>
      <c r="I22353" t="str">
        <f>VLOOKUP($B22353&amp;$E22353,'Employee List'!$A:$E,5,0)</f>
        <v>E-1415</v>
      </c>
    </row>
    <row r="22354" spans="1:9" x14ac:dyDescent="0.35">
      <c r="A22354" t="s">
        <v>1257</v>
      </c>
      <c r="B22354" t="s">
        <v>340</v>
      </c>
      <c r="C22354" t="s">
        <v>405</v>
      </c>
      <c r="D22354" t="s">
        <v>1262</v>
      </c>
      <c r="E22354" t="s">
        <v>31</v>
      </c>
      <c r="F22354">
        <v>18304</v>
      </c>
      <c r="G22354">
        <v>17554</v>
      </c>
      <c r="H22354">
        <v>0.95902534965034969</v>
      </c>
      <c r="I22354" t="str">
        <f>VLOOKUP($B22354&amp;$E22354,'Employee List'!$A:$E,5,0)</f>
        <v>E-1415</v>
      </c>
    </row>
    <row r="22355" spans="1:9" x14ac:dyDescent="0.35">
      <c r="A22355" t="s">
        <v>1257</v>
      </c>
      <c r="B22355" t="s">
        <v>340</v>
      </c>
      <c r="C22355" t="s">
        <v>405</v>
      </c>
      <c r="D22355" t="s">
        <v>1282</v>
      </c>
      <c r="E22355" t="s">
        <v>30</v>
      </c>
      <c r="F22355">
        <v>7083</v>
      </c>
      <c r="G22355">
        <v>4701</v>
      </c>
      <c r="H22355">
        <v>0.66370182126217703</v>
      </c>
      <c r="I22355" t="str">
        <f>VLOOKUP($B22355&amp;$E22355,'Employee List'!$A:$E,5,0)</f>
        <v>E-1415</v>
      </c>
    </row>
    <row r="22356" spans="1:9" x14ac:dyDescent="0.35">
      <c r="A22356" t="s">
        <v>1257</v>
      </c>
      <c r="B22356" t="s">
        <v>340</v>
      </c>
      <c r="C22356" t="s">
        <v>405</v>
      </c>
      <c r="D22356" t="s">
        <v>1282</v>
      </c>
      <c r="E22356" t="s">
        <v>31</v>
      </c>
      <c r="F22356">
        <v>6534</v>
      </c>
      <c r="G22356">
        <v>3498</v>
      </c>
      <c r="H22356">
        <v>0.53535353535353536</v>
      </c>
      <c r="I22356" t="str">
        <f>VLOOKUP($B22356&amp;$E22356,'Employee List'!$A:$E,5,0)</f>
        <v>E-1415</v>
      </c>
    </row>
    <row r="22357" spans="1:9" x14ac:dyDescent="0.35">
      <c r="A22357" t="s">
        <v>1257</v>
      </c>
      <c r="B22357" t="s">
        <v>340</v>
      </c>
      <c r="C22357" t="s">
        <v>405</v>
      </c>
      <c r="D22357" t="s">
        <v>1281</v>
      </c>
      <c r="E22357" t="s">
        <v>29</v>
      </c>
      <c r="F22357">
        <v>6297</v>
      </c>
      <c r="G22357">
        <v>2495</v>
      </c>
      <c r="H22357">
        <v>0.39622042242337618</v>
      </c>
      <c r="I22357" t="str">
        <f>VLOOKUP($B22357&amp;$E22357,'Employee List'!$A:$E,5,0)</f>
        <v>E-1415</v>
      </c>
    </row>
    <row r="22358" spans="1:9" x14ac:dyDescent="0.35">
      <c r="A22358" t="s">
        <v>1257</v>
      </c>
      <c r="B22358" t="s">
        <v>340</v>
      </c>
      <c r="C22358" t="s">
        <v>405</v>
      </c>
      <c r="D22358" t="s">
        <v>1281</v>
      </c>
      <c r="E22358" t="s">
        <v>30</v>
      </c>
      <c r="F22358">
        <v>2973</v>
      </c>
      <c r="G22358">
        <v>5816</v>
      </c>
      <c r="H22358">
        <v>1.9562731247897747</v>
      </c>
      <c r="I22358" t="str">
        <f>VLOOKUP($B22358&amp;$E22358,'Employee List'!$A:$E,5,0)</f>
        <v>E-1415</v>
      </c>
    </row>
    <row r="22359" spans="1:9" x14ac:dyDescent="0.35">
      <c r="A22359" t="s">
        <v>1257</v>
      </c>
      <c r="B22359" t="s">
        <v>340</v>
      </c>
      <c r="C22359" t="s">
        <v>405</v>
      </c>
      <c r="D22359" t="s">
        <v>1281</v>
      </c>
      <c r="E22359" t="s">
        <v>31</v>
      </c>
      <c r="F22359">
        <v>3536</v>
      </c>
      <c r="G22359">
        <v>5491</v>
      </c>
      <c r="H22359">
        <v>1.5528846153846154</v>
      </c>
      <c r="I22359" t="str">
        <f>VLOOKUP($B22359&amp;$E22359,'Employee List'!$A:$E,5,0)</f>
        <v>E-1415</v>
      </c>
    </row>
    <row r="22360" spans="1:9" x14ac:dyDescent="0.35">
      <c r="A22360" t="s">
        <v>1257</v>
      </c>
      <c r="B22360" t="s">
        <v>341</v>
      </c>
      <c r="C22360" t="s">
        <v>405</v>
      </c>
      <c r="D22360" t="s">
        <v>1274</v>
      </c>
      <c r="E22360" t="s">
        <v>29</v>
      </c>
      <c r="F22360">
        <v>12773</v>
      </c>
      <c r="G22360">
        <v>18723</v>
      </c>
      <c r="H22360">
        <v>1.465826352462225</v>
      </c>
      <c r="I22360" t="str">
        <f>VLOOKUP($B22360&amp;$E22360,'Employee List'!$A:$E,5,0)</f>
        <v>E-1416</v>
      </c>
    </row>
    <row r="22361" spans="1:9" x14ac:dyDescent="0.35">
      <c r="A22361" t="s">
        <v>1257</v>
      </c>
      <c r="B22361" t="s">
        <v>341</v>
      </c>
      <c r="C22361" t="s">
        <v>405</v>
      </c>
      <c r="D22361" t="s">
        <v>1274</v>
      </c>
      <c r="E22361" t="s">
        <v>30</v>
      </c>
      <c r="F22361">
        <v>15363</v>
      </c>
      <c r="G22361">
        <v>16369</v>
      </c>
      <c r="H22361">
        <v>1.0654820022131095</v>
      </c>
      <c r="I22361" t="str">
        <f>VLOOKUP($B22361&amp;$E22361,'Employee List'!$A:$E,5,0)</f>
        <v>E-1416</v>
      </c>
    </row>
    <row r="22362" spans="1:9" x14ac:dyDescent="0.35">
      <c r="A22362" t="s">
        <v>1257</v>
      </c>
      <c r="B22362" t="s">
        <v>341</v>
      </c>
      <c r="C22362" t="s">
        <v>405</v>
      </c>
      <c r="D22362" t="s">
        <v>1274</v>
      </c>
      <c r="E22362" t="s">
        <v>31</v>
      </c>
      <c r="F22362">
        <v>14258</v>
      </c>
      <c r="G22362">
        <v>9511</v>
      </c>
      <c r="H22362">
        <v>0.66706410436246322</v>
      </c>
      <c r="I22362" t="str">
        <f>VLOOKUP($B22362&amp;$E22362,'Employee List'!$A:$E,5,0)</f>
        <v>E-1416</v>
      </c>
    </row>
    <row r="22363" spans="1:9" x14ac:dyDescent="0.35">
      <c r="A22363" t="s">
        <v>1257</v>
      </c>
      <c r="B22363" t="s">
        <v>341</v>
      </c>
      <c r="C22363" t="s">
        <v>405</v>
      </c>
      <c r="D22363" t="s">
        <v>1263</v>
      </c>
      <c r="E22363" t="s">
        <v>29</v>
      </c>
      <c r="F22363">
        <v>2734</v>
      </c>
      <c r="G22363">
        <v>3204</v>
      </c>
      <c r="H22363">
        <v>1.1719092904169714</v>
      </c>
      <c r="I22363" t="str">
        <f>VLOOKUP($B22363&amp;$E22363,'Employee List'!$A:$E,5,0)</f>
        <v>E-1416</v>
      </c>
    </row>
    <row r="22364" spans="1:9" x14ac:dyDescent="0.35">
      <c r="A22364" t="s">
        <v>1257</v>
      </c>
      <c r="B22364" t="s">
        <v>341</v>
      </c>
      <c r="C22364" t="s">
        <v>405</v>
      </c>
      <c r="D22364" t="s">
        <v>1263</v>
      </c>
      <c r="E22364" t="s">
        <v>30</v>
      </c>
      <c r="F22364">
        <v>1337</v>
      </c>
      <c r="G22364">
        <v>11983</v>
      </c>
      <c r="H22364">
        <v>8.9626028421839941</v>
      </c>
      <c r="I22364" t="str">
        <f>VLOOKUP($B22364&amp;$E22364,'Employee List'!$A:$E,5,0)</f>
        <v>E-1416</v>
      </c>
    </row>
    <row r="22365" spans="1:9" x14ac:dyDescent="0.35">
      <c r="A22365" t="s">
        <v>1257</v>
      </c>
      <c r="B22365" t="s">
        <v>341</v>
      </c>
      <c r="C22365" t="s">
        <v>405</v>
      </c>
      <c r="D22365" t="s">
        <v>1263</v>
      </c>
      <c r="E22365" t="s">
        <v>31</v>
      </c>
      <c r="F22365">
        <v>4624</v>
      </c>
      <c r="G22365">
        <v>1864</v>
      </c>
      <c r="H22365">
        <v>0.40311418685121109</v>
      </c>
      <c r="I22365" t="str">
        <f>VLOOKUP($B22365&amp;$E22365,'Employee List'!$A:$E,5,0)</f>
        <v>E-1416</v>
      </c>
    </row>
    <row r="22366" spans="1:9" x14ac:dyDescent="0.35">
      <c r="A22366" t="s">
        <v>1257</v>
      </c>
      <c r="B22366" t="s">
        <v>341</v>
      </c>
      <c r="C22366" t="s">
        <v>405</v>
      </c>
      <c r="D22366" t="s">
        <v>1264</v>
      </c>
      <c r="E22366" t="s">
        <v>29</v>
      </c>
      <c r="F22366">
        <v>1138</v>
      </c>
      <c r="G22366">
        <v>5102</v>
      </c>
      <c r="H22366">
        <v>4.4833040421792623</v>
      </c>
      <c r="I22366" t="str">
        <f>VLOOKUP($B22366&amp;$E22366,'Employee List'!$A:$E,5,0)</f>
        <v>E-1416</v>
      </c>
    </row>
    <row r="22367" spans="1:9" x14ac:dyDescent="0.35">
      <c r="A22367" t="s">
        <v>1257</v>
      </c>
      <c r="B22367" t="s">
        <v>341</v>
      </c>
      <c r="C22367" t="s">
        <v>405</v>
      </c>
      <c r="D22367" t="s">
        <v>1264</v>
      </c>
      <c r="E22367" t="s">
        <v>30</v>
      </c>
      <c r="F22367">
        <v>2322</v>
      </c>
      <c r="G22367">
        <v>2788</v>
      </c>
      <c r="H22367">
        <v>1.2006890611541774</v>
      </c>
      <c r="I22367" t="str">
        <f>VLOOKUP($B22367&amp;$E22367,'Employee List'!$A:$E,5,0)</f>
        <v>E-1416</v>
      </c>
    </row>
    <row r="22368" spans="1:9" x14ac:dyDescent="0.35">
      <c r="A22368" t="s">
        <v>1257</v>
      </c>
      <c r="B22368" t="s">
        <v>341</v>
      </c>
      <c r="C22368" t="s">
        <v>405</v>
      </c>
      <c r="D22368" t="s">
        <v>1264</v>
      </c>
      <c r="E22368" t="s">
        <v>31</v>
      </c>
      <c r="F22368">
        <v>4485</v>
      </c>
      <c r="G22368">
        <v>5182</v>
      </c>
      <c r="H22368">
        <v>1.155406911928651</v>
      </c>
      <c r="I22368" t="str">
        <f>VLOOKUP($B22368&amp;$E22368,'Employee List'!$A:$E,5,0)</f>
        <v>E-1416</v>
      </c>
    </row>
    <row r="22369" spans="1:9" x14ac:dyDescent="0.35">
      <c r="A22369" t="s">
        <v>1257</v>
      </c>
      <c r="B22369" t="s">
        <v>341</v>
      </c>
      <c r="C22369" t="s">
        <v>405</v>
      </c>
      <c r="D22369" t="s">
        <v>1265</v>
      </c>
      <c r="E22369" t="s">
        <v>29</v>
      </c>
      <c r="F22369">
        <v>4247</v>
      </c>
      <c r="G22369">
        <v>3510</v>
      </c>
      <c r="H22369">
        <v>0.82646574052272193</v>
      </c>
      <c r="I22369" t="str">
        <f>VLOOKUP($B22369&amp;$E22369,'Employee List'!$A:$E,5,0)</f>
        <v>E-1416</v>
      </c>
    </row>
    <row r="22370" spans="1:9" x14ac:dyDescent="0.35">
      <c r="A22370" t="s">
        <v>1257</v>
      </c>
      <c r="B22370" t="s">
        <v>341</v>
      </c>
      <c r="C22370" t="s">
        <v>405</v>
      </c>
      <c r="D22370" t="s">
        <v>1265</v>
      </c>
      <c r="E22370" t="s">
        <v>30</v>
      </c>
      <c r="F22370">
        <v>3947</v>
      </c>
      <c r="G22370">
        <v>5176</v>
      </c>
      <c r="H22370">
        <v>1.3113757284013174</v>
      </c>
      <c r="I22370" t="str">
        <f>VLOOKUP($B22370&amp;$E22370,'Employee List'!$A:$E,5,0)</f>
        <v>E-1416</v>
      </c>
    </row>
    <row r="22371" spans="1:9" x14ac:dyDescent="0.35">
      <c r="A22371" t="s">
        <v>1257</v>
      </c>
      <c r="B22371" t="s">
        <v>341</v>
      </c>
      <c r="C22371" t="s">
        <v>405</v>
      </c>
      <c r="D22371" t="s">
        <v>1265</v>
      </c>
      <c r="E22371" t="s">
        <v>31</v>
      </c>
      <c r="F22371">
        <v>6686</v>
      </c>
      <c r="G22371">
        <v>8437</v>
      </c>
      <c r="H22371">
        <v>1.2618905174992521</v>
      </c>
      <c r="I22371" t="str">
        <f>VLOOKUP($B22371&amp;$E22371,'Employee List'!$A:$E,5,0)</f>
        <v>E-1416</v>
      </c>
    </row>
    <row r="22372" spans="1:9" x14ac:dyDescent="0.35">
      <c r="A22372" t="s">
        <v>1257</v>
      </c>
      <c r="B22372" t="s">
        <v>341</v>
      </c>
      <c r="C22372" t="s">
        <v>405</v>
      </c>
      <c r="D22372" t="s">
        <v>1260</v>
      </c>
      <c r="E22372" t="s">
        <v>29</v>
      </c>
      <c r="F22372">
        <v>63395</v>
      </c>
      <c r="G22372">
        <v>29104</v>
      </c>
      <c r="H22372">
        <v>0.45908983358309013</v>
      </c>
      <c r="I22372" t="str">
        <f>VLOOKUP($B22372&amp;$E22372,'Employee List'!$A:$E,5,0)</f>
        <v>E-1416</v>
      </c>
    </row>
    <row r="22373" spans="1:9" x14ac:dyDescent="0.35">
      <c r="A22373" t="s">
        <v>1257</v>
      </c>
      <c r="B22373" t="s">
        <v>341</v>
      </c>
      <c r="C22373" t="s">
        <v>405</v>
      </c>
      <c r="D22373" t="s">
        <v>1260</v>
      </c>
      <c r="E22373" t="s">
        <v>30</v>
      </c>
      <c r="F22373">
        <v>61325</v>
      </c>
      <c r="G22373">
        <v>47269</v>
      </c>
      <c r="H22373">
        <v>0.77079494496534851</v>
      </c>
      <c r="I22373" t="str">
        <f>VLOOKUP($B22373&amp;$E22373,'Employee List'!$A:$E,5,0)</f>
        <v>E-1416</v>
      </c>
    </row>
    <row r="22374" spans="1:9" x14ac:dyDescent="0.35">
      <c r="A22374" t="s">
        <v>1257</v>
      </c>
      <c r="B22374" t="s">
        <v>341</v>
      </c>
      <c r="C22374" t="s">
        <v>405</v>
      </c>
      <c r="D22374" t="s">
        <v>1260</v>
      </c>
      <c r="E22374" t="s">
        <v>31</v>
      </c>
      <c r="F22374">
        <v>71912</v>
      </c>
      <c r="G22374">
        <v>115359</v>
      </c>
      <c r="H22374">
        <v>1.6041689843141618</v>
      </c>
      <c r="I22374" t="str">
        <f>VLOOKUP($B22374&amp;$E22374,'Employee List'!$A:$E,5,0)</f>
        <v>E-1416</v>
      </c>
    </row>
    <row r="22375" spans="1:9" x14ac:dyDescent="0.35">
      <c r="A22375" t="s">
        <v>1257</v>
      </c>
      <c r="B22375" t="s">
        <v>341</v>
      </c>
      <c r="C22375" t="s">
        <v>405</v>
      </c>
      <c r="D22375" t="s">
        <v>1261</v>
      </c>
      <c r="E22375" t="s">
        <v>29</v>
      </c>
      <c r="F22375">
        <v>79943</v>
      </c>
      <c r="G22375">
        <v>54938</v>
      </c>
      <c r="H22375">
        <v>0.68721464043130731</v>
      </c>
      <c r="I22375" t="str">
        <f>VLOOKUP($B22375&amp;$E22375,'Employee List'!$A:$E,5,0)</f>
        <v>E-1416</v>
      </c>
    </row>
    <row r="22376" spans="1:9" x14ac:dyDescent="0.35">
      <c r="A22376" t="s">
        <v>1257</v>
      </c>
      <c r="B22376" t="s">
        <v>341</v>
      </c>
      <c r="C22376" t="s">
        <v>405</v>
      </c>
      <c r="D22376" t="s">
        <v>1261</v>
      </c>
      <c r="E22376" t="s">
        <v>30</v>
      </c>
      <c r="F22376">
        <v>82305</v>
      </c>
      <c r="G22376">
        <v>71550</v>
      </c>
      <c r="H22376">
        <v>0.86932750136686709</v>
      </c>
      <c r="I22376" t="str">
        <f>VLOOKUP($B22376&amp;$E22376,'Employee List'!$A:$E,5,0)</f>
        <v>E-1416</v>
      </c>
    </row>
    <row r="22377" spans="1:9" x14ac:dyDescent="0.35">
      <c r="A22377" t="s">
        <v>1257</v>
      </c>
      <c r="B22377" t="s">
        <v>341</v>
      </c>
      <c r="C22377" t="s">
        <v>405</v>
      </c>
      <c r="D22377" t="s">
        <v>1261</v>
      </c>
      <c r="E22377" t="s">
        <v>31</v>
      </c>
      <c r="F22377">
        <v>83754</v>
      </c>
      <c r="G22377">
        <v>42866</v>
      </c>
      <c r="H22377">
        <v>0.5118083912410154</v>
      </c>
      <c r="I22377" t="str">
        <f>VLOOKUP($B22377&amp;$E22377,'Employee List'!$A:$E,5,0)</f>
        <v>E-1416</v>
      </c>
    </row>
    <row r="22378" spans="1:9" x14ac:dyDescent="0.35">
      <c r="A22378" t="s">
        <v>1257</v>
      </c>
      <c r="B22378" t="s">
        <v>341</v>
      </c>
      <c r="C22378" t="s">
        <v>405</v>
      </c>
      <c r="D22378" t="s">
        <v>1266</v>
      </c>
      <c r="E22378" t="s">
        <v>29</v>
      </c>
      <c r="F22378">
        <v>91506</v>
      </c>
      <c r="G22378">
        <v>97989</v>
      </c>
      <c r="H22378">
        <v>1.0708478132581469</v>
      </c>
      <c r="I22378" t="str">
        <f>VLOOKUP($B22378&amp;$E22378,'Employee List'!$A:$E,5,0)</f>
        <v>E-1416</v>
      </c>
    </row>
    <row r="22379" spans="1:9" x14ac:dyDescent="0.35">
      <c r="A22379" t="s">
        <v>1257</v>
      </c>
      <c r="B22379" t="s">
        <v>341</v>
      </c>
      <c r="C22379" t="s">
        <v>405</v>
      </c>
      <c r="D22379" t="s">
        <v>1266</v>
      </c>
      <c r="E22379" t="s">
        <v>30</v>
      </c>
      <c r="F22379">
        <v>96579</v>
      </c>
      <c r="G22379">
        <v>109040</v>
      </c>
      <c r="H22379">
        <v>1.1290239078888786</v>
      </c>
      <c r="I22379" t="str">
        <f>VLOOKUP($B22379&amp;$E22379,'Employee List'!$A:$E,5,0)</f>
        <v>E-1416</v>
      </c>
    </row>
    <row r="22380" spans="1:9" x14ac:dyDescent="0.35">
      <c r="A22380" t="s">
        <v>1257</v>
      </c>
      <c r="B22380" t="s">
        <v>341</v>
      </c>
      <c r="C22380" t="s">
        <v>405</v>
      </c>
      <c r="D22380" t="s">
        <v>1266</v>
      </c>
      <c r="E22380" t="s">
        <v>31</v>
      </c>
      <c r="F22380">
        <v>96607</v>
      </c>
      <c r="G22380">
        <v>83417</v>
      </c>
      <c r="H22380">
        <v>0.86346745059881791</v>
      </c>
      <c r="I22380" t="str">
        <f>VLOOKUP($B22380&amp;$E22380,'Employee List'!$A:$E,5,0)</f>
        <v>E-1416</v>
      </c>
    </row>
    <row r="22381" spans="1:9" x14ac:dyDescent="0.35">
      <c r="A22381" t="s">
        <v>1257</v>
      </c>
      <c r="B22381" t="s">
        <v>341</v>
      </c>
      <c r="C22381" t="s">
        <v>405</v>
      </c>
      <c r="D22381" t="s">
        <v>1267</v>
      </c>
      <c r="E22381" t="s">
        <v>29</v>
      </c>
      <c r="F22381">
        <v>19896</v>
      </c>
      <c r="G22381">
        <v>11888</v>
      </c>
      <c r="H22381">
        <v>0.59750703659026938</v>
      </c>
      <c r="I22381" t="str">
        <f>VLOOKUP($B22381&amp;$E22381,'Employee List'!$A:$E,5,0)</f>
        <v>E-1416</v>
      </c>
    </row>
    <row r="22382" spans="1:9" x14ac:dyDescent="0.35">
      <c r="A22382" t="s">
        <v>1257</v>
      </c>
      <c r="B22382" t="s">
        <v>341</v>
      </c>
      <c r="C22382" t="s">
        <v>405</v>
      </c>
      <c r="D22382" t="s">
        <v>1267</v>
      </c>
      <c r="E22382" t="s">
        <v>30</v>
      </c>
      <c r="F22382">
        <v>18272</v>
      </c>
      <c r="G22382">
        <v>11753</v>
      </c>
      <c r="H22382">
        <v>0.64322460595446584</v>
      </c>
      <c r="I22382" t="str">
        <f>VLOOKUP($B22382&amp;$E22382,'Employee List'!$A:$E,5,0)</f>
        <v>E-1416</v>
      </c>
    </row>
    <row r="22383" spans="1:9" x14ac:dyDescent="0.35">
      <c r="A22383" t="s">
        <v>1257</v>
      </c>
      <c r="B22383" t="s">
        <v>341</v>
      </c>
      <c r="C22383" t="s">
        <v>405</v>
      </c>
      <c r="D22383" t="s">
        <v>1267</v>
      </c>
      <c r="E22383" t="s">
        <v>31</v>
      </c>
      <c r="F22383">
        <v>19118</v>
      </c>
      <c r="G22383">
        <v>19309</v>
      </c>
      <c r="H22383">
        <v>1.0099905847892039</v>
      </c>
      <c r="I22383" t="str">
        <f>VLOOKUP($B22383&amp;$E22383,'Employee List'!$A:$E,5,0)</f>
        <v>E-1416</v>
      </c>
    </row>
    <row r="22384" spans="1:9" x14ac:dyDescent="0.35">
      <c r="A22384" t="s">
        <v>1257</v>
      </c>
      <c r="B22384" t="s">
        <v>341</v>
      </c>
      <c r="C22384" t="s">
        <v>405</v>
      </c>
      <c r="D22384" t="s">
        <v>1268</v>
      </c>
      <c r="E22384" t="s">
        <v>29</v>
      </c>
      <c r="F22384">
        <v>16554</v>
      </c>
      <c r="G22384">
        <v>6430</v>
      </c>
      <c r="H22384">
        <v>0.38842575812492447</v>
      </c>
      <c r="I22384" t="str">
        <f>VLOOKUP($B22384&amp;$E22384,'Employee List'!$A:$E,5,0)</f>
        <v>E-1416</v>
      </c>
    </row>
    <row r="22385" spans="1:9" x14ac:dyDescent="0.35">
      <c r="A22385" t="s">
        <v>1257</v>
      </c>
      <c r="B22385" t="s">
        <v>341</v>
      </c>
      <c r="C22385" t="s">
        <v>405</v>
      </c>
      <c r="D22385" t="s">
        <v>1268</v>
      </c>
      <c r="E22385" t="s">
        <v>30</v>
      </c>
      <c r="F22385">
        <v>15558</v>
      </c>
      <c r="G22385">
        <v>4199</v>
      </c>
      <c r="H22385">
        <v>0.26989330248103871</v>
      </c>
      <c r="I22385" t="str">
        <f>VLOOKUP($B22385&amp;$E22385,'Employee List'!$A:$E,5,0)</f>
        <v>E-1416</v>
      </c>
    </row>
    <row r="22386" spans="1:9" x14ac:dyDescent="0.35">
      <c r="A22386" t="s">
        <v>1257</v>
      </c>
      <c r="B22386" t="s">
        <v>341</v>
      </c>
      <c r="C22386" t="s">
        <v>405</v>
      </c>
      <c r="D22386" t="s">
        <v>1268</v>
      </c>
      <c r="E22386" t="s">
        <v>31</v>
      </c>
      <c r="F22386">
        <v>12285</v>
      </c>
      <c r="G22386">
        <v>4482</v>
      </c>
      <c r="H22386">
        <v>0.36483516483516482</v>
      </c>
      <c r="I22386" t="str">
        <f>VLOOKUP($B22386&amp;$E22386,'Employee List'!$A:$E,5,0)</f>
        <v>E-1416</v>
      </c>
    </row>
    <row r="22387" spans="1:9" x14ac:dyDescent="0.35">
      <c r="A22387" t="s">
        <v>1257</v>
      </c>
      <c r="B22387" t="s">
        <v>341</v>
      </c>
      <c r="C22387" t="s">
        <v>405</v>
      </c>
      <c r="D22387" t="s">
        <v>1269</v>
      </c>
      <c r="E22387" t="s">
        <v>29</v>
      </c>
      <c r="F22387">
        <v>12805</v>
      </c>
      <c r="G22387">
        <v>18131</v>
      </c>
      <c r="H22387">
        <v>1.4159312768449823</v>
      </c>
      <c r="I22387" t="str">
        <f>VLOOKUP($B22387&amp;$E22387,'Employee List'!$A:$E,5,0)</f>
        <v>E-1416</v>
      </c>
    </row>
    <row r="22388" spans="1:9" x14ac:dyDescent="0.35">
      <c r="A22388" t="s">
        <v>1257</v>
      </c>
      <c r="B22388" t="s">
        <v>341</v>
      </c>
      <c r="C22388" t="s">
        <v>405</v>
      </c>
      <c r="D22388" t="s">
        <v>1269</v>
      </c>
      <c r="E22388" t="s">
        <v>30</v>
      </c>
      <c r="F22388">
        <v>14850</v>
      </c>
      <c r="G22388">
        <v>9299</v>
      </c>
      <c r="H22388">
        <v>0.62619528619528619</v>
      </c>
      <c r="I22388" t="str">
        <f>VLOOKUP($B22388&amp;$E22388,'Employee List'!$A:$E,5,0)</f>
        <v>E-1416</v>
      </c>
    </row>
    <row r="22389" spans="1:9" x14ac:dyDescent="0.35">
      <c r="A22389" t="s">
        <v>1257</v>
      </c>
      <c r="B22389" t="s">
        <v>341</v>
      </c>
      <c r="C22389" t="s">
        <v>405</v>
      </c>
      <c r="D22389" t="s">
        <v>1269</v>
      </c>
      <c r="E22389" t="s">
        <v>31</v>
      </c>
      <c r="F22389">
        <v>13032</v>
      </c>
      <c r="G22389">
        <v>10974</v>
      </c>
      <c r="H22389">
        <v>0.84208103130755063</v>
      </c>
      <c r="I22389" t="str">
        <f>VLOOKUP($B22389&amp;$E22389,'Employee List'!$A:$E,5,0)</f>
        <v>E-1416</v>
      </c>
    </row>
    <row r="22390" spans="1:9" x14ac:dyDescent="0.35">
      <c r="A22390" t="s">
        <v>1257</v>
      </c>
      <c r="B22390" t="s">
        <v>341</v>
      </c>
      <c r="C22390" t="s">
        <v>405</v>
      </c>
      <c r="D22390" t="s">
        <v>1270</v>
      </c>
      <c r="E22390" t="s">
        <v>29</v>
      </c>
      <c r="F22390">
        <v>6416</v>
      </c>
      <c r="G22390">
        <v>7458</v>
      </c>
      <c r="H22390">
        <v>1.1624064837905237</v>
      </c>
      <c r="I22390" t="str">
        <f>VLOOKUP($B22390&amp;$E22390,'Employee List'!$A:$E,5,0)</f>
        <v>E-1416</v>
      </c>
    </row>
    <row r="22391" spans="1:9" x14ac:dyDescent="0.35">
      <c r="A22391" t="s">
        <v>1257</v>
      </c>
      <c r="B22391" t="s">
        <v>341</v>
      </c>
      <c r="C22391" t="s">
        <v>405</v>
      </c>
      <c r="D22391" t="s">
        <v>1270</v>
      </c>
      <c r="E22391" t="s">
        <v>30</v>
      </c>
      <c r="F22391">
        <v>5065</v>
      </c>
      <c r="G22391">
        <v>6906</v>
      </c>
      <c r="H22391">
        <v>1.3634748272458046</v>
      </c>
      <c r="I22391" t="str">
        <f>VLOOKUP($B22391&amp;$E22391,'Employee List'!$A:$E,5,0)</f>
        <v>E-1416</v>
      </c>
    </row>
    <row r="22392" spans="1:9" x14ac:dyDescent="0.35">
      <c r="A22392" t="s">
        <v>1257</v>
      </c>
      <c r="B22392" t="s">
        <v>341</v>
      </c>
      <c r="C22392" t="s">
        <v>405</v>
      </c>
      <c r="D22392" t="s">
        <v>1270</v>
      </c>
      <c r="E22392" t="s">
        <v>31</v>
      </c>
      <c r="F22392">
        <v>8146</v>
      </c>
      <c r="G22392">
        <v>4552</v>
      </c>
      <c r="H22392">
        <v>0.55880186594647685</v>
      </c>
      <c r="I22392" t="str">
        <f>VLOOKUP($B22392&amp;$E22392,'Employee List'!$A:$E,5,0)</f>
        <v>E-1416</v>
      </c>
    </row>
    <row r="22393" spans="1:9" x14ac:dyDescent="0.35">
      <c r="A22393" t="s">
        <v>1257</v>
      </c>
      <c r="B22393" t="s">
        <v>341</v>
      </c>
      <c r="C22393" t="s">
        <v>405</v>
      </c>
      <c r="D22393" t="s">
        <v>1271</v>
      </c>
      <c r="E22393" t="s">
        <v>29</v>
      </c>
      <c r="F22393">
        <v>9391</v>
      </c>
      <c r="G22393">
        <v>6240</v>
      </c>
      <c r="H22393">
        <v>0.6644659780641039</v>
      </c>
      <c r="I22393" t="str">
        <f>VLOOKUP($B22393&amp;$E22393,'Employee List'!$A:$E,5,0)</f>
        <v>E-1416</v>
      </c>
    </row>
    <row r="22394" spans="1:9" x14ac:dyDescent="0.35">
      <c r="A22394" t="s">
        <v>1257</v>
      </c>
      <c r="B22394" t="s">
        <v>341</v>
      </c>
      <c r="C22394" t="s">
        <v>405</v>
      </c>
      <c r="D22394" t="s">
        <v>1271</v>
      </c>
      <c r="E22394" t="s">
        <v>30</v>
      </c>
      <c r="F22394">
        <v>10839</v>
      </c>
      <c r="G22394">
        <v>7294</v>
      </c>
      <c r="H22394">
        <v>0.67294030814650796</v>
      </c>
      <c r="I22394" t="str">
        <f>VLOOKUP($B22394&amp;$E22394,'Employee List'!$A:$E,5,0)</f>
        <v>E-1416</v>
      </c>
    </row>
    <row r="22395" spans="1:9" x14ac:dyDescent="0.35">
      <c r="A22395" t="s">
        <v>1257</v>
      </c>
      <c r="B22395" t="s">
        <v>341</v>
      </c>
      <c r="C22395" t="s">
        <v>405</v>
      </c>
      <c r="D22395" t="s">
        <v>1271</v>
      </c>
      <c r="E22395" t="s">
        <v>31</v>
      </c>
      <c r="F22395">
        <v>8386</v>
      </c>
      <c r="G22395">
        <v>8291</v>
      </c>
      <c r="H22395">
        <v>0.98867159551633677</v>
      </c>
      <c r="I22395" t="str">
        <f>VLOOKUP($B22395&amp;$E22395,'Employee List'!$A:$E,5,0)</f>
        <v>E-1416</v>
      </c>
    </row>
    <row r="22396" spans="1:9" x14ac:dyDescent="0.35">
      <c r="A22396" t="s">
        <v>1257</v>
      </c>
      <c r="B22396" t="s">
        <v>341</v>
      </c>
      <c r="C22396" t="s">
        <v>405</v>
      </c>
      <c r="D22396" t="s">
        <v>1258</v>
      </c>
      <c r="E22396" t="s">
        <v>29</v>
      </c>
      <c r="F22396">
        <v>272279</v>
      </c>
      <c r="G22396">
        <v>358284</v>
      </c>
      <c r="H22396">
        <v>1.315870853058811</v>
      </c>
      <c r="I22396" t="str">
        <f>VLOOKUP($B22396&amp;$E22396,'Employee List'!$A:$E,5,0)</f>
        <v>E-1416</v>
      </c>
    </row>
    <row r="22397" spans="1:9" x14ac:dyDescent="0.35">
      <c r="A22397" t="s">
        <v>1257</v>
      </c>
      <c r="B22397" t="s">
        <v>341</v>
      </c>
      <c r="C22397" t="s">
        <v>405</v>
      </c>
      <c r="D22397" t="s">
        <v>1258</v>
      </c>
      <c r="E22397" t="s">
        <v>30</v>
      </c>
      <c r="F22397">
        <v>268342</v>
      </c>
      <c r="G22397">
        <v>287409</v>
      </c>
      <c r="H22397">
        <v>1.0710548479179554</v>
      </c>
      <c r="I22397" t="str">
        <f>VLOOKUP($B22397&amp;$E22397,'Employee List'!$A:$E,5,0)</f>
        <v>E-1416</v>
      </c>
    </row>
    <row r="22398" spans="1:9" x14ac:dyDescent="0.35">
      <c r="A22398" t="s">
        <v>1257</v>
      </c>
      <c r="B22398" t="s">
        <v>341</v>
      </c>
      <c r="C22398" t="s">
        <v>405</v>
      </c>
      <c r="D22398" t="s">
        <v>1258</v>
      </c>
      <c r="E22398" t="s">
        <v>31</v>
      </c>
      <c r="F22398">
        <v>257595</v>
      </c>
      <c r="G22398">
        <v>198532</v>
      </c>
      <c r="H22398">
        <v>0.77071371726935689</v>
      </c>
      <c r="I22398" t="str">
        <f>VLOOKUP($B22398&amp;$E22398,'Employee List'!$A:$E,5,0)</f>
        <v>E-1416</v>
      </c>
    </row>
    <row r="22399" spans="1:9" x14ac:dyDescent="0.35">
      <c r="A22399" t="s">
        <v>1257</v>
      </c>
      <c r="B22399" t="s">
        <v>341</v>
      </c>
      <c r="C22399" t="s">
        <v>405</v>
      </c>
      <c r="D22399" t="s">
        <v>1272</v>
      </c>
      <c r="E22399" t="s">
        <v>29</v>
      </c>
      <c r="F22399">
        <v>12872</v>
      </c>
      <c r="G22399">
        <v>8902</v>
      </c>
      <c r="H22399">
        <v>0.69157862026103167</v>
      </c>
      <c r="I22399" t="str">
        <f>VLOOKUP($B22399&amp;$E22399,'Employee List'!$A:$E,5,0)</f>
        <v>E-1416</v>
      </c>
    </row>
    <row r="22400" spans="1:9" x14ac:dyDescent="0.35">
      <c r="A22400" t="s">
        <v>1257</v>
      </c>
      <c r="B22400" t="s">
        <v>341</v>
      </c>
      <c r="C22400" t="s">
        <v>405</v>
      </c>
      <c r="D22400" t="s">
        <v>1272</v>
      </c>
      <c r="E22400" t="s">
        <v>30</v>
      </c>
      <c r="F22400">
        <v>15660</v>
      </c>
      <c r="G22400">
        <v>11838</v>
      </c>
      <c r="H22400">
        <v>0.75593869731800767</v>
      </c>
      <c r="I22400" t="str">
        <f>VLOOKUP($B22400&amp;$E22400,'Employee List'!$A:$E,5,0)</f>
        <v>E-1416</v>
      </c>
    </row>
    <row r="22401" spans="1:9" x14ac:dyDescent="0.35">
      <c r="A22401" t="s">
        <v>1257</v>
      </c>
      <c r="B22401" t="s">
        <v>341</v>
      </c>
      <c r="C22401" t="s">
        <v>405</v>
      </c>
      <c r="D22401" t="s">
        <v>1272</v>
      </c>
      <c r="E22401" t="s">
        <v>31</v>
      </c>
      <c r="F22401">
        <v>16271</v>
      </c>
      <c r="G22401">
        <v>6494</v>
      </c>
      <c r="H22401">
        <v>0.39911498985925881</v>
      </c>
      <c r="I22401" t="str">
        <f>VLOOKUP($B22401&amp;$E22401,'Employee List'!$A:$E,5,0)</f>
        <v>E-1416</v>
      </c>
    </row>
    <row r="22402" spans="1:9" x14ac:dyDescent="0.35">
      <c r="A22402" t="s">
        <v>1257</v>
      </c>
      <c r="B22402" t="s">
        <v>341</v>
      </c>
      <c r="C22402" t="s">
        <v>405</v>
      </c>
      <c r="D22402" t="s">
        <v>1259</v>
      </c>
      <c r="E22402" t="s">
        <v>29</v>
      </c>
      <c r="F22402">
        <v>18789</v>
      </c>
      <c r="G22402">
        <v>25321</v>
      </c>
      <c r="H22402">
        <v>1.3476502208739156</v>
      </c>
      <c r="I22402" t="str">
        <f>VLOOKUP($B22402&amp;$E22402,'Employee List'!$A:$E,5,0)</f>
        <v>E-1416</v>
      </c>
    </row>
    <row r="22403" spans="1:9" x14ac:dyDescent="0.35">
      <c r="A22403" t="s">
        <v>1257</v>
      </c>
      <c r="B22403" t="s">
        <v>341</v>
      </c>
      <c r="C22403" t="s">
        <v>405</v>
      </c>
      <c r="D22403" t="s">
        <v>1259</v>
      </c>
      <c r="E22403" t="s">
        <v>30</v>
      </c>
      <c r="F22403">
        <v>20731</v>
      </c>
      <c r="G22403">
        <v>18991</v>
      </c>
      <c r="H22403">
        <v>0.91606772466354736</v>
      </c>
      <c r="I22403" t="str">
        <f>VLOOKUP($B22403&amp;$E22403,'Employee List'!$A:$E,5,0)</f>
        <v>E-1416</v>
      </c>
    </row>
    <row r="22404" spans="1:9" x14ac:dyDescent="0.35">
      <c r="A22404" t="s">
        <v>1257</v>
      </c>
      <c r="B22404" t="s">
        <v>341</v>
      </c>
      <c r="C22404" t="s">
        <v>405</v>
      </c>
      <c r="D22404" t="s">
        <v>1259</v>
      </c>
      <c r="E22404" t="s">
        <v>31</v>
      </c>
      <c r="F22404">
        <v>21598</v>
      </c>
      <c r="G22404">
        <v>22759</v>
      </c>
      <c r="H22404">
        <v>1.0537549773127142</v>
      </c>
      <c r="I22404" t="str">
        <f>VLOOKUP($B22404&amp;$E22404,'Employee List'!$A:$E,5,0)</f>
        <v>E-1416</v>
      </c>
    </row>
    <row r="22405" spans="1:9" x14ac:dyDescent="0.35">
      <c r="A22405" t="s">
        <v>1257</v>
      </c>
      <c r="B22405" t="s">
        <v>341</v>
      </c>
      <c r="C22405" t="s">
        <v>405</v>
      </c>
      <c r="D22405" t="s">
        <v>1273</v>
      </c>
      <c r="E22405" t="s">
        <v>29</v>
      </c>
      <c r="F22405">
        <v>8492</v>
      </c>
      <c r="G22405">
        <v>13649</v>
      </c>
      <c r="H22405">
        <v>1.6072774375883183</v>
      </c>
      <c r="I22405" t="str">
        <f>VLOOKUP($B22405&amp;$E22405,'Employee List'!$A:$E,5,0)</f>
        <v>E-1416</v>
      </c>
    </row>
    <row r="22406" spans="1:9" x14ac:dyDescent="0.35">
      <c r="A22406" t="s">
        <v>1257</v>
      </c>
      <c r="B22406" t="s">
        <v>341</v>
      </c>
      <c r="C22406" t="s">
        <v>405</v>
      </c>
      <c r="D22406" t="s">
        <v>1273</v>
      </c>
      <c r="E22406" t="s">
        <v>30</v>
      </c>
      <c r="F22406">
        <v>10132</v>
      </c>
      <c r="G22406">
        <v>14043</v>
      </c>
      <c r="H22406">
        <v>1.386004737465456</v>
      </c>
      <c r="I22406" t="str">
        <f>VLOOKUP($B22406&amp;$E22406,'Employee List'!$A:$E,5,0)</f>
        <v>E-1416</v>
      </c>
    </row>
    <row r="22407" spans="1:9" x14ac:dyDescent="0.35">
      <c r="A22407" t="s">
        <v>1257</v>
      </c>
      <c r="B22407" t="s">
        <v>341</v>
      </c>
      <c r="C22407" t="s">
        <v>405</v>
      </c>
      <c r="D22407" t="s">
        <v>1273</v>
      </c>
      <c r="E22407" t="s">
        <v>31</v>
      </c>
      <c r="F22407">
        <v>10275</v>
      </c>
      <c r="G22407">
        <v>10818</v>
      </c>
      <c r="H22407">
        <v>1.0528467153284671</v>
      </c>
      <c r="I22407" t="str">
        <f>VLOOKUP($B22407&amp;$E22407,'Employee List'!$A:$E,5,0)</f>
        <v>E-1416</v>
      </c>
    </row>
    <row r="22408" spans="1:9" x14ac:dyDescent="0.35">
      <c r="A22408" t="s">
        <v>1257</v>
      </c>
      <c r="B22408" t="s">
        <v>341</v>
      </c>
      <c r="C22408" t="s">
        <v>405</v>
      </c>
      <c r="D22408" t="s">
        <v>1275</v>
      </c>
      <c r="E22408" t="s">
        <v>29</v>
      </c>
      <c r="F22408">
        <v>2043</v>
      </c>
      <c r="G22408">
        <v>6662</v>
      </c>
      <c r="H22408">
        <v>3.2608908467939304</v>
      </c>
      <c r="I22408" t="str">
        <f>VLOOKUP($B22408&amp;$E22408,'Employee List'!$A:$E,5,0)</f>
        <v>E-1416</v>
      </c>
    </row>
    <row r="22409" spans="1:9" x14ac:dyDescent="0.35">
      <c r="A22409" t="s">
        <v>1257</v>
      </c>
      <c r="B22409" t="s">
        <v>341</v>
      </c>
      <c r="C22409" t="s">
        <v>405</v>
      </c>
      <c r="D22409" t="s">
        <v>1275</v>
      </c>
      <c r="E22409" t="s">
        <v>30</v>
      </c>
      <c r="F22409">
        <v>4083</v>
      </c>
      <c r="G22409">
        <v>3576</v>
      </c>
      <c r="H22409">
        <v>0.87582659808963992</v>
      </c>
      <c r="I22409" t="str">
        <f>VLOOKUP($B22409&amp;$E22409,'Employee List'!$A:$E,5,0)</f>
        <v>E-1416</v>
      </c>
    </row>
    <row r="22410" spans="1:9" x14ac:dyDescent="0.35">
      <c r="A22410" t="s">
        <v>1257</v>
      </c>
      <c r="B22410" t="s">
        <v>341</v>
      </c>
      <c r="C22410" t="s">
        <v>405</v>
      </c>
      <c r="D22410" t="s">
        <v>1275</v>
      </c>
      <c r="E22410" t="s">
        <v>31</v>
      </c>
      <c r="F22410">
        <v>3628</v>
      </c>
      <c r="G22410">
        <v>10727</v>
      </c>
      <c r="H22410">
        <v>2.9567254685777287</v>
      </c>
      <c r="I22410" t="str">
        <f>VLOOKUP($B22410&amp;$E22410,'Employee List'!$A:$E,5,0)</f>
        <v>E-1416</v>
      </c>
    </row>
    <row r="22411" spans="1:9" x14ac:dyDescent="0.35">
      <c r="A22411" t="s">
        <v>1257</v>
      </c>
      <c r="B22411" t="s">
        <v>341</v>
      </c>
      <c r="C22411" t="s">
        <v>405</v>
      </c>
      <c r="D22411" t="s">
        <v>1276</v>
      </c>
      <c r="E22411" t="s">
        <v>29</v>
      </c>
      <c r="F22411">
        <v>2151</v>
      </c>
      <c r="G22411">
        <v>2594</v>
      </c>
      <c r="H22411">
        <v>1.2059507205950721</v>
      </c>
      <c r="I22411" t="str">
        <f>VLOOKUP($B22411&amp;$E22411,'Employee List'!$A:$E,5,0)</f>
        <v>E-1416</v>
      </c>
    </row>
    <row r="22412" spans="1:9" x14ac:dyDescent="0.35">
      <c r="A22412" t="s">
        <v>1257</v>
      </c>
      <c r="B22412" t="s">
        <v>341</v>
      </c>
      <c r="C22412" t="s">
        <v>405</v>
      </c>
      <c r="D22412" t="s">
        <v>1276</v>
      </c>
      <c r="E22412" t="s">
        <v>30</v>
      </c>
      <c r="F22412">
        <v>2974</v>
      </c>
      <c r="G22412">
        <v>5860</v>
      </c>
      <c r="H22412">
        <v>1.9704102219233355</v>
      </c>
      <c r="I22412" t="str">
        <f>VLOOKUP($B22412&amp;$E22412,'Employee List'!$A:$E,5,0)</f>
        <v>E-1416</v>
      </c>
    </row>
    <row r="22413" spans="1:9" x14ac:dyDescent="0.35">
      <c r="A22413" t="s">
        <v>1257</v>
      </c>
      <c r="B22413" t="s">
        <v>341</v>
      </c>
      <c r="C22413" t="s">
        <v>405</v>
      </c>
      <c r="D22413" t="s">
        <v>1276</v>
      </c>
      <c r="E22413" t="s">
        <v>31</v>
      </c>
      <c r="F22413">
        <v>5107</v>
      </c>
      <c r="G22413">
        <v>1556</v>
      </c>
      <c r="H22413">
        <v>0.30467985118464852</v>
      </c>
      <c r="I22413" t="str">
        <f>VLOOKUP($B22413&amp;$E22413,'Employee List'!$A:$E,5,0)</f>
        <v>E-1416</v>
      </c>
    </row>
    <row r="22414" spans="1:9" x14ac:dyDescent="0.35">
      <c r="A22414" t="s">
        <v>1257</v>
      </c>
      <c r="B22414" t="s">
        <v>341</v>
      </c>
      <c r="C22414" t="s">
        <v>405</v>
      </c>
      <c r="D22414" t="s">
        <v>1277</v>
      </c>
      <c r="E22414" t="s">
        <v>29</v>
      </c>
      <c r="F22414">
        <v>8269</v>
      </c>
      <c r="G22414">
        <v>7407</v>
      </c>
      <c r="H22414">
        <v>0.89575523037852223</v>
      </c>
      <c r="I22414" t="str">
        <f>VLOOKUP($B22414&amp;$E22414,'Employee List'!$A:$E,5,0)</f>
        <v>E-1416</v>
      </c>
    </row>
    <row r="22415" spans="1:9" x14ac:dyDescent="0.35">
      <c r="A22415" t="s">
        <v>1257</v>
      </c>
      <c r="B22415" t="s">
        <v>341</v>
      </c>
      <c r="C22415" t="s">
        <v>405</v>
      </c>
      <c r="D22415" t="s">
        <v>1277</v>
      </c>
      <c r="E22415" t="s">
        <v>30</v>
      </c>
      <c r="F22415">
        <v>7248</v>
      </c>
      <c r="G22415">
        <v>6226</v>
      </c>
      <c r="H22415">
        <v>0.85899558498896245</v>
      </c>
      <c r="I22415" t="str">
        <f>VLOOKUP($B22415&amp;$E22415,'Employee List'!$A:$E,5,0)</f>
        <v>E-1416</v>
      </c>
    </row>
    <row r="22416" spans="1:9" x14ac:dyDescent="0.35">
      <c r="A22416" t="s">
        <v>1257</v>
      </c>
      <c r="B22416" t="s">
        <v>341</v>
      </c>
      <c r="C22416" t="s">
        <v>405</v>
      </c>
      <c r="D22416" t="s">
        <v>1277</v>
      </c>
      <c r="E22416" t="s">
        <v>31</v>
      </c>
      <c r="F22416">
        <v>10415</v>
      </c>
      <c r="G22416">
        <v>6817</v>
      </c>
      <c r="H22416">
        <v>0.6545367258761402</v>
      </c>
      <c r="I22416" t="str">
        <f>VLOOKUP($B22416&amp;$E22416,'Employee List'!$A:$E,5,0)</f>
        <v>E-1416</v>
      </c>
    </row>
    <row r="22417" spans="1:9" x14ac:dyDescent="0.35">
      <c r="A22417" t="s">
        <v>1257</v>
      </c>
      <c r="B22417" t="s">
        <v>341</v>
      </c>
      <c r="C22417" t="s">
        <v>405</v>
      </c>
      <c r="D22417" t="s">
        <v>1278</v>
      </c>
      <c r="E22417" t="s">
        <v>29</v>
      </c>
      <c r="F22417">
        <v>6420</v>
      </c>
      <c r="G22417">
        <v>4819</v>
      </c>
      <c r="H22417">
        <v>0.7506230529595016</v>
      </c>
      <c r="I22417" t="str">
        <f>VLOOKUP($B22417&amp;$E22417,'Employee List'!$A:$E,5,0)</f>
        <v>E-1416</v>
      </c>
    </row>
    <row r="22418" spans="1:9" x14ac:dyDescent="0.35">
      <c r="A22418" t="s">
        <v>1257</v>
      </c>
      <c r="B22418" t="s">
        <v>341</v>
      </c>
      <c r="C22418" t="s">
        <v>405</v>
      </c>
      <c r="D22418" t="s">
        <v>1278</v>
      </c>
      <c r="E22418" t="s">
        <v>30</v>
      </c>
      <c r="F22418">
        <v>7824</v>
      </c>
      <c r="G22418">
        <v>9104</v>
      </c>
      <c r="H22418">
        <v>1.1635991820040901</v>
      </c>
      <c r="I22418" t="str">
        <f>VLOOKUP($B22418&amp;$E22418,'Employee List'!$A:$E,5,0)</f>
        <v>E-1416</v>
      </c>
    </row>
    <row r="22419" spans="1:9" x14ac:dyDescent="0.35">
      <c r="A22419" t="s">
        <v>1257</v>
      </c>
      <c r="B22419" t="s">
        <v>341</v>
      </c>
      <c r="C22419" t="s">
        <v>405</v>
      </c>
      <c r="D22419" t="s">
        <v>1278</v>
      </c>
      <c r="E22419" t="s">
        <v>31</v>
      </c>
      <c r="F22419">
        <v>7651</v>
      </c>
      <c r="G22419">
        <v>3369</v>
      </c>
      <c r="H22419">
        <v>0.44033459678473402</v>
      </c>
      <c r="I22419" t="str">
        <f>VLOOKUP($B22419&amp;$E22419,'Employee List'!$A:$E,5,0)</f>
        <v>E-1416</v>
      </c>
    </row>
    <row r="22420" spans="1:9" x14ac:dyDescent="0.35">
      <c r="A22420" t="s">
        <v>1257</v>
      </c>
      <c r="B22420" t="s">
        <v>341</v>
      </c>
      <c r="C22420" t="s">
        <v>405</v>
      </c>
      <c r="D22420" t="s">
        <v>1279</v>
      </c>
      <c r="E22420" t="s">
        <v>29</v>
      </c>
      <c r="F22420">
        <v>2848</v>
      </c>
      <c r="G22420">
        <v>5018</v>
      </c>
      <c r="H22420">
        <v>1.761938202247191</v>
      </c>
      <c r="I22420" t="str">
        <f>VLOOKUP($B22420&amp;$E22420,'Employee List'!$A:$E,5,0)</f>
        <v>E-1416</v>
      </c>
    </row>
    <row r="22421" spans="1:9" x14ac:dyDescent="0.35">
      <c r="A22421" t="s">
        <v>1257</v>
      </c>
      <c r="B22421" t="s">
        <v>341</v>
      </c>
      <c r="C22421" t="s">
        <v>405</v>
      </c>
      <c r="D22421" t="s">
        <v>1279</v>
      </c>
      <c r="E22421" t="s">
        <v>30</v>
      </c>
      <c r="F22421">
        <v>3337</v>
      </c>
      <c r="G22421">
        <v>2610</v>
      </c>
      <c r="H22421">
        <v>0.78213964638897215</v>
      </c>
      <c r="I22421" t="str">
        <f>VLOOKUP($B22421&amp;$E22421,'Employee List'!$A:$E,5,0)</f>
        <v>E-1416</v>
      </c>
    </row>
    <row r="22422" spans="1:9" x14ac:dyDescent="0.35">
      <c r="A22422" t="s">
        <v>1257</v>
      </c>
      <c r="B22422" t="s">
        <v>341</v>
      </c>
      <c r="C22422" t="s">
        <v>405</v>
      </c>
      <c r="D22422" t="s">
        <v>1279</v>
      </c>
      <c r="E22422" t="s">
        <v>31</v>
      </c>
      <c r="F22422">
        <v>3539</v>
      </c>
      <c r="G22422">
        <v>2323</v>
      </c>
      <c r="H22422">
        <v>0.65640011302627865</v>
      </c>
      <c r="I22422" t="str">
        <f>VLOOKUP($B22422&amp;$E22422,'Employee List'!$A:$E,5,0)</f>
        <v>E-1416</v>
      </c>
    </row>
    <row r="22423" spans="1:9" x14ac:dyDescent="0.35">
      <c r="A22423" t="s">
        <v>1257</v>
      </c>
      <c r="B22423" t="s">
        <v>341</v>
      </c>
      <c r="C22423" t="s">
        <v>405</v>
      </c>
      <c r="D22423" t="s">
        <v>1280</v>
      </c>
      <c r="E22423" t="s">
        <v>29</v>
      </c>
      <c r="F22423">
        <v>4974</v>
      </c>
      <c r="G22423">
        <v>3572</v>
      </c>
      <c r="H22423">
        <v>0.71813429835142739</v>
      </c>
      <c r="I22423" t="str">
        <f>VLOOKUP($B22423&amp;$E22423,'Employee List'!$A:$E,5,0)</f>
        <v>E-1416</v>
      </c>
    </row>
    <row r="22424" spans="1:9" x14ac:dyDescent="0.35">
      <c r="A22424" t="s">
        <v>1257</v>
      </c>
      <c r="B22424" t="s">
        <v>341</v>
      </c>
      <c r="C22424" t="s">
        <v>405</v>
      </c>
      <c r="D22424" t="s">
        <v>1280</v>
      </c>
      <c r="E22424" t="s">
        <v>30</v>
      </c>
      <c r="F22424">
        <v>2755</v>
      </c>
      <c r="G22424">
        <v>4325</v>
      </c>
      <c r="H22424">
        <v>1.5698729582577133</v>
      </c>
      <c r="I22424" t="str">
        <f>VLOOKUP($B22424&amp;$E22424,'Employee List'!$A:$E,5,0)</f>
        <v>E-1416</v>
      </c>
    </row>
    <row r="22425" spans="1:9" x14ac:dyDescent="0.35">
      <c r="A22425" t="s">
        <v>1257</v>
      </c>
      <c r="B22425" t="s">
        <v>341</v>
      </c>
      <c r="C22425" t="s">
        <v>405</v>
      </c>
      <c r="D22425" t="s">
        <v>1280</v>
      </c>
      <c r="E22425" t="s">
        <v>31</v>
      </c>
      <c r="F22425">
        <v>2782</v>
      </c>
      <c r="G22425">
        <v>3122</v>
      </c>
      <c r="H22425">
        <v>1.1222142343637671</v>
      </c>
      <c r="I22425" t="str">
        <f>VLOOKUP($B22425&amp;$E22425,'Employee List'!$A:$E,5,0)</f>
        <v>E-1416</v>
      </c>
    </row>
    <row r="22426" spans="1:9" x14ac:dyDescent="0.35">
      <c r="A22426" t="s">
        <v>1257</v>
      </c>
      <c r="B22426" t="s">
        <v>341</v>
      </c>
      <c r="C22426" t="s">
        <v>405</v>
      </c>
      <c r="D22426" t="s">
        <v>1262</v>
      </c>
      <c r="E22426" t="s">
        <v>29</v>
      </c>
      <c r="F22426">
        <v>15642</v>
      </c>
      <c r="G22426">
        <v>18302</v>
      </c>
      <c r="H22426">
        <v>1.1700549801815625</v>
      </c>
      <c r="I22426" t="str">
        <f>VLOOKUP($B22426&amp;$E22426,'Employee List'!$A:$E,5,0)</f>
        <v>E-1416</v>
      </c>
    </row>
    <row r="22427" spans="1:9" x14ac:dyDescent="0.35">
      <c r="A22427" t="s">
        <v>1257</v>
      </c>
      <c r="B22427" t="s">
        <v>341</v>
      </c>
      <c r="C22427" t="s">
        <v>405</v>
      </c>
      <c r="D22427" t="s">
        <v>1262</v>
      </c>
      <c r="E22427" t="s">
        <v>30</v>
      </c>
      <c r="F22427">
        <v>14862</v>
      </c>
      <c r="G22427">
        <v>15373</v>
      </c>
      <c r="H22427">
        <v>1.0343829901762884</v>
      </c>
      <c r="I22427" t="str">
        <f>VLOOKUP($B22427&amp;$E22427,'Employee List'!$A:$E,5,0)</f>
        <v>E-1416</v>
      </c>
    </row>
    <row r="22428" spans="1:9" x14ac:dyDescent="0.35">
      <c r="A22428" t="s">
        <v>1257</v>
      </c>
      <c r="B22428" t="s">
        <v>341</v>
      </c>
      <c r="C22428" t="s">
        <v>405</v>
      </c>
      <c r="D22428" t="s">
        <v>1262</v>
      </c>
      <c r="E22428" t="s">
        <v>31</v>
      </c>
      <c r="F22428">
        <v>15919</v>
      </c>
      <c r="G22428">
        <v>15299</v>
      </c>
      <c r="H22428">
        <v>0.96105282995163011</v>
      </c>
      <c r="I22428" t="str">
        <f>VLOOKUP($B22428&amp;$E22428,'Employee List'!$A:$E,5,0)</f>
        <v>E-1416</v>
      </c>
    </row>
    <row r="22429" spans="1:9" x14ac:dyDescent="0.35">
      <c r="A22429" t="s">
        <v>1257</v>
      </c>
      <c r="B22429" t="s">
        <v>341</v>
      </c>
      <c r="C22429" t="s">
        <v>405</v>
      </c>
      <c r="D22429" t="s">
        <v>1282</v>
      </c>
      <c r="E22429" t="s">
        <v>30</v>
      </c>
      <c r="F22429">
        <v>7605</v>
      </c>
      <c r="G22429">
        <v>3056</v>
      </c>
      <c r="H22429">
        <v>0.40184089414858648</v>
      </c>
      <c r="I22429" t="str">
        <f>VLOOKUP($B22429&amp;$E22429,'Employee List'!$A:$E,5,0)</f>
        <v>E-1416</v>
      </c>
    </row>
    <row r="22430" spans="1:9" x14ac:dyDescent="0.35">
      <c r="A22430" t="s">
        <v>1257</v>
      </c>
      <c r="B22430" t="s">
        <v>341</v>
      </c>
      <c r="C22430" t="s">
        <v>405</v>
      </c>
      <c r="D22430" t="s">
        <v>1282</v>
      </c>
      <c r="E22430" t="s">
        <v>31</v>
      </c>
      <c r="F22430">
        <v>5503</v>
      </c>
      <c r="G22430">
        <v>1105</v>
      </c>
      <c r="H22430">
        <v>0.20079956387425041</v>
      </c>
      <c r="I22430" t="str">
        <f>VLOOKUP($B22430&amp;$E22430,'Employee List'!$A:$E,5,0)</f>
        <v>E-1416</v>
      </c>
    </row>
    <row r="22431" spans="1:9" x14ac:dyDescent="0.35">
      <c r="A22431" t="s">
        <v>1257</v>
      </c>
      <c r="B22431" t="s">
        <v>341</v>
      </c>
      <c r="C22431" t="s">
        <v>405</v>
      </c>
      <c r="D22431" t="s">
        <v>1281</v>
      </c>
      <c r="E22431" t="s">
        <v>29</v>
      </c>
      <c r="F22431">
        <v>2816</v>
      </c>
      <c r="G22431">
        <v>4406</v>
      </c>
      <c r="H22431">
        <v>1.5646306818181819</v>
      </c>
      <c r="I22431" t="str">
        <f>VLOOKUP($B22431&amp;$E22431,'Employee List'!$A:$E,5,0)</f>
        <v>E-1416</v>
      </c>
    </row>
    <row r="22432" spans="1:9" x14ac:dyDescent="0.35">
      <c r="A22432" t="s">
        <v>1257</v>
      </c>
      <c r="B22432" t="s">
        <v>341</v>
      </c>
      <c r="C22432" t="s">
        <v>405</v>
      </c>
      <c r="D22432" t="s">
        <v>1281</v>
      </c>
      <c r="E22432" t="s">
        <v>30</v>
      </c>
      <c r="F22432">
        <v>3761</v>
      </c>
      <c r="G22432">
        <v>2483</v>
      </c>
      <c r="H22432">
        <v>0.66019675618186657</v>
      </c>
      <c r="I22432" t="str">
        <f>VLOOKUP($B22432&amp;$E22432,'Employee List'!$A:$E,5,0)</f>
        <v>E-1416</v>
      </c>
    </row>
    <row r="22433" spans="1:9" x14ac:dyDescent="0.35">
      <c r="A22433" t="s">
        <v>1257</v>
      </c>
      <c r="B22433" t="s">
        <v>341</v>
      </c>
      <c r="C22433" t="s">
        <v>405</v>
      </c>
      <c r="D22433" t="s">
        <v>1281</v>
      </c>
      <c r="E22433" t="s">
        <v>31</v>
      </c>
      <c r="F22433">
        <v>1888</v>
      </c>
      <c r="G22433">
        <v>6383</v>
      </c>
      <c r="H22433">
        <v>3.3808262711864407</v>
      </c>
      <c r="I22433" t="str">
        <f>VLOOKUP($B22433&amp;$E22433,'Employee List'!$A:$E,5,0)</f>
        <v>E-1416</v>
      </c>
    </row>
    <row r="22434" spans="1:9" x14ac:dyDescent="0.35">
      <c r="A22434" t="s">
        <v>1257</v>
      </c>
      <c r="B22434" t="s">
        <v>342</v>
      </c>
      <c r="C22434" t="s">
        <v>406</v>
      </c>
      <c r="D22434" t="s">
        <v>1274</v>
      </c>
      <c r="E22434" t="s">
        <v>29</v>
      </c>
      <c r="F22434">
        <v>17640</v>
      </c>
      <c r="G22434">
        <v>21704</v>
      </c>
      <c r="H22434">
        <v>1.2303854875283446</v>
      </c>
      <c r="I22434" t="str">
        <f>VLOOKUP($B22434&amp;$E22434,'Employee List'!$A:$E,5,0)</f>
        <v>E-1417</v>
      </c>
    </row>
    <row r="22435" spans="1:9" x14ac:dyDescent="0.35">
      <c r="A22435" t="s">
        <v>1257</v>
      </c>
      <c r="B22435" t="s">
        <v>342</v>
      </c>
      <c r="C22435" t="s">
        <v>406</v>
      </c>
      <c r="D22435" t="s">
        <v>1274</v>
      </c>
      <c r="E22435" t="s">
        <v>30</v>
      </c>
      <c r="F22435">
        <v>15100</v>
      </c>
      <c r="G22435">
        <v>20847</v>
      </c>
      <c r="H22435">
        <v>1.3805960264900663</v>
      </c>
      <c r="I22435" t="str">
        <f>VLOOKUP($B22435&amp;$E22435,'Employee List'!$A:$E,5,0)</f>
        <v>E-1417</v>
      </c>
    </row>
    <row r="22436" spans="1:9" x14ac:dyDescent="0.35">
      <c r="A22436" t="s">
        <v>1257</v>
      </c>
      <c r="B22436" t="s">
        <v>342</v>
      </c>
      <c r="C22436" t="s">
        <v>406</v>
      </c>
      <c r="D22436" t="s">
        <v>1274</v>
      </c>
      <c r="E22436" t="s">
        <v>31</v>
      </c>
      <c r="F22436">
        <v>17261</v>
      </c>
      <c r="G22436">
        <v>19526</v>
      </c>
      <c r="H22436">
        <v>1.1312206708765424</v>
      </c>
      <c r="I22436" t="str">
        <f>VLOOKUP($B22436&amp;$E22436,'Employee List'!$A:$E,5,0)</f>
        <v>E-1417</v>
      </c>
    </row>
    <row r="22437" spans="1:9" x14ac:dyDescent="0.35">
      <c r="A22437" t="s">
        <v>1257</v>
      </c>
      <c r="B22437" t="s">
        <v>342</v>
      </c>
      <c r="C22437" t="s">
        <v>406</v>
      </c>
      <c r="D22437" t="s">
        <v>1263</v>
      </c>
      <c r="E22437" t="s">
        <v>29</v>
      </c>
      <c r="F22437">
        <v>105269</v>
      </c>
      <c r="G22437">
        <v>61915</v>
      </c>
      <c r="H22437">
        <v>0.5881598571279294</v>
      </c>
      <c r="I22437" t="str">
        <f>VLOOKUP($B22437&amp;$E22437,'Employee List'!$A:$E,5,0)</f>
        <v>E-1417</v>
      </c>
    </row>
    <row r="22438" spans="1:9" x14ac:dyDescent="0.35">
      <c r="A22438" t="s">
        <v>1257</v>
      </c>
      <c r="B22438" t="s">
        <v>342</v>
      </c>
      <c r="C22438" t="s">
        <v>406</v>
      </c>
      <c r="D22438" t="s">
        <v>1263</v>
      </c>
      <c r="E22438" t="s">
        <v>30</v>
      </c>
      <c r="F22438">
        <v>106279</v>
      </c>
      <c r="G22438">
        <v>60586</v>
      </c>
      <c r="H22438">
        <v>0.57006558209994451</v>
      </c>
      <c r="I22438" t="str">
        <f>VLOOKUP($B22438&amp;$E22438,'Employee List'!$A:$E,5,0)</f>
        <v>E-1417</v>
      </c>
    </row>
    <row r="22439" spans="1:9" x14ac:dyDescent="0.35">
      <c r="A22439" t="s">
        <v>1257</v>
      </c>
      <c r="B22439" t="s">
        <v>342</v>
      </c>
      <c r="C22439" t="s">
        <v>406</v>
      </c>
      <c r="D22439" t="s">
        <v>1263</v>
      </c>
      <c r="E22439" t="s">
        <v>31</v>
      </c>
      <c r="F22439">
        <v>105843</v>
      </c>
      <c r="G22439">
        <v>127054</v>
      </c>
      <c r="H22439">
        <v>1.2004005933316326</v>
      </c>
      <c r="I22439" t="str">
        <f>VLOOKUP($B22439&amp;$E22439,'Employee List'!$A:$E,5,0)</f>
        <v>E-1417</v>
      </c>
    </row>
    <row r="22440" spans="1:9" x14ac:dyDescent="0.35">
      <c r="A22440" t="s">
        <v>1257</v>
      </c>
      <c r="B22440" t="s">
        <v>342</v>
      </c>
      <c r="C22440" t="s">
        <v>406</v>
      </c>
      <c r="D22440" t="s">
        <v>1264</v>
      </c>
      <c r="E22440" t="s">
        <v>29</v>
      </c>
      <c r="F22440">
        <v>77749</v>
      </c>
      <c r="G22440">
        <v>95187</v>
      </c>
      <c r="H22440">
        <v>1.2242858429047319</v>
      </c>
      <c r="I22440" t="str">
        <f>VLOOKUP($B22440&amp;$E22440,'Employee List'!$A:$E,5,0)</f>
        <v>E-1417</v>
      </c>
    </row>
    <row r="22441" spans="1:9" x14ac:dyDescent="0.35">
      <c r="A22441" t="s">
        <v>1257</v>
      </c>
      <c r="B22441" t="s">
        <v>342</v>
      </c>
      <c r="C22441" t="s">
        <v>406</v>
      </c>
      <c r="D22441" t="s">
        <v>1264</v>
      </c>
      <c r="E22441" t="s">
        <v>30</v>
      </c>
      <c r="F22441">
        <v>74798</v>
      </c>
      <c r="G22441">
        <v>99702</v>
      </c>
      <c r="H22441">
        <v>1.3329500788791144</v>
      </c>
      <c r="I22441" t="str">
        <f>VLOOKUP($B22441&amp;$E22441,'Employee List'!$A:$E,5,0)</f>
        <v>E-1417</v>
      </c>
    </row>
    <row r="22442" spans="1:9" x14ac:dyDescent="0.35">
      <c r="A22442" t="s">
        <v>1257</v>
      </c>
      <c r="B22442" t="s">
        <v>342</v>
      </c>
      <c r="C22442" t="s">
        <v>406</v>
      </c>
      <c r="D22442" t="s">
        <v>1264</v>
      </c>
      <c r="E22442" t="s">
        <v>31</v>
      </c>
      <c r="F22442">
        <v>75341</v>
      </c>
      <c r="G22442">
        <v>59430</v>
      </c>
      <c r="H22442">
        <v>0.78881352782681413</v>
      </c>
      <c r="I22442" t="str">
        <f>VLOOKUP($B22442&amp;$E22442,'Employee List'!$A:$E,5,0)</f>
        <v>E-1417</v>
      </c>
    </row>
    <row r="22443" spans="1:9" x14ac:dyDescent="0.35">
      <c r="A22443" t="s">
        <v>1257</v>
      </c>
      <c r="B22443" t="s">
        <v>342</v>
      </c>
      <c r="C22443" t="s">
        <v>406</v>
      </c>
      <c r="D22443" t="s">
        <v>1265</v>
      </c>
      <c r="E22443" t="s">
        <v>29</v>
      </c>
      <c r="F22443">
        <v>1341</v>
      </c>
      <c r="G22443">
        <v>5496</v>
      </c>
      <c r="H22443">
        <v>4.0984340044742726</v>
      </c>
      <c r="I22443" t="str">
        <f>VLOOKUP($B22443&amp;$E22443,'Employee List'!$A:$E,5,0)</f>
        <v>E-1417</v>
      </c>
    </row>
    <row r="22444" spans="1:9" x14ac:dyDescent="0.35">
      <c r="A22444" t="s">
        <v>1257</v>
      </c>
      <c r="B22444" t="s">
        <v>342</v>
      </c>
      <c r="C22444" t="s">
        <v>406</v>
      </c>
      <c r="D22444" t="s">
        <v>1265</v>
      </c>
      <c r="E22444" t="s">
        <v>30</v>
      </c>
      <c r="F22444">
        <v>2370</v>
      </c>
      <c r="G22444">
        <v>5940</v>
      </c>
      <c r="H22444">
        <v>2.5063291139240507</v>
      </c>
      <c r="I22444" t="str">
        <f>VLOOKUP($B22444&amp;$E22444,'Employee List'!$A:$E,5,0)</f>
        <v>E-1417</v>
      </c>
    </row>
    <row r="22445" spans="1:9" x14ac:dyDescent="0.35">
      <c r="A22445" t="s">
        <v>1257</v>
      </c>
      <c r="B22445" t="s">
        <v>342</v>
      </c>
      <c r="C22445" t="s">
        <v>406</v>
      </c>
      <c r="D22445" t="s">
        <v>1265</v>
      </c>
      <c r="E22445" t="s">
        <v>31</v>
      </c>
      <c r="F22445">
        <v>3506</v>
      </c>
      <c r="G22445">
        <v>2282</v>
      </c>
      <c r="H22445">
        <v>0.65088419851682833</v>
      </c>
      <c r="I22445" t="str">
        <f>VLOOKUP($B22445&amp;$E22445,'Employee List'!$A:$E,5,0)</f>
        <v>E-1417</v>
      </c>
    </row>
    <row r="22446" spans="1:9" x14ac:dyDescent="0.35">
      <c r="A22446" t="s">
        <v>1257</v>
      </c>
      <c r="B22446" t="s">
        <v>342</v>
      </c>
      <c r="C22446" t="s">
        <v>406</v>
      </c>
      <c r="D22446" t="s">
        <v>1260</v>
      </c>
      <c r="E22446" t="s">
        <v>29</v>
      </c>
      <c r="F22446">
        <v>87724</v>
      </c>
      <c r="G22446">
        <v>144315</v>
      </c>
      <c r="H22446">
        <v>1.6451028224887145</v>
      </c>
      <c r="I22446" t="str">
        <f>VLOOKUP($B22446&amp;$E22446,'Employee List'!$A:$E,5,0)</f>
        <v>E-1417</v>
      </c>
    </row>
    <row r="22447" spans="1:9" x14ac:dyDescent="0.35">
      <c r="A22447" t="s">
        <v>1257</v>
      </c>
      <c r="B22447" t="s">
        <v>342</v>
      </c>
      <c r="C22447" t="s">
        <v>406</v>
      </c>
      <c r="D22447" t="s">
        <v>1260</v>
      </c>
      <c r="E22447" t="s">
        <v>30</v>
      </c>
      <c r="F22447">
        <v>89993</v>
      </c>
      <c r="G22447">
        <v>101340</v>
      </c>
      <c r="H22447">
        <v>1.1260875845899125</v>
      </c>
      <c r="I22447" t="str">
        <f>VLOOKUP($B22447&amp;$E22447,'Employee List'!$A:$E,5,0)</f>
        <v>E-1417</v>
      </c>
    </row>
    <row r="22448" spans="1:9" x14ac:dyDescent="0.35">
      <c r="A22448" t="s">
        <v>1257</v>
      </c>
      <c r="B22448" t="s">
        <v>342</v>
      </c>
      <c r="C22448" t="s">
        <v>406</v>
      </c>
      <c r="D22448" t="s">
        <v>1260</v>
      </c>
      <c r="E22448" t="s">
        <v>31</v>
      </c>
      <c r="F22448">
        <v>100944</v>
      </c>
      <c r="G22448">
        <v>119125</v>
      </c>
      <c r="H22448">
        <v>1.18010976382945</v>
      </c>
      <c r="I22448" t="str">
        <f>VLOOKUP($B22448&amp;$E22448,'Employee List'!$A:$E,5,0)</f>
        <v>E-1417</v>
      </c>
    </row>
    <row r="22449" spans="1:9" x14ac:dyDescent="0.35">
      <c r="A22449" t="s">
        <v>1257</v>
      </c>
      <c r="B22449" t="s">
        <v>342</v>
      </c>
      <c r="C22449" t="s">
        <v>406</v>
      </c>
      <c r="D22449" t="s">
        <v>1261</v>
      </c>
      <c r="E22449" t="s">
        <v>29</v>
      </c>
      <c r="F22449">
        <v>131688</v>
      </c>
      <c r="G22449">
        <v>132202</v>
      </c>
      <c r="H22449">
        <v>1.0039031650568009</v>
      </c>
      <c r="I22449" t="str">
        <f>VLOOKUP($B22449&amp;$E22449,'Employee List'!$A:$E,5,0)</f>
        <v>E-1417</v>
      </c>
    </row>
    <row r="22450" spans="1:9" x14ac:dyDescent="0.35">
      <c r="A22450" t="s">
        <v>1257</v>
      </c>
      <c r="B22450" t="s">
        <v>342</v>
      </c>
      <c r="C22450" t="s">
        <v>406</v>
      </c>
      <c r="D22450" t="s">
        <v>1261</v>
      </c>
      <c r="E22450" t="s">
        <v>30</v>
      </c>
      <c r="F22450">
        <v>134795</v>
      </c>
      <c r="G22450">
        <v>111826</v>
      </c>
      <c r="H22450">
        <v>0.82960050446975031</v>
      </c>
      <c r="I22450" t="str">
        <f>VLOOKUP($B22450&amp;$E22450,'Employee List'!$A:$E,5,0)</f>
        <v>E-1417</v>
      </c>
    </row>
    <row r="22451" spans="1:9" x14ac:dyDescent="0.35">
      <c r="A22451" t="s">
        <v>1257</v>
      </c>
      <c r="B22451" t="s">
        <v>342</v>
      </c>
      <c r="C22451" t="s">
        <v>406</v>
      </c>
      <c r="D22451" t="s">
        <v>1261</v>
      </c>
      <c r="E22451" t="s">
        <v>31</v>
      </c>
      <c r="F22451">
        <v>137293</v>
      </c>
      <c r="G22451">
        <v>138166</v>
      </c>
      <c r="H22451">
        <v>1.0063586635880926</v>
      </c>
      <c r="I22451" t="str">
        <f>VLOOKUP($B22451&amp;$E22451,'Employee List'!$A:$E,5,0)</f>
        <v>E-1417</v>
      </c>
    </row>
    <row r="22452" spans="1:9" x14ac:dyDescent="0.35">
      <c r="A22452" t="s">
        <v>1257</v>
      </c>
      <c r="B22452" t="s">
        <v>342</v>
      </c>
      <c r="C22452" t="s">
        <v>406</v>
      </c>
      <c r="D22452" t="s">
        <v>1266</v>
      </c>
      <c r="E22452" t="s">
        <v>29</v>
      </c>
      <c r="F22452">
        <v>25905</v>
      </c>
      <c r="G22452">
        <v>34076</v>
      </c>
      <c r="H22452">
        <v>1.3154217332561282</v>
      </c>
      <c r="I22452" t="str">
        <f>VLOOKUP($B22452&amp;$E22452,'Employee List'!$A:$E,5,0)</f>
        <v>E-1417</v>
      </c>
    </row>
    <row r="22453" spans="1:9" x14ac:dyDescent="0.35">
      <c r="A22453" t="s">
        <v>1257</v>
      </c>
      <c r="B22453" t="s">
        <v>342</v>
      </c>
      <c r="C22453" t="s">
        <v>406</v>
      </c>
      <c r="D22453" t="s">
        <v>1266</v>
      </c>
      <c r="E22453" t="s">
        <v>30</v>
      </c>
      <c r="F22453">
        <v>23341</v>
      </c>
      <c r="G22453">
        <v>31979</v>
      </c>
      <c r="H22453">
        <v>1.3700784028105051</v>
      </c>
      <c r="I22453" t="str">
        <f>VLOOKUP($B22453&amp;$E22453,'Employee List'!$A:$E,5,0)</f>
        <v>E-1417</v>
      </c>
    </row>
    <row r="22454" spans="1:9" x14ac:dyDescent="0.35">
      <c r="A22454" t="s">
        <v>1257</v>
      </c>
      <c r="B22454" t="s">
        <v>342</v>
      </c>
      <c r="C22454" t="s">
        <v>406</v>
      </c>
      <c r="D22454" t="s">
        <v>1266</v>
      </c>
      <c r="E22454" t="s">
        <v>31</v>
      </c>
      <c r="F22454">
        <v>27089</v>
      </c>
      <c r="G22454">
        <v>40060</v>
      </c>
      <c r="H22454">
        <v>1.4788290449998154</v>
      </c>
      <c r="I22454" t="str">
        <f>VLOOKUP($B22454&amp;$E22454,'Employee List'!$A:$E,5,0)</f>
        <v>E-1417</v>
      </c>
    </row>
    <row r="22455" spans="1:9" x14ac:dyDescent="0.35">
      <c r="A22455" t="s">
        <v>1257</v>
      </c>
      <c r="B22455" t="s">
        <v>342</v>
      </c>
      <c r="C22455" t="s">
        <v>406</v>
      </c>
      <c r="D22455" t="s">
        <v>1267</v>
      </c>
      <c r="E22455" t="s">
        <v>29</v>
      </c>
      <c r="F22455">
        <v>34958</v>
      </c>
      <c r="G22455">
        <v>34951</v>
      </c>
      <c r="H22455">
        <v>0.99979975971165402</v>
      </c>
      <c r="I22455" t="str">
        <f>VLOOKUP($B22455&amp;$E22455,'Employee List'!$A:$E,5,0)</f>
        <v>E-1417</v>
      </c>
    </row>
    <row r="22456" spans="1:9" x14ac:dyDescent="0.35">
      <c r="A22456" t="s">
        <v>1257</v>
      </c>
      <c r="B22456" t="s">
        <v>342</v>
      </c>
      <c r="C22456" t="s">
        <v>406</v>
      </c>
      <c r="D22456" t="s">
        <v>1267</v>
      </c>
      <c r="E22456" t="s">
        <v>30</v>
      </c>
      <c r="F22456">
        <v>34996</v>
      </c>
      <c r="G22456">
        <v>35363</v>
      </c>
      <c r="H22456">
        <v>1.0104869127900331</v>
      </c>
      <c r="I22456" t="str">
        <f>VLOOKUP($B22456&amp;$E22456,'Employee List'!$A:$E,5,0)</f>
        <v>E-1417</v>
      </c>
    </row>
    <row r="22457" spans="1:9" x14ac:dyDescent="0.35">
      <c r="A22457" t="s">
        <v>1257</v>
      </c>
      <c r="B22457" t="s">
        <v>342</v>
      </c>
      <c r="C22457" t="s">
        <v>406</v>
      </c>
      <c r="D22457" t="s">
        <v>1267</v>
      </c>
      <c r="E22457" t="s">
        <v>31</v>
      </c>
      <c r="F22457">
        <v>37186</v>
      </c>
      <c r="G22457">
        <v>40134</v>
      </c>
      <c r="H22457">
        <v>1.079277147313505</v>
      </c>
      <c r="I22457" t="str">
        <f>VLOOKUP($B22457&amp;$E22457,'Employee List'!$A:$E,5,0)</f>
        <v>E-1417</v>
      </c>
    </row>
    <row r="22458" spans="1:9" x14ac:dyDescent="0.35">
      <c r="A22458" t="s">
        <v>1257</v>
      </c>
      <c r="B22458" t="s">
        <v>342</v>
      </c>
      <c r="C22458" t="s">
        <v>406</v>
      </c>
      <c r="D22458" t="s">
        <v>1268</v>
      </c>
      <c r="E22458" t="s">
        <v>29</v>
      </c>
      <c r="F22458">
        <v>14167</v>
      </c>
      <c r="G22458">
        <v>8180</v>
      </c>
      <c r="H22458">
        <v>0.57739817886637956</v>
      </c>
      <c r="I22458" t="str">
        <f>VLOOKUP($B22458&amp;$E22458,'Employee List'!$A:$E,5,0)</f>
        <v>E-1417</v>
      </c>
    </row>
    <row r="22459" spans="1:9" x14ac:dyDescent="0.35">
      <c r="A22459" t="s">
        <v>1257</v>
      </c>
      <c r="B22459" t="s">
        <v>342</v>
      </c>
      <c r="C22459" t="s">
        <v>406</v>
      </c>
      <c r="D22459" t="s">
        <v>1268</v>
      </c>
      <c r="E22459" t="s">
        <v>30</v>
      </c>
      <c r="F22459">
        <v>11071</v>
      </c>
      <c r="G22459">
        <v>10328</v>
      </c>
      <c r="H22459">
        <v>0.93288772468611691</v>
      </c>
      <c r="I22459" t="str">
        <f>VLOOKUP($B22459&amp;$E22459,'Employee List'!$A:$E,5,0)</f>
        <v>E-1417</v>
      </c>
    </row>
    <row r="22460" spans="1:9" x14ac:dyDescent="0.35">
      <c r="A22460" t="s">
        <v>1257</v>
      </c>
      <c r="B22460" t="s">
        <v>342</v>
      </c>
      <c r="C22460" t="s">
        <v>406</v>
      </c>
      <c r="D22460" t="s">
        <v>1268</v>
      </c>
      <c r="E22460" t="s">
        <v>31</v>
      </c>
      <c r="F22460">
        <v>11424</v>
      </c>
      <c r="G22460">
        <v>5750</v>
      </c>
      <c r="H22460">
        <v>0.50332633053221287</v>
      </c>
      <c r="I22460" t="str">
        <f>VLOOKUP($B22460&amp;$E22460,'Employee List'!$A:$E,5,0)</f>
        <v>E-1417</v>
      </c>
    </row>
    <row r="22461" spans="1:9" x14ac:dyDescent="0.35">
      <c r="A22461" t="s">
        <v>1257</v>
      </c>
      <c r="B22461" t="s">
        <v>342</v>
      </c>
      <c r="C22461" t="s">
        <v>406</v>
      </c>
      <c r="D22461" t="s">
        <v>1269</v>
      </c>
      <c r="E22461" t="s">
        <v>29</v>
      </c>
      <c r="F22461">
        <v>4336</v>
      </c>
      <c r="G22461">
        <v>2028</v>
      </c>
      <c r="H22461">
        <v>0.46771217712177121</v>
      </c>
      <c r="I22461" t="str">
        <f>VLOOKUP($B22461&amp;$E22461,'Employee List'!$A:$E,5,0)</f>
        <v>E-1417</v>
      </c>
    </row>
    <row r="22462" spans="1:9" x14ac:dyDescent="0.35">
      <c r="A22462" t="s">
        <v>1257</v>
      </c>
      <c r="B22462" t="s">
        <v>342</v>
      </c>
      <c r="C22462" t="s">
        <v>406</v>
      </c>
      <c r="D22462" t="s">
        <v>1269</v>
      </c>
      <c r="E22462" t="s">
        <v>30</v>
      </c>
      <c r="F22462">
        <v>5966</v>
      </c>
      <c r="G22462">
        <v>3244</v>
      </c>
      <c r="H22462">
        <v>0.54374790479383173</v>
      </c>
      <c r="I22462" t="str">
        <f>VLOOKUP($B22462&amp;$E22462,'Employee List'!$A:$E,5,0)</f>
        <v>E-1417</v>
      </c>
    </row>
    <row r="22463" spans="1:9" x14ac:dyDescent="0.35">
      <c r="A22463" t="s">
        <v>1257</v>
      </c>
      <c r="B22463" t="s">
        <v>342</v>
      </c>
      <c r="C22463" t="s">
        <v>406</v>
      </c>
      <c r="D22463" t="s">
        <v>1269</v>
      </c>
      <c r="E22463" t="s">
        <v>31</v>
      </c>
      <c r="F22463">
        <v>6223</v>
      </c>
      <c r="G22463">
        <v>6216</v>
      </c>
      <c r="H22463">
        <v>0.99887514060742411</v>
      </c>
      <c r="I22463" t="str">
        <f>VLOOKUP($B22463&amp;$E22463,'Employee List'!$A:$E,5,0)</f>
        <v>E-1417</v>
      </c>
    </row>
    <row r="22464" spans="1:9" x14ac:dyDescent="0.35">
      <c r="A22464" t="s">
        <v>1257</v>
      </c>
      <c r="B22464" t="s">
        <v>342</v>
      </c>
      <c r="C22464" t="s">
        <v>406</v>
      </c>
      <c r="D22464" t="s">
        <v>1270</v>
      </c>
      <c r="E22464" t="s">
        <v>29</v>
      </c>
      <c r="F22464">
        <v>5368</v>
      </c>
      <c r="G22464">
        <v>6024</v>
      </c>
      <c r="H22464">
        <v>1.1222056631892698</v>
      </c>
      <c r="I22464" t="str">
        <f>VLOOKUP($B22464&amp;$E22464,'Employee List'!$A:$E,5,0)</f>
        <v>E-1417</v>
      </c>
    </row>
    <row r="22465" spans="1:9" x14ac:dyDescent="0.35">
      <c r="A22465" t="s">
        <v>1257</v>
      </c>
      <c r="B22465" t="s">
        <v>342</v>
      </c>
      <c r="C22465" t="s">
        <v>406</v>
      </c>
      <c r="D22465" t="s">
        <v>1270</v>
      </c>
      <c r="E22465" t="s">
        <v>30</v>
      </c>
      <c r="F22465">
        <v>4879</v>
      </c>
      <c r="G22465">
        <v>4763</v>
      </c>
      <c r="H22465">
        <v>0.9762246361959418</v>
      </c>
      <c r="I22465" t="str">
        <f>VLOOKUP($B22465&amp;$E22465,'Employee List'!$A:$E,5,0)</f>
        <v>E-1417</v>
      </c>
    </row>
    <row r="22466" spans="1:9" x14ac:dyDescent="0.35">
      <c r="A22466" t="s">
        <v>1257</v>
      </c>
      <c r="B22466" t="s">
        <v>342</v>
      </c>
      <c r="C22466" t="s">
        <v>406</v>
      </c>
      <c r="D22466" t="s">
        <v>1270</v>
      </c>
      <c r="E22466" t="s">
        <v>31</v>
      </c>
      <c r="F22466">
        <v>4349</v>
      </c>
      <c r="G22466">
        <v>5644</v>
      </c>
      <c r="H22466">
        <v>1.2977696022074039</v>
      </c>
      <c r="I22466" t="str">
        <f>VLOOKUP($B22466&amp;$E22466,'Employee List'!$A:$E,5,0)</f>
        <v>E-1417</v>
      </c>
    </row>
    <row r="22467" spans="1:9" x14ac:dyDescent="0.35">
      <c r="A22467" t="s">
        <v>1257</v>
      </c>
      <c r="B22467" t="s">
        <v>342</v>
      </c>
      <c r="C22467" t="s">
        <v>406</v>
      </c>
      <c r="D22467" t="s">
        <v>1271</v>
      </c>
      <c r="E22467" t="s">
        <v>29</v>
      </c>
      <c r="F22467">
        <v>13855</v>
      </c>
      <c r="G22467">
        <v>16011</v>
      </c>
      <c r="H22467">
        <v>1.1556116925297726</v>
      </c>
      <c r="I22467" t="str">
        <f>VLOOKUP($B22467&amp;$E22467,'Employee List'!$A:$E,5,0)</f>
        <v>E-1417</v>
      </c>
    </row>
    <row r="22468" spans="1:9" x14ac:dyDescent="0.35">
      <c r="A22468" t="s">
        <v>1257</v>
      </c>
      <c r="B22468" t="s">
        <v>342</v>
      </c>
      <c r="C22468" t="s">
        <v>406</v>
      </c>
      <c r="D22468" t="s">
        <v>1271</v>
      </c>
      <c r="E22468" t="s">
        <v>30</v>
      </c>
      <c r="F22468">
        <v>14145</v>
      </c>
      <c r="G22468">
        <v>17683</v>
      </c>
      <c r="H22468">
        <v>1.2501237186284906</v>
      </c>
      <c r="I22468" t="str">
        <f>VLOOKUP($B22468&amp;$E22468,'Employee List'!$A:$E,5,0)</f>
        <v>E-1417</v>
      </c>
    </row>
    <row r="22469" spans="1:9" x14ac:dyDescent="0.35">
      <c r="A22469" t="s">
        <v>1257</v>
      </c>
      <c r="B22469" t="s">
        <v>342</v>
      </c>
      <c r="C22469" t="s">
        <v>406</v>
      </c>
      <c r="D22469" t="s">
        <v>1271</v>
      </c>
      <c r="E22469" t="s">
        <v>31</v>
      </c>
      <c r="F22469">
        <v>12615</v>
      </c>
      <c r="G22469">
        <v>11991</v>
      </c>
      <c r="H22469">
        <v>0.95053507728894171</v>
      </c>
      <c r="I22469" t="str">
        <f>VLOOKUP($B22469&amp;$E22469,'Employee List'!$A:$E,5,0)</f>
        <v>E-1417</v>
      </c>
    </row>
    <row r="22470" spans="1:9" x14ac:dyDescent="0.35">
      <c r="A22470" t="s">
        <v>1257</v>
      </c>
      <c r="B22470" t="s">
        <v>342</v>
      </c>
      <c r="C22470" t="s">
        <v>406</v>
      </c>
      <c r="D22470" t="s">
        <v>1258</v>
      </c>
      <c r="E22470" t="s">
        <v>29</v>
      </c>
      <c r="F22470">
        <v>126065</v>
      </c>
      <c r="G22470">
        <v>156767</v>
      </c>
      <c r="H22470">
        <v>1.2435410304208148</v>
      </c>
      <c r="I22470" t="str">
        <f>VLOOKUP($B22470&amp;$E22470,'Employee List'!$A:$E,5,0)</f>
        <v>E-1417</v>
      </c>
    </row>
    <row r="22471" spans="1:9" x14ac:dyDescent="0.35">
      <c r="A22471" t="s">
        <v>1257</v>
      </c>
      <c r="B22471" t="s">
        <v>342</v>
      </c>
      <c r="C22471" t="s">
        <v>406</v>
      </c>
      <c r="D22471" t="s">
        <v>1258</v>
      </c>
      <c r="E22471" t="s">
        <v>30</v>
      </c>
      <c r="F22471">
        <v>121816</v>
      </c>
      <c r="G22471">
        <v>174989</v>
      </c>
      <c r="H22471">
        <v>1.4365025940763119</v>
      </c>
      <c r="I22471" t="str">
        <f>VLOOKUP($B22471&amp;$E22471,'Employee List'!$A:$E,5,0)</f>
        <v>E-1417</v>
      </c>
    </row>
    <row r="22472" spans="1:9" x14ac:dyDescent="0.35">
      <c r="A22472" t="s">
        <v>1257</v>
      </c>
      <c r="B22472" t="s">
        <v>342</v>
      </c>
      <c r="C22472" t="s">
        <v>406</v>
      </c>
      <c r="D22472" t="s">
        <v>1258</v>
      </c>
      <c r="E22472" t="s">
        <v>31</v>
      </c>
      <c r="F22472">
        <v>116126</v>
      </c>
      <c r="G22472">
        <v>133117</v>
      </c>
      <c r="H22472">
        <v>1.1463152093415772</v>
      </c>
      <c r="I22472" t="str">
        <f>VLOOKUP($B22472&amp;$E22472,'Employee List'!$A:$E,5,0)</f>
        <v>E-1417</v>
      </c>
    </row>
    <row r="22473" spans="1:9" x14ac:dyDescent="0.35">
      <c r="A22473" t="s">
        <v>1257</v>
      </c>
      <c r="B22473" t="s">
        <v>342</v>
      </c>
      <c r="C22473" t="s">
        <v>406</v>
      </c>
      <c r="D22473" t="s">
        <v>1272</v>
      </c>
      <c r="E22473" t="s">
        <v>29</v>
      </c>
      <c r="F22473">
        <v>12737</v>
      </c>
      <c r="G22473">
        <v>10101</v>
      </c>
      <c r="H22473">
        <v>0.79304388788568736</v>
      </c>
      <c r="I22473" t="str">
        <f>VLOOKUP($B22473&amp;$E22473,'Employee List'!$A:$E,5,0)</f>
        <v>E-1417</v>
      </c>
    </row>
    <row r="22474" spans="1:9" x14ac:dyDescent="0.35">
      <c r="A22474" t="s">
        <v>1257</v>
      </c>
      <c r="B22474" t="s">
        <v>342</v>
      </c>
      <c r="C22474" t="s">
        <v>406</v>
      </c>
      <c r="D22474" t="s">
        <v>1272</v>
      </c>
      <c r="E22474" t="s">
        <v>30</v>
      </c>
      <c r="F22474">
        <v>11017</v>
      </c>
      <c r="G22474">
        <v>16028</v>
      </c>
      <c r="H22474">
        <v>1.4548425161114642</v>
      </c>
      <c r="I22474" t="str">
        <f>VLOOKUP($B22474&amp;$E22474,'Employee List'!$A:$E,5,0)</f>
        <v>E-1417</v>
      </c>
    </row>
    <row r="22475" spans="1:9" x14ac:dyDescent="0.35">
      <c r="A22475" t="s">
        <v>1257</v>
      </c>
      <c r="B22475" t="s">
        <v>342</v>
      </c>
      <c r="C22475" t="s">
        <v>406</v>
      </c>
      <c r="D22475" t="s">
        <v>1272</v>
      </c>
      <c r="E22475" t="s">
        <v>31</v>
      </c>
      <c r="F22475">
        <v>15155</v>
      </c>
      <c r="G22475">
        <v>13696</v>
      </c>
      <c r="H22475">
        <v>0.90372814252721878</v>
      </c>
      <c r="I22475" t="str">
        <f>VLOOKUP($B22475&amp;$E22475,'Employee List'!$A:$E,5,0)</f>
        <v>E-1417</v>
      </c>
    </row>
    <row r="22476" spans="1:9" x14ac:dyDescent="0.35">
      <c r="A22476" t="s">
        <v>1257</v>
      </c>
      <c r="B22476" t="s">
        <v>342</v>
      </c>
      <c r="C22476" t="s">
        <v>406</v>
      </c>
      <c r="D22476" t="s">
        <v>1259</v>
      </c>
      <c r="E22476" t="s">
        <v>29</v>
      </c>
      <c r="F22476">
        <v>35399</v>
      </c>
      <c r="G22476">
        <v>33336</v>
      </c>
      <c r="H22476">
        <v>0.94172151755699318</v>
      </c>
      <c r="I22476" t="str">
        <f>VLOOKUP($B22476&amp;$E22476,'Employee List'!$A:$E,5,0)</f>
        <v>E-1417</v>
      </c>
    </row>
    <row r="22477" spans="1:9" x14ac:dyDescent="0.35">
      <c r="A22477" t="s">
        <v>1257</v>
      </c>
      <c r="B22477" t="s">
        <v>342</v>
      </c>
      <c r="C22477" t="s">
        <v>406</v>
      </c>
      <c r="D22477" t="s">
        <v>1259</v>
      </c>
      <c r="E22477" t="s">
        <v>30</v>
      </c>
      <c r="F22477">
        <v>34734</v>
      </c>
      <c r="G22477">
        <v>33647</v>
      </c>
      <c r="H22477">
        <v>0.96870501525882424</v>
      </c>
      <c r="I22477" t="str">
        <f>VLOOKUP($B22477&amp;$E22477,'Employee List'!$A:$E,5,0)</f>
        <v>E-1417</v>
      </c>
    </row>
    <row r="22478" spans="1:9" x14ac:dyDescent="0.35">
      <c r="A22478" t="s">
        <v>1257</v>
      </c>
      <c r="B22478" t="s">
        <v>342</v>
      </c>
      <c r="C22478" t="s">
        <v>406</v>
      </c>
      <c r="D22478" t="s">
        <v>1259</v>
      </c>
      <c r="E22478" t="s">
        <v>31</v>
      </c>
      <c r="F22478">
        <v>34725</v>
      </c>
      <c r="G22478">
        <v>38431</v>
      </c>
      <c r="H22478">
        <v>1.1067242620590352</v>
      </c>
      <c r="I22478" t="str">
        <f>VLOOKUP($B22478&amp;$E22478,'Employee List'!$A:$E,5,0)</f>
        <v>E-1417</v>
      </c>
    </row>
    <row r="22479" spans="1:9" x14ac:dyDescent="0.35">
      <c r="A22479" t="s">
        <v>1257</v>
      </c>
      <c r="B22479" t="s">
        <v>342</v>
      </c>
      <c r="C22479" t="s">
        <v>406</v>
      </c>
      <c r="D22479" t="s">
        <v>1273</v>
      </c>
      <c r="E22479" t="s">
        <v>29</v>
      </c>
      <c r="F22479">
        <v>3757</v>
      </c>
      <c r="G22479">
        <v>4928</v>
      </c>
      <c r="H22479">
        <v>1.31168485493745</v>
      </c>
      <c r="I22479" t="str">
        <f>VLOOKUP($B22479&amp;$E22479,'Employee List'!$A:$E,5,0)</f>
        <v>E-1417</v>
      </c>
    </row>
    <row r="22480" spans="1:9" x14ac:dyDescent="0.35">
      <c r="A22480" t="s">
        <v>1257</v>
      </c>
      <c r="B22480" t="s">
        <v>342</v>
      </c>
      <c r="C22480" t="s">
        <v>406</v>
      </c>
      <c r="D22480" t="s">
        <v>1273</v>
      </c>
      <c r="E22480" t="s">
        <v>30</v>
      </c>
      <c r="F22480">
        <v>3856</v>
      </c>
      <c r="G22480">
        <v>4376</v>
      </c>
      <c r="H22480">
        <v>1.1348547717842323</v>
      </c>
      <c r="I22480" t="str">
        <f>VLOOKUP($B22480&amp;$E22480,'Employee List'!$A:$E,5,0)</f>
        <v>E-1417</v>
      </c>
    </row>
    <row r="22481" spans="1:9" x14ac:dyDescent="0.35">
      <c r="A22481" t="s">
        <v>1257</v>
      </c>
      <c r="B22481" t="s">
        <v>342</v>
      </c>
      <c r="C22481" t="s">
        <v>406</v>
      </c>
      <c r="D22481" t="s">
        <v>1273</v>
      </c>
      <c r="E22481" t="s">
        <v>31</v>
      </c>
      <c r="F22481">
        <v>7014</v>
      </c>
      <c r="G22481">
        <v>5423</v>
      </c>
      <c r="H22481">
        <v>0.77316794981465642</v>
      </c>
      <c r="I22481" t="str">
        <f>VLOOKUP($B22481&amp;$E22481,'Employee List'!$A:$E,5,0)</f>
        <v>E-1417</v>
      </c>
    </row>
    <row r="22482" spans="1:9" x14ac:dyDescent="0.35">
      <c r="A22482" t="s">
        <v>1257</v>
      </c>
      <c r="B22482" t="s">
        <v>342</v>
      </c>
      <c r="C22482" t="s">
        <v>406</v>
      </c>
      <c r="D22482" t="s">
        <v>1275</v>
      </c>
      <c r="E22482" t="s">
        <v>29</v>
      </c>
      <c r="F22482">
        <v>15429</v>
      </c>
      <c r="G22482">
        <v>17267</v>
      </c>
      <c r="H22482">
        <v>1.1191263205651696</v>
      </c>
      <c r="I22482" t="str">
        <f>VLOOKUP($B22482&amp;$E22482,'Employee List'!$A:$E,5,0)</f>
        <v>E-1417</v>
      </c>
    </row>
    <row r="22483" spans="1:9" x14ac:dyDescent="0.35">
      <c r="A22483" t="s">
        <v>1257</v>
      </c>
      <c r="B22483" t="s">
        <v>342</v>
      </c>
      <c r="C22483" t="s">
        <v>406</v>
      </c>
      <c r="D22483" t="s">
        <v>1275</v>
      </c>
      <c r="E22483" t="s">
        <v>30</v>
      </c>
      <c r="F22483">
        <v>14775</v>
      </c>
      <c r="G22483">
        <v>21851</v>
      </c>
      <c r="H22483">
        <v>1.4789170896785111</v>
      </c>
      <c r="I22483" t="str">
        <f>VLOOKUP($B22483&amp;$E22483,'Employee List'!$A:$E,5,0)</f>
        <v>E-1417</v>
      </c>
    </row>
    <row r="22484" spans="1:9" x14ac:dyDescent="0.35">
      <c r="A22484" t="s">
        <v>1257</v>
      </c>
      <c r="B22484" t="s">
        <v>342</v>
      </c>
      <c r="C22484" t="s">
        <v>406</v>
      </c>
      <c r="D22484" t="s">
        <v>1275</v>
      </c>
      <c r="E22484" t="s">
        <v>31</v>
      </c>
      <c r="F22484">
        <v>17367</v>
      </c>
      <c r="G22484">
        <v>26541</v>
      </c>
      <c r="H22484">
        <v>1.5282432198998099</v>
      </c>
      <c r="I22484" t="str">
        <f>VLOOKUP($B22484&amp;$E22484,'Employee List'!$A:$E,5,0)</f>
        <v>E-1417</v>
      </c>
    </row>
    <row r="22485" spans="1:9" x14ac:dyDescent="0.35">
      <c r="A22485" t="s">
        <v>1257</v>
      </c>
      <c r="B22485" t="s">
        <v>342</v>
      </c>
      <c r="C22485" t="s">
        <v>406</v>
      </c>
      <c r="D22485" t="s">
        <v>1276</v>
      </c>
      <c r="E22485" t="s">
        <v>29</v>
      </c>
      <c r="F22485">
        <v>2576</v>
      </c>
      <c r="G22485">
        <v>2902</v>
      </c>
      <c r="H22485">
        <v>1.1265527950310559</v>
      </c>
      <c r="I22485" t="str">
        <f>VLOOKUP($B22485&amp;$E22485,'Employee List'!$A:$E,5,0)</f>
        <v>E-1417</v>
      </c>
    </row>
    <row r="22486" spans="1:9" x14ac:dyDescent="0.35">
      <c r="A22486" t="s">
        <v>1257</v>
      </c>
      <c r="B22486" t="s">
        <v>342</v>
      </c>
      <c r="C22486" t="s">
        <v>406</v>
      </c>
      <c r="D22486" t="s">
        <v>1276</v>
      </c>
      <c r="E22486" t="s">
        <v>30</v>
      </c>
      <c r="F22486">
        <v>3424</v>
      </c>
      <c r="G22486">
        <v>1284</v>
      </c>
      <c r="H22486">
        <v>0.375</v>
      </c>
      <c r="I22486" t="str">
        <f>VLOOKUP($B22486&amp;$E22486,'Employee List'!$A:$E,5,0)</f>
        <v>E-1417</v>
      </c>
    </row>
    <row r="22487" spans="1:9" x14ac:dyDescent="0.35">
      <c r="A22487" t="s">
        <v>1257</v>
      </c>
      <c r="B22487" t="s">
        <v>342</v>
      </c>
      <c r="C22487" t="s">
        <v>406</v>
      </c>
      <c r="D22487" t="s">
        <v>1276</v>
      </c>
      <c r="E22487" t="s">
        <v>31</v>
      </c>
      <c r="F22487">
        <v>5759</v>
      </c>
      <c r="G22487">
        <v>3673</v>
      </c>
      <c r="H22487">
        <v>0.63778433755860398</v>
      </c>
      <c r="I22487" t="str">
        <f>VLOOKUP($B22487&amp;$E22487,'Employee List'!$A:$E,5,0)</f>
        <v>E-1417</v>
      </c>
    </row>
    <row r="22488" spans="1:9" x14ac:dyDescent="0.35">
      <c r="A22488" t="s">
        <v>1257</v>
      </c>
      <c r="B22488" t="s">
        <v>342</v>
      </c>
      <c r="C22488" t="s">
        <v>406</v>
      </c>
      <c r="D22488" t="s">
        <v>1277</v>
      </c>
      <c r="E22488" t="s">
        <v>29</v>
      </c>
      <c r="F22488">
        <v>7600</v>
      </c>
      <c r="G22488">
        <v>5673</v>
      </c>
      <c r="H22488">
        <v>0.74644736842105264</v>
      </c>
      <c r="I22488" t="str">
        <f>VLOOKUP($B22488&amp;$E22488,'Employee List'!$A:$E,5,0)</f>
        <v>E-1417</v>
      </c>
    </row>
    <row r="22489" spans="1:9" x14ac:dyDescent="0.35">
      <c r="A22489" t="s">
        <v>1257</v>
      </c>
      <c r="B22489" t="s">
        <v>342</v>
      </c>
      <c r="C22489" t="s">
        <v>406</v>
      </c>
      <c r="D22489" t="s">
        <v>1277</v>
      </c>
      <c r="E22489" t="s">
        <v>30</v>
      </c>
      <c r="F22489">
        <v>7194</v>
      </c>
      <c r="G22489">
        <v>5122</v>
      </c>
      <c r="H22489">
        <v>0.71198220739505147</v>
      </c>
      <c r="I22489" t="str">
        <f>VLOOKUP($B22489&amp;$E22489,'Employee List'!$A:$E,5,0)</f>
        <v>E-1417</v>
      </c>
    </row>
    <row r="22490" spans="1:9" x14ac:dyDescent="0.35">
      <c r="A22490" t="s">
        <v>1257</v>
      </c>
      <c r="B22490" t="s">
        <v>342</v>
      </c>
      <c r="C22490" t="s">
        <v>406</v>
      </c>
      <c r="D22490" t="s">
        <v>1277</v>
      </c>
      <c r="E22490" t="s">
        <v>31</v>
      </c>
      <c r="F22490">
        <v>9277</v>
      </c>
      <c r="G22490">
        <v>6915</v>
      </c>
      <c r="H22490">
        <v>0.74539182925514713</v>
      </c>
      <c r="I22490" t="str">
        <f>VLOOKUP($B22490&amp;$E22490,'Employee List'!$A:$E,5,0)</f>
        <v>E-1417</v>
      </c>
    </row>
    <row r="22491" spans="1:9" x14ac:dyDescent="0.35">
      <c r="A22491" t="s">
        <v>1257</v>
      </c>
      <c r="B22491" t="s">
        <v>342</v>
      </c>
      <c r="C22491" t="s">
        <v>406</v>
      </c>
      <c r="D22491" t="s">
        <v>1278</v>
      </c>
      <c r="E22491" t="s">
        <v>29</v>
      </c>
      <c r="F22491">
        <v>10395</v>
      </c>
      <c r="G22491">
        <v>10274</v>
      </c>
      <c r="H22491">
        <v>0.98835978835978833</v>
      </c>
      <c r="I22491" t="str">
        <f>VLOOKUP($B22491&amp;$E22491,'Employee List'!$A:$E,5,0)</f>
        <v>E-1417</v>
      </c>
    </row>
    <row r="22492" spans="1:9" x14ac:dyDescent="0.35">
      <c r="A22492" t="s">
        <v>1257</v>
      </c>
      <c r="B22492" t="s">
        <v>342</v>
      </c>
      <c r="C22492" t="s">
        <v>406</v>
      </c>
      <c r="D22492" t="s">
        <v>1278</v>
      </c>
      <c r="E22492" t="s">
        <v>30</v>
      </c>
      <c r="F22492">
        <v>9822</v>
      </c>
      <c r="G22492">
        <v>6915</v>
      </c>
      <c r="H22492">
        <v>0.70403176542455714</v>
      </c>
      <c r="I22492" t="str">
        <f>VLOOKUP($B22492&amp;$E22492,'Employee List'!$A:$E,5,0)</f>
        <v>E-1417</v>
      </c>
    </row>
    <row r="22493" spans="1:9" x14ac:dyDescent="0.35">
      <c r="A22493" t="s">
        <v>1257</v>
      </c>
      <c r="B22493" t="s">
        <v>342</v>
      </c>
      <c r="C22493" t="s">
        <v>406</v>
      </c>
      <c r="D22493" t="s">
        <v>1278</v>
      </c>
      <c r="E22493" t="s">
        <v>31</v>
      </c>
      <c r="F22493">
        <v>8256</v>
      </c>
      <c r="G22493">
        <v>9826</v>
      </c>
      <c r="H22493">
        <v>1.1901647286821706</v>
      </c>
      <c r="I22493" t="str">
        <f>VLOOKUP($B22493&amp;$E22493,'Employee List'!$A:$E,5,0)</f>
        <v>E-1417</v>
      </c>
    </row>
    <row r="22494" spans="1:9" x14ac:dyDescent="0.35">
      <c r="A22494" t="s">
        <v>1257</v>
      </c>
      <c r="B22494" t="s">
        <v>342</v>
      </c>
      <c r="C22494" t="s">
        <v>406</v>
      </c>
      <c r="D22494" t="s">
        <v>1279</v>
      </c>
      <c r="E22494" t="s">
        <v>29</v>
      </c>
      <c r="F22494">
        <v>3687</v>
      </c>
      <c r="G22494">
        <v>4932</v>
      </c>
      <c r="H22494">
        <v>1.337672904800651</v>
      </c>
      <c r="I22494" t="str">
        <f>VLOOKUP($B22494&amp;$E22494,'Employee List'!$A:$E,5,0)</f>
        <v>E-1417</v>
      </c>
    </row>
    <row r="22495" spans="1:9" x14ac:dyDescent="0.35">
      <c r="A22495" t="s">
        <v>1257</v>
      </c>
      <c r="B22495" t="s">
        <v>342</v>
      </c>
      <c r="C22495" t="s">
        <v>406</v>
      </c>
      <c r="D22495" t="s">
        <v>1279</v>
      </c>
      <c r="E22495" t="s">
        <v>30</v>
      </c>
      <c r="F22495">
        <v>3491</v>
      </c>
      <c r="G22495">
        <v>3234</v>
      </c>
      <c r="H22495">
        <v>0.92638212546548271</v>
      </c>
      <c r="I22495" t="str">
        <f>VLOOKUP($B22495&amp;$E22495,'Employee List'!$A:$E,5,0)</f>
        <v>E-1417</v>
      </c>
    </row>
    <row r="22496" spans="1:9" x14ac:dyDescent="0.35">
      <c r="A22496" t="s">
        <v>1257</v>
      </c>
      <c r="B22496" t="s">
        <v>342</v>
      </c>
      <c r="C22496" t="s">
        <v>406</v>
      </c>
      <c r="D22496" t="s">
        <v>1279</v>
      </c>
      <c r="E22496" t="s">
        <v>31</v>
      </c>
      <c r="F22496">
        <v>2454</v>
      </c>
      <c r="G22496">
        <v>5498</v>
      </c>
      <c r="H22496">
        <v>2.2404237978810104</v>
      </c>
      <c r="I22496" t="str">
        <f>VLOOKUP($B22496&amp;$E22496,'Employee List'!$A:$E,5,0)</f>
        <v>E-1417</v>
      </c>
    </row>
    <row r="22497" spans="1:9" x14ac:dyDescent="0.35">
      <c r="A22497" t="s">
        <v>1257</v>
      </c>
      <c r="B22497" t="s">
        <v>342</v>
      </c>
      <c r="C22497" t="s">
        <v>406</v>
      </c>
      <c r="D22497" t="s">
        <v>1280</v>
      </c>
      <c r="E22497" t="s">
        <v>29</v>
      </c>
      <c r="F22497">
        <v>14283</v>
      </c>
      <c r="G22497">
        <v>19458</v>
      </c>
      <c r="H22497">
        <v>1.3623188405797102</v>
      </c>
      <c r="I22497" t="str">
        <f>VLOOKUP($B22497&amp;$E22497,'Employee List'!$A:$E,5,0)</f>
        <v>E-1417</v>
      </c>
    </row>
    <row r="22498" spans="1:9" x14ac:dyDescent="0.35">
      <c r="A22498" t="s">
        <v>1257</v>
      </c>
      <c r="B22498" t="s">
        <v>342</v>
      </c>
      <c r="C22498" t="s">
        <v>406</v>
      </c>
      <c r="D22498" t="s">
        <v>1280</v>
      </c>
      <c r="E22498" t="s">
        <v>30</v>
      </c>
      <c r="F22498">
        <v>11637</v>
      </c>
      <c r="G22498">
        <v>8332</v>
      </c>
      <c r="H22498">
        <v>0.71599209418234944</v>
      </c>
      <c r="I22498" t="str">
        <f>VLOOKUP($B22498&amp;$E22498,'Employee List'!$A:$E,5,0)</f>
        <v>E-1417</v>
      </c>
    </row>
    <row r="22499" spans="1:9" x14ac:dyDescent="0.35">
      <c r="A22499" t="s">
        <v>1257</v>
      </c>
      <c r="B22499" t="s">
        <v>342</v>
      </c>
      <c r="C22499" t="s">
        <v>406</v>
      </c>
      <c r="D22499" t="s">
        <v>1280</v>
      </c>
      <c r="E22499" t="s">
        <v>31</v>
      </c>
      <c r="F22499">
        <v>10325</v>
      </c>
      <c r="G22499">
        <v>5809</v>
      </c>
      <c r="H22499">
        <v>0.56261501210653753</v>
      </c>
      <c r="I22499" t="str">
        <f>VLOOKUP($B22499&amp;$E22499,'Employee List'!$A:$E,5,0)</f>
        <v>E-1417</v>
      </c>
    </row>
    <row r="22500" spans="1:9" x14ac:dyDescent="0.35">
      <c r="A22500" t="s">
        <v>1257</v>
      </c>
      <c r="B22500" t="s">
        <v>342</v>
      </c>
      <c r="C22500" t="s">
        <v>406</v>
      </c>
      <c r="D22500" t="s">
        <v>1262</v>
      </c>
      <c r="E22500" t="s">
        <v>29</v>
      </c>
      <c r="F22500">
        <v>41552</v>
      </c>
      <c r="G22500">
        <v>44943</v>
      </c>
      <c r="H22500">
        <v>1.0816085868309588</v>
      </c>
      <c r="I22500" t="str">
        <f>VLOOKUP($B22500&amp;$E22500,'Employee List'!$A:$E,5,0)</f>
        <v>E-1417</v>
      </c>
    </row>
    <row r="22501" spans="1:9" x14ac:dyDescent="0.35">
      <c r="A22501" t="s">
        <v>1257</v>
      </c>
      <c r="B22501" t="s">
        <v>342</v>
      </c>
      <c r="C22501" t="s">
        <v>406</v>
      </c>
      <c r="D22501" t="s">
        <v>1262</v>
      </c>
      <c r="E22501" t="s">
        <v>30</v>
      </c>
      <c r="F22501">
        <v>43130</v>
      </c>
      <c r="G22501">
        <v>39327</v>
      </c>
      <c r="H22501">
        <v>0.9118247159749594</v>
      </c>
      <c r="I22501" t="str">
        <f>VLOOKUP($B22501&amp;$E22501,'Employee List'!$A:$E,5,0)</f>
        <v>E-1417</v>
      </c>
    </row>
    <row r="22502" spans="1:9" x14ac:dyDescent="0.35">
      <c r="A22502" t="s">
        <v>1257</v>
      </c>
      <c r="B22502" t="s">
        <v>342</v>
      </c>
      <c r="C22502" t="s">
        <v>406</v>
      </c>
      <c r="D22502" t="s">
        <v>1262</v>
      </c>
      <c r="E22502" t="s">
        <v>31</v>
      </c>
      <c r="F22502">
        <v>47733</v>
      </c>
      <c r="G22502">
        <v>32952</v>
      </c>
      <c r="H22502">
        <v>0.69034001634089626</v>
      </c>
      <c r="I22502" t="str">
        <f>VLOOKUP($B22502&amp;$E22502,'Employee List'!$A:$E,5,0)</f>
        <v>E-1417</v>
      </c>
    </row>
    <row r="22503" spans="1:9" x14ac:dyDescent="0.35">
      <c r="A22503" t="s">
        <v>1257</v>
      </c>
      <c r="B22503" t="s">
        <v>342</v>
      </c>
      <c r="C22503" t="s">
        <v>406</v>
      </c>
      <c r="D22503" t="s">
        <v>1282</v>
      </c>
      <c r="E22503" t="s">
        <v>29</v>
      </c>
      <c r="F22503">
        <v>3514</v>
      </c>
      <c r="G22503">
        <v>5962</v>
      </c>
      <c r="H22503">
        <v>1.6966420034149119</v>
      </c>
      <c r="I22503" t="str">
        <f>VLOOKUP($B22503&amp;$E22503,'Employee List'!$A:$E,5,0)</f>
        <v>E-1417</v>
      </c>
    </row>
    <row r="22504" spans="1:9" x14ac:dyDescent="0.35">
      <c r="A22504" t="s">
        <v>1257</v>
      </c>
      <c r="B22504" t="s">
        <v>342</v>
      </c>
      <c r="C22504" t="s">
        <v>406</v>
      </c>
      <c r="D22504" t="s">
        <v>1282</v>
      </c>
      <c r="E22504" t="s">
        <v>30</v>
      </c>
      <c r="F22504">
        <v>6668</v>
      </c>
      <c r="G22504">
        <v>2893</v>
      </c>
      <c r="H22504">
        <v>0.43386322735452909</v>
      </c>
      <c r="I22504" t="str">
        <f>VLOOKUP($B22504&amp;$E22504,'Employee List'!$A:$E,5,0)</f>
        <v>E-1417</v>
      </c>
    </row>
    <row r="22505" spans="1:9" x14ac:dyDescent="0.35">
      <c r="A22505" t="s">
        <v>1257</v>
      </c>
      <c r="B22505" t="s">
        <v>342</v>
      </c>
      <c r="C22505" t="s">
        <v>406</v>
      </c>
      <c r="D22505" t="s">
        <v>1282</v>
      </c>
      <c r="E22505" t="s">
        <v>31</v>
      </c>
      <c r="F22505">
        <v>6892</v>
      </c>
      <c r="G22505">
        <v>4453</v>
      </c>
      <c r="H22505">
        <v>0.64611143354614042</v>
      </c>
      <c r="I22505" t="str">
        <f>VLOOKUP($B22505&amp;$E22505,'Employee List'!$A:$E,5,0)</f>
        <v>E-1417</v>
      </c>
    </row>
    <row r="22506" spans="1:9" x14ac:dyDescent="0.35">
      <c r="A22506" t="s">
        <v>1257</v>
      </c>
      <c r="B22506" t="s">
        <v>342</v>
      </c>
      <c r="C22506" t="s">
        <v>406</v>
      </c>
      <c r="D22506" t="s">
        <v>1281</v>
      </c>
      <c r="E22506" t="s">
        <v>29</v>
      </c>
      <c r="F22506">
        <v>1526</v>
      </c>
      <c r="G22506">
        <v>1191</v>
      </c>
      <c r="H22506">
        <v>0.78047182175622543</v>
      </c>
      <c r="I22506" t="str">
        <f>VLOOKUP($B22506&amp;$E22506,'Employee List'!$A:$E,5,0)</f>
        <v>E-1417</v>
      </c>
    </row>
    <row r="22507" spans="1:9" x14ac:dyDescent="0.35">
      <c r="A22507" t="s">
        <v>1257</v>
      </c>
      <c r="B22507" t="s">
        <v>342</v>
      </c>
      <c r="C22507" t="s">
        <v>406</v>
      </c>
      <c r="D22507" t="s">
        <v>1281</v>
      </c>
      <c r="E22507" t="s">
        <v>30</v>
      </c>
      <c r="F22507">
        <v>4022</v>
      </c>
      <c r="G22507">
        <v>1836</v>
      </c>
      <c r="H22507">
        <v>0.45648930880159128</v>
      </c>
      <c r="I22507" t="str">
        <f>VLOOKUP($B22507&amp;$E22507,'Employee List'!$A:$E,5,0)</f>
        <v>E-1417</v>
      </c>
    </row>
    <row r="22508" spans="1:9" x14ac:dyDescent="0.35">
      <c r="A22508" t="s">
        <v>1257</v>
      </c>
      <c r="B22508" t="s">
        <v>342</v>
      </c>
      <c r="C22508" t="s">
        <v>406</v>
      </c>
      <c r="D22508" t="s">
        <v>1281</v>
      </c>
      <c r="E22508" t="s">
        <v>31</v>
      </c>
      <c r="F22508">
        <v>3828</v>
      </c>
      <c r="G22508">
        <v>4362</v>
      </c>
      <c r="H22508">
        <v>1.1394984326018809</v>
      </c>
      <c r="I22508" t="str">
        <f>VLOOKUP($B22508&amp;$E22508,'Employee List'!$A:$E,5,0)</f>
        <v>E-1417</v>
      </c>
    </row>
    <row r="22509" spans="1:9" x14ac:dyDescent="0.35">
      <c r="A22509" t="s">
        <v>1257</v>
      </c>
      <c r="B22509" t="s">
        <v>343</v>
      </c>
      <c r="C22509" t="s">
        <v>406</v>
      </c>
      <c r="D22509" t="s">
        <v>1274</v>
      </c>
      <c r="E22509" t="s">
        <v>29</v>
      </c>
      <c r="F22509">
        <v>8155</v>
      </c>
      <c r="G22509">
        <v>13980</v>
      </c>
      <c r="H22509">
        <v>1.7142857142857142</v>
      </c>
      <c r="I22509" t="str">
        <f>VLOOKUP($B22509&amp;$E22509,'Employee List'!$A:$E,5,0)</f>
        <v>E-1418</v>
      </c>
    </row>
    <row r="22510" spans="1:9" x14ac:dyDescent="0.35">
      <c r="A22510" t="s">
        <v>1257</v>
      </c>
      <c r="B22510" t="s">
        <v>343</v>
      </c>
      <c r="C22510" t="s">
        <v>406</v>
      </c>
      <c r="D22510" t="s">
        <v>1274</v>
      </c>
      <c r="E22510" t="s">
        <v>30</v>
      </c>
      <c r="F22510">
        <v>10362</v>
      </c>
      <c r="G22510">
        <v>13754</v>
      </c>
      <c r="H22510">
        <v>1.3273499324454738</v>
      </c>
      <c r="I22510" t="str">
        <f>VLOOKUP($B22510&amp;$E22510,'Employee List'!$A:$E,5,0)</f>
        <v>E-1418</v>
      </c>
    </row>
    <row r="22511" spans="1:9" x14ac:dyDescent="0.35">
      <c r="A22511" t="s">
        <v>1257</v>
      </c>
      <c r="B22511" t="s">
        <v>343</v>
      </c>
      <c r="C22511" t="s">
        <v>406</v>
      </c>
      <c r="D22511" t="s">
        <v>1274</v>
      </c>
      <c r="E22511" t="s">
        <v>31</v>
      </c>
      <c r="F22511">
        <v>10998</v>
      </c>
      <c r="G22511">
        <v>15815</v>
      </c>
      <c r="H22511">
        <v>1.4379887252227679</v>
      </c>
      <c r="I22511" t="str">
        <f>VLOOKUP($B22511&amp;$E22511,'Employee List'!$A:$E,5,0)</f>
        <v>E-1418</v>
      </c>
    </row>
    <row r="22512" spans="1:9" x14ac:dyDescent="0.35">
      <c r="A22512" t="s">
        <v>1257</v>
      </c>
      <c r="B22512" t="s">
        <v>343</v>
      </c>
      <c r="C22512" t="s">
        <v>406</v>
      </c>
      <c r="D22512" t="s">
        <v>1263</v>
      </c>
      <c r="E22512" t="s">
        <v>29</v>
      </c>
      <c r="F22512">
        <v>62649</v>
      </c>
      <c r="G22512">
        <v>10655</v>
      </c>
      <c r="H22512">
        <v>0.17007454229117783</v>
      </c>
      <c r="I22512" t="str">
        <f>VLOOKUP($B22512&amp;$E22512,'Employee List'!$A:$E,5,0)</f>
        <v>E-1418</v>
      </c>
    </row>
    <row r="22513" spans="1:9" x14ac:dyDescent="0.35">
      <c r="A22513" t="s">
        <v>1257</v>
      </c>
      <c r="B22513" t="s">
        <v>343</v>
      </c>
      <c r="C22513" t="s">
        <v>406</v>
      </c>
      <c r="D22513" t="s">
        <v>1263</v>
      </c>
      <c r="E22513" t="s">
        <v>30</v>
      </c>
      <c r="F22513">
        <v>62313</v>
      </c>
      <c r="G22513">
        <v>44065</v>
      </c>
      <c r="H22513">
        <v>0.7071558101840707</v>
      </c>
      <c r="I22513" t="str">
        <f>VLOOKUP($B22513&amp;$E22513,'Employee List'!$A:$E,5,0)</f>
        <v>E-1418</v>
      </c>
    </row>
    <row r="22514" spans="1:9" x14ac:dyDescent="0.35">
      <c r="A22514" t="s">
        <v>1257</v>
      </c>
      <c r="B22514" t="s">
        <v>343</v>
      </c>
      <c r="C22514" t="s">
        <v>406</v>
      </c>
      <c r="D22514" t="s">
        <v>1263</v>
      </c>
      <c r="E22514" t="s">
        <v>31</v>
      </c>
      <c r="F22514">
        <v>62843</v>
      </c>
      <c r="G22514">
        <v>80780</v>
      </c>
      <c r="H22514">
        <v>1.2854255843928519</v>
      </c>
      <c r="I22514" t="str">
        <f>VLOOKUP($B22514&amp;$E22514,'Employee List'!$A:$E,5,0)</f>
        <v>E-1418</v>
      </c>
    </row>
    <row r="22515" spans="1:9" x14ac:dyDescent="0.35">
      <c r="A22515" t="s">
        <v>1257</v>
      </c>
      <c r="B22515" t="s">
        <v>343</v>
      </c>
      <c r="C22515" t="s">
        <v>406</v>
      </c>
      <c r="D22515" t="s">
        <v>1264</v>
      </c>
      <c r="E22515" t="s">
        <v>29</v>
      </c>
      <c r="F22515">
        <v>50389</v>
      </c>
      <c r="G22515">
        <v>47171</v>
      </c>
      <c r="H22515">
        <v>0.9361368552660303</v>
      </c>
      <c r="I22515" t="str">
        <f>VLOOKUP($B22515&amp;$E22515,'Employee List'!$A:$E,5,0)</f>
        <v>E-1418</v>
      </c>
    </row>
    <row r="22516" spans="1:9" x14ac:dyDescent="0.35">
      <c r="A22516" t="s">
        <v>1257</v>
      </c>
      <c r="B22516" t="s">
        <v>343</v>
      </c>
      <c r="C22516" t="s">
        <v>406</v>
      </c>
      <c r="D22516" t="s">
        <v>1264</v>
      </c>
      <c r="E22516" t="s">
        <v>30</v>
      </c>
      <c r="F22516">
        <v>48243</v>
      </c>
      <c r="G22516">
        <v>71174</v>
      </c>
      <c r="H22516">
        <v>1.4753228447650437</v>
      </c>
      <c r="I22516" t="str">
        <f>VLOOKUP($B22516&amp;$E22516,'Employee List'!$A:$E,5,0)</f>
        <v>E-1418</v>
      </c>
    </row>
    <row r="22517" spans="1:9" x14ac:dyDescent="0.35">
      <c r="A22517" t="s">
        <v>1257</v>
      </c>
      <c r="B22517" t="s">
        <v>343</v>
      </c>
      <c r="C22517" t="s">
        <v>406</v>
      </c>
      <c r="D22517" t="s">
        <v>1264</v>
      </c>
      <c r="E22517" t="s">
        <v>31</v>
      </c>
      <c r="F22517">
        <v>46149</v>
      </c>
      <c r="G22517">
        <v>15847</v>
      </c>
      <c r="H22517">
        <v>0.3433877223775163</v>
      </c>
      <c r="I22517" t="str">
        <f>VLOOKUP($B22517&amp;$E22517,'Employee List'!$A:$E,5,0)</f>
        <v>E-1418</v>
      </c>
    </row>
    <row r="22518" spans="1:9" x14ac:dyDescent="0.35">
      <c r="A22518" t="s">
        <v>1257</v>
      </c>
      <c r="B22518" t="s">
        <v>343</v>
      </c>
      <c r="C22518" t="s">
        <v>406</v>
      </c>
      <c r="D22518" t="s">
        <v>1265</v>
      </c>
      <c r="E22518" t="s">
        <v>29</v>
      </c>
      <c r="F22518">
        <v>4730</v>
      </c>
      <c r="G22518">
        <v>1041</v>
      </c>
      <c r="H22518">
        <v>0.22008456659619449</v>
      </c>
      <c r="I22518" t="str">
        <f>VLOOKUP($B22518&amp;$E22518,'Employee List'!$A:$E,5,0)</f>
        <v>E-1418</v>
      </c>
    </row>
    <row r="22519" spans="1:9" x14ac:dyDescent="0.35">
      <c r="A22519" t="s">
        <v>1257</v>
      </c>
      <c r="B22519" t="s">
        <v>343</v>
      </c>
      <c r="C22519" t="s">
        <v>406</v>
      </c>
      <c r="D22519" t="s">
        <v>1265</v>
      </c>
      <c r="E22519" t="s">
        <v>30</v>
      </c>
      <c r="F22519">
        <v>4799</v>
      </c>
      <c r="G22519">
        <v>2110</v>
      </c>
      <c r="H22519">
        <v>0.43967493227755783</v>
      </c>
      <c r="I22519" t="str">
        <f>VLOOKUP($B22519&amp;$E22519,'Employee List'!$A:$E,5,0)</f>
        <v>E-1418</v>
      </c>
    </row>
    <row r="22520" spans="1:9" x14ac:dyDescent="0.35">
      <c r="A22520" t="s">
        <v>1257</v>
      </c>
      <c r="B22520" t="s">
        <v>343</v>
      </c>
      <c r="C22520" t="s">
        <v>406</v>
      </c>
      <c r="D22520" t="s">
        <v>1265</v>
      </c>
      <c r="E22520" t="s">
        <v>31</v>
      </c>
      <c r="F22520">
        <v>6162</v>
      </c>
      <c r="G22520">
        <v>2870</v>
      </c>
      <c r="H22520">
        <v>0.46575787082116193</v>
      </c>
      <c r="I22520" t="str">
        <f>VLOOKUP($B22520&amp;$E22520,'Employee List'!$A:$E,5,0)</f>
        <v>E-1418</v>
      </c>
    </row>
    <row r="22521" spans="1:9" x14ac:dyDescent="0.35">
      <c r="A22521" t="s">
        <v>1257</v>
      </c>
      <c r="B22521" t="s">
        <v>343</v>
      </c>
      <c r="C22521" t="s">
        <v>406</v>
      </c>
      <c r="D22521" t="s">
        <v>1260</v>
      </c>
      <c r="E22521" t="s">
        <v>29</v>
      </c>
      <c r="F22521">
        <v>111675</v>
      </c>
      <c r="G22521">
        <v>128113</v>
      </c>
      <c r="H22521">
        <v>1.147194985448847</v>
      </c>
      <c r="I22521" t="str">
        <f>VLOOKUP($B22521&amp;$E22521,'Employee List'!$A:$E,5,0)</f>
        <v>E-1418</v>
      </c>
    </row>
    <row r="22522" spans="1:9" x14ac:dyDescent="0.35">
      <c r="A22522" t="s">
        <v>1257</v>
      </c>
      <c r="B22522" t="s">
        <v>343</v>
      </c>
      <c r="C22522" t="s">
        <v>406</v>
      </c>
      <c r="D22522" t="s">
        <v>1260</v>
      </c>
      <c r="E22522" t="s">
        <v>30</v>
      </c>
      <c r="F22522">
        <v>110646</v>
      </c>
      <c r="G22522">
        <v>146406</v>
      </c>
      <c r="H22522">
        <v>1.3231928854183612</v>
      </c>
      <c r="I22522" t="str">
        <f>VLOOKUP($B22522&amp;$E22522,'Employee List'!$A:$E,5,0)</f>
        <v>E-1418</v>
      </c>
    </row>
    <row r="22523" spans="1:9" x14ac:dyDescent="0.35">
      <c r="A22523" t="s">
        <v>1257</v>
      </c>
      <c r="B22523" t="s">
        <v>343</v>
      </c>
      <c r="C22523" t="s">
        <v>406</v>
      </c>
      <c r="D22523" t="s">
        <v>1260</v>
      </c>
      <c r="E22523" t="s">
        <v>31</v>
      </c>
      <c r="F22523">
        <v>124946</v>
      </c>
      <c r="G22523">
        <v>147912</v>
      </c>
      <c r="H22523">
        <v>1.1838074047988731</v>
      </c>
      <c r="I22523" t="str">
        <f>VLOOKUP($B22523&amp;$E22523,'Employee List'!$A:$E,5,0)</f>
        <v>E-1418</v>
      </c>
    </row>
    <row r="22524" spans="1:9" x14ac:dyDescent="0.35">
      <c r="A22524" t="s">
        <v>1257</v>
      </c>
      <c r="B22524" t="s">
        <v>343</v>
      </c>
      <c r="C22524" t="s">
        <v>406</v>
      </c>
      <c r="D22524" t="s">
        <v>1261</v>
      </c>
      <c r="E22524" t="s">
        <v>29</v>
      </c>
      <c r="F22524">
        <v>156025</v>
      </c>
      <c r="G22524">
        <v>113374</v>
      </c>
      <c r="H22524">
        <v>0.72663996154462429</v>
      </c>
      <c r="I22524" t="str">
        <f>VLOOKUP($B22524&amp;$E22524,'Employee List'!$A:$E,5,0)</f>
        <v>E-1418</v>
      </c>
    </row>
    <row r="22525" spans="1:9" x14ac:dyDescent="0.35">
      <c r="A22525" t="s">
        <v>1257</v>
      </c>
      <c r="B22525" t="s">
        <v>343</v>
      </c>
      <c r="C22525" t="s">
        <v>406</v>
      </c>
      <c r="D22525" t="s">
        <v>1261</v>
      </c>
      <c r="E22525" t="s">
        <v>30</v>
      </c>
      <c r="F22525">
        <v>163018</v>
      </c>
      <c r="G22525">
        <v>131341</v>
      </c>
      <c r="H22525">
        <v>0.80568403489185247</v>
      </c>
      <c r="I22525" t="str">
        <f>VLOOKUP($B22525&amp;$E22525,'Employee List'!$A:$E,5,0)</f>
        <v>E-1418</v>
      </c>
    </row>
    <row r="22526" spans="1:9" x14ac:dyDescent="0.35">
      <c r="A22526" t="s">
        <v>1257</v>
      </c>
      <c r="B22526" t="s">
        <v>343</v>
      </c>
      <c r="C22526" t="s">
        <v>406</v>
      </c>
      <c r="D22526" t="s">
        <v>1261</v>
      </c>
      <c r="E22526" t="s">
        <v>31</v>
      </c>
      <c r="F22526">
        <v>163463</v>
      </c>
      <c r="G22526">
        <v>121738</v>
      </c>
      <c r="H22526">
        <v>0.74474345876436865</v>
      </c>
      <c r="I22526" t="str">
        <f>VLOOKUP($B22526&amp;$E22526,'Employee List'!$A:$E,5,0)</f>
        <v>E-1418</v>
      </c>
    </row>
    <row r="22527" spans="1:9" x14ac:dyDescent="0.35">
      <c r="A22527" t="s">
        <v>1257</v>
      </c>
      <c r="B22527" t="s">
        <v>343</v>
      </c>
      <c r="C22527" t="s">
        <v>406</v>
      </c>
      <c r="D22527" t="s">
        <v>1266</v>
      </c>
      <c r="E22527" t="s">
        <v>29</v>
      </c>
      <c r="F22527">
        <v>23490</v>
      </c>
      <c r="G22527">
        <v>13138</v>
      </c>
      <c r="H22527">
        <v>0.55930183056619842</v>
      </c>
      <c r="I22527" t="str">
        <f>VLOOKUP($B22527&amp;$E22527,'Employee List'!$A:$E,5,0)</f>
        <v>E-1418</v>
      </c>
    </row>
    <row r="22528" spans="1:9" x14ac:dyDescent="0.35">
      <c r="A22528" t="s">
        <v>1257</v>
      </c>
      <c r="B22528" t="s">
        <v>343</v>
      </c>
      <c r="C22528" t="s">
        <v>406</v>
      </c>
      <c r="D22528" t="s">
        <v>1266</v>
      </c>
      <c r="E22528" t="s">
        <v>30</v>
      </c>
      <c r="F22528">
        <v>22033</v>
      </c>
      <c r="G22528">
        <v>14868</v>
      </c>
      <c r="H22528">
        <v>0.67480597285889343</v>
      </c>
      <c r="I22528" t="str">
        <f>VLOOKUP($B22528&amp;$E22528,'Employee List'!$A:$E,5,0)</f>
        <v>E-1418</v>
      </c>
    </row>
    <row r="22529" spans="1:9" x14ac:dyDescent="0.35">
      <c r="A22529" t="s">
        <v>1257</v>
      </c>
      <c r="B22529" t="s">
        <v>343</v>
      </c>
      <c r="C22529" t="s">
        <v>406</v>
      </c>
      <c r="D22529" t="s">
        <v>1266</v>
      </c>
      <c r="E22529" t="s">
        <v>31</v>
      </c>
      <c r="F22529">
        <v>21674</v>
      </c>
      <c r="G22529">
        <v>18874</v>
      </c>
      <c r="H22529">
        <v>0.87081295561502259</v>
      </c>
      <c r="I22529" t="str">
        <f>VLOOKUP($B22529&amp;$E22529,'Employee List'!$A:$E,5,0)</f>
        <v>E-1418</v>
      </c>
    </row>
    <row r="22530" spans="1:9" x14ac:dyDescent="0.35">
      <c r="A22530" t="s">
        <v>1257</v>
      </c>
      <c r="B22530" t="s">
        <v>343</v>
      </c>
      <c r="C22530" t="s">
        <v>406</v>
      </c>
      <c r="D22530" t="s">
        <v>1267</v>
      </c>
      <c r="E22530" t="s">
        <v>29</v>
      </c>
      <c r="F22530">
        <v>27386</v>
      </c>
      <c r="G22530">
        <v>20345</v>
      </c>
      <c r="H22530">
        <v>0.74289783100854456</v>
      </c>
      <c r="I22530" t="str">
        <f>VLOOKUP($B22530&amp;$E22530,'Employee List'!$A:$E,5,0)</f>
        <v>E-1418</v>
      </c>
    </row>
    <row r="22531" spans="1:9" x14ac:dyDescent="0.35">
      <c r="A22531" t="s">
        <v>1257</v>
      </c>
      <c r="B22531" t="s">
        <v>343</v>
      </c>
      <c r="C22531" t="s">
        <v>406</v>
      </c>
      <c r="D22531" t="s">
        <v>1267</v>
      </c>
      <c r="E22531" t="s">
        <v>30</v>
      </c>
      <c r="F22531">
        <v>28447</v>
      </c>
      <c r="G22531">
        <v>22606</v>
      </c>
      <c r="H22531">
        <v>0.79467079129609453</v>
      </c>
      <c r="I22531" t="str">
        <f>VLOOKUP($B22531&amp;$E22531,'Employee List'!$A:$E,5,0)</f>
        <v>E-1418</v>
      </c>
    </row>
    <row r="22532" spans="1:9" x14ac:dyDescent="0.35">
      <c r="A22532" t="s">
        <v>1257</v>
      </c>
      <c r="B22532" t="s">
        <v>343</v>
      </c>
      <c r="C22532" t="s">
        <v>406</v>
      </c>
      <c r="D22532" t="s">
        <v>1267</v>
      </c>
      <c r="E22532" t="s">
        <v>31</v>
      </c>
      <c r="F22532">
        <v>26164</v>
      </c>
      <c r="G22532">
        <v>25128</v>
      </c>
      <c r="H22532">
        <v>0.96040360801100744</v>
      </c>
      <c r="I22532" t="str">
        <f>VLOOKUP($B22532&amp;$E22532,'Employee List'!$A:$E,5,0)</f>
        <v>E-1418</v>
      </c>
    </row>
    <row r="22533" spans="1:9" x14ac:dyDescent="0.35">
      <c r="A22533" t="s">
        <v>1257</v>
      </c>
      <c r="B22533" t="s">
        <v>343</v>
      </c>
      <c r="C22533" t="s">
        <v>406</v>
      </c>
      <c r="D22533" t="s">
        <v>1268</v>
      </c>
      <c r="E22533" t="s">
        <v>29</v>
      </c>
      <c r="F22533">
        <v>16270</v>
      </c>
      <c r="G22533">
        <v>10502</v>
      </c>
      <c r="H22533">
        <v>0.64548248309772582</v>
      </c>
      <c r="I22533" t="str">
        <f>VLOOKUP($B22533&amp;$E22533,'Employee List'!$A:$E,5,0)</f>
        <v>E-1418</v>
      </c>
    </row>
    <row r="22534" spans="1:9" x14ac:dyDescent="0.35">
      <c r="A22534" t="s">
        <v>1257</v>
      </c>
      <c r="B22534" t="s">
        <v>343</v>
      </c>
      <c r="C22534" t="s">
        <v>406</v>
      </c>
      <c r="D22534" t="s">
        <v>1268</v>
      </c>
      <c r="E22534" t="s">
        <v>30</v>
      </c>
      <c r="F22534">
        <v>11723</v>
      </c>
      <c r="G22534">
        <v>7411</v>
      </c>
      <c r="H22534">
        <v>0.63217606414740257</v>
      </c>
      <c r="I22534" t="str">
        <f>VLOOKUP($B22534&amp;$E22534,'Employee List'!$A:$E,5,0)</f>
        <v>E-1418</v>
      </c>
    </row>
    <row r="22535" spans="1:9" x14ac:dyDescent="0.35">
      <c r="A22535" t="s">
        <v>1257</v>
      </c>
      <c r="B22535" t="s">
        <v>343</v>
      </c>
      <c r="C22535" t="s">
        <v>406</v>
      </c>
      <c r="D22535" t="s">
        <v>1268</v>
      </c>
      <c r="E22535" t="s">
        <v>31</v>
      </c>
      <c r="F22535">
        <v>13736</v>
      </c>
      <c r="G22535">
        <v>9828</v>
      </c>
      <c r="H22535">
        <v>0.71549213744903906</v>
      </c>
      <c r="I22535" t="str">
        <f>VLOOKUP($B22535&amp;$E22535,'Employee List'!$A:$E,5,0)</f>
        <v>E-1418</v>
      </c>
    </row>
    <row r="22536" spans="1:9" x14ac:dyDescent="0.35">
      <c r="A22536" t="s">
        <v>1257</v>
      </c>
      <c r="B22536" t="s">
        <v>343</v>
      </c>
      <c r="C22536" t="s">
        <v>406</v>
      </c>
      <c r="D22536" t="s">
        <v>1269</v>
      </c>
      <c r="E22536" t="s">
        <v>29</v>
      </c>
      <c r="F22536">
        <v>4256</v>
      </c>
      <c r="G22536">
        <v>5829</v>
      </c>
      <c r="H22536">
        <v>1.3695958646616542</v>
      </c>
      <c r="I22536" t="str">
        <f>VLOOKUP($B22536&amp;$E22536,'Employee List'!$A:$E,5,0)</f>
        <v>E-1418</v>
      </c>
    </row>
    <row r="22537" spans="1:9" x14ac:dyDescent="0.35">
      <c r="A22537" t="s">
        <v>1257</v>
      </c>
      <c r="B22537" t="s">
        <v>343</v>
      </c>
      <c r="C22537" t="s">
        <v>406</v>
      </c>
      <c r="D22537" t="s">
        <v>1269</v>
      </c>
      <c r="E22537" t="s">
        <v>30</v>
      </c>
      <c r="F22537">
        <v>4092</v>
      </c>
      <c r="G22537">
        <v>5951</v>
      </c>
      <c r="H22537">
        <v>1.4543010752688172</v>
      </c>
      <c r="I22537" t="str">
        <f>VLOOKUP($B22537&amp;$E22537,'Employee List'!$A:$E,5,0)</f>
        <v>E-1418</v>
      </c>
    </row>
    <row r="22538" spans="1:9" x14ac:dyDescent="0.35">
      <c r="A22538" t="s">
        <v>1257</v>
      </c>
      <c r="B22538" t="s">
        <v>343</v>
      </c>
      <c r="C22538" t="s">
        <v>406</v>
      </c>
      <c r="D22538" t="s">
        <v>1269</v>
      </c>
      <c r="E22538" t="s">
        <v>31</v>
      </c>
      <c r="F22538">
        <v>4577</v>
      </c>
      <c r="G22538">
        <v>8526</v>
      </c>
      <c r="H22538">
        <v>1.8627922219794626</v>
      </c>
      <c r="I22538" t="str">
        <f>VLOOKUP($B22538&amp;$E22538,'Employee List'!$A:$E,5,0)</f>
        <v>E-1418</v>
      </c>
    </row>
    <row r="22539" spans="1:9" x14ac:dyDescent="0.35">
      <c r="A22539" t="s">
        <v>1257</v>
      </c>
      <c r="B22539" t="s">
        <v>343</v>
      </c>
      <c r="C22539" t="s">
        <v>406</v>
      </c>
      <c r="D22539" t="s">
        <v>1270</v>
      </c>
      <c r="E22539" t="s">
        <v>29</v>
      </c>
      <c r="F22539">
        <v>4746</v>
      </c>
      <c r="G22539">
        <v>2350</v>
      </c>
      <c r="H22539">
        <v>0.49515381373788453</v>
      </c>
      <c r="I22539" t="str">
        <f>VLOOKUP($B22539&amp;$E22539,'Employee List'!$A:$E,5,0)</f>
        <v>E-1418</v>
      </c>
    </row>
    <row r="22540" spans="1:9" x14ac:dyDescent="0.35">
      <c r="A22540" t="s">
        <v>1257</v>
      </c>
      <c r="B22540" t="s">
        <v>343</v>
      </c>
      <c r="C22540" t="s">
        <v>406</v>
      </c>
      <c r="D22540" t="s">
        <v>1270</v>
      </c>
      <c r="E22540" t="s">
        <v>30</v>
      </c>
      <c r="F22540">
        <v>8062</v>
      </c>
      <c r="G22540">
        <v>4186</v>
      </c>
      <c r="H22540">
        <v>0.51922599851153561</v>
      </c>
      <c r="I22540" t="str">
        <f>VLOOKUP($B22540&amp;$E22540,'Employee List'!$A:$E,5,0)</f>
        <v>E-1418</v>
      </c>
    </row>
    <row r="22541" spans="1:9" x14ac:dyDescent="0.35">
      <c r="A22541" t="s">
        <v>1257</v>
      </c>
      <c r="B22541" t="s">
        <v>343</v>
      </c>
      <c r="C22541" t="s">
        <v>406</v>
      </c>
      <c r="D22541" t="s">
        <v>1270</v>
      </c>
      <c r="E22541" t="s">
        <v>31</v>
      </c>
      <c r="F22541">
        <v>6156</v>
      </c>
      <c r="G22541">
        <v>3292</v>
      </c>
      <c r="H22541">
        <v>0.53476283300844707</v>
      </c>
      <c r="I22541" t="str">
        <f>VLOOKUP($B22541&amp;$E22541,'Employee List'!$A:$E,5,0)</f>
        <v>E-1418</v>
      </c>
    </row>
    <row r="22542" spans="1:9" x14ac:dyDescent="0.35">
      <c r="A22542" t="s">
        <v>1257</v>
      </c>
      <c r="B22542" t="s">
        <v>343</v>
      </c>
      <c r="C22542" t="s">
        <v>406</v>
      </c>
      <c r="D22542" t="s">
        <v>1271</v>
      </c>
      <c r="E22542" t="s">
        <v>29</v>
      </c>
      <c r="F22542">
        <v>12732</v>
      </c>
      <c r="G22542">
        <v>14133</v>
      </c>
      <c r="H22542">
        <v>1.1100377002827522</v>
      </c>
      <c r="I22542" t="str">
        <f>VLOOKUP($B22542&amp;$E22542,'Employee List'!$A:$E,5,0)</f>
        <v>E-1418</v>
      </c>
    </row>
    <row r="22543" spans="1:9" x14ac:dyDescent="0.35">
      <c r="A22543" t="s">
        <v>1257</v>
      </c>
      <c r="B22543" t="s">
        <v>343</v>
      </c>
      <c r="C22543" t="s">
        <v>406</v>
      </c>
      <c r="D22543" t="s">
        <v>1271</v>
      </c>
      <c r="E22543" t="s">
        <v>30</v>
      </c>
      <c r="F22543">
        <v>12969</v>
      </c>
      <c r="G22543">
        <v>8601</v>
      </c>
      <c r="H22543">
        <v>0.66319685403654871</v>
      </c>
      <c r="I22543" t="str">
        <f>VLOOKUP($B22543&amp;$E22543,'Employee List'!$A:$E,5,0)</f>
        <v>E-1418</v>
      </c>
    </row>
    <row r="22544" spans="1:9" x14ac:dyDescent="0.35">
      <c r="A22544" t="s">
        <v>1257</v>
      </c>
      <c r="B22544" t="s">
        <v>343</v>
      </c>
      <c r="C22544" t="s">
        <v>406</v>
      </c>
      <c r="D22544" t="s">
        <v>1271</v>
      </c>
      <c r="E22544" t="s">
        <v>31</v>
      </c>
      <c r="F22544">
        <v>11376</v>
      </c>
      <c r="G22544">
        <v>15241</v>
      </c>
      <c r="H22544">
        <v>1.3397503516174403</v>
      </c>
      <c r="I22544" t="str">
        <f>VLOOKUP($B22544&amp;$E22544,'Employee List'!$A:$E,5,0)</f>
        <v>E-1418</v>
      </c>
    </row>
    <row r="22545" spans="1:9" x14ac:dyDescent="0.35">
      <c r="A22545" t="s">
        <v>1257</v>
      </c>
      <c r="B22545" t="s">
        <v>343</v>
      </c>
      <c r="C22545" t="s">
        <v>406</v>
      </c>
      <c r="D22545" t="s">
        <v>1258</v>
      </c>
      <c r="E22545" t="s">
        <v>29</v>
      </c>
      <c r="F22545">
        <v>87741</v>
      </c>
      <c r="G22545">
        <v>85127</v>
      </c>
      <c r="H22545">
        <v>0.97020777059755414</v>
      </c>
      <c r="I22545" t="str">
        <f>VLOOKUP($B22545&amp;$E22545,'Employee List'!$A:$E,5,0)</f>
        <v>E-1418</v>
      </c>
    </row>
    <row r="22546" spans="1:9" x14ac:dyDescent="0.35">
      <c r="A22546" t="s">
        <v>1257</v>
      </c>
      <c r="B22546" t="s">
        <v>343</v>
      </c>
      <c r="C22546" t="s">
        <v>406</v>
      </c>
      <c r="D22546" t="s">
        <v>1258</v>
      </c>
      <c r="E22546" t="s">
        <v>30</v>
      </c>
      <c r="F22546">
        <v>84453</v>
      </c>
      <c r="G22546">
        <v>89523</v>
      </c>
      <c r="H22546">
        <v>1.0600333913537707</v>
      </c>
      <c r="I22546" t="str">
        <f>VLOOKUP($B22546&amp;$E22546,'Employee List'!$A:$E,5,0)</f>
        <v>E-1418</v>
      </c>
    </row>
    <row r="22547" spans="1:9" x14ac:dyDescent="0.35">
      <c r="A22547" t="s">
        <v>1257</v>
      </c>
      <c r="B22547" t="s">
        <v>343</v>
      </c>
      <c r="C22547" t="s">
        <v>406</v>
      </c>
      <c r="D22547" t="s">
        <v>1258</v>
      </c>
      <c r="E22547" t="s">
        <v>31</v>
      </c>
      <c r="F22547">
        <v>80858</v>
      </c>
      <c r="G22547">
        <v>71133</v>
      </c>
      <c r="H22547">
        <v>0.8797274233842044</v>
      </c>
      <c r="I22547" t="str">
        <f>VLOOKUP($B22547&amp;$E22547,'Employee List'!$A:$E,5,0)</f>
        <v>E-1418</v>
      </c>
    </row>
    <row r="22548" spans="1:9" x14ac:dyDescent="0.35">
      <c r="A22548" t="s">
        <v>1257</v>
      </c>
      <c r="B22548" t="s">
        <v>343</v>
      </c>
      <c r="C22548" t="s">
        <v>406</v>
      </c>
      <c r="D22548" t="s">
        <v>1272</v>
      </c>
      <c r="E22548" t="s">
        <v>29</v>
      </c>
      <c r="F22548">
        <v>13443</v>
      </c>
      <c r="G22548">
        <v>6650</v>
      </c>
      <c r="H22548">
        <v>0.49468124674551811</v>
      </c>
      <c r="I22548" t="str">
        <f>VLOOKUP($B22548&amp;$E22548,'Employee List'!$A:$E,5,0)</f>
        <v>E-1418</v>
      </c>
    </row>
    <row r="22549" spans="1:9" x14ac:dyDescent="0.35">
      <c r="A22549" t="s">
        <v>1257</v>
      </c>
      <c r="B22549" t="s">
        <v>343</v>
      </c>
      <c r="C22549" t="s">
        <v>406</v>
      </c>
      <c r="D22549" t="s">
        <v>1272</v>
      </c>
      <c r="E22549" t="s">
        <v>30</v>
      </c>
      <c r="F22549">
        <v>11440</v>
      </c>
      <c r="G22549">
        <v>13545</v>
      </c>
      <c r="H22549">
        <v>1.1840034965034965</v>
      </c>
      <c r="I22549" t="str">
        <f>VLOOKUP($B22549&amp;$E22549,'Employee List'!$A:$E,5,0)</f>
        <v>E-1418</v>
      </c>
    </row>
    <row r="22550" spans="1:9" x14ac:dyDescent="0.35">
      <c r="A22550" t="s">
        <v>1257</v>
      </c>
      <c r="B22550" t="s">
        <v>343</v>
      </c>
      <c r="C22550" t="s">
        <v>406</v>
      </c>
      <c r="D22550" t="s">
        <v>1272</v>
      </c>
      <c r="E22550" t="s">
        <v>31</v>
      </c>
      <c r="F22550">
        <v>14019</v>
      </c>
      <c r="G22550">
        <v>6895</v>
      </c>
      <c r="H22550">
        <v>0.49183251301804692</v>
      </c>
      <c r="I22550" t="str">
        <f>VLOOKUP($B22550&amp;$E22550,'Employee List'!$A:$E,5,0)</f>
        <v>E-1418</v>
      </c>
    </row>
    <row r="22551" spans="1:9" x14ac:dyDescent="0.35">
      <c r="A22551" t="s">
        <v>1257</v>
      </c>
      <c r="B22551" t="s">
        <v>343</v>
      </c>
      <c r="C22551" t="s">
        <v>406</v>
      </c>
      <c r="D22551" t="s">
        <v>1259</v>
      </c>
      <c r="E22551" t="s">
        <v>29</v>
      </c>
      <c r="F22551">
        <v>34307</v>
      </c>
      <c r="G22551">
        <v>26450</v>
      </c>
      <c r="H22551">
        <v>0.7709796834465269</v>
      </c>
      <c r="I22551" t="str">
        <f>VLOOKUP($B22551&amp;$E22551,'Employee List'!$A:$E,5,0)</f>
        <v>E-1418</v>
      </c>
    </row>
    <row r="22552" spans="1:9" x14ac:dyDescent="0.35">
      <c r="A22552" t="s">
        <v>1257</v>
      </c>
      <c r="B22552" t="s">
        <v>343</v>
      </c>
      <c r="C22552" t="s">
        <v>406</v>
      </c>
      <c r="D22552" t="s">
        <v>1259</v>
      </c>
      <c r="E22552" t="s">
        <v>30</v>
      </c>
      <c r="F22552">
        <v>34871</v>
      </c>
      <c r="G22552">
        <v>34014</v>
      </c>
      <c r="H22552">
        <v>0.97542370451091165</v>
      </c>
      <c r="I22552" t="str">
        <f>VLOOKUP($B22552&amp;$E22552,'Employee List'!$A:$E,5,0)</f>
        <v>E-1418</v>
      </c>
    </row>
    <row r="22553" spans="1:9" x14ac:dyDescent="0.35">
      <c r="A22553" t="s">
        <v>1257</v>
      </c>
      <c r="B22553" t="s">
        <v>343</v>
      </c>
      <c r="C22553" t="s">
        <v>406</v>
      </c>
      <c r="D22553" t="s">
        <v>1259</v>
      </c>
      <c r="E22553" t="s">
        <v>31</v>
      </c>
      <c r="F22553">
        <v>34208</v>
      </c>
      <c r="G22553">
        <v>34221</v>
      </c>
      <c r="H22553">
        <v>1.0003800280636108</v>
      </c>
      <c r="I22553" t="str">
        <f>VLOOKUP($B22553&amp;$E22553,'Employee List'!$A:$E,5,0)</f>
        <v>E-1418</v>
      </c>
    </row>
    <row r="22554" spans="1:9" x14ac:dyDescent="0.35">
      <c r="A22554" t="s">
        <v>1257</v>
      </c>
      <c r="B22554" t="s">
        <v>343</v>
      </c>
      <c r="C22554" t="s">
        <v>406</v>
      </c>
      <c r="D22554" t="s">
        <v>1273</v>
      </c>
      <c r="E22554" t="s">
        <v>29</v>
      </c>
      <c r="F22554">
        <v>5466</v>
      </c>
      <c r="G22554">
        <v>7806</v>
      </c>
      <c r="H22554">
        <v>1.4281009879253568</v>
      </c>
      <c r="I22554" t="str">
        <f>VLOOKUP($B22554&amp;$E22554,'Employee List'!$A:$E,5,0)</f>
        <v>E-1418</v>
      </c>
    </row>
    <row r="22555" spans="1:9" x14ac:dyDescent="0.35">
      <c r="A22555" t="s">
        <v>1257</v>
      </c>
      <c r="B22555" t="s">
        <v>343</v>
      </c>
      <c r="C22555" t="s">
        <v>406</v>
      </c>
      <c r="D22555" t="s">
        <v>1273</v>
      </c>
      <c r="E22555" t="s">
        <v>30</v>
      </c>
      <c r="F22555">
        <v>6376</v>
      </c>
      <c r="G22555">
        <v>4541</v>
      </c>
      <c r="H22555">
        <v>0.71220200752823082</v>
      </c>
      <c r="I22555" t="str">
        <f>VLOOKUP($B22555&amp;$E22555,'Employee List'!$A:$E,5,0)</f>
        <v>E-1418</v>
      </c>
    </row>
    <row r="22556" spans="1:9" x14ac:dyDescent="0.35">
      <c r="A22556" t="s">
        <v>1257</v>
      </c>
      <c r="B22556" t="s">
        <v>343</v>
      </c>
      <c r="C22556" t="s">
        <v>406</v>
      </c>
      <c r="D22556" t="s">
        <v>1273</v>
      </c>
      <c r="E22556" t="s">
        <v>31</v>
      </c>
      <c r="F22556">
        <v>7526</v>
      </c>
      <c r="G22556">
        <v>8556</v>
      </c>
      <c r="H22556">
        <v>1.1368588891841616</v>
      </c>
      <c r="I22556" t="str">
        <f>VLOOKUP($B22556&amp;$E22556,'Employee List'!$A:$E,5,0)</f>
        <v>E-1418</v>
      </c>
    </row>
    <row r="22557" spans="1:9" x14ac:dyDescent="0.35">
      <c r="A22557" t="s">
        <v>1257</v>
      </c>
      <c r="B22557" t="s">
        <v>343</v>
      </c>
      <c r="C22557" t="s">
        <v>406</v>
      </c>
      <c r="D22557" t="s">
        <v>1275</v>
      </c>
      <c r="E22557" t="s">
        <v>29</v>
      </c>
      <c r="F22557">
        <v>27296</v>
      </c>
      <c r="G22557">
        <v>24254</v>
      </c>
      <c r="H22557">
        <v>0.88855509964830015</v>
      </c>
      <c r="I22557" t="str">
        <f>VLOOKUP($B22557&amp;$E22557,'Employee List'!$A:$E,5,0)</f>
        <v>E-1418</v>
      </c>
    </row>
    <row r="22558" spans="1:9" x14ac:dyDescent="0.35">
      <c r="A22558" t="s">
        <v>1257</v>
      </c>
      <c r="B22558" t="s">
        <v>343</v>
      </c>
      <c r="C22558" t="s">
        <v>406</v>
      </c>
      <c r="D22558" t="s">
        <v>1275</v>
      </c>
      <c r="E22558" t="s">
        <v>30</v>
      </c>
      <c r="F22558">
        <v>27055</v>
      </c>
      <c r="G22558">
        <v>18609</v>
      </c>
      <c r="H22558">
        <v>0.68782110515616335</v>
      </c>
      <c r="I22558" t="str">
        <f>VLOOKUP($B22558&amp;$E22558,'Employee List'!$A:$E,5,0)</f>
        <v>E-1418</v>
      </c>
    </row>
    <row r="22559" spans="1:9" x14ac:dyDescent="0.35">
      <c r="A22559" t="s">
        <v>1257</v>
      </c>
      <c r="B22559" t="s">
        <v>343</v>
      </c>
      <c r="C22559" t="s">
        <v>406</v>
      </c>
      <c r="D22559" t="s">
        <v>1275</v>
      </c>
      <c r="E22559" t="s">
        <v>31</v>
      </c>
      <c r="F22559">
        <v>26442</v>
      </c>
      <c r="G22559">
        <v>20632</v>
      </c>
      <c r="H22559">
        <v>0.78027380682247938</v>
      </c>
      <c r="I22559" t="str">
        <f>VLOOKUP($B22559&amp;$E22559,'Employee List'!$A:$E,5,0)</f>
        <v>E-1418</v>
      </c>
    </row>
    <row r="22560" spans="1:9" x14ac:dyDescent="0.35">
      <c r="A22560" t="s">
        <v>1257</v>
      </c>
      <c r="B22560" t="s">
        <v>343</v>
      </c>
      <c r="C22560" t="s">
        <v>406</v>
      </c>
      <c r="D22560" t="s">
        <v>1276</v>
      </c>
      <c r="E22560" t="s">
        <v>29</v>
      </c>
      <c r="F22560">
        <v>5007</v>
      </c>
      <c r="G22560">
        <v>6702</v>
      </c>
      <c r="H22560">
        <v>1.3385260635110845</v>
      </c>
      <c r="I22560" t="str">
        <f>VLOOKUP($B22560&amp;$E22560,'Employee List'!$A:$E,5,0)</f>
        <v>E-1418</v>
      </c>
    </row>
    <row r="22561" spans="1:9" x14ac:dyDescent="0.35">
      <c r="A22561" t="s">
        <v>1257</v>
      </c>
      <c r="B22561" t="s">
        <v>343</v>
      </c>
      <c r="C22561" t="s">
        <v>406</v>
      </c>
      <c r="D22561" t="s">
        <v>1276</v>
      </c>
      <c r="E22561" t="s">
        <v>30</v>
      </c>
      <c r="F22561">
        <v>3356</v>
      </c>
      <c r="G22561">
        <v>3547</v>
      </c>
      <c r="H22561">
        <v>1.0569129916567341</v>
      </c>
      <c r="I22561" t="str">
        <f>VLOOKUP($B22561&amp;$E22561,'Employee List'!$A:$E,5,0)</f>
        <v>E-1418</v>
      </c>
    </row>
    <row r="22562" spans="1:9" x14ac:dyDescent="0.35">
      <c r="A22562" t="s">
        <v>1257</v>
      </c>
      <c r="B22562" t="s">
        <v>343</v>
      </c>
      <c r="C22562" t="s">
        <v>406</v>
      </c>
      <c r="D22562" t="s">
        <v>1276</v>
      </c>
      <c r="E22562" t="s">
        <v>31</v>
      </c>
      <c r="F22562">
        <v>2804</v>
      </c>
      <c r="G22562">
        <v>4724</v>
      </c>
      <c r="H22562">
        <v>1.6847360912981455</v>
      </c>
      <c r="I22562" t="str">
        <f>VLOOKUP($B22562&amp;$E22562,'Employee List'!$A:$E,5,0)</f>
        <v>E-1418</v>
      </c>
    </row>
    <row r="22563" spans="1:9" x14ac:dyDescent="0.35">
      <c r="A22563" t="s">
        <v>1257</v>
      </c>
      <c r="B22563" t="s">
        <v>343</v>
      </c>
      <c r="C22563" t="s">
        <v>406</v>
      </c>
      <c r="D22563" t="s">
        <v>1277</v>
      </c>
      <c r="E22563" t="s">
        <v>29</v>
      </c>
      <c r="F22563">
        <v>10725</v>
      </c>
      <c r="G22563">
        <v>5177</v>
      </c>
      <c r="H22563">
        <v>0.48270396270396271</v>
      </c>
      <c r="I22563" t="str">
        <f>VLOOKUP($B22563&amp;$E22563,'Employee List'!$A:$E,5,0)</f>
        <v>E-1418</v>
      </c>
    </row>
    <row r="22564" spans="1:9" x14ac:dyDescent="0.35">
      <c r="A22564" t="s">
        <v>1257</v>
      </c>
      <c r="B22564" t="s">
        <v>343</v>
      </c>
      <c r="C22564" t="s">
        <v>406</v>
      </c>
      <c r="D22564" t="s">
        <v>1277</v>
      </c>
      <c r="E22564" t="s">
        <v>30</v>
      </c>
      <c r="F22564">
        <v>8108</v>
      </c>
      <c r="G22564">
        <v>5348</v>
      </c>
      <c r="H22564">
        <v>0.65959546127281699</v>
      </c>
      <c r="I22564" t="str">
        <f>VLOOKUP($B22564&amp;$E22564,'Employee List'!$A:$E,5,0)</f>
        <v>E-1418</v>
      </c>
    </row>
    <row r="22565" spans="1:9" x14ac:dyDescent="0.35">
      <c r="A22565" t="s">
        <v>1257</v>
      </c>
      <c r="B22565" t="s">
        <v>343</v>
      </c>
      <c r="C22565" t="s">
        <v>406</v>
      </c>
      <c r="D22565" t="s">
        <v>1277</v>
      </c>
      <c r="E22565" t="s">
        <v>31</v>
      </c>
      <c r="F22565">
        <v>9107</v>
      </c>
      <c r="G22565">
        <v>5130</v>
      </c>
      <c r="H22565">
        <v>0.56330295377182382</v>
      </c>
      <c r="I22565" t="str">
        <f>VLOOKUP($B22565&amp;$E22565,'Employee List'!$A:$E,5,0)</f>
        <v>E-1418</v>
      </c>
    </row>
    <row r="22566" spans="1:9" x14ac:dyDescent="0.35">
      <c r="A22566" t="s">
        <v>1257</v>
      </c>
      <c r="B22566" t="s">
        <v>343</v>
      </c>
      <c r="C22566" t="s">
        <v>406</v>
      </c>
      <c r="D22566" t="s">
        <v>1278</v>
      </c>
      <c r="E22566" t="s">
        <v>29</v>
      </c>
      <c r="F22566">
        <v>11073</v>
      </c>
      <c r="G22566">
        <v>8168</v>
      </c>
      <c r="H22566">
        <v>0.73765013998013185</v>
      </c>
      <c r="I22566" t="str">
        <f>VLOOKUP($B22566&amp;$E22566,'Employee List'!$A:$E,5,0)</f>
        <v>E-1418</v>
      </c>
    </row>
    <row r="22567" spans="1:9" x14ac:dyDescent="0.35">
      <c r="A22567" t="s">
        <v>1257</v>
      </c>
      <c r="B22567" t="s">
        <v>343</v>
      </c>
      <c r="C22567" t="s">
        <v>406</v>
      </c>
      <c r="D22567" t="s">
        <v>1278</v>
      </c>
      <c r="E22567" t="s">
        <v>30</v>
      </c>
      <c r="F22567">
        <v>9387</v>
      </c>
      <c r="G22567">
        <v>6725</v>
      </c>
      <c r="H22567">
        <v>0.71641632044316605</v>
      </c>
      <c r="I22567" t="str">
        <f>VLOOKUP($B22567&amp;$E22567,'Employee List'!$A:$E,5,0)</f>
        <v>E-1418</v>
      </c>
    </row>
    <row r="22568" spans="1:9" x14ac:dyDescent="0.35">
      <c r="A22568" t="s">
        <v>1257</v>
      </c>
      <c r="B22568" t="s">
        <v>343</v>
      </c>
      <c r="C22568" t="s">
        <v>406</v>
      </c>
      <c r="D22568" t="s">
        <v>1278</v>
      </c>
      <c r="E22568" t="s">
        <v>31</v>
      </c>
      <c r="F22568">
        <v>7836</v>
      </c>
      <c r="G22568">
        <v>8765</v>
      </c>
      <c r="H22568">
        <v>1.1185553854007146</v>
      </c>
      <c r="I22568" t="str">
        <f>VLOOKUP($B22568&amp;$E22568,'Employee List'!$A:$E,5,0)</f>
        <v>E-1418</v>
      </c>
    </row>
    <row r="22569" spans="1:9" x14ac:dyDescent="0.35">
      <c r="A22569" t="s">
        <v>1257</v>
      </c>
      <c r="B22569" t="s">
        <v>343</v>
      </c>
      <c r="C22569" t="s">
        <v>406</v>
      </c>
      <c r="D22569" t="s">
        <v>1279</v>
      </c>
      <c r="E22569" t="s">
        <v>29</v>
      </c>
      <c r="F22569">
        <v>6301</v>
      </c>
      <c r="G22569">
        <v>4554</v>
      </c>
      <c r="H22569">
        <v>0.72274242183780357</v>
      </c>
      <c r="I22569" t="str">
        <f>VLOOKUP($B22569&amp;$E22569,'Employee List'!$A:$E,5,0)</f>
        <v>E-1418</v>
      </c>
    </row>
    <row r="22570" spans="1:9" x14ac:dyDescent="0.35">
      <c r="A22570" t="s">
        <v>1257</v>
      </c>
      <c r="B22570" t="s">
        <v>343</v>
      </c>
      <c r="C22570" t="s">
        <v>406</v>
      </c>
      <c r="D22570" t="s">
        <v>1279</v>
      </c>
      <c r="E22570" t="s">
        <v>30</v>
      </c>
      <c r="F22570">
        <v>5340</v>
      </c>
      <c r="G22570">
        <v>4815</v>
      </c>
      <c r="H22570">
        <v>0.901685393258427</v>
      </c>
      <c r="I22570" t="str">
        <f>VLOOKUP($B22570&amp;$E22570,'Employee List'!$A:$E,5,0)</f>
        <v>E-1418</v>
      </c>
    </row>
    <row r="22571" spans="1:9" x14ac:dyDescent="0.35">
      <c r="A22571" t="s">
        <v>1257</v>
      </c>
      <c r="B22571" t="s">
        <v>343</v>
      </c>
      <c r="C22571" t="s">
        <v>406</v>
      </c>
      <c r="D22571" t="s">
        <v>1279</v>
      </c>
      <c r="E22571" t="s">
        <v>31</v>
      </c>
      <c r="F22571">
        <v>5571</v>
      </c>
      <c r="G22571">
        <v>2991</v>
      </c>
      <c r="H22571">
        <v>0.53688745288099082</v>
      </c>
      <c r="I22571" t="str">
        <f>VLOOKUP($B22571&amp;$E22571,'Employee List'!$A:$E,5,0)</f>
        <v>E-1418</v>
      </c>
    </row>
    <row r="22572" spans="1:9" x14ac:dyDescent="0.35">
      <c r="A22572" t="s">
        <v>1257</v>
      </c>
      <c r="B22572" t="s">
        <v>343</v>
      </c>
      <c r="C22572" t="s">
        <v>406</v>
      </c>
      <c r="D22572" t="s">
        <v>1280</v>
      </c>
      <c r="E22572" t="s">
        <v>29</v>
      </c>
      <c r="F22572">
        <v>4807</v>
      </c>
      <c r="G22572">
        <v>3982</v>
      </c>
      <c r="H22572">
        <v>0.82837528604118993</v>
      </c>
      <c r="I22572" t="str">
        <f>VLOOKUP($B22572&amp;$E22572,'Employee List'!$A:$E,5,0)</f>
        <v>E-1418</v>
      </c>
    </row>
    <row r="22573" spans="1:9" x14ac:dyDescent="0.35">
      <c r="A22573" t="s">
        <v>1257</v>
      </c>
      <c r="B22573" t="s">
        <v>343</v>
      </c>
      <c r="C22573" t="s">
        <v>406</v>
      </c>
      <c r="D22573" t="s">
        <v>1280</v>
      </c>
      <c r="E22573" t="s">
        <v>30</v>
      </c>
      <c r="F22573">
        <v>5400</v>
      </c>
      <c r="G22573">
        <v>5579</v>
      </c>
      <c r="H22573">
        <v>1.0331481481481481</v>
      </c>
      <c r="I22573" t="str">
        <f>VLOOKUP($B22573&amp;$E22573,'Employee List'!$A:$E,5,0)</f>
        <v>E-1418</v>
      </c>
    </row>
    <row r="22574" spans="1:9" x14ac:dyDescent="0.35">
      <c r="A22574" t="s">
        <v>1257</v>
      </c>
      <c r="B22574" t="s">
        <v>343</v>
      </c>
      <c r="C22574" t="s">
        <v>406</v>
      </c>
      <c r="D22574" t="s">
        <v>1280</v>
      </c>
      <c r="E22574" t="s">
        <v>31</v>
      </c>
      <c r="F22574">
        <v>3067</v>
      </c>
      <c r="G22574">
        <v>7244</v>
      </c>
      <c r="H22574">
        <v>2.3619171829149006</v>
      </c>
      <c r="I22574" t="str">
        <f>VLOOKUP($B22574&amp;$E22574,'Employee List'!$A:$E,5,0)</f>
        <v>E-1418</v>
      </c>
    </row>
    <row r="22575" spans="1:9" x14ac:dyDescent="0.35">
      <c r="A22575" t="s">
        <v>1257</v>
      </c>
      <c r="B22575" t="s">
        <v>343</v>
      </c>
      <c r="C22575" t="s">
        <v>406</v>
      </c>
      <c r="D22575" t="s">
        <v>1262</v>
      </c>
      <c r="E22575" t="s">
        <v>29</v>
      </c>
      <c r="F22575">
        <v>63713</v>
      </c>
      <c r="G22575">
        <v>63018</v>
      </c>
      <c r="H22575">
        <v>0.98909170812863934</v>
      </c>
      <c r="I22575" t="str">
        <f>VLOOKUP($B22575&amp;$E22575,'Employee List'!$A:$E,5,0)</f>
        <v>E-1418</v>
      </c>
    </row>
    <row r="22576" spans="1:9" x14ac:dyDescent="0.35">
      <c r="A22576" t="s">
        <v>1257</v>
      </c>
      <c r="B22576" t="s">
        <v>343</v>
      </c>
      <c r="C22576" t="s">
        <v>406</v>
      </c>
      <c r="D22576" t="s">
        <v>1262</v>
      </c>
      <c r="E22576" t="s">
        <v>30</v>
      </c>
      <c r="F22576">
        <v>61979</v>
      </c>
      <c r="G22576">
        <v>56416</v>
      </c>
      <c r="H22576">
        <v>0.91024379225221441</v>
      </c>
      <c r="I22576" t="str">
        <f>VLOOKUP($B22576&amp;$E22576,'Employee List'!$A:$E,5,0)</f>
        <v>E-1418</v>
      </c>
    </row>
    <row r="22577" spans="1:9" x14ac:dyDescent="0.35">
      <c r="A22577" t="s">
        <v>1257</v>
      </c>
      <c r="B22577" t="s">
        <v>343</v>
      </c>
      <c r="C22577" t="s">
        <v>406</v>
      </c>
      <c r="D22577" t="s">
        <v>1262</v>
      </c>
      <c r="E22577" t="s">
        <v>31</v>
      </c>
      <c r="F22577">
        <v>65027</v>
      </c>
      <c r="G22577">
        <v>57879</v>
      </c>
      <c r="H22577">
        <v>0.89007642979070234</v>
      </c>
      <c r="I22577" t="str">
        <f>VLOOKUP($B22577&amp;$E22577,'Employee List'!$A:$E,5,0)</f>
        <v>E-1418</v>
      </c>
    </row>
    <row r="22578" spans="1:9" x14ac:dyDescent="0.35">
      <c r="A22578" t="s">
        <v>1257</v>
      </c>
      <c r="B22578" t="s">
        <v>343</v>
      </c>
      <c r="C22578" t="s">
        <v>406</v>
      </c>
      <c r="D22578" t="s">
        <v>1282</v>
      </c>
      <c r="E22578" t="s">
        <v>30</v>
      </c>
      <c r="F22578">
        <v>6627</v>
      </c>
      <c r="G22578">
        <v>2042</v>
      </c>
      <c r="H22578">
        <v>0.30813339369247017</v>
      </c>
      <c r="I22578" t="str">
        <f>VLOOKUP($B22578&amp;$E22578,'Employee List'!$A:$E,5,0)</f>
        <v>E-1418</v>
      </c>
    </row>
    <row r="22579" spans="1:9" x14ac:dyDescent="0.35">
      <c r="A22579" t="s">
        <v>1257</v>
      </c>
      <c r="B22579" t="s">
        <v>343</v>
      </c>
      <c r="C22579" t="s">
        <v>406</v>
      </c>
      <c r="D22579" t="s">
        <v>1282</v>
      </c>
      <c r="E22579" t="s">
        <v>31</v>
      </c>
      <c r="F22579">
        <v>8150</v>
      </c>
      <c r="G22579">
        <v>6199</v>
      </c>
      <c r="H22579">
        <v>0.76061349693251534</v>
      </c>
      <c r="I22579" t="str">
        <f>VLOOKUP($B22579&amp;$E22579,'Employee List'!$A:$E,5,0)</f>
        <v>E-1418</v>
      </c>
    </row>
    <row r="22580" spans="1:9" x14ac:dyDescent="0.35">
      <c r="A22580" t="s">
        <v>1257</v>
      </c>
      <c r="B22580" t="s">
        <v>343</v>
      </c>
      <c r="C22580" t="s">
        <v>406</v>
      </c>
      <c r="D22580" t="s">
        <v>1281</v>
      </c>
      <c r="E22580" t="s">
        <v>29</v>
      </c>
      <c r="F22580">
        <v>3899</v>
      </c>
      <c r="G22580">
        <v>3479</v>
      </c>
      <c r="H22580">
        <v>0.8922800718132855</v>
      </c>
      <c r="I22580" t="str">
        <f>VLOOKUP($B22580&amp;$E22580,'Employee List'!$A:$E,5,0)</f>
        <v>E-1418</v>
      </c>
    </row>
    <row r="22581" spans="1:9" x14ac:dyDescent="0.35">
      <c r="A22581" t="s">
        <v>1257</v>
      </c>
      <c r="B22581" t="s">
        <v>343</v>
      </c>
      <c r="C22581" t="s">
        <v>406</v>
      </c>
      <c r="D22581" t="s">
        <v>1281</v>
      </c>
      <c r="E22581" t="s">
        <v>30</v>
      </c>
      <c r="F22581">
        <v>5824</v>
      </c>
      <c r="G22581">
        <v>5742</v>
      </c>
      <c r="H22581">
        <v>0.98592032967032972</v>
      </c>
      <c r="I22581" t="str">
        <f>VLOOKUP($B22581&amp;$E22581,'Employee List'!$A:$E,5,0)</f>
        <v>E-1418</v>
      </c>
    </row>
    <row r="22582" spans="1:9" x14ac:dyDescent="0.35">
      <c r="A22582" t="s">
        <v>1257</v>
      </c>
      <c r="B22582" t="s">
        <v>343</v>
      </c>
      <c r="C22582" t="s">
        <v>406</v>
      </c>
      <c r="D22582" t="s">
        <v>1281</v>
      </c>
      <c r="E22582" t="s">
        <v>31</v>
      </c>
      <c r="F22582">
        <v>3309</v>
      </c>
      <c r="G22582">
        <v>6891</v>
      </c>
      <c r="H22582">
        <v>2.0825022665457844</v>
      </c>
      <c r="I22582" t="str">
        <f>VLOOKUP($B22582&amp;$E22582,'Employee List'!$A:$E,5,0)</f>
        <v>E-1418</v>
      </c>
    </row>
    <row r="22583" spans="1:9" x14ac:dyDescent="0.35">
      <c r="A22583" t="s">
        <v>1257</v>
      </c>
      <c r="B22583" t="s">
        <v>344</v>
      </c>
      <c r="C22583" t="s">
        <v>406</v>
      </c>
      <c r="D22583" t="s">
        <v>1274</v>
      </c>
      <c r="E22583" t="s">
        <v>29</v>
      </c>
      <c r="F22583">
        <v>12736</v>
      </c>
      <c r="G22583">
        <v>14051</v>
      </c>
      <c r="H22583">
        <v>1.1032506281407035</v>
      </c>
      <c r="I22583" t="str">
        <f>VLOOKUP($B22583&amp;$E22583,'Employee List'!$A:$E,5,0)</f>
        <v>E-1419</v>
      </c>
    </row>
    <row r="22584" spans="1:9" x14ac:dyDescent="0.35">
      <c r="A22584" t="s">
        <v>1257</v>
      </c>
      <c r="B22584" t="s">
        <v>344</v>
      </c>
      <c r="C22584" t="s">
        <v>406</v>
      </c>
      <c r="D22584" t="s">
        <v>1274</v>
      </c>
      <c r="E22584" t="s">
        <v>30</v>
      </c>
      <c r="F22584">
        <v>10997</v>
      </c>
      <c r="G22584">
        <v>23971</v>
      </c>
      <c r="H22584">
        <v>2.1797763026279893</v>
      </c>
      <c r="I22584" t="str">
        <f>VLOOKUP($B22584&amp;$E22584,'Employee List'!$A:$E,5,0)</f>
        <v>E-1419</v>
      </c>
    </row>
    <row r="22585" spans="1:9" x14ac:dyDescent="0.35">
      <c r="A22585" t="s">
        <v>1257</v>
      </c>
      <c r="B22585" t="s">
        <v>344</v>
      </c>
      <c r="C22585" t="s">
        <v>406</v>
      </c>
      <c r="D22585" t="s">
        <v>1274</v>
      </c>
      <c r="E22585" t="s">
        <v>31</v>
      </c>
      <c r="F22585">
        <v>12251</v>
      </c>
      <c r="G22585">
        <v>10151</v>
      </c>
      <c r="H22585">
        <v>0.82858542159823689</v>
      </c>
      <c r="I22585" t="str">
        <f>VLOOKUP($B22585&amp;$E22585,'Employee List'!$A:$E,5,0)</f>
        <v>E-1419</v>
      </c>
    </row>
    <row r="22586" spans="1:9" x14ac:dyDescent="0.35">
      <c r="A22586" t="s">
        <v>1257</v>
      </c>
      <c r="B22586" t="s">
        <v>344</v>
      </c>
      <c r="C22586" t="s">
        <v>406</v>
      </c>
      <c r="D22586" t="s">
        <v>1263</v>
      </c>
      <c r="E22586" t="s">
        <v>29</v>
      </c>
      <c r="F22586">
        <v>51313</v>
      </c>
      <c r="G22586">
        <v>38922</v>
      </c>
      <c r="H22586">
        <v>0.75852123243622471</v>
      </c>
      <c r="I22586" t="str">
        <f>VLOOKUP($B22586&amp;$E22586,'Employee List'!$A:$E,5,0)</f>
        <v>E-1419</v>
      </c>
    </row>
    <row r="22587" spans="1:9" x14ac:dyDescent="0.35">
      <c r="A22587" t="s">
        <v>1257</v>
      </c>
      <c r="B22587" t="s">
        <v>344</v>
      </c>
      <c r="C22587" t="s">
        <v>406</v>
      </c>
      <c r="D22587" t="s">
        <v>1263</v>
      </c>
      <c r="E22587" t="s">
        <v>30</v>
      </c>
      <c r="F22587">
        <v>51201</v>
      </c>
      <c r="G22587">
        <v>92381</v>
      </c>
      <c r="H22587">
        <v>1.804281166383469</v>
      </c>
      <c r="I22587" t="str">
        <f>VLOOKUP($B22587&amp;$E22587,'Employee List'!$A:$E,5,0)</f>
        <v>E-1419</v>
      </c>
    </row>
    <row r="22588" spans="1:9" x14ac:dyDescent="0.35">
      <c r="A22588" t="s">
        <v>1257</v>
      </c>
      <c r="B22588" t="s">
        <v>344</v>
      </c>
      <c r="C22588" t="s">
        <v>406</v>
      </c>
      <c r="D22588" t="s">
        <v>1263</v>
      </c>
      <c r="E22588" t="s">
        <v>31</v>
      </c>
      <c r="F22588">
        <v>54815</v>
      </c>
      <c r="G22588">
        <v>94903</v>
      </c>
      <c r="H22588">
        <v>1.7313326644166742</v>
      </c>
      <c r="I22588" t="str">
        <f>VLOOKUP($B22588&amp;$E22588,'Employee List'!$A:$E,5,0)</f>
        <v>E-1419</v>
      </c>
    </row>
    <row r="22589" spans="1:9" x14ac:dyDescent="0.35">
      <c r="A22589" t="s">
        <v>1257</v>
      </c>
      <c r="B22589" t="s">
        <v>344</v>
      </c>
      <c r="C22589" t="s">
        <v>406</v>
      </c>
      <c r="D22589" t="s">
        <v>1264</v>
      </c>
      <c r="E22589" t="s">
        <v>29</v>
      </c>
      <c r="F22589">
        <v>25057</v>
      </c>
      <c r="G22589">
        <v>95216</v>
      </c>
      <c r="H22589">
        <v>3.7999760545955223</v>
      </c>
      <c r="I22589" t="str">
        <f>VLOOKUP($B22589&amp;$E22589,'Employee List'!$A:$E,5,0)</f>
        <v>E-1419</v>
      </c>
    </row>
    <row r="22590" spans="1:9" x14ac:dyDescent="0.35">
      <c r="A22590" t="s">
        <v>1257</v>
      </c>
      <c r="B22590" t="s">
        <v>344</v>
      </c>
      <c r="C22590" t="s">
        <v>406</v>
      </c>
      <c r="D22590" t="s">
        <v>1264</v>
      </c>
      <c r="E22590" t="s">
        <v>30</v>
      </c>
      <c r="F22590">
        <v>28099</v>
      </c>
      <c r="G22590">
        <v>70978</v>
      </c>
      <c r="H22590">
        <v>2.5259973664543223</v>
      </c>
      <c r="I22590" t="str">
        <f>VLOOKUP($B22590&amp;$E22590,'Employee List'!$A:$E,5,0)</f>
        <v>E-1419</v>
      </c>
    </row>
    <row r="22591" spans="1:9" x14ac:dyDescent="0.35">
      <c r="A22591" t="s">
        <v>1257</v>
      </c>
      <c r="B22591" t="s">
        <v>344</v>
      </c>
      <c r="C22591" t="s">
        <v>406</v>
      </c>
      <c r="D22591" t="s">
        <v>1264</v>
      </c>
      <c r="E22591" t="s">
        <v>31</v>
      </c>
      <c r="F22591">
        <v>27192</v>
      </c>
      <c r="G22591">
        <v>49666</v>
      </c>
      <c r="H22591">
        <v>1.826493086201824</v>
      </c>
      <c r="I22591" t="str">
        <f>VLOOKUP($B22591&amp;$E22591,'Employee List'!$A:$E,5,0)</f>
        <v>E-1419</v>
      </c>
    </row>
    <row r="22592" spans="1:9" x14ac:dyDescent="0.35">
      <c r="A22592" t="s">
        <v>1257</v>
      </c>
      <c r="B22592" t="s">
        <v>344</v>
      </c>
      <c r="C22592" t="s">
        <v>406</v>
      </c>
      <c r="D22592" t="s">
        <v>1265</v>
      </c>
      <c r="E22592" t="s">
        <v>29</v>
      </c>
      <c r="F22592">
        <v>1915</v>
      </c>
      <c r="G22592">
        <v>3535</v>
      </c>
      <c r="H22592">
        <v>1.8459530026109661</v>
      </c>
      <c r="I22592" t="str">
        <f>VLOOKUP($B22592&amp;$E22592,'Employee List'!$A:$E,5,0)</f>
        <v>E-1419</v>
      </c>
    </row>
    <row r="22593" spans="1:9" x14ac:dyDescent="0.35">
      <c r="A22593" t="s">
        <v>1257</v>
      </c>
      <c r="B22593" t="s">
        <v>344</v>
      </c>
      <c r="C22593" t="s">
        <v>406</v>
      </c>
      <c r="D22593" t="s">
        <v>1265</v>
      </c>
      <c r="E22593" t="s">
        <v>30</v>
      </c>
      <c r="F22593">
        <v>4793</v>
      </c>
      <c r="G22593">
        <v>1210</v>
      </c>
      <c r="H22593">
        <v>0.25245149175881493</v>
      </c>
      <c r="I22593" t="str">
        <f>VLOOKUP($B22593&amp;$E22593,'Employee List'!$A:$E,5,0)</f>
        <v>E-1419</v>
      </c>
    </row>
    <row r="22594" spans="1:9" x14ac:dyDescent="0.35">
      <c r="A22594" t="s">
        <v>1257</v>
      </c>
      <c r="B22594" t="s">
        <v>344</v>
      </c>
      <c r="C22594" t="s">
        <v>406</v>
      </c>
      <c r="D22594" t="s">
        <v>1265</v>
      </c>
      <c r="E22594" t="s">
        <v>31</v>
      </c>
      <c r="F22594">
        <v>3689</v>
      </c>
      <c r="G22594">
        <v>5136</v>
      </c>
      <c r="H22594">
        <v>1.392247221469233</v>
      </c>
      <c r="I22594" t="str">
        <f>VLOOKUP($B22594&amp;$E22594,'Employee List'!$A:$E,5,0)</f>
        <v>E-1419</v>
      </c>
    </row>
    <row r="22595" spans="1:9" x14ac:dyDescent="0.35">
      <c r="A22595" t="s">
        <v>1257</v>
      </c>
      <c r="B22595" t="s">
        <v>344</v>
      </c>
      <c r="C22595" t="s">
        <v>406</v>
      </c>
      <c r="D22595" t="s">
        <v>1260</v>
      </c>
      <c r="E22595" t="s">
        <v>29</v>
      </c>
      <c r="F22595">
        <v>87966</v>
      </c>
      <c r="G22595">
        <v>91425</v>
      </c>
      <c r="H22595">
        <v>1.039322010776891</v>
      </c>
      <c r="I22595" t="str">
        <f>VLOOKUP($B22595&amp;$E22595,'Employee List'!$A:$E,5,0)</f>
        <v>E-1419</v>
      </c>
    </row>
    <row r="22596" spans="1:9" x14ac:dyDescent="0.35">
      <c r="A22596" t="s">
        <v>1257</v>
      </c>
      <c r="B22596" t="s">
        <v>344</v>
      </c>
      <c r="C22596" t="s">
        <v>406</v>
      </c>
      <c r="D22596" t="s">
        <v>1260</v>
      </c>
      <c r="E22596" t="s">
        <v>30</v>
      </c>
      <c r="F22596">
        <v>90439</v>
      </c>
      <c r="G22596">
        <v>74361</v>
      </c>
      <c r="H22596">
        <v>0.82222271365229604</v>
      </c>
      <c r="I22596" t="str">
        <f>VLOOKUP($B22596&amp;$E22596,'Employee List'!$A:$E,5,0)</f>
        <v>E-1419</v>
      </c>
    </row>
    <row r="22597" spans="1:9" x14ac:dyDescent="0.35">
      <c r="A22597" t="s">
        <v>1257</v>
      </c>
      <c r="B22597" t="s">
        <v>344</v>
      </c>
      <c r="C22597" t="s">
        <v>406</v>
      </c>
      <c r="D22597" t="s">
        <v>1260</v>
      </c>
      <c r="E22597" t="s">
        <v>31</v>
      </c>
      <c r="F22597">
        <v>102188</v>
      </c>
      <c r="G22597">
        <v>90465</v>
      </c>
      <c r="H22597">
        <v>0.88528007202411241</v>
      </c>
      <c r="I22597" t="str">
        <f>VLOOKUP($B22597&amp;$E22597,'Employee List'!$A:$E,5,0)</f>
        <v>E-1419</v>
      </c>
    </row>
    <row r="22598" spans="1:9" x14ac:dyDescent="0.35">
      <c r="A22598" t="s">
        <v>1257</v>
      </c>
      <c r="B22598" t="s">
        <v>344</v>
      </c>
      <c r="C22598" t="s">
        <v>406</v>
      </c>
      <c r="D22598" t="s">
        <v>1261</v>
      </c>
      <c r="E22598" t="s">
        <v>29</v>
      </c>
      <c r="F22598">
        <v>104171</v>
      </c>
      <c r="G22598">
        <v>107897</v>
      </c>
      <c r="H22598">
        <v>1.035768112046539</v>
      </c>
      <c r="I22598" t="str">
        <f>VLOOKUP($B22598&amp;$E22598,'Employee List'!$A:$E,5,0)</f>
        <v>E-1419</v>
      </c>
    </row>
    <row r="22599" spans="1:9" x14ac:dyDescent="0.35">
      <c r="A22599" t="s">
        <v>1257</v>
      </c>
      <c r="B22599" t="s">
        <v>344</v>
      </c>
      <c r="C22599" t="s">
        <v>406</v>
      </c>
      <c r="D22599" t="s">
        <v>1261</v>
      </c>
      <c r="E22599" t="s">
        <v>30</v>
      </c>
      <c r="F22599">
        <v>108706</v>
      </c>
      <c r="G22599">
        <v>95521</v>
      </c>
      <c r="H22599">
        <v>0.87870954685113978</v>
      </c>
      <c r="I22599" t="str">
        <f>VLOOKUP($B22599&amp;$E22599,'Employee List'!$A:$E,5,0)</f>
        <v>E-1419</v>
      </c>
    </row>
    <row r="22600" spans="1:9" x14ac:dyDescent="0.35">
      <c r="A22600" t="s">
        <v>1257</v>
      </c>
      <c r="B22600" t="s">
        <v>344</v>
      </c>
      <c r="C22600" t="s">
        <v>406</v>
      </c>
      <c r="D22600" t="s">
        <v>1261</v>
      </c>
      <c r="E22600" t="s">
        <v>31</v>
      </c>
      <c r="F22600">
        <v>110803</v>
      </c>
      <c r="G22600">
        <v>97209</v>
      </c>
      <c r="H22600">
        <v>0.87731379114283914</v>
      </c>
      <c r="I22600" t="str">
        <f>VLOOKUP($B22600&amp;$E22600,'Employee List'!$A:$E,5,0)</f>
        <v>E-1419</v>
      </c>
    </row>
    <row r="22601" spans="1:9" x14ac:dyDescent="0.35">
      <c r="A22601" t="s">
        <v>1257</v>
      </c>
      <c r="B22601" t="s">
        <v>344</v>
      </c>
      <c r="C22601" t="s">
        <v>406</v>
      </c>
      <c r="D22601" t="s">
        <v>1266</v>
      </c>
      <c r="E22601" t="s">
        <v>29</v>
      </c>
      <c r="F22601">
        <v>30504</v>
      </c>
      <c r="G22601">
        <v>28627</v>
      </c>
      <c r="H22601">
        <v>0.93846708628376607</v>
      </c>
      <c r="I22601" t="str">
        <f>VLOOKUP($B22601&amp;$E22601,'Employee List'!$A:$E,5,0)</f>
        <v>E-1419</v>
      </c>
    </row>
    <row r="22602" spans="1:9" x14ac:dyDescent="0.35">
      <c r="A22602" t="s">
        <v>1257</v>
      </c>
      <c r="B22602" t="s">
        <v>344</v>
      </c>
      <c r="C22602" t="s">
        <v>406</v>
      </c>
      <c r="D22602" t="s">
        <v>1266</v>
      </c>
      <c r="E22602" t="s">
        <v>30</v>
      </c>
      <c r="F22602">
        <v>33141</v>
      </c>
      <c r="G22602">
        <v>20814</v>
      </c>
      <c r="H22602">
        <v>0.62804381279985522</v>
      </c>
      <c r="I22602" t="str">
        <f>VLOOKUP($B22602&amp;$E22602,'Employee List'!$A:$E,5,0)</f>
        <v>E-1419</v>
      </c>
    </row>
    <row r="22603" spans="1:9" x14ac:dyDescent="0.35">
      <c r="A22603" t="s">
        <v>1257</v>
      </c>
      <c r="B22603" t="s">
        <v>344</v>
      </c>
      <c r="C22603" t="s">
        <v>406</v>
      </c>
      <c r="D22603" t="s">
        <v>1266</v>
      </c>
      <c r="E22603" t="s">
        <v>31</v>
      </c>
      <c r="F22603">
        <v>31255</v>
      </c>
      <c r="G22603">
        <v>37781</v>
      </c>
      <c r="H22603">
        <v>1.208798592225244</v>
      </c>
      <c r="I22603" t="str">
        <f>VLOOKUP($B22603&amp;$E22603,'Employee List'!$A:$E,5,0)</f>
        <v>E-1419</v>
      </c>
    </row>
    <row r="22604" spans="1:9" x14ac:dyDescent="0.35">
      <c r="A22604" t="s">
        <v>1257</v>
      </c>
      <c r="B22604" t="s">
        <v>344</v>
      </c>
      <c r="C22604" t="s">
        <v>406</v>
      </c>
      <c r="D22604" t="s">
        <v>1267</v>
      </c>
      <c r="E22604" t="s">
        <v>29</v>
      </c>
      <c r="F22604">
        <v>41365</v>
      </c>
      <c r="G22604">
        <v>39629</v>
      </c>
      <c r="H22604">
        <v>0.95803215278617193</v>
      </c>
      <c r="I22604" t="str">
        <f>VLOOKUP($B22604&amp;$E22604,'Employee List'!$A:$E,5,0)</f>
        <v>E-1419</v>
      </c>
    </row>
    <row r="22605" spans="1:9" x14ac:dyDescent="0.35">
      <c r="A22605" t="s">
        <v>1257</v>
      </c>
      <c r="B22605" t="s">
        <v>344</v>
      </c>
      <c r="C22605" t="s">
        <v>406</v>
      </c>
      <c r="D22605" t="s">
        <v>1267</v>
      </c>
      <c r="E22605" t="s">
        <v>30</v>
      </c>
      <c r="F22605">
        <v>42337</v>
      </c>
      <c r="G22605">
        <v>34496</v>
      </c>
      <c r="H22605">
        <v>0.81479556888773408</v>
      </c>
      <c r="I22605" t="str">
        <f>VLOOKUP($B22605&amp;$E22605,'Employee List'!$A:$E,5,0)</f>
        <v>E-1419</v>
      </c>
    </row>
    <row r="22606" spans="1:9" x14ac:dyDescent="0.35">
      <c r="A22606" t="s">
        <v>1257</v>
      </c>
      <c r="B22606" t="s">
        <v>344</v>
      </c>
      <c r="C22606" t="s">
        <v>406</v>
      </c>
      <c r="D22606" t="s">
        <v>1267</v>
      </c>
      <c r="E22606" t="s">
        <v>31</v>
      </c>
      <c r="F22606">
        <v>41683</v>
      </c>
      <c r="G22606">
        <v>41014</v>
      </c>
      <c r="H22606">
        <v>0.98395029148573754</v>
      </c>
      <c r="I22606" t="str">
        <f>VLOOKUP($B22606&amp;$E22606,'Employee List'!$A:$E,5,0)</f>
        <v>E-1419</v>
      </c>
    </row>
    <row r="22607" spans="1:9" x14ac:dyDescent="0.35">
      <c r="A22607" t="s">
        <v>1257</v>
      </c>
      <c r="B22607" t="s">
        <v>344</v>
      </c>
      <c r="C22607" t="s">
        <v>406</v>
      </c>
      <c r="D22607" t="s">
        <v>1268</v>
      </c>
      <c r="E22607" t="s">
        <v>29</v>
      </c>
      <c r="F22607">
        <v>15109</v>
      </c>
      <c r="G22607">
        <v>7501</v>
      </c>
      <c r="H22607">
        <v>0.4964590641339599</v>
      </c>
      <c r="I22607" t="str">
        <f>VLOOKUP($B22607&amp;$E22607,'Employee List'!$A:$E,5,0)</f>
        <v>E-1419</v>
      </c>
    </row>
    <row r="22608" spans="1:9" x14ac:dyDescent="0.35">
      <c r="A22608" t="s">
        <v>1257</v>
      </c>
      <c r="B22608" t="s">
        <v>344</v>
      </c>
      <c r="C22608" t="s">
        <v>406</v>
      </c>
      <c r="D22608" t="s">
        <v>1268</v>
      </c>
      <c r="E22608" t="s">
        <v>30</v>
      </c>
      <c r="F22608">
        <v>13389</v>
      </c>
      <c r="G22608">
        <v>5840</v>
      </c>
      <c r="H22608">
        <v>0.43617895287176039</v>
      </c>
      <c r="I22608" t="str">
        <f>VLOOKUP($B22608&amp;$E22608,'Employee List'!$A:$E,5,0)</f>
        <v>E-1419</v>
      </c>
    </row>
    <row r="22609" spans="1:9" x14ac:dyDescent="0.35">
      <c r="A22609" t="s">
        <v>1257</v>
      </c>
      <c r="B22609" t="s">
        <v>344</v>
      </c>
      <c r="C22609" t="s">
        <v>406</v>
      </c>
      <c r="D22609" t="s">
        <v>1268</v>
      </c>
      <c r="E22609" t="s">
        <v>31</v>
      </c>
      <c r="F22609">
        <v>12682</v>
      </c>
      <c r="G22609">
        <v>8735</v>
      </c>
      <c r="H22609">
        <v>0.68877148714713765</v>
      </c>
      <c r="I22609" t="str">
        <f>VLOOKUP($B22609&amp;$E22609,'Employee List'!$A:$E,5,0)</f>
        <v>E-1419</v>
      </c>
    </row>
    <row r="22610" spans="1:9" x14ac:dyDescent="0.35">
      <c r="A22610" t="s">
        <v>1257</v>
      </c>
      <c r="B22610" t="s">
        <v>344</v>
      </c>
      <c r="C22610" t="s">
        <v>406</v>
      </c>
      <c r="D22610" t="s">
        <v>1269</v>
      </c>
      <c r="E22610" t="s">
        <v>29</v>
      </c>
      <c r="F22610">
        <v>1387</v>
      </c>
      <c r="G22610">
        <v>1223</v>
      </c>
      <c r="H22610">
        <v>0.88175919250180246</v>
      </c>
      <c r="I22610" t="str">
        <f>VLOOKUP($B22610&amp;$E22610,'Employee List'!$A:$E,5,0)</f>
        <v>E-1419</v>
      </c>
    </row>
    <row r="22611" spans="1:9" x14ac:dyDescent="0.35">
      <c r="A22611" t="s">
        <v>1257</v>
      </c>
      <c r="B22611" t="s">
        <v>344</v>
      </c>
      <c r="C22611" t="s">
        <v>406</v>
      </c>
      <c r="D22611" t="s">
        <v>1269</v>
      </c>
      <c r="E22611" t="s">
        <v>30</v>
      </c>
      <c r="F22611">
        <v>1705</v>
      </c>
      <c r="G22611">
        <v>1724</v>
      </c>
      <c r="H22611">
        <v>1.0111436950146628</v>
      </c>
      <c r="I22611" t="str">
        <f>VLOOKUP($B22611&amp;$E22611,'Employee List'!$A:$E,5,0)</f>
        <v>E-1419</v>
      </c>
    </row>
    <row r="22612" spans="1:9" x14ac:dyDescent="0.35">
      <c r="A22612" t="s">
        <v>1257</v>
      </c>
      <c r="B22612" t="s">
        <v>344</v>
      </c>
      <c r="C22612" t="s">
        <v>406</v>
      </c>
      <c r="D22612" t="s">
        <v>1269</v>
      </c>
      <c r="E22612" t="s">
        <v>31</v>
      </c>
      <c r="F22612">
        <v>1809</v>
      </c>
      <c r="G22612">
        <v>2868</v>
      </c>
      <c r="H22612">
        <v>1.5854063018242124</v>
      </c>
      <c r="I22612" t="str">
        <f>VLOOKUP($B22612&amp;$E22612,'Employee List'!$A:$E,5,0)</f>
        <v>E-1419</v>
      </c>
    </row>
    <row r="22613" spans="1:9" x14ac:dyDescent="0.35">
      <c r="A22613" t="s">
        <v>1257</v>
      </c>
      <c r="B22613" t="s">
        <v>344</v>
      </c>
      <c r="C22613" t="s">
        <v>406</v>
      </c>
      <c r="D22613" t="s">
        <v>1270</v>
      </c>
      <c r="E22613" t="s">
        <v>29</v>
      </c>
      <c r="F22613">
        <v>6304</v>
      </c>
      <c r="G22613">
        <v>3855</v>
      </c>
      <c r="H22613">
        <v>0.61151649746192893</v>
      </c>
      <c r="I22613" t="str">
        <f>VLOOKUP($B22613&amp;$E22613,'Employee List'!$A:$E,5,0)</f>
        <v>E-1419</v>
      </c>
    </row>
    <row r="22614" spans="1:9" x14ac:dyDescent="0.35">
      <c r="A22614" t="s">
        <v>1257</v>
      </c>
      <c r="B22614" t="s">
        <v>344</v>
      </c>
      <c r="C22614" t="s">
        <v>406</v>
      </c>
      <c r="D22614" t="s">
        <v>1270</v>
      </c>
      <c r="E22614" t="s">
        <v>30</v>
      </c>
      <c r="F22614">
        <v>4920</v>
      </c>
      <c r="G22614">
        <v>3204</v>
      </c>
      <c r="H22614">
        <v>0.65121951219512197</v>
      </c>
      <c r="I22614" t="str">
        <f>VLOOKUP($B22614&amp;$E22614,'Employee List'!$A:$E,5,0)</f>
        <v>E-1419</v>
      </c>
    </row>
    <row r="22615" spans="1:9" x14ac:dyDescent="0.35">
      <c r="A22615" t="s">
        <v>1257</v>
      </c>
      <c r="B22615" t="s">
        <v>344</v>
      </c>
      <c r="C22615" t="s">
        <v>406</v>
      </c>
      <c r="D22615" t="s">
        <v>1270</v>
      </c>
      <c r="E22615" t="s">
        <v>31</v>
      </c>
      <c r="F22615">
        <v>6208</v>
      </c>
      <c r="G22615">
        <v>2819</v>
      </c>
      <c r="H22615">
        <v>0.45409149484536082</v>
      </c>
      <c r="I22615" t="str">
        <f>VLOOKUP($B22615&amp;$E22615,'Employee List'!$A:$E,5,0)</f>
        <v>E-1419</v>
      </c>
    </row>
    <row r="22616" spans="1:9" x14ac:dyDescent="0.35">
      <c r="A22616" t="s">
        <v>1257</v>
      </c>
      <c r="B22616" t="s">
        <v>344</v>
      </c>
      <c r="C22616" t="s">
        <v>406</v>
      </c>
      <c r="D22616" t="s">
        <v>1271</v>
      </c>
      <c r="E22616" t="s">
        <v>29</v>
      </c>
      <c r="F22616">
        <v>12993</v>
      </c>
      <c r="G22616">
        <v>12029</v>
      </c>
      <c r="H22616">
        <v>0.92580620334026009</v>
      </c>
      <c r="I22616" t="str">
        <f>VLOOKUP($B22616&amp;$E22616,'Employee List'!$A:$E,5,0)</f>
        <v>E-1419</v>
      </c>
    </row>
    <row r="22617" spans="1:9" x14ac:dyDescent="0.35">
      <c r="A22617" t="s">
        <v>1257</v>
      </c>
      <c r="B22617" t="s">
        <v>344</v>
      </c>
      <c r="C22617" t="s">
        <v>406</v>
      </c>
      <c r="D22617" t="s">
        <v>1271</v>
      </c>
      <c r="E22617" t="s">
        <v>30</v>
      </c>
      <c r="F22617">
        <v>9533</v>
      </c>
      <c r="G22617">
        <v>8657</v>
      </c>
      <c r="H22617">
        <v>0.90810867512850102</v>
      </c>
      <c r="I22617" t="str">
        <f>VLOOKUP($B22617&amp;$E22617,'Employee List'!$A:$E,5,0)</f>
        <v>E-1419</v>
      </c>
    </row>
    <row r="22618" spans="1:9" x14ac:dyDescent="0.35">
      <c r="A22618" t="s">
        <v>1257</v>
      </c>
      <c r="B22618" t="s">
        <v>344</v>
      </c>
      <c r="C22618" t="s">
        <v>406</v>
      </c>
      <c r="D22618" t="s">
        <v>1271</v>
      </c>
      <c r="E22618" t="s">
        <v>31</v>
      </c>
      <c r="F22618">
        <v>11135</v>
      </c>
      <c r="G22618">
        <v>12428</v>
      </c>
      <c r="H22618">
        <v>1.1161203412662775</v>
      </c>
      <c r="I22618" t="str">
        <f>VLOOKUP($B22618&amp;$E22618,'Employee List'!$A:$E,5,0)</f>
        <v>E-1419</v>
      </c>
    </row>
    <row r="22619" spans="1:9" x14ac:dyDescent="0.35">
      <c r="A22619" t="s">
        <v>1257</v>
      </c>
      <c r="B22619" t="s">
        <v>344</v>
      </c>
      <c r="C22619" t="s">
        <v>406</v>
      </c>
      <c r="D22619" t="s">
        <v>1258</v>
      </c>
      <c r="E22619" t="s">
        <v>29</v>
      </c>
      <c r="F22619">
        <v>113084</v>
      </c>
      <c r="G22619">
        <v>142758</v>
      </c>
      <c r="H22619">
        <v>1.2624067065190478</v>
      </c>
      <c r="I22619" t="str">
        <f>VLOOKUP($B22619&amp;$E22619,'Employee List'!$A:$E,5,0)</f>
        <v>E-1419</v>
      </c>
    </row>
    <row r="22620" spans="1:9" x14ac:dyDescent="0.35">
      <c r="A22620" t="s">
        <v>1257</v>
      </c>
      <c r="B22620" t="s">
        <v>344</v>
      </c>
      <c r="C22620" t="s">
        <v>406</v>
      </c>
      <c r="D22620" t="s">
        <v>1258</v>
      </c>
      <c r="E22620" t="s">
        <v>30</v>
      </c>
      <c r="F22620">
        <v>113710</v>
      </c>
      <c r="G22620">
        <v>117203</v>
      </c>
      <c r="H22620">
        <v>1.0307184944156187</v>
      </c>
      <c r="I22620" t="str">
        <f>VLOOKUP($B22620&amp;$E22620,'Employee List'!$A:$E,5,0)</f>
        <v>E-1419</v>
      </c>
    </row>
    <row r="22621" spans="1:9" x14ac:dyDescent="0.35">
      <c r="A22621" t="s">
        <v>1257</v>
      </c>
      <c r="B22621" t="s">
        <v>344</v>
      </c>
      <c r="C22621" t="s">
        <v>406</v>
      </c>
      <c r="D22621" t="s">
        <v>1258</v>
      </c>
      <c r="E22621" t="s">
        <v>31</v>
      </c>
      <c r="F22621">
        <v>107389</v>
      </c>
      <c r="G22621">
        <v>111270</v>
      </c>
      <c r="H22621">
        <v>1.0361396418627606</v>
      </c>
      <c r="I22621" t="str">
        <f>VLOOKUP($B22621&amp;$E22621,'Employee List'!$A:$E,5,0)</f>
        <v>E-1419</v>
      </c>
    </row>
    <row r="22622" spans="1:9" x14ac:dyDescent="0.35">
      <c r="A22622" t="s">
        <v>1257</v>
      </c>
      <c r="B22622" t="s">
        <v>344</v>
      </c>
      <c r="C22622" t="s">
        <v>406</v>
      </c>
      <c r="D22622" t="s">
        <v>1272</v>
      </c>
      <c r="E22622" t="s">
        <v>29</v>
      </c>
      <c r="F22622">
        <v>10486</v>
      </c>
      <c r="G22622">
        <v>10259</v>
      </c>
      <c r="H22622">
        <v>0.97835208849895094</v>
      </c>
      <c r="I22622" t="str">
        <f>VLOOKUP($B22622&amp;$E22622,'Employee List'!$A:$E,5,0)</f>
        <v>E-1419</v>
      </c>
    </row>
    <row r="22623" spans="1:9" x14ac:dyDescent="0.35">
      <c r="A22623" t="s">
        <v>1257</v>
      </c>
      <c r="B22623" t="s">
        <v>344</v>
      </c>
      <c r="C22623" t="s">
        <v>406</v>
      </c>
      <c r="D22623" t="s">
        <v>1272</v>
      </c>
      <c r="E22623" t="s">
        <v>30</v>
      </c>
      <c r="F22623">
        <v>11758</v>
      </c>
      <c r="G22623">
        <v>13458</v>
      </c>
      <c r="H22623">
        <v>1.1445824119748256</v>
      </c>
      <c r="I22623" t="str">
        <f>VLOOKUP($B22623&amp;$E22623,'Employee List'!$A:$E,5,0)</f>
        <v>E-1419</v>
      </c>
    </row>
    <row r="22624" spans="1:9" x14ac:dyDescent="0.35">
      <c r="A22624" t="s">
        <v>1257</v>
      </c>
      <c r="B22624" t="s">
        <v>344</v>
      </c>
      <c r="C22624" t="s">
        <v>406</v>
      </c>
      <c r="D22624" t="s">
        <v>1272</v>
      </c>
      <c r="E22624" t="s">
        <v>31</v>
      </c>
      <c r="F22624">
        <v>10730</v>
      </c>
      <c r="G22624">
        <v>10486</v>
      </c>
      <c r="H22624">
        <v>0.97726001863932899</v>
      </c>
      <c r="I22624" t="str">
        <f>VLOOKUP($B22624&amp;$E22624,'Employee List'!$A:$E,5,0)</f>
        <v>E-1419</v>
      </c>
    </row>
    <row r="22625" spans="1:9" x14ac:dyDescent="0.35">
      <c r="A22625" t="s">
        <v>1257</v>
      </c>
      <c r="B22625" t="s">
        <v>344</v>
      </c>
      <c r="C22625" t="s">
        <v>406</v>
      </c>
      <c r="D22625" t="s">
        <v>1259</v>
      </c>
      <c r="E22625" t="s">
        <v>29</v>
      </c>
      <c r="F22625">
        <v>20924</v>
      </c>
      <c r="G22625">
        <v>17747</v>
      </c>
      <c r="H22625">
        <v>0.84816478684763907</v>
      </c>
      <c r="I22625" t="str">
        <f>VLOOKUP($B22625&amp;$E22625,'Employee List'!$A:$E,5,0)</f>
        <v>E-1419</v>
      </c>
    </row>
    <row r="22626" spans="1:9" x14ac:dyDescent="0.35">
      <c r="A22626" t="s">
        <v>1257</v>
      </c>
      <c r="B22626" t="s">
        <v>344</v>
      </c>
      <c r="C22626" t="s">
        <v>406</v>
      </c>
      <c r="D22626" t="s">
        <v>1259</v>
      </c>
      <c r="E22626" t="s">
        <v>30</v>
      </c>
      <c r="F22626">
        <v>19698</v>
      </c>
      <c r="G22626">
        <v>21095</v>
      </c>
      <c r="H22626">
        <v>1.0709209056757032</v>
      </c>
      <c r="I22626" t="str">
        <f>VLOOKUP($B22626&amp;$E22626,'Employee List'!$A:$E,5,0)</f>
        <v>E-1419</v>
      </c>
    </row>
    <row r="22627" spans="1:9" x14ac:dyDescent="0.35">
      <c r="A22627" t="s">
        <v>1257</v>
      </c>
      <c r="B22627" t="s">
        <v>344</v>
      </c>
      <c r="C22627" t="s">
        <v>406</v>
      </c>
      <c r="D22627" t="s">
        <v>1259</v>
      </c>
      <c r="E22627" t="s">
        <v>31</v>
      </c>
      <c r="F22627">
        <v>20613</v>
      </c>
      <c r="G22627">
        <v>24891</v>
      </c>
      <c r="H22627">
        <v>1.2075389317421046</v>
      </c>
      <c r="I22627" t="str">
        <f>VLOOKUP($B22627&amp;$E22627,'Employee List'!$A:$E,5,0)</f>
        <v>E-1419</v>
      </c>
    </row>
    <row r="22628" spans="1:9" x14ac:dyDescent="0.35">
      <c r="A22628" t="s">
        <v>1257</v>
      </c>
      <c r="B22628" t="s">
        <v>344</v>
      </c>
      <c r="C22628" t="s">
        <v>406</v>
      </c>
      <c r="D22628" t="s">
        <v>1273</v>
      </c>
      <c r="E22628" t="s">
        <v>29</v>
      </c>
      <c r="F22628">
        <v>4389</v>
      </c>
      <c r="G22628">
        <v>6089</v>
      </c>
      <c r="H22628">
        <v>1.3873319662793346</v>
      </c>
      <c r="I22628" t="str">
        <f>VLOOKUP($B22628&amp;$E22628,'Employee List'!$A:$E,5,0)</f>
        <v>E-1419</v>
      </c>
    </row>
    <row r="22629" spans="1:9" x14ac:dyDescent="0.35">
      <c r="A22629" t="s">
        <v>1257</v>
      </c>
      <c r="B22629" t="s">
        <v>344</v>
      </c>
      <c r="C22629" t="s">
        <v>406</v>
      </c>
      <c r="D22629" t="s">
        <v>1273</v>
      </c>
      <c r="E22629" t="s">
        <v>30</v>
      </c>
      <c r="F22629">
        <v>4392</v>
      </c>
      <c r="G22629">
        <v>3596</v>
      </c>
      <c r="H22629">
        <v>0.81876138433515477</v>
      </c>
      <c r="I22629" t="str">
        <f>VLOOKUP($B22629&amp;$E22629,'Employee List'!$A:$E,5,0)</f>
        <v>E-1419</v>
      </c>
    </row>
    <row r="22630" spans="1:9" x14ac:dyDescent="0.35">
      <c r="A22630" t="s">
        <v>1257</v>
      </c>
      <c r="B22630" t="s">
        <v>344</v>
      </c>
      <c r="C22630" t="s">
        <v>406</v>
      </c>
      <c r="D22630" t="s">
        <v>1273</v>
      </c>
      <c r="E22630" t="s">
        <v>31</v>
      </c>
      <c r="F22630">
        <v>6652</v>
      </c>
      <c r="G22630">
        <v>5916</v>
      </c>
      <c r="H22630">
        <v>0.88935658448586896</v>
      </c>
      <c r="I22630" t="str">
        <f>VLOOKUP($B22630&amp;$E22630,'Employee List'!$A:$E,5,0)</f>
        <v>E-1419</v>
      </c>
    </row>
    <row r="22631" spans="1:9" x14ac:dyDescent="0.35">
      <c r="A22631" t="s">
        <v>1257</v>
      </c>
      <c r="B22631" t="s">
        <v>344</v>
      </c>
      <c r="C22631" t="s">
        <v>406</v>
      </c>
      <c r="D22631" t="s">
        <v>1275</v>
      </c>
      <c r="E22631" t="s">
        <v>29</v>
      </c>
      <c r="F22631">
        <v>29102</v>
      </c>
      <c r="G22631">
        <v>18952</v>
      </c>
      <c r="H22631">
        <v>0.65122671981307123</v>
      </c>
      <c r="I22631" t="str">
        <f>VLOOKUP($B22631&amp;$E22631,'Employee List'!$A:$E,5,0)</f>
        <v>E-1419</v>
      </c>
    </row>
    <row r="22632" spans="1:9" x14ac:dyDescent="0.35">
      <c r="A22632" t="s">
        <v>1257</v>
      </c>
      <c r="B22632" t="s">
        <v>344</v>
      </c>
      <c r="C22632" t="s">
        <v>406</v>
      </c>
      <c r="D22632" t="s">
        <v>1275</v>
      </c>
      <c r="E22632" t="s">
        <v>30</v>
      </c>
      <c r="F22632">
        <v>28229</v>
      </c>
      <c r="G22632">
        <v>31242</v>
      </c>
      <c r="H22632">
        <v>1.1067342095008679</v>
      </c>
      <c r="I22632" t="str">
        <f>VLOOKUP($B22632&amp;$E22632,'Employee List'!$A:$E,5,0)</f>
        <v>E-1419</v>
      </c>
    </row>
    <row r="22633" spans="1:9" x14ac:dyDescent="0.35">
      <c r="A22633" t="s">
        <v>1257</v>
      </c>
      <c r="B22633" t="s">
        <v>344</v>
      </c>
      <c r="C22633" t="s">
        <v>406</v>
      </c>
      <c r="D22633" t="s">
        <v>1275</v>
      </c>
      <c r="E22633" t="s">
        <v>31</v>
      </c>
      <c r="F22633">
        <v>26828</v>
      </c>
      <c r="G22633">
        <v>37900</v>
      </c>
      <c r="H22633">
        <v>1.4127031459669002</v>
      </c>
      <c r="I22633" t="str">
        <f>VLOOKUP($B22633&amp;$E22633,'Employee List'!$A:$E,5,0)</f>
        <v>E-1419</v>
      </c>
    </row>
    <row r="22634" spans="1:9" x14ac:dyDescent="0.35">
      <c r="A22634" t="s">
        <v>1257</v>
      </c>
      <c r="B22634" t="s">
        <v>344</v>
      </c>
      <c r="C22634" t="s">
        <v>406</v>
      </c>
      <c r="D22634" t="s">
        <v>1276</v>
      </c>
      <c r="E22634" t="s">
        <v>29</v>
      </c>
      <c r="F22634">
        <v>3659</v>
      </c>
      <c r="G22634">
        <v>2005</v>
      </c>
      <c r="H22634">
        <v>0.54796392456955456</v>
      </c>
      <c r="I22634" t="str">
        <f>VLOOKUP($B22634&amp;$E22634,'Employee List'!$A:$E,5,0)</f>
        <v>E-1419</v>
      </c>
    </row>
    <row r="22635" spans="1:9" x14ac:dyDescent="0.35">
      <c r="A22635" t="s">
        <v>1257</v>
      </c>
      <c r="B22635" t="s">
        <v>344</v>
      </c>
      <c r="C22635" t="s">
        <v>406</v>
      </c>
      <c r="D22635" t="s">
        <v>1276</v>
      </c>
      <c r="E22635" t="s">
        <v>30</v>
      </c>
      <c r="F22635">
        <v>2314</v>
      </c>
      <c r="G22635">
        <v>5970</v>
      </c>
      <c r="H22635">
        <v>2.5799481417458945</v>
      </c>
      <c r="I22635" t="str">
        <f>VLOOKUP($B22635&amp;$E22635,'Employee List'!$A:$E,5,0)</f>
        <v>E-1419</v>
      </c>
    </row>
    <row r="22636" spans="1:9" x14ac:dyDescent="0.35">
      <c r="A22636" t="s">
        <v>1257</v>
      </c>
      <c r="B22636" t="s">
        <v>344</v>
      </c>
      <c r="C22636" t="s">
        <v>406</v>
      </c>
      <c r="D22636" t="s">
        <v>1276</v>
      </c>
      <c r="E22636" t="s">
        <v>31</v>
      </c>
      <c r="F22636">
        <v>1451</v>
      </c>
      <c r="G22636">
        <v>1684</v>
      </c>
      <c r="H22636">
        <v>1.160578911095796</v>
      </c>
      <c r="I22636" t="str">
        <f>VLOOKUP($B22636&amp;$E22636,'Employee List'!$A:$E,5,0)</f>
        <v>E-1419</v>
      </c>
    </row>
    <row r="22637" spans="1:9" x14ac:dyDescent="0.35">
      <c r="A22637" t="s">
        <v>1257</v>
      </c>
      <c r="B22637" t="s">
        <v>344</v>
      </c>
      <c r="C22637" t="s">
        <v>406</v>
      </c>
      <c r="D22637" t="s">
        <v>1277</v>
      </c>
      <c r="E22637" t="s">
        <v>29</v>
      </c>
      <c r="F22637">
        <v>6900</v>
      </c>
      <c r="G22637">
        <v>5742</v>
      </c>
      <c r="H22637">
        <v>0.83217391304347821</v>
      </c>
      <c r="I22637" t="str">
        <f>VLOOKUP($B22637&amp;$E22637,'Employee List'!$A:$E,5,0)</f>
        <v>E-1419</v>
      </c>
    </row>
    <row r="22638" spans="1:9" x14ac:dyDescent="0.35">
      <c r="A22638" t="s">
        <v>1257</v>
      </c>
      <c r="B22638" t="s">
        <v>344</v>
      </c>
      <c r="C22638" t="s">
        <v>406</v>
      </c>
      <c r="D22638" t="s">
        <v>1277</v>
      </c>
      <c r="E22638" t="s">
        <v>30</v>
      </c>
      <c r="F22638">
        <v>6210</v>
      </c>
      <c r="G22638">
        <v>6948</v>
      </c>
      <c r="H22638">
        <v>1.1188405797101448</v>
      </c>
      <c r="I22638" t="str">
        <f>VLOOKUP($B22638&amp;$E22638,'Employee List'!$A:$E,5,0)</f>
        <v>E-1419</v>
      </c>
    </row>
    <row r="22639" spans="1:9" x14ac:dyDescent="0.35">
      <c r="A22639" t="s">
        <v>1257</v>
      </c>
      <c r="B22639" t="s">
        <v>344</v>
      </c>
      <c r="C22639" t="s">
        <v>406</v>
      </c>
      <c r="D22639" t="s">
        <v>1277</v>
      </c>
      <c r="E22639" t="s">
        <v>31</v>
      </c>
      <c r="F22639">
        <v>7987</v>
      </c>
      <c r="G22639">
        <v>5433</v>
      </c>
      <c r="H22639">
        <v>0.68023037435833233</v>
      </c>
      <c r="I22639" t="str">
        <f>VLOOKUP($B22639&amp;$E22639,'Employee List'!$A:$E,5,0)</f>
        <v>E-1419</v>
      </c>
    </row>
    <row r="22640" spans="1:9" x14ac:dyDescent="0.35">
      <c r="A22640" t="s">
        <v>1257</v>
      </c>
      <c r="B22640" t="s">
        <v>344</v>
      </c>
      <c r="C22640" t="s">
        <v>406</v>
      </c>
      <c r="D22640" t="s">
        <v>1278</v>
      </c>
      <c r="E22640" t="s">
        <v>29</v>
      </c>
      <c r="F22640">
        <v>8049</v>
      </c>
      <c r="G22640">
        <v>10200</v>
      </c>
      <c r="H22640">
        <v>1.2672381662318299</v>
      </c>
      <c r="I22640" t="str">
        <f>VLOOKUP($B22640&amp;$E22640,'Employee List'!$A:$E,5,0)</f>
        <v>E-1419</v>
      </c>
    </row>
    <row r="22641" spans="1:9" x14ac:dyDescent="0.35">
      <c r="A22641" t="s">
        <v>1257</v>
      </c>
      <c r="B22641" t="s">
        <v>344</v>
      </c>
      <c r="C22641" t="s">
        <v>406</v>
      </c>
      <c r="D22641" t="s">
        <v>1278</v>
      </c>
      <c r="E22641" t="s">
        <v>30</v>
      </c>
      <c r="F22641">
        <v>7840</v>
      </c>
      <c r="G22641">
        <v>6239</v>
      </c>
      <c r="H22641">
        <v>0.79579081632653059</v>
      </c>
      <c r="I22641" t="str">
        <f>VLOOKUP($B22641&amp;$E22641,'Employee List'!$A:$E,5,0)</f>
        <v>E-1419</v>
      </c>
    </row>
    <row r="22642" spans="1:9" x14ac:dyDescent="0.35">
      <c r="A22642" t="s">
        <v>1257</v>
      </c>
      <c r="B22642" t="s">
        <v>344</v>
      </c>
      <c r="C22642" t="s">
        <v>406</v>
      </c>
      <c r="D22642" t="s">
        <v>1278</v>
      </c>
      <c r="E22642" t="s">
        <v>31</v>
      </c>
      <c r="F22642">
        <v>10922</v>
      </c>
      <c r="G22642">
        <v>9360</v>
      </c>
      <c r="H22642">
        <v>0.85698590001831165</v>
      </c>
      <c r="I22642" t="str">
        <f>VLOOKUP($B22642&amp;$E22642,'Employee List'!$A:$E,5,0)</f>
        <v>E-1419</v>
      </c>
    </row>
    <row r="22643" spans="1:9" x14ac:dyDescent="0.35">
      <c r="A22643" t="s">
        <v>1257</v>
      </c>
      <c r="B22643" t="s">
        <v>344</v>
      </c>
      <c r="C22643" t="s">
        <v>406</v>
      </c>
      <c r="D22643" t="s">
        <v>1279</v>
      </c>
      <c r="E22643" t="s">
        <v>29</v>
      </c>
      <c r="F22643">
        <v>3367</v>
      </c>
      <c r="G22643">
        <v>1037</v>
      </c>
      <c r="H22643">
        <v>0.30798930798930801</v>
      </c>
      <c r="I22643" t="str">
        <f>VLOOKUP($B22643&amp;$E22643,'Employee List'!$A:$E,5,0)</f>
        <v>E-1419</v>
      </c>
    </row>
    <row r="22644" spans="1:9" x14ac:dyDescent="0.35">
      <c r="A22644" t="s">
        <v>1257</v>
      </c>
      <c r="B22644" t="s">
        <v>344</v>
      </c>
      <c r="C22644" t="s">
        <v>406</v>
      </c>
      <c r="D22644" t="s">
        <v>1279</v>
      </c>
      <c r="E22644" t="s">
        <v>30</v>
      </c>
      <c r="F22644">
        <v>3893</v>
      </c>
      <c r="G22644">
        <v>3037</v>
      </c>
      <c r="H22644">
        <v>0.78011816080143848</v>
      </c>
      <c r="I22644" t="str">
        <f>VLOOKUP($B22644&amp;$E22644,'Employee List'!$A:$E,5,0)</f>
        <v>E-1419</v>
      </c>
    </row>
    <row r="22645" spans="1:9" x14ac:dyDescent="0.35">
      <c r="A22645" t="s">
        <v>1257</v>
      </c>
      <c r="B22645" t="s">
        <v>344</v>
      </c>
      <c r="C22645" t="s">
        <v>406</v>
      </c>
      <c r="D22645" t="s">
        <v>1279</v>
      </c>
      <c r="E22645" t="s">
        <v>31</v>
      </c>
      <c r="F22645">
        <v>3895</v>
      </c>
      <c r="G22645">
        <v>1027</v>
      </c>
      <c r="H22645">
        <v>0.2636713735558408</v>
      </c>
      <c r="I22645" t="str">
        <f>VLOOKUP($B22645&amp;$E22645,'Employee List'!$A:$E,5,0)</f>
        <v>E-1419</v>
      </c>
    </row>
    <row r="22646" spans="1:9" x14ac:dyDescent="0.35">
      <c r="A22646" t="s">
        <v>1257</v>
      </c>
      <c r="B22646" t="s">
        <v>344</v>
      </c>
      <c r="C22646" t="s">
        <v>406</v>
      </c>
      <c r="D22646" t="s">
        <v>1280</v>
      </c>
      <c r="E22646" t="s">
        <v>29</v>
      </c>
      <c r="F22646">
        <v>9636</v>
      </c>
      <c r="G22646">
        <v>8423</v>
      </c>
      <c r="H22646">
        <v>0.87411789124117889</v>
      </c>
      <c r="I22646" t="str">
        <f>VLOOKUP($B22646&amp;$E22646,'Employee List'!$A:$E,5,0)</f>
        <v>E-1419</v>
      </c>
    </row>
    <row r="22647" spans="1:9" x14ac:dyDescent="0.35">
      <c r="A22647" t="s">
        <v>1257</v>
      </c>
      <c r="B22647" t="s">
        <v>344</v>
      </c>
      <c r="C22647" t="s">
        <v>406</v>
      </c>
      <c r="D22647" t="s">
        <v>1280</v>
      </c>
      <c r="E22647" t="s">
        <v>30</v>
      </c>
      <c r="F22647">
        <v>8266</v>
      </c>
      <c r="G22647">
        <v>8717</v>
      </c>
      <c r="H22647">
        <v>1.0545608516815872</v>
      </c>
      <c r="I22647" t="str">
        <f>VLOOKUP($B22647&amp;$E22647,'Employee List'!$A:$E,5,0)</f>
        <v>E-1419</v>
      </c>
    </row>
    <row r="22648" spans="1:9" x14ac:dyDescent="0.35">
      <c r="A22648" t="s">
        <v>1257</v>
      </c>
      <c r="B22648" t="s">
        <v>344</v>
      </c>
      <c r="C22648" t="s">
        <v>406</v>
      </c>
      <c r="D22648" t="s">
        <v>1280</v>
      </c>
      <c r="E22648" t="s">
        <v>31</v>
      </c>
      <c r="F22648">
        <v>10768</v>
      </c>
      <c r="G22648">
        <v>1025</v>
      </c>
      <c r="H22648">
        <v>9.518945022288261E-2</v>
      </c>
      <c r="I22648" t="str">
        <f>VLOOKUP($B22648&amp;$E22648,'Employee List'!$A:$E,5,0)</f>
        <v>E-1419</v>
      </c>
    </row>
    <row r="22649" spans="1:9" x14ac:dyDescent="0.35">
      <c r="A22649" t="s">
        <v>1257</v>
      </c>
      <c r="B22649" t="s">
        <v>344</v>
      </c>
      <c r="C22649" t="s">
        <v>406</v>
      </c>
      <c r="D22649" t="s">
        <v>1262</v>
      </c>
      <c r="E22649" t="s">
        <v>29</v>
      </c>
      <c r="F22649">
        <v>47735</v>
      </c>
      <c r="G22649">
        <v>49664</v>
      </c>
      <c r="H22649">
        <v>1.0404106001885409</v>
      </c>
      <c r="I22649" t="str">
        <f>VLOOKUP($B22649&amp;$E22649,'Employee List'!$A:$E,5,0)</f>
        <v>E-1419</v>
      </c>
    </row>
    <row r="22650" spans="1:9" x14ac:dyDescent="0.35">
      <c r="A22650" t="s">
        <v>1257</v>
      </c>
      <c r="B22650" t="s">
        <v>344</v>
      </c>
      <c r="C22650" t="s">
        <v>406</v>
      </c>
      <c r="D22650" t="s">
        <v>1262</v>
      </c>
      <c r="E22650" t="s">
        <v>30</v>
      </c>
      <c r="F22650">
        <v>46268</v>
      </c>
      <c r="G22650">
        <v>33756</v>
      </c>
      <c r="H22650">
        <v>0.72957551655571884</v>
      </c>
      <c r="I22650" t="str">
        <f>VLOOKUP($B22650&amp;$E22650,'Employee List'!$A:$E,5,0)</f>
        <v>E-1419</v>
      </c>
    </row>
    <row r="22651" spans="1:9" x14ac:dyDescent="0.35">
      <c r="A22651" t="s">
        <v>1257</v>
      </c>
      <c r="B22651" t="s">
        <v>344</v>
      </c>
      <c r="C22651" t="s">
        <v>406</v>
      </c>
      <c r="D22651" t="s">
        <v>1262</v>
      </c>
      <c r="E22651" t="s">
        <v>31</v>
      </c>
      <c r="F22651">
        <v>49638</v>
      </c>
      <c r="G22651">
        <v>45503</v>
      </c>
      <c r="H22651">
        <v>0.91669688545066275</v>
      </c>
      <c r="I22651" t="str">
        <f>VLOOKUP($B22651&amp;$E22651,'Employee List'!$A:$E,5,0)</f>
        <v>E-1419</v>
      </c>
    </row>
    <row r="22652" spans="1:9" x14ac:dyDescent="0.35">
      <c r="A22652" t="s">
        <v>1257</v>
      </c>
      <c r="B22652" t="s">
        <v>344</v>
      </c>
      <c r="C22652" t="s">
        <v>406</v>
      </c>
      <c r="D22652" t="s">
        <v>1282</v>
      </c>
      <c r="E22652" t="s">
        <v>30</v>
      </c>
      <c r="F22652">
        <v>5609</v>
      </c>
      <c r="G22652">
        <v>2866</v>
      </c>
      <c r="H22652">
        <v>0.51096452130504544</v>
      </c>
      <c r="I22652" t="str">
        <f>VLOOKUP($B22652&amp;$E22652,'Employee List'!$A:$E,5,0)</f>
        <v>E-1419</v>
      </c>
    </row>
    <row r="22653" spans="1:9" x14ac:dyDescent="0.35">
      <c r="A22653" t="s">
        <v>1257</v>
      </c>
      <c r="B22653" t="s">
        <v>344</v>
      </c>
      <c r="C22653" t="s">
        <v>406</v>
      </c>
      <c r="D22653" t="s">
        <v>1282</v>
      </c>
      <c r="E22653" t="s">
        <v>31</v>
      </c>
      <c r="F22653">
        <v>7271</v>
      </c>
      <c r="G22653">
        <v>5366</v>
      </c>
      <c r="H22653">
        <v>0.73800027506532806</v>
      </c>
      <c r="I22653" t="str">
        <f>VLOOKUP($B22653&amp;$E22653,'Employee List'!$A:$E,5,0)</f>
        <v>E-1419</v>
      </c>
    </row>
    <row r="22654" spans="1:9" x14ac:dyDescent="0.35">
      <c r="A22654" t="s">
        <v>1257</v>
      </c>
      <c r="B22654" t="s">
        <v>344</v>
      </c>
      <c r="C22654" t="s">
        <v>406</v>
      </c>
      <c r="D22654" t="s">
        <v>1281</v>
      </c>
      <c r="E22654" t="s">
        <v>29</v>
      </c>
      <c r="F22654">
        <v>3129</v>
      </c>
      <c r="G22654">
        <v>3868</v>
      </c>
      <c r="H22654">
        <v>1.2361776925535315</v>
      </c>
      <c r="I22654" t="str">
        <f>VLOOKUP($B22654&amp;$E22654,'Employee List'!$A:$E,5,0)</f>
        <v>E-1419</v>
      </c>
    </row>
    <row r="22655" spans="1:9" x14ac:dyDescent="0.35">
      <c r="A22655" t="s">
        <v>1257</v>
      </c>
      <c r="B22655" t="s">
        <v>344</v>
      </c>
      <c r="C22655" t="s">
        <v>406</v>
      </c>
      <c r="D22655" t="s">
        <v>1281</v>
      </c>
      <c r="E22655" t="s">
        <v>30</v>
      </c>
      <c r="F22655">
        <v>4492</v>
      </c>
      <c r="G22655">
        <v>4769</v>
      </c>
      <c r="H22655">
        <v>1.0616651825467498</v>
      </c>
      <c r="I22655" t="str">
        <f>VLOOKUP($B22655&amp;$E22655,'Employee List'!$A:$E,5,0)</f>
        <v>E-1419</v>
      </c>
    </row>
    <row r="22656" spans="1:9" x14ac:dyDescent="0.35">
      <c r="A22656" t="s">
        <v>1257</v>
      </c>
      <c r="B22656" t="s">
        <v>344</v>
      </c>
      <c r="C22656" t="s">
        <v>406</v>
      </c>
      <c r="D22656" t="s">
        <v>1281</v>
      </c>
      <c r="E22656" t="s">
        <v>31</v>
      </c>
      <c r="F22656">
        <v>3852</v>
      </c>
      <c r="G22656">
        <v>7400</v>
      </c>
      <c r="H22656">
        <v>1.921079958463136</v>
      </c>
      <c r="I22656" t="str">
        <f>VLOOKUP($B22656&amp;$E22656,'Employee List'!$A:$E,5,0)</f>
        <v>E-1419</v>
      </c>
    </row>
    <row r="22657" spans="1:9" x14ac:dyDescent="0.35">
      <c r="A22657" t="s">
        <v>1257</v>
      </c>
      <c r="B22657" t="s">
        <v>345</v>
      </c>
      <c r="C22657" t="s">
        <v>406</v>
      </c>
      <c r="D22657" t="s">
        <v>1274</v>
      </c>
      <c r="E22657" t="s">
        <v>29</v>
      </c>
      <c r="F22657">
        <v>19242</v>
      </c>
      <c r="G22657">
        <v>13623</v>
      </c>
      <c r="H22657">
        <v>0.70798253819769252</v>
      </c>
      <c r="I22657" t="str">
        <f>VLOOKUP($B22657&amp;$E22657,'Employee List'!$A:$E,5,0)</f>
        <v>E-1420</v>
      </c>
    </row>
    <row r="22658" spans="1:9" x14ac:dyDescent="0.35">
      <c r="A22658" t="s">
        <v>1257</v>
      </c>
      <c r="B22658" t="s">
        <v>345</v>
      </c>
      <c r="C22658" t="s">
        <v>406</v>
      </c>
      <c r="D22658" t="s">
        <v>1274</v>
      </c>
      <c r="E22658" t="s">
        <v>30</v>
      </c>
      <c r="F22658">
        <v>20299</v>
      </c>
      <c r="G22658">
        <v>20250</v>
      </c>
      <c r="H22658">
        <v>0.99758608798462978</v>
      </c>
      <c r="I22658" t="str">
        <f>VLOOKUP($B22658&amp;$E22658,'Employee List'!$A:$E,5,0)</f>
        <v>E-1420</v>
      </c>
    </row>
    <row r="22659" spans="1:9" x14ac:dyDescent="0.35">
      <c r="A22659" t="s">
        <v>1257</v>
      </c>
      <c r="B22659" t="s">
        <v>345</v>
      </c>
      <c r="C22659" t="s">
        <v>406</v>
      </c>
      <c r="D22659" t="s">
        <v>1274</v>
      </c>
      <c r="E22659" t="s">
        <v>31</v>
      </c>
      <c r="F22659">
        <v>23424</v>
      </c>
      <c r="G22659">
        <v>13048</v>
      </c>
      <c r="H22659">
        <v>0.55703551912568305</v>
      </c>
      <c r="I22659" t="str">
        <f>VLOOKUP($B22659&amp;$E22659,'Employee List'!$A:$E,5,0)</f>
        <v>E-1420</v>
      </c>
    </row>
    <row r="22660" spans="1:9" x14ac:dyDescent="0.35">
      <c r="A22660" t="s">
        <v>1257</v>
      </c>
      <c r="B22660" t="s">
        <v>345</v>
      </c>
      <c r="C22660" t="s">
        <v>406</v>
      </c>
      <c r="D22660" t="s">
        <v>1263</v>
      </c>
      <c r="E22660" t="s">
        <v>29</v>
      </c>
      <c r="F22660">
        <v>143563</v>
      </c>
      <c r="G22660">
        <v>125517</v>
      </c>
      <c r="H22660">
        <v>0.87429908820517821</v>
      </c>
      <c r="I22660" t="str">
        <f>VLOOKUP($B22660&amp;$E22660,'Employee List'!$A:$E,5,0)</f>
        <v>E-1420</v>
      </c>
    </row>
    <row r="22661" spans="1:9" x14ac:dyDescent="0.35">
      <c r="A22661" t="s">
        <v>1257</v>
      </c>
      <c r="B22661" t="s">
        <v>345</v>
      </c>
      <c r="C22661" t="s">
        <v>406</v>
      </c>
      <c r="D22661" t="s">
        <v>1263</v>
      </c>
      <c r="E22661" t="s">
        <v>30</v>
      </c>
      <c r="F22661">
        <v>142855</v>
      </c>
      <c r="G22661">
        <v>127774</v>
      </c>
      <c r="H22661">
        <v>0.89443141647124702</v>
      </c>
      <c r="I22661" t="str">
        <f>VLOOKUP($B22661&amp;$E22661,'Employee List'!$A:$E,5,0)</f>
        <v>E-1420</v>
      </c>
    </row>
    <row r="22662" spans="1:9" x14ac:dyDescent="0.35">
      <c r="A22662" t="s">
        <v>1257</v>
      </c>
      <c r="B22662" t="s">
        <v>345</v>
      </c>
      <c r="C22662" t="s">
        <v>406</v>
      </c>
      <c r="D22662" t="s">
        <v>1263</v>
      </c>
      <c r="E22662" t="s">
        <v>31</v>
      </c>
      <c r="F22662">
        <v>143419</v>
      </c>
      <c r="G22662">
        <v>175328</v>
      </c>
      <c r="H22662">
        <v>1.2224879548734826</v>
      </c>
      <c r="I22662" t="str">
        <f>VLOOKUP($B22662&amp;$E22662,'Employee List'!$A:$E,5,0)</f>
        <v>E-1420</v>
      </c>
    </row>
    <row r="22663" spans="1:9" x14ac:dyDescent="0.35">
      <c r="A22663" t="s">
        <v>1257</v>
      </c>
      <c r="B22663" t="s">
        <v>345</v>
      </c>
      <c r="C22663" t="s">
        <v>406</v>
      </c>
      <c r="D22663" t="s">
        <v>1264</v>
      </c>
      <c r="E22663" t="s">
        <v>29</v>
      </c>
      <c r="F22663">
        <v>33534</v>
      </c>
      <c r="G22663">
        <v>72785</v>
      </c>
      <c r="H22663">
        <v>2.170483688197054</v>
      </c>
      <c r="I22663" t="str">
        <f>VLOOKUP($B22663&amp;$E22663,'Employee List'!$A:$E,5,0)</f>
        <v>E-1420</v>
      </c>
    </row>
    <row r="22664" spans="1:9" x14ac:dyDescent="0.35">
      <c r="A22664" t="s">
        <v>1257</v>
      </c>
      <c r="B22664" t="s">
        <v>345</v>
      </c>
      <c r="C22664" t="s">
        <v>406</v>
      </c>
      <c r="D22664" t="s">
        <v>1264</v>
      </c>
      <c r="E22664" t="s">
        <v>30</v>
      </c>
      <c r="F22664">
        <v>33736</v>
      </c>
      <c r="G22664">
        <v>92378</v>
      </c>
      <c r="H22664">
        <v>2.7382617974863646</v>
      </c>
      <c r="I22664" t="str">
        <f>VLOOKUP($B22664&amp;$E22664,'Employee List'!$A:$E,5,0)</f>
        <v>E-1420</v>
      </c>
    </row>
    <row r="22665" spans="1:9" x14ac:dyDescent="0.35">
      <c r="A22665" t="s">
        <v>1257</v>
      </c>
      <c r="B22665" t="s">
        <v>345</v>
      </c>
      <c r="C22665" t="s">
        <v>406</v>
      </c>
      <c r="D22665" t="s">
        <v>1264</v>
      </c>
      <c r="E22665" t="s">
        <v>31</v>
      </c>
      <c r="F22665">
        <v>34982</v>
      </c>
      <c r="G22665">
        <v>52653</v>
      </c>
      <c r="H22665">
        <v>1.5051455034017496</v>
      </c>
      <c r="I22665" t="str">
        <f>VLOOKUP($B22665&amp;$E22665,'Employee List'!$A:$E,5,0)</f>
        <v>E-1420</v>
      </c>
    </row>
    <row r="22666" spans="1:9" x14ac:dyDescent="0.35">
      <c r="A22666" t="s">
        <v>1257</v>
      </c>
      <c r="B22666" t="s">
        <v>345</v>
      </c>
      <c r="C22666" t="s">
        <v>406</v>
      </c>
      <c r="D22666" t="s">
        <v>1265</v>
      </c>
      <c r="E22666" t="s">
        <v>29</v>
      </c>
      <c r="F22666">
        <v>4635</v>
      </c>
      <c r="G22666">
        <v>3446</v>
      </c>
      <c r="H22666">
        <v>0.74347357065803665</v>
      </c>
      <c r="I22666" t="str">
        <f>VLOOKUP($B22666&amp;$E22666,'Employee List'!$A:$E,5,0)</f>
        <v>E-1420</v>
      </c>
    </row>
    <row r="22667" spans="1:9" x14ac:dyDescent="0.35">
      <c r="A22667" t="s">
        <v>1257</v>
      </c>
      <c r="B22667" t="s">
        <v>345</v>
      </c>
      <c r="C22667" t="s">
        <v>406</v>
      </c>
      <c r="D22667" t="s">
        <v>1265</v>
      </c>
      <c r="E22667" t="s">
        <v>30</v>
      </c>
      <c r="F22667">
        <v>2893</v>
      </c>
      <c r="G22667">
        <v>5588</v>
      </c>
      <c r="H22667">
        <v>1.9315589353612168</v>
      </c>
      <c r="I22667" t="str">
        <f>VLOOKUP($B22667&amp;$E22667,'Employee List'!$A:$E,5,0)</f>
        <v>E-1420</v>
      </c>
    </row>
    <row r="22668" spans="1:9" x14ac:dyDescent="0.35">
      <c r="A22668" t="s">
        <v>1257</v>
      </c>
      <c r="B22668" t="s">
        <v>345</v>
      </c>
      <c r="C22668" t="s">
        <v>406</v>
      </c>
      <c r="D22668" t="s">
        <v>1265</v>
      </c>
      <c r="E22668" t="s">
        <v>31</v>
      </c>
      <c r="F22668">
        <v>3680</v>
      </c>
      <c r="G22668">
        <v>5633</v>
      </c>
      <c r="H22668">
        <v>1.5307065217391305</v>
      </c>
      <c r="I22668" t="str">
        <f>VLOOKUP($B22668&amp;$E22668,'Employee List'!$A:$E,5,0)</f>
        <v>E-1420</v>
      </c>
    </row>
    <row r="22669" spans="1:9" x14ac:dyDescent="0.35">
      <c r="A22669" t="s">
        <v>1257</v>
      </c>
      <c r="B22669" t="s">
        <v>345</v>
      </c>
      <c r="C22669" t="s">
        <v>406</v>
      </c>
      <c r="D22669" t="s">
        <v>1260</v>
      </c>
      <c r="E22669" t="s">
        <v>29</v>
      </c>
      <c r="F22669">
        <v>76217</v>
      </c>
      <c r="G22669">
        <v>87362</v>
      </c>
      <c r="H22669">
        <v>1.1462272196491596</v>
      </c>
      <c r="I22669" t="str">
        <f>VLOOKUP($B22669&amp;$E22669,'Employee List'!$A:$E,5,0)</f>
        <v>E-1420</v>
      </c>
    </row>
    <row r="22670" spans="1:9" x14ac:dyDescent="0.35">
      <c r="A22670" t="s">
        <v>1257</v>
      </c>
      <c r="B22670" t="s">
        <v>345</v>
      </c>
      <c r="C22670" t="s">
        <v>406</v>
      </c>
      <c r="D22670" t="s">
        <v>1260</v>
      </c>
      <c r="E22670" t="s">
        <v>30</v>
      </c>
      <c r="F22670">
        <v>76207</v>
      </c>
      <c r="G22670">
        <v>97631</v>
      </c>
      <c r="H22670">
        <v>1.2811290301415881</v>
      </c>
      <c r="I22670" t="str">
        <f>VLOOKUP($B22670&amp;$E22670,'Employee List'!$A:$E,5,0)</f>
        <v>E-1420</v>
      </c>
    </row>
    <row r="22671" spans="1:9" x14ac:dyDescent="0.35">
      <c r="A22671" t="s">
        <v>1257</v>
      </c>
      <c r="B22671" t="s">
        <v>345</v>
      </c>
      <c r="C22671" t="s">
        <v>406</v>
      </c>
      <c r="D22671" t="s">
        <v>1260</v>
      </c>
      <c r="E22671" t="s">
        <v>31</v>
      </c>
      <c r="F22671">
        <v>85569</v>
      </c>
      <c r="G22671">
        <v>83971</v>
      </c>
      <c r="H22671">
        <v>0.9813250125629609</v>
      </c>
      <c r="I22671" t="str">
        <f>VLOOKUP($B22671&amp;$E22671,'Employee List'!$A:$E,5,0)</f>
        <v>E-1420</v>
      </c>
    </row>
    <row r="22672" spans="1:9" x14ac:dyDescent="0.35">
      <c r="A22672" t="s">
        <v>1257</v>
      </c>
      <c r="B22672" t="s">
        <v>345</v>
      </c>
      <c r="C22672" t="s">
        <v>406</v>
      </c>
      <c r="D22672" t="s">
        <v>1261</v>
      </c>
      <c r="E22672" t="s">
        <v>29</v>
      </c>
      <c r="F22672">
        <v>135202</v>
      </c>
      <c r="G22672">
        <v>123107</v>
      </c>
      <c r="H22672">
        <v>0.91054126418248249</v>
      </c>
      <c r="I22672" t="str">
        <f>VLOOKUP($B22672&amp;$E22672,'Employee List'!$A:$E,5,0)</f>
        <v>E-1420</v>
      </c>
    </row>
    <row r="22673" spans="1:9" x14ac:dyDescent="0.35">
      <c r="A22673" t="s">
        <v>1257</v>
      </c>
      <c r="B22673" t="s">
        <v>345</v>
      </c>
      <c r="C22673" t="s">
        <v>406</v>
      </c>
      <c r="D22673" t="s">
        <v>1261</v>
      </c>
      <c r="E22673" t="s">
        <v>30</v>
      </c>
      <c r="F22673">
        <v>141290</v>
      </c>
      <c r="G22673">
        <v>107083</v>
      </c>
      <c r="H22673">
        <v>0.75789510934956472</v>
      </c>
      <c r="I22673" t="str">
        <f>VLOOKUP($B22673&amp;$E22673,'Employee List'!$A:$E,5,0)</f>
        <v>E-1420</v>
      </c>
    </row>
    <row r="22674" spans="1:9" x14ac:dyDescent="0.35">
      <c r="A22674" t="s">
        <v>1257</v>
      </c>
      <c r="B22674" t="s">
        <v>345</v>
      </c>
      <c r="C22674" t="s">
        <v>406</v>
      </c>
      <c r="D22674" t="s">
        <v>1261</v>
      </c>
      <c r="E22674" t="s">
        <v>31</v>
      </c>
      <c r="F22674">
        <v>141046</v>
      </c>
      <c r="G22674">
        <v>65150</v>
      </c>
      <c r="H22674">
        <v>0.46190604483643632</v>
      </c>
      <c r="I22674" t="str">
        <f>VLOOKUP($B22674&amp;$E22674,'Employee List'!$A:$E,5,0)</f>
        <v>E-1420</v>
      </c>
    </row>
    <row r="22675" spans="1:9" x14ac:dyDescent="0.35">
      <c r="A22675" t="s">
        <v>1257</v>
      </c>
      <c r="B22675" t="s">
        <v>345</v>
      </c>
      <c r="C22675" t="s">
        <v>406</v>
      </c>
      <c r="D22675" t="s">
        <v>1266</v>
      </c>
      <c r="E22675" t="s">
        <v>29</v>
      </c>
      <c r="F22675">
        <v>23350</v>
      </c>
      <c r="G22675">
        <v>21026</v>
      </c>
      <c r="H22675">
        <v>0.90047109207708775</v>
      </c>
      <c r="I22675" t="str">
        <f>VLOOKUP($B22675&amp;$E22675,'Employee List'!$A:$E,5,0)</f>
        <v>E-1420</v>
      </c>
    </row>
    <row r="22676" spans="1:9" x14ac:dyDescent="0.35">
      <c r="A22676" t="s">
        <v>1257</v>
      </c>
      <c r="B22676" t="s">
        <v>345</v>
      </c>
      <c r="C22676" t="s">
        <v>406</v>
      </c>
      <c r="D22676" t="s">
        <v>1266</v>
      </c>
      <c r="E22676" t="s">
        <v>30</v>
      </c>
      <c r="F22676">
        <v>26019</v>
      </c>
      <c r="G22676">
        <v>26615</v>
      </c>
      <c r="H22676">
        <v>1.0229063376763134</v>
      </c>
      <c r="I22676" t="str">
        <f>VLOOKUP($B22676&amp;$E22676,'Employee List'!$A:$E,5,0)</f>
        <v>E-1420</v>
      </c>
    </row>
    <row r="22677" spans="1:9" x14ac:dyDescent="0.35">
      <c r="A22677" t="s">
        <v>1257</v>
      </c>
      <c r="B22677" t="s">
        <v>345</v>
      </c>
      <c r="C22677" t="s">
        <v>406</v>
      </c>
      <c r="D22677" t="s">
        <v>1266</v>
      </c>
      <c r="E22677" t="s">
        <v>31</v>
      </c>
      <c r="F22677">
        <v>26951</v>
      </c>
      <c r="G22677">
        <v>17402</v>
      </c>
      <c r="H22677">
        <v>0.64569032688954031</v>
      </c>
      <c r="I22677" t="str">
        <f>VLOOKUP($B22677&amp;$E22677,'Employee List'!$A:$E,5,0)</f>
        <v>E-1420</v>
      </c>
    </row>
    <row r="22678" spans="1:9" x14ac:dyDescent="0.35">
      <c r="A22678" t="s">
        <v>1257</v>
      </c>
      <c r="B22678" t="s">
        <v>345</v>
      </c>
      <c r="C22678" t="s">
        <v>406</v>
      </c>
      <c r="D22678" t="s">
        <v>1267</v>
      </c>
      <c r="E22678" t="s">
        <v>29</v>
      </c>
      <c r="F22678">
        <v>25672</v>
      </c>
      <c r="G22678">
        <v>26831</v>
      </c>
      <c r="H22678">
        <v>1.0451464630726084</v>
      </c>
      <c r="I22678" t="str">
        <f>VLOOKUP($B22678&amp;$E22678,'Employee List'!$A:$E,5,0)</f>
        <v>E-1420</v>
      </c>
    </row>
    <row r="22679" spans="1:9" x14ac:dyDescent="0.35">
      <c r="A22679" t="s">
        <v>1257</v>
      </c>
      <c r="B22679" t="s">
        <v>345</v>
      </c>
      <c r="C22679" t="s">
        <v>406</v>
      </c>
      <c r="D22679" t="s">
        <v>1267</v>
      </c>
      <c r="E22679" t="s">
        <v>30</v>
      </c>
      <c r="F22679">
        <v>28381</v>
      </c>
      <c r="G22679">
        <v>25003</v>
      </c>
      <c r="H22679">
        <v>0.88097670977062115</v>
      </c>
      <c r="I22679" t="str">
        <f>VLOOKUP($B22679&amp;$E22679,'Employee List'!$A:$E,5,0)</f>
        <v>E-1420</v>
      </c>
    </row>
    <row r="22680" spans="1:9" x14ac:dyDescent="0.35">
      <c r="A22680" t="s">
        <v>1257</v>
      </c>
      <c r="B22680" t="s">
        <v>345</v>
      </c>
      <c r="C22680" t="s">
        <v>406</v>
      </c>
      <c r="D22680" t="s">
        <v>1267</v>
      </c>
      <c r="E22680" t="s">
        <v>31</v>
      </c>
      <c r="F22680">
        <v>25384</v>
      </c>
      <c r="G22680">
        <v>31114</v>
      </c>
      <c r="H22680">
        <v>1.2257327450362434</v>
      </c>
      <c r="I22680" t="str">
        <f>VLOOKUP($B22680&amp;$E22680,'Employee List'!$A:$E,5,0)</f>
        <v>E-1420</v>
      </c>
    </row>
    <row r="22681" spans="1:9" x14ac:dyDescent="0.35">
      <c r="A22681" t="s">
        <v>1257</v>
      </c>
      <c r="B22681" t="s">
        <v>345</v>
      </c>
      <c r="C22681" t="s">
        <v>406</v>
      </c>
      <c r="D22681" t="s">
        <v>1268</v>
      </c>
      <c r="E22681" t="s">
        <v>29</v>
      </c>
      <c r="F22681">
        <v>14148</v>
      </c>
      <c r="G22681">
        <v>5490</v>
      </c>
      <c r="H22681">
        <v>0.38804071246819338</v>
      </c>
      <c r="I22681" t="str">
        <f>VLOOKUP($B22681&amp;$E22681,'Employee List'!$A:$E,5,0)</f>
        <v>E-1420</v>
      </c>
    </row>
    <row r="22682" spans="1:9" x14ac:dyDescent="0.35">
      <c r="A22682" t="s">
        <v>1257</v>
      </c>
      <c r="B22682" t="s">
        <v>345</v>
      </c>
      <c r="C22682" t="s">
        <v>406</v>
      </c>
      <c r="D22682" t="s">
        <v>1268</v>
      </c>
      <c r="E22682" t="s">
        <v>30</v>
      </c>
      <c r="F22682">
        <v>14560</v>
      </c>
      <c r="G22682">
        <v>9097</v>
      </c>
      <c r="H22682">
        <v>0.62479395604395604</v>
      </c>
      <c r="I22682" t="str">
        <f>VLOOKUP($B22682&amp;$E22682,'Employee List'!$A:$E,5,0)</f>
        <v>E-1420</v>
      </c>
    </row>
    <row r="22683" spans="1:9" x14ac:dyDescent="0.35">
      <c r="A22683" t="s">
        <v>1257</v>
      </c>
      <c r="B22683" t="s">
        <v>345</v>
      </c>
      <c r="C22683" t="s">
        <v>406</v>
      </c>
      <c r="D22683" t="s">
        <v>1268</v>
      </c>
      <c r="E22683" t="s">
        <v>31</v>
      </c>
      <c r="F22683">
        <v>14783</v>
      </c>
      <c r="G22683">
        <v>5941</v>
      </c>
      <c r="H22683">
        <v>0.40188053845633498</v>
      </c>
      <c r="I22683" t="str">
        <f>VLOOKUP($B22683&amp;$E22683,'Employee List'!$A:$E,5,0)</f>
        <v>E-1420</v>
      </c>
    </row>
    <row r="22684" spans="1:9" x14ac:dyDescent="0.35">
      <c r="A22684" t="s">
        <v>1257</v>
      </c>
      <c r="B22684" t="s">
        <v>345</v>
      </c>
      <c r="C22684" t="s">
        <v>406</v>
      </c>
      <c r="D22684" t="s">
        <v>1269</v>
      </c>
      <c r="E22684" t="s">
        <v>29</v>
      </c>
      <c r="F22684">
        <v>7982</v>
      </c>
      <c r="G22684">
        <v>5123</v>
      </c>
      <c r="H22684">
        <v>0.64181909295915807</v>
      </c>
      <c r="I22684" t="str">
        <f>VLOOKUP($B22684&amp;$E22684,'Employee List'!$A:$E,5,0)</f>
        <v>E-1420</v>
      </c>
    </row>
    <row r="22685" spans="1:9" x14ac:dyDescent="0.35">
      <c r="A22685" t="s">
        <v>1257</v>
      </c>
      <c r="B22685" t="s">
        <v>345</v>
      </c>
      <c r="C22685" t="s">
        <v>406</v>
      </c>
      <c r="D22685" t="s">
        <v>1269</v>
      </c>
      <c r="E22685" t="s">
        <v>30</v>
      </c>
      <c r="F22685">
        <v>8783</v>
      </c>
      <c r="G22685">
        <v>4929</v>
      </c>
      <c r="H22685">
        <v>0.56119776841625868</v>
      </c>
      <c r="I22685" t="str">
        <f>VLOOKUP($B22685&amp;$E22685,'Employee List'!$A:$E,5,0)</f>
        <v>E-1420</v>
      </c>
    </row>
    <row r="22686" spans="1:9" x14ac:dyDescent="0.35">
      <c r="A22686" t="s">
        <v>1257</v>
      </c>
      <c r="B22686" t="s">
        <v>345</v>
      </c>
      <c r="C22686" t="s">
        <v>406</v>
      </c>
      <c r="D22686" t="s">
        <v>1269</v>
      </c>
      <c r="E22686" t="s">
        <v>31</v>
      </c>
      <c r="F22686">
        <v>8686</v>
      </c>
      <c r="G22686">
        <v>5731</v>
      </c>
      <c r="H22686">
        <v>0.65979737508634584</v>
      </c>
      <c r="I22686" t="str">
        <f>VLOOKUP($B22686&amp;$E22686,'Employee List'!$A:$E,5,0)</f>
        <v>E-1420</v>
      </c>
    </row>
    <row r="22687" spans="1:9" x14ac:dyDescent="0.35">
      <c r="A22687" t="s">
        <v>1257</v>
      </c>
      <c r="B22687" t="s">
        <v>345</v>
      </c>
      <c r="C22687" t="s">
        <v>406</v>
      </c>
      <c r="D22687" t="s">
        <v>1270</v>
      </c>
      <c r="E22687" t="s">
        <v>29</v>
      </c>
      <c r="F22687">
        <v>7114</v>
      </c>
      <c r="G22687">
        <v>4783</v>
      </c>
      <c r="H22687">
        <v>0.67233623840314871</v>
      </c>
      <c r="I22687" t="str">
        <f>VLOOKUP($B22687&amp;$E22687,'Employee List'!$A:$E,5,0)</f>
        <v>E-1420</v>
      </c>
    </row>
    <row r="22688" spans="1:9" x14ac:dyDescent="0.35">
      <c r="A22688" t="s">
        <v>1257</v>
      </c>
      <c r="B22688" t="s">
        <v>345</v>
      </c>
      <c r="C22688" t="s">
        <v>406</v>
      </c>
      <c r="D22688" t="s">
        <v>1270</v>
      </c>
      <c r="E22688" t="s">
        <v>30</v>
      </c>
      <c r="F22688">
        <v>5627</v>
      </c>
      <c r="G22688">
        <v>6297</v>
      </c>
      <c r="H22688">
        <v>1.1190687755464723</v>
      </c>
      <c r="I22688" t="str">
        <f>VLOOKUP($B22688&amp;$E22688,'Employee List'!$A:$E,5,0)</f>
        <v>E-1420</v>
      </c>
    </row>
    <row r="22689" spans="1:9" x14ac:dyDescent="0.35">
      <c r="A22689" t="s">
        <v>1257</v>
      </c>
      <c r="B22689" t="s">
        <v>345</v>
      </c>
      <c r="C22689" t="s">
        <v>406</v>
      </c>
      <c r="D22689" t="s">
        <v>1270</v>
      </c>
      <c r="E22689" t="s">
        <v>31</v>
      </c>
      <c r="F22689">
        <v>4552</v>
      </c>
      <c r="G22689">
        <v>2040</v>
      </c>
      <c r="H22689">
        <v>0.44815465729349735</v>
      </c>
      <c r="I22689" t="str">
        <f>VLOOKUP($B22689&amp;$E22689,'Employee List'!$A:$E,5,0)</f>
        <v>E-1420</v>
      </c>
    </row>
    <row r="22690" spans="1:9" x14ac:dyDescent="0.35">
      <c r="A22690" t="s">
        <v>1257</v>
      </c>
      <c r="B22690" t="s">
        <v>345</v>
      </c>
      <c r="C22690" t="s">
        <v>406</v>
      </c>
      <c r="D22690" t="s">
        <v>1271</v>
      </c>
      <c r="E22690" t="s">
        <v>29</v>
      </c>
      <c r="F22690">
        <v>10865</v>
      </c>
      <c r="G22690">
        <v>18632</v>
      </c>
      <c r="H22690">
        <v>1.7148642429820524</v>
      </c>
      <c r="I22690" t="str">
        <f>VLOOKUP($B22690&amp;$E22690,'Employee List'!$A:$E,5,0)</f>
        <v>E-1420</v>
      </c>
    </row>
    <row r="22691" spans="1:9" x14ac:dyDescent="0.35">
      <c r="A22691" t="s">
        <v>1257</v>
      </c>
      <c r="B22691" t="s">
        <v>345</v>
      </c>
      <c r="C22691" t="s">
        <v>406</v>
      </c>
      <c r="D22691" t="s">
        <v>1271</v>
      </c>
      <c r="E22691" t="s">
        <v>30</v>
      </c>
      <c r="F22691">
        <v>9498</v>
      </c>
      <c r="G22691">
        <v>12597</v>
      </c>
      <c r="H22691">
        <v>1.3262792166771953</v>
      </c>
      <c r="I22691" t="str">
        <f>VLOOKUP($B22691&amp;$E22691,'Employee List'!$A:$E,5,0)</f>
        <v>E-1420</v>
      </c>
    </row>
    <row r="22692" spans="1:9" x14ac:dyDescent="0.35">
      <c r="A22692" t="s">
        <v>1257</v>
      </c>
      <c r="B22692" t="s">
        <v>345</v>
      </c>
      <c r="C22692" t="s">
        <v>406</v>
      </c>
      <c r="D22692" t="s">
        <v>1271</v>
      </c>
      <c r="E22692" t="s">
        <v>31</v>
      </c>
      <c r="F22692">
        <v>10666</v>
      </c>
      <c r="G22692">
        <v>12986</v>
      </c>
      <c r="H22692">
        <v>1.2175135945996625</v>
      </c>
      <c r="I22692" t="str">
        <f>VLOOKUP($B22692&amp;$E22692,'Employee List'!$A:$E,5,0)</f>
        <v>E-1420</v>
      </c>
    </row>
    <row r="22693" spans="1:9" x14ac:dyDescent="0.35">
      <c r="A22693" t="s">
        <v>1257</v>
      </c>
      <c r="B22693" t="s">
        <v>345</v>
      </c>
      <c r="C22693" t="s">
        <v>406</v>
      </c>
      <c r="D22693" t="s">
        <v>1258</v>
      </c>
      <c r="E22693" t="s">
        <v>29</v>
      </c>
      <c r="F22693">
        <v>99740</v>
      </c>
      <c r="G22693">
        <v>105285</v>
      </c>
      <c r="H22693">
        <v>1.0555945458191298</v>
      </c>
      <c r="I22693" t="str">
        <f>VLOOKUP($B22693&amp;$E22693,'Employee List'!$A:$E,5,0)</f>
        <v>E-1420</v>
      </c>
    </row>
    <row r="22694" spans="1:9" x14ac:dyDescent="0.35">
      <c r="A22694" t="s">
        <v>1257</v>
      </c>
      <c r="B22694" t="s">
        <v>345</v>
      </c>
      <c r="C22694" t="s">
        <v>406</v>
      </c>
      <c r="D22694" t="s">
        <v>1258</v>
      </c>
      <c r="E22694" t="s">
        <v>30</v>
      </c>
      <c r="F22694">
        <v>94379</v>
      </c>
      <c r="G22694">
        <v>70154</v>
      </c>
      <c r="H22694">
        <v>0.74332213733987429</v>
      </c>
      <c r="I22694" t="str">
        <f>VLOOKUP($B22694&amp;$E22694,'Employee List'!$A:$E,5,0)</f>
        <v>E-1420</v>
      </c>
    </row>
    <row r="22695" spans="1:9" x14ac:dyDescent="0.35">
      <c r="A22695" t="s">
        <v>1257</v>
      </c>
      <c r="B22695" t="s">
        <v>345</v>
      </c>
      <c r="C22695" t="s">
        <v>406</v>
      </c>
      <c r="D22695" t="s">
        <v>1258</v>
      </c>
      <c r="E22695" t="s">
        <v>31</v>
      </c>
      <c r="F22695">
        <v>92847</v>
      </c>
      <c r="G22695">
        <v>66049</v>
      </c>
      <c r="H22695">
        <v>0.71137462707464971</v>
      </c>
      <c r="I22695" t="str">
        <f>VLOOKUP($B22695&amp;$E22695,'Employee List'!$A:$E,5,0)</f>
        <v>E-1420</v>
      </c>
    </row>
    <row r="22696" spans="1:9" x14ac:dyDescent="0.35">
      <c r="A22696" t="s">
        <v>1257</v>
      </c>
      <c r="B22696" t="s">
        <v>345</v>
      </c>
      <c r="C22696" t="s">
        <v>406</v>
      </c>
      <c r="D22696" t="s">
        <v>1272</v>
      </c>
      <c r="E22696" t="s">
        <v>29</v>
      </c>
      <c r="F22696">
        <v>14471</v>
      </c>
      <c r="G22696">
        <v>9847</v>
      </c>
      <c r="H22696">
        <v>0.68046437702992191</v>
      </c>
      <c r="I22696" t="str">
        <f>VLOOKUP($B22696&amp;$E22696,'Employee List'!$A:$E,5,0)</f>
        <v>E-1420</v>
      </c>
    </row>
    <row r="22697" spans="1:9" x14ac:dyDescent="0.35">
      <c r="A22697" t="s">
        <v>1257</v>
      </c>
      <c r="B22697" t="s">
        <v>345</v>
      </c>
      <c r="C22697" t="s">
        <v>406</v>
      </c>
      <c r="D22697" t="s">
        <v>1272</v>
      </c>
      <c r="E22697" t="s">
        <v>30</v>
      </c>
      <c r="F22697">
        <v>13832</v>
      </c>
      <c r="G22697">
        <v>10315</v>
      </c>
      <c r="H22697">
        <v>0.74573452862926548</v>
      </c>
      <c r="I22697" t="str">
        <f>VLOOKUP($B22697&amp;$E22697,'Employee List'!$A:$E,5,0)</f>
        <v>E-1420</v>
      </c>
    </row>
    <row r="22698" spans="1:9" x14ac:dyDescent="0.35">
      <c r="A22698" t="s">
        <v>1257</v>
      </c>
      <c r="B22698" t="s">
        <v>345</v>
      </c>
      <c r="C22698" t="s">
        <v>406</v>
      </c>
      <c r="D22698" t="s">
        <v>1272</v>
      </c>
      <c r="E22698" t="s">
        <v>31</v>
      </c>
      <c r="F22698">
        <v>13804</v>
      </c>
      <c r="G22698">
        <v>7714</v>
      </c>
      <c r="H22698">
        <v>0.55882352941176472</v>
      </c>
      <c r="I22698" t="str">
        <f>VLOOKUP($B22698&amp;$E22698,'Employee List'!$A:$E,5,0)</f>
        <v>E-1420</v>
      </c>
    </row>
    <row r="22699" spans="1:9" x14ac:dyDescent="0.35">
      <c r="A22699" t="s">
        <v>1257</v>
      </c>
      <c r="B22699" t="s">
        <v>345</v>
      </c>
      <c r="C22699" t="s">
        <v>406</v>
      </c>
      <c r="D22699" t="s">
        <v>1259</v>
      </c>
      <c r="E22699" t="s">
        <v>29</v>
      </c>
      <c r="F22699">
        <v>21381</v>
      </c>
      <c r="G22699">
        <v>18143</v>
      </c>
      <c r="H22699">
        <v>0.84855713016229362</v>
      </c>
      <c r="I22699" t="str">
        <f>VLOOKUP($B22699&amp;$E22699,'Employee List'!$A:$E,5,0)</f>
        <v>E-1420</v>
      </c>
    </row>
    <row r="22700" spans="1:9" x14ac:dyDescent="0.35">
      <c r="A22700" t="s">
        <v>1257</v>
      </c>
      <c r="B22700" t="s">
        <v>345</v>
      </c>
      <c r="C22700" t="s">
        <v>406</v>
      </c>
      <c r="D22700" t="s">
        <v>1259</v>
      </c>
      <c r="E22700" t="s">
        <v>30</v>
      </c>
      <c r="F22700">
        <v>23081</v>
      </c>
      <c r="G22700">
        <v>23754</v>
      </c>
      <c r="H22700">
        <v>1.0291581820545037</v>
      </c>
      <c r="I22700" t="str">
        <f>VLOOKUP($B22700&amp;$E22700,'Employee List'!$A:$E,5,0)</f>
        <v>E-1420</v>
      </c>
    </row>
    <row r="22701" spans="1:9" x14ac:dyDescent="0.35">
      <c r="A22701" t="s">
        <v>1257</v>
      </c>
      <c r="B22701" t="s">
        <v>345</v>
      </c>
      <c r="C22701" t="s">
        <v>406</v>
      </c>
      <c r="D22701" t="s">
        <v>1259</v>
      </c>
      <c r="E22701" t="s">
        <v>31</v>
      </c>
      <c r="F22701">
        <v>21110</v>
      </c>
      <c r="G22701">
        <v>15479</v>
      </c>
      <c r="H22701">
        <v>0.73325438180956892</v>
      </c>
      <c r="I22701" t="str">
        <f>VLOOKUP($B22701&amp;$E22701,'Employee List'!$A:$E,5,0)</f>
        <v>E-1420</v>
      </c>
    </row>
    <row r="22702" spans="1:9" x14ac:dyDescent="0.35">
      <c r="A22702" t="s">
        <v>1257</v>
      </c>
      <c r="B22702" t="s">
        <v>345</v>
      </c>
      <c r="C22702" t="s">
        <v>406</v>
      </c>
      <c r="D22702" t="s">
        <v>1273</v>
      </c>
      <c r="E22702" t="s">
        <v>29</v>
      </c>
      <c r="F22702">
        <v>7325</v>
      </c>
      <c r="G22702">
        <v>6868</v>
      </c>
      <c r="H22702">
        <v>0.93761092150170644</v>
      </c>
      <c r="I22702" t="str">
        <f>VLOOKUP($B22702&amp;$E22702,'Employee List'!$A:$E,5,0)</f>
        <v>E-1420</v>
      </c>
    </row>
    <row r="22703" spans="1:9" x14ac:dyDescent="0.35">
      <c r="A22703" t="s">
        <v>1257</v>
      </c>
      <c r="B22703" t="s">
        <v>345</v>
      </c>
      <c r="C22703" t="s">
        <v>406</v>
      </c>
      <c r="D22703" t="s">
        <v>1273</v>
      </c>
      <c r="E22703" t="s">
        <v>30</v>
      </c>
      <c r="F22703">
        <v>5713</v>
      </c>
      <c r="G22703">
        <v>6252</v>
      </c>
      <c r="H22703">
        <v>1.0943462279012779</v>
      </c>
      <c r="I22703" t="str">
        <f>VLOOKUP($B22703&amp;$E22703,'Employee List'!$A:$E,5,0)</f>
        <v>E-1420</v>
      </c>
    </row>
    <row r="22704" spans="1:9" x14ac:dyDescent="0.35">
      <c r="A22704" t="s">
        <v>1257</v>
      </c>
      <c r="B22704" t="s">
        <v>345</v>
      </c>
      <c r="C22704" t="s">
        <v>406</v>
      </c>
      <c r="D22704" t="s">
        <v>1273</v>
      </c>
      <c r="E22704" t="s">
        <v>31</v>
      </c>
      <c r="F22704">
        <v>4352</v>
      </c>
      <c r="G22704">
        <v>5873</v>
      </c>
      <c r="H22704">
        <v>1.3494944852941178</v>
      </c>
      <c r="I22704" t="str">
        <f>VLOOKUP($B22704&amp;$E22704,'Employee List'!$A:$E,5,0)</f>
        <v>E-1420</v>
      </c>
    </row>
    <row r="22705" spans="1:9" x14ac:dyDescent="0.35">
      <c r="A22705" t="s">
        <v>1257</v>
      </c>
      <c r="B22705" t="s">
        <v>345</v>
      </c>
      <c r="C22705" t="s">
        <v>406</v>
      </c>
      <c r="D22705" t="s">
        <v>1275</v>
      </c>
      <c r="E22705" t="s">
        <v>29</v>
      </c>
      <c r="F22705">
        <v>6420</v>
      </c>
      <c r="G22705">
        <v>8359</v>
      </c>
      <c r="H22705">
        <v>1.3020249221183802</v>
      </c>
      <c r="I22705" t="str">
        <f>VLOOKUP($B22705&amp;$E22705,'Employee List'!$A:$E,5,0)</f>
        <v>E-1420</v>
      </c>
    </row>
    <row r="22706" spans="1:9" x14ac:dyDescent="0.35">
      <c r="A22706" t="s">
        <v>1257</v>
      </c>
      <c r="B22706" t="s">
        <v>345</v>
      </c>
      <c r="C22706" t="s">
        <v>406</v>
      </c>
      <c r="D22706" t="s">
        <v>1275</v>
      </c>
      <c r="E22706" t="s">
        <v>30</v>
      </c>
      <c r="F22706">
        <v>5943</v>
      </c>
      <c r="G22706">
        <v>12716</v>
      </c>
      <c r="H22706">
        <v>2.1396601043244154</v>
      </c>
      <c r="I22706" t="str">
        <f>VLOOKUP($B22706&amp;$E22706,'Employee List'!$A:$E,5,0)</f>
        <v>E-1420</v>
      </c>
    </row>
    <row r="22707" spans="1:9" x14ac:dyDescent="0.35">
      <c r="A22707" t="s">
        <v>1257</v>
      </c>
      <c r="B22707" t="s">
        <v>345</v>
      </c>
      <c r="C22707" t="s">
        <v>406</v>
      </c>
      <c r="D22707" t="s">
        <v>1275</v>
      </c>
      <c r="E22707" t="s">
        <v>31</v>
      </c>
      <c r="F22707">
        <v>9001</v>
      </c>
      <c r="G22707">
        <v>14703</v>
      </c>
      <c r="H22707">
        <v>1.6334851683146316</v>
      </c>
      <c r="I22707" t="str">
        <f>VLOOKUP($B22707&amp;$E22707,'Employee List'!$A:$E,5,0)</f>
        <v>E-1420</v>
      </c>
    </row>
    <row r="22708" spans="1:9" x14ac:dyDescent="0.35">
      <c r="A22708" t="s">
        <v>1257</v>
      </c>
      <c r="B22708" t="s">
        <v>345</v>
      </c>
      <c r="C22708" t="s">
        <v>406</v>
      </c>
      <c r="D22708" t="s">
        <v>1276</v>
      </c>
      <c r="E22708" t="s">
        <v>29</v>
      </c>
      <c r="F22708">
        <v>2316</v>
      </c>
      <c r="G22708">
        <v>1358</v>
      </c>
      <c r="H22708">
        <v>0.58635578583765113</v>
      </c>
      <c r="I22708" t="str">
        <f>VLOOKUP($B22708&amp;$E22708,'Employee List'!$A:$E,5,0)</f>
        <v>E-1420</v>
      </c>
    </row>
    <row r="22709" spans="1:9" x14ac:dyDescent="0.35">
      <c r="A22709" t="s">
        <v>1257</v>
      </c>
      <c r="B22709" t="s">
        <v>345</v>
      </c>
      <c r="C22709" t="s">
        <v>406</v>
      </c>
      <c r="D22709" t="s">
        <v>1276</v>
      </c>
      <c r="E22709" t="s">
        <v>30</v>
      </c>
      <c r="F22709">
        <v>5585</v>
      </c>
      <c r="G22709">
        <v>2544</v>
      </c>
      <c r="H22709">
        <v>0.45550581915846017</v>
      </c>
      <c r="I22709" t="str">
        <f>VLOOKUP($B22709&amp;$E22709,'Employee List'!$A:$E,5,0)</f>
        <v>E-1420</v>
      </c>
    </row>
    <row r="22710" spans="1:9" x14ac:dyDescent="0.35">
      <c r="A22710" t="s">
        <v>1257</v>
      </c>
      <c r="B22710" t="s">
        <v>345</v>
      </c>
      <c r="C22710" t="s">
        <v>406</v>
      </c>
      <c r="D22710" t="s">
        <v>1276</v>
      </c>
      <c r="E22710" t="s">
        <v>31</v>
      </c>
      <c r="F22710">
        <v>3193</v>
      </c>
      <c r="G22710">
        <v>1676</v>
      </c>
      <c r="H22710">
        <v>0.52489821484497334</v>
      </c>
      <c r="I22710" t="str">
        <f>VLOOKUP($B22710&amp;$E22710,'Employee List'!$A:$E,5,0)</f>
        <v>E-1420</v>
      </c>
    </row>
    <row r="22711" spans="1:9" x14ac:dyDescent="0.35">
      <c r="A22711" t="s">
        <v>1257</v>
      </c>
      <c r="B22711" t="s">
        <v>345</v>
      </c>
      <c r="C22711" t="s">
        <v>406</v>
      </c>
      <c r="D22711" t="s">
        <v>1277</v>
      </c>
      <c r="E22711" t="s">
        <v>29</v>
      </c>
      <c r="F22711">
        <v>8088</v>
      </c>
      <c r="G22711">
        <v>5411</v>
      </c>
      <c r="H22711">
        <v>0.66901582591493569</v>
      </c>
      <c r="I22711" t="str">
        <f>VLOOKUP($B22711&amp;$E22711,'Employee List'!$A:$E,5,0)</f>
        <v>E-1420</v>
      </c>
    </row>
    <row r="22712" spans="1:9" x14ac:dyDescent="0.35">
      <c r="A22712" t="s">
        <v>1257</v>
      </c>
      <c r="B22712" t="s">
        <v>345</v>
      </c>
      <c r="C22712" t="s">
        <v>406</v>
      </c>
      <c r="D22712" t="s">
        <v>1277</v>
      </c>
      <c r="E22712" t="s">
        <v>30</v>
      </c>
      <c r="F22712">
        <v>9774</v>
      </c>
      <c r="G22712">
        <v>6814</v>
      </c>
      <c r="H22712">
        <v>0.69715571925516673</v>
      </c>
      <c r="I22712" t="str">
        <f>VLOOKUP($B22712&amp;$E22712,'Employee List'!$A:$E,5,0)</f>
        <v>E-1420</v>
      </c>
    </row>
    <row r="22713" spans="1:9" x14ac:dyDescent="0.35">
      <c r="A22713" t="s">
        <v>1257</v>
      </c>
      <c r="B22713" t="s">
        <v>345</v>
      </c>
      <c r="C22713" t="s">
        <v>406</v>
      </c>
      <c r="D22713" t="s">
        <v>1277</v>
      </c>
      <c r="E22713" t="s">
        <v>31</v>
      </c>
      <c r="F22713">
        <v>7779</v>
      </c>
      <c r="G22713">
        <v>4477</v>
      </c>
      <c r="H22713">
        <v>0.57552384625273167</v>
      </c>
      <c r="I22713" t="str">
        <f>VLOOKUP($B22713&amp;$E22713,'Employee List'!$A:$E,5,0)</f>
        <v>E-1420</v>
      </c>
    </row>
    <row r="22714" spans="1:9" x14ac:dyDescent="0.35">
      <c r="A22714" t="s">
        <v>1257</v>
      </c>
      <c r="B22714" t="s">
        <v>345</v>
      </c>
      <c r="C22714" t="s">
        <v>406</v>
      </c>
      <c r="D22714" t="s">
        <v>1278</v>
      </c>
      <c r="E22714" t="s">
        <v>29</v>
      </c>
      <c r="F22714">
        <v>11255</v>
      </c>
      <c r="G22714">
        <v>11860</v>
      </c>
      <c r="H22714">
        <v>1.0537538871612617</v>
      </c>
      <c r="I22714" t="str">
        <f>VLOOKUP($B22714&amp;$E22714,'Employee List'!$A:$E,5,0)</f>
        <v>E-1420</v>
      </c>
    </row>
    <row r="22715" spans="1:9" x14ac:dyDescent="0.35">
      <c r="A22715" t="s">
        <v>1257</v>
      </c>
      <c r="B22715" t="s">
        <v>345</v>
      </c>
      <c r="C22715" t="s">
        <v>406</v>
      </c>
      <c r="D22715" t="s">
        <v>1278</v>
      </c>
      <c r="E22715" t="s">
        <v>30</v>
      </c>
      <c r="F22715">
        <v>12466</v>
      </c>
      <c r="G22715">
        <v>8162</v>
      </c>
      <c r="H22715">
        <v>0.65474089523503931</v>
      </c>
      <c r="I22715" t="str">
        <f>VLOOKUP($B22715&amp;$E22715,'Employee List'!$A:$E,5,0)</f>
        <v>E-1420</v>
      </c>
    </row>
    <row r="22716" spans="1:9" x14ac:dyDescent="0.35">
      <c r="A22716" t="s">
        <v>1257</v>
      </c>
      <c r="B22716" t="s">
        <v>345</v>
      </c>
      <c r="C22716" t="s">
        <v>406</v>
      </c>
      <c r="D22716" t="s">
        <v>1278</v>
      </c>
      <c r="E22716" t="s">
        <v>31</v>
      </c>
      <c r="F22716">
        <v>10147</v>
      </c>
      <c r="G22716">
        <v>5557</v>
      </c>
      <c r="H22716">
        <v>0.54764955159160345</v>
      </c>
      <c r="I22716" t="str">
        <f>VLOOKUP($B22716&amp;$E22716,'Employee List'!$A:$E,5,0)</f>
        <v>E-1420</v>
      </c>
    </row>
    <row r="22717" spans="1:9" x14ac:dyDescent="0.35">
      <c r="A22717" t="s">
        <v>1257</v>
      </c>
      <c r="B22717" t="s">
        <v>345</v>
      </c>
      <c r="C22717" t="s">
        <v>406</v>
      </c>
      <c r="D22717" t="s">
        <v>1279</v>
      </c>
      <c r="E22717" t="s">
        <v>29</v>
      </c>
      <c r="F22717">
        <v>3652</v>
      </c>
      <c r="G22717">
        <v>1365</v>
      </c>
      <c r="H22717">
        <v>0.37376779846659364</v>
      </c>
      <c r="I22717" t="str">
        <f>VLOOKUP($B22717&amp;$E22717,'Employee List'!$A:$E,5,0)</f>
        <v>E-1420</v>
      </c>
    </row>
    <row r="22718" spans="1:9" x14ac:dyDescent="0.35">
      <c r="A22718" t="s">
        <v>1257</v>
      </c>
      <c r="B22718" t="s">
        <v>345</v>
      </c>
      <c r="C22718" t="s">
        <v>406</v>
      </c>
      <c r="D22718" t="s">
        <v>1279</v>
      </c>
      <c r="E22718" t="s">
        <v>30</v>
      </c>
      <c r="F22718">
        <v>1699</v>
      </c>
      <c r="G22718">
        <v>1612</v>
      </c>
      <c r="H22718">
        <v>0.9487934078869924</v>
      </c>
      <c r="I22718" t="str">
        <f>VLOOKUP($B22718&amp;$E22718,'Employee List'!$A:$E,5,0)</f>
        <v>E-1420</v>
      </c>
    </row>
    <row r="22719" spans="1:9" x14ac:dyDescent="0.35">
      <c r="A22719" t="s">
        <v>1257</v>
      </c>
      <c r="B22719" t="s">
        <v>345</v>
      </c>
      <c r="C22719" t="s">
        <v>406</v>
      </c>
      <c r="D22719" t="s">
        <v>1279</v>
      </c>
      <c r="E22719" t="s">
        <v>31</v>
      </c>
      <c r="F22719">
        <v>3746</v>
      </c>
      <c r="G22719">
        <v>3390</v>
      </c>
      <c r="H22719">
        <v>0.90496529631607048</v>
      </c>
      <c r="I22719" t="str">
        <f>VLOOKUP($B22719&amp;$E22719,'Employee List'!$A:$E,5,0)</f>
        <v>E-1420</v>
      </c>
    </row>
    <row r="22720" spans="1:9" x14ac:dyDescent="0.35">
      <c r="A22720" t="s">
        <v>1257</v>
      </c>
      <c r="B22720" t="s">
        <v>345</v>
      </c>
      <c r="C22720" t="s">
        <v>406</v>
      </c>
      <c r="D22720" t="s">
        <v>1280</v>
      </c>
      <c r="E22720" t="s">
        <v>29</v>
      </c>
      <c r="F22720">
        <v>29608</v>
      </c>
      <c r="G22720">
        <v>27527</v>
      </c>
      <c r="H22720">
        <v>0.92971494190759252</v>
      </c>
      <c r="I22720" t="str">
        <f>VLOOKUP($B22720&amp;$E22720,'Employee List'!$A:$E,5,0)</f>
        <v>E-1420</v>
      </c>
    </row>
    <row r="22721" spans="1:9" x14ac:dyDescent="0.35">
      <c r="A22721" t="s">
        <v>1257</v>
      </c>
      <c r="B22721" t="s">
        <v>345</v>
      </c>
      <c r="C22721" t="s">
        <v>406</v>
      </c>
      <c r="D22721" t="s">
        <v>1280</v>
      </c>
      <c r="E22721" t="s">
        <v>30</v>
      </c>
      <c r="F22721">
        <v>26390</v>
      </c>
      <c r="G22721">
        <v>1853</v>
      </c>
      <c r="H22721">
        <v>7.0215990905646078E-2</v>
      </c>
      <c r="I22721" t="str">
        <f>VLOOKUP($B22721&amp;$E22721,'Employee List'!$A:$E,5,0)</f>
        <v>E-1420</v>
      </c>
    </row>
    <row r="22722" spans="1:9" x14ac:dyDescent="0.35">
      <c r="A22722" t="s">
        <v>1257</v>
      </c>
      <c r="B22722" t="s">
        <v>345</v>
      </c>
      <c r="C22722" t="s">
        <v>406</v>
      </c>
      <c r="D22722" t="s">
        <v>1280</v>
      </c>
      <c r="E22722" t="s">
        <v>31</v>
      </c>
      <c r="F22722">
        <v>27824</v>
      </c>
      <c r="G22722">
        <v>18291</v>
      </c>
      <c r="H22722">
        <v>0.65738211615871189</v>
      </c>
      <c r="I22722" t="str">
        <f>VLOOKUP($B22722&amp;$E22722,'Employee List'!$A:$E,5,0)</f>
        <v>E-1420</v>
      </c>
    </row>
    <row r="22723" spans="1:9" x14ac:dyDescent="0.35">
      <c r="A22723" t="s">
        <v>1257</v>
      </c>
      <c r="B22723" t="s">
        <v>345</v>
      </c>
      <c r="C22723" t="s">
        <v>406</v>
      </c>
      <c r="D22723" t="s">
        <v>1262</v>
      </c>
      <c r="E22723" t="s">
        <v>29</v>
      </c>
      <c r="F22723">
        <v>34662</v>
      </c>
      <c r="G22723">
        <v>34195</v>
      </c>
      <c r="H22723">
        <v>0.98652703248514229</v>
      </c>
      <c r="I22723" t="str">
        <f>VLOOKUP($B22723&amp;$E22723,'Employee List'!$A:$E,5,0)</f>
        <v>E-1420</v>
      </c>
    </row>
    <row r="22724" spans="1:9" x14ac:dyDescent="0.35">
      <c r="A22724" t="s">
        <v>1257</v>
      </c>
      <c r="B22724" t="s">
        <v>345</v>
      </c>
      <c r="C22724" t="s">
        <v>406</v>
      </c>
      <c r="D22724" t="s">
        <v>1262</v>
      </c>
      <c r="E22724" t="s">
        <v>30</v>
      </c>
      <c r="F22724">
        <v>36017</v>
      </c>
      <c r="G22724">
        <v>33614</v>
      </c>
      <c r="H22724">
        <v>0.93328150595552095</v>
      </c>
      <c r="I22724" t="str">
        <f>VLOOKUP($B22724&amp;$E22724,'Employee List'!$A:$E,5,0)</f>
        <v>E-1420</v>
      </c>
    </row>
    <row r="22725" spans="1:9" x14ac:dyDescent="0.35">
      <c r="A22725" t="s">
        <v>1257</v>
      </c>
      <c r="B22725" t="s">
        <v>345</v>
      </c>
      <c r="C22725" t="s">
        <v>406</v>
      </c>
      <c r="D22725" t="s">
        <v>1262</v>
      </c>
      <c r="E22725" t="s">
        <v>31</v>
      </c>
      <c r="F22725">
        <v>37718</v>
      </c>
      <c r="G22725">
        <v>27847</v>
      </c>
      <c r="H22725">
        <v>0.73829471339943797</v>
      </c>
      <c r="I22725" t="str">
        <f>VLOOKUP($B22725&amp;$E22725,'Employee List'!$A:$E,5,0)</f>
        <v>E-1420</v>
      </c>
    </row>
    <row r="22726" spans="1:9" x14ac:dyDescent="0.35">
      <c r="A22726" t="s">
        <v>1257</v>
      </c>
      <c r="B22726" t="s">
        <v>345</v>
      </c>
      <c r="C22726" t="s">
        <v>406</v>
      </c>
      <c r="D22726" t="s">
        <v>1282</v>
      </c>
      <c r="E22726" t="s">
        <v>30</v>
      </c>
      <c r="F22726">
        <v>4970</v>
      </c>
      <c r="G22726">
        <v>2674</v>
      </c>
      <c r="H22726">
        <v>0.53802816901408446</v>
      </c>
      <c r="I22726" t="str">
        <f>VLOOKUP($B22726&amp;$E22726,'Employee List'!$A:$E,5,0)</f>
        <v>E-1420</v>
      </c>
    </row>
    <row r="22727" spans="1:9" x14ac:dyDescent="0.35">
      <c r="A22727" t="s">
        <v>1257</v>
      </c>
      <c r="B22727" t="s">
        <v>345</v>
      </c>
      <c r="C22727" t="s">
        <v>406</v>
      </c>
      <c r="D22727" t="s">
        <v>1282</v>
      </c>
      <c r="E22727" t="s">
        <v>31</v>
      </c>
      <c r="F22727">
        <v>5661</v>
      </c>
      <c r="G22727">
        <v>2858</v>
      </c>
      <c r="H22727">
        <v>0.50485779897544603</v>
      </c>
      <c r="I22727" t="str">
        <f>VLOOKUP($B22727&amp;$E22727,'Employee List'!$A:$E,5,0)</f>
        <v>E-1420</v>
      </c>
    </row>
    <row r="22728" spans="1:9" x14ac:dyDescent="0.35">
      <c r="A22728" t="s">
        <v>1257</v>
      </c>
      <c r="B22728" t="s">
        <v>345</v>
      </c>
      <c r="C22728" t="s">
        <v>406</v>
      </c>
      <c r="D22728" t="s">
        <v>1281</v>
      </c>
      <c r="E22728" t="s">
        <v>29</v>
      </c>
      <c r="F22728">
        <v>2460</v>
      </c>
      <c r="G22728">
        <v>4889</v>
      </c>
      <c r="H22728">
        <v>1.9873983739837398</v>
      </c>
      <c r="I22728" t="str">
        <f>VLOOKUP($B22728&amp;$E22728,'Employee List'!$A:$E,5,0)</f>
        <v>E-1420</v>
      </c>
    </row>
    <row r="22729" spans="1:9" x14ac:dyDescent="0.35">
      <c r="A22729" t="s">
        <v>1257</v>
      </c>
      <c r="B22729" t="s">
        <v>345</v>
      </c>
      <c r="C22729" t="s">
        <v>406</v>
      </c>
      <c r="D22729" t="s">
        <v>1281</v>
      </c>
      <c r="E22729" t="s">
        <v>30</v>
      </c>
      <c r="F22729">
        <v>4799</v>
      </c>
      <c r="G22729">
        <v>1731</v>
      </c>
      <c r="H22729">
        <v>0.36070014586372162</v>
      </c>
      <c r="I22729" t="str">
        <f>VLOOKUP($B22729&amp;$E22729,'Employee List'!$A:$E,5,0)</f>
        <v>E-1420</v>
      </c>
    </row>
    <row r="22730" spans="1:9" x14ac:dyDescent="0.35">
      <c r="A22730" t="s">
        <v>1257</v>
      </c>
      <c r="B22730" t="s">
        <v>345</v>
      </c>
      <c r="C22730" t="s">
        <v>406</v>
      </c>
      <c r="D22730" t="s">
        <v>1281</v>
      </c>
      <c r="E22730" t="s">
        <v>31</v>
      </c>
      <c r="F22730">
        <v>1522</v>
      </c>
      <c r="G22730">
        <v>3006</v>
      </c>
      <c r="H22730">
        <v>1.9750328515111695</v>
      </c>
      <c r="I22730" t="str">
        <f>VLOOKUP($B22730&amp;$E22730,'Employee List'!$A:$E,5,0)</f>
        <v>E-1420</v>
      </c>
    </row>
    <row r="22731" spans="1:9" x14ac:dyDescent="0.35">
      <c r="A22731" t="s">
        <v>1257</v>
      </c>
      <c r="B22731" t="s">
        <v>346</v>
      </c>
      <c r="C22731" t="s">
        <v>406</v>
      </c>
      <c r="D22731" t="s">
        <v>1274</v>
      </c>
      <c r="E22731" t="s">
        <v>29</v>
      </c>
      <c r="F22731">
        <v>14376</v>
      </c>
      <c r="G22731">
        <v>12765</v>
      </c>
      <c r="H22731">
        <v>0.88793823038397324</v>
      </c>
      <c r="I22731" t="str">
        <f>VLOOKUP($B22731&amp;$E22731,'Employee List'!$A:$E,5,0)</f>
        <v>E-1421</v>
      </c>
    </row>
    <row r="22732" spans="1:9" x14ac:dyDescent="0.35">
      <c r="A22732" t="s">
        <v>1257</v>
      </c>
      <c r="B22732" t="s">
        <v>346</v>
      </c>
      <c r="C22732" t="s">
        <v>406</v>
      </c>
      <c r="D22732" t="s">
        <v>1274</v>
      </c>
      <c r="E22732" t="s">
        <v>30</v>
      </c>
      <c r="F22732">
        <v>16521</v>
      </c>
      <c r="G22732">
        <v>16396</v>
      </c>
      <c r="H22732">
        <v>0.99243387204164402</v>
      </c>
      <c r="I22732" t="str">
        <f>VLOOKUP($B22732&amp;$E22732,'Employee List'!$A:$E,5,0)</f>
        <v>E-1421</v>
      </c>
    </row>
    <row r="22733" spans="1:9" x14ac:dyDescent="0.35">
      <c r="A22733" t="s">
        <v>1257</v>
      </c>
      <c r="B22733" t="s">
        <v>346</v>
      </c>
      <c r="C22733" t="s">
        <v>406</v>
      </c>
      <c r="D22733" t="s">
        <v>1274</v>
      </c>
      <c r="E22733" t="s">
        <v>31</v>
      </c>
      <c r="F22733">
        <v>15862</v>
      </c>
      <c r="G22733">
        <v>10137</v>
      </c>
      <c r="H22733">
        <v>0.63907451771529444</v>
      </c>
      <c r="I22733" t="str">
        <f>VLOOKUP($B22733&amp;$E22733,'Employee List'!$A:$E,5,0)</f>
        <v>E-1421</v>
      </c>
    </row>
    <row r="22734" spans="1:9" x14ac:dyDescent="0.35">
      <c r="A22734" t="s">
        <v>1257</v>
      </c>
      <c r="B22734" t="s">
        <v>346</v>
      </c>
      <c r="C22734" t="s">
        <v>406</v>
      </c>
      <c r="D22734" t="s">
        <v>1263</v>
      </c>
      <c r="E22734" t="s">
        <v>29</v>
      </c>
      <c r="F22734">
        <v>9441</v>
      </c>
      <c r="G22734">
        <v>11606</v>
      </c>
      <c r="H22734">
        <v>1.2293189280796526</v>
      </c>
      <c r="I22734" t="str">
        <f>VLOOKUP($B22734&amp;$E22734,'Employee List'!$A:$E,5,0)</f>
        <v>E-1421</v>
      </c>
    </row>
    <row r="22735" spans="1:9" x14ac:dyDescent="0.35">
      <c r="A22735" t="s">
        <v>1257</v>
      </c>
      <c r="B22735" t="s">
        <v>346</v>
      </c>
      <c r="C22735" t="s">
        <v>406</v>
      </c>
      <c r="D22735" t="s">
        <v>1263</v>
      </c>
      <c r="E22735" t="s">
        <v>30</v>
      </c>
      <c r="F22735">
        <v>10064</v>
      </c>
      <c r="G22735">
        <v>2023</v>
      </c>
      <c r="H22735">
        <v>0.20101351351351351</v>
      </c>
      <c r="I22735" t="str">
        <f>VLOOKUP($B22735&amp;$E22735,'Employee List'!$A:$E,5,0)</f>
        <v>E-1421</v>
      </c>
    </row>
    <row r="22736" spans="1:9" x14ac:dyDescent="0.35">
      <c r="A22736" t="s">
        <v>1257</v>
      </c>
      <c r="B22736" t="s">
        <v>346</v>
      </c>
      <c r="C22736" t="s">
        <v>406</v>
      </c>
      <c r="D22736" t="s">
        <v>1263</v>
      </c>
      <c r="E22736" t="s">
        <v>31</v>
      </c>
      <c r="F22736">
        <v>7752</v>
      </c>
      <c r="G22736">
        <v>3131</v>
      </c>
      <c r="H22736">
        <v>0.40389576883384931</v>
      </c>
      <c r="I22736" t="str">
        <f>VLOOKUP($B22736&amp;$E22736,'Employee List'!$A:$E,5,0)</f>
        <v>E-1421</v>
      </c>
    </row>
    <row r="22737" spans="1:9" x14ac:dyDescent="0.35">
      <c r="A22737" t="s">
        <v>1257</v>
      </c>
      <c r="B22737" t="s">
        <v>346</v>
      </c>
      <c r="C22737" t="s">
        <v>406</v>
      </c>
      <c r="D22737" t="s">
        <v>1264</v>
      </c>
      <c r="E22737" t="s">
        <v>29</v>
      </c>
      <c r="F22737">
        <v>12710</v>
      </c>
      <c r="G22737">
        <v>1393</v>
      </c>
      <c r="H22737">
        <v>0.10959874114870181</v>
      </c>
      <c r="I22737" t="str">
        <f>VLOOKUP($B22737&amp;$E22737,'Employee List'!$A:$E,5,0)</f>
        <v>E-1421</v>
      </c>
    </row>
    <row r="22738" spans="1:9" x14ac:dyDescent="0.35">
      <c r="A22738" t="s">
        <v>1257</v>
      </c>
      <c r="B22738" t="s">
        <v>346</v>
      </c>
      <c r="C22738" t="s">
        <v>406</v>
      </c>
      <c r="D22738" t="s">
        <v>1264</v>
      </c>
      <c r="E22738" t="s">
        <v>30</v>
      </c>
      <c r="F22738">
        <v>11148</v>
      </c>
      <c r="G22738">
        <v>8380</v>
      </c>
      <c r="H22738">
        <v>0.75170434158593469</v>
      </c>
      <c r="I22738" t="str">
        <f>VLOOKUP($B22738&amp;$E22738,'Employee List'!$A:$E,5,0)</f>
        <v>E-1421</v>
      </c>
    </row>
    <row r="22739" spans="1:9" x14ac:dyDescent="0.35">
      <c r="A22739" t="s">
        <v>1257</v>
      </c>
      <c r="B22739" t="s">
        <v>346</v>
      </c>
      <c r="C22739" t="s">
        <v>406</v>
      </c>
      <c r="D22739" t="s">
        <v>1264</v>
      </c>
      <c r="E22739" t="s">
        <v>31</v>
      </c>
      <c r="F22739">
        <v>13112</v>
      </c>
      <c r="G22739">
        <v>15179</v>
      </c>
      <c r="H22739">
        <v>1.1576418547895058</v>
      </c>
      <c r="I22739" t="str">
        <f>VLOOKUP($B22739&amp;$E22739,'Employee List'!$A:$E,5,0)</f>
        <v>E-1421</v>
      </c>
    </row>
    <row r="22740" spans="1:9" x14ac:dyDescent="0.35">
      <c r="A22740" t="s">
        <v>1257</v>
      </c>
      <c r="B22740" t="s">
        <v>346</v>
      </c>
      <c r="C22740" t="s">
        <v>406</v>
      </c>
      <c r="D22740" t="s">
        <v>1265</v>
      </c>
      <c r="E22740" t="s">
        <v>29</v>
      </c>
      <c r="F22740">
        <v>6000</v>
      </c>
      <c r="G22740">
        <v>4109</v>
      </c>
      <c r="H22740">
        <v>0.68483333333333329</v>
      </c>
      <c r="I22740" t="str">
        <f>VLOOKUP($B22740&amp;$E22740,'Employee List'!$A:$E,5,0)</f>
        <v>E-1421</v>
      </c>
    </row>
    <row r="22741" spans="1:9" x14ac:dyDescent="0.35">
      <c r="A22741" t="s">
        <v>1257</v>
      </c>
      <c r="B22741" t="s">
        <v>346</v>
      </c>
      <c r="C22741" t="s">
        <v>406</v>
      </c>
      <c r="D22741" t="s">
        <v>1265</v>
      </c>
      <c r="E22741" t="s">
        <v>30</v>
      </c>
      <c r="F22741">
        <v>9684</v>
      </c>
      <c r="G22741">
        <v>3726</v>
      </c>
      <c r="H22741">
        <v>0.38475836431226768</v>
      </c>
      <c r="I22741" t="str">
        <f>VLOOKUP($B22741&amp;$E22741,'Employee List'!$A:$E,5,0)</f>
        <v>E-1421</v>
      </c>
    </row>
    <row r="22742" spans="1:9" x14ac:dyDescent="0.35">
      <c r="A22742" t="s">
        <v>1257</v>
      </c>
      <c r="B22742" t="s">
        <v>346</v>
      </c>
      <c r="C22742" t="s">
        <v>406</v>
      </c>
      <c r="D22742" t="s">
        <v>1265</v>
      </c>
      <c r="E22742" t="s">
        <v>31</v>
      </c>
      <c r="F22742">
        <v>5763</v>
      </c>
      <c r="G22742">
        <v>2005</v>
      </c>
      <c r="H22742">
        <v>0.34790907513447855</v>
      </c>
      <c r="I22742" t="str">
        <f>VLOOKUP($B22742&amp;$E22742,'Employee List'!$A:$E,5,0)</f>
        <v>E-1421</v>
      </c>
    </row>
    <row r="22743" spans="1:9" x14ac:dyDescent="0.35">
      <c r="A22743" t="s">
        <v>1257</v>
      </c>
      <c r="B22743" t="s">
        <v>346</v>
      </c>
      <c r="C22743" t="s">
        <v>406</v>
      </c>
      <c r="D22743" t="s">
        <v>1260</v>
      </c>
      <c r="E22743" t="s">
        <v>29</v>
      </c>
      <c r="F22743">
        <v>89313</v>
      </c>
      <c r="G22743">
        <v>64173</v>
      </c>
      <c r="H22743">
        <v>0.71851802089281513</v>
      </c>
      <c r="I22743" t="str">
        <f>VLOOKUP($B22743&amp;$E22743,'Employee List'!$A:$E,5,0)</f>
        <v>E-1421</v>
      </c>
    </row>
    <row r="22744" spans="1:9" x14ac:dyDescent="0.35">
      <c r="A22744" t="s">
        <v>1257</v>
      </c>
      <c r="B22744" t="s">
        <v>346</v>
      </c>
      <c r="C22744" t="s">
        <v>406</v>
      </c>
      <c r="D22744" t="s">
        <v>1260</v>
      </c>
      <c r="E22744" t="s">
        <v>30</v>
      </c>
      <c r="F22744">
        <v>90064</v>
      </c>
      <c r="G22744">
        <v>82623</v>
      </c>
      <c r="H22744">
        <v>0.91738097352993431</v>
      </c>
      <c r="I22744" t="str">
        <f>VLOOKUP($B22744&amp;$E22744,'Employee List'!$A:$E,5,0)</f>
        <v>E-1421</v>
      </c>
    </row>
    <row r="22745" spans="1:9" x14ac:dyDescent="0.35">
      <c r="A22745" t="s">
        <v>1257</v>
      </c>
      <c r="B22745" t="s">
        <v>346</v>
      </c>
      <c r="C22745" t="s">
        <v>406</v>
      </c>
      <c r="D22745" t="s">
        <v>1260</v>
      </c>
      <c r="E22745" t="s">
        <v>31</v>
      </c>
      <c r="F22745">
        <v>100662</v>
      </c>
      <c r="G22745">
        <v>79606</v>
      </c>
      <c r="H22745">
        <v>0.79082474021974525</v>
      </c>
      <c r="I22745" t="str">
        <f>VLOOKUP($B22745&amp;$E22745,'Employee List'!$A:$E,5,0)</f>
        <v>E-1421</v>
      </c>
    </row>
    <row r="22746" spans="1:9" x14ac:dyDescent="0.35">
      <c r="A22746" t="s">
        <v>1257</v>
      </c>
      <c r="B22746" t="s">
        <v>346</v>
      </c>
      <c r="C22746" t="s">
        <v>406</v>
      </c>
      <c r="D22746" t="s">
        <v>1261</v>
      </c>
      <c r="E22746" t="s">
        <v>29</v>
      </c>
      <c r="F22746">
        <v>91567</v>
      </c>
      <c r="G22746">
        <v>41897</v>
      </c>
      <c r="H22746">
        <v>0.45755566961896754</v>
      </c>
      <c r="I22746" t="str">
        <f>VLOOKUP($B22746&amp;$E22746,'Employee List'!$A:$E,5,0)</f>
        <v>E-1421</v>
      </c>
    </row>
    <row r="22747" spans="1:9" x14ac:dyDescent="0.35">
      <c r="A22747" t="s">
        <v>1257</v>
      </c>
      <c r="B22747" t="s">
        <v>346</v>
      </c>
      <c r="C22747" t="s">
        <v>406</v>
      </c>
      <c r="D22747" t="s">
        <v>1261</v>
      </c>
      <c r="E22747" t="s">
        <v>30</v>
      </c>
      <c r="F22747">
        <v>93658</v>
      </c>
      <c r="G22747">
        <v>44704</v>
      </c>
      <c r="H22747">
        <v>0.47731106792799333</v>
      </c>
      <c r="I22747" t="str">
        <f>VLOOKUP($B22747&amp;$E22747,'Employee List'!$A:$E,5,0)</f>
        <v>E-1421</v>
      </c>
    </row>
    <row r="22748" spans="1:9" x14ac:dyDescent="0.35">
      <c r="A22748" t="s">
        <v>1257</v>
      </c>
      <c r="B22748" t="s">
        <v>346</v>
      </c>
      <c r="C22748" t="s">
        <v>406</v>
      </c>
      <c r="D22748" t="s">
        <v>1261</v>
      </c>
      <c r="E22748" t="s">
        <v>31</v>
      </c>
      <c r="F22748">
        <v>93154</v>
      </c>
      <c r="G22748">
        <v>53076</v>
      </c>
      <c r="H22748">
        <v>0.56976619361487424</v>
      </c>
      <c r="I22748" t="str">
        <f>VLOOKUP($B22748&amp;$E22748,'Employee List'!$A:$E,5,0)</f>
        <v>E-1421</v>
      </c>
    </row>
    <row r="22749" spans="1:9" x14ac:dyDescent="0.35">
      <c r="A22749" t="s">
        <v>1257</v>
      </c>
      <c r="B22749" t="s">
        <v>346</v>
      </c>
      <c r="C22749" t="s">
        <v>406</v>
      </c>
      <c r="D22749" t="s">
        <v>1266</v>
      </c>
      <c r="E22749" t="s">
        <v>29</v>
      </c>
      <c r="F22749">
        <v>30041</v>
      </c>
      <c r="G22749">
        <v>23878</v>
      </c>
      <c r="H22749">
        <v>0.79484704237542025</v>
      </c>
      <c r="I22749" t="str">
        <f>VLOOKUP($B22749&amp;$E22749,'Employee List'!$A:$E,5,0)</f>
        <v>E-1421</v>
      </c>
    </row>
    <row r="22750" spans="1:9" x14ac:dyDescent="0.35">
      <c r="A22750" t="s">
        <v>1257</v>
      </c>
      <c r="B22750" t="s">
        <v>346</v>
      </c>
      <c r="C22750" t="s">
        <v>406</v>
      </c>
      <c r="D22750" t="s">
        <v>1266</v>
      </c>
      <c r="E22750" t="s">
        <v>30</v>
      </c>
      <c r="F22750">
        <v>31644</v>
      </c>
      <c r="G22750">
        <v>28720</v>
      </c>
      <c r="H22750">
        <v>0.90759701681203386</v>
      </c>
      <c r="I22750" t="str">
        <f>VLOOKUP($B22750&amp;$E22750,'Employee List'!$A:$E,5,0)</f>
        <v>E-1421</v>
      </c>
    </row>
    <row r="22751" spans="1:9" x14ac:dyDescent="0.35">
      <c r="A22751" t="s">
        <v>1257</v>
      </c>
      <c r="B22751" t="s">
        <v>346</v>
      </c>
      <c r="C22751" t="s">
        <v>406</v>
      </c>
      <c r="D22751" t="s">
        <v>1266</v>
      </c>
      <c r="E22751" t="s">
        <v>31</v>
      </c>
      <c r="F22751">
        <v>31205</v>
      </c>
      <c r="G22751">
        <v>22610</v>
      </c>
      <c r="H22751">
        <v>0.72456337125460668</v>
      </c>
      <c r="I22751" t="str">
        <f>VLOOKUP($B22751&amp;$E22751,'Employee List'!$A:$E,5,0)</f>
        <v>E-1421</v>
      </c>
    </row>
    <row r="22752" spans="1:9" x14ac:dyDescent="0.35">
      <c r="A22752" t="s">
        <v>1257</v>
      </c>
      <c r="B22752" t="s">
        <v>346</v>
      </c>
      <c r="C22752" t="s">
        <v>406</v>
      </c>
      <c r="D22752" t="s">
        <v>1267</v>
      </c>
      <c r="E22752" t="s">
        <v>29</v>
      </c>
      <c r="F22752">
        <v>41664</v>
      </c>
      <c r="G22752">
        <v>26154</v>
      </c>
      <c r="H22752">
        <v>0.62773617511520741</v>
      </c>
      <c r="I22752" t="str">
        <f>VLOOKUP($B22752&amp;$E22752,'Employee List'!$A:$E,5,0)</f>
        <v>E-1421</v>
      </c>
    </row>
    <row r="22753" spans="1:9" x14ac:dyDescent="0.35">
      <c r="A22753" t="s">
        <v>1257</v>
      </c>
      <c r="B22753" t="s">
        <v>346</v>
      </c>
      <c r="C22753" t="s">
        <v>406</v>
      </c>
      <c r="D22753" t="s">
        <v>1267</v>
      </c>
      <c r="E22753" t="s">
        <v>30</v>
      </c>
      <c r="F22753">
        <v>42214</v>
      </c>
      <c r="G22753">
        <v>29491</v>
      </c>
      <c r="H22753">
        <v>0.69860709717155445</v>
      </c>
      <c r="I22753" t="str">
        <f>VLOOKUP($B22753&amp;$E22753,'Employee List'!$A:$E,5,0)</f>
        <v>E-1421</v>
      </c>
    </row>
    <row r="22754" spans="1:9" x14ac:dyDescent="0.35">
      <c r="A22754" t="s">
        <v>1257</v>
      </c>
      <c r="B22754" t="s">
        <v>346</v>
      </c>
      <c r="C22754" t="s">
        <v>406</v>
      </c>
      <c r="D22754" t="s">
        <v>1267</v>
      </c>
      <c r="E22754" t="s">
        <v>31</v>
      </c>
      <c r="F22754">
        <v>40640</v>
      </c>
      <c r="G22754">
        <v>31686</v>
      </c>
      <c r="H22754">
        <v>0.77967519685039366</v>
      </c>
      <c r="I22754" t="str">
        <f>VLOOKUP($B22754&amp;$E22754,'Employee List'!$A:$E,5,0)</f>
        <v>E-1421</v>
      </c>
    </row>
    <row r="22755" spans="1:9" x14ac:dyDescent="0.35">
      <c r="A22755" t="s">
        <v>1257</v>
      </c>
      <c r="B22755" t="s">
        <v>346</v>
      </c>
      <c r="C22755" t="s">
        <v>406</v>
      </c>
      <c r="D22755" t="s">
        <v>1268</v>
      </c>
      <c r="E22755" t="s">
        <v>29</v>
      </c>
      <c r="F22755">
        <v>14276</v>
      </c>
      <c r="G22755">
        <v>6509</v>
      </c>
      <c r="H22755">
        <v>0.45594003922667414</v>
      </c>
      <c r="I22755" t="str">
        <f>VLOOKUP($B22755&amp;$E22755,'Employee List'!$A:$E,5,0)</f>
        <v>E-1421</v>
      </c>
    </row>
    <row r="22756" spans="1:9" x14ac:dyDescent="0.35">
      <c r="A22756" t="s">
        <v>1257</v>
      </c>
      <c r="B22756" t="s">
        <v>346</v>
      </c>
      <c r="C22756" t="s">
        <v>406</v>
      </c>
      <c r="D22756" t="s">
        <v>1268</v>
      </c>
      <c r="E22756" t="s">
        <v>30</v>
      </c>
      <c r="F22756">
        <v>12221</v>
      </c>
      <c r="G22756">
        <v>5375</v>
      </c>
      <c r="H22756">
        <v>0.43981670894362163</v>
      </c>
      <c r="I22756" t="str">
        <f>VLOOKUP($B22756&amp;$E22756,'Employee List'!$A:$E,5,0)</f>
        <v>E-1421</v>
      </c>
    </row>
    <row r="22757" spans="1:9" x14ac:dyDescent="0.35">
      <c r="A22757" t="s">
        <v>1257</v>
      </c>
      <c r="B22757" t="s">
        <v>346</v>
      </c>
      <c r="C22757" t="s">
        <v>406</v>
      </c>
      <c r="D22757" t="s">
        <v>1268</v>
      </c>
      <c r="E22757" t="s">
        <v>31</v>
      </c>
      <c r="F22757">
        <v>11671</v>
      </c>
      <c r="G22757">
        <v>6672</v>
      </c>
      <c r="H22757">
        <v>0.57167337845942934</v>
      </c>
      <c r="I22757" t="str">
        <f>VLOOKUP($B22757&amp;$E22757,'Employee List'!$A:$E,5,0)</f>
        <v>E-1421</v>
      </c>
    </row>
    <row r="22758" spans="1:9" x14ac:dyDescent="0.35">
      <c r="A22758" t="s">
        <v>1257</v>
      </c>
      <c r="B22758" t="s">
        <v>346</v>
      </c>
      <c r="C22758" t="s">
        <v>406</v>
      </c>
      <c r="D22758" t="s">
        <v>1269</v>
      </c>
      <c r="E22758" t="s">
        <v>29</v>
      </c>
      <c r="F22758">
        <v>6177</v>
      </c>
      <c r="G22758">
        <v>2662</v>
      </c>
      <c r="H22758">
        <v>0.43095353731584912</v>
      </c>
      <c r="I22758" t="str">
        <f>VLOOKUP($B22758&amp;$E22758,'Employee List'!$A:$E,5,0)</f>
        <v>E-1421</v>
      </c>
    </row>
    <row r="22759" spans="1:9" x14ac:dyDescent="0.35">
      <c r="A22759" t="s">
        <v>1257</v>
      </c>
      <c r="B22759" t="s">
        <v>346</v>
      </c>
      <c r="C22759" t="s">
        <v>406</v>
      </c>
      <c r="D22759" t="s">
        <v>1269</v>
      </c>
      <c r="E22759" t="s">
        <v>30</v>
      </c>
      <c r="F22759">
        <v>2874</v>
      </c>
      <c r="G22759">
        <v>3621</v>
      </c>
      <c r="H22759">
        <v>1.2599164926931106</v>
      </c>
      <c r="I22759" t="str">
        <f>VLOOKUP($B22759&amp;$E22759,'Employee List'!$A:$E,5,0)</f>
        <v>E-1421</v>
      </c>
    </row>
    <row r="22760" spans="1:9" x14ac:dyDescent="0.35">
      <c r="A22760" t="s">
        <v>1257</v>
      </c>
      <c r="B22760" t="s">
        <v>346</v>
      </c>
      <c r="C22760" t="s">
        <v>406</v>
      </c>
      <c r="D22760" t="s">
        <v>1269</v>
      </c>
      <c r="E22760" t="s">
        <v>31</v>
      </c>
      <c r="F22760">
        <v>3569</v>
      </c>
      <c r="G22760">
        <v>2617</v>
      </c>
      <c r="H22760">
        <v>0.73325861585878394</v>
      </c>
      <c r="I22760" t="str">
        <f>VLOOKUP($B22760&amp;$E22760,'Employee List'!$A:$E,5,0)</f>
        <v>E-1421</v>
      </c>
    </row>
    <row r="22761" spans="1:9" x14ac:dyDescent="0.35">
      <c r="A22761" t="s">
        <v>1257</v>
      </c>
      <c r="B22761" t="s">
        <v>346</v>
      </c>
      <c r="C22761" t="s">
        <v>406</v>
      </c>
      <c r="D22761" t="s">
        <v>1270</v>
      </c>
      <c r="E22761" t="s">
        <v>29</v>
      </c>
      <c r="F22761">
        <v>5300</v>
      </c>
      <c r="G22761">
        <v>5048</v>
      </c>
      <c r="H22761">
        <v>0.95245283018867921</v>
      </c>
      <c r="I22761" t="str">
        <f>VLOOKUP($B22761&amp;$E22761,'Employee List'!$A:$E,5,0)</f>
        <v>E-1421</v>
      </c>
    </row>
    <row r="22762" spans="1:9" x14ac:dyDescent="0.35">
      <c r="A22762" t="s">
        <v>1257</v>
      </c>
      <c r="B22762" t="s">
        <v>346</v>
      </c>
      <c r="C22762" t="s">
        <v>406</v>
      </c>
      <c r="D22762" t="s">
        <v>1270</v>
      </c>
      <c r="E22762" t="s">
        <v>30</v>
      </c>
      <c r="F22762">
        <v>2443</v>
      </c>
      <c r="G22762">
        <v>1044</v>
      </c>
      <c r="H22762">
        <v>0.4273434302087597</v>
      </c>
      <c r="I22762" t="str">
        <f>VLOOKUP($B22762&amp;$E22762,'Employee List'!$A:$E,5,0)</f>
        <v>E-1421</v>
      </c>
    </row>
    <row r="22763" spans="1:9" x14ac:dyDescent="0.35">
      <c r="A22763" t="s">
        <v>1257</v>
      </c>
      <c r="B22763" t="s">
        <v>346</v>
      </c>
      <c r="C22763" t="s">
        <v>406</v>
      </c>
      <c r="D22763" t="s">
        <v>1270</v>
      </c>
      <c r="E22763" t="s">
        <v>31</v>
      </c>
      <c r="F22763">
        <v>2137</v>
      </c>
      <c r="G22763">
        <v>5040</v>
      </c>
      <c r="H22763">
        <v>2.3584464202152549</v>
      </c>
      <c r="I22763" t="str">
        <f>VLOOKUP($B22763&amp;$E22763,'Employee List'!$A:$E,5,0)</f>
        <v>E-1421</v>
      </c>
    </row>
    <row r="22764" spans="1:9" x14ac:dyDescent="0.35">
      <c r="A22764" t="s">
        <v>1257</v>
      </c>
      <c r="B22764" t="s">
        <v>346</v>
      </c>
      <c r="C22764" t="s">
        <v>406</v>
      </c>
      <c r="D22764" t="s">
        <v>1271</v>
      </c>
      <c r="E22764" t="s">
        <v>29</v>
      </c>
      <c r="F22764">
        <v>15163</v>
      </c>
      <c r="G22764">
        <v>7948</v>
      </c>
      <c r="H22764">
        <v>0.52417067862560185</v>
      </c>
      <c r="I22764" t="str">
        <f>VLOOKUP($B22764&amp;$E22764,'Employee List'!$A:$E,5,0)</f>
        <v>E-1421</v>
      </c>
    </row>
    <row r="22765" spans="1:9" x14ac:dyDescent="0.35">
      <c r="A22765" t="s">
        <v>1257</v>
      </c>
      <c r="B22765" t="s">
        <v>346</v>
      </c>
      <c r="C22765" t="s">
        <v>406</v>
      </c>
      <c r="D22765" t="s">
        <v>1271</v>
      </c>
      <c r="E22765" t="s">
        <v>30</v>
      </c>
      <c r="F22765">
        <v>16316</v>
      </c>
      <c r="G22765">
        <v>10574</v>
      </c>
      <c r="H22765">
        <v>0.64807550870311348</v>
      </c>
      <c r="I22765" t="str">
        <f>VLOOKUP($B22765&amp;$E22765,'Employee List'!$A:$E,5,0)</f>
        <v>E-1421</v>
      </c>
    </row>
    <row r="22766" spans="1:9" x14ac:dyDescent="0.35">
      <c r="A22766" t="s">
        <v>1257</v>
      </c>
      <c r="B22766" t="s">
        <v>346</v>
      </c>
      <c r="C22766" t="s">
        <v>406</v>
      </c>
      <c r="D22766" t="s">
        <v>1271</v>
      </c>
      <c r="E22766" t="s">
        <v>31</v>
      </c>
      <c r="F22766">
        <v>14434</v>
      </c>
      <c r="G22766">
        <v>7854</v>
      </c>
      <c r="H22766">
        <v>0.54413191076624634</v>
      </c>
      <c r="I22766" t="str">
        <f>VLOOKUP($B22766&amp;$E22766,'Employee List'!$A:$E,5,0)</f>
        <v>E-1421</v>
      </c>
    </row>
    <row r="22767" spans="1:9" x14ac:dyDescent="0.35">
      <c r="A22767" t="s">
        <v>1257</v>
      </c>
      <c r="B22767" t="s">
        <v>346</v>
      </c>
      <c r="C22767" t="s">
        <v>406</v>
      </c>
      <c r="D22767" t="s">
        <v>1258</v>
      </c>
      <c r="E22767" t="s">
        <v>29</v>
      </c>
      <c r="F22767">
        <v>133048</v>
      </c>
      <c r="G22767">
        <v>117112</v>
      </c>
      <c r="H22767">
        <v>0.88022367867235884</v>
      </c>
      <c r="I22767" t="str">
        <f>VLOOKUP($B22767&amp;$E22767,'Employee List'!$A:$E,5,0)</f>
        <v>E-1421</v>
      </c>
    </row>
    <row r="22768" spans="1:9" x14ac:dyDescent="0.35">
      <c r="A22768" t="s">
        <v>1257</v>
      </c>
      <c r="B22768" t="s">
        <v>346</v>
      </c>
      <c r="C22768" t="s">
        <v>406</v>
      </c>
      <c r="D22768" t="s">
        <v>1258</v>
      </c>
      <c r="E22768" t="s">
        <v>30</v>
      </c>
      <c r="F22768">
        <v>129920</v>
      </c>
      <c r="G22768">
        <v>123206</v>
      </c>
      <c r="H22768">
        <v>0.94832204433497536</v>
      </c>
      <c r="I22768" t="str">
        <f>VLOOKUP($B22768&amp;$E22768,'Employee List'!$A:$E,5,0)</f>
        <v>E-1421</v>
      </c>
    </row>
    <row r="22769" spans="1:9" x14ac:dyDescent="0.35">
      <c r="A22769" t="s">
        <v>1257</v>
      </c>
      <c r="B22769" t="s">
        <v>346</v>
      </c>
      <c r="C22769" t="s">
        <v>406</v>
      </c>
      <c r="D22769" t="s">
        <v>1258</v>
      </c>
      <c r="E22769" t="s">
        <v>31</v>
      </c>
      <c r="F22769">
        <v>123933</v>
      </c>
      <c r="G22769">
        <v>86945</v>
      </c>
      <c r="H22769">
        <v>0.70154841728998729</v>
      </c>
      <c r="I22769" t="str">
        <f>VLOOKUP($B22769&amp;$E22769,'Employee List'!$A:$E,5,0)</f>
        <v>E-1421</v>
      </c>
    </row>
    <row r="22770" spans="1:9" x14ac:dyDescent="0.35">
      <c r="A22770" t="s">
        <v>1257</v>
      </c>
      <c r="B22770" t="s">
        <v>346</v>
      </c>
      <c r="C22770" t="s">
        <v>406</v>
      </c>
      <c r="D22770" t="s">
        <v>1272</v>
      </c>
      <c r="E22770" t="s">
        <v>29</v>
      </c>
      <c r="F22770">
        <v>13866</v>
      </c>
      <c r="G22770">
        <v>9290</v>
      </c>
      <c r="H22770">
        <v>0.66998413385258904</v>
      </c>
      <c r="I22770" t="str">
        <f>VLOOKUP($B22770&amp;$E22770,'Employee List'!$A:$E,5,0)</f>
        <v>E-1421</v>
      </c>
    </row>
    <row r="22771" spans="1:9" x14ac:dyDescent="0.35">
      <c r="A22771" t="s">
        <v>1257</v>
      </c>
      <c r="B22771" t="s">
        <v>346</v>
      </c>
      <c r="C22771" t="s">
        <v>406</v>
      </c>
      <c r="D22771" t="s">
        <v>1272</v>
      </c>
      <c r="E22771" t="s">
        <v>30</v>
      </c>
      <c r="F22771">
        <v>12522</v>
      </c>
      <c r="G22771">
        <v>12734</v>
      </c>
      <c r="H22771">
        <v>1.0169302028429963</v>
      </c>
      <c r="I22771" t="str">
        <f>VLOOKUP($B22771&amp;$E22771,'Employee List'!$A:$E,5,0)</f>
        <v>E-1421</v>
      </c>
    </row>
    <row r="22772" spans="1:9" x14ac:dyDescent="0.35">
      <c r="A22772" t="s">
        <v>1257</v>
      </c>
      <c r="B22772" t="s">
        <v>346</v>
      </c>
      <c r="C22772" t="s">
        <v>406</v>
      </c>
      <c r="D22772" t="s">
        <v>1272</v>
      </c>
      <c r="E22772" t="s">
        <v>31</v>
      </c>
      <c r="F22772">
        <v>11347</v>
      </c>
      <c r="G22772">
        <v>4931</v>
      </c>
      <c r="H22772">
        <v>0.43456420199171586</v>
      </c>
      <c r="I22772" t="str">
        <f>VLOOKUP($B22772&amp;$E22772,'Employee List'!$A:$E,5,0)</f>
        <v>E-1421</v>
      </c>
    </row>
    <row r="22773" spans="1:9" x14ac:dyDescent="0.35">
      <c r="A22773" t="s">
        <v>1257</v>
      </c>
      <c r="B22773" t="s">
        <v>346</v>
      </c>
      <c r="C22773" t="s">
        <v>406</v>
      </c>
      <c r="D22773" t="s">
        <v>1259</v>
      </c>
      <c r="E22773" t="s">
        <v>29</v>
      </c>
      <c r="F22773">
        <v>37997</v>
      </c>
      <c r="G22773">
        <v>23567</v>
      </c>
      <c r="H22773">
        <v>0.62023317630339236</v>
      </c>
      <c r="I22773" t="str">
        <f>VLOOKUP($B22773&amp;$E22773,'Employee List'!$A:$E,5,0)</f>
        <v>E-1421</v>
      </c>
    </row>
    <row r="22774" spans="1:9" x14ac:dyDescent="0.35">
      <c r="A22774" t="s">
        <v>1257</v>
      </c>
      <c r="B22774" t="s">
        <v>346</v>
      </c>
      <c r="C22774" t="s">
        <v>406</v>
      </c>
      <c r="D22774" t="s">
        <v>1259</v>
      </c>
      <c r="E22774" t="s">
        <v>30</v>
      </c>
      <c r="F22774">
        <v>39177</v>
      </c>
      <c r="G22774">
        <v>29811</v>
      </c>
      <c r="H22774">
        <v>0.76093115858794702</v>
      </c>
      <c r="I22774" t="str">
        <f>VLOOKUP($B22774&amp;$E22774,'Employee List'!$A:$E,5,0)</f>
        <v>E-1421</v>
      </c>
    </row>
    <row r="22775" spans="1:9" x14ac:dyDescent="0.35">
      <c r="A22775" t="s">
        <v>1257</v>
      </c>
      <c r="B22775" t="s">
        <v>346</v>
      </c>
      <c r="C22775" t="s">
        <v>406</v>
      </c>
      <c r="D22775" t="s">
        <v>1259</v>
      </c>
      <c r="E22775" t="s">
        <v>31</v>
      </c>
      <c r="F22775">
        <v>40938</v>
      </c>
      <c r="G22775">
        <v>23152</v>
      </c>
      <c r="H22775">
        <v>0.56553813083198989</v>
      </c>
      <c r="I22775" t="str">
        <f>VLOOKUP($B22775&amp;$E22775,'Employee List'!$A:$E,5,0)</f>
        <v>E-1421</v>
      </c>
    </row>
    <row r="22776" spans="1:9" x14ac:dyDescent="0.35">
      <c r="A22776" t="s">
        <v>1257</v>
      </c>
      <c r="B22776" t="s">
        <v>346</v>
      </c>
      <c r="C22776" t="s">
        <v>406</v>
      </c>
      <c r="D22776" t="s">
        <v>1273</v>
      </c>
      <c r="E22776" t="s">
        <v>29</v>
      </c>
      <c r="F22776">
        <v>5906</v>
      </c>
      <c r="G22776">
        <v>3250</v>
      </c>
      <c r="H22776">
        <v>0.550287842871656</v>
      </c>
      <c r="I22776" t="str">
        <f>VLOOKUP($B22776&amp;$E22776,'Employee List'!$A:$E,5,0)</f>
        <v>E-1421</v>
      </c>
    </row>
    <row r="22777" spans="1:9" x14ac:dyDescent="0.35">
      <c r="A22777" t="s">
        <v>1257</v>
      </c>
      <c r="B22777" t="s">
        <v>346</v>
      </c>
      <c r="C22777" t="s">
        <v>406</v>
      </c>
      <c r="D22777" t="s">
        <v>1273</v>
      </c>
      <c r="E22777" t="s">
        <v>30</v>
      </c>
      <c r="F22777">
        <v>6882</v>
      </c>
      <c r="G22777">
        <v>5782</v>
      </c>
      <c r="H22777">
        <v>0.84016274338854979</v>
      </c>
      <c r="I22777" t="str">
        <f>VLOOKUP($B22777&amp;$E22777,'Employee List'!$A:$E,5,0)</f>
        <v>E-1421</v>
      </c>
    </row>
    <row r="22778" spans="1:9" x14ac:dyDescent="0.35">
      <c r="A22778" t="s">
        <v>1257</v>
      </c>
      <c r="B22778" t="s">
        <v>346</v>
      </c>
      <c r="C22778" t="s">
        <v>406</v>
      </c>
      <c r="D22778" t="s">
        <v>1273</v>
      </c>
      <c r="E22778" t="s">
        <v>31</v>
      </c>
      <c r="F22778">
        <v>8137</v>
      </c>
      <c r="G22778">
        <v>7887</v>
      </c>
      <c r="H22778">
        <v>0.9692761459997542</v>
      </c>
      <c r="I22778" t="str">
        <f>VLOOKUP($B22778&amp;$E22778,'Employee List'!$A:$E,5,0)</f>
        <v>E-1421</v>
      </c>
    </row>
    <row r="22779" spans="1:9" x14ac:dyDescent="0.35">
      <c r="A22779" t="s">
        <v>1257</v>
      </c>
      <c r="B22779" t="s">
        <v>346</v>
      </c>
      <c r="C22779" t="s">
        <v>406</v>
      </c>
      <c r="D22779" t="s">
        <v>1275</v>
      </c>
      <c r="E22779" t="s">
        <v>29</v>
      </c>
      <c r="F22779">
        <v>8444</v>
      </c>
      <c r="G22779">
        <v>6178</v>
      </c>
      <c r="H22779">
        <v>0.73164377072477493</v>
      </c>
      <c r="I22779" t="str">
        <f>VLOOKUP($B22779&amp;$E22779,'Employee List'!$A:$E,5,0)</f>
        <v>E-1421</v>
      </c>
    </row>
    <row r="22780" spans="1:9" x14ac:dyDescent="0.35">
      <c r="A22780" t="s">
        <v>1257</v>
      </c>
      <c r="B22780" t="s">
        <v>346</v>
      </c>
      <c r="C22780" t="s">
        <v>406</v>
      </c>
      <c r="D22780" t="s">
        <v>1275</v>
      </c>
      <c r="E22780" t="s">
        <v>30</v>
      </c>
      <c r="F22780">
        <v>9171</v>
      </c>
      <c r="G22780">
        <v>4788</v>
      </c>
      <c r="H22780">
        <v>0.52208047105004907</v>
      </c>
      <c r="I22780" t="str">
        <f>VLOOKUP($B22780&amp;$E22780,'Employee List'!$A:$E,5,0)</f>
        <v>E-1421</v>
      </c>
    </row>
    <row r="22781" spans="1:9" x14ac:dyDescent="0.35">
      <c r="A22781" t="s">
        <v>1257</v>
      </c>
      <c r="B22781" t="s">
        <v>346</v>
      </c>
      <c r="C22781" t="s">
        <v>406</v>
      </c>
      <c r="D22781" t="s">
        <v>1275</v>
      </c>
      <c r="E22781" t="s">
        <v>31</v>
      </c>
      <c r="F22781">
        <v>8982</v>
      </c>
      <c r="G22781">
        <v>5212</v>
      </c>
      <c r="H22781">
        <v>0.58027165441995099</v>
      </c>
      <c r="I22781" t="str">
        <f>VLOOKUP($B22781&amp;$E22781,'Employee List'!$A:$E,5,0)</f>
        <v>E-1421</v>
      </c>
    </row>
    <row r="22782" spans="1:9" x14ac:dyDescent="0.35">
      <c r="A22782" t="s">
        <v>1257</v>
      </c>
      <c r="B22782" t="s">
        <v>346</v>
      </c>
      <c r="C22782" t="s">
        <v>406</v>
      </c>
      <c r="D22782" t="s">
        <v>1276</v>
      </c>
      <c r="E22782" t="s">
        <v>29</v>
      </c>
      <c r="F22782">
        <v>4475</v>
      </c>
      <c r="G22782">
        <v>3414</v>
      </c>
      <c r="H22782">
        <v>0.76290502793296089</v>
      </c>
      <c r="I22782" t="str">
        <f>VLOOKUP($B22782&amp;$E22782,'Employee List'!$A:$E,5,0)</f>
        <v>E-1421</v>
      </c>
    </row>
    <row r="22783" spans="1:9" x14ac:dyDescent="0.35">
      <c r="A22783" t="s">
        <v>1257</v>
      </c>
      <c r="B22783" t="s">
        <v>346</v>
      </c>
      <c r="C22783" t="s">
        <v>406</v>
      </c>
      <c r="D22783" t="s">
        <v>1276</v>
      </c>
      <c r="E22783" t="s">
        <v>30</v>
      </c>
      <c r="F22783">
        <v>4931</v>
      </c>
      <c r="G22783">
        <v>3893</v>
      </c>
      <c r="H22783">
        <v>0.7894950314337863</v>
      </c>
      <c r="I22783" t="str">
        <f>VLOOKUP($B22783&amp;$E22783,'Employee List'!$A:$E,5,0)</f>
        <v>E-1421</v>
      </c>
    </row>
    <row r="22784" spans="1:9" x14ac:dyDescent="0.35">
      <c r="A22784" t="s">
        <v>1257</v>
      </c>
      <c r="B22784" t="s">
        <v>346</v>
      </c>
      <c r="C22784" t="s">
        <v>406</v>
      </c>
      <c r="D22784" t="s">
        <v>1276</v>
      </c>
      <c r="E22784" t="s">
        <v>31</v>
      </c>
      <c r="F22784">
        <v>1447</v>
      </c>
      <c r="G22784">
        <v>4972</v>
      </c>
      <c r="H22784">
        <v>3.436074637180373</v>
      </c>
      <c r="I22784" t="str">
        <f>VLOOKUP($B22784&amp;$E22784,'Employee List'!$A:$E,5,0)</f>
        <v>E-1421</v>
      </c>
    </row>
    <row r="22785" spans="1:9" x14ac:dyDescent="0.35">
      <c r="A22785" t="s">
        <v>1257</v>
      </c>
      <c r="B22785" t="s">
        <v>346</v>
      </c>
      <c r="C22785" t="s">
        <v>406</v>
      </c>
      <c r="D22785" t="s">
        <v>1277</v>
      </c>
      <c r="E22785" t="s">
        <v>29</v>
      </c>
      <c r="F22785">
        <v>9518</v>
      </c>
      <c r="G22785">
        <v>5636</v>
      </c>
      <c r="H22785">
        <v>0.59214120613574284</v>
      </c>
      <c r="I22785" t="str">
        <f>VLOOKUP($B22785&amp;$E22785,'Employee List'!$A:$E,5,0)</f>
        <v>E-1421</v>
      </c>
    </row>
    <row r="22786" spans="1:9" x14ac:dyDescent="0.35">
      <c r="A22786" t="s">
        <v>1257</v>
      </c>
      <c r="B22786" t="s">
        <v>346</v>
      </c>
      <c r="C22786" t="s">
        <v>406</v>
      </c>
      <c r="D22786" t="s">
        <v>1277</v>
      </c>
      <c r="E22786" t="s">
        <v>30</v>
      </c>
      <c r="F22786">
        <v>9567</v>
      </c>
      <c r="G22786">
        <v>7044</v>
      </c>
      <c r="H22786">
        <v>0.73628096582000624</v>
      </c>
      <c r="I22786" t="str">
        <f>VLOOKUP($B22786&amp;$E22786,'Employee List'!$A:$E,5,0)</f>
        <v>E-1421</v>
      </c>
    </row>
    <row r="22787" spans="1:9" x14ac:dyDescent="0.35">
      <c r="A22787" t="s">
        <v>1257</v>
      </c>
      <c r="B22787" t="s">
        <v>346</v>
      </c>
      <c r="C22787" t="s">
        <v>406</v>
      </c>
      <c r="D22787" t="s">
        <v>1277</v>
      </c>
      <c r="E22787" t="s">
        <v>31</v>
      </c>
      <c r="F22787">
        <v>9141</v>
      </c>
      <c r="G22787">
        <v>3055</v>
      </c>
      <c r="H22787">
        <v>0.33420851110381794</v>
      </c>
      <c r="I22787" t="str">
        <f>VLOOKUP($B22787&amp;$E22787,'Employee List'!$A:$E,5,0)</f>
        <v>E-1421</v>
      </c>
    </row>
    <row r="22788" spans="1:9" x14ac:dyDescent="0.35">
      <c r="A22788" t="s">
        <v>1257</v>
      </c>
      <c r="B22788" t="s">
        <v>346</v>
      </c>
      <c r="C22788" t="s">
        <v>406</v>
      </c>
      <c r="D22788" t="s">
        <v>1278</v>
      </c>
      <c r="E22788" t="s">
        <v>29</v>
      </c>
      <c r="F22788">
        <v>10746</v>
      </c>
      <c r="G22788">
        <v>7664</v>
      </c>
      <c r="H22788">
        <v>0.71319560766796952</v>
      </c>
      <c r="I22788" t="str">
        <f>VLOOKUP($B22788&amp;$E22788,'Employee List'!$A:$E,5,0)</f>
        <v>E-1421</v>
      </c>
    </row>
    <row r="22789" spans="1:9" x14ac:dyDescent="0.35">
      <c r="A22789" t="s">
        <v>1257</v>
      </c>
      <c r="B22789" t="s">
        <v>346</v>
      </c>
      <c r="C22789" t="s">
        <v>406</v>
      </c>
      <c r="D22789" t="s">
        <v>1278</v>
      </c>
      <c r="E22789" t="s">
        <v>30</v>
      </c>
      <c r="F22789">
        <v>7729</v>
      </c>
      <c r="G22789">
        <v>8429</v>
      </c>
      <c r="H22789">
        <v>1.0905679906844352</v>
      </c>
      <c r="I22789" t="str">
        <f>VLOOKUP($B22789&amp;$E22789,'Employee List'!$A:$E,5,0)</f>
        <v>E-1421</v>
      </c>
    </row>
    <row r="22790" spans="1:9" x14ac:dyDescent="0.35">
      <c r="A22790" t="s">
        <v>1257</v>
      </c>
      <c r="B22790" t="s">
        <v>346</v>
      </c>
      <c r="C22790" t="s">
        <v>406</v>
      </c>
      <c r="D22790" t="s">
        <v>1278</v>
      </c>
      <c r="E22790" t="s">
        <v>31</v>
      </c>
      <c r="F22790">
        <v>9857</v>
      </c>
      <c r="G22790">
        <v>10888</v>
      </c>
      <c r="H22790">
        <v>1.1045957187785331</v>
      </c>
      <c r="I22790" t="str">
        <f>VLOOKUP($B22790&amp;$E22790,'Employee List'!$A:$E,5,0)</f>
        <v>E-1421</v>
      </c>
    </row>
    <row r="22791" spans="1:9" x14ac:dyDescent="0.35">
      <c r="A22791" t="s">
        <v>1257</v>
      </c>
      <c r="B22791" t="s">
        <v>346</v>
      </c>
      <c r="C22791" t="s">
        <v>406</v>
      </c>
      <c r="D22791" t="s">
        <v>1279</v>
      </c>
      <c r="E22791" t="s">
        <v>29</v>
      </c>
      <c r="F22791">
        <v>4971</v>
      </c>
      <c r="G22791">
        <v>5151</v>
      </c>
      <c r="H22791">
        <v>1.0362100181050091</v>
      </c>
      <c r="I22791" t="str">
        <f>VLOOKUP($B22791&amp;$E22791,'Employee List'!$A:$E,5,0)</f>
        <v>E-1421</v>
      </c>
    </row>
    <row r="22792" spans="1:9" x14ac:dyDescent="0.35">
      <c r="A22792" t="s">
        <v>1257</v>
      </c>
      <c r="B22792" t="s">
        <v>346</v>
      </c>
      <c r="C22792" t="s">
        <v>406</v>
      </c>
      <c r="D22792" t="s">
        <v>1279</v>
      </c>
      <c r="E22792" t="s">
        <v>30</v>
      </c>
      <c r="F22792">
        <v>1820</v>
      </c>
      <c r="G22792">
        <v>1063</v>
      </c>
      <c r="H22792">
        <v>0.5840659340659341</v>
      </c>
      <c r="I22792" t="str">
        <f>VLOOKUP($B22792&amp;$E22792,'Employee List'!$A:$E,5,0)</f>
        <v>E-1421</v>
      </c>
    </row>
    <row r="22793" spans="1:9" x14ac:dyDescent="0.35">
      <c r="A22793" t="s">
        <v>1257</v>
      </c>
      <c r="B22793" t="s">
        <v>346</v>
      </c>
      <c r="C22793" t="s">
        <v>406</v>
      </c>
      <c r="D22793" t="s">
        <v>1279</v>
      </c>
      <c r="E22793" t="s">
        <v>31</v>
      </c>
      <c r="F22793">
        <v>4745</v>
      </c>
      <c r="G22793">
        <v>2058</v>
      </c>
      <c r="H22793">
        <v>0.43371970495258166</v>
      </c>
      <c r="I22793" t="str">
        <f>VLOOKUP($B22793&amp;$E22793,'Employee List'!$A:$E,5,0)</f>
        <v>E-1421</v>
      </c>
    </row>
    <row r="22794" spans="1:9" x14ac:dyDescent="0.35">
      <c r="A22794" t="s">
        <v>1257</v>
      </c>
      <c r="B22794" t="s">
        <v>346</v>
      </c>
      <c r="C22794" t="s">
        <v>406</v>
      </c>
      <c r="D22794" t="s">
        <v>1280</v>
      </c>
      <c r="E22794" t="s">
        <v>29</v>
      </c>
      <c r="F22794">
        <v>4016</v>
      </c>
      <c r="G22794">
        <v>3016</v>
      </c>
      <c r="H22794">
        <v>0.75099601593625498</v>
      </c>
      <c r="I22794" t="str">
        <f>VLOOKUP($B22794&amp;$E22794,'Employee List'!$A:$E,5,0)</f>
        <v>E-1421</v>
      </c>
    </row>
    <row r="22795" spans="1:9" x14ac:dyDescent="0.35">
      <c r="A22795" t="s">
        <v>1257</v>
      </c>
      <c r="B22795" t="s">
        <v>346</v>
      </c>
      <c r="C22795" t="s">
        <v>406</v>
      </c>
      <c r="D22795" t="s">
        <v>1280</v>
      </c>
      <c r="E22795" t="s">
        <v>30</v>
      </c>
      <c r="F22795">
        <v>2265</v>
      </c>
      <c r="G22795">
        <v>5627</v>
      </c>
      <c r="H22795">
        <v>2.4843267108167773</v>
      </c>
      <c r="I22795" t="str">
        <f>VLOOKUP($B22795&amp;$E22795,'Employee List'!$A:$E,5,0)</f>
        <v>E-1421</v>
      </c>
    </row>
    <row r="22796" spans="1:9" x14ac:dyDescent="0.35">
      <c r="A22796" t="s">
        <v>1257</v>
      </c>
      <c r="B22796" t="s">
        <v>346</v>
      </c>
      <c r="C22796" t="s">
        <v>406</v>
      </c>
      <c r="D22796" t="s">
        <v>1280</v>
      </c>
      <c r="E22796" t="s">
        <v>31</v>
      </c>
      <c r="F22796">
        <v>1672</v>
      </c>
      <c r="G22796">
        <v>1169</v>
      </c>
      <c r="H22796">
        <v>0.69916267942583732</v>
      </c>
      <c r="I22796" t="str">
        <f>VLOOKUP($B22796&amp;$E22796,'Employee List'!$A:$E,5,0)</f>
        <v>E-1421</v>
      </c>
    </row>
    <row r="22797" spans="1:9" x14ac:dyDescent="0.35">
      <c r="A22797" t="s">
        <v>1257</v>
      </c>
      <c r="B22797" t="s">
        <v>346</v>
      </c>
      <c r="C22797" t="s">
        <v>406</v>
      </c>
      <c r="D22797" t="s">
        <v>1262</v>
      </c>
      <c r="E22797" t="s">
        <v>29</v>
      </c>
      <c r="F22797">
        <v>39533</v>
      </c>
      <c r="G22797">
        <v>36108</v>
      </c>
      <c r="H22797">
        <v>0.9133635190853211</v>
      </c>
      <c r="I22797" t="str">
        <f>VLOOKUP($B22797&amp;$E22797,'Employee List'!$A:$E,5,0)</f>
        <v>E-1421</v>
      </c>
    </row>
    <row r="22798" spans="1:9" x14ac:dyDescent="0.35">
      <c r="A22798" t="s">
        <v>1257</v>
      </c>
      <c r="B22798" t="s">
        <v>346</v>
      </c>
      <c r="C22798" t="s">
        <v>406</v>
      </c>
      <c r="D22798" t="s">
        <v>1262</v>
      </c>
      <c r="E22798" t="s">
        <v>30</v>
      </c>
      <c r="F22798">
        <v>37896</v>
      </c>
      <c r="G22798">
        <v>41789</v>
      </c>
      <c r="H22798">
        <v>1.1027285201604391</v>
      </c>
      <c r="I22798" t="str">
        <f>VLOOKUP($B22798&amp;$E22798,'Employee List'!$A:$E,5,0)</f>
        <v>E-1421</v>
      </c>
    </row>
    <row r="22799" spans="1:9" x14ac:dyDescent="0.35">
      <c r="A22799" t="s">
        <v>1257</v>
      </c>
      <c r="B22799" t="s">
        <v>346</v>
      </c>
      <c r="C22799" t="s">
        <v>406</v>
      </c>
      <c r="D22799" t="s">
        <v>1262</v>
      </c>
      <c r="E22799" t="s">
        <v>31</v>
      </c>
      <c r="F22799">
        <v>39526</v>
      </c>
      <c r="G22799">
        <v>32215</v>
      </c>
      <c r="H22799">
        <v>0.81503314274148664</v>
      </c>
      <c r="I22799" t="str">
        <f>VLOOKUP($B22799&amp;$E22799,'Employee List'!$A:$E,5,0)</f>
        <v>E-1421</v>
      </c>
    </row>
    <row r="22800" spans="1:9" x14ac:dyDescent="0.35">
      <c r="A22800" t="s">
        <v>1257</v>
      </c>
      <c r="B22800" t="s">
        <v>346</v>
      </c>
      <c r="C22800" t="s">
        <v>406</v>
      </c>
      <c r="D22800" t="s">
        <v>1282</v>
      </c>
      <c r="E22800" t="s">
        <v>30</v>
      </c>
      <c r="F22800">
        <v>8354</v>
      </c>
      <c r="G22800">
        <v>4067</v>
      </c>
      <c r="H22800">
        <v>0.48683265501556139</v>
      </c>
      <c r="I22800" t="str">
        <f>VLOOKUP($B22800&amp;$E22800,'Employee List'!$A:$E,5,0)</f>
        <v>E-1421</v>
      </c>
    </row>
    <row r="22801" spans="1:9" x14ac:dyDescent="0.35">
      <c r="A22801" t="s">
        <v>1257</v>
      </c>
      <c r="B22801" t="s">
        <v>346</v>
      </c>
      <c r="C22801" t="s">
        <v>406</v>
      </c>
      <c r="D22801" t="s">
        <v>1282</v>
      </c>
      <c r="E22801" t="s">
        <v>31</v>
      </c>
      <c r="F22801">
        <v>8681</v>
      </c>
      <c r="G22801">
        <v>2077</v>
      </c>
      <c r="H22801">
        <v>0.23925814998272088</v>
      </c>
      <c r="I22801" t="str">
        <f>VLOOKUP($B22801&amp;$E22801,'Employee List'!$A:$E,5,0)</f>
        <v>E-1421</v>
      </c>
    </row>
    <row r="22802" spans="1:9" x14ac:dyDescent="0.35">
      <c r="A22802" t="s">
        <v>1257</v>
      </c>
      <c r="B22802" t="s">
        <v>346</v>
      </c>
      <c r="C22802" t="s">
        <v>406</v>
      </c>
      <c r="D22802" t="s">
        <v>1281</v>
      </c>
      <c r="E22802" t="s">
        <v>29</v>
      </c>
      <c r="F22802">
        <v>2626</v>
      </c>
      <c r="G22802">
        <v>3935</v>
      </c>
      <c r="H22802">
        <v>1.4984767707539985</v>
      </c>
      <c r="I22802" t="str">
        <f>VLOOKUP($B22802&amp;$E22802,'Employee List'!$A:$E,5,0)</f>
        <v>E-1421</v>
      </c>
    </row>
    <row r="22803" spans="1:9" x14ac:dyDescent="0.35">
      <c r="A22803" t="s">
        <v>1257</v>
      </c>
      <c r="B22803" t="s">
        <v>346</v>
      </c>
      <c r="C22803" t="s">
        <v>406</v>
      </c>
      <c r="D22803" t="s">
        <v>1281</v>
      </c>
      <c r="E22803" t="s">
        <v>30</v>
      </c>
      <c r="F22803">
        <v>3910</v>
      </c>
      <c r="G22803">
        <v>4442</v>
      </c>
      <c r="H22803">
        <v>1.1360613810741689</v>
      </c>
      <c r="I22803" t="str">
        <f>VLOOKUP($B22803&amp;$E22803,'Employee List'!$A:$E,5,0)</f>
        <v>E-1421</v>
      </c>
    </row>
    <row r="22804" spans="1:9" x14ac:dyDescent="0.35">
      <c r="A22804" t="s">
        <v>1257</v>
      </c>
      <c r="B22804" t="s">
        <v>346</v>
      </c>
      <c r="C22804" t="s">
        <v>406</v>
      </c>
      <c r="D22804" t="s">
        <v>1281</v>
      </c>
      <c r="E22804" t="s">
        <v>31</v>
      </c>
      <c r="F22804">
        <v>5082</v>
      </c>
      <c r="G22804">
        <v>3554</v>
      </c>
      <c r="H22804">
        <v>0.69933097205824479</v>
      </c>
      <c r="I22804" t="str">
        <f>VLOOKUP($B22804&amp;$E22804,'Employee List'!$A:$E,5,0)</f>
        <v>E-1421</v>
      </c>
    </row>
    <row r="22805" spans="1:9" x14ac:dyDescent="0.35">
      <c r="A22805" t="s">
        <v>1257</v>
      </c>
      <c r="B22805" t="s">
        <v>347</v>
      </c>
      <c r="C22805" t="s">
        <v>347</v>
      </c>
      <c r="D22805" t="s">
        <v>1258</v>
      </c>
      <c r="E22805" t="s">
        <v>29</v>
      </c>
      <c r="F22805">
        <v>777137</v>
      </c>
      <c r="G22805">
        <v>779885</v>
      </c>
      <c r="H22805">
        <f>G22805/F22805</f>
        <v>1.0035360560621873</v>
      </c>
      <c r="I22805" t="s">
        <v>1196</v>
      </c>
    </row>
    <row r="22806" spans="1:9" x14ac:dyDescent="0.35">
      <c r="A22806" t="s">
        <v>1257</v>
      </c>
      <c r="B22806" t="s">
        <v>347</v>
      </c>
      <c r="C22806" t="s">
        <v>347</v>
      </c>
      <c r="D22806" t="s">
        <v>1258</v>
      </c>
      <c r="E22806" t="s">
        <v>30</v>
      </c>
      <c r="F22806">
        <v>764540</v>
      </c>
      <c r="G22806">
        <v>627456</v>
      </c>
      <c r="H22806">
        <f t="shared" ref="H22806:H22869" si="0">G22806/F22806</f>
        <v>0.82069741282339703</v>
      </c>
      <c r="I22806" t="s">
        <v>1196</v>
      </c>
    </row>
    <row r="22807" spans="1:9" x14ac:dyDescent="0.35">
      <c r="A22807" t="s">
        <v>1257</v>
      </c>
      <c r="B22807" t="s">
        <v>347</v>
      </c>
      <c r="C22807" t="s">
        <v>347</v>
      </c>
      <c r="D22807" t="s">
        <v>1258</v>
      </c>
      <c r="E22807" t="s">
        <v>31</v>
      </c>
      <c r="F22807">
        <v>723872</v>
      </c>
      <c r="G22807">
        <v>551175</v>
      </c>
      <c r="H22807">
        <f t="shared" si="0"/>
        <v>0.76142605322487955</v>
      </c>
      <c r="I22807" t="s">
        <v>1196</v>
      </c>
    </row>
    <row r="22808" spans="1:9" x14ac:dyDescent="0.35">
      <c r="A22808" t="s">
        <v>1257</v>
      </c>
      <c r="B22808" t="s">
        <v>347</v>
      </c>
      <c r="C22808" t="s">
        <v>347</v>
      </c>
      <c r="D22808" t="s">
        <v>1267</v>
      </c>
      <c r="E22808" t="s">
        <v>29</v>
      </c>
      <c r="F22808">
        <v>206014</v>
      </c>
      <c r="G22808">
        <v>162712</v>
      </c>
      <c r="H22808">
        <f t="shared" si="0"/>
        <v>0.78981040123486757</v>
      </c>
      <c r="I22808" t="s">
        <v>1196</v>
      </c>
    </row>
    <row r="22809" spans="1:9" x14ac:dyDescent="0.35">
      <c r="A22809" t="s">
        <v>1257</v>
      </c>
      <c r="B22809" t="s">
        <v>347</v>
      </c>
      <c r="C22809" t="s">
        <v>347</v>
      </c>
      <c r="D22809" t="s">
        <v>1267</v>
      </c>
      <c r="E22809" t="s">
        <v>30</v>
      </c>
      <c r="F22809">
        <v>208702</v>
      </c>
      <c r="G22809">
        <v>145663</v>
      </c>
      <c r="H22809">
        <f t="shared" si="0"/>
        <v>0.69794731243591346</v>
      </c>
      <c r="I22809" t="s">
        <v>1196</v>
      </c>
    </row>
    <row r="22810" spans="1:9" x14ac:dyDescent="0.35">
      <c r="A22810" t="s">
        <v>1257</v>
      </c>
      <c r="B22810" t="s">
        <v>347</v>
      </c>
      <c r="C22810" t="s">
        <v>347</v>
      </c>
      <c r="D22810" t="s">
        <v>1267</v>
      </c>
      <c r="E22810" t="s">
        <v>31</v>
      </c>
      <c r="F22810">
        <v>207037</v>
      </c>
      <c r="G22810">
        <v>227694</v>
      </c>
      <c r="H22810">
        <f t="shared" si="0"/>
        <v>1.0997744364533875</v>
      </c>
      <c r="I22810" t="s">
        <v>1196</v>
      </c>
    </row>
    <row r="22811" spans="1:9" x14ac:dyDescent="0.35">
      <c r="A22811" t="s">
        <v>1257</v>
      </c>
      <c r="B22811" t="s">
        <v>347</v>
      </c>
      <c r="C22811" t="s">
        <v>347</v>
      </c>
      <c r="D22811" t="s">
        <v>1268</v>
      </c>
      <c r="E22811" t="s">
        <v>29</v>
      </c>
      <c r="F22811">
        <v>95053</v>
      </c>
      <c r="G22811">
        <v>57468</v>
      </c>
      <c r="H22811">
        <f t="shared" si="0"/>
        <v>0.60458901875795612</v>
      </c>
      <c r="I22811" t="s">
        <v>1196</v>
      </c>
    </row>
    <row r="22812" spans="1:9" x14ac:dyDescent="0.35">
      <c r="A22812" t="s">
        <v>1257</v>
      </c>
      <c r="B22812" t="s">
        <v>347</v>
      </c>
      <c r="C22812" t="s">
        <v>347</v>
      </c>
      <c r="D22812" t="s">
        <v>1268</v>
      </c>
      <c r="E22812" t="s">
        <v>30</v>
      </c>
      <c r="F22812">
        <v>79973</v>
      </c>
      <c r="G22812">
        <v>65474</v>
      </c>
      <c r="H22812">
        <f t="shared" si="0"/>
        <v>0.81870131169269633</v>
      </c>
      <c r="I22812" t="s">
        <v>1196</v>
      </c>
    </row>
    <row r="22813" spans="1:9" x14ac:dyDescent="0.35">
      <c r="A22813" t="s">
        <v>1257</v>
      </c>
      <c r="B22813" t="s">
        <v>347</v>
      </c>
      <c r="C22813" t="s">
        <v>347</v>
      </c>
      <c r="D22813" t="s">
        <v>1268</v>
      </c>
      <c r="E22813" t="s">
        <v>31</v>
      </c>
      <c r="F22813">
        <v>78973</v>
      </c>
      <c r="G22813">
        <v>55599</v>
      </c>
      <c r="H22813">
        <f t="shared" si="0"/>
        <v>0.70402542641155841</v>
      </c>
      <c r="I22813" t="s">
        <v>1196</v>
      </c>
    </row>
    <row r="22814" spans="1:9" x14ac:dyDescent="0.35">
      <c r="A22814" t="s">
        <v>1257</v>
      </c>
      <c r="B22814" t="s">
        <v>347</v>
      </c>
      <c r="C22814" t="s">
        <v>347</v>
      </c>
      <c r="D22814" t="s">
        <v>1269</v>
      </c>
      <c r="E22814" t="s">
        <v>29</v>
      </c>
      <c r="F22814">
        <v>138430</v>
      </c>
      <c r="G22814">
        <v>311726</v>
      </c>
      <c r="H22814">
        <f t="shared" si="0"/>
        <v>2.2518673697897853</v>
      </c>
      <c r="I22814" t="s">
        <v>1196</v>
      </c>
    </row>
    <row r="22815" spans="1:9" x14ac:dyDescent="0.35">
      <c r="A22815" t="s">
        <v>1257</v>
      </c>
      <c r="B22815" t="s">
        <v>347</v>
      </c>
      <c r="C22815" t="s">
        <v>347</v>
      </c>
      <c r="D22815" t="s">
        <v>1269</v>
      </c>
      <c r="E22815" t="s">
        <v>30</v>
      </c>
      <c r="F22815">
        <v>143150</v>
      </c>
      <c r="G22815">
        <v>327793</v>
      </c>
      <c r="H22815">
        <f t="shared" si="0"/>
        <v>2.2898567935731751</v>
      </c>
      <c r="I22815" t="s">
        <v>1196</v>
      </c>
    </row>
    <row r="22816" spans="1:9" x14ac:dyDescent="0.35">
      <c r="A22816" t="s">
        <v>1257</v>
      </c>
      <c r="B22816" t="s">
        <v>347</v>
      </c>
      <c r="C22816" t="s">
        <v>347</v>
      </c>
      <c r="D22816" t="s">
        <v>1269</v>
      </c>
      <c r="E22816" t="s">
        <v>31</v>
      </c>
      <c r="F22816">
        <v>123222</v>
      </c>
      <c r="G22816">
        <v>131021</v>
      </c>
      <c r="H22816">
        <f t="shared" si="0"/>
        <v>1.0632922692376361</v>
      </c>
      <c r="I22816" t="s">
        <v>1196</v>
      </c>
    </row>
    <row r="22817" spans="1:9" x14ac:dyDescent="0.35">
      <c r="A22817" t="s">
        <v>1257</v>
      </c>
      <c r="B22817" t="s">
        <v>347</v>
      </c>
      <c r="C22817" t="s">
        <v>347</v>
      </c>
      <c r="D22817" t="s">
        <v>1270</v>
      </c>
      <c r="E22817" t="s">
        <v>29</v>
      </c>
      <c r="F22817">
        <v>55302</v>
      </c>
      <c r="G22817">
        <v>50732</v>
      </c>
      <c r="H22817">
        <f t="shared" si="0"/>
        <v>0.91736284402010781</v>
      </c>
      <c r="I22817" t="s">
        <v>1196</v>
      </c>
    </row>
    <row r="22818" spans="1:9" x14ac:dyDescent="0.35">
      <c r="A22818" t="s">
        <v>1257</v>
      </c>
      <c r="B22818" t="s">
        <v>347</v>
      </c>
      <c r="C22818" t="s">
        <v>347</v>
      </c>
      <c r="D22818" t="s">
        <v>1270</v>
      </c>
      <c r="E22818" t="s">
        <v>30</v>
      </c>
      <c r="F22818">
        <v>60788</v>
      </c>
      <c r="G22818">
        <v>52452</v>
      </c>
      <c r="H22818">
        <f t="shared" si="0"/>
        <v>0.8628676712509048</v>
      </c>
      <c r="I22818" t="s">
        <v>1196</v>
      </c>
    </row>
    <row r="22819" spans="1:9" x14ac:dyDescent="0.35">
      <c r="A22819" t="s">
        <v>1257</v>
      </c>
      <c r="B22819" t="s">
        <v>347</v>
      </c>
      <c r="C22819" t="s">
        <v>347</v>
      </c>
      <c r="D22819" t="s">
        <v>1270</v>
      </c>
      <c r="E22819" t="s">
        <v>31</v>
      </c>
      <c r="F22819">
        <v>55515</v>
      </c>
      <c r="G22819">
        <v>41593</v>
      </c>
      <c r="H22819">
        <f t="shared" si="0"/>
        <v>0.74922093127983425</v>
      </c>
      <c r="I22819" t="s">
        <v>1196</v>
      </c>
    </row>
    <row r="22820" spans="1:9" x14ac:dyDescent="0.35">
      <c r="A22820" t="s">
        <v>1257</v>
      </c>
      <c r="B22820" t="s">
        <v>347</v>
      </c>
      <c r="C22820" t="s">
        <v>347</v>
      </c>
      <c r="D22820" t="s">
        <v>1271</v>
      </c>
      <c r="E22820" t="s">
        <v>29</v>
      </c>
      <c r="F22820">
        <v>72021</v>
      </c>
      <c r="G22820">
        <v>73257</v>
      </c>
      <c r="H22820">
        <f t="shared" si="0"/>
        <v>1.0171616611821552</v>
      </c>
      <c r="I22820" t="s">
        <v>1196</v>
      </c>
    </row>
    <row r="22821" spans="1:9" x14ac:dyDescent="0.35">
      <c r="A22821" t="s">
        <v>1257</v>
      </c>
      <c r="B22821" t="s">
        <v>347</v>
      </c>
      <c r="C22821" t="s">
        <v>347</v>
      </c>
      <c r="D22821" t="s">
        <v>1271</v>
      </c>
      <c r="E22821" t="s">
        <v>30</v>
      </c>
      <c r="F22821">
        <v>69368</v>
      </c>
      <c r="G22821">
        <v>91440</v>
      </c>
      <c r="H22821">
        <f t="shared" si="0"/>
        <v>1.3181870603159958</v>
      </c>
      <c r="I22821" t="s">
        <v>1196</v>
      </c>
    </row>
    <row r="22822" spans="1:9" x14ac:dyDescent="0.35">
      <c r="A22822" t="s">
        <v>1257</v>
      </c>
      <c r="B22822" t="s">
        <v>347</v>
      </c>
      <c r="C22822" t="s">
        <v>347</v>
      </c>
      <c r="D22822" t="s">
        <v>1271</v>
      </c>
      <c r="E22822" t="s">
        <v>31</v>
      </c>
      <c r="F22822">
        <v>69270</v>
      </c>
      <c r="G22822">
        <v>67543</v>
      </c>
      <c r="H22822">
        <f t="shared" si="0"/>
        <v>0.97506857225350074</v>
      </c>
      <c r="I22822" t="s">
        <v>1196</v>
      </c>
    </row>
    <row r="22823" spans="1:9" x14ac:dyDescent="0.35">
      <c r="A22823" t="s">
        <v>1257</v>
      </c>
      <c r="B22823" t="s">
        <v>347</v>
      </c>
      <c r="C22823" t="s">
        <v>347</v>
      </c>
      <c r="D22823" t="s">
        <v>1272</v>
      </c>
      <c r="E22823" t="s">
        <v>29</v>
      </c>
      <c r="F22823">
        <v>116531</v>
      </c>
      <c r="G22823">
        <v>71015</v>
      </c>
      <c r="H22823">
        <f t="shared" si="0"/>
        <v>0.6094086552076271</v>
      </c>
      <c r="I22823" t="s">
        <v>1196</v>
      </c>
    </row>
    <row r="22824" spans="1:9" x14ac:dyDescent="0.35">
      <c r="A22824" t="s">
        <v>1257</v>
      </c>
      <c r="B22824" t="s">
        <v>347</v>
      </c>
      <c r="C22824" t="s">
        <v>347</v>
      </c>
      <c r="D22824" t="s">
        <v>1272</v>
      </c>
      <c r="E22824" t="s">
        <v>30</v>
      </c>
      <c r="F22824">
        <v>129380</v>
      </c>
      <c r="G22824">
        <v>118507</v>
      </c>
      <c r="H22824">
        <f t="shared" si="0"/>
        <v>0.91596073581697324</v>
      </c>
      <c r="I22824" t="s">
        <v>1196</v>
      </c>
    </row>
    <row r="22825" spans="1:9" x14ac:dyDescent="0.35">
      <c r="A22825" t="s">
        <v>1257</v>
      </c>
      <c r="B22825" t="s">
        <v>347</v>
      </c>
      <c r="C22825" t="s">
        <v>347</v>
      </c>
      <c r="D22825" t="s">
        <v>1272</v>
      </c>
      <c r="E22825" t="s">
        <v>31</v>
      </c>
      <c r="F22825">
        <v>136393</v>
      </c>
      <c r="G22825">
        <v>92003</v>
      </c>
      <c r="H22825">
        <f t="shared" si="0"/>
        <v>0.67454341498463999</v>
      </c>
      <c r="I22825" t="s">
        <v>1196</v>
      </c>
    </row>
    <row r="22826" spans="1:9" x14ac:dyDescent="0.35">
      <c r="A22826" t="s">
        <v>1257</v>
      </c>
      <c r="B22826" t="s">
        <v>347</v>
      </c>
      <c r="C22826" t="s">
        <v>347</v>
      </c>
      <c r="D22826" t="s">
        <v>1273</v>
      </c>
      <c r="E22826" t="s">
        <v>29</v>
      </c>
      <c r="F22826">
        <v>64460</v>
      </c>
      <c r="G22826">
        <v>34534</v>
      </c>
      <c r="H22826">
        <f t="shared" si="0"/>
        <v>0.53574309649394969</v>
      </c>
      <c r="I22826" t="s">
        <v>1196</v>
      </c>
    </row>
    <row r="22827" spans="1:9" x14ac:dyDescent="0.35">
      <c r="A22827" t="s">
        <v>1257</v>
      </c>
      <c r="B22827" t="s">
        <v>347</v>
      </c>
      <c r="C22827" t="s">
        <v>347</v>
      </c>
      <c r="D22827" t="s">
        <v>1273</v>
      </c>
      <c r="E22827" t="s">
        <v>30</v>
      </c>
      <c r="F22827">
        <v>57797</v>
      </c>
      <c r="G22827">
        <v>39852</v>
      </c>
      <c r="H22827">
        <f t="shared" si="0"/>
        <v>0.68951675692509995</v>
      </c>
      <c r="I22827" t="s">
        <v>1196</v>
      </c>
    </row>
    <row r="22828" spans="1:9" x14ac:dyDescent="0.35">
      <c r="A22828" t="s">
        <v>1257</v>
      </c>
      <c r="B22828" t="s">
        <v>347</v>
      </c>
      <c r="C22828" t="s">
        <v>347</v>
      </c>
      <c r="D22828" t="s">
        <v>1273</v>
      </c>
      <c r="E22828" t="s">
        <v>31</v>
      </c>
      <c r="F22828">
        <v>62671</v>
      </c>
      <c r="G22828">
        <v>49100</v>
      </c>
      <c r="H22828">
        <f t="shared" si="0"/>
        <v>0.78345646311691208</v>
      </c>
      <c r="I22828" t="s">
        <v>1196</v>
      </c>
    </row>
    <row r="22829" spans="1:9" x14ac:dyDescent="0.35">
      <c r="A22829" t="s">
        <v>1257</v>
      </c>
      <c r="B22829" t="s">
        <v>347</v>
      </c>
      <c r="C22829" t="s">
        <v>347</v>
      </c>
      <c r="D22829" t="s">
        <v>1274</v>
      </c>
      <c r="E22829" t="s">
        <v>29</v>
      </c>
      <c r="F22829">
        <v>115755</v>
      </c>
      <c r="G22829">
        <v>101002</v>
      </c>
      <c r="H22829">
        <f t="shared" si="0"/>
        <v>0.87254978186687404</v>
      </c>
      <c r="I22829" t="s">
        <v>1196</v>
      </c>
    </row>
    <row r="22830" spans="1:9" x14ac:dyDescent="0.35">
      <c r="A22830" t="s">
        <v>1257</v>
      </c>
      <c r="B22830" t="s">
        <v>347</v>
      </c>
      <c r="C22830" t="s">
        <v>347</v>
      </c>
      <c r="D22830" t="s">
        <v>1274</v>
      </c>
      <c r="E22830" t="s">
        <v>30</v>
      </c>
      <c r="F22830">
        <v>120421</v>
      </c>
      <c r="G22830">
        <v>81096</v>
      </c>
      <c r="H22830">
        <f t="shared" si="0"/>
        <v>0.67343735727157228</v>
      </c>
      <c r="I22830" t="s">
        <v>1196</v>
      </c>
    </row>
    <row r="22831" spans="1:9" x14ac:dyDescent="0.35">
      <c r="A22831" t="s">
        <v>1257</v>
      </c>
      <c r="B22831" t="s">
        <v>347</v>
      </c>
      <c r="C22831" t="s">
        <v>347</v>
      </c>
      <c r="D22831" t="s">
        <v>1274</v>
      </c>
      <c r="E22831" t="s">
        <v>31</v>
      </c>
      <c r="F22831">
        <v>122878</v>
      </c>
      <c r="G22831">
        <v>79830</v>
      </c>
      <c r="H22831">
        <f t="shared" si="0"/>
        <v>0.64966877716108662</v>
      </c>
      <c r="I22831" t="s">
        <v>1196</v>
      </c>
    </row>
    <row r="22832" spans="1:9" x14ac:dyDescent="0.35">
      <c r="A22832" t="s">
        <v>1257</v>
      </c>
      <c r="B22832" t="s">
        <v>347</v>
      </c>
      <c r="C22832" t="s">
        <v>347</v>
      </c>
      <c r="D22832" t="s">
        <v>1275</v>
      </c>
      <c r="E22832" t="s">
        <v>29</v>
      </c>
      <c r="F22832">
        <v>25284</v>
      </c>
      <c r="G22832">
        <v>23471</v>
      </c>
      <c r="H22832">
        <f t="shared" si="0"/>
        <v>0.92829457364341084</v>
      </c>
      <c r="I22832" t="s">
        <v>1196</v>
      </c>
    </row>
    <row r="22833" spans="1:9" x14ac:dyDescent="0.35">
      <c r="A22833" t="s">
        <v>1257</v>
      </c>
      <c r="B22833" t="s">
        <v>347</v>
      </c>
      <c r="C22833" t="s">
        <v>347</v>
      </c>
      <c r="D22833" t="s">
        <v>1275</v>
      </c>
      <c r="E22833" t="s">
        <v>30</v>
      </c>
      <c r="F22833">
        <v>23548</v>
      </c>
      <c r="G22833">
        <v>20784</v>
      </c>
      <c r="H22833">
        <f t="shared" si="0"/>
        <v>0.88262272804484454</v>
      </c>
      <c r="I22833" t="s">
        <v>1196</v>
      </c>
    </row>
    <row r="22834" spans="1:9" x14ac:dyDescent="0.35">
      <c r="A22834" t="s">
        <v>1257</v>
      </c>
      <c r="B22834" t="s">
        <v>347</v>
      </c>
      <c r="C22834" t="s">
        <v>347</v>
      </c>
      <c r="D22834" t="s">
        <v>1275</v>
      </c>
      <c r="E22834" t="s">
        <v>31</v>
      </c>
      <c r="F22834">
        <v>24271</v>
      </c>
      <c r="G22834">
        <v>23460</v>
      </c>
      <c r="H22834">
        <f t="shared" si="0"/>
        <v>0.96658563718017387</v>
      </c>
      <c r="I22834" t="s">
        <v>1196</v>
      </c>
    </row>
    <row r="22835" spans="1:9" x14ac:dyDescent="0.35">
      <c r="A22835" t="s">
        <v>1257</v>
      </c>
      <c r="B22835" t="s">
        <v>347</v>
      </c>
      <c r="C22835" t="s">
        <v>347</v>
      </c>
      <c r="D22835" t="s">
        <v>1276</v>
      </c>
      <c r="E22835" t="s">
        <v>29</v>
      </c>
      <c r="F22835">
        <v>26096</v>
      </c>
      <c r="G22835">
        <v>21072</v>
      </c>
      <c r="H22835">
        <f t="shared" si="0"/>
        <v>0.80748007357449414</v>
      </c>
      <c r="I22835" t="s">
        <v>1196</v>
      </c>
    </row>
    <row r="22836" spans="1:9" x14ac:dyDescent="0.35">
      <c r="A22836" t="s">
        <v>1257</v>
      </c>
      <c r="B22836" t="s">
        <v>347</v>
      </c>
      <c r="C22836" t="s">
        <v>347</v>
      </c>
      <c r="D22836" t="s">
        <v>1276</v>
      </c>
      <c r="E22836" t="s">
        <v>30</v>
      </c>
      <c r="F22836">
        <v>21848</v>
      </c>
      <c r="G22836">
        <v>23972</v>
      </c>
      <c r="H22836">
        <f t="shared" si="0"/>
        <v>1.0972171365800074</v>
      </c>
      <c r="I22836" t="s">
        <v>1196</v>
      </c>
    </row>
    <row r="22837" spans="1:9" x14ac:dyDescent="0.35">
      <c r="A22837" t="s">
        <v>1257</v>
      </c>
      <c r="B22837" t="s">
        <v>347</v>
      </c>
      <c r="C22837" t="s">
        <v>347</v>
      </c>
      <c r="D22837" t="s">
        <v>1276</v>
      </c>
      <c r="E22837" t="s">
        <v>31</v>
      </c>
      <c r="F22837">
        <v>18272</v>
      </c>
      <c r="G22837">
        <v>26526</v>
      </c>
      <c r="H22837">
        <f t="shared" si="0"/>
        <v>1.45172942206655</v>
      </c>
      <c r="I22837" t="s">
        <v>1196</v>
      </c>
    </row>
    <row r="22838" spans="1:9" x14ac:dyDescent="0.35">
      <c r="A22838" t="s">
        <v>1257</v>
      </c>
      <c r="B22838" t="s">
        <v>347</v>
      </c>
      <c r="C22838" t="s">
        <v>347</v>
      </c>
      <c r="D22838" t="s">
        <v>1259</v>
      </c>
      <c r="E22838" t="s">
        <v>29</v>
      </c>
      <c r="F22838">
        <v>237440</v>
      </c>
      <c r="G22838">
        <v>193846</v>
      </c>
      <c r="H22838">
        <f t="shared" si="0"/>
        <v>0.81639993261455523</v>
      </c>
      <c r="I22838" t="s">
        <v>1196</v>
      </c>
    </row>
    <row r="22839" spans="1:9" x14ac:dyDescent="0.35">
      <c r="A22839" t="s">
        <v>1257</v>
      </c>
      <c r="B22839" t="s">
        <v>347</v>
      </c>
      <c r="C22839" t="s">
        <v>347</v>
      </c>
      <c r="D22839" t="s">
        <v>1259</v>
      </c>
      <c r="E22839" t="s">
        <v>30</v>
      </c>
      <c r="F22839">
        <v>247918</v>
      </c>
      <c r="G22839">
        <v>219821</v>
      </c>
      <c r="H22839">
        <f t="shared" si="0"/>
        <v>0.88666817254092078</v>
      </c>
      <c r="I22839" t="s">
        <v>1196</v>
      </c>
    </row>
    <row r="22840" spans="1:9" x14ac:dyDescent="0.35">
      <c r="A22840" t="s">
        <v>1257</v>
      </c>
      <c r="B22840" t="s">
        <v>347</v>
      </c>
      <c r="C22840" t="s">
        <v>347</v>
      </c>
      <c r="D22840" t="s">
        <v>1259</v>
      </c>
      <c r="E22840" t="s">
        <v>31</v>
      </c>
      <c r="F22840">
        <v>253218</v>
      </c>
      <c r="G22840">
        <v>210271</v>
      </c>
      <c r="H22840">
        <f t="shared" si="0"/>
        <v>0.83039515358307858</v>
      </c>
      <c r="I22840" t="s">
        <v>1196</v>
      </c>
    </row>
    <row r="22841" spans="1:9" x14ac:dyDescent="0.35">
      <c r="A22841" t="s">
        <v>1257</v>
      </c>
      <c r="B22841" t="s">
        <v>347</v>
      </c>
      <c r="C22841" t="s">
        <v>347</v>
      </c>
      <c r="D22841" t="s">
        <v>1277</v>
      </c>
      <c r="E22841" t="s">
        <v>29</v>
      </c>
      <c r="F22841">
        <v>64794</v>
      </c>
      <c r="G22841">
        <v>85223</v>
      </c>
      <c r="H22841">
        <f t="shared" si="0"/>
        <v>1.3152915393400624</v>
      </c>
      <c r="I22841" t="s">
        <v>1196</v>
      </c>
    </row>
    <row r="22842" spans="1:9" x14ac:dyDescent="0.35">
      <c r="A22842" t="s">
        <v>1257</v>
      </c>
      <c r="B22842" t="s">
        <v>347</v>
      </c>
      <c r="C22842" t="s">
        <v>347</v>
      </c>
      <c r="D22842" t="s">
        <v>1277</v>
      </c>
      <c r="E22842" t="s">
        <v>30</v>
      </c>
      <c r="F22842">
        <v>67418</v>
      </c>
      <c r="G22842">
        <v>85334</v>
      </c>
      <c r="H22842">
        <f t="shared" si="0"/>
        <v>1.265745053249874</v>
      </c>
      <c r="I22842" t="s">
        <v>1196</v>
      </c>
    </row>
    <row r="22843" spans="1:9" x14ac:dyDescent="0.35">
      <c r="A22843" t="s">
        <v>1257</v>
      </c>
      <c r="B22843" t="s">
        <v>347</v>
      </c>
      <c r="C22843" t="s">
        <v>347</v>
      </c>
      <c r="D22843" t="s">
        <v>1277</v>
      </c>
      <c r="E22843" t="s">
        <v>31</v>
      </c>
      <c r="F22843">
        <v>65019</v>
      </c>
      <c r="G22843">
        <v>71108</v>
      </c>
      <c r="H22843">
        <f t="shared" si="0"/>
        <v>1.0936495485934881</v>
      </c>
      <c r="I22843" t="s">
        <v>1196</v>
      </c>
    </row>
    <row r="22844" spans="1:9" x14ac:dyDescent="0.35">
      <c r="A22844" t="s">
        <v>1257</v>
      </c>
      <c r="B22844" t="s">
        <v>347</v>
      </c>
      <c r="C22844" t="s">
        <v>347</v>
      </c>
      <c r="D22844" t="s">
        <v>1278</v>
      </c>
      <c r="E22844" t="s">
        <v>29</v>
      </c>
      <c r="F22844">
        <v>237929</v>
      </c>
      <c r="G22844">
        <v>216067</v>
      </c>
      <c r="H22844">
        <f t="shared" si="0"/>
        <v>0.90811544620453999</v>
      </c>
      <c r="I22844" t="s">
        <v>1196</v>
      </c>
    </row>
    <row r="22845" spans="1:9" x14ac:dyDescent="0.35">
      <c r="A22845" t="s">
        <v>1257</v>
      </c>
      <c r="B22845" t="s">
        <v>347</v>
      </c>
      <c r="C22845" t="s">
        <v>347</v>
      </c>
      <c r="D22845" t="s">
        <v>1278</v>
      </c>
      <c r="E22845" t="s">
        <v>30</v>
      </c>
      <c r="F22845">
        <v>245509</v>
      </c>
      <c r="G22845">
        <v>209893</v>
      </c>
      <c r="H22845">
        <f t="shared" si="0"/>
        <v>0.85492996183439307</v>
      </c>
      <c r="I22845" t="s">
        <v>1196</v>
      </c>
    </row>
    <row r="22846" spans="1:9" x14ac:dyDescent="0.35">
      <c r="A22846" t="s">
        <v>1257</v>
      </c>
      <c r="B22846" t="s">
        <v>347</v>
      </c>
      <c r="C22846" t="s">
        <v>347</v>
      </c>
      <c r="D22846" t="s">
        <v>1278</v>
      </c>
      <c r="E22846" t="s">
        <v>31</v>
      </c>
      <c r="F22846">
        <v>228628</v>
      </c>
      <c r="G22846">
        <v>182011</v>
      </c>
      <c r="H22846">
        <f t="shared" si="0"/>
        <v>0.79610108998022988</v>
      </c>
      <c r="I22846" t="s">
        <v>1196</v>
      </c>
    </row>
    <row r="22847" spans="1:9" x14ac:dyDescent="0.35">
      <c r="A22847" t="s">
        <v>1257</v>
      </c>
      <c r="B22847" t="s">
        <v>347</v>
      </c>
      <c r="C22847" t="s">
        <v>347</v>
      </c>
      <c r="D22847" t="s">
        <v>1279</v>
      </c>
      <c r="E22847" t="s">
        <v>29</v>
      </c>
      <c r="F22847">
        <v>20226</v>
      </c>
      <c r="G22847">
        <v>35177</v>
      </c>
      <c r="H22847">
        <f t="shared" si="0"/>
        <v>1.7391970730742607</v>
      </c>
      <c r="I22847" t="s">
        <v>1196</v>
      </c>
    </row>
    <row r="22848" spans="1:9" x14ac:dyDescent="0.35">
      <c r="A22848" t="s">
        <v>1257</v>
      </c>
      <c r="B22848" t="s">
        <v>347</v>
      </c>
      <c r="C22848" t="s">
        <v>347</v>
      </c>
      <c r="D22848" t="s">
        <v>1279</v>
      </c>
      <c r="E22848" t="s">
        <v>30</v>
      </c>
      <c r="F22848">
        <v>16803</v>
      </c>
      <c r="G22848">
        <v>34922</v>
      </c>
      <c r="H22848">
        <f t="shared" si="0"/>
        <v>2.0783193477355235</v>
      </c>
      <c r="I22848" t="s">
        <v>1196</v>
      </c>
    </row>
    <row r="22849" spans="1:9" x14ac:dyDescent="0.35">
      <c r="A22849" t="s">
        <v>1257</v>
      </c>
      <c r="B22849" t="s">
        <v>347</v>
      </c>
      <c r="C22849" t="s">
        <v>347</v>
      </c>
      <c r="D22849" t="s">
        <v>1279</v>
      </c>
      <c r="E22849" t="s">
        <v>31</v>
      </c>
      <c r="F22849">
        <v>17933</v>
      </c>
      <c r="G22849">
        <v>29999</v>
      </c>
      <c r="H22849">
        <f t="shared" si="0"/>
        <v>1.6728377850889422</v>
      </c>
      <c r="I22849" t="s">
        <v>1196</v>
      </c>
    </row>
    <row r="22850" spans="1:9" x14ac:dyDescent="0.35">
      <c r="A22850" t="s">
        <v>1257</v>
      </c>
      <c r="B22850" t="s">
        <v>347</v>
      </c>
      <c r="C22850" t="s">
        <v>347</v>
      </c>
      <c r="D22850" t="s">
        <v>1280</v>
      </c>
      <c r="E22850" t="s">
        <v>29</v>
      </c>
      <c r="F22850">
        <v>17046</v>
      </c>
      <c r="G22850">
        <v>24075</v>
      </c>
      <c r="H22850">
        <f t="shared" si="0"/>
        <v>1.4123548046462513</v>
      </c>
      <c r="I22850" t="s">
        <v>1196</v>
      </c>
    </row>
    <row r="22851" spans="1:9" x14ac:dyDescent="0.35">
      <c r="A22851" t="s">
        <v>1257</v>
      </c>
      <c r="B22851" t="s">
        <v>347</v>
      </c>
      <c r="C22851" t="s">
        <v>347</v>
      </c>
      <c r="D22851" t="s">
        <v>1280</v>
      </c>
      <c r="E22851" t="s">
        <v>30</v>
      </c>
      <c r="F22851">
        <v>24592</v>
      </c>
      <c r="G22851">
        <v>21423</v>
      </c>
      <c r="H22851">
        <f t="shared" si="0"/>
        <v>0.87113695510735201</v>
      </c>
      <c r="I22851" t="s">
        <v>1196</v>
      </c>
    </row>
    <row r="22852" spans="1:9" x14ac:dyDescent="0.35">
      <c r="A22852" t="s">
        <v>1257</v>
      </c>
      <c r="B22852" t="s">
        <v>347</v>
      </c>
      <c r="C22852" t="s">
        <v>347</v>
      </c>
      <c r="D22852" t="s">
        <v>1280</v>
      </c>
      <c r="E22852" t="s">
        <v>31</v>
      </c>
      <c r="F22852">
        <v>21958</v>
      </c>
      <c r="G22852">
        <v>20135</v>
      </c>
      <c r="H22852">
        <f t="shared" si="0"/>
        <v>0.91697786683668825</v>
      </c>
      <c r="I22852" t="s">
        <v>1196</v>
      </c>
    </row>
    <row r="22853" spans="1:9" x14ac:dyDescent="0.35">
      <c r="A22853" t="s">
        <v>1257</v>
      </c>
      <c r="B22853" t="s">
        <v>347</v>
      </c>
      <c r="C22853" t="s">
        <v>347</v>
      </c>
      <c r="D22853" t="s">
        <v>1281</v>
      </c>
      <c r="E22853" t="s">
        <v>29</v>
      </c>
      <c r="F22853">
        <v>21373</v>
      </c>
      <c r="G22853">
        <v>29247</v>
      </c>
      <c r="H22853">
        <f t="shared" si="0"/>
        <v>1.3684087399990643</v>
      </c>
      <c r="I22853" t="s">
        <v>1196</v>
      </c>
    </row>
    <row r="22854" spans="1:9" x14ac:dyDescent="0.35">
      <c r="A22854" t="s">
        <v>1257</v>
      </c>
      <c r="B22854" t="s">
        <v>347</v>
      </c>
      <c r="C22854" t="s">
        <v>347</v>
      </c>
      <c r="D22854" t="s">
        <v>1281</v>
      </c>
      <c r="E22854" t="s">
        <v>30</v>
      </c>
      <c r="F22854">
        <v>26544</v>
      </c>
      <c r="G22854">
        <v>23252</v>
      </c>
      <c r="H22854">
        <f t="shared" si="0"/>
        <v>0.8759795057263412</v>
      </c>
      <c r="I22854" t="s">
        <v>1196</v>
      </c>
    </row>
    <row r="22855" spans="1:9" x14ac:dyDescent="0.35">
      <c r="A22855" t="s">
        <v>1257</v>
      </c>
      <c r="B22855" t="s">
        <v>347</v>
      </c>
      <c r="C22855" t="s">
        <v>347</v>
      </c>
      <c r="D22855" t="s">
        <v>1281</v>
      </c>
      <c r="E22855" t="s">
        <v>31</v>
      </c>
      <c r="F22855">
        <v>31797</v>
      </c>
      <c r="G22855">
        <v>28754</v>
      </c>
      <c r="H22855">
        <f t="shared" si="0"/>
        <v>0.90429914771833819</v>
      </c>
      <c r="I22855" t="s">
        <v>1196</v>
      </c>
    </row>
    <row r="22856" spans="1:9" x14ac:dyDescent="0.35">
      <c r="A22856" t="s">
        <v>1257</v>
      </c>
      <c r="B22856" t="s">
        <v>347</v>
      </c>
      <c r="C22856" t="s">
        <v>347</v>
      </c>
      <c r="D22856" t="s">
        <v>1282</v>
      </c>
      <c r="E22856" t="s">
        <v>29</v>
      </c>
      <c r="F22856">
        <v>6380</v>
      </c>
      <c r="G22856">
        <v>9667</v>
      </c>
      <c r="H22856">
        <f t="shared" si="0"/>
        <v>1.5152037617554859</v>
      </c>
      <c r="I22856" t="s">
        <v>1196</v>
      </c>
    </row>
    <row r="22857" spans="1:9" x14ac:dyDescent="0.35">
      <c r="A22857" t="s">
        <v>1257</v>
      </c>
      <c r="B22857" t="s">
        <v>347</v>
      </c>
      <c r="C22857" t="s">
        <v>347</v>
      </c>
      <c r="D22857" t="s">
        <v>1282</v>
      </c>
      <c r="E22857" t="s">
        <v>30</v>
      </c>
      <c r="F22857">
        <v>22032</v>
      </c>
      <c r="G22857">
        <v>4327</v>
      </c>
      <c r="H22857">
        <f t="shared" si="0"/>
        <v>0.19639615105301381</v>
      </c>
      <c r="I22857" t="s">
        <v>1196</v>
      </c>
    </row>
    <row r="22858" spans="1:9" x14ac:dyDescent="0.35">
      <c r="A22858" t="s">
        <v>1257</v>
      </c>
      <c r="B22858" t="s">
        <v>347</v>
      </c>
      <c r="C22858" t="s">
        <v>347</v>
      </c>
      <c r="D22858" t="s">
        <v>1282</v>
      </c>
      <c r="E22858" t="s">
        <v>31</v>
      </c>
      <c r="F22858">
        <v>20901</v>
      </c>
      <c r="G22858">
        <v>6062</v>
      </c>
      <c r="H22858">
        <f t="shared" si="0"/>
        <v>0.29003396966652312</v>
      </c>
      <c r="I22858" t="s">
        <v>1196</v>
      </c>
    </row>
    <row r="22859" spans="1:9" x14ac:dyDescent="0.35">
      <c r="A22859" t="s">
        <v>1257</v>
      </c>
      <c r="B22859" t="s">
        <v>347</v>
      </c>
      <c r="C22859" t="s">
        <v>347</v>
      </c>
      <c r="D22859" t="s">
        <v>1260</v>
      </c>
      <c r="E22859" t="s">
        <v>29</v>
      </c>
      <c r="F22859">
        <v>1006664</v>
      </c>
      <c r="G22859">
        <v>951259</v>
      </c>
      <c r="H22859">
        <f t="shared" si="0"/>
        <v>0.94496177473317811</v>
      </c>
      <c r="I22859" t="s">
        <v>1196</v>
      </c>
    </row>
    <row r="22860" spans="1:9" x14ac:dyDescent="0.35">
      <c r="A22860" t="s">
        <v>1257</v>
      </c>
      <c r="B22860" t="s">
        <v>347</v>
      </c>
      <c r="C22860" t="s">
        <v>347</v>
      </c>
      <c r="D22860" t="s">
        <v>1260</v>
      </c>
      <c r="E22860" t="s">
        <v>30</v>
      </c>
      <c r="F22860">
        <v>1012099</v>
      </c>
      <c r="G22860">
        <v>1418710</v>
      </c>
      <c r="H22860">
        <f t="shared" si="0"/>
        <v>1.401750224039348</v>
      </c>
      <c r="I22860" t="s">
        <v>1196</v>
      </c>
    </row>
    <row r="22861" spans="1:9" x14ac:dyDescent="0.35">
      <c r="A22861" t="s">
        <v>1257</v>
      </c>
      <c r="B22861" t="s">
        <v>347</v>
      </c>
      <c r="C22861" t="s">
        <v>347</v>
      </c>
      <c r="D22861" t="s">
        <v>1260</v>
      </c>
      <c r="E22861" t="s">
        <v>31</v>
      </c>
      <c r="F22861">
        <v>1151408</v>
      </c>
      <c r="G22861">
        <v>2060426</v>
      </c>
      <c r="H22861">
        <f t="shared" si="0"/>
        <v>1.7894838319692064</v>
      </c>
      <c r="I22861" t="s">
        <v>1196</v>
      </c>
    </row>
    <row r="22862" spans="1:9" x14ac:dyDescent="0.35">
      <c r="A22862" t="s">
        <v>1257</v>
      </c>
      <c r="B22862" t="s">
        <v>347</v>
      </c>
      <c r="C22862" t="s">
        <v>347</v>
      </c>
      <c r="D22862" t="s">
        <v>1261</v>
      </c>
      <c r="E22862" t="s">
        <v>29</v>
      </c>
      <c r="F22862">
        <v>539655</v>
      </c>
      <c r="G22862">
        <v>553503</v>
      </c>
      <c r="H22862">
        <f t="shared" si="0"/>
        <v>1.0256608388692776</v>
      </c>
      <c r="I22862" t="s">
        <v>1196</v>
      </c>
    </row>
    <row r="22863" spans="1:9" x14ac:dyDescent="0.35">
      <c r="A22863" t="s">
        <v>1257</v>
      </c>
      <c r="B22863" t="s">
        <v>347</v>
      </c>
      <c r="C22863" t="s">
        <v>347</v>
      </c>
      <c r="D22863" t="s">
        <v>1261</v>
      </c>
      <c r="E22863" t="s">
        <v>30</v>
      </c>
      <c r="F22863">
        <v>564434</v>
      </c>
      <c r="G22863">
        <v>646714</v>
      </c>
      <c r="H22863">
        <f t="shared" si="0"/>
        <v>1.1457743509427143</v>
      </c>
      <c r="I22863" t="s">
        <v>1196</v>
      </c>
    </row>
    <row r="22864" spans="1:9" x14ac:dyDescent="0.35">
      <c r="A22864" t="s">
        <v>1257</v>
      </c>
      <c r="B22864" t="s">
        <v>347</v>
      </c>
      <c r="C22864" t="s">
        <v>347</v>
      </c>
      <c r="D22864" t="s">
        <v>1261</v>
      </c>
      <c r="E22864" t="s">
        <v>31</v>
      </c>
      <c r="F22864">
        <v>573066</v>
      </c>
      <c r="G22864">
        <v>531218</v>
      </c>
      <c r="H22864">
        <f t="shared" si="0"/>
        <v>0.92697525241420708</v>
      </c>
      <c r="I22864" t="s">
        <v>1196</v>
      </c>
    </row>
    <row r="22865" spans="1:9" x14ac:dyDescent="0.35">
      <c r="A22865" t="s">
        <v>1257</v>
      </c>
      <c r="B22865" t="s">
        <v>347</v>
      </c>
      <c r="C22865" t="s">
        <v>347</v>
      </c>
      <c r="D22865" t="s">
        <v>1262</v>
      </c>
      <c r="E22865" t="s">
        <v>29</v>
      </c>
      <c r="F22865">
        <v>209756</v>
      </c>
      <c r="G22865">
        <v>196894</v>
      </c>
      <c r="H22865">
        <f t="shared" si="0"/>
        <v>0.93868113427029498</v>
      </c>
      <c r="I22865" t="s">
        <v>1196</v>
      </c>
    </row>
    <row r="22866" spans="1:9" x14ac:dyDescent="0.35">
      <c r="A22866" t="s">
        <v>1257</v>
      </c>
      <c r="B22866" t="s">
        <v>347</v>
      </c>
      <c r="C22866" t="s">
        <v>347</v>
      </c>
      <c r="D22866" t="s">
        <v>1262</v>
      </c>
      <c r="E22866" t="s">
        <v>30</v>
      </c>
      <c r="F22866">
        <v>221088</v>
      </c>
      <c r="G22866">
        <v>223185</v>
      </c>
      <c r="H22866">
        <f t="shared" si="0"/>
        <v>1.0094849109856709</v>
      </c>
      <c r="I22866" t="s">
        <v>1196</v>
      </c>
    </row>
    <row r="22867" spans="1:9" x14ac:dyDescent="0.35">
      <c r="A22867" t="s">
        <v>1257</v>
      </c>
      <c r="B22867" t="s">
        <v>347</v>
      </c>
      <c r="C22867" t="s">
        <v>347</v>
      </c>
      <c r="D22867" t="s">
        <v>1262</v>
      </c>
      <c r="E22867" t="s">
        <v>31</v>
      </c>
      <c r="F22867">
        <v>225306</v>
      </c>
      <c r="G22867">
        <v>182915</v>
      </c>
      <c r="H22867">
        <f t="shared" si="0"/>
        <v>0.811851437600419</v>
      </c>
      <c r="I22867" t="s">
        <v>1196</v>
      </c>
    </row>
    <row r="22868" spans="1:9" x14ac:dyDescent="0.35">
      <c r="A22868" t="s">
        <v>1257</v>
      </c>
      <c r="B22868" t="s">
        <v>347</v>
      </c>
      <c r="C22868" t="s">
        <v>347</v>
      </c>
      <c r="D22868" t="s">
        <v>1263</v>
      </c>
      <c r="E22868" t="s">
        <v>29</v>
      </c>
      <c r="F22868">
        <v>31417</v>
      </c>
      <c r="G22868">
        <v>23215</v>
      </c>
      <c r="H22868">
        <f t="shared" si="0"/>
        <v>0.73893115192411751</v>
      </c>
      <c r="I22868" t="s">
        <v>1196</v>
      </c>
    </row>
    <row r="22869" spans="1:9" x14ac:dyDescent="0.35">
      <c r="A22869" t="s">
        <v>1257</v>
      </c>
      <c r="B22869" t="s">
        <v>347</v>
      </c>
      <c r="C22869" t="s">
        <v>347</v>
      </c>
      <c r="D22869" t="s">
        <v>1263</v>
      </c>
      <c r="E22869" t="s">
        <v>30</v>
      </c>
      <c r="F22869">
        <v>36225</v>
      </c>
      <c r="G22869">
        <v>14450</v>
      </c>
      <c r="H22869">
        <f t="shared" si="0"/>
        <v>0.39889579020013805</v>
      </c>
      <c r="I22869" t="s">
        <v>1196</v>
      </c>
    </row>
    <row r="22870" spans="1:9" x14ac:dyDescent="0.35">
      <c r="A22870" t="s">
        <v>1257</v>
      </c>
      <c r="B22870" t="s">
        <v>347</v>
      </c>
      <c r="C22870" t="s">
        <v>347</v>
      </c>
      <c r="D22870" t="s">
        <v>1263</v>
      </c>
      <c r="E22870" t="s">
        <v>31</v>
      </c>
      <c r="F22870">
        <v>38874</v>
      </c>
      <c r="G22870">
        <v>21482</v>
      </c>
      <c r="H22870">
        <f t="shared" ref="H22870:H22933" si="1">G22870/F22870</f>
        <v>0.55260585481298552</v>
      </c>
      <c r="I22870" t="s">
        <v>1196</v>
      </c>
    </row>
    <row r="22871" spans="1:9" x14ac:dyDescent="0.35">
      <c r="A22871" t="s">
        <v>1257</v>
      </c>
      <c r="B22871" t="s">
        <v>347</v>
      </c>
      <c r="C22871" t="s">
        <v>347</v>
      </c>
      <c r="D22871" t="s">
        <v>1264</v>
      </c>
      <c r="E22871" t="s">
        <v>29</v>
      </c>
      <c r="F22871">
        <v>96186</v>
      </c>
      <c r="G22871">
        <v>36272</v>
      </c>
      <c r="H22871">
        <f t="shared" si="1"/>
        <v>0.37710269685817061</v>
      </c>
      <c r="I22871" t="s">
        <v>1196</v>
      </c>
    </row>
    <row r="22872" spans="1:9" x14ac:dyDescent="0.35">
      <c r="A22872" t="s">
        <v>1257</v>
      </c>
      <c r="B22872" t="s">
        <v>347</v>
      </c>
      <c r="C22872" t="s">
        <v>347</v>
      </c>
      <c r="D22872" t="s">
        <v>1264</v>
      </c>
      <c r="E22872" t="s">
        <v>30</v>
      </c>
      <c r="F22872">
        <v>97699</v>
      </c>
      <c r="G22872">
        <v>28952</v>
      </c>
      <c r="H22872">
        <f t="shared" si="1"/>
        <v>0.29633875474672206</v>
      </c>
      <c r="I22872" t="s">
        <v>1196</v>
      </c>
    </row>
    <row r="22873" spans="1:9" x14ac:dyDescent="0.35">
      <c r="A22873" t="s">
        <v>1257</v>
      </c>
      <c r="B22873" t="s">
        <v>347</v>
      </c>
      <c r="C22873" t="s">
        <v>347</v>
      </c>
      <c r="D22873" t="s">
        <v>1264</v>
      </c>
      <c r="E22873" t="s">
        <v>31</v>
      </c>
      <c r="F22873">
        <v>88859</v>
      </c>
      <c r="G22873">
        <v>38225</v>
      </c>
      <c r="H22873">
        <f t="shared" si="1"/>
        <v>0.43017589664524697</v>
      </c>
      <c r="I22873" t="s">
        <v>1196</v>
      </c>
    </row>
    <row r="22874" spans="1:9" x14ac:dyDescent="0.35">
      <c r="A22874" t="s">
        <v>1257</v>
      </c>
      <c r="B22874" t="s">
        <v>347</v>
      </c>
      <c r="C22874" t="s">
        <v>347</v>
      </c>
      <c r="D22874" t="s">
        <v>1265</v>
      </c>
      <c r="E22874" t="s">
        <v>29</v>
      </c>
      <c r="F22874">
        <v>265244</v>
      </c>
      <c r="G22874">
        <v>238555</v>
      </c>
      <c r="H22874">
        <f t="shared" si="1"/>
        <v>0.899379439308712</v>
      </c>
      <c r="I22874" t="s">
        <v>1196</v>
      </c>
    </row>
    <row r="22875" spans="1:9" x14ac:dyDescent="0.35">
      <c r="A22875" t="s">
        <v>1257</v>
      </c>
      <c r="B22875" t="s">
        <v>347</v>
      </c>
      <c r="C22875" t="s">
        <v>347</v>
      </c>
      <c r="D22875" t="s">
        <v>1265</v>
      </c>
      <c r="E22875" t="s">
        <v>30</v>
      </c>
      <c r="F22875">
        <v>272326</v>
      </c>
      <c r="G22875">
        <v>204064</v>
      </c>
      <c r="H22875">
        <f t="shared" si="1"/>
        <v>0.74933719145435984</v>
      </c>
      <c r="I22875" t="s">
        <v>1196</v>
      </c>
    </row>
    <row r="22876" spans="1:9" x14ac:dyDescent="0.35">
      <c r="A22876" t="s">
        <v>1257</v>
      </c>
      <c r="B22876" t="s">
        <v>347</v>
      </c>
      <c r="C22876" t="s">
        <v>347</v>
      </c>
      <c r="D22876" t="s">
        <v>1265</v>
      </c>
      <c r="E22876" t="s">
        <v>31</v>
      </c>
      <c r="F22876">
        <v>265534</v>
      </c>
      <c r="G22876">
        <v>200086</v>
      </c>
      <c r="H22876">
        <f t="shared" si="1"/>
        <v>0.75352308932189471</v>
      </c>
      <c r="I22876" t="s">
        <v>1196</v>
      </c>
    </row>
    <row r="22877" spans="1:9" x14ac:dyDescent="0.35">
      <c r="A22877" t="s">
        <v>1257</v>
      </c>
      <c r="B22877" t="s">
        <v>347</v>
      </c>
      <c r="C22877" t="s">
        <v>347</v>
      </c>
      <c r="D22877" t="s">
        <v>1266</v>
      </c>
      <c r="E22877" t="s">
        <v>29</v>
      </c>
      <c r="F22877">
        <v>662582</v>
      </c>
      <c r="G22877">
        <v>703807</v>
      </c>
      <c r="H22877">
        <f t="shared" si="1"/>
        <v>1.0622187140610522</v>
      </c>
      <c r="I22877" t="s">
        <v>1196</v>
      </c>
    </row>
    <row r="22878" spans="1:9" x14ac:dyDescent="0.35">
      <c r="A22878" t="s">
        <v>1257</v>
      </c>
      <c r="B22878" t="s">
        <v>347</v>
      </c>
      <c r="C22878" t="s">
        <v>347</v>
      </c>
      <c r="D22878" t="s">
        <v>1266</v>
      </c>
      <c r="E22878" t="s">
        <v>30</v>
      </c>
      <c r="F22878">
        <v>715050</v>
      </c>
      <c r="G22878">
        <v>713389</v>
      </c>
      <c r="H22878">
        <f t="shared" si="1"/>
        <v>0.99767708551849521</v>
      </c>
      <c r="I22878" t="s">
        <v>1196</v>
      </c>
    </row>
    <row r="22879" spans="1:9" x14ac:dyDescent="0.35">
      <c r="A22879" t="s">
        <v>1257</v>
      </c>
      <c r="B22879" t="s">
        <v>347</v>
      </c>
      <c r="C22879" t="s">
        <v>347</v>
      </c>
      <c r="D22879" t="s">
        <v>1266</v>
      </c>
      <c r="E22879" t="s">
        <v>31</v>
      </c>
      <c r="F22879">
        <v>698118</v>
      </c>
      <c r="G22879">
        <v>663098</v>
      </c>
      <c r="H22879">
        <f t="shared" si="1"/>
        <v>0.94983656058144894</v>
      </c>
      <c r="I22879" t="s">
        <v>1196</v>
      </c>
    </row>
    <row r="22880" spans="1:9" x14ac:dyDescent="0.35">
      <c r="A22880" t="s">
        <v>1257</v>
      </c>
      <c r="B22880" t="s">
        <v>348</v>
      </c>
      <c r="C22880" t="s">
        <v>348</v>
      </c>
      <c r="D22880" t="s">
        <v>1258</v>
      </c>
      <c r="E22880" t="s">
        <v>29</v>
      </c>
      <c r="F22880">
        <v>235834</v>
      </c>
      <c r="G22880">
        <v>202792</v>
      </c>
      <c r="H22880">
        <f t="shared" si="1"/>
        <v>0.85989297556756028</v>
      </c>
      <c r="I22880" t="s">
        <v>1197</v>
      </c>
    </row>
    <row r="22881" spans="1:9" x14ac:dyDescent="0.35">
      <c r="A22881" t="s">
        <v>1257</v>
      </c>
      <c r="B22881" t="s">
        <v>348</v>
      </c>
      <c r="C22881" t="s">
        <v>348</v>
      </c>
      <c r="D22881" t="s">
        <v>1258</v>
      </c>
      <c r="E22881" t="s">
        <v>30</v>
      </c>
      <c r="F22881">
        <v>228101</v>
      </c>
      <c r="G22881">
        <v>105944</v>
      </c>
      <c r="H22881">
        <f t="shared" si="1"/>
        <v>0.46446091862815159</v>
      </c>
      <c r="I22881" t="s">
        <v>1197</v>
      </c>
    </row>
    <row r="22882" spans="1:9" x14ac:dyDescent="0.35">
      <c r="A22882" t="s">
        <v>1257</v>
      </c>
      <c r="B22882" t="s">
        <v>348</v>
      </c>
      <c r="C22882" t="s">
        <v>348</v>
      </c>
      <c r="D22882" t="s">
        <v>1258</v>
      </c>
      <c r="E22882" t="s">
        <v>31</v>
      </c>
      <c r="F22882">
        <v>219608</v>
      </c>
      <c r="G22882">
        <v>101244</v>
      </c>
      <c r="H22882">
        <f t="shared" si="1"/>
        <v>0.46102145641324543</v>
      </c>
      <c r="I22882" t="s">
        <v>1197</v>
      </c>
    </row>
    <row r="22883" spans="1:9" x14ac:dyDescent="0.35">
      <c r="A22883" t="s">
        <v>1257</v>
      </c>
      <c r="B22883" t="s">
        <v>348</v>
      </c>
      <c r="C22883" t="s">
        <v>348</v>
      </c>
      <c r="D22883" t="s">
        <v>1267</v>
      </c>
      <c r="E22883" t="s">
        <v>29</v>
      </c>
      <c r="F22883">
        <v>66988</v>
      </c>
      <c r="G22883">
        <v>57172</v>
      </c>
      <c r="H22883">
        <f t="shared" si="1"/>
        <v>0.85346629247029315</v>
      </c>
      <c r="I22883" t="s">
        <v>1197</v>
      </c>
    </row>
    <row r="22884" spans="1:9" x14ac:dyDescent="0.35">
      <c r="A22884" t="s">
        <v>1257</v>
      </c>
      <c r="B22884" t="s">
        <v>348</v>
      </c>
      <c r="C22884" t="s">
        <v>348</v>
      </c>
      <c r="D22884" t="s">
        <v>1267</v>
      </c>
      <c r="E22884" t="s">
        <v>30</v>
      </c>
      <c r="F22884">
        <v>68697</v>
      </c>
      <c r="G22884">
        <v>32358</v>
      </c>
      <c r="H22884">
        <f t="shared" si="1"/>
        <v>0.47102493558670683</v>
      </c>
      <c r="I22884" t="s">
        <v>1197</v>
      </c>
    </row>
    <row r="22885" spans="1:9" x14ac:dyDescent="0.35">
      <c r="A22885" t="s">
        <v>1257</v>
      </c>
      <c r="B22885" t="s">
        <v>348</v>
      </c>
      <c r="C22885" t="s">
        <v>348</v>
      </c>
      <c r="D22885" t="s">
        <v>1267</v>
      </c>
      <c r="E22885" t="s">
        <v>31</v>
      </c>
      <c r="F22885">
        <v>69507</v>
      </c>
      <c r="G22885">
        <v>37377</v>
      </c>
      <c r="H22885">
        <f t="shared" si="1"/>
        <v>0.53774439984461997</v>
      </c>
      <c r="I22885" t="s">
        <v>1197</v>
      </c>
    </row>
    <row r="22886" spans="1:9" x14ac:dyDescent="0.35">
      <c r="A22886" t="s">
        <v>1257</v>
      </c>
      <c r="B22886" t="s">
        <v>348</v>
      </c>
      <c r="C22886" t="s">
        <v>348</v>
      </c>
      <c r="D22886" t="s">
        <v>1268</v>
      </c>
      <c r="E22886" t="s">
        <v>29</v>
      </c>
      <c r="F22886">
        <v>42747</v>
      </c>
      <c r="G22886">
        <v>26851</v>
      </c>
      <c r="H22886">
        <f t="shared" si="1"/>
        <v>0.62813764708634523</v>
      </c>
      <c r="I22886" t="s">
        <v>1197</v>
      </c>
    </row>
    <row r="22887" spans="1:9" x14ac:dyDescent="0.35">
      <c r="A22887" t="s">
        <v>1257</v>
      </c>
      <c r="B22887" t="s">
        <v>348</v>
      </c>
      <c r="C22887" t="s">
        <v>348</v>
      </c>
      <c r="D22887" t="s">
        <v>1268</v>
      </c>
      <c r="E22887" t="s">
        <v>30</v>
      </c>
      <c r="F22887">
        <v>38897</v>
      </c>
      <c r="G22887">
        <v>23520</v>
      </c>
      <c r="H22887">
        <f t="shared" si="1"/>
        <v>0.60467388230454788</v>
      </c>
      <c r="I22887" t="s">
        <v>1197</v>
      </c>
    </row>
    <row r="22888" spans="1:9" x14ac:dyDescent="0.35">
      <c r="A22888" t="s">
        <v>1257</v>
      </c>
      <c r="B22888" t="s">
        <v>348</v>
      </c>
      <c r="C22888" t="s">
        <v>348</v>
      </c>
      <c r="D22888" t="s">
        <v>1268</v>
      </c>
      <c r="E22888" t="s">
        <v>31</v>
      </c>
      <c r="F22888">
        <v>39017</v>
      </c>
      <c r="G22888">
        <v>22733</v>
      </c>
      <c r="H22888">
        <f t="shared" si="1"/>
        <v>0.58264346310582571</v>
      </c>
      <c r="I22888" t="s">
        <v>1197</v>
      </c>
    </row>
    <row r="22889" spans="1:9" x14ac:dyDescent="0.35">
      <c r="A22889" t="s">
        <v>1257</v>
      </c>
      <c r="B22889" t="s">
        <v>348</v>
      </c>
      <c r="C22889" t="s">
        <v>348</v>
      </c>
      <c r="D22889" t="s">
        <v>1269</v>
      </c>
      <c r="E22889" t="s">
        <v>29</v>
      </c>
      <c r="F22889">
        <v>8712</v>
      </c>
      <c r="G22889">
        <v>14609</v>
      </c>
      <c r="H22889">
        <f t="shared" si="1"/>
        <v>1.6768824609733701</v>
      </c>
      <c r="I22889" t="s">
        <v>1197</v>
      </c>
    </row>
    <row r="22890" spans="1:9" x14ac:dyDescent="0.35">
      <c r="A22890" t="s">
        <v>1257</v>
      </c>
      <c r="B22890" t="s">
        <v>348</v>
      </c>
      <c r="C22890" t="s">
        <v>348</v>
      </c>
      <c r="D22890" t="s">
        <v>1269</v>
      </c>
      <c r="E22890" t="s">
        <v>30</v>
      </c>
      <c r="F22890">
        <v>7492</v>
      </c>
      <c r="G22890">
        <v>9062</v>
      </c>
      <c r="H22890">
        <f t="shared" si="1"/>
        <v>1.2095568606513614</v>
      </c>
      <c r="I22890" t="s">
        <v>1197</v>
      </c>
    </row>
    <row r="22891" spans="1:9" x14ac:dyDescent="0.35">
      <c r="A22891" t="s">
        <v>1257</v>
      </c>
      <c r="B22891" t="s">
        <v>348</v>
      </c>
      <c r="C22891" t="s">
        <v>348</v>
      </c>
      <c r="D22891" t="s">
        <v>1269</v>
      </c>
      <c r="E22891" t="s">
        <v>31</v>
      </c>
      <c r="F22891">
        <v>8360</v>
      </c>
      <c r="G22891">
        <v>15487</v>
      </c>
      <c r="H22891">
        <f t="shared" si="1"/>
        <v>1.8525119617224881</v>
      </c>
      <c r="I22891" t="s">
        <v>1197</v>
      </c>
    </row>
    <row r="22892" spans="1:9" x14ac:dyDescent="0.35">
      <c r="A22892" t="s">
        <v>1257</v>
      </c>
      <c r="B22892" t="s">
        <v>348</v>
      </c>
      <c r="C22892" t="s">
        <v>348</v>
      </c>
      <c r="D22892" t="s">
        <v>1270</v>
      </c>
      <c r="E22892" t="s">
        <v>29</v>
      </c>
      <c r="F22892">
        <v>15683</v>
      </c>
      <c r="G22892">
        <v>13844</v>
      </c>
      <c r="H22892">
        <f t="shared" si="1"/>
        <v>0.88273927182299305</v>
      </c>
      <c r="I22892" t="s">
        <v>1197</v>
      </c>
    </row>
    <row r="22893" spans="1:9" x14ac:dyDescent="0.35">
      <c r="A22893" t="s">
        <v>1257</v>
      </c>
      <c r="B22893" t="s">
        <v>348</v>
      </c>
      <c r="C22893" t="s">
        <v>348</v>
      </c>
      <c r="D22893" t="s">
        <v>1270</v>
      </c>
      <c r="E22893" t="s">
        <v>30</v>
      </c>
      <c r="F22893">
        <v>15070</v>
      </c>
      <c r="G22893">
        <v>13945</v>
      </c>
      <c r="H22893">
        <f t="shared" si="1"/>
        <v>0.92534837425348371</v>
      </c>
      <c r="I22893" t="s">
        <v>1197</v>
      </c>
    </row>
    <row r="22894" spans="1:9" x14ac:dyDescent="0.35">
      <c r="A22894" t="s">
        <v>1257</v>
      </c>
      <c r="B22894" t="s">
        <v>348</v>
      </c>
      <c r="C22894" t="s">
        <v>348</v>
      </c>
      <c r="D22894" t="s">
        <v>1270</v>
      </c>
      <c r="E22894" t="s">
        <v>31</v>
      </c>
      <c r="F22894">
        <v>17177</v>
      </c>
      <c r="G22894">
        <v>9533</v>
      </c>
      <c r="H22894">
        <f t="shared" si="1"/>
        <v>0.55498631891482797</v>
      </c>
      <c r="I22894" t="s">
        <v>1197</v>
      </c>
    </row>
    <row r="22895" spans="1:9" x14ac:dyDescent="0.35">
      <c r="A22895" t="s">
        <v>1257</v>
      </c>
      <c r="B22895" t="s">
        <v>348</v>
      </c>
      <c r="C22895" t="s">
        <v>348</v>
      </c>
      <c r="D22895" t="s">
        <v>1271</v>
      </c>
      <c r="E22895" t="s">
        <v>29</v>
      </c>
      <c r="F22895">
        <v>27389</v>
      </c>
      <c r="G22895">
        <v>16067</v>
      </c>
      <c r="H22895">
        <f t="shared" si="1"/>
        <v>0.58662236664354306</v>
      </c>
      <c r="I22895" t="s">
        <v>1197</v>
      </c>
    </row>
    <row r="22896" spans="1:9" x14ac:dyDescent="0.35">
      <c r="A22896" t="s">
        <v>1257</v>
      </c>
      <c r="B22896" t="s">
        <v>348</v>
      </c>
      <c r="C22896" t="s">
        <v>348</v>
      </c>
      <c r="D22896" t="s">
        <v>1271</v>
      </c>
      <c r="E22896" t="s">
        <v>30</v>
      </c>
      <c r="F22896">
        <v>34346</v>
      </c>
      <c r="G22896">
        <v>18178</v>
      </c>
      <c r="H22896">
        <f t="shared" si="1"/>
        <v>0.52926104932160956</v>
      </c>
      <c r="I22896" t="s">
        <v>1197</v>
      </c>
    </row>
    <row r="22897" spans="1:9" x14ac:dyDescent="0.35">
      <c r="A22897" t="s">
        <v>1257</v>
      </c>
      <c r="B22897" t="s">
        <v>348</v>
      </c>
      <c r="C22897" t="s">
        <v>348</v>
      </c>
      <c r="D22897" t="s">
        <v>1271</v>
      </c>
      <c r="E22897" t="s">
        <v>31</v>
      </c>
      <c r="F22897">
        <v>32336</v>
      </c>
      <c r="G22897">
        <v>18619</v>
      </c>
      <c r="H22897">
        <f t="shared" si="1"/>
        <v>0.57579787234042556</v>
      </c>
      <c r="I22897" t="s">
        <v>1197</v>
      </c>
    </row>
    <row r="22898" spans="1:9" x14ac:dyDescent="0.35">
      <c r="A22898" t="s">
        <v>1257</v>
      </c>
      <c r="B22898" t="s">
        <v>348</v>
      </c>
      <c r="C22898" t="s">
        <v>348</v>
      </c>
      <c r="D22898" t="s">
        <v>1272</v>
      </c>
      <c r="E22898" t="s">
        <v>29</v>
      </c>
      <c r="F22898">
        <v>27688</v>
      </c>
      <c r="G22898">
        <v>15222</v>
      </c>
      <c r="H22898">
        <f t="shared" si="1"/>
        <v>0.54976885293267841</v>
      </c>
      <c r="I22898" t="s">
        <v>1197</v>
      </c>
    </row>
    <row r="22899" spans="1:9" x14ac:dyDescent="0.35">
      <c r="A22899" t="s">
        <v>1257</v>
      </c>
      <c r="B22899" t="s">
        <v>348</v>
      </c>
      <c r="C22899" t="s">
        <v>348</v>
      </c>
      <c r="D22899" t="s">
        <v>1272</v>
      </c>
      <c r="E22899" t="s">
        <v>30</v>
      </c>
      <c r="F22899">
        <v>31902</v>
      </c>
      <c r="G22899">
        <v>16323</v>
      </c>
      <c r="H22899">
        <f t="shared" si="1"/>
        <v>0.51166071092721455</v>
      </c>
      <c r="I22899" t="s">
        <v>1197</v>
      </c>
    </row>
    <row r="22900" spans="1:9" x14ac:dyDescent="0.35">
      <c r="A22900" t="s">
        <v>1257</v>
      </c>
      <c r="B22900" t="s">
        <v>348</v>
      </c>
      <c r="C22900" t="s">
        <v>348</v>
      </c>
      <c r="D22900" t="s">
        <v>1272</v>
      </c>
      <c r="E22900" t="s">
        <v>31</v>
      </c>
      <c r="F22900">
        <v>31773</v>
      </c>
      <c r="G22900">
        <v>17783</v>
      </c>
      <c r="H22900">
        <f t="shared" si="1"/>
        <v>0.55968904415698861</v>
      </c>
      <c r="I22900" t="s">
        <v>1197</v>
      </c>
    </row>
    <row r="22901" spans="1:9" x14ac:dyDescent="0.35">
      <c r="A22901" t="s">
        <v>1257</v>
      </c>
      <c r="B22901" t="s">
        <v>348</v>
      </c>
      <c r="C22901" t="s">
        <v>348</v>
      </c>
      <c r="D22901" t="s">
        <v>1273</v>
      </c>
      <c r="E22901" t="s">
        <v>29</v>
      </c>
      <c r="F22901">
        <v>32788</v>
      </c>
      <c r="G22901">
        <v>16316</v>
      </c>
      <c r="H22901">
        <f t="shared" si="1"/>
        <v>0.49762108088324997</v>
      </c>
      <c r="I22901" t="s">
        <v>1197</v>
      </c>
    </row>
    <row r="22902" spans="1:9" x14ac:dyDescent="0.35">
      <c r="A22902" t="s">
        <v>1257</v>
      </c>
      <c r="B22902" t="s">
        <v>348</v>
      </c>
      <c r="C22902" t="s">
        <v>348</v>
      </c>
      <c r="D22902" t="s">
        <v>1273</v>
      </c>
      <c r="E22902" t="s">
        <v>30</v>
      </c>
      <c r="F22902">
        <v>29533</v>
      </c>
      <c r="G22902">
        <v>23880</v>
      </c>
      <c r="H22902">
        <f t="shared" si="1"/>
        <v>0.80858700436799513</v>
      </c>
      <c r="I22902" t="s">
        <v>1197</v>
      </c>
    </row>
    <row r="22903" spans="1:9" x14ac:dyDescent="0.35">
      <c r="A22903" t="s">
        <v>1257</v>
      </c>
      <c r="B22903" t="s">
        <v>348</v>
      </c>
      <c r="C22903" t="s">
        <v>348</v>
      </c>
      <c r="D22903" t="s">
        <v>1273</v>
      </c>
      <c r="E22903" t="s">
        <v>31</v>
      </c>
      <c r="F22903">
        <v>31407</v>
      </c>
      <c r="G22903">
        <v>18200</v>
      </c>
      <c r="H22903">
        <f t="shared" si="1"/>
        <v>0.57948864902728692</v>
      </c>
      <c r="I22903" t="s">
        <v>1197</v>
      </c>
    </row>
    <row r="22904" spans="1:9" x14ac:dyDescent="0.35">
      <c r="A22904" t="s">
        <v>1257</v>
      </c>
      <c r="B22904" t="s">
        <v>348</v>
      </c>
      <c r="C22904" t="s">
        <v>348</v>
      </c>
      <c r="D22904" t="s">
        <v>1274</v>
      </c>
      <c r="E22904" t="s">
        <v>29</v>
      </c>
      <c r="F22904">
        <v>43482</v>
      </c>
      <c r="G22904">
        <v>30586</v>
      </c>
      <c r="H22904">
        <f t="shared" si="1"/>
        <v>0.70341750609447584</v>
      </c>
      <c r="I22904" t="s">
        <v>1197</v>
      </c>
    </row>
    <row r="22905" spans="1:9" x14ac:dyDescent="0.35">
      <c r="A22905" t="s">
        <v>1257</v>
      </c>
      <c r="B22905" t="s">
        <v>348</v>
      </c>
      <c r="C22905" t="s">
        <v>348</v>
      </c>
      <c r="D22905" t="s">
        <v>1274</v>
      </c>
      <c r="E22905" t="s">
        <v>30</v>
      </c>
      <c r="F22905">
        <v>44697</v>
      </c>
      <c r="G22905">
        <v>52689</v>
      </c>
      <c r="H22905">
        <f t="shared" si="1"/>
        <v>1.1788039465735956</v>
      </c>
      <c r="I22905" t="s">
        <v>1197</v>
      </c>
    </row>
    <row r="22906" spans="1:9" x14ac:dyDescent="0.35">
      <c r="A22906" t="s">
        <v>1257</v>
      </c>
      <c r="B22906" t="s">
        <v>348</v>
      </c>
      <c r="C22906" t="s">
        <v>348</v>
      </c>
      <c r="D22906" t="s">
        <v>1274</v>
      </c>
      <c r="E22906" t="s">
        <v>31</v>
      </c>
      <c r="F22906">
        <v>44545</v>
      </c>
      <c r="G22906">
        <v>23301</v>
      </c>
      <c r="H22906">
        <f t="shared" si="1"/>
        <v>0.52308901111235828</v>
      </c>
      <c r="I22906" t="s">
        <v>1197</v>
      </c>
    </row>
    <row r="22907" spans="1:9" x14ac:dyDescent="0.35">
      <c r="A22907" t="s">
        <v>1257</v>
      </c>
      <c r="B22907" t="s">
        <v>348</v>
      </c>
      <c r="C22907" t="s">
        <v>348</v>
      </c>
      <c r="D22907" t="s">
        <v>1275</v>
      </c>
      <c r="E22907" t="s">
        <v>29</v>
      </c>
      <c r="F22907">
        <v>193857</v>
      </c>
      <c r="G22907">
        <v>241406</v>
      </c>
      <c r="H22907">
        <f t="shared" si="1"/>
        <v>1.2452787363881623</v>
      </c>
      <c r="I22907" t="s">
        <v>1197</v>
      </c>
    </row>
    <row r="22908" spans="1:9" x14ac:dyDescent="0.35">
      <c r="A22908" t="s">
        <v>1257</v>
      </c>
      <c r="B22908" t="s">
        <v>348</v>
      </c>
      <c r="C22908" t="s">
        <v>348</v>
      </c>
      <c r="D22908" t="s">
        <v>1275</v>
      </c>
      <c r="E22908" t="s">
        <v>30</v>
      </c>
      <c r="F22908">
        <v>193575</v>
      </c>
      <c r="G22908">
        <v>138205</v>
      </c>
      <c r="H22908">
        <f t="shared" si="1"/>
        <v>0.71396099702957505</v>
      </c>
      <c r="I22908" t="s">
        <v>1197</v>
      </c>
    </row>
    <row r="22909" spans="1:9" x14ac:dyDescent="0.35">
      <c r="A22909" t="s">
        <v>1257</v>
      </c>
      <c r="B22909" t="s">
        <v>348</v>
      </c>
      <c r="C22909" t="s">
        <v>348</v>
      </c>
      <c r="D22909" t="s">
        <v>1275</v>
      </c>
      <c r="E22909" t="s">
        <v>31</v>
      </c>
      <c r="F22909">
        <v>196805</v>
      </c>
      <c r="G22909">
        <v>139757</v>
      </c>
      <c r="H22909">
        <f t="shared" si="1"/>
        <v>0.71012931582022809</v>
      </c>
      <c r="I22909" t="s">
        <v>1197</v>
      </c>
    </row>
    <row r="22910" spans="1:9" x14ac:dyDescent="0.35">
      <c r="A22910" t="s">
        <v>1257</v>
      </c>
      <c r="B22910" t="s">
        <v>348</v>
      </c>
      <c r="C22910" t="s">
        <v>348</v>
      </c>
      <c r="D22910" t="s">
        <v>1276</v>
      </c>
      <c r="E22910" t="s">
        <v>29</v>
      </c>
      <c r="F22910">
        <v>12473</v>
      </c>
      <c r="G22910">
        <v>7906</v>
      </c>
      <c r="H22910">
        <f t="shared" si="1"/>
        <v>0.63384911408642663</v>
      </c>
      <c r="I22910" t="s">
        <v>1197</v>
      </c>
    </row>
    <row r="22911" spans="1:9" x14ac:dyDescent="0.35">
      <c r="A22911" t="s">
        <v>1257</v>
      </c>
      <c r="B22911" t="s">
        <v>348</v>
      </c>
      <c r="C22911" t="s">
        <v>348</v>
      </c>
      <c r="D22911" t="s">
        <v>1276</v>
      </c>
      <c r="E22911" t="s">
        <v>30</v>
      </c>
      <c r="F22911">
        <v>9565</v>
      </c>
      <c r="G22911">
        <v>12062</v>
      </c>
      <c r="H22911">
        <f t="shared" si="1"/>
        <v>1.2610559330893885</v>
      </c>
      <c r="I22911" t="s">
        <v>1197</v>
      </c>
    </row>
    <row r="22912" spans="1:9" x14ac:dyDescent="0.35">
      <c r="A22912" t="s">
        <v>1257</v>
      </c>
      <c r="B22912" t="s">
        <v>348</v>
      </c>
      <c r="C22912" t="s">
        <v>348</v>
      </c>
      <c r="D22912" t="s">
        <v>1276</v>
      </c>
      <c r="E22912" t="s">
        <v>31</v>
      </c>
      <c r="F22912">
        <v>8998</v>
      </c>
      <c r="G22912">
        <v>10466</v>
      </c>
      <c r="H22912">
        <f t="shared" si="1"/>
        <v>1.1631473660813514</v>
      </c>
      <c r="I22912" t="s">
        <v>1197</v>
      </c>
    </row>
    <row r="22913" spans="1:9" x14ac:dyDescent="0.35">
      <c r="A22913" t="s">
        <v>1257</v>
      </c>
      <c r="B22913" t="s">
        <v>348</v>
      </c>
      <c r="C22913" t="s">
        <v>348</v>
      </c>
      <c r="D22913" t="s">
        <v>1259</v>
      </c>
      <c r="E22913" t="s">
        <v>29</v>
      </c>
      <c r="F22913">
        <v>38768</v>
      </c>
      <c r="G22913">
        <v>32278</v>
      </c>
      <c r="H22913">
        <f t="shared" si="1"/>
        <v>0.83259389186958321</v>
      </c>
      <c r="I22913" t="s">
        <v>1197</v>
      </c>
    </row>
    <row r="22914" spans="1:9" x14ac:dyDescent="0.35">
      <c r="A22914" t="s">
        <v>1257</v>
      </c>
      <c r="B22914" t="s">
        <v>348</v>
      </c>
      <c r="C22914" t="s">
        <v>348</v>
      </c>
      <c r="D22914" t="s">
        <v>1259</v>
      </c>
      <c r="E22914" t="s">
        <v>30</v>
      </c>
      <c r="F22914">
        <v>43795</v>
      </c>
      <c r="G22914">
        <v>24706</v>
      </c>
      <c r="H22914">
        <f t="shared" si="1"/>
        <v>0.56412832515127298</v>
      </c>
      <c r="I22914" t="s">
        <v>1197</v>
      </c>
    </row>
    <row r="22915" spans="1:9" x14ac:dyDescent="0.35">
      <c r="A22915" t="s">
        <v>1257</v>
      </c>
      <c r="B22915" t="s">
        <v>348</v>
      </c>
      <c r="C22915" t="s">
        <v>348</v>
      </c>
      <c r="D22915" t="s">
        <v>1259</v>
      </c>
      <c r="E22915" t="s">
        <v>31</v>
      </c>
      <c r="F22915">
        <v>40710</v>
      </c>
      <c r="G22915">
        <v>30929</v>
      </c>
      <c r="H22915">
        <f t="shared" si="1"/>
        <v>0.75973962171456644</v>
      </c>
      <c r="I22915" t="s">
        <v>1197</v>
      </c>
    </row>
    <row r="22916" spans="1:9" x14ac:dyDescent="0.35">
      <c r="A22916" t="s">
        <v>1257</v>
      </c>
      <c r="B22916" t="s">
        <v>348</v>
      </c>
      <c r="C22916" t="s">
        <v>348</v>
      </c>
      <c r="D22916" t="s">
        <v>1277</v>
      </c>
      <c r="E22916" t="s">
        <v>29</v>
      </c>
      <c r="F22916">
        <v>24717</v>
      </c>
      <c r="G22916">
        <v>12798</v>
      </c>
      <c r="H22916">
        <f t="shared" si="1"/>
        <v>0.51778128413642432</v>
      </c>
      <c r="I22916" t="s">
        <v>1197</v>
      </c>
    </row>
    <row r="22917" spans="1:9" x14ac:dyDescent="0.35">
      <c r="A22917" t="s">
        <v>1257</v>
      </c>
      <c r="B22917" t="s">
        <v>348</v>
      </c>
      <c r="C22917" t="s">
        <v>348</v>
      </c>
      <c r="D22917" t="s">
        <v>1277</v>
      </c>
      <c r="E22917" t="s">
        <v>30</v>
      </c>
      <c r="F22917">
        <v>24681</v>
      </c>
      <c r="G22917">
        <v>11045</v>
      </c>
      <c r="H22917">
        <f t="shared" si="1"/>
        <v>0.44751023054171224</v>
      </c>
      <c r="I22917" t="s">
        <v>1197</v>
      </c>
    </row>
    <row r="22918" spans="1:9" x14ac:dyDescent="0.35">
      <c r="A22918" t="s">
        <v>1257</v>
      </c>
      <c r="B22918" t="s">
        <v>348</v>
      </c>
      <c r="C22918" t="s">
        <v>348</v>
      </c>
      <c r="D22918" t="s">
        <v>1277</v>
      </c>
      <c r="E22918" t="s">
        <v>31</v>
      </c>
      <c r="F22918">
        <v>18682</v>
      </c>
      <c r="G22918">
        <v>14697</v>
      </c>
      <c r="H22918">
        <f t="shared" si="1"/>
        <v>0.78669307354672946</v>
      </c>
      <c r="I22918" t="s">
        <v>1197</v>
      </c>
    </row>
    <row r="22919" spans="1:9" x14ac:dyDescent="0.35">
      <c r="A22919" t="s">
        <v>1257</v>
      </c>
      <c r="B22919" t="s">
        <v>348</v>
      </c>
      <c r="C22919" t="s">
        <v>348</v>
      </c>
      <c r="D22919" t="s">
        <v>1278</v>
      </c>
      <c r="E22919" t="s">
        <v>29</v>
      </c>
      <c r="F22919">
        <v>28095</v>
      </c>
      <c r="G22919">
        <v>17820</v>
      </c>
      <c r="H22919">
        <f t="shared" si="1"/>
        <v>0.63427656166577684</v>
      </c>
      <c r="I22919" t="s">
        <v>1197</v>
      </c>
    </row>
    <row r="22920" spans="1:9" x14ac:dyDescent="0.35">
      <c r="A22920" t="s">
        <v>1257</v>
      </c>
      <c r="B22920" t="s">
        <v>348</v>
      </c>
      <c r="C22920" t="s">
        <v>348</v>
      </c>
      <c r="D22920" t="s">
        <v>1278</v>
      </c>
      <c r="E22920" t="s">
        <v>30</v>
      </c>
      <c r="F22920">
        <v>27539</v>
      </c>
      <c r="G22920">
        <v>14351</v>
      </c>
      <c r="H22920">
        <f t="shared" si="1"/>
        <v>0.52111550891463021</v>
      </c>
      <c r="I22920" t="s">
        <v>1197</v>
      </c>
    </row>
    <row r="22921" spans="1:9" x14ac:dyDescent="0.35">
      <c r="A22921" t="s">
        <v>1257</v>
      </c>
      <c r="B22921" t="s">
        <v>348</v>
      </c>
      <c r="C22921" t="s">
        <v>348</v>
      </c>
      <c r="D22921" t="s">
        <v>1278</v>
      </c>
      <c r="E22921" t="s">
        <v>31</v>
      </c>
      <c r="F22921">
        <v>27583</v>
      </c>
      <c r="G22921">
        <v>19926</v>
      </c>
      <c r="H22921">
        <f t="shared" si="1"/>
        <v>0.72240147917195374</v>
      </c>
      <c r="I22921" t="s">
        <v>1197</v>
      </c>
    </row>
    <row r="22922" spans="1:9" x14ac:dyDescent="0.35">
      <c r="A22922" t="s">
        <v>1257</v>
      </c>
      <c r="B22922" t="s">
        <v>348</v>
      </c>
      <c r="C22922" t="s">
        <v>348</v>
      </c>
      <c r="D22922" t="s">
        <v>1279</v>
      </c>
      <c r="E22922" t="s">
        <v>29</v>
      </c>
      <c r="F22922">
        <v>10676</v>
      </c>
      <c r="G22922">
        <v>11217</v>
      </c>
      <c r="H22922">
        <f t="shared" si="1"/>
        <v>1.050674409891345</v>
      </c>
      <c r="I22922" t="s">
        <v>1197</v>
      </c>
    </row>
    <row r="22923" spans="1:9" x14ac:dyDescent="0.35">
      <c r="A22923" t="s">
        <v>1257</v>
      </c>
      <c r="B22923" t="s">
        <v>348</v>
      </c>
      <c r="C22923" t="s">
        <v>348</v>
      </c>
      <c r="D22923" t="s">
        <v>1279</v>
      </c>
      <c r="E22923" t="s">
        <v>30</v>
      </c>
      <c r="F22923">
        <v>8273</v>
      </c>
      <c r="G22923">
        <v>10634</v>
      </c>
      <c r="H22923">
        <f t="shared" si="1"/>
        <v>1.2853861960594706</v>
      </c>
      <c r="I22923" t="s">
        <v>1197</v>
      </c>
    </row>
    <row r="22924" spans="1:9" x14ac:dyDescent="0.35">
      <c r="A22924" t="s">
        <v>1257</v>
      </c>
      <c r="B22924" t="s">
        <v>348</v>
      </c>
      <c r="C22924" t="s">
        <v>348</v>
      </c>
      <c r="D22924" t="s">
        <v>1279</v>
      </c>
      <c r="E22924" t="s">
        <v>31</v>
      </c>
      <c r="F22924">
        <v>10289</v>
      </c>
      <c r="G22924">
        <v>11292</v>
      </c>
      <c r="H22924">
        <f t="shared" si="1"/>
        <v>1.0974827485664302</v>
      </c>
      <c r="I22924" t="s">
        <v>1197</v>
      </c>
    </row>
    <row r="22925" spans="1:9" x14ac:dyDescent="0.35">
      <c r="A22925" t="s">
        <v>1257</v>
      </c>
      <c r="B22925" t="s">
        <v>348</v>
      </c>
      <c r="C22925" t="s">
        <v>348</v>
      </c>
      <c r="D22925" t="s">
        <v>1280</v>
      </c>
      <c r="E22925" t="s">
        <v>29</v>
      </c>
      <c r="F22925">
        <v>181782</v>
      </c>
      <c r="G22925">
        <v>217247</v>
      </c>
      <c r="H22925">
        <f t="shared" si="1"/>
        <v>1.1950963241685095</v>
      </c>
      <c r="I22925" t="s">
        <v>1197</v>
      </c>
    </row>
    <row r="22926" spans="1:9" x14ac:dyDescent="0.35">
      <c r="A22926" t="s">
        <v>1257</v>
      </c>
      <c r="B22926" t="s">
        <v>348</v>
      </c>
      <c r="C22926" t="s">
        <v>348</v>
      </c>
      <c r="D22926" t="s">
        <v>1280</v>
      </c>
      <c r="E22926" t="s">
        <v>30</v>
      </c>
      <c r="F22926">
        <v>177864</v>
      </c>
      <c r="G22926">
        <v>199155</v>
      </c>
      <c r="H22926">
        <f t="shared" si="1"/>
        <v>1.1197038186479558</v>
      </c>
      <c r="I22926" t="s">
        <v>1197</v>
      </c>
    </row>
    <row r="22927" spans="1:9" x14ac:dyDescent="0.35">
      <c r="A22927" t="s">
        <v>1257</v>
      </c>
      <c r="B22927" t="s">
        <v>348</v>
      </c>
      <c r="C22927" t="s">
        <v>348</v>
      </c>
      <c r="D22927" t="s">
        <v>1280</v>
      </c>
      <c r="E22927" t="s">
        <v>31</v>
      </c>
      <c r="F22927">
        <v>169670</v>
      </c>
      <c r="G22927">
        <v>80798</v>
      </c>
      <c r="H22927">
        <f t="shared" si="1"/>
        <v>0.47620675428773501</v>
      </c>
      <c r="I22927" t="s">
        <v>1197</v>
      </c>
    </row>
    <row r="22928" spans="1:9" x14ac:dyDescent="0.35">
      <c r="A22928" t="s">
        <v>1257</v>
      </c>
      <c r="B22928" t="s">
        <v>348</v>
      </c>
      <c r="C22928" t="s">
        <v>348</v>
      </c>
      <c r="D22928" t="s">
        <v>1281</v>
      </c>
      <c r="E22928" t="s">
        <v>29</v>
      </c>
      <c r="F22928">
        <v>7651</v>
      </c>
      <c r="G22928">
        <v>10274</v>
      </c>
      <c r="H22928">
        <f t="shared" si="1"/>
        <v>1.3428310024833354</v>
      </c>
      <c r="I22928" t="s">
        <v>1197</v>
      </c>
    </row>
    <row r="22929" spans="1:9" x14ac:dyDescent="0.35">
      <c r="A22929" t="s">
        <v>1257</v>
      </c>
      <c r="B22929" t="s">
        <v>348</v>
      </c>
      <c r="C22929" t="s">
        <v>348</v>
      </c>
      <c r="D22929" t="s">
        <v>1281</v>
      </c>
      <c r="E22929" t="s">
        <v>30</v>
      </c>
      <c r="F22929">
        <v>8042</v>
      </c>
      <c r="G22929">
        <v>10771</v>
      </c>
      <c r="H22929">
        <f t="shared" si="1"/>
        <v>1.3393434469037553</v>
      </c>
      <c r="I22929" t="s">
        <v>1197</v>
      </c>
    </row>
    <row r="22930" spans="1:9" x14ac:dyDescent="0.35">
      <c r="A22930" t="s">
        <v>1257</v>
      </c>
      <c r="B22930" t="s">
        <v>348</v>
      </c>
      <c r="C22930" t="s">
        <v>348</v>
      </c>
      <c r="D22930" t="s">
        <v>1281</v>
      </c>
      <c r="E22930" t="s">
        <v>31</v>
      </c>
      <c r="F22930">
        <v>11588</v>
      </c>
      <c r="G22930">
        <v>13009</v>
      </c>
      <c r="H22930">
        <f t="shared" si="1"/>
        <v>1.1226268553676217</v>
      </c>
      <c r="I22930" t="s">
        <v>1197</v>
      </c>
    </row>
    <row r="22931" spans="1:9" x14ac:dyDescent="0.35">
      <c r="A22931" t="s">
        <v>1257</v>
      </c>
      <c r="B22931" t="s">
        <v>348</v>
      </c>
      <c r="C22931" t="s">
        <v>348</v>
      </c>
      <c r="D22931" t="s">
        <v>1282</v>
      </c>
      <c r="E22931" t="s">
        <v>30</v>
      </c>
      <c r="F22931">
        <v>21888</v>
      </c>
      <c r="G22931">
        <v>5980</v>
      </c>
      <c r="H22931">
        <f t="shared" si="1"/>
        <v>0.27320906432748537</v>
      </c>
      <c r="I22931" t="s">
        <v>1197</v>
      </c>
    </row>
    <row r="22932" spans="1:9" x14ac:dyDescent="0.35">
      <c r="A22932" t="s">
        <v>1257</v>
      </c>
      <c r="B22932" t="s">
        <v>348</v>
      </c>
      <c r="C22932" t="s">
        <v>348</v>
      </c>
      <c r="D22932" t="s">
        <v>1282</v>
      </c>
      <c r="E22932" t="s">
        <v>31</v>
      </c>
      <c r="F22932">
        <v>24051</v>
      </c>
      <c r="G22932">
        <v>7746</v>
      </c>
      <c r="H22932">
        <f t="shared" si="1"/>
        <v>0.32206561057752275</v>
      </c>
      <c r="I22932" t="s">
        <v>1197</v>
      </c>
    </row>
    <row r="22933" spans="1:9" x14ac:dyDescent="0.35">
      <c r="A22933" t="s">
        <v>1257</v>
      </c>
      <c r="B22933" t="s">
        <v>348</v>
      </c>
      <c r="C22933" t="s">
        <v>348</v>
      </c>
      <c r="D22933" t="s">
        <v>1260</v>
      </c>
      <c r="E22933" t="s">
        <v>29</v>
      </c>
      <c r="F22933">
        <v>143697</v>
      </c>
      <c r="G22933">
        <v>158769</v>
      </c>
      <c r="H22933">
        <f t="shared" si="1"/>
        <v>1.104887367168417</v>
      </c>
      <c r="I22933" t="s">
        <v>1197</v>
      </c>
    </row>
    <row r="22934" spans="1:9" x14ac:dyDescent="0.35">
      <c r="A22934" t="s">
        <v>1257</v>
      </c>
      <c r="B22934" t="s">
        <v>348</v>
      </c>
      <c r="C22934" t="s">
        <v>348</v>
      </c>
      <c r="D22934" t="s">
        <v>1260</v>
      </c>
      <c r="E22934" t="s">
        <v>30</v>
      </c>
      <c r="F22934">
        <v>142748</v>
      </c>
      <c r="G22934">
        <v>81899</v>
      </c>
      <c r="H22934">
        <f t="shared" ref="H22934:H22997" si="2">G22934/F22934</f>
        <v>0.57373133073668281</v>
      </c>
      <c r="I22934" t="s">
        <v>1197</v>
      </c>
    </row>
    <row r="22935" spans="1:9" x14ac:dyDescent="0.35">
      <c r="A22935" t="s">
        <v>1257</v>
      </c>
      <c r="B22935" t="s">
        <v>348</v>
      </c>
      <c r="C22935" t="s">
        <v>348</v>
      </c>
      <c r="D22935" t="s">
        <v>1260</v>
      </c>
      <c r="E22935" t="s">
        <v>31</v>
      </c>
      <c r="F22935">
        <v>165765</v>
      </c>
      <c r="G22935">
        <v>86645</v>
      </c>
      <c r="H22935">
        <f t="shared" si="2"/>
        <v>0.52269779507133596</v>
      </c>
      <c r="I22935" t="s">
        <v>1197</v>
      </c>
    </row>
    <row r="22936" spans="1:9" x14ac:dyDescent="0.35">
      <c r="A22936" t="s">
        <v>1257</v>
      </c>
      <c r="B22936" t="s">
        <v>348</v>
      </c>
      <c r="C22936" t="s">
        <v>348</v>
      </c>
      <c r="D22936" t="s">
        <v>1261</v>
      </c>
      <c r="E22936" t="s">
        <v>29</v>
      </c>
      <c r="F22936">
        <v>463473</v>
      </c>
      <c r="G22936">
        <v>518497</v>
      </c>
      <c r="H22936">
        <f t="shared" si="2"/>
        <v>1.1187210473965041</v>
      </c>
      <c r="I22936" t="s">
        <v>1197</v>
      </c>
    </row>
    <row r="22937" spans="1:9" x14ac:dyDescent="0.35">
      <c r="A22937" t="s">
        <v>1257</v>
      </c>
      <c r="B22937" t="s">
        <v>348</v>
      </c>
      <c r="C22937" t="s">
        <v>348</v>
      </c>
      <c r="D22937" t="s">
        <v>1261</v>
      </c>
      <c r="E22937" t="s">
        <v>30</v>
      </c>
      <c r="F22937">
        <v>475112</v>
      </c>
      <c r="G22937">
        <v>348012</v>
      </c>
      <c r="H22937">
        <f t="shared" si="2"/>
        <v>0.73248413005775481</v>
      </c>
      <c r="I22937" t="s">
        <v>1197</v>
      </c>
    </row>
    <row r="22938" spans="1:9" x14ac:dyDescent="0.35">
      <c r="A22938" t="s">
        <v>1257</v>
      </c>
      <c r="B22938" t="s">
        <v>348</v>
      </c>
      <c r="C22938" t="s">
        <v>348</v>
      </c>
      <c r="D22938" t="s">
        <v>1261</v>
      </c>
      <c r="E22938" t="s">
        <v>31</v>
      </c>
      <c r="F22938">
        <v>485194</v>
      </c>
      <c r="G22938">
        <v>272203</v>
      </c>
      <c r="H22938">
        <f t="shared" si="2"/>
        <v>0.56101889141250716</v>
      </c>
      <c r="I22938" t="s">
        <v>1197</v>
      </c>
    </row>
    <row r="22939" spans="1:9" x14ac:dyDescent="0.35">
      <c r="A22939" t="s">
        <v>1257</v>
      </c>
      <c r="B22939" t="s">
        <v>348</v>
      </c>
      <c r="C22939" t="s">
        <v>348</v>
      </c>
      <c r="D22939" t="s">
        <v>1262</v>
      </c>
      <c r="E22939" t="s">
        <v>29</v>
      </c>
      <c r="F22939">
        <v>59847</v>
      </c>
      <c r="G22939">
        <v>65655</v>
      </c>
      <c r="H22939">
        <f t="shared" si="2"/>
        <v>1.0970474710511806</v>
      </c>
      <c r="I22939" t="s">
        <v>1197</v>
      </c>
    </row>
    <row r="22940" spans="1:9" x14ac:dyDescent="0.35">
      <c r="A22940" t="s">
        <v>1257</v>
      </c>
      <c r="B22940" t="s">
        <v>348</v>
      </c>
      <c r="C22940" t="s">
        <v>348</v>
      </c>
      <c r="D22940" t="s">
        <v>1262</v>
      </c>
      <c r="E22940" t="s">
        <v>30</v>
      </c>
      <c r="F22940">
        <v>57563</v>
      </c>
      <c r="G22940">
        <v>44750</v>
      </c>
      <c r="H22940">
        <f t="shared" si="2"/>
        <v>0.77740909959522608</v>
      </c>
      <c r="I22940" t="s">
        <v>1197</v>
      </c>
    </row>
    <row r="22941" spans="1:9" x14ac:dyDescent="0.35">
      <c r="A22941" t="s">
        <v>1257</v>
      </c>
      <c r="B22941" t="s">
        <v>348</v>
      </c>
      <c r="C22941" t="s">
        <v>348</v>
      </c>
      <c r="D22941" t="s">
        <v>1262</v>
      </c>
      <c r="E22941" t="s">
        <v>31</v>
      </c>
      <c r="F22941">
        <v>56611</v>
      </c>
      <c r="G22941">
        <v>46029</v>
      </c>
      <c r="H22941">
        <f t="shared" si="2"/>
        <v>0.81307519739979861</v>
      </c>
      <c r="I22941" t="s">
        <v>1197</v>
      </c>
    </row>
    <row r="22942" spans="1:9" x14ac:dyDescent="0.35">
      <c r="A22942" t="s">
        <v>1257</v>
      </c>
      <c r="B22942" t="s">
        <v>348</v>
      </c>
      <c r="C22942" t="s">
        <v>348</v>
      </c>
      <c r="D22942" t="s">
        <v>1263</v>
      </c>
      <c r="E22942" t="s">
        <v>29</v>
      </c>
      <c r="F22942">
        <v>227557</v>
      </c>
      <c r="G22942">
        <v>287007</v>
      </c>
      <c r="H22942">
        <f t="shared" si="2"/>
        <v>1.2612532244668369</v>
      </c>
      <c r="I22942" t="s">
        <v>1197</v>
      </c>
    </row>
    <row r="22943" spans="1:9" x14ac:dyDescent="0.35">
      <c r="A22943" t="s">
        <v>1257</v>
      </c>
      <c r="B22943" t="s">
        <v>348</v>
      </c>
      <c r="C22943" t="s">
        <v>348</v>
      </c>
      <c r="D22943" t="s">
        <v>1263</v>
      </c>
      <c r="E22943" t="s">
        <v>30</v>
      </c>
      <c r="F22943">
        <v>227169</v>
      </c>
      <c r="G22943">
        <v>261588</v>
      </c>
      <c r="H22943">
        <f t="shared" si="2"/>
        <v>1.1515127504192915</v>
      </c>
      <c r="I22943" t="s">
        <v>1197</v>
      </c>
    </row>
    <row r="22944" spans="1:9" x14ac:dyDescent="0.35">
      <c r="A22944" t="s">
        <v>1257</v>
      </c>
      <c r="B22944" t="s">
        <v>348</v>
      </c>
      <c r="C22944" t="s">
        <v>348</v>
      </c>
      <c r="D22944" t="s">
        <v>1263</v>
      </c>
      <c r="E22944" t="s">
        <v>31</v>
      </c>
      <c r="F22944">
        <v>233573</v>
      </c>
      <c r="G22944">
        <v>307701</v>
      </c>
      <c r="H22944">
        <f t="shared" si="2"/>
        <v>1.3173654489174691</v>
      </c>
      <c r="I22944" t="s">
        <v>1197</v>
      </c>
    </row>
    <row r="22945" spans="1:9" x14ac:dyDescent="0.35">
      <c r="A22945" t="s">
        <v>1257</v>
      </c>
      <c r="B22945" t="s">
        <v>348</v>
      </c>
      <c r="C22945" t="s">
        <v>348</v>
      </c>
      <c r="D22945" t="s">
        <v>1264</v>
      </c>
      <c r="E22945" t="s">
        <v>29</v>
      </c>
      <c r="F22945">
        <v>634738</v>
      </c>
      <c r="G22945">
        <v>699070</v>
      </c>
      <c r="H22945">
        <f t="shared" si="2"/>
        <v>1.1013520539183097</v>
      </c>
      <c r="I22945" t="s">
        <v>1197</v>
      </c>
    </row>
    <row r="22946" spans="1:9" x14ac:dyDescent="0.35">
      <c r="A22946" t="s">
        <v>1257</v>
      </c>
      <c r="B22946" t="s">
        <v>348</v>
      </c>
      <c r="C22946" t="s">
        <v>348</v>
      </c>
      <c r="D22946" t="s">
        <v>1264</v>
      </c>
      <c r="E22946" t="s">
        <v>30</v>
      </c>
      <c r="F22946">
        <v>631959</v>
      </c>
      <c r="G22946">
        <v>637195</v>
      </c>
      <c r="H22946">
        <f t="shared" si="2"/>
        <v>1.0082853476253997</v>
      </c>
      <c r="I22946" t="s">
        <v>1197</v>
      </c>
    </row>
    <row r="22947" spans="1:9" x14ac:dyDescent="0.35">
      <c r="A22947" t="s">
        <v>1257</v>
      </c>
      <c r="B22947" t="s">
        <v>348</v>
      </c>
      <c r="C22947" t="s">
        <v>348</v>
      </c>
      <c r="D22947" t="s">
        <v>1264</v>
      </c>
      <c r="E22947" t="s">
        <v>31</v>
      </c>
      <c r="F22947">
        <v>623546</v>
      </c>
      <c r="G22947">
        <v>416649</v>
      </c>
      <c r="H22947">
        <f t="shared" si="2"/>
        <v>0.66819288392516352</v>
      </c>
      <c r="I22947" t="s">
        <v>1197</v>
      </c>
    </row>
    <row r="22948" spans="1:9" x14ac:dyDescent="0.35">
      <c r="A22948" t="s">
        <v>1257</v>
      </c>
      <c r="B22948" t="s">
        <v>348</v>
      </c>
      <c r="C22948" t="s">
        <v>348</v>
      </c>
      <c r="D22948" t="s">
        <v>1265</v>
      </c>
      <c r="E22948" t="s">
        <v>29</v>
      </c>
      <c r="F22948">
        <v>9205</v>
      </c>
      <c r="G22948">
        <v>9795</v>
      </c>
      <c r="H22948">
        <f t="shared" si="2"/>
        <v>1.0640956002172732</v>
      </c>
      <c r="I22948" t="s">
        <v>1197</v>
      </c>
    </row>
    <row r="22949" spans="1:9" x14ac:dyDescent="0.35">
      <c r="A22949" t="s">
        <v>1257</v>
      </c>
      <c r="B22949" t="s">
        <v>348</v>
      </c>
      <c r="C22949" t="s">
        <v>348</v>
      </c>
      <c r="D22949" t="s">
        <v>1265</v>
      </c>
      <c r="E22949" t="s">
        <v>30</v>
      </c>
      <c r="F22949">
        <v>10658</v>
      </c>
      <c r="G22949">
        <v>8647</v>
      </c>
      <c r="H22949">
        <f t="shared" si="2"/>
        <v>0.81131544379808596</v>
      </c>
      <c r="I22949" t="s">
        <v>1197</v>
      </c>
    </row>
    <row r="22950" spans="1:9" x14ac:dyDescent="0.35">
      <c r="A22950" t="s">
        <v>1257</v>
      </c>
      <c r="B22950" t="s">
        <v>348</v>
      </c>
      <c r="C22950" t="s">
        <v>348</v>
      </c>
      <c r="D22950" t="s">
        <v>1265</v>
      </c>
      <c r="E22950" t="s">
        <v>31</v>
      </c>
      <c r="F22950">
        <v>6783</v>
      </c>
      <c r="G22950">
        <v>13761</v>
      </c>
      <c r="H22950">
        <f t="shared" si="2"/>
        <v>2.0287483414418399</v>
      </c>
      <c r="I22950" t="s">
        <v>1197</v>
      </c>
    </row>
    <row r="22951" spans="1:9" x14ac:dyDescent="0.35">
      <c r="A22951" t="s">
        <v>1257</v>
      </c>
      <c r="B22951" t="s">
        <v>348</v>
      </c>
      <c r="C22951" t="s">
        <v>348</v>
      </c>
      <c r="D22951" t="s">
        <v>1266</v>
      </c>
      <c r="E22951" t="s">
        <v>29</v>
      </c>
      <c r="F22951">
        <v>80304</v>
      </c>
      <c r="G22951">
        <v>45362</v>
      </c>
      <c r="H22951">
        <f t="shared" si="2"/>
        <v>0.56487846184498902</v>
      </c>
      <c r="I22951" t="s">
        <v>1197</v>
      </c>
    </row>
    <row r="22952" spans="1:9" x14ac:dyDescent="0.35">
      <c r="A22952" t="s">
        <v>1257</v>
      </c>
      <c r="B22952" t="s">
        <v>348</v>
      </c>
      <c r="C22952" t="s">
        <v>348</v>
      </c>
      <c r="D22952" t="s">
        <v>1266</v>
      </c>
      <c r="E22952" t="s">
        <v>30</v>
      </c>
      <c r="F22952">
        <v>85910</v>
      </c>
      <c r="G22952">
        <v>38527</v>
      </c>
      <c r="H22952">
        <f t="shared" si="2"/>
        <v>0.44845768827843091</v>
      </c>
      <c r="I22952" t="s">
        <v>1197</v>
      </c>
    </row>
    <row r="22953" spans="1:9" x14ac:dyDescent="0.35">
      <c r="A22953" t="s">
        <v>1257</v>
      </c>
      <c r="B22953" t="s">
        <v>348</v>
      </c>
      <c r="C22953" t="s">
        <v>348</v>
      </c>
      <c r="D22953" t="s">
        <v>1266</v>
      </c>
      <c r="E22953" t="s">
        <v>31</v>
      </c>
      <c r="F22953">
        <v>86250</v>
      </c>
      <c r="G22953">
        <v>32084</v>
      </c>
      <c r="H22953">
        <f t="shared" si="2"/>
        <v>0.37198840579710146</v>
      </c>
      <c r="I22953" t="s">
        <v>1197</v>
      </c>
    </row>
    <row r="22954" spans="1:9" x14ac:dyDescent="0.35">
      <c r="A22954" t="s">
        <v>1257</v>
      </c>
      <c r="B22954" t="s">
        <v>349</v>
      </c>
      <c r="C22954" t="s">
        <v>349</v>
      </c>
      <c r="D22954" t="s">
        <v>1258</v>
      </c>
      <c r="E22954" t="s">
        <v>29</v>
      </c>
      <c r="F22954">
        <v>439476</v>
      </c>
      <c r="G22954">
        <v>380315</v>
      </c>
      <c r="H22954">
        <f t="shared" si="2"/>
        <v>0.8653828650483758</v>
      </c>
      <c r="I22954" t="s">
        <v>1198</v>
      </c>
    </row>
    <row r="22955" spans="1:9" x14ac:dyDescent="0.35">
      <c r="A22955" t="s">
        <v>1257</v>
      </c>
      <c r="B22955" t="s">
        <v>349</v>
      </c>
      <c r="C22955" t="s">
        <v>349</v>
      </c>
      <c r="D22955" t="s">
        <v>1258</v>
      </c>
      <c r="E22955" t="s">
        <v>30</v>
      </c>
      <c r="F22955">
        <v>428595</v>
      </c>
      <c r="G22955">
        <v>331511</v>
      </c>
      <c r="H22955">
        <f t="shared" si="2"/>
        <v>0.77348312509478645</v>
      </c>
      <c r="I22955" t="s">
        <v>1198</v>
      </c>
    </row>
    <row r="22956" spans="1:9" x14ac:dyDescent="0.35">
      <c r="A22956" t="s">
        <v>1257</v>
      </c>
      <c r="B22956" t="s">
        <v>349</v>
      </c>
      <c r="C22956" t="s">
        <v>349</v>
      </c>
      <c r="D22956" t="s">
        <v>1258</v>
      </c>
      <c r="E22956" t="s">
        <v>31</v>
      </c>
      <c r="F22956">
        <v>404261</v>
      </c>
      <c r="G22956">
        <v>287224</v>
      </c>
      <c r="H22956">
        <f t="shared" si="2"/>
        <v>0.71049148940906992</v>
      </c>
      <c r="I22956" t="s">
        <v>1198</v>
      </c>
    </row>
    <row r="22957" spans="1:9" x14ac:dyDescent="0.35">
      <c r="A22957" t="s">
        <v>1257</v>
      </c>
      <c r="B22957" t="s">
        <v>349</v>
      </c>
      <c r="C22957" t="s">
        <v>349</v>
      </c>
      <c r="D22957" t="s">
        <v>1267</v>
      </c>
      <c r="E22957" t="s">
        <v>29</v>
      </c>
      <c r="F22957">
        <v>148532</v>
      </c>
      <c r="G22957">
        <v>102743</v>
      </c>
      <c r="H22957">
        <f t="shared" si="2"/>
        <v>0.69172299571809437</v>
      </c>
      <c r="I22957" t="s">
        <v>1198</v>
      </c>
    </row>
    <row r="22958" spans="1:9" x14ac:dyDescent="0.35">
      <c r="A22958" t="s">
        <v>1257</v>
      </c>
      <c r="B22958" t="s">
        <v>349</v>
      </c>
      <c r="C22958" t="s">
        <v>349</v>
      </c>
      <c r="D22958" t="s">
        <v>1267</v>
      </c>
      <c r="E22958" t="s">
        <v>30</v>
      </c>
      <c r="F22958">
        <v>140728</v>
      </c>
      <c r="G22958">
        <v>98809</v>
      </c>
      <c r="H22958">
        <f t="shared" si="2"/>
        <v>0.70212750838496962</v>
      </c>
      <c r="I22958" t="s">
        <v>1198</v>
      </c>
    </row>
    <row r="22959" spans="1:9" x14ac:dyDescent="0.35">
      <c r="A22959" t="s">
        <v>1257</v>
      </c>
      <c r="B22959" t="s">
        <v>349</v>
      </c>
      <c r="C22959" t="s">
        <v>349</v>
      </c>
      <c r="D22959" t="s">
        <v>1267</v>
      </c>
      <c r="E22959" t="s">
        <v>31</v>
      </c>
      <c r="F22959">
        <v>145141</v>
      </c>
      <c r="G22959">
        <v>108309</v>
      </c>
      <c r="H22959">
        <f t="shared" si="2"/>
        <v>0.74623297345340045</v>
      </c>
      <c r="I22959" t="s">
        <v>1198</v>
      </c>
    </row>
    <row r="22960" spans="1:9" x14ac:dyDescent="0.35">
      <c r="A22960" t="s">
        <v>1257</v>
      </c>
      <c r="B22960" t="s">
        <v>349</v>
      </c>
      <c r="C22960" t="s">
        <v>349</v>
      </c>
      <c r="D22960" t="s">
        <v>1268</v>
      </c>
      <c r="E22960" t="s">
        <v>29</v>
      </c>
      <c r="F22960">
        <v>76362</v>
      </c>
      <c r="G22960">
        <v>36378</v>
      </c>
      <c r="H22960">
        <f t="shared" si="2"/>
        <v>0.47638877975956628</v>
      </c>
      <c r="I22960" t="s">
        <v>1198</v>
      </c>
    </row>
    <row r="22961" spans="1:9" x14ac:dyDescent="0.35">
      <c r="A22961" t="s">
        <v>1257</v>
      </c>
      <c r="B22961" t="s">
        <v>349</v>
      </c>
      <c r="C22961" t="s">
        <v>349</v>
      </c>
      <c r="D22961" t="s">
        <v>1268</v>
      </c>
      <c r="E22961" t="s">
        <v>30</v>
      </c>
      <c r="F22961">
        <v>66370</v>
      </c>
      <c r="G22961">
        <v>42801</v>
      </c>
      <c r="H22961">
        <f t="shared" si="2"/>
        <v>0.64488473708000604</v>
      </c>
      <c r="I22961" t="s">
        <v>1198</v>
      </c>
    </row>
    <row r="22962" spans="1:9" x14ac:dyDescent="0.35">
      <c r="A22962" t="s">
        <v>1257</v>
      </c>
      <c r="B22962" t="s">
        <v>349</v>
      </c>
      <c r="C22962" t="s">
        <v>349</v>
      </c>
      <c r="D22962" t="s">
        <v>1268</v>
      </c>
      <c r="E22962" t="s">
        <v>31</v>
      </c>
      <c r="F22962">
        <v>67481</v>
      </c>
      <c r="G22962">
        <v>31280</v>
      </c>
      <c r="H22962">
        <f t="shared" si="2"/>
        <v>0.46353788473792623</v>
      </c>
      <c r="I22962" t="s">
        <v>1198</v>
      </c>
    </row>
    <row r="22963" spans="1:9" x14ac:dyDescent="0.35">
      <c r="A22963" t="s">
        <v>1257</v>
      </c>
      <c r="B22963" t="s">
        <v>349</v>
      </c>
      <c r="C22963" t="s">
        <v>349</v>
      </c>
      <c r="D22963" t="s">
        <v>1269</v>
      </c>
      <c r="E22963" t="s">
        <v>29</v>
      </c>
      <c r="F22963">
        <v>68932</v>
      </c>
      <c r="G22963">
        <v>36141</v>
      </c>
      <c r="H22963">
        <f t="shared" si="2"/>
        <v>0.52429930946439973</v>
      </c>
      <c r="I22963" t="s">
        <v>1198</v>
      </c>
    </row>
    <row r="22964" spans="1:9" x14ac:dyDescent="0.35">
      <c r="A22964" t="s">
        <v>1257</v>
      </c>
      <c r="B22964" t="s">
        <v>349</v>
      </c>
      <c r="C22964" t="s">
        <v>349</v>
      </c>
      <c r="D22964" t="s">
        <v>1269</v>
      </c>
      <c r="E22964" t="s">
        <v>30</v>
      </c>
      <c r="F22964">
        <v>71535</v>
      </c>
      <c r="G22964">
        <v>30776</v>
      </c>
      <c r="H22964">
        <f t="shared" si="2"/>
        <v>0.43022296777801078</v>
      </c>
      <c r="I22964" t="s">
        <v>1198</v>
      </c>
    </row>
    <row r="22965" spans="1:9" x14ac:dyDescent="0.35">
      <c r="A22965" t="s">
        <v>1257</v>
      </c>
      <c r="B22965" t="s">
        <v>349</v>
      </c>
      <c r="C22965" t="s">
        <v>349</v>
      </c>
      <c r="D22965" t="s">
        <v>1269</v>
      </c>
      <c r="E22965" t="s">
        <v>31</v>
      </c>
      <c r="F22965">
        <v>62488</v>
      </c>
      <c r="G22965">
        <v>30245</v>
      </c>
      <c r="H22965">
        <f t="shared" si="2"/>
        <v>0.48401293048265265</v>
      </c>
      <c r="I22965" t="s">
        <v>1198</v>
      </c>
    </row>
    <row r="22966" spans="1:9" x14ac:dyDescent="0.35">
      <c r="A22966" t="s">
        <v>1257</v>
      </c>
      <c r="B22966" t="s">
        <v>349</v>
      </c>
      <c r="C22966" t="s">
        <v>349</v>
      </c>
      <c r="D22966" t="s">
        <v>1270</v>
      </c>
      <c r="E22966" t="s">
        <v>29</v>
      </c>
      <c r="F22966">
        <v>32986</v>
      </c>
      <c r="G22966">
        <v>23172</v>
      </c>
      <c r="H22966">
        <f t="shared" si="2"/>
        <v>0.7024798399320924</v>
      </c>
      <c r="I22966" t="s">
        <v>1198</v>
      </c>
    </row>
    <row r="22967" spans="1:9" x14ac:dyDescent="0.35">
      <c r="A22967" t="s">
        <v>1257</v>
      </c>
      <c r="B22967" t="s">
        <v>349</v>
      </c>
      <c r="C22967" t="s">
        <v>349</v>
      </c>
      <c r="D22967" t="s">
        <v>1270</v>
      </c>
      <c r="E22967" t="s">
        <v>30</v>
      </c>
      <c r="F22967">
        <v>38822</v>
      </c>
      <c r="G22967">
        <v>22928</v>
      </c>
      <c r="H22967">
        <f t="shared" si="2"/>
        <v>0.59059296275307815</v>
      </c>
      <c r="I22967" t="s">
        <v>1198</v>
      </c>
    </row>
    <row r="22968" spans="1:9" x14ac:dyDescent="0.35">
      <c r="A22968" t="s">
        <v>1257</v>
      </c>
      <c r="B22968" t="s">
        <v>349</v>
      </c>
      <c r="C22968" t="s">
        <v>349</v>
      </c>
      <c r="D22968" t="s">
        <v>1270</v>
      </c>
      <c r="E22968" t="s">
        <v>31</v>
      </c>
      <c r="F22968">
        <v>36849</v>
      </c>
      <c r="G22968">
        <v>22212</v>
      </c>
      <c r="H22968">
        <f t="shared" si="2"/>
        <v>0.60278433607424897</v>
      </c>
      <c r="I22968" t="s">
        <v>1198</v>
      </c>
    </row>
    <row r="22969" spans="1:9" x14ac:dyDescent="0.35">
      <c r="A22969" t="s">
        <v>1257</v>
      </c>
      <c r="B22969" t="s">
        <v>349</v>
      </c>
      <c r="C22969" t="s">
        <v>349</v>
      </c>
      <c r="D22969" t="s">
        <v>1271</v>
      </c>
      <c r="E22969" t="s">
        <v>29</v>
      </c>
      <c r="F22969">
        <v>71011</v>
      </c>
      <c r="G22969">
        <v>40349</v>
      </c>
      <c r="H22969">
        <f t="shared" si="2"/>
        <v>0.56820774246243544</v>
      </c>
      <c r="I22969" t="s">
        <v>1198</v>
      </c>
    </row>
    <row r="22970" spans="1:9" x14ac:dyDescent="0.35">
      <c r="A22970" t="s">
        <v>1257</v>
      </c>
      <c r="B22970" t="s">
        <v>349</v>
      </c>
      <c r="C22970" t="s">
        <v>349</v>
      </c>
      <c r="D22970" t="s">
        <v>1271</v>
      </c>
      <c r="E22970" t="s">
        <v>30</v>
      </c>
      <c r="F22970">
        <v>71112</v>
      </c>
      <c r="G22970">
        <v>62162</v>
      </c>
      <c r="H22970">
        <f t="shared" si="2"/>
        <v>0.87414219822252226</v>
      </c>
      <c r="I22970" t="s">
        <v>1198</v>
      </c>
    </row>
    <row r="22971" spans="1:9" x14ac:dyDescent="0.35">
      <c r="A22971" t="s">
        <v>1257</v>
      </c>
      <c r="B22971" t="s">
        <v>349</v>
      </c>
      <c r="C22971" t="s">
        <v>349</v>
      </c>
      <c r="D22971" t="s">
        <v>1271</v>
      </c>
      <c r="E22971" t="s">
        <v>31</v>
      </c>
      <c r="F22971">
        <v>67734</v>
      </c>
      <c r="G22971">
        <v>43417</v>
      </c>
      <c r="H22971">
        <f t="shared" si="2"/>
        <v>0.64099270676469722</v>
      </c>
      <c r="I22971" t="s">
        <v>1198</v>
      </c>
    </row>
    <row r="22972" spans="1:9" x14ac:dyDescent="0.35">
      <c r="A22972" t="s">
        <v>1257</v>
      </c>
      <c r="B22972" t="s">
        <v>349</v>
      </c>
      <c r="C22972" t="s">
        <v>349</v>
      </c>
      <c r="D22972" t="s">
        <v>1272</v>
      </c>
      <c r="E22972" t="s">
        <v>29</v>
      </c>
      <c r="F22972">
        <v>94270</v>
      </c>
      <c r="G22972">
        <v>46999</v>
      </c>
      <c r="H22972">
        <f t="shared" si="2"/>
        <v>0.49855733531346136</v>
      </c>
      <c r="I22972" t="s">
        <v>1198</v>
      </c>
    </row>
    <row r="22973" spans="1:9" x14ac:dyDescent="0.35">
      <c r="A22973" t="s">
        <v>1257</v>
      </c>
      <c r="B22973" t="s">
        <v>349</v>
      </c>
      <c r="C22973" t="s">
        <v>349</v>
      </c>
      <c r="D22973" t="s">
        <v>1272</v>
      </c>
      <c r="E22973" t="s">
        <v>30</v>
      </c>
      <c r="F22973">
        <v>96860</v>
      </c>
      <c r="G22973">
        <v>65518</v>
      </c>
      <c r="H22973">
        <f t="shared" si="2"/>
        <v>0.67641957464381586</v>
      </c>
      <c r="I22973" t="s">
        <v>1198</v>
      </c>
    </row>
    <row r="22974" spans="1:9" x14ac:dyDescent="0.35">
      <c r="A22974" t="s">
        <v>1257</v>
      </c>
      <c r="B22974" t="s">
        <v>349</v>
      </c>
      <c r="C22974" t="s">
        <v>349</v>
      </c>
      <c r="D22974" t="s">
        <v>1272</v>
      </c>
      <c r="E22974" t="s">
        <v>31</v>
      </c>
      <c r="F22974">
        <v>103046</v>
      </c>
      <c r="G22974">
        <v>59059</v>
      </c>
      <c r="H22974">
        <f t="shared" si="2"/>
        <v>0.57313238747743722</v>
      </c>
      <c r="I22974" t="s">
        <v>1198</v>
      </c>
    </row>
    <row r="22975" spans="1:9" x14ac:dyDescent="0.35">
      <c r="A22975" t="s">
        <v>1257</v>
      </c>
      <c r="B22975" t="s">
        <v>349</v>
      </c>
      <c r="C22975" t="s">
        <v>349</v>
      </c>
      <c r="D22975" t="s">
        <v>1273</v>
      </c>
      <c r="E22975" t="s">
        <v>29</v>
      </c>
      <c r="F22975">
        <v>42502</v>
      </c>
      <c r="G22975">
        <v>23718</v>
      </c>
      <c r="H22975">
        <f t="shared" si="2"/>
        <v>0.55804432732577292</v>
      </c>
      <c r="I22975" t="s">
        <v>1198</v>
      </c>
    </row>
    <row r="22976" spans="1:9" x14ac:dyDescent="0.35">
      <c r="A22976" t="s">
        <v>1257</v>
      </c>
      <c r="B22976" t="s">
        <v>349</v>
      </c>
      <c r="C22976" t="s">
        <v>349</v>
      </c>
      <c r="D22976" t="s">
        <v>1273</v>
      </c>
      <c r="E22976" t="s">
        <v>30</v>
      </c>
      <c r="F22976">
        <v>41795</v>
      </c>
      <c r="G22976">
        <v>26108</v>
      </c>
      <c r="H22976">
        <f t="shared" si="2"/>
        <v>0.6246680224907285</v>
      </c>
      <c r="I22976" t="s">
        <v>1198</v>
      </c>
    </row>
    <row r="22977" spans="1:9" x14ac:dyDescent="0.35">
      <c r="A22977" t="s">
        <v>1257</v>
      </c>
      <c r="B22977" t="s">
        <v>349</v>
      </c>
      <c r="C22977" t="s">
        <v>349</v>
      </c>
      <c r="D22977" t="s">
        <v>1273</v>
      </c>
      <c r="E22977" t="s">
        <v>31</v>
      </c>
      <c r="F22977">
        <v>50131</v>
      </c>
      <c r="G22977">
        <v>27059</v>
      </c>
      <c r="H22977">
        <f t="shared" si="2"/>
        <v>0.53976581356845066</v>
      </c>
      <c r="I22977" t="s">
        <v>1198</v>
      </c>
    </row>
    <row r="22978" spans="1:9" x14ac:dyDescent="0.35">
      <c r="A22978" t="s">
        <v>1257</v>
      </c>
      <c r="B22978" t="s">
        <v>349</v>
      </c>
      <c r="C22978" t="s">
        <v>349</v>
      </c>
      <c r="D22978" t="s">
        <v>1274</v>
      </c>
      <c r="E22978" t="s">
        <v>29</v>
      </c>
      <c r="F22978">
        <v>81357</v>
      </c>
      <c r="G22978">
        <v>56988</v>
      </c>
      <c r="H22978">
        <f t="shared" si="2"/>
        <v>0.70046830635347912</v>
      </c>
      <c r="I22978" t="s">
        <v>1198</v>
      </c>
    </row>
    <row r="22979" spans="1:9" x14ac:dyDescent="0.35">
      <c r="A22979" t="s">
        <v>1257</v>
      </c>
      <c r="B22979" t="s">
        <v>349</v>
      </c>
      <c r="C22979" t="s">
        <v>349</v>
      </c>
      <c r="D22979" t="s">
        <v>1274</v>
      </c>
      <c r="E22979" t="s">
        <v>30</v>
      </c>
      <c r="F22979">
        <v>85424</v>
      </c>
      <c r="G22979">
        <v>60298</v>
      </c>
      <c r="H22979">
        <f t="shared" si="2"/>
        <v>0.70586720359617905</v>
      </c>
      <c r="I22979" t="s">
        <v>1198</v>
      </c>
    </row>
    <row r="22980" spans="1:9" x14ac:dyDescent="0.35">
      <c r="A22980" t="s">
        <v>1257</v>
      </c>
      <c r="B22980" t="s">
        <v>349</v>
      </c>
      <c r="C22980" t="s">
        <v>349</v>
      </c>
      <c r="D22980" t="s">
        <v>1274</v>
      </c>
      <c r="E22980" t="s">
        <v>31</v>
      </c>
      <c r="F22980">
        <v>83677</v>
      </c>
      <c r="G22980">
        <v>53854</v>
      </c>
      <c r="H22980">
        <f t="shared" si="2"/>
        <v>0.64359381909007252</v>
      </c>
      <c r="I22980" t="s">
        <v>1198</v>
      </c>
    </row>
    <row r="22981" spans="1:9" x14ac:dyDescent="0.35">
      <c r="A22981" t="s">
        <v>1257</v>
      </c>
      <c r="B22981" t="s">
        <v>349</v>
      </c>
      <c r="C22981" t="s">
        <v>349</v>
      </c>
      <c r="D22981" t="s">
        <v>1275</v>
      </c>
      <c r="E22981" t="s">
        <v>29</v>
      </c>
      <c r="F22981">
        <v>92869</v>
      </c>
      <c r="G22981">
        <v>68184</v>
      </c>
      <c r="H22981">
        <f t="shared" si="2"/>
        <v>0.73419547965413645</v>
      </c>
      <c r="I22981" t="s">
        <v>1198</v>
      </c>
    </row>
    <row r="22982" spans="1:9" x14ac:dyDescent="0.35">
      <c r="A22982" t="s">
        <v>1257</v>
      </c>
      <c r="B22982" t="s">
        <v>349</v>
      </c>
      <c r="C22982" t="s">
        <v>349</v>
      </c>
      <c r="D22982" t="s">
        <v>1275</v>
      </c>
      <c r="E22982" t="s">
        <v>30</v>
      </c>
      <c r="F22982">
        <v>96211</v>
      </c>
      <c r="G22982">
        <v>72710</v>
      </c>
      <c r="H22982">
        <f t="shared" si="2"/>
        <v>0.75573479124008691</v>
      </c>
      <c r="I22982" t="s">
        <v>1198</v>
      </c>
    </row>
    <row r="22983" spans="1:9" x14ac:dyDescent="0.35">
      <c r="A22983" t="s">
        <v>1257</v>
      </c>
      <c r="B22983" t="s">
        <v>349</v>
      </c>
      <c r="C22983" t="s">
        <v>349</v>
      </c>
      <c r="D22983" t="s">
        <v>1275</v>
      </c>
      <c r="E22983" t="s">
        <v>31</v>
      </c>
      <c r="F22983">
        <v>94005</v>
      </c>
      <c r="G22983">
        <v>96113</v>
      </c>
      <c r="H22983">
        <f t="shared" si="2"/>
        <v>1.0224243391308974</v>
      </c>
      <c r="I22983" t="s">
        <v>1198</v>
      </c>
    </row>
    <row r="22984" spans="1:9" x14ac:dyDescent="0.35">
      <c r="A22984" t="s">
        <v>1257</v>
      </c>
      <c r="B22984" t="s">
        <v>349</v>
      </c>
      <c r="C22984" t="s">
        <v>349</v>
      </c>
      <c r="D22984" t="s">
        <v>1276</v>
      </c>
      <c r="E22984" t="s">
        <v>29</v>
      </c>
      <c r="F22984">
        <v>19811</v>
      </c>
      <c r="G22984">
        <v>18683</v>
      </c>
      <c r="H22984">
        <f t="shared" si="2"/>
        <v>0.94306193528847615</v>
      </c>
      <c r="I22984" t="s">
        <v>1198</v>
      </c>
    </row>
    <row r="22985" spans="1:9" x14ac:dyDescent="0.35">
      <c r="A22985" t="s">
        <v>1257</v>
      </c>
      <c r="B22985" t="s">
        <v>349</v>
      </c>
      <c r="C22985" t="s">
        <v>349</v>
      </c>
      <c r="D22985" t="s">
        <v>1276</v>
      </c>
      <c r="E22985" t="s">
        <v>30</v>
      </c>
      <c r="F22985">
        <v>15530</v>
      </c>
      <c r="G22985">
        <v>26188</v>
      </c>
      <c r="H22985">
        <f t="shared" si="2"/>
        <v>1.6862846104314231</v>
      </c>
      <c r="I22985" t="s">
        <v>1198</v>
      </c>
    </row>
    <row r="22986" spans="1:9" x14ac:dyDescent="0.35">
      <c r="A22986" t="s">
        <v>1257</v>
      </c>
      <c r="B22986" t="s">
        <v>349</v>
      </c>
      <c r="C22986" t="s">
        <v>349</v>
      </c>
      <c r="D22986" t="s">
        <v>1276</v>
      </c>
      <c r="E22986" t="s">
        <v>31</v>
      </c>
      <c r="F22986">
        <v>20432</v>
      </c>
      <c r="G22986">
        <v>14610</v>
      </c>
      <c r="H22986">
        <f t="shared" si="2"/>
        <v>0.71505481597494125</v>
      </c>
      <c r="I22986" t="s">
        <v>1198</v>
      </c>
    </row>
    <row r="22987" spans="1:9" x14ac:dyDescent="0.35">
      <c r="A22987" t="s">
        <v>1257</v>
      </c>
      <c r="B22987" t="s">
        <v>349</v>
      </c>
      <c r="C22987" t="s">
        <v>349</v>
      </c>
      <c r="D22987" t="s">
        <v>1259</v>
      </c>
      <c r="E22987" t="s">
        <v>29</v>
      </c>
      <c r="F22987">
        <v>119723</v>
      </c>
      <c r="G22987">
        <v>76124</v>
      </c>
      <c r="H22987">
        <f t="shared" si="2"/>
        <v>0.63583438437058881</v>
      </c>
      <c r="I22987" t="s">
        <v>1198</v>
      </c>
    </row>
    <row r="22988" spans="1:9" x14ac:dyDescent="0.35">
      <c r="A22988" t="s">
        <v>1257</v>
      </c>
      <c r="B22988" t="s">
        <v>349</v>
      </c>
      <c r="C22988" t="s">
        <v>349</v>
      </c>
      <c r="D22988" t="s">
        <v>1259</v>
      </c>
      <c r="E22988" t="s">
        <v>30</v>
      </c>
      <c r="F22988">
        <v>116110</v>
      </c>
      <c r="G22988">
        <v>78076</v>
      </c>
      <c r="H22988">
        <f t="shared" si="2"/>
        <v>0.67243131513220222</v>
      </c>
      <c r="I22988" t="s">
        <v>1198</v>
      </c>
    </row>
    <row r="22989" spans="1:9" x14ac:dyDescent="0.35">
      <c r="A22989" t="s">
        <v>1257</v>
      </c>
      <c r="B22989" t="s">
        <v>349</v>
      </c>
      <c r="C22989" t="s">
        <v>349</v>
      </c>
      <c r="D22989" t="s">
        <v>1259</v>
      </c>
      <c r="E22989" t="s">
        <v>31</v>
      </c>
      <c r="F22989">
        <v>116389</v>
      </c>
      <c r="G22989">
        <v>73687</v>
      </c>
      <c r="H22989">
        <f t="shared" si="2"/>
        <v>0.63310965812920461</v>
      </c>
      <c r="I22989" t="s">
        <v>1198</v>
      </c>
    </row>
    <row r="22990" spans="1:9" x14ac:dyDescent="0.35">
      <c r="A22990" t="s">
        <v>1257</v>
      </c>
      <c r="B22990" t="s">
        <v>349</v>
      </c>
      <c r="C22990" t="s">
        <v>349</v>
      </c>
      <c r="D22990" t="s">
        <v>1277</v>
      </c>
      <c r="E22990" t="s">
        <v>29</v>
      </c>
      <c r="F22990">
        <v>46222</v>
      </c>
      <c r="G22990">
        <v>28632</v>
      </c>
      <c r="H22990">
        <f t="shared" si="2"/>
        <v>0.6194452857946432</v>
      </c>
      <c r="I22990" t="s">
        <v>1198</v>
      </c>
    </row>
    <row r="22991" spans="1:9" x14ac:dyDescent="0.35">
      <c r="A22991" t="s">
        <v>1257</v>
      </c>
      <c r="B22991" t="s">
        <v>349</v>
      </c>
      <c r="C22991" t="s">
        <v>349</v>
      </c>
      <c r="D22991" t="s">
        <v>1277</v>
      </c>
      <c r="E22991" t="s">
        <v>30</v>
      </c>
      <c r="F22991">
        <v>41905</v>
      </c>
      <c r="G22991">
        <v>22408</v>
      </c>
      <c r="H22991">
        <f t="shared" si="2"/>
        <v>0.53473332537883311</v>
      </c>
      <c r="I22991" t="s">
        <v>1198</v>
      </c>
    </row>
    <row r="22992" spans="1:9" x14ac:dyDescent="0.35">
      <c r="A22992" t="s">
        <v>1257</v>
      </c>
      <c r="B22992" t="s">
        <v>349</v>
      </c>
      <c r="C22992" t="s">
        <v>349</v>
      </c>
      <c r="D22992" t="s">
        <v>1277</v>
      </c>
      <c r="E22992" t="s">
        <v>31</v>
      </c>
      <c r="F22992">
        <v>43331</v>
      </c>
      <c r="G22992">
        <v>23025</v>
      </c>
      <c r="H22992">
        <f t="shared" si="2"/>
        <v>0.53137476633357184</v>
      </c>
      <c r="I22992" t="s">
        <v>1198</v>
      </c>
    </row>
    <row r="22993" spans="1:9" x14ac:dyDescent="0.35">
      <c r="A22993" t="s">
        <v>1257</v>
      </c>
      <c r="B22993" t="s">
        <v>349</v>
      </c>
      <c r="C22993" t="s">
        <v>349</v>
      </c>
      <c r="D22993" t="s">
        <v>1278</v>
      </c>
      <c r="E22993" t="s">
        <v>29</v>
      </c>
      <c r="F22993">
        <v>92004</v>
      </c>
      <c r="G22993">
        <v>56937</v>
      </c>
      <c r="H22993">
        <f t="shared" si="2"/>
        <v>0.61885352810747363</v>
      </c>
      <c r="I22993" t="s">
        <v>1198</v>
      </c>
    </row>
    <row r="22994" spans="1:9" x14ac:dyDescent="0.35">
      <c r="A22994" t="s">
        <v>1257</v>
      </c>
      <c r="B22994" t="s">
        <v>349</v>
      </c>
      <c r="C22994" t="s">
        <v>349</v>
      </c>
      <c r="D22994" t="s">
        <v>1278</v>
      </c>
      <c r="E22994" t="s">
        <v>30</v>
      </c>
      <c r="F22994">
        <v>92693</v>
      </c>
      <c r="G22994">
        <v>73544</v>
      </c>
      <c r="H22994">
        <f t="shared" si="2"/>
        <v>0.7934148209681422</v>
      </c>
      <c r="I22994" t="s">
        <v>1198</v>
      </c>
    </row>
    <row r="22995" spans="1:9" x14ac:dyDescent="0.35">
      <c r="A22995" t="s">
        <v>1257</v>
      </c>
      <c r="B22995" t="s">
        <v>349</v>
      </c>
      <c r="C22995" t="s">
        <v>349</v>
      </c>
      <c r="D22995" t="s">
        <v>1278</v>
      </c>
      <c r="E22995" t="s">
        <v>31</v>
      </c>
      <c r="F22995">
        <v>88166</v>
      </c>
      <c r="G22995">
        <v>84471</v>
      </c>
      <c r="H22995">
        <f t="shared" si="2"/>
        <v>0.95809042034344305</v>
      </c>
      <c r="I22995" t="s">
        <v>1198</v>
      </c>
    </row>
    <row r="22996" spans="1:9" x14ac:dyDescent="0.35">
      <c r="A22996" t="s">
        <v>1257</v>
      </c>
      <c r="B22996" t="s">
        <v>349</v>
      </c>
      <c r="C22996" t="s">
        <v>349</v>
      </c>
      <c r="D22996" t="s">
        <v>1279</v>
      </c>
      <c r="E22996" t="s">
        <v>29</v>
      </c>
      <c r="F22996">
        <v>25852</v>
      </c>
      <c r="G22996">
        <v>17310</v>
      </c>
      <c r="H22996">
        <f t="shared" si="2"/>
        <v>0.66958069008200527</v>
      </c>
      <c r="I22996" t="s">
        <v>1198</v>
      </c>
    </row>
    <row r="22997" spans="1:9" x14ac:dyDescent="0.35">
      <c r="A22997" t="s">
        <v>1257</v>
      </c>
      <c r="B22997" t="s">
        <v>349</v>
      </c>
      <c r="C22997" t="s">
        <v>349</v>
      </c>
      <c r="D22997" t="s">
        <v>1279</v>
      </c>
      <c r="E22997" t="s">
        <v>30</v>
      </c>
      <c r="F22997">
        <v>22960</v>
      </c>
      <c r="G22997">
        <v>15028</v>
      </c>
      <c r="H22997">
        <f t="shared" si="2"/>
        <v>0.65452961672473864</v>
      </c>
      <c r="I22997" t="s">
        <v>1198</v>
      </c>
    </row>
    <row r="22998" spans="1:9" x14ac:dyDescent="0.35">
      <c r="A22998" t="s">
        <v>1257</v>
      </c>
      <c r="B22998" t="s">
        <v>349</v>
      </c>
      <c r="C22998" t="s">
        <v>349</v>
      </c>
      <c r="D22998" t="s">
        <v>1279</v>
      </c>
      <c r="E22998" t="s">
        <v>31</v>
      </c>
      <c r="F22998">
        <v>22491</v>
      </c>
      <c r="G22998">
        <v>17939</v>
      </c>
      <c r="H22998">
        <f t="shared" ref="H22998:H23061" si="3">G22998/F22998</f>
        <v>0.79760793206171354</v>
      </c>
      <c r="I22998" t="s">
        <v>1198</v>
      </c>
    </row>
    <row r="22999" spans="1:9" x14ac:dyDescent="0.35">
      <c r="A22999" t="s">
        <v>1257</v>
      </c>
      <c r="B22999" t="s">
        <v>349</v>
      </c>
      <c r="C22999" t="s">
        <v>349</v>
      </c>
      <c r="D22999" t="s">
        <v>1280</v>
      </c>
      <c r="E22999" t="s">
        <v>29</v>
      </c>
      <c r="F22999">
        <v>142355</v>
      </c>
      <c r="G22999">
        <v>78837</v>
      </c>
      <c r="H22999">
        <f t="shared" si="3"/>
        <v>0.55380562677812506</v>
      </c>
      <c r="I22999" t="s">
        <v>1198</v>
      </c>
    </row>
    <row r="23000" spans="1:9" x14ac:dyDescent="0.35">
      <c r="A23000" t="s">
        <v>1257</v>
      </c>
      <c r="B23000" t="s">
        <v>349</v>
      </c>
      <c r="C23000" t="s">
        <v>349</v>
      </c>
      <c r="D23000" t="s">
        <v>1280</v>
      </c>
      <c r="E23000" t="s">
        <v>30</v>
      </c>
      <c r="F23000">
        <v>139132</v>
      </c>
      <c r="G23000">
        <v>68928</v>
      </c>
      <c r="H23000">
        <f t="shared" si="3"/>
        <v>0.49541442658770091</v>
      </c>
      <c r="I23000" t="s">
        <v>1198</v>
      </c>
    </row>
    <row r="23001" spans="1:9" x14ac:dyDescent="0.35">
      <c r="A23001" t="s">
        <v>1257</v>
      </c>
      <c r="B23001" t="s">
        <v>349</v>
      </c>
      <c r="C23001" t="s">
        <v>349</v>
      </c>
      <c r="D23001" t="s">
        <v>1280</v>
      </c>
      <c r="E23001" t="s">
        <v>31</v>
      </c>
      <c r="F23001">
        <v>134412</v>
      </c>
      <c r="G23001">
        <v>151002</v>
      </c>
      <c r="H23001">
        <f t="shared" si="3"/>
        <v>1.1234264797785911</v>
      </c>
      <c r="I23001" t="s">
        <v>1198</v>
      </c>
    </row>
    <row r="23002" spans="1:9" x14ac:dyDescent="0.35">
      <c r="A23002" t="s">
        <v>1257</v>
      </c>
      <c r="B23002" t="s">
        <v>349</v>
      </c>
      <c r="C23002" t="s">
        <v>349</v>
      </c>
      <c r="D23002" t="s">
        <v>1281</v>
      </c>
      <c r="E23002" t="s">
        <v>29</v>
      </c>
      <c r="F23002">
        <v>20371</v>
      </c>
      <c r="G23002">
        <v>15681</v>
      </c>
      <c r="H23002">
        <f t="shared" si="3"/>
        <v>0.76977075254037608</v>
      </c>
      <c r="I23002" t="s">
        <v>1198</v>
      </c>
    </row>
    <row r="23003" spans="1:9" x14ac:dyDescent="0.35">
      <c r="A23003" t="s">
        <v>1257</v>
      </c>
      <c r="B23003" t="s">
        <v>349</v>
      </c>
      <c r="C23003" t="s">
        <v>349</v>
      </c>
      <c r="D23003" t="s">
        <v>1281</v>
      </c>
      <c r="E23003" t="s">
        <v>30</v>
      </c>
      <c r="F23003">
        <v>18112</v>
      </c>
      <c r="G23003">
        <v>20152</v>
      </c>
      <c r="H23003">
        <f t="shared" si="3"/>
        <v>1.1126325088339222</v>
      </c>
      <c r="I23003" t="s">
        <v>1198</v>
      </c>
    </row>
    <row r="23004" spans="1:9" x14ac:dyDescent="0.35">
      <c r="A23004" t="s">
        <v>1257</v>
      </c>
      <c r="B23004" t="s">
        <v>349</v>
      </c>
      <c r="C23004" t="s">
        <v>349</v>
      </c>
      <c r="D23004" t="s">
        <v>1281</v>
      </c>
      <c r="E23004" t="s">
        <v>31</v>
      </c>
      <c r="F23004">
        <v>17209</v>
      </c>
      <c r="G23004">
        <v>10575</v>
      </c>
      <c r="H23004">
        <f t="shared" si="3"/>
        <v>0.61450403858446156</v>
      </c>
      <c r="I23004" t="s">
        <v>1198</v>
      </c>
    </row>
    <row r="23005" spans="1:9" x14ac:dyDescent="0.35">
      <c r="A23005" t="s">
        <v>1257</v>
      </c>
      <c r="B23005" t="s">
        <v>349</v>
      </c>
      <c r="C23005" t="s">
        <v>349</v>
      </c>
      <c r="D23005" t="s">
        <v>1282</v>
      </c>
      <c r="E23005" t="s">
        <v>29</v>
      </c>
      <c r="F23005">
        <v>4888</v>
      </c>
      <c r="G23005">
        <v>15715</v>
      </c>
      <c r="H23005">
        <f t="shared" si="3"/>
        <v>3.2150163666121112</v>
      </c>
      <c r="I23005" t="s">
        <v>1198</v>
      </c>
    </row>
    <row r="23006" spans="1:9" x14ac:dyDescent="0.35">
      <c r="A23006" t="s">
        <v>1257</v>
      </c>
      <c r="B23006" t="s">
        <v>349</v>
      </c>
      <c r="C23006" t="s">
        <v>349</v>
      </c>
      <c r="D23006" t="s">
        <v>1282</v>
      </c>
      <c r="E23006" t="s">
        <v>30</v>
      </c>
      <c r="F23006">
        <v>39751</v>
      </c>
      <c r="G23006">
        <v>32568</v>
      </c>
      <c r="H23006">
        <f t="shared" si="3"/>
        <v>0.81930014339261903</v>
      </c>
      <c r="I23006" t="s">
        <v>1198</v>
      </c>
    </row>
    <row r="23007" spans="1:9" x14ac:dyDescent="0.35">
      <c r="A23007" t="s">
        <v>1257</v>
      </c>
      <c r="B23007" t="s">
        <v>349</v>
      </c>
      <c r="C23007" t="s">
        <v>349</v>
      </c>
      <c r="D23007" t="s">
        <v>1282</v>
      </c>
      <c r="E23007" t="s">
        <v>31</v>
      </c>
      <c r="F23007">
        <v>38847</v>
      </c>
      <c r="G23007">
        <v>28684</v>
      </c>
      <c r="H23007">
        <f t="shared" si="3"/>
        <v>0.73838391638994005</v>
      </c>
      <c r="I23007" t="s">
        <v>1198</v>
      </c>
    </row>
    <row r="23008" spans="1:9" x14ac:dyDescent="0.35">
      <c r="A23008" t="s">
        <v>1257</v>
      </c>
      <c r="B23008" t="s">
        <v>349</v>
      </c>
      <c r="C23008" t="s">
        <v>349</v>
      </c>
      <c r="D23008" t="s">
        <v>1260</v>
      </c>
      <c r="E23008" t="s">
        <v>29</v>
      </c>
      <c r="F23008">
        <v>416692</v>
      </c>
      <c r="G23008">
        <v>437013</v>
      </c>
      <c r="H23008">
        <f t="shared" si="3"/>
        <v>1.0487674349399556</v>
      </c>
      <c r="I23008" t="s">
        <v>1198</v>
      </c>
    </row>
    <row r="23009" spans="1:9" x14ac:dyDescent="0.35">
      <c r="A23009" t="s">
        <v>1257</v>
      </c>
      <c r="B23009" t="s">
        <v>349</v>
      </c>
      <c r="C23009" t="s">
        <v>349</v>
      </c>
      <c r="D23009" t="s">
        <v>1260</v>
      </c>
      <c r="E23009" t="s">
        <v>30</v>
      </c>
      <c r="F23009">
        <v>409902</v>
      </c>
      <c r="G23009">
        <v>403398</v>
      </c>
      <c r="H23009">
        <f t="shared" si="3"/>
        <v>0.98413279271630782</v>
      </c>
      <c r="I23009" t="s">
        <v>1198</v>
      </c>
    </row>
    <row r="23010" spans="1:9" x14ac:dyDescent="0.35">
      <c r="A23010" t="s">
        <v>1257</v>
      </c>
      <c r="B23010" t="s">
        <v>349</v>
      </c>
      <c r="C23010" t="s">
        <v>349</v>
      </c>
      <c r="D23010" t="s">
        <v>1260</v>
      </c>
      <c r="E23010" t="s">
        <v>31</v>
      </c>
      <c r="F23010">
        <v>477588</v>
      </c>
      <c r="G23010">
        <v>367693</v>
      </c>
      <c r="H23010">
        <f t="shared" si="3"/>
        <v>0.76989580977746508</v>
      </c>
      <c r="I23010" t="s">
        <v>1198</v>
      </c>
    </row>
    <row r="23011" spans="1:9" x14ac:dyDescent="0.35">
      <c r="A23011" t="s">
        <v>1257</v>
      </c>
      <c r="B23011" t="s">
        <v>349</v>
      </c>
      <c r="C23011" t="s">
        <v>349</v>
      </c>
      <c r="D23011" t="s">
        <v>1261</v>
      </c>
      <c r="E23011" t="s">
        <v>29</v>
      </c>
      <c r="F23011">
        <v>690847</v>
      </c>
      <c r="G23011">
        <v>586342</v>
      </c>
      <c r="H23011">
        <f t="shared" si="3"/>
        <v>0.84872916868713333</v>
      </c>
      <c r="I23011" t="s">
        <v>1198</v>
      </c>
    </row>
    <row r="23012" spans="1:9" x14ac:dyDescent="0.35">
      <c r="A23012" t="s">
        <v>1257</v>
      </c>
      <c r="B23012" t="s">
        <v>349</v>
      </c>
      <c r="C23012" t="s">
        <v>349</v>
      </c>
      <c r="D23012" t="s">
        <v>1261</v>
      </c>
      <c r="E23012" t="s">
        <v>30</v>
      </c>
      <c r="F23012">
        <v>702155</v>
      </c>
      <c r="G23012">
        <v>514494</v>
      </c>
      <c r="H23012">
        <f t="shared" si="3"/>
        <v>0.73273564953607107</v>
      </c>
      <c r="I23012" t="s">
        <v>1198</v>
      </c>
    </row>
    <row r="23013" spans="1:9" x14ac:dyDescent="0.35">
      <c r="A23013" t="s">
        <v>1257</v>
      </c>
      <c r="B23013" t="s">
        <v>349</v>
      </c>
      <c r="C23013" t="s">
        <v>349</v>
      </c>
      <c r="D23013" t="s">
        <v>1261</v>
      </c>
      <c r="E23013" t="s">
        <v>31</v>
      </c>
      <c r="F23013">
        <v>724135</v>
      </c>
      <c r="G23013">
        <v>523437</v>
      </c>
      <c r="H23013">
        <f t="shared" si="3"/>
        <v>0.72284449722772692</v>
      </c>
      <c r="I23013" t="s">
        <v>1198</v>
      </c>
    </row>
    <row r="23014" spans="1:9" x14ac:dyDescent="0.35">
      <c r="A23014" t="s">
        <v>1257</v>
      </c>
      <c r="B23014" t="s">
        <v>349</v>
      </c>
      <c r="C23014" t="s">
        <v>349</v>
      </c>
      <c r="D23014" t="s">
        <v>1262</v>
      </c>
      <c r="E23014" t="s">
        <v>29</v>
      </c>
      <c r="F23014">
        <v>158890</v>
      </c>
      <c r="G23014">
        <v>150553</v>
      </c>
      <c r="H23014">
        <f t="shared" si="3"/>
        <v>0.94752973755428282</v>
      </c>
      <c r="I23014" t="s">
        <v>1198</v>
      </c>
    </row>
    <row r="23015" spans="1:9" x14ac:dyDescent="0.35">
      <c r="A23015" t="s">
        <v>1257</v>
      </c>
      <c r="B23015" t="s">
        <v>349</v>
      </c>
      <c r="C23015" t="s">
        <v>349</v>
      </c>
      <c r="D23015" t="s">
        <v>1262</v>
      </c>
      <c r="E23015" t="s">
        <v>30</v>
      </c>
      <c r="F23015">
        <v>155467</v>
      </c>
      <c r="G23015">
        <v>128333</v>
      </c>
      <c r="H23015">
        <f t="shared" si="3"/>
        <v>0.82546778415998245</v>
      </c>
      <c r="I23015" t="s">
        <v>1198</v>
      </c>
    </row>
    <row r="23016" spans="1:9" x14ac:dyDescent="0.35">
      <c r="A23016" t="s">
        <v>1257</v>
      </c>
      <c r="B23016" t="s">
        <v>349</v>
      </c>
      <c r="C23016" t="s">
        <v>349</v>
      </c>
      <c r="D23016" t="s">
        <v>1262</v>
      </c>
      <c r="E23016" t="s">
        <v>31</v>
      </c>
      <c r="F23016">
        <v>171524</v>
      </c>
      <c r="G23016">
        <v>115170</v>
      </c>
      <c r="H23016">
        <f t="shared" si="3"/>
        <v>0.67145122548448033</v>
      </c>
      <c r="I23016" t="s">
        <v>1198</v>
      </c>
    </row>
    <row r="23017" spans="1:9" x14ac:dyDescent="0.35">
      <c r="A23017" t="s">
        <v>1257</v>
      </c>
      <c r="B23017" t="s">
        <v>349</v>
      </c>
      <c r="C23017" t="s">
        <v>349</v>
      </c>
      <c r="D23017" t="s">
        <v>1263</v>
      </c>
      <c r="E23017" t="s">
        <v>29</v>
      </c>
      <c r="F23017">
        <v>300388</v>
      </c>
      <c r="G23017">
        <v>252621</v>
      </c>
      <c r="H23017">
        <f t="shared" si="3"/>
        <v>0.84098232952048679</v>
      </c>
      <c r="I23017" t="s">
        <v>1198</v>
      </c>
    </row>
    <row r="23018" spans="1:9" x14ac:dyDescent="0.35">
      <c r="A23018" t="s">
        <v>1257</v>
      </c>
      <c r="B23018" t="s">
        <v>349</v>
      </c>
      <c r="C23018" t="s">
        <v>349</v>
      </c>
      <c r="D23018" t="s">
        <v>1263</v>
      </c>
      <c r="E23018" t="s">
        <v>30</v>
      </c>
      <c r="F23018">
        <v>302489</v>
      </c>
      <c r="G23018">
        <v>201915</v>
      </c>
      <c r="H23018">
        <f t="shared" si="3"/>
        <v>0.66751187646492927</v>
      </c>
      <c r="I23018" t="s">
        <v>1198</v>
      </c>
    </row>
    <row r="23019" spans="1:9" x14ac:dyDescent="0.35">
      <c r="A23019" t="s">
        <v>1257</v>
      </c>
      <c r="B23019" t="s">
        <v>349</v>
      </c>
      <c r="C23019" t="s">
        <v>349</v>
      </c>
      <c r="D23019" t="s">
        <v>1263</v>
      </c>
      <c r="E23019" t="s">
        <v>31</v>
      </c>
      <c r="F23019">
        <v>306477</v>
      </c>
      <c r="G23019">
        <v>266182</v>
      </c>
      <c r="H23019">
        <f t="shared" si="3"/>
        <v>0.86852194455048826</v>
      </c>
      <c r="I23019" t="s">
        <v>1198</v>
      </c>
    </row>
    <row r="23020" spans="1:9" x14ac:dyDescent="0.35">
      <c r="A23020" t="s">
        <v>1257</v>
      </c>
      <c r="B23020" t="s">
        <v>349</v>
      </c>
      <c r="C23020" t="s">
        <v>349</v>
      </c>
      <c r="D23020" t="s">
        <v>1264</v>
      </c>
      <c r="E23020" t="s">
        <v>29</v>
      </c>
      <c r="F23020">
        <v>205157</v>
      </c>
      <c r="G23020">
        <v>533123</v>
      </c>
      <c r="H23020">
        <f t="shared" si="3"/>
        <v>2.5986098451429882</v>
      </c>
      <c r="I23020" t="s">
        <v>1198</v>
      </c>
    </row>
    <row r="23021" spans="1:9" x14ac:dyDescent="0.35">
      <c r="A23021" t="s">
        <v>1257</v>
      </c>
      <c r="B23021" t="s">
        <v>349</v>
      </c>
      <c r="C23021" t="s">
        <v>349</v>
      </c>
      <c r="D23021" t="s">
        <v>1264</v>
      </c>
      <c r="E23021" t="s">
        <v>30</v>
      </c>
      <c r="F23021">
        <v>208100</v>
      </c>
      <c r="G23021">
        <v>454649</v>
      </c>
      <c r="H23021">
        <f t="shared" si="3"/>
        <v>2.1847621335896203</v>
      </c>
      <c r="I23021" t="s">
        <v>1198</v>
      </c>
    </row>
    <row r="23022" spans="1:9" x14ac:dyDescent="0.35">
      <c r="A23022" t="s">
        <v>1257</v>
      </c>
      <c r="B23022" t="s">
        <v>349</v>
      </c>
      <c r="C23022" t="s">
        <v>349</v>
      </c>
      <c r="D23022" t="s">
        <v>1264</v>
      </c>
      <c r="E23022" t="s">
        <v>31</v>
      </c>
      <c r="F23022">
        <v>207547</v>
      </c>
      <c r="G23022">
        <v>357456</v>
      </c>
      <c r="H23022">
        <f t="shared" si="3"/>
        <v>1.7222894091458802</v>
      </c>
      <c r="I23022" t="s">
        <v>1198</v>
      </c>
    </row>
    <row r="23023" spans="1:9" x14ac:dyDescent="0.35">
      <c r="A23023" t="s">
        <v>1257</v>
      </c>
      <c r="B23023" t="s">
        <v>349</v>
      </c>
      <c r="C23023" t="s">
        <v>349</v>
      </c>
      <c r="D23023" t="s">
        <v>1265</v>
      </c>
      <c r="E23023" t="s">
        <v>29</v>
      </c>
      <c r="F23023">
        <v>25880</v>
      </c>
      <c r="G23023">
        <v>19457</v>
      </c>
      <c r="H23023">
        <f t="shared" si="3"/>
        <v>0.75181607418856256</v>
      </c>
      <c r="I23023" t="s">
        <v>1198</v>
      </c>
    </row>
    <row r="23024" spans="1:9" x14ac:dyDescent="0.35">
      <c r="A23024" t="s">
        <v>1257</v>
      </c>
      <c r="B23024" t="s">
        <v>349</v>
      </c>
      <c r="C23024" t="s">
        <v>349</v>
      </c>
      <c r="D23024" t="s">
        <v>1265</v>
      </c>
      <c r="E23024" t="s">
        <v>30</v>
      </c>
      <c r="F23024">
        <v>24903</v>
      </c>
      <c r="G23024">
        <v>27403</v>
      </c>
      <c r="H23024">
        <f t="shared" si="3"/>
        <v>1.1003895113038589</v>
      </c>
      <c r="I23024" t="s">
        <v>1198</v>
      </c>
    </row>
    <row r="23025" spans="1:9" x14ac:dyDescent="0.35">
      <c r="A23025" t="s">
        <v>1257</v>
      </c>
      <c r="B23025" t="s">
        <v>349</v>
      </c>
      <c r="C23025" t="s">
        <v>349</v>
      </c>
      <c r="D23025" t="s">
        <v>1265</v>
      </c>
      <c r="E23025" t="s">
        <v>31</v>
      </c>
      <c r="F23025">
        <v>20379</v>
      </c>
      <c r="G23025">
        <v>22744</v>
      </c>
      <c r="H23025">
        <f t="shared" si="3"/>
        <v>1.1160508366455666</v>
      </c>
      <c r="I23025" t="s">
        <v>1198</v>
      </c>
    </row>
    <row r="23026" spans="1:9" x14ac:dyDescent="0.35">
      <c r="A23026" t="s">
        <v>1257</v>
      </c>
      <c r="B23026" t="s">
        <v>349</v>
      </c>
      <c r="C23026" t="s">
        <v>349</v>
      </c>
      <c r="D23026" t="s">
        <v>1266</v>
      </c>
      <c r="E23026" t="s">
        <v>29</v>
      </c>
      <c r="F23026">
        <v>146949</v>
      </c>
      <c r="G23026">
        <v>107611</v>
      </c>
      <c r="H23026">
        <f t="shared" si="3"/>
        <v>0.73230168289678732</v>
      </c>
      <c r="I23026" t="s">
        <v>1198</v>
      </c>
    </row>
    <row r="23027" spans="1:9" x14ac:dyDescent="0.35">
      <c r="A23027" t="s">
        <v>1257</v>
      </c>
      <c r="B23027" t="s">
        <v>349</v>
      </c>
      <c r="C23027" t="s">
        <v>349</v>
      </c>
      <c r="D23027" t="s">
        <v>1266</v>
      </c>
      <c r="E23027" t="s">
        <v>30</v>
      </c>
      <c r="F23027">
        <v>153353</v>
      </c>
      <c r="G23027">
        <v>115071</v>
      </c>
      <c r="H23027">
        <f t="shared" si="3"/>
        <v>0.75036680077989992</v>
      </c>
      <c r="I23027" t="s">
        <v>1198</v>
      </c>
    </row>
    <row r="23028" spans="1:9" x14ac:dyDescent="0.35">
      <c r="A23028" t="s">
        <v>1257</v>
      </c>
      <c r="B23028" t="s">
        <v>349</v>
      </c>
      <c r="C23028" t="s">
        <v>349</v>
      </c>
      <c r="D23028" t="s">
        <v>1266</v>
      </c>
      <c r="E23028" t="s">
        <v>31</v>
      </c>
      <c r="F23028">
        <v>149418</v>
      </c>
      <c r="G23028">
        <v>102115</v>
      </c>
      <c r="H23028">
        <f t="shared" si="3"/>
        <v>0.68341832978623729</v>
      </c>
      <c r="I23028" t="s">
        <v>1198</v>
      </c>
    </row>
    <row r="23029" spans="1:9" x14ac:dyDescent="0.35">
      <c r="A23029" t="s">
        <v>1257</v>
      </c>
      <c r="B23029" t="s">
        <v>350</v>
      </c>
      <c r="C23029" t="s">
        <v>350</v>
      </c>
      <c r="D23029" t="s">
        <v>1258</v>
      </c>
      <c r="E23029" t="s">
        <v>29</v>
      </c>
      <c r="F23029">
        <v>946621</v>
      </c>
      <c r="G23029">
        <v>1375490</v>
      </c>
      <c r="H23029">
        <f t="shared" si="3"/>
        <v>1.4530524887996357</v>
      </c>
      <c r="I23029" t="s">
        <v>1199</v>
      </c>
    </row>
    <row r="23030" spans="1:9" x14ac:dyDescent="0.35">
      <c r="A23030" t="s">
        <v>1257</v>
      </c>
      <c r="B23030" t="s">
        <v>350</v>
      </c>
      <c r="C23030" t="s">
        <v>350</v>
      </c>
      <c r="D23030" t="s">
        <v>1258</v>
      </c>
      <c r="E23030" t="s">
        <v>30</v>
      </c>
      <c r="F23030">
        <v>916401</v>
      </c>
      <c r="G23030">
        <v>1407200</v>
      </c>
      <c r="H23030">
        <f t="shared" si="3"/>
        <v>1.535572309502063</v>
      </c>
      <c r="I23030" t="s">
        <v>1199</v>
      </c>
    </row>
    <row r="23031" spans="1:9" x14ac:dyDescent="0.35">
      <c r="A23031" t="s">
        <v>1257</v>
      </c>
      <c r="B23031" t="s">
        <v>350</v>
      </c>
      <c r="C23031" t="s">
        <v>350</v>
      </c>
      <c r="D23031" t="s">
        <v>1258</v>
      </c>
      <c r="E23031" t="s">
        <v>31</v>
      </c>
      <c r="F23031">
        <v>869813</v>
      </c>
      <c r="G23031">
        <v>1700150</v>
      </c>
      <c r="H23031">
        <f t="shared" si="3"/>
        <v>1.9546155323040699</v>
      </c>
      <c r="I23031" t="s">
        <v>1199</v>
      </c>
    </row>
    <row r="23032" spans="1:9" x14ac:dyDescent="0.35">
      <c r="A23032" t="s">
        <v>1257</v>
      </c>
      <c r="B23032" t="s">
        <v>350</v>
      </c>
      <c r="C23032" t="s">
        <v>350</v>
      </c>
      <c r="D23032" t="s">
        <v>1267</v>
      </c>
      <c r="E23032" t="s">
        <v>29</v>
      </c>
      <c r="F23032">
        <v>246906</v>
      </c>
      <c r="G23032">
        <v>202454</v>
      </c>
      <c r="H23032">
        <f t="shared" si="3"/>
        <v>0.81996387289089778</v>
      </c>
      <c r="I23032" t="s">
        <v>1199</v>
      </c>
    </row>
    <row r="23033" spans="1:9" x14ac:dyDescent="0.35">
      <c r="A23033" t="s">
        <v>1257</v>
      </c>
      <c r="B23033" t="s">
        <v>350</v>
      </c>
      <c r="C23033" t="s">
        <v>350</v>
      </c>
      <c r="D23033" t="s">
        <v>1267</v>
      </c>
      <c r="E23033" t="s">
        <v>30</v>
      </c>
      <c r="F23033">
        <v>253400</v>
      </c>
      <c r="G23033">
        <v>186505</v>
      </c>
      <c r="H23033">
        <f t="shared" si="3"/>
        <v>0.73601026045777429</v>
      </c>
      <c r="I23033" t="s">
        <v>1199</v>
      </c>
    </row>
    <row r="23034" spans="1:9" x14ac:dyDescent="0.35">
      <c r="A23034" t="s">
        <v>1257</v>
      </c>
      <c r="B23034" t="s">
        <v>350</v>
      </c>
      <c r="C23034" t="s">
        <v>350</v>
      </c>
      <c r="D23034" t="s">
        <v>1267</v>
      </c>
      <c r="E23034" t="s">
        <v>31</v>
      </c>
      <c r="F23034">
        <v>245784</v>
      </c>
      <c r="G23034">
        <v>230812</v>
      </c>
      <c r="H23034">
        <f t="shared" si="3"/>
        <v>0.93908472479901051</v>
      </c>
      <c r="I23034" t="s">
        <v>1199</v>
      </c>
    </row>
    <row r="23035" spans="1:9" x14ac:dyDescent="0.35">
      <c r="A23035" t="s">
        <v>1257</v>
      </c>
      <c r="B23035" t="s">
        <v>350</v>
      </c>
      <c r="C23035" t="s">
        <v>350</v>
      </c>
      <c r="D23035" t="s">
        <v>1268</v>
      </c>
      <c r="E23035" t="s">
        <v>29</v>
      </c>
      <c r="F23035">
        <v>89203</v>
      </c>
      <c r="G23035">
        <v>57005</v>
      </c>
      <c r="H23035">
        <f t="shared" si="3"/>
        <v>0.63904801408024392</v>
      </c>
      <c r="I23035" t="s">
        <v>1199</v>
      </c>
    </row>
    <row r="23036" spans="1:9" x14ac:dyDescent="0.35">
      <c r="A23036" t="s">
        <v>1257</v>
      </c>
      <c r="B23036" t="s">
        <v>350</v>
      </c>
      <c r="C23036" t="s">
        <v>350</v>
      </c>
      <c r="D23036" t="s">
        <v>1268</v>
      </c>
      <c r="E23036" t="s">
        <v>30</v>
      </c>
      <c r="F23036">
        <v>78389</v>
      </c>
      <c r="G23036">
        <v>62346</v>
      </c>
      <c r="H23036">
        <f t="shared" si="3"/>
        <v>0.7953411830741558</v>
      </c>
      <c r="I23036" t="s">
        <v>1199</v>
      </c>
    </row>
    <row r="23037" spans="1:9" x14ac:dyDescent="0.35">
      <c r="A23037" t="s">
        <v>1257</v>
      </c>
      <c r="B23037" t="s">
        <v>350</v>
      </c>
      <c r="C23037" t="s">
        <v>350</v>
      </c>
      <c r="D23037" t="s">
        <v>1268</v>
      </c>
      <c r="E23037" t="s">
        <v>31</v>
      </c>
      <c r="F23037">
        <v>79043</v>
      </c>
      <c r="G23037">
        <v>66750</v>
      </c>
      <c r="H23037">
        <f t="shared" si="3"/>
        <v>0.84447705679187279</v>
      </c>
      <c r="I23037" t="s">
        <v>1199</v>
      </c>
    </row>
    <row r="23038" spans="1:9" x14ac:dyDescent="0.35">
      <c r="A23038" t="s">
        <v>1257</v>
      </c>
      <c r="B23038" t="s">
        <v>350</v>
      </c>
      <c r="C23038" t="s">
        <v>350</v>
      </c>
      <c r="D23038" t="s">
        <v>1269</v>
      </c>
      <c r="E23038" t="s">
        <v>29</v>
      </c>
      <c r="F23038">
        <v>75872</v>
      </c>
      <c r="G23038">
        <v>67456</v>
      </c>
      <c r="H23038">
        <f t="shared" si="3"/>
        <v>0.88907633909742723</v>
      </c>
      <c r="I23038" t="s">
        <v>1199</v>
      </c>
    </row>
    <row r="23039" spans="1:9" x14ac:dyDescent="0.35">
      <c r="A23039" t="s">
        <v>1257</v>
      </c>
      <c r="B23039" t="s">
        <v>350</v>
      </c>
      <c r="C23039" t="s">
        <v>350</v>
      </c>
      <c r="D23039" t="s">
        <v>1269</v>
      </c>
      <c r="E23039" t="s">
        <v>30</v>
      </c>
      <c r="F23039">
        <v>75907</v>
      </c>
      <c r="G23039">
        <v>63109</v>
      </c>
      <c r="H23039">
        <f t="shared" si="3"/>
        <v>0.83139894871355735</v>
      </c>
      <c r="I23039" t="s">
        <v>1199</v>
      </c>
    </row>
    <row r="23040" spans="1:9" x14ac:dyDescent="0.35">
      <c r="A23040" t="s">
        <v>1257</v>
      </c>
      <c r="B23040" t="s">
        <v>350</v>
      </c>
      <c r="C23040" t="s">
        <v>350</v>
      </c>
      <c r="D23040" t="s">
        <v>1269</v>
      </c>
      <c r="E23040" t="s">
        <v>31</v>
      </c>
      <c r="F23040">
        <v>61935</v>
      </c>
      <c r="G23040">
        <v>62474</v>
      </c>
      <c r="H23040">
        <f t="shared" si="3"/>
        <v>1.0087026721562928</v>
      </c>
      <c r="I23040" t="s">
        <v>1199</v>
      </c>
    </row>
    <row r="23041" spans="1:9" x14ac:dyDescent="0.35">
      <c r="A23041" t="s">
        <v>1257</v>
      </c>
      <c r="B23041" t="s">
        <v>350</v>
      </c>
      <c r="C23041" t="s">
        <v>350</v>
      </c>
      <c r="D23041" t="s">
        <v>1270</v>
      </c>
      <c r="E23041" t="s">
        <v>29</v>
      </c>
      <c r="F23041">
        <v>47238</v>
      </c>
      <c r="G23041">
        <v>52231</v>
      </c>
      <c r="H23041">
        <f t="shared" si="3"/>
        <v>1.1056988018121003</v>
      </c>
      <c r="I23041" t="s">
        <v>1199</v>
      </c>
    </row>
    <row r="23042" spans="1:9" x14ac:dyDescent="0.35">
      <c r="A23042" t="s">
        <v>1257</v>
      </c>
      <c r="B23042" t="s">
        <v>350</v>
      </c>
      <c r="C23042" t="s">
        <v>350</v>
      </c>
      <c r="D23042" t="s">
        <v>1270</v>
      </c>
      <c r="E23042" t="s">
        <v>30</v>
      </c>
      <c r="F23042">
        <v>50620</v>
      </c>
      <c r="G23042">
        <v>43609</v>
      </c>
      <c r="H23042">
        <f t="shared" si="3"/>
        <v>0.86149743184512051</v>
      </c>
      <c r="I23042" t="s">
        <v>1199</v>
      </c>
    </row>
    <row r="23043" spans="1:9" x14ac:dyDescent="0.35">
      <c r="A23043" t="s">
        <v>1257</v>
      </c>
      <c r="B23043" t="s">
        <v>350</v>
      </c>
      <c r="C23043" t="s">
        <v>350</v>
      </c>
      <c r="D23043" t="s">
        <v>1270</v>
      </c>
      <c r="E23043" t="s">
        <v>31</v>
      </c>
      <c r="F23043">
        <v>45623</v>
      </c>
      <c r="G23043">
        <v>35516</v>
      </c>
      <c r="H23043">
        <f t="shared" si="3"/>
        <v>0.77846700129320734</v>
      </c>
      <c r="I23043" t="s">
        <v>1199</v>
      </c>
    </row>
    <row r="23044" spans="1:9" x14ac:dyDescent="0.35">
      <c r="A23044" t="s">
        <v>1257</v>
      </c>
      <c r="B23044" t="s">
        <v>350</v>
      </c>
      <c r="C23044" t="s">
        <v>350</v>
      </c>
      <c r="D23044" t="s">
        <v>1271</v>
      </c>
      <c r="E23044" t="s">
        <v>29</v>
      </c>
      <c r="F23044">
        <v>170935</v>
      </c>
      <c r="G23044">
        <v>212125</v>
      </c>
      <c r="H23044">
        <f t="shared" si="3"/>
        <v>1.2409687893058765</v>
      </c>
      <c r="I23044" t="s">
        <v>1199</v>
      </c>
    </row>
    <row r="23045" spans="1:9" x14ac:dyDescent="0.35">
      <c r="A23045" t="s">
        <v>1257</v>
      </c>
      <c r="B23045" t="s">
        <v>350</v>
      </c>
      <c r="C23045" t="s">
        <v>350</v>
      </c>
      <c r="D23045" t="s">
        <v>1271</v>
      </c>
      <c r="E23045" t="s">
        <v>30</v>
      </c>
      <c r="F23045">
        <v>170760</v>
      </c>
      <c r="G23045">
        <v>212061</v>
      </c>
      <c r="H23045">
        <f t="shared" si="3"/>
        <v>1.2418657765284611</v>
      </c>
      <c r="I23045" t="s">
        <v>1199</v>
      </c>
    </row>
    <row r="23046" spans="1:9" x14ac:dyDescent="0.35">
      <c r="A23046" t="s">
        <v>1257</v>
      </c>
      <c r="B23046" t="s">
        <v>350</v>
      </c>
      <c r="C23046" t="s">
        <v>350</v>
      </c>
      <c r="D23046" t="s">
        <v>1271</v>
      </c>
      <c r="E23046" t="s">
        <v>31</v>
      </c>
      <c r="F23046">
        <v>168384</v>
      </c>
      <c r="G23046">
        <v>193698</v>
      </c>
      <c r="H23046">
        <f t="shared" si="3"/>
        <v>1.1503349486887116</v>
      </c>
      <c r="I23046" t="s">
        <v>1199</v>
      </c>
    </row>
    <row r="23047" spans="1:9" x14ac:dyDescent="0.35">
      <c r="A23047" t="s">
        <v>1257</v>
      </c>
      <c r="B23047" t="s">
        <v>350</v>
      </c>
      <c r="C23047" t="s">
        <v>350</v>
      </c>
      <c r="D23047" t="s">
        <v>1272</v>
      </c>
      <c r="E23047" t="s">
        <v>29</v>
      </c>
      <c r="F23047">
        <v>121439</v>
      </c>
      <c r="G23047">
        <v>71232</v>
      </c>
      <c r="H23047">
        <f t="shared" si="3"/>
        <v>0.58656609491184875</v>
      </c>
      <c r="I23047" t="s">
        <v>1199</v>
      </c>
    </row>
    <row r="23048" spans="1:9" x14ac:dyDescent="0.35">
      <c r="A23048" t="s">
        <v>1257</v>
      </c>
      <c r="B23048" t="s">
        <v>350</v>
      </c>
      <c r="C23048" t="s">
        <v>350</v>
      </c>
      <c r="D23048" t="s">
        <v>1272</v>
      </c>
      <c r="E23048" t="s">
        <v>30</v>
      </c>
      <c r="F23048">
        <v>122129</v>
      </c>
      <c r="G23048">
        <v>126481</v>
      </c>
      <c r="H23048">
        <f t="shared" si="3"/>
        <v>1.0356344520957348</v>
      </c>
      <c r="I23048" t="s">
        <v>1199</v>
      </c>
    </row>
    <row r="23049" spans="1:9" x14ac:dyDescent="0.35">
      <c r="A23049" t="s">
        <v>1257</v>
      </c>
      <c r="B23049" t="s">
        <v>350</v>
      </c>
      <c r="C23049" t="s">
        <v>350</v>
      </c>
      <c r="D23049" t="s">
        <v>1272</v>
      </c>
      <c r="E23049" t="s">
        <v>31</v>
      </c>
      <c r="F23049">
        <v>135006</v>
      </c>
      <c r="G23049">
        <v>124857</v>
      </c>
      <c r="H23049">
        <f t="shared" si="3"/>
        <v>0.92482556330829746</v>
      </c>
      <c r="I23049" t="s">
        <v>1199</v>
      </c>
    </row>
    <row r="23050" spans="1:9" x14ac:dyDescent="0.35">
      <c r="A23050" t="s">
        <v>1257</v>
      </c>
      <c r="B23050" t="s">
        <v>350</v>
      </c>
      <c r="C23050" t="s">
        <v>350</v>
      </c>
      <c r="D23050" t="s">
        <v>1273</v>
      </c>
      <c r="E23050" t="s">
        <v>29</v>
      </c>
      <c r="F23050">
        <v>63620</v>
      </c>
      <c r="G23050">
        <v>49020</v>
      </c>
      <c r="H23050">
        <f t="shared" si="3"/>
        <v>0.7705124174787803</v>
      </c>
      <c r="I23050" t="s">
        <v>1199</v>
      </c>
    </row>
    <row r="23051" spans="1:9" x14ac:dyDescent="0.35">
      <c r="A23051" t="s">
        <v>1257</v>
      </c>
      <c r="B23051" t="s">
        <v>350</v>
      </c>
      <c r="C23051" t="s">
        <v>350</v>
      </c>
      <c r="D23051" t="s">
        <v>1273</v>
      </c>
      <c r="E23051" t="s">
        <v>30</v>
      </c>
      <c r="F23051">
        <v>62351</v>
      </c>
      <c r="G23051">
        <v>55038</v>
      </c>
      <c r="H23051">
        <f t="shared" si="3"/>
        <v>0.88271238632900839</v>
      </c>
      <c r="I23051" t="s">
        <v>1199</v>
      </c>
    </row>
    <row r="23052" spans="1:9" x14ac:dyDescent="0.35">
      <c r="A23052" t="s">
        <v>1257</v>
      </c>
      <c r="B23052" t="s">
        <v>350</v>
      </c>
      <c r="C23052" t="s">
        <v>350</v>
      </c>
      <c r="D23052" t="s">
        <v>1273</v>
      </c>
      <c r="E23052" t="s">
        <v>31</v>
      </c>
      <c r="F23052">
        <v>66995</v>
      </c>
      <c r="G23052">
        <v>62616</v>
      </c>
      <c r="H23052">
        <f t="shared" si="3"/>
        <v>0.93463691320247777</v>
      </c>
      <c r="I23052" t="s">
        <v>1199</v>
      </c>
    </row>
    <row r="23053" spans="1:9" x14ac:dyDescent="0.35">
      <c r="A23053" t="s">
        <v>1257</v>
      </c>
      <c r="B23053" t="s">
        <v>350</v>
      </c>
      <c r="C23053" t="s">
        <v>350</v>
      </c>
      <c r="D23053" t="s">
        <v>1274</v>
      </c>
      <c r="E23053" t="s">
        <v>29</v>
      </c>
      <c r="F23053">
        <v>197378</v>
      </c>
      <c r="G23053">
        <v>213636</v>
      </c>
      <c r="H23053">
        <f t="shared" si="3"/>
        <v>1.0823698689823587</v>
      </c>
      <c r="I23053" t="s">
        <v>1199</v>
      </c>
    </row>
    <row r="23054" spans="1:9" x14ac:dyDescent="0.35">
      <c r="A23054" t="s">
        <v>1257</v>
      </c>
      <c r="B23054" t="s">
        <v>350</v>
      </c>
      <c r="C23054" t="s">
        <v>350</v>
      </c>
      <c r="D23054" t="s">
        <v>1274</v>
      </c>
      <c r="E23054" t="s">
        <v>30</v>
      </c>
      <c r="F23054">
        <v>198002</v>
      </c>
      <c r="G23054">
        <v>137783</v>
      </c>
      <c r="H23054">
        <f t="shared" si="3"/>
        <v>0.69586670841708664</v>
      </c>
      <c r="I23054" t="s">
        <v>1199</v>
      </c>
    </row>
    <row r="23055" spans="1:9" x14ac:dyDescent="0.35">
      <c r="A23055" t="s">
        <v>1257</v>
      </c>
      <c r="B23055" t="s">
        <v>350</v>
      </c>
      <c r="C23055" t="s">
        <v>350</v>
      </c>
      <c r="D23055" t="s">
        <v>1274</v>
      </c>
      <c r="E23055" t="s">
        <v>31</v>
      </c>
      <c r="F23055">
        <v>203113</v>
      </c>
      <c r="G23055">
        <v>149628</v>
      </c>
      <c r="H23055">
        <f t="shared" si="3"/>
        <v>0.73667367426014085</v>
      </c>
      <c r="I23055" t="s">
        <v>1199</v>
      </c>
    </row>
    <row r="23056" spans="1:9" x14ac:dyDescent="0.35">
      <c r="A23056" t="s">
        <v>1257</v>
      </c>
      <c r="B23056" t="s">
        <v>350</v>
      </c>
      <c r="C23056" t="s">
        <v>350</v>
      </c>
      <c r="D23056" t="s">
        <v>1275</v>
      </c>
      <c r="E23056" t="s">
        <v>29</v>
      </c>
      <c r="F23056">
        <v>76872</v>
      </c>
      <c r="G23056">
        <v>58436</v>
      </c>
      <c r="H23056">
        <f t="shared" si="3"/>
        <v>0.76017275470912682</v>
      </c>
      <c r="I23056" t="s">
        <v>1199</v>
      </c>
    </row>
    <row r="23057" spans="1:9" x14ac:dyDescent="0.35">
      <c r="A23057" t="s">
        <v>1257</v>
      </c>
      <c r="B23057" t="s">
        <v>350</v>
      </c>
      <c r="C23057" t="s">
        <v>350</v>
      </c>
      <c r="D23057" t="s">
        <v>1275</v>
      </c>
      <c r="E23057" t="s">
        <v>30</v>
      </c>
      <c r="F23057">
        <v>79258</v>
      </c>
      <c r="G23057">
        <v>95316</v>
      </c>
      <c r="H23057">
        <f t="shared" si="3"/>
        <v>1.2026041535239345</v>
      </c>
      <c r="I23057" t="s">
        <v>1199</v>
      </c>
    </row>
    <row r="23058" spans="1:9" x14ac:dyDescent="0.35">
      <c r="A23058" t="s">
        <v>1257</v>
      </c>
      <c r="B23058" t="s">
        <v>350</v>
      </c>
      <c r="C23058" t="s">
        <v>350</v>
      </c>
      <c r="D23058" t="s">
        <v>1275</v>
      </c>
      <c r="E23058" t="s">
        <v>31</v>
      </c>
      <c r="F23058">
        <v>75866</v>
      </c>
      <c r="G23058">
        <v>57196</v>
      </c>
      <c r="H23058">
        <f t="shared" si="3"/>
        <v>0.75390820657475022</v>
      </c>
      <c r="I23058" t="s">
        <v>1199</v>
      </c>
    </row>
    <row r="23059" spans="1:9" x14ac:dyDescent="0.35">
      <c r="A23059" t="s">
        <v>1257</v>
      </c>
      <c r="B23059" t="s">
        <v>350</v>
      </c>
      <c r="C23059" t="s">
        <v>350</v>
      </c>
      <c r="D23059" t="s">
        <v>1276</v>
      </c>
      <c r="E23059" t="s">
        <v>29</v>
      </c>
      <c r="F23059">
        <v>39094</v>
      </c>
      <c r="G23059">
        <v>25773</v>
      </c>
      <c r="H23059">
        <f t="shared" si="3"/>
        <v>0.65925717501406866</v>
      </c>
      <c r="I23059" t="s">
        <v>1199</v>
      </c>
    </row>
    <row r="23060" spans="1:9" x14ac:dyDescent="0.35">
      <c r="A23060" t="s">
        <v>1257</v>
      </c>
      <c r="B23060" t="s">
        <v>350</v>
      </c>
      <c r="C23060" t="s">
        <v>350</v>
      </c>
      <c r="D23060" t="s">
        <v>1276</v>
      </c>
      <c r="E23060" t="s">
        <v>30</v>
      </c>
      <c r="F23060">
        <v>29542</v>
      </c>
      <c r="G23060">
        <v>31457</v>
      </c>
      <c r="H23060">
        <f t="shared" si="3"/>
        <v>1.0648229639157809</v>
      </c>
      <c r="I23060" t="s">
        <v>1199</v>
      </c>
    </row>
    <row r="23061" spans="1:9" x14ac:dyDescent="0.35">
      <c r="A23061" t="s">
        <v>1257</v>
      </c>
      <c r="B23061" t="s">
        <v>350</v>
      </c>
      <c r="C23061" t="s">
        <v>350</v>
      </c>
      <c r="D23061" t="s">
        <v>1276</v>
      </c>
      <c r="E23061" t="s">
        <v>31</v>
      </c>
      <c r="F23061">
        <v>30988</v>
      </c>
      <c r="G23061">
        <v>24806</v>
      </c>
      <c r="H23061">
        <f t="shared" si="3"/>
        <v>0.80050342067897251</v>
      </c>
      <c r="I23061" t="s">
        <v>1199</v>
      </c>
    </row>
    <row r="23062" spans="1:9" x14ac:dyDescent="0.35">
      <c r="A23062" t="s">
        <v>1257</v>
      </c>
      <c r="B23062" t="s">
        <v>350</v>
      </c>
      <c r="C23062" t="s">
        <v>350</v>
      </c>
      <c r="D23062" t="s">
        <v>1259</v>
      </c>
      <c r="E23062" t="s">
        <v>29</v>
      </c>
      <c r="F23062">
        <v>402880</v>
      </c>
      <c r="G23062">
        <v>300259</v>
      </c>
      <c r="H23062">
        <f t="shared" ref="H23062:H23125" si="4">G23062/F23062</f>
        <v>0.74528147339158057</v>
      </c>
      <c r="I23062" t="s">
        <v>1199</v>
      </c>
    </row>
    <row r="23063" spans="1:9" x14ac:dyDescent="0.35">
      <c r="A23063" t="s">
        <v>1257</v>
      </c>
      <c r="B23063" t="s">
        <v>350</v>
      </c>
      <c r="C23063" t="s">
        <v>350</v>
      </c>
      <c r="D23063" t="s">
        <v>1259</v>
      </c>
      <c r="E23063" t="s">
        <v>30</v>
      </c>
      <c r="F23063">
        <v>421041</v>
      </c>
      <c r="G23063">
        <v>366393</v>
      </c>
      <c r="H23063">
        <f t="shared" si="4"/>
        <v>0.87020741447982497</v>
      </c>
      <c r="I23063" t="s">
        <v>1199</v>
      </c>
    </row>
    <row r="23064" spans="1:9" x14ac:dyDescent="0.35">
      <c r="A23064" t="s">
        <v>1257</v>
      </c>
      <c r="B23064" t="s">
        <v>350</v>
      </c>
      <c r="C23064" t="s">
        <v>350</v>
      </c>
      <c r="D23064" t="s">
        <v>1259</v>
      </c>
      <c r="E23064" t="s">
        <v>31</v>
      </c>
      <c r="F23064">
        <v>424967</v>
      </c>
      <c r="G23064">
        <v>405963</v>
      </c>
      <c r="H23064">
        <f t="shared" si="4"/>
        <v>0.95528123360166795</v>
      </c>
      <c r="I23064" t="s">
        <v>1199</v>
      </c>
    </row>
    <row r="23065" spans="1:9" x14ac:dyDescent="0.35">
      <c r="A23065" t="s">
        <v>1257</v>
      </c>
      <c r="B23065" t="s">
        <v>350</v>
      </c>
      <c r="C23065" t="s">
        <v>350</v>
      </c>
      <c r="D23065" t="s">
        <v>1277</v>
      </c>
      <c r="E23065" t="s">
        <v>29</v>
      </c>
      <c r="F23065">
        <v>50120</v>
      </c>
      <c r="G23065">
        <v>31786</v>
      </c>
      <c r="H23065">
        <f t="shared" si="4"/>
        <v>0.6341979249800479</v>
      </c>
      <c r="I23065" t="s">
        <v>1199</v>
      </c>
    </row>
    <row r="23066" spans="1:9" x14ac:dyDescent="0.35">
      <c r="A23066" t="s">
        <v>1257</v>
      </c>
      <c r="B23066" t="s">
        <v>350</v>
      </c>
      <c r="C23066" t="s">
        <v>350</v>
      </c>
      <c r="D23066" t="s">
        <v>1277</v>
      </c>
      <c r="E23066" t="s">
        <v>30</v>
      </c>
      <c r="F23066">
        <v>47768</v>
      </c>
      <c r="G23066">
        <v>43219</v>
      </c>
      <c r="H23066">
        <f t="shared" si="4"/>
        <v>0.9047688829341819</v>
      </c>
      <c r="I23066" t="s">
        <v>1199</v>
      </c>
    </row>
    <row r="23067" spans="1:9" x14ac:dyDescent="0.35">
      <c r="A23067" t="s">
        <v>1257</v>
      </c>
      <c r="B23067" t="s">
        <v>350</v>
      </c>
      <c r="C23067" t="s">
        <v>350</v>
      </c>
      <c r="D23067" t="s">
        <v>1277</v>
      </c>
      <c r="E23067" t="s">
        <v>31</v>
      </c>
      <c r="F23067">
        <v>52088</v>
      </c>
      <c r="G23067">
        <v>36637</v>
      </c>
      <c r="H23067">
        <f t="shared" si="4"/>
        <v>0.70336737828290585</v>
      </c>
      <c r="I23067" t="s">
        <v>1199</v>
      </c>
    </row>
    <row r="23068" spans="1:9" x14ac:dyDescent="0.35">
      <c r="A23068" t="s">
        <v>1257</v>
      </c>
      <c r="B23068" t="s">
        <v>350</v>
      </c>
      <c r="C23068" t="s">
        <v>350</v>
      </c>
      <c r="D23068" t="s">
        <v>1278</v>
      </c>
      <c r="E23068" t="s">
        <v>29</v>
      </c>
      <c r="F23068">
        <v>72449</v>
      </c>
      <c r="G23068">
        <v>50717</v>
      </c>
      <c r="H23068">
        <f t="shared" si="4"/>
        <v>0.70003726759513585</v>
      </c>
      <c r="I23068" t="s">
        <v>1199</v>
      </c>
    </row>
    <row r="23069" spans="1:9" x14ac:dyDescent="0.35">
      <c r="A23069" t="s">
        <v>1257</v>
      </c>
      <c r="B23069" t="s">
        <v>350</v>
      </c>
      <c r="C23069" t="s">
        <v>350</v>
      </c>
      <c r="D23069" t="s">
        <v>1278</v>
      </c>
      <c r="E23069" t="s">
        <v>30</v>
      </c>
      <c r="F23069">
        <v>70812</v>
      </c>
      <c r="G23069">
        <v>59285</v>
      </c>
      <c r="H23069">
        <f t="shared" si="4"/>
        <v>0.83721685590012995</v>
      </c>
      <c r="I23069" t="s">
        <v>1199</v>
      </c>
    </row>
    <row r="23070" spans="1:9" x14ac:dyDescent="0.35">
      <c r="A23070" t="s">
        <v>1257</v>
      </c>
      <c r="B23070" t="s">
        <v>350</v>
      </c>
      <c r="C23070" t="s">
        <v>350</v>
      </c>
      <c r="D23070" t="s">
        <v>1278</v>
      </c>
      <c r="E23070" t="s">
        <v>31</v>
      </c>
      <c r="F23070">
        <v>66427</v>
      </c>
      <c r="G23070">
        <v>44149</v>
      </c>
      <c r="H23070">
        <f t="shared" si="4"/>
        <v>0.66462432444638475</v>
      </c>
      <c r="I23070" t="s">
        <v>1199</v>
      </c>
    </row>
    <row r="23071" spans="1:9" x14ac:dyDescent="0.35">
      <c r="A23071" t="s">
        <v>1257</v>
      </c>
      <c r="B23071" t="s">
        <v>350</v>
      </c>
      <c r="C23071" t="s">
        <v>350</v>
      </c>
      <c r="D23071" t="s">
        <v>1279</v>
      </c>
      <c r="E23071" t="s">
        <v>29</v>
      </c>
      <c r="F23071">
        <v>23789</v>
      </c>
      <c r="G23071">
        <v>15825</v>
      </c>
      <c r="H23071">
        <f t="shared" si="4"/>
        <v>0.66522342259027278</v>
      </c>
      <c r="I23071" t="s">
        <v>1199</v>
      </c>
    </row>
    <row r="23072" spans="1:9" x14ac:dyDescent="0.35">
      <c r="A23072" t="s">
        <v>1257</v>
      </c>
      <c r="B23072" t="s">
        <v>350</v>
      </c>
      <c r="C23072" t="s">
        <v>350</v>
      </c>
      <c r="D23072" t="s">
        <v>1279</v>
      </c>
      <c r="E23072" t="s">
        <v>30</v>
      </c>
      <c r="F23072">
        <v>22350</v>
      </c>
      <c r="G23072">
        <v>25077</v>
      </c>
      <c r="H23072">
        <f t="shared" si="4"/>
        <v>1.1220134228187919</v>
      </c>
      <c r="I23072" t="s">
        <v>1199</v>
      </c>
    </row>
    <row r="23073" spans="1:9" x14ac:dyDescent="0.35">
      <c r="A23073" t="s">
        <v>1257</v>
      </c>
      <c r="B23073" t="s">
        <v>350</v>
      </c>
      <c r="C23073" t="s">
        <v>350</v>
      </c>
      <c r="D23073" t="s">
        <v>1279</v>
      </c>
      <c r="E23073" t="s">
        <v>31</v>
      </c>
      <c r="F23073">
        <v>17129</v>
      </c>
      <c r="G23073">
        <v>19046</v>
      </c>
      <c r="H23073">
        <f t="shared" si="4"/>
        <v>1.1119154650008758</v>
      </c>
      <c r="I23073" t="s">
        <v>1199</v>
      </c>
    </row>
    <row r="23074" spans="1:9" x14ac:dyDescent="0.35">
      <c r="A23074" t="s">
        <v>1257</v>
      </c>
      <c r="B23074" t="s">
        <v>350</v>
      </c>
      <c r="C23074" t="s">
        <v>350</v>
      </c>
      <c r="D23074" t="s">
        <v>1280</v>
      </c>
      <c r="E23074" t="s">
        <v>29</v>
      </c>
      <c r="F23074">
        <v>40420</v>
      </c>
      <c r="G23074">
        <v>25383</v>
      </c>
      <c r="H23074">
        <f t="shared" si="4"/>
        <v>0.6279811974270163</v>
      </c>
      <c r="I23074" t="s">
        <v>1199</v>
      </c>
    </row>
    <row r="23075" spans="1:9" x14ac:dyDescent="0.35">
      <c r="A23075" t="s">
        <v>1257</v>
      </c>
      <c r="B23075" t="s">
        <v>350</v>
      </c>
      <c r="C23075" t="s">
        <v>350</v>
      </c>
      <c r="D23075" t="s">
        <v>1280</v>
      </c>
      <c r="E23075" t="s">
        <v>30</v>
      </c>
      <c r="F23075">
        <v>39707</v>
      </c>
      <c r="G23075">
        <v>29499</v>
      </c>
      <c r="H23075">
        <f t="shared" si="4"/>
        <v>0.74291686604377061</v>
      </c>
      <c r="I23075" t="s">
        <v>1199</v>
      </c>
    </row>
    <row r="23076" spans="1:9" x14ac:dyDescent="0.35">
      <c r="A23076" t="s">
        <v>1257</v>
      </c>
      <c r="B23076" t="s">
        <v>350</v>
      </c>
      <c r="C23076" t="s">
        <v>350</v>
      </c>
      <c r="D23076" t="s">
        <v>1280</v>
      </c>
      <c r="E23076" t="s">
        <v>31</v>
      </c>
      <c r="F23076">
        <v>39903</v>
      </c>
      <c r="G23076">
        <v>19162</v>
      </c>
      <c r="H23076">
        <f t="shared" si="4"/>
        <v>0.4802145202115129</v>
      </c>
      <c r="I23076" t="s">
        <v>1199</v>
      </c>
    </row>
    <row r="23077" spans="1:9" x14ac:dyDescent="0.35">
      <c r="A23077" t="s">
        <v>1257</v>
      </c>
      <c r="B23077" t="s">
        <v>350</v>
      </c>
      <c r="C23077" t="s">
        <v>350</v>
      </c>
      <c r="D23077" t="s">
        <v>1281</v>
      </c>
      <c r="E23077" t="s">
        <v>29</v>
      </c>
      <c r="F23077">
        <v>29060</v>
      </c>
      <c r="G23077">
        <v>24871</v>
      </c>
      <c r="H23077">
        <f t="shared" si="4"/>
        <v>0.85584996558843773</v>
      </c>
      <c r="I23077" t="s">
        <v>1199</v>
      </c>
    </row>
    <row r="23078" spans="1:9" x14ac:dyDescent="0.35">
      <c r="A23078" t="s">
        <v>1257</v>
      </c>
      <c r="B23078" t="s">
        <v>350</v>
      </c>
      <c r="C23078" t="s">
        <v>350</v>
      </c>
      <c r="D23078" t="s">
        <v>1281</v>
      </c>
      <c r="E23078" t="s">
        <v>30</v>
      </c>
      <c r="F23078">
        <v>25550</v>
      </c>
      <c r="G23078">
        <v>24474</v>
      </c>
      <c r="H23078">
        <f t="shared" si="4"/>
        <v>0.95788649706457929</v>
      </c>
      <c r="I23078" t="s">
        <v>1199</v>
      </c>
    </row>
    <row r="23079" spans="1:9" x14ac:dyDescent="0.35">
      <c r="A23079" t="s">
        <v>1257</v>
      </c>
      <c r="B23079" t="s">
        <v>350</v>
      </c>
      <c r="C23079" t="s">
        <v>350</v>
      </c>
      <c r="D23079" t="s">
        <v>1281</v>
      </c>
      <c r="E23079" t="s">
        <v>31</v>
      </c>
      <c r="F23079">
        <v>24776</v>
      </c>
      <c r="G23079">
        <v>21066</v>
      </c>
      <c r="H23079">
        <f t="shared" si="4"/>
        <v>0.85025831449790124</v>
      </c>
      <c r="I23079" t="s">
        <v>1199</v>
      </c>
    </row>
    <row r="23080" spans="1:9" x14ac:dyDescent="0.35">
      <c r="A23080" t="s">
        <v>1257</v>
      </c>
      <c r="B23080" t="s">
        <v>350</v>
      </c>
      <c r="C23080" t="s">
        <v>350</v>
      </c>
      <c r="D23080" t="s">
        <v>1282</v>
      </c>
      <c r="E23080" t="s">
        <v>29</v>
      </c>
      <c r="F23080">
        <v>12137</v>
      </c>
      <c r="G23080">
        <v>14760</v>
      </c>
      <c r="H23080">
        <f t="shared" si="4"/>
        <v>1.2161160088984098</v>
      </c>
      <c r="I23080" t="s">
        <v>1199</v>
      </c>
    </row>
    <row r="23081" spans="1:9" x14ac:dyDescent="0.35">
      <c r="A23081" t="s">
        <v>1257</v>
      </c>
      <c r="B23081" t="s">
        <v>350</v>
      </c>
      <c r="C23081" t="s">
        <v>350</v>
      </c>
      <c r="D23081" t="s">
        <v>1282</v>
      </c>
      <c r="E23081" t="s">
        <v>30</v>
      </c>
      <c r="F23081">
        <v>39078</v>
      </c>
      <c r="G23081">
        <v>20589</v>
      </c>
      <c r="H23081">
        <f t="shared" si="4"/>
        <v>0.52686933824658377</v>
      </c>
      <c r="I23081" t="s">
        <v>1199</v>
      </c>
    </row>
    <row r="23082" spans="1:9" x14ac:dyDescent="0.35">
      <c r="A23082" t="s">
        <v>1257</v>
      </c>
      <c r="B23082" t="s">
        <v>350</v>
      </c>
      <c r="C23082" t="s">
        <v>350</v>
      </c>
      <c r="D23082" t="s">
        <v>1282</v>
      </c>
      <c r="E23082" t="s">
        <v>31</v>
      </c>
      <c r="F23082">
        <v>39655</v>
      </c>
      <c r="G23082">
        <v>20177</v>
      </c>
      <c r="H23082">
        <f t="shared" si="4"/>
        <v>0.50881351658050689</v>
      </c>
      <c r="I23082" t="s">
        <v>1199</v>
      </c>
    </row>
    <row r="23083" spans="1:9" x14ac:dyDescent="0.35">
      <c r="A23083" t="s">
        <v>1257</v>
      </c>
      <c r="B23083" t="s">
        <v>350</v>
      </c>
      <c r="C23083" t="s">
        <v>350</v>
      </c>
      <c r="D23083" t="s">
        <v>1260</v>
      </c>
      <c r="E23083" t="s">
        <v>29</v>
      </c>
      <c r="F23083">
        <v>647791</v>
      </c>
      <c r="G23083">
        <v>386068</v>
      </c>
      <c r="H23083">
        <f t="shared" si="4"/>
        <v>0.59597617132686309</v>
      </c>
      <c r="I23083" t="s">
        <v>1199</v>
      </c>
    </row>
    <row r="23084" spans="1:9" x14ac:dyDescent="0.35">
      <c r="A23084" t="s">
        <v>1257</v>
      </c>
      <c r="B23084" t="s">
        <v>350</v>
      </c>
      <c r="C23084" t="s">
        <v>350</v>
      </c>
      <c r="D23084" t="s">
        <v>1260</v>
      </c>
      <c r="E23084" t="s">
        <v>30</v>
      </c>
      <c r="F23084">
        <v>642880</v>
      </c>
      <c r="G23084">
        <v>556640</v>
      </c>
      <c r="H23084">
        <f t="shared" si="4"/>
        <v>0.86585365853658536</v>
      </c>
      <c r="I23084" t="s">
        <v>1199</v>
      </c>
    </row>
    <row r="23085" spans="1:9" x14ac:dyDescent="0.35">
      <c r="A23085" t="s">
        <v>1257</v>
      </c>
      <c r="B23085" t="s">
        <v>350</v>
      </c>
      <c r="C23085" t="s">
        <v>350</v>
      </c>
      <c r="D23085" t="s">
        <v>1260</v>
      </c>
      <c r="E23085" t="s">
        <v>31</v>
      </c>
      <c r="F23085">
        <v>737175</v>
      </c>
      <c r="G23085">
        <v>679674</v>
      </c>
      <c r="H23085">
        <f t="shared" si="4"/>
        <v>0.92199816868450502</v>
      </c>
      <c r="I23085" t="s">
        <v>1199</v>
      </c>
    </row>
    <row r="23086" spans="1:9" x14ac:dyDescent="0.35">
      <c r="A23086" t="s">
        <v>1257</v>
      </c>
      <c r="B23086" t="s">
        <v>350</v>
      </c>
      <c r="C23086" t="s">
        <v>350</v>
      </c>
      <c r="D23086" t="s">
        <v>1261</v>
      </c>
      <c r="E23086" t="s">
        <v>29</v>
      </c>
      <c r="F23086">
        <v>298800</v>
      </c>
      <c r="G23086">
        <v>264912</v>
      </c>
      <c r="H23086">
        <f t="shared" si="4"/>
        <v>0.88658634538152614</v>
      </c>
      <c r="I23086" t="s">
        <v>1199</v>
      </c>
    </row>
    <row r="23087" spans="1:9" x14ac:dyDescent="0.35">
      <c r="A23087" t="s">
        <v>1257</v>
      </c>
      <c r="B23087" t="s">
        <v>350</v>
      </c>
      <c r="C23087" t="s">
        <v>350</v>
      </c>
      <c r="D23087" t="s">
        <v>1261</v>
      </c>
      <c r="E23087" t="s">
        <v>30</v>
      </c>
      <c r="F23087">
        <v>302275</v>
      </c>
      <c r="G23087">
        <v>329501</v>
      </c>
      <c r="H23087">
        <f t="shared" si="4"/>
        <v>1.0900703002233065</v>
      </c>
      <c r="I23087" t="s">
        <v>1199</v>
      </c>
    </row>
    <row r="23088" spans="1:9" x14ac:dyDescent="0.35">
      <c r="A23088" t="s">
        <v>1257</v>
      </c>
      <c r="B23088" t="s">
        <v>350</v>
      </c>
      <c r="C23088" t="s">
        <v>350</v>
      </c>
      <c r="D23088" t="s">
        <v>1261</v>
      </c>
      <c r="E23088" t="s">
        <v>31</v>
      </c>
      <c r="F23088">
        <v>307668</v>
      </c>
      <c r="G23088">
        <v>292375</v>
      </c>
      <c r="H23088">
        <f t="shared" si="4"/>
        <v>0.95029382321203371</v>
      </c>
      <c r="I23088" t="s">
        <v>1199</v>
      </c>
    </row>
    <row r="23089" spans="1:9" x14ac:dyDescent="0.35">
      <c r="A23089" t="s">
        <v>1257</v>
      </c>
      <c r="B23089" t="s">
        <v>350</v>
      </c>
      <c r="C23089" t="s">
        <v>350</v>
      </c>
      <c r="D23089" t="s">
        <v>1262</v>
      </c>
      <c r="E23089" t="s">
        <v>29</v>
      </c>
      <c r="F23089">
        <v>152940</v>
      </c>
      <c r="G23089">
        <v>138368</v>
      </c>
      <c r="H23089">
        <f t="shared" si="4"/>
        <v>0.90472080554465806</v>
      </c>
      <c r="I23089" t="s">
        <v>1199</v>
      </c>
    </row>
    <row r="23090" spans="1:9" x14ac:dyDescent="0.35">
      <c r="A23090" t="s">
        <v>1257</v>
      </c>
      <c r="B23090" t="s">
        <v>350</v>
      </c>
      <c r="C23090" t="s">
        <v>350</v>
      </c>
      <c r="D23090" t="s">
        <v>1262</v>
      </c>
      <c r="E23090" t="s">
        <v>30</v>
      </c>
      <c r="F23090">
        <v>157613</v>
      </c>
      <c r="G23090">
        <v>136228</v>
      </c>
      <c r="H23090">
        <f t="shared" si="4"/>
        <v>0.86431956754836214</v>
      </c>
      <c r="I23090" t="s">
        <v>1199</v>
      </c>
    </row>
    <row r="23091" spans="1:9" x14ac:dyDescent="0.35">
      <c r="A23091" t="s">
        <v>1257</v>
      </c>
      <c r="B23091" t="s">
        <v>350</v>
      </c>
      <c r="C23091" t="s">
        <v>350</v>
      </c>
      <c r="D23091" t="s">
        <v>1262</v>
      </c>
      <c r="E23091" t="s">
        <v>31</v>
      </c>
      <c r="F23091">
        <v>168287</v>
      </c>
      <c r="G23091">
        <v>160671</v>
      </c>
      <c r="H23091">
        <f t="shared" si="4"/>
        <v>0.95474397903581387</v>
      </c>
      <c r="I23091" t="s">
        <v>1199</v>
      </c>
    </row>
    <row r="23092" spans="1:9" x14ac:dyDescent="0.35">
      <c r="A23092" t="s">
        <v>1257</v>
      </c>
      <c r="B23092" t="s">
        <v>350</v>
      </c>
      <c r="C23092" t="s">
        <v>350</v>
      </c>
      <c r="D23092" t="s">
        <v>1263</v>
      </c>
      <c r="E23092" t="s">
        <v>29</v>
      </c>
      <c r="F23092">
        <v>151337</v>
      </c>
      <c r="G23092">
        <v>214557</v>
      </c>
      <c r="H23092">
        <f t="shared" si="4"/>
        <v>1.4177431824339057</v>
      </c>
      <c r="I23092" t="s">
        <v>1199</v>
      </c>
    </row>
    <row r="23093" spans="1:9" x14ac:dyDescent="0.35">
      <c r="A23093" t="s">
        <v>1257</v>
      </c>
      <c r="B23093" t="s">
        <v>350</v>
      </c>
      <c r="C23093" t="s">
        <v>350</v>
      </c>
      <c r="D23093" t="s">
        <v>1263</v>
      </c>
      <c r="E23093" t="s">
        <v>30</v>
      </c>
      <c r="F23093">
        <v>154678</v>
      </c>
      <c r="G23093">
        <v>80994</v>
      </c>
      <c r="H23093">
        <f t="shared" si="4"/>
        <v>0.52362973402810997</v>
      </c>
      <c r="I23093" t="s">
        <v>1199</v>
      </c>
    </row>
    <row r="23094" spans="1:9" x14ac:dyDescent="0.35">
      <c r="A23094" t="s">
        <v>1257</v>
      </c>
      <c r="B23094" t="s">
        <v>350</v>
      </c>
      <c r="C23094" t="s">
        <v>350</v>
      </c>
      <c r="D23094" t="s">
        <v>1263</v>
      </c>
      <c r="E23094" t="s">
        <v>31</v>
      </c>
      <c r="F23094">
        <v>154252</v>
      </c>
      <c r="G23094">
        <v>150942</v>
      </c>
      <c r="H23094">
        <f t="shared" si="4"/>
        <v>0.97854160724010064</v>
      </c>
      <c r="I23094" t="s">
        <v>1199</v>
      </c>
    </row>
    <row r="23095" spans="1:9" x14ac:dyDescent="0.35">
      <c r="A23095" t="s">
        <v>1257</v>
      </c>
      <c r="B23095" t="s">
        <v>350</v>
      </c>
      <c r="C23095" t="s">
        <v>350</v>
      </c>
      <c r="D23095" t="s">
        <v>1264</v>
      </c>
      <c r="E23095" t="s">
        <v>29</v>
      </c>
      <c r="F23095">
        <v>114919</v>
      </c>
      <c r="G23095">
        <v>80000</v>
      </c>
      <c r="H23095">
        <f t="shared" si="4"/>
        <v>0.69614250036982572</v>
      </c>
      <c r="I23095" t="s">
        <v>1199</v>
      </c>
    </row>
    <row r="23096" spans="1:9" x14ac:dyDescent="0.35">
      <c r="A23096" t="s">
        <v>1257</v>
      </c>
      <c r="B23096" t="s">
        <v>350</v>
      </c>
      <c r="C23096" t="s">
        <v>350</v>
      </c>
      <c r="D23096" t="s">
        <v>1264</v>
      </c>
      <c r="E23096" t="s">
        <v>30</v>
      </c>
      <c r="F23096">
        <v>113969</v>
      </c>
      <c r="G23096">
        <v>22761</v>
      </c>
      <c r="H23096">
        <f t="shared" si="4"/>
        <v>0.19971220244101467</v>
      </c>
      <c r="I23096" t="s">
        <v>1199</v>
      </c>
    </row>
    <row r="23097" spans="1:9" x14ac:dyDescent="0.35">
      <c r="A23097" t="s">
        <v>1257</v>
      </c>
      <c r="B23097" t="s">
        <v>350</v>
      </c>
      <c r="C23097" t="s">
        <v>350</v>
      </c>
      <c r="D23097" t="s">
        <v>1264</v>
      </c>
      <c r="E23097" t="s">
        <v>31</v>
      </c>
      <c r="F23097">
        <v>114700</v>
      </c>
      <c r="G23097">
        <v>19899</v>
      </c>
      <c r="H23097">
        <f t="shared" si="4"/>
        <v>0.17348735832606801</v>
      </c>
      <c r="I23097" t="s">
        <v>1199</v>
      </c>
    </row>
    <row r="23098" spans="1:9" x14ac:dyDescent="0.35">
      <c r="A23098" t="s">
        <v>1257</v>
      </c>
      <c r="B23098" t="s">
        <v>350</v>
      </c>
      <c r="C23098" t="s">
        <v>350</v>
      </c>
      <c r="D23098" t="s">
        <v>1265</v>
      </c>
      <c r="E23098" t="s">
        <v>29</v>
      </c>
      <c r="F23098">
        <v>71490</v>
      </c>
      <c r="G23098">
        <v>40917</v>
      </c>
      <c r="H23098">
        <f t="shared" si="4"/>
        <v>0.5723457826269408</v>
      </c>
      <c r="I23098" t="s">
        <v>1199</v>
      </c>
    </row>
    <row r="23099" spans="1:9" x14ac:dyDescent="0.35">
      <c r="A23099" t="s">
        <v>1257</v>
      </c>
      <c r="B23099" t="s">
        <v>350</v>
      </c>
      <c r="C23099" t="s">
        <v>350</v>
      </c>
      <c r="D23099" t="s">
        <v>1265</v>
      </c>
      <c r="E23099" t="s">
        <v>30</v>
      </c>
      <c r="F23099">
        <v>69765</v>
      </c>
      <c r="G23099">
        <v>48276</v>
      </c>
      <c r="H23099">
        <f t="shared" si="4"/>
        <v>0.69198021930767573</v>
      </c>
      <c r="I23099" t="s">
        <v>1199</v>
      </c>
    </row>
    <row r="23100" spans="1:9" x14ac:dyDescent="0.35">
      <c r="A23100" t="s">
        <v>1257</v>
      </c>
      <c r="B23100" t="s">
        <v>350</v>
      </c>
      <c r="C23100" t="s">
        <v>350</v>
      </c>
      <c r="D23100" t="s">
        <v>1265</v>
      </c>
      <c r="E23100" t="s">
        <v>31</v>
      </c>
      <c r="F23100">
        <v>70975</v>
      </c>
      <c r="G23100">
        <v>39001</v>
      </c>
      <c r="H23100">
        <f t="shared" si="4"/>
        <v>0.54950334624867914</v>
      </c>
      <c r="I23100" t="s">
        <v>1199</v>
      </c>
    </row>
    <row r="23101" spans="1:9" x14ac:dyDescent="0.35">
      <c r="A23101" t="s">
        <v>1257</v>
      </c>
      <c r="B23101" t="s">
        <v>350</v>
      </c>
      <c r="C23101" t="s">
        <v>350</v>
      </c>
      <c r="D23101" t="s">
        <v>1266</v>
      </c>
      <c r="E23101" t="s">
        <v>29</v>
      </c>
      <c r="F23101">
        <v>448412</v>
      </c>
      <c r="G23101">
        <v>408721</v>
      </c>
      <c r="H23101">
        <f t="shared" si="4"/>
        <v>0.91148541965870677</v>
      </c>
      <c r="I23101" t="s">
        <v>1199</v>
      </c>
    </row>
    <row r="23102" spans="1:9" x14ac:dyDescent="0.35">
      <c r="A23102" t="s">
        <v>1257</v>
      </c>
      <c r="B23102" t="s">
        <v>350</v>
      </c>
      <c r="C23102" t="s">
        <v>350</v>
      </c>
      <c r="D23102" t="s">
        <v>1266</v>
      </c>
      <c r="E23102" t="s">
        <v>30</v>
      </c>
      <c r="F23102">
        <v>463038</v>
      </c>
      <c r="G23102">
        <v>505880</v>
      </c>
      <c r="H23102">
        <f t="shared" si="4"/>
        <v>1.0925237237548537</v>
      </c>
      <c r="I23102" t="s">
        <v>1199</v>
      </c>
    </row>
    <row r="23103" spans="1:9" x14ac:dyDescent="0.35">
      <c r="A23103" t="s">
        <v>1257</v>
      </c>
      <c r="B23103" t="s">
        <v>350</v>
      </c>
      <c r="C23103" t="s">
        <v>350</v>
      </c>
      <c r="D23103" t="s">
        <v>1266</v>
      </c>
      <c r="E23103" t="s">
        <v>31</v>
      </c>
      <c r="F23103">
        <v>459843</v>
      </c>
      <c r="G23103">
        <v>410628</v>
      </c>
      <c r="H23103">
        <f t="shared" si="4"/>
        <v>0.89297434124255448</v>
      </c>
      <c r="I23103" t="s">
        <v>1199</v>
      </c>
    </row>
    <row r="23104" spans="1:9" x14ac:dyDescent="0.35">
      <c r="A23104" t="s">
        <v>1257</v>
      </c>
      <c r="B23104" t="s">
        <v>351</v>
      </c>
      <c r="C23104" t="s">
        <v>351</v>
      </c>
      <c r="D23104" t="s">
        <v>1258</v>
      </c>
      <c r="E23104" t="s">
        <v>29</v>
      </c>
      <c r="F23104">
        <v>837326</v>
      </c>
      <c r="G23104">
        <v>881148</v>
      </c>
      <c r="H23104">
        <f t="shared" si="4"/>
        <v>1.0523356494364202</v>
      </c>
      <c r="I23104" t="s">
        <v>1200</v>
      </c>
    </row>
    <row r="23105" spans="1:9" x14ac:dyDescent="0.35">
      <c r="A23105" t="s">
        <v>1257</v>
      </c>
      <c r="B23105" t="s">
        <v>351</v>
      </c>
      <c r="C23105" t="s">
        <v>351</v>
      </c>
      <c r="D23105" t="s">
        <v>1258</v>
      </c>
      <c r="E23105" t="s">
        <v>30</v>
      </c>
      <c r="F23105">
        <v>822319</v>
      </c>
      <c r="G23105">
        <v>670978</v>
      </c>
      <c r="H23105">
        <f t="shared" si="4"/>
        <v>0.81595828382902502</v>
      </c>
      <c r="I23105" t="s">
        <v>1200</v>
      </c>
    </row>
    <row r="23106" spans="1:9" x14ac:dyDescent="0.35">
      <c r="A23106" t="s">
        <v>1257</v>
      </c>
      <c r="B23106" t="s">
        <v>351</v>
      </c>
      <c r="C23106" t="s">
        <v>351</v>
      </c>
      <c r="D23106" t="s">
        <v>1258</v>
      </c>
      <c r="E23106" t="s">
        <v>31</v>
      </c>
      <c r="F23106">
        <v>777143</v>
      </c>
      <c r="G23106">
        <v>533771</v>
      </c>
      <c r="H23106">
        <f t="shared" si="4"/>
        <v>0.68683755756662546</v>
      </c>
      <c r="I23106" t="s">
        <v>1200</v>
      </c>
    </row>
    <row r="23107" spans="1:9" x14ac:dyDescent="0.35">
      <c r="A23107" t="s">
        <v>1257</v>
      </c>
      <c r="B23107" t="s">
        <v>351</v>
      </c>
      <c r="C23107" t="s">
        <v>351</v>
      </c>
      <c r="D23107" t="s">
        <v>1267</v>
      </c>
      <c r="E23107" t="s">
        <v>29</v>
      </c>
      <c r="F23107">
        <v>307659</v>
      </c>
      <c r="G23107">
        <v>212441</v>
      </c>
      <c r="H23107">
        <f t="shared" si="4"/>
        <v>0.69050799749072833</v>
      </c>
      <c r="I23107" t="s">
        <v>1200</v>
      </c>
    </row>
    <row r="23108" spans="1:9" x14ac:dyDescent="0.35">
      <c r="A23108" t="s">
        <v>1257</v>
      </c>
      <c r="B23108" t="s">
        <v>351</v>
      </c>
      <c r="C23108" t="s">
        <v>351</v>
      </c>
      <c r="D23108" t="s">
        <v>1267</v>
      </c>
      <c r="E23108" t="s">
        <v>30</v>
      </c>
      <c r="F23108">
        <v>307204</v>
      </c>
      <c r="G23108">
        <v>239564</v>
      </c>
      <c r="H23108">
        <f t="shared" si="4"/>
        <v>0.77982057525292636</v>
      </c>
      <c r="I23108" t="s">
        <v>1200</v>
      </c>
    </row>
    <row r="23109" spans="1:9" x14ac:dyDescent="0.35">
      <c r="A23109" t="s">
        <v>1257</v>
      </c>
      <c r="B23109" t="s">
        <v>351</v>
      </c>
      <c r="C23109" t="s">
        <v>351</v>
      </c>
      <c r="D23109" t="s">
        <v>1267</v>
      </c>
      <c r="E23109" t="s">
        <v>31</v>
      </c>
      <c r="F23109">
        <v>302253</v>
      </c>
      <c r="G23109">
        <v>262355</v>
      </c>
      <c r="H23109">
        <f t="shared" si="4"/>
        <v>0.86799800167409424</v>
      </c>
      <c r="I23109" t="s">
        <v>1200</v>
      </c>
    </row>
    <row r="23110" spans="1:9" x14ac:dyDescent="0.35">
      <c r="A23110" t="s">
        <v>1257</v>
      </c>
      <c r="B23110" t="s">
        <v>351</v>
      </c>
      <c r="C23110" t="s">
        <v>351</v>
      </c>
      <c r="D23110" t="s">
        <v>1268</v>
      </c>
      <c r="E23110" t="s">
        <v>29</v>
      </c>
      <c r="F23110">
        <v>98299</v>
      </c>
      <c r="G23110">
        <v>67110</v>
      </c>
      <c r="H23110">
        <f t="shared" si="4"/>
        <v>0.68271294723242348</v>
      </c>
      <c r="I23110" t="s">
        <v>1200</v>
      </c>
    </row>
    <row r="23111" spans="1:9" x14ac:dyDescent="0.35">
      <c r="A23111" t="s">
        <v>1257</v>
      </c>
      <c r="B23111" t="s">
        <v>351</v>
      </c>
      <c r="C23111" t="s">
        <v>351</v>
      </c>
      <c r="D23111" t="s">
        <v>1268</v>
      </c>
      <c r="E23111" t="s">
        <v>30</v>
      </c>
      <c r="F23111">
        <v>82992</v>
      </c>
      <c r="G23111">
        <v>67070</v>
      </c>
      <c r="H23111">
        <f t="shared" si="4"/>
        <v>0.80815018315018317</v>
      </c>
      <c r="I23111" t="s">
        <v>1200</v>
      </c>
    </row>
    <row r="23112" spans="1:9" x14ac:dyDescent="0.35">
      <c r="A23112" t="s">
        <v>1257</v>
      </c>
      <c r="B23112" t="s">
        <v>351</v>
      </c>
      <c r="C23112" t="s">
        <v>351</v>
      </c>
      <c r="D23112" t="s">
        <v>1268</v>
      </c>
      <c r="E23112" t="s">
        <v>31</v>
      </c>
      <c r="F23112">
        <v>85124</v>
      </c>
      <c r="G23112">
        <v>62902</v>
      </c>
      <c r="H23112">
        <f t="shared" si="4"/>
        <v>0.73894553827357734</v>
      </c>
      <c r="I23112" t="s">
        <v>1200</v>
      </c>
    </row>
    <row r="23113" spans="1:9" x14ac:dyDescent="0.35">
      <c r="A23113" t="s">
        <v>1257</v>
      </c>
      <c r="B23113" t="s">
        <v>351</v>
      </c>
      <c r="C23113" t="s">
        <v>351</v>
      </c>
      <c r="D23113" t="s">
        <v>1269</v>
      </c>
      <c r="E23113" t="s">
        <v>29</v>
      </c>
      <c r="F23113">
        <v>137340</v>
      </c>
      <c r="G23113">
        <v>272977</v>
      </c>
      <c r="H23113">
        <f t="shared" si="4"/>
        <v>1.987600116499199</v>
      </c>
      <c r="I23113" t="s">
        <v>1200</v>
      </c>
    </row>
    <row r="23114" spans="1:9" x14ac:dyDescent="0.35">
      <c r="A23114" t="s">
        <v>1257</v>
      </c>
      <c r="B23114" t="s">
        <v>351</v>
      </c>
      <c r="C23114" t="s">
        <v>351</v>
      </c>
      <c r="D23114" t="s">
        <v>1269</v>
      </c>
      <c r="E23114" t="s">
        <v>30</v>
      </c>
      <c r="F23114">
        <v>126005</v>
      </c>
      <c r="G23114">
        <v>205188</v>
      </c>
      <c r="H23114">
        <f t="shared" si="4"/>
        <v>1.628411570969406</v>
      </c>
      <c r="I23114" t="s">
        <v>1200</v>
      </c>
    </row>
    <row r="23115" spans="1:9" x14ac:dyDescent="0.35">
      <c r="A23115" t="s">
        <v>1257</v>
      </c>
      <c r="B23115" t="s">
        <v>351</v>
      </c>
      <c r="C23115" t="s">
        <v>351</v>
      </c>
      <c r="D23115" t="s">
        <v>1269</v>
      </c>
      <c r="E23115" t="s">
        <v>31</v>
      </c>
      <c r="F23115">
        <v>105559</v>
      </c>
      <c r="G23115">
        <v>134521</v>
      </c>
      <c r="H23115">
        <f t="shared" si="4"/>
        <v>1.2743678890478312</v>
      </c>
      <c r="I23115" t="s">
        <v>1200</v>
      </c>
    </row>
    <row r="23116" spans="1:9" x14ac:dyDescent="0.35">
      <c r="A23116" t="s">
        <v>1257</v>
      </c>
      <c r="B23116" t="s">
        <v>351</v>
      </c>
      <c r="C23116" t="s">
        <v>351</v>
      </c>
      <c r="D23116" t="s">
        <v>1270</v>
      </c>
      <c r="E23116" t="s">
        <v>29</v>
      </c>
      <c r="F23116">
        <v>42339</v>
      </c>
      <c r="G23116">
        <v>32384</v>
      </c>
      <c r="H23116">
        <f t="shared" si="4"/>
        <v>0.76487399324499872</v>
      </c>
      <c r="I23116" t="s">
        <v>1200</v>
      </c>
    </row>
    <row r="23117" spans="1:9" x14ac:dyDescent="0.35">
      <c r="A23117" t="s">
        <v>1257</v>
      </c>
      <c r="B23117" t="s">
        <v>351</v>
      </c>
      <c r="C23117" t="s">
        <v>351</v>
      </c>
      <c r="D23117" t="s">
        <v>1270</v>
      </c>
      <c r="E23117" t="s">
        <v>30</v>
      </c>
      <c r="F23117">
        <v>44264</v>
      </c>
      <c r="G23117">
        <v>33711</v>
      </c>
      <c r="H23117">
        <f t="shared" si="4"/>
        <v>0.76158955358756553</v>
      </c>
      <c r="I23117" t="s">
        <v>1200</v>
      </c>
    </row>
    <row r="23118" spans="1:9" x14ac:dyDescent="0.35">
      <c r="A23118" t="s">
        <v>1257</v>
      </c>
      <c r="B23118" t="s">
        <v>351</v>
      </c>
      <c r="C23118" t="s">
        <v>351</v>
      </c>
      <c r="D23118" t="s">
        <v>1270</v>
      </c>
      <c r="E23118" t="s">
        <v>31</v>
      </c>
      <c r="F23118">
        <v>47939</v>
      </c>
      <c r="G23118">
        <v>36889</v>
      </c>
      <c r="H23118">
        <f t="shared" si="4"/>
        <v>0.76949873797951562</v>
      </c>
      <c r="I23118" t="s">
        <v>1200</v>
      </c>
    </row>
    <row r="23119" spans="1:9" x14ac:dyDescent="0.35">
      <c r="A23119" t="s">
        <v>1257</v>
      </c>
      <c r="B23119" t="s">
        <v>351</v>
      </c>
      <c r="C23119" t="s">
        <v>351</v>
      </c>
      <c r="D23119" t="s">
        <v>1271</v>
      </c>
      <c r="E23119" t="s">
        <v>29</v>
      </c>
      <c r="F23119">
        <v>96662</v>
      </c>
      <c r="G23119">
        <v>78296</v>
      </c>
      <c r="H23119">
        <f t="shared" si="4"/>
        <v>0.80999772402805648</v>
      </c>
      <c r="I23119" t="s">
        <v>1200</v>
      </c>
    </row>
    <row r="23120" spans="1:9" x14ac:dyDescent="0.35">
      <c r="A23120" t="s">
        <v>1257</v>
      </c>
      <c r="B23120" t="s">
        <v>351</v>
      </c>
      <c r="C23120" t="s">
        <v>351</v>
      </c>
      <c r="D23120" t="s">
        <v>1271</v>
      </c>
      <c r="E23120" t="s">
        <v>30</v>
      </c>
      <c r="F23120">
        <v>94890</v>
      </c>
      <c r="G23120">
        <v>80324</v>
      </c>
      <c r="H23120">
        <f t="shared" si="4"/>
        <v>0.84649594267046058</v>
      </c>
      <c r="I23120" t="s">
        <v>1200</v>
      </c>
    </row>
    <row r="23121" spans="1:9" x14ac:dyDescent="0.35">
      <c r="A23121" t="s">
        <v>1257</v>
      </c>
      <c r="B23121" t="s">
        <v>351</v>
      </c>
      <c r="C23121" t="s">
        <v>351</v>
      </c>
      <c r="D23121" t="s">
        <v>1271</v>
      </c>
      <c r="E23121" t="s">
        <v>31</v>
      </c>
      <c r="F23121">
        <v>96882</v>
      </c>
      <c r="G23121">
        <v>96944</v>
      </c>
      <c r="H23121">
        <f t="shared" si="4"/>
        <v>1.00063995375818</v>
      </c>
      <c r="I23121" t="s">
        <v>1200</v>
      </c>
    </row>
    <row r="23122" spans="1:9" x14ac:dyDescent="0.35">
      <c r="A23122" t="s">
        <v>1257</v>
      </c>
      <c r="B23122" t="s">
        <v>351</v>
      </c>
      <c r="C23122" t="s">
        <v>351</v>
      </c>
      <c r="D23122" t="s">
        <v>1272</v>
      </c>
      <c r="E23122" t="s">
        <v>29</v>
      </c>
      <c r="F23122">
        <v>103516</v>
      </c>
      <c r="G23122">
        <v>101115</v>
      </c>
      <c r="H23122">
        <f t="shared" si="4"/>
        <v>0.97680551798755744</v>
      </c>
      <c r="I23122" t="s">
        <v>1200</v>
      </c>
    </row>
    <row r="23123" spans="1:9" x14ac:dyDescent="0.35">
      <c r="A23123" t="s">
        <v>1257</v>
      </c>
      <c r="B23123" t="s">
        <v>351</v>
      </c>
      <c r="C23123" t="s">
        <v>351</v>
      </c>
      <c r="D23123" t="s">
        <v>1272</v>
      </c>
      <c r="E23123" t="s">
        <v>30</v>
      </c>
      <c r="F23123">
        <v>109643</v>
      </c>
      <c r="G23123">
        <v>106534</v>
      </c>
      <c r="H23123">
        <f t="shared" si="4"/>
        <v>0.9716443366197568</v>
      </c>
      <c r="I23123" t="s">
        <v>1200</v>
      </c>
    </row>
    <row r="23124" spans="1:9" x14ac:dyDescent="0.35">
      <c r="A23124" t="s">
        <v>1257</v>
      </c>
      <c r="B23124" t="s">
        <v>351</v>
      </c>
      <c r="C23124" t="s">
        <v>351</v>
      </c>
      <c r="D23124" t="s">
        <v>1272</v>
      </c>
      <c r="E23124" t="s">
        <v>31</v>
      </c>
      <c r="F23124">
        <v>124026</v>
      </c>
      <c r="G23124">
        <v>106775</v>
      </c>
      <c r="H23124">
        <f t="shared" si="4"/>
        <v>0.86090819666844054</v>
      </c>
      <c r="I23124" t="s">
        <v>1200</v>
      </c>
    </row>
    <row r="23125" spans="1:9" x14ac:dyDescent="0.35">
      <c r="A23125" t="s">
        <v>1257</v>
      </c>
      <c r="B23125" t="s">
        <v>351</v>
      </c>
      <c r="C23125" t="s">
        <v>351</v>
      </c>
      <c r="D23125" t="s">
        <v>1273</v>
      </c>
      <c r="E23125" t="s">
        <v>29</v>
      </c>
      <c r="F23125">
        <v>82186</v>
      </c>
      <c r="G23125">
        <v>83608</v>
      </c>
      <c r="H23125">
        <f t="shared" si="4"/>
        <v>1.0173022169225903</v>
      </c>
      <c r="I23125" t="s">
        <v>1200</v>
      </c>
    </row>
    <row r="23126" spans="1:9" x14ac:dyDescent="0.35">
      <c r="A23126" t="s">
        <v>1257</v>
      </c>
      <c r="B23126" t="s">
        <v>351</v>
      </c>
      <c r="C23126" t="s">
        <v>351</v>
      </c>
      <c r="D23126" t="s">
        <v>1273</v>
      </c>
      <c r="E23126" t="s">
        <v>30</v>
      </c>
      <c r="F23126">
        <v>85816</v>
      </c>
      <c r="G23126">
        <v>69507</v>
      </c>
      <c r="H23126">
        <f t="shared" ref="H23126:H23189" si="5">G23126/F23126</f>
        <v>0.80995385475901926</v>
      </c>
      <c r="I23126" t="s">
        <v>1200</v>
      </c>
    </row>
    <row r="23127" spans="1:9" x14ac:dyDescent="0.35">
      <c r="A23127" t="s">
        <v>1257</v>
      </c>
      <c r="B23127" t="s">
        <v>351</v>
      </c>
      <c r="C23127" t="s">
        <v>351</v>
      </c>
      <c r="D23127" t="s">
        <v>1273</v>
      </c>
      <c r="E23127" t="s">
        <v>31</v>
      </c>
      <c r="F23127">
        <v>85423</v>
      </c>
      <c r="G23127">
        <v>71588</v>
      </c>
      <c r="H23127">
        <f t="shared" si="5"/>
        <v>0.83804127693946595</v>
      </c>
      <c r="I23127" t="s">
        <v>1200</v>
      </c>
    </row>
    <row r="23128" spans="1:9" x14ac:dyDescent="0.35">
      <c r="A23128" t="s">
        <v>1257</v>
      </c>
      <c r="B23128" t="s">
        <v>351</v>
      </c>
      <c r="C23128" t="s">
        <v>351</v>
      </c>
      <c r="D23128" t="s">
        <v>1274</v>
      </c>
      <c r="E23128" t="s">
        <v>29</v>
      </c>
      <c r="F23128">
        <v>174002</v>
      </c>
      <c r="G23128">
        <v>126811</v>
      </c>
      <c r="H23128">
        <f t="shared" si="5"/>
        <v>0.72879047367271643</v>
      </c>
      <c r="I23128" t="s">
        <v>1200</v>
      </c>
    </row>
    <row r="23129" spans="1:9" x14ac:dyDescent="0.35">
      <c r="A23129" t="s">
        <v>1257</v>
      </c>
      <c r="B23129" t="s">
        <v>351</v>
      </c>
      <c r="C23129" t="s">
        <v>351</v>
      </c>
      <c r="D23129" t="s">
        <v>1274</v>
      </c>
      <c r="E23129" t="s">
        <v>30</v>
      </c>
      <c r="F23129">
        <v>185656</v>
      </c>
      <c r="G23129">
        <v>133079</v>
      </c>
      <c r="H23129">
        <f t="shared" si="5"/>
        <v>0.71680419700952303</v>
      </c>
      <c r="I23129" t="s">
        <v>1200</v>
      </c>
    </row>
    <row r="23130" spans="1:9" x14ac:dyDescent="0.35">
      <c r="A23130" t="s">
        <v>1257</v>
      </c>
      <c r="B23130" t="s">
        <v>351</v>
      </c>
      <c r="C23130" t="s">
        <v>351</v>
      </c>
      <c r="D23130" t="s">
        <v>1274</v>
      </c>
      <c r="E23130" t="s">
        <v>31</v>
      </c>
      <c r="F23130">
        <v>175680</v>
      </c>
      <c r="G23130">
        <v>136588</v>
      </c>
      <c r="H23130">
        <f t="shared" si="5"/>
        <v>0.77748178506375232</v>
      </c>
      <c r="I23130" t="s">
        <v>1200</v>
      </c>
    </row>
    <row r="23131" spans="1:9" x14ac:dyDescent="0.35">
      <c r="A23131" t="s">
        <v>1257</v>
      </c>
      <c r="B23131" t="s">
        <v>351</v>
      </c>
      <c r="C23131" t="s">
        <v>351</v>
      </c>
      <c r="D23131" t="s">
        <v>1275</v>
      </c>
      <c r="E23131" t="s">
        <v>29</v>
      </c>
      <c r="F23131">
        <v>27171</v>
      </c>
      <c r="G23131">
        <v>30141</v>
      </c>
      <c r="H23131">
        <f t="shared" si="5"/>
        <v>1.1093077177873467</v>
      </c>
      <c r="I23131" t="s">
        <v>1200</v>
      </c>
    </row>
    <row r="23132" spans="1:9" x14ac:dyDescent="0.35">
      <c r="A23132" t="s">
        <v>1257</v>
      </c>
      <c r="B23132" t="s">
        <v>351</v>
      </c>
      <c r="C23132" t="s">
        <v>351</v>
      </c>
      <c r="D23132" t="s">
        <v>1275</v>
      </c>
      <c r="E23132" t="s">
        <v>30</v>
      </c>
      <c r="F23132">
        <v>28885</v>
      </c>
      <c r="G23132">
        <v>31359</v>
      </c>
      <c r="H23132">
        <f t="shared" si="5"/>
        <v>1.0856499913449889</v>
      </c>
      <c r="I23132" t="s">
        <v>1200</v>
      </c>
    </row>
    <row r="23133" spans="1:9" x14ac:dyDescent="0.35">
      <c r="A23133" t="s">
        <v>1257</v>
      </c>
      <c r="B23133" t="s">
        <v>351</v>
      </c>
      <c r="C23133" t="s">
        <v>351</v>
      </c>
      <c r="D23133" t="s">
        <v>1275</v>
      </c>
      <c r="E23133" t="s">
        <v>31</v>
      </c>
      <c r="F23133">
        <v>30708</v>
      </c>
      <c r="G23133">
        <v>26981</v>
      </c>
      <c r="H23133">
        <f t="shared" si="5"/>
        <v>0.87863097564152659</v>
      </c>
      <c r="I23133" t="s">
        <v>1200</v>
      </c>
    </row>
    <row r="23134" spans="1:9" x14ac:dyDescent="0.35">
      <c r="A23134" t="s">
        <v>1257</v>
      </c>
      <c r="B23134" t="s">
        <v>351</v>
      </c>
      <c r="C23134" t="s">
        <v>351</v>
      </c>
      <c r="D23134" t="s">
        <v>1276</v>
      </c>
      <c r="E23134" t="s">
        <v>29</v>
      </c>
      <c r="F23134">
        <v>31585</v>
      </c>
      <c r="G23134">
        <v>42061</v>
      </c>
      <c r="H23134">
        <f t="shared" si="5"/>
        <v>1.3316764286845022</v>
      </c>
      <c r="I23134" t="s">
        <v>1200</v>
      </c>
    </row>
    <row r="23135" spans="1:9" x14ac:dyDescent="0.35">
      <c r="A23135" t="s">
        <v>1257</v>
      </c>
      <c r="B23135" t="s">
        <v>351</v>
      </c>
      <c r="C23135" t="s">
        <v>351</v>
      </c>
      <c r="D23135" t="s">
        <v>1276</v>
      </c>
      <c r="E23135" t="s">
        <v>30</v>
      </c>
      <c r="F23135">
        <v>32452</v>
      </c>
      <c r="G23135">
        <v>36431</v>
      </c>
      <c r="H23135">
        <f t="shared" si="5"/>
        <v>1.122611857512634</v>
      </c>
      <c r="I23135" t="s">
        <v>1200</v>
      </c>
    </row>
    <row r="23136" spans="1:9" x14ac:dyDescent="0.35">
      <c r="A23136" t="s">
        <v>1257</v>
      </c>
      <c r="B23136" t="s">
        <v>351</v>
      </c>
      <c r="C23136" t="s">
        <v>351</v>
      </c>
      <c r="D23136" t="s">
        <v>1276</v>
      </c>
      <c r="E23136" t="s">
        <v>31</v>
      </c>
      <c r="F23136">
        <v>26991</v>
      </c>
      <c r="G23136">
        <v>32074</v>
      </c>
      <c r="H23136">
        <f t="shared" si="5"/>
        <v>1.1883220332703495</v>
      </c>
      <c r="I23136" t="s">
        <v>1200</v>
      </c>
    </row>
    <row r="23137" spans="1:9" x14ac:dyDescent="0.35">
      <c r="A23137" t="s">
        <v>1257</v>
      </c>
      <c r="B23137" t="s">
        <v>351</v>
      </c>
      <c r="C23137" t="s">
        <v>351</v>
      </c>
      <c r="D23137" t="s">
        <v>1259</v>
      </c>
      <c r="E23137" t="s">
        <v>29</v>
      </c>
      <c r="F23137">
        <v>234748</v>
      </c>
      <c r="G23137">
        <v>187935</v>
      </c>
      <c r="H23137">
        <f t="shared" si="5"/>
        <v>0.80058190059127232</v>
      </c>
      <c r="I23137" t="s">
        <v>1200</v>
      </c>
    </row>
    <row r="23138" spans="1:9" x14ac:dyDescent="0.35">
      <c r="A23138" t="s">
        <v>1257</v>
      </c>
      <c r="B23138" t="s">
        <v>351</v>
      </c>
      <c r="C23138" t="s">
        <v>351</v>
      </c>
      <c r="D23138" t="s">
        <v>1259</v>
      </c>
      <c r="E23138" t="s">
        <v>30</v>
      </c>
      <c r="F23138">
        <v>235197</v>
      </c>
      <c r="G23138">
        <v>222536</v>
      </c>
      <c r="H23138">
        <f t="shared" si="5"/>
        <v>0.94616853106119547</v>
      </c>
      <c r="I23138" t="s">
        <v>1200</v>
      </c>
    </row>
    <row r="23139" spans="1:9" x14ac:dyDescent="0.35">
      <c r="A23139" t="s">
        <v>1257</v>
      </c>
      <c r="B23139" t="s">
        <v>351</v>
      </c>
      <c r="C23139" t="s">
        <v>351</v>
      </c>
      <c r="D23139" t="s">
        <v>1259</v>
      </c>
      <c r="E23139" t="s">
        <v>31</v>
      </c>
      <c r="F23139">
        <v>244401</v>
      </c>
      <c r="G23139">
        <v>221543</v>
      </c>
      <c r="H23139">
        <f t="shared" si="5"/>
        <v>0.90647337776850345</v>
      </c>
      <c r="I23139" t="s">
        <v>1200</v>
      </c>
    </row>
    <row r="23140" spans="1:9" x14ac:dyDescent="0.35">
      <c r="A23140" t="s">
        <v>1257</v>
      </c>
      <c r="B23140" t="s">
        <v>351</v>
      </c>
      <c r="C23140" t="s">
        <v>351</v>
      </c>
      <c r="D23140" t="s">
        <v>1277</v>
      </c>
      <c r="E23140" t="s">
        <v>29</v>
      </c>
      <c r="F23140">
        <v>50516</v>
      </c>
      <c r="G23140">
        <v>54426</v>
      </c>
      <c r="H23140">
        <f t="shared" si="5"/>
        <v>1.0774012194156306</v>
      </c>
      <c r="I23140" t="s">
        <v>1200</v>
      </c>
    </row>
    <row r="23141" spans="1:9" x14ac:dyDescent="0.35">
      <c r="A23141" t="s">
        <v>1257</v>
      </c>
      <c r="B23141" t="s">
        <v>351</v>
      </c>
      <c r="C23141" t="s">
        <v>351</v>
      </c>
      <c r="D23141" t="s">
        <v>1277</v>
      </c>
      <c r="E23141" t="s">
        <v>30</v>
      </c>
      <c r="F23141">
        <v>54366</v>
      </c>
      <c r="G23141">
        <v>53174</v>
      </c>
      <c r="H23141">
        <f t="shared" si="5"/>
        <v>0.97807453187654048</v>
      </c>
      <c r="I23141" t="s">
        <v>1200</v>
      </c>
    </row>
    <row r="23142" spans="1:9" x14ac:dyDescent="0.35">
      <c r="A23142" t="s">
        <v>1257</v>
      </c>
      <c r="B23142" t="s">
        <v>351</v>
      </c>
      <c r="C23142" t="s">
        <v>351</v>
      </c>
      <c r="D23142" t="s">
        <v>1277</v>
      </c>
      <c r="E23142" t="s">
        <v>31</v>
      </c>
      <c r="F23142">
        <v>53950</v>
      </c>
      <c r="G23142">
        <v>52512</v>
      </c>
      <c r="H23142">
        <f t="shared" si="5"/>
        <v>0.97334569045412422</v>
      </c>
      <c r="I23142" t="s">
        <v>1200</v>
      </c>
    </row>
    <row r="23143" spans="1:9" x14ac:dyDescent="0.35">
      <c r="A23143" t="s">
        <v>1257</v>
      </c>
      <c r="B23143" t="s">
        <v>351</v>
      </c>
      <c r="C23143" t="s">
        <v>351</v>
      </c>
      <c r="D23143" t="s">
        <v>1278</v>
      </c>
      <c r="E23143" t="s">
        <v>29</v>
      </c>
      <c r="F23143">
        <v>119634</v>
      </c>
      <c r="G23143">
        <v>110586</v>
      </c>
      <c r="H23143">
        <f t="shared" si="5"/>
        <v>0.92436932644565928</v>
      </c>
      <c r="I23143" t="s">
        <v>1200</v>
      </c>
    </row>
    <row r="23144" spans="1:9" x14ac:dyDescent="0.35">
      <c r="A23144" t="s">
        <v>1257</v>
      </c>
      <c r="B23144" t="s">
        <v>351</v>
      </c>
      <c r="C23144" t="s">
        <v>351</v>
      </c>
      <c r="D23144" t="s">
        <v>1278</v>
      </c>
      <c r="E23144" t="s">
        <v>30</v>
      </c>
      <c r="F23144">
        <v>115859</v>
      </c>
      <c r="G23144">
        <v>113009</v>
      </c>
      <c r="H23144">
        <f t="shared" si="5"/>
        <v>0.97540113413718399</v>
      </c>
      <c r="I23144" t="s">
        <v>1200</v>
      </c>
    </row>
    <row r="23145" spans="1:9" x14ac:dyDescent="0.35">
      <c r="A23145" t="s">
        <v>1257</v>
      </c>
      <c r="B23145" t="s">
        <v>351</v>
      </c>
      <c r="C23145" t="s">
        <v>351</v>
      </c>
      <c r="D23145" t="s">
        <v>1278</v>
      </c>
      <c r="E23145" t="s">
        <v>31</v>
      </c>
      <c r="F23145">
        <v>114882</v>
      </c>
      <c r="G23145">
        <v>113572</v>
      </c>
      <c r="H23145">
        <f t="shared" si="5"/>
        <v>0.98859699517766053</v>
      </c>
      <c r="I23145" t="s">
        <v>1200</v>
      </c>
    </row>
    <row r="23146" spans="1:9" x14ac:dyDescent="0.35">
      <c r="A23146" t="s">
        <v>1257</v>
      </c>
      <c r="B23146" t="s">
        <v>351</v>
      </c>
      <c r="C23146" t="s">
        <v>351</v>
      </c>
      <c r="D23146" t="s">
        <v>1279</v>
      </c>
      <c r="E23146" t="s">
        <v>29</v>
      </c>
      <c r="F23146">
        <v>23557</v>
      </c>
      <c r="G23146">
        <v>24400</v>
      </c>
      <c r="H23146">
        <f t="shared" si="5"/>
        <v>1.0357855414526467</v>
      </c>
      <c r="I23146" t="s">
        <v>1200</v>
      </c>
    </row>
    <row r="23147" spans="1:9" x14ac:dyDescent="0.35">
      <c r="A23147" t="s">
        <v>1257</v>
      </c>
      <c r="B23147" t="s">
        <v>351</v>
      </c>
      <c r="C23147" t="s">
        <v>351</v>
      </c>
      <c r="D23147" t="s">
        <v>1279</v>
      </c>
      <c r="E23147" t="s">
        <v>30</v>
      </c>
      <c r="F23147">
        <v>28154</v>
      </c>
      <c r="G23147">
        <v>27523</v>
      </c>
      <c r="H23147">
        <f t="shared" si="5"/>
        <v>0.97758755416637066</v>
      </c>
      <c r="I23147" t="s">
        <v>1200</v>
      </c>
    </row>
    <row r="23148" spans="1:9" x14ac:dyDescent="0.35">
      <c r="A23148" t="s">
        <v>1257</v>
      </c>
      <c r="B23148" t="s">
        <v>351</v>
      </c>
      <c r="C23148" t="s">
        <v>351</v>
      </c>
      <c r="D23148" t="s">
        <v>1279</v>
      </c>
      <c r="E23148" t="s">
        <v>31</v>
      </c>
      <c r="F23148">
        <v>25060</v>
      </c>
      <c r="G23148">
        <v>25750</v>
      </c>
      <c r="H23148">
        <f t="shared" si="5"/>
        <v>1.0275339185953711</v>
      </c>
      <c r="I23148" t="s">
        <v>1200</v>
      </c>
    </row>
    <row r="23149" spans="1:9" x14ac:dyDescent="0.35">
      <c r="A23149" t="s">
        <v>1257</v>
      </c>
      <c r="B23149" t="s">
        <v>351</v>
      </c>
      <c r="C23149" t="s">
        <v>351</v>
      </c>
      <c r="D23149" t="s">
        <v>1280</v>
      </c>
      <c r="E23149" t="s">
        <v>29</v>
      </c>
      <c r="F23149">
        <v>23064</v>
      </c>
      <c r="G23149">
        <v>16199</v>
      </c>
      <c r="H23149">
        <f t="shared" si="5"/>
        <v>0.70234998265695459</v>
      </c>
      <c r="I23149" t="s">
        <v>1200</v>
      </c>
    </row>
    <row r="23150" spans="1:9" x14ac:dyDescent="0.35">
      <c r="A23150" t="s">
        <v>1257</v>
      </c>
      <c r="B23150" t="s">
        <v>351</v>
      </c>
      <c r="C23150" t="s">
        <v>351</v>
      </c>
      <c r="D23150" t="s">
        <v>1280</v>
      </c>
      <c r="E23150" t="s">
        <v>30</v>
      </c>
      <c r="F23150">
        <v>16741</v>
      </c>
      <c r="G23150">
        <v>26003</v>
      </c>
      <c r="H23150">
        <f t="shared" si="5"/>
        <v>1.5532524938773071</v>
      </c>
      <c r="I23150" t="s">
        <v>1200</v>
      </c>
    </row>
    <row r="23151" spans="1:9" x14ac:dyDescent="0.35">
      <c r="A23151" t="s">
        <v>1257</v>
      </c>
      <c r="B23151" t="s">
        <v>351</v>
      </c>
      <c r="C23151" t="s">
        <v>351</v>
      </c>
      <c r="D23151" t="s">
        <v>1280</v>
      </c>
      <c r="E23151" t="s">
        <v>31</v>
      </c>
      <c r="F23151">
        <v>25346</v>
      </c>
      <c r="G23151">
        <v>27954</v>
      </c>
      <c r="H23151">
        <f t="shared" si="5"/>
        <v>1.1028959204608222</v>
      </c>
      <c r="I23151" t="s">
        <v>1200</v>
      </c>
    </row>
    <row r="23152" spans="1:9" x14ac:dyDescent="0.35">
      <c r="A23152" t="s">
        <v>1257</v>
      </c>
      <c r="B23152" t="s">
        <v>351</v>
      </c>
      <c r="C23152" t="s">
        <v>351</v>
      </c>
      <c r="D23152" t="s">
        <v>1281</v>
      </c>
      <c r="E23152" t="s">
        <v>29</v>
      </c>
      <c r="F23152">
        <v>31212</v>
      </c>
      <c r="G23152">
        <v>33456</v>
      </c>
      <c r="H23152">
        <f t="shared" si="5"/>
        <v>1.0718954248366013</v>
      </c>
      <c r="I23152" t="s">
        <v>1200</v>
      </c>
    </row>
    <row r="23153" spans="1:9" x14ac:dyDescent="0.35">
      <c r="A23153" t="s">
        <v>1257</v>
      </c>
      <c r="B23153" t="s">
        <v>351</v>
      </c>
      <c r="C23153" t="s">
        <v>351</v>
      </c>
      <c r="D23153" t="s">
        <v>1281</v>
      </c>
      <c r="E23153" t="s">
        <v>30</v>
      </c>
      <c r="F23153">
        <v>36254</v>
      </c>
      <c r="G23153">
        <v>33296</v>
      </c>
      <c r="H23153">
        <f t="shared" si="5"/>
        <v>0.9184090031444806</v>
      </c>
      <c r="I23153" t="s">
        <v>1200</v>
      </c>
    </row>
    <row r="23154" spans="1:9" x14ac:dyDescent="0.35">
      <c r="A23154" t="s">
        <v>1257</v>
      </c>
      <c r="B23154" t="s">
        <v>351</v>
      </c>
      <c r="C23154" t="s">
        <v>351</v>
      </c>
      <c r="D23154" t="s">
        <v>1281</v>
      </c>
      <c r="E23154" t="s">
        <v>31</v>
      </c>
      <c r="F23154">
        <v>34961</v>
      </c>
      <c r="G23154">
        <v>39335</v>
      </c>
      <c r="H23154">
        <f t="shared" si="5"/>
        <v>1.1251108377906811</v>
      </c>
      <c r="I23154" t="s">
        <v>1200</v>
      </c>
    </row>
    <row r="23155" spans="1:9" x14ac:dyDescent="0.35">
      <c r="A23155" t="s">
        <v>1257</v>
      </c>
      <c r="B23155" t="s">
        <v>351</v>
      </c>
      <c r="C23155" t="s">
        <v>351</v>
      </c>
      <c r="D23155" t="s">
        <v>1282</v>
      </c>
      <c r="E23155" t="s">
        <v>30</v>
      </c>
      <c r="F23155">
        <v>33856</v>
      </c>
      <c r="G23155">
        <v>23164</v>
      </c>
      <c r="H23155">
        <f t="shared" si="5"/>
        <v>0.68419187145557658</v>
      </c>
      <c r="I23155" t="s">
        <v>1200</v>
      </c>
    </row>
    <row r="23156" spans="1:9" x14ac:dyDescent="0.35">
      <c r="A23156" t="s">
        <v>1257</v>
      </c>
      <c r="B23156" t="s">
        <v>351</v>
      </c>
      <c r="C23156" t="s">
        <v>351</v>
      </c>
      <c r="D23156" t="s">
        <v>1282</v>
      </c>
      <c r="E23156" t="s">
        <v>31</v>
      </c>
      <c r="F23156">
        <v>33794</v>
      </c>
      <c r="G23156">
        <v>14057</v>
      </c>
      <c r="H23156">
        <f t="shared" si="5"/>
        <v>0.41596141326862757</v>
      </c>
      <c r="I23156" t="s">
        <v>1200</v>
      </c>
    </row>
    <row r="23157" spans="1:9" x14ac:dyDescent="0.35">
      <c r="A23157" t="s">
        <v>1257</v>
      </c>
      <c r="B23157" t="s">
        <v>351</v>
      </c>
      <c r="C23157" t="s">
        <v>351</v>
      </c>
      <c r="D23157" t="s">
        <v>1260</v>
      </c>
      <c r="E23157" t="s">
        <v>29</v>
      </c>
      <c r="F23157">
        <v>920541</v>
      </c>
      <c r="G23157">
        <v>834467</v>
      </c>
      <c r="H23157">
        <f t="shared" si="5"/>
        <v>0.90649628859551068</v>
      </c>
      <c r="I23157" t="s">
        <v>1200</v>
      </c>
    </row>
    <row r="23158" spans="1:9" x14ac:dyDescent="0.35">
      <c r="A23158" t="s">
        <v>1257</v>
      </c>
      <c r="B23158" t="s">
        <v>351</v>
      </c>
      <c r="C23158" t="s">
        <v>351</v>
      </c>
      <c r="D23158" t="s">
        <v>1260</v>
      </c>
      <c r="E23158" t="s">
        <v>30</v>
      </c>
      <c r="F23158">
        <v>922157</v>
      </c>
      <c r="G23158">
        <v>1202417</v>
      </c>
      <c r="H23158">
        <f t="shared" si="5"/>
        <v>1.3039178794934052</v>
      </c>
      <c r="I23158" t="s">
        <v>1200</v>
      </c>
    </row>
    <row r="23159" spans="1:9" x14ac:dyDescent="0.35">
      <c r="A23159" t="s">
        <v>1257</v>
      </c>
      <c r="B23159" t="s">
        <v>351</v>
      </c>
      <c r="C23159" t="s">
        <v>351</v>
      </c>
      <c r="D23159" t="s">
        <v>1260</v>
      </c>
      <c r="E23159" t="s">
        <v>31</v>
      </c>
      <c r="F23159">
        <v>1046392</v>
      </c>
      <c r="G23159">
        <v>1509623</v>
      </c>
      <c r="H23159">
        <f t="shared" si="5"/>
        <v>1.4426935603483206</v>
      </c>
      <c r="I23159" t="s">
        <v>1200</v>
      </c>
    </row>
    <row r="23160" spans="1:9" x14ac:dyDescent="0.35">
      <c r="A23160" t="s">
        <v>1257</v>
      </c>
      <c r="B23160" t="s">
        <v>351</v>
      </c>
      <c r="C23160" t="s">
        <v>351</v>
      </c>
      <c r="D23160" t="s">
        <v>1261</v>
      </c>
      <c r="E23160" t="s">
        <v>29</v>
      </c>
      <c r="F23160">
        <v>414387</v>
      </c>
      <c r="G23160">
        <v>484750</v>
      </c>
      <c r="H23160">
        <f t="shared" si="5"/>
        <v>1.1698002109139525</v>
      </c>
      <c r="I23160" t="s">
        <v>1200</v>
      </c>
    </row>
    <row r="23161" spans="1:9" x14ac:dyDescent="0.35">
      <c r="A23161" t="s">
        <v>1257</v>
      </c>
      <c r="B23161" t="s">
        <v>351</v>
      </c>
      <c r="C23161" t="s">
        <v>351</v>
      </c>
      <c r="D23161" t="s">
        <v>1261</v>
      </c>
      <c r="E23161" t="s">
        <v>30</v>
      </c>
      <c r="F23161">
        <v>416255</v>
      </c>
      <c r="G23161">
        <v>395306</v>
      </c>
      <c r="H23161">
        <f t="shared" si="5"/>
        <v>0.94967267660448518</v>
      </c>
      <c r="I23161" t="s">
        <v>1200</v>
      </c>
    </row>
    <row r="23162" spans="1:9" x14ac:dyDescent="0.35">
      <c r="A23162" t="s">
        <v>1257</v>
      </c>
      <c r="B23162" t="s">
        <v>351</v>
      </c>
      <c r="C23162" t="s">
        <v>351</v>
      </c>
      <c r="D23162" t="s">
        <v>1261</v>
      </c>
      <c r="E23162" t="s">
        <v>31</v>
      </c>
      <c r="F23162">
        <v>427198</v>
      </c>
      <c r="G23162">
        <v>385687</v>
      </c>
      <c r="H23162">
        <f t="shared" si="5"/>
        <v>0.90282960126217815</v>
      </c>
      <c r="I23162" t="s">
        <v>1200</v>
      </c>
    </row>
    <row r="23163" spans="1:9" x14ac:dyDescent="0.35">
      <c r="A23163" t="s">
        <v>1257</v>
      </c>
      <c r="B23163" t="s">
        <v>351</v>
      </c>
      <c r="C23163" t="s">
        <v>351</v>
      </c>
      <c r="D23163" t="s">
        <v>1262</v>
      </c>
      <c r="E23163" t="s">
        <v>29</v>
      </c>
      <c r="F23163">
        <v>188043</v>
      </c>
      <c r="G23163">
        <v>170779</v>
      </c>
      <c r="H23163">
        <f t="shared" si="5"/>
        <v>0.90819121158458438</v>
      </c>
      <c r="I23163" t="s">
        <v>1200</v>
      </c>
    </row>
    <row r="23164" spans="1:9" x14ac:dyDescent="0.35">
      <c r="A23164" t="s">
        <v>1257</v>
      </c>
      <c r="B23164" t="s">
        <v>351</v>
      </c>
      <c r="C23164" t="s">
        <v>351</v>
      </c>
      <c r="D23164" t="s">
        <v>1262</v>
      </c>
      <c r="E23164" t="s">
        <v>30</v>
      </c>
      <c r="F23164">
        <v>190082</v>
      </c>
      <c r="G23164">
        <v>166287</v>
      </c>
      <c r="H23164">
        <f t="shared" si="5"/>
        <v>0.87481718416262455</v>
      </c>
      <c r="I23164" t="s">
        <v>1200</v>
      </c>
    </row>
    <row r="23165" spans="1:9" x14ac:dyDescent="0.35">
      <c r="A23165" t="s">
        <v>1257</v>
      </c>
      <c r="B23165" t="s">
        <v>351</v>
      </c>
      <c r="C23165" t="s">
        <v>351</v>
      </c>
      <c r="D23165" t="s">
        <v>1262</v>
      </c>
      <c r="E23165" t="s">
        <v>31</v>
      </c>
      <c r="F23165">
        <v>198937</v>
      </c>
      <c r="G23165">
        <v>156249</v>
      </c>
      <c r="H23165">
        <f t="shared" si="5"/>
        <v>0.7854195046673067</v>
      </c>
      <c r="I23165" t="s">
        <v>1200</v>
      </c>
    </row>
    <row r="23166" spans="1:9" x14ac:dyDescent="0.35">
      <c r="A23166" t="s">
        <v>1257</v>
      </c>
      <c r="B23166" t="s">
        <v>351</v>
      </c>
      <c r="C23166" t="s">
        <v>351</v>
      </c>
      <c r="D23166" t="s">
        <v>1263</v>
      </c>
      <c r="E23166" t="s">
        <v>29</v>
      </c>
      <c r="F23166">
        <v>19085</v>
      </c>
      <c r="G23166">
        <v>19724</v>
      </c>
      <c r="H23166">
        <f t="shared" si="5"/>
        <v>1.0334817919832329</v>
      </c>
      <c r="I23166" t="s">
        <v>1200</v>
      </c>
    </row>
    <row r="23167" spans="1:9" x14ac:dyDescent="0.35">
      <c r="A23167" t="s">
        <v>1257</v>
      </c>
      <c r="B23167" t="s">
        <v>351</v>
      </c>
      <c r="C23167" t="s">
        <v>351</v>
      </c>
      <c r="D23167" t="s">
        <v>1263</v>
      </c>
      <c r="E23167" t="s">
        <v>30</v>
      </c>
      <c r="F23167">
        <v>14628</v>
      </c>
      <c r="G23167">
        <v>20944</v>
      </c>
      <c r="H23167">
        <f t="shared" si="5"/>
        <v>1.4317746786983867</v>
      </c>
      <c r="I23167" t="s">
        <v>1200</v>
      </c>
    </row>
    <row r="23168" spans="1:9" x14ac:dyDescent="0.35">
      <c r="A23168" t="s">
        <v>1257</v>
      </c>
      <c r="B23168" t="s">
        <v>351</v>
      </c>
      <c r="C23168" t="s">
        <v>351</v>
      </c>
      <c r="D23168" t="s">
        <v>1263</v>
      </c>
      <c r="E23168" t="s">
        <v>31</v>
      </c>
      <c r="F23168">
        <v>17960</v>
      </c>
      <c r="G23168">
        <v>23514</v>
      </c>
      <c r="H23168">
        <f t="shared" si="5"/>
        <v>1.3092427616926503</v>
      </c>
      <c r="I23168" t="s">
        <v>1200</v>
      </c>
    </row>
    <row r="23169" spans="1:9" x14ac:dyDescent="0.35">
      <c r="A23169" t="s">
        <v>1257</v>
      </c>
      <c r="B23169" t="s">
        <v>351</v>
      </c>
      <c r="C23169" t="s">
        <v>351</v>
      </c>
      <c r="D23169" t="s">
        <v>1264</v>
      </c>
      <c r="E23169" t="s">
        <v>29</v>
      </c>
      <c r="F23169">
        <v>161092</v>
      </c>
      <c r="G23169">
        <v>25368</v>
      </c>
      <c r="H23169">
        <f t="shared" si="5"/>
        <v>0.15747523154470738</v>
      </c>
      <c r="I23169" t="s">
        <v>1200</v>
      </c>
    </row>
    <row r="23170" spans="1:9" x14ac:dyDescent="0.35">
      <c r="A23170" t="s">
        <v>1257</v>
      </c>
      <c r="B23170" t="s">
        <v>351</v>
      </c>
      <c r="C23170" t="s">
        <v>351</v>
      </c>
      <c r="D23170" t="s">
        <v>1264</v>
      </c>
      <c r="E23170" t="s">
        <v>30</v>
      </c>
      <c r="F23170">
        <v>160713</v>
      </c>
      <c r="G23170">
        <v>34214</v>
      </c>
      <c r="H23170">
        <f t="shared" si="5"/>
        <v>0.21288881422162489</v>
      </c>
      <c r="I23170" t="s">
        <v>1200</v>
      </c>
    </row>
    <row r="23171" spans="1:9" x14ac:dyDescent="0.35">
      <c r="A23171" t="s">
        <v>1257</v>
      </c>
      <c r="B23171" t="s">
        <v>351</v>
      </c>
      <c r="C23171" t="s">
        <v>351</v>
      </c>
      <c r="D23171" t="s">
        <v>1264</v>
      </c>
      <c r="E23171" t="s">
        <v>31</v>
      </c>
      <c r="F23171">
        <v>157748</v>
      </c>
      <c r="G23171">
        <v>32656</v>
      </c>
      <c r="H23171">
        <f t="shared" si="5"/>
        <v>0.20701371808200422</v>
      </c>
      <c r="I23171" t="s">
        <v>1200</v>
      </c>
    </row>
    <row r="23172" spans="1:9" x14ac:dyDescent="0.35">
      <c r="A23172" t="s">
        <v>1257</v>
      </c>
      <c r="B23172" t="s">
        <v>351</v>
      </c>
      <c r="C23172" t="s">
        <v>351</v>
      </c>
      <c r="D23172" t="s">
        <v>1265</v>
      </c>
      <c r="E23172" t="s">
        <v>29</v>
      </c>
      <c r="F23172">
        <v>103987</v>
      </c>
      <c r="G23172">
        <v>130650</v>
      </c>
      <c r="H23172">
        <f t="shared" si="5"/>
        <v>1.2564070508813601</v>
      </c>
      <c r="I23172" t="s">
        <v>1200</v>
      </c>
    </row>
    <row r="23173" spans="1:9" x14ac:dyDescent="0.35">
      <c r="A23173" t="s">
        <v>1257</v>
      </c>
      <c r="B23173" t="s">
        <v>351</v>
      </c>
      <c r="C23173" t="s">
        <v>351</v>
      </c>
      <c r="D23173" t="s">
        <v>1265</v>
      </c>
      <c r="E23173" t="s">
        <v>30</v>
      </c>
      <c r="F23173">
        <v>102696</v>
      </c>
      <c r="G23173">
        <v>100676</v>
      </c>
      <c r="H23173">
        <f t="shared" si="5"/>
        <v>0.98033029524032089</v>
      </c>
      <c r="I23173" t="s">
        <v>1200</v>
      </c>
    </row>
    <row r="23174" spans="1:9" x14ac:dyDescent="0.35">
      <c r="A23174" t="s">
        <v>1257</v>
      </c>
      <c r="B23174" t="s">
        <v>351</v>
      </c>
      <c r="C23174" t="s">
        <v>351</v>
      </c>
      <c r="D23174" t="s">
        <v>1265</v>
      </c>
      <c r="E23174" t="s">
        <v>31</v>
      </c>
      <c r="F23174">
        <v>108802</v>
      </c>
      <c r="G23174">
        <v>110533</v>
      </c>
      <c r="H23174">
        <f t="shared" si="5"/>
        <v>1.0159096340140805</v>
      </c>
      <c r="I23174" t="s">
        <v>1200</v>
      </c>
    </row>
    <row r="23175" spans="1:9" x14ac:dyDescent="0.35">
      <c r="A23175" t="s">
        <v>1257</v>
      </c>
      <c r="B23175" t="s">
        <v>351</v>
      </c>
      <c r="C23175" t="s">
        <v>351</v>
      </c>
      <c r="D23175" t="s">
        <v>1266</v>
      </c>
      <c r="E23175" t="s">
        <v>29</v>
      </c>
      <c r="F23175">
        <v>429977</v>
      </c>
      <c r="G23175">
        <v>322633</v>
      </c>
      <c r="H23175">
        <f t="shared" si="5"/>
        <v>0.7503494372954832</v>
      </c>
      <c r="I23175" t="s">
        <v>1200</v>
      </c>
    </row>
    <row r="23176" spans="1:9" x14ac:dyDescent="0.35">
      <c r="A23176" t="s">
        <v>1257</v>
      </c>
      <c r="B23176" t="s">
        <v>351</v>
      </c>
      <c r="C23176" t="s">
        <v>351</v>
      </c>
      <c r="D23176" t="s">
        <v>1266</v>
      </c>
      <c r="E23176" t="s">
        <v>30</v>
      </c>
      <c r="F23176">
        <v>453936</v>
      </c>
      <c r="G23176">
        <v>338092</v>
      </c>
      <c r="H23176">
        <f t="shared" si="5"/>
        <v>0.74480102921997815</v>
      </c>
      <c r="I23176" t="s">
        <v>1200</v>
      </c>
    </row>
    <row r="23177" spans="1:9" x14ac:dyDescent="0.35">
      <c r="A23177" t="s">
        <v>1257</v>
      </c>
      <c r="B23177" t="s">
        <v>351</v>
      </c>
      <c r="C23177" t="s">
        <v>351</v>
      </c>
      <c r="D23177" t="s">
        <v>1266</v>
      </c>
      <c r="E23177" t="s">
        <v>31</v>
      </c>
      <c r="F23177">
        <v>441942</v>
      </c>
      <c r="G23177">
        <v>307117</v>
      </c>
      <c r="H23177">
        <f t="shared" si="5"/>
        <v>0.69492603101764483</v>
      </c>
      <c r="I23177" t="s">
        <v>1200</v>
      </c>
    </row>
    <row r="23178" spans="1:9" x14ac:dyDescent="0.35">
      <c r="A23178" t="s">
        <v>1257</v>
      </c>
      <c r="B23178" t="s">
        <v>352</v>
      </c>
      <c r="C23178" t="s">
        <v>352</v>
      </c>
      <c r="D23178" t="s">
        <v>1258</v>
      </c>
      <c r="E23178" t="s">
        <v>29</v>
      </c>
      <c r="F23178">
        <v>226303</v>
      </c>
      <c r="G23178">
        <v>148089</v>
      </c>
      <c r="H23178">
        <f t="shared" si="5"/>
        <v>0.65438372447559245</v>
      </c>
      <c r="I23178" t="s">
        <v>1201</v>
      </c>
    </row>
    <row r="23179" spans="1:9" x14ac:dyDescent="0.35">
      <c r="A23179" t="s">
        <v>1257</v>
      </c>
      <c r="B23179" t="s">
        <v>352</v>
      </c>
      <c r="C23179" t="s">
        <v>352</v>
      </c>
      <c r="D23179" t="s">
        <v>1258</v>
      </c>
      <c r="E23179" t="s">
        <v>30</v>
      </c>
      <c r="F23179">
        <v>224278</v>
      </c>
      <c r="G23179">
        <v>138639</v>
      </c>
      <c r="H23179">
        <f t="shared" si="5"/>
        <v>0.61815693023836493</v>
      </c>
      <c r="I23179" t="s">
        <v>1201</v>
      </c>
    </row>
    <row r="23180" spans="1:9" x14ac:dyDescent="0.35">
      <c r="A23180" t="s">
        <v>1257</v>
      </c>
      <c r="B23180" t="s">
        <v>352</v>
      </c>
      <c r="C23180" t="s">
        <v>352</v>
      </c>
      <c r="D23180" t="s">
        <v>1258</v>
      </c>
      <c r="E23180" t="s">
        <v>31</v>
      </c>
      <c r="F23180">
        <v>209889</v>
      </c>
      <c r="G23180">
        <v>123536</v>
      </c>
      <c r="H23180">
        <f t="shared" si="5"/>
        <v>0.58857777206047002</v>
      </c>
      <c r="I23180" t="s">
        <v>1201</v>
      </c>
    </row>
    <row r="23181" spans="1:9" x14ac:dyDescent="0.35">
      <c r="A23181" t="s">
        <v>1257</v>
      </c>
      <c r="B23181" t="s">
        <v>352</v>
      </c>
      <c r="C23181" t="s">
        <v>352</v>
      </c>
      <c r="D23181" t="s">
        <v>1267</v>
      </c>
      <c r="E23181" t="s">
        <v>29</v>
      </c>
      <c r="F23181">
        <v>68312</v>
      </c>
      <c r="G23181">
        <v>56465</v>
      </c>
      <c r="H23181">
        <f t="shared" si="5"/>
        <v>0.82657512589296167</v>
      </c>
      <c r="I23181" t="s">
        <v>1201</v>
      </c>
    </row>
    <row r="23182" spans="1:9" x14ac:dyDescent="0.35">
      <c r="A23182" t="s">
        <v>1257</v>
      </c>
      <c r="B23182" t="s">
        <v>352</v>
      </c>
      <c r="C23182" t="s">
        <v>352</v>
      </c>
      <c r="D23182" t="s">
        <v>1267</v>
      </c>
      <c r="E23182" t="s">
        <v>30</v>
      </c>
      <c r="F23182">
        <v>68385</v>
      </c>
      <c r="G23182">
        <v>55192</v>
      </c>
      <c r="H23182">
        <f t="shared" si="5"/>
        <v>0.80707757549170145</v>
      </c>
      <c r="I23182" t="s">
        <v>1201</v>
      </c>
    </row>
    <row r="23183" spans="1:9" x14ac:dyDescent="0.35">
      <c r="A23183" t="s">
        <v>1257</v>
      </c>
      <c r="B23183" t="s">
        <v>352</v>
      </c>
      <c r="C23183" t="s">
        <v>352</v>
      </c>
      <c r="D23183" t="s">
        <v>1267</v>
      </c>
      <c r="E23183" t="s">
        <v>31</v>
      </c>
      <c r="F23183">
        <v>64045</v>
      </c>
      <c r="G23183">
        <v>43835</v>
      </c>
      <c r="H23183">
        <f t="shared" si="5"/>
        <v>0.68444062768365987</v>
      </c>
      <c r="I23183" t="s">
        <v>1201</v>
      </c>
    </row>
    <row r="23184" spans="1:9" x14ac:dyDescent="0.35">
      <c r="A23184" t="s">
        <v>1257</v>
      </c>
      <c r="B23184" t="s">
        <v>352</v>
      </c>
      <c r="C23184" t="s">
        <v>352</v>
      </c>
      <c r="D23184" t="s">
        <v>1268</v>
      </c>
      <c r="E23184" t="s">
        <v>29</v>
      </c>
      <c r="F23184">
        <v>70874</v>
      </c>
      <c r="G23184">
        <v>24577</v>
      </c>
      <c r="H23184">
        <f t="shared" si="5"/>
        <v>0.3467703248017609</v>
      </c>
      <c r="I23184" t="s">
        <v>1201</v>
      </c>
    </row>
    <row r="23185" spans="1:9" x14ac:dyDescent="0.35">
      <c r="A23185" t="s">
        <v>1257</v>
      </c>
      <c r="B23185" t="s">
        <v>352</v>
      </c>
      <c r="C23185" t="s">
        <v>352</v>
      </c>
      <c r="D23185" t="s">
        <v>1268</v>
      </c>
      <c r="E23185" t="s">
        <v>30</v>
      </c>
      <c r="F23185">
        <v>65388</v>
      </c>
      <c r="G23185">
        <v>22866</v>
      </c>
      <c r="H23185">
        <f t="shared" si="5"/>
        <v>0.34969719214534778</v>
      </c>
      <c r="I23185" t="s">
        <v>1201</v>
      </c>
    </row>
    <row r="23186" spans="1:9" x14ac:dyDescent="0.35">
      <c r="A23186" t="s">
        <v>1257</v>
      </c>
      <c r="B23186" t="s">
        <v>352</v>
      </c>
      <c r="C23186" t="s">
        <v>352</v>
      </c>
      <c r="D23186" t="s">
        <v>1268</v>
      </c>
      <c r="E23186" t="s">
        <v>31</v>
      </c>
      <c r="F23186">
        <v>65687</v>
      </c>
      <c r="G23186">
        <v>30718</v>
      </c>
      <c r="H23186">
        <f t="shared" si="5"/>
        <v>0.46764199917791954</v>
      </c>
      <c r="I23186" t="s">
        <v>1201</v>
      </c>
    </row>
    <row r="23187" spans="1:9" x14ac:dyDescent="0.35">
      <c r="A23187" t="s">
        <v>1257</v>
      </c>
      <c r="B23187" t="s">
        <v>352</v>
      </c>
      <c r="C23187" t="s">
        <v>352</v>
      </c>
      <c r="D23187" t="s">
        <v>1269</v>
      </c>
      <c r="E23187" t="s">
        <v>29</v>
      </c>
      <c r="F23187">
        <v>9485</v>
      </c>
      <c r="G23187">
        <v>20159</v>
      </c>
      <c r="H23187">
        <f t="shared" si="5"/>
        <v>2.1253558249868214</v>
      </c>
      <c r="I23187" t="s">
        <v>1201</v>
      </c>
    </row>
    <row r="23188" spans="1:9" x14ac:dyDescent="0.35">
      <c r="A23188" t="s">
        <v>1257</v>
      </c>
      <c r="B23188" t="s">
        <v>352</v>
      </c>
      <c r="C23188" t="s">
        <v>352</v>
      </c>
      <c r="D23188" t="s">
        <v>1269</v>
      </c>
      <c r="E23188" t="s">
        <v>30</v>
      </c>
      <c r="F23188">
        <v>17669</v>
      </c>
      <c r="G23188">
        <v>14720</v>
      </c>
      <c r="H23188">
        <f t="shared" si="5"/>
        <v>0.83309751542249133</v>
      </c>
      <c r="I23188" t="s">
        <v>1201</v>
      </c>
    </row>
    <row r="23189" spans="1:9" x14ac:dyDescent="0.35">
      <c r="A23189" t="s">
        <v>1257</v>
      </c>
      <c r="B23189" t="s">
        <v>352</v>
      </c>
      <c r="C23189" t="s">
        <v>352</v>
      </c>
      <c r="D23189" t="s">
        <v>1269</v>
      </c>
      <c r="E23189" t="s">
        <v>31</v>
      </c>
      <c r="F23189">
        <v>16632</v>
      </c>
      <c r="G23189">
        <v>24003</v>
      </c>
      <c r="H23189">
        <f t="shared" si="5"/>
        <v>1.4431818181818181</v>
      </c>
      <c r="I23189" t="s">
        <v>1201</v>
      </c>
    </row>
    <row r="23190" spans="1:9" x14ac:dyDescent="0.35">
      <c r="A23190" t="s">
        <v>1257</v>
      </c>
      <c r="B23190" t="s">
        <v>352</v>
      </c>
      <c r="C23190" t="s">
        <v>352</v>
      </c>
      <c r="D23190" t="s">
        <v>1270</v>
      </c>
      <c r="E23190" t="s">
        <v>29</v>
      </c>
      <c r="F23190">
        <v>24155</v>
      </c>
      <c r="G23190">
        <v>21870</v>
      </c>
      <c r="H23190">
        <f t="shared" ref="H23190:H23253" si="6">G23190/F23190</f>
        <v>0.90540260815566131</v>
      </c>
      <c r="I23190" t="s">
        <v>1201</v>
      </c>
    </row>
    <row r="23191" spans="1:9" x14ac:dyDescent="0.35">
      <c r="A23191" t="s">
        <v>1257</v>
      </c>
      <c r="B23191" t="s">
        <v>352</v>
      </c>
      <c r="C23191" t="s">
        <v>352</v>
      </c>
      <c r="D23191" t="s">
        <v>1270</v>
      </c>
      <c r="E23191" t="s">
        <v>30</v>
      </c>
      <c r="F23191">
        <v>26977</v>
      </c>
      <c r="G23191">
        <v>20643</v>
      </c>
      <c r="H23191">
        <f t="shared" si="6"/>
        <v>0.76520739889535527</v>
      </c>
      <c r="I23191" t="s">
        <v>1201</v>
      </c>
    </row>
    <row r="23192" spans="1:9" x14ac:dyDescent="0.35">
      <c r="A23192" t="s">
        <v>1257</v>
      </c>
      <c r="B23192" t="s">
        <v>352</v>
      </c>
      <c r="C23192" t="s">
        <v>352</v>
      </c>
      <c r="D23192" t="s">
        <v>1270</v>
      </c>
      <c r="E23192" t="s">
        <v>31</v>
      </c>
      <c r="F23192">
        <v>25849</v>
      </c>
      <c r="G23192">
        <v>21718</v>
      </c>
      <c r="H23192">
        <f t="shared" si="6"/>
        <v>0.84018724128592981</v>
      </c>
      <c r="I23192" t="s">
        <v>1201</v>
      </c>
    </row>
    <row r="23193" spans="1:9" x14ac:dyDescent="0.35">
      <c r="A23193" t="s">
        <v>1257</v>
      </c>
      <c r="B23193" t="s">
        <v>352</v>
      </c>
      <c r="C23193" t="s">
        <v>352</v>
      </c>
      <c r="D23193" t="s">
        <v>1271</v>
      </c>
      <c r="E23193" t="s">
        <v>29</v>
      </c>
      <c r="F23193">
        <v>37523</v>
      </c>
      <c r="G23193">
        <v>34210</v>
      </c>
      <c r="H23193">
        <f t="shared" si="6"/>
        <v>0.91170748607520724</v>
      </c>
      <c r="I23193" t="s">
        <v>1201</v>
      </c>
    </row>
    <row r="23194" spans="1:9" x14ac:dyDescent="0.35">
      <c r="A23194" t="s">
        <v>1257</v>
      </c>
      <c r="B23194" t="s">
        <v>352</v>
      </c>
      <c r="C23194" t="s">
        <v>352</v>
      </c>
      <c r="D23194" t="s">
        <v>1271</v>
      </c>
      <c r="E23194" t="s">
        <v>30</v>
      </c>
      <c r="F23194">
        <v>36255</v>
      </c>
      <c r="G23194">
        <v>47272</v>
      </c>
      <c r="H23194">
        <f t="shared" si="6"/>
        <v>1.3038753275410289</v>
      </c>
      <c r="I23194" t="s">
        <v>1201</v>
      </c>
    </row>
    <row r="23195" spans="1:9" x14ac:dyDescent="0.35">
      <c r="A23195" t="s">
        <v>1257</v>
      </c>
      <c r="B23195" t="s">
        <v>352</v>
      </c>
      <c r="C23195" t="s">
        <v>352</v>
      </c>
      <c r="D23195" t="s">
        <v>1271</v>
      </c>
      <c r="E23195" t="s">
        <v>31</v>
      </c>
      <c r="F23195">
        <v>33198</v>
      </c>
      <c r="G23195">
        <v>27765</v>
      </c>
      <c r="H23195">
        <f t="shared" si="6"/>
        <v>0.83634556298572205</v>
      </c>
      <c r="I23195" t="s">
        <v>1201</v>
      </c>
    </row>
    <row r="23196" spans="1:9" x14ac:dyDescent="0.35">
      <c r="A23196" t="s">
        <v>1257</v>
      </c>
      <c r="B23196" t="s">
        <v>352</v>
      </c>
      <c r="C23196" t="s">
        <v>352</v>
      </c>
      <c r="D23196" t="s">
        <v>1272</v>
      </c>
      <c r="E23196" t="s">
        <v>29</v>
      </c>
      <c r="F23196">
        <v>53329</v>
      </c>
      <c r="G23196">
        <v>22826</v>
      </c>
      <c r="H23196">
        <f t="shared" si="6"/>
        <v>0.42802227680999083</v>
      </c>
      <c r="I23196" t="s">
        <v>1201</v>
      </c>
    </row>
    <row r="23197" spans="1:9" x14ac:dyDescent="0.35">
      <c r="A23197" t="s">
        <v>1257</v>
      </c>
      <c r="B23197" t="s">
        <v>352</v>
      </c>
      <c r="C23197" t="s">
        <v>352</v>
      </c>
      <c r="D23197" t="s">
        <v>1272</v>
      </c>
      <c r="E23197" t="s">
        <v>30</v>
      </c>
      <c r="F23197">
        <v>56159</v>
      </c>
      <c r="G23197">
        <v>27889</v>
      </c>
      <c r="H23197">
        <f t="shared" si="6"/>
        <v>0.49660784558129595</v>
      </c>
      <c r="I23197" t="s">
        <v>1201</v>
      </c>
    </row>
    <row r="23198" spans="1:9" x14ac:dyDescent="0.35">
      <c r="A23198" t="s">
        <v>1257</v>
      </c>
      <c r="B23198" t="s">
        <v>352</v>
      </c>
      <c r="C23198" t="s">
        <v>352</v>
      </c>
      <c r="D23198" t="s">
        <v>1272</v>
      </c>
      <c r="E23198" t="s">
        <v>31</v>
      </c>
      <c r="F23198">
        <v>59025</v>
      </c>
      <c r="G23198">
        <v>22140</v>
      </c>
      <c r="H23198">
        <f t="shared" si="6"/>
        <v>0.37509529860228719</v>
      </c>
      <c r="I23198" t="s">
        <v>1201</v>
      </c>
    </row>
    <row r="23199" spans="1:9" x14ac:dyDescent="0.35">
      <c r="A23199" t="s">
        <v>1257</v>
      </c>
      <c r="B23199" t="s">
        <v>352</v>
      </c>
      <c r="C23199" t="s">
        <v>352</v>
      </c>
      <c r="D23199" t="s">
        <v>1273</v>
      </c>
      <c r="E23199" t="s">
        <v>29</v>
      </c>
      <c r="F23199">
        <v>36849</v>
      </c>
      <c r="G23199">
        <v>23850</v>
      </c>
      <c r="H23199">
        <f t="shared" si="6"/>
        <v>0.64723601725962709</v>
      </c>
      <c r="I23199" t="s">
        <v>1201</v>
      </c>
    </row>
    <row r="23200" spans="1:9" x14ac:dyDescent="0.35">
      <c r="A23200" t="s">
        <v>1257</v>
      </c>
      <c r="B23200" t="s">
        <v>352</v>
      </c>
      <c r="C23200" t="s">
        <v>352</v>
      </c>
      <c r="D23200" t="s">
        <v>1273</v>
      </c>
      <c r="E23200" t="s">
        <v>30</v>
      </c>
      <c r="F23200">
        <v>31425</v>
      </c>
      <c r="G23200">
        <v>26017</v>
      </c>
      <c r="H23200">
        <f t="shared" si="6"/>
        <v>0.82790771678599839</v>
      </c>
      <c r="I23200" t="s">
        <v>1201</v>
      </c>
    </row>
    <row r="23201" spans="1:9" x14ac:dyDescent="0.35">
      <c r="A23201" t="s">
        <v>1257</v>
      </c>
      <c r="B23201" t="s">
        <v>352</v>
      </c>
      <c r="C23201" t="s">
        <v>352</v>
      </c>
      <c r="D23201" t="s">
        <v>1273</v>
      </c>
      <c r="E23201" t="s">
        <v>31</v>
      </c>
      <c r="F23201">
        <v>29894</v>
      </c>
      <c r="G23201">
        <v>23912</v>
      </c>
      <c r="H23201">
        <f t="shared" si="6"/>
        <v>0.79989295510804848</v>
      </c>
      <c r="I23201" t="s">
        <v>1201</v>
      </c>
    </row>
    <row r="23202" spans="1:9" x14ac:dyDescent="0.35">
      <c r="A23202" t="s">
        <v>1257</v>
      </c>
      <c r="B23202" t="s">
        <v>352</v>
      </c>
      <c r="C23202" t="s">
        <v>352</v>
      </c>
      <c r="D23202" t="s">
        <v>1274</v>
      </c>
      <c r="E23202" t="s">
        <v>29</v>
      </c>
      <c r="F23202">
        <v>47784</v>
      </c>
      <c r="G23202">
        <v>32753</v>
      </c>
      <c r="H23202">
        <f t="shared" si="6"/>
        <v>0.68543864054913783</v>
      </c>
      <c r="I23202" t="s">
        <v>1201</v>
      </c>
    </row>
    <row r="23203" spans="1:9" x14ac:dyDescent="0.35">
      <c r="A23203" t="s">
        <v>1257</v>
      </c>
      <c r="B23203" t="s">
        <v>352</v>
      </c>
      <c r="C23203" t="s">
        <v>352</v>
      </c>
      <c r="D23203" t="s">
        <v>1274</v>
      </c>
      <c r="E23203" t="s">
        <v>30</v>
      </c>
      <c r="F23203">
        <v>46772</v>
      </c>
      <c r="G23203">
        <v>37549</v>
      </c>
      <c r="H23203">
        <f t="shared" si="6"/>
        <v>0.80280937312922263</v>
      </c>
      <c r="I23203" t="s">
        <v>1201</v>
      </c>
    </row>
    <row r="23204" spans="1:9" x14ac:dyDescent="0.35">
      <c r="A23204" t="s">
        <v>1257</v>
      </c>
      <c r="B23204" t="s">
        <v>352</v>
      </c>
      <c r="C23204" t="s">
        <v>352</v>
      </c>
      <c r="D23204" t="s">
        <v>1274</v>
      </c>
      <c r="E23204" t="s">
        <v>31</v>
      </c>
      <c r="F23204">
        <v>51940</v>
      </c>
      <c r="G23204">
        <v>38040</v>
      </c>
      <c r="H23204">
        <f t="shared" si="6"/>
        <v>0.73238351944551405</v>
      </c>
      <c r="I23204" t="s">
        <v>1201</v>
      </c>
    </row>
    <row r="23205" spans="1:9" x14ac:dyDescent="0.35">
      <c r="A23205" t="s">
        <v>1257</v>
      </c>
      <c r="B23205" t="s">
        <v>352</v>
      </c>
      <c r="C23205" t="s">
        <v>352</v>
      </c>
      <c r="D23205" t="s">
        <v>1275</v>
      </c>
      <c r="E23205" t="s">
        <v>29</v>
      </c>
      <c r="F23205">
        <v>109507</v>
      </c>
      <c r="G23205">
        <v>71171</v>
      </c>
      <c r="H23205">
        <f t="shared" si="6"/>
        <v>0.64992192279945571</v>
      </c>
      <c r="I23205" t="s">
        <v>1201</v>
      </c>
    </row>
    <row r="23206" spans="1:9" x14ac:dyDescent="0.35">
      <c r="A23206" t="s">
        <v>1257</v>
      </c>
      <c r="B23206" t="s">
        <v>352</v>
      </c>
      <c r="C23206" t="s">
        <v>352</v>
      </c>
      <c r="D23206" t="s">
        <v>1275</v>
      </c>
      <c r="E23206" t="s">
        <v>30</v>
      </c>
      <c r="F23206">
        <v>117056</v>
      </c>
      <c r="G23206">
        <v>100144</v>
      </c>
      <c r="H23206">
        <f t="shared" si="6"/>
        <v>0.85552214324767628</v>
      </c>
      <c r="I23206" t="s">
        <v>1201</v>
      </c>
    </row>
    <row r="23207" spans="1:9" x14ac:dyDescent="0.35">
      <c r="A23207" t="s">
        <v>1257</v>
      </c>
      <c r="B23207" t="s">
        <v>352</v>
      </c>
      <c r="C23207" t="s">
        <v>352</v>
      </c>
      <c r="D23207" t="s">
        <v>1275</v>
      </c>
      <c r="E23207" t="s">
        <v>31</v>
      </c>
      <c r="F23207">
        <v>114232</v>
      </c>
      <c r="G23207">
        <v>120702</v>
      </c>
      <c r="H23207">
        <f t="shared" si="6"/>
        <v>1.0566391203865817</v>
      </c>
      <c r="I23207" t="s">
        <v>1201</v>
      </c>
    </row>
    <row r="23208" spans="1:9" x14ac:dyDescent="0.35">
      <c r="A23208" t="s">
        <v>1257</v>
      </c>
      <c r="B23208" t="s">
        <v>352</v>
      </c>
      <c r="C23208" t="s">
        <v>352</v>
      </c>
      <c r="D23208" t="s">
        <v>1276</v>
      </c>
      <c r="E23208" t="s">
        <v>29</v>
      </c>
      <c r="F23208">
        <v>21493</v>
      </c>
      <c r="G23208">
        <v>17246</v>
      </c>
      <c r="H23208">
        <f t="shared" si="6"/>
        <v>0.80240078164983952</v>
      </c>
      <c r="I23208" t="s">
        <v>1201</v>
      </c>
    </row>
    <row r="23209" spans="1:9" x14ac:dyDescent="0.35">
      <c r="A23209" t="s">
        <v>1257</v>
      </c>
      <c r="B23209" t="s">
        <v>352</v>
      </c>
      <c r="C23209" t="s">
        <v>352</v>
      </c>
      <c r="D23209" t="s">
        <v>1276</v>
      </c>
      <c r="E23209" t="s">
        <v>30</v>
      </c>
      <c r="F23209">
        <v>14246</v>
      </c>
      <c r="G23209">
        <v>22924</v>
      </c>
      <c r="H23209">
        <f t="shared" si="6"/>
        <v>1.6091534465814965</v>
      </c>
      <c r="I23209" t="s">
        <v>1201</v>
      </c>
    </row>
    <row r="23210" spans="1:9" x14ac:dyDescent="0.35">
      <c r="A23210" t="s">
        <v>1257</v>
      </c>
      <c r="B23210" t="s">
        <v>352</v>
      </c>
      <c r="C23210" t="s">
        <v>352</v>
      </c>
      <c r="D23210" t="s">
        <v>1276</v>
      </c>
      <c r="E23210" t="s">
        <v>31</v>
      </c>
      <c r="F23210">
        <v>15167</v>
      </c>
      <c r="G23210">
        <v>17577</v>
      </c>
      <c r="H23210">
        <f t="shared" si="6"/>
        <v>1.1588976066460077</v>
      </c>
      <c r="I23210" t="s">
        <v>1201</v>
      </c>
    </row>
    <row r="23211" spans="1:9" x14ac:dyDescent="0.35">
      <c r="A23211" t="s">
        <v>1257</v>
      </c>
      <c r="B23211" t="s">
        <v>352</v>
      </c>
      <c r="C23211" t="s">
        <v>352</v>
      </c>
      <c r="D23211" t="s">
        <v>1259</v>
      </c>
      <c r="E23211" t="s">
        <v>29</v>
      </c>
      <c r="F23211">
        <v>79969</v>
      </c>
      <c r="G23211">
        <v>51609</v>
      </c>
      <c r="H23211">
        <f t="shared" si="6"/>
        <v>0.64536257799897456</v>
      </c>
      <c r="I23211" t="s">
        <v>1201</v>
      </c>
    </row>
    <row r="23212" spans="1:9" x14ac:dyDescent="0.35">
      <c r="A23212" t="s">
        <v>1257</v>
      </c>
      <c r="B23212" t="s">
        <v>352</v>
      </c>
      <c r="C23212" t="s">
        <v>352</v>
      </c>
      <c r="D23212" t="s">
        <v>1259</v>
      </c>
      <c r="E23212" t="s">
        <v>30</v>
      </c>
      <c r="F23212">
        <v>79344</v>
      </c>
      <c r="G23212">
        <v>41520</v>
      </c>
      <c r="H23212">
        <f t="shared" si="6"/>
        <v>0.52329098608590441</v>
      </c>
      <c r="I23212" t="s">
        <v>1201</v>
      </c>
    </row>
    <row r="23213" spans="1:9" x14ac:dyDescent="0.35">
      <c r="A23213" t="s">
        <v>1257</v>
      </c>
      <c r="B23213" t="s">
        <v>352</v>
      </c>
      <c r="C23213" t="s">
        <v>352</v>
      </c>
      <c r="D23213" t="s">
        <v>1259</v>
      </c>
      <c r="E23213" t="s">
        <v>31</v>
      </c>
      <c r="F23213">
        <v>78499</v>
      </c>
      <c r="G23213">
        <v>45154</v>
      </c>
      <c r="H23213">
        <f t="shared" si="6"/>
        <v>0.57521751869450566</v>
      </c>
      <c r="I23213" t="s">
        <v>1201</v>
      </c>
    </row>
    <row r="23214" spans="1:9" x14ac:dyDescent="0.35">
      <c r="A23214" t="s">
        <v>1257</v>
      </c>
      <c r="B23214" t="s">
        <v>352</v>
      </c>
      <c r="C23214" t="s">
        <v>352</v>
      </c>
      <c r="D23214" t="s">
        <v>1277</v>
      </c>
      <c r="E23214" t="s">
        <v>29</v>
      </c>
      <c r="F23214">
        <v>34071</v>
      </c>
      <c r="G23214">
        <v>15184</v>
      </c>
      <c r="H23214">
        <f t="shared" si="6"/>
        <v>0.44565759737019756</v>
      </c>
      <c r="I23214" t="s">
        <v>1201</v>
      </c>
    </row>
    <row r="23215" spans="1:9" x14ac:dyDescent="0.35">
      <c r="A23215" t="s">
        <v>1257</v>
      </c>
      <c r="B23215" t="s">
        <v>352</v>
      </c>
      <c r="C23215" t="s">
        <v>352</v>
      </c>
      <c r="D23215" t="s">
        <v>1277</v>
      </c>
      <c r="E23215" t="s">
        <v>30</v>
      </c>
      <c r="F23215">
        <v>33464</v>
      </c>
      <c r="G23215">
        <v>19399</v>
      </c>
      <c r="H23215">
        <f t="shared" si="6"/>
        <v>0.57969758546497729</v>
      </c>
      <c r="I23215" t="s">
        <v>1201</v>
      </c>
    </row>
    <row r="23216" spans="1:9" x14ac:dyDescent="0.35">
      <c r="A23216" t="s">
        <v>1257</v>
      </c>
      <c r="B23216" t="s">
        <v>352</v>
      </c>
      <c r="C23216" t="s">
        <v>352</v>
      </c>
      <c r="D23216" t="s">
        <v>1277</v>
      </c>
      <c r="E23216" t="s">
        <v>31</v>
      </c>
      <c r="F23216">
        <v>29736</v>
      </c>
      <c r="G23216">
        <v>17700</v>
      </c>
      <c r="H23216">
        <f t="shared" si="6"/>
        <v>0.59523809523809523</v>
      </c>
      <c r="I23216" t="s">
        <v>1201</v>
      </c>
    </row>
    <row r="23217" spans="1:9" x14ac:dyDescent="0.35">
      <c r="A23217" t="s">
        <v>1257</v>
      </c>
      <c r="B23217" t="s">
        <v>352</v>
      </c>
      <c r="C23217" t="s">
        <v>352</v>
      </c>
      <c r="D23217" t="s">
        <v>1278</v>
      </c>
      <c r="E23217" t="s">
        <v>29</v>
      </c>
      <c r="F23217">
        <v>34184</v>
      </c>
      <c r="G23217">
        <v>26459</v>
      </c>
      <c r="H23217">
        <f t="shared" si="6"/>
        <v>0.77401708401591385</v>
      </c>
      <c r="I23217" t="s">
        <v>1201</v>
      </c>
    </row>
    <row r="23218" spans="1:9" x14ac:dyDescent="0.35">
      <c r="A23218" t="s">
        <v>1257</v>
      </c>
      <c r="B23218" t="s">
        <v>352</v>
      </c>
      <c r="C23218" t="s">
        <v>352</v>
      </c>
      <c r="D23218" t="s">
        <v>1278</v>
      </c>
      <c r="E23218" t="s">
        <v>30</v>
      </c>
      <c r="F23218">
        <v>41190</v>
      </c>
      <c r="G23218">
        <v>21808</v>
      </c>
      <c r="H23218">
        <f t="shared" si="6"/>
        <v>0.52944889536295214</v>
      </c>
      <c r="I23218" t="s">
        <v>1201</v>
      </c>
    </row>
    <row r="23219" spans="1:9" x14ac:dyDescent="0.35">
      <c r="A23219" t="s">
        <v>1257</v>
      </c>
      <c r="B23219" t="s">
        <v>352</v>
      </c>
      <c r="C23219" t="s">
        <v>352</v>
      </c>
      <c r="D23219" t="s">
        <v>1278</v>
      </c>
      <c r="E23219" t="s">
        <v>31</v>
      </c>
      <c r="F23219">
        <v>31399</v>
      </c>
      <c r="G23219">
        <v>32054</v>
      </c>
      <c r="H23219">
        <f t="shared" si="6"/>
        <v>1.0208605369597759</v>
      </c>
      <c r="I23219" t="s">
        <v>1201</v>
      </c>
    </row>
    <row r="23220" spans="1:9" x14ac:dyDescent="0.35">
      <c r="A23220" t="s">
        <v>1257</v>
      </c>
      <c r="B23220" t="s">
        <v>352</v>
      </c>
      <c r="C23220" t="s">
        <v>352</v>
      </c>
      <c r="D23220" t="s">
        <v>1279</v>
      </c>
      <c r="E23220" t="s">
        <v>29</v>
      </c>
      <c r="F23220">
        <v>23326</v>
      </c>
      <c r="G23220">
        <v>14815</v>
      </c>
      <c r="H23220">
        <f t="shared" si="6"/>
        <v>0.63512818314327357</v>
      </c>
      <c r="I23220" t="s">
        <v>1201</v>
      </c>
    </row>
    <row r="23221" spans="1:9" x14ac:dyDescent="0.35">
      <c r="A23221" t="s">
        <v>1257</v>
      </c>
      <c r="B23221" t="s">
        <v>352</v>
      </c>
      <c r="C23221" t="s">
        <v>352</v>
      </c>
      <c r="D23221" t="s">
        <v>1279</v>
      </c>
      <c r="E23221" t="s">
        <v>30</v>
      </c>
      <c r="F23221">
        <v>25341</v>
      </c>
      <c r="G23221">
        <v>16633</v>
      </c>
      <c r="H23221">
        <f t="shared" si="6"/>
        <v>0.65636715204609131</v>
      </c>
      <c r="I23221" t="s">
        <v>1201</v>
      </c>
    </row>
    <row r="23222" spans="1:9" x14ac:dyDescent="0.35">
      <c r="A23222" t="s">
        <v>1257</v>
      </c>
      <c r="B23222" t="s">
        <v>352</v>
      </c>
      <c r="C23222" t="s">
        <v>352</v>
      </c>
      <c r="D23222" t="s">
        <v>1279</v>
      </c>
      <c r="E23222" t="s">
        <v>31</v>
      </c>
      <c r="F23222">
        <v>21872</v>
      </c>
      <c r="G23222">
        <v>21235</v>
      </c>
      <c r="H23222">
        <f t="shared" si="6"/>
        <v>0.97087600585223122</v>
      </c>
      <c r="I23222" t="s">
        <v>1201</v>
      </c>
    </row>
    <row r="23223" spans="1:9" x14ac:dyDescent="0.35">
      <c r="A23223" t="s">
        <v>1257</v>
      </c>
      <c r="B23223" t="s">
        <v>352</v>
      </c>
      <c r="C23223" t="s">
        <v>352</v>
      </c>
      <c r="D23223" t="s">
        <v>1280</v>
      </c>
      <c r="E23223" t="s">
        <v>29</v>
      </c>
      <c r="F23223">
        <v>102166</v>
      </c>
      <c r="G23223">
        <v>187742</v>
      </c>
      <c r="H23223">
        <f t="shared" si="6"/>
        <v>1.8376172112052933</v>
      </c>
      <c r="I23223" t="s">
        <v>1201</v>
      </c>
    </row>
    <row r="23224" spans="1:9" x14ac:dyDescent="0.35">
      <c r="A23224" t="s">
        <v>1257</v>
      </c>
      <c r="B23224" t="s">
        <v>352</v>
      </c>
      <c r="C23224" t="s">
        <v>352</v>
      </c>
      <c r="D23224" t="s">
        <v>1280</v>
      </c>
      <c r="E23224" t="s">
        <v>30</v>
      </c>
      <c r="F23224">
        <v>100492</v>
      </c>
      <c r="G23224">
        <v>194372</v>
      </c>
      <c r="H23224">
        <f t="shared" si="6"/>
        <v>1.9342037177088724</v>
      </c>
      <c r="I23224" t="s">
        <v>1201</v>
      </c>
    </row>
    <row r="23225" spans="1:9" x14ac:dyDescent="0.35">
      <c r="A23225" t="s">
        <v>1257</v>
      </c>
      <c r="B23225" t="s">
        <v>352</v>
      </c>
      <c r="C23225" t="s">
        <v>352</v>
      </c>
      <c r="D23225" t="s">
        <v>1280</v>
      </c>
      <c r="E23225" t="s">
        <v>31</v>
      </c>
      <c r="F23225">
        <v>97534</v>
      </c>
      <c r="G23225">
        <v>164770</v>
      </c>
      <c r="H23225">
        <f t="shared" si="6"/>
        <v>1.6893596079315931</v>
      </c>
      <c r="I23225" t="s">
        <v>1201</v>
      </c>
    </row>
    <row r="23226" spans="1:9" x14ac:dyDescent="0.35">
      <c r="A23226" t="s">
        <v>1257</v>
      </c>
      <c r="B23226" t="s">
        <v>352</v>
      </c>
      <c r="C23226" t="s">
        <v>352</v>
      </c>
      <c r="D23226" t="s">
        <v>1281</v>
      </c>
      <c r="E23226" t="s">
        <v>29</v>
      </c>
      <c r="F23226">
        <v>18204</v>
      </c>
      <c r="G23226">
        <v>19523</v>
      </c>
      <c r="H23226">
        <f t="shared" si="6"/>
        <v>1.0724566029444078</v>
      </c>
      <c r="I23226" t="s">
        <v>1201</v>
      </c>
    </row>
    <row r="23227" spans="1:9" x14ac:dyDescent="0.35">
      <c r="A23227" t="s">
        <v>1257</v>
      </c>
      <c r="B23227" t="s">
        <v>352</v>
      </c>
      <c r="C23227" t="s">
        <v>352</v>
      </c>
      <c r="D23227" t="s">
        <v>1281</v>
      </c>
      <c r="E23227" t="s">
        <v>30</v>
      </c>
      <c r="F23227">
        <v>11570</v>
      </c>
      <c r="G23227">
        <v>19186</v>
      </c>
      <c r="H23227">
        <f t="shared" si="6"/>
        <v>1.6582541054451168</v>
      </c>
      <c r="I23227" t="s">
        <v>1201</v>
      </c>
    </row>
    <row r="23228" spans="1:9" x14ac:dyDescent="0.35">
      <c r="A23228" t="s">
        <v>1257</v>
      </c>
      <c r="B23228" t="s">
        <v>352</v>
      </c>
      <c r="C23228" t="s">
        <v>352</v>
      </c>
      <c r="D23228" t="s">
        <v>1281</v>
      </c>
      <c r="E23228" t="s">
        <v>31</v>
      </c>
      <c r="F23228">
        <v>23202</v>
      </c>
      <c r="G23228">
        <v>16879</v>
      </c>
      <c r="H23228">
        <f t="shared" si="6"/>
        <v>0.72748038962158434</v>
      </c>
      <c r="I23228" t="s">
        <v>1201</v>
      </c>
    </row>
    <row r="23229" spans="1:9" x14ac:dyDescent="0.35">
      <c r="A23229" t="s">
        <v>1257</v>
      </c>
      <c r="B23229" t="s">
        <v>352</v>
      </c>
      <c r="C23229" t="s">
        <v>352</v>
      </c>
      <c r="D23229" t="s">
        <v>1282</v>
      </c>
      <c r="E23229" t="s">
        <v>29</v>
      </c>
      <c r="F23229">
        <v>3641</v>
      </c>
      <c r="G23229">
        <v>12715</v>
      </c>
      <c r="H23229">
        <f t="shared" si="6"/>
        <v>3.4921724800878882</v>
      </c>
      <c r="I23229" t="s">
        <v>1201</v>
      </c>
    </row>
    <row r="23230" spans="1:9" x14ac:dyDescent="0.35">
      <c r="A23230" t="s">
        <v>1257</v>
      </c>
      <c r="B23230" t="s">
        <v>352</v>
      </c>
      <c r="C23230" t="s">
        <v>352</v>
      </c>
      <c r="D23230" t="s">
        <v>1282</v>
      </c>
      <c r="E23230" t="s">
        <v>30</v>
      </c>
      <c r="F23230">
        <v>39139</v>
      </c>
      <c r="G23230">
        <v>28947</v>
      </c>
      <c r="H23230">
        <f t="shared" si="6"/>
        <v>0.73959477758757253</v>
      </c>
      <c r="I23230" t="s">
        <v>1201</v>
      </c>
    </row>
    <row r="23231" spans="1:9" x14ac:dyDescent="0.35">
      <c r="A23231" t="s">
        <v>1257</v>
      </c>
      <c r="B23231" t="s">
        <v>352</v>
      </c>
      <c r="C23231" t="s">
        <v>352</v>
      </c>
      <c r="D23231" t="s">
        <v>1282</v>
      </c>
      <c r="E23231" t="s">
        <v>31</v>
      </c>
      <c r="F23231">
        <v>39016</v>
      </c>
      <c r="G23231">
        <v>21594</v>
      </c>
      <c r="H23231">
        <f t="shared" si="6"/>
        <v>0.55346524502768091</v>
      </c>
      <c r="I23231" t="s">
        <v>1201</v>
      </c>
    </row>
    <row r="23232" spans="1:9" x14ac:dyDescent="0.35">
      <c r="A23232" t="s">
        <v>1257</v>
      </c>
      <c r="B23232" t="s">
        <v>352</v>
      </c>
      <c r="C23232" t="s">
        <v>352</v>
      </c>
      <c r="D23232" t="s">
        <v>1260</v>
      </c>
      <c r="E23232" t="s">
        <v>29</v>
      </c>
      <c r="F23232">
        <v>188608</v>
      </c>
      <c r="G23232">
        <v>138440</v>
      </c>
      <c r="H23232">
        <f t="shared" si="6"/>
        <v>0.73400916185951814</v>
      </c>
      <c r="I23232" t="s">
        <v>1201</v>
      </c>
    </row>
    <row r="23233" spans="1:9" x14ac:dyDescent="0.35">
      <c r="A23233" t="s">
        <v>1257</v>
      </c>
      <c r="B23233" t="s">
        <v>352</v>
      </c>
      <c r="C23233" t="s">
        <v>352</v>
      </c>
      <c r="D23233" t="s">
        <v>1260</v>
      </c>
      <c r="E23233" t="s">
        <v>30</v>
      </c>
      <c r="F23233">
        <v>192129</v>
      </c>
      <c r="G23233">
        <v>120628</v>
      </c>
      <c r="H23233">
        <f t="shared" si="6"/>
        <v>0.62784899728828025</v>
      </c>
      <c r="I23233" t="s">
        <v>1201</v>
      </c>
    </row>
    <row r="23234" spans="1:9" x14ac:dyDescent="0.35">
      <c r="A23234" t="s">
        <v>1257</v>
      </c>
      <c r="B23234" t="s">
        <v>352</v>
      </c>
      <c r="C23234" t="s">
        <v>352</v>
      </c>
      <c r="D23234" t="s">
        <v>1260</v>
      </c>
      <c r="E23234" t="s">
        <v>31</v>
      </c>
      <c r="F23234">
        <v>223875</v>
      </c>
      <c r="G23234">
        <v>139969</v>
      </c>
      <c r="H23234">
        <f t="shared" si="6"/>
        <v>0.62521049692908992</v>
      </c>
      <c r="I23234" t="s">
        <v>1201</v>
      </c>
    </row>
    <row r="23235" spans="1:9" x14ac:dyDescent="0.35">
      <c r="A23235" t="s">
        <v>1257</v>
      </c>
      <c r="B23235" t="s">
        <v>352</v>
      </c>
      <c r="C23235" t="s">
        <v>352</v>
      </c>
      <c r="D23235" t="s">
        <v>1261</v>
      </c>
      <c r="E23235" t="s">
        <v>29</v>
      </c>
      <c r="F23235">
        <v>609819</v>
      </c>
      <c r="G23235">
        <v>466656</v>
      </c>
      <c r="H23235">
        <f t="shared" si="6"/>
        <v>0.76523689816158569</v>
      </c>
      <c r="I23235" t="s">
        <v>1201</v>
      </c>
    </row>
    <row r="23236" spans="1:9" x14ac:dyDescent="0.35">
      <c r="A23236" t="s">
        <v>1257</v>
      </c>
      <c r="B23236" t="s">
        <v>352</v>
      </c>
      <c r="C23236" t="s">
        <v>352</v>
      </c>
      <c r="D23236" t="s">
        <v>1261</v>
      </c>
      <c r="E23236" t="s">
        <v>30</v>
      </c>
      <c r="F23236">
        <v>617746</v>
      </c>
      <c r="G23236">
        <v>422511</v>
      </c>
      <c r="H23236">
        <f t="shared" si="6"/>
        <v>0.68395586535566399</v>
      </c>
      <c r="I23236" t="s">
        <v>1201</v>
      </c>
    </row>
    <row r="23237" spans="1:9" x14ac:dyDescent="0.35">
      <c r="A23237" t="s">
        <v>1257</v>
      </c>
      <c r="B23237" t="s">
        <v>352</v>
      </c>
      <c r="C23237" t="s">
        <v>352</v>
      </c>
      <c r="D23237" t="s">
        <v>1261</v>
      </c>
      <c r="E23237" t="s">
        <v>31</v>
      </c>
      <c r="F23237">
        <v>625094</v>
      </c>
      <c r="G23237">
        <v>361890</v>
      </c>
      <c r="H23237">
        <f t="shared" si="6"/>
        <v>0.57893692788604589</v>
      </c>
      <c r="I23237" t="s">
        <v>1201</v>
      </c>
    </row>
    <row r="23238" spans="1:9" x14ac:dyDescent="0.35">
      <c r="A23238" t="s">
        <v>1257</v>
      </c>
      <c r="B23238" t="s">
        <v>352</v>
      </c>
      <c r="C23238" t="s">
        <v>352</v>
      </c>
      <c r="D23238" t="s">
        <v>1262</v>
      </c>
      <c r="E23238" t="s">
        <v>29</v>
      </c>
      <c r="F23238">
        <v>99298</v>
      </c>
      <c r="G23238">
        <v>73701</v>
      </c>
      <c r="H23238">
        <f t="shared" si="6"/>
        <v>0.74222038711756533</v>
      </c>
      <c r="I23238" t="s">
        <v>1201</v>
      </c>
    </row>
    <row r="23239" spans="1:9" x14ac:dyDescent="0.35">
      <c r="A23239" t="s">
        <v>1257</v>
      </c>
      <c r="B23239" t="s">
        <v>352</v>
      </c>
      <c r="C23239" t="s">
        <v>352</v>
      </c>
      <c r="D23239" t="s">
        <v>1262</v>
      </c>
      <c r="E23239" t="s">
        <v>30</v>
      </c>
      <c r="F23239">
        <v>95086</v>
      </c>
      <c r="G23239">
        <v>63687</v>
      </c>
      <c r="H23239">
        <f t="shared" si="6"/>
        <v>0.66978314368045766</v>
      </c>
      <c r="I23239" t="s">
        <v>1201</v>
      </c>
    </row>
    <row r="23240" spans="1:9" x14ac:dyDescent="0.35">
      <c r="A23240" t="s">
        <v>1257</v>
      </c>
      <c r="B23240" t="s">
        <v>352</v>
      </c>
      <c r="C23240" t="s">
        <v>352</v>
      </c>
      <c r="D23240" t="s">
        <v>1262</v>
      </c>
      <c r="E23240" t="s">
        <v>31</v>
      </c>
      <c r="F23240">
        <v>96918</v>
      </c>
      <c r="G23240">
        <v>93289</v>
      </c>
      <c r="H23240">
        <f t="shared" si="6"/>
        <v>0.96255597515425406</v>
      </c>
      <c r="I23240" t="s">
        <v>1201</v>
      </c>
    </row>
    <row r="23241" spans="1:9" x14ac:dyDescent="0.35">
      <c r="A23241" t="s">
        <v>1257</v>
      </c>
      <c r="B23241" t="s">
        <v>352</v>
      </c>
      <c r="C23241" t="s">
        <v>352</v>
      </c>
      <c r="D23241" t="s">
        <v>1263</v>
      </c>
      <c r="E23241" t="s">
        <v>29</v>
      </c>
      <c r="F23241">
        <v>534449</v>
      </c>
      <c r="G23241">
        <v>923985</v>
      </c>
      <c r="H23241">
        <f t="shared" si="6"/>
        <v>1.7288553257654145</v>
      </c>
      <c r="I23241" t="s">
        <v>1201</v>
      </c>
    </row>
    <row r="23242" spans="1:9" x14ac:dyDescent="0.35">
      <c r="A23242" t="s">
        <v>1257</v>
      </c>
      <c r="B23242" t="s">
        <v>352</v>
      </c>
      <c r="C23242" t="s">
        <v>352</v>
      </c>
      <c r="D23242" t="s">
        <v>1263</v>
      </c>
      <c r="E23242" t="s">
        <v>30</v>
      </c>
      <c r="F23242">
        <v>540520</v>
      </c>
      <c r="G23242">
        <v>646909</v>
      </c>
      <c r="H23242">
        <f t="shared" si="6"/>
        <v>1.1968271294309183</v>
      </c>
      <c r="I23242" t="s">
        <v>1201</v>
      </c>
    </row>
    <row r="23243" spans="1:9" x14ac:dyDescent="0.35">
      <c r="A23243" t="s">
        <v>1257</v>
      </c>
      <c r="B23243" t="s">
        <v>352</v>
      </c>
      <c r="C23243" t="s">
        <v>352</v>
      </c>
      <c r="D23243" t="s">
        <v>1263</v>
      </c>
      <c r="E23243" t="s">
        <v>31</v>
      </c>
      <c r="F23243">
        <v>550897</v>
      </c>
      <c r="G23243">
        <v>562254</v>
      </c>
      <c r="H23243">
        <f t="shared" si="6"/>
        <v>1.0206154689533615</v>
      </c>
      <c r="I23243" t="s">
        <v>1201</v>
      </c>
    </row>
    <row r="23244" spans="1:9" x14ac:dyDescent="0.35">
      <c r="A23244" t="s">
        <v>1257</v>
      </c>
      <c r="B23244" t="s">
        <v>352</v>
      </c>
      <c r="C23244" t="s">
        <v>352</v>
      </c>
      <c r="D23244" t="s">
        <v>1264</v>
      </c>
      <c r="E23244" t="s">
        <v>29</v>
      </c>
      <c r="F23244">
        <v>568424</v>
      </c>
      <c r="G23244">
        <v>816304</v>
      </c>
      <c r="H23244">
        <f t="shared" si="6"/>
        <v>1.4360829240144681</v>
      </c>
      <c r="I23244" t="s">
        <v>1201</v>
      </c>
    </row>
    <row r="23245" spans="1:9" x14ac:dyDescent="0.35">
      <c r="A23245" t="s">
        <v>1257</v>
      </c>
      <c r="B23245" t="s">
        <v>352</v>
      </c>
      <c r="C23245" t="s">
        <v>352</v>
      </c>
      <c r="D23245" t="s">
        <v>1264</v>
      </c>
      <c r="E23245" t="s">
        <v>30</v>
      </c>
      <c r="F23245">
        <v>561802</v>
      </c>
      <c r="G23245">
        <v>560711</v>
      </c>
      <c r="H23245">
        <f t="shared" si="6"/>
        <v>0.99805803468125776</v>
      </c>
      <c r="I23245" t="s">
        <v>1201</v>
      </c>
    </row>
    <row r="23246" spans="1:9" x14ac:dyDescent="0.35">
      <c r="A23246" t="s">
        <v>1257</v>
      </c>
      <c r="B23246" t="s">
        <v>352</v>
      </c>
      <c r="C23246" t="s">
        <v>352</v>
      </c>
      <c r="D23246" t="s">
        <v>1264</v>
      </c>
      <c r="E23246" t="s">
        <v>31</v>
      </c>
      <c r="F23246">
        <v>558758</v>
      </c>
      <c r="G23246">
        <v>532769</v>
      </c>
      <c r="H23246">
        <f t="shared" si="6"/>
        <v>0.9534879142669993</v>
      </c>
      <c r="I23246" t="s">
        <v>1201</v>
      </c>
    </row>
    <row r="23247" spans="1:9" x14ac:dyDescent="0.35">
      <c r="A23247" t="s">
        <v>1257</v>
      </c>
      <c r="B23247" t="s">
        <v>352</v>
      </c>
      <c r="C23247" t="s">
        <v>352</v>
      </c>
      <c r="D23247" t="s">
        <v>1265</v>
      </c>
      <c r="E23247" t="s">
        <v>29</v>
      </c>
      <c r="F23247">
        <v>13067</v>
      </c>
      <c r="G23247">
        <v>19044</v>
      </c>
      <c r="H23247">
        <f t="shared" si="6"/>
        <v>1.4574118007193695</v>
      </c>
      <c r="I23247" t="s">
        <v>1201</v>
      </c>
    </row>
    <row r="23248" spans="1:9" x14ac:dyDescent="0.35">
      <c r="A23248" t="s">
        <v>1257</v>
      </c>
      <c r="B23248" t="s">
        <v>352</v>
      </c>
      <c r="C23248" t="s">
        <v>352</v>
      </c>
      <c r="D23248" t="s">
        <v>1265</v>
      </c>
      <c r="E23248" t="s">
        <v>30</v>
      </c>
      <c r="F23248">
        <v>12671</v>
      </c>
      <c r="G23248">
        <v>17284</v>
      </c>
      <c r="H23248">
        <f t="shared" si="6"/>
        <v>1.3640596637992266</v>
      </c>
      <c r="I23248" t="s">
        <v>1201</v>
      </c>
    </row>
    <row r="23249" spans="1:9" x14ac:dyDescent="0.35">
      <c r="A23249" t="s">
        <v>1257</v>
      </c>
      <c r="B23249" t="s">
        <v>352</v>
      </c>
      <c r="C23249" t="s">
        <v>352</v>
      </c>
      <c r="D23249" t="s">
        <v>1265</v>
      </c>
      <c r="E23249" t="s">
        <v>31</v>
      </c>
      <c r="F23249">
        <v>14975</v>
      </c>
      <c r="G23249">
        <v>15081</v>
      </c>
      <c r="H23249">
        <f t="shared" si="6"/>
        <v>1.0070784641068447</v>
      </c>
      <c r="I23249" t="s">
        <v>1201</v>
      </c>
    </row>
    <row r="23250" spans="1:9" x14ac:dyDescent="0.35">
      <c r="A23250" t="s">
        <v>1257</v>
      </c>
      <c r="B23250" t="s">
        <v>352</v>
      </c>
      <c r="C23250" t="s">
        <v>352</v>
      </c>
      <c r="D23250" t="s">
        <v>1266</v>
      </c>
      <c r="E23250" t="s">
        <v>29</v>
      </c>
      <c r="F23250">
        <v>69318</v>
      </c>
      <c r="G23250">
        <v>39514</v>
      </c>
      <c r="H23250">
        <f t="shared" si="6"/>
        <v>0.57003952797253243</v>
      </c>
      <c r="I23250" t="s">
        <v>1201</v>
      </c>
    </row>
    <row r="23251" spans="1:9" x14ac:dyDescent="0.35">
      <c r="A23251" t="s">
        <v>1257</v>
      </c>
      <c r="B23251" t="s">
        <v>352</v>
      </c>
      <c r="C23251" t="s">
        <v>352</v>
      </c>
      <c r="D23251" t="s">
        <v>1266</v>
      </c>
      <c r="E23251" t="s">
        <v>30</v>
      </c>
      <c r="F23251">
        <v>77344</v>
      </c>
      <c r="G23251">
        <v>52767</v>
      </c>
      <c r="H23251">
        <f t="shared" si="6"/>
        <v>0.68223779478692592</v>
      </c>
      <c r="I23251" t="s">
        <v>1201</v>
      </c>
    </row>
    <row r="23252" spans="1:9" x14ac:dyDescent="0.35">
      <c r="A23252" t="s">
        <v>1257</v>
      </c>
      <c r="B23252" t="s">
        <v>352</v>
      </c>
      <c r="C23252" t="s">
        <v>352</v>
      </c>
      <c r="D23252" t="s">
        <v>1266</v>
      </c>
      <c r="E23252" t="s">
        <v>31</v>
      </c>
      <c r="F23252">
        <v>76283</v>
      </c>
      <c r="G23252">
        <v>49358</v>
      </c>
      <c r="H23252">
        <f t="shared" si="6"/>
        <v>0.64703800322483385</v>
      </c>
      <c r="I23252" t="s">
        <v>1201</v>
      </c>
    </row>
    <row r="23253" spans="1:9" x14ac:dyDescent="0.35">
      <c r="A23253" t="s">
        <v>1257</v>
      </c>
      <c r="B23253" t="s">
        <v>353</v>
      </c>
      <c r="C23253" t="s">
        <v>353</v>
      </c>
      <c r="D23253" t="s">
        <v>1258</v>
      </c>
      <c r="E23253" t="s">
        <v>29</v>
      </c>
      <c r="F23253">
        <v>1492526</v>
      </c>
      <c r="G23253">
        <v>1194496</v>
      </c>
      <c r="H23253">
        <f t="shared" si="6"/>
        <v>0.80031838641336905</v>
      </c>
      <c r="I23253" t="s">
        <v>1202</v>
      </c>
    </row>
    <row r="23254" spans="1:9" x14ac:dyDescent="0.35">
      <c r="A23254" t="s">
        <v>1257</v>
      </c>
      <c r="B23254" t="s">
        <v>353</v>
      </c>
      <c r="C23254" t="s">
        <v>353</v>
      </c>
      <c r="D23254" t="s">
        <v>1258</v>
      </c>
      <c r="E23254" t="s">
        <v>30</v>
      </c>
      <c r="F23254">
        <v>1456956</v>
      </c>
      <c r="G23254">
        <v>1043471</v>
      </c>
      <c r="H23254">
        <f t="shared" ref="H23254:H23317" si="7">G23254/F23254</f>
        <v>0.71619939105916719</v>
      </c>
      <c r="I23254" t="s">
        <v>1202</v>
      </c>
    </row>
    <row r="23255" spans="1:9" x14ac:dyDescent="0.35">
      <c r="A23255" t="s">
        <v>1257</v>
      </c>
      <c r="B23255" t="s">
        <v>353</v>
      </c>
      <c r="C23255" t="s">
        <v>353</v>
      </c>
      <c r="D23255" t="s">
        <v>1258</v>
      </c>
      <c r="E23255" t="s">
        <v>31</v>
      </c>
      <c r="F23255">
        <v>1386191</v>
      </c>
      <c r="G23255">
        <v>854924</v>
      </c>
      <c r="H23255">
        <f t="shared" si="7"/>
        <v>0.61674329150889018</v>
      </c>
      <c r="I23255" t="s">
        <v>1202</v>
      </c>
    </row>
    <row r="23256" spans="1:9" x14ac:dyDescent="0.35">
      <c r="A23256" t="s">
        <v>1257</v>
      </c>
      <c r="B23256" t="s">
        <v>353</v>
      </c>
      <c r="C23256" t="s">
        <v>353</v>
      </c>
      <c r="D23256" t="s">
        <v>1267</v>
      </c>
      <c r="E23256" t="s">
        <v>29</v>
      </c>
      <c r="F23256">
        <v>350155</v>
      </c>
      <c r="G23256">
        <v>288052</v>
      </c>
      <c r="H23256">
        <f t="shared" si="7"/>
        <v>0.8226414016649769</v>
      </c>
      <c r="I23256" t="s">
        <v>1202</v>
      </c>
    </row>
    <row r="23257" spans="1:9" x14ac:dyDescent="0.35">
      <c r="A23257" t="s">
        <v>1257</v>
      </c>
      <c r="B23257" t="s">
        <v>353</v>
      </c>
      <c r="C23257" t="s">
        <v>353</v>
      </c>
      <c r="D23257" t="s">
        <v>1267</v>
      </c>
      <c r="E23257" t="s">
        <v>30</v>
      </c>
      <c r="F23257">
        <v>360432</v>
      </c>
      <c r="G23257">
        <v>339755</v>
      </c>
      <c r="H23257">
        <f t="shared" si="7"/>
        <v>0.94263272961335287</v>
      </c>
      <c r="I23257" t="s">
        <v>1202</v>
      </c>
    </row>
    <row r="23258" spans="1:9" x14ac:dyDescent="0.35">
      <c r="A23258" t="s">
        <v>1257</v>
      </c>
      <c r="B23258" t="s">
        <v>353</v>
      </c>
      <c r="C23258" t="s">
        <v>353</v>
      </c>
      <c r="D23258" t="s">
        <v>1267</v>
      </c>
      <c r="E23258" t="s">
        <v>31</v>
      </c>
      <c r="F23258">
        <v>361976</v>
      </c>
      <c r="G23258">
        <v>333590</v>
      </c>
      <c r="H23258">
        <f t="shared" si="7"/>
        <v>0.92158043627201802</v>
      </c>
      <c r="I23258" t="s">
        <v>1202</v>
      </c>
    </row>
    <row r="23259" spans="1:9" x14ac:dyDescent="0.35">
      <c r="A23259" t="s">
        <v>1257</v>
      </c>
      <c r="B23259" t="s">
        <v>353</v>
      </c>
      <c r="C23259" t="s">
        <v>353</v>
      </c>
      <c r="D23259" t="s">
        <v>1268</v>
      </c>
      <c r="E23259" t="s">
        <v>29</v>
      </c>
      <c r="F23259">
        <v>98528</v>
      </c>
      <c r="G23259">
        <v>37926</v>
      </c>
      <c r="H23259">
        <f t="shared" si="7"/>
        <v>0.38492611237414748</v>
      </c>
      <c r="I23259" t="s">
        <v>1202</v>
      </c>
    </row>
    <row r="23260" spans="1:9" x14ac:dyDescent="0.35">
      <c r="A23260" t="s">
        <v>1257</v>
      </c>
      <c r="B23260" t="s">
        <v>353</v>
      </c>
      <c r="C23260" t="s">
        <v>353</v>
      </c>
      <c r="D23260" t="s">
        <v>1268</v>
      </c>
      <c r="E23260" t="s">
        <v>30</v>
      </c>
      <c r="F23260">
        <v>87701</v>
      </c>
      <c r="G23260">
        <v>54391</v>
      </c>
      <c r="H23260">
        <f t="shared" si="7"/>
        <v>0.6201867709604223</v>
      </c>
      <c r="I23260" t="s">
        <v>1202</v>
      </c>
    </row>
    <row r="23261" spans="1:9" x14ac:dyDescent="0.35">
      <c r="A23261" t="s">
        <v>1257</v>
      </c>
      <c r="B23261" t="s">
        <v>353</v>
      </c>
      <c r="C23261" t="s">
        <v>353</v>
      </c>
      <c r="D23261" t="s">
        <v>1268</v>
      </c>
      <c r="E23261" t="s">
        <v>31</v>
      </c>
      <c r="F23261">
        <v>84854</v>
      </c>
      <c r="G23261">
        <v>61125</v>
      </c>
      <c r="H23261">
        <f t="shared" si="7"/>
        <v>0.72035496264171406</v>
      </c>
      <c r="I23261" t="s">
        <v>1202</v>
      </c>
    </row>
    <row r="23262" spans="1:9" x14ac:dyDescent="0.35">
      <c r="A23262" t="s">
        <v>1257</v>
      </c>
      <c r="B23262" t="s">
        <v>353</v>
      </c>
      <c r="C23262" t="s">
        <v>353</v>
      </c>
      <c r="D23262" t="s">
        <v>1269</v>
      </c>
      <c r="E23262" t="s">
        <v>29</v>
      </c>
      <c r="F23262">
        <v>87614</v>
      </c>
      <c r="G23262">
        <v>76885</v>
      </c>
      <c r="H23262">
        <f t="shared" si="7"/>
        <v>0.87754240189923982</v>
      </c>
      <c r="I23262" t="s">
        <v>1202</v>
      </c>
    </row>
    <row r="23263" spans="1:9" x14ac:dyDescent="0.35">
      <c r="A23263" t="s">
        <v>1257</v>
      </c>
      <c r="B23263" t="s">
        <v>353</v>
      </c>
      <c r="C23263" t="s">
        <v>353</v>
      </c>
      <c r="D23263" t="s">
        <v>1269</v>
      </c>
      <c r="E23263" t="s">
        <v>30</v>
      </c>
      <c r="F23263">
        <v>90354</v>
      </c>
      <c r="G23263">
        <v>108603</v>
      </c>
      <c r="H23263">
        <f t="shared" si="7"/>
        <v>1.201972242512783</v>
      </c>
      <c r="I23263" t="s">
        <v>1202</v>
      </c>
    </row>
    <row r="23264" spans="1:9" x14ac:dyDescent="0.35">
      <c r="A23264" t="s">
        <v>1257</v>
      </c>
      <c r="B23264" t="s">
        <v>353</v>
      </c>
      <c r="C23264" t="s">
        <v>353</v>
      </c>
      <c r="D23264" t="s">
        <v>1269</v>
      </c>
      <c r="E23264" t="s">
        <v>31</v>
      </c>
      <c r="F23264">
        <v>74124</v>
      </c>
      <c r="G23264">
        <v>87442</v>
      </c>
      <c r="H23264">
        <f t="shared" si="7"/>
        <v>1.1796719011386325</v>
      </c>
      <c r="I23264" t="s">
        <v>1202</v>
      </c>
    </row>
    <row r="23265" spans="1:9" x14ac:dyDescent="0.35">
      <c r="A23265" t="s">
        <v>1257</v>
      </c>
      <c r="B23265" t="s">
        <v>353</v>
      </c>
      <c r="C23265" t="s">
        <v>353</v>
      </c>
      <c r="D23265" t="s">
        <v>1270</v>
      </c>
      <c r="E23265" t="s">
        <v>29</v>
      </c>
      <c r="F23265">
        <v>58366</v>
      </c>
      <c r="G23265">
        <v>49363</v>
      </c>
      <c r="H23265">
        <f t="shared" si="7"/>
        <v>0.84574923756981801</v>
      </c>
      <c r="I23265" t="s">
        <v>1202</v>
      </c>
    </row>
    <row r="23266" spans="1:9" x14ac:dyDescent="0.35">
      <c r="A23266" t="s">
        <v>1257</v>
      </c>
      <c r="B23266" t="s">
        <v>353</v>
      </c>
      <c r="C23266" t="s">
        <v>353</v>
      </c>
      <c r="D23266" t="s">
        <v>1270</v>
      </c>
      <c r="E23266" t="s">
        <v>30</v>
      </c>
      <c r="F23266">
        <v>66816</v>
      </c>
      <c r="G23266">
        <v>51526</v>
      </c>
      <c r="H23266">
        <f t="shared" si="7"/>
        <v>0.77116259578544066</v>
      </c>
      <c r="I23266" t="s">
        <v>1202</v>
      </c>
    </row>
    <row r="23267" spans="1:9" x14ac:dyDescent="0.35">
      <c r="A23267" t="s">
        <v>1257</v>
      </c>
      <c r="B23267" t="s">
        <v>353</v>
      </c>
      <c r="C23267" t="s">
        <v>353</v>
      </c>
      <c r="D23267" t="s">
        <v>1270</v>
      </c>
      <c r="E23267" t="s">
        <v>31</v>
      </c>
      <c r="F23267">
        <v>66214</v>
      </c>
      <c r="G23267">
        <v>51169</v>
      </c>
      <c r="H23267">
        <f t="shared" si="7"/>
        <v>0.77278219107741564</v>
      </c>
      <c r="I23267" t="s">
        <v>1202</v>
      </c>
    </row>
    <row r="23268" spans="1:9" x14ac:dyDescent="0.35">
      <c r="A23268" t="s">
        <v>1257</v>
      </c>
      <c r="B23268" t="s">
        <v>353</v>
      </c>
      <c r="C23268" t="s">
        <v>353</v>
      </c>
      <c r="D23268" t="s">
        <v>1271</v>
      </c>
      <c r="E23268" t="s">
        <v>29</v>
      </c>
      <c r="F23268">
        <v>134396</v>
      </c>
      <c r="G23268">
        <v>101024</v>
      </c>
      <c r="H23268">
        <f t="shared" si="7"/>
        <v>0.75168903836423706</v>
      </c>
      <c r="I23268" t="s">
        <v>1202</v>
      </c>
    </row>
    <row r="23269" spans="1:9" x14ac:dyDescent="0.35">
      <c r="A23269" t="s">
        <v>1257</v>
      </c>
      <c r="B23269" t="s">
        <v>353</v>
      </c>
      <c r="C23269" t="s">
        <v>353</v>
      </c>
      <c r="D23269" t="s">
        <v>1271</v>
      </c>
      <c r="E23269" t="s">
        <v>30</v>
      </c>
      <c r="F23269">
        <v>135428</v>
      </c>
      <c r="G23269">
        <v>108459</v>
      </c>
      <c r="H23269">
        <f t="shared" si="7"/>
        <v>0.80086097409693713</v>
      </c>
      <c r="I23269" t="s">
        <v>1202</v>
      </c>
    </row>
    <row r="23270" spans="1:9" x14ac:dyDescent="0.35">
      <c r="A23270" t="s">
        <v>1257</v>
      </c>
      <c r="B23270" t="s">
        <v>353</v>
      </c>
      <c r="C23270" t="s">
        <v>353</v>
      </c>
      <c r="D23270" t="s">
        <v>1271</v>
      </c>
      <c r="E23270" t="s">
        <v>31</v>
      </c>
      <c r="F23270">
        <v>141673</v>
      </c>
      <c r="G23270">
        <v>96756</v>
      </c>
      <c r="H23270">
        <f t="shared" si="7"/>
        <v>0.6829529973954106</v>
      </c>
      <c r="I23270" t="s">
        <v>1202</v>
      </c>
    </row>
    <row r="23271" spans="1:9" x14ac:dyDescent="0.35">
      <c r="A23271" t="s">
        <v>1257</v>
      </c>
      <c r="B23271" t="s">
        <v>353</v>
      </c>
      <c r="C23271" t="s">
        <v>353</v>
      </c>
      <c r="D23271" t="s">
        <v>1272</v>
      </c>
      <c r="E23271" t="s">
        <v>29</v>
      </c>
      <c r="F23271">
        <v>122090</v>
      </c>
      <c r="G23271">
        <v>69263</v>
      </c>
      <c r="H23271">
        <f t="shared" si="7"/>
        <v>0.56731100008190682</v>
      </c>
      <c r="I23271" t="s">
        <v>1202</v>
      </c>
    </row>
    <row r="23272" spans="1:9" x14ac:dyDescent="0.35">
      <c r="A23272" t="s">
        <v>1257</v>
      </c>
      <c r="B23272" t="s">
        <v>353</v>
      </c>
      <c r="C23272" t="s">
        <v>353</v>
      </c>
      <c r="D23272" t="s">
        <v>1272</v>
      </c>
      <c r="E23272" t="s">
        <v>30</v>
      </c>
      <c r="F23272">
        <v>122488</v>
      </c>
      <c r="G23272">
        <v>91590</v>
      </c>
      <c r="H23272">
        <f t="shared" si="7"/>
        <v>0.74774671804584936</v>
      </c>
      <c r="I23272" t="s">
        <v>1202</v>
      </c>
    </row>
    <row r="23273" spans="1:9" x14ac:dyDescent="0.35">
      <c r="A23273" t="s">
        <v>1257</v>
      </c>
      <c r="B23273" t="s">
        <v>353</v>
      </c>
      <c r="C23273" t="s">
        <v>353</v>
      </c>
      <c r="D23273" t="s">
        <v>1272</v>
      </c>
      <c r="E23273" t="s">
        <v>31</v>
      </c>
      <c r="F23273">
        <v>130731</v>
      </c>
      <c r="G23273">
        <v>96991</v>
      </c>
      <c r="H23273">
        <f t="shared" si="7"/>
        <v>0.74191278273707073</v>
      </c>
      <c r="I23273" t="s">
        <v>1202</v>
      </c>
    </row>
    <row r="23274" spans="1:9" x14ac:dyDescent="0.35">
      <c r="A23274" t="s">
        <v>1257</v>
      </c>
      <c r="B23274" t="s">
        <v>353</v>
      </c>
      <c r="C23274" t="s">
        <v>353</v>
      </c>
      <c r="D23274" t="s">
        <v>1273</v>
      </c>
      <c r="E23274" t="s">
        <v>29</v>
      </c>
      <c r="F23274">
        <v>54158</v>
      </c>
      <c r="G23274">
        <v>38796</v>
      </c>
      <c r="H23274">
        <f t="shared" si="7"/>
        <v>0.71634846190775137</v>
      </c>
      <c r="I23274" t="s">
        <v>1202</v>
      </c>
    </row>
    <row r="23275" spans="1:9" x14ac:dyDescent="0.35">
      <c r="A23275" t="s">
        <v>1257</v>
      </c>
      <c r="B23275" t="s">
        <v>353</v>
      </c>
      <c r="C23275" t="s">
        <v>353</v>
      </c>
      <c r="D23275" t="s">
        <v>1273</v>
      </c>
      <c r="E23275" t="s">
        <v>30</v>
      </c>
      <c r="F23275">
        <v>53753</v>
      </c>
      <c r="G23275">
        <v>50420</v>
      </c>
      <c r="H23275">
        <f t="shared" si="7"/>
        <v>0.93799415846557399</v>
      </c>
      <c r="I23275" t="s">
        <v>1202</v>
      </c>
    </row>
    <row r="23276" spans="1:9" x14ac:dyDescent="0.35">
      <c r="A23276" t="s">
        <v>1257</v>
      </c>
      <c r="B23276" t="s">
        <v>353</v>
      </c>
      <c r="C23276" t="s">
        <v>353</v>
      </c>
      <c r="D23276" t="s">
        <v>1273</v>
      </c>
      <c r="E23276" t="s">
        <v>31</v>
      </c>
      <c r="F23276">
        <v>60686</v>
      </c>
      <c r="G23276">
        <v>46085</v>
      </c>
      <c r="H23276">
        <f t="shared" si="7"/>
        <v>0.7594008502784827</v>
      </c>
      <c r="I23276" t="s">
        <v>1202</v>
      </c>
    </row>
    <row r="23277" spans="1:9" x14ac:dyDescent="0.35">
      <c r="A23277" t="s">
        <v>1257</v>
      </c>
      <c r="B23277" t="s">
        <v>353</v>
      </c>
      <c r="C23277" t="s">
        <v>353</v>
      </c>
      <c r="D23277" t="s">
        <v>1274</v>
      </c>
      <c r="E23277" t="s">
        <v>29</v>
      </c>
      <c r="F23277">
        <v>144412</v>
      </c>
      <c r="G23277">
        <v>103604</v>
      </c>
      <c r="H23277">
        <f t="shared" si="7"/>
        <v>0.71741960501897351</v>
      </c>
      <c r="I23277" t="s">
        <v>1202</v>
      </c>
    </row>
    <row r="23278" spans="1:9" x14ac:dyDescent="0.35">
      <c r="A23278" t="s">
        <v>1257</v>
      </c>
      <c r="B23278" t="s">
        <v>353</v>
      </c>
      <c r="C23278" t="s">
        <v>353</v>
      </c>
      <c r="D23278" t="s">
        <v>1274</v>
      </c>
      <c r="E23278" t="s">
        <v>30</v>
      </c>
      <c r="F23278">
        <v>138674</v>
      </c>
      <c r="G23278">
        <v>123777</v>
      </c>
      <c r="H23278">
        <f t="shared" si="7"/>
        <v>0.89257539264750418</v>
      </c>
      <c r="I23278" t="s">
        <v>1202</v>
      </c>
    </row>
    <row r="23279" spans="1:9" x14ac:dyDescent="0.35">
      <c r="A23279" t="s">
        <v>1257</v>
      </c>
      <c r="B23279" t="s">
        <v>353</v>
      </c>
      <c r="C23279" t="s">
        <v>353</v>
      </c>
      <c r="D23279" t="s">
        <v>1274</v>
      </c>
      <c r="E23279" t="s">
        <v>31</v>
      </c>
      <c r="F23279">
        <v>140699</v>
      </c>
      <c r="G23279">
        <v>105931</v>
      </c>
      <c r="H23279">
        <f t="shared" si="7"/>
        <v>0.75289092317642625</v>
      </c>
      <c r="I23279" t="s">
        <v>1202</v>
      </c>
    </row>
    <row r="23280" spans="1:9" x14ac:dyDescent="0.35">
      <c r="A23280" t="s">
        <v>1257</v>
      </c>
      <c r="B23280" t="s">
        <v>353</v>
      </c>
      <c r="C23280" t="s">
        <v>353</v>
      </c>
      <c r="D23280" t="s">
        <v>1275</v>
      </c>
      <c r="E23280" t="s">
        <v>29</v>
      </c>
      <c r="F23280">
        <v>21959</v>
      </c>
      <c r="G23280">
        <v>24282</v>
      </c>
      <c r="H23280">
        <f t="shared" si="7"/>
        <v>1.105788059565554</v>
      </c>
      <c r="I23280" t="s">
        <v>1202</v>
      </c>
    </row>
    <row r="23281" spans="1:9" x14ac:dyDescent="0.35">
      <c r="A23281" t="s">
        <v>1257</v>
      </c>
      <c r="B23281" t="s">
        <v>353</v>
      </c>
      <c r="C23281" t="s">
        <v>353</v>
      </c>
      <c r="D23281" t="s">
        <v>1275</v>
      </c>
      <c r="E23281" t="s">
        <v>30</v>
      </c>
      <c r="F23281">
        <v>22600</v>
      </c>
      <c r="G23281">
        <v>24648</v>
      </c>
      <c r="H23281">
        <f t="shared" si="7"/>
        <v>1.0906194690265487</v>
      </c>
      <c r="I23281" t="s">
        <v>1202</v>
      </c>
    </row>
    <row r="23282" spans="1:9" x14ac:dyDescent="0.35">
      <c r="A23282" t="s">
        <v>1257</v>
      </c>
      <c r="B23282" t="s">
        <v>353</v>
      </c>
      <c r="C23282" t="s">
        <v>353</v>
      </c>
      <c r="D23282" t="s">
        <v>1275</v>
      </c>
      <c r="E23282" t="s">
        <v>31</v>
      </c>
      <c r="F23282">
        <v>24562</v>
      </c>
      <c r="G23282">
        <v>28445</v>
      </c>
      <c r="H23282">
        <f t="shared" si="7"/>
        <v>1.158089732106506</v>
      </c>
      <c r="I23282" t="s">
        <v>1202</v>
      </c>
    </row>
    <row r="23283" spans="1:9" x14ac:dyDescent="0.35">
      <c r="A23283" t="s">
        <v>1257</v>
      </c>
      <c r="B23283" t="s">
        <v>353</v>
      </c>
      <c r="C23283" t="s">
        <v>353</v>
      </c>
      <c r="D23283" t="s">
        <v>1276</v>
      </c>
      <c r="E23283" t="s">
        <v>29</v>
      </c>
      <c r="F23283">
        <v>38772</v>
      </c>
      <c r="G23283">
        <v>29786</v>
      </c>
      <c r="H23283">
        <f t="shared" si="7"/>
        <v>0.76823480862478077</v>
      </c>
      <c r="I23283" t="s">
        <v>1202</v>
      </c>
    </row>
    <row r="23284" spans="1:9" x14ac:dyDescent="0.35">
      <c r="A23284" t="s">
        <v>1257</v>
      </c>
      <c r="B23284" t="s">
        <v>353</v>
      </c>
      <c r="C23284" t="s">
        <v>353</v>
      </c>
      <c r="D23284" t="s">
        <v>1276</v>
      </c>
      <c r="E23284" t="s">
        <v>30</v>
      </c>
      <c r="F23284">
        <v>35522</v>
      </c>
      <c r="G23284">
        <v>30787</v>
      </c>
      <c r="H23284">
        <f t="shared" si="7"/>
        <v>0.86670232531952029</v>
      </c>
      <c r="I23284" t="s">
        <v>1202</v>
      </c>
    </row>
    <row r="23285" spans="1:9" x14ac:dyDescent="0.35">
      <c r="A23285" t="s">
        <v>1257</v>
      </c>
      <c r="B23285" t="s">
        <v>353</v>
      </c>
      <c r="C23285" t="s">
        <v>353</v>
      </c>
      <c r="D23285" t="s">
        <v>1276</v>
      </c>
      <c r="E23285" t="s">
        <v>31</v>
      </c>
      <c r="F23285">
        <v>41473</v>
      </c>
      <c r="G23285">
        <v>28890</v>
      </c>
      <c r="H23285">
        <f t="shared" si="7"/>
        <v>0.69659778651170645</v>
      </c>
      <c r="I23285" t="s">
        <v>1202</v>
      </c>
    </row>
    <row r="23286" spans="1:9" x14ac:dyDescent="0.35">
      <c r="A23286" t="s">
        <v>1257</v>
      </c>
      <c r="B23286" t="s">
        <v>353</v>
      </c>
      <c r="C23286" t="s">
        <v>353</v>
      </c>
      <c r="D23286" t="s">
        <v>1259</v>
      </c>
      <c r="E23286" t="s">
        <v>29</v>
      </c>
      <c r="F23286">
        <v>250638</v>
      </c>
      <c r="G23286">
        <v>185922</v>
      </c>
      <c r="H23286">
        <f t="shared" si="7"/>
        <v>0.74179493931486851</v>
      </c>
      <c r="I23286" t="s">
        <v>1202</v>
      </c>
    </row>
    <row r="23287" spans="1:9" x14ac:dyDescent="0.35">
      <c r="A23287" t="s">
        <v>1257</v>
      </c>
      <c r="B23287" t="s">
        <v>353</v>
      </c>
      <c r="C23287" t="s">
        <v>353</v>
      </c>
      <c r="D23287" t="s">
        <v>1259</v>
      </c>
      <c r="E23287" t="s">
        <v>30</v>
      </c>
      <c r="F23287">
        <v>257190</v>
      </c>
      <c r="G23287">
        <v>238631</v>
      </c>
      <c r="H23287">
        <f t="shared" si="7"/>
        <v>0.92783934056534079</v>
      </c>
      <c r="I23287" t="s">
        <v>1202</v>
      </c>
    </row>
    <row r="23288" spans="1:9" x14ac:dyDescent="0.35">
      <c r="A23288" t="s">
        <v>1257</v>
      </c>
      <c r="B23288" t="s">
        <v>353</v>
      </c>
      <c r="C23288" t="s">
        <v>353</v>
      </c>
      <c r="D23288" t="s">
        <v>1259</v>
      </c>
      <c r="E23288" t="s">
        <v>31</v>
      </c>
      <c r="F23288">
        <v>266800</v>
      </c>
      <c r="G23288">
        <v>223637</v>
      </c>
      <c r="H23288">
        <f t="shared" si="7"/>
        <v>0.83821964017991002</v>
      </c>
      <c r="I23288" t="s">
        <v>1202</v>
      </c>
    </row>
    <row r="23289" spans="1:9" x14ac:dyDescent="0.35">
      <c r="A23289" t="s">
        <v>1257</v>
      </c>
      <c r="B23289" t="s">
        <v>353</v>
      </c>
      <c r="C23289" t="s">
        <v>353</v>
      </c>
      <c r="D23289" t="s">
        <v>1277</v>
      </c>
      <c r="E23289" t="s">
        <v>29</v>
      </c>
      <c r="F23289">
        <v>63966</v>
      </c>
      <c r="G23289">
        <v>56976</v>
      </c>
      <c r="H23289">
        <f t="shared" si="7"/>
        <v>0.89072319669824596</v>
      </c>
      <c r="I23289" t="s">
        <v>1202</v>
      </c>
    </row>
    <row r="23290" spans="1:9" x14ac:dyDescent="0.35">
      <c r="A23290" t="s">
        <v>1257</v>
      </c>
      <c r="B23290" t="s">
        <v>353</v>
      </c>
      <c r="C23290" t="s">
        <v>353</v>
      </c>
      <c r="D23290" t="s">
        <v>1277</v>
      </c>
      <c r="E23290" t="s">
        <v>30</v>
      </c>
      <c r="F23290">
        <v>60605</v>
      </c>
      <c r="G23290">
        <v>63844</v>
      </c>
      <c r="H23290">
        <f t="shared" si="7"/>
        <v>1.0534444352776173</v>
      </c>
      <c r="I23290" t="s">
        <v>1202</v>
      </c>
    </row>
    <row r="23291" spans="1:9" x14ac:dyDescent="0.35">
      <c r="A23291" t="s">
        <v>1257</v>
      </c>
      <c r="B23291" t="s">
        <v>353</v>
      </c>
      <c r="C23291" t="s">
        <v>353</v>
      </c>
      <c r="D23291" t="s">
        <v>1277</v>
      </c>
      <c r="E23291" t="s">
        <v>31</v>
      </c>
      <c r="F23291">
        <v>60737</v>
      </c>
      <c r="G23291">
        <v>56332</v>
      </c>
      <c r="H23291">
        <f t="shared" si="7"/>
        <v>0.92747419200816639</v>
      </c>
      <c r="I23291" t="s">
        <v>1202</v>
      </c>
    </row>
    <row r="23292" spans="1:9" x14ac:dyDescent="0.35">
      <c r="A23292" t="s">
        <v>1257</v>
      </c>
      <c r="B23292" t="s">
        <v>353</v>
      </c>
      <c r="C23292" t="s">
        <v>353</v>
      </c>
      <c r="D23292" t="s">
        <v>1278</v>
      </c>
      <c r="E23292" t="s">
        <v>29</v>
      </c>
      <c r="F23292">
        <v>256767</v>
      </c>
      <c r="G23292">
        <v>194363</v>
      </c>
      <c r="H23292">
        <f t="shared" si="7"/>
        <v>0.75696253802085156</v>
      </c>
      <c r="I23292" t="s">
        <v>1202</v>
      </c>
    </row>
    <row r="23293" spans="1:9" x14ac:dyDescent="0.35">
      <c r="A23293" t="s">
        <v>1257</v>
      </c>
      <c r="B23293" t="s">
        <v>353</v>
      </c>
      <c r="C23293" t="s">
        <v>353</v>
      </c>
      <c r="D23293" t="s">
        <v>1278</v>
      </c>
      <c r="E23293" t="s">
        <v>30</v>
      </c>
      <c r="F23293">
        <v>254115</v>
      </c>
      <c r="G23293">
        <v>192734</v>
      </c>
      <c r="H23293">
        <f t="shared" si="7"/>
        <v>0.75845188202191915</v>
      </c>
      <c r="I23293" t="s">
        <v>1202</v>
      </c>
    </row>
    <row r="23294" spans="1:9" x14ac:dyDescent="0.35">
      <c r="A23294" t="s">
        <v>1257</v>
      </c>
      <c r="B23294" t="s">
        <v>353</v>
      </c>
      <c r="C23294" t="s">
        <v>353</v>
      </c>
      <c r="D23294" t="s">
        <v>1278</v>
      </c>
      <c r="E23294" t="s">
        <v>31</v>
      </c>
      <c r="F23294">
        <v>246099</v>
      </c>
      <c r="G23294">
        <v>174263</v>
      </c>
      <c r="H23294">
        <f t="shared" si="7"/>
        <v>0.70810121130114301</v>
      </c>
      <c r="I23294" t="s">
        <v>1202</v>
      </c>
    </row>
    <row r="23295" spans="1:9" x14ac:dyDescent="0.35">
      <c r="A23295" t="s">
        <v>1257</v>
      </c>
      <c r="B23295" t="s">
        <v>353</v>
      </c>
      <c r="C23295" t="s">
        <v>353</v>
      </c>
      <c r="D23295" t="s">
        <v>1279</v>
      </c>
      <c r="E23295" t="s">
        <v>29</v>
      </c>
      <c r="F23295">
        <v>21414</v>
      </c>
      <c r="G23295">
        <v>20365</v>
      </c>
      <c r="H23295">
        <f t="shared" si="7"/>
        <v>0.95101335574857571</v>
      </c>
      <c r="I23295" t="s">
        <v>1202</v>
      </c>
    </row>
    <row r="23296" spans="1:9" x14ac:dyDescent="0.35">
      <c r="A23296" t="s">
        <v>1257</v>
      </c>
      <c r="B23296" t="s">
        <v>353</v>
      </c>
      <c r="C23296" t="s">
        <v>353</v>
      </c>
      <c r="D23296" t="s">
        <v>1279</v>
      </c>
      <c r="E23296" t="s">
        <v>30</v>
      </c>
      <c r="F23296">
        <v>20965</v>
      </c>
      <c r="G23296">
        <v>23520</v>
      </c>
      <c r="H23296">
        <f t="shared" si="7"/>
        <v>1.1218697829716193</v>
      </c>
      <c r="I23296" t="s">
        <v>1202</v>
      </c>
    </row>
    <row r="23297" spans="1:9" x14ac:dyDescent="0.35">
      <c r="A23297" t="s">
        <v>1257</v>
      </c>
      <c r="B23297" t="s">
        <v>353</v>
      </c>
      <c r="C23297" t="s">
        <v>353</v>
      </c>
      <c r="D23297" t="s">
        <v>1279</v>
      </c>
      <c r="E23297" t="s">
        <v>31</v>
      </c>
      <c r="F23297">
        <v>20019</v>
      </c>
      <c r="G23297">
        <v>26944</v>
      </c>
      <c r="H23297">
        <f t="shared" si="7"/>
        <v>1.3459213746940406</v>
      </c>
      <c r="I23297" t="s">
        <v>1202</v>
      </c>
    </row>
    <row r="23298" spans="1:9" x14ac:dyDescent="0.35">
      <c r="A23298" t="s">
        <v>1257</v>
      </c>
      <c r="B23298" t="s">
        <v>353</v>
      </c>
      <c r="C23298" t="s">
        <v>353</v>
      </c>
      <c r="D23298" t="s">
        <v>1280</v>
      </c>
      <c r="E23298" t="s">
        <v>29</v>
      </c>
      <c r="F23298">
        <v>23554</v>
      </c>
      <c r="G23298">
        <v>21680</v>
      </c>
      <c r="H23298">
        <f t="shared" si="7"/>
        <v>0.92043814214146213</v>
      </c>
      <c r="I23298" t="s">
        <v>1202</v>
      </c>
    </row>
    <row r="23299" spans="1:9" x14ac:dyDescent="0.35">
      <c r="A23299" t="s">
        <v>1257</v>
      </c>
      <c r="B23299" t="s">
        <v>353</v>
      </c>
      <c r="C23299" t="s">
        <v>353</v>
      </c>
      <c r="D23299" t="s">
        <v>1280</v>
      </c>
      <c r="E23299" t="s">
        <v>30</v>
      </c>
      <c r="F23299">
        <v>16678</v>
      </c>
      <c r="G23299">
        <v>23021</v>
      </c>
      <c r="H23299">
        <f t="shared" si="7"/>
        <v>1.3803213814606068</v>
      </c>
      <c r="I23299" t="s">
        <v>1202</v>
      </c>
    </row>
    <row r="23300" spans="1:9" x14ac:dyDescent="0.35">
      <c r="A23300" t="s">
        <v>1257</v>
      </c>
      <c r="B23300" t="s">
        <v>353</v>
      </c>
      <c r="C23300" t="s">
        <v>353</v>
      </c>
      <c r="D23300" t="s">
        <v>1280</v>
      </c>
      <c r="E23300" t="s">
        <v>31</v>
      </c>
      <c r="F23300">
        <v>24239</v>
      </c>
      <c r="G23300">
        <v>21837</v>
      </c>
      <c r="H23300">
        <f t="shared" si="7"/>
        <v>0.90090350261974506</v>
      </c>
      <c r="I23300" t="s">
        <v>1202</v>
      </c>
    </row>
    <row r="23301" spans="1:9" x14ac:dyDescent="0.35">
      <c r="A23301" t="s">
        <v>1257</v>
      </c>
      <c r="B23301" t="s">
        <v>353</v>
      </c>
      <c r="C23301" t="s">
        <v>353</v>
      </c>
      <c r="D23301" t="s">
        <v>1281</v>
      </c>
      <c r="E23301" t="s">
        <v>29</v>
      </c>
      <c r="F23301">
        <v>34718</v>
      </c>
      <c r="G23301">
        <v>36270</v>
      </c>
      <c r="H23301">
        <f t="shared" si="7"/>
        <v>1.044703035889164</v>
      </c>
      <c r="I23301" t="s">
        <v>1202</v>
      </c>
    </row>
    <row r="23302" spans="1:9" x14ac:dyDescent="0.35">
      <c r="A23302" t="s">
        <v>1257</v>
      </c>
      <c r="B23302" t="s">
        <v>353</v>
      </c>
      <c r="C23302" t="s">
        <v>353</v>
      </c>
      <c r="D23302" t="s">
        <v>1281</v>
      </c>
      <c r="E23302" t="s">
        <v>30</v>
      </c>
      <c r="F23302">
        <v>37228</v>
      </c>
      <c r="G23302">
        <v>42155</v>
      </c>
      <c r="H23302">
        <f t="shared" si="7"/>
        <v>1.1323466208230364</v>
      </c>
      <c r="I23302" t="s">
        <v>1202</v>
      </c>
    </row>
    <row r="23303" spans="1:9" x14ac:dyDescent="0.35">
      <c r="A23303" t="s">
        <v>1257</v>
      </c>
      <c r="B23303" t="s">
        <v>353</v>
      </c>
      <c r="C23303" t="s">
        <v>353</v>
      </c>
      <c r="D23303" t="s">
        <v>1281</v>
      </c>
      <c r="E23303" t="s">
        <v>31</v>
      </c>
      <c r="F23303">
        <v>37458</v>
      </c>
      <c r="G23303">
        <v>24930</v>
      </c>
      <c r="H23303">
        <f t="shared" si="7"/>
        <v>0.66554541086016339</v>
      </c>
      <c r="I23303" t="s">
        <v>1202</v>
      </c>
    </row>
    <row r="23304" spans="1:9" x14ac:dyDescent="0.35">
      <c r="A23304" t="s">
        <v>1257</v>
      </c>
      <c r="B23304" t="s">
        <v>353</v>
      </c>
      <c r="C23304" t="s">
        <v>353</v>
      </c>
      <c r="D23304" t="s">
        <v>1282</v>
      </c>
      <c r="E23304" t="s">
        <v>30</v>
      </c>
      <c r="F23304">
        <v>35995</v>
      </c>
      <c r="G23304">
        <v>22521</v>
      </c>
      <c r="H23304">
        <f t="shared" si="7"/>
        <v>0.62567023197666338</v>
      </c>
      <c r="I23304" t="s">
        <v>1202</v>
      </c>
    </row>
    <row r="23305" spans="1:9" x14ac:dyDescent="0.35">
      <c r="A23305" t="s">
        <v>1257</v>
      </c>
      <c r="B23305" t="s">
        <v>353</v>
      </c>
      <c r="C23305" t="s">
        <v>353</v>
      </c>
      <c r="D23305" t="s">
        <v>1282</v>
      </c>
      <c r="E23305" t="s">
        <v>31</v>
      </c>
      <c r="F23305">
        <v>33517</v>
      </c>
      <c r="G23305">
        <v>16334</v>
      </c>
      <c r="H23305">
        <f t="shared" si="7"/>
        <v>0.48733478533281616</v>
      </c>
      <c r="I23305" t="s">
        <v>1202</v>
      </c>
    </row>
    <row r="23306" spans="1:9" x14ac:dyDescent="0.35">
      <c r="A23306" t="s">
        <v>1257</v>
      </c>
      <c r="B23306" t="s">
        <v>353</v>
      </c>
      <c r="C23306" t="s">
        <v>353</v>
      </c>
      <c r="D23306" t="s">
        <v>1260</v>
      </c>
      <c r="E23306" t="s">
        <v>29</v>
      </c>
      <c r="F23306">
        <v>698719</v>
      </c>
      <c r="G23306">
        <v>589259</v>
      </c>
      <c r="H23306">
        <f t="shared" si="7"/>
        <v>0.84334188708193136</v>
      </c>
      <c r="I23306" t="s">
        <v>1202</v>
      </c>
    </row>
    <row r="23307" spans="1:9" x14ac:dyDescent="0.35">
      <c r="A23307" t="s">
        <v>1257</v>
      </c>
      <c r="B23307" t="s">
        <v>353</v>
      </c>
      <c r="C23307" t="s">
        <v>353</v>
      </c>
      <c r="D23307" t="s">
        <v>1260</v>
      </c>
      <c r="E23307" t="s">
        <v>30</v>
      </c>
      <c r="F23307">
        <v>701323</v>
      </c>
      <c r="G23307">
        <v>742237</v>
      </c>
      <c r="H23307">
        <f t="shared" si="7"/>
        <v>1.0583383120188559</v>
      </c>
      <c r="I23307" t="s">
        <v>1202</v>
      </c>
    </row>
    <row r="23308" spans="1:9" x14ac:dyDescent="0.35">
      <c r="A23308" t="s">
        <v>1257</v>
      </c>
      <c r="B23308" t="s">
        <v>353</v>
      </c>
      <c r="C23308" t="s">
        <v>353</v>
      </c>
      <c r="D23308" t="s">
        <v>1260</v>
      </c>
      <c r="E23308" t="s">
        <v>31</v>
      </c>
      <c r="F23308">
        <v>800759</v>
      </c>
      <c r="G23308">
        <v>1005114</v>
      </c>
      <c r="H23308">
        <f t="shared" si="7"/>
        <v>1.2552016274559512</v>
      </c>
      <c r="I23308" t="s">
        <v>1202</v>
      </c>
    </row>
    <row r="23309" spans="1:9" x14ac:dyDescent="0.35">
      <c r="A23309" t="s">
        <v>1257</v>
      </c>
      <c r="B23309" t="s">
        <v>353</v>
      </c>
      <c r="C23309" t="s">
        <v>353</v>
      </c>
      <c r="D23309" t="s">
        <v>1261</v>
      </c>
      <c r="E23309" t="s">
        <v>29</v>
      </c>
      <c r="F23309">
        <v>602274</v>
      </c>
      <c r="G23309">
        <v>593085</v>
      </c>
      <c r="H23309">
        <f t="shared" si="7"/>
        <v>0.98474282469440821</v>
      </c>
      <c r="I23309" t="s">
        <v>1202</v>
      </c>
    </row>
    <row r="23310" spans="1:9" x14ac:dyDescent="0.35">
      <c r="A23310" t="s">
        <v>1257</v>
      </c>
      <c r="B23310" t="s">
        <v>353</v>
      </c>
      <c r="C23310" t="s">
        <v>353</v>
      </c>
      <c r="D23310" t="s">
        <v>1261</v>
      </c>
      <c r="E23310" t="s">
        <v>30</v>
      </c>
      <c r="F23310">
        <v>612828</v>
      </c>
      <c r="G23310">
        <v>583378</v>
      </c>
      <c r="H23310">
        <f t="shared" si="7"/>
        <v>0.95194410177080679</v>
      </c>
      <c r="I23310" t="s">
        <v>1202</v>
      </c>
    </row>
    <row r="23311" spans="1:9" x14ac:dyDescent="0.35">
      <c r="A23311" t="s">
        <v>1257</v>
      </c>
      <c r="B23311" t="s">
        <v>353</v>
      </c>
      <c r="C23311" t="s">
        <v>353</v>
      </c>
      <c r="D23311" t="s">
        <v>1261</v>
      </c>
      <c r="E23311" t="s">
        <v>31</v>
      </c>
      <c r="F23311">
        <v>632036</v>
      </c>
      <c r="G23311">
        <v>493579</v>
      </c>
      <c r="H23311">
        <f t="shared" si="7"/>
        <v>0.78093494674353992</v>
      </c>
      <c r="I23311" t="s">
        <v>1202</v>
      </c>
    </row>
    <row r="23312" spans="1:9" x14ac:dyDescent="0.35">
      <c r="A23312" t="s">
        <v>1257</v>
      </c>
      <c r="B23312" t="s">
        <v>353</v>
      </c>
      <c r="C23312" t="s">
        <v>353</v>
      </c>
      <c r="D23312" t="s">
        <v>1262</v>
      </c>
      <c r="E23312" t="s">
        <v>29</v>
      </c>
      <c r="F23312">
        <v>183091</v>
      </c>
      <c r="G23312">
        <v>153311</v>
      </c>
      <c r="H23312">
        <f t="shared" si="7"/>
        <v>0.83734864083980098</v>
      </c>
      <c r="I23312" t="s">
        <v>1202</v>
      </c>
    </row>
    <row r="23313" spans="1:9" x14ac:dyDescent="0.35">
      <c r="A23313" t="s">
        <v>1257</v>
      </c>
      <c r="B23313" t="s">
        <v>353</v>
      </c>
      <c r="C23313" t="s">
        <v>353</v>
      </c>
      <c r="D23313" t="s">
        <v>1262</v>
      </c>
      <c r="E23313" t="s">
        <v>30</v>
      </c>
      <c r="F23313">
        <v>180174</v>
      </c>
      <c r="G23313">
        <v>154977</v>
      </c>
      <c r="H23313">
        <f t="shared" si="7"/>
        <v>0.86015185320856502</v>
      </c>
      <c r="I23313" t="s">
        <v>1202</v>
      </c>
    </row>
    <row r="23314" spans="1:9" x14ac:dyDescent="0.35">
      <c r="A23314" t="s">
        <v>1257</v>
      </c>
      <c r="B23314" t="s">
        <v>353</v>
      </c>
      <c r="C23314" t="s">
        <v>353</v>
      </c>
      <c r="D23314" t="s">
        <v>1262</v>
      </c>
      <c r="E23314" t="s">
        <v>31</v>
      </c>
      <c r="F23314">
        <v>195051</v>
      </c>
      <c r="G23314">
        <v>141412</v>
      </c>
      <c r="H23314">
        <f t="shared" si="7"/>
        <v>0.72500012817160642</v>
      </c>
      <c r="I23314" t="s">
        <v>1202</v>
      </c>
    </row>
    <row r="23315" spans="1:9" x14ac:dyDescent="0.35">
      <c r="A23315" t="s">
        <v>1257</v>
      </c>
      <c r="B23315" t="s">
        <v>353</v>
      </c>
      <c r="C23315" t="s">
        <v>353</v>
      </c>
      <c r="D23315" t="s">
        <v>1263</v>
      </c>
      <c r="E23315" t="s">
        <v>29</v>
      </c>
      <c r="F23315">
        <v>28278</v>
      </c>
      <c r="G23315">
        <v>23100</v>
      </c>
      <c r="H23315">
        <f t="shared" si="7"/>
        <v>0.81688945469976659</v>
      </c>
      <c r="I23315" t="s">
        <v>1202</v>
      </c>
    </row>
    <row r="23316" spans="1:9" x14ac:dyDescent="0.35">
      <c r="A23316" t="s">
        <v>1257</v>
      </c>
      <c r="B23316" t="s">
        <v>353</v>
      </c>
      <c r="C23316" t="s">
        <v>353</v>
      </c>
      <c r="D23316" t="s">
        <v>1263</v>
      </c>
      <c r="E23316" t="s">
        <v>30</v>
      </c>
      <c r="F23316">
        <v>34492</v>
      </c>
      <c r="G23316">
        <v>16680</v>
      </c>
      <c r="H23316">
        <f t="shared" si="7"/>
        <v>0.48359039777339674</v>
      </c>
      <c r="I23316" t="s">
        <v>1202</v>
      </c>
    </row>
    <row r="23317" spans="1:9" x14ac:dyDescent="0.35">
      <c r="A23317" t="s">
        <v>1257</v>
      </c>
      <c r="B23317" t="s">
        <v>353</v>
      </c>
      <c r="C23317" t="s">
        <v>353</v>
      </c>
      <c r="D23317" t="s">
        <v>1263</v>
      </c>
      <c r="E23317" t="s">
        <v>31</v>
      </c>
      <c r="F23317">
        <v>30215</v>
      </c>
      <c r="G23317">
        <v>51463</v>
      </c>
      <c r="H23317">
        <f t="shared" si="7"/>
        <v>1.7032268740691709</v>
      </c>
      <c r="I23317" t="s">
        <v>1202</v>
      </c>
    </row>
    <row r="23318" spans="1:9" x14ac:dyDescent="0.35">
      <c r="A23318" t="s">
        <v>1257</v>
      </c>
      <c r="B23318" t="s">
        <v>353</v>
      </c>
      <c r="C23318" t="s">
        <v>353</v>
      </c>
      <c r="D23318" t="s">
        <v>1264</v>
      </c>
      <c r="E23318" t="s">
        <v>29</v>
      </c>
      <c r="F23318">
        <v>85281</v>
      </c>
      <c r="G23318">
        <v>20629</v>
      </c>
      <c r="H23318">
        <f t="shared" ref="H23318:H23381" si="8">G23318/F23318</f>
        <v>0.24189444307641797</v>
      </c>
      <c r="I23318" t="s">
        <v>1202</v>
      </c>
    </row>
    <row r="23319" spans="1:9" x14ac:dyDescent="0.35">
      <c r="A23319" t="s">
        <v>1257</v>
      </c>
      <c r="B23319" t="s">
        <v>353</v>
      </c>
      <c r="C23319" t="s">
        <v>353</v>
      </c>
      <c r="D23319" t="s">
        <v>1264</v>
      </c>
      <c r="E23319" t="s">
        <v>30</v>
      </c>
      <c r="F23319">
        <v>82737</v>
      </c>
      <c r="G23319">
        <v>23426</v>
      </c>
      <c r="H23319">
        <f t="shared" si="8"/>
        <v>0.28313813650482855</v>
      </c>
      <c r="I23319" t="s">
        <v>1202</v>
      </c>
    </row>
    <row r="23320" spans="1:9" x14ac:dyDescent="0.35">
      <c r="A23320" t="s">
        <v>1257</v>
      </c>
      <c r="B23320" t="s">
        <v>353</v>
      </c>
      <c r="C23320" t="s">
        <v>353</v>
      </c>
      <c r="D23320" t="s">
        <v>1264</v>
      </c>
      <c r="E23320" t="s">
        <v>31</v>
      </c>
      <c r="F23320">
        <v>84898</v>
      </c>
      <c r="G23320">
        <v>23367</v>
      </c>
      <c r="H23320">
        <f t="shared" si="8"/>
        <v>0.2752361657518434</v>
      </c>
      <c r="I23320" t="s">
        <v>1202</v>
      </c>
    </row>
    <row r="23321" spans="1:9" x14ac:dyDescent="0.35">
      <c r="A23321" t="s">
        <v>1257</v>
      </c>
      <c r="B23321" t="s">
        <v>353</v>
      </c>
      <c r="C23321" t="s">
        <v>353</v>
      </c>
      <c r="D23321" t="s">
        <v>1265</v>
      </c>
      <c r="E23321" t="s">
        <v>29</v>
      </c>
      <c r="F23321">
        <v>45116</v>
      </c>
      <c r="G23321">
        <v>56770</v>
      </c>
      <c r="H23321">
        <f t="shared" si="8"/>
        <v>1.2583119070839612</v>
      </c>
      <c r="I23321" t="s">
        <v>1202</v>
      </c>
    </row>
    <row r="23322" spans="1:9" x14ac:dyDescent="0.35">
      <c r="A23322" t="s">
        <v>1257</v>
      </c>
      <c r="B23322" t="s">
        <v>353</v>
      </c>
      <c r="C23322" t="s">
        <v>353</v>
      </c>
      <c r="D23322" t="s">
        <v>1265</v>
      </c>
      <c r="E23322" t="s">
        <v>30</v>
      </c>
      <c r="F23322">
        <v>50716</v>
      </c>
      <c r="G23322">
        <v>90391</v>
      </c>
      <c r="H23322">
        <f t="shared" si="8"/>
        <v>1.7822974998028236</v>
      </c>
      <c r="I23322" t="s">
        <v>1202</v>
      </c>
    </row>
    <row r="23323" spans="1:9" x14ac:dyDescent="0.35">
      <c r="A23323" t="s">
        <v>1257</v>
      </c>
      <c r="B23323" t="s">
        <v>353</v>
      </c>
      <c r="C23323" t="s">
        <v>353</v>
      </c>
      <c r="D23323" t="s">
        <v>1265</v>
      </c>
      <c r="E23323" t="s">
        <v>31</v>
      </c>
      <c r="F23323">
        <v>46525</v>
      </c>
      <c r="G23323">
        <v>70090</v>
      </c>
      <c r="H23323">
        <f t="shared" si="8"/>
        <v>1.506501880709296</v>
      </c>
      <c r="I23323" t="s">
        <v>1202</v>
      </c>
    </row>
    <row r="23324" spans="1:9" x14ac:dyDescent="0.35">
      <c r="A23324" t="s">
        <v>1257</v>
      </c>
      <c r="B23324" t="s">
        <v>353</v>
      </c>
      <c r="C23324" t="s">
        <v>353</v>
      </c>
      <c r="D23324" t="s">
        <v>1266</v>
      </c>
      <c r="E23324" t="s">
        <v>29</v>
      </c>
      <c r="F23324">
        <v>796204</v>
      </c>
      <c r="G23324">
        <v>722917</v>
      </c>
      <c r="H23324">
        <f t="shared" si="8"/>
        <v>0.907954494074383</v>
      </c>
      <c r="I23324" t="s">
        <v>1202</v>
      </c>
    </row>
    <row r="23325" spans="1:9" x14ac:dyDescent="0.35">
      <c r="A23325" t="s">
        <v>1257</v>
      </c>
      <c r="B23325" t="s">
        <v>353</v>
      </c>
      <c r="C23325" t="s">
        <v>353</v>
      </c>
      <c r="D23325" t="s">
        <v>1266</v>
      </c>
      <c r="E23325" t="s">
        <v>30</v>
      </c>
      <c r="F23325">
        <v>834128</v>
      </c>
      <c r="G23325">
        <v>844983</v>
      </c>
      <c r="H23325">
        <f t="shared" si="8"/>
        <v>1.0130135902403468</v>
      </c>
      <c r="I23325" t="s">
        <v>1202</v>
      </c>
    </row>
    <row r="23326" spans="1:9" x14ac:dyDescent="0.35">
      <c r="A23326" t="s">
        <v>1257</v>
      </c>
      <c r="B23326" t="s">
        <v>353</v>
      </c>
      <c r="C23326" t="s">
        <v>353</v>
      </c>
      <c r="D23326" t="s">
        <v>1266</v>
      </c>
      <c r="E23326" t="s">
        <v>31</v>
      </c>
      <c r="F23326">
        <v>837966</v>
      </c>
      <c r="G23326">
        <v>661757</v>
      </c>
      <c r="H23326">
        <f t="shared" si="8"/>
        <v>0.78971819859039627</v>
      </c>
      <c r="I23326" t="s">
        <v>1202</v>
      </c>
    </row>
    <row r="23327" spans="1:9" x14ac:dyDescent="0.35">
      <c r="A23327" t="s">
        <v>1257</v>
      </c>
      <c r="B23327" t="s">
        <v>354</v>
      </c>
      <c r="C23327" t="s">
        <v>354</v>
      </c>
      <c r="D23327" t="s">
        <v>1258</v>
      </c>
      <c r="E23327" t="s">
        <v>29</v>
      </c>
      <c r="F23327">
        <v>1176640</v>
      </c>
      <c r="G23327">
        <v>1020009</v>
      </c>
      <c r="H23327">
        <f t="shared" si="8"/>
        <v>0.86688281887408214</v>
      </c>
      <c r="I23327" t="s">
        <v>1203</v>
      </c>
    </row>
    <row r="23328" spans="1:9" x14ac:dyDescent="0.35">
      <c r="A23328" t="s">
        <v>1257</v>
      </c>
      <c r="B23328" t="s">
        <v>354</v>
      </c>
      <c r="C23328" t="s">
        <v>354</v>
      </c>
      <c r="D23328" t="s">
        <v>1258</v>
      </c>
      <c r="E23328" t="s">
        <v>30</v>
      </c>
      <c r="F23328">
        <v>1142890</v>
      </c>
      <c r="G23328">
        <v>873381</v>
      </c>
      <c r="H23328">
        <f t="shared" si="8"/>
        <v>0.76418640464086662</v>
      </c>
      <c r="I23328" t="s">
        <v>1203</v>
      </c>
    </row>
    <row r="23329" spans="1:9" x14ac:dyDescent="0.35">
      <c r="A23329" t="s">
        <v>1257</v>
      </c>
      <c r="B23329" t="s">
        <v>354</v>
      </c>
      <c r="C23329" t="s">
        <v>354</v>
      </c>
      <c r="D23329" t="s">
        <v>1258</v>
      </c>
      <c r="E23329" t="s">
        <v>31</v>
      </c>
      <c r="F23329">
        <v>1085724</v>
      </c>
      <c r="G23329">
        <v>719693</v>
      </c>
      <c r="H23329">
        <f t="shared" si="8"/>
        <v>0.66286920064399424</v>
      </c>
      <c r="I23329" t="s">
        <v>1203</v>
      </c>
    </row>
    <row r="23330" spans="1:9" x14ac:dyDescent="0.35">
      <c r="A23330" t="s">
        <v>1257</v>
      </c>
      <c r="B23330" t="s">
        <v>354</v>
      </c>
      <c r="C23330" t="s">
        <v>354</v>
      </c>
      <c r="D23330" t="s">
        <v>1267</v>
      </c>
      <c r="E23330" t="s">
        <v>29</v>
      </c>
      <c r="F23330">
        <v>214683</v>
      </c>
      <c r="G23330">
        <v>132300</v>
      </c>
      <c r="H23330">
        <f t="shared" si="8"/>
        <v>0.61625745867162285</v>
      </c>
      <c r="I23330" t="s">
        <v>1203</v>
      </c>
    </row>
    <row r="23331" spans="1:9" x14ac:dyDescent="0.35">
      <c r="A23331" t="s">
        <v>1257</v>
      </c>
      <c r="B23331" t="s">
        <v>354</v>
      </c>
      <c r="C23331" t="s">
        <v>354</v>
      </c>
      <c r="D23331" t="s">
        <v>1267</v>
      </c>
      <c r="E23331" t="s">
        <v>30</v>
      </c>
      <c r="F23331">
        <v>215937</v>
      </c>
      <c r="G23331">
        <v>112975</v>
      </c>
      <c r="H23331">
        <f t="shared" si="8"/>
        <v>0.52318500303329207</v>
      </c>
      <c r="I23331" t="s">
        <v>1203</v>
      </c>
    </row>
    <row r="23332" spans="1:9" x14ac:dyDescent="0.35">
      <c r="A23332" t="s">
        <v>1257</v>
      </c>
      <c r="B23332" t="s">
        <v>354</v>
      </c>
      <c r="C23332" t="s">
        <v>354</v>
      </c>
      <c r="D23332" t="s">
        <v>1267</v>
      </c>
      <c r="E23332" t="s">
        <v>31</v>
      </c>
      <c r="F23332">
        <v>209676</v>
      </c>
      <c r="G23332">
        <v>149587</v>
      </c>
      <c r="H23332">
        <f t="shared" si="8"/>
        <v>0.71341975237986222</v>
      </c>
      <c r="I23332" t="s">
        <v>1203</v>
      </c>
    </row>
    <row r="23333" spans="1:9" x14ac:dyDescent="0.35">
      <c r="A23333" t="s">
        <v>1257</v>
      </c>
      <c r="B23333" t="s">
        <v>354</v>
      </c>
      <c r="C23333" t="s">
        <v>354</v>
      </c>
      <c r="D23333" t="s">
        <v>1268</v>
      </c>
      <c r="E23333" t="s">
        <v>29</v>
      </c>
      <c r="F23333">
        <v>92017</v>
      </c>
      <c r="G23333">
        <v>62848</v>
      </c>
      <c r="H23333">
        <f t="shared" si="8"/>
        <v>0.6830042274797048</v>
      </c>
      <c r="I23333" t="s">
        <v>1203</v>
      </c>
    </row>
    <row r="23334" spans="1:9" x14ac:dyDescent="0.35">
      <c r="A23334" t="s">
        <v>1257</v>
      </c>
      <c r="B23334" t="s">
        <v>354</v>
      </c>
      <c r="C23334" t="s">
        <v>354</v>
      </c>
      <c r="D23334" t="s">
        <v>1268</v>
      </c>
      <c r="E23334" t="s">
        <v>30</v>
      </c>
      <c r="F23334">
        <v>80052</v>
      </c>
      <c r="G23334">
        <v>38328</v>
      </c>
      <c r="H23334">
        <f t="shared" si="8"/>
        <v>0.47878878728826263</v>
      </c>
      <c r="I23334" t="s">
        <v>1203</v>
      </c>
    </row>
    <row r="23335" spans="1:9" x14ac:dyDescent="0.35">
      <c r="A23335" t="s">
        <v>1257</v>
      </c>
      <c r="B23335" t="s">
        <v>354</v>
      </c>
      <c r="C23335" t="s">
        <v>354</v>
      </c>
      <c r="D23335" t="s">
        <v>1268</v>
      </c>
      <c r="E23335" t="s">
        <v>31</v>
      </c>
      <c r="F23335">
        <v>77535</v>
      </c>
      <c r="G23335">
        <v>48279</v>
      </c>
      <c r="H23335">
        <f t="shared" si="8"/>
        <v>0.62267363126330044</v>
      </c>
      <c r="I23335" t="s">
        <v>1203</v>
      </c>
    </row>
    <row r="23336" spans="1:9" x14ac:dyDescent="0.35">
      <c r="A23336" t="s">
        <v>1257</v>
      </c>
      <c r="B23336" t="s">
        <v>354</v>
      </c>
      <c r="C23336" t="s">
        <v>354</v>
      </c>
      <c r="D23336" t="s">
        <v>1269</v>
      </c>
      <c r="E23336" t="s">
        <v>29</v>
      </c>
      <c r="F23336">
        <v>53779</v>
      </c>
      <c r="G23336">
        <v>154813</v>
      </c>
      <c r="H23336">
        <f t="shared" si="8"/>
        <v>2.8786887074880529</v>
      </c>
      <c r="I23336" t="s">
        <v>1203</v>
      </c>
    </row>
    <row r="23337" spans="1:9" x14ac:dyDescent="0.35">
      <c r="A23337" t="s">
        <v>1257</v>
      </c>
      <c r="B23337" t="s">
        <v>354</v>
      </c>
      <c r="C23337" t="s">
        <v>354</v>
      </c>
      <c r="D23337" t="s">
        <v>1269</v>
      </c>
      <c r="E23337" t="s">
        <v>30</v>
      </c>
      <c r="F23337">
        <v>50096</v>
      </c>
      <c r="G23337">
        <v>140610</v>
      </c>
      <c r="H23337">
        <f t="shared" si="8"/>
        <v>2.8068109230277867</v>
      </c>
      <c r="I23337" t="s">
        <v>1203</v>
      </c>
    </row>
    <row r="23338" spans="1:9" x14ac:dyDescent="0.35">
      <c r="A23338" t="s">
        <v>1257</v>
      </c>
      <c r="B23338" t="s">
        <v>354</v>
      </c>
      <c r="C23338" t="s">
        <v>354</v>
      </c>
      <c r="D23338" t="s">
        <v>1269</v>
      </c>
      <c r="E23338" t="s">
        <v>31</v>
      </c>
      <c r="F23338">
        <v>51109</v>
      </c>
      <c r="G23338">
        <v>73269</v>
      </c>
      <c r="H23338">
        <f t="shared" si="8"/>
        <v>1.4335831262595629</v>
      </c>
      <c r="I23338" t="s">
        <v>1203</v>
      </c>
    </row>
    <row r="23339" spans="1:9" x14ac:dyDescent="0.35">
      <c r="A23339" t="s">
        <v>1257</v>
      </c>
      <c r="B23339" t="s">
        <v>354</v>
      </c>
      <c r="C23339" t="s">
        <v>354</v>
      </c>
      <c r="D23339" t="s">
        <v>1270</v>
      </c>
      <c r="E23339" t="s">
        <v>29</v>
      </c>
      <c r="F23339">
        <v>45938</v>
      </c>
      <c r="G23339">
        <v>44998</v>
      </c>
      <c r="H23339">
        <f t="shared" si="8"/>
        <v>0.97953763768557622</v>
      </c>
      <c r="I23339" t="s">
        <v>1203</v>
      </c>
    </row>
    <row r="23340" spans="1:9" x14ac:dyDescent="0.35">
      <c r="A23340" t="s">
        <v>1257</v>
      </c>
      <c r="B23340" t="s">
        <v>354</v>
      </c>
      <c r="C23340" t="s">
        <v>354</v>
      </c>
      <c r="D23340" t="s">
        <v>1270</v>
      </c>
      <c r="E23340" t="s">
        <v>30</v>
      </c>
      <c r="F23340">
        <v>54157</v>
      </c>
      <c r="G23340">
        <v>43283</v>
      </c>
      <c r="H23340">
        <f t="shared" si="8"/>
        <v>0.79921339808335023</v>
      </c>
      <c r="I23340" t="s">
        <v>1203</v>
      </c>
    </row>
    <row r="23341" spans="1:9" x14ac:dyDescent="0.35">
      <c r="A23341" t="s">
        <v>1257</v>
      </c>
      <c r="B23341" t="s">
        <v>354</v>
      </c>
      <c r="C23341" t="s">
        <v>354</v>
      </c>
      <c r="D23341" t="s">
        <v>1270</v>
      </c>
      <c r="E23341" t="s">
        <v>31</v>
      </c>
      <c r="F23341">
        <v>52789</v>
      </c>
      <c r="G23341">
        <v>31033</v>
      </c>
      <c r="H23341">
        <f t="shared" si="8"/>
        <v>0.58786868476387122</v>
      </c>
      <c r="I23341" t="s">
        <v>1203</v>
      </c>
    </row>
    <row r="23342" spans="1:9" x14ac:dyDescent="0.35">
      <c r="A23342" t="s">
        <v>1257</v>
      </c>
      <c r="B23342" t="s">
        <v>354</v>
      </c>
      <c r="C23342" t="s">
        <v>354</v>
      </c>
      <c r="D23342" t="s">
        <v>1271</v>
      </c>
      <c r="E23342" t="s">
        <v>29</v>
      </c>
      <c r="F23342">
        <v>111305</v>
      </c>
      <c r="G23342">
        <v>123011</v>
      </c>
      <c r="H23342">
        <f t="shared" si="8"/>
        <v>1.1051704775167333</v>
      </c>
      <c r="I23342" t="s">
        <v>1203</v>
      </c>
    </row>
    <row r="23343" spans="1:9" x14ac:dyDescent="0.35">
      <c r="A23343" t="s">
        <v>1257</v>
      </c>
      <c r="B23343" t="s">
        <v>354</v>
      </c>
      <c r="C23343" t="s">
        <v>354</v>
      </c>
      <c r="D23343" t="s">
        <v>1271</v>
      </c>
      <c r="E23343" t="s">
        <v>30</v>
      </c>
      <c r="F23343">
        <v>119792</v>
      </c>
      <c r="G23343">
        <v>106287</v>
      </c>
      <c r="H23343">
        <f t="shared" si="8"/>
        <v>0.88726292239882465</v>
      </c>
      <c r="I23343" t="s">
        <v>1203</v>
      </c>
    </row>
    <row r="23344" spans="1:9" x14ac:dyDescent="0.35">
      <c r="A23344" t="s">
        <v>1257</v>
      </c>
      <c r="B23344" t="s">
        <v>354</v>
      </c>
      <c r="C23344" t="s">
        <v>354</v>
      </c>
      <c r="D23344" t="s">
        <v>1271</v>
      </c>
      <c r="E23344" t="s">
        <v>31</v>
      </c>
      <c r="F23344">
        <v>115394</v>
      </c>
      <c r="G23344">
        <v>127501</v>
      </c>
      <c r="H23344">
        <f t="shared" si="8"/>
        <v>1.1049187999376051</v>
      </c>
      <c r="I23344" t="s">
        <v>1203</v>
      </c>
    </row>
    <row r="23345" spans="1:9" x14ac:dyDescent="0.35">
      <c r="A23345" t="s">
        <v>1257</v>
      </c>
      <c r="B23345" t="s">
        <v>354</v>
      </c>
      <c r="C23345" t="s">
        <v>354</v>
      </c>
      <c r="D23345" t="s">
        <v>1272</v>
      </c>
      <c r="E23345" t="s">
        <v>29</v>
      </c>
      <c r="F23345">
        <v>104402</v>
      </c>
      <c r="G23345">
        <v>66852</v>
      </c>
      <c r="H23345">
        <f t="shared" si="8"/>
        <v>0.6403325606789142</v>
      </c>
      <c r="I23345" t="s">
        <v>1203</v>
      </c>
    </row>
    <row r="23346" spans="1:9" x14ac:dyDescent="0.35">
      <c r="A23346" t="s">
        <v>1257</v>
      </c>
      <c r="B23346" t="s">
        <v>354</v>
      </c>
      <c r="C23346" t="s">
        <v>354</v>
      </c>
      <c r="D23346" t="s">
        <v>1272</v>
      </c>
      <c r="E23346" t="s">
        <v>30</v>
      </c>
      <c r="F23346">
        <v>108729</v>
      </c>
      <c r="G23346">
        <v>83383</v>
      </c>
      <c r="H23346">
        <f t="shared" si="8"/>
        <v>0.76688831866383389</v>
      </c>
      <c r="I23346" t="s">
        <v>1203</v>
      </c>
    </row>
    <row r="23347" spans="1:9" x14ac:dyDescent="0.35">
      <c r="A23347" t="s">
        <v>1257</v>
      </c>
      <c r="B23347" t="s">
        <v>354</v>
      </c>
      <c r="C23347" t="s">
        <v>354</v>
      </c>
      <c r="D23347" t="s">
        <v>1272</v>
      </c>
      <c r="E23347" t="s">
        <v>31</v>
      </c>
      <c r="F23347">
        <v>117837</v>
      </c>
      <c r="G23347">
        <v>66510</v>
      </c>
      <c r="H23347">
        <f t="shared" si="8"/>
        <v>0.5644237378752005</v>
      </c>
      <c r="I23347" t="s">
        <v>1203</v>
      </c>
    </row>
    <row r="23348" spans="1:9" x14ac:dyDescent="0.35">
      <c r="A23348" t="s">
        <v>1257</v>
      </c>
      <c r="B23348" t="s">
        <v>354</v>
      </c>
      <c r="C23348" t="s">
        <v>354</v>
      </c>
      <c r="D23348" t="s">
        <v>1273</v>
      </c>
      <c r="E23348" t="s">
        <v>29</v>
      </c>
      <c r="F23348">
        <v>61351</v>
      </c>
      <c r="G23348">
        <v>45502</v>
      </c>
      <c r="H23348">
        <f t="shared" si="8"/>
        <v>0.74166680249710681</v>
      </c>
      <c r="I23348" t="s">
        <v>1203</v>
      </c>
    </row>
    <row r="23349" spans="1:9" x14ac:dyDescent="0.35">
      <c r="A23349" t="s">
        <v>1257</v>
      </c>
      <c r="B23349" t="s">
        <v>354</v>
      </c>
      <c r="C23349" t="s">
        <v>354</v>
      </c>
      <c r="D23349" t="s">
        <v>1273</v>
      </c>
      <c r="E23349" t="s">
        <v>30</v>
      </c>
      <c r="F23349">
        <v>62727</v>
      </c>
      <c r="G23349">
        <v>37067</v>
      </c>
      <c r="H23349">
        <f t="shared" si="8"/>
        <v>0.59092575764822164</v>
      </c>
      <c r="I23349" t="s">
        <v>1203</v>
      </c>
    </row>
    <row r="23350" spans="1:9" x14ac:dyDescent="0.35">
      <c r="A23350" t="s">
        <v>1257</v>
      </c>
      <c r="B23350" t="s">
        <v>354</v>
      </c>
      <c r="C23350" t="s">
        <v>354</v>
      </c>
      <c r="D23350" t="s">
        <v>1273</v>
      </c>
      <c r="E23350" t="s">
        <v>31</v>
      </c>
      <c r="F23350">
        <v>70000</v>
      </c>
      <c r="G23350">
        <v>40227</v>
      </c>
      <c r="H23350">
        <f t="shared" si="8"/>
        <v>0.57467142857142861</v>
      </c>
      <c r="I23350" t="s">
        <v>1203</v>
      </c>
    </row>
    <row r="23351" spans="1:9" x14ac:dyDescent="0.35">
      <c r="A23351" t="s">
        <v>1257</v>
      </c>
      <c r="B23351" t="s">
        <v>354</v>
      </c>
      <c r="C23351" t="s">
        <v>354</v>
      </c>
      <c r="D23351" t="s">
        <v>1274</v>
      </c>
      <c r="E23351" t="s">
        <v>29</v>
      </c>
      <c r="F23351">
        <v>132744</v>
      </c>
      <c r="G23351">
        <v>111915</v>
      </c>
      <c r="H23351">
        <f t="shared" si="8"/>
        <v>0.84308895317302479</v>
      </c>
      <c r="I23351" t="s">
        <v>1203</v>
      </c>
    </row>
    <row r="23352" spans="1:9" x14ac:dyDescent="0.35">
      <c r="A23352" t="s">
        <v>1257</v>
      </c>
      <c r="B23352" t="s">
        <v>354</v>
      </c>
      <c r="C23352" t="s">
        <v>354</v>
      </c>
      <c r="D23352" t="s">
        <v>1274</v>
      </c>
      <c r="E23352" t="s">
        <v>30</v>
      </c>
      <c r="F23352">
        <v>141500</v>
      </c>
      <c r="G23352">
        <v>97591</v>
      </c>
      <c r="H23352">
        <f t="shared" si="8"/>
        <v>0.68968904593639579</v>
      </c>
      <c r="I23352" t="s">
        <v>1203</v>
      </c>
    </row>
    <row r="23353" spans="1:9" x14ac:dyDescent="0.35">
      <c r="A23353" t="s">
        <v>1257</v>
      </c>
      <c r="B23353" t="s">
        <v>354</v>
      </c>
      <c r="C23353" t="s">
        <v>354</v>
      </c>
      <c r="D23353" t="s">
        <v>1274</v>
      </c>
      <c r="E23353" t="s">
        <v>31</v>
      </c>
      <c r="F23353">
        <v>139224</v>
      </c>
      <c r="G23353">
        <v>91758</v>
      </c>
      <c r="H23353">
        <f t="shared" si="8"/>
        <v>0.6590674021720393</v>
      </c>
      <c r="I23353" t="s">
        <v>1203</v>
      </c>
    </row>
    <row r="23354" spans="1:9" x14ac:dyDescent="0.35">
      <c r="A23354" t="s">
        <v>1257</v>
      </c>
      <c r="B23354" t="s">
        <v>354</v>
      </c>
      <c r="C23354" t="s">
        <v>354</v>
      </c>
      <c r="D23354" t="s">
        <v>1275</v>
      </c>
      <c r="E23354" t="s">
        <v>29</v>
      </c>
      <c r="F23354">
        <v>28352</v>
      </c>
      <c r="G23354">
        <v>32864</v>
      </c>
      <c r="H23354">
        <f t="shared" si="8"/>
        <v>1.1591422121896162</v>
      </c>
      <c r="I23354" t="s">
        <v>1203</v>
      </c>
    </row>
    <row r="23355" spans="1:9" x14ac:dyDescent="0.35">
      <c r="A23355" t="s">
        <v>1257</v>
      </c>
      <c r="B23355" t="s">
        <v>354</v>
      </c>
      <c r="C23355" t="s">
        <v>354</v>
      </c>
      <c r="D23355" t="s">
        <v>1275</v>
      </c>
      <c r="E23355" t="s">
        <v>30</v>
      </c>
      <c r="F23355">
        <v>36934</v>
      </c>
      <c r="G23355">
        <v>31678</v>
      </c>
      <c r="H23355">
        <f t="shared" si="8"/>
        <v>0.85769209942058811</v>
      </c>
      <c r="I23355" t="s">
        <v>1203</v>
      </c>
    </row>
    <row r="23356" spans="1:9" x14ac:dyDescent="0.35">
      <c r="A23356" t="s">
        <v>1257</v>
      </c>
      <c r="B23356" t="s">
        <v>354</v>
      </c>
      <c r="C23356" t="s">
        <v>354</v>
      </c>
      <c r="D23356" t="s">
        <v>1275</v>
      </c>
      <c r="E23356" t="s">
        <v>31</v>
      </c>
      <c r="F23356">
        <v>35275</v>
      </c>
      <c r="G23356">
        <v>44102</v>
      </c>
      <c r="H23356">
        <f t="shared" si="8"/>
        <v>1.2502338766832033</v>
      </c>
      <c r="I23356" t="s">
        <v>1203</v>
      </c>
    </row>
    <row r="23357" spans="1:9" x14ac:dyDescent="0.35">
      <c r="A23357" t="s">
        <v>1257</v>
      </c>
      <c r="B23357" t="s">
        <v>354</v>
      </c>
      <c r="C23357" t="s">
        <v>354</v>
      </c>
      <c r="D23357" t="s">
        <v>1276</v>
      </c>
      <c r="E23357" t="s">
        <v>29</v>
      </c>
      <c r="F23357">
        <v>26615</v>
      </c>
      <c r="G23357">
        <v>36328</v>
      </c>
      <c r="H23357">
        <f t="shared" si="8"/>
        <v>1.3649445801239903</v>
      </c>
      <c r="I23357" t="s">
        <v>1203</v>
      </c>
    </row>
    <row r="23358" spans="1:9" x14ac:dyDescent="0.35">
      <c r="A23358" t="s">
        <v>1257</v>
      </c>
      <c r="B23358" t="s">
        <v>354</v>
      </c>
      <c r="C23358" t="s">
        <v>354</v>
      </c>
      <c r="D23358" t="s">
        <v>1276</v>
      </c>
      <c r="E23358" t="s">
        <v>30</v>
      </c>
      <c r="F23358">
        <v>28158</v>
      </c>
      <c r="G23358">
        <v>28538</v>
      </c>
      <c r="H23358">
        <f t="shared" si="8"/>
        <v>1.0134952766531713</v>
      </c>
      <c r="I23358" t="s">
        <v>1203</v>
      </c>
    </row>
    <row r="23359" spans="1:9" x14ac:dyDescent="0.35">
      <c r="A23359" t="s">
        <v>1257</v>
      </c>
      <c r="B23359" t="s">
        <v>354</v>
      </c>
      <c r="C23359" t="s">
        <v>354</v>
      </c>
      <c r="D23359" t="s">
        <v>1276</v>
      </c>
      <c r="E23359" t="s">
        <v>31</v>
      </c>
      <c r="F23359">
        <v>30149</v>
      </c>
      <c r="G23359">
        <v>30264</v>
      </c>
      <c r="H23359">
        <f t="shared" si="8"/>
        <v>1.0038143885369333</v>
      </c>
      <c r="I23359" t="s">
        <v>1203</v>
      </c>
    </row>
    <row r="23360" spans="1:9" x14ac:dyDescent="0.35">
      <c r="A23360" t="s">
        <v>1257</v>
      </c>
      <c r="B23360" t="s">
        <v>354</v>
      </c>
      <c r="C23360" t="s">
        <v>354</v>
      </c>
      <c r="D23360" t="s">
        <v>1259</v>
      </c>
      <c r="E23360" t="s">
        <v>29</v>
      </c>
      <c r="F23360">
        <v>197731</v>
      </c>
      <c r="G23360">
        <v>168079</v>
      </c>
      <c r="H23360">
        <f t="shared" si="8"/>
        <v>0.85003868892586387</v>
      </c>
      <c r="I23360" t="s">
        <v>1203</v>
      </c>
    </row>
    <row r="23361" spans="1:9" x14ac:dyDescent="0.35">
      <c r="A23361" t="s">
        <v>1257</v>
      </c>
      <c r="B23361" t="s">
        <v>354</v>
      </c>
      <c r="C23361" t="s">
        <v>354</v>
      </c>
      <c r="D23361" t="s">
        <v>1259</v>
      </c>
      <c r="E23361" t="s">
        <v>30</v>
      </c>
      <c r="F23361">
        <v>204729</v>
      </c>
      <c r="G23361">
        <v>145216</v>
      </c>
      <c r="H23361">
        <f t="shared" si="8"/>
        <v>0.70930840281542917</v>
      </c>
      <c r="I23361" t="s">
        <v>1203</v>
      </c>
    </row>
    <row r="23362" spans="1:9" x14ac:dyDescent="0.35">
      <c r="A23362" t="s">
        <v>1257</v>
      </c>
      <c r="B23362" t="s">
        <v>354</v>
      </c>
      <c r="C23362" t="s">
        <v>354</v>
      </c>
      <c r="D23362" t="s">
        <v>1259</v>
      </c>
      <c r="E23362" t="s">
        <v>31</v>
      </c>
      <c r="F23362">
        <v>205510</v>
      </c>
      <c r="G23362">
        <v>160035</v>
      </c>
      <c r="H23362">
        <f t="shared" si="8"/>
        <v>0.77872123011045691</v>
      </c>
      <c r="I23362" t="s">
        <v>1203</v>
      </c>
    </row>
    <row r="23363" spans="1:9" x14ac:dyDescent="0.35">
      <c r="A23363" t="s">
        <v>1257</v>
      </c>
      <c r="B23363" t="s">
        <v>354</v>
      </c>
      <c r="C23363" t="s">
        <v>354</v>
      </c>
      <c r="D23363" t="s">
        <v>1277</v>
      </c>
      <c r="E23363" t="s">
        <v>29</v>
      </c>
      <c r="F23363">
        <v>55763</v>
      </c>
      <c r="G23363">
        <v>50548</v>
      </c>
      <c r="H23363">
        <f t="shared" si="8"/>
        <v>0.90647920664239734</v>
      </c>
      <c r="I23363" t="s">
        <v>1203</v>
      </c>
    </row>
    <row r="23364" spans="1:9" x14ac:dyDescent="0.35">
      <c r="A23364" t="s">
        <v>1257</v>
      </c>
      <c r="B23364" t="s">
        <v>354</v>
      </c>
      <c r="C23364" t="s">
        <v>354</v>
      </c>
      <c r="D23364" t="s">
        <v>1277</v>
      </c>
      <c r="E23364" t="s">
        <v>30</v>
      </c>
      <c r="F23364">
        <v>62773</v>
      </c>
      <c r="G23364">
        <v>46103</v>
      </c>
      <c r="H23364">
        <f t="shared" si="8"/>
        <v>0.73443996622751817</v>
      </c>
      <c r="I23364" t="s">
        <v>1203</v>
      </c>
    </row>
    <row r="23365" spans="1:9" x14ac:dyDescent="0.35">
      <c r="A23365" t="s">
        <v>1257</v>
      </c>
      <c r="B23365" t="s">
        <v>354</v>
      </c>
      <c r="C23365" t="s">
        <v>354</v>
      </c>
      <c r="D23365" t="s">
        <v>1277</v>
      </c>
      <c r="E23365" t="s">
        <v>31</v>
      </c>
      <c r="F23365">
        <v>59008</v>
      </c>
      <c r="G23365">
        <v>40575</v>
      </c>
      <c r="H23365">
        <f t="shared" si="8"/>
        <v>0.68761862798264639</v>
      </c>
      <c r="I23365" t="s">
        <v>1203</v>
      </c>
    </row>
    <row r="23366" spans="1:9" x14ac:dyDescent="0.35">
      <c r="A23366" t="s">
        <v>1257</v>
      </c>
      <c r="B23366" t="s">
        <v>354</v>
      </c>
      <c r="C23366" t="s">
        <v>354</v>
      </c>
      <c r="D23366" t="s">
        <v>1278</v>
      </c>
      <c r="E23366" t="s">
        <v>29</v>
      </c>
      <c r="F23366">
        <v>249080</v>
      </c>
      <c r="G23366">
        <v>207499</v>
      </c>
      <c r="H23366">
        <f t="shared" si="8"/>
        <v>0.83306166693431827</v>
      </c>
      <c r="I23366" t="s">
        <v>1203</v>
      </c>
    </row>
    <row r="23367" spans="1:9" x14ac:dyDescent="0.35">
      <c r="A23367" t="s">
        <v>1257</v>
      </c>
      <c r="B23367" t="s">
        <v>354</v>
      </c>
      <c r="C23367" t="s">
        <v>354</v>
      </c>
      <c r="D23367" t="s">
        <v>1278</v>
      </c>
      <c r="E23367" t="s">
        <v>30</v>
      </c>
      <c r="F23367">
        <v>241562</v>
      </c>
      <c r="G23367">
        <v>175420</v>
      </c>
      <c r="H23367">
        <f t="shared" si="8"/>
        <v>0.72619037762561989</v>
      </c>
      <c r="I23367" t="s">
        <v>1203</v>
      </c>
    </row>
    <row r="23368" spans="1:9" x14ac:dyDescent="0.35">
      <c r="A23368" t="s">
        <v>1257</v>
      </c>
      <c r="B23368" t="s">
        <v>354</v>
      </c>
      <c r="C23368" t="s">
        <v>354</v>
      </c>
      <c r="D23368" t="s">
        <v>1278</v>
      </c>
      <c r="E23368" t="s">
        <v>31</v>
      </c>
      <c r="F23368">
        <v>236027</v>
      </c>
      <c r="G23368">
        <v>144440</v>
      </c>
      <c r="H23368">
        <f t="shared" si="8"/>
        <v>0.61196388548767722</v>
      </c>
      <c r="I23368" t="s">
        <v>1203</v>
      </c>
    </row>
    <row r="23369" spans="1:9" x14ac:dyDescent="0.35">
      <c r="A23369" t="s">
        <v>1257</v>
      </c>
      <c r="B23369" t="s">
        <v>354</v>
      </c>
      <c r="C23369" t="s">
        <v>354</v>
      </c>
      <c r="D23369" t="s">
        <v>1279</v>
      </c>
      <c r="E23369" t="s">
        <v>29</v>
      </c>
      <c r="F23369">
        <v>18474</v>
      </c>
      <c r="G23369">
        <v>27551</v>
      </c>
      <c r="H23369">
        <f t="shared" si="8"/>
        <v>1.491339179387247</v>
      </c>
      <c r="I23369" t="s">
        <v>1203</v>
      </c>
    </row>
    <row r="23370" spans="1:9" x14ac:dyDescent="0.35">
      <c r="A23370" t="s">
        <v>1257</v>
      </c>
      <c r="B23370" t="s">
        <v>354</v>
      </c>
      <c r="C23370" t="s">
        <v>354</v>
      </c>
      <c r="D23370" t="s">
        <v>1279</v>
      </c>
      <c r="E23370" t="s">
        <v>30</v>
      </c>
      <c r="F23370">
        <v>23527</v>
      </c>
      <c r="G23370">
        <v>22993</v>
      </c>
      <c r="H23370">
        <f t="shared" si="8"/>
        <v>0.97730267352403621</v>
      </c>
      <c r="I23370" t="s">
        <v>1203</v>
      </c>
    </row>
    <row r="23371" spans="1:9" x14ac:dyDescent="0.35">
      <c r="A23371" t="s">
        <v>1257</v>
      </c>
      <c r="B23371" t="s">
        <v>354</v>
      </c>
      <c r="C23371" t="s">
        <v>354</v>
      </c>
      <c r="D23371" t="s">
        <v>1279</v>
      </c>
      <c r="E23371" t="s">
        <v>31</v>
      </c>
      <c r="F23371">
        <v>24247</v>
      </c>
      <c r="G23371">
        <v>16267</v>
      </c>
      <c r="H23371">
        <f t="shared" si="8"/>
        <v>0.67088712005608941</v>
      </c>
      <c r="I23371" t="s">
        <v>1203</v>
      </c>
    </row>
    <row r="23372" spans="1:9" x14ac:dyDescent="0.35">
      <c r="A23372" t="s">
        <v>1257</v>
      </c>
      <c r="B23372" t="s">
        <v>354</v>
      </c>
      <c r="C23372" t="s">
        <v>354</v>
      </c>
      <c r="D23372" t="s">
        <v>1280</v>
      </c>
      <c r="E23372" t="s">
        <v>29</v>
      </c>
      <c r="F23372">
        <v>29316</v>
      </c>
      <c r="G23372">
        <v>23205</v>
      </c>
      <c r="H23372">
        <f t="shared" si="8"/>
        <v>0.79154727793696278</v>
      </c>
      <c r="I23372" t="s">
        <v>1203</v>
      </c>
    </row>
    <row r="23373" spans="1:9" x14ac:dyDescent="0.35">
      <c r="A23373" t="s">
        <v>1257</v>
      </c>
      <c r="B23373" t="s">
        <v>354</v>
      </c>
      <c r="C23373" t="s">
        <v>354</v>
      </c>
      <c r="D23373" t="s">
        <v>1280</v>
      </c>
      <c r="E23373" t="s">
        <v>30</v>
      </c>
      <c r="F23373">
        <v>28449</v>
      </c>
      <c r="G23373">
        <v>27922</v>
      </c>
      <c r="H23373">
        <f t="shared" si="8"/>
        <v>0.98147562304474678</v>
      </c>
      <c r="I23373" t="s">
        <v>1203</v>
      </c>
    </row>
    <row r="23374" spans="1:9" x14ac:dyDescent="0.35">
      <c r="A23374" t="s">
        <v>1257</v>
      </c>
      <c r="B23374" t="s">
        <v>354</v>
      </c>
      <c r="C23374" t="s">
        <v>354</v>
      </c>
      <c r="D23374" t="s">
        <v>1280</v>
      </c>
      <c r="E23374" t="s">
        <v>31</v>
      </c>
      <c r="F23374">
        <v>26700</v>
      </c>
      <c r="G23374">
        <v>30326</v>
      </c>
      <c r="H23374">
        <f t="shared" si="8"/>
        <v>1.1358052434456929</v>
      </c>
      <c r="I23374" t="s">
        <v>1203</v>
      </c>
    </row>
    <row r="23375" spans="1:9" x14ac:dyDescent="0.35">
      <c r="A23375" t="s">
        <v>1257</v>
      </c>
      <c r="B23375" t="s">
        <v>354</v>
      </c>
      <c r="C23375" t="s">
        <v>354</v>
      </c>
      <c r="D23375" t="s">
        <v>1281</v>
      </c>
      <c r="E23375" t="s">
        <v>29</v>
      </c>
      <c r="F23375">
        <v>22409</v>
      </c>
      <c r="G23375">
        <v>23720</v>
      </c>
      <c r="H23375">
        <f t="shared" si="8"/>
        <v>1.0585032799321701</v>
      </c>
      <c r="I23375" t="s">
        <v>1203</v>
      </c>
    </row>
    <row r="23376" spans="1:9" x14ac:dyDescent="0.35">
      <c r="A23376" t="s">
        <v>1257</v>
      </c>
      <c r="B23376" t="s">
        <v>354</v>
      </c>
      <c r="C23376" t="s">
        <v>354</v>
      </c>
      <c r="D23376" t="s">
        <v>1281</v>
      </c>
      <c r="E23376" t="s">
        <v>30</v>
      </c>
      <c r="F23376">
        <v>23122</v>
      </c>
      <c r="G23376">
        <v>22842</v>
      </c>
      <c r="H23376">
        <f t="shared" si="8"/>
        <v>0.98789032090649598</v>
      </c>
      <c r="I23376" t="s">
        <v>1203</v>
      </c>
    </row>
    <row r="23377" spans="1:9" x14ac:dyDescent="0.35">
      <c r="A23377" t="s">
        <v>1257</v>
      </c>
      <c r="B23377" t="s">
        <v>354</v>
      </c>
      <c r="C23377" t="s">
        <v>354</v>
      </c>
      <c r="D23377" t="s">
        <v>1281</v>
      </c>
      <c r="E23377" t="s">
        <v>31</v>
      </c>
      <c r="F23377">
        <v>26060</v>
      </c>
      <c r="G23377">
        <v>24994</v>
      </c>
      <c r="H23377">
        <f t="shared" si="8"/>
        <v>0.95909439754412895</v>
      </c>
      <c r="I23377" t="s">
        <v>1203</v>
      </c>
    </row>
    <row r="23378" spans="1:9" x14ac:dyDescent="0.35">
      <c r="A23378" t="s">
        <v>1257</v>
      </c>
      <c r="B23378" t="s">
        <v>354</v>
      </c>
      <c r="C23378" t="s">
        <v>354</v>
      </c>
      <c r="D23378" t="s">
        <v>1282</v>
      </c>
      <c r="E23378" t="s">
        <v>29</v>
      </c>
      <c r="F23378">
        <v>5230</v>
      </c>
      <c r="G23378">
        <v>20374</v>
      </c>
      <c r="H23378">
        <f t="shared" si="8"/>
        <v>3.8956022944550668</v>
      </c>
      <c r="I23378" t="s">
        <v>1203</v>
      </c>
    </row>
    <row r="23379" spans="1:9" x14ac:dyDescent="0.35">
      <c r="A23379" t="s">
        <v>1257</v>
      </c>
      <c r="B23379" t="s">
        <v>354</v>
      </c>
      <c r="C23379" t="s">
        <v>354</v>
      </c>
      <c r="D23379" t="s">
        <v>1282</v>
      </c>
      <c r="E23379" t="s">
        <v>30</v>
      </c>
      <c r="F23379">
        <v>18307</v>
      </c>
      <c r="G23379">
        <v>22387</v>
      </c>
      <c r="H23379">
        <f t="shared" si="8"/>
        <v>1.2228655705467855</v>
      </c>
      <c r="I23379" t="s">
        <v>1203</v>
      </c>
    </row>
    <row r="23380" spans="1:9" x14ac:dyDescent="0.35">
      <c r="A23380" t="s">
        <v>1257</v>
      </c>
      <c r="B23380" t="s">
        <v>354</v>
      </c>
      <c r="C23380" t="s">
        <v>354</v>
      </c>
      <c r="D23380" t="s">
        <v>1282</v>
      </c>
      <c r="E23380" t="s">
        <v>31</v>
      </c>
      <c r="F23380">
        <v>16351</v>
      </c>
      <c r="G23380">
        <v>16451</v>
      </c>
      <c r="H23380">
        <f t="shared" si="8"/>
        <v>1.0061158338939515</v>
      </c>
      <c r="I23380" t="s">
        <v>1203</v>
      </c>
    </row>
    <row r="23381" spans="1:9" x14ac:dyDescent="0.35">
      <c r="A23381" t="s">
        <v>1257</v>
      </c>
      <c r="B23381" t="s">
        <v>354</v>
      </c>
      <c r="C23381" t="s">
        <v>354</v>
      </c>
      <c r="D23381" t="s">
        <v>1260</v>
      </c>
      <c r="E23381" t="s">
        <v>29</v>
      </c>
      <c r="F23381">
        <v>772912</v>
      </c>
      <c r="G23381">
        <v>644944</v>
      </c>
      <c r="H23381">
        <f t="shared" si="8"/>
        <v>0.83443393297037693</v>
      </c>
      <c r="I23381" t="s">
        <v>1203</v>
      </c>
    </row>
    <row r="23382" spans="1:9" x14ac:dyDescent="0.35">
      <c r="A23382" t="s">
        <v>1257</v>
      </c>
      <c r="B23382" t="s">
        <v>354</v>
      </c>
      <c r="C23382" t="s">
        <v>354</v>
      </c>
      <c r="D23382" t="s">
        <v>1260</v>
      </c>
      <c r="E23382" t="s">
        <v>30</v>
      </c>
      <c r="F23382">
        <v>777890</v>
      </c>
      <c r="G23382">
        <v>835334</v>
      </c>
      <c r="H23382">
        <f t="shared" ref="H23382:H23445" si="9">G23382/F23382</f>
        <v>1.0738459165177596</v>
      </c>
      <c r="I23382" t="s">
        <v>1203</v>
      </c>
    </row>
    <row r="23383" spans="1:9" x14ac:dyDescent="0.35">
      <c r="A23383" t="s">
        <v>1257</v>
      </c>
      <c r="B23383" t="s">
        <v>354</v>
      </c>
      <c r="C23383" t="s">
        <v>354</v>
      </c>
      <c r="D23383" t="s">
        <v>1260</v>
      </c>
      <c r="E23383" t="s">
        <v>31</v>
      </c>
      <c r="F23383">
        <v>888849</v>
      </c>
      <c r="G23383">
        <v>1007294</v>
      </c>
      <c r="H23383">
        <f t="shared" si="9"/>
        <v>1.1332566048901445</v>
      </c>
      <c r="I23383" t="s">
        <v>1203</v>
      </c>
    </row>
    <row r="23384" spans="1:9" x14ac:dyDescent="0.35">
      <c r="A23384" t="s">
        <v>1257</v>
      </c>
      <c r="B23384" t="s">
        <v>354</v>
      </c>
      <c r="C23384" t="s">
        <v>354</v>
      </c>
      <c r="D23384" t="s">
        <v>1261</v>
      </c>
      <c r="E23384" t="s">
        <v>29</v>
      </c>
      <c r="F23384">
        <v>613067</v>
      </c>
      <c r="G23384">
        <v>495029</v>
      </c>
      <c r="H23384">
        <f t="shared" si="9"/>
        <v>0.8074631320883362</v>
      </c>
      <c r="I23384" t="s">
        <v>1203</v>
      </c>
    </row>
    <row r="23385" spans="1:9" x14ac:dyDescent="0.35">
      <c r="A23385" t="s">
        <v>1257</v>
      </c>
      <c r="B23385" t="s">
        <v>354</v>
      </c>
      <c r="C23385" t="s">
        <v>354</v>
      </c>
      <c r="D23385" t="s">
        <v>1261</v>
      </c>
      <c r="E23385" t="s">
        <v>30</v>
      </c>
      <c r="F23385">
        <v>627177</v>
      </c>
      <c r="G23385">
        <v>415541</v>
      </c>
      <c r="H23385">
        <f t="shared" si="9"/>
        <v>0.66255777874507515</v>
      </c>
      <c r="I23385" t="s">
        <v>1203</v>
      </c>
    </row>
    <row r="23386" spans="1:9" x14ac:dyDescent="0.35">
      <c r="A23386" t="s">
        <v>1257</v>
      </c>
      <c r="B23386" t="s">
        <v>354</v>
      </c>
      <c r="C23386" t="s">
        <v>354</v>
      </c>
      <c r="D23386" t="s">
        <v>1261</v>
      </c>
      <c r="E23386" t="s">
        <v>31</v>
      </c>
      <c r="F23386">
        <v>635162</v>
      </c>
      <c r="G23386">
        <v>350336</v>
      </c>
      <c r="H23386">
        <f t="shared" si="9"/>
        <v>0.55156952084665012</v>
      </c>
      <c r="I23386" t="s">
        <v>1203</v>
      </c>
    </row>
    <row r="23387" spans="1:9" x14ac:dyDescent="0.35">
      <c r="A23387" t="s">
        <v>1257</v>
      </c>
      <c r="B23387" t="s">
        <v>354</v>
      </c>
      <c r="C23387" t="s">
        <v>354</v>
      </c>
      <c r="D23387" t="s">
        <v>1262</v>
      </c>
      <c r="E23387" t="s">
        <v>29</v>
      </c>
      <c r="F23387">
        <v>180518</v>
      </c>
      <c r="G23387">
        <v>156111</v>
      </c>
      <c r="H23387">
        <f t="shared" si="9"/>
        <v>0.8647946465172448</v>
      </c>
      <c r="I23387" t="s">
        <v>1203</v>
      </c>
    </row>
    <row r="23388" spans="1:9" x14ac:dyDescent="0.35">
      <c r="A23388" t="s">
        <v>1257</v>
      </c>
      <c r="B23388" t="s">
        <v>354</v>
      </c>
      <c r="C23388" t="s">
        <v>354</v>
      </c>
      <c r="D23388" t="s">
        <v>1262</v>
      </c>
      <c r="E23388" t="s">
        <v>30</v>
      </c>
      <c r="F23388">
        <v>183126</v>
      </c>
      <c r="G23388">
        <v>151915</v>
      </c>
      <c r="H23388">
        <f t="shared" si="9"/>
        <v>0.82956543582014575</v>
      </c>
      <c r="I23388" t="s">
        <v>1203</v>
      </c>
    </row>
    <row r="23389" spans="1:9" x14ac:dyDescent="0.35">
      <c r="A23389" t="s">
        <v>1257</v>
      </c>
      <c r="B23389" t="s">
        <v>354</v>
      </c>
      <c r="C23389" t="s">
        <v>354</v>
      </c>
      <c r="D23389" t="s">
        <v>1262</v>
      </c>
      <c r="E23389" t="s">
        <v>31</v>
      </c>
      <c r="F23389">
        <v>196720</v>
      </c>
      <c r="G23389">
        <v>146040</v>
      </c>
      <c r="H23389">
        <f t="shared" si="9"/>
        <v>0.74237494916632774</v>
      </c>
      <c r="I23389" t="s">
        <v>1203</v>
      </c>
    </row>
    <row r="23390" spans="1:9" x14ac:dyDescent="0.35">
      <c r="A23390" t="s">
        <v>1257</v>
      </c>
      <c r="B23390" t="s">
        <v>354</v>
      </c>
      <c r="C23390" t="s">
        <v>354</v>
      </c>
      <c r="D23390" t="s">
        <v>1263</v>
      </c>
      <c r="E23390" t="s">
        <v>29</v>
      </c>
      <c r="F23390">
        <v>79016</v>
      </c>
      <c r="G23390">
        <v>31003</v>
      </c>
      <c r="H23390">
        <f t="shared" si="9"/>
        <v>0.39236357193479804</v>
      </c>
      <c r="I23390" t="s">
        <v>1203</v>
      </c>
    </row>
    <row r="23391" spans="1:9" x14ac:dyDescent="0.35">
      <c r="A23391" t="s">
        <v>1257</v>
      </c>
      <c r="B23391" t="s">
        <v>354</v>
      </c>
      <c r="C23391" t="s">
        <v>354</v>
      </c>
      <c r="D23391" t="s">
        <v>1263</v>
      </c>
      <c r="E23391" t="s">
        <v>30</v>
      </c>
      <c r="F23391">
        <v>84911</v>
      </c>
      <c r="G23391">
        <v>19842</v>
      </c>
      <c r="H23391">
        <f t="shared" si="9"/>
        <v>0.23367997079294792</v>
      </c>
      <c r="I23391" t="s">
        <v>1203</v>
      </c>
    </row>
    <row r="23392" spans="1:9" x14ac:dyDescent="0.35">
      <c r="A23392" t="s">
        <v>1257</v>
      </c>
      <c r="B23392" t="s">
        <v>354</v>
      </c>
      <c r="C23392" t="s">
        <v>354</v>
      </c>
      <c r="D23392" t="s">
        <v>1263</v>
      </c>
      <c r="E23392" t="s">
        <v>31</v>
      </c>
      <c r="F23392">
        <v>82573</v>
      </c>
      <c r="G23392">
        <v>29180</v>
      </c>
      <c r="H23392">
        <f t="shared" si="9"/>
        <v>0.35338427815387596</v>
      </c>
      <c r="I23392" t="s">
        <v>1203</v>
      </c>
    </row>
    <row r="23393" spans="1:9" x14ac:dyDescent="0.35">
      <c r="A23393" t="s">
        <v>1257</v>
      </c>
      <c r="B23393" t="s">
        <v>354</v>
      </c>
      <c r="C23393" t="s">
        <v>354</v>
      </c>
      <c r="D23393" t="s">
        <v>1264</v>
      </c>
      <c r="E23393" t="s">
        <v>29</v>
      </c>
      <c r="F23393">
        <v>114716</v>
      </c>
      <c r="G23393">
        <v>38976</v>
      </c>
      <c r="H23393">
        <f t="shared" si="9"/>
        <v>0.3397608005857945</v>
      </c>
      <c r="I23393" t="s">
        <v>1203</v>
      </c>
    </row>
    <row r="23394" spans="1:9" x14ac:dyDescent="0.35">
      <c r="A23394" t="s">
        <v>1257</v>
      </c>
      <c r="B23394" t="s">
        <v>354</v>
      </c>
      <c r="C23394" t="s">
        <v>354</v>
      </c>
      <c r="D23394" t="s">
        <v>1264</v>
      </c>
      <c r="E23394" t="s">
        <v>30</v>
      </c>
      <c r="F23394">
        <v>111893</v>
      </c>
      <c r="G23394">
        <v>41017</v>
      </c>
      <c r="H23394">
        <f t="shared" si="9"/>
        <v>0.3665734228235904</v>
      </c>
      <c r="I23394" t="s">
        <v>1203</v>
      </c>
    </row>
    <row r="23395" spans="1:9" x14ac:dyDescent="0.35">
      <c r="A23395" t="s">
        <v>1257</v>
      </c>
      <c r="B23395" t="s">
        <v>354</v>
      </c>
      <c r="C23395" t="s">
        <v>354</v>
      </c>
      <c r="D23395" t="s">
        <v>1264</v>
      </c>
      <c r="E23395" t="s">
        <v>31</v>
      </c>
      <c r="F23395">
        <v>109924</v>
      </c>
      <c r="G23395">
        <v>16527</v>
      </c>
      <c r="H23395">
        <f t="shared" si="9"/>
        <v>0.1503493322659292</v>
      </c>
      <c r="I23395" t="s">
        <v>1203</v>
      </c>
    </row>
    <row r="23396" spans="1:9" x14ac:dyDescent="0.35">
      <c r="A23396" t="s">
        <v>1257</v>
      </c>
      <c r="B23396" t="s">
        <v>354</v>
      </c>
      <c r="C23396" t="s">
        <v>354</v>
      </c>
      <c r="D23396" t="s">
        <v>1265</v>
      </c>
      <c r="E23396" t="s">
        <v>29</v>
      </c>
      <c r="F23396">
        <v>112686</v>
      </c>
      <c r="G23396">
        <v>121311</v>
      </c>
      <c r="H23396">
        <f t="shared" si="9"/>
        <v>1.0765401203343805</v>
      </c>
      <c r="I23396" t="s">
        <v>1203</v>
      </c>
    </row>
    <row r="23397" spans="1:9" x14ac:dyDescent="0.35">
      <c r="A23397" t="s">
        <v>1257</v>
      </c>
      <c r="B23397" t="s">
        <v>354</v>
      </c>
      <c r="C23397" t="s">
        <v>354</v>
      </c>
      <c r="D23397" t="s">
        <v>1265</v>
      </c>
      <c r="E23397" t="s">
        <v>30</v>
      </c>
      <c r="F23397">
        <v>107227</v>
      </c>
      <c r="G23397">
        <v>158181</v>
      </c>
      <c r="H23397">
        <f t="shared" si="9"/>
        <v>1.4751974782470834</v>
      </c>
      <c r="I23397" t="s">
        <v>1203</v>
      </c>
    </row>
    <row r="23398" spans="1:9" x14ac:dyDescent="0.35">
      <c r="A23398" t="s">
        <v>1257</v>
      </c>
      <c r="B23398" t="s">
        <v>354</v>
      </c>
      <c r="C23398" t="s">
        <v>354</v>
      </c>
      <c r="D23398" t="s">
        <v>1265</v>
      </c>
      <c r="E23398" t="s">
        <v>31</v>
      </c>
      <c r="F23398">
        <v>106055</v>
      </c>
      <c r="G23398">
        <v>82461</v>
      </c>
      <c r="H23398">
        <f t="shared" si="9"/>
        <v>0.7775305266135496</v>
      </c>
      <c r="I23398" t="s">
        <v>1203</v>
      </c>
    </row>
    <row r="23399" spans="1:9" x14ac:dyDescent="0.35">
      <c r="A23399" t="s">
        <v>1257</v>
      </c>
      <c r="B23399" t="s">
        <v>354</v>
      </c>
      <c r="C23399" t="s">
        <v>354</v>
      </c>
      <c r="D23399" t="s">
        <v>1266</v>
      </c>
      <c r="E23399" t="s">
        <v>29</v>
      </c>
      <c r="F23399">
        <v>420452</v>
      </c>
      <c r="G23399">
        <v>440426</v>
      </c>
      <c r="H23399">
        <f t="shared" si="9"/>
        <v>1.0475060173337265</v>
      </c>
      <c r="I23399" t="s">
        <v>1203</v>
      </c>
    </row>
    <row r="23400" spans="1:9" x14ac:dyDescent="0.35">
      <c r="A23400" t="s">
        <v>1257</v>
      </c>
      <c r="B23400" t="s">
        <v>354</v>
      </c>
      <c r="C23400" t="s">
        <v>354</v>
      </c>
      <c r="D23400" t="s">
        <v>1266</v>
      </c>
      <c r="E23400" t="s">
        <v>30</v>
      </c>
      <c r="F23400">
        <v>438945</v>
      </c>
      <c r="G23400">
        <v>404172</v>
      </c>
      <c r="H23400">
        <f t="shared" si="9"/>
        <v>0.92078050780849541</v>
      </c>
      <c r="I23400" t="s">
        <v>1203</v>
      </c>
    </row>
    <row r="23401" spans="1:9" x14ac:dyDescent="0.35">
      <c r="A23401" t="s">
        <v>1257</v>
      </c>
      <c r="B23401" t="s">
        <v>354</v>
      </c>
      <c r="C23401" t="s">
        <v>354</v>
      </c>
      <c r="D23401" t="s">
        <v>1266</v>
      </c>
      <c r="E23401" t="s">
        <v>31</v>
      </c>
      <c r="F23401">
        <v>430736</v>
      </c>
      <c r="G23401">
        <v>332784</v>
      </c>
      <c r="H23401">
        <f t="shared" si="9"/>
        <v>0.77259388581404853</v>
      </c>
      <c r="I23401" t="s">
        <v>1203</v>
      </c>
    </row>
    <row r="23402" spans="1:9" x14ac:dyDescent="0.35">
      <c r="A23402" t="s">
        <v>1257</v>
      </c>
      <c r="B23402" t="s">
        <v>355</v>
      </c>
      <c r="C23402" t="s">
        <v>355</v>
      </c>
      <c r="D23402" t="s">
        <v>1258</v>
      </c>
      <c r="E23402" t="s">
        <v>29</v>
      </c>
      <c r="F23402">
        <v>1159476</v>
      </c>
      <c r="G23402">
        <v>1214978</v>
      </c>
      <c r="H23402">
        <f t="shared" si="9"/>
        <v>1.0478681749341945</v>
      </c>
      <c r="I23402" t="s">
        <v>1204</v>
      </c>
    </row>
    <row r="23403" spans="1:9" x14ac:dyDescent="0.35">
      <c r="A23403" t="s">
        <v>1257</v>
      </c>
      <c r="B23403" t="s">
        <v>355</v>
      </c>
      <c r="C23403" t="s">
        <v>355</v>
      </c>
      <c r="D23403" t="s">
        <v>1258</v>
      </c>
      <c r="E23403" t="s">
        <v>30</v>
      </c>
      <c r="F23403">
        <v>1138654</v>
      </c>
      <c r="G23403">
        <v>993534</v>
      </c>
      <c r="H23403">
        <f t="shared" si="9"/>
        <v>0.87255127545329836</v>
      </c>
      <c r="I23403" t="s">
        <v>1204</v>
      </c>
    </row>
    <row r="23404" spans="1:9" x14ac:dyDescent="0.35">
      <c r="A23404" t="s">
        <v>1257</v>
      </c>
      <c r="B23404" t="s">
        <v>355</v>
      </c>
      <c r="C23404" t="s">
        <v>355</v>
      </c>
      <c r="D23404" t="s">
        <v>1258</v>
      </c>
      <c r="E23404" t="s">
        <v>31</v>
      </c>
      <c r="F23404">
        <v>1095988</v>
      </c>
      <c r="G23404">
        <v>929382</v>
      </c>
      <c r="H23404">
        <f t="shared" si="9"/>
        <v>0.84798556188571406</v>
      </c>
      <c r="I23404" t="s">
        <v>1204</v>
      </c>
    </row>
    <row r="23405" spans="1:9" x14ac:dyDescent="0.35">
      <c r="A23405" t="s">
        <v>1257</v>
      </c>
      <c r="B23405" t="s">
        <v>355</v>
      </c>
      <c r="C23405" t="s">
        <v>355</v>
      </c>
      <c r="D23405" t="s">
        <v>1267</v>
      </c>
      <c r="E23405" t="s">
        <v>29</v>
      </c>
      <c r="F23405">
        <v>418638</v>
      </c>
      <c r="G23405">
        <v>386976</v>
      </c>
      <c r="H23405">
        <f t="shared" si="9"/>
        <v>0.92436902526765363</v>
      </c>
      <c r="I23405" t="s">
        <v>1204</v>
      </c>
    </row>
    <row r="23406" spans="1:9" x14ac:dyDescent="0.35">
      <c r="A23406" t="s">
        <v>1257</v>
      </c>
      <c r="B23406" t="s">
        <v>355</v>
      </c>
      <c r="C23406" t="s">
        <v>355</v>
      </c>
      <c r="D23406" t="s">
        <v>1267</v>
      </c>
      <c r="E23406" t="s">
        <v>30</v>
      </c>
      <c r="F23406">
        <v>420227</v>
      </c>
      <c r="G23406">
        <v>384284</v>
      </c>
      <c r="H23406">
        <f t="shared" si="9"/>
        <v>0.91446765676646191</v>
      </c>
      <c r="I23406" t="s">
        <v>1204</v>
      </c>
    </row>
    <row r="23407" spans="1:9" x14ac:dyDescent="0.35">
      <c r="A23407" t="s">
        <v>1257</v>
      </c>
      <c r="B23407" t="s">
        <v>355</v>
      </c>
      <c r="C23407" t="s">
        <v>355</v>
      </c>
      <c r="D23407" t="s">
        <v>1267</v>
      </c>
      <c r="E23407" t="s">
        <v>31</v>
      </c>
      <c r="F23407">
        <v>423652</v>
      </c>
      <c r="G23407">
        <v>458486</v>
      </c>
      <c r="H23407">
        <f t="shared" si="9"/>
        <v>1.0822231454118003</v>
      </c>
      <c r="I23407" t="s">
        <v>1204</v>
      </c>
    </row>
    <row r="23408" spans="1:9" x14ac:dyDescent="0.35">
      <c r="A23408" t="s">
        <v>1257</v>
      </c>
      <c r="B23408" t="s">
        <v>355</v>
      </c>
      <c r="C23408" t="s">
        <v>355</v>
      </c>
      <c r="D23408" t="s">
        <v>1268</v>
      </c>
      <c r="E23408" t="s">
        <v>29</v>
      </c>
      <c r="F23408">
        <v>85135</v>
      </c>
      <c r="G23408">
        <v>51696</v>
      </c>
      <c r="H23408">
        <f t="shared" si="9"/>
        <v>0.60722382099019201</v>
      </c>
      <c r="I23408" t="s">
        <v>1204</v>
      </c>
    </row>
    <row r="23409" spans="1:9" x14ac:dyDescent="0.35">
      <c r="A23409" t="s">
        <v>1257</v>
      </c>
      <c r="B23409" t="s">
        <v>355</v>
      </c>
      <c r="C23409" t="s">
        <v>355</v>
      </c>
      <c r="D23409" t="s">
        <v>1268</v>
      </c>
      <c r="E23409" t="s">
        <v>30</v>
      </c>
      <c r="F23409">
        <v>74031</v>
      </c>
      <c r="G23409">
        <v>48462</v>
      </c>
      <c r="H23409">
        <f t="shared" si="9"/>
        <v>0.65461766016938849</v>
      </c>
      <c r="I23409" t="s">
        <v>1204</v>
      </c>
    </row>
    <row r="23410" spans="1:9" x14ac:dyDescent="0.35">
      <c r="A23410" t="s">
        <v>1257</v>
      </c>
      <c r="B23410" t="s">
        <v>355</v>
      </c>
      <c r="C23410" t="s">
        <v>355</v>
      </c>
      <c r="D23410" t="s">
        <v>1268</v>
      </c>
      <c r="E23410" t="s">
        <v>31</v>
      </c>
      <c r="F23410">
        <v>76512</v>
      </c>
      <c r="G23410">
        <v>65767</v>
      </c>
      <c r="H23410">
        <f t="shared" si="9"/>
        <v>0.85956451275616896</v>
      </c>
      <c r="I23410" t="s">
        <v>1204</v>
      </c>
    </row>
    <row r="23411" spans="1:9" x14ac:dyDescent="0.35">
      <c r="A23411" t="s">
        <v>1257</v>
      </c>
      <c r="B23411" t="s">
        <v>355</v>
      </c>
      <c r="C23411" t="s">
        <v>355</v>
      </c>
      <c r="D23411" t="s">
        <v>1269</v>
      </c>
      <c r="E23411" t="s">
        <v>29</v>
      </c>
      <c r="F23411">
        <v>212328</v>
      </c>
      <c r="G23411">
        <v>270494</v>
      </c>
      <c r="H23411">
        <f t="shared" si="9"/>
        <v>1.2739440865076674</v>
      </c>
      <c r="I23411" t="s">
        <v>1204</v>
      </c>
    </row>
    <row r="23412" spans="1:9" x14ac:dyDescent="0.35">
      <c r="A23412" t="s">
        <v>1257</v>
      </c>
      <c r="B23412" t="s">
        <v>355</v>
      </c>
      <c r="C23412" t="s">
        <v>355</v>
      </c>
      <c r="D23412" t="s">
        <v>1269</v>
      </c>
      <c r="E23412" t="s">
        <v>30</v>
      </c>
      <c r="F23412">
        <v>217162</v>
      </c>
      <c r="G23412">
        <v>212381</v>
      </c>
      <c r="H23412">
        <f t="shared" si="9"/>
        <v>0.97798417771064916</v>
      </c>
      <c r="I23412" t="s">
        <v>1204</v>
      </c>
    </row>
    <row r="23413" spans="1:9" x14ac:dyDescent="0.35">
      <c r="A23413" t="s">
        <v>1257</v>
      </c>
      <c r="B23413" t="s">
        <v>355</v>
      </c>
      <c r="C23413" t="s">
        <v>355</v>
      </c>
      <c r="D23413" t="s">
        <v>1269</v>
      </c>
      <c r="E23413" t="s">
        <v>31</v>
      </c>
      <c r="F23413">
        <v>178584</v>
      </c>
      <c r="G23413">
        <v>124623</v>
      </c>
      <c r="H23413">
        <f t="shared" si="9"/>
        <v>0.69783967208708508</v>
      </c>
      <c r="I23413" t="s">
        <v>1204</v>
      </c>
    </row>
    <row r="23414" spans="1:9" x14ac:dyDescent="0.35">
      <c r="A23414" t="s">
        <v>1257</v>
      </c>
      <c r="B23414" t="s">
        <v>355</v>
      </c>
      <c r="C23414" t="s">
        <v>355</v>
      </c>
      <c r="D23414" t="s">
        <v>1270</v>
      </c>
      <c r="E23414" t="s">
        <v>29</v>
      </c>
      <c r="F23414">
        <v>38192</v>
      </c>
      <c r="G23414">
        <v>34345</v>
      </c>
      <c r="H23414">
        <f t="shared" si="9"/>
        <v>0.89927209886887305</v>
      </c>
      <c r="I23414" t="s">
        <v>1204</v>
      </c>
    </row>
    <row r="23415" spans="1:9" x14ac:dyDescent="0.35">
      <c r="A23415" t="s">
        <v>1257</v>
      </c>
      <c r="B23415" t="s">
        <v>355</v>
      </c>
      <c r="C23415" t="s">
        <v>355</v>
      </c>
      <c r="D23415" t="s">
        <v>1270</v>
      </c>
      <c r="E23415" t="s">
        <v>30</v>
      </c>
      <c r="F23415">
        <v>41489</v>
      </c>
      <c r="G23415">
        <v>31302</v>
      </c>
      <c r="H23415">
        <f t="shared" si="9"/>
        <v>0.75446503892598038</v>
      </c>
      <c r="I23415" t="s">
        <v>1204</v>
      </c>
    </row>
    <row r="23416" spans="1:9" x14ac:dyDescent="0.35">
      <c r="A23416" t="s">
        <v>1257</v>
      </c>
      <c r="B23416" t="s">
        <v>355</v>
      </c>
      <c r="C23416" t="s">
        <v>355</v>
      </c>
      <c r="D23416" t="s">
        <v>1270</v>
      </c>
      <c r="E23416" t="s">
        <v>31</v>
      </c>
      <c r="F23416">
        <v>36391</v>
      </c>
      <c r="G23416">
        <v>32847</v>
      </c>
      <c r="H23416">
        <f t="shared" si="9"/>
        <v>0.90261328350416314</v>
      </c>
      <c r="I23416" t="s">
        <v>1204</v>
      </c>
    </row>
    <row r="23417" spans="1:9" x14ac:dyDescent="0.35">
      <c r="A23417" t="s">
        <v>1257</v>
      </c>
      <c r="B23417" t="s">
        <v>355</v>
      </c>
      <c r="C23417" t="s">
        <v>355</v>
      </c>
      <c r="D23417" t="s">
        <v>1271</v>
      </c>
      <c r="E23417" t="s">
        <v>29</v>
      </c>
      <c r="F23417">
        <v>123302</v>
      </c>
      <c r="G23417">
        <v>198534</v>
      </c>
      <c r="H23417">
        <f t="shared" si="9"/>
        <v>1.6101441987964511</v>
      </c>
      <c r="I23417" t="s">
        <v>1204</v>
      </c>
    </row>
    <row r="23418" spans="1:9" x14ac:dyDescent="0.35">
      <c r="A23418" t="s">
        <v>1257</v>
      </c>
      <c r="B23418" t="s">
        <v>355</v>
      </c>
      <c r="C23418" t="s">
        <v>355</v>
      </c>
      <c r="D23418" t="s">
        <v>1271</v>
      </c>
      <c r="E23418" t="s">
        <v>30</v>
      </c>
      <c r="F23418">
        <v>118108</v>
      </c>
      <c r="G23418">
        <v>244144</v>
      </c>
      <c r="H23418">
        <f t="shared" si="9"/>
        <v>2.0671250042334135</v>
      </c>
      <c r="I23418" t="s">
        <v>1204</v>
      </c>
    </row>
    <row r="23419" spans="1:9" x14ac:dyDescent="0.35">
      <c r="A23419" t="s">
        <v>1257</v>
      </c>
      <c r="B23419" t="s">
        <v>355</v>
      </c>
      <c r="C23419" t="s">
        <v>355</v>
      </c>
      <c r="D23419" t="s">
        <v>1271</v>
      </c>
      <c r="E23419" t="s">
        <v>31</v>
      </c>
      <c r="F23419">
        <v>117591</v>
      </c>
      <c r="G23419">
        <v>218375</v>
      </c>
      <c r="H23419">
        <f t="shared" si="9"/>
        <v>1.8570723949962158</v>
      </c>
      <c r="I23419" t="s">
        <v>1204</v>
      </c>
    </row>
    <row r="23420" spans="1:9" x14ac:dyDescent="0.35">
      <c r="A23420" t="s">
        <v>1257</v>
      </c>
      <c r="B23420" t="s">
        <v>355</v>
      </c>
      <c r="C23420" t="s">
        <v>355</v>
      </c>
      <c r="D23420" t="s">
        <v>1272</v>
      </c>
      <c r="E23420" t="s">
        <v>29</v>
      </c>
      <c r="F23420">
        <v>98096</v>
      </c>
      <c r="G23420">
        <v>58871</v>
      </c>
      <c r="H23420">
        <f t="shared" si="9"/>
        <v>0.60013660088076981</v>
      </c>
      <c r="I23420" t="s">
        <v>1204</v>
      </c>
    </row>
    <row r="23421" spans="1:9" x14ac:dyDescent="0.35">
      <c r="A23421" t="s">
        <v>1257</v>
      </c>
      <c r="B23421" t="s">
        <v>355</v>
      </c>
      <c r="C23421" t="s">
        <v>355</v>
      </c>
      <c r="D23421" t="s">
        <v>1272</v>
      </c>
      <c r="E23421" t="s">
        <v>30</v>
      </c>
      <c r="F23421">
        <v>101931</v>
      </c>
      <c r="G23421">
        <v>70853</v>
      </c>
      <c r="H23421">
        <f t="shared" si="9"/>
        <v>0.69510747466423362</v>
      </c>
      <c r="I23421" t="s">
        <v>1204</v>
      </c>
    </row>
    <row r="23422" spans="1:9" x14ac:dyDescent="0.35">
      <c r="A23422" t="s">
        <v>1257</v>
      </c>
      <c r="B23422" t="s">
        <v>355</v>
      </c>
      <c r="C23422" t="s">
        <v>355</v>
      </c>
      <c r="D23422" t="s">
        <v>1272</v>
      </c>
      <c r="E23422" t="s">
        <v>31</v>
      </c>
      <c r="F23422">
        <v>102353</v>
      </c>
      <c r="G23422">
        <v>83286</v>
      </c>
      <c r="H23422">
        <f t="shared" si="9"/>
        <v>0.81371332545211184</v>
      </c>
      <c r="I23422" t="s">
        <v>1204</v>
      </c>
    </row>
    <row r="23423" spans="1:9" x14ac:dyDescent="0.35">
      <c r="A23423" t="s">
        <v>1257</v>
      </c>
      <c r="B23423" t="s">
        <v>355</v>
      </c>
      <c r="C23423" t="s">
        <v>355</v>
      </c>
      <c r="D23423" t="s">
        <v>1273</v>
      </c>
      <c r="E23423" t="s">
        <v>29</v>
      </c>
      <c r="F23423">
        <v>79719</v>
      </c>
      <c r="G23423">
        <v>58575</v>
      </c>
      <c r="H23423">
        <f t="shared" si="9"/>
        <v>0.73476837391337069</v>
      </c>
      <c r="I23423" t="s">
        <v>1204</v>
      </c>
    </row>
    <row r="23424" spans="1:9" x14ac:dyDescent="0.35">
      <c r="A23424" t="s">
        <v>1257</v>
      </c>
      <c r="B23424" t="s">
        <v>355</v>
      </c>
      <c r="C23424" t="s">
        <v>355</v>
      </c>
      <c r="D23424" t="s">
        <v>1273</v>
      </c>
      <c r="E23424" t="s">
        <v>30</v>
      </c>
      <c r="F23424">
        <v>78641</v>
      </c>
      <c r="G23424">
        <v>61785</v>
      </c>
      <c r="H23424">
        <f t="shared" si="9"/>
        <v>0.785658880227871</v>
      </c>
      <c r="I23424" t="s">
        <v>1204</v>
      </c>
    </row>
    <row r="23425" spans="1:9" x14ac:dyDescent="0.35">
      <c r="A23425" t="s">
        <v>1257</v>
      </c>
      <c r="B23425" t="s">
        <v>355</v>
      </c>
      <c r="C23425" t="s">
        <v>355</v>
      </c>
      <c r="D23425" t="s">
        <v>1273</v>
      </c>
      <c r="E23425" t="s">
        <v>31</v>
      </c>
      <c r="F23425">
        <v>84488</v>
      </c>
      <c r="G23425">
        <v>56082</v>
      </c>
      <c r="H23425">
        <f t="shared" si="9"/>
        <v>0.6637865732411703</v>
      </c>
      <c r="I23425" t="s">
        <v>1204</v>
      </c>
    </row>
    <row r="23426" spans="1:9" x14ac:dyDescent="0.35">
      <c r="A23426" t="s">
        <v>1257</v>
      </c>
      <c r="B23426" t="s">
        <v>355</v>
      </c>
      <c r="C23426" t="s">
        <v>355</v>
      </c>
      <c r="D23426" t="s">
        <v>1274</v>
      </c>
      <c r="E23426" t="s">
        <v>29</v>
      </c>
      <c r="F23426">
        <v>240040</v>
      </c>
      <c r="G23426">
        <v>309932</v>
      </c>
      <c r="H23426">
        <f t="shared" si="9"/>
        <v>1.2911681386435594</v>
      </c>
      <c r="I23426" t="s">
        <v>1204</v>
      </c>
    </row>
    <row r="23427" spans="1:9" x14ac:dyDescent="0.35">
      <c r="A23427" t="s">
        <v>1257</v>
      </c>
      <c r="B23427" t="s">
        <v>355</v>
      </c>
      <c r="C23427" t="s">
        <v>355</v>
      </c>
      <c r="D23427" t="s">
        <v>1274</v>
      </c>
      <c r="E23427" t="s">
        <v>30</v>
      </c>
      <c r="F23427">
        <v>246916</v>
      </c>
      <c r="G23427">
        <v>312389</v>
      </c>
      <c r="H23427">
        <f t="shared" si="9"/>
        <v>1.2651630514020962</v>
      </c>
      <c r="I23427" t="s">
        <v>1204</v>
      </c>
    </row>
    <row r="23428" spans="1:9" x14ac:dyDescent="0.35">
      <c r="A23428" t="s">
        <v>1257</v>
      </c>
      <c r="B23428" t="s">
        <v>355</v>
      </c>
      <c r="C23428" t="s">
        <v>355</v>
      </c>
      <c r="D23428" t="s">
        <v>1274</v>
      </c>
      <c r="E23428" t="s">
        <v>31</v>
      </c>
      <c r="F23428">
        <v>245918</v>
      </c>
      <c r="G23428">
        <v>296245</v>
      </c>
      <c r="H23428">
        <f t="shared" si="9"/>
        <v>1.204649517318781</v>
      </c>
      <c r="I23428" t="s">
        <v>1204</v>
      </c>
    </row>
    <row r="23429" spans="1:9" x14ac:dyDescent="0.35">
      <c r="A23429" t="s">
        <v>1257</v>
      </c>
      <c r="B23429" t="s">
        <v>355</v>
      </c>
      <c r="C23429" t="s">
        <v>355</v>
      </c>
      <c r="D23429" t="s">
        <v>1275</v>
      </c>
      <c r="E23429" t="s">
        <v>29</v>
      </c>
      <c r="F23429">
        <v>29819</v>
      </c>
      <c r="G23429">
        <v>24342</v>
      </c>
      <c r="H23429">
        <f t="shared" si="9"/>
        <v>0.81632516180958448</v>
      </c>
      <c r="I23429" t="s">
        <v>1204</v>
      </c>
    </row>
    <row r="23430" spans="1:9" x14ac:dyDescent="0.35">
      <c r="A23430" t="s">
        <v>1257</v>
      </c>
      <c r="B23430" t="s">
        <v>355</v>
      </c>
      <c r="C23430" t="s">
        <v>355</v>
      </c>
      <c r="D23430" t="s">
        <v>1275</v>
      </c>
      <c r="E23430" t="s">
        <v>30</v>
      </c>
      <c r="F23430">
        <v>25791</v>
      </c>
      <c r="G23430">
        <v>22348</v>
      </c>
      <c r="H23430">
        <f t="shared" si="9"/>
        <v>0.86650381916172303</v>
      </c>
      <c r="I23430" t="s">
        <v>1204</v>
      </c>
    </row>
    <row r="23431" spans="1:9" x14ac:dyDescent="0.35">
      <c r="A23431" t="s">
        <v>1257</v>
      </c>
      <c r="B23431" t="s">
        <v>355</v>
      </c>
      <c r="C23431" t="s">
        <v>355</v>
      </c>
      <c r="D23431" t="s">
        <v>1275</v>
      </c>
      <c r="E23431" t="s">
        <v>31</v>
      </c>
      <c r="F23431">
        <v>24447</v>
      </c>
      <c r="G23431">
        <v>20547</v>
      </c>
      <c r="H23431">
        <f t="shared" si="9"/>
        <v>0.84047122346300163</v>
      </c>
      <c r="I23431" t="s">
        <v>1204</v>
      </c>
    </row>
    <row r="23432" spans="1:9" x14ac:dyDescent="0.35">
      <c r="A23432" t="s">
        <v>1257</v>
      </c>
      <c r="B23432" t="s">
        <v>355</v>
      </c>
      <c r="C23432" t="s">
        <v>355</v>
      </c>
      <c r="D23432" t="s">
        <v>1276</v>
      </c>
      <c r="E23432" t="s">
        <v>29</v>
      </c>
      <c r="F23432">
        <v>36043</v>
      </c>
      <c r="G23432">
        <v>34148</v>
      </c>
      <c r="H23432">
        <f t="shared" si="9"/>
        <v>0.94742391032932882</v>
      </c>
      <c r="I23432" t="s">
        <v>1204</v>
      </c>
    </row>
    <row r="23433" spans="1:9" x14ac:dyDescent="0.35">
      <c r="A23433" t="s">
        <v>1257</v>
      </c>
      <c r="B23433" t="s">
        <v>355</v>
      </c>
      <c r="C23433" t="s">
        <v>355</v>
      </c>
      <c r="D23433" t="s">
        <v>1276</v>
      </c>
      <c r="E23433" t="s">
        <v>30</v>
      </c>
      <c r="F23433">
        <v>30527</v>
      </c>
      <c r="G23433">
        <v>34319</v>
      </c>
      <c r="H23433">
        <f t="shared" si="9"/>
        <v>1.1242179054607397</v>
      </c>
      <c r="I23433" t="s">
        <v>1204</v>
      </c>
    </row>
    <row r="23434" spans="1:9" x14ac:dyDescent="0.35">
      <c r="A23434" t="s">
        <v>1257</v>
      </c>
      <c r="B23434" t="s">
        <v>355</v>
      </c>
      <c r="C23434" t="s">
        <v>355</v>
      </c>
      <c r="D23434" t="s">
        <v>1276</v>
      </c>
      <c r="E23434" t="s">
        <v>31</v>
      </c>
      <c r="F23434">
        <v>32714</v>
      </c>
      <c r="G23434">
        <v>20165</v>
      </c>
      <c r="H23434">
        <f t="shared" si="9"/>
        <v>0.61640276334291133</v>
      </c>
      <c r="I23434" t="s">
        <v>1204</v>
      </c>
    </row>
    <row r="23435" spans="1:9" x14ac:dyDescent="0.35">
      <c r="A23435" t="s">
        <v>1257</v>
      </c>
      <c r="B23435" t="s">
        <v>355</v>
      </c>
      <c r="C23435" t="s">
        <v>355</v>
      </c>
      <c r="D23435" t="s">
        <v>1259</v>
      </c>
      <c r="E23435" t="s">
        <v>29</v>
      </c>
      <c r="F23435">
        <v>244964</v>
      </c>
      <c r="G23435">
        <v>259910</v>
      </c>
      <c r="H23435">
        <f t="shared" si="9"/>
        <v>1.0610130468150423</v>
      </c>
      <c r="I23435" t="s">
        <v>1204</v>
      </c>
    </row>
    <row r="23436" spans="1:9" x14ac:dyDescent="0.35">
      <c r="A23436" t="s">
        <v>1257</v>
      </c>
      <c r="B23436" t="s">
        <v>355</v>
      </c>
      <c r="C23436" t="s">
        <v>355</v>
      </c>
      <c r="D23436" t="s">
        <v>1259</v>
      </c>
      <c r="E23436" t="s">
        <v>30</v>
      </c>
      <c r="F23436">
        <v>249912</v>
      </c>
      <c r="G23436">
        <v>275044</v>
      </c>
      <c r="H23436">
        <f t="shared" si="9"/>
        <v>1.1005633983162073</v>
      </c>
      <c r="I23436" t="s">
        <v>1204</v>
      </c>
    </row>
    <row r="23437" spans="1:9" x14ac:dyDescent="0.35">
      <c r="A23437" t="s">
        <v>1257</v>
      </c>
      <c r="B23437" t="s">
        <v>355</v>
      </c>
      <c r="C23437" t="s">
        <v>355</v>
      </c>
      <c r="D23437" t="s">
        <v>1259</v>
      </c>
      <c r="E23437" t="s">
        <v>31</v>
      </c>
      <c r="F23437">
        <v>250907</v>
      </c>
      <c r="G23437">
        <v>268486</v>
      </c>
      <c r="H23437">
        <f t="shared" si="9"/>
        <v>1.0700618157325223</v>
      </c>
      <c r="I23437" t="s">
        <v>1204</v>
      </c>
    </row>
    <row r="23438" spans="1:9" x14ac:dyDescent="0.35">
      <c r="A23438" t="s">
        <v>1257</v>
      </c>
      <c r="B23438" t="s">
        <v>355</v>
      </c>
      <c r="C23438" t="s">
        <v>355</v>
      </c>
      <c r="D23438" t="s">
        <v>1277</v>
      </c>
      <c r="E23438" t="s">
        <v>29</v>
      </c>
      <c r="F23438">
        <v>53095</v>
      </c>
      <c r="G23438">
        <v>37007</v>
      </c>
      <c r="H23438">
        <f t="shared" si="9"/>
        <v>0.69699595065448727</v>
      </c>
      <c r="I23438" t="s">
        <v>1204</v>
      </c>
    </row>
    <row r="23439" spans="1:9" x14ac:dyDescent="0.35">
      <c r="A23439" t="s">
        <v>1257</v>
      </c>
      <c r="B23439" t="s">
        <v>355</v>
      </c>
      <c r="C23439" t="s">
        <v>355</v>
      </c>
      <c r="D23439" t="s">
        <v>1277</v>
      </c>
      <c r="E23439" t="s">
        <v>30</v>
      </c>
      <c r="F23439">
        <v>57785</v>
      </c>
      <c r="G23439">
        <v>33551</v>
      </c>
      <c r="H23439">
        <f t="shared" si="9"/>
        <v>0.58061780738946089</v>
      </c>
      <c r="I23439" t="s">
        <v>1204</v>
      </c>
    </row>
    <row r="23440" spans="1:9" x14ac:dyDescent="0.35">
      <c r="A23440" t="s">
        <v>1257</v>
      </c>
      <c r="B23440" t="s">
        <v>355</v>
      </c>
      <c r="C23440" t="s">
        <v>355</v>
      </c>
      <c r="D23440" t="s">
        <v>1277</v>
      </c>
      <c r="E23440" t="s">
        <v>31</v>
      </c>
      <c r="F23440">
        <v>54458</v>
      </c>
      <c r="G23440">
        <v>29374</v>
      </c>
      <c r="H23440">
        <f t="shared" si="9"/>
        <v>0.53938815233758131</v>
      </c>
      <c r="I23440" t="s">
        <v>1204</v>
      </c>
    </row>
    <row r="23441" spans="1:9" x14ac:dyDescent="0.35">
      <c r="A23441" t="s">
        <v>1257</v>
      </c>
      <c r="B23441" t="s">
        <v>355</v>
      </c>
      <c r="C23441" t="s">
        <v>355</v>
      </c>
      <c r="D23441" t="s">
        <v>1278</v>
      </c>
      <c r="E23441" t="s">
        <v>29</v>
      </c>
      <c r="F23441">
        <v>52675</v>
      </c>
      <c r="G23441">
        <v>61335</v>
      </c>
      <c r="H23441">
        <f t="shared" si="9"/>
        <v>1.1644043663977219</v>
      </c>
      <c r="I23441" t="s">
        <v>1204</v>
      </c>
    </row>
    <row r="23442" spans="1:9" x14ac:dyDescent="0.35">
      <c r="A23442" t="s">
        <v>1257</v>
      </c>
      <c r="B23442" t="s">
        <v>355</v>
      </c>
      <c r="C23442" t="s">
        <v>355</v>
      </c>
      <c r="D23442" t="s">
        <v>1278</v>
      </c>
      <c r="E23442" t="s">
        <v>30</v>
      </c>
      <c r="F23442">
        <v>55818</v>
      </c>
      <c r="G23442">
        <v>49450</v>
      </c>
      <c r="H23442">
        <f t="shared" si="9"/>
        <v>0.8859149378336737</v>
      </c>
      <c r="I23442" t="s">
        <v>1204</v>
      </c>
    </row>
    <row r="23443" spans="1:9" x14ac:dyDescent="0.35">
      <c r="A23443" t="s">
        <v>1257</v>
      </c>
      <c r="B23443" t="s">
        <v>355</v>
      </c>
      <c r="C23443" t="s">
        <v>355</v>
      </c>
      <c r="D23443" t="s">
        <v>1278</v>
      </c>
      <c r="E23443" t="s">
        <v>31</v>
      </c>
      <c r="F23443">
        <v>54449</v>
      </c>
      <c r="G23443">
        <v>55880</v>
      </c>
      <c r="H23443">
        <f t="shared" si="9"/>
        <v>1.0262814744072435</v>
      </c>
      <c r="I23443" t="s">
        <v>1204</v>
      </c>
    </row>
    <row r="23444" spans="1:9" x14ac:dyDescent="0.35">
      <c r="A23444" t="s">
        <v>1257</v>
      </c>
      <c r="B23444" t="s">
        <v>355</v>
      </c>
      <c r="C23444" t="s">
        <v>355</v>
      </c>
      <c r="D23444" t="s">
        <v>1279</v>
      </c>
      <c r="E23444" t="s">
        <v>29</v>
      </c>
      <c r="F23444">
        <v>20021</v>
      </c>
      <c r="G23444">
        <v>22310</v>
      </c>
      <c r="H23444">
        <f t="shared" si="9"/>
        <v>1.1143299535487738</v>
      </c>
      <c r="I23444" t="s">
        <v>1204</v>
      </c>
    </row>
    <row r="23445" spans="1:9" x14ac:dyDescent="0.35">
      <c r="A23445" t="s">
        <v>1257</v>
      </c>
      <c r="B23445" t="s">
        <v>355</v>
      </c>
      <c r="C23445" t="s">
        <v>355</v>
      </c>
      <c r="D23445" t="s">
        <v>1279</v>
      </c>
      <c r="E23445" t="s">
        <v>30</v>
      </c>
      <c r="F23445">
        <v>16615</v>
      </c>
      <c r="G23445">
        <v>30776</v>
      </c>
      <c r="H23445">
        <f t="shared" si="9"/>
        <v>1.852302136623533</v>
      </c>
      <c r="I23445" t="s">
        <v>1204</v>
      </c>
    </row>
    <row r="23446" spans="1:9" x14ac:dyDescent="0.35">
      <c r="A23446" t="s">
        <v>1257</v>
      </c>
      <c r="B23446" t="s">
        <v>355</v>
      </c>
      <c r="C23446" t="s">
        <v>355</v>
      </c>
      <c r="D23446" t="s">
        <v>1279</v>
      </c>
      <c r="E23446" t="s">
        <v>31</v>
      </c>
      <c r="F23446">
        <v>18574</v>
      </c>
      <c r="G23446">
        <v>26524</v>
      </c>
      <c r="H23446">
        <f t="shared" ref="H23446:H23509" si="10">G23446/F23446</f>
        <v>1.4280176590933562</v>
      </c>
      <c r="I23446" t="s">
        <v>1204</v>
      </c>
    </row>
    <row r="23447" spans="1:9" x14ac:dyDescent="0.35">
      <c r="A23447" t="s">
        <v>1257</v>
      </c>
      <c r="B23447" t="s">
        <v>355</v>
      </c>
      <c r="C23447" t="s">
        <v>355</v>
      </c>
      <c r="D23447" t="s">
        <v>1280</v>
      </c>
      <c r="E23447" t="s">
        <v>29</v>
      </c>
      <c r="F23447">
        <v>18807</v>
      </c>
      <c r="G23447">
        <v>21151</v>
      </c>
      <c r="H23447">
        <f t="shared" si="10"/>
        <v>1.1246344446216834</v>
      </c>
      <c r="I23447" t="s">
        <v>1204</v>
      </c>
    </row>
    <row r="23448" spans="1:9" x14ac:dyDescent="0.35">
      <c r="A23448" t="s">
        <v>1257</v>
      </c>
      <c r="B23448" t="s">
        <v>355</v>
      </c>
      <c r="C23448" t="s">
        <v>355</v>
      </c>
      <c r="D23448" t="s">
        <v>1280</v>
      </c>
      <c r="E23448" t="s">
        <v>30</v>
      </c>
      <c r="F23448">
        <v>23294</v>
      </c>
      <c r="G23448">
        <v>26977</v>
      </c>
      <c r="H23448">
        <f t="shared" si="10"/>
        <v>1.1581093843908303</v>
      </c>
      <c r="I23448" t="s">
        <v>1204</v>
      </c>
    </row>
    <row r="23449" spans="1:9" x14ac:dyDescent="0.35">
      <c r="A23449" t="s">
        <v>1257</v>
      </c>
      <c r="B23449" t="s">
        <v>355</v>
      </c>
      <c r="C23449" t="s">
        <v>355</v>
      </c>
      <c r="D23449" t="s">
        <v>1280</v>
      </c>
      <c r="E23449" t="s">
        <v>31</v>
      </c>
      <c r="F23449">
        <v>11763</v>
      </c>
      <c r="G23449">
        <v>24820</v>
      </c>
      <c r="H23449">
        <f t="shared" si="10"/>
        <v>2.1100059508628752</v>
      </c>
      <c r="I23449" t="s">
        <v>1204</v>
      </c>
    </row>
    <row r="23450" spans="1:9" x14ac:dyDescent="0.35">
      <c r="A23450" t="s">
        <v>1257</v>
      </c>
      <c r="B23450" t="s">
        <v>355</v>
      </c>
      <c r="C23450" t="s">
        <v>355</v>
      </c>
      <c r="D23450" t="s">
        <v>1281</v>
      </c>
      <c r="E23450" t="s">
        <v>29</v>
      </c>
      <c r="F23450">
        <v>43982</v>
      </c>
      <c r="G23450">
        <v>33409</v>
      </c>
      <c r="H23450">
        <f t="shared" si="10"/>
        <v>0.75960620253740163</v>
      </c>
      <c r="I23450" t="s">
        <v>1204</v>
      </c>
    </row>
    <row r="23451" spans="1:9" x14ac:dyDescent="0.35">
      <c r="A23451" t="s">
        <v>1257</v>
      </c>
      <c r="B23451" t="s">
        <v>355</v>
      </c>
      <c r="C23451" t="s">
        <v>355</v>
      </c>
      <c r="D23451" t="s">
        <v>1281</v>
      </c>
      <c r="E23451" t="s">
        <v>30</v>
      </c>
      <c r="F23451">
        <v>40554</v>
      </c>
      <c r="G23451">
        <v>35181</v>
      </c>
      <c r="H23451">
        <f t="shared" si="10"/>
        <v>0.86750998668442081</v>
      </c>
      <c r="I23451" t="s">
        <v>1204</v>
      </c>
    </row>
    <row r="23452" spans="1:9" x14ac:dyDescent="0.35">
      <c r="A23452" t="s">
        <v>1257</v>
      </c>
      <c r="B23452" t="s">
        <v>355</v>
      </c>
      <c r="C23452" t="s">
        <v>355</v>
      </c>
      <c r="D23452" t="s">
        <v>1281</v>
      </c>
      <c r="E23452" t="s">
        <v>31</v>
      </c>
      <c r="F23452">
        <v>44436</v>
      </c>
      <c r="G23452">
        <v>31777</v>
      </c>
      <c r="H23452">
        <f t="shared" si="10"/>
        <v>0.71511837249077326</v>
      </c>
      <c r="I23452" t="s">
        <v>1204</v>
      </c>
    </row>
    <row r="23453" spans="1:9" x14ac:dyDescent="0.35">
      <c r="A23453" t="s">
        <v>1257</v>
      </c>
      <c r="B23453" t="s">
        <v>355</v>
      </c>
      <c r="C23453" t="s">
        <v>355</v>
      </c>
      <c r="D23453" t="s">
        <v>1282</v>
      </c>
      <c r="E23453" t="s">
        <v>29</v>
      </c>
      <c r="F23453">
        <v>3303</v>
      </c>
      <c r="G23453">
        <v>9975</v>
      </c>
      <c r="H23453">
        <f t="shared" si="10"/>
        <v>3.0199818346957312</v>
      </c>
      <c r="I23453" t="s">
        <v>1204</v>
      </c>
    </row>
    <row r="23454" spans="1:9" x14ac:dyDescent="0.35">
      <c r="A23454" t="s">
        <v>1257</v>
      </c>
      <c r="B23454" t="s">
        <v>355</v>
      </c>
      <c r="C23454" t="s">
        <v>355</v>
      </c>
      <c r="D23454" t="s">
        <v>1282</v>
      </c>
      <c r="E23454" t="s">
        <v>30</v>
      </c>
      <c r="F23454">
        <v>19251</v>
      </c>
      <c r="G23454">
        <v>9766</v>
      </c>
      <c r="H23454">
        <f t="shared" si="10"/>
        <v>0.5072983221650823</v>
      </c>
      <c r="I23454" t="s">
        <v>1204</v>
      </c>
    </row>
    <row r="23455" spans="1:9" x14ac:dyDescent="0.35">
      <c r="A23455" t="s">
        <v>1257</v>
      </c>
      <c r="B23455" t="s">
        <v>355</v>
      </c>
      <c r="C23455" t="s">
        <v>355</v>
      </c>
      <c r="D23455" t="s">
        <v>1282</v>
      </c>
      <c r="E23455" t="s">
        <v>31</v>
      </c>
      <c r="F23455">
        <v>18801</v>
      </c>
      <c r="G23455">
        <v>10216</v>
      </c>
      <c r="H23455">
        <f t="shared" si="10"/>
        <v>0.54337535237487367</v>
      </c>
      <c r="I23455" t="s">
        <v>1204</v>
      </c>
    </row>
    <row r="23456" spans="1:9" x14ac:dyDescent="0.35">
      <c r="A23456" t="s">
        <v>1257</v>
      </c>
      <c r="B23456" t="s">
        <v>355</v>
      </c>
      <c r="C23456" t="s">
        <v>355</v>
      </c>
      <c r="D23456" t="s">
        <v>1260</v>
      </c>
      <c r="E23456" t="s">
        <v>29</v>
      </c>
      <c r="F23456">
        <v>596175</v>
      </c>
      <c r="G23456">
        <v>728869</v>
      </c>
      <c r="H23456">
        <f t="shared" si="10"/>
        <v>1.2225755860275926</v>
      </c>
      <c r="I23456" t="s">
        <v>1204</v>
      </c>
    </row>
    <row r="23457" spans="1:9" x14ac:dyDescent="0.35">
      <c r="A23457" t="s">
        <v>1257</v>
      </c>
      <c r="B23457" t="s">
        <v>355</v>
      </c>
      <c r="C23457" t="s">
        <v>355</v>
      </c>
      <c r="D23457" t="s">
        <v>1260</v>
      </c>
      <c r="E23457" t="s">
        <v>30</v>
      </c>
      <c r="F23457">
        <v>602410</v>
      </c>
      <c r="G23457">
        <v>1083657</v>
      </c>
      <c r="H23457">
        <f t="shared" si="10"/>
        <v>1.7988695406782755</v>
      </c>
      <c r="I23457" t="s">
        <v>1204</v>
      </c>
    </row>
    <row r="23458" spans="1:9" x14ac:dyDescent="0.35">
      <c r="A23458" t="s">
        <v>1257</v>
      </c>
      <c r="B23458" t="s">
        <v>355</v>
      </c>
      <c r="C23458" t="s">
        <v>355</v>
      </c>
      <c r="D23458" t="s">
        <v>1260</v>
      </c>
      <c r="E23458" t="s">
        <v>31</v>
      </c>
      <c r="F23458">
        <v>693849</v>
      </c>
      <c r="G23458">
        <v>1317323</v>
      </c>
      <c r="H23458">
        <f t="shared" si="10"/>
        <v>1.8985730324609533</v>
      </c>
      <c r="I23458" t="s">
        <v>1204</v>
      </c>
    </row>
    <row r="23459" spans="1:9" x14ac:dyDescent="0.35">
      <c r="A23459" t="s">
        <v>1257</v>
      </c>
      <c r="B23459" t="s">
        <v>355</v>
      </c>
      <c r="C23459" t="s">
        <v>355</v>
      </c>
      <c r="D23459" t="s">
        <v>1261</v>
      </c>
      <c r="E23459" t="s">
        <v>29</v>
      </c>
      <c r="F23459">
        <v>600637</v>
      </c>
      <c r="G23459">
        <v>684748</v>
      </c>
      <c r="H23459">
        <f t="shared" si="10"/>
        <v>1.1400363280983357</v>
      </c>
      <c r="I23459" t="s">
        <v>1204</v>
      </c>
    </row>
    <row r="23460" spans="1:9" x14ac:dyDescent="0.35">
      <c r="A23460" t="s">
        <v>1257</v>
      </c>
      <c r="B23460" t="s">
        <v>355</v>
      </c>
      <c r="C23460" t="s">
        <v>355</v>
      </c>
      <c r="D23460" t="s">
        <v>1261</v>
      </c>
      <c r="E23460" t="s">
        <v>30</v>
      </c>
      <c r="F23460">
        <v>613687</v>
      </c>
      <c r="G23460">
        <v>567192</v>
      </c>
      <c r="H23460">
        <f t="shared" si="10"/>
        <v>0.92423662225206005</v>
      </c>
      <c r="I23460" t="s">
        <v>1204</v>
      </c>
    </row>
    <row r="23461" spans="1:9" x14ac:dyDescent="0.35">
      <c r="A23461" t="s">
        <v>1257</v>
      </c>
      <c r="B23461" t="s">
        <v>355</v>
      </c>
      <c r="C23461" t="s">
        <v>355</v>
      </c>
      <c r="D23461" t="s">
        <v>1261</v>
      </c>
      <c r="E23461" t="s">
        <v>31</v>
      </c>
      <c r="F23461">
        <v>629731</v>
      </c>
      <c r="G23461">
        <v>500638</v>
      </c>
      <c r="H23461">
        <f t="shared" si="10"/>
        <v>0.79500294570221253</v>
      </c>
      <c r="I23461" t="s">
        <v>1204</v>
      </c>
    </row>
    <row r="23462" spans="1:9" x14ac:dyDescent="0.35">
      <c r="A23462" t="s">
        <v>1257</v>
      </c>
      <c r="B23462" t="s">
        <v>355</v>
      </c>
      <c r="C23462" t="s">
        <v>355</v>
      </c>
      <c r="D23462" t="s">
        <v>1262</v>
      </c>
      <c r="E23462" t="s">
        <v>29</v>
      </c>
      <c r="F23462">
        <v>106394</v>
      </c>
      <c r="G23462">
        <v>102078</v>
      </c>
      <c r="H23462">
        <f t="shared" si="10"/>
        <v>0.95943380265804468</v>
      </c>
      <c r="I23462" t="s">
        <v>1204</v>
      </c>
    </row>
    <row r="23463" spans="1:9" x14ac:dyDescent="0.35">
      <c r="A23463" t="s">
        <v>1257</v>
      </c>
      <c r="B23463" t="s">
        <v>355</v>
      </c>
      <c r="C23463" t="s">
        <v>355</v>
      </c>
      <c r="D23463" t="s">
        <v>1262</v>
      </c>
      <c r="E23463" t="s">
        <v>30</v>
      </c>
      <c r="F23463">
        <v>106424</v>
      </c>
      <c r="G23463">
        <v>103592</v>
      </c>
      <c r="H23463">
        <f t="shared" si="10"/>
        <v>0.97338946102382917</v>
      </c>
      <c r="I23463" t="s">
        <v>1204</v>
      </c>
    </row>
    <row r="23464" spans="1:9" x14ac:dyDescent="0.35">
      <c r="A23464" t="s">
        <v>1257</v>
      </c>
      <c r="B23464" t="s">
        <v>355</v>
      </c>
      <c r="C23464" t="s">
        <v>355</v>
      </c>
      <c r="D23464" t="s">
        <v>1262</v>
      </c>
      <c r="E23464" t="s">
        <v>31</v>
      </c>
      <c r="F23464">
        <v>111659</v>
      </c>
      <c r="G23464">
        <v>124648</v>
      </c>
      <c r="H23464">
        <f t="shared" si="10"/>
        <v>1.116327389641677</v>
      </c>
      <c r="I23464" t="s">
        <v>1204</v>
      </c>
    </row>
    <row r="23465" spans="1:9" x14ac:dyDescent="0.35">
      <c r="A23465" t="s">
        <v>1257</v>
      </c>
      <c r="B23465" t="s">
        <v>355</v>
      </c>
      <c r="C23465" t="s">
        <v>355</v>
      </c>
      <c r="D23465" t="s">
        <v>1263</v>
      </c>
      <c r="E23465" t="s">
        <v>29</v>
      </c>
      <c r="F23465">
        <v>22409</v>
      </c>
      <c r="G23465">
        <v>35956</v>
      </c>
      <c r="H23465">
        <f t="shared" si="10"/>
        <v>1.6045338926324244</v>
      </c>
      <c r="I23465" t="s">
        <v>1204</v>
      </c>
    </row>
    <row r="23466" spans="1:9" x14ac:dyDescent="0.35">
      <c r="A23466" t="s">
        <v>1257</v>
      </c>
      <c r="B23466" t="s">
        <v>355</v>
      </c>
      <c r="C23466" t="s">
        <v>355</v>
      </c>
      <c r="D23466" t="s">
        <v>1263</v>
      </c>
      <c r="E23466" t="s">
        <v>30</v>
      </c>
      <c r="F23466">
        <v>19909</v>
      </c>
      <c r="G23466">
        <v>53505</v>
      </c>
      <c r="H23466">
        <f t="shared" si="10"/>
        <v>2.6874780250138128</v>
      </c>
      <c r="I23466" t="s">
        <v>1204</v>
      </c>
    </row>
    <row r="23467" spans="1:9" x14ac:dyDescent="0.35">
      <c r="A23467" t="s">
        <v>1257</v>
      </c>
      <c r="B23467" t="s">
        <v>355</v>
      </c>
      <c r="C23467" t="s">
        <v>355</v>
      </c>
      <c r="D23467" t="s">
        <v>1263</v>
      </c>
      <c r="E23467" t="s">
        <v>31</v>
      </c>
      <c r="F23467">
        <v>22483</v>
      </c>
      <c r="G23467">
        <v>53794</v>
      </c>
      <c r="H23467">
        <f t="shared" si="10"/>
        <v>2.3926522261264065</v>
      </c>
      <c r="I23467" t="s">
        <v>1204</v>
      </c>
    </row>
    <row r="23468" spans="1:9" x14ac:dyDescent="0.35">
      <c r="A23468" t="s">
        <v>1257</v>
      </c>
      <c r="B23468" t="s">
        <v>355</v>
      </c>
      <c r="C23468" t="s">
        <v>355</v>
      </c>
      <c r="D23468" t="s">
        <v>1264</v>
      </c>
      <c r="E23468" t="s">
        <v>29</v>
      </c>
      <c r="F23468">
        <v>25568</v>
      </c>
      <c r="G23468">
        <v>22096</v>
      </c>
      <c r="H23468">
        <f t="shared" si="10"/>
        <v>0.86420525657071334</v>
      </c>
      <c r="I23468" t="s">
        <v>1204</v>
      </c>
    </row>
    <row r="23469" spans="1:9" x14ac:dyDescent="0.35">
      <c r="A23469" t="s">
        <v>1257</v>
      </c>
      <c r="B23469" t="s">
        <v>355</v>
      </c>
      <c r="C23469" t="s">
        <v>355</v>
      </c>
      <c r="D23469" t="s">
        <v>1264</v>
      </c>
      <c r="E23469" t="s">
        <v>30</v>
      </c>
      <c r="F23469">
        <v>28706</v>
      </c>
      <c r="G23469">
        <v>20090</v>
      </c>
      <c r="H23469">
        <f t="shared" si="10"/>
        <v>0.69985368912422485</v>
      </c>
      <c r="I23469" t="s">
        <v>1204</v>
      </c>
    </row>
    <row r="23470" spans="1:9" x14ac:dyDescent="0.35">
      <c r="A23470" t="s">
        <v>1257</v>
      </c>
      <c r="B23470" t="s">
        <v>355</v>
      </c>
      <c r="C23470" t="s">
        <v>355</v>
      </c>
      <c r="D23470" t="s">
        <v>1264</v>
      </c>
      <c r="E23470" t="s">
        <v>31</v>
      </c>
      <c r="F23470">
        <v>26365</v>
      </c>
      <c r="G23470">
        <v>30283</v>
      </c>
      <c r="H23470">
        <f t="shared" si="10"/>
        <v>1.1486061065806941</v>
      </c>
      <c r="I23470" t="s">
        <v>1204</v>
      </c>
    </row>
    <row r="23471" spans="1:9" x14ac:dyDescent="0.35">
      <c r="A23471" t="s">
        <v>1257</v>
      </c>
      <c r="B23471" t="s">
        <v>355</v>
      </c>
      <c r="C23471" t="s">
        <v>355</v>
      </c>
      <c r="D23471" t="s">
        <v>1265</v>
      </c>
      <c r="E23471" t="s">
        <v>29</v>
      </c>
      <c r="F23471">
        <v>104193</v>
      </c>
      <c r="G23471">
        <v>93590</v>
      </c>
      <c r="H23471">
        <f t="shared" si="10"/>
        <v>0.89823692570518177</v>
      </c>
      <c r="I23471" t="s">
        <v>1204</v>
      </c>
    </row>
    <row r="23472" spans="1:9" x14ac:dyDescent="0.35">
      <c r="A23472" t="s">
        <v>1257</v>
      </c>
      <c r="B23472" t="s">
        <v>355</v>
      </c>
      <c r="C23472" t="s">
        <v>355</v>
      </c>
      <c r="D23472" t="s">
        <v>1265</v>
      </c>
      <c r="E23472" t="s">
        <v>30</v>
      </c>
      <c r="F23472">
        <v>100644</v>
      </c>
      <c r="G23472">
        <v>81457</v>
      </c>
      <c r="H23472">
        <f t="shared" si="10"/>
        <v>0.80935773617900719</v>
      </c>
      <c r="I23472" t="s">
        <v>1204</v>
      </c>
    </row>
    <row r="23473" spans="1:9" x14ac:dyDescent="0.35">
      <c r="A23473" t="s">
        <v>1257</v>
      </c>
      <c r="B23473" t="s">
        <v>355</v>
      </c>
      <c r="C23473" t="s">
        <v>355</v>
      </c>
      <c r="D23473" t="s">
        <v>1265</v>
      </c>
      <c r="E23473" t="s">
        <v>31</v>
      </c>
      <c r="F23473">
        <v>111003</v>
      </c>
      <c r="G23473">
        <v>70814</v>
      </c>
      <c r="H23473">
        <f t="shared" si="10"/>
        <v>0.63794672216066228</v>
      </c>
      <c r="I23473" t="s">
        <v>1204</v>
      </c>
    </row>
    <row r="23474" spans="1:9" x14ac:dyDescent="0.35">
      <c r="A23474" t="s">
        <v>1257</v>
      </c>
      <c r="B23474" t="s">
        <v>355</v>
      </c>
      <c r="C23474" t="s">
        <v>355</v>
      </c>
      <c r="D23474" t="s">
        <v>1266</v>
      </c>
      <c r="E23474" t="s">
        <v>29</v>
      </c>
      <c r="F23474">
        <v>230973</v>
      </c>
      <c r="G23474">
        <v>235528</v>
      </c>
      <c r="H23474">
        <f t="shared" si="10"/>
        <v>1.0197209197611843</v>
      </c>
      <c r="I23474" t="s">
        <v>1204</v>
      </c>
    </row>
    <row r="23475" spans="1:9" x14ac:dyDescent="0.35">
      <c r="A23475" t="s">
        <v>1257</v>
      </c>
      <c r="B23475" t="s">
        <v>355</v>
      </c>
      <c r="C23475" t="s">
        <v>355</v>
      </c>
      <c r="D23475" t="s">
        <v>1266</v>
      </c>
      <c r="E23475" t="s">
        <v>30</v>
      </c>
      <c r="F23475">
        <v>238470</v>
      </c>
      <c r="G23475">
        <v>257827</v>
      </c>
      <c r="H23475">
        <f t="shared" si="10"/>
        <v>1.0811716358451797</v>
      </c>
      <c r="I23475" t="s">
        <v>1204</v>
      </c>
    </row>
    <row r="23476" spans="1:9" x14ac:dyDescent="0.35">
      <c r="A23476" t="s">
        <v>1257</v>
      </c>
      <c r="B23476" t="s">
        <v>355</v>
      </c>
      <c r="C23476" t="s">
        <v>355</v>
      </c>
      <c r="D23476" t="s">
        <v>1266</v>
      </c>
      <c r="E23476" t="s">
        <v>31</v>
      </c>
      <c r="F23476">
        <v>239119</v>
      </c>
      <c r="G23476">
        <v>240665</v>
      </c>
      <c r="H23476">
        <f t="shared" si="10"/>
        <v>1.0064654000727671</v>
      </c>
      <c r="I23476" t="s">
        <v>1204</v>
      </c>
    </row>
    <row r="23477" spans="1:9" x14ac:dyDescent="0.35">
      <c r="A23477" t="s">
        <v>1257</v>
      </c>
      <c r="B23477" t="s">
        <v>356</v>
      </c>
      <c r="C23477" t="s">
        <v>356</v>
      </c>
      <c r="D23477" t="s">
        <v>1258</v>
      </c>
      <c r="E23477" t="s">
        <v>29</v>
      </c>
      <c r="F23477">
        <v>608453</v>
      </c>
      <c r="G23477">
        <v>649345</v>
      </c>
      <c r="H23477">
        <f t="shared" si="10"/>
        <v>1.0672065056791569</v>
      </c>
      <c r="I23477" t="s">
        <v>1205</v>
      </c>
    </row>
    <row r="23478" spans="1:9" x14ac:dyDescent="0.35">
      <c r="A23478" t="s">
        <v>1257</v>
      </c>
      <c r="B23478" t="s">
        <v>356</v>
      </c>
      <c r="C23478" t="s">
        <v>356</v>
      </c>
      <c r="D23478" t="s">
        <v>1258</v>
      </c>
      <c r="E23478" t="s">
        <v>30</v>
      </c>
      <c r="F23478">
        <v>599963</v>
      </c>
      <c r="G23478">
        <v>567035</v>
      </c>
      <c r="H23478">
        <f t="shared" si="10"/>
        <v>0.945116615524624</v>
      </c>
      <c r="I23478" t="s">
        <v>1205</v>
      </c>
    </row>
    <row r="23479" spans="1:9" x14ac:dyDescent="0.35">
      <c r="A23479" t="s">
        <v>1257</v>
      </c>
      <c r="B23479" t="s">
        <v>356</v>
      </c>
      <c r="C23479" t="s">
        <v>356</v>
      </c>
      <c r="D23479" t="s">
        <v>1258</v>
      </c>
      <c r="E23479" t="s">
        <v>31</v>
      </c>
      <c r="F23479">
        <v>563078</v>
      </c>
      <c r="G23479">
        <v>513212</v>
      </c>
      <c r="H23479">
        <f t="shared" si="10"/>
        <v>0.91144033331083796</v>
      </c>
      <c r="I23479" t="s">
        <v>1205</v>
      </c>
    </row>
    <row r="23480" spans="1:9" x14ac:dyDescent="0.35">
      <c r="A23480" t="s">
        <v>1257</v>
      </c>
      <c r="B23480" t="s">
        <v>356</v>
      </c>
      <c r="C23480" t="s">
        <v>356</v>
      </c>
      <c r="D23480" t="s">
        <v>1267</v>
      </c>
      <c r="E23480" t="s">
        <v>29</v>
      </c>
      <c r="F23480">
        <v>248361</v>
      </c>
      <c r="G23480">
        <v>181278</v>
      </c>
      <c r="H23480">
        <f t="shared" si="10"/>
        <v>0.72989720608308073</v>
      </c>
      <c r="I23480" t="s">
        <v>1205</v>
      </c>
    </row>
    <row r="23481" spans="1:9" x14ac:dyDescent="0.35">
      <c r="A23481" t="s">
        <v>1257</v>
      </c>
      <c r="B23481" t="s">
        <v>356</v>
      </c>
      <c r="C23481" t="s">
        <v>356</v>
      </c>
      <c r="D23481" t="s">
        <v>1267</v>
      </c>
      <c r="E23481" t="s">
        <v>30</v>
      </c>
      <c r="F23481">
        <v>250136</v>
      </c>
      <c r="G23481">
        <v>178927</v>
      </c>
      <c r="H23481">
        <f t="shared" si="10"/>
        <v>0.71531886653660404</v>
      </c>
      <c r="I23481" t="s">
        <v>1205</v>
      </c>
    </row>
    <row r="23482" spans="1:9" x14ac:dyDescent="0.35">
      <c r="A23482" t="s">
        <v>1257</v>
      </c>
      <c r="B23482" t="s">
        <v>356</v>
      </c>
      <c r="C23482" t="s">
        <v>356</v>
      </c>
      <c r="D23482" t="s">
        <v>1267</v>
      </c>
      <c r="E23482" t="s">
        <v>31</v>
      </c>
      <c r="F23482">
        <v>244642</v>
      </c>
      <c r="G23482">
        <v>180022</v>
      </c>
      <c r="H23482">
        <f t="shared" si="10"/>
        <v>0.73585892855682999</v>
      </c>
      <c r="I23482" t="s">
        <v>1205</v>
      </c>
    </row>
    <row r="23483" spans="1:9" x14ac:dyDescent="0.35">
      <c r="A23483" t="s">
        <v>1257</v>
      </c>
      <c r="B23483" t="s">
        <v>356</v>
      </c>
      <c r="C23483" t="s">
        <v>356</v>
      </c>
      <c r="D23483" t="s">
        <v>1268</v>
      </c>
      <c r="E23483" t="s">
        <v>29</v>
      </c>
      <c r="F23483">
        <v>67673</v>
      </c>
      <c r="G23483">
        <v>30959</v>
      </c>
      <c r="H23483">
        <f t="shared" si="10"/>
        <v>0.45747934922347172</v>
      </c>
      <c r="I23483" t="s">
        <v>1205</v>
      </c>
    </row>
    <row r="23484" spans="1:9" x14ac:dyDescent="0.35">
      <c r="A23484" t="s">
        <v>1257</v>
      </c>
      <c r="B23484" t="s">
        <v>356</v>
      </c>
      <c r="C23484" t="s">
        <v>356</v>
      </c>
      <c r="D23484" t="s">
        <v>1268</v>
      </c>
      <c r="E23484" t="s">
        <v>30</v>
      </c>
      <c r="F23484">
        <v>61728</v>
      </c>
      <c r="G23484">
        <v>28709</v>
      </c>
      <c r="H23484">
        <f t="shared" si="10"/>
        <v>0.46508877656817005</v>
      </c>
      <c r="I23484" t="s">
        <v>1205</v>
      </c>
    </row>
    <row r="23485" spans="1:9" x14ac:dyDescent="0.35">
      <c r="A23485" t="s">
        <v>1257</v>
      </c>
      <c r="B23485" t="s">
        <v>356</v>
      </c>
      <c r="C23485" t="s">
        <v>356</v>
      </c>
      <c r="D23485" t="s">
        <v>1268</v>
      </c>
      <c r="E23485" t="s">
        <v>31</v>
      </c>
      <c r="F23485">
        <v>63901</v>
      </c>
      <c r="G23485">
        <v>43202</v>
      </c>
      <c r="H23485">
        <f t="shared" si="10"/>
        <v>0.67607705669707829</v>
      </c>
      <c r="I23485" t="s">
        <v>1205</v>
      </c>
    </row>
    <row r="23486" spans="1:9" x14ac:dyDescent="0.35">
      <c r="A23486" t="s">
        <v>1257</v>
      </c>
      <c r="B23486" t="s">
        <v>356</v>
      </c>
      <c r="C23486" t="s">
        <v>356</v>
      </c>
      <c r="D23486" t="s">
        <v>1269</v>
      </c>
      <c r="E23486" t="s">
        <v>29</v>
      </c>
      <c r="F23486">
        <v>22914</v>
      </c>
      <c r="G23486">
        <v>32906</v>
      </c>
      <c r="H23486">
        <f t="shared" si="10"/>
        <v>1.4360652875971023</v>
      </c>
      <c r="I23486" t="s">
        <v>1205</v>
      </c>
    </row>
    <row r="23487" spans="1:9" x14ac:dyDescent="0.35">
      <c r="A23487" t="s">
        <v>1257</v>
      </c>
      <c r="B23487" t="s">
        <v>356</v>
      </c>
      <c r="C23487" t="s">
        <v>356</v>
      </c>
      <c r="D23487" t="s">
        <v>1269</v>
      </c>
      <c r="E23487" t="s">
        <v>30</v>
      </c>
      <c r="F23487">
        <v>26027</v>
      </c>
      <c r="G23487">
        <v>47478</v>
      </c>
      <c r="H23487">
        <f t="shared" si="10"/>
        <v>1.8241825796288469</v>
      </c>
      <c r="I23487" t="s">
        <v>1205</v>
      </c>
    </row>
    <row r="23488" spans="1:9" x14ac:dyDescent="0.35">
      <c r="A23488" t="s">
        <v>1257</v>
      </c>
      <c r="B23488" t="s">
        <v>356</v>
      </c>
      <c r="C23488" t="s">
        <v>356</v>
      </c>
      <c r="D23488" t="s">
        <v>1269</v>
      </c>
      <c r="E23488" t="s">
        <v>31</v>
      </c>
      <c r="F23488">
        <v>22191</v>
      </c>
      <c r="G23488">
        <v>35304</v>
      </c>
      <c r="H23488">
        <f t="shared" si="10"/>
        <v>1.5909152359064485</v>
      </c>
      <c r="I23488" t="s">
        <v>1205</v>
      </c>
    </row>
    <row r="23489" spans="1:9" x14ac:dyDescent="0.35">
      <c r="A23489" t="s">
        <v>1257</v>
      </c>
      <c r="B23489" t="s">
        <v>356</v>
      </c>
      <c r="C23489" t="s">
        <v>356</v>
      </c>
      <c r="D23489" t="s">
        <v>1270</v>
      </c>
      <c r="E23489" t="s">
        <v>29</v>
      </c>
      <c r="F23489">
        <v>29884</v>
      </c>
      <c r="G23489">
        <v>33371</v>
      </c>
      <c r="H23489">
        <f t="shared" si="10"/>
        <v>1.1166845134520145</v>
      </c>
      <c r="I23489" t="s">
        <v>1205</v>
      </c>
    </row>
    <row r="23490" spans="1:9" x14ac:dyDescent="0.35">
      <c r="A23490" t="s">
        <v>1257</v>
      </c>
      <c r="B23490" t="s">
        <v>356</v>
      </c>
      <c r="C23490" t="s">
        <v>356</v>
      </c>
      <c r="D23490" t="s">
        <v>1270</v>
      </c>
      <c r="E23490" t="s">
        <v>30</v>
      </c>
      <c r="F23490">
        <v>32589</v>
      </c>
      <c r="G23490">
        <v>35440</v>
      </c>
      <c r="H23490">
        <f t="shared" si="10"/>
        <v>1.0874835067047164</v>
      </c>
      <c r="I23490" t="s">
        <v>1205</v>
      </c>
    </row>
    <row r="23491" spans="1:9" x14ac:dyDescent="0.35">
      <c r="A23491" t="s">
        <v>1257</v>
      </c>
      <c r="B23491" t="s">
        <v>356</v>
      </c>
      <c r="C23491" t="s">
        <v>356</v>
      </c>
      <c r="D23491" t="s">
        <v>1270</v>
      </c>
      <c r="E23491" t="s">
        <v>31</v>
      </c>
      <c r="F23491">
        <v>32884</v>
      </c>
      <c r="G23491">
        <v>34993</v>
      </c>
      <c r="H23491">
        <f t="shared" si="10"/>
        <v>1.0641345335117383</v>
      </c>
      <c r="I23491" t="s">
        <v>1205</v>
      </c>
    </row>
    <row r="23492" spans="1:9" x14ac:dyDescent="0.35">
      <c r="A23492" t="s">
        <v>1257</v>
      </c>
      <c r="B23492" t="s">
        <v>356</v>
      </c>
      <c r="C23492" t="s">
        <v>356</v>
      </c>
      <c r="D23492" t="s">
        <v>1271</v>
      </c>
      <c r="E23492" t="s">
        <v>29</v>
      </c>
      <c r="F23492">
        <v>45772</v>
      </c>
      <c r="G23492">
        <v>83589</v>
      </c>
      <c r="H23492">
        <f t="shared" si="10"/>
        <v>1.8262037927117014</v>
      </c>
      <c r="I23492" t="s">
        <v>1205</v>
      </c>
    </row>
    <row r="23493" spans="1:9" x14ac:dyDescent="0.35">
      <c r="A23493" t="s">
        <v>1257</v>
      </c>
      <c r="B23493" t="s">
        <v>356</v>
      </c>
      <c r="C23493" t="s">
        <v>356</v>
      </c>
      <c r="D23493" t="s">
        <v>1271</v>
      </c>
      <c r="E23493" t="s">
        <v>30</v>
      </c>
      <c r="F23493">
        <v>57647</v>
      </c>
      <c r="G23493">
        <v>78298</v>
      </c>
      <c r="H23493">
        <f t="shared" si="10"/>
        <v>1.3582319981959166</v>
      </c>
      <c r="I23493" t="s">
        <v>1205</v>
      </c>
    </row>
    <row r="23494" spans="1:9" x14ac:dyDescent="0.35">
      <c r="A23494" t="s">
        <v>1257</v>
      </c>
      <c r="B23494" t="s">
        <v>356</v>
      </c>
      <c r="C23494" t="s">
        <v>356</v>
      </c>
      <c r="D23494" t="s">
        <v>1271</v>
      </c>
      <c r="E23494" t="s">
        <v>31</v>
      </c>
      <c r="F23494">
        <v>47737</v>
      </c>
      <c r="G23494">
        <v>65707</v>
      </c>
      <c r="H23494">
        <f t="shared" si="10"/>
        <v>1.3764375641535915</v>
      </c>
      <c r="I23494" t="s">
        <v>1205</v>
      </c>
    </row>
    <row r="23495" spans="1:9" x14ac:dyDescent="0.35">
      <c r="A23495" t="s">
        <v>1257</v>
      </c>
      <c r="B23495" t="s">
        <v>356</v>
      </c>
      <c r="C23495" t="s">
        <v>356</v>
      </c>
      <c r="D23495" t="s">
        <v>1272</v>
      </c>
      <c r="E23495" t="s">
        <v>29</v>
      </c>
      <c r="F23495">
        <v>69486</v>
      </c>
      <c r="G23495">
        <v>40027</v>
      </c>
      <c r="H23495">
        <f t="shared" si="10"/>
        <v>0.57604409521342426</v>
      </c>
      <c r="I23495" t="s">
        <v>1205</v>
      </c>
    </row>
    <row r="23496" spans="1:9" x14ac:dyDescent="0.35">
      <c r="A23496" t="s">
        <v>1257</v>
      </c>
      <c r="B23496" t="s">
        <v>356</v>
      </c>
      <c r="C23496" t="s">
        <v>356</v>
      </c>
      <c r="D23496" t="s">
        <v>1272</v>
      </c>
      <c r="E23496" t="s">
        <v>30</v>
      </c>
      <c r="F23496">
        <v>63537</v>
      </c>
      <c r="G23496">
        <v>61685</v>
      </c>
      <c r="H23496">
        <f t="shared" si="10"/>
        <v>0.97085162975903805</v>
      </c>
      <c r="I23496" t="s">
        <v>1205</v>
      </c>
    </row>
    <row r="23497" spans="1:9" x14ac:dyDescent="0.35">
      <c r="A23497" t="s">
        <v>1257</v>
      </c>
      <c r="B23497" t="s">
        <v>356</v>
      </c>
      <c r="C23497" t="s">
        <v>356</v>
      </c>
      <c r="D23497" t="s">
        <v>1272</v>
      </c>
      <c r="E23497" t="s">
        <v>31</v>
      </c>
      <c r="F23497">
        <v>65344</v>
      </c>
      <c r="G23497">
        <v>57746</v>
      </c>
      <c r="H23497">
        <f t="shared" si="10"/>
        <v>0.88372306562193925</v>
      </c>
      <c r="I23497" t="s">
        <v>1205</v>
      </c>
    </row>
    <row r="23498" spans="1:9" x14ac:dyDescent="0.35">
      <c r="A23498" t="s">
        <v>1257</v>
      </c>
      <c r="B23498" t="s">
        <v>356</v>
      </c>
      <c r="C23498" t="s">
        <v>356</v>
      </c>
      <c r="D23498" t="s">
        <v>1273</v>
      </c>
      <c r="E23498" t="s">
        <v>29</v>
      </c>
      <c r="F23498">
        <v>45006</v>
      </c>
      <c r="G23498">
        <v>34885</v>
      </c>
      <c r="H23498">
        <f t="shared" si="10"/>
        <v>0.77511887303915028</v>
      </c>
      <c r="I23498" t="s">
        <v>1205</v>
      </c>
    </row>
    <row r="23499" spans="1:9" x14ac:dyDescent="0.35">
      <c r="A23499" t="s">
        <v>1257</v>
      </c>
      <c r="B23499" t="s">
        <v>356</v>
      </c>
      <c r="C23499" t="s">
        <v>356</v>
      </c>
      <c r="D23499" t="s">
        <v>1273</v>
      </c>
      <c r="E23499" t="s">
        <v>30</v>
      </c>
      <c r="F23499">
        <v>43013</v>
      </c>
      <c r="G23499">
        <v>34033</v>
      </c>
      <c r="H23499">
        <f t="shared" si="10"/>
        <v>0.79122590844628371</v>
      </c>
      <c r="I23499" t="s">
        <v>1205</v>
      </c>
    </row>
    <row r="23500" spans="1:9" x14ac:dyDescent="0.35">
      <c r="A23500" t="s">
        <v>1257</v>
      </c>
      <c r="B23500" t="s">
        <v>356</v>
      </c>
      <c r="C23500" t="s">
        <v>356</v>
      </c>
      <c r="D23500" t="s">
        <v>1273</v>
      </c>
      <c r="E23500" t="s">
        <v>31</v>
      </c>
      <c r="F23500">
        <v>43247</v>
      </c>
      <c r="G23500">
        <v>35261</v>
      </c>
      <c r="H23500">
        <f t="shared" si="10"/>
        <v>0.81533979235553911</v>
      </c>
      <c r="I23500" t="s">
        <v>1205</v>
      </c>
    </row>
    <row r="23501" spans="1:9" x14ac:dyDescent="0.35">
      <c r="A23501" t="s">
        <v>1257</v>
      </c>
      <c r="B23501" t="s">
        <v>356</v>
      </c>
      <c r="C23501" t="s">
        <v>356</v>
      </c>
      <c r="D23501" t="s">
        <v>1274</v>
      </c>
      <c r="E23501" t="s">
        <v>29</v>
      </c>
      <c r="F23501">
        <v>165277</v>
      </c>
      <c r="G23501">
        <v>189342</v>
      </c>
      <c r="H23501">
        <f t="shared" si="10"/>
        <v>1.145604046540051</v>
      </c>
      <c r="I23501" t="s">
        <v>1205</v>
      </c>
    </row>
    <row r="23502" spans="1:9" x14ac:dyDescent="0.35">
      <c r="A23502" t="s">
        <v>1257</v>
      </c>
      <c r="B23502" t="s">
        <v>356</v>
      </c>
      <c r="C23502" t="s">
        <v>356</v>
      </c>
      <c r="D23502" t="s">
        <v>1274</v>
      </c>
      <c r="E23502" t="s">
        <v>30</v>
      </c>
      <c r="F23502">
        <v>167773</v>
      </c>
      <c r="G23502">
        <v>184780</v>
      </c>
      <c r="H23502">
        <f t="shared" si="10"/>
        <v>1.101369111835635</v>
      </c>
      <c r="I23502" t="s">
        <v>1205</v>
      </c>
    </row>
    <row r="23503" spans="1:9" x14ac:dyDescent="0.35">
      <c r="A23503" t="s">
        <v>1257</v>
      </c>
      <c r="B23503" t="s">
        <v>356</v>
      </c>
      <c r="C23503" t="s">
        <v>356</v>
      </c>
      <c r="D23503" t="s">
        <v>1274</v>
      </c>
      <c r="E23503" t="s">
        <v>31</v>
      </c>
      <c r="F23503">
        <v>158956</v>
      </c>
      <c r="G23503">
        <v>169145</v>
      </c>
      <c r="H23503">
        <f t="shared" si="10"/>
        <v>1.0640994992324919</v>
      </c>
      <c r="I23503" t="s">
        <v>1205</v>
      </c>
    </row>
    <row r="23504" spans="1:9" x14ac:dyDescent="0.35">
      <c r="A23504" t="s">
        <v>1257</v>
      </c>
      <c r="B23504" t="s">
        <v>356</v>
      </c>
      <c r="C23504" t="s">
        <v>356</v>
      </c>
      <c r="D23504" t="s">
        <v>1275</v>
      </c>
      <c r="E23504" t="s">
        <v>29</v>
      </c>
      <c r="F23504">
        <v>28035</v>
      </c>
      <c r="G23504">
        <v>38425</v>
      </c>
      <c r="H23504">
        <f t="shared" si="10"/>
        <v>1.3706081683609774</v>
      </c>
      <c r="I23504" t="s">
        <v>1205</v>
      </c>
    </row>
    <row r="23505" spans="1:9" x14ac:dyDescent="0.35">
      <c r="A23505" t="s">
        <v>1257</v>
      </c>
      <c r="B23505" t="s">
        <v>356</v>
      </c>
      <c r="C23505" t="s">
        <v>356</v>
      </c>
      <c r="D23505" t="s">
        <v>1275</v>
      </c>
      <c r="E23505" t="s">
        <v>30</v>
      </c>
      <c r="F23505">
        <v>21700</v>
      </c>
      <c r="G23505">
        <v>27582</v>
      </c>
      <c r="H23505">
        <f t="shared" si="10"/>
        <v>1.2710599078341014</v>
      </c>
      <c r="I23505" t="s">
        <v>1205</v>
      </c>
    </row>
    <row r="23506" spans="1:9" x14ac:dyDescent="0.35">
      <c r="A23506" t="s">
        <v>1257</v>
      </c>
      <c r="B23506" t="s">
        <v>356</v>
      </c>
      <c r="C23506" t="s">
        <v>356</v>
      </c>
      <c r="D23506" t="s">
        <v>1275</v>
      </c>
      <c r="E23506" t="s">
        <v>31</v>
      </c>
      <c r="F23506">
        <v>19818</v>
      </c>
      <c r="G23506">
        <v>22287</v>
      </c>
      <c r="H23506">
        <f t="shared" si="10"/>
        <v>1.1245837117771722</v>
      </c>
      <c r="I23506" t="s">
        <v>1205</v>
      </c>
    </row>
    <row r="23507" spans="1:9" x14ac:dyDescent="0.35">
      <c r="A23507" t="s">
        <v>1257</v>
      </c>
      <c r="B23507" t="s">
        <v>356</v>
      </c>
      <c r="C23507" t="s">
        <v>356</v>
      </c>
      <c r="D23507" t="s">
        <v>1276</v>
      </c>
      <c r="E23507" t="s">
        <v>29</v>
      </c>
      <c r="F23507">
        <v>17545</v>
      </c>
      <c r="G23507">
        <v>21706</v>
      </c>
      <c r="H23507">
        <f t="shared" si="10"/>
        <v>1.2371615844970076</v>
      </c>
      <c r="I23507" t="s">
        <v>1205</v>
      </c>
    </row>
    <row r="23508" spans="1:9" x14ac:dyDescent="0.35">
      <c r="A23508" t="s">
        <v>1257</v>
      </c>
      <c r="B23508" t="s">
        <v>356</v>
      </c>
      <c r="C23508" t="s">
        <v>356</v>
      </c>
      <c r="D23508" t="s">
        <v>1276</v>
      </c>
      <c r="E23508" t="s">
        <v>30</v>
      </c>
      <c r="F23508">
        <v>25103</v>
      </c>
      <c r="G23508">
        <v>21517</v>
      </c>
      <c r="H23508">
        <f t="shared" si="10"/>
        <v>0.85714854798231288</v>
      </c>
      <c r="I23508" t="s">
        <v>1205</v>
      </c>
    </row>
    <row r="23509" spans="1:9" x14ac:dyDescent="0.35">
      <c r="A23509" t="s">
        <v>1257</v>
      </c>
      <c r="B23509" t="s">
        <v>356</v>
      </c>
      <c r="C23509" t="s">
        <v>356</v>
      </c>
      <c r="D23509" t="s">
        <v>1276</v>
      </c>
      <c r="E23509" t="s">
        <v>31</v>
      </c>
      <c r="F23509">
        <v>17439</v>
      </c>
      <c r="G23509">
        <v>18093</v>
      </c>
      <c r="H23509">
        <f t="shared" si="10"/>
        <v>1.0375021503526578</v>
      </c>
      <c r="I23509" t="s">
        <v>1205</v>
      </c>
    </row>
    <row r="23510" spans="1:9" x14ac:dyDescent="0.35">
      <c r="A23510" t="s">
        <v>1257</v>
      </c>
      <c r="B23510" t="s">
        <v>356</v>
      </c>
      <c r="C23510" t="s">
        <v>356</v>
      </c>
      <c r="D23510" t="s">
        <v>1259</v>
      </c>
      <c r="E23510" t="s">
        <v>29</v>
      </c>
      <c r="F23510">
        <v>71257</v>
      </c>
      <c r="G23510">
        <v>65795</v>
      </c>
      <c r="H23510">
        <f t="shared" ref="H23510:H23573" si="11">G23510/F23510</f>
        <v>0.92334788161163117</v>
      </c>
      <c r="I23510" t="s">
        <v>1205</v>
      </c>
    </row>
    <row r="23511" spans="1:9" x14ac:dyDescent="0.35">
      <c r="A23511" t="s">
        <v>1257</v>
      </c>
      <c r="B23511" t="s">
        <v>356</v>
      </c>
      <c r="C23511" t="s">
        <v>356</v>
      </c>
      <c r="D23511" t="s">
        <v>1259</v>
      </c>
      <c r="E23511" t="s">
        <v>30</v>
      </c>
      <c r="F23511">
        <v>76438</v>
      </c>
      <c r="G23511">
        <v>71549</v>
      </c>
      <c r="H23511">
        <f t="shared" si="11"/>
        <v>0.93603966613464507</v>
      </c>
      <c r="I23511" t="s">
        <v>1205</v>
      </c>
    </row>
    <row r="23512" spans="1:9" x14ac:dyDescent="0.35">
      <c r="A23512" t="s">
        <v>1257</v>
      </c>
      <c r="B23512" t="s">
        <v>356</v>
      </c>
      <c r="C23512" t="s">
        <v>356</v>
      </c>
      <c r="D23512" t="s">
        <v>1259</v>
      </c>
      <c r="E23512" t="s">
        <v>31</v>
      </c>
      <c r="F23512">
        <v>67848</v>
      </c>
      <c r="G23512">
        <v>71135</v>
      </c>
      <c r="H23512">
        <f t="shared" si="11"/>
        <v>1.0484465275321306</v>
      </c>
      <c r="I23512" t="s">
        <v>1205</v>
      </c>
    </row>
    <row r="23513" spans="1:9" x14ac:dyDescent="0.35">
      <c r="A23513" t="s">
        <v>1257</v>
      </c>
      <c r="B23513" t="s">
        <v>356</v>
      </c>
      <c r="C23513" t="s">
        <v>356</v>
      </c>
      <c r="D23513" t="s">
        <v>1277</v>
      </c>
      <c r="E23513" t="s">
        <v>29</v>
      </c>
      <c r="F23513">
        <v>40234</v>
      </c>
      <c r="G23513">
        <v>45986</v>
      </c>
      <c r="H23513">
        <f t="shared" si="11"/>
        <v>1.1429636625739423</v>
      </c>
      <c r="I23513" t="s">
        <v>1205</v>
      </c>
    </row>
    <row r="23514" spans="1:9" x14ac:dyDescent="0.35">
      <c r="A23514" t="s">
        <v>1257</v>
      </c>
      <c r="B23514" t="s">
        <v>356</v>
      </c>
      <c r="C23514" t="s">
        <v>356</v>
      </c>
      <c r="D23514" t="s">
        <v>1277</v>
      </c>
      <c r="E23514" t="s">
        <v>30</v>
      </c>
      <c r="F23514">
        <v>45410</v>
      </c>
      <c r="G23514">
        <v>39951</v>
      </c>
      <c r="H23514">
        <f t="shared" si="11"/>
        <v>0.87978418850473461</v>
      </c>
      <c r="I23514" t="s">
        <v>1205</v>
      </c>
    </row>
    <row r="23515" spans="1:9" x14ac:dyDescent="0.35">
      <c r="A23515" t="s">
        <v>1257</v>
      </c>
      <c r="B23515" t="s">
        <v>356</v>
      </c>
      <c r="C23515" t="s">
        <v>356</v>
      </c>
      <c r="D23515" t="s">
        <v>1277</v>
      </c>
      <c r="E23515" t="s">
        <v>31</v>
      </c>
      <c r="F23515">
        <v>38976</v>
      </c>
      <c r="G23515">
        <v>35265</v>
      </c>
      <c r="H23515">
        <f t="shared" si="11"/>
        <v>0.90478756157635465</v>
      </c>
      <c r="I23515" t="s">
        <v>1205</v>
      </c>
    </row>
    <row r="23516" spans="1:9" x14ac:dyDescent="0.35">
      <c r="A23516" t="s">
        <v>1257</v>
      </c>
      <c r="B23516" t="s">
        <v>356</v>
      </c>
      <c r="C23516" t="s">
        <v>356</v>
      </c>
      <c r="D23516" t="s">
        <v>1278</v>
      </c>
      <c r="E23516" t="s">
        <v>29</v>
      </c>
      <c r="F23516">
        <v>42890</v>
      </c>
      <c r="G23516">
        <v>42042</v>
      </c>
      <c r="H23516">
        <f t="shared" si="11"/>
        <v>0.9802284914898578</v>
      </c>
      <c r="I23516" t="s">
        <v>1205</v>
      </c>
    </row>
    <row r="23517" spans="1:9" x14ac:dyDescent="0.35">
      <c r="A23517" t="s">
        <v>1257</v>
      </c>
      <c r="B23517" t="s">
        <v>356</v>
      </c>
      <c r="C23517" t="s">
        <v>356</v>
      </c>
      <c r="D23517" t="s">
        <v>1278</v>
      </c>
      <c r="E23517" t="s">
        <v>30</v>
      </c>
      <c r="F23517">
        <v>43505</v>
      </c>
      <c r="G23517">
        <v>46151</v>
      </c>
      <c r="H23517">
        <f t="shared" si="11"/>
        <v>1.0608205953338696</v>
      </c>
      <c r="I23517" t="s">
        <v>1205</v>
      </c>
    </row>
    <row r="23518" spans="1:9" x14ac:dyDescent="0.35">
      <c r="A23518" t="s">
        <v>1257</v>
      </c>
      <c r="B23518" t="s">
        <v>356</v>
      </c>
      <c r="C23518" t="s">
        <v>356</v>
      </c>
      <c r="D23518" t="s">
        <v>1278</v>
      </c>
      <c r="E23518" t="s">
        <v>31</v>
      </c>
      <c r="F23518">
        <v>31436</v>
      </c>
      <c r="G23518">
        <v>33095</v>
      </c>
      <c r="H23518">
        <f t="shared" si="11"/>
        <v>1.0527738898078636</v>
      </c>
      <c r="I23518" t="s">
        <v>1205</v>
      </c>
    </row>
    <row r="23519" spans="1:9" x14ac:dyDescent="0.35">
      <c r="A23519" t="s">
        <v>1257</v>
      </c>
      <c r="B23519" t="s">
        <v>356</v>
      </c>
      <c r="C23519" t="s">
        <v>356</v>
      </c>
      <c r="D23519" t="s">
        <v>1279</v>
      </c>
      <c r="E23519" t="s">
        <v>29</v>
      </c>
      <c r="F23519">
        <v>10557</v>
      </c>
      <c r="G23519">
        <v>12852</v>
      </c>
      <c r="H23519">
        <f t="shared" si="11"/>
        <v>1.2173913043478262</v>
      </c>
      <c r="I23519" t="s">
        <v>1205</v>
      </c>
    </row>
    <row r="23520" spans="1:9" x14ac:dyDescent="0.35">
      <c r="A23520" t="s">
        <v>1257</v>
      </c>
      <c r="B23520" t="s">
        <v>356</v>
      </c>
      <c r="C23520" t="s">
        <v>356</v>
      </c>
      <c r="D23520" t="s">
        <v>1279</v>
      </c>
      <c r="E23520" t="s">
        <v>30</v>
      </c>
      <c r="F23520">
        <v>15394</v>
      </c>
      <c r="G23520">
        <v>19758</v>
      </c>
      <c r="H23520">
        <f t="shared" si="11"/>
        <v>1.2834870728855399</v>
      </c>
      <c r="I23520" t="s">
        <v>1205</v>
      </c>
    </row>
    <row r="23521" spans="1:9" x14ac:dyDescent="0.35">
      <c r="A23521" t="s">
        <v>1257</v>
      </c>
      <c r="B23521" t="s">
        <v>356</v>
      </c>
      <c r="C23521" t="s">
        <v>356</v>
      </c>
      <c r="D23521" t="s">
        <v>1279</v>
      </c>
      <c r="E23521" t="s">
        <v>31</v>
      </c>
      <c r="F23521">
        <v>12854</v>
      </c>
      <c r="G23521">
        <v>12450</v>
      </c>
      <c r="H23521">
        <f t="shared" si="11"/>
        <v>0.96857009491208967</v>
      </c>
      <c r="I23521" t="s">
        <v>1205</v>
      </c>
    </row>
    <row r="23522" spans="1:9" x14ac:dyDescent="0.35">
      <c r="A23522" t="s">
        <v>1257</v>
      </c>
      <c r="B23522" t="s">
        <v>356</v>
      </c>
      <c r="C23522" t="s">
        <v>356</v>
      </c>
      <c r="D23522" t="s">
        <v>1280</v>
      </c>
      <c r="E23522" t="s">
        <v>29</v>
      </c>
      <c r="F23522">
        <v>25566</v>
      </c>
      <c r="G23522">
        <v>17420</v>
      </c>
      <c r="H23522">
        <f t="shared" si="11"/>
        <v>0.68137369944457482</v>
      </c>
      <c r="I23522" t="s">
        <v>1205</v>
      </c>
    </row>
    <row r="23523" spans="1:9" x14ac:dyDescent="0.35">
      <c r="A23523" t="s">
        <v>1257</v>
      </c>
      <c r="B23523" t="s">
        <v>356</v>
      </c>
      <c r="C23523" t="s">
        <v>356</v>
      </c>
      <c r="D23523" t="s">
        <v>1280</v>
      </c>
      <c r="E23523" t="s">
        <v>30</v>
      </c>
      <c r="F23523">
        <v>19395</v>
      </c>
      <c r="G23523">
        <v>16500</v>
      </c>
      <c r="H23523">
        <f t="shared" si="11"/>
        <v>0.85073472544470219</v>
      </c>
      <c r="I23523" t="s">
        <v>1205</v>
      </c>
    </row>
    <row r="23524" spans="1:9" x14ac:dyDescent="0.35">
      <c r="A23524" t="s">
        <v>1257</v>
      </c>
      <c r="B23524" t="s">
        <v>356</v>
      </c>
      <c r="C23524" t="s">
        <v>356</v>
      </c>
      <c r="D23524" t="s">
        <v>1280</v>
      </c>
      <c r="E23524" t="s">
        <v>31</v>
      </c>
      <c r="F23524">
        <v>20040</v>
      </c>
      <c r="G23524">
        <v>19092</v>
      </c>
      <c r="H23524">
        <f t="shared" si="11"/>
        <v>0.95269461077844309</v>
      </c>
      <c r="I23524" t="s">
        <v>1205</v>
      </c>
    </row>
    <row r="23525" spans="1:9" x14ac:dyDescent="0.35">
      <c r="A23525" t="s">
        <v>1257</v>
      </c>
      <c r="B23525" t="s">
        <v>356</v>
      </c>
      <c r="C23525" t="s">
        <v>356</v>
      </c>
      <c r="D23525" t="s">
        <v>1281</v>
      </c>
      <c r="E23525" t="s">
        <v>29</v>
      </c>
      <c r="F23525">
        <v>30750</v>
      </c>
      <c r="G23525">
        <v>40241</v>
      </c>
      <c r="H23525">
        <f t="shared" si="11"/>
        <v>1.3086504065040649</v>
      </c>
      <c r="I23525" t="s">
        <v>1205</v>
      </c>
    </row>
    <row r="23526" spans="1:9" x14ac:dyDescent="0.35">
      <c r="A23526" t="s">
        <v>1257</v>
      </c>
      <c r="B23526" t="s">
        <v>356</v>
      </c>
      <c r="C23526" t="s">
        <v>356</v>
      </c>
      <c r="D23526" t="s">
        <v>1281</v>
      </c>
      <c r="E23526" t="s">
        <v>30</v>
      </c>
      <c r="F23526">
        <v>24458</v>
      </c>
      <c r="G23526">
        <v>27672</v>
      </c>
      <c r="H23526">
        <f t="shared" si="11"/>
        <v>1.131408945948156</v>
      </c>
      <c r="I23526" t="s">
        <v>1205</v>
      </c>
    </row>
    <row r="23527" spans="1:9" x14ac:dyDescent="0.35">
      <c r="A23527" t="s">
        <v>1257</v>
      </c>
      <c r="B23527" t="s">
        <v>356</v>
      </c>
      <c r="C23527" t="s">
        <v>356</v>
      </c>
      <c r="D23527" t="s">
        <v>1281</v>
      </c>
      <c r="E23527" t="s">
        <v>31</v>
      </c>
      <c r="F23527">
        <v>24301</v>
      </c>
      <c r="G23527">
        <v>18817</v>
      </c>
      <c r="H23527">
        <f t="shared" si="11"/>
        <v>0.77433027447430147</v>
      </c>
      <c r="I23527" t="s">
        <v>1205</v>
      </c>
    </row>
    <row r="23528" spans="1:9" x14ac:dyDescent="0.35">
      <c r="A23528" t="s">
        <v>1257</v>
      </c>
      <c r="B23528" t="s">
        <v>356</v>
      </c>
      <c r="C23528" t="s">
        <v>356</v>
      </c>
      <c r="D23528" t="s">
        <v>1282</v>
      </c>
      <c r="E23528" t="s">
        <v>29</v>
      </c>
      <c r="F23528">
        <v>4334</v>
      </c>
      <c r="G23528">
        <v>10280</v>
      </c>
      <c r="H23528">
        <f t="shared" si="11"/>
        <v>2.3719427780341484</v>
      </c>
      <c r="I23528" t="s">
        <v>1205</v>
      </c>
    </row>
    <row r="23529" spans="1:9" x14ac:dyDescent="0.35">
      <c r="A23529" t="s">
        <v>1257</v>
      </c>
      <c r="B23529" t="s">
        <v>356</v>
      </c>
      <c r="C23529" t="s">
        <v>356</v>
      </c>
      <c r="D23529" t="s">
        <v>1282</v>
      </c>
      <c r="E23529" t="s">
        <v>30</v>
      </c>
      <c r="F23529">
        <v>31359</v>
      </c>
      <c r="G23529">
        <v>10463</v>
      </c>
      <c r="H23529">
        <f t="shared" si="11"/>
        <v>0.33365222105296727</v>
      </c>
      <c r="I23529" t="s">
        <v>1205</v>
      </c>
    </row>
    <row r="23530" spans="1:9" x14ac:dyDescent="0.35">
      <c r="A23530" t="s">
        <v>1257</v>
      </c>
      <c r="B23530" t="s">
        <v>356</v>
      </c>
      <c r="C23530" t="s">
        <v>356</v>
      </c>
      <c r="D23530" t="s">
        <v>1282</v>
      </c>
      <c r="E23530" t="s">
        <v>31</v>
      </c>
      <c r="F23530">
        <v>23602</v>
      </c>
      <c r="G23530">
        <v>10923</v>
      </c>
      <c r="H23530">
        <f t="shared" si="11"/>
        <v>0.46279976273197188</v>
      </c>
      <c r="I23530" t="s">
        <v>1205</v>
      </c>
    </row>
    <row r="23531" spans="1:9" x14ac:dyDescent="0.35">
      <c r="A23531" t="s">
        <v>1257</v>
      </c>
      <c r="B23531" t="s">
        <v>356</v>
      </c>
      <c r="C23531" t="s">
        <v>356</v>
      </c>
      <c r="D23531" t="s">
        <v>1260</v>
      </c>
      <c r="E23531" t="s">
        <v>29</v>
      </c>
      <c r="F23531">
        <v>319058</v>
      </c>
      <c r="G23531">
        <v>243241</v>
      </c>
      <c r="H23531">
        <f t="shared" si="11"/>
        <v>0.76237235863071917</v>
      </c>
      <c r="I23531" t="s">
        <v>1205</v>
      </c>
    </row>
    <row r="23532" spans="1:9" x14ac:dyDescent="0.35">
      <c r="A23532" t="s">
        <v>1257</v>
      </c>
      <c r="B23532" t="s">
        <v>356</v>
      </c>
      <c r="C23532" t="s">
        <v>356</v>
      </c>
      <c r="D23532" t="s">
        <v>1260</v>
      </c>
      <c r="E23532" t="s">
        <v>30</v>
      </c>
      <c r="F23532">
        <v>317404</v>
      </c>
      <c r="G23532">
        <v>254359</v>
      </c>
      <c r="H23532">
        <f t="shared" si="11"/>
        <v>0.80137301357260782</v>
      </c>
      <c r="I23532" t="s">
        <v>1205</v>
      </c>
    </row>
    <row r="23533" spans="1:9" x14ac:dyDescent="0.35">
      <c r="A23533" t="s">
        <v>1257</v>
      </c>
      <c r="B23533" t="s">
        <v>356</v>
      </c>
      <c r="C23533" t="s">
        <v>356</v>
      </c>
      <c r="D23533" t="s">
        <v>1260</v>
      </c>
      <c r="E23533" t="s">
        <v>31</v>
      </c>
      <c r="F23533">
        <v>357315</v>
      </c>
      <c r="G23533">
        <v>358561</v>
      </c>
      <c r="H23533">
        <f t="shared" si="11"/>
        <v>1.0034871192085415</v>
      </c>
      <c r="I23533" t="s">
        <v>1205</v>
      </c>
    </row>
    <row r="23534" spans="1:9" x14ac:dyDescent="0.35">
      <c r="A23534" t="s">
        <v>1257</v>
      </c>
      <c r="B23534" t="s">
        <v>356</v>
      </c>
      <c r="C23534" t="s">
        <v>356</v>
      </c>
      <c r="D23534" t="s">
        <v>1261</v>
      </c>
      <c r="E23534" t="s">
        <v>29</v>
      </c>
      <c r="F23534">
        <v>255658</v>
      </c>
      <c r="G23534">
        <v>275553</v>
      </c>
      <c r="H23534">
        <f t="shared" si="11"/>
        <v>1.0778188048095503</v>
      </c>
      <c r="I23534" t="s">
        <v>1205</v>
      </c>
    </row>
    <row r="23535" spans="1:9" x14ac:dyDescent="0.35">
      <c r="A23535" t="s">
        <v>1257</v>
      </c>
      <c r="B23535" t="s">
        <v>356</v>
      </c>
      <c r="C23535" t="s">
        <v>356</v>
      </c>
      <c r="D23535" t="s">
        <v>1261</v>
      </c>
      <c r="E23535" t="s">
        <v>30</v>
      </c>
      <c r="F23535">
        <v>263219</v>
      </c>
      <c r="G23535">
        <v>198118</v>
      </c>
      <c r="H23535">
        <f t="shared" si="11"/>
        <v>0.75267362918330361</v>
      </c>
      <c r="I23535" t="s">
        <v>1205</v>
      </c>
    </row>
    <row r="23536" spans="1:9" x14ac:dyDescent="0.35">
      <c r="A23536" t="s">
        <v>1257</v>
      </c>
      <c r="B23536" t="s">
        <v>356</v>
      </c>
      <c r="C23536" t="s">
        <v>356</v>
      </c>
      <c r="D23536" t="s">
        <v>1261</v>
      </c>
      <c r="E23536" t="s">
        <v>31</v>
      </c>
      <c r="F23536">
        <v>259665</v>
      </c>
      <c r="G23536">
        <v>218825</v>
      </c>
      <c r="H23536">
        <f t="shared" si="11"/>
        <v>0.84272042824408377</v>
      </c>
      <c r="I23536" t="s">
        <v>1205</v>
      </c>
    </row>
    <row r="23537" spans="1:9" x14ac:dyDescent="0.35">
      <c r="A23537" t="s">
        <v>1257</v>
      </c>
      <c r="B23537" t="s">
        <v>356</v>
      </c>
      <c r="C23537" t="s">
        <v>356</v>
      </c>
      <c r="D23537" t="s">
        <v>1262</v>
      </c>
      <c r="E23537" t="s">
        <v>29</v>
      </c>
      <c r="F23537">
        <v>92521</v>
      </c>
      <c r="G23537">
        <v>121388</v>
      </c>
      <c r="H23537">
        <f t="shared" si="11"/>
        <v>1.3120048421439456</v>
      </c>
      <c r="I23537" t="s">
        <v>1205</v>
      </c>
    </row>
    <row r="23538" spans="1:9" x14ac:dyDescent="0.35">
      <c r="A23538" t="s">
        <v>1257</v>
      </c>
      <c r="B23538" t="s">
        <v>356</v>
      </c>
      <c r="C23538" t="s">
        <v>356</v>
      </c>
      <c r="D23538" t="s">
        <v>1262</v>
      </c>
      <c r="E23538" t="s">
        <v>30</v>
      </c>
      <c r="F23538">
        <v>93487</v>
      </c>
      <c r="G23538">
        <v>117385</v>
      </c>
      <c r="H23538">
        <f t="shared" si="11"/>
        <v>1.2556291249050671</v>
      </c>
      <c r="I23538" t="s">
        <v>1205</v>
      </c>
    </row>
    <row r="23539" spans="1:9" x14ac:dyDescent="0.35">
      <c r="A23539" t="s">
        <v>1257</v>
      </c>
      <c r="B23539" t="s">
        <v>356</v>
      </c>
      <c r="C23539" t="s">
        <v>356</v>
      </c>
      <c r="D23539" t="s">
        <v>1262</v>
      </c>
      <c r="E23539" t="s">
        <v>31</v>
      </c>
      <c r="F23539">
        <v>91863</v>
      </c>
      <c r="G23539">
        <v>110456</v>
      </c>
      <c r="H23539">
        <f t="shared" si="11"/>
        <v>1.2023992249327804</v>
      </c>
      <c r="I23539" t="s">
        <v>1205</v>
      </c>
    </row>
    <row r="23540" spans="1:9" x14ac:dyDescent="0.35">
      <c r="A23540" t="s">
        <v>1257</v>
      </c>
      <c r="B23540" t="s">
        <v>356</v>
      </c>
      <c r="C23540" t="s">
        <v>356</v>
      </c>
      <c r="D23540" t="s">
        <v>1263</v>
      </c>
      <c r="E23540" t="s">
        <v>29</v>
      </c>
      <c r="F23540">
        <v>355946</v>
      </c>
      <c r="G23540">
        <v>272289</v>
      </c>
      <c r="H23540">
        <f t="shared" si="11"/>
        <v>0.76497277676951003</v>
      </c>
      <c r="I23540" t="s">
        <v>1205</v>
      </c>
    </row>
    <row r="23541" spans="1:9" x14ac:dyDescent="0.35">
      <c r="A23541" t="s">
        <v>1257</v>
      </c>
      <c r="B23541" t="s">
        <v>356</v>
      </c>
      <c r="C23541" t="s">
        <v>356</v>
      </c>
      <c r="D23541" t="s">
        <v>1263</v>
      </c>
      <c r="E23541" t="s">
        <v>30</v>
      </c>
      <c r="F23541">
        <v>356892</v>
      </c>
      <c r="G23541">
        <v>306045</v>
      </c>
      <c r="H23541">
        <f t="shared" si="11"/>
        <v>0.85752832789751521</v>
      </c>
      <c r="I23541" t="s">
        <v>1205</v>
      </c>
    </row>
    <row r="23542" spans="1:9" x14ac:dyDescent="0.35">
      <c r="A23542" t="s">
        <v>1257</v>
      </c>
      <c r="B23542" t="s">
        <v>356</v>
      </c>
      <c r="C23542" t="s">
        <v>356</v>
      </c>
      <c r="D23542" t="s">
        <v>1263</v>
      </c>
      <c r="E23542" t="s">
        <v>31</v>
      </c>
      <c r="F23542">
        <v>357352</v>
      </c>
      <c r="G23542">
        <v>282767</v>
      </c>
      <c r="H23542">
        <f t="shared" si="11"/>
        <v>0.79128422395844988</v>
      </c>
      <c r="I23542" t="s">
        <v>1205</v>
      </c>
    </row>
    <row r="23543" spans="1:9" x14ac:dyDescent="0.35">
      <c r="A23543" t="s">
        <v>1257</v>
      </c>
      <c r="B23543" t="s">
        <v>356</v>
      </c>
      <c r="C23543" t="s">
        <v>356</v>
      </c>
      <c r="D23543" t="s">
        <v>1264</v>
      </c>
      <c r="E23543" t="s">
        <v>29</v>
      </c>
      <c r="F23543">
        <v>106258</v>
      </c>
      <c r="G23543">
        <v>35531</v>
      </c>
      <c r="H23543">
        <f t="shared" si="11"/>
        <v>0.33438423459880667</v>
      </c>
      <c r="I23543" t="s">
        <v>1205</v>
      </c>
    </row>
    <row r="23544" spans="1:9" x14ac:dyDescent="0.35">
      <c r="A23544" t="s">
        <v>1257</v>
      </c>
      <c r="B23544" t="s">
        <v>356</v>
      </c>
      <c r="C23544" t="s">
        <v>356</v>
      </c>
      <c r="D23544" t="s">
        <v>1264</v>
      </c>
      <c r="E23544" t="s">
        <v>30</v>
      </c>
      <c r="F23544">
        <v>113119</v>
      </c>
      <c r="G23544">
        <v>41976</v>
      </c>
      <c r="H23544">
        <f t="shared" si="11"/>
        <v>0.37107824503399073</v>
      </c>
      <c r="I23544" t="s">
        <v>1205</v>
      </c>
    </row>
    <row r="23545" spans="1:9" x14ac:dyDescent="0.35">
      <c r="A23545" t="s">
        <v>1257</v>
      </c>
      <c r="B23545" t="s">
        <v>356</v>
      </c>
      <c r="C23545" t="s">
        <v>356</v>
      </c>
      <c r="D23545" t="s">
        <v>1264</v>
      </c>
      <c r="E23545" t="s">
        <v>31</v>
      </c>
      <c r="F23545">
        <v>106562</v>
      </c>
      <c r="G23545">
        <v>76071</v>
      </c>
      <c r="H23545">
        <f t="shared" si="11"/>
        <v>0.71386610611662693</v>
      </c>
      <c r="I23545" t="s">
        <v>1205</v>
      </c>
    </row>
    <row r="23546" spans="1:9" x14ac:dyDescent="0.35">
      <c r="A23546" t="s">
        <v>1257</v>
      </c>
      <c r="B23546" t="s">
        <v>356</v>
      </c>
      <c r="C23546" t="s">
        <v>356</v>
      </c>
      <c r="D23546" t="s">
        <v>1265</v>
      </c>
      <c r="E23546" t="s">
        <v>29</v>
      </c>
      <c r="F23546">
        <v>46436</v>
      </c>
      <c r="G23546">
        <v>43216</v>
      </c>
      <c r="H23546">
        <f t="shared" si="11"/>
        <v>0.93065724868636401</v>
      </c>
      <c r="I23546" t="s">
        <v>1205</v>
      </c>
    </row>
    <row r="23547" spans="1:9" x14ac:dyDescent="0.35">
      <c r="A23547" t="s">
        <v>1257</v>
      </c>
      <c r="B23547" t="s">
        <v>356</v>
      </c>
      <c r="C23547" t="s">
        <v>356</v>
      </c>
      <c r="D23547" t="s">
        <v>1265</v>
      </c>
      <c r="E23547" t="s">
        <v>30</v>
      </c>
      <c r="F23547">
        <v>43374</v>
      </c>
      <c r="G23547">
        <v>53303</v>
      </c>
      <c r="H23547">
        <f t="shared" si="11"/>
        <v>1.2289159404251395</v>
      </c>
      <c r="I23547" t="s">
        <v>1205</v>
      </c>
    </row>
    <row r="23548" spans="1:9" x14ac:dyDescent="0.35">
      <c r="A23548" t="s">
        <v>1257</v>
      </c>
      <c r="B23548" t="s">
        <v>356</v>
      </c>
      <c r="C23548" t="s">
        <v>356</v>
      </c>
      <c r="D23548" t="s">
        <v>1265</v>
      </c>
      <c r="E23548" t="s">
        <v>31</v>
      </c>
      <c r="F23548">
        <v>42033</v>
      </c>
      <c r="G23548">
        <v>37573</v>
      </c>
      <c r="H23548">
        <f t="shared" si="11"/>
        <v>0.89389289367877622</v>
      </c>
      <c r="I23548" t="s">
        <v>1205</v>
      </c>
    </row>
    <row r="23549" spans="1:9" x14ac:dyDescent="0.35">
      <c r="A23549" t="s">
        <v>1257</v>
      </c>
      <c r="B23549" t="s">
        <v>356</v>
      </c>
      <c r="C23549" t="s">
        <v>356</v>
      </c>
      <c r="D23549" t="s">
        <v>1266</v>
      </c>
      <c r="E23549" t="s">
        <v>29</v>
      </c>
      <c r="F23549">
        <v>149323</v>
      </c>
      <c r="G23549">
        <v>132412</v>
      </c>
      <c r="H23549">
        <f t="shared" si="11"/>
        <v>0.88674885985414165</v>
      </c>
      <c r="I23549" t="s">
        <v>1205</v>
      </c>
    </row>
    <row r="23550" spans="1:9" x14ac:dyDescent="0.35">
      <c r="A23550" t="s">
        <v>1257</v>
      </c>
      <c r="B23550" t="s">
        <v>356</v>
      </c>
      <c r="C23550" t="s">
        <v>356</v>
      </c>
      <c r="D23550" t="s">
        <v>1266</v>
      </c>
      <c r="E23550" t="s">
        <v>30</v>
      </c>
      <c r="F23550">
        <v>160783</v>
      </c>
      <c r="G23550">
        <v>127221</v>
      </c>
      <c r="H23550">
        <f t="shared" si="11"/>
        <v>0.79125902614082333</v>
      </c>
      <c r="I23550" t="s">
        <v>1205</v>
      </c>
    </row>
    <row r="23551" spans="1:9" x14ac:dyDescent="0.35">
      <c r="A23551" t="s">
        <v>1257</v>
      </c>
      <c r="B23551" t="s">
        <v>356</v>
      </c>
      <c r="C23551" t="s">
        <v>356</v>
      </c>
      <c r="D23551" t="s">
        <v>1266</v>
      </c>
      <c r="E23551" t="s">
        <v>31</v>
      </c>
      <c r="F23551">
        <v>153146</v>
      </c>
      <c r="G23551">
        <v>106439</v>
      </c>
      <c r="H23551">
        <f t="shared" si="11"/>
        <v>0.69501652018335447</v>
      </c>
      <c r="I23551" t="s">
        <v>1205</v>
      </c>
    </row>
    <row r="23552" spans="1:9" x14ac:dyDescent="0.35">
      <c r="A23552" t="s">
        <v>1257</v>
      </c>
      <c r="B23552" t="s">
        <v>357</v>
      </c>
      <c r="C23552" t="s">
        <v>357</v>
      </c>
      <c r="D23552" t="s">
        <v>1258</v>
      </c>
      <c r="E23552" t="s">
        <v>29</v>
      </c>
      <c r="F23552">
        <v>801701</v>
      </c>
      <c r="G23552">
        <v>680424</v>
      </c>
      <c r="H23552">
        <f t="shared" si="11"/>
        <v>0.84872539762330346</v>
      </c>
      <c r="I23552" t="s">
        <v>1206</v>
      </c>
    </row>
    <row r="23553" spans="1:9" x14ac:dyDescent="0.35">
      <c r="A23553" t="s">
        <v>1257</v>
      </c>
      <c r="B23553" t="s">
        <v>357</v>
      </c>
      <c r="C23553" t="s">
        <v>357</v>
      </c>
      <c r="D23553" t="s">
        <v>1258</v>
      </c>
      <c r="E23553" t="s">
        <v>30</v>
      </c>
      <c r="F23553">
        <v>787975</v>
      </c>
      <c r="G23553">
        <v>581731</v>
      </c>
      <c r="H23553">
        <f t="shared" si="11"/>
        <v>0.73826073162219619</v>
      </c>
      <c r="I23553" t="s">
        <v>1206</v>
      </c>
    </row>
    <row r="23554" spans="1:9" x14ac:dyDescent="0.35">
      <c r="A23554" t="s">
        <v>1257</v>
      </c>
      <c r="B23554" t="s">
        <v>357</v>
      </c>
      <c r="C23554" t="s">
        <v>357</v>
      </c>
      <c r="D23554" t="s">
        <v>1258</v>
      </c>
      <c r="E23554" t="s">
        <v>31</v>
      </c>
      <c r="F23554">
        <v>757867</v>
      </c>
      <c r="G23554">
        <v>511441</v>
      </c>
      <c r="H23554">
        <f t="shared" si="11"/>
        <v>0.67484268347876342</v>
      </c>
      <c r="I23554" t="s">
        <v>1206</v>
      </c>
    </row>
    <row r="23555" spans="1:9" x14ac:dyDescent="0.35">
      <c r="A23555" t="s">
        <v>1257</v>
      </c>
      <c r="B23555" t="s">
        <v>357</v>
      </c>
      <c r="C23555" t="s">
        <v>357</v>
      </c>
      <c r="D23555" t="s">
        <v>1267</v>
      </c>
      <c r="E23555" t="s">
        <v>29</v>
      </c>
      <c r="F23555">
        <v>278472</v>
      </c>
      <c r="G23555">
        <v>275224</v>
      </c>
      <c r="H23555">
        <f t="shared" si="11"/>
        <v>0.98833634979459339</v>
      </c>
      <c r="I23555" t="s">
        <v>1206</v>
      </c>
    </row>
    <row r="23556" spans="1:9" x14ac:dyDescent="0.35">
      <c r="A23556" t="s">
        <v>1257</v>
      </c>
      <c r="B23556" t="s">
        <v>357</v>
      </c>
      <c r="C23556" t="s">
        <v>357</v>
      </c>
      <c r="D23556" t="s">
        <v>1267</v>
      </c>
      <c r="E23556" t="s">
        <v>30</v>
      </c>
      <c r="F23556">
        <v>283541</v>
      </c>
      <c r="G23556">
        <v>186576</v>
      </c>
      <c r="H23556">
        <f t="shared" si="11"/>
        <v>0.65802123855103845</v>
      </c>
      <c r="I23556" t="s">
        <v>1206</v>
      </c>
    </row>
    <row r="23557" spans="1:9" x14ac:dyDescent="0.35">
      <c r="A23557" t="s">
        <v>1257</v>
      </c>
      <c r="B23557" t="s">
        <v>357</v>
      </c>
      <c r="C23557" t="s">
        <v>357</v>
      </c>
      <c r="D23557" t="s">
        <v>1267</v>
      </c>
      <c r="E23557" t="s">
        <v>31</v>
      </c>
      <c r="F23557">
        <v>286263</v>
      </c>
      <c r="G23557">
        <v>202672</v>
      </c>
      <c r="H23557">
        <f t="shared" si="11"/>
        <v>0.70799230078633979</v>
      </c>
      <c r="I23557" t="s">
        <v>1206</v>
      </c>
    </row>
    <row r="23558" spans="1:9" x14ac:dyDescent="0.35">
      <c r="A23558" t="s">
        <v>1257</v>
      </c>
      <c r="B23558" t="s">
        <v>357</v>
      </c>
      <c r="C23558" t="s">
        <v>357</v>
      </c>
      <c r="D23558" t="s">
        <v>1268</v>
      </c>
      <c r="E23558" t="s">
        <v>29</v>
      </c>
      <c r="F23558">
        <v>86684</v>
      </c>
      <c r="G23558">
        <v>80968</v>
      </c>
      <c r="H23558">
        <f t="shared" si="11"/>
        <v>0.93405934197775831</v>
      </c>
      <c r="I23558" t="s">
        <v>1206</v>
      </c>
    </row>
    <row r="23559" spans="1:9" x14ac:dyDescent="0.35">
      <c r="A23559" t="s">
        <v>1257</v>
      </c>
      <c r="B23559" t="s">
        <v>357</v>
      </c>
      <c r="C23559" t="s">
        <v>357</v>
      </c>
      <c r="D23559" t="s">
        <v>1268</v>
      </c>
      <c r="E23559" t="s">
        <v>30</v>
      </c>
      <c r="F23559">
        <v>73180</v>
      </c>
      <c r="G23559">
        <v>66027</v>
      </c>
      <c r="H23559">
        <f t="shared" si="11"/>
        <v>0.90225471440284233</v>
      </c>
      <c r="I23559" t="s">
        <v>1206</v>
      </c>
    </row>
    <row r="23560" spans="1:9" x14ac:dyDescent="0.35">
      <c r="A23560" t="s">
        <v>1257</v>
      </c>
      <c r="B23560" t="s">
        <v>357</v>
      </c>
      <c r="C23560" t="s">
        <v>357</v>
      </c>
      <c r="D23560" t="s">
        <v>1268</v>
      </c>
      <c r="E23560" t="s">
        <v>31</v>
      </c>
      <c r="F23560">
        <v>73160</v>
      </c>
      <c r="G23560">
        <v>73150</v>
      </c>
      <c r="H23560">
        <f t="shared" si="11"/>
        <v>0.99986331328594857</v>
      </c>
      <c r="I23560" t="s">
        <v>1206</v>
      </c>
    </row>
    <row r="23561" spans="1:9" x14ac:dyDescent="0.35">
      <c r="A23561" t="s">
        <v>1257</v>
      </c>
      <c r="B23561" t="s">
        <v>357</v>
      </c>
      <c r="C23561" t="s">
        <v>357</v>
      </c>
      <c r="D23561" t="s">
        <v>1269</v>
      </c>
      <c r="E23561" t="s">
        <v>29</v>
      </c>
      <c r="F23561">
        <v>190986</v>
      </c>
      <c r="G23561">
        <v>190025</v>
      </c>
      <c r="H23561">
        <f t="shared" si="11"/>
        <v>0.99496821756568543</v>
      </c>
      <c r="I23561" t="s">
        <v>1206</v>
      </c>
    </row>
    <row r="23562" spans="1:9" x14ac:dyDescent="0.35">
      <c r="A23562" t="s">
        <v>1257</v>
      </c>
      <c r="B23562" t="s">
        <v>357</v>
      </c>
      <c r="C23562" t="s">
        <v>357</v>
      </c>
      <c r="D23562" t="s">
        <v>1269</v>
      </c>
      <c r="E23562" t="s">
        <v>30</v>
      </c>
      <c r="F23562">
        <v>182495</v>
      </c>
      <c r="G23562">
        <v>157489</v>
      </c>
      <c r="H23562">
        <f t="shared" si="11"/>
        <v>0.86297706786487305</v>
      </c>
      <c r="I23562" t="s">
        <v>1206</v>
      </c>
    </row>
    <row r="23563" spans="1:9" x14ac:dyDescent="0.35">
      <c r="A23563" t="s">
        <v>1257</v>
      </c>
      <c r="B23563" t="s">
        <v>357</v>
      </c>
      <c r="C23563" t="s">
        <v>357</v>
      </c>
      <c r="D23563" t="s">
        <v>1269</v>
      </c>
      <c r="E23563" t="s">
        <v>31</v>
      </c>
      <c r="F23563">
        <v>153281</v>
      </c>
      <c r="G23563">
        <v>90248</v>
      </c>
      <c r="H23563">
        <f t="shared" si="11"/>
        <v>0.58877486446461069</v>
      </c>
      <c r="I23563" t="s">
        <v>1206</v>
      </c>
    </row>
    <row r="23564" spans="1:9" x14ac:dyDescent="0.35">
      <c r="A23564" t="s">
        <v>1257</v>
      </c>
      <c r="B23564" t="s">
        <v>357</v>
      </c>
      <c r="C23564" t="s">
        <v>357</v>
      </c>
      <c r="D23564" t="s">
        <v>1270</v>
      </c>
      <c r="E23564" t="s">
        <v>29</v>
      </c>
      <c r="F23564">
        <v>38625</v>
      </c>
      <c r="G23564">
        <v>31876</v>
      </c>
      <c r="H23564">
        <f t="shared" si="11"/>
        <v>0.82526860841423944</v>
      </c>
      <c r="I23564" t="s">
        <v>1206</v>
      </c>
    </row>
    <row r="23565" spans="1:9" x14ac:dyDescent="0.35">
      <c r="A23565" t="s">
        <v>1257</v>
      </c>
      <c r="B23565" t="s">
        <v>357</v>
      </c>
      <c r="C23565" t="s">
        <v>357</v>
      </c>
      <c r="D23565" t="s">
        <v>1270</v>
      </c>
      <c r="E23565" t="s">
        <v>30</v>
      </c>
      <c r="F23565">
        <v>44127</v>
      </c>
      <c r="G23565">
        <v>32388</v>
      </c>
      <c r="H23565">
        <f t="shared" si="11"/>
        <v>0.73397239785165547</v>
      </c>
      <c r="I23565" t="s">
        <v>1206</v>
      </c>
    </row>
    <row r="23566" spans="1:9" x14ac:dyDescent="0.35">
      <c r="A23566" t="s">
        <v>1257</v>
      </c>
      <c r="B23566" t="s">
        <v>357</v>
      </c>
      <c r="C23566" t="s">
        <v>357</v>
      </c>
      <c r="D23566" t="s">
        <v>1270</v>
      </c>
      <c r="E23566" t="s">
        <v>31</v>
      </c>
      <c r="F23566">
        <v>43690</v>
      </c>
      <c r="G23566">
        <v>34461</v>
      </c>
      <c r="H23566">
        <f t="shared" si="11"/>
        <v>0.78876173037308306</v>
      </c>
      <c r="I23566" t="s">
        <v>1206</v>
      </c>
    </row>
    <row r="23567" spans="1:9" x14ac:dyDescent="0.35">
      <c r="A23567" t="s">
        <v>1257</v>
      </c>
      <c r="B23567" t="s">
        <v>357</v>
      </c>
      <c r="C23567" t="s">
        <v>357</v>
      </c>
      <c r="D23567" t="s">
        <v>1271</v>
      </c>
      <c r="E23567" t="s">
        <v>29</v>
      </c>
      <c r="F23567">
        <v>61003</v>
      </c>
      <c r="G23567">
        <v>86660</v>
      </c>
      <c r="H23567">
        <f t="shared" si="11"/>
        <v>1.4205858728259266</v>
      </c>
      <c r="I23567" t="s">
        <v>1206</v>
      </c>
    </row>
    <row r="23568" spans="1:9" x14ac:dyDescent="0.35">
      <c r="A23568" t="s">
        <v>1257</v>
      </c>
      <c r="B23568" t="s">
        <v>357</v>
      </c>
      <c r="C23568" t="s">
        <v>357</v>
      </c>
      <c r="D23568" t="s">
        <v>1271</v>
      </c>
      <c r="E23568" t="s">
        <v>30</v>
      </c>
      <c r="F23568">
        <v>65451</v>
      </c>
      <c r="G23568">
        <v>82609</v>
      </c>
      <c r="H23568">
        <f t="shared" si="11"/>
        <v>1.2621503109196193</v>
      </c>
      <c r="I23568" t="s">
        <v>1206</v>
      </c>
    </row>
    <row r="23569" spans="1:9" x14ac:dyDescent="0.35">
      <c r="A23569" t="s">
        <v>1257</v>
      </c>
      <c r="B23569" t="s">
        <v>357</v>
      </c>
      <c r="C23569" t="s">
        <v>357</v>
      </c>
      <c r="D23569" t="s">
        <v>1271</v>
      </c>
      <c r="E23569" t="s">
        <v>31</v>
      </c>
      <c r="F23569">
        <v>61267</v>
      </c>
      <c r="G23569">
        <v>101648</v>
      </c>
      <c r="H23569">
        <f t="shared" si="11"/>
        <v>1.6590986991365662</v>
      </c>
      <c r="I23569" t="s">
        <v>1206</v>
      </c>
    </row>
    <row r="23570" spans="1:9" x14ac:dyDescent="0.35">
      <c r="A23570" t="s">
        <v>1257</v>
      </c>
      <c r="B23570" t="s">
        <v>357</v>
      </c>
      <c r="C23570" t="s">
        <v>357</v>
      </c>
      <c r="D23570" t="s">
        <v>1272</v>
      </c>
      <c r="E23570" t="s">
        <v>29</v>
      </c>
      <c r="F23570">
        <v>79917</v>
      </c>
      <c r="G23570">
        <v>52633</v>
      </c>
      <c r="H23570">
        <f t="shared" si="11"/>
        <v>0.65859579313537797</v>
      </c>
      <c r="I23570" t="s">
        <v>1206</v>
      </c>
    </row>
    <row r="23571" spans="1:9" x14ac:dyDescent="0.35">
      <c r="A23571" t="s">
        <v>1257</v>
      </c>
      <c r="B23571" t="s">
        <v>357</v>
      </c>
      <c r="C23571" t="s">
        <v>357</v>
      </c>
      <c r="D23571" t="s">
        <v>1272</v>
      </c>
      <c r="E23571" t="s">
        <v>30</v>
      </c>
      <c r="F23571">
        <v>91385</v>
      </c>
      <c r="G23571">
        <v>56322</v>
      </c>
      <c r="H23571">
        <f t="shared" si="11"/>
        <v>0.6163155878973573</v>
      </c>
      <c r="I23571" t="s">
        <v>1206</v>
      </c>
    </row>
    <row r="23572" spans="1:9" x14ac:dyDescent="0.35">
      <c r="A23572" t="s">
        <v>1257</v>
      </c>
      <c r="B23572" t="s">
        <v>357</v>
      </c>
      <c r="C23572" t="s">
        <v>357</v>
      </c>
      <c r="D23572" t="s">
        <v>1272</v>
      </c>
      <c r="E23572" t="s">
        <v>31</v>
      </c>
      <c r="F23572">
        <v>88800</v>
      </c>
      <c r="G23572">
        <v>61577</v>
      </c>
      <c r="H23572">
        <f t="shared" si="11"/>
        <v>0.69343468468468472</v>
      </c>
      <c r="I23572" t="s">
        <v>1206</v>
      </c>
    </row>
    <row r="23573" spans="1:9" x14ac:dyDescent="0.35">
      <c r="A23573" t="s">
        <v>1257</v>
      </c>
      <c r="B23573" t="s">
        <v>357</v>
      </c>
      <c r="C23573" t="s">
        <v>357</v>
      </c>
      <c r="D23573" t="s">
        <v>1273</v>
      </c>
      <c r="E23573" t="s">
        <v>29</v>
      </c>
      <c r="F23573">
        <v>58639</v>
      </c>
      <c r="G23573">
        <v>46600</v>
      </c>
      <c r="H23573">
        <f t="shared" si="11"/>
        <v>0.79469295178976451</v>
      </c>
      <c r="I23573" t="s">
        <v>1206</v>
      </c>
    </row>
    <row r="23574" spans="1:9" x14ac:dyDescent="0.35">
      <c r="A23574" t="s">
        <v>1257</v>
      </c>
      <c r="B23574" t="s">
        <v>357</v>
      </c>
      <c r="C23574" t="s">
        <v>357</v>
      </c>
      <c r="D23574" t="s">
        <v>1273</v>
      </c>
      <c r="E23574" t="s">
        <v>30</v>
      </c>
      <c r="F23574">
        <v>53278</v>
      </c>
      <c r="G23574">
        <v>41212</v>
      </c>
      <c r="H23574">
        <f t="shared" ref="H23574:H23637" si="12">G23574/F23574</f>
        <v>0.77352753481737302</v>
      </c>
      <c r="I23574" t="s">
        <v>1206</v>
      </c>
    </row>
    <row r="23575" spans="1:9" x14ac:dyDescent="0.35">
      <c r="A23575" t="s">
        <v>1257</v>
      </c>
      <c r="B23575" t="s">
        <v>357</v>
      </c>
      <c r="C23575" t="s">
        <v>357</v>
      </c>
      <c r="D23575" t="s">
        <v>1273</v>
      </c>
      <c r="E23575" t="s">
        <v>31</v>
      </c>
      <c r="F23575">
        <v>62100</v>
      </c>
      <c r="G23575">
        <v>49014</v>
      </c>
      <c r="H23575">
        <f t="shared" si="12"/>
        <v>0.78927536231884055</v>
      </c>
      <c r="I23575" t="s">
        <v>1206</v>
      </c>
    </row>
    <row r="23576" spans="1:9" x14ac:dyDescent="0.35">
      <c r="A23576" t="s">
        <v>1257</v>
      </c>
      <c r="B23576" t="s">
        <v>357</v>
      </c>
      <c r="C23576" t="s">
        <v>357</v>
      </c>
      <c r="D23576" t="s">
        <v>1274</v>
      </c>
      <c r="E23576" t="s">
        <v>29</v>
      </c>
      <c r="F23576">
        <v>167251</v>
      </c>
      <c r="G23576">
        <v>206150</v>
      </c>
      <c r="H23576">
        <f t="shared" si="12"/>
        <v>1.2325785795002719</v>
      </c>
      <c r="I23576" t="s">
        <v>1206</v>
      </c>
    </row>
    <row r="23577" spans="1:9" x14ac:dyDescent="0.35">
      <c r="A23577" t="s">
        <v>1257</v>
      </c>
      <c r="B23577" t="s">
        <v>357</v>
      </c>
      <c r="C23577" t="s">
        <v>357</v>
      </c>
      <c r="D23577" t="s">
        <v>1274</v>
      </c>
      <c r="E23577" t="s">
        <v>30</v>
      </c>
      <c r="F23577">
        <v>173597</v>
      </c>
      <c r="G23577">
        <v>175383</v>
      </c>
      <c r="H23577">
        <f t="shared" si="12"/>
        <v>1.0102881962245891</v>
      </c>
      <c r="I23577" t="s">
        <v>1206</v>
      </c>
    </row>
    <row r="23578" spans="1:9" x14ac:dyDescent="0.35">
      <c r="A23578" t="s">
        <v>1257</v>
      </c>
      <c r="B23578" t="s">
        <v>357</v>
      </c>
      <c r="C23578" t="s">
        <v>357</v>
      </c>
      <c r="D23578" t="s">
        <v>1274</v>
      </c>
      <c r="E23578" t="s">
        <v>31</v>
      </c>
      <c r="F23578">
        <v>173565</v>
      </c>
      <c r="G23578">
        <v>180264</v>
      </c>
      <c r="H23578">
        <f t="shared" si="12"/>
        <v>1.0385964912280701</v>
      </c>
      <c r="I23578" t="s">
        <v>1206</v>
      </c>
    </row>
    <row r="23579" spans="1:9" x14ac:dyDescent="0.35">
      <c r="A23579" t="s">
        <v>1257</v>
      </c>
      <c r="B23579" t="s">
        <v>357</v>
      </c>
      <c r="C23579" t="s">
        <v>357</v>
      </c>
      <c r="D23579" t="s">
        <v>1275</v>
      </c>
      <c r="E23579" t="s">
        <v>29</v>
      </c>
      <c r="F23579">
        <v>46082</v>
      </c>
      <c r="G23579">
        <v>39138</v>
      </c>
      <c r="H23579">
        <f t="shared" si="12"/>
        <v>0.84931209582917411</v>
      </c>
      <c r="I23579" t="s">
        <v>1206</v>
      </c>
    </row>
    <row r="23580" spans="1:9" x14ac:dyDescent="0.35">
      <c r="A23580" t="s">
        <v>1257</v>
      </c>
      <c r="B23580" t="s">
        <v>357</v>
      </c>
      <c r="C23580" t="s">
        <v>357</v>
      </c>
      <c r="D23580" t="s">
        <v>1275</v>
      </c>
      <c r="E23580" t="s">
        <v>30</v>
      </c>
      <c r="F23580">
        <v>44327</v>
      </c>
      <c r="G23580">
        <v>33602</v>
      </c>
      <c r="H23580">
        <f t="shared" si="12"/>
        <v>0.7580481422158053</v>
      </c>
      <c r="I23580" t="s">
        <v>1206</v>
      </c>
    </row>
    <row r="23581" spans="1:9" x14ac:dyDescent="0.35">
      <c r="A23581" t="s">
        <v>1257</v>
      </c>
      <c r="B23581" t="s">
        <v>357</v>
      </c>
      <c r="C23581" t="s">
        <v>357</v>
      </c>
      <c r="D23581" t="s">
        <v>1275</v>
      </c>
      <c r="E23581" t="s">
        <v>31</v>
      </c>
      <c r="F23581">
        <v>43793</v>
      </c>
      <c r="G23581">
        <v>31068</v>
      </c>
      <c r="H23581">
        <f t="shared" si="12"/>
        <v>0.70942844746877354</v>
      </c>
      <c r="I23581" t="s">
        <v>1206</v>
      </c>
    </row>
    <row r="23582" spans="1:9" x14ac:dyDescent="0.35">
      <c r="A23582" t="s">
        <v>1257</v>
      </c>
      <c r="B23582" t="s">
        <v>357</v>
      </c>
      <c r="C23582" t="s">
        <v>357</v>
      </c>
      <c r="D23582" t="s">
        <v>1276</v>
      </c>
      <c r="E23582" t="s">
        <v>29</v>
      </c>
      <c r="F23582">
        <v>29975</v>
      </c>
      <c r="G23582">
        <v>31954</v>
      </c>
      <c r="H23582">
        <f t="shared" si="12"/>
        <v>1.066021684737281</v>
      </c>
      <c r="I23582" t="s">
        <v>1206</v>
      </c>
    </row>
    <row r="23583" spans="1:9" x14ac:dyDescent="0.35">
      <c r="A23583" t="s">
        <v>1257</v>
      </c>
      <c r="B23583" t="s">
        <v>357</v>
      </c>
      <c r="C23583" t="s">
        <v>357</v>
      </c>
      <c r="D23583" t="s">
        <v>1276</v>
      </c>
      <c r="E23583" t="s">
        <v>30</v>
      </c>
      <c r="F23583">
        <v>33009</v>
      </c>
      <c r="G23583">
        <v>24809</v>
      </c>
      <c r="H23583">
        <f t="shared" si="12"/>
        <v>0.75158290163288799</v>
      </c>
      <c r="I23583" t="s">
        <v>1206</v>
      </c>
    </row>
    <row r="23584" spans="1:9" x14ac:dyDescent="0.35">
      <c r="A23584" t="s">
        <v>1257</v>
      </c>
      <c r="B23584" t="s">
        <v>357</v>
      </c>
      <c r="C23584" t="s">
        <v>357</v>
      </c>
      <c r="D23584" t="s">
        <v>1276</v>
      </c>
      <c r="E23584" t="s">
        <v>31</v>
      </c>
      <c r="F23584">
        <v>33776</v>
      </c>
      <c r="G23584">
        <v>25506</v>
      </c>
      <c r="H23584">
        <f t="shared" si="12"/>
        <v>0.75515158692562767</v>
      </c>
      <c r="I23584" t="s">
        <v>1206</v>
      </c>
    </row>
    <row r="23585" spans="1:9" x14ac:dyDescent="0.35">
      <c r="A23585" t="s">
        <v>1257</v>
      </c>
      <c r="B23585" t="s">
        <v>357</v>
      </c>
      <c r="C23585" t="s">
        <v>357</v>
      </c>
      <c r="D23585" t="s">
        <v>1259</v>
      </c>
      <c r="E23585" t="s">
        <v>29</v>
      </c>
      <c r="F23585">
        <v>79273</v>
      </c>
      <c r="G23585">
        <v>99243</v>
      </c>
      <c r="H23585">
        <f t="shared" si="12"/>
        <v>1.2519142709371414</v>
      </c>
      <c r="I23585" t="s">
        <v>1206</v>
      </c>
    </row>
    <row r="23586" spans="1:9" x14ac:dyDescent="0.35">
      <c r="A23586" t="s">
        <v>1257</v>
      </c>
      <c r="B23586" t="s">
        <v>357</v>
      </c>
      <c r="C23586" t="s">
        <v>357</v>
      </c>
      <c r="D23586" t="s">
        <v>1259</v>
      </c>
      <c r="E23586" t="s">
        <v>30</v>
      </c>
      <c r="F23586">
        <v>77277</v>
      </c>
      <c r="G23586">
        <v>82740</v>
      </c>
      <c r="H23586">
        <f t="shared" si="12"/>
        <v>1.0706937381109516</v>
      </c>
      <c r="I23586" t="s">
        <v>1206</v>
      </c>
    </row>
    <row r="23587" spans="1:9" x14ac:dyDescent="0.35">
      <c r="A23587" t="s">
        <v>1257</v>
      </c>
      <c r="B23587" t="s">
        <v>357</v>
      </c>
      <c r="C23587" t="s">
        <v>357</v>
      </c>
      <c r="D23587" t="s">
        <v>1259</v>
      </c>
      <c r="E23587" t="s">
        <v>31</v>
      </c>
      <c r="F23587">
        <v>79093</v>
      </c>
      <c r="G23587">
        <v>94959</v>
      </c>
      <c r="H23587">
        <f t="shared" si="12"/>
        <v>1.2005992945014097</v>
      </c>
      <c r="I23587" t="s">
        <v>1206</v>
      </c>
    </row>
    <row r="23588" spans="1:9" x14ac:dyDescent="0.35">
      <c r="A23588" t="s">
        <v>1257</v>
      </c>
      <c r="B23588" t="s">
        <v>357</v>
      </c>
      <c r="C23588" t="s">
        <v>357</v>
      </c>
      <c r="D23588" t="s">
        <v>1277</v>
      </c>
      <c r="E23588" t="s">
        <v>29</v>
      </c>
      <c r="F23588">
        <v>54020</v>
      </c>
      <c r="G23588">
        <v>40890</v>
      </c>
      <c r="H23588">
        <f t="shared" si="12"/>
        <v>0.75694187338022956</v>
      </c>
      <c r="I23588" t="s">
        <v>1206</v>
      </c>
    </row>
    <row r="23589" spans="1:9" x14ac:dyDescent="0.35">
      <c r="A23589" t="s">
        <v>1257</v>
      </c>
      <c r="B23589" t="s">
        <v>357</v>
      </c>
      <c r="C23589" t="s">
        <v>357</v>
      </c>
      <c r="D23589" t="s">
        <v>1277</v>
      </c>
      <c r="E23589" t="s">
        <v>30</v>
      </c>
      <c r="F23589">
        <v>54466</v>
      </c>
      <c r="G23589">
        <v>40178</v>
      </c>
      <c r="H23589">
        <f t="shared" si="12"/>
        <v>0.73767120772592076</v>
      </c>
      <c r="I23589" t="s">
        <v>1206</v>
      </c>
    </row>
    <row r="23590" spans="1:9" x14ac:dyDescent="0.35">
      <c r="A23590" t="s">
        <v>1257</v>
      </c>
      <c r="B23590" t="s">
        <v>357</v>
      </c>
      <c r="C23590" t="s">
        <v>357</v>
      </c>
      <c r="D23590" t="s">
        <v>1277</v>
      </c>
      <c r="E23590" t="s">
        <v>31</v>
      </c>
      <c r="F23590">
        <v>50800</v>
      </c>
      <c r="G23590">
        <v>38559</v>
      </c>
      <c r="H23590">
        <f t="shared" si="12"/>
        <v>0.75903543307086618</v>
      </c>
      <c r="I23590" t="s">
        <v>1206</v>
      </c>
    </row>
    <row r="23591" spans="1:9" x14ac:dyDescent="0.35">
      <c r="A23591" t="s">
        <v>1257</v>
      </c>
      <c r="B23591" t="s">
        <v>357</v>
      </c>
      <c r="C23591" t="s">
        <v>357</v>
      </c>
      <c r="D23591" t="s">
        <v>1278</v>
      </c>
      <c r="E23591" t="s">
        <v>29</v>
      </c>
      <c r="F23591">
        <v>76756</v>
      </c>
      <c r="G23591">
        <v>69734</v>
      </c>
      <c r="H23591">
        <f t="shared" si="12"/>
        <v>0.90851529522122054</v>
      </c>
      <c r="I23591" t="s">
        <v>1206</v>
      </c>
    </row>
    <row r="23592" spans="1:9" x14ac:dyDescent="0.35">
      <c r="A23592" t="s">
        <v>1257</v>
      </c>
      <c r="B23592" t="s">
        <v>357</v>
      </c>
      <c r="C23592" t="s">
        <v>357</v>
      </c>
      <c r="D23592" t="s">
        <v>1278</v>
      </c>
      <c r="E23592" t="s">
        <v>30</v>
      </c>
      <c r="F23592">
        <v>75202</v>
      </c>
      <c r="G23592">
        <v>60417</v>
      </c>
      <c r="H23592">
        <f t="shared" si="12"/>
        <v>0.80339618627164167</v>
      </c>
      <c r="I23592" t="s">
        <v>1206</v>
      </c>
    </row>
    <row r="23593" spans="1:9" x14ac:dyDescent="0.35">
      <c r="A23593" t="s">
        <v>1257</v>
      </c>
      <c r="B23593" t="s">
        <v>357</v>
      </c>
      <c r="C23593" t="s">
        <v>357</v>
      </c>
      <c r="D23593" t="s">
        <v>1278</v>
      </c>
      <c r="E23593" t="s">
        <v>31</v>
      </c>
      <c r="F23593">
        <v>73378</v>
      </c>
      <c r="G23593">
        <v>58066</v>
      </c>
      <c r="H23593">
        <f t="shared" si="12"/>
        <v>0.79132710076589718</v>
      </c>
      <c r="I23593" t="s">
        <v>1206</v>
      </c>
    </row>
    <row r="23594" spans="1:9" x14ac:dyDescent="0.35">
      <c r="A23594" t="s">
        <v>1257</v>
      </c>
      <c r="B23594" t="s">
        <v>357</v>
      </c>
      <c r="C23594" t="s">
        <v>357</v>
      </c>
      <c r="D23594" t="s">
        <v>1279</v>
      </c>
      <c r="E23594" t="s">
        <v>29</v>
      </c>
      <c r="F23594">
        <v>79299</v>
      </c>
      <c r="G23594">
        <v>50958</v>
      </c>
      <c r="H23594">
        <f t="shared" si="12"/>
        <v>0.64260583361706958</v>
      </c>
      <c r="I23594" t="s">
        <v>1206</v>
      </c>
    </row>
    <row r="23595" spans="1:9" x14ac:dyDescent="0.35">
      <c r="A23595" t="s">
        <v>1257</v>
      </c>
      <c r="B23595" t="s">
        <v>357</v>
      </c>
      <c r="C23595" t="s">
        <v>357</v>
      </c>
      <c r="D23595" t="s">
        <v>1279</v>
      </c>
      <c r="E23595" t="s">
        <v>30</v>
      </c>
      <c r="F23595">
        <v>78375</v>
      </c>
      <c r="G23595">
        <v>27501</v>
      </c>
      <c r="H23595">
        <f t="shared" si="12"/>
        <v>0.35088995215311003</v>
      </c>
      <c r="I23595" t="s">
        <v>1206</v>
      </c>
    </row>
    <row r="23596" spans="1:9" x14ac:dyDescent="0.35">
      <c r="A23596" t="s">
        <v>1257</v>
      </c>
      <c r="B23596" t="s">
        <v>357</v>
      </c>
      <c r="C23596" t="s">
        <v>357</v>
      </c>
      <c r="D23596" t="s">
        <v>1279</v>
      </c>
      <c r="E23596" t="s">
        <v>31</v>
      </c>
      <c r="F23596">
        <v>83078</v>
      </c>
      <c r="G23596">
        <v>28908</v>
      </c>
      <c r="H23596">
        <f t="shared" si="12"/>
        <v>0.34796215604612535</v>
      </c>
      <c r="I23596" t="s">
        <v>1206</v>
      </c>
    </row>
    <row r="23597" spans="1:9" x14ac:dyDescent="0.35">
      <c r="A23597" t="s">
        <v>1257</v>
      </c>
      <c r="B23597" t="s">
        <v>357</v>
      </c>
      <c r="C23597" t="s">
        <v>357</v>
      </c>
      <c r="D23597" t="s">
        <v>1280</v>
      </c>
      <c r="E23597" t="s">
        <v>29</v>
      </c>
      <c r="F23597">
        <v>86911</v>
      </c>
      <c r="G23597">
        <v>101046</v>
      </c>
      <c r="H23597">
        <f t="shared" si="12"/>
        <v>1.1626376408049615</v>
      </c>
      <c r="I23597" t="s">
        <v>1206</v>
      </c>
    </row>
    <row r="23598" spans="1:9" x14ac:dyDescent="0.35">
      <c r="A23598" t="s">
        <v>1257</v>
      </c>
      <c r="B23598" t="s">
        <v>357</v>
      </c>
      <c r="C23598" t="s">
        <v>357</v>
      </c>
      <c r="D23598" t="s">
        <v>1280</v>
      </c>
      <c r="E23598" t="s">
        <v>30</v>
      </c>
      <c r="F23598">
        <v>88127</v>
      </c>
      <c r="G23598">
        <v>75541</v>
      </c>
      <c r="H23598">
        <f t="shared" si="12"/>
        <v>0.85718338307215725</v>
      </c>
      <c r="I23598" t="s">
        <v>1206</v>
      </c>
    </row>
    <row r="23599" spans="1:9" x14ac:dyDescent="0.35">
      <c r="A23599" t="s">
        <v>1257</v>
      </c>
      <c r="B23599" t="s">
        <v>357</v>
      </c>
      <c r="C23599" t="s">
        <v>357</v>
      </c>
      <c r="D23599" t="s">
        <v>1280</v>
      </c>
      <c r="E23599" t="s">
        <v>31</v>
      </c>
      <c r="F23599">
        <v>85849</v>
      </c>
      <c r="G23599">
        <v>22213</v>
      </c>
      <c r="H23599">
        <f t="shared" si="12"/>
        <v>0.25874500576593784</v>
      </c>
      <c r="I23599" t="s">
        <v>1206</v>
      </c>
    </row>
    <row r="23600" spans="1:9" x14ac:dyDescent="0.35">
      <c r="A23600" t="s">
        <v>1257</v>
      </c>
      <c r="B23600" t="s">
        <v>357</v>
      </c>
      <c r="C23600" t="s">
        <v>357</v>
      </c>
      <c r="D23600" t="s">
        <v>1281</v>
      </c>
      <c r="E23600" t="s">
        <v>29</v>
      </c>
      <c r="F23600">
        <v>24582</v>
      </c>
      <c r="G23600">
        <v>28731</v>
      </c>
      <c r="H23600">
        <f t="shared" si="12"/>
        <v>1.1687820356358312</v>
      </c>
      <c r="I23600" t="s">
        <v>1206</v>
      </c>
    </row>
    <row r="23601" spans="1:9" x14ac:dyDescent="0.35">
      <c r="A23601" t="s">
        <v>1257</v>
      </c>
      <c r="B23601" t="s">
        <v>357</v>
      </c>
      <c r="C23601" t="s">
        <v>357</v>
      </c>
      <c r="D23601" t="s">
        <v>1281</v>
      </c>
      <c r="E23601" t="s">
        <v>30</v>
      </c>
      <c r="F23601">
        <v>26407</v>
      </c>
      <c r="G23601">
        <v>24980</v>
      </c>
      <c r="H23601">
        <f t="shared" si="12"/>
        <v>0.94596129814064456</v>
      </c>
      <c r="I23601" t="s">
        <v>1206</v>
      </c>
    </row>
    <row r="23602" spans="1:9" x14ac:dyDescent="0.35">
      <c r="A23602" t="s">
        <v>1257</v>
      </c>
      <c r="B23602" t="s">
        <v>357</v>
      </c>
      <c r="C23602" t="s">
        <v>357</v>
      </c>
      <c r="D23602" t="s">
        <v>1281</v>
      </c>
      <c r="E23602" t="s">
        <v>31</v>
      </c>
      <c r="F23602">
        <v>28247</v>
      </c>
      <c r="G23602">
        <v>24778</v>
      </c>
      <c r="H23602">
        <f t="shared" si="12"/>
        <v>0.87719049810599359</v>
      </c>
      <c r="I23602" t="s">
        <v>1206</v>
      </c>
    </row>
    <row r="23603" spans="1:9" x14ac:dyDescent="0.35">
      <c r="A23603" t="s">
        <v>1257</v>
      </c>
      <c r="B23603" t="s">
        <v>357</v>
      </c>
      <c r="C23603" t="s">
        <v>357</v>
      </c>
      <c r="D23603" t="s">
        <v>1282</v>
      </c>
      <c r="E23603" t="s">
        <v>29</v>
      </c>
      <c r="F23603">
        <v>7181</v>
      </c>
      <c r="G23603">
        <v>9328</v>
      </c>
      <c r="H23603">
        <f t="shared" si="12"/>
        <v>1.2989834284918536</v>
      </c>
      <c r="I23603" t="s">
        <v>1206</v>
      </c>
    </row>
    <row r="23604" spans="1:9" x14ac:dyDescent="0.35">
      <c r="A23604" t="s">
        <v>1257</v>
      </c>
      <c r="B23604" t="s">
        <v>357</v>
      </c>
      <c r="C23604" t="s">
        <v>357</v>
      </c>
      <c r="D23604" t="s">
        <v>1282</v>
      </c>
      <c r="E23604" t="s">
        <v>30</v>
      </c>
      <c r="F23604">
        <v>30032</v>
      </c>
      <c r="G23604">
        <v>23573</v>
      </c>
      <c r="H23604">
        <f t="shared" si="12"/>
        <v>0.78492940863079386</v>
      </c>
      <c r="I23604" t="s">
        <v>1206</v>
      </c>
    </row>
    <row r="23605" spans="1:9" x14ac:dyDescent="0.35">
      <c r="A23605" t="s">
        <v>1257</v>
      </c>
      <c r="B23605" t="s">
        <v>357</v>
      </c>
      <c r="C23605" t="s">
        <v>357</v>
      </c>
      <c r="D23605" t="s">
        <v>1282</v>
      </c>
      <c r="E23605" t="s">
        <v>31</v>
      </c>
      <c r="F23605">
        <v>36698</v>
      </c>
      <c r="G23605">
        <v>28889</v>
      </c>
      <c r="H23605">
        <f t="shared" si="12"/>
        <v>0.78720911221319967</v>
      </c>
      <c r="I23605" t="s">
        <v>1206</v>
      </c>
    </row>
    <row r="23606" spans="1:9" x14ac:dyDescent="0.35">
      <c r="A23606" t="s">
        <v>1257</v>
      </c>
      <c r="B23606" t="s">
        <v>357</v>
      </c>
      <c r="C23606" t="s">
        <v>357</v>
      </c>
      <c r="D23606" t="s">
        <v>1260</v>
      </c>
      <c r="E23606" t="s">
        <v>29</v>
      </c>
      <c r="F23606">
        <v>468647</v>
      </c>
      <c r="G23606">
        <v>329556</v>
      </c>
      <c r="H23606">
        <f t="shared" si="12"/>
        <v>0.70320731808802783</v>
      </c>
      <c r="I23606" t="s">
        <v>1206</v>
      </c>
    </row>
    <row r="23607" spans="1:9" x14ac:dyDescent="0.35">
      <c r="A23607" t="s">
        <v>1257</v>
      </c>
      <c r="B23607" t="s">
        <v>357</v>
      </c>
      <c r="C23607" t="s">
        <v>357</v>
      </c>
      <c r="D23607" t="s">
        <v>1260</v>
      </c>
      <c r="E23607" t="s">
        <v>30</v>
      </c>
      <c r="F23607">
        <v>463716</v>
      </c>
      <c r="G23607">
        <v>327695</v>
      </c>
      <c r="H23607">
        <f t="shared" si="12"/>
        <v>0.70667175598857923</v>
      </c>
      <c r="I23607" t="s">
        <v>1206</v>
      </c>
    </row>
    <row r="23608" spans="1:9" x14ac:dyDescent="0.35">
      <c r="A23608" t="s">
        <v>1257</v>
      </c>
      <c r="B23608" t="s">
        <v>357</v>
      </c>
      <c r="C23608" t="s">
        <v>357</v>
      </c>
      <c r="D23608" t="s">
        <v>1260</v>
      </c>
      <c r="E23608" t="s">
        <v>31</v>
      </c>
      <c r="F23608">
        <v>536831</v>
      </c>
      <c r="G23608">
        <v>528108</v>
      </c>
      <c r="H23608">
        <f t="shared" si="12"/>
        <v>0.98375093837725469</v>
      </c>
      <c r="I23608" t="s">
        <v>1206</v>
      </c>
    </row>
    <row r="23609" spans="1:9" x14ac:dyDescent="0.35">
      <c r="A23609" t="s">
        <v>1257</v>
      </c>
      <c r="B23609" t="s">
        <v>357</v>
      </c>
      <c r="C23609" t="s">
        <v>357</v>
      </c>
      <c r="D23609" t="s">
        <v>1261</v>
      </c>
      <c r="E23609" t="s">
        <v>29</v>
      </c>
      <c r="F23609">
        <v>518233</v>
      </c>
      <c r="G23609">
        <v>842822</v>
      </c>
      <c r="H23609">
        <f t="shared" si="12"/>
        <v>1.6263379599523766</v>
      </c>
      <c r="I23609" t="s">
        <v>1206</v>
      </c>
    </row>
    <row r="23610" spans="1:9" x14ac:dyDescent="0.35">
      <c r="A23610" t="s">
        <v>1257</v>
      </c>
      <c r="B23610" t="s">
        <v>357</v>
      </c>
      <c r="C23610" t="s">
        <v>357</v>
      </c>
      <c r="D23610" t="s">
        <v>1261</v>
      </c>
      <c r="E23610" t="s">
        <v>30</v>
      </c>
      <c r="F23610">
        <v>529125</v>
      </c>
      <c r="G23610">
        <v>719790</v>
      </c>
      <c r="H23610">
        <f t="shared" si="12"/>
        <v>1.3603401842664777</v>
      </c>
      <c r="I23610" t="s">
        <v>1206</v>
      </c>
    </row>
    <row r="23611" spans="1:9" x14ac:dyDescent="0.35">
      <c r="A23611" t="s">
        <v>1257</v>
      </c>
      <c r="B23611" t="s">
        <v>357</v>
      </c>
      <c r="C23611" t="s">
        <v>357</v>
      </c>
      <c r="D23611" t="s">
        <v>1261</v>
      </c>
      <c r="E23611" t="s">
        <v>31</v>
      </c>
      <c r="F23611">
        <v>540208</v>
      </c>
      <c r="G23611">
        <v>624725</v>
      </c>
      <c r="H23611">
        <f t="shared" si="12"/>
        <v>1.156452699700856</v>
      </c>
      <c r="I23611" t="s">
        <v>1206</v>
      </c>
    </row>
    <row r="23612" spans="1:9" x14ac:dyDescent="0.35">
      <c r="A23612" t="s">
        <v>1257</v>
      </c>
      <c r="B23612" t="s">
        <v>357</v>
      </c>
      <c r="C23612" t="s">
        <v>357</v>
      </c>
      <c r="D23612" t="s">
        <v>1262</v>
      </c>
      <c r="E23612" t="s">
        <v>29</v>
      </c>
      <c r="F23612">
        <v>152425</v>
      </c>
      <c r="G23612">
        <v>180255</v>
      </c>
      <c r="H23612">
        <f t="shared" si="12"/>
        <v>1.1825815975069707</v>
      </c>
      <c r="I23612" t="s">
        <v>1206</v>
      </c>
    </row>
    <row r="23613" spans="1:9" x14ac:dyDescent="0.35">
      <c r="A23613" t="s">
        <v>1257</v>
      </c>
      <c r="B23613" t="s">
        <v>357</v>
      </c>
      <c r="C23613" t="s">
        <v>357</v>
      </c>
      <c r="D23613" t="s">
        <v>1262</v>
      </c>
      <c r="E23613" t="s">
        <v>30</v>
      </c>
      <c r="F23613">
        <v>159505</v>
      </c>
      <c r="G23613">
        <v>173046</v>
      </c>
      <c r="H23613">
        <f t="shared" si="12"/>
        <v>1.0848938904736529</v>
      </c>
      <c r="I23613" t="s">
        <v>1206</v>
      </c>
    </row>
    <row r="23614" spans="1:9" x14ac:dyDescent="0.35">
      <c r="A23614" t="s">
        <v>1257</v>
      </c>
      <c r="B23614" t="s">
        <v>357</v>
      </c>
      <c r="C23614" t="s">
        <v>357</v>
      </c>
      <c r="D23614" t="s">
        <v>1262</v>
      </c>
      <c r="E23614" t="s">
        <v>31</v>
      </c>
      <c r="F23614">
        <v>166939</v>
      </c>
      <c r="G23614">
        <v>155219</v>
      </c>
      <c r="H23614">
        <f t="shared" si="12"/>
        <v>0.92979471543497927</v>
      </c>
      <c r="I23614" t="s">
        <v>1206</v>
      </c>
    </row>
    <row r="23615" spans="1:9" x14ac:dyDescent="0.35">
      <c r="A23615" t="s">
        <v>1257</v>
      </c>
      <c r="B23615" t="s">
        <v>357</v>
      </c>
      <c r="C23615" t="s">
        <v>357</v>
      </c>
      <c r="D23615" t="s">
        <v>1263</v>
      </c>
      <c r="E23615" t="s">
        <v>29</v>
      </c>
      <c r="F23615">
        <v>456134</v>
      </c>
      <c r="G23615">
        <v>795539</v>
      </c>
      <c r="H23615">
        <f t="shared" si="12"/>
        <v>1.7440905523376902</v>
      </c>
      <c r="I23615" t="s">
        <v>1206</v>
      </c>
    </row>
    <row r="23616" spans="1:9" x14ac:dyDescent="0.35">
      <c r="A23616" t="s">
        <v>1257</v>
      </c>
      <c r="B23616" t="s">
        <v>357</v>
      </c>
      <c r="C23616" t="s">
        <v>357</v>
      </c>
      <c r="D23616" t="s">
        <v>1263</v>
      </c>
      <c r="E23616" t="s">
        <v>30</v>
      </c>
      <c r="F23616">
        <v>467767</v>
      </c>
      <c r="G23616">
        <v>504716</v>
      </c>
      <c r="H23616">
        <f t="shared" si="12"/>
        <v>1.0789901810089211</v>
      </c>
      <c r="I23616" t="s">
        <v>1206</v>
      </c>
    </row>
    <row r="23617" spans="1:9" x14ac:dyDescent="0.35">
      <c r="A23617" t="s">
        <v>1257</v>
      </c>
      <c r="B23617" t="s">
        <v>357</v>
      </c>
      <c r="C23617" t="s">
        <v>357</v>
      </c>
      <c r="D23617" t="s">
        <v>1263</v>
      </c>
      <c r="E23617" t="s">
        <v>31</v>
      </c>
      <c r="F23617">
        <v>473476</v>
      </c>
      <c r="G23617">
        <v>936012</v>
      </c>
      <c r="H23617">
        <f t="shared" si="12"/>
        <v>1.9768942882004579</v>
      </c>
      <c r="I23617" t="s">
        <v>1206</v>
      </c>
    </row>
    <row r="23618" spans="1:9" x14ac:dyDescent="0.35">
      <c r="A23618" t="s">
        <v>1257</v>
      </c>
      <c r="B23618" t="s">
        <v>357</v>
      </c>
      <c r="C23618" t="s">
        <v>357</v>
      </c>
      <c r="D23618" t="s">
        <v>1264</v>
      </c>
      <c r="E23618" t="s">
        <v>29</v>
      </c>
      <c r="F23618">
        <v>371987</v>
      </c>
      <c r="G23618">
        <v>62338</v>
      </c>
      <c r="H23618">
        <f t="shared" si="12"/>
        <v>0.16758112514684653</v>
      </c>
      <c r="I23618" t="s">
        <v>1206</v>
      </c>
    </row>
    <row r="23619" spans="1:9" x14ac:dyDescent="0.35">
      <c r="A23619" t="s">
        <v>1257</v>
      </c>
      <c r="B23619" t="s">
        <v>357</v>
      </c>
      <c r="C23619" t="s">
        <v>357</v>
      </c>
      <c r="D23619" t="s">
        <v>1264</v>
      </c>
      <c r="E23619" t="s">
        <v>30</v>
      </c>
      <c r="F23619">
        <v>376160</v>
      </c>
      <c r="G23619">
        <v>178931</v>
      </c>
      <c r="H23619">
        <f t="shared" si="12"/>
        <v>0.47567790301999147</v>
      </c>
      <c r="I23619" t="s">
        <v>1206</v>
      </c>
    </row>
    <row r="23620" spans="1:9" x14ac:dyDescent="0.35">
      <c r="A23620" t="s">
        <v>1257</v>
      </c>
      <c r="B23620" t="s">
        <v>357</v>
      </c>
      <c r="C23620" t="s">
        <v>357</v>
      </c>
      <c r="D23620" t="s">
        <v>1264</v>
      </c>
      <c r="E23620" t="s">
        <v>31</v>
      </c>
      <c r="F23620">
        <v>373961</v>
      </c>
      <c r="G23620">
        <v>144106</v>
      </c>
      <c r="H23620">
        <f t="shared" si="12"/>
        <v>0.38535034401983093</v>
      </c>
      <c r="I23620" t="s">
        <v>1206</v>
      </c>
    </row>
    <row r="23621" spans="1:9" x14ac:dyDescent="0.35">
      <c r="A23621" t="s">
        <v>1257</v>
      </c>
      <c r="B23621" t="s">
        <v>357</v>
      </c>
      <c r="C23621" t="s">
        <v>357</v>
      </c>
      <c r="D23621" t="s">
        <v>1265</v>
      </c>
      <c r="E23621" t="s">
        <v>29</v>
      </c>
      <c r="F23621">
        <v>51934</v>
      </c>
      <c r="G23621">
        <v>55806</v>
      </c>
      <c r="H23621">
        <f t="shared" si="12"/>
        <v>1.0745561674432935</v>
      </c>
      <c r="I23621" t="s">
        <v>1206</v>
      </c>
    </row>
    <row r="23622" spans="1:9" x14ac:dyDescent="0.35">
      <c r="A23622" t="s">
        <v>1257</v>
      </c>
      <c r="B23622" t="s">
        <v>357</v>
      </c>
      <c r="C23622" t="s">
        <v>357</v>
      </c>
      <c r="D23622" t="s">
        <v>1265</v>
      </c>
      <c r="E23622" t="s">
        <v>30</v>
      </c>
      <c r="F23622">
        <v>52937</v>
      </c>
      <c r="G23622">
        <v>48498</v>
      </c>
      <c r="H23622">
        <f t="shared" si="12"/>
        <v>0.91614560704233339</v>
      </c>
      <c r="I23622" t="s">
        <v>1206</v>
      </c>
    </row>
    <row r="23623" spans="1:9" x14ac:dyDescent="0.35">
      <c r="A23623" t="s">
        <v>1257</v>
      </c>
      <c r="B23623" t="s">
        <v>357</v>
      </c>
      <c r="C23623" t="s">
        <v>357</v>
      </c>
      <c r="D23623" t="s">
        <v>1265</v>
      </c>
      <c r="E23623" t="s">
        <v>31</v>
      </c>
      <c r="F23623">
        <v>57177</v>
      </c>
      <c r="G23623">
        <v>44208</v>
      </c>
      <c r="H23623">
        <f t="shared" si="12"/>
        <v>0.77317802612938769</v>
      </c>
      <c r="I23623" t="s">
        <v>1206</v>
      </c>
    </row>
    <row r="23624" spans="1:9" x14ac:dyDescent="0.35">
      <c r="A23624" t="s">
        <v>1257</v>
      </c>
      <c r="B23624" t="s">
        <v>357</v>
      </c>
      <c r="C23624" t="s">
        <v>357</v>
      </c>
      <c r="D23624" t="s">
        <v>1266</v>
      </c>
      <c r="E23624" t="s">
        <v>29</v>
      </c>
      <c r="F23624">
        <v>185825</v>
      </c>
      <c r="G23624">
        <v>143508</v>
      </c>
      <c r="H23624">
        <f t="shared" si="12"/>
        <v>0.77227498990986143</v>
      </c>
      <c r="I23624" t="s">
        <v>1206</v>
      </c>
    </row>
    <row r="23625" spans="1:9" x14ac:dyDescent="0.35">
      <c r="A23625" t="s">
        <v>1257</v>
      </c>
      <c r="B23625" t="s">
        <v>357</v>
      </c>
      <c r="C23625" t="s">
        <v>357</v>
      </c>
      <c r="D23625" t="s">
        <v>1266</v>
      </c>
      <c r="E23625" t="s">
        <v>30</v>
      </c>
      <c r="F23625">
        <v>201909</v>
      </c>
      <c r="G23625">
        <v>136235</v>
      </c>
      <c r="H23625">
        <f t="shared" si="12"/>
        <v>0.67473465769232677</v>
      </c>
      <c r="I23625" t="s">
        <v>1206</v>
      </c>
    </row>
    <row r="23626" spans="1:9" x14ac:dyDescent="0.35">
      <c r="A23626" t="s">
        <v>1257</v>
      </c>
      <c r="B23626" t="s">
        <v>357</v>
      </c>
      <c r="C23626" t="s">
        <v>357</v>
      </c>
      <c r="D23626" t="s">
        <v>1266</v>
      </c>
      <c r="E23626" t="s">
        <v>31</v>
      </c>
      <c r="F23626">
        <v>197780</v>
      </c>
      <c r="G23626">
        <v>113851</v>
      </c>
      <c r="H23626">
        <f t="shared" si="12"/>
        <v>0.57564465567802614</v>
      </c>
      <c r="I23626" t="s">
        <v>1206</v>
      </c>
    </row>
    <row r="23627" spans="1:9" x14ac:dyDescent="0.35">
      <c r="A23627" t="s">
        <v>1257</v>
      </c>
      <c r="B23627" t="s">
        <v>358</v>
      </c>
      <c r="C23627" t="s">
        <v>358</v>
      </c>
      <c r="D23627" t="s">
        <v>1258</v>
      </c>
      <c r="E23627" t="s">
        <v>29</v>
      </c>
      <c r="F23627">
        <v>782385</v>
      </c>
      <c r="G23627">
        <v>687220</v>
      </c>
      <c r="H23627">
        <f t="shared" si="12"/>
        <v>0.87836551058622037</v>
      </c>
      <c r="I23627" t="s">
        <v>1207</v>
      </c>
    </row>
    <row r="23628" spans="1:9" x14ac:dyDescent="0.35">
      <c r="A23628" t="s">
        <v>1257</v>
      </c>
      <c r="B23628" t="s">
        <v>358</v>
      </c>
      <c r="C23628" t="s">
        <v>358</v>
      </c>
      <c r="D23628" t="s">
        <v>1258</v>
      </c>
      <c r="E23628" t="s">
        <v>30</v>
      </c>
      <c r="F23628">
        <v>766141</v>
      </c>
      <c r="G23628">
        <v>591507</v>
      </c>
      <c r="H23628">
        <f t="shared" si="12"/>
        <v>0.77206023434328663</v>
      </c>
      <c r="I23628" t="s">
        <v>1207</v>
      </c>
    </row>
    <row r="23629" spans="1:9" x14ac:dyDescent="0.35">
      <c r="A23629" t="s">
        <v>1257</v>
      </c>
      <c r="B23629" t="s">
        <v>358</v>
      </c>
      <c r="C23629" t="s">
        <v>358</v>
      </c>
      <c r="D23629" t="s">
        <v>1258</v>
      </c>
      <c r="E23629" t="s">
        <v>31</v>
      </c>
      <c r="F23629">
        <v>728840</v>
      </c>
      <c r="G23629">
        <v>444606</v>
      </c>
      <c r="H23629">
        <f t="shared" si="12"/>
        <v>0.6100186597881565</v>
      </c>
      <c r="I23629" t="s">
        <v>1207</v>
      </c>
    </row>
    <row r="23630" spans="1:9" x14ac:dyDescent="0.35">
      <c r="A23630" t="s">
        <v>1257</v>
      </c>
      <c r="B23630" t="s">
        <v>358</v>
      </c>
      <c r="C23630" t="s">
        <v>358</v>
      </c>
      <c r="D23630" t="s">
        <v>1267</v>
      </c>
      <c r="E23630" t="s">
        <v>29</v>
      </c>
      <c r="F23630">
        <v>227206</v>
      </c>
      <c r="G23630">
        <v>197829</v>
      </c>
      <c r="H23630">
        <f t="shared" si="12"/>
        <v>0.87070323847081499</v>
      </c>
      <c r="I23630" t="s">
        <v>1207</v>
      </c>
    </row>
    <row r="23631" spans="1:9" x14ac:dyDescent="0.35">
      <c r="A23631" t="s">
        <v>1257</v>
      </c>
      <c r="B23631" t="s">
        <v>358</v>
      </c>
      <c r="C23631" t="s">
        <v>358</v>
      </c>
      <c r="D23631" t="s">
        <v>1267</v>
      </c>
      <c r="E23631" t="s">
        <v>30</v>
      </c>
      <c r="F23631">
        <v>229870</v>
      </c>
      <c r="G23631">
        <v>151438</v>
      </c>
      <c r="H23631">
        <f t="shared" si="12"/>
        <v>0.65879845129856007</v>
      </c>
      <c r="I23631" t="s">
        <v>1207</v>
      </c>
    </row>
    <row r="23632" spans="1:9" x14ac:dyDescent="0.35">
      <c r="A23632" t="s">
        <v>1257</v>
      </c>
      <c r="B23632" t="s">
        <v>358</v>
      </c>
      <c r="C23632" t="s">
        <v>358</v>
      </c>
      <c r="D23632" t="s">
        <v>1267</v>
      </c>
      <c r="E23632" t="s">
        <v>31</v>
      </c>
      <c r="F23632">
        <v>236258</v>
      </c>
      <c r="G23632">
        <v>163742</v>
      </c>
      <c r="H23632">
        <f t="shared" si="12"/>
        <v>0.69306436184171538</v>
      </c>
      <c r="I23632" t="s">
        <v>1207</v>
      </c>
    </row>
    <row r="23633" spans="1:9" x14ac:dyDescent="0.35">
      <c r="A23633" t="s">
        <v>1257</v>
      </c>
      <c r="B23633" t="s">
        <v>358</v>
      </c>
      <c r="C23633" t="s">
        <v>358</v>
      </c>
      <c r="D23633" t="s">
        <v>1268</v>
      </c>
      <c r="E23633" t="s">
        <v>29</v>
      </c>
      <c r="F23633">
        <v>85112</v>
      </c>
      <c r="G23633">
        <v>38324</v>
      </c>
      <c r="H23633">
        <f t="shared" si="12"/>
        <v>0.45027728169940784</v>
      </c>
      <c r="I23633" t="s">
        <v>1207</v>
      </c>
    </row>
    <row r="23634" spans="1:9" x14ac:dyDescent="0.35">
      <c r="A23634" t="s">
        <v>1257</v>
      </c>
      <c r="B23634" t="s">
        <v>358</v>
      </c>
      <c r="C23634" t="s">
        <v>358</v>
      </c>
      <c r="D23634" t="s">
        <v>1268</v>
      </c>
      <c r="E23634" t="s">
        <v>30</v>
      </c>
      <c r="F23634">
        <v>75994</v>
      </c>
      <c r="G23634">
        <v>35475</v>
      </c>
      <c r="H23634">
        <f t="shared" si="12"/>
        <v>0.46681316946074691</v>
      </c>
      <c r="I23634" t="s">
        <v>1207</v>
      </c>
    </row>
    <row r="23635" spans="1:9" x14ac:dyDescent="0.35">
      <c r="A23635" t="s">
        <v>1257</v>
      </c>
      <c r="B23635" t="s">
        <v>358</v>
      </c>
      <c r="C23635" t="s">
        <v>358</v>
      </c>
      <c r="D23635" t="s">
        <v>1268</v>
      </c>
      <c r="E23635" t="s">
        <v>31</v>
      </c>
      <c r="F23635">
        <v>79022</v>
      </c>
      <c r="G23635">
        <v>38728</v>
      </c>
      <c r="H23635">
        <f t="shared" si="12"/>
        <v>0.49009136696109945</v>
      </c>
      <c r="I23635" t="s">
        <v>1207</v>
      </c>
    </row>
    <row r="23636" spans="1:9" x14ac:dyDescent="0.35">
      <c r="A23636" t="s">
        <v>1257</v>
      </c>
      <c r="B23636" t="s">
        <v>358</v>
      </c>
      <c r="C23636" t="s">
        <v>358</v>
      </c>
      <c r="D23636" t="s">
        <v>1269</v>
      </c>
      <c r="E23636" t="s">
        <v>29</v>
      </c>
      <c r="F23636">
        <v>83131</v>
      </c>
      <c r="G23636">
        <v>73711</v>
      </c>
      <c r="H23636">
        <f t="shared" si="12"/>
        <v>0.88668487086646375</v>
      </c>
      <c r="I23636" t="s">
        <v>1207</v>
      </c>
    </row>
    <row r="23637" spans="1:9" x14ac:dyDescent="0.35">
      <c r="A23637" t="s">
        <v>1257</v>
      </c>
      <c r="B23637" t="s">
        <v>358</v>
      </c>
      <c r="C23637" t="s">
        <v>358</v>
      </c>
      <c r="D23637" t="s">
        <v>1269</v>
      </c>
      <c r="E23637" t="s">
        <v>30</v>
      </c>
      <c r="F23637">
        <v>77361</v>
      </c>
      <c r="G23637">
        <v>72967</v>
      </c>
      <c r="H23637">
        <f t="shared" si="12"/>
        <v>0.94320135468776256</v>
      </c>
      <c r="I23637" t="s">
        <v>1207</v>
      </c>
    </row>
    <row r="23638" spans="1:9" x14ac:dyDescent="0.35">
      <c r="A23638" t="s">
        <v>1257</v>
      </c>
      <c r="B23638" t="s">
        <v>358</v>
      </c>
      <c r="C23638" t="s">
        <v>358</v>
      </c>
      <c r="D23638" t="s">
        <v>1269</v>
      </c>
      <c r="E23638" t="s">
        <v>31</v>
      </c>
      <c r="F23638">
        <v>71965</v>
      </c>
      <c r="G23638">
        <v>37126</v>
      </c>
      <c r="H23638">
        <f t="shared" ref="H23638:H23701" si="13">G23638/F23638</f>
        <v>0.5158896685888974</v>
      </c>
      <c r="I23638" t="s">
        <v>1207</v>
      </c>
    </row>
    <row r="23639" spans="1:9" x14ac:dyDescent="0.35">
      <c r="A23639" t="s">
        <v>1257</v>
      </c>
      <c r="B23639" t="s">
        <v>358</v>
      </c>
      <c r="C23639" t="s">
        <v>358</v>
      </c>
      <c r="D23639" t="s">
        <v>1270</v>
      </c>
      <c r="E23639" t="s">
        <v>29</v>
      </c>
      <c r="F23639">
        <v>43868</v>
      </c>
      <c r="G23639">
        <v>49001</v>
      </c>
      <c r="H23639">
        <f t="shared" si="13"/>
        <v>1.1170101212729096</v>
      </c>
      <c r="I23639" t="s">
        <v>1207</v>
      </c>
    </row>
    <row r="23640" spans="1:9" x14ac:dyDescent="0.35">
      <c r="A23640" t="s">
        <v>1257</v>
      </c>
      <c r="B23640" t="s">
        <v>358</v>
      </c>
      <c r="C23640" t="s">
        <v>358</v>
      </c>
      <c r="D23640" t="s">
        <v>1270</v>
      </c>
      <c r="E23640" t="s">
        <v>30</v>
      </c>
      <c r="F23640">
        <v>47787</v>
      </c>
      <c r="G23640">
        <v>33140</v>
      </c>
      <c r="H23640">
        <f t="shared" si="13"/>
        <v>0.6934940464980015</v>
      </c>
      <c r="I23640" t="s">
        <v>1207</v>
      </c>
    </row>
    <row r="23641" spans="1:9" x14ac:dyDescent="0.35">
      <c r="A23641" t="s">
        <v>1257</v>
      </c>
      <c r="B23641" t="s">
        <v>358</v>
      </c>
      <c r="C23641" t="s">
        <v>358</v>
      </c>
      <c r="D23641" t="s">
        <v>1270</v>
      </c>
      <c r="E23641" t="s">
        <v>31</v>
      </c>
      <c r="F23641">
        <v>42899</v>
      </c>
      <c r="G23641">
        <v>35184</v>
      </c>
      <c r="H23641">
        <f t="shared" si="13"/>
        <v>0.82015897806475679</v>
      </c>
      <c r="I23641" t="s">
        <v>1207</v>
      </c>
    </row>
    <row r="23642" spans="1:9" x14ac:dyDescent="0.35">
      <c r="A23642" t="s">
        <v>1257</v>
      </c>
      <c r="B23642" t="s">
        <v>358</v>
      </c>
      <c r="C23642" t="s">
        <v>358</v>
      </c>
      <c r="D23642" t="s">
        <v>1271</v>
      </c>
      <c r="E23642" t="s">
        <v>29</v>
      </c>
      <c r="F23642">
        <v>57457</v>
      </c>
      <c r="G23642">
        <v>64554</v>
      </c>
      <c r="H23642">
        <f t="shared" si="13"/>
        <v>1.1235184572810972</v>
      </c>
      <c r="I23642" t="s">
        <v>1207</v>
      </c>
    </row>
    <row r="23643" spans="1:9" x14ac:dyDescent="0.35">
      <c r="A23643" t="s">
        <v>1257</v>
      </c>
      <c r="B23643" t="s">
        <v>358</v>
      </c>
      <c r="C23643" t="s">
        <v>358</v>
      </c>
      <c r="D23643" t="s">
        <v>1271</v>
      </c>
      <c r="E23643" t="s">
        <v>30</v>
      </c>
      <c r="F23643">
        <v>58809</v>
      </c>
      <c r="G23643">
        <v>71492</v>
      </c>
      <c r="H23643">
        <f t="shared" si="13"/>
        <v>1.2156642690744615</v>
      </c>
      <c r="I23643" t="s">
        <v>1207</v>
      </c>
    </row>
    <row r="23644" spans="1:9" x14ac:dyDescent="0.35">
      <c r="A23644" t="s">
        <v>1257</v>
      </c>
      <c r="B23644" t="s">
        <v>358</v>
      </c>
      <c r="C23644" t="s">
        <v>358</v>
      </c>
      <c r="D23644" t="s">
        <v>1271</v>
      </c>
      <c r="E23644" t="s">
        <v>31</v>
      </c>
      <c r="F23644">
        <v>58992</v>
      </c>
      <c r="G23644">
        <v>92835</v>
      </c>
      <c r="H23644">
        <f t="shared" si="13"/>
        <v>1.5736879576891782</v>
      </c>
      <c r="I23644" t="s">
        <v>1207</v>
      </c>
    </row>
    <row r="23645" spans="1:9" x14ac:dyDescent="0.35">
      <c r="A23645" t="s">
        <v>1257</v>
      </c>
      <c r="B23645" t="s">
        <v>358</v>
      </c>
      <c r="C23645" t="s">
        <v>358</v>
      </c>
      <c r="D23645" t="s">
        <v>1272</v>
      </c>
      <c r="E23645" t="s">
        <v>29</v>
      </c>
      <c r="F23645">
        <v>78590</v>
      </c>
      <c r="G23645">
        <v>50521</v>
      </c>
      <c r="H23645">
        <f t="shared" si="13"/>
        <v>0.64284260083980149</v>
      </c>
      <c r="I23645" t="s">
        <v>1207</v>
      </c>
    </row>
    <row r="23646" spans="1:9" x14ac:dyDescent="0.35">
      <c r="A23646" t="s">
        <v>1257</v>
      </c>
      <c r="B23646" t="s">
        <v>358</v>
      </c>
      <c r="C23646" t="s">
        <v>358</v>
      </c>
      <c r="D23646" t="s">
        <v>1272</v>
      </c>
      <c r="E23646" t="s">
        <v>30</v>
      </c>
      <c r="F23646">
        <v>79602</v>
      </c>
      <c r="G23646">
        <v>48051</v>
      </c>
      <c r="H23646">
        <f t="shared" si="13"/>
        <v>0.60364061204492347</v>
      </c>
      <c r="I23646" t="s">
        <v>1207</v>
      </c>
    </row>
    <row r="23647" spans="1:9" x14ac:dyDescent="0.35">
      <c r="A23647" t="s">
        <v>1257</v>
      </c>
      <c r="B23647" t="s">
        <v>358</v>
      </c>
      <c r="C23647" t="s">
        <v>358</v>
      </c>
      <c r="D23647" t="s">
        <v>1272</v>
      </c>
      <c r="E23647" t="s">
        <v>31</v>
      </c>
      <c r="F23647">
        <v>86716</v>
      </c>
      <c r="G23647">
        <v>71197</v>
      </c>
      <c r="H23647">
        <f t="shared" si="13"/>
        <v>0.82103648692282849</v>
      </c>
      <c r="I23647" t="s">
        <v>1207</v>
      </c>
    </row>
    <row r="23648" spans="1:9" x14ac:dyDescent="0.35">
      <c r="A23648" t="s">
        <v>1257</v>
      </c>
      <c r="B23648" t="s">
        <v>358</v>
      </c>
      <c r="C23648" t="s">
        <v>358</v>
      </c>
      <c r="D23648" t="s">
        <v>1273</v>
      </c>
      <c r="E23648" t="s">
        <v>29</v>
      </c>
      <c r="F23648">
        <v>38460</v>
      </c>
      <c r="G23648">
        <v>31558</v>
      </c>
      <c r="H23648">
        <f t="shared" si="13"/>
        <v>0.82054082163286535</v>
      </c>
      <c r="I23648" t="s">
        <v>1207</v>
      </c>
    </row>
    <row r="23649" spans="1:9" x14ac:dyDescent="0.35">
      <c r="A23649" t="s">
        <v>1257</v>
      </c>
      <c r="B23649" t="s">
        <v>358</v>
      </c>
      <c r="C23649" t="s">
        <v>358</v>
      </c>
      <c r="D23649" t="s">
        <v>1273</v>
      </c>
      <c r="E23649" t="s">
        <v>30</v>
      </c>
      <c r="F23649">
        <v>36816</v>
      </c>
      <c r="G23649">
        <v>32154</v>
      </c>
      <c r="H23649">
        <f t="shared" si="13"/>
        <v>0.87337027379400256</v>
      </c>
      <c r="I23649" t="s">
        <v>1207</v>
      </c>
    </row>
    <row r="23650" spans="1:9" x14ac:dyDescent="0.35">
      <c r="A23650" t="s">
        <v>1257</v>
      </c>
      <c r="B23650" t="s">
        <v>358</v>
      </c>
      <c r="C23650" t="s">
        <v>358</v>
      </c>
      <c r="D23650" t="s">
        <v>1273</v>
      </c>
      <c r="E23650" t="s">
        <v>31</v>
      </c>
      <c r="F23650">
        <v>42845</v>
      </c>
      <c r="G23650">
        <v>31141</v>
      </c>
      <c r="H23650">
        <f t="shared" si="13"/>
        <v>0.72682926829268291</v>
      </c>
      <c r="I23650" t="s">
        <v>1207</v>
      </c>
    </row>
    <row r="23651" spans="1:9" x14ac:dyDescent="0.35">
      <c r="A23651" t="s">
        <v>1257</v>
      </c>
      <c r="B23651" t="s">
        <v>358</v>
      </c>
      <c r="C23651" t="s">
        <v>358</v>
      </c>
      <c r="D23651" t="s">
        <v>1274</v>
      </c>
      <c r="E23651" t="s">
        <v>29</v>
      </c>
      <c r="F23651">
        <v>135620</v>
      </c>
      <c r="G23651">
        <v>183379</v>
      </c>
      <c r="H23651">
        <f t="shared" si="13"/>
        <v>1.3521530747677333</v>
      </c>
      <c r="I23651" t="s">
        <v>1207</v>
      </c>
    </row>
    <row r="23652" spans="1:9" x14ac:dyDescent="0.35">
      <c r="A23652" t="s">
        <v>1257</v>
      </c>
      <c r="B23652" t="s">
        <v>358</v>
      </c>
      <c r="C23652" t="s">
        <v>358</v>
      </c>
      <c r="D23652" t="s">
        <v>1274</v>
      </c>
      <c r="E23652" t="s">
        <v>30</v>
      </c>
      <c r="F23652">
        <v>139004</v>
      </c>
      <c r="G23652">
        <v>162453</v>
      </c>
      <c r="H23652">
        <f t="shared" si="13"/>
        <v>1.1686929872521654</v>
      </c>
      <c r="I23652" t="s">
        <v>1207</v>
      </c>
    </row>
    <row r="23653" spans="1:9" x14ac:dyDescent="0.35">
      <c r="A23653" t="s">
        <v>1257</v>
      </c>
      <c r="B23653" t="s">
        <v>358</v>
      </c>
      <c r="C23653" t="s">
        <v>358</v>
      </c>
      <c r="D23653" t="s">
        <v>1274</v>
      </c>
      <c r="E23653" t="s">
        <v>31</v>
      </c>
      <c r="F23653">
        <v>133199</v>
      </c>
      <c r="G23653">
        <v>150703</v>
      </c>
      <c r="H23653">
        <f t="shared" si="13"/>
        <v>1.1314123979909758</v>
      </c>
      <c r="I23653" t="s">
        <v>1207</v>
      </c>
    </row>
    <row r="23654" spans="1:9" x14ac:dyDescent="0.35">
      <c r="A23654" t="s">
        <v>1257</v>
      </c>
      <c r="B23654" t="s">
        <v>358</v>
      </c>
      <c r="C23654" t="s">
        <v>358</v>
      </c>
      <c r="D23654" t="s">
        <v>1275</v>
      </c>
      <c r="E23654" t="s">
        <v>29</v>
      </c>
      <c r="F23654">
        <v>30069</v>
      </c>
      <c r="G23654">
        <v>25656</v>
      </c>
      <c r="H23654">
        <f t="shared" si="13"/>
        <v>0.85323755362665865</v>
      </c>
      <c r="I23654" t="s">
        <v>1207</v>
      </c>
    </row>
    <row r="23655" spans="1:9" x14ac:dyDescent="0.35">
      <c r="A23655" t="s">
        <v>1257</v>
      </c>
      <c r="B23655" t="s">
        <v>358</v>
      </c>
      <c r="C23655" t="s">
        <v>358</v>
      </c>
      <c r="D23655" t="s">
        <v>1275</v>
      </c>
      <c r="E23655" t="s">
        <v>30</v>
      </c>
      <c r="F23655">
        <v>33098</v>
      </c>
      <c r="G23655">
        <v>25989</v>
      </c>
      <c r="H23655">
        <f t="shared" si="13"/>
        <v>0.78521360807299534</v>
      </c>
      <c r="I23655" t="s">
        <v>1207</v>
      </c>
    </row>
    <row r="23656" spans="1:9" x14ac:dyDescent="0.35">
      <c r="A23656" t="s">
        <v>1257</v>
      </c>
      <c r="B23656" t="s">
        <v>358</v>
      </c>
      <c r="C23656" t="s">
        <v>358</v>
      </c>
      <c r="D23656" t="s">
        <v>1275</v>
      </c>
      <c r="E23656" t="s">
        <v>31</v>
      </c>
      <c r="F23656">
        <v>33673</v>
      </c>
      <c r="G23656">
        <v>23643</v>
      </c>
      <c r="H23656">
        <f t="shared" si="13"/>
        <v>0.70213524188518994</v>
      </c>
      <c r="I23656" t="s">
        <v>1207</v>
      </c>
    </row>
    <row r="23657" spans="1:9" x14ac:dyDescent="0.35">
      <c r="A23657" t="s">
        <v>1257</v>
      </c>
      <c r="B23657" t="s">
        <v>358</v>
      </c>
      <c r="C23657" t="s">
        <v>358</v>
      </c>
      <c r="D23657" t="s">
        <v>1276</v>
      </c>
      <c r="E23657" t="s">
        <v>29</v>
      </c>
      <c r="F23657">
        <v>36866</v>
      </c>
      <c r="G23657">
        <v>25333</v>
      </c>
      <c r="H23657">
        <f t="shared" si="13"/>
        <v>0.68716432485216727</v>
      </c>
      <c r="I23657" t="s">
        <v>1207</v>
      </c>
    </row>
    <row r="23658" spans="1:9" x14ac:dyDescent="0.35">
      <c r="A23658" t="s">
        <v>1257</v>
      </c>
      <c r="B23658" t="s">
        <v>358</v>
      </c>
      <c r="C23658" t="s">
        <v>358</v>
      </c>
      <c r="D23658" t="s">
        <v>1276</v>
      </c>
      <c r="E23658" t="s">
        <v>30</v>
      </c>
      <c r="F23658">
        <v>32720</v>
      </c>
      <c r="G23658">
        <v>33074</v>
      </c>
      <c r="H23658">
        <f t="shared" si="13"/>
        <v>1.0108190709046454</v>
      </c>
      <c r="I23658" t="s">
        <v>1207</v>
      </c>
    </row>
    <row r="23659" spans="1:9" x14ac:dyDescent="0.35">
      <c r="A23659" t="s">
        <v>1257</v>
      </c>
      <c r="B23659" t="s">
        <v>358</v>
      </c>
      <c r="C23659" t="s">
        <v>358</v>
      </c>
      <c r="D23659" t="s">
        <v>1276</v>
      </c>
      <c r="E23659" t="s">
        <v>31</v>
      </c>
      <c r="F23659">
        <v>35292</v>
      </c>
      <c r="G23659">
        <v>30401</v>
      </c>
      <c r="H23659">
        <f t="shared" si="13"/>
        <v>0.86141335146775477</v>
      </c>
      <c r="I23659" t="s">
        <v>1207</v>
      </c>
    </row>
    <row r="23660" spans="1:9" x14ac:dyDescent="0.35">
      <c r="A23660" t="s">
        <v>1257</v>
      </c>
      <c r="B23660" t="s">
        <v>358</v>
      </c>
      <c r="C23660" t="s">
        <v>358</v>
      </c>
      <c r="D23660" t="s">
        <v>1259</v>
      </c>
      <c r="E23660" t="s">
        <v>29</v>
      </c>
      <c r="F23660">
        <v>95038</v>
      </c>
      <c r="G23660">
        <v>98521</v>
      </c>
      <c r="H23660">
        <f t="shared" si="13"/>
        <v>1.0366484984953388</v>
      </c>
      <c r="I23660" t="s">
        <v>1207</v>
      </c>
    </row>
    <row r="23661" spans="1:9" x14ac:dyDescent="0.35">
      <c r="A23661" t="s">
        <v>1257</v>
      </c>
      <c r="B23661" t="s">
        <v>358</v>
      </c>
      <c r="C23661" t="s">
        <v>358</v>
      </c>
      <c r="D23661" t="s">
        <v>1259</v>
      </c>
      <c r="E23661" t="s">
        <v>30</v>
      </c>
      <c r="F23661">
        <v>99650</v>
      </c>
      <c r="G23661">
        <v>93172</v>
      </c>
      <c r="H23661">
        <f t="shared" si="13"/>
        <v>0.93499247365780236</v>
      </c>
      <c r="I23661" t="s">
        <v>1207</v>
      </c>
    </row>
    <row r="23662" spans="1:9" x14ac:dyDescent="0.35">
      <c r="A23662" t="s">
        <v>1257</v>
      </c>
      <c r="B23662" t="s">
        <v>358</v>
      </c>
      <c r="C23662" t="s">
        <v>358</v>
      </c>
      <c r="D23662" t="s">
        <v>1259</v>
      </c>
      <c r="E23662" t="s">
        <v>31</v>
      </c>
      <c r="F23662">
        <v>96330</v>
      </c>
      <c r="G23662">
        <v>120524</v>
      </c>
      <c r="H23662">
        <f t="shared" si="13"/>
        <v>1.2511574794975604</v>
      </c>
      <c r="I23662" t="s">
        <v>1207</v>
      </c>
    </row>
    <row r="23663" spans="1:9" x14ac:dyDescent="0.35">
      <c r="A23663" t="s">
        <v>1257</v>
      </c>
      <c r="B23663" t="s">
        <v>358</v>
      </c>
      <c r="C23663" t="s">
        <v>358</v>
      </c>
      <c r="D23663" t="s">
        <v>1277</v>
      </c>
      <c r="E23663" t="s">
        <v>29</v>
      </c>
      <c r="F23663">
        <v>42723</v>
      </c>
      <c r="G23663">
        <v>53149</v>
      </c>
      <c r="H23663">
        <f t="shared" si="13"/>
        <v>1.2440371696744144</v>
      </c>
      <c r="I23663" t="s">
        <v>1207</v>
      </c>
    </row>
    <row r="23664" spans="1:9" x14ac:dyDescent="0.35">
      <c r="A23664" t="s">
        <v>1257</v>
      </c>
      <c r="B23664" t="s">
        <v>358</v>
      </c>
      <c r="C23664" t="s">
        <v>358</v>
      </c>
      <c r="D23664" t="s">
        <v>1277</v>
      </c>
      <c r="E23664" t="s">
        <v>30</v>
      </c>
      <c r="F23664">
        <v>44169</v>
      </c>
      <c r="G23664">
        <v>42009</v>
      </c>
      <c r="H23664">
        <f t="shared" si="13"/>
        <v>0.95109692318141681</v>
      </c>
      <c r="I23664" t="s">
        <v>1207</v>
      </c>
    </row>
    <row r="23665" spans="1:9" x14ac:dyDescent="0.35">
      <c r="A23665" t="s">
        <v>1257</v>
      </c>
      <c r="B23665" t="s">
        <v>358</v>
      </c>
      <c r="C23665" t="s">
        <v>358</v>
      </c>
      <c r="D23665" t="s">
        <v>1277</v>
      </c>
      <c r="E23665" t="s">
        <v>31</v>
      </c>
      <c r="F23665">
        <v>42082</v>
      </c>
      <c r="G23665">
        <v>42786</v>
      </c>
      <c r="H23665">
        <f t="shared" si="13"/>
        <v>1.0167292429067059</v>
      </c>
      <c r="I23665" t="s">
        <v>1207</v>
      </c>
    </row>
    <row r="23666" spans="1:9" x14ac:dyDescent="0.35">
      <c r="A23666" t="s">
        <v>1257</v>
      </c>
      <c r="B23666" t="s">
        <v>358</v>
      </c>
      <c r="C23666" t="s">
        <v>358</v>
      </c>
      <c r="D23666" t="s">
        <v>1278</v>
      </c>
      <c r="E23666" t="s">
        <v>29</v>
      </c>
      <c r="F23666">
        <v>66436</v>
      </c>
      <c r="G23666">
        <v>44422</v>
      </c>
      <c r="H23666">
        <f t="shared" si="13"/>
        <v>0.66864350653260285</v>
      </c>
      <c r="I23666" t="s">
        <v>1207</v>
      </c>
    </row>
    <row r="23667" spans="1:9" x14ac:dyDescent="0.35">
      <c r="A23667" t="s">
        <v>1257</v>
      </c>
      <c r="B23667" t="s">
        <v>358</v>
      </c>
      <c r="C23667" t="s">
        <v>358</v>
      </c>
      <c r="D23667" t="s">
        <v>1278</v>
      </c>
      <c r="E23667" t="s">
        <v>30</v>
      </c>
      <c r="F23667">
        <v>69074</v>
      </c>
      <c r="G23667">
        <v>46069</v>
      </c>
      <c r="H23667">
        <f t="shared" si="13"/>
        <v>0.66695138547065469</v>
      </c>
      <c r="I23667" t="s">
        <v>1207</v>
      </c>
    </row>
    <row r="23668" spans="1:9" x14ac:dyDescent="0.35">
      <c r="A23668" t="s">
        <v>1257</v>
      </c>
      <c r="B23668" t="s">
        <v>358</v>
      </c>
      <c r="C23668" t="s">
        <v>358</v>
      </c>
      <c r="D23668" t="s">
        <v>1278</v>
      </c>
      <c r="E23668" t="s">
        <v>31</v>
      </c>
      <c r="F23668">
        <v>56896</v>
      </c>
      <c r="G23668">
        <v>42831</v>
      </c>
      <c r="H23668">
        <f t="shared" si="13"/>
        <v>0.75279457255343085</v>
      </c>
      <c r="I23668" t="s">
        <v>1207</v>
      </c>
    </row>
    <row r="23669" spans="1:9" x14ac:dyDescent="0.35">
      <c r="A23669" t="s">
        <v>1257</v>
      </c>
      <c r="B23669" t="s">
        <v>358</v>
      </c>
      <c r="C23669" t="s">
        <v>358</v>
      </c>
      <c r="D23669" t="s">
        <v>1279</v>
      </c>
      <c r="E23669" t="s">
        <v>29</v>
      </c>
      <c r="F23669">
        <v>16552</v>
      </c>
      <c r="G23669">
        <v>18006</v>
      </c>
      <c r="H23669">
        <f t="shared" si="13"/>
        <v>1.0878443692605124</v>
      </c>
      <c r="I23669" t="s">
        <v>1207</v>
      </c>
    </row>
    <row r="23670" spans="1:9" x14ac:dyDescent="0.35">
      <c r="A23670" t="s">
        <v>1257</v>
      </c>
      <c r="B23670" t="s">
        <v>358</v>
      </c>
      <c r="C23670" t="s">
        <v>358</v>
      </c>
      <c r="D23670" t="s">
        <v>1279</v>
      </c>
      <c r="E23670" t="s">
        <v>30</v>
      </c>
      <c r="F23670">
        <v>20429</v>
      </c>
      <c r="G23670">
        <v>23915</v>
      </c>
      <c r="H23670">
        <f t="shared" si="13"/>
        <v>1.1706397767878995</v>
      </c>
      <c r="I23670" t="s">
        <v>1207</v>
      </c>
    </row>
    <row r="23671" spans="1:9" x14ac:dyDescent="0.35">
      <c r="A23671" t="s">
        <v>1257</v>
      </c>
      <c r="B23671" t="s">
        <v>358</v>
      </c>
      <c r="C23671" t="s">
        <v>358</v>
      </c>
      <c r="D23671" t="s">
        <v>1279</v>
      </c>
      <c r="E23671" t="s">
        <v>31</v>
      </c>
      <c r="F23671">
        <v>22955</v>
      </c>
      <c r="G23671">
        <v>17370</v>
      </c>
      <c r="H23671">
        <f t="shared" si="13"/>
        <v>0.75669788717055109</v>
      </c>
      <c r="I23671" t="s">
        <v>1207</v>
      </c>
    </row>
    <row r="23672" spans="1:9" x14ac:dyDescent="0.35">
      <c r="A23672" t="s">
        <v>1257</v>
      </c>
      <c r="B23672" t="s">
        <v>358</v>
      </c>
      <c r="C23672" t="s">
        <v>358</v>
      </c>
      <c r="D23672" t="s">
        <v>1280</v>
      </c>
      <c r="E23672" t="s">
        <v>29</v>
      </c>
      <c r="F23672">
        <v>54769</v>
      </c>
      <c r="G23672">
        <v>50054</v>
      </c>
      <c r="H23672">
        <f t="shared" si="13"/>
        <v>0.91391115412003143</v>
      </c>
      <c r="I23672" t="s">
        <v>1207</v>
      </c>
    </row>
    <row r="23673" spans="1:9" x14ac:dyDescent="0.35">
      <c r="A23673" t="s">
        <v>1257</v>
      </c>
      <c r="B23673" t="s">
        <v>358</v>
      </c>
      <c r="C23673" t="s">
        <v>358</v>
      </c>
      <c r="D23673" t="s">
        <v>1280</v>
      </c>
      <c r="E23673" t="s">
        <v>30</v>
      </c>
      <c r="F23673">
        <v>61069</v>
      </c>
      <c r="G23673">
        <v>42956</v>
      </c>
      <c r="H23673">
        <f t="shared" si="13"/>
        <v>0.70340107091977921</v>
      </c>
      <c r="I23673" t="s">
        <v>1207</v>
      </c>
    </row>
    <row r="23674" spans="1:9" x14ac:dyDescent="0.35">
      <c r="A23674" t="s">
        <v>1257</v>
      </c>
      <c r="B23674" t="s">
        <v>358</v>
      </c>
      <c r="C23674" t="s">
        <v>358</v>
      </c>
      <c r="D23674" t="s">
        <v>1280</v>
      </c>
      <c r="E23674" t="s">
        <v>31</v>
      </c>
      <c r="F23674">
        <v>54291</v>
      </c>
      <c r="G23674">
        <v>24789</v>
      </c>
      <c r="H23674">
        <f t="shared" si="13"/>
        <v>0.45659501574846661</v>
      </c>
      <c r="I23674" t="s">
        <v>1207</v>
      </c>
    </row>
    <row r="23675" spans="1:9" x14ac:dyDescent="0.35">
      <c r="A23675" t="s">
        <v>1257</v>
      </c>
      <c r="B23675" t="s">
        <v>358</v>
      </c>
      <c r="C23675" t="s">
        <v>358</v>
      </c>
      <c r="D23675" t="s">
        <v>1281</v>
      </c>
      <c r="E23675" t="s">
        <v>29</v>
      </c>
      <c r="F23675">
        <v>40074</v>
      </c>
      <c r="G23675">
        <v>28064</v>
      </c>
      <c r="H23675">
        <f t="shared" si="13"/>
        <v>0.70030443679193488</v>
      </c>
      <c r="I23675" t="s">
        <v>1207</v>
      </c>
    </row>
    <row r="23676" spans="1:9" x14ac:dyDescent="0.35">
      <c r="A23676" t="s">
        <v>1257</v>
      </c>
      <c r="B23676" t="s">
        <v>358</v>
      </c>
      <c r="C23676" t="s">
        <v>358</v>
      </c>
      <c r="D23676" t="s">
        <v>1281</v>
      </c>
      <c r="E23676" t="s">
        <v>30</v>
      </c>
      <c r="F23676">
        <v>33113</v>
      </c>
      <c r="G23676">
        <v>41476</v>
      </c>
      <c r="H23676">
        <f t="shared" si="13"/>
        <v>1.2525594177513364</v>
      </c>
      <c r="I23676" t="s">
        <v>1207</v>
      </c>
    </row>
    <row r="23677" spans="1:9" x14ac:dyDescent="0.35">
      <c r="A23677" t="s">
        <v>1257</v>
      </c>
      <c r="B23677" t="s">
        <v>358</v>
      </c>
      <c r="C23677" t="s">
        <v>358</v>
      </c>
      <c r="D23677" t="s">
        <v>1281</v>
      </c>
      <c r="E23677" t="s">
        <v>31</v>
      </c>
      <c r="F23677">
        <v>35966</v>
      </c>
      <c r="G23677">
        <v>33655</v>
      </c>
      <c r="H23677">
        <f t="shared" si="13"/>
        <v>0.93574487015514651</v>
      </c>
      <c r="I23677" t="s">
        <v>1207</v>
      </c>
    </row>
    <row r="23678" spans="1:9" x14ac:dyDescent="0.35">
      <c r="A23678" t="s">
        <v>1257</v>
      </c>
      <c r="B23678" t="s">
        <v>358</v>
      </c>
      <c r="C23678" t="s">
        <v>358</v>
      </c>
      <c r="D23678" t="s">
        <v>1282</v>
      </c>
      <c r="E23678" t="s">
        <v>29</v>
      </c>
      <c r="F23678">
        <v>7240</v>
      </c>
      <c r="G23678">
        <v>9130</v>
      </c>
      <c r="H23678">
        <f t="shared" si="13"/>
        <v>1.261049723756906</v>
      </c>
      <c r="I23678" t="s">
        <v>1207</v>
      </c>
    </row>
    <row r="23679" spans="1:9" x14ac:dyDescent="0.35">
      <c r="A23679" t="s">
        <v>1257</v>
      </c>
      <c r="B23679" t="s">
        <v>358</v>
      </c>
      <c r="C23679" t="s">
        <v>358</v>
      </c>
      <c r="D23679" t="s">
        <v>1282</v>
      </c>
      <c r="E23679" t="s">
        <v>30</v>
      </c>
      <c r="F23679">
        <v>17733</v>
      </c>
      <c r="G23679">
        <v>13401</v>
      </c>
      <c r="H23679">
        <f t="shared" si="13"/>
        <v>0.75570969379123665</v>
      </c>
      <c r="I23679" t="s">
        <v>1207</v>
      </c>
    </row>
    <row r="23680" spans="1:9" x14ac:dyDescent="0.35">
      <c r="A23680" t="s">
        <v>1257</v>
      </c>
      <c r="B23680" t="s">
        <v>358</v>
      </c>
      <c r="C23680" t="s">
        <v>358</v>
      </c>
      <c r="D23680" t="s">
        <v>1282</v>
      </c>
      <c r="E23680" t="s">
        <v>31</v>
      </c>
      <c r="F23680">
        <v>18425</v>
      </c>
      <c r="G23680">
        <v>7780</v>
      </c>
      <c r="H23680">
        <f t="shared" si="13"/>
        <v>0.42225237449118047</v>
      </c>
      <c r="I23680" t="s">
        <v>1207</v>
      </c>
    </row>
    <row r="23681" spans="1:9" x14ac:dyDescent="0.35">
      <c r="A23681" t="s">
        <v>1257</v>
      </c>
      <c r="B23681" t="s">
        <v>358</v>
      </c>
      <c r="C23681" t="s">
        <v>358</v>
      </c>
      <c r="D23681" t="s">
        <v>1260</v>
      </c>
      <c r="E23681" t="s">
        <v>29</v>
      </c>
      <c r="F23681">
        <v>448541</v>
      </c>
      <c r="G23681">
        <v>312185</v>
      </c>
      <c r="H23681">
        <f t="shared" si="13"/>
        <v>0.69600103446507677</v>
      </c>
      <c r="I23681" t="s">
        <v>1207</v>
      </c>
    </row>
    <row r="23682" spans="1:9" x14ac:dyDescent="0.35">
      <c r="A23682" t="s">
        <v>1257</v>
      </c>
      <c r="B23682" t="s">
        <v>358</v>
      </c>
      <c r="C23682" t="s">
        <v>358</v>
      </c>
      <c r="D23682" t="s">
        <v>1260</v>
      </c>
      <c r="E23682" t="s">
        <v>30</v>
      </c>
      <c r="F23682">
        <v>451615</v>
      </c>
      <c r="G23682">
        <v>417971</v>
      </c>
      <c r="H23682">
        <f t="shared" si="13"/>
        <v>0.92550291730788392</v>
      </c>
      <c r="I23682" t="s">
        <v>1207</v>
      </c>
    </row>
    <row r="23683" spans="1:9" x14ac:dyDescent="0.35">
      <c r="A23683" t="s">
        <v>1257</v>
      </c>
      <c r="B23683" t="s">
        <v>358</v>
      </c>
      <c r="C23683" t="s">
        <v>358</v>
      </c>
      <c r="D23683" t="s">
        <v>1260</v>
      </c>
      <c r="E23683" t="s">
        <v>31</v>
      </c>
      <c r="F23683">
        <v>516996</v>
      </c>
      <c r="G23683">
        <v>572608</v>
      </c>
      <c r="H23683">
        <f t="shared" si="13"/>
        <v>1.1075675633854034</v>
      </c>
      <c r="I23683" t="s">
        <v>1207</v>
      </c>
    </row>
    <row r="23684" spans="1:9" x14ac:dyDescent="0.35">
      <c r="A23684" t="s">
        <v>1257</v>
      </c>
      <c r="B23684" t="s">
        <v>358</v>
      </c>
      <c r="C23684" t="s">
        <v>358</v>
      </c>
      <c r="D23684" t="s">
        <v>1261</v>
      </c>
      <c r="E23684" t="s">
        <v>29</v>
      </c>
      <c r="F23684">
        <v>369213</v>
      </c>
      <c r="G23684">
        <v>397014</v>
      </c>
      <c r="H23684">
        <f t="shared" si="13"/>
        <v>1.0752979987161881</v>
      </c>
      <c r="I23684" t="s">
        <v>1207</v>
      </c>
    </row>
    <row r="23685" spans="1:9" x14ac:dyDescent="0.35">
      <c r="A23685" t="s">
        <v>1257</v>
      </c>
      <c r="B23685" t="s">
        <v>358</v>
      </c>
      <c r="C23685" t="s">
        <v>358</v>
      </c>
      <c r="D23685" t="s">
        <v>1261</v>
      </c>
      <c r="E23685" t="s">
        <v>30</v>
      </c>
      <c r="F23685">
        <v>374673</v>
      </c>
      <c r="G23685">
        <v>341673</v>
      </c>
      <c r="H23685">
        <f t="shared" si="13"/>
        <v>0.91192319702780822</v>
      </c>
      <c r="I23685" t="s">
        <v>1207</v>
      </c>
    </row>
    <row r="23686" spans="1:9" x14ac:dyDescent="0.35">
      <c r="A23686" t="s">
        <v>1257</v>
      </c>
      <c r="B23686" t="s">
        <v>358</v>
      </c>
      <c r="C23686" t="s">
        <v>358</v>
      </c>
      <c r="D23686" t="s">
        <v>1261</v>
      </c>
      <c r="E23686" t="s">
        <v>31</v>
      </c>
      <c r="F23686">
        <v>384456</v>
      </c>
      <c r="G23686">
        <v>305582</v>
      </c>
      <c r="H23686">
        <f t="shared" si="13"/>
        <v>0.79484258276629838</v>
      </c>
      <c r="I23686" t="s">
        <v>1207</v>
      </c>
    </row>
    <row r="23687" spans="1:9" x14ac:dyDescent="0.35">
      <c r="A23687" t="s">
        <v>1257</v>
      </c>
      <c r="B23687" t="s">
        <v>358</v>
      </c>
      <c r="C23687" t="s">
        <v>358</v>
      </c>
      <c r="D23687" t="s">
        <v>1262</v>
      </c>
      <c r="E23687" t="s">
        <v>29</v>
      </c>
      <c r="F23687">
        <v>107725</v>
      </c>
      <c r="G23687">
        <v>126135</v>
      </c>
      <c r="H23687">
        <f t="shared" si="13"/>
        <v>1.1708981202135067</v>
      </c>
      <c r="I23687" t="s">
        <v>1207</v>
      </c>
    </row>
    <row r="23688" spans="1:9" x14ac:dyDescent="0.35">
      <c r="A23688" t="s">
        <v>1257</v>
      </c>
      <c r="B23688" t="s">
        <v>358</v>
      </c>
      <c r="C23688" t="s">
        <v>358</v>
      </c>
      <c r="D23688" t="s">
        <v>1262</v>
      </c>
      <c r="E23688" t="s">
        <v>30</v>
      </c>
      <c r="F23688">
        <v>104732</v>
      </c>
      <c r="G23688">
        <v>111279</v>
      </c>
      <c r="H23688">
        <f t="shared" si="13"/>
        <v>1.0625119352251462</v>
      </c>
      <c r="I23688" t="s">
        <v>1207</v>
      </c>
    </row>
    <row r="23689" spans="1:9" x14ac:dyDescent="0.35">
      <c r="A23689" t="s">
        <v>1257</v>
      </c>
      <c r="B23689" t="s">
        <v>358</v>
      </c>
      <c r="C23689" t="s">
        <v>358</v>
      </c>
      <c r="D23689" t="s">
        <v>1262</v>
      </c>
      <c r="E23689" t="s">
        <v>31</v>
      </c>
      <c r="F23689">
        <v>113764</v>
      </c>
      <c r="G23689">
        <v>117841</v>
      </c>
      <c r="H23689">
        <f t="shared" si="13"/>
        <v>1.0358373474912979</v>
      </c>
      <c r="I23689" t="s">
        <v>1207</v>
      </c>
    </row>
    <row r="23690" spans="1:9" x14ac:dyDescent="0.35">
      <c r="A23690" t="s">
        <v>1257</v>
      </c>
      <c r="B23690" t="s">
        <v>358</v>
      </c>
      <c r="C23690" t="s">
        <v>358</v>
      </c>
      <c r="D23690" t="s">
        <v>1263</v>
      </c>
      <c r="E23690" t="s">
        <v>29</v>
      </c>
      <c r="F23690">
        <v>284954</v>
      </c>
      <c r="G23690">
        <v>776698</v>
      </c>
      <c r="H23690">
        <f t="shared" si="13"/>
        <v>2.7256960772615932</v>
      </c>
      <c r="I23690" t="s">
        <v>1207</v>
      </c>
    </row>
    <row r="23691" spans="1:9" x14ac:dyDescent="0.35">
      <c r="A23691" t="s">
        <v>1257</v>
      </c>
      <c r="B23691" t="s">
        <v>358</v>
      </c>
      <c r="C23691" t="s">
        <v>358</v>
      </c>
      <c r="D23691" t="s">
        <v>1263</v>
      </c>
      <c r="E23691" t="s">
        <v>30</v>
      </c>
      <c r="F23691">
        <v>290504</v>
      </c>
      <c r="G23691">
        <v>436747</v>
      </c>
      <c r="H23691">
        <f t="shared" si="13"/>
        <v>1.5034113127530087</v>
      </c>
      <c r="I23691" t="s">
        <v>1207</v>
      </c>
    </row>
    <row r="23692" spans="1:9" x14ac:dyDescent="0.35">
      <c r="A23692" t="s">
        <v>1257</v>
      </c>
      <c r="B23692" t="s">
        <v>358</v>
      </c>
      <c r="C23692" t="s">
        <v>358</v>
      </c>
      <c r="D23692" t="s">
        <v>1263</v>
      </c>
      <c r="E23692" t="s">
        <v>31</v>
      </c>
      <c r="F23692">
        <v>289795</v>
      </c>
      <c r="G23692">
        <v>620313</v>
      </c>
      <c r="H23692">
        <f t="shared" si="13"/>
        <v>2.1405234734898806</v>
      </c>
      <c r="I23692" t="s">
        <v>1207</v>
      </c>
    </row>
    <row r="23693" spans="1:9" x14ac:dyDescent="0.35">
      <c r="A23693" t="s">
        <v>1257</v>
      </c>
      <c r="B23693" t="s">
        <v>358</v>
      </c>
      <c r="C23693" t="s">
        <v>358</v>
      </c>
      <c r="D23693" t="s">
        <v>1264</v>
      </c>
      <c r="E23693" t="s">
        <v>29</v>
      </c>
      <c r="F23693">
        <v>188113</v>
      </c>
      <c r="G23693">
        <v>195810</v>
      </c>
      <c r="H23693">
        <f t="shared" si="13"/>
        <v>1.0409168956956723</v>
      </c>
      <c r="I23693" t="s">
        <v>1207</v>
      </c>
    </row>
    <row r="23694" spans="1:9" x14ac:dyDescent="0.35">
      <c r="A23694" t="s">
        <v>1257</v>
      </c>
      <c r="B23694" t="s">
        <v>358</v>
      </c>
      <c r="C23694" t="s">
        <v>358</v>
      </c>
      <c r="D23694" t="s">
        <v>1264</v>
      </c>
      <c r="E23694" t="s">
        <v>30</v>
      </c>
      <c r="F23694">
        <v>177739</v>
      </c>
      <c r="G23694">
        <v>166018</v>
      </c>
      <c r="H23694">
        <f t="shared" si="13"/>
        <v>0.93405499074485621</v>
      </c>
      <c r="I23694" t="s">
        <v>1207</v>
      </c>
    </row>
    <row r="23695" spans="1:9" x14ac:dyDescent="0.35">
      <c r="A23695" t="s">
        <v>1257</v>
      </c>
      <c r="B23695" t="s">
        <v>358</v>
      </c>
      <c r="C23695" t="s">
        <v>358</v>
      </c>
      <c r="D23695" t="s">
        <v>1264</v>
      </c>
      <c r="E23695" t="s">
        <v>31</v>
      </c>
      <c r="F23695">
        <v>180842</v>
      </c>
      <c r="G23695">
        <v>65302</v>
      </c>
      <c r="H23695">
        <f t="shared" si="13"/>
        <v>0.36109974452837285</v>
      </c>
      <c r="I23695" t="s">
        <v>1207</v>
      </c>
    </row>
    <row r="23696" spans="1:9" x14ac:dyDescent="0.35">
      <c r="A23696" t="s">
        <v>1257</v>
      </c>
      <c r="B23696" t="s">
        <v>358</v>
      </c>
      <c r="C23696" t="s">
        <v>358</v>
      </c>
      <c r="D23696" t="s">
        <v>1265</v>
      </c>
      <c r="E23696" t="s">
        <v>29</v>
      </c>
      <c r="F23696">
        <v>68534</v>
      </c>
      <c r="G23696">
        <v>82644</v>
      </c>
      <c r="H23696">
        <f t="shared" si="13"/>
        <v>1.2058832112528088</v>
      </c>
      <c r="I23696" t="s">
        <v>1207</v>
      </c>
    </row>
    <row r="23697" spans="1:9" x14ac:dyDescent="0.35">
      <c r="A23697" t="s">
        <v>1257</v>
      </c>
      <c r="B23697" t="s">
        <v>358</v>
      </c>
      <c r="C23697" t="s">
        <v>358</v>
      </c>
      <c r="D23697" t="s">
        <v>1265</v>
      </c>
      <c r="E23697" t="s">
        <v>30</v>
      </c>
      <c r="F23697">
        <v>70564</v>
      </c>
      <c r="G23697">
        <v>73729</v>
      </c>
      <c r="H23697">
        <f t="shared" si="13"/>
        <v>1.0448528994954935</v>
      </c>
      <c r="I23697" t="s">
        <v>1207</v>
      </c>
    </row>
    <row r="23698" spans="1:9" x14ac:dyDescent="0.35">
      <c r="A23698" t="s">
        <v>1257</v>
      </c>
      <c r="B23698" t="s">
        <v>358</v>
      </c>
      <c r="C23698" t="s">
        <v>358</v>
      </c>
      <c r="D23698" t="s">
        <v>1265</v>
      </c>
      <c r="E23698" t="s">
        <v>31</v>
      </c>
      <c r="F23698">
        <v>69661</v>
      </c>
      <c r="G23698">
        <v>49633</v>
      </c>
      <c r="H23698">
        <f t="shared" si="13"/>
        <v>0.71249336070398073</v>
      </c>
      <c r="I23698" t="s">
        <v>1207</v>
      </c>
    </row>
    <row r="23699" spans="1:9" x14ac:dyDescent="0.35">
      <c r="A23699" t="s">
        <v>1257</v>
      </c>
      <c r="B23699" t="s">
        <v>358</v>
      </c>
      <c r="C23699" t="s">
        <v>358</v>
      </c>
      <c r="D23699" t="s">
        <v>1266</v>
      </c>
      <c r="E23699" t="s">
        <v>29</v>
      </c>
      <c r="F23699">
        <v>197519</v>
      </c>
      <c r="G23699">
        <v>143420</v>
      </c>
      <c r="H23699">
        <f t="shared" si="13"/>
        <v>0.72610736182341951</v>
      </c>
      <c r="I23699" t="s">
        <v>1207</v>
      </c>
    </row>
    <row r="23700" spans="1:9" x14ac:dyDescent="0.35">
      <c r="A23700" t="s">
        <v>1257</v>
      </c>
      <c r="B23700" t="s">
        <v>358</v>
      </c>
      <c r="C23700" t="s">
        <v>358</v>
      </c>
      <c r="D23700" t="s">
        <v>1266</v>
      </c>
      <c r="E23700" t="s">
        <v>30</v>
      </c>
      <c r="F23700">
        <v>204743</v>
      </c>
      <c r="G23700">
        <v>140482</v>
      </c>
      <c r="H23700">
        <f t="shared" si="13"/>
        <v>0.68613823183210165</v>
      </c>
      <c r="I23700" t="s">
        <v>1207</v>
      </c>
    </row>
    <row r="23701" spans="1:9" x14ac:dyDescent="0.35">
      <c r="A23701" t="s">
        <v>1257</v>
      </c>
      <c r="B23701" t="s">
        <v>358</v>
      </c>
      <c r="C23701" t="s">
        <v>358</v>
      </c>
      <c r="D23701" t="s">
        <v>1266</v>
      </c>
      <c r="E23701" t="s">
        <v>31</v>
      </c>
      <c r="F23701">
        <v>210113</v>
      </c>
      <c r="G23701">
        <v>107759</v>
      </c>
      <c r="H23701">
        <f t="shared" si="13"/>
        <v>0.51286212656998853</v>
      </c>
      <c r="I23701" t="s">
        <v>1207</v>
      </c>
    </row>
    <row r="23702" spans="1:9" x14ac:dyDescent="0.35">
      <c r="A23702" t="s">
        <v>1257</v>
      </c>
      <c r="B23702" t="s">
        <v>359</v>
      </c>
      <c r="C23702" t="s">
        <v>359</v>
      </c>
      <c r="D23702" t="s">
        <v>1258</v>
      </c>
      <c r="E23702" t="s">
        <v>29</v>
      </c>
      <c r="F23702">
        <v>572353</v>
      </c>
      <c r="G23702">
        <v>596974</v>
      </c>
      <c r="H23702">
        <f t="shared" ref="H23702:H23765" si="14">G23702/F23702</f>
        <v>1.0430171589910422</v>
      </c>
      <c r="I23702" t="s">
        <v>1208</v>
      </c>
    </row>
    <row r="23703" spans="1:9" x14ac:dyDescent="0.35">
      <c r="A23703" t="s">
        <v>1257</v>
      </c>
      <c r="B23703" t="s">
        <v>359</v>
      </c>
      <c r="C23703" t="s">
        <v>359</v>
      </c>
      <c r="D23703" t="s">
        <v>1258</v>
      </c>
      <c r="E23703" t="s">
        <v>30</v>
      </c>
      <c r="F23703">
        <v>561142</v>
      </c>
      <c r="G23703">
        <v>555943</v>
      </c>
      <c r="H23703">
        <f t="shared" si="14"/>
        <v>0.99073496548110818</v>
      </c>
      <c r="I23703" t="s">
        <v>1208</v>
      </c>
    </row>
    <row r="23704" spans="1:9" x14ac:dyDescent="0.35">
      <c r="A23704" t="s">
        <v>1257</v>
      </c>
      <c r="B23704" t="s">
        <v>359</v>
      </c>
      <c r="C23704" t="s">
        <v>359</v>
      </c>
      <c r="D23704" t="s">
        <v>1258</v>
      </c>
      <c r="E23704" t="s">
        <v>31</v>
      </c>
      <c r="F23704">
        <v>536921</v>
      </c>
      <c r="G23704">
        <v>447014</v>
      </c>
      <c r="H23704">
        <f t="shared" si="14"/>
        <v>0.83255078493856638</v>
      </c>
      <c r="I23704" t="s">
        <v>1208</v>
      </c>
    </row>
    <row r="23705" spans="1:9" x14ac:dyDescent="0.35">
      <c r="A23705" t="s">
        <v>1257</v>
      </c>
      <c r="B23705" t="s">
        <v>359</v>
      </c>
      <c r="C23705" t="s">
        <v>359</v>
      </c>
      <c r="D23705" t="s">
        <v>1267</v>
      </c>
      <c r="E23705" t="s">
        <v>29</v>
      </c>
      <c r="F23705">
        <v>227863</v>
      </c>
      <c r="G23705">
        <v>134266</v>
      </c>
      <c r="H23705">
        <f t="shared" si="14"/>
        <v>0.58924002580497936</v>
      </c>
      <c r="I23705" t="s">
        <v>1208</v>
      </c>
    </row>
    <row r="23706" spans="1:9" x14ac:dyDescent="0.35">
      <c r="A23706" t="s">
        <v>1257</v>
      </c>
      <c r="B23706" t="s">
        <v>359</v>
      </c>
      <c r="C23706" t="s">
        <v>359</v>
      </c>
      <c r="D23706" t="s">
        <v>1267</v>
      </c>
      <c r="E23706" t="s">
        <v>30</v>
      </c>
      <c r="F23706">
        <v>232239</v>
      </c>
      <c r="G23706">
        <v>154526</v>
      </c>
      <c r="H23706">
        <f t="shared" si="14"/>
        <v>0.6653748939669909</v>
      </c>
      <c r="I23706" t="s">
        <v>1208</v>
      </c>
    </row>
    <row r="23707" spans="1:9" x14ac:dyDescent="0.35">
      <c r="A23707" t="s">
        <v>1257</v>
      </c>
      <c r="B23707" t="s">
        <v>359</v>
      </c>
      <c r="C23707" t="s">
        <v>359</v>
      </c>
      <c r="D23707" t="s">
        <v>1267</v>
      </c>
      <c r="E23707" t="s">
        <v>31</v>
      </c>
      <c r="F23707">
        <v>226984</v>
      </c>
      <c r="G23707">
        <v>136966</v>
      </c>
      <c r="H23707">
        <f t="shared" si="14"/>
        <v>0.60341698093257679</v>
      </c>
      <c r="I23707" t="s">
        <v>1208</v>
      </c>
    </row>
    <row r="23708" spans="1:9" x14ac:dyDescent="0.35">
      <c r="A23708" t="s">
        <v>1257</v>
      </c>
      <c r="B23708" t="s">
        <v>359</v>
      </c>
      <c r="C23708" t="s">
        <v>359</v>
      </c>
      <c r="D23708" t="s">
        <v>1268</v>
      </c>
      <c r="E23708" t="s">
        <v>29</v>
      </c>
      <c r="F23708">
        <v>58219</v>
      </c>
      <c r="G23708">
        <v>31893</v>
      </c>
      <c r="H23708">
        <f t="shared" si="14"/>
        <v>0.5478108521273124</v>
      </c>
      <c r="I23708" t="s">
        <v>1208</v>
      </c>
    </row>
    <row r="23709" spans="1:9" x14ac:dyDescent="0.35">
      <c r="A23709" t="s">
        <v>1257</v>
      </c>
      <c r="B23709" t="s">
        <v>359</v>
      </c>
      <c r="C23709" t="s">
        <v>359</v>
      </c>
      <c r="D23709" t="s">
        <v>1268</v>
      </c>
      <c r="E23709" t="s">
        <v>30</v>
      </c>
      <c r="F23709">
        <v>50743</v>
      </c>
      <c r="G23709">
        <v>31398</v>
      </c>
      <c r="H23709">
        <f t="shared" si="14"/>
        <v>0.61876514987288889</v>
      </c>
      <c r="I23709" t="s">
        <v>1208</v>
      </c>
    </row>
    <row r="23710" spans="1:9" x14ac:dyDescent="0.35">
      <c r="A23710" t="s">
        <v>1257</v>
      </c>
      <c r="B23710" t="s">
        <v>359</v>
      </c>
      <c r="C23710" t="s">
        <v>359</v>
      </c>
      <c r="D23710" t="s">
        <v>1268</v>
      </c>
      <c r="E23710" t="s">
        <v>31</v>
      </c>
      <c r="F23710">
        <v>50109</v>
      </c>
      <c r="G23710">
        <v>28284</v>
      </c>
      <c r="H23710">
        <f t="shared" si="14"/>
        <v>0.56444950008980421</v>
      </c>
      <c r="I23710" t="s">
        <v>1208</v>
      </c>
    </row>
    <row r="23711" spans="1:9" x14ac:dyDescent="0.35">
      <c r="A23711" t="s">
        <v>1257</v>
      </c>
      <c r="B23711" t="s">
        <v>359</v>
      </c>
      <c r="C23711" t="s">
        <v>359</v>
      </c>
      <c r="D23711" t="s">
        <v>1269</v>
      </c>
      <c r="E23711" t="s">
        <v>29</v>
      </c>
      <c r="F23711">
        <v>34212</v>
      </c>
      <c r="G23711">
        <v>38332</v>
      </c>
      <c r="H23711">
        <f t="shared" si="14"/>
        <v>1.1204255816672513</v>
      </c>
      <c r="I23711" t="s">
        <v>1208</v>
      </c>
    </row>
    <row r="23712" spans="1:9" x14ac:dyDescent="0.35">
      <c r="A23712" t="s">
        <v>1257</v>
      </c>
      <c r="B23712" t="s">
        <v>359</v>
      </c>
      <c r="C23712" t="s">
        <v>359</v>
      </c>
      <c r="D23712" t="s">
        <v>1269</v>
      </c>
      <c r="E23712" t="s">
        <v>30</v>
      </c>
      <c r="F23712">
        <v>36044</v>
      </c>
      <c r="G23712">
        <v>35724</v>
      </c>
      <c r="H23712">
        <f t="shared" si="14"/>
        <v>0.99112196204638769</v>
      </c>
      <c r="I23712" t="s">
        <v>1208</v>
      </c>
    </row>
    <row r="23713" spans="1:9" x14ac:dyDescent="0.35">
      <c r="A23713" t="s">
        <v>1257</v>
      </c>
      <c r="B23713" t="s">
        <v>359</v>
      </c>
      <c r="C23713" t="s">
        <v>359</v>
      </c>
      <c r="D23713" t="s">
        <v>1269</v>
      </c>
      <c r="E23713" t="s">
        <v>31</v>
      </c>
      <c r="F23713">
        <v>30238</v>
      </c>
      <c r="G23713">
        <v>23708</v>
      </c>
      <c r="H23713">
        <f t="shared" si="14"/>
        <v>0.78404656392618555</v>
      </c>
      <c r="I23713" t="s">
        <v>1208</v>
      </c>
    </row>
    <row r="23714" spans="1:9" x14ac:dyDescent="0.35">
      <c r="A23714" t="s">
        <v>1257</v>
      </c>
      <c r="B23714" t="s">
        <v>359</v>
      </c>
      <c r="C23714" t="s">
        <v>359</v>
      </c>
      <c r="D23714" t="s">
        <v>1270</v>
      </c>
      <c r="E23714" t="s">
        <v>29</v>
      </c>
      <c r="F23714">
        <v>23730</v>
      </c>
      <c r="G23714">
        <v>21747</v>
      </c>
      <c r="H23714">
        <f t="shared" si="14"/>
        <v>0.91643489254108723</v>
      </c>
      <c r="I23714" t="s">
        <v>1208</v>
      </c>
    </row>
    <row r="23715" spans="1:9" x14ac:dyDescent="0.35">
      <c r="A23715" t="s">
        <v>1257</v>
      </c>
      <c r="B23715" t="s">
        <v>359</v>
      </c>
      <c r="C23715" t="s">
        <v>359</v>
      </c>
      <c r="D23715" t="s">
        <v>1270</v>
      </c>
      <c r="E23715" t="s">
        <v>30</v>
      </c>
      <c r="F23715">
        <v>22792</v>
      </c>
      <c r="G23715">
        <v>25106</v>
      </c>
      <c r="H23715">
        <f t="shared" si="14"/>
        <v>1.1015268515268515</v>
      </c>
      <c r="I23715" t="s">
        <v>1208</v>
      </c>
    </row>
    <row r="23716" spans="1:9" x14ac:dyDescent="0.35">
      <c r="A23716" t="s">
        <v>1257</v>
      </c>
      <c r="B23716" t="s">
        <v>359</v>
      </c>
      <c r="C23716" t="s">
        <v>359</v>
      </c>
      <c r="D23716" t="s">
        <v>1270</v>
      </c>
      <c r="E23716" t="s">
        <v>31</v>
      </c>
      <c r="F23716">
        <v>19709</v>
      </c>
      <c r="G23716">
        <v>22653</v>
      </c>
      <c r="H23716">
        <f t="shared" si="14"/>
        <v>1.149373382718555</v>
      </c>
      <c r="I23716" t="s">
        <v>1208</v>
      </c>
    </row>
    <row r="23717" spans="1:9" x14ac:dyDescent="0.35">
      <c r="A23717" t="s">
        <v>1257</v>
      </c>
      <c r="B23717" t="s">
        <v>359</v>
      </c>
      <c r="C23717" t="s">
        <v>359</v>
      </c>
      <c r="D23717" t="s">
        <v>1271</v>
      </c>
      <c r="E23717" t="s">
        <v>29</v>
      </c>
      <c r="F23717">
        <v>34445</v>
      </c>
      <c r="G23717">
        <v>46028</v>
      </c>
      <c r="H23717">
        <f t="shared" si="14"/>
        <v>1.3362752213673974</v>
      </c>
      <c r="I23717" t="s">
        <v>1208</v>
      </c>
    </row>
    <row r="23718" spans="1:9" x14ac:dyDescent="0.35">
      <c r="A23718" t="s">
        <v>1257</v>
      </c>
      <c r="B23718" t="s">
        <v>359</v>
      </c>
      <c r="C23718" t="s">
        <v>359</v>
      </c>
      <c r="D23718" t="s">
        <v>1271</v>
      </c>
      <c r="E23718" t="s">
        <v>30</v>
      </c>
      <c r="F23718">
        <v>35990</v>
      </c>
      <c r="G23718">
        <v>49456</v>
      </c>
      <c r="H23718">
        <f t="shared" si="14"/>
        <v>1.3741594887468742</v>
      </c>
      <c r="I23718" t="s">
        <v>1208</v>
      </c>
    </row>
    <row r="23719" spans="1:9" x14ac:dyDescent="0.35">
      <c r="A23719" t="s">
        <v>1257</v>
      </c>
      <c r="B23719" t="s">
        <v>359</v>
      </c>
      <c r="C23719" t="s">
        <v>359</v>
      </c>
      <c r="D23719" t="s">
        <v>1271</v>
      </c>
      <c r="E23719" t="s">
        <v>31</v>
      </c>
      <c r="F23719">
        <v>35288</v>
      </c>
      <c r="G23719">
        <v>63234</v>
      </c>
      <c r="H23719">
        <f t="shared" si="14"/>
        <v>1.79194060303786</v>
      </c>
      <c r="I23719" t="s">
        <v>1208</v>
      </c>
    </row>
    <row r="23720" spans="1:9" x14ac:dyDescent="0.35">
      <c r="A23720" t="s">
        <v>1257</v>
      </c>
      <c r="B23720" t="s">
        <v>359</v>
      </c>
      <c r="C23720" t="s">
        <v>359</v>
      </c>
      <c r="D23720" t="s">
        <v>1272</v>
      </c>
      <c r="E23720" t="s">
        <v>29</v>
      </c>
      <c r="F23720">
        <v>56325</v>
      </c>
      <c r="G23720">
        <v>26207</v>
      </c>
      <c r="H23720">
        <f t="shared" si="14"/>
        <v>0.46528184642698622</v>
      </c>
      <c r="I23720" t="s">
        <v>1208</v>
      </c>
    </row>
    <row r="23721" spans="1:9" x14ac:dyDescent="0.35">
      <c r="A23721" t="s">
        <v>1257</v>
      </c>
      <c r="B23721" t="s">
        <v>359</v>
      </c>
      <c r="C23721" t="s">
        <v>359</v>
      </c>
      <c r="D23721" t="s">
        <v>1272</v>
      </c>
      <c r="E23721" t="s">
        <v>30</v>
      </c>
      <c r="F23721">
        <v>62242</v>
      </c>
      <c r="G23721">
        <v>38723</v>
      </c>
      <c r="H23721">
        <f t="shared" si="14"/>
        <v>0.62213617814337585</v>
      </c>
      <c r="I23721" t="s">
        <v>1208</v>
      </c>
    </row>
    <row r="23722" spans="1:9" x14ac:dyDescent="0.35">
      <c r="A23722" t="s">
        <v>1257</v>
      </c>
      <c r="B23722" t="s">
        <v>359</v>
      </c>
      <c r="C23722" t="s">
        <v>359</v>
      </c>
      <c r="D23722" t="s">
        <v>1272</v>
      </c>
      <c r="E23722" t="s">
        <v>31</v>
      </c>
      <c r="F23722">
        <v>60837</v>
      </c>
      <c r="G23722">
        <v>36769</v>
      </c>
      <c r="H23722">
        <f t="shared" si="14"/>
        <v>0.60438548909380807</v>
      </c>
      <c r="I23722" t="s">
        <v>1208</v>
      </c>
    </row>
    <row r="23723" spans="1:9" x14ac:dyDescent="0.35">
      <c r="A23723" t="s">
        <v>1257</v>
      </c>
      <c r="B23723" t="s">
        <v>359</v>
      </c>
      <c r="C23723" t="s">
        <v>359</v>
      </c>
      <c r="D23723" t="s">
        <v>1273</v>
      </c>
      <c r="E23723" t="s">
        <v>29</v>
      </c>
      <c r="F23723">
        <v>23448</v>
      </c>
      <c r="G23723">
        <v>19689</v>
      </c>
      <c r="H23723">
        <f t="shared" si="14"/>
        <v>0.83968781985670415</v>
      </c>
      <c r="I23723" t="s">
        <v>1208</v>
      </c>
    </row>
    <row r="23724" spans="1:9" x14ac:dyDescent="0.35">
      <c r="A23724" t="s">
        <v>1257</v>
      </c>
      <c r="B23724" t="s">
        <v>359</v>
      </c>
      <c r="C23724" t="s">
        <v>359</v>
      </c>
      <c r="D23724" t="s">
        <v>1273</v>
      </c>
      <c r="E23724" t="s">
        <v>30</v>
      </c>
      <c r="F23724">
        <v>27821</v>
      </c>
      <c r="G23724">
        <v>19274</v>
      </c>
      <c r="H23724">
        <f t="shared" si="14"/>
        <v>0.69278602494518526</v>
      </c>
      <c r="I23724" t="s">
        <v>1208</v>
      </c>
    </row>
    <row r="23725" spans="1:9" x14ac:dyDescent="0.35">
      <c r="A23725" t="s">
        <v>1257</v>
      </c>
      <c r="B23725" t="s">
        <v>359</v>
      </c>
      <c r="C23725" t="s">
        <v>359</v>
      </c>
      <c r="D23725" t="s">
        <v>1273</v>
      </c>
      <c r="E23725" t="s">
        <v>31</v>
      </c>
      <c r="F23725">
        <v>24262</v>
      </c>
      <c r="G23725">
        <v>28783</v>
      </c>
      <c r="H23725">
        <f t="shared" si="14"/>
        <v>1.1863407798202952</v>
      </c>
      <c r="I23725" t="s">
        <v>1208</v>
      </c>
    </row>
    <row r="23726" spans="1:9" x14ac:dyDescent="0.35">
      <c r="A23726" t="s">
        <v>1257</v>
      </c>
      <c r="B23726" t="s">
        <v>359</v>
      </c>
      <c r="C23726" t="s">
        <v>359</v>
      </c>
      <c r="D23726" t="s">
        <v>1274</v>
      </c>
      <c r="E23726" t="s">
        <v>29</v>
      </c>
      <c r="F23726">
        <v>113809</v>
      </c>
      <c r="G23726">
        <v>133896</v>
      </c>
      <c r="H23726">
        <f t="shared" si="14"/>
        <v>1.1764974650510944</v>
      </c>
      <c r="I23726" t="s">
        <v>1208</v>
      </c>
    </row>
    <row r="23727" spans="1:9" x14ac:dyDescent="0.35">
      <c r="A23727" t="s">
        <v>1257</v>
      </c>
      <c r="B23727" t="s">
        <v>359</v>
      </c>
      <c r="C23727" t="s">
        <v>359</v>
      </c>
      <c r="D23727" t="s">
        <v>1274</v>
      </c>
      <c r="E23727" t="s">
        <v>30</v>
      </c>
      <c r="F23727">
        <v>116722</v>
      </c>
      <c r="G23727">
        <v>125248</v>
      </c>
      <c r="H23727">
        <f t="shared" si="14"/>
        <v>1.0730453556313291</v>
      </c>
      <c r="I23727" t="s">
        <v>1208</v>
      </c>
    </row>
    <row r="23728" spans="1:9" x14ac:dyDescent="0.35">
      <c r="A23728" t="s">
        <v>1257</v>
      </c>
      <c r="B23728" t="s">
        <v>359</v>
      </c>
      <c r="C23728" t="s">
        <v>359</v>
      </c>
      <c r="D23728" t="s">
        <v>1274</v>
      </c>
      <c r="E23728" t="s">
        <v>31</v>
      </c>
      <c r="F23728">
        <v>111412</v>
      </c>
      <c r="G23728">
        <v>108298</v>
      </c>
      <c r="H23728">
        <f t="shared" si="14"/>
        <v>0.97204968944099379</v>
      </c>
      <c r="I23728" t="s">
        <v>1208</v>
      </c>
    </row>
    <row r="23729" spans="1:9" x14ac:dyDescent="0.35">
      <c r="A23729" t="s">
        <v>1257</v>
      </c>
      <c r="B23729" t="s">
        <v>359</v>
      </c>
      <c r="C23729" t="s">
        <v>359</v>
      </c>
      <c r="D23729" t="s">
        <v>1275</v>
      </c>
      <c r="E23729" t="s">
        <v>29</v>
      </c>
      <c r="F23729">
        <v>10163</v>
      </c>
      <c r="G23729">
        <v>18315</v>
      </c>
      <c r="H23729">
        <f t="shared" si="14"/>
        <v>1.8021253566860178</v>
      </c>
      <c r="I23729" t="s">
        <v>1208</v>
      </c>
    </row>
    <row r="23730" spans="1:9" x14ac:dyDescent="0.35">
      <c r="A23730" t="s">
        <v>1257</v>
      </c>
      <c r="B23730" t="s">
        <v>359</v>
      </c>
      <c r="C23730" t="s">
        <v>359</v>
      </c>
      <c r="D23730" t="s">
        <v>1275</v>
      </c>
      <c r="E23730" t="s">
        <v>30</v>
      </c>
      <c r="F23730">
        <v>12416</v>
      </c>
      <c r="G23730">
        <v>14121</v>
      </c>
      <c r="H23730">
        <f t="shared" si="14"/>
        <v>1.1373228092783505</v>
      </c>
      <c r="I23730" t="s">
        <v>1208</v>
      </c>
    </row>
    <row r="23731" spans="1:9" x14ac:dyDescent="0.35">
      <c r="A23731" t="s">
        <v>1257</v>
      </c>
      <c r="B23731" t="s">
        <v>359</v>
      </c>
      <c r="C23731" t="s">
        <v>359</v>
      </c>
      <c r="D23731" t="s">
        <v>1275</v>
      </c>
      <c r="E23731" t="s">
        <v>31</v>
      </c>
      <c r="F23731">
        <v>17704</v>
      </c>
      <c r="G23731">
        <v>16814</v>
      </c>
      <c r="H23731">
        <f t="shared" si="14"/>
        <v>0.9497288748305468</v>
      </c>
      <c r="I23731" t="s">
        <v>1208</v>
      </c>
    </row>
    <row r="23732" spans="1:9" x14ac:dyDescent="0.35">
      <c r="A23732" t="s">
        <v>1257</v>
      </c>
      <c r="B23732" t="s">
        <v>359</v>
      </c>
      <c r="C23732" t="s">
        <v>359</v>
      </c>
      <c r="D23732" t="s">
        <v>1276</v>
      </c>
      <c r="E23732" t="s">
        <v>29</v>
      </c>
      <c r="F23732">
        <v>20555</v>
      </c>
      <c r="G23732">
        <v>21297</v>
      </c>
      <c r="H23732">
        <f t="shared" si="14"/>
        <v>1.0360982729262953</v>
      </c>
      <c r="I23732" t="s">
        <v>1208</v>
      </c>
    </row>
    <row r="23733" spans="1:9" x14ac:dyDescent="0.35">
      <c r="A23733" t="s">
        <v>1257</v>
      </c>
      <c r="B23733" t="s">
        <v>359</v>
      </c>
      <c r="C23733" t="s">
        <v>359</v>
      </c>
      <c r="D23733" t="s">
        <v>1276</v>
      </c>
      <c r="E23733" t="s">
        <v>30</v>
      </c>
      <c r="F23733">
        <v>23457</v>
      </c>
      <c r="G23733">
        <v>18096</v>
      </c>
      <c r="H23733">
        <f t="shared" si="14"/>
        <v>0.77145415014707763</v>
      </c>
      <c r="I23733" t="s">
        <v>1208</v>
      </c>
    </row>
    <row r="23734" spans="1:9" x14ac:dyDescent="0.35">
      <c r="A23734" t="s">
        <v>1257</v>
      </c>
      <c r="B23734" t="s">
        <v>359</v>
      </c>
      <c r="C23734" t="s">
        <v>359</v>
      </c>
      <c r="D23734" t="s">
        <v>1276</v>
      </c>
      <c r="E23734" t="s">
        <v>31</v>
      </c>
      <c r="F23734">
        <v>25480</v>
      </c>
      <c r="G23734">
        <v>17349</v>
      </c>
      <c r="H23734">
        <f t="shared" si="14"/>
        <v>0.68088697017268451</v>
      </c>
      <c r="I23734" t="s">
        <v>1208</v>
      </c>
    </row>
    <row r="23735" spans="1:9" x14ac:dyDescent="0.35">
      <c r="A23735" t="s">
        <v>1257</v>
      </c>
      <c r="B23735" t="s">
        <v>359</v>
      </c>
      <c r="C23735" t="s">
        <v>359</v>
      </c>
      <c r="D23735" t="s">
        <v>1259</v>
      </c>
      <c r="E23735" t="s">
        <v>29</v>
      </c>
      <c r="F23735">
        <v>78073</v>
      </c>
      <c r="G23735">
        <v>61684</v>
      </c>
      <c r="H23735">
        <f t="shared" si="14"/>
        <v>0.79008107796549387</v>
      </c>
      <c r="I23735" t="s">
        <v>1208</v>
      </c>
    </row>
    <row r="23736" spans="1:9" x14ac:dyDescent="0.35">
      <c r="A23736" t="s">
        <v>1257</v>
      </c>
      <c r="B23736" t="s">
        <v>359</v>
      </c>
      <c r="C23736" t="s">
        <v>359</v>
      </c>
      <c r="D23736" t="s">
        <v>1259</v>
      </c>
      <c r="E23736" t="s">
        <v>30</v>
      </c>
      <c r="F23736">
        <v>77870</v>
      </c>
      <c r="G23736">
        <v>61462</v>
      </c>
      <c r="H23736">
        <f t="shared" si="14"/>
        <v>0.78928984204443298</v>
      </c>
      <c r="I23736" t="s">
        <v>1208</v>
      </c>
    </row>
    <row r="23737" spans="1:9" x14ac:dyDescent="0.35">
      <c r="A23737" t="s">
        <v>1257</v>
      </c>
      <c r="B23737" t="s">
        <v>359</v>
      </c>
      <c r="C23737" t="s">
        <v>359</v>
      </c>
      <c r="D23737" t="s">
        <v>1259</v>
      </c>
      <c r="E23737" t="s">
        <v>31</v>
      </c>
      <c r="F23737">
        <v>74899</v>
      </c>
      <c r="G23737">
        <v>54900</v>
      </c>
      <c r="H23737">
        <f t="shared" si="14"/>
        <v>0.73298708928023071</v>
      </c>
      <c r="I23737" t="s">
        <v>1208</v>
      </c>
    </row>
    <row r="23738" spans="1:9" x14ac:dyDescent="0.35">
      <c r="A23738" t="s">
        <v>1257</v>
      </c>
      <c r="B23738" t="s">
        <v>359</v>
      </c>
      <c r="C23738" t="s">
        <v>359</v>
      </c>
      <c r="D23738" t="s">
        <v>1277</v>
      </c>
      <c r="E23738" t="s">
        <v>29</v>
      </c>
      <c r="F23738">
        <v>37039</v>
      </c>
      <c r="G23738">
        <v>36577</v>
      </c>
      <c r="H23738">
        <f t="shared" si="14"/>
        <v>0.98752666108696241</v>
      </c>
      <c r="I23738" t="s">
        <v>1208</v>
      </c>
    </row>
    <row r="23739" spans="1:9" x14ac:dyDescent="0.35">
      <c r="A23739" t="s">
        <v>1257</v>
      </c>
      <c r="B23739" t="s">
        <v>359</v>
      </c>
      <c r="C23739" t="s">
        <v>359</v>
      </c>
      <c r="D23739" t="s">
        <v>1277</v>
      </c>
      <c r="E23739" t="s">
        <v>30</v>
      </c>
      <c r="F23739">
        <v>37101</v>
      </c>
      <c r="G23739">
        <v>25821</v>
      </c>
      <c r="H23739">
        <f t="shared" si="14"/>
        <v>0.69596506832699923</v>
      </c>
      <c r="I23739" t="s">
        <v>1208</v>
      </c>
    </row>
    <row r="23740" spans="1:9" x14ac:dyDescent="0.35">
      <c r="A23740" t="s">
        <v>1257</v>
      </c>
      <c r="B23740" t="s">
        <v>359</v>
      </c>
      <c r="C23740" t="s">
        <v>359</v>
      </c>
      <c r="D23740" t="s">
        <v>1277</v>
      </c>
      <c r="E23740" t="s">
        <v>31</v>
      </c>
      <c r="F23740">
        <v>38735</v>
      </c>
      <c r="G23740">
        <v>34152</v>
      </c>
      <c r="H23740">
        <f t="shared" si="14"/>
        <v>0.88168323221892342</v>
      </c>
      <c r="I23740" t="s">
        <v>1208</v>
      </c>
    </row>
    <row r="23741" spans="1:9" x14ac:dyDescent="0.35">
      <c r="A23741" t="s">
        <v>1257</v>
      </c>
      <c r="B23741" t="s">
        <v>359</v>
      </c>
      <c r="C23741" t="s">
        <v>359</v>
      </c>
      <c r="D23741" t="s">
        <v>1278</v>
      </c>
      <c r="E23741" t="s">
        <v>29</v>
      </c>
      <c r="F23741">
        <v>44575</v>
      </c>
      <c r="G23741">
        <v>23306</v>
      </c>
      <c r="H23741">
        <f t="shared" si="14"/>
        <v>0.52284913067863148</v>
      </c>
      <c r="I23741" t="s">
        <v>1208</v>
      </c>
    </row>
    <row r="23742" spans="1:9" x14ac:dyDescent="0.35">
      <c r="A23742" t="s">
        <v>1257</v>
      </c>
      <c r="B23742" t="s">
        <v>359</v>
      </c>
      <c r="C23742" t="s">
        <v>359</v>
      </c>
      <c r="D23742" t="s">
        <v>1278</v>
      </c>
      <c r="E23742" t="s">
        <v>30</v>
      </c>
      <c r="F23742">
        <v>50491</v>
      </c>
      <c r="G23742">
        <v>40441</v>
      </c>
      <c r="H23742">
        <f t="shared" si="14"/>
        <v>0.8009546255768355</v>
      </c>
      <c r="I23742" t="s">
        <v>1208</v>
      </c>
    </row>
    <row r="23743" spans="1:9" x14ac:dyDescent="0.35">
      <c r="A23743" t="s">
        <v>1257</v>
      </c>
      <c r="B23743" t="s">
        <v>359</v>
      </c>
      <c r="C23743" t="s">
        <v>359</v>
      </c>
      <c r="D23743" t="s">
        <v>1278</v>
      </c>
      <c r="E23743" t="s">
        <v>31</v>
      </c>
      <c r="F23743">
        <v>48691</v>
      </c>
      <c r="G23743">
        <v>30589</v>
      </c>
      <c r="H23743">
        <f t="shared" si="14"/>
        <v>0.62822698239921138</v>
      </c>
      <c r="I23743" t="s">
        <v>1208</v>
      </c>
    </row>
    <row r="23744" spans="1:9" x14ac:dyDescent="0.35">
      <c r="A23744" t="s">
        <v>1257</v>
      </c>
      <c r="B23744" t="s">
        <v>359</v>
      </c>
      <c r="C23744" t="s">
        <v>359</v>
      </c>
      <c r="D23744" t="s">
        <v>1279</v>
      </c>
      <c r="E23744" t="s">
        <v>29</v>
      </c>
      <c r="F23744">
        <v>11025</v>
      </c>
      <c r="G23744">
        <v>17037</v>
      </c>
      <c r="H23744">
        <f t="shared" si="14"/>
        <v>1.5453061224489797</v>
      </c>
      <c r="I23744" t="s">
        <v>1208</v>
      </c>
    </row>
    <row r="23745" spans="1:9" x14ac:dyDescent="0.35">
      <c r="A23745" t="s">
        <v>1257</v>
      </c>
      <c r="B23745" t="s">
        <v>359</v>
      </c>
      <c r="C23745" t="s">
        <v>359</v>
      </c>
      <c r="D23745" t="s">
        <v>1279</v>
      </c>
      <c r="E23745" t="s">
        <v>30</v>
      </c>
      <c r="F23745">
        <v>13279</v>
      </c>
      <c r="G23745">
        <v>16638</v>
      </c>
      <c r="H23745">
        <f t="shared" si="14"/>
        <v>1.252955794864071</v>
      </c>
      <c r="I23745" t="s">
        <v>1208</v>
      </c>
    </row>
    <row r="23746" spans="1:9" x14ac:dyDescent="0.35">
      <c r="A23746" t="s">
        <v>1257</v>
      </c>
      <c r="B23746" t="s">
        <v>359</v>
      </c>
      <c r="C23746" t="s">
        <v>359</v>
      </c>
      <c r="D23746" t="s">
        <v>1279</v>
      </c>
      <c r="E23746" t="s">
        <v>31</v>
      </c>
      <c r="F23746">
        <v>8827</v>
      </c>
      <c r="G23746">
        <v>15287</v>
      </c>
      <c r="H23746">
        <f t="shared" si="14"/>
        <v>1.7318454741135154</v>
      </c>
      <c r="I23746" t="s">
        <v>1208</v>
      </c>
    </row>
    <row r="23747" spans="1:9" x14ac:dyDescent="0.35">
      <c r="A23747" t="s">
        <v>1257</v>
      </c>
      <c r="B23747" t="s">
        <v>359</v>
      </c>
      <c r="C23747" t="s">
        <v>359</v>
      </c>
      <c r="D23747" t="s">
        <v>1280</v>
      </c>
      <c r="E23747" t="s">
        <v>29</v>
      </c>
      <c r="F23747">
        <v>78047</v>
      </c>
      <c r="G23747">
        <v>30954</v>
      </c>
      <c r="H23747">
        <f t="shared" si="14"/>
        <v>0.39660717260112494</v>
      </c>
      <c r="I23747" t="s">
        <v>1208</v>
      </c>
    </row>
    <row r="23748" spans="1:9" x14ac:dyDescent="0.35">
      <c r="A23748" t="s">
        <v>1257</v>
      </c>
      <c r="B23748" t="s">
        <v>359</v>
      </c>
      <c r="C23748" t="s">
        <v>359</v>
      </c>
      <c r="D23748" t="s">
        <v>1280</v>
      </c>
      <c r="E23748" t="s">
        <v>30</v>
      </c>
      <c r="F23748">
        <v>81588</v>
      </c>
      <c r="G23748">
        <v>25355</v>
      </c>
      <c r="H23748">
        <f t="shared" si="14"/>
        <v>0.31076874050105407</v>
      </c>
      <c r="I23748" t="s">
        <v>1208</v>
      </c>
    </row>
    <row r="23749" spans="1:9" x14ac:dyDescent="0.35">
      <c r="A23749" t="s">
        <v>1257</v>
      </c>
      <c r="B23749" t="s">
        <v>359</v>
      </c>
      <c r="C23749" t="s">
        <v>359</v>
      </c>
      <c r="D23749" t="s">
        <v>1280</v>
      </c>
      <c r="E23749" t="s">
        <v>31</v>
      </c>
      <c r="F23749">
        <v>77895</v>
      </c>
      <c r="G23749">
        <v>20515</v>
      </c>
      <c r="H23749">
        <f t="shared" si="14"/>
        <v>0.26336735348867063</v>
      </c>
      <c r="I23749" t="s">
        <v>1208</v>
      </c>
    </row>
    <row r="23750" spans="1:9" x14ac:dyDescent="0.35">
      <c r="A23750" t="s">
        <v>1257</v>
      </c>
      <c r="B23750" t="s">
        <v>359</v>
      </c>
      <c r="C23750" t="s">
        <v>359</v>
      </c>
      <c r="D23750" t="s">
        <v>1281</v>
      </c>
      <c r="E23750" t="s">
        <v>29</v>
      </c>
      <c r="F23750">
        <v>19035</v>
      </c>
      <c r="G23750">
        <v>14837</v>
      </c>
      <c r="H23750">
        <f t="shared" si="14"/>
        <v>0.77945889151562908</v>
      </c>
      <c r="I23750" t="s">
        <v>1208</v>
      </c>
    </row>
    <row r="23751" spans="1:9" x14ac:dyDescent="0.35">
      <c r="A23751" t="s">
        <v>1257</v>
      </c>
      <c r="B23751" t="s">
        <v>359</v>
      </c>
      <c r="C23751" t="s">
        <v>359</v>
      </c>
      <c r="D23751" t="s">
        <v>1281</v>
      </c>
      <c r="E23751" t="s">
        <v>30</v>
      </c>
      <c r="F23751">
        <v>23430</v>
      </c>
      <c r="G23751">
        <v>13552</v>
      </c>
      <c r="H23751">
        <f t="shared" si="14"/>
        <v>0.57840375586854464</v>
      </c>
      <c r="I23751" t="s">
        <v>1208</v>
      </c>
    </row>
    <row r="23752" spans="1:9" x14ac:dyDescent="0.35">
      <c r="A23752" t="s">
        <v>1257</v>
      </c>
      <c r="B23752" t="s">
        <v>359</v>
      </c>
      <c r="C23752" t="s">
        <v>359</v>
      </c>
      <c r="D23752" t="s">
        <v>1281</v>
      </c>
      <c r="E23752" t="s">
        <v>31</v>
      </c>
      <c r="F23752">
        <v>21929</v>
      </c>
      <c r="G23752">
        <v>23645</v>
      </c>
      <c r="H23752">
        <f t="shared" si="14"/>
        <v>1.0782525422955904</v>
      </c>
      <c r="I23752" t="s">
        <v>1208</v>
      </c>
    </row>
    <row r="23753" spans="1:9" x14ac:dyDescent="0.35">
      <c r="A23753" t="s">
        <v>1257</v>
      </c>
      <c r="B23753" t="s">
        <v>359</v>
      </c>
      <c r="C23753" t="s">
        <v>359</v>
      </c>
      <c r="D23753" t="s">
        <v>1282</v>
      </c>
      <c r="E23753" t="s">
        <v>29</v>
      </c>
      <c r="F23753">
        <v>4467</v>
      </c>
      <c r="G23753">
        <v>6955</v>
      </c>
      <c r="H23753">
        <f t="shared" si="14"/>
        <v>1.5569733601970002</v>
      </c>
      <c r="I23753" t="s">
        <v>1208</v>
      </c>
    </row>
    <row r="23754" spans="1:9" x14ac:dyDescent="0.35">
      <c r="A23754" t="s">
        <v>1257</v>
      </c>
      <c r="B23754" t="s">
        <v>359</v>
      </c>
      <c r="C23754" t="s">
        <v>359</v>
      </c>
      <c r="D23754" t="s">
        <v>1282</v>
      </c>
      <c r="E23754" t="s">
        <v>30</v>
      </c>
      <c r="F23754">
        <v>32876</v>
      </c>
      <c r="G23754">
        <v>16290</v>
      </c>
      <c r="H23754">
        <f t="shared" si="14"/>
        <v>0.49549823579510888</v>
      </c>
      <c r="I23754" t="s">
        <v>1208</v>
      </c>
    </row>
    <row r="23755" spans="1:9" x14ac:dyDescent="0.35">
      <c r="A23755" t="s">
        <v>1257</v>
      </c>
      <c r="B23755" t="s">
        <v>359</v>
      </c>
      <c r="C23755" t="s">
        <v>359</v>
      </c>
      <c r="D23755" t="s">
        <v>1282</v>
      </c>
      <c r="E23755" t="s">
        <v>31</v>
      </c>
      <c r="F23755">
        <v>37362</v>
      </c>
      <c r="G23755">
        <v>16265</v>
      </c>
      <c r="H23755">
        <f t="shared" si="14"/>
        <v>0.43533536748568064</v>
      </c>
      <c r="I23755" t="s">
        <v>1208</v>
      </c>
    </row>
    <row r="23756" spans="1:9" x14ac:dyDescent="0.35">
      <c r="A23756" t="s">
        <v>1257</v>
      </c>
      <c r="B23756" t="s">
        <v>359</v>
      </c>
      <c r="C23756" t="s">
        <v>359</v>
      </c>
      <c r="D23756" t="s">
        <v>1260</v>
      </c>
      <c r="E23756" t="s">
        <v>29</v>
      </c>
      <c r="F23756">
        <v>360317</v>
      </c>
      <c r="G23756">
        <v>372245</v>
      </c>
      <c r="H23756">
        <f t="shared" si="14"/>
        <v>1.033104183260851</v>
      </c>
      <c r="I23756" t="s">
        <v>1208</v>
      </c>
    </row>
    <row r="23757" spans="1:9" x14ac:dyDescent="0.35">
      <c r="A23757" t="s">
        <v>1257</v>
      </c>
      <c r="B23757" t="s">
        <v>359</v>
      </c>
      <c r="C23757" t="s">
        <v>359</v>
      </c>
      <c r="D23757" t="s">
        <v>1260</v>
      </c>
      <c r="E23757" t="s">
        <v>30</v>
      </c>
      <c r="F23757">
        <v>366850</v>
      </c>
      <c r="G23757">
        <v>358323</v>
      </c>
      <c r="H23757">
        <f t="shared" si="14"/>
        <v>0.97675616737086002</v>
      </c>
      <c r="I23757" t="s">
        <v>1208</v>
      </c>
    </row>
    <row r="23758" spans="1:9" x14ac:dyDescent="0.35">
      <c r="A23758" t="s">
        <v>1257</v>
      </c>
      <c r="B23758" t="s">
        <v>359</v>
      </c>
      <c r="C23758" t="s">
        <v>359</v>
      </c>
      <c r="D23758" t="s">
        <v>1260</v>
      </c>
      <c r="E23758" t="s">
        <v>31</v>
      </c>
      <c r="F23758">
        <v>423535</v>
      </c>
      <c r="G23758">
        <v>464270</v>
      </c>
      <c r="H23758">
        <f t="shared" si="14"/>
        <v>1.0961785920880212</v>
      </c>
      <c r="I23758" t="s">
        <v>1208</v>
      </c>
    </row>
    <row r="23759" spans="1:9" x14ac:dyDescent="0.35">
      <c r="A23759" t="s">
        <v>1257</v>
      </c>
      <c r="B23759" t="s">
        <v>359</v>
      </c>
      <c r="C23759" t="s">
        <v>359</v>
      </c>
      <c r="D23759" t="s">
        <v>1261</v>
      </c>
      <c r="E23759" t="s">
        <v>29</v>
      </c>
      <c r="F23759">
        <v>379877</v>
      </c>
      <c r="G23759">
        <v>403177</v>
      </c>
      <c r="H23759">
        <f t="shared" si="14"/>
        <v>1.0613356428528182</v>
      </c>
      <c r="I23759" t="s">
        <v>1208</v>
      </c>
    </row>
    <row r="23760" spans="1:9" x14ac:dyDescent="0.35">
      <c r="A23760" t="s">
        <v>1257</v>
      </c>
      <c r="B23760" t="s">
        <v>359</v>
      </c>
      <c r="C23760" t="s">
        <v>359</v>
      </c>
      <c r="D23760" t="s">
        <v>1261</v>
      </c>
      <c r="E23760" t="s">
        <v>30</v>
      </c>
      <c r="F23760">
        <v>387375</v>
      </c>
      <c r="G23760">
        <v>518950</v>
      </c>
      <c r="H23760">
        <f t="shared" si="14"/>
        <v>1.3396579541787674</v>
      </c>
      <c r="I23760" t="s">
        <v>1208</v>
      </c>
    </row>
    <row r="23761" spans="1:9" x14ac:dyDescent="0.35">
      <c r="A23761" t="s">
        <v>1257</v>
      </c>
      <c r="B23761" t="s">
        <v>359</v>
      </c>
      <c r="C23761" t="s">
        <v>359</v>
      </c>
      <c r="D23761" t="s">
        <v>1261</v>
      </c>
      <c r="E23761" t="s">
        <v>31</v>
      </c>
      <c r="F23761">
        <v>395675</v>
      </c>
      <c r="G23761">
        <v>375294</v>
      </c>
      <c r="H23761">
        <f t="shared" si="14"/>
        <v>0.94849055411638339</v>
      </c>
      <c r="I23761" t="s">
        <v>1208</v>
      </c>
    </row>
    <row r="23762" spans="1:9" x14ac:dyDescent="0.35">
      <c r="A23762" t="s">
        <v>1257</v>
      </c>
      <c r="B23762" t="s">
        <v>359</v>
      </c>
      <c r="C23762" t="s">
        <v>359</v>
      </c>
      <c r="D23762" t="s">
        <v>1262</v>
      </c>
      <c r="E23762" t="s">
        <v>29</v>
      </c>
      <c r="F23762">
        <v>109931</v>
      </c>
      <c r="G23762">
        <v>193957</v>
      </c>
      <c r="H23762">
        <f t="shared" si="14"/>
        <v>1.7643521845521282</v>
      </c>
      <c r="I23762" t="s">
        <v>1208</v>
      </c>
    </row>
    <row r="23763" spans="1:9" x14ac:dyDescent="0.35">
      <c r="A23763" t="s">
        <v>1257</v>
      </c>
      <c r="B23763" t="s">
        <v>359</v>
      </c>
      <c r="C23763" t="s">
        <v>359</v>
      </c>
      <c r="D23763" t="s">
        <v>1262</v>
      </c>
      <c r="E23763" t="s">
        <v>30</v>
      </c>
      <c r="F23763">
        <v>112230</v>
      </c>
      <c r="G23763">
        <v>186407</v>
      </c>
      <c r="H23763">
        <f t="shared" si="14"/>
        <v>1.660937360776976</v>
      </c>
      <c r="I23763" t="s">
        <v>1208</v>
      </c>
    </row>
    <row r="23764" spans="1:9" x14ac:dyDescent="0.35">
      <c r="A23764" t="s">
        <v>1257</v>
      </c>
      <c r="B23764" t="s">
        <v>359</v>
      </c>
      <c r="C23764" t="s">
        <v>359</v>
      </c>
      <c r="D23764" t="s">
        <v>1262</v>
      </c>
      <c r="E23764" t="s">
        <v>31</v>
      </c>
      <c r="F23764">
        <v>117421</v>
      </c>
      <c r="G23764">
        <v>151113</v>
      </c>
      <c r="H23764">
        <f t="shared" si="14"/>
        <v>1.2869333424174552</v>
      </c>
      <c r="I23764" t="s">
        <v>1208</v>
      </c>
    </row>
    <row r="23765" spans="1:9" x14ac:dyDescent="0.35">
      <c r="A23765" t="s">
        <v>1257</v>
      </c>
      <c r="B23765" t="s">
        <v>359</v>
      </c>
      <c r="C23765" t="s">
        <v>359</v>
      </c>
      <c r="D23765" t="s">
        <v>1263</v>
      </c>
      <c r="E23765" t="s">
        <v>29</v>
      </c>
      <c r="F23765">
        <v>150699</v>
      </c>
      <c r="G23765">
        <v>158421</v>
      </c>
      <c r="H23765">
        <f t="shared" si="14"/>
        <v>1.0512412159337488</v>
      </c>
      <c r="I23765" t="s">
        <v>1208</v>
      </c>
    </row>
    <row r="23766" spans="1:9" x14ac:dyDescent="0.35">
      <c r="A23766" t="s">
        <v>1257</v>
      </c>
      <c r="B23766" t="s">
        <v>359</v>
      </c>
      <c r="C23766" t="s">
        <v>359</v>
      </c>
      <c r="D23766" t="s">
        <v>1263</v>
      </c>
      <c r="E23766" t="s">
        <v>30</v>
      </c>
      <c r="F23766">
        <v>155700</v>
      </c>
      <c r="G23766">
        <v>131664</v>
      </c>
      <c r="H23766">
        <f t="shared" ref="H23766:H23829" si="15">G23766/F23766</f>
        <v>0.84562620423892099</v>
      </c>
      <c r="I23766" t="s">
        <v>1208</v>
      </c>
    </row>
    <row r="23767" spans="1:9" x14ac:dyDescent="0.35">
      <c r="A23767" t="s">
        <v>1257</v>
      </c>
      <c r="B23767" t="s">
        <v>359</v>
      </c>
      <c r="C23767" t="s">
        <v>359</v>
      </c>
      <c r="D23767" t="s">
        <v>1263</v>
      </c>
      <c r="E23767" t="s">
        <v>31</v>
      </c>
      <c r="F23767">
        <v>152125</v>
      </c>
      <c r="G23767">
        <v>314825</v>
      </c>
      <c r="H23767">
        <f t="shared" si="15"/>
        <v>2.0695152013147085</v>
      </c>
      <c r="I23767" t="s">
        <v>1208</v>
      </c>
    </row>
    <row r="23768" spans="1:9" x14ac:dyDescent="0.35">
      <c r="A23768" t="s">
        <v>1257</v>
      </c>
      <c r="B23768" t="s">
        <v>359</v>
      </c>
      <c r="C23768" t="s">
        <v>359</v>
      </c>
      <c r="D23768" t="s">
        <v>1264</v>
      </c>
      <c r="E23768" t="s">
        <v>29</v>
      </c>
      <c r="F23768">
        <v>261804</v>
      </c>
      <c r="G23768">
        <v>271632</v>
      </c>
      <c r="H23768">
        <f t="shared" si="15"/>
        <v>1.0375395333913919</v>
      </c>
      <c r="I23768" t="s">
        <v>1208</v>
      </c>
    </row>
    <row r="23769" spans="1:9" x14ac:dyDescent="0.35">
      <c r="A23769" t="s">
        <v>1257</v>
      </c>
      <c r="B23769" t="s">
        <v>359</v>
      </c>
      <c r="C23769" t="s">
        <v>359</v>
      </c>
      <c r="D23769" t="s">
        <v>1264</v>
      </c>
      <c r="E23769" t="s">
        <v>30</v>
      </c>
      <c r="F23769">
        <v>264423</v>
      </c>
      <c r="G23769">
        <v>300879</v>
      </c>
      <c r="H23769">
        <f t="shared" si="15"/>
        <v>1.137870003744001</v>
      </c>
      <c r="I23769" t="s">
        <v>1208</v>
      </c>
    </row>
    <row r="23770" spans="1:9" x14ac:dyDescent="0.35">
      <c r="A23770" t="s">
        <v>1257</v>
      </c>
      <c r="B23770" t="s">
        <v>359</v>
      </c>
      <c r="C23770" t="s">
        <v>359</v>
      </c>
      <c r="D23770" t="s">
        <v>1264</v>
      </c>
      <c r="E23770" t="s">
        <v>31</v>
      </c>
      <c r="F23770">
        <v>259396</v>
      </c>
      <c r="G23770">
        <v>125130</v>
      </c>
      <c r="H23770">
        <f t="shared" si="15"/>
        <v>0.48238985951980756</v>
      </c>
      <c r="I23770" t="s">
        <v>1208</v>
      </c>
    </row>
    <row r="23771" spans="1:9" x14ac:dyDescent="0.35">
      <c r="A23771" t="s">
        <v>1257</v>
      </c>
      <c r="B23771" t="s">
        <v>359</v>
      </c>
      <c r="C23771" t="s">
        <v>359</v>
      </c>
      <c r="D23771" t="s">
        <v>1265</v>
      </c>
      <c r="E23771" t="s">
        <v>29</v>
      </c>
      <c r="F23771">
        <v>33763</v>
      </c>
      <c r="G23771">
        <v>33226</v>
      </c>
      <c r="H23771">
        <f t="shared" si="15"/>
        <v>0.98409501525338383</v>
      </c>
      <c r="I23771" t="s">
        <v>1208</v>
      </c>
    </row>
    <row r="23772" spans="1:9" x14ac:dyDescent="0.35">
      <c r="A23772" t="s">
        <v>1257</v>
      </c>
      <c r="B23772" t="s">
        <v>359</v>
      </c>
      <c r="C23772" t="s">
        <v>359</v>
      </c>
      <c r="D23772" t="s">
        <v>1265</v>
      </c>
      <c r="E23772" t="s">
        <v>30</v>
      </c>
      <c r="F23772">
        <v>34217</v>
      </c>
      <c r="G23772">
        <v>22354</v>
      </c>
      <c r="H23772">
        <f t="shared" si="15"/>
        <v>0.65330099073559922</v>
      </c>
      <c r="I23772" t="s">
        <v>1208</v>
      </c>
    </row>
    <row r="23773" spans="1:9" x14ac:dyDescent="0.35">
      <c r="A23773" t="s">
        <v>1257</v>
      </c>
      <c r="B23773" t="s">
        <v>359</v>
      </c>
      <c r="C23773" t="s">
        <v>359</v>
      </c>
      <c r="D23773" t="s">
        <v>1265</v>
      </c>
      <c r="E23773" t="s">
        <v>31</v>
      </c>
      <c r="F23773">
        <v>34056</v>
      </c>
      <c r="G23773">
        <v>22149</v>
      </c>
      <c r="H23773">
        <f t="shared" si="15"/>
        <v>0.65036997885835091</v>
      </c>
      <c r="I23773" t="s">
        <v>1208</v>
      </c>
    </row>
    <row r="23774" spans="1:9" x14ac:dyDescent="0.35">
      <c r="A23774" t="s">
        <v>1257</v>
      </c>
      <c r="B23774" t="s">
        <v>359</v>
      </c>
      <c r="C23774" t="s">
        <v>359</v>
      </c>
      <c r="D23774" t="s">
        <v>1266</v>
      </c>
      <c r="E23774" t="s">
        <v>29</v>
      </c>
      <c r="F23774">
        <v>129267</v>
      </c>
      <c r="G23774">
        <v>102248</v>
      </c>
      <c r="H23774">
        <f t="shared" si="15"/>
        <v>0.79098300416966438</v>
      </c>
      <c r="I23774" t="s">
        <v>1208</v>
      </c>
    </row>
    <row r="23775" spans="1:9" x14ac:dyDescent="0.35">
      <c r="A23775" t="s">
        <v>1257</v>
      </c>
      <c r="B23775" t="s">
        <v>359</v>
      </c>
      <c r="C23775" t="s">
        <v>359</v>
      </c>
      <c r="D23775" t="s">
        <v>1266</v>
      </c>
      <c r="E23775" t="s">
        <v>30</v>
      </c>
      <c r="F23775">
        <v>138575</v>
      </c>
      <c r="G23775">
        <v>109711</v>
      </c>
      <c r="H23775">
        <f t="shared" si="15"/>
        <v>0.791708461122136</v>
      </c>
      <c r="I23775" t="s">
        <v>1208</v>
      </c>
    </row>
    <row r="23776" spans="1:9" x14ac:dyDescent="0.35">
      <c r="A23776" t="s">
        <v>1257</v>
      </c>
      <c r="B23776" t="s">
        <v>359</v>
      </c>
      <c r="C23776" t="s">
        <v>359</v>
      </c>
      <c r="D23776" t="s">
        <v>1266</v>
      </c>
      <c r="E23776" t="s">
        <v>31</v>
      </c>
      <c r="F23776">
        <v>133913</v>
      </c>
      <c r="G23776">
        <v>111274</v>
      </c>
      <c r="H23776">
        <f t="shared" si="15"/>
        <v>0.83094247757872652</v>
      </c>
      <c r="I23776" t="s">
        <v>1208</v>
      </c>
    </row>
    <row r="23777" spans="1:9" x14ac:dyDescent="0.35">
      <c r="A23777" t="s">
        <v>1257</v>
      </c>
      <c r="B23777" t="s">
        <v>360</v>
      </c>
      <c r="C23777" t="s">
        <v>360</v>
      </c>
      <c r="D23777" t="s">
        <v>1258</v>
      </c>
      <c r="E23777" t="s">
        <v>29</v>
      </c>
      <c r="F23777">
        <v>1577436</v>
      </c>
      <c r="G23777">
        <v>1764096</v>
      </c>
      <c r="H23777">
        <f t="shared" si="15"/>
        <v>1.1183312666884742</v>
      </c>
      <c r="I23777" t="s">
        <v>1209</v>
      </c>
    </row>
    <row r="23778" spans="1:9" x14ac:dyDescent="0.35">
      <c r="A23778" t="s">
        <v>1257</v>
      </c>
      <c r="B23778" t="s">
        <v>360</v>
      </c>
      <c r="C23778" t="s">
        <v>360</v>
      </c>
      <c r="D23778" t="s">
        <v>1258</v>
      </c>
      <c r="E23778" t="s">
        <v>30</v>
      </c>
      <c r="F23778">
        <v>1532106</v>
      </c>
      <c r="G23778">
        <v>1397712</v>
      </c>
      <c r="H23778">
        <f t="shared" si="15"/>
        <v>0.91228152621293823</v>
      </c>
      <c r="I23778" t="s">
        <v>1209</v>
      </c>
    </row>
    <row r="23779" spans="1:9" x14ac:dyDescent="0.35">
      <c r="A23779" t="s">
        <v>1257</v>
      </c>
      <c r="B23779" t="s">
        <v>360</v>
      </c>
      <c r="C23779" t="s">
        <v>360</v>
      </c>
      <c r="D23779" t="s">
        <v>1258</v>
      </c>
      <c r="E23779" t="s">
        <v>31</v>
      </c>
      <c r="F23779">
        <v>1467550</v>
      </c>
      <c r="G23779">
        <v>1138647</v>
      </c>
      <c r="H23779">
        <f t="shared" si="15"/>
        <v>0.77588293414193721</v>
      </c>
      <c r="I23779" t="s">
        <v>1209</v>
      </c>
    </row>
    <row r="23780" spans="1:9" x14ac:dyDescent="0.35">
      <c r="A23780" t="s">
        <v>1257</v>
      </c>
      <c r="B23780" t="s">
        <v>360</v>
      </c>
      <c r="C23780" t="s">
        <v>360</v>
      </c>
      <c r="D23780" t="s">
        <v>1267</v>
      </c>
      <c r="E23780" t="s">
        <v>29</v>
      </c>
      <c r="F23780">
        <v>434502</v>
      </c>
      <c r="G23780">
        <v>389368</v>
      </c>
      <c r="H23780">
        <f t="shared" si="15"/>
        <v>0.89612475891940657</v>
      </c>
      <c r="I23780" t="s">
        <v>1209</v>
      </c>
    </row>
    <row r="23781" spans="1:9" x14ac:dyDescent="0.35">
      <c r="A23781" t="s">
        <v>1257</v>
      </c>
      <c r="B23781" t="s">
        <v>360</v>
      </c>
      <c r="C23781" t="s">
        <v>360</v>
      </c>
      <c r="D23781" t="s">
        <v>1267</v>
      </c>
      <c r="E23781" t="s">
        <v>30</v>
      </c>
      <c r="F23781">
        <v>445726</v>
      </c>
      <c r="G23781">
        <v>347769</v>
      </c>
      <c r="H23781">
        <f t="shared" si="15"/>
        <v>0.78023045548161873</v>
      </c>
      <c r="I23781" t="s">
        <v>1209</v>
      </c>
    </row>
    <row r="23782" spans="1:9" x14ac:dyDescent="0.35">
      <c r="A23782" t="s">
        <v>1257</v>
      </c>
      <c r="B23782" t="s">
        <v>360</v>
      </c>
      <c r="C23782" t="s">
        <v>360</v>
      </c>
      <c r="D23782" t="s">
        <v>1267</v>
      </c>
      <c r="E23782" t="s">
        <v>31</v>
      </c>
      <c r="F23782">
        <v>441727</v>
      </c>
      <c r="G23782">
        <v>468779</v>
      </c>
      <c r="H23782">
        <f t="shared" si="15"/>
        <v>1.0612414455081984</v>
      </c>
      <c r="I23782" t="s">
        <v>1209</v>
      </c>
    </row>
    <row r="23783" spans="1:9" x14ac:dyDescent="0.35">
      <c r="A23783" t="s">
        <v>1257</v>
      </c>
      <c r="B23783" t="s">
        <v>360</v>
      </c>
      <c r="C23783" t="s">
        <v>360</v>
      </c>
      <c r="D23783" t="s">
        <v>1268</v>
      </c>
      <c r="E23783" t="s">
        <v>29</v>
      </c>
      <c r="F23783">
        <v>97207</v>
      </c>
      <c r="G23783">
        <v>51355</v>
      </c>
      <c r="H23783">
        <f t="shared" si="15"/>
        <v>0.52830557470141037</v>
      </c>
      <c r="I23783" t="s">
        <v>1209</v>
      </c>
    </row>
    <row r="23784" spans="1:9" x14ac:dyDescent="0.35">
      <c r="A23784" t="s">
        <v>1257</v>
      </c>
      <c r="B23784" t="s">
        <v>360</v>
      </c>
      <c r="C23784" t="s">
        <v>360</v>
      </c>
      <c r="D23784" t="s">
        <v>1268</v>
      </c>
      <c r="E23784" t="s">
        <v>30</v>
      </c>
      <c r="F23784">
        <v>88892</v>
      </c>
      <c r="G23784">
        <v>47838</v>
      </c>
      <c r="H23784">
        <f t="shared" si="15"/>
        <v>0.53815866444674432</v>
      </c>
      <c r="I23784" t="s">
        <v>1209</v>
      </c>
    </row>
    <row r="23785" spans="1:9" x14ac:dyDescent="0.35">
      <c r="A23785" t="s">
        <v>1257</v>
      </c>
      <c r="B23785" t="s">
        <v>360</v>
      </c>
      <c r="C23785" t="s">
        <v>360</v>
      </c>
      <c r="D23785" t="s">
        <v>1268</v>
      </c>
      <c r="E23785" t="s">
        <v>31</v>
      </c>
      <c r="F23785">
        <v>87169</v>
      </c>
      <c r="G23785">
        <v>59058</v>
      </c>
      <c r="H23785">
        <f t="shared" si="15"/>
        <v>0.67751150064816623</v>
      </c>
      <c r="I23785" t="s">
        <v>1209</v>
      </c>
    </row>
    <row r="23786" spans="1:9" x14ac:dyDescent="0.35">
      <c r="A23786" t="s">
        <v>1257</v>
      </c>
      <c r="B23786" t="s">
        <v>360</v>
      </c>
      <c r="C23786" t="s">
        <v>360</v>
      </c>
      <c r="D23786" t="s">
        <v>1269</v>
      </c>
      <c r="E23786" t="s">
        <v>29</v>
      </c>
      <c r="F23786">
        <v>155558</v>
      </c>
      <c r="G23786">
        <v>164144</v>
      </c>
      <c r="H23786">
        <f t="shared" si="15"/>
        <v>1.0551948469381196</v>
      </c>
      <c r="I23786" t="s">
        <v>1209</v>
      </c>
    </row>
    <row r="23787" spans="1:9" x14ac:dyDescent="0.35">
      <c r="A23787" t="s">
        <v>1257</v>
      </c>
      <c r="B23787" t="s">
        <v>360</v>
      </c>
      <c r="C23787" t="s">
        <v>360</v>
      </c>
      <c r="D23787" t="s">
        <v>1269</v>
      </c>
      <c r="E23787" t="s">
        <v>30</v>
      </c>
      <c r="F23787">
        <v>159713</v>
      </c>
      <c r="G23787">
        <v>168575</v>
      </c>
      <c r="H23787">
        <f t="shared" si="15"/>
        <v>1.0554870298598111</v>
      </c>
      <c r="I23787" t="s">
        <v>1209</v>
      </c>
    </row>
    <row r="23788" spans="1:9" x14ac:dyDescent="0.35">
      <c r="A23788" t="s">
        <v>1257</v>
      </c>
      <c r="B23788" t="s">
        <v>360</v>
      </c>
      <c r="C23788" t="s">
        <v>360</v>
      </c>
      <c r="D23788" t="s">
        <v>1269</v>
      </c>
      <c r="E23788" t="s">
        <v>31</v>
      </c>
      <c r="F23788">
        <v>136692</v>
      </c>
      <c r="G23788">
        <v>59877</v>
      </c>
      <c r="H23788">
        <f t="shared" si="15"/>
        <v>0.43804319199367919</v>
      </c>
      <c r="I23788" t="s">
        <v>1209</v>
      </c>
    </row>
    <row r="23789" spans="1:9" x14ac:dyDescent="0.35">
      <c r="A23789" t="s">
        <v>1257</v>
      </c>
      <c r="B23789" t="s">
        <v>360</v>
      </c>
      <c r="C23789" t="s">
        <v>360</v>
      </c>
      <c r="D23789" t="s">
        <v>1270</v>
      </c>
      <c r="E23789" t="s">
        <v>29</v>
      </c>
      <c r="F23789">
        <v>38953</v>
      </c>
      <c r="G23789">
        <v>68772</v>
      </c>
      <c r="H23789">
        <f t="shared" si="15"/>
        <v>1.7655122840346058</v>
      </c>
      <c r="I23789" t="s">
        <v>1209</v>
      </c>
    </row>
    <row r="23790" spans="1:9" x14ac:dyDescent="0.35">
      <c r="A23790" t="s">
        <v>1257</v>
      </c>
      <c r="B23790" t="s">
        <v>360</v>
      </c>
      <c r="C23790" t="s">
        <v>360</v>
      </c>
      <c r="D23790" t="s">
        <v>1270</v>
      </c>
      <c r="E23790" t="s">
        <v>30</v>
      </c>
      <c r="F23790">
        <v>48096</v>
      </c>
      <c r="G23790">
        <v>56545</v>
      </c>
      <c r="H23790">
        <f t="shared" si="15"/>
        <v>1.175669494344644</v>
      </c>
      <c r="I23790" t="s">
        <v>1209</v>
      </c>
    </row>
    <row r="23791" spans="1:9" x14ac:dyDescent="0.35">
      <c r="A23791" t="s">
        <v>1257</v>
      </c>
      <c r="B23791" t="s">
        <v>360</v>
      </c>
      <c r="C23791" t="s">
        <v>360</v>
      </c>
      <c r="D23791" t="s">
        <v>1270</v>
      </c>
      <c r="E23791" t="s">
        <v>31</v>
      </c>
      <c r="F23791">
        <v>46709</v>
      </c>
      <c r="G23791">
        <v>49531</v>
      </c>
      <c r="H23791">
        <f t="shared" si="15"/>
        <v>1.0604166220642703</v>
      </c>
      <c r="I23791" t="s">
        <v>1209</v>
      </c>
    </row>
    <row r="23792" spans="1:9" x14ac:dyDescent="0.35">
      <c r="A23792" t="s">
        <v>1257</v>
      </c>
      <c r="B23792" t="s">
        <v>360</v>
      </c>
      <c r="C23792" t="s">
        <v>360</v>
      </c>
      <c r="D23792" t="s">
        <v>1271</v>
      </c>
      <c r="E23792" t="s">
        <v>29</v>
      </c>
      <c r="F23792">
        <v>117099</v>
      </c>
      <c r="G23792">
        <v>147110</v>
      </c>
      <c r="H23792">
        <f t="shared" si="15"/>
        <v>1.2562874149224161</v>
      </c>
      <c r="I23792" t="s">
        <v>1209</v>
      </c>
    </row>
    <row r="23793" spans="1:9" x14ac:dyDescent="0.35">
      <c r="A23793" t="s">
        <v>1257</v>
      </c>
      <c r="B23793" t="s">
        <v>360</v>
      </c>
      <c r="C23793" t="s">
        <v>360</v>
      </c>
      <c r="D23793" t="s">
        <v>1271</v>
      </c>
      <c r="E23793" t="s">
        <v>30</v>
      </c>
      <c r="F23793">
        <v>111071</v>
      </c>
      <c r="G23793">
        <v>129973</v>
      </c>
      <c r="H23793">
        <f t="shared" si="15"/>
        <v>1.1701794347759542</v>
      </c>
      <c r="I23793" t="s">
        <v>1209</v>
      </c>
    </row>
    <row r="23794" spans="1:9" x14ac:dyDescent="0.35">
      <c r="A23794" t="s">
        <v>1257</v>
      </c>
      <c r="B23794" t="s">
        <v>360</v>
      </c>
      <c r="C23794" t="s">
        <v>360</v>
      </c>
      <c r="D23794" t="s">
        <v>1271</v>
      </c>
      <c r="E23794" t="s">
        <v>31</v>
      </c>
      <c r="F23794">
        <v>109356</v>
      </c>
      <c r="G23794">
        <v>119655</v>
      </c>
      <c r="H23794">
        <f t="shared" si="15"/>
        <v>1.0941786458904861</v>
      </c>
      <c r="I23794" t="s">
        <v>1209</v>
      </c>
    </row>
    <row r="23795" spans="1:9" x14ac:dyDescent="0.35">
      <c r="A23795" t="s">
        <v>1257</v>
      </c>
      <c r="B23795" t="s">
        <v>360</v>
      </c>
      <c r="C23795" t="s">
        <v>360</v>
      </c>
      <c r="D23795" t="s">
        <v>1272</v>
      </c>
      <c r="E23795" t="s">
        <v>29</v>
      </c>
      <c r="F23795">
        <v>116307</v>
      </c>
      <c r="G23795">
        <v>82614</v>
      </c>
      <c r="H23795">
        <f t="shared" si="15"/>
        <v>0.71030978358998165</v>
      </c>
      <c r="I23795" t="s">
        <v>1209</v>
      </c>
    </row>
    <row r="23796" spans="1:9" x14ac:dyDescent="0.35">
      <c r="A23796" t="s">
        <v>1257</v>
      </c>
      <c r="B23796" t="s">
        <v>360</v>
      </c>
      <c r="C23796" t="s">
        <v>360</v>
      </c>
      <c r="D23796" t="s">
        <v>1272</v>
      </c>
      <c r="E23796" t="s">
        <v>30</v>
      </c>
      <c r="F23796">
        <v>118569</v>
      </c>
      <c r="G23796">
        <v>108761</v>
      </c>
      <c r="H23796">
        <f t="shared" si="15"/>
        <v>0.91728023345056464</v>
      </c>
      <c r="I23796" t="s">
        <v>1209</v>
      </c>
    </row>
    <row r="23797" spans="1:9" x14ac:dyDescent="0.35">
      <c r="A23797" t="s">
        <v>1257</v>
      </c>
      <c r="B23797" t="s">
        <v>360</v>
      </c>
      <c r="C23797" t="s">
        <v>360</v>
      </c>
      <c r="D23797" t="s">
        <v>1272</v>
      </c>
      <c r="E23797" t="s">
        <v>31</v>
      </c>
      <c r="F23797">
        <v>128860</v>
      </c>
      <c r="G23797">
        <v>102051</v>
      </c>
      <c r="H23797">
        <f t="shared" si="15"/>
        <v>0.79195250659630612</v>
      </c>
      <c r="I23797" t="s">
        <v>1209</v>
      </c>
    </row>
    <row r="23798" spans="1:9" x14ac:dyDescent="0.35">
      <c r="A23798" t="s">
        <v>1257</v>
      </c>
      <c r="B23798" t="s">
        <v>360</v>
      </c>
      <c r="C23798" t="s">
        <v>360</v>
      </c>
      <c r="D23798" t="s">
        <v>1273</v>
      </c>
      <c r="E23798" t="s">
        <v>29</v>
      </c>
      <c r="F23798">
        <v>57954</v>
      </c>
      <c r="G23798">
        <v>42293</v>
      </c>
      <c r="H23798">
        <f t="shared" si="15"/>
        <v>0.72976843703627015</v>
      </c>
      <c r="I23798" t="s">
        <v>1209</v>
      </c>
    </row>
    <row r="23799" spans="1:9" x14ac:dyDescent="0.35">
      <c r="A23799" t="s">
        <v>1257</v>
      </c>
      <c r="B23799" t="s">
        <v>360</v>
      </c>
      <c r="C23799" t="s">
        <v>360</v>
      </c>
      <c r="D23799" t="s">
        <v>1273</v>
      </c>
      <c r="E23799" t="s">
        <v>30</v>
      </c>
      <c r="F23799">
        <v>63768</v>
      </c>
      <c r="G23799">
        <v>41494</v>
      </c>
      <c r="H23799">
        <f t="shared" si="15"/>
        <v>0.6507025467319032</v>
      </c>
      <c r="I23799" t="s">
        <v>1209</v>
      </c>
    </row>
    <row r="23800" spans="1:9" x14ac:dyDescent="0.35">
      <c r="A23800" t="s">
        <v>1257</v>
      </c>
      <c r="B23800" t="s">
        <v>360</v>
      </c>
      <c r="C23800" t="s">
        <v>360</v>
      </c>
      <c r="D23800" t="s">
        <v>1273</v>
      </c>
      <c r="E23800" t="s">
        <v>31</v>
      </c>
      <c r="F23800">
        <v>63337</v>
      </c>
      <c r="G23800">
        <v>42464</v>
      </c>
      <c r="H23800">
        <f t="shared" si="15"/>
        <v>0.67044539526658986</v>
      </c>
      <c r="I23800" t="s">
        <v>1209</v>
      </c>
    </row>
    <row r="23801" spans="1:9" x14ac:dyDescent="0.35">
      <c r="A23801" t="s">
        <v>1257</v>
      </c>
      <c r="B23801" t="s">
        <v>360</v>
      </c>
      <c r="C23801" t="s">
        <v>360</v>
      </c>
      <c r="D23801" t="s">
        <v>1274</v>
      </c>
      <c r="E23801" t="s">
        <v>29</v>
      </c>
      <c r="F23801">
        <v>165468</v>
      </c>
      <c r="G23801">
        <v>155039</v>
      </c>
      <c r="H23801">
        <f t="shared" si="15"/>
        <v>0.93697270771387819</v>
      </c>
      <c r="I23801" t="s">
        <v>1209</v>
      </c>
    </row>
    <row r="23802" spans="1:9" x14ac:dyDescent="0.35">
      <c r="A23802" t="s">
        <v>1257</v>
      </c>
      <c r="B23802" t="s">
        <v>360</v>
      </c>
      <c r="C23802" t="s">
        <v>360</v>
      </c>
      <c r="D23802" t="s">
        <v>1274</v>
      </c>
      <c r="E23802" t="s">
        <v>30</v>
      </c>
      <c r="F23802">
        <v>173265</v>
      </c>
      <c r="G23802">
        <v>150974</v>
      </c>
      <c r="H23802">
        <f t="shared" si="15"/>
        <v>0.87134735809309438</v>
      </c>
      <c r="I23802" t="s">
        <v>1209</v>
      </c>
    </row>
    <row r="23803" spans="1:9" x14ac:dyDescent="0.35">
      <c r="A23803" t="s">
        <v>1257</v>
      </c>
      <c r="B23803" t="s">
        <v>360</v>
      </c>
      <c r="C23803" t="s">
        <v>360</v>
      </c>
      <c r="D23803" t="s">
        <v>1274</v>
      </c>
      <c r="E23803" t="s">
        <v>31</v>
      </c>
      <c r="F23803">
        <v>175186</v>
      </c>
      <c r="G23803">
        <v>166960</v>
      </c>
      <c r="H23803">
        <f t="shared" si="15"/>
        <v>0.95304419302912335</v>
      </c>
      <c r="I23803" t="s">
        <v>1209</v>
      </c>
    </row>
    <row r="23804" spans="1:9" x14ac:dyDescent="0.35">
      <c r="A23804" t="s">
        <v>1257</v>
      </c>
      <c r="B23804" t="s">
        <v>360</v>
      </c>
      <c r="C23804" t="s">
        <v>360</v>
      </c>
      <c r="D23804" t="s">
        <v>1275</v>
      </c>
      <c r="E23804" t="s">
        <v>29</v>
      </c>
      <c r="F23804">
        <v>38385</v>
      </c>
      <c r="G23804">
        <v>36451</v>
      </c>
      <c r="H23804">
        <f t="shared" si="15"/>
        <v>0.94961573531327337</v>
      </c>
      <c r="I23804" t="s">
        <v>1209</v>
      </c>
    </row>
    <row r="23805" spans="1:9" x14ac:dyDescent="0.35">
      <c r="A23805" t="s">
        <v>1257</v>
      </c>
      <c r="B23805" t="s">
        <v>360</v>
      </c>
      <c r="C23805" t="s">
        <v>360</v>
      </c>
      <c r="D23805" t="s">
        <v>1275</v>
      </c>
      <c r="E23805" t="s">
        <v>30</v>
      </c>
      <c r="F23805">
        <v>38952</v>
      </c>
      <c r="G23805">
        <v>28818</v>
      </c>
      <c r="H23805">
        <f t="shared" si="15"/>
        <v>0.7398336414048059</v>
      </c>
      <c r="I23805" t="s">
        <v>1209</v>
      </c>
    </row>
    <row r="23806" spans="1:9" x14ac:dyDescent="0.35">
      <c r="A23806" t="s">
        <v>1257</v>
      </c>
      <c r="B23806" t="s">
        <v>360</v>
      </c>
      <c r="C23806" t="s">
        <v>360</v>
      </c>
      <c r="D23806" t="s">
        <v>1275</v>
      </c>
      <c r="E23806" t="s">
        <v>31</v>
      </c>
      <c r="F23806">
        <v>36645</v>
      </c>
      <c r="G23806">
        <v>24635</v>
      </c>
      <c r="H23806">
        <f t="shared" si="15"/>
        <v>0.6722608814299359</v>
      </c>
      <c r="I23806" t="s">
        <v>1209</v>
      </c>
    </row>
    <row r="23807" spans="1:9" x14ac:dyDescent="0.35">
      <c r="A23807" t="s">
        <v>1257</v>
      </c>
      <c r="B23807" t="s">
        <v>360</v>
      </c>
      <c r="C23807" t="s">
        <v>360</v>
      </c>
      <c r="D23807" t="s">
        <v>1276</v>
      </c>
      <c r="E23807" t="s">
        <v>29</v>
      </c>
      <c r="F23807">
        <v>28794</v>
      </c>
      <c r="G23807">
        <v>28956</v>
      </c>
      <c r="H23807">
        <f t="shared" si="15"/>
        <v>1.0056261721191915</v>
      </c>
      <c r="I23807" t="s">
        <v>1209</v>
      </c>
    </row>
    <row r="23808" spans="1:9" x14ac:dyDescent="0.35">
      <c r="A23808" t="s">
        <v>1257</v>
      </c>
      <c r="B23808" t="s">
        <v>360</v>
      </c>
      <c r="C23808" t="s">
        <v>360</v>
      </c>
      <c r="D23808" t="s">
        <v>1276</v>
      </c>
      <c r="E23808" t="s">
        <v>30</v>
      </c>
      <c r="F23808">
        <v>27816</v>
      </c>
      <c r="G23808">
        <v>27018</v>
      </c>
      <c r="H23808">
        <f t="shared" si="15"/>
        <v>0.97131147540983609</v>
      </c>
      <c r="I23808" t="s">
        <v>1209</v>
      </c>
    </row>
    <row r="23809" spans="1:9" x14ac:dyDescent="0.35">
      <c r="A23809" t="s">
        <v>1257</v>
      </c>
      <c r="B23809" t="s">
        <v>360</v>
      </c>
      <c r="C23809" t="s">
        <v>360</v>
      </c>
      <c r="D23809" t="s">
        <v>1276</v>
      </c>
      <c r="E23809" t="s">
        <v>31</v>
      </c>
      <c r="F23809">
        <v>21105</v>
      </c>
      <c r="G23809">
        <v>19411</v>
      </c>
      <c r="H23809">
        <f t="shared" si="15"/>
        <v>0.91973466003316751</v>
      </c>
      <c r="I23809" t="s">
        <v>1209</v>
      </c>
    </row>
    <row r="23810" spans="1:9" x14ac:dyDescent="0.35">
      <c r="A23810" t="s">
        <v>1257</v>
      </c>
      <c r="B23810" t="s">
        <v>360</v>
      </c>
      <c r="C23810" t="s">
        <v>360</v>
      </c>
      <c r="D23810" t="s">
        <v>1259</v>
      </c>
      <c r="E23810" t="s">
        <v>29</v>
      </c>
      <c r="F23810">
        <v>295634</v>
      </c>
      <c r="G23810">
        <v>249236</v>
      </c>
      <c r="H23810">
        <f t="shared" si="15"/>
        <v>0.84305594079165458</v>
      </c>
      <c r="I23810" t="s">
        <v>1209</v>
      </c>
    </row>
    <row r="23811" spans="1:9" x14ac:dyDescent="0.35">
      <c r="A23811" t="s">
        <v>1257</v>
      </c>
      <c r="B23811" t="s">
        <v>360</v>
      </c>
      <c r="C23811" t="s">
        <v>360</v>
      </c>
      <c r="D23811" t="s">
        <v>1259</v>
      </c>
      <c r="E23811" t="s">
        <v>30</v>
      </c>
      <c r="F23811">
        <v>309159</v>
      </c>
      <c r="G23811">
        <v>217449</v>
      </c>
      <c r="H23811">
        <f t="shared" si="15"/>
        <v>0.70335652528310677</v>
      </c>
      <c r="I23811" t="s">
        <v>1209</v>
      </c>
    </row>
    <row r="23812" spans="1:9" x14ac:dyDescent="0.35">
      <c r="A23812" t="s">
        <v>1257</v>
      </c>
      <c r="B23812" t="s">
        <v>360</v>
      </c>
      <c r="C23812" t="s">
        <v>360</v>
      </c>
      <c r="D23812" t="s">
        <v>1259</v>
      </c>
      <c r="E23812" t="s">
        <v>31</v>
      </c>
      <c r="F23812">
        <v>311988</v>
      </c>
      <c r="G23812">
        <v>228705</v>
      </c>
      <c r="H23812">
        <f t="shared" si="15"/>
        <v>0.73305704065540978</v>
      </c>
      <c r="I23812" t="s">
        <v>1209</v>
      </c>
    </row>
    <row r="23813" spans="1:9" x14ac:dyDescent="0.35">
      <c r="A23813" t="s">
        <v>1257</v>
      </c>
      <c r="B23813" t="s">
        <v>360</v>
      </c>
      <c r="C23813" t="s">
        <v>360</v>
      </c>
      <c r="D23813" t="s">
        <v>1277</v>
      </c>
      <c r="E23813" t="s">
        <v>29</v>
      </c>
      <c r="F23813">
        <v>77520</v>
      </c>
      <c r="G23813">
        <v>157850</v>
      </c>
      <c r="H23813">
        <f t="shared" si="15"/>
        <v>2.0362487100103199</v>
      </c>
      <c r="I23813" t="s">
        <v>1209</v>
      </c>
    </row>
    <row r="23814" spans="1:9" x14ac:dyDescent="0.35">
      <c r="A23814" t="s">
        <v>1257</v>
      </c>
      <c r="B23814" t="s">
        <v>360</v>
      </c>
      <c r="C23814" t="s">
        <v>360</v>
      </c>
      <c r="D23814" t="s">
        <v>1277</v>
      </c>
      <c r="E23814" t="s">
        <v>30</v>
      </c>
      <c r="F23814">
        <v>75180</v>
      </c>
      <c r="G23814">
        <v>160257</v>
      </c>
      <c r="H23814">
        <f t="shared" si="15"/>
        <v>2.1316440542697528</v>
      </c>
      <c r="I23814" t="s">
        <v>1209</v>
      </c>
    </row>
    <row r="23815" spans="1:9" x14ac:dyDescent="0.35">
      <c r="A23815" t="s">
        <v>1257</v>
      </c>
      <c r="B23815" t="s">
        <v>360</v>
      </c>
      <c r="C23815" t="s">
        <v>360</v>
      </c>
      <c r="D23815" t="s">
        <v>1277</v>
      </c>
      <c r="E23815" t="s">
        <v>31</v>
      </c>
      <c r="F23815">
        <v>69680</v>
      </c>
      <c r="G23815">
        <v>136662</v>
      </c>
      <c r="H23815">
        <f t="shared" si="15"/>
        <v>1.9612801377726752</v>
      </c>
      <c r="I23815" t="s">
        <v>1209</v>
      </c>
    </row>
    <row r="23816" spans="1:9" x14ac:dyDescent="0.35">
      <c r="A23816" t="s">
        <v>1257</v>
      </c>
      <c r="B23816" t="s">
        <v>360</v>
      </c>
      <c r="C23816" t="s">
        <v>360</v>
      </c>
      <c r="D23816" t="s">
        <v>1278</v>
      </c>
      <c r="E23816" t="s">
        <v>29</v>
      </c>
      <c r="F23816">
        <v>199503</v>
      </c>
      <c r="G23816">
        <v>189556</v>
      </c>
      <c r="H23816">
        <f t="shared" si="15"/>
        <v>0.95014110063507817</v>
      </c>
      <c r="I23816" t="s">
        <v>1209</v>
      </c>
    </row>
    <row r="23817" spans="1:9" x14ac:dyDescent="0.35">
      <c r="A23817" t="s">
        <v>1257</v>
      </c>
      <c r="B23817" t="s">
        <v>360</v>
      </c>
      <c r="C23817" t="s">
        <v>360</v>
      </c>
      <c r="D23817" t="s">
        <v>1278</v>
      </c>
      <c r="E23817" t="s">
        <v>30</v>
      </c>
      <c r="F23817">
        <v>190417</v>
      </c>
      <c r="G23817">
        <v>160258</v>
      </c>
      <c r="H23817">
        <f t="shared" si="15"/>
        <v>0.84161603218200054</v>
      </c>
      <c r="I23817" t="s">
        <v>1209</v>
      </c>
    </row>
    <row r="23818" spans="1:9" x14ac:dyDescent="0.35">
      <c r="A23818" t="s">
        <v>1257</v>
      </c>
      <c r="B23818" t="s">
        <v>360</v>
      </c>
      <c r="C23818" t="s">
        <v>360</v>
      </c>
      <c r="D23818" t="s">
        <v>1278</v>
      </c>
      <c r="E23818" t="s">
        <v>31</v>
      </c>
      <c r="F23818">
        <v>190176</v>
      </c>
      <c r="G23818">
        <v>153905</v>
      </c>
      <c r="H23818">
        <f t="shared" si="15"/>
        <v>0.80927667003197035</v>
      </c>
      <c r="I23818" t="s">
        <v>1209</v>
      </c>
    </row>
    <row r="23819" spans="1:9" x14ac:dyDescent="0.35">
      <c r="A23819" t="s">
        <v>1257</v>
      </c>
      <c r="B23819" t="s">
        <v>360</v>
      </c>
      <c r="C23819" t="s">
        <v>360</v>
      </c>
      <c r="D23819" t="s">
        <v>1279</v>
      </c>
      <c r="E23819" t="s">
        <v>29</v>
      </c>
      <c r="F23819">
        <v>25744</v>
      </c>
      <c r="G23819">
        <v>26862</v>
      </c>
      <c r="H23819">
        <f t="shared" si="15"/>
        <v>1.0434275947793661</v>
      </c>
      <c r="I23819" t="s">
        <v>1209</v>
      </c>
    </row>
    <row r="23820" spans="1:9" x14ac:dyDescent="0.35">
      <c r="A23820" t="s">
        <v>1257</v>
      </c>
      <c r="B23820" t="s">
        <v>360</v>
      </c>
      <c r="C23820" t="s">
        <v>360</v>
      </c>
      <c r="D23820" t="s">
        <v>1279</v>
      </c>
      <c r="E23820" t="s">
        <v>30</v>
      </c>
      <c r="F23820">
        <v>22614</v>
      </c>
      <c r="G23820">
        <v>21253</v>
      </c>
      <c r="H23820">
        <f t="shared" si="15"/>
        <v>0.93981604315910494</v>
      </c>
      <c r="I23820" t="s">
        <v>1209</v>
      </c>
    </row>
    <row r="23821" spans="1:9" x14ac:dyDescent="0.35">
      <c r="A23821" t="s">
        <v>1257</v>
      </c>
      <c r="B23821" t="s">
        <v>360</v>
      </c>
      <c r="C23821" t="s">
        <v>360</v>
      </c>
      <c r="D23821" t="s">
        <v>1279</v>
      </c>
      <c r="E23821" t="s">
        <v>31</v>
      </c>
      <c r="F23821">
        <v>24732</v>
      </c>
      <c r="G23821">
        <v>22855</v>
      </c>
      <c r="H23821">
        <f t="shared" si="15"/>
        <v>0.92410642083131167</v>
      </c>
      <c r="I23821" t="s">
        <v>1209</v>
      </c>
    </row>
    <row r="23822" spans="1:9" x14ac:dyDescent="0.35">
      <c r="A23822" t="s">
        <v>1257</v>
      </c>
      <c r="B23822" t="s">
        <v>360</v>
      </c>
      <c r="C23822" t="s">
        <v>360</v>
      </c>
      <c r="D23822" t="s">
        <v>1280</v>
      </c>
      <c r="E23822" t="s">
        <v>29</v>
      </c>
      <c r="F23822">
        <v>68410</v>
      </c>
      <c r="G23822">
        <v>30427</v>
      </c>
      <c r="H23822">
        <f t="shared" si="15"/>
        <v>0.44477415582517177</v>
      </c>
      <c r="I23822" t="s">
        <v>1209</v>
      </c>
    </row>
    <row r="23823" spans="1:9" x14ac:dyDescent="0.35">
      <c r="A23823" t="s">
        <v>1257</v>
      </c>
      <c r="B23823" t="s">
        <v>360</v>
      </c>
      <c r="C23823" t="s">
        <v>360</v>
      </c>
      <c r="D23823" t="s">
        <v>1280</v>
      </c>
      <c r="E23823" t="s">
        <v>30</v>
      </c>
      <c r="F23823">
        <v>67370</v>
      </c>
      <c r="G23823">
        <v>21376</v>
      </c>
      <c r="H23823">
        <f t="shared" si="15"/>
        <v>0.31729256345554402</v>
      </c>
      <c r="I23823" t="s">
        <v>1209</v>
      </c>
    </row>
    <row r="23824" spans="1:9" x14ac:dyDescent="0.35">
      <c r="A23824" t="s">
        <v>1257</v>
      </c>
      <c r="B23824" t="s">
        <v>360</v>
      </c>
      <c r="C23824" t="s">
        <v>360</v>
      </c>
      <c r="D23824" t="s">
        <v>1280</v>
      </c>
      <c r="E23824" t="s">
        <v>31</v>
      </c>
      <c r="F23824">
        <v>63570</v>
      </c>
      <c r="G23824">
        <v>26768</v>
      </c>
      <c r="H23824">
        <f t="shared" si="15"/>
        <v>0.42107912537360392</v>
      </c>
      <c r="I23824" t="s">
        <v>1209</v>
      </c>
    </row>
    <row r="23825" spans="1:9" x14ac:dyDescent="0.35">
      <c r="A23825" t="s">
        <v>1257</v>
      </c>
      <c r="B23825" t="s">
        <v>360</v>
      </c>
      <c r="C23825" t="s">
        <v>360</v>
      </c>
      <c r="D23825" t="s">
        <v>1281</v>
      </c>
      <c r="E23825" t="s">
        <v>29</v>
      </c>
      <c r="F23825">
        <v>36486</v>
      </c>
      <c r="G23825">
        <v>31678</v>
      </c>
      <c r="H23825">
        <f t="shared" si="15"/>
        <v>0.86822342816422737</v>
      </c>
      <c r="I23825" t="s">
        <v>1209</v>
      </c>
    </row>
    <row r="23826" spans="1:9" x14ac:dyDescent="0.35">
      <c r="A23826" t="s">
        <v>1257</v>
      </c>
      <c r="B23826" t="s">
        <v>360</v>
      </c>
      <c r="C23826" t="s">
        <v>360</v>
      </c>
      <c r="D23826" t="s">
        <v>1281</v>
      </c>
      <c r="E23826" t="s">
        <v>30</v>
      </c>
      <c r="F23826">
        <v>29543</v>
      </c>
      <c r="G23826">
        <v>29894</v>
      </c>
      <c r="H23826">
        <f t="shared" si="15"/>
        <v>1.0118809870358461</v>
      </c>
      <c r="I23826" t="s">
        <v>1209</v>
      </c>
    </row>
    <row r="23827" spans="1:9" x14ac:dyDescent="0.35">
      <c r="A23827" t="s">
        <v>1257</v>
      </c>
      <c r="B23827" t="s">
        <v>360</v>
      </c>
      <c r="C23827" t="s">
        <v>360</v>
      </c>
      <c r="D23827" t="s">
        <v>1281</v>
      </c>
      <c r="E23827" t="s">
        <v>31</v>
      </c>
      <c r="F23827">
        <v>24135</v>
      </c>
      <c r="G23827">
        <v>25857</v>
      </c>
      <c r="H23827">
        <f t="shared" si="15"/>
        <v>1.0713486637663145</v>
      </c>
      <c r="I23827" t="s">
        <v>1209</v>
      </c>
    </row>
    <row r="23828" spans="1:9" x14ac:dyDescent="0.35">
      <c r="A23828" t="s">
        <v>1257</v>
      </c>
      <c r="B23828" t="s">
        <v>360</v>
      </c>
      <c r="C23828" t="s">
        <v>360</v>
      </c>
      <c r="D23828" t="s">
        <v>1282</v>
      </c>
      <c r="E23828" t="s">
        <v>29</v>
      </c>
      <c r="F23828">
        <v>13617</v>
      </c>
      <c r="G23828">
        <v>29269</v>
      </c>
      <c r="H23828">
        <f t="shared" si="15"/>
        <v>2.1494455460086654</v>
      </c>
      <c r="I23828" t="s">
        <v>1209</v>
      </c>
    </row>
    <row r="23829" spans="1:9" x14ac:dyDescent="0.35">
      <c r="A23829" t="s">
        <v>1257</v>
      </c>
      <c r="B23829" t="s">
        <v>360</v>
      </c>
      <c r="C23829" t="s">
        <v>360</v>
      </c>
      <c r="D23829" t="s">
        <v>1282</v>
      </c>
      <c r="E23829" t="s">
        <v>30</v>
      </c>
      <c r="F23829">
        <v>34274</v>
      </c>
      <c r="G23829">
        <v>21942</v>
      </c>
      <c r="H23829">
        <f t="shared" si="15"/>
        <v>0.64019373285872672</v>
      </c>
      <c r="I23829" t="s">
        <v>1209</v>
      </c>
    </row>
    <row r="23830" spans="1:9" x14ac:dyDescent="0.35">
      <c r="A23830" t="s">
        <v>1257</v>
      </c>
      <c r="B23830" t="s">
        <v>360</v>
      </c>
      <c r="C23830" t="s">
        <v>360</v>
      </c>
      <c r="D23830" t="s">
        <v>1282</v>
      </c>
      <c r="E23830" t="s">
        <v>31</v>
      </c>
      <c r="F23830">
        <v>31994</v>
      </c>
      <c r="G23830">
        <v>10329</v>
      </c>
      <c r="H23830">
        <f t="shared" ref="H23830:H23893" si="16">G23830/F23830</f>
        <v>0.32284178283428144</v>
      </c>
      <c r="I23830" t="s">
        <v>1209</v>
      </c>
    </row>
    <row r="23831" spans="1:9" x14ac:dyDescent="0.35">
      <c r="A23831" t="s">
        <v>1257</v>
      </c>
      <c r="B23831" t="s">
        <v>360</v>
      </c>
      <c r="C23831" t="s">
        <v>360</v>
      </c>
      <c r="D23831" t="s">
        <v>1260</v>
      </c>
      <c r="E23831" t="s">
        <v>29</v>
      </c>
      <c r="F23831">
        <v>751567</v>
      </c>
      <c r="G23831">
        <v>422639</v>
      </c>
      <c r="H23831">
        <f t="shared" si="16"/>
        <v>0.56234374313933422</v>
      </c>
      <c r="I23831" t="s">
        <v>1209</v>
      </c>
    </row>
    <row r="23832" spans="1:9" x14ac:dyDescent="0.35">
      <c r="A23832" t="s">
        <v>1257</v>
      </c>
      <c r="B23832" t="s">
        <v>360</v>
      </c>
      <c r="C23832" t="s">
        <v>360</v>
      </c>
      <c r="D23832" t="s">
        <v>1260</v>
      </c>
      <c r="E23832" t="s">
        <v>30</v>
      </c>
      <c r="F23832">
        <v>747958</v>
      </c>
      <c r="G23832">
        <v>670884</v>
      </c>
      <c r="H23832">
        <f t="shared" si="16"/>
        <v>0.89695410704879153</v>
      </c>
      <c r="I23832" t="s">
        <v>1209</v>
      </c>
    </row>
    <row r="23833" spans="1:9" x14ac:dyDescent="0.35">
      <c r="A23833" t="s">
        <v>1257</v>
      </c>
      <c r="B23833" t="s">
        <v>360</v>
      </c>
      <c r="C23833" t="s">
        <v>360</v>
      </c>
      <c r="D23833" t="s">
        <v>1260</v>
      </c>
      <c r="E23833" t="s">
        <v>31</v>
      </c>
      <c r="F23833">
        <v>871904</v>
      </c>
      <c r="G23833">
        <v>1267804</v>
      </c>
      <c r="H23833">
        <f t="shared" si="16"/>
        <v>1.4540637501376299</v>
      </c>
      <c r="I23833" t="s">
        <v>1209</v>
      </c>
    </row>
    <row r="23834" spans="1:9" x14ac:dyDescent="0.35">
      <c r="A23834" t="s">
        <v>1257</v>
      </c>
      <c r="B23834" t="s">
        <v>360</v>
      </c>
      <c r="C23834" t="s">
        <v>360</v>
      </c>
      <c r="D23834" t="s">
        <v>1261</v>
      </c>
      <c r="E23834" t="s">
        <v>29</v>
      </c>
      <c r="F23834">
        <v>549294</v>
      </c>
      <c r="G23834">
        <v>568678</v>
      </c>
      <c r="H23834">
        <f t="shared" si="16"/>
        <v>1.0352889345232243</v>
      </c>
      <c r="I23834" t="s">
        <v>1209</v>
      </c>
    </row>
    <row r="23835" spans="1:9" x14ac:dyDescent="0.35">
      <c r="A23835" t="s">
        <v>1257</v>
      </c>
      <c r="B23835" t="s">
        <v>360</v>
      </c>
      <c r="C23835" t="s">
        <v>360</v>
      </c>
      <c r="D23835" t="s">
        <v>1261</v>
      </c>
      <c r="E23835" t="s">
        <v>30</v>
      </c>
      <c r="F23835">
        <v>569187</v>
      </c>
      <c r="G23835">
        <v>702740</v>
      </c>
      <c r="H23835">
        <f t="shared" si="16"/>
        <v>1.2346381769084678</v>
      </c>
      <c r="I23835" t="s">
        <v>1209</v>
      </c>
    </row>
    <row r="23836" spans="1:9" x14ac:dyDescent="0.35">
      <c r="A23836" t="s">
        <v>1257</v>
      </c>
      <c r="B23836" t="s">
        <v>360</v>
      </c>
      <c r="C23836" t="s">
        <v>360</v>
      </c>
      <c r="D23836" t="s">
        <v>1261</v>
      </c>
      <c r="E23836" t="s">
        <v>31</v>
      </c>
      <c r="F23836">
        <v>579120</v>
      </c>
      <c r="G23836">
        <v>644446</v>
      </c>
      <c r="H23836">
        <f t="shared" si="16"/>
        <v>1.112802182621909</v>
      </c>
      <c r="I23836" t="s">
        <v>1209</v>
      </c>
    </row>
    <row r="23837" spans="1:9" x14ac:dyDescent="0.35">
      <c r="A23837" t="s">
        <v>1257</v>
      </c>
      <c r="B23837" t="s">
        <v>360</v>
      </c>
      <c r="C23837" t="s">
        <v>360</v>
      </c>
      <c r="D23837" t="s">
        <v>1262</v>
      </c>
      <c r="E23837" t="s">
        <v>29</v>
      </c>
      <c r="F23837">
        <v>230546</v>
      </c>
      <c r="G23837">
        <v>184209</v>
      </c>
      <c r="H23837">
        <f t="shared" si="16"/>
        <v>0.79901191085510048</v>
      </c>
      <c r="I23837" t="s">
        <v>1209</v>
      </c>
    </row>
    <row r="23838" spans="1:9" x14ac:dyDescent="0.35">
      <c r="A23838" t="s">
        <v>1257</v>
      </c>
      <c r="B23838" t="s">
        <v>360</v>
      </c>
      <c r="C23838" t="s">
        <v>360</v>
      </c>
      <c r="D23838" t="s">
        <v>1262</v>
      </c>
      <c r="E23838" t="s">
        <v>30</v>
      </c>
      <c r="F23838">
        <v>229994</v>
      </c>
      <c r="G23838">
        <v>204797</v>
      </c>
      <c r="H23838">
        <f t="shared" si="16"/>
        <v>0.89044496812960339</v>
      </c>
      <c r="I23838" t="s">
        <v>1209</v>
      </c>
    </row>
    <row r="23839" spans="1:9" x14ac:dyDescent="0.35">
      <c r="A23839" t="s">
        <v>1257</v>
      </c>
      <c r="B23839" t="s">
        <v>360</v>
      </c>
      <c r="C23839" t="s">
        <v>360</v>
      </c>
      <c r="D23839" t="s">
        <v>1262</v>
      </c>
      <c r="E23839" t="s">
        <v>31</v>
      </c>
      <c r="F23839">
        <v>246281</v>
      </c>
      <c r="G23839">
        <v>197056</v>
      </c>
      <c r="H23839">
        <f t="shared" si="16"/>
        <v>0.8001266845595072</v>
      </c>
      <c r="I23839" t="s">
        <v>1209</v>
      </c>
    </row>
    <row r="23840" spans="1:9" x14ac:dyDescent="0.35">
      <c r="A23840" t="s">
        <v>1257</v>
      </c>
      <c r="B23840" t="s">
        <v>360</v>
      </c>
      <c r="C23840" t="s">
        <v>360</v>
      </c>
      <c r="D23840" t="s">
        <v>1263</v>
      </c>
      <c r="E23840" t="s">
        <v>29</v>
      </c>
      <c r="F23840">
        <v>273694</v>
      </c>
      <c r="G23840">
        <v>252540</v>
      </c>
      <c r="H23840">
        <f t="shared" si="16"/>
        <v>0.92270930309031252</v>
      </c>
      <c r="I23840" t="s">
        <v>1209</v>
      </c>
    </row>
    <row r="23841" spans="1:9" x14ac:dyDescent="0.35">
      <c r="A23841" t="s">
        <v>1257</v>
      </c>
      <c r="B23841" t="s">
        <v>360</v>
      </c>
      <c r="C23841" t="s">
        <v>360</v>
      </c>
      <c r="D23841" t="s">
        <v>1263</v>
      </c>
      <c r="E23841" t="s">
        <v>30</v>
      </c>
      <c r="F23841">
        <v>270836</v>
      </c>
      <c r="G23841">
        <v>260099</v>
      </c>
      <c r="H23841">
        <f t="shared" si="16"/>
        <v>0.96035608264780159</v>
      </c>
      <c r="I23841" t="s">
        <v>1209</v>
      </c>
    </row>
    <row r="23842" spans="1:9" x14ac:dyDescent="0.35">
      <c r="A23842" t="s">
        <v>1257</v>
      </c>
      <c r="B23842" t="s">
        <v>360</v>
      </c>
      <c r="C23842" t="s">
        <v>360</v>
      </c>
      <c r="D23842" t="s">
        <v>1263</v>
      </c>
      <c r="E23842" t="s">
        <v>31</v>
      </c>
      <c r="F23842">
        <v>275663</v>
      </c>
      <c r="G23842">
        <v>63410</v>
      </c>
      <c r="H23842">
        <f t="shared" si="16"/>
        <v>0.23002724340952541</v>
      </c>
      <c r="I23842" t="s">
        <v>1209</v>
      </c>
    </row>
    <row r="23843" spans="1:9" x14ac:dyDescent="0.35">
      <c r="A23843" t="s">
        <v>1257</v>
      </c>
      <c r="B23843" t="s">
        <v>360</v>
      </c>
      <c r="C23843" t="s">
        <v>360</v>
      </c>
      <c r="D23843" t="s">
        <v>1264</v>
      </c>
      <c r="E23843" t="s">
        <v>29</v>
      </c>
      <c r="F23843">
        <v>157665</v>
      </c>
      <c r="G23843">
        <v>149341</v>
      </c>
      <c r="H23843">
        <f t="shared" si="16"/>
        <v>0.94720451590397359</v>
      </c>
      <c r="I23843" t="s">
        <v>1209</v>
      </c>
    </row>
    <row r="23844" spans="1:9" x14ac:dyDescent="0.35">
      <c r="A23844" t="s">
        <v>1257</v>
      </c>
      <c r="B23844" t="s">
        <v>360</v>
      </c>
      <c r="C23844" t="s">
        <v>360</v>
      </c>
      <c r="D23844" t="s">
        <v>1264</v>
      </c>
      <c r="E23844" t="s">
        <v>30</v>
      </c>
      <c r="F23844">
        <v>155281</v>
      </c>
      <c r="G23844">
        <v>194096</v>
      </c>
      <c r="H23844">
        <f t="shared" si="16"/>
        <v>1.2499661903259252</v>
      </c>
      <c r="I23844" t="s">
        <v>1209</v>
      </c>
    </row>
    <row r="23845" spans="1:9" x14ac:dyDescent="0.35">
      <c r="A23845" t="s">
        <v>1257</v>
      </c>
      <c r="B23845" t="s">
        <v>360</v>
      </c>
      <c r="C23845" t="s">
        <v>360</v>
      </c>
      <c r="D23845" t="s">
        <v>1264</v>
      </c>
      <c r="E23845" t="s">
        <v>31</v>
      </c>
      <c r="F23845">
        <v>159281</v>
      </c>
      <c r="G23845">
        <v>113367</v>
      </c>
      <c r="H23845">
        <f t="shared" si="16"/>
        <v>0.71174214124722979</v>
      </c>
      <c r="I23845" t="s">
        <v>1209</v>
      </c>
    </row>
    <row r="23846" spans="1:9" x14ac:dyDescent="0.35">
      <c r="A23846" t="s">
        <v>1257</v>
      </c>
      <c r="B23846" t="s">
        <v>360</v>
      </c>
      <c r="C23846" t="s">
        <v>360</v>
      </c>
      <c r="D23846" t="s">
        <v>1265</v>
      </c>
      <c r="E23846" t="s">
        <v>29</v>
      </c>
      <c r="F23846">
        <v>69212</v>
      </c>
      <c r="G23846">
        <v>115068</v>
      </c>
      <c r="H23846">
        <f t="shared" si="16"/>
        <v>1.6625440675027452</v>
      </c>
      <c r="I23846" t="s">
        <v>1209</v>
      </c>
    </row>
    <row r="23847" spans="1:9" x14ac:dyDescent="0.35">
      <c r="A23847" t="s">
        <v>1257</v>
      </c>
      <c r="B23847" t="s">
        <v>360</v>
      </c>
      <c r="C23847" t="s">
        <v>360</v>
      </c>
      <c r="D23847" t="s">
        <v>1265</v>
      </c>
      <c r="E23847" t="s">
        <v>30</v>
      </c>
      <c r="F23847">
        <v>65266</v>
      </c>
      <c r="G23847">
        <v>106515</v>
      </c>
      <c r="H23847">
        <f t="shared" si="16"/>
        <v>1.6320136058590997</v>
      </c>
      <c r="I23847" t="s">
        <v>1209</v>
      </c>
    </row>
    <row r="23848" spans="1:9" x14ac:dyDescent="0.35">
      <c r="A23848" t="s">
        <v>1257</v>
      </c>
      <c r="B23848" t="s">
        <v>360</v>
      </c>
      <c r="C23848" t="s">
        <v>360</v>
      </c>
      <c r="D23848" t="s">
        <v>1265</v>
      </c>
      <c r="E23848" t="s">
        <v>31</v>
      </c>
      <c r="F23848">
        <v>65358</v>
      </c>
      <c r="G23848">
        <v>81220</v>
      </c>
      <c r="H23848">
        <f t="shared" si="16"/>
        <v>1.2426940848863184</v>
      </c>
      <c r="I23848" t="s">
        <v>1209</v>
      </c>
    </row>
    <row r="23849" spans="1:9" x14ac:dyDescent="0.35">
      <c r="A23849" t="s">
        <v>1257</v>
      </c>
      <c r="B23849" t="s">
        <v>360</v>
      </c>
      <c r="C23849" t="s">
        <v>360</v>
      </c>
      <c r="D23849" t="s">
        <v>1266</v>
      </c>
      <c r="E23849" t="s">
        <v>29</v>
      </c>
      <c r="F23849">
        <v>833268</v>
      </c>
      <c r="G23849">
        <v>874364</v>
      </c>
      <c r="H23849">
        <f t="shared" si="16"/>
        <v>1.0493190666148227</v>
      </c>
      <c r="I23849" t="s">
        <v>1209</v>
      </c>
    </row>
    <row r="23850" spans="1:9" x14ac:dyDescent="0.35">
      <c r="A23850" t="s">
        <v>1257</v>
      </c>
      <c r="B23850" t="s">
        <v>360</v>
      </c>
      <c r="C23850" t="s">
        <v>360</v>
      </c>
      <c r="D23850" t="s">
        <v>1266</v>
      </c>
      <c r="E23850" t="s">
        <v>30</v>
      </c>
      <c r="F23850">
        <v>870879</v>
      </c>
      <c r="G23850">
        <v>863117</v>
      </c>
      <c r="H23850">
        <f t="shared" si="16"/>
        <v>0.99108716595531643</v>
      </c>
      <c r="I23850" t="s">
        <v>1209</v>
      </c>
    </row>
    <row r="23851" spans="1:9" x14ac:dyDescent="0.35">
      <c r="A23851" t="s">
        <v>1257</v>
      </c>
      <c r="B23851" t="s">
        <v>360</v>
      </c>
      <c r="C23851" t="s">
        <v>360</v>
      </c>
      <c r="D23851" t="s">
        <v>1266</v>
      </c>
      <c r="E23851" t="s">
        <v>31</v>
      </c>
      <c r="F23851">
        <v>870946</v>
      </c>
      <c r="G23851">
        <v>927698</v>
      </c>
      <c r="H23851">
        <f t="shared" si="16"/>
        <v>1.0651613303235792</v>
      </c>
      <c r="I23851" t="s">
        <v>1209</v>
      </c>
    </row>
    <row r="23852" spans="1:9" x14ac:dyDescent="0.35">
      <c r="A23852" t="s">
        <v>1257</v>
      </c>
      <c r="B23852" t="s">
        <v>361</v>
      </c>
      <c r="C23852" t="s">
        <v>361</v>
      </c>
      <c r="D23852" t="s">
        <v>1258</v>
      </c>
      <c r="E23852" t="s">
        <v>29</v>
      </c>
      <c r="F23852">
        <v>1155424</v>
      </c>
      <c r="G23852">
        <v>1038191</v>
      </c>
      <c r="H23852">
        <f t="shared" si="16"/>
        <v>0.89853681419115405</v>
      </c>
      <c r="I23852" t="s">
        <v>1210</v>
      </c>
    </row>
    <row r="23853" spans="1:9" x14ac:dyDescent="0.35">
      <c r="A23853" t="s">
        <v>1257</v>
      </c>
      <c r="B23853" t="s">
        <v>361</v>
      </c>
      <c r="C23853" t="s">
        <v>361</v>
      </c>
      <c r="D23853" t="s">
        <v>1258</v>
      </c>
      <c r="E23853" t="s">
        <v>30</v>
      </c>
      <c r="F23853">
        <v>1119296</v>
      </c>
      <c r="G23853">
        <v>892774</v>
      </c>
      <c r="H23853">
        <f t="shared" si="16"/>
        <v>0.79762100463148267</v>
      </c>
      <c r="I23853" t="s">
        <v>1210</v>
      </c>
    </row>
    <row r="23854" spans="1:9" x14ac:dyDescent="0.35">
      <c r="A23854" t="s">
        <v>1257</v>
      </c>
      <c r="B23854" t="s">
        <v>361</v>
      </c>
      <c r="C23854" t="s">
        <v>361</v>
      </c>
      <c r="D23854" t="s">
        <v>1258</v>
      </c>
      <c r="E23854" t="s">
        <v>31</v>
      </c>
      <c r="F23854">
        <v>1069246</v>
      </c>
      <c r="G23854">
        <v>742427</v>
      </c>
      <c r="H23854">
        <f t="shared" si="16"/>
        <v>0.69434629636210943</v>
      </c>
      <c r="I23854" t="s">
        <v>1210</v>
      </c>
    </row>
    <row r="23855" spans="1:9" x14ac:dyDescent="0.35">
      <c r="A23855" t="s">
        <v>1257</v>
      </c>
      <c r="B23855" t="s">
        <v>361</v>
      </c>
      <c r="C23855" t="s">
        <v>361</v>
      </c>
      <c r="D23855" t="s">
        <v>1267</v>
      </c>
      <c r="E23855" t="s">
        <v>29</v>
      </c>
      <c r="F23855">
        <v>313686</v>
      </c>
      <c r="G23855">
        <v>290767</v>
      </c>
      <c r="H23855">
        <f t="shared" si="16"/>
        <v>0.92693649063075811</v>
      </c>
      <c r="I23855" t="s">
        <v>1210</v>
      </c>
    </row>
    <row r="23856" spans="1:9" x14ac:dyDescent="0.35">
      <c r="A23856" t="s">
        <v>1257</v>
      </c>
      <c r="B23856" t="s">
        <v>361</v>
      </c>
      <c r="C23856" t="s">
        <v>361</v>
      </c>
      <c r="D23856" t="s">
        <v>1267</v>
      </c>
      <c r="E23856" t="s">
        <v>30</v>
      </c>
      <c r="F23856">
        <v>319859</v>
      </c>
      <c r="G23856">
        <v>275610</v>
      </c>
      <c r="H23856">
        <f t="shared" si="16"/>
        <v>0.86166091934258537</v>
      </c>
      <c r="I23856" t="s">
        <v>1210</v>
      </c>
    </row>
    <row r="23857" spans="1:9" x14ac:dyDescent="0.35">
      <c r="A23857" t="s">
        <v>1257</v>
      </c>
      <c r="B23857" t="s">
        <v>361</v>
      </c>
      <c r="C23857" t="s">
        <v>361</v>
      </c>
      <c r="D23857" t="s">
        <v>1267</v>
      </c>
      <c r="E23857" t="s">
        <v>31</v>
      </c>
      <c r="F23857">
        <v>321055</v>
      </c>
      <c r="G23857">
        <v>349903</v>
      </c>
      <c r="H23857">
        <f t="shared" si="16"/>
        <v>1.0898537633738767</v>
      </c>
      <c r="I23857" t="s">
        <v>1210</v>
      </c>
    </row>
    <row r="23858" spans="1:9" x14ac:dyDescent="0.35">
      <c r="A23858" t="s">
        <v>1257</v>
      </c>
      <c r="B23858" t="s">
        <v>361</v>
      </c>
      <c r="C23858" t="s">
        <v>361</v>
      </c>
      <c r="D23858" t="s">
        <v>1268</v>
      </c>
      <c r="E23858" t="s">
        <v>29</v>
      </c>
      <c r="F23858">
        <v>72485</v>
      </c>
      <c r="G23858">
        <v>44282</v>
      </c>
      <c r="H23858">
        <f t="shared" si="16"/>
        <v>0.61091260260743607</v>
      </c>
      <c r="I23858" t="s">
        <v>1210</v>
      </c>
    </row>
    <row r="23859" spans="1:9" x14ac:dyDescent="0.35">
      <c r="A23859" t="s">
        <v>1257</v>
      </c>
      <c r="B23859" t="s">
        <v>361</v>
      </c>
      <c r="C23859" t="s">
        <v>361</v>
      </c>
      <c r="D23859" t="s">
        <v>1268</v>
      </c>
      <c r="E23859" t="s">
        <v>30</v>
      </c>
      <c r="F23859">
        <v>63362</v>
      </c>
      <c r="G23859">
        <v>36665</v>
      </c>
      <c r="H23859">
        <f t="shared" si="16"/>
        <v>0.57865913323443074</v>
      </c>
      <c r="I23859" t="s">
        <v>1210</v>
      </c>
    </row>
    <row r="23860" spans="1:9" x14ac:dyDescent="0.35">
      <c r="A23860" t="s">
        <v>1257</v>
      </c>
      <c r="B23860" t="s">
        <v>361</v>
      </c>
      <c r="C23860" t="s">
        <v>361</v>
      </c>
      <c r="D23860" t="s">
        <v>1268</v>
      </c>
      <c r="E23860" t="s">
        <v>31</v>
      </c>
      <c r="F23860">
        <v>62230</v>
      </c>
      <c r="G23860">
        <v>44459</v>
      </c>
      <c r="H23860">
        <f t="shared" si="16"/>
        <v>0.71443033906475972</v>
      </c>
      <c r="I23860" t="s">
        <v>1210</v>
      </c>
    </row>
    <row r="23861" spans="1:9" x14ac:dyDescent="0.35">
      <c r="A23861" t="s">
        <v>1257</v>
      </c>
      <c r="B23861" t="s">
        <v>361</v>
      </c>
      <c r="C23861" t="s">
        <v>361</v>
      </c>
      <c r="D23861" t="s">
        <v>1269</v>
      </c>
      <c r="E23861" t="s">
        <v>29</v>
      </c>
      <c r="F23861">
        <v>194578</v>
      </c>
      <c r="G23861">
        <v>159183</v>
      </c>
      <c r="H23861">
        <f t="shared" si="16"/>
        <v>0.81809351519699036</v>
      </c>
      <c r="I23861" t="s">
        <v>1210</v>
      </c>
    </row>
    <row r="23862" spans="1:9" x14ac:dyDescent="0.35">
      <c r="A23862" t="s">
        <v>1257</v>
      </c>
      <c r="B23862" t="s">
        <v>361</v>
      </c>
      <c r="C23862" t="s">
        <v>361</v>
      </c>
      <c r="D23862" t="s">
        <v>1269</v>
      </c>
      <c r="E23862" t="s">
        <v>30</v>
      </c>
      <c r="F23862">
        <v>195778</v>
      </c>
      <c r="G23862">
        <v>125134</v>
      </c>
      <c r="H23862">
        <f t="shared" si="16"/>
        <v>0.63916272512744021</v>
      </c>
      <c r="I23862" t="s">
        <v>1210</v>
      </c>
    </row>
    <row r="23863" spans="1:9" x14ac:dyDescent="0.35">
      <c r="A23863" t="s">
        <v>1257</v>
      </c>
      <c r="B23863" t="s">
        <v>361</v>
      </c>
      <c r="C23863" t="s">
        <v>361</v>
      </c>
      <c r="D23863" t="s">
        <v>1269</v>
      </c>
      <c r="E23863" t="s">
        <v>31</v>
      </c>
      <c r="F23863">
        <v>163546</v>
      </c>
      <c r="G23863">
        <v>55036</v>
      </c>
      <c r="H23863">
        <f t="shared" si="16"/>
        <v>0.33651694324532549</v>
      </c>
      <c r="I23863" t="s">
        <v>1210</v>
      </c>
    </row>
    <row r="23864" spans="1:9" x14ac:dyDescent="0.35">
      <c r="A23864" t="s">
        <v>1257</v>
      </c>
      <c r="B23864" t="s">
        <v>361</v>
      </c>
      <c r="C23864" t="s">
        <v>361</v>
      </c>
      <c r="D23864" t="s">
        <v>1270</v>
      </c>
      <c r="E23864" t="s">
        <v>29</v>
      </c>
      <c r="F23864">
        <v>37795</v>
      </c>
      <c r="G23864">
        <v>49417</v>
      </c>
      <c r="H23864">
        <f t="shared" si="16"/>
        <v>1.3075009921947347</v>
      </c>
      <c r="I23864" t="s">
        <v>1210</v>
      </c>
    </row>
    <row r="23865" spans="1:9" x14ac:dyDescent="0.35">
      <c r="A23865" t="s">
        <v>1257</v>
      </c>
      <c r="B23865" t="s">
        <v>361</v>
      </c>
      <c r="C23865" t="s">
        <v>361</v>
      </c>
      <c r="D23865" t="s">
        <v>1270</v>
      </c>
      <c r="E23865" t="s">
        <v>30</v>
      </c>
      <c r="F23865">
        <v>42000</v>
      </c>
      <c r="G23865">
        <v>34817</v>
      </c>
      <c r="H23865">
        <f t="shared" si="16"/>
        <v>0.82897619047619042</v>
      </c>
      <c r="I23865" t="s">
        <v>1210</v>
      </c>
    </row>
    <row r="23866" spans="1:9" x14ac:dyDescent="0.35">
      <c r="A23866" t="s">
        <v>1257</v>
      </c>
      <c r="B23866" t="s">
        <v>361</v>
      </c>
      <c r="C23866" t="s">
        <v>361</v>
      </c>
      <c r="D23866" t="s">
        <v>1270</v>
      </c>
      <c r="E23866" t="s">
        <v>31</v>
      </c>
      <c r="F23866">
        <v>48890</v>
      </c>
      <c r="G23866">
        <v>28901</v>
      </c>
      <c r="H23866">
        <f t="shared" si="16"/>
        <v>0.59114338310492942</v>
      </c>
      <c r="I23866" t="s">
        <v>1210</v>
      </c>
    </row>
    <row r="23867" spans="1:9" x14ac:dyDescent="0.35">
      <c r="A23867" t="s">
        <v>1257</v>
      </c>
      <c r="B23867" t="s">
        <v>361</v>
      </c>
      <c r="C23867" t="s">
        <v>361</v>
      </c>
      <c r="D23867" t="s">
        <v>1271</v>
      </c>
      <c r="E23867" t="s">
        <v>29</v>
      </c>
      <c r="F23867">
        <v>69965</v>
      </c>
      <c r="G23867">
        <v>92116</v>
      </c>
      <c r="H23867">
        <f t="shared" si="16"/>
        <v>1.316601157721718</v>
      </c>
      <c r="I23867" t="s">
        <v>1210</v>
      </c>
    </row>
    <row r="23868" spans="1:9" x14ac:dyDescent="0.35">
      <c r="A23868" t="s">
        <v>1257</v>
      </c>
      <c r="B23868" t="s">
        <v>361</v>
      </c>
      <c r="C23868" t="s">
        <v>361</v>
      </c>
      <c r="D23868" t="s">
        <v>1271</v>
      </c>
      <c r="E23868" t="s">
        <v>30</v>
      </c>
      <c r="F23868">
        <v>77883</v>
      </c>
      <c r="G23868">
        <v>83112</v>
      </c>
      <c r="H23868">
        <f t="shared" si="16"/>
        <v>1.0671391702939024</v>
      </c>
      <c r="I23868" t="s">
        <v>1210</v>
      </c>
    </row>
    <row r="23869" spans="1:9" x14ac:dyDescent="0.35">
      <c r="A23869" t="s">
        <v>1257</v>
      </c>
      <c r="B23869" t="s">
        <v>361</v>
      </c>
      <c r="C23869" t="s">
        <v>361</v>
      </c>
      <c r="D23869" t="s">
        <v>1271</v>
      </c>
      <c r="E23869" t="s">
        <v>31</v>
      </c>
      <c r="F23869">
        <v>66334</v>
      </c>
      <c r="G23869">
        <v>72329</v>
      </c>
      <c r="H23869">
        <f t="shared" si="16"/>
        <v>1.0903759761208429</v>
      </c>
      <c r="I23869" t="s">
        <v>1210</v>
      </c>
    </row>
    <row r="23870" spans="1:9" x14ac:dyDescent="0.35">
      <c r="A23870" t="s">
        <v>1257</v>
      </c>
      <c r="B23870" t="s">
        <v>361</v>
      </c>
      <c r="C23870" t="s">
        <v>361</v>
      </c>
      <c r="D23870" t="s">
        <v>1272</v>
      </c>
      <c r="E23870" t="s">
        <v>29</v>
      </c>
      <c r="F23870">
        <v>83113</v>
      </c>
      <c r="G23870">
        <v>61375</v>
      </c>
      <c r="H23870">
        <f t="shared" si="16"/>
        <v>0.73845246832625466</v>
      </c>
      <c r="I23870" t="s">
        <v>1210</v>
      </c>
    </row>
    <row r="23871" spans="1:9" x14ac:dyDescent="0.35">
      <c r="A23871" t="s">
        <v>1257</v>
      </c>
      <c r="B23871" t="s">
        <v>361</v>
      </c>
      <c r="C23871" t="s">
        <v>361</v>
      </c>
      <c r="D23871" t="s">
        <v>1272</v>
      </c>
      <c r="E23871" t="s">
        <v>30</v>
      </c>
      <c r="F23871">
        <v>86457</v>
      </c>
      <c r="G23871">
        <v>75030</v>
      </c>
      <c r="H23871">
        <f t="shared" si="16"/>
        <v>0.86783025087615806</v>
      </c>
      <c r="I23871" t="s">
        <v>1210</v>
      </c>
    </row>
    <row r="23872" spans="1:9" x14ac:dyDescent="0.35">
      <c r="A23872" t="s">
        <v>1257</v>
      </c>
      <c r="B23872" t="s">
        <v>361</v>
      </c>
      <c r="C23872" t="s">
        <v>361</v>
      </c>
      <c r="D23872" t="s">
        <v>1272</v>
      </c>
      <c r="E23872" t="s">
        <v>31</v>
      </c>
      <c r="F23872">
        <v>89285</v>
      </c>
      <c r="G23872">
        <v>79359</v>
      </c>
      <c r="H23872">
        <f t="shared" si="16"/>
        <v>0.88882791062328503</v>
      </c>
      <c r="I23872" t="s">
        <v>1210</v>
      </c>
    </row>
    <row r="23873" spans="1:9" x14ac:dyDescent="0.35">
      <c r="A23873" t="s">
        <v>1257</v>
      </c>
      <c r="B23873" t="s">
        <v>361</v>
      </c>
      <c r="C23873" t="s">
        <v>361</v>
      </c>
      <c r="D23873" t="s">
        <v>1273</v>
      </c>
      <c r="E23873" t="s">
        <v>29</v>
      </c>
      <c r="F23873">
        <v>45813</v>
      </c>
      <c r="G23873">
        <v>43203</v>
      </c>
      <c r="H23873">
        <f t="shared" si="16"/>
        <v>0.94302927116757251</v>
      </c>
      <c r="I23873" t="s">
        <v>1210</v>
      </c>
    </row>
    <row r="23874" spans="1:9" x14ac:dyDescent="0.35">
      <c r="A23874" t="s">
        <v>1257</v>
      </c>
      <c r="B23874" t="s">
        <v>361</v>
      </c>
      <c r="C23874" t="s">
        <v>361</v>
      </c>
      <c r="D23874" t="s">
        <v>1273</v>
      </c>
      <c r="E23874" t="s">
        <v>30</v>
      </c>
      <c r="F23874">
        <v>44973</v>
      </c>
      <c r="G23874">
        <v>49939</v>
      </c>
      <c r="H23874">
        <f t="shared" si="16"/>
        <v>1.11042180864074</v>
      </c>
      <c r="I23874" t="s">
        <v>1210</v>
      </c>
    </row>
    <row r="23875" spans="1:9" x14ac:dyDescent="0.35">
      <c r="A23875" t="s">
        <v>1257</v>
      </c>
      <c r="B23875" t="s">
        <v>361</v>
      </c>
      <c r="C23875" t="s">
        <v>361</v>
      </c>
      <c r="D23875" t="s">
        <v>1273</v>
      </c>
      <c r="E23875" t="s">
        <v>31</v>
      </c>
      <c r="F23875">
        <v>52403</v>
      </c>
      <c r="G23875">
        <v>31707</v>
      </c>
      <c r="H23875">
        <f t="shared" si="16"/>
        <v>0.60506077896303645</v>
      </c>
      <c r="I23875" t="s">
        <v>1210</v>
      </c>
    </row>
    <row r="23876" spans="1:9" x14ac:dyDescent="0.35">
      <c r="A23876" t="s">
        <v>1257</v>
      </c>
      <c r="B23876" t="s">
        <v>361</v>
      </c>
      <c r="C23876" t="s">
        <v>361</v>
      </c>
      <c r="D23876" t="s">
        <v>1274</v>
      </c>
      <c r="E23876" t="s">
        <v>29</v>
      </c>
      <c r="F23876">
        <v>124677</v>
      </c>
      <c r="G23876">
        <v>111857</v>
      </c>
      <c r="H23876">
        <f t="shared" si="16"/>
        <v>0.89717429838703211</v>
      </c>
      <c r="I23876" t="s">
        <v>1210</v>
      </c>
    </row>
    <row r="23877" spans="1:9" x14ac:dyDescent="0.35">
      <c r="A23877" t="s">
        <v>1257</v>
      </c>
      <c r="B23877" t="s">
        <v>361</v>
      </c>
      <c r="C23877" t="s">
        <v>361</v>
      </c>
      <c r="D23877" t="s">
        <v>1274</v>
      </c>
      <c r="E23877" t="s">
        <v>30</v>
      </c>
      <c r="F23877">
        <v>134383</v>
      </c>
      <c r="G23877">
        <v>99846</v>
      </c>
      <c r="H23877">
        <f t="shared" si="16"/>
        <v>0.74299576583347593</v>
      </c>
      <c r="I23877" t="s">
        <v>1210</v>
      </c>
    </row>
    <row r="23878" spans="1:9" x14ac:dyDescent="0.35">
      <c r="A23878" t="s">
        <v>1257</v>
      </c>
      <c r="B23878" t="s">
        <v>361</v>
      </c>
      <c r="C23878" t="s">
        <v>361</v>
      </c>
      <c r="D23878" t="s">
        <v>1274</v>
      </c>
      <c r="E23878" t="s">
        <v>31</v>
      </c>
      <c r="F23878">
        <v>126208</v>
      </c>
      <c r="G23878">
        <v>100354</v>
      </c>
      <c r="H23878">
        <f t="shared" si="16"/>
        <v>0.79514769269776875</v>
      </c>
      <c r="I23878" t="s">
        <v>1210</v>
      </c>
    </row>
    <row r="23879" spans="1:9" x14ac:dyDescent="0.35">
      <c r="A23879" t="s">
        <v>1257</v>
      </c>
      <c r="B23879" t="s">
        <v>361</v>
      </c>
      <c r="C23879" t="s">
        <v>361</v>
      </c>
      <c r="D23879" t="s">
        <v>1275</v>
      </c>
      <c r="E23879" t="s">
        <v>29</v>
      </c>
      <c r="F23879">
        <v>36318</v>
      </c>
      <c r="G23879">
        <v>23397</v>
      </c>
      <c r="H23879">
        <f t="shared" si="16"/>
        <v>0.64422600363456139</v>
      </c>
      <c r="I23879" t="s">
        <v>1210</v>
      </c>
    </row>
    <row r="23880" spans="1:9" x14ac:dyDescent="0.35">
      <c r="A23880" t="s">
        <v>1257</v>
      </c>
      <c r="B23880" t="s">
        <v>361</v>
      </c>
      <c r="C23880" t="s">
        <v>361</v>
      </c>
      <c r="D23880" t="s">
        <v>1275</v>
      </c>
      <c r="E23880" t="s">
        <v>30</v>
      </c>
      <c r="F23880">
        <v>40101</v>
      </c>
      <c r="G23880">
        <v>34961</v>
      </c>
      <c r="H23880">
        <f t="shared" si="16"/>
        <v>0.8718236452956285</v>
      </c>
      <c r="I23880" t="s">
        <v>1210</v>
      </c>
    </row>
    <row r="23881" spans="1:9" x14ac:dyDescent="0.35">
      <c r="A23881" t="s">
        <v>1257</v>
      </c>
      <c r="B23881" t="s">
        <v>361</v>
      </c>
      <c r="C23881" t="s">
        <v>361</v>
      </c>
      <c r="D23881" t="s">
        <v>1275</v>
      </c>
      <c r="E23881" t="s">
        <v>31</v>
      </c>
      <c r="F23881">
        <v>38439</v>
      </c>
      <c r="G23881">
        <v>25066</v>
      </c>
      <c r="H23881">
        <f t="shared" si="16"/>
        <v>0.65209812950388923</v>
      </c>
      <c r="I23881" t="s">
        <v>1210</v>
      </c>
    </row>
    <row r="23882" spans="1:9" x14ac:dyDescent="0.35">
      <c r="A23882" t="s">
        <v>1257</v>
      </c>
      <c r="B23882" t="s">
        <v>361</v>
      </c>
      <c r="C23882" t="s">
        <v>361</v>
      </c>
      <c r="D23882" t="s">
        <v>1276</v>
      </c>
      <c r="E23882" t="s">
        <v>29</v>
      </c>
      <c r="F23882">
        <v>15272</v>
      </c>
      <c r="G23882">
        <v>18719</v>
      </c>
      <c r="H23882">
        <f t="shared" si="16"/>
        <v>1.2257071765322158</v>
      </c>
      <c r="I23882" t="s">
        <v>1210</v>
      </c>
    </row>
    <row r="23883" spans="1:9" x14ac:dyDescent="0.35">
      <c r="A23883" t="s">
        <v>1257</v>
      </c>
      <c r="B23883" t="s">
        <v>361</v>
      </c>
      <c r="C23883" t="s">
        <v>361</v>
      </c>
      <c r="D23883" t="s">
        <v>1276</v>
      </c>
      <c r="E23883" t="s">
        <v>30</v>
      </c>
      <c r="F23883">
        <v>20826</v>
      </c>
      <c r="G23883">
        <v>23480</v>
      </c>
      <c r="H23883">
        <f t="shared" si="16"/>
        <v>1.1274368577739364</v>
      </c>
      <c r="I23883" t="s">
        <v>1210</v>
      </c>
    </row>
    <row r="23884" spans="1:9" x14ac:dyDescent="0.35">
      <c r="A23884" t="s">
        <v>1257</v>
      </c>
      <c r="B23884" t="s">
        <v>361</v>
      </c>
      <c r="C23884" t="s">
        <v>361</v>
      </c>
      <c r="D23884" t="s">
        <v>1276</v>
      </c>
      <c r="E23884" t="s">
        <v>31</v>
      </c>
      <c r="F23884">
        <v>21859</v>
      </c>
      <c r="G23884">
        <v>28078</v>
      </c>
      <c r="H23884">
        <f t="shared" si="16"/>
        <v>1.2845052381170228</v>
      </c>
      <c r="I23884" t="s">
        <v>1210</v>
      </c>
    </row>
    <row r="23885" spans="1:9" x14ac:dyDescent="0.35">
      <c r="A23885" t="s">
        <v>1257</v>
      </c>
      <c r="B23885" t="s">
        <v>361</v>
      </c>
      <c r="C23885" t="s">
        <v>361</v>
      </c>
      <c r="D23885" t="s">
        <v>1259</v>
      </c>
      <c r="E23885" t="s">
        <v>29</v>
      </c>
      <c r="F23885">
        <v>215771</v>
      </c>
      <c r="G23885">
        <v>125044</v>
      </c>
      <c r="H23885">
        <f t="shared" si="16"/>
        <v>0.57952180784257379</v>
      </c>
      <c r="I23885" t="s">
        <v>1210</v>
      </c>
    </row>
    <row r="23886" spans="1:9" x14ac:dyDescent="0.35">
      <c r="A23886" t="s">
        <v>1257</v>
      </c>
      <c r="B23886" t="s">
        <v>361</v>
      </c>
      <c r="C23886" t="s">
        <v>361</v>
      </c>
      <c r="D23886" t="s">
        <v>1259</v>
      </c>
      <c r="E23886" t="s">
        <v>30</v>
      </c>
      <c r="F23886">
        <v>226847</v>
      </c>
      <c r="G23886">
        <v>127229</v>
      </c>
      <c r="H23886">
        <f t="shared" si="16"/>
        <v>0.56085819957945227</v>
      </c>
      <c r="I23886" t="s">
        <v>1210</v>
      </c>
    </row>
    <row r="23887" spans="1:9" x14ac:dyDescent="0.35">
      <c r="A23887" t="s">
        <v>1257</v>
      </c>
      <c r="B23887" t="s">
        <v>361</v>
      </c>
      <c r="C23887" t="s">
        <v>361</v>
      </c>
      <c r="D23887" t="s">
        <v>1259</v>
      </c>
      <c r="E23887" t="s">
        <v>31</v>
      </c>
      <c r="F23887">
        <v>229741</v>
      </c>
      <c r="G23887">
        <v>132735</v>
      </c>
      <c r="H23887">
        <f t="shared" si="16"/>
        <v>0.57775930286714172</v>
      </c>
      <c r="I23887" t="s">
        <v>1210</v>
      </c>
    </row>
    <row r="23888" spans="1:9" x14ac:dyDescent="0.35">
      <c r="A23888" t="s">
        <v>1257</v>
      </c>
      <c r="B23888" t="s">
        <v>361</v>
      </c>
      <c r="C23888" t="s">
        <v>361</v>
      </c>
      <c r="D23888" t="s">
        <v>1277</v>
      </c>
      <c r="E23888" t="s">
        <v>29</v>
      </c>
      <c r="F23888">
        <v>67454</v>
      </c>
      <c r="G23888">
        <v>88213</v>
      </c>
      <c r="H23888">
        <f t="shared" si="16"/>
        <v>1.3077504669849083</v>
      </c>
      <c r="I23888" t="s">
        <v>1210</v>
      </c>
    </row>
    <row r="23889" spans="1:9" x14ac:dyDescent="0.35">
      <c r="A23889" t="s">
        <v>1257</v>
      </c>
      <c r="B23889" t="s">
        <v>361</v>
      </c>
      <c r="C23889" t="s">
        <v>361</v>
      </c>
      <c r="D23889" t="s">
        <v>1277</v>
      </c>
      <c r="E23889" t="s">
        <v>30</v>
      </c>
      <c r="F23889">
        <v>69996</v>
      </c>
      <c r="G23889">
        <v>85543</v>
      </c>
      <c r="H23889">
        <f t="shared" si="16"/>
        <v>1.2221126921538374</v>
      </c>
      <c r="I23889" t="s">
        <v>1210</v>
      </c>
    </row>
    <row r="23890" spans="1:9" x14ac:dyDescent="0.35">
      <c r="A23890" t="s">
        <v>1257</v>
      </c>
      <c r="B23890" t="s">
        <v>361</v>
      </c>
      <c r="C23890" t="s">
        <v>361</v>
      </c>
      <c r="D23890" t="s">
        <v>1277</v>
      </c>
      <c r="E23890" t="s">
        <v>31</v>
      </c>
      <c r="F23890">
        <v>64419</v>
      </c>
      <c r="G23890">
        <v>83838</v>
      </c>
      <c r="H23890">
        <f t="shared" si="16"/>
        <v>1.3014483304615099</v>
      </c>
      <c r="I23890" t="s">
        <v>1210</v>
      </c>
    </row>
    <row r="23891" spans="1:9" x14ac:dyDescent="0.35">
      <c r="A23891" t="s">
        <v>1257</v>
      </c>
      <c r="B23891" t="s">
        <v>361</v>
      </c>
      <c r="C23891" t="s">
        <v>361</v>
      </c>
      <c r="D23891" t="s">
        <v>1278</v>
      </c>
      <c r="E23891" t="s">
        <v>29</v>
      </c>
      <c r="F23891">
        <v>130158</v>
      </c>
      <c r="G23891">
        <v>118461</v>
      </c>
      <c r="H23891">
        <f t="shared" si="16"/>
        <v>0.91013230074217488</v>
      </c>
      <c r="I23891" t="s">
        <v>1210</v>
      </c>
    </row>
    <row r="23892" spans="1:9" x14ac:dyDescent="0.35">
      <c r="A23892" t="s">
        <v>1257</v>
      </c>
      <c r="B23892" t="s">
        <v>361</v>
      </c>
      <c r="C23892" t="s">
        <v>361</v>
      </c>
      <c r="D23892" t="s">
        <v>1278</v>
      </c>
      <c r="E23892" t="s">
        <v>30</v>
      </c>
      <c r="F23892">
        <v>135443</v>
      </c>
      <c r="G23892">
        <v>101375</v>
      </c>
      <c r="H23892">
        <f t="shared" si="16"/>
        <v>0.74846983601958017</v>
      </c>
      <c r="I23892" t="s">
        <v>1210</v>
      </c>
    </row>
    <row r="23893" spans="1:9" x14ac:dyDescent="0.35">
      <c r="A23893" t="s">
        <v>1257</v>
      </c>
      <c r="B23893" t="s">
        <v>361</v>
      </c>
      <c r="C23893" t="s">
        <v>361</v>
      </c>
      <c r="D23893" t="s">
        <v>1278</v>
      </c>
      <c r="E23893" t="s">
        <v>31</v>
      </c>
      <c r="F23893">
        <v>128359</v>
      </c>
      <c r="G23893">
        <v>103202</v>
      </c>
      <c r="H23893">
        <f t="shared" si="16"/>
        <v>0.8040106264461393</v>
      </c>
      <c r="I23893" t="s">
        <v>1210</v>
      </c>
    </row>
    <row r="23894" spans="1:9" x14ac:dyDescent="0.35">
      <c r="A23894" t="s">
        <v>1257</v>
      </c>
      <c r="B23894" t="s">
        <v>361</v>
      </c>
      <c r="C23894" t="s">
        <v>361</v>
      </c>
      <c r="D23894" t="s">
        <v>1279</v>
      </c>
      <c r="E23894" t="s">
        <v>29</v>
      </c>
      <c r="F23894">
        <v>15120</v>
      </c>
      <c r="G23894">
        <v>18317</v>
      </c>
      <c r="H23894">
        <f t="shared" ref="H23894:H23957" si="17">G23894/F23894</f>
        <v>1.2114417989417989</v>
      </c>
      <c r="I23894" t="s">
        <v>1210</v>
      </c>
    </row>
    <row r="23895" spans="1:9" x14ac:dyDescent="0.35">
      <c r="A23895" t="s">
        <v>1257</v>
      </c>
      <c r="B23895" t="s">
        <v>361</v>
      </c>
      <c r="C23895" t="s">
        <v>361</v>
      </c>
      <c r="D23895" t="s">
        <v>1279</v>
      </c>
      <c r="E23895" t="s">
        <v>30</v>
      </c>
      <c r="F23895">
        <v>16047</v>
      </c>
      <c r="G23895">
        <v>20108</v>
      </c>
      <c r="H23895">
        <f t="shared" si="17"/>
        <v>1.2530691094908706</v>
      </c>
      <c r="I23895" t="s">
        <v>1210</v>
      </c>
    </row>
    <row r="23896" spans="1:9" x14ac:dyDescent="0.35">
      <c r="A23896" t="s">
        <v>1257</v>
      </c>
      <c r="B23896" t="s">
        <v>361</v>
      </c>
      <c r="C23896" t="s">
        <v>361</v>
      </c>
      <c r="D23896" t="s">
        <v>1279</v>
      </c>
      <c r="E23896" t="s">
        <v>31</v>
      </c>
      <c r="F23896">
        <v>14197</v>
      </c>
      <c r="G23896">
        <v>20801</v>
      </c>
      <c r="H23896">
        <f t="shared" si="17"/>
        <v>1.4651686976121716</v>
      </c>
      <c r="I23896" t="s">
        <v>1210</v>
      </c>
    </row>
    <row r="23897" spans="1:9" x14ac:dyDescent="0.35">
      <c r="A23897" t="s">
        <v>1257</v>
      </c>
      <c r="B23897" t="s">
        <v>361</v>
      </c>
      <c r="C23897" t="s">
        <v>361</v>
      </c>
      <c r="D23897" t="s">
        <v>1280</v>
      </c>
      <c r="E23897" t="s">
        <v>29</v>
      </c>
      <c r="F23897">
        <v>32323</v>
      </c>
      <c r="G23897">
        <v>14543</v>
      </c>
      <c r="H23897">
        <f t="shared" si="17"/>
        <v>0.44992729635244255</v>
      </c>
      <c r="I23897" t="s">
        <v>1210</v>
      </c>
    </row>
    <row r="23898" spans="1:9" x14ac:dyDescent="0.35">
      <c r="A23898" t="s">
        <v>1257</v>
      </c>
      <c r="B23898" t="s">
        <v>361</v>
      </c>
      <c r="C23898" t="s">
        <v>361</v>
      </c>
      <c r="D23898" t="s">
        <v>1280</v>
      </c>
      <c r="E23898" t="s">
        <v>30</v>
      </c>
      <c r="F23898">
        <v>39150</v>
      </c>
      <c r="G23898">
        <v>12716</v>
      </c>
      <c r="H23898">
        <f t="shared" si="17"/>
        <v>0.32480204342273306</v>
      </c>
      <c r="I23898" t="s">
        <v>1210</v>
      </c>
    </row>
    <row r="23899" spans="1:9" x14ac:dyDescent="0.35">
      <c r="A23899" t="s">
        <v>1257</v>
      </c>
      <c r="B23899" t="s">
        <v>361</v>
      </c>
      <c r="C23899" t="s">
        <v>361</v>
      </c>
      <c r="D23899" t="s">
        <v>1280</v>
      </c>
      <c r="E23899" t="s">
        <v>31</v>
      </c>
      <c r="F23899">
        <v>33294</v>
      </c>
      <c r="G23899">
        <v>17018</v>
      </c>
      <c r="H23899">
        <f t="shared" si="17"/>
        <v>0.51114314891572055</v>
      </c>
      <c r="I23899" t="s">
        <v>1210</v>
      </c>
    </row>
    <row r="23900" spans="1:9" x14ac:dyDescent="0.35">
      <c r="A23900" t="s">
        <v>1257</v>
      </c>
      <c r="B23900" t="s">
        <v>361</v>
      </c>
      <c r="C23900" t="s">
        <v>361</v>
      </c>
      <c r="D23900" t="s">
        <v>1281</v>
      </c>
      <c r="E23900" t="s">
        <v>29</v>
      </c>
      <c r="F23900">
        <v>18123</v>
      </c>
      <c r="G23900">
        <v>9242</v>
      </c>
      <c r="H23900">
        <f t="shared" si="17"/>
        <v>0.50995971969320752</v>
      </c>
      <c r="I23900" t="s">
        <v>1210</v>
      </c>
    </row>
    <row r="23901" spans="1:9" x14ac:dyDescent="0.35">
      <c r="A23901" t="s">
        <v>1257</v>
      </c>
      <c r="B23901" t="s">
        <v>361</v>
      </c>
      <c r="C23901" t="s">
        <v>361</v>
      </c>
      <c r="D23901" t="s">
        <v>1281</v>
      </c>
      <c r="E23901" t="s">
        <v>30</v>
      </c>
      <c r="F23901">
        <v>18851</v>
      </c>
      <c r="G23901">
        <v>16640</v>
      </c>
      <c r="H23901">
        <f t="shared" si="17"/>
        <v>0.88271179247785259</v>
      </c>
      <c r="I23901" t="s">
        <v>1210</v>
      </c>
    </row>
    <row r="23902" spans="1:9" x14ac:dyDescent="0.35">
      <c r="A23902" t="s">
        <v>1257</v>
      </c>
      <c r="B23902" t="s">
        <v>361</v>
      </c>
      <c r="C23902" t="s">
        <v>361</v>
      </c>
      <c r="D23902" t="s">
        <v>1281</v>
      </c>
      <c r="E23902" t="s">
        <v>31</v>
      </c>
      <c r="F23902">
        <v>23543</v>
      </c>
      <c r="G23902">
        <v>17384</v>
      </c>
      <c r="H23902">
        <f t="shared" si="17"/>
        <v>0.73839357770887315</v>
      </c>
      <c r="I23902" t="s">
        <v>1210</v>
      </c>
    </row>
    <row r="23903" spans="1:9" x14ac:dyDescent="0.35">
      <c r="A23903" t="s">
        <v>1257</v>
      </c>
      <c r="B23903" t="s">
        <v>361</v>
      </c>
      <c r="C23903" t="s">
        <v>361</v>
      </c>
      <c r="D23903" t="s">
        <v>1282</v>
      </c>
      <c r="E23903" t="s">
        <v>29</v>
      </c>
      <c r="F23903">
        <v>9099</v>
      </c>
      <c r="G23903">
        <v>9830</v>
      </c>
      <c r="H23903">
        <f t="shared" si="17"/>
        <v>1.0803384987361249</v>
      </c>
      <c r="I23903" t="s">
        <v>1210</v>
      </c>
    </row>
    <row r="23904" spans="1:9" x14ac:dyDescent="0.35">
      <c r="A23904" t="s">
        <v>1257</v>
      </c>
      <c r="B23904" t="s">
        <v>361</v>
      </c>
      <c r="C23904" t="s">
        <v>361</v>
      </c>
      <c r="D23904" t="s">
        <v>1282</v>
      </c>
      <c r="E23904" t="s">
        <v>30</v>
      </c>
      <c r="F23904">
        <v>22007</v>
      </c>
      <c r="G23904">
        <v>4607</v>
      </c>
      <c r="H23904">
        <f t="shared" si="17"/>
        <v>0.20934248193756533</v>
      </c>
      <c r="I23904" t="s">
        <v>1210</v>
      </c>
    </row>
    <row r="23905" spans="1:9" x14ac:dyDescent="0.35">
      <c r="A23905" t="s">
        <v>1257</v>
      </c>
      <c r="B23905" t="s">
        <v>361</v>
      </c>
      <c r="C23905" t="s">
        <v>361</v>
      </c>
      <c r="D23905" t="s">
        <v>1282</v>
      </c>
      <c r="E23905" t="s">
        <v>31</v>
      </c>
      <c r="F23905">
        <v>28359</v>
      </c>
      <c r="G23905">
        <v>17035</v>
      </c>
      <c r="H23905">
        <f t="shared" si="17"/>
        <v>0.60069113861560708</v>
      </c>
      <c r="I23905" t="s">
        <v>1210</v>
      </c>
    </row>
    <row r="23906" spans="1:9" x14ac:dyDescent="0.35">
      <c r="A23906" t="s">
        <v>1257</v>
      </c>
      <c r="B23906" t="s">
        <v>361</v>
      </c>
      <c r="C23906" t="s">
        <v>361</v>
      </c>
      <c r="D23906" t="s">
        <v>1260</v>
      </c>
      <c r="E23906" t="s">
        <v>29</v>
      </c>
      <c r="F23906">
        <v>587126</v>
      </c>
      <c r="G23906">
        <v>435384</v>
      </c>
      <c r="H23906">
        <f t="shared" si="17"/>
        <v>0.74155121728555706</v>
      </c>
      <c r="I23906" t="s">
        <v>1210</v>
      </c>
    </row>
    <row r="23907" spans="1:9" x14ac:dyDescent="0.35">
      <c r="A23907" t="s">
        <v>1257</v>
      </c>
      <c r="B23907" t="s">
        <v>361</v>
      </c>
      <c r="C23907" t="s">
        <v>361</v>
      </c>
      <c r="D23907" t="s">
        <v>1260</v>
      </c>
      <c r="E23907" t="s">
        <v>30</v>
      </c>
      <c r="F23907">
        <v>585366</v>
      </c>
      <c r="G23907">
        <v>568626</v>
      </c>
      <c r="H23907">
        <f t="shared" si="17"/>
        <v>0.97140250714937326</v>
      </c>
      <c r="I23907" t="s">
        <v>1210</v>
      </c>
    </row>
    <row r="23908" spans="1:9" x14ac:dyDescent="0.35">
      <c r="A23908" t="s">
        <v>1257</v>
      </c>
      <c r="B23908" t="s">
        <v>361</v>
      </c>
      <c r="C23908" t="s">
        <v>361</v>
      </c>
      <c r="D23908" t="s">
        <v>1260</v>
      </c>
      <c r="E23908" t="s">
        <v>31</v>
      </c>
      <c r="F23908">
        <v>672242</v>
      </c>
      <c r="G23908">
        <v>1175033</v>
      </c>
      <c r="H23908">
        <f t="shared" si="17"/>
        <v>1.7479315484602271</v>
      </c>
      <c r="I23908" t="s">
        <v>1210</v>
      </c>
    </row>
    <row r="23909" spans="1:9" x14ac:dyDescent="0.35">
      <c r="A23909" t="s">
        <v>1257</v>
      </c>
      <c r="B23909" t="s">
        <v>361</v>
      </c>
      <c r="C23909" t="s">
        <v>361</v>
      </c>
      <c r="D23909" t="s">
        <v>1261</v>
      </c>
      <c r="E23909" t="s">
        <v>29</v>
      </c>
      <c r="F23909">
        <v>435353</v>
      </c>
      <c r="G23909">
        <v>323840</v>
      </c>
      <c r="H23909">
        <f t="shared" si="17"/>
        <v>0.74385613513631466</v>
      </c>
      <c r="I23909" t="s">
        <v>1210</v>
      </c>
    </row>
    <row r="23910" spans="1:9" x14ac:dyDescent="0.35">
      <c r="A23910" t="s">
        <v>1257</v>
      </c>
      <c r="B23910" t="s">
        <v>361</v>
      </c>
      <c r="C23910" t="s">
        <v>361</v>
      </c>
      <c r="D23910" t="s">
        <v>1261</v>
      </c>
      <c r="E23910" t="s">
        <v>30</v>
      </c>
      <c r="F23910">
        <v>451174</v>
      </c>
      <c r="G23910">
        <v>421407</v>
      </c>
      <c r="H23910">
        <f t="shared" si="17"/>
        <v>0.93402323715462332</v>
      </c>
      <c r="I23910" t="s">
        <v>1210</v>
      </c>
    </row>
    <row r="23911" spans="1:9" x14ac:dyDescent="0.35">
      <c r="A23911" t="s">
        <v>1257</v>
      </c>
      <c r="B23911" t="s">
        <v>361</v>
      </c>
      <c r="C23911" t="s">
        <v>361</v>
      </c>
      <c r="D23911" t="s">
        <v>1261</v>
      </c>
      <c r="E23911" t="s">
        <v>31</v>
      </c>
      <c r="F23911">
        <v>460228</v>
      </c>
      <c r="G23911">
        <v>435093</v>
      </c>
      <c r="H23911">
        <f t="shared" si="17"/>
        <v>0.94538576531632146</v>
      </c>
      <c r="I23911" t="s">
        <v>1210</v>
      </c>
    </row>
    <row r="23912" spans="1:9" x14ac:dyDescent="0.35">
      <c r="A23912" t="s">
        <v>1257</v>
      </c>
      <c r="B23912" t="s">
        <v>361</v>
      </c>
      <c r="C23912" t="s">
        <v>361</v>
      </c>
      <c r="D23912" t="s">
        <v>1262</v>
      </c>
      <c r="E23912" t="s">
        <v>29</v>
      </c>
      <c r="F23912">
        <v>170329</v>
      </c>
      <c r="G23912">
        <v>162312</v>
      </c>
      <c r="H23912">
        <f t="shared" si="17"/>
        <v>0.95293226637859674</v>
      </c>
      <c r="I23912" t="s">
        <v>1210</v>
      </c>
    </row>
    <row r="23913" spans="1:9" x14ac:dyDescent="0.35">
      <c r="A23913" t="s">
        <v>1257</v>
      </c>
      <c r="B23913" t="s">
        <v>361</v>
      </c>
      <c r="C23913" t="s">
        <v>361</v>
      </c>
      <c r="D23913" t="s">
        <v>1262</v>
      </c>
      <c r="E23913" t="s">
        <v>30</v>
      </c>
      <c r="F23913">
        <v>170336</v>
      </c>
      <c r="G23913">
        <v>141274</v>
      </c>
      <c r="H23913">
        <f t="shared" si="17"/>
        <v>0.82938427578433216</v>
      </c>
      <c r="I23913" t="s">
        <v>1210</v>
      </c>
    </row>
    <row r="23914" spans="1:9" x14ac:dyDescent="0.35">
      <c r="A23914" t="s">
        <v>1257</v>
      </c>
      <c r="B23914" t="s">
        <v>361</v>
      </c>
      <c r="C23914" t="s">
        <v>361</v>
      </c>
      <c r="D23914" t="s">
        <v>1262</v>
      </c>
      <c r="E23914" t="s">
        <v>31</v>
      </c>
      <c r="F23914">
        <v>184347</v>
      </c>
      <c r="G23914">
        <v>139481</v>
      </c>
      <c r="H23914">
        <f t="shared" si="17"/>
        <v>0.75662202259868616</v>
      </c>
      <c r="I23914" t="s">
        <v>1210</v>
      </c>
    </row>
    <row r="23915" spans="1:9" x14ac:dyDescent="0.35">
      <c r="A23915" t="s">
        <v>1257</v>
      </c>
      <c r="B23915" t="s">
        <v>361</v>
      </c>
      <c r="C23915" t="s">
        <v>361</v>
      </c>
      <c r="D23915" t="s">
        <v>1263</v>
      </c>
      <c r="E23915" t="s">
        <v>29</v>
      </c>
      <c r="F23915">
        <v>44532</v>
      </c>
      <c r="G23915">
        <v>34304</v>
      </c>
      <c r="H23915">
        <f t="shared" si="17"/>
        <v>0.77032246474445343</v>
      </c>
      <c r="I23915" t="s">
        <v>1210</v>
      </c>
    </row>
    <row r="23916" spans="1:9" x14ac:dyDescent="0.35">
      <c r="A23916" t="s">
        <v>1257</v>
      </c>
      <c r="B23916" t="s">
        <v>361</v>
      </c>
      <c r="C23916" t="s">
        <v>361</v>
      </c>
      <c r="D23916" t="s">
        <v>1263</v>
      </c>
      <c r="E23916" t="s">
        <v>30</v>
      </c>
      <c r="F23916">
        <v>45801</v>
      </c>
      <c r="G23916">
        <v>28066</v>
      </c>
      <c r="H23916">
        <f t="shared" si="17"/>
        <v>0.61278138031920704</v>
      </c>
      <c r="I23916" t="s">
        <v>1210</v>
      </c>
    </row>
    <row r="23917" spans="1:9" x14ac:dyDescent="0.35">
      <c r="A23917" t="s">
        <v>1257</v>
      </c>
      <c r="B23917" t="s">
        <v>361</v>
      </c>
      <c r="C23917" t="s">
        <v>361</v>
      </c>
      <c r="D23917" t="s">
        <v>1263</v>
      </c>
      <c r="E23917" t="s">
        <v>31</v>
      </c>
      <c r="F23917">
        <v>46269</v>
      </c>
      <c r="G23917">
        <v>31578</v>
      </c>
      <c r="H23917">
        <f t="shared" si="17"/>
        <v>0.68248719444984762</v>
      </c>
      <c r="I23917" t="s">
        <v>1210</v>
      </c>
    </row>
    <row r="23918" spans="1:9" x14ac:dyDescent="0.35">
      <c r="A23918" t="s">
        <v>1257</v>
      </c>
      <c r="B23918" t="s">
        <v>361</v>
      </c>
      <c r="C23918" t="s">
        <v>361</v>
      </c>
      <c r="D23918" t="s">
        <v>1264</v>
      </c>
      <c r="E23918" t="s">
        <v>29</v>
      </c>
      <c r="F23918">
        <v>173999</v>
      </c>
      <c r="G23918">
        <v>34175</v>
      </c>
      <c r="H23918">
        <f t="shared" si="17"/>
        <v>0.1964091747653722</v>
      </c>
      <c r="I23918" t="s">
        <v>1210</v>
      </c>
    </row>
    <row r="23919" spans="1:9" x14ac:dyDescent="0.35">
      <c r="A23919" t="s">
        <v>1257</v>
      </c>
      <c r="B23919" t="s">
        <v>361</v>
      </c>
      <c r="C23919" t="s">
        <v>361</v>
      </c>
      <c r="D23919" t="s">
        <v>1264</v>
      </c>
      <c r="E23919" t="s">
        <v>30</v>
      </c>
      <c r="F23919">
        <v>175010</v>
      </c>
      <c r="G23919">
        <v>64775</v>
      </c>
      <c r="H23919">
        <f t="shared" si="17"/>
        <v>0.37012170733100963</v>
      </c>
      <c r="I23919" t="s">
        <v>1210</v>
      </c>
    </row>
    <row r="23920" spans="1:9" x14ac:dyDescent="0.35">
      <c r="A23920" t="s">
        <v>1257</v>
      </c>
      <c r="B23920" t="s">
        <v>361</v>
      </c>
      <c r="C23920" t="s">
        <v>361</v>
      </c>
      <c r="D23920" t="s">
        <v>1264</v>
      </c>
      <c r="E23920" t="s">
        <v>31</v>
      </c>
      <c r="F23920">
        <v>171850</v>
      </c>
      <c r="G23920">
        <v>38988</v>
      </c>
      <c r="H23920">
        <f t="shared" si="17"/>
        <v>0.22687227233052079</v>
      </c>
      <c r="I23920" t="s">
        <v>1210</v>
      </c>
    </row>
    <row r="23921" spans="1:9" x14ac:dyDescent="0.35">
      <c r="A23921" t="s">
        <v>1257</v>
      </c>
      <c r="B23921" t="s">
        <v>361</v>
      </c>
      <c r="C23921" t="s">
        <v>361</v>
      </c>
      <c r="D23921" t="s">
        <v>1265</v>
      </c>
      <c r="E23921" t="s">
        <v>29</v>
      </c>
      <c r="F23921">
        <v>66324</v>
      </c>
      <c r="G23921">
        <v>87372</v>
      </c>
      <c r="H23921">
        <f t="shared" si="17"/>
        <v>1.3173511850913697</v>
      </c>
      <c r="I23921" t="s">
        <v>1210</v>
      </c>
    </row>
    <row r="23922" spans="1:9" x14ac:dyDescent="0.35">
      <c r="A23922" t="s">
        <v>1257</v>
      </c>
      <c r="B23922" t="s">
        <v>361</v>
      </c>
      <c r="C23922" t="s">
        <v>361</v>
      </c>
      <c r="D23922" t="s">
        <v>1265</v>
      </c>
      <c r="E23922" t="s">
        <v>30</v>
      </c>
      <c r="F23922">
        <v>65410</v>
      </c>
      <c r="G23922">
        <v>77641</v>
      </c>
      <c r="H23922">
        <f t="shared" si="17"/>
        <v>1.1869897569179024</v>
      </c>
      <c r="I23922" t="s">
        <v>1210</v>
      </c>
    </row>
    <row r="23923" spans="1:9" x14ac:dyDescent="0.35">
      <c r="A23923" t="s">
        <v>1257</v>
      </c>
      <c r="B23923" t="s">
        <v>361</v>
      </c>
      <c r="C23923" t="s">
        <v>361</v>
      </c>
      <c r="D23923" t="s">
        <v>1265</v>
      </c>
      <c r="E23923" t="s">
        <v>31</v>
      </c>
      <c r="F23923">
        <v>68945</v>
      </c>
      <c r="G23923">
        <v>102476</v>
      </c>
      <c r="H23923">
        <f t="shared" si="17"/>
        <v>1.4863441873957501</v>
      </c>
      <c r="I23923" t="s">
        <v>1210</v>
      </c>
    </row>
    <row r="23924" spans="1:9" x14ac:dyDescent="0.35">
      <c r="A23924" t="s">
        <v>1257</v>
      </c>
      <c r="B23924" t="s">
        <v>361</v>
      </c>
      <c r="C23924" t="s">
        <v>361</v>
      </c>
      <c r="D23924" t="s">
        <v>1266</v>
      </c>
      <c r="E23924" t="s">
        <v>29</v>
      </c>
      <c r="F23924">
        <v>658581</v>
      </c>
      <c r="G23924">
        <v>645274</v>
      </c>
      <c r="H23924">
        <f t="shared" si="17"/>
        <v>0.97979443682705691</v>
      </c>
      <c r="I23924" t="s">
        <v>1210</v>
      </c>
    </row>
    <row r="23925" spans="1:9" x14ac:dyDescent="0.35">
      <c r="A23925" t="s">
        <v>1257</v>
      </c>
      <c r="B23925" t="s">
        <v>361</v>
      </c>
      <c r="C23925" t="s">
        <v>361</v>
      </c>
      <c r="D23925" t="s">
        <v>1266</v>
      </c>
      <c r="E23925" t="s">
        <v>30</v>
      </c>
      <c r="F23925">
        <v>691891</v>
      </c>
      <c r="G23925">
        <v>671748</v>
      </c>
      <c r="H23925">
        <f t="shared" si="17"/>
        <v>0.97088703278406574</v>
      </c>
      <c r="I23925" t="s">
        <v>1210</v>
      </c>
    </row>
    <row r="23926" spans="1:9" x14ac:dyDescent="0.35">
      <c r="A23926" t="s">
        <v>1257</v>
      </c>
      <c r="B23926" t="s">
        <v>361</v>
      </c>
      <c r="C23926" t="s">
        <v>361</v>
      </c>
      <c r="D23926" t="s">
        <v>1266</v>
      </c>
      <c r="E23926" t="s">
        <v>31</v>
      </c>
      <c r="F23926">
        <v>688523</v>
      </c>
      <c r="G23926">
        <v>659649</v>
      </c>
      <c r="H23926">
        <f t="shared" si="17"/>
        <v>0.95806385552842821</v>
      </c>
      <c r="I23926" t="s">
        <v>1210</v>
      </c>
    </row>
    <row r="23927" spans="1:9" x14ac:dyDescent="0.35">
      <c r="A23927" t="s">
        <v>1257</v>
      </c>
      <c r="B23927" t="s">
        <v>362</v>
      </c>
      <c r="C23927" t="s">
        <v>362</v>
      </c>
      <c r="D23927" t="s">
        <v>1258</v>
      </c>
      <c r="E23927" t="s">
        <v>29</v>
      </c>
      <c r="F23927">
        <v>1017868</v>
      </c>
      <c r="G23927">
        <v>1110454</v>
      </c>
      <c r="H23927">
        <f t="shared" si="17"/>
        <v>1.0909607139629107</v>
      </c>
      <c r="I23927" t="s">
        <v>1211</v>
      </c>
    </row>
    <row r="23928" spans="1:9" x14ac:dyDescent="0.35">
      <c r="A23928" t="s">
        <v>1257</v>
      </c>
      <c r="B23928" t="s">
        <v>362</v>
      </c>
      <c r="C23928" t="s">
        <v>362</v>
      </c>
      <c r="D23928" t="s">
        <v>1258</v>
      </c>
      <c r="E23928" t="s">
        <v>30</v>
      </c>
      <c r="F23928">
        <v>981292</v>
      </c>
      <c r="G23928">
        <v>732388</v>
      </c>
      <c r="H23928">
        <f t="shared" si="17"/>
        <v>0.74635072944648484</v>
      </c>
      <c r="I23928" t="s">
        <v>1211</v>
      </c>
    </row>
    <row r="23929" spans="1:9" x14ac:dyDescent="0.35">
      <c r="A23929" t="s">
        <v>1257</v>
      </c>
      <c r="B23929" t="s">
        <v>362</v>
      </c>
      <c r="C23929" t="s">
        <v>362</v>
      </c>
      <c r="D23929" t="s">
        <v>1258</v>
      </c>
      <c r="E23929" t="s">
        <v>31</v>
      </c>
      <c r="F23929">
        <v>947130</v>
      </c>
      <c r="G23929">
        <v>685196</v>
      </c>
      <c r="H23929">
        <f t="shared" si="17"/>
        <v>0.72344451131312493</v>
      </c>
      <c r="I23929" t="s">
        <v>1211</v>
      </c>
    </row>
    <row r="23930" spans="1:9" x14ac:dyDescent="0.35">
      <c r="A23930" t="s">
        <v>1257</v>
      </c>
      <c r="B23930" t="s">
        <v>362</v>
      </c>
      <c r="C23930" t="s">
        <v>362</v>
      </c>
      <c r="D23930" t="s">
        <v>1267</v>
      </c>
      <c r="E23930" t="s">
        <v>29</v>
      </c>
      <c r="F23930">
        <v>201025</v>
      </c>
      <c r="G23930">
        <v>176253</v>
      </c>
      <c r="H23930">
        <f t="shared" si="17"/>
        <v>0.87677154582763339</v>
      </c>
      <c r="I23930" t="s">
        <v>1211</v>
      </c>
    </row>
    <row r="23931" spans="1:9" x14ac:dyDescent="0.35">
      <c r="A23931" t="s">
        <v>1257</v>
      </c>
      <c r="B23931" t="s">
        <v>362</v>
      </c>
      <c r="C23931" t="s">
        <v>362</v>
      </c>
      <c r="D23931" t="s">
        <v>1267</v>
      </c>
      <c r="E23931" t="s">
        <v>30</v>
      </c>
      <c r="F23931">
        <v>201147</v>
      </c>
      <c r="G23931">
        <v>154418</v>
      </c>
      <c r="H23931">
        <f t="shared" si="17"/>
        <v>0.76768731325846273</v>
      </c>
      <c r="I23931" t="s">
        <v>1211</v>
      </c>
    </row>
    <row r="23932" spans="1:9" x14ac:dyDescent="0.35">
      <c r="A23932" t="s">
        <v>1257</v>
      </c>
      <c r="B23932" t="s">
        <v>362</v>
      </c>
      <c r="C23932" t="s">
        <v>362</v>
      </c>
      <c r="D23932" t="s">
        <v>1267</v>
      </c>
      <c r="E23932" t="s">
        <v>31</v>
      </c>
      <c r="F23932">
        <v>198961</v>
      </c>
      <c r="G23932">
        <v>178976</v>
      </c>
      <c r="H23932">
        <f t="shared" si="17"/>
        <v>0.89955317876367735</v>
      </c>
      <c r="I23932" t="s">
        <v>1211</v>
      </c>
    </row>
    <row r="23933" spans="1:9" x14ac:dyDescent="0.35">
      <c r="A23933" t="s">
        <v>1257</v>
      </c>
      <c r="B23933" t="s">
        <v>362</v>
      </c>
      <c r="C23933" t="s">
        <v>362</v>
      </c>
      <c r="D23933" t="s">
        <v>1268</v>
      </c>
      <c r="E23933" t="s">
        <v>29</v>
      </c>
      <c r="F23933">
        <v>104018</v>
      </c>
      <c r="G23933">
        <v>53048</v>
      </c>
      <c r="H23933">
        <f t="shared" si="17"/>
        <v>0.50998865580957142</v>
      </c>
      <c r="I23933" t="s">
        <v>1211</v>
      </c>
    </row>
    <row r="23934" spans="1:9" x14ac:dyDescent="0.35">
      <c r="A23934" t="s">
        <v>1257</v>
      </c>
      <c r="B23934" t="s">
        <v>362</v>
      </c>
      <c r="C23934" t="s">
        <v>362</v>
      </c>
      <c r="D23934" t="s">
        <v>1268</v>
      </c>
      <c r="E23934" t="s">
        <v>30</v>
      </c>
      <c r="F23934">
        <v>88005</v>
      </c>
      <c r="G23934">
        <v>54559</v>
      </c>
      <c r="H23934">
        <f t="shared" si="17"/>
        <v>0.61995341173796947</v>
      </c>
      <c r="I23934" t="s">
        <v>1211</v>
      </c>
    </row>
    <row r="23935" spans="1:9" x14ac:dyDescent="0.35">
      <c r="A23935" t="s">
        <v>1257</v>
      </c>
      <c r="B23935" t="s">
        <v>362</v>
      </c>
      <c r="C23935" t="s">
        <v>362</v>
      </c>
      <c r="D23935" t="s">
        <v>1268</v>
      </c>
      <c r="E23935" t="s">
        <v>31</v>
      </c>
      <c r="F23935">
        <v>91483</v>
      </c>
      <c r="G23935">
        <v>55896</v>
      </c>
      <c r="H23935">
        <f t="shared" si="17"/>
        <v>0.61099876479783133</v>
      </c>
      <c r="I23935" t="s">
        <v>1211</v>
      </c>
    </row>
    <row r="23936" spans="1:9" x14ac:dyDescent="0.35">
      <c r="A23936" t="s">
        <v>1257</v>
      </c>
      <c r="B23936" t="s">
        <v>362</v>
      </c>
      <c r="C23936" t="s">
        <v>362</v>
      </c>
      <c r="D23936" t="s">
        <v>1269</v>
      </c>
      <c r="E23936" t="s">
        <v>29</v>
      </c>
      <c r="F23936">
        <v>327980</v>
      </c>
      <c r="G23936">
        <v>171962</v>
      </c>
      <c r="H23936">
        <f t="shared" si="17"/>
        <v>0.52430636014391119</v>
      </c>
      <c r="I23936" t="s">
        <v>1211</v>
      </c>
    </row>
    <row r="23937" spans="1:9" x14ac:dyDescent="0.35">
      <c r="A23937" t="s">
        <v>1257</v>
      </c>
      <c r="B23937" t="s">
        <v>362</v>
      </c>
      <c r="C23937" t="s">
        <v>362</v>
      </c>
      <c r="D23937" t="s">
        <v>1269</v>
      </c>
      <c r="E23937" t="s">
        <v>30</v>
      </c>
      <c r="F23937">
        <v>330866</v>
      </c>
      <c r="G23937">
        <v>252297</v>
      </c>
      <c r="H23937">
        <f t="shared" si="17"/>
        <v>0.7625352861883663</v>
      </c>
      <c r="I23937" t="s">
        <v>1211</v>
      </c>
    </row>
    <row r="23938" spans="1:9" x14ac:dyDescent="0.35">
      <c r="A23938" t="s">
        <v>1257</v>
      </c>
      <c r="B23938" t="s">
        <v>362</v>
      </c>
      <c r="C23938" t="s">
        <v>362</v>
      </c>
      <c r="D23938" t="s">
        <v>1269</v>
      </c>
      <c r="E23938" t="s">
        <v>31</v>
      </c>
      <c r="F23938">
        <v>278563</v>
      </c>
      <c r="G23938">
        <v>97662</v>
      </c>
      <c r="H23938">
        <f t="shared" si="17"/>
        <v>0.35059214612134421</v>
      </c>
      <c r="I23938" t="s">
        <v>1211</v>
      </c>
    </row>
    <row r="23939" spans="1:9" x14ac:dyDescent="0.35">
      <c r="A23939" t="s">
        <v>1257</v>
      </c>
      <c r="B23939" t="s">
        <v>362</v>
      </c>
      <c r="C23939" t="s">
        <v>362</v>
      </c>
      <c r="D23939" t="s">
        <v>1270</v>
      </c>
      <c r="E23939" t="s">
        <v>29</v>
      </c>
      <c r="F23939">
        <v>43489</v>
      </c>
      <c r="G23939">
        <v>42041</v>
      </c>
      <c r="H23939">
        <f t="shared" si="17"/>
        <v>0.96670422405665801</v>
      </c>
      <c r="I23939" t="s">
        <v>1211</v>
      </c>
    </row>
    <row r="23940" spans="1:9" x14ac:dyDescent="0.35">
      <c r="A23940" t="s">
        <v>1257</v>
      </c>
      <c r="B23940" t="s">
        <v>362</v>
      </c>
      <c r="C23940" t="s">
        <v>362</v>
      </c>
      <c r="D23940" t="s">
        <v>1270</v>
      </c>
      <c r="E23940" t="s">
        <v>30</v>
      </c>
      <c r="F23940">
        <v>46756</v>
      </c>
      <c r="G23940">
        <v>30937</v>
      </c>
      <c r="H23940">
        <f t="shared" si="17"/>
        <v>0.66166909059799817</v>
      </c>
      <c r="I23940" t="s">
        <v>1211</v>
      </c>
    </row>
    <row r="23941" spans="1:9" x14ac:dyDescent="0.35">
      <c r="A23941" t="s">
        <v>1257</v>
      </c>
      <c r="B23941" t="s">
        <v>362</v>
      </c>
      <c r="C23941" t="s">
        <v>362</v>
      </c>
      <c r="D23941" t="s">
        <v>1270</v>
      </c>
      <c r="E23941" t="s">
        <v>31</v>
      </c>
      <c r="F23941">
        <v>48424</v>
      </c>
      <c r="G23941">
        <v>33176</v>
      </c>
      <c r="H23941">
        <f t="shared" si="17"/>
        <v>0.6851148190979679</v>
      </c>
      <c r="I23941" t="s">
        <v>1211</v>
      </c>
    </row>
    <row r="23942" spans="1:9" x14ac:dyDescent="0.35">
      <c r="A23942" t="s">
        <v>1257</v>
      </c>
      <c r="B23942" t="s">
        <v>362</v>
      </c>
      <c r="C23942" t="s">
        <v>362</v>
      </c>
      <c r="D23942" t="s">
        <v>1271</v>
      </c>
      <c r="E23942" t="s">
        <v>29</v>
      </c>
      <c r="F23942">
        <v>179849</v>
      </c>
      <c r="G23942">
        <v>163496</v>
      </c>
      <c r="H23942">
        <f t="shared" si="17"/>
        <v>0.90907372295648015</v>
      </c>
      <c r="I23942" t="s">
        <v>1211</v>
      </c>
    </row>
    <row r="23943" spans="1:9" x14ac:dyDescent="0.35">
      <c r="A23943" t="s">
        <v>1257</v>
      </c>
      <c r="B23943" t="s">
        <v>362</v>
      </c>
      <c r="C23943" t="s">
        <v>362</v>
      </c>
      <c r="D23943" t="s">
        <v>1271</v>
      </c>
      <c r="E23943" t="s">
        <v>30</v>
      </c>
      <c r="F23943">
        <v>179599</v>
      </c>
      <c r="G23943">
        <v>158129</v>
      </c>
      <c r="H23943">
        <f t="shared" si="17"/>
        <v>0.88045590454289835</v>
      </c>
      <c r="I23943" t="s">
        <v>1211</v>
      </c>
    </row>
    <row r="23944" spans="1:9" x14ac:dyDescent="0.35">
      <c r="A23944" t="s">
        <v>1257</v>
      </c>
      <c r="B23944" t="s">
        <v>362</v>
      </c>
      <c r="C23944" t="s">
        <v>362</v>
      </c>
      <c r="D23944" t="s">
        <v>1271</v>
      </c>
      <c r="E23944" t="s">
        <v>31</v>
      </c>
      <c r="F23944">
        <v>179312</v>
      </c>
      <c r="G23944">
        <v>163741</v>
      </c>
      <c r="H23944">
        <f t="shared" si="17"/>
        <v>0.91316253234585532</v>
      </c>
      <c r="I23944" t="s">
        <v>1211</v>
      </c>
    </row>
    <row r="23945" spans="1:9" x14ac:dyDescent="0.35">
      <c r="A23945" t="s">
        <v>1257</v>
      </c>
      <c r="B23945" t="s">
        <v>362</v>
      </c>
      <c r="C23945" t="s">
        <v>362</v>
      </c>
      <c r="D23945" t="s">
        <v>1272</v>
      </c>
      <c r="E23945" t="s">
        <v>29</v>
      </c>
      <c r="F23945">
        <v>115892</v>
      </c>
      <c r="G23945">
        <v>90145</v>
      </c>
      <c r="H23945">
        <f t="shared" si="17"/>
        <v>0.77783626134677109</v>
      </c>
      <c r="I23945" t="s">
        <v>1211</v>
      </c>
    </row>
    <row r="23946" spans="1:9" x14ac:dyDescent="0.35">
      <c r="A23946" t="s">
        <v>1257</v>
      </c>
      <c r="B23946" t="s">
        <v>362</v>
      </c>
      <c r="C23946" t="s">
        <v>362</v>
      </c>
      <c r="D23946" t="s">
        <v>1272</v>
      </c>
      <c r="E23946" t="s">
        <v>30</v>
      </c>
      <c r="F23946">
        <v>115327</v>
      </c>
      <c r="G23946">
        <v>153801</v>
      </c>
      <c r="H23946">
        <f t="shared" si="17"/>
        <v>1.3336079148854996</v>
      </c>
      <c r="I23946" t="s">
        <v>1211</v>
      </c>
    </row>
    <row r="23947" spans="1:9" x14ac:dyDescent="0.35">
      <c r="A23947" t="s">
        <v>1257</v>
      </c>
      <c r="B23947" t="s">
        <v>362</v>
      </c>
      <c r="C23947" t="s">
        <v>362</v>
      </c>
      <c r="D23947" t="s">
        <v>1272</v>
      </c>
      <c r="E23947" t="s">
        <v>31</v>
      </c>
      <c r="F23947">
        <v>125188</v>
      </c>
      <c r="G23947">
        <v>110912</v>
      </c>
      <c r="H23947">
        <f t="shared" si="17"/>
        <v>0.88596351087963698</v>
      </c>
      <c r="I23947" t="s">
        <v>1211</v>
      </c>
    </row>
    <row r="23948" spans="1:9" x14ac:dyDescent="0.35">
      <c r="A23948" t="s">
        <v>1257</v>
      </c>
      <c r="B23948" t="s">
        <v>362</v>
      </c>
      <c r="C23948" t="s">
        <v>362</v>
      </c>
      <c r="D23948" t="s">
        <v>1273</v>
      </c>
      <c r="E23948" t="s">
        <v>29</v>
      </c>
      <c r="F23948">
        <v>52381</v>
      </c>
      <c r="G23948">
        <v>82978</v>
      </c>
      <c r="H23948">
        <f t="shared" si="17"/>
        <v>1.5841240144327142</v>
      </c>
      <c r="I23948" t="s">
        <v>1211</v>
      </c>
    </row>
    <row r="23949" spans="1:9" x14ac:dyDescent="0.35">
      <c r="A23949" t="s">
        <v>1257</v>
      </c>
      <c r="B23949" t="s">
        <v>362</v>
      </c>
      <c r="C23949" t="s">
        <v>362</v>
      </c>
      <c r="D23949" t="s">
        <v>1273</v>
      </c>
      <c r="E23949" t="s">
        <v>30</v>
      </c>
      <c r="F23949">
        <v>51887</v>
      </c>
      <c r="G23949">
        <v>81034</v>
      </c>
      <c r="H23949">
        <f t="shared" si="17"/>
        <v>1.5617399348584424</v>
      </c>
      <c r="I23949" t="s">
        <v>1211</v>
      </c>
    </row>
    <row r="23950" spans="1:9" x14ac:dyDescent="0.35">
      <c r="A23950" t="s">
        <v>1257</v>
      </c>
      <c r="B23950" t="s">
        <v>362</v>
      </c>
      <c r="C23950" t="s">
        <v>362</v>
      </c>
      <c r="D23950" t="s">
        <v>1273</v>
      </c>
      <c r="E23950" t="s">
        <v>31</v>
      </c>
      <c r="F23950">
        <v>59426</v>
      </c>
      <c r="G23950">
        <v>77664</v>
      </c>
      <c r="H23950">
        <f t="shared" si="17"/>
        <v>1.3069027025207822</v>
      </c>
      <c r="I23950" t="s">
        <v>1211</v>
      </c>
    </row>
    <row r="23951" spans="1:9" x14ac:dyDescent="0.35">
      <c r="A23951" t="s">
        <v>1257</v>
      </c>
      <c r="B23951" t="s">
        <v>362</v>
      </c>
      <c r="C23951" t="s">
        <v>362</v>
      </c>
      <c r="D23951" t="s">
        <v>1274</v>
      </c>
      <c r="E23951" t="s">
        <v>29</v>
      </c>
      <c r="F23951">
        <v>349088</v>
      </c>
      <c r="G23951">
        <v>339668</v>
      </c>
      <c r="H23951">
        <f t="shared" si="17"/>
        <v>0.97301540012833443</v>
      </c>
      <c r="I23951" t="s">
        <v>1211</v>
      </c>
    </row>
    <row r="23952" spans="1:9" x14ac:dyDescent="0.35">
      <c r="A23952" t="s">
        <v>1257</v>
      </c>
      <c r="B23952" t="s">
        <v>362</v>
      </c>
      <c r="C23952" t="s">
        <v>362</v>
      </c>
      <c r="D23952" t="s">
        <v>1274</v>
      </c>
      <c r="E23952" t="s">
        <v>30</v>
      </c>
      <c r="F23952">
        <v>353659</v>
      </c>
      <c r="G23952">
        <v>286702</v>
      </c>
      <c r="H23952">
        <f t="shared" si="17"/>
        <v>0.81067355842775102</v>
      </c>
      <c r="I23952" t="s">
        <v>1211</v>
      </c>
    </row>
    <row r="23953" spans="1:9" x14ac:dyDescent="0.35">
      <c r="A23953" t="s">
        <v>1257</v>
      </c>
      <c r="B23953" t="s">
        <v>362</v>
      </c>
      <c r="C23953" t="s">
        <v>362</v>
      </c>
      <c r="D23953" t="s">
        <v>1274</v>
      </c>
      <c r="E23953" t="s">
        <v>31</v>
      </c>
      <c r="F23953">
        <v>365037</v>
      </c>
      <c r="G23953">
        <v>220883</v>
      </c>
      <c r="H23953">
        <f t="shared" si="17"/>
        <v>0.60509756545226923</v>
      </c>
      <c r="I23953" t="s">
        <v>1211</v>
      </c>
    </row>
    <row r="23954" spans="1:9" x14ac:dyDescent="0.35">
      <c r="A23954" t="s">
        <v>1257</v>
      </c>
      <c r="B23954" t="s">
        <v>362</v>
      </c>
      <c r="C23954" t="s">
        <v>362</v>
      </c>
      <c r="D23954" t="s">
        <v>1275</v>
      </c>
      <c r="E23954" t="s">
        <v>29</v>
      </c>
      <c r="F23954">
        <v>19689</v>
      </c>
      <c r="G23954">
        <v>23311</v>
      </c>
      <c r="H23954">
        <f t="shared" si="17"/>
        <v>1.1839605871298695</v>
      </c>
      <c r="I23954" t="s">
        <v>1211</v>
      </c>
    </row>
    <row r="23955" spans="1:9" x14ac:dyDescent="0.35">
      <c r="A23955" t="s">
        <v>1257</v>
      </c>
      <c r="B23955" t="s">
        <v>362</v>
      </c>
      <c r="C23955" t="s">
        <v>362</v>
      </c>
      <c r="D23955" t="s">
        <v>1275</v>
      </c>
      <c r="E23955" t="s">
        <v>30</v>
      </c>
      <c r="F23955">
        <v>30161</v>
      </c>
      <c r="G23955">
        <v>27632</v>
      </c>
      <c r="H23955">
        <f t="shared" si="17"/>
        <v>0.91614999502669014</v>
      </c>
      <c r="I23955" t="s">
        <v>1211</v>
      </c>
    </row>
    <row r="23956" spans="1:9" x14ac:dyDescent="0.35">
      <c r="A23956" t="s">
        <v>1257</v>
      </c>
      <c r="B23956" t="s">
        <v>362</v>
      </c>
      <c r="C23956" t="s">
        <v>362</v>
      </c>
      <c r="D23956" t="s">
        <v>1275</v>
      </c>
      <c r="E23956" t="s">
        <v>31</v>
      </c>
      <c r="F23956">
        <v>24266</v>
      </c>
      <c r="G23956">
        <v>27856</v>
      </c>
      <c r="H23956">
        <f t="shared" si="17"/>
        <v>1.1479436248248578</v>
      </c>
      <c r="I23956" t="s">
        <v>1211</v>
      </c>
    </row>
    <row r="23957" spans="1:9" x14ac:dyDescent="0.35">
      <c r="A23957" t="s">
        <v>1257</v>
      </c>
      <c r="B23957" t="s">
        <v>362</v>
      </c>
      <c r="C23957" t="s">
        <v>362</v>
      </c>
      <c r="D23957" t="s">
        <v>1276</v>
      </c>
      <c r="E23957" t="s">
        <v>29</v>
      </c>
      <c r="F23957">
        <v>38716</v>
      </c>
      <c r="G23957">
        <v>27447</v>
      </c>
      <c r="H23957">
        <f t="shared" si="17"/>
        <v>0.70893170782105586</v>
      </c>
      <c r="I23957" t="s">
        <v>1211</v>
      </c>
    </row>
    <row r="23958" spans="1:9" x14ac:dyDescent="0.35">
      <c r="A23958" t="s">
        <v>1257</v>
      </c>
      <c r="B23958" t="s">
        <v>362</v>
      </c>
      <c r="C23958" t="s">
        <v>362</v>
      </c>
      <c r="D23958" t="s">
        <v>1276</v>
      </c>
      <c r="E23958" t="s">
        <v>30</v>
      </c>
      <c r="F23958">
        <v>33242</v>
      </c>
      <c r="G23958">
        <v>31937</v>
      </c>
      <c r="H23958">
        <f t="shared" ref="H23958:H24021" si="18">G23958/F23958</f>
        <v>0.96074243426989947</v>
      </c>
      <c r="I23958" t="s">
        <v>1211</v>
      </c>
    </row>
    <row r="23959" spans="1:9" x14ac:dyDescent="0.35">
      <c r="A23959" t="s">
        <v>1257</v>
      </c>
      <c r="B23959" t="s">
        <v>362</v>
      </c>
      <c r="C23959" t="s">
        <v>362</v>
      </c>
      <c r="D23959" t="s">
        <v>1276</v>
      </c>
      <c r="E23959" t="s">
        <v>31</v>
      </c>
      <c r="F23959">
        <v>34433</v>
      </c>
      <c r="G23959">
        <v>24787</v>
      </c>
      <c r="H23959">
        <f t="shared" si="18"/>
        <v>0.71986176052043094</v>
      </c>
      <c r="I23959" t="s">
        <v>1211</v>
      </c>
    </row>
    <row r="23960" spans="1:9" x14ac:dyDescent="0.35">
      <c r="A23960" t="s">
        <v>1257</v>
      </c>
      <c r="B23960" t="s">
        <v>362</v>
      </c>
      <c r="C23960" t="s">
        <v>362</v>
      </c>
      <c r="D23960" t="s">
        <v>1259</v>
      </c>
      <c r="E23960" t="s">
        <v>29</v>
      </c>
      <c r="F23960">
        <v>422628</v>
      </c>
      <c r="G23960">
        <v>396119</v>
      </c>
      <c r="H23960">
        <f t="shared" si="18"/>
        <v>0.93727580756599183</v>
      </c>
      <c r="I23960" t="s">
        <v>1211</v>
      </c>
    </row>
    <row r="23961" spans="1:9" x14ac:dyDescent="0.35">
      <c r="A23961" t="s">
        <v>1257</v>
      </c>
      <c r="B23961" t="s">
        <v>362</v>
      </c>
      <c r="C23961" t="s">
        <v>362</v>
      </c>
      <c r="D23961" t="s">
        <v>1259</v>
      </c>
      <c r="E23961" t="s">
        <v>30</v>
      </c>
      <c r="F23961">
        <v>436663</v>
      </c>
      <c r="G23961">
        <v>368631</v>
      </c>
      <c r="H23961">
        <f t="shared" si="18"/>
        <v>0.84420021847511695</v>
      </c>
      <c r="I23961" t="s">
        <v>1211</v>
      </c>
    </row>
    <row r="23962" spans="1:9" x14ac:dyDescent="0.35">
      <c r="A23962" t="s">
        <v>1257</v>
      </c>
      <c r="B23962" t="s">
        <v>362</v>
      </c>
      <c r="C23962" t="s">
        <v>362</v>
      </c>
      <c r="D23962" t="s">
        <v>1259</v>
      </c>
      <c r="E23962" t="s">
        <v>31</v>
      </c>
      <c r="F23962">
        <v>446788</v>
      </c>
      <c r="G23962">
        <v>367255</v>
      </c>
      <c r="H23962">
        <f t="shared" si="18"/>
        <v>0.82198939989435704</v>
      </c>
      <c r="I23962" t="s">
        <v>1211</v>
      </c>
    </row>
    <row r="23963" spans="1:9" x14ac:dyDescent="0.35">
      <c r="A23963" t="s">
        <v>1257</v>
      </c>
      <c r="B23963" t="s">
        <v>362</v>
      </c>
      <c r="C23963" t="s">
        <v>362</v>
      </c>
      <c r="D23963" t="s">
        <v>1277</v>
      </c>
      <c r="E23963" t="s">
        <v>29</v>
      </c>
      <c r="F23963">
        <v>55635</v>
      </c>
      <c r="G23963">
        <v>59647</v>
      </c>
      <c r="H23963">
        <f t="shared" si="18"/>
        <v>1.0721128785836254</v>
      </c>
      <c r="I23963" t="s">
        <v>1211</v>
      </c>
    </row>
    <row r="23964" spans="1:9" x14ac:dyDescent="0.35">
      <c r="A23964" t="s">
        <v>1257</v>
      </c>
      <c r="B23964" t="s">
        <v>362</v>
      </c>
      <c r="C23964" t="s">
        <v>362</v>
      </c>
      <c r="D23964" t="s">
        <v>1277</v>
      </c>
      <c r="E23964" t="s">
        <v>30</v>
      </c>
      <c r="F23964">
        <v>48316</v>
      </c>
      <c r="G23964">
        <v>60005</v>
      </c>
      <c r="H23964">
        <f t="shared" si="18"/>
        <v>1.2419281397466677</v>
      </c>
      <c r="I23964" t="s">
        <v>1211</v>
      </c>
    </row>
    <row r="23965" spans="1:9" x14ac:dyDescent="0.35">
      <c r="A23965" t="s">
        <v>1257</v>
      </c>
      <c r="B23965" t="s">
        <v>362</v>
      </c>
      <c r="C23965" t="s">
        <v>362</v>
      </c>
      <c r="D23965" t="s">
        <v>1277</v>
      </c>
      <c r="E23965" t="s">
        <v>31</v>
      </c>
      <c r="F23965">
        <v>56304</v>
      </c>
      <c r="G23965">
        <v>60116</v>
      </c>
      <c r="H23965">
        <f t="shared" si="18"/>
        <v>1.0677038931514635</v>
      </c>
      <c r="I23965" t="s">
        <v>1211</v>
      </c>
    </row>
    <row r="23966" spans="1:9" x14ac:dyDescent="0.35">
      <c r="A23966" t="s">
        <v>1257</v>
      </c>
      <c r="B23966" t="s">
        <v>362</v>
      </c>
      <c r="C23966" t="s">
        <v>362</v>
      </c>
      <c r="D23966" t="s">
        <v>1278</v>
      </c>
      <c r="E23966" t="s">
        <v>29</v>
      </c>
      <c r="F23966">
        <v>82354</v>
      </c>
      <c r="G23966">
        <v>62912</v>
      </c>
      <c r="H23966">
        <f t="shared" si="18"/>
        <v>0.76392160672219933</v>
      </c>
      <c r="I23966" t="s">
        <v>1211</v>
      </c>
    </row>
    <row r="23967" spans="1:9" x14ac:dyDescent="0.35">
      <c r="A23967" t="s">
        <v>1257</v>
      </c>
      <c r="B23967" t="s">
        <v>362</v>
      </c>
      <c r="C23967" t="s">
        <v>362</v>
      </c>
      <c r="D23967" t="s">
        <v>1278</v>
      </c>
      <c r="E23967" t="s">
        <v>30</v>
      </c>
      <c r="F23967">
        <v>84636</v>
      </c>
      <c r="G23967">
        <v>57411</v>
      </c>
      <c r="H23967">
        <f t="shared" si="18"/>
        <v>0.6783283709059974</v>
      </c>
      <c r="I23967" t="s">
        <v>1211</v>
      </c>
    </row>
    <row r="23968" spans="1:9" x14ac:dyDescent="0.35">
      <c r="A23968" t="s">
        <v>1257</v>
      </c>
      <c r="B23968" t="s">
        <v>362</v>
      </c>
      <c r="C23968" t="s">
        <v>362</v>
      </c>
      <c r="D23968" t="s">
        <v>1278</v>
      </c>
      <c r="E23968" t="s">
        <v>31</v>
      </c>
      <c r="F23968">
        <v>88148</v>
      </c>
      <c r="G23968">
        <v>56304</v>
      </c>
      <c r="H23968">
        <f t="shared" si="18"/>
        <v>0.63874393066206836</v>
      </c>
      <c r="I23968" t="s">
        <v>1211</v>
      </c>
    </row>
    <row r="23969" spans="1:9" x14ac:dyDescent="0.35">
      <c r="A23969" t="s">
        <v>1257</v>
      </c>
      <c r="B23969" t="s">
        <v>362</v>
      </c>
      <c r="C23969" t="s">
        <v>362</v>
      </c>
      <c r="D23969" t="s">
        <v>1279</v>
      </c>
      <c r="E23969" t="s">
        <v>29</v>
      </c>
      <c r="F23969">
        <v>27809</v>
      </c>
      <c r="G23969">
        <v>25754</v>
      </c>
      <c r="H23969">
        <f t="shared" si="18"/>
        <v>0.92610306016037969</v>
      </c>
      <c r="I23969" t="s">
        <v>1211</v>
      </c>
    </row>
    <row r="23970" spans="1:9" x14ac:dyDescent="0.35">
      <c r="A23970" t="s">
        <v>1257</v>
      </c>
      <c r="B23970" t="s">
        <v>362</v>
      </c>
      <c r="C23970" t="s">
        <v>362</v>
      </c>
      <c r="D23970" t="s">
        <v>1279</v>
      </c>
      <c r="E23970" t="s">
        <v>30</v>
      </c>
      <c r="F23970">
        <v>25449</v>
      </c>
      <c r="G23970">
        <v>32686</v>
      </c>
      <c r="H23970">
        <f t="shared" si="18"/>
        <v>1.2843726669024322</v>
      </c>
      <c r="I23970" t="s">
        <v>1211</v>
      </c>
    </row>
    <row r="23971" spans="1:9" x14ac:dyDescent="0.35">
      <c r="A23971" t="s">
        <v>1257</v>
      </c>
      <c r="B23971" t="s">
        <v>362</v>
      </c>
      <c r="C23971" t="s">
        <v>362</v>
      </c>
      <c r="D23971" t="s">
        <v>1279</v>
      </c>
      <c r="E23971" t="s">
        <v>31</v>
      </c>
      <c r="F23971">
        <v>26911</v>
      </c>
      <c r="G23971">
        <v>23729</v>
      </c>
      <c r="H23971">
        <f t="shared" si="18"/>
        <v>0.88175838876295942</v>
      </c>
      <c r="I23971" t="s">
        <v>1211</v>
      </c>
    </row>
    <row r="23972" spans="1:9" x14ac:dyDescent="0.35">
      <c r="A23972" t="s">
        <v>1257</v>
      </c>
      <c r="B23972" t="s">
        <v>362</v>
      </c>
      <c r="C23972" t="s">
        <v>362</v>
      </c>
      <c r="D23972" t="s">
        <v>1280</v>
      </c>
      <c r="E23972" t="s">
        <v>29</v>
      </c>
      <c r="F23972">
        <v>29229</v>
      </c>
      <c r="G23972">
        <v>28581</v>
      </c>
      <c r="H23972">
        <f t="shared" si="18"/>
        <v>0.97783023709329775</v>
      </c>
      <c r="I23972" t="s">
        <v>1211</v>
      </c>
    </row>
    <row r="23973" spans="1:9" x14ac:dyDescent="0.35">
      <c r="A23973" t="s">
        <v>1257</v>
      </c>
      <c r="B23973" t="s">
        <v>362</v>
      </c>
      <c r="C23973" t="s">
        <v>362</v>
      </c>
      <c r="D23973" t="s">
        <v>1280</v>
      </c>
      <c r="E23973" t="s">
        <v>30</v>
      </c>
      <c r="F23973">
        <v>22362</v>
      </c>
      <c r="G23973">
        <v>25028</v>
      </c>
      <c r="H23973">
        <f t="shared" si="18"/>
        <v>1.1192201055361775</v>
      </c>
      <c r="I23973" t="s">
        <v>1211</v>
      </c>
    </row>
    <row r="23974" spans="1:9" x14ac:dyDescent="0.35">
      <c r="A23974" t="s">
        <v>1257</v>
      </c>
      <c r="B23974" t="s">
        <v>362</v>
      </c>
      <c r="C23974" t="s">
        <v>362</v>
      </c>
      <c r="D23974" t="s">
        <v>1280</v>
      </c>
      <c r="E23974" t="s">
        <v>31</v>
      </c>
      <c r="F23974">
        <v>24796</v>
      </c>
      <c r="G23974">
        <v>26736</v>
      </c>
      <c r="H23974">
        <f t="shared" si="18"/>
        <v>1.0782384255525084</v>
      </c>
      <c r="I23974" t="s">
        <v>1211</v>
      </c>
    </row>
    <row r="23975" spans="1:9" x14ac:dyDescent="0.35">
      <c r="A23975" t="s">
        <v>1257</v>
      </c>
      <c r="B23975" t="s">
        <v>362</v>
      </c>
      <c r="C23975" t="s">
        <v>362</v>
      </c>
      <c r="D23975" t="s">
        <v>1281</v>
      </c>
      <c r="E23975" t="s">
        <v>29</v>
      </c>
      <c r="F23975">
        <v>41271</v>
      </c>
      <c r="G23975">
        <v>59012</v>
      </c>
      <c r="H23975">
        <f t="shared" si="18"/>
        <v>1.4298660076082479</v>
      </c>
      <c r="I23975" t="s">
        <v>1211</v>
      </c>
    </row>
    <row r="23976" spans="1:9" x14ac:dyDescent="0.35">
      <c r="A23976" t="s">
        <v>1257</v>
      </c>
      <c r="B23976" t="s">
        <v>362</v>
      </c>
      <c r="C23976" t="s">
        <v>362</v>
      </c>
      <c r="D23976" t="s">
        <v>1281</v>
      </c>
      <c r="E23976" t="s">
        <v>30</v>
      </c>
      <c r="F23976">
        <v>41379</v>
      </c>
      <c r="G23976">
        <v>33052</v>
      </c>
      <c r="H23976">
        <f t="shared" si="18"/>
        <v>0.79876265738659702</v>
      </c>
      <c r="I23976" t="s">
        <v>1211</v>
      </c>
    </row>
    <row r="23977" spans="1:9" x14ac:dyDescent="0.35">
      <c r="A23977" t="s">
        <v>1257</v>
      </c>
      <c r="B23977" t="s">
        <v>362</v>
      </c>
      <c r="C23977" t="s">
        <v>362</v>
      </c>
      <c r="D23977" t="s">
        <v>1281</v>
      </c>
      <c r="E23977" t="s">
        <v>31</v>
      </c>
      <c r="F23977">
        <v>43887</v>
      </c>
      <c r="G23977">
        <v>30470</v>
      </c>
      <c r="H23977">
        <f t="shared" si="18"/>
        <v>0.69428304509307992</v>
      </c>
      <c r="I23977" t="s">
        <v>1211</v>
      </c>
    </row>
    <row r="23978" spans="1:9" x14ac:dyDescent="0.35">
      <c r="A23978" t="s">
        <v>1257</v>
      </c>
      <c r="B23978" t="s">
        <v>362</v>
      </c>
      <c r="C23978" t="s">
        <v>362</v>
      </c>
      <c r="D23978" t="s">
        <v>1282</v>
      </c>
      <c r="E23978" t="s">
        <v>29</v>
      </c>
      <c r="F23978">
        <v>11911</v>
      </c>
      <c r="G23978">
        <v>17574</v>
      </c>
      <c r="H23978">
        <f t="shared" si="18"/>
        <v>1.4754428679372009</v>
      </c>
      <c r="I23978" t="s">
        <v>1211</v>
      </c>
    </row>
    <row r="23979" spans="1:9" x14ac:dyDescent="0.35">
      <c r="A23979" t="s">
        <v>1257</v>
      </c>
      <c r="B23979" t="s">
        <v>362</v>
      </c>
      <c r="C23979" t="s">
        <v>362</v>
      </c>
      <c r="D23979" t="s">
        <v>1282</v>
      </c>
      <c r="E23979" t="s">
        <v>30</v>
      </c>
      <c r="F23979">
        <v>35484</v>
      </c>
      <c r="G23979">
        <v>29750</v>
      </c>
      <c r="H23979">
        <f t="shared" si="18"/>
        <v>0.83840604215984671</v>
      </c>
      <c r="I23979" t="s">
        <v>1211</v>
      </c>
    </row>
    <row r="23980" spans="1:9" x14ac:dyDescent="0.35">
      <c r="A23980" t="s">
        <v>1257</v>
      </c>
      <c r="B23980" t="s">
        <v>362</v>
      </c>
      <c r="C23980" t="s">
        <v>362</v>
      </c>
      <c r="D23980" t="s">
        <v>1282</v>
      </c>
      <c r="E23980" t="s">
        <v>31</v>
      </c>
      <c r="F23980">
        <v>29472</v>
      </c>
      <c r="G23980">
        <v>22694</v>
      </c>
      <c r="H23980">
        <f t="shared" si="18"/>
        <v>0.77001900108577637</v>
      </c>
      <c r="I23980" t="s">
        <v>1211</v>
      </c>
    </row>
    <row r="23981" spans="1:9" x14ac:dyDescent="0.35">
      <c r="A23981" t="s">
        <v>1257</v>
      </c>
      <c r="B23981" t="s">
        <v>362</v>
      </c>
      <c r="C23981" t="s">
        <v>362</v>
      </c>
      <c r="D23981" t="s">
        <v>1260</v>
      </c>
      <c r="E23981" t="s">
        <v>29</v>
      </c>
      <c r="F23981">
        <v>416942</v>
      </c>
      <c r="G23981">
        <v>299040</v>
      </c>
      <c r="H23981">
        <f t="shared" si="18"/>
        <v>0.7172220596629747</v>
      </c>
      <c r="I23981" t="s">
        <v>1211</v>
      </c>
    </row>
    <row r="23982" spans="1:9" x14ac:dyDescent="0.35">
      <c r="A23982" t="s">
        <v>1257</v>
      </c>
      <c r="B23982" t="s">
        <v>362</v>
      </c>
      <c r="C23982" t="s">
        <v>362</v>
      </c>
      <c r="D23982" t="s">
        <v>1260</v>
      </c>
      <c r="E23982" t="s">
        <v>30</v>
      </c>
      <c r="F23982">
        <v>413343</v>
      </c>
      <c r="G23982">
        <v>439150</v>
      </c>
      <c r="H23982">
        <f t="shared" si="18"/>
        <v>1.0624348301531659</v>
      </c>
      <c r="I23982" t="s">
        <v>1211</v>
      </c>
    </row>
    <row r="23983" spans="1:9" x14ac:dyDescent="0.35">
      <c r="A23983" t="s">
        <v>1257</v>
      </c>
      <c r="B23983" t="s">
        <v>362</v>
      </c>
      <c r="C23983" t="s">
        <v>362</v>
      </c>
      <c r="D23983" t="s">
        <v>1260</v>
      </c>
      <c r="E23983" t="s">
        <v>31</v>
      </c>
      <c r="F23983">
        <v>480842</v>
      </c>
      <c r="G23983">
        <v>927656</v>
      </c>
      <c r="H23983">
        <f t="shared" si="18"/>
        <v>1.929232471373133</v>
      </c>
      <c r="I23983" t="s">
        <v>1211</v>
      </c>
    </row>
    <row r="23984" spans="1:9" x14ac:dyDescent="0.35">
      <c r="A23984" t="s">
        <v>1257</v>
      </c>
      <c r="B23984" t="s">
        <v>362</v>
      </c>
      <c r="C23984" t="s">
        <v>362</v>
      </c>
      <c r="D23984" t="s">
        <v>1261</v>
      </c>
      <c r="E23984" t="s">
        <v>29</v>
      </c>
      <c r="F23984">
        <v>571584</v>
      </c>
      <c r="G23984">
        <v>661487</v>
      </c>
      <c r="H23984">
        <f t="shared" si="18"/>
        <v>1.1572874678087559</v>
      </c>
      <c r="I23984" t="s">
        <v>1211</v>
      </c>
    </row>
    <row r="23985" spans="1:9" x14ac:dyDescent="0.35">
      <c r="A23985" t="s">
        <v>1257</v>
      </c>
      <c r="B23985" t="s">
        <v>362</v>
      </c>
      <c r="C23985" t="s">
        <v>362</v>
      </c>
      <c r="D23985" t="s">
        <v>1261</v>
      </c>
      <c r="E23985" t="s">
        <v>30</v>
      </c>
      <c r="F23985">
        <v>590476</v>
      </c>
      <c r="G23985">
        <v>756097</v>
      </c>
      <c r="H23985">
        <f t="shared" si="18"/>
        <v>1.2804872678991186</v>
      </c>
      <c r="I23985" t="s">
        <v>1211</v>
      </c>
    </row>
    <row r="23986" spans="1:9" x14ac:dyDescent="0.35">
      <c r="A23986" t="s">
        <v>1257</v>
      </c>
      <c r="B23986" t="s">
        <v>362</v>
      </c>
      <c r="C23986" t="s">
        <v>362</v>
      </c>
      <c r="D23986" t="s">
        <v>1261</v>
      </c>
      <c r="E23986" t="s">
        <v>31</v>
      </c>
      <c r="F23986">
        <v>602650</v>
      </c>
      <c r="G23986">
        <v>624490</v>
      </c>
      <c r="H23986">
        <f t="shared" si="18"/>
        <v>1.0362399402638347</v>
      </c>
      <c r="I23986" t="s">
        <v>1211</v>
      </c>
    </row>
    <row r="23987" spans="1:9" x14ac:dyDescent="0.35">
      <c r="A23987" t="s">
        <v>1257</v>
      </c>
      <c r="B23987" t="s">
        <v>362</v>
      </c>
      <c r="C23987" t="s">
        <v>362</v>
      </c>
      <c r="D23987" t="s">
        <v>1262</v>
      </c>
      <c r="E23987" t="s">
        <v>29</v>
      </c>
      <c r="F23987">
        <v>153401</v>
      </c>
      <c r="G23987">
        <v>125211</v>
      </c>
      <c r="H23987">
        <f t="shared" si="18"/>
        <v>0.81623327096955034</v>
      </c>
      <c r="I23987" t="s">
        <v>1211</v>
      </c>
    </row>
    <row r="23988" spans="1:9" x14ac:dyDescent="0.35">
      <c r="A23988" t="s">
        <v>1257</v>
      </c>
      <c r="B23988" t="s">
        <v>362</v>
      </c>
      <c r="C23988" t="s">
        <v>362</v>
      </c>
      <c r="D23988" t="s">
        <v>1262</v>
      </c>
      <c r="E23988" t="s">
        <v>30</v>
      </c>
      <c r="F23988">
        <v>154669</v>
      </c>
      <c r="G23988">
        <v>139802</v>
      </c>
      <c r="H23988">
        <f t="shared" si="18"/>
        <v>0.90387860527966168</v>
      </c>
      <c r="I23988" t="s">
        <v>1211</v>
      </c>
    </row>
    <row r="23989" spans="1:9" x14ac:dyDescent="0.35">
      <c r="A23989" t="s">
        <v>1257</v>
      </c>
      <c r="B23989" t="s">
        <v>362</v>
      </c>
      <c r="C23989" t="s">
        <v>362</v>
      </c>
      <c r="D23989" t="s">
        <v>1262</v>
      </c>
      <c r="E23989" t="s">
        <v>31</v>
      </c>
      <c r="F23989">
        <v>165621</v>
      </c>
      <c r="G23989">
        <v>123919</v>
      </c>
      <c r="H23989">
        <f t="shared" si="18"/>
        <v>0.74820825861454765</v>
      </c>
      <c r="I23989" t="s">
        <v>1211</v>
      </c>
    </row>
    <row r="23990" spans="1:9" x14ac:dyDescent="0.35">
      <c r="A23990" t="s">
        <v>1257</v>
      </c>
      <c r="B23990" t="s">
        <v>362</v>
      </c>
      <c r="C23990" t="s">
        <v>362</v>
      </c>
      <c r="D23990" t="s">
        <v>1263</v>
      </c>
      <c r="E23990" t="s">
        <v>29</v>
      </c>
      <c r="F23990">
        <v>79224</v>
      </c>
      <c r="G23990">
        <v>180270</v>
      </c>
      <c r="H23990">
        <f t="shared" si="18"/>
        <v>2.2754468342926386</v>
      </c>
      <c r="I23990" t="s">
        <v>1211</v>
      </c>
    </row>
    <row r="23991" spans="1:9" x14ac:dyDescent="0.35">
      <c r="A23991" t="s">
        <v>1257</v>
      </c>
      <c r="B23991" t="s">
        <v>362</v>
      </c>
      <c r="C23991" t="s">
        <v>362</v>
      </c>
      <c r="D23991" t="s">
        <v>1263</v>
      </c>
      <c r="E23991" t="s">
        <v>30</v>
      </c>
      <c r="F23991">
        <v>87301</v>
      </c>
      <c r="G23991">
        <v>205049</v>
      </c>
      <c r="H23991">
        <f t="shared" si="18"/>
        <v>2.3487588916507258</v>
      </c>
      <c r="I23991" t="s">
        <v>1211</v>
      </c>
    </row>
    <row r="23992" spans="1:9" x14ac:dyDescent="0.35">
      <c r="A23992" t="s">
        <v>1257</v>
      </c>
      <c r="B23992" t="s">
        <v>362</v>
      </c>
      <c r="C23992" t="s">
        <v>362</v>
      </c>
      <c r="D23992" t="s">
        <v>1263</v>
      </c>
      <c r="E23992" t="s">
        <v>31</v>
      </c>
      <c r="F23992">
        <v>91922</v>
      </c>
      <c r="G23992">
        <v>106332</v>
      </c>
      <c r="H23992">
        <f t="shared" si="18"/>
        <v>1.1567633428341419</v>
      </c>
      <c r="I23992" t="s">
        <v>1211</v>
      </c>
    </row>
    <row r="23993" spans="1:9" x14ac:dyDescent="0.35">
      <c r="A23993" t="s">
        <v>1257</v>
      </c>
      <c r="B23993" t="s">
        <v>362</v>
      </c>
      <c r="C23993" t="s">
        <v>362</v>
      </c>
      <c r="D23993" t="s">
        <v>1264</v>
      </c>
      <c r="E23993" t="s">
        <v>29</v>
      </c>
      <c r="F23993">
        <v>101055</v>
      </c>
      <c r="G23993">
        <v>46904</v>
      </c>
      <c r="H23993">
        <f t="shared" si="18"/>
        <v>0.46414328830834695</v>
      </c>
      <c r="I23993" t="s">
        <v>1211</v>
      </c>
    </row>
    <row r="23994" spans="1:9" x14ac:dyDescent="0.35">
      <c r="A23994" t="s">
        <v>1257</v>
      </c>
      <c r="B23994" t="s">
        <v>362</v>
      </c>
      <c r="C23994" t="s">
        <v>362</v>
      </c>
      <c r="D23994" t="s">
        <v>1264</v>
      </c>
      <c r="E23994" t="s">
        <v>30</v>
      </c>
      <c r="F23994">
        <v>109194</v>
      </c>
      <c r="G23994">
        <v>51055</v>
      </c>
      <c r="H23994">
        <f t="shared" si="18"/>
        <v>0.46756232027400774</v>
      </c>
      <c r="I23994" t="s">
        <v>1211</v>
      </c>
    </row>
    <row r="23995" spans="1:9" x14ac:dyDescent="0.35">
      <c r="A23995" t="s">
        <v>1257</v>
      </c>
      <c r="B23995" t="s">
        <v>362</v>
      </c>
      <c r="C23995" t="s">
        <v>362</v>
      </c>
      <c r="D23995" t="s">
        <v>1264</v>
      </c>
      <c r="E23995" t="s">
        <v>31</v>
      </c>
      <c r="F23995">
        <v>109673</v>
      </c>
      <c r="G23995">
        <v>35697</v>
      </c>
      <c r="H23995">
        <f t="shared" si="18"/>
        <v>0.32548576222041886</v>
      </c>
      <c r="I23995" t="s">
        <v>1211</v>
      </c>
    </row>
    <row r="23996" spans="1:9" x14ac:dyDescent="0.35">
      <c r="A23996" t="s">
        <v>1257</v>
      </c>
      <c r="B23996" t="s">
        <v>362</v>
      </c>
      <c r="C23996" t="s">
        <v>362</v>
      </c>
      <c r="D23996" t="s">
        <v>1265</v>
      </c>
      <c r="E23996" t="s">
        <v>29</v>
      </c>
      <c r="F23996">
        <v>88969</v>
      </c>
      <c r="G23996">
        <v>57698</v>
      </c>
      <c r="H23996">
        <f t="shared" si="18"/>
        <v>0.64851802313165263</v>
      </c>
      <c r="I23996" t="s">
        <v>1211</v>
      </c>
    </row>
    <row r="23997" spans="1:9" x14ac:dyDescent="0.35">
      <c r="A23997" t="s">
        <v>1257</v>
      </c>
      <c r="B23997" t="s">
        <v>362</v>
      </c>
      <c r="C23997" t="s">
        <v>362</v>
      </c>
      <c r="D23997" t="s">
        <v>1265</v>
      </c>
      <c r="E23997" t="s">
        <v>30</v>
      </c>
      <c r="F23997">
        <v>85755</v>
      </c>
      <c r="G23997">
        <v>59216</v>
      </c>
      <c r="H23997">
        <f t="shared" si="18"/>
        <v>0.69052533379977843</v>
      </c>
      <c r="I23997" t="s">
        <v>1211</v>
      </c>
    </row>
    <row r="23998" spans="1:9" x14ac:dyDescent="0.35">
      <c r="A23998" t="s">
        <v>1257</v>
      </c>
      <c r="B23998" t="s">
        <v>362</v>
      </c>
      <c r="C23998" t="s">
        <v>362</v>
      </c>
      <c r="D23998" t="s">
        <v>1265</v>
      </c>
      <c r="E23998" t="s">
        <v>31</v>
      </c>
      <c r="F23998">
        <v>89705</v>
      </c>
      <c r="G23998">
        <v>62766</v>
      </c>
      <c r="H23998">
        <f t="shared" si="18"/>
        <v>0.69969343960760266</v>
      </c>
      <c r="I23998" t="s">
        <v>1211</v>
      </c>
    </row>
    <row r="23999" spans="1:9" x14ac:dyDescent="0.35">
      <c r="A23999" t="s">
        <v>1257</v>
      </c>
      <c r="B23999" t="s">
        <v>362</v>
      </c>
      <c r="C23999" t="s">
        <v>362</v>
      </c>
      <c r="D23999" t="s">
        <v>1266</v>
      </c>
      <c r="E23999" t="s">
        <v>29</v>
      </c>
      <c r="F23999">
        <v>541625</v>
      </c>
      <c r="G23999">
        <v>530283</v>
      </c>
      <c r="H23999">
        <f t="shared" si="18"/>
        <v>0.97905931225478882</v>
      </c>
      <c r="I23999" t="s">
        <v>1211</v>
      </c>
    </row>
    <row r="24000" spans="1:9" x14ac:dyDescent="0.35">
      <c r="A24000" t="s">
        <v>1257</v>
      </c>
      <c r="B24000" t="s">
        <v>362</v>
      </c>
      <c r="C24000" t="s">
        <v>362</v>
      </c>
      <c r="D24000" t="s">
        <v>1266</v>
      </c>
      <c r="E24000" t="s">
        <v>30</v>
      </c>
      <c r="F24000">
        <v>565889</v>
      </c>
      <c r="G24000">
        <v>486792</v>
      </c>
      <c r="H24000">
        <f t="shared" si="18"/>
        <v>0.86022523851850807</v>
      </c>
      <c r="I24000" t="s">
        <v>1211</v>
      </c>
    </row>
    <row r="24001" spans="1:9" x14ac:dyDescent="0.35">
      <c r="A24001" t="s">
        <v>1257</v>
      </c>
      <c r="B24001" t="s">
        <v>362</v>
      </c>
      <c r="C24001" t="s">
        <v>362</v>
      </c>
      <c r="D24001" t="s">
        <v>1266</v>
      </c>
      <c r="E24001" t="s">
        <v>31</v>
      </c>
      <c r="F24001">
        <v>570746</v>
      </c>
      <c r="G24001">
        <v>420715</v>
      </c>
      <c r="H24001">
        <f t="shared" si="18"/>
        <v>0.73713175388000962</v>
      </c>
      <c r="I24001" t="s">
        <v>1211</v>
      </c>
    </row>
    <row r="24002" spans="1:9" x14ac:dyDescent="0.35">
      <c r="A24002" t="s">
        <v>1257</v>
      </c>
      <c r="B24002" t="s">
        <v>363</v>
      </c>
      <c r="C24002" t="s">
        <v>363</v>
      </c>
      <c r="D24002" t="s">
        <v>1258</v>
      </c>
      <c r="E24002" t="s">
        <v>29</v>
      </c>
      <c r="F24002">
        <v>322644</v>
      </c>
      <c r="G24002">
        <v>331425</v>
      </c>
      <c r="H24002">
        <f t="shared" si="18"/>
        <v>1.0272157548257521</v>
      </c>
      <c r="I24002" t="s">
        <v>1212</v>
      </c>
    </row>
    <row r="24003" spans="1:9" x14ac:dyDescent="0.35">
      <c r="A24003" t="s">
        <v>1257</v>
      </c>
      <c r="B24003" t="s">
        <v>363</v>
      </c>
      <c r="C24003" t="s">
        <v>363</v>
      </c>
      <c r="D24003" t="s">
        <v>1258</v>
      </c>
      <c r="E24003" t="s">
        <v>30</v>
      </c>
      <c r="F24003">
        <v>303832</v>
      </c>
      <c r="G24003">
        <v>262605</v>
      </c>
      <c r="H24003">
        <f t="shared" si="18"/>
        <v>0.86430988177677137</v>
      </c>
      <c r="I24003" t="s">
        <v>1212</v>
      </c>
    </row>
    <row r="24004" spans="1:9" x14ac:dyDescent="0.35">
      <c r="A24004" t="s">
        <v>1257</v>
      </c>
      <c r="B24004" t="s">
        <v>363</v>
      </c>
      <c r="C24004" t="s">
        <v>363</v>
      </c>
      <c r="D24004" t="s">
        <v>1258</v>
      </c>
      <c r="E24004" t="s">
        <v>31</v>
      </c>
      <c r="F24004">
        <v>292210</v>
      </c>
      <c r="G24004">
        <v>247774</v>
      </c>
      <c r="H24004">
        <f t="shared" si="18"/>
        <v>0.84793128229697823</v>
      </c>
      <c r="I24004" t="s">
        <v>1212</v>
      </c>
    </row>
    <row r="24005" spans="1:9" x14ac:dyDescent="0.35">
      <c r="A24005" t="s">
        <v>1257</v>
      </c>
      <c r="B24005" t="s">
        <v>363</v>
      </c>
      <c r="C24005" t="s">
        <v>363</v>
      </c>
      <c r="D24005" t="s">
        <v>1267</v>
      </c>
      <c r="E24005" t="s">
        <v>29</v>
      </c>
      <c r="F24005">
        <v>100285</v>
      </c>
      <c r="G24005">
        <v>91562</v>
      </c>
      <c r="H24005">
        <f t="shared" si="18"/>
        <v>0.91301789898788455</v>
      </c>
      <c r="I24005" t="s">
        <v>1212</v>
      </c>
    </row>
    <row r="24006" spans="1:9" x14ac:dyDescent="0.35">
      <c r="A24006" t="s">
        <v>1257</v>
      </c>
      <c r="B24006" t="s">
        <v>363</v>
      </c>
      <c r="C24006" t="s">
        <v>363</v>
      </c>
      <c r="D24006" t="s">
        <v>1267</v>
      </c>
      <c r="E24006" t="s">
        <v>30</v>
      </c>
      <c r="F24006">
        <v>90928</v>
      </c>
      <c r="G24006">
        <v>65317</v>
      </c>
      <c r="H24006">
        <f t="shared" si="18"/>
        <v>0.71833758578215734</v>
      </c>
      <c r="I24006" t="s">
        <v>1212</v>
      </c>
    </row>
    <row r="24007" spans="1:9" x14ac:dyDescent="0.35">
      <c r="A24007" t="s">
        <v>1257</v>
      </c>
      <c r="B24007" t="s">
        <v>363</v>
      </c>
      <c r="C24007" t="s">
        <v>363</v>
      </c>
      <c r="D24007" t="s">
        <v>1267</v>
      </c>
      <c r="E24007" t="s">
        <v>31</v>
      </c>
      <c r="F24007">
        <v>96490</v>
      </c>
      <c r="G24007">
        <v>81031</v>
      </c>
      <c r="H24007">
        <f t="shared" si="18"/>
        <v>0.83978650637371743</v>
      </c>
      <c r="I24007" t="s">
        <v>1212</v>
      </c>
    </row>
    <row r="24008" spans="1:9" x14ac:dyDescent="0.35">
      <c r="A24008" t="s">
        <v>1257</v>
      </c>
      <c r="B24008" t="s">
        <v>363</v>
      </c>
      <c r="C24008" t="s">
        <v>363</v>
      </c>
      <c r="D24008" t="s">
        <v>1268</v>
      </c>
      <c r="E24008" t="s">
        <v>29</v>
      </c>
      <c r="F24008">
        <v>57700</v>
      </c>
      <c r="G24008">
        <v>29381</v>
      </c>
      <c r="H24008">
        <f t="shared" si="18"/>
        <v>0.50920277296360483</v>
      </c>
      <c r="I24008" t="s">
        <v>1212</v>
      </c>
    </row>
    <row r="24009" spans="1:9" x14ac:dyDescent="0.35">
      <c r="A24009" t="s">
        <v>1257</v>
      </c>
      <c r="B24009" t="s">
        <v>363</v>
      </c>
      <c r="C24009" t="s">
        <v>363</v>
      </c>
      <c r="D24009" t="s">
        <v>1268</v>
      </c>
      <c r="E24009" t="s">
        <v>30</v>
      </c>
      <c r="F24009">
        <v>49206</v>
      </c>
      <c r="G24009">
        <v>24224</v>
      </c>
      <c r="H24009">
        <f t="shared" si="18"/>
        <v>0.49229768727390971</v>
      </c>
      <c r="I24009" t="s">
        <v>1212</v>
      </c>
    </row>
    <row r="24010" spans="1:9" x14ac:dyDescent="0.35">
      <c r="A24010" t="s">
        <v>1257</v>
      </c>
      <c r="B24010" t="s">
        <v>363</v>
      </c>
      <c r="C24010" t="s">
        <v>363</v>
      </c>
      <c r="D24010" t="s">
        <v>1268</v>
      </c>
      <c r="E24010" t="s">
        <v>31</v>
      </c>
      <c r="F24010">
        <v>45457</v>
      </c>
      <c r="G24010">
        <v>30794</v>
      </c>
      <c r="H24010">
        <f t="shared" si="18"/>
        <v>0.67743141870338996</v>
      </c>
      <c r="I24010" t="s">
        <v>1212</v>
      </c>
    </row>
    <row r="24011" spans="1:9" x14ac:dyDescent="0.35">
      <c r="A24011" t="s">
        <v>1257</v>
      </c>
      <c r="B24011" t="s">
        <v>363</v>
      </c>
      <c r="C24011" t="s">
        <v>363</v>
      </c>
      <c r="D24011" t="s">
        <v>1269</v>
      </c>
      <c r="E24011" t="s">
        <v>29</v>
      </c>
      <c r="F24011">
        <v>59776</v>
      </c>
      <c r="G24011">
        <v>7153</v>
      </c>
      <c r="H24011">
        <f t="shared" si="18"/>
        <v>0.11966341006423983</v>
      </c>
      <c r="I24011" t="s">
        <v>1212</v>
      </c>
    </row>
    <row r="24012" spans="1:9" x14ac:dyDescent="0.35">
      <c r="A24012" t="s">
        <v>1257</v>
      </c>
      <c r="B24012" t="s">
        <v>363</v>
      </c>
      <c r="C24012" t="s">
        <v>363</v>
      </c>
      <c r="D24012" t="s">
        <v>1269</v>
      </c>
      <c r="E24012" t="s">
        <v>30</v>
      </c>
      <c r="F24012">
        <v>62458</v>
      </c>
      <c r="G24012">
        <v>33815</v>
      </c>
      <c r="H24012">
        <f t="shared" si="18"/>
        <v>0.54140382336930415</v>
      </c>
      <c r="I24012" t="s">
        <v>1212</v>
      </c>
    </row>
    <row r="24013" spans="1:9" x14ac:dyDescent="0.35">
      <c r="A24013" t="s">
        <v>1257</v>
      </c>
      <c r="B24013" t="s">
        <v>363</v>
      </c>
      <c r="C24013" t="s">
        <v>363</v>
      </c>
      <c r="D24013" t="s">
        <v>1269</v>
      </c>
      <c r="E24013" t="s">
        <v>31</v>
      </c>
      <c r="F24013">
        <v>50102</v>
      </c>
      <c r="G24013">
        <v>24635</v>
      </c>
      <c r="H24013">
        <f t="shared" si="18"/>
        <v>0.49169693824597821</v>
      </c>
      <c r="I24013" t="s">
        <v>1212</v>
      </c>
    </row>
    <row r="24014" spans="1:9" x14ac:dyDescent="0.35">
      <c r="A24014" t="s">
        <v>1257</v>
      </c>
      <c r="B24014" t="s">
        <v>363</v>
      </c>
      <c r="C24014" t="s">
        <v>363</v>
      </c>
      <c r="D24014" t="s">
        <v>1270</v>
      </c>
      <c r="E24014" t="s">
        <v>29</v>
      </c>
      <c r="F24014">
        <v>32196</v>
      </c>
      <c r="G24014">
        <v>21316</v>
      </c>
      <c r="H24014">
        <f t="shared" si="18"/>
        <v>0.66206982233817868</v>
      </c>
      <c r="I24014" t="s">
        <v>1212</v>
      </c>
    </row>
    <row r="24015" spans="1:9" x14ac:dyDescent="0.35">
      <c r="A24015" t="s">
        <v>1257</v>
      </c>
      <c r="B24015" t="s">
        <v>363</v>
      </c>
      <c r="C24015" t="s">
        <v>363</v>
      </c>
      <c r="D24015" t="s">
        <v>1270</v>
      </c>
      <c r="E24015" t="s">
        <v>30</v>
      </c>
      <c r="F24015">
        <v>25018</v>
      </c>
      <c r="G24015">
        <v>19332</v>
      </c>
      <c r="H24015">
        <f t="shared" si="18"/>
        <v>0.77272363897993446</v>
      </c>
      <c r="I24015" t="s">
        <v>1212</v>
      </c>
    </row>
    <row r="24016" spans="1:9" x14ac:dyDescent="0.35">
      <c r="A24016" t="s">
        <v>1257</v>
      </c>
      <c r="B24016" t="s">
        <v>363</v>
      </c>
      <c r="C24016" t="s">
        <v>363</v>
      </c>
      <c r="D24016" t="s">
        <v>1270</v>
      </c>
      <c r="E24016" t="s">
        <v>31</v>
      </c>
      <c r="F24016">
        <v>28967</v>
      </c>
      <c r="G24016">
        <v>23755</v>
      </c>
      <c r="H24016">
        <f t="shared" si="18"/>
        <v>0.82007111540718747</v>
      </c>
      <c r="I24016" t="s">
        <v>1212</v>
      </c>
    </row>
    <row r="24017" spans="1:9" x14ac:dyDescent="0.35">
      <c r="A24017" t="s">
        <v>1257</v>
      </c>
      <c r="B24017" t="s">
        <v>363</v>
      </c>
      <c r="C24017" t="s">
        <v>363</v>
      </c>
      <c r="D24017" t="s">
        <v>1271</v>
      </c>
      <c r="E24017" t="s">
        <v>29</v>
      </c>
      <c r="F24017">
        <v>68141</v>
      </c>
      <c r="G24017">
        <v>44003</v>
      </c>
      <c r="H24017">
        <f t="shared" si="18"/>
        <v>0.64576393067316296</v>
      </c>
      <c r="I24017" t="s">
        <v>1212</v>
      </c>
    </row>
    <row r="24018" spans="1:9" x14ac:dyDescent="0.35">
      <c r="A24018" t="s">
        <v>1257</v>
      </c>
      <c r="B24018" t="s">
        <v>363</v>
      </c>
      <c r="C24018" t="s">
        <v>363</v>
      </c>
      <c r="D24018" t="s">
        <v>1271</v>
      </c>
      <c r="E24018" t="s">
        <v>30</v>
      </c>
      <c r="F24018">
        <v>66676</v>
      </c>
      <c r="G24018">
        <v>30920</v>
      </c>
      <c r="H24018">
        <f t="shared" si="18"/>
        <v>0.46373507708920753</v>
      </c>
      <c r="I24018" t="s">
        <v>1212</v>
      </c>
    </row>
    <row r="24019" spans="1:9" x14ac:dyDescent="0.35">
      <c r="A24019" t="s">
        <v>1257</v>
      </c>
      <c r="B24019" t="s">
        <v>363</v>
      </c>
      <c r="C24019" t="s">
        <v>363</v>
      </c>
      <c r="D24019" t="s">
        <v>1271</v>
      </c>
      <c r="E24019" t="s">
        <v>31</v>
      </c>
      <c r="F24019">
        <v>64708</v>
      </c>
      <c r="G24019">
        <v>27742</v>
      </c>
      <c r="H24019">
        <f t="shared" si="18"/>
        <v>0.4287259689682883</v>
      </c>
      <c r="I24019" t="s">
        <v>1212</v>
      </c>
    </row>
    <row r="24020" spans="1:9" x14ac:dyDescent="0.35">
      <c r="A24020" t="s">
        <v>1257</v>
      </c>
      <c r="B24020" t="s">
        <v>363</v>
      </c>
      <c r="C24020" t="s">
        <v>363</v>
      </c>
      <c r="D24020" t="s">
        <v>1272</v>
      </c>
      <c r="E24020" t="s">
        <v>29</v>
      </c>
      <c r="F24020">
        <v>56959</v>
      </c>
      <c r="G24020">
        <v>36811</v>
      </c>
      <c r="H24020">
        <f t="shared" si="18"/>
        <v>0.64627187977317013</v>
      </c>
      <c r="I24020" t="s">
        <v>1212</v>
      </c>
    </row>
    <row r="24021" spans="1:9" x14ac:dyDescent="0.35">
      <c r="A24021" t="s">
        <v>1257</v>
      </c>
      <c r="B24021" t="s">
        <v>363</v>
      </c>
      <c r="C24021" t="s">
        <v>363</v>
      </c>
      <c r="D24021" t="s">
        <v>1272</v>
      </c>
      <c r="E24021" t="s">
        <v>30</v>
      </c>
      <c r="F24021">
        <v>57252</v>
      </c>
      <c r="G24021">
        <v>35295</v>
      </c>
      <c r="H24021">
        <f t="shared" si="18"/>
        <v>0.61648501362397823</v>
      </c>
      <c r="I24021" t="s">
        <v>1212</v>
      </c>
    </row>
    <row r="24022" spans="1:9" x14ac:dyDescent="0.35">
      <c r="A24022" t="s">
        <v>1257</v>
      </c>
      <c r="B24022" t="s">
        <v>363</v>
      </c>
      <c r="C24022" t="s">
        <v>363</v>
      </c>
      <c r="D24022" t="s">
        <v>1272</v>
      </c>
      <c r="E24022" t="s">
        <v>31</v>
      </c>
      <c r="F24022">
        <v>67541</v>
      </c>
      <c r="G24022">
        <v>40547</v>
      </c>
      <c r="H24022">
        <f t="shared" ref="H24022:H24085" si="19">G24022/F24022</f>
        <v>0.60033165040493919</v>
      </c>
      <c r="I24022" t="s">
        <v>1212</v>
      </c>
    </row>
    <row r="24023" spans="1:9" x14ac:dyDescent="0.35">
      <c r="A24023" t="s">
        <v>1257</v>
      </c>
      <c r="B24023" t="s">
        <v>363</v>
      </c>
      <c r="C24023" t="s">
        <v>363</v>
      </c>
      <c r="D24023" t="s">
        <v>1273</v>
      </c>
      <c r="E24023" t="s">
        <v>29</v>
      </c>
      <c r="F24023">
        <v>39332</v>
      </c>
      <c r="G24023">
        <v>22690</v>
      </c>
      <c r="H24023">
        <f t="shared" si="19"/>
        <v>0.57688396216820914</v>
      </c>
      <c r="I24023" t="s">
        <v>1212</v>
      </c>
    </row>
    <row r="24024" spans="1:9" x14ac:dyDescent="0.35">
      <c r="A24024" t="s">
        <v>1257</v>
      </c>
      <c r="B24024" t="s">
        <v>363</v>
      </c>
      <c r="C24024" t="s">
        <v>363</v>
      </c>
      <c r="D24024" t="s">
        <v>1273</v>
      </c>
      <c r="E24024" t="s">
        <v>30</v>
      </c>
      <c r="F24024">
        <v>38210</v>
      </c>
      <c r="G24024">
        <v>26024</v>
      </c>
      <c r="H24024">
        <f t="shared" si="19"/>
        <v>0.68107825176655323</v>
      </c>
      <c r="I24024" t="s">
        <v>1212</v>
      </c>
    </row>
    <row r="24025" spans="1:9" x14ac:dyDescent="0.35">
      <c r="A24025" t="s">
        <v>1257</v>
      </c>
      <c r="B24025" t="s">
        <v>363</v>
      </c>
      <c r="C24025" t="s">
        <v>363</v>
      </c>
      <c r="D24025" t="s">
        <v>1273</v>
      </c>
      <c r="E24025" t="s">
        <v>31</v>
      </c>
      <c r="F24025">
        <v>41623</v>
      </c>
      <c r="G24025">
        <v>27479</v>
      </c>
      <c r="H24025">
        <f t="shared" si="19"/>
        <v>0.66018787689498593</v>
      </c>
      <c r="I24025" t="s">
        <v>1212</v>
      </c>
    </row>
    <row r="24026" spans="1:9" x14ac:dyDescent="0.35">
      <c r="A24026" t="s">
        <v>1257</v>
      </c>
      <c r="B24026" t="s">
        <v>363</v>
      </c>
      <c r="C24026" t="s">
        <v>363</v>
      </c>
      <c r="D24026" t="s">
        <v>1274</v>
      </c>
      <c r="E24026" t="s">
        <v>29</v>
      </c>
      <c r="F24026">
        <v>88233</v>
      </c>
      <c r="G24026">
        <v>115572</v>
      </c>
      <c r="H24026">
        <f t="shared" si="19"/>
        <v>1.3098500561014585</v>
      </c>
      <c r="I24026" t="s">
        <v>1212</v>
      </c>
    </row>
    <row r="24027" spans="1:9" x14ac:dyDescent="0.35">
      <c r="A24027" t="s">
        <v>1257</v>
      </c>
      <c r="B24027" t="s">
        <v>363</v>
      </c>
      <c r="C24027" t="s">
        <v>363</v>
      </c>
      <c r="D24027" t="s">
        <v>1274</v>
      </c>
      <c r="E24027" t="s">
        <v>30</v>
      </c>
      <c r="F24027">
        <v>85682</v>
      </c>
      <c r="G24027">
        <v>75318</v>
      </c>
      <c r="H24027">
        <f t="shared" si="19"/>
        <v>0.87904110548306524</v>
      </c>
      <c r="I24027" t="s">
        <v>1212</v>
      </c>
    </row>
    <row r="24028" spans="1:9" x14ac:dyDescent="0.35">
      <c r="A24028" t="s">
        <v>1257</v>
      </c>
      <c r="B24028" t="s">
        <v>363</v>
      </c>
      <c r="C24028" t="s">
        <v>363</v>
      </c>
      <c r="D24028" t="s">
        <v>1274</v>
      </c>
      <c r="E24028" t="s">
        <v>31</v>
      </c>
      <c r="F24028">
        <v>85711</v>
      </c>
      <c r="G24028">
        <v>110936</v>
      </c>
      <c r="H24028">
        <f t="shared" si="19"/>
        <v>1.294302948279684</v>
      </c>
      <c r="I24028" t="s">
        <v>1212</v>
      </c>
    </row>
    <row r="24029" spans="1:9" x14ac:dyDescent="0.35">
      <c r="A24029" t="s">
        <v>1257</v>
      </c>
      <c r="B24029" t="s">
        <v>363</v>
      </c>
      <c r="C24029" t="s">
        <v>363</v>
      </c>
      <c r="D24029" t="s">
        <v>1275</v>
      </c>
      <c r="E24029" t="s">
        <v>29</v>
      </c>
      <c r="F24029">
        <v>61555</v>
      </c>
      <c r="G24029">
        <v>34380</v>
      </c>
      <c r="H24029">
        <f t="shared" si="19"/>
        <v>0.55852489643408332</v>
      </c>
      <c r="I24029" t="s">
        <v>1212</v>
      </c>
    </row>
    <row r="24030" spans="1:9" x14ac:dyDescent="0.35">
      <c r="A24030" t="s">
        <v>1257</v>
      </c>
      <c r="B24030" t="s">
        <v>363</v>
      </c>
      <c r="C24030" t="s">
        <v>363</v>
      </c>
      <c r="D24030" t="s">
        <v>1275</v>
      </c>
      <c r="E24030" t="s">
        <v>30</v>
      </c>
      <c r="F24030">
        <v>56246</v>
      </c>
      <c r="G24030">
        <v>56422</v>
      </c>
      <c r="H24030">
        <f t="shared" si="19"/>
        <v>1.0031291114034775</v>
      </c>
      <c r="I24030" t="s">
        <v>1212</v>
      </c>
    </row>
    <row r="24031" spans="1:9" x14ac:dyDescent="0.35">
      <c r="A24031" t="s">
        <v>1257</v>
      </c>
      <c r="B24031" t="s">
        <v>363</v>
      </c>
      <c r="C24031" t="s">
        <v>363</v>
      </c>
      <c r="D24031" t="s">
        <v>1275</v>
      </c>
      <c r="E24031" t="s">
        <v>31</v>
      </c>
      <c r="F24031">
        <v>53722</v>
      </c>
      <c r="G24031">
        <v>47748</v>
      </c>
      <c r="H24031">
        <f t="shared" si="19"/>
        <v>0.8887978854100741</v>
      </c>
      <c r="I24031" t="s">
        <v>1212</v>
      </c>
    </row>
    <row r="24032" spans="1:9" x14ac:dyDescent="0.35">
      <c r="A24032" t="s">
        <v>1257</v>
      </c>
      <c r="B24032" t="s">
        <v>363</v>
      </c>
      <c r="C24032" t="s">
        <v>363</v>
      </c>
      <c r="D24032" t="s">
        <v>1276</v>
      </c>
      <c r="E24032" t="s">
        <v>29</v>
      </c>
      <c r="F24032">
        <v>19083</v>
      </c>
      <c r="G24032">
        <v>15407</v>
      </c>
      <c r="H24032">
        <f t="shared" si="19"/>
        <v>0.80736781428496562</v>
      </c>
      <c r="I24032" t="s">
        <v>1212</v>
      </c>
    </row>
    <row r="24033" spans="1:9" x14ac:dyDescent="0.35">
      <c r="A24033" t="s">
        <v>1257</v>
      </c>
      <c r="B24033" t="s">
        <v>363</v>
      </c>
      <c r="C24033" t="s">
        <v>363</v>
      </c>
      <c r="D24033" t="s">
        <v>1276</v>
      </c>
      <c r="E24033" t="s">
        <v>30</v>
      </c>
      <c r="F24033">
        <v>19792</v>
      </c>
      <c r="G24033">
        <v>14075</v>
      </c>
      <c r="H24033">
        <f t="shared" si="19"/>
        <v>0.71114591754244139</v>
      </c>
      <c r="I24033" t="s">
        <v>1212</v>
      </c>
    </row>
    <row r="24034" spans="1:9" x14ac:dyDescent="0.35">
      <c r="A24034" t="s">
        <v>1257</v>
      </c>
      <c r="B24034" t="s">
        <v>363</v>
      </c>
      <c r="C24034" t="s">
        <v>363</v>
      </c>
      <c r="D24034" t="s">
        <v>1276</v>
      </c>
      <c r="E24034" t="s">
        <v>31</v>
      </c>
      <c r="F24034">
        <v>21098</v>
      </c>
      <c r="G24034">
        <v>15839</v>
      </c>
      <c r="H24034">
        <f t="shared" si="19"/>
        <v>0.750734666793061</v>
      </c>
      <c r="I24034" t="s">
        <v>1212</v>
      </c>
    </row>
    <row r="24035" spans="1:9" x14ac:dyDescent="0.35">
      <c r="A24035" t="s">
        <v>1257</v>
      </c>
      <c r="B24035" t="s">
        <v>363</v>
      </c>
      <c r="C24035" t="s">
        <v>363</v>
      </c>
      <c r="D24035" t="s">
        <v>1259</v>
      </c>
      <c r="E24035" t="s">
        <v>29</v>
      </c>
      <c r="F24035">
        <v>94542</v>
      </c>
      <c r="G24035">
        <v>68016</v>
      </c>
      <c r="H24035">
        <f t="shared" si="19"/>
        <v>0.71942628672970743</v>
      </c>
      <c r="I24035" t="s">
        <v>1212</v>
      </c>
    </row>
    <row r="24036" spans="1:9" x14ac:dyDescent="0.35">
      <c r="A24036" t="s">
        <v>1257</v>
      </c>
      <c r="B24036" t="s">
        <v>363</v>
      </c>
      <c r="C24036" t="s">
        <v>363</v>
      </c>
      <c r="D24036" t="s">
        <v>1259</v>
      </c>
      <c r="E24036" t="s">
        <v>30</v>
      </c>
      <c r="F24036">
        <v>89206</v>
      </c>
      <c r="G24036">
        <v>60263</v>
      </c>
      <c r="H24036">
        <f t="shared" si="19"/>
        <v>0.67554872990606019</v>
      </c>
      <c r="I24036" t="s">
        <v>1212</v>
      </c>
    </row>
    <row r="24037" spans="1:9" x14ac:dyDescent="0.35">
      <c r="A24037" t="s">
        <v>1257</v>
      </c>
      <c r="B24037" t="s">
        <v>363</v>
      </c>
      <c r="C24037" t="s">
        <v>363</v>
      </c>
      <c r="D24037" t="s">
        <v>1259</v>
      </c>
      <c r="E24037" t="s">
        <v>31</v>
      </c>
      <c r="F24037">
        <v>93126</v>
      </c>
      <c r="G24037">
        <v>64980</v>
      </c>
      <c r="H24037">
        <f t="shared" si="19"/>
        <v>0.69776431930932281</v>
      </c>
      <c r="I24037" t="s">
        <v>1212</v>
      </c>
    </row>
    <row r="24038" spans="1:9" x14ac:dyDescent="0.35">
      <c r="A24038" t="s">
        <v>1257</v>
      </c>
      <c r="B24038" t="s">
        <v>363</v>
      </c>
      <c r="C24038" t="s">
        <v>363</v>
      </c>
      <c r="D24038" t="s">
        <v>1277</v>
      </c>
      <c r="E24038" t="s">
        <v>29</v>
      </c>
      <c r="F24038">
        <v>30914</v>
      </c>
      <c r="G24038">
        <v>16206</v>
      </c>
      <c r="H24038">
        <f t="shared" si="19"/>
        <v>0.52422850488451833</v>
      </c>
      <c r="I24038" t="s">
        <v>1212</v>
      </c>
    </row>
    <row r="24039" spans="1:9" x14ac:dyDescent="0.35">
      <c r="A24039" t="s">
        <v>1257</v>
      </c>
      <c r="B24039" t="s">
        <v>363</v>
      </c>
      <c r="C24039" t="s">
        <v>363</v>
      </c>
      <c r="D24039" t="s">
        <v>1277</v>
      </c>
      <c r="E24039" t="s">
        <v>30</v>
      </c>
      <c r="F24039">
        <v>30250</v>
      </c>
      <c r="G24039">
        <v>18413</v>
      </c>
      <c r="H24039">
        <f t="shared" si="19"/>
        <v>0.60869421487603304</v>
      </c>
      <c r="I24039" t="s">
        <v>1212</v>
      </c>
    </row>
    <row r="24040" spans="1:9" x14ac:dyDescent="0.35">
      <c r="A24040" t="s">
        <v>1257</v>
      </c>
      <c r="B24040" t="s">
        <v>363</v>
      </c>
      <c r="C24040" t="s">
        <v>363</v>
      </c>
      <c r="D24040" t="s">
        <v>1277</v>
      </c>
      <c r="E24040" t="s">
        <v>31</v>
      </c>
      <c r="F24040">
        <v>24687</v>
      </c>
      <c r="G24040">
        <v>15464</v>
      </c>
      <c r="H24040">
        <f t="shared" si="19"/>
        <v>0.62640256005184913</v>
      </c>
      <c r="I24040" t="s">
        <v>1212</v>
      </c>
    </row>
    <row r="24041" spans="1:9" x14ac:dyDescent="0.35">
      <c r="A24041" t="s">
        <v>1257</v>
      </c>
      <c r="B24041" t="s">
        <v>363</v>
      </c>
      <c r="C24041" t="s">
        <v>363</v>
      </c>
      <c r="D24041" t="s">
        <v>1278</v>
      </c>
      <c r="E24041" t="s">
        <v>29</v>
      </c>
      <c r="F24041">
        <v>45523</v>
      </c>
      <c r="G24041">
        <v>36134</v>
      </c>
      <c r="H24041">
        <f t="shared" si="19"/>
        <v>0.79375260857149132</v>
      </c>
      <c r="I24041" t="s">
        <v>1212</v>
      </c>
    </row>
    <row r="24042" spans="1:9" x14ac:dyDescent="0.35">
      <c r="A24042" t="s">
        <v>1257</v>
      </c>
      <c r="B24042" t="s">
        <v>363</v>
      </c>
      <c r="C24042" t="s">
        <v>363</v>
      </c>
      <c r="D24042" t="s">
        <v>1278</v>
      </c>
      <c r="E24042" t="s">
        <v>30</v>
      </c>
      <c r="F24042">
        <v>42185</v>
      </c>
      <c r="G24042">
        <v>33835</v>
      </c>
      <c r="H24042">
        <f t="shared" si="19"/>
        <v>0.80206234443522584</v>
      </c>
      <c r="I24042" t="s">
        <v>1212</v>
      </c>
    </row>
    <row r="24043" spans="1:9" x14ac:dyDescent="0.35">
      <c r="A24043" t="s">
        <v>1257</v>
      </c>
      <c r="B24043" t="s">
        <v>363</v>
      </c>
      <c r="C24043" t="s">
        <v>363</v>
      </c>
      <c r="D24043" t="s">
        <v>1278</v>
      </c>
      <c r="E24043" t="s">
        <v>31</v>
      </c>
      <c r="F24043">
        <v>42360</v>
      </c>
      <c r="G24043">
        <v>34272</v>
      </c>
      <c r="H24043">
        <f t="shared" si="19"/>
        <v>0.80906515580736549</v>
      </c>
      <c r="I24043" t="s">
        <v>1212</v>
      </c>
    </row>
    <row r="24044" spans="1:9" x14ac:dyDescent="0.35">
      <c r="A24044" t="s">
        <v>1257</v>
      </c>
      <c r="B24044" t="s">
        <v>363</v>
      </c>
      <c r="C24044" t="s">
        <v>363</v>
      </c>
      <c r="D24044" t="s">
        <v>1279</v>
      </c>
      <c r="E24044" t="s">
        <v>29</v>
      </c>
      <c r="F24044">
        <v>21546</v>
      </c>
      <c r="G24044">
        <v>18362</v>
      </c>
      <c r="H24044">
        <f t="shared" si="19"/>
        <v>0.85222315046876451</v>
      </c>
      <c r="I24044" t="s">
        <v>1212</v>
      </c>
    </row>
    <row r="24045" spans="1:9" x14ac:dyDescent="0.35">
      <c r="A24045" t="s">
        <v>1257</v>
      </c>
      <c r="B24045" t="s">
        <v>363</v>
      </c>
      <c r="C24045" t="s">
        <v>363</v>
      </c>
      <c r="D24045" t="s">
        <v>1279</v>
      </c>
      <c r="E24045" t="s">
        <v>30</v>
      </c>
      <c r="F24045">
        <v>19468</v>
      </c>
      <c r="G24045">
        <v>13987</v>
      </c>
      <c r="H24045">
        <f t="shared" si="19"/>
        <v>0.7184610643106637</v>
      </c>
      <c r="I24045" t="s">
        <v>1212</v>
      </c>
    </row>
    <row r="24046" spans="1:9" x14ac:dyDescent="0.35">
      <c r="A24046" t="s">
        <v>1257</v>
      </c>
      <c r="B24046" t="s">
        <v>363</v>
      </c>
      <c r="C24046" t="s">
        <v>363</v>
      </c>
      <c r="D24046" t="s">
        <v>1279</v>
      </c>
      <c r="E24046" t="s">
        <v>31</v>
      </c>
      <c r="F24046">
        <v>17351</v>
      </c>
      <c r="G24046">
        <v>14355</v>
      </c>
      <c r="H24046">
        <f t="shared" si="19"/>
        <v>0.82732983689700879</v>
      </c>
      <c r="I24046" t="s">
        <v>1212</v>
      </c>
    </row>
    <row r="24047" spans="1:9" x14ac:dyDescent="0.35">
      <c r="A24047" t="s">
        <v>1257</v>
      </c>
      <c r="B24047" t="s">
        <v>363</v>
      </c>
      <c r="C24047" t="s">
        <v>363</v>
      </c>
      <c r="D24047" t="s">
        <v>1280</v>
      </c>
      <c r="E24047" t="s">
        <v>29</v>
      </c>
      <c r="F24047">
        <v>65564</v>
      </c>
      <c r="G24047">
        <v>79237</v>
      </c>
      <c r="H24047">
        <f t="shared" si="19"/>
        <v>1.2085443231041426</v>
      </c>
      <c r="I24047" t="s">
        <v>1212</v>
      </c>
    </row>
    <row r="24048" spans="1:9" x14ac:dyDescent="0.35">
      <c r="A24048" t="s">
        <v>1257</v>
      </c>
      <c r="B24048" t="s">
        <v>363</v>
      </c>
      <c r="C24048" t="s">
        <v>363</v>
      </c>
      <c r="D24048" t="s">
        <v>1280</v>
      </c>
      <c r="E24048" t="s">
        <v>30</v>
      </c>
      <c r="F24048">
        <v>60981</v>
      </c>
      <c r="G24048">
        <v>96152</v>
      </c>
      <c r="H24048">
        <f t="shared" si="19"/>
        <v>1.5767534149981142</v>
      </c>
      <c r="I24048" t="s">
        <v>1212</v>
      </c>
    </row>
    <row r="24049" spans="1:9" x14ac:dyDescent="0.35">
      <c r="A24049" t="s">
        <v>1257</v>
      </c>
      <c r="B24049" t="s">
        <v>363</v>
      </c>
      <c r="C24049" t="s">
        <v>363</v>
      </c>
      <c r="D24049" t="s">
        <v>1280</v>
      </c>
      <c r="E24049" t="s">
        <v>31</v>
      </c>
      <c r="F24049">
        <v>60910</v>
      </c>
      <c r="G24049">
        <v>59885</v>
      </c>
      <c r="H24049">
        <f t="shared" si="19"/>
        <v>0.9831718929568215</v>
      </c>
      <c r="I24049" t="s">
        <v>1212</v>
      </c>
    </row>
    <row r="24050" spans="1:9" x14ac:dyDescent="0.35">
      <c r="A24050" t="s">
        <v>1257</v>
      </c>
      <c r="B24050" t="s">
        <v>363</v>
      </c>
      <c r="C24050" t="s">
        <v>363</v>
      </c>
      <c r="D24050" t="s">
        <v>1281</v>
      </c>
      <c r="E24050" t="s">
        <v>29</v>
      </c>
      <c r="F24050">
        <v>15818</v>
      </c>
      <c r="G24050">
        <v>18960</v>
      </c>
      <c r="H24050">
        <f t="shared" si="19"/>
        <v>1.1986344670628397</v>
      </c>
      <c r="I24050" t="s">
        <v>1212</v>
      </c>
    </row>
    <row r="24051" spans="1:9" x14ac:dyDescent="0.35">
      <c r="A24051" t="s">
        <v>1257</v>
      </c>
      <c r="B24051" t="s">
        <v>363</v>
      </c>
      <c r="C24051" t="s">
        <v>363</v>
      </c>
      <c r="D24051" t="s">
        <v>1281</v>
      </c>
      <c r="E24051" t="s">
        <v>30</v>
      </c>
      <c r="F24051">
        <v>17380</v>
      </c>
      <c r="G24051">
        <v>14295</v>
      </c>
      <c r="H24051">
        <f t="shared" si="19"/>
        <v>0.82249712313003454</v>
      </c>
      <c r="I24051" t="s">
        <v>1212</v>
      </c>
    </row>
    <row r="24052" spans="1:9" x14ac:dyDescent="0.35">
      <c r="A24052" t="s">
        <v>1257</v>
      </c>
      <c r="B24052" t="s">
        <v>363</v>
      </c>
      <c r="C24052" t="s">
        <v>363</v>
      </c>
      <c r="D24052" t="s">
        <v>1281</v>
      </c>
      <c r="E24052" t="s">
        <v>31</v>
      </c>
      <c r="F24052">
        <v>13194</v>
      </c>
      <c r="G24052">
        <v>18018</v>
      </c>
      <c r="H24052">
        <f t="shared" si="19"/>
        <v>1.3656207366984994</v>
      </c>
      <c r="I24052" t="s">
        <v>1212</v>
      </c>
    </row>
    <row r="24053" spans="1:9" x14ac:dyDescent="0.35">
      <c r="A24053" t="s">
        <v>1257</v>
      </c>
      <c r="B24053" t="s">
        <v>363</v>
      </c>
      <c r="C24053" t="s">
        <v>363</v>
      </c>
      <c r="D24053" t="s">
        <v>1282</v>
      </c>
      <c r="E24053" t="s">
        <v>29</v>
      </c>
      <c r="F24053">
        <v>4290</v>
      </c>
      <c r="G24053">
        <v>10973</v>
      </c>
      <c r="H24053">
        <f t="shared" si="19"/>
        <v>2.5578088578088578</v>
      </c>
      <c r="I24053" t="s">
        <v>1212</v>
      </c>
    </row>
    <row r="24054" spans="1:9" x14ac:dyDescent="0.35">
      <c r="A24054" t="s">
        <v>1257</v>
      </c>
      <c r="B24054" t="s">
        <v>363</v>
      </c>
      <c r="C24054" t="s">
        <v>363</v>
      </c>
      <c r="D24054" t="s">
        <v>1282</v>
      </c>
      <c r="E24054" t="s">
        <v>30</v>
      </c>
      <c r="F24054">
        <v>21560</v>
      </c>
      <c r="G24054">
        <v>21520</v>
      </c>
      <c r="H24054">
        <f t="shared" si="19"/>
        <v>0.99814471243042668</v>
      </c>
      <c r="I24054" t="s">
        <v>1212</v>
      </c>
    </row>
    <row r="24055" spans="1:9" x14ac:dyDescent="0.35">
      <c r="A24055" t="s">
        <v>1257</v>
      </c>
      <c r="B24055" t="s">
        <v>363</v>
      </c>
      <c r="C24055" t="s">
        <v>363</v>
      </c>
      <c r="D24055" t="s">
        <v>1282</v>
      </c>
      <c r="E24055" t="s">
        <v>31</v>
      </c>
      <c r="F24055">
        <v>25613</v>
      </c>
      <c r="G24055">
        <v>28204</v>
      </c>
      <c r="H24055">
        <f t="shared" si="19"/>
        <v>1.1011595674071761</v>
      </c>
      <c r="I24055" t="s">
        <v>1212</v>
      </c>
    </row>
    <row r="24056" spans="1:9" x14ac:dyDescent="0.35">
      <c r="A24056" t="s">
        <v>1257</v>
      </c>
      <c r="B24056" t="s">
        <v>363</v>
      </c>
      <c r="C24056" t="s">
        <v>363</v>
      </c>
      <c r="D24056" t="s">
        <v>1260</v>
      </c>
      <c r="E24056" t="s">
        <v>29</v>
      </c>
      <c r="F24056">
        <v>268320</v>
      </c>
      <c r="G24056">
        <v>226263</v>
      </c>
      <c r="H24056">
        <f t="shared" si="19"/>
        <v>0.84325805008944543</v>
      </c>
      <c r="I24056" t="s">
        <v>1212</v>
      </c>
    </row>
    <row r="24057" spans="1:9" x14ac:dyDescent="0.35">
      <c r="A24057" t="s">
        <v>1257</v>
      </c>
      <c r="B24057" t="s">
        <v>363</v>
      </c>
      <c r="C24057" t="s">
        <v>363</v>
      </c>
      <c r="D24057" t="s">
        <v>1260</v>
      </c>
      <c r="E24057" t="s">
        <v>30</v>
      </c>
      <c r="F24057">
        <v>259320</v>
      </c>
      <c r="G24057">
        <v>178119</v>
      </c>
      <c r="H24057">
        <f t="shared" si="19"/>
        <v>0.68686950485886167</v>
      </c>
      <c r="I24057" t="s">
        <v>1212</v>
      </c>
    </row>
    <row r="24058" spans="1:9" x14ac:dyDescent="0.35">
      <c r="A24058" t="s">
        <v>1257</v>
      </c>
      <c r="B24058" t="s">
        <v>363</v>
      </c>
      <c r="C24058" t="s">
        <v>363</v>
      </c>
      <c r="D24058" t="s">
        <v>1260</v>
      </c>
      <c r="E24058" t="s">
        <v>31</v>
      </c>
      <c r="F24058">
        <v>295615</v>
      </c>
      <c r="G24058">
        <v>241055</v>
      </c>
      <c r="H24058">
        <f t="shared" si="19"/>
        <v>0.81543561727246583</v>
      </c>
      <c r="I24058" t="s">
        <v>1212</v>
      </c>
    </row>
    <row r="24059" spans="1:9" x14ac:dyDescent="0.35">
      <c r="A24059" t="s">
        <v>1257</v>
      </c>
      <c r="B24059" t="s">
        <v>363</v>
      </c>
      <c r="C24059" t="s">
        <v>363</v>
      </c>
      <c r="D24059" t="s">
        <v>1261</v>
      </c>
      <c r="E24059" t="s">
        <v>29</v>
      </c>
      <c r="F24059">
        <v>546844</v>
      </c>
      <c r="G24059">
        <v>482750</v>
      </c>
      <c r="H24059">
        <f t="shared" si="19"/>
        <v>0.882792898888897</v>
      </c>
      <c r="I24059" t="s">
        <v>1212</v>
      </c>
    </row>
    <row r="24060" spans="1:9" x14ac:dyDescent="0.35">
      <c r="A24060" t="s">
        <v>1257</v>
      </c>
      <c r="B24060" t="s">
        <v>363</v>
      </c>
      <c r="C24060" t="s">
        <v>363</v>
      </c>
      <c r="D24060" t="s">
        <v>1261</v>
      </c>
      <c r="E24060" t="s">
        <v>30</v>
      </c>
      <c r="F24060">
        <v>540898</v>
      </c>
      <c r="G24060">
        <v>382444</v>
      </c>
      <c r="H24060">
        <f t="shared" si="19"/>
        <v>0.70705382530532557</v>
      </c>
      <c r="I24060" t="s">
        <v>1212</v>
      </c>
    </row>
    <row r="24061" spans="1:9" x14ac:dyDescent="0.35">
      <c r="A24061" t="s">
        <v>1257</v>
      </c>
      <c r="B24061" t="s">
        <v>363</v>
      </c>
      <c r="C24061" t="s">
        <v>363</v>
      </c>
      <c r="D24061" t="s">
        <v>1261</v>
      </c>
      <c r="E24061" t="s">
        <v>31</v>
      </c>
      <c r="F24061">
        <v>546523</v>
      </c>
      <c r="G24061">
        <v>406149</v>
      </c>
      <c r="H24061">
        <f t="shared" si="19"/>
        <v>0.743150791457999</v>
      </c>
      <c r="I24061" t="s">
        <v>1212</v>
      </c>
    </row>
    <row r="24062" spans="1:9" x14ac:dyDescent="0.35">
      <c r="A24062" t="s">
        <v>1257</v>
      </c>
      <c r="B24062" t="s">
        <v>363</v>
      </c>
      <c r="C24062" t="s">
        <v>363</v>
      </c>
      <c r="D24062" t="s">
        <v>1262</v>
      </c>
      <c r="E24062" t="s">
        <v>29</v>
      </c>
      <c r="F24062">
        <v>194857</v>
      </c>
      <c r="G24062">
        <v>136127</v>
      </c>
      <c r="H24062">
        <f t="shared" si="19"/>
        <v>0.69859948577674913</v>
      </c>
      <c r="I24062" t="s">
        <v>1212</v>
      </c>
    </row>
    <row r="24063" spans="1:9" x14ac:dyDescent="0.35">
      <c r="A24063" t="s">
        <v>1257</v>
      </c>
      <c r="B24063" t="s">
        <v>363</v>
      </c>
      <c r="C24063" t="s">
        <v>363</v>
      </c>
      <c r="D24063" t="s">
        <v>1262</v>
      </c>
      <c r="E24063" t="s">
        <v>30</v>
      </c>
      <c r="F24063">
        <v>195640</v>
      </c>
      <c r="G24063">
        <v>154596</v>
      </c>
      <c r="H24063">
        <f t="shared" si="19"/>
        <v>0.79020650173788587</v>
      </c>
      <c r="I24063" t="s">
        <v>1212</v>
      </c>
    </row>
    <row r="24064" spans="1:9" x14ac:dyDescent="0.35">
      <c r="A24064" t="s">
        <v>1257</v>
      </c>
      <c r="B24064" t="s">
        <v>363</v>
      </c>
      <c r="C24064" t="s">
        <v>363</v>
      </c>
      <c r="D24064" t="s">
        <v>1262</v>
      </c>
      <c r="E24064" t="s">
        <v>31</v>
      </c>
      <c r="F24064">
        <v>204879</v>
      </c>
      <c r="G24064">
        <v>114601</v>
      </c>
      <c r="H24064">
        <f t="shared" si="19"/>
        <v>0.55935942678361372</v>
      </c>
      <c r="I24064" t="s">
        <v>1212</v>
      </c>
    </row>
    <row r="24065" spans="1:9" x14ac:dyDescent="0.35">
      <c r="A24065" t="s">
        <v>1257</v>
      </c>
      <c r="B24065" t="s">
        <v>363</v>
      </c>
      <c r="C24065" t="s">
        <v>363</v>
      </c>
      <c r="D24065" t="s">
        <v>1263</v>
      </c>
      <c r="E24065" t="s">
        <v>29</v>
      </c>
      <c r="F24065">
        <v>135106</v>
      </c>
      <c r="G24065">
        <v>228261</v>
      </c>
      <c r="H24065">
        <f t="shared" si="19"/>
        <v>1.6894956552632747</v>
      </c>
      <c r="I24065" t="s">
        <v>1212</v>
      </c>
    </row>
    <row r="24066" spans="1:9" x14ac:dyDescent="0.35">
      <c r="A24066" t="s">
        <v>1257</v>
      </c>
      <c r="B24066" t="s">
        <v>363</v>
      </c>
      <c r="C24066" t="s">
        <v>363</v>
      </c>
      <c r="D24066" t="s">
        <v>1263</v>
      </c>
      <c r="E24066" t="s">
        <v>30</v>
      </c>
      <c r="F24066">
        <v>128051</v>
      </c>
      <c r="G24066">
        <v>210195</v>
      </c>
      <c r="H24066">
        <f t="shared" si="19"/>
        <v>1.6414944045731779</v>
      </c>
      <c r="I24066" t="s">
        <v>1212</v>
      </c>
    </row>
    <row r="24067" spans="1:9" x14ac:dyDescent="0.35">
      <c r="A24067" t="s">
        <v>1257</v>
      </c>
      <c r="B24067" t="s">
        <v>363</v>
      </c>
      <c r="C24067" t="s">
        <v>363</v>
      </c>
      <c r="D24067" t="s">
        <v>1263</v>
      </c>
      <c r="E24067" t="s">
        <v>31</v>
      </c>
      <c r="F24067">
        <v>131800</v>
      </c>
      <c r="G24067">
        <v>307579</v>
      </c>
      <c r="H24067">
        <f t="shared" si="19"/>
        <v>2.3336798179059182</v>
      </c>
      <c r="I24067" t="s">
        <v>1212</v>
      </c>
    </row>
    <row r="24068" spans="1:9" x14ac:dyDescent="0.35">
      <c r="A24068" t="s">
        <v>1257</v>
      </c>
      <c r="B24068" t="s">
        <v>363</v>
      </c>
      <c r="C24068" t="s">
        <v>363</v>
      </c>
      <c r="D24068" t="s">
        <v>1264</v>
      </c>
      <c r="E24068" t="s">
        <v>29</v>
      </c>
      <c r="F24068">
        <v>88482</v>
      </c>
      <c r="G24068">
        <v>166615</v>
      </c>
      <c r="H24068">
        <f t="shared" si="19"/>
        <v>1.8830383580841301</v>
      </c>
      <c r="I24068" t="s">
        <v>1212</v>
      </c>
    </row>
    <row r="24069" spans="1:9" x14ac:dyDescent="0.35">
      <c r="A24069" t="s">
        <v>1257</v>
      </c>
      <c r="B24069" t="s">
        <v>363</v>
      </c>
      <c r="C24069" t="s">
        <v>363</v>
      </c>
      <c r="D24069" t="s">
        <v>1264</v>
      </c>
      <c r="E24069" t="s">
        <v>30</v>
      </c>
      <c r="F24069">
        <v>82025</v>
      </c>
      <c r="G24069">
        <v>124741</v>
      </c>
      <c r="H24069">
        <f t="shared" si="19"/>
        <v>1.5207680585187442</v>
      </c>
      <c r="I24069" t="s">
        <v>1212</v>
      </c>
    </row>
    <row r="24070" spans="1:9" x14ac:dyDescent="0.35">
      <c r="A24070" t="s">
        <v>1257</v>
      </c>
      <c r="B24070" t="s">
        <v>363</v>
      </c>
      <c r="C24070" t="s">
        <v>363</v>
      </c>
      <c r="D24070" t="s">
        <v>1264</v>
      </c>
      <c r="E24070" t="s">
        <v>31</v>
      </c>
      <c r="F24070">
        <v>89308</v>
      </c>
      <c r="G24070">
        <v>212909</v>
      </c>
      <c r="H24070">
        <f t="shared" si="19"/>
        <v>2.3839857571550143</v>
      </c>
      <c r="I24070" t="s">
        <v>1212</v>
      </c>
    </row>
    <row r="24071" spans="1:9" x14ac:dyDescent="0.35">
      <c r="A24071" t="s">
        <v>1257</v>
      </c>
      <c r="B24071" t="s">
        <v>363</v>
      </c>
      <c r="C24071" t="s">
        <v>363</v>
      </c>
      <c r="D24071" t="s">
        <v>1265</v>
      </c>
      <c r="E24071" t="s">
        <v>29</v>
      </c>
      <c r="F24071">
        <v>27055</v>
      </c>
      <c r="G24071">
        <v>17247</v>
      </c>
      <c r="H24071">
        <f t="shared" si="19"/>
        <v>0.63747920901866573</v>
      </c>
      <c r="I24071" t="s">
        <v>1212</v>
      </c>
    </row>
    <row r="24072" spans="1:9" x14ac:dyDescent="0.35">
      <c r="A24072" t="s">
        <v>1257</v>
      </c>
      <c r="B24072" t="s">
        <v>363</v>
      </c>
      <c r="C24072" t="s">
        <v>363</v>
      </c>
      <c r="D24072" t="s">
        <v>1265</v>
      </c>
      <c r="E24072" t="s">
        <v>30</v>
      </c>
      <c r="F24072">
        <v>26370</v>
      </c>
      <c r="G24072">
        <v>15729</v>
      </c>
      <c r="H24072">
        <f t="shared" si="19"/>
        <v>0.59647326507394771</v>
      </c>
      <c r="I24072" t="s">
        <v>1212</v>
      </c>
    </row>
    <row r="24073" spans="1:9" x14ac:dyDescent="0.35">
      <c r="A24073" t="s">
        <v>1257</v>
      </c>
      <c r="B24073" t="s">
        <v>363</v>
      </c>
      <c r="C24073" t="s">
        <v>363</v>
      </c>
      <c r="D24073" t="s">
        <v>1265</v>
      </c>
      <c r="E24073" t="s">
        <v>31</v>
      </c>
      <c r="F24073">
        <v>24294</v>
      </c>
      <c r="G24073">
        <v>11871</v>
      </c>
      <c r="H24073">
        <f t="shared" si="19"/>
        <v>0.48863917016547298</v>
      </c>
      <c r="I24073" t="s">
        <v>1212</v>
      </c>
    </row>
    <row r="24074" spans="1:9" x14ac:dyDescent="0.35">
      <c r="A24074" t="s">
        <v>1257</v>
      </c>
      <c r="B24074" t="s">
        <v>363</v>
      </c>
      <c r="C24074" t="s">
        <v>363</v>
      </c>
      <c r="D24074" t="s">
        <v>1266</v>
      </c>
      <c r="E24074" t="s">
        <v>29</v>
      </c>
      <c r="F24074">
        <v>92290</v>
      </c>
      <c r="G24074">
        <v>77295</v>
      </c>
      <c r="H24074">
        <f t="shared" si="19"/>
        <v>0.83752302524650557</v>
      </c>
      <c r="I24074" t="s">
        <v>1212</v>
      </c>
    </row>
    <row r="24075" spans="1:9" x14ac:dyDescent="0.35">
      <c r="A24075" t="s">
        <v>1257</v>
      </c>
      <c r="B24075" t="s">
        <v>363</v>
      </c>
      <c r="C24075" t="s">
        <v>363</v>
      </c>
      <c r="D24075" t="s">
        <v>1266</v>
      </c>
      <c r="E24075" t="s">
        <v>30</v>
      </c>
      <c r="F24075">
        <v>92811</v>
      </c>
      <c r="G24075">
        <v>67948</v>
      </c>
      <c r="H24075">
        <f t="shared" si="19"/>
        <v>0.73211149540463949</v>
      </c>
      <c r="I24075" t="s">
        <v>1212</v>
      </c>
    </row>
    <row r="24076" spans="1:9" x14ac:dyDescent="0.35">
      <c r="A24076" t="s">
        <v>1257</v>
      </c>
      <c r="B24076" t="s">
        <v>363</v>
      </c>
      <c r="C24076" t="s">
        <v>363</v>
      </c>
      <c r="D24076" t="s">
        <v>1266</v>
      </c>
      <c r="E24076" t="s">
        <v>31</v>
      </c>
      <c r="F24076">
        <v>94508</v>
      </c>
      <c r="G24076">
        <v>77060</v>
      </c>
      <c r="H24076">
        <f t="shared" si="19"/>
        <v>0.81538070851144873</v>
      </c>
      <c r="I24076" t="s">
        <v>1212</v>
      </c>
    </row>
    <row r="24077" spans="1:9" x14ac:dyDescent="0.35">
      <c r="A24077" t="s">
        <v>1257</v>
      </c>
      <c r="B24077" t="s">
        <v>364</v>
      </c>
      <c r="C24077" t="s">
        <v>364</v>
      </c>
      <c r="D24077" t="s">
        <v>1258</v>
      </c>
      <c r="E24077" t="s">
        <v>29</v>
      </c>
      <c r="F24077">
        <v>710489</v>
      </c>
      <c r="G24077">
        <v>855878</v>
      </c>
      <c r="H24077">
        <f t="shared" si="19"/>
        <v>1.204632302540926</v>
      </c>
      <c r="I24077" t="s">
        <v>1213</v>
      </c>
    </row>
    <row r="24078" spans="1:9" x14ac:dyDescent="0.35">
      <c r="A24078" t="s">
        <v>1257</v>
      </c>
      <c r="B24078" t="s">
        <v>364</v>
      </c>
      <c r="C24078" t="s">
        <v>364</v>
      </c>
      <c r="D24078" t="s">
        <v>1258</v>
      </c>
      <c r="E24078" t="s">
        <v>30</v>
      </c>
      <c r="F24078">
        <v>691678</v>
      </c>
      <c r="G24078">
        <v>715895</v>
      </c>
      <c r="H24078">
        <f t="shared" si="19"/>
        <v>1.0350119564305935</v>
      </c>
      <c r="I24078" t="s">
        <v>1213</v>
      </c>
    </row>
    <row r="24079" spans="1:9" x14ac:dyDescent="0.35">
      <c r="A24079" t="s">
        <v>1257</v>
      </c>
      <c r="B24079" t="s">
        <v>364</v>
      </c>
      <c r="C24079" t="s">
        <v>364</v>
      </c>
      <c r="D24079" t="s">
        <v>1258</v>
      </c>
      <c r="E24079" t="s">
        <v>31</v>
      </c>
      <c r="F24079">
        <v>664843</v>
      </c>
      <c r="G24079">
        <v>869335</v>
      </c>
      <c r="H24079">
        <f t="shared" si="19"/>
        <v>1.3075793834032998</v>
      </c>
      <c r="I24079" t="s">
        <v>1213</v>
      </c>
    </row>
    <row r="24080" spans="1:9" x14ac:dyDescent="0.35">
      <c r="A24080" t="s">
        <v>1257</v>
      </c>
      <c r="B24080" t="s">
        <v>364</v>
      </c>
      <c r="C24080" t="s">
        <v>364</v>
      </c>
      <c r="D24080" t="s">
        <v>1267</v>
      </c>
      <c r="E24080" t="s">
        <v>29</v>
      </c>
      <c r="F24080">
        <v>119519</v>
      </c>
      <c r="G24080">
        <v>115180</v>
      </c>
      <c r="H24080">
        <f t="shared" si="19"/>
        <v>0.96369614872949072</v>
      </c>
      <c r="I24080" t="s">
        <v>1213</v>
      </c>
    </row>
    <row r="24081" spans="1:9" x14ac:dyDescent="0.35">
      <c r="A24081" t="s">
        <v>1257</v>
      </c>
      <c r="B24081" t="s">
        <v>364</v>
      </c>
      <c r="C24081" t="s">
        <v>364</v>
      </c>
      <c r="D24081" t="s">
        <v>1267</v>
      </c>
      <c r="E24081" t="s">
        <v>30</v>
      </c>
      <c r="F24081">
        <v>124213</v>
      </c>
      <c r="G24081">
        <v>105062</v>
      </c>
      <c r="H24081">
        <f t="shared" si="19"/>
        <v>0.84582129084717383</v>
      </c>
      <c r="I24081" t="s">
        <v>1213</v>
      </c>
    </row>
    <row r="24082" spans="1:9" x14ac:dyDescent="0.35">
      <c r="A24082" t="s">
        <v>1257</v>
      </c>
      <c r="B24082" t="s">
        <v>364</v>
      </c>
      <c r="C24082" t="s">
        <v>364</v>
      </c>
      <c r="D24082" t="s">
        <v>1267</v>
      </c>
      <c r="E24082" t="s">
        <v>31</v>
      </c>
      <c r="F24082">
        <v>122919</v>
      </c>
      <c r="G24082">
        <v>141269</v>
      </c>
      <c r="H24082">
        <f t="shared" si="19"/>
        <v>1.1492853017027473</v>
      </c>
      <c r="I24082" t="s">
        <v>1213</v>
      </c>
    </row>
    <row r="24083" spans="1:9" x14ac:dyDescent="0.35">
      <c r="A24083" t="s">
        <v>1257</v>
      </c>
      <c r="B24083" t="s">
        <v>364</v>
      </c>
      <c r="C24083" t="s">
        <v>364</v>
      </c>
      <c r="D24083" t="s">
        <v>1268</v>
      </c>
      <c r="E24083" t="s">
        <v>29</v>
      </c>
      <c r="F24083">
        <v>71826</v>
      </c>
      <c r="G24083">
        <v>38611</v>
      </c>
      <c r="H24083">
        <f t="shared" si="19"/>
        <v>0.53756299947094366</v>
      </c>
      <c r="I24083" t="s">
        <v>1213</v>
      </c>
    </row>
    <row r="24084" spans="1:9" x14ac:dyDescent="0.35">
      <c r="A24084" t="s">
        <v>1257</v>
      </c>
      <c r="B24084" t="s">
        <v>364</v>
      </c>
      <c r="C24084" t="s">
        <v>364</v>
      </c>
      <c r="D24084" t="s">
        <v>1268</v>
      </c>
      <c r="E24084" t="s">
        <v>30</v>
      </c>
      <c r="F24084">
        <v>62517</v>
      </c>
      <c r="G24084">
        <v>31899</v>
      </c>
      <c r="H24084">
        <f t="shared" si="19"/>
        <v>0.51024521330198191</v>
      </c>
      <c r="I24084" t="s">
        <v>1213</v>
      </c>
    </row>
    <row r="24085" spans="1:9" x14ac:dyDescent="0.35">
      <c r="A24085" t="s">
        <v>1257</v>
      </c>
      <c r="B24085" t="s">
        <v>364</v>
      </c>
      <c r="C24085" t="s">
        <v>364</v>
      </c>
      <c r="D24085" t="s">
        <v>1268</v>
      </c>
      <c r="E24085" t="s">
        <v>31</v>
      </c>
      <c r="F24085">
        <v>64466</v>
      </c>
      <c r="G24085">
        <v>39837</v>
      </c>
      <c r="H24085">
        <f t="shared" si="19"/>
        <v>0.61795364998603919</v>
      </c>
      <c r="I24085" t="s">
        <v>1213</v>
      </c>
    </row>
    <row r="24086" spans="1:9" x14ac:dyDescent="0.35">
      <c r="A24086" t="s">
        <v>1257</v>
      </c>
      <c r="B24086" t="s">
        <v>364</v>
      </c>
      <c r="C24086" t="s">
        <v>364</v>
      </c>
      <c r="D24086" t="s">
        <v>1269</v>
      </c>
      <c r="E24086" t="s">
        <v>29</v>
      </c>
      <c r="F24086">
        <v>51749</v>
      </c>
      <c r="G24086">
        <v>51534</v>
      </c>
      <c r="H24086">
        <f t="shared" ref="H24086:H24149" si="20">G24086/F24086</f>
        <v>0.9958453303445477</v>
      </c>
      <c r="I24086" t="s">
        <v>1213</v>
      </c>
    </row>
    <row r="24087" spans="1:9" x14ac:dyDescent="0.35">
      <c r="A24087" t="s">
        <v>1257</v>
      </c>
      <c r="B24087" t="s">
        <v>364</v>
      </c>
      <c r="C24087" t="s">
        <v>364</v>
      </c>
      <c r="D24087" t="s">
        <v>1269</v>
      </c>
      <c r="E24087" t="s">
        <v>30</v>
      </c>
      <c r="F24087">
        <v>47243</v>
      </c>
      <c r="G24087">
        <v>40831</v>
      </c>
      <c r="H24087">
        <f t="shared" si="20"/>
        <v>0.86427618906504666</v>
      </c>
      <c r="I24087" t="s">
        <v>1213</v>
      </c>
    </row>
    <row r="24088" spans="1:9" x14ac:dyDescent="0.35">
      <c r="A24088" t="s">
        <v>1257</v>
      </c>
      <c r="B24088" t="s">
        <v>364</v>
      </c>
      <c r="C24088" t="s">
        <v>364</v>
      </c>
      <c r="D24088" t="s">
        <v>1269</v>
      </c>
      <c r="E24088" t="s">
        <v>31</v>
      </c>
      <c r="F24088">
        <v>46472</v>
      </c>
      <c r="G24088">
        <v>66381</v>
      </c>
      <c r="H24088">
        <f t="shared" si="20"/>
        <v>1.4284085040454466</v>
      </c>
      <c r="I24088" t="s">
        <v>1213</v>
      </c>
    </row>
    <row r="24089" spans="1:9" x14ac:dyDescent="0.35">
      <c r="A24089" t="s">
        <v>1257</v>
      </c>
      <c r="B24089" t="s">
        <v>364</v>
      </c>
      <c r="C24089" t="s">
        <v>364</v>
      </c>
      <c r="D24089" t="s">
        <v>1270</v>
      </c>
      <c r="E24089" t="s">
        <v>29</v>
      </c>
      <c r="F24089">
        <v>27440</v>
      </c>
      <c r="G24089">
        <v>36119</v>
      </c>
      <c r="H24089">
        <f t="shared" si="20"/>
        <v>1.3162900874635568</v>
      </c>
      <c r="I24089" t="s">
        <v>1213</v>
      </c>
    </row>
    <row r="24090" spans="1:9" x14ac:dyDescent="0.35">
      <c r="A24090" t="s">
        <v>1257</v>
      </c>
      <c r="B24090" t="s">
        <v>364</v>
      </c>
      <c r="C24090" t="s">
        <v>364</v>
      </c>
      <c r="D24090" t="s">
        <v>1270</v>
      </c>
      <c r="E24090" t="s">
        <v>30</v>
      </c>
      <c r="F24090">
        <v>37857</v>
      </c>
      <c r="G24090">
        <v>33739</v>
      </c>
      <c r="H24090">
        <f t="shared" si="20"/>
        <v>0.89122223102728693</v>
      </c>
      <c r="I24090" t="s">
        <v>1213</v>
      </c>
    </row>
    <row r="24091" spans="1:9" x14ac:dyDescent="0.35">
      <c r="A24091" t="s">
        <v>1257</v>
      </c>
      <c r="B24091" t="s">
        <v>364</v>
      </c>
      <c r="C24091" t="s">
        <v>364</v>
      </c>
      <c r="D24091" t="s">
        <v>1270</v>
      </c>
      <c r="E24091" t="s">
        <v>31</v>
      </c>
      <c r="F24091">
        <v>30547</v>
      </c>
      <c r="G24091">
        <v>27213</v>
      </c>
      <c r="H24091">
        <f t="shared" si="20"/>
        <v>0.89085671260680266</v>
      </c>
      <c r="I24091" t="s">
        <v>1213</v>
      </c>
    </row>
    <row r="24092" spans="1:9" x14ac:dyDescent="0.35">
      <c r="A24092" t="s">
        <v>1257</v>
      </c>
      <c r="B24092" t="s">
        <v>364</v>
      </c>
      <c r="C24092" t="s">
        <v>364</v>
      </c>
      <c r="D24092" t="s">
        <v>1271</v>
      </c>
      <c r="E24092" t="s">
        <v>29</v>
      </c>
      <c r="F24092">
        <v>69344</v>
      </c>
      <c r="G24092">
        <v>71457</v>
      </c>
      <c r="H24092">
        <f t="shared" si="20"/>
        <v>1.0304712736502077</v>
      </c>
      <c r="I24092" t="s">
        <v>1213</v>
      </c>
    </row>
    <row r="24093" spans="1:9" x14ac:dyDescent="0.35">
      <c r="A24093" t="s">
        <v>1257</v>
      </c>
      <c r="B24093" t="s">
        <v>364</v>
      </c>
      <c r="C24093" t="s">
        <v>364</v>
      </c>
      <c r="D24093" t="s">
        <v>1271</v>
      </c>
      <c r="E24093" t="s">
        <v>30</v>
      </c>
      <c r="F24093">
        <v>65747</v>
      </c>
      <c r="G24093">
        <v>69090</v>
      </c>
      <c r="H24093">
        <f t="shared" si="20"/>
        <v>1.050846426452918</v>
      </c>
      <c r="I24093" t="s">
        <v>1213</v>
      </c>
    </row>
    <row r="24094" spans="1:9" x14ac:dyDescent="0.35">
      <c r="A24094" t="s">
        <v>1257</v>
      </c>
      <c r="B24094" t="s">
        <v>364</v>
      </c>
      <c r="C24094" t="s">
        <v>364</v>
      </c>
      <c r="D24094" t="s">
        <v>1271</v>
      </c>
      <c r="E24094" t="s">
        <v>31</v>
      </c>
      <c r="F24094">
        <v>65050</v>
      </c>
      <c r="G24094">
        <v>79156</v>
      </c>
      <c r="H24094">
        <f t="shared" si="20"/>
        <v>1.21684857801691</v>
      </c>
      <c r="I24094" t="s">
        <v>1213</v>
      </c>
    </row>
    <row r="24095" spans="1:9" x14ac:dyDescent="0.35">
      <c r="A24095" t="s">
        <v>1257</v>
      </c>
      <c r="B24095" t="s">
        <v>364</v>
      </c>
      <c r="C24095" t="s">
        <v>364</v>
      </c>
      <c r="D24095" t="s">
        <v>1272</v>
      </c>
      <c r="E24095" t="s">
        <v>29</v>
      </c>
      <c r="F24095">
        <v>98523</v>
      </c>
      <c r="G24095">
        <v>94998</v>
      </c>
      <c r="H24095">
        <f t="shared" si="20"/>
        <v>0.96422155232788287</v>
      </c>
      <c r="I24095" t="s">
        <v>1213</v>
      </c>
    </row>
    <row r="24096" spans="1:9" x14ac:dyDescent="0.35">
      <c r="A24096" t="s">
        <v>1257</v>
      </c>
      <c r="B24096" t="s">
        <v>364</v>
      </c>
      <c r="C24096" t="s">
        <v>364</v>
      </c>
      <c r="D24096" t="s">
        <v>1272</v>
      </c>
      <c r="E24096" t="s">
        <v>30</v>
      </c>
      <c r="F24096">
        <v>101472</v>
      </c>
      <c r="G24096">
        <v>90731</v>
      </c>
      <c r="H24096">
        <f t="shared" si="20"/>
        <v>0.89414813938820559</v>
      </c>
      <c r="I24096" t="s">
        <v>1213</v>
      </c>
    </row>
    <row r="24097" spans="1:9" x14ac:dyDescent="0.35">
      <c r="A24097" t="s">
        <v>1257</v>
      </c>
      <c r="B24097" t="s">
        <v>364</v>
      </c>
      <c r="C24097" t="s">
        <v>364</v>
      </c>
      <c r="D24097" t="s">
        <v>1272</v>
      </c>
      <c r="E24097" t="s">
        <v>31</v>
      </c>
      <c r="F24097">
        <v>111938</v>
      </c>
      <c r="G24097">
        <v>116632</v>
      </c>
      <c r="H24097">
        <f t="shared" si="20"/>
        <v>1.0419339277099824</v>
      </c>
      <c r="I24097" t="s">
        <v>1213</v>
      </c>
    </row>
    <row r="24098" spans="1:9" x14ac:dyDescent="0.35">
      <c r="A24098" t="s">
        <v>1257</v>
      </c>
      <c r="B24098" t="s">
        <v>364</v>
      </c>
      <c r="C24098" t="s">
        <v>364</v>
      </c>
      <c r="D24098" t="s">
        <v>1273</v>
      </c>
      <c r="E24098" t="s">
        <v>29</v>
      </c>
      <c r="F24098">
        <v>32062</v>
      </c>
      <c r="G24098">
        <v>29696</v>
      </c>
      <c r="H24098">
        <f t="shared" si="20"/>
        <v>0.9262054768885285</v>
      </c>
      <c r="I24098" t="s">
        <v>1213</v>
      </c>
    </row>
    <row r="24099" spans="1:9" x14ac:dyDescent="0.35">
      <c r="A24099" t="s">
        <v>1257</v>
      </c>
      <c r="B24099" t="s">
        <v>364</v>
      </c>
      <c r="C24099" t="s">
        <v>364</v>
      </c>
      <c r="D24099" t="s">
        <v>1273</v>
      </c>
      <c r="E24099" t="s">
        <v>30</v>
      </c>
      <c r="F24099">
        <v>31969</v>
      </c>
      <c r="G24099">
        <v>29112</v>
      </c>
      <c r="H24099">
        <f t="shared" si="20"/>
        <v>0.91063217491945325</v>
      </c>
      <c r="I24099" t="s">
        <v>1213</v>
      </c>
    </row>
    <row r="24100" spans="1:9" x14ac:dyDescent="0.35">
      <c r="A24100" t="s">
        <v>1257</v>
      </c>
      <c r="B24100" t="s">
        <v>364</v>
      </c>
      <c r="C24100" t="s">
        <v>364</v>
      </c>
      <c r="D24100" t="s">
        <v>1273</v>
      </c>
      <c r="E24100" t="s">
        <v>31</v>
      </c>
      <c r="F24100">
        <v>35213</v>
      </c>
      <c r="G24100">
        <v>41694</v>
      </c>
      <c r="H24100">
        <f t="shared" si="20"/>
        <v>1.1840513446738421</v>
      </c>
      <c r="I24100" t="s">
        <v>1213</v>
      </c>
    </row>
    <row r="24101" spans="1:9" x14ac:dyDescent="0.35">
      <c r="A24101" t="s">
        <v>1257</v>
      </c>
      <c r="B24101" t="s">
        <v>364</v>
      </c>
      <c r="C24101" t="s">
        <v>364</v>
      </c>
      <c r="D24101" t="s">
        <v>1274</v>
      </c>
      <c r="E24101" t="s">
        <v>29</v>
      </c>
      <c r="F24101">
        <v>66754</v>
      </c>
      <c r="G24101">
        <v>83670</v>
      </c>
      <c r="H24101">
        <f t="shared" si="20"/>
        <v>1.2534080354735297</v>
      </c>
      <c r="I24101" t="s">
        <v>1213</v>
      </c>
    </row>
    <row r="24102" spans="1:9" x14ac:dyDescent="0.35">
      <c r="A24102" t="s">
        <v>1257</v>
      </c>
      <c r="B24102" t="s">
        <v>364</v>
      </c>
      <c r="C24102" t="s">
        <v>364</v>
      </c>
      <c r="D24102" t="s">
        <v>1274</v>
      </c>
      <c r="E24102" t="s">
        <v>30</v>
      </c>
      <c r="F24102">
        <v>67116</v>
      </c>
      <c r="G24102">
        <v>81361</v>
      </c>
      <c r="H24102">
        <f t="shared" si="20"/>
        <v>1.2122444722569878</v>
      </c>
      <c r="I24102" t="s">
        <v>1213</v>
      </c>
    </row>
    <row r="24103" spans="1:9" x14ac:dyDescent="0.35">
      <c r="A24103" t="s">
        <v>1257</v>
      </c>
      <c r="B24103" t="s">
        <v>364</v>
      </c>
      <c r="C24103" t="s">
        <v>364</v>
      </c>
      <c r="D24103" t="s">
        <v>1274</v>
      </c>
      <c r="E24103" t="s">
        <v>31</v>
      </c>
      <c r="F24103">
        <v>70359</v>
      </c>
      <c r="G24103">
        <v>85718</v>
      </c>
      <c r="H24103">
        <f t="shared" si="20"/>
        <v>1.2182947455194075</v>
      </c>
      <c r="I24103" t="s">
        <v>1213</v>
      </c>
    </row>
    <row r="24104" spans="1:9" x14ac:dyDescent="0.35">
      <c r="A24104" t="s">
        <v>1257</v>
      </c>
      <c r="B24104" t="s">
        <v>364</v>
      </c>
      <c r="C24104" t="s">
        <v>364</v>
      </c>
      <c r="D24104" t="s">
        <v>1275</v>
      </c>
      <c r="E24104" t="s">
        <v>29</v>
      </c>
      <c r="F24104">
        <v>40719</v>
      </c>
      <c r="G24104">
        <v>51976</v>
      </c>
      <c r="H24104">
        <f t="shared" si="20"/>
        <v>1.2764557086372454</v>
      </c>
      <c r="I24104" t="s">
        <v>1213</v>
      </c>
    </row>
    <row r="24105" spans="1:9" x14ac:dyDescent="0.35">
      <c r="A24105" t="s">
        <v>1257</v>
      </c>
      <c r="B24105" t="s">
        <v>364</v>
      </c>
      <c r="C24105" t="s">
        <v>364</v>
      </c>
      <c r="D24105" t="s">
        <v>1275</v>
      </c>
      <c r="E24105" t="s">
        <v>30</v>
      </c>
      <c r="F24105">
        <v>44862</v>
      </c>
      <c r="G24105">
        <v>55235</v>
      </c>
      <c r="H24105">
        <f t="shared" si="20"/>
        <v>1.2312201863492489</v>
      </c>
      <c r="I24105" t="s">
        <v>1213</v>
      </c>
    </row>
    <row r="24106" spans="1:9" x14ac:dyDescent="0.35">
      <c r="A24106" t="s">
        <v>1257</v>
      </c>
      <c r="B24106" t="s">
        <v>364</v>
      </c>
      <c r="C24106" t="s">
        <v>364</v>
      </c>
      <c r="D24106" t="s">
        <v>1275</v>
      </c>
      <c r="E24106" t="s">
        <v>31</v>
      </c>
      <c r="F24106">
        <v>43878</v>
      </c>
      <c r="G24106">
        <v>50895</v>
      </c>
      <c r="H24106">
        <f t="shared" si="20"/>
        <v>1.1599206891836455</v>
      </c>
      <c r="I24106" t="s">
        <v>1213</v>
      </c>
    </row>
    <row r="24107" spans="1:9" x14ac:dyDescent="0.35">
      <c r="A24107" t="s">
        <v>1257</v>
      </c>
      <c r="B24107" t="s">
        <v>364</v>
      </c>
      <c r="C24107" t="s">
        <v>364</v>
      </c>
      <c r="D24107" t="s">
        <v>1276</v>
      </c>
      <c r="E24107" t="s">
        <v>29</v>
      </c>
      <c r="F24107">
        <v>24595</v>
      </c>
      <c r="G24107">
        <v>22659</v>
      </c>
      <c r="H24107">
        <f t="shared" si="20"/>
        <v>0.92128481398658268</v>
      </c>
      <c r="I24107" t="s">
        <v>1213</v>
      </c>
    </row>
    <row r="24108" spans="1:9" x14ac:dyDescent="0.35">
      <c r="A24108" t="s">
        <v>1257</v>
      </c>
      <c r="B24108" t="s">
        <v>364</v>
      </c>
      <c r="C24108" t="s">
        <v>364</v>
      </c>
      <c r="D24108" t="s">
        <v>1276</v>
      </c>
      <c r="E24108" t="s">
        <v>30</v>
      </c>
      <c r="F24108">
        <v>26187</v>
      </c>
      <c r="G24108">
        <v>24692</v>
      </c>
      <c r="H24108">
        <f t="shared" si="20"/>
        <v>0.94291060449841524</v>
      </c>
      <c r="I24108" t="s">
        <v>1213</v>
      </c>
    </row>
    <row r="24109" spans="1:9" x14ac:dyDescent="0.35">
      <c r="A24109" t="s">
        <v>1257</v>
      </c>
      <c r="B24109" t="s">
        <v>364</v>
      </c>
      <c r="C24109" t="s">
        <v>364</v>
      </c>
      <c r="D24109" t="s">
        <v>1276</v>
      </c>
      <c r="E24109" t="s">
        <v>31</v>
      </c>
      <c r="F24109">
        <v>26789</v>
      </c>
      <c r="G24109">
        <v>22328</v>
      </c>
      <c r="H24109">
        <f t="shared" si="20"/>
        <v>0.83347642689163459</v>
      </c>
      <c r="I24109" t="s">
        <v>1213</v>
      </c>
    </row>
    <row r="24110" spans="1:9" x14ac:dyDescent="0.35">
      <c r="A24110" t="s">
        <v>1257</v>
      </c>
      <c r="B24110" t="s">
        <v>364</v>
      </c>
      <c r="C24110" t="s">
        <v>364</v>
      </c>
      <c r="D24110" t="s">
        <v>1259</v>
      </c>
      <c r="E24110" t="s">
        <v>29</v>
      </c>
      <c r="F24110">
        <v>104332</v>
      </c>
      <c r="G24110">
        <v>104231</v>
      </c>
      <c r="H24110">
        <f t="shared" si="20"/>
        <v>0.9990319365103707</v>
      </c>
      <c r="I24110" t="s">
        <v>1213</v>
      </c>
    </row>
    <row r="24111" spans="1:9" x14ac:dyDescent="0.35">
      <c r="A24111" t="s">
        <v>1257</v>
      </c>
      <c r="B24111" t="s">
        <v>364</v>
      </c>
      <c r="C24111" t="s">
        <v>364</v>
      </c>
      <c r="D24111" t="s">
        <v>1259</v>
      </c>
      <c r="E24111" t="s">
        <v>30</v>
      </c>
      <c r="F24111">
        <v>112505</v>
      </c>
      <c r="G24111">
        <v>87990</v>
      </c>
      <c r="H24111">
        <f t="shared" si="20"/>
        <v>0.78209857339673794</v>
      </c>
      <c r="I24111" t="s">
        <v>1213</v>
      </c>
    </row>
    <row r="24112" spans="1:9" x14ac:dyDescent="0.35">
      <c r="A24112" t="s">
        <v>1257</v>
      </c>
      <c r="B24112" t="s">
        <v>364</v>
      </c>
      <c r="C24112" t="s">
        <v>364</v>
      </c>
      <c r="D24112" t="s">
        <v>1259</v>
      </c>
      <c r="E24112" t="s">
        <v>31</v>
      </c>
      <c r="F24112">
        <v>105668</v>
      </c>
      <c r="G24112">
        <v>121002</v>
      </c>
      <c r="H24112">
        <f t="shared" si="20"/>
        <v>1.1451148881402127</v>
      </c>
      <c r="I24112" t="s">
        <v>1213</v>
      </c>
    </row>
    <row r="24113" spans="1:9" x14ac:dyDescent="0.35">
      <c r="A24113" t="s">
        <v>1257</v>
      </c>
      <c r="B24113" t="s">
        <v>364</v>
      </c>
      <c r="C24113" t="s">
        <v>364</v>
      </c>
      <c r="D24113" t="s">
        <v>1277</v>
      </c>
      <c r="E24113" t="s">
        <v>29</v>
      </c>
      <c r="F24113">
        <v>36773</v>
      </c>
      <c r="G24113">
        <v>30989</v>
      </c>
      <c r="H24113">
        <f t="shared" si="20"/>
        <v>0.84271068446958364</v>
      </c>
      <c r="I24113" t="s">
        <v>1213</v>
      </c>
    </row>
    <row r="24114" spans="1:9" x14ac:dyDescent="0.35">
      <c r="A24114" t="s">
        <v>1257</v>
      </c>
      <c r="B24114" t="s">
        <v>364</v>
      </c>
      <c r="C24114" t="s">
        <v>364</v>
      </c>
      <c r="D24114" t="s">
        <v>1277</v>
      </c>
      <c r="E24114" t="s">
        <v>30</v>
      </c>
      <c r="F24114">
        <v>31691</v>
      </c>
      <c r="G24114">
        <v>27717</v>
      </c>
      <c r="H24114">
        <f t="shared" si="20"/>
        <v>0.87460162191158375</v>
      </c>
      <c r="I24114" t="s">
        <v>1213</v>
      </c>
    </row>
    <row r="24115" spans="1:9" x14ac:dyDescent="0.35">
      <c r="A24115" t="s">
        <v>1257</v>
      </c>
      <c r="B24115" t="s">
        <v>364</v>
      </c>
      <c r="C24115" t="s">
        <v>364</v>
      </c>
      <c r="D24115" t="s">
        <v>1277</v>
      </c>
      <c r="E24115" t="s">
        <v>31</v>
      </c>
      <c r="F24115">
        <v>39149</v>
      </c>
      <c r="G24115">
        <v>38165</v>
      </c>
      <c r="H24115">
        <f t="shared" si="20"/>
        <v>0.97486525837186133</v>
      </c>
      <c r="I24115" t="s">
        <v>1213</v>
      </c>
    </row>
    <row r="24116" spans="1:9" x14ac:dyDescent="0.35">
      <c r="A24116" t="s">
        <v>1257</v>
      </c>
      <c r="B24116" t="s">
        <v>364</v>
      </c>
      <c r="C24116" t="s">
        <v>364</v>
      </c>
      <c r="D24116" t="s">
        <v>1278</v>
      </c>
      <c r="E24116" t="s">
        <v>29</v>
      </c>
      <c r="F24116">
        <v>57154</v>
      </c>
      <c r="G24116">
        <v>59407</v>
      </c>
      <c r="H24116">
        <f t="shared" si="20"/>
        <v>1.0394198131364385</v>
      </c>
      <c r="I24116" t="s">
        <v>1213</v>
      </c>
    </row>
    <row r="24117" spans="1:9" x14ac:dyDescent="0.35">
      <c r="A24117" t="s">
        <v>1257</v>
      </c>
      <c r="B24117" t="s">
        <v>364</v>
      </c>
      <c r="C24117" t="s">
        <v>364</v>
      </c>
      <c r="D24117" t="s">
        <v>1278</v>
      </c>
      <c r="E24117" t="s">
        <v>30</v>
      </c>
      <c r="F24117">
        <v>52527</v>
      </c>
      <c r="G24117">
        <v>58777</v>
      </c>
      <c r="H24117">
        <f t="shared" si="20"/>
        <v>1.1189864260285187</v>
      </c>
      <c r="I24117" t="s">
        <v>1213</v>
      </c>
    </row>
    <row r="24118" spans="1:9" x14ac:dyDescent="0.35">
      <c r="A24118" t="s">
        <v>1257</v>
      </c>
      <c r="B24118" t="s">
        <v>364</v>
      </c>
      <c r="C24118" t="s">
        <v>364</v>
      </c>
      <c r="D24118" t="s">
        <v>1278</v>
      </c>
      <c r="E24118" t="s">
        <v>31</v>
      </c>
      <c r="F24118">
        <v>60878</v>
      </c>
      <c r="G24118">
        <v>76584</v>
      </c>
      <c r="H24118">
        <f t="shared" si="20"/>
        <v>1.2579913926213082</v>
      </c>
      <c r="I24118" t="s">
        <v>1213</v>
      </c>
    </row>
    <row r="24119" spans="1:9" x14ac:dyDescent="0.35">
      <c r="A24119" t="s">
        <v>1257</v>
      </c>
      <c r="B24119" t="s">
        <v>364</v>
      </c>
      <c r="C24119" t="s">
        <v>364</v>
      </c>
      <c r="D24119" t="s">
        <v>1279</v>
      </c>
      <c r="E24119" t="s">
        <v>29</v>
      </c>
      <c r="F24119">
        <v>17050</v>
      </c>
      <c r="G24119">
        <v>22463</v>
      </c>
      <c r="H24119">
        <f t="shared" si="20"/>
        <v>1.3174780058651026</v>
      </c>
      <c r="I24119" t="s">
        <v>1213</v>
      </c>
    </row>
    <row r="24120" spans="1:9" x14ac:dyDescent="0.35">
      <c r="A24120" t="s">
        <v>1257</v>
      </c>
      <c r="B24120" t="s">
        <v>364</v>
      </c>
      <c r="C24120" t="s">
        <v>364</v>
      </c>
      <c r="D24120" t="s">
        <v>1279</v>
      </c>
      <c r="E24120" t="s">
        <v>30</v>
      </c>
      <c r="F24120">
        <v>21907</v>
      </c>
      <c r="G24120">
        <v>15371</v>
      </c>
      <c r="H24120">
        <f t="shared" si="20"/>
        <v>0.70164787510841287</v>
      </c>
      <c r="I24120" t="s">
        <v>1213</v>
      </c>
    </row>
    <row r="24121" spans="1:9" x14ac:dyDescent="0.35">
      <c r="A24121" t="s">
        <v>1257</v>
      </c>
      <c r="B24121" t="s">
        <v>364</v>
      </c>
      <c r="C24121" t="s">
        <v>364</v>
      </c>
      <c r="D24121" t="s">
        <v>1279</v>
      </c>
      <c r="E24121" t="s">
        <v>31</v>
      </c>
      <c r="F24121">
        <v>23600</v>
      </c>
      <c r="G24121">
        <v>12174</v>
      </c>
      <c r="H24121">
        <f t="shared" si="20"/>
        <v>0.5158474576271187</v>
      </c>
      <c r="I24121" t="s">
        <v>1213</v>
      </c>
    </row>
    <row r="24122" spans="1:9" x14ac:dyDescent="0.35">
      <c r="A24122" t="s">
        <v>1257</v>
      </c>
      <c r="B24122" t="s">
        <v>364</v>
      </c>
      <c r="C24122" t="s">
        <v>364</v>
      </c>
      <c r="D24122" t="s">
        <v>1280</v>
      </c>
      <c r="E24122" t="s">
        <v>29</v>
      </c>
      <c r="F24122">
        <v>148184</v>
      </c>
      <c r="G24122">
        <v>86276</v>
      </c>
      <c r="H24122">
        <f t="shared" si="20"/>
        <v>0.58222210225125515</v>
      </c>
      <c r="I24122" t="s">
        <v>1213</v>
      </c>
    </row>
    <row r="24123" spans="1:9" x14ac:dyDescent="0.35">
      <c r="A24123" t="s">
        <v>1257</v>
      </c>
      <c r="B24123" t="s">
        <v>364</v>
      </c>
      <c r="C24123" t="s">
        <v>364</v>
      </c>
      <c r="D24123" t="s">
        <v>1280</v>
      </c>
      <c r="E24123" t="s">
        <v>30</v>
      </c>
      <c r="F24123">
        <v>148706</v>
      </c>
      <c r="G24123">
        <v>91598</v>
      </c>
      <c r="H24123">
        <f t="shared" si="20"/>
        <v>0.61596707597541456</v>
      </c>
      <c r="I24123" t="s">
        <v>1213</v>
      </c>
    </row>
    <row r="24124" spans="1:9" x14ac:dyDescent="0.35">
      <c r="A24124" t="s">
        <v>1257</v>
      </c>
      <c r="B24124" t="s">
        <v>364</v>
      </c>
      <c r="C24124" t="s">
        <v>364</v>
      </c>
      <c r="D24124" t="s">
        <v>1280</v>
      </c>
      <c r="E24124" t="s">
        <v>31</v>
      </c>
      <c r="F24124">
        <v>136529</v>
      </c>
      <c r="G24124">
        <v>94064</v>
      </c>
      <c r="H24124">
        <f t="shared" si="20"/>
        <v>0.68896717913410332</v>
      </c>
      <c r="I24124" t="s">
        <v>1213</v>
      </c>
    </row>
    <row r="24125" spans="1:9" x14ac:dyDescent="0.35">
      <c r="A24125" t="s">
        <v>1257</v>
      </c>
      <c r="B24125" t="s">
        <v>364</v>
      </c>
      <c r="C24125" t="s">
        <v>364</v>
      </c>
      <c r="D24125" t="s">
        <v>1281</v>
      </c>
      <c r="E24125" t="s">
        <v>29</v>
      </c>
      <c r="F24125">
        <v>20693</v>
      </c>
      <c r="G24125">
        <v>24587</v>
      </c>
      <c r="H24125">
        <f t="shared" si="20"/>
        <v>1.1881795776349491</v>
      </c>
      <c r="I24125" t="s">
        <v>1213</v>
      </c>
    </row>
    <row r="24126" spans="1:9" x14ac:dyDescent="0.35">
      <c r="A24126" t="s">
        <v>1257</v>
      </c>
      <c r="B24126" t="s">
        <v>364</v>
      </c>
      <c r="C24126" t="s">
        <v>364</v>
      </c>
      <c r="D24126" t="s">
        <v>1281</v>
      </c>
      <c r="E24126" t="s">
        <v>30</v>
      </c>
      <c r="F24126">
        <v>24594</v>
      </c>
      <c r="G24126">
        <v>23169</v>
      </c>
      <c r="H24126">
        <f t="shared" si="20"/>
        <v>0.94205903878994879</v>
      </c>
      <c r="I24126" t="s">
        <v>1213</v>
      </c>
    </row>
    <row r="24127" spans="1:9" x14ac:dyDescent="0.35">
      <c r="A24127" t="s">
        <v>1257</v>
      </c>
      <c r="B24127" t="s">
        <v>364</v>
      </c>
      <c r="C24127" t="s">
        <v>364</v>
      </c>
      <c r="D24127" t="s">
        <v>1281</v>
      </c>
      <c r="E24127" t="s">
        <v>31</v>
      </c>
      <c r="F24127">
        <v>17483</v>
      </c>
      <c r="G24127">
        <v>29860</v>
      </c>
      <c r="H24127">
        <f t="shared" si="20"/>
        <v>1.7079448607218441</v>
      </c>
      <c r="I24127" t="s">
        <v>1213</v>
      </c>
    </row>
    <row r="24128" spans="1:9" x14ac:dyDescent="0.35">
      <c r="A24128" t="s">
        <v>1257</v>
      </c>
      <c r="B24128" t="s">
        <v>364</v>
      </c>
      <c r="C24128" t="s">
        <v>364</v>
      </c>
      <c r="D24128" t="s">
        <v>1282</v>
      </c>
      <c r="E24128" t="s">
        <v>29</v>
      </c>
      <c r="F24128">
        <v>9471</v>
      </c>
      <c r="G24128">
        <v>15293</v>
      </c>
      <c r="H24128">
        <f t="shared" si="20"/>
        <v>1.6147186147186148</v>
      </c>
      <c r="I24128" t="s">
        <v>1213</v>
      </c>
    </row>
    <row r="24129" spans="1:9" x14ac:dyDescent="0.35">
      <c r="A24129" t="s">
        <v>1257</v>
      </c>
      <c r="B24129" t="s">
        <v>364</v>
      </c>
      <c r="C24129" t="s">
        <v>364</v>
      </c>
      <c r="D24129" t="s">
        <v>1282</v>
      </c>
      <c r="E24129" t="s">
        <v>30</v>
      </c>
      <c r="F24129">
        <v>23577</v>
      </c>
      <c r="G24129">
        <v>15340</v>
      </c>
      <c r="H24129">
        <f t="shared" si="20"/>
        <v>0.65063409254782201</v>
      </c>
      <c r="I24129" t="s">
        <v>1213</v>
      </c>
    </row>
    <row r="24130" spans="1:9" x14ac:dyDescent="0.35">
      <c r="A24130" t="s">
        <v>1257</v>
      </c>
      <c r="B24130" t="s">
        <v>364</v>
      </c>
      <c r="C24130" t="s">
        <v>364</v>
      </c>
      <c r="D24130" t="s">
        <v>1282</v>
      </c>
      <c r="E24130" t="s">
        <v>31</v>
      </c>
      <c r="F24130">
        <v>23978</v>
      </c>
      <c r="G24130">
        <v>17239</v>
      </c>
      <c r="H24130">
        <f t="shared" si="20"/>
        <v>0.71895070481274503</v>
      </c>
      <c r="I24130" t="s">
        <v>1213</v>
      </c>
    </row>
    <row r="24131" spans="1:9" x14ac:dyDescent="0.35">
      <c r="A24131" t="s">
        <v>1257</v>
      </c>
      <c r="B24131" t="s">
        <v>364</v>
      </c>
      <c r="C24131" t="s">
        <v>364</v>
      </c>
      <c r="D24131" t="s">
        <v>1260</v>
      </c>
      <c r="E24131" t="s">
        <v>29</v>
      </c>
      <c r="F24131">
        <v>395280</v>
      </c>
      <c r="G24131">
        <v>351507</v>
      </c>
      <c r="H24131">
        <f t="shared" si="20"/>
        <v>0.88926077717061325</v>
      </c>
      <c r="I24131" t="s">
        <v>1213</v>
      </c>
    </row>
    <row r="24132" spans="1:9" x14ac:dyDescent="0.35">
      <c r="A24132" t="s">
        <v>1257</v>
      </c>
      <c r="B24132" t="s">
        <v>364</v>
      </c>
      <c r="C24132" t="s">
        <v>364</v>
      </c>
      <c r="D24132" t="s">
        <v>1260</v>
      </c>
      <c r="E24132" t="s">
        <v>30</v>
      </c>
      <c r="F24132">
        <v>399382</v>
      </c>
      <c r="G24132">
        <v>352493</v>
      </c>
      <c r="H24132">
        <f t="shared" si="20"/>
        <v>0.88259611099148183</v>
      </c>
      <c r="I24132" t="s">
        <v>1213</v>
      </c>
    </row>
    <row r="24133" spans="1:9" x14ac:dyDescent="0.35">
      <c r="A24133" t="s">
        <v>1257</v>
      </c>
      <c r="B24133" t="s">
        <v>364</v>
      </c>
      <c r="C24133" t="s">
        <v>364</v>
      </c>
      <c r="D24133" t="s">
        <v>1260</v>
      </c>
      <c r="E24133" t="s">
        <v>31</v>
      </c>
      <c r="F24133">
        <v>463258</v>
      </c>
      <c r="G24133">
        <v>589153</v>
      </c>
      <c r="H24133">
        <f t="shared" si="20"/>
        <v>1.2717600127790563</v>
      </c>
      <c r="I24133" t="s">
        <v>1213</v>
      </c>
    </row>
    <row r="24134" spans="1:9" x14ac:dyDescent="0.35">
      <c r="A24134" t="s">
        <v>1257</v>
      </c>
      <c r="B24134" t="s">
        <v>364</v>
      </c>
      <c r="C24134" t="s">
        <v>364</v>
      </c>
      <c r="D24134" t="s">
        <v>1261</v>
      </c>
      <c r="E24134" t="s">
        <v>29</v>
      </c>
      <c r="F24134">
        <v>409723</v>
      </c>
      <c r="G24134">
        <v>363081</v>
      </c>
      <c r="H24134">
        <f t="shared" si="20"/>
        <v>0.88616211440412185</v>
      </c>
      <c r="I24134" t="s">
        <v>1213</v>
      </c>
    </row>
    <row r="24135" spans="1:9" x14ac:dyDescent="0.35">
      <c r="A24135" t="s">
        <v>1257</v>
      </c>
      <c r="B24135" t="s">
        <v>364</v>
      </c>
      <c r="C24135" t="s">
        <v>364</v>
      </c>
      <c r="D24135" t="s">
        <v>1261</v>
      </c>
      <c r="E24135" t="s">
        <v>30</v>
      </c>
      <c r="F24135">
        <v>422862</v>
      </c>
      <c r="G24135">
        <v>379655</v>
      </c>
      <c r="H24135">
        <f t="shared" si="20"/>
        <v>0.89782245744474554</v>
      </c>
      <c r="I24135" t="s">
        <v>1213</v>
      </c>
    </row>
    <row r="24136" spans="1:9" x14ac:dyDescent="0.35">
      <c r="A24136" t="s">
        <v>1257</v>
      </c>
      <c r="B24136" t="s">
        <v>364</v>
      </c>
      <c r="C24136" t="s">
        <v>364</v>
      </c>
      <c r="D24136" t="s">
        <v>1261</v>
      </c>
      <c r="E24136" t="s">
        <v>31</v>
      </c>
      <c r="F24136">
        <v>429454</v>
      </c>
      <c r="G24136">
        <v>489366</v>
      </c>
      <c r="H24136">
        <f t="shared" si="20"/>
        <v>1.1395073744801538</v>
      </c>
      <c r="I24136" t="s">
        <v>1213</v>
      </c>
    </row>
    <row r="24137" spans="1:9" x14ac:dyDescent="0.35">
      <c r="A24137" t="s">
        <v>1257</v>
      </c>
      <c r="B24137" t="s">
        <v>364</v>
      </c>
      <c r="C24137" t="s">
        <v>364</v>
      </c>
      <c r="D24137" t="s">
        <v>1262</v>
      </c>
      <c r="E24137" t="s">
        <v>29</v>
      </c>
      <c r="F24137">
        <v>94915</v>
      </c>
      <c r="G24137">
        <v>103490</v>
      </c>
      <c r="H24137">
        <f t="shared" si="20"/>
        <v>1.0903439919928357</v>
      </c>
      <c r="I24137" t="s">
        <v>1213</v>
      </c>
    </row>
    <row r="24138" spans="1:9" x14ac:dyDescent="0.35">
      <c r="A24138" t="s">
        <v>1257</v>
      </c>
      <c r="B24138" t="s">
        <v>364</v>
      </c>
      <c r="C24138" t="s">
        <v>364</v>
      </c>
      <c r="D24138" t="s">
        <v>1262</v>
      </c>
      <c r="E24138" t="s">
        <v>30</v>
      </c>
      <c r="F24138">
        <v>94729</v>
      </c>
      <c r="G24138">
        <v>100574</v>
      </c>
      <c r="H24138">
        <f t="shared" si="20"/>
        <v>1.0617023298039672</v>
      </c>
      <c r="I24138" t="s">
        <v>1213</v>
      </c>
    </row>
    <row r="24139" spans="1:9" x14ac:dyDescent="0.35">
      <c r="A24139" t="s">
        <v>1257</v>
      </c>
      <c r="B24139" t="s">
        <v>364</v>
      </c>
      <c r="C24139" t="s">
        <v>364</v>
      </c>
      <c r="D24139" t="s">
        <v>1262</v>
      </c>
      <c r="E24139" t="s">
        <v>31</v>
      </c>
      <c r="F24139">
        <v>101004</v>
      </c>
      <c r="G24139">
        <v>133213</v>
      </c>
      <c r="H24139">
        <f t="shared" si="20"/>
        <v>1.3188883608569957</v>
      </c>
      <c r="I24139" t="s">
        <v>1213</v>
      </c>
    </row>
    <row r="24140" spans="1:9" x14ac:dyDescent="0.35">
      <c r="A24140" t="s">
        <v>1257</v>
      </c>
      <c r="B24140" t="s">
        <v>364</v>
      </c>
      <c r="C24140" t="s">
        <v>364</v>
      </c>
      <c r="D24140" t="s">
        <v>1263</v>
      </c>
      <c r="E24140" t="s">
        <v>29</v>
      </c>
      <c r="F24140">
        <v>269837</v>
      </c>
      <c r="G24140">
        <v>260557</v>
      </c>
      <c r="H24140">
        <f t="shared" si="20"/>
        <v>0.96560886757561049</v>
      </c>
      <c r="I24140" t="s">
        <v>1213</v>
      </c>
    </row>
    <row r="24141" spans="1:9" x14ac:dyDescent="0.35">
      <c r="A24141" t="s">
        <v>1257</v>
      </c>
      <c r="B24141" t="s">
        <v>364</v>
      </c>
      <c r="C24141" t="s">
        <v>364</v>
      </c>
      <c r="D24141" t="s">
        <v>1263</v>
      </c>
      <c r="E24141" t="s">
        <v>30</v>
      </c>
      <c r="F24141">
        <v>272155</v>
      </c>
      <c r="G24141">
        <v>124997</v>
      </c>
      <c r="H24141">
        <f t="shared" si="20"/>
        <v>0.45928606860061361</v>
      </c>
      <c r="I24141" t="s">
        <v>1213</v>
      </c>
    </row>
    <row r="24142" spans="1:9" x14ac:dyDescent="0.35">
      <c r="A24142" t="s">
        <v>1257</v>
      </c>
      <c r="B24142" t="s">
        <v>364</v>
      </c>
      <c r="C24142" t="s">
        <v>364</v>
      </c>
      <c r="D24142" t="s">
        <v>1263</v>
      </c>
      <c r="E24142" t="s">
        <v>31</v>
      </c>
      <c r="F24142">
        <v>276788</v>
      </c>
      <c r="G24142">
        <v>160754</v>
      </c>
      <c r="H24142">
        <f t="shared" si="20"/>
        <v>0.58078384901079527</v>
      </c>
      <c r="I24142" t="s">
        <v>1213</v>
      </c>
    </row>
    <row r="24143" spans="1:9" x14ac:dyDescent="0.35">
      <c r="A24143" t="s">
        <v>1257</v>
      </c>
      <c r="B24143" t="s">
        <v>364</v>
      </c>
      <c r="C24143" t="s">
        <v>364</v>
      </c>
      <c r="D24143" t="s">
        <v>1264</v>
      </c>
      <c r="E24143" t="s">
        <v>29</v>
      </c>
      <c r="F24143">
        <v>539394</v>
      </c>
      <c r="G24143">
        <v>696954</v>
      </c>
      <c r="H24143">
        <f t="shared" si="20"/>
        <v>1.2921055851566758</v>
      </c>
      <c r="I24143" t="s">
        <v>1213</v>
      </c>
    </row>
    <row r="24144" spans="1:9" x14ac:dyDescent="0.35">
      <c r="A24144" t="s">
        <v>1257</v>
      </c>
      <c r="B24144" t="s">
        <v>364</v>
      </c>
      <c r="C24144" t="s">
        <v>364</v>
      </c>
      <c r="D24144" t="s">
        <v>1264</v>
      </c>
      <c r="E24144" t="s">
        <v>30</v>
      </c>
      <c r="F24144">
        <v>535534</v>
      </c>
      <c r="G24144">
        <v>483719</v>
      </c>
      <c r="H24144">
        <f t="shared" si="20"/>
        <v>0.90324610575612374</v>
      </c>
      <c r="I24144" t="s">
        <v>1213</v>
      </c>
    </row>
    <row r="24145" spans="1:9" x14ac:dyDescent="0.35">
      <c r="A24145" t="s">
        <v>1257</v>
      </c>
      <c r="B24145" t="s">
        <v>364</v>
      </c>
      <c r="C24145" t="s">
        <v>364</v>
      </c>
      <c r="D24145" t="s">
        <v>1264</v>
      </c>
      <c r="E24145" t="s">
        <v>31</v>
      </c>
      <c r="F24145">
        <v>538140</v>
      </c>
      <c r="G24145">
        <v>536897</v>
      </c>
      <c r="H24145">
        <f t="shared" si="20"/>
        <v>0.99769019214330845</v>
      </c>
      <c r="I24145" t="s">
        <v>1213</v>
      </c>
    </row>
    <row r="24146" spans="1:9" x14ac:dyDescent="0.35">
      <c r="A24146" t="s">
        <v>1257</v>
      </c>
      <c r="B24146" t="s">
        <v>364</v>
      </c>
      <c r="C24146" t="s">
        <v>364</v>
      </c>
      <c r="D24146" t="s">
        <v>1265</v>
      </c>
      <c r="E24146" t="s">
        <v>29</v>
      </c>
      <c r="F24146">
        <v>53941</v>
      </c>
      <c r="G24146">
        <v>33927</v>
      </c>
      <c r="H24146">
        <f t="shared" si="20"/>
        <v>0.62896498025620584</v>
      </c>
      <c r="I24146" t="s">
        <v>1213</v>
      </c>
    </row>
    <row r="24147" spans="1:9" x14ac:dyDescent="0.35">
      <c r="A24147" t="s">
        <v>1257</v>
      </c>
      <c r="B24147" t="s">
        <v>364</v>
      </c>
      <c r="C24147" t="s">
        <v>364</v>
      </c>
      <c r="D24147" t="s">
        <v>1265</v>
      </c>
      <c r="E24147" t="s">
        <v>30</v>
      </c>
      <c r="F24147">
        <v>59292</v>
      </c>
      <c r="G24147">
        <v>26734</v>
      </c>
      <c r="H24147">
        <f t="shared" si="20"/>
        <v>0.45088713485799098</v>
      </c>
      <c r="I24147" t="s">
        <v>1213</v>
      </c>
    </row>
    <row r="24148" spans="1:9" x14ac:dyDescent="0.35">
      <c r="A24148" t="s">
        <v>1257</v>
      </c>
      <c r="B24148" t="s">
        <v>364</v>
      </c>
      <c r="C24148" t="s">
        <v>364</v>
      </c>
      <c r="D24148" t="s">
        <v>1265</v>
      </c>
      <c r="E24148" t="s">
        <v>31</v>
      </c>
      <c r="F24148">
        <v>57259</v>
      </c>
      <c r="G24148">
        <v>42473</v>
      </c>
      <c r="H24148">
        <f t="shared" si="20"/>
        <v>0.74176985277423635</v>
      </c>
      <c r="I24148" t="s">
        <v>1213</v>
      </c>
    </row>
    <row r="24149" spans="1:9" x14ac:dyDescent="0.35">
      <c r="A24149" t="s">
        <v>1257</v>
      </c>
      <c r="B24149" t="s">
        <v>364</v>
      </c>
      <c r="C24149" t="s">
        <v>364</v>
      </c>
      <c r="D24149" t="s">
        <v>1266</v>
      </c>
      <c r="E24149" t="s">
        <v>29</v>
      </c>
      <c r="F24149">
        <v>182572</v>
      </c>
      <c r="G24149">
        <v>179293</v>
      </c>
      <c r="H24149">
        <f t="shared" si="20"/>
        <v>0.98203996231623691</v>
      </c>
      <c r="I24149" t="s">
        <v>1213</v>
      </c>
    </row>
    <row r="24150" spans="1:9" x14ac:dyDescent="0.35">
      <c r="A24150" t="s">
        <v>1257</v>
      </c>
      <c r="B24150" t="s">
        <v>364</v>
      </c>
      <c r="C24150" t="s">
        <v>364</v>
      </c>
      <c r="D24150" t="s">
        <v>1266</v>
      </c>
      <c r="E24150" t="s">
        <v>30</v>
      </c>
      <c r="F24150">
        <v>186638</v>
      </c>
      <c r="G24150">
        <v>188501</v>
      </c>
      <c r="H24150">
        <f t="shared" ref="H24150:H24213" si="21">G24150/F24150</f>
        <v>1.0099818900759761</v>
      </c>
      <c r="I24150" t="s">
        <v>1213</v>
      </c>
    </row>
    <row r="24151" spans="1:9" x14ac:dyDescent="0.35">
      <c r="A24151" t="s">
        <v>1257</v>
      </c>
      <c r="B24151" t="s">
        <v>364</v>
      </c>
      <c r="C24151" t="s">
        <v>364</v>
      </c>
      <c r="D24151" t="s">
        <v>1266</v>
      </c>
      <c r="E24151" t="s">
        <v>31</v>
      </c>
      <c r="F24151">
        <v>186137</v>
      </c>
      <c r="G24151">
        <v>195452</v>
      </c>
      <c r="H24151">
        <f t="shared" si="21"/>
        <v>1.0500437849540929</v>
      </c>
      <c r="I24151" t="s">
        <v>1213</v>
      </c>
    </row>
    <row r="24152" spans="1:9" x14ac:dyDescent="0.35">
      <c r="A24152" t="s">
        <v>1257</v>
      </c>
      <c r="B24152" t="s">
        <v>365</v>
      </c>
      <c r="C24152" t="s">
        <v>365</v>
      </c>
      <c r="D24152" t="s">
        <v>1258</v>
      </c>
      <c r="E24152" t="s">
        <v>29</v>
      </c>
      <c r="F24152">
        <v>723228</v>
      </c>
      <c r="G24152">
        <v>622604</v>
      </c>
      <c r="H24152">
        <f t="shared" si="21"/>
        <v>0.86086821859773133</v>
      </c>
      <c r="I24152" t="s">
        <v>1214</v>
      </c>
    </row>
    <row r="24153" spans="1:9" x14ac:dyDescent="0.35">
      <c r="A24153" t="s">
        <v>1257</v>
      </c>
      <c r="B24153" t="s">
        <v>365</v>
      </c>
      <c r="C24153" t="s">
        <v>365</v>
      </c>
      <c r="D24153" t="s">
        <v>1258</v>
      </c>
      <c r="E24153" t="s">
        <v>30</v>
      </c>
      <c r="F24153">
        <v>710306</v>
      </c>
      <c r="G24153">
        <v>497241</v>
      </c>
      <c r="H24153">
        <f t="shared" si="21"/>
        <v>0.70003773021768079</v>
      </c>
      <c r="I24153" t="s">
        <v>1214</v>
      </c>
    </row>
    <row r="24154" spans="1:9" x14ac:dyDescent="0.35">
      <c r="A24154" t="s">
        <v>1257</v>
      </c>
      <c r="B24154" t="s">
        <v>365</v>
      </c>
      <c r="C24154" t="s">
        <v>365</v>
      </c>
      <c r="D24154" t="s">
        <v>1258</v>
      </c>
      <c r="E24154" t="s">
        <v>31</v>
      </c>
      <c r="F24154">
        <v>665742</v>
      </c>
      <c r="G24154">
        <v>441270</v>
      </c>
      <c r="H24154">
        <f t="shared" si="21"/>
        <v>0.66282433735591262</v>
      </c>
      <c r="I24154" t="s">
        <v>1214</v>
      </c>
    </row>
    <row r="24155" spans="1:9" x14ac:dyDescent="0.35">
      <c r="A24155" t="s">
        <v>1257</v>
      </c>
      <c r="B24155" t="s">
        <v>365</v>
      </c>
      <c r="C24155" t="s">
        <v>365</v>
      </c>
      <c r="D24155" t="s">
        <v>1267</v>
      </c>
      <c r="E24155" t="s">
        <v>29</v>
      </c>
      <c r="F24155">
        <v>211383</v>
      </c>
      <c r="G24155">
        <v>157735</v>
      </c>
      <c r="H24155">
        <f t="shared" si="21"/>
        <v>0.7462047562954448</v>
      </c>
      <c r="I24155" t="s">
        <v>1214</v>
      </c>
    </row>
    <row r="24156" spans="1:9" x14ac:dyDescent="0.35">
      <c r="A24156" t="s">
        <v>1257</v>
      </c>
      <c r="B24156" t="s">
        <v>365</v>
      </c>
      <c r="C24156" t="s">
        <v>365</v>
      </c>
      <c r="D24156" t="s">
        <v>1267</v>
      </c>
      <c r="E24156" t="s">
        <v>30</v>
      </c>
      <c r="F24156">
        <v>212185</v>
      </c>
      <c r="G24156">
        <v>137718</v>
      </c>
      <c r="H24156">
        <f t="shared" si="21"/>
        <v>0.64904682234842237</v>
      </c>
      <c r="I24156" t="s">
        <v>1214</v>
      </c>
    </row>
    <row r="24157" spans="1:9" x14ac:dyDescent="0.35">
      <c r="A24157" t="s">
        <v>1257</v>
      </c>
      <c r="B24157" t="s">
        <v>365</v>
      </c>
      <c r="C24157" t="s">
        <v>365</v>
      </c>
      <c r="D24157" t="s">
        <v>1267</v>
      </c>
      <c r="E24157" t="s">
        <v>31</v>
      </c>
      <c r="F24157">
        <v>206387</v>
      </c>
      <c r="G24157">
        <v>169856</v>
      </c>
      <c r="H24157">
        <f t="shared" si="21"/>
        <v>0.82299757252152506</v>
      </c>
      <c r="I24157" t="s">
        <v>1214</v>
      </c>
    </row>
    <row r="24158" spans="1:9" x14ac:dyDescent="0.35">
      <c r="A24158" t="s">
        <v>1257</v>
      </c>
      <c r="B24158" t="s">
        <v>365</v>
      </c>
      <c r="C24158" t="s">
        <v>365</v>
      </c>
      <c r="D24158" t="s">
        <v>1268</v>
      </c>
      <c r="E24158" t="s">
        <v>29</v>
      </c>
      <c r="F24158">
        <v>79126</v>
      </c>
      <c r="G24158">
        <v>39123</v>
      </c>
      <c r="H24158">
        <f t="shared" si="21"/>
        <v>0.49443924879306422</v>
      </c>
      <c r="I24158" t="s">
        <v>1214</v>
      </c>
    </row>
    <row r="24159" spans="1:9" x14ac:dyDescent="0.35">
      <c r="A24159" t="s">
        <v>1257</v>
      </c>
      <c r="B24159" t="s">
        <v>365</v>
      </c>
      <c r="C24159" t="s">
        <v>365</v>
      </c>
      <c r="D24159" t="s">
        <v>1268</v>
      </c>
      <c r="E24159" t="s">
        <v>30</v>
      </c>
      <c r="F24159">
        <v>66815</v>
      </c>
      <c r="G24159">
        <v>40789</v>
      </c>
      <c r="H24159">
        <f t="shared" si="21"/>
        <v>0.61047668936616029</v>
      </c>
      <c r="I24159" t="s">
        <v>1214</v>
      </c>
    </row>
    <row r="24160" spans="1:9" x14ac:dyDescent="0.35">
      <c r="A24160" t="s">
        <v>1257</v>
      </c>
      <c r="B24160" t="s">
        <v>365</v>
      </c>
      <c r="C24160" t="s">
        <v>365</v>
      </c>
      <c r="D24160" t="s">
        <v>1268</v>
      </c>
      <c r="E24160" t="s">
        <v>31</v>
      </c>
      <c r="F24160">
        <v>70569</v>
      </c>
      <c r="G24160">
        <v>47709</v>
      </c>
      <c r="H24160">
        <f t="shared" si="21"/>
        <v>0.67606172682055865</v>
      </c>
      <c r="I24160" t="s">
        <v>1214</v>
      </c>
    </row>
    <row r="24161" spans="1:9" x14ac:dyDescent="0.35">
      <c r="A24161" t="s">
        <v>1257</v>
      </c>
      <c r="B24161" t="s">
        <v>365</v>
      </c>
      <c r="C24161" t="s">
        <v>365</v>
      </c>
      <c r="D24161" t="s">
        <v>1269</v>
      </c>
      <c r="E24161" t="s">
        <v>29</v>
      </c>
      <c r="F24161">
        <v>31614</v>
      </c>
      <c r="G24161">
        <v>109870</v>
      </c>
      <c r="H24161">
        <f t="shared" si="21"/>
        <v>3.4753590181565128</v>
      </c>
      <c r="I24161" t="s">
        <v>1214</v>
      </c>
    </row>
    <row r="24162" spans="1:9" x14ac:dyDescent="0.35">
      <c r="A24162" t="s">
        <v>1257</v>
      </c>
      <c r="B24162" t="s">
        <v>365</v>
      </c>
      <c r="C24162" t="s">
        <v>365</v>
      </c>
      <c r="D24162" t="s">
        <v>1269</v>
      </c>
      <c r="E24162" t="s">
        <v>30</v>
      </c>
      <c r="F24162">
        <v>27875</v>
      </c>
      <c r="G24162">
        <v>84530</v>
      </c>
      <c r="H24162">
        <f t="shared" si="21"/>
        <v>3.0324663677130044</v>
      </c>
      <c r="I24162" t="s">
        <v>1214</v>
      </c>
    </row>
    <row r="24163" spans="1:9" x14ac:dyDescent="0.35">
      <c r="A24163" t="s">
        <v>1257</v>
      </c>
      <c r="B24163" t="s">
        <v>365</v>
      </c>
      <c r="C24163" t="s">
        <v>365</v>
      </c>
      <c r="D24163" t="s">
        <v>1269</v>
      </c>
      <c r="E24163" t="s">
        <v>31</v>
      </c>
      <c r="F24163">
        <v>28551</v>
      </c>
      <c r="G24163">
        <v>57318</v>
      </c>
      <c r="H24163">
        <f t="shared" si="21"/>
        <v>2.0075654092676265</v>
      </c>
      <c r="I24163" t="s">
        <v>1214</v>
      </c>
    </row>
    <row r="24164" spans="1:9" x14ac:dyDescent="0.35">
      <c r="A24164" t="s">
        <v>1257</v>
      </c>
      <c r="B24164" t="s">
        <v>365</v>
      </c>
      <c r="C24164" t="s">
        <v>365</v>
      </c>
      <c r="D24164" t="s">
        <v>1270</v>
      </c>
      <c r="E24164" t="s">
        <v>29</v>
      </c>
      <c r="F24164">
        <v>33581</v>
      </c>
      <c r="G24164">
        <v>28730</v>
      </c>
      <c r="H24164">
        <f t="shared" si="21"/>
        <v>0.85554331318304999</v>
      </c>
      <c r="I24164" t="s">
        <v>1214</v>
      </c>
    </row>
    <row r="24165" spans="1:9" x14ac:dyDescent="0.35">
      <c r="A24165" t="s">
        <v>1257</v>
      </c>
      <c r="B24165" t="s">
        <v>365</v>
      </c>
      <c r="C24165" t="s">
        <v>365</v>
      </c>
      <c r="D24165" t="s">
        <v>1270</v>
      </c>
      <c r="E24165" t="s">
        <v>30</v>
      </c>
      <c r="F24165">
        <v>38098</v>
      </c>
      <c r="G24165">
        <v>37882</v>
      </c>
      <c r="H24165">
        <f t="shared" si="21"/>
        <v>0.99433041104519926</v>
      </c>
      <c r="I24165" t="s">
        <v>1214</v>
      </c>
    </row>
    <row r="24166" spans="1:9" x14ac:dyDescent="0.35">
      <c r="A24166" t="s">
        <v>1257</v>
      </c>
      <c r="B24166" t="s">
        <v>365</v>
      </c>
      <c r="C24166" t="s">
        <v>365</v>
      </c>
      <c r="D24166" t="s">
        <v>1270</v>
      </c>
      <c r="E24166" t="s">
        <v>31</v>
      </c>
      <c r="F24166">
        <v>38434</v>
      </c>
      <c r="G24166">
        <v>38596</v>
      </c>
      <c r="H24166">
        <f t="shared" si="21"/>
        <v>1.0042150179528542</v>
      </c>
      <c r="I24166" t="s">
        <v>1214</v>
      </c>
    </row>
    <row r="24167" spans="1:9" x14ac:dyDescent="0.35">
      <c r="A24167" t="s">
        <v>1257</v>
      </c>
      <c r="B24167" t="s">
        <v>365</v>
      </c>
      <c r="C24167" t="s">
        <v>365</v>
      </c>
      <c r="D24167" t="s">
        <v>1271</v>
      </c>
      <c r="E24167" t="s">
        <v>29</v>
      </c>
      <c r="F24167">
        <v>66121</v>
      </c>
      <c r="G24167">
        <v>96534</v>
      </c>
      <c r="H24167">
        <f t="shared" si="21"/>
        <v>1.4599597707233707</v>
      </c>
      <c r="I24167" t="s">
        <v>1214</v>
      </c>
    </row>
    <row r="24168" spans="1:9" x14ac:dyDescent="0.35">
      <c r="A24168" t="s">
        <v>1257</v>
      </c>
      <c r="B24168" t="s">
        <v>365</v>
      </c>
      <c r="C24168" t="s">
        <v>365</v>
      </c>
      <c r="D24168" t="s">
        <v>1271</v>
      </c>
      <c r="E24168" t="s">
        <v>30</v>
      </c>
      <c r="F24168">
        <v>64240</v>
      </c>
      <c r="G24168">
        <v>89261</v>
      </c>
      <c r="H24168">
        <f t="shared" si="21"/>
        <v>1.3894925280199253</v>
      </c>
      <c r="I24168" t="s">
        <v>1214</v>
      </c>
    </row>
    <row r="24169" spans="1:9" x14ac:dyDescent="0.35">
      <c r="A24169" t="s">
        <v>1257</v>
      </c>
      <c r="B24169" t="s">
        <v>365</v>
      </c>
      <c r="C24169" t="s">
        <v>365</v>
      </c>
      <c r="D24169" t="s">
        <v>1271</v>
      </c>
      <c r="E24169" t="s">
        <v>31</v>
      </c>
      <c r="F24169">
        <v>63774</v>
      </c>
      <c r="G24169">
        <v>95956</v>
      </c>
      <c r="H24169">
        <f t="shared" si="21"/>
        <v>1.5046257095368019</v>
      </c>
      <c r="I24169" t="s">
        <v>1214</v>
      </c>
    </row>
    <row r="24170" spans="1:9" x14ac:dyDescent="0.35">
      <c r="A24170" t="s">
        <v>1257</v>
      </c>
      <c r="B24170" t="s">
        <v>365</v>
      </c>
      <c r="C24170" t="s">
        <v>365</v>
      </c>
      <c r="D24170" t="s">
        <v>1272</v>
      </c>
      <c r="E24170" t="s">
        <v>29</v>
      </c>
      <c r="F24170">
        <v>70683</v>
      </c>
      <c r="G24170">
        <v>48566</v>
      </c>
      <c r="H24170">
        <f t="shared" si="21"/>
        <v>0.68709590707808099</v>
      </c>
      <c r="I24170" t="s">
        <v>1214</v>
      </c>
    </row>
    <row r="24171" spans="1:9" x14ac:dyDescent="0.35">
      <c r="A24171" t="s">
        <v>1257</v>
      </c>
      <c r="B24171" t="s">
        <v>365</v>
      </c>
      <c r="C24171" t="s">
        <v>365</v>
      </c>
      <c r="D24171" t="s">
        <v>1272</v>
      </c>
      <c r="E24171" t="s">
        <v>30</v>
      </c>
      <c r="F24171">
        <v>72165</v>
      </c>
      <c r="G24171">
        <v>52995</v>
      </c>
      <c r="H24171">
        <f t="shared" si="21"/>
        <v>0.73435876117231347</v>
      </c>
      <c r="I24171" t="s">
        <v>1214</v>
      </c>
    </row>
    <row r="24172" spans="1:9" x14ac:dyDescent="0.35">
      <c r="A24172" t="s">
        <v>1257</v>
      </c>
      <c r="B24172" t="s">
        <v>365</v>
      </c>
      <c r="C24172" t="s">
        <v>365</v>
      </c>
      <c r="D24172" t="s">
        <v>1272</v>
      </c>
      <c r="E24172" t="s">
        <v>31</v>
      </c>
      <c r="F24172">
        <v>77334</v>
      </c>
      <c r="G24172">
        <v>54159</v>
      </c>
      <c r="H24172">
        <f t="shared" si="21"/>
        <v>0.70032585925983393</v>
      </c>
      <c r="I24172" t="s">
        <v>1214</v>
      </c>
    </row>
    <row r="24173" spans="1:9" x14ac:dyDescent="0.35">
      <c r="A24173" t="s">
        <v>1257</v>
      </c>
      <c r="B24173" t="s">
        <v>365</v>
      </c>
      <c r="C24173" t="s">
        <v>365</v>
      </c>
      <c r="D24173" t="s">
        <v>1273</v>
      </c>
      <c r="E24173" t="s">
        <v>29</v>
      </c>
      <c r="F24173">
        <v>47753</v>
      </c>
      <c r="G24173">
        <v>41693</v>
      </c>
      <c r="H24173">
        <f t="shared" si="21"/>
        <v>0.8730969782003225</v>
      </c>
      <c r="I24173" t="s">
        <v>1214</v>
      </c>
    </row>
    <row r="24174" spans="1:9" x14ac:dyDescent="0.35">
      <c r="A24174" t="s">
        <v>1257</v>
      </c>
      <c r="B24174" t="s">
        <v>365</v>
      </c>
      <c r="C24174" t="s">
        <v>365</v>
      </c>
      <c r="D24174" t="s">
        <v>1273</v>
      </c>
      <c r="E24174" t="s">
        <v>30</v>
      </c>
      <c r="F24174">
        <v>42964</v>
      </c>
      <c r="G24174">
        <v>31648</v>
      </c>
      <c r="H24174">
        <f t="shared" si="21"/>
        <v>0.7366167023554604</v>
      </c>
      <c r="I24174" t="s">
        <v>1214</v>
      </c>
    </row>
    <row r="24175" spans="1:9" x14ac:dyDescent="0.35">
      <c r="A24175" t="s">
        <v>1257</v>
      </c>
      <c r="B24175" t="s">
        <v>365</v>
      </c>
      <c r="C24175" t="s">
        <v>365</v>
      </c>
      <c r="D24175" t="s">
        <v>1273</v>
      </c>
      <c r="E24175" t="s">
        <v>31</v>
      </c>
      <c r="F24175">
        <v>47302</v>
      </c>
      <c r="G24175">
        <v>45025</v>
      </c>
      <c r="H24175">
        <f t="shared" si="21"/>
        <v>0.95186250052851884</v>
      </c>
      <c r="I24175" t="s">
        <v>1214</v>
      </c>
    </row>
    <row r="24176" spans="1:9" x14ac:dyDescent="0.35">
      <c r="A24176" t="s">
        <v>1257</v>
      </c>
      <c r="B24176" t="s">
        <v>365</v>
      </c>
      <c r="C24176" t="s">
        <v>365</v>
      </c>
      <c r="D24176" t="s">
        <v>1274</v>
      </c>
      <c r="E24176" t="s">
        <v>29</v>
      </c>
      <c r="F24176">
        <v>137469</v>
      </c>
      <c r="G24176">
        <v>148496</v>
      </c>
      <c r="H24176">
        <f t="shared" si="21"/>
        <v>1.0802144483483549</v>
      </c>
      <c r="I24176" t="s">
        <v>1214</v>
      </c>
    </row>
    <row r="24177" spans="1:9" x14ac:dyDescent="0.35">
      <c r="A24177" t="s">
        <v>1257</v>
      </c>
      <c r="B24177" t="s">
        <v>365</v>
      </c>
      <c r="C24177" t="s">
        <v>365</v>
      </c>
      <c r="D24177" t="s">
        <v>1274</v>
      </c>
      <c r="E24177" t="s">
        <v>30</v>
      </c>
      <c r="F24177">
        <v>137360</v>
      </c>
      <c r="G24177">
        <v>148264</v>
      </c>
      <c r="H24177">
        <f t="shared" si="21"/>
        <v>1.0793826441467675</v>
      </c>
      <c r="I24177" t="s">
        <v>1214</v>
      </c>
    </row>
    <row r="24178" spans="1:9" x14ac:dyDescent="0.35">
      <c r="A24178" t="s">
        <v>1257</v>
      </c>
      <c r="B24178" t="s">
        <v>365</v>
      </c>
      <c r="C24178" t="s">
        <v>365</v>
      </c>
      <c r="D24178" t="s">
        <v>1274</v>
      </c>
      <c r="E24178" t="s">
        <v>31</v>
      </c>
      <c r="F24178">
        <v>138157</v>
      </c>
      <c r="G24178">
        <v>114508</v>
      </c>
      <c r="H24178">
        <f t="shared" si="21"/>
        <v>0.82882517715352821</v>
      </c>
      <c r="I24178" t="s">
        <v>1214</v>
      </c>
    </row>
    <row r="24179" spans="1:9" x14ac:dyDescent="0.35">
      <c r="A24179" t="s">
        <v>1257</v>
      </c>
      <c r="B24179" t="s">
        <v>365</v>
      </c>
      <c r="C24179" t="s">
        <v>365</v>
      </c>
      <c r="D24179" t="s">
        <v>1275</v>
      </c>
      <c r="E24179" t="s">
        <v>29</v>
      </c>
      <c r="F24179">
        <v>16928</v>
      </c>
      <c r="G24179">
        <v>16013</v>
      </c>
      <c r="H24179">
        <f t="shared" si="21"/>
        <v>0.94594754253308133</v>
      </c>
      <c r="I24179" t="s">
        <v>1214</v>
      </c>
    </row>
    <row r="24180" spans="1:9" x14ac:dyDescent="0.35">
      <c r="A24180" t="s">
        <v>1257</v>
      </c>
      <c r="B24180" t="s">
        <v>365</v>
      </c>
      <c r="C24180" t="s">
        <v>365</v>
      </c>
      <c r="D24180" t="s">
        <v>1275</v>
      </c>
      <c r="E24180" t="s">
        <v>30</v>
      </c>
      <c r="F24180">
        <v>19507</v>
      </c>
      <c r="G24180">
        <v>24866</v>
      </c>
      <c r="H24180">
        <f t="shared" si="21"/>
        <v>1.2747218947044652</v>
      </c>
      <c r="I24180" t="s">
        <v>1214</v>
      </c>
    </row>
    <row r="24181" spans="1:9" x14ac:dyDescent="0.35">
      <c r="A24181" t="s">
        <v>1257</v>
      </c>
      <c r="B24181" t="s">
        <v>365</v>
      </c>
      <c r="C24181" t="s">
        <v>365</v>
      </c>
      <c r="D24181" t="s">
        <v>1275</v>
      </c>
      <c r="E24181" t="s">
        <v>31</v>
      </c>
      <c r="F24181">
        <v>21618</v>
      </c>
      <c r="G24181">
        <v>28675</v>
      </c>
      <c r="H24181">
        <f t="shared" si="21"/>
        <v>1.3264409288555834</v>
      </c>
      <c r="I24181" t="s">
        <v>1214</v>
      </c>
    </row>
    <row r="24182" spans="1:9" x14ac:dyDescent="0.35">
      <c r="A24182" t="s">
        <v>1257</v>
      </c>
      <c r="B24182" t="s">
        <v>365</v>
      </c>
      <c r="C24182" t="s">
        <v>365</v>
      </c>
      <c r="D24182" t="s">
        <v>1276</v>
      </c>
      <c r="E24182" t="s">
        <v>29</v>
      </c>
      <c r="F24182">
        <v>14027</v>
      </c>
      <c r="G24182">
        <v>18843</v>
      </c>
      <c r="H24182">
        <f t="shared" si="21"/>
        <v>1.3433378484351608</v>
      </c>
      <c r="I24182" t="s">
        <v>1214</v>
      </c>
    </row>
    <row r="24183" spans="1:9" x14ac:dyDescent="0.35">
      <c r="A24183" t="s">
        <v>1257</v>
      </c>
      <c r="B24183" t="s">
        <v>365</v>
      </c>
      <c r="C24183" t="s">
        <v>365</v>
      </c>
      <c r="D24183" t="s">
        <v>1276</v>
      </c>
      <c r="E24183" t="s">
        <v>30</v>
      </c>
      <c r="F24183">
        <v>15020</v>
      </c>
      <c r="G24183">
        <v>15267</v>
      </c>
      <c r="H24183">
        <f t="shared" si="21"/>
        <v>1.0164447403462051</v>
      </c>
      <c r="I24183" t="s">
        <v>1214</v>
      </c>
    </row>
    <row r="24184" spans="1:9" x14ac:dyDescent="0.35">
      <c r="A24184" t="s">
        <v>1257</v>
      </c>
      <c r="B24184" t="s">
        <v>365</v>
      </c>
      <c r="C24184" t="s">
        <v>365</v>
      </c>
      <c r="D24184" t="s">
        <v>1276</v>
      </c>
      <c r="E24184" t="s">
        <v>31</v>
      </c>
      <c r="F24184">
        <v>16959</v>
      </c>
      <c r="G24184">
        <v>19920</v>
      </c>
      <c r="H24184">
        <f t="shared" si="21"/>
        <v>1.1745975588183266</v>
      </c>
      <c r="I24184" t="s">
        <v>1214</v>
      </c>
    </row>
    <row r="24185" spans="1:9" x14ac:dyDescent="0.35">
      <c r="A24185" t="s">
        <v>1257</v>
      </c>
      <c r="B24185" t="s">
        <v>365</v>
      </c>
      <c r="C24185" t="s">
        <v>365</v>
      </c>
      <c r="D24185" t="s">
        <v>1259</v>
      </c>
      <c r="E24185" t="s">
        <v>29</v>
      </c>
      <c r="F24185">
        <v>190018</v>
      </c>
      <c r="G24185">
        <v>200208</v>
      </c>
      <c r="H24185">
        <f t="shared" si="21"/>
        <v>1.0536264985422434</v>
      </c>
      <c r="I24185" t="s">
        <v>1214</v>
      </c>
    </row>
    <row r="24186" spans="1:9" x14ac:dyDescent="0.35">
      <c r="A24186" t="s">
        <v>1257</v>
      </c>
      <c r="B24186" t="s">
        <v>365</v>
      </c>
      <c r="C24186" t="s">
        <v>365</v>
      </c>
      <c r="D24186" t="s">
        <v>1259</v>
      </c>
      <c r="E24186" t="s">
        <v>30</v>
      </c>
      <c r="F24186">
        <v>195003</v>
      </c>
      <c r="G24186">
        <v>195826</v>
      </c>
      <c r="H24186">
        <f t="shared" si="21"/>
        <v>1.0042204478905452</v>
      </c>
      <c r="I24186" t="s">
        <v>1214</v>
      </c>
    </row>
    <row r="24187" spans="1:9" x14ac:dyDescent="0.35">
      <c r="A24187" t="s">
        <v>1257</v>
      </c>
      <c r="B24187" t="s">
        <v>365</v>
      </c>
      <c r="C24187" t="s">
        <v>365</v>
      </c>
      <c r="D24187" t="s">
        <v>1259</v>
      </c>
      <c r="E24187" t="s">
        <v>31</v>
      </c>
      <c r="F24187">
        <v>198946</v>
      </c>
      <c r="G24187">
        <v>186663</v>
      </c>
      <c r="H24187">
        <f t="shared" si="21"/>
        <v>0.9382596282408292</v>
      </c>
      <c r="I24187" t="s">
        <v>1214</v>
      </c>
    </row>
    <row r="24188" spans="1:9" x14ac:dyDescent="0.35">
      <c r="A24188" t="s">
        <v>1257</v>
      </c>
      <c r="B24188" t="s">
        <v>365</v>
      </c>
      <c r="C24188" t="s">
        <v>365</v>
      </c>
      <c r="D24188" t="s">
        <v>1277</v>
      </c>
      <c r="E24188" t="s">
        <v>29</v>
      </c>
      <c r="F24188">
        <v>39365</v>
      </c>
      <c r="G24188">
        <v>53569</v>
      </c>
      <c r="H24188">
        <f t="shared" si="21"/>
        <v>1.3608281468309411</v>
      </c>
      <c r="I24188" t="s">
        <v>1214</v>
      </c>
    </row>
    <row r="24189" spans="1:9" x14ac:dyDescent="0.35">
      <c r="A24189" t="s">
        <v>1257</v>
      </c>
      <c r="B24189" t="s">
        <v>365</v>
      </c>
      <c r="C24189" t="s">
        <v>365</v>
      </c>
      <c r="D24189" t="s">
        <v>1277</v>
      </c>
      <c r="E24189" t="s">
        <v>30</v>
      </c>
      <c r="F24189">
        <v>47728</v>
      </c>
      <c r="G24189">
        <v>49309</v>
      </c>
      <c r="H24189">
        <f t="shared" si="21"/>
        <v>1.0331252095206169</v>
      </c>
      <c r="I24189" t="s">
        <v>1214</v>
      </c>
    </row>
    <row r="24190" spans="1:9" x14ac:dyDescent="0.35">
      <c r="A24190" t="s">
        <v>1257</v>
      </c>
      <c r="B24190" t="s">
        <v>365</v>
      </c>
      <c r="C24190" t="s">
        <v>365</v>
      </c>
      <c r="D24190" t="s">
        <v>1277</v>
      </c>
      <c r="E24190" t="s">
        <v>31</v>
      </c>
      <c r="F24190">
        <v>41501</v>
      </c>
      <c r="G24190">
        <v>47563</v>
      </c>
      <c r="H24190">
        <f t="shared" si="21"/>
        <v>1.1460687694272427</v>
      </c>
      <c r="I24190" t="s">
        <v>1214</v>
      </c>
    </row>
    <row r="24191" spans="1:9" x14ac:dyDescent="0.35">
      <c r="A24191" t="s">
        <v>1257</v>
      </c>
      <c r="B24191" t="s">
        <v>365</v>
      </c>
      <c r="C24191" t="s">
        <v>365</v>
      </c>
      <c r="D24191" t="s">
        <v>1278</v>
      </c>
      <c r="E24191" t="s">
        <v>29</v>
      </c>
      <c r="F24191">
        <v>64017</v>
      </c>
      <c r="G24191">
        <v>68300</v>
      </c>
      <c r="H24191">
        <f t="shared" si="21"/>
        <v>1.066904103597482</v>
      </c>
      <c r="I24191" t="s">
        <v>1214</v>
      </c>
    </row>
    <row r="24192" spans="1:9" x14ac:dyDescent="0.35">
      <c r="A24192" t="s">
        <v>1257</v>
      </c>
      <c r="B24192" t="s">
        <v>365</v>
      </c>
      <c r="C24192" t="s">
        <v>365</v>
      </c>
      <c r="D24192" t="s">
        <v>1278</v>
      </c>
      <c r="E24192" t="s">
        <v>30</v>
      </c>
      <c r="F24192">
        <v>68715</v>
      </c>
      <c r="G24192">
        <v>63809</v>
      </c>
      <c r="H24192">
        <f t="shared" si="21"/>
        <v>0.92860365276868229</v>
      </c>
      <c r="I24192" t="s">
        <v>1214</v>
      </c>
    </row>
    <row r="24193" spans="1:9" x14ac:dyDescent="0.35">
      <c r="A24193" t="s">
        <v>1257</v>
      </c>
      <c r="B24193" t="s">
        <v>365</v>
      </c>
      <c r="C24193" t="s">
        <v>365</v>
      </c>
      <c r="D24193" t="s">
        <v>1278</v>
      </c>
      <c r="E24193" t="s">
        <v>31</v>
      </c>
      <c r="F24193">
        <v>59946</v>
      </c>
      <c r="G24193">
        <v>60219</v>
      </c>
      <c r="H24193">
        <f t="shared" si="21"/>
        <v>1.00455409868882</v>
      </c>
      <c r="I24193" t="s">
        <v>1214</v>
      </c>
    </row>
    <row r="24194" spans="1:9" x14ac:dyDescent="0.35">
      <c r="A24194" t="s">
        <v>1257</v>
      </c>
      <c r="B24194" t="s">
        <v>365</v>
      </c>
      <c r="C24194" t="s">
        <v>365</v>
      </c>
      <c r="D24194" t="s">
        <v>1279</v>
      </c>
      <c r="E24194" t="s">
        <v>29</v>
      </c>
      <c r="F24194">
        <v>21330</v>
      </c>
      <c r="G24194">
        <v>15522</v>
      </c>
      <c r="H24194">
        <f t="shared" si="21"/>
        <v>0.72770745428973282</v>
      </c>
      <c r="I24194" t="s">
        <v>1214</v>
      </c>
    </row>
    <row r="24195" spans="1:9" x14ac:dyDescent="0.35">
      <c r="A24195" t="s">
        <v>1257</v>
      </c>
      <c r="B24195" t="s">
        <v>365</v>
      </c>
      <c r="C24195" t="s">
        <v>365</v>
      </c>
      <c r="D24195" t="s">
        <v>1279</v>
      </c>
      <c r="E24195" t="s">
        <v>30</v>
      </c>
      <c r="F24195">
        <v>20398</v>
      </c>
      <c r="G24195">
        <v>15588</v>
      </c>
      <c r="H24195">
        <f t="shared" si="21"/>
        <v>0.76419256789881362</v>
      </c>
      <c r="I24195" t="s">
        <v>1214</v>
      </c>
    </row>
    <row r="24196" spans="1:9" x14ac:dyDescent="0.35">
      <c r="A24196" t="s">
        <v>1257</v>
      </c>
      <c r="B24196" t="s">
        <v>365</v>
      </c>
      <c r="C24196" t="s">
        <v>365</v>
      </c>
      <c r="D24196" t="s">
        <v>1279</v>
      </c>
      <c r="E24196" t="s">
        <v>31</v>
      </c>
      <c r="F24196">
        <v>10870</v>
      </c>
      <c r="G24196">
        <v>25894</v>
      </c>
      <c r="H24196">
        <f t="shared" si="21"/>
        <v>2.3821527138914442</v>
      </c>
      <c r="I24196" t="s">
        <v>1214</v>
      </c>
    </row>
    <row r="24197" spans="1:9" x14ac:dyDescent="0.35">
      <c r="A24197" t="s">
        <v>1257</v>
      </c>
      <c r="B24197" t="s">
        <v>365</v>
      </c>
      <c r="C24197" t="s">
        <v>365</v>
      </c>
      <c r="D24197" t="s">
        <v>1280</v>
      </c>
      <c r="E24197" t="s">
        <v>29</v>
      </c>
      <c r="F24197">
        <v>92806</v>
      </c>
      <c r="G24197">
        <v>17644</v>
      </c>
      <c r="H24197">
        <f t="shared" si="21"/>
        <v>0.19011701829623084</v>
      </c>
      <c r="I24197" t="s">
        <v>1214</v>
      </c>
    </row>
    <row r="24198" spans="1:9" x14ac:dyDescent="0.35">
      <c r="A24198" t="s">
        <v>1257</v>
      </c>
      <c r="B24198" t="s">
        <v>365</v>
      </c>
      <c r="C24198" t="s">
        <v>365</v>
      </c>
      <c r="D24198" t="s">
        <v>1280</v>
      </c>
      <c r="E24198" t="s">
        <v>30</v>
      </c>
      <c r="F24198">
        <v>88849</v>
      </c>
      <c r="G24198">
        <v>30637</v>
      </c>
      <c r="H24198">
        <f t="shared" si="21"/>
        <v>0.3448209884185528</v>
      </c>
      <c r="I24198" t="s">
        <v>1214</v>
      </c>
    </row>
    <row r="24199" spans="1:9" x14ac:dyDescent="0.35">
      <c r="A24199" t="s">
        <v>1257</v>
      </c>
      <c r="B24199" t="s">
        <v>365</v>
      </c>
      <c r="C24199" t="s">
        <v>365</v>
      </c>
      <c r="D24199" t="s">
        <v>1280</v>
      </c>
      <c r="E24199" t="s">
        <v>31</v>
      </c>
      <c r="F24199">
        <v>80929</v>
      </c>
      <c r="G24199">
        <v>32281</v>
      </c>
      <c r="H24199">
        <f t="shared" si="21"/>
        <v>0.39888050019152593</v>
      </c>
      <c r="I24199" t="s">
        <v>1214</v>
      </c>
    </row>
    <row r="24200" spans="1:9" x14ac:dyDescent="0.35">
      <c r="A24200" t="s">
        <v>1257</v>
      </c>
      <c r="B24200" t="s">
        <v>365</v>
      </c>
      <c r="C24200" t="s">
        <v>365</v>
      </c>
      <c r="D24200" t="s">
        <v>1281</v>
      </c>
      <c r="E24200" t="s">
        <v>29</v>
      </c>
      <c r="F24200">
        <v>21791</v>
      </c>
      <c r="G24200">
        <v>19354</v>
      </c>
      <c r="H24200">
        <f t="shared" si="21"/>
        <v>0.88816483869487406</v>
      </c>
      <c r="I24200" t="s">
        <v>1214</v>
      </c>
    </row>
    <row r="24201" spans="1:9" x14ac:dyDescent="0.35">
      <c r="A24201" t="s">
        <v>1257</v>
      </c>
      <c r="B24201" t="s">
        <v>365</v>
      </c>
      <c r="C24201" t="s">
        <v>365</v>
      </c>
      <c r="D24201" t="s">
        <v>1281</v>
      </c>
      <c r="E24201" t="s">
        <v>30</v>
      </c>
      <c r="F24201">
        <v>17117</v>
      </c>
      <c r="G24201">
        <v>23450</v>
      </c>
      <c r="H24201">
        <f t="shared" si="21"/>
        <v>1.3699830577788163</v>
      </c>
      <c r="I24201" t="s">
        <v>1214</v>
      </c>
    </row>
    <row r="24202" spans="1:9" x14ac:dyDescent="0.35">
      <c r="A24202" t="s">
        <v>1257</v>
      </c>
      <c r="B24202" t="s">
        <v>365</v>
      </c>
      <c r="C24202" t="s">
        <v>365</v>
      </c>
      <c r="D24202" t="s">
        <v>1281</v>
      </c>
      <c r="E24202" t="s">
        <v>31</v>
      </c>
      <c r="F24202">
        <v>20982</v>
      </c>
      <c r="G24202">
        <v>16027</v>
      </c>
      <c r="H24202">
        <f t="shared" si="21"/>
        <v>0.76384520064817463</v>
      </c>
      <c r="I24202" t="s">
        <v>1214</v>
      </c>
    </row>
    <row r="24203" spans="1:9" x14ac:dyDescent="0.35">
      <c r="A24203" t="s">
        <v>1257</v>
      </c>
      <c r="B24203" t="s">
        <v>365</v>
      </c>
      <c r="C24203" t="s">
        <v>365</v>
      </c>
      <c r="D24203" t="s">
        <v>1282</v>
      </c>
      <c r="E24203" t="s">
        <v>29</v>
      </c>
      <c r="F24203">
        <v>11856</v>
      </c>
      <c r="G24203">
        <v>22546</v>
      </c>
      <c r="H24203">
        <f t="shared" si="21"/>
        <v>1.9016531713900136</v>
      </c>
      <c r="I24203" t="s">
        <v>1214</v>
      </c>
    </row>
    <row r="24204" spans="1:9" x14ac:dyDescent="0.35">
      <c r="A24204" t="s">
        <v>1257</v>
      </c>
      <c r="B24204" t="s">
        <v>365</v>
      </c>
      <c r="C24204" t="s">
        <v>365</v>
      </c>
      <c r="D24204" t="s">
        <v>1282</v>
      </c>
      <c r="E24204" t="s">
        <v>30</v>
      </c>
      <c r="F24204">
        <v>10699</v>
      </c>
      <c r="G24204">
        <v>8802</v>
      </c>
      <c r="H24204">
        <f t="shared" si="21"/>
        <v>0.82269370969249467</v>
      </c>
      <c r="I24204" t="s">
        <v>1214</v>
      </c>
    </row>
    <row r="24205" spans="1:9" x14ac:dyDescent="0.35">
      <c r="A24205" t="s">
        <v>1257</v>
      </c>
      <c r="B24205" t="s">
        <v>365</v>
      </c>
      <c r="C24205" t="s">
        <v>365</v>
      </c>
      <c r="D24205" t="s">
        <v>1282</v>
      </c>
      <c r="E24205" t="s">
        <v>31</v>
      </c>
      <c r="F24205">
        <v>12775</v>
      </c>
      <c r="G24205">
        <v>8911</v>
      </c>
      <c r="H24205">
        <f t="shared" si="21"/>
        <v>0.69753424657534246</v>
      </c>
      <c r="I24205" t="s">
        <v>1214</v>
      </c>
    </row>
    <row r="24206" spans="1:9" x14ac:dyDescent="0.35">
      <c r="A24206" t="s">
        <v>1257</v>
      </c>
      <c r="B24206" t="s">
        <v>365</v>
      </c>
      <c r="C24206" t="s">
        <v>365</v>
      </c>
      <c r="D24206" t="s">
        <v>1260</v>
      </c>
      <c r="E24206" t="s">
        <v>29</v>
      </c>
      <c r="F24206">
        <v>495651</v>
      </c>
      <c r="G24206">
        <v>293905</v>
      </c>
      <c r="H24206">
        <f t="shared" si="21"/>
        <v>0.59296763246719975</v>
      </c>
      <c r="I24206" t="s">
        <v>1214</v>
      </c>
    </row>
    <row r="24207" spans="1:9" x14ac:dyDescent="0.35">
      <c r="A24207" t="s">
        <v>1257</v>
      </c>
      <c r="B24207" t="s">
        <v>365</v>
      </c>
      <c r="C24207" t="s">
        <v>365</v>
      </c>
      <c r="D24207" t="s">
        <v>1260</v>
      </c>
      <c r="E24207" t="s">
        <v>30</v>
      </c>
      <c r="F24207">
        <v>495733</v>
      </c>
      <c r="G24207">
        <v>360002</v>
      </c>
      <c r="H24207">
        <f t="shared" si="21"/>
        <v>0.72620140277124989</v>
      </c>
      <c r="I24207" t="s">
        <v>1214</v>
      </c>
    </row>
    <row r="24208" spans="1:9" x14ac:dyDescent="0.35">
      <c r="A24208" t="s">
        <v>1257</v>
      </c>
      <c r="B24208" t="s">
        <v>365</v>
      </c>
      <c r="C24208" t="s">
        <v>365</v>
      </c>
      <c r="D24208" t="s">
        <v>1260</v>
      </c>
      <c r="E24208" t="s">
        <v>31</v>
      </c>
      <c r="F24208">
        <v>566236</v>
      </c>
      <c r="G24208">
        <v>534257</v>
      </c>
      <c r="H24208">
        <f t="shared" si="21"/>
        <v>0.94352354848508391</v>
      </c>
      <c r="I24208" t="s">
        <v>1214</v>
      </c>
    </row>
    <row r="24209" spans="1:9" x14ac:dyDescent="0.35">
      <c r="A24209" t="s">
        <v>1257</v>
      </c>
      <c r="B24209" t="s">
        <v>365</v>
      </c>
      <c r="C24209" t="s">
        <v>365</v>
      </c>
      <c r="D24209" t="s">
        <v>1261</v>
      </c>
      <c r="E24209" t="s">
        <v>29</v>
      </c>
      <c r="F24209">
        <v>442208</v>
      </c>
      <c r="G24209">
        <v>555368</v>
      </c>
      <c r="H24209">
        <f t="shared" si="21"/>
        <v>1.2558976771112236</v>
      </c>
      <c r="I24209" t="s">
        <v>1214</v>
      </c>
    </row>
    <row r="24210" spans="1:9" x14ac:dyDescent="0.35">
      <c r="A24210" t="s">
        <v>1257</v>
      </c>
      <c r="B24210" t="s">
        <v>365</v>
      </c>
      <c r="C24210" t="s">
        <v>365</v>
      </c>
      <c r="D24210" t="s">
        <v>1261</v>
      </c>
      <c r="E24210" t="s">
        <v>30</v>
      </c>
      <c r="F24210">
        <v>450827</v>
      </c>
      <c r="G24210">
        <v>545520</v>
      </c>
      <c r="H24210">
        <f t="shared" si="21"/>
        <v>1.2100428767576032</v>
      </c>
      <c r="I24210" t="s">
        <v>1214</v>
      </c>
    </row>
    <row r="24211" spans="1:9" x14ac:dyDescent="0.35">
      <c r="A24211" t="s">
        <v>1257</v>
      </c>
      <c r="B24211" t="s">
        <v>365</v>
      </c>
      <c r="C24211" t="s">
        <v>365</v>
      </c>
      <c r="D24211" t="s">
        <v>1261</v>
      </c>
      <c r="E24211" t="s">
        <v>31</v>
      </c>
      <c r="F24211">
        <v>458778</v>
      </c>
      <c r="G24211">
        <v>468332</v>
      </c>
      <c r="H24211">
        <f t="shared" si="21"/>
        <v>1.0208248869823748</v>
      </c>
      <c r="I24211" t="s">
        <v>1214</v>
      </c>
    </row>
    <row r="24212" spans="1:9" x14ac:dyDescent="0.35">
      <c r="A24212" t="s">
        <v>1257</v>
      </c>
      <c r="B24212" t="s">
        <v>365</v>
      </c>
      <c r="C24212" t="s">
        <v>365</v>
      </c>
      <c r="D24212" t="s">
        <v>1262</v>
      </c>
      <c r="E24212" t="s">
        <v>29</v>
      </c>
      <c r="F24212">
        <v>185011</v>
      </c>
      <c r="G24212">
        <v>242508</v>
      </c>
      <c r="H24212">
        <f t="shared" si="21"/>
        <v>1.3107761160147235</v>
      </c>
      <c r="I24212" t="s">
        <v>1214</v>
      </c>
    </row>
    <row r="24213" spans="1:9" x14ac:dyDescent="0.35">
      <c r="A24213" t="s">
        <v>1257</v>
      </c>
      <c r="B24213" t="s">
        <v>365</v>
      </c>
      <c r="C24213" t="s">
        <v>365</v>
      </c>
      <c r="D24213" t="s">
        <v>1262</v>
      </c>
      <c r="E24213" t="s">
        <v>30</v>
      </c>
      <c r="F24213">
        <v>185606</v>
      </c>
      <c r="G24213">
        <v>242106</v>
      </c>
      <c r="H24213">
        <f t="shared" si="21"/>
        <v>1.3044082626639224</v>
      </c>
      <c r="I24213" t="s">
        <v>1214</v>
      </c>
    </row>
    <row r="24214" spans="1:9" x14ac:dyDescent="0.35">
      <c r="A24214" t="s">
        <v>1257</v>
      </c>
      <c r="B24214" t="s">
        <v>365</v>
      </c>
      <c r="C24214" t="s">
        <v>365</v>
      </c>
      <c r="D24214" t="s">
        <v>1262</v>
      </c>
      <c r="E24214" t="s">
        <v>31</v>
      </c>
      <c r="F24214">
        <v>191716</v>
      </c>
      <c r="G24214">
        <v>216644</v>
      </c>
      <c r="H24214">
        <f t="shared" ref="H24214:H24277" si="22">G24214/F24214</f>
        <v>1.1300256629597947</v>
      </c>
      <c r="I24214" t="s">
        <v>1214</v>
      </c>
    </row>
    <row r="24215" spans="1:9" x14ac:dyDescent="0.35">
      <c r="A24215" t="s">
        <v>1257</v>
      </c>
      <c r="B24215" t="s">
        <v>365</v>
      </c>
      <c r="C24215" t="s">
        <v>365</v>
      </c>
      <c r="D24215" t="s">
        <v>1263</v>
      </c>
      <c r="E24215" t="s">
        <v>29</v>
      </c>
      <c r="F24215">
        <v>203468</v>
      </c>
      <c r="G24215">
        <v>20974</v>
      </c>
      <c r="H24215">
        <f t="shared" si="22"/>
        <v>0.10308254860715199</v>
      </c>
      <c r="I24215" t="s">
        <v>1214</v>
      </c>
    </row>
    <row r="24216" spans="1:9" x14ac:dyDescent="0.35">
      <c r="A24216" t="s">
        <v>1257</v>
      </c>
      <c r="B24216" t="s">
        <v>365</v>
      </c>
      <c r="C24216" t="s">
        <v>365</v>
      </c>
      <c r="D24216" t="s">
        <v>1263</v>
      </c>
      <c r="E24216" t="s">
        <v>30</v>
      </c>
      <c r="F24216">
        <v>205446</v>
      </c>
      <c r="G24216">
        <v>24495</v>
      </c>
      <c r="H24216">
        <f t="shared" si="22"/>
        <v>0.11922841038521072</v>
      </c>
      <c r="I24216" t="s">
        <v>1214</v>
      </c>
    </row>
    <row r="24217" spans="1:9" x14ac:dyDescent="0.35">
      <c r="A24217" t="s">
        <v>1257</v>
      </c>
      <c r="B24217" t="s">
        <v>365</v>
      </c>
      <c r="C24217" t="s">
        <v>365</v>
      </c>
      <c r="D24217" t="s">
        <v>1263</v>
      </c>
      <c r="E24217" t="s">
        <v>31</v>
      </c>
      <c r="F24217">
        <v>205120</v>
      </c>
      <c r="G24217">
        <v>47427</v>
      </c>
      <c r="H24217">
        <f t="shared" si="22"/>
        <v>0.23121587363494539</v>
      </c>
      <c r="I24217" t="s">
        <v>1214</v>
      </c>
    </row>
    <row r="24218" spans="1:9" x14ac:dyDescent="0.35">
      <c r="A24218" t="s">
        <v>1257</v>
      </c>
      <c r="B24218" t="s">
        <v>365</v>
      </c>
      <c r="C24218" t="s">
        <v>365</v>
      </c>
      <c r="D24218" t="s">
        <v>1264</v>
      </c>
      <c r="E24218" t="s">
        <v>29</v>
      </c>
      <c r="F24218">
        <v>253591</v>
      </c>
      <c r="G24218">
        <v>83713</v>
      </c>
      <c r="H24218">
        <f t="shared" si="22"/>
        <v>0.33011029571238726</v>
      </c>
      <c r="I24218" t="s">
        <v>1214</v>
      </c>
    </row>
    <row r="24219" spans="1:9" x14ac:dyDescent="0.35">
      <c r="A24219" t="s">
        <v>1257</v>
      </c>
      <c r="B24219" t="s">
        <v>365</v>
      </c>
      <c r="C24219" t="s">
        <v>365</v>
      </c>
      <c r="D24219" t="s">
        <v>1264</v>
      </c>
      <c r="E24219" t="s">
        <v>30</v>
      </c>
      <c r="F24219">
        <v>254955</v>
      </c>
      <c r="G24219">
        <v>124392</v>
      </c>
      <c r="H24219">
        <f t="shared" si="22"/>
        <v>0.48789786432899923</v>
      </c>
      <c r="I24219" t="s">
        <v>1214</v>
      </c>
    </row>
    <row r="24220" spans="1:9" x14ac:dyDescent="0.35">
      <c r="A24220" t="s">
        <v>1257</v>
      </c>
      <c r="B24220" t="s">
        <v>365</v>
      </c>
      <c r="C24220" t="s">
        <v>365</v>
      </c>
      <c r="D24220" t="s">
        <v>1264</v>
      </c>
      <c r="E24220" t="s">
        <v>31</v>
      </c>
      <c r="F24220">
        <v>252819</v>
      </c>
      <c r="G24220">
        <v>53779</v>
      </c>
      <c r="H24220">
        <f t="shared" si="22"/>
        <v>0.21271739861323713</v>
      </c>
      <c r="I24220" t="s">
        <v>1214</v>
      </c>
    </row>
    <row r="24221" spans="1:9" x14ac:dyDescent="0.35">
      <c r="A24221" t="s">
        <v>1257</v>
      </c>
      <c r="B24221" t="s">
        <v>365</v>
      </c>
      <c r="C24221" t="s">
        <v>365</v>
      </c>
      <c r="D24221" t="s">
        <v>1265</v>
      </c>
      <c r="E24221" t="s">
        <v>29</v>
      </c>
      <c r="F24221">
        <v>46825</v>
      </c>
      <c r="G24221">
        <v>97847</v>
      </c>
      <c r="H24221">
        <f t="shared" si="22"/>
        <v>2.0896316070475174</v>
      </c>
      <c r="I24221" t="s">
        <v>1214</v>
      </c>
    </row>
    <row r="24222" spans="1:9" x14ac:dyDescent="0.35">
      <c r="A24222" t="s">
        <v>1257</v>
      </c>
      <c r="B24222" t="s">
        <v>365</v>
      </c>
      <c r="C24222" t="s">
        <v>365</v>
      </c>
      <c r="D24222" t="s">
        <v>1265</v>
      </c>
      <c r="E24222" t="s">
        <v>30</v>
      </c>
      <c r="F24222">
        <v>42169</v>
      </c>
      <c r="G24222">
        <v>90412</v>
      </c>
      <c r="H24222">
        <f t="shared" si="22"/>
        <v>2.1440394602670207</v>
      </c>
      <c r="I24222" t="s">
        <v>1214</v>
      </c>
    </row>
    <row r="24223" spans="1:9" x14ac:dyDescent="0.35">
      <c r="A24223" t="s">
        <v>1257</v>
      </c>
      <c r="B24223" t="s">
        <v>365</v>
      </c>
      <c r="C24223" t="s">
        <v>365</v>
      </c>
      <c r="D24223" t="s">
        <v>1265</v>
      </c>
      <c r="E24223" t="s">
        <v>31</v>
      </c>
      <c r="F24223">
        <v>43009</v>
      </c>
      <c r="G24223">
        <v>88113</v>
      </c>
      <c r="H24223">
        <f t="shared" si="22"/>
        <v>2.0487107349624498</v>
      </c>
      <c r="I24223" t="s">
        <v>1214</v>
      </c>
    </row>
    <row r="24224" spans="1:9" x14ac:dyDescent="0.35">
      <c r="A24224" t="s">
        <v>1257</v>
      </c>
      <c r="B24224" t="s">
        <v>365</v>
      </c>
      <c r="C24224" t="s">
        <v>365</v>
      </c>
      <c r="D24224" t="s">
        <v>1266</v>
      </c>
      <c r="E24224" t="s">
        <v>29</v>
      </c>
      <c r="F24224">
        <v>210596</v>
      </c>
      <c r="G24224">
        <v>168835</v>
      </c>
      <c r="H24224">
        <f t="shared" si="22"/>
        <v>0.80170088700640085</v>
      </c>
      <c r="I24224" t="s">
        <v>1214</v>
      </c>
    </row>
    <row r="24225" spans="1:9" x14ac:dyDescent="0.35">
      <c r="A24225" t="s">
        <v>1257</v>
      </c>
      <c r="B24225" t="s">
        <v>365</v>
      </c>
      <c r="C24225" t="s">
        <v>365</v>
      </c>
      <c r="D24225" t="s">
        <v>1266</v>
      </c>
      <c r="E24225" t="s">
        <v>30</v>
      </c>
      <c r="F24225">
        <v>217622</v>
      </c>
      <c r="G24225">
        <v>190205</v>
      </c>
      <c r="H24225">
        <f t="shared" si="22"/>
        <v>0.87401549475696394</v>
      </c>
      <c r="I24225" t="s">
        <v>1214</v>
      </c>
    </row>
    <row r="24226" spans="1:9" x14ac:dyDescent="0.35">
      <c r="A24226" t="s">
        <v>1257</v>
      </c>
      <c r="B24226" t="s">
        <v>365</v>
      </c>
      <c r="C24226" t="s">
        <v>365</v>
      </c>
      <c r="D24226" t="s">
        <v>1266</v>
      </c>
      <c r="E24226" t="s">
        <v>31</v>
      </c>
      <c r="F24226">
        <v>215889</v>
      </c>
      <c r="G24226">
        <v>164219</v>
      </c>
      <c r="H24226">
        <f t="shared" si="22"/>
        <v>0.76066404494902473</v>
      </c>
      <c r="I24226" t="s">
        <v>1214</v>
      </c>
    </row>
    <row r="24227" spans="1:9" x14ac:dyDescent="0.35">
      <c r="A24227" t="s">
        <v>1257</v>
      </c>
      <c r="B24227" t="s">
        <v>366</v>
      </c>
      <c r="C24227" t="s">
        <v>366</v>
      </c>
      <c r="D24227" t="s">
        <v>1258</v>
      </c>
      <c r="E24227" t="s">
        <v>29</v>
      </c>
      <c r="F24227">
        <v>872798</v>
      </c>
      <c r="G24227">
        <v>1151021</v>
      </c>
      <c r="H24227">
        <f t="shared" si="22"/>
        <v>1.3187713537382075</v>
      </c>
      <c r="I24227" t="s">
        <v>1215</v>
      </c>
    </row>
    <row r="24228" spans="1:9" x14ac:dyDescent="0.35">
      <c r="A24228" t="s">
        <v>1257</v>
      </c>
      <c r="B24228" t="s">
        <v>366</v>
      </c>
      <c r="C24228" t="s">
        <v>366</v>
      </c>
      <c r="D24228" t="s">
        <v>1258</v>
      </c>
      <c r="E24228" t="s">
        <v>30</v>
      </c>
      <c r="F24228">
        <v>849239</v>
      </c>
      <c r="G24228">
        <v>913219</v>
      </c>
      <c r="H24228">
        <f t="shared" si="22"/>
        <v>1.0753380379374946</v>
      </c>
      <c r="I24228" t="s">
        <v>1215</v>
      </c>
    </row>
    <row r="24229" spans="1:9" x14ac:dyDescent="0.35">
      <c r="A24229" t="s">
        <v>1257</v>
      </c>
      <c r="B24229" t="s">
        <v>366</v>
      </c>
      <c r="C24229" t="s">
        <v>366</v>
      </c>
      <c r="D24229" t="s">
        <v>1258</v>
      </c>
      <c r="E24229" t="s">
        <v>31</v>
      </c>
      <c r="F24229">
        <v>813285</v>
      </c>
      <c r="G24229">
        <v>833153</v>
      </c>
      <c r="H24229">
        <f t="shared" si="22"/>
        <v>1.0244293205948714</v>
      </c>
      <c r="I24229" t="s">
        <v>1215</v>
      </c>
    </row>
    <row r="24230" spans="1:9" x14ac:dyDescent="0.35">
      <c r="A24230" t="s">
        <v>1257</v>
      </c>
      <c r="B24230" t="s">
        <v>366</v>
      </c>
      <c r="C24230" t="s">
        <v>366</v>
      </c>
      <c r="D24230" t="s">
        <v>1267</v>
      </c>
      <c r="E24230" t="s">
        <v>29</v>
      </c>
      <c r="F24230">
        <v>152984</v>
      </c>
      <c r="G24230">
        <v>107441</v>
      </c>
      <c r="H24230">
        <f t="shared" si="22"/>
        <v>0.70230220153741563</v>
      </c>
      <c r="I24230" t="s">
        <v>1215</v>
      </c>
    </row>
    <row r="24231" spans="1:9" x14ac:dyDescent="0.35">
      <c r="A24231" t="s">
        <v>1257</v>
      </c>
      <c r="B24231" t="s">
        <v>366</v>
      </c>
      <c r="C24231" t="s">
        <v>366</v>
      </c>
      <c r="D24231" t="s">
        <v>1267</v>
      </c>
      <c r="E24231" t="s">
        <v>30</v>
      </c>
      <c r="F24231">
        <v>159380</v>
      </c>
      <c r="G24231">
        <v>130643</v>
      </c>
      <c r="H24231">
        <f t="shared" si="22"/>
        <v>0.81969506839001127</v>
      </c>
      <c r="I24231" t="s">
        <v>1215</v>
      </c>
    </row>
    <row r="24232" spans="1:9" x14ac:dyDescent="0.35">
      <c r="A24232" t="s">
        <v>1257</v>
      </c>
      <c r="B24232" t="s">
        <v>366</v>
      </c>
      <c r="C24232" t="s">
        <v>366</v>
      </c>
      <c r="D24232" t="s">
        <v>1267</v>
      </c>
      <c r="E24232" t="s">
        <v>31</v>
      </c>
      <c r="F24232">
        <v>151559</v>
      </c>
      <c r="G24232">
        <v>133833</v>
      </c>
      <c r="H24232">
        <f t="shared" si="22"/>
        <v>0.88304224757355221</v>
      </c>
      <c r="I24232" t="s">
        <v>1215</v>
      </c>
    </row>
    <row r="24233" spans="1:9" x14ac:dyDescent="0.35">
      <c r="A24233" t="s">
        <v>1257</v>
      </c>
      <c r="B24233" t="s">
        <v>366</v>
      </c>
      <c r="C24233" t="s">
        <v>366</v>
      </c>
      <c r="D24233" t="s">
        <v>1268</v>
      </c>
      <c r="E24233" t="s">
        <v>29</v>
      </c>
      <c r="F24233">
        <v>56308</v>
      </c>
      <c r="G24233">
        <v>54255</v>
      </c>
      <c r="H24233">
        <f t="shared" si="22"/>
        <v>0.96353981672231304</v>
      </c>
      <c r="I24233" t="s">
        <v>1215</v>
      </c>
    </row>
    <row r="24234" spans="1:9" x14ac:dyDescent="0.35">
      <c r="A24234" t="s">
        <v>1257</v>
      </c>
      <c r="B24234" t="s">
        <v>366</v>
      </c>
      <c r="C24234" t="s">
        <v>366</v>
      </c>
      <c r="D24234" t="s">
        <v>1268</v>
      </c>
      <c r="E24234" t="s">
        <v>30</v>
      </c>
      <c r="F24234">
        <v>53639</v>
      </c>
      <c r="G24234">
        <v>48171</v>
      </c>
      <c r="H24234">
        <f t="shared" si="22"/>
        <v>0.89805924793527103</v>
      </c>
      <c r="I24234" t="s">
        <v>1215</v>
      </c>
    </row>
    <row r="24235" spans="1:9" x14ac:dyDescent="0.35">
      <c r="A24235" t="s">
        <v>1257</v>
      </c>
      <c r="B24235" t="s">
        <v>366</v>
      </c>
      <c r="C24235" t="s">
        <v>366</v>
      </c>
      <c r="D24235" t="s">
        <v>1268</v>
      </c>
      <c r="E24235" t="s">
        <v>31</v>
      </c>
      <c r="F24235">
        <v>55438</v>
      </c>
      <c r="G24235">
        <v>41010</v>
      </c>
      <c r="H24235">
        <f t="shared" si="22"/>
        <v>0.73974530105703673</v>
      </c>
      <c r="I24235" t="s">
        <v>1215</v>
      </c>
    </row>
    <row r="24236" spans="1:9" x14ac:dyDescent="0.35">
      <c r="A24236" t="s">
        <v>1257</v>
      </c>
      <c r="B24236" t="s">
        <v>366</v>
      </c>
      <c r="C24236" t="s">
        <v>366</v>
      </c>
      <c r="D24236" t="s">
        <v>1269</v>
      </c>
      <c r="E24236" t="s">
        <v>29</v>
      </c>
      <c r="F24236">
        <v>79907</v>
      </c>
      <c r="G24236">
        <v>181573</v>
      </c>
      <c r="H24236">
        <f t="shared" si="22"/>
        <v>2.2723040534621499</v>
      </c>
      <c r="I24236" t="s">
        <v>1215</v>
      </c>
    </row>
    <row r="24237" spans="1:9" x14ac:dyDescent="0.35">
      <c r="A24237" t="s">
        <v>1257</v>
      </c>
      <c r="B24237" t="s">
        <v>366</v>
      </c>
      <c r="C24237" t="s">
        <v>366</v>
      </c>
      <c r="D24237" t="s">
        <v>1269</v>
      </c>
      <c r="E24237" t="s">
        <v>30</v>
      </c>
      <c r="F24237">
        <v>82880</v>
      </c>
      <c r="G24237">
        <v>151418</v>
      </c>
      <c r="H24237">
        <f t="shared" si="22"/>
        <v>1.8269546332046331</v>
      </c>
      <c r="I24237" t="s">
        <v>1215</v>
      </c>
    </row>
    <row r="24238" spans="1:9" x14ac:dyDescent="0.35">
      <c r="A24238" t="s">
        <v>1257</v>
      </c>
      <c r="B24238" t="s">
        <v>366</v>
      </c>
      <c r="C24238" t="s">
        <v>366</v>
      </c>
      <c r="D24238" t="s">
        <v>1269</v>
      </c>
      <c r="E24238" t="s">
        <v>31</v>
      </c>
      <c r="F24238">
        <v>69517</v>
      </c>
      <c r="G24238">
        <v>102660</v>
      </c>
      <c r="H24238">
        <f t="shared" si="22"/>
        <v>1.4767610800235913</v>
      </c>
      <c r="I24238" t="s">
        <v>1215</v>
      </c>
    </row>
    <row r="24239" spans="1:9" x14ac:dyDescent="0.35">
      <c r="A24239" t="s">
        <v>1257</v>
      </c>
      <c r="B24239" t="s">
        <v>366</v>
      </c>
      <c r="C24239" t="s">
        <v>366</v>
      </c>
      <c r="D24239" t="s">
        <v>1270</v>
      </c>
      <c r="E24239" t="s">
        <v>29</v>
      </c>
      <c r="F24239">
        <v>42279</v>
      </c>
      <c r="G24239">
        <v>30862</v>
      </c>
      <c r="H24239">
        <f t="shared" si="22"/>
        <v>0.72996050048487426</v>
      </c>
      <c r="I24239" t="s">
        <v>1215</v>
      </c>
    </row>
    <row r="24240" spans="1:9" x14ac:dyDescent="0.35">
      <c r="A24240" t="s">
        <v>1257</v>
      </c>
      <c r="B24240" t="s">
        <v>366</v>
      </c>
      <c r="C24240" t="s">
        <v>366</v>
      </c>
      <c r="D24240" t="s">
        <v>1270</v>
      </c>
      <c r="E24240" t="s">
        <v>30</v>
      </c>
      <c r="F24240">
        <v>47469</v>
      </c>
      <c r="G24240">
        <v>24616</v>
      </c>
      <c r="H24240">
        <f t="shared" si="22"/>
        <v>0.51857001411447468</v>
      </c>
      <c r="I24240" t="s">
        <v>1215</v>
      </c>
    </row>
    <row r="24241" spans="1:9" x14ac:dyDescent="0.35">
      <c r="A24241" t="s">
        <v>1257</v>
      </c>
      <c r="B24241" t="s">
        <v>366</v>
      </c>
      <c r="C24241" t="s">
        <v>366</v>
      </c>
      <c r="D24241" t="s">
        <v>1270</v>
      </c>
      <c r="E24241" t="s">
        <v>31</v>
      </c>
      <c r="F24241">
        <v>45943</v>
      </c>
      <c r="G24241">
        <v>22457</v>
      </c>
      <c r="H24241">
        <f t="shared" si="22"/>
        <v>0.48880134079185078</v>
      </c>
      <c r="I24241" t="s">
        <v>1215</v>
      </c>
    </row>
    <row r="24242" spans="1:9" x14ac:dyDescent="0.35">
      <c r="A24242" t="s">
        <v>1257</v>
      </c>
      <c r="B24242" t="s">
        <v>366</v>
      </c>
      <c r="C24242" t="s">
        <v>366</v>
      </c>
      <c r="D24242" t="s">
        <v>1271</v>
      </c>
      <c r="E24242" t="s">
        <v>29</v>
      </c>
      <c r="F24242">
        <v>83994</v>
      </c>
      <c r="G24242">
        <v>80026</v>
      </c>
      <c r="H24242">
        <f t="shared" si="22"/>
        <v>0.95275853037121694</v>
      </c>
      <c r="I24242" t="s">
        <v>1215</v>
      </c>
    </row>
    <row r="24243" spans="1:9" x14ac:dyDescent="0.35">
      <c r="A24243" t="s">
        <v>1257</v>
      </c>
      <c r="B24243" t="s">
        <v>366</v>
      </c>
      <c r="C24243" t="s">
        <v>366</v>
      </c>
      <c r="D24243" t="s">
        <v>1271</v>
      </c>
      <c r="E24243" t="s">
        <v>30</v>
      </c>
      <c r="F24243">
        <v>83367</v>
      </c>
      <c r="G24243">
        <v>73137</v>
      </c>
      <c r="H24243">
        <f t="shared" si="22"/>
        <v>0.87728957501169524</v>
      </c>
      <c r="I24243" t="s">
        <v>1215</v>
      </c>
    </row>
    <row r="24244" spans="1:9" x14ac:dyDescent="0.35">
      <c r="A24244" t="s">
        <v>1257</v>
      </c>
      <c r="B24244" t="s">
        <v>366</v>
      </c>
      <c r="C24244" t="s">
        <v>366</v>
      </c>
      <c r="D24244" t="s">
        <v>1271</v>
      </c>
      <c r="E24244" t="s">
        <v>31</v>
      </c>
      <c r="F24244">
        <v>86761</v>
      </c>
      <c r="G24244">
        <v>71774</v>
      </c>
      <c r="H24244">
        <f t="shared" si="22"/>
        <v>0.82726109657565039</v>
      </c>
      <c r="I24244" t="s">
        <v>1215</v>
      </c>
    </row>
    <row r="24245" spans="1:9" x14ac:dyDescent="0.35">
      <c r="A24245" t="s">
        <v>1257</v>
      </c>
      <c r="B24245" t="s">
        <v>366</v>
      </c>
      <c r="C24245" t="s">
        <v>366</v>
      </c>
      <c r="D24245" t="s">
        <v>1272</v>
      </c>
      <c r="E24245" t="s">
        <v>29</v>
      </c>
      <c r="F24245">
        <v>91089</v>
      </c>
      <c r="G24245">
        <v>81441</v>
      </c>
      <c r="H24245">
        <f t="shared" si="22"/>
        <v>0.89408161248888451</v>
      </c>
      <c r="I24245" t="s">
        <v>1215</v>
      </c>
    </row>
    <row r="24246" spans="1:9" x14ac:dyDescent="0.35">
      <c r="A24246" t="s">
        <v>1257</v>
      </c>
      <c r="B24246" t="s">
        <v>366</v>
      </c>
      <c r="C24246" t="s">
        <v>366</v>
      </c>
      <c r="D24246" t="s">
        <v>1272</v>
      </c>
      <c r="E24246" t="s">
        <v>30</v>
      </c>
      <c r="F24246">
        <v>93809</v>
      </c>
      <c r="G24246">
        <v>78855</v>
      </c>
      <c r="H24246">
        <f t="shared" si="22"/>
        <v>0.84059098807150701</v>
      </c>
      <c r="I24246" t="s">
        <v>1215</v>
      </c>
    </row>
    <row r="24247" spans="1:9" x14ac:dyDescent="0.35">
      <c r="A24247" t="s">
        <v>1257</v>
      </c>
      <c r="B24247" t="s">
        <v>366</v>
      </c>
      <c r="C24247" t="s">
        <v>366</v>
      </c>
      <c r="D24247" t="s">
        <v>1272</v>
      </c>
      <c r="E24247" t="s">
        <v>31</v>
      </c>
      <c r="F24247">
        <v>103375</v>
      </c>
      <c r="G24247">
        <v>98548</v>
      </c>
      <c r="H24247">
        <f t="shared" si="22"/>
        <v>0.95330592503022971</v>
      </c>
      <c r="I24247" t="s">
        <v>1215</v>
      </c>
    </row>
    <row r="24248" spans="1:9" x14ac:dyDescent="0.35">
      <c r="A24248" t="s">
        <v>1257</v>
      </c>
      <c r="B24248" t="s">
        <v>366</v>
      </c>
      <c r="C24248" t="s">
        <v>366</v>
      </c>
      <c r="D24248" t="s">
        <v>1273</v>
      </c>
      <c r="E24248" t="s">
        <v>29</v>
      </c>
      <c r="F24248">
        <v>35944</v>
      </c>
      <c r="G24248">
        <v>38206</v>
      </c>
      <c r="H24248">
        <f t="shared" si="22"/>
        <v>1.0629312263521034</v>
      </c>
      <c r="I24248" t="s">
        <v>1215</v>
      </c>
    </row>
    <row r="24249" spans="1:9" x14ac:dyDescent="0.35">
      <c r="A24249" t="s">
        <v>1257</v>
      </c>
      <c r="B24249" t="s">
        <v>366</v>
      </c>
      <c r="C24249" t="s">
        <v>366</v>
      </c>
      <c r="D24249" t="s">
        <v>1273</v>
      </c>
      <c r="E24249" t="s">
        <v>30</v>
      </c>
      <c r="F24249">
        <v>31834</v>
      </c>
      <c r="G24249">
        <v>30631</v>
      </c>
      <c r="H24249">
        <f t="shared" si="22"/>
        <v>0.96221021549286923</v>
      </c>
      <c r="I24249" t="s">
        <v>1215</v>
      </c>
    </row>
    <row r="24250" spans="1:9" x14ac:dyDescent="0.35">
      <c r="A24250" t="s">
        <v>1257</v>
      </c>
      <c r="B24250" t="s">
        <v>366</v>
      </c>
      <c r="C24250" t="s">
        <v>366</v>
      </c>
      <c r="D24250" t="s">
        <v>1273</v>
      </c>
      <c r="E24250" t="s">
        <v>31</v>
      </c>
      <c r="F24250">
        <v>33967</v>
      </c>
      <c r="G24250">
        <v>29967</v>
      </c>
      <c r="H24250">
        <f t="shared" si="22"/>
        <v>0.88223864338917179</v>
      </c>
      <c r="I24250" t="s">
        <v>1215</v>
      </c>
    </row>
    <row r="24251" spans="1:9" x14ac:dyDescent="0.35">
      <c r="A24251" t="s">
        <v>1257</v>
      </c>
      <c r="B24251" t="s">
        <v>366</v>
      </c>
      <c r="C24251" t="s">
        <v>366</v>
      </c>
      <c r="D24251" t="s">
        <v>1274</v>
      </c>
      <c r="E24251" t="s">
        <v>29</v>
      </c>
      <c r="F24251">
        <v>131987</v>
      </c>
      <c r="G24251">
        <v>111220</v>
      </c>
      <c r="H24251">
        <f t="shared" si="22"/>
        <v>0.84265874669475027</v>
      </c>
      <c r="I24251" t="s">
        <v>1215</v>
      </c>
    </row>
    <row r="24252" spans="1:9" x14ac:dyDescent="0.35">
      <c r="A24252" t="s">
        <v>1257</v>
      </c>
      <c r="B24252" t="s">
        <v>366</v>
      </c>
      <c r="C24252" t="s">
        <v>366</v>
      </c>
      <c r="D24252" t="s">
        <v>1274</v>
      </c>
      <c r="E24252" t="s">
        <v>30</v>
      </c>
      <c r="F24252">
        <v>134394</v>
      </c>
      <c r="G24252">
        <v>115243</v>
      </c>
      <c r="H24252">
        <f t="shared" si="22"/>
        <v>0.85750107891721361</v>
      </c>
      <c r="I24252" t="s">
        <v>1215</v>
      </c>
    </row>
    <row r="24253" spans="1:9" x14ac:dyDescent="0.35">
      <c r="A24253" t="s">
        <v>1257</v>
      </c>
      <c r="B24253" t="s">
        <v>366</v>
      </c>
      <c r="C24253" t="s">
        <v>366</v>
      </c>
      <c r="D24253" t="s">
        <v>1274</v>
      </c>
      <c r="E24253" t="s">
        <v>31</v>
      </c>
      <c r="F24253">
        <v>138915</v>
      </c>
      <c r="G24253">
        <v>107338</v>
      </c>
      <c r="H24253">
        <f t="shared" si="22"/>
        <v>0.77268833459309649</v>
      </c>
      <c r="I24253" t="s">
        <v>1215</v>
      </c>
    </row>
    <row r="24254" spans="1:9" x14ac:dyDescent="0.35">
      <c r="A24254" t="s">
        <v>1257</v>
      </c>
      <c r="B24254" t="s">
        <v>366</v>
      </c>
      <c r="C24254" t="s">
        <v>366</v>
      </c>
      <c r="D24254" t="s">
        <v>1275</v>
      </c>
      <c r="E24254" t="s">
        <v>29</v>
      </c>
      <c r="F24254">
        <v>33851</v>
      </c>
      <c r="G24254">
        <v>15816</v>
      </c>
      <c r="H24254">
        <f t="shared" si="22"/>
        <v>0.4672240111075005</v>
      </c>
      <c r="I24254" t="s">
        <v>1215</v>
      </c>
    </row>
    <row r="24255" spans="1:9" x14ac:dyDescent="0.35">
      <c r="A24255" t="s">
        <v>1257</v>
      </c>
      <c r="B24255" t="s">
        <v>366</v>
      </c>
      <c r="C24255" t="s">
        <v>366</v>
      </c>
      <c r="D24255" t="s">
        <v>1275</v>
      </c>
      <c r="E24255" t="s">
        <v>30</v>
      </c>
      <c r="F24255">
        <v>26937</v>
      </c>
      <c r="G24255">
        <v>13803</v>
      </c>
      <c r="H24255">
        <f t="shared" si="22"/>
        <v>0.51241786390466648</v>
      </c>
      <c r="I24255" t="s">
        <v>1215</v>
      </c>
    </row>
    <row r="24256" spans="1:9" x14ac:dyDescent="0.35">
      <c r="A24256" t="s">
        <v>1257</v>
      </c>
      <c r="B24256" t="s">
        <v>366</v>
      </c>
      <c r="C24256" t="s">
        <v>366</v>
      </c>
      <c r="D24256" t="s">
        <v>1275</v>
      </c>
      <c r="E24256" t="s">
        <v>31</v>
      </c>
      <c r="F24256">
        <v>31740</v>
      </c>
      <c r="G24256">
        <v>17678</v>
      </c>
      <c r="H24256">
        <f t="shared" si="22"/>
        <v>0.5569628229363579</v>
      </c>
      <c r="I24256" t="s">
        <v>1215</v>
      </c>
    </row>
    <row r="24257" spans="1:9" x14ac:dyDescent="0.35">
      <c r="A24257" t="s">
        <v>1257</v>
      </c>
      <c r="B24257" t="s">
        <v>366</v>
      </c>
      <c r="C24257" t="s">
        <v>366</v>
      </c>
      <c r="D24257" t="s">
        <v>1276</v>
      </c>
      <c r="E24257" t="s">
        <v>29</v>
      </c>
      <c r="F24257">
        <v>19429</v>
      </c>
      <c r="G24257">
        <v>24395</v>
      </c>
      <c r="H24257">
        <f t="shared" si="22"/>
        <v>1.2555973030006691</v>
      </c>
      <c r="I24257" t="s">
        <v>1215</v>
      </c>
    </row>
    <row r="24258" spans="1:9" x14ac:dyDescent="0.35">
      <c r="A24258" t="s">
        <v>1257</v>
      </c>
      <c r="B24258" t="s">
        <v>366</v>
      </c>
      <c r="C24258" t="s">
        <v>366</v>
      </c>
      <c r="D24258" t="s">
        <v>1276</v>
      </c>
      <c r="E24258" t="s">
        <v>30</v>
      </c>
      <c r="F24258">
        <v>18290</v>
      </c>
      <c r="G24258">
        <v>23526</v>
      </c>
      <c r="H24258">
        <f t="shared" si="22"/>
        <v>1.2862766539092401</v>
      </c>
      <c r="I24258" t="s">
        <v>1215</v>
      </c>
    </row>
    <row r="24259" spans="1:9" x14ac:dyDescent="0.35">
      <c r="A24259" t="s">
        <v>1257</v>
      </c>
      <c r="B24259" t="s">
        <v>366</v>
      </c>
      <c r="C24259" t="s">
        <v>366</v>
      </c>
      <c r="D24259" t="s">
        <v>1276</v>
      </c>
      <c r="E24259" t="s">
        <v>31</v>
      </c>
      <c r="F24259">
        <v>16068</v>
      </c>
      <c r="G24259">
        <v>16629</v>
      </c>
      <c r="H24259">
        <f t="shared" si="22"/>
        <v>1.0349141150112025</v>
      </c>
      <c r="I24259" t="s">
        <v>1215</v>
      </c>
    </row>
    <row r="24260" spans="1:9" x14ac:dyDescent="0.35">
      <c r="A24260" t="s">
        <v>1257</v>
      </c>
      <c r="B24260" t="s">
        <v>366</v>
      </c>
      <c r="C24260" t="s">
        <v>366</v>
      </c>
      <c r="D24260" t="s">
        <v>1259</v>
      </c>
      <c r="E24260" t="s">
        <v>29</v>
      </c>
      <c r="F24260">
        <v>241203</v>
      </c>
      <c r="G24260">
        <v>266420</v>
      </c>
      <c r="H24260">
        <f t="shared" si="22"/>
        <v>1.1045467925357479</v>
      </c>
      <c r="I24260" t="s">
        <v>1215</v>
      </c>
    </row>
    <row r="24261" spans="1:9" x14ac:dyDescent="0.35">
      <c r="A24261" t="s">
        <v>1257</v>
      </c>
      <c r="B24261" t="s">
        <v>366</v>
      </c>
      <c r="C24261" t="s">
        <v>366</v>
      </c>
      <c r="D24261" t="s">
        <v>1259</v>
      </c>
      <c r="E24261" t="s">
        <v>30</v>
      </c>
      <c r="F24261">
        <v>255256</v>
      </c>
      <c r="G24261">
        <v>248306</v>
      </c>
      <c r="H24261">
        <f t="shared" si="22"/>
        <v>0.97277243238160904</v>
      </c>
      <c r="I24261" t="s">
        <v>1215</v>
      </c>
    </row>
    <row r="24262" spans="1:9" x14ac:dyDescent="0.35">
      <c r="A24262" t="s">
        <v>1257</v>
      </c>
      <c r="B24262" t="s">
        <v>366</v>
      </c>
      <c r="C24262" t="s">
        <v>366</v>
      </c>
      <c r="D24262" t="s">
        <v>1259</v>
      </c>
      <c r="E24262" t="s">
        <v>31</v>
      </c>
      <c r="F24262">
        <v>260824</v>
      </c>
      <c r="G24262">
        <v>281314</v>
      </c>
      <c r="H24262">
        <f t="shared" si="22"/>
        <v>1.0785587215900376</v>
      </c>
      <c r="I24262" t="s">
        <v>1215</v>
      </c>
    </row>
    <row r="24263" spans="1:9" x14ac:dyDescent="0.35">
      <c r="A24263" t="s">
        <v>1257</v>
      </c>
      <c r="B24263" t="s">
        <v>366</v>
      </c>
      <c r="C24263" t="s">
        <v>366</v>
      </c>
      <c r="D24263" t="s">
        <v>1277</v>
      </c>
      <c r="E24263" t="s">
        <v>29</v>
      </c>
      <c r="F24263">
        <v>39545</v>
      </c>
      <c r="G24263">
        <v>52506</v>
      </c>
      <c r="H24263">
        <f t="shared" si="22"/>
        <v>1.3277531925654318</v>
      </c>
      <c r="I24263" t="s">
        <v>1215</v>
      </c>
    </row>
    <row r="24264" spans="1:9" x14ac:dyDescent="0.35">
      <c r="A24264" t="s">
        <v>1257</v>
      </c>
      <c r="B24264" t="s">
        <v>366</v>
      </c>
      <c r="C24264" t="s">
        <v>366</v>
      </c>
      <c r="D24264" t="s">
        <v>1277</v>
      </c>
      <c r="E24264" t="s">
        <v>30</v>
      </c>
      <c r="F24264">
        <v>40390</v>
      </c>
      <c r="G24264">
        <v>42538</v>
      </c>
      <c r="H24264">
        <f t="shared" si="22"/>
        <v>1.0531814805644961</v>
      </c>
      <c r="I24264" t="s">
        <v>1215</v>
      </c>
    </row>
    <row r="24265" spans="1:9" x14ac:dyDescent="0.35">
      <c r="A24265" t="s">
        <v>1257</v>
      </c>
      <c r="B24265" t="s">
        <v>366</v>
      </c>
      <c r="C24265" t="s">
        <v>366</v>
      </c>
      <c r="D24265" t="s">
        <v>1277</v>
      </c>
      <c r="E24265" t="s">
        <v>31</v>
      </c>
      <c r="F24265">
        <v>43962</v>
      </c>
      <c r="G24265">
        <v>37621</v>
      </c>
      <c r="H24265">
        <f t="shared" si="22"/>
        <v>0.85576179427687549</v>
      </c>
      <c r="I24265" t="s">
        <v>1215</v>
      </c>
    </row>
    <row r="24266" spans="1:9" x14ac:dyDescent="0.35">
      <c r="A24266" t="s">
        <v>1257</v>
      </c>
      <c r="B24266" t="s">
        <v>366</v>
      </c>
      <c r="C24266" t="s">
        <v>366</v>
      </c>
      <c r="D24266" t="s">
        <v>1278</v>
      </c>
      <c r="E24266" t="s">
        <v>29</v>
      </c>
      <c r="F24266">
        <v>44464</v>
      </c>
      <c r="G24266">
        <v>40359</v>
      </c>
      <c r="H24266">
        <f t="shared" si="22"/>
        <v>0.90767812162648431</v>
      </c>
      <c r="I24266" t="s">
        <v>1215</v>
      </c>
    </row>
    <row r="24267" spans="1:9" x14ac:dyDescent="0.35">
      <c r="A24267" t="s">
        <v>1257</v>
      </c>
      <c r="B24267" t="s">
        <v>366</v>
      </c>
      <c r="C24267" t="s">
        <v>366</v>
      </c>
      <c r="D24267" t="s">
        <v>1278</v>
      </c>
      <c r="E24267" t="s">
        <v>30</v>
      </c>
      <c r="F24267">
        <v>44953</v>
      </c>
      <c r="G24267">
        <v>36553</v>
      </c>
      <c r="H24267">
        <f t="shared" si="22"/>
        <v>0.81313816652948634</v>
      </c>
      <c r="I24267" t="s">
        <v>1215</v>
      </c>
    </row>
    <row r="24268" spans="1:9" x14ac:dyDescent="0.35">
      <c r="A24268" t="s">
        <v>1257</v>
      </c>
      <c r="B24268" t="s">
        <v>366</v>
      </c>
      <c r="C24268" t="s">
        <v>366</v>
      </c>
      <c r="D24268" t="s">
        <v>1278</v>
      </c>
      <c r="E24268" t="s">
        <v>31</v>
      </c>
      <c r="F24268">
        <v>41815</v>
      </c>
      <c r="G24268">
        <v>46188</v>
      </c>
      <c r="H24268">
        <f t="shared" si="22"/>
        <v>1.1045796962812389</v>
      </c>
      <c r="I24268" t="s">
        <v>1215</v>
      </c>
    </row>
    <row r="24269" spans="1:9" x14ac:dyDescent="0.35">
      <c r="A24269" t="s">
        <v>1257</v>
      </c>
      <c r="B24269" t="s">
        <v>366</v>
      </c>
      <c r="C24269" t="s">
        <v>366</v>
      </c>
      <c r="D24269" t="s">
        <v>1279</v>
      </c>
      <c r="E24269" t="s">
        <v>29</v>
      </c>
      <c r="F24269">
        <v>12712</v>
      </c>
      <c r="G24269">
        <v>16325</v>
      </c>
      <c r="H24269">
        <f t="shared" si="22"/>
        <v>1.2842196349905601</v>
      </c>
      <c r="I24269" t="s">
        <v>1215</v>
      </c>
    </row>
    <row r="24270" spans="1:9" x14ac:dyDescent="0.35">
      <c r="A24270" t="s">
        <v>1257</v>
      </c>
      <c r="B24270" t="s">
        <v>366</v>
      </c>
      <c r="C24270" t="s">
        <v>366</v>
      </c>
      <c r="D24270" t="s">
        <v>1279</v>
      </c>
      <c r="E24270" t="s">
        <v>30</v>
      </c>
      <c r="F24270">
        <v>12450</v>
      </c>
      <c r="G24270">
        <v>16560</v>
      </c>
      <c r="H24270">
        <f t="shared" si="22"/>
        <v>1.3301204819277108</v>
      </c>
      <c r="I24270" t="s">
        <v>1215</v>
      </c>
    </row>
    <row r="24271" spans="1:9" x14ac:dyDescent="0.35">
      <c r="A24271" t="s">
        <v>1257</v>
      </c>
      <c r="B24271" t="s">
        <v>366</v>
      </c>
      <c r="C24271" t="s">
        <v>366</v>
      </c>
      <c r="D24271" t="s">
        <v>1279</v>
      </c>
      <c r="E24271" t="s">
        <v>31</v>
      </c>
      <c r="F24271">
        <v>13331</v>
      </c>
      <c r="G24271">
        <v>10898</v>
      </c>
      <c r="H24271">
        <f t="shared" si="22"/>
        <v>0.81749306128572496</v>
      </c>
      <c r="I24271" t="s">
        <v>1215</v>
      </c>
    </row>
    <row r="24272" spans="1:9" x14ac:dyDescent="0.35">
      <c r="A24272" t="s">
        <v>1257</v>
      </c>
      <c r="B24272" t="s">
        <v>366</v>
      </c>
      <c r="C24272" t="s">
        <v>366</v>
      </c>
      <c r="D24272" t="s">
        <v>1280</v>
      </c>
      <c r="E24272" t="s">
        <v>29</v>
      </c>
      <c r="F24272">
        <v>10051</v>
      </c>
      <c r="G24272">
        <v>14712</v>
      </c>
      <c r="H24272">
        <f t="shared" si="22"/>
        <v>1.4637349517460949</v>
      </c>
      <c r="I24272" t="s">
        <v>1215</v>
      </c>
    </row>
    <row r="24273" spans="1:9" x14ac:dyDescent="0.35">
      <c r="A24273" t="s">
        <v>1257</v>
      </c>
      <c r="B24273" t="s">
        <v>366</v>
      </c>
      <c r="C24273" t="s">
        <v>366</v>
      </c>
      <c r="D24273" t="s">
        <v>1280</v>
      </c>
      <c r="E24273" t="s">
        <v>30</v>
      </c>
      <c r="F24273">
        <v>15988</v>
      </c>
      <c r="G24273">
        <v>14723</v>
      </c>
      <c r="H24273">
        <f t="shared" si="22"/>
        <v>0.92087815861896427</v>
      </c>
      <c r="I24273" t="s">
        <v>1215</v>
      </c>
    </row>
    <row r="24274" spans="1:9" x14ac:dyDescent="0.35">
      <c r="A24274" t="s">
        <v>1257</v>
      </c>
      <c r="B24274" t="s">
        <v>366</v>
      </c>
      <c r="C24274" t="s">
        <v>366</v>
      </c>
      <c r="D24274" t="s">
        <v>1280</v>
      </c>
      <c r="E24274" t="s">
        <v>31</v>
      </c>
      <c r="F24274">
        <v>13431</v>
      </c>
      <c r="G24274">
        <v>19694</v>
      </c>
      <c r="H24274">
        <f t="shared" si="22"/>
        <v>1.4663092844911028</v>
      </c>
      <c r="I24274" t="s">
        <v>1215</v>
      </c>
    </row>
    <row r="24275" spans="1:9" x14ac:dyDescent="0.35">
      <c r="A24275" t="s">
        <v>1257</v>
      </c>
      <c r="B24275" t="s">
        <v>366</v>
      </c>
      <c r="C24275" t="s">
        <v>366</v>
      </c>
      <c r="D24275" t="s">
        <v>1281</v>
      </c>
      <c r="E24275" t="s">
        <v>29</v>
      </c>
      <c r="F24275">
        <v>15220</v>
      </c>
      <c r="G24275">
        <v>26902</v>
      </c>
      <c r="H24275">
        <f t="shared" si="22"/>
        <v>1.7675427069645204</v>
      </c>
      <c r="I24275" t="s">
        <v>1215</v>
      </c>
    </row>
    <row r="24276" spans="1:9" x14ac:dyDescent="0.35">
      <c r="A24276" t="s">
        <v>1257</v>
      </c>
      <c r="B24276" t="s">
        <v>366</v>
      </c>
      <c r="C24276" t="s">
        <v>366</v>
      </c>
      <c r="D24276" t="s">
        <v>1281</v>
      </c>
      <c r="E24276" t="s">
        <v>30</v>
      </c>
      <c r="F24276">
        <v>22203</v>
      </c>
      <c r="G24276">
        <v>31595</v>
      </c>
      <c r="H24276">
        <f t="shared" si="22"/>
        <v>1.4230059001035895</v>
      </c>
      <c r="I24276" t="s">
        <v>1215</v>
      </c>
    </row>
    <row r="24277" spans="1:9" x14ac:dyDescent="0.35">
      <c r="A24277" t="s">
        <v>1257</v>
      </c>
      <c r="B24277" t="s">
        <v>366</v>
      </c>
      <c r="C24277" t="s">
        <v>366</v>
      </c>
      <c r="D24277" t="s">
        <v>1281</v>
      </c>
      <c r="E24277" t="s">
        <v>31</v>
      </c>
      <c r="F24277">
        <v>22259</v>
      </c>
      <c r="G24277">
        <v>33701</v>
      </c>
      <c r="H24277">
        <f t="shared" si="22"/>
        <v>1.5140392650163979</v>
      </c>
      <c r="I24277" t="s">
        <v>1215</v>
      </c>
    </row>
    <row r="24278" spans="1:9" x14ac:dyDescent="0.35">
      <c r="A24278" t="s">
        <v>1257</v>
      </c>
      <c r="B24278" t="s">
        <v>366</v>
      </c>
      <c r="C24278" t="s">
        <v>366</v>
      </c>
      <c r="D24278" t="s">
        <v>1282</v>
      </c>
      <c r="E24278" t="s">
        <v>29</v>
      </c>
      <c r="F24278">
        <v>3565</v>
      </c>
      <c r="G24278">
        <v>5286</v>
      </c>
      <c r="H24278">
        <f t="shared" ref="H24278:H24341" si="23">G24278/F24278</f>
        <v>1.4827489481065919</v>
      </c>
      <c r="I24278" t="s">
        <v>1215</v>
      </c>
    </row>
    <row r="24279" spans="1:9" x14ac:dyDescent="0.35">
      <c r="A24279" t="s">
        <v>1257</v>
      </c>
      <c r="B24279" t="s">
        <v>366</v>
      </c>
      <c r="C24279" t="s">
        <v>366</v>
      </c>
      <c r="D24279" t="s">
        <v>1282</v>
      </c>
      <c r="E24279" t="s">
        <v>30</v>
      </c>
      <c r="F24279">
        <v>26617</v>
      </c>
      <c r="G24279">
        <v>16440</v>
      </c>
      <c r="H24279">
        <f t="shared" si="23"/>
        <v>0.6176503738212421</v>
      </c>
      <c r="I24279" t="s">
        <v>1215</v>
      </c>
    </row>
    <row r="24280" spans="1:9" x14ac:dyDescent="0.35">
      <c r="A24280" t="s">
        <v>1257</v>
      </c>
      <c r="B24280" t="s">
        <v>366</v>
      </c>
      <c r="C24280" t="s">
        <v>366</v>
      </c>
      <c r="D24280" t="s">
        <v>1282</v>
      </c>
      <c r="E24280" t="s">
        <v>31</v>
      </c>
      <c r="F24280">
        <v>19635</v>
      </c>
      <c r="G24280">
        <v>7957</v>
      </c>
      <c r="H24280">
        <f t="shared" si="23"/>
        <v>0.40524573465749936</v>
      </c>
      <c r="I24280" t="s">
        <v>1215</v>
      </c>
    </row>
    <row r="24281" spans="1:9" x14ac:dyDescent="0.35">
      <c r="A24281" t="s">
        <v>1257</v>
      </c>
      <c r="B24281" t="s">
        <v>366</v>
      </c>
      <c r="C24281" t="s">
        <v>366</v>
      </c>
      <c r="D24281" t="s">
        <v>1260</v>
      </c>
      <c r="E24281" t="s">
        <v>29</v>
      </c>
      <c r="F24281">
        <v>369041</v>
      </c>
      <c r="G24281">
        <v>331151</v>
      </c>
      <c r="H24281">
        <f t="shared" si="23"/>
        <v>0.89732848111727426</v>
      </c>
      <c r="I24281" t="s">
        <v>1215</v>
      </c>
    </row>
    <row r="24282" spans="1:9" x14ac:dyDescent="0.35">
      <c r="A24282" t="s">
        <v>1257</v>
      </c>
      <c r="B24282" t="s">
        <v>366</v>
      </c>
      <c r="C24282" t="s">
        <v>366</v>
      </c>
      <c r="D24282" t="s">
        <v>1260</v>
      </c>
      <c r="E24282" t="s">
        <v>30</v>
      </c>
      <c r="F24282">
        <v>366630</v>
      </c>
      <c r="G24282">
        <v>440729</v>
      </c>
      <c r="H24282">
        <f t="shared" si="23"/>
        <v>1.2021083926574476</v>
      </c>
      <c r="I24282" t="s">
        <v>1215</v>
      </c>
    </row>
    <row r="24283" spans="1:9" x14ac:dyDescent="0.35">
      <c r="A24283" t="s">
        <v>1257</v>
      </c>
      <c r="B24283" t="s">
        <v>366</v>
      </c>
      <c r="C24283" t="s">
        <v>366</v>
      </c>
      <c r="D24283" t="s">
        <v>1260</v>
      </c>
      <c r="E24283" t="s">
        <v>31</v>
      </c>
      <c r="F24283">
        <v>429540</v>
      </c>
      <c r="G24283">
        <v>701247</v>
      </c>
      <c r="H24283">
        <f t="shared" si="23"/>
        <v>1.6325534292498953</v>
      </c>
      <c r="I24283" t="s">
        <v>1215</v>
      </c>
    </row>
    <row r="24284" spans="1:9" x14ac:dyDescent="0.35">
      <c r="A24284" t="s">
        <v>1257</v>
      </c>
      <c r="B24284" t="s">
        <v>366</v>
      </c>
      <c r="C24284" t="s">
        <v>366</v>
      </c>
      <c r="D24284" t="s">
        <v>1261</v>
      </c>
      <c r="E24284" t="s">
        <v>29</v>
      </c>
      <c r="F24284">
        <v>405856</v>
      </c>
      <c r="G24284">
        <v>512697</v>
      </c>
      <c r="H24284">
        <f t="shared" si="23"/>
        <v>1.2632485413545691</v>
      </c>
      <c r="I24284" t="s">
        <v>1215</v>
      </c>
    </row>
    <row r="24285" spans="1:9" x14ac:dyDescent="0.35">
      <c r="A24285" t="s">
        <v>1257</v>
      </c>
      <c r="B24285" t="s">
        <v>366</v>
      </c>
      <c r="C24285" t="s">
        <v>366</v>
      </c>
      <c r="D24285" t="s">
        <v>1261</v>
      </c>
      <c r="E24285" t="s">
        <v>30</v>
      </c>
      <c r="F24285">
        <v>417963</v>
      </c>
      <c r="G24285">
        <v>538145</v>
      </c>
      <c r="H24285">
        <f t="shared" si="23"/>
        <v>1.2875421987113691</v>
      </c>
      <c r="I24285" t="s">
        <v>1215</v>
      </c>
    </row>
    <row r="24286" spans="1:9" x14ac:dyDescent="0.35">
      <c r="A24286" t="s">
        <v>1257</v>
      </c>
      <c r="B24286" t="s">
        <v>366</v>
      </c>
      <c r="C24286" t="s">
        <v>366</v>
      </c>
      <c r="D24286" t="s">
        <v>1261</v>
      </c>
      <c r="E24286" t="s">
        <v>31</v>
      </c>
      <c r="F24286">
        <v>432436</v>
      </c>
      <c r="G24286">
        <v>468975</v>
      </c>
      <c r="H24286">
        <f t="shared" si="23"/>
        <v>1.0844957404101416</v>
      </c>
      <c r="I24286" t="s">
        <v>1215</v>
      </c>
    </row>
    <row r="24287" spans="1:9" x14ac:dyDescent="0.35">
      <c r="A24287" t="s">
        <v>1257</v>
      </c>
      <c r="B24287" t="s">
        <v>366</v>
      </c>
      <c r="C24287" t="s">
        <v>366</v>
      </c>
      <c r="D24287" t="s">
        <v>1262</v>
      </c>
      <c r="E24287" t="s">
        <v>29</v>
      </c>
      <c r="F24287">
        <v>138680</v>
      </c>
      <c r="G24287">
        <v>150336</v>
      </c>
      <c r="H24287">
        <f t="shared" si="23"/>
        <v>1.084049610614364</v>
      </c>
      <c r="I24287" t="s">
        <v>1215</v>
      </c>
    </row>
    <row r="24288" spans="1:9" x14ac:dyDescent="0.35">
      <c r="A24288" t="s">
        <v>1257</v>
      </c>
      <c r="B24288" t="s">
        <v>366</v>
      </c>
      <c r="C24288" t="s">
        <v>366</v>
      </c>
      <c r="D24288" t="s">
        <v>1262</v>
      </c>
      <c r="E24288" t="s">
        <v>30</v>
      </c>
      <c r="F24288">
        <v>138919</v>
      </c>
      <c r="G24288">
        <v>145258</v>
      </c>
      <c r="H24288">
        <f t="shared" si="23"/>
        <v>1.0456309072193148</v>
      </c>
      <c r="I24288" t="s">
        <v>1215</v>
      </c>
    </row>
    <row r="24289" spans="1:9" x14ac:dyDescent="0.35">
      <c r="A24289" t="s">
        <v>1257</v>
      </c>
      <c r="B24289" t="s">
        <v>366</v>
      </c>
      <c r="C24289" t="s">
        <v>366</v>
      </c>
      <c r="D24289" t="s">
        <v>1262</v>
      </c>
      <c r="E24289" t="s">
        <v>31</v>
      </c>
      <c r="F24289">
        <v>147920</v>
      </c>
      <c r="G24289">
        <v>143078</v>
      </c>
      <c r="H24289">
        <f t="shared" si="23"/>
        <v>0.96726608977825856</v>
      </c>
      <c r="I24289" t="s">
        <v>1215</v>
      </c>
    </row>
    <row r="24290" spans="1:9" x14ac:dyDescent="0.35">
      <c r="A24290" t="s">
        <v>1257</v>
      </c>
      <c r="B24290" t="s">
        <v>366</v>
      </c>
      <c r="C24290" t="s">
        <v>366</v>
      </c>
      <c r="D24290" t="s">
        <v>1263</v>
      </c>
      <c r="E24290" t="s">
        <v>29</v>
      </c>
      <c r="F24290">
        <v>9884</v>
      </c>
      <c r="G24290">
        <v>13881</v>
      </c>
      <c r="H24290">
        <f t="shared" si="23"/>
        <v>1.4043909348441925</v>
      </c>
      <c r="I24290" t="s">
        <v>1215</v>
      </c>
    </row>
    <row r="24291" spans="1:9" x14ac:dyDescent="0.35">
      <c r="A24291" t="s">
        <v>1257</v>
      </c>
      <c r="B24291" t="s">
        <v>366</v>
      </c>
      <c r="C24291" t="s">
        <v>366</v>
      </c>
      <c r="D24291" t="s">
        <v>1263</v>
      </c>
      <c r="E24291" t="s">
        <v>30</v>
      </c>
      <c r="F24291">
        <v>12262</v>
      </c>
      <c r="G24291">
        <v>14712</v>
      </c>
      <c r="H24291">
        <f t="shared" si="23"/>
        <v>1.1998042733648671</v>
      </c>
      <c r="I24291" t="s">
        <v>1215</v>
      </c>
    </row>
    <row r="24292" spans="1:9" x14ac:dyDescent="0.35">
      <c r="A24292" t="s">
        <v>1257</v>
      </c>
      <c r="B24292" t="s">
        <v>366</v>
      </c>
      <c r="C24292" t="s">
        <v>366</v>
      </c>
      <c r="D24292" t="s">
        <v>1263</v>
      </c>
      <c r="E24292" t="s">
        <v>31</v>
      </c>
      <c r="F24292">
        <v>16302</v>
      </c>
      <c r="G24292">
        <v>10101</v>
      </c>
      <c r="H24292">
        <f t="shared" si="23"/>
        <v>0.61961722488038273</v>
      </c>
      <c r="I24292" t="s">
        <v>1215</v>
      </c>
    </row>
    <row r="24293" spans="1:9" x14ac:dyDescent="0.35">
      <c r="A24293" t="s">
        <v>1257</v>
      </c>
      <c r="B24293" t="s">
        <v>366</v>
      </c>
      <c r="C24293" t="s">
        <v>366</v>
      </c>
      <c r="D24293" t="s">
        <v>1264</v>
      </c>
      <c r="E24293" t="s">
        <v>29</v>
      </c>
      <c r="F24293">
        <v>64563</v>
      </c>
      <c r="G24293">
        <v>15772</v>
      </c>
      <c r="H24293">
        <f t="shared" si="23"/>
        <v>0.24428852438703283</v>
      </c>
      <c r="I24293" t="s">
        <v>1215</v>
      </c>
    </row>
    <row r="24294" spans="1:9" x14ac:dyDescent="0.35">
      <c r="A24294" t="s">
        <v>1257</v>
      </c>
      <c r="B24294" t="s">
        <v>366</v>
      </c>
      <c r="C24294" t="s">
        <v>366</v>
      </c>
      <c r="D24294" t="s">
        <v>1264</v>
      </c>
      <c r="E24294" t="s">
        <v>30</v>
      </c>
      <c r="F24294">
        <v>59287</v>
      </c>
      <c r="G24294">
        <v>11129</v>
      </c>
      <c r="H24294">
        <f t="shared" si="23"/>
        <v>0.18771400138310254</v>
      </c>
      <c r="I24294" t="s">
        <v>1215</v>
      </c>
    </row>
    <row r="24295" spans="1:9" x14ac:dyDescent="0.35">
      <c r="A24295" t="s">
        <v>1257</v>
      </c>
      <c r="B24295" t="s">
        <v>366</v>
      </c>
      <c r="C24295" t="s">
        <v>366</v>
      </c>
      <c r="D24295" t="s">
        <v>1264</v>
      </c>
      <c r="E24295" t="s">
        <v>31</v>
      </c>
      <c r="F24295">
        <v>66335</v>
      </c>
      <c r="G24295">
        <v>11575</v>
      </c>
      <c r="H24295">
        <f t="shared" si="23"/>
        <v>0.17449310318836211</v>
      </c>
      <c r="I24295" t="s">
        <v>1215</v>
      </c>
    </row>
    <row r="24296" spans="1:9" x14ac:dyDescent="0.35">
      <c r="A24296" t="s">
        <v>1257</v>
      </c>
      <c r="B24296" t="s">
        <v>366</v>
      </c>
      <c r="C24296" t="s">
        <v>366</v>
      </c>
      <c r="D24296" t="s">
        <v>1265</v>
      </c>
      <c r="E24296" t="s">
        <v>29</v>
      </c>
      <c r="F24296">
        <v>37295</v>
      </c>
      <c r="G24296">
        <v>66327</v>
      </c>
      <c r="H24296">
        <f t="shared" si="23"/>
        <v>1.7784421504223087</v>
      </c>
      <c r="I24296" t="s">
        <v>1215</v>
      </c>
    </row>
    <row r="24297" spans="1:9" x14ac:dyDescent="0.35">
      <c r="A24297" t="s">
        <v>1257</v>
      </c>
      <c r="B24297" t="s">
        <v>366</v>
      </c>
      <c r="C24297" t="s">
        <v>366</v>
      </c>
      <c r="D24297" t="s">
        <v>1265</v>
      </c>
      <c r="E24297" t="s">
        <v>30</v>
      </c>
      <c r="F24297">
        <v>38717</v>
      </c>
      <c r="G24297">
        <v>57660</v>
      </c>
      <c r="H24297">
        <f t="shared" si="23"/>
        <v>1.4892682800836841</v>
      </c>
      <c r="I24297" t="s">
        <v>1215</v>
      </c>
    </row>
    <row r="24298" spans="1:9" x14ac:dyDescent="0.35">
      <c r="A24298" t="s">
        <v>1257</v>
      </c>
      <c r="B24298" t="s">
        <v>366</v>
      </c>
      <c r="C24298" t="s">
        <v>366</v>
      </c>
      <c r="D24298" t="s">
        <v>1265</v>
      </c>
      <c r="E24298" t="s">
        <v>31</v>
      </c>
      <c r="F24298">
        <v>36993</v>
      </c>
      <c r="G24298">
        <v>48641</v>
      </c>
      <c r="H24298">
        <f t="shared" si="23"/>
        <v>1.3148703808828697</v>
      </c>
      <c r="I24298" t="s">
        <v>1215</v>
      </c>
    </row>
    <row r="24299" spans="1:9" x14ac:dyDescent="0.35">
      <c r="A24299" t="s">
        <v>1257</v>
      </c>
      <c r="B24299" t="s">
        <v>366</v>
      </c>
      <c r="C24299" t="s">
        <v>366</v>
      </c>
      <c r="D24299" t="s">
        <v>1266</v>
      </c>
      <c r="E24299" t="s">
        <v>29</v>
      </c>
      <c r="F24299">
        <v>312462</v>
      </c>
      <c r="G24299">
        <v>278721</v>
      </c>
      <c r="H24299">
        <f t="shared" si="23"/>
        <v>0.89201566910536323</v>
      </c>
      <c r="I24299" t="s">
        <v>1215</v>
      </c>
    </row>
    <row r="24300" spans="1:9" x14ac:dyDescent="0.35">
      <c r="A24300" t="s">
        <v>1257</v>
      </c>
      <c r="B24300" t="s">
        <v>366</v>
      </c>
      <c r="C24300" t="s">
        <v>366</v>
      </c>
      <c r="D24300" t="s">
        <v>1266</v>
      </c>
      <c r="E24300" t="s">
        <v>30</v>
      </c>
      <c r="F24300">
        <v>326748</v>
      </c>
      <c r="G24300">
        <v>307511</v>
      </c>
      <c r="H24300">
        <f t="shared" si="23"/>
        <v>0.94112588294343036</v>
      </c>
      <c r="I24300" t="s">
        <v>1215</v>
      </c>
    </row>
    <row r="24301" spans="1:9" x14ac:dyDescent="0.35">
      <c r="A24301" t="s">
        <v>1257</v>
      </c>
      <c r="B24301" t="s">
        <v>366</v>
      </c>
      <c r="C24301" t="s">
        <v>366</v>
      </c>
      <c r="D24301" t="s">
        <v>1266</v>
      </c>
      <c r="E24301" t="s">
        <v>31</v>
      </c>
      <c r="F24301">
        <v>329489</v>
      </c>
      <c r="G24301">
        <v>261355</v>
      </c>
      <c r="H24301">
        <f t="shared" si="23"/>
        <v>0.79321312699361735</v>
      </c>
      <c r="I24301" t="s">
        <v>1215</v>
      </c>
    </row>
    <row r="24302" spans="1:9" x14ac:dyDescent="0.35">
      <c r="A24302" t="s">
        <v>1257</v>
      </c>
      <c r="B24302" t="s">
        <v>367</v>
      </c>
      <c r="C24302" t="s">
        <v>367</v>
      </c>
      <c r="D24302" t="s">
        <v>1258</v>
      </c>
      <c r="E24302" t="s">
        <v>29</v>
      </c>
      <c r="F24302">
        <v>494261</v>
      </c>
      <c r="G24302">
        <v>504156</v>
      </c>
      <c r="H24302">
        <f t="shared" si="23"/>
        <v>1.0200197871165235</v>
      </c>
      <c r="I24302" t="s">
        <v>1216</v>
      </c>
    </row>
    <row r="24303" spans="1:9" x14ac:dyDescent="0.35">
      <c r="A24303" t="s">
        <v>1257</v>
      </c>
      <c r="B24303" t="s">
        <v>367</v>
      </c>
      <c r="C24303" t="s">
        <v>367</v>
      </c>
      <c r="D24303" t="s">
        <v>1258</v>
      </c>
      <c r="E24303" t="s">
        <v>30</v>
      </c>
      <c r="F24303">
        <v>485174</v>
      </c>
      <c r="G24303">
        <v>392290</v>
      </c>
      <c r="H24303">
        <f t="shared" si="23"/>
        <v>0.80855528119808562</v>
      </c>
      <c r="I24303" t="s">
        <v>1216</v>
      </c>
    </row>
    <row r="24304" spans="1:9" x14ac:dyDescent="0.35">
      <c r="A24304" t="s">
        <v>1257</v>
      </c>
      <c r="B24304" t="s">
        <v>367</v>
      </c>
      <c r="C24304" t="s">
        <v>367</v>
      </c>
      <c r="D24304" t="s">
        <v>1258</v>
      </c>
      <c r="E24304" t="s">
        <v>31</v>
      </c>
      <c r="F24304">
        <v>458498</v>
      </c>
      <c r="G24304">
        <v>334392</v>
      </c>
      <c r="H24304">
        <f t="shared" si="23"/>
        <v>0.72932052048209584</v>
      </c>
      <c r="I24304" t="s">
        <v>1216</v>
      </c>
    </row>
    <row r="24305" spans="1:9" x14ac:dyDescent="0.35">
      <c r="A24305" t="s">
        <v>1257</v>
      </c>
      <c r="B24305" t="s">
        <v>367</v>
      </c>
      <c r="C24305" t="s">
        <v>367</v>
      </c>
      <c r="D24305" t="s">
        <v>1267</v>
      </c>
      <c r="E24305" t="s">
        <v>29</v>
      </c>
      <c r="F24305">
        <v>109875</v>
      </c>
      <c r="G24305">
        <v>78673</v>
      </c>
      <c r="H24305">
        <f t="shared" si="23"/>
        <v>0.71602275312855512</v>
      </c>
      <c r="I24305" t="s">
        <v>1216</v>
      </c>
    </row>
    <row r="24306" spans="1:9" x14ac:dyDescent="0.35">
      <c r="A24306" t="s">
        <v>1257</v>
      </c>
      <c r="B24306" t="s">
        <v>367</v>
      </c>
      <c r="C24306" t="s">
        <v>367</v>
      </c>
      <c r="D24306" t="s">
        <v>1267</v>
      </c>
      <c r="E24306" t="s">
        <v>30</v>
      </c>
      <c r="F24306">
        <v>119888</v>
      </c>
      <c r="G24306">
        <v>84032</v>
      </c>
      <c r="H24306">
        <f t="shared" si="23"/>
        <v>0.70092085946883753</v>
      </c>
      <c r="I24306" t="s">
        <v>1216</v>
      </c>
    </row>
    <row r="24307" spans="1:9" x14ac:dyDescent="0.35">
      <c r="A24307" t="s">
        <v>1257</v>
      </c>
      <c r="B24307" t="s">
        <v>367</v>
      </c>
      <c r="C24307" t="s">
        <v>367</v>
      </c>
      <c r="D24307" t="s">
        <v>1267</v>
      </c>
      <c r="E24307" t="s">
        <v>31</v>
      </c>
      <c r="F24307">
        <v>116601</v>
      </c>
      <c r="G24307">
        <v>91908</v>
      </c>
      <c r="H24307">
        <f t="shared" si="23"/>
        <v>0.78822651606761518</v>
      </c>
      <c r="I24307" t="s">
        <v>1216</v>
      </c>
    </row>
    <row r="24308" spans="1:9" x14ac:dyDescent="0.35">
      <c r="A24308" t="s">
        <v>1257</v>
      </c>
      <c r="B24308" t="s">
        <v>367</v>
      </c>
      <c r="C24308" t="s">
        <v>367</v>
      </c>
      <c r="D24308" t="s">
        <v>1268</v>
      </c>
      <c r="E24308" t="s">
        <v>29</v>
      </c>
      <c r="F24308">
        <v>55292</v>
      </c>
      <c r="G24308">
        <v>28717</v>
      </c>
      <c r="H24308">
        <f t="shared" si="23"/>
        <v>0.51936989076177387</v>
      </c>
      <c r="I24308" t="s">
        <v>1216</v>
      </c>
    </row>
    <row r="24309" spans="1:9" x14ac:dyDescent="0.35">
      <c r="A24309" t="s">
        <v>1257</v>
      </c>
      <c r="B24309" t="s">
        <v>367</v>
      </c>
      <c r="C24309" t="s">
        <v>367</v>
      </c>
      <c r="D24309" t="s">
        <v>1268</v>
      </c>
      <c r="E24309" t="s">
        <v>30</v>
      </c>
      <c r="F24309">
        <v>48740</v>
      </c>
      <c r="G24309">
        <v>35688</v>
      </c>
      <c r="H24309">
        <f t="shared" si="23"/>
        <v>0.73221173574066478</v>
      </c>
      <c r="I24309" t="s">
        <v>1216</v>
      </c>
    </row>
    <row r="24310" spans="1:9" x14ac:dyDescent="0.35">
      <c r="A24310" t="s">
        <v>1257</v>
      </c>
      <c r="B24310" t="s">
        <v>367</v>
      </c>
      <c r="C24310" t="s">
        <v>367</v>
      </c>
      <c r="D24310" t="s">
        <v>1268</v>
      </c>
      <c r="E24310" t="s">
        <v>31</v>
      </c>
      <c r="F24310">
        <v>52643</v>
      </c>
      <c r="G24310">
        <v>38015</v>
      </c>
      <c r="H24310">
        <f t="shared" si="23"/>
        <v>0.72212829815929946</v>
      </c>
      <c r="I24310" t="s">
        <v>1216</v>
      </c>
    </row>
    <row r="24311" spans="1:9" x14ac:dyDescent="0.35">
      <c r="A24311" t="s">
        <v>1257</v>
      </c>
      <c r="B24311" t="s">
        <v>367</v>
      </c>
      <c r="C24311" t="s">
        <v>367</v>
      </c>
      <c r="D24311" t="s">
        <v>1269</v>
      </c>
      <c r="E24311" t="s">
        <v>29</v>
      </c>
      <c r="F24311">
        <v>59185</v>
      </c>
      <c r="G24311">
        <v>48175</v>
      </c>
      <c r="H24311">
        <f t="shared" si="23"/>
        <v>0.81397313508490332</v>
      </c>
      <c r="I24311" t="s">
        <v>1216</v>
      </c>
    </row>
    <row r="24312" spans="1:9" x14ac:dyDescent="0.35">
      <c r="A24312" t="s">
        <v>1257</v>
      </c>
      <c r="B24312" t="s">
        <v>367</v>
      </c>
      <c r="C24312" t="s">
        <v>367</v>
      </c>
      <c r="D24312" t="s">
        <v>1269</v>
      </c>
      <c r="E24312" t="s">
        <v>30</v>
      </c>
      <c r="F24312">
        <v>57355</v>
      </c>
      <c r="G24312">
        <v>64108</v>
      </c>
      <c r="H24312">
        <f t="shared" si="23"/>
        <v>1.1177403888065556</v>
      </c>
      <c r="I24312" t="s">
        <v>1216</v>
      </c>
    </row>
    <row r="24313" spans="1:9" x14ac:dyDescent="0.35">
      <c r="A24313" t="s">
        <v>1257</v>
      </c>
      <c r="B24313" t="s">
        <v>367</v>
      </c>
      <c r="C24313" t="s">
        <v>367</v>
      </c>
      <c r="D24313" t="s">
        <v>1269</v>
      </c>
      <c r="E24313" t="s">
        <v>31</v>
      </c>
      <c r="F24313">
        <v>48845</v>
      </c>
      <c r="G24313">
        <v>33348</v>
      </c>
      <c r="H24313">
        <f t="shared" si="23"/>
        <v>0.68273108813594019</v>
      </c>
      <c r="I24313" t="s">
        <v>1216</v>
      </c>
    </row>
    <row r="24314" spans="1:9" x14ac:dyDescent="0.35">
      <c r="A24314" t="s">
        <v>1257</v>
      </c>
      <c r="B24314" t="s">
        <v>367</v>
      </c>
      <c r="C24314" t="s">
        <v>367</v>
      </c>
      <c r="D24314" t="s">
        <v>1270</v>
      </c>
      <c r="E24314" t="s">
        <v>29</v>
      </c>
      <c r="F24314">
        <v>35344</v>
      </c>
      <c r="G24314">
        <v>24982</v>
      </c>
      <c r="H24314">
        <f t="shared" si="23"/>
        <v>0.70682435491172479</v>
      </c>
      <c r="I24314" t="s">
        <v>1216</v>
      </c>
    </row>
    <row r="24315" spans="1:9" x14ac:dyDescent="0.35">
      <c r="A24315" t="s">
        <v>1257</v>
      </c>
      <c r="B24315" t="s">
        <v>367</v>
      </c>
      <c r="C24315" t="s">
        <v>367</v>
      </c>
      <c r="D24315" t="s">
        <v>1270</v>
      </c>
      <c r="E24315" t="s">
        <v>30</v>
      </c>
      <c r="F24315">
        <v>34238</v>
      </c>
      <c r="G24315">
        <v>23447</v>
      </c>
      <c r="H24315">
        <f t="shared" si="23"/>
        <v>0.68482387989952687</v>
      </c>
      <c r="I24315" t="s">
        <v>1216</v>
      </c>
    </row>
    <row r="24316" spans="1:9" x14ac:dyDescent="0.35">
      <c r="A24316" t="s">
        <v>1257</v>
      </c>
      <c r="B24316" t="s">
        <v>367</v>
      </c>
      <c r="C24316" t="s">
        <v>367</v>
      </c>
      <c r="D24316" t="s">
        <v>1270</v>
      </c>
      <c r="E24316" t="s">
        <v>31</v>
      </c>
      <c r="F24316">
        <v>35436</v>
      </c>
      <c r="G24316">
        <v>23295</v>
      </c>
      <c r="H24316">
        <f t="shared" si="23"/>
        <v>0.65738232306129363</v>
      </c>
      <c r="I24316" t="s">
        <v>1216</v>
      </c>
    </row>
    <row r="24317" spans="1:9" x14ac:dyDescent="0.35">
      <c r="A24317" t="s">
        <v>1257</v>
      </c>
      <c r="B24317" t="s">
        <v>367</v>
      </c>
      <c r="C24317" t="s">
        <v>367</v>
      </c>
      <c r="D24317" t="s">
        <v>1271</v>
      </c>
      <c r="E24317" t="s">
        <v>29</v>
      </c>
      <c r="F24317">
        <v>387177</v>
      </c>
      <c r="G24317">
        <v>453711</v>
      </c>
      <c r="H24317">
        <f t="shared" si="23"/>
        <v>1.1718438853547601</v>
      </c>
      <c r="I24317" t="s">
        <v>1216</v>
      </c>
    </row>
    <row r="24318" spans="1:9" x14ac:dyDescent="0.35">
      <c r="A24318" t="s">
        <v>1257</v>
      </c>
      <c r="B24318" t="s">
        <v>367</v>
      </c>
      <c r="C24318" t="s">
        <v>367</v>
      </c>
      <c r="D24318" t="s">
        <v>1271</v>
      </c>
      <c r="E24318" t="s">
        <v>30</v>
      </c>
      <c r="F24318">
        <v>389604</v>
      </c>
      <c r="G24318">
        <v>392485</v>
      </c>
      <c r="H24318">
        <f t="shared" si="23"/>
        <v>1.0073946879395488</v>
      </c>
      <c r="I24318" t="s">
        <v>1216</v>
      </c>
    </row>
    <row r="24319" spans="1:9" x14ac:dyDescent="0.35">
      <c r="A24319" t="s">
        <v>1257</v>
      </c>
      <c r="B24319" t="s">
        <v>367</v>
      </c>
      <c r="C24319" t="s">
        <v>367</v>
      </c>
      <c r="D24319" t="s">
        <v>1271</v>
      </c>
      <c r="E24319" t="s">
        <v>31</v>
      </c>
      <c r="F24319">
        <v>389708</v>
      </c>
      <c r="G24319">
        <v>350384</v>
      </c>
      <c r="H24319">
        <f t="shared" si="23"/>
        <v>0.89909368039660464</v>
      </c>
      <c r="I24319" t="s">
        <v>1216</v>
      </c>
    </row>
    <row r="24320" spans="1:9" x14ac:dyDescent="0.35">
      <c r="A24320" t="s">
        <v>1257</v>
      </c>
      <c r="B24320" t="s">
        <v>367</v>
      </c>
      <c r="C24320" t="s">
        <v>367</v>
      </c>
      <c r="D24320" t="s">
        <v>1272</v>
      </c>
      <c r="E24320" t="s">
        <v>29</v>
      </c>
      <c r="F24320">
        <v>62824</v>
      </c>
      <c r="G24320">
        <v>80699</v>
      </c>
      <c r="H24320">
        <f t="shared" si="23"/>
        <v>1.2845250222844773</v>
      </c>
      <c r="I24320" t="s">
        <v>1216</v>
      </c>
    </row>
    <row r="24321" spans="1:9" x14ac:dyDescent="0.35">
      <c r="A24321" t="s">
        <v>1257</v>
      </c>
      <c r="B24321" t="s">
        <v>367</v>
      </c>
      <c r="C24321" t="s">
        <v>367</v>
      </c>
      <c r="D24321" t="s">
        <v>1272</v>
      </c>
      <c r="E24321" t="s">
        <v>30</v>
      </c>
      <c r="F24321">
        <v>66708</v>
      </c>
      <c r="G24321">
        <v>83368</v>
      </c>
      <c r="H24321">
        <f t="shared" si="23"/>
        <v>1.2497451580020387</v>
      </c>
      <c r="I24321" t="s">
        <v>1216</v>
      </c>
    </row>
    <row r="24322" spans="1:9" x14ac:dyDescent="0.35">
      <c r="A24322" t="s">
        <v>1257</v>
      </c>
      <c r="B24322" t="s">
        <v>367</v>
      </c>
      <c r="C24322" t="s">
        <v>367</v>
      </c>
      <c r="D24322" t="s">
        <v>1272</v>
      </c>
      <c r="E24322" t="s">
        <v>31</v>
      </c>
      <c r="F24322">
        <v>70679</v>
      </c>
      <c r="G24322">
        <v>77947</v>
      </c>
      <c r="H24322">
        <f t="shared" si="23"/>
        <v>1.1028311096648227</v>
      </c>
      <c r="I24322" t="s">
        <v>1216</v>
      </c>
    </row>
    <row r="24323" spans="1:9" x14ac:dyDescent="0.35">
      <c r="A24323" t="s">
        <v>1257</v>
      </c>
      <c r="B24323" t="s">
        <v>367</v>
      </c>
      <c r="C24323" t="s">
        <v>367</v>
      </c>
      <c r="D24323" t="s">
        <v>1273</v>
      </c>
      <c r="E24323" t="s">
        <v>29</v>
      </c>
      <c r="F24323">
        <v>43094</v>
      </c>
      <c r="G24323">
        <v>30990</v>
      </c>
      <c r="H24323">
        <f t="shared" si="23"/>
        <v>0.7191256323386086</v>
      </c>
      <c r="I24323" t="s">
        <v>1216</v>
      </c>
    </row>
    <row r="24324" spans="1:9" x14ac:dyDescent="0.35">
      <c r="A24324" t="s">
        <v>1257</v>
      </c>
      <c r="B24324" t="s">
        <v>367</v>
      </c>
      <c r="C24324" t="s">
        <v>367</v>
      </c>
      <c r="D24324" t="s">
        <v>1273</v>
      </c>
      <c r="E24324" t="s">
        <v>30</v>
      </c>
      <c r="F24324">
        <v>46045</v>
      </c>
      <c r="G24324">
        <v>30979</v>
      </c>
      <c r="H24324">
        <f t="shared" si="23"/>
        <v>0.67279834944076444</v>
      </c>
      <c r="I24324" t="s">
        <v>1216</v>
      </c>
    </row>
    <row r="24325" spans="1:9" x14ac:dyDescent="0.35">
      <c r="A24325" t="s">
        <v>1257</v>
      </c>
      <c r="B24325" t="s">
        <v>367</v>
      </c>
      <c r="C24325" t="s">
        <v>367</v>
      </c>
      <c r="D24325" t="s">
        <v>1273</v>
      </c>
      <c r="E24325" t="s">
        <v>31</v>
      </c>
      <c r="F24325">
        <v>52054</v>
      </c>
      <c r="G24325">
        <v>32623</v>
      </c>
      <c r="H24325">
        <f t="shared" si="23"/>
        <v>0.62671456564337036</v>
      </c>
      <c r="I24325" t="s">
        <v>1216</v>
      </c>
    </row>
    <row r="24326" spans="1:9" x14ac:dyDescent="0.35">
      <c r="A24326" t="s">
        <v>1257</v>
      </c>
      <c r="B24326" t="s">
        <v>367</v>
      </c>
      <c r="C24326" t="s">
        <v>367</v>
      </c>
      <c r="D24326" t="s">
        <v>1274</v>
      </c>
      <c r="E24326" t="s">
        <v>29</v>
      </c>
      <c r="F24326">
        <v>116022</v>
      </c>
      <c r="G24326">
        <v>104867</v>
      </c>
      <c r="H24326">
        <f t="shared" si="23"/>
        <v>0.90385444139904503</v>
      </c>
      <c r="I24326" t="s">
        <v>1216</v>
      </c>
    </row>
    <row r="24327" spans="1:9" x14ac:dyDescent="0.35">
      <c r="A24327" t="s">
        <v>1257</v>
      </c>
      <c r="B24327" t="s">
        <v>367</v>
      </c>
      <c r="C24327" t="s">
        <v>367</v>
      </c>
      <c r="D24327" t="s">
        <v>1274</v>
      </c>
      <c r="E24327" t="s">
        <v>30</v>
      </c>
      <c r="F24327">
        <v>122130</v>
      </c>
      <c r="G24327">
        <v>90872</v>
      </c>
      <c r="H24327">
        <f t="shared" si="23"/>
        <v>0.74405960861377218</v>
      </c>
      <c r="I24327" t="s">
        <v>1216</v>
      </c>
    </row>
    <row r="24328" spans="1:9" x14ac:dyDescent="0.35">
      <c r="A24328" t="s">
        <v>1257</v>
      </c>
      <c r="B24328" t="s">
        <v>367</v>
      </c>
      <c r="C24328" t="s">
        <v>367</v>
      </c>
      <c r="D24328" t="s">
        <v>1274</v>
      </c>
      <c r="E24328" t="s">
        <v>31</v>
      </c>
      <c r="F24328">
        <v>123436</v>
      </c>
      <c r="G24328">
        <v>72592</v>
      </c>
      <c r="H24328">
        <f t="shared" si="23"/>
        <v>0.58809423506918568</v>
      </c>
      <c r="I24328" t="s">
        <v>1216</v>
      </c>
    </row>
    <row r="24329" spans="1:9" x14ac:dyDescent="0.35">
      <c r="A24329" t="s">
        <v>1257</v>
      </c>
      <c r="B24329" t="s">
        <v>367</v>
      </c>
      <c r="C24329" t="s">
        <v>367</v>
      </c>
      <c r="D24329" t="s">
        <v>1275</v>
      </c>
      <c r="E24329" t="s">
        <v>29</v>
      </c>
      <c r="F24329">
        <v>11323</v>
      </c>
      <c r="G24329">
        <v>14763</v>
      </c>
      <c r="H24329">
        <f t="shared" si="23"/>
        <v>1.3038064117283406</v>
      </c>
      <c r="I24329" t="s">
        <v>1216</v>
      </c>
    </row>
    <row r="24330" spans="1:9" x14ac:dyDescent="0.35">
      <c r="A24330" t="s">
        <v>1257</v>
      </c>
      <c r="B24330" t="s">
        <v>367</v>
      </c>
      <c r="C24330" t="s">
        <v>367</v>
      </c>
      <c r="D24330" t="s">
        <v>1275</v>
      </c>
      <c r="E24330" t="s">
        <v>30</v>
      </c>
      <c r="F24330">
        <v>11442</v>
      </c>
      <c r="G24330">
        <v>12502</v>
      </c>
      <c r="H24330">
        <f t="shared" si="23"/>
        <v>1.0926411466526831</v>
      </c>
      <c r="I24330" t="s">
        <v>1216</v>
      </c>
    </row>
    <row r="24331" spans="1:9" x14ac:dyDescent="0.35">
      <c r="A24331" t="s">
        <v>1257</v>
      </c>
      <c r="B24331" t="s">
        <v>367</v>
      </c>
      <c r="C24331" t="s">
        <v>367</v>
      </c>
      <c r="D24331" t="s">
        <v>1275</v>
      </c>
      <c r="E24331" t="s">
        <v>31</v>
      </c>
      <c r="F24331">
        <v>14838</v>
      </c>
      <c r="G24331">
        <v>16562</v>
      </c>
      <c r="H24331">
        <f t="shared" si="23"/>
        <v>1.1161881655209598</v>
      </c>
      <c r="I24331" t="s">
        <v>1216</v>
      </c>
    </row>
    <row r="24332" spans="1:9" x14ac:dyDescent="0.35">
      <c r="A24332" t="s">
        <v>1257</v>
      </c>
      <c r="B24332" t="s">
        <v>367</v>
      </c>
      <c r="C24332" t="s">
        <v>367</v>
      </c>
      <c r="D24332" t="s">
        <v>1276</v>
      </c>
      <c r="E24332" t="s">
        <v>29</v>
      </c>
      <c r="F24332">
        <v>24336</v>
      </c>
      <c r="G24332">
        <v>16272</v>
      </c>
      <c r="H24332">
        <f t="shared" si="23"/>
        <v>0.66863905325443784</v>
      </c>
      <c r="I24332" t="s">
        <v>1216</v>
      </c>
    </row>
    <row r="24333" spans="1:9" x14ac:dyDescent="0.35">
      <c r="A24333" t="s">
        <v>1257</v>
      </c>
      <c r="B24333" t="s">
        <v>367</v>
      </c>
      <c r="C24333" t="s">
        <v>367</v>
      </c>
      <c r="D24333" t="s">
        <v>1276</v>
      </c>
      <c r="E24333" t="s">
        <v>30</v>
      </c>
      <c r="F24333">
        <v>18252</v>
      </c>
      <c r="G24333">
        <v>20153</v>
      </c>
      <c r="H24333">
        <f t="shared" si="23"/>
        <v>1.1041529695375849</v>
      </c>
      <c r="I24333" t="s">
        <v>1216</v>
      </c>
    </row>
    <row r="24334" spans="1:9" x14ac:dyDescent="0.35">
      <c r="A24334" t="s">
        <v>1257</v>
      </c>
      <c r="B24334" t="s">
        <v>367</v>
      </c>
      <c r="C24334" t="s">
        <v>367</v>
      </c>
      <c r="D24334" t="s">
        <v>1276</v>
      </c>
      <c r="E24334" t="s">
        <v>31</v>
      </c>
      <c r="F24334">
        <v>19172</v>
      </c>
      <c r="G24334">
        <v>13860</v>
      </c>
      <c r="H24334">
        <f t="shared" si="23"/>
        <v>0.72292927185478828</v>
      </c>
      <c r="I24334" t="s">
        <v>1216</v>
      </c>
    </row>
    <row r="24335" spans="1:9" x14ac:dyDescent="0.35">
      <c r="A24335" t="s">
        <v>1257</v>
      </c>
      <c r="B24335" t="s">
        <v>367</v>
      </c>
      <c r="C24335" t="s">
        <v>367</v>
      </c>
      <c r="D24335" t="s">
        <v>1259</v>
      </c>
      <c r="E24335" t="s">
        <v>29</v>
      </c>
      <c r="F24335">
        <v>174113</v>
      </c>
      <c r="G24335">
        <v>113442</v>
      </c>
      <c r="H24335">
        <f t="shared" si="23"/>
        <v>0.65154238913808848</v>
      </c>
      <c r="I24335" t="s">
        <v>1216</v>
      </c>
    </row>
    <row r="24336" spans="1:9" x14ac:dyDescent="0.35">
      <c r="A24336" t="s">
        <v>1257</v>
      </c>
      <c r="B24336" t="s">
        <v>367</v>
      </c>
      <c r="C24336" t="s">
        <v>367</v>
      </c>
      <c r="D24336" t="s">
        <v>1259</v>
      </c>
      <c r="E24336" t="s">
        <v>30</v>
      </c>
      <c r="F24336">
        <v>178158</v>
      </c>
      <c r="G24336">
        <v>115336</v>
      </c>
      <c r="H24336">
        <f t="shared" si="23"/>
        <v>0.64738041513712552</v>
      </c>
      <c r="I24336" t="s">
        <v>1216</v>
      </c>
    </row>
    <row r="24337" spans="1:9" x14ac:dyDescent="0.35">
      <c r="A24337" t="s">
        <v>1257</v>
      </c>
      <c r="B24337" t="s">
        <v>367</v>
      </c>
      <c r="C24337" t="s">
        <v>367</v>
      </c>
      <c r="D24337" t="s">
        <v>1259</v>
      </c>
      <c r="E24337" t="s">
        <v>31</v>
      </c>
      <c r="F24337">
        <v>179403</v>
      </c>
      <c r="G24337">
        <v>102053</v>
      </c>
      <c r="H24337">
        <f t="shared" si="23"/>
        <v>0.5688477896133286</v>
      </c>
      <c r="I24337" t="s">
        <v>1216</v>
      </c>
    </row>
    <row r="24338" spans="1:9" x14ac:dyDescent="0.35">
      <c r="A24338" t="s">
        <v>1257</v>
      </c>
      <c r="B24338" t="s">
        <v>367</v>
      </c>
      <c r="C24338" t="s">
        <v>367</v>
      </c>
      <c r="D24338" t="s">
        <v>1277</v>
      </c>
      <c r="E24338" t="s">
        <v>29</v>
      </c>
      <c r="F24338">
        <v>30469</v>
      </c>
      <c r="G24338">
        <v>26630</v>
      </c>
      <c r="H24338">
        <f t="shared" si="23"/>
        <v>0.87400308510289149</v>
      </c>
      <c r="I24338" t="s">
        <v>1216</v>
      </c>
    </row>
    <row r="24339" spans="1:9" x14ac:dyDescent="0.35">
      <c r="A24339" t="s">
        <v>1257</v>
      </c>
      <c r="B24339" t="s">
        <v>367</v>
      </c>
      <c r="C24339" t="s">
        <v>367</v>
      </c>
      <c r="D24339" t="s">
        <v>1277</v>
      </c>
      <c r="E24339" t="s">
        <v>30</v>
      </c>
      <c r="F24339">
        <v>33421</v>
      </c>
      <c r="G24339">
        <v>21849</v>
      </c>
      <c r="H24339">
        <f t="shared" si="23"/>
        <v>0.65375063582777293</v>
      </c>
      <c r="I24339" t="s">
        <v>1216</v>
      </c>
    </row>
    <row r="24340" spans="1:9" x14ac:dyDescent="0.35">
      <c r="A24340" t="s">
        <v>1257</v>
      </c>
      <c r="B24340" t="s">
        <v>367</v>
      </c>
      <c r="C24340" t="s">
        <v>367</v>
      </c>
      <c r="D24340" t="s">
        <v>1277</v>
      </c>
      <c r="E24340" t="s">
        <v>31</v>
      </c>
      <c r="F24340">
        <v>25188</v>
      </c>
      <c r="G24340">
        <v>20273</v>
      </c>
      <c r="H24340">
        <f t="shared" si="23"/>
        <v>0.80486739717325706</v>
      </c>
      <c r="I24340" t="s">
        <v>1216</v>
      </c>
    </row>
    <row r="24341" spans="1:9" x14ac:dyDescent="0.35">
      <c r="A24341" t="s">
        <v>1257</v>
      </c>
      <c r="B24341" t="s">
        <v>367</v>
      </c>
      <c r="C24341" t="s">
        <v>367</v>
      </c>
      <c r="D24341" t="s">
        <v>1278</v>
      </c>
      <c r="E24341" t="s">
        <v>29</v>
      </c>
      <c r="F24341">
        <v>35310</v>
      </c>
      <c r="G24341">
        <v>26937</v>
      </c>
      <c r="H24341">
        <f t="shared" si="23"/>
        <v>0.7628717077315208</v>
      </c>
      <c r="I24341" t="s">
        <v>1216</v>
      </c>
    </row>
    <row r="24342" spans="1:9" x14ac:dyDescent="0.35">
      <c r="A24342" t="s">
        <v>1257</v>
      </c>
      <c r="B24342" t="s">
        <v>367</v>
      </c>
      <c r="C24342" t="s">
        <v>367</v>
      </c>
      <c r="D24342" t="s">
        <v>1278</v>
      </c>
      <c r="E24342" t="s">
        <v>30</v>
      </c>
      <c r="F24342">
        <v>32476</v>
      </c>
      <c r="G24342">
        <v>18040</v>
      </c>
      <c r="H24342">
        <f t="shared" ref="H24342:H24405" si="24">G24342/F24342</f>
        <v>0.55548712895676811</v>
      </c>
      <c r="I24342" t="s">
        <v>1216</v>
      </c>
    </row>
    <row r="24343" spans="1:9" x14ac:dyDescent="0.35">
      <c r="A24343" t="s">
        <v>1257</v>
      </c>
      <c r="B24343" t="s">
        <v>367</v>
      </c>
      <c r="C24343" t="s">
        <v>367</v>
      </c>
      <c r="D24343" t="s">
        <v>1278</v>
      </c>
      <c r="E24343" t="s">
        <v>31</v>
      </c>
      <c r="F24343">
        <v>29063</v>
      </c>
      <c r="G24343">
        <v>26487</v>
      </c>
      <c r="H24343">
        <f t="shared" si="24"/>
        <v>0.91136496576402981</v>
      </c>
      <c r="I24343" t="s">
        <v>1216</v>
      </c>
    </row>
    <row r="24344" spans="1:9" x14ac:dyDescent="0.35">
      <c r="A24344" t="s">
        <v>1257</v>
      </c>
      <c r="B24344" t="s">
        <v>367</v>
      </c>
      <c r="C24344" t="s">
        <v>367</v>
      </c>
      <c r="D24344" t="s">
        <v>1279</v>
      </c>
      <c r="E24344" t="s">
        <v>29</v>
      </c>
      <c r="F24344">
        <v>11446</v>
      </c>
      <c r="G24344">
        <v>15471</v>
      </c>
      <c r="H24344">
        <f t="shared" si="24"/>
        <v>1.351651231871396</v>
      </c>
      <c r="I24344" t="s">
        <v>1216</v>
      </c>
    </row>
    <row r="24345" spans="1:9" x14ac:dyDescent="0.35">
      <c r="A24345" t="s">
        <v>1257</v>
      </c>
      <c r="B24345" t="s">
        <v>367</v>
      </c>
      <c r="C24345" t="s">
        <v>367</v>
      </c>
      <c r="D24345" t="s">
        <v>1279</v>
      </c>
      <c r="E24345" t="s">
        <v>30</v>
      </c>
      <c r="F24345">
        <v>15414</v>
      </c>
      <c r="G24345">
        <v>15746</v>
      </c>
      <c r="H24345">
        <f t="shared" si="24"/>
        <v>1.0215388607759179</v>
      </c>
      <c r="I24345" t="s">
        <v>1216</v>
      </c>
    </row>
    <row r="24346" spans="1:9" x14ac:dyDescent="0.35">
      <c r="A24346" t="s">
        <v>1257</v>
      </c>
      <c r="B24346" t="s">
        <v>367</v>
      </c>
      <c r="C24346" t="s">
        <v>367</v>
      </c>
      <c r="D24346" t="s">
        <v>1279</v>
      </c>
      <c r="E24346" t="s">
        <v>31</v>
      </c>
      <c r="F24346">
        <v>9519</v>
      </c>
      <c r="G24346">
        <v>18141</v>
      </c>
      <c r="H24346">
        <f t="shared" si="24"/>
        <v>1.9057674125433344</v>
      </c>
      <c r="I24346" t="s">
        <v>1216</v>
      </c>
    </row>
    <row r="24347" spans="1:9" x14ac:dyDescent="0.35">
      <c r="A24347" t="s">
        <v>1257</v>
      </c>
      <c r="B24347" t="s">
        <v>367</v>
      </c>
      <c r="C24347" t="s">
        <v>367</v>
      </c>
      <c r="D24347" t="s">
        <v>1280</v>
      </c>
      <c r="E24347" t="s">
        <v>29</v>
      </c>
      <c r="F24347">
        <v>9473</v>
      </c>
      <c r="G24347">
        <v>16475</v>
      </c>
      <c r="H24347">
        <f t="shared" si="24"/>
        <v>1.7391533832999051</v>
      </c>
      <c r="I24347" t="s">
        <v>1216</v>
      </c>
    </row>
    <row r="24348" spans="1:9" x14ac:dyDescent="0.35">
      <c r="A24348" t="s">
        <v>1257</v>
      </c>
      <c r="B24348" t="s">
        <v>367</v>
      </c>
      <c r="C24348" t="s">
        <v>367</v>
      </c>
      <c r="D24348" t="s">
        <v>1280</v>
      </c>
      <c r="E24348" t="s">
        <v>30</v>
      </c>
      <c r="F24348">
        <v>11746</v>
      </c>
      <c r="G24348">
        <v>15118</v>
      </c>
      <c r="H24348">
        <f t="shared" si="24"/>
        <v>1.2870764515579771</v>
      </c>
      <c r="I24348" t="s">
        <v>1216</v>
      </c>
    </row>
    <row r="24349" spans="1:9" x14ac:dyDescent="0.35">
      <c r="A24349" t="s">
        <v>1257</v>
      </c>
      <c r="B24349" t="s">
        <v>367</v>
      </c>
      <c r="C24349" t="s">
        <v>367</v>
      </c>
      <c r="D24349" t="s">
        <v>1280</v>
      </c>
      <c r="E24349" t="s">
        <v>31</v>
      </c>
      <c r="F24349">
        <v>11142</v>
      </c>
      <c r="G24349">
        <v>21087</v>
      </c>
      <c r="H24349">
        <f t="shared" si="24"/>
        <v>1.8925686591276252</v>
      </c>
      <c r="I24349" t="s">
        <v>1216</v>
      </c>
    </row>
    <row r="24350" spans="1:9" x14ac:dyDescent="0.35">
      <c r="A24350" t="s">
        <v>1257</v>
      </c>
      <c r="B24350" t="s">
        <v>367</v>
      </c>
      <c r="C24350" t="s">
        <v>367</v>
      </c>
      <c r="D24350" t="s">
        <v>1281</v>
      </c>
      <c r="E24350" t="s">
        <v>29</v>
      </c>
      <c r="F24350">
        <v>15936</v>
      </c>
      <c r="G24350">
        <v>16816</v>
      </c>
      <c r="H24350">
        <f t="shared" si="24"/>
        <v>1.0552208835341366</v>
      </c>
      <c r="I24350" t="s">
        <v>1216</v>
      </c>
    </row>
    <row r="24351" spans="1:9" x14ac:dyDescent="0.35">
      <c r="A24351" t="s">
        <v>1257</v>
      </c>
      <c r="B24351" t="s">
        <v>367</v>
      </c>
      <c r="C24351" t="s">
        <v>367</v>
      </c>
      <c r="D24351" t="s">
        <v>1281</v>
      </c>
      <c r="E24351" t="s">
        <v>30</v>
      </c>
      <c r="F24351">
        <v>15979</v>
      </c>
      <c r="G24351">
        <v>20197</v>
      </c>
      <c r="H24351">
        <f t="shared" si="24"/>
        <v>1.2639714625445897</v>
      </c>
      <c r="I24351" t="s">
        <v>1216</v>
      </c>
    </row>
    <row r="24352" spans="1:9" x14ac:dyDescent="0.35">
      <c r="A24352" t="s">
        <v>1257</v>
      </c>
      <c r="B24352" t="s">
        <v>367</v>
      </c>
      <c r="C24352" t="s">
        <v>367</v>
      </c>
      <c r="D24352" t="s">
        <v>1281</v>
      </c>
      <c r="E24352" t="s">
        <v>31</v>
      </c>
      <c r="F24352">
        <v>18462</v>
      </c>
      <c r="G24352">
        <v>24086</v>
      </c>
      <c r="H24352">
        <f t="shared" si="24"/>
        <v>1.304625717690391</v>
      </c>
      <c r="I24352" t="s">
        <v>1216</v>
      </c>
    </row>
    <row r="24353" spans="1:9" x14ac:dyDescent="0.35">
      <c r="A24353" t="s">
        <v>1257</v>
      </c>
      <c r="B24353" t="s">
        <v>367</v>
      </c>
      <c r="C24353" t="s">
        <v>367</v>
      </c>
      <c r="D24353" t="s">
        <v>1282</v>
      </c>
      <c r="E24353" t="s">
        <v>29</v>
      </c>
      <c r="F24353">
        <v>3551</v>
      </c>
      <c r="G24353">
        <v>5286</v>
      </c>
      <c r="H24353">
        <f t="shared" si="24"/>
        <v>1.4885947620388622</v>
      </c>
      <c r="I24353" t="s">
        <v>1216</v>
      </c>
    </row>
    <row r="24354" spans="1:9" x14ac:dyDescent="0.35">
      <c r="A24354" t="s">
        <v>1257</v>
      </c>
      <c r="B24354" t="s">
        <v>367</v>
      </c>
      <c r="C24354" t="s">
        <v>367</v>
      </c>
      <c r="D24354" t="s">
        <v>1282</v>
      </c>
      <c r="E24354" t="s">
        <v>30</v>
      </c>
      <c r="F24354">
        <v>26884</v>
      </c>
      <c r="G24354">
        <v>10563</v>
      </c>
      <c r="H24354">
        <f t="shared" si="24"/>
        <v>0.39291028120815352</v>
      </c>
      <c r="I24354" t="s">
        <v>1216</v>
      </c>
    </row>
    <row r="24355" spans="1:9" x14ac:dyDescent="0.35">
      <c r="A24355" t="s">
        <v>1257</v>
      </c>
      <c r="B24355" t="s">
        <v>367</v>
      </c>
      <c r="C24355" t="s">
        <v>367</v>
      </c>
      <c r="D24355" t="s">
        <v>1282</v>
      </c>
      <c r="E24355" t="s">
        <v>31</v>
      </c>
      <c r="F24355">
        <v>27639</v>
      </c>
      <c r="G24355">
        <v>17986</v>
      </c>
      <c r="H24355">
        <f t="shared" si="24"/>
        <v>0.65074713267484352</v>
      </c>
      <c r="I24355" t="s">
        <v>1216</v>
      </c>
    </row>
    <row r="24356" spans="1:9" x14ac:dyDescent="0.35">
      <c r="A24356" t="s">
        <v>1257</v>
      </c>
      <c r="B24356" t="s">
        <v>367</v>
      </c>
      <c r="C24356" t="s">
        <v>367</v>
      </c>
      <c r="D24356" t="s">
        <v>1260</v>
      </c>
      <c r="E24356" t="s">
        <v>29</v>
      </c>
      <c r="F24356">
        <v>342057</v>
      </c>
      <c r="G24356">
        <v>166299</v>
      </c>
      <c r="H24356">
        <f t="shared" si="24"/>
        <v>0.48617335707206694</v>
      </c>
      <c r="I24356" t="s">
        <v>1216</v>
      </c>
    </row>
    <row r="24357" spans="1:9" x14ac:dyDescent="0.35">
      <c r="A24357" t="s">
        <v>1257</v>
      </c>
      <c r="B24357" t="s">
        <v>367</v>
      </c>
      <c r="C24357" t="s">
        <v>367</v>
      </c>
      <c r="D24357" t="s">
        <v>1260</v>
      </c>
      <c r="E24357" t="s">
        <v>30</v>
      </c>
      <c r="F24357">
        <v>338521</v>
      </c>
      <c r="G24357">
        <v>219194</v>
      </c>
      <c r="H24357">
        <f t="shared" si="24"/>
        <v>0.64750488152876784</v>
      </c>
      <c r="I24357" t="s">
        <v>1216</v>
      </c>
    </row>
    <row r="24358" spans="1:9" x14ac:dyDescent="0.35">
      <c r="A24358" t="s">
        <v>1257</v>
      </c>
      <c r="B24358" t="s">
        <v>367</v>
      </c>
      <c r="C24358" t="s">
        <v>367</v>
      </c>
      <c r="D24358" t="s">
        <v>1260</v>
      </c>
      <c r="E24358" t="s">
        <v>31</v>
      </c>
      <c r="F24358">
        <v>394202</v>
      </c>
      <c r="G24358">
        <v>390340</v>
      </c>
      <c r="H24358">
        <f t="shared" si="24"/>
        <v>0.99020299237446796</v>
      </c>
      <c r="I24358" t="s">
        <v>1216</v>
      </c>
    </row>
    <row r="24359" spans="1:9" x14ac:dyDescent="0.35">
      <c r="A24359" t="s">
        <v>1257</v>
      </c>
      <c r="B24359" t="s">
        <v>367</v>
      </c>
      <c r="C24359" t="s">
        <v>367</v>
      </c>
      <c r="D24359" t="s">
        <v>1261</v>
      </c>
      <c r="E24359" t="s">
        <v>29</v>
      </c>
      <c r="F24359">
        <v>178012</v>
      </c>
      <c r="G24359">
        <v>148560</v>
      </c>
      <c r="H24359">
        <f t="shared" si="24"/>
        <v>0.83455047974293872</v>
      </c>
      <c r="I24359" t="s">
        <v>1216</v>
      </c>
    </row>
    <row r="24360" spans="1:9" x14ac:dyDescent="0.35">
      <c r="A24360" t="s">
        <v>1257</v>
      </c>
      <c r="B24360" t="s">
        <v>367</v>
      </c>
      <c r="C24360" t="s">
        <v>367</v>
      </c>
      <c r="D24360" t="s">
        <v>1261</v>
      </c>
      <c r="E24360" t="s">
        <v>30</v>
      </c>
      <c r="F24360">
        <v>185348</v>
      </c>
      <c r="G24360">
        <v>138995</v>
      </c>
      <c r="H24360">
        <f t="shared" si="24"/>
        <v>0.7499136758961521</v>
      </c>
      <c r="I24360" t="s">
        <v>1216</v>
      </c>
    </row>
    <row r="24361" spans="1:9" x14ac:dyDescent="0.35">
      <c r="A24361" t="s">
        <v>1257</v>
      </c>
      <c r="B24361" t="s">
        <v>367</v>
      </c>
      <c r="C24361" t="s">
        <v>367</v>
      </c>
      <c r="D24361" t="s">
        <v>1261</v>
      </c>
      <c r="E24361" t="s">
        <v>31</v>
      </c>
      <c r="F24361">
        <v>183481</v>
      </c>
      <c r="G24361">
        <v>103130</v>
      </c>
      <c r="H24361">
        <f t="shared" si="24"/>
        <v>0.5620745472283234</v>
      </c>
      <c r="I24361" t="s">
        <v>1216</v>
      </c>
    </row>
    <row r="24362" spans="1:9" x14ac:dyDescent="0.35">
      <c r="A24362" t="s">
        <v>1257</v>
      </c>
      <c r="B24362" t="s">
        <v>367</v>
      </c>
      <c r="C24362" t="s">
        <v>367</v>
      </c>
      <c r="D24362" t="s">
        <v>1262</v>
      </c>
      <c r="E24362" t="s">
        <v>29</v>
      </c>
      <c r="F24362">
        <v>61290</v>
      </c>
      <c r="G24362">
        <v>51216</v>
      </c>
      <c r="H24362">
        <f t="shared" si="24"/>
        <v>0.83563387175721981</v>
      </c>
      <c r="I24362" t="s">
        <v>1216</v>
      </c>
    </row>
    <row r="24363" spans="1:9" x14ac:dyDescent="0.35">
      <c r="A24363" t="s">
        <v>1257</v>
      </c>
      <c r="B24363" t="s">
        <v>367</v>
      </c>
      <c r="C24363" t="s">
        <v>367</v>
      </c>
      <c r="D24363" t="s">
        <v>1262</v>
      </c>
      <c r="E24363" t="s">
        <v>30</v>
      </c>
      <c r="F24363">
        <v>68667</v>
      </c>
      <c r="G24363">
        <v>67483</v>
      </c>
      <c r="H24363">
        <f t="shared" si="24"/>
        <v>0.9827573652555085</v>
      </c>
      <c r="I24363" t="s">
        <v>1216</v>
      </c>
    </row>
    <row r="24364" spans="1:9" x14ac:dyDescent="0.35">
      <c r="A24364" t="s">
        <v>1257</v>
      </c>
      <c r="B24364" t="s">
        <v>367</v>
      </c>
      <c r="C24364" t="s">
        <v>367</v>
      </c>
      <c r="D24364" t="s">
        <v>1262</v>
      </c>
      <c r="E24364" t="s">
        <v>31</v>
      </c>
      <c r="F24364">
        <v>67737</v>
      </c>
      <c r="G24364">
        <v>47326</v>
      </c>
      <c r="H24364">
        <f t="shared" si="24"/>
        <v>0.69867280806649246</v>
      </c>
      <c r="I24364" t="s">
        <v>1216</v>
      </c>
    </row>
    <row r="24365" spans="1:9" x14ac:dyDescent="0.35">
      <c r="A24365" t="s">
        <v>1257</v>
      </c>
      <c r="B24365" t="s">
        <v>367</v>
      </c>
      <c r="C24365" t="s">
        <v>367</v>
      </c>
      <c r="D24365" t="s">
        <v>1263</v>
      </c>
      <c r="E24365" t="s">
        <v>29</v>
      </c>
      <c r="F24365">
        <v>16039</v>
      </c>
      <c r="G24365">
        <v>11675</v>
      </c>
      <c r="H24365">
        <f t="shared" si="24"/>
        <v>0.72791321154685451</v>
      </c>
      <c r="I24365" t="s">
        <v>1216</v>
      </c>
    </row>
    <row r="24366" spans="1:9" x14ac:dyDescent="0.35">
      <c r="A24366" t="s">
        <v>1257</v>
      </c>
      <c r="B24366" t="s">
        <v>367</v>
      </c>
      <c r="C24366" t="s">
        <v>367</v>
      </c>
      <c r="D24366" t="s">
        <v>1263</v>
      </c>
      <c r="E24366" t="s">
        <v>30</v>
      </c>
      <c r="F24366">
        <v>8665</v>
      </c>
      <c r="G24366">
        <v>17826</v>
      </c>
      <c r="H24366">
        <f t="shared" si="24"/>
        <v>2.0572417772648586</v>
      </c>
      <c r="I24366" t="s">
        <v>1216</v>
      </c>
    </row>
    <row r="24367" spans="1:9" x14ac:dyDescent="0.35">
      <c r="A24367" t="s">
        <v>1257</v>
      </c>
      <c r="B24367" t="s">
        <v>367</v>
      </c>
      <c r="C24367" t="s">
        <v>367</v>
      </c>
      <c r="D24367" t="s">
        <v>1263</v>
      </c>
      <c r="E24367" t="s">
        <v>31</v>
      </c>
      <c r="F24367">
        <v>13859</v>
      </c>
      <c r="G24367">
        <v>9019</v>
      </c>
      <c r="H24367">
        <f t="shared" si="24"/>
        <v>0.65076845371238912</v>
      </c>
      <c r="I24367" t="s">
        <v>1216</v>
      </c>
    </row>
    <row r="24368" spans="1:9" x14ac:dyDescent="0.35">
      <c r="A24368" t="s">
        <v>1257</v>
      </c>
      <c r="B24368" t="s">
        <v>367</v>
      </c>
      <c r="C24368" t="s">
        <v>367</v>
      </c>
      <c r="D24368" t="s">
        <v>1264</v>
      </c>
      <c r="E24368" t="s">
        <v>29</v>
      </c>
      <c r="F24368">
        <v>10187</v>
      </c>
      <c r="G24368">
        <v>15708</v>
      </c>
      <c r="H24368">
        <f t="shared" si="24"/>
        <v>1.5419652498282124</v>
      </c>
      <c r="I24368" t="s">
        <v>1216</v>
      </c>
    </row>
    <row r="24369" spans="1:9" x14ac:dyDescent="0.35">
      <c r="A24369" t="s">
        <v>1257</v>
      </c>
      <c r="B24369" t="s">
        <v>367</v>
      </c>
      <c r="C24369" t="s">
        <v>367</v>
      </c>
      <c r="D24369" t="s">
        <v>1264</v>
      </c>
      <c r="E24369" t="s">
        <v>30</v>
      </c>
      <c r="F24369">
        <v>17248</v>
      </c>
      <c r="G24369">
        <v>16513</v>
      </c>
      <c r="H24369">
        <f t="shared" si="24"/>
        <v>0.95738636363636365</v>
      </c>
      <c r="I24369" t="s">
        <v>1216</v>
      </c>
    </row>
    <row r="24370" spans="1:9" x14ac:dyDescent="0.35">
      <c r="A24370" t="s">
        <v>1257</v>
      </c>
      <c r="B24370" t="s">
        <v>367</v>
      </c>
      <c r="C24370" t="s">
        <v>367</v>
      </c>
      <c r="D24370" t="s">
        <v>1264</v>
      </c>
      <c r="E24370" t="s">
        <v>31</v>
      </c>
      <c r="F24370">
        <v>11956</v>
      </c>
      <c r="G24370">
        <v>10035</v>
      </c>
      <c r="H24370">
        <f t="shared" si="24"/>
        <v>0.83932753429240547</v>
      </c>
      <c r="I24370" t="s">
        <v>1216</v>
      </c>
    </row>
    <row r="24371" spans="1:9" x14ac:dyDescent="0.35">
      <c r="A24371" t="s">
        <v>1257</v>
      </c>
      <c r="B24371" t="s">
        <v>367</v>
      </c>
      <c r="C24371" t="s">
        <v>367</v>
      </c>
      <c r="D24371" t="s">
        <v>1265</v>
      </c>
      <c r="E24371" t="s">
        <v>29</v>
      </c>
      <c r="F24371">
        <v>48270</v>
      </c>
      <c r="G24371">
        <v>21099</v>
      </c>
      <c r="H24371">
        <f t="shared" si="24"/>
        <v>0.43710379117464265</v>
      </c>
      <c r="I24371" t="s">
        <v>1216</v>
      </c>
    </row>
    <row r="24372" spans="1:9" x14ac:dyDescent="0.35">
      <c r="A24372" t="s">
        <v>1257</v>
      </c>
      <c r="B24372" t="s">
        <v>367</v>
      </c>
      <c r="C24372" t="s">
        <v>367</v>
      </c>
      <c r="D24372" t="s">
        <v>1265</v>
      </c>
      <c r="E24372" t="s">
        <v>30</v>
      </c>
      <c r="F24372">
        <v>43594</v>
      </c>
      <c r="G24372">
        <v>23905</v>
      </c>
      <c r="H24372">
        <f t="shared" si="24"/>
        <v>0.54835527824930042</v>
      </c>
      <c r="I24372" t="s">
        <v>1216</v>
      </c>
    </row>
    <row r="24373" spans="1:9" x14ac:dyDescent="0.35">
      <c r="A24373" t="s">
        <v>1257</v>
      </c>
      <c r="B24373" t="s">
        <v>367</v>
      </c>
      <c r="C24373" t="s">
        <v>367</v>
      </c>
      <c r="D24373" t="s">
        <v>1265</v>
      </c>
      <c r="E24373" t="s">
        <v>31</v>
      </c>
      <c r="F24373">
        <v>42910</v>
      </c>
      <c r="G24373">
        <v>26238</v>
      </c>
      <c r="H24373">
        <f t="shared" si="24"/>
        <v>0.61146585877417847</v>
      </c>
      <c r="I24373" t="s">
        <v>1216</v>
      </c>
    </row>
    <row r="24374" spans="1:9" x14ac:dyDescent="0.35">
      <c r="A24374" t="s">
        <v>1257</v>
      </c>
      <c r="B24374" t="s">
        <v>367</v>
      </c>
      <c r="C24374" t="s">
        <v>367</v>
      </c>
      <c r="D24374" t="s">
        <v>1266</v>
      </c>
      <c r="E24374" t="s">
        <v>29</v>
      </c>
      <c r="F24374">
        <v>117955</v>
      </c>
      <c r="G24374">
        <v>80855</v>
      </c>
      <c r="H24374">
        <f t="shared" si="24"/>
        <v>0.68547327370607436</v>
      </c>
      <c r="I24374" t="s">
        <v>1216</v>
      </c>
    </row>
    <row r="24375" spans="1:9" x14ac:dyDescent="0.35">
      <c r="A24375" t="s">
        <v>1257</v>
      </c>
      <c r="B24375" t="s">
        <v>367</v>
      </c>
      <c r="C24375" t="s">
        <v>367</v>
      </c>
      <c r="D24375" t="s">
        <v>1266</v>
      </c>
      <c r="E24375" t="s">
        <v>30</v>
      </c>
      <c r="F24375">
        <v>116947</v>
      </c>
      <c r="G24375">
        <v>93908</v>
      </c>
      <c r="H24375">
        <f t="shared" si="24"/>
        <v>0.80299622906102763</v>
      </c>
      <c r="I24375" t="s">
        <v>1216</v>
      </c>
    </row>
    <row r="24376" spans="1:9" x14ac:dyDescent="0.35">
      <c r="A24376" t="s">
        <v>1257</v>
      </c>
      <c r="B24376" t="s">
        <v>367</v>
      </c>
      <c r="C24376" t="s">
        <v>367</v>
      </c>
      <c r="D24376" t="s">
        <v>1266</v>
      </c>
      <c r="E24376" t="s">
        <v>31</v>
      </c>
      <c r="F24376">
        <v>121507</v>
      </c>
      <c r="G24376">
        <v>88459</v>
      </c>
      <c r="H24376">
        <f t="shared" si="24"/>
        <v>0.7280156698791016</v>
      </c>
      <c r="I24376" t="s">
        <v>1216</v>
      </c>
    </row>
    <row r="24377" spans="1:9" x14ac:dyDescent="0.35">
      <c r="A24377" t="s">
        <v>1257</v>
      </c>
      <c r="B24377" t="s">
        <v>368</v>
      </c>
      <c r="C24377" t="s">
        <v>368</v>
      </c>
      <c r="D24377" t="s">
        <v>1258</v>
      </c>
      <c r="E24377" t="s">
        <v>29</v>
      </c>
      <c r="F24377">
        <v>1783630</v>
      </c>
      <c r="G24377">
        <v>2449297</v>
      </c>
      <c r="H24377">
        <f t="shared" si="24"/>
        <v>1.3732091296961815</v>
      </c>
      <c r="I24377" t="s">
        <v>1217</v>
      </c>
    </row>
    <row r="24378" spans="1:9" x14ac:dyDescent="0.35">
      <c r="A24378" t="s">
        <v>1257</v>
      </c>
      <c r="B24378" t="s">
        <v>368</v>
      </c>
      <c r="C24378" t="s">
        <v>368</v>
      </c>
      <c r="D24378" t="s">
        <v>1258</v>
      </c>
      <c r="E24378" t="s">
        <v>30</v>
      </c>
      <c r="F24378">
        <v>1735204</v>
      </c>
      <c r="G24378">
        <v>2069978</v>
      </c>
      <c r="H24378">
        <f t="shared" si="24"/>
        <v>1.192930629482182</v>
      </c>
      <c r="I24378" t="s">
        <v>1217</v>
      </c>
    </row>
    <row r="24379" spans="1:9" x14ac:dyDescent="0.35">
      <c r="A24379" t="s">
        <v>1257</v>
      </c>
      <c r="B24379" t="s">
        <v>368</v>
      </c>
      <c r="C24379" t="s">
        <v>368</v>
      </c>
      <c r="D24379" t="s">
        <v>1258</v>
      </c>
      <c r="E24379" t="s">
        <v>31</v>
      </c>
      <c r="F24379">
        <v>1679976</v>
      </c>
      <c r="G24379">
        <v>1840772</v>
      </c>
      <c r="H24379">
        <f t="shared" si="24"/>
        <v>1.0957132720943632</v>
      </c>
      <c r="I24379" t="s">
        <v>1217</v>
      </c>
    </row>
    <row r="24380" spans="1:9" x14ac:dyDescent="0.35">
      <c r="A24380" t="s">
        <v>1257</v>
      </c>
      <c r="B24380" t="s">
        <v>368</v>
      </c>
      <c r="C24380" t="s">
        <v>368</v>
      </c>
      <c r="D24380" t="s">
        <v>1267</v>
      </c>
      <c r="E24380" t="s">
        <v>29</v>
      </c>
      <c r="F24380">
        <v>485429</v>
      </c>
      <c r="G24380">
        <v>336485</v>
      </c>
      <c r="H24380">
        <f t="shared" si="24"/>
        <v>0.6931703709502316</v>
      </c>
      <c r="I24380" t="s">
        <v>1217</v>
      </c>
    </row>
    <row r="24381" spans="1:9" x14ac:dyDescent="0.35">
      <c r="A24381" t="s">
        <v>1257</v>
      </c>
      <c r="B24381" t="s">
        <v>368</v>
      </c>
      <c r="C24381" t="s">
        <v>368</v>
      </c>
      <c r="D24381" t="s">
        <v>1267</v>
      </c>
      <c r="E24381" t="s">
        <v>30</v>
      </c>
      <c r="F24381">
        <v>489053</v>
      </c>
      <c r="G24381">
        <v>350969</v>
      </c>
      <c r="H24381">
        <f t="shared" si="24"/>
        <v>0.71765023422819207</v>
      </c>
      <c r="I24381" t="s">
        <v>1217</v>
      </c>
    </row>
    <row r="24382" spans="1:9" x14ac:dyDescent="0.35">
      <c r="A24382" t="s">
        <v>1257</v>
      </c>
      <c r="B24382" t="s">
        <v>368</v>
      </c>
      <c r="C24382" t="s">
        <v>368</v>
      </c>
      <c r="D24382" t="s">
        <v>1267</v>
      </c>
      <c r="E24382" t="s">
        <v>31</v>
      </c>
      <c r="F24382">
        <v>500992</v>
      </c>
      <c r="G24382">
        <v>428502</v>
      </c>
      <c r="H24382">
        <f t="shared" si="24"/>
        <v>0.85530707077158918</v>
      </c>
      <c r="I24382" t="s">
        <v>1217</v>
      </c>
    </row>
    <row r="24383" spans="1:9" x14ac:dyDescent="0.35">
      <c r="A24383" t="s">
        <v>1257</v>
      </c>
      <c r="B24383" t="s">
        <v>368</v>
      </c>
      <c r="C24383" t="s">
        <v>368</v>
      </c>
      <c r="D24383" t="s">
        <v>1268</v>
      </c>
      <c r="E24383" t="s">
        <v>29</v>
      </c>
      <c r="F24383">
        <v>95302</v>
      </c>
      <c r="G24383">
        <v>50331</v>
      </c>
      <c r="H24383">
        <f t="shared" si="24"/>
        <v>0.52812113072128597</v>
      </c>
      <c r="I24383" t="s">
        <v>1217</v>
      </c>
    </row>
    <row r="24384" spans="1:9" x14ac:dyDescent="0.35">
      <c r="A24384" t="s">
        <v>1257</v>
      </c>
      <c r="B24384" t="s">
        <v>368</v>
      </c>
      <c r="C24384" t="s">
        <v>368</v>
      </c>
      <c r="D24384" t="s">
        <v>1268</v>
      </c>
      <c r="E24384" t="s">
        <v>30</v>
      </c>
      <c r="F24384">
        <v>87195</v>
      </c>
      <c r="G24384">
        <v>55158</v>
      </c>
      <c r="H24384">
        <f t="shared" si="24"/>
        <v>0.6325821434715293</v>
      </c>
      <c r="I24384" t="s">
        <v>1217</v>
      </c>
    </row>
    <row r="24385" spans="1:9" x14ac:dyDescent="0.35">
      <c r="A24385" t="s">
        <v>1257</v>
      </c>
      <c r="B24385" t="s">
        <v>368</v>
      </c>
      <c r="C24385" t="s">
        <v>368</v>
      </c>
      <c r="D24385" t="s">
        <v>1268</v>
      </c>
      <c r="E24385" t="s">
        <v>31</v>
      </c>
      <c r="F24385">
        <v>82952</v>
      </c>
      <c r="G24385">
        <v>72168</v>
      </c>
      <c r="H24385">
        <f t="shared" si="24"/>
        <v>0.86999710676053621</v>
      </c>
      <c r="I24385" t="s">
        <v>1217</v>
      </c>
    </row>
    <row r="24386" spans="1:9" x14ac:dyDescent="0.35">
      <c r="A24386" t="s">
        <v>1257</v>
      </c>
      <c r="B24386" t="s">
        <v>368</v>
      </c>
      <c r="C24386" t="s">
        <v>368</v>
      </c>
      <c r="D24386" t="s">
        <v>1269</v>
      </c>
      <c r="E24386" t="s">
        <v>29</v>
      </c>
      <c r="F24386">
        <v>130646</v>
      </c>
      <c r="G24386">
        <v>158008</v>
      </c>
      <c r="H24386">
        <f t="shared" si="24"/>
        <v>1.2094361863355938</v>
      </c>
      <c r="I24386" t="s">
        <v>1217</v>
      </c>
    </row>
    <row r="24387" spans="1:9" x14ac:dyDescent="0.35">
      <c r="A24387" t="s">
        <v>1257</v>
      </c>
      <c r="B24387" t="s">
        <v>368</v>
      </c>
      <c r="C24387" t="s">
        <v>368</v>
      </c>
      <c r="D24387" t="s">
        <v>1269</v>
      </c>
      <c r="E24387" t="s">
        <v>30</v>
      </c>
      <c r="F24387">
        <v>131103</v>
      </c>
      <c r="G24387">
        <v>138940</v>
      </c>
      <c r="H24387">
        <f t="shared" si="24"/>
        <v>1.0597774269086138</v>
      </c>
      <c r="I24387" t="s">
        <v>1217</v>
      </c>
    </row>
    <row r="24388" spans="1:9" x14ac:dyDescent="0.35">
      <c r="A24388" t="s">
        <v>1257</v>
      </c>
      <c r="B24388" t="s">
        <v>368</v>
      </c>
      <c r="C24388" t="s">
        <v>368</v>
      </c>
      <c r="D24388" t="s">
        <v>1269</v>
      </c>
      <c r="E24388" t="s">
        <v>31</v>
      </c>
      <c r="F24388">
        <v>107142</v>
      </c>
      <c r="G24388">
        <v>120912</v>
      </c>
      <c r="H24388">
        <f t="shared" si="24"/>
        <v>1.1285210281682254</v>
      </c>
      <c r="I24388" t="s">
        <v>1217</v>
      </c>
    </row>
    <row r="24389" spans="1:9" x14ac:dyDescent="0.35">
      <c r="A24389" t="s">
        <v>1257</v>
      </c>
      <c r="B24389" t="s">
        <v>368</v>
      </c>
      <c r="C24389" t="s">
        <v>368</v>
      </c>
      <c r="D24389" t="s">
        <v>1270</v>
      </c>
      <c r="E24389" t="s">
        <v>29</v>
      </c>
      <c r="F24389">
        <v>48499</v>
      </c>
      <c r="G24389">
        <v>48306</v>
      </c>
      <c r="H24389">
        <f t="shared" si="24"/>
        <v>0.99602053650590738</v>
      </c>
      <c r="I24389" t="s">
        <v>1217</v>
      </c>
    </row>
    <row r="24390" spans="1:9" x14ac:dyDescent="0.35">
      <c r="A24390" t="s">
        <v>1257</v>
      </c>
      <c r="B24390" t="s">
        <v>368</v>
      </c>
      <c r="C24390" t="s">
        <v>368</v>
      </c>
      <c r="D24390" t="s">
        <v>1270</v>
      </c>
      <c r="E24390" t="s">
        <v>30</v>
      </c>
      <c r="F24390">
        <v>49801</v>
      </c>
      <c r="G24390">
        <v>41002</v>
      </c>
      <c r="H24390">
        <f t="shared" si="24"/>
        <v>0.82331680086745251</v>
      </c>
      <c r="I24390" t="s">
        <v>1217</v>
      </c>
    </row>
    <row r="24391" spans="1:9" x14ac:dyDescent="0.35">
      <c r="A24391" t="s">
        <v>1257</v>
      </c>
      <c r="B24391" t="s">
        <v>368</v>
      </c>
      <c r="C24391" t="s">
        <v>368</v>
      </c>
      <c r="D24391" t="s">
        <v>1270</v>
      </c>
      <c r="E24391" t="s">
        <v>31</v>
      </c>
      <c r="F24391">
        <v>52890</v>
      </c>
      <c r="G24391">
        <v>48667</v>
      </c>
      <c r="H24391">
        <f t="shared" si="24"/>
        <v>0.92015503875968996</v>
      </c>
      <c r="I24391" t="s">
        <v>1217</v>
      </c>
    </row>
    <row r="24392" spans="1:9" x14ac:dyDescent="0.35">
      <c r="A24392" t="s">
        <v>1257</v>
      </c>
      <c r="B24392" t="s">
        <v>368</v>
      </c>
      <c r="C24392" t="s">
        <v>368</v>
      </c>
      <c r="D24392" t="s">
        <v>1271</v>
      </c>
      <c r="E24392" t="s">
        <v>29</v>
      </c>
      <c r="F24392">
        <v>279075</v>
      </c>
      <c r="G24392">
        <v>289047</v>
      </c>
      <c r="H24392">
        <f t="shared" si="24"/>
        <v>1.0357323300188122</v>
      </c>
      <c r="I24392" t="s">
        <v>1217</v>
      </c>
    </row>
    <row r="24393" spans="1:9" x14ac:dyDescent="0.35">
      <c r="A24393" t="s">
        <v>1257</v>
      </c>
      <c r="B24393" t="s">
        <v>368</v>
      </c>
      <c r="C24393" t="s">
        <v>368</v>
      </c>
      <c r="D24393" t="s">
        <v>1271</v>
      </c>
      <c r="E24393" t="s">
        <v>30</v>
      </c>
      <c r="F24393">
        <v>284887</v>
      </c>
      <c r="G24393">
        <v>292577</v>
      </c>
      <c r="H24393">
        <f t="shared" si="24"/>
        <v>1.0269931586909897</v>
      </c>
      <c r="I24393" t="s">
        <v>1217</v>
      </c>
    </row>
    <row r="24394" spans="1:9" x14ac:dyDescent="0.35">
      <c r="A24394" t="s">
        <v>1257</v>
      </c>
      <c r="B24394" t="s">
        <v>368</v>
      </c>
      <c r="C24394" t="s">
        <v>368</v>
      </c>
      <c r="D24394" t="s">
        <v>1271</v>
      </c>
      <c r="E24394" t="s">
        <v>31</v>
      </c>
      <c r="F24394">
        <v>282436</v>
      </c>
      <c r="G24394">
        <v>270630</v>
      </c>
      <c r="H24394">
        <f t="shared" si="24"/>
        <v>0.9581993796824767</v>
      </c>
      <c r="I24394" t="s">
        <v>1217</v>
      </c>
    </row>
    <row r="24395" spans="1:9" x14ac:dyDescent="0.35">
      <c r="A24395" t="s">
        <v>1257</v>
      </c>
      <c r="B24395" t="s">
        <v>368</v>
      </c>
      <c r="C24395" t="s">
        <v>368</v>
      </c>
      <c r="D24395" t="s">
        <v>1272</v>
      </c>
      <c r="E24395" t="s">
        <v>29</v>
      </c>
      <c r="F24395">
        <v>109074</v>
      </c>
      <c r="G24395">
        <v>111600</v>
      </c>
      <c r="H24395">
        <f t="shared" si="24"/>
        <v>1.0231585895813851</v>
      </c>
      <c r="I24395" t="s">
        <v>1217</v>
      </c>
    </row>
    <row r="24396" spans="1:9" x14ac:dyDescent="0.35">
      <c r="A24396" t="s">
        <v>1257</v>
      </c>
      <c r="B24396" t="s">
        <v>368</v>
      </c>
      <c r="C24396" t="s">
        <v>368</v>
      </c>
      <c r="D24396" t="s">
        <v>1272</v>
      </c>
      <c r="E24396" t="s">
        <v>30</v>
      </c>
      <c r="F24396">
        <v>109828</v>
      </c>
      <c r="G24396">
        <v>113322</v>
      </c>
      <c r="H24396">
        <f t="shared" si="24"/>
        <v>1.0318133809228975</v>
      </c>
      <c r="I24396" t="s">
        <v>1217</v>
      </c>
    </row>
    <row r="24397" spans="1:9" x14ac:dyDescent="0.35">
      <c r="A24397" t="s">
        <v>1257</v>
      </c>
      <c r="B24397" t="s">
        <v>368</v>
      </c>
      <c r="C24397" t="s">
        <v>368</v>
      </c>
      <c r="D24397" t="s">
        <v>1272</v>
      </c>
      <c r="E24397" t="s">
        <v>31</v>
      </c>
      <c r="F24397">
        <v>123535</v>
      </c>
      <c r="G24397">
        <v>110665</v>
      </c>
      <c r="H24397">
        <f t="shared" si="24"/>
        <v>0.89581899866434611</v>
      </c>
      <c r="I24397" t="s">
        <v>1217</v>
      </c>
    </row>
    <row r="24398" spans="1:9" x14ac:dyDescent="0.35">
      <c r="A24398" t="s">
        <v>1257</v>
      </c>
      <c r="B24398" t="s">
        <v>368</v>
      </c>
      <c r="C24398" t="s">
        <v>368</v>
      </c>
      <c r="D24398" t="s">
        <v>1273</v>
      </c>
      <c r="E24398" t="s">
        <v>29</v>
      </c>
      <c r="F24398">
        <v>63311</v>
      </c>
      <c r="G24398">
        <v>66035</v>
      </c>
      <c r="H24398">
        <f t="shared" si="24"/>
        <v>1.0430256985357995</v>
      </c>
      <c r="I24398" t="s">
        <v>1217</v>
      </c>
    </row>
    <row r="24399" spans="1:9" x14ac:dyDescent="0.35">
      <c r="A24399" t="s">
        <v>1257</v>
      </c>
      <c r="B24399" t="s">
        <v>368</v>
      </c>
      <c r="C24399" t="s">
        <v>368</v>
      </c>
      <c r="D24399" t="s">
        <v>1273</v>
      </c>
      <c r="E24399" t="s">
        <v>30</v>
      </c>
      <c r="F24399">
        <v>62131</v>
      </c>
      <c r="G24399">
        <v>79368</v>
      </c>
      <c r="H24399">
        <f t="shared" si="24"/>
        <v>1.2774299464035666</v>
      </c>
      <c r="I24399" t="s">
        <v>1217</v>
      </c>
    </row>
    <row r="24400" spans="1:9" x14ac:dyDescent="0.35">
      <c r="A24400" t="s">
        <v>1257</v>
      </c>
      <c r="B24400" t="s">
        <v>368</v>
      </c>
      <c r="C24400" t="s">
        <v>368</v>
      </c>
      <c r="D24400" t="s">
        <v>1273</v>
      </c>
      <c r="E24400" t="s">
        <v>31</v>
      </c>
      <c r="F24400">
        <v>64554</v>
      </c>
      <c r="G24400">
        <v>62318</v>
      </c>
      <c r="H24400">
        <f t="shared" si="24"/>
        <v>0.96536233231093349</v>
      </c>
      <c r="I24400" t="s">
        <v>1217</v>
      </c>
    </row>
    <row r="24401" spans="1:9" x14ac:dyDescent="0.35">
      <c r="A24401" t="s">
        <v>1257</v>
      </c>
      <c r="B24401" t="s">
        <v>368</v>
      </c>
      <c r="C24401" t="s">
        <v>368</v>
      </c>
      <c r="D24401" t="s">
        <v>1274</v>
      </c>
      <c r="E24401" t="s">
        <v>29</v>
      </c>
      <c r="F24401">
        <v>200215</v>
      </c>
      <c r="G24401">
        <v>227407</v>
      </c>
      <c r="H24401">
        <f t="shared" si="24"/>
        <v>1.1358139999500536</v>
      </c>
      <c r="I24401" t="s">
        <v>1217</v>
      </c>
    </row>
    <row r="24402" spans="1:9" x14ac:dyDescent="0.35">
      <c r="A24402" t="s">
        <v>1257</v>
      </c>
      <c r="B24402" t="s">
        <v>368</v>
      </c>
      <c r="C24402" t="s">
        <v>368</v>
      </c>
      <c r="D24402" t="s">
        <v>1274</v>
      </c>
      <c r="E24402" t="s">
        <v>30</v>
      </c>
      <c r="F24402">
        <v>199823</v>
      </c>
      <c r="G24402">
        <v>204132</v>
      </c>
      <c r="H24402">
        <f t="shared" si="24"/>
        <v>1.0215640842145299</v>
      </c>
      <c r="I24402" t="s">
        <v>1217</v>
      </c>
    </row>
    <row r="24403" spans="1:9" x14ac:dyDescent="0.35">
      <c r="A24403" t="s">
        <v>1257</v>
      </c>
      <c r="B24403" t="s">
        <v>368</v>
      </c>
      <c r="C24403" t="s">
        <v>368</v>
      </c>
      <c r="D24403" t="s">
        <v>1274</v>
      </c>
      <c r="E24403" t="s">
        <v>31</v>
      </c>
      <c r="F24403">
        <v>207942</v>
      </c>
      <c r="G24403">
        <v>180990</v>
      </c>
      <c r="H24403">
        <f t="shared" si="24"/>
        <v>0.87038693481836282</v>
      </c>
      <c r="I24403" t="s">
        <v>1217</v>
      </c>
    </row>
    <row r="24404" spans="1:9" x14ac:dyDescent="0.35">
      <c r="A24404" t="s">
        <v>1257</v>
      </c>
      <c r="B24404" t="s">
        <v>368</v>
      </c>
      <c r="C24404" t="s">
        <v>368</v>
      </c>
      <c r="D24404" t="s">
        <v>1275</v>
      </c>
      <c r="E24404" t="s">
        <v>29</v>
      </c>
      <c r="F24404">
        <v>52523</v>
      </c>
      <c r="G24404">
        <v>54737</v>
      </c>
      <c r="H24404">
        <f t="shared" si="24"/>
        <v>1.0421529615596976</v>
      </c>
      <c r="I24404" t="s">
        <v>1217</v>
      </c>
    </row>
    <row r="24405" spans="1:9" x14ac:dyDescent="0.35">
      <c r="A24405" t="s">
        <v>1257</v>
      </c>
      <c r="B24405" t="s">
        <v>368</v>
      </c>
      <c r="C24405" t="s">
        <v>368</v>
      </c>
      <c r="D24405" t="s">
        <v>1275</v>
      </c>
      <c r="E24405" t="s">
        <v>30</v>
      </c>
      <c r="F24405">
        <v>43492</v>
      </c>
      <c r="G24405">
        <v>55218</v>
      </c>
      <c r="H24405">
        <f t="shared" si="24"/>
        <v>1.2696128023544559</v>
      </c>
      <c r="I24405" t="s">
        <v>1217</v>
      </c>
    </row>
    <row r="24406" spans="1:9" x14ac:dyDescent="0.35">
      <c r="A24406" t="s">
        <v>1257</v>
      </c>
      <c r="B24406" t="s">
        <v>368</v>
      </c>
      <c r="C24406" t="s">
        <v>368</v>
      </c>
      <c r="D24406" t="s">
        <v>1275</v>
      </c>
      <c r="E24406" t="s">
        <v>31</v>
      </c>
      <c r="F24406">
        <v>51919</v>
      </c>
      <c r="G24406">
        <v>48349</v>
      </c>
      <c r="H24406">
        <f t="shared" ref="H24406:H24469" si="25">G24406/F24406</f>
        <v>0.93123904543616021</v>
      </c>
      <c r="I24406" t="s">
        <v>1217</v>
      </c>
    </row>
    <row r="24407" spans="1:9" x14ac:dyDescent="0.35">
      <c r="A24407" t="s">
        <v>1257</v>
      </c>
      <c r="B24407" t="s">
        <v>368</v>
      </c>
      <c r="C24407" t="s">
        <v>368</v>
      </c>
      <c r="D24407" t="s">
        <v>1276</v>
      </c>
      <c r="E24407" t="s">
        <v>29</v>
      </c>
      <c r="F24407">
        <v>32530</v>
      </c>
      <c r="G24407">
        <v>36289</v>
      </c>
      <c r="H24407">
        <f t="shared" si="25"/>
        <v>1.1155548724254534</v>
      </c>
      <c r="I24407" t="s">
        <v>1217</v>
      </c>
    </row>
    <row r="24408" spans="1:9" x14ac:dyDescent="0.35">
      <c r="A24408" t="s">
        <v>1257</v>
      </c>
      <c r="B24408" t="s">
        <v>368</v>
      </c>
      <c r="C24408" t="s">
        <v>368</v>
      </c>
      <c r="D24408" t="s">
        <v>1276</v>
      </c>
      <c r="E24408" t="s">
        <v>30</v>
      </c>
      <c r="F24408">
        <v>36302</v>
      </c>
      <c r="G24408">
        <v>35882</v>
      </c>
      <c r="H24408">
        <f t="shared" si="25"/>
        <v>0.98843038951021978</v>
      </c>
      <c r="I24408" t="s">
        <v>1217</v>
      </c>
    </row>
    <row r="24409" spans="1:9" x14ac:dyDescent="0.35">
      <c r="A24409" t="s">
        <v>1257</v>
      </c>
      <c r="B24409" t="s">
        <v>368</v>
      </c>
      <c r="C24409" t="s">
        <v>368</v>
      </c>
      <c r="D24409" t="s">
        <v>1276</v>
      </c>
      <c r="E24409" t="s">
        <v>31</v>
      </c>
      <c r="F24409">
        <v>37161</v>
      </c>
      <c r="G24409">
        <v>36319</v>
      </c>
      <c r="H24409">
        <f t="shared" si="25"/>
        <v>0.9773418368719895</v>
      </c>
      <c r="I24409" t="s">
        <v>1217</v>
      </c>
    </row>
    <row r="24410" spans="1:9" x14ac:dyDescent="0.35">
      <c r="A24410" t="s">
        <v>1257</v>
      </c>
      <c r="B24410" t="s">
        <v>368</v>
      </c>
      <c r="C24410" t="s">
        <v>368</v>
      </c>
      <c r="D24410" t="s">
        <v>1259</v>
      </c>
      <c r="E24410" t="s">
        <v>29</v>
      </c>
      <c r="F24410">
        <v>286269</v>
      </c>
      <c r="G24410">
        <v>247096</v>
      </c>
      <c r="H24410">
        <f t="shared" si="25"/>
        <v>0.86316017452116711</v>
      </c>
      <c r="I24410" t="s">
        <v>1217</v>
      </c>
    </row>
    <row r="24411" spans="1:9" x14ac:dyDescent="0.35">
      <c r="A24411" t="s">
        <v>1257</v>
      </c>
      <c r="B24411" t="s">
        <v>368</v>
      </c>
      <c r="C24411" t="s">
        <v>368</v>
      </c>
      <c r="D24411" t="s">
        <v>1259</v>
      </c>
      <c r="E24411" t="s">
        <v>30</v>
      </c>
      <c r="F24411">
        <v>297359</v>
      </c>
      <c r="G24411">
        <v>239459</v>
      </c>
      <c r="H24411">
        <f t="shared" si="25"/>
        <v>0.80528586657878187</v>
      </c>
      <c r="I24411" t="s">
        <v>1217</v>
      </c>
    </row>
    <row r="24412" spans="1:9" x14ac:dyDescent="0.35">
      <c r="A24412" t="s">
        <v>1257</v>
      </c>
      <c r="B24412" t="s">
        <v>368</v>
      </c>
      <c r="C24412" t="s">
        <v>368</v>
      </c>
      <c r="D24412" t="s">
        <v>1259</v>
      </c>
      <c r="E24412" t="s">
        <v>31</v>
      </c>
      <c r="F24412">
        <v>304796</v>
      </c>
      <c r="G24412">
        <v>234572</v>
      </c>
      <c r="H24412">
        <f t="shared" si="25"/>
        <v>0.76960327563353848</v>
      </c>
      <c r="I24412" t="s">
        <v>1217</v>
      </c>
    </row>
    <row r="24413" spans="1:9" x14ac:dyDescent="0.35">
      <c r="A24413" t="s">
        <v>1257</v>
      </c>
      <c r="B24413" t="s">
        <v>368</v>
      </c>
      <c r="C24413" t="s">
        <v>368</v>
      </c>
      <c r="D24413" t="s">
        <v>1277</v>
      </c>
      <c r="E24413" t="s">
        <v>29</v>
      </c>
      <c r="F24413">
        <v>76069</v>
      </c>
      <c r="G24413">
        <v>72722</v>
      </c>
      <c r="H24413">
        <f t="shared" si="25"/>
        <v>0.95600047325454518</v>
      </c>
      <c r="I24413" t="s">
        <v>1217</v>
      </c>
    </row>
    <row r="24414" spans="1:9" x14ac:dyDescent="0.35">
      <c r="A24414" t="s">
        <v>1257</v>
      </c>
      <c r="B24414" t="s">
        <v>368</v>
      </c>
      <c r="C24414" t="s">
        <v>368</v>
      </c>
      <c r="D24414" t="s">
        <v>1277</v>
      </c>
      <c r="E24414" t="s">
        <v>30</v>
      </c>
      <c r="F24414">
        <v>75476</v>
      </c>
      <c r="G24414">
        <v>77623</v>
      </c>
      <c r="H24414">
        <f t="shared" si="25"/>
        <v>1.0284461285706714</v>
      </c>
      <c r="I24414" t="s">
        <v>1217</v>
      </c>
    </row>
    <row r="24415" spans="1:9" x14ac:dyDescent="0.35">
      <c r="A24415" t="s">
        <v>1257</v>
      </c>
      <c r="B24415" t="s">
        <v>368</v>
      </c>
      <c r="C24415" t="s">
        <v>368</v>
      </c>
      <c r="D24415" t="s">
        <v>1277</v>
      </c>
      <c r="E24415" t="s">
        <v>31</v>
      </c>
      <c r="F24415">
        <v>75226</v>
      </c>
      <c r="G24415">
        <v>55941</v>
      </c>
      <c r="H24415">
        <f t="shared" si="25"/>
        <v>0.74363916730917501</v>
      </c>
      <c r="I24415" t="s">
        <v>1217</v>
      </c>
    </row>
    <row r="24416" spans="1:9" x14ac:dyDescent="0.35">
      <c r="A24416" t="s">
        <v>1257</v>
      </c>
      <c r="B24416" t="s">
        <v>368</v>
      </c>
      <c r="C24416" t="s">
        <v>368</v>
      </c>
      <c r="D24416" t="s">
        <v>1278</v>
      </c>
      <c r="E24416" t="s">
        <v>29</v>
      </c>
      <c r="F24416">
        <v>338672</v>
      </c>
      <c r="G24416">
        <v>303188</v>
      </c>
      <c r="H24416">
        <f t="shared" si="25"/>
        <v>0.89522605943213496</v>
      </c>
      <c r="I24416" t="s">
        <v>1217</v>
      </c>
    </row>
    <row r="24417" spans="1:9" x14ac:dyDescent="0.35">
      <c r="A24417" t="s">
        <v>1257</v>
      </c>
      <c r="B24417" t="s">
        <v>368</v>
      </c>
      <c r="C24417" t="s">
        <v>368</v>
      </c>
      <c r="D24417" t="s">
        <v>1278</v>
      </c>
      <c r="E24417" t="s">
        <v>30</v>
      </c>
      <c r="F24417">
        <v>340967</v>
      </c>
      <c r="G24417">
        <v>278856</v>
      </c>
      <c r="H24417">
        <f t="shared" si="25"/>
        <v>0.81783867647015696</v>
      </c>
      <c r="I24417" t="s">
        <v>1217</v>
      </c>
    </row>
    <row r="24418" spans="1:9" x14ac:dyDescent="0.35">
      <c r="A24418" t="s">
        <v>1257</v>
      </c>
      <c r="B24418" t="s">
        <v>368</v>
      </c>
      <c r="C24418" t="s">
        <v>368</v>
      </c>
      <c r="D24418" t="s">
        <v>1278</v>
      </c>
      <c r="E24418" t="s">
        <v>31</v>
      </c>
      <c r="F24418">
        <v>329592</v>
      </c>
      <c r="G24418">
        <v>325872</v>
      </c>
      <c r="H24418">
        <f t="shared" si="25"/>
        <v>0.98871331828442433</v>
      </c>
      <c r="I24418" t="s">
        <v>1217</v>
      </c>
    </row>
    <row r="24419" spans="1:9" x14ac:dyDescent="0.35">
      <c r="A24419" t="s">
        <v>1257</v>
      </c>
      <c r="B24419" t="s">
        <v>368</v>
      </c>
      <c r="C24419" t="s">
        <v>368</v>
      </c>
      <c r="D24419" t="s">
        <v>1279</v>
      </c>
      <c r="E24419" t="s">
        <v>29</v>
      </c>
      <c r="F24419">
        <v>29164</v>
      </c>
      <c r="G24419">
        <v>29604</v>
      </c>
      <c r="H24419">
        <f t="shared" si="25"/>
        <v>1.0150870936771361</v>
      </c>
      <c r="I24419" t="s">
        <v>1217</v>
      </c>
    </row>
    <row r="24420" spans="1:9" x14ac:dyDescent="0.35">
      <c r="A24420" t="s">
        <v>1257</v>
      </c>
      <c r="B24420" t="s">
        <v>368</v>
      </c>
      <c r="C24420" t="s">
        <v>368</v>
      </c>
      <c r="D24420" t="s">
        <v>1279</v>
      </c>
      <c r="E24420" t="s">
        <v>30</v>
      </c>
      <c r="F24420">
        <v>21665</v>
      </c>
      <c r="G24420">
        <v>28054</v>
      </c>
      <c r="H24420">
        <f t="shared" si="25"/>
        <v>1.2948996076621277</v>
      </c>
      <c r="I24420" t="s">
        <v>1217</v>
      </c>
    </row>
    <row r="24421" spans="1:9" x14ac:dyDescent="0.35">
      <c r="A24421" t="s">
        <v>1257</v>
      </c>
      <c r="B24421" t="s">
        <v>368</v>
      </c>
      <c r="C24421" t="s">
        <v>368</v>
      </c>
      <c r="D24421" t="s">
        <v>1279</v>
      </c>
      <c r="E24421" t="s">
        <v>31</v>
      </c>
      <c r="F24421">
        <v>26961</v>
      </c>
      <c r="G24421">
        <v>27784</v>
      </c>
      <c r="H24421">
        <f t="shared" si="25"/>
        <v>1.0305255739772263</v>
      </c>
      <c r="I24421" t="s">
        <v>1217</v>
      </c>
    </row>
    <row r="24422" spans="1:9" x14ac:dyDescent="0.35">
      <c r="A24422" t="s">
        <v>1257</v>
      </c>
      <c r="B24422" t="s">
        <v>368</v>
      </c>
      <c r="C24422" t="s">
        <v>368</v>
      </c>
      <c r="D24422" t="s">
        <v>1280</v>
      </c>
      <c r="E24422" t="s">
        <v>29</v>
      </c>
      <c r="F24422">
        <v>17701</v>
      </c>
      <c r="G24422">
        <v>24410</v>
      </c>
      <c r="H24422">
        <f t="shared" si="25"/>
        <v>1.3790181345686685</v>
      </c>
      <c r="I24422" t="s">
        <v>1217</v>
      </c>
    </row>
    <row r="24423" spans="1:9" x14ac:dyDescent="0.35">
      <c r="A24423" t="s">
        <v>1257</v>
      </c>
      <c r="B24423" t="s">
        <v>368</v>
      </c>
      <c r="C24423" t="s">
        <v>368</v>
      </c>
      <c r="D24423" t="s">
        <v>1280</v>
      </c>
      <c r="E24423" t="s">
        <v>30</v>
      </c>
      <c r="F24423">
        <v>20455</v>
      </c>
      <c r="G24423">
        <v>26951</v>
      </c>
      <c r="H24423">
        <f t="shared" si="25"/>
        <v>1.3175751649963334</v>
      </c>
      <c r="I24423" t="s">
        <v>1217</v>
      </c>
    </row>
    <row r="24424" spans="1:9" x14ac:dyDescent="0.35">
      <c r="A24424" t="s">
        <v>1257</v>
      </c>
      <c r="B24424" t="s">
        <v>368</v>
      </c>
      <c r="C24424" t="s">
        <v>368</v>
      </c>
      <c r="D24424" t="s">
        <v>1280</v>
      </c>
      <c r="E24424" t="s">
        <v>31</v>
      </c>
      <c r="F24424">
        <v>21980</v>
      </c>
      <c r="G24424">
        <v>23643</v>
      </c>
      <c r="H24424">
        <f t="shared" si="25"/>
        <v>1.0756596906278435</v>
      </c>
      <c r="I24424" t="s">
        <v>1217</v>
      </c>
    </row>
    <row r="24425" spans="1:9" x14ac:dyDescent="0.35">
      <c r="A24425" t="s">
        <v>1257</v>
      </c>
      <c r="B24425" t="s">
        <v>368</v>
      </c>
      <c r="C24425" t="s">
        <v>368</v>
      </c>
      <c r="D24425" t="s">
        <v>1281</v>
      </c>
      <c r="E24425" t="s">
        <v>29</v>
      </c>
      <c r="F24425">
        <v>46128</v>
      </c>
      <c r="G24425">
        <v>35377</v>
      </c>
      <c r="H24425">
        <f t="shared" si="25"/>
        <v>0.76693114810960805</v>
      </c>
      <c r="I24425" t="s">
        <v>1217</v>
      </c>
    </row>
    <row r="24426" spans="1:9" x14ac:dyDescent="0.35">
      <c r="A24426" t="s">
        <v>1257</v>
      </c>
      <c r="B24426" t="s">
        <v>368</v>
      </c>
      <c r="C24426" t="s">
        <v>368</v>
      </c>
      <c r="D24426" t="s">
        <v>1281</v>
      </c>
      <c r="E24426" t="s">
        <v>30</v>
      </c>
      <c r="F24426">
        <v>45241</v>
      </c>
      <c r="G24426">
        <v>52742</v>
      </c>
      <c r="H24426">
        <f t="shared" si="25"/>
        <v>1.1658009327822108</v>
      </c>
      <c r="I24426" t="s">
        <v>1217</v>
      </c>
    </row>
    <row r="24427" spans="1:9" x14ac:dyDescent="0.35">
      <c r="A24427" t="s">
        <v>1257</v>
      </c>
      <c r="B24427" t="s">
        <v>368</v>
      </c>
      <c r="C24427" t="s">
        <v>368</v>
      </c>
      <c r="D24427" t="s">
        <v>1281</v>
      </c>
      <c r="E24427" t="s">
        <v>31</v>
      </c>
      <c r="F24427">
        <v>37109</v>
      </c>
      <c r="G24427">
        <v>45103</v>
      </c>
      <c r="H24427">
        <f t="shared" si="25"/>
        <v>1.2154194400280256</v>
      </c>
      <c r="I24427" t="s">
        <v>1217</v>
      </c>
    </row>
    <row r="24428" spans="1:9" x14ac:dyDescent="0.35">
      <c r="A24428" t="s">
        <v>1257</v>
      </c>
      <c r="B24428" t="s">
        <v>368</v>
      </c>
      <c r="C24428" t="s">
        <v>368</v>
      </c>
      <c r="D24428" t="s">
        <v>1282</v>
      </c>
      <c r="E24428" t="s">
        <v>29</v>
      </c>
      <c r="F24428">
        <v>10301</v>
      </c>
      <c r="G24428">
        <v>21708</v>
      </c>
      <c r="H24428">
        <f t="shared" si="25"/>
        <v>2.1073682166779926</v>
      </c>
      <c r="I24428" t="s">
        <v>1217</v>
      </c>
    </row>
    <row r="24429" spans="1:9" x14ac:dyDescent="0.35">
      <c r="A24429" t="s">
        <v>1257</v>
      </c>
      <c r="B24429" t="s">
        <v>368</v>
      </c>
      <c r="C24429" t="s">
        <v>368</v>
      </c>
      <c r="D24429" t="s">
        <v>1282</v>
      </c>
      <c r="E24429" t="s">
        <v>30</v>
      </c>
      <c r="F24429">
        <v>20677</v>
      </c>
      <c r="G24429">
        <v>18417</v>
      </c>
      <c r="H24429">
        <f t="shared" si="25"/>
        <v>0.89069981138463028</v>
      </c>
      <c r="I24429" t="s">
        <v>1217</v>
      </c>
    </row>
    <row r="24430" spans="1:9" x14ac:dyDescent="0.35">
      <c r="A24430" t="s">
        <v>1257</v>
      </c>
      <c r="B24430" t="s">
        <v>368</v>
      </c>
      <c r="C24430" t="s">
        <v>368</v>
      </c>
      <c r="D24430" t="s">
        <v>1282</v>
      </c>
      <c r="E24430" t="s">
        <v>31</v>
      </c>
      <c r="F24430">
        <v>19650</v>
      </c>
      <c r="G24430">
        <v>8040</v>
      </c>
      <c r="H24430">
        <f t="shared" si="25"/>
        <v>0.40916030534351144</v>
      </c>
      <c r="I24430" t="s">
        <v>1217</v>
      </c>
    </row>
    <row r="24431" spans="1:9" x14ac:dyDescent="0.35">
      <c r="A24431" t="s">
        <v>1257</v>
      </c>
      <c r="B24431" t="s">
        <v>368</v>
      </c>
      <c r="C24431" t="s">
        <v>368</v>
      </c>
      <c r="D24431" t="s">
        <v>1260</v>
      </c>
      <c r="E24431" t="s">
        <v>29</v>
      </c>
      <c r="F24431">
        <v>599608</v>
      </c>
      <c r="G24431">
        <v>527683</v>
      </c>
      <c r="H24431">
        <f t="shared" si="25"/>
        <v>0.88004663046523723</v>
      </c>
      <c r="I24431" t="s">
        <v>1217</v>
      </c>
    </row>
    <row r="24432" spans="1:9" x14ac:dyDescent="0.35">
      <c r="A24432" t="s">
        <v>1257</v>
      </c>
      <c r="B24432" t="s">
        <v>368</v>
      </c>
      <c r="C24432" t="s">
        <v>368</v>
      </c>
      <c r="D24432" t="s">
        <v>1260</v>
      </c>
      <c r="E24432" t="s">
        <v>30</v>
      </c>
      <c r="F24432">
        <v>604383</v>
      </c>
      <c r="G24432">
        <v>751264</v>
      </c>
      <c r="H24432">
        <f t="shared" si="25"/>
        <v>1.2430263591133437</v>
      </c>
      <c r="I24432" t="s">
        <v>1217</v>
      </c>
    </row>
    <row r="24433" spans="1:9" x14ac:dyDescent="0.35">
      <c r="A24433" t="s">
        <v>1257</v>
      </c>
      <c r="B24433" t="s">
        <v>368</v>
      </c>
      <c r="C24433" t="s">
        <v>368</v>
      </c>
      <c r="D24433" t="s">
        <v>1260</v>
      </c>
      <c r="E24433" t="s">
        <v>31</v>
      </c>
      <c r="F24433">
        <v>704573</v>
      </c>
      <c r="G24433">
        <v>1046892</v>
      </c>
      <c r="H24433">
        <f t="shared" si="25"/>
        <v>1.4858531337419969</v>
      </c>
      <c r="I24433" t="s">
        <v>1217</v>
      </c>
    </row>
    <row r="24434" spans="1:9" x14ac:dyDescent="0.35">
      <c r="A24434" t="s">
        <v>1257</v>
      </c>
      <c r="B24434" t="s">
        <v>368</v>
      </c>
      <c r="C24434" t="s">
        <v>368</v>
      </c>
      <c r="D24434" t="s">
        <v>1261</v>
      </c>
      <c r="E24434" t="s">
        <v>29</v>
      </c>
      <c r="F24434">
        <v>504734</v>
      </c>
      <c r="G24434">
        <v>476318</v>
      </c>
      <c r="H24434">
        <f t="shared" si="25"/>
        <v>0.94370103856684906</v>
      </c>
      <c r="I24434" t="s">
        <v>1217</v>
      </c>
    </row>
    <row r="24435" spans="1:9" x14ac:dyDescent="0.35">
      <c r="A24435" t="s">
        <v>1257</v>
      </c>
      <c r="B24435" t="s">
        <v>368</v>
      </c>
      <c r="C24435" t="s">
        <v>368</v>
      </c>
      <c r="D24435" t="s">
        <v>1261</v>
      </c>
      <c r="E24435" t="s">
        <v>30</v>
      </c>
      <c r="F24435">
        <v>513059</v>
      </c>
      <c r="G24435">
        <v>524875</v>
      </c>
      <c r="H24435">
        <f t="shared" si="25"/>
        <v>1.0230304896707787</v>
      </c>
      <c r="I24435" t="s">
        <v>1217</v>
      </c>
    </row>
    <row r="24436" spans="1:9" x14ac:dyDescent="0.35">
      <c r="A24436" t="s">
        <v>1257</v>
      </c>
      <c r="B24436" t="s">
        <v>368</v>
      </c>
      <c r="C24436" t="s">
        <v>368</v>
      </c>
      <c r="D24436" t="s">
        <v>1261</v>
      </c>
      <c r="E24436" t="s">
        <v>31</v>
      </c>
      <c r="F24436">
        <v>520714</v>
      </c>
      <c r="G24436">
        <v>505379</v>
      </c>
      <c r="H24436">
        <f t="shared" si="25"/>
        <v>0.97055005242801229</v>
      </c>
      <c r="I24436" t="s">
        <v>1217</v>
      </c>
    </row>
    <row r="24437" spans="1:9" x14ac:dyDescent="0.35">
      <c r="A24437" t="s">
        <v>1257</v>
      </c>
      <c r="B24437" t="s">
        <v>368</v>
      </c>
      <c r="C24437" t="s">
        <v>368</v>
      </c>
      <c r="D24437" t="s">
        <v>1262</v>
      </c>
      <c r="E24437" t="s">
        <v>29</v>
      </c>
      <c r="F24437">
        <v>187091</v>
      </c>
      <c r="G24437">
        <v>185706</v>
      </c>
      <c r="H24437">
        <f t="shared" si="25"/>
        <v>0.99259718532692642</v>
      </c>
      <c r="I24437" t="s">
        <v>1217</v>
      </c>
    </row>
    <row r="24438" spans="1:9" x14ac:dyDescent="0.35">
      <c r="A24438" t="s">
        <v>1257</v>
      </c>
      <c r="B24438" t="s">
        <v>368</v>
      </c>
      <c r="C24438" t="s">
        <v>368</v>
      </c>
      <c r="D24438" t="s">
        <v>1262</v>
      </c>
      <c r="E24438" t="s">
        <v>30</v>
      </c>
      <c r="F24438">
        <v>192520</v>
      </c>
      <c r="G24438">
        <v>198000</v>
      </c>
      <c r="H24438">
        <f t="shared" si="25"/>
        <v>1.0284645751090795</v>
      </c>
      <c r="I24438" t="s">
        <v>1217</v>
      </c>
    </row>
    <row r="24439" spans="1:9" x14ac:dyDescent="0.35">
      <c r="A24439" t="s">
        <v>1257</v>
      </c>
      <c r="B24439" t="s">
        <v>368</v>
      </c>
      <c r="C24439" t="s">
        <v>368</v>
      </c>
      <c r="D24439" t="s">
        <v>1262</v>
      </c>
      <c r="E24439" t="s">
        <v>31</v>
      </c>
      <c r="F24439">
        <v>202719</v>
      </c>
      <c r="G24439">
        <v>202287</v>
      </c>
      <c r="H24439">
        <f t="shared" si="25"/>
        <v>0.99786897133470465</v>
      </c>
      <c r="I24439" t="s">
        <v>1217</v>
      </c>
    </row>
    <row r="24440" spans="1:9" x14ac:dyDescent="0.35">
      <c r="A24440" t="s">
        <v>1257</v>
      </c>
      <c r="B24440" t="s">
        <v>368</v>
      </c>
      <c r="C24440" t="s">
        <v>368</v>
      </c>
      <c r="D24440" t="s">
        <v>1263</v>
      </c>
      <c r="E24440" t="s">
        <v>29</v>
      </c>
      <c r="F24440">
        <v>27572</v>
      </c>
      <c r="G24440">
        <v>19915</v>
      </c>
      <c r="H24440">
        <f t="shared" si="25"/>
        <v>0.72229072972580877</v>
      </c>
      <c r="I24440" t="s">
        <v>1217</v>
      </c>
    </row>
    <row r="24441" spans="1:9" x14ac:dyDescent="0.35">
      <c r="A24441" t="s">
        <v>1257</v>
      </c>
      <c r="B24441" t="s">
        <v>368</v>
      </c>
      <c r="C24441" t="s">
        <v>368</v>
      </c>
      <c r="D24441" t="s">
        <v>1263</v>
      </c>
      <c r="E24441" t="s">
        <v>30</v>
      </c>
      <c r="F24441">
        <v>22422</v>
      </c>
      <c r="G24441">
        <v>28424</v>
      </c>
      <c r="H24441">
        <f t="shared" si="25"/>
        <v>1.2676835251092677</v>
      </c>
      <c r="I24441" t="s">
        <v>1217</v>
      </c>
    </row>
    <row r="24442" spans="1:9" x14ac:dyDescent="0.35">
      <c r="A24442" t="s">
        <v>1257</v>
      </c>
      <c r="B24442" t="s">
        <v>368</v>
      </c>
      <c r="C24442" t="s">
        <v>368</v>
      </c>
      <c r="D24442" t="s">
        <v>1263</v>
      </c>
      <c r="E24442" t="s">
        <v>31</v>
      </c>
      <c r="F24442">
        <v>25827</v>
      </c>
      <c r="G24442">
        <v>39680</v>
      </c>
      <c r="H24442">
        <f t="shared" si="25"/>
        <v>1.5363766600844078</v>
      </c>
      <c r="I24442" t="s">
        <v>1217</v>
      </c>
    </row>
    <row r="24443" spans="1:9" x14ac:dyDescent="0.35">
      <c r="A24443" t="s">
        <v>1257</v>
      </c>
      <c r="B24443" t="s">
        <v>368</v>
      </c>
      <c r="C24443" t="s">
        <v>368</v>
      </c>
      <c r="D24443" t="s">
        <v>1264</v>
      </c>
      <c r="E24443" t="s">
        <v>29</v>
      </c>
      <c r="F24443">
        <v>48783</v>
      </c>
      <c r="G24443">
        <v>45038</v>
      </c>
      <c r="H24443">
        <f t="shared" si="25"/>
        <v>0.92323145358014058</v>
      </c>
      <c r="I24443" t="s">
        <v>1217</v>
      </c>
    </row>
    <row r="24444" spans="1:9" x14ac:dyDescent="0.35">
      <c r="A24444" t="s">
        <v>1257</v>
      </c>
      <c r="B24444" t="s">
        <v>368</v>
      </c>
      <c r="C24444" t="s">
        <v>368</v>
      </c>
      <c r="D24444" t="s">
        <v>1264</v>
      </c>
      <c r="E24444" t="s">
        <v>30</v>
      </c>
      <c r="F24444">
        <v>49888</v>
      </c>
      <c r="G24444">
        <v>31574</v>
      </c>
      <c r="H24444">
        <f t="shared" si="25"/>
        <v>0.63289769082745351</v>
      </c>
      <c r="I24444" t="s">
        <v>1217</v>
      </c>
    </row>
    <row r="24445" spans="1:9" x14ac:dyDescent="0.35">
      <c r="A24445" t="s">
        <v>1257</v>
      </c>
      <c r="B24445" t="s">
        <v>368</v>
      </c>
      <c r="C24445" t="s">
        <v>368</v>
      </c>
      <c r="D24445" t="s">
        <v>1264</v>
      </c>
      <c r="E24445" t="s">
        <v>31</v>
      </c>
      <c r="F24445">
        <v>47436</v>
      </c>
      <c r="G24445">
        <v>55995</v>
      </c>
      <c r="H24445">
        <f t="shared" si="25"/>
        <v>1.1804325828484694</v>
      </c>
      <c r="I24445" t="s">
        <v>1217</v>
      </c>
    </row>
    <row r="24446" spans="1:9" x14ac:dyDescent="0.35">
      <c r="A24446" t="s">
        <v>1257</v>
      </c>
      <c r="B24446" t="s">
        <v>368</v>
      </c>
      <c r="C24446" t="s">
        <v>368</v>
      </c>
      <c r="D24446" t="s">
        <v>1265</v>
      </c>
      <c r="E24446" t="s">
        <v>29</v>
      </c>
      <c r="F24446">
        <v>93020</v>
      </c>
      <c r="G24446">
        <v>73266</v>
      </c>
      <c r="H24446">
        <f t="shared" si="25"/>
        <v>0.78763706729735539</v>
      </c>
      <c r="I24446" t="s">
        <v>1217</v>
      </c>
    </row>
    <row r="24447" spans="1:9" x14ac:dyDescent="0.35">
      <c r="A24447" t="s">
        <v>1257</v>
      </c>
      <c r="B24447" t="s">
        <v>368</v>
      </c>
      <c r="C24447" t="s">
        <v>368</v>
      </c>
      <c r="D24447" t="s">
        <v>1265</v>
      </c>
      <c r="E24447" t="s">
        <v>30</v>
      </c>
      <c r="F24447">
        <v>94940</v>
      </c>
      <c r="G24447">
        <v>79460</v>
      </c>
      <c r="H24447">
        <f t="shared" si="25"/>
        <v>0.83694965241204966</v>
      </c>
      <c r="I24447" t="s">
        <v>1217</v>
      </c>
    </row>
    <row r="24448" spans="1:9" x14ac:dyDescent="0.35">
      <c r="A24448" t="s">
        <v>1257</v>
      </c>
      <c r="B24448" t="s">
        <v>368</v>
      </c>
      <c r="C24448" t="s">
        <v>368</v>
      </c>
      <c r="D24448" t="s">
        <v>1265</v>
      </c>
      <c r="E24448" t="s">
        <v>31</v>
      </c>
      <c r="F24448">
        <v>85766</v>
      </c>
      <c r="G24448">
        <v>79126</v>
      </c>
      <c r="H24448">
        <f t="shared" si="25"/>
        <v>0.92258004337383115</v>
      </c>
      <c r="I24448" t="s">
        <v>1217</v>
      </c>
    </row>
    <row r="24449" spans="1:9" x14ac:dyDescent="0.35">
      <c r="A24449" t="s">
        <v>1257</v>
      </c>
      <c r="B24449" t="s">
        <v>368</v>
      </c>
      <c r="C24449" t="s">
        <v>368</v>
      </c>
      <c r="D24449" t="s">
        <v>1266</v>
      </c>
      <c r="E24449" t="s">
        <v>29</v>
      </c>
      <c r="F24449">
        <v>818157</v>
      </c>
      <c r="G24449">
        <v>799285</v>
      </c>
      <c r="H24449">
        <f t="shared" si="25"/>
        <v>0.97693352253907262</v>
      </c>
      <c r="I24449" t="s">
        <v>1217</v>
      </c>
    </row>
    <row r="24450" spans="1:9" x14ac:dyDescent="0.35">
      <c r="A24450" t="s">
        <v>1257</v>
      </c>
      <c r="B24450" t="s">
        <v>368</v>
      </c>
      <c r="C24450" t="s">
        <v>368</v>
      </c>
      <c r="D24450" t="s">
        <v>1266</v>
      </c>
      <c r="E24450" t="s">
        <v>30</v>
      </c>
      <c r="F24450">
        <v>857549</v>
      </c>
      <c r="G24450">
        <v>809893</v>
      </c>
      <c r="H24450">
        <f t="shared" si="25"/>
        <v>0.94442766535789791</v>
      </c>
      <c r="I24450" t="s">
        <v>1217</v>
      </c>
    </row>
    <row r="24451" spans="1:9" x14ac:dyDescent="0.35">
      <c r="A24451" t="s">
        <v>1257</v>
      </c>
      <c r="B24451" t="s">
        <v>368</v>
      </c>
      <c r="C24451" t="s">
        <v>368</v>
      </c>
      <c r="D24451" t="s">
        <v>1266</v>
      </c>
      <c r="E24451" t="s">
        <v>31</v>
      </c>
      <c r="F24451">
        <v>861054</v>
      </c>
      <c r="G24451">
        <v>787949</v>
      </c>
      <c r="H24451">
        <f t="shared" si="25"/>
        <v>0.91509824006392171</v>
      </c>
      <c r="I24451" t="s">
        <v>1217</v>
      </c>
    </row>
    <row r="24452" spans="1:9" x14ac:dyDescent="0.35">
      <c r="A24452" t="s">
        <v>1257</v>
      </c>
      <c r="B24452" t="s">
        <v>369</v>
      </c>
      <c r="C24452" t="s">
        <v>369</v>
      </c>
      <c r="D24452" t="s">
        <v>1258</v>
      </c>
      <c r="E24452" t="s">
        <v>29</v>
      </c>
      <c r="F24452">
        <v>412433</v>
      </c>
      <c r="G24452">
        <v>501594</v>
      </c>
      <c r="H24452">
        <f t="shared" si="25"/>
        <v>1.2161829921466032</v>
      </c>
      <c r="I24452" t="s">
        <v>1218</v>
      </c>
    </row>
    <row r="24453" spans="1:9" x14ac:dyDescent="0.35">
      <c r="A24453" t="s">
        <v>1257</v>
      </c>
      <c r="B24453" t="s">
        <v>369</v>
      </c>
      <c r="C24453" t="s">
        <v>369</v>
      </c>
      <c r="D24453" t="s">
        <v>1258</v>
      </c>
      <c r="E24453" t="s">
        <v>30</v>
      </c>
      <c r="F24453">
        <v>395065</v>
      </c>
      <c r="G24453">
        <v>420711</v>
      </c>
      <c r="H24453">
        <f t="shared" si="25"/>
        <v>1.0649158999152037</v>
      </c>
      <c r="I24453" t="s">
        <v>1218</v>
      </c>
    </row>
    <row r="24454" spans="1:9" x14ac:dyDescent="0.35">
      <c r="A24454" t="s">
        <v>1257</v>
      </c>
      <c r="B24454" t="s">
        <v>369</v>
      </c>
      <c r="C24454" t="s">
        <v>369</v>
      </c>
      <c r="D24454" t="s">
        <v>1258</v>
      </c>
      <c r="E24454" t="s">
        <v>31</v>
      </c>
      <c r="F24454">
        <v>370406</v>
      </c>
      <c r="G24454">
        <v>222412</v>
      </c>
      <c r="H24454">
        <f t="shared" si="25"/>
        <v>0.60045463626399143</v>
      </c>
      <c r="I24454" t="s">
        <v>1218</v>
      </c>
    </row>
    <row r="24455" spans="1:9" x14ac:dyDescent="0.35">
      <c r="A24455" t="s">
        <v>1257</v>
      </c>
      <c r="B24455" t="s">
        <v>369</v>
      </c>
      <c r="C24455" t="s">
        <v>369</v>
      </c>
      <c r="D24455" t="s">
        <v>1267</v>
      </c>
      <c r="E24455" t="s">
        <v>29</v>
      </c>
      <c r="F24455">
        <v>265023</v>
      </c>
      <c r="G24455">
        <v>232366</v>
      </c>
      <c r="H24455">
        <f t="shared" si="25"/>
        <v>0.87677673258547373</v>
      </c>
      <c r="I24455" t="s">
        <v>1218</v>
      </c>
    </row>
    <row r="24456" spans="1:9" x14ac:dyDescent="0.35">
      <c r="A24456" t="s">
        <v>1257</v>
      </c>
      <c r="B24456" t="s">
        <v>369</v>
      </c>
      <c r="C24456" t="s">
        <v>369</v>
      </c>
      <c r="D24456" t="s">
        <v>1267</v>
      </c>
      <c r="E24456" t="s">
        <v>30</v>
      </c>
      <c r="F24456">
        <v>266780</v>
      </c>
      <c r="G24456">
        <v>201319</v>
      </c>
      <c r="H24456">
        <f t="shared" si="25"/>
        <v>0.75462553414798705</v>
      </c>
      <c r="I24456" t="s">
        <v>1218</v>
      </c>
    </row>
    <row r="24457" spans="1:9" x14ac:dyDescent="0.35">
      <c r="A24457" t="s">
        <v>1257</v>
      </c>
      <c r="B24457" t="s">
        <v>369</v>
      </c>
      <c r="C24457" t="s">
        <v>369</v>
      </c>
      <c r="D24457" t="s">
        <v>1267</v>
      </c>
      <c r="E24457" t="s">
        <v>31</v>
      </c>
      <c r="F24457">
        <v>267570</v>
      </c>
      <c r="G24457">
        <v>207886</v>
      </c>
      <c r="H24457">
        <f t="shared" si="25"/>
        <v>0.77694061367118883</v>
      </c>
      <c r="I24457" t="s">
        <v>1218</v>
      </c>
    </row>
    <row r="24458" spans="1:9" x14ac:dyDescent="0.35">
      <c r="A24458" t="s">
        <v>1257</v>
      </c>
      <c r="B24458" t="s">
        <v>369</v>
      </c>
      <c r="C24458" t="s">
        <v>369</v>
      </c>
      <c r="D24458" t="s">
        <v>1268</v>
      </c>
      <c r="E24458" t="s">
        <v>29</v>
      </c>
      <c r="F24458">
        <v>64093</v>
      </c>
      <c r="G24458">
        <v>50560</v>
      </c>
      <c r="H24458">
        <f t="shared" si="25"/>
        <v>0.78885369697158814</v>
      </c>
      <c r="I24458" t="s">
        <v>1218</v>
      </c>
    </row>
    <row r="24459" spans="1:9" x14ac:dyDescent="0.35">
      <c r="A24459" t="s">
        <v>1257</v>
      </c>
      <c r="B24459" t="s">
        <v>369</v>
      </c>
      <c r="C24459" t="s">
        <v>369</v>
      </c>
      <c r="D24459" t="s">
        <v>1268</v>
      </c>
      <c r="E24459" t="s">
        <v>30</v>
      </c>
      <c r="F24459">
        <v>56608</v>
      </c>
      <c r="G24459">
        <v>58159</v>
      </c>
      <c r="H24459">
        <f t="shared" si="25"/>
        <v>1.0273989542114188</v>
      </c>
      <c r="I24459" t="s">
        <v>1218</v>
      </c>
    </row>
    <row r="24460" spans="1:9" x14ac:dyDescent="0.35">
      <c r="A24460" t="s">
        <v>1257</v>
      </c>
      <c r="B24460" t="s">
        <v>369</v>
      </c>
      <c r="C24460" t="s">
        <v>369</v>
      </c>
      <c r="D24460" t="s">
        <v>1268</v>
      </c>
      <c r="E24460" t="s">
        <v>31</v>
      </c>
      <c r="F24460">
        <v>57776</v>
      </c>
      <c r="G24460">
        <v>49197</v>
      </c>
      <c r="H24460">
        <f t="shared" si="25"/>
        <v>0.8515127388535032</v>
      </c>
      <c r="I24460" t="s">
        <v>1218</v>
      </c>
    </row>
    <row r="24461" spans="1:9" x14ac:dyDescent="0.35">
      <c r="A24461" t="s">
        <v>1257</v>
      </c>
      <c r="B24461" t="s">
        <v>369</v>
      </c>
      <c r="C24461" t="s">
        <v>369</v>
      </c>
      <c r="D24461" t="s">
        <v>1269</v>
      </c>
      <c r="E24461" t="s">
        <v>29</v>
      </c>
      <c r="F24461">
        <v>39618</v>
      </c>
      <c r="G24461">
        <v>105998</v>
      </c>
      <c r="H24461">
        <f t="shared" si="25"/>
        <v>2.6755010348831338</v>
      </c>
      <c r="I24461" t="s">
        <v>1218</v>
      </c>
    </row>
    <row r="24462" spans="1:9" x14ac:dyDescent="0.35">
      <c r="A24462" t="s">
        <v>1257</v>
      </c>
      <c r="B24462" t="s">
        <v>369</v>
      </c>
      <c r="C24462" t="s">
        <v>369</v>
      </c>
      <c r="D24462" t="s">
        <v>1269</v>
      </c>
      <c r="E24462" t="s">
        <v>30</v>
      </c>
      <c r="F24462">
        <v>40130</v>
      </c>
      <c r="G24462">
        <v>95980</v>
      </c>
      <c r="H24462">
        <f t="shared" si="25"/>
        <v>2.3917268876152504</v>
      </c>
      <c r="I24462" t="s">
        <v>1218</v>
      </c>
    </row>
    <row r="24463" spans="1:9" x14ac:dyDescent="0.35">
      <c r="A24463" t="s">
        <v>1257</v>
      </c>
      <c r="B24463" t="s">
        <v>369</v>
      </c>
      <c r="C24463" t="s">
        <v>369</v>
      </c>
      <c r="D24463" t="s">
        <v>1269</v>
      </c>
      <c r="E24463" t="s">
        <v>31</v>
      </c>
      <c r="F24463">
        <v>32755</v>
      </c>
      <c r="G24463">
        <v>57001</v>
      </c>
      <c r="H24463">
        <f t="shared" si="25"/>
        <v>1.7402228667379027</v>
      </c>
      <c r="I24463" t="s">
        <v>1218</v>
      </c>
    </row>
    <row r="24464" spans="1:9" x14ac:dyDescent="0.35">
      <c r="A24464" t="s">
        <v>1257</v>
      </c>
      <c r="B24464" t="s">
        <v>369</v>
      </c>
      <c r="C24464" t="s">
        <v>369</v>
      </c>
      <c r="D24464" t="s">
        <v>1270</v>
      </c>
      <c r="E24464" t="s">
        <v>29</v>
      </c>
      <c r="F24464">
        <v>37871</v>
      </c>
      <c r="G24464">
        <v>22543</v>
      </c>
      <c r="H24464">
        <f t="shared" si="25"/>
        <v>0.59525758495946768</v>
      </c>
      <c r="I24464" t="s">
        <v>1218</v>
      </c>
    </row>
    <row r="24465" spans="1:9" x14ac:dyDescent="0.35">
      <c r="A24465" t="s">
        <v>1257</v>
      </c>
      <c r="B24465" t="s">
        <v>369</v>
      </c>
      <c r="C24465" t="s">
        <v>369</v>
      </c>
      <c r="D24465" t="s">
        <v>1270</v>
      </c>
      <c r="E24465" t="s">
        <v>30</v>
      </c>
      <c r="F24465">
        <v>45822</v>
      </c>
      <c r="G24465">
        <v>18634</v>
      </c>
      <c r="H24465">
        <f t="shared" si="25"/>
        <v>0.40666055606477236</v>
      </c>
      <c r="I24465" t="s">
        <v>1218</v>
      </c>
    </row>
    <row r="24466" spans="1:9" x14ac:dyDescent="0.35">
      <c r="A24466" t="s">
        <v>1257</v>
      </c>
      <c r="B24466" t="s">
        <v>369</v>
      </c>
      <c r="C24466" t="s">
        <v>369</v>
      </c>
      <c r="D24466" t="s">
        <v>1270</v>
      </c>
      <c r="E24466" t="s">
        <v>31</v>
      </c>
      <c r="F24466">
        <v>46069</v>
      </c>
      <c r="G24466">
        <v>21671</v>
      </c>
      <c r="H24466">
        <f t="shared" si="25"/>
        <v>0.47040309101565042</v>
      </c>
      <c r="I24466" t="s">
        <v>1218</v>
      </c>
    </row>
    <row r="24467" spans="1:9" x14ac:dyDescent="0.35">
      <c r="A24467" t="s">
        <v>1257</v>
      </c>
      <c r="B24467" t="s">
        <v>369</v>
      </c>
      <c r="C24467" t="s">
        <v>369</v>
      </c>
      <c r="D24467" t="s">
        <v>1271</v>
      </c>
      <c r="E24467" t="s">
        <v>29</v>
      </c>
      <c r="F24467">
        <v>37857</v>
      </c>
      <c r="G24467">
        <v>46782</v>
      </c>
      <c r="H24467">
        <f t="shared" si="25"/>
        <v>1.2357556066249307</v>
      </c>
      <c r="I24467" t="s">
        <v>1218</v>
      </c>
    </row>
    <row r="24468" spans="1:9" x14ac:dyDescent="0.35">
      <c r="A24468" t="s">
        <v>1257</v>
      </c>
      <c r="B24468" t="s">
        <v>369</v>
      </c>
      <c r="C24468" t="s">
        <v>369</v>
      </c>
      <c r="D24468" t="s">
        <v>1271</v>
      </c>
      <c r="E24468" t="s">
        <v>30</v>
      </c>
      <c r="F24468">
        <v>34134</v>
      </c>
      <c r="G24468">
        <v>48825</v>
      </c>
      <c r="H24468">
        <f t="shared" si="25"/>
        <v>1.430391984531552</v>
      </c>
      <c r="I24468" t="s">
        <v>1218</v>
      </c>
    </row>
    <row r="24469" spans="1:9" x14ac:dyDescent="0.35">
      <c r="A24469" t="s">
        <v>1257</v>
      </c>
      <c r="B24469" t="s">
        <v>369</v>
      </c>
      <c r="C24469" t="s">
        <v>369</v>
      </c>
      <c r="D24469" t="s">
        <v>1271</v>
      </c>
      <c r="E24469" t="s">
        <v>31</v>
      </c>
      <c r="F24469">
        <v>37992</v>
      </c>
      <c r="G24469">
        <v>32995</v>
      </c>
      <c r="H24469">
        <f t="shared" si="25"/>
        <v>0.86847230995999158</v>
      </c>
      <c r="I24469" t="s">
        <v>1218</v>
      </c>
    </row>
    <row r="24470" spans="1:9" x14ac:dyDescent="0.35">
      <c r="A24470" t="s">
        <v>1257</v>
      </c>
      <c r="B24470" t="s">
        <v>369</v>
      </c>
      <c r="C24470" t="s">
        <v>369</v>
      </c>
      <c r="D24470" t="s">
        <v>1272</v>
      </c>
      <c r="E24470" t="s">
        <v>29</v>
      </c>
      <c r="F24470">
        <v>62874</v>
      </c>
      <c r="G24470">
        <v>66275</v>
      </c>
      <c r="H24470">
        <f t="shared" ref="H24470:H24533" si="26">G24470/F24470</f>
        <v>1.0540923116073417</v>
      </c>
      <c r="I24470" t="s">
        <v>1218</v>
      </c>
    </row>
    <row r="24471" spans="1:9" x14ac:dyDescent="0.35">
      <c r="A24471" t="s">
        <v>1257</v>
      </c>
      <c r="B24471" t="s">
        <v>369</v>
      </c>
      <c r="C24471" t="s">
        <v>369</v>
      </c>
      <c r="D24471" t="s">
        <v>1272</v>
      </c>
      <c r="E24471" t="s">
        <v>30</v>
      </c>
      <c r="F24471">
        <v>60899</v>
      </c>
      <c r="G24471">
        <v>82302</v>
      </c>
      <c r="H24471">
        <f t="shared" si="26"/>
        <v>1.3514507627383043</v>
      </c>
      <c r="I24471" t="s">
        <v>1218</v>
      </c>
    </row>
    <row r="24472" spans="1:9" x14ac:dyDescent="0.35">
      <c r="A24472" t="s">
        <v>1257</v>
      </c>
      <c r="B24472" t="s">
        <v>369</v>
      </c>
      <c r="C24472" t="s">
        <v>369</v>
      </c>
      <c r="D24472" t="s">
        <v>1272</v>
      </c>
      <c r="E24472" t="s">
        <v>31</v>
      </c>
      <c r="F24472">
        <v>62116</v>
      </c>
      <c r="G24472">
        <v>62628</v>
      </c>
      <c r="H24472">
        <f t="shared" si="26"/>
        <v>1.008242642797347</v>
      </c>
      <c r="I24472" t="s">
        <v>1218</v>
      </c>
    </row>
    <row r="24473" spans="1:9" x14ac:dyDescent="0.35">
      <c r="A24473" t="s">
        <v>1257</v>
      </c>
      <c r="B24473" t="s">
        <v>369</v>
      </c>
      <c r="C24473" t="s">
        <v>369</v>
      </c>
      <c r="D24473" t="s">
        <v>1273</v>
      </c>
      <c r="E24473" t="s">
        <v>29</v>
      </c>
      <c r="F24473">
        <v>47372</v>
      </c>
      <c r="G24473">
        <v>50243</v>
      </c>
      <c r="H24473">
        <f t="shared" si="26"/>
        <v>1.0606054209237523</v>
      </c>
      <c r="I24473" t="s">
        <v>1218</v>
      </c>
    </row>
    <row r="24474" spans="1:9" x14ac:dyDescent="0.35">
      <c r="A24474" t="s">
        <v>1257</v>
      </c>
      <c r="B24474" t="s">
        <v>369</v>
      </c>
      <c r="C24474" t="s">
        <v>369</v>
      </c>
      <c r="D24474" t="s">
        <v>1273</v>
      </c>
      <c r="E24474" t="s">
        <v>30</v>
      </c>
      <c r="F24474">
        <v>50303</v>
      </c>
      <c r="G24474">
        <v>45044</v>
      </c>
      <c r="H24474">
        <f t="shared" si="26"/>
        <v>0.89545355147804306</v>
      </c>
      <c r="I24474" t="s">
        <v>1218</v>
      </c>
    </row>
    <row r="24475" spans="1:9" x14ac:dyDescent="0.35">
      <c r="A24475" t="s">
        <v>1257</v>
      </c>
      <c r="B24475" t="s">
        <v>369</v>
      </c>
      <c r="C24475" t="s">
        <v>369</v>
      </c>
      <c r="D24475" t="s">
        <v>1273</v>
      </c>
      <c r="E24475" t="s">
        <v>31</v>
      </c>
      <c r="F24475">
        <v>53969</v>
      </c>
      <c r="G24475">
        <v>46834</v>
      </c>
      <c r="H24475">
        <f t="shared" si="26"/>
        <v>0.86779447460579218</v>
      </c>
      <c r="I24475" t="s">
        <v>1218</v>
      </c>
    </row>
    <row r="24476" spans="1:9" x14ac:dyDescent="0.35">
      <c r="A24476" t="s">
        <v>1257</v>
      </c>
      <c r="B24476" t="s">
        <v>369</v>
      </c>
      <c r="C24476" t="s">
        <v>369</v>
      </c>
      <c r="D24476" t="s">
        <v>1274</v>
      </c>
      <c r="E24476" t="s">
        <v>29</v>
      </c>
      <c r="F24476">
        <v>88667</v>
      </c>
      <c r="G24476">
        <v>94856</v>
      </c>
      <c r="H24476">
        <f t="shared" si="26"/>
        <v>1.069800489471844</v>
      </c>
      <c r="I24476" t="s">
        <v>1218</v>
      </c>
    </row>
    <row r="24477" spans="1:9" x14ac:dyDescent="0.35">
      <c r="A24477" t="s">
        <v>1257</v>
      </c>
      <c r="B24477" t="s">
        <v>369</v>
      </c>
      <c r="C24477" t="s">
        <v>369</v>
      </c>
      <c r="D24477" t="s">
        <v>1274</v>
      </c>
      <c r="E24477" t="s">
        <v>30</v>
      </c>
      <c r="F24477">
        <v>90817</v>
      </c>
      <c r="G24477">
        <v>85763</v>
      </c>
      <c r="H24477">
        <f t="shared" si="26"/>
        <v>0.94434962617131157</v>
      </c>
      <c r="I24477" t="s">
        <v>1218</v>
      </c>
    </row>
    <row r="24478" spans="1:9" x14ac:dyDescent="0.35">
      <c r="A24478" t="s">
        <v>1257</v>
      </c>
      <c r="B24478" t="s">
        <v>369</v>
      </c>
      <c r="C24478" t="s">
        <v>369</v>
      </c>
      <c r="D24478" t="s">
        <v>1274</v>
      </c>
      <c r="E24478" t="s">
        <v>31</v>
      </c>
      <c r="F24478">
        <v>92297</v>
      </c>
      <c r="G24478">
        <v>72500</v>
      </c>
      <c r="H24478">
        <f t="shared" si="26"/>
        <v>0.78550765463666206</v>
      </c>
      <c r="I24478" t="s">
        <v>1218</v>
      </c>
    </row>
    <row r="24479" spans="1:9" x14ac:dyDescent="0.35">
      <c r="A24479" t="s">
        <v>1257</v>
      </c>
      <c r="B24479" t="s">
        <v>369</v>
      </c>
      <c r="C24479" t="s">
        <v>369</v>
      </c>
      <c r="D24479" t="s">
        <v>1275</v>
      </c>
      <c r="E24479" t="s">
        <v>29</v>
      </c>
      <c r="F24479">
        <v>11261</v>
      </c>
      <c r="G24479">
        <v>14082</v>
      </c>
      <c r="H24479">
        <f t="shared" si="26"/>
        <v>1.2505106118461948</v>
      </c>
      <c r="I24479" t="s">
        <v>1218</v>
      </c>
    </row>
    <row r="24480" spans="1:9" x14ac:dyDescent="0.35">
      <c r="A24480" t="s">
        <v>1257</v>
      </c>
      <c r="B24480" t="s">
        <v>369</v>
      </c>
      <c r="C24480" t="s">
        <v>369</v>
      </c>
      <c r="D24480" t="s">
        <v>1275</v>
      </c>
      <c r="E24480" t="s">
        <v>30</v>
      </c>
      <c r="F24480">
        <v>17115</v>
      </c>
      <c r="G24480">
        <v>19039</v>
      </c>
      <c r="H24480">
        <f t="shared" si="26"/>
        <v>1.1124160093485247</v>
      </c>
      <c r="I24480" t="s">
        <v>1218</v>
      </c>
    </row>
    <row r="24481" spans="1:9" x14ac:dyDescent="0.35">
      <c r="A24481" t="s">
        <v>1257</v>
      </c>
      <c r="B24481" t="s">
        <v>369</v>
      </c>
      <c r="C24481" t="s">
        <v>369</v>
      </c>
      <c r="D24481" t="s">
        <v>1275</v>
      </c>
      <c r="E24481" t="s">
        <v>31</v>
      </c>
      <c r="F24481">
        <v>10621</v>
      </c>
      <c r="G24481">
        <v>12538</v>
      </c>
      <c r="H24481">
        <f t="shared" si="26"/>
        <v>1.18049147914509</v>
      </c>
      <c r="I24481" t="s">
        <v>1218</v>
      </c>
    </row>
    <row r="24482" spans="1:9" x14ac:dyDescent="0.35">
      <c r="A24482" t="s">
        <v>1257</v>
      </c>
      <c r="B24482" t="s">
        <v>369</v>
      </c>
      <c r="C24482" t="s">
        <v>369</v>
      </c>
      <c r="D24482" t="s">
        <v>1276</v>
      </c>
      <c r="E24482" t="s">
        <v>29</v>
      </c>
      <c r="F24482">
        <v>26995</v>
      </c>
      <c r="G24482">
        <v>21121</v>
      </c>
      <c r="H24482">
        <f t="shared" si="26"/>
        <v>0.78240414891646604</v>
      </c>
      <c r="I24482" t="s">
        <v>1218</v>
      </c>
    </row>
    <row r="24483" spans="1:9" x14ac:dyDescent="0.35">
      <c r="A24483" t="s">
        <v>1257</v>
      </c>
      <c r="B24483" t="s">
        <v>369</v>
      </c>
      <c r="C24483" t="s">
        <v>369</v>
      </c>
      <c r="D24483" t="s">
        <v>1276</v>
      </c>
      <c r="E24483" t="s">
        <v>30</v>
      </c>
      <c r="F24483">
        <v>24844</v>
      </c>
      <c r="G24483">
        <v>22379</v>
      </c>
      <c r="H24483">
        <f t="shared" si="26"/>
        <v>0.90078087264530671</v>
      </c>
      <c r="I24483" t="s">
        <v>1218</v>
      </c>
    </row>
    <row r="24484" spans="1:9" x14ac:dyDescent="0.35">
      <c r="A24484" t="s">
        <v>1257</v>
      </c>
      <c r="B24484" t="s">
        <v>369</v>
      </c>
      <c r="C24484" t="s">
        <v>369</v>
      </c>
      <c r="D24484" t="s">
        <v>1276</v>
      </c>
      <c r="E24484" t="s">
        <v>31</v>
      </c>
      <c r="F24484">
        <v>18351</v>
      </c>
      <c r="G24484">
        <v>15507</v>
      </c>
      <c r="H24484">
        <f t="shared" si="26"/>
        <v>0.84502206964198134</v>
      </c>
      <c r="I24484" t="s">
        <v>1218</v>
      </c>
    </row>
    <row r="24485" spans="1:9" x14ac:dyDescent="0.35">
      <c r="A24485" t="s">
        <v>1257</v>
      </c>
      <c r="B24485" t="s">
        <v>369</v>
      </c>
      <c r="C24485" t="s">
        <v>369</v>
      </c>
      <c r="D24485" t="s">
        <v>1259</v>
      </c>
      <c r="E24485" t="s">
        <v>29</v>
      </c>
      <c r="F24485">
        <v>341594</v>
      </c>
      <c r="G24485">
        <v>239199</v>
      </c>
      <c r="H24485">
        <f t="shared" si="26"/>
        <v>0.7002435639970257</v>
      </c>
      <c r="I24485" t="s">
        <v>1218</v>
      </c>
    </row>
    <row r="24486" spans="1:9" x14ac:dyDescent="0.35">
      <c r="A24486" t="s">
        <v>1257</v>
      </c>
      <c r="B24486" t="s">
        <v>369</v>
      </c>
      <c r="C24486" t="s">
        <v>369</v>
      </c>
      <c r="D24486" t="s">
        <v>1259</v>
      </c>
      <c r="E24486" t="s">
        <v>30</v>
      </c>
      <c r="F24486">
        <v>347556</v>
      </c>
      <c r="G24486">
        <v>204178</v>
      </c>
      <c r="H24486">
        <f t="shared" si="26"/>
        <v>0.58746791883897842</v>
      </c>
      <c r="I24486" t="s">
        <v>1218</v>
      </c>
    </row>
    <row r="24487" spans="1:9" x14ac:dyDescent="0.35">
      <c r="A24487" t="s">
        <v>1257</v>
      </c>
      <c r="B24487" t="s">
        <v>369</v>
      </c>
      <c r="C24487" t="s">
        <v>369</v>
      </c>
      <c r="D24487" t="s">
        <v>1259</v>
      </c>
      <c r="E24487" t="s">
        <v>31</v>
      </c>
      <c r="F24487">
        <v>352965</v>
      </c>
      <c r="G24487">
        <v>218080</v>
      </c>
      <c r="H24487">
        <f t="shared" si="26"/>
        <v>0.61785162834841978</v>
      </c>
      <c r="I24487" t="s">
        <v>1218</v>
      </c>
    </row>
    <row r="24488" spans="1:9" x14ac:dyDescent="0.35">
      <c r="A24488" t="s">
        <v>1257</v>
      </c>
      <c r="B24488" t="s">
        <v>369</v>
      </c>
      <c r="C24488" t="s">
        <v>369</v>
      </c>
      <c r="D24488" t="s">
        <v>1277</v>
      </c>
      <c r="E24488" t="s">
        <v>29</v>
      </c>
      <c r="F24488">
        <v>27456</v>
      </c>
      <c r="G24488">
        <v>53169</v>
      </c>
      <c r="H24488">
        <f t="shared" si="26"/>
        <v>1.9365166083916083</v>
      </c>
      <c r="I24488" t="s">
        <v>1218</v>
      </c>
    </row>
    <row r="24489" spans="1:9" x14ac:dyDescent="0.35">
      <c r="A24489" t="s">
        <v>1257</v>
      </c>
      <c r="B24489" t="s">
        <v>369</v>
      </c>
      <c r="C24489" t="s">
        <v>369</v>
      </c>
      <c r="D24489" t="s">
        <v>1277</v>
      </c>
      <c r="E24489" t="s">
        <v>30</v>
      </c>
      <c r="F24489">
        <v>32335</v>
      </c>
      <c r="G24489">
        <v>50584</v>
      </c>
      <c r="H24489">
        <f t="shared" si="26"/>
        <v>1.5643729704654399</v>
      </c>
      <c r="I24489" t="s">
        <v>1218</v>
      </c>
    </row>
    <row r="24490" spans="1:9" x14ac:dyDescent="0.35">
      <c r="A24490" t="s">
        <v>1257</v>
      </c>
      <c r="B24490" t="s">
        <v>369</v>
      </c>
      <c r="C24490" t="s">
        <v>369</v>
      </c>
      <c r="D24490" t="s">
        <v>1277</v>
      </c>
      <c r="E24490" t="s">
        <v>31</v>
      </c>
      <c r="F24490">
        <v>31934</v>
      </c>
      <c r="G24490">
        <v>45261</v>
      </c>
      <c r="H24490">
        <f t="shared" si="26"/>
        <v>1.4173294920774095</v>
      </c>
      <c r="I24490" t="s">
        <v>1218</v>
      </c>
    </row>
    <row r="24491" spans="1:9" x14ac:dyDescent="0.35">
      <c r="A24491" t="s">
        <v>1257</v>
      </c>
      <c r="B24491" t="s">
        <v>369</v>
      </c>
      <c r="C24491" t="s">
        <v>369</v>
      </c>
      <c r="D24491" t="s">
        <v>1278</v>
      </c>
      <c r="E24491" t="s">
        <v>29</v>
      </c>
      <c r="F24491">
        <v>68251</v>
      </c>
      <c r="G24491">
        <v>42947</v>
      </c>
      <c r="H24491">
        <f t="shared" si="26"/>
        <v>0.62925085346734844</v>
      </c>
      <c r="I24491" t="s">
        <v>1218</v>
      </c>
    </row>
    <row r="24492" spans="1:9" x14ac:dyDescent="0.35">
      <c r="A24492" t="s">
        <v>1257</v>
      </c>
      <c r="B24492" t="s">
        <v>369</v>
      </c>
      <c r="C24492" t="s">
        <v>369</v>
      </c>
      <c r="D24492" t="s">
        <v>1278</v>
      </c>
      <c r="E24492" t="s">
        <v>30</v>
      </c>
      <c r="F24492">
        <v>70044</v>
      </c>
      <c r="G24492">
        <v>46486</v>
      </c>
      <c r="H24492">
        <f t="shared" si="26"/>
        <v>0.66366855119639079</v>
      </c>
      <c r="I24492" t="s">
        <v>1218</v>
      </c>
    </row>
    <row r="24493" spans="1:9" x14ac:dyDescent="0.35">
      <c r="A24493" t="s">
        <v>1257</v>
      </c>
      <c r="B24493" t="s">
        <v>369</v>
      </c>
      <c r="C24493" t="s">
        <v>369</v>
      </c>
      <c r="D24493" t="s">
        <v>1278</v>
      </c>
      <c r="E24493" t="s">
        <v>31</v>
      </c>
      <c r="F24493">
        <v>67685</v>
      </c>
      <c r="G24493">
        <v>44157</v>
      </c>
      <c r="H24493">
        <f t="shared" si="26"/>
        <v>0.65238974662037374</v>
      </c>
      <c r="I24493" t="s">
        <v>1218</v>
      </c>
    </row>
    <row r="24494" spans="1:9" x14ac:dyDescent="0.35">
      <c r="A24494" t="s">
        <v>1257</v>
      </c>
      <c r="B24494" t="s">
        <v>369</v>
      </c>
      <c r="C24494" t="s">
        <v>369</v>
      </c>
      <c r="D24494" t="s">
        <v>1279</v>
      </c>
      <c r="E24494" t="s">
        <v>29</v>
      </c>
      <c r="F24494">
        <v>9666</v>
      </c>
      <c r="G24494">
        <v>17691</v>
      </c>
      <c r="H24494">
        <f t="shared" si="26"/>
        <v>1.830229671011794</v>
      </c>
      <c r="I24494" t="s">
        <v>1218</v>
      </c>
    </row>
    <row r="24495" spans="1:9" x14ac:dyDescent="0.35">
      <c r="A24495" t="s">
        <v>1257</v>
      </c>
      <c r="B24495" t="s">
        <v>369</v>
      </c>
      <c r="C24495" t="s">
        <v>369</v>
      </c>
      <c r="D24495" t="s">
        <v>1279</v>
      </c>
      <c r="E24495" t="s">
        <v>30</v>
      </c>
      <c r="F24495">
        <v>11022</v>
      </c>
      <c r="G24495">
        <v>12857</v>
      </c>
      <c r="H24495">
        <f t="shared" si="26"/>
        <v>1.166485211395391</v>
      </c>
      <c r="I24495" t="s">
        <v>1218</v>
      </c>
    </row>
    <row r="24496" spans="1:9" x14ac:dyDescent="0.35">
      <c r="A24496" t="s">
        <v>1257</v>
      </c>
      <c r="B24496" t="s">
        <v>369</v>
      </c>
      <c r="C24496" t="s">
        <v>369</v>
      </c>
      <c r="D24496" t="s">
        <v>1279</v>
      </c>
      <c r="E24496" t="s">
        <v>31</v>
      </c>
      <c r="F24496">
        <v>12806</v>
      </c>
      <c r="G24496">
        <v>15442</v>
      </c>
      <c r="H24496">
        <f t="shared" si="26"/>
        <v>1.2058410120256129</v>
      </c>
      <c r="I24496" t="s">
        <v>1218</v>
      </c>
    </row>
    <row r="24497" spans="1:9" x14ac:dyDescent="0.35">
      <c r="A24497" t="s">
        <v>1257</v>
      </c>
      <c r="B24497" t="s">
        <v>369</v>
      </c>
      <c r="C24497" t="s">
        <v>369</v>
      </c>
      <c r="D24497" t="s">
        <v>1280</v>
      </c>
      <c r="E24497" t="s">
        <v>29</v>
      </c>
      <c r="F24497">
        <v>12844</v>
      </c>
      <c r="G24497">
        <v>13960</v>
      </c>
      <c r="H24497">
        <f t="shared" si="26"/>
        <v>1.0868888196823419</v>
      </c>
      <c r="I24497" t="s">
        <v>1218</v>
      </c>
    </row>
    <row r="24498" spans="1:9" x14ac:dyDescent="0.35">
      <c r="A24498" t="s">
        <v>1257</v>
      </c>
      <c r="B24498" t="s">
        <v>369</v>
      </c>
      <c r="C24498" t="s">
        <v>369</v>
      </c>
      <c r="D24498" t="s">
        <v>1280</v>
      </c>
      <c r="E24498" t="s">
        <v>30</v>
      </c>
      <c r="F24498">
        <v>13857</v>
      </c>
      <c r="G24498">
        <v>11261</v>
      </c>
      <c r="H24498">
        <f t="shared" si="26"/>
        <v>0.81265786245219018</v>
      </c>
      <c r="I24498" t="s">
        <v>1218</v>
      </c>
    </row>
    <row r="24499" spans="1:9" x14ac:dyDescent="0.35">
      <c r="A24499" t="s">
        <v>1257</v>
      </c>
      <c r="B24499" t="s">
        <v>369</v>
      </c>
      <c r="C24499" t="s">
        <v>369</v>
      </c>
      <c r="D24499" t="s">
        <v>1280</v>
      </c>
      <c r="E24499" t="s">
        <v>31</v>
      </c>
      <c r="F24499">
        <v>14158</v>
      </c>
      <c r="G24499">
        <v>15205</v>
      </c>
      <c r="H24499">
        <f t="shared" si="26"/>
        <v>1.0739511230399774</v>
      </c>
      <c r="I24499" t="s">
        <v>1218</v>
      </c>
    </row>
    <row r="24500" spans="1:9" x14ac:dyDescent="0.35">
      <c r="A24500" t="s">
        <v>1257</v>
      </c>
      <c r="B24500" t="s">
        <v>369</v>
      </c>
      <c r="C24500" t="s">
        <v>369</v>
      </c>
      <c r="D24500" t="s">
        <v>1281</v>
      </c>
      <c r="E24500" t="s">
        <v>29</v>
      </c>
      <c r="F24500">
        <v>19731</v>
      </c>
      <c r="G24500">
        <v>33986</v>
      </c>
      <c r="H24500">
        <f t="shared" si="26"/>
        <v>1.7224671836196848</v>
      </c>
      <c r="I24500" t="s">
        <v>1218</v>
      </c>
    </row>
    <row r="24501" spans="1:9" x14ac:dyDescent="0.35">
      <c r="A24501" t="s">
        <v>1257</v>
      </c>
      <c r="B24501" t="s">
        <v>369</v>
      </c>
      <c r="C24501" t="s">
        <v>369</v>
      </c>
      <c r="D24501" t="s">
        <v>1281</v>
      </c>
      <c r="E24501" t="s">
        <v>30</v>
      </c>
      <c r="F24501">
        <v>22326</v>
      </c>
      <c r="G24501">
        <v>28305</v>
      </c>
      <c r="H24501">
        <f t="shared" si="26"/>
        <v>1.2678043536683687</v>
      </c>
      <c r="I24501" t="s">
        <v>1218</v>
      </c>
    </row>
    <row r="24502" spans="1:9" x14ac:dyDescent="0.35">
      <c r="A24502" t="s">
        <v>1257</v>
      </c>
      <c r="B24502" t="s">
        <v>369</v>
      </c>
      <c r="C24502" t="s">
        <v>369</v>
      </c>
      <c r="D24502" t="s">
        <v>1281</v>
      </c>
      <c r="E24502" t="s">
        <v>31</v>
      </c>
      <c r="F24502">
        <v>17772</v>
      </c>
      <c r="G24502">
        <v>25999</v>
      </c>
      <c r="H24502">
        <f t="shared" si="26"/>
        <v>1.4629191987395904</v>
      </c>
      <c r="I24502" t="s">
        <v>1218</v>
      </c>
    </row>
    <row r="24503" spans="1:9" x14ac:dyDescent="0.35">
      <c r="A24503" t="s">
        <v>1257</v>
      </c>
      <c r="B24503" t="s">
        <v>369</v>
      </c>
      <c r="C24503" t="s">
        <v>369</v>
      </c>
      <c r="D24503" t="s">
        <v>1282</v>
      </c>
      <c r="E24503" t="s">
        <v>29</v>
      </c>
      <c r="F24503">
        <v>3759</v>
      </c>
      <c r="G24503">
        <v>5803</v>
      </c>
      <c r="H24503">
        <f t="shared" si="26"/>
        <v>1.5437616387337059</v>
      </c>
      <c r="I24503" t="s">
        <v>1218</v>
      </c>
    </row>
    <row r="24504" spans="1:9" x14ac:dyDescent="0.35">
      <c r="A24504" t="s">
        <v>1257</v>
      </c>
      <c r="B24504" t="s">
        <v>369</v>
      </c>
      <c r="C24504" t="s">
        <v>369</v>
      </c>
      <c r="D24504" t="s">
        <v>1282</v>
      </c>
      <c r="E24504" t="s">
        <v>30</v>
      </c>
      <c r="F24504">
        <v>30707</v>
      </c>
      <c r="G24504">
        <v>12248</v>
      </c>
      <c r="H24504">
        <f t="shared" si="26"/>
        <v>0.39886670791676165</v>
      </c>
      <c r="I24504" t="s">
        <v>1218</v>
      </c>
    </row>
    <row r="24505" spans="1:9" x14ac:dyDescent="0.35">
      <c r="A24505" t="s">
        <v>1257</v>
      </c>
      <c r="B24505" t="s">
        <v>369</v>
      </c>
      <c r="C24505" t="s">
        <v>369</v>
      </c>
      <c r="D24505" t="s">
        <v>1282</v>
      </c>
      <c r="E24505" t="s">
        <v>31</v>
      </c>
      <c r="F24505">
        <v>26094</v>
      </c>
      <c r="G24505">
        <v>19883</v>
      </c>
      <c r="H24505">
        <f t="shared" si="26"/>
        <v>0.76197593316471224</v>
      </c>
      <c r="I24505" t="s">
        <v>1218</v>
      </c>
    </row>
    <row r="24506" spans="1:9" x14ac:dyDescent="0.35">
      <c r="A24506" t="s">
        <v>1257</v>
      </c>
      <c r="B24506" t="s">
        <v>369</v>
      </c>
      <c r="C24506" t="s">
        <v>369</v>
      </c>
      <c r="D24506" t="s">
        <v>1260</v>
      </c>
      <c r="E24506" t="s">
        <v>29</v>
      </c>
      <c r="F24506">
        <v>370223</v>
      </c>
      <c r="G24506">
        <v>333910</v>
      </c>
      <c r="H24506">
        <f t="shared" si="26"/>
        <v>0.90191587232559833</v>
      </c>
      <c r="I24506" t="s">
        <v>1218</v>
      </c>
    </row>
    <row r="24507" spans="1:9" x14ac:dyDescent="0.35">
      <c r="A24507" t="s">
        <v>1257</v>
      </c>
      <c r="B24507" t="s">
        <v>369</v>
      </c>
      <c r="C24507" t="s">
        <v>369</v>
      </c>
      <c r="D24507" t="s">
        <v>1260</v>
      </c>
      <c r="E24507" t="s">
        <v>30</v>
      </c>
      <c r="F24507">
        <v>372917</v>
      </c>
      <c r="G24507">
        <v>413104</v>
      </c>
      <c r="H24507">
        <f t="shared" si="26"/>
        <v>1.1077639260210717</v>
      </c>
      <c r="I24507" t="s">
        <v>1218</v>
      </c>
    </row>
    <row r="24508" spans="1:9" x14ac:dyDescent="0.35">
      <c r="A24508" t="s">
        <v>1257</v>
      </c>
      <c r="B24508" t="s">
        <v>369</v>
      </c>
      <c r="C24508" t="s">
        <v>369</v>
      </c>
      <c r="D24508" t="s">
        <v>1260</v>
      </c>
      <c r="E24508" t="s">
        <v>31</v>
      </c>
      <c r="F24508">
        <v>425151</v>
      </c>
      <c r="G24508">
        <v>540576</v>
      </c>
      <c r="H24508">
        <f t="shared" si="26"/>
        <v>1.2714917758631639</v>
      </c>
      <c r="I24508" t="s">
        <v>1218</v>
      </c>
    </row>
    <row r="24509" spans="1:9" x14ac:dyDescent="0.35">
      <c r="A24509" t="s">
        <v>1257</v>
      </c>
      <c r="B24509" t="s">
        <v>369</v>
      </c>
      <c r="C24509" t="s">
        <v>369</v>
      </c>
      <c r="D24509" t="s">
        <v>1261</v>
      </c>
      <c r="E24509" t="s">
        <v>29</v>
      </c>
      <c r="F24509">
        <v>306727</v>
      </c>
      <c r="G24509">
        <v>270298</v>
      </c>
      <c r="H24509">
        <f t="shared" si="26"/>
        <v>0.88123314869574576</v>
      </c>
      <c r="I24509" t="s">
        <v>1218</v>
      </c>
    </row>
    <row r="24510" spans="1:9" x14ac:dyDescent="0.35">
      <c r="A24510" t="s">
        <v>1257</v>
      </c>
      <c r="B24510" t="s">
        <v>369</v>
      </c>
      <c r="C24510" t="s">
        <v>369</v>
      </c>
      <c r="D24510" t="s">
        <v>1261</v>
      </c>
      <c r="E24510" t="s">
        <v>30</v>
      </c>
      <c r="F24510">
        <v>314852</v>
      </c>
      <c r="G24510">
        <v>236315</v>
      </c>
      <c r="H24510">
        <f t="shared" si="26"/>
        <v>0.75055899279661553</v>
      </c>
      <c r="I24510" t="s">
        <v>1218</v>
      </c>
    </row>
    <row r="24511" spans="1:9" x14ac:dyDescent="0.35">
      <c r="A24511" t="s">
        <v>1257</v>
      </c>
      <c r="B24511" t="s">
        <v>369</v>
      </c>
      <c r="C24511" t="s">
        <v>369</v>
      </c>
      <c r="D24511" t="s">
        <v>1261</v>
      </c>
      <c r="E24511" t="s">
        <v>31</v>
      </c>
      <c r="F24511">
        <v>318962</v>
      </c>
      <c r="G24511">
        <v>230878</v>
      </c>
      <c r="H24511">
        <f t="shared" si="26"/>
        <v>0.72384171155184629</v>
      </c>
      <c r="I24511" t="s">
        <v>1218</v>
      </c>
    </row>
    <row r="24512" spans="1:9" x14ac:dyDescent="0.35">
      <c r="A24512" t="s">
        <v>1257</v>
      </c>
      <c r="B24512" t="s">
        <v>369</v>
      </c>
      <c r="C24512" t="s">
        <v>369</v>
      </c>
      <c r="D24512" t="s">
        <v>1262</v>
      </c>
      <c r="E24512" t="s">
        <v>29</v>
      </c>
      <c r="F24512">
        <v>97819</v>
      </c>
      <c r="G24512">
        <v>97193</v>
      </c>
      <c r="H24512">
        <f t="shared" si="26"/>
        <v>0.99360042527525327</v>
      </c>
      <c r="I24512" t="s">
        <v>1218</v>
      </c>
    </row>
    <row r="24513" spans="1:9" x14ac:dyDescent="0.35">
      <c r="A24513" t="s">
        <v>1257</v>
      </c>
      <c r="B24513" t="s">
        <v>369</v>
      </c>
      <c r="C24513" t="s">
        <v>369</v>
      </c>
      <c r="D24513" t="s">
        <v>1262</v>
      </c>
      <c r="E24513" t="s">
        <v>30</v>
      </c>
      <c r="F24513">
        <v>98630</v>
      </c>
      <c r="G24513">
        <v>86663</v>
      </c>
      <c r="H24513">
        <f t="shared" si="26"/>
        <v>0.87866774814965021</v>
      </c>
      <c r="I24513" t="s">
        <v>1218</v>
      </c>
    </row>
    <row r="24514" spans="1:9" x14ac:dyDescent="0.35">
      <c r="A24514" t="s">
        <v>1257</v>
      </c>
      <c r="B24514" t="s">
        <v>369</v>
      </c>
      <c r="C24514" t="s">
        <v>369</v>
      </c>
      <c r="D24514" t="s">
        <v>1262</v>
      </c>
      <c r="E24514" t="s">
        <v>31</v>
      </c>
      <c r="F24514">
        <v>102197</v>
      </c>
      <c r="G24514">
        <v>80119</v>
      </c>
      <c r="H24514">
        <f t="shared" si="26"/>
        <v>0.78396626124054525</v>
      </c>
      <c r="I24514" t="s">
        <v>1218</v>
      </c>
    </row>
    <row r="24515" spans="1:9" x14ac:dyDescent="0.35">
      <c r="A24515" t="s">
        <v>1257</v>
      </c>
      <c r="B24515" t="s">
        <v>369</v>
      </c>
      <c r="C24515" t="s">
        <v>369</v>
      </c>
      <c r="D24515" t="s">
        <v>1263</v>
      </c>
      <c r="E24515" t="s">
        <v>29</v>
      </c>
      <c r="F24515">
        <v>6666</v>
      </c>
      <c r="G24515">
        <v>11218</v>
      </c>
      <c r="H24515">
        <f t="shared" si="26"/>
        <v>1.6828682868286828</v>
      </c>
      <c r="I24515" t="s">
        <v>1218</v>
      </c>
    </row>
    <row r="24516" spans="1:9" x14ac:dyDescent="0.35">
      <c r="A24516" t="s">
        <v>1257</v>
      </c>
      <c r="B24516" t="s">
        <v>369</v>
      </c>
      <c r="C24516" t="s">
        <v>369</v>
      </c>
      <c r="D24516" t="s">
        <v>1263</v>
      </c>
      <c r="E24516" t="s">
        <v>30</v>
      </c>
      <c r="F24516">
        <v>10437</v>
      </c>
      <c r="G24516">
        <v>15996</v>
      </c>
      <c r="H24516">
        <f t="shared" si="26"/>
        <v>1.5326243173325669</v>
      </c>
      <c r="I24516" t="s">
        <v>1218</v>
      </c>
    </row>
    <row r="24517" spans="1:9" x14ac:dyDescent="0.35">
      <c r="A24517" t="s">
        <v>1257</v>
      </c>
      <c r="B24517" t="s">
        <v>369</v>
      </c>
      <c r="C24517" t="s">
        <v>369</v>
      </c>
      <c r="D24517" t="s">
        <v>1263</v>
      </c>
      <c r="E24517" t="s">
        <v>31</v>
      </c>
      <c r="F24517">
        <v>13838</v>
      </c>
      <c r="G24517">
        <v>11208</v>
      </c>
      <c r="H24517">
        <f t="shared" si="26"/>
        <v>0.80994363347304521</v>
      </c>
      <c r="I24517" t="s">
        <v>1218</v>
      </c>
    </row>
    <row r="24518" spans="1:9" x14ac:dyDescent="0.35">
      <c r="A24518" t="s">
        <v>1257</v>
      </c>
      <c r="B24518" t="s">
        <v>369</v>
      </c>
      <c r="C24518" t="s">
        <v>369</v>
      </c>
      <c r="D24518" t="s">
        <v>1264</v>
      </c>
      <c r="E24518" t="s">
        <v>29</v>
      </c>
      <c r="F24518">
        <v>12517</v>
      </c>
      <c r="G24518">
        <v>29815</v>
      </c>
      <c r="H24518">
        <f t="shared" si="26"/>
        <v>2.3819605336742029</v>
      </c>
      <c r="I24518" t="s">
        <v>1218</v>
      </c>
    </row>
    <row r="24519" spans="1:9" x14ac:dyDescent="0.35">
      <c r="A24519" t="s">
        <v>1257</v>
      </c>
      <c r="B24519" t="s">
        <v>369</v>
      </c>
      <c r="C24519" t="s">
        <v>369</v>
      </c>
      <c r="D24519" t="s">
        <v>1264</v>
      </c>
      <c r="E24519" t="s">
        <v>30</v>
      </c>
      <c r="F24519">
        <v>9804</v>
      </c>
      <c r="G24519">
        <v>8144</v>
      </c>
      <c r="H24519">
        <f t="shared" si="26"/>
        <v>0.83068135454916359</v>
      </c>
      <c r="I24519" t="s">
        <v>1218</v>
      </c>
    </row>
    <row r="24520" spans="1:9" x14ac:dyDescent="0.35">
      <c r="A24520" t="s">
        <v>1257</v>
      </c>
      <c r="B24520" t="s">
        <v>369</v>
      </c>
      <c r="C24520" t="s">
        <v>369</v>
      </c>
      <c r="D24520" t="s">
        <v>1264</v>
      </c>
      <c r="E24520" t="s">
        <v>31</v>
      </c>
      <c r="F24520">
        <v>8326</v>
      </c>
      <c r="G24520">
        <v>13241</v>
      </c>
      <c r="H24520">
        <f t="shared" si="26"/>
        <v>1.5903194811434063</v>
      </c>
      <c r="I24520" t="s">
        <v>1218</v>
      </c>
    </row>
    <row r="24521" spans="1:9" x14ac:dyDescent="0.35">
      <c r="A24521" t="s">
        <v>1257</v>
      </c>
      <c r="B24521" t="s">
        <v>369</v>
      </c>
      <c r="C24521" t="s">
        <v>369</v>
      </c>
      <c r="D24521" t="s">
        <v>1265</v>
      </c>
      <c r="E24521" t="s">
        <v>29</v>
      </c>
      <c r="F24521">
        <v>17724</v>
      </c>
      <c r="G24521">
        <v>23884</v>
      </c>
      <c r="H24521">
        <f t="shared" si="26"/>
        <v>1.3475513428120063</v>
      </c>
      <c r="I24521" t="s">
        <v>1218</v>
      </c>
    </row>
    <row r="24522" spans="1:9" x14ac:dyDescent="0.35">
      <c r="A24522" t="s">
        <v>1257</v>
      </c>
      <c r="B24522" t="s">
        <v>369</v>
      </c>
      <c r="C24522" t="s">
        <v>369</v>
      </c>
      <c r="D24522" t="s">
        <v>1265</v>
      </c>
      <c r="E24522" t="s">
        <v>30</v>
      </c>
      <c r="F24522">
        <v>15867</v>
      </c>
      <c r="G24522">
        <v>31181</v>
      </c>
      <c r="H24522">
        <f t="shared" si="26"/>
        <v>1.9651477910127939</v>
      </c>
      <c r="I24522" t="s">
        <v>1218</v>
      </c>
    </row>
    <row r="24523" spans="1:9" x14ac:dyDescent="0.35">
      <c r="A24523" t="s">
        <v>1257</v>
      </c>
      <c r="B24523" t="s">
        <v>369</v>
      </c>
      <c r="C24523" t="s">
        <v>369</v>
      </c>
      <c r="D24523" t="s">
        <v>1265</v>
      </c>
      <c r="E24523" t="s">
        <v>31</v>
      </c>
      <c r="F24523">
        <v>19451</v>
      </c>
      <c r="G24523">
        <v>35489</v>
      </c>
      <c r="H24523">
        <f t="shared" si="26"/>
        <v>1.8245334430106421</v>
      </c>
      <c r="I24523" t="s">
        <v>1218</v>
      </c>
    </row>
    <row r="24524" spans="1:9" x14ac:dyDescent="0.35">
      <c r="A24524" t="s">
        <v>1257</v>
      </c>
      <c r="B24524" t="s">
        <v>369</v>
      </c>
      <c r="C24524" t="s">
        <v>369</v>
      </c>
      <c r="D24524" t="s">
        <v>1266</v>
      </c>
      <c r="E24524" t="s">
        <v>29</v>
      </c>
      <c r="F24524">
        <v>170216</v>
      </c>
      <c r="G24524">
        <v>146286</v>
      </c>
      <c r="H24524">
        <f t="shared" si="26"/>
        <v>0.85941392113549842</v>
      </c>
      <c r="I24524" t="s">
        <v>1218</v>
      </c>
    </row>
    <row r="24525" spans="1:9" x14ac:dyDescent="0.35">
      <c r="A24525" t="s">
        <v>1257</v>
      </c>
      <c r="B24525" t="s">
        <v>369</v>
      </c>
      <c r="C24525" t="s">
        <v>369</v>
      </c>
      <c r="D24525" t="s">
        <v>1266</v>
      </c>
      <c r="E24525" t="s">
        <v>30</v>
      </c>
      <c r="F24525">
        <v>178412</v>
      </c>
      <c r="G24525">
        <v>167167</v>
      </c>
      <c r="H24525">
        <f t="shared" si="26"/>
        <v>0.93697172835907894</v>
      </c>
      <c r="I24525" t="s">
        <v>1218</v>
      </c>
    </row>
    <row r="24526" spans="1:9" x14ac:dyDescent="0.35">
      <c r="A24526" t="s">
        <v>1257</v>
      </c>
      <c r="B24526" t="s">
        <v>369</v>
      </c>
      <c r="C24526" t="s">
        <v>369</v>
      </c>
      <c r="D24526" t="s">
        <v>1266</v>
      </c>
      <c r="E24526" t="s">
        <v>31</v>
      </c>
      <c r="F24526">
        <v>173460</v>
      </c>
      <c r="G24526">
        <v>115812</v>
      </c>
      <c r="H24526">
        <f t="shared" si="26"/>
        <v>0.66765824974057419</v>
      </c>
      <c r="I24526" t="s">
        <v>1218</v>
      </c>
    </row>
    <row r="24527" spans="1:9" x14ac:dyDescent="0.35">
      <c r="A24527" t="s">
        <v>1257</v>
      </c>
      <c r="B24527" t="s">
        <v>370</v>
      </c>
      <c r="C24527" t="s">
        <v>370</v>
      </c>
      <c r="D24527" t="s">
        <v>1258</v>
      </c>
      <c r="E24527" t="s">
        <v>29</v>
      </c>
      <c r="F24527">
        <v>1018971</v>
      </c>
      <c r="G24527">
        <v>769670</v>
      </c>
      <c r="H24527">
        <f t="shared" si="26"/>
        <v>0.75534043657768479</v>
      </c>
      <c r="I24527" t="s">
        <v>1219</v>
      </c>
    </row>
    <row r="24528" spans="1:9" x14ac:dyDescent="0.35">
      <c r="A24528" t="s">
        <v>1257</v>
      </c>
      <c r="B24528" t="s">
        <v>370</v>
      </c>
      <c r="C24528" t="s">
        <v>370</v>
      </c>
      <c r="D24528" t="s">
        <v>1258</v>
      </c>
      <c r="E24528" t="s">
        <v>30</v>
      </c>
      <c r="F24528">
        <v>988661</v>
      </c>
      <c r="G24528">
        <v>633762</v>
      </c>
      <c r="H24528">
        <f t="shared" si="26"/>
        <v>0.6410306465006711</v>
      </c>
      <c r="I24528" t="s">
        <v>1219</v>
      </c>
    </row>
    <row r="24529" spans="1:9" x14ac:dyDescent="0.35">
      <c r="A24529" t="s">
        <v>1257</v>
      </c>
      <c r="B24529" t="s">
        <v>370</v>
      </c>
      <c r="C24529" t="s">
        <v>370</v>
      </c>
      <c r="D24529" t="s">
        <v>1258</v>
      </c>
      <c r="E24529" t="s">
        <v>31</v>
      </c>
      <c r="F24529">
        <v>951025</v>
      </c>
      <c r="G24529">
        <v>557803</v>
      </c>
      <c r="H24529">
        <f t="shared" si="26"/>
        <v>0.58652821955258805</v>
      </c>
      <c r="I24529" t="s">
        <v>1219</v>
      </c>
    </row>
    <row r="24530" spans="1:9" x14ac:dyDescent="0.35">
      <c r="A24530" t="s">
        <v>1257</v>
      </c>
      <c r="B24530" t="s">
        <v>370</v>
      </c>
      <c r="C24530" t="s">
        <v>370</v>
      </c>
      <c r="D24530" t="s">
        <v>1267</v>
      </c>
      <c r="E24530" t="s">
        <v>29</v>
      </c>
      <c r="F24530">
        <v>199306</v>
      </c>
      <c r="G24530">
        <v>218701</v>
      </c>
      <c r="H24530">
        <f t="shared" si="26"/>
        <v>1.0973126749821882</v>
      </c>
      <c r="I24530" t="s">
        <v>1219</v>
      </c>
    </row>
    <row r="24531" spans="1:9" x14ac:dyDescent="0.35">
      <c r="A24531" t="s">
        <v>1257</v>
      </c>
      <c r="B24531" t="s">
        <v>370</v>
      </c>
      <c r="C24531" t="s">
        <v>370</v>
      </c>
      <c r="D24531" t="s">
        <v>1267</v>
      </c>
      <c r="E24531" t="s">
        <v>30</v>
      </c>
      <c r="F24531">
        <v>201244</v>
      </c>
      <c r="G24531">
        <v>235841</v>
      </c>
      <c r="H24531">
        <f t="shared" si="26"/>
        <v>1.1719156844427661</v>
      </c>
      <c r="I24531" t="s">
        <v>1219</v>
      </c>
    </row>
    <row r="24532" spans="1:9" x14ac:dyDescent="0.35">
      <c r="A24532" t="s">
        <v>1257</v>
      </c>
      <c r="B24532" t="s">
        <v>370</v>
      </c>
      <c r="C24532" t="s">
        <v>370</v>
      </c>
      <c r="D24532" t="s">
        <v>1267</v>
      </c>
      <c r="E24532" t="s">
        <v>31</v>
      </c>
      <c r="F24532">
        <v>206680</v>
      </c>
      <c r="G24532">
        <v>275290</v>
      </c>
      <c r="H24532">
        <f t="shared" si="26"/>
        <v>1.3319624540352235</v>
      </c>
      <c r="I24532" t="s">
        <v>1219</v>
      </c>
    </row>
    <row r="24533" spans="1:9" x14ac:dyDescent="0.35">
      <c r="A24533" t="s">
        <v>1257</v>
      </c>
      <c r="B24533" t="s">
        <v>370</v>
      </c>
      <c r="C24533" t="s">
        <v>370</v>
      </c>
      <c r="D24533" t="s">
        <v>1268</v>
      </c>
      <c r="E24533" t="s">
        <v>29</v>
      </c>
      <c r="F24533">
        <v>74991</v>
      </c>
      <c r="G24533">
        <v>29788</v>
      </c>
      <c r="H24533">
        <f t="shared" si="26"/>
        <v>0.39722099985331571</v>
      </c>
      <c r="I24533" t="s">
        <v>1219</v>
      </c>
    </row>
    <row r="24534" spans="1:9" x14ac:dyDescent="0.35">
      <c r="A24534" t="s">
        <v>1257</v>
      </c>
      <c r="B24534" t="s">
        <v>370</v>
      </c>
      <c r="C24534" t="s">
        <v>370</v>
      </c>
      <c r="D24534" t="s">
        <v>1268</v>
      </c>
      <c r="E24534" t="s">
        <v>30</v>
      </c>
      <c r="F24534">
        <v>63821</v>
      </c>
      <c r="G24534">
        <v>49067</v>
      </c>
      <c r="H24534">
        <f t="shared" ref="H24534:H24597" si="27">G24534/F24534</f>
        <v>0.76882217451935886</v>
      </c>
      <c r="I24534" t="s">
        <v>1219</v>
      </c>
    </row>
    <row r="24535" spans="1:9" x14ac:dyDescent="0.35">
      <c r="A24535" t="s">
        <v>1257</v>
      </c>
      <c r="B24535" t="s">
        <v>370</v>
      </c>
      <c r="C24535" t="s">
        <v>370</v>
      </c>
      <c r="D24535" t="s">
        <v>1268</v>
      </c>
      <c r="E24535" t="s">
        <v>31</v>
      </c>
      <c r="F24535">
        <v>61963</v>
      </c>
      <c r="G24535">
        <v>43261</v>
      </c>
      <c r="H24535">
        <f t="shared" si="27"/>
        <v>0.69817471716992396</v>
      </c>
      <c r="I24535" t="s">
        <v>1219</v>
      </c>
    </row>
    <row r="24536" spans="1:9" x14ac:dyDescent="0.35">
      <c r="A24536" t="s">
        <v>1257</v>
      </c>
      <c r="B24536" t="s">
        <v>370</v>
      </c>
      <c r="C24536" t="s">
        <v>370</v>
      </c>
      <c r="D24536" t="s">
        <v>1269</v>
      </c>
      <c r="E24536" t="s">
        <v>29</v>
      </c>
      <c r="F24536">
        <v>147850</v>
      </c>
      <c r="G24536">
        <v>128186</v>
      </c>
      <c r="H24536">
        <f t="shared" si="27"/>
        <v>0.86700033818058841</v>
      </c>
      <c r="I24536" t="s">
        <v>1219</v>
      </c>
    </row>
    <row r="24537" spans="1:9" x14ac:dyDescent="0.35">
      <c r="A24537" t="s">
        <v>1257</v>
      </c>
      <c r="B24537" t="s">
        <v>370</v>
      </c>
      <c r="C24537" t="s">
        <v>370</v>
      </c>
      <c r="D24537" t="s">
        <v>1269</v>
      </c>
      <c r="E24537" t="s">
        <v>30</v>
      </c>
      <c r="F24537">
        <v>152031</v>
      </c>
      <c r="G24537">
        <v>170906</v>
      </c>
      <c r="H24537">
        <f t="shared" si="27"/>
        <v>1.124152311041827</v>
      </c>
      <c r="I24537" t="s">
        <v>1219</v>
      </c>
    </row>
    <row r="24538" spans="1:9" x14ac:dyDescent="0.35">
      <c r="A24538" t="s">
        <v>1257</v>
      </c>
      <c r="B24538" t="s">
        <v>370</v>
      </c>
      <c r="C24538" t="s">
        <v>370</v>
      </c>
      <c r="D24538" t="s">
        <v>1269</v>
      </c>
      <c r="E24538" t="s">
        <v>31</v>
      </c>
      <c r="F24538">
        <v>121821</v>
      </c>
      <c r="G24538">
        <v>56885</v>
      </c>
      <c r="H24538">
        <f t="shared" si="27"/>
        <v>0.46695561520591689</v>
      </c>
      <c r="I24538" t="s">
        <v>1219</v>
      </c>
    </row>
    <row r="24539" spans="1:9" x14ac:dyDescent="0.35">
      <c r="A24539" t="s">
        <v>1257</v>
      </c>
      <c r="B24539" t="s">
        <v>370</v>
      </c>
      <c r="C24539" t="s">
        <v>370</v>
      </c>
      <c r="D24539" t="s">
        <v>1270</v>
      </c>
      <c r="E24539" t="s">
        <v>29</v>
      </c>
      <c r="F24539">
        <v>28162</v>
      </c>
      <c r="G24539">
        <v>27363</v>
      </c>
      <c r="H24539">
        <f t="shared" si="27"/>
        <v>0.97162843548043465</v>
      </c>
      <c r="I24539" t="s">
        <v>1219</v>
      </c>
    </row>
    <row r="24540" spans="1:9" x14ac:dyDescent="0.35">
      <c r="A24540" t="s">
        <v>1257</v>
      </c>
      <c r="B24540" t="s">
        <v>370</v>
      </c>
      <c r="C24540" t="s">
        <v>370</v>
      </c>
      <c r="D24540" t="s">
        <v>1270</v>
      </c>
      <c r="E24540" t="s">
        <v>30</v>
      </c>
      <c r="F24540">
        <v>34608</v>
      </c>
      <c r="G24540">
        <v>36286</v>
      </c>
      <c r="H24540">
        <f t="shared" si="27"/>
        <v>1.0484858992140547</v>
      </c>
      <c r="I24540" t="s">
        <v>1219</v>
      </c>
    </row>
    <row r="24541" spans="1:9" x14ac:dyDescent="0.35">
      <c r="A24541" t="s">
        <v>1257</v>
      </c>
      <c r="B24541" t="s">
        <v>370</v>
      </c>
      <c r="C24541" t="s">
        <v>370</v>
      </c>
      <c r="D24541" t="s">
        <v>1270</v>
      </c>
      <c r="E24541" t="s">
        <v>31</v>
      </c>
      <c r="F24541">
        <v>27609</v>
      </c>
      <c r="G24541">
        <v>28119</v>
      </c>
      <c r="H24541">
        <f t="shared" si="27"/>
        <v>1.0184722373139194</v>
      </c>
      <c r="I24541" t="s">
        <v>1219</v>
      </c>
    </row>
    <row r="24542" spans="1:9" x14ac:dyDescent="0.35">
      <c r="A24542" t="s">
        <v>1257</v>
      </c>
      <c r="B24542" t="s">
        <v>370</v>
      </c>
      <c r="C24542" t="s">
        <v>370</v>
      </c>
      <c r="D24542" t="s">
        <v>1271</v>
      </c>
      <c r="E24542" t="s">
        <v>29</v>
      </c>
      <c r="F24542">
        <v>71987</v>
      </c>
      <c r="G24542">
        <v>50673</v>
      </c>
      <c r="H24542">
        <f t="shared" si="27"/>
        <v>0.70391876311000601</v>
      </c>
      <c r="I24542" t="s">
        <v>1219</v>
      </c>
    </row>
    <row r="24543" spans="1:9" x14ac:dyDescent="0.35">
      <c r="A24543" t="s">
        <v>1257</v>
      </c>
      <c r="B24543" t="s">
        <v>370</v>
      </c>
      <c r="C24543" t="s">
        <v>370</v>
      </c>
      <c r="D24543" t="s">
        <v>1271</v>
      </c>
      <c r="E24543" t="s">
        <v>30</v>
      </c>
      <c r="F24543">
        <v>71962</v>
      </c>
      <c r="G24543">
        <v>83000</v>
      </c>
      <c r="H24543">
        <f t="shared" si="27"/>
        <v>1.1533865095467053</v>
      </c>
      <c r="I24543" t="s">
        <v>1219</v>
      </c>
    </row>
    <row r="24544" spans="1:9" x14ac:dyDescent="0.35">
      <c r="A24544" t="s">
        <v>1257</v>
      </c>
      <c r="B24544" t="s">
        <v>370</v>
      </c>
      <c r="C24544" t="s">
        <v>370</v>
      </c>
      <c r="D24544" t="s">
        <v>1271</v>
      </c>
      <c r="E24544" t="s">
        <v>31</v>
      </c>
      <c r="F24544">
        <v>74613</v>
      </c>
      <c r="G24544">
        <v>70902</v>
      </c>
      <c r="H24544">
        <f t="shared" si="27"/>
        <v>0.95026335893208957</v>
      </c>
      <c r="I24544" t="s">
        <v>1219</v>
      </c>
    </row>
    <row r="24545" spans="1:9" x14ac:dyDescent="0.35">
      <c r="A24545" t="s">
        <v>1257</v>
      </c>
      <c r="B24545" t="s">
        <v>370</v>
      </c>
      <c r="C24545" t="s">
        <v>370</v>
      </c>
      <c r="D24545" t="s">
        <v>1272</v>
      </c>
      <c r="E24545" t="s">
        <v>29</v>
      </c>
      <c r="F24545">
        <v>79467</v>
      </c>
      <c r="G24545">
        <v>48045</v>
      </c>
      <c r="H24545">
        <f t="shared" si="27"/>
        <v>0.604590584771037</v>
      </c>
      <c r="I24545" t="s">
        <v>1219</v>
      </c>
    </row>
    <row r="24546" spans="1:9" x14ac:dyDescent="0.35">
      <c r="A24546" t="s">
        <v>1257</v>
      </c>
      <c r="B24546" t="s">
        <v>370</v>
      </c>
      <c r="C24546" t="s">
        <v>370</v>
      </c>
      <c r="D24546" t="s">
        <v>1272</v>
      </c>
      <c r="E24546" t="s">
        <v>30</v>
      </c>
      <c r="F24546">
        <v>80096</v>
      </c>
      <c r="G24546">
        <v>79146</v>
      </c>
      <c r="H24546">
        <f t="shared" si="27"/>
        <v>0.98813923292049544</v>
      </c>
      <c r="I24546" t="s">
        <v>1219</v>
      </c>
    </row>
    <row r="24547" spans="1:9" x14ac:dyDescent="0.35">
      <c r="A24547" t="s">
        <v>1257</v>
      </c>
      <c r="B24547" t="s">
        <v>370</v>
      </c>
      <c r="C24547" t="s">
        <v>370</v>
      </c>
      <c r="D24547" t="s">
        <v>1272</v>
      </c>
      <c r="E24547" t="s">
        <v>31</v>
      </c>
      <c r="F24547">
        <v>86561</v>
      </c>
      <c r="G24547">
        <v>73973</v>
      </c>
      <c r="H24547">
        <f t="shared" si="27"/>
        <v>0.85457654139855133</v>
      </c>
      <c r="I24547" t="s">
        <v>1219</v>
      </c>
    </row>
    <row r="24548" spans="1:9" x14ac:dyDescent="0.35">
      <c r="A24548" t="s">
        <v>1257</v>
      </c>
      <c r="B24548" t="s">
        <v>370</v>
      </c>
      <c r="C24548" t="s">
        <v>370</v>
      </c>
      <c r="D24548" t="s">
        <v>1273</v>
      </c>
      <c r="E24548" t="s">
        <v>29</v>
      </c>
      <c r="F24548">
        <v>39237</v>
      </c>
      <c r="G24548">
        <v>33802</v>
      </c>
      <c r="H24548">
        <f t="shared" si="27"/>
        <v>0.86148278410683798</v>
      </c>
      <c r="I24548" t="s">
        <v>1219</v>
      </c>
    </row>
    <row r="24549" spans="1:9" x14ac:dyDescent="0.35">
      <c r="A24549" t="s">
        <v>1257</v>
      </c>
      <c r="B24549" t="s">
        <v>370</v>
      </c>
      <c r="C24549" t="s">
        <v>370</v>
      </c>
      <c r="D24549" t="s">
        <v>1273</v>
      </c>
      <c r="E24549" t="s">
        <v>30</v>
      </c>
      <c r="F24549">
        <v>38645</v>
      </c>
      <c r="G24549">
        <v>35827</v>
      </c>
      <c r="H24549">
        <f t="shared" si="27"/>
        <v>0.92707982921464616</v>
      </c>
      <c r="I24549" t="s">
        <v>1219</v>
      </c>
    </row>
    <row r="24550" spans="1:9" x14ac:dyDescent="0.35">
      <c r="A24550" t="s">
        <v>1257</v>
      </c>
      <c r="B24550" t="s">
        <v>370</v>
      </c>
      <c r="C24550" t="s">
        <v>370</v>
      </c>
      <c r="D24550" t="s">
        <v>1273</v>
      </c>
      <c r="E24550" t="s">
        <v>31</v>
      </c>
      <c r="F24550">
        <v>44683</v>
      </c>
      <c r="G24550">
        <v>36657</v>
      </c>
      <c r="H24550">
        <f t="shared" si="27"/>
        <v>0.82037911509970229</v>
      </c>
      <c r="I24550" t="s">
        <v>1219</v>
      </c>
    </row>
    <row r="24551" spans="1:9" x14ac:dyDescent="0.35">
      <c r="A24551" t="s">
        <v>1257</v>
      </c>
      <c r="B24551" t="s">
        <v>370</v>
      </c>
      <c r="C24551" t="s">
        <v>370</v>
      </c>
      <c r="D24551" t="s">
        <v>1274</v>
      </c>
      <c r="E24551" t="s">
        <v>29</v>
      </c>
      <c r="F24551">
        <v>68803</v>
      </c>
      <c r="G24551">
        <v>66538</v>
      </c>
      <c r="H24551">
        <f t="shared" si="27"/>
        <v>0.96707992384053021</v>
      </c>
      <c r="I24551" t="s">
        <v>1219</v>
      </c>
    </row>
    <row r="24552" spans="1:9" x14ac:dyDescent="0.35">
      <c r="A24552" t="s">
        <v>1257</v>
      </c>
      <c r="B24552" t="s">
        <v>370</v>
      </c>
      <c r="C24552" t="s">
        <v>370</v>
      </c>
      <c r="D24552" t="s">
        <v>1274</v>
      </c>
      <c r="E24552" t="s">
        <v>30</v>
      </c>
      <c r="F24552">
        <v>62354</v>
      </c>
      <c r="G24552">
        <v>70648</v>
      </c>
      <c r="H24552">
        <f t="shared" si="27"/>
        <v>1.1330147223915066</v>
      </c>
      <c r="I24552" t="s">
        <v>1219</v>
      </c>
    </row>
    <row r="24553" spans="1:9" x14ac:dyDescent="0.35">
      <c r="A24553" t="s">
        <v>1257</v>
      </c>
      <c r="B24553" t="s">
        <v>370</v>
      </c>
      <c r="C24553" t="s">
        <v>370</v>
      </c>
      <c r="D24553" t="s">
        <v>1274</v>
      </c>
      <c r="E24553" t="s">
        <v>31</v>
      </c>
      <c r="F24553">
        <v>70485</v>
      </c>
      <c r="G24553">
        <v>62976</v>
      </c>
      <c r="H24553">
        <f t="shared" si="27"/>
        <v>0.89346669504149823</v>
      </c>
      <c r="I24553" t="s">
        <v>1219</v>
      </c>
    </row>
    <row r="24554" spans="1:9" x14ac:dyDescent="0.35">
      <c r="A24554" t="s">
        <v>1257</v>
      </c>
      <c r="B24554" t="s">
        <v>370</v>
      </c>
      <c r="C24554" t="s">
        <v>370</v>
      </c>
      <c r="D24554" t="s">
        <v>1275</v>
      </c>
      <c r="E24554" t="s">
        <v>29</v>
      </c>
      <c r="F24554">
        <v>20056</v>
      </c>
      <c r="G24554">
        <v>25244</v>
      </c>
      <c r="H24554">
        <f t="shared" si="27"/>
        <v>1.2586757080175508</v>
      </c>
      <c r="I24554" t="s">
        <v>1219</v>
      </c>
    </row>
    <row r="24555" spans="1:9" x14ac:dyDescent="0.35">
      <c r="A24555" t="s">
        <v>1257</v>
      </c>
      <c r="B24555" t="s">
        <v>370</v>
      </c>
      <c r="C24555" t="s">
        <v>370</v>
      </c>
      <c r="D24555" t="s">
        <v>1275</v>
      </c>
      <c r="E24555" t="s">
        <v>30</v>
      </c>
      <c r="F24555">
        <v>15404</v>
      </c>
      <c r="G24555">
        <v>18894</v>
      </c>
      <c r="H24555">
        <f t="shared" si="27"/>
        <v>1.2265645286938458</v>
      </c>
      <c r="I24555" t="s">
        <v>1219</v>
      </c>
    </row>
    <row r="24556" spans="1:9" x14ac:dyDescent="0.35">
      <c r="A24556" t="s">
        <v>1257</v>
      </c>
      <c r="B24556" t="s">
        <v>370</v>
      </c>
      <c r="C24556" t="s">
        <v>370</v>
      </c>
      <c r="D24556" t="s">
        <v>1275</v>
      </c>
      <c r="E24556" t="s">
        <v>31</v>
      </c>
      <c r="F24556">
        <v>19869</v>
      </c>
      <c r="G24556">
        <v>13956</v>
      </c>
      <c r="H24556">
        <f t="shared" si="27"/>
        <v>0.70240072474709347</v>
      </c>
      <c r="I24556" t="s">
        <v>1219</v>
      </c>
    </row>
    <row r="24557" spans="1:9" x14ac:dyDescent="0.35">
      <c r="A24557" t="s">
        <v>1257</v>
      </c>
      <c r="B24557" t="s">
        <v>370</v>
      </c>
      <c r="C24557" t="s">
        <v>370</v>
      </c>
      <c r="D24557" t="s">
        <v>1276</v>
      </c>
      <c r="E24557" t="s">
        <v>29</v>
      </c>
      <c r="F24557">
        <v>21119</v>
      </c>
      <c r="G24557">
        <v>11972</v>
      </c>
      <c r="H24557">
        <f t="shared" si="27"/>
        <v>0.56688290165254041</v>
      </c>
      <c r="I24557" t="s">
        <v>1219</v>
      </c>
    </row>
    <row r="24558" spans="1:9" x14ac:dyDescent="0.35">
      <c r="A24558" t="s">
        <v>1257</v>
      </c>
      <c r="B24558" t="s">
        <v>370</v>
      </c>
      <c r="C24558" t="s">
        <v>370</v>
      </c>
      <c r="D24558" t="s">
        <v>1276</v>
      </c>
      <c r="E24558" t="s">
        <v>30</v>
      </c>
      <c r="F24558">
        <v>26581</v>
      </c>
      <c r="G24558">
        <v>22554</v>
      </c>
      <c r="H24558">
        <f t="shared" si="27"/>
        <v>0.8485008088484256</v>
      </c>
      <c r="I24558" t="s">
        <v>1219</v>
      </c>
    </row>
    <row r="24559" spans="1:9" x14ac:dyDescent="0.35">
      <c r="A24559" t="s">
        <v>1257</v>
      </c>
      <c r="B24559" t="s">
        <v>370</v>
      </c>
      <c r="C24559" t="s">
        <v>370</v>
      </c>
      <c r="D24559" t="s">
        <v>1276</v>
      </c>
      <c r="E24559" t="s">
        <v>31</v>
      </c>
      <c r="F24559">
        <v>26442</v>
      </c>
      <c r="G24559">
        <v>27242</v>
      </c>
      <c r="H24559">
        <f t="shared" si="27"/>
        <v>1.0302548975115347</v>
      </c>
      <c r="I24559" t="s">
        <v>1219</v>
      </c>
    </row>
    <row r="24560" spans="1:9" x14ac:dyDescent="0.35">
      <c r="A24560" t="s">
        <v>1257</v>
      </c>
      <c r="B24560" t="s">
        <v>370</v>
      </c>
      <c r="C24560" t="s">
        <v>370</v>
      </c>
      <c r="D24560" t="s">
        <v>1259</v>
      </c>
      <c r="E24560" t="s">
        <v>29</v>
      </c>
      <c r="F24560">
        <v>164256</v>
      </c>
      <c r="G24560">
        <v>93426</v>
      </c>
      <c r="H24560">
        <f t="shared" si="27"/>
        <v>0.56878287551139683</v>
      </c>
      <c r="I24560" t="s">
        <v>1219</v>
      </c>
    </row>
    <row r="24561" spans="1:9" x14ac:dyDescent="0.35">
      <c r="A24561" t="s">
        <v>1257</v>
      </c>
      <c r="B24561" t="s">
        <v>370</v>
      </c>
      <c r="C24561" t="s">
        <v>370</v>
      </c>
      <c r="D24561" t="s">
        <v>1259</v>
      </c>
      <c r="E24561" t="s">
        <v>30</v>
      </c>
      <c r="F24561">
        <v>175041</v>
      </c>
      <c r="G24561">
        <v>113115</v>
      </c>
      <c r="H24561">
        <f t="shared" si="27"/>
        <v>0.64622002845047732</v>
      </c>
      <c r="I24561" t="s">
        <v>1219</v>
      </c>
    </row>
    <row r="24562" spans="1:9" x14ac:dyDescent="0.35">
      <c r="A24562" t="s">
        <v>1257</v>
      </c>
      <c r="B24562" t="s">
        <v>370</v>
      </c>
      <c r="C24562" t="s">
        <v>370</v>
      </c>
      <c r="D24562" t="s">
        <v>1259</v>
      </c>
      <c r="E24562" t="s">
        <v>31</v>
      </c>
      <c r="F24562">
        <v>175848</v>
      </c>
      <c r="G24562">
        <v>96143</v>
      </c>
      <c r="H24562">
        <f t="shared" si="27"/>
        <v>0.5467392293344252</v>
      </c>
      <c r="I24562" t="s">
        <v>1219</v>
      </c>
    </row>
    <row r="24563" spans="1:9" x14ac:dyDescent="0.35">
      <c r="A24563" t="s">
        <v>1257</v>
      </c>
      <c r="B24563" t="s">
        <v>370</v>
      </c>
      <c r="C24563" t="s">
        <v>370</v>
      </c>
      <c r="D24563" t="s">
        <v>1277</v>
      </c>
      <c r="E24563" t="s">
        <v>29</v>
      </c>
      <c r="F24563">
        <v>48593</v>
      </c>
      <c r="G24563">
        <v>57096</v>
      </c>
      <c r="H24563">
        <f t="shared" si="27"/>
        <v>1.1749840512007903</v>
      </c>
      <c r="I24563" t="s">
        <v>1219</v>
      </c>
    </row>
    <row r="24564" spans="1:9" x14ac:dyDescent="0.35">
      <c r="A24564" t="s">
        <v>1257</v>
      </c>
      <c r="B24564" t="s">
        <v>370</v>
      </c>
      <c r="C24564" t="s">
        <v>370</v>
      </c>
      <c r="D24564" t="s">
        <v>1277</v>
      </c>
      <c r="E24564" t="s">
        <v>30</v>
      </c>
      <c r="F24564">
        <v>50497</v>
      </c>
      <c r="G24564">
        <v>60721</v>
      </c>
      <c r="H24564">
        <f t="shared" si="27"/>
        <v>1.2024674733152465</v>
      </c>
      <c r="I24564" t="s">
        <v>1219</v>
      </c>
    </row>
    <row r="24565" spans="1:9" x14ac:dyDescent="0.35">
      <c r="A24565" t="s">
        <v>1257</v>
      </c>
      <c r="B24565" t="s">
        <v>370</v>
      </c>
      <c r="C24565" t="s">
        <v>370</v>
      </c>
      <c r="D24565" t="s">
        <v>1277</v>
      </c>
      <c r="E24565" t="s">
        <v>31</v>
      </c>
      <c r="F24565">
        <v>53523</v>
      </c>
      <c r="G24565">
        <v>48249</v>
      </c>
      <c r="H24565">
        <f t="shared" si="27"/>
        <v>0.90146292248192361</v>
      </c>
      <c r="I24565" t="s">
        <v>1219</v>
      </c>
    </row>
    <row r="24566" spans="1:9" x14ac:dyDescent="0.35">
      <c r="A24566" t="s">
        <v>1257</v>
      </c>
      <c r="B24566" t="s">
        <v>370</v>
      </c>
      <c r="C24566" t="s">
        <v>370</v>
      </c>
      <c r="D24566" t="s">
        <v>1278</v>
      </c>
      <c r="E24566" t="s">
        <v>29</v>
      </c>
      <c r="F24566">
        <v>137753</v>
      </c>
      <c r="G24566">
        <v>114866</v>
      </c>
      <c r="H24566">
        <f t="shared" si="27"/>
        <v>0.83385479808062257</v>
      </c>
      <c r="I24566" t="s">
        <v>1219</v>
      </c>
    </row>
    <row r="24567" spans="1:9" x14ac:dyDescent="0.35">
      <c r="A24567" t="s">
        <v>1257</v>
      </c>
      <c r="B24567" t="s">
        <v>370</v>
      </c>
      <c r="C24567" t="s">
        <v>370</v>
      </c>
      <c r="D24567" t="s">
        <v>1278</v>
      </c>
      <c r="E24567" t="s">
        <v>30</v>
      </c>
      <c r="F24567">
        <v>144027</v>
      </c>
      <c r="G24567">
        <v>139557</v>
      </c>
      <c r="H24567">
        <f t="shared" si="27"/>
        <v>0.96896415255472934</v>
      </c>
      <c r="I24567" t="s">
        <v>1219</v>
      </c>
    </row>
    <row r="24568" spans="1:9" x14ac:dyDescent="0.35">
      <c r="A24568" t="s">
        <v>1257</v>
      </c>
      <c r="B24568" t="s">
        <v>370</v>
      </c>
      <c r="C24568" t="s">
        <v>370</v>
      </c>
      <c r="D24568" t="s">
        <v>1278</v>
      </c>
      <c r="E24568" t="s">
        <v>31</v>
      </c>
      <c r="F24568">
        <v>136398</v>
      </c>
      <c r="G24568">
        <v>109821</v>
      </c>
      <c r="H24568">
        <f t="shared" si="27"/>
        <v>0.80515110192231554</v>
      </c>
      <c r="I24568" t="s">
        <v>1219</v>
      </c>
    </row>
    <row r="24569" spans="1:9" x14ac:dyDescent="0.35">
      <c r="A24569" t="s">
        <v>1257</v>
      </c>
      <c r="B24569" t="s">
        <v>370</v>
      </c>
      <c r="C24569" t="s">
        <v>370</v>
      </c>
      <c r="D24569" t="s">
        <v>1279</v>
      </c>
      <c r="E24569" t="s">
        <v>29</v>
      </c>
      <c r="F24569">
        <v>26175</v>
      </c>
      <c r="G24569">
        <v>21704</v>
      </c>
      <c r="H24569">
        <f t="shared" si="27"/>
        <v>0.82918815663801337</v>
      </c>
      <c r="I24569" t="s">
        <v>1219</v>
      </c>
    </row>
    <row r="24570" spans="1:9" x14ac:dyDescent="0.35">
      <c r="A24570" t="s">
        <v>1257</v>
      </c>
      <c r="B24570" t="s">
        <v>370</v>
      </c>
      <c r="C24570" t="s">
        <v>370</v>
      </c>
      <c r="D24570" t="s">
        <v>1279</v>
      </c>
      <c r="E24570" t="s">
        <v>30</v>
      </c>
      <c r="F24570">
        <v>24259</v>
      </c>
      <c r="G24570">
        <v>21135</v>
      </c>
      <c r="H24570">
        <f t="shared" si="27"/>
        <v>0.87122305123871557</v>
      </c>
      <c r="I24570" t="s">
        <v>1219</v>
      </c>
    </row>
    <row r="24571" spans="1:9" x14ac:dyDescent="0.35">
      <c r="A24571" t="s">
        <v>1257</v>
      </c>
      <c r="B24571" t="s">
        <v>370</v>
      </c>
      <c r="C24571" t="s">
        <v>370</v>
      </c>
      <c r="D24571" t="s">
        <v>1279</v>
      </c>
      <c r="E24571" t="s">
        <v>31</v>
      </c>
      <c r="F24571">
        <v>24659</v>
      </c>
      <c r="G24571">
        <v>12937</v>
      </c>
      <c r="H24571">
        <f t="shared" si="27"/>
        <v>0.52463603552455496</v>
      </c>
      <c r="I24571" t="s">
        <v>1219</v>
      </c>
    </row>
    <row r="24572" spans="1:9" x14ac:dyDescent="0.35">
      <c r="A24572" t="s">
        <v>1257</v>
      </c>
      <c r="B24572" t="s">
        <v>370</v>
      </c>
      <c r="C24572" t="s">
        <v>370</v>
      </c>
      <c r="D24572" t="s">
        <v>1280</v>
      </c>
      <c r="E24572" t="s">
        <v>29</v>
      </c>
      <c r="F24572">
        <v>12232</v>
      </c>
      <c r="G24572">
        <v>11005</v>
      </c>
      <c r="H24572">
        <f t="shared" si="27"/>
        <v>0.89968933943754092</v>
      </c>
      <c r="I24572" t="s">
        <v>1219</v>
      </c>
    </row>
    <row r="24573" spans="1:9" x14ac:dyDescent="0.35">
      <c r="A24573" t="s">
        <v>1257</v>
      </c>
      <c r="B24573" t="s">
        <v>370</v>
      </c>
      <c r="C24573" t="s">
        <v>370</v>
      </c>
      <c r="D24573" t="s">
        <v>1280</v>
      </c>
      <c r="E24573" t="s">
        <v>30</v>
      </c>
      <c r="F24573">
        <v>15762</v>
      </c>
      <c r="G24573">
        <v>14913</v>
      </c>
      <c r="H24573">
        <f t="shared" si="27"/>
        <v>0.94613627712219261</v>
      </c>
      <c r="I24573" t="s">
        <v>1219</v>
      </c>
    </row>
    <row r="24574" spans="1:9" x14ac:dyDescent="0.35">
      <c r="A24574" t="s">
        <v>1257</v>
      </c>
      <c r="B24574" t="s">
        <v>370</v>
      </c>
      <c r="C24574" t="s">
        <v>370</v>
      </c>
      <c r="D24574" t="s">
        <v>1280</v>
      </c>
      <c r="E24574" t="s">
        <v>31</v>
      </c>
      <c r="F24574">
        <v>13816</v>
      </c>
      <c r="G24574">
        <v>15757</v>
      </c>
      <c r="H24574">
        <f t="shared" si="27"/>
        <v>1.1404892877822814</v>
      </c>
      <c r="I24574" t="s">
        <v>1219</v>
      </c>
    </row>
    <row r="24575" spans="1:9" x14ac:dyDescent="0.35">
      <c r="A24575" t="s">
        <v>1257</v>
      </c>
      <c r="B24575" t="s">
        <v>370</v>
      </c>
      <c r="C24575" t="s">
        <v>370</v>
      </c>
      <c r="D24575" t="s">
        <v>1281</v>
      </c>
      <c r="E24575" t="s">
        <v>29</v>
      </c>
      <c r="F24575">
        <v>34030</v>
      </c>
      <c r="G24575">
        <v>18576</v>
      </c>
      <c r="H24575">
        <f t="shared" si="27"/>
        <v>0.54587129003820156</v>
      </c>
      <c r="I24575" t="s">
        <v>1219</v>
      </c>
    </row>
    <row r="24576" spans="1:9" x14ac:dyDescent="0.35">
      <c r="A24576" t="s">
        <v>1257</v>
      </c>
      <c r="B24576" t="s">
        <v>370</v>
      </c>
      <c r="C24576" t="s">
        <v>370</v>
      </c>
      <c r="D24576" t="s">
        <v>1281</v>
      </c>
      <c r="E24576" t="s">
        <v>30</v>
      </c>
      <c r="F24576">
        <v>31382</v>
      </c>
      <c r="G24576">
        <v>17266</v>
      </c>
      <c r="H24576">
        <f t="shared" si="27"/>
        <v>0.55018800586323369</v>
      </c>
      <c r="I24576" t="s">
        <v>1219</v>
      </c>
    </row>
    <row r="24577" spans="1:9" x14ac:dyDescent="0.35">
      <c r="A24577" t="s">
        <v>1257</v>
      </c>
      <c r="B24577" t="s">
        <v>370</v>
      </c>
      <c r="C24577" t="s">
        <v>370</v>
      </c>
      <c r="D24577" t="s">
        <v>1281</v>
      </c>
      <c r="E24577" t="s">
        <v>31</v>
      </c>
      <c r="F24577">
        <v>25968</v>
      </c>
      <c r="G24577">
        <v>20233</v>
      </c>
      <c r="H24577">
        <f t="shared" si="27"/>
        <v>0.77915126309303762</v>
      </c>
      <c r="I24577" t="s">
        <v>1219</v>
      </c>
    </row>
    <row r="24578" spans="1:9" x14ac:dyDescent="0.35">
      <c r="A24578" t="s">
        <v>1257</v>
      </c>
      <c r="B24578" t="s">
        <v>370</v>
      </c>
      <c r="C24578" t="s">
        <v>370</v>
      </c>
      <c r="D24578" t="s">
        <v>1282</v>
      </c>
      <c r="E24578" t="s">
        <v>29</v>
      </c>
      <c r="F24578">
        <v>8035</v>
      </c>
      <c r="G24578">
        <v>13003</v>
      </c>
      <c r="H24578">
        <f t="shared" si="27"/>
        <v>1.6182949595519602</v>
      </c>
      <c r="I24578" t="s">
        <v>1219</v>
      </c>
    </row>
    <row r="24579" spans="1:9" x14ac:dyDescent="0.35">
      <c r="A24579" t="s">
        <v>1257</v>
      </c>
      <c r="B24579" t="s">
        <v>370</v>
      </c>
      <c r="C24579" t="s">
        <v>370</v>
      </c>
      <c r="D24579" t="s">
        <v>1282</v>
      </c>
      <c r="E24579" t="s">
        <v>30</v>
      </c>
      <c r="F24579">
        <v>19047</v>
      </c>
      <c r="G24579">
        <v>18399</v>
      </c>
      <c r="H24579">
        <f t="shared" si="27"/>
        <v>0.96597889431406525</v>
      </c>
      <c r="I24579" t="s">
        <v>1219</v>
      </c>
    </row>
    <row r="24580" spans="1:9" x14ac:dyDescent="0.35">
      <c r="A24580" t="s">
        <v>1257</v>
      </c>
      <c r="B24580" t="s">
        <v>370</v>
      </c>
      <c r="C24580" t="s">
        <v>370</v>
      </c>
      <c r="D24580" t="s">
        <v>1282</v>
      </c>
      <c r="E24580" t="s">
        <v>31</v>
      </c>
      <c r="F24580">
        <v>15017</v>
      </c>
      <c r="G24580">
        <v>11037</v>
      </c>
      <c r="H24580">
        <f t="shared" si="27"/>
        <v>0.73496703735766133</v>
      </c>
      <c r="I24580" t="s">
        <v>1219</v>
      </c>
    </row>
    <row r="24581" spans="1:9" x14ac:dyDescent="0.35">
      <c r="A24581" t="s">
        <v>1257</v>
      </c>
      <c r="B24581" t="s">
        <v>370</v>
      </c>
      <c r="C24581" t="s">
        <v>370</v>
      </c>
      <c r="D24581" t="s">
        <v>1260</v>
      </c>
      <c r="E24581" t="s">
        <v>29</v>
      </c>
      <c r="F24581">
        <v>421277</v>
      </c>
      <c r="G24581">
        <v>336643</v>
      </c>
      <c r="H24581">
        <f t="shared" si="27"/>
        <v>0.79910130389268819</v>
      </c>
      <c r="I24581" t="s">
        <v>1219</v>
      </c>
    </row>
    <row r="24582" spans="1:9" x14ac:dyDescent="0.35">
      <c r="A24582" t="s">
        <v>1257</v>
      </c>
      <c r="B24582" t="s">
        <v>370</v>
      </c>
      <c r="C24582" t="s">
        <v>370</v>
      </c>
      <c r="D24582" t="s">
        <v>1260</v>
      </c>
      <c r="E24582" t="s">
        <v>30</v>
      </c>
      <c r="F24582">
        <v>420641</v>
      </c>
      <c r="G24582">
        <v>600656</v>
      </c>
      <c r="H24582">
        <f t="shared" si="27"/>
        <v>1.4279540035327036</v>
      </c>
      <c r="I24582" t="s">
        <v>1219</v>
      </c>
    </row>
    <row r="24583" spans="1:9" x14ac:dyDescent="0.35">
      <c r="A24583" t="s">
        <v>1257</v>
      </c>
      <c r="B24583" t="s">
        <v>370</v>
      </c>
      <c r="C24583" t="s">
        <v>370</v>
      </c>
      <c r="D24583" t="s">
        <v>1260</v>
      </c>
      <c r="E24583" t="s">
        <v>31</v>
      </c>
      <c r="F24583">
        <v>486816</v>
      </c>
      <c r="G24583">
        <v>835445</v>
      </c>
      <c r="H24583">
        <f t="shared" si="27"/>
        <v>1.7161412114638797</v>
      </c>
      <c r="I24583" t="s">
        <v>1219</v>
      </c>
    </row>
    <row r="24584" spans="1:9" x14ac:dyDescent="0.35">
      <c r="A24584" t="s">
        <v>1257</v>
      </c>
      <c r="B24584" t="s">
        <v>370</v>
      </c>
      <c r="C24584" t="s">
        <v>370</v>
      </c>
      <c r="D24584" t="s">
        <v>1261</v>
      </c>
      <c r="E24584" t="s">
        <v>29</v>
      </c>
      <c r="F24584">
        <v>339385</v>
      </c>
      <c r="G24584">
        <v>308447</v>
      </c>
      <c r="H24584">
        <f t="shared" si="27"/>
        <v>0.90884099179398026</v>
      </c>
      <c r="I24584" t="s">
        <v>1219</v>
      </c>
    </row>
    <row r="24585" spans="1:9" x14ac:dyDescent="0.35">
      <c r="A24585" t="s">
        <v>1257</v>
      </c>
      <c r="B24585" t="s">
        <v>370</v>
      </c>
      <c r="C24585" t="s">
        <v>370</v>
      </c>
      <c r="D24585" t="s">
        <v>1261</v>
      </c>
      <c r="E24585" t="s">
        <v>30</v>
      </c>
      <c r="F24585">
        <v>353912</v>
      </c>
      <c r="G24585">
        <v>374975</v>
      </c>
      <c r="H24585">
        <f t="shared" si="27"/>
        <v>1.0595147946382151</v>
      </c>
      <c r="I24585" t="s">
        <v>1219</v>
      </c>
    </row>
    <row r="24586" spans="1:9" x14ac:dyDescent="0.35">
      <c r="A24586" t="s">
        <v>1257</v>
      </c>
      <c r="B24586" t="s">
        <v>370</v>
      </c>
      <c r="C24586" t="s">
        <v>370</v>
      </c>
      <c r="D24586" t="s">
        <v>1261</v>
      </c>
      <c r="E24586" t="s">
        <v>31</v>
      </c>
      <c r="F24586">
        <v>356039</v>
      </c>
      <c r="G24586">
        <v>364396</v>
      </c>
      <c r="H24586">
        <f t="shared" si="27"/>
        <v>1.0234721477141548</v>
      </c>
      <c r="I24586" t="s">
        <v>1219</v>
      </c>
    </row>
    <row r="24587" spans="1:9" x14ac:dyDescent="0.35">
      <c r="A24587" t="s">
        <v>1257</v>
      </c>
      <c r="B24587" t="s">
        <v>370</v>
      </c>
      <c r="C24587" t="s">
        <v>370</v>
      </c>
      <c r="D24587" t="s">
        <v>1262</v>
      </c>
      <c r="E24587" t="s">
        <v>29</v>
      </c>
      <c r="F24587">
        <v>149474</v>
      </c>
      <c r="G24587">
        <v>138346</v>
      </c>
      <c r="H24587">
        <f t="shared" si="27"/>
        <v>0.92555226995999307</v>
      </c>
      <c r="I24587" t="s">
        <v>1219</v>
      </c>
    </row>
    <row r="24588" spans="1:9" x14ac:dyDescent="0.35">
      <c r="A24588" t="s">
        <v>1257</v>
      </c>
      <c r="B24588" t="s">
        <v>370</v>
      </c>
      <c r="C24588" t="s">
        <v>370</v>
      </c>
      <c r="D24588" t="s">
        <v>1262</v>
      </c>
      <c r="E24588" t="s">
        <v>30</v>
      </c>
      <c r="F24588">
        <v>154277</v>
      </c>
      <c r="G24588">
        <v>167172</v>
      </c>
      <c r="H24588">
        <f t="shared" si="27"/>
        <v>1.0835834246193534</v>
      </c>
      <c r="I24588" t="s">
        <v>1219</v>
      </c>
    </row>
    <row r="24589" spans="1:9" x14ac:dyDescent="0.35">
      <c r="A24589" t="s">
        <v>1257</v>
      </c>
      <c r="B24589" t="s">
        <v>370</v>
      </c>
      <c r="C24589" t="s">
        <v>370</v>
      </c>
      <c r="D24589" t="s">
        <v>1262</v>
      </c>
      <c r="E24589" t="s">
        <v>31</v>
      </c>
      <c r="F24589">
        <v>159323</v>
      </c>
      <c r="G24589">
        <v>142597</v>
      </c>
      <c r="H24589">
        <f t="shared" si="27"/>
        <v>0.89501829616565087</v>
      </c>
      <c r="I24589" t="s">
        <v>1219</v>
      </c>
    </row>
    <row r="24590" spans="1:9" x14ac:dyDescent="0.35">
      <c r="A24590" t="s">
        <v>1257</v>
      </c>
      <c r="B24590" t="s">
        <v>370</v>
      </c>
      <c r="C24590" t="s">
        <v>370</v>
      </c>
      <c r="D24590" t="s">
        <v>1263</v>
      </c>
      <c r="E24590" t="s">
        <v>29</v>
      </c>
      <c r="F24590">
        <v>24264</v>
      </c>
      <c r="G24590">
        <v>14528</v>
      </c>
      <c r="H24590">
        <f t="shared" si="27"/>
        <v>0.59874711506758982</v>
      </c>
      <c r="I24590" t="s">
        <v>1219</v>
      </c>
    </row>
    <row r="24591" spans="1:9" x14ac:dyDescent="0.35">
      <c r="A24591" t="s">
        <v>1257</v>
      </c>
      <c r="B24591" t="s">
        <v>370</v>
      </c>
      <c r="C24591" t="s">
        <v>370</v>
      </c>
      <c r="D24591" t="s">
        <v>1263</v>
      </c>
      <c r="E24591" t="s">
        <v>30</v>
      </c>
      <c r="F24591">
        <v>27801</v>
      </c>
      <c r="G24591">
        <v>18967</v>
      </c>
      <c r="H24591">
        <f t="shared" si="27"/>
        <v>0.68224164598395742</v>
      </c>
      <c r="I24591" t="s">
        <v>1219</v>
      </c>
    </row>
    <row r="24592" spans="1:9" x14ac:dyDescent="0.35">
      <c r="A24592" t="s">
        <v>1257</v>
      </c>
      <c r="B24592" t="s">
        <v>370</v>
      </c>
      <c r="C24592" t="s">
        <v>370</v>
      </c>
      <c r="D24592" t="s">
        <v>1263</v>
      </c>
      <c r="E24592" t="s">
        <v>31</v>
      </c>
      <c r="F24592">
        <v>27278</v>
      </c>
      <c r="G24592">
        <v>19274</v>
      </c>
      <c r="H24592">
        <f t="shared" si="27"/>
        <v>0.70657672849915687</v>
      </c>
      <c r="I24592" t="s">
        <v>1219</v>
      </c>
    </row>
    <row r="24593" spans="1:9" x14ac:dyDescent="0.35">
      <c r="A24593" t="s">
        <v>1257</v>
      </c>
      <c r="B24593" t="s">
        <v>370</v>
      </c>
      <c r="C24593" t="s">
        <v>370</v>
      </c>
      <c r="D24593" t="s">
        <v>1264</v>
      </c>
      <c r="E24593" t="s">
        <v>29</v>
      </c>
      <c r="F24593">
        <v>22500</v>
      </c>
      <c r="G24593">
        <v>45095</v>
      </c>
      <c r="H24593">
        <f t="shared" si="27"/>
        <v>2.0042222222222223</v>
      </c>
      <c r="I24593" t="s">
        <v>1219</v>
      </c>
    </row>
    <row r="24594" spans="1:9" x14ac:dyDescent="0.35">
      <c r="A24594" t="s">
        <v>1257</v>
      </c>
      <c r="B24594" t="s">
        <v>370</v>
      </c>
      <c r="C24594" t="s">
        <v>370</v>
      </c>
      <c r="D24594" t="s">
        <v>1264</v>
      </c>
      <c r="E24594" t="s">
        <v>30</v>
      </c>
      <c r="F24594">
        <v>14753</v>
      </c>
      <c r="G24594">
        <v>14232</v>
      </c>
      <c r="H24594">
        <f t="shared" si="27"/>
        <v>0.96468514878329836</v>
      </c>
      <c r="I24594" t="s">
        <v>1219</v>
      </c>
    </row>
    <row r="24595" spans="1:9" x14ac:dyDescent="0.35">
      <c r="A24595" t="s">
        <v>1257</v>
      </c>
      <c r="B24595" t="s">
        <v>370</v>
      </c>
      <c r="C24595" t="s">
        <v>370</v>
      </c>
      <c r="D24595" t="s">
        <v>1264</v>
      </c>
      <c r="E24595" t="s">
        <v>31</v>
      </c>
      <c r="F24595">
        <v>17487</v>
      </c>
      <c r="G24595">
        <v>50199</v>
      </c>
      <c r="H24595">
        <f t="shared" si="27"/>
        <v>2.8706467661691542</v>
      </c>
      <c r="I24595" t="s">
        <v>1219</v>
      </c>
    </row>
    <row r="24596" spans="1:9" x14ac:dyDescent="0.35">
      <c r="A24596" t="s">
        <v>1257</v>
      </c>
      <c r="B24596" t="s">
        <v>370</v>
      </c>
      <c r="C24596" t="s">
        <v>370</v>
      </c>
      <c r="D24596" t="s">
        <v>1265</v>
      </c>
      <c r="E24596" t="s">
        <v>29</v>
      </c>
      <c r="F24596">
        <v>133142</v>
      </c>
      <c r="G24596">
        <v>90109</v>
      </c>
      <c r="H24596">
        <f t="shared" si="27"/>
        <v>0.67678869177269385</v>
      </c>
      <c r="I24596" t="s">
        <v>1219</v>
      </c>
    </row>
    <row r="24597" spans="1:9" x14ac:dyDescent="0.35">
      <c r="A24597" t="s">
        <v>1257</v>
      </c>
      <c r="B24597" t="s">
        <v>370</v>
      </c>
      <c r="C24597" t="s">
        <v>370</v>
      </c>
      <c r="D24597" t="s">
        <v>1265</v>
      </c>
      <c r="E24597" t="s">
        <v>30</v>
      </c>
      <c r="F24597">
        <v>137259</v>
      </c>
      <c r="G24597">
        <v>122734</v>
      </c>
      <c r="H24597">
        <f t="shared" si="27"/>
        <v>0.8941781595378081</v>
      </c>
      <c r="I24597" t="s">
        <v>1219</v>
      </c>
    </row>
    <row r="24598" spans="1:9" x14ac:dyDescent="0.35">
      <c r="A24598" t="s">
        <v>1257</v>
      </c>
      <c r="B24598" t="s">
        <v>370</v>
      </c>
      <c r="C24598" t="s">
        <v>370</v>
      </c>
      <c r="D24598" t="s">
        <v>1265</v>
      </c>
      <c r="E24598" t="s">
        <v>31</v>
      </c>
      <c r="F24598">
        <v>138513</v>
      </c>
      <c r="G24598">
        <v>114609</v>
      </c>
      <c r="H24598">
        <f t="shared" ref="H24598:H24661" si="28">G24598/F24598</f>
        <v>0.82742414069437531</v>
      </c>
      <c r="I24598" t="s">
        <v>1219</v>
      </c>
    </row>
    <row r="24599" spans="1:9" x14ac:dyDescent="0.35">
      <c r="A24599" t="s">
        <v>1257</v>
      </c>
      <c r="B24599" t="s">
        <v>370</v>
      </c>
      <c r="C24599" t="s">
        <v>370</v>
      </c>
      <c r="D24599" t="s">
        <v>1266</v>
      </c>
      <c r="E24599" t="s">
        <v>29</v>
      </c>
      <c r="F24599">
        <v>527913</v>
      </c>
      <c r="G24599">
        <v>560445</v>
      </c>
      <c r="H24599">
        <f t="shared" si="28"/>
        <v>1.0616237902836263</v>
      </c>
      <c r="I24599" t="s">
        <v>1219</v>
      </c>
    </row>
    <row r="24600" spans="1:9" x14ac:dyDescent="0.35">
      <c r="A24600" t="s">
        <v>1257</v>
      </c>
      <c r="B24600" t="s">
        <v>370</v>
      </c>
      <c r="C24600" t="s">
        <v>370</v>
      </c>
      <c r="D24600" t="s">
        <v>1266</v>
      </c>
      <c r="E24600" t="s">
        <v>30</v>
      </c>
      <c r="F24600">
        <v>552027</v>
      </c>
      <c r="G24600">
        <v>744237</v>
      </c>
      <c r="H24600">
        <f t="shared" si="28"/>
        <v>1.3481894907314316</v>
      </c>
      <c r="I24600" t="s">
        <v>1219</v>
      </c>
    </row>
    <row r="24601" spans="1:9" x14ac:dyDescent="0.35">
      <c r="A24601" t="s">
        <v>1257</v>
      </c>
      <c r="B24601" t="s">
        <v>370</v>
      </c>
      <c r="C24601" t="s">
        <v>370</v>
      </c>
      <c r="D24601" t="s">
        <v>1266</v>
      </c>
      <c r="E24601" t="s">
        <v>31</v>
      </c>
      <c r="F24601">
        <v>556488</v>
      </c>
      <c r="G24601">
        <v>603112</v>
      </c>
      <c r="H24601">
        <f t="shared" si="28"/>
        <v>1.0837825793188711</v>
      </c>
      <c r="I24601" t="s">
        <v>1219</v>
      </c>
    </row>
    <row r="24602" spans="1:9" x14ac:dyDescent="0.35">
      <c r="A24602" t="s">
        <v>1257</v>
      </c>
      <c r="B24602" t="s">
        <v>371</v>
      </c>
      <c r="C24602" t="s">
        <v>371</v>
      </c>
      <c r="D24602" t="s">
        <v>1258</v>
      </c>
      <c r="E24602" t="s">
        <v>29</v>
      </c>
      <c r="F24602">
        <v>575338</v>
      </c>
      <c r="G24602">
        <v>563365</v>
      </c>
      <c r="H24602">
        <f t="shared" si="28"/>
        <v>0.97918962418613054</v>
      </c>
      <c r="I24602" t="s">
        <v>1220</v>
      </c>
    </row>
    <row r="24603" spans="1:9" x14ac:dyDescent="0.35">
      <c r="A24603" t="s">
        <v>1257</v>
      </c>
      <c r="B24603" t="s">
        <v>371</v>
      </c>
      <c r="C24603" t="s">
        <v>371</v>
      </c>
      <c r="D24603" t="s">
        <v>1258</v>
      </c>
      <c r="E24603" t="s">
        <v>30</v>
      </c>
      <c r="F24603">
        <v>561281</v>
      </c>
      <c r="G24603">
        <v>476126</v>
      </c>
      <c r="H24603">
        <f t="shared" si="28"/>
        <v>0.84828454909394757</v>
      </c>
      <c r="I24603" t="s">
        <v>1220</v>
      </c>
    </row>
    <row r="24604" spans="1:9" x14ac:dyDescent="0.35">
      <c r="A24604" t="s">
        <v>1257</v>
      </c>
      <c r="B24604" t="s">
        <v>371</v>
      </c>
      <c r="C24604" t="s">
        <v>371</v>
      </c>
      <c r="D24604" t="s">
        <v>1258</v>
      </c>
      <c r="E24604" t="s">
        <v>31</v>
      </c>
      <c r="F24604">
        <v>537521</v>
      </c>
      <c r="G24604">
        <v>517239</v>
      </c>
      <c r="H24604">
        <f t="shared" si="28"/>
        <v>0.96226752071081878</v>
      </c>
      <c r="I24604" t="s">
        <v>1220</v>
      </c>
    </row>
    <row r="24605" spans="1:9" x14ac:dyDescent="0.35">
      <c r="A24605" t="s">
        <v>1257</v>
      </c>
      <c r="B24605" t="s">
        <v>371</v>
      </c>
      <c r="C24605" t="s">
        <v>371</v>
      </c>
      <c r="D24605" t="s">
        <v>1267</v>
      </c>
      <c r="E24605" t="s">
        <v>29</v>
      </c>
      <c r="F24605">
        <v>84912</v>
      </c>
      <c r="G24605">
        <v>56792</v>
      </c>
      <c r="H24605">
        <f t="shared" si="28"/>
        <v>0.66883361597889579</v>
      </c>
      <c r="I24605" t="s">
        <v>1220</v>
      </c>
    </row>
    <row r="24606" spans="1:9" x14ac:dyDescent="0.35">
      <c r="A24606" t="s">
        <v>1257</v>
      </c>
      <c r="B24606" t="s">
        <v>371</v>
      </c>
      <c r="C24606" t="s">
        <v>371</v>
      </c>
      <c r="D24606" t="s">
        <v>1267</v>
      </c>
      <c r="E24606" t="s">
        <v>30</v>
      </c>
      <c r="F24606">
        <v>84541</v>
      </c>
      <c r="G24606">
        <v>46584</v>
      </c>
      <c r="H24606">
        <f t="shared" si="28"/>
        <v>0.5510225807596314</v>
      </c>
      <c r="I24606" t="s">
        <v>1220</v>
      </c>
    </row>
    <row r="24607" spans="1:9" x14ac:dyDescent="0.35">
      <c r="A24607" t="s">
        <v>1257</v>
      </c>
      <c r="B24607" t="s">
        <v>371</v>
      </c>
      <c r="C24607" t="s">
        <v>371</v>
      </c>
      <c r="D24607" t="s">
        <v>1267</v>
      </c>
      <c r="E24607" t="s">
        <v>31</v>
      </c>
      <c r="F24607">
        <v>83298</v>
      </c>
      <c r="G24607">
        <v>61042</v>
      </c>
      <c r="H24607">
        <f t="shared" si="28"/>
        <v>0.73281471343849791</v>
      </c>
      <c r="I24607" t="s">
        <v>1220</v>
      </c>
    </row>
    <row r="24608" spans="1:9" x14ac:dyDescent="0.35">
      <c r="A24608" t="s">
        <v>1257</v>
      </c>
      <c r="B24608" t="s">
        <v>371</v>
      </c>
      <c r="C24608" t="s">
        <v>371</v>
      </c>
      <c r="D24608" t="s">
        <v>1268</v>
      </c>
      <c r="E24608" t="s">
        <v>29</v>
      </c>
      <c r="F24608">
        <v>75301</v>
      </c>
      <c r="G24608">
        <v>32574</v>
      </c>
      <c r="H24608">
        <f t="shared" si="28"/>
        <v>0.43258389662819885</v>
      </c>
      <c r="I24608" t="s">
        <v>1220</v>
      </c>
    </row>
    <row r="24609" spans="1:9" x14ac:dyDescent="0.35">
      <c r="A24609" t="s">
        <v>1257</v>
      </c>
      <c r="B24609" t="s">
        <v>371</v>
      </c>
      <c r="C24609" t="s">
        <v>371</v>
      </c>
      <c r="D24609" t="s">
        <v>1268</v>
      </c>
      <c r="E24609" t="s">
        <v>30</v>
      </c>
      <c r="F24609">
        <v>66945</v>
      </c>
      <c r="G24609">
        <v>37952</v>
      </c>
      <c r="H24609">
        <f t="shared" si="28"/>
        <v>0.56691313765030993</v>
      </c>
      <c r="I24609" t="s">
        <v>1220</v>
      </c>
    </row>
    <row r="24610" spans="1:9" x14ac:dyDescent="0.35">
      <c r="A24610" t="s">
        <v>1257</v>
      </c>
      <c r="B24610" t="s">
        <v>371</v>
      </c>
      <c r="C24610" t="s">
        <v>371</v>
      </c>
      <c r="D24610" t="s">
        <v>1268</v>
      </c>
      <c r="E24610" t="s">
        <v>31</v>
      </c>
      <c r="F24610">
        <v>70436</v>
      </c>
      <c r="G24610">
        <v>30895</v>
      </c>
      <c r="H24610">
        <f t="shared" si="28"/>
        <v>0.43862513487421206</v>
      </c>
      <c r="I24610" t="s">
        <v>1220</v>
      </c>
    </row>
    <row r="24611" spans="1:9" x14ac:dyDescent="0.35">
      <c r="A24611" t="s">
        <v>1257</v>
      </c>
      <c r="B24611" t="s">
        <v>371</v>
      </c>
      <c r="C24611" t="s">
        <v>371</v>
      </c>
      <c r="D24611" t="s">
        <v>1269</v>
      </c>
      <c r="E24611" t="s">
        <v>29</v>
      </c>
      <c r="F24611">
        <v>72509</v>
      </c>
      <c r="G24611">
        <v>121669</v>
      </c>
      <c r="H24611">
        <f t="shared" si="28"/>
        <v>1.6779848018866623</v>
      </c>
      <c r="I24611" t="s">
        <v>1220</v>
      </c>
    </row>
    <row r="24612" spans="1:9" x14ac:dyDescent="0.35">
      <c r="A24612" t="s">
        <v>1257</v>
      </c>
      <c r="B24612" t="s">
        <v>371</v>
      </c>
      <c r="C24612" t="s">
        <v>371</v>
      </c>
      <c r="D24612" t="s">
        <v>1269</v>
      </c>
      <c r="E24612" t="s">
        <v>30</v>
      </c>
      <c r="F24612">
        <v>70587</v>
      </c>
      <c r="G24612">
        <v>126772</v>
      </c>
      <c r="H24612">
        <f t="shared" si="28"/>
        <v>1.7959680961083486</v>
      </c>
      <c r="I24612" t="s">
        <v>1220</v>
      </c>
    </row>
    <row r="24613" spans="1:9" x14ac:dyDescent="0.35">
      <c r="A24613" t="s">
        <v>1257</v>
      </c>
      <c r="B24613" t="s">
        <v>371</v>
      </c>
      <c r="C24613" t="s">
        <v>371</v>
      </c>
      <c r="D24613" t="s">
        <v>1269</v>
      </c>
      <c r="E24613" t="s">
        <v>31</v>
      </c>
      <c r="F24613">
        <v>62978</v>
      </c>
      <c r="G24613">
        <v>50741</v>
      </c>
      <c r="H24613">
        <f t="shared" si="28"/>
        <v>0.80569405189113663</v>
      </c>
      <c r="I24613" t="s">
        <v>1220</v>
      </c>
    </row>
    <row r="24614" spans="1:9" x14ac:dyDescent="0.35">
      <c r="A24614" t="s">
        <v>1257</v>
      </c>
      <c r="B24614" t="s">
        <v>371</v>
      </c>
      <c r="C24614" t="s">
        <v>371</v>
      </c>
      <c r="D24614" t="s">
        <v>1270</v>
      </c>
      <c r="E24614" t="s">
        <v>29</v>
      </c>
      <c r="F24614">
        <v>32916</v>
      </c>
      <c r="G24614">
        <v>27952</v>
      </c>
      <c r="H24614">
        <f t="shared" si="28"/>
        <v>0.84919188236723786</v>
      </c>
      <c r="I24614" t="s">
        <v>1220</v>
      </c>
    </row>
    <row r="24615" spans="1:9" x14ac:dyDescent="0.35">
      <c r="A24615" t="s">
        <v>1257</v>
      </c>
      <c r="B24615" t="s">
        <v>371</v>
      </c>
      <c r="C24615" t="s">
        <v>371</v>
      </c>
      <c r="D24615" t="s">
        <v>1270</v>
      </c>
      <c r="E24615" t="s">
        <v>30</v>
      </c>
      <c r="F24615">
        <v>37930</v>
      </c>
      <c r="G24615">
        <v>26834</v>
      </c>
      <c r="H24615">
        <f t="shared" si="28"/>
        <v>0.70746111257579747</v>
      </c>
      <c r="I24615" t="s">
        <v>1220</v>
      </c>
    </row>
    <row r="24616" spans="1:9" x14ac:dyDescent="0.35">
      <c r="A24616" t="s">
        <v>1257</v>
      </c>
      <c r="B24616" t="s">
        <v>371</v>
      </c>
      <c r="C24616" t="s">
        <v>371</v>
      </c>
      <c r="D24616" t="s">
        <v>1270</v>
      </c>
      <c r="E24616" t="s">
        <v>31</v>
      </c>
      <c r="F24616">
        <v>36499</v>
      </c>
      <c r="G24616">
        <v>27500</v>
      </c>
      <c r="H24616">
        <f t="shared" si="28"/>
        <v>0.75344529987122932</v>
      </c>
      <c r="I24616" t="s">
        <v>1220</v>
      </c>
    </row>
    <row r="24617" spans="1:9" x14ac:dyDescent="0.35">
      <c r="A24617" t="s">
        <v>1257</v>
      </c>
      <c r="B24617" t="s">
        <v>371</v>
      </c>
      <c r="C24617" t="s">
        <v>371</v>
      </c>
      <c r="D24617" t="s">
        <v>1271</v>
      </c>
      <c r="E24617" t="s">
        <v>29</v>
      </c>
      <c r="F24617">
        <v>295712</v>
      </c>
      <c r="G24617">
        <v>311594</v>
      </c>
      <c r="H24617">
        <f t="shared" si="28"/>
        <v>1.0537076615084948</v>
      </c>
      <c r="I24617" t="s">
        <v>1220</v>
      </c>
    </row>
    <row r="24618" spans="1:9" x14ac:dyDescent="0.35">
      <c r="A24618" t="s">
        <v>1257</v>
      </c>
      <c r="B24618" t="s">
        <v>371</v>
      </c>
      <c r="C24618" t="s">
        <v>371</v>
      </c>
      <c r="D24618" t="s">
        <v>1271</v>
      </c>
      <c r="E24618" t="s">
        <v>30</v>
      </c>
      <c r="F24618">
        <v>300655</v>
      </c>
      <c r="G24618">
        <v>267057</v>
      </c>
      <c r="H24618">
        <f t="shared" si="28"/>
        <v>0.88825065274151438</v>
      </c>
      <c r="I24618" t="s">
        <v>1220</v>
      </c>
    </row>
    <row r="24619" spans="1:9" x14ac:dyDescent="0.35">
      <c r="A24619" t="s">
        <v>1257</v>
      </c>
      <c r="B24619" t="s">
        <v>371</v>
      </c>
      <c r="C24619" t="s">
        <v>371</v>
      </c>
      <c r="D24619" t="s">
        <v>1271</v>
      </c>
      <c r="E24619" t="s">
        <v>31</v>
      </c>
      <c r="F24619">
        <v>297688</v>
      </c>
      <c r="G24619">
        <v>351671</v>
      </c>
      <c r="H24619">
        <f t="shared" si="28"/>
        <v>1.1813408669479455</v>
      </c>
      <c r="I24619" t="s">
        <v>1220</v>
      </c>
    </row>
    <row r="24620" spans="1:9" x14ac:dyDescent="0.35">
      <c r="A24620" t="s">
        <v>1257</v>
      </c>
      <c r="B24620" t="s">
        <v>371</v>
      </c>
      <c r="C24620" t="s">
        <v>371</v>
      </c>
      <c r="D24620" t="s">
        <v>1272</v>
      </c>
      <c r="E24620" t="s">
        <v>29</v>
      </c>
      <c r="F24620">
        <v>61286</v>
      </c>
      <c r="G24620">
        <v>39827</v>
      </c>
      <c r="H24620">
        <f t="shared" si="28"/>
        <v>0.64985477923179846</v>
      </c>
      <c r="I24620" t="s">
        <v>1220</v>
      </c>
    </row>
    <row r="24621" spans="1:9" x14ac:dyDescent="0.35">
      <c r="A24621" t="s">
        <v>1257</v>
      </c>
      <c r="B24621" t="s">
        <v>371</v>
      </c>
      <c r="C24621" t="s">
        <v>371</v>
      </c>
      <c r="D24621" t="s">
        <v>1272</v>
      </c>
      <c r="E24621" t="s">
        <v>30</v>
      </c>
      <c r="F24621">
        <v>63799</v>
      </c>
      <c r="G24621">
        <v>64350</v>
      </c>
      <c r="H24621">
        <f t="shared" si="28"/>
        <v>1.0086364990046865</v>
      </c>
      <c r="I24621" t="s">
        <v>1220</v>
      </c>
    </row>
    <row r="24622" spans="1:9" x14ac:dyDescent="0.35">
      <c r="A24622" t="s">
        <v>1257</v>
      </c>
      <c r="B24622" t="s">
        <v>371</v>
      </c>
      <c r="C24622" t="s">
        <v>371</v>
      </c>
      <c r="D24622" t="s">
        <v>1272</v>
      </c>
      <c r="E24622" t="s">
        <v>31</v>
      </c>
      <c r="F24622">
        <v>66189</v>
      </c>
      <c r="G24622">
        <v>55851</v>
      </c>
      <c r="H24622">
        <f t="shared" si="28"/>
        <v>0.84381090513529433</v>
      </c>
      <c r="I24622" t="s">
        <v>1220</v>
      </c>
    </row>
    <row r="24623" spans="1:9" x14ac:dyDescent="0.35">
      <c r="A24623" t="s">
        <v>1257</v>
      </c>
      <c r="B24623" t="s">
        <v>371</v>
      </c>
      <c r="C24623" t="s">
        <v>371</v>
      </c>
      <c r="D24623" t="s">
        <v>1273</v>
      </c>
      <c r="E24623" t="s">
        <v>29</v>
      </c>
      <c r="F24623">
        <v>45419</v>
      </c>
      <c r="G24623">
        <v>45448</v>
      </c>
      <c r="H24623">
        <f t="shared" si="28"/>
        <v>1.0006384993064577</v>
      </c>
      <c r="I24623" t="s">
        <v>1220</v>
      </c>
    </row>
    <row r="24624" spans="1:9" x14ac:dyDescent="0.35">
      <c r="A24624" t="s">
        <v>1257</v>
      </c>
      <c r="B24624" t="s">
        <v>371</v>
      </c>
      <c r="C24624" t="s">
        <v>371</v>
      </c>
      <c r="D24624" t="s">
        <v>1273</v>
      </c>
      <c r="E24624" t="s">
        <v>30</v>
      </c>
      <c r="F24624">
        <v>49138</v>
      </c>
      <c r="G24624">
        <v>44044</v>
      </c>
      <c r="H24624">
        <f t="shared" si="28"/>
        <v>0.89633277707680414</v>
      </c>
      <c r="I24624" t="s">
        <v>1220</v>
      </c>
    </row>
    <row r="24625" spans="1:9" x14ac:dyDescent="0.35">
      <c r="A24625" t="s">
        <v>1257</v>
      </c>
      <c r="B24625" t="s">
        <v>371</v>
      </c>
      <c r="C24625" t="s">
        <v>371</v>
      </c>
      <c r="D24625" t="s">
        <v>1273</v>
      </c>
      <c r="E24625" t="s">
        <v>31</v>
      </c>
      <c r="F24625">
        <v>51843</v>
      </c>
      <c r="G24625">
        <v>37268</v>
      </c>
      <c r="H24625">
        <f t="shared" si="28"/>
        <v>0.71886272013579466</v>
      </c>
      <c r="I24625" t="s">
        <v>1220</v>
      </c>
    </row>
    <row r="24626" spans="1:9" x14ac:dyDescent="0.35">
      <c r="A24626" t="s">
        <v>1257</v>
      </c>
      <c r="B24626" t="s">
        <v>371</v>
      </c>
      <c r="C24626" t="s">
        <v>371</v>
      </c>
      <c r="D24626" t="s">
        <v>1274</v>
      </c>
      <c r="E24626" t="s">
        <v>29</v>
      </c>
      <c r="F24626">
        <v>113329</v>
      </c>
      <c r="G24626">
        <v>107792</v>
      </c>
      <c r="H24626">
        <f t="shared" si="28"/>
        <v>0.95114224955660065</v>
      </c>
      <c r="I24626" t="s">
        <v>1220</v>
      </c>
    </row>
    <row r="24627" spans="1:9" x14ac:dyDescent="0.35">
      <c r="A24627" t="s">
        <v>1257</v>
      </c>
      <c r="B24627" t="s">
        <v>371</v>
      </c>
      <c r="C24627" t="s">
        <v>371</v>
      </c>
      <c r="D24627" t="s">
        <v>1274</v>
      </c>
      <c r="E24627" t="s">
        <v>30</v>
      </c>
      <c r="F24627">
        <v>111382</v>
      </c>
      <c r="G24627">
        <v>82141</v>
      </c>
      <c r="H24627">
        <f t="shared" si="28"/>
        <v>0.73747104559084953</v>
      </c>
      <c r="I24627" t="s">
        <v>1220</v>
      </c>
    </row>
    <row r="24628" spans="1:9" x14ac:dyDescent="0.35">
      <c r="A24628" t="s">
        <v>1257</v>
      </c>
      <c r="B24628" t="s">
        <v>371</v>
      </c>
      <c r="C24628" t="s">
        <v>371</v>
      </c>
      <c r="D24628" t="s">
        <v>1274</v>
      </c>
      <c r="E24628" t="s">
        <v>31</v>
      </c>
      <c r="F24628">
        <v>116454</v>
      </c>
      <c r="G24628">
        <v>79744</v>
      </c>
      <c r="H24628">
        <f t="shared" si="28"/>
        <v>0.68476823466776582</v>
      </c>
      <c r="I24628" t="s">
        <v>1220</v>
      </c>
    </row>
    <row r="24629" spans="1:9" x14ac:dyDescent="0.35">
      <c r="A24629" t="s">
        <v>1257</v>
      </c>
      <c r="B24629" t="s">
        <v>371</v>
      </c>
      <c r="C24629" t="s">
        <v>371</v>
      </c>
      <c r="D24629" t="s">
        <v>1275</v>
      </c>
      <c r="E24629" t="s">
        <v>29</v>
      </c>
      <c r="F24629">
        <v>26459</v>
      </c>
      <c r="G24629">
        <v>31593</v>
      </c>
      <c r="H24629">
        <f t="shared" si="28"/>
        <v>1.1940360557844212</v>
      </c>
      <c r="I24629" t="s">
        <v>1220</v>
      </c>
    </row>
    <row r="24630" spans="1:9" x14ac:dyDescent="0.35">
      <c r="A24630" t="s">
        <v>1257</v>
      </c>
      <c r="B24630" t="s">
        <v>371</v>
      </c>
      <c r="C24630" t="s">
        <v>371</v>
      </c>
      <c r="D24630" t="s">
        <v>1275</v>
      </c>
      <c r="E24630" t="s">
        <v>30</v>
      </c>
      <c r="F24630">
        <v>24273</v>
      </c>
      <c r="G24630">
        <v>23212</v>
      </c>
      <c r="H24630">
        <f t="shared" si="28"/>
        <v>0.95628888064928108</v>
      </c>
      <c r="I24630" t="s">
        <v>1220</v>
      </c>
    </row>
    <row r="24631" spans="1:9" x14ac:dyDescent="0.35">
      <c r="A24631" t="s">
        <v>1257</v>
      </c>
      <c r="B24631" t="s">
        <v>371</v>
      </c>
      <c r="C24631" t="s">
        <v>371</v>
      </c>
      <c r="D24631" t="s">
        <v>1275</v>
      </c>
      <c r="E24631" t="s">
        <v>31</v>
      </c>
      <c r="F24631">
        <v>30265</v>
      </c>
      <c r="G24631">
        <v>29077</v>
      </c>
      <c r="H24631">
        <f t="shared" si="28"/>
        <v>0.9607467371551297</v>
      </c>
      <c r="I24631" t="s">
        <v>1220</v>
      </c>
    </row>
    <row r="24632" spans="1:9" x14ac:dyDescent="0.35">
      <c r="A24632" t="s">
        <v>1257</v>
      </c>
      <c r="B24632" t="s">
        <v>371</v>
      </c>
      <c r="C24632" t="s">
        <v>371</v>
      </c>
      <c r="D24632" t="s">
        <v>1276</v>
      </c>
      <c r="E24632" t="s">
        <v>29</v>
      </c>
      <c r="F24632">
        <v>19103</v>
      </c>
      <c r="G24632">
        <v>11833</v>
      </c>
      <c r="H24632">
        <f t="shared" si="28"/>
        <v>0.6194315029053028</v>
      </c>
      <c r="I24632" t="s">
        <v>1220</v>
      </c>
    </row>
    <row r="24633" spans="1:9" x14ac:dyDescent="0.35">
      <c r="A24633" t="s">
        <v>1257</v>
      </c>
      <c r="B24633" t="s">
        <v>371</v>
      </c>
      <c r="C24633" t="s">
        <v>371</v>
      </c>
      <c r="D24633" t="s">
        <v>1276</v>
      </c>
      <c r="E24633" t="s">
        <v>30</v>
      </c>
      <c r="F24633">
        <v>26100</v>
      </c>
      <c r="G24633">
        <v>15429</v>
      </c>
      <c r="H24633">
        <f t="shared" si="28"/>
        <v>0.59114942528735637</v>
      </c>
      <c r="I24633" t="s">
        <v>1220</v>
      </c>
    </row>
    <row r="24634" spans="1:9" x14ac:dyDescent="0.35">
      <c r="A24634" t="s">
        <v>1257</v>
      </c>
      <c r="B24634" t="s">
        <v>371</v>
      </c>
      <c r="C24634" t="s">
        <v>371</v>
      </c>
      <c r="D24634" t="s">
        <v>1276</v>
      </c>
      <c r="E24634" t="s">
        <v>31</v>
      </c>
      <c r="F24634">
        <v>21817</v>
      </c>
      <c r="G24634">
        <v>17458</v>
      </c>
      <c r="H24634">
        <f t="shared" si="28"/>
        <v>0.80020167759086946</v>
      </c>
      <c r="I24634" t="s">
        <v>1220</v>
      </c>
    </row>
    <row r="24635" spans="1:9" x14ac:dyDescent="0.35">
      <c r="A24635" t="s">
        <v>1257</v>
      </c>
      <c r="B24635" t="s">
        <v>371</v>
      </c>
      <c r="C24635" t="s">
        <v>371</v>
      </c>
      <c r="D24635" t="s">
        <v>1259</v>
      </c>
      <c r="E24635" t="s">
        <v>29</v>
      </c>
      <c r="F24635">
        <v>104016</v>
      </c>
      <c r="G24635">
        <v>81411</v>
      </c>
      <c r="H24635">
        <f t="shared" si="28"/>
        <v>0.78267766497461932</v>
      </c>
      <c r="I24635" t="s">
        <v>1220</v>
      </c>
    </row>
    <row r="24636" spans="1:9" x14ac:dyDescent="0.35">
      <c r="A24636" t="s">
        <v>1257</v>
      </c>
      <c r="B24636" t="s">
        <v>371</v>
      </c>
      <c r="C24636" t="s">
        <v>371</v>
      </c>
      <c r="D24636" t="s">
        <v>1259</v>
      </c>
      <c r="E24636" t="s">
        <v>30</v>
      </c>
      <c r="F24636">
        <v>103485</v>
      </c>
      <c r="G24636">
        <v>94663</v>
      </c>
      <c r="H24636">
        <f t="shared" si="28"/>
        <v>0.914750930086486</v>
      </c>
      <c r="I24636" t="s">
        <v>1220</v>
      </c>
    </row>
    <row r="24637" spans="1:9" x14ac:dyDescent="0.35">
      <c r="A24637" t="s">
        <v>1257</v>
      </c>
      <c r="B24637" t="s">
        <v>371</v>
      </c>
      <c r="C24637" t="s">
        <v>371</v>
      </c>
      <c r="D24637" t="s">
        <v>1259</v>
      </c>
      <c r="E24637" t="s">
        <v>31</v>
      </c>
      <c r="F24637">
        <v>112246</v>
      </c>
      <c r="G24637">
        <v>100887</v>
      </c>
      <c r="H24637">
        <f t="shared" si="28"/>
        <v>0.89880262993781512</v>
      </c>
      <c r="I24637" t="s">
        <v>1220</v>
      </c>
    </row>
    <row r="24638" spans="1:9" x14ac:dyDescent="0.35">
      <c r="A24638" t="s">
        <v>1257</v>
      </c>
      <c r="B24638" t="s">
        <v>371</v>
      </c>
      <c r="C24638" t="s">
        <v>371</v>
      </c>
      <c r="D24638" t="s">
        <v>1277</v>
      </c>
      <c r="E24638" t="s">
        <v>29</v>
      </c>
      <c r="F24638">
        <v>40733</v>
      </c>
      <c r="G24638">
        <v>32784</v>
      </c>
      <c r="H24638">
        <f t="shared" si="28"/>
        <v>0.80485110352785216</v>
      </c>
      <c r="I24638" t="s">
        <v>1220</v>
      </c>
    </row>
    <row r="24639" spans="1:9" x14ac:dyDescent="0.35">
      <c r="A24639" t="s">
        <v>1257</v>
      </c>
      <c r="B24639" t="s">
        <v>371</v>
      </c>
      <c r="C24639" t="s">
        <v>371</v>
      </c>
      <c r="D24639" t="s">
        <v>1277</v>
      </c>
      <c r="E24639" t="s">
        <v>30</v>
      </c>
      <c r="F24639">
        <v>42812</v>
      </c>
      <c r="G24639">
        <v>36642</v>
      </c>
      <c r="H24639">
        <f t="shared" si="28"/>
        <v>0.85588152854339905</v>
      </c>
      <c r="I24639" t="s">
        <v>1220</v>
      </c>
    </row>
    <row r="24640" spans="1:9" x14ac:dyDescent="0.35">
      <c r="A24640" t="s">
        <v>1257</v>
      </c>
      <c r="B24640" t="s">
        <v>371</v>
      </c>
      <c r="C24640" t="s">
        <v>371</v>
      </c>
      <c r="D24640" t="s">
        <v>1277</v>
      </c>
      <c r="E24640" t="s">
        <v>31</v>
      </c>
      <c r="F24640">
        <v>42645</v>
      </c>
      <c r="G24640">
        <v>33113</v>
      </c>
      <c r="H24640">
        <f t="shared" si="28"/>
        <v>0.77648024387384218</v>
      </c>
      <c r="I24640" t="s">
        <v>1220</v>
      </c>
    </row>
    <row r="24641" spans="1:9" x14ac:dyDescent="0.35">
      <c r="A24641" t="s">
        <v>1257</v>
      </c>
      <c r="B24641" t="s">
        <v>371</v>
      </c>
      <c r="C24641" t="s">
        <v>371</v>
      </c>
      <c r="D24641" t="s">
        <v>1278</v>
      </c>
      <c r="E24641" t="s">
        <v>29</v>
      </c>
      <c r="F24641">
        <v>163657</v>
      </c>
      <c r="G24641">
        <v>126643</v>
      </c>
      <c r="H24641">
        <f t="shared" si="28"/>
        <v>0.77383185564931534</v>
      </c>
      <c r="I24641" t="s">
        <v>1220</v>
      </c>
    </row>
    <row r="24642" spans="1:9" x14ac:dyDescent="0.35">
      <c r="A24642" t="s">
        <v>1257</v>
      </c>
      <c r="B24642" t="s">
        <v>371</v>
      </c>
      <c r="C24642" t="s">
        <v>371</v>
      </c>
      <c r="D24642" t="s">
        <v>1278</v>
      </c>
      <c r="E24642" t="s">
        <v>30</v>
      </c>
      <c r="F24642">
        <v>162514</v>
      </c>
      <c r="G24642">
        <v>115989</v>
      </c>
      <c r="H24642">
        <f t="shared" si="28"/>
        <v>0.71371697207625184</v>
      </c>
      <c r="I24642" t="s">
        <v>1220</v>
      </c>
    </row>
    <row r="24643" spans="1:9" x14ac:dyDescent="0.35">
      <c r="A24643" t="s">
        <v>1257</v>
      </c>
      <c r="B24643" t="s">
        <v>371</v>
      </c>
      <c r="C24643" t="s">
        <v>371</v>
      </c>
      <c r="D24643" t="s">
        <v>1278</v>
      </c>
      <c r="E24643" t="s">
        <v>31</v>
      </c>
      <c r="F24643">
        <v>160418</v>
      </c>
      <c r="G24643">
        <v>124106</v>
      </c>
      <c r="H24643">
        <f t="shared" si="28"/>
        <v>0.77364136194192668</v>
      </c>
      <c r="I24643" t="s">
        <v>1220</v>
      </c>
    </row>
    <row r="24644" spans="1:9" x14ac:dyDescent="0.35">
      <c r="A24644" t="s">
        <v>1257</v>
      </c>
      <c r="B24644" t="s">
        <v>371</v>
      </c>
      <c r="C24644" t="s">
        <v>371</v>
      </c>
      <c r="D24644" t="s">
        <v>1279</v>
      </c>
      <c r="E24644" t="s">
        <v>29</v>
      </c>
      <c r="F24644">
        <v>13554</v>
      </c>
      <c r="G24644">
        <v>22209</v>
      </c>
      <c r="H24644">
        <f t="shared" si="28"/>
        <v>1.6385568835768038</v>
      </c>
      <c r="I24644" t="s">
        <v>1220</v>
      </c>
    </row>
    <row r="24645" spans="1:9" x14ac:dyDescent="0.35">
      <c r="A24645" t="s">
        <v>1257</v>
      </c>
      <c r="B24645" t="s">
        <v>371</v>
      </c>
      <c r="C24645" t="s">
        <v>371</v>
      </c>
      <c r="D24645" t="s">
        <v>1279</v>
      </c>
      <c r="E24645" t="s">
        <v>30</v>
      </c>
      <c r="F24645">
        <v>10453</v>
      </c>
      <c r="G24645">
        <v>12593</v>
      </c>
      <c r="H24645">
        <f t="shared" si="28"/>
        <v>1.2047259160049746</v>
      </c>
      <c r="I24645" t="s">
        <v>1220</v>
      </c>
    </row>
    <row r="24646" spans="1:9" x14ac:dyDescent="0.35">
      <c r="A24646" t="s">
        <v>1257</v>
      </c>
      <c r="B24646" t="s">
        <v>371</v>
      </c>
      <c r="C24646" t="s">
        <v>371</v>
      </c>
      <c r="D24646" t="s">
        <v>1279</v>
      </c>
      <c r="E24646" t="s">
        <v>31</v>
      </c>
      <c r="F24646">
        <v>16779</v>
      </c>
      <c r="G24646">
        <v>18485</v>
      </c>
      <c r="H24646">
        <f t="shared" si="28"/>
        <v>1.1016747124381667</v>
      </c>
      <c r="I24646" t="s">
        <v>1220</v>
      </c>
    </row>
    <row r="24647" spans="1:9" x14ac:dyDescent="0.35">
      <c r="A24647" t="s">
        <v>1257</v>
      </c>
      <c r="B24647" t="s">
        <v>371</v>
      </c>
      <c r="C24647" t="s">
        <v>371</v>
      </c>
      <c r="D24647" t="s">
        <v>1280</v>
      </c>
      <c r="E24647" t="s">
        <v>29</v>
      </c>
      <c r="F24647">
        <v>12699</v>
      </c>
      <c r="G24647">
        <v>21249</v>
      </c>
      <c r="H24647">
        <f t="shared" si="28"/>
        <v>1.673281360737066</v>
      </c>
      <c r="I24647" t="s">
        <v>1220</v>
      </c>
    </row>
    <row r="24648" spans="1:9" x14ac:dyDescent="0.35">
      <c r="A24648" t="s">
        <v>1257</v>
      </c>
      <c r="B24648" t="s">
        <v>371</v>
      </c>
      <c r="C24648" t="s">
        <v>371</v>
      </c>
      <c r="D24648" t="s">
        <v>1280</v>
      </c>
      <c r="E24648" t="s">
        <v>30</v>
      </c>
      <c r="F24648">
        <v>13334</v>
      </c>
      <c r="G24648">
        <v>12211</v>
      </c>
      <c r="H24648">
        <f t="shared" si="28"/>
        <v>0.91577921103944804</v>
      </c>
      <c r="I24648" t="s">
        <v>1220</v>
      </c>
    </row>
    <row r="24649" spans="1:9" x14ac:dyDescent="0.35">
      <c r="A24649" t="s">
        <v>1257</v>
      </c>
      <c r="B24649" t="s">
        <v>371</v>
      </c>
      <c r="C24649" t="s">
        <v>371</v>
      </c>
      <c r="D24649" t="s">
        <v>1280</v>
      </c>
      <c r="E24649" t="s">
        <v>31</v>
      </c>
      <c r="F24649">
        <v>15090</v>
      </c>
      <c r="G24649">
        <v>16683</v>
      </c>
      <c r="H24649">
        <f t="shared" si="28"/>
        <v>1.1055666003976143</v>
      </c>
      <c r="I24649" t="s">
        <v>1220</v>
      </c>
    </row>
    <row r="24650" spans="1:9" x14ac:dyDescent="0.35">
      <c r="A24650" t="s">
        <v>1257</v>
      </c>
      <c r="B24650" t="s">
        <v>371</v>
      </c>
      <c r="C24650" t="s">
        <v>371</v>
      </c>
      <c r="D24650" t="s">
        <v>1281</v>
      </c>
      <c r="E24650" t="s">
        <v>29</v>
      </c>
      <c r="F24650">
        <v>19581</v>
      </c>
      <c r="G24650">
        <v>12594</v>
      </c>
      <c r="H24650">
        <f t="shared" si="28"/>
        <v>0.64317450589857517</v>
      </c>
      <c r="I24650" t="s">
        <v>1220</v>
      </c>
    </row>
    <row r="24651" spans="1:9" x14ac:dyDescent="0.35">
      <c r="A24651" t="s">
        <v>1257</v>
      </c>
      <c r="B24651" t="s">
        <v>371</v>
      </c>
      <c r="C24651" t="s">
        <v>371</v>
      </c>
      <c r="D24651" t="s">
        <v>1281</v>
      </c>
      <c r="E24651" t="s">
        <v>30</v>
      </c>
      <c r="F24651">
        <v>14400</v>
      </c>
      <c r="G24651">
        <v>14994</v>
      </c>
      <c r="H24651">
        <f t="shared" si="28"/>
        <v>1.04125</v>
      </c>
      <c r="I24651" t="s">
        <v>1220</v>
      </c>
    </row>
    <row r="24652" spans="1:9" x14ac:dyDescent="0.35">
      <c r="A24652" t="s">
        <v>1257</v>
      </c>
      <c r="B24652" t="s">
        <v>371</v>
      </c>
      <c r="C24652" t="s">
        <v>371</v>
      </c>
      <c r="D24652" t="s">
        <v>1281</v>
      </c>
      <c r="E24652" t="s">
        <v>31</v>
      </c>
      <c r="F24652">
        <v>13594</v>
      </c>
      <c r="G24652">
        <v>17310</v>
      </c>
      <c r="H24652">
        <f t="shared" si="28"/>
        <v>1.2733558923054289</v>
      </c>
      <c r="I24652" t="s">
        <v>1220</v>
      </c>
    </row>
    <row r="24653" spans="1:9" x14ac:dyDescent="0.35">
      <c r="A24653" t="s">
        <v>1257</v>
      </c>
      <c r="B24653" t="s">
        <v>371</v>
      </c>
      <c r="C24653" t="s">
        <v>371</v>
      </c>
      <c r="D24653" t="s">
        <v>1282</v>
      </c>
      <c r="E24653" t="s">
        <v>29</v>
      </c>
      <c r="F24653">
        <v>5495</v>
      </c>
      <c r="G24653">
        <v>12305</v>
      </c>
      <c r="H24653">
        <f t="shared" si="28"/>
        <v>2.2393084622383985</v>
      </c>
      <c r="I24653" t="s">
        <v>1220</v>
      </c>
    </row>
    <row r="24654" spans="1:9" x14ac:dyDescent="0.35">
      <c r="A24654" t="s">
        <v>1257</v>
      </c>
      <c r="B24654" t="s">
        <v>371</v>
      </c>
      <c r="C24654" t="s">
        <v>371</v>
      </c>
      <c r="D24654" t="s">
        <v>1282</v>
      </c>
      <c r="E24654" t="s">
        <v>30</v>
      </c>
      <c r="F24654">
        <v>12930</v>
      </c>
      <c r="G24654">
        <v>4452</v>
      </c>
      <c r="H24654">
        <f t="shared" si="28"/>
        <v>0.34431554524361951</v>
      </c>
      <c r="I24654" t="s">
        <v>1220</v>
      </c>
    </row>
    <row r="24655" spans="1:9" x14ac:dyDescent="0.35">
      <c r="A24655" t="s">
        <v>1257</v>
      </c>
      <c r="B24655" t="s">
        <v>371</v>
      </c>
      <c r="C24655" t="s">
        <v>371</v>
      </c>
      <c r="D24655" t="s">
        <v>1282</v>
      </c>
      <c r="E24655" t="s">
        <v>31</v>
      </c>
      <c r="F24655">
        <v>9716</v>
      </c>
      <c r="G24655">
        <v>4411</v>
      </c>
      <c r="H24655">
        <f t="shared" si="28"/>
        <v>0.45399341292713052</v>
      </c>
      <c r="I24655" t="s">
        <v>1220</v>
      </c>
    </row>
    <row r="24656" spans="1:9" x14ac:dyDescent="0.35">
      <c r="A24656" t="s">
        <v>1257</v>
      </c>
      <c r="B24656" t="s">
        <v>371</v>
      </c>
      <c r="C24656" t="s">
        <v>371</v>
      </c>
      <c r="D24656" t="s">
        <v>1260</v>
      </c>
      <c r="E24656" t="s">
        <v>29</v>
      </c>
      <c r="F24656">
        <v>451829</v>
      </c>
      <c r="G24656">
        <v>522324</v>
      </c>
      <c r="H24656">
        <f t="shared" si="28"/>
        <v>1.1560214151814072</v>
      </c>
      <c r="I24656" t="s">
        <v>1220</v>
      </c>
    </row>
    <row r="24657" spans="1:9" x14ac:dyDescent="0.35">
      <c r="A24657" t="s">
        <v>1257</v>
      </c>
      <c r="B24657" t="s">
        <v>371</v>
      </c>
      <c r="C24657" t="s">
        <v>371</v>
      </c>
      <c r="D24657" t="s">
        <v>1260</v>
      </c>
      <c r="E24657" t="s">
        <v>30</v>
      </c>
      <c r="F24657">
        <v>455355</v>
      </c>
      <c r="G24657">
        <v>828315</v>
      </c>
      <c r="H24657">
        <f t="shared" si="28"/>
        <v>1.819053266133017</v>
      </c>
      <c r="I24657" t="s">
        <v>1220</v>
      </c>
    </row>
    <row r="24658" spans="1:9" x14ac:dyDescent="0.35">
      <c r="A24658" t="s">
        <v>1257</v>
      </c>
      <c r="B24658" t="s">
        <v>371</v>
      </c>
      <c r="C24658" t="s">
        <v>371</v>
      </c>
      <c r="D24658" t="s">
        <v>1260</v>
      </c>
      <c r="E24658" t="s">
        <v>31</v>
      </c>
      <c r="F24658">
        <v>519883</v>
      </c>
      <c r="G24658">
        <v>1017264</v>
      </c>
      <c r="H24658">
        <f t="shared" si="28"/>
        <v>1.9567171844434228</v>
      </c>
      <c r="I24658" t="s">
        <v>1220</v>
      </c>
    </row>
    <row r="24659" spans="1:9" x14ac:dyDescent="0.35">
      <c r="A24659" t="s">
        <v>1257</v>
      </c>
      <c r="B24659" t="s">
        <v>371</v>
      </c>
      <c r="C24659" t="s">
        <v>371</v>
      </c>
      <c r="D24659" t="s">
        <v>1261</v>
      </c>
      <c r="E24659" t="s">
        <v>29</v>
      </c>
      <c r="F24659">
        <v>226660</v>
      </c>
      <c r="G24659">
        <v>196647</v>
      </c>
      <c r="H24659">
        <f t="shared" si="28"/>
        <v>0.86758581134739254</v>
      </c>
      <c r="I24659" t="s">
        <v>1220</v>
      </c>
    </row>
    <row r="24660" spans="1:9" x14ac:dyDescent="0.35">
      <c r="A24660" t="s">
        <v>1257</v>
      </c>
      <c r="B24660" t="s">
        <v>371</v>
      </c>
      <c r="C24660" t="s">
        <v>371</v>
      </c>
      <c r="D24660" t="s">
        <v>1261</v>
      </c>
      <c r="E24660" t="s">
        <v>30</v>
      </c>
      <c r="F24660">
        <v>235787</v>
      </c>
      <c r="G24660">
        <v>244134</v>
      </c>
      <c r="H24660">
        <f t="shared" si="28"/>
        <v>1.0354005946044522</v>
      </c>
      <c r="I24660" t="s">
        <v>1220</v>
      </c>
    </row>
    <row r="24661" spans="1:9" x14ac:dyDescent="0.35">
      <c r="A24661" t="s">
        <v>1257</v>
      </c>
      <c r="B24661" t="s">
        <v>371</v>
      </c>
      <c r="C24661" t="s">
        <v>371</v>
      </c>
      <c r="D24661" t="s">
        <v>1261</v>
      </c>
      <c r="E24661" t="s">
        <v>31</v>
      </c>
      <c r="F24661">
        <v>239574</v>
      </c>
      <c r="G24661">
        <v>273163</v>
      </c>
      <c r="H24661">
        <f t="shared" si="28"/>
        <v>1.1402030270396621</v>
      </c>
      <c r="I24661" t="s">
        <v>1220</v>
      </c>
    </row>
    <row r="24662" spans="1:9" x14ac:dyDescent="0.35">
      <c r="A24662" t="s">
        <v>1257</v>
      </c>
      <c r="B24662" t="s">
        <v>371</v>
      </c>
      <c r="C24662" t="s">
        <v>371</v>
      </c>
      <c r="D24662" t="s">
        <v>1262</v>
      </c>
      <c r="E24662" t="s">
        <v>29</v>
      </c>
      <c r="F24662">
        <v>120492</v>
      </c>
      <c r="G24662">
        <v>109192</v>
      </c>
      <c r="H24662">
        <f t="shared" ref="H24662:H24725" si="29">G24662/F24662</f>
        <v>0.90621784018856022</v>
      </c>
      <c r="I24662" t="s">
        <v>1220</v>
      </c>
    </row>
    <row r="24663" spans="1:9" x14ac:dyDescent="0.35">
      <c r="A24663" t="s">
        <v>1257</v>
      </c>
      <c r="B24663" t="s">
        <v>371</v>
      </c>
      <c r="C24663" t="s">
        <v>371</v>
      </c>
      <c r="D24663" t="s">
        <v>1262</v>
      </c>
      <c r="E24663" t="s">
        <v>30</v>
      </c>
      <c r="F24663">
        <v>114176</v>
      </c>
      <c r="G24663">
        <v>136239</v>
      </c>
      <c r="H24663">
        <f t="shared" si="29"/>
        <v>1.1932367572869955</v>
      </c>
      <c r="I24663" t="s">
        <v>1220</v>
      </c>
    </row>
    <row r="24664" spans="1:9" x14ac:dyDescent="0.35">
      <c r="A24664" t="s">
        <v>1257</v>
      </c>
      <c r="B24664" t="s">
        <v>371</v>
      </c>
      <c r="C24664" t="s">
        <v>371</v>
      </c>
      <c r="D24664" t="s">
        <v>1262</v>
      </c>
      <c r="E24664" t="s">
        <v>31</v>
      </c>
      <c r="F24664">
        <v>128932</v>
      </c>
      <c r="G24664">
        <v>140595</v>
      </c>
      <c r="H24664">
        <f t="shared" si="29"/>
        <v>1.0904585362826917</v>
      </c>
      <c r="I24664" t="s">
        <v>1220</v>
      </c>
    </row>
    <row r="24665" spans="1:9" x14ac:dyDescent="0.35">
      <c r="A24665" t="s">
        <v>1257</v>
      </c>
      <c r="B24665" t="s">
        <v>371</v>
      </c>
      <c r="C24665" t="s">
        <v>371</v>
      </c>
      <c r="D24665" t="s">
        <v>1263</v>
      </c>
      <c r="E24665" t="s">
        <v>29</v>
      </c>
      <c r="F24665">
        <v>21464</v>
      </c>
      <c r="G24665">
        <v>21724</v>
      </c>
      <c r="H24665">
        <f t="shared" si="29"/>
        <v>1.0121133060007454</v>
      </c>
      <c r="I24665" t="s">
        <v>1220</v>
      </c>
    </row>
    <row r="24666" spans="1:9" x14ac:dyDescent="0.35">
      <c r="A24666" t="s">
        <v>1257</v>
      </c>
      <c r="B24666" t="s">
        <v>371</v>
      </c>
      <c r="C24666" t="s">
        <v>371</v>
      </c>
      <c r="D24666" t="s">
        <v>1263</v>
      </c>
      <c r="E24666" t="s">
        <v>30</v>
      </c>
      <c r="F24666">
        <v>19957</v>
      </c>
      <c r="G24666">
        <v>16388</v>
      </c>
      <c r="H24666">
        <f t="shared" si="29"/>
        <v>0.82116550583755077</v>
      </c>
      <c r="I24666" t="s">
        <v>1220</v>
      </c>
    </row>
    <row r="24667" spans="1:9" x14ac:dyDescent="0.35">
      <c r="A24667" t="s">
        <v>1257</v>
      </c>
      <c r="B24667" t="s">
        <v>371</v>
      </c>
      <c r="C24667" t="s">
        <v>371</v>
      </c>
      <c r="D24667" t="s">
        <v>1263</v>
      </c>
      <c r="E24667" t="s">
        <v>31</v>
      </c>
      <c r="F24667">
        <v>12176</v>
      </c>
      <c r="G24667">
        <v>19047</v>
      </c>
      <c r="H24667">
        <f t="shared" si="29"/>
        <v>1.5643068331143233</v>
      </c>
      <c r="I24667" t="s">
        <v>1220</v>
      </c>
    </row>
    <row r="24668" spans="1:9" x14ac:dyDescent="0.35">
      <c r="A24668" t="s">
        <v>1257</v>
      </c>
      <c r="B24668" t="s">
        <v>371</v>
      </c>
      <c r="C24668" t="s">
        <v>371</v>
      </c>
      <c r="D24668" t="s">
        <v>1264</v>
      </c>
      <c r="E24668" t="s">
        <v>29</v>
      </c>
      <c r="F24668">
        <v>24195</v>
      </c>
      <c r="G24668">
        <v>22190</v>
      </c>
      <c r="H24668">
        <f t="shared" si="29"/>
        <v>0.91713163876834058</v>
      </c>
      <c r="I24668" t="s">
        <v>1220</v>
      </c>
    </row>
    <row r="24669" spans="1:9" x14ac:dyDescent="0.35">
      <c r="A24669" t="s">
        <v>1257</v>
      </c>
      <c r="B24669" t="s">
        <v>371</v>
      </c>
      <c r="C24669" t="s">
        <v>371</v>
      </c>
      <c r="D24669" t="s">
        <v>1264</v>
      </c>
      <c r="E24669" t="s">
        <v>30</v>
      </c>
      <c r="F24669">
        <v>20255</v>
      </c>
      <c r="G24669">
        <v>17745</v>
      </c>
      <c r="H24669">
        <f t="shared" si="29"/>
        <v>0.87607998025178968</v>
      </c>
      <c r="I24669" t="s">
        <v>1220</v>
      </c>
    </row>
    <row r="24670" spans="1:9" x14ac:dyDescent="0.35">
      <c r="A24670" t="s">
        <v>1257</v>
      </c>
      <c r="B24670" t="s">
        <v>371</v>
      </c>
      <c r="C24670" t="s">
        <v>371</v>
      </c>
      <c r="D24670" t="s">
        <v>1264</v>
      </c>
      <c r="E24670" t="s">
        <v>31</v>
      </c>
      <c r="F24670">
        <v>20252</v>
      </c>
      <c r="G24670">
        <v>17372</v>
      </c>
      <c r="H24670">
        <f t="shared" si="29"/>
        <v>0.85779182302982426</v>
      </c>
      <c r="I24670" t="s">
        <v>1220</v>
      </c>
    </row>
    <row r="24671" spans="1:9" x14ac:dyDescent="0.35">
      <c r="A24671" t="s">
        <v>1257</v>
      </c>
      <c r="B24671" t="s">
        <v>371</v>
      </c>
      <c r="C24671" t="s">
        <v>371</v>
      </c>
      <c r="D24671" t="s">
        <v>1265</v>
      </c>
      <c r="E24671" t="s">
        <v>29</v>
      </c>
      <c r="F24671">
        <v>97040</v>
      </c>
      <c r="G24671">
        <v>98991</v>
      </c>
      <c r="H24671">
        <f t="shared" si="29"/>
        <v>1.0201051112943116</v>
      </c>
      <c r="I24671" t="s">
        <v>1220</v>
      </c>
    </row>
    <row r="24672" spans="1:9" x14ac:dyDescent="0.35">
      <c r="A24672" t="s">
        <v>1257</v>
      </c>
      <c r="B24672" t="s">
        <v>371</v>
      </c>
      <c r="C24672" t="s">
        <v>371</v>
      </c>
      <c r="D24672" t="s">
        <v>1265</v>
      </c>
      <c r="E24672" t="s">
        <v>30</v>
      </c>
      <c r="F24672">
        <v>98902</v>
      </c>
      <c r="G24672">
        <v>74482</v>
      </c>
      <c r="H24672">
        <f t="shared" si="29"/>
        <v>0.75308891630098485</v>
      </c>
      <c r="I24672" t="s">
        <v>1220</v>
      </c>
    </row>
    <row r="24673" spans="1:9" x14ac:dyDescent="0.35">
      <c r="A24673" t="s">
        <v>1257</v>
      </c>
      <c r="B24673" t="s">
        <v>371</v>
      </c>
      <c r="C24673" t="s">
        <v>371</v>
      </c>
      <c r="D24673" t="s">
        <v>1265</v>
      </c>
      <c r="E24673" t="s">
        <v>31</v>
      </c>
      <c r="F24673">
        <v>99204</v>
      </c>
      <c r="G24673">
        <v>107503</v>
      </c>
      <c r="H24673">
        <f t="shared" si="29"/>
        <v>1.083655900971735</v>
      </c>
      <c r="I24673" t="s">
        <v>1220</v>
      </c>
    </row>
    <row r="24674" spans="1:9" x14ac:dyDescent="0.35">
      <c r="A24674" t="s">
        <v>1257</v>
      </c>
      <c r="B24674" t="s">
        <v>371</v>
      </c>
      <c r="C24674" t="s">
        <v>371</v>
      </c>
      <c r="D24674" t="s">
        <v>1266</v>
      </c>
      <c r="E24674" t="s">
        <v>29</v>
      </c>
      <c r="F24674">
        <v>469667</v>
      </c>
      <c r="G24674">
        <v>467659</v>
      </c>
      <c r="H24674">
        <f t="shared" si="29"/>
        <v>0.99572463042964487</v>
      </c>
      <c r="I24674" t="s">
        <v>1220</v>
      </c>
    </row>
    <row r="24675" spans="1:9" x14ac:dyDescent="0.35">
      <c r="A24675" t="s">
        <v>1257</v>
      </c>
      <c r="B24675" t="s">
        <v>371</v>
      </c>
      <c r="C24675" t="s">
        <v>371</v>
      </c>
      <c r="D24675" t="s">
        <v>1266</v>
      </c>
      <c r="E24675" t="s">
        <v>30</v>
      </c>
      <c r="F24675">
        <v>489402</v>
      </c>
      <c r="G24675">
        <v>526083</v>
      </c>
      <c r="H24675">
        <f t="shared" si="29"/>
        <v>1.0749506540635305</v>
      </c>
      <c r="I24675" t="s">
        <v>1220</v>
      </c>
    </row>
    <row r="24676" spans="1:9" x14ac:dyDescent="0.35">
      <c r="A24676" t="s">
        <v>1257</v>
      </c>
      <c r="B24676" t="s">
        <v>371</v>
      </c>
      <c r="C24676" t="s">
        <v>371</v>
      </c>
      <c r="D24676" t="s">
        <v>1266</v>
      </c>
      <c r="E24676" t="s">
        <v>31</v>
      </c>
      <c r="F24676">
        <v>483519</v>
      </c>
      <c r="G24676">
        <v>531974</v>
      </c>
      <c r="H24676">
        <f t="shared" si="29"/>
        <v>1.1002132284356974</v>
      </c>
      <c r="I24676" t="s">
        <v>1220</v>
      </c>
    </row>
    <row r="24677" spans="1:9" x14ac:dyDescent="0.35">
      <c r="A24677" t="s">
        <v>1257</v>
      </c>
      <c r="B24677" t="s">
        <v>372</v>
      </c>
      <c r="C24677" t="s">
        <v>372</v>
      </c>
      <c r="D24677" t="s">
        <v>1258</v>
      </c>
      <c r="E24677" t="s">
        <v>29</v>
      </c>
      <c r="F24677">
        <v>713359</v>
      </c>
      <c r="G24677">
        <v>743449</v>
      </c>
      <c r="H24677">
        <f t="shared" si="29"/>
        <v>1.0421807252729691</v>
      </c>
      <c r="I24677" t="s">
        <v>1221</v>
      </c>
    </row>
    <row r="24678" spans="1:9" x14ac:dyDescent="0.35">
      <c r="A24678" t="s">
        <v>1257</v>
      </c>
      <c r="B24678" t="s">
        <v>372</v>
      </c>
      <c r="C24678" t="s">
        <v>372</v>
      </c>
      <c r="D24678" t="s">
        <v>1258</v>
      </c>
      <c r="E24678" t="s">
        <v>30</v>
      </c>
      <c r="F24678">
        <v>689663</v>
      </c>
      <c r="G24678">
        <v>640605</v>
      </c>
      <c r="H24678">
        <f t="shared" si="29"/>
        <v>0.92886670736287147</v>
      </c>
      <c r="I24678" t="s">
        <v>1221</v>
      </c>
    </row>
    <row r="24679" spans="1:9" x14ac:dyDescent="0.35">
      <c r="A24679" t="s">
        <v>1257</v>
      </c>
      <c r="B24679" t="s">
        <v>372</v>
      </c>
      <c r="C24679" t="s">
        <v>372</v>
      </c>
      <c r="D24679" t="s">
        <v>1258</v>
      </c>
      <c r="E24679" t="s">
        <v>31</v>
      </c>
      <c r="F24679">
        <v>658531</v>
      </c>
      <c r="G24679">
        <v>614006</v>
      </c>
      <c r="H24679">
        <f t="shared" si="29"/>
        <v>0.93238738950785915</v>
      </c>
      <c r="I24679" t="s">
        <v>1221</v>
      </c>
    </row>
    <row r="24680" spans="1:9" x14ac:dyDescent="0.35">
      <c r="A24680" t="s">
        <v>1257</v>
      </c>
      <c r="B24680" t="s">
        <v>372</v>
      </c>
      <c r="C24680" t="s">
        <v>372</v>
      </c>
      <c r="D24680" t="s">
        <v>1267</v>
      </c>
      <c r="E24680" t="s">
        <v>29</v>
      </c>
      <c r="F24680">
        <v>267044</v>
      </c>
      <c r="G24680">
        <v>187204</v>
      </c>
      <c r="H24680">
        <f t="shared" si="29"/>
        <v>0.70102305238088103</v>
      </c>
      <c r="I24680" t="s">
        <v>1221</v>
      </c>
    </row>
    <row r="24681" spans="1:9" x14ac:dyDescent="0.35">
      <c r="A24681" t="s">
        <v>1257</v>
      </c>
      <c r="B24681" t="s">
        <v>372</v>
      </c>
      <c r="C24681" t="s">
        <v>372</v>
      </c>
      <c r="D24681" t="s">
        <v>1267</v>
      </c>
      <c r="E24681" t="s">
        <v>30</v>
      </c>
      <c r="F24681">
        <v>266005</v>
      </c>
      <c r="G24681">
        <v>208968</v>
      </c>
      <c r="H24681">
        <f t="shared" si="29"/>
        <v>0.78557921843574374</v>
      </c>
      <c r="I24681" t="s">
        <v>1221</v>
      </c>
    </row>
    <row r="24682" spans="1:9" x14ac:dyDescent="0.35">
      <c r="A24682" t="s">
        <v>1257</v>
      </c>
      <c r="B24682" t="s">
        <v>372</v>
      </c>
      <c r="C24682" t="s">
        <v>372</v>
      </c>
      <c r="D24682" t="s">
        <v>1267</v>
      </c>
      <c r="E24682" t="s">
        <v>31</v>
      </c>
      <c r="F24682">
        <v>262934</v>
      </c>
      <c r="G24682">
        <v>225810</v>
      </c>
      <c r="H24682">
        <f t="shared" si="29"/>
        <v>0.8588086744201967</v>
      </c>
      <c r="I24682" t="s">
        <v>1221</v>
      </c>
    </row>
    <row r="24683" spans="1:9" x14ac:dyDescent="0.35">
      <c r="A24683" t="s">
        <v>1257</v>
      </c>
      <c r="B24683" t="s">
        <v>372</v>
      </c>
      <c r="C24683" t="s">
        <v>372</v>
      </c>
      <c r="D24683" t="s">
        <v>1268</v>
      </c>
      <c r="E24683" t="s">
        <v>29</v>
      </c>
      <c r="F24683">
        <v>74424</v>
      </c>
      <c r="G24683">
        <v>47386</v>
      </c>
      <c r="H24683">
        <f t="shared" si="29"/>
        <v>0.63670321401698382</v>
      </c>
      <c r="I24683" t="s">
        <v>1221</v>
      </c>
    </row>
    <row r="24684" spans="1:9" x14ac:dyDescent="0.35">
      <c r="A24684" t="s">
        <v>1257</v>
      </c>
      <c r="B24684" t="s">
        <v>372</v>
      </c>
      <c r="C24684" t="s">
        <v>372</v>
      </c>
      <c r="D24684" t="s">
        <v>1268</v>
      </c>
      <c r="E24684" t="s">
        <v>30</v>
      </c>
      <c r="F24684">
        <v>64071</v>
      </c>
      <c r="G24684">
        <v>55140</v>
      </c>
      <c r="H24684">
        <f t="shared" si="29"/>
        <v>0.86060776326263055</v>
      </c>
      <c r="I24684" t="s">
        <v>1221</v>
      </c>
    </row>
    <row r="24685" spans="1:9" x14ac:dyDescent="0.35">
      <c r="A24685" t="s">
        <v>1257</v>
      </c>
      <c r="B24685" t="s">
        <v>372</v>
      </c>
      <c r="C24685" t="s">
        <v>372</v>
      </c>
      <c r="D24685" t="s">
        <v>1268</v>
      </c>
      <c r="E24685" t="s">
        <v>31</v>
      </c>
      <c r="F24685">
        <v>60803</v>
      </c>
      <c r="G24685">
        <v>55083</v>
      </c>
      <c r="H24685">
        <f t="shared" si="29"/>
        <v>0.90592569445586568</v>
      </c>
      <c r="I24685" t="s">
        <v>1221</v>
      </c>
    </row>
    <row r="24686" spans="1:9" x14ac:dyDescent="0.35">
      <c r="A24686" t="s">
        <v>1257</v>
      </c>
      <c r="B24686" t="s">
        <v>372</v>
      </c>
      <c r="C24686" t="s">
        <v>372</v>
      </c>
      <c r="D24686" t="s">
        <v>1269</v>
      </c>
      <c r="E24686" t="s">
        <v>29</v>
      </c>
      <c r="F24686">
        <v>112403</v>
      </c>
      <c r="G24686">
        <v>196566</v>
      </c>
      <c r="H24686">
        <f t="shared" si="29"/>
        <v>1.7487611540617243</v>
      </c>
      <c r="I24686" t="s">
        <v>1221</v>
      </c>
    </row>
    <row r="24687" spans="1:9" x14ac:dyDescent="0.35">
      <c r="A24687" t="s">
        <v>1257</v>
      </c>
      <c r="B24687" t="s">
        <v>372</v>
      </c>
      <c r="C24687" t="s">
        <v>372</v>
      </c>
      <c r="D24687" t="s">
        <v>1269</v>
      </c>
      <c r="E24687" t="s">
        <v>30</v>
      </c>
      <c r="F24687">
        <v>103729</v>
      </c>
      <c r="G24687">
        <v>169414</v>
      </c>
      <c r="H24687">
        <f t="shared" si="29"/>
        <v>1.6332366069276674</v>
      </c>
      <c r="I24687" t="s">
        <v>1221</v>
      </c>
    </row>
    <row r="24688" spans="1:9" x14ac:dyDescent="0.35">
      <c r="A24688" t="s">
        <v>1257</v>
      </c>
      <c r="B24688" t="s">
        <v>372</v>
      </c>
      <c r="C24688" t="s">
        <v>372</v>
      </c>
      <c r="D24688" t="s">
        <v>1269</v>
      </c>
      <c r="E24688" t="s">
        <v>31</v>
      </c>
      <c r="F24688">
        <v>87111</v>
      </c>
      <c r="G24688">
        <v>77637</v>
      </c>
      <c r="H24688">
        <f t="shared" si="29"/>
        <v>0.89124220821710232</v>
      </c>
      <c r="I24688" t="s">
        <v>1221</v>
      </c>
    </row>
    <row r="24689" spans="1:9" x14ac:dyDescent="0.35">
      <c r="A24689" t="s">
        <v>1257</v>
      </c>
      <c r="B24689" t="s">
        <v>372</v>
      </c>
      <c r="C24689" t="s">
        <v>372</v>
      </c>
      <c r="D24689" t="s">
        <v>1270</v>
      </c>
      <c r="E24689" t="s">
        <v>29</v>
      </c>
      <c r="F24689">
        <v>53525</v>
      </c>
      <c r="G24689">
        <v>41052</v>
      </c>
      <c r="H24689">
        <f t="shared" si="29"/>
        <v>0.76696870621205049</v>
      </c>
      <c r="I24689" t="s">
        <v>1221</v>
      </c>
    </row>
    <row r="24690" spans="1:9" x14ac:dyDescent="0.35">
      <c r="A24690" t="s">
        <v>1257</v>
      </c>
      <c r="B24690" t="s">
        <v>372</v>
      </c>
      <c r="C24690" t="s">
        <v>372</v>
      </c>
      <c r="D24690" t="s">
        <v>1270</v>
      </c>
      <c r="E24690" t="s">
        <v>30</v>
      </c>
      <c r="F24690">
        <v>54998</v>
      </c>
      <c r="G24690">
        <v>33161</v>
      </c>
      <c r="H24690">
        <f t="shared" si="29"/>
        <v>0.60294919815266013</v>
      </c>
      <c r="I24690" t="s">
        <v>1221</v>
      </c>
    </row>
    <row r="24691" spans="1:9" x14ac:dyDescent="0.35">
      <c r="A24691" t="s">
        <v>1257</v>
      </c>
      <c r="B24691" t="s">
        <v>372</v>
      </c>
      <c r="C24691" t="s">
        <v>372</v>
      </c>
      <c r="D24691" t="s">
        <v>1270</v>
      </c>
      <c r="E24691" t="s">
        <v>31</v>
      </c>
      <c r="F24691">
        <v>52535</v>
      </c>
      <c r="G24691">
        <v>32130</v>
      </c>
      <c r="H24691">
        <f t="shared" si="29"/>
        <v>0.6115922718187875</v>
      </c>
      <c r="I24691" t="s">
        <v>1221</v>
      </c>
    </row>
    <row r="24692" spans="1:9" x14ac:dyDescent="0.35">
      <c r="A24692" t="s">
        <v>1257</v>
      </c>
      <c r="B24692" t="s">
        <v>372</v>
      </c>
      <c r="C24692" t="s">
        <v>372</v>
      </c>
      <c r="D24692" t="s">
        <v>1271</v>
      </c>
      <c r="E24692" t="s">
        <v>29</v>
      </c>
      <c r="F24692">
        <v>74783</v>
      </c>
      <c r="G24692">
        <v>136080</v>
      </c>
      <c r="H24692">
        <f t="shared" si="29"/>
        <v>1.8196648971022826</v>
      </c>
      <c r="I24692" t="s">
        <v>1221</v>
      </c>
    </row>
    <row r="24693" spans="1:9" x14ac:dyDescent="0.35">
      <c r="A24693" t="s">
        <v>1257</v>
      </c>
      <c r="B24693" t="s">
        <v>372</v>
      </c>
      <c r="C24693" t="s">
        <v>372</v>
      </c>
      <c r="D24693" t="s">
        <v>1271</v>
      </c>
      <c r="E24693" t="s">
        <v>30</v>
      </c>
      <c r="F24693">
        <v>80710</v>
      </c>
      <c r="G24693">
        <v>141743</v>
      </c>
      <c r="H24693">
        <f t="shared" si="29"/>
        <v>1.7562012142237642</v>
      </c>
      <c r="I24693" t="s">
        <v>1221</v>
      </c>
    </row>
    <row r="24694" spans="1:9" x14ac:dyDescent="0.35">
      <c r="A24694" t="s">
        <v>1257</v>
      </c>
      <c r="B24694" t="s">
        <v>372</v>
      </c>
      <c r="C24694" t="s">
        <v>372</v>
      </c>
      <c r="D24694" t="s">
        <v>1271</v>
      </c>
      <c r="E24694" t="s">
        <v>31</v>
      </c>
      <c r="F24694">
        <v>74908</v>
      </c>
      <c r="G24694">
        <v>129731</v>
      </c>
      <c r="H24694">
        <f t="shared" si="29"/>
        <v>1.7318710952101244</v>
      </c>
      <c r="I24694" t="s">
        <v>1221</v>
      </c>
    </row>
    <row r="24695" spans="1:9" x14ac:dyDescent="0.35">
      <c r="A24695" t="s">
        <v>1257</v>
      </c>
      <c r="B24695" t="s">
        <v>372</v>
      </c>
      <c r="C24695" t="s">
        <v>372</v>
      </c>
      <c r="D24695" t="s">
        <v>1272</v>
      </c>
      <c r="E24695" t="s">
        <v>29</v>
      </c>
      <c r="F24695">
        <v>106755</v>
      </c>
      <c r="G24695">
        <v>74803</v>
      </c>
      <c r="H24695">
        <f t="shared" si="29"/>
        <v>0.70069785958503117</v>
      </c>
      <c r="I24695" t="s">
        <v>1221</v>
      </c>
    </row>
    <row r="24696" spans="1:9" x14ac:dyDescent="0.35">
      <c r="A24696" t="s">
        <v>1257</v>
      </c>
      <c r="B24696" t="s">
        <v>372</v>
      </c>
      <c r="C24696" t="s">
        <v>372</v>
      </c>
      <c r="D24696" t="s">
        <v>1272</v>
      </c>
      <c r="E24696" t="s">
        <v>30</v>
      </c>
      <c r="F24696">
        <v>109025</v>
      </c>
      <c r="G24696">
        <v>74009</v>
      </c>
      <c r="H24696">
        <f t="shared" si="29"/>
        <v>0.67882595734923179</v>
      </c>
      <c r="I24696" t="s">
        <v>1221</v>
      </c>
    </row>
    <row r="24697" spans="1:9" x14ac:dyDescent="0.35">
      <c r="A24697" t="s">
        <v>1257</v>
      </c>
      <c r="B24697" t="s">
        <v>372</v>
      </c>
      <c r="C24697" t="s">
        <v>372</v>
      </c>
      <c r="D24697" t="s">
        <v>1272</v>
      </c>
      <c r="E24697" t="s">
        <v>31</v>
      </c>
      <c r="F24697">
        <v>118989</v>
      </c>
      <c r="G24697">
        <v>75069</v>
      </c>
      <c r="H24697">
        <f t="shared" si="29"/>
        <v>0.63089025035927693</v>
      </c>
      <c r="I24697" t="s">
        <v>1221</v>
      </c>
    </row>
    <row r="24698" spans="1:9" x14ac:dyDescent="0.35">
      <c r="A24698" t="s">
        <v>1257</v>
      </c>
      <c r="B24698" t="s">
        <v>372</v>
      </c>
      <c r="C24698" t="s">
        <v>372</v>
      </c>
      <c r="D24698" t="s">
        <v>1273</v>
      </c>
      <c r="E24698" t="s">
        <v>29</v>
      </c>
      <c r="F24698">
        <v>57788</v>
      </c>
      <c r="G24698">
        <v>42284</v>
      </c>
      <c r="H24698">
        <f t="shared" si="29"/>
        <v>0.7317090053298263</v>
      </c>
      <c r="I24698" t="s">
        <v>1221</v>
      </c>
    </row>
    <row r="24699" spans="1:9" x14ac:dyDescent="0.35">
      <c r="A24699" t="s">
        <v>1257</v>
      </c>
      <c r="B24699" t="s">
        <v>372</v>
      </c>
      <c r="C24699" t="s">
        <v>372</v>
      </c>
      <c r="D24699" t="s">
        <v>1273</v>
      </c>
      <c r="E24699" t="s">
        <v>30</v>
      </c>
      <c r="F24699">
        <v>63322</v>
      </c>
      <c r="G24699">
        <v>49825</v>
      </c>
      <c r="H24699">
        <f t="shared" si="29"/>
        <v>0.7868513312908626</v>
      </c>
      <c r="I24699" t="s">
        <v>1221</v>
      </c>
    </row>
    <row r="24700" spans="1:9" x14ac:dyDescent="0.35">
      <c r="A24700" t="s">
        <v>1257</v>
      </c>
      <c r="B24700" t="s">
        <v>372</v>
      </c>
      <c r="C24700" t="s">
        <v>372</v>
      </c>
      <c r="D24700" t="s">
        <v>1273</v>
      </c>
      <c r="E24700" t="s">
        <v>31</v>
      </c>
      <c r="F24700">
        <v>62813</v>
      </c>
      <c r="G24700">
        <v>52758</v>
      </c>
      <c r="H24700">
        <f t="shared" si="29"/>
        <v>0.83992167226529535</v>
      </c>
      <c r="I24700" t="s">
        <v>1221</v>
      </c>
    </row>
    <row r="24701" spans="1:9" x14ac:dyDescent="0.35">
      <c r="A24701" t="s">
        <v>1257</v>
      </c>
      <c r="B24701" t="s">
        <v>372</v>
      </c>
      <c r="C24701" t="s">
        <v>372</v>
      </c>
      <c r="D24701" t="s">
        <v>1274</v>
      </c>
      <c r="E24701" t="s">
        <v>29</v>
      </c>
      <c r="F24701">
        <v>173831</v>
      </c>
      <c r="G24701">
        <v>228384</v>
      </c>
      <c r="H24701">
        <f t="shared" si="29"/>
        <v>1.3138277982638309</v>
      </c>
      <c r="I24701" t="s">
        <v>1221</v>
      </c>
    </row>
    <row r="24702" spans="1:9" x14ac:dyDescent="0.35">
      <c r="A24702" t="s">
        <v>1257</v>
      </c>
      <c r="B24702" t="s">
        <v>372</v>
      </c>
      <c r="C24702" t="s">
        <v>372</v>
      </c>
      <c r="D24702" t="s">
        <v>1274</v>
      </c>
      <c r="E24702" t="s">
        <v>30</v>
      </c>
      <c r="F24702">
        <v>176256</v>
      </c>
      <c r="G24702">
        <v>213741</v>
      </c>
      <c r="H24702">
        <f t="shared" si="29"/>
        <v>1.2126736111111112</v>
      </c>
      <c r="I24702" t="s">
        <v>1221</v>
      </c>
    </row>
    <row r="24703" spans="1:9" x14ac:dyDescent="0.35">
      <c r="A24703" t="s">
        <v>1257</v>
      </c>
      <c r="B24703" t="s">
        <v>372</v>
      </c>
      <c r="C24703" t="s">
        <v>372</v>
      </c>
      <c r="D24703" t="s">
        <v>1274</v>
      </c>
      <c r="E24703" t="s">
        <v>31</v>
      </c>
      <c r="F24703">
        <v>172133</v>
      </c>
      <c r="G24703">
        <v>199022</v>
      </c>
      <c r="H24703">
        <f t="shared" si="29"/>
        <v>1.1562106045906364</v>
      </c>
      <c r="I24703" t="s">
        <v>1221</v>
      </c>
    </row>
    <row r="24704" spans="1:9" x14ac:dyDescent="0.35">
      <c r="A24704" t="s">
        <v>1257</v>
      </c>
      <c r="B24704" t="s">
        <v>372</v>
      </c>
      <c r="C24704" t="s">
        <v>372</v>
      </c>
      <c r="D24704" t="s">
        <v>1275</v>
      </c>
      <c r="E24704" t="s">
        <v>29</v>
      </c>
      <c r="F24704">
        <v>19103</v>
      </c>
      <c r="G24704">
        <v>21055</v>
      </c>
      <c r="H24704">
        <f t="shared" si="29"/>
        <v>1.1021829032089201</v>
      </c>
      <c r="I24704" t="s">
        <v>1221</v>
      </c>
    </row>
    <row r="24705" spans="1:9" x14ac:dyDescent="0.35">
      <c r="A24705" t="s">
        <v>1257</v>
      </c>
      <c r="B24705" t="s">
        <v>372</v>
      </c>
      <c r="C24705" t="s">
        <v>372</v>
      </c>
      <c r="D24705" t="s">
        <v>1275</v>
      </c>
      <c r="E24705" t="s">
        <v>30</v>
      </c>
      <c r="F24705">
        <v>16979</v>
      </c>
      <c r="G24705">
        <v>18443</v>
      </c>
      <c r="H24705">
        <f t="shared" si="29"/>
        <v>1.086224159255551</v>
      </c>
      <c r="I24705" t="s">
        <v>1221</v>
      </c>
    </row>
    <row r="24706" spans="1:9" x14ac:dyDescent="0.35">
      <c r="A24706" t="s">
        <v>1257</v>
      </c>
      <c r="B24706" t="s">
        <v>372</v>
      </c>
      <c r="C24706" t="s">
        <v>372</v>
      </c>
      <c r="D24706" t="s">
        <v>1275</v>
      </c>
      <c r="E24706" t="s">
        <v>31</v>
      </c>
      <c r="F24706">
        <v>17970</v>
      </c>
      <c r="G24706">
        <v>17016</v>
      </c>
      <c r="H24706">
        <f t="shared" si="29"/>
        <v>0.94691151919866445</v>
      </c>
      <c r="I24706" t="s">
        <v>1221</v>
      </c>
    </row>
    <row r="24707" spans="1:9" x14ac:dyDescent="0.35">
      <c r="A24707" t="s">
        <v>1257</v>
      </c>
      <c r="B24707" t="s">
        <v>372</v>
      </c>
      <c r="C24707" t="s">
        <v>372</v>
      </c>
      <c r="D24707" t="s">
        <v>1276</v>
      </c>
      <c r="E24707" t="s">
        <v>29</v>
      </c>
      <c r="F24707">
        <v>39683</v>
      </c>
      <c r="G24707">
        <v>27752</v>
      </c>
      <c r="H24707">
        <f t="shared" si="29"/>
        <v>0.69934228762946349</v>
      </c>
      <c r="I24707" t="s">
        <v>1221</v>
      </c>
    </row>
    <row r="24708" spans="1:9" x14ac:dyDescent="0.35">
      <c r="A24708" t="s">
        <v>1257</v>
      </c>
      <c r="B24708" t="s">
        <v>372</v>
      </c>
      <c r="C24708" t="s">
        <v>372</v>
      </c>
      <c r="D24708" t="s">
        <v>1276</v>
      </c>
      <c r="E24708" t="s">
        <v>30</v>
      </c>
      <c r="F24708">
        <v>41111</v>
      </c>
      <c r="G24708">
        <v>23674</v>
      </c>
      <c r="H24708">
        <f t="shared" si="29"/>
        <v>0.57585561042056865</v>
      </c>
      <c r="I24708" t="s">
        <v>1221</v>
      </c>
    </row>
    <row r="24709" spans="1:9" x14ac:dyDescent="0.35">
      <c r="A24709" t="s">
        <v>1257</v>
      </c>
      <c r="B24709" t="s">
        <v>372</v>
      </c>
      <c r="C24709" t="s">
        <v>372</v>
      </c>
      <c r="D24709" t="s">
        <v>1276</v>
      </c>
      <c r="E24709" t="s">
        <v>31</v>
      </c>
      <c r="F24709">
        <v>38526</v>
      </c>
      <c r="G24709">
        <v>18774</v>
      </c>
      <c r="H24709">
        <f t="shared" si="29"/>
        <v>0.48730727301043453</v>
      </c>
      <c r="I24709" t="s">
        <v>1221</v>
      </c>
    </row>
    <row r="24710" spans="1:9" x14ac:dyDescent="0.35">
      <c r="A24710" t="s">
        <v>1257</v>
      </c>
      <c r="B24710" t="s">
        <v>372</v>
      </c>
      <c r="C24710" t="s">
        <v>372</v>
      </c>
      <c r="D24710" t="s">
        <v>1259</v>
      </c>
      <c r="E24710" t="s">
        <v>29</v>
      </c>
      <c r="F24710">
        <v>138941</v>
      </c>
      <c r="G24710">
        <v>112973</v>
      </c>
      <c r="H24710">
        <f t="shared" si="29"/>
        <v>0.81310052468313887</v>
      </c>
      <c r="I24710" t="s">
        <v>1221</v>
      </c>
    </row>
    <row r="24711" spans="1:9" x14ac:dyDescent="0.35">
      <c r="A24711" t="s">
        <v>1257</v>
      </c>
      <c r="B24711" t="s">
        <v>372</v>
      </c>
      <c r="C24711" t="s">
        <v>372</v>
      </c>
      <c r="D24711" t="s">
        <v>1259</v>
      </c>
      <c r="E24711" t="s">
        <v>30</v>
      </c>
      <c r="F24711">
        <v>138046</v>
      </c>
      <c r="G24711">
        <v>109770</v>
      </c>
      <c r="H24711">
        <f t="shared" si="29"/>
        <v>0.79516972603335123</v>
      </c>
      <c r="I24711" t="s">
        <v>1221</v>
      </c>
    </row>
    <row r="24712" spans="1:9" x14ac:dyDescent="0.35">
      <c r="A24712" t="s">
        <v>1257</v>
      </c>
      <c r="B24712" t="s">
        <v>372</v>
      </c>
      <c r="C24712" t="s">
        <v>372</v>
      </c>
      <c r="D24712" t="s">
        <v>1259</v>
      </c>
      <c r="E24712" t="s">
        <v>31</v>
      </c>
      <c r="F24712">
        <v>142271</v>
      </c>
      <c r="G24712">
        <v>102293</v>
      </c>
      <c r="H24712">
        <f t="shared" si="29"/>
        <v>0.71900106135473851</v>
      </c>
      <c r="I24712" t="s">
        <v>1221</v>
      </c>
    </row>
    <row r="24713" spans="1:9" x14ac:dyDescent="0.35">
      <c r="A24713" t="s">
        <v>1257</v>
      </c>
      <c r="B24713" t="s">
        <v>372</v>
      </c>
      <c r="C24713" t="s">
        <v>372</v>
      </c>
      <c r="D24713" t="s">
        <v>1277</v>
      </c>
      <c r="E24713" t="s">
        <v>29</v>
      </c>
      <c r="F24713">
        <v>48611</v>
      </c>
      <c r="G24713">
        <v>59754</v>
      </c>
      <c r="H24713">
        <f t="shared" si="29"/>
        <v>1.2292279525210343</v>
      </c>
      <c r="I24713" t="s">
        <v>1221</v>
      </c>
    </row>
    <row r="24714" spans="1:9" x14ac:dyDescent="0.35">
      <c r="A24714" t="s">
        <v>1257</v>
      </c>
      <c r="B24714" t="s">
        <v>372</v>
      </c>
      <c r="C24714" t="s">
        <v>372</v>
      </c>
      <c r="D24714" t="s">
        <v>1277</v>
      </c>
      <c r="E24714" t="s">
        <v>30</v>
      </c>
      <c r="F24714">
        <v>46556</v>
      </c>
      <c r="G24714">
        <v>62140</v>
      </c>
      <c r="H24714">
        <f t="shared" si="29"/>
        <v>1.3347366612251912</v>
      </c>
      <c r="I24714" t="s">
        <v>1221</v>
      </c>
    </row>
    <row r="24715" spans="1:9" x14ac:dyDescent="0.35">
      <c r="A24715" t="s">
        <v>1257</v>
      </c>
      <c r="B24715" t="s">
        <v>372</v>
      </c>
      <c r="C24715" t="s">
        <v>372</v>
      </c>
      <c r="D24715" t="s">
        <v>1277</v>
      </c>
      <c r="E24715" t="s">
        <v>31</v>
      </c>
      <c r="F24715">
        <v>50122</v>
      </c>
      <c r="G24715">
        <v>61080</v>
      </c>
      <c r="H24715">
        <f t="shared" si="29"/>
        <v>1.2186265512150354</v>
      </c>
      <c r="I24715" t="s">
        <v>1221</v>
      </c>
    </row>
    <row r="24716" spans="1:9" x14ac:dyDescent="0.35">
      <c r="A24716" t="s">
        <v>1257</v>
      </c>
      <c r="B24716" t="s">
        <v>372</v>
      </c>
      <c r="C24716" t="s">
        <v>372</v>
      </c>
      <c r="D24716" t="s">
        <v>1278</v>
      </c>
      <c r="E24716" t="s">
        <v>29</v>
      </c>
      <c r="F24716">
        <v>79736</v>
      </c>
      <c r="G24716">
        <v>95125</v>
      </c>
      <c r="H24716">
        <f t="shared" si="29"/>
        <v>1.1929993980134443</v>
      </c>
      <c r="I24716" t="s">
        <v>1221</v>
      </c>
    </row>
    <row r="24717" spans="1:9" x14ac:dyDescent="0.35">
      <c r="A24717" t="s">
        <v>1257</v>
      </c>
      <c r="B24717" t="s">
        <v>372</v>
      </c>
      <c r="C24717" t="s">
        <v>372</v>
      </c>
      <c r="D24717" t="s">
        <v>1278</v>
      </c>
      <c r="E24717" t="s">
        <v>30</v>
      </c>
      <c r="F24717">
        <v>87505</v>
      </c>
      <c r="G24717">
        <v>74312</v>
      </c>
      <c r="H24717">
        <f t="shared" si="29"/>
        <v>0.84923147248728648</v>
      </c>
      <c r="I24717" t="s">
        <v>1221</v>
      </c>
    </row>
    <row r="24718" spans="1:9" x14ac:dyDescent="0.35">
      <c r="A24718" t="s">
        <v>1257</v>
      </c>
      <c r="B24718" t="s">
        <v>372</v>
      </c>
      <c r="C24718" t="s">
        <v>372</v>
      </c>
      <c r="D24718" t="s">
        <v>1278</v>
      </c>
      <c r="E24718" t="s">
        <v>31</v>
      </c>
      <c r="F24718">
        <v>85321</v>
      </c>
      <c r="G24718">
        <v>58881</v>
      </c>
      <c r="H24718">
        <f t="shared" si="29"/>
        <v>0.69011146142215862</v>
      </c>
      <c r="I24718" t="s">
        <v>1221</v>
      </c>
    </row>
    <row r="24719" spans="1:9" x14ac:dyDescent="0.35">
      <c r="A24719" t="s">
        <v>1257</v>
      </c>
      <c r="B24719" t="s">
        <v>372</v>
      </c>
      <c r="C24719" t="s">
        <v>372</v>
      </c>
      <c r="D24719" t="s">
        <v>1279</v>
      </c>
      <c r="E24719" t="s">
        <v>29</v>
      </c>
      <c r="F24719">
        <v>27244</v>
      </c>
      <c r="G24719">
        <v>20502</v>
      </c>
      <c r="H24719">
        <f t="shared" si="29"/>
        <v>0.75253266774335636</v>
      </c>
      <c r="I24719" t="s">
        <v>1221</v>
      </c>
    </row>
    <row r="24720" spans="1:9" x14ac:dyDescent="0.35">
      <c r="A24720" t="s">
        <v>1257</v>
      </c>
      <c r="B24720" t="s">
        <v>372</v>
      </c>
      <c r="C24720" t="s">
        <v>372</v>
      </c>
      <c r="D24720" t="s">
        <v>1279</v>
      </c>
      <c r="E24720" t="s">
        <v>30</v>
      </c>
      <c r="F24720">
        <v>22154</v>
      </c>
      <c r="G24720">
        <v>22945</v>
      </c>
      <c r="H24720">
        <f t="shared" si="29"/>
        <v>1.0357046131624086</v>
      </c>
      <c r="I24720" t="s">
        <v>1221</v>
      </c>
    </row>
    <row r="24721" spans="1:9" x14ac:dyDescent="0.35">
      <c r="A24721" t="s">
        <v>1257</v>
      </c>
      <c r="B24721" t="s">
        <v>372</v>
      </c>
      <c r="C24721" t="s">
        <v>372</v>
      </c>
      <c r="D24721" t="s">
        <v>1279</v>
      </c>
      <c r="E24721" t="s">
        <v>31</v>
      </c>
      <c r="F24721">
        <v>34631</v>
      </c>
      <c r="G24721">
        <v>23406</v>
      </c>
      <c r="H24721">
        <f t="shared" si="29"/>
        <v>0.67586844156969195</v>
      </c>
      <c r="I24721" t="s">
        <v>1221</v>
      </c>
    </row>
    <row r="24722" spans="1:9" x14ac:dyDescent="0.35">
      <c r="A24722" t="s">
        <v>1257</v>
      </c>
      <c r="B24722" t="s">
        <v>372</v>
      </c>
      <c r="C24722" t="s">
        <v>372</v>
      </c>
      <c r="D24722" t="s">
        <v>1280</v>
      </c>
      <c r="E24722" t="s">
        <v>29</v>
      </c>
      <c r="F24722">
        <v>10035</v>
      </c>
      <c r="G24722">
        <v>16117</v>
      </c>
      <c r="H24722">
        <f t="shared" si="29"/>
        <v>1.6060787244643746</v>
      </c>
      <c r="I24722" t="s">
        <v>1221</v>
      </c>
    </row>
    <row r="24723" spans="1:9" x14ac:dyDescent="0.35">
      <c r="A24723" t="s">
        <v>1257</v>
      </c>
      <c r="B24723" t="s">
        <v>372</v>
      </c>
      <c r="C24723" t="s">
        <v>372</v>
      </c>
      <c r="D24723" t="s">
        <v>1280</v>
      </c>
      <c r="E24723" t="s">
        <v>30</v>
      </c>
      <c r="F24723">
        <v>14655</v>
      </c>
      <c r="G24723">
        <v>23789</v>
      </c>
      <c r="H24723">
        <f t="shared" si="29"/>
        <v>1.6232685090412828</v>
      </c>
      <c r="I24723" t="s">
        <v>1221</v>
      </c>
    </row>
    <row r="24724" spans="1:9" x14ac:dyDescent="0.35">
      <c r="A24724" t="s">
        <v>1257</v>
      </c>
      <c r="B24724" t="s">
        <v>372</v>
      </c>
      <c r="C24724" t="s">
        <v>372</v>
      </c>
      <c r="D24724" t="s">
        <v>1280</v>
      </c>
      <c r="E24724" t="s">
        <v>31</v>
      </c>
      <c r="F24724">
        <v>13066</v>
      </c>
      <c r="G24724">
        <v>17339</v>
      </c>
      <c r="H24724">
        <f t="shared" si="29"/>
        <v>1.3270319914281341</v>
      </c>
      <c r="I24724" t="s">
        <v>1221</v>
      </c>
    </row>
    <row r="24725" spans="1:9" x14ac:dyDescent="0.35">
      <c r="A24725" t="s">
        <v>1257</v>
      </c>
      <c r="B24725" t="s">
        <v>372</v>
      </c>
      <c r="C24725" t="s">
        <v>372</v>
      </c>
      <c r="D24725" t="s">
        <v>1281</v>
      </c>
      <c r="E24725" t="s">
        <v>29</v>
      </c>
      <c r="F24725">
        <v>47004</v>
      </c>
      <c r="G24725">
        <v>36517</v>
      </c>
      <c r="H24725">
        <f t="shared" si="29"/>
        <v>0.77689132839758324</v>
      </c>
      <c r="I24725" t="s">
        <v>1221</v>
      </c>
    </row>
    <row r="24726" spans="1:9" x14ac:dyDescent="0.35">
      <c r="A24726" t="s">
        <v>1257</v>
      </c>
      <c r="B24726" t="s">
        <v>372</v>
      </c>
      <c r="C24726" t="s">
        <v>372</v>
      </c>
      <c r="D24726" t="s">
        <v>1281</v>
      </c>
      <c r="E24726" t="s">
        <v>30</v>
      </c>
      <c r="F24726">
        <v>45405</v>
      </c>
      <c r="G24726">
        <v>33581</v>
      </c>
      <c r="H24726">
        <f t="shared" ref="H24726:H24789" si="30">G24726/F24726</f>
        <v>0.73958815108468234</v>
      </c>
      <c r="I24726" t="s">
        <v>1221</v>
      </c>
    </row>
    <row r="24727" spans="1:9" x14ac:dyDescent="0.35">
      <c r="A24727" t="s">
        <v>1257</v>
      </c>
      <c r="B24727" t="s">
        <v>372</v>
      </c>
      <c r="C24727" t="s">
        <v>372</v>
      </c>
      <c r="D24727" t="s">
        <v>1281</v>
      </c>
      <c r="E24727" t="s">
        <v>31</v>
      </c>
      <c r="F24727">
        <v>43964</v>
      </c>
      <c r="G24727">
        <v>34688</v>
      </c>
      <c r="H24727">
        <f t="shared" si="30"/>
        <v>0.78900918933673003</v>
      </c>
      <c r="I24727" t="s">
        <v>1221</v>
      </c>
    </row>
    <row r="24728" spans="1:9" x14ac:dyDescent="0.35">
      <c r="A24728" t="s">
        <v>1257</v>
      </c>
      <c r="B24728" t="s">
        <v>372</v>
      </c>
      <c r="C24728" t="s">
        <v>372</v>
      </c>
      <c r="D24728" t="s">
        <v>1282</v>
      </c>
      <c r="E24728" t="s">
        <v>29</v>
      </c>
      <c r="F24728">
        <v>12069</v>
      </c>
      <c r="G24728">
        <v>23927</v>
      </c>
      <c r="H24728">
        <f t="shared" si="30"/>
        <v>1.9825171928080205</v>
      </c>
      <c r="I24728" t="s">
        <v>1221</v>
      </c>
    </row>
    <row r="24729" spans="1:9" x14ac:dyDescent="0.35">
      <c r="A24729" t="s">
        <v>1257</v>
      </c>
      <c r="B24729" t="s">
        <v>372</v>
      </c>
      <c r="C24729" t="s">
        <v>372</v>
      </c>
      <c r="D24729" t="s">
        <v>1282</v>
      </c>
      <c r="E24729" t="s">
        <v>30</v>
      </c>
      <c r="F24729">
        <v>20582</v>
      </c>
      <c r="G24729">
        <v>18178</v>
      </c>
      <c r="H24729">
        <f t="shared" si="30"/>
        <v>0.88319891167039155</v>
      </c>
      <c r="I24729" t="s">
        <v>1221</v>
      </c>
    </row>
    <row r="24730" spans="1:9" x14ac:dyDescent="0.35">
      <c r="A24730" t="s">
        <v>1257</v>
      </c>
      <c r="B24730" t="s">
        <v>372</v>
      </c>
      <c r="C24730" t="s">
        <v>372</v>
      </c>
      <c r="D24730" t="s">
        <v>1282</v>
      </c>
      <c r="E24730" t="s">
        <v>31</v>
      </c>
      <c r="F24730">
        <v>20689</v>
      </c>
      <c r="G24730">
        <v>6186</v>
      </c>
      <c r="H24730">
        <f t="shared" si="30"/>
        <v>0.29899946831649671</v>
      </c>
      <c r="I24730" t="s">
        <v>1221</v>
      </c>
    </row>
    <row r="24731" spans="1:9" x14ac:dyDescent="0.35">
      <c r="A24731" t="s">
        <v>1257</v>
      </c>
      <c r="B24731" t="s">
        <v>372</v>
      </c>
      <c r="C24731" t="s">
        <v>372</v>
      </c>
      <c r="D24731" t="s">
        <v>1260</v>
      </c>
      <c r="E24731" t="s">
        <v>29</v>
      </c>
      <c r="F24731">
        <v>512106</v>
      </c>
      <c r="G24731">
        <v>446513</v>
      </c>
      <c r="H24731">
        <f t="shared" si="30"/>
        <v>0.8719151894334376</v>
      </c>
      <c r="I24731" t="s">
        <v>1221</v>
      </c>
    </row>
    <row r="24732" spans="1:9" x14ac:dyDescent="0.35">
      <c r="A24732" t="s">
        <v>1257</v>
      </c>
      <c r="B24732" t="s">
        <v>372</v>
      </c>
      <c r="C24732" t="s">
        <v>372</v>
      </c>
      <c r="D24732" t="s">
        <v>1260</v>
      </c>
      <c r="E24732" t="s">
        <v>30</v>
      </c>
      <c r="F24732">
        <v>510259</v>
      </c>
      <c r="G24732">
        <v>510164</v>
      </c>
      <c r="H24732">
        <f t="shared" si="30"/>
        <v>0.99981382004041086</v>
      </c>
      <c r="I24732" t="s">
        <v>1221</v>
      </c>
    </row>
    <row r="24733" spans="1:9" x14ac:dyDescent="0.35">
      <c r="A24733" t="s">
        <v>1257</v>
      </c>
      <c r="B24733" t="s">
        <v>372</v>
      </c>
      <c r="C24733" t="s">
        <v>372</v>
      </c>
      <c r="D24733" t="s">
        <v>1260</v>
      </c>
      <c r="E24733" t="s">
        <v>31</v>
      </c>
      <c r="F24733">
        <v>586831</v>
      </c>
      <c r="G24733">
        <v>735039</v>
      </c>
      <c r="H24733">
        <f t="shared" si="30"/>
        <v>1.2525565281997713</v>
      </c>
      <c r="I24733" t="s">
        <v>1221</v>
      </c>
    </row>
    <row r="24734" spans="1:9" x14ac:dyDescent="0.35">
      <c r="A24734" t="s">
        <v>1257</v>
      </c>
      <c r="B24734" t="s">
        <v>372</v>
      </c>
      <c r="C24734" t="s">
        <v>372</v>
      </c>
      <c r="D24734" t="s">
        <v>1261</v>
      </c>
      <c r="E24734" t="s">
        <v>29</v>
      </c>
      <c r="F24734">
        <v>446915</v>
      </c>
      <c r="G24734">
        <v>382116</v>
      </c>
      <c r="H24734">
        <f t="shared" si="30"/>
        <v>0.85500822304017543</v>
      </c>
      <c r="I24734" t="s">
        <v>1221</v>
      </c>
    </row>
    <row r="24735" spans="1:9" x14ac:dyDescent="0.35">
      <c r="A24735" t="s">
        <v>1257</v>
      </c>
      <c r="B24735" t="s">
        <v>372</v>
      </c>
      <c r="C24735" t="s">
        <v>372</v>
      </c>
      <c r="D24735" t="s">
        <v>1261</v>
      </c>
      <c r="E24735" t="s">
        <v>30</v>
      </c>
      <c r="F24735">
        <v>458057</v>
      </c>
      <c r="G24735">
        <v>365189</v>
      </c>
      <c r="H24735">
        <f t="shared" si="30"/>
        <v>0.79725667329611816</v>
      </c>
      <c r="I24735" t="s">
        <v>1221</v>
      </c>
    </row>
    <row r="24736" spans="1:9" x14ac:dyDescent="0.35">
      <c r="A24736" t="s">
        <v>1257</v>
      </c>
      <c r="B24736" t="s">
        <v>372</v>
      </c>
      <c r="C24736" t="s">
        <v>372</v>
      </c>
      <c r="D24736" t="s">
        <v>1261</v>
      </c>
      <c r="E24736" t="s">
        <v>31</v>
      </c>
      <c r="F24736">
        <v>462932</v>
      </c>
      <c r="G24736">
        <v>280489</v>
      </c>
      <c r="H24736">
        <f t="shared" si="30"/>
        <v>0.60589676237546763</v>
      </c>
      <c r="I24736" t="s">
        <v>1221</v>
      </c>
    </row>
    <row r="24737" spans="1:9" x14ac:dyDescent="0.35">
      <c r="A24737" t="s">
        <v>1257</v>
      </c>
      <c r="B24737" t="s">
        <v>372</v>
      </c>
      <c r="C24737" t="s">
        <v>372</v>
      </c>
      <c r="D24737" t="s">
        <v>1262</v>
      </c>
      <c r="E24737" t="s">
        <v>29</v>
      </c>
      <c r="F24737">
        <v>136055</v>
      </c>
      <c r="G24737">
        <v>132718</v>
      </c>
      <c r="H24737">
        <f t="shared" si="30"/>
        <v>0.97547315423909453</v>
      </c>
      <c r="I24737" t="s">
        <v>1221</v>
      </c>
    </row>
    <row r="24738" spans="1:9" x14ac:dyDescent="0.35">
      <c r="A24738" t="s">
        <v>1257</v>
      </c>
      <c r="B24738" t="s">
        <v>372</v>
      </c>
      <c r="C24738" t="s">
        <v>372</v>
      </c>
      <c r="D24738" t="s">
        <v>1262</v>
      </c>
      <c r="E24738" t="s">
        <v>30</v>
      </c>
      <c r="F24738">
        <v>129807</v>
      </c>
      <c r="G24738">
        <v>137641</v>
      </c>
      <c r="H24738">
        <f t="shared" si="30"/>
        <v>1.0603511366875438</v>
      </c>
      <c r="I24738" t="s">
        <v>1221</v>
      </c>
    </row>
    <row r="24739" spans="1:9" x14ac:dyDescent="0.35">
      <c r="A24739" t="s">
        <v>1257</v>
      </c>
      <c r="B24739" t="s">
        <v>372</v>
      </c>
      <c r="C24739" t="s">
        <v>372</v>
      </c>
      <c r="D24739" t="s">
        <v>1262</v>
      </c>
      <c r="E24739" t="s">
        <v>31</v>
      </c>
      <c r="F24739">
        <v>140224</v>
      </c>
      <c r="G24739">
        <v>146693</v>
      </c>
      <c r="H24739">
        <f t="shared" si="30"/>
        <v>1.0461333295298951</v>
      </c>
      <c r="I24739" t="s">
        <v>1221</v>
      </c>
    </row>
    <row r="24740" spans="1:9" x14ac:dyDescent="0.35">
      <c r="A24740" t="s">
        <v>1257</v>
      </c>
      <c r="B24740" t="s">
        <v>372</v>
      </c>
      <c r="C24740" t="s">
        <v>372</v>
      </c>
      <c r="D24740" t="s">
        <v>1263</v>
      </c>
      <c r="E24740" t="s">
        <v>29</v>
      </c>
      <c r="F24740">
        <v>33354</v>
      </c>
      <c r="G24740">
        <v>25706</v>
      </c>
      <c r="H24740">
        <f t="shared" si="30"/>
        <v>0.77070216465791208</v>
      </c>
      <c r="I24740" t="s">
        <v>1221</v>
      </c>
    </row>
    <row r="24741" spans="1:9" x14ac:dyDescent="0.35">
      <c r="A24741" t="s">
        <v>1257</v>
      </c>
      <c r="B24741" t="s">
        <v>372</v>
      </c>
      <c r="C24741" t="s">
        <v>372</v>
      </c>
      <c r="D24741" t="s">
        <v>1263</v>
      </c>
      <c r="E24741" t="s">
        <v>30</v>
      </c>
      <c r="F24741">
        <v>32849</v>
      </c>
      <c r="G24741">
        <v>11225</v>
      </c>
      <c r="H24741">
        <f t="shared" si="30"/>
        <v>0.34171512070382659</v>
      </c>
      <c r="I24741" t="s">
        <v>1221</v>
      </c>
    </row>
    <row r="24742" spans="1:9" x14ac:dyDescent="0.35">
      <c r="A24742" t="s">
        <v>1257</v>
      </c>
      <c r="B24742" t="s">
        <v>372</v>
      </c>
      <c r="C24742" t="s">
        <v>372</v>
      </c>
      <c r="D24742" t="s">
        <v>1263</v>
      </c>
      <c r="E24742" t="s">
        <v>31</v>
      </c>
      <c r="F24742">
        <v>36850</v>
      </c>
      <c r="G24742">
        <v>25257</v>
      </c>
      <c r="H24742">
        <f t="shared" si="30"/>
        <v>0.68540027137042059</v>
      </c>
      <c r="I24742" t="s">
        <v>1221</v>
      </c>
    </row>
    <row r="24743" spans="1:9" x14ac:dyDescent="0.35">
      <c r="A24743" t="s">
        <v>1257</v>
      </c>
      <c r="B24743" t="s">
        <v>372</v>
      </c>
      <c r="C24743" t="s">
        <v>372</v>
      </c>
      <c r="D24743" t="s">
        <v>1264</v>
      </c>
      <c r="E24743" t="s">
        <v>29</v>
      </c>
      <c r="F24743">
        <v>41185</v>
      </c>
      <c r="G24743">
        <v>18683</v>
      </c>
      <c r="H24743">
        <f t="shared" si="30"/>
        <v>0.45363603253611751</v>
      </c>
      <c r="I24743" t="s">
        <v>1221</v>
      </c>
    </row>
    <row r="24744" spans="1:9" x14ac:dyDescent="0.35">
      <c r="A24744" t="s">
        <v>1257</v>
      </c>
      <c r="B24744" t="s">
        <v>372</v>
      </c>
      <c r="C24744" t="s">
        <v>372</v>
      </c>
      <c r="D24744" t="s">
        <v>1264</v>
      </c>
      <c r="E24744" t="s">
        <v>30</v>
      </c>
      <c r="F24744">
        <v>39642</v>
      </c>
      <c r="G24744">
        <v>18539</v>
      </c>
      <c r="H24744">
        <f t="shared" si="30"/>
        <v>0.46766056203017004</v>
      </c>
      <c r="I24744" t="s">
        <v>1221</v>
      </c>
    </row>
    <row r="24745" spans="1:9" x14ac:dyDescent="0.35">
      <c r="A24745" t="s">
        <v>1257</v>
      </c>
      <c r="B24745" t="s">
        <v>372</v>
      </c>
      <c r="C24745" t="s">
        <v>372</v>
      </c>
      <c r="D24745" t="s">
        <v>1264</v>
      </c>
      <c r="E24745" t="s">
        <v>31</v>
      </c>
      <c r="F24745">
        <v>47617</v>
      </c>
      <c r="G24745">
        <v>19332</v>
      </c>
      <c r="H24745">
        <f t="shared" si="30"/>
        <v>0.40598945754667448</v>
      </c>
      <c r="I24745" t="s">
        <v>1221</v>
      </c>
    </row>
    <row r="24746" spans="1:9" x14ac:dyDescent="0.35">
      <c r="A24746" t="s">
        <v>1257</v>
      </c>
      <c r="B24746" t="s">
        <v>372</v>
      </c>
      <c r="C24746" t="s">
        <v>372</v>
      </c>
      <c r="D24746" t="s">
        <v>1265</v>
      </c>
      <c r="E24746" t="s">
        <v>29</v>
      </c>
      <c r="F24746">
        <v>119679</v>
      </c>
      <c r="G24746">
        <v>121145</v>
      </c>
      <c r="H24746">
        <f t="shared" si="30"/>
        <v>1.0122494339023556</v>
      </c>
      <c r="I24746" t="s">
        <v>1221</v>
      </c>
    </row>
    <row r="24747" spans="1:9" x14ac:dyDescent="0.35">
      <c r="A24747" t="s">
        <v>1257</v>
      </c>
      <c r="B24747" t="s">
        <v>372</v>
      </c>
      <c r="C24747" t="s">
        <v>372</v>
      </c>
      <c r="D24747" t="s">
        <v>1265</v>
      </c>
      <c r="E24747" t="s">
        <v>30</v>
      </c>
      <c r="F24747">
        <v>124232</v>
      </c>
      <c r="G24747">
        <v>73727</v>
      </c>
      <c r="H24747">
        <f t="shared" si="30"/>
        <v>0.59346223195311998</v>
      </c>
      <c r="I24747" t="s">
        <v>1221</v>
      </c>
    </row>
    <row r="24748" spans="1:9" x14ac:dyDescent="0.35">
      <c r="A24748" t="s">
        <v>1257</v>
      </c>
      <c r="B24748" t="s">
        <v>372</v>
      </c>
      <c r="C24748" t="s">
        <v>372</v>
      </c>
      <c r="D24748" t="s">
        <v>1265</v>
      </c>
      <c r="E24748" t="s">
        <v>31</v>
      </c>
      <c r="F24748">
        <v>124670</v>
      </c>
      <c r="G24748">
        <v>56586</v>
      </c>
      <c r="H24748">
        <f t="shared" si="30"/>
        <v>0.45388625972567581</v>
      </c>
      <c r="I24748" t="s">
        <v>1221</v>
      </c>
    </row>
    <row r="24749" spans="1:9" x14ac:dyDescent="0.35">
      <c r="A24749" t="s">
        <v>1257</v>
      </c>
      <c r="B24749" t="s">
        <v>372</v>
      </c>
      <c r="C24749" t="s">
        <v>372</v>
      </c>
      <c r="D24749" t="s">
        <v>1266</v>
      </c>
      <c r="E24749" t="s">
        <v>29</v>
      </c>
      <c r="F24749">
        <v>301650</v>
      </c>
      <c r="G24749">
        <v>260294</v>
      </c>
      <c r="H24749">
        <f t="shared" si="30"/>
        <v>0.86290071274656055</v>
      </c>
      <c r="I24749" t="s">
        <v>1221</v>
      </c>
    </row>
    <row r="24750" spans="1:9" x14ac:dyDescent="0.35">
      <c r="A24750" t="s">
        <v>1257</v>
      </c>
      <c r="B24750" t="s">
        <v>372</v>
      </c>
      <c r="C24750" t="s">
        <v>372</v>
      </c>
      <c r="D24750" t="s">
        <v>1266</v>
      </c>
      <c r="E24750" t="s">
        <v>30</v>
      </c>
      <c r="F24750">
        <v>317673</v>
      </c>
      <c r="G24750">
        <v>276214</v>
      </c>
      <c r="H24750">
        <f t="shared" si="30"/>
        <v>0.86949158411322336</v>
      </c>
      <c r="I24750" t="s">
        <v>1221</v>
      </c>
    </row>
    <row r="24751" spans="1:9" x14ac:dyDescent="0.35">
      <c r="A24751" t="s">
        <v>1257</v>
      </c>
      <c r="B24751" t="s">
        <v>372</v>
      </c>
      <c r="C24751" t="s">
        <v>372</v>
      </c>
      <c r="D24751" t="s">
        <v>1266</v>
      </c>
      <c r="E24751" t="s">
        <v>31</v>
      </c>
      <c r="F24751">
        <v>312608</v>
      </c>
      <c r="G24751">
        <v>217588</v>
      </c>
      <c r="H24751">
        <f t="shared" si="30"/>
        <v>0.69604104821373736</v>
      </c>
      <c r="I24751" t="s">
        <v>1221</v>
      </c>
    </row>
    <row r="24752" spans="1:9" x14ac:dyDescent="0.35">
      <c r="A24752" t="s">
        <v>1257</v>
      </c>
      <c r="B24752" t="s">
        <v>373</v>
      </c>
      <c r="C24752" t="s">
        <v>373</v>
      </c>
      <c r="D24752" t="s">
        <v>1258</v>
      </c>
      <c r="E24752" t="s">
        <v>29</v>
      </c>
      <c r="F24752">
        <v>1021238</v>
      </c>
      <c r="G24752">
        <v>1172672</v>
      </c>
      <c r="H24752">
        <f t="shared" si="30"/>
        <v>1.1482847289270475</v>
      </c>
      <c r="I24752" t="s">
        <v>1222</v>
      </c>
    </row>
    <row r="24753" spans="1:9" x14ac:dyDescent="0.35">
      <c r="A24753" t="s">
        <v>1257</v>
      </c>
      <c r="B24753" t="s">
        <v>373</v>
      </c>
      <c r="C24753" t="s">
        <v>373</v>
      </c>
      <c r="D24753" t="s">
        <v>1258</v>
      </c>
      <c r="E24753" t="s">
        <v>30</v>
      </c>
      <c r="F24753">
        <v>974049</v>
      </c>
      <c r="G24753">
        <v>871018</v>
      </c>
      <c r="H24753">
        <f t="shared" si="30"/>
        <v>0.89422400721113615</v>
      </c>
      <c r="I24753" t="s">
        <v>1222</v>
      </c>
    </row>
    <row r="24754" spans="1:9" x14ac:dyDescent="0.35">
      <c r="A24754" t="s">
        <v>1257</v>
      </c>
      <c r="B24754" t="s">
        <v>373</v>
      </c>
      <c r="C24754" t="s">
        <v>373</v>
      </c>
      <c r="D24754" t="s">
        <v>1258</v>
      </c>
      <c r="E24754" t="s">
        <v>31</v>
      </c>
      <c r="F24754">
        <v>950705</v>
      </c>
      <c r="G24754">
        <v>760496</v>
      </c>
      <c r="H24754">
        <f t="shared" si="30"/>
        <v>0.79992847413235446</v>
      </c>
      <c r="I24754" t="s">
        <v>1222</v>
      </c>
    </row>
    <row r="24755" spans="1:9" x14ac:dyDescent="0.35">
      <c r="A24755" t="s">
        <v>1257</v>
      </c>
      <c r="B24755" t="s">
        <v>373</v>
      </c>
      <c r="C24755" t="s">
        <v>373</v>
      </c>
      <c r="D24755" t="s">
        <v>1267</v>
      </c>
      <c r="E24755" t="s">
        <v>29</v>
      </c>
      <c r="F24755">
        <v>170051</v>
      </c>
      <c r="G24755">
        <v>125877</v>
      </c>
      <c r="H24755">
        <f t="shared" si="30"/>
        <v>0.74023087191489612</v>
      </c>
      <c r="I24755" t="s">
        <v>1222</v>
      </c>
    </row>
    <row r="24756" spans="1:9" x14ac:dyDescent="0.35">
      <c r="A24756" t="s">
        <v>1257</v>
      </c>
      <c r="B24756" t="s">
        <v>373</v>
      </c>
      <c r="C24756" t="s">
        <v>373</v>
      </c>
      <c r="D24756" t="s">
        <v>1267</v>
      </c>
      <c r="E24756" t="s">
        <v>30</v>
      </c>
      <c r="F24756">
        <v>171614</v>
      </c>
      <c r="G24756">
        <v>118612</v>
      </c>
      <c r="H24756">
        <f t="shared" si="30"/>
        <v>0.69115573321523882</v>
      </c>
      <c r="I24756" t="s">
        <v>1222</v>
      </c>
    </row>
    <row r="24757" spans="1:9" x14ac:dyDescent="0.35">
      <c r="A24757" t="s">
        <v>1257</v>
      </c>
      <c r="B24757" t="s">
        <v>373</v>
      </c>
      <c r="C24757" t="s">
        <v>373</v>
      </c>
      <c r="D24757" t="s">
        <v>1267</v>
      </c>
      <c r="E24757" t="s">
        <v>31</v>
      </c>
      <c r="F24757">
        <v>177488</v>
      </c>
      <c r="G24757">
        <v>168530</v>
      </c>
      <c r="H24757">
        <f t="shared" si="30"/>
        <v>0.94952898224105287</v>
      </c>
      <c r="I24757" t="s">
        <v>1222</v>
      </c>
    </row>
    <row r="24758" spans="1:9" x14ac:dyDescent="0.35">
      <c r="A24758" t="s">
        <v>1257</v>
      </c>
      <c r="B24758" t="s">
        <v>373</v>
      </c>
      <c r="C24758" t="s">
        <v>373</v>
      </c>
      <c r="D24758" t="s">
        <v>1268</v>
      </c>
      <c r="E24758" t="s">
        <v>29</v>
      </c>
      <c r="F24758">
        <v>86015</v>
      </c>
      <c r="G24758">
        <v>38816</v>
      </c>
      <c r="H24758">
        <f t="shared" si="30"/>
        <v>0.45127012730337734</v>
      </c>
      <c r="I24758" t="s">
        <v>1222</v>
      </c>
    </row>
    <row r="24759" spans="1:9" x14ac:dyDescent="0.35">
      <c r="A24759" t="s">
        <v>1257</v>
      </c>
      <c r="B24759" t="s">
        <v>373</v>
      </c>
      <c r="C24759" t="s">
        <v>373</v>
      </c>
      <c r="D24759" t="s">
        <v>1268</v>
      </c>
      <c r="E24759" t="s">
        <v>30</v>
      </c>
      <c r="F24759">
        <v>72039</v>
      </c>
      <c r="G24759">
        <v>70827</v>
      </c>
      <c r="H24759">
        <f t="shared" si="30"/>
        <v>0.98317577978594928</v>
      </c>
      <c r="I24759" t="s">
        <v>1222</v>
      </c>
    </row>
    <row r="24760" spans="1:9" x14ac:dyDescent="0.35">
      <c r="A24760" t="s">
        <v>1257</v>
      </c>
      <c r="B24760" t="s">
        <v>373</v>
      </c>
      <c r="C24760" t="s">
        <v>373</v>
      </c>
      <c r="D24760" t="s">
        <v>1268</v>
      </c>
      <c r="E24760" t="s">
        <v>31</v>
      </c>
      <c r="F24760">
        <v>76408</v>
      </c>
      <c r="G24760">
        <v>40591</v>
      </c>
      <c r="H24760">
        <f t="shared" si="30"/>
        <v>0.53124018427389808</v>
      </c>
      <c r="I24760" t="s">
        <v>1222</v>
      </c>
    </row>
    <row r="24761" spans="1:9" x14ac:dyDescent="0.35">
      <c r="A24761" t="s">
        <v>1257</v>
      </c>
      <c r="B24761" t="s">
        <v>373</v>
      </c>
      <c r="C24761" t="s">
        <v>373</v>
      </c>
      <c r="D24761" t="s">
        <v>1269</v>
      </c>
      <c r="E24761" t="s">
        <v>29</v>
      </c>
      <c r="F24761">
        <v>125950</v>
      </c>
      <c r="G24761">
        <v>228112</v>
      </c>
      <c r="H24761">
        <f t="shared" si="30"/>
        <v>1.8111314013497419</v>
      </c>
      <c r="I24761" t="s">
        <v>1222</v>
      </c>
    </row>
    <row r="24762" spans="1:9" x14ac:dyDescent="0.35">
      <c r="A24762" t="s">
        <v>1257</v>
      </c>
      <c r="B24762" t="s">
        <v>373</v>
      </c>
      <c r="C24762" t="s">
        <v>373</v>
      </c>
      <c r="D24762" t="s">
        <v>1269</v>
      </c>
      <c r="E24762" t="s">
        <v>30</v>
      </c>
      <c r="F24762">
        <v>124440</v>
      </c>
      <c r="G24762">
        <v>238853</v>
      </c>
      <c r="H24762">
        <f t="shared" si="30"/>
        <v>1.9194230151076823</v>
      </c>
      <c r="I24762" t="s">
        <v>1222</v>
      </c>
    </row>
    <row r="24763" spans="1:9" x14ac:dyDescent="0.35">
      <c r="A24763" t="s">
        <v>1257</v>
      </c>
      <c r="B24763" t="s">
        <v>373</v>
      </c>
      <c r="C24763" t="s">
        <v>373</v>
      </c>
      <c r="D24763" t="s">
        <v>1269</v>
      </c>
      <c r="E24763" t="s">
        <v>31</v>
      </c>
      <c r="F24763">
        <v>107945</v>
      </c>
      <c r="G24763">
        <v>136986</v>
      </c>
      <c r="H24763">
        <f t="shared" si="30"/>
        <v>1.2690351567928111</v>
      </c>
      <c r="I24763" t="s">
        <v>1222</v>
      </c>
    </row>
    <row r="24764" spans="1:9" x14ac:dyDescent="0.35">
      <c r="A24764" t="s">
        <v>1257</v>
      </c>
      <c r="B24764" t="s">
        <v>373</v>
      </c>
      <c r="C24764" t="s">
        <v>373</v>
      </c>
      <c r="D24764" t="s">
        <v>1270</v>
      </c>
      <c r="E24764" t="s">
        <v>29</v>
      </c>
      <c r="F24764">
        <v>29632</v>
      </c>
      <c r="G24764">
        <v>30790</v>
      </c>
      <c r="H24764">
        <f t="shared" si="30"/>
        <v>1.0390793736501081</v>
      </c>
      <c r="I24764" t="s">
        <v>1222</v>
      </c>
    </row>
    <row r="24765" spans="1:9" x14ac:dyDescent="0.35">
      <c r="A24765" t="s">
        <v>1257</v>
      </c>
      <c r="B24765" t="s">
        <v>373</v>
      </c>
      <c r="C24765" t="s">
        <v>373</v>
      </c>
      <c r="D24765" t="s">
        <v>1270</v>
      </c>
      <c r="E24765" t="s">
        <v>30</v>
      </c>
      <c r="F24765">
        <v>37478</v>
      </c>
      <c r="G24765">
        <v>35313</v>
      </c>
      <c r="H24765">
        <f t="shared" si="30"/>
        <v>0.94223277656224991</v>
      </c>
      <c r="I24765" t="s">
        <v>1222</v>
      </c>
    </row>
    <row r="24766" spans="1:9" x14ac:dyDescent="0.35">
      <c r="A24766" t="s">
        <v>1257</v>
      </c>
      <c r="B24766" t="s">
        <v>373</v>
      </c>
      <c r="C24766" t="s">
        <v>373</v>
      </c>
      <c r="D24766" t="s">
        <v>1270</v>
      </c>
      <c r="E24766" t="s">
        <v>31</v>
      </c>
      <c r="F24766">
        <v>30444</v>
      </c>
      <c r="G24766">
        <v>32673</v>
      </c>
      <c r="H24766">
        <f t="shared" si="30"/>
        <v>1.0732163973196689</v>
      </c>
      <c r="I24766" t="s">
        <v>1222</v>
      </c>
    </row>
    <row r="24767" spans="1:9" x14ac:dyDescent="0.35">
      <c r="A24767" t="s">
        <v>1257</v>
      </c>
      <c r="B24767" t="s">
        <v>373</v>
      </c>
      <c r="C24767" t="s">
        <v>373</v>
      </c>
      <c r="D24767" t="s">
        <v>1271</v>
      </c>
      <c r="E24767" t="s">
        <v>29</v>
      </c>
      <c r="F24767">
        <v>132756</v>
      </c>
      <c r="G24767">
        <v>152537</v>
      </c>
      <c r="H24767">
        <f t="shared" si="30"/>
        <v>1.1490026816113772</v>
      </c>
      <c r="I24767" t="s">
        <v>1222</v>
      </c>
    </row>
    <row r="24768" spans="1:9" x14ac:dyDescent="0.35">
      <c r="A24768" t="s">
        <v>1257</v>
      </c>
      <c r="B24768" t="s">
        <v>373</v>
      </c>
      <c r="C24768" t="s">
        <v>373</v>
      </c>
      <c r="D24768" t="s">
        <v>1271</v>
      </c>
      <c r="E24768" t="s">
        <v>30</v>
      </c>
      <c r="F24768">
        <v>133291</v>
      </c>
      <c r="G24768">
        <v>114856</v>
      </c>
      <c r="H24768">
        <f t="shared" si="30"/>
        <v>0.86169358771409921</v>
      </c>
      <c r="I24768" t="s">
        <v>1222</v>
      </c>
    </row>
    <row r="24769" spans="1:9" x14ac:dyDescent="0.35">
      <c r="A24769" t="s">
        <v>1257</v>
      </c>
      <c r="B24769" t="s">
        <v>373</v>
      </c>
      <c r="C24769" t="s">
        <v>373</v>
      </c>
      <c r="D24769" t="s">
        <v>1271</v>
      </c>
      <c r="E24769" t="s">
        <v>31</v>
      </c>
      <c r="F24769">
        <v>131831</v>
      </c>
      <c r="G24769">
        <v>125311</v>
      </c>
      <c r="H24769">
        <f t="shared" si="30"/>
        <v>0.95054274032663033</v>
      </c>
      <c r="I24769" t="s">
        <v>1222</v>
      </c>
    </row>
    <row r="24770" spans="1:9" x14ac:dyDescent="0.35">
      <c r="A24770" t="s">
        <v>1257</v>
      </c>
      <c r="B24770" t="s">
        <v>373</v>
      </c>
      <c r="C24770" t="s">
        <v>373</v>
      </c>
      <c r="D24770" t="s">
        <v>1272</v>
      </c>
      <c r="E24770" t="s">
        <v>29</v>
      </c>
      <c r="F24770">
        <v>81146</v>
      </c>
      <c r="G24770">
        <v>66641</v>
      </c>
      <c r="H24770">
        <f t="shared" si="30"/>
        <v>0.82124812067138242</v>
      </c>
      <c r="I24770" t="s">
        <v>1222</v>
      </c>
    </row>
    <row r="24771" spans="1:9" x14ac:dyDescent="0.35">
      <c r="A24771" t="s">
        <v>1257</v>
      </c>
      <c r="B24771" t="s">
        <v>373</v>
      </c>
      <c r="C24771" t="s">
        <v>373</v>
      </c>
      <c r="D24771" t="s">
        <v>1272</v>
      </c>
      <c r="E24771" t="s">
        <v>30</v>
      </c>
      <c r="F24771">
        <v>86110</v>
      </c>
      <c r="G24771">
        <v>81568</v>
      </c>
      <c r="H24771">
        <f t="shared" si="30"/>
        <v>0.9472535129485542</v>
      </c>
      <c r="I24771" t="s">
        <v>1222</v>
      </c>
    </row>
    <row r="24772" spans="1:9" x14ac:dyDescent="0.35">
      <c r="A24772" t="s">
        <v>1257</v>
      </c>
      <c r="B24772" t="s">
        <v>373</v>
      </c>
      <c r="C24772" t="s">
        <v>373</v>
      </c>
      <c r="D24772" t="s">
        <v>1272</v>
      </c>
      <c r="E24772" t="s">
        <v>31</v>
      </c>
      <c r="F24772">
        <v>94502</v>
      </c>
      <c r="G24772">
        <v>96258</v>
      </c>
      <c r="H24772">
        <f t="shared" si="30"/>
        <v>1.0185816173202684</v>
      </c>
      <c r="I24772" t="s">
        <v>1222</v>
      </c>
    </row>
    <row r="24773" spans="1:9" x14ac:dyDescent="0.35">
      <c r="A24773" t="s">
        <v>1257</v>
      </c>
      <c r="B24773" t="s">
        <v>373</v>
      </c>
      <c r="C24773" t="s">
        <v>373</v>
      </c>
      <c r="D24773" t="s">
        <v>1273</v>
      </c>
      <c r="E24773" t="s">
        <v>29</v>
      </c>
      <c r="F24773">
        <v>44343</v>
      </c>
      <c r="G24773">
        <v>40512</v>
      </c>
      <c r="H24773">
        <f t="shared" si="30"/>
        <v>0.91360530410662333</v>
      </c>
      <c r="I24773" t="s">
        <v>1222</v>
      </c>
    </row>
    <row r="24774" spans="1:9" x14ac:dyDescent="0.35">
      <c r="A24774" t="s">
        <v>1257</v>
      </c>
      <c r="B24774" t="s">
        <v>373</v>
      </c>
      <c r="C24774" t="s">
        <v>373</v>
      </c>
      <c r="D24774" t="s">
        <v>1273</v>
      </c>
      <c r="E24774" t="s">
        <v>30</v>
      </c>
      <c r="F24774">
        <v>46323</v>
      </c>
      <c r="G24774">
        <v>49956</v>
      </c>
      <c r="H24774">
        <f t="shared" si="30"/>
        <v>1.0784275629816722</v>
      </c>
      <c r="I24774" t="s">
        <v>1222</v>
      </c>
    </row>
    <row r="24775" spans="1:9" x14ac:dyDescent="0.35">
      <c r="A24775" t="s">
        <v>1257</v>
      </c>
      <c r="B24775" t="s">
        <v>373</v>
      </c>
      <c r="C24775" t="s">
        <v>373</v>
      </c>
      <c r="D24775" t="s">
        <v>1273</v>
      </c>
      <c r="E24775" t="s">
        <v>31</v>
      </c>
      <c r="F24775">
        <v>42713</v>
      </c>
      <c r="G24775">
        <v>44429</v>
      </c>
      <c r="H24775">
        <f t="shared" si="30"/>
        <v>1.0401751223280968</v>
      </c>
      <c r="I24775" t="s">
        <v>1222</v>
      </c>
    </row>
    <row r="24776" spans="1:9" x14ac:dyDescent="0.35">
      <c r="A24776" t="s">
        <v>1257</v>
      </c>
      <c r="B24776" t="s">
        <v>373</v>
      </c>
      <c r="C24776" t="s">
        <v>373</v>
      </c>
      <c r="D24776" t="s">
        <v>1274</v>
      </c>
      <c r="E24776" t="s">
        <v>29</v>
      </c>
      <c r="F24776">
        <v>132499</v>
      </c>
      <c r="G24776">
        <v>116187</v>
      </c>
      <c r="H24776">
        <f t="shared" si="30"/>
        <v>0.87688963690291999</v>
      </c>
      <c r="I24776" t="s">
        <v>1222</v>
      </c>
    </row>
    <row r="24777" spans="1:9" x14ac:dyDescent="0.35">
      <c r="A24777" t="s">
        <v>1257</v>
      </c>
      <c r="B24777" t="s">
        <v>373</v>
      </c>
      <c r="C24777" t="s">
        <v>373</v>
      </c>
      <c r="D24777" t="s">
        <v>1274</v>
      </c>
      <c r="E24777" t="s">
        <v>30</v>
      </c>
      <c r="F24777">
        <v>137283</v>
      </c>
      <c r="G24777">
        <v>101337</v>
      </c>
      <c r="H24777">
        <f t="shared" si="30"/>
        <v>0.73816131640479887</v>
      </c>
      <c r="I24777" t="s">
        <v>1222</v>
      </c>
    </row>
    <row r="24778" spans="1:9" x14ac:dyDescent="0.35">
      <c r="A24778" t="s">
        <v>1257</v>
      </c>
      <c r="B24778" t="s">
        <v>373</v>
      </c>
      <c r="C24778" t="s">
        <v>373</v>
      </c>
      <c r="D24778" t="s">
        <v>1274</v>
      </c>
      <c r="E24778" t="s">
        <v>31</v>
      </c>
      <c r="F24778">
        <v>136599</v>
      </c>
      <c r="G24778">
        <v>100329</v>
      </c>
      <c r="H24778">
        <f t="shared" si="30"/>
        <v>0.73447829047064761</v>
      </c>
      <c r="I24778" t="s">
        <v>1222</v>
      </c>
    </row>
    <row r="24779" spans="1:9" x14ac:dyDescent="0.35">
      <c r="A24779" t="s">
        <v>1257</v>
      </c>
      <c r="B24779" t="s">
        <v>373</v>
      </c>
      <c r="C24779" t="s">
        <v>373</v>
      </c>
      <c r="D24779" t="s">
        <v>1275</v>
      </c>
      <c r="E24779" t="s">
        <v>29</v>
      </c>
      <c r="F24779">
        <v>24651</v>
      </c>
      <c r="G24779">
        <v>23760</v>
      </c>
      <c r="H24779">
        <f t="shared" si="30"/>
        <v>0.96385542168674698</v>
      </c>
      <c r="I24779" t="s">
        <v>1222</v>
      </c>
    </row>
    <row r="24780" spans="1:9" x14ac:dyDescent="0.35">
      <c r="A24780" t="s">
        <v>1257</v>
      </c>
      <c r="B24780" t="s">
        <v>373</v>
      </c>
      <c r="C24780" t="s">
        <v>373</v>
      </c>
      <c r="D24780" t="s">
        <v>1275</v>
      </c>
      <c r="E24780" t="s">
        <v>30</v>
      </c>
      <c r="F24780">
        <v>22151</v>
      </c>
      <c r="G24780">
        <v>24085</v>
      </c>
      <c r="H24780">
        <f t="shared" si="30"/>
        <v>1.0873098279987359</v>
      </c>
      <c r="I24780" t="s">
        <v>1222</v>
      </c>
    </row>
    <row r="24781" spans="1:9" x14ac:dyDescent="0.35">
      <c r="A24781" t="s">
        <v>1257</v>
      </c>
      <c r="B24781" t="s">
        <v>373</v>
      </c>
      <c r="C24781" t="s">
        <v>373</v>
      </c>
      <c r="D24781" t="s">
        <v>1275</v>
      </c>
      <c r="E24781" t="s">
        <v>31</v>
      </c>
      <c r="F24781">
        <v>26632</v>
      </c>
      <c r="G24781">
        <v>26392</v>
      </c>
      <c r="H24781">
        <f t="shared" si="30"/>
        <v>0.99098828477020129</v>
      </c>
      <c r="I24781" t="s">
        <v>1222</v>
      </c>
    </row>
    <row r="24782" spans="1:9" x14ac:dyDescent="0.35">
      <c r="A24782" t="s">
        <v>1257</v>
      </c>
      <c r="B24782" t="s">
        <v>373</v>
      </c>
      <c r="C24782" t="s">
        <v>373</v>
      </c>
      <c r="D24782" t="s">
        <v>1276</v>
      </c>
      <c r="E24782" t="s">
        <v>29</v>
      </c>
      <c r="F24782">
        <v>29054</v>
      </c>
      <c r="G24782">
        <v>28092</v>
      </c>
      <c r="H24782">
        <f t="shared" si="30"/>
        <v>0.96688924072416882</v>
      </c>
      <c r="I24782" t="s">
        <v>1222</v>
      </c>
    </row>
    <row r="24783" spans="1:9" x14ac:dyDescent="0.35">
      <c r="A24783" t="s">
        <v>1257</v>
      </c>
      <c r="B24783" t="s">
        <v>373</v>
      </c>
      <c r="C24783" t="s">
        <v>373</v>
      </c>
      <c r="D24783" t="s">
        <v>1276</v>
      </c>
      <c r="E24783" t="s">
        <v>30</v>
      </c>
      <c r="F24783">
        <v>19917</v>
      </c>
      <c r="G24783">
        <v>27395</v>
      </c>
      <c r="H24783">
        <f t="shared" si="30"/>
        <v>1.3754581513280113</v>
      </c>
      <c r="I24783" t="s">
        <v>1222</v>
      </c>
    </row>
    <row r="24784" spans="1:9" x14ac:dyDescent="0.35">
      <c r="A24784" t="s">
        <v>1257</v>
      </c>
      <c r="B24784" t="s">
        <v>373</v>
      </c>
      <c r="C24784" t="s">
        <v>373</v>
      </c>
      <c r="D24784" t="s">
        <v>1276</v>
      </c>
      <c r="E24784" t="s">
        <v>31</v>
      </c>
      <c r="F24784">
        <v>22566</v>
      </c>
      <c r="G24784">
        <v>30541</v>
      </c>
      <c r="H24784">
        <f t="shared" si="30"/>
        <v>1.3534077816183638</v>
      </c>
      <c r="I24784" t="s">
        <v>1222</v>
      </c>
    </row>
    <row r="24785" spans="1:9" x14ac:dyDescent="0.35">
      <c r="A24785" t="s">
        <v>1257</v>
      </c>
      <c r="B24785" t="s">
        <v>373</v>
      </c>
      <c r="C24785" t="s">
        <v>373</v>
      </c>
      <c r="D24785" t="s">
        <v>1259</v>
      </c>
      <c r="E24785" t="s">
        <v>29</v>
      </c>
      <c r="F24785">
        <v>171974</v>
      </c>
      <c r="G24785">
        <v>180757</v>
      </c>
      <c r="H24785">
        <f t="shared" si="30"/>
        <v>1.0510716736250829</v>
      </c>
      <c r="I24785" t="s">
        <v>1222</v>
      </c>
    </row>
    <row r="24786" spans="1:9" x14ac:dyDescent="0.35">
      <c r="A24786" t="s">
        <v>1257</v>
      </c>
      <c r="B24786" t="s">
        <v>373</v>
      </c>
      <c r="C24786" t="s">
        <v>373</v>
      </c>
      <c r="D24786" t="s">
        <v>1259</v>
      </c>
      <c r="E24786" t="s">
        <v>30</v>
      </c>
      <c r="F24786">
        <v>174006</v>
      </c>
      <c r="G24786">
        <v>147072</v>
      </c>
      <c r="H24786">
        <f t="shared" si="30"/>
        <v>0.84521223406089441</v>
      </c>
      <c r="I24786" t="s">
        <v>1222</v>
      </c>
    </row>
    <row r="24787" spans="1:9" x14ac:dyDescent="0.35">
      <c r="A24787" t="s">
        <v>1257</v>
      </c>
      <c r="B24787" t="s">
        <v>373</v>
      </c>
      <c r="C24787" t="s">
        <v>373</v>
      </c>
      <c r="D24787" t="s">
        <v>1259</v>
      </c>
      <c r="E24787" t="s">
        <v>31</v>
      </c>
      <c r="F24787">
        <v>180247</v>
      </c>
      <c r="G24787">
        <v>161671</v>
      </c>
      <c r="H24787">
        <f t="shared" si="30"/>
        <v>0.89694141927466198</v>
      </c>
      <c r="I24787" t="s">
        <v>1222</v>
      </c>
    </row>
    <row r="24788" spans="1:9" x14ac:dyDescent="0.35">
      <c r="A24788" t="s">
        <v>1257</v>
      </c>
      <c r="B24788" t="s">
        <v>373</v>
      </c>
      <c r="C24788" t="s">
        <v>373</v>
      </c>
      <c r="D24788" t="s">
        <v>1277</v>
      </c>
      <c r="E24788" t="s">
        <v>29</v>
      </c>
      <c r="F24788">
        <v>47275</v>
      </c>
      <c r="G24788">
        <v>46624</v>
      </c>
      <c r="H24788">
        <f t="shared" si="30"/>
        <v>0.98622950819672128</v>
      </c>
      <c r="I24788" t="s">
        <v>1222</v>
      </c>
    </row>
    <row r="24789" spans="1:9" x14ac:dyDescent="0.35">
      <c r="A24789" t="s">
        <v>1257</v>
      </c>
      <c r="B24789" t="s">
        <v>373</v>
      </c>
      <c r="C24789" t="s">
        <v>373</v>
      </c>
      <c r="D24789" t="s">
        <v>1277</v>
      </c>
      <c r="E24789" t="s">
        <v>30</v>
      </c>
      <c r="F24789">
        <v>52505</v>
      </c>
      <c r="G24789">
        <v>39726</v>
      </c>
      <c r="H24789">
        <f t="shared" si="30"/>
        <v>0.75661365584230078</v>
      </c>
      <c r="I24789" t="s">
        <v>1222</v>
      </c>
    </row>
    <row r="24790" spans="1:9" x14ac:dyDescent="0.35">
      <c r="A24790" t="s">
        <v>1257</v>
      </c>
      <c r="B24790" t="s">
        <v>373</v>
      </c>
      <c r="C24790" t="s">
        <v>373</v>
      </c>
      <c r="D24790" t="s">
        <v>1277</v>
      </c>
      <c r="E24790" t="s">
        <v>31</v>
      </c>
      <c r="F24790">
        <v>53008</v>
      </c>
      <c r="G24790">
        <v>50402</v>
      </c>
      <c r="H24790">
        <f t="shared" ref="H24790:H24853" si="31">G24790/F24790</f>
        <v>0.95083760941744644</v>
      </c>
      <c r="I24790" t="s">
        <v>1222</v>
      </c>
    </row>
    <row r="24791" spans="1:9" x14ac:dyDescent="0.35">
      <c r="A24791" t="s">
        <v>1257</v>
      </c>
      <c r="B24791" t="s">
        <v>373</v>
      </c>
      <c r="C24791" t="s">
        <v>373</v>
      </c>
      <c r="D24791" t="s">
        <v>1278</v>
      </c>
      <c r="E24791" t="s">
        <v>29</v>
      </c>
      <c r="F24791">
        <v>436297</v>
      </c>
      <c r="G24791">
        <v>429309</v>
      </c>
      <c r="H24791">
        <f t="shared" si="31"/>
        <v>0.98398338746312719</v>
      </c>
      <c r="I24791" t="s">
        <v>1222</v>
      </c>
    </row>
    <row r="24792" spans="1:9" x14ac:dyDescent="0.35">
      <c r="A24792" t="s">
        <v>1257</v>
      </c>
      <c r="B24792" t="s">
        <v>373</v>
      </c>
      <c r="C24792" t="s">
        <v>373</v>
      </c>
      <c r="D24792" t="s">
        <v>1278</v>
      </c>
      <c r="E24792" t="s">
        <v>30</v>
      </c>
      <c r="F24792">
        <v>437784</v>
      </c>
      <c r="G24792">
        <v>372475</v>
      </c>
      <c r="H24792">
        <f t="shared" si="31"/>
        <v>0.85081912541344595</v>
      </c>
      <c r="I24792" t="s">
        <v>1222</v>
      </c>
    </row>
    <row r="24793" spans="1:9" x14ac:dyDescent="0.35">
      <c r="A24793" t="s">
        <v>1257</v>
      </c>
      <c r="B24793" t="s">
        <v>373</v>
      </c>
      <c r="C24793" t="s">
        <v>373</v>
      </c>
      <c r="D24793" t="s">
        <v>1278</v>
      </c>
      <c r="E24793" t="s">
        <v>31</v>
      </c>
      <c r="F24793">
        <v>422824</v>
      </c>
      <c r="G24793">
        <v>425486</v>
      </c>
      <c r="H24793">
        <f t="shared" si="31"/>
        <v>1.0062957637220216</v>
      </c>
      <c r="I24793" t="s">
        <v>1222</v>
      </c>
    </row>
    <row r="24794" spans="1:9" x14ac:dyDescent="0.35">
      <c r="A24794" t="s">
        <v>1257</v>
      </c>
      <c r="B24794" t="s">
        <v>373</v>
      </c>
      <c r="C24794" t="s">
        <v>373</v>
      </c>
      <c r="D24794" t="s">
        <v>1279</v>
      </c>
      <c r="E24794" t="s">
        <v>29</v>
      </c>
      <c r="F24794">
        <v>29845</v>
      </c>
      <c r="G24794">
        <v>25229</v>
      </c>
      <c r="H24794">
        <f t="shared" si="31"/>
        <v>0.84533422683866644</v>
      </c>
      <c r="I24794" t="s">
        <v>1222</v>
      </c>
    </row>
    <row r="24795" spans="1:9" x14ac:dyDescent="0.35">
      <c r="A24795" t="s">
        <v>1257</v>
      </c>
      <c r="B24795" t="s">
        <v>373</v>
      </c>
      <c r="C24795" t="s">
        <v>373</v>
      </c>
      <c r="D24795" t="s">
        <v>1279</v>
      </c>
      <c r="E24795" t="s">
        <v>30</v>
      </c>
      <c r="F24795">
        <v>21617</v>
      </c>
      <c r="G24795">
        <v>22196</v>
      </c>
      <c r="H24795">
        <f t="shared" si="31"/>
        <v>1.02678447518157</v>
      </c>
      <c r="I24795" t="s">
        <v>1222</v>
      </c>
    </row>
    <row r="24796" spans="1:9" x14ac:dyDescent="0.35">
      <c r="A24796" t="s">
        <v>1257</v>
      </c>
      <c r="B24796" t="s">
        <v>373</v>
      </c>
      <c r="C24796" t="s">
        <v>373</v>
      </c>
      <c r="D24796" t="s">
        <v>1279</v>
      </c>
      <c r="E24796" t="s">
        <v>31</v>
      </c>
      <c r="F24796">
        <v>25832</v>
      </c>
      <c r="G24796">
        <v>23916</v>
      </c>
      <c r="H24796">
        <f t="shared" si="31"/>
        <v>0.92582842985444413</v>
      </c>
      <c r="I24796" t="s">
        <v>1222</v>
      </c>
    </row>
    <row r="24797" spans="1:9" x14ac:dyDescent="0.35">
      <c r="A24797" t="s">
        <v>1257</v>
      </c>
      <c r="B24797" t="s">
        <v>373</v>
      </c>
      <c r="C24797" t="s">
        <v>373</v>
      </c>
      <c r="D24797" t="s">
        <v>1280</v>
      </c>
      <c r="E24797" t="s">
        <v>29</v>
      </c>
      <c r="F24797">
        <v>17347</v>
      </c>
      <c r="G24797">
        <v>22051</v>
      </c>
      <c r="H24797">
        <f t="shared" si="31"/>
        <v>1.2711708076324437</v>
      </c>
      <c r="I24797" t="s">
        <v>1222</v>
      </c>
    </row>
    <row r="24798" spans="1:9" x14ac:dyDescent="0.35">
      <c r="A24798" t="s">
        <v>1257</v>
      </c>
      <c r="B24798" t="s">
        <v>373</v>
      </c>
      <c r="C24798" t="s">
        <v>373</v>
      </c>
      <c r="D24798" t="s">
        <v>1280</v>
      </c>
      <c r="E24798" t="s">
        <v>30</v>
      </c>
      <c r="F24798">
        <v>22357</v>
      </c>
      <c r="G24798">
        <v>23140</v>
      </c>
      <c r="H24798">
        <f t="shared" si="31"/>
        <v>1.0350225880037571</v>
      </c>
      <c r="I24798" t="s">
        <v>1222</v>
      </c>
    </row>
    <row r="24799" spans="1:9" x14ac:dyDescent="0.35">
      <c r="A24799" t="s">
        <v>1257</v>
      </c>
      <c r="B24799" t="s">
        <v>373</v>
      </c>
      <c r="C24799" t="s">
        <v>373</v>
      </c>
      <c r="D24799" t="s">
        <v>1280</v>
      </c>
      <c r="E24799" t="s">
        <v>31</v>
      </c>
      <c r="F24799">
        <v>15615</v>
      </c>
      <c r="G24799">
        <v>17196</v>
      </c>
      <c r="H24799">
        <f t="shared" si="31"/>
        <v>1.1012487992315081</v>
      </c>
      <c r="I24799" t="s">
        <v>1222</v>
      </c>
    </row>
    <row r="24800" spans="1:9" x14ac:dyDescent="0.35">
      <c r="A24800" t="s">
        <v>1257</v>
      </c>
      <c r="B24800" t="s">
        <v>373</v>
      </c>
      <c r="C24800" t="s">
        <v>373</v>
      </c>
      <c r="D24800" t="s">
        <v>1281</v>
      </c>
      <c r="E24800" t="s">
        <v>29</v>
      </c>
      <c r="F24800">
        <v>51789</v>
      </c>
      <c r="G24800">
        <v>48515</v>
      </c>
      <c r="H24800">
        <f t="shared" si="31"/>
        <v>0.9367819421112592</v>
      </c>
      <c r="I24800" t="s">
        <v>1222</v>
      </c>
    </row>
    <row r="24801" spans="1:9" x14ac:dyDescent="0.35">
      <c r="A24801" t="s">
        <v>1257</v>
      </c>
      <c r="B24801" t="s">
        <v>373</v>
      </c>
      <c r="C24801" t="s">
        <v>373</v>
      </c>
      <c r="D24801" t="s">
        <v>1281</v>
      </c>
      <c r="E24801" t="s">
        <v>30</v>
      </c>
      <c r="F24801">
        <v>52781</v>
      </c>
      <c r="G24801">
        <v>38688</v>
      </c>
      <c r="H24801">
        <f t="shared" si="31"/>
        <v>0.73299103844186353</v>
      </c>
      <c r="I24801" t="s">
        <v>1222</v>
      </c>
    </row>
    <row r="24802" spans="1:9" x14ac:dyDescent="0.35">
      <c r="A24802" t="s">
        <v>1257</v>
      </c>
      <c r="B24802" t="s">
        <v>373</v>
      </c>
      <c r="C24802" t="s">
        <v>373</v>
      </c>
      <c r="D24802" t="s">
        <v>1281</v>
      </c>
      <c r="E24802" t="s">
        <v>31</v>
      </c>
      <c r="F24802">
        <v>51739</v>
      </c>
      <c r="G24802">
        <v>58387</v>
      </c>
      <c r="H24802">
        <f t="shared" si="31"/>
        <v>1.128491080229614</v>
      </c>
      <c r="I24802" t="s">
        <v>1222</v>
      </c>
    </row>
    <row r="24803" spans="1:9" x14ac:dyDescent="0.35">
      <c r="A24803" t="s">
        <v>1257</v>
      </c>
      <c r="B24803" t="s">
        <v>373</v>
      </c>
      <c r="C24803" t="s">
        <v>373</v>
      </c>
      <c r="D24803" t="s">
        <v>1282</v>
      </c>
      <c r="E24803" t="s">
        <v>29</v>
      </c>
      <c r="F24803">
        <v>4688</v>
      </c>
      <c r="G24803">
        <v>12434</v>
      </c>
      <c r="H24803">
        <f t="shared" si="31"/>
        <v>2.6523037542662116</v>
      </c>
      <c r="I24803" t="s">
        <v>1222</v>
      </c>
    </row>
    <row r="24804" spans="1:9" x14ac:dyDescent="0.35">
      <c r="A24804" t="s">
        <v>1257</v>
      </c>
      <c r="B24804" t="s">
        <v>373</v>
      </c>
      <c r="C24804" t="s">
        <v>373</v>
      </c>
      <c r="D24804" t="s">
        <v>1282</v>
      </c>
      <c r="E24804" t="s">
        <v>30</v>
      </c>
      <c r="F24804">
        <v>12525</v>
      </c>
      <c r="G24804">
        <v>8230</v>
      </c>
      <c r="H24804">
        <f t="shared" si="31"/>
        <v>0.65708582834331342</v>
      </c>
      <c r="I24804" t="s">
        <v>1222</v>
      </c>
    </row>
    <row r="24805" spans="1:9" x14ac:dyDescent="0.35">
      <c r="A24805" t="s">
        <v>1257</v>
      </c>
      <c r="B24805" t="s">
        <v>373</v>
      </c>
      <c r="C24805" t="s">
        <v>373</v>
      </c>
      <c r="D24805" t="s">
        <v>1282</v>
      </c>
      <c r="E24805" t="s">
        <v>31</v>
      </c>
      <c r="F24805">
        <v>12464</v>
      </c>
      <c r="G24805">
        <v>7162</v>
      </c>
      <c r="H24805">
        <f t="shared" si="31"/>
        <v>0.57461489088575102</v>
      </c>
      <c r="I24805" t="s">
        <v>1222</v>
      </c>
    </row>
    <row r="24806" spans="1:9" x14ac:dyDescent="0.35">
      <c r="A24806" t="s">
        <v>1257</v>
      </c>
      <c r="B24806" t="s">
        <v>373</v>
      </c>
      <c r="C24806" t="s">
        <v>373</v>
      </c>
      <c r="D24806" t="s">
        <v>1260</v>
      </c>
      <c r="E24806" t="s">
        <v>29</v>
      </c>
      <c r="F24806">
        <v>318476</v>
      </c>
      <c r="G24806">
        <v>169803</v>
      </c>
      <c r="H24806">
        <f t="shared" si="31"/>
        <v>0.53317361433828614</v>
      </c>
      <c r="I24806" t="s">
        <v>1222</v>
      </c>
    </row>
    <row r="24807" spans="1:9" x14ac:dyDescent="0.35">
      <c r="A24807" t="s">
        <v>1257</v>
      </c>
      <c r="B24807" t="s">
        <v>373</v>
      </c>
      <c r="C24807" t="s">
        <v>373</v>
      </c>
      <c r="D24807" t="s">
        <v>1260</v>
      </c>
      <c r="E24807" t="s">
        <v>30</v>
      </c>
      <c r="F24807">
        <v>315788</v>
      </c>
      <c r="G24807">
        <v>199385</v>
      </c>
      <c r="H24807">
        <f t="shared" si="31"/>
        <v>0.63138877981430575</v>
      </c>
      <c r="I24807" t="s">
        <v>1222</v>
      </c>
    </row>
    <row r="24808" spans="1:9" x14ac:dyDescent="0.35">
      <c r="A24808" t="s">
        <v>1257</v>
      </c>
      <c r="B24808" t="s">
        <v>373</v>
      </c>
      <c r="C24808" t="s">
        <v>373</v>
      </c>
      <c r="D24808" t="s">
        <v>1260</v>
      </c>
      <c r="E24808" t="s">
        <v>31</v>
      </c>
      <c r="F24808">
        <v>368697</v>
      </c>
      <c r="G24808">
        <v>363414</v>
      </c>
      <c r="H24808">
        <f t="shared" si="31"/>
        <v>0.98567116087193551</v>
      </c>
      <c r="I24808" t="s">
        <v>1222</v>
      </c>
    </row>
    <row r="24809" spans="1:9" x14ac:dyDescent="0.35">
      <c r="A24809" t="s">
        <v>1257</v>
      </c>
      <c r="B24809" t="s">
        <v>373</v>
      </c>
      <c r="C24809" t="s">
        <v>373</v>
      </c>
      <c r="D24809" t="s">
        <v>1261</v>
      </c>
      <c r="E24809" t="s">
        <v>29</v>
      </c>
      <c r="F24809">
        <v>281136</v>
      </c>
      <c r="G24809">
        <v>267044</v>
      </c>
      <c r="H24809">
        <f t="shared" si="31"/>
        <v>0.94987479369415517</v>
      </c>
      <c r="I24809" t="s">
        <v>1222</v>
      </c>
    </row>
    <row r="24810" spans="1:9" x14ac:dyDescent="0.35">
      <c r="A24810" t="s">
        <v>1257</v>
      </c>
      <c r="B24810" t="s">
        <v>373</v>
      </c>
      <c r="C24810" t="s">
        <v>373</v>
      </c>
      <c r="D24810" t="s">
        <v>1261</v>
      </c>
      <c r="E24810" t="s">
        <v>30</v>
      </c>
      <c r="F24810">
        <v>286041</v>
      </c>
      <c r="G24810">
        <v>332316</v>
      </c>
      <c r="H24810">
        <f t="shared" si="31"/>
        <v>1.161777507420265</v>
      </c>
      <c r="I24810" t="s">
        <v>1222</v>
      </c>
    </row>
    <row r="24811" spans="1:9" x14ac:dyDescent="0.35">
      <c r="A24811" t="s">
        <v>1257</v>
      </c>
      <c r="B24811" t="s">
        <v>373</v>
      </c>
      <c r="C24811" t="s">
        <v>373</v>
      </c>
      <c r="D24811" t="s">
        <v>1261</v>
      </c>
      <c r="E24811" t="s">
        <v>31</v>
      </c>
      <c r="F24811">
        <v>295738</v>
      </c>
      <c r="G24811">
        <v>256251</v>
      </c>
      <c r="H24811">
        <f t="shared" si="31"/>
        <v>0.86647978954344729</v>
      </c>
      <c r="I24811" t="s">
        <v>1222</v>
      </c>
    </row>
    <row r="24812" spans="1:9" x14ac:dyDescent="0.35">
      <c r="A24812" t="s">
        <v>1257</v>
      </c>
      <c r="B24812" t="s">
        <v>373</v>
      </c>
      <c r="C24812" t="s">
        <v>373</v>
      </c>
      <c r="D24812" t="s">
        <v>1262</v>
      </c>
      <c r="E24812" t="s">
        <v>29</v>
      </c>
      <c r="F24812">
        <v>92111</v>
      </c>
      <c r="G24812">
        <v>100816</v>
      </c>
      <c r="H24812">
        <f t="shared" si="31"/>
        <v>1.0945055422262271</v>
      </c>
      <c r="I24812" t="s">
        <v>1222</v>
      </c>
    </row>
    <row r="24813" spans="1:9" x14ac:dyDescent="0.35">
      <c r="A24813" t="s">
        <v>1257</v>
      </c>
      <c r="B24813" t="s">
        <v>373</v>
      </c>
      <c r="C24813" t="s">
        <v>373</v>
      </c>
      <c r="D24813" t="s">
        <v>1262</v>
      </c>
      <c r="E24813" t="s">
        <v>30</v>
      </c>
      <c r="F24813">
        <v>99875</v>
      </c>
      <c r="G24813">
        <v>127305</v>
      </c>
      <c r="H24813">
        <f t="shared" si="31"/>
        <v>1.2746433041301628</v>
      </c>
      <c r="I24813" t="s">
        <v>1222</v>
      </c>
    </row>
    <row r="24814" spans="1:9" x14ac:dyDescent="0.35">
      <c r="A24814" t="s">
        <v>1257</v>
      </c>
      <c r="B24814" t="s">
        <v>373</v>
      </c>
      <c r="C24814" t="s">
        <v>373</v>
      </c>
      <c r="D24814" t="s">
        <v>1262</v>
      </c>
      <c r="E24814" t="s">
        <v>31</v>
      </c>
      <c r="F24814">
        <v>106217</v>
      </c>
      <c r="G24814">
        <v>115648</v>
      </c>
      <c r="H24814">
        <f t="shared" si="31"/>
        <v>1.0887899300488622</v>
      </c>
      <c r="I24814" t="s">
        <v>1222</v>
      </c>
    </row>
    <row r="24815" spans="1:9" x14ac:dyDescent="0.35">
      <c r="A24815" t="s">
        <v>1257</v>
      </c>
      <c r="B24815" t="s">
        <v>373</v>
      </c>
      <c r="C24815" t="s">
        <v>373</v>
      </c>
      <c r="D24815" t="s">
        <v>1263</v>
      </c>
      <c r="E24815" t="s">
        <v>29</v>
      </c>
      <c r="F24815">
        <v>14757</v>
      </c>
      <c r="G24815">
        <v>27289</v>
      </c>
      <c r="H24815">
        <f t="shared" si="31"/>
        <v>1.8492240970386935</v>
      </c>
      <c r="I24815" t="s">
        <v>1222</v>
      </c>
    </row>
    <row r="24816" spans="1:9" x14ac:dyDescent="0.35">
      <c r="A24816" t="s">
        <v>1257</v>
      </c>
      <c r="B24816" t="s">
        <v>373</v>
      </c>
      <c r="C24816" t="s">
        <v>373</v>
      </c>
      <c r="D24816" t="s">
        <v>1263</v>
      </c>
      <c r="E24816" t="s">
        <v>30</v>
      </c>
      <c r="F24816">
        <v>13986</v>
      </c>
      <c r="G24816">
        <v>17481</v>
      </c>
      <c r="H24816">
        <f t="shared" si="31"/>
        <v>1.2498927498927499</v>
      </c>
      <c r="I24816" t="s">
        <v>1222</v>
      </c>
    </row>
    <row r="24817" spans="1:9" x14ac:dyDescent="0.35">
      <c r="A24817" t="s">
        <v>1257</v>
      </c>
      <c r="B24817" t="s">
        <v>373</v>
      </c>
      <c r="C24817" t="s">
        <v>373</v>
      </c>
      <c r="D24817" t="s">
        <v>1263</v>
      </c>
      <c r="E24817" t="s">
        <v>31</v>
      </c>
      <c r="F24817">
        <v>13482</v>
      </c>
      <c r="G24817">
        <v>17601</v>
      </c>
      <c r="H24817">
        <f t="shared" si="31"/>
        <v>1.3055184690698709</v>
      </c>
      <c r="I24817" t="s">
        <v>1222</v>
      </c>
    </row>
    <row r="24818" spans="1:9" x14ac:dyDescent="0.35">
      <c r="A24818" t="s">
        <v>1257</v>
      </c>
      <c r="B24818" t="s">
        <v>373</v>
      </c>
      <c r="C24818" t="s">
        <v>373</v>
      </c>
      <c r="D24818" t="s">
        <v>1264</v>
      </c>
      <c r="E24818" t="s">
        <v>29</v>
      </c>
      <c r="F24818">
        <v>16449</v>
      </c>
      <c r="G24818">
        <v>19205</v>
      </c>
      <c r="H24818">
        <f t="shared" si="31"/>
        <v>1.1675481792206213</v>
      </c>
      <c r="I24818" t="s">
        <v>1222</v>
      </c>
    </row>
    <row r="24819" spans="1:9" x14ac:dyDescent="0.35">
      <c r="A24819" t="s">
        <v>1257</v>
      </c>
      <c r="B24819" t="s">
        <v>373</v>
      </c>
      <c r="C24819" t="s">
        <v>373</v>
      </c>
      <c r="D24819" t="s">
        <v>1264</v>
      </c>
      <c r="E24819" t="s">
        <v>30</v>
      </c>
      <c r="F24819">
        <v>18734</v>
      </c>
      <c r="G24819">
        <v>20154</v>
      </c>
      <c r="H24819">
        <f t="shared" si="31"/>
        <v>1.0757980143055408</v>
      </c>
      <c r="I24819" t="s">
        <v>1222</v>
      </c>
    </row>
    <row r="24820" spans="1:9" x14ac:dyDescent="0.35">
      <c r="A24820" t="s">
        <v>1257</v>
      </c>
      <c r="B24820" t="s">
        <v>373</v>
      </c>
      <c r="C24820" t="s">
        <v>373</v>
      </c>
      <c r="D24820" t="s">
        <v>1264</v>
      </c>
      <c r="E24820" t="s">
        <v>31</v>
      </c>
      <c r="F24820">
        <v>24672</v>
      </c>
      <c r="G24820">
        <v>52483</v>
      </c>
      <c r="H24820">
        <f t="shared" si="31"/>
        <v>2.1272292477302206</v>
      </c>
      <c r="I24820" t="s">
        <v>1222</v>
      </c>
    </row>
    <row r="24821" spans="1:9" x14ac:dyDescent="0.35">
      <c r="A24821" t="s">
        <v>1257</v>
      </c>
      <c r="B24821" t="s">
        <v>373</v>
      </c>
      <c r="C24821" t="s">
        <v>373</v>
      </c>
      <c r="D24821" t="s">
        <v>1265</v>
      </c>
      <c r="E24821" t="s">
        <v>29</v>
      </c>
      <c r="F24821">
        <v>75859</v>
      </c>
      <c r="G24821">
        <v>92818</v>
      </c>
      <c r="H24821">
        <f t="shared" si="31"/>
        <v>1.2235594985433502</v>
      </c>
      <c r="I24821" t="s">
        <v>1222</v>
      </c>
    </row>
    <row r="24822" spans="1:9" x14ac:dyDescent="0.35">
      <c r="A24822" t="s">
        <v>1257</v>
      </c>
      <c r="B24822" t="s">
        <v>373</v>
      </c>
      <c r="C24822" t="s">
        <v>373</v>
      </c>
      <c r="D24822" t="s">
        <v>1265</v>
      </c>
      <c r="E24822" t="s">
        <v>30</v>
      </c>
      <c r="F24822">
        <v>68508</v>
      </c>
      <c r="G24822">
        <v>112756</v>
      </c>
      <c r="H24822">
        <f t="shared" si="31"/>
        <v>1.6458807730484031</v>
      </c>
      <c r="I24822" t="s">
        <v>1222</v>
      </c>
    </row>
    <row r="24823" spans="1:9" x14ac:dyDescent="0.35">
      <c r="A24823" t="s">
        <v>1257</v>
      </c>
      <c r="B24823" t="s">
        <v>373</v>
      </c>
      <c r="C24823" t="s">
        <v>373</v>
      </c>
      <c r="D24823" t="s">
        <v>1265</v>
      </c>
      <c r="E24823" t="s">
        <v>31</v>
      </c>
      <c r="F24823">
        <v>69306</v>
      </c>
      <c r="G24823">
        <v>77486</v>
      </c>
      <c r="H24823">
        <f t="shared" si="31"/>
        <v>1.1180272992237323</v>
      </c>
      <c r="I24823" t="s">
        <v>1222</v>
      </c>
    </row>
    <row r="24824" spans="1:9" x14ac:dyDescent="0.35">
      <c r="A24824" t="s">
        <v>1257</v>
      </c>
      <c r="B24824" t="s">
        <v>373</v>
      </c>
      <c r="C24824" t="s">
        <v>373</v>
      </c>
      <c r="D24824" t="s">
        <v>1266</v>
      </c>
      <c r="E24824" t="s">
        <v>29</v>
      </c>
      <c r="F24824">
        <v>1248486</v>
      </c>
      <c r="G24824">
        <v>1511186</v>
      </c>
      <c r="H24824">
        <f t="shared" si="31"/>
        <v>1.2104148544717361</v>
      </c>
      <c r="I24824" t="s">
        <v>1222</v>
      </c>
    </row>
    <row r="24825" spans="1:9" x14ac:dyDescent="0.35">
      <c r="A24825" t="s">
        <v>1257</v>
      </c>
      <c r="B24825" t="s">
        <v>373</v>
      </c>
      <c r="C24825" t="s">
        <v>373</v>
      </c>
      <c r="D24825" t="s">
        <v>1266</v>
      </c>
      <c r="E24825" t="s">
        <v>30</v>
      </c>
      <c r="F24825">
        <v>1303095</v>
      </c>
      <c r="G24825">
        <v>1617227</v>
      </c>
      <c r="H24825">
        <f t="shared" si="31"/>
        <v>1.2410660773005806</v>
      </c>
      <c r="I24825" t="s">
        <v>1222</v>
      </c>
    </row>
    <row r="24826" spans="1:9" x14ac:dyDescent="0.35">
      <c r="A24826" t="s">
        <v>1257</v>
      </c>
      <c r="B24826" t="s">
        <v>373</v>
      </c>
      <c r="C24826" t="s">
        <v>373</v>
      </c>
      <c r="D24826" t="s">
        <v>1266</v>
      </c>
      <c r="E24826" t="s">
        <v>31</v>
      </c>
      <c r="F24826">
        <v>1317357</v>
      </c>
      <c r="G24826">
        <v>1398066</v>
      </c>
      <c r="H24826">
        <f t="shared" si="31"/>
        <v>1.0612658527642849</v>
      </c>
      <c r="I24826" t="s">
        <v>1222</v>
      </c>
    </row>
    <row r="24827" spans="1:9" x14ac:dyDescent="0.35">
      <c r="A24827" t="s">
        <v>1257</v>
      </c>
      <c r="B24827" t="s">
        <v>374</v>
      </c>
      <c r="C24827" t="s">
        <v>374</v>
      </c>
      <c r="D24827" t="s">
        <v>1258</v>
      </c>
      <c r="E24827" t="s">
        <v>29</v>
      </c>
      <c r="F24827">
        <v>721093</v>
      </c>
      <c r="G24827">
        <v>783157</v>
      </c>
      <c r="H24827">
        <f t="shared" si="31"/>
        <v>1.0860693419572787</v>
      </c>
      <c r="I24827" t="s">
        <v>1223</v>
      </c>
    </row>
    <row r="24828" spans="1:9" x14ac:dyDescent="0.35">
      <c r="A24828" t="s">
        <v>1257</v>
      </c>
      <c r="B24828" t="s">
        <v>374</v>
      </c>
      <c r="C24828" t="s">
        <v>374</v>
      </c>
      <c r="D24828" t="s">
        <v>1258</v>
      </c>
      <c r="E24828" t="s">
        <v>30</v>
      </c>
      <c r="F24828">
        <v>691714</v>
      </c>
      <c r="G24828">
        <v>647363</v>
      </c>
      <c r="H24828">
        <f t="shared" si="31"/>
        <v>0.93588246009188769</v>
      </c>
      <c r="I24828" t="s">
        <v>1223</v>
      </c>
    </row>
    <row r="24829" spans="1:9" x14ac:dyDescent="0.35">
      <c r="A24829" t="s">
        <v>1257</v>
      </c>
      <c r="B24829" t="s">
        <v>374</v>
      </c>
      <c r="C24829" t="s">
        <v>374</v>
      </c>
      <c r="D24829" t="s">
        <v>1258</v>
      </c>
      <c r="E24829" t="s">
        <v>31</v>
      </c>
      <c r="F24829">
        <v>658119</v>
      </c>
      <c r="G24829">
        <v>575617</v>
      </c>
      <c r="H24829">
        <f t="shared" si="31"/>
        <v>0.87463969282151099</v>
      </c>
      <c r="I24829" t="s">
        <v>1223</v>
      </c>
    </row>
    <row r="24830" spans="1:9" x14ac:dyDescent="0.35">
      <c r="A24830" t="s">
        <v>1257</v>
      </c>
      <c r="B24830" t="s">
        <v>374</v>
      </c>
      <c r="C24830" t="s">
        <v>374</v>
      </c>
      <c r="D24830" t="s">
        <v>1267</v>
      </c>
      <c r="E24830" t="s">
        <v>29</v>
      </c>
      <c r="F24830">
        <v>202019</v>
      </c>
      <c r="G24830">
        <v>143088</v>
      </c>
      <c r="H24830">
        <f t="shared" si="31"/>
        <v>0.70828981432439519</v>
      </c>
      <c r="I24830" t="s">
        <v>1223</v>
      </c>
    </row>
    <row r="24831" spans="1:9" x14ac:dyDescent="0.35">
      <c r="A24831" t="s">
        <v>1257</v>
      </c>
      <c r="B24831" t="s">
        <v>374</v>
      </c>
      <c r="C24831" t="s">
        <v>374</v>
      </c>
      <c r="D24831" t="s">
        <v>1267</v>
      </c>
      <c r="E24831" t="s">
        <v>30</v>
      </c>
      <c r="F24831">
        <v>199641</v>
      </c>
      <c r="G24831">
        <v>150872</v>
      </c>
      <c r="H24831">
        <f t="shared" si="31"/>
        <v>0.75571651113749183</v>
      </c>
      <c r="I24831" t="s">
        <v>1223</v>
      </c>
    </row>
    <row r="24832" spans="1:9" x14ac:dyDescent="0.35">
      <c r="A24832" t="s">
        <v>1257</v>
      </c>
      <c r="B24832" t="s">
        <v>374</v>
      </c>
      <c r="C24832" t="s">
        <v>374</v>
      </c>
      <c r="D24832" t="s">
        <v>1267</v>
      </c>
      <c r="E24832" t="s">
        <v>31</v>
      </c>
      <c r="F24832">
        <v>199901</v>
      </c>
      <c r="G24832">
        <v>154152</v>
      </c>
      <c r="H24832">
        <f t="shared" si="31"/>
        <v>0.77114171514899876</v>
      </c>
      <c r="I24832" t="s">
        <v>1223</v>
      </c>
    </row>
    <row r="24833" spans="1:9" x14ac:dyDescent="0.35">
      <c r="A24833" t="s">
        <v>1257</v>
      </c>
      <c r="B24833" t="s">
        <v>374</v>
      </c>
      <c r="C24833" t="s">
        <v>374</v>
      </c>
      <c r="D24833" t="s">
        <v>1268</v>
      </c>
      <c r="E24833" t="s">
        <v>29</v>
      </c>
      <c r="F24833">
        <v>69041</v>
      </c>
      <c r="G24833">
        <v>46670</v>
      </c>
      <c r="H24833">
        <f t="shared" si="31"/>
        <v>0.67597514520357471</v>
      </c>
      <c r="I24833" t="s">
        <v>1223</v>
      </c>
    </row>
    <row r="24834" spans="1:9" x14ac:dyDescent="0.35">
      <c r="A24834" t="s">
        <v>1257</v>
      </c>
      <c r="B24834" t="s">
        <v>374</v>
      </c>
      <c r="C24834" t="s">
        <v>374</v>
      </c>
      <c r="D24834" t="s">
        <v>1268</v>
      </c>
      <c r="E24834" t="s">
        <v>30</v>
      </c>
      <c r="F24834">
        <v>57899</v>
      </c>
      <c r="G24834">
        <v>50543</v>
      </c>
      <c r="H24834">
        <f t="shared" si="31"/>
        <v>0.87295117359539887</v>
      </c>
      <c r="I24834" t="s">
        <v>1223</v>
      </c>
    </row>
    <row r="24835" spans="1:9" x14ac:dyDescent="0.35">
      <c r="A24835" t="s">
        <v>1257</v>
      </c>
      <c r="B24835" t="s">
        <v>374</v>
      </c>
      <c r="C24835" t="s">
        <v>374</v>
      </c>
      <c r="D24835" t="s">
        <v>1268</v>
      </c>
      <c r="E24835" t="s">
        <v>31</v>
      </c>
      <c r="F24835">
        <v>62405</v>
      </c>
      <c r="G24835">
        <v>56322</v>
      </c>
      <c r="H24835">
        <f t="shared" si="31"/>
        <v>0.90252383623107124</v>
      </c>
      <c r="I24835" t="s">
        <v>1223</v>
      </c>
    </row>
    <row r="24836" spans="1:9" x14ac:dyDescent="0.35">
      <c r="A24836" t="s">
        <v>1257</v>
      </c>
      <c r="B24836" t="s">
        <v>374</v>
      </c>
      <c r="C24836" t="s">
        <v>374</v>
      </c>
      <c r="D24836" t="s">
        <v>1269</v>
      </c>
      <c r="E24836" t="s">
        <v>29</v>
      </c>
      <c r="F24836">
        <v>91241</v>
      </c>
      <c r="G24836">
        <v>197876</v>
      </c>
      <c r="H24836">
        <f t="shared" si="31"/>
        <v>2.1687180105435058</v>
      </c>
      <c r="I24836" t="s">
        <v>1223</v>
      </c>
    </row>
    <row r="24837" spans="1:9" x14ac:dyDescent="0.35">
      <c r="A24837" t="s">
        <v>1257</v>
      </c>
      <c r="B24837" t="s">
        <v>374</v>
      </c>
      <c r="C24837" t="s">
        <v>374</v>
      </c>
      <c r="D24837" t="s">
        <v>1269</v>
      </c>
      <c r="E24837" t="s">
        <v>30</v>
      </c>
      <c r="F24837">
        <v>85466</v>
      </c>
      <c r="G24837">
        <v>153188</v>
      </c>
      <c r="H24837">
        <f t="shared" si="31"/>
        <v>1.7923852760161936</v>
      </c>
      <c r="I24837" t="s">
        <v>1223</v>
      </c>
    </row>
    <row r="24838" spans="1:9" x14ac:dyDescent="0.35">
      <c r="A24838" t="s">
        <v>1257</v>
      </c>
      <c r="B24838" t="s">
        <v>374</v>
      </c>
      <c r="C24838" t="s">
        <v>374</v>
      </c>
      <c r="D24838" t="s">
        <v>1269</v>
      </c>
      <c r="E24838" t="s">
        <v>31</v>
      </c>
      <c r="F24838">
        <v>73906</v>
      </c>
      <c r="G24838">
        <v>102235</v>
      </c>
      <c r="H24838">
        <f t="shared" si="31"/>
        <v>1.3833112331881039</v>
      </c>
      <c r="I24838" t="s">
        <v>1223</v>
      </c>
    </row>
    <row r="24839" spans="1:9" x14ac:dyDescent="0.35">
      <c r="A24839" t="s">
        <v>1257</v>
      </c>
      <c r="B24839" t="s">
        <v>374</v>
      </c>
      <c r="C24839" t="s">
        <v>374</v>
      </c>
      <c r="D24839" t="s">
        <v>1270</v>
      </c>
      <c r="E24839" t="s">
        <v>29</v>
      </c>
      <c r="F24839">
        <v>41405</v>
      </c>
      <c r="G24839">
        <v>27361</v>
      </c>
      <c r="H24839">
        <f t="shared" si="31"/>
        <v>0.66081391136336187</v>
      </c>
      <c r="I24839" t="s">
        <v>1223</v>
      </c>
    </row>
    <row r="24840" spans="1:9" x14ac:dyDescent="0.35">
      <c r="A24840" t="s">
        <v>1257</v>
      </c>
      <c r="B24840" t="s">
        <v>374</v>
      </c>
      <c r="C24840" t="s">
        <v>374</v>
      </c>
      <c r="D24840" t="s">
        <v>1270</v>
      </c>
      <c r="E24840" t="s">
        <v>30</v>
      </c>
      <c r="F24840">
        <v>43536</v>
      </c>
      <c r="G24840">
        <v>30781</v>
      </c>
      <c r="H24840">
        <f t="shared" si="31"/>
        <v>0.70702407203234108</v>
      </c>
      <c r="I24840" t="s">
        <v>1223</v>
      </c>
    </row>
    <row r="24841" spans="1:9" x14ac:dyDescent="0.35">
      <c r="A24841" t="s">
        <v>1257</v>
      </c>
      <c r="B24841" t="s">
        <v>374</v>
      </c>
      <c r="C24841" t="s">
        <v>374</v>
      </c>
      <c r="D24841" t="s">
        <v>1270</v>
      </c>
      <c r="E24841" t="s">
        <v>31</v>
      </c>
      <c r="F24841">
        <v>44861</v>
      </c>
      <c r="G24841">
        <v>27638</v>
      </c>
      <c r="H24841">
        <f t="shared" si="31"/>
        <v>0.61608078286262014</v>
      </c>
      <c r="I24841" t="s">
        <v>1223</v>
      </c>
    </row>
    <row r="24842" spans="1:9" x14ac:dyDescent="0.35">
      <c r="A24842" t="s">
        <v>1257</v>
      </c>
      <c r="B24842" t="s">
        <v>374</v>
      </c>
      <c r="C24842" t="s">
        <v>374</v>
      </c>
      <c r="D24842" t="s">
        <v>1271</v>
      </c>
      <c r="E24842" t="s">
        <v>29</v>
      </c>
      <c r="F24842">
        <v>55364</v>
      </c>
      <c r="G24842">
        <v>47463</v>
      </c>
      <c r="H24842">
        <f t="shared" si="31"/>
        <v>0.85728993569828771</v>
      </c>
      <c r="I24842" t="s">
        <v>1223</v>
      </c>
    </row>
    <row r="24843" spans="1:9" x14ac:dyDescent="0.35">
      <c r="A24843" t="s">
        <v>1257</v>
      </c>
      <c r="B24843" t="s">
        <v>374</v>
      </c>
      <c r="C24843" t="s">
        <v>374</v>
      </c>
      <c r="D24843" t="s">
        <v>1271</v>
      </c>
      <c r="E24843" t="s">
        <v>30</v>
      </c>
      <c r="F24843">
        <v>56179</v>
      </c>
      <c r="G24843">
        <v>44992</v>
      </c>
      <c r="H24843">
        <f t="shared" si="31"/>
        <v>0.80086865198739743</v>
      </c>
      <c r="I24843" t="s">
        <v>1223</v>
      </c>
    </row>
    <row r="24844" spans="1:9" x14ac:dyDescent="0.35">
      <c r="A24844" t="s">
        <v>1257</v>
      </c>
      <c r="B24844" t="s">
        <v>374</v>
      </c>
      <c r="C24844" t="s">
        <v>374</v>
      </c>
      <c r="D24844" t="s">
        <v>1271</v>
      </c>
      <c r="E24844" t="s">
        <v>31</v>
      </c>
      <c r="F24844">
        <v>51588</v>
      </c>
      <c r="G24844">
        <v>55915</v>
      </c>
      <c r="H24844">
        <f t="shared" si="31"/>
        <v>1.0838760952159416</v>
      </c>
      <c r="I24844" t="s">
        <v>1223</v>
      </c>
    </row>
    <row r="24845" spans="1:9" x14ac:dyDescent="0.35">
      <c r="A24845" t="s">
        <v>1257</v>
      </c>
      <c r="B24845" t="s">
        <v>374</v>
      </c>
      <c r="C24845" t="s">
        <v>374</v>
      </c>
      <c r="D24845" t="s">
        <v>1272</v>
      </c>
      <c r="E24845" t="s">
        <v>29</v>
      </c>
      <c r="F24845">
        <v>116711</v>
      </c>
      <c r="G24845">
        <v>101561</v>
      </c>
      <c r="H24845">
        <f t="shared" si="31"/>
        <v>0.87019218411289423</v>
      </c>
      <c r="I24845" t="s">
        <v>1223</v>
      </c>
    </row>
    <row r="24846" spans="1:9" x14ac:dyDescent="0.35">
      <c r="A24846" t="s">
        <v>1257</v>
      </c>
      <c r="B24846" t="s">
        <v>374</v>
      </c>
      <c r="C24846" t="s">
        <v>374</v>
      </c>
      <c r="D24846" t="s">
        <v>1272</v>
      </c>
      <c r="E24846" t="s">
        <v>30</v>
      </c>
      <c r="F24846">
        <v>124991</v>
      </c>
      <c r="G24846">
        <v>123867</v>
      </c>
      <c r="H24846">
        <f t="shared" si="31"/>
        <v>0.9910073525293821</v>
      </c>
      <c r="I24846" t="s">
        <v>1223</v>
      </c>
    </row>
    <row r="24847" spans="1:9" x14ac:dyDescent="0.35">
      <c r="A24847" t="s">
        <v>1257</v>
      </c>
      <c r="B24847" t="s">
        <v>374</v>
      </c>
      <c r="C24847" t="s">
        <v>374</v>
      </c>
      <c r="D24847" t="s">
        <v>1272</v>
      </c>
      <c r="E24847" t="s">
        <v>31</v>
      </c>
      <c r="F24847">
        <v>127147</v>
      </c>
      <c r="G24847">
        <v>117755</v>
      </c>
      <c r="H24847">
        <f t="shared" si="31"/>
        <v>0.92613274398924084</v>
      </c>
      <c r="I24847" t="s">
        <v>1223</v>
      </c>
    </row>
    <row r="24848" spans="1:9" x14ac:dyDescent="0.35">
      <c r="A24848" t="s">
        <v>1257</v>
      </c>
      <c r="B24848" t="s">
        <v>374</v>
      </c>
      <c r="C24848" t="s">
        <v>374</v>
      </c>
      <c r="D24848" t="s">
        <v>1273</v>
      </c>
      <c r="E24848" t="s">
        <v>29</v>
      </c>
      <c r="F24848">
        <v>58102</v>
      </c>
      <c r="G24848">
        <v>60549</v>
      </c>
      <c r="H24848">
        <f t="shared" si="31"/>
        <v>1.0421155898247909</v>
      </c>
      <c r="I24848" t="s">
        <v>1223</v>
      </c>
    </row>
    <row r="24849" spans="1:9" x14ac:dyDescent="0.35">
      <c r="A24849" t="s">
        <v>1257</v>
      </c>
      <c r="B24849" t="s">
        <v>374</v>
      </c>
      <c r="C24849" t="s">
        <v>374</v>
      </c>
      <c r="D24849" t="s">
        <v>1273</v>
      </c>
      <c r="E24849" t="s">
        <v>30</v>
      </c>
      <c r="F24849">
        <v>64303</v>
      </c>
      <c r="G24849">
        <v>72988</v>
      </c>
      <c r="H24849">
        <f t="shared" si="31"/>
        <v>1.135063682876382</v>
      </c>
      <c r="I24849" t="s">
        <v>1223</v>
      </c>
    </row>
    <row r="24850" spans="1:9" x14ac:dyDescent="0.35">
      <c r="A24850" t="s">
        <v>1257</v>
      </c>
      <c r="B24850" t="s">
        <v>374</v>
      </c>
      <c r="C24850" t="s">
        <v>374</v>
      </c>
      <c r="D24850" t="s">
        <v>1273</v>
      </c>
      <c r="E24850" t="s">
        <v>31</v>
      </c>
      <c r="F24850">
        <v>66273</v>
      </c>
      <c r="G24850">
        <v>71270</v>
      </c>
      <c r="H24850">
        <f t="shared" si="31"/>
        <v>1.0754002384077981</v>
      </c>
      <c r="I24850" t="s">
        <v>1223</v>
      </c>
    </row>
    <row r="24851" spans="1:9" x14ac:dyDescent="0.35">
      <c r="A24851" t="s">
        <v>1257</v>
      </c>
      <c r="B24851" t="s">
        <v>374</v>
      </c>
      <c r="C24851" t="s">
        <v>374</v>
      </c>
      <c r="D24851" t="s">
        <v>1274</v>
      </c>
      <c r="E24851" t="s">
        <v>29</v>
      </c>
      <c r="F24851">
        <v>176861</v>
      </c>
      <c r="G24851">
        <v>136472</v>
      </c>
      <c r="H24851">
        <f t="shared" si="31"/>
        <v>0.77163422122457748</v>
      </c>
      <c r="I24851" t="s">
        <v>1223</v>
      </c>
    </row>
    <row r="24852" spans="1:9" x14ac:dyDescent="0.35">
      <c r="A24852" t="s">
        <v>1257</v>
      </c>
      <c r="B24852" t="s">
        <v>374</v>
      </c>
      <c r="C24852" t="s">
        <v>374</v>
      </c>
      <c r="D24852" t="s">
        <v>1274</v>
      </c>
      <c r="E24852" t="s">
        <v>30</v>
      </c>
      <c r="F24852">
        <v>181129</v>
      </c>
      <c r="G24852">
        <v>120214</v>
      </c>
      <c r="H24852">
        <f t="shared" si="31"/>
        <v>0.66369272728276529</v>
      </c>
      <c r="I24852" t="s">
        <v>1223</v>
      </c>
    </row>
    <row r="24853" spans="1:9" x14ac:dyDescent="0.35">
      <c r="A24853" t="s">
        <v>1257</v>
      </c>
      <c r="B24853" t="s">
        <v>374</v>
      </c>
      <c r="C24853" t="s">
        <v>374</v>
      </c>
      <c r="D24853" t="s">
        <v>1274</v>
      </c>
      <c r="E24853" t="s">
        <v>31</v>
      </c>
      <c r="F24853">
        <v>181873</v>
      </c>
      <c r="G24853">
        <v>125589</v>
      </c>
      <c r="H24853">
        <f t="shared" si="31"/>
        <v>0.6905313048115993</v>
      </c>
      <c r="I24853" t="s">
        <v>1223</v>
      </c>
    </row>
    <row r="24854" spans="1:9" x14ac:dyDescent="0.35">
      <c r="A24854" t="s">
        <v>1257</v>
      </c>
      <c r="B24854" t="s">
        <v>374</v>
      </c>
      <c r="C24854" t="s">
        <v>374</v>
      </c>
      <c r="D24854" t="s">
        <v>1275</v>
      </c>
      <c r="E24854" t="s">
        <v>29</v>
      </c>
      <c r="F24854">
        <v>16098</v>
      </c>
      <c r="G24854">
        <v>23517</v>
      </c>
      <c r="H24854">
        <f t="shared" ref="H24854:H24917" si="32">G24854/F24854</f>
        <v>1.4608647036898994</v>
      </c>
      <c r="I24854" t="s">
        <v>1223</v>
      </c>
    </row>
    <row r="24855" spans="1:9" x14ac:dyDescent="0.35">
      <c r="A24855" t="s">
        <v>1257</v>
      </c>
      <c r="B24855" t="s">
        <v>374</v>
      </c>
      <c r="C24855" t="s">
        <v>374</v>
      </c>
      <c r="D24855" t="s">
        <v>1275</v>
      </c>
      <c r="E24855" t="s">
        <v>30</v>
      </c>
      <c r="F24855">
        <v>16194</v>
      </c>
      <c r="G24855">
        <v>15021</v>
      </c>
      <c r="H24855">
        <f t="shared" si="32"/>
        <v>0.92756576509818456</v>
      </c>
      <c r="I24855" t="s">
        <v>1223</v>
      </c>
    </row>
    <row r="24856" spans="1:9" x14ac:dyDescent="0.35">
      <c r="A24856" t="s">
        <v>1257</v>
      </c>
      <c r="B24856" t="s">
        <v>374</v>
      </c>
      <c r="C24856" t="s">
        <v>374</v>
      </c>
      <c r="D24856" t="s">
        <v>1275</v>
      </c>
      <c r="E24856" t="s">
        <v>31</v>
      </c>
      <c r="F24856">
        <v>21080</v>
      </c>
      <c r="G24856">
        <v>20244</v>
      </c>
      <c r="H24856">
        <f t="shared" si="32"/>
        <v>0.96034155597722959</v>
      </c>
      <c r="I24856" t="s">
        <v>1223</v>
      </c>
    </row>
    <row r="24857" spans="1:9" x14ac:dyDescent="0.35">
      <c r="A24857" t="s">
        <v>1257</v>
      </c>
      <c r="B24857" t="s">
        <v>374</v>
      </c>
      <c r="C24857" t="s">
        <v>374</v>
      </c>
      <c r="D24857" t="s">
        <v>1276</v>
      </c>
      <c r="E24857" t="s">
        <v>29</v>
      </c>
      <c r="F24857">
        <v>24459</v>
      </c>
      <c r="G24857">
        <v>20992</v>
      </c>
      <c r="H24857">
        <f t="shared" si="32"/>
        <v>0.85825258596017828</v>
      </c>
      <c r="I24857" t="s">
        <v>1223</v>
      </c>
    </row>
    <row r="24858" spans="1:9" x14ac:dyDescent="0.35">
      <c r="A24858" t="s">
        <v>1257</v>
      </c>
      <c r="B24858" t="s">
        <v>374</v>
      </c>
      <c r="C24858" t="s">
        <v>374</v>
      </c>
      <c r="D24858" t="s">
        <v>1276</v>
      </c>
      <c r="E24858" t="s">
        <v>30</v>
      </c>
      <c r="F24858">
        <v>23584</v>
      </c>
      <c r="G24858">
        <v>31319</v>
      </c>
      <c r="H24858">
        <f t="shared" si="32"/>
        <v>1.3279765943012212</v>
      </c>
      <c r="I24858" t="s">
        <v>1223</v>
      </c>
    </row>
    <row r="24859" spans="1:9" x14ac:dyDescent="0.35">
      <c r="A24859" t="s">
        <v>1257</v>
      </c>
      <c r="B24859" t="s">
        <v>374</v>
      </c>
      <c r="C24859" t="s">
        <v>374</v>
      </c>
      <c r="D24859" t="s">
        <v>1276</v>
      </c>
      <c r="E24859" t="s">
        <v>31</v>
      </c>
      <c r="F24859">
        <v>21968</v>
      </c>
      <c r="G24859">
        <v>30573</v>
      </c>
      <c r="H24859">
        <f t="shared" si="32"/>
        <v>1.3917061179898034</v>
      </c>
      <c r="I24859" t="s">
        <v>1223</v>
      </c>
    </row>
    <row r="24860" spans="1:9" x14ac:dyDescent="0.35">
      <c r="A24860" t="s">
        <v>1257</v>
      </c>
      <c r="B24860" t="s">
        <v>374</v>
      </c>
      <c r="C24860" t="s">
        <v>374</v>
      </c>
      <c r="D24860" t="s">
        <v>1259</v>
      </c>
      <c r="E24860" t="s">
        <v>29</v>
      </c>
      <c r="F24860">
        <v>399355</v>
      </c>
      <c r="G24860">
        <v>330882</v>
      </c>
      <c r="H24860">
        <f t="shared" si="32"/>
        <v>0.82854102239861782</v>
      </c>
      <c r="I24860" t="s">
        <v>1223</v>
      </c>
    </row>
    <row r="24861" spans="1:9" x14ac:dyDescent="0.35">
      <c r="A24861" t="s">
        <v>1257</v>
      </c>
      <c r="B24861" t="s">
        <v>374</v>
      </c>
      <c r="C24861" t="s">
        <v>374</v>
      </c>
      <c r="D24861" t="s">
        <v>1259</v>
      </c>
      <c r="E24861" t="s">
        <v>30</v>
      </c>
      <c r="F24861">
        <v>409219</v>
      </c>
      <c r="G24861">
        <v>344300</v>
      </c>
      <c r="H24861">
        <f t="shared" si="32"/>
        <v>0.84135878343869663</v>
      </c>
      <c r="I24861" t="s">
        <v>1223</v>
      </c>
    </row>
    <row r="24862" spans="1:9" x14ac:dyDescent="0.35">
      <c r="A24862" t="s">
        <v>1257</v>
      </c>
      <c r="B24862" t="s">
        <v>374</v>
      </c>
      <c r="C24862" t="s">
        <v>374</v>
      </c>
      <c r="D24862" t="s">
        <v>1259</v>
      </c>
      <c r="E24862" t="s">
        <v>31</v>
      </c>
      <c r="F24862">
        <v>420074</v>
      </c>
      <c r="G24862">
        <v>327861</v>
      </c>
      <c r="H24862">
        <f t="shared" si="32"/>
        <v>0.78048391473883172</v>
      </c>
      <c r="I24862" t="s">
        <v>1223</v>
      </c>
    </row>
    <row r="24863" spans="1:9" x14ac:dyDescent="0.35">
      <c r="A24863" t="s">
        <v>1257</v>
      </c>
      <c r="B24863" t="s">
        <v>374</v>
      </c>
      <c r="C24863" t="s">
        <v>374</v>
      </c>
      <c r="D24863" t="s">
        <v>1277</v>
      </c>
      <c r="E24863" t="s">
        <v>29</v>
      </c>
      <c r="F24863">
        <v>59354</v>
      </c>
      <c r="G24863">
        <v>71310</v>
      </c>
      <c r="H24863">
        <f t="shared" si="32"/>
        <v>1.201435455066213</v>
      </c>
      <c r="I24863" t="s">
        <v>1223</v>
      </c>
    </row>
    <row r="24864" spans="1:9" x14ac:dyDescent="0.35">
      <c r="A24864" t="s">
        <v>1257</v>
      </c>
      <c r="B24864" t="s">
        <v>374</v>
      </c>
      <c r="C24864" t="s">
        <v>374</v>
      </c>
      <c r="D24864" t="s">
        <v>1277</v>
      </c>
      <c r="E24864" t="s">
        <v>30</v>
      </c>
      <c r="F24864">
        <v>50340</v>
      </c>
      <c r="G24864">
        <v>53241</v>
      </c>
      <c r="H24864">
        <f t="shared" si="32"/>
        <v>1.0576281287246723</v>
      </c>
      <c r="I24864" t="s">
        <v>1223</v>
      </c>
    </row>
    <row r="24865" spans="1:9" x14ac:dyDescent="0.35">
      <c r="A24865" t="s">
        <v>1257</v>
      </c>
      <c r="B24865" t="s">
        <v>374</v>
      </c>
      <c r="C24865" t="s">
        <v>374</v>
      </c>
      <c r="D24865" t="s">
        <v>1277</v>
      </c>
      <c r="E24865" t="s">
        <v>31</v>
      </c>
      <c r="F24865">
        <v>53147</v>
      </c>
      <c r="G24865">
        <v>87112</v>
      </c>
      <c r="H24865">
        <f t="shared" si="32"/>
        <v>1.6390765236043427</v>
      </c>
      <c r="I24865" t="s">
        <v>1223</v>
      </c>
    </row>
    <row r="24866" spans="1:9" x14ac:dyDescent="0.35">
      <c r="A24866" t="s">
        <v>1257</v>
      </c>
      <c r="B24866" t="s">
        <v>374</v>
      </c>
      <c r="C24866" t="s">
        <v>374</v>
      </c>
      <c r="D24866" t="s">
        <v>1278</v>
      </c>
      <c r="E24866" t="s">
        <v>29</v>
      </c>
      <c r="F24866">
        <v>132552</v>
      </c>
      <c r="G24866">
        <v>91979</v>
      </c>
      <c r="H24866">
        <f t="shared" si="32"/>
        <v>0.6939088056008208</v>
      </c>
      <c r="I24866" t="s">
        <v>1223</v>
      </c>
    </row>
    <row r="24867" spans="1:9" x14ac:dyDescent="0.35">
      <c r="A24867" t="s">
        <v>1257</v>
      </c>
      <c r="B24867" t="s">
        <v>374</v>
      </c>
      <c r="C24867" t="s">
        <v>374</v>
      </c>
      <c r="D24867" t="s">
        <v>1278</v>
      </c>
      <c r="E24867" t="s">
        <v>30</v>
      </c>
      <c r="F24867">
        <v>134628</v>
      </c>
      <c r="G24867">
        <v>87829</v>
      </c>
      <c r="H24867">
        <f t="shared" si="32"/>
        <v>0.65238286240603738</v>
      </c>
      <c r="I24867" t="s">
        <v>1223</v>
      </c>
    </row>
    <row r="24868" spans="1:9" x14ac:dyDescent="0.35">
      <c r="A24868" t="s">
        <v>1257</v>
      </c>
      <c r="B24868" t="s">
        <v>374</v>
      </c>
      <c r="C24868" t="s">
        <v>374</v>
      </c>
      <c r="D24868" t="s">
        <v>1278</v>
      </c>
      <c r="E24868" t="s">
        <v>31</v>
      </c>
      <c r="F24868">
        <v>125223</v>
      </c>
      <c r="G24868">
        <v>94926</v>
      </c>
      <c r="H24868">
        <f t="shared" si="32"/>
        <v>0.75805562875829524</v>
      </c>
      <c r="I24868" t="s">
        <v>1223</v>
      </c>
    </row>
    <row r="24869" spans="1:9" x14ac:dyDescent="0.35">
      <c r="A24869" t="s">
        <v>1257</v>
      </c>
      <c r="B24869" t="s">
        <v>374</v>
      </c>
      <c r="C24869" t="s">
        <v>374</v>
      </c>
      <c r="D24869" t="s">
        <v>1279</v>
      </c>
      <c r="E24869" t="s">
        <v>29</v>
      </c>
      <c r="F24869">
        <v>27465</v>
      </c>
      <c r="G24869">
        <v>21080</v>
      </c>
      <c r="H24869">
        <f t="shared" si="32"/>
        <v>0.76752230111050423</v>
      </c>
      <c r="I24869" t="s">
        <v>1223</v>
      </c>
    </row>
    <row r="24870" spans="1:9" x14ac:dyDescent="0.35">
      <c r="A24870" t="s">
        <v>1257</v>
      </c>
      <c r="B24870" t="s">
        <v>374</v>
      </c>
      <c r="C24870" t="s">
        <v>374</v>
      </c>
      <c r="D24870" t="s">
        <v>1279</v>
      </c>
      <c r="E24870" t="s">
        <v>30</v>
      </c>
      <c r="F24870">
        <v>23730</v>
      </c>
      <c r="G24870">
        <v>13774</v>
      </c>
      <c r="H24870">
        <f t="shared" si="32"/>
        <v>0.58044669195111676</v>
      </c>
      <c r="I24870" t="s">
        <v>1223</v>
      </c>
    </row>
    <row r="24871" spans="1:9" x14ac:dyDescent="0.35">
      <c r="A24871" t="s">
        <v>1257</v>
      </c>
      <c r="B24871" t="s">
        <v>374</v>
      </c>
      <c r="C24871" t="s">
        <v>374</v>
      </c>
      <c r="D24871" t="s">
        <v>1279</v>
      </c>
      <c r="E24871" t="s">
        <v>31</v>
      </c>
      <c r="F24871">
        <v>24946</v>
      </c>
      <c r="G24871">
        <v>18380</v>
      </c>
      <c r="H24871">
        <f t="shared" si="32"/>
        <v>0.73679146957428043</v>
      </c>
      <c r="I24871" t="s">
        <v>1223</v>
      </c>
    </row>
    <row r="24872" spans="1:9" x14ac:dyDescent="0.35">
      <c r="A24872" t="s">
        <v>1257</v>
      </c>
      <c r="B24872" t="s">
        <v>374</v>
      </c>
      <c r="C24872" t="s">
        <v>374</v>
      </c>
      <c r="D24872" t="s">
        <v>1280</v>
      </c>
      <c r="E24872" t="s">
        <v>29</v>
      </c>
      <c r="F24872">
        <v>14428</v>
      </c>
      <c r="G24872">
        <v>17716</v>
      </c>
      <c r="H24872">
        <f t="shared" si="32"/>
        <v>1.227890213473801</v>
      </c>
      <c r="I24872" t="s">
        <v>1223</v>
      </c>
    </row>
    <row r="24873" spans="1:9" x14ac:dyDescent="0.35">
      <c r="A24873" t="s">
        <v>1257</v>
      </c>
      <c r="B24873" t="s">
        <v>374</v>
      </c>
      <c r="C24873" t="s">
        <v>374</v>
      </c>
      <c r="D24873" t="s">
        <v>1280</v>
      </c>
      <c r="E24873" t="s">
        <v>30</v>
      </c>
      <c r="F24873">
        <v>16091</v>
      </c>
      <c r="G24873">
        <v>13570</v>
      </c>
      <c r="H24873">
        <f t="shared" si="32"/>
        <v>0.84332856876514817</v>
      </c>
      <c r="I24873" t="s">
        <v>1223</v>
      </c>
    </row>
    <row r="24874" spans="1:9" x14ac:dyDescent="0.35">
      <c r="A24874" t="s">
        <v>1257</v>
      </c>
      <c r="B24874" t="s">
        <v>374</v>
      </c>
      <c r="C24874" t="s">
        <v>374</v>
      </c>
      <c r="D24874" t="s">
        <v>1280</v>
      </c>
      <c r="E24874" t="s">
        <v>31</v>
      </c>
      <c r="F24874">
        <v>14690</v>
      </c>
      <c r="G24874">
        <v>12531</v>
      </c>
      <c r="H24874">
        <f t="shared" si="32"/>
        <v>0.85302927161334241</v>
      </c>
      <c r="I24874" t="s">
        <v>1223</v>
      </c>
    </row>
    <row r="24875" spans="1:9" x14ac:dyDescent="0.35">
      <c r="A24875" t="s">
        <v>1257</v>
      </c>
      <c r="B24875" t="s">
        <v>374</v>
      </c>
      <c r="C24875" t="s">
        <v>374</v>
      </c>
      <c r="D24875" t="s">
        <v>1281</v>
      </c>
      <c r="E24875" t="s">
        <v>29</v>
      </c>
      <c r="F24875">
        <v>30757</v>
      </c>
      <c r="G24875">
        <v>45307</v>
      </c>
      <c r="H24875">
        <f t="shared" si="32"/>
        <v>1.4730630425594173</v>
      </c>
      <c r="I24875" t="s">
        <v>1223</v>
      </c>
    </row>
    <row r="24876" spans="1:9" x14ac:dyDescent="0.35">
      <c r="A24876" t="s">
        <v>1257</v>
      </c>
      <c r="B24876" t="s">
        <v>374</v>
      </c>
      <c r="C24876" t="s">
        <v>374</v>
      </c>
      <c r="D24876" t="s">
        <v>1281</v>
      </c>
      <c r="E24876" t="s">
        <v>30</v>
      </c>
      <c r="F24876">
        <v>33193</v>
      </c>
      <c r="G24876">
        <v>55492</v>
      </c>
      <c r="H24876">
        <f t="shared" si="32"/>
        <v>1.6717982707197301</v>
      </c>
      <c r="I24876" t="s">
        <v>1223</v>
      </c>
    </row>
    <row r="24877" spans="1:9" x14ac:dyDescent="0.35">
      <c r="A24877" t="s">
        <v>1257</v>
      </c>
      <c r="B24877" t="s">
        <v>374</v>
      </c>
      <c r="C24877" t="s">
        <v>374</v>
      </c>
      <c r="D24877" t="s">
        <v>1281</v>
      </c>
      <c r="E24877" t="s">
        <v>31</v>
      </c>
      <c r="F24877">
        <v>32178</v>
      </c>
      <c r="G24877">
        <v>44892</v>
      </c>
      <c r="H24877">
        <f t="shared" si="32"/>
        <v>1.3951146746224128</v>
      </c>
      <c r="I24877" t="s">
        <v>1223</v>
      </c>
    </row>
    <row r="24878" spans="1:9" x14ac:dyDescent="0.35">
      <c r="A24878" t="s">
        <v>1257</v>
      </c>
      <c r="B24878" t="s">
        <v>374</v>
      </c>
      <c r="C24878" t="s">
        <v>374</v>
      </c>
      <c r="D24878" t="s">
        <v>1282</v>
      </c>
      <c r="E24878" t="s">
        <v>29</v>
      </c>
      <c r="F24878">
        <v>13501</v>
      </c>
      <c r="G24878">
        <v>19226</v>
      </c>
      <c r="H24878">
        <f t="shared" si="32"/>
        <v>1.424042663506407</v>
      </c>
      <c r="I24878" t="s">
        <v>1223</v>
      </c>
    </row>
    <row r="24879" spans="1:9" x14ac:dyDescent="0.35">
      <c r="A24879" t="s">
        <v>1257</v>
      </c>
      <c r="B24879" t="s">
        <v>374</v>
      </c>
      <c r="C24879" t="s">
        <v>374</v>
      </c>
      <c r="D24879" t="s">
        <v>1282</v>
      </c>
      <c r="E24879" t="s">
        <v>30</v>
      </c>
      <c r="F24879">
        <v>22753</v>
      </c>
      <c r="G24879">
        <v>16913</v>
      </c>
      <c r="H24879">
        <f t="shared" si="32"/>
        <v>0.74333054981760649</v>
      </c>
      <c r="I24879" t="s">
        <v>1223</v>
      </c>
    </row>
    <row r="24880" spans="1:9" x14ac:dyDescent="0.35">
      <c r="A24880" t="s">
        <v>1257</v>
      </c>
      <c r="B24880" t="s">
        <v>374</v>
      </c>
      <c r="C24880" t="s">
        <v>374</v>
      </c>
      <c r="D24880" t="s">
        <v>1282</v>
      </c>
      <c r="E24880" t="s">
        <v>31</v>
      </c>
      <c r="F24880">
        <v>25590</v>
      </c>
      <c r="G24880">
        <v>14277</v>
      </c>
      <c r="H24880">
        <f t="shared" si="32"/>
        <v>0.5579132473622509</v>
      </c>
      <c r="I24880" t="s">
        <v>1223</v>
      </c>
    </row>
    <row r="24881" spans="1:9" x14ac:dyDescent="0.35">
      <c r="A24881" t="s">
        <v>1257</v>
      </c>
      <c r="B24881" t="s">
        <v>374</v>
      </c>
      <c r="C24881" t="s">
        <v>374</v>
      </c>
      <c r="D24881" t="s">
        <v>1260</v>
      </c>
      <c r="E24881" t="s">
        <v>29</v>
      </c>
      <c r="F24881">
        <v>575577</v>
      </c>
      <c r="G24881">
        <v>528129</v>
      </c>
      <c r="H24881">
        <f t="shared" si="32"/>
        <v>0.91756446140134162</v>
      </c>
      <c r="I24881" t="s">
        <v>1223</v>
      </c>
    </row>
    <row r="24882" spans="1:9" x14ac:dyDescent="0.35">
      <c r="A24882" t="s">
        <v>1257</v>
      </c>
      <c r="B24882" t="s">
        <v>374</v>
      </c>
      <c r="C24882" t="s">
        <v>374</v>
      </c>
      <c r="D24882" t="s">
        <v>1260</v>
      </c>
      <c r="E24882" t="s">
        <v>30</v>
      </c>
      <c r="F24882">
        <v>566860</v>
      </c>
      <c r="G24882">
        <v>563887</v>
      </c>
      <c r="H24882">
        <f t="shared" si="32"/>
        <v>0.99475531877359491</v>
      </c>
      <c r="I24882" t="s">
        <v>1223</v>
      </c>
    </row>
    <row r="24883" spans="1:9" x14ac:dyDescent="0.35">
      <c r="A24883" t="s">
        <v>1257</v>
      </c>
      <c r="B24883" t="s">
        <v>374</v>
      </c>
      <c r="C24883" t="s">
        <v>374</v>
      </c>
      <c r="D24883" t="s">
        <v>1260</v>
      </c>
      <c r="E24883" t="s">
        <v>31</v>
      </c>
      <c r="F24883">
        <v>644764</v>
      </c>
      <c r="G24883">
        <v>848128</v>
      </c>
      <c r="H24883">
        <f t="shared" si="32"/>
        <v>1.3154084285102767</v>
      </c>
      <c r="I24883" t="s">
        <v>1223</v>
      </c>
    </row>
    <row r="24884" spans="1:9" x14ac:dyDescent="0.35">
      <c r="A24884" t="s">
        <v>1257</v>
      </c>
      <c r="B24884" t="s">
        <v>374</v>
      </c>
      <c r="C24884" t="s">
        <v>374</v>
      </c>
      <c r="D24884" t="s">
        <v>1261</v>
      </c>
      <c r="E24884" t="s">
        <v>29</v>
      </c>
      <c r="F24884">
        <v>601222</v>
      </c>
      <c r="G24884">
        <v>614745</v>
      </c>
      <c r="H24884">
        <f t="shared" si="32"/>
        <v>1.0224925235603488</v>
      </c>
      <c r="I24884" t="s">
        <v>1223</v>
      </c>
    </row>
    <row r="24885" spans="1:9" x14ac:dyDescent="0.35">
      <c r="A24885" t="s">
        <v>1257</v>
      </c>
      <c r="B24885" t="s">
        <v>374</v>
      </c>
      <c r="C24885" t="s">
        <v>374</v>
      </c>
      <c r="D24885" t="s">
        <v>1261</v>
      </c>
      <c r="E24885" t="s">
        <v>30</v>
      </c>
      <c r="F24885">
        <v>607583</v>
      </c>
      <c r="G24885">
        <v>603976</v>
      </c>
      <c r="H24885">
        <f t="shared" si="32"/>
        <v>0.99406336253647654</v>
      </c>
      <c r="I24885" t="s">
        <v>1223</v>
      </c>
    </row>
    <row r="24886" spans="1:9" x14ac:dyDescent="0.35">
      <c r="A24886" t="s">
        <v>1257</v>
      </c>
      <c r="B24886" t="s">
        <v>374</v>
      </c>
      <c r="C24886" t="s">
        <v>374</v>
      </c>
      <c r="D24886" t="s">
        <v>1261</v>
      </c>
      <c r="E24886" t="s">
        <v>31</v>
      </c>
      <c r="F24886">
        <v>616215</v>
      </c>
      <c r="G24886">
        <v>516241</v>
      </c>
      <c r="H24886">
        <f t="shared" si="32"/>
        <v>0.83776117101985503</v>
      </c>
      <c r="I24886" t="s">
        <v>1223</v>
      </c>
    </row>
    <row r="24887" spans="1:9" x14ac:dyDescent="0.35">
      <c r="A24887" t="s">
        <v>1257</v>
      </c>
      <c r="B24887" t="s">
        <v>374</v>
      </c>
      <c r="C24887" t="s">
        <v>374</v>
      </c>
      <c r="D24887" t="s">
        <v>1262</v>
      </c>
      <c r="E24887" t="s">
        <v>29</v>
      </c>
      <c r="F24887">
        <v>267110</v>
      </c>
      <c r="G24887">
        <v>290321</v>
      </c>
      <c r="H24887">
        <f t="shared" si="32"/>
        <v>1.0868967840964396</v>
      </c>
      <c r="I24887" t="s">
        <v>1223</v>
      </c>
    </row>
    <row r="24888" spans="1:9" x14ac:dyDescent="0.35">
      <c r="A24888" t="s">
        <v>1257</v>
      </c>
      <c r="B24888" t="s">
        <v>374</v>
      </c>
      <c r="C24888" t="s">
        <v>374</v>
      </c>
      <c r="D24888" t="s">
        <v>1262</v>
      </c>
      <c r="E24888" t="s">
        <v>30</v>
      </c>
      <c r="F24888">
        <v>268221</v>
      </c>
      <c r="G24888">
        <v>350094</v>
      </c>
      <c r="H24888">
        <f t="shared" si="32"/>
        <v>1.3052445557954075</v>
      </c>
      <c r="I24888" t="s">
        <v>1223</v>
      </c>
    </row>
    <row r="24889" spans="1:9" x14ac:dyDescent="0.35">
      <c r="A24889" t="s">
        <v>1257</v>
      </c>
      <c r="B24889" t="s">
        <v>374</v>
      </c>
      <c r="C24889" t="s">
        <v>374</v>
      </c>
      <c r="D24889" t="s">
        <v>1262</v>
      </c>
      <c r="E24889" t="s">
        <v>31</v>
      </c>
      <c r="F24889">
        <v>279352</v>
      </c>
      <c r="G24889">
        <v>255291</v>
      </c>
      <c r="H24889">
        <f t="shared" si="32"/>
        <v>0.91386852429909216</v>
      </c>
      <c r="I24889" t="s">
        <v>1223</v>
      </c>
    </row>
    <row r="24890" spans="1:9" x14ac:dyDescent="0.35">
      <c r="A24890" t="s">
        <v>1257</v>
      </c>
      <c r="B24890" t="s">
        <v>374</v>
      </c>
      <c r="C24890" t="s">
        <v>374</v>
      </c>
      <c r="D24890" t="s">
        <v>1263</v>
      </c>
      <c r="E24890" t="s">
        <v>29</v>
      </c>
      <c r="F24890">
        <v>102252</v>
      </c>
      <c r="G24890">
        <v>64419</v>
      </c>
      <c r="H24890">
        <f t="shared" si="32"/>
        <v>0.63000234714235415</v>
      </c>
      <c r="I24890" t="s">
        <v>1223</v>
      </c>
    </row>
    <row r="24891" spans="1:9" x14ac:dyDescent="0.35">
      <c r="A24891" t="s">
        <v>1257</v>
      </c>
      <c r="B24891" t="s">
        <v>374</v>
      </c>
      <c r="C24891" t="s">
        <v>374</v>
      </c>
      <c r="D24891" t="s">
        <v>1263</v>
      </c>
      <c r="E24891" t="s">
        <v>30</v>
      </c>
      <c r="F24891">
        <v>96226</v>
      </c>
      <c r="G24891">
        <v>22975</v>
      </c>
      <c r="H24891">
        <f t="shared" si="32"/>
        <v>0.23876083387026376</v>
      </c>
      <c r="I24891" t="s">
        <v>1223</v>
      </c>
    </row>
    <row r="24892" spans="1:9" x14ac:dyDescent="0.35">
      <c r="A24892" t="s">
        <v>1257</v>
      </c>
      <c r="B24892" t="s">
        <v>374</v>
      </c>
      <c r="C24892" t="s">
        <v>374</v>
      </c>
      <c r="D24892" t="s">
        <v>1263</v>
      </c>
      <c r="E24892" t="s">
        <v>31</v>
      </c>
      <c r="F24892">
        <v>106308</v>
      </c>
      <c r="G24892">
        <v>44873</v>
      </c>
      <c r="H24892">
        <f t="shared" si="32"/>
        <v>0.42210369868683451</v>
      </c>
      <c r="I24892" t="s">
        <v>1223</v>
      </c>
    </row>
    <row r="24893" spans="1:9" x14ac:dyDescent="0.35">
      <c r="A24893" t="s">
        <v>1257</v>
      </c>
      <c r="B24893" t="s">
        <v>374</v>
      </c>
      <c r="C24893" t="s">
        <v>374</v>
      </c>
      <c r="D24893" t="s">
        <v>1264</v>
      </c>
      <c r="E24893" t="s">
        <v>29</v>
      </c>
      <c r="F24893">
        <v>124547</v>
      </c>
      <c r="G24893">
        <v>21452</v>
      </c>
      <c r="H24893">
        <f t="shared" si="32"/>
        <v>0.17224019847928895</v>
      </c>
      <c r="I24893" t="s">
        <v>1223</v>
      </c>
    </row>
    <row r="24894" spans="1:9" x14ac:dyDescent="0.35">
      <c r="A24894" t="s">
        <v>1257</v>
      </c>
      <c r="B24894" t="s">
        <v>374</v>
      </c>
      <c r="C24894" t="s">
        <v>374</v>
      </c>
      <c r="D24894" t="s">
        <v>1264</v>
      </c>
      <c r="E24894" t="s">
        <v>30</v>
      </c>
      <c r="F24894">
        <v>122334</v>
      </c>
      <c r="G24894">
        <v>28695</v>
      </c>
      <c r="H24894">
        <f t="shared" si="32"/>
        <v>0.23456275442640639</v>
      </c>
      <c r="I24894" t="s">
        <v>1223</v>
      </c>
    </row>
    <row r="24895" spans="1:9" x14ac:dyDescent="0.35">
      <c r="A24895" t="s">
        <v>1257</v>
      </c>
      <c r="B24895" t="s">
        <v>374</v>
      </c>
      <c r="C24895" t="s">
        <v>374</v>
      </c>
      <c r="D24895" t="s">
        <v>1264</v>
      </c>
      <c r="E24895" t="s">
        <v>31</v>
      </c>
      <c r="F24895">
        <v>125183</v>
      </c>
      <c r="G24895">
        <v>46194</v>
      </c>
      <c r="H24895">
        <f t="shared" si="32"/>
        <v>0.36901176677344366</v>
      </c>
      <c r="I24895" t="s">
        <v>1223</v>
      </c>
    </row>
    <row r="24896" spans="1:9" x14ac:dyDescent="0.35">
      <c r="A24896" t="s">
        <v>1257</v>
      </c>
      <c r="B24896" t="s">
        <v>374</v>
      </c>
      <c r="C24896" t="s">
        <v>374</v>
      </c>
      <c r="D24896" t="s">
        <v>1265</v>
      </c>
      <c r="E24896" t="s">
        <v>29</v>
      </c>
      <c r="F24896">
        <v>63415</v>
      </c>
      <c r="G24896">
        <v>106937</v>
      </c>
      <c r="H24896">
        <f t="shared" si="32"/>
        <v>1.686304502089411</v>
      </c>
      <c r="I24896" t="s">
        <v>1223</v>
      </c>
    </row>
    <row r="24897" spans="1:9" x14ac:dyDescent="0.35">
      <c r="A24897" t="s">
        <v>1257</v>
      </c>
      <c r="B24897" t="s">
        <v>374</v>
      </c>
      <c r="C24897" t="s">
        <v>374</v>
      </c>
      <c r="D24897" t="s">
        <v>1265</v>
      </c>
      <c r="E24897" t="s">
        <v>30</v>
      </c>
      <c r="F24897">
        <v>66408</v>
      </c>
      <c r="G24897">
        <v>99642</v>
      </c>
      <c r="H24897">
        <f t="shared" si="32"/>
        <v>1.5004517528008674</v>
      </c>
      <c r="I24897" t="s">
        <v>1223</v>
      </c>
    </row>
    <row r="24898" spans="1:9" x14ac:dyDescent="0.35">
      <c r="A24898" t="s">
        <v>1257</v>
      </c>
      <c r="B24898" t="s">
        <v>374</v>
      </c>
      <c r="C24898" t="s">
        <v>374</v>
      </c>
      <c r="D24898" t="s">
        <v>1265</v>
      </c>
      <c r="E24898" t="s">
        <v>31</v>
      </c>
      <c r="F24898">
        <v>58326</v>
      </c>
      <c r="G24898">
        <v>88484</v>
      </c>
      <c r="H24898">
        <f t="shared" si="32"/>
        <v>1.5170592874532798</v>
      </c>
      <c r="I24898" t="s">
        <v>1223</v>
      </c>
    </row>
    <row r="24899" spans="1:9" x14ac:dyDescent="0.35">
      <c r="A24899" t="s">
        <v>1257</v>
      </c>
      <c r="B24899" t="s">
        <v>374</v>
      </c>
      <c r="C24899" t="s">
        <v>374</v>
      </c>
      <c r="D24899" t="s">
        <v>1266</v>
      </c>
      <c r="E24899" t="s">
        <v>29</v>
      </c>
      <c r="F24899">
        <v>326519</v>
      </c>
      <c r="G24899">
        <v>322831</v>
      </c>
      <c r="H24899">
        <f t="shared" si="32"/>
        <v>0.98870509832505915</v>
      </c>
      <c r="I24899" t="s">
        <v>1223</v>
      </c>
    </row>
    <row r="24900" spans="1:9" x14ac:dyDescent="0.35">
      <c r="A24900" t="s">
        <v>1257</v>
      </c>
      <c r="B24900" t="s">
        <v>374</v>
      </c>
      <c r="C24900" t="s">
        <v>374</v>
      </c>
      <c r="D24900" t="s">
        <v>1266</v>
      </c>
      <c r="E24900" t="s">
        <v>30</v>
      </c>
      <c r="F24900">
        <v>334305</v>
      </c>
      <c r="G24900">
        <v>310333</v>
      </c>
      <c r="H24900">
        <f t="shared" si="32"/>
        <v>0.92829302582970641</v>
      </c>
      <c r="I24900" t="s">
        <v>1223</v>
      </c>
    </row>
    <row r="24901" spans="1:9" x14ac:dyDescent="0.35">
      <c r="A24901" t="s">
        <v>1257</v>
      </c>
      <c r="B24901" t="s">
        <v>374</v>
      </c>
      <c r="C24901" t="s">
        <v>374</v>
      </c>
      <c r="D24901" t="s">
        <v>1266</v>
      </c>
      <c r="E24901" t="s">
        <v>31</v>
      </c>
      <c r="F24901">
        <v>335642</v>
      </c>
      <c r="G24901">
        <v>312002</v>
      </c>
      <c r="H24901">
        <f t="shared" si="32"/>
        <v>0.92956781332491167</v>
      </c>
      <c r="I24901" t="s">
        <v>1223</v>
      </c>
    </row>
    <row r="24902" spans="1:9" x14ac:dyDescent="0.35">
      <c r="A24902" t="s">
        <v>1257</v>
      </c>
      <c r="B24902" t="s">
        <v>375</v>
      </c>
      <c r="C24902" t="s">
        <v>375</v>
      </c>
      <c r="D24902" t="s">
        <v>1258</v>
      </c>
      <c r="E24902" t="s">
        <v>29</v>
      </c>
      <c r="F24902">
        <v>443202</v>
      </c>
      <c r="G24902">
        <v>557665</v>
      </c>
      <c r="H24902">
        <f t="shared" si="32"/>
        <v>1.2582637262467227</v>
      </c>
      <c r="I24902" t="s">
        <v>1224</v>
      </c>
    </row>
    <row r="24903" spans="1:9" x14ac:dyDescent="0.35">
      <c r="A24903" t="s">
        <v>1257</v>
      </c>
      <c r="B24903" t="s">
        <v>375</v>
      </c>
      <c r="C24903" t="s">
        <v>375</v>
      </c>
      <c r="D24903" t="s">
        <v>1258</v>
      </c>
      <c r="E24903" t="s">
        <v>30</v>
      </c>
      <c r="F24903">
        <v>426406</v>
      </c>
      <c r="G24903">
        <v>360136</v>
      </c>
      <c r="H24903">
        <f t="shared" si="32"/>
        <v>0.84458473848867044</v>
      </c>
      <c r="I24903" t="s">
        <v>1224</v>
      </c>
    </row>
    <row r="24904" spans="1:9" x14ac:dyDescent="0.35">
      <c r="A24904" t="s">
        <v>1257</v>
      </c>
      <c r="B24904" t="s">
        <v>375</v>
      </c>
      <c r="C24904" t="s">
        <v>375</v>
      </c>
      <c r="D24904" t="s">
        <v>1258</v>
      </c>
      <c r="E24904" t="s">
        <v>31</v>
      </c>
      <c r="F24904">
        <v>402834</v>
      </c>
      <c r="G24904">
        <v>304004</v>
      </c>
      <c r="H24904">
        <f t="shared" si="32"/>
        <v>0.75466321114900925</v>
      </c>
      <c r="I24904" t="s">
        <v>1224</v>
      </c>
    </row>
    <row r="24905" spans="1:9" x14ac:dyDescent="0.35">
      <c r="A24905" t="s">
        <v>1257</v>
      </c>
      <c r="B24905" t="s">
        <v>375</v>
      </c>
      <c r="C24905" t="s">
        <v>375</v>
      </c>
      <c r="D24905" t="s">
        <v>1267</v>
      </c>
      <c r="E24905" t="s">
        <v>29</v>
      </c>
      <c r="F24905">
        <v>120925</v>
      </c>
      <c r="G24905">
        <v>94156</v>
      </c>
      <c r="H24905">
        <f t="shared" si="32"/>
        <v>0.77863138308869129</v>
      </c>
      <c r="I24905" t="s">
        <v>1224</v>
      </c>
    </row>
    <row r="24906" spans="1:9" x14ac:dyDescent="0.35">
      <c r="A24906" t="s">
        <v>1257</v>
      </c>
      <c r="B24906" t="s">
        <v>375</v>
      </c>
      <c r="C24906" t="s">
        <v>375</v>
      </c>
      <c r="D24906" t="s">
        <v>1267</v>
      </c>
      <c r="E24906" t="s">
        <v>30</v>
      </c>
      <c r="F24906">
        <v>123871</v>
      </c>
      <c r="G24906">
        <v>84708</v>
      </c>
      <c r="H24906">
        <f t="shared" si="32"/>
        <v>0.68384044691655033</v>
      </c>
      <c r="I24906" t="s">
        <v>1224</v>
      </c>
    </row>
    <row r="24907" spans="1:9" x14ac:dyDescent="0.35">
      <c r="A24907" t="s">
        <v>1257</v>
      </c>
      <c r="B24907" t="s">
        <v>375</v>
      </c>
      <c r="C24907" t="s">
        <v>375</v>
      </c>
      <c r="D24907" t="s">
        <v>1267</v>
      </c>
      <c r="E24907" t="s">
        <v>31</v>
      </c>
      <c r="F24907">
        <v>115272</v>
      </c>
      <c r="G24907">
        <v>99665</v>
      </c>
      <c r="H24907">
        <f t="shared" si="32"/>
        <v>0.86460718995072527</v>
      </c>
      <c r="I24907" t="s">
        <v>1224</v>
      </c>
    </row>
    <row r="24908" spans="1:9" x14ac:dyDescent="0.35">
      <c r="A24908" t="s">
        <v>1257</v>
      </c>
      <c r="B24908" t="s">
        <v>375</v>
      </c>
      <c r="C24908" t="s">
        <v>375</v>
      </c>
      <c r="D24908" t="s">
        <v>1268</v>
      </c>
      <c r="E24908" t="s">
        <v>29</v>
      </c>
      <c r="F24908">
        <v>52941</v>
      </c>
      <c r="G24908">
        <v>40514</v>
      </c>
      <c r="H24908">
        <f t="shared" si="32"/>
        <v>0.76526699533442888</v>
      </c>
      <c r="I24908" t="s">
        <v>1224</v>
      </c>
    </row>
    <row r="24909" spans="1:9" x14ac:dyDescent="0.35">
      <c r="A24909" t="s">
        <v>1257</v>
      </c>
      <c r="B24909" t="s">
        <v>375</v>
      </c>
      <c r="C24909" t="s">
        <v>375</v>
      </c>
      <c r="D24909" t="s">
        <v>1268</v>
      </c>
      <c r="E24909" t="s">
        <v>30</v>
      </c>
      <c r="F24909">
        <v>49118</v>
      </c>
      <c r="G24909">
        <v>26196</v>
      </c>
      <c r="H24909">
        <f t="shared" si="32"/>
        <v>0.53332790423062826</v>
      </c>
      <c r="I24909" t="s">
        <v>1224</v>
      </c>
    </row>
    <row r="24910" spans="1:9" x14ac:dyDescent="0.35">
      <c r="A24910" t="s">
        <v>1257</v>
      </c>
      <c r="B24910" t="s">
        <v>375</v>
      </c>
      <c r="C24910" t="s">
        <v>375</v>
      </c>
      <c r="D24910" t="s">
        <v>1268</v>
      </c>
      <c r="E24910" t="s">
        <v>31</v>
      </c>
      <c r="F24910">
        <v>47613</v>
      </c>
      <c r="G24910">
        <v>37264</v>
      </c>
      <c r="H24910">
        <f t="shared" si="32"/>
        <v>0.7826433957112553</v>
      </c>
      <c r="I24910" t="s">
        <v>1224</v>
      </c>
    </row>
    <row r="24911" spans="1:9" x14ac:dyDescent="0.35">
      <c r="A24911" t="s">
        <v>1257</v>
      </c>
      <c r="B24911" t="s">
        <v>375</v>
      </c>
      <c r="C24911" t="s">
        <v>375</v>
      </c>
      <c r="D24911" t="s">
        <v>1269</v>
      </c>
      <c r="E24911" t="s">
        <v>29</v>
      </c>
      <c r="F24911">
        <v>42262</v>
      </c>
      <c r="G24911">
        <v>68905</v>
      </c>
      <c r="H24911">
        <f t="shared" si="32"/>
        <v>1.6304244948180397</v>
      </c>
      <c r="I24911" t="s">
        <v>1224</v>
      </c>
    </row>
    <row r="24912" spans="1:9" x14ac:dyDescent="0.35">
      <c r="A24912" t="s">
        <v>1257</v>
      </c>
      <c r="B24912" t="s">
        <v>375</v>
      </c>
      <c r="C24912" t="s">
        <v>375</v>
      </c>
      <c r="D24912" t="s">
        <v>1269</v>
      </c>
      <c r="E24912" t="s">
        <v>30</v>
      </c>
      <c r="F24912">
        <v>49986</v>
      </c>
      <c r="G24912">
        <v>84662</v>
      </c>
      <c r="H24912">
        <f t="shared" si="32"/>
        <v>1.6937142399871965</v>
      </c>
      <c r="I24912" t="s">
        <v>1224</v>
      </c>
    </row>
    <row r="24913" spans="1:9" x14ac:dyDescent="0.35">
      <c r="A24913" t="s">
        <v>1257</v>
      </c>
      <c r="B24913" t="s">
        <v>375</v>
      </c>
      <c r="C24913" t="s">
        <v>375</v>
      </c>
      <c r="D24913" t="s">
        <v>1269</v>
      </c>
      <c r="E24913" t="s">
        <v>31</v>
      </c>
      <c r="F24913">
        <v>37920</v>
      </c>
      <c r="G24913">
        <v>88170</v>
      </c>
      <c r="H24913">
        <f t="shared" si="32"/>
        <v>2.3251582278481013</v>
      </c>
      <c r="I24913" t="s">
        <v>1224</v>
      </c>
    </row>
    <row r="24914" spans="1:9" x14ac:dyDescent="0.35">
      <c r="A24914" t="s">
        <v>1257</v>
      </c>
      <c r="B24914" t="s">
        <v>375</v>
      </c>
      <c r="C24914" t="s">
        <v>375</v>
      </c>
      <c r="D24914" t="s">
        <v>1270</v>
      </c>
      <c r="E24914" t="s">
        <v>29</v>
      </c>
      <c r="F24914">
        <v>22855</v>
      </c>
      <c r="G24914">
        <v>27898</v>
      </c>
      <c r="H24914">
        <f t="shared" si="32"/>
        <v>1.2206519361190111</v>
      </c>
      <c r="I24914" t="s">
        <v>1224</v>
      </c>
    </row>
    <row r="24915" spans="1:9" x14ac:dyDescent="0.35">
      <c r="A24915" t="s">
        <v>1257</v>
      </c>
      <c r="B24915" t="s">
        <v>375</v>
      </c>
      <c r="C24915" t="s">
        <v>375</v>
      </c>
      <c r="D24915" t="s">
        <v>1270</v>
      </c>
      <c r="E24915" t="s">
        <v>30</v>
      </c>
      <c r="F24915">
        <v>27331</v>
      </c>
      <c r="G24915">
        <v>16952</v>
      </c>
      <c r="H24915">
        <f t="shared" si="32"/>
        <v>0.62024806995719151</v>
      </c>
      <c r="I24915" t="s">
        <v>1224</v>
      </c>
    </row>
    <row r="24916" spans="1:9" x14ac:dyDescent="0.35">
      <c r="A24916" t="s">
        <v>1257</v>
      </c>
      <c r="B24916" t="s">
        <v>375</v>
      </c>
      <c r="C24916" t="s">
        <v>375</v>
      </c>
      <c r="D24916" t="s">
        <v>1270</v>
      </c>
      <c r="E24916" t="s">
        <v>31</v>
      </c>
      <c r="F24916">
        <v>23900</v>
      </c>
      <c r="G24916">
        <v>21593</v>
      </c>
      <c r="H24916">
        <f t="shared" si="32"/>
        <v>0.90347280334728031</v>
      </c>
      <c r="I24916" t="s">
        <v>1224</v>
      </c>
    </row>
    <row r="24917" spans="1:9" x14ac:dyDescent="0.35">
      <c r="A24917" t="s">
        <v>1257</v>
      </c>
      <c r="B24917" t="s">
        <v>375</v>
      </c>
      <c r="C24917" t="s">
        <v>375</v>
      </c>
      <c r="D24917" t="s">
        <v>1271</v>
      </c>
      <c r="E24917" t="s">
        <v>29</v>
      </c>
      <c r="F24917">
        <v>35188</v>
      </c>
      <c r="G24917">
        <v>37772</v>
      </c>
      <c r="H24917">
        <f t="shared" si="32"/>
        <v>1.0734341252699784</v>
      </c>
      <c r="I24917" t="s">
        <v>1224</v>
      </c>
    </row>
    <row r="24918" spans="1:9" x14ac:dyDescent="0.35">
      <c r="A24918" t="s">
        <v>1257</v>
      </c>
      <c r="B24918" t="s">
        <v>375</v>
      </c>
      <c r="C24918" t="s">
        <v>375</v>
      </c>
      <c r="D24918" t="s">
        <v>1271</v>
      </c>
      <c r="E24918" t="s">
        <v>30</v>
      </c>
      <c r="F24918">
        <v>33917</v>
      </c>
      <c r="G24918">
        <v>43332</v>
      </c>
      <c r="H24918">
        <f t="shared" ref="H24918:H24981" si="33">G24918/F24918</f>
        <v>1.2775894094406934</v>
      </c>
      <c r="I24918" t="s">
        <v>1224</v>
      </c>
    </row>
    <row r="24919" spans="1:9" x14ac:dyDescent="0.35">
      <c r="A24919" t="s">
        <v>1257</v>
      </c>
      <c r="B24919" t="s">
        <v>375</v>
      </c>
      <c r="C24919" t="s">
        <v>375</v>
      </c>
      <c r="D24919" t="s">
        <v>1271</v>
      </c>
      <c r="E24919" t="s">
        <v>31</v>
      </c>
      <c r="F24919">
        <v>35505</v>
      </c>
      <c r="G24919">
        <v>37183</v>
      </c>
      <c r="H24919">
        <f t="shared" si="33"/>
        <v>1.0472609491620899</v>
      </c>
      <c r="I24919" t="s">
        <v>1224</v>
      </c>
    </row>
    <row r="24920" spans="1:9" x14ac:dyDescent="0.35">
      <c r="A24920" t="s">
        <v>1257</v>
      </c>
      <c r="B24920" t="s">
        <v>375</v>
      </c>
      <c r="C24920" t="s">
        <v>375</v>
      </c>
      <c r="D24920" t="s">
        <v>1272</v>
      </c>
      <c r="E24920" t="s">
        <v>29</v>
      </c>
      <c r="F24920">
        <v>63547</v>
      </c>
      <c r="G24920">
        <v>41907</v>
      </c>
      <c r="H24920">
        <f t="shared" si="33"/>
        <v>0.65946464821313355</v>
      </c>
      <c r="I24920" t="s">
        <v>1224</v>
      </c>
    </row>
    <row r="24921" spans="1:9" x14ac:dyDescent="0.35">
      <c r="A24921" t="s">
        <v>1257</v>
      </c>
      <c r="B24921" t="s">
        <v>375</v>
      </c>
      <c r="C24921" t="s">
        <v>375</v>
      </c>
      <c r="D24921" t="s">
        <v>1272</v>
      </c>
      <c r="E24921" t="s">
        <v>30</v>
      </c>
      <c r="F24921">
        <v>62930</v>
      </c>
      <c r="G24921">
        <v>46335</v>
      </c>
      <c r="H24921">
        <f t="shared" si="33"/>
        <v>0.73629429524868906</v>
      </c>
      <c r="I24921" t="s">
        <v>1224</v>
      </c>
    </row>
    <row r="24922" spans="1:9" x14ac:dyDescent="0.35">
      <c r="A24922" t="s">
        <v>1257</v>
      </c>
      <c r="B24922" t="s">
        <v>375</v>
      </c>
      <c r="C24922" t="s">
        <v>375</v>
      </c>
      <c r="D24922" t="s">
        <v>1272</v>
      </c>
      <c r="E24922" t="s">
        <v>31</v>
      </c>
      <c r="F24922">
        <v>70899</v>
      </c>
      <c r="G24922">
        <v>53399</v>
      </c>
      <c r="H24922">
        <f t="shared" si="33"/>
        <v>0.75317000239777709</v>
      </c>
      <c r="I24922" t="s">
        <v>1224</v>
      </c>
    </row>
    <row r="24923" spans="1:9" x14ac:dyDescent="0.35">
      <c r="A24923" t="s">
        <v>1257</v>
      </c>
      <c r="B24923" t="s">
        <v>375</v>
      </c>
      <c r="C24923" t="s">
        <v>375</v>
      </c>
      <c r="D24923" t="s">
        <v>1273</v>
      </c>
      <c r="E24923" t="s">
        <v>29</v>
      </c>
      <c r="F24923">
        <v>58769</v>
      </c>
      <c r="G24923">
        <v>46195</v>
      </c>
      <c r="H24923">
        <f t="shared" si="33"/>
        <v>0.78604366247511448</v>
      </c>
      <c r="I24923" t="s">
        <v>1224</v>
      </c>
    </row>
    <row r="24924" spans="1:9" x14ac:dyDescent="0.35">
      <c r="A24924" t="s">
        <v>1257</v>
      </c>
      <c r="B24924" t="s">
        <v>375</v>
      </c>
      <c r="C24924" t="s">
        <v>375</v>
      </c>
      <c r="D24924" t="s">
        <v>1273</v>
      </c>
      <c r="E24924" t="s">
        <v>30</v>
      </c>
      <c r="F24924">
        <v>57570</v>
      </c>
      <c r="G24924">
        <v>43273</v>
      </c>
      <c r="H24924">
        <f t="shared" si="33"/>
        <v>0.7516588500955359</v>
      </c>
      <c r="I24924" t="s">
        <v>1224</v>
      </c>
    </row>
    <row r="24925" spans="1:9" x14ac:dyDescent="0.35">
      <c r="A24925" t="s">
        <v>1257</v>
      </c>
      <c r="B24925" t="s">
        <v>375</v>
      </c>
      <c r="C24925" t="s">
        <v>375</v>
      </c>
      <c r="D24925" t="s">
        <v>1273</v>
      </c>
      <c r="E24925" t="s">
        <v>31</v>
      </c>
      <c r="F24925">
        <v>64557</v>
      </c>
      <c r="G24925">
        <v>41831</v>
      </c>
      <c r="H24925">
        <f t="shared" si="33"/>
        <v>0.64797001099803275</v>
      </c>
      <c r="I24925" t="s">
        <v>1224</v>
      </c>
    </row>
    <row r="24926" spans="1:9" x14ac:dyDescent="0.35">
      <c r="A24926" t="s">
        <v>1257</v>
      </c>
      <c r="B24926" t="s">
        <v>375</v>
      </c>
      <c r="C24926" t="s">
        <v>375</v>
      </c>
      <c r="D24926" t="s">
        <v>1274</v>
      </c>
      <c r="E24926" t="s">
        <v>29</v>
      </c>
      <c r="F24926">
        <v>152474</v>
      </c>
      <c r="G24926">
        <v>135090</v>
      </c>
      <c r="H24926">
        <f t="shared" si="33"/>
        <v>0.88598711911539019</v>
      </c>
      <c r="I24926" t="s">
        <v>1224</v>
      </c>
    </row>
    <row r="24927" spans="1:9" x14ac:dyDescent="0.35">
      <c r="A24927" t="s">
        <v>1257</v>
      </c>
      <c r="B24927" t="s">
        <v>375</v>
      </c>
      <c r="C24927" t="s">
        <v>375</v>
      </c>
      <c r="D24927" t="s">
        <v>1274</v>
      </c>
      <c r="E24927" t="s">
        <v>30</v>
      </c>
      <c r="F24927">
        <v>160548</v>
      </c>
      <c r="G24927">
        <v>124358</v>
      </c>
      <c r="H24927">
        <f t="shared" si="33"/>
        <v>0.77458454792336251</v>
      </c>
      <c r="I24927" t="s">
        <v>1224</v>
      </c>
    </row>
    <row r="24928" spans="1:9" x14ac:dyDescent="0.35">
      <c r="A24928" t="s">
        <v>1257</v>
      </c>
      <c r="B24928" t="s">
        <v>375</v>
      </c>
      <c r="C24928" t="s">
        <v>375</v>
      </c>
      <c r="D24928" t="s">
        <v>1274</v>
      </c>
      <c r="E24928" t="s">
        <v>31</v>
      </c>
      <c r="F24928">
        <v>154466</v>
      </c>
      <c r="G24928">
        <v>103958</v>
      </c>
      <c r="H24928">
        <f t="shared" si="33"/>
        <v>0.67301542086931754</v>
      </c>
      <c r="I24928" t="s">
        <v>1224</v>
      </c>
    </row>
    <row r="24929" spans="1:9" x14ac:dyDescent="0.35">
      <c r="A24929" t="s">
        <v>1257</v>
      </c>
      <c r="B24929" t="s">
        <v>375</v>
      </c>
      <c r="C24929" t="s">
        <v>375</v>
      </c>
      <c r="D24929" t="s">
        <v>1275</v>
      </c>
      <c r="E24929" t="s">
        <v>29</v>
      </c>
      <c r="F24929">
        <v>14989</v>
      </c>
      <c r="G24929">
        <v>17649</v>
      </c>
      <c r="H24929">
        <f t="shared" si="33"/>
        <v>1.1774634732136899</v>
      </c>
      <c r="I24929" t="s">
        <v>1224</v>
      </c>
    </row>
    <row r="24930" spans="1:9" x14ac:dyDescent="0.35">
      <c r="A24930" t="s">
        <v>1257</v>
      </c>
      <c r="B24930" t="s">
        <v>375</v>
      </c>
      <c r="C24930" t="s">
        <v>375</v>
      </c>
      <c r="D24930" t="s">
        <v>1275</v>
      </c>
      <c r="E24930" t="s">
        <v>30</v>
      </c>
      <c r="F24930">
        <v>13529</v>
      </c>
      <c r="G24930">
        <v>17288</v>
      </c>
      <c r="H24930">
        <f t="shared" si="33"/>
        <v>1.2778475866656811</v>
      </c>
      <c r="I24930" t="s">
        <v>1224</v>
      </c>
    </row>
    <row r="24931" spans="1:9" x14ac:dyDescent="0.35">
      <c r="A24931" t="s">
        <v>1257</v>
      </c>
      <c r="B24931" t="s">
        <v>375</v>
      </c>
      <c r="C24931" t="s">
        <v>375</v>
      </c>
      <c r="D24931" t="s">
        <v>1275</v>
      </c>
      <c r="E24931" t="s">
        <v>31</v>
      </c>
      <c r="F24931">
        <v>11825</v>
      </c>
      <c r="G24931">
        <v>20243</v>
      </c>
      <c r="H24931">
        <f t="shared" si="33"/>
        <v>1.7118816067653277</v>
      </c>
      <c r="I24931" t="s">
        <v>1224</v>
      </c>
    </row>
    <row r="24932" spans="1:9" x14ac:dyDescent="0.35">
      <c r="A24932" t="s">
        <v>1257</v>
      </c>
      <c r="B24932" t="s">
        <v>375</v>
      </c>
      <c r="C24932" t="s">
        <v>375</v>
      </c>
      <c r="D24932" t="s">
        <v>1276</v>
      </c>
      <c r="E24932" t="s">
        <v>29</v>
      </c>
      <c r="F24932">
        <v>19542</v>
      </c>
      <c r="G24932">
        <v>19445</v>
      </c>
      <c r="H24932">
        <f t="shared" si="33"/>
        <v>0.99503633200286568</v>
      </c>
      <c r="I24932" t="s">
        <v>1224</v>
      </c>
    </row>
    <row r="24933" spans="1:9" x14ac:dyDescent="0.35">
      <c r="A24933" t="s">
        <v>1257</v>
      </c>
      <c r="B24933" t="s">
        <v>375</v>
      </c>
      <c r="C24933" t="s">
        <v>375</v>
      </c>
      <c r="D24933" t="s">
        <v>1276</v>
      </c>
      <c r="E24933" t="s">
        <v>30</v>
      </c>
      <c r="F24933">
        <v>18375</v>
      </c>
      <c r="G24933">
        <v>21470</v>
      </c>
      <c r="H24933">
        <f t="shared" si="33"/>
        <v>1.1684353741496598</v>
      </c>
      <c r="I24933" t="s">
        <v>1224</v>
      </c>
    </row>
    <row r="24934" spans="1:9" x14ac:dyDescent="0.35">
      <c r="A24934" t="s">
        <v>1257</v>
      </c>
      <c r="B24934" t="s">
        <v>375</v>
      </c>
      <c r="C24934" t="s">
        <v>375</v>
      </c>
      <c r="D24934" t="s">
        <v>1276</v>
      </c>
      <c r="E24934" t="s">
        <v>31</v>
      </c>
      <c r="F24934">
        <v>17628</v>
      </c>
      <c r="G24934">
        <v>24158</v>
      </c>
      <c r="H24934">
        <f t="shared" si="33"/>
        <v>1.3704334014068527</v>
      </c>
      <c r="I24934" t="s">
        <v>1224</v>
      </c>
    </row>
    <row r="24935" spans="1:9" x14ac:dyDescent="0.35">
      <c r="A24935" t="s">
        <v>1257</v>
      </c>
      <c r="B24935" t="s">
        <v>375</v>
      </c>
      <c r="C24935" t="s">
        <v>375</v>
      </c>
      <c r="D24935" t="s">
        <v>1259</v>
      </c>
      <c r="E24935" t="s">
        <v>29</v>
      </c>
      <c r="F24935">
        <v>334164</v>
      </c>
      <c r="G24935">
        <v>304652</v>
      </c>
      <c r="H24935">
        <f t="shared" si="33"/>
        <v>0.9116840832645049</v>
      </c>
      <c r="I24935" t="s">
        <v>1224</v>
      </c>
    </row>
    <row r="24936" spans="1:9" x14ac:dyDescent="0.35">
      <c r="A24936" t="s">
        <v>1257</v>
      </c>
      <c r="B24936" t="s">
        <v>375</v>
      </c>
      <c r="C24936" t="s">
        <v>375</v>
      </c>
      <c r="D24936" t="s">
        <v>1259</v>
      </c>
      <c r="E24936" t="s">
        <v>30</v>
      </c>
      <c r="F24936">
        <v>345488</v>
      </c>
      <c r="G24936">
        <v>270282</v>
      </c>
      <c r="H24936">
        <f t="shared" si="33"/>
        <v>0.78231950169036257</v>
      </c>
      <c r="I24936" t="s">
        <v>1224</v>
      </c>
    </row>
    <row r="24937" spans="1:9" x14ac:dyDescent="0.35">
      <c r="A24937" t="s">
        <v>1257</v>
      </c>
      <c r="B24937" t="s">
        <v>375</v>
      </c>
      <c r="C24937" t="s">
        <v>375</v>
      </c>
      <c r="D24937" t="s">
        <v>1259</v>
      </c>
      <c r="E24937" t="s">
        <v>31</v>
      </c>
      <c r="F24937">
        <v>348010</v>
      </c>
      <c r="G24937">
        <v>296801</v>
      </c>
      <c r="H24937">
        <f t="shared" si="33"/>
        <v>0.85285192954225453</v>
      </c>
      <c r="I24937" t="s">
        <v>1224</v>
      </c>
    </row>
    <row r="24938" spans="1:9" x14ac:dyDescent="0.35">
      <c r="A24938" t="s">
        <v>1257</v>
      </c>
      <c r="B24938" t="s">
        <v>375</v>
      </c>
      <c r="C24938" t="s">
        <v>375</v>
      </c>
      <c r="D24938" t="s">
        <v>1277</v>
      </c>
      <c r="E24938" t="s">
        <v>29</v>
      </c>
      <c r="F24938">
        <v>48436</v>
      </c>
      <c r="G24938">
        <v>30262</v>
      </c>
      <c r="H24938">
        <f t="shared" si="33"/>
        <v>0.62478321909323642</v>
      </c>
      <c r="I24938" t="s">
        <v>1224</v>
      </c>
    </row>
    <row r="24939" spans="1:9" x14ac:dyDescent="0.35">
      <c r="A24939" t="s">
        <v>1257</v>
      </c>
      <c r="B24939" t="s">
        <v>375</v>
      </c>
      <c r="C24939" t="s">
        <v>375</v>
      </c>
      <c r="D24939" t="s">
        <v>1277</v>
      </c>
      <c r="E24939" t="s">
        <v>30</v>
      </c>
      <c r="F24939">
        <v>54758</v>
      </c>
      <c r="G24939">
        <v>28455</v>
      </c>
      <c r="H24939">
        <f t="shared" si="33"/>
        <v>0.51965009678951024</v>
      </c>
      <c r="I24939" t="s">
        <v>1224</v>
      </c>
    </row>
    <row r="24940" spans="1:9" x14ac:dyDescent="0.35">
      <c r="A24940" t="s">
        <v>1257</v>
      </c>
      <c r="B24940" t="s">
        <v>375</v>
      </c>
      <c r="C24940" t="s">
        <v>375</v>
      </c>
      <c r="D24940" t="s">
        <v>1277</v>
      </c>
      <c r="E24940" t="s">
        <v>31</v>
      </c>
      <c r="F24940">
        <v>46100</v>
      </c>
      <c r="G24940">
        <v>21789</v>
      </c>
      <c r="H24940">
        <f t="shared" si="33"/>
        <v>0.47264642082429503</v>
      </c>
      <c r="I24940" t="s">
        <v>1224</v>
      </c>
    </row>
    <row r="24941" spans="1:9" x14ac:dyDescent="0.35">
      <c r="A24941" t="s">
        <v>1257</v>
      </c>
      <c r="B24941" t="s">
        <v>375</v>
      </c>
      <c r="C24941" t="s">
        <v>375</v>
      </c>
      <c r="D24941" t="s">
        <v>1278</v>
      </c>
      <c r="E24941" t="s">
        <v>29</v>
      </c>
      <c r="F24941">
        <v>109306</v>
      </c>
      <c r="G24941">
        <v>83199</v>
      </c>
      <c r="H24941">
        <f t="shared" si="33"/>
        <v>0.76115675260278481</v>
      </c>
      <c r="I24941" t="s">
        <v>1224</v>
      </c>
    </row>
    <row r="24942" spans="1:9" x14ac:dyDescent="0.35">
      <c r="A24942" t="s">
        <v>1257</v>
      </c>
      <c r="B24942" t="s">
        <v>375</v>
      </c>
      <c r="C24942" t="s">
        <v>375</v>
      </c>
      <c r="D24942" t="s">
        <v>1278</v>
      </c>
      <c r="E24942" t="s">
        <v>30</v>
      </c>
      <c r="F24942">
        <v>113130</v>
      </c>
      <c r="G24942">
        <v>80107</v>
      </c>
      <c r="H24942">
        <f t="shared" si="33"/>
        <v>0.70809687969592505</v>
      </c>
      <c r="I24942" t="s">
        <v>1224</v>
      </c>
    </row>
    <row r="24943" spans="1:9" x14ac:dyDescent="0.35">
      <c r="A24943" t="s">
        <v>1257</v>
      </c>
      <c r="B24943" t="s">
        <v>375</v>
      </c>
      <c r="C24943" t="s">
        <v>375</v>
      </c>
      <c r="D24943" t="s">
        <v>1278</v>
      </c>
      <c r="E24943" t="s">
        <v>31</v>
      </c>
      <c r="F24943">
        <v>107363</v>
      </c>
      <c r="G24943">
        <v>51680</v>
      </c>
      <c r="H24943">
        <f t="shared" si="33"/>
        <v>0.48135763717481816</v>
      </c>
      <c r="I24943" t="s">
        <v>1224</v>
      </c>
    </row>
    <row r="24944" spans="1:9" x14ac:dyDescent="0.35">
      <c r="A24944" t="s">
        <v>1257</v>
      </c>
      <c r="B24944" t="s">
        <v>375</v>
      </c>
      <c r="C24944" t="s">
        <v>375</v>
      </c>
      <c r="D24944" t="s">
        <v>1279</v>
      </c>
      <c r="E24944" t="s">
        <v>29</v>
      </c>
      <c r="F24944">
        <v>15608</v>
      </c>
      <c r="G24944">
        <v>16675</v>
      </c>
      <c r="H24944">
        <f t="shared" si="33"/>
        <v>1.0683623782675551</v>
      </c>
      <c r="I24944" t="s">
        <v>1224</v>
      </c>
    </row>
    <row r="24945" spans="1:9" x14ac:dyDescent="0.35">
      <c r="A24945" t="s">
        <v>1257</v>
      </c>
      <c r="B24945" t="s">
        <v>375</v>
      </c>
      <c r="C24945" t="s">
        <v>375</v>
      </c>
      <c r="D24945" t="s">
        <v>1279</v>
      </c>
      <c r="E24945" t="s">
        <v>30</v>
      </c>
      <c r="F24945">
        <v>12484</v>
      </c>
      <c r="G24945">
        <v>14275</v>
      </c>
      <c r="H24945">
        <f t="shared" si="33"/>
        <v>1.143463633450817</v>
      </c>
      <c r="I24945" t="s">
        <v>1224</v>
      </c>
    </row>
    <row r="24946" spans="1:9" x14ac:dyDescent="0.35">
      <c r="A24946" t="s">
        <v>1257</v>
      </c>
      <c r="B24946" t="s">
        <v>375</v>
      </c>
      <c r="C24946" t="s">
        <v>375</v>
      </c>
      <c r="D24946" t="s">
        <v>1279</v>
      </c>
      <c r="E24946" t="s">
        <v>31</v>
      </c>
      <c r="F24946">
        <v>14953</v>
      </c>
      <c r="G24946">
        <v>10118</v>
      </c>
      <c r="H24946">
        <f t="shared" si="33"/>
        <v>0.67665351434494747</v>
      </c>
      <c r="I24946" t="s">
        <v>1224</v>
      </c>
    </row>
    <row r="24947" spans="1:9" x14ac:dyDescent="0.35">
      <c r="A24947" t="s">
        <v>1257</v>
      </c>
      <c r="B24947" t="s">
        <v>375</v>
      </c>
      <c r="C24947" t="s">
        <v>375</v>
      </c>
      <c r="D24947" t="s">
        <v>1280</v>
      </c>
      <c r="E24947" t="s">
        <v>29</v>
      </c>
      <c r="F24947">
        <v>15742</v>
      </c>
      <c r="G24947">
        <v>17283</v>
      </c>
      <c r="H24947">
        <f t="shared" si="33"/>
        <v>1.0978909922500317</v>
      </c>
      <c r="I24947" t="s">
        <v>1224</v>
      </c>
    </row>
    <row r="24948" spans="1:9" x14ac:dyDescent="0.35">
      <c r="A24948" t="s">
        <v>1257</v>
      </c>
      <c r="B24948" t="s">
        <v>375</v>
      </c>
      <c r="C24948" t="s">
        <v>375</v>
      </c>
      <c r="D24948" t="s">
        <v>1280</v>
      </c>
      <c r="E24948" t="s">
        <v>30</v>
      </c>
      <c r="F24948">
        <v>9952</v>
      </c>
      <c r="G24948">
        <v>12591</v>
      </c>
      <c r="H24948">
        <f t="shared" si="33"/>
        <v>1.2651728295819935</v>
      </c>
      <c r="I24948" t="s">
        <v>1224</v>
      </c>
    </row>
    <row r="24949" spans="1:9" x14ac:dyDescent="0.35">
      <c r="A24949" t="s">
        <v>1257</v>
      </c>
      <c r="B24949" t="s">
        <v>375</v>
      </c>
      <c r="C24949" t="s">
        <v>375</v>
      </c>
      <c r="D24949" t="s">
        <v>1280</v>
      </c>
      <c r="E24949" t="s">
        <v>31</v>
      </c>
      <c r="F24949">
        <v>11405</v>
      </c>
      <c r="G24949">
        <v>13822</v>
      </c>
      <c r="H24949">
        <f t="shared" si="33"/>
        <v>1.211924594476107</v>
      </c>
      <c r="I24949" t="s">
        <v>1224</v>
      </c>
    </row>
    <row r="24950" spans="1:9" x14ac:dyDescent="0.35">
      <c r="A24950" t="s">
        <v>1257</v>
      </c>
      <c r="B24950" t="s">
        <v>375</v>
      </c>
      <c r="C24950" t="s">
        <v>375</v>
      </c>
      <c r="D24950" t="s">
        <v>1281</v>
      </c>
      <c r="E24950" t="s">
        <v>29</v>
      </c>
      <c r="F24950">
        <v>19596</v>
      </c>
      <c r="G24950">
        <v>30399</v>
      </c>
      <c r="H24950">
        <f t="shared" si="33"/>
        <v>1.5512859767299449</v>
      </c>
      <c r="I24950" t="s">
        <v>1224</v>
      </c>
    </row>
    <row r="24951" spans="1:9" x14ac:dyDescent="0.35">
      <c r="A24951" t="s">
        <v>1257</v>
      </c>
      <c r="B24951" t="s">
        <v>375</v>
      </c>
      <c r="C24951" t="s">
        <v>375</v>
      </c>
      <c r="D24951" t="s">
        <v>1281</v>
      </c>
      <c r="E24951" t="s">
        <v>30</v>
      </c>
      <c r="F24951">
        <v>18298</v>
      </c>
      <c r="G24951">
        <v>35776</v>
      </c>
      <c r="H24951">
        <f t="shared" si="33"/>
        <v>1.9551863591649361</v>
      </c>
      <c r="I24951" t="s">
        <v>1224</v>
      </c>
    </row>
    <row r="24952" spans="1:9" x14ac:dyDescent="0.35">
      <c r="A24952" t="s">
        <v>1257</v>
      </c>
      <c r="B24952" t="s">
        <v>375</v>
      </c>
      <c r="C24952" t="s">
        <v>375</v>
      </c>
      <c r="D24952" t="s">
        <v>1281</v>
      </c>
      <c r="E24952" t="s">
        <v>31</v>
      </c>
      <c r="F24952">
        <v>17602</v>
      </c>
      <c r="G24952">
        <v>26703</v>
      </c>
      <c r="H24952">
        <f t="shared" si="33"/>
        <v>1.5170435177820702</v>
      </c>
      <c r="I24952" t="s">
        <v>1224</v>
      </c>
    </row>
    <row r="24953" spans="1:9" x14ac:dyDescent="0.35">
      <c r="A24953" t="s">
        <v>1257</v>
      </c>
      <c r="B24953" t="s">
        <v>375</v>
      </c>
      <c r="C24953" t="s">
        <v>375</v>
      </c>
      <c r="D24953" t="s">
        <v>1282</v>
      </c>
      <c r="E24953" t="s">
        <v>29</v>
      </c>
      <c r="F24953">
        <v>3242</v>
      </c>
      <c r="G24953">
        <v>5121</v>
      </c>
      <c r="H24953">
        <f t="shared" si="33"/>
        <v>1.5795805058605799</v>
      </c>
      <c r="I24953" t="s">
        <v>1224</v>
      </c>
    </row>
    <row r="24954" spans="1:9" x14ac:dyDescent="0.35">
      <c r="A24954" t="s">
        <v>1257</v>
      </c>
      <c r="B24954" t="s">
        <v>375</v>
      </c>
      <c r="C24954" t="s">
        <v>375</v>
      </c>
      <c r="D24954" t="s">
        <v>1282</v>
      </c>
      <c r="E24954" t="s">
        <v>30</v>
      </c>
      <c r="F24954">
        <v>6387</v>
      </c>
      <c r="G24954">
        <v>6206</v>
      </c>
      <c r="H24954">
        <f t="shared" si="33"/>
        <v>0.97166118678565838</v>
      </c>
      <c r="I24954" t="s">
        <v>1224</v>
      </c>
    </row>
    <row r="24955" spans="1:9" x14ac:dyDescent="0.35">
      <c r="A24955" t="s">
        <v>1257</v>
      </c>
      <c r="B24955" t="s">
        <v>375</v>
      </c>
      <c r="C24955" t="s">
        <v>375</v>
      </c>
      <c r="D24955" t="s">
        <v>1282</v>
      </c>
      <c r="E24955" t="s">
        <v>31</v>
      </c>
      <c r="F24955">
        <v>5705</v>
      </c>
      <c r="G24955">
        <v>4112</v>
      </c>
      <c r="H24955">
        <f t="shared" si="33"/>
        <v>0.72077125328659075</v>
      </c>
      <c r="I24955" t="s">
        <v>1224</v>
      </c>
    </row>
    <row r="24956" spans="1:9" x14ac:dyDescent="0.35">
      <c r="A24956" t="s">
        <v>1257</v>
      </c>
      <c r="B24956" t="s">
        <v>375</v>
      </c>
      <c r="C24956" t="s">
        <v>375</v>
      </c>
      <c r="D24956" t="s">
        <v>1260</v>
      </c>
      <c r="E24956" t="s">
        <v>29</v>
      </c>
      <c r="F24956">
        <v>379551</v>
      </c>
      <c r="G24956">
        <v>297577</v>
      </c>
      <c r="H24956">
        <f t="shared" si="33"/>
        <v>0.78402375438346894</v>
      </c>
      <c r="I24956" t="s">
        <v>1224</v>
      </c>
    </row>
    <row r="24957" spans="1:9" x14ac:dyDescent="0.35">
      <c r="A24957" t="s">
        <v>1257</v>
      </c>
      <c r="B24957" t="s">
        <v>375</v>
      </c>
      <c r="C24957" t="s">
        <v>375</v>
      </c>
      <c r="D24957" t="s">
        <v>1260</v>
      </c>
      <c r="E24957" t="s">
        <v>30</v>
      </c>
      <c r="F24957">
        <v>378777</v>
      </c>
      <c r="G24957">
        <v>399902</v>
      </c>
      <c r="H24957">
        <f t="shared" si="33"/>
        <v>1.0557716017604026</v>
      </c>
      <c r="I24957" t="s">
        <v>1224</v>
      </c>
    </row>
    <row r="24958" spans="1:9" x14ac:dyDescent="0.35">
      <c r="A24958" t="s">
        <v>1257</v>
      </c>
      <c r="B24958" t="s">
        <v>375</v>
      </c>
      <c r="C24958" t="s">
        <v>375</v>
      </c>
      <c r="D24958" t="s">
        <v>1260</v>
      </c>
      <c r="E24958" t="s">
        <v>31</v>
      </c>
      <c r="F24958">
        <v>429849</v>
      </c>
      <c r="G24958">
        <v>564445</v>
      </c>
      <c r="H24958">
        <f t="shared" si="33"/>
        <v>1.3131239109547772</v>
      </c>
      <c r="I24958" t="s">
        <v>1224</v>
      </c>
    </row>
    <row r="24959" spans="1:9" x14ac:dyDescent="0.35">
      <c r="A24959" t="s">
        <v>1257</v>
      </c>
      <c r="B24959" t="s">
        <v>375</v>
      </c>
      <c r="C24959" t="s">
        <v>375</v>
      </c>
      <c r="D24959" t="s">
        <v>1261</v>
      </c>
      <c r="E24959" t="s">
        <v>29</v>
      </c>
      <c r="F24959">
        <v>278506</v>
      </c>
      <c r="G24959">
        <v>332378</v>
      </c>
      <c r="H24959">
        <f t="shared" si="33"/>
        <v>1.1934320984108062</v>
      </c>
      <c r="I24959" t="s">
        <v>1224</v>
      </c>
    </row>
    <row r="24960" spans="1:9" x14ac:dyDescent="0.35">
      <c r="A24960" t="s">
        <v>1257</v>
      </c>
      <c r="B24960" t="s">
        <v>375</v>
      </c>
      <c r="C24960" t="s">
        <v>375</v>
      </c>
      <c r="D24960" t="s">
        <v>1261</v>
      </c>
      <c r="E24960" t="s">
        <v>30</v>
      </c>
      <c r="F24960">
        <v>281006</v>
      </c>
      <c r="G24960">
        <v>354545</v>
      </c>
      <c r="H24960">
        <f t="shared" si="33"/>
        <v>1.2616990384546949</v>
      </c>
      <c r="I24960" t="s">
        <v>1224</v>
      </c>
    </row>
    <row r="24961" spans="1:9" x14ac:dyDescent="0.35">
      <c r="A24961" t="s">
        <v>1257</v>
      </c>
      <c r="B24961" t="s">
        <v>375</v>
      </c>
      <c r="C24961" t="s">
        <v>375</v>
      </c>
      <c r="D24961" t="s">
        <v>1261</v>
      </c>
      <c r="E24961" t="s">
        <v>31</v>
      </c>
      <c r="F24961">
        <v>286887</v>
      </c>
      <c r="G24961">
        <v>314732</v>
      </c>
      <c r="H24961">
        <f t="shared" si="33"/>
        <v>1.0970591208385183</v>
      </c>
      <c r="I24961" t="s">
        <v>1224</v>
      </c>
    </row>
    <row r="24962" spans="1:9" x14ac:dyDescent="0.35">
      <c r="A24962" t="s">
        <v>1257</v>
      </c>
      <c r="B24962" t="s">
        <v>375</v>
      </c>
      <c r="C24962" t="s">
        <v>375</v>
      </c>
      <c r="D24962" t="s">
        <v>1262</v>
      </c>
      <c r="E24962" t="s">
        <v>29</v>
      </c>
      <c r="F24962">
        <v>166038</v>
      </c>
      <c r="G24962">
        <v>152639</v>
      </c>
      <c r="H24962">
        <f t="shared" si="33"/>
        <v>0.9193016056565364</v>
      </c>
      <c r="I24962" t="s">
        <v>1224</v>
      </c>
    </row>
    <row r="24963" spans="1:9" x14ac:dyDescent="0.35">
      <c r="A24963" t="s">
        <v>1257</v>
      </c>
      <c r="B24963" t="s">
        <v>375</v>
      </c>
      <c r="C24963" t="s">
        <v>375</v>
      </c>
      <c r="D24963" t="s">
        <v>1262</v>
      </c>
      <c r="E24963" t="s">
        <v>30</v>
      </c>
      <c r="F24963">
        <v>169081</v>
      </c>
      <c r="G24963">
        <v>160771</v>
      </c>
      <c r="H24963">
        <f t="shared" si="33"/>
        <v>0.95085195852875248</v>
      </c>
      <c r="I24963" t="s">
        <v>1224</v>
      </c>
    </row>
    <row r="24964" spans="1:9" x14ac:dyDescent="0.35">
      <c r="A24964" t="s">
        <v>1257</v>
      </c>
      <c r="B24964" t="s">
        <v>375</v>
      </c>
      <c r="C24964" t="s">
        <v>375</v>
      </c>
      <c r="D24964" t="s">
        <v>1262</v>
      </c>
      <c r="E24964" t="s">
        <v>31</v>
      </c>
      <c r="F24964">
        <v>174606</v>
      </c>
      <c r="G24964">
        <v>147184</v>
      </c>
      <c r="H24964">
        <f t="shared" si="33"/>
        <v>0.84294926863910746</v>
      </c>
      <c r="I24964" t="s">
        <v>1224</v>
      </c>
    </row>
    <row r="24965" spans="1:9" x14ac:dyDescent="0.35">
      <c r="A24965" t="s">
        <v>1257</v>
      </c>
      <c r="B24965" t="s">
        <v>375</v>
      </c>
      <c r="C24965" t="s">
        <v>375</v>
      </c>
      <c r="D24965" t="s">
        <v>1263</v>
      </c>
      <c r="E24965" t="s">
        <v>29</v>
      </c>
      <c r="F24965">
        <v>12008</v>
      </c>
      <c r="G24965">
        <v>24306</v>
      </c>
      <c r="H24965">
        <f t="shared" si="33"/>
        <v>2.0241505662891406</v>
      </c>
      <c r="I24965" t="s">
        <v>1224</v>
      </c>
    </row>
    <row r="24966" spans="1:9" x14ac:dyDescent="0.35">
      <c r="A24966" t="s">
        <v>1257</v>
      </c>
      <c r="B24966" t="s">
        <v>375</v>
      </c>
      <c r="C24966" t="s">
        <v>375</v>
      </c>
      <c r="D24966" t="s">
        <v>1263</v>
      </c>
      <c r="E24966" t="s">
        <v>30</v>
      </c>
      <c r="F24966">
        <v>11232</v>
      </c>
      <c r="G24966">
        <v>15466</v>
      </c>
      <c r="H24966">
        <f t="shared" si="33"/>
        <v>1.3769586894586894</v>
      </c>
      <c r="I24966" t="s">
        <v>1224</v>
      </c>
    </row>
    <row r="24967" spans="1:9" x14ac:dyDescent="0.35">
      <c r="A24967" t="s">
        <v>1257</v>
      </c>
      <c r="B24967" t="s">
        <v>375</v>
      </c>
      <c r="C24967" t="s">
        <v>375</v>
      </c>
      <c r="D24967" t="s">
        <v>1263</v>
      </c>
      <c r="E24967" t="s">
        <v>31</v>
      </c>
      <c r="F24967">
        <v>12964</v>
      </c>
      <c r="G24967">
        <v>16032</v>
      </c>
      <c r="H24967">
        <f t="shared" si="33"/>
        <v>1.2366553532860229</v>
      </c>
      <c r="I24967" t="s">
        <v>1224</v>
      </c>
    </row>
    <row r="24968" spans="1:9" x14ac:dyDescent="0.35">
      <c r="A24968" t="s">
        <v>1257</v>
      </c>
      <c r="B24968" t="s">
        <v>375</v>
      </c>
      <c r="C24968" t="s">
        <v>375</v>
      </c>
      <c r="D24968" t="s">
        <v>1264</v>
      </c>
      <c r="E24968" t="s">
        <v>29</v>
      </c>
      <c r="F24968">
        <v>13133</v>
      </c>
      <c r="G24968">
        <v>12713</v>
      </c>
      <c r="H24968">
        <f t="shared" si="33"/>
        <v>0.96801949288052991</v>
      </c>
      <c r="I24968" t="s">
        <v>1224</v>
      </c>
    </row>
    <row r="24969" spans="1:9" x14ac:dyDescent="0.35">
      <c r="A24969" t="s">
        <v>1257</v>
      </c>
      <c r="B24969" t="s">
        <v>375</v>
      </c>
      <c r="C24969" t="s">
        <v>375</v>
      </c>
      <c r="D24969" t="s">
        <v>1264</v>
      </c>
      <c r="E24969" t="s">
        <v>30</v>
      </c>
      <c r="F24969">
        <v>13493</v>
      </c>
      <c r="G24969">
        <v>13318</v>
      </c>
      <c r="H24969">
        <f t="shared" si="33"/>
        <v>0.98703031201363667</v>
      </c>
      <c r="I24969" t="s">
        <v>1224</v>
      </c>
    </row>
    <row r="24970" spans="1:9" x14ac:dyDescent="0.35">
      <c r="A24970" t="s">
        <v>1257</v>
      </c>
      <c r="B24970" t="s">
        <v>375</v>
      </c>
      <c r="C24970" t="s">
        <v>375</v>
      </c>
      <c r="D24970" t="s">
        <v>1264</v>
      </c>
      <c r="E24970" t="s">
        <v>31</v>
      </c>
      <c r="F24970">
        <v>9240</v>
      </c>
      <c r="G24970">
        <v>17086</v>
      </c>
      <c r="H24970">
        <f t="shared" si="33"/>
        <v>1.8491341991341992</v>
      </c>
      <c r="I24970" t="s">
        <v>1224</v>
      </c>
    </row>
    <row r="24971" spans="1:9" x14ac:dyDescent="0.35">
      <c r="A24971" t="s">
        <v>1257</v>
      </c>
      <c r="B24971" t="s">
        <v>375</v>
      </c>
      <c r="C24971" t="s">
        <v>375</v>
      </c>
      <c r="D24971" t="s">
        <v>1265</v>
      </c>
      <c r="E24971" t="s">
        <v>29</v>
      </c>
      <c r="F24971">
        <v>21882</v>
      </c>
      <c r="G24971">
        <v>33428</v>
      </c>
      <c r="H24971">
        <f t="shared" si="33"/>
        <v>1.527648295402614</v>
      </c>
      <c r="I24971" t="s">
        <v>1224</v>
      </c>
    </row>
    <row r="24972" spans="1:9" x14ac:dyDescent="0.35">
      <c r="A24972" t="s">
        <v>1257</v>
      </c>
      <c r="B24972" t="s">
        <v>375</v>
      </c>
      <c r="C24972" t="s">
        <v>375</v>
      </c>
      <c r="D24972" t="s">
        <v>1265</v>
      </c>
      <c r="E24972" t="s">
        <v>30</v>
      </c>
      <c r="F24972">
        <v>22789</v>
      </c>
      <c r="G24972">
        <v>22286</v>
      </c>
      <c r="H24972">
        <f t="shared" si="33"/>
        <v>0.97792794769406288</v>
      </c>
      <c r="I24972" t="s">
        <v>1224</v>
      </c>
    </row>
    <row r="24973" spans="1:9" x14ac:dyDescent="0.35">
      <c r="A24973" t="s">
        <v>1257</v>
      </c>
      <c r="B24973" t="s">
        <v>375</v>
      </c>
      <c r="C24973" t="s">
        <v>375</v>
      </c>
      <c r="D24973" t="s">
        <v>1265</v>
      </c>
      <c r="E24973" t="s">
        <v>31</v>
      </c>
      <c r="F24973">
        <v>21158</v>
      </c>
      <c r="G24973">
        <v>38040</v>
      </c>
      <c r="H24973">
        <f t="shared" si="33"/>
        <v>1.7979015029775971</v>
      </c>
      <c r="I24973" t="s">
        <v>1224</v>
      </c>
    </row>
    <row r="24974" spans="1:9" x14ac:dyDescent="0.35">
      <c r="A24974" t="s">
        <v>1257</v>
      </c>
      <c r="B24974" t="s">
        <v>375</v>
      </c>
      <c r="C24974" t="s">
        <v>375</v>
      </c>
      <c r="D24974" t="s">
        <v>1266</v>
      </c>
      <c r="E24974" t="s">
        <v>29</v>
      </c>
      <c r="F24974">
        <v>224370</v>
      </c>
      <c r="G24974">
        <v>286721</v>
      </c>
      <c r="H24974">
        <f t="shared" si="33"/>
        <v>1.2778936577973883</v>
      </c>
      <c r="I24974" t="s">
        <v>1224</v>
      </c>
    </row>
    <row r="24975" spans="1:9" x14ac:dyDescent="0.35">
      <c r="A24975" t="s">
        <v>1257</v>
      </c>
      <c r="B24975" t="s">
        <v>375</v>
      </c>
      <c r="C24975" t="s">
        <v>375</v>
      </c>
      <c r="D24975" t="s">
        <v>1266</v>
      </c>
      <c r="E24975" t="s">
        <v>30</v>
      </c>
      <c r="F24975">
        <v>229889</v>
      </c>
      <c r="G24975">
        <v>260877</v>
      </c>
      <c r="H24975">
        <f t="shared" si="33"/>
        <v>1.1347954882573763</v>
      </c>
      <c r="I24975" t="s">
        <v>1224</v>
      </c>
    </row>
    <row r="24976" spans="1:9" x14ac:dyDescent="0.35">
      <c r="A24976" t="s">
        <v>1257</v>
      </c>
      <c r="B24976" t="s">
        <v>375</v>
      </c>
      <c r="C24976" t="s">
        <v>375</v>
      </c>
      <c r="D24976" t="s">
        <v>1266</v>
      </c>
      <c r="E24976" t="s">
        <v>31</v>
      </c>
      <c r="F24976">
        <v>226744</v>
      </c>
      <c r="G24976">
        <v>226220</v>
      </c>
      <c r="H24976">
        <f t="shared" si="33"/>
        <v>0.99768902374484003</v>
      </c>
      <c r="I24976" t="s">
        <v>1224</v>
      </c>
    </row>
    <row r="24977" spans="1:9" x14ac:dyDescent="0.35">
      <c r="A24977" t="s">
        <v>1257</v>
      </c>
      <c r="B24977" t="s">
        <v>376</v>
      </c>
      <c r="C24977" t="s">
        <v>376</v>
      </c>
      <c r="D24977" t="s">
        <v>1258</v>
      </c>
      <c r="E24977" t="s">
        <v>29</v>
      </c>
      <c r="F24977">
        <v>359978</v>
      </c>
      <c r="G24977">
        <v>355668</v>
      </c>
      <c r="H24977">
        <f t="shared" si="33"/>
        <v>0.98802704609726155</v>
      </c>
      <c r="I24977" t="s">
        <v>1225</v>
      </c>
    </row>
    <row r="24978" spans="1:9" x14ac:dyDescent="0.35">
      <c r="A24978" t="s">
        <v>1257</v>
      </c>
      <c r="B24978" t="s">
        <v>376</v>
      </c>
      <c r="C24978" t="s">
        <v>376</v>
      </c>
      <c r="D24978" t="s">
        <v>1258</v>
      </c>
      <c r="E24978" t="s">
        <v>30</v>
      </c>
      <c r="F24978">
        <v>347737</v>
      </c>
      <c r="G24978">
        <v>403645</v>
      </c>
      <c r="H24978">
        <f t="shared" si="33"/>
        <v>1.1607766789268901</v>
      </c>
      <c r="I24978" t="s">
        <v>1225</v>
      </c>
    </row>
    <row r="24979" spans="1:9" x14ac:dyDescent="0.35">
      <c r="A24979" t="s">
        <v>1257</v>
      </c>
      <c r="B24979" t="s">
        <v>376</v>
      </c>
      <c r="C24979" t="s">
        <v>376</v>
      </c>
      <c r="D24979" t="s">
        <v>1258</v>
      </c>
      <c r="E24979" t="s">
        <v>31</v>
      </c>
      <c r="F24979">
        <v>330190</v>
      </c>
      <c r="G24979">
        <v>416715</v>
      </c>
      <c r="H24979">
        <f t="shared" si="33"/>
        <v>1.2620460946727641</v>
      </c>
      <c r="I24979" t="s">
        <v>1225</v>
      </c>
    </row>
    <row r="24980" spans="1:9" x14ac:dyDescent="0.35">
      <c r="A24980" t="s">
        <v>1257</v>
      </c>
      <c r="B24980" t="s">
        <v>376</v>
      </c>
      <c r="C24980" t="s">
        <v>376</v>
      </c>
      <c r="D24980" t="s">
        <v>1267</v>
      </c>
      <c r="E24980" t="s">
        <v>29</v>
      </c>
      <c r="F24980">
        <v>155510</v>
      </c>
      <c r="G24980">
        <v>162398</v>
      </c>
      <c r="H24980">
        <f t="shared" si="33"/>
        <v>1.044292971513086</v>
      </c>
      <c r="I24980" t="s">
        <v>1225</v>
      </c>
    </row>
    <row r="24981" spans="1:9" x14ac:dyDescent="0.35">
      <c r="A24981" t="s">
        <v>1257</v>
      </c>
      <c r="B24981" t="s">
        <v>376</v>
      </c>
      <c r="C24981" t="s">
        <v>376</v>
      </c>
      <c r="D24981" t="s">
        <v>1267</v>
      </c>
      <c r="E24981" t="s">
        <v>30</v>
      </c>
      <c r="F24981">
        <v>153430</v>
      </c>
      <c r="G24981">
        <v>172910</v>
      </c>
      <c r="H24981">
        <f t="shared" si="33"/>
        <v>1.1269634360946359</v>
      </c>
      <c r="I24981" t="s">
        <v>1225</v>
      </c>
    </row>
    <row r="24982" spans="1:9" x14ac:dyDescent="0.35">
      <c r="A24982" t="s">
        <v>1257</v>
      </c>
      <c r="B24982" t="s">
        <v>376</v>
      </c>
      <c r="C24982" t="s">
        <v>376</v>
      </c>
      <c r="D24982" t="s">
        <v>1267</v>
      </c>
      <c r="E24982" t="s">
        <v>31</v>
      </c>
      <c r="F24982">
        <v>153856</v>
      </c>
      <c r="G24982">
        <v>188009</v>
      </c>
      <c r="H24982">
        <f t="shared" ref="H24982:H25045" si="34">G24982/F24982</f>
        <v>1.2219802932612314</v>
      </c>
      <c r="I24982" t="s">
        <v>1225</v>
      </c>
    </row>
    <row r="24983" spans="1:9" x14ac:dyDescent="0.35">
      <c r="A24983" t="s">
        <v>1257</v>
      </c>
      <c r="B24983" t="s">
        <v>376</v>
      </c>
      <c r="C24983" t="s">
        <v>376</v>
      </c>
      <c r="D24983" t="s">
        <v>1268</v>
      </c>
      <c r="E24983" t="s">
        <v>29</v>
      </c>
      <c r="F24983">
        <v>48337</v>
      </c>
      <c r="G24983">
        <v>35630</v>
      </c>
      <c r="H24983">
        <f t="shared" si="34"/>
        <v>0.73711649461075368</v>
      </c>
      <c r="I24983" t="s">
        <v>1225</v>
      </c>
    </row>
    <row r="24984" spans="1:9" x14ac:dyDescent="0.35">
      <c r="A24984" t="s">
        <v>1257</v>
      </c>
      <c r="B24984" t="s">
        <v>376</v>
      </c>
      <c r="C24984" t="s">
        <v>376</v>
      </c>
      <c r="D24984" t="s">
        <v>1268</v>
      </c>
      <c r="E24984" t="s">
        <v>30</v>
      </c>
      <c r="F24984">
        <v>43299</v>
      </c>
      <c r="G24984">
        <v>45729</v>
      </c>
      <c r="H24984">
        <f t="shared" si="34"/>
        <v>1.0561213884847225</v>
      </c>
      <c r="I24984" t="s">
        <v>1225</v>
      </c>
    </row>
    <row r="24985" spans="1:9" x14ac:dyDescent="0.35">
      <c r="A24985" t="s">
        <v>1257</v>
      </c>
      <c r="B24985" t="s">
        <v>376</v>
      </c>
      <c r="C24985" t="s">
        <v>376</v>
      </c>
      <c r="D24985" t="s">
        <v>1268</v>
      </c>
      <c r="E24985" t="s">
        <v>31</v>
      </c>
      <c r="F24985">
        <v>43514</v>
      </c>
      <c r="G24985">
        <v>39606</v>
      </c>
      <c r="H24985">
        <f t="shared" si="34"/>
        <v>0.91018982396470105</v>
      </c>
      <c r="I24985" t="s">
        <v>1225</v>
      </c>
    </row>
    <row r="24986" spans="1:9" x14ac:dyDescent="0.35">
      <c r="A24986" t="s">
        <v>1257</v>
      </c>
      <c r="B24986" t="s">
        <v>376</v>
      </c>
      <c r="C24986" t="s">
        <v>376</v>
      </c>
      <c r="D24986" t="s">
        <v>1269</v>
      </c>
      <c r="E24986" t="s">
        <v>29</v>
      </c>
      <c r="F24986">
        <v>19992</v>
      </c>
      <c r="G24986">
        <v>49671</v>
      </c>
      <c r="H24986">
        <f t="shared" si="34"/>
        <v>2.4845438175270109</v>
      </c>
      <c r="I24986" t="s">
        <v>1225</v>
      </c>
    </row>
    <row r="24987" spans="1:9" x14ac:dyDescent="0.35">
      <c r="A24987" t="s">
        <v>1257</v>
      </c>
      <c r="B24987" t="s">
        <v>376</v>
      </c>
      <c r="C24987" t="s">
        <v>376</v>
      </c>
      <c r="D24987" t="s">
        <v>1269</v>
      </c>
      <c r="E24987" t="s">
        <v>30</v>
      </c>
      <c r="F24987">
        <v>18425</v>
      </c>
      <c r="G24987">
        <v>43295</v>
      </c>
      <c r="H24987">
        <f t="shared" si="34"/>
        <v>2.3497964721845319</v>
      </c>
      <c r="I24987" t="s">
        <v>1225</v>
      </c>
    </row>
    <row r="24988" spans="1:9" x14ac:dyDescent="0.35">
      <c r="A24988" t="s">
        <v>1257</v>
      </c>
      <c r="B24988" t="s">
        <v>376</v>
      </c>
      <c r="C24988" t="s">
        <v>376</v>
      </c>
      <c r="D24988" t="s">
        <v>1269</v>
      </c>
      <c r="E24988" t="s">
        <v>31</v>
      </c>
      <c r="F24988">
        <v>19202</v>
      </c>
      <c r="G24988">
        <v>28898</v>
      </c>
      <c r="H24988">
        <f t="shared" si="34"/>
        <v>1.5049474013123634</v>
      </c>
      <c r="I24988" t="s">
        <v>1225</v>
      </c>
    </row>
    <row r="24989" spans="1:9" x14ac:dyDescent="0.35">
      <c r="A24989" t="s">
        <v>1257</v>
      </c>
      <c r="B24989" t="s">
        <v>376</v>
      </c>
      <c r="C24989" t="s">
        <v>376</v>
      </c>
      <c r="D24989" t="s">
        <v>1270</v>
      </c>
      <c r="E24989" t="s">
        <v>29</v>
      </c>
      <c r="F24989">
        <v>23455</v>
      </c>
      <c r="G24989">
        <v>16598</v>
      </c>
      <c r="H24989">
        <f t="shared" si="34"/>
        <v>0.70765295246216153</v>
      </c>
      <c r="I24989" t="s">
        <v>1225</v>
      </c>
    </row>
    <row r="24990" spans="1:9" x14ac:dyDescent="0.35">
      <c r="A24990" t="s">
        <v>1257</v>
      </c>
      <c r="B24990" t="s">
        <v>376</v>
      </c>
      <c r="C24990" t="s">
        <v>376</v>
      </c>
      <c r="D24990" t="s">
        <v>1270</v>
      </c>
      <c r="E24990" t="s">
        <v>30</v>
      </c>
      <c r="F24990">
        <v>29989</v>
      </c>
      <c r="G24990">
        <v>21962</v>
      </c>
      <c r="H24990">
        <f t="shared" si="34"/>
        <v>0.73233518956950883</v>
      </c>
      <c r="I24990" t="s">
        <v>1225</v>
      </c>
    </row>
    <row r="24991" spans="1:9" x14ac:dyDescent="0.35">
      <c r="A24991" t="s">
        <v>1257</v>
      </c>
      <c r="B24991" t="s">
        <v>376</v>
      </c>
      <c r="C24991" t="s">
        <v>376</v>
      </c>
      <c r="D24991" t="s">
        <v>1270</v>
      </c>
      <c r="E24991" t="s">
        <v>31</v>
      </c>
      <c r="F24991">
        <v>26753</v>
      </c>
      <c r="G24991">
        <v>17045</v>
      </c>
      <c r="H24991">
        <f t="shared" si="34"/>
        <v>0.63712480843269914</v>
      </c>
      <c r="I24991" t="s">
        <v>1225</v>
      </c>
    </row>
    <row r="24992" spans="1:9" x14ac:dyDescent="0.35">
      <c r="A24992" t="s">
        <v>1257</v>
      </c>
      <c r="B24992" t="s">
        <v>376</v>
      </c>
      <c r="C24992" t="s">
        <v>376</v>
      </c>
      <c r="D24992" t="s">
        <v>1271</v>
      </c>
      <c r="E24992" t="s">
        <v>29</v>
      </c>
      <c r="F24992">
        <v>37414</v>
      </c>
      <c r="G24992">
        <v>69547</v>
      </c>
      <c r="H24992">
        <f t="shared" si="34"/>
        <v>1.8588496284813172</v>
      </c>
      <c r="I24992" t="s">
        <v>1225</v>
      </c>
    </row>
    <row r="24993" spans="1:9" x14ac:dyDescent="0.35">
      <c r="A24993" t="s">
        <v>1257</v>
      </c>
      <c r="B24993" t="s">
        <v>376</v>
      </c>
      <c r="C24993" t="s">
        <v>376</v>
      </c>
      <c r="D24993" t="s">
        <v>1271</v>
      </c>
      <c r="E24993" t="s">
        <v>30</v>
      </c>
      <c r="F24993">
        <v>39829</v>
      </c>
      <c r="G24993">
        <v>45632</v>
      </c>
      <c r="H24993">
        <f t="shared" si="34"/>
        <v>1.1456978583444224</v>
      </c>
      <c r="I24993" t="s">
        <v>1225</v>
      </c>
    </row>
    <row r="24994" spans="1:9" x14ac:dyDescent="0.35">
      <c r="A24994" t="s">
        <v>1257</v>
      </c>
      <c r="B24994" t="s">
        <v>376</v>
      </c>
      <c r="C24994" t="s">
        <v>376</v>
      </c>
      <c r="D24994" t="s">
        <v>1271</v>
      </c>
      <c r="E24994" t="s">
        <v>31</v>
      </c>
      <c r="F24994">
        <v>39825</v>
      </c>
      <c r="G24994">
        <v>75890</v>
      </c>
      <c r="H24994">
        <f t="shared" si="34"/>
        <v>1.9055869428750785</v>
      </c>
      <c r="I24994" t="s">
        <v>1225</v>
      </c>
    </row>
    <row r="24995" spans="1:9" x14ac:dyDescent="0.35">
      <c r="A24995" t="s">
        <v>1257</v>
      </c>
      <c r="B24995" t="s">
        <v>376</v>
      </c>
      <c r="C24995" t="s">
        <v>376</v>
      </c>
      <c r="D24995" t="s">
        <v>1272</v>
      </c>
      <c r="E24995" t="s">
        <v>29</v>
      </c>
      <c r="F24995">
        <v>57874</v>
      </c>
      <c r="G24995">
        <v>49248</v>
      </c>
      <c r="H24995">
        <f t="shared" si="34"/>
        <v>0.85095206828627712</v>
      </c>
      <c r="I24995" t="s">
        <v>1225</v>
      </c>
    </row>
    <row r="24996" spans="1:9" x14ac:dyDescent="0.35">
      <c r="A24996" t="s">
        <v>1257</v>
      </c>
      <c r="B24996" t="s">
        <v>376</v>
      </c>
      <c r="C24996" t="s">
        <v>376</v>
      </c>
      <c r="D24996" t="s">
        <v>1272</v>
      </c>
      <c r="E24996" t="s">
        <v>30</v>
      </c>
      <c r="F24996">
        <v>60664</v>
      </c>
      <c r="G24996">
        <v>71724</v>
      </c>
      <c r="H24996">
        <f t="shared" si="34"/>
        <v>1.1823157061848872</v>
      </c>
      <c r="I24996" t="s">
        <v>1225</v>
      </c>
    </row>
    <row r="24997" spans="1:9" x14ac:dyDescent="0.35">
      <c r="A24997" t="s">
        <v>1257</v>
      </c>
      <c r="B24997" t="s">
        <v>376</v>
      </c>
      <c r="C24997" t="s">
        <v>376</v>
      </c>
      <c r="D24997" t="s">
        <v>1272</v>
      </c>
      <c r="E24997" t="s">
        <v>31</v>
      </c>
      <c r="F24997">
        <v>65033</v>
      </c>
      <c r="G24997">
        <v>74127</v>
      </c>
      <c r="H24997">
        <f t="shared" si="34"/>
        <v>1.1398366982916366</v>
      </c>
      <c r="I24997" t="s">
        <v>1225</v>
      </c>
    </row>
    <row r="24998" spans="1:9" x14ac:dyDescent="0.35">
      <c r="A24998" t="s">
        <v>1257</v>
      </c>
      <c r="B24998" t="s">
        <v>376</v>
      </c>
      <c r="C24998" t="s">
        <v>376</v>
      </c>
      <c r="D24998" t="s">
        <v>1273</v>
      </c>
      <c r="E24998" t="s">
        <v>29</v>
      </c>
      <c r="F24998">
        <v>25979</v>
      </c>
      <c r="G24998">
        <v>34071</v>
      </c>
      <c r="H24998">
        <f t="shared" si="34"/>
        <v>1.3114823511297586</v>
      </c>
      <c r="I24998" t="s">
        <v>1225</v>
      </c>
    </row>
    <row r="24999" spans="1:9" x14ac:dyDescent="0.35">
      <c r="A24999" t="s">
        <v>1257</v>
      </c>
      <c r="B24999" t="s">
        <v>376</v>
      </c>
      <c r="C24999" t="s">
        <v>376</v>
      </c>
      <c r="D24999" t="s">
        <v>1273</v>
      </c>
      <c r="E24999" t="s">
        <v>30</v>
      </c>
      <c r="F24999">
        <v>29492</v>
      </c>
      <c r="G24999">
        <v>39392</v>
      </c>
      <c r="H24999">
        <f t="shared" si="34"/>
        <v>1.3356842533568425</v>
      </c>
      <c r="I24999" t="s">
        <v>1225</v>
      </c>
    </row>
    <row r="25000" spans="1:9" x14ac:dyDescent="0.35">
      <c r="A25000" t="s">
        <v>1257</v>
      </c>
      <c r="B25000" t="s">
        <v>376</v>
      </c>
      <c r="C25000" t="s">
        <v>376</v>
      </c>
      <c r="D25000" t="s">
        <v>1273</v>
      </c>
      <c r="E25000" t="s">
        <v>31</v>
      </c>
      <c r="F25000">
        <v>30937</v>
      </c>
      <c r="G25000">
        <v>44667</v>
      </c>
      <c r="H25000">
        <f t="shared" si="34"/>
        <v>1.4438051524065036</v>
      </c>
      <c r="I25000" t="s">
        <v>1225</v>
      </c>
    </row>
    <row r="25001" spans="1:9" x14ac:dyDescent="0.35">
      <c r="A25001" t="s">
        <v>1257</v>
      </c>
      <c r="B25001" t="s">
        <v>376</v>
      </c>
      <c r="C25001" t="s">
        <v>376</v>
      </c>
      <c r="D25001" t="s">
        <v>1274</v>
      </c>
      <c r="E25001" t="s">
        <v>29</v>
      </c>
      <c r="F25001">
        <v>87619</v>
      </c>
      <c r="G25001">
        <v>91762</v>
      </c>
      <c r="H25001">
        <f t="shared" si="34"/>
        <v>1.0472842648284049</v>
      </c>
      <c r="I25001" t="s">
        <v>1225</v>
      </c>
    </row>
    <row r="25002" spans="1:9" x14ac:dyDescent="0.35">
      <c r="A25002" t="s">
        <v>1257</v>
      </c>
      <c r="B25002" t="s">
        <v>376</v>
      </c>
      <c r="C25002" t="s">
        <v>376</v>
      </c>
      <c r="D25002" t="s">
        <v>1274</v>
      </c>
      <c r="E25002" t="s">
        <v>30</v>
      </c>
      <c r="F25002">
        <v>85907</v>
      </c>
      <c r="G25002">
        <v>102470</v>
      </c>
      <c r="H25002">
        <f t="shared" si="34"/>
        <v>1.192801517920542</v>
      </c>
      <c r="I25002" t="s">
        <v>1225</v>
      </c>
    </row>
    <row r="25003" spans="1:9" x14ac:dyDescent="0.35">
      <c r="A25003" t="s">
        <v>1257</v>
      </c>
      <c r="B25003" t="s">
        <v>376</v>
      </c>
      <c r="C25003" t="s">
        <v>376</v>
      </c>
      <c r="D25003" t="s">
        <v>1274</v>
      </c>
      <c r="E25003" t="s">
        <v>31</v>
      </c>
      <c r="F25003">
        <v>87186</v>
      </c>
      <c r="G25003">
        <v>101415</v>
      </c>
      <c r="H25003">
        <f t="shared" si="34"/>
        <v>1.1632028077902417</v>
      </c>
      <c r="I25003" t="s">
        <v>1225</v>
      </c>
    </row>
    <row r="25004" spans="1:9" x14ac:dyDescent="0.35">
      <c r="A25004" t="s">
        <v>1257</v>
      </c>
      <c r="B25004" t="s">
        <v>376</v>
      </c>
      <c r="C25004" t="s">
        <v>376</v>
      </c>
      <c r="D25004" t="s">
        <v>1275</v>
      </c>
      <c r="E25004" t="s">
        <v>29</v>
      </c>
      <c r="F25004">
        <v>16527</v>
      </c>
      <c r="G25004">
        <v>21112</v>
      </c>
      <c r="H25004">
        <f t="shared" si="34"/>
        <v>1.277424819991529</v>
      </c>
      <c r="I25004" t="s">
        <v>1225</v>
      </c>
    </row>
    <row r="25005" spans="1:9" x14ac:dyDescent="0.35">
      <c r="A25005" t="s">
        <v>1257</v>
      </c>
      <c r="B25005" t="s">
        <v>376</v>
      </c>
      <c r="C25005" t="s">
        <v>376</v>
      </c>
      <c r="D25005" t="s">
        <v>1275</v>
      </c>
      <c r="E25005" t="s">
        <v>30</v>
      </c>
      <c r="F25005">
        <v>15449</v>
      </c>
      <c r="G25005">
        <v>14474</v>
      </c>
      <c r="H25005">
        <f t="shared" si="34"/>
        <v>0.93688911903683081</v>
      </c>
      <c r="I25005" t="s">
        <v>1225</v>
      </c>
    </row>
    <row r="25006" spans="1:9" x14ac:dyDescent="0.35">
      <c r="A25006" t="s">
        <v>1257</v>
      </c>
      <c r="B25006" t="s">
        <v>376</v>
      </c>
      <c r="C25006" t="s">
        <v>376</v>
      </c>
      <c r="D25006" t="s">
        <v>1275</v>
      </c>
      <c r="E25006" t="s">
        <v>31</v>
      </c>
      <c r="F25006">
        <v>12391</v>
      </c>
      <c r="G25006">
        <v>11597</v>
      </c>
      <c r="H25006">
        <f t="shared" si="34"/>
        <v>0.93592123315309494</v>
      </c>
      <c r="I25006" t="s">
        <v>1225</v>
      </c>
    </row>
    <row r="25007" spans="1:9" x14ac:dyDescent="0.35">
      <c r="A25007" t="s">
        <v>1257</v>
      </c>
      <c r="B25007" t="s">
        <v>376</v>
      </c>
      <c r="C25007" t="s">
        <v>376</v>
      </c>
      <c r="D25007" t="s">
        <v>1276</v>
      </c>
      <c r="E25007" t="s">
        <v>29</v>
      </c>
      <c r="F25007">
        <v>15871</v>
      </c>
      <c r="G25007">
        <v>12535</v>
      </c>
      <c r="H25007">
        <f t="shared" si="34"/>
        <v>0.7898053052737698</v>
      </c>
      <c r="I25007" t="s">
        <v>1225</v>
      </c>
    </row>
    <row r="25008" spans="1:9" x14ac:dyDescent="0.35">
      <c r="A25008" t="s">
        <v>1257</v>
      </c>
      <c r="B25008" t="s">
        <v>376</v>
      </c>
      <c r="C25008" t="s">
        <v>376</v>
      </c>
      <c r="D25008" t="s">
        <v>1276</v>
      </c>
      <c r="E25008" t="s">
        <v>30</v>
      </c>
      <c r="F25008">
        <v>16861</v>
      </c>
      <c r="G25008">
        <v>10577</v>
      </c>
      <c r="H25008">
        <f t="shared" si="34"/>
        <v>0.62730561651147621</v>
      </c>
      <c r="I25008" t="s">
        <v>1225</v>
      </c>
    </row>
    <row r="25009" spans="1:9" x14ac:dyDescent="0.35">
      <c r="A25009" t="s">
        <v>1257</v>
      </c>
      <c r="B25009" t="s">
        <v>376</v>
      </c>
      <c r="C25009" t="s">
        <v>376</v>
      </c>
      <c r="D25009" t="s">
        <v>1276</v>
      </c>
      <c r="E25009" t="s">
        <v>31</v>
      </c>
      <c r="F25009">
        <v>12769</v>
      </c>
      <c r="G25009">
        <v>23230</v>
      </c>
      <c r="H25009">
        <f t="shared" si="34"/>
        <v>1.819249745477328</v>
      </c>
      <c r="I25009" t="s">
        <v>1225</v>
      </c>
    </row>
    <row r="25010" spans="1:9" x14ac:dyDescent="0.35">
      <c r="A25010" t="s">
        <v>1257</v>
      </c>
      <c r="B25010" t="s">
        <v>376</v>
      </c>
      <c r="C25010" t="s">
        <v>376</v>
      </c>
      <c r="D25010" t="s">
        <v>1259</v>
      </c>
      <c r="E25010" t="s">
        <v>29</v>
      </c>
      <c r="F25010">
        <v>130803</v>
      </c>
      <c r="G25010">
        <v>102366</v>
      </c>
      <c r="H25010">
        <f t="shared" si="34"/>
        <v>0.78259672943281122</v>
      </c>
      <c r="I25010" t="s">
        <v>1225</v>
      </c>
    </row>
    <row r="25011" spans="1:9" x14ac:dyDescent="0.35">
      <c r="A25011" t="s">
        <v>1257</v>
      </c>
      <c r="B25011" t="s">
        <v>376</v>
      </c>
      <c r="C25011" t="s">
        <v>376</v>
      </c>
      <c r="D25011" t="s">
        <v>1259</v>
      </c>
      <c r="E25011" t="s">
        <v>30</v>
      </c>
      <c r="F25011">
        <v>143025</v>
      </c>
      <c r="G25011">
        <v>123980</v>
      </c>
      <c r="H25011">
        <f t="shared" si="34"/>
        <v>0.86684146128299244</v>
      </c>
      <c r="I25011" t="s">
        <v>1225</v>
      </c>
    </row>
    <row r="25012" spans="1:9" x14ac:dyDescent="0.35">
      <c r="A25012" t="s">
        <v>1257</v>
      </c>
      <c r="B25012" t="s">
        <v>376</v>
      </c>
      <c r="C25012" t="s">
        <v>376</v>
      </c>
      <c r="D25012" t="s">
        <v>1259</v>
      </c>
      <c r="E25012" t="s">
        <v>31</v>
      </c>
      <c r="F25012">
        <v>141867</v>
      </c>
      <c r="G25012">
        <v>179414</v>
      </c>
      <c r="H25012">
        <f t="shared" si="34"/>
        <v>1.2646633818999486</v>
      </c>
      <c r="I25012" t="s">
        <v>1225</v>
      </c>
    </row>
    <row r="25013" spans="1:9" x14ac:dyDescent="0.35">
      <c r="A25013" t="s">
        <v>1257</v>
      </c>
      <c r="B25013" t="s">
        <v>376</v>
      </c>
      <c r="C25013" t="s">
        <v>376</v>
      </c>
      <c r="D25013" t="s">
        <v>1277</v>
      </c>
      <c r="E25013" t="s">
        <v>29</v>
      </c>
      <c r="F25013">
        <v>32585</v>
      </c>
      <c r="G25013">
        <v>29046</v>
      </c>
      <c r="H25013">
        <f t="shared" si="34"/>
        <v>0.89139174466779192</v>
      </c>
      <c r="I25013" t="s">
        <v>1225</v>
      </c>
    </row>
    <row r="25014" spans="1:9" x14ac:dyDescent="0.35">
      <c r="A25014" t="s">
        <v>1257</v>
      </c>
      <c r="B25014" t="s">
        <v>376</v>
      </c>
      <c r="C25014" t="s">
        <v>376</v>
      </c>
      <c r="D25014" t="s">
        <v>1277</v>
      </c>
      <c r="E25014" t="s">
        <v>30</v>
      </c>
      <c r="F25014">
        <v>31090</v>
      </c>
      <c r="G25014">
        <v>32957</v>
      </c>
      <c r="H25014">
        <f t="shared" si="34"/>
        <v>1.0600514634930847</v>
      </c>
      <c r="I25014" t="s">
        <v>1225</v>
      </c>
    </row>
    <row r="25015" spans="1:9" x14ac:dyDescent="0.35">
      <c r="A25015" t="s">
        <v>1257</v>
      </c>
      <c r="B25015" t="s">
        <v>376</v>
      </c>
      <c r="C25015" t="s">
        <v>376</v>
      </c>
      <c r="D25015" t="s">
        <v>1277</v>
      </c>
      <c r="E25015" t="s">
        <v>31</v>
      </c>
      <c r="F25015">
        <v>34692</v>
      </c>
      <c r="G25015">
        <v>29168</v>
      </c>
      <c r="H25015">
        <f t="shared" si="34"/>
        <v>0.84077020638763977</v>
      </c>
      <c r="I25015" t="s">
        <v>1225</v>
      </c>
    </row>
    <row r="25016" spans="1:9" x14ac:dyDescent="0.35">
      <c r="A25016" t="s">
        <v>1257</v>
      </c>
      <c r="B25016" t="s">
        <v>376</v>
      </c>
      <c r="C25016" t="s">
        <v>376</v>
      </c>
      <c r="D25016" t="s">
        <v>1278</v>
      </c>
      <c r="E25016" t="s">
        <v>29</v>
      </c>
      <c r="F25016">
        <v>12696</v>
      </c>
      <c r="G25016">
        <v>18417</v>
      </c>
      <c r="H25016">
        <f t="shared" si="34"/>
        <v>1.4506143667296787</v>
      </c>
      <c r="I25016" t="s">
        <v>1225</v>
      </c>
    </row>
    <row r="25017" spans="1:9" x14ac:dyDescent="0.35">
      <c r="A25017" t="s">
        <v>1257</v>
      </c>
      <c r="B25017" t="s">
        <v>376</v>
      </c>
      <c r="C25017" t="s">
        <v>376</v>
      </c>
      <c r="D25017" t="s">
        <v>1278</v>
      </c>
      <c r="E25017" t="s">
        <v>30</v>
      </c>
      <c r="F25017">
        <v>14265</v>
      </c>
      <c r="G25017">
        <v>15174</v>
      </c>
      <c r="H25017">
        <f t="shared" si="34"/>
        <v>1.0637223974763408</v>
      </c>
      <c r="I25017" t="s">
        <v>1225</v>
      </c>
    </row>
    <row r="25018" spans="1:9" x14ac:dyDescent="0.35">
      <c r="A25018" t="s">
        <v>1257</v>
      </c>
      <c r="B25018" t="s">
        <v>376</v>
      </c>
      <c r="C25018" t="s">
        <v>376</v>
      </c>
      <c r="D25018" t="s">
        <v>1278</v>
      </c>
      <c r="E25018" t="s">
        <v>31</v>
      </c>
      <c r="F25018">
        <v>14715</v>
      </c>
      <c r="G25018">
        <v>22924</v>
      </c>
      <c r="H25018">
        <f t="shared" si="34"/>
        <v>1.5578661230037376</v>
      </c>
      <c r="I25018" t="s">
        <v>1225</v>
      </c>
    </row>
    <row r="25019" spans="1:9" x14ac:dyDescent="0.35">
      <c r="A25019" t="s">
        <v>1257</v>
      </c>
      <c r="B25019" t="s">
        <v>376</v>
      </c>
      <c r="C25019" t="s">
        <v>376</v>
      </c>
      <c r="D25019" t="s">
        <v>1279</v>
      </c>
      <c r="E25019" t="s">
        <v>29</v>
      </c>
      <c r="F25019">
        <v>9601</v>
      </c>
      <c r="G25019">
        <v>9884</v>
      </c>
      <c r="H25019">
        <f t="shared" si="34"/>
        <v>1.0294760962399749</v>
      </c>
      <c r="I25019" t="s">
        <v>1225</v>
      </c>
    </row>
    <row r="25020" spans="1:9" x14ac:dyDescent="0.35">
      <c r="A25020" t="s">
        <v>1257</v>
      </c>
      <c r="B25020" t="s">
        <v>376</v>
      </c>
      <c r="C25020" t="s">
        <v>376</v>
      </c>
      <c r="D25020" t="s">
        <v>1279</v>
      </c>
      <c r="E25020" t="s">
        <v>30</v>
      </c>
      <c r="F25020">
        <v>9301</v>
      </c>
      <c r="G25020">
        <v>11117</v>
      </c>
      <c r="H25020">
        <f t="shared" si="34"/>
        <v>1.1952478228147512</v>
      </c>
      <c r="I25020" t="s">
        <v>1225</v>
      </c>
    </row>
    <row r="25021" spans="1:9" x14ac:dyDescent="0.35">
      <c r="A25021" t="s">
        <v>1257</v>
      </c>
      <c r="B25021" t="s">
        <v>376</v>
      </c>
      <c r="C25021" t="s">
        <v>376</v>
      </c>
      <c r="D25021" t="s">
        <v>1279</v>
      </c>
      <c r="E25021" t="s">
        <v>31</v>
      </c>
      <c r="F25021">
        <v>10286</v>
      </c>
      <c r="G25021">
        <v>14202</v>
      </c>
      <c r="H25021">
        <f t="shared" si="34"/>
        <v>1.3807116468986973</v>
      </c>
      <c r="I25021" t="s">
        <v>1225</v>
      </c>
    </row>
    <row r="25022" spans="1:9" x14ac:dyDescent="0.35">
      <c r="A25022" t="s">
        <v>1257</v>
      </c>
      <c r="B25022" t="s">
        <v>376</v>
      </c>
      <c r="C25022" t="s">
        <v>376</v>
      </c>
      <c r="D25022" t="s">
        <v>1280</v>
      </c>
      <c r="E25022" t="s">
        <v>29</v>
      </c>
      <c r="F25022">
        <v>39114</v>
      </c>
      <c r="G25022">
        <v>20706</v>
      </c>
      <c r="H25022">
        <f t="shared" si="34"/>
        <v>0.52937567111520167</v>
      </c>
      <c r="I25022" t="s">
        <v>1225</v>
      </c>
    </row>
    <row r="25023" spans="1:9" x14ac:dyDescent="0.35">
      <c r="A25023" t="s">
        <v>1257</v>
      </c>
      <c r="B25023" t="s">
        <v>376</v>
      </c>
      <c r="C25023" t="s">
        <v>376</v>
      </c>
      <c r="D25023" t="s">
        <v>1280</v>
      </c>
      <c r="E25023" t="s">
        <v>30</v>
      </c>
      <c r="F25023">
        <v>36900</v>
      </c>
      <c r="G25023">
        <v>13153</v>
      </c>
      <c r="H25023">
        <f t="shared" si="34"/>
        <v>0.35644986449864496</v>
      </c>
      <c r="I25023" t="s">
        <v>1225</v>
      </c>
    </row>
    <row r="25024" spans="1:9" x14ac:dyDescent="0.35">
      <c r="A25024" t="s">
        <v>1257</v>
      </c>
      <c r="B25024" t="s">
        <v>376</v>
      </c>
      <c r="C25024" t="s">
        <v>376</v>
      </c>
      <c r="D25024" t="s">
        <v>1280</v>
      </c>
      <c r="E25024" t="s">
        <v>31</v>
      </c>
      <c r="F25024">
        <v>33613</v>
      </c>
      <c r="G25024">
        <v>46229</v>
      </c>
      <c r="H25024">
        <f t="shared" si="34"/>
        <v>1.375330973135394</v>
      </c>
      <c r="I25024" t="s">
        <v>1225</v>
      </c>
    </row>
    <row r="25025" spans="1:9" x14ac:dyDescent="0.35">
      <c r="A25025" t="s">
        <v>1257</v>
      </c>
      <c r="B25025" t="s">
        <v>376</v>
      </c>
      <c r="C25025" t="s">
        <v>376</v>
      </c>
      <c r="D25025" t="s">
        <v>1281</v>
      </c>
      <c r="E25025" t="s">
        <v>29</v>
      </c>
      <c r="F25025">
        <v>26819</v>
      </c>
      <c r="G25025">
        <v>24957</v>
      </c>
      <c r="H25025">
        <f t="shared" si="34"/>
        <v>0.93057160967970465</v>
      </c>
      <c r="I25025" t="s">
        <v>1225</v>
      </c>
    </row>
    <row r="25026" spans="1:9" x14ac:dyDescent="0.35">
      <c r="A25026" t="s">
        <v>1257</v>
      </c>
      <c r="B25026" t="s">
        <v>376</v>
      </c>
      <c r="C25026" t="s">
        <v>376</v>
      </c>
      <c r="D25026" t="s">
        <v>1281</v>
      </c>
      <c r="E25026" t="s">
        <v>30</v>
      </c>
      <c r="F25026">
        <v>25203</v>
      </c>
      <c r="G25026">
        <v>23484</v>
      </c>
      <c r="H25026">
        <f t="shared" si="34"/>
        <v>0.93179383406737293</v>
      </c>
      <c r="I25026" t="s">
        <v>1225</v>
      </c>
    </row>
    <row r="25027" spans="1:9" x14ac:dyDescent="0.35">
      <c r="A25027" t="s">
        <v>1257</v>
      </c>
      <c r="B25027" t="s">
        <v>376</v>
      </c>
      <c r="C25027" t="s">
        <v>376</v>
      </c>
      <c r="D25027" t="s">
        <v>1281</v>
      </c>
      <c r="E25027" t="s">
        <v>31</v>
      </c>
      <c r="F25027">
        <v>27918</v>
      </c>
      <c r="G25027">
        <v>22234</v>
      </c>
      <c r="H25027">
        <f t="shared" si="34"/>
        <v>0.79640375385056239</v>
      </c>
      <c r="I25027" t="s">
        <v>1225</v>
      </c>
    </row>
    <row r="25028" spans="1:9" x14ac:dyDescent="0.35">
      <c r="A25028" t="s">
        <v>1257</v>
      </c>
      <c r="B25028" t="s">
        <v>376</v>
      </c>
      <c r="C25028" t="s">
        <v>376</v>
      </c>
      <c r="D25028" t="s">
        <v>1282</v>
      </c>
      <c r="E25028" t="s">
        <v>29</v>
      </c>
      <c r="F25028">
        <v>7418</v>
      </c>
      <c r="G25028">
        <v>11563</v>
      </c>
      <c r="H25028">
        <f t="shared" si="34"/>
        <v>1.5587759503909409</v>
      </c>
      <c r="I25028" t="s">
        <v>1225</v>
      </c>
    </row>
    <row r="25029" spans="1:9" x14ac:dyDescent="0.35">
      <c r="A25029" t="s">
        <v>1257</v>
      </c>
      <c r="B25029" t="s">
        <v>376</v>
      </c>
      <c r="C25029" t="s">
        <v>376</v>
      </c>
      <c r="D25029" t="s">
        <v>1282</v>
      </c>
      <c r="E25029" t="s">
        <v>30</v>
      </c>
      <c r="F25029">
        <v>24768</v>
      </c>
      <c r="G25029">
        <v>15597</v>
      </c>
      <c r="H25029">
        <f t="shared" si="34"/>
        <v>0.62972383720930236</v>
      </c>
      <c r="I25029" t="s">
        <v>1225</v>
      </c>
    </row>
    <row r="25030" spans="1:9" x14ac:dyDescent="0.35">
      <c r="A25030" t="s">
        <v>1257</v>
      </c>
      <c r="B25030" t="s">
        <v>376</v>
      </c>
      <c r="C25030" t="s">
        <v>376</v>
      </c>
      <c r="D25030" t="s">
        <v>1282</v>
      </c>
      <c r="E25030" t="s">
        <v>31</v>
      </c>
      <c r="F25030">
        <v>29299</v>
      </c>
      <c r="G25030">
        <v>21066</v>
      </c>
      <c r="H25030">
        <f t="shared" si="34"/>
        <v>0.71900064848629641</v>
      </c>
      <c r="I25030" t="s">
        <v>1225</v>
      </c>
    </row>
    <row r="25031" spans="1:9" x14ac:dyDescent="0.35">
      <c r="A25031" t="s">
        <v>1257</v>
      </c>
      <c r="B25031" t="s">
        <v>376</v>
      </c>
      <c r="C25031" t="s">
        <v>376</v>
      </c>
      <c r="D25031" t="s">
        <v>1260</v>
      </c>
      <c r="E25031" t="s">
        <v>29</v>
      </c>
      <c r="F25031">
        <v>267949</v>
      </c>
      <c r="G25031">
        <v>313246</v>
      </c>
      <c r="H25031">
        <f t="shared" si="34"/>
        <v>1.1690508268364501</v>
      </c>
      <c r="I25031" t="s">
        <v>1225</v>
      </c>
    </row>
    <row r="25032" spans="1:9" x14ac:dyDescent="0.35">
      <c r="A25032" t="s">
        <v>1257</v>
      </c>
      <c r="B25032" t="s">
        <v>376</v>
      </c>
      <c r="C25032" t="s">
        <v>376</v>
      </c>
      <c r="D25032" t="s">
        <v>1260</v>
      </c>
      <c r="E25032" t="s">
        <v>30</v>
      </c>
      <c r="F25032">
        <v>270878</v>
      </c>
      <c r="G25032">
        <v>365287</v>
      </c>
      <c r="H25032">
        <f t="shared" si="34"/>
        <v>1.3485295963496482</v>
      </c>
      <c r="I25032" t="s">
        <v>1225</v>
      </c>
    </row>
    <row r="25033" spans="1:9" x14ac:dyDescent="0.35">
      <c r="A25033" t="s">
        <v>1257</v>
      </c>
      <c r="B25033" t="s">
        <v>376</v>
      </c>
      <c r="C25033" t="s">
        <v>376</v>
      </c>
      <c r="D25033" t="s">
        <v>1260</v>
      </c>
      <c r="E25033" t="s">
        <v>31</v>
      </c>
      <c r="F25033">
        <v>302889</v>
      </c>
      <c r="G25033">
        <v>446071</v>
      </c>
      <c r="H25033">
        <f t="shared" si="34"/>
        <v>1.4727210298162032</v>
      </c>
      <c r="I25033" t="s">
        <v>1225</v>
      </c>
    </row>
    <row r="25034" spans="1:9" x14ac:dyDescent="0.35">
      <c r="A25034" t="s">
        <v>1257</v>
      </c>
      <c r="B25034" t="s">
        <v>376</v>
      </c>
      <c r="C25034" t="s">
        <v>376</v>
      </c>
      <c r="D25034" t="s">
        <v>1261</v>
      </c>
      <c r="E25034" t="s">
        <v>29</v>
      </c>
      <c r="F25034">
        <v>493888</v>
      </c>
      <c r="G25034">
        <v>503432</v>
      </c>
      <c r="H25034">
        <f t="shared" si="34"/>
        <v>1.0193242192561875</v>
      </c>
      <c r="I25034" t="s">
        <v>1225</v>
      </c>
    </row>
    <row r="25035" spans="1:9" x14ac:dyDescent="0.35">
      <c r="A25035" t="s">
        <v>1257</v>
      </c>
      <c r="B25035" t="s">
        <v>376</v>
      </c>
      <c r="C25035" t="s">
        <v>376</v>
      </c>
      <c r="D25035" t="s">
        <v>1261</v>
      </c>
      <c r="E25035" t="s">
        <v>30</v>
      </c>
      <c r="F25035">
        <v>508496</v>
      </c>
      <c r="G25035">
        <v>529351</v>
      </c>
      <c r="H25035">
        <f t="shared" si="34"/>
        <v>1.041013105314496</v>
      </c>
      <c r="I25035" t="s">
        <v>1225</v>
      </c>
    </row>
    <row r="25036" spans="1:9" x14ac:dyDescent="0.35">
      <c r="A25036" t="s">
        <v>1257</v>
      </c>
      <c r="B25036" t="s">
        <v>376</v>
      </c>
      <c r="C25036" t="s">
        <v>376</v>
      </c>
      <c r="D25036" t="s">
        <v>1261</v>
      </c>
      <c r="E25036" t="s">
        <v>31</v>
      </c>
      <c r="F25036">
        <v>508839</v>
      </c>
      <c r="G25036">
        <v>547557</v>
      </c>
      <c r="H25036">
        <f t="shared" si="34"/>
        <v>1.0760908656765695</v>
      </c>
      <c r="I25036" t="s">
        <v>1225</v>
      </c>
    </row>
    <row r="25037" spans="1:9" x14ac:dyDescent="0.35">
      <c r="A25037" t="s">
        <v>1257</v>
      </c>
      <c r="B25037" t="s">
        <v>376</v>
      </c>
      <c r="C25037" t="s">
        <v>376</v>
      </c>
      <c r="D25037" t="s">
        <v>1262</v>
      </c>
      <c r="E25037" t="s">
        <v>29</v>
      </c>
      <c r="F25037">
        <v>86730</v>
      </c>
      <c r="G25037">
        <v>78832</v>
      </c>
      <c r="H25037">
        <f t="shared" si="34"/>
        <v>0.90893577770091083</v>
      </c>
      <c r="I25037" t="s">
        <v>1225</v>
      </c>
    </row>
    <row r="25038" spans="1:9" x14ac:dyDescent="0.35">
      <c r="A25038" t="s">
        <v>1257</v>
      </c>
      <c r="B25038" t="s">
        <v>376</v>
      </c>
      <c r="C25038" t="s">
        <v>376</v>
      </c>
      <c r="D25038" t="s">
        <v>1262</v>
      </c>
      <c r="E25038" t="s">
        <v>30</v>
      </c>
      <c r="F25038">
        <v>91770</v>
      </c>
      <c r="G25038">
        <v>90165</v>
      </c>
      <c r="H25038">
        <f t="shared" si="34"/>
        <v>0.98251062438705461</v>
      </c>
      <c r="I25038" t="s">
        <v>1225</v>
      </c>
    </row>
    <row r="25039" spans="1:9" x14ac:dyDescent="0.35">
      <c r="A25039" t="s">
        <v>1257</v>
      </c>
      <c r="B25039" t="s">
        <v>376</v>
      </c>
      <c r="C25039" t="s">
        <v>376</v>
      </c>
      <c r="D25039" t="s">
        <v>1262</v>
      </c>
      <c r="E25039" t="s">
        <v>31</v>
      </c>
      <c r="F25039">
        <v>88035</v>
      </c>
      <c r="G25039">
        <v>121587</v>
      </c>
      <c r="H25039">
        <f t="shared" si="34"/>
        <v>1.3811211449991481</v>
      </c>
      <c r="I25039" t="s">
        <v>1225</v>
      </c>
    </row>
    <row r="25040" spans="1:9" x14ac:dyDescent="0.35">
      <c r="A25040" t="s">
        <v>1257</v>
      </c>
      <c r="B25040" t="s">
        <v>376</v>
      </c>
      <c r="C25040" t="s">
        <v>376</v>
      </c>
      <c r="D25040" t="s">
        <v>1263</v>
      </c>
      <c r="E25040" t="s">
        <v>29</v>
      </c>
      <c r="F25040">
        <v>127741</v>
      </c>
      <c r="G25040">
        <v>207676</v>
      </c>
      <c r="H25040">
        <f t="shared" si="34"/>
        <v>1.625758370452713</v>
      </c>
      <c r="I25040" t="s">
        <v>1225</v>
      </c>
    </row>
    <row r="25041" spans="1:9" x14ac:dyDescent="0.35">
      <c r="A25041" t="s">
        <v>1257</v>
      </c>
      <c r="B25041" t="s">
        <v>376</v>
      </c>
      <c r="C25041" t="s">
        <v>376</v>
      </c>
      <c r="D25041" t="s">
        <v>1263</v>
      </c>
      <c r="E25041" t="s">
        <v>30</v>
      </c>
      <c r="F25041">
        <v>128355</v>
      </c>
      <c r="G25041">
        <v>107673</v>
      </c>
      <c r="H25041">
        <f t="shared" si="34"/>
        <v>0.8388687624167348</v>
      </c>
      <c r="I25041" t="s">
        <v>1225</v>
      </c>
    </row>
    <row r="25042" spans="1:9" x14ac:dyDescent="0.35">
      <c r="A25042" t="s">
        <v>1257</v>
      </c>
      <c r="B25042" t="s">
        <v>376</v>
      </c>
      <c r="C25042" t="s">
        <v>376</v>
      </c>
      <c r="D25042" t="s">
        <v>1263</v>
      </c>
      <c r="E25042" t="s">
        <v>31</v>
      </c>
      <c r="F25042">
        <v>128773</v>
      </c>
      <c r="G25042">
        <v>94802</v>
      </c>
      <c r="H25042">
        <f t="shared" si="34"/>
        <v>0.73619469919936631</v>
      </c>
      <c r="I25042" t="s">
        <v>1225</v>
      </c>
    </row>
    <row r="25043" spans="1:9" x14ac:dyDescent="0.35">
      <c r="A25043" t="s">
        <v>1257</v>
      </c>
      <c r="B25043" t="s">
        <v>376</v>
      </c>
      <c r="C25043" t="s">
        <v>376</v>
      </c>
      <c r="D25043" t="s">
        <v>1264</v>
      </c>
      <c r="E25043" t="s">
        <v>29</v>
      </c>
      <c r="F25043">
        <v>108453</v>
      </c>
      <c r="G25043">
        <v>26492</v>
      </c>
      <c r="H25043">
        <f t="shared" si="34"/>
        <v>0.24427171217024887</v>
      </c>
      <c r="I25043" t="s">
        <v>1225</v>
      </c>
    </row>
    <row r="25044" spans="1:9" x14ac:dyDescent="0.35">
      <c r="A25044" t="s">
        <v>1257</v>
      </c>
      <c r="B25044" t="s">
        <v>376</v>
      </c>
      <c r="C25044" t="s">
        <v>376</v>
      </c>
      <c r="D25044" t="s">
        <v>1264</v>
      </c>
      <c r="E25044" t="s">
        <v>30</v>
      </c>
      <c r="F25044">
        <v>104580</v>
      </c>
      <c r="G25044">
        <v>14694</v>
      </c>
      <c r="H25044">
        <f t="shared" si="34"/>
        <v>0.14050487664945496</v>
      </c>
      <c r="I25044" t="s">
        <v>1225</v>
      </c>
    </row>
    <row r="25045" spans="1:9" x14ac:dyDescent="0.35">
      <c r="A25045" t="s">
        <v>1257</v>
      </c>
      <c r="B25045" t="s">
        <v>376</v>
      </c>
      <c r="C25045" t="s">
        <v>376</v>
      </c>
      <c r="D25045" t="s">
        <v>1264</v>
      </c>
      <c r="E25045" t="s">
        <v>31</v>
      </c>
      <c r="F25045">
        <v>103849</v>
      </c>
      <c r="G25045">
        <v>21936</v>
      </c>
      <c r="H25045">
        <f t="shared" si="34"/>
        <v>0.21122976629529414</v>
      </c>
      <c r="I25045" t="s">
        <v>1225</v>
      </c>
    </row>
    <row r="25046" spans="1:9" x14ac:dyDescent="0.35">
      <c r="A25046" t="s">
        <v>1257</v>
      </c>
      <c r="B25046" t="s">
        <v>376</v>
      </c>
      <c r="C25046" t="s">
        <v>376</v>
      </c>
      <c r="D25046" t="s">
        <v>1265</v>
      </c>
      <c r="E25046" t="s">
        <v>29</v>
      </c>
      <c r="F25046">
        <v>18440</v>
      </c>
      <c r="G25046">
        <v>31819</v>
      </c>
      <c r="H25046">
        <f t="shared" ref="H25046:H25109" si="35">G25046/F25046</f>
        <v>1.7255422993492409</v>
      </c>
      <c r="I25046" t="s">
        <v>1225</v>
      </c>
    </row>
    <row r="25047" spans="1:9" x14ac:dyDescent="0.35">
      <c r="A25047" t="s">
        <v>1257</v>
      </c>
      <c r="B25047" t="s">
        <v>376</v>
      </c>
      <c r="C25047" t="s">
        <v>376</v>
      </c>
      <c r="D25047" t="s">
        <v>1265</v>
      </c>
      <c r="E25047" t="s">
        <v>30</v>
      </c>
      <c r="F25047">
        <v>17084</v>
      </c>
      <c r="G25047">
        <v>23597</v>
      </c>
      <c r="H25047">
        <f t="shared" si="35"/>
        <v>1.3812339030671974</v>
      </c>
      <c r="I25047" t="s">
        <v>1225</v>
      </c>
    </row>
    <row r="25048" spans="1:9" x14ac:dyDescent="0.35">
      <c r="A25048" t="s">
        <v>1257</v>
      </c>
      <c r="B25048" t="s">
        <v>376</v>
      </c>
      <c r="C25048" t="s">
        <v>376</v>
      </c>
      <c r="D25048" t="s">
        <v>1265</v>
      </c>
      <c r="E25048" t="s">
        <v>31</v>
      </c>
      <c r="F25048">
        <v>18304</v>
      </c>
      <c r="G25048">
        <v>19337</v>
      </c>
      <c r="H25048">
        <f t="shared" si="35"/>
        <v>1.0564357517482517</v>
      </c>
      <c r="I25048" t="s">
        <v>1225</v>
      </c>
    </row>
    <row r="25049" spans="1:9" x14ac:dyDescent="0.35">
      <c r="A25049" t="s">
        <v>1257</v>
      </c>
      <c r="B25049" t="s">
        <v>376</v>
      </c>
      <c r="C25049" t="s">
        <v>376</v>
      </c>
      <c r="D25049" t="s">
        <v>1266</v>
      </c>
      <c r="E25049" t="s">
        <v>29</v>
      </c>
      <c r="F25049">
        <v>60985</v>
      </c>
      <c r="G25049">
        <v>56502</v>
      </c>
      <c r="H25049">
        <f t="shared" si="35"/>
        <v>0.92649012052143975</v>
      </c>
      <c r="I25049" t="s">
        <v>1225</v>
      </c>
    </row>
    <row r="25050" spans="1:9" x14ac:dyDescent="0.35">
      <c r="A25050" t="s">
        <v>1257</v>
      </c>
      <c r="B25050" t="s">
        <v>376</v>
      </c>
      <c r="C25050" t="s">
        <v>376</v>
      </c>
      <c r="D25050" t="s">
        <v>1266</v>
      </c>
      <c r="E25050" t="s">
        <v>30</v>
      </c>
      <c r="F25050">
        <v>61456</v>
      </c>
      <c r="G25050">
        <v>77213</v>
      </c>
      <c r="H25050">
        <f t="shared" si="35"/>
        <v>1.2563948190575371</v>
      </c>
      <c r="I25050" t="s">
        <v>1225</v>
      </c>
    </row>
    <row r="25051" spans="1:9" x14ac:dyDescent="0.35">
      <c r="A25051" t="s">
        <v>1257</v>
      </c>
      <c r="B25051" t="s">
        <v>376</v>
      </c>
      <c r="C25051" t="s">
        <v>376</v>
      </c>
      <c r="D25051" t="s">
        <v>1266</v>
      </c>
      <c r="E25051" t="s">
        <v>31</v>
      </c>
      <c r="F25051">
        <v>63672</v>
      </c>
      <c r="G25051">
        <v>74937</v>
      </c>
      <c r="H25051">
        <f t="shared" si="35"/>
        <v>1.1769223520542782</v>
      </c>
      <c r="I25051" t="s">
        <v>1225</v>
      </c>
    </row>
    <row r="25052" spans="1:9" x14ac:dyDescent="0.35">
      <c r="A25052" t="s">
        <v>1257</v>
      </c>
      <c r="B25052" t="s">
        <v>377</v>
      </c>
      <c r="C25052" t="s">
        <v>377</v>
      </c>
      <c r="D25052" t="s">
        <v>1258</v>
      </c>
      <c r="E25052" t="s">
        <v>29</v>
      </c>
      <c r="F25052">
        <v>246589</v>
      </c>
      <c r="G25052">
        <v>357510</v>
      </c>
      <c r="H25052">
        <f t="shared" si="35"/>
        <v>1.4498213626723009</v>
      </c>
      <c r="I25052" t="s">
        <v>1226</v>
      </c>
    </row>
    <row r="25053" spans="1:9" x14ac:dyDescent="0.35">
      <c r="A25053" t="s">
        <v>1257</v>
      </c>
      <c r="B25053" t="s">
        <v>377</v>
      </c>
      <c r="C25053" t="s">
        <v>377</v>
      </c>
      <c r="D25053" t="s">
        <v>1258</v>
      </c>
      <c r="E25053" t="s">
        <v>30</v>
      </c>
      <c r="F25053">
        <v>238201</v>
      </c>
      <c r="G25053">
        <v>289303</v>
      </c>
      <c r="H25053">
        <f t="shared" si="35"/>
        <v>1.2145331043950278</v>
      </c>
      <c r="I25053" t="s">
        <v>1226</v>
      </c>
    </row>
    <row r="25054" spans="1:9" x14ac:dyDescent="0.35">
      <c r="A25054" t="s">
        <v>1257</v>
      </c>
      <c r="B25054" t="s">
        <v>377</v>
      </c>
      <c r="C25054" t="s">
        <v>377</v>
      </c>
      <c r="D25054" t="s">
        <v>1258</v>
      </c>
      <c r="E25054" t="s">
        <v>31</v>
      </c>
      <c r="F25054">
        <v>226016</v>
      </c>
      <c r="G25054">
        <v>326268</v>
      </c>
      <c r="H25054">
        <f t="shared" si="35"/>
        <v>1.4435615177686536</v>
      </c>
      <c r="I25054" t="s">
        <v>1226</v>
      </c>
    </row>
    <row r="25055" spans="1:9" x14ac:dyDescent="0.35">
      <c r="A25055" t="s">
        <v>1257</v>
      </c>
      <c r="B25055" t="s">
        <v>377</v>
      </c>
      <c r="C25055" t="s">
        <v>377</v>
      </c>
      <c r="D25055" t="s">
        <v>1267</v>
      </c>
      <c r="E25055" t="s">
        <v>29</v>
      </c>
      <c r="F25055">
        <v>131701</v>
      </c>
      <c r="G25055">
        <v>108140</v>
      </c>
      <c r="H25055">
        <f t="shared" si="35"/>
        <v>0.82110234546434724</v>
      </c>
      <c r="I25055" t="s">
        <v>1226</v>
      </c>
    </row>
    <row r="25056" spans="1:9" x14ac:dyDescent="0.35">
      <c r="A25056" t="s">
        <v>1257</v>
      </c>
      <c r="B25056" t="s">
        <v>377</v>
      </c>
      <c r="C25056" t="s">
        <v>377</v>
      </c>
      <c r="D25056" t="s">
        <v>1267</v>
      </c>
      <c r="E25056" t="s">
        <v>30</v>
      </c>
      <c r="F25056">
        <v>126199</v>
      </c>
      <c r="G25056">
        <v>102790</v>
      </c>
      <c r="H25056">
        <f t="shared" si="35"/>
        <v>0.81450724649165207</v>
      </c>
      <c r="I25056" t="s">
        <v>1226</v>
      </c>
    </row>
    <row r="25057" spans="1:9" x14ac:dyDescent="0.35">
      <c r="A25057" t="s">
        <v>1257</v>
      </c>
      <c r="B25057" t="s">
        <v>377</v>
      </c>
      <c r="C25057" t="s">
        <v>377</v>
      </c>
      <c r="D25057" t="s">
        <v>1267</v>
      </c>
      <c r="E25057" t="s">
        <v>31</v>
      </c>
      <c r="F25057">
        <v>126914</v>
      </c>
      <c r="G25057">
        <v>115501</v>
      </c>
      <c r="H25057">
        <f t="shared" si="35"/>
        <v>0.91007296279370287</v>
      </c>
      <c r="I25057" t="s">
        <v>1226</v>
      </c>
    </row>
    <row r="25058" spans="1:9" x14ac:dyDescent="0.35">
      <c r="A25058" t="s">
        <v>1257</v>
      </c>
      <c r="B25058" t="s">
        <v>377</v>
      </c>
      <c r="C25058" t="s">
        <v>377</v>
      </c>
      <c r="D25058" t="s">
        <v>1268</v>
      </c>
      <c r="E25058" t="s">
        <v>29</v>
      </c>
      <c r="F25058">
        <v>48475</v>
      </c>
      <c r="G25058">
        <v>32809</v>
      </c>
      <c r="H25058">
        <f t="shared" si="35"/>
        <v>0.67682310469314078</v>
      </c>
      <c r="I25058" t="s">
        <v>1226</v>
      </c>
    </row>
    <row r="25059" spans="1:9" x14ac:dyDescent="0.35">
      <c r="A25059" t="s">
        <v>1257</v>
      </c>
      <c r="B25059" t="s">
        <v>377</v>
      </c>
      <c r="C25059" t="s">
        <v>377</v>
      </c>
      <c r="D25059" t="s">
        <v>1268</v>
      </c>
      <c r="E25059" t="s">
        <v>30</v>
      </c>
      <c r="F25059">
        <v>42286</v>
      </c>
      <c r="G25059">
        <v>42583</v>
      </c>
      <c r="H25059">
        <f t="shared" si="35"/>
        <v>1.0070236011918838</v>
      </c>
      <c r="I25059" t="s">
        <v>1226</v>
      </c>
    </row>
    <row r="25060" spans="1:9" x14ac:dyDescent="0.35">
      <c r="A25060" t="s">
        <v>1257</v>
      </c>
      <c r="B25060" t="s">
        <v>377</v>
      </c>
      <c r="C25060" t="s">
        <v>377</v>
      </c>
      <c r="D25060" t="s">
        <v>1268</v>
      </c>
      <c r="E25060" t="s">
        <v>31</v>
      </c>
      <c r="F25060">
        <v>39044</v>
      </c>
      <c r="G25060">
        <v>29082</v>
      </c>
      <c r="H25060">
        <f t="shared" si="35"/>
        <v>0.7448519618891507</v>
      </c>
      <c r="I25060" t="s">
        <v>1226</v>
      </c>
    </row>
    <row r="25061" spans="1:9" x14ac:dyDescent="0.35">
      <c r="A25061" t="s">
        <v>1257</v>
      </c>
      <c r="B25061" t="s">
        <v>377</v>
      </c>
      <c r="C25061" t="s">
        <v>377</v>
      </c>
      <c r="D25061" t="s">
        <v>1269</v>
      </c>
      <c r="E25061" t="s">
        <v>29</v>
      </c>
      <c r="F25061">
        <v>13041</v>
      </c>
      <c r="G25061">
        <v>32285</v>
      </c>
      <c r="H25061">
        <f t="shared" si="35"/>
        <v>2.4756537075377656</v>
      </c>
      <c r="I25061" t="s">
        <v>1226</v>
      </c>
    </row>
    <row r="25062" spans="1:9" x14ac:dyDescent="0.35">
      <c r="A25062" t="s">
        <v>1257</v>
      </c>
      <c r="B25062" t="s">
        <v>377</v>
      </c>
      <c r="C25062" t="s">
        <v>377</v>
      </c>
      <c r="D25062" t="s">
        <v>1269</v>
      </c>
      <c r="E25062" t="s">
        <v>30</v>
      </c>
      <c r="F25062">
        <v>15155</v>
      </c>
      <c r="G25062">
        <v>43114</v>
      </c>
      <c r="H25062">
        <f t="shared" si="35"/>
        <v>2.844869679973606</v>
      </c>
      <c r="I25062" t="s">
        <v>1226</v>
      </c>
    </row>
    <row r="25063" spans="1:9" x14ac:dyDescent="0.35">
      <c r="A25063" t="s">
        <v>1257</v>
      </c>
      <c r="B25063" t="s">
        <v>377</v>
      </c>
      <c r="C25063" t="s">
        <v>377</v>
      </c>
      <c r="D25063" t="s">
        <v>1269</v>
      </c>
      <c r="E25063" t="s">
        <v>31</v>
      </c>
      <c r="F25063">
        <v>10728</v>
      </c>
      <c r="G25063">
        <v>21606</v>
      </c>
      <c r="H25063">
        <f t="shared" si="35"/>
        <v>2.0139821029082774</v>
      </c>
      <c r="I25063" t="s">
        <v>1226</v>
      </c>
    </row>
    <row r="25064" spans="1:9" x14ac:dyDescent="0.35">
      <c r="A25064" t="s">
        <v>1257</v>
      </c>
      <c r="B25064" t="s">
        <v>377</v>
      </c>
      <c r="C25064" t="s">
        <v>377</v>
      </c>
      <c r="D25064" t="s">
        <v>1270</v>
      </c>
      <c r="E25064" t="s">
        <v>29</v>
      </c>
      <c r="F25064">
        <v>24040</v>
      </c>
      <c r="G25064">
        <v>18567</v>
      </c>
      <c r="H25064">
        <f t="shared" si="35"/>
        <v>0.77233777038269547</v>
      </c>
      <c r="I25064" t="s">
        <v>1226</v>
      </c>
    </row>
    <row r="25065" spans="1:9" x14ac:dyDescent="0.35">
      <c r="A25065" t="s">
        <v>1257</v>
      </c>
      <c r="B25065" t="s">
        <v>377</v>
      </c>
      <c r="C25065" t="s">
        <v>377</v>
      </c>
      <c r="D25065" t="s">
        <v>1270</v>
      </c>
      <c r="E25065" t="s">
        <v>30</v>
      </c>
      <c r="F25065">
        <v>21424</v>
      </c>
      <c r="G25065">
        <v>13791</v>
      </c>
      <c r="H25065">
        <f t="shared" si="35"/>
        <v>0.64371732636295742</v>
      </c>
      <c r="I25065" t="s">
        <v>1226</v>
      </c>
    </row>
    <row r="25066" spans="1:9" x14ac:dyDescent="0.35">
      <c r="A25066" t="s">
        <v>1257</v>
      </c>
      <c r="B25066" t="s">
        <v>377</v>
      </c>
      <c r="C25066" t="s">
        <v>377</v>
      </c>
      <c r="D25066" t="s">
        <v>1270</v>
      </c>
      <c r="E25066" t="s">
        <v>31</v>
      </c>
      <c r="F25066">
        <v>23586</v>
      </c>
      <c r="G25066">
        <v>14978</v>
      </c>
      <c r="H25066">
        <f t="shared" si="35"/>
        <v>0.63503773424913079</v>
      </c>
      <c r="I25066" t="s">
        <v>1226</v>
      </c>
    </row>
    <row r="25067" spans="1:9" x14ac:dyDescent="0.35">
      <c r="A25067" t="s">
        <v>1257</v>
      </c>
      <c r="B25067" t="s">
        <v>377</v>
      </c>
      <c r="C25067" t="s">
        <v>377</v>
      </c>
      <c r="D25067" t="s">
        <v>1271</v>
      </c>
      <c r="E25067" t="s">
        <v>29</v>
      </c>
      <c r="F25067">
        <v>24948</v>
      </c>
      <c r="G25067">
        <v>50623</v>
      </c>
      <c r="H25067">
        <f t="shared" si="35"/>
        <v>2.0291406124739457</v>
      </c>
      <c r="I25067" t="s">
        <v>1226</v>
      </c>
    </row>
    <row r="25068" spans="1:9" x14ac:dyDescent="0.35">
      <c r="A25068" t="s">
        <v>1257</v>
      </c>
      <c r="B25068" t="s">
        <v>377</v>
      </c>
      <c r="C25068" t="s">
        <v>377</v>
      </c>
      <c r="D25068" t="s">
        <v>1271</v>
      </c>
      <c r="E25068" t="s">
        <v>30</v>
      </c>
      <c r="F25068">
        <v>26634</v>
      </c>
      <c r="G25068">
        <v>42710</v>
      </c>
      <c r="H25068">
        <f t="shared" si="35"/>
        <v>1.6035893970113388</v>
      </c>
      <c r="I25068" t="s">
        <v>1226</v>
      </c>
    </row>
    <row r="25069" spans="1:9" x14ac:dyDescent="0.35">
      <c r="A25069" t="s">
        <v>1257</v>
      </c>
      <c r="B25069" t="s">
        <v>377</v>
      </c>
      <c r="C25069" t="s">
        <v>377</v>
      </c>
      <c r="D25069" t="s">
        <v>1271</v>
      </c>
      <c r="E25069" t="s">
        <v>31</v>
      </c>
      <c r="F25069">
        <v>21628</v>
      </c>
      <c r="G25069">
        <v>67283</v>
      </c>
      <c r="H25069">
        <f t="shared" si="35"/>
        <v>3.1109210282966524</v>
      </c>
      <c r="I25069" t="s">
        <v>1226</v>
      </c>
    </row>
    <row r="25070" spans="1:9" x14ac:dyDescent="0.35">
      <c r="A25070" t="s">
        <v>1257</v>
      </c>
      <c r="B25070" t="s">
        <v>377</v>
      </c>
      <c r="C25070" t="s">
        <v>377</v>
      </c>
      <c r="D25070" t="s">
        <v>1272</v>
      </c>
      <c r="E25070" t="s">
        <v>29</v>
      </c>
      <c r="F25070">
        <v>50045</v>
      </c>
      <c r="G25070">
        <v>32262</v>
      </c>
      <c r="H25070">
        <f t="shared" si="35"/>
        <v>0.64465980617444296</v>
      </c>
      <c r="I25070" t="s">
        <v>1226</v>
      </c>
    </row>
    <row r="25071" spans="1:9" x14ac:dyDescent="0.35">
      <c r="A25071" t="s">
        <v>1257</v>
      </c>
      <c r="B25071" t="s">
        <v>377</v>
      </c>
      <c r="C25071" t="s">
        <v>377</v>
      </c>
      <c r="D25071" t="s">
        <v>1272</v>
      </c>
      <c r="E25071" t="s">
        <v>30</v>
      </c>
      <c r="F25071">
        <v>49791</v>
      </c>
      <c r="G25071">
        <v>35776</v>
      </c>
      <c r="H25071">
        <f t="shared" si="35"/>
        <v>0.71852342792874213</v>
      </c>
      <c r="I25071" t="s">
        <v>1226</v>
      </c>
    </row>
    <row r="25072" spans="1:9" x14ac:dyDescent="0.35">
      <c r="A25072" t="s">
        <v>1257</v>
      </c>
      <c r="B25072" t="s">
        <v>377</v>
      </c>
      <c r="C25072" t="s">
        <v>377</v>
      </c>
      <c r="D25072" t="s">
        <v>1272</v>
      </c>
      <c r="E25072" t="s">
        <v>31</v>
      </c>
      <c r="F25072">
        <v>55039</v>
      </c>
      <c r="G25072">
        <v>39708</v>
      </c>
      <c r="H25072">
        <f t="shared" si="35"/>
        <v>0.72145206126564798</v>
      </c>
      <c r="I25072" t="s">
        <v>1226</v>
      </c>
    </row>
    <row r="25073" spans="1:9" x14ac:dyDescent="0.35">
      <c r="A25073" t="s">
        <v>1257</v>
      </c>
      <c r="B25073" t="s">
        <v>377</v>
      </c>
      <c r="C25073" t="s">
        <v>377</v>
      </c>
      <c r="D25073" t="s">
        <v>1273</v>
      </c>
      <c r="E25073" t="s">
        <v>29</v>
      </c>
      <c r="F25073">
        <v>31122</v>
      </c>
      <c r="G25073">
        <v>32073</v>
      </c>
      <c r="H25073">
        <f t="shared" si="35"/>
        <v>1.0305571621361096</v>
      </c>
      <c r="I25073" t="s">
        <v>1226</v>
      </c>
    </row>
    <row r="25074" spans="1:9" x14ac:dyDescent="0.35">
      <c r="A25074" t="s">
        <v>1257</v>
      </c>
      <c r="B25074" t="s">
        <v>377</v>
      </c>
      <c r="C25074" t="s">
        <v>377</v>
      </c>
      <c r="D25074" t="s">
        <v>1273</v>
      </c>
      <c r="E25074" t="s">
        <v>30</v>
      </c>
      <c r="F25074">
        <v>31644</v>
      </c>
      <c r="G25074">
        <v>34868</v>
      </c>
      <c r="H25074">
        <f t="shared" si="35"/>
        <v>1.1018834534192896</v>
      </c>
      <c r="I25074" t="s">
        <v>1226</v>
      </c>
    </row>
    <row r="25075" spans="1:9" x14ac:dyDescent="0.35">
      <c r="A25075" t="s">
        <v>1257</v>
      </c>
      <c r="B25075" t="s">
        <v>377</v>
      </c>
      <c r="C25075" t="s">
        <v>377</v>
      </c>
      <c r="D25075" t="s">
        <v>1273</v>
      </c>
      <c r="E25075" t="s">
        <v>31</v>
      </c>
      <c r="F25075">
        <v>33817</v>
      </c>
      <c r="G25075">
        <v>30815</v>
      </c>
      <c r="H25075">
        <f t="shared" si="35"/>
        <v>0.91122808055120208</v>
      </c>
      <c r="I25075" t="s">
        <v>1226</v>
      </c>
    </row>
    <row r="25076" spans="1:9" x14ac:dyDescent="0.35">
      <c r="A25076" t="s">
        <v>1257</v>
      </c>
      <c r="B25076" t="s">
        <v>377</v>
      </c>
      <c r="C25076" t="s">
        <v>377</v>
      </c>
      <c r="D25076" t="s">
        <v>1274</v>
      </c>
      <c r="E25076" t="s">
        <v>29</v>
      </c>
      <c r="F25076">
        <v>78613</v>
      </c>
      <c r="G25076">
        <v>75821</v>
      </c>
      <c r="H25076">
        <f t="shared" si="35"/>
        <v>0.96448424560823276</v>
      </c>
      <c r="I25076" t="s">
        <v>1226</v>
      </c>
    </row>
    <row r="25077" spans="1:9" x14ac:dyDescent="0.35">
      <c r="A25077" t="s">
        <v>1257</v>
      </c>
      <c r="B25077" t="s">
        <v>377</v>
      </c>
      <c r="C25077" t="s">
        <v>377</v>
      </c>
      <c r="D25077" t="s">
        <v>1274</v>
      </c>
      <c r="E25077" t="s">
        <v>30</v>
      </c>
      <c r="F25077">
        <v>76800</v>
      </c>
      <c r="G25077">
        <v>81225</v>
      </c>
      <c r="H25077">
        <f t="shared" si="35"/>
        <v>1.0576171875</v>
      </c>
      <c r="I25077" t="s">
        <v>1226</v>
      </c>
    </row>
    <row r="25078" spans="1:9" x14ac:dyDescent="0.35">
      <c r="A25078" t="s">
        <v>1257</v>
      </c>
      <c r="B25078" t="s">
        <v>377</v>
      </c>
      <c r="C25078" t="s">
        <v>377</v>
      </c>
      <c r="D25078" t="s">
        <v>1274</v>
      </c>
      <c r="E25078" t="s">
        <v>31</v>
      </c>
      <c r="F25078">
        <v>76225</v>
      </c>
      <c r="G25078">
        <v>66563</v>
      </c>
      <c r="H25078">
        <f t="shared" si="35"/>
        <v>0.87324368645457529</v>
      </c>
      <c r="I25078" t="s">
        <v>1226</v>
      </c>
    </row>
    <row r="25079" spans="1:9" x14ac:dyDescent="0.35">
      <c r="A25079" t="s">
        <v>1257</v>
      </c>
      <c r="B25079" t="s">
        <v>377</v>
      </c>
      <c r="C25079" t="s">
        <v>377</v>
      </c>
      <c r="D25079" t="s">
        <v>1275</v>
      </c>
      <c r="E25079" t="s">
        <v>29</v>
      </c>
      <c r="F25079">
        <v>18721</v>
      </c>
      <c r="G25079">
        <v>16966</v>
      </c>
      <c r="H25079">
        <f t="shared" si="35"/>
        <v>0.90625500774531276</v>
      </c>
      <c r="I25079" t="s">
        <v>1226</v>
      </c>
    </row>
    <row r="25080" spans="1:9" x14ac:dyDescent="0.35">
      <c r="A25080" t="s">
        <v>1257</v>
      </c>
      <c r="B25080" t="s">
        <v>377</v>
      </c>
      <c r="C25080" t="s">
        <v>377</v>
      </c>
      <c r="D25080" t="s">
        <v>1275</v>
      </c>
      <c r="E25080" t="s">
        <v>30</v>
      </c>
      <c r="F25080">
        <v>18745</v>
      </c>
      <c r="G25080">
        <v>23913</v>
      </c>
      <c r="H25080">
        <f t="shared" si="35"/>
        <v>1.2757001867164577</v>
      </c>
      <c r="I25080" t="s">
        <v>1226</v>
      </c>
    </row>
    <row r="25081" spans="1:9" x14ac:dyDescent="0.35">
      <c r="A25081" t="s">
        <v>1257</v>
      </c>
      <c r="B25081" t="s">
        <v>377</v>
      </c>
      <c r="C25081" t="s">
        <v>377</v>
      </c>
      <c r="D25081" t="s">
        <v>1275</v>
      </c>
      <c r="E25081" t="s">
        <v>31</v>
      </c>
      <c r="F25081">
        <v>19589</v>
      </c>
      <c r="G25081">
        <v>13400</v>
      </c>
      <c r="H25081">
        <f t="shared" si="35"/>
        <v>0.68405737914135489</v>
      </c>
      <c r="I25081" t="s">
        <v>1226</v>
      </c>
    </row>
    <row r="25082" spans="1:9" x14ac:dyDescent="0.35">
      <c r="A25082" t="s">
        <v>1257</v>
      </c>
      <c r="B25082" t="s">
        <v>377</v>
      </c>
      <c r="C25082" t="s">
        <v>377</v>
      </c>
      <c r="D25082" t="s">
        <v>1276</v>
      </c>
      <c r="E25082" t="s">
        <v>29</v>
      </c>
      <c r="F25082">
        <v>10375</v>
      </c>
      <c r="G25082">
        <v>13053</v>
      </c>
      <c r="H25082">
        <f t="shared" si="35"/>
        <v>1.2581204819277108</v>
      </c>
      <c r="I25082" t="s">
        <v>1226</v>
      </c>
    </row>
    <row r="25083" spans="1:9" x14ac:dyDescent="0.35">
      <c r="A25083" t="s">
        <v>1257</v>
      </c>
      <c r="B25083" t="s">
        <v>377</v>
      </c>
      <c r="C25083" t="s">
        <v>377</v>
      </c>
      <c r="D25083" t="s">
        <v>1276</v>
      </c>
      <c r="E25083" t="s">
        <v>30</v>
      </c>
      <c r="F25083">
        <v>14091</v>
      </c>
      <c r="G25083">
        <v>14750</v>
      </c>
      <c r="H25083">
        <f t="shared" si="35"/>
        <v>1.0467674402100631</v>
      </c>
      <c r="I25083" t="s">
        <v>1226</v>
      </c>
    </row>
    <row r="25084" spans="1:9" x14ac:dyDescent="0.35">
      <c r="A25084" t="s">
        <v>1257</v>
      </c>
      <c r="B25084" t="s">
        <v>377</v>
      </c>
      <c r="C25084" t="s">
        <v>377</v>
      </c>
      <c r="D25084" t="s">
        <v>1276</v>
      </c>
      <c r="E25084" t="s">
        <v>31</v>
      </c>
      <c r="F25084">
        <v>10322</v>
      </c>
      <c r="G25084">
        <v>15890</v>
      </c>
      <c r="H25084">
        <f t="shared" si="35"/>
        <v>1.5394303429567913</v>
      </c>
      <c r="I25084" t="s">
        <v>1226</v>
      </c>
    </row>
    <row r="25085" spans="1:9" x14ac:dyDescent="0.35">
      <c r="A25085" t="s">
        <v>1257</v>
      </c>
      <c r="B25085" t="s">
        <v>377</v>
      </c>
      <c r="C25085" t="s">
        <v>377</v>
      </c>
      <c r="D25085" t="s">
        <v>1259</v>
      </c>
      <c r="E25085" t="s">
        <v>29</v>
      </c>
      <c r="F25085">
        <v>123473</v>
      </c>
      <c r="G25085">
        <v>73840</v>
      </c>
      <c r="H25085">
        <f t="shared" si="35"/>
        <v>0.59802547925457383</v>
      </c>
      <c r="I25085" t="s">
        <v>1226</v>
      </c>
    </row>
    <row r="25086" spans="1:9" x14ac:dyDescent="0.35">
      <c r="A25086" t="s">
        <v>1257</v>
      </c>
      <c r="B25086" t="s">
        <v>377</v>
      </c>
      <c r="C25086" t="s">
        <v>377</v>
      </c>
      <c r="D25086" t="s">
        <v>1259</v>
      </c>
      <c r="E25086" t="s">
        <v>30</v>
      </c>
      <c r="F25086">
        <v>124913</v>
      </c>
      <c r="G25086">
        <v>79722</v>
      </c>
      <c r="H25086">
        <f t="shared" si="35"/>
        <v>0.63822020126007706</v>
      </c>
      <c r="I25086" t="s">
        <v>1226</v>
      </c>
    </row>
    <row r="25087" spans="1:9" x14ac:dyDescent="0.35">
      <c r="A25087" t="s">
        <v>1257</v>
      </c>
      <c r="B25087" t="s">
        <v>377</v>
      </c>
      <c r="C25087" t="s">
        <v>377</v>
      </c>
      <c r="D25087" t="s">
        <v>1259</v>
      </c>
      <c r="E25087" t="s">
        <v>31</v>
      </c>
      <c r="F25087">
        <v>125014</v>
      </c>
      <c r="G25087">
        <v>73908</v>
      </c>
      <c r="H25087">
        <f t="shared" si="35"/>
        <v>0.59119778584798499</v>
      </c>
      <c r="I25087" t="s">
        <v>1226</v>
      </c>
    </row>
    <row r="25088" spans="1:9" x14ac:dyDescent="0.35">
      <c r="A25088" t="s">
        <v>1257</v>
      </c>
      <c r="B25088" t="s">
        <v>377</v>
      </c>
      <c r="C25088" t="s">
        <v>377</v>
      </c>
      <c r="D25088" t="s">
        <v>1277</v>
      </c>
      <c r="E25088" t="s">
        <v>29</v>
      </c>
      <c r="F25088">
        <v>25513</v>
      </c>
      <c r="G25088">
        <v>26866</v>
      </c>
      <c r="H25088">
        <f t="shared" si="35"/>
        <v>1.0530317877160664</v>
      </c>
      <c r="I25088" t="s">
        <v>1226</v>
      </c>
    </row>
    <row r="25089" spans="1:9" x14ac:dyDescent="0.35">
      <c r="A25089" t="s">
        <v>1257</v>
      </c>
      <c r="B25089" t="s">
        <v>377</v>
      </c>
      <c r="C25089" t="s">
        <v>377</v>
      </c>
      <c r="D25089" t="s">
        <v>1277</v>
      </c>
      <c r="E25089" t="s">
        <v>30</v>
      </c>
      <c r="F25089">
        <v>25126</v>
      </c>
      <c r="G25089">
        <v>26299</v>
      </c>
      <c r="H25089">
        <f t="shared" si="35"/>
        <v>1.0466847090663058</v>
      </c>
      <c r="I25089" t="s">
        <v>1226</v>
      </c>
    </row>
    <row r="25090" spans="1:9" x14ac:dyDescent="0.35">
      <c r="A25090" t="s">
        <v>1257</v>
      </c>
      <c r="B25090" t="s">
        <v>377</v>
      </c>
      <c r="C25090" t="s">
        <v>377</v>
      </c>
      <c r="D25090" t="s">
        <v>1277</v>
      </c>
      <c r="E25090" t="s">
        <v>31</v>
      </c>
      <c r="F25090">
        <v>20724</v>
      </c>
      <c r="G25090">
        <v>21570</v>
      </c>
      <c r="H25090">
        <f t="shared" si="35"/>
        <v>1.0408222350897509</v>
      </c>
      <c r="I25090" t="s">
        <v>1226</v>
      </c>
    </row>
    <row r="25091" spans="1:9" x14ac:dyDescent="0.35">
      <c r="A25091" t="s">
        <v>1257</v>
      </c>
      <c r="B25091" t="s">
        <v>377</v>
      </c>
      <c r="C25091" t="s">
        <v>377</v>
      </c>
      <c r="D25091" t="s">
        <v>1278</v>
      </c>
      <c r="E25091" t="s">
        <v>29</v>
      </c>
      <c r="F25091">
        <v>10309</v>
      </c>
      <c r="G25091">
        <v>17640</v>
      </c>
      <c r="H25091">
        <f t="shared" si="35"/>
        <v>1.711126200407411</v>
      </c>
      <c r="I25091" t="s">
        <v>1226</v>
      </c>
    </row>
    <row r="25092" spans="1:9" x14ac:dyDescent="0.35">
      <c r="A25092" t="s">
        <v>1257</v>
      </c>
      <c r="B25092" t="s">
        <v>377</v>
      </c>
      <c r="C25092" t="s">
        <v>377</v>
      </c>
      <c r="D25092" t="s">
        <v>1278</v>
      </c>
      <c r="E25092" t="s">
        <v>30</v>
      </c>
      <c r="F25092">
        <v>13861</v>
      </c>
      <c r="G25092">
        <v>17838</v>
      </c>
      <c r="H25092">
        <f t="shared" si="35"/>
        <v>1.2869201356323499</v>
      </c>
      <c r="I25092" t="s">
        <v>1226</v>
      </c>
    </row>
    <row r="25093" spans="1:9" x14ac:dyDescent="0.35">
      <c r="A25093" t="s">
        <v>1257</v>
      </c>
      <c r="B25093" t="s">
        <v>377</v>
      </c>
      <c r="C25093" t="s">
        <v>377</v>
      </c>
      <c r="D25093" t="s">
        <v>1278</v>
      </c>
      <c r="E25093" t="s">
        <v>31</v>
      </c>
      <c r="F25093">
        <v>10944</v>
      </c>
      <c r="G25093">
        <v>16362</v>
      </c>
      <c r="H25093">
        <f t="shared" si="35"/>
        <v>1.4950657894736843</v>
      </c>
      <c r="I25093" t="s">
        <v>1226</v>
      </c>
    </row>
    <row r="25094" spans="1:9" x14ac:dyDescent="0.35">
      <c r="A25094" t="s">
        <v>1257</v>
      </c>
      <c r="B25094" t="s">
        <v>377</v>
      </c>
      <c r="C25094" t="s">
        <v>377</v>
      </c>
      <c r="D25094" t="s">
        <v>1279</v>
      </c>
      <c r="E25094" t="s">
        <v>29</v>
      </c>
      <c r="F25094">
        <v>7879</v>
      </c>
      <c r="G25094">
        <v>12660</v>
      </c>
      <c r="H25094">
        <f t="shared" si="35"/>
        <v>1.6068028937682448</v>
      </c>
      <c r="I25094" t="s">
        <v>1226</v>
      </c>
    </row>
    <row r="25095" spans="1:9" x14ac:dyDescent="0.35">
      <c r="A25095" t="s">
        <v>1257</v>
      </c>
      <c r="B25095" t="s">
        <v>377</v>
      </c>
      <c r="C25095" t="s">
        <v>377</v>
      </c>
      <c r="D25095" t="s">
        <v>1279</v>
      </c>
      <c r="E25095" t="s">
        <v>30</v>
      </c>
      <c r="F25095">
        <v>11463</v>
      </c>
      <c r="G25095">
        <v>12106</v>
      </c>
      <c r="H25095">
        <f t="shared" si="35"/>
        <v>1.056093518276193</v>
      </c>
      <c r="I25095" t="s">
        <v>1226</v>
      </c>
    </row>
    <row r="25096" spans="1:9" x14ac:dyDescent="0.35">
      <c r="A25096" t="s">
        <v>1257</v>
      </c>
      <c r="B25096" t="s">
        <v>377</v>
      </c>
      <c r="C25096" t="s">
        <v>377</v>
      </c>
      <c r="D25096" t="s">
        <v>1279</v>
      </c>
      <c r="E25096" t="s">
        <v>31</v>
      </c>
      <c r="F25096">
        <v>7197</v>
      </c>
      <c r="G25096">
        <v>8638</v>
      </c>
      <c r="H25096">
        <f t="shared" si="35"/>
        <v>1.2002223148534112</v>
      </c>
      <c r="I25096" t="s">
        <v>1226</v>
      </c>
    </row>
    <row r="25097" spans="1:9" x14ac:dyDescent="0.35">
      <c r="A25097" t="s">
        <v>1257</v>
      </c>
      <c r="B25097" t="s">
        <v>377</v>
      </c>
      <c r="C25097" t="s">
        <v>377</v>
      </c>
      <c r="D25097" t="s">
        <v>1280</v>
      </c>
      <c r="E25097" t="s">
        <v>29</v>
      </c>
      <c r="F25097">
        <v>15750</v>
      </c>
      <c r="G25097">
        <v>12530</v>
      </c>
      <c r="H25097">
        <f t="shared" si="35"/>
        <v>0.79555555555555557</v>
      </c>
      <c r="I25097" t="s">
        <v>1226</v>
      </c>
    </row>
    <row r="25098" spans="1:9" x14ac:dyDescent="0.35">
      <c r="A25098" t="s">
        <v>1257</v>
      </c>
      <c r="B25098" t="s">
        <v>377</v>
      </c>
      <c r="C25098" t="s">
        <v>377</v>
      </c>
      <c r="D25098" t="s">
        <v>1280</v>
      </c>
      <c r="E25098" t="s">
        <v>30</v>
      </c>
      <c r="F25098">
        <v>14812</v>
      </c>
      <c r="G25098">
        <v>14691</v>
      </c>
      <c r="H25098">
        <f t="shared" si="35"/>
        <v>0.99183094788009718</v>
      </c>
      <c r="I25098" t="s">
        <v>1226</v>
      </c>
    </row>
    <row r="25099" spans="1:9" x14ac:dyDescent="0.35">
      <c r="A25099" t="s">
        <v>1257</v>
      </c>
      <c r="B25099" t="s">
        <v>377</v>
      </c>
      <c r="C25099" t="s">
        <v>377</v>
      </c>
      <c r="D25099" t="s">
        <v>1280</v>
      </c>
      <c r="E25099" t="s">
        <v>31</v>
      </c>
      <c r="F25099">
        <v>16859</v>
      </c>
      <c r="G25099">
        <v>15941</v>
      </c>
      <c r="H25099">
        <f t="shared" si="35"/>
        <v>0.94554837178954865</v>
      </c>
      <c r="I25099" t="s">
        <v>1226</v>
      </c>
    </row>
    <row r="25100" spans="1:9" x14ac:dyDescent="0.35">
      <c r="A25100" t="s">
        <v>1257</v>
      </c>
      <c r="B25100" t="s">
        <v>377</v>
      </c>
      <c r="C25100" t="s">
        <v>377</v>
      </c>
      <c r="D25100" t="s">
        <v>1281</v>
      </c>
      <c r="E25100" t="s">
        <v>29</v>
      </c>
      <c r="F25100">
        <v>13274</v>
      </c>
      <c r="G25100">
        <v>20354</v>
      </c>
      <c r="H25100">
        <f t="shared" si="35"/>
        <v>1.533373512128974</v>
      </c>
      <c r="I25100" t="s">
        <v>1226</v>
      </c>
    </row>
    <row r="25101" spans="1:9" x14ac:dyDescent="0.35">
      <c r="A25101" t="s">
        <v>1257</v>
      </c>
      <c r="B25101" t="s">
        <v>377</v>
      </c>
      <c r="C25101" t="s">
        <v>377</v>
      </c>
      <c r="D25101" t="s">
        <v>1281</v>
      </c>
      <c r="E25101" t="s">
        <v>30</v>
      </c>
      <c r="F25101">
        <v>8345</v>
      </c>
      <c r="G25101">
        <v>23853</v>
      </c>
      <c r="H25101">
        <f t="shared" si="35"/>
        <v>2.8583582983822646</v>
      </c>
      <c r="I25101" t="s">
        <v>1226</v>
      </c>
    </row>
    <row r="25102" spans="1:9" x14ac:dyDescent="0.35">
      <c r="A25102" t="s">
        <v>1257</v>
      </c>
      <c r="B25102" t="s">
        <v>377</v>
      </c>
      <c r="C25102" t="s">
        <v>377</v>
      </c>
      <c r="D25102" t="s">
        <v>1281</v>
      </c>
      <c r="E25102" t="s">
        <v>31</v>
      </c>
      <c r="F25102">
        <v>7926</v>
      </c>
      <c r="G25102">
        <v>17716</v>
      </c>
      <c r="H25102">
        <f t="shared" si="35"/>
        <v>2.2351753721927832</v>
      </c>
      <c r="I25102" t="s">
        <v>1226</v>
      </c>
    </row>
    <row r="25103" spans="1:9" x14ac:dyDescent="0.35">
      <c r="A25103" t="s">
        <v>1257</v>
      </c>
      <c r="B25103" t="s">
        <v>377</v>
      </c>
      <c r="C25103" t="s">
        <v>377</v>
      </c>
      <c r="D25103" t="s">
        <v>1282</v>
      </c>
      <c r="E25103" t="s">
        <v>29</v>
      </c>
      <c r="F25103">
        <v>6262</v>
      </c>
      <c r="G25103">
        <v>8656</v>
      </c>
      <c r="H25103">
        <f t="shared" si="35"/>
        <v>1.3823059725327371</v>
      </c>
      <c r="I25103" t="s">
        <v>1226</v>
      </c>
    </row>
    <row r="25104" spans="1:9" x14ac:dyDescent="0.35">
      <c r="A25104" t="s">
        <v>1257</v>
      </c>
      <c r="B25104" t="s">
        <v>377</v>
      </c>
      <c r="C25104" t="s">
        <v>377</v>
      </c>
      <c r="D25104" t="s">
        <v>1282</v>
      </c>
      <c r="E25104" t="s">
        <v>30</v>
      </c>
      <c r="F25104">
        <v>17183</v>
      </c>
      <c r="G25104">
        <v>13958</v>
      </c>
      <c r="H25104">
        <f t="shared" si="35"/>
        <v>0.81231449688645752</v>
      </c>
      <c r="I25104" t="s">
        <v>1226</v>
      </c>
    </row>
    <row r="25105" spans="1:9" x14ac:dyDescent="0.35">
      <c r="A25105" t="s">
        <v>1257</v>
      </c>
      <c r="B25105" t="s">
        <v>377</v>
      </c>
      <c r="C25105" t="s">
        <v>377</v>
      </c>
      <c r="D25105" t="s">
        <v>1282</v>
      </c>
      <c r="E25105" t="s">
        <v>31</v>
      </c>
      <c r="F25105">
        <v>18725</v>
      </c>
      <c r="G25105">
        <v>9216</v>
      </c>
      <c r="H25105">
        <f t="shared" si="35"/>
        <v>0.49217623497997331</v>
      </c>
      <c r="I25105" t="s">
        <v>1226</v>
      </c>
    </row>
    <row r="25106" spans="1:9" x14ac:dyDescent="0.35">
      <c r="A25106" t="s">
        <v>1257</v>
      </c>
      <c r="B25106" t="s">
        <v>377</v>
      </c>
      <c r="C25106" t="s">
        <v>377</v>
      </c>
      <c r="D25106" t="s">
        <v>1260</v>
      </c>
      <c r="E25106" t="s">
        <v>29</v>
      </c>
      <c r="F25106">
        <v>208023</v>
      </c>
      <c r="G25106">
        <v>214394</v>
      </c>
      <c r="H25106">
        <f t="shared" si="35"/>
        <v>1.0306264211168956</v>
      </c>
      <c r="I25106" t="s">
        <v>1226</v>
      </c>
    </row>
    <row r="25107" spans="1:9" x14ac:dyDescent="0.35">
      <c r="A25107" t="s">
        <v>1257</v>
      </c>
      <c r="B25107" t="s">
        <v>377</v>
      </c>
      <c r="C25107" t="s">
        <v>377</v>
      </c>
      <c r="D25107" t="s">
        <v>1260</v>
      </c>
      <c r="E25107" t="s">
        <v>30</v>
      </c>
      <c r="F25107">
        <v>201863</v>
      </c>
      <c r="G25107">
        <v>224866</v>
      </c>
      <c r="H25107">
        <f t="shared" si="35"/>
        <v>1.1139535229338711</v>
      </c>
      <c r="I25107" t="s">
        <v>1226</v>
      </c>
    </row>
    <row r="25108" spans="1:9" x14ac:dyDescent="0.35">
      <c r="A25108" t="s">
        <v>1257</v>
      </c>
      <c r="B25108" t="s">
        <v>377</v>
      </c>
      <c r="C25108" t="s">
        <v>377</v>
      </c>
      <c r="D25108" t="s">
        <v>1260</v>
      </c>
      <c r="E25108" t="s">
        <v>31</v>
      </c>
      <c r="F25108">
        <v>228772</v>
      </c>
      <c r="G25108">
        <v>361088</v>
      </c>
      <c r="H25108">
        <f t="shared" si="35"/>
        <v>1.5783749759585963</v>
      </c>
      <c r="I25108" t="s">
        <v>1226</v>
      </c>
    </row>
    <row r="25109" spans="1:9" x14ac:dyDescent="0.35">
      <c r="A25109" t="s">
        <v>1257</v>
      </c>
      <c r="B25109" t="s">
        <v>377</v>
      </c>
      <c r="C25109" t="s">
        <v>377</v>
      </c>
      <c r="D25109" t="s">
        <v>1261</v>
      </c>
      <c r="E25109" t="s">
        <v>29</v>
      </c>
      <c r="F25109">
        <v>311316</v>
      </c>
      <c r="G25109">
        <v>244314</v>
      </c>
      <c r="H25109">
        <f t="shared" si="35"/>
        <v>0.78477816752110396</v>
      </c>
      <c r="I25109" t="s">
        <v>1226</v>
      </c>
    </row>
    <row r="25110" spans="1:9" x14ac:dyDescent="0.35">
      <c r="A25110" t="s">
        <v>1257</v>
      </c>
      <c r="B25110" t="s">
        <v>377</v>
      </c>
      <c r="C25110" t="s">
        <v>377</v>
      </c>
      <c r="D25110" t="s">
        <v>1261</v>
      </c>
      <c r="E25110" t="s">
        <v>30</v>
      </c>
      <c r="F25110">
        <v>314997</v>
      </c>
      <c r="G25110">
        <v>267529</v>
      </c>
      <c r="H25110">
        <f t="shared" ref="H25110:H25173" si="36">G25110/F25110</f>
        <v>0.84930650133175867</v>
      </c>
      <c r="I25110" t="s">
        <v>1226</v>
      </c>
    </row>
    <row r="25111" spans="1:9" x14ac:dyDescent="0.35">
      <c r="A25111" t="s">
        <v>1257</v>
      </c>
      <c r="B25111" t="s">
        <v>377</v>
      </c>
      <c r="C25111" t="s">
        <v>377</v>
      </c>
      <c r="D25111" t="s">
        <v>1261</v>
      </c>
      <c r="E25111" t="s">
        <v>31</v>
      </c>
      <c r="F25111">
        <v>318823</v>
      </c>
      <c r="G25111">
        <v>238478</v>
      </c>
      <c r="H25111">
        <f t="shared" si="36"/>
        <v>0.74799496899533602</v>
      </c>
      <c r="I25111" t="s">
        <v>1226</v>
      </c>
    </row>
    <row r="25112" spans="1:9" x14ac:dyDescent="0.35">
      <c r="A25112" t="s">
        <v>1257</v>
      </c>
      <c r="B25112" t="s">
        <v>377</v>
      </c>
      <c r="C25112" t="s">
        <v>377</v>
      </c>
      <c r="D25112" t="s">
        <v>1262</v>
      </c>
      <c r="E25112" t="s">
        <v>29</v>
      </c>
      <c r="F25112">
        <v>67297</v>
      </c>
      <c r="G25112">
        <v>45880</v>
      </c>
      <c r="H25112">
        <f t="shared" si="36"/>
        <v>0.68175401578079264</v>
      </c>
      <c r="I25112" t="s">
        <v>1226</v>
      </c>
    </row>
    <row r="25113" spans="1:9" x14ac:dyDescent="0.35">
      <c r="A25113" t="s">
        <v>1257</v>
      </c>
      <c r="B25113" t="s">
        <v>377</v>
      </c>
      <c r="C25113" t="s">
        <v>377</v>
      </c>
      <c r="D25113" t="s">
        <v>1262</v>
      </c>
      <c r="E25113" t="s">
        <v>30</v>
      </c>
      <c r="F25113">
        <v>58715</v>
      </c>
      <c r="G25113">
        <v>40757</v>
      </c>
      <c r="H25113">
        <f t="shared" si="36"/>
        <v>0.69414970620795369</v>
      </c>
      <c r="I25113" t="s">
        <v>1226</v>
      </c>
    </row>
    <row r="25114" spans="1:9" x14ac:dyDescent="0.35">
      <c r="A25114" t="s">
        <v>1257</v>
      </c>
      <c r="B25114" t="s">
        <v>377</v>
      </c>
      <c r="C25114" t="s">
        <v>377</v>
      </c>
      <c r="D25114" t="s">
        <v>1262</v>
      </c>
      <c r="E25114" t="s">
        <v>31</v>
      </c>
      <c r="F25114">
        <v>63495</v>
      </c>
      <c r="G25114">
        <v>52371</v>
      </c>
      <c r="H25114">
        <f t="shared" si="36"/>
        <v>0.82480510276399721</v>
      </c>
      <c r="I25114" t="s">
        <v>1226</v>
      </c>
    </row>
    <row r="25115" spans="1:9" x14ac:dyDescent="0.35">
      <c r="A25115" t="s">
        <v>1257</v>
      </c>
      <c r="B25115" t="s">
        <v>377</v>
      </c>
      <c r="C25115" t="s">
        <v>377</v>
      </c>
      <c r="D25115" t="s">
        <v>1263</v>
      </c>
      <c r="E25115" t="s">
        <v>29</v>
      </c>
      <c r="F25115">
        <v>87906</v>
      </c>
      <c r="G25115">
        <v>39695</v>
      </c>
      <c r="H25115">
        <f t="shared" si="36"/>
        <v>0.45156189566127453</v>
      </c>
      <c r="I25115" t="s">
        <v>1226</v>
      </c>
    </row>
    <row r="25116" spans="1:9" x14ac:dyDescent="0.35">
      <c r="A25116" t="s">
        <v>1257</v>
      </c>
      <c r="B25116" t="s">
        <v>377</v>
      </c>
      <c r="C25116" t="s">
        <v>377</v>
      </c>
      <c r="D25116" t="s">
        <v>1263</v>
      </c>
      <c r="E25116" t="s">
        <v>30</v>
      </c>
      <c r="F25116">
        <v>88508</v>
      </c>
      <c r="G25116">
        <v>76002</v>
      </c>
      <c r="H25116">
        <f t="shared" si="36"/>
        <v>0.85870203823383195</v>
      </c>
      <c r="I25116" t="s">
        <v>1226</v>
      </c>
    </row>
    <row r="25117" spans="1:9" x14ac:dyDescent="0.35">
      <c r="A25117" t="s">
        <v>1257</v>
      </c>
      <c r="B25117" t="s">
        <v>377</v>
      </c>
      <c r="C25117" t="s">
        <v>377</v>
      </c>
      <c r="D25117" t="s">
        <v>1263</v>
      </c>
      <c r="E25117" t="s">
        <v>31</v>
      </c>
      <c r="F25117">
        <v>90312</v>
      </c>
      <c r="G25117">
        <v>33898</v>
      </c>
      <c r="H25117">
        <f t="shared" si="36"/>
        <v>0.37534325449552663</v>
      </c>
      <c r="I25117" t="s">
        <v>1226</v>
      </c>
    </row>
    <row r="25118" spans="1:9" x14ac:dyDescent="0.35">
      <c r="A25118" t="s">
        <v>1257</v>
      </c>
      <c r="B25118" t="s">
        <v>377</v>
      </c>
      <c r="C25118" t="s">
        <v>377</v>
      </c>
      <c r="D25118" t="s">
        <v>1264</v>
      </c>
      <c r="E25118" t="s">
        <v>29</v>
      </c>
      <c r="F25118">
        <v>25377</v>
      </c>
      <c r="G25118">
        <v>10593</v>
      </c>
      <c r="H25118">
        <f t="shared" si="36"/>
        <v>0.4174252275682705</v>
      </c>
      <c r="I25118" t="s">
        <v>1226</v>
      </c>
    </row>
    <row r="25119" spans="1:9" x14ac:dyDescent="0.35">
      <c r="A25119" t="s">
        <v>1257</v>
      </c>
      <c r="B25119" t="s">
        <v>377</v>
      </c>
      <c r="C25119" t="s">
        <v>377</v>
      </c>
      <c r="D25119" t="s">
        <v>1264</v>
      </c>
      <c r="E25119" t="s">
        <v>30</v>
      </c>
      <c r="F25119">
        <v>20539</v>
      </c>
      <c r="G25119">
        <v>12280</v>
      </c>
      <c r="H25119">
        <f t="shared" si="36"/>
        <v>0.59788694678416676</v>
      </c>
      <c r="I25119" t="s">
        <v>1226</v>
      </c>
    </row>
    <row r="25120" spans="1:9" x14ac:dyDescent="0.35">
      <c r="A25120" t="s">
        <v>1257</v>
      </c>
      <c r="B25120" t="s">
        <v>377</v>
      </c>
      <c r="C25120" t="s">
        <v>377</v>
      </c>
      <c r="D25120" t="s">
        <v>1264</v>
      </c>
      <c r="E25120" t="s">
        <v>31</v>
      </c>
      <c r="F25120">
        <v>25859</v>
      </c>
      <c r="G25120">
        <v>8423</v>
      </c>
      <c r="H25120">
        <f t="shared" si="36"/>
        <v>0.32572798638771799</v>
      </c>
      <c r="I25120" t="s">
        <v>1226</v>
      </c>
    </row>
    <row r="25121" spans="1:9" x14ac:dyDescent="0.35">
      <c r="A25121" t="s">
        <v>1257</v>
      </c>
      <c r="B25121" t="s">
        <v>377</v>
      </c>
      <c r="C25121" t="s">
        <v>377</v>
      </c>
      <c r="D25121" t="s">
        <v>1265</v>
      </c>
      <c r="E25121" t="s">
        <v>29</v>
      </c>
      <c r="F25121">
        <v>16388</v>
      </c>
      <c r="G25121">
        <v>29099</v>
      </c>
      <c r="H25121">
        <f t="shared" si="36"/>
        <v>1.7756285086648766</v>
      </c>
      <c r="I25121" t="s">
        <v>1226</v>
      </c>
    </row>
    <row r="25122" spans="1:9" x14ac:dyDescent="0.35">
      <c r="A25122" t="s">
        <v>1257</v>
      </c>
      <c r="B25122" t="s">
        <v>377</v>
      </c>
      <c r="C25122" t="s">
        <v>377</v>
      </c>
      <c r="D25122" t="s">
        <v>1265</v>
      </c>
      <c r="E25122" t="s">
        <v>30</v>
      </c>
      <c r="F25122">
        <v>13945</v>
      </c>
      <c r="G25122">
        <v>28649</v>
      </c>
      <c r="H25122">
        <f t="shared" si="36"/>
        <v>2.0544281104338471</v>
      </c>
      <c r="I25122" t="s">
        <v>1226</v>
      </c>
    </row>
    <row r="25123" spans="1:9" x14ac:dyDescent="0.35">
      <c r="A25123" t="s">
        <v>1257</v>
      </c>
      <c r="B25123" t="s">
        <v>377</v>
      </c>
      <c r="C25123" t="s">
        <v>377</v>
      </c>
      <c r="D25123" t="s">
        <v>1265</v>
      </c>
      <c r="E25123" t="s">
        <v>31</v>
      </c>
      <c r="F25123">
        <v>14200</v>
      </c>
      <c r="G25123">
        <v>30248</v>
      </c>
      <c r="H25123">
        <f t="shared" si="36"/>
        <v>2.1301408450704225</v>
      </c>
      <c r="I25123" t="s">
        <v>1226</v>
      </c>
    </row>
    <row r="25124" spans="1:9" x14ac:dyDescent="0.35">
      <c r="A25124" t="s">
        <v>1257</v>
      </c>
      <c r="B25124" t="s">
        <v>377</v>
      </c>
      <c r="C25124" t="s">
        <v>377</v>
      </c>
      <c r="D25124" t="s">
        <v>1266</v>
      </c>
      <c r="E25124" t="s">
        <v>29</v>
      </c>
      <c r="F25124">
        <v>62726</v>
      </c>
      <c r="G25124">
        <v>50676</v>
      </c>
      <c r="H25124">
        <f t="shared" si="36"/>
        <v>0.80789465293498708</v>
      </c>
      <c r="I25124" t="s">
        <v>1226</v>
      </c>
    </row>
    <row r="25125" spans="1:9" x14ac:dyDescent="0.35">
      <c r="A25125" t="s">
        <v>1257</v>
      </c>
      <c r="B25125" t="s">
        <v>377</v>
      </c>
      <c r="C25125" t="s">
        <v>377</v>
      </c>
      <c r="D25125" t="s">
        <v>1266</v>
      </c>
      <c r="E25125" t="s">
        <v>30</v>
      </c>
      <c r="F25125">
        <v>65002</v>
      </c>
      <c r="G25125">
        <v>69481</v>
      </c>
      <c r="H25125">
        <f t="shared" si="36"/>
        <v>1.0689055721362419</v>
      </c>
      <c r="I25125" t="s">
        <v>1226</v>
      </c>
    </row>
    <row r="25126" spans="1:9" x14ac:dyDescent="0.35">
      <c r="A25126" t="s">
        <v>1257</v>
      </c>
      <c r="B25126" t="s">
        <v>377</v>
      </c>
      <c r="C25126" t="s">
        <v>377</v>
      </c>
      <c r="D25126" t="s">
        <v>1266</v>
      </c>
      <c r="E25126" t="s">
        <v>31</v>
      </c>
      <c r="F25126">
        <v>68679</v>
      </c>
      <c r="G25126">
        <v>45057</v>
      </c>
      <c r="H25126">
        <f t="shared" si="36"/>
        <v>0.65605206831782636</v>
      </c>
      <c r="I25126" t="s">
        <v>1226</v>
      </c>
    </row>
    <row r="25127" spans="1:9" x14ac:dyDescent="0.35">
      <c r="A25127" t="s">
        <v>1257</v>
      </c>
      <c r="B25127" t="s">
        <v>378</v>
      </c>
      <c r="C25127" t="s">
        <v>378</v>
      </c>
      <c r="D25127" t="s">
        <v>1258</v>
      </c>
      <c r="E25127" t="s">
        <v>29</v>
      </c>
      <c r="F25127">
        <v>811095</v>
      </c>
      <c r="G25127">
        <v>914837</v>
      </c>
      <c r="H25127">
        <f t="shared" si="36"/>
        <v>1.1279036364420938</v>
      </c>
      <c r="I25127" t="s">
        <v>1227</v>
      </c>
    </row>
    <row r="25128" spans="1:9" x14ac:dyDescent="0.35">
      <c r="A25128" t="s">
        <v>1257</v>
      </c>
      <c r="B25128" t="s">
        <v>378</v>
      </c>
      <c r="C25128" t="s">
        <v>378</v>
      </c>
      <c r="D25128" t="s">
        <v>1258</v>
      </c>
      <c r="E25128" t="s">
        <v>30</v>
      </c>
      <c r="F25128">
        <v>789243</v>
      </c>
      <c r="G25128">
        <v>716790</v>
      </c>
      <c r="H25128">
        <f t="shared" si="36"/>
        <v>0.90819937585762556</v>
      </c>
      <c r="I25128" t="s">
        <v>1227</v>
      </c>
    </row>
    <row r="25129" spans="1:9" x14ac:dyDescent="0.35">
      <c r="A25129" t="s">
        <v>1257</v>
      </c>
      <c r="B25129" t="s">
        <v>378</v>
      </c>
      <c r="C25129" t="s">
        <v>378</v>
      </c>
      <c r="D25129" t="s">
        <v>1258</v>
      </c>
      <c r="E25129" t="s">
        <v>31</v>
      </c>
      <c r="F25129">
        <v>754134</v>
      </c>
      <c r="G25129">
        <v>725008</v>
      </c>
      <c r="H25129">
        <f t="shared" si="36"/>
        <v>0.96137821660341527</v>
      </c>
      <c r="I25129" t="s">
        <v>1227</v>
      </c>
    </row>
    <row r="25130" spans="1:9" x14ac:dyDescent="0.35">
      <c r="A25130" t="s">
        <v>1257</v>
      </c>
      <c r="B25130" t="s">
        <v>378</v>
      </c>
      <c r="C25130" t="s">
        <v>378</v>
      </c>
      <c r="D25130" t="s">
        <v>1267</v>
      </c>
      <c r="E25130" t="s">
        <v>29</v>
      </c>
      <c r="F25130">
        <v>139103</v>
      </c>
      <c r="G25130">
        <v>124941</v>
      </c>
      <c r="H25130">
        <f t="shared" si="36"/>
        <v>0.89819054944896948</v>
      </c>
      <c r="I25130" t="s">
        <v>1227</v>
      </c>
    </row>
    <row r="25131" spans="1:9" x14ac:dyDescent="0.35">
      <c r="A25131" t="s">
        <v>1257</v>
      </c>
      <c r="B25131" t="s">
        <v>378</v>
      </c>
      <c r="C25131" t="s">
        <v>378</v>
      </c>
      <c r="D25131" t="s">
        <v>1267</v>
      </c>
      <c r="E25131" t="s">
        <v>30</v>
      </c>
      <c r="F25131">
        <v>136113</v>
      </c>
      <c r="G25131">
        <v>120850</v>
      </c>
      <c r="H25131">
        <f t="shared" si="36"/>
        <v>0.88786522962538483</v>
      </c>
      <c r="I25131" t="s">
        <v>1227</v>
      </c>
    </row>
    <row r="25132" spans="1:9" x14ac:dyDescent="0.35">
      <c r="A25132" t="s">
        <v>1257</v>
      </c>
      <c r="B25132" t="s">
        <v>378</v>
      </c>
      <c r="C25132" t="s">
        <v>378</v>
      </c>
      <c r="D25132" t="s">
        <v>1267</v>
      </c>
      <c r="E25132" t="s">
        <v>31</v>
      </c>
      <c r="F25132">
        <v>134871</v>
      </c>
      <c r="G25132">
        <v>160302</v>
      </c>
      <c r="H25132">
        <f t="shared" si="36"/>
        <v>1.1885579553795849</v>
      </c>
      <c r="I25132" t="s">
        <v>1227</v>
      </c>
    </row>
    <row r="25133" spans="1:9" x14ac:dyDescent="0.35">
      <c r="A25133" t="s">
        <v>1257</v>
      </c>
      <c r="B25133" t="s">
        <v>378</v>
      </c>
      <c r="C25133" t="s">
        <v>378</v>
      </c>
      <c r="D25133" t="s">
        <v>1268</v>
      </c>
      <c r="E25133" t="s">
        <v>29</v>
      </c>
      <c r="F25133">
        <v>70691</v>
      </c>
      <c r="G25133">
        <v>52855</v>
      </c>
      <c r="H25133">
        <f t="shared" si="36"/>
        <v>0.74769065369000298</v>
      </c>
      <c r="I25133" t="s">
        <v>1227</v>
      </c>
    </row>
    <row r="25134" spans="1:9" x14ac:dyDescent="0.35">
      <c r="A25134" t="s">
        <v>1257</v>
      </c>
      <c r="B25134" t="s">
        <v>378</v>
      </c>
      <c r="C25134" t="s">
        <v>378</v>
      </c>
      <c r="D25134" t="s">
        <v>1268</v>
      </c>
      <c r="E25134" t="s">
        <v>30</v>
      </c>
      <c r="F25134">
        <v>58538</v>
      </c>
      <c r="G25134">
        <v>51711</v>
      </c>
      <c r="H25134">
        <f t="shared" si="36"/>
        <v>0.8833749017732071</v>
      </c>
      <c r="I25134" t="s">
        <v>1227</v>
      </c>
    </row>
    <row r="25135" spans="1:9" x14ac:dyDescent="0.35">
      <c r="A25135" t="s">
        <v>1257</v>
      </c>
      <c r="B25135" t="s">
        <v>378</v>
      </c>
      <c r="C25135" t="s">
        <v>378</v>
      </c>
      <c r="D25135" t="s">
        <v>1268</v>
      </c>
      <c r="E25135" t="s">
        <v>31</v>
      </c>
      <c r="F25135">
        <v>61094</v>
      </c>
      <c r="G25135">
        <v>49033</v>
      </c>
      <c r="H25135">
        <f t="shared" si="36"/>
        <v>0.80258290503159069</v>
      </c>
      <c r="I25135" t="s">
        <v>1227</v>
      </c>
    </row>
    <row r="25136" spans="1:9" x14ac:dyDescent="0.35">
      <c r="A25136" t="s">
        <v>1257</v>
      </c>
      <c r="B25136" t="s">
        <v>378</v>
      </c>
      <c r="C25136" t="s">
        <v>378</v>
      </c>
      <c r="D25136" t="s">
        <v>1269</v>
      </c>
      <c r="E25136" t="s">
        <v>29</v>
      </c>
      <c r="F25136">
        <v>134173</v>
      </c>
      <c r="G25136">
        <v>135318</v>
      </c>
      <c r="H25136">
        <f t="shared" si="36"/>
        <v>1.008533758654871</v>
      </c>
      <c r="I25136" t="s">
        <v>1227</v>
      </c>
    </row>
    <row r="25137" spans="1:9" x14ac:dyDescent="0.35">
      <c r="A25137" t="s">
        <v>1257</v>
      </c>
      <c r="B25137" t="s">
        <v>378</v>
      </c>
      <c r="C25137" t="s">
        <v>378</v>
      </c>
      <c r="D25137" t="s">
        <v>1269</v>
      </c>
      <c r="E25137" t="s">
        <v>30</v>
      </c>
      <c r="F25137">
        <v>141708</v>
      </c>
      <c r="G25137">
        <v>141561</v>
      </c>
      <c r="H25137">
        <f t="shared" si="36"/>
        <v>0.99896265560165975</v>
      </c>
      <c r="I25137" t="s">
        <v>1227</v>
      </c>
    </row>
    <row r="25138" spans="1:9" x14ac:dyDescent="0.35">
      <c r="A25138" t="s">
        <v>1257</v>
      </c>
      <c r="B25138" t="s">
        <v>378</v>
      </c>
      <c r="C25138" t="s">
        <v>378</v>
      </c>
      <c r="D25138" t="s">
        <v>1269</v>
      </c>
      <c r="E25138" t="s">
        <v>31</v>
      </c>
      <c r="F25138">
        <v>120059</v>
      </c>
      <c r="G25138">
        <v>77851</v>
      </c>
      <c r="H25138">
        <f t="shared" si="36"/>
        <v>0.64843951723735826</v>
      </c>
      <c r="I25138" t="s">
        <v>1227</v>
      </c>
    </row>
    <row r="25139" spans="1:9" x14ac:dyDescent="0.35">
      <c r="A25139" t="s">
        <v>1257</v>
      </c>
      <c r="B25139" t="s">
        <v>378</v>
      </c>
      <c r="C25139" t="s">
        <v>378</v>
      </c>
      <c r="D25139" t="s">
        <v>1270</v>
      </c>
      <c r="E25139" t="s">
        <v>29</v>
      </c>
      <c r="F25139">
        <v>35019</v>
      </c>
      <c r="G25139">
        <v>22618</v>
      </c>
      <c r="H25139">
        <f t="shared" si="36"/>
        <v>0.64587795196893116</v>
      </c>
      <c r="I25139" t="s">
        <v>1227</v>
      </c>
    </row>
    <row r="25140" spans="1:9" x14ac:dyDescent="0.35">
      <c r="A25140" t="s">
        <v>1257</v>
      </c>
      <c r="B25140" t="s">
        <v>378</v>
      </c>
      <c r="C25140" t="s">
        <v>378</v>
      </c>
      <c r="D25140" t="s">
        <v>1270</v>
      </c>
      <c r="E25140" t="s">
        <v>30</v>
      </c>
      <c r="F25140">
        <v>35638</v>
      </c>
      <c r="G25140">
        <v>33916</v>
      </c>
      <c r="H25140">
        <f t="shared" si="36"/>
        <v>0.95168079016779838</v>
      </c>
      <c r="I25140" t="s">
        <v>1227</v>
      </c>
    </row>
    <row r="25141" spans="1:9" x14ac:dyDescent="0.35">
      <c r="A25141" t="s">
        <v>1257</v>
      </c>
      <c r="B25141" t="s">
        <v>378</v>
      </c>
      <c r="C25141" t="s">
        <v>378</v>
      </c>
      <c r="D25141" t="s">
        <v>1270</v>
      </c>
      <c r="E25141" t="s">
        <v>31</v>
      </c>
      <c r="F25141">
        <v>37838</v>
      </c>
      <c r="G25141">
        <v>27699</v>
      </c>
      <c r="H25141">
        <f t="shared" si="36"/>
        <v>0.73204186267773141</v>
      </c>
      <c r="I25141" t="s">
        <v>1227</v>
      </c>
    </row>
    <row r="25142" spans="1:9" x14ac:dyDescent="0.35">
      <c r="A25142" t="s">
        <v>1257</v>
      </c>
      <c r="B25142" t="s">
        <v>378</v>
      </c>
      <c r="C25142" t="s">
        <v>378</v>
      </c>
      <c r="D25142" t="s">
        <v>1271</v>
      </c>
      <c r="E25142" t="s">
        <v>29</v>
      </c>
      <c r="F25142">
        <v>335665</v>
      </c>
      <c r="G25142">
        <v>482869</v>
      </c>
      <c r="H25142">
        <f t="shared" si="36"/>
        <v>1.4385443820475772</v>
      </c>
      <c r="I25142" t="s">
        <v>1227</v>
      </c>
    </row>
    <row r="25143" spans="1:9" x14ac:dyDescent="0.35">
      <c r="A25143" t="s">
        <v>1257</v>
      </c>
      <c r="B25143" t="s">
        <v>378</v>
      </c>
      <c r="C25143" t="s">
        <v>378</v>
      </c>
      <c r="D25143" t="s">
        <v>1271</v>
      </c>
      <c r="E25143" t="s">
        <v>30</v>
      </c>
      <c r="F25143">
        <v>344767</v>
      </c>
      <c r="G25143">
        <v>419007</v>
      </c>
      <c r="H25143">
        <f t="shared" si="36"/>
        <v>1.2153338341546609</v>
      </c>
      <c r="I25143" t="s">
        <v>1227</v>
      </c>
    </row>
    <row r="25144" spans="1:9" x14ac:dyDescent="0.35">
      <c r="A25144" t="s">
        <v>1257</v>
      </c>
      <c r="B25144" t="s">
        <v>378</v>
      </c>
      <c r="C25144" t="s">
        <v>378</v>
      </c>
      <c r="D25144" t="s">
        <v>1271</v>
      </c>
      <c r="E25144" t="s">
        <v>31</v>
      </c>
      <c r="F25144">
        <v>344550</v>
      </c>
      <c r="G25144">
        <v>474389</v>
      </c>
      <c r="H25144">
        <f t="shared" si="36"/>
        <v>1.3768364533449426</v>
      </c>
      <c r="I25144" t="s">
        <v>1227</v>
      </c>
    </row>
    <row r="25145" spans="1:9" x14ac:dyDescent="0.35">
      <c r="A25145" t="s">
        <v>1257</v>
      </c>
      <c r="B25145" t="s">
        <v>378</v>
      </c>
      <c r="C25145" t="s">
        <v>378</v>
      </c>
      <c r="D25145" t="s">
        <v>1272</v>
      </c>
      <c r="E25145" t="s">
        <v>29</v>
      </c>
      <c r="F25145">
        <v>81891</v>
      </c>
      <c r="G25145">
        <v>87629</v>
      </c>
      <c r="H25145">
        <f t="shared" si="36"/>
        <v>1.070068749923679</v>
      </c>
      <c r="I25145" t="s">
        <v>1227</v>
      </c>
    </row>
    <row r="25146" spans="1:9" x14ac:dyDescent="0.35">
      <c r="A25146" t="s">
        <v>1257</v>
      </c>
      <c r="B25146" t="s">
        <v>378</v>
      </c>
      <c r="C25146" t="s">
        <v>378</v>
      </c>
      <c r="D25146" t="s">
        <v>1272</v>
      </c>
      <c r="E25146" t="s">
        <v>30</v>
      </c>
      <c r="F25146">
        <v>81805</v>
      </c>
      <c r="G25146">
        <v>108575</v>
      </c>
      <c r="H25146">
        <f t="shared" si="36"/>
        <v>1.3272416111484628</v>
      </c>
      <c r="I25146" t="s">
        <v>1227</v>
      </c>
    </row>
    <row r="25147" spans="1:9" x14ac:dyDescent="0.35">
      <c r="A25147" t="s">
        <v>1257</v>
      </c>
      <c r="B25147" t="s">
        <v>378</v>
      </c>
      <c r="C25147" t="s">
        <v>378</v>
      </c>
      <c r="D25147" t="s">
        <v>1272</v>
      </c>
      <c r="E25147" t="s">
        <v>31</v>
      </c>
      <c r="F25147">
        <v>90790</v>
      </c>
      <c r="G25147">
        <v>107518</v>
      </c>
      <c r="H25147">
        <f t="shared" si="36"/>
        <v>1.1842493666703382</v>
      </c>
      <c r="I25147" t="s">
        <v>1227</v>
      </c>
    </row>
    <row r="25148" spans="1:9" x14ac:dyDescent="0.35">
      <c r="A25148" t="s">
        <v>1257</v>
      </c>
      <c r="B25148" t="s">
        <v>378</v>
      </c>
      <c r="C25148" t="s">
        <v>378</v>
      </c>
      <c r="D25148" t="s">
        <v>1273</v>
      </c>
      <c r="E25148" t="s">
        <v>29</v>
      </c>
      <c r="F25148">
        <v>31657</v>
      </c>
      <c r="G25148">
        <v>30945</v>
      </c>
      <c r="H25148">
        <f t="shared" si="36"/>
        <v>0.97750892377673182</v>
      </c>
      <c r="I25148" t="s">
        <v>1227</v>
      </c>
    </row>
    <row r="25149" spans="1:9" x14ac:dyDescent="0.35">
      <c r="A25149" t="s">
        <v>1257</v>
      </c>
      <c r="B25149" t="s">
        <v>378</v>
      </c>
      <c r="C25149" t="s">
        <v>378</v>
      </c>
      <c r="D25149" t="s">
        <v>1273</v>
      </c>
      <c r="E25149" t="s">
        <v>30</v>
      </c>
      <c r="F25149">
        <v>34096</v>
      </c>
      <c r="G25149">
        <v>35551</v>
      </c>
      <c r="H25149">
        <f t="shared" si="36"/>
        <v>1.0426736274049742</v>
      </c>
      <c r="I25149" t="s">
        <v>1227</v>
      </c>
    </row>
    <row r="25150" spans="1:9" x14ac:dyDescent="0.35">
      <c r="A25150" t="s">
        <v>1257</v>
      </c>
      <c r="B25150" t="s">
        <v>378</v>
      </c>
      <c r="C25150" t="s">
        <v>378</v>
      </c>
      <c r="D25150" t="s">
        <v>1273</v>
      </c>
      <c r="E25150" t="s">
        <v>31</v>
      </c>
      <c r="F25150">
        <v>35963</v>
      </c>
      <c r="G25150">
        <v>34273</v>
      </c>
      <c r="H25150">
        <f t="shared" si="36"/>
        <v>0.95300725745905512</v>
      </c>
      <c r="I25150" t="s">
        <v>1227</v>
      </c>
    </row>
    <row r="25151" spans="1:9" x14ac:dyDescent="0.35">
      <c r="A25151" t="s">
        <v>1257</v>
      </c>
      <c r="B25151" t="s">
        <v>378</v>
      </c>
      <c r="C25151" t="s">
        <v>378</v>
      </c>
      <c r="D25151" t="s">
        <v>1274</v>
      </c>
      <c r="E25151" t="s">
        <v>29</v>
      </c>
      <c r="F25151">
        <v>70365</v>
      </c>
      <c r="G25151">
        <v>65581</v>
      </c>
      <c r="H25151">
        <f t="shared" si="36"/>
        <v>0.93201165352092663</v>
      </c>
      <c r="I25151" t="s">
        <v>1227</v>
      </c>
    </row>
    <row r="25152" spans="1:9" x14ac:dyDescent="0.35">
      <c r="A25152" t="s">
        <v>1257</v>
      </c>
      <c r="B25152" t="s">
        <v>378</v>
      </c>
      <c r="C25152" t="s">
        <v>378</v>
      </c>
      <c r="D25152" t="s">
        <v>1274</v>
      </c>
      <c r="E25152" t="s">
        <v>30</v>
      </c>
      <c r="F25152">
        <v>66942</v>
      </c>
      <c r="G25152">
        <v>56756</v>
      </c>
      <c r="H25152">
        <f t="shared" si="36"/>
        <v>0.84783842729527048</v>
      </c>
      <c r="I25152" t="s">
        <v>1227</v>
      </c>
    </row>
    <row r="25153" spans="1:9" x14ac:dyDescent="0.35">
      <c r="A25153" t="s">
        <v>1257</v>
      </c>
      <c r="B25153" t="s">
        <v>378</v>
      </c>
      <c r="C25153" t="s">
        <v>378</v>
      </c>
      <c r="D25153" t="s">
        <v>1274</v>
      </c>
      <c r="E25153" t="s">
        <v>31</v>
      </c>
      <c r="F25153">
        <v>73512</v>
      </c>
      <c r="G25153">
        <v>67751</v>
      </c>
      <c r="H25153">
        <f t="shared" si="36"/>
        <v>0.92163184242028517</v>
      </c>
      <c r="I25153" t="s">
        <v>1227</v>
      </c>
    </row>
    <row r="25154" spans="1:9" x14ac:dyDescent="0.35">
      <c r="A25154" t="s">
        <v>1257</v>
      </c>
      <c r="B25154" t="s">
        <v>378</v>
      </c>
      <c r="C25154" t="s">
        <v>378</v>
      </c>
      <c r="D25154" t="s">
        <v>1275</v>
      </c>
      <c r="E25154" t="s">
        <v>29</v>
      </c>
      <c r="F25154">
        <v>20916</v>
      </c>
      <c r="G25154">
        <v>15220</v>
      </c>
      <c r="H25154">
        <f t="shared" si="36"/>
        <v>0.72767259514247462</v>
      </c>
      <c r="I25154" t="s">
        <v>1227</v>
      </c>
    </row>
    <row r="25155" spans="1:9" x14ac:dyDescent="0.35">
      <c r="A25155" t="s">
        <v>1257</v>
      </c>
      <c r="B25155" t="s">
        <v>378</v>
      </c>
      <c r="C25155" t="s">
        <v>378</v>
      </c>
      <c r="D25155" t="s">
        <v>1275</v>
      </c>
      <c r="E25155" t="s">
        <v>30</v>
      </c>
      <c r="F25155">
        <v>23704</v>
      </c>
      <c r="G25155">
        <v>19329</v>
      </c>
      <c r="H25155">
        <f t="shared" si="36"/>
        <v>0.81543199460006754</v>
      </c>
      <c r="I25155" t="s">
        <v>1227</v>
      </c>
    </row>
    <row r="25156" spans="1:9" x14ac:dyDescent="0.35">
      <c r="A25156" t="s">
        <v>1257</v>
      </c>
      <c r="B25156" t="s">
        <v>378</v>
      </c>
      <c r="C25156" t="s">
        <v>378</v>
      </c>
      <c r="D25156" t="s">
        <v>1275</v>
      </c>
      <c r="E25156" t="s">
        <v>31</v>
      </c>
      <c r="F25156">
        <v>23594</v>
      </c>
      <c r="G25156">
        <v>10259</v>
      </c>
      <c r="H25156">
        <f t="shared" si="36"/>
        <v>0.43481393574637622</v>
      </c>
      <c r="I25156" t="s">
        <v>1227</v>
      </c>
    </row>
    <row r="25157" spans="1:9" x14ac:dyDescent="0.35">
      <c r="A25157" t="s">
        <v>1257</v>
      </c>
      <c r="B25157" t="s">
        <v>378</v>
      </c>
      <c r="C25157" t="s">
        <v>378</v>
      </c>
      <c r="D25157" t="s">
        <v>1276</v>
      </c>
      <c r="E25157" t="s">
        <v>29</v>
      </c>
      <c r="F25157">
        <v>54850</v>
      </c>
      <c r="G25157">
        <v>41046</v>
      </c>
      <c r="H25157">
        <f t="shared" si="36"/>
        <v>0.74833181403828619</v>
      </c>
      <c r="I25157" t="s">
        <v>1227</v>
      </c>
    </row>
    <row r="25158" spans="1:9" x14ac:dyDescent="0.35">
      <c r="A25158" t="s">
        <v>1257</v>
      </c>
      <c r="B25158" t="s">
        <v>378</v>
      </c>
      <c r="C25158" t="s">
        <v>378</v>
      </c>
      <c r="D25158" t="s">
        <v>1276</v>
      </c>
      <c r="E25158" t="s">
        <v>30</v>
      </c>
      <c r="F25158">
        <v>51502</v>
      </c>
      <c r="G25158">
        <v>49923</v>
      </c>
      <c r="H25158">
        <f t="shared" si="36"/>
        <v>0.96934099646615668</v>
      </c>
      <c r="I25158" t="s">
        <v>1227</v>
      </c>
    </row>
    <row r="25159" spans="1:9" x14ac:dyDescent="0.35">
      <c r="A25159" t="s">
        <v>1257</v>
      </c>
      <c r="B25159" t="s">
        <v>378</v>
      </c>
      <c r="C25159" t="s">
        <v>378</v>
      </c>
      <c r="D25159" t="s">
        <v>1276</v>
      </c>
      <c r="E25159" t="s">
        <v>31</v>
      </c>
      <c r="F25159">
        <v>48233</v>
      </c>
      <c r="G25159">
        <v>35412</v>
      </c>
      <c r="H25159">
        <f t="shared" si="36"/>
        <v>0.73418613812120337</v>
      </c>
      <c r="I25159" t="s">
        <v>1227</v>
      </c>
    </row>
    <row r="25160" spans="1:9" x14ac:dyDescent="0.35">
      <c r="A25160" t="s">
        <v>1257</v>
      </c>
      <c r="B25160" t="s">
        <v>378</v>
      </c>
      <c r="C25160" t="s">
        <v>378</v>
      </c>
      <c r="D25160" t="s">
        <v>1259</v>
      </c>
      <c r="E25160" t="s">
        <v>29</v>
      </c>
      <c r="F25160">
        <v>183699</v>
      </c>
      <c r="G25160">
        <v>202856</v>
      </c>
      <c r="H25160">
        <f t="shared" si="36"/>
        <v>1.1042847266452185</v>
      </c>
      <c r="I25160" t="s">
        <v>1227</v>
      </c>
    </row>
    <row r="25161" spans="1:9" x14ac:dyDescent="0.35">
      <c r="A25161" t="s">
        <v>1257</v>
      </c>
      <c r="B25161" t="s">
        <v>378</v>
      </c>
      <c r="C25161" t="s">
        <v>378</v>
      </c>
      <c r="D25161" t="s">
        <v>1259</v>
      </c>
      <c r="E25161" t="s">
        <v>30</v>
      </c>
      <c r="F25161">
        <v>192039</v>
      </c>
      <c r="G25161">
        <v>222237</v>
      </c>
      <c r="H25161">
        <f t="shared" si="36"/>
        <v>1.1572493087341633</v>
      </c>
      <c r="I25161" t="s">
        <v>1227</v>
      </c>
    </row>
    <row r="25162" spans="1:9" x14ac:dyDescent="0.35">
      <c r="A25162" t="s">
        <v>1257</v>
      </c>
      <c r="B25162" t="s">
        <v>378</v>
      </c>
      <c r="C25162" t="s">
        <v>378</v>
      </c>
      <c r="D25162" t="s">
        <v>1259</v>
      </c>
      <c r="E25162" t="s">
        <v>31</v>
      </c>
      <c r="F25162">
        <v>195732</v>
      </c>
      <c r="G25162">
        <v>154291</v>
      </c>
      <c r="H25162">
        <f t="shared" si="36"/>
        <v>0.78827682749882488</v>
      </c>
      <c r="I25162" t="s">
        <v>1227</v>
      </c>
    </row>
    <row r="25163" spans="1:9" x14ac:dyDescent="0.35">
      <c r="A25163" t="s">
        <v>1257</v>
      </c>
      <c r="B25163" t="s">
        <v>378</v>
      </c>
      <c r="C25163" t="s">
        <v>378</v>
      </c>
      <c r="D25163" t="s">
        <v>1277</v>
      </c>
      <c r="E25163" t="s">
        <v>29</v>
      </c>
      <c r="F25163">
        <v>38954</v>
      </c>
      <c r="G25163">
        <v>75477</v>
      </c>
      <c r="H25163">
        <f t="shared" si="36"/>
        <v>1.937593058479232</v>
      </c>
      <c r="I25163" t="s">
        <v>1227</v>
      </c>
    </row>
    <row r="25164" spans="1:9" x14ac:dyDescent="0.35">
      <c r="A25164" t="s">
        <v>1257</v>
      </c>
      <c r="B25164" t="s">
        <v>378</v>
      </c>
      <c r="C25164" t="s">
        <v>378</v>
      </c>
      <c r="D25164" t="s">
        <v>1277</v>
      </c>
      <c r="E25164" t="s">
        <v>30</v>
      </c>
      <c r="F25164">
        <v>38934</v>
      </c>
      <c r="G25164">
        <v>68442</v>
      </c>
      <c r="H25164">
        <f t="shared" si="36"/>
        <v>1.7578979811989521</v>
      </c>
      <c r="I25164" t="s">
        <v>1227</v>
      </c>
    </row>
    <row r="25165" spans="1:9" x14ac:dyDescent="0.35">
      <c r="A25165" t="s">
        <v>1257</v>
      </c>
      <c r="B25165" t="s">
        <v>378</v>
      </c>
      <c r="C25165" t="s">
        <v>378</v>
      </c>
      <c r="D25165" t="s">
        <v>1277</v>
      </c>
      <c r="E25165" t="s">
        <v>31</v>
      </c>
      <c r="F25165">
        <v>35696</v>
      </c>
      <c r="G25165">
        <v>65758</v>
      </c>
      <c r="H25165">
        <f t="shared" si="36"/>
        <v>1.8421671896010758</v>
      </c>
      <c r="I25165" t="s">
        <v>1227</v>
      </c>
    </row>
    <row r="25166" spans="1:9" x14ac:dyDescent="0.35">
      <c r="A25166" t="s">
        <v>1257</v>
      </c>
      <c r="B25166" t="s">
        <v>378</v>
      </c>
      <c r="C25166" t="s">
        <v>378</v>
      </c>
      <c r="D25166" t="s">
        <v>1278</v>
      </c>
      <c r="E25166" t="s">
        <v>29</v>
      </c>
      <c r="F25166">
        <v>107029</v>
      </c>
      <c r="G25166">
        <v>110530</v>
      </c>
      <c r="H25166">
        <f t="shared" si="36"/>
        <v>1.0327107606349681</v>
      </c>
      <c r="I25166" t="s">
        <v>1227</v>
      </c>
    </row>
    <row r="25167" spans="1:9" x14ac:dyDescent="0.35">
      <c r="A25167" t="s">
        <v>1257</v>
      </c>
      <c r="B25167" t="s">
        <v>378</v>
      </c>
      <c r="C25167" t="s">
        <v>378</v>
      </c>
      <c r="D25167" t="s">
        <v>1278</v>
      </c>
      <c r="E25167" t="s">
        <v>30</v>
      </c>
      <c r="F25167">
        <v>104912</v>
      </c>
      <c r="G25167">
        <v>88312</v>
      </c>
      <c r="H25167">
        <f t="shared" si="36"/>
        <v>0.84177215189873422</v>
      </c>
      <c r="I25167" t="s">
        <v>1227</v>
      </c>
    </row>
    <row r="25168" spans="1:9" x14ac:dyDescent="0.35">
      <c r="A25168" t="s">
        <v>1257</v>
      </c>
      <c r="B25168" t="s">
        <v>378</v>
      </c>
      <c r="C25168" t="s">
        <v>378</v>
      </c>
      <c r="D25168" t="s">
        <v>1278</v>
      </c>
      <c r="E25168" t="s">
        <v>31</v>
      </c>
      <c r="F25168">
        <v>102250</v>
      </c>
      <c r="G25168">
        <v>72958</v>
      </c>
      <c r="H25168">
        <f t="shared" si="36"/>
        <v>0.71352567237163811</v>
      </c>
      <c r="I25168" t="s">
        <v>1227</v>
      </c>
    </row>
    <row r="25169" spans="1:9" x14ac:dyDescent="0.35">
      <c r="A25169" t="s">
        <v>1257</v>
      </c>
      <c r="B25169" t="s">
        <v>378</v>
      </c>
      <c r="C25169" t="s">
        <v>378</v>
      </c>
      <c r="D25169" t="s">
        <v>1279</v>
      </c>
      <c r="E25169" t="s">
        <v>29</v>
      </c>
      <c r="F25169">
        <v>106241</v>
      </c>
      <c r="G25169">
        <v>89405</v>
      </c>
      <c r="H25169">
        <f t="shared" si="36"/>
        <v>0.84153010607957379</v>
      </c>
      <c r="I25169" t="s">
        <v>1227</v>
      </c>
    </row>
    <row r="25170" spans="1:9" x14ac:dyDescent="0.35">
      <c r="A25170" t="s">
        <v>1257</v>
      </c>
      <c r="B25170" t="s">
        <v>378</v>
      </c>
      <c r="C25170" t="s">
        <v>378</v>
      </c>
      <c r="D25170" t="s">
        <v>1279</v>
      </c>
      <c r="E25170" t="s">
        <v>30</v>
      </c>
      <c r="F25170">
        <v>97103</v>
      </c>
      <c r="G25170">
        <v>79119</v>
      </c>
      <c r="H25170">
        <f t="shared" si="36"/>
        <v>0.81479459954893263</v>
      </c>
      <c r="I25170" t="s">
        <v>1227</v>
      </c>
    </row>
    <row r="25171" spans="1:9" x14ac:dyDescent="0.35">
      <c r="A25171" t="s">
        <v>1257</v>
      </c>
      <c r="B25171" t="s">
        <v>378</v>
      </c>
      <c r="C25171" t="s">
        <v>378</v>
      </c>
      <c r="D25171" t="s">
        <v>1279</v>
      </c>
      <c r="E25171" t="s">
        <v>31</v>
      </c>
      <c r="F25171">
        <v>102566</v>
      </c>
      <c r="G25171">
        <v>27987</v>
      </c>
      <c r="H25171">
        <f t="shared" si="36"/>
        <v>0.27286820193826417</v>
      </c>
      <c r="I25171" t="s">
        <v>1227</v>
      </c>
    </row>
    <row r="25172" spans="1:9" x14ac:dyDescent="0.35">
      <c r="A25172" t="s">
        <v>1257</v>
      </c>
      <c r="B25172" t="s">
        <v>378</v>
      </c>
      <c r="C25172" t="s">
        <v>378</v>
      </c>
      <c r="D25172" t="s">
        <v>1280</v>
      </c>
      <c r="E25172" t="s">
        <v>29</v>
      </c>
      <c r="F25172">
        <v>15081</v>
      </c>
      <c r="G25172">
        <v>21074</v>
      </c>
      <c r="H25172">
        <f t="shared" si="36"/>
        <v>1.3973874411511173</v>
      </c>
      <c r="I25172" t="s">
        <v>1227</v>
      </c>
    </row>
    <row r="25173" spans="1:9" x14ac:dyDescent="0.35">
      <c r="A25173" t="s">
        <v>1257</v>
      </c>
      <c r="B25173" t="s">
        <v>378</v>
      </c>
      <c r="C25173" t="s">
        <v>378</v>
      </c>
      <c r="D25173" t="s">
        <v>1280</v>
      </c>
      <c r="E25173" t="s">
        <v>30</v>
      </c>
      <c r="F25173">
        <v>12041</v>
      </c>
      <c r="G25173">
        <v>13811</v>
      </c>
      <c r="H25173">
        <f t="shared" si="36"/>
        <v>1.1469977576613237</v>
      </c>
      <c r="I25173" t="s">
        <v>1227</v>
      </c>
    </row>
    <row r="25174" spans="1:9" x14ac:dyDescent="0.35">
      <c r="A25174" t="s">
        <v>1257</v>
      </c>
      <c r="B25174" t="s">
        <v>378</v>
      </c>
      <c r="C25174" t="s">
        <v>378</v>
      </c>
      <c r="D25174" t="s">
        <v>1280</v>
      </c>
      <c r="E25174" t="s">
        <v>31</v>
      </c>
      <c r="F25174">
        <v>14223</v>
      </c>
      <c r="G25174">
        <v>13646</v>
      </c>
      <c r="H25174">
        <f t="shared" ref="H25174:H25237" si="37">G25174/F25174</f>
        <v>0.95943190606763695</v>
      </c>
      <c r="I25174" t="s">
        <v>1227</v>
      </c>
    </row>
    <row r="25175" spans="1:9" x14ac:dyDescent="0.35">
      <c r="A25175" t="s">
        <v>1257</v>
      </c>
      <c r="B25175" t="s">
        <v>378</v>
      </c>
      <c r="C25175" t="s">
        <v>378</v>
      </c>
      <c r="D25175" t="s">
        <v>1281</v>
      </c>
      <c r="E25175" t="s">
        <v>29</v>
      </c>
      <c r="F25175">
        <v>18083</v>
      </c>
      <c r="G25175">
        <v>19712</v>
      </c>
      <c r="H25175">
        <f t="shared" si="37"/>
        <v>1.0900846098545596</v>
      </c>
      <c r="I25175" t="s">
        <v>1227</v>
      </c>
    </row>
    <row r="25176" spans="1:9" x14ac:dyDescent="0.35">
      <c r="A25176" t="s">
        <v>1257</v>
      </c>
      <c r="B25176" t="s">
        <v>378</v>
      </c>
      <c r="C25176" t="s">
        <v>378</v>
      </c>
      <c r="D25176" t="s">
        <v>1281</v>
      </c>
      <c r="E25176" t="s">
        <v>30</v>
      </c>
      <c r="F25176">
        <v>19802</v>
      </c>
      <c r="G25176">
        <v>22545</v>
      </c>
      <c r="H25176">
        <f t="shared" si="37"/>
        <v>1.1385213614786385</v>
      </c>
      <c r="I25176" t="s">
        <v>1227</v>
      </c>
    </row>
    <row r="25177" spans="1:9" x14ac:dyDescent="0.35">
      <c r="A25177" t="s">
        <v>1257</v>
      </c>
      <c r="B25177" t="s">
        <v>378</v>
      </c>
      <c r="C25177" t="s">
        <v>378</v>
      </c>
      <c r="D25177" t="s">
        <v>1281</v>
      </c>
      <c r="E25177" t="s">
        <v>31</v>
      </c>
      <c r="F25177">
        <v>21185</v>
      </c>
      <c r="G25177">
        <v>24460</v>
      </c>
      <c r="H25177">
        <f t="shared" si="37"/>
        <v>1.1545905121548266</v>
      </c>
      <c r="I25177" t="s">
        <v>1227</v>
      </c>
    </row>
    <row r="25178" spans="1:9" x14ac:dyDescent="0.35">
      <c r="A25178" t="s">
        <v>1257</v>
      </c>
      <c r="B25178" t="s">
        <v>378</v>
      </c>
      <c r="C25178" t="s">
        <v>378</v>
      </c>
      <c r="D25178" t="s">
        <v>1282</v>
      </c>
      <c r="E25178" t="s">
        <v>29</v>
      </c>
      <c r="F25178">
        <v>2170</v>
      </c>
      <c r="G25178">
        <v>5744</v>
      </c>
      <c r="H25178">
        <f t="shared" si="37"/>
        <v>2.6470046082949308</v>
      </c>
      <c r="I25178" t="s">
        <v>1227</v>
      </c>
    </row>
    <row r="25179" spans="1:9" x14ac:dyDescent="0.35">
      <c r="A25179" t="s">
        <v>1257</v>
      </c>
      <c r="B25179" t="s">
        <v>378</v>
      </c>
      <c r="C25179" t="s">
        <v>378</v>
      </c>
      <c r="D25179" t="s">
        <v>1282</v>
      </c>
      <c r="E25179" t="s">
        <v>30</v>
      </c>
      <c r="F25179">
        <v>12743</v>
      </c>
      <c r="G25179">
        <v>13454</v>
      </c>
      <c r="H25179">
        <f t="shared" si="37"/>
        <v>1.05579533861728</v>
      </c>
      <c r="I25179" t="s">
        <v>1227</v>
      </c>
    </row>
    <row r="25180" spans="1:9" x14ac:dyDescent="0.35">
      <c r="A25180" t="s">
        <v>1257</v>
      </c>
      <c r="B25180" t="s">
        <v>378</v>
      </c>
      <c r="C25180" t="s">
        <v>378</v>
      </c>
      <c r="D25180" t="s">
        <v>1282</v>
      </c>
      <c r="E25180" t="s">
        <v>31</v>
      </c>
      <c r="F25180">
        <v>18575</v>
      </c>
      <c r="G25180">
        <v>7770</v>
      </c>
      <c r="H25180">
        <f t="shared" si="37"/>
        <v>0.41830417227456257</v>
      </c>
      <c r="I25180" t="s">
        <v>1227</v>
      </c>
    </row>
    <row r="25181" spans="1:9" x14ac:dyDescent="0.35">
      <c r="A25181" t="s">
        <v>1257</v>
      </c>
      <c r="B25181" t="s">
        <v>378</v>
      </c>
      <c r="C25181" t="s">
        <v>378</v>
      </c>
      <c r="D25181" t="s">
        <v>1260</v>
      </c>
      <c r="E25181" t="s">
        <v>29</v>
      </c>
      <c r="F25181">
        <v>272980</v>
      </c>
      <c r="G25181">
        <v>260503</v>
      </c>
      <c r="H25181">
        <f t="shared" si="37"/>
        <v>0.95429335482452926</v>
      </c>
      <c r="I25181" t="s">
        <v>1227</v>
      </c>
    </row>
    <row r="25182" spans="1:9" x14ac:dyDescent="0.35">
      <c r="A25182" t="s">
        <v>1257</v>
      </c>
      <c r="B25182" t="s">
        <v>378</v>
      </c>
      <c r="C25182" t="s">
        <v>378</v>
      </c>
      <c r="D25182" t="s">
        <v>1260</v>
      </c>
      <c r="E25182" t="s">
        <v>30</v>
      </c>
      <c r="F25182">
        <v>276038</v>
      </c>
      <c r="G25182">
        <v>342140</v>
      </c>
      <c r="H25182">
        <f t="shared" si="37"/>
        <v>1.2394670299016801</v>
      </c>
      <c r="I25182" t="s">
        <v>1227</v>
      </c>
    </row>
    <row r="25183" spans="1:9" x14ac:dyDescent="0.35">
      <c r="A25183" t="s">
        <v>1257</v>
      </c>
      <c r="B25183" t="s">
        <v>378</v>
      </c>
      <c r="C25183" t="s">
        <v>378</v>
      </c>
      <c r="D25183" t="s">
        <v>1260</v>
      </c>
      <c r="E25183" t="s">
        <v>31</v>
      </c>
      <c r="F25183">
        <v>308501</v>
      </c>
      <c r="G25183">
        <v>523218</v>
      </c>
      <c r="H25183">
        <f t="shared" si="37"/>
        <v>1.6960009854100959</v>
      </c>
      <c r="I25183" t="s">
        <v>1227</v>
      </c>
    </row>
    <row r="25184" spans="1:9" x14ac:dyDescent="0.35">
      <c r="A25184" t="s">
        <v>1257</v>
      </c>
      <c r="B25184" t="s">
        <v>378</v>
      </c>
      <c r="C25184" t="s">
        <v>378</v>
      </c>
      <c r="D25184" t="s">
        <v>1261</v>
      </c>
      <c r="E25184" t="s">
        <v>29</v>
      </c>
      <c r="F25184">
        <v>386050</v>
      </c>
      <c r="G25184">
        <v>393989</v>
      </c>
      <c r="H25184">
        <f t="shared" si="37"/>
        <v>1.0205646936925268</v>
      </c>
      <c r="I25184" t="s">
        <v>1227</v>
      </c>
    </row>
    <row r="25185" spans="1:9" x14ac:dyDescent="0.35">
      <c r="A25185" t="s">
        <v>1257</v>
      </c>
      <c r="B25185" t="s">
        <v>378</v>
      </c>
      <c r="C25185" t="s">
        <v>378</v>
      </c>
      <c r="D25185" t="s">
        <v>1261</v>
      </c>
      <c r="E25185" t="s">
        <v>30</v>
      </c>
      <c r="F25185">
        <v>399037</v>
      </c>
      <c r="G25185">
        <v>433746</v>
      </c>
      <c r="H25185">
        <f t="shared" si="37"/>
        <v>1.0869819089457871</v>
      </c>
      <c r="I25185" t="s">
        <v>1227</v>
      </c>
    </row>
    <row r="25186" spans="1:9" x14ac:dyDescent="0.35">
      <c r="A25186" t="s">
        <v>1257</v>
      </c>
      <c r="B25186" t="s">
        <v>378</v>
      </c>
      <c r="C25186" t="s">
        <v>378</v>
      </c>
      <c r="D25186" t="s">
        <v>1261</v>
      </c>
      <c r="E25186" t="s">
        <v>31</v>
      </c>
      <c r="F25186">
        <v>410300</v>
      </c>
      <c r="G25186">
        <v>403474</v>
      </c>
      <c r="H25186">
        <f t="shared" si="37"/>
        <v>0.9833633926395321</v>
      </c>
      <c r="I25186" t="s">
        <v>1227</v>
      </c>
    </row>
    <row r="25187" spans="1:9" x14ac:dyDescent="0.35">
      <c r="A25187" t="s">
        <v>1257</v>
      </c>
      <c r="B25187" t="s">
        <v>378</v>
      </c>
      <c r="C25187" t="s">
        <v>378</v>
      </c>
      <c r="D25187" t="s">
        <v>1262</v>
      </c>
      <c r="E25187" t="s">
        <v>29</v>
      </c>
      <c r="F25187">
        <v>151094</v>
      </c>
      <c r="G25187">
        <v>150733</v>
      </c>
      <c r="H25187">
        <f t="shared" si="37"/>
        <v>0.99761075886534212</v>
      </c>
      <c r="I25187" t="s">
        <v>1227</v>
      </c>
    </row>
    <row r="25188" spans="1:9" x14ac:dyDescent="0.35">
      <c r="A25188" t="s">
        <v>1257</v>
      </c>
      <c r="B25188" t="s">
        <v>378</v>
      </c>
      <c r="C25188" t="s">
        <v>378</v>
      </c>
      <c r="D25188" t="s">
        <v>1262</v>
      </c>
      <c r="E25188" t="s">
        <v>30</v>
      </c>
      <c r="F25188">
        <v>147634</v>
      </c>
      <c r="G25188">
        <v>144603</v>
      </c>
      <c r="H25188">
        <f t="shared" si="37"/>
        <v>0.97946949889591828</v>
      </c>
      <c r="I25188" t="s">
        <v>1227</v>
      </c>
    </row>
    <row r="25189" spans="1:9" x14ac:dyDescent="0.35">
      <c r="A25189" t="s">
        <v>1257</v>
      </c>
      <c r="B25189" t="s">
        <v>378</v>
      </c>
      <c r="C25189" t="s">
        <v>378</v>
      </c>
      <c r="D25189" t="s">
        <v>1262</v>
      </c>
      <c r="E25189" t="s">
        <v>31</v>
      </c>
      <c r="F25189">
        <v>163789</v>
      </c>
      <c r="G25189">
        <v>141300</v>
      </c>
      <c r="H25189">
        <f t="shared" si="37"/>
        <v>0.86269529699796688</v>
      </c>
      <c r="I25189" t="s">
        <v>1227</v>
      </c>
    </row>
    <row r="25190" spans="1:9" x14ac:dyDescent="0.35">
      <c r="A25190" t="s">
        <v>1257</v>
      </c>
      <c r="B25190" t="s">
        <v>378</v>
      </c>
      <c r="C25190" t="s">
        <v>378</v>
      </c>
      <c r="D25190" t="s">
        <v>1263</v>
      </c>
      <c r="E25190" t="s">
        <v>29</v>
      </c>
      <c r="F25190">
        <v>14163</v>
      </c>
      <c r="G25190">
        <v>15322</v>
      </c>
      <c r="H25190">
        <f t="shared" si="37"/>
        <v>1.0818329449975288</v>
      </c>
      <c r="I25190" t="s">
        <v>1227</v>
      </c>
    </row>
    <row r="25191" spans="1:9" x14ac:dyDescent="0.35">
      <c r="A25191" t="s">
        <v>1257</v>
      </c>
      <c r="B25191" t="s">
        <v>378</v>
      </c>
      <c r="C25191" t="s">
        <v>378</v>
      </c>
      <c r="D25191" t="s">
        <v>1263</v>
      </c>
      <c r="E25191" t="s">
        <v>30</v>
      </c>
      <c r="F25191">
        <v>12357</v>
      </c>
      <c r="G25191">
        <v>22359</v>
      </c>
      <c r="H25191">
        <f t="shared" si="37"/>
        <v>1.8094197620781742</v>
      </c>
      <c r="I25191" t="s">
        <v>1227</v>
      </c>
    </row>
    <row r="25192" spans="1:9" x14ac:dyDescent="0.35">
      <c r="A25192" t="s">
        <v>1257</v>
      </c>
      <c r="B25192" t="s">
        <v>378</v>
      </c>
      <c r="C25192" t="s">
        <v>378</v>
      </c>
      <c r="D25192" t="s">
        <v>1263</v>
      </c>
      <c r="E25192" t="s">
        <v>31</v>
      </c>
      <c r="F25192">
        <v>12769</v>
      </c>
      <c r="G25192">
        <v>22044</v>
      </c>
      <c r="H25192">
        <f t="shared" si="37"/>
        <v>1.7263685488291958</v>
      </c>
      <c r="I25192" t="s">
        <v>1227</v>
      </c>
    </row>
    <row r="25193" spans="1:9" x14ac:dyDescent="0.35">
      <c r="A25193" t="s">
        <v>1257</v>
      </c>
      <c r="B25193" t="s">
        <v>378</v>
      </c>
      <c r="C25193" t="s">
        <v>378</v>
      </c>
      <c r="D25193" t="s">
        <v>1264</v>
      </c>
      <c r="E25193" t="s">
        <v>29</v>
      </c>
      <c r="F25193">
        <v>15075</v>
      </c>
      <c r="G25193">
        <v>22349</v>
      </c>
      <c r="H25193">
        <f t="shared" si="37"/>
        <v>1.4825207296849088</v>
      </c>
      <c r="I25193" t="s">
        <v>1227</v>
      </c>
    </row>
    <row r="25194" spans="1:9" x14ac:dyDescent="0.35">
      <c r="A25194" t="s">
        <v>1257</v>
      </c>
      <c r="B25194" t="s">
        <v>378</v>
      </c>
      <c r="C25194" t="s">
        <v>378</v>
      </c>
      <c r="D25194" t="s">
        <v>1264</v>
      </c>
      <c r="E25194" t="s">
        <v>30</v>
      </c>
      <c r="F25194">
        <v>12508</v>
      </c>
      <c r="G25194">
        <v>35069</v>
      </c>
      <c r="H25194">
        <f t="shared" si="37"/>
        <v>2.803725615606012</v>
      </c>
      <c r="I25194" t="s">
        <v>1227</v>
      </c>
    </row>
    <row r="25195" spans="1:9" x14ac:dyDescent="0.35">
      <c r="A25195" t="s">
        <v>1257</v>
      </c>
      <c r="B25195" t="s">
        <v>378</v>
      </c>
      <c r="C25195" t="s">
        <v>378</v>
      </c>
      <c r="D25195" t="s">
        <v>1264</v>
      </c>
      <c r="E25195" t="s">
        <v>31</v>
      </c>
      <c r="F25195">
        <v>15975</v>
      </c>
      <c r="G25195">
        <v>14608</v>
      </c>
      <c r="H25195">
        <f t="shared" si="37"/>
        <v>0.91442879499217522</v>
      </c>
      <c r="I25195" t="s">
        <v>1227</v>
      </c>
    </row>
    <row r="25196" spans="1:9" x14ac:dyDescent="0.35">
      <c r="A25196" t="s">
        <v>1257</v>
      </c>
      <c r="B25196" t="s">
        <v>378</v>
      </c>
      <c r="C25196" t="s">
        <v>378</v>
      </c>
      <c r="D25196" t="s">
        <v>1265</v>
      </c>
      <c r="E25196" t="s">
        <v>29</v>
      </c>
      <c r="F25196">
        <v>71538</v>
      </c>
      <c r="G25196">
        <v>92949</v>
      </c>
      <c r="H25196">
        <f t="shared" si="37"/>
        <v>1.299295479325673</v>
      </c>
      <c r="I25196" t="s">
        <v>1227</v>
      </c>
    </row>
    <row r="25197" spans="1:9" x14ac:dyDescent="0.35">
      <c r="A25197" t="s">
        <v>1257</v>
      </c>
      <c r="B25197" t="s">
        <v>378</v>
      </c>
      <c r="C25197" t="s">
        <v>378</v>
      </c>
      <c r="D25197" t="s">
        <v>1265</v>
      </c>
      <c r="E25197" t="s">
        <v>30</v>
      </c>
      <c r="F25197">
        <v>69205</v>
      </c>
      <c r="G25197">
        <v>80904</v>
      </c>
      <c r="H25197">
        <f t="shared" si="37"/>
        <v>1.1690484791561304</v>
      </c>
      <c r="I25197" t="s">
        <v>1227</v>
      </c>
    </row>
    <row r="25198" spans="1:9" x14ac:dyDescent="0.35">
      <c r="A25198" t="s">
        <v>1257</v>
      </c>
      <c r="B25198" t="s">
        <v>378</v>
      </c>
      <c r="C25198" t="s">
        <v>378</v>
      </c>
      <c r="D25198" t="s">
        <v>1265</v>
      </c>
      <c r="E25198" t="s">
        <v>31</v>
      </c>
      <c r="F25198">
        <v>74425</v>
      </c>
      <c r="G25198">
        <v>76428</v>
      </c>
      <c r="H25198">
        <f t="shared" si="37"/>
        <v>1.0269129996640913</v>
      </c>
      <c r="I25198" t="s">
        <v>1227</v>
      </c>
    </row>
    <row r="25199" spans="1:9" x14ac:dyDescent="0.35">
      <c r="A25199" t="s">
        <v>1257</v>
      </c>
      <c r="B25199" t="s">
        <v>378</v>
      </c>
      <c r="C25199" t="s">
        <v>378</v>
      </c>
      <c r="D25199" t="s">
        <v>1266</v>
      </c>
      <c r="E25199" t="s">
        <v>29</v>
      </c>
      <c r="F25199">
        <v>428813</v>
      </c>
      <c r="G25199">
        <v>565428</v>
      </c>
      <c r="H25199">
        <f t="shared" si="37"/>
        <v>1.3185887554714992</v>
      </c>
      <c r="I25199" t="s">
        <v>1227</v>
      </c>
    </row>
    <row r="25200" spans="1:9" x14ac:dyDescent="0.35">
      <c r="A25200" t="s">
        <v>1257</v>
      </c>
      <c r="B25200" t="s">
        <v>378</v>
      </c>
      <c r="C25200" t="s">
        <v>378</v>
      </c>
      <c r="D25200" t="s">
        <v>1266</v>
      </c>
      <c r="E25200" t="s">
        <v>30</v>
      </c>
      <c r="F25200">
        <v>448288</v>
      </c>
      <c r="G25200">
        <v>581427</v>
      </c>
      <c r="H25200">
        <f t="shared" si="37"/>
        <v>1.2969943429224071</v>
      </c>
      <c r="I25200" t="s">
        <v>1227</v>
      </c>
    </row>
    <row r="25201" spans="1:9" x14ac:dyDescent="0.35">
      <c r="A25201" t="s">
        <v>1257</v>
      </c>
      <c r="B25201" t="s">
        <v>378</v>
      </c>
      <c r="C25201" t="s">
        <v>378</v>
      </c>
      <c r="D25201" t="s">
        <v>1266</v>
      </c>
      <c r="E25201" t="s">
        <v>31</v>
      </c>
      <c r="F25201">
        <v>447689</v>
      </c>
      <c r="G25201">
        <v>493120</v>
      </c>
      <c r="H25201">
        <f t="shared" si="37"/>
        <v>1.1014789284525641</v>
      </c>
      <c r="I25201" t="s">
        <v>1227</v>
      </c>
    </row>
    <row r="25202" spans="1:9" x14ac:dyDescent="0.35">
      <c r="A25202" t="s">
        <v>1257</v>
      </c>
      <c r="B25202" t="s">
        <v>379</v>
      </c>
      <c r="C25202" t="s">
        <v>379</v>
      </c>
      <c r="D25202" t="s">
        <v>1258</v>
      </c>
      <c r="E25202" t="s">
        <v>29</v>
      </c>
      <c r="F25202">
        <v>394799</v>
      </c>
      <c r="G25202">
        <v>422910</v>
      </c>
      <c r="H25202">
        <f t="shared" si="37"/>
        <v>1.0712033211836909</v>
      </c>
      <c r="I25202" t="s">
        <v>1228</v>
      </c>
    </row>
    <row r="25203" spans="1:9" x14ac:dyDescent="0.35">
      <c r="A25203" t="s">
        <v>1257</v>
      </c>
      <c r="B25203" t="s">
        <v>379</v>
      </c>
      <c r="C25203" t="s">
        <v>379</v>
      </c>
      <c r="D25203" t="s">
        <v>1258</v>
      </c>
      <c r="E25203" t="s">
        <v>30</v>
      </c>
      <c r="F25203">
        <v>381628</v>
      </c>
      <c r="G25203">
        <v>293398</v>
      </c>
      <c r="H25203">
        <f t="shared" si="37"/>
        <v>0.76880627207647234</v>
      </c>
      <c r="I25203" t="s">
        <v>1228</v>
      </c>
    </row>
    <row r="25204" spans="1:9" x14ac:dyDescent="0.35">
      <c r="A25204" t="s">
        <v>1257</v>
      </c>
      <c r="B25204" t="s">
        <v>379</v>
      </c>
      <c r="C25204" t="s">
        <v>379</v>
      </c>
      <c r="D25204" t="s">
        <v>1258</v>
      </c>
      <c r="E25204" t="s">
        <v>31</v>
      </c>
      <c r="F25204">
        <v>361880</v>
      </c>
      <c r="G25204">
        <v>210847</v>
      </c>
      <c r="H25204">
        <f t="shared" si="37"/>
        <v>0.58264341770752737</v>
      </c>
      <c r="I25204" t="s">
        <v>1228</v>
      </c>
    </row>
    <row r="25205" spans="1:9" x14ac:dyDescent="0.35">
      <c r="A25205" t="s">
        <v>1257</v>
      </c>
      <c r="B25205" t="s">
        <v>379</v>
      </c>
      <c r="C25205" t="s">
        <v>379</v>
      </c>
      <c r="D25205" t="s">
        <v>1267</v>
      </c>
      <c r="E25205" t="s">
        <v>29</v>
      </c>
      <c r="F25205">
        <v>131935</v>
      </c>
      <c r="G25205">
        <v>107694</v>
      </c>
      <c r="H25205">
        <f t="shared" si="37"/>
        <v>0.8162655853261076</v>
      </c>
      <c r="I25205" t="s">
        <v>1228</v>
      </c>
    </row>
    <row r="25206" spans="1:9" x14ac:dyDescent="0.35">
      <c r="A25206" t="s">
        <v>1257</v>
      </c>
      <c r="B25206" t="s">
        <v>379</v>
      </c>
      <c r="C25206" t="s">
        <v>379</v>
      </c>
      <c r="D25206" t="s">
        <v>1267</v>
      </c>
      <c r="E25206" t="s">
        <v>30</v>
      </c>
      <c r="F25206">
        <v>125378</v>
      </c>
      <c r="G25206">
        <v>96652</v>
      </c>
      <c r="H25206">
        <f t="shared" si="37"/>
        <v>0.77088484423104531</v>
      </c>
      <c r="I25206" t="s">
        <v>1228</v>
      </c>
    </row>
    <row r="25207" spans="1:9" x14ac:dyDescent="0.35">
      <c r="A25207" t="s">
        <v>1257</v>
      </c>
      <c r="B25207" t="s">
        <v>379</v>
      </c>
      <c r="C25207" t="s">
        <v>379</v>
      </c>
      <c r="D25207" t="s">
        <v>1267</v>
      </c>
      <c r="E25207" t="s">
        <v>31</v>
      </c>
      <c r="F25207">
        <v>127309</v>
      </c>
      <c r="G25207">
        <v>80420</v>
      </c>
      <c r="H25207">
        <f t="shared" si="37"/>
        <v>0.63169139652341944</v>
      </c>
      <c r="I25207" t="s">
        <v>1228</v>
      </c>
    </row>
    <row r="25208" spans="1:9" x14ac:dyDescent="0.35">
      <c r="A25208" t="s">
        <v>1257</v>
      </c>
      <c r="B25208" t="s">
        <v>379</v>
      </c>
      <c r="C25208" t="s">
        <v>379</v>
      </c>
      <c r="D25208" t="s">
        <v>1268</v>
      </c>
      <c r="E25208" t="s">
        <v>29</v>
      </c>
      <c r="F25208">
        <v>64644</v>
      </c>
      <c r="G25208">
        <v>48684</v>
      </c>
      <c r="H25208">
        <f t="shared" si="37"/>
        <v>0.75310933729348428</v>
      </c>
      <c r="I25208" t="s">
        <v>1228</v>
      </c>
    </row>
    <row r="25209" spans="1:9" x14ac:dyDescent="0.35">
      <c r="A25209" t="s">
        <v>1257</v>
      </c>
      <c r="B25209" t="s">
        <v>379</v>
      </c>
      <c r="C25209" t="s">
        <v>379</v>
      </c>
      <c r="D25209" t="s">
        <v>1268</v>
      </c>
      <c r="E25209" t="s">
        <v>30</v>
      </c>
      <c r="F25209">
        <v>54950</v>
      </c>
      <c r="G25209">
        <v>49210</v>
      </c>
      <c r="H25209">
        <f t="shared" si="37"/>
        <v>0.89554140127388537</v>
      </c>
      <c r="I25209" t="s">
        <v>1228</v>
      </c>
    </row>
    <row r="25210" spans="1:9" x14ac:dyDescent="0.35">
      <c r="A25210" t="s">
        <v>1257</v>
      </c>
      <c r="B25210" t="s">
        <v>379</v>
      </c>
      <c r="C25210" t="s">
        <v>379</v>
      </c>
      <c r="D25210" t="s">
        <v>1268</v>
      </c>
      <c r="E25210" t="s">
        <v>31</v>
      </c>
      <c r="F25210">
        <v>54278</v>
      </c>
      <c r="G25210">
        <v>37008</v>
      </c>
      <c r="H25210">
        <f t="shared" si="37"/>
        <v>0.6818232064556542</v>
      </c>
      <c r="I25210" t="s">
        <v>1228</v>
      </c>
    </row>
    <row r="25211" spans="1:9" x14ac:dyDescent="0.35">
      <c r="A25211" t="s">
        <v>1257</v>
      </c>
      <c r="B25211" t="s">
        <v>379</v>
      </c>
      <c r="C25211" t="s">
        <v>379</v>
      </c>
      <c r="D25211" t="s">
        <v>1269</v>
      </c>
      <c r="E25211" t="s">
        <v>29</v>
      </c>
      <c r="F25211">
        <v>66800</v>
      </c>
      <c r="G25211">
        <v>76350</v>
      </c>
      <c r="H25211">
        <f t="shared" si="37"/>
        <v>1.1429640718562875</v>
      </c>
      <c r="I25211" t="s">
        <v>1228</v>
      </c>
    </row>
    <row r="25212" spans="1:9" x14ac:dyDescent="0.35">
      <c r="A25212" t="s">
        <v>1257</v>
      </c>
      <c r="B25212" t="s">
        <v>379</v>
      </c>
      <c r="C25212" t="s">
        <v>379</v>
      </c>
      <c r="D25212" t="s">
        <v>1269</v>
      </c>
      <c r="E25212" t="s">
        <v>30</v>
      </c>
      <c r="F25212">
        <v>65421</v>
      </c>
      <c r="G25212">
        <v>96722</v>
      </c>
      <c r="H25212">
        <f t="shared" si="37"/>
        <v>1.4784549303740389</v>
      </c>
      <c r="I25212" t="s">
        <v>1228</v>
      </c>
    </row>
    <row r="25213" spans="1:9" x14ac:dyDescent="0.35">
      <c r="A25213" t="s">
        <v>1257</v>
      </c>
      <c r="B25213" t="s">
        <v>379</v>
      </c>
      <c r="C25213" t="s">
        <v>379</v>
      </c>
      <c r="D25213" t="s">
        <v>1269</v>
      </c>
      <c r="E25213" t="s">
        <v>31</v>
      </c>
      <c r="F25213">
        <v>53425</v>
      </c>
      <c r="G25213">
        <v>69448</v>
      </c>
      <c r="H25213">
        <f t="shared" si="37"/>
        <v>1.2999157697707067</v>
      </c>
      <c r="I25213" t="s">
        <v>1228</v>
      </c>
    </row>
    <row r="25214" spans="1:9" x14ac:dyDescent="0.35">
      <c r="A25214" t="s">
        <v>1257</v>
      </c>
      <c r="B25214" t="s">
        <v>379</v>
      </c>
      <c r="C25214" t="s">
        <v>379</v>
      </c>
      <c r="D25214" t="s">
        <v>1270</v>
      </c>
      <c r="E25214" t="s">
        <v>29</v>
      </c>
      <c r="F25214">
        <v>28936</v>
      </c>
      <c r="G25214">
        <v>25685</v>
      </c>
      <c r="H25214">
        <f t="shared" si="37"/>
        <v>0.88764860381531652</v>
      </c>
      <c r="I25214" t="s">
        <v>1228</v>
      </c>
    </row>
    <row r="25215" spans="1:9" x14ac:dyDescent="0.35">
      <c r="A25215" t="s">
        <v>1257</v>
      </c>
      <c r="B25215" t="s">
        <v>379</v>
      </c>
      <c r="C25215" t="s">
        <v>379</v>
      </c>
      <c r="D25215" t="s">
        <v>1270</v>
      </c>
      <c r="E25215" t="s">
        <v>30</v>
      </c>
      <c r="F25215">
        <v>31139</v>
      </c>
      <c r="G25215">
        <v>18804</v>
      </c>
      <c r="H25215">
        <f t="shared" si="37"/>
        <v>0.60387295674234887</v>
      </c>
      <c r="I25215" t="s">
        <v>1228</v>
      </c>
    </row>
    <row r="25216" spans="1:9" x14ac:dyDescent="0.35">
      <c r="A25216" t="s">
        <v>1257</v>
      </c>
      <c r="B25216" t="s">
        <v>379</v>
      </c>
      <c r="C25216" t="s">
        <v>379</v>
      </c>
      <c r="D25216" t="s">
        <v>1270</v>
      </c>
      <c r="E25216" t="s">
        <v>31</v>
      </c>
      <c r="F25216">
        <v>33340</v>
      </c>
      <c r="G25216">
        <v>22303</v>
      </c>
      <c r="H25216">
        <f t="shared" si="37"/>
        <v>0.66895620875824835</v>
      </c>
      <c r="I25216" t="s">
        <v>1228</v>
      </c>
    </row>
    <row r="25217" spans="1:9" x14ac:dyDescent="0.35">
      <c r="A25217" t="s">
        <v>1257</v>
      </c>
      <c r="B25217" t="s">
        <v>379</v>
      </c>
      <c r="C25217" t="s">
        <v>379</v>
      </c>
      <c r="D25217" t="s">
        <v>1271</v>
      </c>
      <c r="E25217" t="s">
        <v>29</v>
      </c>
      <c r="F25217">
        <v>55162</v>
      </c>
      <c r="G25217">
        <v>47342</v>
      </c>
      <c r="H25217">
        <f t="shared" si="37"/>
        <v>0.85823574199630182</v>
      </c>
      <c r="I25217" t="s">
        <v>1228</v>
      </c>
    </row>
    <row r="25218" spans="1:9" x14ac:dyDescent="0.35">
      <c r="A25218" t="s">
        <v>1257</v>
      </c>
      <c r="B25218" t="s">
        <v>379</v>
      </c>
      <c r="C25218" t="s">
        <v>379</v>
      </c>
      <c r="D25218" t="s">
        <v>1271</v>
      </c>
      <c r="E25218" t="s">
        <v>30</v>
      </c>
      <c r="F25218">
        <v>53285</v>
      </c>
      <c r="G25218">
        <v>45614</v>
      </c>
      <c r="H25218">
        <f t="shared" si="37"/>
        <v>0.85603828469550525</v>
      </c>
      <c r="I25218" t="s">
        <v>1228</v>
      </c>
    </row>
    <row r="25219" spans="1:9" x14ac:dyDescent="0.35">
      <c r="A25219" t="s">
        <v>1257</v>
      </c>
      <c r="B25219" t="s">
        <v>379</v>
      </c>
      <c r="C25219" t="s">
        <v>379</v>
      </c>
      <c r="D25219" t="s">
        <v>1271</v>
      </c>
      <c r="E25219" t="s">
        <v>31</v>
      </c>
      <c r="F25219">
        <v>57229</v>
      </c>
      <c r="G25219">
        <v>40776</v>
      </c>
      <c r="H25219">
        <f t="shared" si="37"/>
        <v>0.71250589735973024</v>
      </c>
      <c r="I25219" t="s">
        <v>1228</v>
      </c>
    </row>
    <row r="25220" spans="1:9" x14ac:dyDescent="0.35">
      <c r="A25220" t="s">
        <v>1257</v>
      </c>
      <c r="B25220" t="s">
        <v>379</v>
      </c>
      <c r="C25220" t="s">
        <v>379</v>
      </c>
      <c r="D25220" t="s">
        <v>1272</v>
      </c>
      <c r="E25220" t="s">
        <v>29</v>
      </c>
      <c r="F25220">
        <v>80877</v>
      </c>
      <c r="G25220">
        <v>74770</v>
      </c>
      <c r="H25220">
        <f t="shared" si="37"/>
        <v>0.92449027535640538</v>
      </c>
      <c r="I25220" t="s">
        <v>1228</v>
      </c>
    </row>
    <row r="25221" spans="1:9" x14ac:dyDescent="0.35">
      <c r="A25221" t="s">
        <v>1257</v>
      </c>
      <c r="B25221" t="s">
        <v>379</v>
      </c>
      <c r="C25221" t="s">
        <v>379</v>
      </c>
      <c r="D25221" t="s">
        <v>1272</v>
      </c>
      <c r="E25221" t="s">
        <v>30</v>
      </c>
      <c r="F25221">
        <v>81085</v>
      </c>
      <c r="G25221">
        <v>77285</v>
      </c>
      <c r="H25221">
        <f t="shared" si="37"/>
        <v>0.95313559844607509</v>
      </c>
      <c r="I25221" t="s">
        <v>1228</v>
      </c>
    </row>
    <row r="25222" spans="1:9" x14ac:dyDescent="0.35">
      <c r="A25222" t="s">
        <v>1257</v>
      </c>
      <c r="B25222" t="s">
        <v>379</v>
      </c>
      <c r="C25222" t="s">
        <v>379</v>
      </c>
      <c r="D25222" t="s">
        <v>1272</v>
      </c>
      <c r="E25222" t="s">
        <v>31</v>
      </c>
      <c r="F25222">
        <v>82855</v>
      </c>
      <c r="G25222">
        <v>62628</v>
      </c>
      <c r="H25222">
        <f t="shared" si="37"/>
        <v>0.75587472089795427</v>
      </c>
      <c r="I25222" t="s">
        <v>1228</v>
      </c>
    </row>
    <row r="25223" spans="1:9" x14ac:dyDescent="0.35">
      <c r="A25223" t="s">
        <v>1257</v>
      </c>
      <c r="B25223" t="s">
        <v>379</v>
      </c>
      <c r="C25223" t="s">
        <v>379</v>
      </c>
      <c r="D25223" t="s">
        <v>1273</v>
      </c>
      <c r="E25223" t="s">
        <v>29</v>
      </c>
      <c r="F25223">
        <v>51161</v>
      </c>
      <c r="G25223">
        <v>52945</v>
      </c>
      <c r="H25223">
        <f t="shared" si="37"/>
        <v>1.0348703113699889</v>
      </c>
      <c r="I25223" t="s">
        <v>1228</v>
      </c>
    </row>
    <row r="25224" spans="1:9" x14ac:dyDescent="0.35">
      <c r="A25224" t="s">
        <v>1257</v>
      </c>
      <c r="B25224" t="s">
        <v>379</v>
      </c>
      <c r="C25224" t="s">
        <v>379</v>
      </c>
      <c r="D25224" t="s">
        <v>1273</v>
      </c>
      <c r="E25224" t="s">
        <v>30</v>
      </c>
      <c r="F25224">
        <v>57347</v>
      </c>
      <c r="G25224">
        <v>55306</v>
      </c>
      <c r="H25224">
        <f t="shared" si="37"/>
        <v>0.96440964653774386</v>
      </c>
      <c r="I25224" t="s">
        <v>1228</v>
      </c>
    </row>
    <row r="25225" spans="1:9" x14ac:dyDescent="0.35">
      <c r="A25225" t="s">
        <v>1257</v>
      </c>
      <c r="B25225" t="s">
        <v>379</v>
      </c>
      <c r="C25225" t="s">
        <v>379</v>
      </c>
      <c r="D25225" t="s">
        <v>1273</v>
      </c>
      <c r="E25225" t="s">
        <v>31</v>
      </c>
      <c r="F25225">
        <v>59674</v>
      </c>
      <c r="G25225">
        <v>49584</v>
      </c>
      <c r="H25225">
        <f t="shared" si="37"/>
        <v>0.83091463618996553</v>
      </c>
      <c r="I25225" t="s">
        <v>1228</v>
      </c>
    </row>
    <row r="25226" spans="1:9" x14ac:dyDescent="0.35">
      <c r="A25226" t="s">
        <v>1257</v>
      </c>
      <c r="B25226" t="s">
        <v>379</v>
      </c>
      <c r="C25226" t="s">
        <v>379</v>
      </c>
      <c r="D25226" t="s">
        <v>1274</v>
      </c>
      <c r="E25226" t="s">
        <v>29</v>
      </c>
      <c r="F25226">
        <v>129653</v>
      </c>
      <c r="G25226">
        <v>151894</v>
      </c>
      <c r="H25226">
        <f t="shared" si="37"/>
        <v>1.1715425019089416</v>
      </c>
      <c r="I25226" t="s">
        <v>1228</v>
      </c>
    </row>
    <row r="25227" spans="1:9" x14ac:dyDescent="0.35">
      <c r="A25227" t="s">
        <v>1257</v>
      </c>
      <c r="B25227" t="s">
        <v>379</v>
      </c>
      <c r="C25227" t="s">
        <v>379</v>
      </c>
      <c r="D25227" t="s">
        <v>1274</v>
      </c>
      <c r="E25227" t="s">
        <v>30</v>
      </c>
      <c r="F25227">
        <v>131902</v>
      </c>
      <c r="G25227">
        <v>118974</v>
      </c>
      <c r="H25227">
        <f t="shared" si="37"/>
        <v>0.90198783945656624</v>
      </c>
      <c r="I25227" t="s">
        <v>1228</v>
      </c>
    </row>
    <row r="25228" spans="1:9" x14ac:dyDescent="0.35">
      <c r="A25228" t="s">
        <v>1257</v>
      </c>
      <c r="B25228" t="s">
        <v>379</v>
      </c>
      <c r="C25228" t="s">
        <v>379</v>
      </c>
      <c r="D25228" t="s">
        <v>1274</v>
      </c>
      <c r="E25228" t="s">
        <v>31</v>
      </c>
      <c r="F25228">
        <v>132836</v>
      </c>
      <c r="G25228">
        <v>95398</v>
      </c>
      <c r="H25228">
        <f t="shared" si="37"/>
        <v>0.71816375079044836</v>
      </c>
      <c r="I25228" t="s">
        <v>1228</v>
      </c>
    </row>
    <row r="25229" spans="1:9" x14ac:dyDescent="0.35">
      <c r="A25229" t="s">
        <v>1257</v>
      </c>
      <c r="B25229" t="s">
        <v>379</v>
      </c>
      <c r="C25229" t="s">
        <v>379</v>
      </c>
      <c r="D25229" t="s">
        <v>1275</v>
      </c>
      <c r="E25229" t="s">
        <v>29</v>
      </c>
      <c r="F25229">
        <v>14253</v>
      </c>
      <c r="G25229">
        <v>14201</v>
      </c>
      <c r="H25229">
        <f t="shared" si="37"/>
        <v>0.99635164526766296</v>
      </c>
      <c r="I25229" t="s">
        <v>1228</v>
      </c>
    </row>
    <row r="25230" spans="1:9" x14ac:dyDescent="0.35">
      <c r="A25230" t="s">
        <v>1257</v>
      </c>
      <c r="B25230" t="s">
        <v>379</v>
      </c>
      <c r="C25230" t="s">
        <v>379</v>
      </c>
      <c r="D25230" t="s">
        <v>1275</v>
      </c>
      <c r="E25230" t="s">
        <v>30</v>
      </c>
      <c r="F25230">
        <v>12592</v>
      </c>
      <c r="G25230">
        <v>13549</v>
      </c>
      <c r="H25230">
        <f t="shared" si="37"/>
        <v>1.0760006353240152</v>
      </c>
      <c r="I25230" t="s">
        <v>1228</v>
      </c>
    </row>
    <row r="25231" spans="1:9" x14ac:dyDescent="0.35">
      <c r="A25231" t="s">
        <v>1257</v>
      </c>
      <c r="B25231" t="s">
        <v>379</v>
      </c>
      <c r="C25231" t="s">
        <v>379</v>
      </c>
      <c r="D25231" t="s">
        <v>1275</v>
      </c>
      <c r="E25231" t="s">
        <v>31</v>
      </c>
      <c r="F25231">
        <v>13504</v>
      </c>
      <c r="G25231">
        <v>15715</v>
      </c>
      <c r="H25231">
        <f t="shared" si="37"/>
        <v>1.1637292654028435</v>
      </c>
      <c r="I25231" t="s">
        <v>1228</v>
      </c>
    </row>
    <row r="25232" spans="1:9" x14ac:dyDescent="0.35">
      <c r="A25232" t="s">
        <v>1257</v>
      </c>
      <c r="B25232" t="s">
        <v>379</v>
      </c>
      <c r="C25232" t="s">
        <v>379</v>
      </c>
      <c r="D25232" t="s">
        <v>1276</v>
      </c>
      <c r="E25232" t="s">
        <v>29</v>
      </c>
      <c r="F25232">
        <v>43084</v>
      </c>
      <c r="G25232">
        <v>21568</v>
      </c>
      <c r="H25232">
        <f t="shared" si="37"/>
        <v>0.50060347228669577</v>
      </c>
      <c r="I25232" t="s">
        <v>1228</v>
      </c>
    </row>
    <row r="25233" spans="1:9" x14ac:dyDescent="0.35">
      <c r="A25233" t="s">
        <v>1257</v>
      </c>
      <c r="B25233" t="s">
        <v>379</v>
      </c>
      <c r="C25233" t="s">
        <v>379</v>
      </c>
      <c r="D25233" t="s">
        <v>1276</v>
      </c>
      <c r="E25233" t="s">
        <v>30</v>
      </c>
      <c r="F25233">
        <v>38181</v>
      </c>
      <c r="G25233">
        <v>24493</v>
      </c>
      <c r="H25233">
        <f t="shared" si="37"/>
        <v>0.6414970796993269</v>
      </c>
      <c r="I25233" t="s">
        <v>1228</v>
      </c>
    </row>
    <row r="25234" spans="1:9" x14ac:dyDescent="0.35">
      <c r="A25234" t="s">
        <v>1257</v>
      </c>
      <c r="B25234" t="s">
        <v>379</v>
      </c>
      <c r="C25234" t="s">
        <v>379</v>
      </c>
      <c r="D25234" t="s">
        <v>1276</v>
      </c>
      <c r="E25234" t="s">
        <v>31</v>
      </c>
      <c r="F25234">
        <v>41577</v>
      </c>
      <c r="G25234">
        <v>16197</v>
      </c>
      <c r="H25234">
        <f t="shared" si="37"/>
        <v>0.38956634677826685</v>
      </c>
      <c r="I25234" t="s">
        <v>1228</v>
      </c>
    </row>
    <row r="25235" spans="1:9" x14ac:dyDescent="0.35">
      <c r="A25235" t="s">
        <v>1257</v>
      </c>
      <c r="B25235" t="s">
        <v>379</v>
      </c>
      <c r="C25235" t="s">
        <v>379</v>
      </c>
      <c r="D25235" t="s">
        <v>1259</v>
      </c>
      <c r="E25235" t="s">
        <v>29</v>
      </c>
      <c r="F25235">
        <v>329837</v>
      </c>
      <c r="G25235">
        <v>331666</v>
      </c>
      <c r="H25235">
        <f t="shared" si="37"/>
        <v>1.005545163216983</v>
      </c>
      <c r="I25235" t="s">
        <v>1228</v>
      </c>
    </row>
    <row r="25236" spans="1:9" x14ac:dyDescent="0.35">
      <c r="A25236" t="s">
        <v>1257</v>
      </c>
      <c r="B25236" t="s">
        <v>379</v>
      </c>
      <c r="C25236" t="s">
        <v>379</v>
      </c>
      <c r="D25236" t="s">
        <v>1259</v>
      </c>
      <c r="E25236" t="s">
        <v>30</v>
      </c>
      <c r="F25236">
        <v>335196</v>
      </c>
      <c r="G25236">
        <v>323762</v>
      </c>
      <c r="H25236">
        <f t="shared" si="37"/>
        <v>0.96588861442260643</v>
      </c>
      <c r="I25236" t="s">
        <v>1228</v>
      </c>
    </row>
    <row r="25237" spans="1:9" x14ac:dyDescent="0.35">
      <c r="A25237" t="s">
        <v>1257</v>
      </c>
      <c r="B25237" t="s">
        <v>379</v>
      </c>
      <c r="C25237" t="s">
        <v>379</v>
      </c>
      <c r="D25237" t="s">
        <v>1259</v>
      </c>
      <c r="E25237" t="s">
        <v>31</v>
      </c>
      <c r="F25237">
        <v>339948</v>
      </c>
      <c r="G25237">
        <v>276009</v>
      </c>
      <c r="H25237">
        <f t="shared" si="37"/>
        <v>0.81191535175968088</v>
      </c>
      <c r="I25237" t="s">
        <v>1228</v>
      </c>
    </row>
    <row r="25238" spans="1:9" x14ac:dyDescent="0.35">
      <c r="A25238" t="s">
        <v>1257</v>
      </c>
      <c r="B25238" t="s">
        <v>379</v>
      </c>
      <c r="C25238" t="s">
        <v>379</v>
      </c>
      <c r="D25238" t="s">
        <v>1277</v>
      </c>
      <c r="E25238" t="s">
        <v>29</v>
      </c>
      <c r="F25238">
        <v>30562</v>
      </c>
      <c r="G25238">
        <v>29291</v>
      </c>
      <c r="H25238">
        <f t="shared" ref="H25238:H25301" si="38">G25238/F25238</f>
        <v>0.95841240756494994</v>
      </c>
      <c r="I25238" t="s">
        <v>1228</v>
      </c>
    </row>
    <row r="25239" spans="1:9" x14ac:dyDescent="0.35">
      <c r="A25239" t="s">
        <v>1257</v>
      </c>
      <c r="B25239" t="s">
        <v>379</v>
      </c>
      <c r="C25239" t="s">
        <v>379</v>
      </c>
      <c r="D25239" t="s">
        <v>1277</v>
      </c>
      <c r="E25239" t="s">
        <v>30</v>
      </c>
      <c r="F25239">
        <v>31908</v>
      </c>
      <c r="G25239">
        <v>26939</v>
      </c>
      <c r="H25239">
        <f t="shared" si="38"/>
        <v>0.84427102920897579</v>
      </c>
      <c r="I25239" t="s">
        <v>1228</v>
      </c>
    </row>
    <row r="25240" spans="1:9" x14ac:dyDescent="0.35">
      <c r="A25240" t="s">
        <v>1257</v>
      </c>
      <c r="B25240" t="s">
        <v>379</v>
      </c>
      <c r="C25240" t="s">
        <v>379</v>
      </c>
      <c r="D25240" t="s">
        <v>1277</v>
      </c>
      <c r="E25240" t="s">
        <v>31</v>
      </c>
      <c r="F25240">
        <v>37470</v>
      </c>
      <c r="G25240">
        <v>19659</v>
      </c>
      <c r="H25240">
        <f t="shared" si="38"/>
        <v>0.5246597277822258</v>
      </c>
      <c r="I25240" t="s">
        <v>1228</v>
      </c>
    </row>
    <row r="25241" spans="1:9" x14ac:dyDescent="0.35">
      <c r="A25241" t="s">
        <v>1257</v>
      </c>
      <c r="B25241" t="s">
        <v>379</v>
      </c>
      <c r="C25241" t="s">
        <v>379</v>
      </c>
      <c r="D25241" t="s">
        <v>1278</v>
      </c>
      <c r="E25241" t="s">
        <v>29</v>
      </c>
      <c r="F25241">
        <v>39652</v>
      </c>
      <c r="G25241">
        <v>37493</v>
      </c>
      <c r="H25241">
        <f t="shared" si="38"/>
        <v>0.94555129627761525</v>
      </c>
      <c r="I25241" t="s">
        <v>1228</v>
      </c>
    </row>
    <row r="25242" spans="1:9" x14ac:dyDescent="0.35">
      <c r="A25242" t="s">
        <v>1257</v>
      </c>
      <c r="B25242" t="s">
        <v>379</v>
      </c>
      <c r="C25242" t="s">
        <v>379</v>
      </c>
      <c r="D25242" t="s">
        <v>1278</v>
      </c>
      <c r="E25242" t="s">
        <v>30</v>
      </c>
      <c r="F25242">
        <v>42268</v>
      </c>
      <c r="G25242">
        <v>35317</v>
      </c>
      <c r="H25242">
        <f t="shared" si="38"/>
        <v>0.83554935175546508</v>
      </c>
      <c r="I25242" t="s">
        <v>1228</v>
      </c>
    </row>
    <row r="25243" spans="1:9" x14ac:dyDescent="0.35">
      <c r="A25243" t="s">
        <v>1257</v>
      </c>
      <c r="B25243" t="s">
        <v>379</v>
      </c>
      <c r="C25243" t="s">
        <v>379</v>
      </c>
      <c r="D25243" t="s">
        <v>1278</v>
      </c>
      <c r="E25243" t="s">
        <v>31</v>
      </c>
      <c r="F25243">
        <v>36645</v>
      </c>
      <c r="G25243">
        <v>33140</v>
      </c>
      <c r="H25243">
        <f t="shared" si="38"/>
        <v>0.90435257197434848</v>
      </c>
      <c r="I25243" t="s">
        <v>1228</v>
      </c>
    </row>
    <row r="25244" spans="1:9" x14ac:dyDescent="0.35">
      <c r="A25244" t="s">
        <v>1257</v>
      </c>
      <c r="B25244" t="s">
        <v>379</v>
      </c>
      <c r="C25244" t="s">
        <v>379</v>
      </c>
      <c r="D25244" t="s">
        <v>1279</v>
      </c>
      <c r="E25244" t="s">
        <v>29</v>
      </c>
      <c r="F25244">
        <v>24434</v>
      </c>
      <c r="G25244">
        <v>15820</v>
      </c>
      <c r="H25244">
        <f t="shared" si="38"/>
        <v>0.64745845952361458</v>
      </c>
      <c r="I25244" t="s">
        <v>1228</v>
      </c>
    </row>
    <row r="25245" spans="1:9" x14ac:dyDescent="0.35">
      <c r="A25245" t="s">
        <v>1257</v>
      </c>
      <c r="B25245" t="s">
        <v>379</v>
      </c>
      <c r="C25245" t="s">
        <v>379</v>
      </c>
      <c r="D25245" t="s">
        <v>1279</v>
      </c>
      <c r="E25245" t="s">
        <v>30</v>
      </c>
      <c r="F25245">
        <v>22462</v>
      </c>
      <c r="G25245">
        <v>10699</v>
      </c>
      <c r="H25245">
        <f t="shared" si="38"/>
        <v>0.47631555515982549</v>
      </c>
      <c r="I25245" t="s">
        <v>1228</v>
      </c>
    </row>
    <row r="25246" spans="1:9" x14ac:dyDescent="0.35">
      <c r="A25246" t="s">
        <v>1257</v>
      </c>
      <c r="B25246" t="s">
        <v>379</v>
      </c>
      <c r="C25246" t="s">
        <v>379</v>
      </c>
      <c r="D25246" t="s">
        <v>1279</v>
      </c>
      <c r="E25246" t="s">
        <v>31</v>
      </c>
      <c r="F25246">
        <v>25841</v>
      </c>
      <c r="G25246">
        <v>13666</v>
      </c>
      <c r="H25246">
        <f t="shared" si="38"/>
        <v>0.52884950272822262</v>
      </c>
      <c r="I25246" t="s">
        <v>1228</v>
      </c>
    </row>
    <row r="25247" spans="1:9" x14ac:dyDescent="0.35">
      <c r="A25247" t="s">
        <v>1257</v>
      </c>
      <c r="B25247" t="s">
        <v>379</v>
      </c>
      <c r="C25247" t="s">
        <v>379</v>
      </c>
      <c r="D25247" t="s">
        <v>1280</v>
      </c>
      <c r="E25247" t="s">
        <v>29</v>
      </c>
      <c r="F25247">
        <v>10216</v>
      </c>
      <c r="G25247">
        <v>14358</v>
      </c>
      <c r="H25247">
        <f t="shared" si="38"/>
        <v>1.4054424432263117</v>
      </c>
      <c r="I25247" t="s">
        <v>1228</v>
      </c>
    </row>
    <row r="25248" spans="1:9" x14ac:dyDescent="0.35">
      <c r="A25248" t="s">
        <v>1257</v>
      </c>
      <c r="B25248" t="s">
        <v>379</v>
      </c>
      <c r="C25248" t="s">
        <v>379</v>
      </c>
      <c r="D25248" t="s">
        <v>1280</v>
      </c>
      <c r="E25248" t="s">
        <v>30</v>
      </c>
      <c r="F25248">
        <v>10080</v>
      </c>
      <c r="G25248">
        <v>15373</v>
      </c>
      <c r="H25248">
        <f t="shared" si="38"/>
        <v>1.5250992063492064</v>
      </c>
      <c r="I25248" t="s">
        <v>1228</v>
      </c>
    </row>
    <row r="25249" spans="1:9" x14ac:dyDescent="0.35">
      <c r="A25249" t="s">
        <v>1257</v>
      </c>
      <c r="B25249" t="s">
        <v>379</v>
      </c>
      <c r="C25249" t="s">
        <v>379</v>
      </c>
      <c r="D25249" t="s">
        <v>1280</v>
      </c>
      <c r="E25249" t="s">
        <v>31</v>
      </c>
      <c r="F25249">
        <v>15038</v>
      </c>
      <c r="G25249">
        <v>10212</v>
      </c>
      <c r="H25249">
        <f t="shared" si="38"/>
        <v>0.67907966484904903</v>
      </c>
      <c r="I25249" t="s">
        <v>1228</v>
      </c>
    </row>
    <row r="25250" spans="1:9" x14ac:dyDescent="0.35">
      <c r="A25250" t="s">
        <v>1257</v>
      </c>
      <c r="B25250" t="s">
        <v>379</v>
      </c>
      <c r="C25250" t="s">
        <v>379</v>
      </c>
      <c r="D25250" t="s">
        <v>1281</v>
      </c>
      <c r="E25250" t="s">
        <v>29</v>
      </c>
      <c r="F25250">
        <v>18361</v>
      </c>
      <c r="G25250">
        <v>22352</v>
      </c>
      <c r="H25250">
        <f t="shared" si="38"/>
        <v>1.2173628887315506</v>
      </c>
      <c r="I25250" t="s">
        <v>1228</v>
      </c>
    </row>
    <row r="25251" spans="1:9" x14ac:dyDescent="0.35">
      <c r="A25251" t="s">
        <v>1257</v>
      </c>
      <c r="B25251" t="s">
        <v>379</v>
      </c>
      <c r="C25251" t="s">
        <v>379</v>
      </c>
      <c r="D25251" t="s">
        <v>1281</v>
      </c>
      <c r="E25251" t="s">
        <v>30</v>
      </c>
      <c r="F25251">
        <v>18415</v>
      </c>
      <c r="G25251">
        <v>18608</v>
      </c>
      <c r="H25251">
        <f t="shared" si="38"/>
        <v>1.0104805864784143</v>
      </c>
      <c r="I25251" t="s">
        <v>1228</v>
      </c>
    </row>
    <row r="25252" spans="1:9" x14ac:dyDescent="0.35">
      <c r="A25252" t="s">
        <v>1257</v>
      </c>
      <c r="B25252" t="s">
        <v>379</v>
      </c>
      <c r="C25252" t="s">
        <v>379</v>
      </c>
      <c r="D25252" t="s">
        <v>1281</v>
      </c>
      <c r="E25252" t="s">
        <v>31</v>
      </c>
      <c r="F25252">
        <v>18658</v>
      </c>
      <c r="G25252">
        <v>10008</v>
      </c>
      <c r="H25252">
        <f t="shared" si="38"/>
        <v>0.53639189623753891</v>
      </c>
      <c r="I25252" t="s">
        <v>1228</v>
      </c>
    </row>
    <row r="25253" spans="1:9" x14ac:dyDescent="0.35">
      <c r="A25253" t="s">
        <v>1257</v>
      </c>
      <c r="B25253" t="s">
        <v>379</v>
      </c>
      <c r="C25253" t="s">
        <v>379</v>
      </c>
      <c r="D25253" t="s">
        <v>1282</v>
      </c>
      <c r="E25253" t="s">
        <v>30</v>
      </c>
      <c r="F25253">
        <v>15791</v>
      </c>
      <c r="G25253">
        <v>16300</v>
      </c>
      <c r="H25253">
        <f t="shared" si="38"/>
        <v>1.0322335507567602</v>
      </c>
      <c r="I25253" t="s">
        <v>1228</v>
      </c>
    </row>
    <row r="25254" spans="1:9" x14ac:dyDescent="0.35">
      <c r="A25254" t="s">
        <v>1257</v>
      </c>
      <c r="B25254" t="s">
        <v>379</v>
      </c>
      <c r="C25254" t="s">
        <v>379</v>
      </c>
      <c r="D25254" t="s">
        <v>1282</v>
      </c>
      <c r="E25254" t="s">
        <v>31</v>
      </c>
      <c r="F25254">
        <v>15499</v>
      </c>
      <c r="G25254">
        <v>10375</v>
      </c>
      <c r="H25254">
        <f t="shared" si="38"/>
        <v>0.66939802567907603</v>
      </c>
      <c r="I25254" t="s">
        <v>1228</v>
      </c>
    </row>
    <row r="25255" spans="1:9" x14ac:dyDescent="0.35">
      <c r="A25255" t="s">
        <v>1257</v>
      </c>
      <c r="B25255" t="s">
        <v>379</v>
      </c>
      <c r="C25255" t="s">
        <v>379</v>
      </c>
      <c r="D25255" t="s">
        <v>1260</v>
      </c>
      <c r="E25255" t="s">
        <v>29</v>
      </c>
      <c r="F25255">
        <v>352689</v>
      </c>
      <c r="G25255">
        <v>319511</v>
      </c>
      <c r="H25255">
        <f t="shared" si="38"/>
        <v>0.90592845254601084</v>
      </c>
      <c r="I25255" t="s">
        <v>1228</v>
      </c>
    </row>
    <row r="25256" spans="1:9" x14ac:dyDescent="0.35">
      <c r="A25256" t="s">
        <v>1257</v>
      </c>
      <c r="B25256" t="s">
        <v>379</v>
      </c>
      <c r="C25256" t="s">
        <v>379</v>
      </c>
      <c r="D25256" t="s">
        <v>1260</v>
      </c>
      <c r="E25256" t="s">
        <v>30</v>
      </c>
      <c r="F25256">
        <v>353314</v>
      </c>
      <c r="G25256">
        <v>469420</v>
      </c>
      <c r="H25256">
        <f t="shared" si="38"/>
        <v>1.3286198678795633</v>
      </c>
      <c r="I25256" t="s">
        <v>1228</v>
      </c>
    </row>
    <row r="25257" spans="1:9" x14ac:dyDescent="0.35">
      <c r="A25257" t="s">
        <v>1257</v>
      </c>
      <c r="B25257" t="s">
        <v>379</v>
      </c>
      <c r="C25257" t="s">
        <v>379</v>
      </c>
      <c r="D25257" t="s">
        <v>1260</v>
      </c>
      <c r="E25257" t="s">
        <v>31</v>
      </c>
      <c r="F25257">
        <v>401539</v>
      </c>
      <c r="G25257">
        <v>451705</v>
      </c>
      <c r="H25257">
        <f t="shared" si="38"/>
        <v>1.1249343152221827</v>
      </c>
      <c r="I25257" t="s">
        <v>1228</v>
      </c>
    </row>
    <row r="25258" spans="1:9" x14ac:dyDescent="0.35">
      <c r="A25258" t="s">
        <v>1257</v>
      </c>
      <c r="B25258" t="s">
        <v>379</v>
      </c>
      <c r="C25258" t="s">
        <v>379</v>
      </c>
      <c r="D25258" t="s">
        <v>1261</v>
      </c>
      <c r="E25258" t="s">
        <v>29</v>
      </c>
      <c r="F25258">
        <v>262158</v>
      </c>
      <c r="G25258">
        <v>337024</v>
      </c>
      <c r="H25258">
        <f t="shared" si="38"/>
        <v>1.2855758740911969</v>
      </c>
      <c r="I25258" t="s">
        <v>1228</v>
      </c>
    </row>
    <row r="25259" spans="1:9" x14ac:dyDescent="0.35">
      <c r="A25259" t="s">
        <v>1257</v>
      </c>
      <c r="B25259" t="s">
        <v>379</v>
      </c>
      <c r="C25259" t="s">
        <v>379</v>
      </c>
      <c r="D25259" t="s">
        <v>1261</v>
      </c>
      <c r="E25259" t="s">
        <v>30</v>
      </c>
      <c r="F25259">
        <v>267347</v>
      </c>
      <c r="G25259">
        <v>306501</v>
      </c>
      <c r="H25259">
        <f t="shared" si="38"/>
        <v>1.1464538595907192</v>
      </c>
      <c r="I25259" t="s">
        <v>1228</v>
      </c>
    </row>
    <row r="25260" spans="1:9" x14ac:dyDescent="0.35">
      <c r="A25260" t="s">
        <v>1257</v>
      </c>
      <c r="B25260" t="s">
        <v>379</v>
      </c>
      <c r="C25260" t="s">
        <v>379</v>
      </c>
      <c r="D25260" t="s">
        <v>1261</v>
      </c>
      <c r="E25260" t="s">
        <v>31</v>
      </c>
      <c r="F25260">
        <v>268600</v>
      </c>
      <c r="G25260">
        <v>289022</v>
      </c>
      <c r="H25260">
        <f t="shared" si="38"/>
        <v>1.0760312732688011</v>
      </c>
      <c r="I25260" t="s">
        <v>1228</v>
      </c>
    </row>
    <row r="25261" spans="1:9" x14ac:dyDescent="0.35">
      <c r="A25261" t="s">
        <v>1257</v>
      </c>
      <c r="B25261" t="s">
        <v>379</v>
      </c>
      <c r="C25261" t="s">
        <v>379</v>
      </c>
      <c r="D25261" t="s">
        <v>1262</v>
      </c>
      <c r="E25261" t="s">
        <v>29</v>
      </c>
      <c r="F25261">
        <v>109179</v>
      </c>
      <c r="G25261">
        <v>93667</v>
      </c>
      <c r="H25261">
        <f t="shared" si="38"/>
        <v>0.85792139514009103</v>
      </c>
      <c r="I25261" t="s">
        <v>1228</v>
      </c>
    </row>
    <row r="25262" spans="1:9" x14ac:dyDescent="0.35">
      <c r="A25262" t="s">
        <v>1257</v>
      </c>
      <c r="B25262" t="s">
        <v>379</v>
      </c>
      <c r="C25262" t="s">
        <v>379</v>
      </c>
      <c r="D25262" t="s">
        <v>1262</v>
      </c>
      <c r="E25262" t="s">
        <v>30</v>
      </c>
      <c r="F25262">
        <v>111244</v>
      </c>
      <c r="G25262">
        <v>97855</v>
      </c>
      <c r="H25262">
        <f t="shared" si="38"/>
        <v>0.87964294703534573</v>
      </c>
      <c r="I25262" t="s">
        <v>1228</v>
      </c>
    </row>
    <row r="25263" spans="1:9" x14ac:dyDescent="0.35">
      <c r="A25263" t="s">
        <v>1257</v>
      </c>
      <c r="B25263" t="s">
        <v>379</v>
      </c>
      <c r="C25263" t="s">
        <v>379</v>
      </c>
      <c r="D25263" t="s">
        <v>1262</v>
      </c>
      <c r="E25263" t="s">
        <v>31</v>
      </c>
      <c r="F25263">
        <v>114543</v>
      </c>
      <c r="G25263">
        <v>69662</v>
      </c>
      <c r="H25263">
        <f t="shared" si="38"/>
        <v>0.60817334974638348</v>
      </c>
      <c r="I25263" t="s">
        <v>1228</v>
      </c>
    </row>
    <row r="25264" spans="1:9" x14ac:dyDescent="0.35">
      <c r="A25264" t="s">
        <v>1257</v>
      </c>
      <c r="B25264" t="s">
        <v>379</v>
      </c>
      <c r="C25264" t="s">
        <v>379</v>
      </c>
      <c r="D25264" t="s">
        <v>1263</v>
      </c>
      <c r="E25264" t="s">
        <v>29</v>
      </c>
      <c r="F25264">
        <v>10222</v>
      </c>
      <c r="G25264">
        <v>32764</v>
      </c>
      <c r="H25264">
        <f t="shared" si="38"/>
        <v>3.2052435922520055</v>
      </c>
      <c r="I25264" t="s">
        <v>1228</v>
      </c>
    </row>
    <row r="25265" spans="1:9" x14ac:dyDescent="0.35">
      <c r="A25265" t="s">
        <v>1257</v>
      </c>
      <c r="B25265" t="s">
        <v>379</v>
      </c>
      <c r="C25265" t="s">
        <v>379</v>
      </c>
      <c r="D25265" t="s">
        <v>1263</v>
      </c>
      <c r="E25265" t="s">
        <v>30</v>
      </c>
      <c r="F25265">
        <v>8440</v>
      </c>
      <c r="G25265">
        <v>11348</v>
      </c>
      <c r="H25265">
        <f t="shared" si="38"/>
        <v>1.3445497630331753</v>
      </c>
      <c r="I25265" t="s">
        <v>1228</v>
      </c>
    </row>
    <row r="25266" spans="1:9" x14ac:dyDescent="0.35">
      <c r="A25266" t="s">
        <v>1257</v>
      </c>
      <c r="B25266" t="s">
        <v>379</v>
      </c>
      <c r="C25266" t="s">
        <v>379</v>
      </c>
      <c r="D25266" t="s">
        <v>1263</v>
      </c>
      <c r="E25266" t="s">
        <v>31</v>
      </c>
      <c r="F25266">
        <v>12131</v>
      </c>
      <c r="G25266">
        <v>10850</v>
      </c>
      <c r="H25266">
        <f t="shared" si="38"/>
        <v>0.89440276976341604</v>
      </c>
      <c r="I25266" t="s">
        <v>1228</v>
      </c>
    </row>
    <row r="25267" spans="1:9" x14ac:dyDescent="0.35">
      <c r="A25267" t="s">
        <v>1257</v>
      </c>
      <c r="B25267" t="s">
        <v>379</v>
      </c>
      <c r="C25267" t="s">
        <v>379</v>
      </c>
      <c r="D25267" t="s">
        <v>1264</v>
      </c>
      <c r="E25267" t="s">
        <v>29</v>
      </c>
      <c r="F25267">
        <v>24405</v>
      </c>
      <c r="G25267">
        <v>36287</v>
      </c>
      <c r="H25267">
        <f t="shared" si="38"/>
        <v>1.4868674451956567</v>
      </c>
      <c r="I25267" t="s">
        <v>1228</v>
      </c>
    </row>
    <row r="25268" spans="1:9" x14ac:dyDescent="0.35">
      <c r="A25268" t="s">
        <v>1257</v>
      </c>
      <c r="B25268" t="s">
        <v>379</v>
      </c>
      <c r="C25268" t="s">
        <v>379</v>
      </c>
      <c r="D25268" t="s">
        <v>1264</v>
      </c>
      <c r="E25268" t="s">
        <v>30</v>
      </c>
      <c r="F25268">
        <v>24825</v>
      </c>
      <c r="G25268">
        <v>14681</v>
      </c>
      <c r="H25268">
        <f t="shared" si="38"/>
        <v>0.59137965760322253</v>
      </c>
      <c r="I25268" t="s">
        <v>1228</v>
      </c>
    </row>
    <row r="25269" spans="1:9" x14ac:dyDescent="0.35">
      <c r="A25269" t="s">
        <v>1257</v>
      </c>
      <c r="B25269" t="s">
        <v>379</v>
      </c>
      <c r="C25269" t="s">
        <v>379</v>
      </c>
      <c r="D25269" t="s">
        <v>1264</v>
      </c>
      <c r="E25269" t="s">
        <v>31</v>
      </c>
      <c r="F25269">
        <v>25607</v>
      </c>
      <c r="G25269">
        <v>16037</v>
      </c>
      <c r="H25269">
        <f t="shared" si="38"/>
        <v>0.62627406568516419</v>
      </c>
      <c r="I25269" t="s">
        <v>1228</v>
      </c>
    </row>
    <row r="25270" spans="1:9" x14ac:dyDescent="0.35">
      <c r="A25270" t="s">
        <v>1257</v>
      </c>
      <c r="B25270" t="s">
        <v>379</v>
      </c>
      <c r="C25270" t="s">
        <v>379</v>
      </c>
      <c r="D25270" t="s">
        <v>1265</v>
      </c>
      <c r="E25270" t="s">
        <v>29</v>
      </c>
      <c r="F25270">
        <v>87080</v>
      </c>
      <c r="G25270">
        <v>75935</v>
      </c>
      <c r="H25270">
        <f t="shared" si="38"/>
        <v>0.87201423977951309</v>
      </c>
      <c r="I25270" t="s">
        <v>1228</v>
      </c>
    </row>
    <row r="25271" spans="1:9" x14ac:dyDescent="0.35">
      <c r="A25271" t="s">
        <v>1257</v>
      </c>
      <c r="B25271" t="s">
        <v>379</v>
      </c>
      <c r="C25271" t="s">
        <v>379</v>
      </c>
      <c r="D25271" t="s">
        <v>1265</v>
      </c>
      <c r="E25271" t="s">
        <v>30</v>
      </c>
      <c r="F25271">
        <v>81887</v>
      </c>
      <c r="G25271">
        <v>61038</v>
      </c>
      <c r="H25271">
        <f t="shared" si="38"/>
        <v>0.74539304163053965</v>
      </c>
      <c r="I25271" t="s">
        <v>1228</v>
      </c>
    </row>
    <row r="25272" spans="1:9" x14ac:dyDescent="0.35">
      <c r="A25272" t="s">
        <v>1257</v>
      </c>
      <c r="B25272" t="s">
        <v>379</v>
      </c>
      <c r="C25272" t="s">
        <v>379</v>
      </c>
      <c r="D25272" t="s">
        <v>1265</v>
      </c>
      <c r="E25272" t="s">
        <v>31</v>
      </c>
      <c r="F25272">
        <v>84699</v>
      </c>
      <c r="G25272">
        <v>49407</v>
      </c>
      <c r="H25272">
        <f t="shared" si="38"/>
        <v>0.58332447844720714</v>
      </c>
      <c r="I25272" t="s">
        <v>1228</v>
      </c>
    </row>
    <row r="25273" spans="1:9" x14ac:dyDescent="0.35">
      <c r="A25273" t="s">
        <v>1257</v>
      </c>
      <c r="B25273" t="s">
        <v>379</v>
      </c>
      <c r="C25273" t="s">
        <v>379</v>
      </c>
      <c r="D25273" t="s">
        <v>1266</v>
      </c>
      <c r="E25273" t="s">
        <v>29</v>
      </c>
      <c r="F25273">
        <v>311457</v>
      </c>
      <c r="G25273">
        <v>341111</v>
      </c>
      <c r="H25273">
        <f t="shared" si="38"/>
        <v>1.0952105748145009</v>
      </c>
      <c r="I25273" t="s">
        <v>1228</v>
      </c>
    </row>
    <row r="25274" spans="1:9" x14ac:dyDescent="0.35">
      <c r="A25274" t="s">
        <v>1257</v>
      </c>
      <c r="B25274" t="s">
        <v>379</v>
      </c>
      <c r="C25274" t="s">
        <v>379</v>
      </c>
      <c r="D25274" t="s">
        <v>1266</v>
      </c>
      <c r="E25274" t="s">
        <v>30</v>
      </c>
      <c r="F25274">
        <v>329007</v>
      </c>
      <c r="G25274">
        <v>357323</v>
      </c>
      <c r="H25274">
        <f t="shared" si="38"/>
        <v>1.0860650381298877</v>
      </c>
      <c r="I25274" t="s">
        <v>1228</v>
      </c>
    </row>
    <row r="25275" spans="1:9" x14ac:dyDescent="0.35">
      <c r="A25275" t="s">
        <v>1257</v>
      </c>
      <c r="B25275" t="s">
        <v>379</v>
      </c>
      <c r="C25275" t="s">
        <v>379</v>
      </c>
      <c r="D25275" t="s">
        <v>1266</v>
      </c>
      <c r="E25275" t="s">
        <v>31</v>
      </c>
      <c r="F25275">
        <v>324452</v>
      </c>
      <c r="G25275">
        <v>224964</v>
      </c>
      <c r="H25275">
        <f t="shared" si="38"/>
        <v>0.69336604490032427</v>
      </c>
      <c r="I25275" t="s">
        <v>1228</v>
      </c>
    </row>
    <row r="25276" spans="1:9" x14ac:dyDescent="0.35">
      <c r="A25276" t="s">
        <v>1257</v>
      </c>
      <c r="B25276" t="s">
        <v>380</v>
      </c>
      <c r="C25276" t="s">
        <v>380</v>
      </c>
      <c r="D25276" t="s">
        <v>1258</v>
      </c>
      <c r="E25276" t="s">
        <v>29</v>
      </c>
      <c r="F25276">
        <v>1019412</v>
      </c>
      <c r="G25276">
        <v>903926</v>
      </c>
      <c r="H25276">
        <f t="shared" si="38"/>
        <v>0.8867131248209752</v>
      </c>
      <c r="I25276" t="s">
        <v>1229</v>
      </c>
    </row>
    <row r="25277" spans="1:9" x14ac:dyDescent="0.35">
      <c r="A25277" t="s">
        <v>1257</v>
      </c>
      <c r="B25277" t="s">
        <v>380</v>
      </c>
      <c r="C25277" t="s">
        <v>380</v>
      </c>
      <c r="D25277" t="s">
        <v>1258</v>
      </c>
      <c r="E25277" t="s">
        <v>30</v>
      </c>
      <c r="F25277">
        <v>995879</v>
      </c>
      <c r="G25277">
        <v>722851</v>
      </c>
      <c r="H25277">
        <f t="shared" si="38"/>
        <v>0.725842195688432</v>
      </c>
      <c r="I25277" t="s">
        <v>1229</v>
      </c>
    </row>
    <row r="25278" spans="1:9" x14ac:dyDescent="0.35">
      <c r="A25278" t="s">
        <v>1257</v>
      </c>
      <c r="B25278" t="s">
        <v>380</v>
      </c>
      <c r="C25278" t="s">
        <v>380</v>
      </c>
      <c r="D25278" t="s">
        <v>1258</v>
      </c>
      <c r="E25278" t="s">
        <v>31</v>
      </c>
      <c r="F25278">
        <v>952691</v>
      </c>
      <c r="G25278">
        <v>540946</v>
      </c>
      <c r="H25278">
        <f t="shared" si="38"/>
        <v>0.56780844995911584</v>
      </c>
      <c r="I25278" t="s">
        <v>1229</v>
      </c>
    </row>
    <row r="25279" spans="1:9" x14ac:dyDescent="0.35">
      <c r="A25279" t="s">
        <v>1257</v>
      </c>
      <c r="B25279" t="s">
        <v>380</v>
      </c>
      <c r="C25279" t="s">
        <v>380</v>
      </c>
      <c r="D25279" t="s">
        <v>1267</v>
      </c>
      <c r="E25279" t="s">
        <v>29</v>
      </c>
      <c r="F25279">
        <v>199204</v>
      </c>
      <c r="G25279">
        <v>114106</v>
      </c>
      <c r="H25279">
        <f t="shared" si="38"/>
        <v>0.57280978293608564</v>
      </c>
      <c r="I25279" t="s">
        <v>1229</v>
      </c>
    </row>
    <row r="25280" spans="1:9" x14ac:dyDescent="0.35">
      <c r="A25280" t="s">
        <v>1257</v>
      </c>
      <c r="B25280" t="s">
        <v>380</v>
      </c>
      <c r="C25280" t="s">
        <v>380</v>
      </c>
      <c r="D25280" t="s">
        <v>1267</v>
      </c>
      <c r="E25280" t="s">
        <v>30</v>
      </c>
      <c r="F25280">
        <v>201661</v>
      </c>
      <c r="G25280">
        <v>111432</v>
      </c>
      <c r="H25280">
        <f t="shared" si="38"/>
        <v>0.55257089868640941</v>
      </c>
      <c r="I25280" t="s">
        <v>1229</v>
      </c>
    </row>
    <row r="25281" spans="1:9" x14ac:dyDescent="0.35">
      <c r="A25281" t="s">
        <v>1257</v>
      </c>
      <c r="B25281" t="s">
        <v>380</v>
      </c>
      <c r="C25281" t="s">
        <v>380</v>
      </c>
      <c r="D25281" t="s">
        <v>1267</v>
      </c>
      <c r="E25281" t="s">
        <v>31</v>
      </c>
      <c r="F25281">
        <v>208453</v>
      </c>
      <c r="G25281">
        <v>119554</v>
      </c>
      <c r="H25281">
        <f t="shared" si="38"/>
        <v>0.57352976450326931</v>
      </c>
      <c r="I25281" t="s">
        <v>1229</v>
      </c>
    </row>
    <row r="25282" spans="1:9" x14ac:dyDescent="0.35">
      <c r="A25282" t="s">
        <v>1257</v>
      </c>
      <c r="B25282" t="s">
        <v>380</v>
      </c>
      <c r="C25282" t="s">
        <v>380</v>
      </c>
      <c r="D25282" t="s">
        <v>1268</v>
      </c>
      <c r="E25282" t="s">
        <v>29</v>
      </c>
      <c r="F25282">
        <v>69009</v>
      </c>
      <c r="G25282">
        <v>40467</v>
      </c>
      <c r="H25282">
        <f t="shared" si="38"/>
        <v>0.58640177368169366</v>
      </c>
      <c r="I25282" t="s">
        <v>1229</v>
      </c>
    </row>
    <row r="25283" spans="1:9" x14ac:dyDescent="0.35">
      <c r="A25283" t="s">
        <v>1257</v>
      </c>
      <c r="B25283" t="s">
        <v>380</v>
      </c>
      <c r="C25283" t="s">
        <v>380</v>
      </c>
      <c r="D25283" t="s">
        <v>1268</v>
      </c>
      <c r="E25283" t="s">
        <v>30</v>
      </c>
      <c r="F25283">
        <v>64664</v>
      </c>
      <c r="G25283">
        <v>42666</v>
      </c>
      <c r="H25283">
        <f t="shared" si="38"/>
        <v>0.6598107138438698</v>
      </c>
      <c r="I25283" t="s">
        <v>1229</v>
      </c>
    </row>
    <row r="25284" spans="1:9" x14ac:dyDescent="0.35">
      <c r="A25284" t="s">
        <v>1257</v>
      </c>
      <c r="B25284" t="s">
        <v>380</v>
      </c>
      <c r="C25284" t="s">
        <v>380</v>
      </c>
      <c r="D25284" t="s">
        <v>1268</v>
      </c>
      <c r="E25284" t="s">
        <v>31</v>
      </c>
      <c r="F25284">
        <v>64072</v>
      </c>
      <c r="G25284">
        <v>47192</v>
      </c>
      <c r="H25284">
        <f t="shared" si="38"/>
        <v>0.73654638531651895</v>
      </c>
      <c r="I25284" t="s">
        <v>1229</v>
      </c>
    </row>
    <row r="25285" spans="1:9" x14ac:dyDescent="0.35">
      <c r="A25285" t="s">
        <v>1257</v>
      </c>
      <c r="B25285" t="s">
        <v>380</v>
      </c>
      <c r="C25285" t="s">
        <v>380</v>
      </c>
      <c r="D25285" t="s">
        <v>1269</v>
      </c>
      <c r="E25285" t="s">
        <v>29</v>
      </c>
      <c r="F25285">
        <v>48463</v>
      </c>
      <c r="G25285">
        <v>188095</v>
      </c>
      <c r="H25285">
        <f t="shared" si="38"/>
        <v>3.8812083445102448</v>
      </c>
      <c r="I25285" t="s">
        <v>1229</v>
      </c>
    </row>
    <row r="25286" spans="1:9" x14ac:dyDescent="0.35">
      <c r="A25286" t="s">
        <v>1257</v>
      </c>
      <c r="B25286" t="s">
        <v>380</v>
      </c>
      <c r="C25286" t="s">
        <v>380</v>
      </c>
      <c r="D25286" t="s">
        <v>1269</v>
      </c>
      <c r="E25286" t="s">
        <v>30</v>
      </c>
      <c r="F25286">
        <v>46977</v>
      </c>
      <c r="G25286">
        <v>124810</v>
      </c>
      <c r="H25286">
        <f t="shared" si="38"/>
        <v>2.6568320667560723</v>
      </c>
      <c r="I25286" t="s">
        <v>1229</v>
      </c>
    </row>
    <row r="25287" spans="1:9" x14ac:dyDescent="0.35">
      <c r="A25287" t="s">
        <v>1257</v>
      </c>
      <c r="B25287" t="s">
        <v>380</v>
      </c>
      <c r="C25287" t="s">
        <v>380</v>
      </c>
      <c r="D25287" t="s">
        <v>1269</v>
      </c>
      <c r="E25287" t="s">
        <v>31</v>
      </c>
      <c r="F25287">
        <v>40896</v>
      </c>
      <c r="G25287">
        <v>69248</v>
      </c>
      <c r="H25287">
        <f t="shared" si="38"/>
        <v>1.6932707355242567</v>
      </c>
      <c r="I25287" t="s">
        <v>1229</v>
      </c>
    </row>
    <row r="25288" spans="1:9" x14ac:dyDescent="0.35">
      <c r="A25288" t="s">
        <v>1257</v>
      </c>
      <c r="B25288" t="s">
        <v>380</v>
      </c>
      <c r="C25288" t="s">
        <v>380</v>
      </c>
      <c r="D25288" t="s">
        <v>1270</v>
      </c>
      <c r="E25288" t="s">
        <v>29</v>
      </c>
      <c r="F25288">
        <v>32012</v>
      </c>
      <c r="G25288">
        <v>32056</v>
      </c>
      <c r="H25288">
        <f t="shared" si="38"/>
        <v>1.0013744845682868</v>
      </c>
      <c r="I25288" t="s">
        <v>1229</v>
      </c>
    </row>
    <row r="25289" spans="1:9" x14ac:dyDescent="0.35">
      <c r="A25289" t="s">
        <v>1257</v>
      </c>
      <c r="B25289" t="s">
        <v>380</v>
      </c>
      <c r="C25289" t="s">
        <v>380</v>
      </c>
      <c r="D25289" t="s">
        <v>1270</v>
      </c>
      <c r="E25289" t="s">
        <v>30</v>
      </c>
      <c r="F25289">
        <v>36128</v>
      </c>
      <c r="G25289">
        <v>19770</v>
      </c>
      <c r="H25289">
        <f t="shared" si="38"/>
        <v>0.54722099202834362</v>
      </c>
      <c r="I25289" t="s">
        <v>1229</v>
      </c>
    </row>
    <row r="25290" spans="1:9" x14ac:dyDescent="0.35">
      <c r="A25290" t="s">
        <v>1257</v>
      </c>
      <c r="B25290" t="s">
        <v>380</v>
      </c>
      <c r="C25290" t="s">
        <v>380</v>
      </c>
      <c r="D25290" t="s">
        <v>1270</v>
      </c>
      <c r="E25290" t="s">
        <v>31</v>
      </c>
      <c r="F25290">
        <v>35111</v>
      </c>
      <c r="G25290">
        <v>31165</v>
      </c>
      <c r="H25290">
        <f t="shared" si="38"/>
        <v>0.88761356839736838</v>
      </c>
      <c r="I25290" t="s">
        <v>1229</v>
      </c>
    </row>
    <row r="25291" spans="1:9" x14ac:dyDescent="0.35">
      <c r="A25291" t="s">
        <v>1257</v>
      </c>
      <c r="B25291" t="s">
        <v>380</v>
      </c>
      <c r="C25291" t="s">
        <v>380</v>
      </c>
      <c r="D25291" t="s">
        <v>1271</v>
      </c>
      <c r="E25291" t="s">
        <v>29</v>
      </c>
      <c r="F25291">
        <v>99342</v>
      </c>
      <c r="G25291">
        <v>72030</v>
      </c>
      <c r="H25291">
        <f t="shared" si="38"/>
        <v>0.72507096696261397</v>
      </c>
      <c r="I25291" t="s">
        <v>1229</v>
      </c>
    </row>
    <row r="25292" spans="1:9" x14ac:dyDescent="0.35">
      <c r="A25292" t="s">
        <v>1257</v>
      </c>
      <c r="B25292" t="s">
        <v>380</v>
      </c>
      <c r="C25292" t="s">
        <v>380</v>
      </c>
      <c r="D25292" t="s">
        <v>1271</v>
      </c>
      <c r="E25292" t="s">
        <v>30</v>
      </c>
      <c r="F25292">
        <v>98799</v>
      </c>
      <c r="G25292">
        <v>95167</v>
      </c>
      <c r="H25292">
        <f t="shared" si="38"/>
        <v>0.96323849431674413</v>
      </c>
      <c r="I25292" t="s">
        <v>1229</v>
      </c>
    </row>
    <row r="25293" spans="1:9" x14ac:dyDescent="0.35">
      <c r="A25293" t="s">
        <v>1257</v>
      </c>
      <c r="B25293" t="s">
        <v>380</v>
      </c>
      <c r="C25293" t="s">
        <v>380</v>
      </c>
      <c r="D25293" t="s">
        <v>1271</v>
      </c>
      <c r="E25293" t="s">
        <v>31</v>
      </c>
      <c r="F25293">
        <v>96427</v>
      </c>
      <c r="G25293">
        <v>75903</v>
      </c>
      <c r="H25293">
        <f t="shared" si="38"/>
        <v>0.78715504993414709</v>
      </c>
      <c r="I25293" t="s">
        <v>1229</v>
      </c>
    </row>
    <row r="25294" spans="1:9" x14ac:dyDescent="0.35">
      <c r="A25294" t="s">
        <v>1257</v>
      </c>
      <c r="B25294" t="s">
        <v>380</v>
      </c>
      <c r="C25294" t="s">
        <v>380</v>
      </c>
      <c r="D25294" t="s">
        <v>1272</v>
      </c>
      <c r="E25294" t="s">
        <v>29</v>
      </c>
      <c r="F25294">
        <v>83839</v>
      </c>
      <c r="G25294">
        <v>49805</v>
      </c>
      <c r="H25294">
        <f t="shared" si="38"/>
        <v>0.5940552726058278</v>
      </c>
      <c r="I25294" t="s">
        <v>1229</v>
      </c>
    </row>
    <row r="25295" spans="1:9" x14ac:dyDescent="0.35">
      <c r="A25295" t="s">
        <v>1257</v>
      </c>
      <c r="B25295" t="s">
        <v>380</v>
      </c>
      <c r="C25295" t="s">
        <v>380</v>
      </c>
      <c r="D25295" t="s">
        <v>1272</v>
      </c>
      <c r="E25295" t="s">
        <v>30</v>
      </c>
      <c r="F25295">
        <v>81298</v>
      </c>
      <c r="G25295">
        <v>58944</v>
      </c>
      <c r="H25295">
        <f t="shared" si="38"/>
        <v>0.72503628625550443</v>
      </c>
      <c r="I25295" t="s">
        <v>1229</v>
      </c>
    </row>
    <row r="25296" spans="1:9" x14ac:dyDescent="0.35">
      <c r="A25296" t="s">
        <v>1257</v>
      </c>
      <c r="B25296" t="s">
        <v>380</v>
      </c>
      <c r="C25296" t="s">
        <v>380</v>
      </c>
      <c r="D25296" t="s">
        <v>1272</v>
      </c>
      <c r="E25296" t="s">
        <v>31</v>
      </c>
      <c r="F25296">
        <v>90125</v>
      </c>
      <c r="G25296">
        <v>37623</v>
      </c>
      <c r="H25296">
        <f t="shared" si="38"/>
        <v>0.41745353675450764</v>
      </c>
      <c r="I25296" t="s">
        <v>1229</v>
      </c>
    </row>
    <row r="25297" spans="1:9" x14ac:dyDescent="0.35">
      <c r="A25297" t="s">
        <v>1257</v>
      </c>
      <c r="B25297" t="s">
        <v>380</v>
      </c>
      <c r="C25297" t="s">
        <v>380</v>
      </c>
      <c r="D25297" t="s">
        <v>1273</v>
      </c>
      <c r="E25297" t="s">
        <v>29</v>
      </c>
      <c r="F25297">
        <v>41005</v>
      </c>
      <c r="G25297">
        <v>31550</v>
      </c>
      <c r="H25297">
        <f t="shared" si="38"/>
        <v>0.76941836361419336</v>
      </c>
      <c r="I25297" t="s">
        <v>1229</v>
      </c>
    </row>
    <row r="25298" spans="1:9" x14ac:dyDescent="0.35">
      <c r="A25298" t="s">
        <v>1257</v>
      </c>
      <c r="B25298" t="s">
        <v>380</v>
      </c>
      <c r="C25298" t="s">
        <v>380</v>
      </c>
      <c r="D25298" t="s">
        <v>1273</v>
      </c>
      <c r="E25298" t="s">
        <v>30</v>
      </c>
      <c r="F25298">
        <v>41837</v>
      </c>
      <c r="G25298">
        <v>34134</v>
      </c>
      <c r="H25298">
        <f t="shared" si="38"/>
        <v>0.81588067978105505</v>
      </c>
      <c r="I25298" t="s">
        <v>1229</v>
      </c>
    </row>
    <row r="25299" spans="1:9" x14ac:dyDescent="0.35">
      <c r="A25299" t="s">
        <v>1257</v>
      </c>
      <c r="B25299" t="s">
        <v>380</v>
      </c>
      <c r="C25299" t="s">
        <v>380</v>
      </c>
      <c r="D25299" t="s">
        <v>1273</v>
      </c>
      <c r="E25299" t="s">
        <v>31</v>
      </c>
      <c r="F25299">
        <v>46498</v>
      </c>
      <c r="G25299">
        <v>22497</v>
      </c>
      <c r="H25299">
        <f t="shared" si="38"/>
        <v>0.48382726138758658</v>
      </c>
      <c r="I25299" t="s">
        <v>1229</v>
      </c>
    </row>
    <row r="25300" spans="1:9" x14ac:dyDescent="0.35">
      <c r="A25300" t="s">
        <v>1257</v>
      </c>
      <c r="B25300" t="s">
        <v>380</v>
      </c>
      <c r="C25300" t="s">
        <v>380</v>
      </c>
      <c r="D25300" t="s">
        <v>1274</v>
      </c>
      <c r="E25300" t="s">
        <v>29</v>
      </c>
      <c r="F25300">
        <v>126336</v>
      </c>
      <c r="G25300">
        <v>70466</v>
      </c>
      <c r="H25300">
        <f t="shared" si="38"/>
        <v>0.55776659067882473</v>
      </c>
      <c r="I25300" t="s">
        <v>1229</v>
      </c>
    </row>
    <row r="25301" spans="1:9" x14ac:dyDescent="0.35">
      <c r="A25301" t="s">
        <v>1257</v>
      </c>
      <c r="B25301" t="s">
        <v>380</v>
      </c>
      <c r="C25301" t="s">
        <v>380</v>
      </c>
      <c r="D25301" t="s">
        <v>1274</v>
      </c>
      <c r="E25301" t="s">
        <v>30</v>
      </c>
      <c r="F25301">
        <v>129956</v>
      </c>
      <c r="G25301">
        <v>67783</v>
      </c>
      <c r="H25301">
        <f t="shared" si="38"/>
        <v>0.52158422850811048</v>
      </c>
      <c r="I25301" t="s">
        <v>1229</v>
      </c>
    </row>
    <row r="25302" spans="1:9" x14ac:dyDescent="0.35">
      <c r="A25302" t="s">
        <v>1257</v>
      </c>
      <c r="B25302" t="s">
        <v>380</v>
      </c>
      <c r="C25302" t="s">
        <v>380</v>
      </c>
      <c r="D25302" t="s">
        <v>1274</v>
      </c>
      <c r="E25302" t="s">
        <v>31</v>
      </c>
      <c r="F25302">
        <v>124285</v>
      </c>
      <c r="G25302">
        <v>59003</v>
      </c>
      <c r="H25302">
        <f t="shared" ref="H25302:H25365" si="39">G25302/F25302</f>
        <v>0.47473950999718389</v>
      </c>
      <c r="I25302" t="s">
        <v>1229</v>
      </c>
    </row>
    <row r="25303" spans="1:9" x14ac:dyDescent="0.35">
      <c r="A25303" t="s">
        <v>1257</v>
      </c>
      <c r="B25303" t="s">
        <v>380</v>
      </c>
      <c r="C25303" t="s">
        <v>380</v>
      </c>
      <c r="D25303" t="s">
        <v>1275</v>
      </c>
      <c r="E25303" t="s">
        <v>29</v>
      </c>
      <c r="F25303">
        <v>17690</v>
      </c>
      <c r="G25303">
        <v>15606</v>
      </c>
      <c r="H25303">
        <f t="shared" si="39"/>
        <v>0.88219332956472585</v>
      </c>
      <c r="I25303" t="s">
        <v>1229</v>
      </c>
    </row>
    <row r="25304" spans="1:9" x14ac:dyDescent="0.35">
      <c r="A25304" t="s">
        <v>1257</v>
      </c>
      <c r="B25304" t="s">
        <v>380</v>
      </c>
      <c r="C25304" t="s">
        <v>380</v>
      </c>
      <c r="D25304" t="s">
        <v>1275</v>
      </c>
      <c r="E25304" t="s">
        <v>30</v>
      </c>
      <c r="F25304">
        <v>18600</v>
      </c>
      <c r="G25304">
        <v>18792</v>
      </c>
      <c r="H25304">
        <f t="shared" si="39"/>
        <v>1.0103225806451612</v>
      </c>
      <c r="I25304" t="s">
        <v>1229</v>
      </c>
    </row>
    <row r="25305" spans="1:9" x14ac:dyDescent="0.35">
      <c r="A25305" t="s">
        <v>1257</v>
      </c>
      <c r="B25305" t="s">
        <v>380</v>
      </c>
      <c r="C25305" t="s">
        <v>380</v>
      </c>
      <c r="D25305" t="s">
        <v>1275</v>
      </c>
      <c r="E25305" t="s">
        <v>31</v>
      </c>
      <c r="F25305">
        <v>21248</v>
      </c>
      <c r="G25305">
        <v>16195</v>
      </c>
      <c r="H25305">
        <f t="shared" si="39"/>
        <v>0.76218938253012047</v>
      </c>
      <c r="I25305" t="s">
        <v>1229</v>
      </c>
    </row>
    <row r="25306" spans="1:9" x14ac:dyDescent="0.35">
      <c r="A25306" t="s">
        <v>1257</v>
      </c>
      <c r="B25306" t="s">
        <v>380</v>
      </c>
      <c r="C25306" t="s">
        <v>380</v>
      </c>
      <c r="D25306" t="s">
        <v>1276</v>
      </c>
      <c r="E25306" t="s">
        <v>29</v>
      </c>
      <c r="F25306">
        <v>22082</v>
      </c>
      <c r="G25306">
        <v>16474</v>
      </c>
      <c r="H25306">
        <f t="shared" si="39"/>
        <v>0.74603749660356855</v>
      </c>
      <c r="I25306" t="s">
        <v>1229</v>
      </c>
    </row>
    <row r="25307" spans="1:9" x14ac:dyDescent="0.35">
      <c r="A25307" t="s">
        <v>1257</v>
      </c>
      <c r="B25307" t="s">
        <v>380</v>
      </c>
      <c r="C25307" t="s">
        <v>380</v>
      </c>
      <c r="D25307" t="s">
        <v>1276</v>
      </c>
      <c r="E25307" t="s">
        <v>30</v>
      </c>
      <c r="F25307">
        <v>21625</v>
      </c>
      <c r="G25307">
        <v>17856</v>
      </c>
      <c r="H25307">
        <f t="shared" si="39"/>
        <v>0.82571098265895959</v>
      </c>
      <c r="I25307" t="s">
        <v>1229</v>
      </c>
    </row>
    <row r="25308" spans="1:9" x14ac:dyDescent="0.35">
      <c r="A25308" t="s">
        <v>1257</v>
      </c>
      <c r="B25308" t="s">
        <v>380</v>
      </c>
      <c r="C25308" t="s">
        <v>380</v>
      </c>
      <c r="D25308" t="s">
        <v>1276</v>
      </c>
      <c r="E25308" t="s">
        <v>31</v>
      </c>
      <c r="F25308">
        <v>25916</v>
      </c>
      <c r="G25308">
        <v>17532</v>
      </c>
      <c r="H25308">
        <f t="shared" si="39"/>
        <v>0.67649328600092606</v>
      </c>
      <c r="I25308" t="s">
        <v>1229</v>
      </c>
    </row>
    <row r="25309" spans="1:9" x14ac:dyDescent="0.35">
      <c r="A25309" t="s">
        <v>1257</v>
      </c>
      <c r="B25309" t="s">
        <v>380</v>
      </c>
      <c r="C25309" t="s">
        <v>380</v>
      </c>
      <c r="D25309" t="s">
        <v>1259</v>
      </c>
      <c r="E25309" t="s">
        <v>29</v>
      </c>
      <c r="F25309">
        <v>95193</v>
      </c>
      <c r="G25309">
        <v>101274</v>
      </c>
      <c r="H25309">
        <f t="shared" si="39"/>
        <v>1.0638807475339573</v>
      </c>
      <c r="I25309" t="s">
        <v>1229</v>
      </c>
    </row>
    <row r="25310" spans="1:9" x14ac:dyDescent="0.35">
      <c r="A25310" t="s">
        <v>1257</v>
      </c>
      <c r="B25310" t="s">
        <v>380</v>
      </c>
      <c r="C25310" t="s">
        <v>380</v>
      </c>
      <c r="D25310" t="s">
        <v>1259</v>
      </c>
      <c r="E25310" t="s">
        <v>30</v>
      </c>
      <c r="F25310">
        <v>98448</v>
      </c>
      <c r="G25310">
        <v>102103</v>
      </c>
      <c r="H25310">
        <f t="shared" si="39"/>
        <v>1.0371261986023079</v>
      </c>
      <c r="I25310" t="s">
        <v>1229</v>
      </c>
    </row>
    <row r="25311" spans="1:9" x14ac:dyDescent="0.35">
      <c r="A25311" t="s">
        <v>1257</v>
      </c>
      <c r="B25311" t="s">
        <v>380</v>
      </c>
      <c r="C25311" t="s">
        <v>380</v>
      </c>
      <c r="D25311" t="s">
        <v>1259</v>
      </c>
      <c r="E25311" t="s">
        <v>31</v>
      </c>
      <c r="F25311">
        <v>99191</v>
      </c>
      <c r="G25311">
        <v>83630</v>
      </c>
      <c r="H25311">
        <f t="shared" si="39"/>
        <v>0.84312084765754958</v>
      </c>
      <c r="I25311" t="s">
        <v>1229</v>
      </c>
    </row>
    <row r="25312" spans="1:9" x14ac:dyDescent="0.35">
      <c r="A25312" t="s">
        <v>1257</v>
      </c>
      <c r="B25312" t="s">
        <v>380</v>
      </c>
      <c r="C25312" t="s">
        <v>380</v>
      </c>
      <c r="D25312" t="s">
        <v>1277</v>
      </c>
      <c r="E25312" t="s">
        <v>29</v>
      </c>
      <c r="F25312">
        <v>46481</v>
      </c>
      <c r="G25312">
        <v>35349</v>
      </c>
      <c r="H25312">
        <f t="shared" si="39"/>
        <v>0.7605042920763323</v>
      </c>
      <c r="I25312" t="s">
        <v>1229</v>
      </c>
    </row>
    <row r="25313" spans="1:9" x14ac:dyDescent="0.35">
      <c r="A25313" t="s">
        <v>1257</v>
      </c>
      <c r="B25313" t="s">
        <v>380</v>
      </c>
      <c r="C25313" t="s">
        <v>380</v>
      </c>
      <c r="D25313" t="s">
        <v>1277</v>
      </c>
      <c r="E25313" t="s">
        <v>30</v>
      </c>
      <c r="F25313">
        <v>47868</v>
      </c>
      <c r="G25313">
        <v>34443</v>
      </c>
      <c r="H25313">
        <f t="shared" si="39"/>
        <v>0.71954123840561546</v>
      </c>
      <c r="I25313" t="s">
        <v>1229</v>
      </c>
    </row>
    <row r="25314" spans="1:9" x14ac:dyDescent="0.35">
      <c r="A25314" t="s">
        <v>1257</v>
      </c>
      <c r="B25314" t="s">
        <v>380</v>
      </c>
      <c r="C25314" t="s">
        <v>380</v>
      </c>
      <c r="D25314" t="s">
        <v>1277</v>
      </c>
      <c r="E25314" t="s">
        <v>31</v>
      </c>
      <c r="F25314">
        <v>46843</v>
      </c>
      <c r="G25314">
        <v>32489</v>
      </c>
      <c r="H25314">
        <f t="shared" si="39"/>
        <v>0.69357214525115818</v>
      </c>
      <c r="I25314" t="s">
        <v>1229</v>
      </c>
    </row>
    <row r="25315" spans="1:9" x14ac:dyDescent="0.35">
      <c r="A25315" t="s">
        <v>1257</v>
      </c>
      <c r="B25315" t="s">
        <v>380</v>
      </c>
      <c r="C25315" t="s">
        <v>380</v>
      </c>
      <c r="D25315" t="s">
        <v>1278</v>
      </c>
      <c r="E25315" t="s">
        <v>29</v>
      </c>
      <c r="F25315">
        <v>214565</v>
      </c>
      <c r="G25315">
        <v>184820</v>
      </c>
      <c r="H25315">
        <f t="shared" si="39"/>
        <v>0.86137068021345509</v>
      </c>
      <c r="I25315" t="s">
        <v>1229</v>
      </c>
    </row>
    <row r="25316" spans="1:9" x14ac:dyDescent="0.35">
      <c r="A25316" t="s">
        <v>1257</v>
      </c>
      <c r="B25316" t="s">
        <v>380</v>
      </c>
      <c r="C25316" t="s">
        <v>380</v>
      </c>
      <c r="D25316" t="s">
        <v>1278</v>
      </c>
      <c r="E25316" t="s">
        <v>30</v>
      </c>
      <c r="F25316">
        <v>217834</v>
      </c>
      <c r="G25316">
        <v>152053</v>
      </c>
      <c r="H25316">
        <f t="shared" si="39"/>
        <v>0.69802234729197465</v>
      </c>
      <c r="I25316" t="s">
        <v>1229</v>
      </c>
    </row>
    <row r="25317" spans="1:9" x14ac:dyDescent="0.35">
      <c r="A25317" t="s">
        <v>1257</v>
      </c>
      <c r="B25317" t="s">
        <v>380</v>
      </c>
      <c r="C25317" t="s">
        <v>380</v>
      </c>
      <c r="D25317" t="s">
        <v>1278</v>
      </c>
      <c r="E25317" t="s">
        <v>31</v>
      </c>
      <c r="F25317">
        <v>206400</v>
      </c>
      <c r="G25317">
        <v>131033</v>
      </c>
      <c r="H25317">
        <f t="shared" si="39"/>
        <v>0.6348498062015504</v>
      </c>
      <c r="I25317" t="s">
        <v>1229</v>
      </c>
    </row>
    <row r="25318" spans="1:9" x14ac:dyDescent="0.35">
      <c r="A25318" t="s">
        <v>1257</v>
      </c>
      <c r="B25318" t="s">
        <v>380</v>
      </c>
      <c r="C25318" t="s">
        <v>380</v>
      </c>
      <c r="D25318" t="s">
        <v>1279</v>
      </c>
      <c r="E25318" t="s">
        <v>29</v>
      </c>
      <c r="F25318">
        <v>16217</v>
      </c>
      <c r="G25318">
        <v>22549</v>
      </c>
      <c r="H25318">
        <f t="shared" si="39"/>
        <v>1.3904544613677006</v>
      </c>
      <c r="I25318" t="s">
        <v>1229</v>
      </c>
    </row>
    <row r="25319" spans="1:9" x14ac:dyDescent="0.35">
      <c r="A25319" t="s">
        <v>1257</v>
      </c>
      <c r="B25319" t="s">
        <v>380</v>
      </c>
      <c r="C25319" t="s">
        <v>380</v>
      </c>
      <c r="D25319" t="s">
        <v>1279</v>
      </c>
      <c r="E25319" t="s">
        <v>30</v>
      </c>
      <c r="F25319">
        <v>12765</v>
      </c>
      <c r="G25319">
        <v>20199</v>
      </c>
      <c r="H25319">
        <f t="shared" si="39"/>
        <v>1.5823736780258519</v>
      </c>
      <c r="I25319" t="s">
        <v>1229</v>
      </c>
    </row>
    <row r="25320" spans="1:9" x14ac:dyDescent="0.35">
      <c r="A25320" t="s">
        <v>1257</v>
      </c>
      <c r="B25320" t="s">
        <v>380</v>
      </c>
      <c r="C25320" t="s">
        <v>380</v>
      </c>
      <c r="D25320" t="s">
        <v>1279</v>
      </c>
      <c r="E25320" t="s">
        <v>31</v>
      </c>
      <c r="F25320">
        <v>13201</v>
      </c>
      <c r="G25320">
        <v>15691</v>
      </c>
      <c r="H25320">
        <f t="shared" si="39"/>
        <v>1.1886220740852966</v>
      </c>
      <c r="I25320" t="s">
        <v>1229</v>
      </c>
    </row>
    <row r="25321" spans="1:9" x14ac:dyDescent="0.35">
      <c r="A25321" t="s">
        <v>1257</v>
      </c>
      <c r="B25321" t="s">
        <v>380</v>
      </c>
      <c r="C25321" t="s">
        <v>380</v>
      </c>
      <c r="D25321" t="s">
        <v>1280</v>
      </c>
      <c r="E25321" t="s">
        <v>29</v>
      </c>
      <c r="F25321">
        <v>15205</v>
      </c>
      <c r="G25321">
        <v>21047</v>
      </c>
      <c r="H25321">
        <f t="shared" si="39"/>
        <v>1.3842157185136468</v>
      </c>
      <c r="I25321" t="s">
        <v>1229</v>
      </c>
    </row>
    <row r="25322" spans="1:9" x14ac:dyDescent="0.35">
      <c r="A25322" t="s">
        <v>1257</v>
      </c>
      <c r="B25322" t="s">
        <v>380</v>
      </c>
      <c r="C25322" t="s">
        <v>380</v>
      </c>
      <c r="D25322" t="s">
        <v>1280</v>
      </c>
      <c r="E25322" t="s">
        <v>30</v>
      </c>
      <c r="F25322">
        <v>16594</v>
      </c>
      <c r="G25322">
        <v>16712</v>
      </c>
      <c r="H25322">
        <f t="shared" si="39"/>
        <v>1.0071110039773412</v>
      </c>
      <c r="I25322" t="s">
        <v>1229</v>
      </c>
    </row>
    <row r="25323" spans="1:9" x14ac:dyDescent="0.35">
      <c r="A25323" t="s">
        <v>1257</v>
      </c>
      <c r="B25323" t="s">
        <v>380</v>
      </c>
      <c r="C25323" t="s">
        <v>380</v>
      </c>
      <c r="D25323" t="s">
        <v>1280</v>
      </c>
      <c r="E25323" t="s">
        <v>31</v>
      </c>
      <c r="F25323">
        <v>13093</v>
      </c>
      <c r="G25323">
        <v>21897</v>
      </c>
      <c r="H25323">
        <f t="shared" si="39"/>
        <v>1.6724203773008477</v>
      </c>
      <c r="I25323" t="s">
        <v>1229</v>
      </c>
    </row>
    <row r="25324" spans="1:9" x14ac:dyDescent="0.35">
      <c r="A25324" t="s">
        <v>1257</v>
      </c>
      <c r="B25324" t="s">
        <v>380</v>
      </c>
      <c r="C25324" t="s">
        <v>380</v>
      </c>
      <c r="D25324" t="s">
        <v>1281</v>
      </c>
      <c r="E25324" t="s">
        <v>29</v>
      </c>
      <c r="F25324">
        <v>23487</v>
      </c>
      <c r="G25324">
        <v>21396</v>
      </c>
      <c r="H25324">
        <f t="shared" si="39"/>
        <v>0.91097202707880953</v>
      </c>
      <c r="I25324" t="s">
        <v>1229</v>
      </c>
    </row>
    <row r="25325" spans="1:9" x14ac:dyDescent="0.35">
      <c r="A25325" t="s">
        <v>1257</v>
      </c>
      <c r="B25325" t="s">
        <v>380</v>
      </c>
      <c r="C25325" t="s">
        <v>380</v>
      </c>
      <c r="D25325" t="s">
        <v>1281</v>
      </c>
      <c r="E25325" t="s">
        <v>30</v>
      </c>
      <c r="F25325">
        <v>23561</v>
      </c>
      <c r="G25325">
        <v>24462</v>
      </c>
      <c r="H25325">
        <f t="shared" si="39"/>
        <v>1.0382411612410338</v>
      </c>
      <c r="I25325" t="s">
        <v>1229</v>
      </c>
    </row>
    <row r="25326" spans="1:9" x14ac:dyDescent="0.35">
      <c r="A25326" t="s">
        <v>1257</v>
      </c>
      <c r="B25326" t="s">
        <v>380</v>
      </c>
      <c r="C25326" t="s">
        <v>380</v>
      </c>
      <c r="D25326" t="s">
        <v>1281</v>
      </c>
      <c r="E25326" t="s">
        <v>31</v>
      </c>
      <c r="F25326">
        <v>22030</v>
      </c>
      <c r="G25326">
        <v>27037</v>
      </c>
      <c r="H25326">
        <f t="shared" si="39"/>
        <v>1.227280980481162</v>
      </c>
      <c r="I25326" t="s">
        <v>1229</v>
      </c>
    </row>
    <row r="25327" spans="1:9" x14ac:dyDescent="0.35">
      <c r="A25327" t="s">
        <v>1257</v>
      </c>
      <c r="B25327" t="s">
        <v>380</v>
      </c>
      <c r="C25327" t="s">
        <v>380</v>
      </c>
      <c r="D25327" t="s">
        <v>1282</v>
      </c>
      <c r="E25327" t="s">
        <v>29</v>
      </c>
      <c r="F25327">
        <v>7208</v>
      </c>
      <c r="G25327">
        <v>12890</v>
      </c>
      <c r="H25327">
        <f t="shared" si="39"/>
        <v>1.7882907880133185</v>
      </c>
      <c r="I25327" t="s">
        <v>1229</v>
      </c>
    </row>
    <row r="25328" spans="1:9" x14ac:dyDescent="0.35">
      <c r="A25328" t="s">
        <v>1257</v>
      </c>
      <c r="B25328" t="s">
        <v>380</v>
      </c>
      <c r="C25328" t="s">
        <v>380</v>
      </c>
      <c r="D25328" t="s">
        <v>1282</v>
      </c>
      <c r="E25328" t="s">
        <v>30</v>
      </c>
      <c r="F25328">
        <v>13778</v>
      </c>
      <c r="G25328">
        <v>6860</v>
      </c>
      <c r="H25328">
        <f t="shared" si="39"/>
        <v>0.49789519523878645</v>
      </c>
      <c r="I25328" t="s">
        <v>1229</v>
      </c>
    </row>
    <row r="25329" spans="1:9" x14ac:dyDescent="0.35">
      <c r="A25329" t="s">
        <v>1257</v>
      </c>
      <c r="B25329" t="s">
        <v>380</v>
      </c>
      <c r="C25329" t="s">
        <v>380</v>
      </c>
      <c r="D25329" t="s">
        <v>1282</v>
      </c>
      <c r="E25329" t="s">
        <v>31</v>
      </c>
      <c r="F25329">
        <v>11099</v>
      </c>
      <c r="G25329">
        <v>3109</v>
      </c>
      <c r="H25329">
        <f t="shared" si="39"/>
        <v>0.28011532570501846</v>
      </c>
      <c r="I25329" t="s">
        <v>1229</v>
      </c>
    </row>
    <row r="25330" spans="1:9" x14ac:dyDescent="0.35">
      <c r="A25330" t="s">
        <v>1257</v>
      </c>
      <c r="B25330" t="s">
        <v>380</v>
      </c>
      <c r="C25330" t="s">
        <v>380</v>
      </c>
      <c r="D25330" t="s">
        <v>1260</v>
      </c>
      <c r="E25330" t="s">
        <v>29</v>
      </c>
      <c r="F25330">
        <v>555959</v>
      </c>
      <c r="G25330">
        <v>406550</v>
      </c>
      <c r="H25330">
        <f t="shared" si="39"/>
        <v>0.73125895974343436</v>
      </c>
      <c r="I25330" t="s">
        <v>1229</v>
      </c>
    </row>
    <row r="25331" spans="1:9" x14ac:dyDescent="0.35">
      <c r="A25331" t="s">
        <v>1257</v>
      </c>
      <c r="B25331" t="s">
        <v>380</v>
      </c>
      <c r="C25331" t="s">
        <v>380</v>
      </c>
      <c r="D25331" t="s">
        <v>1260</v>
      </c>
      <c r="E25331" t="s">
        <v>30</v>
      </c>
      <c r="F25331">
        <v>556391</v>
      </c>
      <c r="G25331">
        <v>496759</v>
      </c>
      <c r="H25331">
        <f t="shared" si="39"/>
        <v>0.8928235719125579</v>
      </c>
      <c r="I25331" t="s">
        <v>1229</v>
      </c>
    </row>
    <row r="25332" spans="1:9" x14ac:dyDescent="0.35">
      <c r="A25332" t="s">
        <v>1257</v>
      </c>
      <c r="B25332" t="s">
        <v>380</v>
      </c>
      <c r="C25332" t="s">
        <v>380</v>
      </c>
      <c r="D25332" t="s">
        <v>1260</v>
      </c>
      <c r="E25332" t="s">
        <v>31</v>
      </c>
      <c r="F25332">
        <v>642226</v>
      </c>
      <c r="G25332">
        <v>560324</v>
      </c>
      <c r="H25332">
        <f t="shared" si="39"/>
        <v>0.87247168442261758</v>
      </c>
      <c r="I25332" t="s">
        <v>1229</v>
      </c>
    </row>
    <row r="25333" spans="1:9" x14ac:dyDescent="0.35">
      <c r="A25333" t="s">
        <v>1257</v>
      </c>
      <c r="B25333" t="s">
        <v>380</v>
      </c>
      <c r="C25333" t="s">
        <v>380</v>
      </c>
      <c r="D25333" t="s">
        <v>1261</v>
      </c>
      <c r="E25333" t="s">
        <v>29</v>
      </c>
      <c r="F25333">
        <v>262648</v>
      </c>
      <c r="G25333">
        <v>263423</v>
      </c>
      <c r="H25333">
        <f t="shared" si="39"/>
        <v>1.0029507173098595</v>
      </c>
      <c r="I25333" t="s">
        <v>1229</v>
      </c>
    </row>
    <row r="25334" spans="1:9" x14ac:dyDescent="0.35">
      <c r="A25334" t="s">
        <v>1257</v>
      </c>
      <c r="B25334" t="s">
        <v>380</v>
      </c>
      <c r="C25334" t="s">
        <v>380</v>
      </c>
      <c r="D25334" t="s">
        <v>1261</v>
      </c>
      <c r="E25334" t="s">
        <v>30</v>
      </c>
      <c r="F25334">
        <v>268128</v>
      </c>
      <c r="G25334">
        <v>244508</v>
      </c>
      <c r="H25334">
        <f t="shared" si="39"/>
        <v>0.91190774555436205</v>
      </c>
      <c r="I25334" t="s">
        <v>1229</v>
      </c>
    </row>
    <row r="25335" spans="1:9" x14ac:dyDescent="0.35">
      <c r="A25335" t="s">
        <v>1257</v>
      </c>
      <c r="B25335" t="s">
        <v>380</v>
      </c>
      <c r="C25335" t="s">
        <v>380</v>
      </c>
      <c r="D25335" t="s">
        <v>1261</v>
      </c>
      <c r="E25335" t="s">
        <v>31</v>
      </c>
      <c r="F25335">
        <v>276981</v>
      </c>
      <c r="G25335">
        <v>133132</v>
      </c>
      <c r="H25335">
        <f t="shared" si="39"/>
        <v>0.48065390766875704</v>
      </c>
      <c r="I25335" t="s">
        <v>1229</v>
      </c>
    </row>
    <row r="25336" spans="1:9" x14ac:dyDescent="0.35">
      <c r="A25336" t="s">
        <v>1257</v>
      </c>
      <c r="B25336" t="s">
        <v>380</v>
      </c>
      <c r="C25336" t="s">
        <v>380</v>
      </c>
      <c r="D25336" t="s">
        <v>1262</v>
      </c>
      <c r="E25336" t="s">
        <v>29</v>
      </c>
      <c r="F25336">
        <v>93933</v>
      </c>
      <c r="G25336">
        <v>95357</v>
      </c>
      <c r="H25336">
        <f t="shared" si="39"/>
        <v>1.0151597415178903</v>
      </c>
      <c r="I25336" t="s">
        <v>1229</v>
      </c>
    </row>
    <row r="25337" spans="1:9" x14ac:dyDescent="0.35">
      <c r="A25337" t="s">
        <v>1257</v>
      </c>
      <c r="B25337" t="s">
        <v>380</v>
      </c>
      <c r="C25337" t="s">
        <v>380</v>
      </c>
      <c r="D25337" t="s">
        <v>1262</v>
      </c>
      <c r="E25337" t="s">
        <v>30</v>
      </c>
      <c r="F25337">
        <v>95706</v>
      </c>
      <c r="G25337">
        <v>78357</v>
      </c>
      <c r="H25337">
        <f t="shared" si="39"/>
        <v>0.81872609867719892</v>
      </c>
      <c r="I25337" t="s">
        <v>1229</v>
      </c>
    </row>
    <row r="25338" spans="1:9" x14ac:dyDescent="0.35">
      <c r="A25338" t="s">
        <v>1257</v>
      </c>
      <c r="B25338" t="s">
        <v>380</v>
      </c>
      <c r="C25338" t="s">
        <v>380</v>
      </c>
      <c r="D25338" t="s">
        <v>1262</v>
      </c>
      <c r="E25338" t="s">
        <v>31</v>
      </c>
      <c r="F25338">
        <v>100503</v>
      </c>
      <c r="G25338">
        <v>67435</v>
      </c>
      <c r="H25338">
        <f t="shared" si="39"/>
        <v>0.67097499577127051</v>
      </c>
      <c r="I25338" t="s">
        <v>1229</v>
      </c>
    </row>
    <row r="25339" spans="1:9" x14ac:dyDescent="0.35">
      <c r="A25339" t="s">
        <v>1257</v>
      </c>
      <c r="B25339" t="s">
        <v>380</v>
      </c>
      <c r="C25339" t="s">
        <v>380</v>
      </c>
      <c r="D25339" t="s">
        <v>1263</v>
      </c>
      <c r="E25339" t="s">
        <v>29</v>
      </c>
      <c r="F25339">
        <v>15695</v>
      </c>
      <c r="G25339">
        <v>20349</v>
      </c>
      <c r="H25339">
        <f t="shared" si="39"/>
        <v>1.296527556546671</v>
      </c>
      <c r="I25339" t="s">
        <v>1229</v>
      </c>
    </row>
    <row r="25340" spans="1:9" x14ac:dyDescent="0.35">
      <c r="A25340" t="s">
        <v>1257</v>
      </c>
      <c r="B25340" t="s">
        <v>380</v>
      </c>
      <c r="C25340" t="s">
        <v>380</v>
      </c>
      <c r="D25340" t="s">
        <v>1263</v>
      </c>
      <c r="E25340" t="s">
        <v>30</v>
      </c>
      <c r="F25340">
        <v>12867</v>
      </c>
      <c r="G25340">
        <v>21485</v>
      </c>
      <c r="H25340">
        <f t="shared" si="39"/>
        <v>1.6697753944198337</v>
      </c>
      <c r="I25340" t="s">
        <v>1229</v>
      </c>
    </row>
    <row r="25341" spans="1:9" x14ac:dyDescent="0.35">
      <c r="A25341" t="s">
        <v>1257</v>
      </c>
      <c r="B25341" t="s">
        <v>380</v>
      </c>
      <c r="C25341" t="s">
        <v>380</v>
      </c>
      <c r="D25341" t="s">
        <v>1263</v>
      </c>
      <c r="E25341" t="s">
        <v>31</v>
      </c>
      <c r="F25341">
        <v>13026</v>
      </c>
      <c r="G25341">
        <v>16571</v>
      </c>
      <c r="H25341">
        <f t="shared" si="39"/>
        <v>1.2721480116689698</v>
      </c>
      <c r="I25341" t="s">
        <v>1229</v>
      </c>
    </row>
    <row r="25342" spans="1:9" x14ac:dyDescent="0.35">
      <c r="A25342" t="s">
        <v>1257</v>
      </c>
      <c r="B25342" t="s">
        <v>380</v>
      </c>
      <c r="C25342" t="s">
        <v>380</v>
      </c>
      <c r="D25342" t="s">
        <v>1264</v>
      </c>
      <c r="E25342" t="s">
        <v>29</v>
      </c>
      <c r="F25342">
        <v>26832</v>
      </c>
      <c r="G25342">
        <v>13848</v>
      </c>
      <c r="H25342">
        <f t="shared" si="39"/>
        <v>0.51610017889087656</v>
      </c>
      <c r="I25342" t="s">
        <v>1229</v>
      </c>
    </row>
    <row r="25343" spans="1:9" x14ac:dyDescent="0.35">
      <c r="A25343" t="s">
        <v>1257</v>
      </c>
      <c r="B25343" t="s">
        <v>380</v>
      </c>
      <c r="C25343" t="s">
        <v>380</v>
      </c>
      <c r="D25343" t="s">
        <v>1264</v>
      </c>
      <c r="E25343" t="s">
        <v>30</v>
      </c>
      <c r="F25343">
        <v>29080</v>
      </c>
      <c r="G25343">
        <v>21061</v>
      </c>
      <c r="H25343">
        <f t="shared" si="39"/>
        <v>0.72424346629986247</v>
      </c>
      <c r="I25343" t="s">
        <v>1229</v>
      </c>
    </row>
    <row r="25344" spans="1:9" x14ac:dyDescent="0.35">
      <c r="A25344" t="s">
        <v>1257</v>
      </c>
      <c r="B25344" t="s">
        <v>380</v>
      </c>
      <c r="C25344" t="s">
        <v>380</v>
      </c>
      <c r="D25344" t="s">
        <v>1264</v>
      </c>
      <c r="E25344" t="s">
        <v>31</v>
      </c>
      <c r="F25344">
        <v>32428</v>
      </c>
      <c r="G25344">
        <v>21177</v>
      </c>
      <c r="H25344">
        <f t="shared" si="39"/>
        <v>0.65304674972246202</v>
      </c>
      <c r="I25344" t="s">
        <v>1229</v>
      </c>
    </row>
    <row r="25345" spans="1:9" x14ac:dyDescent="0.35">
      <c r="A25345" t="s">
        <v>1257</v>
      </c>
      <c r="B25345" t="s">
        <v>380</v>
      </c>
      <c r="C25345" t="s">
        <v>380</v>
      </c>
      <c r="D25345" t="s">
        <v>1265</v>
      </c>
      <c r="E25345" t="s">
        <v>29</v>
      </c>
      <c r="F25345">
        <v>67873</v>
      </c>
      <c r="G25345">
        <v>70095</v>
      </c>
      <c r="H25345">
        <f t="shared" si="39"/>
        <v>1.032737612894671</v>
      </c>
      <c r="I25345" t="s">
        <v>1229</v>
      </c>
    </row>
    <row r="25346" spans="1:9" x14ac:dyDescent="0.35">
      <c r="A25346" t="s">
        <v>1257</v>
      </c>
      <c r="B25346" t="s">
        <v>380</v>
      </c>
      <c r="C25346" t="s">
        <v>380</v>
      </c>
      <c r="D25346" t="s">
        <v>1265</v>
      </c>
      <c r="E25346" t="s">
        <v>30</v>
      </c>
      <c r="F25346">
        <v>72119</v>
      </c>
      <c r="G25346">
        <v>73056</v>
      </c>
      <c r="H25346">
        <f t="shared" si="39"/>
        <v>1.012992415313579</v>
      </c>
      <c r="I25346" t="s">
        <v>1229</v>
      </c>
    </row>
    <row r="25347" spans="1:9" x14ac:dyDescent="0.35">
      <c r="A25347" t="s">
        <v>1257</v>
      </c>
      <c r="B25347" t="s">
        <v>380</v>
      </c>
      <c r="C25347" t="s">
        <v>380</v>
      </c>
      <c r="D25347" t="s">
        <v>1265</v>
      </c>
      <c r="E25347" t="s">
        <v>31</v>
      </c>
      <c r="F25347">
        <v>65979</v>
      </c>
      <c r="G25347">
        <v>41411</v>
      </c>
      <c r="H25347">
        <f t="shared" si="39"/>
        <v>0.62763909728853118</v>
      </c>
      <c r="I25347" t="s">
        <v>1229</v>
      </c>
    </row>
    <row r="25348" spans="1:9" x14ac:dyDescent="0.35">
      <c r="A25348" t="s">
        <v>1257</v>
      </c>
      <c r="B25348" t="s">
        <v>380</v>
      </c>
      <c r="C25348" t="s">
        <v>380</v>
      </c>
      <c r="D25348" t="s">
        <v>1266</v>
      </c>
      <c r="E25348" t="s">
        <v>29</v>
      </c>
      <c r="F25348">
        <v>409558</v>
      </c>
      <c r="G25348">
        <v>364501</v>
      </c>
      <c r="H25348">
        <f t="shared" si="39"/>
        <v>0.88998627788982265</v>
      </c>
      <c r="I25348" t="s">
        <v>1229</v>
      </c>
    </row>
    <row r="25349" spans="1:9" x14ac:dyDescent="0.35">
      <c r="A25349" t="s">
        <v>1257</v>
      </c>
      <c r="B25349" t="s">
        <v>380</v>
      </c>
      <c r="C25349" t="s">
        <v>380</v>
      </c>
      <c r="D25349" t="s">
        <v>1266</v>
      </c>
      <c r="E25349" t="s">
        <v>30</v>
      </c>
      <c r="F25349">
        <v>441991</v>
      </c>
      <c r="G25349">
        <v>312898</v>
      </c>
      <c r="H25349">
        <f t="shared" si="39"/>
        <v>0.70792844198185034</v>
      </c>
      <c r="I25349" t="s">
        <v>1229</v>
      </c>
    </row>
    <row r="25350" spans="1:9" x14ac:dyDescent="0.35">
      <c r="A25350" t="s">
        <v>1257</v>
      </c>
      <c r="B25350" t="s">
        <v>380</v>
      </c>
      <c r="C25350" t="s">
        <v>380</v>
      </c>
      <c r="D25350" t="s">
        <v>1266</v>
      </c>
      <c r="E25350" t="s">
        <v>31</v>
      </c>
      <c r="F25350">
        <v>436147</v>
      </c>
      <c r="G25350">
        <v>214565</v>
      </c>
      <c r="H25350">
        <f t="shared" si="39"/>
        <v>0.49195569383716958</v>
      </c>
      <c r="I25350" t="s">
        <v>1229</v>
      </c>
    </row>
    <row r="25351" spans="1:9" x14ac:dyDescent="0.35">
      <c r="A25351" t="s">
        <v>1257</v>
      </c>
      <c r="B25351" t="s">
        <v>381</v>
      </c>
      <c r="C25351" t="s">
        <v>381</v>
      </c>
      <c r="D25351" t="s">
        <v>1258</v>
      </c>
      <c r="E25351" t="s">
        <v>29</v>
      </c>
      <c r="F25351">
        <v>692210</v>
      </c>
      <c r="G25351">
        <v>788710</v>
      </c>
      <c r="H25351">
        <f t="shared" si="39"/>
        <v>1.139408560985828</v>
      </c>
      <c r="I25351" t="s">
        <v>1230</v>
      </c>
    </row>
    <row r="25352" spans="1:9" x14ac:dyDescent="0.35">
      <c r="A25352" t="s">
        <v>1257</v>
      </c>
      <c r="B25352" t="s">
        <v>381</v>
      </c>
      <c r="C25352" t="s">
        <v>381</v>
      </c>
      <c r="D25352" t="s">
        <v>1258</v>
      </c>
      <c r="E25352" t="s">
        <v>30</v>
      </c>
      <c r="F25352">
        <v>692161</v>
      </c>
      <c r="G25352">
        <v>594055</v>
      </c>
      <c r="H25352">
        <f t="shared" si="39"/>
        <v>0.85826130047777904</v>
      </c>
      <c r="I25352" t="s">
        <v>1230</v>
      </c>
    </row>
    <row r="25353" spans="1:9" x14ac:dyDescent="0.35">
      <c r="A25353" t="s">
        <v>1257</v>
      </c>
      <c r="B25353" t="s">
        <v>381</v>
      </c>
      <c r="C25353" t="s">
        <v>381</v>
      </c>
      <c r="D25353" t="s">
        <v>1258</v>
      </c>
      <c r="E25353" t="s">
        <v>31</v>
      </c>
      <c r="F25353">
        <v>657523</v>
      </c>
      <c r="G25353">
        <v>511595</v>
      </c>
      <c r="H25353">
        <f t="shared" si="39"/>
        <v>0.77806403730363805</v>
      </c>
      <c r="I25353" t="s">
        <v>1230</v>
      </c>
    </row>
    <row r="25354" spans="1:9" x14ac:dyDescent="0.35">
      <c r="A25354" t="s">
        <v>1257</v>
      </c>
      <c r="B25354" t="s">
        <v>381</v>
      </c>
      <c r="C25354" t="s">
        <v>381</v>
      </c>
      <c r="D25354" t="s">
        <v>1267</v>
      </c>
      <c r="E25354" t="s">
        <v>29</v>
      </c>
      <c r="F25354">
        <v>155257</v>
      </c>
      <c r="G25354">
        <v>116055</v>
      </c>
      <c r="H25354">
        <f t="shared" si="39"/>
        <v>0.74750252806636741</v>
      </c>
      <c r="I25354" t="s">
        <v>1230</v>
      </c>
    </row>
    <row r="25355" spans="1:9" x14ac:dyDescent="0.35">
      <c r="A25355" t="s">
        <v>1257</v>
      </c>
      <c r="B25355" t="s">
        <v>381</v>
      </c>
      <c r="C25355" t="s">
        <v>381</v>
      </c>
      <c r="D25355" t="s">
        <v>1267</v>
      </c>
      <c r="E25355" t="s">
        <v>30</v>
      </c>
      <c r="F25355">
        <v>156088</v>
      </c>
      <c r="G25355">
        <v>95391</v>
      </c>
      <c r="H25355">
        <f t="shared" si="39"/>
        <v>0.61113602583158222</v>
      </c>
      <c r="I25355" t="s">
        <v>1230</v>
      </c>
    </row>
    <row r="25356" spans="1:9" x14ac:dyDescent="0.35">
      <c r="A25356" t="s">
        <v>1257</v>
      </c>
      <c r="B25356" t="s">
        <v>381</v>
      </c>
      <c r="C25356" t="s">
        <v>381</v>
      </c>
      <c r="D25356" t="s">
        <v>1267</v>
      </c>
      <c r="E25356" t="s">
        <v>31</v>
      </c>
      <c r="F25356">
        <v>155316</v>
      </c>
      <c r="G25356">
        <v>122371</v>
      </c>
      <c r="H25356">
        <f t="shared" si="39"/>
        <v>0.78788405573154086</v>
      </c>
      <c r="I25356" t="s">
        <v>1230</v>
      </c>
    </row>
    <row r="25357" spans="1:9" x14ac:dyDescent="0.35">
      <c r="A25357" t="s">
        <v>1257</v>
      </c>
      <c r="B25357" t="s">
        <v>381</v>
      </c>
      <c r="C25357" t="s">
        <v>381</v>
      </c>
      <c r="D25357" t="s">
        <v>1268</v>
      </c>
      <c r="E25357" t="s">
        <v>29</v>
      </c>
      <c r="F25357">
        <v>52060</v>
      </c>
      <c r="G25357">
        <v>46331</v>
      </c>
      <c r="H25357">
        <f t="shared" si="39"/>
        <v>0.88995389934690738</v>
      </c>
      <c r="I25357" t="s">
        <v>1230</v>
      </c>
    </row>
    <row r="25358" spans="1:9" x14ac:dyDescent="0.35">
      <c r="A25358" t="s">
        <v>1257</v>
      </c>
      <c r="B25358" t="s">
        <v>381</v>
      </c>
      <c r="C25358" t="s">
        <v>381</v>
      </c>
      <c r="D25358" t="s">
        <v>1268</v>
      </c>
      <c r="E25358" t="s">
        <v>30</v>
      </c>
      <c r="F25358">
        <v>53581</v>
      </c>
      <c r="G25358">
        <v>37141</v>
      </c>
      <c r="H25358">
        <f t="shared" si="39"/>
        <v>0.69317481943226145</v>
      </c>
      <c r="I25358" t="s">
        <v>1230</v>
      </c>
    </row>
    <row r="25359" spans="1:9" x14ac:dyDescent="0.35">
      <c r="A25359" t="s">
        <v>1257</v>
      </c>
      <c r="B25359" t="s">
        <v>381</v>
      </c>
      <c r="C25359" t="s">
        <v>381</v>
      </c>
      <c r="D25359" t="s">
        <v>1268</v>
      </c>
      <c r="E25359" t="s">
        <v>31</v>
      </c>
      <c r="F25359">
        <v>50424</v>
      </c>
      <c r="G25359">
        <v>44364</v>
      </c>
      <c r="H25359">
        <f t="shared" si="39"/>
        <v>0.87981913374583531</v>
      </c>
      <c r="I25359" t="s">
        <v>1230</v>
      </c>
    </row>
    <row r="25360" spans="1:9" x14ac:dyDescent="0.35">
      <c r="A25360" t="s">
        <v>1257</v>
      </c>
      <c r="B25360" t="s">
        <v>381</v>
      </c>
      <c r="C25360" t="s">
        <v>381</v>
      </c>
      <c r="D25360" t="s">
        <v>1269</v>
      </c>
      <c r="E25360" t="s">
        <v>29</v>
      </c>
      <c r="F25360">
        <v>54168</v>
      </c>
      <c r="G25360">
        <v>180240</v>
      </c>
      <c r="H25360">
        <f t="shared" si="39"/>
        <v>3.3274257864421797</v>
      </c>
      <c r="I25360" t="s">
        <v>1230</v>
      </c>
    </row>
    <row r="25361" spans="1:9" x14ac:dyDescent="0.35">
      <c r="A25361" t="s">
        <v>1257</v>
      </c>
      <c r="B25361" t="s">
        <v>381</v>
      </c>
      <c r="C25361" t="s">
        <v>381</v>
      </c>
      <c r="D25361" t="s">
        <v>1269</v>
      </c>
      <c r="E25361" t="s">
        <v>30</v>
      </c>
      <c r="F25361">
        <v>52110</v>
      </c>
      <c r="G25361">
        <v>178635</v>
      </c>
      <c r="H25361">
        <f t="shared" si="39"/>
        <v>3.4280368451352907</v>
      </c>
      <c r="I25361" t="s">
        <v>1230</v>
      </c>
    </row>
    <row r="25362" spans="1:9" x14ac:dyDescent="0.35">
      <c r="A25362" t="s">
        <v>1257</v>
      </c>
      <c r="B25362" t="s">
        <v>381</v>
      </c>
      <c r="C25362" t="s">
        <v>381</v>
      </c>
      <c r="D25362" t="s">
        <v>1269</v>
      </c>
      <c r="E25362" t="s">
        <v>31</v>
      </c>
      <c r="F25362">
        <v>43912</v>
      </c>
      <c r="G25362">
        <v>154495</v>
      </c>
      <c r="H25362">
        <f t="shared" si="39"/>
        <v>3.5182865731462925</v>
      </c>
      <c r="I25362" t="s">
        <v>1230</v>
      </c>
    </row>
    <row r="25363" spans="1:9" x14ac:dyDescent="0.35">
      <c r="A25363" t="s">
        <v>1257</v>
      </c>
      <c r="B25363" t="s">
        <v>381</v>
      </c>
      <c r="C25363" t="s">
        <v>381</v>
      </c>
      <c r="D25363" t="s">
        <v>1270</v>
      </c>
      <c r="E25363" t="s">
        <v>29</v>
      </c>
      <c r="F25363">
        <v>22867</v>
      </c>
      <c r="G25363">
        <v>22937</v>
      </c>
      <c r="H25363">
        <f t="shared" si="39"/>
        <v>1.0030611798661828</v>
      </c>
      <c r="I25363" t="s">
        <v>1230</v>
      </c>
    </row>
    <row r="25364" spans="1:9" x14ac:dyDescent="0.35">
      <c r="A25364" t="s">
        <v>1257</v>
      </c>
      <c r="B25364" t="s">
        <v>381</v>
      </c>
      <c r="C25364" t="s">
        <v>381</v>
      </c>
      <c r="D25364" t="s">
        <v>1270</v>
      </c>
      <c r="E25364" t="s">
        <v>30</v>
      </c>
      <c r="F25364">
        <v>30389</v>
      </c>
      <c r="G25364">
        <v>21031</v>
      </c>
      <c r="H25364">
        <f t="shared" si="39"/>
        <v>0.69205962683865874</v>
      </c>
      <c r="I25364" t="s">
        <v>1230</v>
      </c>
    </row>
    <row r="25365" spans="1:9" x14ac:dyDescent="0.35">
      <c r="A25365" t="s">
        <v>1257</v>
      </c>
      <c r="B25365" t="s">
        <v>381</v>
      </c>
      <c r="C25365" t="s">
        <v>381</v>
      </c>
      <c r="D25365" t="s">
        <v>1270</v>
      </c>
      <c r="E25365" t="s">
        <v>31</v>
      </c>
      <c r="F25365">
        <v>27567</v>
      </c>
      <c r="G25365">
        <v>16341</v>
      </c>
      <c r="H25365">
        <f t="shared" si="39"/>
        <v>0.59277396887582978</v>
      </c>
      <c r="I25365" t="s">
        <v>1230</v>
      </c>
    </row>
    <row r="25366" spans="1:9" x14ac:dyDescent="0.35">
      <c r="A25366" t="s">
        <v>1257</v>
      </c>
      <c r="B25366" t="s">
        <v>381</v>
      </c>
      <c r="C25366" t="s">
        <v>381</v>
      </c>
      <c r="D25366" t="s">
        <v>1271</v>
      </c>
      <c r="E25366" t="s">
        <v>29</v>
      </c>
      <c r="F25366">
        <v>51879</v>
      </c>
      <c r="G25366">
        <v>46897</v>
      </c>
      <c r="H25366">
        <f t="shared" ref="H25366:H25429" si="40">G25366/F25366</f>
        <v>0.90396885059465293</v>
      </c>
      <c r="I25366" t="s">
        <v>1230</v>
      </c>
    </row>
    <row r="25367" spans="1:9" x14ac:dyDescent="0.35">
      <c r="A25367" t="s">
        <v>1257</v>
      </c>
      <c r="B25367" t="s">
        <v>381</v>
      </c>
      <c r="C25367" t="s">
        <v>381</v>
      </c>
      <c r="D25367" t="s">
        <v>1271</v>
      </c>
      <c r="E25367" t="s">
        <v>30</v>
      </c>
      <c r="F25367">
        <v>52674</v>
      </c>
      <c r="G25367">
        <v>39109</v>
      </c>
      <c r="H25367">
        <f t="shared" si="40"/>
        <v>0.74247256711090859</v>
      </c>
      <c r="I25367" t="s">
        <v>1230</v>
      </c>
    </row>
    <row r="25368" spans="1:9" x14ac:dyDescent="0.35">
      <c r="A25368" t="s">
        <v>1257</v>
      </c>
      <c r="B25368" t="s">
        <v>381</v>
      </c>
      <c r="C25368" t="s">
        <v>381</v>
      </c>
      <c r="D25368" t="s">
        <v>1271</v>
      </c>
      <c r="E25368" t="s">
        <v>31</v>
      </c>
      <c r="F25368">
        <v>54847</v>
      </c>
      <c r="G25368">
        <v>39096</v>
      </c>
      <c r="H25368">
        <f t="shared" si="40"/>
        <v>0.71281929731799365</v>
      </c>
      <c r="I25368" t="s">
        <v>1230</v>
      </c>
    </row>
    <row r="25369" spans="1:9" x14ac:dyDescent="0.35">
      <c r="A25369" t="s">
        <v>1257</v>
      </c>
      <c r="B25369" t="s">
        <v>381</v>
      </c>
      <c r="C25369" t="s">
        <v>381</v>
      </c>
      <c r="D25369" t="s">
        <v>1272</v>
      </c>
      <c r="E25369" t="s">
        <v>29</v>
      </c>
      <c r="F25369">
        <v>71889</v>
      </c>
      <c r="G25369">
        <v>68019</v>
      </c>
      <c r="H25369">
        <f t="shared" si="40"/>
        <v>0.94616700746984939</v>
      </c>
      <c r="I25369" t="s">
        <v>1230</v>
      </c>
    </row>
    <row r="25370" spans="1:9" x14ac:dyDescent="0.35">
      <c r="A25370" t="s">
        <v>1257</v>
      </c>
      <c r="B25370" t="s">
        <v>381</v>
      </c>
      <c r="C25370" t="s">
        <v>381</v>
      </c>
      <c r="D25370" t="s">
        <v>1272</v>
      </c>
      <c r="E25370" t="s">
        <v>30</v>
      </c>
      <c r="F25370">
        <v>76524</v>
      </c>
      <c r="G25370">
        <v>84814</v>
      </c>
      <c r="H25370">
        <f t="shared" si="40"/>
        <v>1.1083320265537608</v>
      </c>
      <c r="I25370" t="s">
        <v>1230</v>
      </c>
    </row>
    <row r="25371" spans="1:9" x14ac:dyDescent="0.35">
      <c r="A25371" t="s">
        <v>1257</v>
      </c>
      <c r="B25371" t="s">
        <v>381</v>
      </c>
      <c r="C25371" t="s">
        <v>381</v>
      </c>
      <c r="D25371" t="s">
        <v>1272</v>
      </c>
      <c r="E25371" t="s">
        <v>31</v>
      </c>
      <c r="F25371">
        <v>87842</v>
      </c>
      <c r="G25371">
        <v>98884</v>
      </c>
      <c r="H25371">
        <f t="shared" si="40"/>
        <v>1.1257029666901937</v>
      </c>
      <c r="I25371" t="s">
        <v>1230</v>
      </c>
    </row>
    <row r="25372" spans="1:9" x14ac:dyDescent="0.35">
      <c r="A25372" t="s">
        <v>1257</v>
      </c>
      <c r="B25372" t="s">
        <v>381</v>
      </c>
      <c r="C25372" t="s">
        <v>381</v>
      </c>
      <c r="D25372" t="s">
        <v>1273</v>
      </c>
      <c r="E25372" t="s">
        <v>29</v>
      </c>
      <c r="F25372">
        <v>23045</v>
      </c>
      <c r="G25372">
        <v>25250</v>
      </c>
      <c r="H25372">
        <f t="shared" si="40"/>
        <v>1.0956823605988284</v>
      </c>
      <c r="I25372" t="s">
        <v>1230</v>
      </c>
    </row>
    <row r="25373" spans="1:9" x14ac:dyDescent="0.35">
      <c r="A25373" t="s">
        <v>1257</v>
      </c>
      <c r="B25373" t="s">
        <v>381</v>
      </c>
      <c r="C25373" t="s">
        <v>381</v>
      </c>
      <c r="D25373" t="s">
        <v>1273</v>
      </c>
      <c r="E25373" t="s">
        <v>30</v>
      </c>
      <c r="F25373">
        <v>21717</v>
      </c>
      <c r="G25373">
        <v>28445</v>
      </c>
      <c r="H25373">
        <f t="shared" si="40"/>
        <v>1.3098033798406779</v>
      </c>
      <c r="I25373" t="s">
        <v>1230</v>
      </c>
    </row>
    <row r="25374" spans="1:9" x14ac:dyDescent="0.35">
      <c r="A25374" t="s">
        <v>1257</v>
      </c>
      <c r="B25374" t="s">
        <v>381</v>
      </c>
      <c r="C25374" t="s">
        <v>381</v>
      </c>
      <c r="D25374" t="s">
        <v>1273</v>
      </c>
      <c r="E25374" t="s">
        <v>31</v>
      </c>
      <c r="F25374">
        <v>25313</v>
      </c>
      <c r="G25374">
        <v>26021</v>
      </c>
      <c r="H25374">
        <f t="shared" si="40"/>
        <v>1.0279698178801406</v>
      </c>
      <c r="I25374" t="s">
        <v>1230</v>
      </c>
    </row>
    <row r="25375" spans="1:9" x14ac:dyDescent="0.35">
      <c r="A25375" t="s">
        <v>1257</v>
      </c>
      <c r="B25375" t="s">
        <v>381</v>
      </c>
      <c r="C25375" t="s">
        <v>381</v>
      </c>
      <c r="D25375" t="s">
        <v>1274</v>
      </c>
      <c r="E25375" t="s">
        <v>29</v>
      </c>
      <c r="F25375">
        <v>74977</v>
      </c>
      <c r="G25375">
        <v>78398</v>
      </c>
      <c r="H25375">
        <f t="shared" si="40"/>
        <v>1.0456273257132187</v>
      </c>
      <c r="I25375" t="s">
        <v>1230</v>
      </c>
    </row>
    <row r="25376" spans="1:9" x14ac:dyDescent="0.35">
      <c r="A25376" t="s">
        <v>1257</v>
      </c>
      <c r="B25376" t="s">
        <v>381</v>
      </c>
      <c r="C25376" t="s">
        <v>381</v>
      </c>
      <c r="D25376" t="s">
        <v>1274</v>
      </c>
      <c r="E25376" t="s">
        <v>30</v>
      </c>
      <c r="F25376">
        <v>76357</v>
      </c>
      <c r="G25376">
        <v>58547</v>
      </c>
      <c r="H25376">
        <f t="shared" si="40"/>
        <v>0.76675353929567691</v>
      </c>
      <c r="I25376" t="s">
        <v>1230</v>
      </c>
    </row>
    <row r="25377" spans="1:9" x14ac:dyDescent="0.35">
      <c r="A25377" t="s">
        <v>1257</v>
      </c>
      <c r="B25377" t="s">
        <v>381</v>
      </c>
      <c r="C25377" t="s">
        <v>381</v>
      </c>
      <c r="D25377" t="s">
        <v>1274</v>
      </c>
      <c r="E25377" t="s">
        <v>31</v>
      </c>
      <c r="F25377">
        <v>75027</v>
      </c>
      <c r="G25377">
        <v>46160</v>
      </c>
      <c r="H25377">
        <f t="shared" si="40"/>
        <v>0.61524517840244175</v>
      </c>
      <c r="I25377" t="s">
        <v>1230</v>
      </c>
    </row>
    <row r="25378" spans="1:9" x14ac:dyDescent="0.35">
      <c r="A25378" t="s">
        <v>1257</v>
      </c>
      <c r="B25378" t="s">
        <v>381</v>
      </c>
      <c r="C25378" t="s">
        <v>381</v>
      </c>
      <c r="D25378" t="s">
        <v>1275</v>
      </c>
      <c r="E25378" t="s">
        <v>29</v>
      </c>
      <c r="F25378">
        <v>12421</v>
      </c>
      <c r="G25378">
        <v>16540</v>
      </c>
      <c r="H25378">
        <f t="shared" si="40"/>
        <v>1.3316158119314065</v>
      </c>
      <c r="I25378" t="s">
        <v>1230</v>
      </c>
    </row>
    <row r="25379" spans="1:9" x14ac:dyDescent="0.35">
      <c r="A25379" t="s">
        <v>1257</v>
      </c>
      <c r="B25379" t="s">
        <v>381</v>
      </c>
      <c r="C25379" t="s">
        <v>381</v>
      </c>
      <c r="D25379" t="s">
        <v>1275</v>
      </c>
      <c r="E25379" t="s">
        <v>30</v>
      </c>
      <c r="F25379">
        <v>13252</v>
      </c>
      <c r="G25379">
        <v>14213</v>
      </c>
      <c r="H25379">
        <f t="shared" si="40"/>
        <v>1.0725173558708119</v>
      </c>
      <c r="I25379" t="s">
        <v>1230</v>
      </c>
    </row>
    <row r="25380" spans="1:9" x14ac:dyDescent="0.35">
      <c r="A25380" t="s">
        <v>1257</v>
      </c>
      <c r="B25380" t="s">
        <v>381</v>
      </c>
      <c r="C25380" t="s">
        <v>381</v>
      </c>
      <c r="D25380" t="s">
        <v>1275</v>
      </c>
      <c r="E25380" t="s">
        <v>31</v>
      </c>
      <c r="F25380">
        <v>11714</v>
      </c>
      <c r="G25380">
        <v>15779</v>
      </c>
      <c r="H25380">
        <f t="shared" si="40"/>
        <v>1.3470206590404643</v>
      </c>
      <c r="I25380" t="s">
        <v>1230</v>
      </c>
    </row>
    <row r="25381" spans="1:9" x14ac:dyDescent="0.35">
      <c r="A25381" t="s">
        <v>1257</v>
      </c>
      <c r="B25381" t="s">
        <v>381</v>
      </c>
      <c r="C25381" t="s">
        <v>381</v>
      </c>
      <c r="D25381" t="s">
        <v>1276</v>
      </c>
      <c r="E25381" t="s">
        <v>29</v>
      </c>
      <c r="F25381">
        <v>16863</v>
      </c>
      <c r="G25381">
        <v>15196</v>
      </c>
      <c r="H25381">
        <f t="shared" si="40"/>
        <v>0.90114451758287373</v>
      </c>
      <c r="I25381" t="s">
        <v>1230</v>
      </c>
    </row>
    <row r="25382" spans="1:9" x14ac:dyDescent="0.35">
      <c r="A25382" t="s">
        <v>1257</v>
      </c>
      <c r="B25382" t="s">
        <v>381</v>
      </c>
      <c r="C25382" t="s">
        <v>381</v>
      </c>
      <c r="D25382" t="s">
        <v>1276</v>
      </c>
      <c r="E25382" t="s">
        <v>30</v>
      </c>
      <c r="F25382">
        <v>19991</v>
      </c>
      <c r="G25382">
        <v>17587</v>
      </c>
      <c r="H25382">
        <f t="shared" si="40"/>
        <v>0.87974588564854184</v>
      </c>
      <c r="I25382" t="s">
        <v>1230</v>
      </c>
    </row>
    <row r="25383" spans="1:9" x14ac:dyDescent="0.35">
      <c r="A25383" t="s">
        <v>1257</v>
      </c>
      <c r="B25383" t="s">
        <v>381</v>
      </c>
      <c r="C25383" t="s">
        <v>381</v>
      </c>
      <c r="D25383" t="s">
        <v>1276</v>
      </c>
      <c r="E25383" t="s">
        <v>31</v>
      </c>
      <c r="F25383">
        <v>14935</v>
      </c>
      <c r="G25383">
        <v>13920</v>
      </c>
      <c r="H25383">
        <f t="shared" si="40"/>
        <v>0.93203883495145634</v>
      </c>
      <c r="I25383" t="s">
        <v>1230</v>
      </c>
    </row>
    <row r="25384" spans="1:9" x14ac:dyDescent="0.35">
      <c r="A25384" t="s">
        <v>1257</v>
      </c>
      <c r="B25384" t="s">
        <v>381</v>
      </c>
      <c r="C25384" t="s">
        <v>381</v>
      </c>
      <c r="D25384" t="s">
        <v>1259</v>
      </c>
      <c r="E25384" t="s">
        <v>29</v>
      </c>
      <c r="F25384">
        <v>209287</v>
      </c>
      <c r="G25384">
        <v>195035</v>
      </c>
      <c r="H25384">
        <f t="shared" si="40"/>
        <v>0.93190212483336277</v>
      </c>
      <c r="I25384" t="s">
        <v>1230</v>
      </c>
    </row>
    <row r="25385" spans="1:9" x14ac:dyDescent="0.35">
      <c r="A25385" t="s">
        <v>1257</v>
      </c>
      <c r="B25385" t="s">
        <v>381</v>
      </c>
      <c r="C25385" t="s">
        <v>381</v>
      </c>
      <c r="D25385" t="s">
        <v>1259</v>
      </c>
      <c r="E25385" t="s">
        <v>30</v>
      </c>
      <c r="F25385">
        <v>218082</v>
      </c>
      <c r="G25385">
        <v>187680</v>
      </c>
      <c r="H25385">
        <f t="shared" si="40"/>
        <v>0.86059372162764469</v>
      </c>
      <c r="I25385" t="s">
        <v>1230</v>
      </c>
    </row>
    <row r="25386" spans="1:9" x14ac:dyDescent="0.35">
      <c r="A25386" t="s">
        <v>1257</v>
      </c>
      <c r="B25386" t="s">
        <v>381</v>
      </c>
      <c r="C25386" t="s">
        <v>381</v>
      </c>
      <c r="D25386" t="s">
        <v>1259</v>
      </c>
      <c r="E25386" t="s">
        <v>31</v>
      </c>
      <c r="F25386">
        <v>223181</v>
      </c>
      <c r="G25386">
        <v>183373</v>
      </c>
      <c r="H25386">
        <f t="shared" si="40"/>
        <v>0.82163356199676496</v>
      </c>
      <c r="I25386" t="s">
        <v>1230</v>
      </c>
    </row>
    <row r="25387" spans="1:9" x14ac:dyDescent="0.35">
      <c r="A25387" t="s">
        <v>1257</v>
      </c>
      <c r="B25387" t="s">
        <v>381</v>
      </c>
      <c r="C25387" t="s">
        <v>381</v>
      </c>
      <c r="D25387" t="s">
        <v>1277</v>
      </c>
      <c r="E25387" t="s">
        <v>29</v>
      </c>
      <c r="F25387">
        <v>31348</v>
      </c>
      <c r="G25387">
        <v>22576</v>
      </c>
      <c r="H25387">
        <f t="shared" si="40"/>
        <v>0.72017353579175702</v>
      </c>
      <c r="I25387" t="s">
        <v>1230</v>
      </c>
    </row>
    <row r="25388" spans="1:9" x14ac:dyDescent="0.35">
      <c r="A25388" t="s">
        <v>1257</v>
      </c>
      <c r="B25388" t="s">
        <v>381</v>
      </c>
      <c r="C25388" t="s">
        <v>381</v>
      </c>
      <c r="D25388" t="s">
        <v>1277</v>
      </c>
      <c r="E25388" t="s">
        <v>30</v>
      </c>
      <c r="F25388">
        <v>37188</v>
      </c>
      <c r="G25388">
        <v>25087</v>
      </c>
      <c r="H25388">
        <f t="shared" si="40"/>
        <v>0.67459933311821019</v>
      </c>
      <c r="I25388" t="s">
        <v>1230</v>
      </c>
    </row>
    <row r="25389" spans="1:9" x14ac:dyDescent="0.35">
      <c r="A25389" t="s">
        <v>1257</v>
      </c>
      <c r="B25389" t="s">
        <v>381</v>
      </c>
      <c r="C25389" t="s">
        <v>381</v>
      </c>
      <c r="D25389" t="s">
        <v>1277</v>
      </c>
      <c r="E25389" t="s">
        <v>31</v>
      </c>
      <c r="F25389">
        <v>33145</v>
      </c>
      <c r="G25389">
        <v>26213</v>
      </c>
      <c r="H25389">
        <f t="shared" si="40"/>
        <v>0.79085834967566748</v>
      </c>
      <c r="I25389" t="s">
        <v>1230</v>
      </c>
    </row>
    <row r="25390" spans="1:9" x14ac:dyDescent="0.35">
      <c r="A25390" t="s">
        <v>1257</v>
      </c>
      <c r="B25390" t="s">
        <v>381</v>
      </c>
      <c r="C25390" t="s">
        <v>381</v>
      </c>
      <c r="D25390" t="s">
        <v>1278</v>
      </c>
      <c r="E25390" t="s">
        <v>29</v>
      </c>
      <c r="F25390">
        <v>54015</v>
      </c>
      <c r="G25390">
        <v>53180</v>
      </c>
      <c r="H25390">
        <f t="shared" si="40"/>
        <v>0.98454133111172826</v>
      </c>
      <c r="I25390" t="s">
        <v>1230</v>
      </c>
    </row>
    <row r="25391" spans="1:9" x14ac:dyDescent="0.35">
      <c r="A25391" t="s">
        <v>1257</v>
      </c>
      <c r="B25391" t="s">
        <v>381</v>
      </c>
      <c r="C25391" t="s">
        <v>381</v>
      </c>
      <c r="D25391" t="s">
        <v>1278</v>
      </c>
      <c r="E25391" t="s">
        <v>30</v>
      </c>
      <c r="F25391">
        <v>58236</v>
      </c>
      <c r="G25391">
        <v>42620</v>
      </c>
      <c r="H25391">
        <f t="shared" si="40"/>
        <v>0.73184971495295004</v>
      </c>
      <c r="I25391" t="s">
        <v>1230</v>
      </c>
    </row>
    <row r="25392" spans="1:9" x14ac:dyDescent="0.35">
      <c r="A25392" t="s">
        <v>1257</v>
      </c>
      <c r="B25392" t="s">
        <v>381</v>
      </c>
      <c r="C25392" t="s">
        <v>381</v>
      </c>
      <c r="D25392" t="s">
        <v>1278</v>
      </c>
      <c r="E25392" t="s">
        <v>31</v>
      </c>
      <c r="F25392">
        <v>55241</v>
      </c>
      <c r="G25392">
        <v>51982</v>
      </c>
      <c r="H25392">
        <f t="shared" si="40"/>
        <v>0.94100396444669721</v>
      </c>
      <c r="I25392" t="s">
        <v>1230</v>
      </c>
    </row>
    <row r="25393" spans="1:9" x14ac:dyDescent="0.35">
      <c r="A25393" t="s">
        <v>1257</v>
      </c>
      <c r="B25393" t="s">
        <v>381</v>
      </c>
      <c r="C25393" t="s">
        <v>381</v>
      </c>
      <c r="D25393" t="s">
        <v>1279</v>
      </c>
      <c r="E25393" t="s">
        <v>29</v>
      </c>
      <c r="F25393">
        <v>8853</v>
      </c>
      <c r="G25393">
        <v>13110</v>
      </c>
      <c r="H25393">
        <f t="shared" si="40"/>
        <v>1.4808539478143001</v>
      </c>
      <c r="I25393" t="s">
        <v>1230</v>
      </c>
    </row>
    <row r="25394" spans="1:9" x14ac:dyDescent="0.35">
      <c r="A25394" t="s">
        <v>1257</v>
      </c>
      <c r="B25394" t="s">
        <v>381</v>
      </c>
      <c r="C25394" t="s">
        <v>381</v>
      </c>
      <c r="D25394" t="s">
        <v>1279</v>
      </c>
      <c r="E25394" t="s">
        <v>30</v>
      </c>
      <c r="F25394">
        <v>13554</v>
      </c>
      <c r="G25394">
        <v>17468</v>
      </c>
      <c r="H25394">
        <f t="shared" si="40"/>
        <v>1.2887708425557032</v>
      </c>
      <c r="I25394" t="s">
        <v>1230</v>
      </c>
    </row>
    <row r="25395" spans="1:9" x14ac:dyDescent="0.35">
      <c r="A25395" t="s">
        <v>1257</v>
      </c>
      <c r="B25395" t="s">
        <v>381</v>
      </c>
      <c r="C25395" t="s">
        <v>381</v>
      </c>
      <c r="D25395" t="s">
        <v>1279</v>
      </c>
      <c r="E25395" t="s">
        <v>31</v>
      </c>
      <c r="F25395">
        <v>10709</v>
      </c>
      <c r="G25395">
        <v>9209</v>
      </c>
      <c r="H25395">
        <f t="shared" si="40"/>
        <v>0.85993089924362687</v>
      </c>
      <c r="I25395" t="s">
        <v>1230</v>
      </c>
    </row>
    <row r="25396" spans="1:9" x14ac:dyDescent="0.35">
      <c r="A25396" t="s">
        <v>1257</v>
      </c>
      <c r="B25396" t="s">
        <v>381</v>
      </c>
      <c r="C25396" t="s">
        <v>381</v>
      </c>
      <c r="D25396" t="s">
        <v>1280</v>
      </c>
      <c r="E25396" t="s">
        <v>29</v>
      </c>
      <c r="F25396">
        <v>12059</v>
      </c>
      <c r="G25396">
        <v>19528</v>
      </c>
      <c r="H25396">
        <f t="shared" si="40"/>
        <v>1.6193714238328221</v>
      </c>
      <c r="I25396" t="s">
        <v>1230</v>
      </c>
    </row>
    <row r="25397" spans="1:9" x14ac:dyDescent="0.35">
      <c r="A25397" t="s">
        <v>1257</v>
      </c>
      <c r="B25397" t="s">
        <v>381</v>
      </c>
      <c r="C25397" t="s">
        <v>381</v>
      </c>
      <c r="D25397" t="s">
        <v>1280</v>
      </c>
      <c r="E25397" t="s">
        <v>30</v>
      </c>
      <c r="F25397">
        <v>8233</v>
      </c>
      <c r="G25397">
        <v>13375</v>
      </c>
      <c r="H25397">
        <f t="shared" si="40"/>
        <v>1.6245596987732296</v>
      </c>
      <c r="I25397" t="s">
        <v>1230</v>
      </c>
    </row>
    <row r="25398" spans="1:9" x14ac:dyDescent="0.35">
      <c r="A25398" t="s">
        <v>1257</v>
      </c>
      <c r="B25398" t="s">
        <v>381</v>
      </c>
      <c r="C25398" t="s">
        <v>381</v>
      </c>
      <c r="D25398" t="s">
        <v>1280</v>
      </c>
      <c r="E25398" t="s">
        <v>31</v>
      </c>
      <c r="F25398">
        <v>11167</v>
      </c>
      <c r="G25398">
        <v>8180</v>
      </c>
      <c r="H25398">
        <f t="shared" si="40"/>
        <v>0.73251544730008056</v>
      </c>
      <c r="I25398" t="s">
        <v>1230</v>
      </c>
    </row>
    <row r="25399" spans="1:9" x14ac:dyDescent="0.35">
      <c r="A25399" t="s">
        <v>1257</v>
      </c>
      <c r="B25399" t="s">
        <v>381</v>
      </c>
      <c r="C25399" t="s">
        <v>381</v>
      </c>
      <c r="D25399" t="s">
        <v>1281</v>
      </c>
      <c r="E25399" t="s">
        <v>29</v>
      </c>
      <c r="F25399">
        <v>13397</v>
      </c>
      <c r="G25399">
        <v>16879</v>
      </c>
      <c r="H25399">
        <f t="shared" si="40"/>
        <v>1.2599089348361574</v>
      </c>
      <c r="I25399" t="s">
        <v>1230</v>
      </c>
    </row>
    <row r="25400" spans="1:9" x14ac:dyDescent="0.35">
      <c r="A25400" t="s">
        <v>1257</v>
      </c>
      <c r="B25400" t="s">
        <v>381</v>
      </c>
      <c r="C25400" t="s">
        <v>381</v>
      </c>
      <c r="D25400" t="s">
        <v>1281</v>
      </c>
      <c r="E25400" t="s">
        <v>30</v>
      </c>
      <c r="F25400">
        <v>16664</v>
      </c>
      <c r="G25400">
        <v>14320</v>
      </c>
      <c r="H25400">
        <f t="shared" si="40"/>
        <v>0.8593374939990398</v>
      </c>
      <c r="I25400" t="s">
        <v>1230</v>
      </c>
    </row>
    <row r="25401" spans="1:9" x14ac:dyDescent="0.35">
      <c r="A25401" t="s">
        <v>1257</v>
      </c>
      <c r="B25401" t="s">
        <v>381</v>
      </c>
      <c r="C25401" t="s">
        <v>381</v>
      </c>
      <c r="D25401" t="s">
        <v>1281</v>
      </c>
      <c r="E25401" t="s">
        <v>31</v>
      </c>
      <c r="F25401">
        <v>13974</v>
      </c>
      <c r="G25401">
        <v>24486</v>
      </c>
      <c r="H25401">
        <f t="shared" si="40"/>
        <v>1.7522541863460712</v>
      </c>
      <c r="I25401" t="s">
        <v>1230</v>
      </c>
    </row>
    <row r="25402" spans="1:9" x14ac:dyDescent="0.35">
      <c r="A25402" t="s">
        <v>1257</v>
      </c>
      <c r="B25402" t="s">
        <v>381</v>
      </c>
      <c r="C25402" t="s">
        <v>381</v>
      </c>
      <c r="D25402" t="s">
        <v>1282</v>
      </c>
      <c r="E25402" t="s">
        <v>29</v>
      </c>
      <c r="F25402">
        <v>6819</v>
      </c>
      <c r="G25402">
        <v>6854</v>
      </c>
      <c r="H25402">
        <f t="shared" si="40"/>
        <v>1.0051327174072444</v>
      </c>
      <c r="I25402" t="s">
        <v>1230</v>
      </c>
    </row>
    <row r="25403" spans="1:9" x14ac:dyDescent="0.35">
      <c r="A25403" t="s">
        <v>1257</v>
      </c>
      <c r="B25403" t="s">
        <v>381</v>
      </c>
      <c r="C25403" t="s">
        <v>381</v>
      </c>
      <c r="D25403" t="s">
        <v>1282</v>
      </c>
      <c r="E25403" t="s">
        <v>30</v>
      </c>
      <c r="F25403">
        <v>12568</v>
      </c>
      <c r="G25403">
        <v>8086</v>
      </c>
      <c r="H25403">
        <f t="shared" si="40"/>
        <v>0.64338001273074474</v>
      </c>
      <c r="I25403" t="s">
        <v>1230</v>
      </c>
    </row>
    <row r="25404" spans="1:9" x14ac:dyDescent="0.35">
      <c r="A25404" t="s">
        <v>1257</v>
      </c>
      <c r="B25404" t="s">
        <v>381</v>
      </c>
      <c r="C25404" t="s">
        <v>381</v>
      </c>
      <c r="D25404" t="s">
        <v>1282</v>
      </c>
      <c r="E25404" t="s">
        <v>31</v>
      </c>
      <c r="F25404">
        <v>13624</v>
      </c>
      <c r="G25404">
        <v>10751</v>
      </c>
      <c r="H25404">
        <f t="shared" si="40"/>
        <v>0.78912213740458015</v>
      </c>
      <c r="I25404" t="s">
        <v>1230</v>
      </c>
    </row>
    <row r="25405" spans="1:9" x14ac:dyDescent="0.35">
      <c r="A25405" t="s">
        <v>1257</v>
      </c>
      <c r="B25405" t="s">
        <v>381</v>
      </c>
      <c r="C25405" t="s">
        <v>381</v>
      </c>
      <c r="D25405" t="s">
        <v>1260</v>
      </c>
      <c r="E25405" t="s">
        <v>29</v>
      </c>
      <c r="F25405">
        <v>419108</v>
      </c>
      <c r="G25405">
        <v>370055</v>
      </c>
      <c r="H25405">
        <f t="shared" si="40"/>
        <v>0.88295856915162674</v>
      </c>
      <c r="I25405" t="s">
        <v>1230</v>
      </c>
    </row>
    <row r="25406" spans="1:9" x14ac:dyDescent="0.35">
      <c r="A25406" t="s">
        <v>1257</v>
      </c>
      <c r="B25406" t="s">
        <v>381</v>
      </c>
      <c r="C25406" t="s">
        <v>381</v>
      </c>
      <c r="D25406" t="s">
        <v>1260</v>
      </c>
      <c r="E25406" t="s">
        <v>30</v>
      </c>
      <c r="F25406">
        <v>423500</v>
      </c>
      <c r="G25406">
        <v>609153</v>
      </c>
      <c r="H25406">
        <f t="shared" si="40"/>
        <v>1.4383778040141677</v>
      </c>
      <c r="I25406" t="s">
        <v>1230</v>
      </c>
    </row>
    <row r="25407" spans="1:9" x14ac:dyDescent="0.35">
      <c r="A25407" t="s">
        <v>1257</v>
      </c>
      <c r="B25407" t="s">
        <v>381</v>
      </c>
      <c r="C25407" t="s">
        <v>381</v>
      </c>
      <c r="D25407" t="s">
        <v>1260</v>
      </c>
      <c r="E25407" t="s">
        <v>31</v>
      </c>
      <c r="F25407">
        <v>492241</v>
      </c>
      <c r="G25407">
        <v>790451</v>
      </c>
      <c r="H25407">
        <f t="shared" si="40"/>
        <v>1.6058211323315206</v>
      </c>
      <c r="I25407" t="s">
        <v>1230</v>
      </c>
    </row>
    <row r="25408" spans="1:9" x14ac:dyDescent="0.35">
      <c r="A25408" t="s">
        <v>1257</v>
      </c>
      <c r="B25408" t="s">
        <v>381</v>
      </c>
      <c r="C25408" t="s">
        <v>381</v>
      </c>
      <c r="D25408" t="s">
        <v>1261</v>
      </c>
      <c r="E25408" t="s">
        <v>29</v>
      </c>
      <c r="F25408">
        <v>153836</v>
      </c>
      <c r="G25408">
        <v>162701</v>
      </c>
      <c r="H25408">
        <f t="shared" si="40"/>
        <v>1.0576263033360203</v>
      </c>
      <c r="I25408" t="s">
        <v>1230</v>
      </c>
    </row>
    <row r="25409" spans="1:9" x14ac:dyDescent="0.35">
      <c r="A25409" t="s">
        <v>1257</v>
      </c>
      <c r="B25409" t="s">
        <v>381</v>
      </c>
      <c r="C25409" t="s">
        <v>381</v>
      </c>
      <c r="D25409" t="s">
        <v>1261</v>
      </c>
      <c r="E25409" t="s">
        <v>30</v>
      </c>
      <c r="F25409">
        <v>158784</v>
      </c>
      <c r="G25409">
        <v>152463</v>
      </c>
      <c r="H25409">
        <f t="shared" si="40"/>
        <v>0.96019120314389361</v>
      </c>
      <c r="I25409" t="s">
        <v>1230</v>
      </c>
    </row>
    <row r="25410" spans="1:9" x14ac:dyDescent="0.35">
      <c r="A25410" t="s">
        <v>1257</v>
      </c>
      <c r="B25410" t="s">
        <v>381</v>
      </c>
      <c r="C25410" t="s">
        <v>381</v>
      </c>
      <c r="D25410" t="s">
        <v>1261</v>
      </c>
      <c r="E25410" t="s">
        <v>31</v>
      </c>
      <c r="F25410">
        <v>165976</v>
      </c>
      <c r="G25410">
        <v>163607</v>
      </c>
      <c r="H25410">
        <f t="shared" si="40"/>
        <v>0.98572685207499877</v>
      </c>
      <c r="I25410" t="s">
        <v>1230</v>
      </c>
    </row>
    <row r="25411" spans="1:9" x14ac:dyDescent="0.35">
      <c r="A25411" t="s">
        <v>1257</v>
      </c>
      <c r="B25411" t="s">
        <v>381</v>
      </c>
      <c r="C25411" t="s">
        <v>381</v>
      </c>
      <c r="D25411" t="s">
        <v>1262</v>
      </c>
      <c r="E25411" t="s">
        <v>29</v>
      </c>
      <c r="F25411">
        <v>70311</v>
      </c>
      <c r="G25411">
        <v>94273</v>
      </c>
      <c r="H25411">
        <f t="shared" si="40"/>
        <v>1.3408001592922871</v>
      </c>
      <c r="I25411" t="s">
        <v>1230</v>
      </c>
    </row>
    <row r="25412" spans="1:9" x14ac:dyDescent="0.35">
      <c r="A25412" t="s">
        <v>1257</v>
      </c>
      <c r="B25412" t="s">
        <v>381</v>
      </c>
      <c r="C25412" t="s">
        <v>381</v>
      </c>
      <c r="D25412" t="s">
        <v>1262</v>
      </c>
      <c r="E25412" t="s">
        <v>30</v>
      </c>
      <c r="F25412">
        <v>70673</v>
      </c>
      <c r="G25412">
        <v>91138</v>
      </c>
      <c r="H25412">
        <f t="shared" si="40"/>
        <v>1.2895731042972565</v>
      </c>
      <c r="I25412" t="s">
        <v>1230</v>
      </c>
    </row>
    <row r="25413" spans="1:9" x14ac:dyDescent="0.35">
      <c r="A25413" t="s">
        <v>1257</v>
      </c>
      <c r="B25413" t="s">
        <v>381</v>
      </c>
      <c r="C25413" t="s">
        <v>381</v>
      </c>
      <c r="D25413" t="s">
        <v>1262</v>
      </c>
      <c r="E25413" t="s">
        <v>31</v>
      </c>
      <c r="F25413">
        <v>78566</v>
      </c>
      <c r="G25413">
        <v>75747</v>
      </c>
      <c r="H25413">
        <f t="shared" si="40"/>
        <v>0.96411933915434156</v>
      </c>
      <c r="I25413" t="s">
        <v>1230</v>
      </c>
    </row>
    <row r="25414" spans="1:9" x14ac:dyDescent="0.35">
      <c r="A25414" t="s">
        <v>1257</v>
      </c>
      <c r="B25414" t="s">
        <v>381</v>
      </c>
      <c r="C25414" t="s">
        <v>381</v>
      </c>
      <c r="D25414" t="s">
        <v>1263</v>
      </c>
      <c r="E25414" t="s">
        <v>29</v>
      </c>
      <c r="F25414">
        <v>12425</v>
      </c>
      <c r="G25414">
        <v>17788</v>
      </c>
      <c r="H25414">
        <f t="shared" si="40"/>
        <v>1.4316297786720322</v>
      </c>
      <c r="I25414" t="s">
        <v>1230</v>
      </c>
    </row>
    <row r="25415" spans="1:9" x14ac:dyDescent="0.35">
      <c r="A25415" t="s">
        <v>1257</v>
      </c>
      <c r="B25415" t="s">
        <v>381</v>
      </c>
      <c r="C25415" t="s">
        <v>381</v>
      </c>
      <c r="D25415" t="s">
        <v>1263</v>
      </c>
      <c r="E25415" t="s">
        <v>30</v>
      </c>
      <c r="F25415">
        <v>12381</v>
      </c>
      <c r="G25415">
        <v>10775</v>
      </c>
      <c r="H25415">
        <f t="shared" si="40"/>
        <v>0.87028511428802202</v>
      </c>
      <c r="I25415" t="s">
        <v>1230</v>
      </c>
    </row>
    <row r="25416" spans="1:9" x14ac:dyDescent="0.35">
      <c r="A25416" t="s">
        <v>1257</v>
      </c>
      <c r="B25416" t="s">
        <v>381</v>
      </c>
      <c r="C25416" t="s">
        <v>381</v>
      </c>
      <c r="D25416" t="s">
        <v>1263</v>
      </c>
      <c r="E25416" t="s">
        <v>31</v>
      </c>
      <c r="F25416">
        <v>13399</v>
      </c>
      <c r="G25416">
        <v>8965</v>
      </c>
      <c r="H25416">
        <f t="shared" si="40"/>
        <v>0.669079782073289</v>
      </c>
      <c r="I25416" t="s">
        <v>1230</v>
      </c>
    </row>
    <row r="25417" spans="1:9" x14ac:dyDescent="0.35">
      <c r="A25417" t="s">
        <v>1257</v>
      </c>
      <c r="B25417" t="s">
        <v>381</v>
      </c>
      <c r="C25417" t="s">
        <v>381</v>
      </c>
      <c r="D25417" t="s">
        <v>1264</v>
      </c>
      <c r="E25417" t="s">
        <v>29</v>
      </c>
      <c r="F25417">
        <v>6514</v>
      </c>
      <c r="G25417">
        <v>16044</v>
      </c>
      <c r="H25417">
        <f t="shared" si="40"/>
        <v>2.4630027632790914</v>
      </c>
      <c r="I25417" t="s">
        <v>1230</v>
      </c>
    </row>
    <row r="25418" spans="1:9" x14ac:dyDescent="0.35">
      <c r="A25418" t="s">
        <v>1257</v>
      </c>
      <c r="B25418" t="s">
        <v>381</v>
      </c>
      <c r="C25418" t="s">
        <v>381</v>
      </c>
      <c r="D25418" t="s">
        <v>1264</v>
      </c>
      <c r="E25418" t="s">
        <v>30</v>
      </c>
      <c r="F25418">
        <v>7106</v>
      </c>
      <c r="G25418">
        <v>12930</v>
      </c>
      <c r="H25418">
        <f t="shared" si="40"/>
        <v>1.8195890796509993</v>
      </c>
      <c r="I25418" t="s">
        <v>1230</v>
      </c>
    </row>
    <row r="25419" spans="1:9" x14ac:dyDescent="0.35">
      <c r="A25419" t="s">
        <v>1257</v>
      </c>
      <c r="B25419" t="s">
        <v>381</v>
      </c>
      <c r="C25419" t="s">
        <v>381</v>
      </c>
      <c r="D25419" t="s">
        <v>1264</v>
      </c>
      <c r="E25419" t="s">
        <v>31</v>
      </c>
      <c r="F25419">
        <v>10702</v>
      </c>
      <c r="G25419">
        <v>12982</v>
      </c>
      <c r="H25419">
        <f t="shared" si="40"/>
        <v>1.2130442907867689</v>
      </c>
      <c r="I25419" t="s">
        <v>1230</v>
      </c>
    </row>
    <row r="25420" spans="1:9" x14ac:dyDescent="0.35">
      <c r="A25420" t="s">
        <v>1257</v>
      </c>
      <c r="B25420" t="s">
        <v>381</v>
      </c>
      <c r="C25420" t="s">
        <v>381</v>
      </c>
      <c r="D25420" t="s">
        <v>1265</v>
      </c>
      <c r="E25420" t="s">
        <v>29</v>
      </c>
      <c r="F25420">
        <v>52020</v>
      </c>
      <c r="G25420">
        <v>58046</v>
      </c>
      <c r="H25420">
        <f t="shared" si="40"/>
        <v>1.1158400615148021</v>
      </c>
      <c r="I25420" t="s">
        <v>1230</v>
      </c>
    </row>
    <row r="25421" spans="1:9" x14ac:dyDescent="0.35">
      <c r="A25421" t="s">
        <v>1257</v>
      </c>
      <c r="B25421" t="s">
        <v>381</v>
      </c>
      <c r="C25421" t="s">
        <v>381</v>
      </c>
      <c r="D25421" t="s">
        <v>1265</v>
      </c>
      <c r="E25421" t="s">
        <v>30</v>
      </c>
      <c r="F25421">
        <v>48413</v>
      </c>
      <c r="G25421">
        <v>74235</v>
      </c>
      <c r="H25421">
        <f t="shared" si="40"/>
        <v>1.5333691363889865</v>
      </c>
      <c r="I25421" t="s">
        <v>1230</v>
      </c>
    </row>
    <row r="25422" spans="1:9" x14ac:dyDescent="0.35">
      <c r="A25422" t="s">
        <v>1257</v>
      </c>
      <c r="B25422" t="s">
        <v>381</v>
      </c>
      <c r="C25422" t="s">
        <v>381</v>
      </c>
      <c r="D25422" t="s">
        <v>1265</v>
      </c>
      <c r="E25422" t="s">
        <v>31</v>
      </c>
      <c r="F25422">
        <v>57796</v>
      </c>
      <c r="G25422">
        <v>58516</v>
      </c>
      <c r="H25422">
        <f t="shared" si="40"/>
        <v>1.0124576095231503</v>
      </c>
      <c r="I25422" t="s">
        <v>1230</v>
      </c>
    </row>
    <row r="25423" spans="1:9" x14ac:dyDescent="0.35">
      <c r="A25423" t="s">
        <v>1257</v>
      </c>
      <c r="B25423" t="s">
        <v>381</v>
      </c>
      <c r="C25423" t="s">
        <v>381</v>
      </c>
      <c r="D25423" t="s">
        <v>1266</v>
      </c>
      <c r="E25423" t="s">
        <v>29</v>
      </c>
      <c r="F25423">
        <v>215496</v>
      </c>
      <c r="G25423">
        <v>199465</v>
      </c>
      <c r="H25423">
        <f t="shared" si="40"/>
        <v>0.92560882800608824</v>
      </c>
      <c r="I25423" t="s">
        <v>1230</v>
      </c>
    </row>
    <row r="25424" spans="1:9" x14ac:dyDescent="0.35">
      <c r="A25424" t="s">
        <v>1257</v>
      </c>
      <c r="B25424" t="s">
        <v>381</v>
      </c>
      <c r="C25424" t="s">
        <v>381</v>
      </c>
      <c r="D25424" t="s">
        <v>1266</v>
      </c>
      <c r="E25424" t="s">
        <v>30</v>
      </c>
      <c r="F25424">
        <v>227303</v>
      </c>
      <c r="G25424">
        <v>185439</v>
      </c>
      <c r="H25424">
        <f t="shared" si="40"/>
        <v>0.81582293238540626</v>
      </c>
      <c r="I25424" t="s">
        <v>1230</v>
      </c>
    </row>
    <row r="25425" spans="1:9" x14ac:dyDescent="0.35">
      <c r="A25425" t="s">
        <v>1257</v>
      </c>
      <c r="B25425" t="s">
        <v>381</v>
      </c>
      <c r="C25425" t="s">
        <v>381</v>
      </c>
      <c r="D25425" t="s">
        <v>1266</v>
      </c>
      <c r="E25425" t="s">
        <v>31</v>
      </c>
      <c r="F25425">
        <v>221096</v>
      </c>
      <c r="G25425">
        <v>181253</v>
      </c>
      <c r="H25425">
        <f t="shared" si="40"/>
        <v>0.81979321199840793</v>
      </c>
      <c r="I25425" t="s">
        <v>1230</v>
      </c>
    </row>
    <row r="25426" spans="1:9" x14ac:dyDescent="0.35">
      <c r="A25426" t="s">
        <v>1257</v>
      </c>
      <c r="B25426" t="s">
        <v>382</v>
      </c>
      <c r="C25426" t="s">
        <v>382</v>
      </c>
      <c r="D25426" t="s">
        <v>1258</v>
      </c>
      <c r="E25426" t="s">
        <v>29</v>
      </c>
      <c r="F25426">
        <v>897389</v>
      </c>
      <c r="G25426">
        <v>814609</v>
      </c>
      <c r="H25426">
        <f t="shared" si="40"/>
        <v>0.90775460809080566</v>
      </c>
      <c r="I25426" t="s">
        <v>1231</v>
      </c>
    </row>
    <row r="25427" spans="1:9" x14ac:dyDescent="0.35">
      <c r="A25427" t="s">
        <v>1257</v>
      </c>
      <c r="B25427" t="s">
        <v>382</v>
      </c>
      <c r="C25427" t="s">
        <v>382</v>
      </c>
      <c r="D25427" t="s">
        <v>1258</v>
      </c>
      <c r="E25427" t="s">
        <v>30</v>
      </c>
      <c r="F25427">
        <v>871251</v>
      </c>
      <c r="G25427">
        <v>636280</v>
      </c>
      <c r="H25427">
        <f t="shared" si="40"/>
        <v>0.73030619190107093</v>
      </c>
      <c r="I25427" t="s">
        <v>1231</v>
      </c>
    </row>
    <row r="25428" spans="1:9" x14ac:dyDescent="0.35">
      <c r="A25428" t="s">
        <v>1257</v>
      </c>
      <c r="B25428" t="s">
        <v>382</v>
      </c>
      <c r="C25428" t="s">
        <v>382</v>
      </c>
      <c r="D25428" t="s">
        <v>1258</v>
      </c>
      <c r="E25428" t="s">
        <v>31</v>
      </c>
      <c r="F25428">
        <v>823672</v>
      </c>
      <c r="G25428">
        <v>550491</v>
      </c>
      <c r="H25428">
        <f t="shared" si="40"/>
        <v>0.66833763925446055</v>
      </c>
      <c r="I25428" t="s">
        <v>1231</v>
      </c>
    </row>
    <row r="25429" spans="1:9" x14ac:dyDescent="0.35">
      <c r="A25429" t="s">
        <v>1257</v>
      </c>
      <c r="B25429" t="s">
        <v>382</v>
      </c>
      <c r="C25429" t="s">
        <v>382</v>
      </c>
      <c r="D25429" t="s">
        <v>1267</v>
      </c>
      <c r="E25429" t="s">
        <v>29</v>
      </c>
      <c r="F25429">
        <v>300544</v>
      </c>
      <c r="G25429">
        <v>254112</v>
      </c>
      <c r="H25429">
        <f t="shared" si="40"/>
        <v>0.84550681431005115</v>
      </c>
      <c r="I25429" t="s">
        <v>1231</v>
      </c>
    </row>
    <row r="25430" spans="1:9" x14ac:dyDescent="0.35">
      <c r="A25430" t="s">
        <v>1257</v>
      </c>
      <c r="B25430" t="s">
        <v>382</v>
      </c>
      <c r="C25430" t="s">
        <v>382</v>
      </c>
      <c r="D25430" t="s">
        <v>1267</v>
      </c>
      <c r="E25430" t="s">
        <v>30</v>
      </c>
      <c r="F25430">
        <v>302123</v>
      </c>
      <c r="G25430">
        <v>245358</v>
      </c>
      <c r="H25430">
        <f t="shared" ref="H25430:H25493" si="41">G25430/F25430</f>
        <v>0.81211294737573769</v>
      </c>
      <c r="I25430" t="s">
        <v>1231</v>
      </c>
    </row>
    <row r="25431" spans="1:9" x14ac:dyDescent="0.35">
      <c r="A25431" t="s">
        <v>1257</v>
      </c>
      <c r="B25431" t="s">
        <v>382</v>
      </c>
      <c r="C25431" t="s">
        <v>382</v>
      </c>
      <c r="D25431" t="s">
        <v>1267</v>
      </c>
      <c r="E25431" t="s">
        <v>31</v>
      </c>
      <c r="F25431">
        <v>302224</v>
      </c>
      <c r="G25431">
        <v>223079</v>
      </c>
      <c r="H25431">
        <f t="shared" si="41"/>
        <v>0.73812470220763404</v>
      </c>
      <c r="I25431" t="s">
        <v>1231</v>
      </c>
    </row>
    <row r="25432" spans="1:9" x14ac:dyDescent="0.35">
      <c r="A25432" t="s">
        <v>1257</v>
      </c>
      <c r="B25432" t="s">
        <v>382</v>
      </c>
      <c r="C25432" t="s">
        <v>382</v>
      </c>
      <c r="D25432" t="s">
        <v>1268</v>
      </c>
      <c r="E25432" t="s">
        <v>29</v>
      </c>
      <c r="F25432">
        <v>67303</v>
      </c>
      <c r="G25432">
        <v>35526</v>
      </c>
      <c r="H25432">
        <f t="shared" si="41"/>
        <v>0.5278516559440144</v>
      </c>
      <c r="I25432" t="s">
        <v>1231</v>
      </c>
    </row>
    <row r="25433" spans="1:9" x14ac:dyDescent="0.35">
      <c r="A25433" t="s">
        <v>1257</v>
      </c>
      <c r="B25433" t="s">
        <v>382</v>
      </c>
      <c r="C25433" t="s">
        <v>382</v>
      </c>
      <c r="D25433" t="s">
        <v>1268</v>
      </c>
      <c r="E25433" t="s">
        <v>30</v>
      </c>
      <c r="F25433">
        <v>58968</v>
      </c>
      <c r="G25433">
        <v>26840</v>
      </c>
      <c r="H25433">
        <f t="shared" si="41"/>
        <v>0.45516212182878851</v>
      </c>
      <c r="I25433" t="s">
        <v>1231</v>
      </c>
    </row>
    <row r="25434" spans="1:9" x14ac:dyDescent="0.35">
      <c r="A25434" t="s">
        <v>1257</v>
      </c>
      <c r="B25434" t="s">
        <v>382</v>
      </c>
      <c r="C25434" t="s">
        <v>382</v>
      </c>
      <c r="D25434" t="s">
        <v>1268</v>
      </c>
      <c r="E25434" t="s">
        <v>31</v>
      </c>
      <c r="F25434">
        <v>66134</v>
      </c>
      <c r="G25434">
        <v>31997</v>
      </c>
      <c r="H25434">
        <f t="shared" si="41"/>
        <v>0.48382072761363293</v>
      </c>
      <c r="I25434" t="s">
        <v>1231</v>
      </c>
    </row>
    <row r="25435" spans="1:9" x14ac:dyDescent="0.35">
      <c r="A25435" t="s">
        <v>1257</v>
      </c>
      <c r="B25435" t="s">
        <v>382</v>
      </c>
      <c r="C25435" t="s">
        <v>382</v>
      </c>
      <c r="D25435" t="s">
        <v>1269</v>
      </c>
      <c r="E25435" t="s">
        <v>29</v>
      </c>
      <c r="F25435">
        <v>20850</v>
      </c>
      <c r="G25435">
        <v>22610</v>
      </c>
      <c r="H25435">
        <f t="shared" si="41"/>
        <v>1.0844124700239808</v>
      </c>
      <c r="I25435" t="s">
        <v>1231</v>
      </c>
    </row>
    <row r="25436" spans="1:9" x14ac:dyDescent="0.35">
      <c r="A25436" t="s">
        <v>1257</v>
      </c>
      <c r="B25436" t="s">
        <v>382</v>
      </c>
      <c r="C25436" t="s">
        <v>382</v>
      </c>
      <c r="D25436" t="s">
        <v>1269</v>
      </c>
      <c r="E25436" t="s">
        <v>30</v>
      </c>
      <c r="F25436">
        <v>23501</v>
      </c>
      <c r="G25436">
        <v>20387</v>
      </c>
      <c r="H25436">
        <f t="shared" si="41"/>
        <v>0.86749500021275694</v>
      </c>
      <c r="I25436" t="s">
        <v>1231</v>
      </c>
    </row>
    <row r="25437" spans="1:9" x14ac:dyDescent="0.35">
      <c r="A25437" t="s">
        <v>1257</v>
      </c>
      <c r="B25437" t="s">
        <v>382</v>
      </c>
      <c r="C25437" t="s">
        <v>382</v>
      </c>
      <c r="D25437" t="s">
        <v>1269</v>
      </c>
      <c r="E25437" t="s">
        <v>31</v>
      </c>
      <c r="F25437">
        <v>20615</v>
      </c>
      <c r="G25437">
        <v>15036</v>
      </c>
      <c r="H25437">
        <f t="shared" si="41"/>
        <v>0.72937181663837014</v>
      </c>
      <c r="I25437" t="s">
        <v>1231</v>
      </c>
    </row>
    <row r="25438" spans="1:9" x14ac:dyDescent="0.35">
      <c r="A25438" t="s">
        <v>1257</v>
      </c>
      <c r="B25438" t="s">
        <v>382</v>
      </c>
      <c r="C25438" t="s">
        <v>382</v>
      </c>
      <c r="D25438" t="s">
        <v>1270</v>
      </c>
      <c r="E25438" t="s">
        <v>29</v>
      </c>
      <c r="F25438">
        <v>35162</v>
      </c>
      <c r="G25438">
        <v>26168</v>
      </c>
      <c r="H25438">
        <f t="shared" si="41"/>
        <v>0.74421250213298451</v>
      </c>
      <c r="I25438" t="s">
        <v>1231</v>
      </c>
    </row>
    <row r="25439" spans="1:9" x14ac:dyDescent="0.35">
      <c r="A25439" t="s">
        <v>1257</v>
      </c>
      <c r="B25439" t="s">
        <v>382</v>
      </c>
      <c r="C25439" t="s">
        <v>382</v>
      </c>
      <c r="D25439" t="s">
        <v>1270</v>
      </c>
      <c r="E25439" t="s">
        <v>30</v>
      </c>
      <c r="F25439">
        <v>42068</v>
      </c>
      <c r="G25439">
        <v>18280</v>
      </c>
      <c r="H25439">
        <f t="shared" si="41"/>
        <v>0.43453456308833316</v>
      </c>
      <c r="I25439" t="s">
        <v>1231</v>
      </c>
    </row>
    <row r="25440" spans="1:9" x14ac:dyDescent="0.35">
      <c r="A25440" t="s">
        <v>1257</v>
      </c>
      <c r="B25440" t="s">
        <v>382</v>
      </c>
      <c r="C25440" t="s">
        <v>382</v>
      </c>
      <c r="D25440" t="s">
        <v>1270</v>
      </c>
      <c r="E25440" t="s">
        <v>31</v>
      </c>
      <c r="F25440">
        <v>43730</v>
      </c>
      <c r="G25440">
        <v>22290</v>
      </c>
      <c r="H25440">
        <f t="shared" si="41"/>
        <v>0.50971872856162814</v>
      </c>
      <c r="I25440" t="s">
        <v>1231</v>
      </c>
    </row>
    <row r="25441" spans="1:9" x14ac:dyDescent="0.35">
      <c r="A25441" t="s">
        <v>1257</v>
      </c>
      <c r="B25441" t="s">
        <v>382</v>
      </c>
      <c r="C25441" t="s">
        <v>382</v>
      </c>
      <c r="D25441" t="s">
        <v>1271</v>
      </c>
      <c r="E25441" t="s">
        <v>29</v>
      </c>
      <c r="F25441">
        <v>103590</v>
      </c>
      <c r="G25441">
        <v>77905</v>
      </c>
      <c r="H25441">
        <f t="shared" si="41"/>
        <v>0.75205135630852404</v>
      </c>
      <c r="I25441" t="s">
        <v>1231</v>
      </c>
    </row>
    <row r="25442" spans="1:9" x14ac:dyDescent="0.35">
      <c r="A25442" t="s">
        <v>1257</v>
      </c>
      <c r="B25442" t="s">
        <v>382</v>
      </c>
      <c r="C25442" t="s">
        <v>382</v>
      </c>
      <c r="D25442" t="s">
        <v>1271</v>
      </c>
      <c r="E25442" t="s">
        <v>30</v>
      </c>
      <c r="F25442">
        <v>100604</v>
      </c>
      <c r="G25442">
        <v>77656</v>
      </c>
      <c r="H25442">
        <f t="shared" si="41"/>
        <v>0.77189773766450642</v>
      </c>
      <c r="I25442" t="s">
        <v>1231</v>
      </c>
    </row>
    <row r="25443" spans="1:9" x14ac:dyDescent="0.35">
      <c r="A25443" t="s">
        <v>1257</v>
      </c>
      <c r="B25443" t="s">
        <v>382</v>
      </c>
      <c r="C25443" t="s">
        <v>382</v>
      </c>
      <c r="D25443" t="s">
        <v>1271</v>
      </c>
      <c r="E25443" t="s">
        <v>31</v>
      </c>
      <c r="F25443">
        <v>105515</v>
      </c>
      <c r="G25443">
        <v>86059</v>
      </c>
      <c r="H25443">
        <f t="shared" si="41"/>
        <v>0.81560915509643184</v>
      </c>
      <c r="I25443" t="s">
        <v>1231</v>
      </c>
    </row>
    <row r="25444" spans="1:9" x14ac:dyDescent="0.35">
      <c r="A25444" t="s">
        <v>1257</v>
      </c>
      <c r="B25444" t="s">
        <v>382</v>
      </c>
      <c r="C25444" t="s">
        <v>382</v>
      </c>
      <c r="D25444" t="s">
        <v>1272</v>
      </c>
      <c r="E25444" t="s">
        <v>29</v>
      </c>
      <c r="F25444">
        <v>90235</v>
      </c>
      <c r="G25444">
        <v>63928</v>
      </c>
      <c r="H25444">
        <f t="shared" si="41"/>
        <v>0.70846124009530675</v>
      </c>
      <c r="I25444" t="s">
        <v>1231</v>
      </c>
    </row>
    <row r="25445" spans="1:9" x14ac:dyDescent="0.35">
      <c r="A25445" t="s">
        <v>1257</v>
      </c>
      <c r="B25445" t="s">
        <v>382</v>
      </c>
      <c r="C25445" t="s">
        <v>382</v>
      </c>
      <c r="D25445" t="s">
        <v>1272</v>
      </c>
      <c r="E25445" t="s">
        <v>30</v>
      </c>
      <c r="F25445">
        <v>94978</v>
      </c>
      <c r="G25445">
        <v>61790</v>
      </c>
      <c r="H25445">
        <f t="shared" si="41"/>
        <v>0.65057171134367964</v>
      </c>
      <c r="I25445" t="s">
        <v>1231</v>
      </c>
    </row>
    <row r="25446" spans="1:9" x14ac:dyDescent="0.35">
      <c r="A25446" t="s">
        <v>1257</v>
      </c>
      <c r="B25446" t="s">
        <v>382</v>
      </c>
      <c r="C25446" t="s">
        <v>382</v>
      </c>
      <c r="D25446" t="s">
        <v>1272</v>
      </c>
      <c r="E25446" t="s">
        <v>31</v>
      </c>
      <c r="F25446">
        <v>102027</v>
      </c>
      <c r="G25446">
        <v>66103</v>
      </c>
      <c r="H25446">
        <f t="shared" si="41"/>
        <v>0.64789712527076171</v>
      </c>
      <c r="I25446" t="s">
        <v>1231</v>
      </c>
    </row>
    <row r="25447" spans="1:9" x14ac:dyDescent="0.35">
      <c r="A25447" t="s">
        <v>1257</v>
      </c>
      <c r="B25447" t="s">
        <v>382</v>
      </c>
      <c r="C25447" t="s">
        <v>382</v>
      </c>
      <c r="D25447" t="s">
        <v>1273</v>
      </c>
      <c r="E25447" t="s">
        <v>29</v>
      </c>
      <c r="F25447">
        <v>58890</v>
      </c>
      <c r="G25447">
        <v>42609</v>
      </c>
      <c r="H25447">
        <f t="shared" si="41"/>
        <v>0.72353540499235869</v>
      </c>
      <c r="I25447" t="s">
        <v>1231</v>
      </c>
    </row>
    <row r="25448" spans="1:9" x14ac:dyDescent="0.35">
      <c r="A25448" t="s">
        <v>1257</v>
      </c>
      <c r="B25448" t="s">
        <v>382</v>
      </c>
      <c r="C25448" t="s">
        <v>382</v>
      </c>
      <c r="D25448" t="s">
        <v>1273</v>
      </c>
      <c r="E25448" t="s">
        <v>30</v>
      </c>
      <c r="F25448">
        <v>63172</v>
      </c>
      <c r="G25448">
        <v>48099</v>
      </c>
      <c r="H25448">
        <f t="shared" si="41"/>
        <v>0.76139745456847974</v>
      </c>
      <c r="I25448" t="s">
        <v>1231</v>
      </c>
    </row>
    <row r="25449" spans="1:9" x14ac:dyDescent="0.35">
      <c r="A25449" t="s">
        <v>1257</v>
      </c>
      <c r="B25449" t="s">
        <v>382</v>
      </c>
      <c r="C25449" t="s">
        <v>382</v>
      </c>
      <c r="D25449" t="s">
        <v>1273</v>
      </c>
      <c r="E25449" t="s">
        <v>31</v>
      </c>
      <c r="F25449">
        <v>64366</v>
      </c>
      <c r="G25449">
        <v>48134</v>
      </c>
      <c r="H25449">
        <f t="shared" si="41"/>
        <v>0.74781717055588359</v>
      </c>
      <c r="I25449" t="s">
        <v>1231</v>
      </c>
    </row>
    <row r="25450" spans="1:9" x14ac:dyDescent="0.35">
      <c r="A25450" t="s">
        <v>1257</v>
      </c>
      <c r="B25450" t="s">
        <v>382</v>
      </c>
      <c r="C25450" t="s">
        <v>382</v>
      </c>
      <c r="D25450" t="s">
        <v>1274</v>
      </c>
      <c r="E25450" t="s">
        <v>29</v>
      </c>
      <c r="F25450">
        <v>108595</v>
      </c>
      <c r="G25450">
        <v>103482</v>
      </c>
      <c r="H25450">
        <f t="shared" si="41"/>
        <v>0.95291680095768683</v>
      </c>
      <c r="I25450" t="s">
        <v>1231</v>
      </c>
    </row>
    <row r="25451" spans="1:9" x14ac:dyDescent="0.35">
      <c r="A25451" t="s">
        <v>1257</v>
      </c>
      <c r="B25451" t="s">
        <v>382</v>
      </c>
      <c r="C25451" t="s">
        <v>382</v>
      </c>
      <c r="D25451" t="s">
        <v>1274</v>
      </c>
      <c r="E25451" t="s">
        <v>30</v>
      </c>
      <c r="F25451">
        <v>111849</v>
      </c>
      <c r="G25451">
        <v>78617</v>
      </c>
      <c r="H25451">
        <f t="shared" si="41"/>
        <v>0.70288513978667666</v>
      </c>
      <c r="I25451" t="s">
        <v>1231</v>
      </c>
    </row>
    <row r="25452" spans="1:9" x14ac:dyDescent="0.35">
      <c r="A25452" t="s">
        <v>1257</v>
      </c>
      <c r="B25452" t="s">
        <v>382</v>
      </c>
      <c r="C25452" t="s">
        <v>382</v>
      </c>
      <c r="D25452" t="s">
        <v>1274</v>
      </c>
      <c r="E25452" t="s">
        <v>31</v>
      </c>
      <c r="F25452">
        <v>107359</v>
      </c>
      <c r="G25452">
        <v>92626</v>
      </c>
      <c r="H25452">
        <f t="shared" si="41"/>
        <v>0.86276884099143991</v>
      </c>
      <c r="I25452" t="s">
        <v>1231</v>
      </c>
    </row>
    <row r="25453" spans="1:9" x14ac:dyDescent="0.35">
      <c r="A25453" t="s">
        <v>1257</v>
      </c>
      <c r="B25453" t="s">
        <v>382</v>
      </c>
      <c r="C25453" t="s">
        <v>382</v>
      </c>
      <c r="D25453" t="s">
        <v>1275</v>
      </c>
      <c r="E25453" t="s">
        <v>29</v>
      </c>
      <c r="F25453">
        <v>86865</v>
      </c>
      <c r="G25453">
        <v>85340</v>
      </c>
      <c r="H25453">
        <f t="shared" si="41"/>
        <v>0.98244402233350603</v>
      </c>
      <c r="I25453" t="s">
        <v>1231</v>
      </c>
    </row>
    <row r="25454" spans="1:9" x14ac:dyDescent="0.35">
      <c r="A25454" t="s">
        <v>1257</v>
      </c>
      <c r="B25454" t="s">
        <v>382</v>
      </c>
      <c r="C25454" t="s">
        <v>382</v>
      </c>
      <c r="D25454" t="s">
        <v>1275</v>
      </c>
      <c r="E25454" t="s">
        <v>30</v>
      </c>
      <c r="F25454">
        <v>86661</v>
      </c>
      <c r="G25454">
        <v>95658</v>
      </c>
      <c r="H25454">
        <f t="shared" si="41"/>
        <v>1.103818326582892</v>
      </c>
      <c r="I25454" t="s">
        <v>1231</v>
      </c>
    </row>
    <row r="25455" spans="1:9" x14ac:dyDescent="0.35">
      <c r="A25455" t="s">
        <v>1257</v>
      </c>
      <c r="B25455" t="s">
        <v>382</v>
      </c>
      <c r="C25455" t="s">
        <v>382</v>
      </c>
      <c r="D25455" t="s">
        <v>1275</v>
      </c>
      <c r="E25455" t="s">
        <v>31</v>
      </c>
      <c r="F25455">
        <v>82774</v>
      </c>
      <c r="G25455">
        <v>101461</v>
      </c>
      <c r="H25455">
        <f t="shared" si="41"/>
        <v>1.2257592963974195</v>
      </c>
      <c r="I25455" t="s">
        <v>1231</v>
      </c>
    </row>
    <row r="25456" spans="1:9" x14ac:dyDescent="0.35">
      <c r="A25456" t="s">
        <v>1257</v>
      </c>
      <c r="B25456" t="s">
        <v>382</v>
      </c>
      <c r="C25456" t="s">
        <v>382</v>
      </c>
      <c r="D25456" t="s">
        <v>1276</v>
      </c>
      <c r="E25456" t="s">
        <v>29</v>
      </c>
      <c r="F25456">
        <v>17720</v>
      </c>
      <c r="G25456">
        <v>22517</v>
      </c>
      <c r="H25456">
        <f t="shared" si="41"/>
        <v>1.2707110609480812</v>
      </c>
      <c r="I25456" t="s">
        <v>1231</v>
      </c>
    </row>
    <row r="25457" spans="1:9" x14ac:dyDescent="0.35">
      <c r="A25457" t="s">
        <v>1257</v>
      </c>
      <c r="B25457" t="s">
        <v>382</v>
      </c>
      <c r="C25457" t="s">
        <v>382</v>
      </c>
      <c r="D25457" t="s">
        <v>1276</v>
      </c>
      <c r="E25457" t="s">
        <v>30</v>
      </c>
      <c r="F25457">
        <v>14451</v>
      </c>
      <c r="G25457">
        <v>12607</v>
      </c>
      <c r="H25457">
        <f t="shared" si="41"/>
        <v>0.87239637395335967</v>
      </c>
      <c r="I25457" t="s">
        <v>1231</v>
      </c>
    </row>
    <row r="25458" spans="1:9" x14ac:dyDescent="0.35">
      <c r="A25458" t="s">
        <v>1257</v>
      </c>
      <c r="B25458" t="s">
        <v>382</v>
      </c>
      <c r="C25458" t="s">
        <v>382</v>
      </c>
      <c r="D25458" t="s">
        <v>1276</v>
      </c>
      <c r="E25458" t="s">
        <v>31</v>
      </c>
      <c r="F25458">
        <v>17041</v>
      </c>
      <c r="G25458">
        <v>20901</v>
      </c>
      <c r="H25458">
        <f t="shared" si="41"/>
        <v>1.2265125286074761</v>
      </c>
      <c r="I25458" t="s">
        <v>1231</v>
      </c>
    </row>
    <row r="25459" spans="1:9" x14ac:dyDescent="0.35">
      <c r="A25459" t="s">
        <v>1257</v>
      </c>
      <c r="B25459" t="s">
        <v>382</v>
      </c>
      <c r="C25459" t="s">
        <v>382</v>
      </c>
      <c r="D25459" t="s">
        <v>1259</v>
      </c>
      <c r="E25459" t="s">
        <v>29</v>
      </c>
      <c r="F25459">
        <v>134942</v>
      </c>
      <c r="G25459">
        <v>105517</v>
      </c>
      <c r="H25459">
        <f t="shared" si="41"/>
        <v>0.78194335344073751</v>
      </c>
      <c r="I25459" t="s">
        <v>1231</v>
      </c>
    </row>
    <row r="25460" spans="1:9" x14ac:dyDescent="0.35">
      <c r="A25460" t="s">
        <v>1257</v>
      </c>
      <c r="B25460" t="s">
        <v>382</v>
      </c>
      <c r="C25460" t="s">
        <v>382</v>
      </c>
      <c r="D25460" t="s">
        <v>1259</v>
      </c>
      <c r="E25460" t="s">
        <v>30</v>
      </c>
      <c r="F25460">
        <v>133894</v>
      </c>
      <c r="G25460">
        <v>99272</v>
      </c>
      <c r="H25460">
        <f t="shared" si="41"/>
        <v>0.74142231914798273</v>
      </c>
      <c r="I25460" t="s">
        <v>1231</v>
      </c>
    </row>
    <row r="25461" spans="1:9" x14ac:dyDescent="0.35">
      <c r="A25461" t="s">
        <v>1257</v>
      </c>
      <c r="B25461" t="s">
        <v>382</v>
      </c>
      <c r="C25461" t="s">
        <v>382</v>
      </c>
      <c r="D25461" t="s">
        <v>1259</v>
      </c>
      <c r="E25461" t="s">
        <v>31</v>
      </c>
      <c r="F25461">
        <v>136754</v>
      </c>
      <c r="G25461">
        <v>97400</v>
      </c>
      <c r="H25461">
        <f t="shared" si="41"/>
        <v>0.71222779589628094</v>
      </c>
      <c r="I25461" t="s">
        <v>1231</v>
      </c>
    </row>
    <row r="25462" spans="1:9" x14ac:dyDescent="0.35">
      <c r="A25462" t="s">
        <v>1257</v>
      </c>
      <c r="B25462" t="s">
        <v>382</v>
      </c>
      <c r="C25462" t="s">
        <v>382</v>
      </c>
      <c r="D25462" t="s">
        <v>1277</v>
      </c>
      <c r="E25462" t="s">
        <v>29</v>
      </c>
      <c r="F25462">
        <v>52480</v>
      </c>
      <c r="G25462">
        <v>31178</v>
      </c>
      <c r="H25462">
        <f t="shared" si="41"/>
        <v>0.59409298780487807</v>
      </c>
      <c r="I25462" t="s">
        <v>1231</v>
      </c>
    </row>
    <row r="25463" spans="1:9" x14ac:dyDescent="0.35">
      <c r="A25463" t="s">
        <v>1257</v>
      </c>
      <c r="B25463" t="s">
        <v>382</v>
      </c>
      <c r="C25463" t="s">
        <v>382</v>
      </c>
      <c r="D25463" t="s">
        <v>1277</v>
      </c>
      <c r="E25463" t="s">
        <v>30</v>
      </c>
      <c r="F25463">
        <v>50739</v>
      </c>
      <c r="G25463">
        <v>26783</v>
      </c>
      <c r="H25463">
        <f t="shared" si="41"/>
        <v>0.52785825499122963</v>
      </c>
      <c r="I25463" t="s">
        <v>1231</v>
      </c>
    </row>
    <row r="25464" spans="1:9" x14ac:dyDescent="0.35">
      <c r="A25464" t="s">
        <v>1257</v>
      </c>
      <c r="B25464" t="s">
        <v>382</v>
      </c>
      <c r="C25464" t="s">
        <v>382</v>
      </c>
      <c r="D25464" t="s">
        <v>1277</v>
      </c>
      <c r="E25464" t="s">
        <v>31</v>
      </c>
      <c r="F25464">
        <v>46599</v>
      </c>
      <c r="G25464">
        <v>31596</v>
      </c>
      <c r="H25464">
        <f t="shared" si="41"/>
        <v>0.67804030129401915</v>
      </c>
      <c r="I25464" t="s">
        <v>1231</v>
      </c>
    </row>
    <row r="25465" spans="1:9" x14ac:dyDescent="0.35">
      <c r="A25465" t="s">
        <v>1257</v>
      </c>
      <c r="B25465" t="s">
        <v>382</v>
      </c>
      <c r="C25465" t="s">
        <v>382</v>
      </c>
      <c r="D25465" t="s">
        <v>1278</v>
      </c>
      <c r="E25465" t="s">
        <v>29</v>
      </c>
      <c r="F25465">
        <v>99834</v>
      </c>
      <c r="G25465">
        <v>60701</v>
      </c>
      <c r="H25465">
        <f t="shared" si="41"/>
        <v>0.60801931205801629</v>
      </c>
      <c r="I25465" t="s">
        <v>1231</v>
      </c>
    </row>
    <row r="25466" spans="1:9" x14ac:dyDescent="0.35">
      <c r="A25466" t="s">
        <v>1257</v>
      </c>
      <c r="B25466" t="s">
        <v>382</v>
      </c>
      <c r="C25466" t="s">
        <v>382</v>
      </c>
      <c r="D25466" t="s">
        <v>1278</v>
      </c>
      <c r="E25466" t="s">
        <v>30</v>
      </c>
      <c r="F25466">
        <v>96130</v>
      </c>
      <c r="G25466">
        <v>56559</v>
      </c>
      <c r="H25466">
        <f t="shared" si="41"/>
        <v>0.58835951315926349</v>
      </c>
      <c r="I25466" t="s">
        <v>1231</v>
      </c>
    </row>
    <row r="25467" spans="1:9" x14ac:dyDescent="0.35">
      <c r="A25467" t="s">
        <v>1257</v>
      </c>
      <c r="B25467" t="s">
        <v>382</v>
      </c>
      <c r="C25467" t="s">
        <v>382</v>
      </c>
      <c r="D25467" t="s">
        <v>1278</v>
      </c>
      <c r="E25467" t="s">
        <v>31</v>
      </c>
      <c r="F25467">
        <v>91463</v>
      </c>
      <c r="G25467">
        <v>55900</v>
      </c>
      <c r="H25467">
        <f t="shared" si="41"/>
        <v>0.6111761039983381</v>
      </c>
      <c r="I25467" t="s">
        <v>1231</v>
      </c>
    </row>
    <row r="25468" spans="1:9" x14ac:dyDescent="0.35">
      <c r="A25468" t="s">
        <v>1257</v>
      </c>
      <c r="B25468" t="s">
        <v>382</v>
      </c>
      <c r="C25468" t="s">
        <v>382</v>
      </c>
      <c r="D25468" t="s">
        <v>1279</v>
      </c>
      <c r="E25468" t="s">
        <v>29</v>
      </c>
      <c r="F25468">
        <v>19982</v>
      </c>
      <c r="G25468">
        <v>15519</v>
      </c>
      <c r="H25468">
        <f t="shared" si="41"/>
        <v>0.77664898408567706</v>
      </c>
      <c r="I25468" t="s">
        <v>1231</v>
      </c>
    </row>
    <row r="25469" spans="1:9" x14ac:dyDescent="0.35">
      <c r="A25469" t="s">
        <v>1257</v>
      </c>
      <c r="B25469" t="s">
        <v>382</v>
      </c>
      <c r="C25469" t="s">
        <v>382</v>
      </c>
      <c r="D25469" t="s">
        <v>1279</v>
      </c>
      <c r="E25469" t="s">
        <v>30</v>
      </c>
      <c r="F25469">
        <v>22791</v>
      </c>
      <c r="G25469">
        <v>19534</v>
      </c>
      <c r="H25469">
        <f t="shared" si="41"/>
        <v>0.85709271203545256</v>
      </c>
      <c r="I25469" t="s">
        <v>1231</v>
      </c>
    </row>
    <row r="25470" spans="1:9" x14ac:dyDescent="0.35">
      <c r="A25470" t="s">
        <v>1257</v>
      </c>
      <c r="B25470" t="s">
        <v>382</v>
      </c>
      <c r="C25470" t="s">
        <v>382</v>
      </c>
      <c r="D25470" t="s">
        <v>1279</v>
      </c>
      <c r="E25470" t="s">
        <v>31</v>
      </c>
      <c r="F25470">
        <v>22042</v>
      </c>
      <c r="G25470">
        <v>16193</v>
      </c>
      <c r="H25470">
        <f t="shared" si="41"/>
        <v>0.73464295435985849</v>
      </c>
      <c r="I25470" t="s">
        <v>1231</v>
      </c>
    </row>
    <row r="25471" spans="1:9" x14ac:dyDescent="0.35">
      <c r="A25471" t="s">
        <v>1257</v>
      </c>
      <c r="B25471" t="s">
        <v>382</v>
      </c>
      <c r="C25471" t="s">
        <v>382</v>
      </c>
      <c r="D25471" t="s">
        <v>1280</v>
      </c>
      <c r="E25471" t="s">
        <v>29</v>
      </c>
      <c r="F25471">
        <v>89029</v>
      </c>
      <c r="G25471">
        <v>50028</v>
      </c>
      <c r="H25471">
        <f t="shared" si="41"/>
        <v>0.56192925900549262</v>
      </c>
      <c r="I25471" t="s">
        <v>1231</v>
      </c>
    </row>
    <row r="25472" spans="1:9" x14ac:dyDescent="0.35">
      <c r="A25472" t="s">
        <v>1257</v>
      </c>
      <c r="B25472" t="s">
        <v>382</v>
      </c>
      <c r="C25472" t="s">
        <v>382</v>
      </c>
      <c r="D25472" t="s">
        <v>1280</v>
      </c>
      <c r="E25472" t="s">
        <v>30</v>
      </c>
      <c r="F25472">
        <v>87029</v>
      </c>
      <c r="G25472">
        <v>95355</v>
      </c>
      <c r="H25472">
        <f t="shared" si="41"/>
        <v>1.0956692596720634</v>
      </c>
      <c r="I25472" t="s">
        <v>1231</v>
      </c>
    </row>
    <row r="25473" spans="1:9" x14ac:dyDescent="0.35">
      <c r="A25473" t="s">
        <v>1257</v>
      </c>
      <c r="B25473" t="s">
        <v>382</v>
      </c>
      <c r="C25473" t="s">
        <v>382</v>
      </c>
      <c r="D25473" t="s">
        <v>1280</v>
      </c>
      <c r="E25473" t="s">
        <v>31</v>
      </c>
      <c r="F25473">
        <v>86822</v>
      </c>
      <c r="G25473">
        <v>47963</v>
      </c>
      <c r="H25473">
        <f t="shared" si="41"/>
        <v>0.55242910782981269</v>
      </c>
      <c r="I25473" t="s">
        <v>1231</v>
      </c>
    </row>
    <row r="25474" spans="1:9" x14ac:dyDescent="0.35">
      <c r="A25474" t="s">
        <v>1257</v>
      </c>
      <c r="B25474" t="s">
        <v>382</v>
      </c>
      <c r="C25474" t="s">
        <v>382</v>
      </c>
      <c r="D25474" t="s">
        <v>1281</v>
      </c>
      <c r="E25474" t="s">
        <v>29</v>
      </c>
      <c r="F25474">
        <v>21304</v>
      </c>
      <c r="G25474">
        <v>15574</v>
      </c>
      <c r="H25474">
        <f t="shared" si="41"/>
        <v>0.73103642508449118</v>
      </c>
      <c r="I25474" t="s">
        <v>1231</v>
      </c>
    </row>
    <row r="25475" spans="1:9" x14ac:dyDescent="0.35">
      <c r="A25475" t="s">
        <v>1257</v>
      </c>
      <c r="B25475" t="s">
        <v>382</v>
      </c>
      <c r="C25475" t="s">
        <v>382</v>
      </c>
      <c r="D25475" t="s">
        <v>1281</v>
      </c>
      <c r="E25475" t="s">
        <v>30</v>
      </c>
      <c r="F25475">
        <v>18658</v>
      </c>
      <c r="G25475">
        <v>19081</v>
      </c>
      <c r="H25475">
        <f t="shared" si="41"/>
        <v>1.0226712402186731</v>
      </c>
      <c r="I25475" t="s">
        <v>1231</v>
      </c>
    </row>
    <row r="25476" spans="1:9" x14ac:dyDescent="0.35">
      <c r="A25476" t="s">
        <v>1257</v>
      </c>
      <c r="B25476" t="s">
        <v>382</v>
      </c>
      <c r="C25476" t="s">
        <v>382</v>
      </c>
      <c r="D25476" t="s">
        <v>1281</v>
      </c>
      <c r="E25476" t="s">
        <v>31</v>
      </c>
      <c r="F25476">
        <v>18065</v>
      </c>
      <c r="G25476">
        <v>19283</v>
      </c>
      <c r="H25476">
        <f t="shared" si="41"/>
        <v>1.0674231940215888</v>
      </c>
      <c r="I25476" t="s">
        <v>1231</v>
      </c>
    </row>
    <row r="25477" spans="1:9" x14ac:dyDescent="0.35">
      <c r="A25477" t="s">
        <v>1257</v>
      </c>
      <c r="B25477" t="s">
        <v>382</v>
      </c>
      <c r="C25477" t="s">
        <v>382</v>
      </c>
      <c r="D25477" t="s">
        <v>1282</v>
      </c>
      <c r="E25477" t="s">
        <v>29</v>
      </c>
      <c r="F25477">
        <v>11133</v>
      </c>
      <c r="G25477">
        <v>22939</v>
      </c>
      <c r="H25477">
        <f t="shared" si="41"/>
        <v>2.0604509117039433</v>
      </c>
      <c r="I25477" t="s">
        <v>1231</v>
      </c>
    </row>
    <row r="25478" spans="1:9" x14ac:dyDescent="0.35">
      <c r="A25478" t="s">
        <v>1257</v>
      </c>
      <c r="B25478" t="s">
        <v>382</v>
      </c>
      <c r="C25478" t="s">
        <v>382</v>
      </c>
      <c r="D25478" t="s">
        <v>1282</v>
      </c>
      <c r="E25478" t="s">
        <v>30</v>
      </c>
      <c r="F25478">
        <v>38697</v>
      </c>
      <c r="G25478">
        <v>23494</v>
      </c>
      <c r="H25478">
        <f t="shared" si="41"/>
        <v>0.60712716748068329</v>
      </c>
      <c r="I25478" t="s">
        <v>1231</v>
      </c>
    </row>
    <row r="25479" spans="1:9" x14ac:dyDescent="0.35">
      <c r="A25479" t="s">
        <v>1257</v>
      </c>
      <c r="B25479" t="s">
        <v>382</v>
      </c>
      <c r="C25479" t="s">
        <v>382</v>
      </c>
      <c r="D25479" t="s">
        <v>1282</v>
      </c>
      <c r="E25479" t="s">
        <v>31</v>
      </c>
      <c r="F25479">
        <v>40090</v>
      </c>
      <c r="G25479">
        <v>25401</v>
      </c>
      <c r="H25479">
        <f t="shared" si="41"/>
        <v>0.63359940134696935</v>
      </c>
      <c r="I25479" t="s">
        <v>1231</v>
      </c>
    </row>
    <row r="25480" spans="1:9" x14ac:dyDescent="0.35">
      <c r="A25480" t="s">
        <v>1257</v>
      </c>
      <c r="B25480" t="s">
        <v>382</v>
      </c>
      <c r="C25480" t="s">
        <v>382</v>
      </c>
      <c r="D25480" t="s">
        <v>1260</v>
      </c>
      <c r="E25480" t="s">
        <v>29</v>
      </c>
      <c r="F25480">
        <v>478675</v>
      </c>
      <c r="G25480">
        <v>596992</v>
      </c>
      <c r="H25480">
        <f t="shared" si="41"/>
        <v>1.2471760589126233</v>
      </c>
      <c r="I25480" t="s">
        <v>1231</v>
      </c>
    </row>
    <row r="25481" spans="1:9" x14ac:dyDescent="0.35">
      <c r="A25481" t="s">
        <v>1257</v>
      </c>
      <c r="B25481" t="s">
        <v>382</v>
      </c>
      <c r="C25481" t="s">
        <v>382</v>
      </c>
      <c r="D25481" t="s">
        <v>1260</v>
      </c>
      <c r="E25481" t="s">
        <v>30</v>
      </c>
      <c r="F25481">
        <v>479105</v>
      </c>
      <c r="G25481">
        <v>536761</v>
      </c>
      <c r="H25481">
        <f t="shared" si="41"/>
        <v>1.1203410525876374</v>
      </c>
      <c r="I25481" t="s">
        <v>1231</v>
      </c>
    </row>
    <row r="25482" spans="1:9" x14ac:dyDescent="0.35">
      <c r="A25482" t="s">
        <v>1257</v>
      </c>
      <c r="B25482" t="s">
        <v>382</v>
      </c>
      <c r="C25482" t="s">
        <v>382</v>
      </c>
      <c r="D25482" t="s">
        <v>1260</v>
      </c>
      <c r="E25482" t="s">
        <v>31</v>
      </c>
      <c r="F25482">
        <v>548747</v>
      </c>
      <c r="G25482">
        <v>496331</v>
      </c>
      <c r="H25482">
        <f t="shared" si="41"/>
        <v>0.90448057119218872</v>
      </c>
      <c r="I25482" t="s">
        <v>1231</v>
      </c>
    </row>
    <row r="25483" spans="1:9" x14ac:dyDescent="0.35">
      <c r="A25483" t="s">
        <v>1257</v>
      </c>
      <c r="B25483" t="s">
        <v>382</v>
      </c>
      <c r="C25483" t="s">
        <v>382</v>
      </c>
      <c r="D25483" t="s">
        <v>1261</v>
      </c>
      <c r="E25483" t="s">
        <v>29</v>
      </c>
      <c r="F25483">
        <v>670703</v>
      </c>
      <c r="G25483">
        <v>526528</v>
      </c>
      <c r="H25483">
        <f t="shared" si="41"/>
        <v>0.78503898148658946</v>
      </c>
      <c r="I25483" t="s">
        <v>1231</v>
      </c>
    </row>
    <row r="25484" spans="1:9" x14ac:dyDescent="0.35">
      <c r="A25484" t="s">
        <v>1257</v>
      </c>
      <c r="B25484" t="s">
        <v>382</v>
      </c>
      <c r="C25484" t="s">
        <v>382</v>
      </c>
      <c r="D25484" t="s">
        <v>1261</v>
      </c>
      <c r="E25484" t="s">
        <v>30</v>
      </c>
      <c r="F25484">
        <v>694855</v>
      </c>
      <c r="G25484">
        <v>490948</v>
      </c>
      <c r="H25484">
        <f t="shared" si="41"/>
        <v>0.70654740917169767</v>
      </c>
      <c r="I25484" t="s">
        <v>1231</v>
      </c>
    </row>
    <row r="25485" spans="1:9" x14ac:dyDescent="0.35">
      <c r="A25485" t="s">
        <v>1257</v>
      </c>
      <c r="B25485" t="s">
        <v>382</v>
      </c>
      <c r="C25485" t="s">
        <v>382</v>
      </c>
      <c r="D25485" t="s">
        <v>1261</v>
      </c>
      <c r="E25485" t="s">
        <v>31</v>
      </c>
      <c r="F25485">
        <v>703825</v>
      </c>
      <c r="G25485">
        <v>449123</v>
      </c>
      <c r="H25485">
        <f t="shared" si="41"/>
        <v>0.63811742975881791</v>
      </c>
      <c r="I25485" t="s">
        <v>1231</v>
      </c>
    </row>
    <row r="25486" spans="1:9" x14ac:dyDescent="0.35">
      <c r="A25486" t="s">
        <v>1257</v>
      </c>
      <c r="B25486" t="s">
        <v>382</v>
      </c>
      <c r="C25486" t="s">
        <v>382</v>
      </c>
      <c r="D25486" t="s">
        <v>1262</v>
      </c>
      <c r="E25486" t="s">
        <v>29</v>
      </c>
      <c r="F25486">
        <v>276663</v>
      </c>
      <c r="G25486">
        <v>216042</v>
      </c>
      <c r="H25486">
        <f t="shared" si="41"/>
        <v>0.78088504787412849</v>
      </c>
      <c r="I25486" t="s">
        <v>1231</v>
      </c>
    </row>
    <row r="25487" spans="1:9" x14ac:dyDescent="0.35">
      <c r="A25487" t="s">
        <v>1257</v>
      </c>
      <c r="B25487" t="s">
        <v>382</v>
      </c>
      <c r="C25487" t="s">
        <v>382</v>
      </c>
      <c r="D25487" t="s">
        <v>1262</v>
      </c>
      <c r="E25487" t="s">
        <v>30</v>
      </c>
      <c r="F25487">
        <v>287236</v>
      </c>
      <c r="G25487">
        <v>214528</v>
      </c>
      <c r="H25487">
        <f t="shared" si="41"/>
        <v>0.74687016947736351</v>
      </c>
      <c r="I25487" t="s">
        <v>1231</v>
      </c>
    </row>
    <row r="25488" spans="1:9" x14ac:dyDescent="0.35">
      <c r="A25488" t="s">
        <v>1257</v>
      </c>
      <c r="B25488" t="s">
        <v>382</v>
      </c>
      <c r="C25488" t="s">
        <v>382</v>
      </c>
      <c r="D25488" t="s">
        <v>1262</v>
      </c>
      <c r="E25488" t="s">
        <v>31</v>
      </c>
      <c r="F25488">
        <v>294278</v>
      </c>
      <c r="G25488">
        <v>202464</v>
      </c>
      <c r="H25488">
        <f t="shared" si="41"/>
        <v>0.6880025010364349</v>
      </c>
      <c r="I25488" t="s">
        <v>1231</v>
      </c>
    </row>
    <row r="25489" spans="1:9" x14ac:dyDescent="0.35">
      <c r="A25489" t="s">
        <v>1257</v>
      </c>
      <c r="B25489" t="s">
        <v>382</v>
      </c>
      <c r="C25489" t="s">
        <v>382</v>
      </c>
      <c r="D25489" t="s">
        <v>1263</v>
      </c>
      <c r="E25489" t="s">
        <v>29</v>
      </c>
      <c r="F25489">
        <v>275388</v>
      </c>
      <c r="G25489">
        <v>422030</v>
      </c>
      <c r="H25489">
        <f t="shared" si="41"/>
        <v>1.5324923380829956</v>
      </c>
      <c r="I25489" t="s">
        <v>1231</v>
      </c>
    </row>
    <row r="25490" spans="1:9" x14ac:dyDescent="0.35">
      <c r="A25490" t="s">
        <v>1257</v>
      </c>
      <c r="B25490" t="s">
        <v>382</v>
      </c>
      <c r="C25490" t="s">
        <v>382</v>
      </c>
      <c r="D25490" t="s">
        <v>1263</v>
      </c>
      <c r="E25490" t="s">
        <v>30</v>
      </c>
      <c r="F25490">
        <v>282353</v>
      </c>
      <c r="G25490">
        <v>224679</v>
      </c>
      <c r="H25490">
        <f t="shared" si="41"/>
        <v>0.79573795922125845</v>
      </c>
      <c r="I25490" t="s">
        <v>1231</v>
      </c>
    </row>
    <row r="25491" spans="1:9" x14ac:dyDescent="0.35">
      <c r="A25491" t="s">
        <v>1257</v>
      </c>
      <c r="B25491" t="s">
        <v>382</v>
      </c>
      <c r="C25491" t="s">
        <v>382</v>
      </c>
      <c r="D25491" t="s">
        <v>1263</v>
      </c>
      <c r="E25491" t="s">
        <v>31</v>
      </c>
      <c r="F25491">
        <v>279141</v>
      </c>
      <c r="G25491">
        <v>367000</v>
      </c>
      <c r="H25491">
        <f t="shared" si="41"/>
        <v>1.3147477439716846</v>
      </c>
      <c r="I25491" t="s">
        <v>1231</v>
      </c>
    </row>
    <row r="25492" spans="1:9" x14ac:dyDescent="0.35">
      <c r="A25492" t="s">
        <v>1257</v>
      </c>
      <c r="B25492" t="s">
        <v>382</v>
      </c>
      <c r="C25492" t="s">
        <v>382</v>
      </c>
      <c r="D25492" t="s">
        <v>1264</v>
      </c>
      <c r="E25492" t="s">
        <v>29</v>
      </c>
      <c r="F25492">
        <v>378221</v>
      </c>
      <c r="G25492">
        <v>440004</v>
      </c>
      <c r="H25492">
        <f t="shared" si="41"/>
        <v>1.1633515854487191</v>
      </c>
      <c r="I25492" t="s">
        <v>1231</v>
      </c>
    </row>
    <row r="25493" spans="1:9" x14ac:dyDescent="0.35">
      <c r="A25493" t="s">
        <v>1257</v>
      </c>
      <c r="B25493" t="s">
        <v>382</v>
      </c>
      <c r="C25493" t="s">
        <v>382</v>
      </c>
      <c r="D25493" t="s">
        <v>1264</v>
      </c>
      <c r="E25493" t="s">
        <v>30</v>
      </c>
      <c r="F25493">
        <v>376019</v>
      </c>
      <c r="G25493">
        <v>453126</v>
      </c>
      <c r="H25493">
        <f t="shared" si="41"/>
        <v>1.2050614463630827</v>
      </c>
      <c r="I25493" t="s">
        <v>1231</v>
      </c>
    </row>
    <row r="25494" spans="1:9" x14ac:dyDescent="0.35">
      <c r="A25494" t="s">
        <v>1257</v>
      </c>
      <c r="B25494" t="s">
        <v>382</v>
      </c>
      <c r="C25494" t="s">
        <v>382</v>
      </c>
      <c r="D25494" t="s">
        <v>1264</v>
      </c>
      <c r="E25494" t="s">
        <v>31</v>
      </c>
      <c r="F25494">
        <v>380215</v>
      </c>
      <c r="G25494">
        <v>193671</v>
      </c>
      <c r="H25494">
        <f t="shared" ref="H25494:H25557" si="42">G25494/F25494</f>
        <v>0.50937232881396055</v>
      </c>
      <c r="I25494" t="s">
        <v>1231</v>
      </c>
    </row>
    <row r="25495" spans="1:9" x14ac:dyDescent="0.35">
      <c r="A25495" t="s">
        <v>1257</v>
      </c>
      <c r="B25495" t="s">
        <v>382</v>
      </c>
      <c r="C25495" t="s">
        <v>382</v>
      </c>
      <c r="D25495" t="s">
        <v>1265</v>
      </c>
      <c r="E25495" t="s">
        <v>29</v>
      </c>
      <c r="F25495">
        <v>18311</v>
      </c>
      <c r="G25495">
        <v>20182</v>
      </c>
      <c r="H25495">
        <f t="shared" si="42"/>
        <v>1.102179018076566</v>
      </c>
      <c r="I25495" t="s">
        <v>1231</v>
      </c>
    </row>
    <row r="25496" spans="1:9" x14ac:dyDescent="0.35">
      <c r="A25496" t="s">
        <v>1257</v>
      </c>
      <c r="B25496" t="s">
        <v>382</v>
      </c>
      <c r="C25496" t="s">
        <v>382</v>
      </c>
      <c r="D25496" t="s">
        <v>1265</v>
      </c>
      <c r="E25496" t="s">
        <v>30</v>
      </c>
      <c r="F25496">
        <v>22569</v>
      </c>
      <c r="G25496">
        <v>20216</v>
      </c>
      <c r="H25496">
        <f t="shared" si="42"/>
        <v>0.8957419469183393</v>
      </c>
      <c r="I25496" t="s">
        <v>1231</v>
      </c>
    </row>
    <row r="25497" spans="1:9" x14ac:dyDescent="0.35">
      <c r="A25497" t="s">
        <v>1257</v>
      </c>
      <c r="B25497" t="s">
        <v>382</v>
      </c>
      <c r="C25497" t="s">
        <v>382</v>
      </c>
      <c r="D25497" t="s">
        <v>1265</v>
      </c>
      <c r="E25497" t="s">
        <v>31</v>
      </c>
      <c r="F25497">
        <v>26126</v>
      </c>
      <c r="G25497">
        <v>19060</v>
      </c>
      <c r="H25497">
        <f t="shared" si="42"/>
        <v>0.7295414529587384</v>
      </c>
      <c r="I25497" t="s">
        <v>1231</v>
      </c>
    </row>
    <row r="25498" spans="1:9" x14ac:dyDescent="0.35">
      <c r="A25498" t="s">
        <v>1257</v>
      </c>
      <c r="B25498" t="s">
        <v>382</v>
      </c>
      <c r="C25498" t="s">
        <v>382</v>
      </c>
      <c r="D25498" t="s">
        <v>1266</v>
      </c>
      <c r="E25498" t="s">
        <v>29</v>
      </c>
      <c r="F25498">
        <v>226232</v>
      </c>
      <c r="G25498">
        <v>171506</v>
      </c>
      <c r="H25498">
        <f t="shared" si="42"/>
        <v>0.75809788182043214</v>
      </c>
      <c r="I25498" t="s">
        <v>1231</v>
      </c>
    </row>
    <row r="25499" spans="1:9" x14ac:dyDescent="0.35">
      <c r="A25499" t="s">
        <v>1257</v>
      </c>
      <c r="B25499" t="s">
        <v>382</v>
      </c>
      <c r="C25499" t="s">
        <v>382</v>
      </c>
      <c r="D25499" t="s">
        <v>1266</v>
      </c>
      <c r="E25499" t="s">
        <v>30</v>
      </c>
      <c r="F25499">
        <v>246161</v>
      </c>
      <c r="G25499">
        <v>156060</v>
      </c>
      <c r="H25499">
        <f t="shared" si="42"/>
        <v>0.63397532509211452</v>
      </c>
      <c r="I25499" t="s">
        <v>1231</v>
      </c>
    </row>
    <row r="25500" spans="1:9" x14ac:dyDescent="0.35">
      <c r="A25500" t="s">
        <v>1257</v>
      </c>
      <c r="B25500" t="s">
        <v>382</v>
      </c>
      <c r="C25500" t="s">
        <v>382</v>
      </c>
      <c r="D25500" t="s">
        <v>1266</v>
      </c>
      <c r="E25500" t="s">
        <v>31</v>
      </c>
      <c r="F25500">
        <v>240054</v>
      </c>
      <c r="G25500">
        <v>144437</v>
      </c>
      <c r="H25500">
        <f t="shared" si="42"/>
        <v>0.60168545410615948</v>
      </c>
      <c r="I25500" t="s">
        <v>1231</v>
      </c>
    </row>
    <row r="25501" spans="1:9" x14ac:dyDescent="0.35">
      <c r="A25501" t="s">
        <v>1257</v>
      </c>
      <c r="B25501" t="s">
        <v>383</v>
      </c>
      <c r="C25501" t="s">
        <v>383</v>
      </c>
      <c r="D25501" t="s">
        <v>1258</v>
      </c>
      <c r="E25501" t="s">
        <v>29</v>
      </c>
      <c r="F25501">
        <v>519208</v>
      </c>
      <c r="G25501">
        <v>496623</v>
      </c>
      <c r="H25501">
        <f t="shared" si="42"/>
        <v>0.95650105545369102</v>
      </c>
      <c r="I25501" t="s">
        <v>1232</v>
      </c>
    </row>
    <row r="25502" spans="1:9" x14ac:dyDescent="0.35">
      <c r="A25502" t="s">
        <v>1257</v>
      </c>
      <c r="B25502" t="s">
        <v>383</v>
      </c>
      <c r="C25502" t="s">
        <v>383</v>
      </c>
      <c r="D25502" t="s">
        <v>1258</v>
      </c>
      <c r="E25502" t="s">
        <v>30</v>
      </c>
      <c r="F25502">
        <v>509783</v>
      </c>
      <c r="G25502">
        <v>439270</v>
      </c>
      <c r="H25502">
        <f t="shared" si="42"/>
        <v>0.86168036203639586</v>
      </c>
      <c r="I25502" t="s">
        <v>1232</v>
      </c>
    </row>
    <row r="25503" spans="1:9" x14ac:dyDescent="0.35">
      <c r="A25503" t="s">
        <v>1257</v>
      </c>
      <c r="B25503" t="s">
        <v>383</v>
      </c>
      <c r="C25503" t="s">
        <v>383</v>
      </c>
      <c r="D25503" t="s">
        <v>1258</v>
      </c>
      <c r="E25503" t="s">
        <v>31</v>
      </c>
      <c r="F25503">
        <v>482160</v>
      </c>
      <c r="G25503">
        <v>396260</v>
      </c>
      <c r="H25503">
        <f t="shared" si="42"/>
        <v>0.82184337149493947</v>
      </c>
      <c r="I25503" t="s">
        <v>1232</v>
      </c>
    </row>
    <row r="25504" spans="1:9" x14ac:dyDescent="0.35">
      <c r="A25504" t="s">
        <v>1257</v>
      </c>
      <c r="B25504" t="s">
        <v>383</v>
      </c>
      <c r="C25504" t="s">
        <v>383</v>
      </c>
      <c r="D25504" t="s">
        <v>1267</v>
      </c>
      <c r="E25504" t="s">
        <v>29</v>
      </c>
      <c r="F25504">
        <v>143676</v>
      </c>
      <c r="G25504">
        <v>141312</v>
      </c>
      <c r="H25504">
        <f t="shared" si="42"/>
        <v>0.98354631253654057</v>
      </c>
      <c r="I25504" t="s">
        <v>1232</v>
      </c>
    </row>
    <row r="25505" spans="1:9" x14ac:dyDescent="0.35">
      <c r="A25505" t="s">
        <v>1257</v>
      </c>
      <c r="B25505" t="s">
        <v>383</v>
      </c>
      <c r="C25505" t="s">
        <v>383</v>
      </c>
      <c r="D25505" t="s">
        <v>1267</v>
      </c>
      <c r="E25505" t="s">
        <v>30</v>
      </c>
      <c r="F25505">
        <v>150810</v>
      </c>
      <c r="G25505">
        <v>136537</v>
      </c>
      <c r="H25505">
        <f t="shared" si="42"/>
        <v>0.90535773489821625</v>
      </c>
      <c r="I25505" t="s">
        <v>1232</v>
      </c>
    </row>
    <row r="25506" spans="1:9" x14ac:dyDescent="0.35">
      <c r="A25506" t="s">
        <v>1257</v>
      </c>
      <c r="B25506" t="s">
        <v>383</v>
      </c>
      <c r="C25506" t="s">
        <v>383</v>
      </c>
      <c r="D25506" t="s">
        <v>1267</v>
      </c>
      <c r="E25506" t="s">
        <v>31</v>
      </c>
      <c r="F25506">
        <v>145320</v>
      </c>
      <c r="G25506">
        <v>128117</v>
      </c>
      <c r="H25506">
        <f t="shared" si="42"/>
        <v>0.88161987338287917</v>
      </c>
      <c r="I25506" t="s">
        <v>1232</v>
      </c>
    </row>
    <row r="25507" spans="1:9" x14ac:dyDescent="0.35">
      <c r="A25507" t="s">
        <v>1257</v>
      </c>
      <c r="B25507" t="s">
        <v>383</v>
      </c>
      <c r="C25507" t="s">
        <v>383</v>
      </c>
      <c r="D25507" t="s">
        <v>1268</v>
      </c>
      <c r="E25507" t="s">
        <v>29</v>
      </c>
      <c r="F25507">
        <v>57647</v>
      </c>
      <c r="G25507">
        <v>27337</v>
      </c>
      <c r="H25507">
        <f t="shared" si="42"/>
        <v>0.47421374919770326</v>
      </c>
      <c r="I25507" t="s">
        <v>1232</v>
      </c>
    </row>
    <row r="25508" spans="1:9" x14ac:dyDescent="0.35">
      <c r="A25508" t="s">
        <v>1257</v>
      </c>
      <c r="B25508" t="s">
        <v>383</v>
      </c>
      <c r="C25508" t="s">
        <v>383</v>
      </c>
      <c r="D25508" t="s">
        <v>1268</v>
      </c>
      <c r="E25508" t="s">
        <v>30</v>
      </c>
      <c r="F25508">
        <v>53907</v>
      </c>
      <c r="G25508">
        <v>33168</v>
      </c>
      <c r="H25508">
        <f t="shared" si="42"/>
        <v>0.61528187433913961</v>
      </c>
      <c r="I25508" t="s">
        <v>1232</v>
      </c>
    </row>
    <row r="25509" spans="1:9" x14ac:dyDescent="0.35">
      <c r="A25509" t="s">
        <v>1257</v>
      </c>
      <c r="B25509" t="s">
        <v>383</v>
      </c>
      <c r="C25509" t="s">
        <v>383</v>
      </c>
      <c r="D25509" t="s">
        <v>1268</v>
      </c>
      <c r="E25509" t="s">
        <v>31</v>
      </c>
      <c r="F25509">
        <v>45222</v>
      </c>
      <c r="G25509">
        <v>39714</v>
      </c>
      <c r="H25509">
        <f t="shared" si="42"/>
        <v>0.87820087567997873</v>
      </c>
      <c r="I25509" t="s">
        <v>1232</v>
      </c>
    </row>
    <row r="25510" spans="1:9" x14ac:dyDescent="0.35">
      <c r="A25510" t="s">
        <v>1257</v>
      </c>
      <c r="B25510" t="s">
        <v>383</v>
      </c>
      <c r="C25510" t="s">
        <v>383</v>
      </c>
      <c r="D25510" t="s">
        <v>1269</v>
      </c>
      <c r="E25510" t="s">
        <v>29</v>
      </c>
      <c r="F25510">
        <v>34699</v>
      </c>
      <c r="G25510">
        <v>18183</v>
      </c>
      <c r="H25510">
        <f t="shared" si="42"/>
        <v>0.52402086515461543</v>
      </c>
      <c r="I25510" t="s">
        <v>1232</v>
      </c>
    </row>
    <row r="25511" spans="1:9" x14ac:dyDescent="0.35">
      <c r="A25511" t="s">
        <v>1257</v>
      </c>
      <c r="B25511" t="s">
        <v>383</v>
      </c>
      <c r="C25511" t="s">
        <v>383</v>
      </c>
      <c r="D25511" t="s">
        <v>1269</v>
      </c>
      <c r="E25511" t="s">
        <v>30</v>
      </c>
      <c r="F25511">
        <v>39360</v>
      </c>
      <c r="G25511">
        <v>21341</v>
      </c>
      <c r="H25511">
        <f t="shared" si="42"/>
        <v>0.54220020325203255</v>
      </c>
      <c r="I25511" t="s">
        <v>1232</v>
      </c>
    </row>
    <row r="25512" spans="1:9" x14ac:dyDescent="0.35">
      <c r="A25512" t="s">
        <v>1257</v>
      </c>
      <c r="B25512" t="s">
        <v>383</v>
      </c>
      <c r="C25512" t="s">
        <v>383</v>
      </c>
      <c r="D25512" t="s">
        <v>1269</v>
      </c>
      <c r="E25512" t="s">
        <v>31</v>
      </c>
      <c r="F25512">
        <v>34186</v>
      </c>
      <c r="G25512">
        <v>21991</v>
      </c>
      <c r="H25512">
        <f t="shared" si="42"/>
        <v>0.64327502486397936</v>
      </c>
      <c r="I25512" t="s">
        <v>1232</v>
      </c>
    </row>
    <row r="25513" spans="1:9" x14ac:dyDescent="0.35">
      <c r="A25513" t="s">
        <v>1257</v>
      </c>
      <c r="B25513" t="s">
        <v>383</v>
      </c>
      <c r="C25513" t="s">
        <v>383</v>
      </c>
      <c r="D25513" t="s">
        <v>1270</v>
      </c>
      <c r="E25513" t="s">
        <v>29</v>
      </c>
      <c r="F25513">
        <v>21010</v>
      </c>
      <c r="G25513">
        <v>15112</v>
      </c>
      <c r="H25513">
        <f t="shared" si="42"/>
        <v>0.71927653498334132</v>
      </c>
      <c r="I25513" t="s">
        <v>1232</v>
      </c>
    </row>
    <row r="25514" spans="1:9" x14ac:dyDescent="0.35">
      <c r="A25514" t="s">
        <v>1257</v>
      </c>
      <c r="B25514" t="s">
        <v>383</v>
      </c>
      <c r="C25514" t="s">
        <v>383</v>
      </c>
      <c r="D25514" t="s">
        <v>1270</v>
      </c>
      <c r="E25514" t="s">
        <v>30</v>
      </c>
      <c r="F25514">
        <v>22656</v>
      </c>
      <c r="G25514">
        <v>20509</v>
      </c>
      <c r="H25514">
        <f t="shared" si="42"/>
        <v>0.9052348163841808</v>
      </c>
      <c r="I25514" t="s">
        <v>1232</v>
      </c>
    </row>
    <row r="25515" spans="1:9" x14ac:dyDescent="0.35">
      <c r="A25515" t="s">
        <v>1257</v>
      </c>
      <c r="B25515" t="s">
        <v>383</v>
      </c>
      <c r="C25515" t="s">
        <v>383</v>
      </c>
      <c r="D25515" t="s">
        <v>1270</v>
      </c>
      <c r="E25515" t="s">
        <v>31</v>
      </c>
      <c r="F25515">
        <v>22609</v>
      </c>
      <c r="G25515">
        <v>17542</v>
      </c>
      <c r="H25515">
        <f t="shared" si="42"/>
        <v>0.77588570923083733</v>
      </c>
      <c r="I25515" t="s">
        <v>1232</v>
      </c>
    </row>
    <row r="25516" spans="1:9" x14ac:dyDescent="0.35">
      <c r="A25516" t="s">
        <v>1257</v>
      </c>
      <c r="B25516" t="s">
        <v>383</v>
      </c>
      <c r="C25516" t="s">
        <v>383</v>
      </c>
      <c r="D25516" t="s">
        <v>1271</v>
      </c>
      <c r="E25516" t="s">
        <v>29</v>
      </c>
      <c r="F25516">
        <v>60711</v>
      </c>
      <c r="G25516">
        <v>70319</v>
      </c>
      <c r="H25516">
        <f t="shared" si="42"/>
        <v>1.1582579763140124</v>
      </c>
      <c r="I25516" t="s">
        <v>1232</v>
      </c>
    </row>
    <row r="25517" spans="1:9" x14ac:dyDescent="0.35">
      <c r="A25517" t="s">
        <v>1257</v>
      </c>
      <c r="B25517" t="s">
        <v>383</v>
      </c>
      <c r="C25517" t="s">
        <v>383</v>
      </c>
      <c r="D25517" t="s">
        <v>1271</v>
      </c>
      <c r="E25517" t="s">
        <v>30</v>
      </c>
      <c r="F25517">
        <v>64048</v>
      </c>
      <c r="G25517">
        <v>62676</v>
      </c>
      <c r="H25517">
        <f t="shared" si="42"/>
        <v>0.97857856607544347</v>
      </c>
      <c r="I25517" t="s">
        <v>1232</v>
      </c>
    </row>
    <row r="25518" spans="1:9" x14ac:dyDescent="0.35">
      <c r="A25518" t="s">
        <v>1257</v>
      </c>
      <c r="B25518" t="s">
        <v>383</v>
      </c>
      <c r="C25518" t="s">
        <v>383</v>
      </c>
      <c r="D25518" t="s">
        <v>1271</v>
      </c>
      <c r="E25518" t="s">
        <v>31</v>
      </c>
      <c r="F25518">
        <v>65840</v>
      </c>
      <c r="G25518">
        <v>47259</v>
      </c>
      <c r="H25518">
        <f t="shared" si="42"/>
        <v>0.71778554070473877</v>
      </c>
      <c r="I25518" t="s">
        <v>1232</v>
      </c>
    </row>
    <row r="25519" spans="1:9" x14ac:dyDescent="0.35">
      <c r="A25519" t="s">
        <v>1257</v>
      </c>
      <c r="B25519" t="s">
        <v>383</v>
      </c>
      <c r="C25519" t="s">
        <v>383</v>
      </c>
      <c r="D25519" t="s">
        <v>1272</v>
      </c>
      <c r="E25519" t="s">
        <v>29</v>
      </c>
      <c r="F25519">
        <v>43597</v>
      </c>
      <c r="G25519">
        <v>38080</v>
      </c>
      <c r="H25519">
        <f t="shared" si="42"/>
        <v>0.8734545954996904</v>
      </c>
      <c r="I25519" t="s">
        <v>1232</v>
      </c>
    </row>
    <row r="25520" spans="1:9" x14ac:dyDescent="0.35">
      <c r="A25520" t="s">
        <v>1257</v>
      </c>
      <c r="B25520" t="s">
        <v>383</v>
      </c>
      <c r="C25520" t="s">
        <v>383</v>
      </c>
      <c r="D25520" t="s">
        <v>1272</v>
      </c>
      <c r="E25520" t="s">
        <v>30</v>
      </c>
      <c r="F25520">
        <v>48501</v>
      </c>
      <c r="G25520">
        <v>55729</v>
      </c>
      <c r="H25520">
        <f t="shared" si="42"/>
        <v>1.1490278550957713</v>
      </c>
      <c r="I25520" t="s">
        <v>1232</v>
      </c>
    </row>
    <row r="25521" spans="1:9" x14ac:dyDescent="0.35">
      <c r="A25521" t="s">
        <v>1257</v>
      </c>
      <c r="B25521" t="s">
        <v>383</v>
      </c>
      <c r="C25521" t="s">
        <v>383</v>
      </c>
      <c r="D25521" t="s">
        <v>1272</v>
      </c>
      <c r="E25521" t="s">
        <v>31</v>
      </c>
      <c r="F25521">
        <v>50084</v>
      </c>
      <c r="G25521">
        <v>56838</v>
      </c>
      <c r="H25521">
        <f t="shared" si="42"/>
        <v>1.1348534462103665</v>
      </c>
      <c r="I25521" t="s">
        <v>1232</v>
      </c>
    </row>
    <row r="25522" spans="1:9" x14ac:dyDescent="0.35">
      <c r="A25522" t="s">
        <v>1257</v>
      </c>
      <c r="B25522" t="s">
        <v>383</v>
      </c>
      <c r="C25522" t="s">
        <v>383</v>
      </c>
      <c r="D25522" t="s">
        <v>1273</v>
      </c>
      <c r="E25522" t="s">
        <v>29</v>
      </c>
      <c r="F25522">
        <v>27583</v>
      </c>
      <c r="G25522">
        <v>25099</v>
      </c>
      <c r="H25522">
        <f t="shared" si="42"/>
        <v>0.90994453105173478</v>
      </c>
      <c r="I25522" t="s">
        <v>1232</v>
      </c>
    </row>
    <row r="25523" spans="1:9" x14ac:dyDescent="0.35">
      <c r="A25523" t="s">
        <v>1257</v>
      </c>
      <c r="B25523" t="s">
        <v>383</v>
      </c>
      <c r="C25523" t="s">
        <v>383</v>
      </c>
      <c r="D25523" t="s">
        <v>1273</v>
      </c>
      <c r="E25523" t="s">
        <v>30</v>
      </c>
      <c r="F25523">
        <v>29538</v>
      </c>
      <c r="G25523">
        <v>27576</v>
      </c>
      <c r="H25523">
        <f t="shared" si="42"/>
        <v>0.93357708714198662</v>
      </c>
      <c r="I25523" t="s">
        <v>1232</v>
      </c>
    </row>
    <row r="25524" spans="1:9" x14ac:dyDescent="0.35">
      <c r="A25524" t="s">
        <v>1257</v>
      </c>
      <c r="B25524" t="s">
        <v>383</v>
      </c>
      <c r="C25524" t="s">
        <v>383</v>
      </c>
      <c r="D25524" t="s">
        <v>1273</v>
      </c>
      <c r="E25524" t="s">
        <v>31</v>
      </c>
      <c r="F25524">
        <v>32916</v>
      </c>
      <c r="G25524">
        <v>16410</v>
      </c>
      <c r="H25524">
        <f t="shared" si="42"/>
        <v>0.498541742617572</v>
      </c>
      <c r="I25524" t="s">
        <v>1232</v>
      </c>
    </row>
    <row r="25525" spans="1:9" x14ac:dyDescent="0.35">
      <c r="A25525" t="s">
        <v>1257</v>
      </c>
      <c r="B25525" t="s">
        <v>383</v>
      </c>
      <c r="C25525" t="s">
        <v>383</v>
      </c>
      <c r="D25525" t="s">
        <v>1274</v>
      </c>
      <c r="E25525" t="s">
        <v>29</v>
      </c>
      <c r="F25525">
        <v>101632</v>
      </c>
      <c r="G25525">
        <v>127438</v>
      </c>
      <c r="H25525">
        <f t="shared" si="42"/>
        <v>1.2539160894206549</v>
      </c>
      <c r="I25525" t="s">
        <v>1232</v>
      </c>
    </row>
    <row r="25526" spans="1:9" x14ac:dyDescent="0.35">
      <c r="A25526" t="s">
        <v>1257</v>
      </c>
      <c r="B25526" t="s">
        <v>383</v>
      </c>
      <c r="C25526" t="s">
        <v>383</v>
      </c>
      <c r="D25526" t="s">
        <v>1274</v>
      </c>
      <c r="E25526" t="s">
        <v>30</v>
      </c>
      <c r="F25526">
        <v>100375</v>
      </c>
      <c r="G25526">
        <v>162301</v>
      </c>
      <c r="H25526">
        <f t="shared" si="42"/>
        <v>1.6169464508094644</v>
      </c>
      <c r="I25526" t="s">
        <v>1232</v>
      </c>
    </row>
    <row r="25527" spans="1:9" x14ac:dyDescent="0.35">
      <c r="A25527" t="s">
        <v>1257</v>
      </c>
      <c r="B25527" t="s">
        <v>383</v>
      </c>
      <c r="C25527" t="s">
        <v>383</v>
      </c>
      <c r="D25527" t="s">
        <v>1274</v>
      </c>
      <c r="E25527" t="s">
        <v>31</v>
      </c>
      <c r="F25527">
        <v>99167</v>
      </c>
      <c r="G25527">
        <v>141691</v>
      </c>
      <c r="H25527">
        <f t="shared" si="42"/>
        <v>1.4288120039932639</v>
      </c>
      <c r="I25527" t="s">
        <v>1232</v>
      </c>
    </row>
    <row r="25528" spans="1:9" x14ac:dyDescent="0.35">
      <c r="A25528" t="s">
        <v>1257</v>
      </c>
      <c r="B25528" t="s">
        <v>383</v>
      </c>
      <c r="C25528" t="s">
        <v>383</v>
      </c>
      <c r="D25528" t="s">
        <v>1275</v>
      </c>
      <c r="E25528" t="s">
        <v>29</v>
      </c>
      <c r="F25528">
        <v>51636</v>
      </c>
      <c r="G25528">
        <v>45342</v>
      </c>
      <c r="H25528">
        <f t="shared" si="42"/>
        <v>0.8781082965372996</v>
      </c>
      <c r="I25528" t="s">
        <v>1232</v>
      </c>
    </row>
    <row r="25529" spans="1:9" x14ac:dyDescent="0.35">
      <c r="A25529" t="s">
        <v>1257</v>
      </c>
      <c r="B25529" t="s">
        <v>383</v>
      </c>
      <c r="C25529" t="s">
        <v>383</v>
      </c>
      <c r="D25529" t="s">
        <v>1275</v>
      </c>
      <c r="E25529" t="s">
        <v>30</v>
      </c>
      <c r="F25529">
        <v>53747</v>
      </c>
      <c r="G25529">
        <v>51014</v>
      </c>
      <c r="H25529">
        <f t="shared" si="42"/>
        <v>0.94915065026885226</v>
      </c>
      <c r="I25529" t="s">
        <v>1232</v>
      </c>
    </row>
    <row r="25530" spans="1:9" x14ac:dyDescent="0.35">
      <c r="A25530" t="s">
        <v>1257</v>
      </c>
      <c r="B25530" t="s">
        <v>383</v>
      </c>
      <c r="C25530" t="s">
        <v>383</v>
      </c>
      <c r="D25530" t="s">
        <v>1275</v>
      </c>
      <c r="E25530" t="s">
        <v>31</v>
      </c>
      <c r="F25530">
        <v>54602</v>
      </c>
      <c r="G25530">
        <v>59236</v>
      </c>
      <c r="H25530">
        <f t="shared" si="42"/>
        <v>1.0848686861287133</v>
      </c>
      <c r="I25530" t="s">
        <v>1232</v>
      </c>
    </row>
    <row r="25531" spans="1:9" x14ac:dyDescent="0.35">
      <c r="A25531" t="s">
        <v>1257</v>
      </c>
      <c r="B25531" t="s">
        <v>383</v>
      </c>
      <c r="C25531" t="s">
        <v>383</v>
      </c>
      <c r="D25531" t="s">
        <v>1276</v>
      </c>
      <c r="E25531" t="s">
        <v>29</v>
      </c>
      <c r="F25531">
        <v>11962</v>
      </c>
      <c r="G25531">
        <v>16657</v>
      </c>
      <c r="H25531">
        <f t="shared" si="42"/>
        <v>1.3924928941648553</v>
      </c>
      <c r="I25531" t="s">
        <v>1232</v>
      </c>
    </row>
    <row r="25532" spans="1:9" x14ac:dyDescent="0.35">
      <c r="A25532" t="s">
        <v>1257</v>
      </c>
      <c r="B25532" t="s">
        <v>383</v>
      </c>
      <c r="C25532" t="s">
        <v>383</v>
      </c>
      <c r="D25532" t="s">
        <v>1276</v>
      </c>
      <c r="E25532" t="s">
        <v>30</v>
      </c>
      <c r="F25532">
        <v>13235</v>
      </c>
      <c r="G25532">
        <v>15030</v>
      </c>
      <c r="H25532">
        <f t="shared" si="42"/>
        <v>1.1356252361163581</v>
      </c>
      <c r="I25532" t="s">
        <v>1232</v>
      </c>
    </row>
    <row r="25533" spans="1:9" x14ac:dyDescent="0.35">
      <c r="A25533" t="s">
        <v>1257</v>
      </c>
      <c r="B25533" t="s">
        <v>383</v>
      </c>
      <c r="C25533" t="s">
        <v>383</v>
      </c>
      <c r="D25533" t="s">
        <v>1276</v>
      </c>
      <c r="E25533" t="s">
        <v>31</v>
      </c>
      <c r="F25533">
        <v>11427</v>
      </c>
      <c r="G25533">
        <v>16210</v>
      </c>
      <c r="H25533">
        <f t="shared" si="42"/>
        <v>1.41857005338234</v>
      </c>
      <c r="I25533" t="s">
        <v>1232</v>
      </c>
    </row>
    <row r="25534" spans="1:9" x14ac:dyDescent="0.35">
      <c r="A25534" t="s">
        <v>1257</v>
      </c>
      <c r="B25534" t="s">
        <v>383</v>
      </c>
      <c r="C25534" t="s">
        <v>383</v>
      </c>
      <c r="D25534" t="s">
        <v>1259</v>
      </c>
      <c r="E25534" t="s">
        <v>29</v>
      </c>
      <c r="F25534">
        <v>99374</v>
      </c>
      <c r="G25534">
        <v>80073</v>
      </c>
      <c r="H25534">
        <f t="shared" si="42"/>
        <v>0.80577414615492982</v>
      </c>
      <c r="I25534" t="s">
        <v>1232</v>
      </c>
    </row>
    <row r="25535" spans="1:9" x14ac:dyDescent="0.35">
      <c r="A25535" t="s">
        <v>1257</v>
      </c>
      <c r="B25535" t="s">
        <v>383</v>
      </c>
      <c r="C25535" t="s">
        <v>383</v>
      </c>
      <c r="D25535" t="s">
        <v>1259</v>
      </c>
      <c r="E25535" t="s">
        <v>30</v>
      </c>
      <c r="F25535">
        <v>101801</v>
      </c>
      <c r="G25535">
        <v>95477</v>
      </c>
      <c r="H25535">
        <f t="shared" si="42"/>
        <v>0.93787880276225188</v>
      </c>
      <c r="I25535" t="s">
        <v>1232</v>
      </c>
    </row>
    <row r="25536" spans="1:9" x14ac:dyDescent="0.35">
      <c r="A25536" t="s">
        <v>1257</v>
      </c>
      <c r="B25536" t="s">
        <v>383</v>
      </c>
      <c r="C25536" t="s">
        <v>383</v>
      </c>
      <c r="D25536" t="s">
        <v>1259</v>
      </c>
      <c r="E25536" t="s">
        <v>31</v>
      </c>
      <c r="F25536">
        <v>99081</v>
      </c>
      <c r="G25536">
        <v>83093</v>
      </c>
      <c r="H25536">
        <f t="shared" si="42"/>
        <v>0.83863707471664595</v>
      </c>
      <c r="I25536" t="s">
        <v>1232</v>
      </c>
    </row>
    <row r="25537" spans="1:9" x14ac:dyDescent="0.35">
      <c r="A25537" t="s">
        <v>1257</v>
      </c>
      <c r="B25537" t="s">
        <v>383</v>
      </c>
      <c r="C25537" t="s">
        <v>383</v>
      </c>
      <c r="D25537" t="s">
        <v>1277</v>
      </c>
      <c r="E25537" t="s">
        <v>29</v>
      </c>
      <c r="F25537">
        <v>30058</v>
      </c>
      <c r="G25537">
        <v>24289</v>
      </c>
      <c r="H25537">
        <f t="shared" si="42"/>
        <v>0.8080710626122829</v>
      </c>
      <c r="I25537" t="s">
        <v>1232</v>
      </c>
    </row>
    <row r="25538" spans="1:9" x14ac:dyDescent="0.35">
      <c r="A25538" t="s">
        <v>1257</v>
      </c>
      <c r="B25538" t="s">
        <v>383</v>
      </c>
      <c r="C25538" t="s">
        <v>383</v>
      </c>
      <c r="D25538" t="s">
        <v>1277</v>
      </c>
      <c r="E25538" t="s">
        <v>30</v>
      </c>
      <c r="F25538">
        <v>30728</v>
      </c>
      <c r="G25538">
        <v>25978</v>
      </c>
      <c r="H25538">
        <f t="shared" si="42"/>
        <v>0.84541785993230933</v>
      </c>
      <c r="I25538" t="s">
        <v>1232</v>
      </c>
    </row>
    <row r="25539" spans="1:9" x14ac:dyDescent="0.35">
      <c r="A25539" t="s">
        <v>1257</v>
      </c>
      <c r="B25539" t="s">
        <v>383</v>
      </c>
      <c r="C25539" t="s">
        <v>383</v>
      </c>
      <c r="D25539" t="s">
        <v>1277</v>
      </c>
      <c r="E25539" t="s">
        <v>31</v>
      </c>
      <c r="F25539">
        <v>32992</v>
      </c>
      <c r="G25539">
        <v>22329</v>
      </c>
      <c r="H25539">
        <f t="shared" si="42"/>
        <v>0.6768004364694471</v>
      </c>
      <c r="I25539" t="s">
        <v>1232</v>
      </c>
    </row>
    <row r="25540" spans="1:9" x14ac:dyDescent="0.35">
      <c r="A25540" t="s">
        <v>1257</v>
      </c>
      <c r="B25540" t="s">
        <v>383</v>
      </c>
      <c r="C25540" t="s">
        <v>383</v>
      </c>
      <c r="D25540" t="s">
        <v>1278</v>
      </c>
      <c r="E25540" t="s">
        <v>29</v>
      </c>
      <c r="F25540">
        <v>65758</v>
      </c>
      <c r="G25540">
        <v>53906</v>
      </c>
      <c r="H25540">
        <f t="shared" si="42"/>
        <v>0.81976337479850359</v>
      </c>
      <c r="I25540" t="s">
        <v>1232</v>
      </c>
    </row>
    <row r="25541" spans="1:9" x14ac:dyDescent="0.35">
      <c r="A25541" t="s">
        <v>1257</v>
      </c>
      <c r="B25541" t="s">
        <v>383</v>
      </c>
      <c r="C25541" t="s">
        <v>383</v>
      </c>
      <c r="D25541" t="s">
        <v>1278</v>
      </c>
      <c r="E25541" t="s">
        <v>30</v>
      </c>
      <c r="F25541">
        <v>63527</v>
      </c>
      <c r="G25541">
        <v>54893</v>
      </c>
      <c r="H25541">
        <f t="shared" si="42"/>
        <v>0.86408928487099979</v>
      </c>
      <c r="I25541" t="s">
        <v>1232</v>
      </c>
    </row>
    <row r="25542" spans="1:9" x14ac:dyDescent="0.35">
      <c r="A25542" t="s">
        <v>1257</v>
      </c>
      <c r="B25542" t="s">
        <v>383</v>
      </c>
      <c r="C25542" t="s">
        <v>383</v>
      </c>
      <c r="D25542" t="s">
        <v>1278</v>
      </c>
      <c r="E25542" t="s">
        <v>31</v>
      </c>
      <c r="F25542">
        <v>57574</v>
      </c>
      <c r="G25542">
        <v>52644</v>
      </c>
      <c r="H25542">
        <f t="shared" si="42"/>
        <v>0.91437107027477682</v>
      </c>
      <c r="I25542" t="s">
        <v>1232</v>
      </c>
    </row>
    <row r="25543" spans="1:9" x14ac:dyDescent="0.35">
      <c r="A25543" t="s">
        <v>1257</v>
      </c>
      <c r="B25543" t="s">
        <v>383</v>
      </c>
      <c r="C25543" t="s">
        <v>383</v>
      </c>
      <c r="D25543" t="s">
        <v>1279</v>
      </c>
      <c r="E25543" t="s">
        <v>29</v>
      </c>
      <c r="F25543">
        <v>14706</v>
      </c>
      <c r="G25543">
        <v>9515</v>
      </c>
      <c r="H25543">
        <f t="shared" si="42"/>
        <v>0.64701482388140896</v>
      </c>
      <c r="I25543" t="s">
        <v>1232</v>
      </c>
    </row>
    <row r="25544" spans="1:9" x14ac:dyDescent="0.35">
      <c r="A25544" t="s">
        <v>1257</v>
      </c>
      <c r="B25544" t="s">
        <v>383</v>
      </c>
      <c r="C25544" t="s">
        <v>383</v>
      </c>
      <c r="D25544" t="s">
        <v>1279</v>
      </c>
      <c r="E25544" t="s">
        <v>30</v>
      </c>
      <c r="F25544">
        <v>15769</v>
      </c>
      <c r="G25544">
        <v>14913</v>
      </c>
      <c r="H25544">
        <f t="shared" si="42"/>
        <v>0.94571627877481135</v>
      </c>
      <c r="I25544" t="s">
        <v>1232</v>
      </c>
    </row>
    <row r="25545" spans="1:9" x14ac:dyDescent="0.35">
      <c r="A25545" t="s">
        <v>1257</v>
      </c>
      <c r="B25545" t="s">
        <v>383</v>
      </c>
      <c r="C25545" t="s">
        <v>383</v>
      </c>
      <c r="D25545" t="s">
        <v>1279</v>
      </c>
      <c r="E25545" t="s">
        <v>31</v>
      </c>
      <c r="F25545">
        <v>18525</v>
      </c>
      <c r="G25545">
        <v>12470</v>
      </c>
      <c r="H25545">
        <f t="shared" si="42"/>
        <v>0.67314439946018889</v>
      </c>
      <c r="I25545" t="s">
        <v>1232</v>
      </c>
    </row>
    <row r="25546" spans="1:9" x14ac:dyDescent="0.35">
      <c r="A25546" t="s">
        <v>1257</v>
      </c>
      <c r="B25546" t="s">
        <v>383</v>
      </c>
      <c r="C25546" t="s">
        <v>383</v>
      </c>
      <c r="D25546" t="s">
        <v>1280</v>
      </c>
      <c r="E25546" t="s">
        <v>29</v>
      </c>
      <c r="F25546">
        <v>22124</v>
      </c>
      <c r="G25546">
        <v>42421</v>
      </c>
      <c r="H25546">
        <f t="shared" si="42"/>
        <v>1.9174199963840173</v>
      </c>
      <c r="I25546" t="s">
        <v>1232</v>
      </c>
    </row>
    <row r="25547" spans="1:9" x14ac:dyDescent="0.35">
      <c r="A25547" t="s">
        <v>1257</v>
      </c>
      <c r="B25547" t="s">
        <v>383</v>
      </c>
      <c r="C25547" t="s">
        <v>383</v>
      </c>
      <c r="D25547" t="s">
        <v>1280</v>
      </c>
      <c r="E25547" t="s">
        <v>30</v>
      </c>
      <c r="F25547">
        <v>27861</v>
      </c>
      <c r="G25547">
        <v>19029</v>
      </c>
      <c r="H25547">
        <f t="shared" si="42"/>
        <v>0.68299773877463121</v>
      </c>
      <c r="I25547" t="s">
        <v>1232</v>
      </c>
    </row>
    <row r="25548" spans="1:9" x14ac:dyDescent="0.35">
      <c r="A25548" t="s">
        <v>1257</v>
      </c>
      <c r="B25548" t="s">
        <v>383</v>
      </c>
      <c r="C25548" t="s">
        <v>383</v>
      </c>
      <c r="D25548" t="s">
        <v>1280</v>
      </c>
      <c r="E25548" t="s">
        <v>31</v>
      </c>
      <c r="F25548">
        <v>19108</v>
      </c>
      <c r="G25548">
        <v>14968</v>
      </c>
      <c r="H25548">
        <f t="shared" si="42"/>
        <v>0.7833368222733933</v>
      </c>
      <c r="I25548" t="s">
        <v>1232</v>
      </c>
    </row>
    <row r="25549" spans="1:9" x14ac:dyDescent="0.35">
      <c r="A25549" t="s">
        <v>1257</v>
      </c>
      <c r="B25549" t="s">
        <v>383</v>
      </c>
      <c r="C25549" t="s">
        <v>383</v>
      </c>
      <c r="D25549" t="s">
        <v>1281</v>
      </c>
      <c r="E25549" t="s">
        <v>29</v>
      </c>
      <c r="F25549">
        <v>15940</v>
      </c>
      <c r="G25549">
        <v>14507</v>
      </c>
      <c r="H25549">
        <f t="shared" si="42"/>
        <v>0.91010037641154329</v>
      </c>
      <c r="I25549" t="s">
        <v>1232</v>
      </c>
    </row>
    <row r="25550" spans="1:9" x14ac:dyDescent="0.35">
      <c r="A25550" t="s">
        <v>1257</v>
      </c>
      <c r="B25550" t="s">
        <v>383</v>
      </c>
      <c r="C25550" t="s">
        <v>383</v>
      </c>
      <c r="D25550" t="s">
        <v>1281</v>
      </c>
      <c r="E25550" t="s">
        <v>30</v>
      </c>
      <c r="F25550">
        <v>23880</v>
      </c>
      <c r="G25550">
        <v>16508</v>
      </c>
      <c r="H25550">
        <f t="shared" si="42"/>
        <v>0.69128978224455606</v>
      </c>
      <c r="I25550" t="s">
        <v>1232</v>
      </c>
    </row>
    <row r="25551" spans="1:9" x14ac:dyDescent="0.35">
      <c r="A25551" t="s">
        <v>1257</v>
      </c>
      <c r="B25551" t="s">
        <v>383</v>
      </c>
      <c r="C25551" t="s">
        <v>383</v>
      </c>
      <c r="D25551" t="s">
        <v>1281</v>
      </c>
      <c r="E25551" t="s">
        <v>31</v>
      </c>
      <c r="F25551">
        <v>15407</v>
      </c>
      <c r="G25551">
        <v>17126</v>
      </c>
      <c r="H25551">
        <f t="shared" si="42"/>
        <v>1.1115726617771142</v>
      </c>
      <c r="I25551" t="s">
        <v>1232</v>
      </c>
    </row>
    <row r="25552" spans="1:9" x14ac:dyDescent="0.35">
      <c r="A25552" t="s">
        <v>1257</v>
      </c>
      <c r="B25552" t="s">
        <v>383</v>
      </c>
      <c r="C25552" t="s">
        <v>383</v>
      </c>
      <c r="D25552" t="s">
        <v>1282</v>
      </c>
      <c r="E25552" t="s">
        <v>29</v>
      </c>
      <c r="F25552">
        <v>11622</v>
      </c>
      <c r="G25552">
        <v>16795</v>
      </c>
      <c r="H25552">
        <f t="shared" si="42"/>
        <v>1.4451041128893478</v>
      </c>
      <c r="I25552" t="s">
        <v>1232</v>
      </c>
    </row>
    <row r="25553" spans="1:9" x14ac:dyDescent="0.35">
      <c r="A25553" t="s">
        <v>1257</v>
      </c>
      <c r="B25553" t="s">
        <v>383</v>
      </c>
      <c r="C25553" t="s">
        <v>383</v>
      </c>
      <c r="D25553" t="s">
        <v>1282</v>
      </c>
      <c r="E25553" t="s">
        <v>30</v>
      </c>
      <c r="F25553">
        <v>27877</v>
      </c>
      <c r="G25553">
        <v>19933</v>
      </c>
      <c r="H25553">
        <f t="shared" si="42"/>
        <v>0.71503389891308244</v>
      </c>
      <c r="I25553" t="s">
        <v>1232</v>
      </c>
    </row>
    <row r="25554" spans="1:9" x14ac:dyDescent="0.35">
      <c r="A25554" t="s">
        <v>1257</v>
      </c>
      <c r="B25554" t="s">
        <v>383</v>
      </c>
      <c r="C25554" t="s">
        <v>383</v>
      </c>
      <c r="D25554" t="s">
        <v>1282</v>
      </c>
      <c r="E25554" t="s">
        <v>31</v>
      </c>
      <c r="F25554">
        <v>20358</v>
      </c>
      <c r="G25554">
        <v>9253</v>
      </c>
      <c r="H25554">
        <f t="shared" si="42"/>
        <v>0.45451419589350622</v>
      </c>
      <c r="I25554" t="s">
        <v>1232</v>
      </c>
    </row>
    <row r="25555" spans="1:9" x14ac:dyDescent="0.35">
      <c r="A25555" t="s">
        <v>1257</v>
      </c>
      <c r="B25555" t="s">
        <v>383</v>
      </c>
      <c r="C25555" t="s">
        <v>383</v>
      </c>
      <c r="D25555" t="s">
        <v>1260</v>
      </c>
      <c r="E25555" t="s">
        <v>29</v>
      </c>
      <c r="F25555">
        <v>326454</v>
      </c>
      <c r="G25555">
        <v>290385</v>
      </c>
      <c r="H25555">
        <f t="shared" si="42"/>
        <v>0.88951276443235494</v>
      </c>
      <c r="I25555" t="s">
        <v>1232</v>
      </c>
    </row>
    <row r="25556" spans="1:9" x14ac:dyDescent="0.35">
      <c r="A25556" t="s">
        <v>1257</v>
      </c>
      <c r="B25556" t="s">
        <v>383</v>
      </c>
      <c r="C25556" t="s">
        <v>383</v>
      </c>
      <c r="D25556" t="s">
        <v>1260</v>
      </c>
      <c r="E25556" t="s">
        <v>30</v>
      </c>
      <c r="F25556">
        <v>324329</v>
      </c>
      <c r="G25556">
        <v>247346</v>
      </c>
      <c r="H25556">
        <f t="shared" si="42"/>
        <v>0.76263917195193764</v>
      </c>
      <c r="I25556" t="s">
        <v>1232</v>
      </c>
    </row>
    <row r="25557" spans="1:9" x14ac:dyDescent="0.35">
      <c r="A25557" t="s">
        <v>1257</v>
      </c>
      <c r="B25557" t="s">
        <v>383</v>
      </c>
      <c r="C25557" t="s">
        <v>383</v>
      </c>
      <c r="D25557" t="s">
        <v>1260</v>
      </c>
      <c r="E25557" t="s">
        <v>31</v>
      </c>
      <c r="F25557">
        <v>375450</v>
      </c>
      <c r="G25557">
        <v>295511</v>
      </c>
      <c r="H25557">
        <f t="shared" si="42"/>
        <v>0.78708483153549069</v>
      </c>
      <c r="I25557" t="s">
        <v>1232</v>
      </c>
    </row>
    <row r="25558" spans="1:9" x14ac:dyDescent="0.35">
      <c r="A25558" t="s">
        <v>1257</v>
      </c>
      <c r="B25558" t="s">
        <v>383</v>
      </c>
      <c r="C25558" t="s">
        <v>383</v>
      </c>
      <c r="D25558" t="s">
        <v>1261</v>
      </c>
      <c r="E25558" t="s">
        <v>29</v>
      </c>
      <c r="F25558">
        <v>427414</v>
      </c>
      <c r="G25558">
        <v>436822</v>
      </c>
      <c r="H25558">
        <f t="shared" ref="H25558:H25621" si="43">G25558/F25558</f>
        <v>1.0220114455773559</v>
      </c>
      <c r="I25558" t="s">
        <v>1232</v>
      </c>
    </row>
    <row r="25559" spans="1:9" x14ac:dyDescent="0.35">
      <c r="A25559" t="s">
        <v>1257</v>
      </c>
      <c r="B25559" t="s">
        <v>383</v>
      </c>
      <c r="C25559" t="s">
        <v>383</v>
      </c>
      <c r="D25559" t="s">
        <v>1261</v>
      </c>
      <c r="E25559" t="s">
        <v>30</v>
      </c>
      <c r="F25559">
        <v>441409</v>
      </c>
      <c r="G25559">
        <v>347711</v>
      </c>
      <c r="H25559">
        <f t="shared" si="43"/>
        <v>0.78772974724122069</v>
      </c>
      <c r="I25559" t="s">
        <v>1232</v>
      </c>
    </row>
    <row r="25560" spans="1:9" x14ac:dyDescent="0.35">
      <c r="A25560" t="s">
        <v>1257</v>
      </c>
      <c r="B25560" t="s">
        <v>383</v>
      </c>
      <c r="C25560" t="s">
        <v>383</v>
      </c>
      <c r="D25560" t="s">
        <v>1261</v>
      </c>
      <c r="E25560" t="s">
        <v>31</v>
      </c>
      <c r="F25560">
        <v>444272</v>
      </c>
      <c r="G25560">
        <v>315764</v>
      </c>
      <c r="H25560">
        <f t="shared" si="43"/>
        <v>0.71074476897036054</v>
      </c>
      <c r="I25560" t="s">
        <v>1232</v>
      </c>
    </row>
    <row r="25561" spans="1:9" x14ac:dyDescent="0.35">
      <c r="A25561" t="s">
        <v>1257</v>
      </c>
      <c r="B25561" t="s">
        <v>383</v>
      </c>
      <c r="C25561" t="s">
        <v>383</v>
      </c>
      <c r="D25561" t="s">
        <v>1262</v>
      </c>
      <c r="E25561" t="s">
        <v>29</v>
      </c>
      <c r="F25561">
        <v>170580</v>
      </c>
      <c r="G25561">
        <v>192741</v>
      </c>
      <c r="H25561">
        <f t="shared" si="43"/>
        <v>1.1299155821315512</v>
      </c>
      <c r="I25561" t="s">
        <v>1232</v>
      </c>
    </row>
    <row r="25562" spans="1:9" x14ac:dyDescent="0.35">
      <c r="A25562" t="s">
        <v>1257</v>
      </c>
      <c r="B25562" t="s">
        <v>383</v>
      </c>
      <c r="C25562" t="s">
        <v>383</v>
      </c>
      <c r="D25562" t="s">
        <v>1262</v>
      </c>
      <c r="E25562" t="s">
        <v>30</v>
      </c>
      <c r="F25562">
        <v>175040</v>
      </c>
      <c r="G25562">
        <v>225689</v>
      </c>
      <c r="H25562">
        <f t="shared" si="43"/>
        <v>1.2893567184643511</v>
      </c>
      <c r="I25562" t="s">
        <v>1232</v>
      </c>
    </row>
    <row r="25563" spans="1:9" x14ac:dyDescent="0.35">
      <c r="A25563" t="s">
        <v>1257</v>
      </c>
      <c r="B25563" t="s">
        <v>383</v>
      </c>
      <c r="C25563" t="s">
        <v>383</v>
      </c>
      <c r="D25563" t="s">
        <v>1262</v>
      </c>
      <c r="E25563" t="s">
        <v>31</v>
      </c>
      <c r="F25563">
        <v>187904</v>
      </c>
      <c r="G25563">
        <v>175122</v>
      </c>
      <c r="H25563">
        <f t="shared" si="43"/>
        <v>0.93197590258855589</v>
      </c>
      <c r="I25563" t="s">
        <v>1232</v>
      </c>
    </row>
    <row r="25564" spans="1:9" x14ac:dyDescent="0.35">
      <c r="A25564" t="s">
        <v>1257</v>
      </c>
      <c r="B25564" t="s">
        <v>383</v>
      </c>
      <c r="C25564" t="s">
        <v>383</v>
      </c>
      <c r="D25564" t="s">
        <v>1263</v>
      </c>
      <c r="E25564" t="s">
        <v>29</v>
      </c>
      <c r="F25564">
        <v>199410</v>
      </c>
      <c r="G25564">
        <v>72677</v>
      </c>
      <c r="H25564">
        <f t="shared" si="43"/>
        <v>0.36446015746452032</v>
      </c>
      <c r="I25564" t="s">
        <v>1232</v>
      </c>
    </row>
    <row r="25565" spans="1:9" x14ac:dyDescent="0.35">
      <c r="A25565" t="s">
        <v>1257</v>
      </c>
      <c r="B25565" t="s">
        <v>383</v>
      </c>
      <c r="C25565" t="s">
        <v>383</v>
      </c>
      <c r="D25565" t="s">
        <v>1263</v>
      </c>
      <c r="E25565" t="s">
        <v>30</v>
      </c>
      <c r="F25565">
        <v>198844</v>
      </c>
      <c r="G25565">
        <v>69860</v>
      </c>
      <c r="H25565">
        <f t="shared" si="43"/>
        <v>0.35133069139627043</v>
      </c>
      <c r="I25565" t="s">
        <v>1232</v>
      </c>
    </row>
    <row r="25566" spans="1:9" x14ac:dyDescent="0.35">
      <c r="A25566" t="s">
        <v>1257</v>
      </c>
      <c r="B25566" t="s">
        <v>383</v>
      </c>
      <c r="C25566" t="s">
        <v>383</v>
      </c>
      <c r="D25566" t="s">
        <v>1263</v>
      </c>
      <c r="E25566" t="s">
        <v>31</v>
      </c>
      <c r="F25566">
        <v>196693</v>
      </c>
      <c r="G25566">
        <v>115628</v>
      </c>
      <c r="H25566">
        <f t="shared" si="43"/>
        <v>0.58786026955712711</v>
      </c>
      <c r="I25566" t="s">
        <v>1232</v>
      </c>
    </row>
    <row r="25567" spans="1:9" x14ac:dyDescent="0.35">
      <c r="A25567" t="s">
        <v>1257</v>
      </c>
      <c r="B25567" t="s">
        <v>383</v>
      </c>
      <c r="C25567" t="s">
        <v>383</v>
      </c>
      <c r="D25567" t="s">
        <v>1264</v>
      </c>
      <c r="E25567" t="s">
        <v>29</v>
      </c>
      <c r="F25567">
        <v>73346</v>
      </c>
      <c r="G25567">
        <v>91756</v>
      </c>
      <c r="H25567">
        <f t="shared" si="43"/>
        <v>1.2510020996373354</v>
      </c>
      <c r="I25567" t="s">
        <v>1232</v>
      </c>
    </row>
    <row r="25568" spans="1:9" x14ac:dyDescent="0.35">
      <c r="A25568" t="s">
        <v>1257</v>
      </c>
      <c r="B25568" t="s">
        <v>383</v>
      </c>
      <c r="C25568" t="s">
        <v>383</v>
      </c>
      <c r="D25568" t="s">
        <v>1264</v>
      </c>
      <c r="E25568" t="s">
        <v>30</v>
      </c>
      <c r="F25568">
        <v>76291</v>
      </c>
      <c r="G25568">
        <v>20292</v>
      </c>
      <c r="H25568">
        <f t="shared" si="43"/>
        <v>0.26598157056533533</v>
      </c>
      <c r="I25568" t="s">
        <v>1232</v>
      </c>
    </row>
    <row r="25569" spans="1:9" x14ac:dyDescent="0.35">
      <c r="A25569" t="s">
        <v>1257</v>
      </c>
      <c r="B25569" t="s">
        <v>383</v>
      </c>
      <c r="C25569" t="s">
        <v>383</v>
      </c>
      <c r="D25569" t="s">
        <v>1264</v>
      </c>
      <c r="E25569" t="s">
        <v>31</v>
      </c>
      <c r="F25569">
        <v>73074</v>
      </c>
      <c r="G25569">
        <v>10379</v>
      </c>
      <c r="H25569">
        <f t="shared" si="43"/>
        <v>0.14203410241672826</v>
      </c>
      <c r="I25569" t="s">
        <v>1232</v>
      </c>
    </row>
    <row r="25570" spans="1:9" x14ac:dyDescent="0.35">
      <c r="A25570" t="s">
        <v>1257</v>
      </c>
      <c r="B25570" t="s">
        <v>383</v>
      </c>
      <c r="C25570" t="s">
        <v>383</v>
      </c>
      <c r="D25570" t="s">
        <v>1265</v>
      </c>
      <c r="E25570" t="s">
        <v>29</v>
      </c>
      <c r="F25570">
        <v>18521</v>
      </c>
      <c r="G25570">
        <v>13253</v>
      </c>
      <c r="H25570">
        <f t="shared" si="43"/>
        <v>0.71556611414070515</v>
      </c>
      <c r="I25570" t="s">
        <v>1232</v>
      </c>
    </row>
    <row r="25571" spans="1:9" x14ac:dyDescent="0.35">
      <c r="A25571" t="s">
        <v>1257</v>
      </c>
      <c r="B25571" t="s">
        <v>383</v>
      </c>
      <c r="C25571" t="s">
        <v>383</v>
      </c>
      <c r="D25571" t="s">
        <v>1265</v>
      </c>
      <c r="E25571" t="s">
        <v>30</v>
      </c>
      <c r="F25571">
        <v>18322</v>
      </c>
      <c r="G25571">
        <v>9131</v>
      </c>
      <c r="H25571">
        <f t="shared" si="43"/>
        <v>0.4983626241676673</v>
      </c>
      <c r="I25571" t="s">
        <v>1232</v>
      </c>
    </row>
    <row r="25572" spans="1:9" x14ac:dyDescent="0.35">
      <c r="A25572" t="s">
        <v>1257</v>
      </c>
      <c r="B25572" t="s">
        <v>383</v>
      </c>
      <c r="C25572" t="s">
        <v>383</v>
      </c>
      <c r="D25572" t="s">
        <v>1265</v>
      </c>
      <c r="E25572" t="s">
        <v>31</v>
      </c>
      <c r="F25572">
        <v>20282</v>
      </c>
      <c r="G25572">
        <v>13179</v>
      </c>
      <c r="H25572">
        <f t="shared" si="43"/>
        <v>0.64978798935016269</v>
      </c>
      <c r="I25572" t="s">
        <v>1232</v>
      </c>
    </row>
    <row r="25573" spans="1:9" x14ac:dyDescent="0.35">
      <c r="A25573" t="s">
        <v>1257</v>
      </c>
      <c r="B25573" t="s">
        <v>383</v>
      </c>
      <c r="C25573" t="s">
        <v>383</v>
      </c>
      <c r="D25573" t="s">
        <v>1266</v>
      </c>
      <c r="E25573" t="s">
        <v>29</v>
      </c>
      <c r="F25573">
        <v>126235</v>
      </c>
      <c r="G25573">
        <v>133014</v>
      </c>
      <c r="H25573">
        <f t="shared" si="43"/>
        <v>1.0537014298728562</v>
      </c>
      <c r="I25573" t="s">
        <v>1232</v>
      </c>
    </row>
    <row r="25574" spans="1:9" x14ac:dyDescent="0.35">
      <c r="A25574" t="s">
        <v>1257</v>
      </c>
      <c r="B25574" t="s">
        <v>383</v>
      </c>
      <c r="C25574" t="s">
        <v>383</v>
      </c>
      <c r="D25574" t="s">
        <v>1266</v>
      </c>
      <c r="E25574" t="s">
        <v>30</v>
      </c>
      <c r="F25574">
        <v>130467</v>
      </c>
      <c r="G25574">
        <v>120281</v>
      </c>
      <c r="H25574">
        <f t="shared" si="43"/>
        <v>0.92192661745882099</v>
      </c>
      <c r="I25574" t="s">
        <v>1232</v>
      </c>
    </row>
    <row r="25575" spans="1:9" x14ac:dyDescent="0.35">
      <c r="A25575" t="s">
        <v>1257</v>
      </c>
      <c r="B25575" t="s">
        <v>383</v>
      </c>
      <c r="C25575" t="s">
        <v>383</v>
      </c>
      <c r="D25575" t="s">
        <v>1266</v>
      </c>
      <c r="E25575" t="s">
        <v>31</v>
      </c>
      <c r="F25575">
        <v>131853</v>
      </c>
      <c r="G25575">
        <v>136588</v>
      </c>
      <c r="H25575">
        <f t="shared" si="43"/>
        <v>1.0359112041440088</v>
      </c>
      <c r="I25575" t="s">
        <v>1232</v>
      </c>
    </row>
    <row r="25576" spans="1:9" x14ac:dyDescent="0.35">
      <c r="A25576" t="s">
        <v>1257</v>
      </c>
      <c r="B25576" t="s">
        <v>384</v>
      </c>
      <c r="C25576" t="s">
        <v>384</v>
      </c>
      <c r="D25576" t="s">
        <v>1258</v>
      </c>
      <c r="E25576" t="s">
        <v>29</v>
      </c>
      <c r="F25576">
        <v>513338</v>
      </c>
      <c r="G25576">
        <v>513384</v>
      </c>
      <c r="H25576">
        <f t="shared" si="43"/>
        <v>1.0000896095749778</v>
      </c>
      <c r="I25576" t="s">
        <v>1233</v>
      </c>
    </row>
    <row r="25577" spans="1:9" x14ac:dyDescent="0.35">
      <c r="A25577" t="s">
        <v>1257</v>
      </c>
      <c r="B25577" t="s">
        <v>384</v>
      </c>
      <c r="C25577" t="s">
        <v>384</v>
      </c>
      <c r="D25577" t="s">
        <v>1258</v>
      </c>
      <c r="E25577" t="s">
        <v>30</v>
      </c>
      <c r="F25577">
        <v>501334</v>
      </c>
      <c r="G25577">
        <v>459106</v>
      </c>
      <c r="H25577">
        <f t="shared" si="43"/>
        <v>0.91576872903094542</v>
      </c>
      <c r="I25577" t="s">
        <v>1233</v>
      </c>
    </row>
    <row r="25578" spans="1:9" x14ac:dyDescent="0.35">
      <c r="A25578" t="s">
        <v>1257</v>
      </c>
      <c r="B25578" t="s">
        <v>384</v>
      </c>
      <c r="C25578" t="s">
        <v>384</v>
      </c>
      <c r="D25578" t="s">
        <v>1258</v>
      </c>
      <c r="E25578" t="s">
        <v>31</v>
      </c>
      <c r="F25578">
        <v>472786</v>
      </c>
      <c r="G25578">
        <v>431823</v>
      </c>
      <c r="H25578">
        <f t="shared" si="43"/>
        <v>0.91335826356956429</v>
      </c>
      <c r="I25578" t="s">
        <v>1233</v>
      </c>
    </row>
    <row r="25579" spans="1:9" x14ac:dyDescent="0.35">
      <c r="A25579" t="s">
        <v>1257</v>
      </c>
      <c r="B25579" t="s">
        <v>384</v>
      </c>
      <c r="C25579" t="s">
        <v>384</v>
      </c>
      <c r="D25579" t="s">
        <v>1267</v>
      </c>
      <c r="E25579" t="s">
        <v>29</v>
      </c>
      <c r="F25579">
        <v>140203</v>
      </c>
      <c r="G25579">
        <v>182939</v>
      </c>
      <c r="H25579">
        <f t="shared" si="43"/>
        <v>1.3048151608738758</v>
      </c>
      <c r="I25579" t="s">
        <v>1233</v>
      </c>
    </row>
    <row r="25580" spans="1:9" x14ac:dyDescent="0.35">
      <c r="A25580" t="s">
        <v>1257</v>
      </c>
      <c r="B25580" t="s">
        <v>384</v>
      </c>
      <c r="C25580" t="s">
        <v>384</v>
      </c>
      <c r="D25580" t="s">
        <v>1267</v>
      </c>
      <c r="E25580" t="s">
        <v>30</v>
      </c>
      <c r="F25580">
        <v>141061</v>
      </c>
      <c r="G25580">
        <v>197248</v>
      </c>
      <c r="H25580">
        <f t="shared" si="43"/>
        <v>1.3983170401457525</v>
      </c>
      <c r="I25580" t="s">
        <v>1233</v>
      </c>
    </row>
    <row r="25581" spans="1:9" x14ac:dyDescent="0.35">
      <c r="A25581" t="s">
        <v>1257</v>
      </c>
      <c r="B25581" t="s">
        <v>384</v>
      </c>
      <c r="C25581" t="s">
        <v>384</v>
      </c>
      <c r="D25581" t="s">
        <v>1267</v>
      </c>
      <c r="E25581" t="s">
        <v>31</v>
      </c>
      <c r="F25581">
        <v>145743</v>
      </c>
      <c r="G25581">
        <v>181576</v>
      </c>
      <c r="H25581">
        <f t="shared" si="43"/>
        <v>1.2458642953692458</v>
      </c>
      <c r="I25581" t="s">
        <v>1233</v>
      </c>
    </row>
    <row r="25582" spans="1:9" x14ac:dyDescent="0.35">
      <c r="A25582" t="s">
        <v>1257</v>
      </c>
      <c r="B25582" t="s">
        <v>384</v>
      </c>
      <c r="C25582" t="s">
        <v>384</v>
      </c>
      <c r="D25582" t="s">
        <v>1268</v>
      </c>
      <c r="E25582" t="s">
        <v>29</v>
      </c>
      <c r="F25582">
        <v>93535</v>
      </c>
      <c r="G25582">
        <v>54253</v>
      </c>
      <c r="H25582">
        <f t="shared" si="43"/>
        <v>0.5800288661998183</v>
      </c>
      <c r="I25582" t="s">
        <v>1233</v>
      </c>
    </row>
    <row r="25583" spans="1:9" x14ac:dyDescent="0.35">
      <c r="A25583" t="s">
        <v>1257</v>
      </c>
      <c r="B25583" t="s">
        <v>384</v>
      </c>
      <c r="C25583" t="s">
        <v>384</v>
      </c>
      <c r="D25583" t="s">
        <v>1268</v>
      </c>
      <c r="E25583" t="s">
        <v>30</v>
      </c>
      <c r="F25583">
        <v>73321</v>
      </c>
      <c r="G25583">
        <v>42836</v>
      </c>
      <c r="H25583">
        <f t="shared" si="43"/>
        <v>0.58422552883894108</v>
      </c>
      <c r="I25583" t="s">
        <v>1233</v>
      </c>
    </row>
    <row r="25584" spans="1:9" x14ac:dyDescent="0.35">
      <c r="A25584" t="s">
        <v>1257</v>
      </c>
      <c r="B25584" t="s">
        <v>384</v>
      </c>
      <c r="C25584" t="s">
        <v>384</v>
      </c>
      <c r="D25584" t="s">
        <v>1268</v>
      </c>
      <c r="E25584" t="s">
        <v>31</v>
      </c>
      <c r="F25584">
        <v>75532</v>
      </c>
      <c r="G25584">
        <v>38896</v>
      </c>
      <c r="H25584">
        <f t="shared" si="43"/>
        <v>0.5149605465233279</v>
      </c>
      <c r="I25584" t="s">
        <v>1233</v>
      </c>
    </row>
    <row r="25585" spans="1:9" x14ac:dyDescent="0.35">
      <c r="A25585" t="s">
        <v>1257</v>
      </c>
      <c r="B25585" t="s">
        <v>384</v>
      </c>
      <c r="C25585" t="s">
        <v>384</v>
      </c>
      <c r="D25585" t="s">
        <v>1269</v>
      </c>
      <c r="E25585" t="s">
        <v>29</v>
      </c>
      <c r="F25585">
        <v>19506</v>
      </c>
      <c r="G25585">
        <v>29792</v>
      </c>
      <c r="H25585">
        <f t="shared" si="43"/>
        <v>1.5273249256638983</v>
      </c>
      <c r="I25585" t="s">
        <v>1233</v>
      </c>
    </row>
    <row r="25586" spans="1:9" x14ac:dyDescent="0.35">
      <c r="A25586" t="s">
        <v>1257</v>
      </c>
      <c r="B25586" t="s">
        <v>384</v>
      </c>
      <c r="C25586" t="s">
        <v>384</v>
      </c>
      <c r="D25586" t="s">
        <v>1269</v>
      </c>
      <c r="E25586" t="s">
        <v>30</v>
      </c>
      <c r="F25586">
        <v>22222</v>
      </c>
      <c r="G25586">
        <v>24078</v>
      </c>
      <c r="H25586">
        <f t="shared" si="43"/>
        <v>1.0835208352083521</v>
      </c>
      <c r="I25586" t="s">
        <v>1233</v>
      </c>
    </row>
    <row r="25587" spans="1:9" x14ac:dyDescent="0.35">
      <c r="A25587" t="s">
        <v>1257</v>
      </c>
      <c r="B25587" t="s">
        <v>384</v>
      </c>
      <c r="C25587" t="s">
        <v>384</v>
      </c>
      <c r="D25587" t="s">
        <v>1269</v>
      </c>
      <c r="E25587" t="s">
        <v>31</v>
      </c>
      <c r="F25587">
        <v>26179</v>
      </c>
      <c r="G25587">
        <v>21259</v>
      </c>
      <c r="H25587">
        <f t="shared" si="43"/>
        <v>0.81206310401466819</v>
      </c>
      <c r="I25587" t="s">
        <v>1233</v>
      </c>
    </row>
    <row r="25588" spans="1:9" x14ac:dyDescent="0.35">
      <c r="A25588" t="s">
        <v>1257</v>
      </c>
      <c r="B25588" t="s">
        <v>384</v>
      </c>
      <c r="C25588" t="s">
        <v>384</v>
      </c>
      <c r="D25588" t="s">
        <v>1270</v>
      </c>
      <c r="E25588" t="s">
        <v>29</v>
      </c>
      <c r="F25588">
        <v>26669</v>
      </c>
      <c r="G25588">
        <v>29598</v>
      </c>
      <c r="H25588">
        <f t="shared" si="43"/>
        <v>1.1098278900596197</v>
      </c>
      <c r="I25588" t="s">
        <v>1233</v>
      </c>
    </row>
    <row r="25589" spans="1:9" x14ac:dyDescent="0.35">
      <c r="A25589" t="s">
        <v>1257</v>
      </c>
      <c r="B25589" t="s">
        <v>384</v>
      </c>
      <c r="C25589" t="s">
        <v>384</v>
      </c>
      <c r="D25589" t="s">
        <v>1270</v>
      </c>
      <c r="E25589" t="s">
        <v>30</v>
      </c>
      <c r="F25589">
        <v>33909</v>
      </c>
      <c r="G25589">
        <v>27694</v>
      </c>
      <c r="H25589">
        <f t="shared" si="43"/>
        <v>0.8167153263145478</v>
      </c>
      <c r="I25589" t="s">
        <v>1233</v>
      </c>
    </row>
    <row r="25590" spans="1:9" x14ac:dyDescent="0.35">
      <c r="A25590" t="s">
        <v>1257</v>
      </c>
      <c r="B25590" t="s">
        <v>384</v>
      </c>
      <c r="C25590" t="s">
        <v>384</v>
      </c>
      <c r="D25590" t="s">
        <v>1270</v>
      </c>
      <c r="E25590" t="s">
        <v>31</v>
      </c>
      <c r="F25590">
        <v>29765</v>
      </c>
      <c r="G25590">
        <v>25304</v>
      </c>
      <c r="H25590">
        <f t="shared" si="43"/>
        <v>0.85012598689736263</v>
      </c>
      <c r="I25590" t="s">
        <v>1233</v>
      </c>
    </row>
    <row r="25591" spans="1:9" x14ac:dyDescent="0.35">
      <c r="A25591" t="s">
        <v>1257</v>
      </c>
      <c r="B25591" t="s">
        <v>384</v>
      </c>
      <c r="C25591" t="s">
        <v>384</v>
      </c>
      <c r="D25591" t="s">
        <v>1271</v>
      </c>
      <c r="E25591" t="s">
        <v>29</v>
      </c>
      <c r="F25591">
        <v>57301</v>
      </c>
      <c r="G25591">
        <v>51687</v>
      </c>
      <c r="H25591">
        <f t="shared" si="43"/>
        <v>0.90202614265021552</v>
      </c>
      <c r="I25591" t="s">
        <v>1233</v>
      </c>
    </row>
    <row r="25592" spans="1:9" x14ac:dyDescent="0.35">
      <c r="A25592" t="s">
        <v>1257</v>
      </c>
      <c r="B25592" t="s">
        <v>384</v>
      </c>
      <c r="C25592" t="s">
        <v>384</v>
      </c>
      <c r="D25592" t="s">
        <v>1271</v>
      </c>
      <c r="E25592" t="s">
        <v>30</v>
      </c>
      <c r="F25592">
        <v>53147</v>
      </c>
      <c r="G25592">
        <v>58974</v>
      </c>
      <c r="H25592">
        <f t="shared" si="43"/>
        <v>1.1096393023124542</v>
      </c>
      <c r="I25592" t="s">
        <v>1233</v>
      </c>
    </row>
    <row r="25593" spans="1:9" x14ac:dyDescent="0.35">
      <c r="A25593" t="s">
        <v>1257</v>
      </c>
      <c r="B25593" t="s">
        <v>384</v>
      </c>
      <c r="C25593" t="s">
        <v>384</v>
      </c>
      <c r="D25593" t="s">
        <v>1271</v>
      </c>
      <c r="E25593" t="s">
        <v>31</v>
      </c>
      <c r="F25593">
        <v>51661</v>
      </c>
      <c r="G25593">
        <v>61271</v>
      </c>
      <c r="H25593">
        <f t="shared" si="43"/>
        <v>1.1860204022376648</v>
      </c>
      <c r="I25593" t="s">
        <v>1233</v>
      </c>
    </row>
    <row r="25594" spans="1:9" x14ac:dyDescent="0.35">
      <c r="A25594" t="s">
        <v>1257</v>
      </c>
      <c r="B25594" t="s">
        <v>384</v>
      </c>
      <c r="C25594" t="s">
        <v>384</v>
      </c>
      <c r="D25594" t="s">
        <v>1272</v>
      </c>
      <c r="E25594" t="s">
        <v>29</v>
      </c>
      <c r="F25594">
        <v>81180</v>
      </c>
      <c r="G25594">
        <v>48943</v>
      </c>
      <c r="H25594">
        <f t="shared" si="43"/>
        <v>0.60289480167528953</v>
      </c>
      <c r="I25594" t="s">
        <v>1233</v>
      </c>
    </row>
    <row r="25595" spans="1:9" x14ac:dyDescent="0.35">
      <c r="A25595" t="s">
        <v>1257</v>
      </c>
      <c r="B25595" t="s">
        <v>384</v>
      </c>
      <c r="C25595" t="s">
        <v>384</v>
      </c>
      <c r="D25595" t="s">
        <v>1272</v>
      </c>
      <c r="E25595" t="s">
        <v>30</v>
      </c>
      <c r="F25595">
        <v>78742</v>
      </c>
      <c r="G25595">
        <v>48404</v>
      </c>
      <c r="H25595">
        <f t="shared" si="43"/>
        <v>0.61471641563587409</v>
      </c>
      <c r="I25595" t="s">
        <v>1233</v>
      </c>
    </row>
    <row r="25596" spans="1:9" x14ac:dyDescent="0.35">
      <c r="A25596" t="s">
        <v>1257</v>
      </c>
      <c r="B25596" t="s">
        <v>384</v>
      </c>
      <c r="C25596" t="s">
        <v>384</v>
      </c>
      <c r="D25596" t="s">
        <v>1272</v>
      </c>
      <c r="E25596" t="s">
        <v>31</v>
      </c>
      <c r="F25596">
        <v>86923</v>
      </c>
      <c r="G25596">
        <v>57784</v>
      </c>
      <c r="H25596">
        <f t="shared" si="43"/>
        <v>0.66477226970997316</v>
      </c>
      <c r="I25596" t="s">
        <v>1233</v>
      </c>
    </row>
    <row r="25597" spans="1:9" x14ac:dyDescent="0.35">
      <c r="A25597" t="s">
        <v>1257</v>
      </c>
      <c r="B25597" t="s">
        <v>384</v>
      </c>
      <c r="C25597" t="s">
        <v>384</v>
      </c>
      <c r="D25597" t="s">
        <v>1273</v>
      </c>
      <c r="E25597" t="s">
        <v>29</v>
      </c>
      <c r="F25597">
        <v>37230</v>
      </c>
      <c r="G25597">
        <v>38869</v>
      </c>
      <c r="H25597">
        <f t="shared" si="43"/>
        <v>1.0440236368520011</v>
      </c>
      <c r="I25597" t="s">
        <v>1233</v>
      </c>
    </row>
    <row r="25598" spans="1:9" x14ac:dyDescent="0.35">
      <c r="A25598" t="s">
        <v>1257</v>
      </c>
      <c r="B25598" t="s">
        <v>384</v>
      </c>
      <c r="C25598" t="s">
        <v>384</v>
      </c>
      <c r="D25598" t="s">
        <v>1273</v>
      </c>
      <c r="E25598" t="s">
        <v>30</v>
      </c>
      <c r="F25598">
        <v>38174</v>
      </c>
      <c r="G25598">
        <v>31875</v>
      </c>
      <c r="H25598">
        <f t="shared" si="43"/>
        <v>0.8349924032063708</v>
      </c>
      <c r="I25598" t="s">
        <v>1233</v>
      </c>
    </row>
    <row r="25599" spans="1:9" x14ac:dyDescent="0.35">
      <c r="A25599" t="s">
        <v>1257</v>
      </c>
      <c r="B25599" t="s">
        <v>384</v>
      </c>
      <c r="C25599" t="s">
        <v>384</v>
      </c>
      <c r="D25599" t="s">
        <v>1273</v>
      </c>
      <c r="E25599" t="s">
        <v>31</v>
      </c>
      <c r="F25599">
        <v>38697</v>
      </c>
      <c r="G25599">
        <v>27513</v>
      </c>
      <c r="H25599">
        <f t="shared" si="43"/>
        <v>0.71098534770137223</v>
      </c>
      <c r="I25599" t="s">
        <v>1233</v>
      </c>
    </row>
    <row r="25600" spans="1:9" x14ac:dyDescent="0.35">
      <c r="A25600" t="s">
        <v>1257</v>
      </c>
      <c r="B25600" t="s">
        <v>384</v>
      </c>
      <c r="C25600" t="s">
        <v>384</v>
      </c>
      <c r="D25600" t="s">
        <v>1274</v>
      </c>
      <c r="E25600" t="s">
        <v>29</v>
      </c>
      <c r="F25600">
        <v>147342</v>
      </c>
      <c r="G25600">
        <v>86765</v>
      </c>
      <c r="H25600">
        <f t="shared" si="43"/>
        <v>0.58886807563356003</v>
      </c>
      <c r="I25600" t="s">
        <v>1233</v>
      </c>
    </row>
    <row r="25601" spans="1:9" x14ac:dyDescent="0.35">
      <c r="A25601" t="s">
        <v>1257</v>
      </c>
      <c r="B25601" t="s">
        <v>384</v>
      </c>
      <c r="C25601" t="s">
        <v>384</v>
      </c>
      <c r="D25601" t="s">
        <v>1274</v>
      </c>
      <c r="E25601" t="s">
        <v>30</v>
      </c>
      <c r="F25601">
        <v>144207</v>
      </c>
      <c r="G25601">
        <v>97100</v>
      </c>
      <c r="H25601">
        <f t="shared" si="43"/>
        <v>0.67333763270853708</v>
      </c>
      <c r="I25601" t="s">
        <v>1233</v>
      </c>
    </row>
    <row r="25602" spans="1:9" x14ac:dyDescent="0.35">
      <c r="A25602" t="s">
        <v>1257</v>
      </c>
      <c r="B25602" t="s">
        <v>384</v>
      </c>
      <c r="C25602" t="s">
        <v>384</v>
      </c>
      <c r="D25602" t="s">
        <v>1274</v>
      </c>
      <c r="E25602" t="s">
        <v>31</v>
      </c>
      <c r="F25602">
        <v>145834</v>
      </c>
      <c r="G25602">
        <v>98259</v>
      </c>
      <c r="H25602">
        <f t="shared" si="43"/>
        <v>0.67377291989522337</v>
      </c>
      <c r="I25602" t="s">
        <v>1233</v>
      </c>
    </row>
    <row r="25603" spans="1:9" x14ac:dyDescent="0.35">
      <c r="A25603" t="s">
        <v>1257</v>
      </c>
      <c r="B25603" t="s">
        <v>384</v>
      </c>
      <c r="C25603" t="s">
        <v>384</v>
      </c>
      <c r="D25603" t="s">
        <v>1275</v>
      </c>
      <c r="E25603" t="s">
        <v>29</v>
      </c>
      <c r="F25603">
        <v>79741</v>
      </c>
      <c r="G25603">
        <v>80539</v>
      </c>
      <c r="H25603">
        <f t="shared" si="43"/>
        <v>1.0100073989541138</v>
      </c>
      <c r="I25603" t="s">
        <v>1233</v>
      </c>
    </row>
    <row r="25604" spans="1:9" x14ac:dyDescent="0.35">
      <c r="A25604" t="s">
        <v>1257</v>
      </c>
      <c r="B25604" t="s">
        <v>384</v>
      </c>
      <c r="C25604" t="s">
        <v>384</v>
      </c>
      <c r="D25604" t="s">
        <v>1275</v>
      </c>
      <c r="E25604" t="s">
        <v>30</v>
      </c>
      <c r="F25604">
        <v>74034</v>
      </c>
      <c r="G25604">
        <v>79133</v>
      </c>
      <c r="H25604">
        <f t="shared" si="43"/>
        <v>1.0688737607045411</v>
      </c>
      <c r="I25604" t="s">
        <v>1233</v>
      </c>
    </row>
    <row r="25605" spans="1:9" x14ac:dyDescent="0.35">
      <c r="A25605" t="s">
        <v>1257</v>
      </c>
      <c r="B25605" t="s">
        <v>384</v>
      </c>
      <c r="C25605" t="s">
        <v>384</v>
      </c>
      <c r="D25605" t="s">
        <v>1275</v>
      </c>
      <c r="E25605" t="s">
        <v>31</v>
      </c>
      <c r="F25605">
        <v>75277</v>
      </c>
      <c r="G25605">
        <v>79000</v>
      </c>
      <c r="H25605">
        <f t="shared" si="43"/>
        <v>1.0494573375665874</v>
      </c>
      <c r="I25605" t="s">
        <v>1233</v>
      </c>
    </row>
    <row r="25606" spans="1:9" x14ac:dyDescent="0.35">
      <c r="A25606" t="s">
        <v>1257</v>
      </c>
      <c r="B25606" t="s">
        <v>384</v>
      </c>
      <c r="C25606" t="s">
        <v>384</v>
      </c>
      <c r="D25606" t="s">
        <v>1276</v>
      </c>
      <c r="E25606" t="s">
        <v>29</v>
      </c>
      <c r="F25606">
        <v>23375</v>
      </c>
      <c r="G25606">
        <v>22366</v>
      </c>
      <c r="H25606">
        <f t="shared" si="43"/>
        <v>0.95683422459893053</v>
      </c>
      <c r="I25606" t="s">
        <v>1233</v>
      </c>
    </row>
    <row r="25607" spans="1:9" x14ac:dyDescent="0.35">
      <c r="A25607" t="s">
        <v>1257</v>
      </c>
      <c r="B25607" t="s">
        <v>384</v>
      </c>
      <c r="C25607" t="s">
        <v>384</v>
      </c>
      <c r="D25607" t="s">
        <v>1276</v>
      </c>
      <c r="E25607" t="s">
        <v>30</v>
      </c>
      <c r="F25607">
        <v>20122</v>
      </c>
      <c r="G25607">
        <v>20045</v>
      </c>
      <c r="H25607">
        <f t="shared" si="43"/>
        <v>0.9961733426100785</v>
      </c>
      <c r="I25607" t="s">
        <v>1233</v>
      </c>
    </row>
    <row r="25608" spans="1:9" x14ac:dyDescent="0.35">
      <c r="A25608" t="s">
        <v>1257</v>
      </c>
      <c r="B25608" t="s">
        <v>384</v>
      </c>
      <c r="C25608" t="s">
        <v>384</v>
      </c>
      <c r="D25608" t="s">
        <v>1276</v>
      </c>
      <c r="E25608" t="s">
        <v>31</v>
      </c>
      <c r="F25608">
        <v>20913</v>
      </c>
      <c r="G25608">
        <v>22056</v>
      </c>
      <c r="H25608">
        <f t="shared" si="43"/>
        <v>1.0546549992827428</v>
      </c>
      <c r="I25608" t="s">
        <v>1233</v>
      </c>
    </row>
    <row r="25609" spans="1:9" x14ac:dyDescent="0.35">
      <c r="A25609" t="s">
        <v>1257</v>
      </c>
      <c r="B25609" t="s">
        <v>384</v>
      </c>
      <c r="C25609" t="s">
        <v>384</v>
      </c>
      <c r="D25609" t="s">
        <v>1259</v>
      </c>
      <c r="E25609" t="s">
        <v>29</v>
      </c>
      <c r="F25609">
        <v>92171</v>
      </c>
      <c r="G25609">
        <v>83389</v>
      </c>
      <c r="H25609">
        <f t="shared" si="43"/>
        <v>0.90472057371624481</v>
      </c>
      <c r="I25609" t="s">
        <v>1233</v>
      </c>
    </row>
    <row r="25610" spans="1:9" x14ac:dyDescent="0.35">
      <c r="A25610" t="s">
        <v>1257</v>
      </c>
      <c r="B25610" t="s">
        <v>384</v>
      </c>
      <c r="C25610" t="s">
        <v>384</v>
      </c>
      <c r="D25610" t="s">
        <v>1259</v>
      </c>
      <c r="E25610" t="s">
        <v>30</v>
      </c>
      <c r="F25610">
        <v>94803</v>
      </c>
      <c r="G25610">
        <v>92109</v>
      </c>
      <c r="H25610">
        <f t="shared" si="43"/>
        <v>0.97158317774753966</v>
      </c>
      <c r="I25610" t="s">
        <v>1233</v>
      </c>
    </row>
    <row r="25611" spans="1:9" x14ac:dyDescent="0.35">
      <c r="A25611" t="s">
        <v>1257</v>
      </c>
      <c r="B25611" t="s">
        <v>384</v>
      </c>
      <c r="C25611" t="s">
        <v>384</v>
      </c>
      <c r="D25611" t="s">
        <v>1259</v>
      </c>
      <c r="E25611" t="s">
        <v>31</v>
      </c>
      <c r="F25611">
        <v>97926</v>
      </c>
      <c r="G25611">
        <v>90264</v>
      </c>
      <c r="H25611">
        <f t="shared" si="43"/>
        <v>0.92175724526683411</v>
      </c>
      <c r="I25611" t="s">
        <v>1233</v>
      </c>
    </row>
    <row r="25612" spans="1:9" x14ac:dyDescent="0.35">
      <c r="A25612" t="s">
        <v>1257</v>
      </c>
      <c r="B25612" t="s">
        <v>384</v>
      </c>
      <c r="C25612" t="s">
        <v>384</v>
      </c>
      <c r="D25612" t="s">
        <v>1277</v>
      </c>
      <c r="E25612" t="s">
        <v>29</v>
      </c>
      <c r="F25612">
        <v>44733</v>
      </c>
      <c r="G25612">
        <v>24324</v>
      </c>
      <c r="H25612">
        <f t="shared" si="43"/>
        <v>0.54375964053383408</v>
      </c>
      <c r="I25612" t="s">
        <v>1233</v>
      </c>
    </row>
    <row r="25613" spans="1:9" x14ac:dyDescent="0.35">
      <c r="A25613" t="s">
        <v>1257</v>
      </c>
      <c r="B25613" t="s">
        <v>384</v>
      </c>
      <c r="C25613" t="s">
        <v>384</v>
      </c>
      <c r="D25613" t="s">
        <v>1277</v>
      </c>
      <c r="E25613" t="s">
        <v>30</v>
      </c>
      <c r="F25613">
        <v>49554</v>
      </c>
      <c r="G25613">
        <v>28013</v>
      </c>
      <c r="H25613">
        <f t="shared" si="43"/>
        <v>0.56530249828469947</v>
      </c>
      <c r="I25613" t="s">
        <v>1233</v>
      </c>
    </row>
    <row r="25614" spans="1:9" x14ac:dyDescent="0.35">
      <c r="A25614" t="s">
        <v>1257</v>
      </c>
      <c r="B25614" t="s">
        <v>384</v>
      </c>
      <c r="C25614" t="s">
        <v>384</v>
      </c>
      <c r="D25614" t="s">
        <v>1277</v>
      </c>
      <c r="E25614" t="s">
        <v>31</v>
      </c>
      <c r="F25614">
        <v>50229</v>
      </c>
      <c r="G25614">
        <v>28524</v>
      </c>
      <c r="H25614">
        <f t="shared" si="43"/>
        <v>0.56787911365943977</v>
      </c>
      <c r="I25614" t="s">
        <v>1233</v>
      </c>
    </row>
    <row r="25615" spans="1:9" x14ac:dyDescent="0.35">
      <c r="A25615" t="s">
        <v>1257</v>
      </c>
      <c r="B25615" t="s">
        <v>384</v>
      </c>
      <c r="C25615" t="s">
        <v>384</v>
      </c>
      <c r="D25615" t="s">
        <v>1278</v>
      </c>
      <c r="E25615" t="s">
        <v>29</v>
      </c>
      <c r="F25615">
        <v>52175</v>
      </c>
      <c r="G25615">
        <v>46107</v>
      </c>
      <c r="H25615">
        <f t="shared" si="43"/>
        <v>0.88369908960229993</v>
      </c>
      <c r="I25615" t="s">
        <v>1233</v>
      </c>
    </row>
    <row r="25616" spans="1:9" x14ac:dyDescent="0.35">
      <c r="A25616" t="s">
        <v>1257</v>
      </c>
      <c r="B25616" t="s">
        <v>384</v>
      </c>
      <c r="C25616" t="s">
        <v>384</v>
      </c>
      <c r="D25616" t="s">
        <v>1278</v>
      </c>
      <c r="E25616" t="s">
        <v>30</v>
      </c>
      <c r="F25616">
        <v>54535</v>
      </c>
      <c r="G25616">
        <v>46643</v>
      </c>
      <c r="H25616">
        <f t="shared" si="43"/>
        <v>0.85528559640597779</v>
      </c>
      <c r="I25616" t="s">
        <v>1233</v>
      </c>
    </row>
    <row r="25617" spans="1:9" x14ac:dyDescent="0.35">
      <c r="A25617" t="s">
        <v>1257</v>
      </c>
      <c r="B25617" t="s">
        <v>384</v>
      </c>
      <c r="C25617" t="s">
        <v>384</v>
      </c>
      <c r="D25617" t="s">
        <v>1278</v>
      </c>
      <c r="E25617" t="s">
        <v>31</v>
      </c>
      <c r="F25617">
        <v>53539</v>
      </c>
      <c r="G25617">
        <v>43873</v>
      </c>
      <c r="H25617">
        <f t="shared" si="43"/>
        <v>0.8194587123405368</v>
      </c>
      <c r="I25617" t="s">
        <v>1233</v>
      </c>
    </row>
    <row r="25618" spans="1:9" x14ac:dyDescent="0.35">
      <c r="A25618" t="s">
        <v>1257</v>
      </c>
      <c r="B25618" t="s">
        <v>384</v>
      </c>
      <c r="C25618" t="s">
        <v>384</v>
      </c>
      <c r="D25618" t="s">
        <v>1279</v>
      </c>
      <c r="E25618" t="s">
        <v>29</v>
      </c>
      <c r="F25618">
        <v>26968</v>
      </c>
      <c r="G25618">
        <v>15949</v>
      </c>
      <c r="H25618">
        <f t="shared" si="43"/>
        <v>0.59140462770691193</v>
      </c>
      <c r="I25618" t="s">
        <v>1233</v>
      </c>
    </row>
    <row r="25619" spans="1:9" x14ac:dyDescent="0.35">
      <c r="A25619" t="s">
        <v>1257</v>
      </c>
      <c r="B25619" t="s">
        <v>384</v>
      </c>
      <c r="C25619" t="s">
        <v>384</v>
      </c>
      <c r="D25619" t="s">
        <v>1279</v>
      </c>
      <c r="E25619" t="s">
        <v>30</v>
      </c>
      <c r="F25619">
        <v>25875</v>
      </c>
      <c r="G25619">
        <v>16305</v>
      </c>
      <c r="H25619">
        <f t="shared" si="43"/>
        <v>0.63014492753623186</v>
      </c>
      <c r="I25619" t="s">
        <v>1233</v>
      </c>
    </row>
    <row r="25620" spans="1:9" x14ac:dyDescent="0.35">
      <c r="A25620" t="s">
        <v>1257</v>
      </c>
      <c r="B25620" t="s">
        <v>384</v>
      </c>
      <c r="C25620" t="s">
        <v>384</v>
      </c>
      <c r="D25620" t="s">
        <v>1279</v>
      </c>
      <c r="E25620" t="s">
        <v>31</v>
      </c>
      <c r="F25620">
        <v>24800</v>
      </c>
      <c r="G25620">
        <v>19342</v>
      </c>
      <c r="H25620">
        <f t="shared" si="43"/>
        <v>0.77991935483870967</v>
      </c>
      <c r="I25620" t="s">
        <v>1233</v>
      </c>
    </row>
    <row r="25621" spans="1:9" x14ac:dyDescent="0.35">
      <c r="A25621" t="s">
        <v>1257</v>
      </c>
      <c r="B25621" t="s">
        <v>384</v>
      </c>
      <c r="C25621" t="s">
        <v>384</v>
      </c>
      <c r="D25621" t="s">
        <v>1280</v>
      </c>
      <c r="E25621" t="s">
        <v>29</v>
      </c>
      <c r="F25621">
        <v>268035</v>
      </c>
      <c r="G25621">
        <v>190060</v>
      </c>
      <c r="H25621">
        <f t="shared" si="43"/>
        <v>0.70908649989740147</v>
      </c>
      <c r="I25621" t="s">
        <v>1233</v>
      </c>
    </row>
    <row r="25622" spans="1:9" x14ac:dyDescent="0.35">
      <c r="A25622" t="s">
        <v>1257</v>
      </c>
      <c r="B25622" t="s">
        <v>384</v>
      </c>
      <c r="C25622" t="s">
        <v>384</v>
      </c>
      <c r="D25622" t="s">
        <v>1280</v>
      </c>
      <c r="E25622" t="s">
        <v>30</v>
      </c>
      <c r="F25622">
        <v>265094</v>
      </c>
      <c r="G25622">
        <v>213039</v>
      </c>
      <c r="H25622">
        <f t="shared" ref="H25622:H25685" si="44">G25622/F25622</f>
        <v>0.80363569149056557</v>
      </c>
      <c r="I25622" t="s">
        <v>1233</v>
      </c>
    </row>
    <row r="25623" spans="1:9" x14ac:dyDescent="0.35">
      <c r="A25623" t="s">
        <v>1257</v>
      </c>
      <c r="B25623" t="s">
        <v>384</v>
      </c>
      <c r="C25623" t="s">
        <v>384</v>
      </c>
      <c r="D25623" t="s">
        <v>1280</v>
      </c>
      <c r="E25623" t="s">
        <v>31</v>
      </c>
      <c r="F25623">
        <v>246331</v>
      </c>
      <c r="G25623">
        <v>157268</v>
      </c>
      <c r="H25623">
        <f t="shared" si="44"/>
        <v>0.63844177143761849</v>
      </c>
      <c r="I25623" t="s">
        <v>1233</v>
      </c>
    </row>
    <row r="25624" spans="1:9" x14ac:dyDescent="0.35">
      <c r="A25624" t="s">
        <v>1257</v>
      </c>
      <c r="B25624" t="s">
        <v>384</v>
      </c>
      <c r="C25624" t="s">
        <v>384</v>
      </c>
      <c r="D25624" t="s">
        <v>1281</v>
      </c>
      <c r="E25624" t="s">
        <v>29</v>
      </c>
      <c r="F25624">
        <v>22563</v>
      </c>
      <c r="G25624">
        <v>20298</v>
      </c>
      <c r="H25624">
        <f t="shared" si="44"/>
        <v>0.89961441297699773</v>
      </c>
      <c r="I25624" t="s">
        <v>1233</v>
      </c>
    </row>
    <row r="25625" spans="1:9" x14ac:dyDescent="0.35">
      <c r="A25625" t="s">
        <v>1257</v>
      </c>
      <c r="B25625" t="s">
        <v>384</v>
      </c>
      <c r="C25625" t="s">
        <v>384</v>
      </c>
      <c r="D25625" t="s">
        <v>1281</v>
      </c>
      <c r="E25625" t="s">
        <v>30</v>
      </c>
      <c r="F25625">
        <v>19116</v>
      </c>
      <c r="G25625">
        <v>22362</v>
      </c>
      <c r="H25625">
        <f t="shared" si="44"/>
        <v>1.169805398618958</v>
      </c>
      <c r="I25625" t="s">
        <v>1233</v>
      </c>
    </row>
    <row r="25626" spans="1:9" x14ac:dyDescent="0.35">
      <c r="A25626" t="s">
        <v>1257</v>
      </c>
      <c r="B25626" t="s">
        <v>384</v>
      </c>
      <c r="C25626" t="s">
        <v>384</v>
      </c>
      <c r="D25626" t="s">
        <v>1281</v>
      </c>
      <c r="E25626" t="s">
        <v>31</v>
      </c>
      <c r="F25626">
        <v>18226</v>
      </c>
      <c r="G25626">
        <v>15937</v>
      </c>
      <c r="H25626">
        <f t="shared" si="44"/>
        <v>0.87441018325469111</v>
      </c>
      <c r="I25626" t="s">
        <v>1233</v>
      </c>
    </row>
    <row r="25627" spans="1:9" x14ac:dyDescent="0.35">
      <c r="A25627" t="s">
        <v>1257</v>
      </c>
      <c r="B25627" t="s">
        <v>384</v>
      </c>
      <c r="C25627" t="s">
        <v>384</v>
      </c>
      <c r="D25627" t="s">
        <v>1282</v>
      </c>
      <c r="E25627" t="s">
        <v>29</v>
      </c>
      <c r="F25627">
        <v>9403</v>
      </c>
      <c r="G25627">
        <v>18120</v>
      </c>
      <c r="H25627">
        <f t="shared" si="44"/>
        <v>1.9270445602467299</v>
      </c>
      <c r="I25627" t="s">
        <v>1233</v>
      </c>
    </row>
    <row r="25628" spans="1:9" x14ac:dyDescent="0.35">
      <c r="A25628" t="s">
        <v>1257</v>
      </c>
      <c r="B25628" t="s">
        <v>384</v>
      </c>
      <c r="C25628" t="s">
        <v>384</v>
      </c>
      <c r="D25628" t="s">
        <v>1282</v>
      </c>
      <c r="E25628" t="s">
        <v>30</v>
      </c>
      <c r="F25628">
        <v>21514</v>
      </c>
      <c r="G25628">
        <v>8840</v>
      </c>
      <c r="H25628">
        <f t="shared" si="44"/>
        <v>0.41089523101236403</v>
      </c>
      <c r="I25628" t="s">
        <v>1233</v>
      </c>
    </row>
    <row r="25629" spans="1:9" x14ac:dyDescent="0.35">
      <c r="A25629" t="s">
        <v>1257</v>
      </c>
      <c r="B25629" t="s">
        <v>384</v>
      </c>
      <c r="C25629" t="s">
        <v>384</v>
      </c>
      <c r="D25629" t="s">
        <v>1282</v>
      </c>
      <c r="E25629" t="s">
        <v>31</v>
      </c>
      <c r="F25629">
        <v>27122</v>
      </c>
      <c r="G25629">
        <v>19049</v>
      </c>
      <c r="H25629">
        <f t="shared" si="44"/>
        <v>0.70234495981122336</v>
      </c>
      <c r="I25629" t="s">
        <v>1233</v>
      </c>
    </row>
    <row r="25630" spans="1:9" x14ac:dyDescent="0.35">
      <c r="A25630" t="s">
        <v>1257</v>
      </c>
      <c r="B25630" t="s">
        <v>384</v>
      </c>
      <c r="C25630" t="s">
        <v>384</v>
      </c>
      <c r="D25630" t="s">
        <v>1260</v>
      </c>
      <c r="E25630" t="s">
        <v>29</v>
      </c>
      <c r="F25630">
        <v>349004</v>
      </c>
      <c r="G25630">
        <v>330206</v>
      </c>
      <c r="H25630">
        <f t="shared" si="44"/>
        <v>0.94613815314437655</v>
      </c>
      <c r="I25630" t="s">
        <v>1233</v>
      </c>
    </row>
    <row r="25631" spans="1:9" x14ac:dyDescent="0.35">
      <c r="A25631" t="s">
        <v>1257</v>
      </c>
      <c r="B25631" t="s">
        <v>384</v>
      </c>
      <c r="C25631" t="s">
        <v>384</v>
      </c>
      <c r="D25631" t="s">
        <v>1260</v>
      </c>
      <c r="E25631" t="s">
        <v>30</v>
      </c>
      <c r="F25631">
        <v>353358</v>
      </c>
      <c r="G25631">
        <v>347605</v>
      </c>
      <c r="H25631">
        <f t="shared" si="44"/>
        <v>0.98371906112214813</v>
      </c>
      <c r="I25631" t="s">
        <v>1233</v>
      </c>
    </row>
    <row r="25632" spans="1:9" x14ac:dyDescent="0.35">
      <c r="A25632" t="s">
        <v>1257</v>
      </c>
      <c r="B25632" t="s">
        <v>384</v>
      </c>
      <c r="C25632" t="s">
        <v>384</v>
      </c>
      <c r="D25632" t="s">
        <v>1260</v>
      </c>
      <c r="E25632" t="s">
        <v>31</v>
      </c>
      <c r="F25632">
        <v>404662</v>
      </c>
      <c r="G25632">
        <v>358682</v>
      </c>
      <c r="H25632">
        <f t="shared" si="44"/>
        <v>0.88637430744670864</v>
      </c>
      <c r="I25632" t="s">
        <v>1233</v>
      </c>
    </row>
    <row r="25633" spans="1:9" x14ac:dyDescent="0.35">
      <c r="A25633" t="s">
        <v>1257</v>
      </c>
      <c r="B25633" t="s">
        <v>384</v>
      </c>
      <c r="C25633" t="s">
        <v>384</v>
      </c>
      <c r="D25633" t="s">
        <v>1261</v>
      </c>
      <c r="E25633" t="s">
        <v>29</v>
      </c>
      <c r="F25633">
        <v>747228</v>
      </c>
      <c r="G25633">
        <v>622705</v>
      </c>
      <c r="H25633">
        <f t="shared" si="44"/>
        <v>0.83335340752755516</v>
      </c>
      <c r="I25633" t="s">
        <v>1233</v>
      </c>
    </row>
    <row r="25634" spans="1:9" x14ac:dyDescent="0.35">
      <c r="A25634" t="s">
        <v>1257</v>
      </c>
      <c r="B25634" t="s">
        <v>384</v>
      </c>
      <c r="C25634" t="s">
        <v>384</v>
      </c>
      <c r="D25634" t="s">
        <v>1261</v>
      </c>
      <c r="E25634" t="s">
        <v>30</v>
      </c>
      <c r="F25634">
        <v>775466</v>
      </c>
      <c r="G25634">
        <v>529691</v>
      </c>
      <c r="H25634">
        <f t="shared" si="44"/>
        <v>0.68306153977092487</v>
      </c>
      <c r="I25634" t="s">
        <v>1233</v>
      </c>
    </row>
    <row r="25635" spans="1:9" x14ac:dyDescent="0.35">
      <c r="A25635" t="s">
        <v>1257</v>
      </c>
      <c r="B25635" t="s">
        <v>384</v>
      </c>
      <c r="C25635" t="s">
        <v>384</v>
      </c>
      <c r="D25635" t="s">
        <v>1261</v>
      </c>
      <c r="E25635" t="s">
        <v>31</v>
      </c>
      <c r="F25635">
        <v>792410</v>
      </c>
      <c r="G25635">
        <v>674449</v>
      </c>
      <c r="H25635">
        <f t="shared" si="44"/>
        <v>0.85113640665816936</v>
      </c>
      <c r="I25635" t="s">
        <v>1233</v>
      </c>
    </row>
    <row r="25636" spans="1:9" x14ac:dyDescent="0.35">
      <c r="A25636" t="s">
        <v>1257</v>
      </c>
      <c r="B25636" t="s">
        <v>384</v>
      </c>
      <c r="C25636" t="s">
        <v>384</v>
      </c>
      <c r="D25636" t="s">
        <v>1262</v>
      </c>
      <c r="E25636" t="s">
        <v>29</v>
      </c>
      <c r="F25636">
        <v>159591</v>
      </c>
      <c r="G25636">
        <v>119372</v>
      </c>
      <c r="H25636">
        <f t="shared" si="44"/>
        <v>0.74798704187579501</v>
      </c>
      <c r="I25636" t="s">
        <v>1233</v>
      </c>
    </row>
    <row r="25637" spans="1:9" x14ac:dyDescent="0.35">
      <c r="A25637" t="s">
        <v>1257</v>
      </c>
      <c r="B25637" t="s">
        <v>384</v>
      </c>
      <c r="C25637" t="s">
        <v>384</v>
      </c>
      <c r="D25637" t="s">
        <v>1262</v>
      </c>
      <c r="E25637" t="s">
        <v>30</v>
      </c>
      <c r="F25637">
        <v>153968</v>
      </c>
      <c r="G25637">
        <v>130378</v>
      </c>
      <c r="H25637">
        <f t="shared" si="44"/>
        <v>0.84678634521459006</v>
      </c>
      <c r="I25637" t="s">
        <v>1233</v>
      </c>
    </row>
    <row r="25638" spans="1:9" x14ac:dyDescent="0.35">
      <c r="A25638" t="s">
        <v>1257</v>
      </c>
      <c r="B25638" t="s">
        <v>384</v>
      </c>
      <c r="C25638" t="s">
        <v>384</v>
      </c>
      <c r="D25638" t="s">
        <v>1262</v>
      </c>
      <c r="E25638" t="s">
        <v>31</v>
      </c>
      <c r="F25638">
        <v>165769</v>
      </c>
      <c r="G25638">
        <v>143782</v>
      </c>
      <c r="H25638">
        <f t="shared" si="44"/>
        <v>0.86736362045979642</v>
      </c>
      <c r="I25638" t="s">
        <v>1233</v>
      </c>
    </row>
    <row r="25639" spans="1:9" x14ac:dyDescent="0.35">
      <c r="A25639" t="s">
        <v>1257</v>
      </c>
      <c r="B25639" t="s">
        <v>384</v>
      </c>
      <c r="C25639" t="s">
        <v>384</v>
      </c>
      <c r="D25639" t="s">
        <v>1263</v>
      </c>
      <c r="E25639" t="s">
        <v>29</v>
      </c>
      <c r="F25639">
        <v>878216</v>
      </c>
      <c r="G25639">
        <v>1221654</v>
      </c>
      <c r="H25639">
        <f t="shared" si="44"/>
        <v>1.3910632463995189</v>
      </c>
      <c r="I25639" t="s">
        <v>1233</v>
      </c>
    </row>
    <row r="25640" spans="1:9" x14ac:dyDescent="0.35">
      <c r="A25640" t="s">
        <v>1257</v>
      </c>
      <c r="B25640" t="s">
        <v>384</v>
      </c>
      <c r="C25640" t="s">
        <v>384</v>
      </c>
      <c r="D25640" t="s">
        <v>1263</v>
      </c>
      <c r="E25640" t="s">
        <v>30</v>
      </c>
      <c r="F25640">
        <v>889762</v>
      </c>
      <c r="G25640">
        <v>850392</v>
      </c>
      <c r="H25640">
        <f t="shared" si="44"/>
        <v>0.95575221238938057</v>
      </c>
      <c r="I25640" t="s">
        <v>1233</v>
      </c>
    </row>
    <row r="25641" spans="1:9" x14ac:dyDescent="0.35">
      <c r="A25641" t="s">
        <v>1257</v>
      </c>
      <c r="B25641" t="s">
        <v>384</v>
      </c>
      <c r="C25641" t="s">
        <v>384</v>
      </c>
      <c r="D25641" t="s">
        <v>1263</v>
      </c>
      <c r="E25641" t="s">
        <v>31</v>
      </c>
      <c r="F25641">
        <v>920001</v>
      </c>
      <c r="G25641">
        <v>1239204</v>
      </c>
      <c r="H25641">
        <f t="shared" si="44"/>
        <v>1.3469594054789071</v>
      </c>
      <c r="I25641" t="s">
        <v>1233</v>
      </c>
    </row>
    <row r="25642" spans="1:9" x14ac:dyDescent="0.35">
      <c r="A25642" t="s">
        <v>1257</v>
      </c>
      <c r="B25642" t="s">
        <v>384</v>
      </c>
      <c r="C25642" t="s">
        <v>384</v>
      </c>
      <c r="D25642" t="s">
        <v>1264</v>
      </c>
      <c r="E25642" t="s">
        <v>29</v>
      </c>
      <c r="F25642">
        <v>1344796</v>
      </c>
      <c r="G25642">
        <v>1184709</v>
      </c>
      <c r="H25642">
        <f t="shared" si="44"/>
        <v>0.8809581527607161</v>
      </c>
      <c r="I25642" t="s">
        <v>1233</v>
      </c>
    </row>
    <row r="25643" spans="1:9" x14ac:dyDescent="0.35">
      <c r="A25643" t="s">
        <v>1257</v>
      </c>
      <c r="B25643" t="s">
        <v>384</v>
      </c>
      <c r="C25643" t="s">
        <v>384</v>
      </c>
      <c r="D25643" t="s">
        <v>1264</v>
      </c>
      <c r="E25643" t="s">
        <v>30</v>
      </c>
      <c r="F25643">
        <v>1342263</v>
      </c>
      <c r="G25643">
        <v>2218307</v>
      </c>
      <c r="H25643">
        <f t="shared" si="44"/>
        <v>1.652661959690463</v>
      </c>
      <c r="I25643" t="s">
        <v>1233</v>
      </c>
    </row>
    <row r="25644" spans="1:9" x14ac:dyDescent="0.35">
      <c r="A25644" t="s">
        <v>1257</v>
      </c>
      <c r="B25644" t="s">
        <v>384</v>
      </c>
      <c r="C25644" t="s">
        <v>384</v>
      </c>
      <c r="D25644" t="s">
        <v>1264</v>
      </c>
      <c r="E25644" t="s">
        <v>31</v>
      </c>
      <c r="F25644">
        <v>1347483</v>
      </c>
      <c r="G25644">
        <v>982228</v>
      </c>
      <c r="H25644">
        <f t="shared" si="44"/>
        <v>0.7289353557707221</v>
      </c>
      <c r="I25644" t="s">
        <v>1233</v>
      </c>
    </row>
    <row r="25645" spans="1:9" x14ac:dyDescent="0.35">
      <c r="A25645" t="s">
        <v>1257</v>
      </c>
      <c r="B25645" t="s">
        <v>384</v>
      </c>
      <c r="C25645" t="s">
        <v>384</v>
      </c>
      <c r="D25645" t="s">
        <v>1265</v>
      </c>
      <c r="E25645" t="s">
        <v>29</v>
      </c>
      <c r="F25645">
        <v>19621</v>
      </c>
      <c r="G25645">
        <v>12493</v>
      </c>
      <c r="H25645">
        <f t="shared" si="44"/>
        <v>0.63671576372254213</v>
      </c>
      <c r="I25645" t="s">
        <v>1233</v>
      </c>
    </row>
    <row r="25646" spans="1:9" x14ac:dyDescent="0.35">
      <c r="A25646" t="s">
        <v>1257</v>
      </c>
      <c r="B25646" t="s">
        <v>384</v>
      </c>
      <c r="C25646" t="s">
        <v>384</v>
      </c>
      <c r="D25646" t="s">
        <v>1265</v>
      </c>
      <c r="E25646" t="s">
        <v>30</v>
      </c>
      <c r="F25646">
        <v>22003</v>
      </c>
      <c r="G25646">
        <v>24158</v>
      </c>
      <c r="H25646">
        <f t="shared" si="44"/>
        <v>1.0979411898377494</v>
      </c>
      <c r="I25646" t="s">
        <v>1233</v>
      </c>
    </row>
    <row r="25647" spans="1:9" x14ac:dyDescent="0.35">
      <c r="A25647" t="s">
        <v>1257</v>
      </c>
      <c r="B25647" t="s">
        <v>384</v>
      </c>
      <c r="C25647" t="s">
        <v>384</v>
      </c>
      <c r="D25647" t="s">
        <v>1265</v>
      </c>
      <c r="E25647" t="s">
        <v>31</v>
      </c>
      <c r="F25647">
        <v>17953</v>
      </c>
      <c r="G25647">
        <v>16118</v>
      </c>
      <c r="H25647">
        <f t="shared" si="44"/>
        <v>0.89778867041720045</v>
      </c>
      <c r="I25647" t="s">
        <v>1233</v>
      </c>
    </row>
    <row r="25648" spans="1:9" x14ac:dyDescent="0.35">
      <c r="A25648" t="s">
        <v>1257</v>
      </c>
      <c r="B25648" t="s">
        <v>384</v>
      </c>
      <c r="C25648" t="s">
        <v>384</v>
      </c>
      <c r="D25648" t="s">
        <v>1266</v>
      </c>
      <c r="E25648" t="s">
        <v>29</v>
      </c>
      <c r="F25648">
        <v>115111</v>
      </c>
      <c r="G25648">
        <v>113835</v>
      </c>
      <c r="H25648">
        <f t="shared" si="44"/>
        <v>0.98891504721529655</v>
      </c>
      <c r="I25648" t="s">
        <v>1233</v>
      </c>
    </row>
    <row r="25649" spans="1:9" x14ac:dyDescent="0.35">
      <c r="A25649" t="s">
        <v>1257</v>
      </c>
      <c r="B25649" t="s">
        <v>384</v>
      </c>
      <c r="C25649" t="s">
        <v>384</v>
      </c>
      <c r="D25649" t="s">
        <v>1266</v>
      </c>
      <c r="E25649" t="s">
        <v>30</v>
      </c>
      <c r="F25649">
        <v>119039</v>
      </c>
      <c r="G25649">
        <v>102782</v>
      </c>
      <c r="H25649">
        <f t="shared" si="44"/>
        <v>0.86343131242701976</v>
      </c>
      <c r="I25649" t="s">
        <v>1233</v>
      </c>
    </row>
    <row r="25650" spans="1:9" x14ac:dyDescent="0.35">
      <c r="A25650" t="s">
        <v>1257</v>
      </c>
      <c r="B25650" t="s">
        <v>384</v>
      </c>
      <c r="C25650" t="s">
        <v>384</v>
      </c>
      <c r="D25650" t="s">
        <v>1266</v>
      </c>
      <c r="E25650" t="s">
        <v>31</v>
      </c>
      <c r="F25650">
        <v>114964</v>
      </c>
      <c r="G25650">
        <v>94188</v>
      </c>
      <c r="H25650">
        <f t="shared" si="44"/>
        <v>0.81928255801816219</v>
      </c>
      <c r="I25650" t="s">
        <v>1233</v>
      </c>
    </row>
    <row r="25651" spans="1:9" x14ac:dyDescent="0.35">
      <c r="A25651" t="s">
        <v>1257</v>
      </c>
      <c r="B25651" t="s">
        <v>385</v>
      </c>
      <c r="C25651" t="s">
        <v>385</v>
      </c>
      <c r="D25651" t="s">
        <v>1258</v>
      </c>
      <c r="E25651" t="s">
        <v>29</v>
      </c>
      <c r="F25651">
        <v>467944</v>
      </c>
      <c r="G25651">
        <v>461205</v>
      </c>
      <c r="H25651">
        <f t="shared" si="44"/>
        <v>0.98559870411844153</v>
      </c>
      <c r="I25651" t="s">
        <v>1234</v>
      </c>
    </row>
    <row r="25652" spans="1:9" x14ac:dyDescent="0.35">
      <c r="A25652" t="s">
        <v>1257</v>
      </c>
      <c r="B25652" t="s">
        <v>385</v>
      </c>
      <c r="C25652" t="s">
        <v>385</v>
      </c>
      <c r="D25652" t="s">
        <v>1258</v>
      </c>
      <c r="E25652" t="s">
        <v>30</v>
      </c>
      <c r="F25652">
        <v>456458</v>
      </c>
      <c r="G25652">
        <v>409038</v>
      </c>
      <c r="H25652">
        <f t="shared" si="44"/>
        <v>0.89611311445959974</v>
      </c>
      <c r="I25652" t="s">
        <v>1234</v>
      </c>
    </row>
    <row r="25653" spans="1:9" x14ac:dyDescent="0.35">
      <c r="A25653" t="s">
        <v>1257</v>
      </c>
      <c r="B25653" t="s">
        <v>385</v>
      </c>
      <c r="C25653" t="s">
        <v>385</v>
      </c>
      <c r="D25653" t="s">
        <v>1258</v>
      </c>
      <c r="E25653" t="s">
        <v>31</v>
      </c>
      <c r="F25653">
        <v>440689</v>
      </c>
      <c r="G25653">
        <v>349428</v>
      </c>
      <c r="H25653">
        <f t="shared" si="44"/>
        <v>0.79291291591122082</v>
      </c>
      <c r="I25653" t="s">
        <v>1234</v>
      </c>
    </row>
    <row r="25654" spans="1:9" x14ac:dyDescent="0.35">
      <c r="A25654" t="s">
        <v>1257</v>
      </c>
      <c r="B25654" t="s">
        <v>385</v>
      </c>
      <c r="C25654" t="s">
        <v>385</v>
      </c>
      <c r="D25654" t="s">
        <v>1267</v>
      </c>
      <c r="E25654" t="s">
        <v>29</v>
      </c>
      <c r="F25654">
        <v>90957</v>
      </c>
      <c r="G25654">
        <v>68158</v>
      </c>
      <c r="H25654">
        <f t="shared" si="44"/>
        <v>0.74934309618830874</v>
      </c>
      <c r="I25654" t="s">
        <v>1234</v>
      </c>
    </row>
    <row r="25655" spans="1:9" x14ac:dyDescent="0.35">
      <c r="A25655" t="s">
        <v>1257</v>
      </c>
      <c r="B25655" t="s">
        <v>385</v>
      </c>
      <c r="C25655" t="s">
        <v>385</v>
      </c>
      <c r="D25655" t="s">
        <v>1267</v>
      </c>
      <c r="E25655" t="s">
        <v>30</v>
      </c>
      <c r="F25655">
        <v>91233</v>
      </c>
      <c r="G25655">
        <v>63512</v>
      </c>
      <c r="H25655">
        <f t="shared" si="44"/>
        <v>0.69615161180713114</v>
      </c>
      <c r="I25655" t="s">
        <v>1234</v>
      </c>
    </row>
    <row r="25656" spans="1:9" x14ac:dyDescent="0.35">
      <c r="A25656" t="s">
        <v>1257</v>
      </c>
      <c r="B25656" t="s">
        <v>385</v>
      </c>
      <c r="C25656" t="s">
        <v>385</v>
      </c>
      <c r="D25656" t="s">
        <v>1267</v>
      </c>
      <c r="E25656" t="s">
        <v>31</v>
      </c>
      <c r="F25656">
        <v>94199</v>
      </c>
      <c r="G25656">
        <v>74405</v>
      </c>
      <c r="H25656">
        <f t="shared" si="44"/>
        <v>0.78987038078960503</v>
      </c>
      <c r="I25656" t="s">
        <v>1234</v>
      </c>
    </row>
    <row r="25657" spans="1:9" x14ac:dyDescent="0.35">
      <c r="A25657" t="s">
        <v>1257</v>
      </c>
      <c r="B25657" t="s">
        <v>385</v>
      </c>
      <c r="C25657" t="s">
        <v>385</v>
      </c>
      <c r="D25657" t="s">
        <v>1268</v>
      </c>
      <c r="E25657" t="s">
        <v>29</v>
      </c>
      <c r="F25657">
        <v>58769</v>
      </c>
      <c r="G25657">
        <v>37355</v>
      </c>
      <c r="H25657">
        <f t="shared" si="44"/>
        <v>0.63562422365532845</v>
      </c>
      <c r="I25657" t="s">
        <v>1234</v>
      </c>
    </row>
    <row r="25658" spans="1:9" x14ac:dyDescent="0.35">
      <c r="A25658" t="s">
        <v>1257</v>
      </c>
      <c r="B25658" t="s">
        <v>385</v>
      </c>
      <c r="C25658" t="s">
        <v>385</v>
      </c>
      <c r="D25658" t="s">
        <v>1268</v>
      </c>
      <c r="E25658" t="s">
        <v>30</v>
      </c>
      <c r="F25658">
        <v>53538</v>
      </c>
      <c r="G25658">
        <v>36617</v>
      </c>
      <c r="H25658">
        <f t="shared" si="44"/>
        <v>0.68394411446075687</v>
      </c>
      <c r="I25658" t="s">
        <v>1234</v>
      </c>
    </row>
    <row r="25659" spans="1:9" x14ac:dyDescent="0.35">
      <c r="A25659" t="s">
        <v>1257</v>
      </c>
      <c r="B25659" t="s">
        <v>385</v>
      </c>
      <c r="C25659" t="s">
        <v>385</v>
      </c>
      <c r="D25659" t="s">
        <v>1268</v>
      </c>
      <c r="E25659" t="s">
        <v>31</v>
      </c>
      <c r="F25659">
        <v>45631</v>
      </c>
      <c r="G25659">
        <v>37255</v>
      </c>
      <c r="H25659">
        <f t="shared" si="44"/>
        <v>0.81644057767745615</v>
      </c>
      <c r="I25659" t="s">
        <v>1234</v>
      </c>
    </row>
    <row r="25660" spans="1:9" x14ac:dyDescent="0.35">
      <c r="A25660" t="s">
        <v>1257</v>
      </c>
      <c r="B25660" t="s">
        <v>385</v>
      </c>
      <c r="C25660" t="s">
        <v>385</v>
      </c>
      <c r="D25660" t="s">
        <v>1269</v>
      </c>
      <c r="E25660" t="s">
        <v>29</v>
      </c>
      <c r="F25660">
        <v>58320</v>
      </c>
      <c r="G25660">
        <v>56444</v>
      </c>
      <c r="H25660">
        <f t="shared" si="44"/>
        <v>0.96783264746227704</v>
      </c>
      <c r="I25660" t="s">
        <v>1234</v>
      </c>
    </row>
    <row r="25661" spans="1:9" x14ac:dyDescent="0.35">
      <c r="A25661" t="s">
        <v>1257</v>
      </c>
      <c r="B25661" t="s">
        <v>385</v>
      </c>
      <c r="C25661" t="s">
        <v>385</v>
      </c>
      <c r="D25661" t="s">
        <v>1269</v>
      </c>
      <c r="E25661" t="s">
        <v>30</v>
      </c>
      <c r="F25661">
        <v>57615</v>
      </c>
      <c r="G25661">
        <v>60507</v>
      </c>
      <c r="H25661">
        <f t="shared" si="44"/>
        <v>1.0501952616506118</v>
      </c>
      <c r="I25661" t="s">
        <v>1234</v>
      </c>
    </row>
    <row r="25662" spans="1:9" x14ac:dyDescent="0.35">
      <c r="A25662" t="s">
        <v>1257</v>
      </c>
      <c r="B25662" t="s">
        <v>385</v>
      </c>
      <c r="C25662" t="s">
        <v>385</v>
      </c>
      <c r="D25662" t="s">
        <v>1269</v>
      </c>
      <c r="E25662" t="s">
        <v>31</v>
      </c>
      <c r="F25662">
        <v>53114</v>
      </c>
      <c r="G25662">
        <v>50086</v>
      </c>
      <c r="H25662">
        <f t="shared" si="44"/>
        <v>0.94299054863124598</v>
      </c>
      <c r="I25662" t="s">
        <v>1234</v>
      </c>
    </row>
    <row r="25663" spans="1:9" x14ac:dyDescent="0.35">
      <c r="A25663" t="s">
        <v>1257</v>
      </c>
      <c r="B25663" t="s">
        <v>385</v>
      </c>
      <c r="C25663" t="s">
        <v>385</v>
      </c>
      <c r="D25663" t="s">
        <v>1270</v>
      </c>
      <c r="E25663" t="s">
        <v>29</v>
      </c>
      <c r="F25663">
        <v>33445</v>
      </c>
      <c r="G25663">
        <v>24670</v>
      </c>
      <c r="H25663">
        <f t="shared" si="44"/>
        <v>0.73762894304081328</v>
      </c>
      <c r="I25663" t="s">
        <v>1234</v>
      </c>
    </row>
    <row r="25664" spans="1:9" x14ac:dyDescent="0.35">
      <c r="A25664" t="s">
        <v>1257</v>
      </c>
      <c r="B25664" t="s">
        <v>385</v>
      </c>
      <c r="C25664" t="s">
        <v>385</v>
      </c>
      <c r="D25664" t="s">
        <v>1270</v>
      </c>
      <c r="E25664" t="s">
        <v>30</v>
      </c>
      <c r="F25664">
        <v>37650</v>
      </c>
      <c r="G25664">
        <v>20198</v>
      </c>
      <c r="H25664">
        <f t="shared" si="44"/>
        <v>0.53646746347941565</v>
      </c>
      <c r="I25664" t="s">
        <v>1234</v>
      </c>
    </row>
    <row r="25665" spans="1:9" x14ac:dyDescent="0.35">
      <c r="A25665" t="s">
        <v>1257</v>
      </c>
      <c r="B25665" t="s">
        <v>385</v>
      </c>
      <c r="C25665" t="s">
        <v>385</v>
      </c>
      <c r="D25665" t="s">
        <v>1270</v>
      </c>
      <c r="E25665" t="s">
        <v>31</v>
      </c>
      <c r="F25665">
        <v>35444</v>
      </c>
      <c r="G25665">
        <v>24022</v>
      </c>
      <c r="H25665">
        <f t="shared" si="44"/>
        <v>0.67774517548809388</v>
      </c>
      <c r="I25665" t="s">
        <v>1234</v>
      </c>
    </row>
    <row r="25666" spans="1:9" x14ac:dyDescent="0.35">
      <c r="A25666" t="s">
        <v>1257</v>
      </c>
      <c r="B25666" t="s">
        <v>385</v>
      </c>
      <c r="C25666" t="s">
        <v>385</v>
      </c>
      <c r="D25666" t="s">
        <v>1271</v>
      </c>
      <c r="E25666" t="s">
        <v>29</v>
      </c>
      <c r="F25666">
        <v>145397</v>
      </c>
      <c r="G25666">
        <v>124827</v>
      </c>
      <c r="H25666">
        <f t="shared" si="44"/>
        <v>0.85852527906352949</v>
      </c>
      <c r="I25666" t="s">
        <v>1234</v>
      </c>
    </row>
    <row r="25667" spans="1:9" x14ac:dyDescent="0.35">
      <c r="A25667" t="s">
        <v>1257</v>
      </c>
      <c r="B25667" t="s">
        <v>385</v>
      </c>
      <c r="C25667" t="s">
        <v>385</v>
      </c>
      <c r="D25667" t="s">
        <v>1271</v>
      </c>
      <c r="E25667" t="s">
        <v>30</v>
      </c>
      <c r="F25667">
        <v>148062</v>
      </c>
      <c r="G25667">
        <v>97060</v>
      </c>
      <c r="H25667">
        <f t="shared" si="44"/>
        <v>0.65553619429698373</v>
      </c>
      <c r="I25667" t="s">
        <v>1234</v>
      </c>
    </row>
    <row r="25668" spans="1:9" x14ac:dyDescent="0.35">
      <c r="A25668" t="s">
        <v>1257</v>
      </c>
      <c r="B25668" t="s">
        <v>385</v>
      </c>
      <c r="C25668" t="s">
        <v>385</v>
      </c>
      <c r="D25668" t="s">
        <v>1271</v>
      </c>
      <c r="E25668" t="s">
        <v>31</v>
      </c>
      <c r="F25668">
        <v>142246</v>
      </c>
      <c r="G25668">
        <v>100294</v>
      </c>
      <c r="H25668">
        <f t="shared" si="44"/>
        <v>0.70507430788914982</v>
      </c>
      <c r="I25668" t="s">
        <v>1234</v>
      </c>
    </row>
    <row r="25669" spans="1:9" x14ac:dyDescent="0.35">
      <c r="A25669" t="s">
        <v>1257</v>
      </c>
      <c r="B25669" t="s">
        <v>385</v>
      </c>
      <c r="C25669" t="s">
        <v>385</v>
      </c>
      <c r="D25669" t="s">
        <v>1272</v>
      </c>
      <c r="E25669" t="s">
        <v>29</v>
      </c>
      <c r="F25669">
        <v>57331</v>
      </c>
      <c r="G25669">
        <v>27724</v>
      </c>
      <c r="H25669">
        <f t="shared" si="44"/>
        <v>0.48357782002755928</v>
      </c>
      <c r="I25669" t="s">
        <v>1234</v>
      </c>
    </row>
    <row r="25670" spans="1:9" x14ac:dyDescent="0.35">
      <c r="A25670" t="s">
        <v>1257</v>
      </c>
      <c r="B25670" t="s">
        <v>385</v>
      </c>
      <c r="C25670" t="s">
        <v>385</v>
      </c>
      <c r="D25670" t="s">
        <v>1272</v>
      </c>
      <c r="E25670" t="s">
        <v>30</v>
      </c>
      <c r="F25670">
        <v>59421</v>
      </c>
      <c r="G25670">
        <v>47148</v>
      </c>
      <c r="H25670">
        <f t="shared" si="44"/>
        <v>0.79345685868632299</v>
      </c>
      <c r="I25670" t="s">
        <v>1234</v>
      </c>
    </row>
    <row r="25671" spans="1:9" x14ac:dyDescent="0.35">
      <c r="A25671" t="s">
        <v>1257</v>
      </c>
      <c r="B25671" t="s">
        <v>385</v>
      </c>
      <c r="C25671" t="s">
        <v>385</v>
      </c>
      <c r="D25671" t="s">
        <v>1272</v>
      </c>
      <c r="E25671" t="s">
        <v>31</v>
      </c>
      <c r="F25671">
        <v>60797</v>
      </c>
      <c r="G25671">
        <v>64639</v>
      </c>
      <c r="H25671">
        <f t="shared" si="44"/>
        <v>1.0631939075941248</v>
      </c>
      <c r="I25671" t="s">
        <v>1234</v>
      </c>
    </row>
    <row r="25672" spans="1:9" x14ac:dyDescent="0.35">
      <c r="A25672" t="s">
        <v>1257</v>
      </c>
      <c r="B25672" t="s">
        <v>385</v>
      </c>
      <c r="C25672" t="s">
        <v>385</v>
      </c>
      <c r="D25672" t="s">
        <v>1273</v>
      </c>
      <c r="E25672" t="s">
        <v>29</v>
      </c>
      <c r="F25672">
        <v>31004</v>
      </c>
      <c r="G25672">
        <v>35800</v>
      </c>
      <c r="H25672">
        <f t="shared" si="44"/>
        <v>1.1546897174558122</v>
      </c>
      <c r="I25672" t="s">
        <v>1234</v>
      </c>
    </row>
    <row r="25673" spans="1:9" x14ac:dyDescent="0.35">
      <c r="A25673" t="s">
        <v>1257</v>
      </c>
      <c r="B25673" t="s">
        <v>385</v>
      </c>
      <c r="C25673" t="s">
        <v>385</v>
      </c>
      <c r="D25673" t="s">
        <v>1273</v>
      </c>
      <c r="E25673" t="s">
        <v>30</v>
      </c>
      <c r="F25673">
        <v>28349</v>
      </c>
      <c r="G25673">
        <v>29900</v>
      </c>
      <c r="H25673">
        <f t="shared" si="44"/>
        <v>1.0547109245476032</v>
      </c>
      <c r="I25673" t="s">
        <v>1234</v>
      </c>
    </row>
    <row r="25674" spans="1:9" x14ac:dyDescent="0.35">
      <c r="A25674" t="s">
        <v>1257</v>
      </c>
      <c r="B25674" t="s">
        <v>385</v>
      </c>
      <c r="C25674" t="s">
        <v>385</v>
      </c>
      <c r="D25674" t="s">
        <v>1273</v>
      </c>
      <c r="E25674" t="s">
        <v>31</v>
      </c>
      <c r="F25674">
        <v>26529</v>
      </c>
      <c r="G25674">
        <v>31291</v>
      </c>
      <c r="H25674">
        <f t="shared" si="44"/>
        <v>1.1795016774096272</v>
      </c>
      <c r="I25674" t="s">
        <v>1234</v>
      </c>
    </row>
    <row r="25675" spans="1:9" x14ac:dyDescent="0.35">
      <c r="A25675" t="s">
        <v>1257</v>
      </c>
      <c r="B25675" t="s">
        <v>385</v>
      </c>
      <c r="C25675" t="s">
        <v>385</v>
      </c>
      <c r="D25675" t="s">
        <v>1274</v>
      </c>
      <c r="E25675" t="s">
        <v>29</v>
      </c>
      <c r="F25675">
        <v>92764</v>
      </c>
      <c r="G25675">
        <v>82509</v>
      </c>
      <c r="H25675">
        <f t="shared" si="44"/>
        <v>0.88945064895864778</v>
      </c>
      <c r="I25675" t="s">
        <v>1234</v>
      </c>
    </row>
    <row r="25676" spans="1:9" x14ac:dyDescent="0.35">
      <c r="A25676" t="s">
        <v>1257</v>
      </c>
      <c r="B25676" t="s">
        <v>385</v>
      </c>
      <c r="C25676" t="s">
        <v>385</v>
      </c>
      <c r="D25676" t="s">
        <v>1274</v>
      </c>
      <c r="E25676" t="s">
        <v>30</v>
      </c>
      <c r="F25676">
        <v>90671</v>
      </c>
      <c r="G25676">
        <v>62667</v>
      </c>
      <c r="H25676">
        <f t="shared" si="44"/>
        <v>0.69114711429233167</v>
      </c>
      <c r="I25676" t="s">
        <v>1234</v>
      </c>
    </row>
    <row r="25677" spans="1:9" x14ac:dyDescent="0.35">
      <c r="A25677" t="s">
        <v>1257</v>
      </c>
      <c r="B25677" t="s">
        <v>385</v>
      </c>
      <c r="C25677" t="s">
        <v>385</v>
      </c>
      <c r="D25677" t="s">
        <v>1274</v>
      </c>
      <c r="E25677" t="s">
        <v>31</v>
      </c>
      <c r="F25677">
        <v>98427</v>
      </c>
      <c r="G25677">
        <v>57185</v>
      </c>
      <c r="H25677">
        <f t="shared" si="44"/>
        <v>0.58098895628232095</v>
      </c>
      <c r="I25677" t="s">
        <v>1234</v>
      </c>
    </row>
    <row r="25678" spans="1:9" x14ac:dyDescent="0.35">
      <c r="A25678" t="s">
        <v>1257</v>
      </c>
      <c r="B25678" t="s">
        <v>385</v>
      </c>
      <c r="C25678" t="s">
        <v>385</v>
      </c>
      <c r="D25678" t="s">
        <v>1275</v>
      </c>
      <c r="E25678" t="s">
        <v>29</v>
      </c>
      <c r="F25678">
        <v>39180</v>
      </c>
      <c r="G25678">
        <v>36794</v>
      </c>
      <c r="H25678">
        <f t="shared" si="44"/>
        <v>0.9391015824400204</v>
      </c>
      <c r="I25678" t="s">
        <v>1234</v>
      </c>
    </row>
    <row r="25679" spans="1:9" x14ac:dyDescent="0.35">
      <c r="A25679" t="s">
        <v>1257</v>
      </c>
      <c r="B25679" t="s">
        <v>385</v>
      </c>
      <c r="C25679" t="s">
        <v>385</v>
      </c>
      <c r="D25679" t="s">
        <v>1275</v>
      </c>
      <c r="E25679" t="s">
        <v>30</v>
      </c>
      <c r="F25679">
        <v>38058</v>
      </c>
      <c r="G25679">
        <v>28258</v>
      </c>
      <c r="H25679">
        <f t="shared" si="44"/>
        <v>0.74249829208050866</v>
      </c>
      <c r="I25679" t="s">
        <v>1234</v>
      </c>
    </row>
    <row r="25680" spans="1:9" x14ac:dyDescent="0.35">
      <c r="A25680" t="s">
        <v>1257</v>
      </c>
      <c r="B25680" t="s">
        <v>385</v>
      </c>
      <c r="C25680" t="s">
        <v>385</v>
      </c>
      <c r="D25680" t="s">
        <v>1275</v>
      </c>
      <c r="E25680" t="s">
        <v>31</v>
      </c>
      <c r="F25680">
        <v>42143</v>
      </c>
      <c r="G25680">
        <v>44615</v>
      </c>
      <c r="H25680">
        <f t="shared" si="44"/>
        <v>1.0586574282799042</v>
      </c>
      <c r="I25680" t="s">
        <v>1234</v>
      </c>
    </row>
    <row r="25681" spans="1:9" x14ac:dyDescent="0.35">
      <c r="A25681" t="s">
        <v>1257</v>
      </c>
      <c r="B25681" t="s">
        <v>385</v>
      </c>
      <c r="C25681" t="s">
        <v>385</v>
      </c>
      <c r="D25681" t="s">
        <v>1276</v>
      </c>
      <c r="E25681" t="s">
        <v>29</v>
      </c>
      <c r="F25681">
        <v>28537</v>
      </c>
      <c r="G25681">
        <v>24933</v>
      </c>
      <c r="H25681">
        <f t="shared" si="44"/>
        <v>0.87370781792059427</v>
      </c>
      <c r="I25681" t="s">
        <v>1234</v>
      </c>
    </row>
    <row r="25682" spans="1:9" x14ac:dyDescent="0.35">
      <c r="A25682" t="s">
        <v>1257</v>
      </c>
      <c r="B25682" t="s">
        <v>385</v>
      </c>
      <c r="C25682" t="s">
        <v>385</v>
      </c>
      <c r="D25682" t="s">
        <v>1276</v>
      </c>
      <c r="E25682" t="s">
        <v>30</v>
      </c>
      <c r="F25682">
        <v>29782</v>
      </c>
      <c r="G25682">
        <v>21988</v>
      </c>
      <c r="H25682">
        <f t="shared" si="44"/>
        <v>0.73829830098717342</v>
      </c>
      <c r="I25682" t="s">
        <v>1234</v>
      </c>
    </row>
    <row r="25683" spans="1:9" x14ac:dyDescent="0.35">
      <c r="A25683" t="s">
        <v>1257</v>
      </c>
      <c r="B25683" t="s">
        <v>385</v>
      </c>
      <c r="C25683" t="s">
        <v>385</v>
      </c>
      <c r="D25683" t="s">
        <v>1276</v>
      </c>
      <c r="E25683" t="s">
        <v>31</v>
      </c>
      <c r="F25683">
        <v>26983</v>
      </c>
      <c r="G25683">
        <v>17704</v>
      </c>
      <c r="H25683">
        <f t="shared" si="44"/>
        <v>0.65611681429047919</v>
      </c>
      <c r="I25683" t="s">
        <v>1234</v>
      </c>
    </row>
    <row r="25684" spans="1:9" x14ac:dyDescent="0.35">
      <c r="A25684" t="s">
        <v>1257</v>
      </c>
      <c r="B25684" t="s">
        <v>385</v>
      </c>
      <c r="C25684" t="s">
        <v>385</v>
      </c>
      <c r="D25684" t="s">
        <v>1259</v>
      </c>
      <c r="E25684" t="s">
        <v>29</v>
      </c>
      <c r="F25684">
        <v>189983</v>
      </c>
      <c r="G25684">
        <v>132206</v>
      </c>
      <c r="H25684">
        <f t="shared" si="44"/>
        <v>0.69588331587563101</v>
      </c>
      <c r="I25684" t="s">
        <v>1234</v>
      </c>
    </row>
    <row r="25685" spans="1:9" x14ac:dyDescent="0.35">
      <c r="A25685" t="s">
        <v>1257</v>
      </c>
      <c r="B25685" t="s">
        <v>385</v>
      </c>
      <c r="C25685" t="s">
        <v>385</v>
      </c>
      <c r="D25685" t="s">
        <v>1259</v>
      </c>
      <c r="E25685" t="s">
        <v>30</v>
      </c>
      <c r="F25685">
        <v>194853</v>
      </c>
      <c r="G25685">
        <v>129974</v>
      </c>
      <c r="H25685">
        <f t="shared" si="44"/>
        <v>0.66703617598907894</v>
      </c>
      <c r="I25685" t="s">
        <v>1234</v>
      </c>
    </row>
    <row r="25686" spans="1:9" x14ac:dyDescent="0.35">
      <c r="A25686" t="s">
        <v>1257</v>
      </c>
      <c r="B25686" t="s">
        <v>385</v>
      </c>
      <c r="C25686" t="s">
        <v>385</v>
      </c>
      <c r="D25686" t="s">
        <v>1259</v>
      </c>
      <c r="E25686" t="s">
        <v>31</v>
      </c>
      <c r="F25686">
        <v>203513</v>
      </c>
      <c r="G25686">
        <v>122698</v>
      </c>
      <c r="H25686">
        <f t="shared" ref="H25686:H25749" si="45">G25686/F25686</f>
        <v>0.6029000604383995</v>
      </c>
      <c r="I25686" t="s">
        <v>1234</v>
      </c>
    </row>
    <row r="25687" spans="1:9" x14ac:dyDescent="0.35">
      <c r="A25687" t="s">
        <v>1257</v>
      </c>
      <c r="B25687" t="s">
        <v>385</v>
      </c>
      <c r="C25687" t="s">
        <v>385</v>
      </c>
      <c r="D25687" t="s">
        <v>1277</v>
      </c>
      <c r="E25687" t="s">
        <v>29</v>
      </c>
      <c r="F25687">
        <v>35131</v>
      </c>
      <c r="G25687">
        <v>36182</v>
      </c>
      <c r="H25687">
        <f t="shared" si="45"/>
        <v>1.0299165978765192</v>
      </c>
      <c r="I25687" t="s">
        <v>1234</v>
      </c>
    </row>
    <row r="25688" spans="1:9" x14ac:dyDescent="0.35">
      <c r="A25688" t="s">
        <v>1257</v>
      </c>
      <c r="B25688" t="s">
        <v>385</v>
      </c>
      <c r="C25688" t="s">
        <v>385</v>
      </c>
      <c r="D25688" t="s">
        <v>1277</v>
      </c>
      <c r="E25688" t="s">
        <v>30</v>
      </c>
      <c r="F25688">
        <v>27939</v>
      </c>
      <c r="G25688">
        <v>25343</v>
      </c>
      <c r="H25688">
        <f t="shared" si="45"/>
        <v>0.90708328859300624</v>
      </c>
      <c r="I25688" t="s">
        <v>1234</v>
      </c>
    </row>
    <row r="25689" spans="1:9" x14ac:dyDescent="0.35">
      <c r="A25689" t="s">
        <v>1257</v>
      </c>
      <c r="B25689" t="s">
        <v>385</v>
      </c>
      <c r="C25689" t="s">
        <v>385</v>
      </c>
      <c r="D25689" t="s">
        <v>1277</v>
      </c>
      <c r="E25689" t="s">
        <v>31</v>
      </c>
      <c r="F25689">
        <v>38113</v>
      </c>
      <c r="G25689">
        <v>25537</v>
      </c>
      <c r="H25689">
        <f t="shared" si="45"/>
        <v>0.67003384671896726</v>
      </c>
      <c r="I25689" t="s">
        <v>1234</v>
      </c>
    </row>
    <row r="25690" spans="1:9" x14ac:dyDescent="0.35">
      <c r="A25690" t="s">
        <v>1257</v>
      </c>
      <c r="B25690" t="s">
        <v>385</v>
      </c>
      <c r="C25690" t="s">
        <v>385</v>
      </c>
      <c r="D25690" t="s">
        <v>1278</v>
      </c>
      <c r="E25690" t="s">
        <v>29</v>
      </c>
      <c r="F25690">
        <v>94389</v>
      </c>
      <c r="G25690">
        <v>62291</v>
      </c>
      <c r="H25690">
        <f t="shared" si="45"/>
        <v>0.65993918782909022</v>
      </c>
      <c r="I25690" t="s">
        <v>1234</v>
      </c>
    </row>
    <row r="25691" spans="1:9" x14ac:dyDescent="0.35">
      <c r="A25691" t="s">
        <v>1257</v>
      </c>
      <c r="B25691" t="s">
        <v>385</v>
      </c>
      <c r="C25691" t="s">
        <v>385</v>
      </c>
      <c r="D25691" t="s">
        <v>1278</v>
      </c>
      <c r="E25691" t="s">
        <v>30</v>
      </c>
      <c r="F25691">
        <v>102604</v>
      </c>
      <c r="G25691">
        <v>51492</v>
      </c>
      <c r="H25691">
        <f t="shared" si="45"/>
        <v>0.5018517796577131</v>
      </c>
      <c r="I25691" t="s">
        <v>1234</v>
      </c>
    </row>
    <row r="25692" spans="1:9" x14ac:dyDescent="0.35">
      <c r="A25692" t="s">
        <v>1257</v>
      </c>
      <c r="B25692" t="s">
        <v>385</v>
      </c>
      <c r="C25692" t="s">
        <v>385</v>
      </c>
      <c r="D25692" t="s">
        <v>1278</v>
      </c>
      <c r="E25692" t="s">
        <v>31</v>
      </c>
      <c r="F25692">
        <v>90348</v>
      </c>
      <c r="G25692">
        <v>46066</v>
      </c>
      <c r="H25692">
        <f t="shared" si="45"/>
        <v>0.50987293575950765</v>
      </c>
      <c r="I25692" t="s">
        <v>1234</v>
      </c>
    </row>
    <row r="25693" spans="1:9" x14ac:dyDescent="0.35">
      <c r="A25693" t="s">
        <v>1257</v>
      </c>
      <c r="B25693" t="s">
        <v>385</v>
      </c>
      <c r="C25693" t="s">
        <v>385</v>
      </c>
      <c r="D25693" t="s">
        <v>1279</v>
      </c>
      <c r="E25693" t="s">
        <v>29</v>
      </c>
      <c r="F25693">
        <v>13477</v>
      </c>
      <c r="G25693">
        <v>10516</v>
      </c>
      <c r="H25693">
        <f t="shared" si="45"/>
        <v>0.78029234992950958</v>
      </c>
      <c r="I25693" t="s">
        <v>1234</v>
      </c>
    </row>
    <row r="25694" spans="1:9" x14ac:dyDescent="0.35">
      <c r="A25694" t="s">
        <v>1257</v>
      </c>
      <c r="B25694" t="s">
        <v>385</v>
      </c>
      <c r="C25694" t="s">
        <v>385</v>
      </c>
      <c r="D25694" t="s">
        <v>1279</v>
      </c>
      <c r="E25694" t="s">
        <v>30</v>
      </c>
      <c r="F25694">
        <v>13751</v>
      </c>
      <c r="G25694">
        <v>15070</v>
      </c>
      <c r="H25694">
        <f t="shared" si="45"/>
        <v>1.0959202967056942</v>
      </c>
      <c r="I25694" t="s">
        <v>1234</v>
      </c>
    </row>
    <row r="25695" spans="1:9" x14ac:dyDescent="0.35">
      <c r="A25695" t="s">
        <v>1257</v>
      </c>
      <c r="B25695" t="s">
        <v>385</v>
      </c>
      <c r="C25695" t="s">
        <v>385</v>
      </c>
      <c r="D25695" t="s">
        <v>1279</v>
      </c>
      <c r="E25695" t="s">
        <v>31</v>
      </c>
      <c r="F25695">
        <v>17531</v>
      </c>
      <c r="G25695">
        <v>16368</v>
      </c>
      <c r="H25695">
        <f t="shared" si="45"/>
        <v>0.93366037305344818</v>
      </c>
      <c r="I25695" t="s">
        <v>1234</v>
      </c>
    </row>
    <row r="25696" spans="1:9" x14ac:dyDescent="0.35">
      <c r="A25696" t="s">
        <v>1257</v>
      </c>
      <c r="B25696" t="s">
        <v>385</v>
      </c>
      <c r="C25696" t="s">
        <v>385</v>
      </c>
      <c r="D25696" t="s">
        <v>1280</v>
      </c>
      <c r="E25696" t="s">
        <v>29</v>
      </c>
      <c r="F25696">
        <v>10113</v>
      </c>
      <c r="G25696">
        <v>11807</v>
      </c>
      <c r="H25696">
        <f t="shared" si="45"/>
        <v>1.1675071689904084</v>
      </c>
      <c r="I25696" t="s">
        <v>1234</v>
      </c>
    </row>
    <row r="25697" spans="1:9" x14ac:dyDescent="0.35">
      <c r="A25697" t="s">
        <v>1257</v>
      </c>
      <c r="B25697" t="s">
        <v>385</v>
      </c>
      <c r="C25697" t="s">
        <v>385</v>
      </c>
      <c r="D25697" t="s">
        <v>1280</v>
      </c>
      <c r="E25697" t="s">
        <v>30</v>
      </c>
      <c r="F25697">
        <v>12941</v>
      </c>
      <c r="G25697">
        <v>18624</v>
      </c>
      <c r="H25697">
        <f t="shared" si="45"/>
        <v>1.4391468974576926</v>
      </c>
      <c r="I25697" t="s">
        <v>1234</v>
      </c>
    </row>
    <row r="25698" spans="1:9" x14ac:dyDescent="0.35">
      <c r="A25698" t="s">
        <v>1257</v>
      </c>
      <c r="B25698" t="s">
        <v>385</v>
      </c>
      <c r="C25698" t="s">
        <v>385</v>
      </c>
      <c r="D25698" t="s">
        <v>1280</v>
      </c>
      <c r="E25698" t="s">
        <v>31</v>
      </c>
      <c r="F25698">
        <v>14900</v>
      </c>
      <c r="G25698">
        <v>14040</v>
      </c>
      <c r="H25698">
        <f t="shared" si="45"/>
        <v>0.94228187919463091</v>
      </c>
      <c r="I25698" t="s">
        <v>1234</v>
      </c>
    </row>
    <row r="25699" spans="1:9" x14ac:dyDescent="0.35">
      <c r="A25699" t="s">
        <v>1257</v>
      </c>
      <c r="B25699" t="s">
        <v>385</v>
      </c>
      <c r="C25699" t="s">
        <v>385</v>
      </c>
      <c r="D25699" t="s">
        <v>1281</v>
      </c>
      <c r="E25699" t="s">
        <v>29</v>
      </c>
      <c r="F25699">
        <v>19499</v>
      </c>
      <c r="G25699">
        <v>16663</v>
      </c>
      <c r="H25699">
        <f t="shared" si="45"/>
        <v>0.85455664393045794</v>
      </c>
      <c r="I25699" t="s">
        <v>1234</v>
      </c>
    </row>
    <row r="25700" spans="1:9" x14ac:dyDescent="0.35">
      <c r="A25700" t="s">
        <v>1257</v>
      </c>
      <c r="B25700" t="s">
        <v>385</v>
      </c>
      <c r="C25700" t="s">
        <v>385</v>
      </c>
      <c r="D25700" t="s">
        <v>1281</v>
      </c>
      <c r="E25700" t="s">
        <v>30</v>
      </c>
      <c r="F25700">
        <v>20885</v>
      </c>
      <c r="G25700">
        <v>18599</v>
      </c>
      <c r="H25700">
        <f t="shared" si="45"/>
        <v>0.89054345223844866</v>
      </c>
      <c r="I25700" t="s">
        <v>1234</v>
      </c>
    </row>
    <row r="25701" spans="1:9" x14ac:dyDescent="0.35">
      <c r="A25701" t="s">
        <v>1257</v>
      </c>
      <c r="B25701" t="s">
        <v>385</v>
      </c>
      <c r="C25701" t="s">
        <v>385</v>
      </c>
      <c r="D25701" t="s">
        <v>1281</v>
      </c>
      <c r="E25701" t="s">
        <v>31</v>
      </c>
      <c r="F25701">
        <v>20798</v>
      </c>
      <c r="G25701">
        <v>22929</v>
      </c>
      <c r="H25701">
        <f t="shared" si="45"/>
        <v>1.1024617751706896</v>
      </c>
      <c r="I25701" t="s">
        <v>1234</v>
      </c>
    </row>
    <row r="25702" spans="1:9" x14ac:dyDescent="0.35">
      <c r="A25702" t="s">
        <v>1257</v>
      </c>
      <c r="B25702" t="s">
        <v>385</v>
      </c>
      <c r="C25702" t="s">
        <v>385</v>
      </c>
      <c r="D25702" t="s">
        <v>1282</v>
      </c>
      <c r="E25702" t="s">
        <v>29</v>
      </c>
      <c r="F25702">
        <v>7526</v>
      </c>
      <c r="G25702">
        <v>18746</v>
      </c>
      <c r="H25702">
        <f t="shared" si="45"/>
        <v>2.4908317831517408</v>
      </c>
      <c r="I25702" t="s">
        <v>1234</v>
      </c>
    </row>
    <row r="25703" spans="1:9" x14ac:dyDescent="0.35">
      <c r="A25703" t="s">
        <v>1257</v>
      </c>
      <c r="B25703" t="s">
        <v>385</v>
      </c>
      <c r="C25703" t="s">
        <v>385</v>
      </c>
      <c r="D25703" t="s">
        <v>1282</v>
      </c>
      <c r="E25703" t="s">
        <v>30</v>
      </c>
      <c r="F25703">
        <v>23552</v>
      </c>
      <c r="G25703">
        <v>7463</v>
      </c>
      <c r="H25703">
        <f t="shared" si="45"/>
        <v>0.31687330163043476</v>
      </c>
      <c r="I25703" t="s">
        <v>1234</v>
      </c>
    </row>
    <row r="25704" spans="1:9" x14ac:dyDescent="0.35">
      <c r="A25704" t="s">
        <v>1257</v>
      </c>
      <c r="B25704" t="s">
        <v>385</v>
      </c>
      <c r="C25704" t="s">
        <v>385</v>
      </c>
      <c r="D25704" t="s">
        <v>1282</v>
      </c>
      <c r="E25704" t="s">
        <v>31</v>
      </c>
      <c r="F25704">
        <v>20857</v>
      </c>
      <c r="G25704">
        <v>20253</v>
      </c>
      <c r="H25704">
        <f t="shared" si="45"/>
        <v>0.97104089754039413</v>
      </c>
      <c r="I25704" t="s">
        <v>1234</v>
      </c>
    </row>
    <row r="25705" spans="1:9" x14ac:dyDescent="0.35">
      <c r="A25705" t="s">
        <v>1257</v>
      </c>
      <c r="B25705" t="s">
        <v>385</v>
      </c>
      <c r="C25705" t="s">
        <v>385</v>
      </c>
      <c r="D25705" t="s">
        <v>1260</v>
      </c>
      <c r="E25705" t="s">
        <v>29</v>
      </c>
      <c r="F25705">
        <v>261315</v>
      </c>
      <c r="G25705">
        <v>144968</v>
      </c>
      <c r="H25705">
        <f t="shared" si="45"/>
        <v>0.55476340814725522</v>
      </c>
      <c r="I25705" t="s">
        <v>1234</v>
      </c>
    </row>
    <row r="25706" spans="1:9" x14ac:dyDescent="0.35">
      <c r="A25706" t="s">
        <v>1257</v>
      </c>
      <c r="B25706" t="s">
        <v>385</v>
      </c>
      <c r="C25706" t="s">
        <v>385</v>
      </c>
      <c r="D25706" t="s">
        <v>1260</v>
      </c>
      <c r="E25706" t="s">
        <v>30</v>
      </c>
      <c r="F25706">
        <v>260986</v>
      </c>
      <c r="G25706">
        <v>289259</v>
      </c>
      <c r="H25706">
        <f t="shared" si="45"/>
        <v>1.1083314813821432</v>
      </c>
      <c r="I25706" t="s">
        <v>1234</v>
      </c>
    </row>
    <row r="25707" spans="1:9" x14ac:dyDescent="0.35">
      <c r="A25707" t="s">
        <v>1257</v>
      </c>
      <c r="B25707" t="s">
        <v>385</v>
      </c>
      <c r="C25707" t="s">
        <v>385</v>
      </c>
      <c r="D25707" t="s">
        <v>1260</v>
      </c>
      <c r="E25707" t="s">
        <v>31</v>
      </c>
      <c r="F25707">
        <v>298522</v>
      </c>
      <c r="G25707">
        <v>533041</v>
      </c>
      <c r="H25707">
        <f t="shared" si="45"/>
        <v>1.7856003912609455</v>
      </c>
      <c r="I25707" t="s">
        <v>1234</v>
      </c>
    </row>
    <row r="25708" spans="1:9" x14ac:dyDescent="0.35">
      <c r="A25708" t="s">
        <v>1257</v>
      </c>
      <c r="B25708" t="s">
        <v>385</v>
      </c>
      <c r="C25708" t="s">
        <v>385</v>
      </c>
      <c r="D25708" t="s">
        <v>1261</v>
      </c>
      <c r="E25708" t="s">
        <v>29</v>
      </c>
      <c r="F25708">
        <v>232393</v>
      </c>
      <c r="G25708">
        <v>197468</v>
      </c>
      <c r="H25708">
        <f t="shared" si="45"/>
        <v>0.84971578317763441</v>
      </c>
      <c r="I25708" t="s">
        <v>1234</v>
      </c>
    </row>
    <row r="25709" spans="1:9" x14ac:dyDescent="0.35">
      <c r="A25709" t="s">
        <v>1257</v>
      </c>
      <c r="B25709" t="s">
        <v>385</v>
      </c>
      <c r="C25709" t="s">
        <v>385</v>
      </c>
      <c r="D25709" t="s">
        <v>1261</v>
      </c>
      <c r="E25709" t="s">
        <v>30</v>
      </c>
      <c r="F25709">
        <v>239071</v>
      </c>
      <c r="G25709">
        <v>165186</v>
      </c>
      <c r="H25709">
        <f t="shared" si="45"/>
        <v>0.69094955055192808</v>
      </c>
      <c r="I25709" t="s">
        <v>1234</v>
      </c>
    </row>
    <row r="25710" spans="1:9" x14ac:dyDescent="0.35">
      <c r="A25710" t="s">
        <v>1257</v>
      </c>
      <c r="B25710" t="s">
        <v>385</v>
      </c>
      <c r="C25710" t="s">
        <v>385</v>
      </c>
      <c r="D25710" t="s">
        <v>1261</v>
      </c>
      <c r="E25710" t="s">
        <v>31</v>
      </c>
      <c r="F25710">
        <v>243502</v>
      </c>
      <c r="G25710">
        <v>204602</v>
      </c>
      <c r="H25710">
        <f t="shared" si="45"/>
        <v>0.84024771870456916</v>
      </c>
      <c r="I25710" t="s">
        <v>1234</v>
      </c>
    </row>
    <row r="25711" spans="1:9" x14ac:dyDescent="0.35">
      <c r="A25711" t="s">
        <v>1257</v>
      </c>
      <c r="B25711" t="s">
        <v>385</v>
      </c>
      <c r="C25711" t="s">
        <v>385</v>
      </c>
      <c r="D25711" t="s">
        <v>1262</v>
      </c>
      <c r="E25711" t="s">
        <v>29</v>
      </c>
      <c r="F25711">
        <v>119247</v>
      </c>
      <c r="G25711">
        <v>102444</v>
      </c>
      <c r="H25711">
        <f t="shared" si="45"/>
        <v>0.85909079473697447</v>
      </c>
      <c r="I25711" t="s">
        <v>1234</v>
      </c>
    </row>
    <row r="25712" spans="1:9" x14ac:dyDescent="0.35">
      <c r="A25712" t="s">
        <v>1257</v>
      </c>
      <c r="B25712" t="s">
        <v>385</v>
      </c>
      <c r="C25712" t="s">
        <v>385</v>
      </c>
      <c r="D25712" t="s">
        <v>1262</v>
      </c>
      <c r="E25712" t="s">
        <v>30</v>
      </c>
      <c r="F25712">
        <v>120306</v>
      </c>
      <c r="G25712">
        <v>117068</v>
      </c>
      <c r="H25712">
        <f t="shared" si="45"/>
        <v>0.97308529915382447</v>
      </c>
      <c r="I25712" t="s">
        <v>1234</v>
      </c>
    </row>
    <row r="25713" spans="1:9" x14ac:dyDescent="0.35">
      <c r="A25713" t="s">
        <v>1257</v>
      </c>
      <c r="B25713" t="s">
        <v>385</v>
      </c>
      <c r="C25713" t="s">
        <v>385</v>
      </c>
      <c r="D25713" t="s">
        <v>1262</v>
      </c>
      <c r="E25713" t="s">
        <v>31</v>
      </c>
      <c r="F25713">
        <v>128135</v>
      </c>
      <c r="G25713">
        <v>98736</v>
      </c>
      <c r="H25713">
        <f t="shared" si="45"/>
        <v>0.77056229757677452</v>
      </c>
      <c r="I25713" t="s">
        <v>1234</v>
      </c>
    </row>
    <row r="25714" spans="1:9" x14ac:dyDescent="0.35">
      <c r="A25714" t="s">
        <v>1257</v>
      </c>
      <c r="B25714" t="s">
        <v>385</v>
      </c>
      <c r="C25714" t="s">
        <v>385</v>
      </c>
      <c r="D25714" t="s">
        <v>1263</v>
      </c>
      <c r="E25714" t="s">
        <v>29</v>
      </c>
      <c r="F25714">
        <v>17717</v>
      </c>
      <c r="G25714">
        <v>30149</v>
      </c>
      <c r="H25714">
        <f t="shared" si="45"/>
        <v>1.7016989332279731</v>
      </c>
      <c r="I25714" t="s">
        <v>1234</v>
      </c>
    </row>
    <row r="25715" spans="1:9" x14ac:dyDescent="0.35">
      <c r="A25715" t="s">
        <v>1257</v>
      </c>
      <c r="B25715" t="s">
        <v>385</v>
      </c>
      <c r="C25715" t="s">
        <v>385</v>
      </c>
      <c r="D25715" t="s">
        <v>1263</v>
      </c>
      <c r="E25715" t="s">
        <v>30</v>
      </c>
      <c r="F25715">
        <v>18030</v>
      </c>
      <c r="G25715">
        <v>19473</v>
      </c>
      <c r="H25715">
        <f t="shared" si="45"/>
        <v>1.0800332778702164</v>
      </c>
      <c r="I25715" t="s">
        <v>1234</v>
      </c>
    </row>
    <row r="25716" spans="1:9" x14ac:dyDescent="0.35">
      <c r="A25716" t="s">
        <v>1257</v>
      </c>
      <c r="B25716" t="s">
        <v>385</v>
      </c>
      <c r="C25716" t="s">
        <v>385</v>
      </c>
      <c r="D25716" t="s">
        <v>1263</v>
      </c>
      <c r="E25716" t="s">
        <v>31</v>
      </c>
      <c r="F25716">
        <v>16520</v>
      </c>
      <c r="G25716">
        <v>18730</v>
      </c>
      <c r="H25716">
        <f t="shared" si="45"/>
        <v>1.133777239709443</v>
      </c>
      <c r="I25716" t="s">
        <v>1234</v>
      </c>
    </row>
    <row r="25717" spans="1:9" x14ac:dyDescent="0.35">
      <c r="A25717" t="s">
        <v>1257</v>
      </c>
      <c r="B25717" t="s">
        <v>385</v>
      </c>
      <c r="C25717" t="s">
        <v>385</v>
      </c>
      <c r="D25717" t="s">
        <v>1264</v>
      </c>
      <c r="E25717" t="s">
        <v>29</v>
      </c>
      <c r="F25717">
        <v>19590</v>
      </c>
      <c r="G25717">
        <v>22403</v>
      </c>
      <c r="H25717">
        <f t="shared" si="45"/>
        <v>1.1435936702399183</v>
      </c>
      <c r="I25717" t="s">
        <v>1234</v>
      </c>
    </row>
    <row r="25718" spans="1:9" x14ac:dyDescent="0.35">
      <c r="A25718" t="s">
        <v>1257</v>
      </c>
      <c r="B25718" t="s">
        <v>385</v>
      </c>
      <c r="C25718" t="s">
        <v>385</v>
      </c>
      <c r="D25718" t="s">
        <v>1264</v>
      </c>
      <c r="E25718" t="s">
        <v>30</v>
      </c>
      <c r="F25718">
        <v>19413</v>
      </c>
      <c r="G25718">
        <v>28292</v>
      </c>
      <c r="H25718">
        <f t="shared" si="45"/>
        <v>1.4573739246896409</v>
      </c>
      <c r="I25718" t="s">
        <v>1234</v>
      </c>
    </row>
    <row r="25719" spans="1:9" x14ac:dyDescent="0.35">
      <c r="A25719" t="s">
        <v>1257</v>
      </c>
      <c r="B25719" t="s">
        <v>385</v>
      </c>
      <c r="C25719" t="s">
        <v>385</v>
      </c>
      <c r="D25719" t="s">
        <v>1264</v>
      </c>
      <c r="E25719" t="s">
        <v>31</v>
      </c>
      <c r="F25719">
        <v>18999</v>
      </c>
      <c r="G25719">
        <v>8935</v>
      </c>
      <c r="H25719">
        <f t="shared" si="45"/>
        <v>0.47028790988999419</v>
      </c>
      <c r="I25719" t="s">
        <v>1234</v>
      </c>
    </row>
    <row r="25720" spans="1:9" x14ac:dyDescent="0.35">
      <c r="A25720" t="s">
        <v>1257</v>
      </c>
      <c r="B25720" t="s">
        <v>385</v>
      </c>
      <c r="C25720" t="s">
        <v>385</v>
      </c>
      <c r="D25720" t="s">
        <v>1265</v>
      </c>
      <c r="E25720" t="s">
        <v>29</v>
      </c>
      <c r="F25720">
        <v>55717</v>
      </c>
      <c r="G25720">
        <v>81545</v>
      </c>
      <c r="H25720">
        <f t="shared" si="45"/>
        <v>1.4635569036380278</v>
      </c>
      <c r="I25720" t="s">
        <v>1234</v>
      </c>
    </row>
    <row r="25721" spans="1:9" x14ac:dyDescent="0.35">
      <c r="A25721" t="s">
        <v>1257</v>
      </c>
      <c r="B25721" t="s">
        <v>385</v>
      </c>
      <c r="C25721" t="s">
        <v>385</v>
      </c>
      <c r="D25721" t="s">
        <v>1265</v>
      </c>
      <c r="E25721" t="s">
        <v>30</v>
      </c>
      <c r="F25721">
        <v>57076</v>
      </c>
      <c r="G25721">
        <v>62931</v>
      </c>
      <c r="H25721">
        <f t="shared" si="45"/>
        <v>1.1025825215502139</v>
      </c>
      <c r="I25721" t="s">
        <v>1234</v>
      </c>
    </row>
    <row r="25722" spans="1:9" x14ac:dyDescent="0.35">
      <c r="A25722" t="s">
        <v>1257</v>
      </c>
      <c r="B25722" t="s">
        <v>385</v>
      </c>
      <c r="C25722" t="s">
        <v>385</v>
      </c>
      <c r="D25722" t="s">
        <v>1265</v>
      </c>
      <c r="E25722" t="s">
        <v>31</v>
      </c>
      <c r="F25722">
        <v>61864</v>
      </c>
      <c r="G25722">
        <v>92790</v>
      </c>
      <c r="H25722">
        <f t="shared" si="45"/>
        <v>1.4999030130609079</v>
      </c>
      <c r="I25722" t="s">
        <v>1234</v>
      </c>
    </row>
    <row r="25723" spans="1:9" x14ac:dyDescent="0.35">
      <c r="A25723" t="s">
        <v>1257</v>
      </c>
      <c r="B25723" t="s">
        <v>385</v>
      </c>
      <c r="C25723" t="s">
        <v>385</v>
      </c>
      <c r="D25723" t="s">
        <v>1266</v>
      </c>
      <c r="E25723" t="s">
        <v>29</v>
      </c>
      <c r="F25723">
        <v>326593</v>
      </c>
      <c r="G25723">
        <v>282281</v>
      </c>
      <c r="H25723">
        <f t="shared" si="45"/>
        <v>0.86432042327912728</v>
      </c>
      <c r="I25723" t="s">
        <v>1234</v>
      </c>
    </row>
    <row r="25724" spans="1:9" x14ac:dyDescent="0.35">
      <c r="A25724" t="s">
        <v>1257</v>
      </c>
      <c r="B25724" t="s">
        <v>385</v>
      </c>
      <c r="C25724" t="s">
        <v>385</v>
      </c>
      <c r="D25724" t="s">
        <v>1266</v>
      </c>
      <c r="E25724" t="s">
        <v>30</v>
      </c>
      <c r="F25724">
        <v>343106</v>
      </c>
      <c r="G25724">
        <v>270384</v>
      </c>
      <c r="H25724">
        <f t="shared" si="45"/>
        <v>0.78804800848717305</v>
      </c>
      <c r="I25724" t="s">
        <v>1234</v>
      </c>
    </row>
    <row r="25725" spans="1:9" x14ac:dyDescent="0.35">
      <c r="A25725" t="s">
        <v>1257</v>
      </c>
      <c r="B25725" t="s">
        <v>385</v>
      </c>
      <c r="C25725" t="s">
        <v>385</v>
      </c>
      <c r="D25725" t="s">
        <v>1266</v>
      </c>
      <c r="E25725" t="s">
        <v>31</v>
      </c>
      <c r="F25725">
        <v>342205</v>
      </c>
      <c r="G25725">
        <v>254411</v>
      </c>
      <c r="H25725">
        <f t="shared" si="45"/>
        <v>0.74344617992139217</v>
      </c>
      <c r="I25725" t="s">
        <v>1234</v>
      </c>
    </row>
    <row r="25726" spans="1:9" x14ac:dyDescent="0.35">
      <c r="A25726" t="s">
        <v>1257</v>
      </c>
      <c r="B25726" t="s">
        <v>386</v>
      </c>
      <c r="C25726" t="s">
        <v>386</v>
      </c>
      <c r="D25726" t="s">
        <v>1258</v>
      </c>
      <c r="E25726" t="s">
        <v>29</v>
      </c>
      <c r="F25726">
        <v>1025306</v>
      </c>
      <c r="G25726">
        <v>1104294</v>
      </c>
      <c r="H25726">
        <f t="shared" si="45"/>
        <v>1.0770384646144664</v>
      </c>
      <c r="I25726" t="s">
        <v>1235</v>
      </c>
    </row>
    <row r="25727" spans="1:9" x14ac:dyDescent="0.35">
      <c r="A25727" t="s">
        <v>1257</v>
      </c>
      <c r="B25727" t="s">
        <v>386</v>
      </c>
      <c r="C25727" t="s">
        <v>386</v>
      </c>
      <c r="D25727" t="s">
        <v>1258</v>
      </c>
      <c r="E25727" t="s">
        <v>30</v>
      </c>
      <c r="F25727">
        <v>993749</v>
      </c>
      <c r="G25727">
        <v>844985</v>
      </c>
      <c r="H25727">
        <f t="shared" si="45"/>
        <v>0.85030022671720928</v>
      </c>
      <c r="I25727" t="s">
        <v>1235</v>
      </c>
    </row>
    <row r="25728" spans="1:9" x14ac:dyDescent="0.35">
      <c r="A25728" t="s">
        <v>1257</v>
      </c>
      <c r="B25728" t="s">
        <v>386</v>
      </c>
      <c r="C25728" t="s">
        <v>386</v>
      </c>
      <c r="D25728" t="s">
        <v>1258</v>
      </c>
      <c r="E25728" t="s">
        <v>31</v>
      </c>
      <c r="F25728">
        <v>967298</v>
      </c>
      <c r="G25728">
        <v>698593</v>
      </c>
      <c r="H25728">
        <f t="shared" si="45"/>
        <v>0.72221073547138526</v>
      </c>
      <c r="I25728" t="s">
        <v>1235</v>
      </c>
    </row>
    <row r="25729" spans="1:9" x14ac:dyDescent="0.35">
      <c r="A25729" t="s">
        <v>1257</v>
      </c>
      <c r="B25729" t="s">
        <v>386</v>
      </c>
      <c r="C25729" t="s">
        <v>386</v>
      </c>
      <c r="D25729" t="s">
        <v>1267</v>
      </c>
      <c r="E25729" t="s">
        <v>29</v>
      </c>
      <c r="F25729">
        <v>186087</v>
      </c>
      <c r="G25729">
        <v>132779</v>
      </c>
      <c r="H25729">
        <f t="shared" si="45"/>
        <v>0.71353184263274705</v>
      </c>
      <c r="I25729" t="s">
        <v>1235</v>
      </c>
    </row>
    <row r="25730" spans="1:9" x14ac:dyDescent="0.35">
      <c r="A25730" t="s">
        <v>1257</v>
      </c>
      <c r="B25730" t="s">
        <v>386</v>
      </c>
      <c r="C25730" t="s">
        <v>386</v>
      </c>
      <c r="D25730" t="s">
        <v>1267</v>
      </c>
      <c r="E25730" t="s">
        <v>30</v>
      </c>
      <c r="F25730">
        <v>192122</v>
      </c>
      <c r="G25730">
        <v>147032</v>
      </c>
      <c r="H25730">
        <f t="shared" si="45"/>
        <v>0.76530537887384054</v>
      </c>
      <c r="I25730" t="s">
        <v>1235</v>
      </c>
    </row>
    <row r="25731" spans="1:9" x14ac:dyDescent="0.35">
      <c r="A25731" t="s">
        <v>1257</v>
      </c>
      <c r="B25731" t="s">
        <v>386</v>
      </c>
      <c r="C25731" t="s">
        <v>386</v>
      </c>
      <c r="D25731" t="s">
        <v>1267</v>
      </c>
      <c r="E25731" t="s">
        <v>31</v>
      </c>
      <c r="F25731">
        <v>199408</v>
      </c>
      <c r="G25731">
        <v>210087</v>
      </c>
      <c r="H25731">
        <f t="shared" si="45"/>
        <v>1.0535535184145068</v>
      </c>
      <c r="I25731" t="s">
        <v>1235</v>
      </c>
    </row>
    <row r="25732" spans="1:9" x14ac:dyDescent="0.35">
      <c r="A25732" t="s">
        <v>1257</v>
      </c>
      <c r="B25732" t="s">
        <v>386</v>
      </c>
      <c r="C25732" t="s">
        <v>386</v>
      </c>
      <c r="D25732" t="s">
        <v>1268</v>
      </c>
      <c r="E25732" t="s">
        <v>29</v>
      </c>
      <c r="F25732">
        <v>66096</v>
      </c>
      <c r="G25732">
        <v>29567</v>
      </c>
      <c r="H25732">
        <f t="shared" si="45"/>
        <v>0.44733418058581459</v>
      </c>
      <c r="I25732" t="s">
        <v>1235</v>
      </c>
    </row>
    <row r="25733" spans="1:9" x14ac:dyDescent="0.35">
      <c r="A25733" t="s">
        <v>1257</v>
      </c>
      <c r="B25733" t="s">
        <v>386</v>
      </c>
      <c r="C25733" t="s">
        <v>386</v>
      </c>
      <c r="D25733" t="s">
        <v>1268</v>
      </c>
      <c r="E25733" t="s">
        <v>30</v>
      </c>
      <c r="F25733">
        <v>60130</v>
      </c>
      <c r="G25733">
        <v>44553</v>
      </c>
      <c r="H25733">
        <f t="shared" si="45"/>
        <v>0.74094461999002159</v>
      </c>
      <c r="I25733" t="s">
        <v>1235</v>
      </c>
    </row>
    <row r="25734" spans="1:9" x14ac:dyDescent="0.35">
      <c r="A25734" t="s">
        <v>1257</v>
      </c>
      <c r="B25734" t="s">
        <v>386</v>
      </c>
      <c r="C25734" t="s">
        <v>386</v>
      </c>
      <c r="D25734" t="s">
        <v>1268</v>
      </c>
      <c r="E25734" t="s">
        <v>31</v>
      </c>
      <c r="F25734">
        <v>57658</v>
      </c>
      <c r="G25734">
        <v>33124</v>
      </c>
      <c r="H25734">
        <f t="shared" si="45"/>
        <v>0.57449096395990151</v>
      </c>
      <c r="I25734" t="s">
        <v>1235</v>
      </c>
    </row>
    <row r="25735" spans="1:9" x14ac:dyDescent="0.35">
      <c r="A25735" t="s">
        <v>1257</v>
      </c>
      <c r="B25735" t="s">
        <v>386</v>
      </c>
      <c r="C25735" t="s">
        <v>386</v>
      </c>
      <c r="D25735" t="s">
        <v>1269</v>
      </c>
      <c r="E25735" t="s">
        <v>29</v>
      </c>
      <c r="F25735">
        <v>179880</v>
      </c>
      <c r="G25735">
        <v>189770</v>
      </c>
      <c r="H25735">
        <f t="shared" si="45"/>
        <v>1.0549810985101178</v>
      </c>
      <c r="I25735" t="s">
        <v>1235</v>
      </c>
    </row>
    <row r="25736" spans="1:9" x14ac:dyDescent="0.35">
      <c r="A25736" t="s">
        <v>1257</v>
      </c>
      <c r="B25736" t="s">
        <v>386</v>
      </c>
      <c r="C25736" t="s">
        <v>386</v>
      </c>
      <c r="D25736" t="s">
        <v>1269</v>
      </c>
      <c r="E25736" t="s">
        <v>30</v>
      </c>
      <c r="F25736">
        <v>181764</v>
      </c>
      <c r="G25736">
        <v>145331</v>
      </c>
      <c r="H25736">
        <f t="shared" si="45"/>
        <v>0.79955876851301688</v>
      </c>
      <c r="I25736" t="s">
        <v>1235</v>
      </c>
    </row>
    <row r="25737" spans="1:9" x14ac:dyDescent="0.35">
      <c r="A25737" t="s">
        <v>1257</v>
      </c>
      <c r="B25737" t="s">
        <v>386</v>
      </c>
      <c r="C25737" t="s">
        <v>386</v>
      </c>
      <c r="D25737" t="s">
        <v>1269</v>
      </c>
      <c r="E25737" t="s">
        <v>31</v>
      </c>
      <c r="F25737">
        <v>156121</v>
      </c>
      <c r="G25737">
        <v>152908</v>
      </c>
      <c r="H25737">
        <f t="shared" si="45"/>
        <v>0.9794198089943057</v>
      </c>
      <c r="I25737" t="s">
        <v>1235</v>
      </c>
    </row>
    <row r="25738" spans="1:9" x14ac:dyDescent="0.35">
      <c r="A25738" t="s">
        <v>1257</v>
      </c>
      <c r="B25738" t="s">
        <v>386</v>
      </c>
      <c r="C25738" t="s">
        <v>386</v>
      </c>
      <c r="D25738" t="s">
        <v>1270</v>
      </c>
      <c r="E25738" t="s">
        <v>29</v>
      </c>
      <c r="F25738">
        <v>41889</v>
      </c>
      <c r="G25738">
        <v>31508</v>
      </c>
      <c r="H25738">
        <f t="shared" si="45"/>
        <v>0.75217837618467853</v>
      </c>
      <c r="I25738" t="s">
        <v>1235</v>
      </c>
    </row>
    <row r="25739" spans="1:9" x14ac:dyDescent="0.35">
      <c r="A25739" t="s">
        <v>1257</v>
      </c>
      <c r="B25739" t="s">
        <v>386</v>
      </c>
      <c r="C25739" t="s">
        <v>386</v>
      </c>
      <c r="D25739" t="s">
        <v>1270</v>
      </c>
      <c r="E25739" t="s">
        <v>30</v>
      </c>
      <c r="F25739">
        <v>41051</v>
      </c>
      <c r="G25739">
        <v>35802</v>
      </c>
      <c r="H25739">
        <f t="shared" si="45"/>
        <v>0.87213466176219823</v>
      </c>
      <c r="I25739" t="s">
        <v>1235</v>
      </c>
    </row>
    <row r="25740" spans="1:9" x14ac:dyDescent="0.35">
      <c r="A25740" t="s">
        <v>1257</v>
      </c>
      <c r="B25740" t="s">
        <v>386</v>
      </c>
      <c r="C25740" t="s">
        <v>386</v>
      </c>
      <c r="D25740" t="s">
        <v>1270</v>
      </c>
      <c r="E25740" t="s">
        <v>31</v>
      </c>
      <c r="F25740">
        <v>43607</v>
      </c>
      <c r="G25740">
        <v>22749</v>
      </c>
      <c r="H25740">
        <f t="shared" si="45"/>
        <v>0.52168229871350935</v>
      </c>
      <c r="I25740" t="s">
        <v>1235</v>
      </c>
    </row>
    <row r="25741" spans="1:9" x14ac:dyDescent="0.35">
      <c r="A25741" t="s">
        <v>1257</v>
      </c>
      <c r="B25741" t="s">
        <v>386</v>
      </c>
      <c r="C25741" t="s">
        <v>386</v>
      </c>
      <c r="D25741" t="s">
        <v>1271</v>
      </c>
      <c r="E25741" t="s">
        <v>29</v>
      </c>
      <c r="F25741">
        <v>465282</v>
      </c>
      <c r="G25741">
        <v>473443</v>
      </c>
      <c r="H25741">
        <f t="shared" si="45"/>
        <v>1.01753990053344</v>
      </c>
      <c r="I25741" t="s">
        <v>1235</v>
      </c>
    </row>
    <row r="25742" spans="1:9" x14ac:dyDescent="0.35">
      <c r="A25742" t="s">
        <v>1257</v>
      </c>
      <c r="B25742" t="s">
        <v>386</v>
      </c>
      <c r="C25742" t="s">
        <v>386</v>
      </c>
      <c r="D25742" t="s">
        <v>1271</v>
      </c>
      <c r="E25742" t="s">
        <v>30</v>
      </c>
      <c r="F25742">
        <v>472190</v>
      </c>
      <c r="G25742">
        <v>457929</v>
      </c>
      <c r="H25742">
        <f t="shared" si="45"/>
        <v>0.96979817446366934</v>
      </c>
      <c r="I25742" t="s">
        <v>1235</v>
      </c>
    </row>
    <row r="25743" spans="1:9" x14ac:dyDescent="0.35">
      <c r="A25743" t="s">
        <v>1257</v>
      </c>
      <c r="B25743" t="s">
        <v>386</v>
      </c>
      <c r="C25743" t="s">
        <v>386</v>
      </c>
      <c r="D25743" t="s">
        <v>1271</v>
      </c>
      <c r="E25743" t="s">
        <v>31</v>
      </c>
      <c r="F25743">
        <v>476914</v>
      </c>
      <c r="G25743">
        <v>428271</v>
      </c>
      <c r="H25743">
        <f t="shared" si="45"/>
        <v>0.8980046717018163</v>
      </c>
      <c r="I25743" t="s">
        <v>1235</v>
      </c>
    </row>
    <row r="25744" spans="1:9" x14ac:dyDescent="0.35">
      <c r="A25744" t="s">
        <v>1257</v>
      </c>
      <c r="B25744" t="s">
        <v>386</v>
      </c>
      <c r="C25744" t="s">
        <v>386</v>
      </c>
      <c r="D25744" t="s">
        <v>1272</v>
      </c>
      <c r="E25744" t="s">
        <v>29</v>
      </c>
      <c r="F25744">
        <v>74747</v>
      </c>
      <c r="G25744">
        <v>42978</v>
      </c>
      <c r="H25744">
        <f t="shared" si="45"/>
        <v>0.5749795978433917</v>
      </c>
      <c r="I25744" t="s">
        <v>1235</v>
      </c>
    </row>
    <row r="25745" spans="1:9" x14ac:dyDescent="0.35">
      <c r="A25745" t="s">
        <v>1257</v>
      </c>
      <c r="B25745" t="s">
        <v>386</v>
      </c>
      <c r="C25745" t="s">
        <v>386</v>
      </c>
      <c r="D25745" t="s">
        <v>1272</v>
      </c>
      <c r="E25745" t="s">
        <v>30</v>
      </c>
      <c r="F25745">
        <v>75910</v>
      </c>
      <c r="G25745">
        <v>55800</v>
      </c>
      <c r="H25745">
        <f t="shared" si="45"/>
        <v>0.73508101699380846</v>
      </c>
      <c r="I25745" t="s">
        <v>1235</v>
      </c>
    </row>
    <row r="25746" spans="1:9" x14ac:dyDescent="0.35">
      <c r="A25746" t="s">
        <v>1257</v>
      </c>
      <c r="B25746" t="s">
        <v>386</v>
      </c>
      <c r="C25746" t="s">
        <v>386</v>
      </c>
      <c r="D25746" t="s">
        <v>1272</v>
      </c>
      <c r="E25746" t="s">
        <v>31</v>
      </c>
      <c r="F25746">
        <v>88003</v>
      </c>
      <c r="G25746">
        <v>70363</v>
      </c>
      <c r="H25746">
        <f t="shared" si="45"/>
        <v>0.79955228799018219</v>
      </c>
      <c r="I25746" t="s">
        <v>1235</v>
      </c>
    </row>
    <row r="25747" spans="1:9" x14ac:dyDescent="0.35">
      <c r="A25747" t="s">
        <v>1257</v>
      </c>
      <c r="B25747" t="s">
        <v>386</v>
      </c>
      <c r="C25747" t="s">
        <v>386</v>
      </c>
      <c r="D25747" t="s">
        <v>1273</v>
      </c>
      <c r="E25747" t="s">
        <v>29</v>
      </c>
      <c r="F25747">
        <v>27761</v>
      </c>
      <c r="G25747">
        <v>25349</v>
      </c>
      <c r="H25747">
        <f t="shared" si="45"/>
        <v>0.91311552177515221</v>
      </c>
      <c r="I25747" t="s">
        <v>1235</v>
      </c>
    </row>
    <row r="25748" spans="1:9" x14ac:dyDescent="0.35">
      <c r="A25748" t="s">
        <v>1257</v>
      </c>
      <c r="B25748" t="s">
        <v>386</v>
      </c>
      <c r="C25748" t="s">
        <v>386</v>
      </c>
      <c r="D25748" t="s">
        <v>1273</v>
      </c>
      <c r="E25748" t="s">
        <v>30</v>
      </c>
      <c r="F25748">
        <v>25501</v>
      </c>
      <c r="G25748">
        <v>21257</v>
      </c>
      <c r="H25748">
        <f t="shared" si="45"/>
        <v>0.83357515391553272</v>
      </c>
      <c r="I25748" t="s">
        <v>1235</v>
      </c>
    </row>
    <row r="25749" spans="1:9" x14ac:dyDescent="0.35">
      <c r="A25749" t="s">
        <v>1257</v>
      </c>
      <c r="B25749" t="s">
        <v>386</v>
      </c>
      <c r="C25749" t="s">
        <v>386</v>
      </c>
      <c r="D25749" t="s">
        <v>1273</v>
      </c>
      <c r="E25749" t="s">
        <v>31</v>
      </c>
      <c r="F25749">
        <v>29912</v>
      </c>
      <c r="G25749">
        <v>28270</v>
      </c>
      <c r="H25749">
        <f t="shared" si="45"/>
        <v>0.94510564322011237</v>
      </c>
      <c r="I25749" t="s">
        <v>1235</v>
      </c>
    </row>
    <row r="25750" spans="1:9" x14ac:dyDescent="0.35">
      <c r="A25750" t="s">
        <v>1257</v>
      </c>
      <c r="B25750" t="s">
        <v>386</v>
      </c>
      <c r="C25750" t="s">
        <v>386</v>
      </c>
      <c r="D25750" t="s">
        <v>1274</v>
      </c>
      <c r="E25750" t="s">
        <v>29</v>
      </c>
      <c r="F25750">
        <v>90524</v>
      </c>
      <c r="G25750">
        <v>71938</v>
      </c>
      <c r="H25750">
        <f t="shared" ref="H25750:H25813" si="46">G25750/F25750</f>
        <v>0.79468428262118329</v>
      </c>
      <c r="I25750" t="s">
        <v>1235</v>
      </c>
    </row>
    <row r="25751" spans="1:9" x14ac:dyDescent="0.35">
      <c r="A25751" t="s">
        <v>1257</v>
      </c>
      <c r="B25751" t="s">
        <v>386</v>
      </c>
      <c r="C25751" t="s">
        <v>386</v>
      </c>
      <c r="D25751" t="s">
        <v>1274</v>
      </c>
      <c r="E25751" t="s">
        <v>30</v>
      </c>
      <c r="F25751">
        <v>88139</v>
      </c>
      <c r="G25751">
        <v>71775</v>
      </c>
      <c r="H25751">
        <f t="shared" si="46"/>
        <v>0.81433871498428623</v>
      </c>
      <c r="I25751" t="s">
        <v>1235</v>
      </c>
    </row>
    <row r="25752" spans="1:9" x14ac:dyDescent="0.35">
      <c r="A25752" t="s">
        <v>1257</v>
      </c>
      <c r="B25752" t="s">
        <v>386</v>
      </c>
      <c r="C25752" t="s">
        <v>386</v>
      </c>
      <c r="D25752" t="s">
        <v>1274</v>
      </c>
      <c r="E25752" t="s">
        <v>31</v>
      </c>
      <c r="F25752">
        <v>92928</v>
      </c>
      <c r="G25752">
        <v>61850</v>
      </c>
      <c r="H25752">
        <f t="shared" si="46"/>
        <v>0.6655690426997245</v>
      </c>
      <c r="I25752" t="s">
        <v>1235</v>
      </c>
    </row>
    <row r="25753" spans="1:9" x14ac:dyDescent="0.35">
      <c r="A25753" t="s">
        <v>1257</v>
      </c>
      <c r="B25753" t="s">
        <v>386</v>
      </c>
      <c r="C25753" t="s">
        <v>386</v>
      </c>
      <c r="D25753" t="s">
        <v>1275</v>
      </c>
      <c r="E25753" t="s">
        <v>29</v>
      </c>
      <c r="F25753">
        <v>54995</v>
      </c>
      <c r="G25753">
        <v>30356</v>
      </c>
      <c r="H25753">
        <f t="shared" si="46"/>
        <v>0.55197745249568142</v>
      </c>
      <c r="I25753" t="s">
        <v>1235</v>
      </c>
    </row>
    <row r="25754" spans="1:9" x14ac:dyDescent="0.35">
      <c r="A25754" t="s">
        <v>1257</v>
      </c>
      <c r="B25754" t="s">
        <v>386</v>
      </c>
      <c r="C25754" t="s">
        <v>386</v>
      </c>
      <c r="D25754" t="s">
        <v>1275</v>
      </c>
      <c r="E25754" t="s">
        <v>30</v>
      </c>
      <c r="F25754">
        <v>52730</v>
      </c>
      <c r="G25754">
        <v>32868</v>
      </c>
      <c r="H25754">
        <f t="shared" si="46"/>
        <v>0.62332637967001703</v>
      </c>
      <c r="I25754" t="s">
        <v>1235</v>
      </c>
    </row>
    <row r="25755" spans="1:9" x14ac:dyDescent="0.35">
      <c r="A25755" t="s">
        <v>1257</v>
      </c>
      <c r="B25755" t="s">
        <v>386</v>
      </c>
      <c r="C25755" t="s">
        <v>386</v>
      </c>
      <c r="D25755" t="s">
        <v>1275</v>
      </c>
      <c r="E25755" t="s">
        <v>31</v>
      </c>
      <c r="F25755">
        <v>53798</v>
      </c>
      <c r="G25755">
        <v>37134</v>
      </c>
      <c r="H25755">
        <f t="shared" si="46"/>
        <v>0.69024870813041372</v>
      </c>
      <c r="I25755" t="s">
        <v>1235</v>
      </c>
    </row>
    <row r="25756" spans="1:9" x14ac:dyDescent="0.35">
      <c r="A25756" t="s">
        <v>1257</v>
      </c>
      <c r="B25756" t="s">
        <v>386</v>
      </c>
      <c r="C25756" t="s">
        <v>386</v>
      </c>
      <c r="D25756" t="s">
        <v>1276</v>
      </c>
      <c r="E25756" t="s">
        <v>29</v>
      </c>
      <c r="F25756">
        <v>21020</v>
      </c>
      <c r="G25756">
        <v>18227</v>
      </c>
      <c r="H25756">
        <f t="shared" si="46"/>
        <v>0.86712654614652707</v>
      </c>
      <c r="I25756" t="s">
        <v>1235</v>
      </c>
    </row>
    <row r="25757" spans="1:9" x14ac:dyDescent="0.35">
      <c r="A25757" t="s">
        <v>1257</v>
      </c>
      <c r="B25757" t="s">
        <v>386</v>
      </c>
      <c r="C25757" t="s">
        <v>386</v>
      </c>
      <c r="D25757" t="s">
        <v>1276</v>
      </c>
      <c r="E25757" t="s">
        <v>30</v>
      </c>
      <c r="F25757">
        <v>23820</v>
      </c>
      <c r="G25757">
        <v>25541</v>
      </c>
      <c r="H25757">
        <f t="shared" si="46"/>
        <v>1.0722502099076405</v>
      </c>
      <c r="I25757" t="s">
        <v>1235</v>
      </c>
    </row>
    <row r="25758" spans="1:9" x14ac:dyDescent="0.35">
      <c r="A25758" t="s">
        <v>1257</v>
      </c>
      <c r="B25758" t="s">
        <v>386</v>
      </c>
      <c r="C25758" t="s">
        <v>386</v>
      </c>
      <c r="D25758" t="s">
        <v>1276</v>
      </c>
      <c r="E25758" t="s">
        <v>31</v>
      </c>
      <c r="F25758">
        <v>19712</v>
      </c>
      <c r="G25758">
        <v>17616</v>
      </c>
      <c r="H25758">
        <f t="shared" si="46"/>
        <v>0.89366883116883122</v>
      </c>
      <c r="I25758" t="s">
        <v>1235</v>
      </c>
    </row>
    <row r="25759" spans="1:9" x14ac:dyDescent="0.35">
      <c r="A25759" t="s">
        <v>1257</v>
      </c>
      <c r="B25759" t="s">
        <v>386</v>
      </c>
      <c r="C25759" t="s">
        <v>386</v>
      </c>
      <c r="D25759" t="s">
        <v>1259</v>
      </c>
      <c r="E25759" t="s">
        <v>29</v>
      </c>
      <c r="F25759">
        <v>137380</v>
      </c>
      <c r="G25759">
        <v>122317</v>
      </c>
      <c r="H25759">
        <f t="shared" si="46"/>
        <v>0.89035521910030568</v>
      </c>
      <c r="I25759" t="s">
        <v>1235</v>
      </c>
    </row>
    <row r="25760" spans="1:9" x14ac:dyDescent="0.35">
      <c r="A25760" t="s">
        <v>1257</v>
      </c>
      <c r="B25760" t="s">
        <v>386</v>
      </c>
      <c r="C25760" t="s">
        <v>386</v>
      </c>
      <c r="D25760" t="s">
        <v>1259</v>
      </c>
      <c r="E25760" t="s">
        <v>30</v>
      </c>
      <c r="F25760">
        <v>146594</v>
      </c>
      <c r="G25760">
        <v>117096</v>
      </c>
      <c r="H25760">
        <f t="shared" si="46"/>
        <v>0.79877757616273515</v>
      </c>
      <c r="I25760" t="s">
        <v>1235</v>
      </c>
    </row>
    <row r="25761" spans="1:9" x14ac:dyDescent="0.35">
      <c r="A25761" t="s">
        <v>1257</v>
      </c>
      <c r="B25761" t="s">
        <v>386</v>
      </c>
      <c r="C25761" t="s">
        <v>386</v>
      </c>
      <c r="D25761" t="s">
        <v>1259</v>
      </c>
      <c r="E25761" t="s">
        <v>31</v>
      </c>
      <c r="F25761">
        <v>145259</v>
      </c>
      <c r="G25761">
        <v>135800</v>
      </c>
      <c r="H25761">
        <f t="shared" si="46"/>
        <v>0.93488183176257578</v>
      </c>
      <c r="I25761" t="s">
        <v>1235</v>
      </c>
    </row>
    <row r="25762" spans="1:9" x14ac:dyDescent="0.35">
      <c r="A25762" t="s">
        <v>1257</v>
      </c>
      <c r="B25762" t="s">
        <v>386</v>
      </c>
      <c r="C25762" t="s">
        <v>386</v>
      </c>
      <c r="D25762" t="s">
        <v>1277</v>
      </c>
      <c r="E25762" t="s">
        <v>29</v>
      </c>
      <c r="F25762">
        <v>44692</v>
      </c>
      <c r="G25762">
        <v>24880</v>
      </c>
      <c r="H25762">
        <f t="shared" si="46"/>
        <v>0.55669918553656139</v>
      </c>
      <c r="I25762" t="s">
        <v>1235</v>
      </c>
    </row>
    <row r="25763" spans="1:9" x14ac:dyDescent="0.35">
      <c r="A25763" t="s">
        <v>1257</v>
      </c>
      <c r="B25763" t="s">
        <v>386</v>
      </c>
      <c r="C25763" t="s">
        <v>386</v>
      </c>
      <c r="D25763" t="s">
        <v>1277</v>
      </c>
      <c r="E25763" t="s">
        <v>30</v>
      </c>
      <c r="F25763">
        <v>45201</v>
      </c>
      <c r="G25763">
        <v>28071</v>
      </c>
      <c r="H25763">
        <f t="shared" si="46"/>
        <v>0.62102608349372801</v>
      </c>
      <c r="I25763" t="s">
        <v>1235</v>
      </c>
    </row>
    <row r="25764" spans="1:9" x14ac:dyDescent="0.35">
      <c r="A25764" t="s">
        <v>1257</v>
      </c>
      <c r="B25764" t="s">
        <v>386</v>
      </c>
      <c r="C25764" t="s">
        <v>386</v>
      </c>
      <c r="D25764" t="s">
        <v>1277</v>
      </c>
      <c r="E25764" t="s">
        <v>31</v>
      </c>
      <c r="F25764">
        <v>49508</v>
      </c>
      <c r="G25764">
        <v>27176</v>
      </c>
      <c r="H25764">
        <f t="shared" si="46"/>
        <v>0.54892138644259514</v>
      </c>
      <c r="I25764" t="s">
        <v>1235</v>
      </c>
    </row>
    <row r="25765" spans="1:9" x14ac:dyDescent="0.35">
      <c r="A25765" t="s">
        <v>1257</v>
      </c>
      <c r="B25765" t="s">
        <v>386</v>
      </c>
      <c r="C25765" t="s">
        <v>386</v>
      </c>
      <c r="D25765" t="s">
        <v>1278</v>
      </c>
      <c r="E25765" t="s">
        <v>29</v>
      </c>
      <c r="F25765">
        <v>234061</v>
      </c>
      <c r="G25765">
        <v>187285</v>
      </c>
      <c r="H25765">
        <f t="shared" si="46"/>
        <v>0.8001546605372104</v>
      </c>
      <c r="I25765" t="s">
        <v>1235</v>
      </c>
    </row>
    <row r="25766" spans="1:9" x14ac:dyDescent="0.35">
      <c r="A25766" t="s">
        <v>1257</v>
      </c>
      <c r="B25766" t="s">
        <v>386</v>
      </c>
      <c r="C25766" t="s">
        <v>386</v>
      </c>
      <c r="D25766" t="s">
        <v>1278</v>
      </c>
      <c r="E25766" t="s">
        <v>30</v>
      </c>
      <c r="F25766">
        <v>235572</v>
      </c>
      <c r="G25766">
        <v>164797</v>
      </c>
      <c r="H25766">
        <f t="shared" si="46"/>
        <v>0.69956106837824528</v>
      </c>
      <c r="I25766" t="s">
        <v>1235</v>
      </c>
    </row>
    <row r="25767" spans="1:9" x14ac:dyDescent="0.35">
      <c r="A25767" t="s">
        <v>1257</v>
      </c>
      <c r="B25767" t="s">
        <v>386</v>
      </c>
      <c r="C25767" t="s">
        <v>386</v>
      </c>
      <c r="D25767" t="s">
        <v>1278</v>
      </c>
      <c r="E25767" t="s">
        <v>31</v>
      </c>
      <c r="F25767">
        <v>224706</v>
      </c>
      <c r="G25767">
        <v>223218</v>
      </c>
      <c r="H25767">
        <f t="shared" si="46"/>
        <v>0.99337801393821257</v>
      </c>
      <c r="I25767" t="s">
        <v>1235</v>
      </c>
    </row>
    <row r="25768" spans="1:9" x14ac:dyDescent="0.35">
      <c r="A25768" t="s">
        <v>1257</v>
      </c>
      <c r="B25768" t="s">
        <v>386</v>
      </c>
      <c r="C25768" t="s">
        <v>386</v>
      </c>
      <c r="D25768" t="s">
        <v>1279</v>
      </c>
      <c r="E25768" t="s">
        <v>29</v>
      </c>
      <c r="F25768">
        <v>19741</v>
      </c>
      <c r="G25768">
        <v>21616</v>
      </c>
      <c r="H25768">
        <f t="shared" si="46"/>
        <v>1.0949799908819209</v>
      </c>
      <c r="I25768" t="s">
        <v>1235</v>
      </c>
    </row>
    <row r="25769" spans="1:9" x14ac:dyDescent="0.35">
      <c r="A25769" t="s">
        <v>1257</v>
      </c>
      <c r="B25769" t="s">
        <v>386</v>
      </c>
      <c r="C25769" t="s">
        <v>386</v>
      </c>
      <c r="D25769" t="s">
        <v>1279</v>
      </c>
      <c r="E25769" t="s">
        <v>30</v>
      </c>
      <c r="F25769">
        <v>18830</v>
      </c>
      <c r="G25769">
        <v>20242</v>
      </c>
      <c r="H25769">
        <f t="shared" si="46"/>
        <v>1.0749867233138608</v>
      </c>
      <c r="I25769" t="s">
        <v>1235</v>
      </c>
    </row>
    <row r="25770" spans="1:9" x14ac:dyDescent="0.35">
      <c r="A25770" t="s">
        <v>1257</v>
      </c>
      <c r="B25770" t="s">
        <v>386</v>
      </c>
      <c r="C25770" t="s">
        <v>386</v>
      </c>
      <c r="D25770" t="s">
        <v>1279</v>
      </c>
      <c r="E25770" t="s">
        <v>31</v>
      </c>
      <c r="F25770">
        <v>16502</v>
      </c>
      <c r="G25770">
        <v>16243</v>
      </c>
      <c r="H25770">
        <f t="shared" si="46"/>
        <v>0.98430493273542596</v>
      </c>
      <c r="I25770" t="s">
        <v>1235</v>
      </c>
    </row>
    <row r="25771" spans="1:9" x14ac:dyDescent="0.35">
      <c r="A25771" t="s">
        <v>1257</v>
      </c>
      <c r="B25771" t="s">
        <v>386</v>
      </c>
      <c r="C25771" t="s">
        <v>386</v>
      </c>
      <c r="D25771" t="s">
        <v>1280</v>
      </c>
      <c r="E25771" t="s">
        <v>29</v>
      </c>
      <c r="F25771">
        <v>14356</v>
      </c>
      <c r="G25771">
        <v>20702</v>
      </c>
      <c r="H25771">
        <f t="shared" si="46"/>
        <v>1.4420451379214265</v>
      </c>
      <c r="I25771" t="s">
        <v>1235</v>
      </c>
    </row>
    <row r="25772" spans="1:9" x14ac:dyDescent="0.35">
      <c r="A25772" t="s">
        <v>1257</v>
      </c>
      <c r="B25772" t="s">
        <v>386</v>
      </c>
      <c r="C25772" t="s">
        <v>386</v>
      </c>
      <c r="D25772" t="s">
        <v>1280</v>
      </c>
      <c r="E25772" t="s">
        <v>30</v>
      </c>
      <c r="F25772">
        <v>13490</v>
      </c>
      <c r="G25772">
        <v>17995</v>
      </c>
      <c r="H25772">
        <f t="shared" si="46"/>
        <v>1.3339510748702743</v>
      </c>
      <c r="I25772" t="s">
        <v>1235</v>
      </c>
    </row>
    <row r="25773" spans="1:9" x14ac:dyDescent="0.35">
      <c r="A25773" t="s">
        <v>1257</v>
      </c>
      <c r="B25773" t="s">
        <v>386</v>
      </c>
      <c r="C25773" t="s">
        <v>386</v>
      </c>
      <c r="D25773" t="s">
        <v>1280</v>
      </c>
      <c r="E25773" t="s">
        <v>31</v>
      </c>
      <c r="F25773">
        <v>14948</v>
      </c>
      <c r="G25773">
        <v>19564</v>
      </c>
      <c r="H25773">
        <f t="shared" si="46"/>
        <v>1.3088038533583088</v>
      </c>
      <c r="I25773" t="s">
        <v>1235</v>
      </c>
    </row>
    <row r="25774" spans="1:9" x14ac:dyDescent="0.35">
      <c r="A25774" t="s">
        <v>1257</v>
      </c>
      <c r="B25774" t="s">
        <v>386</v>
      </c>
      <c r="C25774" t="s">
        <v>386</v>
      </c>
      <c r="D25774" t="s">
        <v>1281</v>
      </c>
      <c r="E25774" t="s">
        <v>29</v>
      </c>
      <c r="F25774">
        <v>29386</v>
      </c>
      <c r="G25774">
        <v>29183</v>
      </c>
      <c r="H25774">
        <f t="shared" si="46"/>
        <v>0.99309194854692706</v>
      </c>
      <c r="I25774" t="s">
        <v>1235</v>
      </c>
    </row>
    <row r="25775" spans="1:9" x14ac:dyDescent="0.35">
      <c r="A25775" t="s">
        <v>1257</v>
      </c>
      <c r="B25775" t="s">
        <v>386</v>
      </c>
      <c r="C25775" t="s">
        <v>386</v>
      </c>
      <c r="D25775" t="s">
        <v>1281</v>
      </c>
      <c r="E25775" t="s">
        <v>30</v>
      </c>
      <c r="F25775">
        <v>26220</v>
      </c>
      <c r="G25775">
        <v>29334</v>
      </c>
      <c r="H25775">
        <f t="shared" si="46"/>
        <v>1.1187643020594966</v>
      </c>
      <c r="I25775" t="s">
        <v>1235</v>
      </c>
    </row>
    <row r="25776" spans="1:9" x14ac:dyDescent="0.35">
      <c r="A25776" t="s">
        <v>1257</v>
      </c>
      <c r="B25776" t="s">
        <v>386</v>
      </c>
      <c r="C25776" t="s">
        <v>386</v>
      </c>
      <c r="D25776" t="s">
        <v>1281</v>
      </c>
      <c r="E25776" t="s">
        <v>31</v>
      </c>
      <c r="F25776">
        <v>27621</v>
      </c>
      <c r="G25776">
        <v>25691</v>
      </c>
      <c r="H25776">
        <f t="shared" si="46"/>
        <v>0.93012562905036023</v>
      </c>
      <c r="I25776" t="s">
        <v>1235</v>
      </c>
    </row>
    <row r="25777" spans="1:9" x14ac:dyDescent="0.35">
      <c r="A25777" t="s">
        <v>1257</v>
      </c>
      <c r="B25777" t="s">
        <v>386</v>
      </c>
      <c r="C25777" t="s">
        <v>386</v>
      </c>
      <c r="D25777" t="s">
        <v>1282</v>
      </c>
      <c r="E25777" t="s">
        <v>29</v>
      </c>
      <c r="F25777">
        <v>11184</v>
      </c>
      <c r="G25777">
        <v>18108</v>
      </c>
      <c r="H25777">
        <f t="shared" si="46"/>
        <v>1.6190987124463518</v>
      </c>
      <c r="I25777" t="s">
        <v>1235</v>
      </c>
    </row>
    <row r="25778" spans="1:9" x14ac:dyDescent="0.35">
      <c r="A25778" t="s">
        <v>1257</v>
      </c>
      <c r="B25778" t="s">
        <v>386</v>
      </c>
      <c r="C25778" t="s">
        <v>386</v>
      </c>
      <c r="D25778" t="s">
        <v>1282</v>
      </c>
      <c r="E25778" t="s">
        <v>30</v>
      </c>
      <c r="F25778">
        <v>11998</v>
      </c>
      <c r="G25778">
        <v>8157</v>
      </c>
      <c r="H25778">
        <f t="shared" si="46"/>
        <v>0.67986331055175864</v>
      </c>
      <c r="I25778" t="s">
        <v>1235</v>
      </c>
    </row>
    <row r="25779" spans="1:9" x14ac:dyDescent="0.35">
      <c r="A25779" t="s">
        <v>1257</v>
      </c>
      <c r="B25779" t="s">
        <v>386</v>
      </c>
      <c r="C25779" t="s">
        <v>386</v>
      </c>
      <c r="D25779" t="s">
        <v>1282</v>
      </c>
      <c r="E25779" t="s">
        <v>31</v>
      </c>
      <c r="F25779">
        <v>16067</v>
      </c>
      <c r="G25779">
        <v>13485</v>
      </c>
      <c r="H25779">
        <f t="shared" si="46"/>
        <v>0.83929793987676604</v>
      </c>
      <c r="I25779" t="s">
        <v>1235</v>
      </c>
    </row>
    <row r="25780" spans="1:9" x14ac:dyDescent="0.35">
      <c r="A25780" t="s">
        <v>1257</v>
      </c>
      <c r="B25780" t="s">
        <v>386</v>
      </c>
      <c r="C25780" t="s">
        <v>386</v>
      </c>
      <c r="D25780" t="s">
        <v>1260</v>
      </c>
      <c r="E25780" t="s">
        <v>29</v>
      </c>
      <c r="F25780">
        <v>379345</v>
      </c>
      <c r="G25780">
        <v>277289</v>
      </c>
      <c r="H25780">
        <f t="shared" si="46"/>
        <v>0.73096785248256868</v>
      </c>
      <c r="I25780" t="s">
        <v>1235</v>
      </c>
    </row>
    <row r="25781" spans="1:9" x14ac:dyDescent="0.35">
      <c r="A25781" t="s">
        <v>1257</v>
      </c>
      <c r="B25781" t="s">
        <v>386</v>
      </c>
      <c r="C25781" t="s">
        <v>386</v>
      </c>
      <c r="D25781" t="s">
        <v>1260</v>
      </c>
      <c r="E25781" t="s">
        <v>30</v>
      </c>
      <c r="F25781">
        <v>377194</v>
      </c>
      <c r="G25781">
        <v>372577</v>
      </c>
      <c r="H25781">
        <f t="shared" si="46"/>
        <v>0.98775961441592386</v>
      </c>
      <c r="I25781" t="s">
        <v>1235</v>
      </c>
    </row>
    <row r="25782" spans="1:9" x14ac:dyDescent="0.35">
      <c r="A25782" t="s">
        <v>1257</v>
      </c>
      <c r="B25782" t="s">
        <v>386</v>
      </c>
      <c r="C25782" t="s">
        <v>386</v>
      </c>
      <c r="D25782" t="s">
        <v>1260</v>
      </c>
      <c r="E25782" t="s">
        <v>31</v>
      </c>
      <c r="F25782">
        <v>440448</v>
      </c>
      <c r="G25782">
        <v>704680</v>
      </c>
      <c r="H25782">
        <f t="shared" si="46"/>
        <v>1.5999164487067712</v>
      </c>
      <c r="I25782" t="s">
        <v>1235</v>
      </c>
    </row>
    <row r="25783" spans="1:9" x14ac:dyDescent="0.35">
      <c r="A25783" t="s">
        <v>1257</v>
      </c>
      <c r="B25783" t="s">
        <v>386</v>
      </c>
      <c r="C25783" t="s">
        <v>386</v>
      </c>
      <c r="D25783" t="s">
        <v>1261</v>
      </c>
      <c r="E25783" t="s">
        <v>29</v>
      </c>
      <c r="F25783">
        <v>192528</v>
      </c>
      <c r="G25783">
        <v>160571</v>
      </c>
      <c r="H25783">
        <f t="shared" si="46"/>
        <v>0.83401375384359677</v>
      </c>
      <c r="I25783" t="s">
        <v>1235</v>
      </c>
    </row>
    <row r="25784" spans="1:9" x14ac:dyDescent="0.35">
      <c r="A25784" t="s">
        <v>1257</v>
      </c>
      <c r="B25784" t="s">
        <v>386</v>
      </c>
      <c r="C25784" t="s">
        <v>386</v>
      </c>
      <c r="D25784" t="s">
        <v>1261</v>
      </c>
      <c r="E25784" t="s">
        <v>30</v>
      </c>
      <c r="F25784">
        <v>204738</v>
      </c>
      <c r="G25784">
        <v>153270</v>
      </c>
      <c r="H25784">
        <f t="shared" si="46"/>
        <v>0.74861530346100869</v>
      </c>
      <c r="I25784" t="s">
        <v>1235</v>
      </c>
    </row>
    <row r="25785" spans="1:9" x14ac:dyDescent="0.35">
      <c r="A25785" t="s">
        <v>1257</v>
      </c>
      <c r="B25785" t="s">
        <v>386</v>
      </c>
      <c r="C25785" t="s">
        <v>386</v>
      </c>
      <c r="D25785" t="s">
        <v>1261</v>
      </c>
      <c r="E25785" t="s">
        <v>31</v>
      </c>
      <c r="F25785">
        <v>205001</v>
      </c>
      <c r="G25785">
        <v>158827</v>
      </c>
      <c r="H25785">
        <f t="shared" si="46"/>
        <v>0.7747620743313447</v>
      </c>
      <c r="I25785" t="s">
        <v>1235</v>
      </c>
    </row>
    <row r="25786" spans="1:9" x14ac:dyDescent="0.35">
      <c r="A25786" t="s">
        <v>1257</v>
      </c>
      <c r="B25786" t="s">
        <v>386</v>
      </c>
      <c r="C25786" t="s">
        <v>386</v>
      </c>
      <c r="D25786" t="s">
        <v>1262</v>
      </c>
      <c r="E25786" t="s">
        <v>29</v>
      </c>
      <c r="F25786">
        <v>97512</v>
      </c>
      <c r="G25786">
        <v>95525</v>
      </c>
      <c r="H25786">
        <f t="shared" si="46"/>
        <v>0.97962302075641972</v>
      </c>
      <c r="I25786" t="s">
        <v>1235</v>
      </c>
    </row>
    <row r="25787" spans="1:9" x14ac:dyDescent="0.35">
      <c r="A25787" t="s">
        <v>1257</v>
      </c>
      <c r="B25787" t="s">
        <v>386</v>
      </c>
      <c r="C25787" t="s">
        <v>386</v>
      </c>
      <c r="D25787" t="s">
        <v>1262</v>
      </c>
      <c r="E25787" t="s">
        <v>30</v>
      </c>
      <c r="F25787">
        <v>102977</v>
      </c>
      <c r="G25787">
        <v>84562</v>
      </c>
      <c r="H25787">
        <f t="shared" si="46"/>
        <v>0.82117366013770066</v>
      </c>
      <c r="I25787" t="s">
        <v>1235</v>
      </c>
    </row>
    <row r="25788" spans="1:9" x14ac:dyDescent="0.35">
      <c r="A25788" t="s">
        <v>1257</v>
      </c>
      <c r="B25788" t="s">
        <v>386</v>
      </c>
      <c r="C25788" t="s">
        <v>386</v>
      </c>
      <c r="D25788" t="s">
        <v>1262</v>
      </c>
      <c r="E25788" t="s">
        <v>31</v>
      </c>
      <c r="F25788">
        <v>105496</v>
      </c>
      <c r="G25788">
        <v>105079</v>
      </c>
      <c r="H25788">
        <f t="shared" si="46"/>
        <v>0.99604724349738383</v>
      </c>
      <c r="I25788" t="s">
        <v>1235</v>
      </c>
    </row>
    <row r="25789" spans="1:9" x14ac:dyDescent="0.35">
      <c r="A25789" t="s">
        <v>1257</v>
      </c>
      <c r="B25789" t="s">
        <v>386</v>
      </c>
      <c r="C25789" t="s">
        <v>386</v>
      </c>
      <c r="D25789" t="s">
        <v>1263</v>
      </c>
      <c r="E25789" t="s">
        <v>29</v>
      </c>
      <c r="F25789">
        <v>13966</v>
      </c>
      <c r="G25789">
        <v>20489</v>
      </c>
      <c r="H25789">
        <f t="shared" si="46"/>
        <v>1.4670628669626236</v>
      </c>
      <c r="I25789" t="s">
        <v>1235</v>
      </c>
    </row>
    <row r="25790" spans="1:9" x14ac:dyDescent="0.35">
      <c r="A25790" t="s">
        <v>1257</v>
      </c>
      <c r="B25790" t="s">
        <v>386</v>
      </c>
      <c r="C25790" t="s">
        <v>386</v>
      </c>
      <c r="D25790" t="s">
        <v>1263</v>
      </c>
      <c r="E25790" t="s">
        <v>30</v>
      </c>
      <c r="F25790">
        <v>13415</v>
      </c>
      <c r="G25790">
        <v>13881</v>
      </c>
      <c r="H25790">
        <f t="shared" si="46"/>
        <v>1.0347372344390608</v>
      </c>
      <c r="I25790" t="s">
        <v>1235</v>
      </c>
    </row>
    <row r="25791" spans="1:9" x14ac:dyDescent="0.35">
      <c r="A25791" t="s">
        <v>1257</v>
      </c>
      <c r="B25791" t="s">
        <v>386</v>
      </c>
      <c r="C25791" t="s">
        <v>386</v>
      </c>
      <c r="D25791" t="s">
        <v>1263</v>
      </c>
      <c r="E25791" t="s">
        <v>31</v>
      </c>
      <c r="F25791">
        <v>14970</v>
      </c>
      <c r="G25791">
        <v>20412</v>
      </c>
      <c r="H25791">
        <f t="shared" si="46"/>
        <v>1.3635270541082165</v>
      </c>
      <c r="I25791" t="s">
        <v>1235</v>
      </c>
    </row>
    <row r="25792" spans="1:9" x14ac:dyDescent="0.35">
      <c r="A25792" t="s">
        <v>1257</v>
      </c>
      <c r="B25792" t="s">
        <v>386</v>
      </c>
      <c r="C25792" t="s">
        <v>386</v>
      </c>
      <c r="D25792" t="s">
        <v>1264</v>
      </c>
      <c r="E25792" t="s">
        <v>29</v>
      </c>
      <c r="F25792">
        <v>14659</v>
      </c>
      <c r="G25792">
        <v>19556</v>
      </c>
      <c r="H25792">
        <f t="shared" si="46"/>
        <v>1.3340609864247219</v>
      </c>
      <c r="I25792" t="s">
        <v>1235</v>
      </c>
    </row>
    <row r="25793" spans="1:9" x14ac:dyDescent="0.35">
      <c r="A25793" t="s">
        <v>1257</v>
      </c>
      <c r="B25793" t="s">
        <v>386</v>
      </c>
      <c r="C25793" t="s">
        <v>386</v>
      </c>
      <c r="D25793" t="s">
        <v>1264</v>
      </c>
      <c r="E25793" t="s">
        <v>30</v>
      </c>
      <c r="F25793">
        <v>14587</v>
      </c>
      <c r="G25793">
        <v>26591</v>
      </c>
      <c r="H25793">
        <f t="shared" si="46"/>
        <v>1.8229245218345103</v>
      </c>
      <c r="I25793" t="s">
        <v>1235</v>
      </c>
    </row>
    <row r="25794" spans="1:9" x14ac:dyDescent="0.35">
      <c r="A25794" t="s">
        <v>1257</v>
      </c>
      <c r="B25794" t="s">
        <v>386</v>
      </c>
      <c r="C25794" t="s">
        <v>386</v>
      </c>
      <c r="D25794" t="s">
        <v>1264</v>
      </c>
      <c r="E25794" t="s">
        <v>31</v>
      </c>
      <c r="F25794">
        <v>15576</v>
      </c>
      <c r="G25794">
        <v>19491</v>
      </c>
      <c r="H25794">
        <f t="shared" si="46"/>
        <v>1.2513482280431434</v>
      </c>
      <c r="I25794" t="s">
        <v>1235</v>
      </c>
    </row>
    <row r="25795" spans="1:9" x14ac:dyDescent="0.35">
      <c r="A25795" t="s">
        <v>1257</v>
      </c>
      <c r="B25795" t="s">
        <v>386</v>
      </c>
      <c r="C25795" t="s">
        <v>386</v>
      </c>
      <c r="D25795" t="s">
        <v>1265</v>
      </c>
      <c r="E25795" t="s">
        <v>29</v>
      </c>
      <c r="F25795">
        <v>83263</v>
      </c>
      <c r="G25795">
        <v>102890</v>
      </c>
      <c r="H25795">
        <f t="shared" si="46"/>
        <v>1.2357229501699434</v>
      </c>
      <c r="I25795" t="s">
        <v>1235</v>
      </c>
    </row>
    <row r="25796" spans="1:9" x14ac:dyDescent="0.35">
      <c r="A25796" t="s">
        <v>1257</v>
      </c>
      <c r="B25796" t="s">
        <v>386</v>
      </c>
      <c r="C25796" t="s">
        <v>386</v>
      </c>
      <c r="D25796" t="s">
        <v>1265</v>
      </c>
      <c r="E25796" t="s">
        <v>30</v>
      </c>
      <c r="F25796">
        <v>89478</v>
      </c>
      <c r="G25796">
        <v>65385</v>
      </c>
      <c r="H25796">
        <f t="shared" si="46"/>
        <v>0.73073828203580771</v>
      </c>
      <c r="I25796" t="s">
        <v>1235</v>
      </c>
    </row>
    <row r="25797" spans="1:9" x14ac:dyDescent="0.35">
      <c r="A25797" t="s">
        <v>1257</v>
      </c>
      <c r="B25797" t="s">
        <v>386</v>
      </c>
      <c r="C25797" t="s">
        <v>386</v>
      </c>
      <c r="D25797" t="s">
        <v>1265</v>
      </c>
      <c r="E25797" t="s">
        <v>31</v>
      </c>
      <c r="F25797">
        <v>87025</v>
      </c>
      <c r="G25797">
        <v>92645</v>
      </c>
      <c r="H25797">
        <f t="shared" si="46"/>
        <v>1.0645791439241596</v>
      </c>
      <c r="I25797" t="s">
        <v>1235</v>
      </c>
    </row>
    <row r="25798" spans="1:9" x14ac:dyDescent="0.35">
      <c r="A25798" t="s">
        <v>1257</v>
      </c>
      <c r="B25798" t="s">
        <v>386</v>
      </c>
      <c r="C25798" t="s">
        <v>386</v>
      </c>
      <c r="D25798" t="s">
        <v>1266</v>
      </c>
      <c r="E25798" t="s">
        <v>29</v>
      </c>
      <c r="F25798">
        <v>503541</v>
      </c>
      <c r="G25798">
        <v>566156</v>
      </c>
      <c r="H25798">
        <f t="shared" si="46"/>
        <v>1.1243493578477224</v>
      </c>
      <c r="I25798" t="s">
        <v>1235</v>
      </c>
    </row>
    <row r="25799" spans="1:9" x14ac:dyDescent="0.35">
      <c r="A25799" t="s">
        <v>1257</v>
      </c>
      <c r="B25799" t="s">
        <v>386</v>
      </c>
      <c r="C25799" t="s">
        <v>386</v>
      </c>
      <c r="D25799" t="s">
        <v>1266</v>
      </c>
      <c r="E25799" t="s">
        <v>30</v>
      </c>
      <c r="F25799">
        <v>532993</v>
      </c>
      <c r="G25799">
        <v>566731</v>
      </c>
      <c r="H25799">
        <f t="shared" si="46"/>
        <v>1.0632991427654772</v>
      </c>
      <c r="I25799" t="s">
        <v>1235</v>
      </c>
    </row>
    <row r="25800" spans="1:9" x14ac:dyDescent="0.35">
      <c r="A25800" t="s">
        <v>1257</v>
      </c>
      <c r="B25800" t="s">
        <v>386</v>
      </c>
      <c r="C25800" t="s">
        <v>386</v>
      </c>
      <c r="D25800" t="s">
        <v>1266</v>
      </c>
      <c r="E25800" t="s">
        <v>31</v>
      </c>
      <c r="F25800">
        <v>542555</v>
      </c>
      <c r="G25800">
        <v>460493</v>
      </c>
      <c r="H25800">
        <f t="shared" si="46"/>
        <v>0.84874897475831945</v>
      </c>
      <c r="I25800" t="s">
        <v>1235</v>
      </c>
    </row>
    <row r="25801" spans="1:9" x14ac:dyDescent="0.35">
      <c r="A25801" t="s">
        <v>1257</v>
      </c>
      <c r="B25801" t="s">
        <v>387</v>
      </c>
      <c r="C25801" t="s">
        <v>387</v>
      </c>
      <c r="D25801" t="s">
        <v>1258</v>
      </c>
      <c r="E25801" t="s">
        <v>29</v>
      </c>
      <c r="F25801">
        <v>895533</v>
      </c>
      <c r="G25801">
        <v>919509</v>
      </c>
      <c r="H25801">
        <f t="shared" si="46"/>
        <v>1.0267728827413396</v>
      </c>
      <c r="I25801" t="s">
        <v>1236</v>
      </c>
    </row>
    <row r="25802" spans="1:9" x14ac:dyDescent="0.35">
      <c r="A25802" t="s">
        <v>1257</v>
      </c>
      <c r="B25802" t="s">
        <v>387</v>
      </c>
      <c r="C25802" t="s">
        <v>387</v>
      </c>
      <c r="D25802" t="s">
        <v>1258</v>
      </c>
      <c r="E25802" t="s">
        <v>30</v>
      </c>
      <c r="F25802">
        <v>873802</v>
      </c>
      <c r="G25802">
        <v>751521</v>
      </c>
      <c r="H25802">
        <f t="shared" si="46"/>
        <v>0.86005868606389091</v>
      </c>
      <c r="I25802" t="s">
        <v>1236</v>
      </c>
    </row>
    <row r="25803" spans="1:9" x14ac:dyDescent="0.35">
      <c r="A25803" t="s">
        <v>1257</v>
      </c>
      <c r="B25803" t="s">
        <v>387</v>
      </c>
      <c r="C25803" t="s">
        <v>387</v>
      </c>
      <c r="D25803" t="s">
        <v>1258</v>
      </c>
      <c r="E25803" t="s">
        <v>31</v>
      </c>
      <c r="F25803">
        <v>836262</v>
      </c>
      <c r="G25803">
        <v>583627</v>
      </c>
      <c r="H25803">
        <f t="shared" si="46"/>
        <v>0.69789970128978718</v>
      </c>
      <c r="I25803" t="s">
        <v>1236</v>
      </c>
    </row>
    <row r="25804" spans="1:9" x14ac:dyDescent="0.35">
      <c r="A25804" t="s">
        <v>1257</v>
      </c>
      <c r="B25804" t="s">
        <v>387</v>
      </c>
      <c r="C25804" t="s">
        <v>387</v>
      </c>
      <c r="D25804" t="s">
        <v>1267</v>
      </c>
      <c r="E25804" t="s">
        <v>29</v>
      </c>
      <c r="F25804">
        <v>158546</v>
      </c>
      <c r="G25804">
        <v>141216</v>
      </c>
      <c r="H25804">
        <f t="shared" si="46"/>
        <v>0.89069418339157092</v>
      </c>
      <c r="I25804" t="s">
        <v>1236</v>
      </c>
    </row>
    <row r="25805" spans="1:9" x14ac:dyDescent="0.35">
      <c r="A25805" t="s">
        <v>1257</v>
      </c>
      <c r="B25805" t="s">
        <v>387</v>
      </c>
      <c r="C25805" t="s">
        <v>387</v>
      </c>
      <c r="D25805" t="s">
        <v>1267</v>
      </c>
      <c r="E25805" t="s">
        <v>30</v>
      </c>
      <c r="F25805">
        <v>165833</v>
      </c>
      <c r="G25805">
        <v>124884</v>
      </c>
      <c r="H25805">
        <f t="shared" si="46"/>
        <v>0.75307086044394056</v>
      </c>
      <c r="I25805" t="s">
        <v>1236</v>
      </c>
    </row>
    <row r="25806" spans="1:9" x14ac:dyDescent="0.35">
      <c r="A25806" t="s">
        <v>1257</v>
      </c>
      <c r="B25806" t="s">
        <v>387</v>
      </c>
      <c r="C25806" t="s">
        <v>387</v>
      </c>
      <c r="D25806" t="s">
        <v>1267</v>
      </c>
      <c r="E25806" t="s">
        <v>31</v>
      </c>
      <c r="F25806">
        <v>163088</v>
      </c>
      <c r="G25806">
        <v>169426</v>
      </c>
      <c r="H25806">
        <f t="shared" si="46"/>
        <v>1.0388624546257235</v>
      </c>
      <c r="I25806" t="s">
        <v>1236</v>
      </c>
    </row>
    <row r="25807" spans="1:9" x14ac:dyDescent="0.35">
      <c r="A25807" t="s">
        <v>1257</v>
      </c>
      <c r="B25807" t="s">
        <v>387</v>
      </c>
      <c r="C25807" t="s">
        <v>387</v>
      </c>
      <c r="D25807" t="s">
        <v>1268</v>
      </c>
      <c r="E25807" t="s">
        <v>29</v>
      </c>
      <c r="F25807">
        <v>68153</v>
      </c>
      <c r="G25807">
        <v>32984</v>
      </c>
      <c r="H25807">
        <f t="shared" si="46"/>
        <v>0.48396989127404516</v>
      </c>
      <c r="I25807" t="s">
        <v>1236</v>
      </c>
    </row>
    <row r="25808" spans="1:9" x14ac:dyDescent="0.35">
      <c r="A25808" t="s">
        <v>1257</v>
      </c>
      <c r="B25808" t="s">
        <v>387</v>
      </c>
      <c r="C25808" t="s">
        <v>387</v>
      </c>
      <c r="D25808" t="s">
        <v>1268</v>
      </c>
      <c r="E25808" t="s">
        <v>30</v>
      </c>
      <c r="F25808">
        <v>64430</v>
      </c>
      <c r="G25808">
        <v>43074</v>
      </c>
      <c r="H25808">
        <f t="shared" si="46"/>
        <v>0.66853950023281083</v>
      </c>
      <c r="I25808" t="s">
        <v>1236</v>
      </c>
    </row>
    <row r="25809" spans="1:9" x14ac:dyDescent="0.35">
      <c r="A25809" t="s">
        <v>1257</v>
      </c>
      <c r="B25809" t="s">
        <v>387</v>
      </c>
      <c r="C25809" t="s">
        <v>387</v>
      </c>
      <c r="D25809" t="s">
        <v>1268</v>
      </c>
      <c r="E25809" t="s">
        <v>31</v>
      </c>
      <c r="F25809">
        <v>63655</v>
      </c>
      <c r="G25809">
        <v>36540</v>
      </c>
      <c r="H25809">
        <f t="shared" si="46"/>
        <v>0.57403189066059224</v>
      </c>
      <c r="I25809" t="s">
        <v>1236</v>
      </c>
    </row>
    <row r="25810" spans="1:9" x14ac:dyDescent="0.35">
      <c r="A25810" t="s">
        <v>1257</v>
      </c>
      <c r="B25810" t="s">
        <v>387</v>
      </c>
      <c r="C25810" t="s">
        <v>387</v>
      </c>
      <c r="D25810" t="s">
        <v>1269</v>
      </c>
      <c r="E25810" t="s">
        <v>29</v>
      </c>
      <c r="F25810">
        <v>38552</v>
      </c>
      <c r="G25810">
        <v>108548</v>
      </c>
      <c r="H25810">
        <f t="shared" si="46"/>
        <v>2.8156256484747875</v>
      </c>
      <c r="I25810" t="s">
        <v>1236</v>
      </c>
    </row>
    <row r="25811" spans="1:9" x14ac:dyDescent="0.35">
      <c r="A25811" t="s">
        <v>1257</v>
      </c>
      <c r="B25811" t="s">
        <v>387</v>
      </c>
      <c r="C25811" t="s">
        <v>387</v>
      </c>
      <c r="D25811" t="s">
        <v>1269</v>
      </c>
      <c r="E25811" t="s">
        <v>30</v>
      </c>
      <c r="F25811">
        <v>40199</v>
      </c>
      <c r="G25811">
        <v>121247</v>
      </c>
      <c r="H25811">
        <f t="shared" si="46"/>
        <v>3.0161695564566284</v>
      </c>
      <c r="I25811" t="s">
        <v>1236</v>
      </c>
    </row>
    <row r="25812" spans="1:9" x14ac:dyDescent="0.35">
      <c r="A25812" t="s">
        <v>1257</v>
      </c>
      <c r="B25812" t="s">
        <v>387</v>
      </c>
      <c r="C25812" t="s">
        <v>387</v>
      </c>
      <c r="D25812" t="s">
        <v>1269</v>
      </c>
      <c r="E25812" t="s">
        <v>31</v>
      </c>
      <c r="F25812">
        <v>34457</v>
      </c>
      <c r="G25812">
        <v>55317</v>
      </c>
      <c r="H25812">
        <f t="shared" si="46"/>
        <v>1.6053922279943118</v>
      </c>
      <c r="I25812" t="s">
        <v>1236</v>
      </c>
    </row>
    <row r="25813" spans="1:9" x14ac:dyDescent="0.35">
      <c r="A25813" t="s">
        <v>1257</v>
      </c>
      <c r="B25813" t="s">
        <v>387</v>
      </c>
      <c r="C25813" t="s">
        <v>387</v>
      </c>
      <c r="D25813" t="s">
        <v>1270</v>
      </c>
      <c r="E25813" t="s">
        <v>29</v>
      </c>
      <c r="F25813">
        <v>32113</v>
      </c>
      <c r="G25813">
        <v>28746</v>
      </c>
      <c r="H25813">
        <f t="shared" si="46"/>
        <v>0.89515149627876556</v>
      </c>
      <c r="I25813" t="s">
        <v>1236</v>
      </c>
    </row>
    <row r="25814" spans="1:9" x14ac:dyDescent="0.35">
      <c r="A25814" t="s">
        <v>1257</v>
      </c>
      <c r="B25814" t="s">
        <v>387</v>
      </c>
      <c r="C25814" t="s">
        <v>387</v>
      </c>
      <c r="D25814" t="s">
        <v>1270</v>
      </c>
      <c r="E25814" t="s">
        <v>30</v>
      </c>
      <c r="F25814">
        <v>33167</v>
      </c>
      <c r="G25814">
        <v>19448</v>
      </c>
      <c r="H25814">
        <f t="shared" ref="H25814:H25877" si="47">G25814/F25814</f>
        <v>0.5863659661711943</v>
      </c>
      <c r="I25814" t="s">
        <v>1236</v>
      </c>
    </row>
    <row r="25815" spans="1:9" x14ac:dyDescent="0.35">
      <c r="A25815" t="s">
        <v>1257</v>
      </c>
      <c r="B25815" t="s">
        <v>387</v>
      </c>
      <c r="C25815" t="s">
        <v>387</v>
      </c>
      <c r="D25815" t="s">
        <v>1270</v>
      </c>
      <c r="E25815" t="s">
        <v>31</v>
      </c>
      <c r="F25815">
        <v>32640</v>
      </c>
      <c r="G25815">
        <v>25597</v>
      </c>
      <c r="H25815">
        <f t="shared" si="47"/>
        <v>0.78422181372549016</v>
      </c>
      <c r="I25815" t="s">
        <v>1236</v>
      </c>
    </row>
    <row r="25816" spans="1:9" x14ac:dyDescent="0.35">
      <c r="A25816" t="s">
        <v>1257</v>
      </c>
      <c r="B25816" t="s">
        <v>387</v>
      </c>
      <c r="C25816" t="s">
        <v>387</v>
      </c>
      <c r="D25816" t="s">
        <v>1271</v>
      </c>
      <c r="E25816" t="s">
        <v>29</v>
      </c>
      <c r="F25816">
        <v>469592</v>
      </c>
      <c r="G25816">
        <v>508577</v>
      </c>
      <c r="H25816">
        <f t="shared" si="47"/>
        <v>1.0830188759604082</v>
      </c>
      <c r="I25816" t="s">
        <v>1236</v>
      </c>
    </row>
    <row r="25817" spans="1:9" x14ac:dyDescent="0.35">
      <c r="A25817" t="s">
        <v>1257</v>
      </c>
      <c r="B25817" t="s">
        <v>387</v>
      </c>
      <c r="C25817" t="s">
        <v>387</v>
      </c>
      <c r="D25817" t="s">
        <v>1271</v>
      </c>
      <c r="E25817" t="s">
        <v>30</v>
      </c>
      <c r="F25817">
        <v>479296</v>
      </c>
      <c r="G25817">
        <v>479306</v>
      </c>
      <c r="H25817">
        <f t="shared" si="47"/>
        <v>1.0000208639337695</v>
      </c>
      <c r="I25817" t="s">
        <v>1236</v>
      </c>
    </row>
    <row r="25818" spans="1:9" x14ac:dyDescent="0.35">
      <c r="A25818" t="s">
        <v>1257</v>
      </c>
      <c r="B25818" t="s">
        <v>387</v>
      </c>
      <c r="C25818" t="s">
        <v>387</v>
      </c>
      <c r="D25818" t="s">
        <v>1271</v>
      </c>
      <c r="E25818" t="s">
        <v>31</v>
      </c>
      <c r="F25818">
        <v>481426</v>
      </c>
      <c r="G25818">
        <v>438373</v>
      </c>
      <c r="H25818">
        <f t="shared" si="47"/>
        <v>0.91057192590346181</v>
      </c>
      <c r="I25818" t="s">
        <v>1236</v>
      </c>
    </row>
    <row r="25819" spans="1:9" x14ac:dyDescent="0.35">
      <c r="A25819" t="s">
        <v>1257</v>
      </c>
      <c r="B25819" t="s">
        <v>387</v>
      </c>
      <c r="C25819" t="s">
        <v>387</v>
      </c>
      <c r="D25819" t="s">
        <v>1272</v>
      </c>
      <c r="E25819" t="s">
        <v>29</v>
      </c>
      <c r="F25819">
        <v>71105</v>
      </c>
      <c r="G25819">
        <v>55631</v>
      </c>
      <c r="H25819">
        <f t="shared" si="47"/>
        <v>0.78237817312425284</v>
      </c>
      <c r="I25819" t="s">
        <v>1236</v>
      </c>
    </row>
    <row r="25820" spans="1:9" x14ac:dyDescent="0.35">
      <c r="A25820" t="s">
        <v>1257</v>
      </c>
      <c r="B25820" t="s">
        <v>387</v>
      </c>
      <c r="C25820" t="s">
        <v>387</v>
      </c>
      <c r="D25820" t="s">
        <v>1272</v>
      </c>
      <c r="E25820" t="s">
        <v>30</v>
      </c>
      <c r="F25820">
        <v>75291</v>
      </c>
      <c r="G25820">
        <v>65604</v>
      </c>
      <c r="H25820">
        <f t="shared" si="47"/>
        <v>0.87133920388891106</v>
      </c>
      <c r="I25820" t="s">
        <v>1236</v>
      </c>
    </row>
    <row r="25821" spans="1:9" x14ac:dyDescent="0.35">
      <c r="A25821" t="s">
        <v>1257</v>
      </c>
      <c r="B25821" t="s">
        <v>387</v>
      </c>
      <c r="C25821" t="s">
        <v>387</v>
      </c>
      <c r="D25821" t="s">
        <v>1272</v>
      </c>
      <c r="E25821" t="s">
        <v>31</v>
      </c>
      <c r="F25821">
        <v>79327</v>
      </c>
      <c r="G25821">
        <v>85028</v>
      </c>
      <c r="H25821">
        <f t="shared" si="47"/>
        <v>1.07186708182586</v>
      </c>
      <c r="I25821" t="s">
        <v>1236</v>
      </c>
    </row>
    <row r="25822" spans="1:9" x14ac:dyDescent="0.35">
      <c r="A25822" t="s">
        <v>1257</v>
      </c>
      <c r="B25822" t="s">
        <v>387</v>
      </c>
      <c r="C25822" t="s">
        <v>387</v>
      </c>
      <c r="D25822" t="s">
        <v>1273</v>
      </c>
      <c r="E25822" t="s">
        <v>29</v>
      </c>
      <c r="F25822">
        <v>41293</v>
      </c>
      <c r="G25822">
        <v>32656</v>
      </c>
      <c r="H25822">
        <f t="shared" si="47"/>
        <v>0.79083621921391034</v>
      </c>
      <c r="I25822" t="s">
        <v>1236</v>
      </c>
    </row>
    <row r="25823" spans="1:9" x14ac:dyDescent="0.35">
      <c r="A25823" t="s">
        <v>1257</v>
      </c>
      <c r="B25823" t="s">
        <v>387</v>
      </c>
      <c r="C25823" t="s">
        <v>387</v>
      </c>
      <c r="D25823" t="s">
        <v>1273</v>
      </c>
      <c r="E25823" t="s">
        <v>30</v>
      </c>
      <c r="F25823">
        <v>41178</v>
      </c>
      <c r="G25823">
        <v>37107</v>
      </c>
      <c r="H25823">
        <f t="shared" si="47"/>
        <v>0.90113652921462917</v>
      </c>
      <c r="I25823" t="s">
        <v>1236</v>
      </c>
    </row>
    <row r="25824" spans="1:9" x14ac:dyDescent="0.35">
      <c r="A25824" t="s">
        <v>1257</v>
      </c>
      <c r="B25824" t="s">
        <v>387</v>
      </c>
      <c r="C25824" t="s">
        <v>387</v>
      </c>
      <c r="D25824" t="s">
        <v>1273</v>
      </c>
      <c r="E25824" t="s">
        <v>31</v>
      </c>
      <c r="F25824">
        <v>43246</v>
      </c>
      <c r="G25824">
        <v>38921</v>
      </c>
      <c r="H25824">
        <f t="shared" si="47"/>
        <v>0.89999075058964995</v>
      </c>
      <c r="I25824" t="s">
        <v>1236</v>
      </c>
    </row>
    <row r="25825" spans="1:9" x14ac:dyDescent="0.35">
      <c r="A25825" t="s">
        <v>1257</v>
      </c>
      <c r="B25825" t="s">
        <v>387</v>
      </c>
      <c r="C25825" t="s">
        <v>387</v>
      </c>
      <c r="D25825" t="s">
        <v>1274</v>
      </c>
      <c r="E25825" t="s">
        <v>29</v>
      </c>
      <c r="F25825">
        <v>101204</v>
      </c>
      <c r="G25825">
        <v>97235</v>
      </c>
      <c r="H25825">
        <f t="shared" si="47"/>
        <v>0.96078218252242997</v>
      </c>
      <c r="I25825" t="s">
        <v>1236</v>
      </c>
    </row>
    <row r="25826" spans="1:9" x14ac:dyDescent="0.35">
      <c r="A25826" t="s">
        <v>1257</v>
      </c>
      <c r="B25826" t="s">
        <v>387</v>
      </c>
      <c r="C25826" t="s">
        <v>387</v>
      </c>
      <c r="D25826" t="s">
        <v>1274</v>
      </c>
      <c r="E25826" t="s">
        <v>30</v>
      </c>
      <c r="F25826">
        <v>102814</v>
      </c>
      <c r="G25826">
        <v>63601</v>
      </c>
      <c r="H25826">
        <f t="shared" si="47"/>
        <v>0.61860252494796431</v>
      </c>
      <c r="I25826" t="s">
        <v>1236</v>
      </c>
    </row>
    <row r="25827" spans="1:9" x14ac:dyDescent="0.35">
      <c r="A25827" t="s">
        <v>1257</v>
      </c>
      <c r="B25827" t="s">
        <v>387</v>
      </c>
      <c r="C25827" t="s">
        <v>387</v>
      </c>
      <c r="D25827" t="s">
        <v>1274</v>
      </c>
      <c r="E25827" t="s">
        <v>31</v>
      </c>
      <c r="F25827">
        <v>104190</v>
      </c>
      <c r="G25827">
        <v>60534</v>
      </c>
      <c r="H25827">
        <f t="shared" si="47"/>
        <v>0.58099625683846823</v>
      </c>
      <c r="I25827" t="s">
        <v>1236</v>
      </c>
    </row>
    <row r="25828" spans="1:9" x14ac:dyDescent="0.35">
      <c r="A25828" t="s">
        <v>1257</v>
      </c>
      <c r="B25828" t="s">
        <v>387</v>
      </c>
      <c r="C25828" t="s">
        <v>387</v>
      </c>
      <c r="D25828" t="s">
        <v>1275</v>
      </c>
      <c r="E25828" t="s">
        <v>29</v>
      </c>
      <c r="F25828">
        <v>45074</v>
      </c>
      <c r="G25828">
        <v>26634</v>
      </c>
      <c r="H25828">
        <f t="shared" si="47"/>
        <v>0.59089497271154101</v>
      </c>
      <c r="I25828" t="s">
        <v>1236</v>
      </c>
    </row>
    <row r="25829" spans="1:9" x14ac:dyDescent="0.35">
      <c r="A25829" t="s">
        <v>1257</v>
      </c>
      <c r="B25829" t="s">
        <v>387</v>
      </c>
      <c r="C25829" t="s">
        <v>387</v>
      </c>
      <c r="D25829" t="s">
        <v>1275</v>
      </c>
      <c r="E25829" t="s">
        <v>30</v>
      </c>
      <c r="F25829">
        <v>41801</v>
      </c>
      <c r="G25829">
        <v>38502</v>
      </c>
      <c r="H25829">
        <f t="shared" si="47"/>
        <v>0.92107844309944742</v>
      </c>
      <c r="I25829" t="s">
        <v>1236</v>
      </c>
    </row>
    <row r="25830" spans="1:9" x14ac:dyDescent="0.35">
      <c r="A25830" t="s">
        <v>1257</v>
      </c>
      <c r="B25830" t="s">
        <v>387</v>
      </c>
      <c r="C25830" t="s">
        <v>387</v>
      </c>
      <c r="D25830" t="s">
        <v>1275</v>
      </c>
      <c r="E25830" t="s">
        <v>31</v>
      </c>
      <c r="F25830">
        <v>45591</v>
      </c>
      <c r="G25830">
        <v>13070</v>
      </c>
      <c r="H25830">
        <f t="shared" si="47"/>
        <v>0.28667938847579566</v>
      </c>
      <c r="I25830" t="s">
        <v>1236</v>
      </c>
    </row>
    <row r="25831" spans="1:9" x14ac:dyDescent="0.35">
      <c r="A25831" t="s">
        <v>1257</v>
      </c>
      <c r="B25831" t="s">
        <v>387</v>
      </c>
      <c r="C25831" t="s">
        <v>387</v>
      </c>
      <c r="D25831" t="s">
        <v>1276</v>
      </c>
      <c r="E25831" t="s">
        <v>29</v>
      </c>
      <c r="F25831">
        <v>29246</v>
      </c>
      <c r="G25831">
        <v>31175</v>
      </c>
      <c r="H25831">
        <f t="shared" si="47"/>
        <v>1.0659577378102989</v>
      </c>
      <c r="I25831" t="s">
        <v>1236</v>
      </c>
    </row>
    <row r="25832" spans="1:9" x14ac:dyDescent="0.35">
      <c r="A25832" t="s">
        <v>1257</v>
      </c>
      <c r="B25832" t="s">
        <v>387</v>
      </c>
      <c r="C25832" t="s">
        <v>387</v>
      </c>
      <c r="D25832" t="s">
        <v>1276</v>
      </c>
      <c r="E25832" t="s">
        <v>30</v>
      </c>
      <c r="F25832">
        <v>29489</v>
      </c>
      <c r="G25832">
        <v>20511</v>
      </c>
      <c r="H25832">
        <f t="shared" si="47"/>
        <v>0.69554749228525892</v>
      </c>
      <c r="I25832" t="s">
        <v>1236</v>
      </c>
    </row>
    <row r="25833" spans="1:9" x14ac:dyDescent="0.35">
      <c r="A25833" t="s">
        <v>1257</v>
      </c>
      <c r="B25833" t="s">
        <v>387</v>
      </c>
      <c r="C25833" t="s">
        <v>387</v>
      </c>
      <c r="D25833" t="s">
        <v>1276</v>
      </c>
      <c r="E25833" t="s">
        <v>31</v>
      </c>
      <c r="F25833">
        <v>25133</v>
      </c>
      <c r="G25833">
        <v>18937</v>
      </c>
      <c r="H25833">
        <f t="shared" si="47"/>
        <v>0.75347153145267176</v>
      </c>
      <c r="I25833" t="s">
        <v>1236</v>
      </c>
    </row>
    <row r="25834" spans="1:9" x14ac:dyDescent="0.35">
      <c r="A25834" t="s">
        <v>1257</v>
      </c>
      <c r="B25834" t="s">
        <v>387</v>
      </c>
      <c r="C25834" t="s">
        <v>387</v>
      </c>
      <c r="D25834" t="s">
        <v>1259</v>
      </c>
      <c r="E25834" t="s">
        <v>29</v>
      </c>
      <c r="F25834">
        <v>162021</v>
      </c>
      <c r="G25834">
        <v>135091</v>
      </c>
      <c r="H25834">
        <f t="shared" si="47"/>
        <v>0.83378697823121695</v>
      </c>
      <c r="I25834" t="s">
        <v>1236</v>
      </c>
    </row>
    <row r="25835" spans="1:9" x14ac:dyDescent="0.35">
      <c r="A25835" t="s">
        <v>1257</v>
      </c>
      <c r="B25835" t="s">
        <v>387</v>
      </c>
      <c r="C25835" t="s">
        <v>387</v>
      </c>
      <c r="D25835" t="s">
        <v>1259</v>
      </c>
      <c r="E25835" t="s">
        <v>30</v>
      </c>
      <c r="F25835">
        <v>168670</v>
      </c>
      <c r="G25835">
        <v>133353</v>
      </c>
      <c r="H25835">
        <f t="shared" si="47"/>
        <v>0.79061480998399236</v>
      </c>
      <c r="I25835" t="s">
        <v>1236</v>
      </c>
    </row>
    <row r="25836" spans="1:9" x14ac:dyDescent="0.35">
      <c r="A25836" t="s">
        <v>1257</v>
      </c>
      <c r="B25836" t="s">
        <v>387</v>
      </c>
      <c r="C25836" t="s">
        <v>387</v>
      </c>
      <c r="D25836" t="s">
        <v>1259</v>
      </c>
      <c r="E25836" t="s">
        <v>31</v>
      </c>
      <c r="F25836">
        <v>173346</v>
      </c>
      <c r="G25836">
        <v>111683</v>
      </c>
      <c r="H25836">
        <f t="shared" si="47"/>
        <v>0.64427791815213509</v>
      </c>
      <c r="I25836" t="s">
        <v>1236</v>
      </c>
    </row>
    <row r="25837" spans="1:9" x14ac:dyDescent="0.35">
      <c r="A25837" t="s">
        <v>1257</v>
      </c>
      <c r="B25837" t="s">
        <v>387</v>
      </c>
      <c r="C25837" t="s">
        <v>387</v>
      </c>
      <c r="D25837" t="s">
        <v>1277</v>
      </c>
      <c r="E25837" t="s">
        <v>29</v>
      </c>
      <c r="F25837">
        <v>40283</v>
      </c>
      <c r="G25837">
        <v>30994</v>
      </c>
      <c r="H25837">
        <f t="shared" si="47"/>
        <v>0.76940644937070224</v>
      </c>
      <c r="I25837" t="s">
        <v>1236</v>
      </c>
    </row>
    <row r="25838" spans="1:9" x14ac:dyDescent="0.35">
      <c r="A25838" t="s">
        <v>1257</v>
      </c>
      <c r="B25838" t="s">
        <v>387</v>
      </c>
      <c r="C25838" t="s">
        <v>387</v>
      </c>
      <c r="D25838" t="s">
        <v>1277</v>
      </c>
      <c r="E25838" t="s">
        <v>30</v>
      </c>
      <c r="F25838">
        <v>43941</v>
      </c>
      <c r="G25838">
        <v>45021</v>
      </c>
      <c r="H25838">
        <f t="shared" si="47"/>
        <v>1.0245784119614938</v>
      </c>
      <c r="I25838" t="s">
        <v>1236</v>
      </c>
    </row>
    <row r="25839" spans="1:9" x14ac:dyDescent="0.35">
      <c r="A25839" t="s">
        <v>1257</v>
      </c>
      <c r="B25839" t="s">
        <v>387</v>
      </c>
      <c r="C25839" t="s">
        <v>387</v>
      </c>
      <c r="D25839" t="s">
        <v>1277</v>
      </c>
      <c r="E25839" t="s">
        <v>31</v>
      </c>
      <c r="F25839">
        <v>37640</v>
      </c>
      <c r="G25839">
        <v>28220</v>
      </c>
      <c r="H25839">
        <f t="shared" si="47"/>
        <v>0.74973432518597238</v>
      </c>
      <c r="I25839" t="s">
        <v>1236</v>
      </c>
    </row>
    <row r="25840" spans="1:9" x14ac:dyDescent="0.35">
      <c r="A25840" t="s">
        <v>1257</v>
      </c>
      <c r="B25840" t="s">
        <v>387</v>
      </c>
      <c r="C25840" t="s">
        <v>387</v>
      </c>
      <c r="D25840" t="s">
        <v>1278</v>
      </c>
      <c r="E25840" t="s">
        <v>29</v>
      </c>
      <c r="F25840">
        <v>103685</v>
      </c>
      <c r="G25840">
        <v>81364</v>
      </c>
      <c r="H25840">
        <f t="shared" si="47"/>
        <v>0.78472295896224142</v>
      </c>
      <c r="I25840" t="s">
        <v>1236</v>
      </c>
    </row>
    <row r="25841" spans="1:9" x14ac:dyDescent="0.35">
      <c r="A25841" t="s">
        <v>1257</v>
      </c>
      <c r="B25841" t="s">
        <v>387</v>
      </c>
      <c r="C25841" t="s">
        <v>387</v>
      </c>
      <c r="D25841" t="s">
        <v>1278</v>
      </c>
      <c r="E25841" t="s">
        <v>30</v>
      </c>
      <c r="F25841">
        <v>103328</v>
      </c>
      <c r="G25841">
        <v>72721</v>
      </c>
      <c r="H25841">
        <f t="shared" si="47"/>
        <v>0.70378793744193247</v>
      </c>
      <c r="I25841" t="s">
        <v>1236</v>
      </c>
    </row>
    <row r="25842" spans="1:9" x14ac:dyDescent="0.35">
      <c r="A25842" t="s">
        <v>1257</v>
      </c>
      <c r="B25842" t="s">
        <v>387</v>
      </c>
      <c r="C25842" t="s">
        <v>387</v>
      </c>
      <c r="D25842" t="s">
        <v>1278</v>
      </c>
      <c r="E25842" t="s">
        <v>31</v>
      </c>
      <c r="F25842">
        <v>101822</v>
      </c>
      <c r="G25842">
        <v>78372</v>
      </c>
      <c r="H25842">
        <f t="shared" si="47"/>
        <v>0.76969613639488521</v>
      </c>
      <c r="I25842" t="s">
        <v>1236</v>
      </c>
    </row>
    <row r="25843" spans="1:9" x14ac:dyDescent="0.35">
      <c r="A25843" t="s">
        <v>1257</v>
      </c>
      <c r="B25843" t="s">
        <v>387</v>
      </c>
      <c r="C25843" t="s">
        <v>387</v>
      </c>
      <c r="D25843" t="s">
        <v>1279</v>
      </c>
      <c r="E25843" t="s">
        <v>29</v>
      </c>
      <c r="F25843">
        <v>16628</v>
      </c>
      <c r="G25843">
        <v>19894</v>
      </c>
      <c r="H25843">
        <f t="shared" si="47"/>
        <v>1.1964156843877796</v>
      </c>
      <c r="I25843" t="s">
        <v>1236</v>
      </c>
    </row>
    <row r="25844" spans="1:9" x14ac:dyDescent="0.35">
      <c r="A25844" t="s">
        <v>1257</v>
      </c>
      <c r="B25844" t="s">
        <v>387</v>
      </c>
      <c r="C25844" t="s">
        <v>387</v>
      </c>
      <c r="D25844" t="s">
        <v>1279</v>
      </c>
      <c r="E25844" t="s">
        <v>30</v>
      </c>
      <c r="F25844">
        <v>15695</v>
      </c>
      <c r="G25844">
        <v>15867</v>
      </c>
      <c r="H25844">
        <f t="shared" si="47"/>
        <v>1.010958904109589</v>
      </c>
      <c r="I25844" t="s">
        <v>1236</v>
      </c>
    </row>
    <row r="25845" spans="1:9" x14ac:dyDescent="0.35">
      <c r="A25845" t="s">
        <v>1257</v>
      </c>
      <c r="B25845" t="s">
        <v>387</v>
      </c>
      <c r="C25845" t="s">
        <v>387</v>
      </c>
      <c r="D25845" t="s">
        <v>1279</v>
      </c>
      <c r="E25845" t="s">
        <v>31</v>
      </c>
      <c r="F25845">
        <v>15277</v>
      </c>
      <c r="G25845">
        <v>17710</v>
      </c>
      <c r="H25845">
        <f t="shared" si="47"/>
        <v>1.1592590168226746</v>
      </c>
      <c r="I25845" t="s">
        <v>1236</v>
      </c>
    </row>
    <row r="25846" spans="1:9" x14ac:dyDescent="0.35">
      <c r="A25846" t="s">
        <v>1257</v>
      </c>
      <c r="B25846" t="s">
        <v>387</v>
      </c>
      <c r="C25846" t="s">
        <v>387</v>
      </c>
      <c r="D25846" t="s">
        <v>1280</v>
      </c>
      <c r="E25846" t="s">
        <v>29</v>
      </c>
      <c r="F25846">
        <v>17546</v>
      </c>
      <c r="G25846">
        <v>14782</v>
      </c>
      <c r="H25846">
        <f t="shared" si="47"/>
        <v>0.84247121851134166</v>
      </c>
      <c r="I25846" t="s">
        <v>1236</v>
      </c>
    </row>
    <row r="25847" spans="1:9" x14ac:dyDescent="0.35">
      <c r="A25847" t="s">
        <v>1257</v>
      </c>
      <c r="B25847" t="s">
        <v>387</v>
      </c>
      <c r="C25847" t="s">
        <v>387</v>
      </c>
      <c r="D25847" t="s">
        <v>1280</v>
      </c>
      <c r="E25847" t="s">
        <v>30</v>
      </c>
      <c r="F25847">
        <v>8920</v>
      </c>
      <c r="G25847">
        <v>16177</v>
      </c>
      <c r="H25847">
        <f t="shared" si="47"/>
        <v>1.8135650224215247</v>
      </c>
      <c r="I25847" t="s">
        <v>1236</v>
      </c>
    </row>
    <row r="25848" spans="1:9" x14ac:dyDescent="0.35">
      <c r="A25848" t="s">
        <v>1257</v>
      </c>
      <c r="B25848" t="s">
        <v>387</v>
      </c>
      <c r="C25848" t="s">
        <v>387</v>
      </c>
      <c r="D25848" t="s">
        <v>1280</v>
      </c>
      <c r="E25848" t="s">
        <v>31</v>
      </c>
      <c r="F25848">
        <v>12924</v>
      </c>
      <c r="G25848">
        <v>19158</v>
      </c>
      <c r="H25848">
        <f t="shared" si="47"/>
        <v>1.4823584029712162</v>
      </c>
      <c r="I25848" t="s">
        <v>1236</v>
      </c>
    </row>
    <row r="25849" spans="1:9" x14ac:dyDescent="0.35">
      <c r="A25849" t="s">
        <v>1257</v>
      </c>
      <c r="B25849" t="s">
        <v>387</v>
      </c>
      <c r="C25849" t="s">
        <v>387</v>
      </c>
      <c r="D25849" t="s">
        <v>1281</v>
      </c>
      <c r="E25849" t="s">
        <v>29</v>
      </c>
      <c r="F25849">
        <v>13681</v>
      </c>
      <c r="G25849">
        <v>21898</v>
      </c>
      <c r="H25849">
        <f t="shared" si="47"/>
        <v>1.6006139902053944</v>
      </c>
      <c r="I25849" t="s">
        <v>1236</v>
      </c>
    </row>
    <row r="25850" spans="1:9" x14ac:dyDescent="0.35">
      <c r="A25850" t="s">
        <v>1257</v>
      </c>
      <c r="B25850" t="s">
        <v>387</v>
      </c>
      <c r="C25850" t="s">
        <v>387</v>
      </c>
      <c r="D25850" t="s">
        <v>1281</v>
      </c>
      <c r="E25850" t="s">
        <v>30</v>
      </c>
      <c r="F25850">
        <v>17926</v>
      </c>
      <c r="G25850">
        <v>16608</v>
      </c>
      <c r="H25850">
        <f t="shared" si="47"/>
        <v>0.92647551043177512</v>
      </c>
      <c r="I25850" t="s">
        <v>1236</v>
      </c>
    </row>
    <row r="25851" spans="1:9" x14ac:dyDescent="0.35">
      <c r="A25851" t="s">
        <v>1257</v>
      </c>
      <c r="B25851" t="s">
        <v>387</v>
      </c>
      <c r="C25851" t="s">
        <v>387</v>
      </c>
      <c r="D25851" t="s">
        <v>1281</v>
      </c>
      <c r="E25851" t="s">
        <v>31</v>
      </c>
      <c r="F25851">
        <v>19025</v>
      </c>
      <c r="G25851">
        <v>25790</v>
      </c>
      <c r="H25851">
        <f t="shared" si="47"/>
        <v>1.3555847568988173</v>
      </c>
      <c r="I25851" t="s">
        <v>1236</v>
      </c>
    </row>
    <row r="25852" spans="1:9" x14ac:dyDescent="0.35">
      <c r="A25852" t="s">
        <v>1257</v>
      </c>
      <c r="B25852" t="s">
        <v>387</v>
      </c>
      <c r="C25852" t="s">
        <v>387</v>
      </c>
      <c r="D25852" t="s">
        <v>1282</v>
      </c>
      <c r="E25852" t="s">
        <v>29</v>
      </c>
      <c r="F25852">
        <v>10251</v>
      </c>
      <c r="G25852">
        <v>12934</v>
      </c>
      <c r="H25852">
        <f t="shared" si="47"/>
        <v>1.2617305628719149</v>
      </c>
      <c r="I25852" t="s">
        <v>1236</v>
      </c>
    </row>
    <row r="25853" spans="1:9" x14ac:dyDescent="0.35">
      <c r="A25853" t="s">
        <v>1257</v>
      </c>
      <c r="B25853" t="s">
        <v>387</v>
      </c>
      <c r="C25853" t="s">
        <v>387</v>
      </c>
      <c r="D25853" t="s">
        <v>1282</v>
      </c>
      <c r="E25853" t="s">
        <v>30</v>
      </c>
      <c r="F25853">
        <v>15126</v>
      </c>
      <c r="G25853">
        <v>8454</v>
      </c>
      <c r="H25853">
        <f t="shared" si="47"/>
        <v>0.5589051963506545</v>
      </c>
      <c r="I25853" t="s">
        <v>1236</v>
      </c>
    </row>
    <row r="25854" spans="1:9" x14ac:dyDescent="0.35">
      <c r="A25854" t="s">
        <v>1257</v>
      </c>
      <c r="B25854" t="s">
        <v>387</v>
      </c>
      <c r="C25854" t="s">
        <v>387</v>
      </c>
      <c r="D25854" t="s">
        <v>1282</v>
      </c>
      <c r="E25854" t="s">
        <v>31</v>
      </c>
      <c r="F25854">
        <v>16612</v>
      </c>
      <c r="G25854">
        <v>13353</v>
      </c>
      <c r="H25854">
        <f t="shared" si="47"/>
        <v>0.80381651817962918</v>
      </c>
      <c r="I25854" t="s">
        <v>1236</v>
      </c>
    </row>
    <row r="25855" spans="1:9" x14ac:dyDescent="0.35">
      <c r="A25855" t="s">
        <v>1257</v>
      </c>
      <c r="B25855" t="s">
        <v>387</v>
      </c>
      <c r="C25855" t="s">
        <v>387</v>
      </c>
      <c r="D25855" t="s">
        <v>1260</v>
      </c>
      <c r="E25855" t="s">
        <v>29</v>
      </c>
      <c r="F25855">
        <v>285538</v>
      </c>
      <c r="G25855">
        <v>215876</v>
      </c>
      <c r="H25855">
        <f t="shared" si="47"/>
        <v>0.75603247203524571</v>
      </c>
      <c r="I25855" t="s">
        <v>1236</v>
      </c>
    </row>
    <row r="25856" spans="1:9" x14ac:dyDescent="0.35">
      <c r="A25856" t="s">
        <v>1257</v>
      </c>
      <c r="B25856" t="s">
        <v>387</v>
      </c>
      <c r="C25856" t="s">
        <v>387</v>
      </c>
      <c r="D25856" t="s">
        <v>1260</v>
      </c>
      <c r="E25856" t="s">
        <v>30</v>
      </c>
      <c r="F25856">
        <v>285659</v>
      </c>
      <c r="G25856">
        <v>338381</v>
      </c>
      <c r="H25856">
        <f t="shared" si="47"/>
        <v>1.1845627128849432</v>
      </c>
      <c r="I25856" t="s">
        <v>1236</v>
      </c>
    </row>
    <row r="25857" spans="1:9" x14ac:dyDescent="0.35">
      <c r="A25857" t="s">
        <v>1257</v>
      </c>
      <c r="B25857" t="s">
        <v>387</v>
      </c>
      <c r="C25857" t="s">
        <v>387</v>
      </c>
      <c r="D25857" t="s">
        <v>1260</v>
      </c>
      <c r="E25857" t="s">
        <v>31</v>
      </c>
      <c r="F25857">
        <v>330841</v>
      </c>
      <c r="G25857">
        <v>573587</v>
      </c>
      <c r="H25857">
        <f t="shared" si="47"/>
        <v>1.7337240547574213</v>
      </c>
      <c r="I25857" t="s">
        <v>1236</v>
      </c>
    </row>
    <row r="25858" spans="1:9" x14ac:dyDescent="0.35">
      <c r="A25858" t="s">
        <v>1257</v>
      </c>
      <c r="B25858" t="s">
        <v>387</v>
      </c>
      <c r="C25858" t="s">
        <v>387</v>
      </c>
      <c r="D25858" t="s">
        <v>1261</v>
      </c>
      <c r="E25858" t="s">
        <v>29</v>
      </c>
      <c r="F25858">
        <v>197094</v>
      </c>
      <c r="G25858">
        <v>140488</v>
      </c>
      <c r="H25858">
        <f t="shared" si="47"/>
        <v>0.71279693953139112</v>
      </c>
      <c r="I25858" t="s">
        <v>1236</v>
      </c>
    </row>
    <row r="25859" spans="1:9" x14ac:dyDescent="0.35">
      <c r="A25859" t="s">
        <v>1257</v>
      </c>
      <c r="B25859" t="s">
        <v>387</v>
      </c>
      <c r="C25859" t="s">
        <v>387</v>
      </c>
      <c r="D25859" t="s">
        <v>1261</v>
      </c>
      <c r="E25859" t="s">
        <v>30</v>
      </c>
      <c r="F25859">
        <v>206260</v>
      </c>
      <c r="G25859">
        <v>159176</v>
      </c>
      <c r="H25859">
        <f t="shared" si="47"/>
        <v>0.7717250072723747</v>
      </c>
      <c r="I25859" t="s">
        <v>1236</v>
      </c>
    </row>
    <row r="25860" spans="1:9" x14ac:dyDescent="0.35">
      <c r="A25860" t="s">
        <v>1257</v>
      </c>
      <c r="B25860" t="s">
        <v>387</v>
      </c>
      <c r="C25860" t="s">
        <v>387</v>
      </c>
      <c r="D25860" t="s">
        <v>1261</v>
      </c>
      <c r="E25860" t="s">
        <v>31</v>
      </c>
      <c r="F25860">
        <v>213841</v>
      </c>
      <c r="G25860">
        <v>153733</v>
      </c>
      <c r="H25860">
        <f t="shared" si="47"/>
        <v>0.71891265005307681</v>
      </c>
      <c r="I25860" t="s">
        <v>1236</v>
      </c>
    </row>
    <row r="25861" spans="1:9" x14ac:dyDescent="0.35">
      <c r="A25861" t="s">
        <v>1257</v>
      </c>
      <c r="B25861" t="s">
        <v>387</v>
      </c>
      <c r="C25861" t="s">
        <v>387</v>
      </c>
      <c r="D25861" t="s">
        <v>1262</v>
      </c>
      <c r="E25861" t="s">
        <v>29</v>
      </c>
      <c r="F25861">
        <v>108676</v>
      </c>
      <c r="G25861">
        <v>85809</v>
      </c>
      <c r="H25861">
        <f t="shared" si="47"/>
        <v>0.78958555706871802</v>
      </c>
      <c r="I25861" t="s">
        <v>1236</v>
      </c>
    </row>
    <row r="25862" spans="1:9" x14ac:dyDescent="0.35">
      <c r="A25862" t="s">
        <v>1257</v>
      </c>
      <c r="B25862" t="s">
        <v>387</v>
      </c>
      <c r="C25862" t="s">
        <v>387</v>
      </c>
      <c r="D25862" t="s">
        <v>1262</v>
      </c>
      <c r="E25862" t="s">
        <v>30</v>
      </c>
      <c r="F25862">
        <v>105776</v>
      </c>
      <c r="G25862">
        <v>89726</v>
      </c>
      <c r="H25862">
        <f t="shared" si="47"/>
        <v>0.84826425654212678</v>
      </c>
      <c r="I25862" t="s">
        <v>1236</v>
      </c>
    </row>
    <row r="25863" spans="1:9" x14ac:dyDescent="0.35">
      <c r="A25863" t="s">
        <v>1257</v>
      </c>
      <c r="B25863" t="s">
        <v>387</v>
      </c>
      <c r="C25863" t="s">
        <v>387</v>
      </c>
      <c r="D25863" t="s">
        <v>1262</v>
      </c>
      <c r="E25863" t="s">
        <v>31</v>
      </c>
      <c r="F25863">
        <v>114452</v>
      </c>
      <c r="G25863">
        <v>91518</v>
      </c>
      <c r="H25863">
        <f t="shared" si="47"/>
        <v>0.79961905427602842</v>
      </c>
      <c r="I25863" t="s">
        <v>1236</v>
      </c>
    </row>
    <row r="25864" spans="1:9" x14ac:dyDescent="0.35">
      <c r="A25864" t="s">
        <v>1257</v>
      </c>
      <c r="B25864" t="s">
        <v>387</v>
      </c>
      <c r="C25864" t="s">
        <v>387</v>
      </c>
      <c r="D25864" t="s">
        <v>1263</v>
      </c>
      <c r="E25864" t="s">
        <v>29</v>
      </c>
      <c r="F25864">
        <v>13142</v>
      </c>
      <c r="G25864">
        <v>17954</v>
      </c>
      <c r="H25864">
        <f t="shared" si="47"/>
        <v>1.3661543144118096</v>
      </c>
      <c r="I25864" t="s">
        <v>1236</v>
      </c>
    </row>
    <row r="25865" spans="1:9" x14ac:dyDescent="0.35">
      <c r="A25865" t="s">
        <v>1257</v>
      </c>
      <c r="B25865" t="s">
        <v>387</v>
      </c>
      <c r="C25865" t="s">
        <v>387</v>
      </c>
      <c r="D25865" t="s">
        <v>1263</v>
      </c>
      <c r="E25865" t="s">
        <v>30</v>
      </c>
      <c r="F25865">
        <v>8950</v>
      </c>
      <c r="G25865">
        <v>18059</v>
      </c>
      <c r="H25865">
        <f t="shared" si="47"/>
        <v>2.0177653631284915</v>
      </c>
      <c r="I25865" t="s">
        <v>1236</v>
      </c>
    </row>
    <row r="25866" spans="1:9" x14ac:dyDescent="0.35">
      <c r="A25866" t="s">
        <v>1257</v>
      </c>
      <c r="B25866" t="s">
        <v>387</v>
      </c>
      <c r="C25866" t="s">
        <v>387</v>
      </c>
      <c r="D25866" t="s">
        <v>1263</v>
      </c>
      <c r="E25866" t="s">
        <v>31</v>
      </c>
      <c r="F25866">
        <v>11264</v>
      </c>
      <c r="G25866">
        <v>17334</v>
      </c>
      <c r="H25866">
        <f t="shared" si="47"/>
        <v>1.5388849431818181</v>
      </c>
      <c r="I25866" t="s">
        <v>1236</v>
      </c>
    </row>
    <row r="25867" spans="1:9" x14ac:dyDescent="0.35">
      <c r="A25867" t="s">
        <v>1257</v>
      </c>
      <c r="B25867" t="s">
        <v>387</v>
      </c>
      <c r="C25867" t="s">
        <v>387</v>
      </c>
      <c r="D25867" t="s">
        <v>1264</v>
      </c>
      <c r="E25867" t="s">
        <v>29</v>
      </c>
      <c r="F25867">
        <v>10338</v>
      </c>
      <c r="G25867">
        <v>16120</v>
      </c>
      <c r="H25867">
        <f t="shared" si="47"/>
        <v>1.559295801895918</v>
      </c>
      <c r="I25867" t="s">
        <v>1236</v>
      </c>
    </row>
    <row r="25868" spans="1:9" x14ac:dyDescent="0.35">
      <c r="A25868" t="s">
        <v>1257</v>
      </c>
      <c r="B25868" t="s">
        <v>387</v>
      </c>
      <c r="C25868" t="s">
        <v>387</v>
      </c>
      <c r="D25868" t="s">
        <v>1264</v>
      </c>
      <c r="E25868" t="s">
        <v>30</v>
      </c>
      <c r="F25868">
        <v>16070</v>
      </c>
      <c r="G25868">
        <v>17682</v>
      </c>
      <c r="H25868">
        <f t="shared" si="47"/>
        <v>1.1003111387678906</v>
      </c>
      <c r="I25868" t="s">
        <v>1236</v>
      </c>
    </row>
    <row r="25869" spans="1:9" x14ac:dyDescent="0.35">
      <c r="A25869" t="s">
        <v>1257</v>
      </c>
      <c r="B25869" t="s">
        <v>387</v>
      </c>
      <c r="C25869" t="s">
        <v>387</v>
      </c>
      <c r="D25869" t="s">
        <v>1264</v>
      </c>
      <c r="E25869" t="s">
        <v>31</v>
      </c>
      <c r="F25869">
        <v>14672</v>
      </c>
      <c r="G25869">
        <v>17566</v>
      </c>
      <c r="H25869">
        <f t="shared" si="47"/>
        <v>1.1972464558342422</v>
      </c>
      <c r="I25869" t="s">
        <v>1236</v>
      </c>
    </row>
    <row r="25870" spans="1:9" x14ac:dyDescent="0.35">
      <c r="A25870" t="s">
        <v>1257</v>
      </c>
      <c r="B25870" t="s">
        <v>387</v>
      </c>
      <c r="C25870" t="s">
        <v>387</v>
      </c>
      <c r="D25870" t="s">
        <v>1265</v>
      </c>
      <c r="E25870" t="s">
        <v>29</v>
      </c>
      <c r="F25870">
        <v>46594</v>
      </c>
      <c r="G25870">
        <v>97061</v>
      </c>
      <c r="H25870">
        <f t="shared" si="47"/>
        <v>2.0831222904236597</v>
      </c>
      <c r="I25870" t="s">
        <v>1236</v>
      </c>
    </row>
    <row r="25871" spans="1:9" x14ac:dyDescent="0.35">
      <c r="A25871" t="s">
        <v>1257</v>
      </c>
      <c r="B25871" t="s">
        <v>387</v>
      </c>
      <c r="C25871" t="s">
        <v>387</v>
      </c>
      <c r="D25871" t="s">
        <v>1265</v>
      </c>
      <c r="E25871" t="s">
        <v>30</v>
      </c>
      <c r="F25871">
        <v>44341</v>
      </c>
      <c r="G25871">
        <v>68665</v>
      </c>
      <c r="H25871">
        <f t="shared" si="47"/>
        <v>1.5485667892018673</v>
      </c>
      <c r="I25871" t="s">
        <v>1236</v>
      </c>
    </row>
    <row r="25872" spans="1:9" x14ac:dyDescent="0.35">
      <c r="A25872" t="s">
        <v>1257</v>
      </c>
      <c r="B25872" t="s">
        <v>387</v>
      </c>
      <c r="C25872" t="s">
        <v>387</v>
      </c>
      <c r="D25872" t="s">
        <v>1265</v>
      </c>
      <c r="E25872" t="s">
        <v>31</v>
      </c>
      <c r="F25872">
        <v>45161</v>
      </c>
      <c r="G25872">
        <v>58817</v>
      </c>
      <c r="H25872">
        <f t="shared" si="47"/>
        <v>1.3023848010451495</v>
      </c>
      <c r="I25872" t="s">
        <v>1236</v>
      </c>
    </row>
    <row r="25873" spans="1:9" x14ac:dyDescent="0.35">
      <c r="A25873" t="s">
        <v>1257</v>
      </c>
      <c r="B25873" t="s">
        <v>387</v>
      </c>
      <c r="C25873" t="s">
        <v>387</v>
      </c>
      <c r="D25873" t="s">
        <v>1266</v>
      </c>
      <c r="E25873" t="s">
        <v>29</v>
      </c>
      <c r="F25873">
        <v>336574</v>
      </c>
      <c r="G25873">
        <v>355590</v>
      </c>
      <c r="H25873">
        <f t="shared" si="47"/>
        <v>1.0564987194495119</v>
      </c>
      <c r="I25873" t="s">
        <v>1236</v>
      </c>
    </row>
    <row r="25874" spans="1:9" x14ac:dyDescent="0.35">
      <c r="A25874" t="s">
        <v>1257</v>
      </c>
      <c r="B25874" t="s">
        <v>387</v>
      </c>
      <c r="C25874" t="s">
        <v>387</v>
      </c>
      <c r="D25874" t="s">
        <v>1266</v>
      </c>
      <c r="E25874" t="s">
        <v>30</v>
      </c>
      <c r="F25874">
        <v>354626</v>
      </c>
      <c r="G25874">
        <v>326521</v>
      </c>
      <c r="H25874">
        <f t="shared" si="47"/>
        <v>0.92074749172367509</v>
      </c>
      <c r="I25874" t="s">
        <v>1236</v>
      </c>
    </row>
    <row r="25875" spans="1:9" x14ac:dyDescent="0.35">
      <c r="A25875" t="s">
        <v>1257</v>
      </c>
      <c r="B25875" t="s">
        <v>387</v>
      </c>
      <c r="C25875" t="s">
        <v>387</v>
      </c>
      <c r="D25875" t="s">
        <v>1266</v>
      </c>
      <c r="E25875" t="s">
        <v>31</v>
      </c>
      <c r="F25875">
        <v>358194</v>
      </c>
      <c r="G25875">
        <v>280668</v>
      </c>
      <c r="H25875">
        <f t="shared" si="47"/>
        <v>0.78356421380592645</v>
      </c>
      <c r="I25875" t="s">
        <v>1236</v>
      </c>
    </row>
    <row r="25876" spans="1:9" x14ac:dyDescent="0.35">
      <c r="A25876" t="s">
        <v>1257</v>
      </c>
      <c r="B25876" t="s">
        <v>388</v>
      </c>
      <c r="C25876" t="s">
        <v>388</v>
      </c>
      <c r="D25876" t="s">
        <v>1258</v>
      </c>
      <c r="E25876" t="s">
        <v>29</v>
      </c>
      <c r="F25876">
        <v>627005</v>
      </c>
      <c r="G25876">
        <v>748509</v>
      </c>
      <c r="H25876">
        <f t="shared" si="47"/>
        <v>1.1937847385587037</v>
      </c>
      <c r="I25876" t="s">
        <v>1237</v>
      </c>
    </row>
    <row r="25877" spans="1:9" x14ac:dyDescent="0.35">
      <c r="A25877" t="s">
        <v>1257</v>
      </c>
      <c r="B25877" t="s">
        <v>388</v>
      </c>
      <c r="C25877" t="s">
        <v>388</v>
      </c>
      <c r="D25877" t="s">
        <v>1258</v>
      </c>
      <c r="E25877" t="s">
        <v>30</v>
      </c>
      <c r="F25877">
        <v>609288</v>
      </c>
      <c r="G25877">
        <v>616757</v>
      </c>
      <c r="H25877">
        <f t="shared" si="47"/>
        <v>1.012258570659524</v>
      </c>
      <c r="I25877" t="s">
        <v>1237</v>
      </c>
    </row>
    <row r="25878" spans="1:9" x14ac:dyDescent="0.35">
      <c r="A25878" t="s">
        <v>1257</v>
      </c>
      <c r="B25878" t="s">
        <v>388</v>
      </c>
      <c r="C25878" t="s">
        <v>388</v>
      </c>
      <c r="D25878" t="s">
        <v>1258</v>
      </c>
      <c r="E25878" t="s">
        <v>31</v>
      </c>
      <c r="F25878">
        <v>580088</v>
      </c>
      <c r="G25878">
        <v>528152</v>
      </c>
      <c r="H25878">
        <f t="shared" ref="H25878:H25941" si="48">G25878/F25878</f>
        <v>0.9104687564645364</v>
      </c>
      <c r="I25878" t="s">
        <v>1237</v>
      </c>
    </row>
    <row r="25879" spans="1:9" x14ac:dyDescent="0.35">
      <c r="A25879" t="s">
        <v>1257</v>
      </c>
      <c r="B25879" t="s">
        <v>388</v>
      </c>
      <c r="C25879" t="s">
        <v>388</v>
      </c>
      <c r="D25879" t="s">
        <v>1267</v>
      </c>
      <c r="E25879" t="s">
        <v>29</v>
      </c>
      <c r="F25879">
        <v>101883</v>
      </c>
      <c r="G25879">
        <v>79191</v>
      </c>
      <c r="H25879">
        <f t="shared" si="48"/>
        <v>0.7772739318630193</v>
      </c>
      <c r="I25879" t="s">
        <v>1237</v>
      </c>
    </row>
    <row r="25880" spans="1:9" x14ac:dyDescent="0.35">
      <c r="A25880" t="s">
        <v>1257</v>
      </c>
      <c r="B25880" t="s">
        <v>388</v>
      </c>
      <c r="C25880" t="s">
        <v>388</v>
      </c>
      <c r="D25880" t="s">
        <v>1267</v>
      </c>
      <c r="E25880" t="s">
        <v>30</v>
      </c>
      <c r="F25880">
        <v>104093</v>
      </c>
      <c r="G25880">
        <v>89231</v>
      </c>
      <c r="H25880">
        <f t="shared" si="48"/>
        <v>0.8572238286916507</v>
      </c>
      <c r="I25880" t="s">
        <v>1237</v>
      </c>
    </row>
    <row r="25881" spans="1:9" x14ac:dyDescent="0.35">
      <c r="A25881" t="s">
        <v>1257</v>
      </c>
      <c r="B25881" t="s">
        <v>388</v>
      </c>
      <c r="C25881" t="s">
        <v>388</v>
      </c>
      <c r="D25881" t="s">
        <v>1267</v>
      </c>
      <c r="E25881" t="s">
        <v>31</v>
      </c>
      <c r="F25881">
        <v>104332</v>
      </c>
      <c r="G25881">
        <v>93767</v>
      </c>
      <c r="H25881">
        <f t="shared" si="48"/>
        <v>0.89873672506996893</v>
      </c>
      <c r="I25881" t="s">
        <v>1237</v>
      </c>
    </row>
    <row r="25882" spans="1:9" x14ac:dyDescent="0.35">
      <c r="A25882" t="s">
        <v>1257</v>
      </c>
      <c r="B25882" t="s">
        <v>388</v>
      </c>
      <c r="C25882" t="s">
        <v>388</v>
      </c>
      <c r="D25882" t="s">
        <v>1268</v>
      </c>
      <c r="E25882" t="s">
        <v>29</v>
      </c>
      <c r="F25882">
        <v>61524</v>
      </c>
      <c r="G25882">
        <v>26606</v>
      </c>
      <c r="H25882">
        <f t="shared" si="48"/>
        <v>0.43244912554450293</v>
      </c>
      <c r="I25882" t="s">
        <v>1237</v>
      </c>
    </row>
    <row r="25883" spans="1:9" x14ac:dyDescent="0.35">
      <c r="A25883" t="s">
        <v>1257</v>
      </c>
      <c r="B25883" t="s">
        <v>388</v>
      </c>
      <c r="C25883" t="s">
        <v>388</v>
      </c>
      <c r="D25883" t="s">
        <v>1268</v>
      </c>
      <c r="E25883" t="s">
        <v>30</v>
      </c>
      <c r="F25883">
        <v>50630</v>
      </c>
      <c r="G25883">
        <v>46914</v>
      </c>
      <c r="H25883">
        <f t="shared" si="48"/>
        <v>0.92660477977483702</v>
      </c>
      <c r="I25883" t="s">
        <v>1237</v>
      </c>
    </row>
    <row r="25884" spans="1:9" x14ac:dyDescent="0.35">
      <c r="A25884" t="s">
        <v>1257</v>
      </c>
      <c r="B25884" t="s">
        <v>388</v>
      </c>
      <c r="C25884" t="s">
        <v>388</v>
      </c>
      <c r="D25884" t="s">
        <v>1268</v>
      </c>
      <c r="E25884" t="s">
        <v>31</v>
      </c>
      <c r="F25884">
        <v>56083</v>
      </c>
      <c r="G25884">
        <v>37502</v>
      </c>
      <c r="H25884">
        <f t="shared" si="48"/>
        <v>0.66868748105486508</v>
      </c>
      <c r="I25884" t="s">
        <v>1237</v>
      </c>
    </row>
    <row r="25885" spans="1:9" x14ac:dyDescent="0.35">
      <c r="A25885" t="s">
        <v>1257</v>
      </c>
      <c r="B25885" t="s">
        <v>388</v>
      </c>
      <c r="C25885" t="s">
        <v>388</v>
      </c>
      <c r="D25885" t="s">
        <v>1269</v>
      </c>
      <c r="E25885" t="s">
        <v>29</v>
      </c>
      <c r="F25885">
        <v>72430</v>
      </c>
      <c r="G25885">
        <v>41612</v>
      </c>
      <c r="H25885">
        <f t="shared" si="48"/>
        <v>0.57451332320861526</v>
      </c>
      <c r="I25885" t="s">
        <v>1237</v>
      </c>
    </row>
    <row r="25886" spans="1:9" x14ac:dyDescent="0.35">
      <c r="A25886" t="s">
        <v>1257</v>
      </c>
      <c r="B25886" t="s">
        <v>388</v>
      </c>
      <c r="C25886" t="s">
        <v>388</v>
      </c>
      <c r="D25886" t="s">
        <v>1269</v>
      </c>
      <c r="E25886" t="s">
        <v>30</v>
      </c>
      <c r="F25886">
        <v>73173</v>
      </c>
      <c r="G25886">
        <v>54029</v>
      </c>
      <c r="H25886">
        <f t="shared" si="48"/>
        <v>0.73837344375657687</v>
      </c>
      <c r="I25886" t="s">
        <v>1237</v>
      </c>
    </row>
    <row r="25887" spans="1:9" x14ac:dyDescent="0.35">
      <c r="A25887" t="s">
        <v>1257</v>
      </c>
      <c r="B25887" t="s">
        <v>388</v>
      </c>
      <c r="C25887" t="s">
        <v>388</v>
      </c>
      <c r="D25887" t="s">
        <v>1269</v>
      </c>
      <c r="E25887" t="s">
        <v>31</v>
      </c>
      <c r="F25887">
        <v>65660</v>
      </c>
      <c r="G25887">
        <v>24545</v>
      </c>
      <c r="H25887">
        <f t="shared" si="48"/>
        <v>0.3738196771245812</v>
      </c>
      <c r="I25887" t="s">
        <v>1237</v>
      </c>
    </row>
    <row r="25888" spans="1:9" x14ac:dyDescent="0.35">
      <c r="A25888" t="s">
        <v>1257</v>
      </c>
      <c r="B25888" t="s">
        <v>388</v>
      </c>
      <c r="C25888" t="s">
        <v>388</v>
      </c>
      <c r="D25888" t="s">
        <v>1270</v>
      </c>
      <c r="E25888" t="s">
        <v>29</v>
      </c>
      <c r="F25888">
        <v>23841</v>
      </c>
      <c r="G25888">
        <v>29641</v>
      </c>
      <c r="H25888">
        <f t="shared" si="48"/>
        <v>1.2432783859737426</v>
      </c>
      <c r="I25888" t="s">
        <v>1237</v>
      </c>
    </row>
    <row r="25889" spans="1:9" x14ac:dyDescent="0.35">
      <c r="A25889" t="s">
        <v>1257</v>
      </c>
      <c r="B25889" t="s">
        <v>388</v>
      </c>
      <c r="C25889" t="s">
        <v>388</v>
      </c>
      <c r="D25889" t="s">
        <v>1270</v>
      </c>
      <c r="E25889" t="s">
        <v>30</v>
      </c>
      <c r="F25889">
        <v>23749</v>
      </c>
      <c r="G25889">
        <v>22182</v>
      </c>
      <c r="H25889">
        <f t="shared" si="48"/>
        <v>0.93401827445366126</v>
      </c>
      <c r="I25889" t="s">
        <v>1237</v>
      </c>
    </row>
    <row r="25890" spans="1:9" x14ac:dyDescent="0.35">
      <c r="A25890" t="s">
        <v>1257</v>
      </c>
      <c r="B25890" t="s">
        <v>388</v>
      </c>
      <c r="C25890" t="s">
        <v>388</v>
      </c>
      <c r="D25890" t="s">
        <v>1270</v>
      </c>
      <c r="E25890" t="s">
        <v>31</v>
      </c>
      <c r="F25890">
        <v>21703</v>
      </c>
      <c r="G25890">
        <v>19756</v>
      </c>
      <c r="H25890">
        <f t="shared" si="48"/>
        <v>0.91028890015205266</v>
      </c>
      <c r="I25890" t="s">
        <v>1237</v>
      </c>
    </row>
    <row r="25891" spans="1:9" x14ac:dyDescent="0.35">
      <c r="A25891" t="s">
        <v>1257</v>
      </c>
      <c r="B25891" t="s">
        <v>388</v>
      </c>
      <c r="C25891" t="s">
        <v>388</v>
      </c>
      <c r="D25891" t="s">
        <v>1271</v>
      </c>
      <c r="E25891" t="s">
        <v>29</v>
      </c>
      <c r="F25891">
        <v>41459</v>
      </c>
      <c r="G25891">
        <v>43035</v>
      </c>
      <c r="H25891">
        <f t="shared" si="48"/>
        <v>1.0380134590800549</v>
      </c>
      <c r="I25891" t="s">
        <v>1237</v>
      </c>
    </row>
    <row r="25892" spans="1:9" x14ac:dyDescent="0.35">
      <c r="A25892" t="s">
        <v>1257</v>
      </c>
      <c r="B25892" t="s">
        <v>388</v>
      </c>
      <c r="C25892" t="s">
        <v>388</v>
      </c>
      <c r="D25892" t="s">
        <v>1271</v>
      </c>
      <c r="E25892" t="s">
        <v>30</v>
      </c>
      <c r="F25892">
        <v>42976</v>
      </c>
      <c r="G25892">
        <v>37811</v>
      </c>
      <c r="H25892">
        <f t="shared" si="48"/>
        <v>0.87981664184661201</v>
      </c>
      <c r="I25892" t="s">
        <v>1237</v>
      </c>
    </row>
    <row r="25893" spans="1:9" x14ac:dyDescent="0.35">
      <c r="A25893" t="s">
        <v>1257</v>
      </c>
      <c r="B25893" t="s">
        <v>388</v>
      </c>
      <c r="C25893" t="s">
        <v>388</v>
      </c>
      <c r="D25893" t="s">
        <v>1271</v>
      </c>
      <c r="E25893" t="s">
        <v>31</v>
      </c>
      <c r="F25893">
        <v>41257</v>
      </c>
      <c r="G25893">
        <v>41646</v>
      </c>
      <c r="H25893">
        <f t="shared" si="48"/>
        <v>1.0094287030079745</v>
      </c>
      <c r="I25893" t="s">
        <v>1237</v>
      </c>
    </row>
    <row r="25894" spans="1:9" x14ac:dyDescent="0.35">
      <c r="A25894" t="s">
        <v>1257</v>
      </c>
      <c r="B25894" t="s">
        <v>388</v>
      </c>
      <c r="C25894" t="s">
        <v>388</v>
      </c>
      <c r="D25894" t="s">
        <v>1272</v>
      </c>
      <c r="E25894" t="s">
        <v>29</v>
      </c>
      <c r="F25894">
        <v>69798</v>
      </c>
      <c r="G25894">
        <v>94244</v>
      </c>
      <c r="H25894">
        <f t="shared" si="48"/>
        <v>1.3502392618699677</v>
      </c>
      <c r="I25894" t="s">
        <v>1237</v>
      </c>
    </row>
    <row r="25895" spans="1:9" x14ac:dyDescent="0.35">
      <c r="A25895" t="s">
        <v>1257</v>
      </c>
      <c r="B25895" t="s">
        <v>388</v>
      </c>
      <c r="C25895" t="s">
        <v>388</v>
      </c>
      <c r="D25895" t="s">
        <v>1272</v>
      </c>
      <c r="E25895" t="s">
        <v>30</v>
      </c>
      <c r="F25895">
        <v>70438</v>
      </c>
      <c r="G25895">
        <v>130040</v>
      </c>
      <c r="H25895">
        <f t="shared" si="48"/>
        <v>1.8461625826968397</v>
      </c>
      <c r="I25895" t="s">
        <v>1237</v>
      </c>
    </row>
    <row r="25896" spans="1:9" x14ac:dyDescent="0.35">
      <c r="A25896" t="s">
        <v>1257</v>
      </c>
      <c r="B25896" t="s">
        <v>388</v>
      </c>
      <c r="C25896" t="s">
        <v>388</v>
      </c>
      <c r="D25896" t="s">
        <v>1272</v>
      </c>
      <c r="E25896" t="s">
        <v>31</v>
      </c>
      <c r="F25896">
        <v>76296</v>
      </c>
      <c r="G25896">
        <v>105047</v>
      </c>
      <c r="H25896">
        <f t="shared" si="48"/>
        <v>1.3768349585823634</v>
      </c>
      <c r="I25896" t="s">
        <v>1237</v>
      </c>
    </row>
    <row r="25897" spans="1:9" x14ac:dyDescent="0.35">
      <c r="A25897" t="s">
        <v>1257</v>
      </c>
      <c r="B25897" t="s">
        <v>388</v>
      </c>
      <c r="C25897" t="s">
        <v>388</v>
      </c>
      <c r="D25897" t="s">
        <v>1273</v>
      </c>
      <c r="E25897" t="s">
        <v>29</v>
      </c>
      <c r="F25897">
        <v>35485</v>
      </c>
      <c r="G25897">
        <v>24680</v>
      </c>
      <c r="H25897">
        <f t="shared" si="48"/>
        <v>0.69550514301817667</v>
      </c>
      <c r="I25897" t="s">
        <v>1237</v>
      </c>
    </row>
    <row r="25898" spans="1:9" x14ac:dyDescent="0.35">
      <c r="A25898" t="s">
        <v>1257</v>
      </c>
      <c r="B25898" t="s">
        <v>388</v>
      </c>
      <c r="C25898" t="s">
        <v>388</v>
      </c>
      <c r="D25898" t="s">
        <v>1273</v>
      </c>
      <c r="E25898" t="s">
        <v>30</v>
      </c>
      <c r="F25898">
        <v>36375</v>
      </c>
      <c r="G25898">
        <v>31617</v>
      </c>
      <c r="H25898">
        <f t="shared" si="48"/>
        <v>0.8691958762886598</v>
      </c>
      <c r="I25898" t="s">
        <v>1237</v>
      </c>
    </row>
    <row r="25899" spans="1:9" x14ac:dyDescent="0.35">
      <c r="A25899" t="s">
        <v>1257</v>
      </c>
      <c r="B25899" t="s">
        <v>388</v>
      </c>
      <c r="C25899" t="s">
        <v>388</v>
      </c>
      <c r="D25899" t="s">
        <v>1273</v>
      </c>
      <c r="E25899" t="s">
        <v>31</v>
      </c>
      <c r="F25899">
        <v>38285</v>
      </c>
      <c r="G25899">
        <v>27492</v>
      </c>
      <c r="H25899">
        <f t="shared" si="48"/>
        <v>0.71808802403029903</v>
      </c>
      <c r="I25899" t="s">
        <v>1237</v>
      </c>
    </row>
    <row r="25900" spans="1:9" x14ac:dyDescent="0.35">
      <c r="A25900" t="s">
        <v>1257</v>
      </c>
      <c r="B25900" t="s">
        <v>388</v>
      </c>
      <c r="C25900" t="s">
        <v>388</v>
      </c>
      <c r="D25900" t="s">
        <v>1274</v>
      </c>
      <c r="E25900" t="s">
        <v>29</v>
      </c>
      <c r="F25900">
        <v>157274</v>
      </c>
      <c r="G25900">
        <v>129089</v>
      </c>
      <c r="H25900">
        <f t="shared" si="48"/>
        <v>0.8207904675915918</v>
      </c>
      <c r="I25900" t="s">
        <v>1237</v>
      </c>
    </row>
    <row r="25901" spans="1:9" x14ac:dyDescent="0.35">
      <c r="A25901" t="s">
        <v>1257</v>
      </c>
      <c r="B25901" t="s">
        <v>388</v>
      </c>
      <c r="C25901" t="s">
        <v>388</v>
      </c>
      <c r="D25901" t="s">
        <v>1274</v>
      </c>
      <c r="E25901" t="s">
        <v>30</v>
      </c>
      <c r="F25901">
        <v>162495</v>
      </c>
      <c r="G25901">
        <v>104888</v>
      </c>
      <c r="H25901">
        <f t="shared" si="48"/>
        <v>0.64548447644542906</v>
      </c>
      <c r="I25901" t="s">
        <v>1237</v>
      </c>
    </row>
    <row r="25902" spans="1:9" x14ac:dyDescent="0.35">
      <c r="A25902" t="s">
        <v>1257</v>
      </c>
      <c r="B25902" t="s">
        <v>388</v>
      </c>
      <c r="C25902" t="s">
        <v>388</v>
      </c>
      <c r="D25902" t="s">
        <v>1274</v>
      </c>
      <c r="E25902" t="s">
        <v>31</v>
      </c>
      <c r="F25902">
        <v>164089</v>
      </c>
      <c r="G25902">
        <v>124951</v>
      </c>
      <c r="H25902">
        <f t="shared" si="48"/>
        <v>0.76148309758728494</v>
      </c>
      <c r="I25902" t="s">
        <v>1237</v>
      </c>
    </row>
    <row r="25903" spans="1:9" x14ac:dyDescent="0.35">
      <c r="A25903" t="s">
        <v>1257</v>
      </c>
      <c r="B25903" t="s">
        <v>388</v>
      </c>
      <c r="C25903" t="s">
        <v>388</v>
      </c>
      <c r="D25903" t="s">
        <v>1275</v>
      </c>
      <c r="E25903" t="s">
        <v>29</v>
      </c>
      <c r="F25903">
        <v>17570</v>
      </c>
      <c r="G25903">
        <v>21055</v>
      </c>
      <c r="H25903">
        <f t="shared" si="48"/>
        <v>1.1983494593056345</v>
      </c>
      <c r="I25903" t="s">
        <v>1237</v>
      </c>
    </row>
    <row r="25904" spans="1:9" x14ac:dyDescent="0.35">
      <c r="A25904" t="s">
        <v>1257</v>
      </c>
      <c r="B25904" t="s">
        <v>388</v>
      </c>
      <c r="C25904" t="s">
        <v>388</v>
      </c>
      <c r="D25904" t="s">
        <v>1275</v>
      </c>
      <c r="E25904" t="s">
        <v>30</v>
      </c>
      <c r="F25904">
        <v>17692</v>
      </c>
      <c r="G25904">
        <v>13945</v>
      </c>
      <c r="H25904">
        <f t="shared" si="48"/>
        <v>0.78820936016278542</v>
      </c>
      <c r="I25904" t="s">
        <v>1237</v>
      </c>
    </row>
    <row r="25905" spans="1:9" x14ac:dyDescent="0.35">
      <c r="A25905" t="s">
        <v>1257</v>
      </c>
      <c r="B25905" t="s">
        <v>388</v>
      </c>
      <c r="C25905" t="s">
        <v>388</v>
      </c>
      <c r="D25905" t="s">
        <v>1275</v>
      </c>
      <c r="E25905" t="s">
        <v>31</v>
      </c>
      <c r="F25905">
        <v>18371</v>
      </c>
      <c r="G25905">
        <v>15089</v>
      </c>
      <c r="H25905">
        <f t="shared" si="48"/>
        <v>0.82134886505906046</v>
      </c>
      <c r="I25905" t="s">
        <v>1237</v>
      </c>
    </row>
    <row r="25906" spans="1:9" x14ac:dyDescent="0.35">
      <c r="A25906" t="s">
        <v>1257</v>
      </c>
      <c r="B25906" t="s">
        <v>388</v>
      </c>
      <c r="C25906" t="s">
        <v>388</v>
      </c>
      <c r="D25906" t="s">
        <v>1276</v>
      </c>
      <c r="E25906" t="s">
        <v>29</v>
      </c>
      <c r="F25906">
        <v>15535</v>
      </c>
      <c r="G25906">
        <v>20808</v>
      </c>
      <c r="H25906">
        <f t="shared" si="48"/>
        <v>1.3394271000965561</v>
      </c>
      <c r="I25906" t="s">
        <v>1237</v>
      </c>
    </row>
    <row r="25907" spans="1:9" x14ac:dyDescent="0.35">
      <c r="A25907" t="s">
        <v>1257</v>
      </c>
      <c r="B25907" t="s">
        <v>388</v>
      </c>
      <c r="C25907" t="s">
        <v>388</v>
      </c>
      <c r="D25907" t="s">
        <v>1276</v>
      </c>
      <c r="E25907" t="s">
        <v>30</v>
      </c>
      <c r="F25907">
        <v>19922</v>
      </c>
      <c r="G25907">
        <v>16116</v>
      </c>
      <c r="H25907">
        <f t="shared" si="48"/>
        <v>0.80895492420439719</v>
      </c>
      <c r="I25907" t="s">
        <v>1237</v>
      </c>
    </row>
    <row r="25908" spans="1:9" x14ac:dyDescent="0.35">
      <c r="A25908" t="s">
        <v>1257</v>
      </c>
      <c r="B25908" t="s">
        <v>388</v>
      </c>
      <c r="C25908" t="s">
        <v>388</v>
      </c>
      <c r="D25908" t="s">
        <v>1276</v>
      </c>
      <c r="E25908" t="s">
        <v>31</v>
      </c>
      <c r="F25908">
        <v>13675</v>
      </c>
      <c r="G25908">
        <v>18029</v>
      </c>
      <c r="H25908">
        <f t="shared" si="48"/>
        <v>1.3183912248628884</v>
      </c>
      <c r="I25908" t="s">
        <v>1237</v>
      </c>
    </row>
    <row r="25909" spans="1:9" x14ac:dyDescent="0.35">
      <c r="A25909" t="s">
        <v>1257</v>
      </c>
      <c r="B25909" t="s">
        <v>388</v>
      </c>
      <c r="C25909" t="s">
        <v>388</v>
      </c>
      <c r="D25909" t="s">
        <v>1259</v>
      </c>
      <c r="E25909" t="s">
        <v>29</v>
      </c>
      <c r="F25909">
        <v>333943</v>
      </c>
      <c r="G25909">
        <v>301125</v>
      </c>
      <c r="H25909">
        <f t="shared" si="48"/>
        <v>0.9017257436149283</v>
      </c>
      <c r="I25909" t="s">
        <v>1237</v>
      </c>
    </row>
    <row r="25910" spans="1:9" x14ac:dyDescent="0.35">
      <c r="A25910" t="s">
        <v>1257</v>
      </c>
      <c r="B25910" t="s">
        <v>388</v>
      </c>
      <c r="C25910" t="s">
        <v>388</v>
      </c>
      <c r="D25910" t="s">
        <v>1259</v>
      </c>
      <c r="E25910" t="s">
        <v>30</v>
      </c>
      <c r="F25910">
        <v>341360</v>
      </c>
      <c r="G25910">
        <v>276643</v>
      </c>
      <c r="H25910">
        <f t="shared" si="48"/>
        <v>0.81041422545113662</v>
      </c>
      <c r="I25910" t="s">
        <v>1237</v>
      </c>
    </row>
    <row r="25911" spans="1:9" x14ac:dyDescent="0.35">
      <c r="A25911" t="s">
        <v>1257</v>
      </c>
      <c r="B25911" t="s">
        <v>388</v>
      </c>
      <c r="C25911" t="s">
        <v>388</v>
      </c>
      <c r="D25911" t="s">
        <v>1259</v>
      </c>
      <c r="E25911" t="s">
        <v>31</v>
      </c>
      <c r="F25911">
        <v>346610</v>
      </c>
      <c r="G25911">
        <v>310114</v>
      </c>
      <c r="H25911">
        <f t="shared" si="48"/>
        <v>0.89470586538184127</v>
      </c>
      <c r="I25911" t="s">
        <v>1237</v>
      </c>
    </row>
    <row r="25912" spans="1:9" x14ac:dyDescent="0.35">
      <c r="A25912" t="s">
        <v>1257</v>
      </c>
      <c r="B25912" t="s">
        <v>388</v>
      </c>
      <c r="C25912" t="s">
        <v>388</v>
      </c>
      <c r="D25912" t="s">
        <v>1277</v>
      </c>
      <c r="E25912" t="s">
        <v>29</v>
      </c>
      <c r="F25912">
        <v>29933</v>
      </c>
      <c r="G25912">
        <v>31217</v>
      </c>
      <c r="H25912">
        <f t="shared" si="48"/>
        <v>1.0428958006213878</v>
      </c>
      <c r="I25912" t="s">
        <v>1237</v>
      </c>
    </row>
    <row r="25913" spans="1:9" x14ac:dyDescent="0.35">
      <c r="A25913" t="s">
        <v>1257</v>
      </c>
      <c r="B25913" t="s">
        <v>388</v>
      </c>
      <c r="C25913" t="s">
        <v>388</v>
      </c>
      <c r="D25913" t="s">
        <v>1277</v>
      </c>
      <c r="E25913" t="s">
        <v>30</v>
      </c>
      <c r="F25913">
        <v>35181</v>
      </c>
      <c r="G25913">
        <v>35182</v>
      </c>
      <c r="H25913">
        <f t="shared" si="48"/>
        <v>1.0000284244336433</v>
      </c>
      <c r="I25913" t="s">
        <v>1237</v>
      </c>
    </row>
    <row r="25914" spans="1:9" x14ac:dyDescent="0.35">
      <c r="A25914" t="s">
        <v>1257</v>
      </c>
      <c r="B25914" t="s">
        <v>388</v>
      </c>
      <c r="C25914" t="s">
        <v>388</v>
      </c>
      <c r="D25914" t="s">
        <v>1277</v>
      </c>
      <c r="E25914" t="s">
        <v>31</v>
      </c>
      <c r="F25914">
        <v>31915</v>
      </c>
      <c r="G25914">
        <v>32958</v>
      </c>
      <c r="H25914">
        <f t="shared" si="48"/>
        <v>1.0326805577314742</v>
      </c>
      <c r="I25914" t="s">
        <v>1237</v>
      </c>
    </row>
    <row r="25915" spans="1:9" x14ac:dyDescent="0.35">
      <c r="A25915" t="s">
        <v>1257</v>
      </c>
      <c r="B25915" t="s">
        <v>388</v>
      </c>
      <c r="C25915" t="s">
        <v>388</v>
      </c>
      <c r="D25915" t="s">
        <v>1278</v>
      </c>
      <c r="E25915" t="s">
        <v>29</v>
      </c>
      <c r="F25915">
        <v>74602</v>
      </c>
      <c r="G25915">
        <v>45134</v>
      </c>
      <c r="H25915">
        <f t="shared" si="48"/>
        <v>0.60499718506206268</v>
      </c>
      <c r="I25915" t="s">
        <v>1237</v>
      </c>
    </row>
    <row r="25916" spans="1:9" x14ac:dyDescent="0.35">
      <c r="A25916" t="s">
        <v>1257</v>
      </c>
      <c r="B25916" t="s">
        <v>388</v>
      </c>
      <c r="C25916" t="s">
        <v>388</v>
      </c>
      <c r="D25916" t="s">
        <v>1278</v>
      </c>
      <c r="E25916" t="s">
        <v>30</v>
      </c>
      <c r="F25916">
        <v>82999</v>
      </c>
      <c r="G25916">
        <v>41716</v>
      </c>
      <c r="H25916">
        <f t="shared" si="48"/>
        <v>0.5026084651622309</v>
      </c>
      <c r="I25916" t="s">
        <v>1237</v>
      </c>
    </row>
    <row r="25917" spans="1:9" x14ac:dyDescent="0.35">
      <c r="A25917" t="s">
        <v>1257</v>
      </c>
      <c r="B25917" t="s">
        <v>388</v>
      </c>
      <c r="C25917" t="s">
        <v>388</v>
      </c>
      <c r="D25917" t="s">
        <v>1278</v>
      </c>
      <c r="E25917" t="s">
        <v>31</v>
      </c>
      <c r="F25917">
        <v>68347</v>
      </c>
      <c r="G25917">
        <v>45350</v>
      </c>
      <c r="H25917">
        <f t="shared" si="48"/>
        <v>0.66352583141908206</v>
      </c>
      <c r="I25917" t="s">
        <v>1237</v>
      </c>
    </row>
    <row r="25918" spans="1:9" x14ac:dyDescent="0.35">
      <c r="A25918" t="s">
        <v>1257</v>
      </c>
      <c r="B25918" t="s">
        <v>388</v>
      </c>
      <c r="C25918" t="s">
        <v>388</v>
      </c>
      <c r="D25918" t="s">
        <v>1279</v>
      </c>
      <c r="E25918" t="s">
        <v>29</v>
      </c>
      <c r="F25918">
        <v>12725</v>
      </c>
      <c r="G25918">
        <v>18513</v>
      </c>
      <c r="H25918">
        <f t="shared" si="48"/>
        <v>1.4548526522593319</v>
      </c>
      <c r="I25918" t="s">
        <v>1237</v>
      </c>
    </row>
    <row r="25919" spans="1:9" x14ac:dyDescent="0.35">
      <c r="A25919" t="s">
        <v>1257</v>
      </c>
      <c r="B25919" t="s">
        <v>388</v>
      </c>
      <c r="C25919" t="s">
        <v>388</v>
      </c>
      <c r="D25919" t="s">
        <v>1279</v>
      </c>
      <c r="E25919" t="s">
        <v>30</v>
      </c>
      <c r="F25919">
        <v>14265</v>
      </c>
      <c r="G25919">
        <v>16116</v>
      </c>
      <c r="H25919">
        <f t="shared" si="48"/>
        <v>1.129758149316509</v>
      </c>
      <c r="I25919" t="s">
        <v>1237</v>
      </c>
    </row>
    <row r="25920" spans="1:9" x14ac:dyDescent="0.35">
      <c r="A25920" t="s">
        <v>1257</v>
      </c>
      <c r="B25920" t="s">
        <v>388</v>
      </c>
      <c r="C25920" t="s">
        <v>388</v>
      </c>
      <c r="D25920" t="s">
        <v>1279</v>
      </c>
      <c r="E25920" t="s">
        <v>31</v>
      </c>
      <c r="F25920">
        <v>11538</v>
      </c>
      <c r="G25920">
        <v>11817</v>
      </c>
      <c r="H25920">
        <f t="shared" si="48"/>
        <v>1.0241809672386895</v>
      </c>
      <c r="I25920" t="s">
        <v>1237</v>
      </c>
    </row>
    <row r="25921" spans="1:9" x14ac:dyDescent="0.35">
      <c r="A25921" t="s">
        <v>1257</v>
      </c>
      <c r="B25921" t="s">
        <v>388</v>
      </c>
      <c r="C25921" t="s">
        <v>388</v>
      </c>
      <c r="D25921" t="s">
        <v>1280</v>
      </c>
      <c r="E25921" t="s">
        <v>29</v>
      </c>
      <c r="F25921">
        <v>14320</v>
      </c>
      <c r="G25921">
        <v>11730</v>
      </c>
      <c r="H25921">
        <f t="shared" si="48"/>
        <v>0.81913407821229045</v>
      </c>
      <c r="I25921" t="s">
        <v>1237</v>
      </c>
    </row>
    <row r="25922" spans="1:9" x14ac:dyDescent="0.35">
      <c r="A25922" t="s">
        <v>1257</v>
      </c>
      <c r="B25922" t="s">
        <v>388</v>
      </c>
      <c r="C25922" t="s">
        <v>388</v>
      </c>
      <c r="D25922" t="s">
        <v>1280</v>
      </c>
      <c r="E25922" t="s">
        <v>30</v>
      </c>
      <c r="F25922">
        <v>13265</v>
      </c>
      <c r="G25922">
        <v>17556</v>
      </c>
      <c r="H25922">
        <f t="shared" si="48"/>
        <v>1.3234828496042217</v>
      </c>
      <c r="I25922" t="s">
        <v>1237</v>
      </c>
    </row>
    <row r="25923" spans="1:9" x14ac:dyDescent="0.35">
      <c r="A25923" t="s">
        <v>1257</v>
      </c>
      <c r="B25923" t="s">
        <v>388</v>
      </c>
      <c r="C25923" t="s">
        <v>388</v>
      </c>
      <c r="D25923" t="s">
        <v>1280</v>
      </c>
      <c r="E25923" t="s">
        <v>31</v>
      </c>
      <c r="F25923">
        <v>11355</v>
      </c>
      <c r="G25923">
        <v>17593</v>
      </c>
      <c r="H25923">
        <f t="shared" si="48"/>
        <v>1.549361514751211</v>
      </c>
      <c r="I25923" t="s">
        <v>1237</v>
      </c>
    </row>
    <row r="25924" spans="1:9" x14ac:dyDescent="0.35">
      <c r="A25924" t="s">
        <v>1257</v>
      </c>
      <c r="B25924" t="s">
        <v>388</v>
      </c>
      <c r="C25924" t="s">
        <v>388</v>
      </c>
      <c r="D25924" t="s">
        <v>1281</v>
      </c>
      <c r="E25924" t="s">
        <v>29</v>
      </c>
      <c r="F25924">
        <v>20170</v>
      </c>
      <c r="G25924">
        <v>16243</v>
      </c>
      <c r="H25924">
        <f t="shared" si="48"/>
        <v>0.8053049082796232</v>
      </c>
      <c r="I25924" t="s">
        <v>1237</v>
      </c>
    </row>
    <row r="25925" spans="1:9" x14ac:dyDescent="0.35">
      <c r="A25925" t="s">
        <v>1257</v>
      </c>
      <c r="B25925" t="s">
        <v>388</v>
      </c>
      <c r="C25925" t="s">
        <v>388</v>
      </c>
      <c r="D25925" t="s">
        <v>1281</v>
      </c>
      <c r="E25925" t="s">
        <v>30</v>
      </c>
      <c r="F25925">
        <v>18371</v>
      </c>
      <c r="G25925">
        <v>15438</v>
      </c>
      <c r="H25925">
        <f t="shared" si="48"/>
        <v>0.84034619781176856</v>
      </c>
      <c r="I25925" t="s">
        <v>1237</v>
      </c>
    </row>
    <row r="25926" spans="1:9" x14ac:dyDescent="0.35">
      <c r="A25926" t="s">
        <v>1257</v>
      </c>
      <c r="B25926" t="s">
        <v>388</v>
      </c>
      <c r="C25926" t="s">
        <v>388</v>
      </c>
      <c r="D25926" t="s">
        <v>1281</v>
      </c>
      <c r="E25926" t="s">
        <v>31</v>
      </c>
      <c r="F25926">
        <v>17420</v>
      </c>
      <c r="G25926">
        <v>16252</v>
      </c>
      <c r="H25926">
        <f t="shared" si="48"/>
        <v>0.93295063145809409</v>
      </c>
      <c r="I25926" t="s">
        <v>1237</v>
      </c>
    </row>
    <row r="25927" spans="1:9" x14ac:dyDescent="0.35">
      <c r="A25927" t="s">
        <v>1257</v>
      </c>
      <c r="B25927" t="s">
        <v>388</v>
      </c>
      <c r="C25927" t="s">
        <v>388</v>
      </c>
      <c r="D25927" t="s">
        <v>1282</v>
      </c>
      <c r="E25927" t="s">
        <v>29</v>
      </c>
      <c r="F25927">
        <v>4131</v>
      </c>
      <c r="G25927">
        <v>3567</v>
      </c>
      <c r="H25927">
        <f t="shared" si="48"/>
        <v>0.86347131445170666</v>
      </c>
      <c r="I25927" t="s">
        <v>1237</v>
      </c>
    </row>
    <row r="25928" spans="1:9" x14ac:dyDescent="0.35">
      <c r="A25928" t="s">
        <v>1257</v>
      </c>
      <c r="B25928" t="s">
        <v>388</v>
      </c>
      <c r="C25928" t="s">
        <v>388</v>
      </c>
      <c r="D25928" t="s">
        <v>1282</v>
      </c>
      <c r="E25928" t="s">
        <v>30</v>
      </c>
      <c r="F25928">
        <v>11087</v>
      </c>
      <c r="G25928">
        <v>4842</v>
      </c>
      <c r="H25928">
        <f t="shared" si="48"/>
        <v>0.43672769910706233</v>
      </c>
      <c r="I25928" t="s">
        <v>1237</v>
      </c>
    </row>
    <row r="25929" spans="1:9" x14ac:dyDescent="0.35">
      <c r="A25929" t="s">
        <v>1257</v>
      </c>
      <c r="B25929" t="s">
        <v>388</v>
      </c>
      <c r="C25929" t="s">
        <v>388</v>
      </c>
      <c r="D25929" t="s">
        <v>1282</v>
      </c>
      <c r="E25929" t="s">
        <v>31</v>
      </c>
      <c r="F25929">
        <v>9308</v>
      </c>
      <c r="G25929">
        <v>7417</v>
      </c>
      <c r="H25929">
        <f t="shared" si="48"/>
        <v>0.79684142672969493</v>
      </c>
      <c r="I25929" t="s">
        <v>1237</v>
      </c>
    </row>
    <row r="25930" spans="1:9" x14ac:dyDescent="0.35">
      <c r="A25930" t="s">
        <v>1257</v>
      </c>
      <c r="B25930" t="s">
        <v>388</v>
      </c>
      <c r="C25930" t="s">
        <v>388</v>
      </c>
      <c r="D25930" t="s">
        <v>1260</v>
      </c>
      <c r="E25930" t="s">
        <v>29</v>
      </c>
      <c r="F25930">
        <v>471436</v>
      </c>
      <c r="G25930">
        <v>296804</v>
      </c>
      <c r="H25930">
        <f t="shared" si="48"/>
        <v>0.62957432185917073</v>
      </c>
      <c r="I25930" t="s">
        <v>1237</v>
      </c>
    </row>
    <row r="25931" spans="1:9" x14ac:dyDescent="0.35">
      <c r="A25931" t="s">
        <v>1257</v>
      </c>
      <c r="B25931" t="s">
        <v>388</v>
      </c>
      <c r="C25931" t="s">
        <v>388</v>
      </c>
      <c r="D25931" t="s">
        <v>1260</v>
      </c>
      <c r="E25931" t="s">
        <v>30</v>
      </c>
      <c r="F25931">
        <v>470140</v>
      </c>
      <c r="G25931">
        <v>350972</v>
      </c>
      <c r="H25931">
        <f t="shared" si="48"/>
        <v>0.74652656655464333</v>
      </c>
      <c r="I25931" t="s">
        <v>1237</v>
      </c>
    </row>
    <row r="25932" spans="1:9" x14ac:dyDescent="0.35">
      <c r="A25932" t="s">
        <v>1257</v>
      </c>
      <c r="B25932" t="s">
        <v>388</v>
      </c>
      <c r="C25932" t="s">
        <v>388</v>
      </c>
      <c r="D25932" t="s">
        <v>1260</v>
      </c>
      <c r="E25932" t="s">
        <v>31</v>
      </c>
      <c r="F25932">
        <v>543646</v>
      </c>
      <c r="G25932">
        <v>459955</v>
      </c>
      <c r="H25932">
        <f t="shared" si="48"/>
        <v>0.84605607325355103</v>
      </c>
      <c r="I25932" t="s">
        <v>1237</v>
      </c>
    </row>
    <row r="25933" spans="1:9" x14ac:dyDescent="0.35">
      <c r="A25933" t="s">
        <v>1257</v>
      </c>
      <c r="B25933" t="s">
        <v>388</v>
      </c>
      <c r="C25933" t="s">
        <v>388</v>
      </c>
      <c r="D25933" t="s">
        <v>1261</v>
      </c>
      <c r="E25933" t="s">
        <v>29</v>
      </c>
      <c r="F25933">
        <v>189214</v>
      </c>
      <c r="G25933">
        <v>148750</v>
      </c>
      <c r="H25933">
        <f t="shared" si="48"/>
        <v>0.78614690244907881</v>
      </c>
      <c r="I25933" t="s">
        <v>1237</v>
      </c>
    </row>
    <row r="25934" spans="1:9" x14ac:dyDescent="0.35">
      <c r="A25934" t="s">
        <v>1257</v>
      </c>
      <c r="B25934" t="s">
        <v>388</v>
      </c>
      <c r="C25934" t="s">
        <v>388</v>
      </c>
      <c r="D25934" t="s">
        <v>1261</v>
      </c>
      <c r="E25934" t="s">
        <v>30</v>
      </c>
      <c r="F25934">
        <v>195966</v>
      </c>
      <c r="G25934">
        <v>144340</v>
      </c>
      <c r="H25934">
        <f t="shared" si="48"/>
        <v>0.73655634140616233</v>
      </c>
      <c r="I25934" t="s">
        <v>1237</v>
      </c>
    </row>
    <row r="25935" spans="1:9" x14ac:dyDescent="0.35">
      <c r="A25935" t="s">
        <v>1257</v>
      </c>
      <c r="B25935" t="s">
        <v>388</v>
      </c>
      <c r="C25935" t="s">
        <v>388</v>
      </c>
      <c r="D25935" t="s">
        <v>1261</v>
      </c>
      <c r="E25935" t="s">
        <v>31</v>
      </c>
      <c r="F25935">
        <v>193386</v>
      </c>
      <c r="G25935">
        <v>122111</v>
      </c>
      <c r="H25935">
        <f t="shared" si="48"/>
        <v>0.63143660864798901</v>
      </c>
      <c r="I25935" t="s">
        <v>1237</v>
      </c>
    </row>
    <row r="25936" spans="1:9" x14ac:dyDescent="0.35">
      <c r="A25936" t="s">
        <v>1257</v>
      </c>
      <c r="B25936" t="s">
        <v>388</v>
      </c>
      <c r="C25936" t="s">
        <v>388</v>
      </c>
      <c r="D25936" t="s">
        <v>1262</v>
      </c>
      <c r="E25936" t="s">
        <v>29</v>
      </c>
      <c r="F25936">
        <v>68451</v>
      </c>
      <c r="G25936">
        <v>51061</v>
      </c>
      <c r="H25936">
        <f t="shared" si="48"/>
        <v>0.74594965741917574</v>
      </c>
      <c r="I25936" t="s">
        <v>1237</v>
      </c>
    </row>
    <row r="25937" spans="1:9" x14ac:dyDescent="0.35">
      <c r="A25937" t="s">
        <v>1257</v>
      </c>
      <c r="B25937" t="s">
        <v>388</v>
      </c>
      <c r="C25937" t="s">
        <v>388</v>
      </c>
      <c r="D25937" t="s">
        <v>1262</v>
      </c>
      <c r="E25937" t="s">
        <v>30</v>
      </c>
      <c r="F25937">
        <v>65693</v>
      </c>
      <c r="G25937">
        <v>51263</v>
      </c>
      <c r="H25937">
        <f t="shared" si="48"/>
        <v>0.780341893352412</v>
      </c>
      <c r="I25937" t="s">
        <v>1237</v>
      </c>
    </row>
    <row r="25938" spans="1:9" x14ac:dyDescent="0.35">
      <c r="A25938" t="s">
        <v>1257</v>
      </c>
      <c r="B25938" t="s">
        <v>388</v>
      </c>
      <c r="C25938" t="s">
        <v>388</v>
      </c>
      <c r="D25938" t="s">
        <v>1262</v>
      </c>
      <c r="E25938" t="s">
        <v>31</v>
      </c>
      <c r="F25938">
        <v>75630</v>
      </c>
      <c r="G25938">
        <v>50564</v>
      </c>
      <c r="H25938">
        <f t="shared" si="48"/>
        <v>0.66857067301335449</v>
      </c>
      <c r="I25938" t="s">
        <v>1237</v>
      </c>
    </row>
    <row r="25939" spans="1:9" x14ac:dyDescent="0.35">
      <c r="A25939" t="s">
        <v>1257</v>
      </c>
      <c r="B25939" t="s">
        <v>388</v>
      </c>
      <c r="C25939" t="s">
        <v>388</v>
      </c>
      <c r="D25939" t="s">
        <v>1263</v>
      </c>
      <c r="E25939" t="s">
        <v>29</v>
      </c>
      <c r="F25939">
        <v>9818</v>
      </c>
      <c r="G25939">
        <v>15334</v>
      </c>
      <c r="H25939">
        <f t="shared" si="48"/>
        <v>1.5618252189855368</v>
      </c>
      <c r="I25939" t="s">
        <v>1237</v>
      </c>
    </row>
    <row r="25940" spans="1:9" x14ac:dyDescent="0.35">
      <c r="A25940" t="s">
        <v>1257</v>
      </c>
      <c r="B25940" t="s">
        <v>388</v>
      </c>
      <c r="C25940" t="s">
        <v>388</v>
      </c>
      <c r="D25940" t="s">
        <v>1263</v>
      </c>
      <c r="E25940" t="s">
        <v>30</v>
      </c>
      <c r="F25940">
        <v>13079</v>
      </c>
      <c r="G25940">
        <v>12903</v>
      </c>
      <c r="H25940">
        <f t="shared" si="48"/>
        <v>0.98654331370899917</v>
      </c>
      <c r="I25940" t="s">
        <v>1237</v>
      </c>
    </row>
    <row r="25941" spans="1:9" x14ac:dyDescent="0.35">
      <c r="A25941" t="s">
        <v>1257</v>
      </c>
      <c r="B25941" t="s">
        <v>388</v>
      </c>
      <c r="C25941" t="s">
        <v>388</v>
      </c>
      <c r="D25941" t="s">
        <v>1263</v>
      </c>
      <c r="E25941" t="s">
        <v>31</v>
      </c>
      <c r="F25941">
        <v>13590</v>
      </c>
      <c r="G25941">
        <v>17872</v>
      </c>
      <c r="H25941">
        <f t="shared" si="48"/>
        <v>1.3150846210448859</v>
      </c>
      <c r="I25941" t="s">
        <v>1237</v>
      </c>
    </row>
    <row r="25942" spans="1:9" x14ac:dyDescent="0.35">
      <c r="A25942" t="s">
        <v>1257</v>
      </c>
      <c r="B25942" t="s">
        <v>388</v>
      </c>
      <c r="C25942" t="s">
        <v>388</v>
      </c>
      <c r="D25942" t="s">
        <v>1264</v>
      </c>
      <c r="E25942" t="s">
        <v>29</v>
      </c>
      <c r="F25942">
        <v>37453</v>
      </c>
      <c r="G25942">
        <v>11490</v>
      </c>
      <c r="H25942">
        <f t="shared" ref="H25942:H26005" si="49">G25942/F25942</f>
        <v>0.30678450324406592</v>
      </c>
      <c r="I25942" t="s">
        <v>1237</v>
      </c>
    </row>
    <row r="25943" spans="1:9" x14ac:dyDescent="0.35">
      <c r="A25943" t="s">
        <v>1257</v>
      </c>
      <c r="B25943" t="s">
        <v>388</v>
      </c>
      <c r="C25943" t="s">
        <v>388</v>
      </c>
      <c r="D25943" t="s">
        <v>1264</v>
      </c>
      <c r="E25943" t="s">
        <v>30</v>
      </c>
      <c r="F25943">
        <v>31532</v>
      </c>
      <c r="G25943">
        <v>12142</v>
      </c>
      <c r="H25943">
        <f t="shared" si="49"/>
        <v>0.38506913611569199</v>
      </c>
      <c r="I25943" t="s">
        <v>1237</v>
      </c>
    </row>
    <row r="25944" spans="1:9" x14ac:dyDescent="0.35">
      <c r="A25944" t="s">
        <v>1257</v>
      </c>
      <c r="B25944" t="s">
        <v>388</v>
      </c>
      <c r="C25944" t="s">
        <v>388</v>
      </c>
      <c r="D25944" t="s">
        <v>1264</v>
      </c>
      <c r="E25944" t="s">
        <v>31</v>
      </c>
      <c r="F25944">
        <v>31144</v>
      </c>
      <c r="G25944">
        <v>15397</v>
      </c>
      <c r="H25944">
        <f t="shared" si="49"/>
        <v>0.49438094014898537</v>
      </c>
      <c r="I25944" t="s">
        <v>1237</v>
      </c>
    </row>
    <row r="25945" spans="1:9" x14ac:dyDescent="0.35">
      <c r="A25945" t="s">
        <v>1257</v>
      </c>
      <c r="B25945" t="s">
        <v>388</v>
      </c>
      <c r="C25945" t="s">
        <v>388</v>
      </c>
      <c r="D25945" t="s">
        <v>1265</v>
      </c>
      <c r="E25945" t="s">
        <v>29</v>
      </c>
      <c r="F25945">
        <v>71490</v>
      </c>
      <c r="G25945">
        <v>39599</v>
      </c>
      <c r="H25945">
        <f t="shared" si="49"/>
        <v>0.55390963771156809</v>
      </c>
      <c r="I25945" t="s">
        <v>1237</v>
      </c>
    </row>
    <row r="25946" spans="1:9" x14ac:dyDescent="0.35">
      <c r="A25946" t="s">
        <v>1257</v>
      </c>
      <c r="B25946" t="s">
        <v>388</v>
      </c>
      <c r="C25946" t="s">
        <v>388</v>
      </c>
      <c r="D25946" t="s">
        <v>1265</v>
      </c>
      <c r="E25946" t="s">
        <v>30</v>
      </c>
      <c r="F25946">
        <v>73934</v>
      </c>
      <c r="G25946">
        <v>34515</v>
      </c>
      <c r="H25946">
        <f t="shared" si="49"/>
        <v>0.46683528552492765</v>
      </c>
      <c r="I25946" t="s">
        <v>1237</v>
      </c>
    </row>
    <row r="25947" spans="1:9" x14ac:dyDescent="0.35">
      <c r="A25947" t="s">
        <v>1257</v>
      </c>
      <c r="B25947" t="s">
        <v>388</v>
      </c>
      <c r="C25947" t="s">
        <v>388</v>
      </c>
      <c r="D25947" t="s">
        <v>1265</v>
      </c>
      <c r="E25947" t="s">
        <v>31</v>
      </c>
      <c r="F25947">
        <v>75619</v>
      </c>
      <c r="G25947">
        <v>35025</v>
      </c>
      <c r="H25947">
        <f t="shared" si="49"/>
        <v>0.4631772438143853</v>
      </c>
      <c r="I25947" t="s">
        <v>1237</v>
      </c>
    </row>
    <row r="25948" spans="1:9" x14ac:dyDescent="0.35">
      <c r="A25948" t="s">
        <v>1257</v>
      </c>
      <c r="B25948" t="s">
        <v>388</v>
      </c>
      <c r="C25948" t="s">
        <v>388</v>
      </c>
      <c r="D25948" t="s">
        <v>1266</v>
      </c>
      <c r="E25948" t="s">
        <v>29</v>
      </c>
      <c r="F25948">
        <v>105230</v>
      </c>
      <c r="G25948">
        <v>113099</v>
      </c>
      <c r="H25948">
        <f t="shared" si="49"/>
        <v>1.0747790554024517</v>
      </c>
      <c r="I25948" t="s">
        <v>1237</v>
      </c>
    </row>
    <row r="25949" spans="1:9" x14ac:dyDescent="0.35">
      <c r="A25949" t="s">
        <v>1257</v>
      </c>
      <c r="B25949" t="s">
        <v>388</v>
      </c>
      <c r="C25949" t="s">
        <v>388</v>
      </c>
      <c r="D25949" t="s">
        <v>1266</v>
      </c>
      <c r="E25949" t="s">
        <v>30</v>
      </c>
      <c r="F25949">
        <v>109280</v>
      </c>
      <c r="G25949">
        <v>113586</v>
      </c>
      <c r="H25949">
        <f t="shared" si="49"/>
        <v>1.0394033674963397</v>
      </c>
      <c r="I25949" t="s">
        <v>1237</v>
      </c>
    </row>
    <row r="25950" spans="1:9" x14ac:dyDescent="0.35">
      <c r="A25950" t="s">
        <v>1257</v>
      </c>
      <c r="B25950" t="s">
        <v>388</v>
      </c>
      <c r="C25950" t="s">
        <v>388</v>
      </c>
      <c r="D25950" t="s">
        <v>1266</v>
      </c>
      <c r="E25950" t="s">
        <v>31</v>
      </c>
      <c r="F25950">
        <v>109691</v>
      </c>
      <c r="G25950">
        <v>107232</v>
      </c>
      <c r="H25950">
        <f t="shared" si="49"/>
        <v>0.97758248169858963</v>
      </c>
      <c r="I25950" t="s">
        <v>1237</v>
      </c>
    </row>
    <row r="25951" spans="1:9" x14ac:dyDescent="0.35">
      <c r="A25951" t="s">
        <v>1257</v>
      </c>
      <c r="B25951" t="s">
        <v>389</v>
      </c>
      <c r="C25951" t="s">
        <v>389</v>
      </c>
      <c r="D25951" t="s">
        <v>1258</v>
      </c>
      <c r="E25951" t="s">
        <v>29</v>
      </c>
      <c r="F25951">
        <v>1209901</v>
      </c>
      <c r="G25951">
        <v>1577997</v>
      </c>
      <c r="H25951">
        <f t="shared" si="49"/>
        <v>1.3042364623221239</v>
      </c>
      <c r="I25951" t="s">
        <v>1238</v>
      </c>
    </row>
    <row r="25952" spans="1:9" x14ac:dyDescent="0.35">
      <c r="A25952" t="s">
        <v>1257</v>
      </c>
      <c r="B25952" t="s">
        <v>389</v>
      </c>
      <c r="C25952" t="s">
        <v>389</v>
      </c>
      <c r="D25952" t="s">
        <v>1258</v>
      </c>
      <c r="E25952" t="s">
        <v>30</v>
      </c>
      <c r="F25952">
        <v>1154040</v>
      </c>
      <c r="G25952">
        <v>1198814</v>
      </c>
      <c r="H25952">
        <f t="shared" si="49"/>
        <v>1.0387976153339573</v>
      </c>
      <c r="I25952" t="s">
        <v>1238</v>
      </c>
    </row>
    <row r="25953" spans="1:9" x14ac:dyDescent="0.35">
      <c r="A25953" t="s">
        <v>1257</v>
      </c>
      <c r="B25953" t="s">
        <v>389</v>
      </c>
      <c r="C25953" t="s">
        <v>389</v>
      </c>
      <c r="D25953" t="s">
        <v>1258</v>
      </c>
      <c r="E25953" t="s">
        <v>31</v>
      </c>
      <c r="F25953">
        <v>1106665</v>
      </c>
      <c r="G25953">
        <v>1036773</v>
      </c>
      <c r="H25953">
        <f t="shared" si="49"/>
        <v>0.93684448319952285</v>
      </c>
      <c r="I25953" t="s">
        <v>1238</v>
      </c>
    </row>
    <row r="25954" spans="1:9" x14ac:dyDescent="0.35">
      <c r="A25954" t="s">
        <v>1257</v>
      </c>
      <c r="B25954" t="s">
        <v>389</v>
      </c>
      <c r="C25954" t="s">
        <v>389</v>
      </c>
      <c r="D25954" t="s">
        <v>1267</v>
      </c>
      <c r="E25954" t="s">
        <v>29</v>
      </c>
      <c r="F25954">
        <v>318995</v>
      </c>
      <c r="G25954">
        <v>233880</v>
      </c>
      <c r="H25954">
        <f t="shared" si="49"/>
        <v>0.73317763601310371</v>
      </c>
      <c r="I25954" t="s">
        <v>1238</v>
      </c>
    </row>
    <row r="25955" spans="1:9" x14ac:dyDescent="0.35">
      <c r="A25955" t="s">
        <v>1257</v>
      </c>
      <c r="B25955" t="s">
        <v>389</v>
      </c>
      <c r="C25955" t="s">
        <v>389</v>
      </c>
      <c r="D25955" t="s">
        <v>1267</v>
      </c>
      <c r="E25955" t="s">
        <v>30</v>
      </c>
      <c r="F25955">
        <v>308471</v>
      </c>
      <c r="G25955">
        <v>212183</v>
      </c>
      <c r="H25955">
        <f t="shared" si="49"/>
        <v>0.68785396358166573</v>
      </c>
      <c r="I25955" t="s">
        <v>1238</v>
      </c>
    </row>
    <row r="25956" spans="1:9" x14ac:dyDescent="0.35">
      <c r="A25956" t="s">
        <v>1257</v>
      </c>
      <c r="B25956" t="s">
        <v>389</v>
      </c>
      <c r="C25956" t="s">
        <v>389</v>
      </c>
      <c r="D25956" t="s">
        <v>1267</v>
      </c>
      <c r="E25956" t="s">
        <v>31</v>
      </c>
      <c r="F25956">
        <v>315312</v>
      </c>
      <c r="G25956">
        <v>311398</v>
      </c>
      <c r="H25956">
        <f t="shared" si="49"/>
        <v>0.98758689805652811</v>
      </c>
      <c r="I25956" t="s">
        <v>1238</v>
      </c>
    </row>
    <row r="25957" spans="1:9" x14ac:dyDescent="0.35">
      <c r="A25957" t="s">
        <v>1257</v>
      </c>
      <c r="B25957" t="s">
        <v>389</v>
      </c>
      <c r="C25957" t="s">
        <v>389</v>
      </c>
      <c r="D25957" t="s">
        <v>1268</v>
      </c>
      <c r="E25957" t="s">
        <v>29</v>
      </c>
      <c r="F25957">
        <v>76388</v>
      </c>
      <c r="G25957">
        <v>38821</v>
      </c>
      <c r="H25957">
        <f t="shared" si="49"/>
        <v>0.50820809551238411</v>
      </c>
      <c r="I25957" t="s">
        <v>1238</v>
      </c>
    </row>
    <row r="25958" spans="1:9" x14ac:dyDescent="0.35">
      <c r="A25958" t="s">
        <v>1257</v>
      </c>
      <c r="B25958" t="s">
        <v>389</v>
      </c>
      <c r="C25958" t="s">
        <v>389</v>
      </c>
      <c r="D25958" t="s">
        <v>1268</v>
      </c>
      <c r="E25958" t="s">
        <v>30</v>
      </c>
      <c r="F25958">
        <v>71453</v>
      </c>
      <c r="G25958">
        <v>38200</v>
      </c>
      <c r="H25958">
        <f t="shared" si="49"/>
        <v>0.53461716093096157</v>
      </c>
      <c r="I25958" t="s">
        <v>1238</v>
      </c>
    </row>
    <row r="25959" spans="1:9" x14ac:dyDescent="0.35">
      <c r="A25959" t="s">
        <v>1257</v>
      </c>
      <c r="B25959" t="s">
        <v>389</v>
      </c>
      <c r="C25959" t="s">
        <v>389</v>
      </c>
      <c r="D25959" t="s">
        <v>1268</v>
      </c>
      <c r="E25959" t="s">
        <v>31</v>
      </c>
      <c r="F25959">
        <v>69821</v>
      </c>
      <c r="G25959">
        <v>47264</v>
      </c>
      <c r="H25959">
        <f t="shared" si="49"/>
        <v>0.67693100929519767</v>
      </c>
      <c r="I25959" t="s">
        <v>1238</v>
      </c>
    </row>
    <row r="25960" spans="1:9" x14ac:dyDescent="0.35">
      <c r="A25960" t="s">
        <v>1257</v>
      </c>
      <c r="B25960" t="s">
        <v>389</v>
      </c>
      <c r="C25960" t="s">
        <v>389</v>
      </c>
      <c r="D25960" t="s">
        <v>1269</v>
      </c>
      <c r="E25960" t="s">
        <v>29</v>
      </c>
      <c r="F25960">
        <v>87051</v>
      </c>
      <c r="G25960">
        <v>172638</v>
      </c>
      <c r="H25960">
        <f t="shared" si="49"/>
        <v>1.9831822724609711</v>
      </c>
      <c r="I25960" t="s">
        <v>1238</v>
      </c>
    </row>
    <row r="25961" spans="1:9" x14ac:dyDescent="0.35">
      <c r="A25961" t="s">
        <v>1257</v>
      </c>
      <c r="B25961" t="s">
        <v>389</v>
      </c>
      <c r="C25961" t="s">
        <v>389</v>
      </c>
      <c r="D25961" t="s">
        <v>1269</v>
      </c>
      <c r="E25961" t="s">
        <v>30</v>
      </c>
      <c r="F25961">
        <v>78807</v>
      </c>
      <c r="G25961">
        <v>164308</v>
      </c>
      <c r="H25961">
        <f t="shared" si="49"/>
        <v>2.0849416929968152</v>
      </c>
      <c r="I25961" t="s">
        <v>1238</v>
      </c>
    </row>
    <row r="25962" spans="1:9" x14ac:dyDescent="0.35">
      <c r="A25962" t="s">
        <v>1257</v>
      </c>
      <c r="B25962" t="s">
        <v>389</v>
      </c>
      <c r="C25962" t="s">
        <v>389</v>
      </c>
      <c r="D25962" t="s">
        <v>1269</v>
      </c>
      <c r="E25962" t="s">
        <v>31</v>
      </c>
      <c r="F25962">
        <v>69925</v>
      </c>
      <c r="G25962">
        <v>104152</v>
      </c>
      <c r="H25962">
        <f t="shared" si="49"/>
        <v>1.4894815874150875</v>
      </c>
      <c r="I25962" t="s">
        <v>1238</v>
      </c>
    </row>
    <row r="25963" spans="1:9" x14ac:dyDescent="0.35">
      <c r="A25963" t="s">
        <v>1257</v>
      </c>
      <c r="B25963" t="s">
        <v>389</v>
      </c>
      <c r="C25963" t="s">
        <v>389</v>
      </c>
      <c r="D25963" t="s">
        <v>1270</v>
      </c>
      <c r="E25963" t="s">
        <v>29</v>
      </c>
      <c r="F25963">
        <v>49222</v>
      </c>
      <c r="G25963">
        <v>32587</v>
      </c>
      <c r="H25963">
        <f t="shared" si="49"/>
        <v>0.66204136361789445</v>
      </c>
      <c r="I25963" t="s">
        <v>1238</v>
      </c>
    </row>
    <row r="25964" spans="1:9" x14ac:dyDescent="0.35">
      <c r="A25964" t="s">
        <v>1257</v>
      </c>
      <c r="B25964" t="s">
        <v>389</v>
      </c>
      <c r="C25964" t="s">
        <v>389</v>
      </c>
      <c r="D25964" t="s">
        <v>1270</v>
      </c>
      <c r="E25964" t="s">
        <v>30</v>
      </c>
      <c r="F25964">
        <v>48770</v>
      </c>
      <c r="G25964">
        <v>30469</v>
      </c>
      <c r="H25964">
        <f t="shared" si="49"/>
        <v>0.6247488209965143</v>
      </c>
      <c r="I25964" t="s">
        <v>1238</v>
      </c>
    </row>
    <row r="25965" spans="1:9" x14ac:dyDescent="0.35">
      <c r="A25965" t="s">
        <v>1257</v>
      </c>
      <c r="B25965" t="s">
        <v>389</v>
      </c>
      <c r="C25965" t="s">
        <v>389</v>
      </c>
      <c r="D25965" t="s">
        <v>1270</v>
      </c>
      <c r="E25965" t="s">
        <v>31</v>
      </c>
      <c r="F25965">
        <v>48242</v>
      </c>
      <c r="G25965">
        <v>31552</v>
      </c>
      <c r="H25965">
        <f t="shared" si="49"/>
        <v>0.65403590232577424</v>
      </c>
      <c r="I25965" t="s">
        <v>1238</v>
      </c>
    </row>
    <row r="25966" spans="1:9" x14ac:dyDescent="0.35">
      <c r="A25966" t="s">
        <v>1257</v>
      </c>
      <c r="B25966" t="s">
        <v>389</v>
      </c>
      <c r="C25966" t="s">
        <v>389</v>
      </c>
      <c r="D25966" t="s">
        <v>1271</v>
      </c>
      <c r="E25966" t="s">
        <v>29</v>
      </c>
      <c r="F25966">
        <v>149802</v>
      </c>
      <c r="G25966">
        <v>136507</v>
      </c>
      <c r="H25966">
        <f t="shared" si="49"/>
        <v>0.91124951602782345</v>
      </c>
      <c r="I25966" t="s">
        <v>1238</v>
      </c>
    </row>
    <row r="25967" spans="1:9" x14ac:dyDescent="0.35">
      <c r="A25967" t="s">
        <v>1257</v>
      </c>
      <c r="B25967" t="s">
        <v>389</v>
      </c>
      <c r="C25967" t="s">
        <v>389</v>
      </c>
      <c r="D25967" t="s">
        <v>1271</v>
      </c>
      <c r="E25967" t="s">
        <v>30</v>
      </c>
      <c r="F25967">
        <v>152495</v>
      </c>
      <c r="G25967">
        <v>148766</v>
      </c>
      <c r="H25967">
        <f t="shared" si="49"/>
        <v>0.97554673923735202</v>
      </c>
      <c r="I25967" t="s">
        <v>1238</v>
      </c>
    </row>
    <row r="25968" spans="1:9" x14ac:dyDescent="0.35">
      <c r="A25968" t="s">
        <v>1257</v>
      </c>
      <c r="B25968" t="s">
        <v>389</v>
      </c>
      <c r="C25968" t="s">
        <v>389</v>
      </c>
      <c r="D25968" t="s">
        <v>1271</v>
      </c>
      <c r="E25968" t="s">
        <v>31</v>
      </c>
      <c r="F25968">
        <v>153476</v>
      </c>
      <c r="G25968">
        <v>146776</v>
      </c>
      <c r="H25968">
        <f t="shared" si="49"/>
        <v>0.95634496598816754</v>
      </c>
      <c r="I25968" t="s">
        <v>1238</v>
      </c>
    </row>
    <row r="25969" spans="1:9" x14ac:dyDescent="0.35">
      <c r="A25969" t="s">
        <v>1257</v>
      </c>
      <c r="B25969" t="s">
        <v>389</v>
      </c>
      <c r="C25969" t="s">
        <v>389</v>
      </c>
      <c r="D25969" t="s">
        <v>1272</v>
      </c>
      <c r="E25969" t="s">
        <v>29</v>
      </c>
      <c r="F25969">
        <v>115965</v>
      </c>
      <c r="G25969">
        <v>70485</v>
      </c>
      <c r="H25969">
        <f t="shared" si="49"/>
        <v>0.60781270210839478</v>
      </c>
      <c r="I25969" t="s">
        <v>1238</v>
      </c>
    </row>
    <row r="25970" spans="1:9" x14ac:dyDescent="0.35">
      <c r="A25970" t="s">
        <v>1257</v>
      </c>
      <c r="B25970" t="s">
        <v>389</v>
      </c>
      <c r="C25970" t="s">
        <v>389</v>
      </c>
      <c r="D25970" t="s">
        <v>1272</v>
      </c>
      <c r="E25970" t="s">
        <v>30</v>
      </c>
      <c r="F25970">
        <v>112444</v>
      </c>
      <c r="G25970">
        <v>103271</v>
      </c>
      <c r="H25970">
        <f t="shared" si="49"/>
        <v>0.91842161431468106</v>
      </c>
      <c r="I25970" t="s">
        <v>1238</v>
      </c>
    </row>
    <row r="25971" spans="1:9" x14ac:dyDescent="0.35">
      <c r="A25971" t="s">
        <v>1257</v>
      </c>
      <c r="B25971" t="s">
        <v>389</v>
      </c>
      <c r="C25971" t="s">
        <v>389</v>
      </c>
      <c r="D25971" t="s">
        <v>1272</v>
      </c>
      <c r="E25971" t="s">
        <v>31</v>
      </c>
      <c r="F25971">
        <v>121487</v>
      </c>
      <c r="G25971">
        <v>96143</v>
      </c>
      <c r="H25971">
        <f t="shared" si="49"/>
        <v>0.79138508647015726</v>
      </c>
      <c r="I25971" t="s">
        <v>1238</v>
      </c>
    </row>
    <row r="25972" spans="1:9" x14ac:dyDescent="0.35">
      <c r="A25972" t="s">
        <v>1257</v>
      </c>
      <c r="B25972" t="s">
        <v>389</v>
      </c>
      <c r="C25972" t="s">
        <v>389</v>
      </c>
      <c r="D25972" t="s">
        <v>1273</v>
      </c>
      <c r="E25972" t="s">
        <v>29</v>
      </c>
      <c r="F25972">
        <v>34134</v>
      </c>
      <c r="G25972">
        <v>28560</v>
      </c>
      <c r="H25972">
        <f t="shared" si="49"/>
        <v>0.83670240815609065</v>
      </c>
      <c r="I25972" t="s">
        <v>1238</v>
      </c>
    </row>
    <row r="25973" spans="1:9" x14ac:dyDescent="0.35">
      <c r="A25973" t="s">
        <v>1257</v>
      </c>
      <c r="B25973" t="s">
        <v>389</v>
      </c>
      <c r="C25973" t="s">
        <v>389</v>
      </c>
      <c r="D25973" t="s">
        <v>1273</v>
      </c>
      <c r="E25973" t="s">
        <v>30</v>
      </c>
      <c r="F25973">
        <v>29141</v>
      </c>
      <c r="G25973">
        <v>33084</v>
      </c>
      <c r="H25973">
        <f t="shared" si="49"/>
        <v>1.1353076421536668</v>
      </c>
      <c r="I25973" t="s">
        <v>1238</v>
      </c>
    </row>
    <row r="25974" spans="1:9" x14ac:dyDescent="0.35">
      <c r="A25974" t="s">
        <v>1257</v>
      </c>
      <c r="B25974" t="s">
        <v>389</v>
      </c>
      <c r="C25974" t="s">
        <v>389</v>
      </c>
      <c r="D25974" t="s">
        <v>1273</v>
      </c>
      <c r="E25974" t="s">
        <v>31</v>
      </c>
      <c r="F25974">
        <v>37780</v>
      </c>
      <c r="G25974">
        <v>30090</v>
      </c>
      <c r="H25974">
        <f t="shared" si="49"/>
        <v>0.79645314981471682</v>
      </c>
      <c r="I25974" t="s">
        <v>1238</v>
      </c>
    </row>
    <row r="25975" spans="1:9" x14ac:dyDescent="0.35">
      <c r="A25975" t="s">
        <v>1257</v>
      </c>
      <c r="B25975" t="s">
        <v>389</v>
      </c>
      <c r="C25975" t="s">
        <v>389</v>
      </c>
      <c r="D25975" t="s">
        <v>1274</v>
      </c>
      <c r="E25975" t="s">
        <v>29</v>
      </c>
      <c r="F25975">
        <v>112638</v>
      </c>
      <c r="G25975">
        <v>83971</v>
      </c>
      <c r="H25975">
        <f t="shared" si="49"/>
        <v>0.74549441573891584</v>
      </c>
      <c r="I25975" t="s">
        <v>1238</v>
      </c>
    </row>
    <row r="25976" spans="1:9" x14ac:dyDescent="0.35">
      <c r="A25976" t="s">
        <v>1257</v>
      </c>
      <c r="B25976" t="s">
        <v>389</v>
      </c>
      <c r="C25976" t="s">
        <v>389</v>
      </c>
      <c r="D25976" t="s">
        <v>1274</v>
      </c>
      <c r="E25976" t="s">
        <v>30</v>
      </c>
      <c r="F25976">
        <v>117934</v>
      </c>
      <c r="G25976">
        <v>76941</v>
      </c>
      <c r="H25976">
        <f t="shared" si="49"/>
        <v>0.65240727864737902</v>
      </c>
      <c r="I25976" t="s">
        <v>1238</v>
      </c>
    </row>
    <row r="25977" spans="1:9" x14ac:dyDescent="0.35">
      <c r="A25977" t="s">
        <v>1257</v>
      </c>
      <c r="B25977" t="s">
        <v>389</v>
      </c>
      <c r="C25977" t="s">
        <v>389</v>
      </c>
      <c r="D25977" t="s">
        <v>1274</v>
      </c>
      <c r="E25977" t="s">
        <v>31</v>
      </c>
      <c r="F25977">
        <v>116311</v>
      </c>
      <c r="G25977">
        <v>69515</v>
      </c>
      <c r="H25977">
        <f t="shared" si="49"/>
        <v>0.59766488122361594</v>
      </c>
      <c r="I25977" t="s">
        <v>1238</v>
      </c>
    </row>
    <row r="25978" spans="1:9" x14ac:dyDescent="0.35">
      <c r="A25978" t="s">
        <v>1257</v>
      </c>
      <c r="B25978" t="s">
        <v>389</v>
      </c>
      <c r="C25978" t="s">
        <v>389</v>
      </c>
      <c r="D25978" t="s">
        <v>1275</v>
      </c>
      <c r="E25978" t="s">
        <v>29</v>
      </c>
      <c r="F25978">
        <v>20660</v>
      </c>
      <c r="G25978">
        <v>22389</v>
      </c>
      <c r="H25978">
        <f t="shared" si="49"/>
        <v>1.0836882865440465</v>
      </c>
      <c r="I25978" t="s">
        <v>1238</v>
      </c>
    </row>
    <row r="25979" spans="1:9" x14ac:dyDescent="0.35">
      <c r="A25979" t="s">
        <v>1257</v>
      </c>
      <c r="B25979" t="s">
        <v>389</v>
      </c>
      <c r="C25979" t="s">
        <v>389</v>
      </c>
      <c r="D25979" t="s">
        <v>1275</v>
      </c>
      <c r="E25979" t="s">
        <v>30</v>
      </c>
      <c r="F25979">
        <v>27687</v>
      </c>
      <c r="G25979">
        <v>29874</v>
      </c>
      <c r="H25979">
        <f t="shared" si="49"/>
        <v>1.0789901397767905</v>
      </c>
      <c r="I25979" t="s">
        <v>1238</v>
      </c>
    </row>
    <row r="25980" spans="1:9" x14ac:dyDescent="0.35">
      <c r="A25980" t="s">
        <v>1257</v>
      </c>
      <c r="B25980" t="s">
        <v>389</v>
      </c>
      <c r="C25980" t="s">
        <v>389</v>
      </c>
      <c r="D25980" t="s">
        <v>1275</v>
      </c>
      <c r="E25980" t="s">
        <v>31</v>
      </c>
      <c r="F25980">
        <v>24363</v>
      </c>
      <c r="G25980">
        <v>22251</v>
      </c>
      <c r="H25980">
        <f t="shared" si="49"/>
        <v>0.91331116857529859</v>
      </c>
      <c r="I25980" t="s">
        <v>1238</v>
      </c>
    </row>
    <row r="25981" spans="1:9" x14ac:dyDescent="0.35">
      <c r="A25981" t="s">
        <v>1257</v>
      </c>
      <c r="B25981" t="s">
        <v>389</v>
      </c>
      <c r="C25981" t="s">
        <v>389</v>
      </c>
      <c r="D25981" t="s">
        <v>1276</v>
      </c>
      <c r="E25981" t="s">
        <v>29</v>
      </c>
      <c r="F25981">
        <v>27287</v>
      </c>
      <c r="G25981">
        <v>28736</v>
      </c>
      <c r="H25981">
        <f t="shared" si="49"/>
        <v>1.0531022098435152</v>
      </c>
      <c r="I25981" t="s">
        <v>1238</v>
      </c>
    </row>
    <row r="25982" spans="1:9" x14ac:dyDescent="0.35">
      <c r="A25982" t="s">
        <v>1257</v>
      </c>
      <c r="B25982" t="s">
        <v>389</v>
      </c>
      <c r="C25982" t="s">
        <v>389</v>
      </c>
      <c r="D25982" t="s">
        <v>1276</v>
      </c>
      <c r="E25982" t="s">
        <v>30</v>
      </c>
      <c r="F25982">
        <v>28611</v>
      </c>
      <c r="G25982">
        <v>19936</v>
      </c>
      <c r="H25982">
        <f t="shared" si="49"/>
        <v>0.69679493900947187</v>
      </c>
      <c r="I25982" t="s">
        <v>1238</v>
      </c>
    </row>
    <row r="25983" spans="1:9" x14ac:dyDescent="0.35">
      <c r="A25983" t="s">
        <v>1257</v>
      </c>
      <c r="B25983" t="s">
        <v>389</v>
      </c>
      <c r="C25983" t="s">
        <v>389</v>
      </c>
      <c r="D25983" t="s">
        <v>1276</v>
      </c>
      <c r="E25983" t="s">
        <v>31</v>
      </c>
      <c r="F25983">
        <v>31670</v>
      </c>
      <c r="G25983">
        <v>24241</v>
      </c>
      <c r="H25983">
        <f t="shared" si="49"/>
        <v>0.76542469213766973</v>
      </c>
      <c r="I25983" t="s">
        <v>1238</v>
      </c>
    </row>
    <row r="25984" spans="1:9" x14ac:dyDescent="0.35">
      <c r="A25984" t="s">
        <v>1257</v>
      </c>
      <c r="B25984" t="s">
        <v>389</v>
      </c>
      <c r="C25984" t="s">
        <v>389</v>
      </c>
      <c r="D25984" t="s">
        <v>1259</v>
      </c>
      <c r="E25984" t="s">
        <v>29</v>
      </c>
      <c r="F25984">
        <v>216101</v>
      </c>
      <c r="G25984">
        <v>218676</v>
      </c>
      <c r="H25984">
        <f t="shared" si="49"/>
        <v>1.0119157245917418</v>
      </c>
      <c r="I25984" t="s">
        <v>1238</v>
      </c>
    </row>
    <row r="25985" spans="1:9" x14ac:dyDescent="0.35">
      <c r="A25985" t="s">
        <v>1257</v>
      </c>
      <c r="B25985" t="s">
        <v>389</v>
      </c>
      <c r="C25985" t="s">
        <v>389</v>
      </c>
      <c r="D25985" t="s">
        <v>1259</v>
      </c>
      <c r="E25985" t="s">
        <v>30</v>
      </c>
      <c r="F25985">
        <v>217588</v>
      </c>
      <c r="G25985">
        <v>211036</v>
      </c>
      <c r="H25985">
        <f t="shared" si="49"/>
        <v>0.96988804529661565</v>
      </c>
      <c r="I25985" t="s">
        <v>1238</v>
      </c>
    </row>
    <row r="25986" spans="1:9" x14ac:dyDescent="0.35">
      <c r="A25986" t="s">
        <v>1257</v>
      </c>
      <c r="B25986" t="s">
        <v>389</v>
      </c>
      <c r="C25986" t="s">
        <v>389</v>
      </c>
      <c r="D25986" t="s">
        <v>1259</v>
      </c>
      <c r="E25986" t="s">
        <v>31</v>
      </c>
      <c r="F25986">
        <v>223119</v>
      </c>
      <c r="G25986">
        <v>196700</v>
      </c>
      <c r="H25986">
        <f t="shared" si="49"/>
        <v>0.88159233413559579</v>
      </c>
      <c r="I25986" t="s">
        <v>1238</v>
      </c>
    </row>
    <row r="25987" spans="1:9" x14ac:dyDescent="0.35">
      <c r="A25987" t="s">
        <v>1257</v>
      </c>
      <c r="B25987" t="s">
        <v>389</v>
      </c>
      <c r="C25987" t="s">
        <v>389</v>
      </c>
      <c r="D25987" t="s">
        <v>1277</v>
      </c>
      <c r="E25987" t="s">
        <v>29</v>
      </c>
      <c r="F25987">
        <v>54812</v>
      </c>
      <c r="G25987">
        <v>50215</v>
      </c>
      <c r="H25987">
        <f t="shared" si="49"/>
        <v>0.91613150405020793</v>
      </c>
      <c r="I25987" t="s">
        <v>1238</v>
      </c>
    </row>
    <row r="25988" spans="1:9" x14ac:dyDescent="0.35">
      <c r="A25988" t="s">
        <v>1257</v>
      </c>
      <c r="B25988" t="s">
        <v>389</v>
      </c>
      <c r="C25988" t="s">
        <v>389</v>
      </c>
      <c r="D25988" t="s">
        <v>1277</v>
      </c>
      <c r="E25988" t="s">
        <v>30</v>
      </c>
      <c r="F25988">
        <v>54755</v>
      </c>
      <c r="G25988">
        <v>45134</v>
      </c>
      <c r="H25988">
        <f t="shared" si="49"/>
        <v>0.82429001917633093</v>
      </c>
      <c r="I25988" t="s">
        <v>1238</v>
      </c>
    </row>
    <row r="25989" spans="1:9" x14ac:dyDescent="0.35">
      <c r="A25989" t="s">
        <v>1257</v>
      </c>
      <c r="B25989" t="s">
        <v>389</v>
      </c>
      <c r="C25989" t="s">
        <v>389</v>
      </c>
      <c r="D25989" t="s">
        <v>1277</v>
      </c>
      <c r="E25989" t="s">
        <v>31</v>
      </c>
      <c r="F25989">
        <v>47917</v>
      </c>
      <c r="G25989">
        <v>41606</v>
      </c>
      <c r="H25989">
        <f t="shared" si="49"/>
        <v>0.8682930901350252</v>
      </c>
      <c r="I25989" t="s">
        <v>1238</v>
      </c>
    </row>
    <row r="25990" spans="1:9" x14ac:dyDescent="0.35">
      <c r="A25990" t="s">
        <v>1257</v>
      </c>
      <c r="B25990" t="s">
        <v>389</v>
      </c>
      <c r="C25990" t="s">
        <v>389</v>
      </c>
      <c r="D25990" t="s">
        <v>1278</v>
      </c>
      <c r="E25990" t="s">
        <v>29</v>
      </c>
      <c r="F25990">
        <v>309179</v>
      </c>
      <c r="G25990">
        <v>240182</v>
      </c>
      <c r="H25990">
        <f t="shared" si="49"/>
        <v>0.77683801293102051</v>
      </c>
      <c r="I25990" t="s">
        <v>1238</v>
      </c>
    </row>
    <row r="25991" spans="1:9" x14ac:dyDescent="0.35">
      <c r="A25991" t="s">
        <v>1257</v>
      </c>
      <c r="B25991" t="s">
        <v>389</v>
      </c>
      <c r="C25991" t="s">
        <v>389</v>
      </c>
      <c r="D25991" t="s">
        <v>1278</v>
      </c>
      <c r="E25991" t="s">
        <v>30</v>
      </c>
      <c r="F25991">
        <v>301153</v>
      </c>
      <c r="G25991">
        <v>225444</v>
      </c>
      <c r="H25991">
        <f t="shared" si="49"/>
        <v>0.74860286963769251</v>
      </c>
      <c r="I25991" t="s">
        <v>1238</v>
      </c>
    </row>
    <row r="25992" spans="1:9" x14ac:dyDescent="0.35">
      <c r="A25992" t="s">
        <v>1257</v>
      </c>
      <c r="B25992" t="s">
        <v>389</v>
      </c>
      <c r="C25992" t="s">
        <v>389</v>
      </c>
      <c r="D25992" t="s">
        <v>1278</v>
      </c>
      <c r="E25992" t="s">
        <v>31</v>
      </c>
      <c r="F25992">
        <v>284791</v>
      </c>
      <c r="G25992">
        <v>238864</v>
      </c>
      <c r="H25992">
        <f t="shared" si="49"/>
        <v>0.83873437011703322</v>
      </c>
      <c r="I25992" t="s">
        <v>1238</v>
      </c>
    </row>
    <row r="25993" spans="1:9" x14ac:dyDescent="0.35">
      <c r="A25993" t="s">
        <v>1257</v>
      </c>
      <c r="B25993" t="s">
        <v>389</v>
      </c>
      <c r="C25993" t="s">
        <v>389</v>
      </c>
      <c r="D25993" t="s">
        <v>1279</v>
      </c>
      <c r="E25993" t="s">
        <v>29</v>
      </c>
      <c r="F25993">
        <v>22949</v>
      </c>
      <c r="G25993">
        <v>24321</v>
      </c>
      <c r="H25993">
        <f t="shared" si="49"/>
        <v>1.0597847400758202</v>
      </c>
      <c r="I25993" t="s">
        <v>1238</v>
      </c>
    </row>
    <row r="25994" spans="1:9" x14ac:dyDescent="0.35">
      <c r="A25994" t="s">
        <v>1257</v>
      </c>
      <c r="B25994" t="s">
        <v>389</v>
      </c>
      <c r="C25994" t="s">
        <v>389</v>
      </c>
      <c r="D25994" t="s">
        <v>1279</v>
      </c>
      <c r="E25994" t="s">
        <v>30</v>
      </c>
      <c r="F25994">
        <v>22298</v>
      </c>
      <c r="G25994">
        <v>20792</v>
      </c>
      <c r="H25994">
        <f t="shared" si="49"/>
        <v>0.93246031034173471</v>
      </c>
      <c r="I25994" t="s">
        <v>1238</v>
      </c>
    </row>
    <row r="25995" spans="1:9" x14ac:dyDescent="0.35">
      <c r="A25995" t="s">
        <v>1257</v>
      </c>
      <c r="B25995" t="s">
        <v>389</v>
      </c>
      <c r="C25995" t="s">
        <v>389</v>
      </c>
      <c r="D25995" t="s">
        <v>1279</v>
      </c>
      <c r="E25995" t="s">
        <v>31</v>
      </c>
      <c r="F25995">
        <v>18539</v>
      </c>
      <c r="G25995">
        <v>21103</v>
      </c>
      <c r="H25995">
        <f t="shared" si="49"/>
        <v>1.1383030368412537</v>
      </c>
      <c r="I25995" t="s">
        <v>1238</v>
      </c>
    </row>
    <row r="25996" spans="1:9" x14ac:dyDescent="0.35">
      <c r="A25996" t="s">
        <v>1257</v>
      </c>
      <c r="B25996" t="s">
        <v>389</v>
      </c>
      <c r="C25996" t="s">
        <v>389</v>
      </c>
      <c r="D25996" t="s">
        <v>1280</v>
      </c>
      <c r="E25996" t="s">
        <v>29</v>
      </c>
      <c r="F25996">
        <v>16727</v>
      </c>
      <c r="G25996">
        <v>18164</v>
      </c>
      <c r="H25996">
        <f t="shared" si="49"/>
        <v>1.0859090093860226</v>
      </c>
      <c r="I25996" t="s">
        <v>1238</v>
      </c>
    </row>
    <row r="25997" spans="1:9" x14ac:dyDescent="0.35">
      <c r="A25997" t="s">
        <v>1257</v>
      </c>
      <c r="B25997" t="s">
        <v>389</v>
      </c>
      <c r="C25997" t="s">
        <v>389</v>
      </c>
      <c r="D25997" t="s">
        <v>1280</v>
      </c>
      <c r="E25997" t="s">
        <v>30</v>
      </c>
      <c r="F25997">
        <v>17030</v>
      </c>
      <c r="G25997">
        <v>22446</v>
      </c>
      <c r="H25997">
        <f t="shared" si="49"/>
        <v>1.3180270111567822</v>
      </c>
      <c r="I25997" t="s">
        <v>1238</v>
      </c>
    </row>
    <row r="25998" spans="1:9" x14ac:dyDescent="0.35">
      <c r="A25998" t="s">
        <v>1257</v>
      </c>
      <c r="B25998" t="s">
        <v>389</v>
      </c>
      <c r="C25998" t="s">
        <v>389</v>
      </c>
      <c r="D25998" t="s">
        <v>1280</v>
      </c>
      <c r="E25998" t="s">
        <v>31</v>
      </c>
      <c r="F25998">
        <v>13794</v>
      </c>
      <c r="G25998">
        <v>23082</v>
      </c>
      <c r="H25998">
        <f t="shared" si="49"/>
        <v>1.6733362331448456</v>
      </c>
      <c r="I25998" t="s">
        <v>1238</v>
      </c>
    </row>
    <row r="25999" spans="1:9" x14ac:dyDescent="0.35">
      <c r="A25999" t="s">
        <v>1257</v>
      </c>
      <c r="B25999" t="s">
        <v>389</v>
      </c>
      <c r="C25999" t="s">
        <v>389</v>
      </c>
      <c r="D25999" t="s">
        <v>1281</v>
      </c>
      <c r="E25999" t="s">
        <v>29</v>
      </c>
      <c r="F25999">
        <v>33879</v>
      </c>
      <c r="G25999">
        <v>23769</v>
      </c>
      <c r="H25999">
        <f t="shared" si="49"/>
        <v>0.70158505268750548</v>
      </c>
      <c r="I25999" t="s">
        <v>1238</v>
      </c>
    </row>
    <row r="26000" spans="1:9" x14ac:dyDescent="0.35">
      <c r="A26000" t="s">
        <v>1257</v>
      </c>
      <c r="B26000" t="s">
        <v>389</v>
      </c>
      <c r="C26000" t="s">
        <v>389</v>
      </c>
      <c r="D26000" t="s">
        <v>1281</v>
      </c>
      <c r="E26000" t="s">
        <v>30</v>
      </c>
      <c r="F26000">
        <v>29108</v>
      </c>
      <c r="G26000">
        <v>28647</v>
      </c>
      <c r="H26000">
        <f t="shared" si="49"/>
        <v>0.98416242957262612</v>
      </c>
      <c r="I26000" t="s">
        <v>1238</v>
      </c>
    </row>
    <row r="26001" spans="1:9" x14ac:dyDescent="0.35">
      <c r="A26001" t="s">
        <v>1257</v>
      </c>
      <c r="B26001" t="s">
        <v>389</v>
      </c>
      <c r="C26001" t="s">
        <v>389</v>
      </c>
      <c r="D26001" t="s">
        <v>1281</v>
      </c>
      <c r="E26001" t="s">
        <v>31</v>
      </c>
      <c r="F26001">
        <v>29654</v>
      </c>
      <c r="G26001">
        <v>30683</v>
      </c>
      <c r="H26001">
        <f t="shared" si="49"/>
        <v>1.0347002090780333</v>
      </c>
      <c r="I26001" t="s">
        <v>1238</v>
      </c>
    </row>
    <row r="26002" spans="1:9" x14ac:dyDescent="0.35">
      <c r="A26002" t="s">
        <v>1257</v>
      </c>
      <c r="B26002" t="s">
        <v>389</v>
      </c>
      <c r="C26002" t="s">
        <v>389</v>
      </c>
      <c r="D26002" t="s">
        <v>1282</v>
      </c>
      <c r="E26002" t="s">
        <v>29</v>
      </c>
      <c r="F26002">
        <v>2654</v>
      </c>
      <c r="G26002">
        <v>5578</v>
      </c>
      <c r="H26002">
        <f t="shared" si="49"/>
        <v>2.1017332328560663</v>
      </c>
      <c r="I26002" t="s">
        <v>1238</v>
      </c>
    </row>
    <row r="26003" spans="1:9" x14ac:dyDescent="0.35">
      <c r="A26003" t="s">
        <v>1257</v>
      </c>
      <c r="B26003" t="s">
        <v>389</v>
      </c>
      <c r="C26003" t="s">
        <v>389</v>
      </c>
      <c r="D26003" t="s">
        <v>1282</v>
      </c>
      <c r="E26003" t="s">
        <v>30</v>
      </c>
      <c r="F26003">
        <v>28842</v>
      </c>
      <c r="G26003">
        <v>21664</v>
      </c>
      <c r="H26003">
        <f t="shared" si="49"/>
        <v>0.75112682893003258</v>
      </c>
      <c r="I26003" t="s">
        <v>1238</v>
      </c>
    </row>
    <row r="26004" spans="1:9" x14ac:dyDescent="0.35">
      <c r="A26004" t="s">
        <v>1257</v>
      </c>
      <c r="B26004" t="s">
        <v>389</v>
      </c>
      <c r="C26004" t="s">
        <v>389</v>
      </c>
      <c r="D26004" t="s">
        <v>1282</v>
      </c>
      <c r="E26004" t="s">
        <v>31</v>
      </c>
      <c r="F26004">
        <v>31272</v>
      </c>
      <c r="G26004">
        <v>20435</v>
      </c>
      <c r="H26004">
        <f t="shared" si="49"/>
        <v>0.65345996418521357</v>
      </c>
      <c r="I26004" t="s">
        <v>1238</v>
      </c>
    </row>
    <row r="26005" spans="1:9" x14ac:dyDescent="0.35">
      <c r="A26005" t="s">
        <v>1257</v>
      </c>
      <c r="B26005" t="s">
        <v>389</v>
      </c>
      <c r="C26005" t="s">
        <v>389</v>
      </c>
      <c r="D26005" t="s">
        <v>1260</v>
      </c>
      <c r="E26005" t="s">
        <v>29</v>
      </c>
      <c r="F26005">
        <v>497336</v>
      </c>
      <c r="G26005">
        <v>384537</v>
      </c>
      <c r="H26005">
        <f t="shared" si="49"/>
        <v>0.77319357536956912</v>
      </c>
      <c r="I26005" t="s">
        <v>1238</v>
      </c>
    </row>
    <row r="26006" spans="1:9" x14ac:dyDescent="0.35">
      <c r="A26006" t="s">
        <v>1257</v>
      </c>
      <c r="B26006" t="s">
        <v>389</v>
      </c>
      <c r="C26006" t="s">
        <v>389</v>
      </c>
      <c r="D26006" t="s">
        <v>1260</v>
      </c>
      <c r="E26006" t="s">
        <v>30</v>
      </c>
      <c r="F26006">
        <v>490576</v>
      </c>
      <c r="G26006">
        <v>588203</v>
      </c>
      <c r="H26006">
        <f t="shared" ref="H26006:H26069" si="50">G26006/F26006</f>
        <v>1.1990048432862594</v>
      </c>
      <c r="I26006" t="s">
        <v>1238</v>
      </c>
    </row>
    <row r="26007" spans="1:9" x14ac:dyDescent="0.35">
      <c r="A26007" t="s">
        <v>1257</v>
      </c>
      <c r="B26007" t="s">
        <v>389</v>
      </c>
      <c r="C26007" t="s">
        <v>389</v>
      </c>
      <c r="D26007" t="s">
        <v>1260</v>
      </c>
      <c r="E26007" t="s">
        <v>31</v>
      </c>
      <c r="F26007">
        <v>565368</v>
      </c>
      <c r="G26007">
        <v>924152</v>
      </c>
      <c r="H26007">
        <f t="shared" si="50"/>
        <v>1.6346025951238838</v>
      </c>
      <c r="I26007" t="s">
        <v>1238</v>
      </c>
    </row>
    <row r="26008" spans="1:9" x14ac:dyDescent="0.35">
      <c r="A26008" t="s">
        <v>1257</v>
      </c>
      <c r="B26008" t="s">
        <v>389</v>
      </c>
      <c r="C26008" t="s">
        <v>389</v>
      </c>
      <c r="D26008" t="s">
        <v>1261</v>
      </c>
      <c r="E26008" t="s">
        <v>29</v>
      </c>
      <c r="F26008">
        <v>301238</v>
      </c>
      <c r="G26008">
        <v>319785</v>
      </c>
      <c r="H26008">
        <f t="shared" si="50"/>
        <v>1.0615692575305904</v>
      </c>
      <c r="I26008" t="s">
        <v>1238</v>
      </c>
    </row>
    <row r="26009" spans="1:9" x14ac:dyDescent="0.35">
      <c r="A26009" t="s">
        <v>1257</v>
      </c>
      <c r="B26009" t="s">
        <v>389</v>
      </c>
      <c r="C26009" t="s">
        <v>389</v>
      </c>
      <c r="D26009" t="s">
        <v>1261</v>
      </c>
      <c r="E26009" t="s">
        <v>30</v>
      </c>
      <c r="F26009">
        <v>300811</v>
      </c>
      <c r="G26009">
        <v>300609</v>
      </c>
      <c r="H26009">
        <f t="shared" si="50"/>
        <v>0.9993284820036501</v>
      </c>
      <c r="I26009" t="s">
        <v>1238</v>
      </c>
    </row>
    <row r="26010" spans="1:9" x14ac:dyDescent="0.35">
      <c r="A26010" t="s">
        <v>1257</v>
      </c>
      <c r="B26010" t="s">
        <v>389</v>
      </c>
      <c r="C26010" t="s">
        <v>389</v>
      </c>
      <c r="D26010" t="s">
        <v>1261</v>
      </c>
      <c r="E26010" t="s">
        <v>31</v>
      </c>
      <c r="F26010">
        <v>311888</v>
      </c>
      <c r="G26010">
        <v>258100</v>
      </c>
      <c r="H26010">
        <f t="shared" si="50"/>
        <v>0.82754065561996615</v>
      </c>
      <c r="I26010" t="s">
        <v>1238</v>
      </c>
    </row>
    <row r="26011" spans="1:9" x14ac:dyDescent="0.35">
      <c r="A26011" t="s">
        <v>1257</v>
      </c>
      <c r="B26011" t="s">
        <v>389</v>
      </c>
      <c r="C26011" t="s">
        <v>389</v>
      </c>
      <c r="D26011" t="s">
        <v>1262</v>
      </c>
      <c r="E26011" t="s">
        <v>29</v>
      </c>
      <c r="F26011">
        <v>113821</v>
      </c>
      <c r="G26011">
        <v>108270</v>
      </c>
      <c r="H26011">
        <f t="shared" si="50"/>
        <v>0.951230440779821</v>
      </c>
      <c r="I26011" t="s">
        <v>1238</v>
      </c>
    </row>
    <row r="26012" spans="1:9" x14ac:dyDescent="0.35">
      <c r="A26012" t="s">
        <v>1257</v>
      </c>
      <c r="B26012" t="s">
        <v>389</v>
      </c>
      <c r="C26012" t="s">
        <v>389</v>
      </c>
      <c r="D26012" t="s">
        <v>1262</v>
      </c>
      <c r="E26012" t="s">
        <v>30</v>
      </c>
      <c r="F26012">
        <v>107588</v>
      </c>
      <c r="G26012">
        <v>118055</v>
      </c>
      <c r="H26012">
        <f t="shared" si="50"/>
        <v>1.0972878016135628</v>
      </c>
      <c r="I26012" t="s">
        <v>1238</v>
      </c>
    </row>
    <row r="26013" spans="1:9" x14ac:dyDescent="0.35">
      <c r="A26013" t="s">
        <v>1257</v>
      </c>
      <c r="B26013" t="s">
        <v>389</v>
      </c>
      <c r="C26013" t="s">
        <v>389</v>
      </c>
      <c r="D26013" t="s">
        <v>1262</v>
      </c>
      <c r="E26013" t="s">
        <v>31</v>
      </c>
      <c r="F26013">
        <v>114103</v>
      </c>
      <c r="G26013">
        <v>112599</v>
      </c>
      <c r="H26013">
        <f t="shared" si="50"/>
        <v>0.98681892675915617</v>
      </c>
      <c r="I26013" t="s">
        <v>1238</v>
      </c>
    </row>
    <row r="26014" spans="1:9" x14ac:dyDescent="0.35">
      <c r="A26014" t="s">
        <v>1257</v>
      </c>
      <c r="B26014" t="s">
        <v>389</v>
      </c>
      <c r="C26014" t="s">
        <v>389</v>
      </c>
      <c r="D26014" t="s">
        <v>1263</v>
      </c>
      <c r="E26014" t="s">
        <v>29</v>
      </c>
      <c r="F26014">
        <v>52253</v>
      </c>
      <c r="G26014">
        <v>20643</v>
      </c>
      <c r="H26014">
        <f t="shared" si="50"/>
        <v>0.39505865691921993</v>
      </c>
      <c r="I26014" t="s">
        <v>1238</v>
      </c>
    </row>
    <row r="26015" spans="1:9" x14ac:dyDescent="0.35">
      <c r="A26015" t="s">
        <v>1257</v>
      </c>
      <c r="B26015" t="s">
        <v>389</v>
      </c>
      <c r="C26015" t="s">
        <v>389</v>
      </c>
      <c r="D26015" t="s">
        <v>1263</v>
      </c>
      <c r="E26015" t="s">
        <v>30</v>
      </c>
      <c r="F26015">
        <v>54119</v>
      </c>
      <c r="G26015">
        <v>16714</v>
      </c>
      <c r="H26015">
        <f t="shared" si="50"/>
        <v>0.30883793122563241</v>
      </c>
      <c r="I26015" t="s">
        <v>1238</v>
      </c>
    </row>
    <row r="26016" spans="1:9" x14ac:dyDescent="0.35">
      <c r="A26016" t="s">
        <v>1257</v>
      </c>
      <c r="B26016" t="s">
        <v>389</v>
      </c>
      <c r="C26016" t="s">
        <v>389</v>
      </c>
      <c r="D26016" t="s">
        <v>1263</v>
      </c>
      <c r="E26016" t="s">
        <v>31</v>
      </c>
      <c r="F26016">
        <v>58195</v>
      </c>
      <c r="G26016">
        <v>25545</v>
      </c>
      <c r="H26016">
        <f t="shared" si="50"/>
        <v>0.43895523670418418</v>
      </c>
      <c r="I26016" t="s">
        <v>1238</v>
      </c>
    </row>
    <row r="26017" spans="1:9" x14ac:dyDescent="0.35">
      <c r="A26017" t="s">
        <v>1257</v>
      </c>
      <c r="B26017" t="s">
        <v>389</v>
      </c>
      <c r="C26017" t="s">
        <v>389</v>
      </c>
      <c r="D26017" t="s">
        <v>1264</v>
      </c>
      <c r="E26017" t="s">
        <v>29</v>
      </c>
      <c r="F26017">
        <v>28818</v>
      </c>
      <c r="G26017">
        <v>19685</v>
      </c>
      <c r="H26017">
        <f t="shared" si="50"/>
        <v>0.68308001943229923</v>
      </c>
      <c r="I26017" t="s">
        <v>1238</v>
      </c>
    </row>
    <row r="26018" spans="1:9" x14ac:dyDescent="0.35">
      <c r="A26018" t="s">
        <v>1257</v>
      </c>
      <c r="B26018" t="s">
        <v>389</v>
      </c>
      <c r="C26018" t="s">
        <v>389</v>
      </c>
      <c r="D26018" t="s">
        <v>1264</v>
      </c>
      <c r="E26018" t="s">
        <v>30</v>
      </c>
      <c r="F26018">
        <v>28276</v>
      </c>
      <c r="G26018">
        <v>20947</v>
      </c>
      <c r="H26018">
        <f t="shared" si="50"/>
        <v>0.74080492290281508</v>
      </c>
      <c r="I26018" t="s">
        <v>1238</v>
      </c>
    </row>
    <row r="26019" spans="1:9" x14ac:dyDescent="0.35">
      <c r="A26019" t="s">
        <v>1257</v>
      </c>
      <c r="B26019" t="s">
        <v>389</v>
      </c>
      <c r="C26019" t="s">
        <v>389</v>
      </c>
      <c r="D26019" t="s">
        <v>1264</v>
      </c>
      <c r="E26019" t="s">
        <v>31</v>
      </c>
      <c r="F26019">
        <v>27895</v>
      </c>
      <c r="G26019">
        <v>21829</v>
      </c>
      <c r="H26019">
        <f t="shared" si="50"/>
        <v>0.78254167413514963</v>
      </c>
      <c r="I26019" t="s">
        <v>1238</v>
      </c>
    </row>
    <row r="26020" spans="1:9" x14ac:dyDescent="0.35">
      <c r="A26020" t="s">
        <v>1257</v>
      </c>
      <c r="B26020" t="s">
        <v>389</v>
      </c>
      <c r="C26020" t="s">
        <v>389</v>
      </c>
      <c r="D26020" t="s">
        <v>1265</v>
      </c>
      <c r="E26020" t="s">
        <v>29</v>
      </c>
      <c r="F26020">
        <v>87979</v>
      </c>
      <c r="G26020">
        <v>95743</v>
      </c>
      <c r="H26020">
        <f t="shared" si="50"/>
        <v>1.0882483319883154</v>
      </c>
      <c r="I26020" t="s">
        <v>1238</v>
      </c>
    </row>
    <row r="26021" spans="1:9" x14ac:dyDescent="0.35">
      <c r="A26021" t="s">
        <v>1257</v>
      </c>
      <c r="B26021" t="s">
        <v>389</v>
      </c>
      <c r="C26021" t="s">
        <v>389</v>
      </c>
      <c r="D26021" t="s">
        <v>1265</v>
      </c>
      <c r="E26021" t="s">
        <v>30</v>
      </c>
      <c r="F26021">
        <v>89385</v>
      </c>
      <c r="G26021">
        <v>100460</v>
      </c>
      <c r="H26021">
        <f t="shared" si="50"/>
        <v>1.1239022207305476</v>
      </c>
      <c r="I26021" t="s">
        <v>1238</v>
      </c>
    </row>
    <row r="26022" spans="1:9" x14ac:dyDescent="0.35">
      <c r="A26022" t="s">
        <v>1257</v>
      </c>
      <c r="B26022" t="s">
        <v>389</v>
      </c>
      <c r="C26022" t="s">
        <v>389</v>
      </c>
      <c r="D26022" t="s">
        <v>1265</v>
      </c>
      <c r="E26022" t="s">
        <v>31</v>
      </c>
      <c r="F26022">
        <v>94241</v>
      </c>
      <c r="G26022">
        <v>86961</v>
      </c>
      <c r="H26022">
        <f t="shared" si="50"/>
        <v>0.92275124415063503</v>
      </c>
      <c r="I26022" t="s">
        <v>1238</v>
      </c>
    </row>
    <row r="26023" spans="1:9" x14ac:dyDescent="0.35">
      <c r="A26023" t="s">
        <v>1257</v>
      </c>
      <c r="B26023" t="s">
        <v>389</v>
      </c>
      <c r="C26023" t="s">
        <v>389</v>
      </c>
      <c r="D26023" t="s">
        <v>1266</v>
      </c>
      <c r="E26023" t="s">
        <v>29</v>
      </c>
      <c r="F26023">
        <v>928226</v>
      </c>
      <c r="G26023">
        <v>1053593</v>
      </c>
      <c r="H26023">
        <f t="shared" si="50"/>
        <v>1.1350608580238002</v>
      </c>
      <c r="I26023" t="s">
        <v>1238</v>
      </c>
    </row>
    <row r="26024" spans="1:9" x14ac:dyDescent="0.35">
      <c r="A26024" t="s">
        <v>1257</v>
      </c>
      <c r="B26024" t="s">
        <v>389</v>
      </c>
      <c r="C26024" t="s">
        <v>389</v>
      </c>
      <c r="D26024" t="s">
        <v>1266</v>
      </c>
      <c r="E26024" t="s">
        <v>30</v>
      </c>
      <c r="F26024">
        <v>955426</v>
      </c>
      <c r="G26024">
        <v>1114472</v>
      </c>
      <c r="H26024">
        <f t="shared" si="50"/>
        <v>1.1664660580725248</v>
      </c>
      <c r="I26024" t="s">
        <v>1238</v>
      </c>
    </row>
    <row r="26025" spans="1:9" x14ac:dyDescent="0.35">
      <c r="A26025" t="s">
        <v>1257</v>
      </c>
      <c r="B26025" t="s">
        <v>389</v>
      </c>
      <c r="C26025" t="s">
        <v>389</v>
      </c>
      <c r="D26025" t="s">
        <v>1266</v>
      </c>
      <c r="E26025" t="s">
        <v>31</v>
      </c>
      <c r="F26025">
        <v>956053</v>
      </c>
      <c r="G26025">
        <v>941034</v>
      </c>
      <c r="H26025">
        <f t="shared" si="50"/>
        <v>0.98429061987149247</v>
      </c>
      <c r="I26025" t="s">
        <v>1238</v>
      </c>
    </row>
    <row r="26026" spans="1:9" x14ac:dyDescent="0.35">
      <c r="A26026" t="s">
        <v>1257</v>
      </c>
      <c r="B26026" t="s">
        <v>390</v>
      </c>
      <c r="C26026" t="s">
        <v>390</v>
      </c>
      <c r="D26026" t="s">
        <v>1258</v>
      </c>
      <c r="E26026" t="s">
        <v>29</v>
      </c>
      <c r="F26026">
        <v>572940</v>
      </c>
      <c r="G26026">
        <v>733335</v>
      </c>
      <c r="H26026">
        <f t="shared" si="50"/>
        <v>1.279950780186407</v>
      </c>
      <c r="I26026" t="s">
        <v>1239</v>
      </c>
    </row>
    <row r="26027" spans="1:9" x14ac:dyDescent="0.35">
      <c r="A26027" t="s">
        <v>1257</v>
      </c>
      <c r="B26027" t="s">
        <v>390</v>
      </c>
      <c r="C26027" t="s">
        <v>390</v>
      </c>
      <c r="D26027" t="s">
        <v>1258</v>
      </c>
      <c r="E26027" t="s">
        <v>30</v>
      </c>
      <c r="F26027">
        <v>556740</v>
      </c>
      <c r="G26027">
        <v>555901</v>
      </c>
      <c r="H26027">
        <f t="shared" si="50"/>
        <v>0.99849301289650461</v>
      </c>
      <c r="I26027" t="s">
        <v>1239</v>
      </c>
    </row>
    <row r="26028" spans="1:9" x14ac:dyDescent="0.35">
      <c r="A26028" t="s">
        <v>1257</v>
      </c>
      <c r="B26028" t="s">
        <v>390</v>
      </c>
      <c r="C26028" t="s">
        <v>390</v>
      </c>
      <c r="D26028" t="s">
        <v>1258</v>
      </c>
      <c r="E26028" t="s">
        <v>31</v>
      </c>
      <c r="F26028">
        <v>537167</v>
      </c>
      <c r="G26028">
        <v>512918</v>
      </c>
      <c r="H26028">
        <f t="shared" si="50"/>
        <v>0.95485761411255721</v>
      </c>
      <c r="I26028" t="s">
        <v>1239</v>
      </c>
    </row>
    <row r="26029" spans="1:9" x14ac:dyDescent="0.35">
      <c r="A26029" t="s">
        <v>1257</v>
      </c>
      <c r="B26029" t="s">
        <v>390</v>
      </c>
      <c r="C26029" t="s">
        <v>390</v>
      </c>
      <c r="D26029" t="s">
        <v>1267</v>
      </c>
      <c r="E26029" t="s">
        <v>29</v>
      </c>
      <c r="F26029">
        <v>164245</v>
      </c>
      <c r="G26029">
        <v>217790</v>
      </c>
      <c r="H26029">
        <f t="shared" si="50"/>
        <v>1.3260068799659046</v>
      </c>
      <c r="I26029" t="s">
        <v>1239</v>
      </c>
    </row>
    <row r="26030" spans="1:9" x14ac:dyDescent="0.35">
      <c r="A26030" t="s">
        <v>1257</v>
      </c>
      <c r="B26030" t="s">
        <v>390</v>
      </c>
      <c r="C26030" t="s">
        <v>390</v>
      </c>
      <c r="D26030" t="s">
        <v>1267</v>
      </c>
      <c r="E26030" t="s">
        <v>30</v>
      </c>
      <c r="F26030">
        <v>167908</v>
      </c>
      <c r="G26030">
        <v>223834</v>
      </c>
      <c r="H26030">
        <f t="shared" si="50"/>
        <v>1.333075255497058</v>
      </c>
      <c r="I26030" t="s">
        <v>1239</v>
      </c>
    </row>
    <row r="26031" spans="1:9" x14ac:dyDescent="0.35">
      <c r="A26031" t="s">
        <v>1257</v>
      </c>
      <c r="B26031" t="s">
        <v>390</v>
      </c>
      <c r="C26031" t="s">
        <v>390</v>
      </c>
      <c r="D26031" t="s">
        <v>1267</v>
      </c>
      <c r="E26031" t="s">
        <v>31</v>
      </c>
      <c r="F26031">
        <v>166529</v>
      </c>
      <c r="G26031">
        <v>205571</v>
      </c>
      <c r="H26031">
        <f t="shared" si="50"/>
        <v>1.2344456521086418</v>
      </c>
      <c r="I26031" t="s">
        <v>1239</v>
      </c>
    </row>
    <row r="26032" spans="1:9" x14ac:dyDescent="0.35">
      <c r="A26032" t="s">
        <v>1257</v>
      </c>
      <c r="B26032" t="s">
        <v>390</v>
      </c>
      <c r="C26032" t="s">
        <v>390</v>
      </c>
      <c r="D26032" t="s">
        <v>1268</v>
      </c>
      <c r="E26032" t="s">
        <v>29</v>
      </c>
      <c r="F26032">
        <v>69251</v>
      </c>
      <c r="G26032">
        <v>44110</v>
      </c>
      <c r="H26032">
        <f t="shared" si="50"/>
        <v>0.63695831107132028</v>
      </c>
      <c r="I26032" t="s">
        <v>1239</v>
      </c>
    </row>
    <row r="26033" spans="1:9" x14ac:dyDescent="0.35">
      <c r="A26033" t="s">
        <v>1257</v>
      </c>
      <c r="B26033" t="s">
        <v>390</v>
      </c>
      <c r="C26033" t="s">
        <v>390</v>
      </c>
      <c r="D26033" t="s">
        <v>1268</v>
      </c>
      <c r="E26033" t="s">
        <v>30</v>
      </c>
      <c r="F26033">
        <v>61510</v>
      </c>
      <c r="G26033">
        <v>34715</v>
      </c>
      <c r="H26033">
        <f t="shared" si="50"/>
        <v>0.56437977564623643</v>
      </c>
      <c r="I26033" t="s">
        <v>1239</v>
      </c>
    </row>
    <row r="26034" spans="1:9" x14ac:dyDescent="0.35">
      <c r="A26034" t="s">
        <v>1257</v>
      </c>
      <c r="B26034" t="s">
        <v>390</v>
      </c>
      <c r="C26034" t="s">
        <v>390</v>
      </c>
      <c r="D26034" t="s">
        <v>1268</v>
      </c>
      <c r="E26034" t="s">
        <v>31</v>
      </c>
      <c r="F26034">
        <v>61419</v>
      </c>
      <c r="G26034">
        <v>32636</v>
      </c>
      <c r="H26034">
        <f t="shared" si="50"/>
        <v>0.5313665152477246</v>
      </c>
      <c r="I26034" t="s">
        <v>1239</v>
      </c>
    </row>
    <row r="26035" spans="1:9" x14ac:dyDescent="0.35">
      <c r="A26035" t="s">
        <v>1257</v>
      </c>
      <c r="B26035" t="s">
        <v>390</v>
      </c>
      <c r="C26035" t="s">
        <v>390</v>
      </c>
      <c r="D26035" t="s">
        <v>1269</v>
      </c>
      <c r="E26035" t="s">
        <v>29</v>
      </c>
      <c r="F26035">
        <v>20148</v>
      </c>
      <c r="G26035">
        <v>34259</v>
      </c>
      <c r="H26035">
        <f t="shared" si="50"/>
        <v>1.7003672821123685</v>
      </c>
      <c r="I26035" t="s">
        <v>1239</v>
      </c>
    </row>
    <row r="26036" spans="1:9" x14ac:dyDescent="0.35">
      <c r="A26036" t="s">
        <v>1257</v>
      </c>
      <c r="B26036" t="s">
        <v>390</v>
      </c>
      <c r="C26036" t="s">
        <v>390</v>
      </c>
      <c r="D26036" t="s">
        <v>1269</v>
      </c>
      <c r="E26036" t="s">
        <v>30</v>
      </c>
      <c r="F26036">
        <v>17297</v>
      </c>
      <c r="G26036">
        <v>25322</v>
      </c>
      <c r="H26036">
        <f t="shared" si="50"/>
        <v>1.463953286697115</v>
      </c>
      <c r="I26036" t="s">
        <v>1239</v>
      </c>
    </row>
    <row r="26037" spans="1:9" x14ac:dyDescent="0.35">
      <c r="A26037" t="s">
        <v>1257</v>
      </c>
      <c r="B26037" t="s">
        <v>390</v>
      </c>
      <c r="C26037" t="s">
        <v>390</v>
      </c>
      <c r="D26037" t="s">
        <v>1269</v>
      </c>
      <c r="E26037" t="s">
        <v>31</v>
      </c>
      <c r="F26037">
        <v>18418</v>
      </c>
      <c r="G26037">
        <v>30899</v>
      </c>
      <c r="H26037">
        <f t="shared" si="50"/>
        <v>1.6776522966663048</v>
      </c>
      <c r="I26037" t="s">
        <v>1239</v>
      </c>
    </row>
    <row r="26038" spans="1:9" x14ac:dyDescent="0.35">
      <c r="A26038" t="s">
        <v>1257</v>
      </c>
      <c r="B26038" t="s">
        <v>390</v>
      </c>
      <c r="C26038" t="s">
        <v>390</v>
      </c>
      <c r="D26038" t="s">
        <v>1270</v>
      </c>
      <c r="E26038" t="s">
        <v>29</v>
      </c>
      <c r="F26038">
        <v>24840</v>
      </c>
      <c r="G26038">
        <v>33312</v>
      </c>
      <c r="H26038">
        <f t="shared" si="50"/>
        <v>1.3410628019323672</v>
      </c>
      <c r="I26038" t="s">
        <v>1239</v>
      </c>
    </row>
    <row r="26039" spans="1:9" x14ac:dyDescent="0.35">
      <c r="A26039" t="s">
        <v>1257</v>
      </c>
      <c r="B26039" t="s">
        <v>390</v>
      </c>
      <c r="C26039" t="s">
        <v>390</v>
      </c>
      <c r="D26039" t="s">
        <v>1270</v>
      </c>
      <c r="E26039" t="s">
        <v>30</v>
      </c>
      <c r="F26039">
        <v>32594</v>
      </c>
      <c r="G26039">
        <v>28678</v>
      </c>
      <c r="H26039">
        <f t="shared" si="50"/>
        <v>0.87985518807142415</v>
      </c>
      <c r="I26039" t="s">
        <v>1239</v>
      </c>
    </row>
    <row r="26040" spans="1:9" x14ac:dyDescent="0.35">
      <c r="A26040" t="s">
        <v>1257</v>
      </c>
      <c r="B26040" t="s">
        <v>390</v>
      </c>
      <c r="C26040" t="s">
        <v>390</v>
      </c>
      <c r="D26040" t="s">
        <v>1270</v>
      </c>
      <c r="E26040" t="s">
        <v>31</v>
      </c>
      <c r="F26040">
        <v>34659</v>
      </c>
      <c r="G26040">
        <v>18643</v>
      </c>
      <c r="H26040">
        <f t="shared" si="50"/>
        <v>0.53789780432210965</v>
      </c>
      <c r="I26040" t="s">
        <v>1239</v>
      </c>
    </row>
    <row r="26041" spans="1:9" x14ac:dyDescent="0.35">
      <c r="A26041" t="s">
        <v>1257</v>
      </c>
      <c r="B26041" t="s">
        <v>390</v>
      </c>
      <c r="C26041" t="s">
        <v>390</v>
      </c>
      <c r="D26041" t="s">
        <v>1271</v>
      </c>
      <c r="E26041" t="s">
        <v>29</v>
      </c>
      <c r="F26041">
        <v>68615</v>
      </c>
      <c r="G26041">
        <v>76273</v>
      </c>
      <c r="H26041">
        <f t="shared" si="50"/>
        <v>1.1116082489251622</v>
      </c>
      <c r="I26041" t="s">
        <v>1239</v>
      </c>
    </row>
    <row r="26042" spans="1:9" x14ac:dyDescent="0.35">
      <c r="A26042" t="s">
        <v>1257</v>
      </c>
      <c r="B26042" t="s">
        <v>390</v>
      </c>
      <c r="C26042" t="s">
        <v>390</v>
      </c>
      <c r="D26042" t="s">
        <v>1271</v>
      </c>
      <c r="E26042" t="s">
        <v>30</v>
      </c>
      <c r="F26042">
        <v>74509</v>
      </c>
      <c r="G26042">
        <v>66757</v>
      </c>
      <c r="H26042">
        <f t="shared" si="50"/>
        <v>0.89595887745104619</v>
      </c>
      <c r="I26042" t="s">
        <v>1239</v>
      </c>
    </row>
    <row r="26043" spans="1:9" x14ac:dyDescent="0.35">
      <c r="A26043" t="s">
        <v>1257</v>
      </c>
      <c r="B26043" t="s">
        <v>390</v>
      </c>
      <c r="C26043" t="s">
        <v>390</v>
      </c>
      <c r="D26043" t="s">
        <v>1271</v>
      </c>
      <c r="E26043" t="s">
        <v>31</v>
      </c>
      <c r="F26043">
        <v>69869</v>
      </c>
      <c r="G26043">
        <v>71524</v>
      </c>
      <c r="H26043">
        <f t="shared" si="50"/>
        <v>1.0236871860195509</v>
      </c>
      <c r="I26043" t="s">
        <v>1239</v>
      </c>
    </row>
    <row r="26044" spans="1:9" x14ac:dyDescent="0.35">
      <c r="A26044" t="s">
        <v>1257</v>
      </c>
      <c r="B26044" t="s">
        <v>390</v>
      </c>
      <c r="C26044" t="s">
        <v>390</v>
      </c>
      <c r="D26044" t="s">
        <v>1272</v>
      </c>
      <c r="E26044" t="s">
        <v>29</v>
      </c>
      <c r="F26044">
        <v>63275</v>
      </c>
      <c r="G26044">
        <v>55446</v>
      </c>
      <c r="H26044">
        <f t="shared" si="50"/>
        <v>0.87627024891347294</v>
      </c>
      <c r="I26044" t="s">
        <v>1239</v>
      </c>
    </row>
    <row r="26045" spans="1:9" x14ac:dyDescent="0.35">
      <c r="A26045" t="s">
        <v>1257</v>
      </c>
      <c r="B26045" t="s">
        <v>390</v>
      </c>
      <c r="C26045" t="s">
        <v>390</v>
      </c>
      <c r="D26045" t="s">
        <v>1272</v>
      </c>
      <c r="E26045" t="s">
        <v>30</v>
      </c>
      <c r="F26045">
        <v>63640</v>
      </c>
      <c r="G26045">
        <v>59674</v>
      </c>
      <c r="H26045">
        <f t="shared" si="50"/>
        <v>0.93768070395977376</v>
      </c>
      <c r="I26045" t="s">
        <v>1239</v>
      </c>
    </row>
    <row r="26046" spans="1:9" x14ac:dyDescent="0.35">
      <c r="A26046" t="s">
        <v>1257</v>
      </c>
      <c r="B26046" t="s">
        <v>390</v>
      </c>
      <c r="C26046" t="s">
        <v>390</v>
      </c>
      <c r="D26046" t="s">
        <v>1272</v>
      </c>
      <c r="E26046" t="s">
        <v>31</v>
      </c>
      <c r="F26046">
        <v>74222</v>
      </c>
      <c r="G26046">
        <v>65915</v>
      </c>
      <c r="H26046">
        <f t="shared" si="50"/>
        <v>0.88807900622456959</v>
      </c>
      <c r="I26046" t="s">
        <v>1239</v>
      </c>
    </row>
    <row r="26047" spans="1:9" x14ac:dyDescent="0.35">
      <c r="A26047" t="s">
        <v>1257</v>
      </c>
      <c r="B26047" t="s">
        <v>390</v>
      </c>
      <c r="C26047" t="s">
        <v>390</v>
      </c>
      <c r="D26047" t="s">
        <v>1273</v>
      </c>
      <c r="E26047" t="s">
        <v>29</v>
      </c>
      <c r="F26047">
        <v>40459</v>
      </c>
      <c r="G26047">
        <v>37076</v>
      </c>
      <c r="H26047">
        <f t="shared" si="50"/>
        <v>0.91638448800019778</v>
      </c>
      <c r="I26047" t="s">
        <v>1239</v>
      </c>
    </row>
    <row r="26048" spans="1:9" x14ac:dyDescent="0.35">
      <c r="A26048" t="s">
        <v>1257</v>
      </c>
      <c r="B26048" t="s">
        <v>390</v>
      </c>
      <c r="C26048" t="s">
        <v>390</v>
      </c>
      <c r="D26048" t="s">
        <v>1273</v>
      </c>
      <c r="E26048" t="s">
        <v>30</v>
      </c>
      <c r="F26048">
        <v>39649</v>
      </c>
      <c r="G26048">
        <v>42729</v>
      </c>
      <c r="H26048">
        <f t="shared" si="50"/>
        <v>1.0776816565361043</v>
      </c>
      <c r="I26048" t="s">
        <v>1239</v>
      </c>
    </row>
    <row r="26049" spans="1:9" x14ac:dyDescent="0.35">
      <c r="A26049" t="s">
        <v>1257</v>
      </c>
      <c r="B26049" t="s">
        <v>390</v>
      </c>
      <c r="C26049" t="s">
        <v>390</v>
      </c>
      <c r="D26049" t="s">
        <v>1273</v>
      </c>
      <c r="E26049" t="s">
        <v>31</v>
      </c>
      <c r="F26049">
        <v>45362</v>
      </c>
      <c r="G26049">
        <v>42102</v>
      </c>
      <c r="H26049">
        <f t="shared" si="50"/>
        <v>0.92813368017283193</v>
      </c>
      <c r="I26049" t="s">
        <v>1239</v>
      </c>
    </row>
    <row r="26050" spans="1:9" x14ac:dyDescent="0.35">
      <c r="A26050" t="s">
        <v>1257</v>
      </c>
      <c r="B26050" t="s">
        <v>390</v>
      </c>
      <c r="C26050" t="s">
        <v>390</v>
      </c>
      <c r="D26050" t="s">
        <v>1274</v>
      </c>
      <c r="E26050" t="s">
        <v>29</v>
      </c>
      <c r="F26050">
        <v>72733</v>
      </c>
      <c r="G26050">
        <v>71734</v>
      </c>
      <c r="H26050">
        <f t="shared" si="50"/>
        <v>0.98626483164450796</v>
      </c>
      <c r="I26050" t="s">
        <v>1239</v>
      </c>
    </row>
    <row r="26051" spans="1:9" x14ac:dyDescent="0.35">
      <c r="A26051" t="s">
        <v>1257</v>
      </c>
      <c r="B26051" t="s">
        <v>390</v>
      </c>
      <c r="C26051" t="s">
        <v>390</v>
      </c>
      <c r="D26051" t="s">
        <v>1274</v>
      </c>
      <c r="E26051" t="s">
        <v>30</v>
      </c>
      <c r="F26051">
        <v>71674</v>
      </c>
      <c r="G26051">
        <v>74309</v>
      </c>
      <c r="H26051">
        <f t="shared" si="50"/>
        <v>1.0367636799955353</v>
      </c>
      <c r="I26051" t="s">
        <v>1239</v>
      </c>
    </row>
    <row r="26052" spans="1:9" x14ac:dyDescent="0.35">
      <c r="A26052" t="s">
        <v>1257</v>
      </c>
      <c r="B26052" t="s">
        <v>390</v>
      </c>
      <c r="C26052" t="s">
        <v>390</v>
      </c>
      <c r="D26052" t="s">
        <v>1274</v>
      </c>
      <c r="E26052" t="s">
        <v>31</v>
      </c>
      <c r="F26052">
        <v>74727</v>
      </c>
      <c r="G26052">
        <v>65350</v>
      </c>
      <c r="H26052">
        <f t="shared" si="50"/>
        <v>0.87451657366146107</v>
      </c>
      <c r="I26052" t="s">
        <v>1239</v>
      </c>
    </row>
    <row r="26053" spans="1:9" x14ac:dyDescent="0.35">
      <c r="A26053" t="s">
        <v>1257</v>
      </c>
      <c r="B26053" t="s">
        <v>390</v>
      </c>
      <c r="C26053" t="s">
        <v>390</v>
      </c>
      <c r="D26053" t="s">
        <v>1275</v>
      </c>
      <c r="E26053" t="s">
        <v>29</v>
      </c>
      <c r="F26053">
        <v>327901</v>
      </c>
      <c r="G26053">
        <v>357656</v>
      </c>
      <c r="H26053">
        <f t="shared" si="50"/>
        <v>1.090743852565256</v>
      </c>
      <c r="I26053" t="s">
        <v>1239</v>
      </c>
    </row>
    <row r="26054" spans="1:9" x14ac:dyDescent="0.35">
      <c r="A26054" t="s">
        <v>1257</v>
      </c>
      <c r="B26054" t="s">
        <v>390</v>
      </c>
      <c r="C26054" t="s">
        <v>390</v>
      </c>
      <c r="D26054" t="s">
        <v>1275</v>
      </c>
      <c r="E26054" t="s">
        <v>30</v>
      </c>
      <c r="F26054">
        <v>329071</v>
      </c>
      <c r="G26054">
        <v>374280</v>
      </c>
      <c r="H26054">
        <f t="shared" si="50"/>
        <v>1.1373837257005328</v>
      </c>
      <c r="I26054" t="s">
        <v>1239</v>
      </c>
    </row>
    <row r="26055" spans="1:9" x14ac:dyDescent="0.35">
      <c r="A26055" t="s">
        <v>1257</v>
      </c>
      <c r="B26055" t="s">
        <v>390</v>
      </c>
      <c r="C26055" t="s">
        <v>390</v>
      </c>
      <c r="D26055" t="s">
        <v>1275</v>
      </c>
      <c r="E26055" t="s">
        <v>31</v>
      </c>
      <c r="F26055">
        <v>325140</v>
      </c>
      <c r="G26055">
        <v>408569</v>
      </c>
      <c r="H26055">
        <f t="shared" si="50"/>
        <v>1.2565940825490558</v>
      </c>
      <c r="I26055" t="s">
        <v>1239</v>
      </c>
    </row>
    <row r="26056" spans="1:9" x14ac:dyDescent="0.35">
      <c r="A26056" t="s">
        <v>1257</v>
      </c>
      <c r="B26056" t="s">
        <v>390</v>
      </c>
      <c r="C26056" t="s">
        <v>390</v>
      </c>
      <c r="D26056" t="s">
        <v>1276</v>
      </c>
      <c r="E26056" t="s">
        <v>29</v>
      </c>
      <c r="F26056">
        <v>22233</v>
      </c>
      <c r="G26056">
        <v>23860</v>
      </c>
      <c r="H26056">
        <f t="shared" si="50"/>
        <v>1.0731795079386497</v>
      </c>
      <c r="I26056" t="s">
        <v>1239</v>
      </c>
    </row>
    <row r="26057" spans="1:9" x14ac:dyDescent="0.35">
      <c r="A26057" t="s">
        <v>1257</v>
      </c>
      <c r="B26057" t="s">
        <v>390</v>
      </c>
      <c r="C26057" t="s">
        <v>390</v>
      </c>
      <c r="D26057" t="s">
        <v>1276</v>
      </c>
      <c r="E26057" t="s">
        <v>30</v>
      </c>
      <c r="F26057">
        <v>20115</v>
      </c>
      <c r="G26057">
        <v>24378</v>
      </c>
      <c r="H26057">
        <f t="shared" si="50"/>
        <v>1.21193139448173</v>
      </c>
      <c r="I26057" t="s">
        <v>1239</v>
      </c>
    </row>
    <row r="26058" spans="1:9" x14ac:dyDescent="0.35">
      <c r="A26058" t="s">
        <v>1257</v>
      </c>
      <c r="B26058" t="s">
        <v>390</v>
      </c>
      <c r="C26058" t="s">
        <v>390</v>
      </c>
      <c r="D26058" t="s">
        <v>1276</v>
      </c>
      <c r="E26058" t="s">
        <v>31</v>
      </c>
      <c r="F26058">
        <v>23605</v>
      </c>
      <c r="G26058">
        <v>19023</v>
      </c>
      <c r="H26058">
        <f t="shared" si="50"/>
        <v>0.80588858292734589</v>
      </c>
      <c r="I26058" t="s">
        <v>1239</v>
      </c>
    </row>
    <row r="26059" spans="1:9" x14ac:dyDescent="0.35">
      <c r="A26059" t="s">
        <v>1257</v>
      </c>
      <c r="B26059" t="s">
        <v>390</v>
      </c>
      <c r="C26059" t="s">
        <v>390</v>
      </c>
      <c r="D26059" t="s">
        <v>1259</v>
      </c>
      <c r="E26059" t="s">
        <v>29</v>
      </c>
      <c r="F26059">
        <v>107527</v>
      </c>
      <c r="G26059">
        <v>120838</v>
      </c>
      <c r="H26059">
        <f t="shared" si="50"/>
        <v>1.1237921638286197</v>
      </c>
      <c r="I26059" t="s">
        <v>1239</v>
      </c>
    </row>
    <row r="26060" spans="1:9" x14ac:dyDescent="0.35">
      <c r="A26060" t="s">
        <v>1257</v>
      </c>
      <c r="B26060" t="s">
        <v>390</v>
      </c>
      <c r="C26060" t="s">
        <v>390</v>
      </c>
      <c r="D26060" t="s">
        <v>1259</v>
      </c>
      <c r="E26060" t="s">
        <v>30</v>
      </c>
      <c r="F26060">
        <v>112699</v>
      </c>
      <c r="G26060">
        <v>114232</v>
      </c>
      <c r="H26060">
        <f t="shared" si="50"/>
        <v>1.0136026051695224</v>
      </c>
      <c r="I26060" t="s">
        <v>1239</v>
      </c>
    </row>
    <row r="26061" spans="1:9" x14ac:dyDescent="0.35">
      <c r="A26061" t="s">
        <v>1257</v>
      </c>
      <c r="B26061" t="s">
        <v>390</v>
      </c>
      <c r="C26061" t="s">
        <v>390</v>
      </c>
      <c r="D26061" t="s">
        <v>1259</v>
      </c>
      <c r="E26061" t="s">
        <v>31</v>
      </c>
      <c r="F26061">
        <v>116659</v>
      </c>
      <c r="G26061">
        <v>129514</v>
      </c>
      <c r="H26061">
        <f t="shared" si="50"/>
        <v>1.1101929555370782</v>
      </c>
      <c r="I26061" t="s">
        <v>1239</v>
      </c>
    </row>
    <row r="26062" spans="1:9" x14ac:dyDescent="0.35">
      <c r="A26062" t="s">
        <v>1257</v>
      </c>
      <c r="B26062" t="s">
        <v>390</v>
      </c>
      <c r="C26062" t="s">
        <v>390</v>
      </c>
      <c r="D26062" t="s">
        <v>1277</v>
      </c>
      <c r="E26062" t="s">
        <v>29</v>
      </c>
      <c r="F26062">
        <v>51461</v>
      </c>
      <c r="G26062">
        <v>26927</v>
      </c>
      <c r="H26062">
        <f t="shared" si="50"/>
        <v>0.52325061697207598</v>
      </c>
      <c r="I26062" t="s">
        <v>1239</v>
      </c>
    </row>
    <row r="26063" spans="1:9" x14ac:dyDescent="0.35">
      <c r="A26063" t="s">
        <v>1257</v>
      </c>
      <c r="B26063" t="s">
        <v>390</v>
      </c>
      <c r="C26063" t="s">
        <v>390</v>
      </c>
      <c r="D26063" t="s">
        <v>1277</v>
      </c>
      <c r="E26063" t="s">
        <v>30</v>
      </c>
      <c r="F26063">
        <v>48647</v>
      </c>
      <c r="G26063">
        <v>27041</v>
      </c>
      <c r="H26063">
        <f t="shared" si="50"/>
        <v>0.55586161531029665</v>
      </c>
      <c r="I26063" t="s">
        <v>1239</v>
      </c>
    </row>
    <row r="26064" spans="1:9" x14ac:dyDescent="0.35">
      <c r="A26064" t="s">
        <v>1257</v>
      </c>
      <c r="B26064" t="s">
        <v>390</v>
      </c>
      <c r="C26064" t="s">
        <v>390</v>
      </c>
      <c r="D26064" t="s">
        <v>1277</v>
      </c>
      <c r="E26064" t="s">
        <v>31</v>
      </c>
      <c r="F26064">
        <v>49283</v>
      </c>
      <c r="G26064">
        <v>33595</v>
      </c>
      <c r="H26064">
        <f t="shared" si="50"/>
        <v>0.68167522269342373</v>
      </c>
      <c r="I26064" t="s">
        <v>1239</v>
      </c>
    </row>
    <row r="26065" spans="1:9" x14ac:dyDescent="0.35">
      <c r="A26065" t="s">
        <v>1257</v>
      </c>
      <c r="B26065" t="s">
        <v>390</v>
      </c>
      <c r="C26065" t="s">
        <v>390</v>
      </c>
      <c r="D26065" t="s">
        <v>1278</v>
      </c>
      <c r="E26065" t="s">
        <v>29</v>
      </c>
      <c r="F26065">
        <v>63700</v>
      </c>
      <c r="G26065">
        <v>78380</v>
      </c>
      <c r="H26065">
        <f t="shared" si="50"/>
        <v>1.2304552590266875</v>
      </c>
      <c r="I26065" t="s">
        <v>1239</v>
      </c>
    </row>
    <row r="26066" spans="1:9" x14ac:dyDescent="0.35">
      <c r="A26066" t="s">
        <v>1257</v>
      </c>
      <c r="B26066" t="s">
        <v>390</v>
      </c>
      <c r="C26066" t="s">
        <v>390</v>
      </c>
      <c r="D26066" t="s">
        <v>1278</v>
      </c>
      <c r="E26066" t="s">
        <v>30</v>
      </c>
      <c r="F26066">
        <v>61717</v>
      </c>
      <c r="G26066">
        <v>67672</v>
      </c>
      <c r="H26066">
        <f t="shared" si="50"/>
        <v>1.0964888118346647</v>
      </c>
      <c r="I26066" t="s">
        <v>1239</v>
      </c>
    </row>
    <row r="26067" spans="1:9" x14ac:dyDescent="0.35">
      <c r="A26067" t="s">
        <v>1257</v>
      </c>
      <c r="B26067" t="s">
        <v>390</v>
      </c>
      <c r="C26067" t="s">
        <v>390</v>
      </c>
      <c r="D26067" t="s">
        <v>1278</v>
      </c>
      <c r="E26067" t="s">
        <v>31</v>
      </c>
      <c r="F26067">
        <v>63629</v>
      </c>
      <c r="G26067">
        <v>59218</v>
      </c>
      <c r="H26067">
        <f t="shared" si="50"/>
        <v>0.93067626396768766</v>
      </c>
      <c r="I26067" t="s">
        <v>1239</v>
      </c>
    </row>
    <row r="26068" spans="1:9" x14ac:dyDescent="0.35">
      <c r="A26068" t="s">
        <v>1257</v>
      </c>
      <c r="B26068" t="s">
        <v>390</v>
      </c>
      <c r="C26068" t="s">
        <v>390</v>
      </c>
      <c r="D26068" t="s">
        <v>1279</v>
      </c>
      <c r="E26068" t="s">
        <v>29</v>
      </c>
      <c r="F26068">
        <v>64138</v>
      </c>
      <c r="G26068">
        <v>42078</v>
      </c>
      <c r="H26068">
        <f t="shared" si="50"/>
        <v>0.65605413327512552</v>
      </c>
      <c r="I26068" t="s">
        <v>1239</v>
      </c>
    </row>
    <row r="26069" spans="1:9" x14ac:dyDescent="0.35">
      <c r="A26069" t="s">
        <v>1257</v>
      </c>
      <c r="B26069" t="s">
        <v>390</v>
      </c>
      <c r="C26069" t="s">
        <v>390</v>
      </c>
      <c r="D26069" t="s">
        <v>1279</v>
      </c>
      <c r="E26069" t="s">
        <v>30</v>
      </c>
      <c r="F26069">
        <v>60281</v>
      </c>
      <c r="G26069">
        <v>73068</v>
      </c>
      <c r="H26069">
        <f t="shared" si="50"/>
        <v>1.2121232229060566</v>
      </c>
      <c r="I26069" t="s">
        <v>1239</v>
      </c>
    </row>
    <row r="26070" spans="1:9" x14ac:dyDescent="0.35">
      <c r="A26070" t="s">
        <v>1257</v>
      </c>
      <c r="B26070" t="s">
        <v>390</v>
      </c>
      <c r="C26070" t="s">
        <v>390</v>
      </c>
      <c r="D26070" t="s">
        <v>1279</v>
      </c>
      <c r="E26070" t="s">
        <v>31</v>
      </c>
      <c r="F26070">
        <v>61497</v>
      </c>
      <c r="G26070">
        <v>54092</v>
      </c>
      <c r="H26070">
        <f t="shared" ref="H26070:H26133" si="51">G26070/F26070</f>
        <v>0.87958762216043063</v>
      </c>
      <c r="I26070" t="s">
        <v>1239</v>
      </c>
    </row>
    <row r="26071" spans="1:9" x14ac:dyDescent="0.35">
      <c r="A26071" t="s">
        <v>1257</v>
      </c>
      <c r="B26071" t="s">
        <v>390</v>
      </c>
      <c r="C26071" t="s">
        <v>390</v>
      </c>
      <c r="D26071" t="s">
        <v>1280</v>
      </c>
      <c r="E26071" t="s">
        <v>29</v>
      </c>
      <c r="F26071">
        <v>143695</v>
      </c>
      <c r="G26071">
        <v>170206</v>
      </c>
      <c r="H26071">
        <f t="shared" si="51"/>
        <v>1.1844949371933609</v>
      </c>
      <c r="I26071" t="s">
        <v>1239</v>
      </c>
    </row>
    <row r="26072" spans="1:9" x14ac:dyDescent="0.35">
      <c r="A26072" t="s">
        <v>1257</v>
      </c>
      <c r="B26072" t="s">
        <v>390</v>
      </c>
      <c r="C26072" t="s">
        <v>390</v>
      </c>
      <c r="D26072" t="s">
        <v>1280</v>
      </c>
      <c r="E26072" t="s">
        <v>30</v>
      </c>
      <c r="F26072">
        <v>146091</v>
      </c>
      <c r="G26072">
        <v>88440</v>
      </c>
      <c r="H26072">
        <f t="shared" si="51"/>
        <v>0.60537610119719898</v>
      </c>
      <c r="I26072" t="s">
        <v>1239</v>
      </c>
    </row>
    <row r="26073" spans="1:9" x14ac:dyDescent="0.35">
      <c r="A26073" t="s">
        <v>1257</v>
      </c>
      <c r="B26073" t="s">
        <v>390</v>
      </c>
      <c r="C26073" t="s">
        <v>390</v>
      </c>
      <c r="D26073" t="s">
        <v>1280</v>
      </c>
      <c r="E26073" t="s">
        <v>31</v>
      </c>
      <c r="F26073">
        <v>133749</v>
      </c>
      <c r="G26073">
        <v>305589</v>
      </c>
      <c r="H26073">
        <f t="shared" si="51"/>
        <v>2.2847946526703002</v>
      </c>
      <c r="I26073" t="s">
        <v>1239</v>
      </c>
    </row>
    <row r="26074" spans="1:9" x14ac:dyDescent="0.35">
      <c r="A26074" t="s">
        <v>1257</v>
      </c>
      <c r="B26074" t="s">
        <v>390</v>
      </c>
      <c r="C26074" t="s">
        <v>390</v>
      </c>
      <c r="D26074" t="s">
        <v>1281</v>
      </c>
      <c r="E26074" t="s">
        <v>29</v>
      </c>
      <c r="F26074">
        <v>16359</v>
      </c>
      <c r="G26074">
        <v>18283</v>
      </c>
      <c r="H26074">
        <f t="shared" si="51"/>
        <v>1.1176111009230394</v>
      </c>
      <c r="I26074" t="s">
        <v>1239</v>
      </c>
    </row>
    <row r="26075" spans="1:9" x14ac:dyDescent="0.35">
      <c r="A26075" t="s">
        <v>1257</v>
      </c>
      <c r="B26075" t="s">
        <v>390</v>
      </c>
      <c r="C26075" t="s">
        <v>390</v>
      </c>
      <c r="D26075" t="s">
        <v>1281</v>
      </c>
      <c r="E26075" t="s">
        <v>30</v>
      </c>
      <c r="F26075">
        <v>26592</v>
      </c>
      <c r="G26075">
        <v>21442</v>
      </c>
      <c r="H26075">
        <f t="shared" si="51"/>
        <v>0.80633273164861607</v>
      </c>
      <c r="I26075" t="s">
        <v>1239</v>
      </c>
    </row>
    <row r="26076" spans="1:9" x14ac:dyDescent="0.35">
      <c r="A26076" t="s">
        <v>1257</v>
      </c>
      <c r="B26076" t="s">
        <v>390</v>
      </c>
      <c r="C26076" t="s">
        <v>390</v>
      </c>
      <c r="D26076" t="s">
        <v>1281</v>
      </c>
      <c r="E26076" t="s">
        <v>31</v>
      </c>
      <c r="F26076">
        <v>22471</v>
      </c>
      <c r="G26076">
        <v>13971</v>
      </c>
      <c r="H26076">
        <f t="shared" si="51"/>
        <v>0.62173468025455025</v>
      </c>
      <c r="I26076" t="s">
        <v>1239</v>
      </c>
    </row>
    <row r="26077" spans="1:9" x14ac:dyDescent="0.35">
      <c r="A26077" t="s">
        <v>1257</v>
      </c>
      <c r="B26077" t="s">
        <v>390</v>
      </c>
      <c r="C26077" t="s">
        <v>390</v>
      </c>
      <c r="D26077" t="s">
        <v>1282</v>
      </c>
      <c r="E26077" t="s">
        <v>29</v>
      </c>
      <c r="F26077">
        <v>4400</v>
      </c>
      <c r="G26077">
        <v>4608</v>
      </c>
      <c r="H26077">
        <f t="shared" si="51"/>
        <v>1.0472727272727274</v>
      </c>
      <c r="I26077" t="s">
        <v>1239</v>
      </c>
    </row>
    <row r="26078" spans="1:9" x14ac:dyDescent="0.35">
      <c r="A26078" t="s">
        <v>1257</v>
      </c>
      <c r="B26078" t="s">
        <v>390</v>
      </c>
      <c r="C26078" t="s">
        <v>390</v>
      </c>
      <c r="D26078" t="s">
        <v>1282</v>
      </c>
      <c r="E26078" t="s">
        <v>30</v>
      </c>
      <c r="F26078">
        <v>38869</v>
      </c>
      <c r="G26078">
        <v>26134</v>
      </c>
      <c r="H26078">
        <f t="shared" si="51"/>
        <v>0.67236100748668604</v>
      </c>
      <c r="I26078" t="s">
        <v>1239</v>
      </c>
    </row>
    <row r="26079" spans="1:9" x14ac:dyDescent="0.35">
      <c r="A26079" t="s">
        <v>1257</v>
      </c>
      <c r="B26079" t="s">
        <v>390</v>
      </c>
      <c r="C26079" t="s">
        <v>390</v>
      </c>
      <c r="D26079" t="s">
        <v>1282</v>
      </c>
      <c r="E26079" t="s">
        <v>31</v>
      </c>
      <c r="F26079">
        <v>40252</v>
      </c>
      <c r="G26079">
        <v>25682</v>
      </c>
      <c r="H26079">
        <f t="shared" si="51"/>
        <v>0.6380304084269105</v>
      </c>
      <c r="I26079" t="s">
        <v>1239</v>
      </c>
    </row>
    <row r="26080" spans="1:9" x14ac:dyDescent="0.35">
      <c r="A26080" t="s">
        <v>1257</v>
      </c>
      <c r="B26080" t="s">
        <v>390</v>
      </c>
      <c r="C26080" t="s">
        <v>390</v>
      </c>
      <c r="D26080" t="s">
        <v>1260</v>
      </c>
      <c r="E26080" t="s">
        <v>29</v>
      </c>
      <c r="F26080">
        <v>500248</v>
      </c>
      <c r="G26080">
        <v>656950</v>
      </c>
      <c r="H26080">
        <f t="shared" si="51"/>
        <v>1.3132486286801746</v>
      </c>
      <c r="I26080" t="s">
        <v>1239</v>
      </c>
    </row>
    <row r="26081" spans="1:9" x14ac:dyDescent="0.35">
      <c r="A26081" t="s">
        <v>1257</v>
      </c>
      <c r="B26081" t="s">
        <v>390</v>
      </c>
      <c r="C26081" t="s">
        <v>390</v>
      </c>
      <c r="D26081" t="s">
        <v>1260</v>
      </c>
      <c r="E26081" t="s">
        <v>30</v>
      </c>
      <c r="F26081">
        <v>499845</v>
      </c>
      <c r="G26081">
        <v>498207</v>
      </c>
      <c r="H26081">
        <f t="shared" si="51"/>
        <v>0.99672298412507876</v>
      </c>
      <c r="I26081" t="s">
        <v>1239</v>
      </c>
    </row>
    <row r="26082" spans="1:9" x14ac:dyDescent="0.35">
      <c r="A26082" t="s">
        <v>1257</v>
      </c>
      <c r="B26082" t="s">
        <v>390</v>
      </c>
      <c r="C26082" t="s">
        <v>390</v>
      </c>
      <c r="D26082" t="s">
        <v>1260</v>
      </c>
      <c r="E26082" t="s">
        <v>31</v>
      </c>
      <c r="F26082">
        <v>576315</v>
      </c>
      <c r="G26082">
        <v>673936</v>
      </c>
      <c r="H26082">
        <f t="shared" si="51"/>
        <v>1.1693882685684045</v>
      </c>
      <c r="I26082" t="s">
        <v>1239</v>
      </c>
    </row>
    <row r="26083" spans="1:9" x14ac:dyDescent="0.35">
      <c r="A26083" t="s">
        <v>1257</v>
      </c>
      <c r="B26083" t="s">
        <v>390</v>
      </c>
      <c r="C26083" t="s">
        <v>390</v>
      </c>
      <c r="D26083" t="s">
        <v>1261</v>
      </c>
      <c r="E26083" t="s">
        <v>29</v>
      </c>
      <c r="F26083">
        <v>798538</v>
      </c>
      <c r="G26083">
        <v>930909</v>
      </c>
      <c r="H26083">
        <f t="shared" si="51"/>
        <v>1.1657666886234594</v>
      </c>
      <c r="I26083" t="s">
        <v>1239</v>
      </c>
    </row>
    <row r="26084" spans="1:9" x14ac:dyDescent="0.35">
      <c r="A26084" t="s">
        <v>1257</v>
      </c>
      <c r="B26084" t="s">
        <v>390</v>
      </c>
      <c r="C26084" t="s">
        <v>390</v>
      </c>
      <c r="D26084" t="s">
        <v>1261</v>
      </c>
      <c r="E26084" t="s">
        <v>30</v>
      </c>
      <c r="F26084">
        <v>819882</v>
      </c>
      <c r="G26084">
        <v>988735</v>
      </c>
      <c r="H26084">
        <f t="shared" si="51"/>
        <v>1.2059479290922352</v>
      </c>
      <c r="I26084" t="s">
        <v>1239</v>
      </c>
    </row>
    <row r="26085" spans="1:9" x14ac:dyDescent="0.35">
      <c r="A26085" t="s">
        <v>1257</v>
      </c>
      <c r="B26085" t="s">
        <v>390</v>
      </c>
      <c r="C26085" t="s">
        <v>390</v>
      </c>
      <c r="D26085" t="s">
        <v>1261</v>
      </c>
      <c r="E26085" t="s">
        <v>31</v>
      </c>
      <c r="F26085">
        <v>836256</v>
      </c>
      <c r="G26085">
        <v>791057</v>
      </c>
      <c r="H26085">
        <f t="shared" si="51"/>
        <v>0.94595076148930468</v>
      </c>
      <c r="I26085" t="s">
        <v>1239</v>
      </c>
    </row>
    <row r="26086" spans="1:9" x14ac:dyDescent="0.35">
      <c r="A26086" t="s">
        <v>1257</v>
      </c>
      <c r="B26086" t="s">
        <v>390</v>
      </c>
      <c r="C26086" t="s">
        <v>390</v>
      </c>
      <c r="D26086" t="s">
        <v>1262</v>
      </c>
      <c r="E26086" t="s">
        <v>29</v>
      </c>
      <c r="F26086">
        <v>264514</v>
      </c>
      <c r="G26086">
        <v>262934</v>
      </c>
      <c r="H26086">
        <f t="shared" si="51"/>
        <v>0.99402678119116572</v>
      </c>
      <c r="I26086" t="s">
        <v>1239</v>
      </c>
    </row>
    <row r="26087" spans="1:9" x14ac:dyDescent="0.35">
      <c r="A26087" t="s">
        <v>1257</v>
      </c>
      <c r="B26087" t="s">
        <v>390</v>
      </c>
      <c r="C26087" t="s">
        <v>390</v>
      </c>
      <c r="D26087" t="s">
        <v>1262</v>
      </c>
      <c r="E26087" t="s">
        <v>30</v>
      </c>
      <c r="F26087">
        <v>264454</v>
      </c>
      <c r="G26087">
        <v>238088</v>
      </c>
      <c r="H26087">
        <f t="shared" si="51"/>
        <v>0.90030024125178665</v>
      </c>
      <c r="I26087" t="s">
        <v>1239</v>
      </c>
    </row>
    <row r="26088" spans="1:9" x14ac:dyDescent="0.35">
      <c r="A26088" t="s">
        <v>1257</v>
      </c>
      <c r="B26088" t="s">
        <v>390</v>
      </c>
      <c r="C26088" t="s">
        <v>390</v>
      </c>
      <c r="D26088" t="s">
        <v>1262</v>
      </c>
      <c r="E26088" t="s">
        <v>31</v>
      </c>
      <c r="F26088">
        <v>286504</v>
      </c>
      <c r="G26088">
        <v>252751</v>
      </c>
      <c r="H26088">
        <f t="shared" si="51"/>
        <v>0.88219012649038053</v>
      </c>
      <c r="I26088" t="s">
        <v>1239</v>
      </c>
    </row>
    <row r="26089" spans="1:9" x14ac:dyDescent="0.35">
      <c r="A26089" t="s">
        <v>1257</v>
      </c>
      <c r="B26089" t="s">
        <v>390</v>
      </c>
      <c r="C26089" t="s">
        <v>390</v>
      </c>
      <c r="D26089" t="s">
        <v>1263</v>
      </c>
      <c r="E26089" t="s">
        <v>29</v>
      </c>
      <c r="F26089">
        <v>351442</v>
      </c>
      <c r="G26089">
        <v>457044</v>
      </c>
      <c r="H26089">
        <f t="shared" si="51"/>
        <v>1.3004820141019002</v>
      </c>
      <c r="I26089" t="s">
        <v>1239</v>
      </c>
    </row>
    <row r="26090" spans="1:9" x14ac:dyDescent="0.35">
      <c r="A26090" t="s">
        <v>1257</v>
      </c>
      <c r="B26090" t="s">
        <v>390</v>
      </c>
      <c r="C26090" t="s">
        <v>390</v>
      </c>
      <c r="D26090" t="s">
        <v>1263</v>
      </c>
      <c r="E26090" t="s">
        <v>30</v>
      </c>
      <c r="F26090">
        <v>354806</v>
      </c>
      <c r="G26090">
        <v>327190</v>
      </c>
      <c r="H26090">
        <f t="shared" si="51"/>
        <v>0.92216591602171327</v>
      </c>
      <c r="I26090" t="s">
        <v>1239</v>
      </c>
    </row>
    <row r="26091" spans="1:9" x14ac:dyDescent="0.35">
      <c r="A26091" t="s">
        <v>1257</v>
      </c>
      <c r="B26091" t="s">
        <v>390</v>
      </c>
      <c r="C26091" t="s">
        <v>390</v>
      </c>
      <c r="D26091" t="s">
        <v>1263</v>
      </c>
      <c r="E26091" t="s">
        <v>31</v>
      </c>
      <c r="F26091">
        <v>367003</v>
      </c>
      <c r="G26091">
        <v>612990</v>
      </c>
      <c r="H26091">
        <f t="shared" si="51"/>
        <v>1.670258826222129</v>
      </c>
      <c r="I26091" t="s">
        <v>1239</v>
      </c>
    </row>
    <row r="26092" spans="1:9" x14ac:dyDescent="0.35">
      <c r="A26092" t="s">
        <v>1257</v>
      </c>
      <c r="B26092" t="s">
        <v>390</v>
      </c>
      <c r="C26092" t="s">
        <v>390</v>
      </c>
      <c r="D26092" t="s">
        <v>1264</v>
      </c>
      <c r="E26092" t="s">
        <v>29</v>
      </c>
      <c r="F26092">
        <v>1912983</v>
      </c>
      <c r="G26092">
        <v>1658757</v>
      </c>
      <c r="H26092">
        <f t="shared" si="51"/>
        <v>0.86710493506737907</v>
      </c>
      <c r="I26092" t="s">
        <v>1239</v>
      </c>
    </row>
    <row r="26093" spans="1:9" x14ac:dyDescent="0.35">
      <c r="A26093" t="s">
        <v>1257</v>
      </c>
      <c r="B26093" t="s">
        <v>390</v>
      </c>
      <c r="C26093" t="s">
        <v>390</v>
      </c>
      <c r="D26093" t="s">
        <v>1264</v>
      </c>
      <c r="E26093" t="s">
        <v>30</v>
      </c>
      <c r="F26093">
        <v>1914820</v>
      </c>
      <c r="G26093">
        <v>3516657</v>
      </c>
      <c r="H26093">
        <f t="shared" si="51"/>
        <v>1.8365470383639193</v>
      </c>
      <c r="I26093" t="s">
        <v>1239</v>
      </c>
    </row>
    <row r="26094" spans="1:9" x14ac:dyDescent="0.35">
      <c r="A26094" t="s">
        <v>1257</v>
      </c>
      <c r="B26094" t="s">
        <v>390</v>
      </c>
      <c r="C26094" t="s">
        <v>390</v>
      </c>
      <c r="D26094" t="s">
        <v>1264</v>
      </c>
      <c r="E26094" t="s">
        <v>31</v>
      </c>
      <c r="F26094">
        <v>1912383</v>
      </c>
      <c r="G26094">
        <v>3357253</v>
      </c>
      <c r="H26094">
        <f t="shared" si="51"/>
        <v>1.7555338025907989</v>
      </c>
      <c r="I26094" t="s">
        <v>1239</v>
      </c>
    </row>
    <row r="26095" spans="1:9" x14ac:dyDescent="0.35">
      <c r="A26095" t="s">
        <v>1257</v>
      </c>
      <c r="B26095" t="s">
        <v>390</v>
      </c>
      <c r="C26095" t="s">
        <v>390</v>
      </c>
      <c r="D26095" t="s">
        <v>1265</v>
      </c>
      <c r="E26095" t="s">
        <v>29</v>
      </c>
      <c r="F26095">
        <v>22746</v>
      </c>
      <c r="G26095">
        <v>20589</v>
      </c>
      <c r="H26095">
        <f t="shared" si="51"/>
        <v>0.90517013980480088</v>
      </c>
      <c r="I26095" t="s">
        <v>1239</v>
      </c>
    </row>
    <row r="26096" spans="1:9" x14ac:dyDescent="0.35">
      <c r="A26096" t="s">
        <v>1257</v>
      </c>
      <c r="B26096" t="s">
        <v>390</v>
      </c>
      <c r="C26096" t="s">
        <v>390</v>
      </c>
      <c r="D26096" t="s">
        <v>1265</v>
      </c>
      <c r="E26096" t="s">
        <v>30</v>
      </c>
      <c r="F26096">
        <v>17310</v>
      </c>
      <c r="G26096">
        <v>20076</v>
      </c>
      <c r="H26096">
        <f t="shared" si="51"/>
        <v>1.1597920277296361</v>
      </c>
      <c r="I26096" t="s">
        <v>1239</v>
      </c>
    </row>
    <row r="26097" spans="1:9" x14ac:dyDescent="0.35">
      <c r="A26097" t="s">
        <v>1257</v>
      </c>
      <c r="B26097" t="s">
        <v>390</v>
      </c>
      <c r="C26097" t="s">
        <v>390</v>
      </c>
      <c r="D26097" t="s">
        <v>1265</v>
      </c>
      <c r="E26097" t="s">
        <v>31</v>
      </c>
      <c r="F26097">
        <v>21227</v>
      </c>
      <c r="G26097">
        <v>29353</v>
      </c>
      <c r="H26097">
        <f t="shared" si="51"/>
        <v>1.3828143402270694</v>
      </c>
      <c r="I26097" t="s">
        <v>1239</v>
      </c>
    </row>
    <row r="26098" spans="1:9" x14ac:dyDescent="0.35">
      <c r="A26098" t="s">
        <v>1257</v>
      </c>
      <c r="B26098" t="s">
        <v>390</v>
      </c>
      <c r="C26098" t="s">
        <v>390</v>
      </c>
      <c r="D26098" t="s">
        <v>1266</v>
      </c>
      <c r="E26098" t="s">
        <v>29</v>
      </c>
      <c r="F26098">
        <v>140395</v>
      </c>
      <c r="G26098">
        <v>179395</v>
      </c>
      <c r="H26098">
        <f t="shared" si="51"/>
        <v>1.2777876705010862</v>
      </c>
      <c r="I26098" t="s">
        <v>1239</v>
      </c>
    </row>
    <row r="26099" spans="1:9" x14ac:dyDescent="0.35">
      <c r="A26099" t="s">
        <v>1257</v>
      </c>
      <c r="B26099" t="s">
        <v>390</v>
      </c>
      <c r="C26099" t="s">
        <v>390</v>
      </c>
      <c r="D26099" t="s">
        <v>1266</v>
      </c>
      <c r="E26099" t="s">
        <v>30</v>
      </c>
      <c r="F26099">
        <v>148476</v>
      </c>
      <c r="G26099">
        <v>158167</v>
      </c>
      <c r="H26099">
        <f t="shared" si="51"/>
        <v>1.065269807915084</v>
      </c>
      <c r="I26099" t="s">
        <v>1239</v>
      </c>
    </row>
    <row r="26100" spans="1:9" x14ac:dyDescent="0.35">
      <c r="A26100" t="s">
        <v>1257</v>
      </c>
      <c r="B26100" t="s">
        <v>390</v>
      </c>
      <c r="C26100" t="s">
        <v>390</v>
      </c>
      <c r="D26100" t="s">
        <v>1266</v>
      </c>
      <c r="E26100" t="s">
        <v>31</v>
      </c>
      <c r="F26100">
        <v>142390</v>
      </c>
      <c r="G26100">
        <v>180097</v>
      </c>
      <c r="H26100">
        <f t="shared" si="51"/>
        <v>1.2648149448697239</v>
      </c>
      <c r="I26100" t="s">
        <v>1239</v>
      </c>
    </row>
    <row r="26101" spans="1:9" x14ac:dyDescent="0.35">
      <c r="A26101" t="s">
        <v>1257</v>
      </c>
      <c r="B26101" t="s">
        <v>391</v>
      </c>
      <c r="C26101" t="s">
        <v>391</v>
      </c>
      <c r="D26101" t="s">
        <v>1258</v>
      </c>
      <c r="E26101" t="s">
        <v>29</v>
      </c>
      <c r="F26101">
        <v>789608</v>
      </c>
      <c r="G26101">
        <v>455819</v>
      </c>
      <c r="H26101">
        <f t="shared" si="51"/>
        <v>0.57727252003525797</v>
      </c>
      <c r="I26101" t="s">
        <v>1240</v>
      </c>
    </row>
    <row r="26102" spans="1:9" x14ac:dyDescent="0.35">
      <c r="A26102" t="s">
        <v>1257</v>
      </c>
      <c r="B26102" t="s">
        <v>391</v>
      </c>
      <c r="C26102" t="s">
        <v>391</v>
      </c>
      <c r="D26102" t="s">
        <v>1258</v>
      </c>
      <c r="E26102" t="s">
        <v>30</v>
      </c>
      <c r="F26102">
        <v>770935</v>
      </c>
      <c r="G26102">
        <v>500269</v>
      </c>
      <c r="H26102">
        <f t="shared" si="51"/>
        <v>0.64891203538560316</v>
      </c>
      <c r="I26102" t="s">
        <v>1240</v>
      </c>
    </row>
    <row r="26103" spans="1:9" x14ac:dyDescent="0.35">
      <c r="A26103" t="s">
        <v>1257</v>
      </c>
      <c r="B26103" t="s">
        <v>391</v>
      </c>
      <c r="C26103" t="s">
        <v>391</v>
      </c>
      <c r="D26103" t="s">
        <v>1258</v>
      </c>
      <c r="E26103" t="s">
        <v>31</v>
      </c>
      <c r="F26103">
        <v>730616</v>
      </c>
      <c r="G26103">
        <v>439695</v>
      </c>
      <c r="H26103">
        <f t="shared" si="51"/>
        <v>0.60181408564827488</v>
      </c>
      <c r="I26103" t="s">
        <v>1240</v>
      </c>
    </row>
    <row r="26104" spans="1:9" x14ac:dyDescent="0.35">
      <c r="A26104" t="s">
        <v>1257</v>
      </c>
      <c r="B26104" t="s">
        <v>391</v>
      </c>
      <c r="C26104" t="s">
        <v>391</v>
      </c>
      <c r="D26104" t="s">
        <v>1267</v>
      </c>
      <c r="E26104" t="s">
        <v>29</v>
      </c>
      <c r="F26104">
        <v>178189</v>
      </c>
      <c r="G26104">
        <v>88495</v>
      </c>
      <c r="H26104">
        <f t="shared" si="51"/>
        <v>0.49663559478980185</v>
      </c>
      <c r="I26104" t="s">
        <v>1240</v>
      </c>
    </row>
    <row r="26105" spans="1:9" x14ac:dyDescent="0.35">
      <c r="A26105" t="s">
        <v>1257</v>
      </c>
      <c r="B26105" t="s">
        <v>391</v>
      </c>
      <c r="C26105" t="s">
        <v>391</v>
      </c>
      <c r="D26105" t="s">
        <v>1267</v>
      </c>
      <c r="E26105" t="s">
        <v>30</v>
      </c>
      <c r="F26105">
        <v>178200</v>
      </c>
      <c r="G26105">
        <v>100463</v>
      </c>
      <c r="H26105">
        <f t="shared" si="51"/>
        <v>0.5637654320987654</v>
      </c>
      <c r="I26105" t="s">
        <v>1240</v>
      </c>
    </row>
    <row r="26106" spans="1:9" x14ac:dyDescent="0.35">
      <c r="A26106" t="s">
        <v>1257</v>
      </c>
      <c r="B26106" t="s">
        <v>391</v>
      </c>
      <c r="C26106" t="s">
        <v>391</v>
      </c>
      <c r="D26106" t="s">
        <v>1267</v>
      </c>
      <c r="E26106" t="s">
        <v>31</v>
      </c>
      <c r="F26106">
        <v>175161</v>
      </c>
      <c r="G26106">
        <v>121298</v>
      </c>
      <c r="H26106">
        <f t="shared" si="51"/>
        <v>0.69249433378434699</v>
      </c>
      <c r="I26106" t="s">
        <v>1240</v>
      </c>
    </row>
    <row r="26107" spans="1:9" x14ac:dyDescent="0.35">
      <c r="A26107" t="s">
        <v>1257</v>
      </c>
      <c r="B26107" t="s">
        <v>391</v>
      </c>
      <c r="C26107" t="s">
        <v>391</v>
      </c>
      <c r="D26107" t="s">
        <v>1268</v>
      </c>
      <c r="E26107" t="s">
        <v>29</v>
      </c>
      <c r="F26107">
        <v>59577</v>
      </c>
      <c r="G26107">
        <v>35198</v>
      </c>
      <c r="H26107">
        <f t="shared" si="51"/>
        <v>0.59079846249391543</v>
      </c>
      <c r="I26107" t="s">
        <v>1240</v>
      </c>
    </row>
    <row r="26108" spans="1:9" x14ac:dyDescent="0.35">
      <c r="A26108" t="s">
        <v>1257</v>
      </c>
      <c r="B26108" t="s">
        <v>391</v>
      </c>
      <c r="C26108" t="s">
        <v>391</v>
      </c>
      <c r="D26108" t="s">
        <v>1268</v>
      </c>
      <c r="E26108" t="s">
        <v>30</v>
      </c>
      <c r="F26108">
        <v>55743</v>
      </c>
      <c r="G26108">
        <v>48427</v>
      </c>
      <c r="H26108">
        <f t="shared" si="51"/>
        <v>0.86875482123315928</v>
      </c>
      <c r="I26108" t="s">
        <v>1240</v>
      </c>
    </row>
    <row r="26109" spans="1:9" x14ac:dyDescent="0.35">
      <c r="A26109" t="s">
        <v>1257</v>
      </c>
      <c r="B26109" t="s">
        <v>391</v>
      </c>
      <c r="C26109" t="s">
        <v>391</v>
      </c>
      <c r="D26109" t="s">
        <v>1268</v>
      </c>
      <c r="E26109" t="s">
        <v>31</v>
      </c>
      <c r="F26109">
        <v>53362</v>
      </c>
      <c r="G26109">
        <v>52481</v>
      </c>
      <c r="H26109">
        <f t="shared" si="51"/>
        <v>0.9834901240583187</v>
      </c>
      <c r="I26109" t="s">
        <v>1240</v>
      </c>
    </row>
    <row r="26110" spans="1:9" x14ac:dyDescent="0.35">
      <c r="A26110" t="s">
        <v>1257</v>
      </c>
      <c r="B26110" t="s">
        <v>391</v>
      </c>
      <c r="C26110" t="s">
        <v>391</v>
      </c>
      <c r="D26110" t="s">
        <v>1269</v>
      </c>
      <c r="E26110" t="s">
        <v>29</v>
      </c>
      <c r="F26110">
        <v>78374</v>
      </c>
      <c r="G26110">
        <v>280569</v>
      </c>
      <c r="H26110">
        <f t="shared" si="51"/>
        <v>3.579873427412152</v>
      </c>
      <c r="I26110" t="s">
        <v>1240</v>
      </c>
    </row>
    <row r="26111" spans="1:9" x14ac:dyDescent="0.35">
      <c r="A26111" t="s">
        <v>1257</v>
      </c>
      <c r="B26111" t="s">
        <v>391</v>
      </c>
      <c r="C26111" t="s">
        <v>391</v>
      </c>
      <c r="D26111" t="s">
        <v>1269</v>
      </c>
      <c r="E26111" t="s">
        <v>30</v>
      </c>
      <c r="F26111">
        <v>81506</v>
      </c>
      <c r="G26111">
        <v>194216</v>
      </c>
      <c r="H26111">
        <f t="shared" si="51"/>
        <v>2.3828429808848428</v>
      </c>
      <c r="I26111" t="s">
        <v>1240</v>
      </c>
    </row>
    <row r="26112" spans="1:9" x14ac:dyDescent="0.35">
      <c r="A26112" t="s">
        <v>1257</v>
      </c>
      <c r="B26112" t="s">
        <v>391</v>
      </c>
      <c r="C26112" t="s">
        <v>391</v>
      </c>
      <c r="D26112" t="s">
        <v>1269</v>
      </c>
      <c r="E26112" t="s">
        <v>31</v>
      </c>
      <c r="F26112">
        <v>67739</v>
      </c>
      <c r="G26112">
        <v>113448</v>
      </c>
      <c r="H26112">
        <f t="shared" si="51"/>
        <v>1.6747811452782002</v>
      </c>
      <c r="I26112" t="s">
        <v>1240</v>
      </c>
    </row>
    <row r="26113" spans="1:9" x14ac:dyDescent="0.35">
      <c r="A26113" t="s">
        <v>1257</v>
      </c>
      <c r="B26113" t="s">
        <v>391</v>
      </c>
      <c r="C26113" t="s">
        <v>391</v>
      </c>
      <c r="D26113" t="s">
        <v>1270</v>
      </c>
      <c r="E26113" t="s">
        <v>29</v>
      </c>
      <c r="F26113">
        <v>41010</v>
      </c>
      <c r="G26113">
        <v>32364</v>
      </c>
      <c r="H26113">
        <f t="shared" si="51"/>
        <v>0.78917337234820772</v>
      </c>
      <c r="I26113" t="s">
        <v>1240</v>
      </c>
    </row>
    <row r="26114" spans="1:9" x14ac:dyDescent="0.35">
      <c r="A26114" t="s">
        <v>1257</v>
      </c>
      <c r="B26114" t="s">
        <v>391</v>
      </c>
      <c r="C26114" t="s">
        <v>391</v>
      </c>
      <c r="D26114" t="s">
        <v>1270</v>
      </c>
      <c r="E26114" t="s">
        <v>30</v>
      </c>
      <c r="F26114">
        <v>44611</v>
      </c>
      <c r="G26114">
        <v>27618</v>
      </c>
      <c r="H26114">
        <f t="shared" si="51"/>
        <v>0.61908497904104365</v>
      </c>
      <c r="I26114" t="s">
        <v>1240</v>
      </c>
    </row>
    <row r="26115" spans="1:9" x14ac:dyDescent="0.35">
      <c r="A26115" t="s">
        <v>1257</v>
      </c>
      <c r="B26115" t="s">
        <v>391</v>
      </c>
      <c r="C26115" t="s">
        <v>391</v>
      </c>
      <c r="D26115" t="s">
        <v>1270</v>
      </c>
      <c r="E26115" t="s">
        <v>31</v>
      </c>
      <c r="F26115">
        <v>44097</v>
      </c>
      <c r="G26115">
        <v>32619</v>
      </c>
      <c r="H26115">
        <f t="shared" si="51"/>
        <v>0.73971018436628344</v>
      </c>
      <c r="I26115" t="s">
        <v>1240</v>
      </c>
    </row>
    <row r="26116" spans="1:9" x14ac:dyDescent="0.35">
      <c r="A26116" t="s">
        <v>1257</v>
      </c>
      <c r="B26116" t="s">
        <v>391</v>
      </c>
      <c r="C26116" t="s">
        <v>391</v>
      </c>
      <c r="D26116" t="s">
        <v>1271</v>
      </c>
      <c r="E26116" t="s">
        <v>29</v>
      </c>
      <c r="F26116">
        <v>70933</v>
      </c>
      <c r="G26116">
        <v>76472</v>
      </c>
      <c r="H26116">
        <f t="shared" si="51"/>
        <v>1.0780877729688578</v>
      </c>
      <c r="I26116" t="s">
        <v>1240</v>
      </c>
    </row>
    <row r="26117" spans="1:9" x14ac:dyDescent="0.35">
      <c r="A26117" t="s">
        <v>1257</v>
      </c>
      <c r="B26117" t="s">
        <v>391</v>
      </c>
      <c r="C26117" t="s">
        <v>391</v>
      </c>
      <c r="D26117" t="s">
        <v>1271</v>
      </c>
      <c r="E26117" t="s">
        <v>30</v>
      </c>
      <c r="F26117">
        <v>70873</v>
      </c>
      <c r="G26117">
        <v>80407</v>
      </c>
      <c r="H26117">
        <f t="shared" si="51"/>
        <v>1.1345223145626684</v>
      </c>
      <c r="I26117" t="s">
        <v>1240</v>
      </c>
    </row>
    <row r="26118" spans="1:9" x14ac:dyDescent="0.35">
      <c r="A26118" t="s">
        <v>1257</v>
      </c>
      <c r="B26118" t="s">
        <v>391</v>
      </c>
      <c r="C26118" t="s">
        <v>391</v>
      </c>
      <c r="D26118" t="s">
        <v>1271</v>
      </c>
      <c r="E26118" t="s">
        <v>31</v>
      </c>
      <c r="F26118">
        <v>68912</v>
      </c>
      <c r="G26118">
        <v>73482</v>
      </c>
      <c r="H26118">
        <f t="shared" si="51"/>
        <v>1.0663164615741816</v>
      </c>
      <c r="I26118" t="s">
        <v>1240</v>
      </c>
    </row>
    <row r="26119" spans="1:9" x14ac:dyDescent="0.35">
      <c r="A26119" t="s">
        <v>1257</v>
      </c>
      <c r="B26119" t="s">
        <v>391</v>
      </c>
      <c r="C26119" t="s">
        <v>391</v>
      </c>
      <c r="D26119" t="s">
        <v>1272</v>
      </c>
      <c r="E26119" t="s">
        <v>29</v>
      </c>
      <c r="F26119">
        <v>94295</v>
      </c>
      <c r="G26119">
        <v>48382</v>
      </c>
      <c r="H26119">
        <f t="shared" si="51"/>
        <v>0.51309189246513598</v>
      </c>
      <c r="I26119" t="s">
        <v>1240</v>
      </c>
    </row>
    <row r="26120" spans="1:9" x14ac:dyDescent="0.35">
      <c r="A26120" t="s">
        <v>1257</v>
      </c>
      <c r="B26120" t="s">
        <v>391</v>
      </c>
      <c r="C26120" t="s">
        <v>391</v>
      </c>
      <c r="D26120" t="s">
        <v>1272</v>
      </c>
      <c r="E26120" t="s">
        <v>30</v>
      </c>
      <c r="F26120">
        <v>91540</v>
      </c>
      <c r="G26120">
        <v>70596</v>
      </c>
      <c r="H26120">
        <f t="shared" si="51"/>
        <v>0.77120384531352415</v>
      </c>
      <c r="I26120" t="s">
        <v>1240</v>
      </c>
    </row>
    <row r="26121" spans="1:9" x14ac:dyDescent="0.35">
      <c r="A26121" t="s">
        <v>1257</v>
      </c>
      <c r="B26121" t="s">
        <v>391</v>
      </c>
      <c r="C26121" t="s">
        <v>391</v>
      </c>
      <c r="D26121" t="s">
        <v>1272</v>
      </c>
      <c r="E26121" t="s">
        <v>31</v>
      </c>
      <c r="F26121">
        <v>102729</v>
      </c>
      <c r="G26121">
        <v>65556</v>
      </c>
      <c r="H26121">
        <f t="shared" si="51"/>
        <v>0.63814502234033232</v>
      </c>
      <c r="I26121" t="s">
        <v>1240</v>
      </c>
    </row>
    <row r="26122" spans="1:9" x14ac:dyDescent="0.35">
      <c r="A26122" t="s">
        <v>1257</v>
      </c>
      <c r="B26122" t="s">
        <v>391</v>
      </c>
      <c r="C26122" t="s">
        <v>391</v>
      </c>
      <c r="D26122" t="s">
        <v>1273</v>
      </c>
      <c r="E26122" t="s">
        <v>29</v>
      </c>
      <c r="F26122">
        <v>44520</v>
      </c>
      <c r="G26122">
        <v>22479</v>
      </c>
      <c r="H26122">
        <f t="shared" si="51"/>
        <v>0.50491913746630723</v>
      </c>
      <c r="I26122" t="s">
        <v>1240</v>
      </c>
    </row>
    <row r="26123" spans="1:9" x14ac:dyDescent="0.35">
      <c r="A26123" t="s">
        <v>1257</v>
      </c>
      <c r="B26123" t="s">
        <v>391</v>
      </c>
      <c r="C26123" t="s">
        <v>391</v>
      </c>
      <c r="D26123" t="s">
        <v>1273</v>
      </c>
      <c r="E26123" t="s">
        <v>30</v>
      </c>
      <c r="F26123">
        <v>43393</v>
      </c>
      <c r="G26123">
        <v>26825</v>
      </c>
      <c r="H26123">
        <f t="shared" si="51"/>
        <v>0.61818726522711032</v>
      </c>
      <c r="I26123" t="s">
        <v>1240</v>
      </c>
    </row>
    <row r="26124" spans="1:9" x14ac:dyDescent="0.35">
      <c r="A26124" t="s">
        <v>1257</v>
      </c>
      <c r="B26124" t="s">
        <v>391</v>
      </c>
      <c r="C26124" t="s">
        <v>391</v>
      </c>
      <c r="D26124" t="s">
        <v>1273</v>
      </c>
      <c r="E26124" t="s">
        <v>31</v>
      </c>
      <c r="F26124">
        <v>46951</v>
      </c>
      <c r="G26124">
        <v>31805</v>
      </c>
      <c r="H26124">
        <f t="shared" si="51"/>
        <v>0.67740836190922449</v>
      </c>
      <c r="I26124" t="s">
        <v>1240</v>
      </c>
    </row>
    <row r="26125" spans="1:9" x14ac:dyDescent="0.35">
      <c r="A26125" t="s">
        <v>1257</v>
      </c>
      <c r="B26125" t="s">
        <v>391</v>
      </c>
      <c r="C26125" t="s">
        <v>391</v>
      </c>
      <c r="D26125" t="s">
        <v>1274</v>
      </c>
      <c r="E26125" t="s">
        <v>29</v>
      </c>
      <c r="F26125">
        <v>108348</v>
      </c>
      <c r="G26125">
        <v>54751</v>
      </c>
      <c r="H26125">
        <f t="shared" si="51"/>
        <v>0.50532543286447373</v>
      </c>
      <c r="I26125" t="s">
        <v>1240</v>
      </c>
    </row>
    <row r="26126" spans="1:9" x14ac:dyDescent="0.35">
      <c r="A26126" t="s">
        <v>1257</v>
      </c>
      <c r="B26126" t="s">
        <v>391</v>
      </c>
      <c r="C26126" t="s">
        <v>391</v>
      </c>
      <c r="D26126" t="s">
        <v>1274</v>
      </c>
      <c r="E26126" t="s">
        <v>30</v>
      </c>
      <c r="F26126">
        <v>108021</v>
      </c>
      <c r="G26126">
        <v>75071</v>
      </c>
      <c r="H26126">
        <f t="shared" si="51"/>
        <v>0.69496671943418409</v>
      </c>
      <c r="I26126" t="s">
        <v>1240</v>
      </c>
    </row>
    <row r="26127" spans="1:9" x14ac:dyDescent="0.35">
      <c r="A26127" t="s">
        <v>1257</v>
      </c>
      <c r="B26127" t="s">
        <v>391</v>
      </c>
      <c r="C26127" t="s">
        <v>391</v>
      </c>
      <c r="D26127" t="s">
        <v>1274</v>
      </c>
      <c r="E26127" t="s">
        <v>31</v>
      </c>
      <c r="F26127">
        <v>107882</v>
      </c>
      <c r="G26127">
        <v>82679</v>
      </c>
      <c r="H26127">
        <f t="shared" si="51"/>
        <v>0.76638364138595871</v>
      </c>
      <c r="I26127" t="s">
        <v>1240</v>
      </c>
    </row>
    <row r="26128" spans="1:9" x14ac:dyDescent="0.35">
      <c r="A26128" t="s">
        <v>1257</v>
      </c>
      <c r="B26128" t="s">
        <v>391</v>
      </c>
      <c r="C26128" t="s">
        <v>391</v>
      </c>
      <c r="D26128" t="s">
        <v>1275</v>
      </c>
      <c r="E26128" t="s">
        <v>29</v>
      </c>
      <c r="F26128">
        <v>19767</v>
      </c>
      <c r="G26128">
        <v>17803</v>
      </c>
      <c r="H26128">
        <f t="shared" si="51"/>
        <v>0.90064248494966359</v>
      </c>
      <c r="I26128" t="s">
        <v>1240</v>
      </c>
    </row>
    <row r="26129" spans="1:9" x14ac:dyDescent="0.35">
      <c r="A26129" t="s">
        <v>1257</v>
      </c>
      <c r="B26129" t="s">
        <v>391</v>
      </c>
      <c r="C26129" t="s">
        <v>391</v>
      </c>
      <c r="D26129" t="s">
        <v>1275</v>
      </c>
      <c r="E26129" t="s">
        <v>30</v>
      </c>
      <c r="F26129">
        <v>15069</v>
      </c>
      <c r="G26129">
        <v>32559</v>
      </c>
      <c r="H26129">
        <f t="shared" si="51"/>
        <v>2.160660959585905</v>
      </c>
      <c r="I26129" t="s">
        <v>1240</v>
      </c>
    </row>
    <row r="26130" spans="1:9" x14ac:dyDescent="0.35">
      <c r="A26130" t="s">
        <v>1257</v>
      </c>
      <c r="B26130" t="s">
        <v>391</v>
      </c>
      <c r="C26130" t="s">
        <v>391</v>
      </c>
      <c r="D26130" t="s">
        <v>1275</v>
      </c>
      <c r="E26130" t="s">
        <v>31</v>
      </c>
      <c r="F26130">
        <v>13328</v>
      </c>
      <c r="G26130">
        <v>23593</v>
      </c>
      <c r="H26130">
        <f t="shared" si="51"/>
        <v>1.7701830732292918</v>
      </c>
      <c r="I26130" t="s">
        <v>1240</v>
      </c>
    </row>
    <row r="26131" spans="1:9" x14ac:dyDescent="0.35">
      <c r="A26131" t="s">
        <v>1257</v>
      </c>
      <c r="B26131" t="s">
        <v>391</v>
      </c>
      <c r="C26131" t="s">
        <v>391</v>
      </c>
      <c r="D26131" t="s">
        <v>1276</v>
      </c>
      <c r="E26131" t="s">
        <v>29</v>
      </c>
      <c r="F26131">
        <v>21567</v>
      </c>
      <c r="G26131">
        <v>18818</v>
      </c>
      <c r="H26131">
        <f t="shared" si="51"/>
        <v>0.87253674595446751</v>
      </c>
      <c r="I26131" t="s">
        <v>1240</v>
      </c>
    </row>
    <row r="26132" spans="1:9" x14ac:dyDescent="0.35">
      <c r="A26132" t="s">
        <v>1257</v>
      </c>
      <c r="B26132" t="s">
        <v>391</v>
      </c>
      <c r="C26132" t="s">
        <v>391</v>
      </c>
      <c r="D26132" t="s">
        <v>1276</v>
      </c>
      <c r="E26132" t="s">
        <v>30</v>
      </c>
      <c r="F26132">
        <v>25157</v>
      </c>
      <c r="G26132">
        <v>17280</v>
      </c>
      <c r="H26132">
        <f t="shared" si="51"/>
        <v>0.68688635369877171</v>
      </c>
      <c r="I26132" t="s">
        <v>1240</v>
      </c>
    </row>
    <row r="26133" spans="1:9" x14ac:dyDescent="0.35">
      <c r="A26133" t="s">
        <v>1257</v>
      </c>
      <c r="B26133" t="s">
        <v>391</v>
      </c>
      <c r="C26133" t="s">
        <v>391</v>
      </c>
      <c r="D26133" t="s">
        <v>1276</v>
      </c>
      <c r="E26133" t="s">
        <v>31</v>
      </c>
      <c r="F26133">
        <v>25034</v>
      </c>
      <c r="G26133">
        <v>22605</v>
      </c>
      <c r="H26133">
        <f t="shared" si="51"/>
        <v>0.90297195813693376</v>
      </c>
      <c r="I26133" t="s">
        <v>1240</v>
      </c>
    </row>
    <row r="26134" spans="1:9" x14ac:dyDescent="0.35">
      <c r="A26134" t="s">
        <v>1257</v>
      </c>
      <c r="B26134" t="s">
        <v>391</v>
      </c>
      <c r="C26134" t="s">
        <v>391</v>
      </c>
      <c r="D26134" t="s">
        <v>1259</v>
      </c>
      <c r="E26134" t="s">
        <v>29</v>
      </c>
      <c r="F26134">
        <v>142136</v>
      </c>
      <c r="G26134">
        <v>117437</v>
      </c>
      <c r="H26134">
        <f t="shared" ref="H26134:H26197" si="52">G26134/F26134</f>
        <v>0.8262298080711431</v>
      </c>
      <c r="I26134" t="s">
        <v>1240</v>
      </c>
    </row>
    <row r="26135" spans="1:9" x14ac:dyDescent="0.35">
      <c r="A26135" t="s">
        <v>1257</v>
      </c>
      <c r="B26135" t="s">
        <v>391</v>
      </c>
      <c r="C26135" t="s">
        <v>391</v>
      </c>
      <c r="D26135" t="s">
        <v>1259</v>
      </c>
      <c r="E26135" t="s">
        <v>30</v>
      </c>
      <c r="F26135">
        <v>146448</v>
      </c>
      <c r="G26135">
        <v>126273</v>
      </c>
      <c r="H26135">
        <f t="shared" si="52"/>
        <v>0.86223779088823338</v>
      </c>
      <c r="I26135" t="s">
        <v>1240</v>
      </c>
    </row>
    <row r="26136" spans="1:9" x14ac:dyDescent="0.35">
      <c r="A26136" t="s">
        <v>1257</v>
      </c>
      <c r="B26136" t="s">
        <v>391</v>
      </c>
      <c r="C26136" t="s">
        <v>391</v>
      </c>
      <c r="D26136" t="s">
        <v>1259</v>
      </c>
      <c r="E26136" t="s">
        <v>31</v>
      </c>
      <c r="F26136">
        <v>145992</v>
      </c>
      <c r="G26136">
        <v>131632</v>
      </c>
      <c r="H26136">
        <f t="shared" si="52"/>
        <v>0.90163844594224341</v>
      </c>
      <c r="I26136" t="s">
        <v>1240</v>
      </c>
    </row>
    <row r="26137" spans="1:9" x14ac:dyDescent="0.35">
      <c r="A26137" t="s">
        <v>1257</v>
      </c>
      <c r="B26137" t="s">
        <v>391</v>
      </c>
      <c r="C26137" t="s">
        <v>391</v>
      </c>
      <c r="D26137" t="s">
        <v>1277</v>
      </c>
      <c r="E26137" t="s">
        <v>29</v>
      </c>
      <c r="F26137">
        <v>45777</v>
      </c>
      <c r="G26137">
        <v>35780</v>
      </c>
      <c r="H26137">
        <f t="shared" si="52"/>
        <v>0.78161522161784303</v>
      </c>
      <c r="I26137" t="s">
        <v>1240</v>
      </c>
    </row>
    <row r="26138" spans="1:9" x14ac:dyDescent="0.35">
      <c r="A26138" t="s">
        <v>1257</v>
      </c>
      <c r="B26138" t="s">
        <v>391</v>
      </c>
      <c r="C26138" t="s">
        <v>391</v>
      </c>
      <c r="D26138" t="s">
        <v>1277</v>
      </c>
      <c r="E26138" t="s">
        <v>30</v>
      </c>
      <c r="F26138">
        <v>47696</v>
      </c>
      <c r="G26138">
        <v>33660</v>
      </c>
      <c r="H26138">
        <f t="shared" si="52"/>
        <v>0.705719557195572</v>
      </c>
      <c r="I26138" t="s">
        <v>1240</v>
      </c>
    </row>
    <row r="26139" spans="1:9" x14ac:dyDescent="0.35">
      <c r="A26139" t="s">
        <v>1257</v>
      </c>
      <c r="B26139" t="s">
        <v>391</v>
      </c>
      <c r="C26139" t="s">
        <v>391</v>
      </c>
      <c r="D26139" t="s">
        <v>1277</v>
      </c>
      <c r="E26139" t="s">
        <v>31</v>
      </c>
      <c r="F26139">
        <v>49675</v>
      </c>
      <c r="G26139">
        <v>32299</v>
      </c>
      <c r="H26139">
        <f t="shared" si="52"/>
        <v>0.65020634121791643</v>
      </c>
      <c r="I26139" t="s">
        <v>1240</v>
      </c>
    </row>
    <row r="26140" spans="1:9" x14ac:dyDescent="0.35">
      <c r="A26140" t="s">
        <v>1257</v>
      </c>
      <c r="B26140" t="s">
        <v>391</v>
      </c>
      <c r="C26140" t="s">
        <v>391</v>
      </c>
      <c r="D26140" t="s">
        <v>1278</v>
      </c>
      <c r="E26140" t="s">
        <v>29</v>
      </c>
      <c r="F26140">
        <v>179140</v>
      </c>
      <c r="G26140">
        <v>140762</v>
      </c>
      <c r="H26140">
        <f t="shared" si="52"/>
        <v>0.78576532321089654</v>
      </c>
      <c r="I26140" t="s">
        <v>1240</v>
      </c>
    </row>
    <row r="26141" spans="1:9" x14ac:dyDescent="0.35">
      <c r="A26141" t="s">
        <v>1257</v>
      </c>
      <c r="B26141" t="s">
        <v>391</v>
      </c>
      <c r="C26141" t="s">
        <v>391</v>
      </c>
      <c r="D26141" t="s">
        <v>1278</v>
      </c>
      <c r="E26141" t="s">
        <v>30</v>
      </c>
      <c r="F26141">
        <v>178224</v>
      </c>
      <c r="G26141">
        <v>138884</v>
      </c>
      <c r="H26141">
        <f t="shared" si="52"/>
        <v>0.77926654098213488</v>
      </c>
      <c r="I26141" t="s">
        <v>1240</v>
      </c>
    </row>
    <row r="26142" spans="1:9" x14ac:dyDescent="0.35">
      <c r="A26142" t="s">
        <v>1257</v>
      </c>
      <c r="B26142" t="s">
        <v>391</v>
      </c>
      <c r="C26142" t="s">
        <v>391</v>
      </c>
      <c r="D26142" t="s">
        <v>1278</v>
      </c>
      <c r="E26142" t="s">
        <v>31</v>
      </c>
      <c r="F26142">
        <v>167495</v>
      </c>
      <c r="G26142">
        <v>136163</v>
      </c>
      <c r="H26142">
        <f t="shared" si="52"/>
        <v>0.81293769963282481</v>
      </c>
      <c r="I26142" t="s">
        <v>1240</v>
      </c>
    </row>
    <row r="26143" spans="1:9" x14ac:dyDescent="0.35">
      <c r="A26143" t="s">
        <v>1257</v>
      </c>
      <c r="B26143" t="s">
        <v>391</v>
      </c>
      <c r="C26143" t="s">
        <v>391</v>
      </c>
      <c r="D26143" t="s">
        <v>1279</v>
      </c>
      <c r="E26143" t="s">
        <v>29</v>
      </c>
      <c r="F26143">
        <v>19082</v>
      </c>
      <c r="G26143">
        <v>16090</v>
      </c>
      <c r="H26143">
        <f t="shared" si="52"/>
        <v>0.84320301855151447</v>
      </c>
      <c r="I26143" t="s">
        <v>1240</v>
      </c>
    </row>
    <row r="26144" spans="1:9" x14ac:dyDescent="0.35">
      <c r="A26144" t="s">
        <v>1257</v>
      </c>
      <c r="B26144" t="s">
        <v>391</v>
      </c>
      <c r="C26144" t="s">
        <v>391</v>
      </c>
      <c r="D26144" t="s">
        <v>1279</v>
      </c>
      <c r="E26144" t="s">
        <v>30</v>
      </c>
      <c r="F26144">
        <v>18121</v>
      </c>
      <c r="G26144">
        <v>25410</v>
      </c>
      <c r="H26144">
        <f t="shared" si="52"/>
        <v>1.4022404944539484</v>
      </c>
      <c r="I26144" t="s">
        <v>1240</v>
      </c>
    </row>
    <row r="26145" spans="1:9" x14ac:dyDescent="0.35">
      <c r="A26145" t="s">
        <v>1257</v>
      </c>
      <c r="B26145" t="s">
        <v>391</v>
      </c>
      <c r="C26145" t="s">
        <v>391</v>
      </c>
      <c r="D26145" t="s">
        <v>1279</v>
      </c>
      <c r="E26145" t="s">
        <v>31</v>
      </c>
      <c r="F26145">
        <v>14627</v>
      </c>
      <c r="G26145">
        <v>26061</v>
      </c>
      <c r="H26145">
        <f t="shared" si="52"/>
        <v>1.781705065973884</v>
      </c>
      <c r="I26145" t="s">
        <v>1240</v>
      </c>
    </row>
    <row r="26146" spans="1:9" x14ac:dyDescent="0.35">
      <c r="A26146" t="s">
        <v>1257</v>
      </c>
      <c r="B26146" t="s">
        <v>391</v>
      </c>
      <c r="C26146" t="s">
        <v>391</v>
      </c>
      <c r="D26146" t="s">
        <v>1280</v>
      </c>
      <c r="E26146" t="s">
        <v>29</v>
      </c>
      <c r="F26146">
        <v>14045</v>
      </c>
      <c r="G26146">
        <v>14255</v>
      </c>
      <c r="H26146">
        <f t="shared" si="52"/>
        <v>1.0149519401922393</v>
      </c>
      <c r="I26146" t="s">
        <v>1240</v>
      </c>
    </row>
    <row r="26147" spans="1:9" x14ac:dyDescent="0.35">
      <c r="A26147" t="s">
        <v>1257</v>
      </c>
      <c r="B26147" t="s">
        <v>391</v>
      </c>
      <c r="C26147" t="s">
        <v>391</v>
      </c>
      <c r="D26147" t="s">
        <v>1280</v>
      </c>
      <c r="E26147" t="s">
        <v>30</v>
      </c>
      <c r="F26147">
        <v>14231</v>
      </c>
      <c r="G26147">
        <v>8885</v>
      </c>
      <c r="H26147">
        <f t="shared" si="52"/>
        <v>0.62434122689902327</v>
      </c>
      <c r="I26147" t="s">
        <v>1240</v>
      </c>
    </row>
    <row r="26148" spans="1:9" x14ac:dyDescent="0.35">
      <c r="A26148" t="s">
        <v>1257</v>
      </c>
      <c r="B26148" t="s">
        <v>391</v>
      </c>
      <c r="C26148" t="s">
        <v>391</v>
      </c>
      <c r="D26148" t="s">
        <v>1280</v>
      </c>
      <c r="E26148" t="s">
        <v>31</v>
      </c>
      <c r="F26148">
        <v>10413</v>
      </c>
      <c r="G26148">
        <v>17473</v>
      </c>
      <c r="H26148">
        <f t="shared" si="52"/>
        <v>1.6779986555267454</v>
      </c>
      <c r="I26148" t="s">
        <v>1240</v>
      </c>
    </row>
    <row r="26149" spans="1:9" x14ac:dyDescent="0.35">
      <c r="A26149" t="s">
        <v>1257</v>
      </c>
      <c r="B26149" t="s">
        <v>391</v>
      </c>
      <c r="C26149" t="s">
        <v>391</v>
      </c>
      <c r="D26149" t="s">
        <v>1281</v>
      </c>
      <c r="E26149" t="s">
        <v>29</v>
      </c>
      <c r="F26149">
        <v>27346</v>
      </c>
      <c r="G26149">
        <v>22438</v>
      </c>
      <c r="H26149">
        <f t="shared" si="52"/>
        <v>0.82052219703064433</v>
      </c>
      <c r="I26149" t="s">
        <v>1240</v>
      </c>
    </row>
    <row r="26150" spans="1:9" x14ac:dyDescent="0.35">
      <c r="A26150" t="s">
        <v>1257</v>
      </c>
      <c r="B26150" t="s">
        <v>391</v>
      </c>
      <c r="C26150" t="s">
        <v>391</v>
      </c>
      <c r="D26150" t="s">
        <v>1281</v>
      </c>
      <c r="E26150" t="s">
        <v>30</v>
      </c>
      <c r="F26150">
        <v>27133</v>
      </c>
      <c r="G26150">
        <v>25754</v>
      </c>
      <c r="H26150">
        <f t="shared" si="52"/>
        <v>0.94917627980687724</v>
      </c>
      <c r="I26150" t="s">
        <v>1240</v>
      </c>
    </row>
    <row r="26151" spans="1:9" x14ac:dyDescent="0.35">
      <c r="A26151" t="s">
        <v>1257</v>
      </c>
      <c r="B26151" t="s">
        <v>391</v>
      </c>
      <c r="C26151" t="s">
        <v>391</v>
      </c>
      <c r="D26151" t="s">
        <v>1281</v>
      </c>
      <c r="E26151" t="s">
        <v>31</v>
      </c>
      <c r="F26151">
        <v>29746</v>
      </c>
      <c r="G26151">
        <v>32169</v>
      </c>
      <c r="H26151">
        <f t="shared" si="52"/>
        <v>1.0814563302628926</v>
      </c>
      <c r="I26151" t="s">
        <v>1240</v>
      </c>
    </row>
    <row r="26152" spans="1:9" x14ac:dyDescent="0.35">
      <c r="A26152" t="s">
        <v>1257</v>
      </c>
      <c r="B26152" t="s">
        <v>391</v>
      </c>
      <c r="C26152" t="s">
        <v>391</v>
      </c>
      <c r="D26152" t="s">
        <v>1282</v>
      </c>
      <c r="E26152" t="s">
        <v>29</v>
      </c>
      <c r="F26152">
        <v>4493</v>
      </c>
      <c r="G26152">
        <v>4984</v>
      </c>
      <c r="H26152">
        <f t="shared" si="52"/>
        <v>1.1092811039394614</v>
      </c>
      <c r="I26152" t="s">
        <v>1240</v>
      </c>
    </row>
    <row r="26153" spans="1:9" x14ac:dyDescent="0.35">
      <c r="A26153" t="s">
        <v>1257</v>
      </c>
      <c r="B26153" t="s">
        <v>391</v>
      </c>
      <c r="C26153" t="s">
        <v>391</v>
      </c>
      <c r="D26153" t="s">
        <v>1282</v>
      </c>
      <c r="E26153" t="s">
        <v>30</v>
      </c>
      <c r="F26153">
        <v>28963</v>
      </c>
      <c r="G26153">
        <v>16540</v>
      </c>
      <c r="H26153">
        <f t="shared" si="52"/>
        <v>0.57107343852501469</v>
      </c>
      <c r="I26153" t="s">
        <v>1240</v>
      </c>
    </row>
    <row r="26154" spans="1:9" x14ac:dyDescent="0.35">
      <c r="A26154" t="s">
        <v>1257</v>
      </c>
      <c r="B26154" t="s">
        <v>391</v>
      </c>
      <c r="C26154" t="s">
        <v>391</v>
      </c>
      <c r="D26154" t="s">
        <v>1282</v>
      </c>
      <c r="E26154" t="s">
        <v>31</v>
      </c>
      <c r="F26154">
        <v>25610</v>
      </c>
      <c r="G26154">
        <v>33075</v>
      </c>
      <c r="H26154">
        <f t="shared" si="52"/>
        <v>1.2914877001171416</v>
      </c>
      <c r="I26154" t="s">
        <v>1240</v>
      </c>
    </row>
    <row r="26155" spans="1:9" x14ac:dyDescent="0.35">
      <c r="A26155" t="s">
        <v>1257</v>
      </c>
      <c r="B26155" t="s">
        <v>391</v>
      </c>
      <c r="C26155" t="s">
        <v>391</v>
      </c>
      <c r="D26155" t="s">
        <v>1260</v>
      </c>
      <c r="E26155" t="s">
        <v>29</v>
      </c>
      <c r="F26155">
        <v>849928</v>
      </c>
      <c r="G26155">
        <v>623557</v>
      </c>
      <c r="H26155">
        <f t="shared" si="52"/>
        <v>0.73365861578863156</v>
      </c>
      <c r="I26155" t="s">
        <v>1240</v>
      </c>
    </row>
    <row r="26156" spans="1:9" x14ac:dyDescent="0.35">
      <c r="A26156" t="s">
        <v>1257</v>
      </c>
      <c r="B26156" t="s">
        <v>391</v>
      </c>
      <c r="C26156" t="s">
        <v>391</v>
      </c>
      <c r="D26156" t="s">
        <v>1260</v>
      </c>
      <c r="E26156" t="s">
        <v>30</v>
      </c>
      <c r="F26156">
        <v>849241</v>
      </c>
      <c r="G26156">
        <v>1026420</v>
      </c>
      <c r="H26156">
        <f t="shared" si="52"/>
        <v>1.2086321786159642</v>
      </c>
      <c r="I26156" t="s">
        <v>1240</v>
      </c>
    </row>
    <row r="26157" spans="1:9" x14ac:dyDescent="0.35">
      <c r="A26157" t="s">
        <v>1257</v>
      </c>
      <c r="B26157" t="s">
        <v>391</v>
      </c>
      <c r="C26157" t="s">
        <v>391</v>
      </c>
      <c r="D26157" t="s">
        <v>1260</v>
      </c>
      <c r="E26157" t="s">
        <v>31</v>
      </c>
      <c r="F26157">
        <v>964166</v>
      </c>
      <c r="G26157">
        <v>1258113</v>
      </c>
      <c r="H26157">
        <f t="shared" si="52"/>
        <v>1.3048717751922387</v>
      </c>
      <c r="I26157" t="s">
        <v>1240</v>
      </c>
    </row>
    <row r="26158" spans="1:9" x14ac:dyDescent="0.35">
      <c r="A26158" t="s">
        <v>1257</v>
      </c>
      <c r="B26158" t="s">
        <v>391</v>
      </c>
      <c r="C26158" t="s">
        <v>391</v>
      </c>
      <c r="D26158" t="s">
        <v>1261</v>
      </c>
      <c r="E26158" t="s">
        <v>29</v>
      </c>
      <c r="F26158">
        <v>476089</v>
      </c>
      <c r="G26158">
        <v>313116</v>
      </c>
      <c r="H26158">
        <f t="shared" si="52"/>
        <v>0.6576837524076381</v>
      </c>
      <c r="I26158" t="s">
        <v>1240</v>
      </c>
    </row>
    <row r="26159" spans="1:9" x14ac:dyDescent="0.35">
      <c r="A26159" t="s">
        <v>1257</v>
      </c>
      <c r="B26159" t="s">
        <v>391</v>
      </c>
      <c r="C26159" t="s">
        <v>391</v>
      </c>
      <c r="D26159" t="s">
        <v>1261</v>
      </c>
      <c r="E26159" t="s">
        <v>30</v>
      </c>
      <c r="F26159">
        <v>489302</v>
      </c>
      <c r="G26159">
        <v>271199</v>
      </c>
      <c r="H26159">
        <f t="shared" si="52"/>
        <v>0.5542568802089507</v>
      </c>
      <c r="I26159" t="s">
        <v>1240</v>
      </c>
    </row>
    <row r="26160" spans="1:9" x14ac:dyDescent="0.35">
      <c r="A26160" t="s">
        <v>1257</v>
      </c>
      <c r="B26160" t="s">
        <v>391</v>
      </c>
      <c r="C26160" t="s">
        <v>391</v>
      </c>
      <c r="D26160" t="s">
        <v>1261</v>
      </c>
      <c r="E26160" t="s">
        <v>31</v>
      </c>
      <c r="F26160">
        <v>489755</v>
      </c>
      <c r="G26160">
        <v>273630</v>
      </c>
      <c r="H26160">
        <f t="shared" si="52"/>
        <v>0.55870792539126701</v>
      </c>
      <c r="I26160" t="s">
        <v>1240</v>
      </c>
    </row>
    <row r="26161" spans="1:9" x14ac:dyDescent="0.35">
      <c r="A26161" t="s">
        <v>1257</v>
      </c>
      <c r="B26161" t="s">
        <v>391</v>
      </c>
      <c r="C26161" t="s">
        <v>391</v>
      </c>
      <c r="D26161" t="s">
        <v>1262</v>
      </c>
      <c r="E26161" t="s">
        <v>29</v>
      </c>
      <c r="F26161">
        <v>163249</v>
      </c>
      <c r="G26161">
        <v>139470</v>
      </c>
      <c r="H26161">
        <f t="shared" si="52"/>
        <v>0.85433907711532686</v>
      </c>
      <c r="I26161" t="s">
        <v>1240</v>
      </c>
    </row>
    <row r="26162" spans="1:9" x14ac:dyDescent="0.35">
      <c r="A26162" t="s">
        <v>1257</v>
      </c>
      <c r="B26162" t="s">
        <v>391</v>
      </c>
      <c r="C26162" t="s">
        <v>391</v>
      </c>
      <c r="D26162" t="s">
        <v>1262</v>
      </c>
      <c r="E26162" t="s">
        <v>30</v>
      </c>
      <c r="F26162">
        <v>170129</v>
      </c>
      <c r="G26162">
        <v>147540</v>
      </c>
      <c r="H26162">
        <f t="shared" si="52"/>
        <v>0.8672242827501484</v>
      </c>
      <c r="I26162" t="s">
        <v>1240</v>
      </c>
    </row>
    <row r="26163" spans="1:9" x14ac:dyDescent="0.35">
      <c r="A26163" t="s">
        <v>1257</v>
      </c>
      <c r="B26163" t="s">
        <v>391</v>
      </c>
      <c r="C26163" t="s">
        <v>391</v>
      </c>
      <c r="D26163" t="s">
        <v>1262</v>
      </c>
      <c r="E26163" t="s">
        <v>31</v>
      </c>
      <c r="F26163">
        <v>169280</v>
      </c>
      <c r="G26163">
        <v>116559</v>
      </c>
      <c r="H26163">
        <f t="shared" si="52"/>
        <v>0.68855741965973538</v>
      </c>
      <c r="I26163" t="s">
        <v>1240</v>
      </c>
    </row>
    <row r="26164" spans="1:9" x14ac:dyDescent="0.35">
      <c r="A26164" t="s">
        <v>1257</v>
      </c>
      <c r="B26164" t="s">
        <v>391</v>
      </c>
      <c r="C26164" t="s">
        <v>391</v>
      </c>
      <c r="D26164" t="s">
        <v>1263</v>
      </c>
      <c r="E26164" t="s">
        <v>29</v>
      </c>
      <c r="F26164">
        <v>102010</v>
      </c>
      <c r="G26164">
        <v>25829</v>
      </c>
      <c r="H26164">
        <f t="shared" si="52"/>
        <v>0.25320066660131357</v>
      </c>
      <c r="I26164" t="s">
        <v>1240</v>
      </c>
    </row>
    <row r="26165" spans="1:9" x14ac:dyDescent="0.35">
      <c r="A26165" t="s">
        <v>1257</v>
      </c>
      <c r="B26165" t="s">
        <v>391</v>
      </c>
      <c r="C26165" t="s">
        <v>391</v>
      </c>
      <c r="D26165" t="s">
        <v>1263</v>
      </c>
      <c r="E26165" t="s">
        <v>30</v>
      </c>
      <c r="F26165">
        <v>104077</v>
      </c>
      <c r="G26165">
        <v>31531</v>
      </c>
      <c r="H26165">
        <f t="shared" si="52"/>
        <v>0.30295838657916735</v>
      </c>
      <c r="I26165" t="s">
        <v>1240</v>
      </c>
    </row>
    <row r="26166" spans="1:9" x14ac:dyDescent="0.35">
      <c r="A26166" t="s">
        <v>1257</v>
      </c>
      <c r="B26166" t="s">
        <v>391</v>
      </c>
      <c r="C26166" t="s">
        <v>391</v>
      </c>
      <c r="D26166" t="s">
        <v>1263</v>
      </c>
      <c r="E26166" t="s">
        <v>31</v>
      </c>
      <c r="F26166">
        <v>107456</v>
      </c>
      <c r="G26166">
        <v>46336</v>
      </c>
      <c r="H26166">
        <f t="shared" si="52"/>
        <v>0.4312090530077427</v>
      </c>
      <c r="I26166" t="s">
        <v>1240</v>
      </c>
    </row>
    <row r="26167" spans="1:9" x14ac:dyDescent="0.35">
      <c r="A26167" t="s">
        <v>1257</v>
      </c>
      <c r="B26167" t="s">
        <v>391</v>
      </c>
      <c r="C26167" t="s">
        <v>391</v>
      </c>
      <c r="D26167" t="s">
        <v>1264</v>
      </c>
      <c r="E26167" t="s">
        <v>29</v>
      </c>
      <c r="F26167">
        <v>54786</v>
      </c>
      <c r="G26167">
        <v>13770</v>
      </c>
      <c r="H26167">
        <f t="shared" si="52"/>
        <v>0.25134158361625231</v>
      </c>
      <c r="I26167" t="s">
        <v>1240</v>
      </c>
    </row>
    <row r="26168" spans="1:9" x14ac:dyDescent="0.35">
      <c r="A26168" t="s">
        <v>1257</v>
      </c>
      <c r="B26168" t="s">
        <v>391</v>
      </c>
      <c r="C26168" t="s">
        <v>391</v>
      </c>
      <c r="D26168" t="s">
        <v>1264</v>
      </c>
      <c r="E26168" t="s">
        <v>30</v>
      </c>
      <c r="F26168">
        <v>51534</v>
      </c>
      <c r="G26168">
        <v>30781</v>
      </c>
      <c r="H26168">
        <f t="shared" si="52"/>
        <v>0.59729498971552764</v>
      </c>
      <c r="I26168" t="s">
        <v>1240</v>
      </c>
    </row>
    <row r="26169" spans="1:9" x14ac:dyDescent="0.35">
      <c r="A26169" t="s">
        <v>1257</v>
      </c>
      <c r="B26169" t="s">
        <v>391</v>
      </c>
      <c r="C26169" t="s">
        <v>391</v>
      </c>
      <c r="D26169" t="s">
        <v>1264</v>
      </c>
      <c r="E26169" t="s">
        <v>31</v>
      </c>
      <c r="F26169">
        <v>56101</v>
      </c>
      <c r="G26169">
        <v>25803</v>
      </c>
      <c r="H26169">
        <f t="shared" si="52"/>
        <v>0.45993832552004421</v>
      </c>
      <c r="I26169" t="s">
        <v>1240</v>
      </c>
    </row>
    <row r="26170" spans="1:9" x14ac:dyDescent="0.35">
      <c r="A26170" t="s">
        <v>1257</v>
      </c>
      <c r="B26170" t="s">
        <v>391</v>
      </c>
      <c r="C26170" t="s">
        <v>391</v>
      </c>
      <c r="D26170" t="s">
        <v>1265</v>
      </c>
      <c r="E26170" t="s">
        <v>29</v>
      </c>
      <c r="F26170">
        <v>136720</v>
      </c>
      <c r="G26170">
        <v>206789</v>
      </c>
      <c r="H26170">
        <f t="shared" si="52"/>
        <v>1.5125</v>
      </c>
      <c r="I26170" t="s">
        <v>1240</v>
      </c>
    </row>
    <row r="26171" spans="1:9" x14ac:dyDescent="0.35">
      <c r="A26171" t="s">
        <v>1257</v>
      </c>
      <c r="B26171" t="s">
        <v>391</v>
      </c>
      <c r="C26171" t="s">
        <v>391</v>
      </c>
      <c r="D26171" t="s">
        <v>1265</v>
      </c>
      <c r="E26171" t="s">
        <v>30</v>
      </c>
      <c r="F26171">
        <v>141818</v>
      </c>
      <c r="G26171">
        <v>174775</v>
      </c>
      <c r="H26171">
        <f t="shared" si="52"/>
        <v>1.2323894004992315</v>
      </c>
      <c r="I26171" t="s">
        <v>1240</v>
      </c>
    </row>
    <row r="26172" spans="1:9" x14ac:dyDescent="0.35">
      <c r="A26172" t="s">
        <v>1257</v>
      </c>
      <c r="B26172" t="s">
        <v>391</v>
      </c>
      <c r="C26172" t="s">
        <v>391</v>
      </c>
      <c r="D26172" t="s">
        <v>1265</v>
      </c>
      <c r="E26172" t="s">
        <v>31</v>
      </c>
      <c r="F26172">
        <v>134246</v>
      </c>
      <c r="G26172">
        <v>129322</v>
      </c>
      <c r="H26172">
        <f t="shared" si="52"/>
        <v>0.96332106729437006</v>
      </c>
      <c r="I26172" t="s">
        <v>1240</v>
      </c>
    </row>
    <row r="26173" spans="1:9" x14ac:dyDescent="0.35">
      <c r="A26173" t="s">
        <v>1257</v>
      </c>
      <c r="B26173" t="s">
        <v>391</v>
      </c>
      <c r="C26173" t="s">
        <v>391</v>
      </c>
      <c r="D26173" t="s">
        <v>1266</v>
      </c>
      <c r="E26173" t="s">
        <v>29</v>
      </c>
      <c r="F26173">
        <v>326597</v>
      </c>
      <c r="G26173">
        <v>238813</v>
      </c>
      <c r="H26173">
        <f t="shared" si="52"/>
        <v>0.73121614711708927</v>
      </c>
      <c r="I26173" t="s">
        <v>1240</v>
      </c>
    </row>
    <row r="26174" spans="1:9" x14ac:dyDescent="0.35">
      <c r="A26174" t="s">
        <v>1257</v>
      </c>
      <c r="B26174" t="s">
        <v>391</v>
      </c>
      <c r="C26174" t="s">
        <v>391</v>
      </c>
      <c r="D26174" t="s">
        <v>1266</v>
      </c>
      <c r="E26174" t="s">
        <v>30</v>
      </c>
      <c r="F26174">
        <v>343662</v>
      </c>
      <c r="G26174">
        <v>261567</v>
      </c>
      <c r="H26174">
        <f t="shared" si="52"/>
        <v>0.76111702777729284</v>
      </c>
      <c r="I26174" t="s">
        <v>1240</v>
      </c>
    </row>
    <row r="26175" spans="1:9" x14ac:dyDescent="0.35">
      <c r="A26175" t="s">
        <v>1257</v>
      </c>
      <c r="B26175" t="s">
        <v>391</v>
      </c>
      <c r="C26175" t="s">
        <v>391</v>
      </c>
      <c r="D26175" t="s">
        <v>1266</v>
      </c>
      <c r="E26175" t="s">
        <v>31</v>
      </c>
      <c r="F26175">
        <v>337052</v>
      </c>
      <c r="G26175">
        <v>244167</v>
      </c>
      <c r="H26175">
        <f t="shared" si="52"/>
        <v>0.72441937742544182</v>
      </c>
      <c r="I26175" t="s">
        <v>1240</v>
      </c>
    </row>
    <row r="26176" spans="1:9" x14ac:dyDescent="0.35">
      <c r="A26176" t="s">
        <v>1257</v>
      </c>
      <c r="B26176" t="s">
        <v>392</v>
      </c>
      <c r="C26176" t="s">
        <v>392</v>
      </c>
      <c r="D26176" t="s">
        <v>1258</v>
      </c>
      <c r="E26176" t="s">
        <v>29</v>
      </c>
      <c r="F26176">
        <v>1689928</v>
      </c>
      <c r="G26176">
        <v>2289110</v>
      </c>
      <c r="H26176">
        <f t="shared" si="52"/>
        <v>1.3545606676734157</v>
      </c>
      <c r="I26176" t="s">
        <v>1241</v>
      </c>
    </row>
    <row r="26177" spans="1:9" x14ac:dyDescent="0.35">
      <c r="A26177" t="s">
        <v>1257</v>
      </c>
      <c r="B26177" t="s">
        <v>392</v>
      </c>
      <c r="C26177" t="s">
        <v>392</v>
      </c>
      <c r="D26177" t="s">
        <v>1258</v>
      </c>
      <c r="E26177" t="s">
        <v>30</v>
      </c>
      <c r="F26177">
        <v>1652922</v>
      </c>
      <c r="G26177">
        <v>1893228</v>
      </c>
      <c r="H26177">
        <f t="shared" si="52"/>
        <v>1.1453825407369496</v>
      </c>
      <c r="I26177" t="s">
        <v>1241</v>
      </c>
    </row>
    <row r="26178" spans="1:9" x14ac:dyDescent="0.35">
      <c r="A26178" t="s">
        <v>1257</v>
      </c>
      <c r="B26178" t="s">
        <v>392</v>
      </c>
      <c r="C26178" t="s">
        <v>392</v>
      </c>
      <c r="D26178" t="s">
        <v>1258</v>
      </c>
      <c r="E26178" t="s">
        <v>31</v>
      </c>
      <c r="F26178">
        <v>1576360</v>
      </c>
      <c r="G26178">
        <v>1556370</v>
      </c>
      <c r="H26178">
        <f t="shared" si="52"/>
        <v>0.98731888654875788</v>
      </c>
      <c r="I26178" t="s">
        <v>1241</v>
      </c>
    </row>
    <row r="26179" spans="1:9" x14ac:dyDescent="0.35">
      <c r="A26179" t="s">
        <v>1257</v>
      </c>
      <c r="B26179" t="s">
        <v>392</v>
      </c>
      <c r="C26179" t="s">
        <v>392</v>
      </c>
      <c r="D26179" t="s">
        <v>1267</v>
      </c>
      <c r="E26179" t="s">
        <v>29</v>
      </c>
      <c r="F26179">
        <v>335001</v>
      </c>
      <c r="G26179">
        <v>318405</v>
      </c>
      <c r="H26179">
        <f t="shared" si="52"/>
        <v>0.95045984937358396</v>
      </c>
      <c r="I26179" t="s">
        <v>1241</v>
      </c>
    </row>
    <row r="26180" spans="1:9" x14ac:dyDescent="0.35">
      <c r="A26180" t="s">
        <v>1257</v>
      </c>
      <c r="B26180" t="s">
        <v>392</v>
      </c>
      <c r="C26180" t="s">
        <v>392</v>
      </c>
      <c r="D26180" t="s">
        <v>1267</v>
      </c>
      <c r="E26180" t="s">
        <v>30</v>
      </c>
      <c r="F26180">
        <v>340089</v>
      </c>
      <c r="G26180">
        <v>306327</v>
      </c>
      <c r="H26180">
        <f t="shared" si="52"/>
        <v>0.90072598643296309</v>
      </c>
      <c r="I26180" t="s">
        <v>1241</v>
      </c>
    </row>
    <row r="26181" spans="1:9" x14ac:dyDescent="0.35">
      <c r="A26181" t="s">
        <v>1257</v>
      </c>
      <c r="B26181" t="s">
        <v>392</v>
      </c>
      <c r="C26181" t="s">
        <v>392</v>
      </c>
      <c r="D26181" t="s">
        <v>1267</v>
      </c>
      <c r="E26181" t="s">
        <v>31</v>
      </c>
      <c r="F26181">
        <v>338445</v>
      </c>
      <c r="G26181">
        <v>408923</v>
      </c>
      <c r="H26181">
        <f t="shared" si="52"/>
        <v>1.208240629939872</v>
      </c>
      <c r="I26181" t="s">
        <v>1241</v>
      </c>
    </row>
    <row r="26182" spans="1:9" x14ac:dyDescent="0.35">
      <c r="A26182" t="s">
        <v>1257</v>
      </c>
      <c r="B26182" t="s">
        <v>392</v>
      </c>
      <c r="C26182" t="s">
        <v>392</v>
      </c>
      <c r="D26182" t="s">
        <v>1268</v>
      </c>
      <c r="E26182" t="s">
        <v>29</v>
      </c>
      <c r="F26182">
        <v>101376</v>
      </c>
      <c r="G26182">
        <v>41956</v>
      </c>
      <c r="H26182">
        <f t="shared" si="52"/>
        <v>0.41386521464646464</v>
      </c>
      <c r="I26182" t="s">
        <v>1241</v>
      </c>
    </row>
    <row r="26183" spans="1:9" x14ac:dyDescent="0.35">
      <c r="A26183" t="s">
        <v>1257</v>
      </c>
      <c r="B26183" t="s">
        <v>392</v>
      </c>
      <c r="C26183" t="s">
        <v>392</v>
      </c>
      <c r="D26183" t="s">
        <v>1268</v>
      </c>
      <c r="E26183" t="s">
        <v>30</v>
      </c>
      <c r="F26183">
        <v>90565</v>
      </c>
      <c r="G26183">
        <v>48518</v>
      </c>
      <c r="H26183">
        <f t="shared" si="52"/>
        <v>0.53572572185722966</v>
      </c>
      <c r="I26183" t="s">
        <v>1241</v>
      </c>
    </row>
    <row r="26184" spans="1:9" x14ac:dyDescent="0.35">
      <c r="A26184" t="s">
        <v>1257</v>
      </c>
      <c r="B26184" t="s">
        <v>392</v>
      </c>
      <c r="C26184" t="s">
        <v>392</v>
      </c>
      <c r="D26184" t="s">
        <v>1268</v>
      </c>
      <c r="E26184" t="s">
        <v>31</v>
      </c>
      <c r="F26184">
        <v>92511</v>
      </c>
      <c r="G26184">
        <v>43862</v>
      </c>
      <c r="H26184">
        <f t="shared" si="52"/>
        <v>0.47412740106581919</v>
      </c>
      <c r="I26184" t="s">
        <v>1241</v>
      </c>
    </row>
    <row r="26185" spans="1:9" x14ac:dyDescent="0.35">
      <c r="A26185" t="s">
        <v>1257</v>
      </c>
      <c r="B26185" t="s">
        <v>392</v>
      </c>
      <c r="C26185" t="s">
        <v>392</v>
      </c>
      <c r="D26185" t="s">
        <v>1269</v>
      </c>
      <c r="E26185" t="s">
        <v>29</v>
      </c>
      <c r="F26185">
        <v>75138</v>
      </c>
      <c r="G26185">
        <v>100142</v>
      </c>
      <c r="H26185">
        <f t="shared" si="52"/>
        <v>1.3327743618408794</v>
      </c>
      <c r="I26185" t="s">
        <v>1241</v>
      </c>
    </row>
    <row r="26186" spans="1:9" x14ac:dyDescent="0.35">
      <c r="A26186" t="s">
        <v>1257</v>
      </c>
      <c r="B26186" t="s">
        <v>392</v>
      </c>
      <c r="C26186" t="s">
        <v>392</v>
      </c>
      <c r="D26186" t="s">
        <v>1269</v>
      </c>
      <c r="E26186" t="s">
        <v>30</v>
      </c>
      <c r="F26186">
        <v>67986</v>
      </c>
      <c r="G26186">
        <v>60181</v>
      </c>
      <c r="H26186">
        <f t="shared" si="52"/>
        <v>0.88519695231371165</v>
      </c>
      <c r="I26186" t="s">
        <v>1241</v>
      </c>
    </row>
    <row r="26187" spans="1:9" x14ac:dyDescent="0.35">
      <c r="A26187" t="s">
        <v>1257</v>
      </c>
      <c r="B26187" t="s">
        <v>392</v>
      </c>
      <c r="C26187" t="s">
        <v>392</v>
      </c>
      <c r="D26187" t="s">
        <v>1269</v>
      </c>
      <c r="E26187" t="s">
        <v>31</v>
      </c>
      <c r="F26187">
        <v>59648</v>
      </c>
      <c r="G26187">
        <v>79346</v>
      </c>
      <c r="H26187">
        <f t="shared" si="52"/>
        <v>1.3302373927038627</v>
      </c>
      <c r="I26187" t="s">
        <v>1241</v>
      </c>
    </row>
    <row r="26188" spans="1:9" x14ac:dyDescent="0.35">
      <c r="A26188" t="s">
        <v>1257</v>
      </c>
      <c r="B26188" t="s">
        <v>392</v>
      </c>
      <c r="C26188" t="s">
        <v>392</v>
      </c>
      <c r="D26188" t="s">
        <v>1270</v>
      </c>
      <c r="E26188" t="s">
        <v>29</v>
      </c>
      <c r="F26188">
        <v>46256</v>
      </c>
      <c r="G26188">
        <v>42450</v>
      </c>
      <c r="H26188">
        <f t="shared" si="52"/>
        <v>0.91771878242822558</v>
      </c>
      <c r="I26188" t="s">
        <v>1241</v>
      </c>
    </row>
    <row r="26189" spans="1:9" x14ac:dyDescent="0.35">
      <c r="A26189" t="s">
        <v>1257</v>
      </c>
      <c r="B26189" t="s">
        <v>392</v>
      </c>
      <c r="C26189" t="s">
        <v>392</v>
      </c>
      <c r="D26189" t="s">
        <v>1270</v>
      </c>
      <c r="E26189" t="s">
        <v>30</v>
      </c>
      <c r="F26189">
        <v>48867</v>
      </c>
      <c r="G26189">
        <v>49395</v>
      </c>
      <c r="H26189">
        <f t="shared" si="52"/>
        <v>1.0108048376204801</v>
      </c>
      <c r="I26189" t="s">
        <v>1241</v>
      </c>
    </row>
    <row r="26190" spans="1:9" x14ac:dyDescent="0.35">
      <c r="A26190" t="s">
        <v>1257</v>
      </c>
      <c r="B26190" t="s">
        <v>392</v>
      </c>
      <c r="C26190" t="s">
        <v>392</v>
      </c>
      <c r="D26190" t="s">
        <v>1270</v>
      </c>
      <c r="E26190" t="s">
        <v>31</v>
      </c>
      <c r="F26190">
        <v>46648</v>
      </c>
      <c r="G26190">
        <v>46739</v>
      </c>
      <c r="H26190">
        <f t="shared" si="52"/>
        <v>1.0019507803121248</v>
      </c>
      <c r="I26190" t="s">
        <v>1241</v>
      </c>
    </row>
    <row r="26191" spans="1:9" x14ac:dyDescent="0.35">
      <c r="A26191" t="s">
        <v>1257</v>
      </c>
      <c r="B26191" t="s">
        <v>392</v>
      </c>
      <c r="C26191" t="s">
        <v>392</v>
      </c>
      <c r="D26191" t="s">
        <v>1271</v>
      </c>
      <c r="E26191" t="s">
        <v>29</v>
      </c>
      <c r="F26191">
        <v>147039</v>
      </c>
      <c r="G26191">
        <v>141092</v>
      </c>
      <c r="H26191">
        <f t="shared" si="52"/>
        <v>0.95955494800699137</v>
      </c>
      <c r="I26191" t="s">
        <v>1241</v>
      </c>
    </row>
    <row r="26192" spans="1:9" x14ac:dyDescent="0.35">
      <c r="A26192" t="s">
        <v>1257</v>
      </c>
      <c r="B26192" t="s">
        <v>392</v>
      </c>
      <c r="C26192" t="s">
        <v>392</v>
      </c>
      <c r="D26192" t="s">
        <v>1271</v>
      </c>
      <c r="E26192" t="s">
        <v>30</v>
      </c>
      <c r="F26192">
        <v>139446</v>
      </c>
      <c r="G26192">
        <v>142754</v>
      </c>
      <c r="H26192">
        <f t="shared" si="52"/>
        <v>1.0237224445304993</v>
      </c>
      <c r="I26192" t="s">
        <v>1241</v>
      </c>
    </row>
    <row r="26193" spans="1:9" x14ac:dyDescent="0.35">
      <c r="A26193" t="s">
        <v>1257</v>
      </c>
      <c r="B26193" t="s">
        <v>392</v>
      </c>
      <c r="C26193" t="s">
        <v>392</v>
      </c>
      <c r="D26193" t="s">
        <v>1271</v>
      </c>
      <c r="E26193" t="s">
        <v>31</v>
      </c>
      <c r="F26193">
        <v>140747</v>
      </c>
      <c r="G26193">
        <v>123259</v>
      </c>
      <c r="H26193">
        <f t="shared" si="52"/>
        <v>0.87574868380853588</v>
      </c>
      <c r="I26193" t="s">
        <v>1241</v>
      </c>
    </row>
    <row r="26194" spans="1:9" x14ac:dyDescent="0.35">
      <c r="A26194" t="s">
        <v>1257</v>
      </c>
      <c r="B26194" t="s">
        <v>392</v>
      </c>
      <c r="C26194" t="s">
        <v>392</v>
      </c>
      <c r="D26194" t="s">
        <v>1272</v>
      </c>
      <c r="E26194" t="s">
        <v>29</v>
      </c>
      <c r="F26194">
        <v>116722</v>
      </c>
      <c r="G26194">
        <v>99379</v>
      </c>
      <c r="H26194">
        <f t="shared" si="52"/>
        <v>0.8514161854663217</v>
      </c>
      <c r="I26194" t="s">
        <v>1241</v>
      </c>
    </row>
    <row r="26195" spans="1:9" x14ac:dyDescent="0.35">
      <c r="A26195" t="s">
        <v>1257</v>
      </c>
      <c r="B26195" t="s">
        <v>392</v>
      </c>
      <c r="C26195" t="s">
        <v>392</v>
      </c>
      <c r="D26195" t="s">
        <v>1272</v>
      </c>
      <c r="E26195" t="s">
        <v>30</v>
      </c>
      <c r="F26195">
        <v>130177</v>
      </c>
      <c r="G26195">
        <v>140729</v>
      </c>
      <c r="H26195">
        <f t="shared" si="52"/>
        <v>1.0810588660055156</v>
      </c>
      <c r="I26195" t="s">
        <v>1241</v>
      </c>
    </row>
    <row r="26196" spans="1:9" x14ac:dyDescent="0.35">
      <c r="A26196" t="s">
        <v>1257</v>
      </c>
      <c r="B26196" t="s">
        <v>392</v>
      </c>
      <c r="C26196" t="s">
        <v>392</v>
      </c>
      <c r="D26196" t="s">
        <v>1272</v>
      </c>
      <c r="E26196" t="s">
        <v>31</v>
      </c>
      <c r="F26196">
        <v>134127</v>
      </c>
      <c r="G26196">
        <v>139476</v>
      </c>
      <c r="H26196">
        <f t="shared" si="52"/>
        <v>1.0398801136236553</v>
      </c>
      <c r="I26196" t="s">
        <v>1241</v>
      </c>
    </row>
    <row r="26197" spans="1:9" x14ac:dyDescent="0.35">
      <c r="A26197" t="s">
        <v>1257</v>
      </c>
      <c r="B26197" t="s">
        <v>392</v>
      </c>
      <c r="C26197" t="s">
        <v>392</v>
      </c>
      <c r="D26197" t="s">
        <v>1273</v>
      </c>
      <c r="E26197" t="s">
        <v>29</v>
      </c>
      <c r="F26197">
        <v>49515</v>
      </c>
      <c r="G26197">
        <v>31718</v>
      </c>
      <c r="H26197">
        <f t="shared" si="52"/>
        <v>0.640573563566596</v>
      </c>
      <c r="I26197" t="s">
        <v>1241</v>
      </c>
    </row>
    <row r="26198" spans="1:9" x14ac:dyDescent="0.35">
      <c r="A26198" t="s">
        <v>1257</v>
      </c>
      <c r="B26198" t="s">
        <v>392</v>
      </c>
      <c r="C26198" t="s">
        <v>392</v>
      </c>
      <c r="D26198" t="s">
        <v>1273</v>
      </c>
      <c r="E26198" t="s">
        <v>30</v>
      </c>
      <c r="F26198">
        <v>46545</v>
      </c>
      <c r="G26198">
        <v>46161</v>
      </c>
      <c r="H26198">
        <f t="shared" ref="H26198:H26261" si="53">G26198/F26198</f>
        <v>0.99174991943280699</v>
      </c>
      <c r="I26198" t="s">
        <v>1241</v>
      </c>
    </row>
    <row r="26199" spans="1:9" x14ac:dyDescent="0.35">
      <c r="A26199" t="s">
        <v>1257</v>
      </c>
      <c r="B26199" t="s">
        <v>392</v>
      </c>
      <c r="C26199" t="s">
        <v>392</v>
      </c>
      <c r="D26199" t="s">
        <v>1273</v>
      </c>
      <c r="E26199" t="s">
        <v>31</v>
      </c>
      <c r="F26199">
        <v>49049</v>
      </c>
      <c r="G26199">
        <v>32534</v>
      </c>
      <c r="H26199">
        <f t="shared" si="53"/>
        <v>0.66329588778568371</v>
      </c>
      <c r="I26199" t="s">
        <v>1241</v>
      </c>
    </row>
    <row r="26200" spans="1:9" x14ac:dyDescent="0.35">
      <c r="A26200" t="s">
        <v>1257</v>
      </c>
      <c r="B26200" t="s">
        <v>392</v>
      </c>
      <c r="C26200" t="s">
        <v>392</v>
      </c>
      <c r="D26200" t="s">
        <v>1274</v>
      </c>
      <c r="E26200" t="s">
        <v>29</v>
      </c>
      <c r="F26200">
        <v>198353</v>
      </c>
      <c r="G26200">
        <v>205516</v>
      </c>
      <c r="H26200">
        <f t="shared" si="53"/>
        <v>1.0361123854945475</v>
      </c>
      <c r="I26200" t="s">
        <v>1241</v>
      </c>
    </row>
    <row r="26201" spans="1:9" x14ac:dyDescent="0.35">
      <c r="A26201" t="s">
        <v>1257</v>
      </c>
      <c r="B26201" t="s">
        <v>392</v>
      </c>
      <c r="C26201" t="s">
        <v>392</v>
      </c>
      <c r="D26201" t="s">
        <v>1274</v>
      </c>
      <c r="E26201" t="s">
        <v>30</v>
      </c>
      <c r="F26201">
        <v>203271</v>
      </c>
      <c r="G26201">
        <v>203925</v>
      </c>
      <c r="H26201">
        <f t="shared" si="53"/>
        <v>1.0032173797541213</v>
      </c>
      <c r="I26201" t="s">
        <v>1241</v>
      </c>
    </row>
    <row r="26202" spans="1:9" x14ac:dyDescent="0.35">
      <c r="A26202" t="s">
        <v>1257</v>
      </c>
      <c r="B26202" t="s">
        <v>392</v>
      </c>
      <c r="C26202" t="s">
        <v>392</v>
      </c>
      <c r="D26202" t="s">
        <v>1274</v>
      </c>
      <c r="E26202" t="s">
        <v>31</v>
      </c>
      <c r="F26202">
        <v>200139</v>
      </c>
      <c r="G26202">
        <v>190531</v>
      </c>
      <c r="H26202">
        <f t="shared" si="53"/>
        <v>0.95199336461159489</v>
      </c>
      <c r="I26202" t="s">
        <v>1241</v>
      </c>
    </row>
    <row r="26203" spans="1:9" x14ac:dyDescent="0.35">
      <c r="A26203" t="s">
        <v>1257</v>
      </c>
      <c r="B26203" t="s">
        <v>392</v>
      </c>
      <c r="C26203" t="s">
        <v>392</v>
      </c>
      <c r="D26203" t="s">
        <v>1275</v>
      </c>
      <c r="E26203" t="s">
        <v>29</v>
      </c>
      <c r="F26203">
        <v>57112</v>
      </c>
      <c r="G26203">
        <v>49792</v>
      </c>
      <c r="H26203">
        <f t="shared" si="53"/>
        <v>0.87183078862585794</v>
      </c>
      <c r="I26203" t="s">
        <v>1241</v>
      </c>
    </row>
    <row r="26204" spans="1:9" x14ac:dyDescent="0.35">
      <c r="A26204" t="s">
        <v>1257</v>
      </c>
      <c r="B26204" t="s">
        <v>392</v>
      </c>
      <c r="C26204" t="s">
        <v>392</v>
      </c>
      <c r="D26204" t="s">
        <v>1275</v>
      </c>
      <c r="E26204" t="s">
        <v>30</v>
      </c>
      <c r="F26204">
        <v>50315</v>
      </c>
      <c r="G26204">
        <v>40935</v>
      </c>
      <c r="H26204">
        <f t="shared" si="53"/>
        <v>0.81357448077114181</v>
      </c>
      <c r="I26204" t="s">
        <v>1241</v>
      </c>
    </row>
    <row r="26205" spans="1:9" x14ac:dyDescent="0.35">
      <c r="A26205" t="s">
        <v>1257</v>
      </c>
      <c r="B26205" t="s">
        <v>392</v>
      </c>
      <c r="C26205" t="s">
        <v>392</v>
      </c>
      <c r="D26205" t="s">
        <v>1275</v>
      </c>
      <c r="E26205" t="s">
        <v>31</v>
      </c>
      <c r="F26205">
        <v>52709</v>
      </c>
      <c r="G26205">
        <v>49428</v>
      </c>
      <c r="H26205">
        <f t="shared" si="53"/>
        <v>0.93775256597545009</v>
      </c>
      <c r="I26205" t="s">
        <v>1241</v>
      </c>
    </row>
    <row r="26206" spans="1:9" x14ac:dyDescent="0.35">
      <c r="A26206" t="s">
        <v>1257</v>
      </c>
      <c r="B26206" t="s">
        <v>392</v>
      </c>
      <c r="C26206" t="s">
        <v>392</v>
      </c>
      <c r="D26206" t="s">
        <v>1276</v>
      </c>
      <c r="E26206" t="s">
        <v>29</v>
      </c>
      <c r="F26206">
        <v>25185</v>
      </c>
      <c r="G26206">
        <v>30356</v>
      </c>
      <c r="H26206">
        <f t="shared" si="53"/>
        <v>1.2053206273575541</v>
      </c>
      <c r="I26206" t="s">
        <v>1241</v>
      </c>
    </row>
    <row r="26207" spans="1:9" x14ac:dyDescent="0.35">
      <c r="A26207" t="s">
        <v>1257</v>
      </c>
      <c r="B26207" t="s">
        <v>392</v>
      </c>
      <c r="C26207" t="s">
        <v>392</v>
      </c>
      <c r="D26207" t="s">
        <v>1276</v>
      </c>
      <c r="E26207" t="s">
        <v>30</v>
      </c>
      <c r="F26207">
        <v>26461</v>
      </c>
      <c r="G26207">
        <v>24353</v>
      </c>
      <c r="H26207">
        <f t="shared" si="53"/>
        <v>0.92033558822417894</v>
      </c>
      <c r="I26207" t="s">
        <v>1241</v>
      </c>
    </row>
    <row r="26208" spans="1:9" x14ac:dyDescent="0.35">
      <c r="A26208" t="s">
        <v>1257</v>
      </c>
      <c r="B26208" t="s">
        <v>392</v>
      </c>
      <c r="C26208" t="s">
        <v>392</v>
      </c>
      <c r="D26208" t="s">
        <v>1276</v>
      </c>
      <c r="E26208" t="s">
        <v>31</v>
      </c>
      <c r="F26208">
        <v>27565</v>
      </c>
      <c r="G26208">
        <v>24251</v>
      </c>
      <c r="H26208">
        <f t="shared" si="53"/>
        <v>0.87977507709051328</v>
      </c>
      <c r="I26208" t="s">
        <v>1241</v>
      </c>
    </row>
    <row r="26209" spans="1:9" x14ac:dyDescent="0.35">
      <c r="A26209" t="s">
        <v>1257</v>
      </c>
      <c r="B26209" t="s">
        <v>392</v>
      </c>
      <c r="C26209" t="s">
        <v>392</v>
      </c>
      <c r="D26209" t="s">
        <v>1259</v>
      </c>
      <c r="E26209" t="s">
        <v>29</v>
      </c>
      <c r="F26209">
        <v>281606</v>
      </c>
      <c r="G26209">
        <v>267454</v>
      </c>
      <c r="H26209">
        <f t="shared" si="53"/>
        <v>0.94974538894767868</v>
      </c>
      <c r="I26209" t="s">
        <v>1241</v>
      </c>
    </row>
    <row r="26210" spans="1:9" x14ac:dyDescent="0.35">
      <c r="A26210" t="s">
        <v>1257</v>
      </c>
      <c r="B26210" t="s">
        <v>392</v>
      </c>
      <c r="C26210" t="s">
        <v>392</v>
      </c>
      <c r="D26210" t="s">
        <v>1259</v>
      </c>
      <c r="E26210" t="s">
        <v>30</v>
      </c>
      <c r="F26210">
        <v>293088</v>
      </c>
      <c r="G26210">
        <v>264769</v>
      </c>
      <c r="H26210">
        <f t="shared" si="53"/>
        <v>0.9033771427011682</v>
      </c>
      <c r="I26210" t="s">
        <v>1241</v>
      </c>
    </row>
    <row r="26211" spans="1:9" x14ac:dyDescent="0.35">
      <c r="A26211" t="s">
        <v>1257</v>
      </c>
      <c r="B26211" t="s">
        <v>392</v>
      </c>
      <c r="C26211" t="s">
        <v>392</v>
      </c>
      <c r="D26211" t="s">
        <v>1259</v>
      </c>
      <c r="E26211" t="s">
        <v>31</v>
      </c>
      <c r="F26211">
        <v>298811</v>
      </c>
      <c r="G26211">
        <v>254447</v>
      </c>
      <c r="H26211">
        <f t="shared" si="53"/>
        <v>0.85153157012292047</v>
      </c>
      <c r="I26211" t="s">
        <v>1241</v>
      </c>
    </row>
    <row r="26212" spans="1:9" x14ac:dyDescent="0.35">
      <c r="A26212" t="s">
        <v>1257</v>
      </c>
      <c r="B26212" t="s">
        <v>392</v>
      </c>
      <c r="C26212" t="s">
        <v>392</v>
      </c>
      <c r="D26212" t="s">
        <v>1277</v>
      </c>
      <c r="E26212" t="s">
        <v>29</v>
      </c>
      <c r="F26212">
        <v>67937</v>
      </c>
      <c r="G26212">
        <v>51433</v>
      </c>
      <c r="H26212">
        <f t="shared" si="53"/>
        <v>0.75706904926623197</v>
      </c>
      <c r="I26212" t="s">
        <v>1241</v>
      </c>
    </row>
    <row r="26213" spans="1:9" x14ac:dyDescent="0.35">
      <c r="A26213" t="s">
        <v>1257</v>
      </c>
      <c r="B26213" t="s">
        <v>392</v>
      </c>
      <c r="C26213" t="s">
        <v>392</v>
      </c>
      <c r="D26213" t="s">
        <v>1277</v>
      </c>
      <c r="E26213" t="s">
        <v>30</v>
      </c>
      <c r="F26213">
        <v>65786</v>
      </c>
      <c r="G26213">
        <v>43041</v>
      </c>
      <c r="H26213">
        <f t="shared" si="53"/>
        <v>0.65425774480892596</v>
      </c>
      <c r="I26213" t="s">
        <v>1241</v>
      </c>
    </row>
    <row r="26214" spans="1:9" x14ac:dyDescent="0.35">
      <c r="A26214" t="s">
        <v>1257</v>
      </c>
      <c r="B26214" t="s">
        <v>392</v>
      </c>
      <c r="C26214" t="s">
        <v>392</v>
      </c>
      <c r="D26214" t="s">
        <v>1277</v>
      </c>
      <c r="E26214" t="s">
        <v>31</v>
      </c>
      <c r="F26214">
        <v>65946</v>
      </c>
      <c r="G26214">
        <v>47461</v>
      </c>
      <c r="H26214">
        <f t="shared" si="53"/>
        <v>0.71969490188942464</v>
      </c>
      <c r="I26214" t="s">
        <v>1241</v>
      </c>
    </row>
    <row r="26215" spans="1:9" x14ac:dyDescent="0.35">
      <c r="A26215" t="s">
        <v>1257</v>
      </c>
      <c r="B26215" t="s">
        <v>392</v>
      </c>
      <c r="C26215" t="s">
        <v>392</v>
      </c>
      <c r="D26215" t="s">
        <v>1278</v>
      </c>
      <c r="E26215" t="s">
        <v>29</v>
      </c>
      <c r="F26215">
        <v>167220</v>
      </c>
      <c r="G26215">
        <v>149502</v>
      </c>
      <c r="H26215">
        <f t="shared" si="53"/>
        <v>0.89404377466810192</v>
      </c>
      <c r="I26215" t="s">
        <v>1241</v>
      </c>
    </row>
    <row r="26216" spans="1:9" x14ac:dyDescent="0.35">
      <c r="A26216" t="s">
        <v>1257</v>
      </c>
      <c r="B26216" t="s">
        <v>392</v>
      </c>
      <c r="C26216" t="s">
        <v>392</v>
      </c>
      <c r="D26216" t="s">
        <v>1278</v>
      </c>
      <c r="E26216" t="s">
        <v>30</v>
      </c>
      <c r="F26216">
        <v>169715</v>
      </c>
      <c r="G26216">
        <v>152718</v>
      </c>
      <c r="H26216">
        <f t="shared" si="53"/>
        <v>0.89984974810712071</v>
      </c>
      <c r="I26216" t="s">
        <v>1241</v>
      </c>
    </row>
    <row r="26217" spans="1:9" x14ac:dyDescent="0.35">
      <c r="A26217" t="s">
        <v>1257</v>
      </c>
      <c r="B26217" t="s">
        <v>392</v>
      </c>
      <c r="C26217" t="s">
        <v>392</v>
      </c>
      <c r="D26217" t="s">
        <v>1278</v>
      </c>
      <c r="E26217" t="s">
        <v>31</v>
      </c>
      <c r="F26217">
        <v>166215</v>
      </c>
      <c r="G26217">
        <v>146495</v>
      </c>
      <c r="H26217">
        <f t="shared" si="53"/>
        <v>0.88135848148482387</v>
      </c>
      <c r="I26217" t="s">
        <v>1241</v>
      </c>
    </row>
    <row r="26218" spans="1:9" x14ac:dyDescent="0.35">
      <c r="A26218" t="s">
        <v>1257</v>
      </c>
      <c r="B26218" t="s">
        <v>392</v>
      </c>
      <c r="C26218" t="s">
        <v>392</v>
      </c>
      <c r="D26218" t="s">
        <v>1279</v>
      </c>
      <c r="E26218" t="s">
        <v>29</v>
      </c>
      <c r="F26218">
        <v>25212</v>
      </c>
      <c r="G26218">
        <v>28642</v>
      </c>
      <c r="H26218">
        <f t="shared" si="53"/>
        <v>1.1360463271458037</v>
      </c>
      <c r="I26218" t="s">
        <v>1241</v>
      </c>
    </row>
    <row r="26219" spans="1:9" x14ac:dyDescent="0.35">
      <c r="A26219" t="s">
        <v>1257</v>
      </c>
      <c r="B26219" t="s">
        <v>392</v>
      </c>
      <c r="C26219" t="s">
        <v>392</v>
      </c>
      <c r="D26219" t="s">
        <v>1279</v>
      </c>
      <c r="E26219" t="s">
        <v>30</v>
      </c>
      <c r="F26219">
        <v>20738</v>
      </c>
      <c r="G26219">
        <v>23360</v>
      </c>
      <c r="H26219">
        <f t="shared" si="53"/>
        <v>1.1264345645674607</v>
      </c>
      <c r="I26219" t="s">
        <v>1241</v>
      </c>
    </row>
    <row r="26220" spans="1:9" x14ac:dyDescent="0.35">
      <c r="A26220" t="s">
        <v>1257</v>
      </c>
      <c r="B26220" t="s">
        <v>392</v>
      </c>
      <c r="C26220" t="s">
        <v>392</v>
      </c>
      <c r="D26220" t="s">
        <v>1279</v>
      </c>
      <c r="E26220" t="s">
        <v>31</v>
      </c>
      <c r="F26220">
        <v>26721</v>
      </c>
      <c r="G26220">
        <v>17869</v>
      </c>
      <c r="H26220">
        <f t="shared" si="53"/>
        <v>0.66872497286778187</v>
      </c>
      <c r="I26220" t="s">
        <v>1241</v>
      </c>
    </row>
    <row r="26221" spans="1:9" x14ac:dyDescent="0.35">
      <c r="A26221" t="s">
        <v>1257</v>
      </c>
      <c r="B26221" t="s">
        <v>392</v>
      </c>
      <c r="C26221" t="s">
        <v>392</v>
      </c>
      <c r="D26221" t="s">
        <v>1280</v>
      </c>
      <c r="E26221" t="s">
        <v>29</v>
      </c>
      <c r="F26221">
        <v>21794</v>
      </c>
      <c r="G26221">
        <v>23678</v>
      </c>
      <c r="H26221">
        <f t="shared" si="53"/>
        <v>1.0864458107736075</v>
      </c>
      <c r="I26221" t="s">
        <v>1241</v>
      </c>
    </row>
    <row r="26222" spans="1:9" x14ac:dyDescent="0.35">
      <c r="A26222" t="s">
        <v>1257</v>
      </c>
      <c r="B26222" t="s">
        <v>392</v>
      </c>
      <c r="C26222" t="s">
        <v>392</v>
      </c>
      <c r="D26222" t="s">
        <v>1280</v>
      </c>
      <c r="E26222" t="s">
        <v>30</v>
      </c>
      <c r="F26222">
        <v>22304</v>
      </c>
      <c r="G26222">
        <v>28950</v>
      </c>
      <c r="H26222">
        <f t="shared" si="53"/>
        <v>1.2979734576757531</v>
      </c>
      <c r="I26222" t="s">
        <v>1241</v>
      </c>
    </row>
    <row r="26223" spans="1:9" x14ac:dyDescent="0.35">
      <c r="A26223" t="s">
        <v>1257</v>
      </c>
      <c r="B26223" t="s">
        <v>392</v>
      </c>
      <c r="C26223" t="s">
        <v>392</v>
      </c>
      <c r="D26223" t="s">
        <v>1280</v>
      </c>
      <c r="E26223" t="s">
        <v>31</v>
      </c>
      <c r="F26223">
        <v>22240</v>
      </c>
      <c r="G26223">
        <v>28506</v>
      </c>
      <c r="H26223">
        <f t="shared" si="53"/>
        <v>1.2817446043165468</v>
      </c>
      <c r="I26223" t="s">
        <v>1241</v>
      </c>
    </row>
    <row r="26224" spans="1:9" x14ac:dyDescent="0.35">
      <c r="A26224" t="s">
        <v>1257</v>
      </c>
      <c r="B26224" t="s">
        <v>392</v>
      </c>
      <c r="C26224" t="s">
        <v>392</v>
      </c>
      <c r="D26224" t="s">
        <v>1281</v>
      </c>
      <c r="E26224" t="s">
        <v>29</v>
      </c>
      <c r="F26224">
        <v>29816</v>
      </c>
      <c r="G26224">
        <v>26812</v>
      </c>
      <c r="H26224">
        <f t="shared" si="53"/>
        <v>0.89924872551650126</v>
      </c>
      <c r="I26224" t="s">
        <v>1241</v>
      </c>
    </row>
    <row r="26225" spans="1:9" x14ac:dyDescent="0.35">
      <c r="A26225" t="s">
        <v>1257</v>
      </c>
      <c r="B26225" t="s">
        <v>392</v>
      </c>
      <c r="C26225" t="s">
        <v>392</v>
      </c>
      <c r="D26225" t="s">
        <v>1281</v>
      </c>
      <c r="E26225" t="s">
        <v>30</v>
      </c>
      <c r="F26225">
        <v>27572</v>
      </c>
      <c r="G26225">
        <v>21022</v>
      </c>
      <c r="H26225">
        <f t="shared" si="53"/>
        <v>0.76244015668069054</v>
      </c>
      <c r="I26225" t="s">
        <v>1241</v>
      </c>
    </row>
    <row r="26226" spans="1:9" x14ac:dyDescent="0.35">
      <c r="A26226" t="s">
        <v>1257</v>
      </c>
      <c r="B26226" t="s">
        <v>392</v>
      </c>
      <c r="C26226" t="s">
        <v>392</v>
      </c>
      <c r="D26226" t="s">
        <v>1281</v>
      </c>
      <c r="E26226" t="s">
        <v>31</v>
      </c>
      <c r="F26226">
        <v>34701</v>
      </c>
      <c r="G26226">
        <v>33092</v>
      </c>
      <c r="H26226">
        <f t="shared" si="53"/>
        <v>0.95363246015964953</v>
      </c>
      <c r="I26226" t="s">
        <v>1241</v>
      </c>
    </row>
    <row r="26227" spans="1:9" x14ac:dyDescent="0.35">
      <c r="A26227" t="s">
        <v>1257</v>
      </c>
      <c r="B26227" t="s">
        <v>392</v>
      </c>
      <c r="C26227" t="s">
        <v>392</v>
      </c>
      <c r="D26227" t="s">
        <v>1282</v>
      </c>
      <c r="E26227" t="s">
        <v>30</v>
      </c>
      <c r="F26227">
        <v>30589</v>
      </c>
      <c r="G26227">
        <v>24123</v>
      </c>
      <c r="H26227">
        <f t="shared" si="53"/>
        <v>0.78861682304096248</v>
      </c>
      <c r="I26227" t="s">
        <v>1241</v>
      </c>
    </row>
    <row r="26228" spans="1:9" x14ac:dyDescent="0.35">
      <c r="A26228" t="s">
        <v>1257</v>
      </c>
      <c r="B26228" t="s">
        <v>392</v>
      </c>
      <c r="C26228" t="s">
        <v>392</v>
      </c>
      <c r="D26228" t="s">
        <v>1282</v>
      </c>
      <c r="E26228" t="s">
        <v>31</v>
      </c>
      <c r="F26228">
        <v>26709</v>
      </c>
      <c r="G26228">
        <v>10305</v>
      </c>
      <c r="H26228">
        <f t="shared" si="53"/>
        <v>0.38582500280804222</v>
      </c>
      <c r="I26228" t="s">
        <v>1241</v>
      </c>
    </row>
    <row r="26229" spans="1:9" x14ac:dyDescent="0.35">
      <c r="A26229" t="s">
        <v>1257</v>
      </c>
      <c r="B26229" t="s">
        <v>392</v>
      </c>
      <c r="C26229" t="s">
        <v>392</v>
      </c>
      <c r="D26229" t="s">
        <v>1260</v>
      </c>
      <c r="E26229" t="s">
        <v>29</v>
      </c>
      <c r="F26229">
        <v>628454</v>
      </c>
      <c r="G26229">
        <v>453619</v>
      </c>
      <c r="H26229">
        <f t="shared" si="53"/>
        <v>0.72180143654109929</v>
      </c>
      <c r="I26229" t="s">
        <v>1241</v>
      </c>
    </row>
    <row r="26230" spans="1:9" x14ac:dyDescent="0.35">
      <c r="A26230" t="s">
        <v>1257</v>
      </c>
      <c r="B26230" t="s">
        <v>392</v>
      </c>
      <c r="C26230" t="s">
        <v>392</v>
      </c>
      <c r="D26230" t="s">
        <v>1260</v>
      </c>
      <c r="E26230" t="s">
        <v>30</v>
      </c>
      <c r="F26230">
        <v>627779</v>
      </c>
      <c r="G26230">
        <v>598767</v>
      </c>
      <c r="H26230">
        <f t="shared" si="53"/>
        <v>0.95378628466387061</v>
      </c>
      <c r="I26230" t="s">
        <v>1241</v>
      </c>
    </row>
    <row r="26231" spans="1:9" x14ac:dyDescent="0.35">
      <c r="A26231" t="s">
        <v>1257</v>
      </c>
      <c r="B26231" t="s">
        <v>392</v>
      </c>
      <c r="C26231" t="s">
        <v>392</v>
      </c>
      <c r="D26231" t="s">
        <v>1260</v>
      </c>
      <c r="E26231" t="s">
        <v>31</v>
      </c>
      <c r="F26231">
        <v>726234</v>
      </c>
      <c r="G26231">
        <v>1032243</v>
      </c>
      <c r="H26231">
        <f t="shared" si="53"/>
        <v>1.4213641884020853</v>
      </c>
      <c r="I26231" t="s">
        <v>1241</v>
      </c>
    </row>
    <row r="26232" spans="1:9" x14ac:dyDescent="0.35">
      <c r="A26232" t="s">
        <v>1257</v>
      </c>
      <c r="B26232" t="s">
        <v>392</v>
      </c>
      <c r="C26232" t="s">
        <v>392</v>
      </c>
      <c r="D26232" t="s">
        <v>1261</v>
      </c>
      <c r="E26232" t="s">
        <v>29</v>
      </c>
      <c r="F26232">
        <v>471164</v>
      </c>
      <c r="G26232">
        <v>497920</v>
      </c>
      <c r="H26232">
        <f t="shared" si="53"/>
        <v>1.056787021079709</v>
      </c>
      <c r="I26232" t="s">
        <v>1241</v>
      </c>
    </row>
    <row r="26233" spans="1:9" x14ac:dyDescent="0.35">
      <c r="A26233" t="s">
        <v>1257</v>
      </c>
      <c r="B26233" t="s">
        <v>392</v>
      </c>
      <c r="C26233" t="s">
        <v>392</v>
      </c>
      <c r="D26233" t="s">
        <v>1261</v>
      </c>
      <c r="E26233" t="s">
        <v>30</v>
      </c>
      <c r="F26233">
        <v>483059</v>
      </c>
      <c r="G26233">
        <v>550196</v>
      </c>
      <c r="H26233">
        <f t="shared" si="53"/>
        <v>1.138983022777756</v>
      </c>
      <c r="I26233" t="s">
        <v>1241</v>
      </c>
    </row>
    <row r="26234" spans="1:9" x14ac:dyDescent="0.35">
      <c r="A26234" t="s">
        <v>1257</v>
      </c>
      <c r="B26234" t="s">
        <v>392</v>
      </c>
      <c r="C26234" t="s">
        <v>392</v>
      </c>
      <c r="D26234" t="s">
        <v>1261</v>
      </c>
      <c r="E26234" t="s">
        <v>31</v>
      </c>
      <c r="F26234">
        <v>490079</v>
      </c>
      <c r="G26234">
        <v>479911</v>
      </c>
      <c r="H26234">
        <f t="shared" si="53"/>
        <v>0.9792523246252135</v>
      </c>
      <c r="I26234" t="s">
        <v>1241</v>
      </c>
    </row>
    <row r="26235" spans="1:9" x14ac:dyDescent="0.35">
      <c r="A26235" t="s">
        <v>1257</v>
      </c>
      <c r="B26235" t="s">
        <v>392</v>
      </c>
      <c r="C26235" t="s">
        <v>392</v>
      </c>
      <c r="D26235" t="s">
        <v>1262</v>
      </c>
      <c r="E26235" t="s">
        <v>29</v>
      </c>
      <c r="F26235">
        <v>204970</v>
      </c>
      <c r="G26235">
        <v>194140</v>
      </c>
      <c r="H26235">
        <f t="shared" si="53"/>
        <v>0.94716299946333615</v>
      </c>
      <c r="I26235" t="s">
        <v>1241</v>
      </c>
    </row>
    <row r="26236" spans="1:9" x14ac:dyDescent="0.35">
      <c r="A26236" t="s">
        <v>1257</v>
      </c>
      <c r="B26236" t="s">
        <v>392</v>
      </c>
      <c r="C26236" t="s">
        <v>392</v>
      </c>
      <c r="D26236" t="s">
        <v>1262</v>
      </c>
      <c r="E26236" t="s">
        <v>30</v>
      </c>
      <c r="F26236">
        <v>215259</v>
      </c>
      <c r="G26236">
        <v>242321</v>
      </c>
      <c r="H26236">
        <f t="shared" si="53"/>
        <v>1.1257183207206203</v>
      </c>
      <c r="I26236" t="s">
        <v>1241</v>
      </c>
    </row>
    <row r="26237" spans="1:9" x14ac:dyDescent="0.35">
      <c r="A26237" t="s">
        <v>1257</v>
      </c>
      <c r="B26237" t="s">
        <v>392</v>
      </c>
      <c r="C26237" t="s">
        <v>392</v>
      </c>
      <c r="D26237" t="s">
        <v>1262</v>
      </c>
      <c r="E26237" t="s">
        <v>31</v>
      </c>
      <c r="F26237">
        <v>217992</v>
      </c>
      <c r="G26237">
        <v>214063</v>
      </c>
      <c r="H26237">
        <f t="shared" si="53"/>
        <v>0.98197640280377263</v>
      </c>
      <c r="I26237" t="s">
        <v>1241</v>
      </c>
    </row>
    <row r="26238" spans="1:9" x14ac:dyDescent="0.35">
      <c r="A26238" t="s">
        <v>1257</v>
      </c>
      <c r="B26238" t="s">
        <v>392</v>
      </c>
      <c r="C26238" t="s">
        <v>392</v>
      </c>
      <c r="D26238" t="s">
        <v>1263</v>
      </c>
      <c r="E26238" t="s">
        <v>29</v>
      </c>
      <c r="F26238">
        <v>40115</v>
      </c>
      <c r="G26238">
        <v>45941</v>
      </c>
      <c r="H26238">
        <f t="shared" si="53"/>
        <v>1.1452324566870249</v>
      </c>
      <c r="I26238" t="s">
        <v>1241</v>
      </c>
    </row>
    <row r="26239" spans="1:9" x14ac:dyDescent="0.35">
      <c r="A26239" t="s">
        <v>1257</v>
      </c>
      <c r="B26239" t="s">
        <v>392</v>
      </c>
      <c r="C26239" t="s">
        <v>392</v>
      </c>
      <c r="D26239" t="s">
        <v>1263</v>
      </c>
      <c r="E26239" t="s">
        <v>30</v>
      </c>
      <c r="F26239">
        <v>42913</v>
      </c>
      <c r="G26239">
        <v>46028</v>
      </c>
      <c r="H26239">
        <f t="shared" si="53"/>
        <v>1.0725887260270781</v>
      </c>
      <c r="I26239" t="s">
        <v>1241</v>
      </c>
    </row>
    <row r="26240" spans="1:9" x14ac:dyDescent="0.35">
      <c r="A26240" t="s">
        <v>1257</v>
      </c>
      <c r="B26240" t="s">
        <v>392</v>
      </c>
      <c r="C26240" t="s">
        <v>392</v>
      </c>
      <c r="D26240" t="s">
        <v>1263</v>
      </c>
      <c r="E26240" t="s">
        <v>31</v>
      </c>
      <c r="F26240">
        <v>41986</v>
      </c>
      <c r="G26240">
        <v>57858</v>
      </c>
      <c r="H26240">
        <f t="shared" si="53"/>
        <v>1.3780307721621492</v>
      </c>
      <c r="I26240" t="s">
        <v>1241</v>
      </c>
    </row>
    <row r="26241" spans="1:9" x14ac:dyDescent="0.35">
      <c r="A26241" t="s">
        <v>1257</v>
      </c>
      <c r="B26241" t="s">
        <v>392</v>
      </c>
      <c r="C26241" t="s">
        <v>392</v>
      </c>
      <c r="D26241" t="s">
        <v>1264</v>
      </c>
      <c r="E26241" t="s">
        <v>29</v>
      </c>
      <c r="F26241">
        <v>61644</v>
      </c>
      <c r="G26241">
        <v>38764</v>
      </c>
      <c r="H26241">
        <f t="shared" si="53"/>
        <v>0.62883654532476807</v>
      </c>
      <c r="I26241" t="s">
        <v>1241</v>
      </c>
    </row>
    <row r="26242" spans="1:9" x14ac:dyDescent="0.35">
      <c r="A26242" t="s">
        <v>1257</v>
      </c>
      <c r="B26242" t="s">
        <v>392</v>
      </c>
      <c r="C26242" t="s">
        <v>392</v>
      </c>
      <c r="D26242" t="s">
        <v>1264</v>
      </c>
      <c r="E26242" t="s">
        <v>30</v>
      </c>
      <c r="F26242">
        <v>61259</v>
      </c>
      <c r="G26242">
        <v>31958</v>
      </c>
      <c r="H26242">
        <f t="shared" si="53"/>
        <v>0.52168660931454969</v>
      </c>
      <c r="I26242" t="s">
        <v>1241</v>
      </c>
    </row>
    <row r="26243" spans="1:9" x14ac:dyDescent="0.35">
      <c r="A26243" t="s">
        <v>1257</v>
      </c>
      <c r="B26243" t="s">
        <v>392</v>
      </c>
      <c r="C26243" t="s">
        <v>392</v>
      </c>
      <c r="D26243" t="s">
        <v>1264</v>
      </c>
      <c r="E26243" t="s">
        <v>31</v>
      </c>
      <c r="F26243">
        <v>53103</v>
      </c>
      <c r="G26243">
        <v>22102</v>
      </c>
      <c r="H26243">
        <f t="shared" si="53"/>
        <v>0.41621000696759131</v>
      </c>
      <c r="I26243" t="s">
        <v>1241</v>
      </c>
    </row>
    <row r="26244" spans="1:9" x14ac:dyDescent="0.35">
      <c r="A26244" t="s">
        <v>1257</v>
      </c>
      <c r="B26244" t="s">
        <v>392</v>
      </c>
      <c r="C26244" t="s">
        <v>392</v>
      </c>
      <c r="D26244" t="s">
        <v>1265</v>
      </c>
      <c r="E26244" t="s">
        <v>29</v>
      </c>
      <c r="F26244">
        <v>105843</v>
      </c>
      <c r="G26244">
        <v>72016</v>
      </c>
      <c r="H26244">
        <f t="shared" si="53"/>
        <v>0.68040399459576917</v>
      </c>
      <c r="I26244" t="s">
        <v>1241</v>
      </c>
    </row>
    <row r="26245" spans="1:9" x14ac:dyDescent="0.35">
      <c r="A26245" t="s">
        <v>1257</v>
      </c>
      <c r="B26245" t="s">
        <v>392</v>
      </c>
      <c r="C26245" t="s">
        <v>392</v>
      </c>
      <c r="D26245" t="s">
        <v>1265</v>
      </c>
      <c r="E26245" t="s">
        <v>30</v>
      </c>
      <c r="F26245">
        <v>108366</v>
      </c>
      <c r="G26245">
        <v>71637</v>
      </c>
      <c r="H26245">
        <f t="shared" si="53"/>
        <v>0.66106527877747634</v>
      </c>
      <c r="I26245" t="s">
        <v>1241</v>
      </c>
    </row>
    <row r="26246" spans="1:9" x14ac:dyDescent="0.35">
      <c r="A26246" t="s">
        <v>1257</v>
      </c>
      <c r="B26246" t="s">
        <v>392</v>
      </c>
      <c r="C26246" t="s">
        <v>392</v>
      </c>
      <c r="D26246" t="s">
        <v>1265</v>
      </c>
      <c r="E26246" t="s">
        <v>31</v>
      </c>
      <c r="F26246">
        <v>109322</v>
      </c>
      <c r="G26246">
        <v>78273</v>
      </c>
      <c r="H26246">
        <f t="shared" si="53"/>
        <v>0.71598580340645068</v>
      </c>
      <c r="I26246" t="s">
        <v>1241</v>
      </c>
    </row>
    <row r="26247" spans="1:9" x14ac:dyDescent="0.35">
      <c r="A26247" t="s">
        <v>1257</v>
      </c>
      <c r="B26247" t="s">
        <v>392</v>
      </c>
      <c r="C26247" t="s">
        <v>392</v>
      </c>
      <c r="D26247" t="s">
        <v>1266</v>
      </c>
      <c r="E26247" t="s">
        <v>29</v>
      </c>
      <c r="F26247">
        <v>678568</v>
      </c>
      <c r="G26247">
        <v>789819</v>
      </c>
      <c r="H26247">
        <f t="shared" si="53"/>
        <v>1.1639496704825456</v>
      </c>
      <c r="I26247" t="s">
        <v>1241</v>
      </c>
    </row>
    <row r="26248" spans="1:9" x14ac:dyDescent="0.35">
      <c r="A26248" t="s">
        <v>1257</v>
      </c>
      <c r="B26248" t="s">
        <v>392</v>
      </c>
      <c r="C26248" t="s">
        <v>392</v>
      </c>
      <c r="D26248" t="s">
        <v>1266</v>
      </c>
      <c r="E26248" t="s">
        <v>30</v>
      </c>
      <c r="F26248">
        <v>725696</v>
      </c>
      <c r="G26248">
        <v>861776</v>
      </c>
      <c r="H26248">
        <f t="shared" si="53"/>
        <v>1.1875165358497222</v>
      </c>
      <c r="I26248" t="s">
        <v>1241</v>
      </c>
    </row>
    <row r="26249" spans="1:9" x14ac:dyDescent="0.35">
      <c r="A26249" t="s">
        <v>1257</v>
      </c>
      <c r="B26249" t="s">
        <v>392</v>
      </c>
      <c r="C26249" t="s">
        <v>392</v>
      </c>
      <c r="D26249" t="s">
        <v>1266</v>
      </c>
      <c r="E26249" t="s">
        <v>31</v>
      </c>
      <c r="F26249">
        <v>724467</v>
      </c>
      <c r="G26249">
        <v>719698</v>
      </c>
      <c r="H26249">
        <f t="shared" si="53"/>
        <v>0.99341722949423505</v>
      </c>
      <c r="I26249" t="s">
        <v>1241</v>
      </c>
    </row>
    <row r="26250" spans="1:9" x14ac:dyDescent="0.35">
      <c r="A26250" t="s">
        <v>1257</v>
      </c>
      <c r="B26250" t="s">
        <v>393</v>
      </c>
      <c r="C26250" t="s">
        <v>393</v>
      </c>
      <c r="D26250" t="s">
        <v>1258</v>
      </c>
      <c r="E26250" t="s">
        <v>29</v>
      </c>
      <c r="F26250">
        <v>595675</v>
      </c>
      <c r="G26250">
        <v>764731</v>
      </c>
      <c r="H26250">
        <f t="shared" si="53"/>
        <v>1.2838057665673395</v>
      </c>
      <c r="I26250" t="s">
        <v>1242</v>
      </c>
    </row>
    <row r="26251" spans="1:9" x14ac:dyDescent="0.35">
      <c r="A26251" t="s">
        <v>1257</v>
      </c>
      <c r="B26251" t="s">
        <v>393</v>
      </c>
      <c r="C26251" t="s">
        <v>393</v>
      </c>
      <c r="D26251" t="s">
        <v>1258</v>
      </c>
      <c r="E26251" t="s">
        <v>30</v>
      </c>
      <c r="F26251">
        <v>577368</v>
      </c>
      <c r="G26251">
        <v>649478</v>
      </c>
      <c r="H26251">
        <f t="shared" si="53"/>
        <v>1.124894348145377</v>
      </c>
      <c r="I26251" t="s">
        <v>1242</v>
      </c>
    </row>
    <row r="26252" spans="1:9" x14ac:dyDescent="0.35">
      <c r="A26252" t="s">
        <v>1257</v>
      </c>
      <c r="B26252" t="s">
        <v>393</v>
      </c>
      <c r="C26252" t="s">
        <v>393</v>
      </c>
      <c r="D26252" t="s">
        <v>1258</v>
      </c>
      <c r="E26252" t="s">
        <v>31</v>
      </c>
      <c r="F26252">
        <v>554375</v>
      </c>
      <c r="G26252">
        <v>587758</v>
      </c>
      <c r="H26252">
        <f t="shared" si="53"/>
        <v>1.0602173618940247</v>
      </c>
      <c r="I26252" t="s">
        <v>1242</v>
      </c>
    </row>
    <row r="26253" spans="1:9" x14ac:dyDescent="0.35">
      <c r="A26253" t="s">
        <v>1257</v>
      </c>
      <c r="B26253" t="s">
        <v>393</v>
      </c>
      <c r="C26253" t="s">
        <v>393</v>
      </c>
      <c r="D26253" t="s">
        <v>1267</v>
      </c>
      <c r="E26253" t="s">
        <v>29</v>
      </c>
      <c r="F26253">
        <v>197569</v>
      </c>
      <c r="G26253">
        <v>167960</v>
      </c>
      <c r="H26253">
        <f t="shared" si="53"/>
        <v>0.85013337112603693</v>
      </c>
      <c r="I26253" t="s">
        <v>1242</v>
      </c>
    </row>
    <row r="26254" spans="1:9" x14ac:dyDescent="0.35">
      <c r="A26254" t="s">
        <v>1257</v>
      </c>
      <c r="B26254" t="s">
        <v>393</v>
      </c>
      <c r="C26254" t="s">
        <v>393</v>
      </c>
      <c r="D26254" t="s">
        <v>1267</v>
      </c>
      <c r="E26254" t="s">
        <v>30</v>
      </c>
      <c r="F26254">
        <v>199113</v>
      </c>
      <c r="G26254">
        <v>166600</v>
      </c>
      <c r="H26254">
        <f t="shared" si="53"/>
        <v>0.83671081245323009</v>
      </c>
      <c r="I26254" t="s">
        <v>1242</v>
      </c>
    </row>
    <row r="26255" spans="1:9" x14ac:dyDescent="0.35">
      <c r="A26255" t="s">
        <v>1257</v>
      </c>
      <c r="B26255" t="s">
        <v>393</v>
      </c>
      <c r="C26255" t="s">
        <v>393</v>
      </c>
      <c r="D26255" t="s">
        <v>1267</v>
      </c>
      <c r="E26255" t="s">
        <v>31</v>
      </c>
      <c r="F26255">
        <v>200633</v>
      </c>
      <c r="G26255">
        <v>206772</v>
      </c>
      <c r="H26255">
        <f t="shared" si="53"/>
        <v>1.0305981568336215</v>
      </c>
      <c r="I26255" t="s">
        <v>1242</v>
      </c>
    </row>
    <row r="26256" spans="1:9" x14ac:dyDescent="0.35">
      <c r="A26256" t="s">
        <v>1257</v>
      </c>
      <c r="B26256" t="s">
        <v>393</v>
      </c>
      <c r="C26256" t="s">
        <v>393</v>
      </c>
      <c r="D26256" t="s">
        <v>1268</v>
      </c>
      <c r="E26256" t="s">
        <v>29</v>
      </c>
      <c r="F26256">
        <v>60097</v>
      </c>
      <c r="G26256">
        <v>44231</v>
      </c>
      <c r="H26256">
        <f t="shared" si="53"/>
        <v>0.73599347721184083</v>
      </c>
      <c r="I26256" t="s">
        <v>1242</v>
      </c>
    </row>
    <row r="26257" spans="1:9" x14ac:dyDescent="0.35">
      <c r="A26257" t="s">
        <v>1257</v>
      </c>
      <c r="B26257" t="s">
        <v>393</v>
      </c>
      <c r="C26257" t="s">
        <v>393</v>
      </c>
      <c r="D26257" t="s">
        <v>1268</v>
      </c>
      <c r="E26257" t="s">
        <v>30</v>
      </c>
      <c r="F26257">
        <v>49623</v>
      </c>
      <c r="G26257">
        <v>47349</v>
      </c>
      <c r="H26257">
        <f t="shared" si="53"/>
        <v>0.95417447554561396</v>
      </c>
      <c r="I26257" t="s">
        <v>1242</v>
      </c>
    </row>
    <row r="26258" spans="1:9" x14ac:dyDescent="0.35">
      <c r="A26258" t="s">
        <v>1257</v>
      </c>
      <c r="B26258" t="s">
        <v>393</v>
      </c>
      <c r="C26258" t="s">
        <v>393</v>
      </c>
      <c r="D26258" t="s">
        <v>1268</v>
      </c>
      <c r="E26258" t="s">
        <v>31</v>
      </c>
      <c r="F26258">
        <v>51042</v>
      </c>
      <c r="G26258">
        <v>29646</v>
      </c>
      <c r="H26258">
        <f t="shared" si="53"/>
        <v>0.58081579875396727</v>
      </c>
      <c r="I26258" t="s">
        <v>1242</v>
      </c>
    </row>
    <row r="26259" spans="1:9" x14ac:dyDescent="0.35">
      <c r="A26259" t="s">
        <v>1257</v>
      </c>
      <c r="B26259" t="s">
        <v>393</v>
      </c>
      <c r="C26259" t="s">
        <v>393</v>
      </c>
      <c r="D26259" t="s">
        <v>1269</v>
      </c>
      <c r="E26259" t="s">
        <v>29</v>
      </c>
      <c r="F26259">
        <v>77648</v>
      </c>
      <c r="G26259">
        <v>87324</v>
      </c>
      <c r="H26259">
        <f t="shared" si="53"/>
        <v>1.1246136410467751</v>
      </c>
      <c r="I26259" t="s">
        <v>1242</v>
      </c>
    </row>
    <row r="26260" spans="1:9" x14ac:dyDescent="0.35">
      <c r="A26260" t="s">
        <v>1257</v>
      </c>
      <c r="B26260" t="s">
        <v>393</v>
      </c>
      <c r="C26260" t="s">
        <v>393</v>
      </c>
      <c r="D26260" t="s">
        <v>1269</v>
      </c>
      <c r="E26260" t="s">
        <v>30</v>
      </c>
      <c r="F26260">
        <v>80457</v>
      </c>
      <c r="G26260">
        <v>107467</v>
      </c>
      <c r="H26260">
        <f t="shared" si="53"/>
        <v>1.3357072722075145</v>
      </c>
      <c r="I26260" t="s">
        <v>1242</v>
      </c>
    </row>
    <row r="26261" spans="1:9" x14ac:dyDescent="0.35">
      <c r="A26261" t="s">
        <v>1257</v>
      </c>
      <c r="B26261" t="s">
        <v>393</v>
      </c>
      <c r="C26261" t="s">
        <v>393</v>
      </c>
      <c r="D26261" t="s">
        <v>1269</v>
      </c>
      <c r="E26261" t="s">
        <v>31</v>
      </c>
      <c r="F26261">
        <v>68594</v>
      </c>
      <c r="G26261">
        <v>44812</v>
      </c>
      <c r="H26261">
        <f t="shared" si="53"/>
        <v>0.65329329095839284</v>
      </c>
      <c r="I26261" t="s">
        <v>1242</v>
      </c>
    </row>
    <row r="26262" spans="1:9" x14ac:dyDescent="0.35">
      <c r="A26262" t="s">
        <v>1257</v>
      </c>
      <c r="B26262" t="s">
        <v>393</v>
      </c>
      <c r="C26262" t="s">
        <v>393</v>
      </c>
      <c r="D26262" t="s">
        <v>1270</v>
      </c>
      <c r="E26262" t="s">
        <v>29</v>
      </c>
      <c r="F26262">
        <v>32150</v>
      </c>
      <c r="G26262">
        <v>25688</v>
      </c>
      <c r="H26262">
        <f t="shared" ref="H26262:H26325" si="54">G26262/F26262</f>
        <v>0.79900466562986006</v>
      </c>
      <c r="I26262" t="s">
        <v>1242</v>
      </c>
    </row>
    <row r="26263" spans="1:9" x14ac:dyDescent="0.35">
      <c r="A26263" t="s">
        <v>1257</v>
      </c>
      <c r="B26263" t="s">
        <v>393</v>
      </c>
      <c r="C26263" t="s">
        <v>393</v>
      </c>
      <c r="D26263" t="s">
        <v>1270</v>
      </c>
      <c r="E26263" t="s">
        <v>30</v>
      </c>
      <c r="F26263">
        <v>28655</v>
      </c>
      <c r="G26263">
        <v>18736</v>
      </c>
      <c r="H26263">
        <f t="shared" si="54"/>
        <v>0.65384749607398363</v>
      </c>
      <c r="I26263" t="s">
        <v>1242</v>
      </c>
    </row>
    <row r="26264" spans="1:9" x14ac:dyDescent="0.35">
      <c r="A26264" t="s">
        <v>1257</v>
      </c>
      <c r="B26264" t="s">
        <v>393</v>
      </c>
      <c r="C26264" t="s">
        <v>393</v>
      </c>
      <c r="D26264" t="s">
        <v>1270</v>
      </c>
      <c r="E26264" t="s">
        <v>31</v>
      </c>
      <c r="F26264">
        <v>30690</v>
      </c>
      <c r="G26264">
        <v>20218</v>
      </c>
      <c r="H26264">
        <f t="shared" si="54"/>
        <v>0.65878136200716841</v>
      </c>
      <c r="I26264" t="s">
        <v>1242</v>
      </c>
    </row>
    <row r="26265" spans="1:9" x14ac:dyDescent="0.35">
      <c r="A26265" t="s">
        <v>1257</v>
      </c>
      <c r="B26265" t="s">
        <v>393</v>
      </c>
      <c r="C26265" t="s">
        <v>393</v>
      </c>
      <c r="D26265" t="s">
        <v>1271</v>
      </c>
      <c r="E26265" t="s">
        <v>29</v>
      </c>
      <c r="F26265">
        <v>74239</v>
      </c>
      <c r="G26265">
        <v>74536</v>
      </c>
      <c r="H26265">
        <f t="shared" si="54"/>
        <v>1.004000592680397</v>
      </c>
      <c r="I26265" t="s">
        <v>1242</v>
      </c>
    </row>
    <row r="26266" spans="1:9" x14ac:dyDescent="0.35">
      <c r="A26266" t="s">
        <v>1257</v>
      </c>
      <c r="B26266" t="s">
        <v>393</v>
      </c>
      <c r="C26266" t="s">
        <v>393</v>
      </c>
      <c r="D26266" t="s">
        <v>1271</v>
      </c>
      <c r="E26266" t="s">
        <v>30</v>
      </c>
      <c r="F26266">
        <v>68082</v>
      </c>
      <c r="G26266">
        <v>64555</v>
      </c>
      <c r="H26266">
        <f t="shared" si="54"/>
        <v>0.94819482388883991</v>
      </c>
      <c r="I26266" t="s">
        <v>1242</v>
      </c>
    </row>
    <row r="26267" spans="1:9" x14ac:dyDescent="0.35">
      <c r="A26267" t="s">
        <v>1257</v>
      </c>
      <c r="B26267" t="s">
        <v>393</v>
      </c>
      <c r="C26267" t="s">
        <v>393</v>
      </c>
      <c r="D26267" t="s">
        <v>1271</v>
      </c>
      <c r="E26267" t="s">
        <v>31</v>
      </c>
      <c r="F26267">
        <v>71574</v>
      </c>
      <c r="G26267">
        <v>61161</v>
      </c>
      <c r="H26267">
        <f t="shared" si="54"/>
        <v>0.85451420907033282</v>
      </c>
      <c r="I26267" t="s">
        <v>1242</v>
      </c>
    </row>
    <row r="26268" spans="1:9" x14ac:dyDescent="0.35">
      <c r="A26268" t="s">
        <v>1257</v>
      </c>
      <c r="B26268" t="s">
        <v>393</v>
      </c>
      <c r="C26268" t="s">
        <v>393</v>
      </c>
      <c r="D26268" t="s">
        <v>1272</v>
      </c>
      <c r="E26268" t="s">
        <v>29</v>
      </c>
      <c r="F26268">
        <v>76516</v>
      </c>
      <c r="G26268">
        <v>71433</v>
      </c>
      <c r="H26268">
        <f t="shared" si="54"/>
        <v>0.93356944952689636</v>
      </c>
      <c r="I26268" t="s">
        <v>1242</v>
      </c>
    </row>
    <row r="26269" spans="1:9" x14ac:dyDescent="0.35">
      <c r="A26269" t="s">
        <v>1257</v>
      </c>
      <c r="B26269" t="s">
        <v>393</v>
      </c>
      <c r="C26269" t="s">
        <v>393</v>
      </c>
      <c r="D26269" t="s">
        <v>1272</v>
      </c>
      <c r="E26269" t="s">
        <v>30</v>
      </c>
      <c r="F26269">
        <v>81006</v>
      </c>
      <c r="G26269">
        <v>89815</v>
      </c>
      <c r="H26269">
        <f t="shared" si="54"/>
        <v>1.1087450312322544</v>
      </c>
      <c r="I26269" t="s">
        <v>1242</v>
      </c>
    </row>
    <row r="26270" spans="1:9" x14ac:dyDescent="0.35">
      <c r="A26270" t="s">
        <v>1257</v>
      </c>
      <c r="B26270" t="s">
        <v>393</v>
      </c>
      <c r="C26270" t="s">
        <v>393</v>
      </c>
      <c r="D26270" t="s">
        <v>1272</v>
      </c>
      <c r="E26270" t="s">
        <v>31</v>
      </c>
      <c r="F26270">
        <v>88121</v>
      </c>
      <c r="G26270">
        <v>80470</v>
      </c>
      <c r="H26270">
        <f t="shared" si="54"/>
        <v>0.91317620090557305</v>
      </c>
      <c r="I26270" t="s">
        <v>1242</v>
      </c>
    </row>
    <row r="26271" spans="1:9" x14ac:dyDescent="0.35">
      <c r="A26271" t="s">
        <v>1257</v>
      </c>
      <c r="B26271" t="s">
        <v>393</v>
      </c>
      <c r="C26271" t="s">
        <v>393</v>
      </c>
      <c r="D26271" t="s">
        <v>1273</v>
      </c>
      <c r="E26271" t="s">
        <v>29</v>
      </c>
      <c r="F26271">
        <v>26730</v>
      </c>
      <c r="G26271">
        <v>31850</v>
      </c>
      <c r="H26271">
        <f t="shared" si="54"/>
        <v>1.1915450804339693</v>
      </c>
      <c r="I26271" t="s">
        <v>1242</v>
      </c>
    </row>
    <row r="26272" spans="1:9" x14ac:dyDescent="0.35">
      <c r="A26272" t="s">
        <v>1257</v>
      </c>
      <c r="B26272" t="s">
        <v>393</v>
      </c>
      <c r="C26272" t="s">
        <v>393</v>
      </c>
      <c r="D26272" t="s">
        <v>1273</v>
      </c>
      <c r="E26272" t="s">
        <v>30</v>
      </c>
      <c r="F26272">
        <v>30090</v>
      </c>
      <c r="G26272">
        <v>27175</v>
      </c>
      <c r="H26272">
        <f t="shared" si="54"/>
        <v>0.90312396144898632</v>
      </c>
      <c r="I26272" t="s">
        <v>1242</v>
      </c>
    </row>
    <row r="26273" spans="1:9" x14ac:dyDescent="0.35">
      <c r="A26273" t="s">
        <v>1257</v>
      </c>
      <c r="B26273" t="s">
        <v>393</v>
      </c>
      <c r="C26273" t="s">
        <v>393</v>
      </c>
      <c r="D26273" t="s">
        <v>1273</v>
      </c>
      <c r="E26273" t="s">
        <v>31</v>
      </c>
      <c r="F26273">
        <v>28658</v>
      </c>
      <c r="G26273">
        <v>41074</v>
      </c>
      <c r="H26273">
        <f t="shared" si="54"/>
        <v>1.4332472607997766</v>
      </c>
      <c r="I26273" t="s">
        <v>1242</v>
      </c>
    </row>
    <row r="26274" spans="1:9" x14ac:dyDescent="0.35">
      <c r="A26274" t="s">
        <v>1257</v>
      </c>
      <c r="B26274" t="s">
        <v>393</v>
      </c>
      <c r="C26274" t="s">
        <v>393</v>
      </c>
      <c r="D26274" t="s">
        <v>1274</v>
      </c>
      <c r="E26274" t="s">
        <v>29</v>
      </c>
      <c r="F26274">
        <v>188524</v>
      </c>
      <c r="G26274">
        <v>152434</v>
      </c>
      <c r="H26274">
        <f t="shared" si="54"/>
        <v>0.80856548768326575</v>
      </c>
      <c r="I26274" t="s">
        <v>1242</v>
      </c>
    </row>
    <row r="26275" spans="1:9" x14ac:dyDescent="0.35">
      <c r="A26275" t="s">
        <v>1257</v>
      </c>
      <c r="B26275" t="s">
        <v>393</v>
      </c>
      <c r="C26275" t="s">
        <v>393</v>
      </c>
      <c r="D26275" t="s">
        <v>1274</v>
      </c>
      <c r="E26275" t="s">
        <v>30</v>
      </c>
      <c r="F26275">
        <v>193562</v>
      </c>
      <c r="G26275">
        <v>125494</v>
      </c>
      <c r="H26275">
        <f t="shared" si="54"/>
        <v>0.64834006674863864</v>
      </c>
      <c r="I26275" t="s">
        <v>1242</v>
      </c>
    </row>
    <row r="26276" spans="1:9" x14ac:dyDescent="0.35">
      <c r="A26276" t="s">
        <v>1257</v>
      </c>
      <c r="B26276" t="s">
        <v>393</v>
      </c>
      <c r="C26276" t="s">
        <v>393</v>
      </c>
      <c r="D26276" t="s">
        <v>1274</v>
      </c>
      <c r="E26276" t="s">
        <v>31</v>
      </c>
      <c r="F26276">
        <v>192009</v>
      </c>
      <c r="G26276">
        <v>128387</v>
      </c>
      <c r="H26276">
        <f t="shared" si="54"/>
        <v>0.66865094865344854</v>
      </c>
      <c r="I26276" t="s">
        <v>1242</v>
      </c>
    </row>
    <row r="26277" spans="1:9" x14ac:dyDescent="0.35">
      <c r="A26277" t="s">
        <v>1257</v>
      </c>
      <c r="B26277" t="s">
        <v>393</v>
      </c>
      <c r="C26277" t="s">
        <v>393</v>
      </c>
      <c r="D26277" t="s">
        <v>1275</v>
      </c>
      <c r="E26277" t="s">
        <v>29</v>
      </c>
      <c r="F26277">
        <v>20238</v>
      </c>
      <c r="G26277">
        <v>16368</v>
      </c>
      <c r="H26277">
        <f t="shared" si="54"/>
        <v>0.80877557070856809</v>
      </c>
      <c r="I26277" t="s">
        <v>1242</v>
      </c>
    </row>
    <row r="26278" spans="1:9" x14ac:dyDescent="0.35">
      <c r="A26278" t="s">
        <v>1257</v>
      </c>
      <c r="B26278" t="s">
        <v>393</v>
      </c>
      <c r="C26278" t="s">
        <v>393</v>
      </c>
      <c r="D26278" t="s">
        <v>1275</v>
      </c>
      <c r="E26278" t="s">
        <v>30</v>
      </c>
      <c r="F26278">
        <v>17172</v>
      </c>
      <c r="G26278">
        <v>19615</v>
      </c>
      <c r="H26278">
        <f t="shared" si="54"/>
        <v>1.1422664803167948</v>
      </c>
      <c r="I26278" t="s">
        <v>1242</v>
      </c>
    </row>
    <row r="26279" spans="1:9" x14ac:dyDescent="0.35">
      <c r="A26279" t="s">
        <v>1257</v>
      </c>
      <c r="B26279" t="s">
        <v>393</v>
      </c>
      <c r="C26279" t="s">
        <v>393</v>
      </c>
      <c r="D26279" t="s">
        <v>1275</v>
      </c>
      <c r="E26279" t="s">
        <v>31</v>
      </c>
      <c r="F26279">
        <v>18253</v>
      </c>
      <c r="G26279">
        <v>23761</v>
      </c>
      <c r="H26279">
        <f t="shared" si="54"/>
        <v>1.301758615022188</v>
      </c>
      <c r="I26279" t="s">
        <v>1242</v>
      </c>
    </row>
    <row r="26280" spans="1:9" x14ac:dyDescent="0.35">
      <c r="A26280" t="s">
        <v>1257</v>
      </c>
      <c r="B26280" t="s">
        <v>393</v>
      </c>
      <c r="C26280" t="s">
        <v>393</v>
      </c>
      <c r="D26280" t="s">
        <v>1276</v>
      </c>
      <c r="E26280" t="s">
        <v>29</v>
      </c>
      <c r="F26280">
        <v>17083</v>
      </c>
      <c r="G26280">
        <v>21263</v>
      </c>
      <c r="H26280">
        <f t="shared" si="54"/>
        <v>1.2446877012234385</v>
      </c>
      <c r="I26280" t="s">
        <v>1242</v>
      </c>
    </row>
    <row r="26281" spans="1:9" x14ac:dyDescent="0.35">
      <c r="A26281" t="s">
        <v>1257</v>
      </c>
      <c r="B26281" t="s">
        <v>393</v>
      </c>
      <c r="C26281" t="s">
        <v>393</v>
      </c>
      <c r="D26281" t="s">
        <v>1276</v>
      </c>
      <c r="E26281" t="s">
        <v>30</v>
      </c>
      <c r="F26281">
        <v>20216</v>
      </c>
      <c r="G26281">
        <v>29268</v>
      </c>
      <c r="H26281">
        <f t="shared" si="54"/>
        <v>1.4477641472101306</v>
      </c>
      <c r="I26281" t="s">
        <v>1242</v>
      </c>
    </row>
    <row r="26282" spans="1:9" x14ac:dyDescent="0.35">
      <c r="A26282" t="s">
        <v>1257</v>
      </c>
      <c r="B26282" t="s">
        <v>393</v>
      </c>
      <c r="C26282" t="s">
        <v>393</v>
      </c>
      <c r="D26282" t="s">
        <v>1276</v>
      </c>
      <c r="E26282" t="s">
        <v>31</v>
      </c>
      <c r="F26282">
        <v>24311</v>
      </c>
      <c r="G26282">
        <v>27743</v>
      </c>
      <c r="H26282">
        <f t="shared" si="54"/>
        <v>1.1411706634856649</v>
      </c>
      <c r="I26282" t="s">
        <v>1242</v>
      </c>
    </row>
    <row r="26283" spans="1:9" x14ac:dyDescent="0.35">
      <c r="A26283" t="s">
        <v>1257</v>
      </c>
      <c r="B26283" t="s">
        <v>393</v>
      </c>
      <c r="C26283" t="s">
        <v>393</v>
      </c>
      <c r="D26283" t="s">
        <v>1259</v>
      </c>
      <c r="E26283" t="s">
        <v>29</v>
      </c>
      <c r="F26283">
        <v>308717</v>
      </c>
      <c r="G26283">
        <v>292899</v>
      </c>
      <c r="H26283">
        <f t="shared" si="54"/>
        <v>0.94876213490024841</v>
      </c>
      <c r="I26283" t="s">
        <v>1242</v>
      </c>
    </row>
    <row r="26284" spans="1:9" x14ac:dyDescent="0.35">
      <c r="A26284" t="s">
        <v>1257</v>
      </c>
      <c r="B26284" t="s">
        <v>393</v>
      </c>
      <c r="C26284" t="s">
        <v>393</v>
      </c>
      <c r="D26284" t="s">
        <v>1259</v>
      </c>
      <c r="E26284" t="s">
        <v>30</v>
      </c>
      <c r="F26284">
        <v>319267</v>
      </c>
      <c r="G26284">
        <v>278696</v>
      </c>
      <c r="H26284">
        <f t="shared" si="54"/>
        <v>0.87292454278080733</v>
      </c>
      <c r="I26284" t="s">
        <v>1242</v>
      </c>
    </row>
    <row r="26285" spans="1:9" x14ac:dyDescent="0.35">
      <c r="A26285" t="s">
        <v>1257</v>
      </c>
      <c r="B26285" t="s">
        <v>393</v>
      </c>
      <c r="C26285" t="s">
        <v>393</v>
      </c>
      <c r="D26285" t="s">
        <v>1259</v>
      </c>
      <c r="E26285" t="s">
        <v>31</v>
      </c>
      <c r="F26285">
        <v>329776</v>
      </c>
      <c r="G26285">
        <v>302152</v>
      </c>
      <c r="H26285">
        <f t="shared" si="54"/>
        <v>0.91623404977924405</v>
      </c>
      <c r="I26285" t="s">
        <v>1242</v>
      </c>
    </row>
    <row r="26286" spans="1:9" x14ac:dyDescent="0.35">
      <c r="A26286" t="s">
        <v>1257</v>
      </c>
      <c r="B26286" t="s">
        <v>393</v>
      </c>
      <c r="C26286" t="s">
        <v>393</v>
      </c>
      <c r="D26286" t="s">
        <v>1277</v>
      </c>
      <c r="E26286" t="s">
        <v>29</v>
      </c>
      <c r="F26286">
        <v>30653</v>
      </c>
      <c r="G26286">
        <v>35901</v>
      </c>
      <c r="H26286">
        <f t="shared" si="54"/>
        <v>1.1712067334355527</v>
      </c>
      <c r="I26286" t="s">
        <v>1242</v>
      </c>
    </row>
    <row r="26287" spans="1:9" x14ac:dyDescent="0.35">
      <c r="A26287" t="s">
        <v>1257</v>
      </c>
      <c r="B26287" t="s">
        <v>393</v>
      </c>
      <c r="C26287" t="s">
        <v>393</v>
      </c>
      <c r="D26287" t="s">
        <v>1277</v>
      </c>
      <c r="E26287" t="s">
        <v>30</v>
      </c>
      <c r="F26287">
        <v>32811</v>
      </c>
      <c r="G26287">
        <v>38618</v>
      </c>
      <c r="H26287">
        <f t="shared" si="54"/>
        <v>1.1769833287616958</v>
      </c>
      <c r="I26287" t="s">
        <v>1242</v>
      </c>
    </row>
    <row r="26288" spans="1:9" x14ac:dyDescent="0.35">
      <c r="A26288" t="s">
        <v>1257</v>
      </c>
      <c r="B26288" t="s">
        <v>393</v>
      </c>
      <c r="C26288" t="s">
        <v>393</v>
      </c>
      <c r="D26288" t="s">
        <v>1277</v>
      </c>
      <c r="E26288" t="s">
        <v>31</v>
      </c>
      <c r="F26288">
        <v>33391</v>
      </c>
      <c r="G26288">
        <v>39464</v>
      </c>
      <c r="H26288">
        <f t="shared" si="54"/>
        <v>1.1818753556347519</v>
      </c>
      <c r="I26288" t="s">
        <v>1242</v>
      </c>
    </row>
    <row r="26289" spans="1:9" x14ac:dyDescent="0.35">
      <c r="A26289" t="s">
        <v>1257</v>
      </c>
      <c r="B26289" t="s">
        <v>393</v>
      </c>
      <c r="C26289" t="s">
        <v>393</v>
      </c>
      <c r="D26289" t="s">
        <v>1278</v>
      </c>
      <c r="E26289" t="s">
        <v>29</v>
      </c>
      <c r="F26289">
        <v>50721</v>
      </c>
      <c r="G26289">
        <v>48514</v>
      </c>
      <c r="H26289">
        <f t="shared" si="54"/>
        <v>0.95648745095719723</v>
      </c>
      <c r="I26289" t="s">
        <v>1242</v>
      </c>
    </row>
    <row r="26290" spans="1:9" x14ac:dyDescent="0.35">
      <c r="A26290" t="s">
        <v>1257</v>
      </c>
      <c r="B26290" t="s">
        <v>393</v>
      </c>
      <c r="C26290" t="s">
        <v>393</v>
      </c>
      <c r="D26290" t="s">
        <v>1278</v>
      </c>
      <c r="E26290" t="s">
        <v>30</v>
      </c>
      <c r="F26290">
        <v>45797</v>
      </c>
      <c r="G26290">
        <v>45788</v>
      </c>
      <c r="H26290">
        <f t="shared" si="54"/>
        <v>0.99980348057733037</v>
      </c>
      <c r="I26290" t="s">
        <v>1242</v>
      </c>
    </row>
    <row r="26291" spans="1:9" x14ac:dyDescent="0.35">
      <c r="A26291" t="s">
        <v>1257</v>
      </c>
      <c r="B26291" t="s">
        <v>393</v>
      </c>
      <c r="C26291" t="s">
        <v>393</v>
      </c>
      <c r="D26291" t="s">
        <v>1278</v>
      </c>
      <c r="E26291" t="s">
        <v>31</v>
      </c>
      <c r="F26291">
        <v>49590</v>
      </c>
      <c r="G26291">
        <v>45662</v>
      </c>
      <c r="H26291">
        <f t="shared" si="54"/>
        <v>0.92079048195200641</v>
      </c>
      <c r="I26291" t="s">
        <v>1242</v>
      </c>
    </row>
    <row r="26292" spans="1:9" x14ac:dyDescent="0.35">
      <c r="A26292" t="s">
        <v>1257</v>
      </c>
      <c r="B26292" t="s">
        <v>393</v>
      </c>
      <c r="C26292" t="s">
        <v>393</v>
      </c>
      <c r="D26292" t="s">
        <v>1279</v>
      </c>
      <c r="E26292" t="s">
        <v>29</v>
      </c>
      <c r="F26292">
        <v>14808</v>
      </c>
      <c r="G26292">
        <v>9687</v>
      </c>
      <c r="H26292">
        <f t="shared" si="54"/>
        <v>0.65417341977309562</v>
      </c>
      <c r="I26292" t="s">
        <v>1242</v>
      </c>
    </row>
    <row r="26293" spans="1:9" x14ac:dyDescent="0.35">
      <c r="A26293" t="s">
        <v>1257</v>
      </c>
      <c r="B26293" t="s">
        <v>393</v>
      </c>
      <c r="C26293" t="s">
        <v>393</v>
      </c>
      <c r="D26293" t="s">
        <v>1279</v>
      </c>
      <c r="E26293" t="s">
        <v>30</v>
      </c>
      <c r="F26293">
        <v>16948</v>
      </c>
      <c r="G26293">
        <v>19091</v>
      </c>
      <c r="H26293">
        <f t="shared" si="54"/>
        <v>1.1264455983006845</v>
      </c>
      <c r="I26293" t="s">
        <v>1242</v>
      </c>
    </row>
    <row r="26294" spans="1:9" x14ac:dyDescent="0.35">
      <c r="A26294" t="s">
        <v>1257</v>
      </c>
      <c r="B26294" t="s">
        <v>393</v>
      </c>
      <c r="C26294" t="s">
        <v>393</v>
      </c>
      <c r="D26294" t="s">
        <v>1279</v>
      </c>
      <c r="E26294" t="s">
        <v>31</v>
      </c>
      <c r="F26294">
        <v>15637</v>
      </c>
      <c r="G26294">
        <v>13029</v>
      </c>
      <c r="H26294">
        <f t="shared" si="54"/>
        <v>0.83321609004284714</v>
      </c>
      <c r="I26294" t="s">
        <v>1242</v>
      </c>
    </row>
    <row r="26295" spans="1:9" x14ac:dyDescent="0.35">
      <c r="A26295" t="s">
        <v>1257</v>
      </c>
      <c r="B26295" t="s">
        <v>393</v>
      </c>
      <c r="C26295" t="s">
        <v>393</v>
      </c>
      <c r="D26295" t="s">
        <v>1280</v>
      </c>
      <c r="E26295" t="s">
        <v>29</v>
      </c>
      <c r="F26295">
        <v>8059</v>
      </c>
      <c r="G26295">
        <v>13575</v>
      </c>
      <c r="H26295">
        <f t="shared" si="54"/>
        <v>1.6844521652810522</v>
      </c>
      <c r="I26295" t="s">
        <v>1242</v>
      </c>
    </row>
    <row r="26296" spans="1:9" x14ac:dyDescent="0.35">
      <c r="A26296" t="s">
        <v>1257</v>
      </c>
      <c r="B26296" t="s">
        <v>393</v>
      </c>
      <c r="C26296" t="s">
        <v>393</v>
      </c>
      <c r="D26296" t="s">
        <v>1280</v>
      </c>
      <c r="E26296" t="s">
        <v>30</v>
      </c>
      <c r="F26296">
        <v>9595</v>
      </c>
      <c r="G26296">
        <v>13713</v>
      </c>
      <c r="H26296">
        <f t="shared" si="54"/>
        <v>1.4291818655549766</v>
      </c>
      <c r="I26296" t="s">
        <v>1242</v>
      </c>
    </row>
    <row r="26297" spans="1:9" x14ac:dyDescent="0.35">
      <c r="A26297" t="s">
        <v>1257</v>
      </c>
      <c r="B26297" t="s">
        <v>393</v>
      </c>
      <c r="C26297" t="s">
        <v>393</v>
      </c>
      <c r="D26297" t="s">
        <v>1280</v>
      </c>
      <c r="E26297" t="s">
        <v>31</v>
      </c>
      <c r="F26297">
        <v>11404</v>
      </c>
      <c r="G26297">
        <v>14685</v>
      </c>
      <c r="H26297">
        <f t="shared" si="54"/>
        <v>1.2877060680462995</v>
      </c>
      <c r="I26297" t="s">
        <v>1242</v>
      </c>
    </row>
    <row r="26298" spans="1:9" x14ac:dyDescent="0.35">
      <c r="A26298" t="s">
        <v>1257</v>
      </c>
      <c r="B26298" t="s">
        <v>393</v>
      </c>
      <c r="C26298" t="s">
        <v>393</v>
      </c>
      <c r="D26298" t="s">
        <v>1281</v>
      </c>
      <c r="E26298" t="s">
        <v>29</v>
      </c>
      <c r="F26298">
        <v>18116</v>
      </c>
      <c r="G26298">
        <v>18653</v>
      </c>
      <c r="H26298">
        <f t="shared" si="54"/>
        <v>1.0296423051446235</v>
      </c>
      <c r="I26298" t="s">
        <v>1242</v>
      </c>
    </row>
    <row r="26299" spans="1:9" x14ac:dyDescent="0.35">
      <c r="A26299" t="s">
        <v>1257</v>
      </c>
      <c r="B26299" t="s">
        <v>393</v>
      </c>
      <c r="C26299" t="s">
        <v>393</v>
      </c>
      <c r="D26299" t="s">
        <v>1281</v>
      </c>
      <c r="E26299" t="s">
        <v>30</v>
      </c>
      <c r="F26299">
        <v>22235</v>
      </c>
      <c r="G26299">
        <v>15958</v>
      </c>
      <c r="H26299">
        <f t="shared" si="54"/>
        <v>0.71769732403867781</v>
      </c>
      <c r="I26299" t="s">
        <v>1242</v>
      </c>
    </row>
    <row r="26300" spans="1:9" x14ac:dyDescent="0.35">
      <c r="A26300" t="s">
        <v>1257</v>
      </c>
      <c r="B26300" t="s">
        <v>393</v>
      </c>
      <c r="C26300" t="s">
        <v>393</v>
      </c>
      <c r="D26300" t="s">
        <v>1281</v>
      </c>
      <c r="E26300" t="s">
        <v>31</v>
      </c>
      <c r="F26300">
        <v>24584</v>
      </c>
      <c r="G26300">
        <v>15989</v>
      </c>
      <c r="H26300">
        <f t="shared" si="54"/>
        <v>0.65038236251220305</v>
      </c>
      <c r="I26300" t="s">
        <v>1242</v>
      </c>
    </row>
    <row r="26301" spans="1:9" x14ac:dyDescent="0.35">
      <c r="A26301" t="s">
        <v>1257</v>
      </c>
      <c r="B26301" t="s">
        <v>393</v>
      </c>
      <c r="C26301" t="s">
        <v>393</v>
      </c>
      <c r="D26301" t="s">
        <v>1282</v>
      </c>
      <c r="E26301" t="s">
        <v>29</v>
      </c>
      <c r="F26301">
        <v>10842</v>
      </c>
      <c r="G26301">
        <v>19550</v>
      </c>
      <c r="H26301">
        <f t="shared" si="54"/>
        <v>1.8031728463383139</v>
      </c>
      <c r="I26301" t="s">
        <v>1242</v>
      </c>
    </row>
    <row r="26302" spans="1:9" x14ac:dyDescent="0.35">
      <c r="A26302" t="s">
        <v>1257</v>
      </c>
      <c r="B26302" t="s">
        <v>393</v>
      </c>
      <c r="C26302" t="s">
        <v>393</v>
      </c>
      <c r="D26302" t="s">
        <v>1282</v>
      </c>
      <c r="E26302" t="s">
        <v>30</v>
      </c>
      <c r="F26302">
        <v>21553</v>
      </c>
      <c r="G26302">
        <v>14255</v>
      </c>
      <c r="H26302">
        <f t="shared" si="54"/>
        <v>0.66139284554354383</v>
      </c>
      <c r="I26302" t="s">
        <v>1242</v>
      </c>
    </row>
    <row r="26303" spans="1:9" x14ac:dyDescent="0.35">
      <c r="A26303" t="s">
        <v>1257</v>
      </c>
      <c r="B26303" t="s">
        <v>393</v>
      </c>
      <c r="C26303" t="s">
        <v>393</v>
      </c>
      <c r="D26303" t="s">
        <v>1282</v>
      </c>
      <c r="E26303" t="s">
        <v>31</v>
      </c>
      <c r="F26303">
        <v>23717</v>
      </c>
      <c r="G26303">
        <v>14486</v>
      </c>
      <c r="H26303">
        <f t="shared" si="54"/>
        <v>0.6107855125015812</v>
      </c>
      <c r="I26303" t="s">
        <v>1242</v>
      </c>
    </row>
    <row r="26304" spans="1:9" x14ac:dyDescent="0.35">
      <c r="A26304" t="s">
        <v>1257</v>
      </c>
      <c r="B26304" t="s">
        <v>393</v>
      </c>
      <c r="C26304" t="s">
        <v>393</v>
      </c>
      <c r="D26304" t="s">
        <v>1260</v>
      </c>
      <c r="E26304" t="s">
        <v>29</v>
      </c>
      <c r="F26304">
        <v>320029</v>
      </c>
      <c r="G26304">
        <v>281418</v>
      </c>
      <c r="H26304">
        <f t="shared" si="54"/>
        <v>0.87935155876498694</v>
      </c>
      <c r="I26304" t="s">
        <v>1242</v>
      </c>
    </row>
    <row r="26305" spans="1:9" x14ac:dyDescent="0.35">
      <c r="A26305" t="s">
        <v>1257</v>
      </c>
      <c r="B26305" t="s">
        <v>393</v>
      </c>
      <c r="C26305" t="s">
        <v>393</v>
      </c>
      <c r="D26305" t="s">
        <v>1260</v>
      </c>
      <c r="E26305" t="s">
        <v>30</v>
      </c>
      <c r="F26305">
        <v>323320</v>
      </c>
      <c r="G26305">
        <v>318364</v>
      </c>
      <c r="H26305">
        <f t="shared" si="54"/>
        <v>0.98467153284671538</v>
      </c>
      <c r="I26305" t="s">
        <v>1242</v>
      </c>
    </row>
    <row r="26306" spans="1:9" x14ac:dyDescent="0.35">
      <c r="A26306" t="s">
        <v>1257</v>
      </c>
      <c r="B26306" t="s">
        <v>393</v>
      </c>
      <c r="C26306" t="s">
        <v>393</v>
      </c>
      <c r="D26306" t="s">
        <v>1260</v>
      </c>
      <c r="E26306" t="s">
        <v>31</v>
      </c>
      <c r="F26306">
        <v>372686</v>
      </c>
      <c r="G26306">
        <v>472536</v>
      </c>
      <c r="H26306">
        <f t="shared" si="54"/>
        <v>1.2679199111316228</v>
      </c>
      <c r="I26306" t="s">
        <v>1242</v>
      </c>
    </row>
    <row r="26307" spans="1:9" x14ac:dyDescent="0.35">
      <c r="A26307" t="s">
        <v>1257</v>
      </c>
      <c r="B26307" t="s">
        <v>393</v>
      </c>
      <c r="C26307" t="s">
        <v>393</v>
      </c>
      <c r="D26307" t="s">
        <v>1261</v>
      </c>
      <c r="E26307" t="s">
        <v>29</v>
      </c>
      <c r="F26307">
        <v>272533</v>
      </c>
      <c r="G26307">
        <v>327546</v>
      </c>
      <c r="H26307">
        <f t="shared" si="54"/>
        <v>1.2018581236033801</v>
      </c>
      <c r="I26307" t="s">
        <v>1242</v>
      </c>
    </row>
    <row r="26308" spans="1:9" x14ac:dyDescent="0.35">
      <c r="A26308" t="s">
        <v>1257</v>
      </c>
      <c r="B26308" t="s">
        <v>393</v>
      </c>
      <c r="C26308" t="s">
        <v>393</v>
      </c>
      <c r="D26308" t="s">
        <v>1261</v>
      </c>
      <c r="E26308" t="s">
        <v>30</v>
      </c>
      <c r="F26308">
        <v>278257</v>
      </c>
      <c r="G26308">
        <v>336233</v>
      </c>
      <c r="H26308">
        <f t="shared" si="54"/>
        <v>1.2083541474248627</v>
      </c>
      <c r="I26308" t="s">
        <v>1242</v>
      </c>
    </row>
    <row r="26309" spans="1:9" x14ac:dyDescent="0.35">
      <c r="A26309" t="s">
        <v>1257</v>
      </c>
      <c r="B26309" t="s">
        <v>393</v>
      </c>
      <c r="C26309" t="s">
        <v>393</v>
      </c>
      <c r="D26309" t="s">
        <v>1261</v>
      </c>
      <c r="E26309" t="s">
        <v>31</v>
      </c>
      <c r="F26309">
        <v>291243</v>
      </c>
      <c r="G26309">
        <v>316353</v>
      </c>
      <c r="H26309">
        <f t="shared" si="54"/>
        <v>1.0862166644348534</v>
      </c>
      <c r="I26309" t="s">
        <v>1242</v>
      </c>
    </row>
    <row r="26310" spans="1:9" x14ac:dyDescent="0.35">
      <c r="A26310" t="s">
        <v>1257</v>
      </c>
      <c r="B26310" t="s">
        <v>393</v>
      </c>
      <c r="C26310" t="s">
        <v>393</v>
      </c>
      <c r="D26310" t="s">
        <v>1262</v>
      </c>
      <c r="E26310" t="s">
        <v>29</v>
      </c>
      <c r="F26310">
        <v>105353</v>
      </c>
      <c r="G26310">
        <v>78866</v>
      </c>
      <c r="H26310">
        <f t="shared" si="54"/>
        <v>0.74858808007365718</v>
      </c>
      <c r="I26310" t="s">
        <v>1242</v>
      </c>
    </row>
    <row r="26311" spans="1:9" x14ac:dyDescent="0.35">
      <c r="A26311" t="s">
        <v>1257</v>
      </c>
      <c r="B26311" t="s">
        <v>393</v>
      </c>
      <c r="C26311" t="s">
        <v>393</v>
      </c>
      <c r="D26311" t="s">
        <v>1262</v>
      </c>
      <c r="E26311" t="s">
        <v>30</v>
      </c>
      <c r="F26311">
        <v>106293</v>
      </c>
      <c r="G26311">
        <v>92919</v>
      </c>
      <c r="H26311">
        <f t="shared" si="54"/>
        <v>0.87417797973526012</v>
      </c>
      <c r="I26311" t="s">
        <v>1242</v>
      </c>
    </row>
    <row r="26312" spans="1:9" x14ac:dyDescent="0.35">
      <c r="A26312" t="s">
        <v>1257</v>
      </c>
      <c r="B26312" t="s">
        <v>393</v>
      </c>
      <c r="C26312" t="s">
        <v>393</v>
      </c>
      <c r="D26312" t="s">
        <v>1262</v>
      </c>
      <c r="E26312" t="s">
        <v>31</v>
      </c>
      <c r="F26312">
        <v>106102</v>
      </c>
      <c r="G26312">
        <v>86277</v>
      </c>
      <c r="H26312">
        <f t="shared" si="54"/>
        <v>0.81315149573052348</v>
      </c>
      <c r="I26312" t="s">
        <v>1242</v>
      </c>
    </row>
    <row r="26313" spans="1:9" x14ac:dyDescent="0.35">
      <c r="A26313" t="s">
        <v>1257</v>
      </c>
      <c r="B26313" t="s">
        <v>393</v>
      </c>
      <c r="C26313" t="s">
        <v>393</v>
      </c>
      <c r="D26313" t="s">
        <v>1263</v>
      </c>
      <c r="E26313" t="s">
        <v>29</v>
      </c>
      <c r="F26313">
        <v>13253</v>
      </c>
      <c r="G26313">
        <v>22252</v>
      </c>
      <c r="H26313">
        <f t="shared" si="54"/>
        <v>1.6790160718327927</v>
      </c>
      <c r="I26313" t="s">
        <v>1242</v>
      </c>
    </row>
    <row r="26314" spans="1:9" x14ac:dyDescent="0.35">
      <c r="A26314" t="s">
        <v>1257</v>
      </c>
      <c r="B26314" t="s">
        <v>393</v>
      </c>
      <c r="C26314" t="s">
        <v>393</v>
      </c>
      <c r="D26314" t="s">
        <v>1263</v>
      </c>
      <c r="E26314" t="s">
        <v>30</v>
      </c>
      <c r="F26314">
        <v>14172</v>
      </c>
      <c r="G26314">
        <v>29003</v>
      </c>
      <c r="H26314">
        <f t="shared" si="54"/>
        <v>2.0465001411233419</v>
      </c>
      <c r="I26314" t="s">
        <v>1242</v>
      </c>
    </row>
    <row r="26315" spans="1:9" x14ac:dyDescent="0.35">
      <c r="A26315" t="s">
        <v>1257</v>
      </c>
      <c r="B26315" t="s">
        <v>393</v>
      </c>
      <c r="C26315" t="s">
        <v>393</v>
      </c>
      <c r="D26315" t="s">
        <v>1263</v>
      </c>
      <c r="E26315" t="s">
        <v>31</v>
      </c>
      <c r="F26315">
        <v>14600</v>
      </c>
      <c r="G26315">
        <v>45073</v>
      </c>
      <c r="H26315">
        <f t="shared" si="54"/>
        <v>3.087191780821918</v>
      </c>
      <c r="I26315" t="s">
        <v>1242</v>
      </c>
    </row>
    <row r="26316" spans="1:9" x14ac:dyDescent="0.35">
      <c r="A26316" t="s">
        <v>1257</v>
      </c>
      <c r="B26316" t="s">
        <v>393</v>
      </c>
      <c r="C26316" t="s">
        <v>393</v>
      </c>
      <c r="D26316" t="s">
        <v>1264</v>
      </c>
      <c r="E26316" t="s">
        <v>29</v>
      </c>
      <c r="F26316">
        <v>11648</v>
      </c>
      <c r="G26316">
        <v>12232</v>
      </c>
      <c r="H26316">
        <f t="shared" si="54"/>
        <v>1.0501373626373627</v>
      </c>
      <c r="I26316" t="s">
        <v>1242</v>
      </c>
    </row>
    <row r="26317" spans="1:9" x14ac:dyDescent="0.35">
      <c r="A26317" t="s">
        <v>1257</v>
      </c>
      <c r="B26317" t="s">
        <v>393</v>
      </c>
      <c r="C26317" t="s">
        <v>393</v>
      </c>
      <c r="D26317" t="s">
        <v>1264</v>
      </c>
      <c r="E26317" t="s">
        <v>30</v>
      </c>
      <c r="F26317">
        <v>13499</v>
      </c>
      <c r="G26317">
        <v>11419</v>
      </c>
      <c r="H26317">
        <f t="shared" si="54"/>
        <v>0.84591451218608782</v>
      </c>
      <c r="I26317" t="s">
        <v>1242</v>
      </c>
    </row>
    <row r="26318" spans="1:9" x14ac:dyDescent="0.35">
      <c r="A26318" t="s">
        <v>1257</v>
      </c>
      <c r="B26318" t="s">
        <v>393</v>
      </c>
      <c r="C26318" t="s">
        <v>393</v>
      </c>
      <c r="D26318" t="s">
        <v>1264</v>
      </c>
      <c r="E26318" t="s">
        <v>31</v>
      </c>
      <c r="F26318">
        <v>15156</v>
      </c>
      <c r="G26318">
        <v>14375</v>
      </c>
      <c r="H26318">
        <f t="shared" si="54"/>
        <v>0.9484692531010821</v>
      </c>
      <c r="I26318" t="s">
        <v>1242</v>
      </c>
    </row>
    <row r="26319" spans="1:9" x14ac:dyDescent="0.35">
      <c r="A26319" t="s">
        <v>1257</v>
      </c>
      <c r="B26319" t="s">
        <v>393</v>
      </c>
      <c r="C26319" t="s">
        <v>393</v>
      </c>
      <c r="D26319" t="s">
        <v>1265</v>
      </c>
      <c r="E26319" t="s">
        <v>29</v>
      </c>
      <c r="F26319">
        <v>23426</v>
      </c>
      <c r="G26319">
        <v>65000</v>
      </c>
      <c r="H26319">
        <f t="shared" si="54"/>
        <v>2.7746947835738069</v>
      </c>
      <c r="I26319" t="s">
        <v>1242</v>
      </c>
    </row>
    <row r="26320" spans="1:9" x14ac:dyDescent="0.35">
      <c r="A26320" t="s">
        <v>1257</v>
      </c>
      <c r="B26320" t="s">
        <v>393</v>
      </c>
      <c r="C26320" t="s">
        <v>393</v>
      </c>
      <c r="D26320" t="s">
        <v>1265</v>
      </c>
      <c r="E26320" t="s">
        <v>30</v>
      </c>
      <c r="F26320">
        <v>29259</v>
      </c>
      <c r="G26320">
        <v>39818</v>
      </c>
      <c r="H26320">
        <f t="shared" si="54"/>
        <v>1.3608804128644179</v>
      </c>
      <c r="I26320" t="s">
        <v>1242</v>
      </c>
    </row>
    <row r="26321" spans="1:9" x14ac:dyDescent="0.35">
      <c r="A26321" t="s">
        <v>1257</v>
      </c>
      <c r="B26321" t="s">
        <v>393</v>
      </c>
      <c r="C26321" t="s">
        <v>393</v>
      </c>
      <c r="D26321" t="s">
        <v>1265</v>
      </c>
      <c r="E26321" t="s">
        <v>31</v>
      </c>
      <c r="F26321">
        <v>24451</v>
      </c>
      <c r="G26321">
        <v>45472</v>
      </c>
      <c r="H26321">
        <f t="shared" si="54"/>
        <v>1.8597194388777556</v>
      </c>
      <c r="I26321" t="s">
        <v>1242</v>
      </c>
    </row>
    <row r="26322" spans="1:9" x14ac:dyDescent="0.35">
      <c r="A26322" t="s">
        <v>1257</v>
      </c>
      <c r="B26322" t="s">
        <v>393</v>
      </c>
      <c r="C26322" t="s">
        <v>393</v>
      </c>
      <c r="D26322" t="s">
        <v>1266</v>
      </c>
      <c r="E26322" t="s">
        <v>29</v>
      </c>
      <c r="F26322">
        <v>231281</v>
      </c>
      <c r="G26322">
        <v>224386</v>
      </c>
      <c r="H26322">
        <f t="shared" si="54"/>
        <v>0.97018778023270391</v>
      </c>
      <c r="I26322" t="s">
        <v>1242</v>
      </c>
    </row>
    <row r="26323" spans="1:9" x14ac:dyDescent="0.35">
      <c r="A26323" t="s">
        <v>1257</v>
      </c>
      <c r="B26323" t="s">
        <v>393</v>
      </c>
      <c r="C26323" t="s">
        <v>393</v>
      </c>
      <c r="D26323" t="s">
        <v>1266</v>
      </c>
      <c r="E26323" t="s">
        <v>30</v>
      </c>
      <c r="F26323">
        <v>240456</v>
      </c>
      <c r="G26323">
        <v>297394</v>
      </c>
      <c r="H26323">
        <f t="shared" si="54"/>
        <v>1.236791762318262</v>
      </c>
      <c r="I26323" t="s">
        <v>1242</v>
      </c>
    </row>
    <row r="26324" spans="1:9" x14ac:dyDescent="0.35">
      <c r="A26324" t="s">
        <v>1257</v>
      </c>
      <c r="B26324" t="s">
        <v>393</v>
      </c>
      <c r="C26324" t="s">
        <v>393</v>
      </c>
      <c r="D26324" t="s">
        <v>1266</v>
      </c>
      <c r="E26324" t="s">
        <v>31</v>
      </c>
      <c r="F26324">
        <v>240621</v>
      </c>
      <c r="G26324">
        <v>270554</v>
      </c>
      <c r="H26324">
        <f t="shared" si="54"/>
        <v>1.1243989510474979</v>
      </c>
      <c r="I26324" t="s">
        <v>1242</v>
      </c>
    </row>
    <row r="26325" spans="1:9" x14ac:dyDescent="0.35">
      <c r="A26325" t="s">
        <v>1257</v>
      </c>
      <c r="B26325" t="s">
        <v>394</v>
      </c>
      <c r="C26325" t="s">
        <v>394</v>
      </c>
      <c r="D26325" t="s">
        <v>1258</v>
      </c>
      <c r="E26325" t="s">
        <v>29</v>
      </c>
      <c r="F26325">
        <v>700111</v>
      </c>
      <c r="G26325">
        <v>757939</v>
      </c>
      <c r="H26325">
        <f t="shared" si="54"/>
        <v>1.0825983308361102</v>
      </c>
      <c r="I26325" t="s">
        <v>1243</v>
      </c>
    </row>
    <row r="26326" spans="1:9" x14ac:dyDescent="0.35">
      <c r="A26326" t="s">
        <v>1257</v>
      </c>
      <c r="B26326" t="s">
        <v>394</v>
      </c>
      <c r="C26326" t="s">
        <v>394</v>
      </c>
      <c r="D26326" t="s">
        <v>1258</v>
      </c>
      <c r="E26326" t="s">
        <v>30</v>
      </c>
      <c r="F26326">
        <v>674371</v>
      </c>
      <c r="G26326">
        <v>515096</v>
      </c>
      <c r="H26326">
        <f t="shared" ref="H26326:H26389" si="55">G26326/F26326</f>
        <v>0.76381694942398171</v>
      </c>
      <c r="I26326" t="s">
        <v>1243</v>
      </c>
    </row>
    <row r="26327" spans="1:9" x14ac:dyDescent="0.35">
      <c r="A26327" t="s">
        <v>1257</v>
      </c>
      <c r="B26327" t="s">
        <v>394</v>
      </c>
      <c r="C26327" t="s">
        <v>394</v>
      </c>
      <c r="D26327" t="s">
        <v>1258</v>
      </c>
      <c r="E26327" t="s">
        <v>31</v>
      </c>
      <c r="F26327">
        <v>643371</v>
      </c>
      <c r="G26327">
        <v>426486</v>
      </c>
      <c r="H26327">
        <f t="shared" si="55"/>
        <v>0.66289279435970849</v>
      </c>
      <c r="I26327" t="s">
        <v>1243</v>
      </c>
    </row>
    <row r="26328" spans="1:9" x14ac:dyDescent="0.35">
      <c r="A26328" t="s">
        <v>1257</v>
      </c>
      <c r="B26328" t="s">
        <v>394</v>
      </c>
      <c r="C26328" t="s">
        <v>394</v>
      </c>
      <c r="D26328" t="s">
        <v>1267</v>
      </c>
      <c r="E26328" t="s">
        <v>29</v>
      </c>
      <c r="F26328">
        <v>485238</v>
      </c>
      <c r="G26328">
        <v>412279</v>
      </c>
      <c r="H26328">
        <f t="shared" si="55"/>
        <v>0.84964285567082543</v>
      </c>
      <c r="I26328" t="s">
        <v>1243</v>
      </c>
    </row>
    <row r="26329" spans="1:9" x14ac:dyDescent="0.35">
      <c r="A26329" t="s">
        <v>1257</v>
      </c>
      <c r="B26329" t="s">
        <v>394</v>
      </c>
      <c r="C26329" t="s">
        <v>394</v>
      </c>
      <c r="D26329" t="s">
        <v>1267</v>
      </c>
      <c r="E26329" t="s">
        <v>30</v>
      </c>
      <c r="F26329">
        <v>483245</v>
      </c>
      <c r="G26329">
        <v>391033</v>
      </c>
      <c r="H26329">
        <f t="shared" si="55"/>
        <v>0.80918167803081253</v>
      </c>
      <c r="I26329" t="s">
        <v>1243</v>
      </c>
    </row>
    <row r="26330" spans="1:9" x14ac:dyDescent="0.35">
      <c r="A26330" t="s">
        <v>1257</v>
      </c>
      <c r="B26330" t="s">
        <v>394</v>
      </c>
      <c r="C26330" t="s">
        <v>394</v>
      </c>
      <c r="D26330" t="s">
        <v>1267</v>
      </c>
      <c r="E26330" t="s">
        <v>31</v>
      </c>
      <c r="F26330">
        <v>481794</v>
      </c>
      <c r="G26330">
        <v>425398</v>
      </c>
      <c r="H26330">
        <f t="shared" si="55"/>
        <v>0.88294582331867977</v>
      </c>
      <c r="I26330" t="s">
        <v>1243</v>
      </c>
    </row>
    <row r="26331" spans="1:9" x14ac:dyDescent="0.35">
      <c r="A26331" t="s">
        <v>1257</v>
      </c>
      <c r="B26331" t="s">
        <v>394</v>
      </c>
      <c r="C26331" t="s">
        <v>394</v>
      </c>
      <c r="D26331" t="s">
        <v>1268</v>
      </c>
      <c r="E26331" t="s">
        <v>29</v>
      </c>
      <c r="F26331">
        <v>86853</v>
      </c>
      <c r="G26331">
        <v>55397</v>
      </c>
      <c r="H26331">
        <f t="shared" si="55"/>
        <v>0.63782483046066341</v>
      </c>
      <c r="I26331" t="s">
        <v>1243</v>
      </c>
    </row>
    <row r="26332" spans="1:9" x14ac:dyDescent="0.35">
      <c r="A26332" t="s">
        <v>1257</v>
      </c>
      <c r="B26332" t="s">
        <v>394</v>
      </c>
      <c r="C26332" t="s">
        <v>394</v>
      </c>
      <c r="D26332" t="s">
        <v>1268</v>
      </c>
      <c r="E26332" t="s">
        <v>30</v>
      </c>
      <c r="F26332">
        <v>78309</v>
      </c>
      <c r="G26332">
        <v>56810</v>
      </c>
      <c r="H26332">
        <f t="shared" si="55"/>
        <v>0.72545939802576975</v>
      </c>
      <c r="I26332" t="s">
        <v>1243</v>
      </c>
    </row>
    <row r="26333" spans="1:9" x14ac:dyDescent="0.35">
      <c r="A26333" t="s">
        <v>1257</v>
      </c>
      <c r="B26333" t="s">
        <v>394</v>
      </c>
      <c r="C26333" t="s">
        <v>394</v>
      </c>
      <c r="D26333" t="s">
        <v>1268</v>
      </c>
      <c r="E26333" t="s">
        <v>31</v>
      </c>
      <c r="F26333">
        <v>78957</v>
      </c>
      <c r="G26333">
        <v>55157</v>
      </c>
      <c r="H26333">
        <f t="shared" si="55"/>
        <v>0.69857010778018414</v>
      </c>
      <c r="I26333" t="s">
        <v>1243</v>
      </c>
    </row>
    <row r="26334" spans="1:9" x14ac:dyDescent="0.35">
      <c r="A26334" t="s">
        <v>1257</v>
      </c>
      <c r="B26334" t="s">
        <v>394</v>
      </c>
      <c r="C26334" t="s">
        <v>394</v>
      </c>
      <c r="D26334" t="s">
        <v>1269</v>
      </c>
      <c r="E26334" t="s">
        <v>29</v>
      </c>
      <c r="F26334">
        <v>56889</v>
      </c>
      <c r="G26334">
        <v>96800</v>
      </c>
      <c r="H26334">
        <f t="shared" si="55"/>
        <v>1.7015591766422331</v>
      </c>
      <c r="I26334" t="s">
        <v>1243</v>
      </c>
    </row>
    <row r="26335" spans="1:9" x14ac:dyDescent="0.35">
      <c r="A26335" t="s">
        <v>1257</v>
      </c>
      <c r="B26335" t="s">
        <v>394</v>
      </c>
      <c r="C26335" t="s">
        <v>394</v>
      </c>
      <c r="D26335" t="s">
        <v>1269</v>
      </c>
      <c r="E26335" t="s">
        <v>30</v>
      </c>
      <c r="F26335">
        <v>56866</v>
      </c>
      <c r="G26335">
        <v>85750</v>
      </c>
      <c r="H26335">
        <f t="shared" si="55"/>
        <v>1.5079309253332396</v>
      </c>
      <c r="I26335" t="s">
        <v>1243</v>
      </c>
    </row>
    <row r="26336" spans="1:9" x14ac:dyDescent="0.35">
      <c r="A26336" t="s">
        <v>1257</v>
      </c>
      <c r="B26336" t="s">
        <v>394</v>
      </c>
      <c r="C26336" t="s">
        <v>394</v>
      </c>
      <c r="D26336" t="s">
        <v>1269</v>
      </c>
      <c r="E26336" t="s">
        <v>31</v>
      </c>
      <c r="F26336">
        <v>49634</v>
      </c>
      <c r="G26336">
        <v>57571</v>
      </c>
      <c r="H26336">
        <f t="shared" si="55"/>
        <v>1.1599105451907967</v>
      </c>
      <c r="I26336" t="s">
        <v>1243</v>
      </c>
    </row>
    <row r="26337" spans="1:9" x14ac:dyDescent="0.35">
      <c r="A26337" t="s">
        <v>1257</v>
      </c>
      <c r="B26337" t="s">
        <v>394</v>
      </c>
      <c r="C26337" t="s">
        <v>394</v>
      </c>
      <c r="D26337" t="s">
        <v>1270</v>
      </c>
      <c r="E26337" t="s">
        <v>29</v>
      </c>
      <c r="F26337">
        <v>48168</v>
      </c>
      <c r="G26337">
        <v>32400</v>
      </c>
      <c r="H26337">
        <f t="shared" si="55"/>
        <v>0.67264573991031396</v>
      </c>
      <c r="I26337" t="s">
        <v>1243</v>
      </c>
    </row>
    <row r="26338" spans="1:9" x14ac:dyDescent="0.35">
      <c r="A26338" t="s">
        <v>1257</v>
      </c>
      <c r="B26338" t="s">
        <v>394</v>
      </c>
      <c r="C26338" t="s">
        <v>394</v>
      </c>
      <c r="D26338" t="s">
        <v>1270</v>
      </c>
      <c r="E26338" t="s">
        <v>30</v>
      </c>
      <c r="F26338">
        <v>52164</v>
      </c>
      <c r="G26338">
        <v>41279</v>
      </c>
      <c r="H26338">
        <f t="shared" si="55"/>
        <v>0.79133118625872245</v>
      </c>
      <c r="I26338" t="s">
        <v>1243</v>
      </c>
    </row>
    <row r="26339" spans="1:9" x14ac:dyDescent="0.35">
      <c r="A26339" t="s">
        <v>1257</v>
      </c>
      <c r="B26339" t="s">
        <v>394</v>
      </c>
      <c r="C26339" t="s">
        <v>394</v>
      </c>
      <c r="D26339" t="s">
        <v>1270</v>
      </c>
      <c r="E26339" t="s">
        <v>31</v>
      </c>
      <c r="F26339">
        <v>45474</v>
      </c>
      <c r="G26339">
        <v>30656</v>
      </c>
      <c r="H26339">
        <f t="shared" si="55"/>
        <v>0.67414346659629676</v>
      </c>
      <c r="I26339" t="s">
        <v>1243</v>
      </c>
    </row>
    <row r="26340" spans="1:9" x14ac:dyDescent="0.35">
      <c r="A26340" t="s">
        <v>1257</v>
      </c>
      <c r="B26340" t="s">
        <v>394</v>
      </c>
      <c r="C26340" t="s">
        <v>394</v>
      </c>
      <c r="D26340" t="s">
        <v>1271</v>
      </c>
      <c r="E26340" t="s">
        <v>29</v>
      </c>
      <c r="F26340">
        <v>46995</v>
      </c>
      <c r="G26340">
        <v>41676</v>
      </c>
      <c r="H26340">
        <f t="shared" si="55"/>
        <v>0.88681774656878387</v>
      </c>
      <c r="I26340" t="s">
        <v>1243</v>
      </c>
    </row>
    <row r="26341" spans="1:9" x14ac:dyDescent="0.35">
      <c r="A26341" t="s">
        <v>1257</v>
      </c>
      <c r="B26341" t="s">
        <v>394</v>
      </c>
      <c r="C26341" t="s">
        <v>394</v>
      </c>
      <c r="D26341" t="s">
        <v>1271</v>
      </c>
      <c r="E26341" t="s">
        <v>30</v>
      </c>
      <c r="F26341">
        <v>40319</v>
      </c>
      <c r="G26341">
        <v>47971</v>
      </c>
      <c r="H26341">
        <f t="shared" si="55"/>
        <v>1.1897864530370297</v>
      </c>
      <c r="I26341" t="s">
        <v>1243</v>
      </c>
    </row>
    <row r="26342" spans="1:9" x14ac:dyDescent="0.35">
      <c r="A26342" t="s">
        <v>1257</v>
      </c>
      <c r="B26342" t="s">
        <v>394</v>
      </c>
      <c r="C26342" t="s">
        <v>394</v>
      </c>
      <c r="D26342" t="s">
        <v>1271</v>
      </c>
      <c r="E26342" t="s">
        <v>31</v>
      </c>
      <c r="F26342">
        <v>37801</v>
      </c>
      <c r="G26342">
        <v>60411</v>
      </c>
      <c r="H26342">
        <f t="shared" si="55"/>
        <v>1.5981323245416788</v>
      </c>
      <c r="I26342" t="s">
        <v>1243</v>
      </c>
    </row>
    <row r="26343" spans="1:9" x14ac:dyDescent="0.35">
      <c r="A26343" t="s">
        <v>1257</v>
      </c>
      <c r="B26343" t="s">
        <v>394</v>
      </c>
      <c r="C26343" t="s">
        <v>394</v>
      </c>
      <c r="D26343" t="s">
        <v>1272</v>
      </c>
      <c r="E26343" t="s">
        <v>29</v>
      </c>
      <c r="F26343">
        <v>109785</v>
      </c>
      <c r="G26343">
        <v>67079</v>
      </c>
      <c r="H26343">
        <f t="shared" si="55"/>
        <v>0.61100332468005647</v>
      </c>
      <c r="I26343" t="s">
        <v>1243</v>
      </c>
    </row>
    <row r="26344" spans="1:9" x14ac:dyDescent="0.35">
      <c r="A26344" t="s">
        <v>1257</v>
      </c>
      <c r="B26344" t="s">
        <v>394</v>
      </c>
      <c r="C26344" t="s">
        <v>394</v>
      </c>
      <c r="D26344" t="s">
        <v>1272</v>
      </c>
      <c r="E26344" t="s">
        <v>30</v>
      </c>
      <c r="F26344">
        <v>104637</v>
      </c>
      <c r="G26344">
        <v>73931</v>
      </c>
      <c r="H26344">
        <f t="shared" si="55"/>
        <v>0.70654739719219783</v>
      </c>
      <c r="I26344" t="s">
        <v>1243</v>
      </c>
    </row>
    <row r="26345" spans="1:9" x14ac:dyDescent="0.35">
      <c r="A26345" t="s">
        <v>1257</v>
      </c>
      <c r="B26345" t="s">
        <v>394</v>
      </c>
      <c r="C26345" t="s">
        <v>394</v>
      </c>
      <c r="D26345" t="s">
        <v>1272</v>
      </c>
      <c r="E26345" t="s">
        <v>31</v>
      </c>
      <c r="F26345">
        <v>120640</v>
      </c>
      <c r="G26345">
        <v>118455</v>
      </c>
      <c r="H26345">
        <f t="shared" si="55"/>
        <v>0.98188826259946949</v>
      </c>
      <c r="I26345" t="s">
        <v>1243</v>
      </c>
    </row>
    <row r="26346" spans="1:9" x14ac:dyDescent="0.35">
      <c r="A26346" t="s">
        <v>1257</v>
      </c>
      <c r="B26346" t="s">
        <v>394</v>
      </c>
      <c r="C26346" t="s">
        <v>394</v>
      </c>
      <c r="D26346" t="s">
        <v>1273</v>
      </c>
      <c r="E26346" t="s">
        <v>29</v>
      </c>
      <c r="F26346">
        <v>72405</v>
      </c>
      <c r="G26346">
        <v>73809</v>
      </c>
      <c r="H26346">
        <f t="shared" si="55"/>
        <v>1.0193909260410192</v>
      </c>
      <c r="I26346" t="s">
        <v>1243</v>
      </c>
    </row>
    <row r="26347" spans="1:9" x14ac:dyDescent="0.35">
      <c r="A26347" t="s">
        <v>1257</v>
      </c>
      <c r="B26347" t="s">
        <v>394</v>
      </c>
      <c r="C26347" t="s">
        <v>394</v>
      </c>
      <c r="D26347" t="s">
        <v>1273</v>
      </c>
      <c r="E26347" t="s">
        <v>30</v>
      </c>
      <c r="F26347">
        <v>71063</v>
      </c>
      <c r="G26347">
        <v>61182</v>
      </c>
      <c r="H26347">
        <f t="shared" si="55"/>
        <v>0.86095436443718953</v>
      </c>
      <c r="I26347" t="s">
        <v>1243</v>
      </c>
    </row>
    <row r="26348" spans="1:9" x14ac:dyDescent="0.35">
      <c r="A26348" t="s">
        <v>1257</v>
      </c>
      <c r="B26348" t="s">
        <v>394</v>
      </c>
      <c r="C26348" t="s">
        <v>394</v>
      </c>
      <c r="D26348" t="s">
        <v>1273</v>
      </c>
      <c r="E26348" t="s">
        <v>31</v>
      </c>
      <c r="F26348">
        <v>75682</v>
      </c>
      <c r="G26348">
        <v>59124</v>
      </c>
      <c r="H26348">
        <f t="shared" si="55"/>
        <v>0.78121614122248351</v>
      </c>
      <c r="I26348" t="s">
        <v>1243</v>
      </c>
    </row>
    <row r="26349" spans="1:9" x14ac:dyDescent="0.35">
      <c r="A26349" t="s">
        <v>1257</v>
      </c>
      <c r="B26349" t="s">
        <v>394</v>
      </c>
      <c r="C26349" t="s">
        <v>394</v>
      </c>
      <c r="D26349" t="s">
        <v>1274</v>
      </c>
      <c r="E26349" t="s">
        <v>29</v>
      </c>
      <c r="F26349">
        <v>104698</v>
      </c>
      <c r="G26349">
        <v>110386</v>
      </c>
      <c r="H26349">
        <f t="shared" si="55"/>
        <v>1.0543276853426045</v>
      </c>
      <c r="I26349" t="s">
        <v>1243</v>
      </c>
    </row>
    <row r="26350" spans="1:9" x14ac:dyDescent="0.35">
      <c r="A26350" t="s">
        <v>1257</v>
      </c>
      <c r="B26350" t="s">
        <v>394</v>
      </c>
      <c r="C26350" t="s">
        <v>394</v>
      </c>
      <c r="D26350" t="s">
        <v>1274</v>
      </c>
      <c r="E26350" t="s">
        <v>30</v>
      </c>
      <c r="F26350">
        <v>110960</v>
      </c>
      <c r="G26350">
        <v>100727</v>
      </c>
      <c r="H26350">
        <f t="shared" si="55"/>
        <v>0.90777757750540733</v>
      </c>
      <c r="I26350" t="s">
        <v>1243</v>
      </c>
    </row>
    <row r="26351" spans="1:9" x14ac:dyDescent="0.35">
      <c r="A26351" t="s">
        <v>1257</v>
      </c>
      <c r="B26351" t="s">
        <v>394</v>
      </c>
      <c r="C26351" t="s">
        <v>394</v>
      </c>
      <c r="D26351" t="s">
        <v>1274</v>
      </c>
      <c r="E26351" t="s">
        <v>31</v>
      </c>
      <c r="F26351">
        <v>102575</v>
      </c>
      <c r="G26351">
        <v>77976</v>
      </c>
      <c r="H26351">
        <f t="shared" si="55"/>
        <v>0.76018523031927854</v>
      </c>
      <c r="I26351" t="s">
        <v>1243</v>
      </c>
    </row>
    <row r="26352" spans="1:9" x14ac:dyDescent="0.35">
      <c r="A26352" t="s">
        <v>1257</v>
      </c>
      <c r="B26352" t="s">
        <v>394</v>
      </c>
      <c r="C26352" t="s">
        <v>394</v>
      </c>
      <c r="D26352" t="s">
        <v>1275</v>
      </c>
      <c r="E26352" t="s">
        <v>29</v>
      </c>
      <c r="F26352">
        <v>17046</v>
      </c>
      <c r="G26352">
        <v>19513</v>
      </c>
      <c r="H26352">
        <f t="shared" si="55"/>
        <v>1.1447260354335327</v>
      </c>
      <c r="I26352" t="s">
        <v>1243</v>
      </c>
    </row>
    <row r="26353" spans="1:9" x14ac:dyDescent="0.35">
      <c r="A26353" t="s">
        <v>1257</v>
      </c>
      <c r="B26353" t="s">
        <v>394</v>
      </c>
      <c r="C26353" t="s">
        <v>394</v>
      </c>
      <c r="D26353" t="s">
        <v>1275</v>
      </c>
      <c r="E26353" t="s">
        <v>30</v>
      </c>
      <c r="F26353">
        <v>17042</v>
      </c>
      <c r="G26353">
        <v>25965</v>
      </c>
      <c r="H26353">
        <f t="shared" si="55"/>
        <v>1.5235887806595469</v>
      </c>
      <c r="I26353" t="s">
        <v>1243</v>
      </c>
    </row>
    <row r="26354" spans="1:9" x14ac:dyDescent="0.35">
      <c r="A26354" t="s">
        <v>1257</v>
      </c>
      <c r="B26354" t="s">
        <v>394</v>
      </c>
      <c r="C26354" t="s">
        <v>394</v>
      </c>
      <c r="D26354" t="s">
        <v>1275</v>
      </c>
      <c r="E26354" t="s">
        <v>31</v>
      </c>
      <c r="F26354">
        <v>19303</v>
      </c>
      <c r="G26354">
        <v>16396</v>
      </c>
      <c r="H26354">
        <f t="shared" si="55"/>
        <v>0.84940164741231938</v>
      </c>
      <c r="I26354" t="s">
        <v>1243</v>
      </c>
    </row>
    <row r="26355" spans="1:9" x14ac:dyDescent="0.35">
      <c r="A26355" t="s">
        <v>1257</v>
      </c>
      <c r="B26355" t="s">
        <v>394</v>
      </c>
      <c r="C26355" t="s">
        <v>394</v>
      </c>
      <c r="D26355" t="s">
        <v>1276</v>
      </c>
      <c r="E26355" t="s">
        <v>29</v>
      </c>
      <c r="F26355">
        <v>32639</v>
      </c>
      <c r="G26355">
        <v>28467</v>
      </c>
      <c r="H26355">
        <f t="shared" si="55"/>
        <v>0.87217745641716959</v>
      </c>
      <c r="I26355" t="s">
        <v>1243</v>
      </c>
    </row>
    <row r="26356" spans="1:9" x14ac:dyDescent="0.35">
      <c r="A26356" t="s">
        <v>1257</v>
      </c>
      <c r="B26356" t="s">
        <v>394</v>
      </c>
      <c r="C26356" t="s">
        <v>394</v>
      </c>
      <c r="D26356" t="s">
        <v>1276</v>
      </c>
      <c r="E26356" t="s">
        <v>30</v>
      </c>
      <c r="F26356">
        <v>33504</v>
      </c>
      <c r="G26356">
        <v>32335</v>
      </c>
      <c r="H26356">
        <f t="shared" si="55"/>
        <v>0.9651086437440306</v>
      </c>
      <c r="I26356" t="s">
        <v>1243</v>
      </c>
    </row>
    <row r="26357" spans="1:9" x14ac:dyDescent="0.35">
      <c r="A26357" t="s">
        <v>1257</v>
      </c>
      <c r="B26357" t="s">
        <v>394</v>
      </c>
      <c r="C26357" t="s">
        <v>394</v>
      </c>
      <c r="D26357" t="s">
        <v>1276</v>
      </c>
      <c r="E26357" t="s">
        <v>31</v>
      </c>
      <c r="F26357">
        <v>33336</v>
      </c>
      <c r="G26357">
        <v>34545</v>
      </c>
      <c r="H26357">
        <f t="shared" si="55"/>
        <v>1.0362670986321094</v>
      </c>
      <c r="I26357" t="s">
        <v>1243</v>
      </c>
    </row>
    <row r="26358" spans="1:9" x14ac:dyDescent="0.35">
      <c r="A26358" t="s">
        <v>1257</v>
      </c>
      <c r="B26358" t="s">
        <v>394</v>
      </c>
      <c r="C26358" t="s">
        <v>394</v>
      </c>
      <c r="D26358" t="s">
        <v>1259</v>
      </c>
      <c r="E26358" t="s">
        <v>29</v>
      </c>
      <c r="F26358">
        <v>224649</v>
      </c>
      <c r="G26358">
        <v>194961</v>
      </c>
      <c r="H26358">
        <f t="shared" si="55"/>
        <v>0.86784717492621821</v>
      </c>
      <c r="I26358" t="s">
        <v>1243</v>
      </c>
    </row>
    <row r="26359" spans="1:9" x14ac:dyDescent="0.35">
      <c r="A26359" t="s">
        <v>1257</v>
      </c>
      <c r="B26359" t="s">
        <v>394</v>
      </c>
      <c r="C26359" t="s">
        <v>394</v>
      </c>
      <c r="D26359" t="s">
        <v>1259</v>
      </c>
      <c r="E26359" t="s">
        <v>30</v>
      </c>
      <c r="F26359">
        <v>233065</v>
      </c>
      <c r="G26359">
        <v>175084</v>
      </c>
      <c r="H26359">
        <f t="shared" si="55"/>
        <v>0.75122390749361767</v>
      </c>
      <c r="I26359" t="s">
        <v>1243</v>
      </c>
    </row>
    <row r="26360" spans="1:9" x14ac:dyDescent="0.35">
      <c r="A26360" t="s">
        <v>1257</v>
      </c>
      <c r="B26360" t="s">
        <v>394</v>
      </c>
      <c r="C26360" t="s">
        <v>394</v>
      </c>
      <c r="D26360" t="s">
        <v>1259</v>
      </c>
      <c r="E26360" t="s">
        <v>31</v>
      </c>
      <c r="F26360">
        <v>235094</v>
      </c>
      <c r="G26360">
        <v>175112</v>
      </c>
      <c r="H26360">
        <f t="shared" si="55"/>
        <v>0.74485950300730774</v>
      </c>
      <c r="I26360" t="s">
        <v>1243</v>
      </c>
    </row>
    <row r="26361" spans="1:9" x14ac:dyDescent="0.35">
      <c r="A26361" t="s">
        <v>1257</v>
      </c>
      <c r="B26361" t="s">
        <v>394</v>
      </c>
      <c r="C26361" t="s">
        <v>394</v>
      </c>
      <c r="D26361" t="s">
        <v>1277</v>
      </c>
      <c r="E26361" t="s">
        <v>29</v>
      </c>
      <c r="F26361">
        <v>58792</v>
      </c>
      <c r="G26361">
        <v>50232</v>
      </c>
      <c r="H26361">
        <f t="shared" si="55"/>
        <v>0.85440195945026531</v>
      </c>
      <c r="I26361" t="s">
        <v>1243</v>
      </c>
    </row>
    <row r="26362" spans="1:9" x14ac:dyDescent="0.35">
      <c r="A26362" t="s">
        <v>1257</v>
      </c>
      <c r="B26362" t="s">
        <v>394</v>
      </c>
      <c r="C26362" t="s">
        <v>394</v>
      </c>
      <c r="D26362" t="s">
        <v>1277</v>
      </c>
      <c r="E26362" t="s">
        <v>30</v>
      </c>
      <c r="F26362">
        <v>50061</v>
      </c>
      <c r="G26362">
        <v>51842</v>
      </c>
      <c r="H26362">
        <f t="shared" si="55"/>
        <v>1.0355765965522064</v>
      </c>
      <c r="I26362" t="s">
        <v>1243</v>
      </c>
    </row>
    <row r="26363" spans="1:9" x14ac:dyDescent="0.35">
      <c r="A26363" t="s">
        <v>1257</v>
      </c>
      <c r="B26363" t="s">
        <v>394</v>
      </c>
      <c r="C26363" t="s">
        <v>394</v>
      </c>
      <c r="D26363" t="s">
        <v>1277</v>
      </c>
      <c r="E26363" t="s">
        <v>31</v>
      </c>
      <c r="F26363">
        <v>52646</v>
      </c>
      <c r="G26363">
        <v>50517</v>
      </c>
      <c r="H26363">
        <f t="shared" si="55"/>
        <v>0.95956008053793262</v>
      </c>
      <c r="I26363" t="s">
        <v>1243</v>
      </c>
    </row>
    <row r="26364" spans="1:9" x14ac:dyDescent="0.35">
      <c r="A26364" t="s">
        <v>1257</v>
      </c>
      <c r="B26364" t="s">
        <v>394</v>
      </c>
      <c r="C26364" t="s">
        <v>394</v>
      </c>
      <c r="D26364" t="s">
        <v>1278</v>
      </c>
      <c r="E26364" t="s">
        <v>29</v>
      </c>
      <c r="F26364">
        <v>251417</v>
      </c>
      <c r="G26364">
        <v>200339</v>
      </c>
      <c r="H26364">
        <f t="shared" si="55"/>
        <v>0.79683951363670713</v>
      </c>
      <c r="I26364" t="s">
        <v>1243</v>
      </c>
    </row>
    <row r="26365" spans="1:9" x14ac:dyDescent="0.35">
      <c r="A26365" t="s">
        <v>1257</v>
      </c>
      <c r="B26365" t="s">
        <v>394</v>
      </c>
      <c r="C26365" t="s">
        <v>394</v>
      </c>
      <c r="D26365" t="s">
        <v>1278</v>
      </c>
      <c r="E26365" t="s">
        <v>30</v>
      </c>
      <c r="F26365">
        <v>240414</v>
      </c>
      <c r="G26365">
        <v>169152</v>
      </c>
      <c r="H26365">
        <f t="shared" si="55"/>
        <v>0.70358631360902446</v>
      </c>
      <c r="I26365" t="s">
        <v>1243</v>
      </c>
    </row>
    <row r="26366" spans="1:9" x14ac:dyDescent="0.35">
      <c r="A26366" t="s">
        <v>1257</v>
      </c>
      <c r="B26366" t="s">
        <v>394</v>
      </c>
      <c r="C26366" t="s">
        <v>394</v>
      </c>
      <c r="D26366" t="s">
        <v>1278</v>
      </c>
      <c r="E26366" t="s">
        <v>31</v>
      </c>
      <c r="F26366">
        <v>223648</v>
      </c>
      <c r="G26366">
        <v>193257</v>
      </c>
      <c r="H26366">
        <f t="shared" si="55"/>
        <v>0.86411235512948925</v>
      </c>
      <c r="I26366" t="s">
        <v>1243</v>
      </c>
    </row>
    <row r="26367" spans="1:9" x14ac:dyDescent="0.35">
      <c r="A26367" t="s">
        <v>1257</v>
      </c>
      <c r="B26367" t="s">
        <v>394</v>
      </c>
      <c r="C26367" t="s">
        <v>394</v>
      </c>
      <c r="D26367" t="s">
        <v>1279</v>
      </c>
      <c r="E26367" t="s">
        <v>29</v>
      </c>
      <c r="F26367">
        <v>21329</v>
      </c>
      <c r="G26367">
        <v>25122</v>
      </c>
      <c r="H26367">
        <f t="shared" si="55"/>
        <v>1.1778329973275821</v>
      </c>
      <c r="I26367" t="s">
        <v>1243</v>
      </c>
    </row>
    <row r="26368" spans="1:9" x14ac:dyDescent="0.35">
      <c r="A26368" t="s">
        <v>1257</v>
      </c>
      <c r="B26368" t="s">
        <v>394</v>
      </c>
      <c r="C26368" t="s">
        <v>394</v>
      </c>
      <c r="D26368" t="s">
        <v>1279</v>
      </c>
      <c r="E26368" t="s">
        <v>30</v>
      </c>
      <c r="F26368">
        <v>20756</v>
      </c>
      <c r="G26368">
        <v>35204</v>
      </c>
      <c r="H26368">
        <f t="shared" si="55"/>
        <v>1.6960878782038928</v>
      </c>
      <c r="I26368" t="s">
        <v>1243</v>
      </c>
    </row>
    <row r="26369" spans="1:9" x14ac:dyDescent="0.35">
      <c r="A26369" t="s">
        <v>1257</v>
      </c>
      <c r="B26369" t="s">
        <v>394</v>
      </c>
      <c r="C26369" t="s">
        <v>394</v>
      </c>
      <c r="D26369" t="s">
        <v>1279</v>
      </c>
      <c r="E26369" t="s">
        <v>31</v>
      </c>
      <c r="F26369">
        <v>17561</v>
      </c>
      <c r="G26369">
        <v>22686</v>
      </c>
      <c r="H26369">
        <f t="shared" si="55"/>
        <v>1.2918398724446216</v>
      </c>
      <c r="I26369" t="s">
        <v>1243</v>
      </c>
    </row>
    <row r="26370" spans="1:9" x14ac:dyDescent="0.35">
      <c r="A26370" t="s">
        <v>1257</v>
      </c>
      <c r="B26370" t="s">
        <v>394</v>
      </c>
      <c r="C26370" t="s">
        <v>394</v>
      </c>
      <c r="D26370" t="s">
        <v>1280</v>
      </c>
      <c r="E26370" t="s">
        <v>29</v>
      </c>
      <c r="F26370">
        <v>18627</v>
      </c>
      <c r="G26370">
        <v>15467</v>
      </c>
      <c r="H26370">
        <f t="shared" si="55"/>
        <v>0.83035378751275035</v>
      </c>
      <c r="I26370" t="s">
        <v>1243</v>
      </c>
    </row>
    <row r="26371" spans="1:9" x14ac:dyDescent="0.35">
      <c r="A26371" t="s">
        <v>1257</v>
      </c>
      <c r="B26371" t="s">
        <v>394</v>
      </c>
      <c r="C26371" t="s">
        <v>394</v>
      </c>
      <c r="D26371" t="s">
        <v>1280</v>
      </c>
      <c r="E26371" t="s">
        <v>30</v>
      </c>
      <c r="F26371">
        <v>17160</v>
      </c>
      <c r="G26371">
        <v>23531</v>
      </c>
      <c r="H26371">
        <f t="shared" si="55"/>
        <v>1.3712703962703963</v>
      </c>
      <c r="I26371" t="s">
        <v>1243</v>
      </c>
    </row>
    <row r="26372" spans="1:9" x14ac:dyDescent="0.35">
      <c r="A26372" t="s">
        <v>1257</v>
      </c>
      <c r="B26372" t="s">
        <v>394</v>
      </c>
      <c r="C26372" t="s">
        <v>394</v>
      </c>
      <c r="D26372" t="s">
        <v>1280</v>
      </c>
      <c r="E26372" t="s">
        <v>31</v>
      </c>
      <c r="F26372">
        <v>20429</v>
      </c>
      <c r="G26372">
        <v>19662</v>
      </c>
      <c r="H26372">
        <f t="shared" si="55"/>
        <v>0.96245533310489995</v>
      </c>
      <c r="I26372" t="s">
        <v>1243</v>
      </c>
    </row>
    <row r="26373" spans="1:9" x14ac:dyDescent="0.35">
      <c r="A26373" t="s">
        <v>1257</v>
      </c>
      <c r="B26373" t="s">
        <v>394</v>
      </c>
      <c r="C26373" t="s">
        <v>394</v>
      </c>
      <c r="D26373" t="s">
        <v>1281</v>
      </c>
      <c r="E26373" t="s">
        <v>29</v>
      </c>
      <c r="F26373">
        <v>44866</v>
      </c>
      <c r="G26373">
        <v>57792</v>
      </c>
      <c r="H26373">
        <f t="shared" si="55"/>
        <v>1.2881023492176704</v>
      </c>
      <c r="I26373" t="s">
        <v>1243</v>
      </c>
    </row>
    <row r="26374" spans="1:9" x14ac:dyDescent="0.35">
      <c r="A26374" t="s">
        <v>1257</v>
      </c>
      <c r="B26374" t="s">
        <v>394</v>
      </c>
      <c r="C26374" t="s">
        <v>394</v>
      </c>
      <c r="D26374" t="s">
        <v>1281</v>
      </c>
      <c r="E26374" t="s">
        <v>30</v>
      </c>
      <c r="F26374">
        <v>42715</v>
      </c>
      <c r="G26374">
        <v>41787</v>
      </c>
      <c r="H26374">
        <f t="shared" si="55"/>
        <v>0.9782746107924617</v>
      </c>
      <c r="I26374" t="s">
        <v>1243</v>
      </c>
    </row>
    <row r="26375" spans="1:9" x14ac:dyDescent="0.35">
      <c r="A26375" t="s">
        <v>1257</v>
      </c>
      <c r="B26375" t="s">
        <v>394</v>
      </c>
      <c r="C26375" t="s">
        <v>394</v>
      </c>
      <c r="D26375" t="s">
        <v>1281</v>
      </c>
      <c r="E26375" t="s">
        <v>31</v>
      </c>
      <c r="F26375">
        <v>40171</v>
      </c>
      <c r="G26375">
        <v>52195</v>
      </c>
      <c r="H26375">
        <f t="shared" si="55"/>
        <v>1.2993204052674816</v>
      </c>
      <c r="I26375" t="s">
        <v>1243</v>
      </c>
    </row>
    <row r="26376" spans="1:9" x14ac:dyDescent="0.35">
      <c r="A26376" t="s">
        <v>1257</v>
      </c>
      <c r="B26376" t="s">
        <v>394</v>
      </c>
      <c r="C26376" t="s">
        <v>394</v>
      </c>
      <c r="D26376" t="s">
        <v>1282</v>
      </c>
      <c r="E26376" t="s">
        <v>29</v>
      </c>
      <c r="F26376">
        <v>4567</v>
      </c>
      <c r="G26376">
        <v>6070</v>
      </c>
      <c r="H26376">
        <f t="shared" si="55"/>
        <v>1.3291000656886358</v>
      </c>
      <c r="I26376" t="s">
        <v>1243</v>
      </c>
    </row>
    <row r="26377" spans="1:9" x14ac:dyDescent="0.35">
      <c r="A26377" t="s">
        <v>1257</v>
      </c>
      <c r="B26377" t="s">
        <v>394</v>
      </c>
      <c r="C26377" t="s">
        <v>394</v>
      </c>
      <c r="D26377" t="s">
        <v>1282</v>
      </c>
      <c r="E26377" t="s">
        <v>30</v>
      </c>
      <c r="F26377">
        <v>23245</v>
      </c>
      <c r="G26377">
        <v>25131</v>
      </c>
      <c r="H26377">
        <f t="shared" si="55"/>
        <v>1.0811357281135727</v>
      </c>
      <c r="I26377" t="s">
        <v>1243</v>
      </c>
    </row>
    <row r="26378" spans="1:9" x14ac:dyDescent="0.35">
      <c r="A26378" t="s">
        <v>1257</v>
      </c>
      <c r="B26378" t="s">
        <v>394</v>
      </c>
      <c r="C26378" t="s">
        <v>394</v>
      </c>
      <c r="D26378" t="s">
        <v>1282</v>
      </c>
      <c r="E26378" t="s">
        <v>31</v>
      </c>
      <c r="F26378">
        <v>19353</v>
      </c>
      <c r="G26378">
        <v>22297</v>
      </c>
      <c r="H26378">
        <f t="shared" si="55"/>
        <v>1.1521211181728932</v>
      </c>
      <c r="I26378" t="s">
        <v>1243</v>
      </c>
    </row>
    <row r="26379" spans="1:9" x14ac:dyDescent="0.35">
      <c r="A26379" t="s">
        <v>1257</v>
      </c>
      <c r="B26379" t="s">
        <v>394</v>
      </c>
      <c r="C26379" t="s">
        <v>394</v>
      </c>
      <c r="D26379" t="s">
        <v>1260</v>
      </c>
      <c r="E26379" t="s">
        <v>29</v>
      </c>
      <c r="F26379">
        <v>636730</v>
      </c>
      <c r="G26379">
        <v>408884</v>
      </c>
      <c r="H26379">
        <f t="shared" si="55"/>
        <v>0.64216229799129931</v>
      </c>
      <c r="I26379" t="s">
        <v>1243</v>
      </c>
    </row>
    <row r="26380" spans="1:9" x14ac:dyDescent="0.35">
      <c r="A26380" t="s">
        <v>1257</v>
      </c>
      <c r="B26380" t="s">
        <v>394</v>
      </c>
      <c r="C26380" t="s">
        <v>394</v>
      </c>
      <c r="D26380" t="s">
        <v>1260</v>
      </c>
      <c r="E26380" t="s">
        <v>30</v>
      </c>
      <c r="F26380">
        <v>634845</v>
      </c>
      <c r="G26380">
        <v>655993</v>
      </c>
      <c r="H26380">
        <f t="shared" si="55"/>
        <v>1.0333120683001362</v>
      </c>
      <c r="I26380" t="s">
        <v>1243</v>
      </c>
    </row>
    <row r="26381" spans="1:9" x14ac:dyDescent="0.35">
      <c r="A26381" t="s">
        <v>1257</v>
      </c>
      <c r="B26381" t="s">
        <v>394</v>
      </c>
      <c r="C26381" t="s">
        <v>394</v>
      </c>
      <c r="D26381" t="s">
        <v>1260</v>
      </c>
      <c r="E26381" t="s">
        <v>31</v>
      </c>
      <c r="F26381">
        <v>716821</v>
      </c>
      <c r="G26381">
        <v>822125</v>
      </c>
      <c r="H26381">
        <f t="shared" si="55"/>
        <v>1.1469041783095082</v>
      </c>
      <c r="I26381" t="s">
        <v>1243</v>
      </c>
    </row>
    <row r="26382" spans="1:9" x14ac:dyDescent="0.35">
      <c r="A26382" t="s">
        <v>1257</v>
      </c>
      <c r="B26382" t="s">
        <v>394</v>
      </c>
      <c r="C26382" t="s">
        <v>394</v>
      </c>
      <c r="D26382" t="s">
        <v>1261</v>
      </c>
      <c r="E26382" t="s">
        <v>29</v>
      </c>
      <c r="F26382">
        <v>341434</v>
      </c>
      <c r="G26382">
        <v>364985</v>
      </c>
      <c r="H26382">
        <f t="shared" si="55"/>
        <v>1.0689767275666746</v>
      </c>
      <c r="I26382" t="s">
        <v>1243</v>
      </c>
    </row>
    <row r="26383" spans="1:9" x14ac:dyDescent="0.35">
      <c r="A26383" t="s">
        <v>1257</v>
      </c>
      <c r="B26383" t="s">
        <v>394</v>
      </c>
      <c r="C26383" t="s">
        <v>394</v>
      </c>
      <c r="D26383" t="s">
        <v>1261</v>
      </c>
      <c r="E26383" t="s">
        <v>30</v>
      </c>
      <c r="F26383">
        <v>338543</v>
      </c>
      <c r="G26383">
        <v>313932</v>
      </c>
      <c r="H26383">
        <f t="shared" si="55"/>
        <v>0.92730317862132727</v>
      </c>
      <c r="I26383" t="s">
        <v>1243</v>
      </c>
    </row>
    <row r="26384" spans="1:9" x14ac:dyDescent="0.35">
      <c r="A26384" t="s">
        <v>1257</v>
      </c>
      <c r="B26384" t="s">
        <v>394</v>
      </c>
      <c r="C26384" t="s">
        <v>394</v>
      </c>
      <c r="D26384" t="s">
        <v>1261</v>
      </c>
      <c r="E26384" t="s">
        <v>31</v>
      </c>
      <c r="F26384">
        <v>342083</v>
      </c>
      <c r="G26384">
        <v>318458</v>
      </c>
      <c r="H26384">
        <f t="shared" si="55"/>
        <v>0.93093781333769876</v>
      </c>
      <c r="I26384" t="s">
        <v>1243</v>
      </c>
    </row>
    <row r="26385" spans="1:9" x14ac:dyDescent="0.35">
      <c r="A26385" t="s">
        <v>1257</v>
      </c>
      <c r="B26385" t="s">
        <v>394</v>
      </c>
      <c r="C26385" t="s">
        <v>394</v>
      </c>
      <c r="D26385" t="s">
        <v>1262</v>
      </c>
      <c r="E26385" t="s">
        <v>29</v>
      </c>
      <c r="F26385">
        <v>214622</v>
      </c>
      <c r="G26385">
        <v>208034</v>
      </c>
      <c r="H26385">
        <f t="shared" si="55"/>
        <v>0.96930417198609653</v>
      </c>
      <c r="I26385" t="s">
        <v>1243</v>
      </c>
    </row>
    <row r="26386" spans="1:9" x14ac:dyDescent="0.35">
      <c r="A26386" t="s">
        <v>1257</v>
      </c>
      <c r="B26386" t="s">
        <v>394</v>
      </c>
      <c r="C26386" t="s">
        <v>394</v>
      </c>
      <c r="D26386" t="s">
        <v>1262</v>
      </c>
      <c r="E26386" t="s">
        <v>30</v>
      </c>
      <c r="F26386">
        <v>213331</v>
      </c>
      <c r="G26386">
        <v>180573</v>
      </c>
      <c r="H26386">
        <f t="shared" si="55"/>
        <v>0.84644519549432573</v>
      </c>
      <c r="I26386" t="s">
        <v>1243</v>
      </c>
    </row>
    <row r="26387" spans="1:9" x14ac:dyDescent="0.35">
      <c r="A26387" t="s">
        <v>1257</v>
      </c>
      <c r="B26387" t="s">
        <v>394</v>
      </c>
      <c r="C26387" t="s">
        <v>394</v>
      </c>
      <c r="D26387" t="s">
        <v>1262</v>
      </c>
      <c r="E26387" t="s">
        <v>31</v>
      </c>
      <c r="F26387">
        <v>229007</v>
      </c>
      <c r="G26387">
        <v>180757</v>
      </c>
      <c r="H26387">
        <f t="shared" si="55"/>
        <v>0.78930775041810952</v>
      </c>
      <c r="I26387" t="s">
        <v>1243</v>
      </c>
    </row>
    <row r="26388" spans="1:9" x14ac:dyDescent="0.35">
      <c r="A26388" t="s">
        <v>1257</v>
      </c>
      <c r="B26388" t="s">
        <v>394</v>
      </c>
      <c r="C26388" t="s">
        <v>394</v>
      </c>
      <c r="D26388" t="s">
        <v>1263</v>
      </c>
      <c r="E26388" t="s">
        <v>29</v>
      </c>
      <c r="F26388">
        <v>164537</v>
      </c>
      <c r="G26388">
        <v>23644</v>
      </c>
      <c r="H26388">
        <f t="shared" si="55"/>
        <v>0.14370020117055737</v>
      </c>
      <c r="I26388" t="s">
        <v>1243</v>
      </c>
    </row>
    <row r="26389" spans="1:9" x14ac:dyDescent="0.35">
      <c r="A26389" t="s">
        <v>1257</v>
      </c>
      <c r="B26389" t="s">
        <v>394</v>
      </c>
      <c r="C26389" t="s">
        <v>394</v>
      </c>
      <c r="D26389" t="s">
        <v>1263</v>
      </c>
      <c r="E26389" t="s">
        <v>30</v>
      </c>
      <c r="F26389">
        <v>153542</v>
      </c>
      <c r="G26389">
        <v>19914</v>
      </c>
      <c r="H26389">
        <f t="shared" si="55"/>
        <v>0.12969741178309518</v>
      </c>
      <c r="I26389" t="s">
        <v>1243</v>
      </c>
    </row>
    <row r="26390" spans="1:9" x14ac:dyDescent="0.35">
      <c r="A26390" t="s">
        <v>1257</v>
      </c>
      <c r="B26390" t="s">
        <v>394</v>
      </c>
      <c r="C26390" t="s">
        <v>394</v>
      </c>
      <c r="D26390" t="s">
        <v>1263</v>
      </c>
      <c r="E26390" t="s">
        <v>31</v>
      </c>
      <c r="F26390">
        <v>155572</v>
      </c>
      <c r="G26390">
        <v>20714</v>
      </c>
      <c r="H26390">
        <f t="shared" ref="H26390:H26453" si="56">G26390/F26390</f>
        <v>0.13314735299411204</v>
      </c>
      <c r="I26390" t="s">
        <v>1243</v>
      </c>
    </row>
    <row r="26391" spans="1:9" x14ac:dyDescent="0.35">
      <c r="A26391" t="s">
        <v>1257</v>
      </c>
      <c r="B26391" t="s">
        <v>394</v>
      </c>
      <c r="C26391" t="s">
        <v>394</v>
      </c>
      <c r="D26391" t="s">
        <v>1264</v>
      </c>
      <c r="E26391" t="s">
        <v>29</v>
      </c>
      <c r="F26391">
        <v>19291</v>
      </c>
      <c r="G26391">
        <v>21787</v>
      </c>
      <c r="H26391">
        <f t="shared" si="56"/>
        <v>1.1293867606655954</v>
      </c>
      <c r="I26391" t="s">
        <v>1243</v>
      </c>
    </row>
    <row r="26392" spans="1:9" x14ac:dyDescent="0.35">
      <c r="A26392" t="s">
        <v>1257</v>
      </c>
      <c r="B26392" t="s">
        <v>394</v>
      </c>
      <c r="C26392" t="s">
        <v>394</v>
      </c>
      <c r="D26392" t="s">
        <v>1264</v>
      </c>
      <c r="E26392" t="s">
        <v>30</v>
      </c>
      <c r="F26392">
        <v>19426</v>
      </c>
      <c r="G26392">
        <v>22999</v>
      </c>
      <c r="H26392">
        <f t="shared" si="56"/>
        <v>1.1839287552764337</v>
      </c>
      <c r="I26392" t="s">
        <v>1243</v>
      </c>
    </row>
    <row r="26393" spans="1:9" x14ac:dyDescent="0.35">
      <c r="A26393" t="s">
        <v>1257</v>
      </c>
      <c r="B26393" t="s">
        <v>394</v>
      </c>
      <c r="C26393" t="s">
        <v>394</v>
      </c>
      <c r="D26393" t="s">
        <v>1264</v>
      </c>
      <c r="E26393" t="s">
        <v>31</v>
      </c>
      <c r="F26393">
        <v>20064</v>
      </c>
      <c r="G26393">
        <v>30302</v>
      </c>
      <c r="H26393">
        <f t="shared" si="56"/>
        <v>1.5102671451355663</v>
      </c>
      <c r="I26393" t="s">
        <v>1243</v>
      </c>
    </row>
    <row r="26394" spans="1:9" x14ac:dyDescent="0.35">
      <c r="A26394" t="s">
        <v>1257</v>
      </c>
      <c r="B26394" t="s">
        <v>394</v>
      </c>
      <c r="C26394" t="s">
        <v>394</v>
      </c>
      <c r="D26394" t="s">
        <v>1265</v>
      </c>
      <c r="E26394" t="s">
        <v>29</v>
      </c>
      <c r="F26394">
        <v>43588</v>
      </c>
      <c r="G26394">
        <v>66005</v>
      </c>
      <c r="H26394">
        <f t="shared" si="56"/>
        <v>1.5142929246581629</v>
      </c>
      <c r="I26394" t="s">
        <v>1243</v>
      </c>
    </row>
    <row r="26395" spans="1:9" x14ac:dyDescent="0.35">
      <c r="A26395" t="s">
        <v>1257</v>
      </c>
      <c r="B26395" t="s">
        <v>394</v>
      </c>
      <c r="C26395" t="s">
        <v>394</v>
      </c>
      <c r="D26395" t="s">
        <v>1265</v>
      </c>
      <c r="E26395" t="s">
        <v>30</v>
      </c>
      <c r="F26395">
        <v>43569</v>
      </c>
      <c r="G26395">
        <v>87106</v>
      </c>
      <c r="H26395">
        <f t="shared" si="56"/>
        <v>1.9992655328329776</v>
      </c>
      <c r="I26395" t="s">
        <v>1243</v>
      </c>
    </row>
    <row r="26396" spans="1:9" x14ac:dyDescent="0.35">
      <c r="A26396" t="s">
        <v>1257</v>
      </c>
      <c r="B26396" t="s">
        <v>394</v>
      </c>
      <c r="C26396" t="s">
        <v>394</v>
      </c>
      <c r="D26396" t="s">
        <v>1265</v>
      </c>
      <c r="E26396" t="s">
        <v>31</v>
      </c>
      <c r="F26396">
        <v>53211</v>
      </c>
      <c r="G26396">
        <v>37904</v>
      </c>
      <c r="H26396">
        <f t="shared" si="56"/>
        <v>0.71233391591964068</v>
      </c>
      <c r="I26396" t="s">
        <v>1243</v>
      </c>
    </row>
    <row r="26397" spans="1:9" x14ac:dyDescent="0.35">
      <c r="A26397" t="s">
        <v>1257</v>
      </c>
      <c r="B26397" t="s">
        <v>394</v>
      </c>
      <c r="C26397" t="s">
        <v>394</v>
      </c>
      <c r="D26397" t="s">
        <v>1266</v>
      </c>
      <c r="E26397" t="s">
        <v>29</v>
      </c>
      <c r="F26397">
        <v>313256</v>
      </c>
      <c r="G26397">
        <v>332595</v>
      </c>
      <c r="H26397">
        <f t="shared" si="56"/>
        <v>1.0617354496003268</v>
      </c>
      <c r="I26397" t="s">
        <v>1243</v>
      </c>
    </row>
    <row r="26398" spans="1:9" x14ac:dyDescent="0.35">
      <c r="A26398" t="s">
        <v>1257</v>
      </c>
      <c r="B26398" t="s">
        <v>394</v>
      </c>
      <c r="C26398" t="s">
        <v>394</v>
      </c>
      <c r="D26398" t="s">
        <v>1266</v>
      </c>
      <c r="E26398" t="s">
        <v>30</v>
      </c>
      <c r="F26398">
        <v>329047</v>
      </c>
      <c r="G26398">
        <v>333373</v>
      </c>
      <c r="H26398">
        <f t="shared" si="56"/>
        <v>1.0131470580190671</v>
      </c>
      <c r="I26398" t="s">
        <v>1243</v>
      </c>
    </row>
    <row r="26399" spans="1:9" x14ac:dyDescent="0.35">
      <c r="A26399" t="s">
        <v>1257</v>
      </c>
      <c r="B26399" t="s">
        <v>394</v>
      </c>
      <c r="C26399" t="s">
        <v>394</v>
      </c>
      <c r="D26399" t="s">
        <v>1266</v>
      </c>
      <c r="E26399" t="s">
        <v>31</v>
      </c>
      <c r="F26399">
        <v>322123</v>
      </c>
      <c r="G26399">
        <v>322130</v>
      </c>
      <c r="H26399">
        <f t="shared" si="56"/>
        <v>1.0000217308295278</v>
      </c>
      <c r="I26399" t="s">
        <v>1243</v>
      </c>
    </row>
    <row r="26400" spans="1:9" x14ac:dyDescent="0.35">
      <c r="A26400" t="s">
        <v>1257</v>
      </c>
      <c r="B26400" t="s">
        <v>395</v>
      </c>
      <c r="C26400" t="s">
        <v>395</v>
      </c>
      <c r="D26400" t="s">
        <v>1258</v>
      </c>
      <c r="E26400" t="s">
        <v>29</v>
      </c>
      <c r="F26400">
        <v>562201</v>
      </c>
      <c r="G26400">
        <v>665036</v>
      </c>
      <c r="H26400">
        <f t="shared" si="56"/>
        <v>1.1829150072660846</v>
      </c>
      <c r="I26400" t="s">
        <v>1244</v>
      </c>
    </row>
    <row r="26401" spans="1:9" x14ac:dyDescent="0.35">
      <c r="A26401" t="s">
        <v>1257</v>
      </c>
      <c r="B26401" t="s">
        <v>395</v>
      </c>
      <c r="C26401" t="s">
        <v>395</v>
      </c>
      <c r="D26401" t="s">
        <v>1258</v>
      </c>
      <c r="E26401" t="s">
        <v>30</v>
      </c>
      <c r="F26401">
        <v>549410</v>
      </c>
      <c r="G26401">
        <v>627776</v>
      </c>
      <c r="H26401">
        <f t="shared" si="56"/>
        <v>1.1426366465845179</v>
      </c>
      <c r="I26401" t="s">
        <v>1244</v>
      </c>
    </row>
    <row r="26402" spans="1:9" x14ac:dyDescent="0.35">
      <c r="A26402" t="s">
        <v>1257</v>
      </c>
      <c r="B26402" t="s">
        <v>395</v>
      </c>
      <c r="C26402" t="s">
        <v>395</v>
      </c>
      <c r="D26402" t="s">
        <v>1258</v>
      </c>
      <c r="E26402" t="s">
        <v>31</v>
      </c>
      <c r="F26402">
        <v>519764</v>
      </c>
      <c r="G26402">
        <v>551497</v>
      </c>
      <c r="H26402">
        <f t="shared" si="56"/>
        <v>1.0610527085369514</v>
      </c>
      <c r="I26402" t="s">
        <v>1244</v>
      </c>
    </row>
    <row r="26403" spans="1:9" x14ac:dyDescent="0.35">
      <c r="A26403" t="s">
        <v>1257</v>
      </c>
      <c r="B26403" t="s">
        <v>395</v>
      </c>
      <c r="C26403" t="s">
        <v>395</v>
      </c>
      <c r="D26403" t="s">
        <v>1267</v>
      </c>
      <c r="E26403" t="s">
        <v>29</v>
      </c>
      <c r="F26403">
        <v>270564</v>
      </c>
      <c r="G26403">
        <v>213358</v>
      </c>
      <c r="H26403">
        <f t="shared" si="56"/>
        <v>0.78856758474889488</v>
      </c>
      <c r="I26403" t="s">
        <v>1244</v>
      </c>
    </row>
    <row r="26404" spans="1:9" x14ac:dyDescent="0.35">
      <c r="A26404" t="s">
        <v>1257</v>
      </c>
      <c r="B26404" t="s">
        <v>395</v>
      </c>
      <c r="C26404" t="s">
        <v>395</v>
      </c>
      <c r="D26404" t="s">
        <v>1267</v>
      </c>
      <c r="E26404" t="s">
        <v>30</v>
      </c>
      <c r="F26404">
        <v>275395</v>
      </c>
      <c r="G26404">
        <v>221239</v>
      </c>
      <c r="H26404">
        <f t="shared" si="56"/>
        <v>0.80335154959240362</v>
      </c>
      <c r="I26404" t="s">
        <v>1244</v>
      </c>
    </row>
    <row r="26405" spans="1:9" x14ac:dyDescent="0.35">
      <c r="A26405" t="s">
        <v>1257</v>
      </c>
      <c r="B26405" t="s">
        <v>395</v>
      </c>
      <c r="C26405" t="s">
        <v>395</v>
      </c>
      <c r="D26405" t="s">
        <v>1267</v>
      </c>
      <c r="E26405" t="s">
        <v>31</v>
      </c>
      <c r="F26405">
        <v>270633</v>
      </c>
      <c r="G26405">
        <v>247190</v>
      </c>
      <c r="H26405">
        <f t="shared" si="56"/>
        <v>0.91337715651823692</v>
      </c>
      <c r="I26405" t="s">
        <v>1244</v>
      </c>
    </row>
    <row r="26406" spans="1:9" x14ac:dyDescent="0.35">
      <c r="A26406" t="s">
        <v>1257</v>
      </c>
      <c r="B26406" t="s">
        <v>395</v>
      </c>
      <c r="C26406" t="s">
        <v>395</v>
      </c>
      <c r="D26406" t="s">
        <v>1268</v>
      </c>
      <c r="E26406" t="s">
        <v>29</v>
      </c>
      <c r="F26406">
        <v>70635</v>
      </c>
      <c r="G26406">
        <v>47740</v>
      </c>
      <c r="H26406">
        <f t="shared" si="56"/>
        <v>0.67586890351808593</v>
      </c>
      <c r="I26406" t="s">
        <v>1244</v>
      </c>
    </row>
    <row r="26407" spans="1:9" x14ac:dyDescent="0.35">
      <c r="A26407" t="s">
        <v>1257</v>
      </c>
      <c r="B26407" t="s">
        <v>395</v>
      </c>
      <c r="C26407" t="s">
        <v>395</v>
      </c>
      <c r="D26407" t="s">
        <v>1268</v>
      </c>
      <c r="E26407" t="s">
        <v>30</v>
      </c>
      <c r="F26407">
        <v>60743</v>
      </c>
      <c r="G26407">
        <v>55101</v>
      </c>
      <c r="H26407">
        <f t="shared" si="56"/>
        <v>0.90711686943351499</v>
      </c>
      <c r="I26407" t="s">
        <v>1244</v>
      </c>
    </row>
    <row r="26408" spans="1:9" x14ac:dyDescent="0.35">
      <c r="A26408" t="s">
        <v>1257</v>
      </c>
      <c r="B26408" t="s">
        <v>395</v>
      </c>
      <c r="C26408" t="s">
        <v>395</v>
      </c>
      <c r="D26408" t="s">
        <v>1268</v>
      </c>
      <c r="E26408" t="s">
        <v>31</v>
      </c>
      <c r="F26408">
        <v>63420</v>
      </c>
      <c r="G26408">
        <v>55554</v>
      </c>
      <c r="H26408">
        <f t="shared" si="56"/>
        <v>0.87596972563859976</v>
      </c>
      <c r="I26408" t="s">
        <v>1244</v>
      </c>
    </row>
    <row r="26409" spans="1:9" x14ac:dyDescent="0.35">
      <c r="A26409" t="s">
        <v>1257</v>
      </c>
      <c r="B26409" t="s">
        <v>395</v>
      </c>
      <c r="C26409" t="s">
        <v>395</v>
      </c>
      <c r="D26409" t="s">
        <v>1269</v>
      </c>
      <c r="E26409" t="s">
        <v>29</v>
      </c>
      <c r="F26409">
        <v>96120</v>
      </c>
      <c r="G26409">
        <v>127656</v>
      </c>
      <c r="H26409">
        <f t="shared" si="56"/>
        <v>1.3280898876404494</v>
      </c>
      <c r="I26409" t="s">
        <v>1244</v>
      </c>
    </row>
    <row r="26410" spans="1:9" x14ac:dyDescent="0.35">
      <c r="A26410" t="s">
        <v>1257</v>
      </c>
      <c r="B26410" t="s">
        <v>395</v>
      </c>
      <c r="C26410" t="s">
        <v>395</v>
      </c>
      <c r="D26410" t="s">
        <v>1269</v>
      </c>
      <c r="E26410" t="s">
        <v>30</v>
      </c>
      <c r="F26410">
        <v>97343</v>
      </c>
      <c r="G26410">
        <v>128217</v>
      </c>
      <c r="H26410">
        <f t="shared" si="56"/>
        <v>1.3171671306616808</v>
      </c>
      <c r="I26410" t="s">
        <v>1244</v>
      </c>
    </row>
    <row r="26411" spans="1:9" x14ac:dyDescent="0.35">
      <c r="A26411" t="s">
        <v>1257</v>
      </c>
      <c r="B26411" t="s">
        <v>395</v>
      </c>
      <c r="C26411" t="s">
        <v>395</v>
      </c>
      <c r="D26411" t="s">
        <v>1269</v>
      </c>
      <c r="E26411" t="s">
        <v>31</v>
      </c>
      <c r="F26411">
        <v>81814</v>
      </c>
      <c r="G26411">
        <v>63427</v>
      </c>
      <c r="H26411">
        <f t="shared" si="56"/>
        <v>0.77525851321289752</v>
      </c>
      <c r="I26411" t="s">
        <v>1244</v>
      </c>
    </row>
    <row r="26412" spans="1:9" x14ac:dyDescent="0.35">
      <c r="A26412" t="s">
        <v>1257</v>
      </c>
      <c r="B26412" t="s">
        <v>395</v>
      </c>
      <c r="C26412" t="s">
        <v>395</v>
      </c>
      <c r="D26412" t="s">
        <v>1270</v>
      </c>
      <c r="E26412" t="s">
        <v>29</v>
      </c>
      <c r="F26412">
        <v>33807</v>
      </c>
      <c r="G26412">
        <v>43765</v>
      </c>
      <c r="H26412">
        <f t="shared" si="56"/>
        <v>1.2945543822285326</v>
      </c>
      <c r="I26412" t="s">
        <v>1244</v>
      </c>
    </row>
    <row r="26413" spans="1:9" x14ac:dyDescent="0.35">
      <c r="A26413" t="s">
        <v>1257</v>
      </c>
      <c r="B26413" t="s">
        <v>395</v>
      </c>
      <c r="C26413" t="s">
        <v>395</v>
      </c>
      <c r="D26413" t="s">
        <v>1270</v>
      </c>
      <c r="E26413" t="s">
        <v>30</v>
      </c>
      <c r="F26413">
        <v>34839</v>
      </c>
      <c r="G26413">
        <v>32349</v>
      </c>
      <c r="H26413">
        <f t="shared" si="56"/>
        <v>0.92852837337466632</v>
      </c>
      <c r="I26413" t="s">
        <v>1244</v>
      </c>
    </row>
    <row r="26414" spans="1:9" x14ac:dyDescent="0.35">
      <c r="A26414" t="s">
        <v>1257</v>
      </c>
      <c r="B26414" t="s">
        <v>395</v>
      </c>
      <c r="C26414" t="s">
        <v>395</v>
      </c>
      <c r="D26414" t="s">
        <v>1270</v>
      </c>
      <c r="E26414" t="s">
        <v>31</v>
      </c>
      <c r="F26414">
        <v>29476</v>
      </c>
      <c r="G26414">
        <v>37610</v>
      </c>
      <c r="H26414">
        <f t="shared" si="56"/>
        <v>1.2759533179535893</v>
      </c>
      <c r="I26414" t="s">
        <v>1244</v>
      </c>
    </row>
    <row r="26415" spans="1:9" x14ac:dyDescent="0.35">
      <c r="A26415" t="s">
        <v>1257</v>
      </c>
      <c r="B26415" t="s">
        <v>395</v>
      </c>
      <c r="C26415" t="s">
        <v>395</v>
      </c>
      <c r="D26415" t="s">
        <v>1271</v>
      </c>
      <c r="E26415" t="s">
        <v>29</v>
      </c>
      <c r="F26415">
        <v>54080</v>
      </c>
      <c r="G26415">
        <v>59917</v>
      </c>
      <c r="H26415">
        <f t="shared" si="56"/>
        <v>1.1079326923076922</v>
      </c>
      <c r="I26415" t="s">
        <v>1244</v>
      </c>
    </row>
    <row r="26416" spans="1:9" x14ac:dyDescent="0.35">
      <c r="A26416" t="s">
        <v>1257</v>
      </c>
      <c r="B26416" t="s">
        <v>395</v>
      </c>
      <c r="C26416" t="s">
        <v>395</v>
      </c>
      <c r="D26416" t="s">
        <v>1271</v>
      </c>
      <c r="E26416" t="s">
        <v>30</v>
      </c>
      <c r="F26416">
        <v>53878</v>
      </c>
      <c r="G26416">
        <v>58231</v>
      </c>
      <c r="H26416">
        <f t="shared" si="56"/>
        <v>1.0807936449014439</v>
      </c>
      <c r="I26416" t="s">
        <v>1244</v>
      </c>
    </row>
    <row r="26417" spans="1:9" x14ac:dyDescent="0.35">
      <c r="A26417" t="s">
        <v>1257</v>
      </c>
      <c r="B26417" t="s">
        <v>395</v>
      </c>
      <c r="C26417" t="s">
        <v>395</v>
      </c>
      <c r="D26417" t="s">
        <v>1271</v>
      </c>
      <c r="E26417" t="s">
        <v>31</v>
      </c>
      <c r="F26417">
        <v>60596</v>
      </c>
      <c r="G26417">
        <v>65120</v>
      </c>
      <c r="H26417">
        <f t="shared" si="56"/>
        <v>1.0746583932932867</v>
      </c>
      <c r="I26417" t="s">
        <v>1244</v>
      </c>
    </row>
    <row r="26418" spans="1:9" x14ac:dyDescent="0.35">
      <c r="A26418" t="s">
        <v>1257</v>
      </c>
      <c r="B26418" t="s">
        <v>395</v>
      </c>
      <c r="C26418" t="s">
        <v>395</v>
      </c>
      <c r="D26418" t="s">
        <v>1272</v>
      </c>
      <c r="E26418" t="s">
        <v>29</v>
      </c>
      <c r="F26418">
        <v>86597</v>
      </c>
      <c r="G26418">
        <v>112691</v>
      </c>
      <c r="H26418">
        <f t="shared" si="56"/>
        <v>1.301326835802626</v>
      </c>
      <c r="I26418" t="s">
        <v>1244</v>
      </c>
    </row>
    <row r="26419" spans="1:9" x14ac:dyDescent="0.35">
      <c r="A26419" t="s">
        <v>1257</v>
      </c>
      <c r="B26419" t="s">
        <v>395</v>
      </c>
      <c r="C26419" t="s">
        <v>395</v>
      </c>
      <c r="D26419" t="s">
        <v>1272</v>
      </c>
      <c r="E26419" t="s">
        <v>30</v>
      </c>
      <c r="F26419">
        <v>88086</v>
      </c>
      <c r="G26419">
        <v>112807</v>
      </c>
      <c r="H26419">
        <f t="shared" si="56"/>
        <v>1.280646186681198</v>
      </c>
      <c r="I26419" t="s">
        <v>1244</v>
      </c>
    </row>
    <row r="26420" spans="1:9" x14ac:dyDescent="0.35">
      <c r="A26420" t="s">
        <v>1257</v>
      </c>
      <c r="B26420" t="s">
        <v>395</v>
      </c>
      <c r="C26420" t="s">
        <v>395</v>
      </c>
      <c r="D26420" t="s">
        <v>1272</v>
      </c>
      <c r="E26420" t="s">
        <v>31</v>
      </c>
      <c r="F26420">
        <v>93811</v>
      </c>
      <c r="G26420">
        <v>127384</v>
      </c>
      <c r="H26420">
        <f t="shared" si="56"/>
        <v>1.3578791399729242</v>
      </c>
      <c r="I26420" t="s">
        <v>1244</v>
      </c>
    </row>
    <row r="26421" spans="1:9" x14ac:dyDescent="0.35">
      <c r="A26421" t="s">
        <v>1257</v>
      </c>
      <c r="B26421" t="s">
        <v>395</v>
      </c>
      <c r="C26421" t="s">
        <v>395</v>
      </c>
      <c r="D26421" t="s">
        <v>1273</v>
      </c>
      <c r="E26421" t="s">
        <v>29</v>
      </c>
      <c r="F26421">
        <v>43880</v>
      </c>
      <c r="G26421">
        <v>54787</v>
      </c>
      <c r="H26421">
        <f t="shared" si="56"/>
        <v>1.2485642661804923</v>
      </c>
      <c r="I26421" t="s">
        <v>1244</v>
      </c>
    </row>
    <row r="26422" spans="1:9" x14ac:dyDescent="0.35">
      <c r="A26422" t="s">
        <v>1257</v>
      </c>
      <c r="B26422" t="s">
        <v>395</v>
      </c>
      <c r="C26422" t="s">
        <v>395</v>
      </c>
      <c r="D26422" t="s">
        <v>1273</v>
      </c>
      <c r="E26422" t="s">
        <v>30</v>
      </c>
      <c r="F26422">
        <v>36849</v>
      </c>
      <c r="G26422">
        <v>60407</v>
      </c>
      <c r="H26422">
        <f t="shared" si="56"/>
        <v>1.6393117859372033</v>
      </c>
      <c r="I26422" t="s">
        <v>1244</v>
      </c>
    </row>
    <row r="26423" spans="1:9" x14ac:dyDescent="0.35">
      <c r="A26423" t="s">
        <v>1257</v>
      </c>
      <c r="B26423" t="s">
        <v>395</v>
      </c>
      <c r="C26423" t="s">
        <v>395</v>
      </c>
      <c r="D26423" t="s">
        <v>1273</v>
      </c>
      <c r="E26423" t="s">
        <v>31</v>
      </c>
      <c r="F26423">
        <v>41893</v>
      </c>
      <c r="G26423">
        <v>74295</v>
      </c>
      <c r="H26423">
        <f t="shared" si="56"/>
        <v>1.7734466378631275</v>
      </c>
      <c r="I26423" t="s">
        <v>1244</v>
      </c>
    </row>
    <row r="26424" spans="1:9" x14ac:dyDescent="0.35">
      <c r="A26424" t="s">
        <v>1257</v>
      </c>
      <c r="B26424" t="s">
        <v>395</v>
      </c>
      <c r="C26424" t="s">
        <v>395</v>
      </c>
      <c r="D26424" t="s">
        <v>1274</v>
      </c>
      <c r="E26424" t="s">
        <v>29</v>
      </c>
      <c r="F26424">
        <v>255679</v>
      </c>
      <c r="G26424">
        <v>261946</v>
      </c>
      <c r="H26424">
        <f t="shared" si="56"/>
        <v>1.0245112035012653</v>
      </c>
      <c r="I26424" t="s">
        <v>1244</v>
      </c>
    </row>
    <row r="26425" spans="1:9" x14ac:dyDescent="0.35">
      <c r="A26425" t="s">
        <v>1257</v>
      </c>
      <c r="B26425" t="s">
        <v>395</v>
      </c>
      <c r="C26425" t="s">
        <v>395</v>
      </c>
      <c r="D26425" t="s">
        <v>1274</v>
      </c>
      <c r="E26425" t="s">
        <v>30</v>
      </c>
      <c r="F26425">
        <v>259718</v>
      </c>
      <c r="G26425">
        <v>225093</v>
      </c>
      <c r="H26425">
        <f t="shared" si="56"/>
        <v>0.86668232467522466</v>
      </c>
      <c r="I26425" t="s">
        <v>1244</v>
      </c>
    </row>
    <row r="26426" spans="1:9" x14ac:dyDescent="0.35">
      <c r="A26426" t="s">
        <v>1257</v>
      </c>
      <c r="B26426" t="s">
        <v>395</v>
      </c>
      <c r="C26426" t="s">
        <v>395</v>
      </c>
      <c r="D26426" t="s">
        <v>1274</v>
      </c>
      <c r="E26426" t="s">
        <v>31</v>
      </c>
      <c r="F26426">
        <v>255295</v>
      </c>
      <c r="G26426">
        <v>217064</v>
      </c>
      <c r="H26426">
        <f t="shared" si="56"/>
        <v>0.85024775259993346</v>
      </c>
      <c r="I26426" t="s">
        <v>1244</v>
      </c>
    </row>
    <row r="26427" spans="1:9" x14ac:dyDescent="0.35">
      <c r="A26427" t="s">
        <v>1257</v>
      </c>
      <c r="B26427" t="s">
        <v>395</v>
      </c>
      <c r="C26427" t="s">
        <v>395</v>
      </c>
      <c r="D26427" t="s">
        <v>1275</v>
      </c>
      <c r="E26427" t="s">
        <v>29</v>
      </c>
      <c r="F26427">
        <v>19609</v>
      </c>
      <c r="G26427">
        <v>19079</v>
      </c>
      <c r="H26427">
        <f t="shared" si="56"/>
        <v>0.9729715946759141</v>
      </c>
      <c r="I26427" t="s">
        <v>1244</v>
      </c>
    </row>
    <row r="26428" spans="1:9" x14ac:dyDescent="0.35">
      <c r="A26428" t="s">
        <v>1257</v>
      </c>
      <c r="B26428" t="s">
        <v>395</v>
      </c>
      <c r="C26428" t="s">
        <v>395</v>
      </c>
      <c r="D26428" t="s">
        <v>1275</v>
      </c>
      <c r="E26428" t="s">
        <v>30</v>
      </c>
      <c r="F26428">
        <v>25178</v>
      </c>
      <c r="G26428">
        <v>17500</v>
      </c>
      <c r="H26428">
        <f t="shared" si="56"/>
        <v>0.69505123520533796</v>
      </c>
      <c r="I26428" t="s">
        <v>1244</v>
      </c>
    </row>
    <row r="26429" spans="1:9" x14ac:dyDescent="0.35">
      <c r="A26429" t="s">
        <v>1257</v>
      </c>
      <c r="B26429" t="s">
        <v>395</v>
      </c>
      <c r="C26429" t="s">
        <v>395</v>
      </c>
      <c r="D26429" t="s">
        <v>1275</v>
      </c>
      <c r="E26429" t="s">
        <v>31</v>
      </c>
      <c r="F26429">
        <v>22824</v>
      </c>
      <c r="G26429">
        <v>17812</v>
      </c>
      <c r="H26429">
        <f t="shared" si="56"/>
        <v>0.78040658955485454</v>
      </c>
      <c r="I26429" t="s">
        <v>1244</v>
      </c>
    </row>
    <row r="26430" spans="1:9" x14ac:dyDescent="0.35">
      <c r="A26430" t="s">
        <v>1257</v>
      </c>
      <c r="B26430" t="s">
        <v>395</v>
      </c>
      <c r="C26430" t="s">
        <v>395</v>
      </c>
      <c r="D26430" t="s">
        <v>1276</v>
      </c>
      <c r="E26430" t="s">
        <v>29</v>
      </c>
      <c r="F26430">
        <v>27442</v>
      </c>
      <c r="G26430">
        <v>22683</v>
      </c>
      <c r="H26430">
        <f t="shared" si="56"/>
        <v>0.82657969535748121</v>
      </c>
      <c r="I26430" t="s">
        <v>1244</v>
      </c>
    </row>
    <row r="26431" spans="1:9" x14ac:dyDescent="0.35">
      <c r="A26431" t="s">
        <v>1257</v>
      </c>
      <c r="B26431" t="s">
        <v>395</v>
      </c>
      <c r="C26431" t="s">
        <v>395</v>
      </c>
      <c r="D26431" t="s">
        <v>1276</v>
      </c>
      <c r="E26431" t="s">
        <v>30</v>
      </c>
      <c r="F26431">
        <v>24114</v>
      </c>
      <c r="G26431">
        <v>15891</v>
      </c>
      <c r="H26431">
        <f t="shared" si="56"/>
        <v>0.65899477481960689</v>
      </c>
      <c r="I26431" t="s">
        <v>1244</v>
      </c>
    </row>
    <row r="26432" spans="1:9" x14ac:dyDescent="0.35">
      <c r="A26432" t="s">
        <v>1257</v>
      </c>
      <c r="B26432" t="s">
        <v>395</v>
      </c>
      <c r="C26432" t="s">
        <v>395</v>
      </c>
      <c r="D26432" t="s">
        <v>1276</v>
      </c>
      <c r="E26432" t="s">
        <v>31</v>
      </c>
      <c r="F26432">
        <v>19269</v>
      </c>
      <c r="G26432">
        <v>26431</v>
      </c>
      <c r="H26432">
        <f t="shared" si="56"/>
        <v>1.3716850900409985</v>
      </c>
      <c r="I26432" t="s">
        <v>1244</v>
      </c>
    </row>
    <row r="26433" spans="1:9" x14ac:dyDescent="0.35">
      <c r="A26433" t="s">
        <v>1257</v>
      </c>
      <c r="B26433" t="s">
        <v>395</v>
      </c>
      <c r="C26433" t="s">
        <v>395</v>
      </c>
      <c r="D26433" t="s">
        <v>1259</v>
      </c>
      <c r="E26433" t="s">
        <v>29</v>
      </c>
      <c r="F26433">
        <v>420245</v>
      </c>
      <c r="G26433">
        <v>437544</v>
      </c>
      <c r="H26433">
        <f t="shared" si="56"/>
        <v>1.041164082856429</v>
      </c>
      <c r="I26433" t="s">
        <v>1244</v>
      </c>
    </row>
    <row r="26434" spans="1:9" x14ac:dyDescent="0.35">
      <c r="A26434" t="s">
        <v>1257</v>
      </c>
      <c r="B26434" t="s">
        <v>395</v>
      </c>
      <c r="C26434" t="s">
        <v>395</v>
      </c>
      <c r="D26434" t="s">
        <v>1259</v>
      </c>
      <c r="E26434" t="s">
        <v>30</v>
      </c>
      <c r="F26434">
        <v>428793</v>
      </c>
      <c r="G26434">
        <v>450693</v>
      </c>
      <c r="H26434">
        <f t="shared" si="56"/>
        <v>1.0510735949514101</v>
      </c>
      <c r="I26434" t="s">
        <v>1244</v>
      </c>
    </row>
    <row r="26435" spans="1:9" x14ac:dyDescent="0.35">
      <c r="A26435" t="s">
        <v>1257</v>
      </c>
      <c r="B26435" t="s">
        <v>395</v>
      </c>
      <c r="C26435" t="s">
        <v>395</v>
      </c>
      <c r="D26435" t="s">
        <v>1259</v>
      </c>
      <c r="E26435" t="s">
        <v>31</v>
      </c>
      <c r="F26435">
        <v>443495</v>
      </c>
      <c r="G26435">
        <v>441365</v>
      </c>
      <c r="H26435">
        <f t="shared" si="56"/>
        <v>0.99519724010417254</v>
      </c>
      <c r="I26435" t="s">
        <v>1244</v>
      </c>
    </row>
    <row r="26436" spans="1:9" x14ac:dyDescent="0.35">
      <c r="A26436" t="s">
        <v>1257</v>
      </c>
      <c r="B26436" t="s">
        <v>395</v>
      </c>
      <c r="C26436" t="s">
        <v>395</v>
      </c>
      <c r="D26436" t="s">
        <v>1277</v>
      </c>
      <c r="E26436" t="s">
        <v>29</v>
      </c>
      <c r="F26436">
        <v>39728</v>
      </c>
      <c r="G26436">
        <v>54951</v>
      </c>
      <c r="H26436">
        <f t="shared" si="56"/>
        <v>1.3831806282722514</v>
      </c>
      <c r="I26436" t="s">
        <v>1244</v>
      </c>
    </row>
    <row r="26437" spans="1:9" x14ac:dyDescent="0.35">
      <c r="A26437" t="s">
        <v>1257</v>
      </c>
      <c r="B26437" t="s">
        <v>395</v>
      </c>
      <c r="C26437" t="s">
        <v>395</v>
      </c>
      <c r="D26437" t="s">
        <v>1277</v>
      </c>
      <c r="E26437" t="s">
        <v>30</v>
      </c>
      <c r="F26437">
        <v>38650</v>
      </c>
      <c r="G26437">
        <v>35015</v>
      </c>
      <c r="H26437">
        <f t="shared" si="56"/>
        <v>0.90595084087968947</v>
      </c>
      <c r="I26437" t="s">
        <v>1244</v>
      </c>
    </row>
    <row r="26438" spans="1:9" x14ac:dyDescent="0.35">
      <c r="A26438" t="s">
        <v>1257</v>
      </c>
      <c r="B26438" t="s">
        <v>395</v>
      </c>
      <c r="C26438" t="s">
        <v>395</v>
      </c>
      <c r="D26438" t="s">
        <v>1277</v>
      </c>
      <c r="E26438" t="s">
        <v>31</v>
      </c>
      <c r="F26438">
        <v>39524</v>
      </c>
      <c r="G26438">
        <v>37500</v>
      </c>
      <c r="H26438">
        <f t="shared" si="56"/>
        <v>0.94879060823803263</v>
      </c>
      <c r="I26438" t="s">
        <v>1244</v>
      </c>
    </row>
    <row r="26439" spans="1:9" x14ac:dyDescent="0.35">
      <c r="A26439" t="s">
        <v>1257</v>
      </c>
      <c r="B26439" t="s">
        <v>395</v>
      </c>
      <c r="C26439" t="s">
        <v>395</v>
      </c>
      <c r="D26439" t="s">
        <v>1278</v>
      </c>
      <c r="E26439" t="s">
        <v>29</v>
      </c>
      <c r="F26439">
        <v>70181</v>
      </c>
      <c r="G26439">
        <v>75043</v>
      </c>
      <c r="H26439">
        <f t="shared" si="56"/>
        <v>1.0692780097177299</v>
      </c>
      <c r="I26439" t="s">
        <v>1244</v>
      </c>
    </row>
    <row r="26440" spans="1:9" x14ac:dyDescent="0.35">
      <c r="A26440" t="s">
        <v>1257</v>
      </c>
      <c r="B26440" t="s">
        <v>395</v>
      </c>
      <c r="C26440" t="s">
        <v>395</v>
      </c>
      <c r="D26440" t="s">
        <v>1278</v>
      </c>
      <c r="E26440" t="s">
        <v>30</v>
      </c>
      <c r="F26440">
        <v>70363</v>
      </c>
      <c r="G26440">
        <v>74570</v>
      </c>
      <c r="H26440">
        <f t="shared" si="56"/>
        <v>1.0597899464207041</v>
      </c>
      <c r="I26440" t="s">
        <v>1244</v>
      </c>
    </row>
    <row r="26441" spans="1:9" x14ac:dyDescent="0.35">
      <c r="A26441" t="s">
        <v>1257</v>
      </c>
      <c r="B26441" t="s">
        <v>395</v>
      </c>
      <c r="C26441" t="s">
        <v>395</v>
      </c>
      <c r="D26441" t="s">
        <v>1278</v>
      </c>
      <c r="E26441" t="s">
        <v>31</v>
      </c>
      <c r="F26441">
        <v>71197</v>
      </c>
      <c r="G26441">
        <v>78807</v>
      </c>
      <c r="H26441">
        <f t="shared" si="56"/>
        <v>1.1068865261176735</v>
      </c>
      <c r="I26441" t="s">
        <v>1244</v>
      </c>
    </row>
    <row r="26442" spans="1:9" x14ac:dyDescent="0.35">
      <c r="A26442" t="s">
        <v>1257</v>
      </c>
      <c r="B26442" t="s">
        <v>395</v>
      </c>
      <c r="C26442" t="s">
        <v>395</v>
      </c>
      <c r="D26442" t="s">
        <v>1279</v>
      </c>
      <c r="E26442" t="s">
        <v>29</v>
      </c>
      <c r="F26442">
        <v>12834</v>
      </c>
      <c r="G26442">
        <v>17040</v>
      </c>
      <c r="H26442">
        <f t="shared" si="56"/>
        <v>1.3277232351566153</v>
      </c>
      <c r="I26442" t="s">
        <v>1244</v>
      </c>
    </row>
    <row r="26443" spans="1:9" x14ac:dyDescent="0.35">
      <c r="A26443" t="s">
        <v>1257</v>
      </c>
      <c r="B26443" t="s">
        <v>395</v>
      </c>
      <c r="C26443" t="s">
        <v>395</v>
      </c>
      <c r="D26443" t="s">
        <v>1279</v>
      </c>
      <c r="E26443" t="s">
        <v>30</v>
      </c>
      <c r="F26443">
        <v>13990</v>
      </c>
      <c r="G26443">
        <v>17946</v>
      </c>
      <c r="H26443">
        <f t="shared" si="56"/>
        <v>1.2827734095782701</v>
      </c>
      <c r="I26443" t="s">
        <v>1244</v>
      </c>
    </row>
    <row r="26444" spans="1:9" x14ac:dyDescent="0.35">
      <c r="A26444" t="s">
        <v>1257</v>
      </c>
      <c r="B26444" t="s">
        <v>395</v>
      </c>
      <c r="C26444" t="s">
        <v>395</v>
      </c>
      <c r="D26444" t="s">
        <v>1279</v>
      </c>
      <c r="E26444" t="s">
        <v>31</v>
      </c>
      <c r="F26444">
        <v>15400</v>
      </c>
      <c r="G26444">
        <v>19794</v>
      </c>
      <c r="H26444">
        <f t="shared" si="56"/>
        <v>1.2853246753246754</v>
      </c>
      <c r="I26444" t="s">
        <v>1244</v>
      </c>
    </row>
    <row r="26445" spans="1:9" x14ac:dyDescent="0.35">
      <c r="A26445" t="s">
        <v>1257</v>
      </c>
      <c r="B26445" t="s">
        <v>395</v>
      </c>
      <c r="C26445" t="s">
        <v>395</v>
      </c>
      <c r="D26445" t="s">
        <v>1280</v>
      </c>
      <c r="E26445" t="s">
        <v>29</v>
      </c>
      <c r="F26445">
        <v>77138</v>
      </c>
      <c r="G26445">
        <v>70199</v>
      </c>
      <c r="H26445">
        <f t="shared" si="56"/>
        <v>0.91004433612486713</v>
      </c>
      <c r="I26445" t="s">
        <v>1244</v>
      </c>
    </row>
    <row r="26446" spans="1:9" x14ac:dyDescent="0.35">
      <c r="A26446" t="s">
        <v>1257</v>
      </c>
      <c r="B26446" t="s">
        <v>395</v>
      </c>
      <c r="C26446" t="s">
        <v>395</v>
      </c>
      <c r="D26446" t="s">
        <v>1280</v>
      </c>
      <c r="E26446" t="s">
        <v>30</v>
      </c>
      <c r="F26446">
        <v>75407</v>
      </c>
      <c r="G26446">
        <v>216397</v>
      </c>
      <c r="H26446">
        <f t="shared" si="56"/>
        <v>2.8697203177423845</v>
      </c>
      <c r="I26446" t="s">
        <v>1244</v>
      </c>
    </row>
    <row r="26447" spans="1:9" x14ac:dyDescent="0.35">
      <c r="A26447" t="s">
        <v>1257</v>
      </c>
      <c r="B26447" t="s">
        <v>395</v>
      </c>
      <c r="C26447" t="s">
        <v>395</v>
      </c>
      <c r="D26447" t="s">
        <v>1280</v>
      </c>
      <c r="E26447" t="s">
        <v>31</v>
      </c>
      <c r="F26447">
        <v>71554</v>
      </c>
      <c r="G26447">
        <v>138488</v>
      </c>
      <c r="H26447">
        <f t="shared" si="56"/>
        <v>1.9354333789864997</v>
      </c>
      <c r="I26447" t="s">
        <v>1244</v>
      </c>
    </row>
    <row r="26448" spans="1:9" x14ac:dyDescent="0.35">
      <c r="A26448" t="s">
        <v>1257</v>
      </c>
      <c r="B26448" t="s">
        <v>395</v>
      </c>
      <c r="C26448" t="s">
        <v>395</v>
      </c>
      <c r="D26448" t="s">
        <v>1281</v>
      </c>
      <c r="E26448" t="s">
        <v>29</v>
      </c>
      <c r="F26448">
        <v>41193</v>
      </c>
      <c r="G26448">
        <v>35525</v>
      </c>
      <c r="H26448">
        <f t="shared" si="56"/>
        <v>0.86240380647197334</v>
      </c>
      <c r="I26448" t="s">
        <v>1244</v>
      </c>
    </row>
    <row r="26449" spans="1:9" x14ac:dyDescent="0.35">
      <c r="A26449" t="s">
        <v>1257</v>
      </c>
      <c r="B26449" t="s">
        <v>395</v>
      </c>
      <c r="C26449" t="s">
        <v>395</v>
      </c>
      <c r="D26449" t="s">
        <v>1281</v>
      </c>
      <c r="E26449" t="s">
        <v>30</v>
      </c>
      <c r="F26449">
        <v>37128</v>
      </c>
      <c r="G26449">
        <v>38285</v>
      </c>
      <c r="H26449">
        <f t="shared" si="56"/>
        <v>1.0311624649859943</v>
      </c>
      <c r="I26449" t="s">
        <v>1244</v>
      </c>
    </row>
    <row r="26450" spans="1:9" x14ac:dyDescent="0.35">
      <c r="A26450" t="s">
        <v>1257</v>
      </c>
      <c r="B26450" t="s">
        <v>395</v>
      </c>
      <c r="C26450" t="s">
        <v>395</v>
      </c>
      <c r="D26450" t="s">
        <v>1281</v>
      </c>
      <c r="E26450" t="s">
        <v>31</v>
      </c>
      <c r="F26450">
        <v>40000</v>
      </c>
      <c r="G26450">
        <v>33674</v>
      </c>
      <c r="H26450">
        <f t="shared" si="56"/>
        <v>0.84184999999999999</v>
      </c>
      <c r="I26450" t="s">
        <v>1244</v>
      </c>
    </row>
    <row r="26451" spans="1:9" x14ac:dyDescent="0.35">
      <c r="A26451" t="s">
        <v>1257</v>
      </c>
      <c r="B26451" t="s">
        <v>395</v>
      </c>
      <c r="C26451" t="s">
        <v>395</v>
      </c>
      <c r="D26451" t="s">
        <v>1282</v>
      </c>
      <c r="E26451" t="s">
        <v>29</v>
      </c>
      <c r="F26451">
        <v>9948</v>
      </c>
      <c r="G26451">
        <v>19963</v>
      </c>
      <c r="H26451">
        <f t="shared" si="56"/>
        <v>2.0067350221149978</v>
      </c>
      <c r="I26451" t="s">
        <v>1244</v>
      </c>
    </row>
    <row r="26452" spans="1:9" x14ac:dyDescent="0.35">
      <c r="A26452" t="s">
        <v>1257</v>
      </c>
      <c r="B26452" t="s">
        <v>395</v>
      </c>
      <c r="C26452" t="s">
        <v>395</v>
      </c>
      <c r="D26452" t="s">
        <v>1282</v>
      </c>
      <c r="E26452" t="s">
        <v>30</v>
      </c>
      <c r="F26452">
        <v>32882</v>
      </c>
      <c r="G26452">
        <v>15610</v>
      </c>
      <c r="H26452">
        <f t="shared" si="56"/>
        <v>0.47472781460981694</v>
      </c>
      <c r="I26452" t="s">
        <v>1244</v>
      </c>
    </row>
    <row r="26453" spans="1:9" x14ac:dyDescent="0.35">
      <c r="A26453" t="s">
        <v>1257</v>
      </c>
      <c r="B26453" t="s">
        <v>395</v>
      </c>
      <c r="C26453" t="s">
        <v>395</v>
      </c>
      <c r="D26453" t="s">
        <v>1282</v>
      </c>
      <c r="E26453" t="s">
        <v>31</v>
      </c>
      <c r="F26453">
        <v>36995</v>
      </c>
      <c r="G26453">
        <v>11386</v>
      </c>
      <c r="H26453">
        <f t="shared" si="56"/>
        <v>0.30777132044870931</v>
      </c>
      <c r="I26453" t="s">
        <v>1244</v>
      </c>
    </row>
    <row r="26454" spans="1:9" x14ac:dyDescent="0.35">
      <c r="A26454" t="s">
        <v>1257</v>
      </c>
      <c r="B26454" t="s">
        <v>395</v>
      </c>
      <c r="C26454" t="s">
        <v>395</v>
      </c>
      <c r="D26454" t="s">
        <v>1260</v>
      </c>
      <c r="E26454" t="s">
        <v>29</v>
      </c>
      <c r="F26454">
        <v>452182</v>
      </c>
      <c r="G26454">
        <v>500722</v>
      </c>
      <c r="H26454">
        <f t="shared" ref="H26454:H26517" si="57">G26454/F26454</f>
        <v>1.1073461570783445</v>
      </c>
      <c r="I26454" t="s">
        <v>1244</v>
      </c>
    </row>
    <row r="26455" spans="1:9" x14ac:dyDescent="0.35">
      <c r="A26455" t="s">
        <v>1257</v>
      </c>
      <c r="B26455" t="s">
        <v>395</v>
      </c>
      <c r="C26455" t="s">
        <v>395</v>
      </c>
      <c r="D26455" t="s">
        <v>1260</v>
      </c>
      <c r="E26455" t="s">
        <v>30</v>
      </c>
      <c r="F26455">
        <v>452262</v>
      </c>
      <c r="G26455">
        <v>500857</v>
      </c>
      <c r="H26455">
        <f t="shared" si="57"/>
        <v>1.1074487796896488</v>
      </c>
      <c r="I26455" t="s">
        <v>1244</v>
      </c>
    </row>
    <row r="26456" spans="1:9" x14ac:dyDescent="0.35">
      <c r="A26456" t="s">
        <v>1257</v>
      </c>
      <c r="B26456" t="s">
        <v>395</v>
      </c>
      <c r="C26456" t="s">
        <v>395</v>
      </c>
      <c r="D26456" t="s">
        <v>1260</v>
      </c>
      <c r="E26456" t="s">
        <v>31</v>
      </c>
      <c r="F26456">
        <v>515628</v>
      </c>
      <c r="G26456">
        <v>663000</v>
      </c>
      <c r="H26456">
        <f t="shared" si="57"/>
        <v>1.2858107007377411</v>
      </c>
      <c r="I26456" t="s">
        <v>1244</v>
      </c>
    </row>
    <row r="26457" spans="1:9" x14ac:dyDescent="0.35">
      <c r="A26457" t="s">
        <v>1257</v>
      </c>
      <c r="B26457" t="s">
        <v>395</v>
      </c>
      <c r="C26457" t="s">
        <v>395</v>
      </c>
      <c r="D26457" t="s">
        <v>1261</v>
      </c>
      <c r="E26457" t="s">
        <v>29</v>
      </c>
      <c r="F26457">
        <v>388025</v>
      </c>
      <c r="G26457">
        <v>446847</v>
      </c>
      <c r="H26457">
        <f t="shared" si="57"/>
        <v>1.1515933251723471</v>
      </c>
      <c r="I26457" t="s">
        <v>1244</v>
      </c>
    </row>
    <row r="26458" spans="1:9" x14ac:dyDescent="0.35">
      <c r="A26458" t="s">
        <v>1257</v>
      </c>
      <c r="B26458" t="s">
        <v>395</v>
      </c>
      <c r="C26458" t="s">
        <v>395</v>
      </c>
      <c r="D26458" t="s">
        <v>1261</v>
      </c>
      <c r="E26458" t="s">
        <v>30</v>
      </c>
      <c r="F26458">
        <v>394264</v>
      </c>
      <c r="G26458">
        <v>399416</v>
      </c>
      <c r="H26458">
        <f t="shared" si="57"/>
        <v>1.0130673863198263</v>
      </c>
      <c r="I26458" t="s">
        <v>1244</v>
      </c>
    </row>
    <row r="26459" spans="1:9" x14ac:dyDescent="0.35">
      <c r="A26459" t="s">
        <v>1257</v>
      </c>
      <c r="B26459" t="s">
        <v>395</v>
      </c>
      <c r="C26459" t="s">
        <v>395</v>
      </c>
      <c r="D26459" t="s">
        <v>1261</v>
      </c>
      <c r="E26459" t="s">
        <v>31</v>
      </c>
      <c r="F26459">
        <v>404824</v>
      </c>
      <c r="G26459">
        <v>338474</v>
      </c>
      <c r="H26459">
        <f t="shared" si="57"/>
        <v>0.83610161452878284</v>
      </c>
      <c r="I26459" t="s">
        <v>1244</v>
      </c>
    </row>
    <row r="26460" spans="1:9" x14ac:dyDescent="0.35">
      <c r="A26460" t="s">
        <v>1257</v>
      </c>
      <c r="B26460" t="s">
        <v>395</v>
      </c>
      <c r="C26460" t="s">
        <v>395</v>
      </c>
      <c r="D26460" t="s">
        <v>1262</v>
      </c>
      <c r="E26460" t="s">
        <v>29</v>
      </c>
      <c r="F26460">
        <v>99376</v>
      </c>
      <c r="G26460">
        <v>83584</v>
      </c>
      <c r="H26460">
        <f t="shared" si="57"/>
        <v>0.84108839156335535</v>
      </c>
      <c r="I26460" t="s">
        <v>1244</v>
      </c>
    </row>
    <row r="26461" spans="1:9" x14ac:dyDescent="0.35">
      <c r="A26461" t="s">
        <v>1257</v>
      </c>
      <c r="B26461" t="s">
        <v>395</v>
      </c>
      <c r="C26461" t="s">
        <v>395</v>
      </c>
      <c r="D26461" t="s">
        <v>1262</v>
      </c>
      <c r="E26461" t="s">
        <v>30</v>
      </c>
      <c r="F26461">
        <v>99919</v>
      </c>
      <c r="G26461">
        <v>98619</v>
      </c>
      <c r="H26461">
        <f t="shared" si="57"/>
        <v>0.98698946146378563</v>
      </c>
      <c r="I26461" t="s">
        <v>1244</v>
      </c>
    </row>
    <row r="26462" spans="1:9" x14ac:dyDescent="0.35">
      <c r="A26462" t="s">
        <v>1257</v>
      </c>
      <c r="B26462" t="s">
        <v>395</v>
      </c>
      <c r="C26462" t="s">
        <v>395</v>
      </c>
      <c r="D26462" t="s">
        <v>1262</v>
      </c>
      <c r="E26462" t="s">
        <v>31</v>
      </c>
      <c r="F26462">
        <v>103140</v>
      </c>
      <c r="G26462">
        <v>94371</v>
      </c>
      <c r="H26462">
        <f t="shared" si="57"/>
        <v>0.91497963932518911</v>
      </c>
      <c r="I26462" t="s">
        <v>1244</v>
      </c>
    </row>
    <row r="26463" spans="1:9" x14ac:dyDescent="0.35">
      <c r="A26463" t="s">
        <v>1257</v>
      </c>
      <c r="B26463" t="s">
        <v>395</v>
      </c>
      <c r="C26463" t="s">
        <v>395</v>
      </c>
      <c r="D26463" t="s">
        <v>1263</v>
      </c>
      <c r="E26463" t="s">
        <v>29</v>
      </c>
      <c r="F26463">
        <v>265127</v>
      </c>
      <c r="G26463">
        <v>287443</v>
      </c>
      <c r="H26463">
        <f t="shared" si="57"/>
        <v>1.0841709822085266</v>
      </c>
      <c r="I26463" t="s">
        <v>1244</v>
      </c>
    </row>
    <row r="26464" spans="1:9" x14ac:dyDescent="0.35">
      <c r="A26464" t="s">
        <v>1257</v>
      </c>
      <c r="B26464" t="s">
        <v>395</v>
      </c>
      <c r="C26464" t="s">
        <v>395</v>
      </c>
      <c r="D26464" t="s">
        <v>1263</v>
      </c>
      <c r="E26464" t="s">
        <v>30</v>
      </c>
      <c r="F26464">
        <v>261625</v>
      </c>
      <c r="G26464">
        <v>182454</v>
      </c>
      <c r="H26464">
        <f t="shared" si="57"/>
        <v>0.69738748208313428</v>
      </c>
      <c r="I26464" t="s">
        <v>1244</v>
      </c>
    </row>
    <row r="26465" spans="1:9" x14ac:dyDescent="0.35">
      <c r="A26465" t="s">
        <v>1257</v>
      </c>
      <c r="B26465" t="s">
        <v>395</v>
      </c>
      <c r="C26465" t="s">
        <v>395</v>
      </c>
      <c r="D26465" t="s">
        <v>1263</v>
      </c>
      <c r="E26465" t="s">
        <v>31</v>
      </c>
      <c r="F26465">
        <v>270298</v>
      </c>
      <c r="G26465">
        <v>211605</v>
      </c>
      <c r="H26465">
        <f t="shared" si="57"/>
        <v>0.78285817875086017</v>
      </c>
      <c r="I26465" t="s">
        <v>1244</v>
      </c>
    </row>
    <row r="26466" spans="1:9" x14ac:dyDescent="0.35">
      <c r="A26466" t="s">
        <v>1257</v>
      </c>
      <c r="B26466" t="s">
        <v>395</v>
      </c>
      <c r="C26466" t="s">
        <v>395</v>
      </c>
      <c r="D26466" t="s">
        <v>1264</v>
      </c>
      <c r="E26466" t="s">
        <v>29</v>
      </c>
      <c r="F26466">
        <v>76727</v>
      </c>
      <c r="G26466">
        <v>60850</v>
      </c>
      <c r="H26466">
        <f t="shared" si="57"/>
        <v>0.79307153935381292</v>
      </c>
      <c r="I26466" t="s">
        <v>1244</v>
      </c>
    </row>
    <row r="26467" spans="1:9" x14ac:dyDescent="0.35">
      <c r="A26467" t="s">
        <v>1257</v>
      </c>
      <c r="B26467" t="s">
        <v>395</v>
      </c>
      <c r="C26467" t="s">
        <v>395</v>
      </c>
      <c r="D26467" t="s">
        <v>1264</v>
      </c>
      <c r="E26467" t="s">
        <v>30</v>
      </c>
      <c r="F26467">
        <v>75737</v>
      </c>
      <c r="G26467">
        <v>90481</v>
      </c>
      <c r="H26467">
        <f t="shared" si="57"/>
        <v>1.1946736733696872</v>
      </c>
      <c r="I26467" t="s">
        <v>1244</v>
      </c>
    </row>
    <row r="26468" spans="1:9" x14ac:dyDescent="0.35">
      <c r="A26468" t="s">
        <v>1257</v>
      </c>
      <c r="B26468" t="s">
        <v>395</v>
      </c>
      <c r="C26468" t="s">
        <v>395</v>
      </c>
      <c r="D26468" t="s">
        <v>1264</v>
      </c>
      <c r="E26468" t="s">
        <v>31</v>
      </c>
      <c r="F26468">
        <v>74966</v>
      </c>
      <c r="G26468">
        <v>85608</v>
      </c>
      <c r="H26468">
        <f t="shared" si="57"/>
        <v>1.1419576874849933</v>
      </c>
      <c r="I26468" t="s">
        <v>1244</v>
      </c>
    </row>
    <row r="26469" spans="1:9" x14ac:dyDescent="0.35">
      <c r="A26469" t="s">
        <v>1257</v>
      </c>
      <c r="B26469" t="s">
        <v>395</v>
      </c>
      <c r="C26469" t="s">
        <v>395</v>
      </c>
      <c r="D26469" t="s">
        <v>1265</v>
      </c>
      <c r="E26469" t="s">
        <v>29</v>
      </c>
      <c r="F26469">
        <v>64575</v>
      </c>
      <c r="G26469">
        <v>82007</v>
      </c>
      <c r="H26469">
        <f t="shared" si="57"/>
        <v>1.2699496709252807</v>
      </c>
      <c r="I26469" t="s">
        <v>1244</v>
      </c>
    </row>
    <row r="26470" spans="1:9" x14ac:dyDescent="0.35">
      <c r="A26470" t="s">
        <v>1257</v>
      </c>
      <c r="B26470" t="s">
        <v>395</v>
      </c>
      <c r="C26470" t="s">
        <v>395</v>
      </c>
      <c r="D26470" t="s">
        <v>1265</v>
      </c>
      <c r="E26470" t="s">
        <v>30</v>
      </c>
      <c r="F26470">
        <v>70911</v>
      </c>
      <c r="G26470">
        <v>72087</v>
      </c>
      <c r="H26470">
        <f t="shared" si="57"/>
        <v>1.0165841688877608</v>
      </c>
      <c r="I26470" t="s">
        <v>1244</v>
      </c>
    </row>
    <row r="26471" spans="1:9" x14ac:dyDescent="0.35">
      <c r="A26471" t="s">
        <v>1257</v>
      </c>
      <c r="B26471" t="s">
        <v>395</v>
      </c>
      <c r="C26471" t="s">
        <v>395</v>
      </c>
      <c r="D26471" t="s">
        <v>1265</v>
      </c>
      <c r="E26471" t="s">
        <v>31</v>
      </c>
      <c r="F26471">
        <v>66529</v>
      </c>
      <c r="G26471">
        <v>56207</v>
      </c>
      <c r="H26471">
        <f t="shared" si="57"/>
        <v>0.84484961445384721</v>
      </c>
      <c r="I26471" t="s">
        <v>1244</v>
      </c>
    </row>
    <row r="26472" spans="1:9" x14ac:dyDescent="0.35">
      <c r="A26472" t="s">
        <v>1257</v>
      </c>
      <c r="B26472" t="s">
        <v>395</v>
      </c>
      <c r="C26472" t="s">
        <v>395</v>
      </c>
      <c r="D26472" t="s">
        <v>1266</v>
      </c>
      <c r="E26472" t="s">
        <v>29</v>
      </c>
      <c r="F26472">
        <v>137874</v>
      </c>
      <c r="G26472">
        <v>154679</v>
      </c>
      <c r="H26472">
        <f t="shared" si="57"/>
        <v>1.1218866501298286</v>
      </c>
      <c r="I26472" t="s">
        <v>1244</v>
      </c>
    </row>
    <row r="26473" spans="1:9" x14ac:dyDescent="0.35">
      <c r="A26473" t="s">
        <v>1257</v>
      </c>
      <c r="B26473" t="s">
        <v>395</v>
      </c>
      <c r="C26473" t="s">
        <v>395</v>
      </c>
      <c r="D26473" t="s">
        <v>1266</v>
      </c>
      <c r="E26473" t="s">
        <v>30</v>
      </c>
      <c r="F26473">
        <v>148012</v>
      </c>
      <c r="G26473">
        <v>134777</v>
      </c>
      <c r="H26473">
        <f t="shared" si="57"/>
        <v>0.91058157446693511</v>
      </c>
      <c r="I26473" t="s">
        <v>1244</v>
      </c>
    </row>
    <row r="26474" spans="1:9" x14ac:dyDescent="0.35">
      <c r="A26474" t="s">
        <v>1257</v>
      </c>
      <c r="B26474" t="s">
        <v>395</v>
      </c>
      <c r="C26474" t="s">
        <v>395</v>
      </c>
      <c r="D26474" t="s">
        <v>1266</v>
      </c>
      <c r="E26474" t="s">
        <v>31</v>
      </c>
      <c r="F26474">
        <v>144933</v>
      </c>
      <c r="G26474">
        <v>140904</v>
      </c>
      <c r="H26474">
        <f t="shared" si="57"/>
        <v>0.97220094802425949</v>
      </c>
      <c r="I26474" t="s">
        <v>1244</v>
      </c>
    </row>
    <row r="26475" spans="1:9" x14ac:dyDescent="0.35">
      <c r="A26475" t="s">
        <v>1257</v>
      </c>
      <c r="B26475" t="s">
        <v>396</v>
      </c>
      <c r="C26475" t="s">
        <v>396</v>
      </c>
      <c r="D26475" t="s">
        <v>1258</v>
      </c>
      <c r="E26475" t="s">
        <v>29</v>
      </c>
      <c r="F26475">
        <v>669415</v>
      </c>
      <c r="G26475">
        <v>880701</v>
      </c>
      <c r="H26475">
        <f t="shared" si="57"/>
        <v>1.3156278242943467</v>
      </c>
      <c r="I26475" t="s">
        <v>1245</v>
      </c>
    </row>
    <row r="26476" spans="1:9" x14ac:dyDescent="0.35">
      <c r="A26476" t="s">
        <v>1257</v>
      </c>
      <c r="B26476" t="s">
        <v>396</v>
      </c>
      <c r="C26476" t="s">
        <v>396</v>
      </c>
      <c r="D26476" t="s">
        <v>1258</v>
      </c>
      <c r="E26476" t="s">
        <v>30</v>
      </c>
      <c r="F26476">
        <v>651395</v>
      </c>
      <c r="G26476">
        <v>616019</v>
      </c>
      <c r="H26476">
        <f t="shared" si="57"/>
        <v>0.94569193807136986</v>
      </c>
      <c r="I26476" t="s">
        <v>1245</v>
      </c>
    </row>
    <row r="26477" spans="1:9" x14ac:dyDescent="0.35">
      <c r="A26477" t="s">
        <v>1257</v>
      </c>
      <c r="B26477" t="s">
        <v>396</v>
      </c>
      <c r="C26477" t="s">
        <v>396</v>
      </c>
      <c r="D26477" t="s">
        <v>1258</v>
      </c>
      <c r="E26477" t="s">
        <v>31</v>
      </c>
      <c r="F26477">
        <v>625222</v>
      </c>
      <c r="G26477">
        <v>449543</v>
      </c>
      <c r="H26477">
        <f t="shared" si="57"/>
        <v>0.71901340643803324</v>
      </c>
      <c r="I26477" t="s">
        <v>1245</v>
      </c>
    </row>
    <row r="26478" spans="1:9" x14ac:dyDescent="0.35">
      <c r="A26478" t="s">
        <v>1257</v>
      </c>
      <c r="B26478" t="s">
        <v>396</v>
      </c>
      <c r="C26478" t="s">
        <v>396</v>
      </c>
      <c r="D26478" t="s">
        <v>1267</v>
      </c>
      <c r="E26478" t="s">
        <v>29</v>
      </c>
      <c r="F26478">
        <v>105907</v>
      </c>
      <c r="G26478">
        <v>101860</v>
      </c>
      <c r="H26478">
        <f t="shared" si="57"/>
        <v>0.96178722841738506</v>
      </c>
      <c r="I26478" t="s">
        <v>1245</v>
      </c>
    </row>
    <row r="26479" spans="1:9" x14ac:dyDescent="0.35">
      <c r="A26479" t="s">
        <v>1257</v>
      </c>
      <c r="B26479" t="s">
        <v>396</v>
      </c>
      <c r="C26479" t="s">
        <v>396</v>
      </c>
      <c r="D26479" t="s">
        <v>1267</v>
      </c>
      <c r="E26479" t="s">
        <v>30</v>
      </c>
      <c r="F26479">
        <v>111266</v>
      </c>
      <c r="G26479">
        <v>100258</v>
      </c>
      <c r="H26479">
        <f t="shared" si="57"/>
        <v>0.90106591411572268</v>
      </c>
      <c r="I26479" t="s">
        <v>1245</v>
      </c>
    </row>
    <row r="26480" spans="1:9" x14ac:dyDescent="0.35">
      <c r="A26480" t="s">
        <v>1257</v>
      </c>
      <c r="B26480" t="s">
        <v>396</v>
      </c>
      <c r="C26480" t="s">
        <v>396</v>
      </c>
      <c r="D26480" t="s">
        <v>1267</v>
      </c>
      <c r="E26480" t="s">
        <v>31</v>
      </c>
      <c r="F26480">
        <v>105573</v>
      </c>
      <c r="G26480">
        <v>109584</v>
      </c>
      <c r="H26480">
        <f t="shared" si="57"/>
        <v>1.0379926685800347</v>
      </c>
      <c r="I26480" t="s">
        <v>1245</v>
      </c>
    </row>
    <row r="26481" spans="1:9" x14ac:dyDescent="0.35">
      <c r="A26481" t="s">
        <v>1257</v>
      </c>
      <c r="B26481" t="s">
        <v>396</v>
      </c>
      <c r="C26481" t="s">
        <v>396</v>
      </c>
      <c r="D26481" t="s">
        <v>1268</v>
      </c>
      <c r="E26481" t="s">
        <v>29</v>
      </c>
      <c r="F26481">
        <v>55930</v>
      </c>
      <c r="G26481">
        <v>35359</v>
      </c>
      <c r="H26481">
        <f t="shared" si="57"/>
        <v>0.63220096549257998</v>
      </c>
      <c r="I26481" t="s">
        <v>1245</v>
      </c>
    </row>
    <row r="26482" spans="1:9" x14ac:dyDescent="0.35">
      <c r="A26482" t="s">
        <v>1257</v>
      </c>
      <c r="B26482" t="s">
        <v>396</v>
      </c>
      <c r="C26482" t="s">
        <v>396</v>
      </c>
      <c r="D26482" t="s">
        <v>1268</v>
      </c>
      <c r="E26482" t="s">
        <v>30</v>
      </c>
      <c r="F26482">
        <v>52341</v>
      </c>
      <c r="G26482">
        <v>35249</v>
      </c>
      <c r="H26482">
        <f t="shared" si="57"/>
        <v>0.67344911255039075</v>
      </c>
      <c r="I26482" t="s">
        <v>1245</v>
      </c>
    </row>
    <row r="26483" spans="1:9" x14ac:dyDescent="0.35">
      <c r="A26483" t="s">
        <v>1257</v>
      </c>
      <c r="B26483" t="s">
        <v>396</v>
      </c>
      <c r="C26483" t="s">
        <v>396</v>
      </c>
      <c r="D26483" t="s">
        <v>1268</v>
      </c>
      <c r="E26483" t="s">
        <v>31</v>
      </c>
      <c r="F26483">
        <v>56778</v>
      </c>
      <c r="G26483">
        <v>29080</v>
      </c>
      <c r="H26483">
        <f t="shared" si="57"/>
        <v>0.51217020677022795</v>
      </c>
      <c r="I26483" t="s">
        <v>1245</v>
      </c>
    </row>
    <row r="26484" spans="1:9" x14ac:dyDescent="0.35">
      <c r="A26484" t="s">
        <v>1257</v>
      </c>
      <c r="B26484" t="s">
        <v>396</v>
      </c>
      <c r="C26484" t="s">
        <v>396</v>
      </c>
      <c r="D26484" t="s">
        <v>1269</v>
      </c>
      <c r="E26484" t="s">
        <v>29</v>
      </c>
      <c r="F26484">
        <v>79197</v>
      </c>
      <c r="G26484">
        <v>120990</v>
      </c>
      <c r="H26484">
        <f t="shared" si="57"/>
        <v>1.5277093829311716</v>
      </c>
      <c r="I26484" t="s">
        <v>1245</v>
      </c>
    </row>
    <row r="26485" spans="1:9" x14ac:dyDescent="0.35">
      <c r="A26485" t="s">
        <v>1257</v>
      </c>
      <c r="B26485" t="s">
        <v>396</v>
      </c>
      <c r="C26485" t="s">
        <v>396</v>
      </c>
      <c r="D26485" t="s">
        <v>1269</v>
      </c>
      <c r="E26485" t="s">
        <v>30</v>
      </c>
      <c r="F26485">
        <v>83270</v>
      </c>
      <c r="G26485">
        <v>98399</v>
      </c>
      <c r="H26485">
        <f t="shared" si="57"/>
        <v>1.1816860814218806</v>
      </c>
      <c r="I26485" t="s">
        <v>1245</v>
      </c>
    </row>
    <row r="26486" spans="1:9" x14ac:dyDescent="0.35">
      <c r="A26486" t="s">
        <v>1257</v>
      </c>
      <c r="B26486" t="s">
        <v>396</v>
      </c>
      <c r="C26486" t="s">
        <v>396</v>
      </c>
      <c r="D26486" t="s">
        <v>1269</v>
      </c>
      <c r="E26486" t="s">
        <v>31</v>
      </c>
      <c r="F26486">
        <v>74629</v>
      </c>
      <c r="G26486">
        <v>49221</v>
      </c>
      <c r="H26486">
        <f t="shared" si="57"/>
        <v>0.65954253708343946</v>
      </c>
      <c r="I26486" t="s">
        <v>1245</v>
      </c>
    </row>
    <row r="26487" spans="1:9" x14ac:dyDescent="0.35">
      <c r="A26487" t="s">
        <v>1257</v>
      </c>
      <c r="B26487" t="s">
        <v>396</v>
      </c>
      <c r="C26487" t="s">
        <v>396</v>
      </c>
      <c r="D26487" t="s">
        <v>1270</v>
      </c>
      <c r="E26487" t="s">
        <v>29</v>
      </c>
      <c r="F26487">
        <v>23283</v>
      </c>
      <c r="G26487">
        <v>23335</v>
      </c>
      <c r="H26487">
        <f t="shared" si="57"/>
        <v>1.0022333891680626</v>
      </c>
      <c r="I26487" t="s">
        <v>1245</v>
      </c>
    </row>
    <row r="26488" spans="1:9" x14ac:dyDescent="0.35">
      <c r="A26488" t="s">
        <v>1257</v>
      </c>
      <c r="B26488" t="s">
        <v>396</v>
      </c>
      <c r="C26488" t="s">
        <v>396</v>
      </c>
      <c r="D26488" t="s">
        <v>1270</v>
      </c>
      <c r="E26488" t="s">
        <v>30</v>
      </c>
      <c r="F26488">
        <v>28373</v>
      </c>
      <c r="G26488">
        <v>21705</v>
      </c>
      <c r="H26488">
        <f t="shared" si="57"/>
        <v>0.76498784055263802</v>
      </c>
      <c r="I26488" t="s">
        <v>1245</v>
      </c>
    </row>
    <row r="26489" spans="1:9" x14ac:dyDescent="0.35">
      <c r="A26489" t="s">
        <v>1257</v>
      </c>
      <c r="B26489" t="s">
        <v>396</v>
      </c>
      <c r="C26489" t="s">
        <v>396</v>
      </c>
      <c r="D26489" t="s">
        <v>1270</v>
      </c>
      <c r="E26489" t="s">
        <v>31</v>
      </c>
      <c r="F26489">
        <v>20715</v>
      </c>
      <c r="G26489">
        <v>17907</v>
      </c>
      <c r="H26489">
        <f t="shared" si="57"/>
        <v>0.86444605358435911</v>
      </c>
      <c r="I26489" t="s">
        <v>1245</v>
      </c>
    </row>
    <row r="26490" spans="1:9" x14ac:dyDescent="0.35">
      <c r="A26490" t="s">
        <v>1257</v>
      </c>
      <c r="B26490" t="s">
        <v>396</v>
      </c>
      <c r="C26490" t="s">
        <v>396</v>
      </c>
      <c r="D26490" t="s">
        <v>1271</v>
      </c>
      <c r="E26490" t="s">
        <v>29</v>
      </c>
      <c r="F26490">
        <v>105680</v>
      </c>
      <c r="G26490">
        <v>110388</v>
      </c>
      <c r="H26490">
        <f t="shared" si="57"/>
        <v>1.0445495836487511</v>
      </c>
      <c r="I26490" t="s">
        <v>1245</v>
      </c>
    </row>
    <row r="26491" spans="1:9" x14ac:dyDescent="0.35">
      <c r="A26491" t="s">
        <v>1257</v>
      </c>
      <c r="B26491" t="s">
        <v>396</v>
      </c>
      <c r="C26491" t="s">
        <v>396</v>
      </c>
      <c r="D26491" t="s">
        <v>1271</v>
      </c>
      <c r="E26491" t="s">
        <v>30</v>
      </c>
      <c r="F26491">
        <v>108060</v>
      </c>
      <c r="G26491">
        <v>134910</v>
      </c>
      <c r="H26491">
        <f t="shared" si="57"/>
        <v>1.2484730705163798</v>
      </c>
      <c r="I26491" t="s">
        <v>1245</v>
      </c>
    </row>
    <row r="26492" spans="1:9" x14ac:dyDescent="0.35">
      <c r="A26492" t="s">
        <v>1257</v>
      </c>
      <c r="B26492" t="s">
        <v>396</v>
      </c>
      <c r="C26492" t="s">
        <v>396</v>
      </c>
      <c r="D26492" t="s">
        <v>1271</v>
      </c>
      <c r="E26492" t="s">
        <v>31</v>
      </c>
      <c r="F26492">
        <v>105193</v>
      </c>
      <c r="G26492">
        <v>128273</v>
      </c>
      <c r="H26492">
        <f t="shared" si="57"/>
        <v>1.2194062342551311</v>
      </c>
      <c r="I26492" t="s">
        <v>1245</v>
      </c>
    </row>
    <row r="26493" spans="1:9" x14ac:dyDescent="0.35">
      <c r="A26493" t="s">
        <v>1257</v>
      </c>
      <c r="B26493" t="s">
        <v>396</v>
      </c>
      <c r="C26493" t="s">
        <v>396</v>
      </c>
      <c r="D26493" t="s">
        <v>1272</v>
      </c>
      <c r="E26493" t="s">
        <v>29</v>
      </c>
      <c r="F26493">
        <v>91228</v>
      </c>
      <c r="G26493">
        <v>86692</v>
      </c>
      <c r="H26493">
        <f t="shared" si="57"/>
        <v>0.9502784232910948</v>
      </c>
      <c r="I26493" t="s">
        <v>1245</v>
      </c>
    </row>
    <row r="26494" spans="1:9" x14ac:dyDescent="0.35">
      <c r="A26494" t="s">
        <v>1257</v>
      </c>
      <c r="B26494" t="s">
        <v>396</v>
      </c>
      <c r="C26494" t="s">
        <v>396</v>
      </c>
      <c r="D26494" t="s">
        <v>1272</v>
      </c>
      <c r="E26494" t="s">
        <v>30</v>
      </c>
      <c r="F26494">
        <v>92637</v>
      </c>
      <c r="G26494">
        <v>129718</v>
      </c>
      <c r="H26494">
        <f t="shared" si="57"/>
        <v>1.4002828243574381</v>
      </c>
      <c r="I26494" t="s">
        <v>1245</v>
      </c>
    </row>
    <row r="26495" spans="1:9" x14ac:dyDescent="0.35">
      <c r="A26495" t="s">
        <v>1257</v>
      </c>
      <c r="B26495" t="s">
        <v>396</v>
      </c>
      <c r="C26495" t="s">
        <v>396</v>
      </c>
      <c r="D26495" t="s">
        <v>1272</v>
      </c>
      <c r="E26495" t="s">
        <v>31</v>
      </c>
      <c r="F26495">
        <v>100170</v>
      </c>
      <c r="G26495">
        <v>100697</v>
      </c>
      <c r="H26495">
        <f t="shared" si="57"/>
        <v>1.0052610562044524</v>
      </c>
      <c r="I26495" t="s">
        <v>1245</v>
      </c>
    </row>
    <row r="26496" spans="1:9" x14ac:dyDescent="0.35">
      <c r="A26496" t="s">
        <v>1257</v>
      </c>
      <c r="B26496" t="s">
        <v>396</v>
      </c>
      <c r="C26496" t="s">
        <v>396</v>
      </c>
      <c r="D26496" t="s">
        <v>1273</v>
      </c>
      <c r="E26496" t="s">
        <v>29</v>
      </c>
      <c r="F26496">
        <v>27373</v>
      </c>
      <c r="G26496">
        <v>33273</v>
      </c>
      <c r="H26496">
        <f t="shared" si="57"/>
        <v>1.2155408614327987</v>
      </c>
      <c r="I26496" t="s">
        <v>1245</v>
      </c>
    </row>
    <row r="26497" spans="1:9" x14ac:dyDescent="0.35">
      <c r="A26497" t="s">
        <v>1257</v>
      </c>
      <c r="B26497" t="s">
        <v>396</v>
      </c>
      <c r="C26497" t="s">
        <v>396</v>
      </c>
      <c r="D26497" t="s">
        <v>1273</v>
      </c>
      <c r="E26497" t="s">
        <v>30</v>
      </c>
      <c r="F26497">
        <v>28236</v>
      </c>
      <c r="G26497">
        <v>40152</v>
      </c>
      <c r="H26497">
        <f t="shared" si="57"/>
        <v>1.422014449638759</v>
      </c>
      <c r="I26497" t="s">
        <v>1245</v>
      </c>
    </row>
    <row r="26498" spans="1:9" x14ac:dyDescent="0.35">
      <c r="A26498" t="s">
        <v>1257</v>
      </c>
      <c r="B26498" t="s">
        <v>396</v>
      </c>
      <c r="C26498" t="s">
        <v>396</v>
      </c>
      <c r="D26498" t="s">
        <v>1273</v>
      </c>
      <c r="E26498" t="s">
        <v>31</v>
      </c>
      <c r="F26498">
        <v>30267</v>
      </c>
      <c r="G26498">
        <v>33797</v>
      </c>
      <c r="H26498">
        <f t="shared" si="57"/>
        <v>1.1166286714904021</v>
      </c>
      <c r="I26498" t="s">
        <v>1245</v>
      </c>
    </row>
    <row r="26499" spans="1:9" x14ac:dyDescent="0.35">
      <c r="A26499" t="s">
        <v>1257</v>
      </c>
      <c r="B26499" t="s">
        <v>396</v>
      </c>
      <c r="C26499" t="s">
        <v>396</v>
      </c>
      <c r="D26499" t="s">
        <v>1274</v>
      </c>
      <c r="E26499" t="s">
        <v>29</v>
      </c>
      <c r="F26499">
        <v>170597</v>
      </c>
      <c r="G26499">
        <v>152096</v>
      </c>
      <c r="H26499">
        <f t="shared" si="57"/>
        <v>0.89155143408149029</v>
      </c>
      <c r="I26499" t="s">
        <v>1245</v>
      </c>
    </row>
    <row r="26500" spans="1:9" x14ac:dyDescent="0.35">
      <c r="A26500" t="s">
        <v>1257</v>
      </c>
      <c r="B26500" t="s">
        <v>396</v>
      </c>
      <c r="C26500" t="s">
        <v>396</v>
      </c>
      <c r="D26500" t="s">
        <v>1274</v>
      </c>
      <c r="E26500" t="s">
        <v>30</v>
      </c>
      <c r="F26500">
        <v>178479</v>
      </c>
      <c r="G26500">
        <v>115975</v>
      </c>
      <c r="H26500">
        <f t="shared" si="57"/>
        <v>0.64979633458278008</v>
      </c>
      <c r="I26500" t="s">
        <v>1245</v>
      </c>
    </row>
    <row r="26501" spans="1:9" x14ac:dyDescent="0.35">
      <c r="A26501" t="s">
        <v>1257</v>
      </c>
      <c r="B26501" t="s">
        <v>396</v>
      </c>
      <c r="C26501" t="s">
        <v>396</v>
      </c>
      <c r="D26501" t="s">
        <v>1274</v>
      </c>
      <c r="E26501" t="s">
        <v>31</v>
      </c>
      <c r="F26501">
        <v>177608</v>
      </c>
      <c r="G26501">
        <v>97891</v>
      </c>
      <c r="H26501">
        <f t="shared" si="57"/>
        <v>0.55116323589027516</v>
      </c>
      <c r="I26501" t="s">
        <v>1245</v>
      </c>
    </row>
    <row r="26502" spans="1:9" x14ac:dyDescent="0.35">
      <c r="A26502" t="s">
        <v>1257</v>
      </c>
      <c r="B26502" t="s">
        <v>396</v>
      </c>
      <c r="C26502" t="s">
        <v>396</v>
      </c>
      <c r="D26502" t="s">
        <v>1275</v>
      </c>
      <c r="E26502" t="s">
        <v>29</v>
      </c>
      <c r="F26502">
        <v>18024</v>
      </c>
      <c r="G26502">
        <v>15047</v>
      </c>
      <c r="H26502">
        <f t="shared" si="57"/>
        <v>0.83483133599644921</v>
      </c>
      <c r="I26502" t="s">
        <v>1245</v>
      </c>
    </row>
    <row r="26503" spans="1:9" x14ac:dyDescent="0.35">
      <c r="A26503" t="s">
        <v>1257</v>
      </c>
      <c r="B26503" t="s">
        <v>396</v>
      </c>
      <c r="C26503" t="s">
        <v>396</v>
      </c>
      <c r="D26503" t="s">
        <v>1275</v>
      </c>
      <c r="E26503" t="s">
        <v>30</v>
      </c>
      <c r="F26503">
        <v>16999</v>
      </c>
      <c r="G26503">
        <v>14112</v>
      </c>
      <c r="H26503">
        <f t="shared" si="57"/>
        <v>0.83016648038119889</v>
      </c>
      <c r="I26503" t="s">
        <v>1245</v>
      </c>
    </row>
    <row r="26504" spans="1:9" x14ac:dyDescent="0.35">
      <c r="A26504" t="s">
        <v>1257</v>
      </c>
      <c r="B26504" t="s">
        <v>396</v>
      </c>
      <c r="C26504" t="s">
        <v>396</v>
      </c>
      <c r="D26504" t="s">
        <v>1275</v>
      </c>
      <c r="E26504" t="s">
        <v>31</v>
      </c>
      <c r="F26504">
        <v>15484</v>
      </c>
      <c r="G26504">
        <v>20899</v>
      </c>
      <c r="H26504">
        <f t="shared" si="57"/>
        <v>1.3497158357013692</v>
      </c>
      <c r="I26504" t="s">
        <v>1245</v>
      </c>
    </row>
    <row r="26505" spans="1:9" x14ac:dyDescent="0.35">
      <c r="A26505" t="s">
        <v>1257</v>
      </c>
      <c r="B26505" t="s">
        <v>396</v>
      </c>
      <c r="C26505" t="s">
        <v>396</v>
      </c>
      <c r="D26505" t="s">
        <v>1276</v>
      </c>
      <c r="E26505" t="s">
        <v>29</v>
      </c>
      <c r="F26505">
        <v>19198</v>
      </c>
      <c r="G26505">
        <v>17331</v>
      </c>
      <c r="H26505">
        <f t="shared" si="57"/>
        <v>0.9027502864881759</v>
      </c>
      <c r="I26505" t="s">
        <v>1245</v>
      </c>
    </row>
    <row r="26506" spans="1:9" x14ac:dyDescent="0.35">
      <c r="A26506" t="s">
        <v>1257</v>
      </c>
      <c r="B26506" t="s">
        <v>396</v>
      </c>
      <c r="C26506" t="s">
        <v>396</v>
      </c>
      <c r="D26506" t="s">
        <v>1276</v>
      </c>
      <c r="E26506" t="s">
        <v>30</v>
      </c>
      <c r="F26506">
        <v>17205</v>
      </c>
      <c r="G26506">
        <v>19666</v>
      </c>
      <c r="H26506">
        <f t="shared" si="57"/>
        <v>1.1430398140075559</v>
      </c>
      <c r="I26506" t="s">
        <v>1245</v>
      </c>
    </row>
    <row r="26507" spans="1:9" x14ac:dyDescent="0.35">
      <c r="A26507" t="s">
        <v>1257</v>
      </c>
      <c r="B26507" t="s">
        <v>396</v>
      </c>
      <c r="C26507" t="s">
        <v>396</v>
      </c>
      <c r="D26507" t="s">
        <v>1276</v>
      </c>
      <c r="E26507" t="s">
        <v>31</v>
      </c>
      <c r="F26507">
        <v>19066</v>
      </c>
      <c r="G26507">
        <v>10083</v>
      </c>
      <c r="H26507">
        <f t="shared" si="57"/>
        <v>0.52884716248819885</v>
      </c>
      <c r="I26507" t="s">
        <v>1245</v>
      </c>
    </row>
    <row r="26508" spans="1:9" x14ac:dyDescent="0.35">
      <c r="A26508" t="s">
        <v>1257</v>
      </c>
      <c r="B26508" t="s">
        <v>396</v>
      </c>
      <c r="C26508" t="s">
        <v>396</v>
      </c>
      <c r="D26508" t="s">
        <v>1259</v>
      </c>
      <c r="E26508" t="s">
        <v>29</v>
      </c>
      <c r="F26508">
        <v>235996</v>
      </c>
      <c r="G26508">
        <v>192871</v>
      </c>
      <c r="H26508">
        <f t="shared" si="57"/>
        <v>0.81726385192969375</v>
      </c>
      <c r="I26508" t="s">
        <v>1245</v>
      </c>
    </row>
    <row r="26509" spans="1:9" x14ac:dyDescent="0.35">
      <c r="A26509" t="s">
        <v>1257</v>
      </c>
      <c r="B26509" t="s">
        <v>396</v>
      </c>
      <c r="C26509" t="s">
        <v>396</v>
      </c>
      <c r="D26509" t="s">
        <v>1259</v>
      </c>
      <c r="E26509" t="s">
        <v>30</v>
      </c>
      <c r="F26509">
        <v>243354</v>
      </c>
      <c r="G26509">
        <v>189375</v>
      </c>
      <c r="H26509">
        <f t="shared" si="57"/>
        <v>0.77818733203481349</v>
      </c>
      <c r="I26509" t="s">
        <v>1245</v>
      </c>
    </row>
    <row r="26510" spans="1:9" x14ac:dyDescent="0.35">
      <c r="A26510" t="s">
        <v>1257</v>
      </c>
      <c r="B26510" t="s">
        <v>396</v>
      </c>
      <c r="C26510" t="s">
        <v>396</v>
      </c>
      <c r="D26510" t="s">
        <v>1259</v>
      </c>
      <c r="E26510" t="s">
        <v>31</v>
      </c>
      <c r="F26510">
        <v>249488</v>
      </c>
      <c r="G26510">
        <v>202968</v>
      </c>
      <c r="H26510">
        <f t="shared" si="57"/>
        <v>0.81353812608221643</v>
      </c>
      <c r="I26510" t="s">
        <v>1245</v>
      </c>
    </row>
    <row r="26511" spans="1:9" x14ac:dyDescent="0.35">
      <c r="A26511" t="s">
        <v>1257</v>
      </c>
      <c r="B26511" t="s">
        <v>396</v>
      </c>
      <c r="C26511" t="s">
        <v>396</v>
      </c>
      <c r="D26511" t="s">
        <v>1277</v>
      </c>
      <c r="E26511" t="s">
        <v>29</v>
      </c>
      <c r="F26511">
        <v>30983</v>
      </c>
      <c r="G26511">
        <v>29476</v>
      </c>
      <c r="H26511">
        <f t="shared" si="57"/>
        <v>0.95136042345802541</v>
      </c>
      <c r="I26511" t="s">
        <v>1245</v>
      </c>
    </row>
    <row r="26512" spans="1:9" x14ac:dyDescent="0.35">
      <c r="A26512" t="s">
        <v>1257</v>
      </c>
      <c r="B26512" t="s">
        <v>396</v>
      </c>
      <c r="C26512" t="s">
        <v>396</v>
      </c>
      <c r="D26512" t="s">
        <v>1277</v>
      </c>
      <c r="E26512" t="s">
        <v>30</v>
      </c>
      <c r="F26512">
        <v>35962</v>
      </c>
      <c r="G26512">
        <v>26500</v>
      </c>
      <c r="H26512">
        <f t="shared" si="57"/>
        <v>0.73688893832378621</v>
      </c>
      <c r="I26512" t="s">
        <v>1245</v>
      </c>
    </row>
    <row r="26513" spans="1:9" x14ac:dyDescent="0.35">
      <c r="A26513" t="s">
        <v>1257</v>
      </c>
      <c r="B26513" t="s">
        <v>396</v>
      </c>
      <c r="C26513" t="s">
        <v>396</v>
      </c>
      <c r="D26513" t="s">
        <v>1277</v>
      </c>
      <c r="E26513" t="s">
        <v>31</v>
      </c>
      <c r="F26513">
        <v>36693</v>
      </c>
      <c r="G26513">
        <v>27986</v>
      </c>
      <c r="H26513">
        <f t="shared" si="57"/>
        <v>0.76270678331016817</v>
      </c>
      <c r="I26513" t="s">
        <v>1245</v>
      </c>
    </row>
    <row r="26514" spans="1:9" x14ac:dyDescent="0.35">
      <c r="A26514" t="s">
        <v>1257</v>
      </c>
      <c r="B26514" t="s">
        <v>396</v>
      </c>
      <c r="C26514" t="s">
        <v>396</v>
      </c>
      <c r="D26514" t="s">
        <v>1278</v>
      </c>
      <c r="E26514" t="s">
        <v>29</v>
      </c>
      <c r="F26514">
        <v>37417</v>
      </c>
      <c r="G26514">
        <v>23089</v>
      </c>
      <c r="H26514">
        <f t="shared" si="57"/>
        <v>0.61707245369751718</v>
      </c>
      <c r="I26514" t="s">
        <v>1245</v>
      </c>
    </row>
    <row r="26515" spans="1:9" x14ac:dyDescent="0.35">
      <c r="A26515" t="s">
        <v>1257</v>
      </c>
      <c r="B26515" t="s">
        <v>396</v>
      </c>
      <c r="C26515" t="s">
        <v>396</v>
      </c>
      <c r="D26515" t="s">
        <v>1278</v>
      </c>
      <c r="E26515" t="s">
        <v>30</v>
      </c>
      <c r="F26515">
        <v>33747</v>
      </c>
      <c r="G26515">
        <v>26073</v>
      </c>
      <c r="H26515">
        <f t="shared" si="57"/>
        <v>0.77260200906747267</v>
      </c>
      <c r="I26515" t="s">
        <v>1245</v>
      </c>
    </row>
    <row r="26516" spans="1:9" x14ac:dyDescent="0.35">
      <c r="A26516" t="s">
        <v>1257</v>
      </c>
      <c r="B26516" t="s">
        <v>396</v>
      </c>
      <c r="C26516" t="s">
        <v>396</v>
      </c>
      <c r="D26516" t="s">
        <v>1278</v>
      </c>
      <c r="E26516" t="s">
        <v>31</v>
      </c>
      <c r="F26516">
        <v>34829</v>
      </c>
      <c r="G26516">
        <v>27490</v>
      </c>
      <c r="H26516">
        <f t="shared" si="57"/>
        <v>0.78928479140945762</v>
      </c>
      <c r="I26516" t="s">
        <v>1245</v>
      </c>
    </row>
    <row r="26517" spans="1:9" x14ac:dyDescent="0.35">
      <c r="A26517" t="s">
        <v>1257</v>
      </c>
      <c r="B26517" t="s">
        <v>396</v>
      </c>
      <c r="C26517" t="s">
        <v>396</v>
      </c>
      <c r="D26517" t="s">
        <v>1279</v>
      </c>
      <c r="E26517" t="s">
        <v>29</v>
      </c>
      <c r="F26517">
        <v>15544</v>
      </c>
      <c r="G26517">
        <v>16215</v>
      </c>
      <c r="H26517">
        <f t="shared" si="57"/>
        <v>1.0431677817807514</v>
      </c>
      <c r="I26517" t="s">
        <v>1245</v>
      </c>
    </row>
    <row r="26518" spans="1:9" x14ac:dyDescent="0.35">
      <c r="A26518" t="s">
        <v>1257</v>
      </c>
      <c r="B26518" t="s">
        <v>396</v>
      </c>
      <c r="C26518" t="s">
        <v>396</v>
      </c>
      <c r="D26518" t="s">
        <v>1279</v>
      </c>
      <c r="E26518" t="s">
        <v>30</v>
      </c>
      <c r="F26518">
        <v>14798</v>
      </c>
      <c r="G26518">
        <v>19382</v>
      </c>
      <c r="H26518">
        <f t="shared" ref="H26518:H26581" si="58">G26518/F26518</f>
        <v>1.3097715907555074</v>
      </c>
      <c r="I26518" t="s">
        <v>1245</v>
      </c>
    </row>
    <row r="26519" spans="1:9" x14ac:dyDescent="0.35">
      <c r="A26519" t="s">
        <v>1257</v>
      </c>
      <c r="B26519" t="s">
        <v>396</v>
      </c>
      <c r="C26519" t="s">
        <v>396</v>
      </c>
      <c r="D26519" t="s">
        <v>1279</v>
      </c>
      <c r="E26519" t="s">
        <v>31</v>
      </c>
      <c r="F26519">
        <v>11061</v>
      </c>
      <c r="G26519">
        <v>14161</v>
      </c>
      <c r="H26519">
        <f t="shared" si="58"/>
        <v>1.2802639905975952</v>
      </c>
      <c r="I26519" t="s">
        <v>1245</v>
      </c>
    </row>
    <row r="26520" spans="1:9" x14ac:dyDescent="0.35">
      <c r="A26520" t="s">
        <v>1257</v>
      </c>
      <c r="B26520" t="s">
        <v>396</v>
      </c>
      <c r="C26520" t="s">
        <v>396</v>
      </c>
      <c r="D26520" t="s">
        <v>1280</v>
      </c>
      <c r="E26520" t="s">
        <v>29</v>
      </c>
      <c r="F26520">
        <v>17102</v>
      </c>
      <c r="G26520">
        <v>23892</v>
      </c>
      <c r="H26520">
        <f t="shared" si="58"/>
        <v>1.3970295871827856</v>
      </c>
      <c r="I26520" t="s">
        <v>1245</v>
      </c>
    </row>
    <row r="26521" spans="1:9" x14ac:dyDescent="0.35">
      <c r="A26521" t="s">
        <v>1257</v>
      </c>
      <c r="B26521" t="s">
        <v>396</v>
      </c>
      <c r="C26521" t="s">
        <v>396</v>
      </c>
      <c r="D26521" t="s">
        <v>1280</v>
      </c>
      <c r="E26521" t="s">
        <v>30</v>
      </c>
      <c r="F26521">
        <v>19231</v>
      </c>
      <c r="G26521">
        <v>26262</v>
      </c>
      <c r="H26521">
        <f t="shared" si="58"/>
        <v>1.3656076127086474</v>
      </c>
      <c r="I26521" t="s">
        <v>1245</v>
      </c>
    </row>
    <row r="26522" spans="1:9" x14ac:dyDescent="0.35">
      <c r="A26522" t="s">
        <v>1257</v>
      </c>
      <c r="B26522" t="s">
        <v>396</v>
      </c>
      <c r="C26522" t="s">
        <v>396</v>
      </c>
      <c r="D26522" t="s">
        <v>1280</v>
      </c>
      <c r="E26522" t="s">
        <v>31</v>
      </c>
      <c r="F26522">
        <v>21507</v>
      </c>
      <c r="G26522">
        <v>16967</v>
      </c>
      <c r="H26522">
        <f t="shared" si="58"/>
        <v>0.78890593760171102</v>
      </c>
      <c r="I26522" t="s">
        <v>1245</v>
      </c>
    </row>
    <row r="26523" spans="1:9" x14ac:dyDescent="0.35">
      <c r="A26523" t="s">
        <v>1257</v>
      </c>
      <c r="B26523" t="s">
        <v>396</v>
      </c>
      <c r="C26523" t="s">
        <v>396</v>
      </c>
      <c r="D26523" t="s">
        <v>1281</v>
      </c>
      <c r="E26523" t="s">
        <v>29</v>
      </c>
      <c r="F26523">
        <v>10059</v>
      </c>
      <c r="G26523">
        <v>14288</v>
      </c>
      <c r="H26523">
        <f t="shared" si="58"/>
        <v>1.4204195248036584</v>
      </c>
      <c r="I26523" t="s">
        <v>1245</v>
      </c>
    </row>
    <row r="26524" spans="1:9" x14ac:dyDescent="0.35">
      <c r="A26524" t="s">
        <v>1257</v>
      </c>
      <c r="B26524" t="s">
        <v>396</v>
      </c>
      <c r="C26524" t="s">
        <v>396</v>
      </c>
      <c r="D26524" t="s">
        <v>1281</v>
      </c>
      <c r="E26524" t="s">
        <v>30</v>
      </c>
      <c r="F26524">
        <v>15396</v>
      </c>
      <c r="G26524">
        <v>21487</v>
      </c>
      <c r="H26524">
        <f t="shared" si="58"/>
        <v>1.3956222395427385</v>
      </c>
      <c r="I26524" t="s">
        <v>1245</v>
      </c>
    </row>
    <row r="26525" spans="1:9" x14ac:dyDescent="0.35">
      <c r="A26525" t="s">
        <v>1257</v>
      </c>
      <c r="B26525" t="s">
        <v>396</v>
      </c>
      <c r="C26525" t="s">
        <v>396</v>
      </c>
      <c r="D26525" t="s">
        <v>1281</v>
      </c>
      <c r="E26525" t="s">
        <v>31</v>
      </c>
      <c r="F26525">
        <v>18911</v>
      </c>
      <c r="G26525">
        <v>14674</v>
      </c>
      <c r="H26525">
        <f t="shared" si="58"/>
        <v>0.77595050499709162</v>
      </c>
      <c r="I26525" t="s">
        <v>1245</v>
      </c>
    </row>
    <row r="26526" spans="1:9" x14ac:dyDescent="0.35">
      <c r="A26526" t="s">
        <v>1257</v>
      </c>
      <c r="B26526" t="s">
        <v>396</v>
      </c>
      <c r="C26526" t="s">
        <v>396</v>
      </c>
      <c r="D26526" t="s">
        <v>1282</v>
      </c>
      <c r="E26526" t="s">
        <v>29</v>
      </c>
      <c r="F26526">
        <v>8571</v>
      </c>
      <c r="G26526">
        <v>12974</v>
      </c>
      <c r="H26526">
        <f t="shared" si="58"/>
        <v>1.5137090187842726</v>
      </c>
      <c r="I26526" t="s">
        <v>1245</v>
      </c>
    </row>
    <row r="26527" spans="1:9" x14ac:dyDescent="0.35">
      <c r="A26527" t="s">
        <v>1257</v>
      </c>
      <c r="B26527" t="s">
        <v>396</v>
      </c>
      <c r="C26527" t="s">
        <v>396</v>
      </c>
      <c r="D26527" t="s">
        <v>1282</v>
      </c>
      <c r="E26527" t="s">
        <v>30</v>
      </c>
      <c r="F26527">
        <v>29487</v>
      </c>
      <c r="G26527">
        <v>17921</v>
      </c>
      <c r="H26527">
        <f t="shared" si="58"/>
        <v>0.60775935157866179</v>
      </c>
      <c r="I26527" t="s">
        <v>1245</v>
      </c>
    </row>
    <row r="26528" spans="1:9" x14ac:dyDescent="0.35">
      <c r="A26528" t="s">
        <v>1257</v>
      </c>
      <c r="B26528" t="s">
        <v>396</v>
      </c>
      <c r="C26528" t="s">
        <v>396</v>
      </c>
      <c r="D26528" t="s">
        <v>1282</v>
      </c>
      <c r="E26528" t="s">
        <v>31</v>
      </c>
      <c r="F26528">
        <v>30159</v>
      </c>
      <c r="G26528">
        <v>19866</v>
      </c>
      <c r="H26528">
        <f t="shared" si="58"/>
        <v>0.65870884313140354</v>
      </c>
      <c r="I26528" t="s">
        <v>1245</v>
      </c>
    </row>
    <row r="26529" spans="1:9" x14ac:dyDescent="0.35">
      <c r="A26529" t="s">
        <v>1257</v>
      </c>
      <c r="B26529" t="s">
        <v>396</v>
      </c>
      <c r="C26529" t="s">
        <v>396</v>
      </c>
      <c r="D26529" t="s">
        <v>1260</v>
      </c>
      <c r="E26529" t="s">
        <v>29</v>
      </c>
      <c r="F26529">
        <v>353501</v>
      </c>
      <c r="G26529">
        <v>254994</v>
      </c>
      <c r="H26529">
        <f t="shared" si="58"/>
        <v>0.72133883638235818</v>
      </c>
      <c r="I26529" t="s">
        <v>1245</v>
      </c>
    </row>
    <row r="26530" spans="1:9" x14ac:dyDescent="0.35">
      <c r="A26530" t="s">
        <v>1257</v>
      </c>
      <c r="B26530" t="s">
        <v>396</v>
      </c>
      <c r="C26530" t="s">
        <v>396</v>
      </c>
      <c r="D26530" t="s">
        <v>1260</v>
      </c>
      <c r="E26530" t="s">
        <v>30</v>
      </c>
      <c r="F26530">
        <v>357553</v>
      </c>
      <c r="G26530">
        <v>375520</v>
      </c>
      <c r="H26530">
        <f t="shared" si="58"/>
        <v>1.0502498930228525</v>
      </c>
      <c r="I26530" t="s">
        <v>1245</v>
      </c>
    </row>
    <row r="26531" spans="1:9" x14ac:dyDescent="0.35">
      <c r="A26531" t="s">
        <v>1257</v>
      </c>
      <c r="B26531" t="s">
        <v>396</v>
      </c>
      <c r="C26531" t="s">
        <v>396</v>
      </c>
      <c r="D26531" t="s">
        <v>1260</v>
      </c>
      <c r="E26531" t="s">
        <v>31</v>
      </c>
      <c r="F26531">
        <v>405786</v>
      </c>
      <c r="G26531">
        <v>789708</v>
      </c>
      <c r="H26531">
        <f t="shared" si="58"/>
        <v>1.946119383123124</v>
      </c>
      <c r="I26531" t="s">
        <v>1245</v>
      </c>
    </row>
    <row r="26532" spans="1:9" x14ac:dyDescent="0.35">
      <c r="A26532" t="s">
        <v>1257</v>
      </c>
      <c r="B26532" t="s">
        <v>396</v>
      </c>
      <c r="C26532" t="s">
        <v>396</v>
      </c>
      <c r="D26532" t="s">
        <v>1261</v>
      </c>
      <c r="E26532" t="s">
        <v>29</v>
      </c>
      <c r="F26532">
        <v>254769</v>
      </c>
      <c r="G26532">
        <v>294740</v>
      </c>
      <c r="H26532">
        <f t="shared" si="58"/>
        <v>1.1568911445270029</v>
      </c>
      <c r="I26532" t="s">
        <v>1245</v>
      </c>
    </row>
    <row r="26533" spans="1:9" x14ac:dyDescent="0.35">
      <c r="A26533" t="s">
        <v>1257</v>
      </c>
      <c r="B26533" t="s">
        <v>396</v>
      </c>
      <c r="C26533" t="s">
        <v>396</v>
      </c>
      <c r="D26533" t="s">
        <v>1261</v>
      </c>
      <c r="E26533" t="s">
        <v>30</v>
      </c>
      <c r="F26533">
        <v>254263</v>
      </c>
      <c r="G26533">
        <v>286670</v>
      </c>
      <c r="H26533">
        <f t="shared" si="58"/>
        <v>1.1274546434203954</v>
      </c>
      <c r="I26533" t="s">
        <v>1245</v>
      </c>
    </row>
    <row r="26534" spans="1:9" x14ac:dyDescent="0.35">
      <c r="A26534" t="s">
        <v>1257</v>
      </c>
      <c r="B26534" t="s">
        <v>396</v>
      </c>
      <c r="C26534" t="s">
        <v>396</v>
      </c>
      <c r="D26534" t="s">
        <v>1261</v>
      </c>
      <c r="E26534" t="s">
        <v>31</v>
      </c>
      <c r="F26534">
        <v>258091</v>
      </c>
      <c r="G26534">
        <v>214530</v>
      </c>
      <c r="H26534">
        <f t="shared" si="58"/>
        <v>0.83121844620695806</v>
      </c>
      <c r="I26534" t="s">
        <v>1245</v>
      </c>
    </row>
    <row r="26535" spans="1:9" x14ac:dyDescent="0.35">
      <c r="A26535" t="s">
        <v>1257</v>
      </c>
      <c r="B26535" t="s">
        <v>396</v>
      </c>
      <c r="C26535" t="s">
        <v>396</v>
      </c>
      <c r="D26535" t="s">
        <v>1262</v>
      </c>
      <c r="E26535" t="s">
        <v>29</v>
      </c>
      <c r="F26535">
        <v>88571</v>
      </c>
      <c r="G26535">
        <v>77042</v>
      </c>
      <c r="H26535">
        <f t="shared" si="58"/>
        <v>0.86983324112858607</v>
      </c>
      <c r="I26535" t="s">
        <v>1245</v>
      </c>
    </row>
    <row r="26536" spans="1:9" x14ac:dyDescent="0.35">
      <c r="A26536" t="s">
        <v>1257</v>
      </c>
      <c r="B26536" t="s">
        <v>396</v>
      </c>
      <c r="C26536" t="s">
        <v>396</v>
      </c>
      <c r="D26536" t="s">
        <v>1262</v>
      </c>
      <c r="E26536" t="s">
        <v>30</v>
      </c>
      <c r="F26536">
        <v>86708</v>
      </c>
      <c r="G26536">
        <v>64858</v>
      </c>
      <c r="H26536">
        <f t="shared" si="58"/>
        <v>0.74800479771186046</v>
      </c>
      <c r="I26536" t="s">
        <v>1245</v>
      </c>
    </row>
    <row r="26537" spans="1:9" x14ac:dyDescent="0.35">
      <c r="A26537" t="s">
        <v>1257</v>
      </c>
      <c r="B26537" t="s">
        <v>396</v>
      </c>
      <c r="C26537" t="s">
        <v>396</v>
      </c>
      <c r="D26537" t="s">
        <v>1262</v>
      </c>
      <c r="E26537" t="s">
        <v>31</v>
      </c>
      <c r="F26537">
        <v>92046</v>
      </c>
      <c r="G26537">
        <v>69109</v>
      </c>
      <c r="H26537">
        <f t="shared" si="58"/>
        <v>0.75080937791973579</v>
      </c>
      <c r="I26537" t="s">
        <v>1245</v>
      </c>
    </row>
    <row r="26538" spans="1:9" x14ac:dyDescent="0.35">
      <c r="A26538" t="s">
        <v>1257</v>
      </c>
      <c r="B26538" t="s">
        <v>396</v>
      </c>
      <c r="C26538" t="s">
        <v>396</v>
      </c>
      <c r="D26538" t="s">
        <v>1263</v>
      </c>
      <c r="E26538" t="s">
        <v>29</v>
      </c>
      <c r="F26538">
        <v>41227</v>
      </c>
      <c r="G26538">
        <v>37062</v>
      </c>
      <c r="H26538">
        <f t="shared" si="58"/>
        <v>0.89897397336696827</v>
      </c>
      <c r="I26538" t="s">
        <v>1245</v>
      </c>
    </row>
    <row r="26539" spans="1:9" x14ac:dyDescent="0.35">
      <c r="A26539" t="s">
        <v>1257</v>
      </c>
      <c r="B26539" t="s">
        <v>396</v>
      </c>
      <c r="C26539" t="s">
        <v>396</v>
      </c>
      <c r="D26539" t="s">
        <v>1263</v>
      </c>
      <c r="E26539" t="s">
        <v>30</v>
      </c>
      <c r="F26539">
        <v>44861</v>
      </c>
      <c r="G26539">
        <v>29897</v>
      </c>
      <c r="H26539">
        <f t="shared" si="58"/>
        <v>0.66643632553888676</v>
      </c>
      <c r="I26539" t="s">
        <v>1245</v>
      </c>
    </row>
    <row r="26540" spans="1:9" x14ac:dyDescent="0.35">
      <c r="A26540" t="s">
        <v>1257</v>
      </c>
      <c r="B26540" t="s">
        <v>396</v>
      </c>
      <c r="C26540" t="s">
        <v>396</v>
      </c>
      <c r="D26540" t="s">
        <v>1263</v>
      </c>
      <c r="E26540" t="s">
        <v>31</v>
      </c>
      <c r="F26540">
        <v>40480</v>
      </c>
      <c r="G26540">
        <v>54236</v>
      </c>
      <c r="H26540">
        <f t="shared" si="58"/>
        <v>1.3398221343873518</v>
      </c>
      <c r="I26540" t="s">
        <v>1245</v>
      </c>
    </row>
    <row r="26541" spans="1:9" x14ac:dyDescent="0.35">
      <c r="A26541" t="s">
        <v>1257</v>
      </c>
      <c r="B26541" t="s">
        <v>396</v>
      </c>
      <c r="C26541" t="s">
        <v>396</v>
      </c>
      <c r="D26541" t="s">
        <v>1264</v>
      </c>
      <c r="E26541" t="s">
        <v>29</v>
      </c>
      <c r="F26541">
        <v>24068</v>
      </c>
      <c r="G26541">
        <v>13093</v>
      </c>
      <c r="H26541">
        <f t="shared" si="58"/>
        <v>0.54400033239155721</v>
      </c>
      <c r="I26541" t="s">
        <v>1245</v>
      </c>
    </row>
    <row r="26542" spans="1:9" x14ac:dyDescent="0.35">
      <c r="A26542" t="s">
        <v>1257</v>
      </c>
      <c r="B26542" t="s">
        <v>396</v>
      </c>
      <c r="C26542" t="s">
        <v>396</v>
      </c>
      <c r="D26542" t="s">
        <v>1264</v>
      </c>
      <c r="E26542" t="s">
        <v>30</v>
      </c>
      <c r="F26542">
        <v>23333</v>
      </c>
      <c r="G26542">
        <v>18496</v>
      </c>
      <c r="H26542">
        <f t="shared" si="58"/>
        <v>0.79269703852912188</v>
      </c>
      <c r="I26542" t="s">
        <v>1245</v>
      </c>
    </row>
    <row r="26543" spans="1:9" x14ac:dyDescent="0.35">
      <c r="A26543" t="s">
        <v>1257</v>
      </c>
      <c r="B26543" t="s">
        <v>396</v>
      </c>
      <c r="C26543" t="s">
        <v>396</v>
      </c>
      <c r="D26543" t="s">
        <v>1264</v>
      </c>
      <c r="E26543" t="s">
        <v>31</v>
      </c>
      <c r="F26543">
        <v>26498</v>
      </c>
      <c r="G26543">
        <v>11298</v>
      </c>
      <c r="H26543">
        <f t="shared" si="58"/>
        <v>0.42637180164540722</v>
      </c>
      <c r="I26543" t="s">
        <v>1245</v>
      </c>
    </row>
    <row r="26544" spans="1:9" x14ac:dyDescent="0.35">
      <c r="A26544" t="s">
        <v>1257</v>
      </c>
      <c r="B26544" t="s">
        <v>396</v>
      </c>
      <c r="C26544" t="s">
        <v>396</v>
      </c>
      <c r="D26544" t="s">
        <v>1265</v>
      </c>
      <c r="E26544" t="s">
        <v>29</v>
      </c>
      <c r="F26544">
        <v>56904</v>
      </c>
      <c r="G26544">
        <v>63859</v>
      </c>
      <c r="H26544">
        <f t="shared" si="58"/>
        <v>1.1222233937860255</v>
      </c>
      <c r="I26544" t="s">
        <v>1245</v>
      </c>
    </row>
    <row r="26545" spans="1:9" x14ac:dyDescent="0.35">
      <c r="A26545" t="s">
        <v>1257</v>
      </c>
      <c r="B26545" t="s">
        <v>396</v>
      </c>
      <c r="C26545" t="s">
        <v>396</v>
      </c>
      <c r="D26545" t="s">
        <v>1265</v>
      </c>
      <c r="E26545" t="s">
        <v>30</v>
      </c>
      <c r="F26545">
        <v>56885</v>
      </c>
      <c r="G26545">
        <v>59545</v>
      </c>
      <c r="H26545">
        <f t="shared" si="58"/>
        <v>1.0467610090533532</v>
      </c>
      <c r="I26545" t="s">
        <v>1245</v>
      </c>
    </row>
    <row r="26546" spans="1:9" x14ac:dyDescent="0.35">
      <c r="A26546" t="s">
        <v>1257</v>
      </c>
      <c r="B26546" t="s">
        <v>396</v>
      </c>
      <c r="C26546" t="s">
        <v>396</v>
      </c>
      <c r="D26546" t="s">
        <v>1265</v>
      </c>
      <c r="E26546" t="s">
        <v>31</v>
      </c>
      <c r="F26546">
        <v>56098</v>
      </c>
      <c r="G26546">
        <v>39801</v>
      </c>
      <c r="H26546">
        <f t="shared" si="58"/>
        <v>0.70949053442190457</v>
      </c>
      <c r="I26546" t="s">
        <v>1245</v>
      </c>
    </row>
    <row r="26547" spans="1:9" x14ac:dyDescent="0.35">
      <c r="A26547" t="s">
        <v>1257</v>
      </c>
      <c r="B26547" t="s">
        <v>396</v>
      </c>
      <c r="C26547" t="s">
        <v>396</v>
      </c>
      <c r="D26547" t="s">
        <v>1266</v>
      </c>
      <c r="E26547" t="s">
        <v>29</v>
      </c>
      <c r="F26547">
        <v>139713</v>
      </c>
      <c r="G26547">
        <v>120684</v>
      </c>
      <c r="H26547">
        <f t="shared" si="58"/>
        <v>0.86379936011681091</v>
      </c>
      <c r="I26547" t="s">
        <v>1245</v>
      </c>
    </row>
    <row r="26548" spans="1:9" x14ac:dyDescent="0.35">
      <c r="A26548" t="s">
        <v>1257</v>
      </c>
      <c r="B26548" t="s">
        <v>396</v>
      </c>
      <c r="C26548" t="s">
        <v>396</v>
      </c>
      <c r="D26548" t="s">
        <v>1266</v>
      </c>
      <c r="E26548" t="s">
        <v>30</v>
      </c>
      <c r="F26548">
        <v>141048</v>
      </c>
      <c r="G26548">
        <v>149196</v>
      </c>
      <c r="H26548">
        <f t="shared" si="58"/>
        <v>1.0577675684873236</v>
      </c>
      <c r="I26548" t="s">
        <v>1245</v>
      </c>
    </row>
    <row r="26549" spans="1:9" x14ac:dyDescent="0.35">
      <c r="A26549" t="s">
        <v>1257</v>
      </c>
      <c r="B26549" t="s">
        <v>396</v>
      </c>
      <c r="C26549" t="s">
        <v>396</v>
      </c>
      <c r="D26549" t="s">
        <v>1266</v>
      </c>
      <c r="E26549" t="s">
        <v>31</v>
      </c>
      <c r="F26549">
        <v>140327</v>
      </c>
      <c r="G26549">
        <v>130888</v>
      </c>
      <c r="H26549">
        <f t="shared" si="58"/>
        <v>0.93273568165784204</v>
      </c>
      <c r="I26549" t="s">
        <v>1245</v>
      </c>
    </row>
    <row r="26550" spans="1:9" x14ac:dyDescent="0.35">
      <c r="A26550" t="s">
        <v>1257</v>
      </c>
      <c r="B26550" t="s">
        <v>397</v>
      </c>
      <c r="C26550" t="s">
        <v>397</v>
      </c>
      <c r="D26550" t="s">
        <v>1258</v>
      </c>
      <c r="E26550" t="s">
        <v>29</v>
      </c>
      <c r="F26550">
        <v>600233</v>
      </c>
      <c r="G26550">
        <v>714608</v>
      </c>
      <c r="H26550">
        <f t="shared" si="58"/>
        <v>1.1905510026939539</v>
      </c>
      <c r="I26550" t="s">
        <v>1246</v>
      </c>
    </row>
    <row r="26551" spans="1:9" x14ac:dyDescent="0.35">
      <c r="A26551" t="s">
        <v>1257</v>
      </c>
      <c r="B26551" t="s">
        <v>397</v>
      </c>
      <c r="C26551" t="s">
        <v>397</v>
      </c>
      <c r="D26551" t="s">
        <v>1258</v>
      </c>
      <c r="E26551" t="s">
        <v>30</v>
      </c>
      <c r="F26551">
        <v>586763</v>
      </c>
      <c r="G26551">
        <v>515711</v>
      </c>
      <c r="H26551">
        <f t="shared" si="58"/>
        <v>0.87890852013504606</v>
      </c>
      <c r="I26551" t="s">
        <v>1246</v>
      </c>
    </row>
    <row r="26552" spans="1:9" x14ac:dyDescent="0.35">
      <c r="A26552" t="s">
        <v>1257</v>
      </c>
      <c r="B26552" t="s">
        <v>397</v>
      </c>
      <c r="C26552" t="s">
        <v>397</v>
      </c>
      <c r="D26552" t="s">
        <v>1258</v>
      </c>
      <c r="E26552" t="s">
        <v>31</v>
      </c>
      <c r="F26552">
        <v>563386</v>
      </c>
      <c r="G26552">
        <v>387818</v>
      </c>
      <c r="H26552">
        <f t="shared" si="58"/>
        <v>0.68836996304487508</v>
      </c>
      <c r="I26552" t="s">
        <v>1246</v>
      </c>
    </row>
    <row r="26553" spans="1:9" x14ac:dyDescent="0.35">
      <c r="A26553" t="s">
        <v>1257</v>
      </c>
      <c r="B26553" t="s">
        <v>397</v>
      </c>
      <c r="C26553" t="s">
        <v>397</v>
      </c>
      <c r="D26553" t="s">
        <v>1267</v>
      </c>
      <c r="E26553" t="s">
        <v>29</v>
      </c>
      <c r="F26553">
        <v>133542</v>
      </c>
      <c r="G26553">
        <v>93912</v>
      </c>
      <c r="H26553">
        <f t="shared" si="58"/>
        <v>0.70323943029159364</v>
      </c>
      <c r="I26553" t="s">
        <v>1246</v>
      </c>
    </row>
    <row r="26554" spans="1:9" x14ac:dyDescent="0.35">
      <c r="A26554" t="s">
        <v>1257</v>
      </c>
      <c r="B26554" t="s">
        <v>397</v>
      </c>
      <c r="C26554" t="s">
        <v>397</v>
      </c>
      <c r="D26554" t="s">
        <v>1267</v>
      </c>
      <c r="E26554" t="s">
        <v>30</v>
      </c>
      <c r="F26554">
        <v>133816</v>
      </c>
      <c r="G26554">
        <v>113537</v>
      </c>
      <c r="H26554">
        <f t="shared" si="58"/>
        <v>0.84845608895797209</v>
      </c>
      <c r="I26554" t="s">
        <v>1246</v>
      </c>
    </row>
    <row r="26555" spans="1:9" x14ac:dyDescent="0.35">
      <c r="A26555" t="s">
        <v>1257</v>
      </c>
      <c r="B26555" t="s">
        <v>397</v>
      </c>
      <c r="C26555" t="s">
        <v>397</v>
      </c>
      <c r="D26555" t="s">
        <v>1267</v>
      </c>
      <c r="E26555" t="s">
        <v>31</v>
      </c>
      <c r="F26555">
        <v>135594</v>
      </c>
      <c r="G26555">
        <v>101861</v>
      </c>
      <c r="H26555">
        <f t="shared" si="58"/>
        <v>0.751220555481806</v>
      </c>
      <c r="I26555" t="s">
        <v>1246</v>
      </c>
    </row>
    <row r="26556" spans="1:9" x14ac:dyDescent="0.35">
      <c r="A26556" t="s">
        <v>1257</v>
      </c>
      <c r="B26556" t="s">
        <v>397</v>
      </c>
      <c r="C26556" t="s">
        <v>397</v>
      </c>
      <c r="D26556" t="s">
        <v>1268</v>
      </c>
      <c r="E26556" t="s">
        <v>29</v>
      </c>
      <c r="F26556">
        <v>60535</v>
      </c>
      <c r="G26556">
        <v>50411</v>
      </c>
      <c r="H26556">
        <f t="shared" si="58"/>
        <v>0.83275790864788968</v>
      </c>
      <c r="I26556" t="s">
        <v>1246</v>
      </c>
    </row>
    <row r="26557" spans="1:9" x14ac:dyDescent="0.35">
      <c r="A26557" t="s">
        <v>1257</v>
      </c>
      <c r="B26557" t="s">
        <v>397</v>
      </c>
      <c r="C26557" t="s">
        <v>397</v>
      </c>
      <c r="D26557" t="s">
        <v>1268</v>
      </c>
      <c r="E26557" t="s">
        <v>30</v>
      </c>
      <c r="F26557">
        <v>53100</v>
      </c>
      <c r="G26557">
        <v>43529</v>
      </c>
      <c r="H26557">
        <f t="shared" si="58"/>
        <v>0.81975517890772132</v>
      </c>
      <c r="I26557" t="s">
        <v>1246</v>
      </c>
    </row>
    <row r="26558" spans="1:9" x14ac:dyDescent="0.35">
      <c r="A26558" t="s">
        <v>1257</v>
      </c>
      <c r="B26558" t="s">
        <v>397</v>
      </c>
      <c r="C26558" t="s">
        <v>397</v>
      </c>
      <c r="D26558" t="s">
        <v>1268</v>
      </c>
      <c r="E26558" t="s">
        <v>31</v>
      </c>
      <c r="F26558">
        <v>49128</v>
      </c>
      <c r="G26558">
        <v>35796</v>
      </c>
      <c r="H26558">
        <f t="shared" si="58"/>
        <v>0.72862725940400586</v>
      </c>
      <c r="I26558" t="s">
        <v>1246</v>
      </c>
    </row>
    <row r="26559" spans="1:9" x14ac:dyDescent="0.35">
      <c r="A26559" t="s">
        <v>1257</v>
      </c>
      <c r="B26559" t="s">
        <v>397</v>
      </c>
      <c r="C26559" t="s">
        <v>397</v>
      </c>
      <c r="D26559" t="s">
        <v>1269</v>
      </c>
      <c r="E26559" t="s">
        <v>29</v>
      </c>
      <c r="F26559">
        <v>126550</v>
      </c>
      <c r="G26559">
        <v>56936</v>
      </c>
      <c r="H26559">
        <f t="shared" si="58"/>
        <v>0.44990912682734097</v>
      </c>
      <c r="I26559" t="s">
        <v>1246</v>
      </c>
    </row>
    <row r="26560" spans="1:9" x14ac:dyDescent="0.35">
      <c r="A26560" t="s">
        <v>1257</v>
      </c>
      <c r="B26560" t="s">
        <v>397</v>
      </c>
      <c r="C26560" t="s">
        <v>397</v>
      </c>
      <c r="D26560" t="s">
        <v>1269</v>
      </c>
      <c r="E26560" t="s">
        <v>30</v>
      </c>
      <c r="F26560">
        <v>127118</v>
      </c>
      <c r="G26560">
        <v>47576</v>
      </c>
      <c r="H26560">
        <f t="shared" si="58"/>
        <v>0.37426642961657675</v>
      </c>
      <c r="I26560" t="s">
        <v>1246</v>
      </c>
    </row>
    <row r="26561" spans="1:9" x14ac:dyDescent="0.35">
      <c r="A26561" t="s">
        <v>1257</v>
      </c>
      <c r="B26561" t="s">
        <v>397</v>
      </c>
      <c r="C26561" t="s">
        <v>397</v>
      </c>
      <c r="D26561" t="s">
        <v>1269</v>
      </c>
      <c r="E26561" t="s">
        <v>31</v>
      </c>
      <c r="F26561">
        <v>104498</v>
      </c>
      <c r="G26561">
        <v>37048</v>
      </c>
      <c r="H26561">
        <f t="shared" si="58"/>
        <v>0.354533101111983</v>
      </c>
      <c r="I26561" t="s">
        <v>1246</v>
      </c>
    </row>
    <row r="26562" spans="1:9" x14ac:dyDescent="0.35">
      <c r="A26562" t="s">
        <v>1257</v>
      </c>
      <c r="B26562" t="s">
        <v>397</v>
      </c>
      <c r="C26562" t="s">
        <v>397</v>
      </c>
      <c r="D26562" t="s">
        <v>1270</v>
      </c>
      <c r="E26562" t="s">
        <v>29</v>
      </c>
      <c r="F26562">
        <v>28273</v>
      </c>
      <c r="G26562">
        <v>21525</v>
      </c>
      <c r="H26562">
        <f t="shared" si="58"/>
        <v>0.76132706115375093</v>
      </c>
      <c r="I26562" t="s">
        <v>1246</v>
      </c>
    </row>
    <row r="26563" spans="1:9" x14ac:dyDescent="0.35">
      <c r="A26563" t="s">
        <v>1257</v>
      </c>
      <c r="B26563" t="s">
        <v>397</v>
      </c>
      <c r="C26563" t="s">
        <v>397</v>
      </c>
      <c r="D26563" t="s">
        <v>1270</v>
      </c>
      <c r="E26563" t="s">
        <v>30</v>
      </c>
      <c r="F26563">
        <v>28224</v>
      </c>
      <c r="G26563">
        <v>16437</v>
      </c>
      <c r="H26563">
        <f t="shared" si="58"/>
        <v>0.58237670068027214</v>
      </c>
      <c r="I26563" t="s">
        <v>1246</v>
      </c>
    </row>
    <row r="26564" spans="1:9" x14ac:dyDescent="0.35">
      <c r="A26564" t="s">
        <v>1257</v>
      </c>
      <c r="B26564" t="s">
        <v>397</v>
      </c>
      <c r="C26564" t="s">
        <v>397</v>
      </c>
      <c r="D26564" t="s">
        <v>1270</v>
      </c>
      <c r="E26564" t="s">
        <v>31</v>
      </c>
      <c r="F26564">
        <v>26783</v>
      </c>
      <c r="G26564">
        <v>16464</v>
      </c>
      <c r="H26564">
        <f t="shared" si="58"/>
        <v>0.61471829145353396</v>
      </c>
      <c r="I26564" t="s">
        <v>1246</v>
      </c>
    </row>
    <row r="26565" spans="1:9" x14ac:dyDescent="0.35">
      <c r="A26565" t="s">
        <v>1257</v>
      </c>
      <c r="B26565" t="s">
        <v>397</v>
      </c>
      <c r="C26565" t="s">
        <v>397</v>
      </c>
      <c r="D26565" t="s">
        <v>1271</v>
      </c>
      <c r="E26565" t="s">
        <v>29</v>
      </c>
      <c r="F26565">
        <v>149985</v>
      </c>
      <c r="G26565">
        <v>140470</v>
      </c>
      <c r="H26565">
        <f t="shared" si="58"/>
        <v>0.93656032269893652</v>
      </c>
      <c r="I26565" t="s">
        <v>1246</v>
      </c>
    </row>
    <row r="26566" spans="1:9" x14ac:dyDescent="0.35">
      <c r="A26566" t="s">
        <v>1257</v>
      </c>
      <c r="B26566" t="s">
        <v>397</v>
      </c>
      <c r="C26566" t="s">
        <v>397</v>
      </c>
      <c r="D26566" t="s">
        <v>1271</v>
      </c>
      <c r="E26566" t="s">
        <v>30</v>
      </c>
      <c r="F26566">
        <v>150579</v>
      </c>
      <c r="G26566">
        <v>127349</v>
      </c>
      <c r="H26566">
        <f t="shared" si="58"/>
        <v>0.84572882008779449</v>
      </c>
      <c r="I26566" t="s">
        <v>1246</v>
      </c>
    </row>
    <row r="26567" spans="1:9" x14ac:dyDescent="0.35">
      <c r="A26567" t="s">
        <v>1257</v>
      </c>
      <c r="B26567" t="s">
        <v>397</v>
      </c>
      <c r="C26567" t="s">
        <v>397</v>
      </c>
      <c r="D26567" t="s">
        <v>1271</v>
      </c>
      <c r="E26567" t="s">
        <v>31</v>
      </c>
      <c r="F26567">
        <v>145450</v>
      </c>
      <c r="G26567">
        <v>122713</v>
      </c>
      <c r="H26567">
        <f t="shared" si="58"/>
        <v>0.84367823994499824</v>
      </c>
      <c r="I26567" t="s">
        <v>1246</v>
      </c>
    </row>
    <row r="26568" spans="1:9" x14ac:dyDescent="0.35">
      <c r="A26568" t="s">
        <v>1257</v>
      </c>
      <c r="B26568" t="s">
        <v>397</v>
      </c>
      <c r="C26568" t="s">
        <v>397</v>
      </c>
      <c r="D26568" t="s">
        <v>1272</v>
      </c>
      <c r="E26568" t="s">
        <v>29</v>
      </c>
      <c r="F26568">
        <v>96714</v>
      </c>
      <c r="G26568">
        <v>129975</v>
      </c>
      <c r="H26568">
        <f t="shared" si="58"/>
        <v>1.3439109125876294</v>
      </c>
      <c r="I26568" t="s">
        <v>1246</v>
      </c>
    </row>
    <row r="26569" spans="1:9" x14ac:dyDescent="0.35">
      <c r="A26569" t="s">
        <v>1257</v>
      </c>
      <c r="B26569" t="s">
        <v>397</v>
      </c>
      <c r="C26569" t="s">
        <v>397</v>
      </c>
      <c r="D26569" t="s">
        <v>1272</v>
      </c>
      <c r="E26569" t="s">
        <v>30</v>
      </c>
      <c r="F26569">
        <v>98167</v>
      </c>
      <c r="G26569">
        <v>147233</v>
      </c>
      <c r="H26569">
        <f t="shared" si="58"/>
        <v>1.4998217323540497</v>
      </c>
      <c r="I26569" t="s">
        <v>1246</v>
      </c>
    </row>
    <row r="26570" spans="1:9" x14ac:dyDescent="0.35">
      <c r="A26570" t="s">
        <v>1257</v>
      </c>
      <c r="B26570" t="s">
        <v>397</v>
      </c>
      <c r="C26570" t="s">
        <v>397</v>
      </c>
      <c r="D26570" t="s">
        <v>1272</v>
      </c>
      <c r="E26570" t="s">
        <v>31</v>
      </c>
      <c r="F26570">
        <v>104482</v>
      </c>
      <c r="G26570">
        <v>122810</v>
      </c>
      <c r="H26570">
        <f t="shared" si="58"/>
        <v>1.1754177753105799</v>
      </c>
      <c r="I26570" t="s">
        <v>1246</v>
      </c>
    </row>
    <row r="26571" spans="1:9" x14ac:dyDescent="0.35">
      <c r="A26571" t="s">
        <v>1257</v>
      </c>
      <c r="B26571" t="s">
        <v>397</v>
      </c>
      <c r="C26571" t="s">
        <v>397</v>
      </c>
      <c r="D26571" t="s">
        <v>1273</v>
      </c>
      <c r="E26571" t="s">
        <v>29</v>
      </c>
      <c r="F26571">
        <v>45248</v>
      </c>
      <c r="G26571">
        <v>58243</v>
      </c>
      <c r="H26571">
        <f t="shared" si="58"/>
        <v>1.2871950141442716</v>
      </c>
      <c r="I26571" t="s">
        <v>1246</v>
      </c>
    </row>
    <row r="26572" spans="1:9" x14ac:dyDescent="0.35">
      <c r="A26572" t="s">
        <v>1257</v>
      </c>
      <c r="B26572" t="s">
        <v>397</v>
      </c>
      <c r="C26572" t="s">
        <v>397</v>
      </c>
      <c r="D26572" t="s">
        <v>1273</v>
      </c>
      <c r="E26572" t="s">
        <v>30</v>
      </c>
      <c r="F26572">
        <v>51181</v>
      </c>
      <c r="G26572">
        <v>48270</v>
      </c>
      <c r="H26572">
        <f t="shared" si="58"/>
        <v>0.94312342470838784</v>
      </c>
      <c r="I26572" t="s">
        <v>1246</v>
      </c>
    </row>
    <row r="26573" spans="1:9" x14ac:dyDescent="0.35">
      <c r="A26573" t="s">
        <v>1257</v>
      </c>
      <c r="B26573" t="s">
        <v>397</v>
      </c>
      <c r="C26573" t="s">
        <v>397</v>
      </c>
      <c r="D26573" t="s">
        <v>1273</v>
      </c>
      <c r="E26573" t="s">
        <v>31</v>
      </c>
      <c r="F26573">
        <v>51578</v>
      </c>
      <c r="G26573">
        <v>52032</v>
      </c>
      <c r="H26573">
        <f t="shared" si="58"/>
        <v>1.0088022024894334</v>
      </c>
      <c r="I26573" t="s">
        <v>1246</v>
      </c>
    </row>
    <row r="26574" spans="1:9" x14ac:dyDescent="0.35">
      <c r="A26574" t="s">
        <v>1257</v>
      </c>
      <c r="B26574" t="s">
        <v>397</v>
      </c>
      <c r="C26574" t="s">
        <v>397</v>
      </c>
      <c r="D26574" t="s">
        <v>1274</v>
      </c>
      <c r="E26574" t="s">
        <v>29</v>
      </c>
      <c r="F26574">
        <v>120884</v>
      </c>
      <c r="G26574">
        <v>136076</v>
      </c>
      <c r="H26574">
        <f t="shared" si="58"/>
        <v>1.1256742000595612</v>
      </c>
      <c r="I26574" t="s">
        <v>1246</v>
      </c>
    </row>
    <row r="26575" spans="1:9" x14ac:dyDescent="0.35">
      <c r="A26575" t="s">
        <v>1257</v>
      </c>
      <c r="B26575" t="s">
        <v>397</v>
      </c>
      <c r="C26575" t="s">
        <v>397</v>
      </c>
      <c r="D26575" t="s">
        <v>1274</v>
      </c>
      <c r="E26575" t="s">
        <v>30</v>
      </c>
      <c r="F26575">
        <v>129859</v>
      </c>
      <c r="G26575">
        <v>103535</v>
      </c>
      <c r="H26575">
        <f t="shared" si="58"/>
        <v>0.79728782756682248</v>
      </c>
      <c r="I26575" t="s">
        <v>1246</v>
      </c>
    </row>
    <row r="26576" spans="1:9" x14ac:dyDescent="0.35">
      <c r="A26576" t="s">
        <v>1257</v>
      </c>
      <c r="B26576" t="s">
        <v>397</v>
      </c>
      <c r="C26576" t="s">
        <v>397</v>
      </c>
      <c r="D26576" t="s">
        <v>1274</v>
      </c>
      <c r="E26576" t="s">
        <v>31</v>
      </c>
      <c r="F26576">
        <v>126827</v>
      </c>
      <c r="G26576">
        <v>88235</v>
      </c>
      <c r="H26576">
        <f t="shared" si="58"/>
        <v>0.69571148099379465</v>
      </c>
      <c r="I26576" t="s">
        <v>1246</v>
      </c>
    </row>
    <row r="26577" spans="1:9" x14ac:dyDescent="0.35">
      <c r="A26577" t="s">
        <v>1257</v>
      </c>
      <c r="B26577" t="s">
        <v>397</v>
      </c>
      <c r="C26577" t="s">
        <v>397</v>
      </c>
      <c r="D26577" t="s">
        <v>1275</v>
      </c>
      <c r="E26577" t="s">
        <v>29</v>
      </c>
      <c r="F26577">
        <v>7886</v>
      </c>
      <c r="G26577">
        <v>13221</v>
      </c>
      <c r="H26577">
        <f t="shared" si="58"/>
        <v>1.6765153436469693</v>
      </c>
      <c r="I26577" t="s">
        <v>1246</v>
      </c>
    </row>
    <row r="26578" spans="1:9" x14ac:dyDescent="0.35">
      <c r="A26578" t="s">
        <v>1257</v>
      </c>
      <c r="B26578" t="s">
        <v>397</v>
      </c>
      <c r="C26578" t="s">
        <v>397</v>
      </c>
      <c r="D26578" t="s">
        <v>1275</v>
      </c>
      <c r="E26578" t="s">
        <v>30</v>
      </c>
      <c r="F26578">
        <v>15335</v>
      </c>
      <c r="G26578">
        <v>16411</v>
      </c>
      <c r="H26578">
        <f t="shared" si="58"/>
        <v>1.0701662862732311</v>
      </c>
      <c r="I26578" t="s">
        <v>1246</v>
      </c>
    </row>
    <row r="26579" spans="1:9" x14ac:dyDescent="0.35">
      <c r="A26579" t="s">
        <v>1257</v>
      </c>
      <c r="B26579" t="s">
        <v>397</v>
      </c>
      <c r="C26579" t="s">
        <v>397</v>
      </c>
      <c r="D26579" t="s">
        <v>1275</v>
      </c>
      <c r="E26579" t="s">
        <v>31</v>
      </c>
      <c r="F26579">
        <v>15102</v>
      </c>
      <c r="G26579">
        <v>14516</v>
      </c>
      <c r="H26579">
        <f t="shared" si="58"/>
        <v>0.96119719242484436</v>
      </c>
      <c r="I26579" t="s">
        <v>1246</v>
      </c>
    </row>
    <row r="26580" spans="1:9" x14ac:dyDescent="0.35">
      <c r="A26580" t="s">
        <v>1257</v>
      </c>
      <c r="B26580" t="s">
        <v>397</v>
      </c>
      <c r="C26580" t="s">
        <v>397</v>
      </c>
      <c r="D26580" t="s">
        <v>1276</v>
      </c>
      <c r="E26580" t="s">
        <v>29</v>
      </c>
      <c r="F26580">
        <v>12752</v>
      </c>
      <c r="G26580">
        <v>17374</v>
      </c>
      <c r="H26580">
        <f t="shared" si="58"/>
        <v>1.3624529485570891</v>
      </c>
      <c r="I26580" t="s">
        <v>1246</v>
      </c>
    </row>
    <row r="26581" spans="1:9" x14ac:dyDescent="0.35">
      <c r="A26581" t="s">
        <v>1257</v>
      </c>
      <c r="B26581" t="s">
        <v>397</v>
      </c>
      <c r="C26581" t="s">
        <v>397</v>
      </c>
      <c r="D26581" t="s">
        <v>1276</v>
      </c>
      <c r="E26581" t="s">
        <v>30</v>
      </c>
      <c r="F26581">
        <v>11068</v>
      </c>
      <c r="G26581">
        <v>15471</v>
      </c>
      <c r="H26581">
        <f t="shared" si="58"/>
        <v>1.3978135164438019</v>
      </c>
      <c r="I26581" t="s">
        <v>1246</v>
      </c>
    </row>
    <row r="26582" spans="1:9" x14ac:dyDescent="0.35">
      <c r="A26582" t="s">
        <v>1257</v>
      </c>
      <c r="B26582" t="s">
        <v>397</v>
      </c>
      <c r="C26582" t="s">
        <v>397</v>
      </c>
      <c r="D26582" t="s">
        <v>1276</v>
      </c>
      <c r="E26582" t="s">
        <v>31</v>
      </c>
      <c r="F26582">
        <v>12638</v>
      </c>
      <c r="G26582">
        <v>14410</v>
      </c>
      <c r="H26582">
        <f t="shared" ref="H26582:H26645" si="59">G26582/F26582</f>
        <v>1.1402120588700744</v>
      </c>
      <c r="I26582" t="s">
        <v>1246</v>
      </c>
    </row>
    <row r="26583" spans="1:9" x14ac:dyDescent="0.35">
      <c r="A26583" t="s">
        <v>1257</v>
      </c>
      <c r="B26583" t="s">
        <v>397</v>
      </c>
      <c r="C26583" t="s">
        <v>397</v>
      </c>
      <c r="D26583" t="s">
        <v>1259</v>
      </c>
      <c r="E26583" t="s">
        <v>29</v>
      </c>
      <c r="F26583">
        <v>167606</v>
      </c>
      <c r="G26583">
        <v>166837</v>
      </c>
      <c r="H26583">
        <f t="shared" si="59"/>
        <v>0.99541185876400606</v>
      </c>
      <c r="I26583" t="s">
        <v>1246</v>
      </c>
    </row>
    <row r="26584" spans="1:9" x14ac:dyDescent="0.35">
      <c r="A26584" t="s">
        <v>1257</v>
      </c>
      <c r="B26584" t="s">
        <v>397</v>
      </c>
      <c r="C26584" t="s">
        <v>397</v>
      </c>
      <c r="D26584" t="s">
        <v>1259</v>
      </c>
      <c r="E26584" t="s">
        <v>30</v>
      </c>
      <c r="F26584">
        <v>171433</v>
      </c>
      <c r="G26584">
        <v>124393</v>
      </c>
      <c r="H26584">
        <f t="shared" si="59"/>
        <v>0.72560708848354749</v>
      </c>
      <c r="I26584" t="s">
        <v>1246</v>
      </c>
    </row>
    <row r="26585" spans="1:9" x14ac:dyDescent="0.35">
      <c r="A26585" t="s">
        <v>1257</v>
      </c>
      <c r="B26585" t="s">
        <v>397</v>
      </c>
      <c r="C26585" t="s">
        <v>397</v>
      </c>
      <c r="D26585" t="s">
        <v>1259</v>
      </c>
      <c r="E26585" t="s">
        <v>31</v>
      </c>
      <c r="F26585">
        <v>176815</v>
      </c>
      <c r="G26585">
        <v>127320</v>
      </c>
      <c r="H26585">
        <f t="shared" si="59"/>
        <v>0.72007465429969175</v>
      </c>
      <c r="I26585" t="s">
        <v>1246</v>
      </c>
    </row>
    <row r="26586" spans="1:9" x14ac:dyDescent="0.35">
      <c r="A26586" t="s">
        <v>1257</v>
      </c>
      <c r="B26586" t="s">
        <v>397</v>
      </c>
      <c r="C26586" t="s">
        <v>397</v>
      </c>
      <c r="D26586" t="s">
        <v>1277</v>
      </c>
      <c r="E26586" t="s">
        <v>29</v>
      </c>
      <c r="F26586">
        <v>31884</v>
      </c>
      <c r="G26586">
        <v>28174</v>
      </c>
      <c r="H26586">
        <f t="shared" si="59"/>
        <v>0.88364069752854091</v>
      </c>
      <c r="I26586" t="s">
        <v>1246</v>
      </c>
    </row>
    <row r="26587" spans="1:9" x14ac:dyDescent="0.35">
      <c r="A26587" t="s">
        <v>1257</v>
      </c>
      <c r="B26587" t="s">
        <v>397</v>
      </c>
      <c r="C26587" t="s">
        <v>397</v>
      </c>
      <c r="D26587" t="s">
        <v>1277</v>
      </c>
      <c r="E26587" t="s">
        <v>30</v>
      </c>
      <c r="F26587">
        <v>37157</v>
      </c>
      <c r="G26587">
        <v>28334</v>
      </c>
      <c r="H26587">
        <f t="shared" si="59"/>
        <v>0.76254810668245554</v>
      </c>
      <c r="I26587" t="s">
        <v>1246</v>
      </c>
    </row>
    <row r="26588" spans="1:9" x14ac:dyDescent="0.35">
      <c r="A26588" t="s">
        <v>1257</v>
      </c>
      <c r="B26588" t="s">
        <v>397</v>
      </c>
      <c r="C26588" t="s">
        <v>397</v>
      </c>
      <c r="D26588" t="s">
        <v>1277</v>
      </c>
      <c r="E26588" t="s">
        <v>31</v>
      </c>
      <c r="F26588">
        <v>28460</v>
      </c>
      <c r="G26588">
        <v>20865</v>
      </c>
      <c r="H26588">
        <f t="shared" si="59"/>
        <v>0.733134223471539</v>
      </c>
      <c r="I26588" t="s">
        <v>1246</v>
      </c>
    </row>
    <row r="26589" spans="1:9" x14ac:dyDescent="0.35">
      <c r="A26589" t="s">
        <v>1257</v>
      </c>
      <c r="B26589" t="s">
        <v>397</v>
      </c>
      <c r="C26589" t="s">
        <v>397</v>
      </c>
      <c r="D26589" t="s">
        <v>1278</v>
      </c>
      <c r="E26589" t="s">
        <v>29</v>
      </c>
      <c r="F26589">
        <v>31842</v>
      </c>
      <c r="G26589">
        <v>29690</v>
      </c>
      <c r="H26589">
        <f t="shared" si="59"/>
        <v>0.93241630550844801</v>
      </c>
      <c r="I26589" t="s">
        <v>1246</v>
      </c>
    </row>
    <row r="26590" spans="1:9" x14ac:dyDescent="0.35">
      <c r="A26590" t="s">
        <v>1257</v>
      </c>
      <c r="B26590" t="s">
        <v>397</v>
      </c>
      <c r="C26590" t="s">
        <v>397</v>
      </c>
      <c r="D26590" t="s">
        <v>1278</v>
      </c>
      <c r="E26590" t="s">
        <v>30</v>
      </c>
      <c r="F26590">
        <v>31419</v>
      </c>
      <c r="G26590">
        <v>27847</v>
      </c>
      <c r="H26590">
        <f t="shared" si="59"/>
        <v>0.88631083102581243</v>
      </c>
      <c r="I26590" t="s">
        <v>1246</v>
      </c>
    </row>
    <row r="26591" spans="1:9" x14ac:dyDescent="0.35">
      <c r="A26591" t="s">
        <v>1257</v>
      </c>
      <c r="B26591" t="s">
        <v>397</v>
      </c>
      <c r="C26591" t="s">
        <v>397</v>
      </c>
      <c r="D26591" t="s">
        <v>1278</v>
      </c>
      <c r="E26591" t="s">
        <v>31</v>
      </c>
      <c r="F26591">
        <v>29805</v>
      </c>
      <c r="G26591">
        <v>29459</v>
      </c>
      <c r="H26591">
        <f t="shared" si="59"/>
        <v>0.9883912095286026</v>
      </c>
      <c r="I26591" t="s">
        <v>1246</v>
      </c>
    </row>
    <row r="26592" spans="1:9" x14ac:dyDescent="0.35">
      <c r="A26592" t="s">
        <v>1257</v>
      </c>
      <c r="B26592" t="s">
        <v>397</v>
      </c>
      <c r="C26592" t="s">
        <v>397</v>
      </c>
      <c r="D26592" t="s">
        <v>1279</v>
      </c>
      <c r="E26592" t="s">
        <v>29</v>
      </c>
      <c r="F26592">
        <v>9559</v>
      </c>
      <c r="G26592">
        <v>9049</v>
      </c>
      <c r="H26592">
        <f t="shared" si="59"/>
        <v>0.94664713882205254</v>
      </c>
      <c r="I26592" t="s">
        <v>1246</v>
      </c>
    </row>
    <row r="26593" spans="1:9" x14ac:dyDescent="0.35">
      <c r="A26593" t="s">
        <v>1257</v>
      </c>
      <c r="B26593" t="s">
        <v>397</v>
      </c>
      <c r="C26593" t="s">
        <v>397</v>
      </c>
      <c r="D26593" t="s">
        <v>1279</v>
      </c>
      <c r="E26593" t="s">
        <v>30</v>
      </c>
      <c r="F26593">
        <v>11974</v>
      </c>
      <c r="G26593">
        <v>11462</v>
      </c>
      <c r="H26593">
        <f t="shared" si="59"/>
        <v>0.95724068815767493</v>
      </c>
      <c r="I26593" t="s">
        <v>1246</v>
      </c>
    </row>
    <row r="26594" spans="1:9" x14ac:dyDescent="0.35">
      <c r="A26594" t="s">
        <v>1257</v>
      </c>
      <c r="B26594" t="s">
        <v>397</v>
      </c>
      <c r="C26594" t="s">
        <v>397</v>
      </c>
      <c r="D26594" t="s">
        <v>1279</v>
      </c>
      <c r="E26594" t="s">
        <v>31</v>
      </c>
      <c r="F26594">
        <v>14787</v>
      </c>
      <c r="G26594">
        <v>9697</v>
      </c>
      <c r="H26594">
        <f t="shared" si="59"/>
        <v>0.65577872455535269</v>
      </c>
      <c r="I26594" t="s">
        <v>1246</v>
      </c>
    </row>
    <row r="26595" spans="1:9" x14ac:dyDescent="0.35">
      <c r="A26595" t="s">
        <v>1257</v>
      </c>
      <c r="B26595" t="s">
        <v>397</v>
      </c>
      <c r="C26595" t="s">
        <v>397</v>
      </c>
      <c r="D26595" t="s">
        <v>1280</v>
      </c>
      <c r="E26595" t="s">
        <v>29</v>
      </c>
      <c r="F26595">
        <v>45265</v>
      </c>
      <c r="G26595">
        <v>93972</v>
      </c>
      <c r="H26595">
        <f t="shared" si="59"/>
        <v>2.0760410913509335</v>
      </c>
      <c r="I26595" t="s">
        <v>1246</v>
      </c>
    </row>
    <row r="26596" spans="1:9" x14ac:dyDescent="0.35">
      <c r="A26596" t="s">
        <v>1257</v>
      </c>
      <c r="B26596" t="s">
        <v>397</v>
      </c>
      <c r="C26596" t="s">
        <v>397</v>
      </c>
      <c r="D26596" t="s">
        <v>1280</v>
      </c>
      <c r="E26596" t="s">
        <v>30</v>
      </c>
      <c r="F26596">
        <v>46829</v>
      </c>
      <c r="G26596">
        <v>65251</v>
      </c>
      <c r="H26596">
        <f t="shared" si="59"/>
        <v>1.3933887121228299</v>
      </c>
      <c r="I26596" t="s">
        <v>1246</v>
      </c>
    </row>
    <row r="26597" spans="1:9" x14ac:dyDescent="0.35">
      <c r="A26597" t="s">
        <v>1257</v>
      </c>
      <c r="B26597" t="s">
        <v>397</v>
      </c>
      <c r="C26597" t="s">
        <v>397</v>
      </c>
      <c r="D26597" t="s">
        <v>1280</v>
      </c>
      <c r="E26597" t="s">
        <v>31</v>
      </c>
      <c r="F26597">
        <v>47206</v>
      </c>
      <c r="G26597">
        <v>42294</v>
      </c>
      <c r="H26597">
        <f t="shared" si="59"/>
        <v>0.8959454306655934</v>
      </c>
      <c r="I26597" t="s">
        <v>1246</v>
      </c>
    </row>
    <row r="26598" spans="1:9" x14ac:dyDescent="0.35">
      <c r="A26598" t="s">
        <v>1257</v>
      </c>
      <c r="B26598" t="s">
        <v>397</v>
      </c>
      <c r="C26598" t="s">
        <v>397</v>
      </c>
      <c r="D26598" t="s">
        <v>1281</v>
      </c>
      <c r="E26598" t="s">
        <v>29</v>
      </c>
      <c r="F26598">
        <v>20004</v>
      </c>
      <c r="G26598">
        <v>19694</v>
      </c>
      <c r="H26598">
        <f t="shared" si="59"/>
        <v>0.98450309938012392</v>
      </c>
      <c r="I26598" t="s">
        <v>1246</v>
      </c>
    </row>
    <row r="26599" spans="1:9" x14ac:dyDescent="0.35">
      <c r="A26599" t="s">
        <v>1257</v>
      </c>
      <c r="B26599" t="s">
        <v>397</v>
      </c>
      <c r="C26599" t="s">
        <v>397</v>
      </c>
      <c r="D26599" t="s">
        <v>1281</v>
      </c>
      <c r="E26599" t="s">
        <v>30</v>
      </c>
      <c r="F26599">
        <v>23133</v>
      </c>
      <c r="G26599">
        <v>21406</v>
      </c>
      <c r="H26599">
        <f t="shared" si="59"/>
        <v>0.92534474560152169</v>
      </c>
      <c r="I26599" t="s">
        <v>1246</v>
      </c>
    </row>
    <row r="26600" spans="1:9" x14ac:dyDescent="0.35">
      <c r="A26600" t="s">
        <v>1257</v>
      </c>
      <c r="B26600" t="s">
        <v>397</v>
      </c>
      <c r="C26600" t="s">
        <v>397</v>
      </c>
      <c r="D26600" t="s">
        <v>1281</v>
      </c>
      <c r="E26600" t="s">
        <v>31</v>
      </c>
      <c r="F26600">
        <v>21948</v>
      </c>
      <c r="G26600">
        <v>18766</v>
      </c>
      <c r="H26600">
        <f t="shared" si="59"/>
        <v>0.8550209586294879</v>
      </c>
      <c r="I26600" t="s">
        <v>1246</v>
      </c>
    </row>
    <row r="26601" spans="1:9" x14ac:dyDescent="0.35">
      <c r="A26601" t="s">
        <v>1257</v>
      </c>
      <c r="B26601" t="s">
        <v>397</v>
      </c>
      <c r="C26601" t="s">
        <v>397</v>
      </c>
      <c r="D26601" t="s">
        <v>1282</v>
      </c>
      <c r="E26601" t="s">
        <v>29</v>
      </c>
      <c r="F26601">
        <v>1616</v>
      </c>
      <c r="G26601">
        <v>2494</v>
      </c>
      <c r="H26601">
        <f t="shared" si="59"/>
        <v>1.5433168316831682</v>
      </c>
      <c r="I26601" t="s">
        <v>1246</v>
      </c>
    </row>
    <row r="26602" spans="1:9" x14ac:dyDescent="0.35">
      <c r="A26602" t="s">
        <v>1257</v>
      </c>
      <c r="B26602" t="s">
        <v>397</v>
      </c>
      <c r="C26602" t="s">
        <v>397</v>
      </c>
      <c r="D26602" t="s">
        <v>1282</v>
      </c>
      <c r="E26602" t="s">
        <v>30</v>
      </c>
      <c r="F26602">
        <v>22595</v>
      </c>
      <c r="G26602">
        <v>4417</v>
      </c>
      <c r="H26602">
        <f t="shared" si="59"/>
        <v>0.19548572693073688</v>
      </c>
      <c r="I26602" t="s">
        <v>1246</v>
      </c>
    </row>
    <row r="26603" spans="1:9" x14ac:dyDescent="0.35">
      <c r="A26603" t="s">
        <v>1257</v>
      </c>
      <c r="B26603" t="s">
        <v>397</v>
      </c>
      <c r="C26603" t="s">
        <v>397</v>
      </c>
      <c r="D26603" t="s">
        <v>1282</v>
      </c>
      <c r="E26603" t="s">
        <v>31</v>
      </c>
      <c r="F26603">
        <v>24097</v>
      </c>
      <c r="G26603">
        <v>13594</v>
      </c>
      <c r="H26603">
        <f t="shared" si="59"/>
        <v>0.56413661451632979</v>
      </c>
      <c r="I26603" t="s">
        <v>1246</v>
      </c>
    </row>
    <row r="26604" spans="1:9" x14ac:dyDescent="0.35">
      <c r="A26604" t="s">
        <v>1257</v>
      </c>
      <c r="B26604" t="s">
        <v>397</v>
      </c>
      <c r="C26604" t="s">
        <v>397</v>
      </c>
      <c r="D26604" t="s">
        <v>1260</v>
      </c>
      <c r="E26604" t="s">
        <v>29</v>
      </c>
      <c r="F26604">
        <v>302103</v>
      </c>
      <c r="G26604">
        <v>264487</v>
      </c>
      <c r="H26604">
        <f t="shared" si="59"/>
        <v>0.87548617524486683</v>
      </c>
      <c r="I26604" t="s">
        <v>1246</v>
      </c>
    </row>
    <row r="26605" spans="1:9" x14ac:dyDescent="0.35">
      <c r="A26605" t="s">
        <v>1257</v>
      </c>
      <c r="B26605" t="s">
        <v>397</v>
      </c>
      <c r="C26605" t="s">
        <v>397</v>
      </c>
      <c r="D26605" t="s">
        <v>1260</v>
      </c>
      <c r="E26605" t="s">
        <v>30</v>
      </c>
      <c r="F26605">
        <v>308207</v>
      </c>
      <c r="G26605">
        <v>329480</v>
      </c>
      <c r="H26605">
        <f t="shared" si="59"/>
        <v>1.0690217937944304</v>
      </c>
      <c r="I26605" t="s">
        <v>1246</v>
      </c>
    </row>
    <row r="26606" spans="1:9" x14ac:dyDescent="0.35">
      <c r="A26606" t="s">
        <v>1257</v>
      </c>
      <c r="B26606" t="s">
        <v>397</v>
      </c>
      <c r="C26606" t="s">
        <v>397</v>
      </c>
      <c r="D26606" t="s">
        <v>1260</v>
      </c>
      <c r="E26606" t="s">
        <v>31</v>
      </c>
      <c r="F26606">
        <v>349256</v>
      </c>
      <c r="G26606">
        <v>581960</v>
      </c>
      <c r="H26606">
        <f t="shared" si="59"/>
        <v>1.6662849027647342</v>
      </c>
      <c r="I26606" t="s">
        <v>1246</v>
      </c>
    </row>
    <row r="26607" spans="1:9" x14ac:dyDescent="0.35">
      <c r="A26607" t="s">
        <v>1257</v>
      </c>
      <c r="B26607" t="s">
        <v>397</v>
      </c>
      <c r="C26607" t="s">
        <v>397</v>
      </c>
      <c r="D26607" t="s">
        <v>1261</v>
      </c>
      <c r="E26607" t="s">
        <v>29</v>
      </c>
      <c r="F26607">
        <v>243800</v>
      </c>
      <c r="G26607">
        <v>319149</v>
      </c>
      <c r="H26607">
        <f t="shared" si="59"/>
        <v>1.3090607054963084</v>
      </c>
      <c r="I26607" t="s">
        <v>1246</v>
      </c>
    </row>
    <row r="26608" spans="1:9" x14ac:dyDescent="0.35">
      <c r="A26608" t="s">
        <v>1257</v>
      </c>
      <c r="B26608" t="s">
        <v>397</v>
      </c>
      <c r="C26608" t="s">
        <v>397</v>
      </c>
      <c r="D26608" t="s">
        <v>1261</v>
      </c>
      <c r="E26608" t="s">
        <v>30</v>
      </c>
      <c r="F26608">
        <v>255769</v>
      </c>
      <c r="G26608">
        <v>272837</v>
      </c>
      <c r="H26608">
        <f t="shared" si="59"/>
        <v>1.0667320902845927</v>
      </c>
      <c r="I26608" t="s">
        <v>1246</v>
      </c>
    </row>
    <row r="26609" spans="1:9" x14ac:dyDescent="0.35">
      <c r="A26609" t="s">
        <v>1257</v>
      </c>
      <c r="B26609" t="s">
        <v>397</v>
      </c>
      <c r="C26609" t="s">
        <v>397</v>
      </c>
      <c r="D26609" t="s">
        <v>1261</v>
      </c>
      <c r="E26609" t="s">
        <v>31</v>
      </c>
      <c r="F26609">
        <v>259113</v>
      </c>
      <c r="G26609">
        <v>228944</v>
      </c>
      <c r="H26609">
        <f t="shared" si="59"/>
        <v>0.88356817295928802</v>
      </c>
      <c r="I26609" t="s">
        <v>1246</v>
      </c>
    </row>
    <row r="26610" spans="1:9" x14ac:dyDescent="0.35">
      <c r="A26610" t="s">
        <v>1257</v>
      </c>
      <c r="B26610" t="s">
        <v>397</v>
      </c>
      <c r="C26610" t="s">
        <v>397</v>
      </c>
      <c r="D26610" t="s">
        <v>1262</v>
      </c>
      <c r="E26610" t="s">
        <v>29</v>
      </c>
      <c r="F26610">
        <v>64256</v>
      </c>
      <c r="G26610">
        <v>60109</v>
      </c>
      <c r="H26610">
        <f t="shared" si="59"/>
        <v>0.93546127988047811</v>
      </c>
      <c r="I26610" t="s">
        <v>1246</v>
      </c>
    </row>
    <row r="26611" spans="1:9" x14ac:dyDescent="0.35">
      <c r="A26611" t="s">
        <v>1257</v>
      </c>
      <c r="B26611" t="s">
        <v>397</v>
      </c>
      <c r="C26611" t="s">
        <v>397</v>
      </c>
      <c r="D26611" t="s">
        <v>1262</v>
      </c>
      <c r="E26611" t="s">
        <v>30</v>
      </c>
      <c r="F26611">
        <v>64890</v>
      </c>
      <c r="G26611">
        <v>63030</v>
      </c>
      <c r="H26611">
        <f t="shared" si="59"/>
        <v>0.97133610725843733</v>
      </c>
      <c r="I26611" t="s">
        <v>1246</v>
      </c>
    </row>
    <row r="26612" spans="1:9" x14ac:dyDescent="0.35">
      <c r="A26612" t="s">
        <v>1257</v>
      </c>
      <c r="B26612" t="s">
        <v>397</v>
      </c>
      <c r="C26612" t="s">
        <v>397</v>
      </c>
      <c r="D26612" t="s">
        <v>1262</v>
      </c>
      <c r="E26612" t="s">
        <v>31</v>
      </c>
      <c r="F26612">
        <v>73038</v>
      </c>
      <c r="G26612">
        <v>70647</v>
      </c>
      <c r="H26612">
        <f t="shared" si="59"/>
        <v>0.9672636161997864</v>
      </c>
      <c r="I26612" t="s">
        <v>1246</v>
      </c>
    </row>
    <row r="26613" spans="1:9" x14ac:dyDescent="0.35">
      <c r="A26613" t="s">
        <v>1257</v>
      </c>
      <c r="B26613" t="s">
        <v>397</v>
      </c>
      <c r="C26613" t="s">
        <v>397</v>
      </c>
      <c r="D26613" t="s">
        <v>1263</v>
      </c>
      <c r="E26613" t="s">
        <v>29</v>
      </c>
      <c r="F26613">
        <v>93010</v>
      </c>
      <c r="G26613">
        <v>82287</v>
      </c>
      <c r="H26613">
        <f t="shared" si="59"/>
        <v>0.88471132136329422</v>
      </c>
      <c r="I26613" t="s">
        <v>1246</v>
      </c>
    </row>
    <row r="26614" spans="1:9" x14ac:dyDescent="0.35">
      <c r="A26614" t="s">
        <v>1257</v>
      </c>
      <c r="B26614" t="s">
        <v>397</v>
      </c>
      <c r="C26614" t="s">
        <v>397</v>
      </c>
      <c r="D26614" t="s">
        <v>1263</v>
      </c>
      <c r="E26614" t="s">
        <v>30</v>
      </c>
      <c r="F26614">
        <v>89890</v>
      </c>
      <c r="G26614">
        <v>60290</v>
      </c>
      <c r="H26614">
        <f t="shared" si="59"/>
        <v>0.6707086438980977</v>
      </c>
      <c r="I26614" t="s">
        <v>1246</v>
      </c>
    </row>
    <row r="26615" spans="1:9" x14ac:dyDescent="0.35">
      <c r="A26615" t="s">
        <v>1257</v>
      </c>
      <c r="B26615" t="s">
        <v>397</v>
      </c>
      <c r="C26615" t="s">
        <v>397</v>
      </c>
      <c r="D26615" t="s">
        <v>1263</v>
      </c>
      <c r="E26615" t="s">
        <v>31</v>
      </c>
      <c r="F26615">
        <v>96655</v>
      </c>
      <c r="G26615">
        <v>98431</v>
      </c>
      <c r="H26615">
        <f t="shared" si="59"/>
        <v>1.0183746314210336</v>
      </c>
      <c r="I26615" t="s">
        <v>1246</v>
      </c>
    </row>
    <row r="26616" spans="1:9" x14ac:dyDescent="0.35">
      <c r="A26616" t="s">
        <v>1257</v>
      </c>
      <c r="B26616" t="s">
        <v>397</v>
      </c>
      <c r="C26616" t="s">
        <v>397</v>
      </c>
      <c r="D26616" t="s">
        <v>1264</v>
      </c>
      <c r="E26616" t="s">
        <v>29</v>
      </c>
      <c r="F26616">
        <v>87614</v>
      </c>
      <c r="G26616">
        <v>25766</v>
      </c>
      <c r="H26616">
        <f t="shared" si="59"/>
        <v>0.29408542013833405</v>
      </c>
      <c r="I26616" t="s">
        <v>1246</v>
      </c>
    </row>
    <row r="26617" spans="1:9" x14ac:dyDescent="0.35">
      <c r="A26617" t="s">
        <v>1257</v>
      </c>
      <c r="B26617" t="s">
        <v>397</v>
      </c>
      <c r="C26617" t="s">
        <v>397</v>
      </c>
      <c r="D26617" t="s">
        <v>1264</v>
      </c>
      <c r="E26617" t="s">
        <v>30</v>
      </c>
      <c r="F26617">
        <v>89314</v>
      </c>
      <c r="G26617">
        <v>35947</v>
      </c>
      <c r="H26617">
        <f t="shared" si="59"/>
        <v>0.40247889468616344</v>
      </c>
      <c r="I26617" t="s">
        <v>1246</v>
      </c>
    </row>
    <row r="26618" spans="1:9" x14ac:dyDescent="0.35">
      <c r="A26618" t="s">
        <v>1257</v>
      </c>
      <c r="B26618" t="s">
        <v>397</v>
      </c>
      <c r="C26618" t="s">
        <v>397</v>
      </c>
      <c r="D26618" t="s">
        <v>1264</v>
      </c>
      <c r="E26618" t="s">
        <v>31</v>
      </c>
      <c r="F26618">
        <v>90833</v>
      </c>
      <c r="G26618">
        <v>47592</v>
      </c>
      <c r="H26618">
        <f t="shared" si="59"/>
        <v>0.5239505466075105</v>
      </c>
      <c r="I26618" t="s">
        <v>1246</v>
      </c>
    </row>
    <row r="26619" spans="1:9" x14ac:dyDescent="0.35">
      <c r="A26619" t="s">
        <v>1257</v>
      </c>
      <c r="B26619" t="s">
        <v>397</v>
      </c>
      <c r="C26619" t="s">
        <v>397</v>
      </c>
      <c r="D26619" t="s">
        <v>1265</v>
      </c>
      <c r="E26619" t="s">
        <v>29</v>
      </c>
      <c r="F26619">
        <v>57910</v>
      </c>
      <c r="G26619">
        <v>32934</v>
      </c>
      <c r="H26619">
        <f t="shared" si="59"/>
        <v>0.56871006734588159</v>
      </c>
      <c r="I26619" t="s">
        <v>1246</v>
      </c>
    </row>
    <row r="26620" spans="1:9" x14ac:dyDescent="0.35">
      <c r="A26620" t="s">
        <v>1257</v>
      </c>
      <c r="B26620" t="s">
        <v>397</v>
      </c>
      <c r="C26620" t="s">
        <v>397</v>
      </c>
      <c r="D26620" t="s">
        <v>1265</v>
      </c>
      <c r="E26620" t="s">
        <v>30</v>
      </c>
      <c r="F26620">
        <v>58423</v>
      </c>
      <c r="G26620">
        <v>37107</v>
      </c>
      <c r="H26620">
        <f t="shared" si="59"/>
        <v>0.63514369340841792</v>
      </c>
      <c r="I26620" t="s">
        <v>1246</v>
      </c>
    </row>
    <row r="26621" spans="1:9" x14ac:dyDescent="0.35">
      <c r="A26621" t="s">
        <v>1257</v>
      </c>
      <c r="B26621" t="s">
        <v>397</v>
      </c>
      <c r="C26621" t="s">
        <v>397</v>
      </c>
      <c r="D26621" t="s">
        <v>1265</v>
      </c>
      <c r="E26621" t="s">
        <v>31</v>
      </c>
      <c r="F26621">
        <v>60016</v>
      </c>
      <c r="G26621">
        <v>28255</v>
      </c>
      <c r="H26621">
        <f t="shared" si="59"/>
        <v>0.4707911223673687</v>
      </c>
      <c r="I26621" t="s">
        <v>1246</v>
      </c>
    </row>
    <row r="26622" spans="1:9" x14ac:dyDescent="0.35">
      <c r="A26622" t="s">
        <v>1257</v>
      </c>
      <c r="B26622" t="s">
        <v>397</v>
      </c>
      <c r="C26622" t="s">
        <v>397</v>
      </c>
      <c r="D26622" t="s">
        <v>1266</v>
      </c>
      <c r="E26622" t="s">
        <v>29</v>
      </c>
      <c r="F26622">
        <v>88488</v>
      </c>
      <c r="G26622">
        <v>79776</v>
      </c>
      <c r="H26622">
        <f t="shared" si="59"/>
        <v>0.90154597233523193</v>
      </c>
      <c r="I26622" t="s">
        <v>1246</v>
      </c>
    </row>
    <row r="26623" spans="1:9" x14ac:dyDescent="0.35">
      <c r="A26623" t="s">
        <v>1257</v>
      </c>
      <c r="B26623" t="s">
        <v>397</v>
      </c>
      <c r="C26623" t="s">
        <v>397</v>
      </c>
      <c r="D26623" t="s">
        <v>1266</v>
      </c>
      <c r="E26623" t="s">
        <v>30</v>
      </c>
      <c r="F26623">
        <v>90998</v>
      </c>
      <c r="G26623">
        <v>106240</v>
      </c>
      <c r="H26623">
        <f t="shared" si="59"/>
        <v>1.1674981867733356</v>
      </c>
      <c r="I26623" t="s">
        <v>1246</v>
      </c>
    </row>
    <row r="26624" spans="1:9" x14ac:dyDescent="0.35">
      <c r="A26624" t="s">
        <v>1257</v>
      </c>
      <c r="B26624" t="s">
        <v>397</v>
      </c>
      <c r="C26624" t="s">
        <v>397</v>
      </c>
      <c r="D26624" t="s">
        <v>1266</v>
      </c>
      <c r="E26624" t="s">
        <v>31</v>
      </c>
      <c r="F26624">
        <v>97081</v>
      </c>
      <c r="G26624">
        <v>71535</v>
      </c>
      <c r="H26624">
        <f t="shared" si="59"/>
        <v>0.73685891163049411</v>
      </c>
      <c r="I26624" t="s">
        <v>1246</v>
      </c>
    </row>
    <row r="26625" spans="1:9" x14ac:dyDescent="0.35">
      <c r="A26625" t="s">
        <v>1257</v>
      </c>
      <c r="B26625" t="s">
        <v>398</v>
      </c>
      <c r="C26625" t="s">
        <v>398</v>
      </c>
      <c r="D26625" t="s">
        <v>1258</v>
      </c>
      <c r="E26625" t="s">
        <v>29</v>
      </c>
      <c r="F26625">
        <v>227864</v>
      </c>
      <c r="G26625">
        <v>247753</v>
      </c>
      <c r="H26625">
        <f t="shared" si="59"/>
        <v>1.0872845205912298</v>
      </c>
      <c r="I26625" t="s">
        <v>1247</v>
      </c>
    </row>
    <row r="26626" spans="1:9" x14ac:dyDescent="0.35">
      <c r="A26626" t="s">
        <v>1257</v>
      </c>
      <c r="B26626" t="s">
        <v>398</v>
      </c>
      <c r="C26626" t="s">
        <v>398</v>
      </c>
      <c r="D26626" t="s">
        <v>1258</v>
      </c>
      <c r="E26626" t="s">
        <v>30</v>
      </c>
      <c r="F26626">
        <v>226663</v>
      </c>
      <c r="G26626">
        <v>212104</v>
      </c>
      <c r="H26626">
        <f t="shared" si="59"/>
        <v>0.93576807860127154</v>
      </c>
      <c r="I26626" t="s">
        <v>1247</v>
      </c>
    </row>
    <row r="26627" spans="1:9" x14ac:dyDescent="0.35">
      <c r="A26627" t="s">
        <v>1257</v>
      </c>
      <c r="B26627" t="s">
        <v>398</v>
      </c>
      <c r="C26627" t="s">
        <v>398</v>
      </c>
      <c r="D26627" t="s">
        <v>1258</v>
      </c>
      <c r="E26627" t="s">
        <v>31</v>
      </c>
      <c r="F26627">
        <v>212254</v>
      </c>
      <c r="G26627">
        <v>168689</v>
      </c>
      <c r="H26627">
        <f t="shared" si="59"/>
        <v>0.79475062896341175</v>
      </c>
      <c r="I26627" t="s">
        <v>1247</v>
      </c>
    </row>
    <row r="26628" spans="1:9" x14ac:dyDescent="0.35">
      <c r="A26628" t="s">
        <v>1257</v>
      </c>
      <c r="B26628" t="s">
        <v>398</v>
      </c>
      <c r="C26628" t="s">
        <v>398</v>
      </c>
      <c r="D26628" t="s">
        <v>1267</v>
      </c>
      <c r="E26628" t="s">
        <v>29</v>
      </c>
      <c r="F26628">
        <v>170475</v>
      </c>
      <c r="G26628">
        <v>172141</v>
      </c>
      <c r="H26628">
        <f t="shared" si="59"/>
        <v>1.0097726939433935</v>
      </c>
      <c r="I26628" t="s">
        <v>1247</v>
      </c>
    </row>
    <row r="26629" spans="1:9" x14ac:dyDescent="0.35">
      <c r="A26629" t="s">
        <v>1257</v>
      </c>
      <c r="B26629" t="s">
        <v>398</v>
      </c>
      <c r="C26629" t="s">
        <v>398</v>
      </c>
      <c r="D26629" t="s">
        <v>1267</v>
      </c>
      <c r="E26629" t="s">
        <v>30</v>
      </c>
      <c r="F26629">
        <v>180639</v>
      </c>
      <c r="G26629">
        <v>148032</v>
      </c>
      <c r="H26629">
        <f t="shared" si="59"/>
        <v>0.81949080763290316</v>
      </c>
      <c r="I26629" t="s">
        <v>1247</v>
      </c>
    </row>
    <row r="26630" spans="1:9" x14ac:dyDescent="0.35">
      <c r="A26630" t="s">
        <v>1257</v>
      </c>
      <c r="B26630" t="s">
        <v>398</v>
      </c>
      <c r="C26630" t="s">
        <v>398</v>
      </c>
      <c r="D26630" t="s">
        <v>1267</v>
      </c>
      <c r="E26630" t="s">
        <v>31</v>
      </c>
      <c r="F26630">
        <v>175192</v>
      </c>
      <c r="G26630">
        <v>108657</v>
      </c>
      <c r="H26630">
        <f t="shared" si="59"/>
        <v>0.62021667656057355</v>
      </c>
      <c r="I26630" t="s">
        <v>1247</v>
      </c>
    </row>
    <row r="26631" spans="1:9" x14ac:dyDescent="0.35">
      <c r="A26631" t="s">
        <v>1257</v>
      </c>
      <c r="B26631" t="s">
        <v>398</v>
      </c>
      <c r="C26631" t="s">
        <v>398</v>
      </c>
      <c r="D26631" t="s">
        <v>1268</v>
      </c>
      <c r="E26631" t="s">
        <v>29</v>
      </c>
      <c r="F26631">
        <v>60771</v>
      </c>
      <c r="G26631">
        <v>54559</v>
      </c>
      <c r="H26631">
        <f t="shared" si="59"/>
        <v>0.89778019120962305</v>
      </c>
      <c r="I26631" t="s">
        <v>1247</v>
      </c>
    </row>
    <row r="26632" spans="1:9" x14ac:dyDescent="0.35">
      <c r="A26632" t="s">
        <v>1257</v>
      </c>
      <c r="B26632" t="s">
        <v>398</v>
      </c>
      <c r="C26632" t="s">
        <v>398</v>
      </c>
      <c r="D26632" t="s">
        <v>1268</v>
      </c>
      <c r="E26632" t="s">
        <v>30</v>
      </c>
      <c r="F26632">
        <v>56695</v>
      </c>
      <c r="G26632">
        <v>65375</v>
      </c>
      <c r="H26632">
        <f t="shared" si="59"/>
        <v>1.1530999206279213</v>
      </c>
      <c r="I26632" t="s">
        <v>1247</v>
      </c>
    </row>
    <row r="26633" spans="1:9" x14ac:dyDescent="0.35">
      <c r="A26633" t="s">
        <v>1257</v>
      </c>
      <c r="B26633" t="s">
        <v>398</v>
      </c>
      <c r="C26633" t="s">
        <v>398</v>
      </c>
      <c r="D26633" t="s">
        <v>1268</v>
      </c>
      <c r="E26633" t="s">
        <v>31</v>
      </c>
      <c r="F26633">
        <v>52869</v>
      </c>
      <c r="G26633">
        <v>53646</v>
      </c>
      <c r="H26633">
        <f t="shared" si="59"/>
        <v>1.0146967031719911</v>
      </c>
      <c r="I26633" t="s">
        <v>1247</v>
      </c>
    </row>
    <row r="26634" spans="1:9" x14ac:dyDescent="0.35">
      <c r="A26634" t="s">
        <v>1257</v>
      </c>
      <c r="B26634" t="s">
        <v>398</v>
      </c>
      <c r="C26634" t="s">
        <v>398</v>
      </c>
      <c r="D26634" t="s">
        <v>1269</v>
      </c>
      <c r="E26634" t="s">
        <v>29</v>
      </c>
      <c r="F26634">
        <v>25428</v>
      </c>
      <c r="G26634">
        <v>53805</v>
      </c>
      <c r="H26634">
        <f t="shared" si="59"/>
        <v>2.1159745162812649</v>
      </c>
      <c r="I26634" t="s">
        <v>1247</v>
      </c>
    </row>
    <row r="26635" spans="1:9" x14ac:dyDescent="0.35">
      <c r="A26635" t="s">
        <v>1257</v>
      </c>
      <c r="B26635" t="s">
        <v>398</v>
      </c>
      <c r="C26635" t="s">
        <v>398</v>
      </c>
      <c r="D26635" t="s">
        <v>1269</v>
      </c>
      <c r="E26635" t="s">
        <v>30</v>
      </c>
      <c r="F26635">
        <v>25977</v>
      </c>
      <c r="G26635">
        <v>34800</v>
      </c>
      <c r="H26635">
        <f t="shared" si="59"/>
        <v>1.339646610463102</v>
      </c>
      <c r="I26635" t="s">
        <v>1247</v>
      </c>
    </row>
    <row r="26636" spans="1:9" x14ac:dyDescent="0.35">
      <c r="A26636" t="s">
        <v>1257</v>
      </c>
      <c r="B26636" t="s">
        <v>398</v>
      </c>
      <c r="C26636" t="s">
        <v>398</v>
      </c>
      <c r="D26636" t="s">
        <v>1269</v>
      </c>
      <c r="E26636" t="s">
        <v>31</v>
      </c>
      <c r="F26636">
        <v>23389</v>
      </c>
      <c r="G26636">
        <v>13349</v>
      </c>
      <c r="H26636">
        <f t="shared" si="59"/>
        <v>0.57073838129035015</v>
      </c>
      <c r="I26636" t="s">
        <v>1247</v>
      </c>
    </row>
    <row r="26637" spans="1:9" x14ac:dyDescent="0.35">
      <c r="A26637" t="s">
        <v>1257</v>
      </c>
      <c r="B26637" t="s">
        <v>398</v>
      </c>
      <c r="C26637" t="s">
        <v>398</v>
      </c>
      <c r="D26637" t="s">
        <v>1270</v>
      </c>
      <c r="E26637" t="s">
        <v>29</v>
      </c>
      <c r="F26637">
        <v>14605</v>
      </c>
      <c r="G26637">
        <v>14978</v>
      </c>
      <c r="H26637">
        <f t="shared" si="59"/>
        <v>1.0255391989044849</v>
      </c>
      <c r="I26637" t="s">
        <v>1247</v>
      </c>
    </row>
    <row r="26638" spans="1:9" x14ac:dyDescent="0.35">
      <c r="A26638" t="s">
        <v>1257</v>
      </c>
      <c r="B26638" t="s">
        <v>398</v>
      </c>
      <c r="C26638" t="s">
        <v>398</v>
      </c>
      <c r="D26638" t="s">
        <v>1270</v>
      </c>
      <c r="E26638" t="s">
        <v>30</v>
      </c>
      <c r="F26638">
        <v>18283</v>
      </c>
      <c r="G26638">
        <v>11184</v>
      </c>
      <c r="H26638">
        <f t="shared" si="59"/>
        <v>0.61171580156429473</v>
      </c>
      <c r="I26638" t="s">
        <v>1247</v>
      </c>
    </row>
    <row r="26639" spans="1:9" x14ac:dyDescent="0.35">
      <c r="A26639" t="s">
        <v>1257</v>
      </c>
      <c r="B26639" t="s">
        <v>398</v>
      </c>
      <c r="C26639" t="s">
        <v>398</v>
      </c>
      <c r="D26639" t="s">
        <v>1270</v>
      </c>
      <c r="E26639" t="s">
        <v>31</v>
      </c>
      <c r="F26639">
        <v>21358</v>
      </c>
      <c r="G26639">
        <v>14107</v>
      </c>
      <c r="H26639">
        <f t="shared" si="59"/>
        <v>0.6605019196553984</v>
      </c>
      <c r="I26639" t="s">
        <v>1247</v>
      </c>
    </row>
    <row r="26640" spans="1:9" x14ac:dyDescent="0.35">
      <c r="A26640" t="s">
        <v>1257</v>
      </c>
      <c r="B26640" t="s">
        <v>398</v>
      </c>
      <c r="C26640" t="s">
        <v>398</v>
      </c>
      <c r="D26640" t="s">
        <v>1271</v>
      </c>
      <c r="E26640" t="s">
        <v>29</v>
      </c>
      <c r="F26640">
        <v>19719</v>
      </c>
      <c r="G26640">
        <v>16259</v>
      </c>
      <c r="H26640">
        <f t="shared" si="59"/>
        <v>0.82453471271362644</v>
      </c>
      <c r="I26640" t="s">
        <v>1247</v>
      </c>
    </row>
    <row r="26641" spans="1:9" x14ac:dyDescent="0.35">
      <c r="A26641" t="s">
        <v>1257</v>
      </c>
      <c r="B26641" t="s">
        <v>398</v>
      </c>
      <c r="C26641" t="s">
        <v>398</v>
      </c>
      <c r="D26641" t="s">
        <v>1271</v>
      </c>
      <c r="E26641" t="s">
        <v>30</v>
      </c>
      <c r="F26641">
        <v>20170</v>
      </c>
      <c r="G26641">
        <v>30264</v>
      </c>
      <c r="H26641">
        <f t="shared" si="59"/>
        <v>1.500446207238473</v>
      </c>
      <c r="I26641" t="s">
        <v>1247</v>
      </c>
    </row>
    <row r="26642" spans="1:9" x14ac:dyDescent="0.35">
      <c r="A26642" t="s">
        <v>1257</v>
      </c>
      <c r="B26642" t="s">
        <v>398</v>
      </c>
      <c r="C26642" t="s">
        <v>398</v>
      </c>
      <c r="D26642" t="s">
        <v>1271</v>
      </c>
      <c r="E26642" t="s">
        <v>31</v>
      </c>
      <c r="F26642">
        <v>18365</v>
      </c>
      <c r="G26642">
        <v>25949</v>
      </c>
      <c r="H26642">
        <f t="shared" si="59"/>
        <v>1.4129594337054179</v>
      </c>
      <c r="I26642" t="s">
        <v>1247</v>
      </c>
    </row>
    <row r="26643" spans="1:9" x14ac:dyDescent="0.35">
      <c r="A26643" t="s">
        <v>1257</v>
      </c>
      <c r="B26643" t="s">
        <v>398</v>
      </c>
      <c r="C26643" t="s">
        <v>398</v>
      </c>
      <c r="D26643" t="s">
        <v>1272</v>
      </c>
      <c r="E26643" t="s">
        <v>29</v>
      </c>
      <c r="F26643">
        <v>49637</v>
      </c>
      <c r="G26643">
        <v>46603</v>
      </c>
      <c r="H26643">
        <f t="shared" si="59"/>
        <v>0.93887624151338722</v>
      </c>
      <c r="I26643" t="s">
        <v>1247</v>
      </c>
    </row>
    <row r="26644" spans="1:9" x14ac:dyDescent="0.35">
      <c r="A26644" t="s">
        <v>1257</v>
      </c>
      <c r="B26644" t="s">
        <v>398</v>
      </c>
      <c r="C26644" t="s">
        <v>398</v>
      </c>
      <c r="D26644" t="s">
        <v>1272</v>
      </c>
      <c r="E26644" t="s">
        <v>30</v>
      </c>
      <c r="F26644">
        <v>49155</v>
      </c>
      <c r="G26644">
        <v>48173</v>
      </c>
      <c r="H26644">
        <f t="shared" si="59"/>
        <v>0.98002237819143523</v>
      </c>
      <c r="I26644" t="s">
        <v>1247</v>
      </c>
    </row>
    <row r="26645" spans="1:9" x14ac:dyDescent="0.35">
      <c r="A26645" t="s">
        <v>1257</v>
      </c>
      <c r="B26645" t="s">
        <v>398</v>
      </c>
      <c r="C26645" t="s">
        <v>398</v>
      </c>
      <c r="D26645" t="s">
        <v>1272</v>
      </c>
      <c r="E26645" t="s">
        <v>31</v>
      </c>
      <c r="F26645">
        <v>52749</v>
      </c>
      <c r="G26645">
        <v>42577</v>
      </c>
      <c r="H26645">
        <f t="shared" si="59"/>
        <v>0.80716222108475988</v>
      </c>
      <c r="I26645" t="s">
        <v>1247</v>
      </c>
    </row>
    <row r="26646" spans="1:9" x14ac:dyDescent="0.35">
      <c r="A26646" t="s">
        <v>1257</v>
      </c>
      <c r="B26646" t="s">
        <v>398</v>
      </c>
      <c r="C26646" t="s">
        <v>398</v>
      </c>
      <c r="D26646" t="s">
        <v>1273</v>
      </c>
      <c r="E26646" t="s">
        <v>29</v>
      </c>
      <c r="F26646">
        <v>15150</v>
      </c>
      <c r="G26646">
        <v>27623</v>
      </c>
      <c r="H26646">
        <f t="shared" ref="H26646:H26709" si="60">G26646/F26646</f>
        <v>1.8233003300330033</v>
      </c>
      <c r="I26646" t="s">
        <v>1247</v>
      </c>
    </row>
    <row r="26647" spans="1:9" x14ac:dyDescent="0.35">
      <c r="A26647" t="s">
        <v>1257</v>
      </c>
      <c r="B26647" t="s">
        <v>398</v>
      </c>
      <c r="C26647" t="s">
        <v>398</v>
      </c>
      <c r="D26647" t="s">
        <v>1273</v>
      </c>
      <c r="E26647" t="s">
        <v>30</v>
      </c>
      <c r="F26647">
        <v>15326</v>
      </c>
      <c r="G26647">
        <v>28505</v>
      </c>
      <c r="H26647">
        <f t="shared" si="60"/>
        <v>1.859911261907869</v>
      </c>
      <c r="I26647" t="s">
        <v>1247</v>
      </c>
    </row>
    <row r="26648" spans="1:9" x14ac:dyDescent="0.35">
      <c r="A26648" t="s">
        <v>1257</v>
      </c>
      <c r="B26648" t="s">
        <v>398</v>
      </c>
      <c r="C26648" t="s">
        <v>398</v>
      </c>
      <c r="D26648" t="s">
        <v>1273</v>
      </c>
      <c r="E26648" t="s">
        <v>31</v>
      </c>
      <c r="F26648">
        <v>19682</v>
      </c>
      <c r="G26648">
        <v>29276</v>
      </c>
      <c r="H26648">
        <f t="shared" si="60"/>
        <v>1.4874504623513871</v>
      </c>
      <c r="I26648" t="s">
        <v>1247</v>
      </c>
    </row>
    <row r="26649" spans="1:9" x14ac:dyDescent="0.35">
      <c r="A26649" t="s">
        <v>1257</v>
      </c>
      <c r="B26649" t="s">
        <v>398</v>
      </c>
      <c r="C26649" t="s">
        <v>398</v>
      </c>
      <c r="D26649" t="s">
        <v>1274</v>
      </c>
      <c r="E26649" t="s">
        <v>29</v>
      </c>
      <c r="F26649">
        <v>87480</v>
      </c>
      <c r="G26649">
        <v>121764</v>
      </c>
      <c r="H26649">
        <f t="shared" si="60"/>
        <v>1.3919067215363512</v>
      </c>
      <c r="I26649" t="s">
        <v>1247</v>
      </c>
    </row>
    <row r="26650" spans="1:9" x14ac:dyDescent="0.35">
      <c r="A26650" t="s">
        <v>1257</v>
      </c>
      <c r="B26650" t="s">
        <v>398</v>
      </c>
      <c r="C26650" t="s">
        <v>398</v>
      </c>
      <c r="D26650" t="s">
        <v>1274</v>
      </c>
      <c r="E26650" t="s">
        <v>30</v>
      </c>
      <c r="F26650">
        <v>89936</v>
      </c>
      <c r="G26650">
        <v>79102</v>
      </c>
      <c r="H26650">
        <f t="shared" si="60"/>
        <v>0.87953655933107988</v>
      </c>
      <c r="I26650" t="s">
        <v>1247</v>
      </c>
    </row>
    <row r="26651" spans="1:9" x14ac:dyDescent="0.35">
      <c r="A26651" t="s">
        <v>1257</v>
      </c>
      <c r="B26651" t="s">
        <v>398</v>
      </c>
      <c r="C26651" t="s">
        <v>398</v>
      </c>
      <c r="D26651" t="s">
        <v>1274</v>
      </c>
      <c r="E26651" t="s">
        <v>31</v>
      </c>
      <c r="F26651">
        <v>86379</v>
      </c>
      <c r="G26651">
        <v>72058</v>
      </c>
      <c r="H26651">
        <f t="shared" si="60"/>
        <v>0.83420738836985842</v>
      </c>
      <c r="I26651" t="s">
        <v>1247</v>
      </c>
    </row>
    <row r="26652" spans="1:9" x14ac:dyDescent="0.35">
      <c r="A26652" t="s">
        <v>1257</v>
      </c>
      <c r="B26652" t="s">
        <v>398</v>
      </c>
      <c r="C26652" t="s">
        <v>398</v>
      </c>
      <c r="D26652" t="s">
        <v>1275</v>
      </c>
      <c r="E26652" t="s">
        <v>29</v>
      </c>
      <c r="F26652">
        <v>12007</v>
      </c>
      <c r="G26652">
        <v>18074</v>
      </c>
      <c r="H26652">
        <f t="shared" si="60"/>
        <v>1.505288581660698</v>
      </c>
      <c r="I26652" t="s">
        <v>1247</v>
      </c>
    </row>
    <row r="26653" spans="1:9" x14ac:dyDescent="0.35">
      <c r="A26653" t="s">
        <v>1257</v>
      </c>
      <c r="B26653" t="s">
        <v>398</v>
      </c>
      <c r="C26653" t="s">
        <v>398</v>
      </c>
      <c r="D26653" t="s">
        <v>1275</v>
      </c>
      <c r="E26653" t="s">
        <v>30</v>
      </c>
      <c r="F26653">
        <v>13877</v>
      </c>
      <c r="G26653">
        <v>16950</v>
      </c>
      <c r="H26653">
        <f t="shared" si="60"/>
        <v>1.2214455573971319</v>
      </c>
      <c r="I26653" t="s">
        <v>1247</v>
      </c>
    </row>
    <row r="26654" spans="1:9" x14ac:dyDescent="0.35">
      <c r="A26654" t="s">
        <v>1257</v>
      </c>
      <c r="B26654" t="s">
        <v>398</v>
      </c>
      <c r="C26654" t="s">
        <v>398</v>
      </c>
      <c r="D26654" t="s">
        <v>1275</v>
      </c>
      <c r="E26654" t="s">
        <v>31</v>
      </c>
      <c r="F26654">
        <v>11215</v>
      </c>
      <c r="G26654">
        <v>13111</v>
      </c>
      <c r="H26654">
        <f t="shared" si="60"/>
        <v>1.1690592955862684</v>
      </c>
      <c r="I26654" t="s">
        <v>1247</v>
      </c>
    </row>
    <row r="26655" spans="1:9" x14ac:dyDescent="0.35">
      <c r="A26655" t="s">
        <v>1257</v>
      </c>
      <c r="B26655" t="s">
        <v>398</v>
      </c>
      <c r="C26655" t="s">
        <v>398</v>
      </c>
      <c r="D26655" t="s">
        <v>1276</v>
      </c>
      <c r="E26655" t="s">
        <v>29</v>
      </c>
      <c r="F26655">
        <v>13347</v>
      </c>
      <c r="G26655">
        <v>16283</v>
      </c>
      <c r="H26655">
        <f t="shared" si="60"/>
        <v>1.2199745261107364</v>
      </c>
      <c r="I26655" t="s">
        <v>1247</v>
      </c>
    </row>
    <row r="26656" spans="1:9" x14ac:dyDescent="0.35">
      <c r="A26656" t="s">
        <v>1257</v>
      </c>
      <c r="B26656" t="s">
        <v>398</v>
      </c>
      <c r="C26656" t="s">
        <v>398</v>
      </c>
      <c r="D26656" t="s">
        <v>1276</v>
      </c>
      <c r="E26656" t="s">
        <v>30</v>
      </c>
      <c r="F26656">
        <v>14616</v>
      </c>
      <c r="G26656">
        <v>14274</v>
      </c>
      <c r="H26656">
        <f t="shared" si="60"/>
        <v>0.97660098522167482</v>
      </c>
      <c r="I26656" t="s">
        <v>1247</v>
      </c>
    </row>
    <row r="26657" spans="1:9" x14ac:dyDescent="0.35">
      <c r="A26657" t="s">
        <v>1257</v>
      </c>
      <c r="B26657" t="s">
        <v>398</v>
      </c>
      <c r="C26657" t="s">
        <v>398</v>
      </c>
      <c r="D26657" t="s">
        <v>1276</v>
      </c>
      <c r="E26657" t="s">
        <v>31</v>
      </c>
      <c r="F26657">
        <v>11741</v>
      </c>
      <c r="G26657">
        <v>17812</v>
      </c>
      <c r="H26657">
        <f t="shared" si="60"/>
        <v>1.5170769099735968</v>
      </c>
      <c r="I26657" t="s">
        <v>1247</v>
      </c>
    </row>
    <row r="26658" spans="1:9" x14ac:dyDescent="0.35">
      <c r="A26658" t="s">
        <v>1257</v>
      </c>
      <c r="B26658" t="s">
        <v>398</v>
      </c>
      <c r="C26658" t="s">
        <v>398</v>
      </c>
      <c r="D26658" t="s">
        <v>1259</v>
      </c>
      <c r="E26658" t="s">
        <v>29</v>
      </c>
      <c r="F26658">
        <v>110312</v>
      </c>
      <c r="G26658">
        <v>89874</v>
      </c>
      <c r="H26658">
        <f t="shared" si="60"/>
        <v>0.81472550583798675</v>
      </c>
      <c r="I26658" t="s">
        <v>1247</v>
      </c>
    </row>
    <row r="26659" spans="1:9" x14ac:dyDescent="0.35">
      <c r="A26659" t="s">
        <v>1257</v>
      </c>
      <c r="B26659" t="s">
        <v>398</v>
      </c>
      <c r="C26659" t="s">
        <v>398</v>
      </c>
      <c r="D26659" t="s">
        <v>1259</v>
      </c>
      <c r="E26659" t="s">
        <v>30</v>
      </c>
      <c r="F26659">
        <v>114906</v>
      </c>
      <c r="G26659">
        <v>86717</v>
      </c>
      <c r="H26659">
        <f t="shared" si="60"/>
        <v>0.75467773658468662</v>
      </c>
      <c r="I26659" t="s">
        <v>1247</v>
      </c>
    </row>
    <row r="26660" spans="1:9" x14ac:dyDescent="0.35">
      <c r="A26660" t="s">
        <v>1257</v>
      </c>
      <c r="B26660" t="s">
        <v>398</v>
      </c>
      <c r="C26660" t="s">
        <v>398</v>
      </c>
      <c r="D26660" t="s">
        <v>1259</v>
      </c>
      <c r="E26660" t="s">
        <v>31</v>
      </c>
      <c r="F26660">
        <v>109507</v>
      </c>
      <c r="G26660">
        <v>80230</v>
      </c>
      <c r="H26660">
        <f t="shared" si="60"/>
        <v>0.73264722803108473</v>
      </c>
      <c r="I26660" t="s">
        <v>1247</v>
      </c>
    </row>
    <row r="26661" spans="1:9" x14ac:dyDescent="0.35">
      <c r="A26661" t="s">
        <v>1257</v>
      </c>
      <c r="B26661" t="s">
        <v>398</v>
      </c>
      <c r="C26661" t="s">
        <v>398</v>
      </c>
      <c r="D26661" t="s">
        <v>1277</v>
      </c>
      <c r="E26661" t="s">
        <v>29</v>
      </c>
      <c r="F26661">
        <v>20327</v>
      </c>
      <c r="G26661">
        <v>19820</v>
      </c>
      <c r="H26661">
        <f t="shared" si="60"/>
        <v>0.97505780489004767</v>
      </c>
      <c r="I26661" t="s">
        <v>1247</v>
      </c>
    </row>
    <row r="26662" spans="1:9" x14ac:dyDescent="0.35">
      <c r="A26662" t="s">
        <v>1257</v>
      </c>
      <c r="B26662" t="s">
        <v>398</v>
      </c>
      <c r="C26662" t="s">
        <v>398</v>
      </c>
      <c r="D26662" t="s">
        <v>1277</v>
      </c>
      <c r="E26662" t="s">
        <v>30</v>
      </c>
      <c r="F26662">
        <v>20362</v>
      </c>
      <c r="G26662">
        <v>20158</v>
      </c>
      <c r="H26662">
        <f t="shared" si="60"/>
        <v>0.98998133778607211</v>
      </c>
      <c r="I26662" t="s">
        <v>1247</v>
      </c>
    </row>
    <row r="26663" spans="1:9" x14ac:dyDescent="0.35">
      <c r="A26663" t="s">
        <v>1257</v>
      </c>
      <c r="B26663" t="s">
        <v>398</v>
      </c>
      <c r="C26663" t="s">
        <v>398</v>
      </c>
      <c r="D26663" t="s">
        <v>1277</v>
      </c>
      <c r="E26663" t="s">
        <v>31</v>
      </c>
      <c r="F26663">
        <v>21744</v>
      </c>
      <c r="G26663">
        <v>20508</v>
      </c>
      <c r="H26663">
        <f t="shared" si="60"/>
        <v>0.94315673289183222</v>
      </c>
      <c r="I26663" t="s">
        <v>1247</v>
      </c>
    </row>
    <row r="26664" spans="1:9" x14ac:dyDescent="0.35">
      <c r="A26664" t="s">
        <v>1257</v>
      </c>
      <c r="B26664" t="s">
        <v>398</v>
      </c>
      <c r="C26664" t="s">
        <v>398</v>
      </c>
      <c r="D26664" t="s">
        <v>1278</v>
      </c>
      <c r="E26664" t="s">
        <v>29</v>
      </c>
      <c r="F26664">
        <v>116172</v>
      </c>
      <c r="G26664">
        <v>63546</v>
      </c>
      <c r="H26664">
        <f t="shared" si="60"/>
        <v>0.54699927693420103</v>
      </c>
      <c r="I26664" t="s">
        <v>1247</v>
      </c>
    </row>
    <row r="26665" spans="1:9" x14ac:dyDescent="0.35">
      <c r="A26665" t="s">
        <v>1257</v>
      </c>
      <c r="B26665" t="s">
        <v>398</v>
      </c>
      <c r="C26665" t="s">
        <v>398</v>
      </c>
      <c r="D26665" t="s">
        <v>1278</v>
      </c>
      <c r="E26665" t="s">
        <v>30</v>
      </c>
      <c r="F26665">
        <v>113873</v>
      </c>
      <c r="G26665">
        <v>51327</v>
      </c>
      <c r="H26665">
        <f t="shared" si="60"/>
        <v>0.4507389811456623</v>
      </c>
      <c r="I26665" t="s">
        <v>1247</v>
      </c>
    </row>
    <row r="26666" spans="1:9" x14ac:dyDescent="0.35">
      <c r="A26666" t="s">
        <v>1257</v>
      </c>
      <c r="B26666" t="s">
        <v>398</v>
      </c>
      <c r="C26666" t="s">
        <v>398</v>
      </c>
      <c r="D26666" t="s">
        <v>1278</v>
      </c>
      <c r="E26666" t="s">
        <v>31</v>
      </c>
      <c r="F26666">
        <v>110083</v>
      </c>
      <c r="G26666">
        <v>44156</v>
      </c>
      <c r="H26666">
        <f t="shared" si="60"/>
        <v>0.40111552192436617</v>
      </c>
      <c r="I26666" t="s">
        <v>1247</v>
      </c>
    </row>
    <row r="26667" spans="1:9" x14ac:dyDescent="0.35">
      <c r="A26667" t="s">
        <v>1257</v>
      </c>
      <c r="B26667" t="s">
        <v>398</v>
      </c>
      <c r="C26667" t="s">
        <v>398</v>
      </c>
      <c r="D26667" t="s">
        <v>1279</v>
      </c>
      <c r="E26667" t="s">
        <v>29</v>
      </c>
      <c r="F26667">
        <v>10318</v>
      </c>
      <c r="G26667">
        <v>14282</v>
      </c>
      <c r="H26667">
        <f t="shared" si="60"/>
        <v>1.3841829811979065</v>
      </c>
      <c r="I26667" t="s">
        <v>1247</v>
      </c>
    </row>
    <row r="26668" spans="1:9" x14ac:dyDescent="0.35">
      <c r="A26668" t="s">
        <v>1257</v>
      </c>
      <c r="B26668" t="s">
        <v>398</v>
      </c>
      <c r="C26668" t="s">
        <v>398</v>
      </c>
      <c r="D26668" t="s">
        <v>1279</v>
      </c>
      <c r="E26668" t="s">
        <v>30</v>
      </c>
      <c r="F26668">
        <v>7267</v>
      </c>
      <c r="G26668">
        <v>16274</v>
      </c>
      <c r="H26668">
        <f t="shared" si="60"/>
        <v>2.2394385578643181</v>
      </c>
      <c r="I26668" t="s">
        <v>1247</v>
      </c>
    </row>
    <row r="26669" spans="1:9" x14ac:dyDescent="0.35">
      <c r="A26669" t="s">
        <v>1257</v>
      </c>
      <c r="B26669" t="s">
        <v>398</v>
      </c>
      <c r="C26669" t="s">
        <v>398</v>
      </c>
      <c r="D26669" t="s">
        <v>1279</v>
      </c>
      <c r="E26669" t="s">
        <v>31</v>
      </c>
      <c r="F26669">
        <v>7911</v>
      </c>
      <c r="G26669">
        <v>13991</v>
      </c>
      <c r="H26669">
        <f t="shared" si="60"/>
        <v>1.7685501200859564</v>
      </c>
      <c r="I26669" t="s">
        <v>1247</v>
      </c>
    </row>
    <row r="26670" spans="1:9" x14ac:dyDescent="0.35">
      <c r="A26670" t="s">
        <v>1257</v>
      </c>
      <c r="B26670" t="s">
        <v>398</v>
      </c>
      <c r="C26670" t="s">
        <v>398</v>
      </c>
      <c r="D26670" t="s">
        <v>1280</v>
      </c>
      <c r="E26670" t="s">
        <v>29</v>
      </c>
      <c r="F26670">
        <v>7999</v>
      </c>
      <c r="G26670">
        <v>9822</v>
      </c>
      <c r="H26670">
        <f t="shared" si="60"/>
        <v>1.227903487935992</v>
      </c>
      <c r="I26670" t="s">
        <v>1247</v>
      </c>
    </row>
    <row r="26671" spans="1:9" x14ac:dyDescent="0.35">
      <c r="A26671" t="s">
        <v>1257</v>
      </c>
      <c r="B26671" t="s">
        <v>398</v>
      </c>
      <c r="C26671" t="s">
        <v>398</v>
      </c>
      <c r="D26671" t="s">
        <v>1280</v>
      </c>
      <c r="E26671" t="s">
        <v>30</v>
      </c>
      <c r="F26671">
        <v>11077</v>
      </c>
      <c r="G26671">
        <v>15091</v>
      </c>
      <c r="H26671">
        <f t="shared" si="60"/>
        <v>1.36237248352442</v>
      </c>
      <c r="I26671" t="s">
        <v>1247</v>
      </c>
    </row>
    <row r="26672" spans="1:9" x14ac:dyDescent="0.35">
      <c r="A26672" t="s">
        <v>1257</v>
      </c>
      <c r="B26672" t="s">
        <v>398</v>
      </c>
      <c r="C26672" t="s">
        <v>398</v>
      </c>
      <c r="D26672" t="s">
        <v>1280</v>
      </c>
      <c r="E26672" t="s">
        <v>31</v>
      </c>
      <c r="F26672">
        <v>7551</v>
      </c>
      <c r="G26672">
        <v>12152</v>
      </c>
      <c r="H26672">
        <f t="shared" si="60"/>
        <v>1.6093232684412662</v>
      </c>
      <c r="I26672" t="s">
        <v>1247</v>
      </c>
    </row>
    <row r="26673" spans="1:9" x14ac:dyDescent="0.35">
      <c r="A26673" t="s">
        <v>1257</v>
      </c>
      <c r="B26673" t="s">
        <v>398</v>
      </c>
      <c r="C26673" t="s">
        <v>398</v>
      </c>
      <c r="D26673" t="s">
        <v>1281</v>
      </c>
      <c r="E26673" t="s">
        <v>29</v>
      </c>
      <c r="F26673">
        <v>16559</v>
      </c>
      <c r="G26673">
        <v>16363</v>
      </c>
      <c r="H26673">
        <f t="shared" si="60"/>
        <v>0.98816353644543753</v>
      </c>
      <c r="I26673" t="s">
        <v>1247</v>
      </c>
    </row>
    <row r="26674" spans="1:9" x14ac:dyDescent="0.35">
      <c r="A26674" t="s">
        <v>1257</v>
      </c>
      <c r="B26674" t="s">
        <v>398</v>
      </c>
      <c r="C26674" t="s">
        <v>398</v>
      </c>
      <c r="D26674" t="s">
        <v>1281</v>
      </c>
      <c r="E26674" t="s">
        <v>30</v>
      </c>
      <c r="F26674">
        <v>13689</v>
      </c>
      <c r="G26674">
        <v>13520</v>
      </c>
      <c r="H26674">
        <f t="shared" si="60"/>
        <v>0.98765432098765427</v>
      </c>
      <c r="I26674" t="s">
        <v>1247</v>
      </c>
    </row>
    <row r="26675" spans="1:9" x14ac:dyDescent="0.35">
      <c r="A26675" t="s">
        <v>1257</v>
      </c>
      <c r="B26675" t="s">
        <v>398</v>
      </c>
      <c r="C26675" t="s">
        <v>398</v>
      </c>
      <c r="D26675" t="s">
        <v>1281</v>
      </c>
      <c r="E26675" t="s">
        <v>31</v>
      </c>
      <c r="F26675">
        <v>12318</v>
      </c>
      <c r="G26675">
        <v>19678</v>
      </c>
      <c r="H26675">
        <f t="shared" si="60"/>
        <v>1.5974995940899497</v>
      </c>
      <c r="I26675" t="s">
        <v>1247</v>
      </c>
    </row>
    <row r="26676" spans="1:9" x14ac:dyDescent="0.35">
      <c r="A26676" t="s">
        <v>1257</v>
      </c>
      <c r="B26676" t="s">
        <v>398</v>
      </c>
      <c r="C26676" t="s">
        <v>398</v>
      </c>
      <c r="D26676" t="s">
        <v>1282</v>
      </c>
      <c r="E26676" t="s">
        <v>30</v>
      </c>
      <c r="F26676">
        <v>17313</v>
      </c>
      <c r="G26676">
        <v>8781</v>
      </c>
      <c r="H26676">
        <f t="shared" si="60"/>
        <v>0.50719112805406341</v>
      </c>
      <c r="I26676" t="s">
        <v>1247</v>
      </c>
    </row>
    <row r="26677" spans="1:9" x14ac:dyDescent="0.35">
      <c r="A26677" t="s">
        <v>1257</v>
      </c>
      <c r="B26677" t="s">
        <v>398</v>
      </c>
      <c r="C26677" t="s">
        <v>398</v>
      </c>
      <c r="D26677" t="s">
        <v>1282</v>
      </c>
      <c r="E26677" t="s">
        <v>31</v>
      </c>
      <c r="F26677">
        <v>18879</v>
      </c>
      <c r="G26677">
        <v>6848</v>
      </c>
      <c r="H26677">
        <f t="shared" si="60"/>
        <v>0.36273107685788442</v>
      </c>
      <c r="I26677" t="s">
        <v>1247</v>
      </c>
    </row>
    <row r="26678" spans="1:9" x14ac:dyDescent="0.35">
      <c r="A26678" t="s">
        <v>1257</v>
      </c>
      <c r="B26678" t="s">
        <v>398</v>
      </c>
      <c r="C26678" t="s">
        <v>398</v>
      </c>
      <c r="D26678" t="s">
        <v>1260</v>
      </c>
      <c r="E26678" t="s">
        <v>29</v>
      </c>
      <c r="F26678">
        <v>276458</v>
      </c>
      <c r="G26678">
        <v>256938</v>
      </c>
      <c r="H26678">
        <f t="shared" si="60"/>
        <v>0.92939252978752651</v>
      </c>
      <c r="I26678" t="s">
        <v>1247</v>
      </c>
    </row>
    <row r="26679" spans="1:9" x14ac:dyDescent="0.35">
      <c r="A26679" t="s">
        <v>1257</v>
      </c>
      <c r="B26679" t="s">
        <v>398</v>
      </c>
      <c r="C26679" t="s">
        <v>398</v>
      </c>
      <c r="D26679" t="s">
        <v>1260</v>
      </c>
      <c r="E26679" t="s">
        <v>30</v>
      </c>
      <c r="F26679">
        <v>281101</v>
      </c>
      <c r="G26679">
        <v>314297</v>
      </c>
      <c r="H26679">
        <f t="shared" si="60"/>
        <v>1.1180927851555136</v>
      </c>
      <c r="I26679" t="s">
        <v>1247</v>
      </c>
    </row>
    <row r="26680" spans="1:9" x14ac:dyDescent="0.35">
      <c r="A26680" t="s">
        <v>1257</v>
      </c>
      <c r="B26680" t="s">
        <v>398</v>
      </c>
      <c r="C26680" t="s">
        <v>398</v>
      </c>
      <c r="D26680" t="s">
        <v>1260</v>
      </c>
      <c r="E26680" t="s">
        <v>31</v>
      </c>
      <c r="F26680">
        <v>318531</v>
      </c>
      <c r="G26680">
        <v>378042</v>
      </c>
      <c r="H26680">
        <f t="shared" si="60"/>
        <v>1.1868295393540973</v>
      </c>
      <c r="I26680" t="s">
        <v>1247</v>
      </c>
    </row>
    <row r="26681" spans="1:9" x14ac:dyDescent="0.35">
      <c r="A26681" t="s">
        <v>1257</v>
      </c>
      <c r="B26681" t="s">
        <v>398</v>
      </c>
      <c r="C26681" t="s">
        <v>398</v>
      </c>
      <c r="D26681" t="s">
        <v>1261</v>
      </c>
      <c r="E26681" t="s">
        <v>29</v>
      </c>
      <c r="F26681">
        <v>147740</v>
      </c>
      <c r="G26681">
        <v>189014</v>
      </c>
      <c r="H26681">
        <f t="shared" si="60"/>
        <v>1.279369162041424</v>
      </c>
      <c r="I26681" t="s">
        <v>1247</v>
      </c>
    </row>
    <row r="26682" spans="1:9" x14ac:dyDescent="0.35">
      <c r="A26682" t="s">
        <v>1257</v>
      </c>
      <c r="B26682" t="s">
        <v>398</v>
      </c>
      <c r="C26682" t="s">
        <v>398</v>
      </c>
      <c r="D26682" t="s">
        <v>1261</v>
      </c>
      <c r="E26682" t="s">
        <v>30</v>
      </c>
      <c r="F26682">
        <v>153220</v>
      </c>
      <c r="G26682">
        <v>191600</v>
      </c>
      <c r="H26682">
        <f t="shared" si="60"/>
        <v>1.2504894922333898</v>
      </c>
      <c r="I26682" t="s">
        <v>1247</v>
      </c>
    </row>
    <row r="26683" spans="1:9" x14ac:dyDescent="0.35">
      <c r="A26683" t="s">
        <v>1257</v>
      </c>
      <c r="B26683" t="s">
        <v>398</v>
      </c>
      <c r="C26683" t="s">
        <v>398</v>
      </c>
      <c r="D26683" t="s">
        <v>1261</v>
      </c>
      <c r="E26683" t="s">
        <v>31</v>
      </c>
      <c r="F26683">
        <v>152300</v>
      </c>
      <c r="G26683">
        <v>113113</v>
      </c>
      <c r="H26683">
        <f t="shared" si="60"/>
        <v>0.74269862114248197</v>
      </c>
      <c r="I26683" t="s">
        <v>1247</v>
      </c>
    </row>
    <row r="26684" spans="1:9" x14ac:dyDescent="0.35">
      <c r="A26684" t="s">
        <v>1257</v>
      </c>
      <c r="B26684" t="s">
        <v>398</v>
      </c>
      <c r="C26684" t="s">
        <v>398</v>
      </c>
      <c r="D26684" t="s">
        <v>1262</v>
      </c>
      <c r="E26684" t="s">
        <v>29</v>
      </c>
      <c r="F26684">
        <v>68223</v>
      </c>
      <c r="G26684">
        <v>62410</v>
      </c>
      <c r="H26684">
        <f t="shared" si="60"/>
        <v>0.91479413101153573</v>
      </c>
      <c r="I26684" t="s">
        <v>1247</v>
      </c>
    </row>
    <row r="26685" spans="1:9" x14ac:dyDescent="0.35">
      <c r="A26685" t="s">
        <v>1257</v>
      </c>
      <c r="B26685" t="s">
        <v>398</v>
      </c>
      <c r="C26685" t="s">
        <v>398</v>
      </c>
      <c r="D26685" t="s">
        <v>1262</v>
      </c>
      <c r="E26685" t="s">
        <v>30</v>
      </c>
      <c r="F26685">
        <v>69629</v>
      </c>
      <c r="G26685">
        <v>57361</v>
      </c>
      <c r="H26685">
        <f t="shared" si="60"/>
        <v>0.82380904508179065</v>
      </c>
      <c r="I26685" t="s">
        <v>1247</v>
      </c>
    </row>
    <row r="26686" spans="1:9" x14ac:dyDescent="0.35">
      <c r="A26686" t="s">
        <v>1257</v>
      </c>
      <c r="B26686" t="s">
        <v>398</v>
      </c>
      <c r="C26686" t="s">
        <v>398</v>
      </c>
      <c r="D26686" t="s">
        <v>1262</v>
      </c>
      <c r="E26686" t="s">
        <v>31</v>
      </c>
      <c r="F26686">
        <v>67528</v>
      </c>
      <c r="G26686">
        <v>52067</v>
      </c>
      <c r="H26686">
        <f t="shared" si="60"/>
        <v>0.77104312285274257</v>
      </c>
      <c r="I26686" t="s">
        <v>1247</v>
      </c>
    </row>
    <row r="26687" spans="1:9" x14ac:dyDescent="0.35">
      <c r="A26687" t="s">
        <v>1257</v>
      </c>
      <c r="B26687" t="s">
        <v>398</v>
      </c>
      <c r="C26687" t="s">
        <v>398</v>
      </c>
      <c r="D26687" t="s">
        <v>1263</v>
      </c>
      <c r="E26687" t="s">
        <v>29</v>
      </c>
      <c r="F26687">
        <v>21986</v>
      </c>
      <c r="G26687">
        <v>14065</v>
      </c>
      <c r="H26687">
        <f t="shared" si="60"/>
        <v>0.63972527972346038</v>
      </c>
      <c r="I26687" t="s">
        <v>1247</v>
      </c>
    </row>
    <row r="26688" spans="1:9" x14ac:dyDescent="0.35">
      <c r="A26688" t="s">
        <v>1257</v>
      </c>
      <c r="B26688" t="s">
        <v>398</v>
      </c>
      <c r="C26688" t="s">
        <v>398</v>
      </c>
      <c r="D26688" t="s">
        <v>1263</v>
      </c>
      <c r="E26688" t="s">
        <v>30</v>
      </c>
      <c r="F26688">
        <v>22311</v>
      </c>
      <c r="G26688">
        <v>15187</v>
      </c>
      <c r="H26688">
        <f t="shared" si="60"/>
        <v>0.6806956209941285</v>
      </c>
      <c r="I26688" t="s">
        <v>1247</v>
      </c>
    </row>
    <row r="26689" spans="1:9" x14ac:dyDescent="0.35">
      <c r="A26689" t="s">
        <v>1257</v>
      </c>
      <c r="B26689" t="s">
        <v>398</v>
      </c>
      <c r="C26689" t="s">
        <v>398</v>
      </c>
      <c r="D26689" t="s">
        <v>1263</v>
      </c>
      <c r="E26689" t="s">
        <v>31</v>
      </c>
      <c r="F26689">
        <v>23368</v>
      </c>
      <c r="G26689">
        <v>22690</v>
      </c>
      <c r="H26689">
        <f t="shared" si="60"/>
        <v>0.97098596371105783</v>
      </c>
      <c r="I26689" t="s">
        <v>1247</v>
      </c>
    </row>
    <row r="26690" spans="1:9" x14ac:dyDescent="0.35">
      <c r="A26690" t="s">
        <v>1257</v>
      </c>
      <c r="B26690" t="s">
        <v>398</v>
      </c>
      <c r="C26690" t="s">
        <v>398</v>
      </c>
      <c r="D26690" t="s">
        <v>1264</v>
      </c>
      <c r="E26690" t="s">
        <v>29</v>
      </c>
      <c r="F26690">
        <v>36737</v>
      </c>
      <c r="G26690">
        <v>18403</v>
      </c>
      <c r="H26690">
        <f t="shared" si="60"/>
        <v>0.50093910771157146</v>
      </c>
      <c r="I26690" t="s">
        <v>1247</v>
      </c>
    </row>
    <row r="26691" spans="1:9" x14ac:dyDescent="0.35">
      <c r="A26691" t="s">
        <v>1257</v>
      </c>
      <c r="B26691" t="s">
        <v>398</v>
      </c>
      <c r="C26691" t="s">
        <v>398</v>
      </c>
      <c r="D26691" t="s">
        <v>1264</v>
      </c>
      <c r="E26691" t="s">
        <v>30</v>
      </c>
      <c r="F26691">
        <v>35902</v>
      </c>
      <c r="G26691">
        <v>12452</v>
      </c>
      <c r="H26691">
        <f t="shared" si="60"/>
        <v>0.34683304551278482</v>
      </c>
      <c r="I26691" t="s">
        <v>1247</v>
      </c>
    </row>
    <row r="26692" spans="1:9" x14ac:dyDescent="0.35">
      <c r="A26692" t="s">
        <v>1257</v>
      </c>
      <c r="B26692" t="s">
        <v>398</v>
      </c>
      <c r="C26692" t="s">
        <v>398</v>
      </c>
      <c r="D26692" t="s">
        <v>1264</v>
      </c>
      <c r="E26692" t="s">
        <v>31</v>
      </c>
      <c r="F26692">
        <v>37384</v>
      </c>
      <c r="G26692">
        <v>10162</v>
      </c>
      <c r="H26692">
        <f t="shared" si="60"/>
        <v>0.27182751979456454</v>
      </c>
      <c r="I26692" t="s">
        <v>1247</v>
      </c>
    </row>
    <row r="26693" spans="1:9" x14ac:dyDescent="0.35">
      <c r="A26693" t="s">
        <v>1257</v>
      </c>
      <c r="B26693" t="s">
        <v>398</v>
      </c>
      <c r="C26693" t="s">
        <v>398</v>
      </c>
      <c r="D26693" t="s">
        <v>1265</v>
      </c>
      <c r="E26693" t="s">
        <v>29</v>
      </c>
      <c r="F26693">
        <v>16442</v>
      </c>
      <c r="G26693">
        <v>39823</v>
      </c>
      <c r="H26693">
        <f t="shared" si="60"/>
        <v>2.4220289502493615</v>
      </c>
      <c r="I26693" t="s">
        <v>1247</v>
      </c>
    </row>
    <row r="26694" spans="1:9" x14ac:dyDescent="0.35">
      <c r="A26694" t="s">
        <v>1257</v>
      </c>
      <c r="B26694" t="s">
        <v>398</v>
      </c>
      <c r="C26694" t="s">
        <v>398</v>
      </c>
      <c r="D26694" t="s">
        <v>1265</v>
      </c>
      <c r="E26694" t="s">
        <v>30</v>
      </c>
      <c r="F26694">
        <v>17580</v>
      </c>
      <c r="G26694">
        <v>35929</v>
      </c>
      <c r="H26694">
        <f t="shared" si="60"/>
        <v>2.0437428896473264</v>
      </c>
      <c r="I26694" t="s">
        <v>1247</v>
      </c>
    </row>
    <row r="26695" spans="1:9" x14ac:dyDescent="0.35">
      <c r="A26695" t="s">
        <v>1257</v>
      </c>
      <c r="B26695" t="s">
        <v>398</v>
      </c>
      <c r="C26695" t="s">
        <v>398</v>
      </c>
      <c r="D26695" t="s">
        <v>1265</v>
      </c>
      <c r="E26695" t="s">
        <v>31</v>
      </c>
      <c r="F26695">
        <v>13542</v>
      </c>
      <c r="G26695">
        <v>23432</v>
      </c>
      <c r="H26695">
        <f t="shared" si="60"/>
        <v>1.7303204844188451</v>
      </c>
      <c r="I26695" t="s">
        <v>1247</v>
      </c>
    </row>
    <row r="26696" spans="1:9" x14ac:dyDescent="0.35">
      <c r="A26696" t="s">
        <v>1257</v>
      </c>
      <c r="B26696" t="s">
        <v>398</v>
      </c>
      <c r="C26696" t="s">
        <v>398</v>
      </c>
      <c r="D26696" t="s">
        <v>1266</v>
      </c>
      <c r="E26696" t="s">
        <v>29</v>
      </c>
      <c r="F26696">
        <v>138211</v>
      </c>
      <c r="G26696">
        <v>113472</v>
      </c>
      <c r="H26696">
        <f t="shared" si="60"/>
        <v>0.82100556395655921</v>
      </c>
      <c r="I26696" t="s">
        <v>1247</v>
      </c>
    </row>
    <row r="26697" spans="1:9" x14ac:dyDescent="0.35">
      <c r="A26697" t="s">
        <v>1257</v>
      </c>
      <c r="B26697" t="s">
        <v>398</v>
      </c>
      <c r="C26697" t="s">
        <v>398</v>
      </c>
      <c r="D26697" t="s">
        <v>1266</v>
      </c>
      <c r="E26697" t="s">
        <v>30</v>
      </c>
      <c r="F26697">
        <v>142263</v>
      </c>
      <c r="G26697">
        <v>105394</v>
      </c>
      <c r="H26697">
        <f t="shared" si="60"/>
        <v>0.74083915002495382</v>
      </c>
      <c r="I26697" t="s">
        <v>1247</v>
      </c>
    </row>
    <row r="26698" spans="1:9" x14ac:dyDescent="0.35">
      <c r="A26698" t="s">
        <v>1257</v>
      </c>
      <c r="B26698" t="s">
        <v>398</v>
      </c>
      <c r="C26698" t="s">
        <v>398</v>
      </c>
      <c r="D26698" t="s">
        <v>1266</v>
      </c>
      <c r="E26698" t="s">
        <v>31</v>
      </c>
      <c r="F26698">
        <v>143071</v>
      </c>
      <c r="G26698">
        <v>95800</v>
      </c>
      <c r="H26698">
        <f t="shared" si="60"/>
        <v>0.66959761237427573</v>
      </c>
      <c r="I26698" t="s">
        <v>1247</v>
      </c>
    </row>
    <row r="26699" spans="1:9" x14ac:dyDescent="0.35">
      <c r="A26699" t="s">
        <v>1257</v>
      </c>
      <c r="B26699" t="s">
        <v>399</v>
      </c>
      <c r="C26699" t="s">
        <v>399</v>
      </c>
      <c r="D26699" t="s">
        <v>1258</v>
      </c>
      <c r="E26699" t="s">
        <v>29</v>
      </c>
      <c r="F26699">
        <v>1634493</v>
      </c>
      <c r="G26699">
        <v>1594248</v>
      </c>
      <c r="H26699">
        <f t="shared" si="60"/>
        <v>0.97537768592462615</v>
      </c>
      <c r="I26699" t="s">
        <v>1248</v>
      </c>
    </row>
    <row r="26700" spans="1:9" x14ac:dyDescent="0.35">
      <c r="A26700" t="s">
        <v>1257</v>
      </c>
      <c r="B26700" t="s">
        <v>399</v>
      </c>
      <c r="C26700" t="s">
        <v>399</v>
      </c>
      <c r="D26700" t="s">
        <v>1258</v>
      </c>
      <c r="E26700" t="s">
        <v>30</v>
      </c>
      <c r="F26700">
        <v>1592076</v>
      </c>
      <c r="G26700">
        <v>1363945</v>
      </c>
      <c r="H26700">
        <f t="shared" si="60"/>
        <v>0.85670847371607883</v>
      </c>
      <c r="I26700" t="s">
        <v>1248</v>
      </c>
    </row>
    <row r="26701" spans="1:9" x14ac:dyDescent="0.35">
      <c r="A26701" t="s">
        <v>1257</v>
      </c>
      <c r="B26701" t="s">
        <v>399</v>
      </c>
      <c r="C26701" t="s">
        <v>399</v>
      </c>
      <c r="D26701" t="s">
        <v>1258</v>
      </c>
      <c r="E26701" t="s">
        <v>31</v>
      </c>
      <c r="F26701">
        <v>1530881</v>
      </c>
      <c r="G26701">
        <v>1086745</v>
      </c>
      <c r="H26701">
        <f t="shared" si="60"/>
        <v>0.70988208750386217</v>
      </c>
      <c r="I26701" t="s">
        <v>1248</v>
      </c>
    </row>
    <row r="26702" spans="1:9" x14ac:dyDescent="0.35">
      <c r="A26702" t="s">
        <v>1257</v>
      </c>
      <c r="B26702" t="s">
        <v>399</v>
      </c>
      <c r="C26702" t="s">
        <v>399</v>
      </c>
      <c r="D26702" t="s">
        <v>1267</v>
      </c>
      <c r="E26702" t="s">
        <v>29</v>
      </c>
      <c r="F26702">
        <v>288018</v>
      </c>
      <c r="G26702">
        <v>198007</v>
      </c>
      <c r="H26702">
        <f t="shared" si="60"/>
        <v>0.68748133797193234</v>
      </c>
      <c r="I26702" t="s">
        <v>1248</v>
      </c>
    </row>
    <row r="26703" spans="1:9" x14ac:dyDescent="0.35">
      <c r="A26703" t="s">
        <v>1257</v>
      </c>
      <c r="B26703" t="s">
        <v>399</v>
      </c>
      <c r="C26703" t="s">
        <v>399</v>
      </c>
      <c r="D26703" t="s">
        <v>1267</v>
      </c>
      <c r="E26703" t="s">
        <v>30</v>
      </c>
      <c r="F26703">
        <v>287689</v>
      </c>
      <c r="G26703">
        <v>195614</v>
      </c>
      <c r="H26703">
        <f t="shared" si="60"/>
        <v>0.67994952883148119</v>
      </c>
      <c r="I26703" t="s">
        <v>1248</v>
      </c>
    </row>
    <row r="26704" spans="1:9" x14ac:dyDescent="0.35">
      <c r="A26704" t="s">
        <v>1257</v>
      </c>
      <c r="B26704" t="s">
        <v>399</v>
      </c>
      <c r="C26704" t="s">
        <v>399</v>
      </c>
      <c r="D26704" t="s">
        <v>1267</v>
      </c>
      <c r="E26704" t="s">
        <v>31</v>
      </c>
      <c r="F26704">
        <v>289718</v>
      </c>
      <c r="G26704">
        <v>244063</v>
      </c>
      <c r="H26704">
        <f t="shared" si="60"/>
        <v>0.84241572839795942</v>
      </c>
      <c r="I26704" t="s">
        <v>1248</v>
      </c>
    </row>
    <row r="26705" spans="1:9" x14ac:dyDescent="0.35">
      <c r="A26705" t="s">
        <v>1257</v>
      </c>
      <c r="B26705" t="s">
        <v>399</v>
      </c>
      <c r="C26705" t="s">
        <v>399</v>
      </c>
      <c r="D26705" t="s">
        <v>1268</v>
      </c>
      <c r="E26705" t="s">
        <v>29</v>
      </c>
      <c r="F26705">
        <v>111307</v>
      </c>
      <c r="G26705">
        <v>54993</v>
      </c>
      <c r="H26705">
        <f t="shared" si="60"/>
        <v>0.49406596170950612</v>
      </c>
      <c r="I26705" t="s">
        <v>1248</v>
      </c>
    </row>
    <row r="26706" spans="1:9" x14ac:dyDescent="0.35">
      <c r="A26706" t="s">
        <v>1257</v>
      </c>
      <c r="B26706" t="s">
        <v>399</v>
      </c>
      <c r="C26706" t="s">
        <v>399</v>
      </c>
      <c r="D26706" t="s">
        <v>1268</v>
      </c>
      <c r="E26706" t="s">
        <v>30</v>
      </c>
      <c r="F26706">
        <v>96036</v>
      </c>
      <c r="G26706">
        <v>44458</v>
      </c>
      <c r="H26706">
        <f t="shared" si="60"/>
        <v>0.46293056770377777</v>
      </c>
      <c r="I26706" t="s">
        <v>1248</v>
      </c>
    </row>
    <row r="26707" spans="1:9" x14ac:dyDescent="0.35">
      <c r="A26707" t="s">
        <v>1257</v>
      </c>
      <c r="B26707" t="s">
        <v>399</v>
      </c>
      <c r="C26707" t="s">
        <v>399</v>
      </c>
      <c r="D26707" t="s">
        <v>1268</v>
      </c>
      <c r="E26707" t="s">
        <v>31</v>
      </c>
      <c r="F26707">
        <v>105470</v>
      </c>
      <c r="G26707">
        <v>56319</v>
      </c>
      <c r="H26707">
        <f t="shared" si="60"/>
        <v>0.53398122688916283</v>
      </c>
      <c r="I26707" t="s">
        <v>1248</v>
      </c>
    </row>
    <row r="26708" spans="1:9" x14ac:dyDescent="0.35">
      <c r="A26708" t="s">
        <v>1257</v>
      </c>
      <c r="B26708" t="s">
        <v>399</v>
      </c>
      <c r="C26708" t="s">
        <v>399</v>
      </c>
      <c r="D26708" t="s">
        <v>1269</v>
      </c>
      <c r="E26708" t="s">
        <v>29</v>
      </c>
      <c r="F26708">
        <v>205641</v>
      </c>
      <c r="G26708">
        <v>273433</v>
      </c>
      <c r="H26708">
        <f t="shared" si="60"/>
        <v>1.3296618864915071</v>
      </c>
      <c r="I26708" t="s">
        <v>1248</v>
      </c>
    </row>
    <row r="26709" spans="1:9" x14ac:dyDescent="0.35">
      <c r="A26709" t="s">
        <v>1257</v>
      </c>
      <c r="B26709" t="s">
        <v>399</v>
      </c>
      <c r="C26709" t="s">
        <v>399</v>
      </c>
      <c r="D26709" t="s">
        <v>1269</v>
      </c>
      <c r="E26709" t="s">
        <v>30</v>
      </c>
      <c r="F26709">
        <v>217144</v>
      </c>
      <c r="G26709">
        <v>280423</v>
      </c>
      <c r="H26709">
        <f t="shared" si="60"/>
        <v>1.2914149136057178</v>
      </c>
      <c r="I26709" t="s">
        <v>1248</v>
      </c>
    </row>
    <row r="26710" spans="1:9" x14ac:dyDescent="0.35">
      <c r="A26710" t="s">
        <v>1257</v>
      </c>
      <c r="B26710" t="s">
        <v>399</v>
      </c>
      <c r="C26710" t="s">
        <v>399</v>
      </c>
      <c r="D26710" t="s">
        <v>1269</v>
      </c>
      <c r="E26710" t="s">
        <v>31</v>
      </c>
      <c r="F26710">
        <v>179331</v>
      </c>
      <c r="G26710">
        <v>142229</v>
      </c>
      <c r="H26710">
        <f t="shared" ref="H26710:H26773" si="61">G26710/F26710</f>
        <v>0.79310883227105189</v>
      </c>
      <c r="I26710" t="s">
        <v>1248</v>
      </c>
    </row>
    <row r="26711" spans="1:9" x14ac:dyDescent="0.35">
      <c r="A26711" t="s">
        <v>1257</v>
      </c>
      <c r="B26711" t="s">
        <v>399</v>
      </c>
      <c r="C26711" t="s">
        <v>399</v>
      </c>
      <c r="D26711" t="s">
        <v>1270</v>
      </c>
      <c r="E26711" t="s">
        <v>29</v>
      </c>
      <c r="F26711">
        <v>57676</v>
      </c>
      <c r="G26711">
        <v>42350</v>
      </c>
      <c r="H26711">
        <f t="shared" si="61"/>
        <v>0.73427422151328103</v>
      </c>
      <c r="I26711" t="s">
        <v>1248</v>
      </c>
    </row>
    <row r="26712" spans="1:9" x14ac:dyDescent="0.35">
      <c r="A26712" t="s">
        <v>1257</v>
      </c>
      <c r="B26712" t="s">
        <v>399</v>
      </c>
      <c r="C26712" t="s">
        <v>399</v>
      </c>
      <c r="D26712" t="s">
        <v>1270</v>
      </c>
      <c r="E26712" t="s">
        <v>30</v>
      </c>
      <c r="F26712">
        <v>66427</v>
      </c>
      <c r="G26712">
        <v>46673</v>
      </c>
      <c r="H26712">
        <f t="shared" si="61"/>
        <v>0.70262092221536421</v>
      </c>
      <c r="I26712" t="s">
        <v>1248</v>
      </c>
    </row>
    <row r="26713" spans="1:9" x14ac:dyDescent="0.35">
      <c r="A26713" t="s">
        <v>1257</v>
      </c>
      <c r="B26713" t="s">
        <v>399</v>
      </c>
      <c r="C26713" t="s">
        <v>399</v>
      </c>
      <c r="D26713" t="s">
        <v>1270</v>
      </c>
      <c r="E26713" t="s">
        <v>31</v>
      </c>
      <c r="F26713">
        <v>72101</v>
      </c>
      <c r="G26713">
        <v>46974</v>
      </c>
      <c r="H26713">
        <f t="shared" si="61"/>
        <v>0.65150275308248151</v>
      </c>
      <c r="I26713" t="s">
        <v>1248</v>
      </c>
    </row>
    <row r="26714" spans="1:9" x14ac:dyDescent="0.35">
      <c r="A26714" t="s">
        <v>1257</v>
      </c>
      <c r="B26714" t="s">
        <v>399</v>
      </c>
      <c r="C26714" t="s">
        <v>399</v>
      </c>
      <c r="D26714" t="s">
        <v>1271</v>
      </c>
      <c r="E26714" t="s">
        <v>29</v>
      </c>
      <c r="F26714">
        <v>150139</v>
      </c>
      <c r="G26714">
        <v>118411</v>
      </c>
      <c r="H26714">
        <f t="shared" si="61"/>
        <v>0.78867582706691797</v>
      </c>
      <c r="I26714" t="s">
        <v>1248</v>
      </c>
    </row>
    <row r="26715" spans="1:9" x14ac:dyDescent="0.35">
      <c r="A26715" t="s">
        <v>1257</v>
      </c>
      <c r="B26715" t="s">
        <v>399</v>
      </c>
      <c r="C26715" t="s">
        <v>399</v>
      </c>
      <c r="D26715" t="s">
        <v>1271</v>
      </c>
      <c r="E26715" t="s">
        <v>30</v>
      </c>
      <c r="F26715">
        <v>153076</v>
      </c>
      <c r="G26715">
        <v>137649</v>
      </c>
      <c r="H26715">
        <f t="shared" si="61"/>
        <v>0.89921999529645402</v>
      </c>
      <c r="I26715" t="s">
        <v>1248</v>
      </c>
    </row>
    <row r="26716" spans="1:9" x14ac:dyDescent="0.35">
      <c r="A26716" t="s">
        <v>1257</v>
      </c>
      <c r="B26716" t="s">
        <v>399</v>
      </c>
      <c r="C26716" t="s">
        <v>399</v>
      </c>
      <c r="D26716" t="s">
        <v>1271</v>
      </c>
      <c r="E26716" t="s">
        <v>31</v>
      </c>
      <c r="F26716">
        <v>151947</v>
      </c>
      <c r="G26716">
        <v>126026</v>
      </c>
      <c r="H26716">
        <f t="shared" si="61"/>
        <v>0.82940762239465071</v>
      </c>
      <c r="I26716" t="s">
        <v>1248</v>
      </c>
    </row>
    <row r="26717" spans="1:9" x14ac:dyDescent="0.35">
      <c r="A26717" t="s">
        <v>1257</v>
      </c>
      <c r="B26717" t="s">
        <v>399</v>
      </c>
      <c r="C26717" t="s">
        <v>399</v>
      </c>
      <c r="D26717" t="s">
        <v>1272</v>
      </c>
      <c r="E26717" t="s">
        <v>29</v>
      </c>
      <c r="F26717">
        <v>143585</v>
      </c>
      <c r="G26717">
        <v>94145</v>
      </c>
      <c r="H26717">
        <f t="shared" si="61"/>
        <v>0.65567433924156426</v>
      </c>
      <c r="I26717" t="s">
        <v>1248</v>
      </c>
    </row>
    <row r="26718" spans="1:9" x14ac:dyDescent="0.35">
      <c r="A26718" t="s">
        <v>1257</v>
      </c>
      <c r="B26718" t="s">
        <v>399</v>
      </c>
      <c r="C26718" t="s">
        <v>399</v>
      </c>
      <c r="D26718" t="s">
        <v>1272</v>
      </c>
      <c r="E26718" t="s">
        <v>30</v>
      </c>
      <c r="F26718">
        <v>143481</v>
      </c>
      <c r="G26718">
        <v>138322</v>
      </c>
      <c r="H26718">
        <f t="shared" si="61"/>
        <v>0.96404401976568321</v>
      </c>
      <c r="I26718" t="s">
        <v>1248</v>
      </c>
    </row>
    <row r="26719" spans="1:9" x14ac:dyDescent="0.35">
      <c r="A26719" t="s">
        <v>1257</v>
      </c>
      <c r="B26719" t="s">
        <v>399</v>
      </c>
      <c r="C26719" t="s">
        <v>399</v>
      </c>
      <c r="D26719" t="s">
        <v>1272</v>
      </c>
      <c r="E26719" t="s">
        <v>31</v>
      </c>
      <c r="F26719">
        <v>166297</v>
      </c>
      <c r="G26719">
        <v>137761</v>
      </c>
      <c r="H26719">
        <f t="shared" si="61"/>
        <v>0.82840339873840174</v>
      </c>
      <c r="I26719" t="s">
        <v>1248</v>
      </c>
    </row>
    <row r="26720" spans="1:9" x14ac:dyDescent="0.35">
      <c r="A26720" t="s">
        <v>1257</v>
      </c>
      <c r="B26720" t="s">
        <v>399</v>
      </c>
      <c r="C26720" t="s">
        <v>399</v>
      </c>
      <c r="D26720" t="s">
        <v>1273</v>
      </c>
      <c r="E26720" t="s">
        <v>29</v>
      </c>
      <c r="F26720">
        <v>66329</v>
      </c>
      <c r="G26720">
        <v>39899</v>
      </c>
      <c r="H26720">
        <f t="shared" si="61"/>
        <v>0.60153175835607353</v>
      </c>
      <c r="I26720" t="s">
        <v>1248</v>
      </c>
    </row>
    <row r="26721" spans="1:9" x14ac:dyDescent="0.35">
      <c r="A26721" t="s">
        <v>1257</v>
      </c>
      <c r="B26721" t="s">
        <v>399</v>
      </c>
      <c r="C26721" t="s">
        <v>399</v>
      </c>
      <c r="D26721" t="s">
        <v>1273</v>
      </c>
      <c r="E26721" t="s">
        <v>30</v>
      </c>
      <c r="F26721">
        <v>62243</v>
      </c>
      <c r="G26721">
        <v>46885</v>
      </c>
      <c r="H26721">
        <f t="shared" si="61"/>
        <v>0.75325739440579664</v>
      </c>
      <c r="I26721" t="s">
        <v>1248</v>
      </c>
    </row>
    <row r="26722" spans="1:9" x14ac:dyDescent="0.35">
      <c r="A26722" t="s">
        <v>1257</v>
      </c>
      <c r="B26722" t="s">
        <v>399</v>
      </c>
      <c r="C26722" t="s">
        <v>399</v>
      </c>
      <c r="D26722" t="s">
        <v>1273</v>
      </c>
      <c r="E26722" t="s">
        <v>31</v>
      </c>
      <c r="F26722">
        <v>69883</v>
      </c>
      <c r="G26722">
        <v>40619</v>
      </c>
      <c r="H26722">
        <f t="shared" si="61"/>
        <v>0.58124293461929222</v>
      </c>
      <c r="I26722" t="s">
        <v>1248</v>
      </c>
    </row>
    <row r="26723" spans="1:9" x14ac:dyDescent="0.35">
      <c r="A26723" t="s">
        <v>1257</v>
      </c>
      <c r="B26723" t="s">
        <v>399</v>
      </c>
      <c r="C26723" t="s">
        <v>399</v>
      </c>
      <c r="D26723" t="s">
        <v>1274</v>
      </c>
      <c r="E26723" t="s">
        <v>29</v>
      </c>
      <c r="F26723">
        <v>170043</v>
      </c>
      <c r="G26723">
        <v>160344</v>
      </c>
      <c r="H26723">
        <f t="shared" si="61"/>
        <v>0.94296148621231102</v>
      </c>
      <c r="I26723" t="s">
        <v>1248</v>
      </c>
    </row>
    <row r="26724" spans="1:9" x14ac:dyDescent="0.35">
      <c r="A26724" t="s">
        <v>1257</v>
      </c>
      <c r="B26724" t="s">
        <v>399</v>
      </c>
      <c r="C26724" t="s">
        <v>399</v>
      </c>
      <c r="D26724" t="s">
        <v>1274</v>
      </c>
      <c r="E26724" t="s">
        <v>30</v>
      </c>
      <c r="F26724">
        <v>170698</v>
      </c>
      <c r="G26724">
        <v>136362</v>
      </c>
      <c r="H26724">
        <f t="shared" si="61"/>
        <v>0.79884942998746322</v>
      </c>
      <c r="I26724" t="s">
        <v>1248</v>
      </c>
    </row>
    <row r="26725" spans="1:9" x14ac:dyDescent="0.35">
      <c r="A26725" t="s">
        <v>1257</v>
      </c>
      <c r="B26725" t="s">
        <v>399</v>
      </c>
      <c r="C26725" t="s">
        <v>399</v>
      </c>
      <c r="D26725" t="s">
        <v>1274</v>
      </c>
      <c r="E26725" t="s">
        <v>31</v>
      </c>
      <c r="F26725">
        <v>179385</v>
      </c>
      <c r="G26725">
        <v>129423</v>
      </c>
      <c r="H26725">
        <f t="shared" si="61"/>
        <v>0.72148172924157539</v>
      </c>
      <c r="I26725" t="s">
        <v>1248</v>
      </c>
    </row>
    <row r="26726" spans="1:9" x14ac:dyDescent="0.35">
      <c r="A26726" t="s">
        <v>1257</v>
      </c>
      <c r="B26726" t="s">
        <v>399</v>
      </c>
      <c r="C26726" t="s">
        <v>399</v>
      </c>
      <c r="D26726" t="s">
        <v>1275</v>
      </c>
      <c r="E26726" t="s">
        <v>29</v>
      </c>
      <c r="F26726">
        <v>48414</v>
      </c>
      <c r="G26726">
        <v>42485</v>
      </c>
      <c r="H26726">
        <f t="shared" si="61"/>
        <v>0.87753542363779069</v>
      </c>
      <c r="I26726" t="s">
        <v>1248</v>
      </c>
    </row>
    <row r="26727" spans="1:9" x14ac:dyDescent="0.35">
      <c r="A26727" t="s">
        <v>1257</v>
      </c>
      <c r="B26727" t="s">
        <v>399</v>
      </c>
      <c r="C26727" t="s">
        <v>399</v>
      </c>
      <c r="D26727" t="s">
        <v>1275</v>
      </c>
      <c r="E26727" t="s">
        <v>30</v>
      </c>
      <c r="F26727">
        <v>40316</v>
      </c>
      <c r="G26727">
        <v>50925</v>
      </c>
      <c r="H26727">
        <f t="shared" si="61"/>
        <v>1.2631461454509376</v>
      </c>
      <c r="I26727" t="s">
        <v>1248</v>
      </c>
    </row>
    <row r="26728" spans="1:9" x14ac:dyDescent="0.35">
      <c r="A26728" t="s">
        <v>1257</v>
      </c>
      <c r="B26728" t="s">
        <v>399</v>
      </c>
      <c r="C26728" t="s">
        <v>399</v>
      </c>
      <c r="D26728" t="s">
        <v>1275</v>
      </c>
      <c r="E26728" t="s">
        <v>31</v>
      </c>
      <c r="F26728">
        <v>42936</v>
      </c>
      <c r="G26728">
        <v>29000</v>
      </c>
      <c r="H26728">
        <f t="shared" si="61"/>
        <v>0.67542388671511089</v>
      </c>
      <c r="I26728" t="s">
        <v>1248</v>
      </c>
    </row>
    <row r="26729" spans="1:9" x14ac:dyDescent="0.35">
      <c r="A26729" t="s">
        <v>1257</v>
      </c>
      <c r="B26729" t="s">
        <v>399</v>
      </c>
      <c r="C26729" t="s">
        <v>399</v>
      </c>
      <c r="D26729" t="s">
        <v>1276</v>
      </c>
      <c r="E26729" t="s">
        <v>29</v>
      </c>
      <c r="F26729">
        <v>50570</v>
      </c>
      <c r="G26729">
        <v>37095</v>
      </c>
      <c r="H26729">
        <f t="shared" si="61"/>
        <v>0.73353767055566543</v>
      </c>
      <c r="I26729" t="s">
        <v>1248</v>
      </c>
    </row>
    <row r="26730" spans="1:9" x14ac:dyDescent="0.35">
      <c r="A26730" t="s">
        <v>1257</v>
      </c>
      <c r="B26730" t="s">
        <v>399</v>
      </c>
      <c r="C26730" t="s">
        <v>399</v>
      </c>
      <c r="D26730" t="s">
        <v>1276</v>
      </c>
      <c r="E26730" t="s">
        <v>30</v>
      </c>
      <c r="F26730">
        <v>54049</v>
      </c>
      <c r="G26730">
        <v>38626</v>
      </c>
      <c r="H26730">
        <f t="shared" si="61"/>
        <v>0.71464781957112988</v>
      </c>
      <c r="I26730" t="s">
        <v>1248</v>
      </c>
    </row>
    <row r="26731" spans="1:9" x14ac:dyDescent="0.35">
      <c r="A26731" t="s">
        <v>1257</v>
      </c>
      <c r="B26731" t="s">
        <v>399</v>
      </c>
      <c r="C26731" t="s">
        <v>399</v>
      </c>
      <c r="D26731" t="s">
        <v>1276</v>
      </c>
      <c r="E26731" t="s">
        <v>31</v>
      </c>
      <c r="F26731">
        <v>51242</v>
      </c>
      <c r="G26731">
        <v>38029</v>
      </c>
      <c r="H26731">
        <f t="shared" si="61"/>
        <v>0.74214511533507665</v>
      </c>
      <c r="I26731" t="s">
        <v>1248</v>
      </c>
    </row>
    <row r="26732" spans="1:9" x14ac:dyDescent="0.35">
      <c r="A26732" t="s">
        <v>1257</v>
      </c>
      <c r="B26732" t="s">
        <v>399</v>
      </c>
      <c r="C26732" t="s">
        <v>399</v>
      </c>
      <c r="D26732" t="s">
        <v>1259</v>
      </c>
      <c r="E26732" t="s">
        <v>29</v>
      </c>
      <c r="F26732">
        <v>168480</v>
      </c>
      <c r="G26732">
        <v>132518</v>
      </c>
      <c r="H26732">
        <f t="shared" si="61"/>
        <v>0.78655033238366567</v>
      </c>
      <c r="I26732" t="s">
        <v>1248</v>
      </c>
    </row>
    <row r="26733" spans="1:9" x14ac:dyDescent="0.35">
      <c r="A26733" t="s">
        <v>1257</v>
      </c>
      <c r="B26733" t="s">
        <v>399</v>
      </c>
      <c r="C26733" t="s">
        <v>399</v>
      </c>
      <c r="D26733" t="s">
        <v>1259</v>
      </c>
      <c r="E26733" t="s">
        <v>30</v>
      </c>
      <c r="F26733">
        <v>175625</v>
      </c>
      <c r="G26733">
        <v>143308</v>
      </c>
      <c r="H26733">
        <f t="shared" si="61"/>
        <v>0.81598861209964413</v>
      </c>
      <c r="I26733" t="s">
        <v>1248</v>
      </c>
    </row>
    <row r="26734" spans="1:9" x14ac:dyDescent="0.35">
      <c r="A26734" t="s">
        <v>1257</v>
      </c>
      <c r="B26734" t="s">
        <v>399</v>
      </c>
      <c r="C26734" t="s">
        <v>399</v>
      </c>
      <c r="D26734" t="s">
        <v>1259</v>
      </c>
      <c r="E26734" t="s">
        <v>31</v>
      </c>
      <c r="F26734">
        <v>178113</v>
      </c>
      <c r="G26734">
        <v>121374</v>
      </c>
      <c r="H26734">
        <f t="shared" si="61"/>
        <v>0.68144380252985459</v>
      </c>
      <c r="I26734" t="s">
        <v>1248</v>
      </c>
    </row>
    <row r="26735" spans="1:9" x14ac:dyDescent="0.35">
      <c r="A26735" t="s">
        <v>1257</v>
      </c>
      <c r="B26735" t="s">
        <v>399</v>
      </c>
      <c r="C26735" t="s">
        <v>399</v>
      </c>
      <c r="D26735" t="s">
        <v>1277</v>
      </c>
      <c r="E26735" t="s">
        <v>29</v>
      </c>
      <c r="F26735">
        <v>67693</v>
      </c>
      <c r="G26735">
        <v>49805</v>
      </c>
      <c r="H26735">
        <f t="shared" si="61"/>
        <v>0.73574815712112041</v>
      </c>
      <c r="I26735" t="s">
        <v>1248</v>
      </c>
    </row>
    <row r="26736" spans="1:9" x14ac:dyDescent="0.35">
      <c r="A26736" t="s">
        <v>1257</v>
      </c>
      <c r="B26736" t="s">
        <v>399</v>
      </c>
      <c r="C26736" t="s">
        <v>399</v>
      </c>
      <c r="D26736" t="s">
        <v>1277</v>
      </c>
      <c r="E26736" t="s">
        <v>30</v>
      </c>
      <c r="F26736">
        <v>73878</v>
      </c>
      <c r="G26736">
        <v>38491</v>
      </c>
      <c r="H26736">
        <f t="shared" si="61"/>
        <v>0.52100760713608918</v>
      </c>
      <c r="I26736" t="s">
        <v>1248</v>
      </c>
    </row>
    <row r="26737" spans="1:9" x14ac:dyDescent="0.35">
      <c r="A26737" t="s">
        <v>1257</v>
      </c>
      <c r="B26737" t="s">
        <v>399</v>
      </c>
      <c r="C26737" t="s">
        <v>399</v>
      </c>
      <c r="D26737" t="s">
        <v>1277</v>
      </c>
      <c r="E26737" t="s">
        <v>31</v>
      </c>
      <c r="F26737">
        <v>64808</v>
      </c>
      <c r="G26737">
        <v>42119</v>
      </c>
      <c r="H26737">
        <f t="shared" si="61"/>
        <v>0.64990433279841997</v>
      </c>
      <c r="I26737" t="s">
        <v>1248</v>
      </c>
    </row>
    <row r="26738" spans="1:9" x14ac:dyDescent="0.35">
      <c r="A26738" t="s">
        <v>1257</v>
      </c>
      <c r="B26738" t="s">
        <v>399</v>
      </c>
      <c r="C26738" t="s">
        <v>399</v>
      </c>
      <c r="D26738" t="s">
        <v>1278</v>
      </c>
      <c r="E26738" t="s">
        <v>29</v>
      </c>
      <c r="F26738">
        <v>190688</v>
      </c>
      <c r="G26738">
        <v>131046</v>
      </c>
      <c r="H26738">
        <f t="shared" si="61"/>
        <v>0.68722730323879844</v>
      </c>
      <c r="I26738" t="s">
        <v>1248</v>
      </c>
    </row>
    <row r="26739" spans="1:9" x14ac:dyDescent="0.35">
      <c r="A26739" t="s">
        <v>1257</v>
      </c>
      <c r="B26739" t="s">
        <v>399</v>
      </c>
      <c r="C26739" t="s">
        <v>399</v>
      </c>
      <c r="D26739" t="s">
        <v>1278</v>
      </c>
      <c r="E26739" t="s">
        <v>30</v>
      </c>
      <c r="F26739">
        <v>194531</v>
      </c>
      <c r="G26739">
        <v>104139</v>
      </c>
      <c r="H26739">
        <f t="shared" si="61"/>
        <v>0.53533370002724501</v>
      </c>
      <c r="I26739" t="s">
        <v>1248</v>
      </c>
    </row>
    <row r="26740" spans="1:9" x14ac:dyDescent="0.35">
      <c r="A26740" t="s">
        <v>1257</v>
      </c>
      <c r="B26740" t="s">
        <v>399</v>
      </c>
      <c r="C26740" t="s">
        <v>399</v>
      </c>
      <c r="D26740" t="s">
        <v>1278</v>
      </c>
      <c r="E26740" t="s">
        <v>31</v>
      </c>
      <c r="F26740">
        <v>178746</v>
      </c>
      <c r="G26740">
        <v>118576</v>
      </c>
      <c r="H26740">
        <f t="shared" si="61"/>
        <v>0.66337708256408534</v>
      </c>
      <c r="I26740" t="s">
        <v>1248</v>
      </c>
    </row>
    <row r="26741" spans="1:9" x14ac:dyDescent="0.35">
      <c r="A26741" t="s">
        <v>1257</v>
      </c>
      <c r="B26741" t="s">
        <v>399</v>
      </c>
      <c r="C26741" t="s">
        <v>399</v>
      </c>
      <c r="D26741" t="s">
        <v>1279</v>
      </c>
      <c r="E26741" t="s">
        <v>29</v>
      </c>
      <c r="F26741">
        <v>57936</v>
      </c>
      <c r="G26741">
        <v>32712</v>
      </c>
      <c r="H26741">
        <f t="shared" si="61"/>
        <v>0.56462303231151612</v>
      </c>
      <c r="I26741" t="s">
        <v>1248</v>
      </c>
    </row>
    <row r="26742" spans="1:9" x14ac:dyDescent="0.35">
      <c r="A26742" t="s">
        <v>1257</v>
      </c>
      <c r="B26742" t="s">
        <v>399</v>
      </c>
      <c r="C26742" t="s">
        <v>399</v>
      </c>
      <c r="D26742" t="s">
        <v>1279</v>
      </c>
      <c r="E26742" t="s">
        <v>30</v>
      </c>
      <c r="F26742">
        <v>51581</v>
      </c>
      <c r="G26742">
        <v>28911</v>
      </c>
      <c r="H26742">
        <f t="shared" si="61"/>
        <v>0.56049708225897132</v>
      </c>
      <c r="I26742" t="s">
        <v>1248</v>
      </c>
    </row>
    <row r="26743" spans="1:9" x14ac:dyDescent="0.35">
      <c r="A26743" t="s">
        <v>1257</v>
      </c>
      <c r="B26743" t="s">
        <v>399</v>
      </c>
      <c r="C26743" t="s">
        <v>399</v>
      </c>
      <c r="D26743" t="s">
        <v>1279</v>
      </c>
      <c r="E26743" t="s">
        <v>31</v>
      </c>
      <c r="F26743">
        <v>55248</v>
      </c>
      <c r="G26743">
        <v>26889</v>
      </c>
      <c r="H26743">
        <f t="shared" si="61"/>
        <v>0.48669635099913117</v>
      </c>
      <c r="I26743" t="s">
        <v>1248</v>
      </c>
    </row>
    <row r="26744" spans="1:9" x14ac:dyDescent="0.35">
      <c r="A26744" t="s">
        <v>1257</v>
      </c>
      <c r="B26744" t="s">
        <v>399</v>
      </c>
      <c r="C26744" t="s">
        <v>399</v>
      </c>
      <c r="D26744" t="s">
        <v>1280</v>
      </c>
      <c r="E26744" t="s">
        <v>29</v>
      </c>
      <c r="F26744">
        <v>23650</v>
      </c>
      <c r="G26744">
        <v>27009</v>
      </c>
      <c r="H26744">
        <f t="shared" si="61"/>
        <v>1.1420295983086681</v>
      </c>
      <c r="I26744" t="s">
        <v>1248</v>
      </c>
    </row>
    <row r="26745" spans="1:9" x14ac:dyDescent="0.35">
      <c r="A26745" t="s">
        <v>1257</v>
      </c>
      <c r="B26745" t="s">
        <v>399</v>
      </c>
      <c r="C26745" t="s">
        <v>399</v>
      </c>
      <c r="D26745" t="s">
        <v>1280</v>
      </c>
      <c r="E26745" t="s">
        <v>30</v>
      </c>
      <c r="F26745">
        <v>27090</v>
      </c>
      <c r="G26745">
        <v>33642</v>
      </c>
      <c r="H26745">
        <f t="shared" si="61"/>
        <v>1.241860465116279</v>
      </c>
      <c r="I26745" t="s">
        <v>1248</v>
      </c>
    </row>
    <row r="26746" spans="1:9" x14ac:dyDescent="0.35">
      <c r="A26746" t="s">
        <v>1257</v>
      </c>
      <c r="B26746" t="s">
        <v>399</v>
      </c>
      <c r="C26746" t="s">
        <v>399</v>
      </c>
      <c r="D26746" t="s">
        <v>1280</v>
      </c>
      <c r="E26746" t="s">
        <v>31</v>
      </c>
      <c r="F26746">
        <v>27611</v>
      </c>
      <c r="G26746">
        <v>37585</v>
      </c>
      <c r="H26746">
        <f t="shared" si="61"/>
        <v>1.3612328419832675</v>
      </c>
      <c r="I26746" t="s">
        <v>1248</v>
      </c>
    </row>
    <row r="26747" spans="1:9" x14ac:dyDescent="0.35">
      <c r="A26747" t="s">
        <v>1257</v>
      </c>
      <c r="B26747" t="s">
        <v>399</v>
      </c>
      <c r="C26747" t="s">
        <v>399</v>
      </c>
      <c r="D26747" t="s">
        <v>1281</v>
      </c>
      <c r="E26747" t="s">
        <v>29</v>
      </c>
      <c r="F26747">
        <v>55548</v>
      </c>
      <c r="G26747">
        <v>62850</v>
      </c>
      <c r="H26747">
        <f t="shared" si="61"/>
        <v>1.1314538777273708</v>
      </c>
      <c r="I26747" t="s">
        <v>1248</v>
      </c>
    </row>
    <row r="26748" spans="1:9" x14ac:dyDescent="0.35">
      <c r="A26748" t="s">
        <v>1257</v>
      </c>
      <c r="B26748" t="s">
        <v>399</v>
      </c>
      <c r="C26748" t="s">
        <v>399</v>
      </c>
      <c r="D26748" t="s">
        <v>1281</v>
      </c>
      <c r="E26748" t="s">
        <v>30</v>
      </c>
      <c r="F26748">
        <v>59204</v>
      </c>
      <c r="G26748">
        <v>44497</v>
      </c>
      <c r="H26748">
        <f t="shared" si="61"/>
        <v>0.75158773055874606</v>
      </c>
      <c r="I26748" t="s">
        <v>1248</v>
      </c>
    </row>
    <row r="26749" spans="1:9" x14ac:dyDescent="0.35">
      <c r="A26749" t="s">
        <v>1257</v>
      </c>
      <c r="B26749" t="s">
        <v>399</v>
      </c>
      <c r="C26749" t="s">
        <v>399</v>
      </c>
      <c r="D26749" t="s">
        <v>1281</v>
      </c>
      <c r="E26749" t="s">
        <v>31</v>
      </c>
      <c r="F26749">
        <v>59567</v>
      </c>
      <c r="G26749">
        <v>51881</v>
      </c>
      <c r="H26749">
        <f t="shared" si="61"/>
        <v>0.87096882502056505</v>
      </c>
      <c r="I26749" t="s">
        <v>1248</v>
      </c>
    </row>
    <row r="26750" spans="1:9" x14ac:dyDescent="0.35">
      <c r="A26750" t="s">
        <v>1257</v>
      </c>
      <c r="B26750" t="s">
        <v>399</v>
      </c>
      <c r="C26750" t="s">
        <v>399</v>
      </c>
      <c r="D26750" t="s">
        <v>1282</v>
      </c>
      <c r="E26750" t="s">
        <v>29</v>
      </c>
      <c r="F26750">
        <v>4634</v>
      </c>
      <c r="G26750">
        <v>11496</v>
      </c>
      <c r="H26750">
        <f t="shared" si="61"/>
        <v>2.480794130340958</v>
      </c>
      <c r="I26750" t="s">
        <v>1248</v>
      </c>
    </row>
    <row r="26751" spans="1:9" x14ac:dyDescent="0.35">
      <c r="A26751" t="s">
        <v>1257</v>
      </c>
      <c r="B26751" t="s">
        <v>399</v>
      </c>
      <c r="C26751" t="s">
        <v>399</v>
      </c>
      <c r="D26751" t="s">
        <v>1282</v>
      </c>
      <c r="E26751" t="s">
        <v>30</v>
      </c>
      <c r="F26751">
        <v>33225</v>
      </c>
      <c r="G26751">
        <v>27570</v>
      </c>
      <c r="H26751">
        <f t="shared" si="61"/>
        <v>0.82979683972911966</v>
      </c>
      <c r="I26751" t="s">
        <v>1248</v>
      </c>
    </row>
    <row r="26752" spans="1:9" x14ac:dyDescent="0.35">
      <c r="A26752" t="s">
        <v>1257</v>
      </c>
      <c r="B26752" t="s">
        <v>399</v>
      </c>
      <c r="C26752" t="s">
        <v>399</v>
      </c>
      <c r="D26752" t="s">
        <v>1282</v>
      </c>
      <c r="E26752" t="s">
        <v>31</v>
      </c>
      <c r="F26752">
        <v>26481</v>
      </c>
      <c r="G26752">
        <v>21198</v>
      </c>
      <c r="H26752">
        <f t="shared" si="61"/>
        <v>0.80049847060156343</v>
      </c>
      <c r="I26752" t="s">
        <v>1248</v>
      </c>
    </row>
    <row r="26753" spans="1:9" x14ac:dyDescent="0.35">
      <c r="A26753" t="s">
        <v>1257</v>
      </c>
      <c r="B26753" t="s">
        <v>399</v>
      </c>
      <c r="C26753" t="s">
        <v>399</v>
      </c>
      <c r="D26753" t="s">
        <v>1260</v>
      </c>
      <c r="E26753" t="s">
        <v>29</v>
      </c>
      <c r="F26753">
        <v>506706</v>
      </c>
      <c r="G26753">
        <v>413360</v>
      </c>
      <c r="H26753">
        <f t="shared" si="61"/>
        <v>0.81577877506877761</v>
      </c>
      <c r="I26753" t="s">
        <v>1248</v>
      </c>
    </row>
    <row r="26754" spans="1:9" x14ac:dyDescent="0.35">
      <c r="A26754" t="s">
        <v>1257</v>
      </c>
      <c r="B26754" t="s">
        <v>399</v>
      </c>
      <c r="C26754" t="s">
        <v>399</v>
      </c>
      <c r="D26754" t="s">
        <v>1260</v>
      </c>
      <c r="E26754" t="s">
        <v>30</v>
      </c>
      <c r="F26754">
        <v>509712</v>
      </c>
      <c r="G26754">
        <v>496554</v>
      </c>
      <c r="H26754">
        <f t="shared" si="61"/>
        <v>0.97418542235615402</v>
      </c>
      <c r="I26754" t="s">
        <v>1248</v>
      </c>
    </row>
    <row r="26755" spans="1:9" x14ac:dyDescent="0.35">
      <c r="A26755" t="s">
        <v>1257</v>
      </c>
      <c r="B26755" t="s">
        <v>399</v>
      </c>
      <c r="C26755" t="s">
        <v>399</v>
      </c>
      <c r="D26755" t="s">
        <v>1260</v>
      </c>
      <c r="E26755" t="s">
        <v>31</v>
      </c>
      <c r="F26755">
        <v>589769</v>
      </c>
      <c r="G26755">
        <v>709604</v>
      </c>
      <c r="H26755">
        <f t="shared" si="61"/>
        <v>1.2031897234340903</v>
      </c>
      <c r="I26755" t="s">
        <v>1248</v>
      </c>
    </row>
    <row r="26756" spans="1:9" x14ac:dyDescent="0.35">
      <c r="A26756" t="s">
        <v>1257</v>
      </c>
      <c r="B26756" t="s">
        <v>399</v>
      </c>
      <c r="C26756" t="s">
        <v>399</v>
      </c>
      <c r="D26756" t="s">
        <v>1261</v>
      </c>
      <c r="E26756" t="s">
        <v>29</v>
      </c>
      <c r="F26756">
        <v>448704</v>
      </c>
      <c r="G26756">
        <v>333907</v>
      </c>
      <c r="H26756">
        <f t="shared" si="61"/>
        <v>0.74415873270574806</v>
      </c>
      <c r="I26756" t="s">
        <v>1248</v>
      </c>
    </row>
    <row r="26757" spans="1:9" x14ac:dyDescent="0.35">
      <c r="A26757" t="s">
        <v>1257</v>
      </c>
      <c r="B26757" t="s">
        <v>399</v>
      </c>
      <c r="C26757" t="s">
        <v>399</v>
      </c>
      <c r="D26757" t="s">
        <v>1261</v>
      </c>
      <c r="E26757" t="s">
        <v>30</v>
      </c>
      <c r="F26757">
        <v>463126</v>
      </c>
      <c r="G26757">
        <v>378045</v>
      </c>
      <c r="H26757">
        <f t="shared" si="61"/>
        <v>0.81628973540677918</v>
      </c>
      <c r="I26757" t="s">
        <v>1248</v>
      </c>
    </row>
    <row r="26758" spans="1:9" x14ac:dyDescent="0.35">
      <c r="A26758" t="s">
        <v>1257</v>
      </c>
      <c r="B26758" t="s">
        <v>399</v>
      </c>
      <c r="C26758" t="s">
        <v>399</v>
      </c>
      <c r="D26758" t="s">
        <v>1261</v>
      </c>
      <c r="E26758" t="s">
        <v>31</v>
      </c>
      <c r="F26758">
        <v>472710</v>
      </c>
      <c r="G26758">
        <v>321723</v>
      </c>
      <c r="H26758">
        <f t="shared" si="61"/>
        <v>0.68059275242749251</v>
      </c>
      <c r="I26758" t="s">
        <v>1248</v>
      </c>
    </row>
    <row r="26759" spans="1:9" x14ac:dyDescent="0.35">
      <c r="A26759" t="s">
        <v>1257</v>
      </c>
      <c r="B26759" t="s">
        <v>399</v>
      </c>
      <c r="C26759" t="s">
        <v>399</v>
      </c>
      <c r="D26759" t="s">
        <v>1262</v>
      </c>
      <c r="E26759" t="s">
        <v>29</v>
      </c>
      <c r="F26759">
        <v>154662</v>
      </c>
      <c r="G26759">
        <v>116955</v>
      </c>
      <c r="H26759">
        <f t="shared" si="61"/>
        <v>0.75619738526593472</v>
      </c>
      <c r="I26759" t="s">
        <v>1248</v>
      </c>
    </row>
    <row r="26760" spans="1:9" x14ac:dyDescent="0.35">
      <c r="A26760" t="s">
        <v>1257</v>
      </c>
      <c r="B26760" t="s">
        <v>399</v>
      </c>
      <c r="C26760" t="s">
        <v>399</v>
      </c>
      <c r="D26760" t="s">
        <v>1262</v>
      </c>
      <c r="E26760" t="s">
        <v>30</v>
      </c>
      <c r="F26760">
        <v>157268</v>
      </c>
      <c r="G26760">
        <v>113837</v>
      </c>
      <c r="H26760">
        <f t="shared" si="61"/>
        <v>0.72384083220998552</v>
      </c>
      <c r="I26760" t="s">
        <v>1248</v>
      </c>
    </row>
    <row r="26761" spans="1:9" x14ac:dyDescent="0.35">
      <c r="A26761" t="s">
        <v>1257</v>
      </c>
      <c r="B26761" t="s">
        <v>399</v>
      </c>
      <c r="C26761" t="s">
        <v>399</v>
      </c>
      <c r="D26761" t="s">
        <v>1262</v>
      </c>
      <c r="E26761" t="s">
        <v>31</v>
      </c>
      <c r="F26761">
        <v>163138</v>
      </c>
      <c r="G26761">
        <v>130335</v>
      </c>
      <c r="H26761">
        <f t="shared" si="61"/>
        <v>0.79892483664137115</v>
      </c>
      <c r="I26761" t="s">
        <v>1248</v>
      </c>
    </row>
    <row r="26762" spans="1:9" x14ac:dyDescent="0.35">
      <c r="A26762" t="s">
        <v>1257</v>
      </c>
      <c r="B26762" t="s">
        <v>399</v>
      </c>
      <c r="C26762" t="s">
        <v>399</v>
      </c>
      <c r="D26762" t="s">
        <v>1263</v>
      </c>
      <c r="E26762" t="s">
        <v>29</v>
      </c>
      <c r="F26762">
        <v>60832</v>
      </c>
      <c r="G26762">
        <v>21247</v>
      </c>
      <c r="H26762">
        <f t="shared" si="61"/>
        <v>0.34927340873224616</v>
      </c>
      <c r="I26762" t="s">
        <v>1248</v>
      </c>
    </row>
    <row r="26763" spans="1:9" x14ac:dyDescent="0.35">
      <c r="A26763" t="s">
        <v>1257</v>
      </c>
      <c r="B26763" t="s">
        <v>399</v>
      </c>
      <c r="C26763" t="s">
        <v>399</v>
      </c>
      <c r="D26763" t="s">
        <v>1263</v>
      </c>
      <c r="E26763" t="s">
        <v>30</v>
      </c>
      <c r="F26763">
        <v>59798</v>
      </c>
      <c r="G26763">
        <v>24003</v>
      </c>
      <c r="H26763">
        <f t="shared" si="61"/>
        <v>0.40140138466169439</v>
      </c>
      <c r="I26763" t="s">
        <v>1248</v>
      </c>
    </row>
    <row r="26764" spans="1:9" x14ac:dyDescent="0.35">
      <c r="A26764" t="s">
        <v>1257</v>
      </c>
      <c r="B26764" t="s">
        <v>399</v>
      </c>
      <c r="C26764" t="s">
        <v>399</v>
      </c>
      <c r="D26764" t="s">
        <v>1263</v>
      </c>
      <c r="E26764" t="s">
        <v>31</v>
      </c>
      <c r="F26764">
        <v>52935</v>
      </c>
      <c r="G26764">
        <v>43718</v>
      </c>
      <c r="H26764">
        <f t="shared" si="61"/>
        <v>0.82588079720411822</v>
      </c>
      <c r="I26764" t="s">
        <v>1248</v>
      </c>
    </row>
    <row r="26765" spans="1:9" x14ac:dyDescent="0.35">
      <c r="A26765" t="s">
        <v>1257</v>
      </c>
      <c r="B26765" t="s">
        <v>399</v>
      </c>
      <c r="C26765" t="s">
        <v>399</v>
      </c>
      <c r="D26765" t="s">
        <v>1264</v>
      </c>
      <c r="E26765" t="s">
        <v>29</v>
      </c>
      <c r="F26765">
        <v>54520</v>
      </c>
      <c r="G26765">
        <v>31576</v>
      </c>
      <c r="H26765">
        <f t="shared" si="61"/>
        <v>0.57916360968451941</v>
      </c>
      <c r="I26765" t="s">
        <v>1248</v>
      </c>
    </row>
    <row r="26766" spans="1:9" x14ac:dyDescent="0.35">
      <c r="A26766" t="s">
        <v>1257</v>
      </c>
      <c r="B26766" t="s">
        <v>399</v>
      </c>
      <c r="C26766" t="s">
        <v>399</v>
      </c>
      <c r="D26766" t="s">
        <v>1264</v>
      </c>
      <c r="E26766" t="s">
        <v>30</v>
      </c>
      <c r="F26766">
        <v>47653</v>
      </c>
      <c r="G26766">
        <v>36133</v>
      </c>
      <c r="H26766">
        <f t="shared" si="61"/>
        <v>0.75825236606299706</v>
      </c>
      <c r="I26766" t="s">
        <v>1248</v>
      </c>
    </row>
    <row r="26767" spans="1:9" x14ac:dyDescent="0.35">
      <c r="A26767" t="s">
        <v>1257</v>
      </c>
      <c r="B26767" t="s">
        <v>399</v>
      </c>
      <c r="C26767" t="s">
        <v>399</v>
      </c>
      <c r="D26767" t="s">
        <v>1264</v>
      </c>
      <c r="E26767" t="s">
        <v>31</v>
      </c>
      <c r="F26767">
        <v>50023</v>
      </c>
      <c r="G26767">
        <v>47163</v>
      </c>
      <c r="H26767">
        <f t="shared" si="61"/>
        <v>0.94282629990204503</v>
      </c>
      <c r="I26767" t="s">
        <v>1248</v>
      </c>
    </row>
    <row r="26768" spans="1:9" x14ac:dyDescent="0.35">
      <c r="A26768" t="s">
        <v>1257</v>
      </c>
      <c r="B26768" t="s">
        <v>399</v>
      </c>
      <c r="C26768" t="s">
        <v>399</v>
      </c>
      <c r="D26768" t="s">
        <v>1265</v>
      </c>
      <c r="E26768" t="s">
        <v>29</v>
      </c>
      <c r="F26768">
        <v>147104</v>
      </c>
      <c r="G26768">
        <v>118275</v>
      </c>
      <c r="H26768">
        <f t="shared" si="61"/>
        <v>0.80402300413313033</v>
      </c>
      <c r="I26768" t="s">
        <v>1248</v>
      </c>
    </row>
    <row r="26769" spans="1:9" x14ac:dyDescent="0.35">
      <c r="A26769" t="s">
        <v>1257</v>
      </c>
      <c r="B26769" t="s">
        <v>399</v>
      </c>
      <c r="C26769" t="s">
        <v>399</v>
      </c>
      <c r="D26769" t="s">
        <v>1265</v>
      </c>
      <c r="E26769" t="s">
        <v>30</v>
      </c>
      <c r="F26769">
        <v>159439</v>
      </c>
      <c r="G26769">
        <v>99238</v>
      </c>
      <c r="H26769">
        <f t="shared" si="61"/>
        <v>0.62241985963283764</v>
      </c>
      <c r="I26769" t="s">
        <v>1248</v>
      </c>
    </row>
    <row r="26770" spans="1:9" x14ac:dyDescent="0.35">
      <c r="A26770" t="s">
        <v>1257</v>
      </c>
      <c r="B26770" t="s">
        <v>399</v>
      </c>
      <c r="C26770" t="s">
        <v>399</v>
      </c>
      <c r="D26770" t="s">
        <v>1265</v>
      </c>
      <c r="E26770" t="s">
        <v>31</v>
      </c>
      <c r="F26770">
        <v>159748</v>
      </c>
      <c r="G26770">
        <v>100693</v>
      </c>
      <c r="H26770">
        <f t="shared" si="61"/>
        <v>0.63032401031624807</v>
      </c>
      <c r="I26770" t="s">
        <v>1248</v>
      </c>
    </row>
    <row r="26771" spans="1:9" x14ac:dyDescent="0.35">
      <c r="A26771" t="s">
        <v>1257</v>
      </c>
      <c r="B26771" t="s">
        <v>399</v>
      </c>
      <c r="C26771" t="s">
        <v>399</v>
      </c>
      <c r="D26771" t="s">
        <v>1266</v>
      </c>
      <c r="E26771" t="s">
        <v>29</v>
      </c>
      <c r="F26771">
        <v>534613</v>
      </c>
      <c r="G26771">
        <v>404120</v>
      </c>
      <c r="H26771">
        <f t="shared" si="61"/>
        <v>0.7559112853596901</v>
      </c>
      <c r="I26771" t="s">
        <v>1248</v>
      </c>
    </row>
    <row r="26772" spans="1:9" x14ac:dyDescent="0.35">
      <c r="A26772" t="s">
        <v>1257</v>
      </c>
      <c r="B26772" t="s">
        <v>399</v>
      </c>
      <c r="C26772" t="s">
        <v>399</v>
      </c>
      <c r="D26772" t="s">
        <v>1266</v>
      </c>
      <c r="E26772" t="s">
        <v>30</v>
      </c>
      <c r="F26772">
        <v>569865</v>
      </c>
      <c r="G26772">
        <v>474463</v>
      </c>
      <c r="H26772">
        <f t="shared" si="61"/>
        <v>0.83258842006440126</v>
      </c>
      <c r="I26772" t="s">
        <v>1248</v>
      </c>
    </row>
    <row r="26773" spans="1:9" x14ac:dyDescent="0.35">
      <c r="A26773" t="s">
        <v>1257</v>
      </c>
      <c r="B26773" t="s">
        <v>399</v>
      </c>
      <c r="C26773" t="s">
        <v>399</v>
      </c>
      <c r="D26773" t="s">
        <v>1266</v>
      </c>
      <c r="E26773" t="s">
        <v>31</v>
      </c>
      <c r="F26773">
        <v>573461</v>
      </c>
      <c r="G26773">
        <v>414562</v>
      </c>
      <c r="H26773">
        <f t="shared" si="61"/>
        <v>0.72291228174191446</v>
      </c>
      <c r="I26773" t="s">
        <v>1248</v>
      </c>
    </row>
    <row r="26774" spans="1:9" x14ac:dyDescent="0.35">
      <c r="A26774" t="s">
        <v>1257</v>
      </c>
      <c r="B26774" t="s">
        <v>400</v>
      </c>
      <c r="C26774" t="s">
        <v>400</v>
      </c>
      <c r="D26774" t="s">
        <v>1258</v>
      </c>
      <c r="E26774" t="s">
        <v>29</v>
      </c>
      <c r="F26774">
        <v>524908</v>
      </c>
      <c r="G26774">
        <v>701587</v>
      </c>
      <c r="H26774">
        <f t="shared" ref="H26774:H26837" si="62">G26774/F26774</f>
        <v>1.3365904120341088</v>
      </c>
      <c r="I26774" t="s">
        <v>1249</v>
      </c>
    </row>
    <row r="26775" spans="1:9" x14ac:dyDescent="0.35">
      <c r="A26775" t="s">
        <v>1257</v>
      </c>
      <c r="B26775" t="s">
        <v>400</v>
      </c>
      <c r="C26775" t="s">
        <v>400</v>
      </c>
      <c r="D26775" t="s">
        <v>1258</v>
      </c>
      <c r="E26775" t="s">
        <v>30</v>
      </c>
      <c r="F26775">
        <v>513184</v>
      </c>
      <c r="G26775">
        <v>550790</v>
      </c>
      <c r="H26775">
        <f t="shared" si="62"/>
        <v>1.0732797593066035</v>
      </c>
      <c r="I26775" t="s">
        <v>1249</v>
      </c>
    </row>
    <row r="26776" spans="1:9" x14ac:dyDescent="0.35">
      <c r="A26776" t="s">
        <v>1257</v>
      </c>
      <c r="B26776" t="s">
        <v>400</v>
      </c>
      <c r="C26776" t="s">
        <v>400</v>
      </c>
      <c r="D26776" t="s">
        <v>1258</v>
      </c>
      <c r="E26776" t="s">
        <v>31</v>
      </c>
      <c r="F26776">
        <v>487196</v>
      </c>
      <c r="G26776">
        <v>397915</v>
      </c>
      <c r="H26776">
        <f t="shared" si="62"/>
        <v>0.81674521137283562</v>
      </c>
      <c r="I26776" t="s">
        <v>1249</v>
      </c>
    </row>
    <row r="26777" spans="1:9" x14ac:dyDescent="0.35">
      <c r="A26777" t="s">
        <v>1257</v>
      </c>
      <c r="B26777" t="s">
        <v>400</v>
      </c>
      <c r="C26777" t="s">
        <v>400</v>
      </c>
      <c r="D26777" t="s">
        <v>1267</v>
      </c>
      <c r="E26777" t="s">
        <v>29</v>
      </c>
      <c r="F26777">
        <v>97835</v>
      </c>
      <c r="G26777">
        <v>86578</v>
      </c>
      <c r="H26777">
        <f t="shared" si="62"/>
        <v>0.88493892778657945</v>
      </c>
      <c r="I26777" t="s">
        <v>1249</v>
      </c>
    </row>
    <row r="26778" spans="1:9" x14ac:dyDescent="0.35">
      <c r="A26778" t="s">
        <v>1257</v>
      </c>
      <c r="B26778" t="s">
        <v>400</v>
      </c>
      <c r="C26778" t="s">
        <v>400</v>
      </c>
      <c r="D26778" t="s">
        <v>1267</v>
      </c>
      <c r="E26778" t="s">
        <v>30</v>
      </c>
      <c r="F26778">
        <v>102729</v>
      </c>
      <c r="G26778">
        <v>88105</v>
      </c>
      <c r="H26778">
        <f t="shared" si="62"/>
        <v>0.85764487145791357</v>
      </c>
      <c r="I26778" t="s">
        <v>1249</v>
      </c>
    </row>
    <row r="26779" spans="1:9" x14ac:dyDescent="0.35">
      <c r="A26779" t="s">
        <v>1257</v>
      </c>
      <c r="B26779" t="s">
        <v>400</v>
      </c>
      <c r="C26779" t="s">
        <v>400</v>
      </c>
      <c r="D26779" t="s">
        <v>1267</v>
      </c>
      <c r="E26779" t="s">
        <v>31</v>
      </c>
      <c r="F26779">
        <v>102455</v>
      </c>
      <c r="G26779">
        <v>90302</v>
      </c>
      <c r="H26779">
        <f t="shared" si="62"/>
        <v>0.88138207017715098</v>
      </c>
      <c r="I26779" t="s">
        <v>1249</v>
      </c>
    </row>
    <row r="26780" spans="1:9" x14ac:dyDescent="0.35">
      <c r="A26780" t="s">
        <v>1257</v>
      </c>
      <c r="B26780" t="s">
        <v>400</v>
      </c>
      <c r="C26780" t="s">
        <v>400</v>
      </c>
      <c r="D26780" t="s">
        <v>1268</v>
      </c>
      <c r="E26780" t="s">
        <v>29</v>
      </c>
      <c r="F26780">
        <v>56700</v>
      </c>
      <c r="G26780">
        <v>31403</v>
      </c>
      <c r="H26780">
        <f t="shared" si="62"/>
        <v>0.55384479717813051</v>
      </c>
      <c r="I26780" t="s">
        <v>1249</v>
      </c>
    </row>
    <row r="26781" spans="1:9" x14ac:dyDescent="0.35">
      <c r="A26781" t="s">
        <v>1257</v>
      </c>
      <c r="B26781" t="s">
        <v>400</v>
      </c>
      <c r="C26781" t="s">
        <v>400</v>
      </c>
      <c r="D26781" t="s">
        <v>1268</v>
      </c>
      <c r="E26781" t="s">
        <v>30</v>
      </c>
      <c r="F26781">
        <v>52828</v>
      </c>
      <c r="G26781">
        <v>30575</v>
      </c>
      <c r="H26781">
        <f t="shared" si="62"/>
        <v>0.57876504883773761</v>
      </c>
      <c r="I26781" t="s">
        <v>1249</v>
      </c>
    </row>
    <row r="26782" spans="1:9" x14ac:dyDescent="0.35">
      <c r="A26782" t="s">
        <v>1257</v>
      </c>
      <c r="B26782" t="s">
        <v>400</v>
      </c>
      <c r="C26782" t="s">
        <v>400</v>
      </c>
      <c r="D26782" t="s">
        <v>1268</v>
      </c>
      <c r="E26782" t="s">
        <v>31</v>
      </c>
      <c r="F26782">
        <v>50145</v>
      </c>
      <c r="G26782">
        <v>29271</v>
      </c>
      <c r="H26782">
        <f t="shared" si="62"/>
        <v>0.5837271911456775</v>
      </c>
      <c r="I26782" t="s">
        <v>1249</v>
      </c>
    </row>
    <row r="26783" spans="1:9" x14ac:dyDescent="0.35">
      <c r="A26783" t="s">
        <v>1257</v>
      </c>
      <c r="B26783" t="s">
        <v>400</v>
      </c>
      <c r="C26783" t="s">
        <v>400</v>
      </c>
      <c r="D26783" t="s">
        <v>1269</v>
      </c>
      <c r="E26783" t="s">
        <v>29</v>
      </c>
      <c r="F26783">
        <v>42614</v>
      </c>
      <c r="G26783">
        <v>76592</v>
      </c>
      <c r="H26783">
        <f t="shared" si="62"/>
        <v>1.7973435960013142</v>
      </c>
      <c r="I26783" t="s">
        <v>1249</v>
      </c>
    </row>
    <row r="26784" spans="1:9" x14ac:dyDescent="0.35">
      <c r="A26784" t="s">
        <v>1257</v>
      </c>
      <c r="B26784" t="s">
        <v>400</v>
      </c>
      <c r="C26784" t="s">
        <v>400</v>
      </c>
      <c r="D26784" t="s">
        <v>1269</v>
      </c>
      <c r="E26784" t="s">
        <v>30</v>
      </c>
      <c r="F26784">
        <v>41220</v>
      </c>
      <c r="G26784">
        <v>111763</v>
      </c>
      <c r="H26784">
        <f t="shared" si="62"/>
        <v>2.7113779718583211</v>
      </c>
      <c r="I26784" t="s">
        <v>1249</v>
      </c>
    </row>
    <row r="26785" spans="1:9" x14ac:dyDescent="0.35">
      <c r="A26785" t="s">
        <v>1257</v>
      </c>
      <c r="B26785" t="s">
        <v>400</v>
      </c>
      <c r="C26785" t="s">
        <v>400</v>
      </c>
      <c r="D26785" t="s">
        <v>1269</v>
      </c>
      <c r="E26785" t="s">
        <v>31</v>
      </c>
      <c r="F26785">
        <v>38860</v>
      </c>
      <c r="G26785">
        <v>52208</v>
      </c>
      <c r="H26785">
        <f t="shared" si="62"/>
        <v>1.3434894493051981</v>
      </c>
      <c r="I26785" t="s">
        <v>1249</v>
      </c>
    </row>
    <row r="26786" spans="1:9" x14ac:dyDescent="0.35">
      <c r="A26786" t="s">
        <v>1257</v>
      </c>
      <c r="B26786" t="s">
        <v>400</v>
      </c>
      <c r="C26786" t="s">
        <v>400</v>
      </c>
      <c r="D26786" t="s">
        <v>1270</v>
      </c>
      <c r="E26786" t="s">
        <v>29</v>
      </c>
      <c r="F26786">
        <v>17985</v>
      </c>
      <c r="G26786">
        <v>15876</v>
      </c>
      <c r="H26786">
        <f t="shared" si="62"/>
        <v>0.88273561301084236</v>
      </c>
      <c r="I26786" t="s">
        <v>1249</v>
      </c>
    </row>
    <row r="26787" spans="1:9" x14ac:dyDescent="0.35">
      <c r="A26787" t="s">
        <v>1257</v>
      </c>
      <c r="B26787" t="s">
        <v>400</v>
      </c>
      <c r="C26787" t="s">
        <v>400</v>
      </c>
      <c r="D26787" t="s">
        <v>1270</v>
      </c>
      <c r="E26787" t="s">
        <v>30</v>
      </c>
      <c r="F26787">
        <v>11770</v>
      </c>
      <c r="G26787">
        <v>20785</v>
      </c>
      <c r="H26787">
        <f t="shared" si="62"/>
        <v>1.7659303313508921</v>
      </c>
      <c r="I26787" t="s">
        <v>1249</v>
      </c>
    </row>
    <row r="26788" spans="1:9" x14ac:dyDescent="0.35">
      <c r="A26788" t="s">
        <v>1257</v>
      </c>
      <c r="B26788" t="s">
        <v>400</v>
      </c>
      <c r="C26788" t="s">
        <v>400</v>
      </c>
      <c r="D26788" t="s">
        <v>1270</v>
      </c>
      <c r="E26788" t="s">
        <v>31</v>
      </c>
      <c r="F26788">
        <v>15206</v>
      </c>
      <c r="G26788">
        <v>18804</v>
      </c>
      <c r="H26788">
        <f t="shared" si="62"/>
        <v>1.2366171248191504</v>
      </c>
      <c r="I26788" t="s">
        <v>1249</v>
      </c>
    </row>
    <row r="26789" spans="1:9" x14ac:dyDescent="0.35">
      <c r="A26789" t="s">
        <v>1257</v>
      </c>
      <c r="B26789" t="s">
        <v>400</v>
      </c>
      <c r="C26789" t="s">
        <v>400</v>
      </c>
      <c r="D26789" t="s">
        <v>1271</v>
      </c>
      <c r="E26789" t="s">
        <v>29</v>
      </c>
      <c r="F26789">
        <v>66904</v>
      </c>
      <c r="G26789">
        <v>77533</v>
      </c>
      <c r="H26789">
        <f t="shared" si="62"/>
        <v>1.1588694248475429</v>
      </c>
      <c r="I26789" t="s">
        <v>1249</v>
      </c>
    </row>
    <row r="26790" spans="1:9" x14ac:dyDescent="0.35">
      <c r="A26790" t="s">
        <v>1257</v>
      </c>
      <c r="B26790" t="s">
        <v>400</v>
      </c>
      <c r="C26790" t="s">
        <v>400</v>
      </c>
      <c r="D26790" t="s">
        <v>1271</v>
      </c>
      <c r="E26790" t="s">
        <v>30</v>
      </c>
      <c r="F26790">
        <v>63487</v>
      </c>
      <c r="G26790">
        <v>72827</v>
      </c>
      <c r="H26790">
        <f t="shared" si="62"/>
        <v>1.1471167325594216</v>
      </c>
      <c r="I26790" t="s">
        <v>1249</v>
      </c>
    </row>
    <row r="26791" spans="1:9" x14ac:dyDescent="0.35">
      <c r="A26791" t="s">
        <v>1257</v>
      </c>
      <c r="B26791" t="s">
        <v>400</v>
      </c>
      <c r="C26791" t="s">
        <v>400</v>
      </c>
      <c r="D26791" t="s">
        <v>1271</v>
      </c>
      <c r="E26791" t="s">
        <v>31</v>
      </c>
      <c r="F26791">
        <v>60124</v>
      </c>
      <c r="G26791">
        <v>54429</v>
      </c>
      <c r="H26791">
        <f t="shared" si="62"/>
        <v>0.90527908988091277</v>
      </c>
      <c r="I26791" t="s">
        <v>1249</v>
      </c>
    </row>
    <row r="26792" spans="1:9" x14ac:dyDescent="0.35">
      <c r="A26792" t="s">
        <v>1257</v>
      </c>
      <c r="B26792" t="s">
        <v>400</v>
      </c>
      <c r="C26792" t="s">
        <v>400</v>
      </c>
      <c r="D26792" t="s">
        <v>1272</v>
      </c>
      <c r="E26792" t="s">
        <v>29</v>
      </c>
      <c r="F26792">
        <v>55503</v>
      </c>
      <c r="G26792">
        <v>83606</v>
      </c>
      <c r="H26792">
        <f t="shared" si="62"/>
        <v>1.5063329910094949</v>
      </c>
      <c r="I26792" t="s">
        <v>1249</v>
      </c>
    </row>
    <row r="26793" spans="1:9" x14ac:dyDescent="0.35">
      <c r="A26793" t="s">
        <v>1257</v>
      </c>
      <c r="B26793" t="s">
        <v>400</v>
      </c>
      <c r="C26793" t="s">
        <v>400</v>
      </c>
      <c r="D26793" t="s">
        <v>1272</v>
      </c>
      <c r="E26793" t="s">
        <v>30</v>
      </c>
      <c r="F26793">
        <v>54103</v>
      </c>
      <c r="G26793">
        <v>92776</v>
      </c>
      <c r="H26793">
        <f t="shared" si="62"/>
        <v>1.714803245661054</v>
      </c>
      <c r="I26793" t="s">
        <v>1249</v>
      </c>
    </row>
    <row r="26794" spans="1:9" x14ac:dyDescent="0.35">
      <c r="A26794" t="s">
        <v>1257</v>
      </c>
      <c r="B26794" t="s">
        <v>400</v>
      </c>
      <c r="C26794" t="s">
        <v>400</v>
      </c>
      <c r="D26794" t="s">
        <v>1272</v>
      </c>
      <c r="E26794" t="s">
        <v>31</v>
      </c>
      <c r="F26794">
        <v>55358</v>
      </c>
      <c r="G26794">
        <v>73917</v>
      </c>
      <c r="H26794">
        <f t="shared" si="62"/>
        <v>1.3352541638064959</v>
      </c>
      <c r="I26794" t="s">
        <v>1249</v>
      </c>
    </row>
    <row r="26795" spans="1:9" x14ac:dyDescent="0.35">
      <c r="A26795" t="s">
        <v>1257</v>
      </c>
      <c r="B26795" t="s">
        <v>400</v>
      </c>
      <c r="C26795" t="s">
        <v>400</v>
      </c>
      <c r="D26795" t="s">
        <v>1273</v>
      </c>
      <c r="E26795" t="s">
        <v>29</v>
      </c>
      <c r="F26795">
        <v>24052</v>
      </c>
      <c r="G26795">
        <v>26558</v>
      </c>
      <c r="H26795">
        <f t="shared" si="62"/>
        <v>1.1041909196740396</v>
      </c>
      <c r="I26795" t="s">
        <v>1249</v>
      </c>
    </row>
    <row r="26796" spans="1:9" x14ac:dyDescent="0.35">
      <c r="A26796" t="s">
        <v>1257</v>
      </c>
      <c r="B26796" t="s">
        <v>400</v>
      </c>
      <c r="C26796" t="s">
        <v>400</v>
      </c>
      <c r="D26796" t="s">
        <v>1273</v>
      </c>
      <c r="E26796" t="s">
        <v>30</v>
      </c>
      <c r="F26796">
        <v>24214</v>
      </c>
      <c r="G26796">
        <v>26315</v>
      </c>
      <c r="H26796">
        <f t="shared" si="62"/>
        <v>1.0867679854629553</v>
      </c>
      <c r="I26796" t="s">
        <v>1249</v>
      </c>
    </row>
    <row r="26797" spans="1:9" x14ac:dyDescent="0.35">
      <c r="A26797" t="s">
        <v>1257</v>
      </c>
      <c r="B26797" t="s">
        <v>400</v>
      </c>
      <c r="C26797" t="s">
        <v>400</v>
      </c>
      <c r="D26797" t="s">
        <v>1273</v>
      </c>
      <c r="E26797" t="s">
        <v>31</v>
      </c>
      <c r="F26797">
        <v>18375</v>
      </c>
      <c r="G26797">
        <v>27923</v>
      </c>
      <c r="H26797">
        <f t="shared" si="62"/>
        <v>1.5196190476190476</v>
      </c>
      <c r="I26797" t="s">
        <v>1249</v>
      </c>
    </row>
    <row r="26798" spans="1:9" x14ac:dyDescent="0.35">
      <c r="A26798" t="s">
        <v>1257</v>
      </c>
      <c r="B26798" t="s">
        <v>400</v>
      </c>
      <c r="C26798" t="s">
        <v>400</v>
      </c>
      <c r="D26798" t="s">
        <v>1274</v>
      </c>
      <c r="E26798" t="s">
        <v>29</v>
      </c>
      <c r="F26798">
        <v>125584</v>
      </c>
      <c r="G26798">
        <v>108381</v>
      </c>
      <c r="H26798">
        <f t="shared" si="62"/>
        <v>0.86301598929799972</v>
      </c>
      <c r="I26798" t="s">
        <v>1249</v>
      </c>
    </row>
    <row r="26799" spans="1:9" x14ac:dyDescent="0.35">
      <c r="A26799" t="s">
        <v>1257</v>
      </c>
      <c r="B26799" t="s">
        <v>400</v>
      </c>
      <c r="C26799" t="s">
        <v>400</v>
      </c>
      <c r="D26799" t="s">
        <v>1274</v>
      </c>
      <c r="E26799" t="s">
        <v>30</v>
      </c>
      <c r="F26799">
        <v>126889</v>
      </c>
      <c r="G26799">
        <v>98314</v>
      </c>
      <c r="H26799">
        <f t="shared" si="62"/>
        <v>0.77480317442804336</v>
      </c>
      <c r="I26799" t="s">
        <v>1249</v>
      </c>
    </row>
    <row r="26800" spans="1:9" x14ac:dyDescent="0.35">
      <c r="A26800" t="s">
        <v>1257</v>
      </c>
      <c r="B26800" t="s">
        <v>400</v>
      </c>
      <c r="C26800" t="s">
        <v>400</v>
      </c>
      <c r="D26800" t="s">
        <v>1274</v>
      </c>
      <c r="E26800" t="s">
        <v>31</v>
      </c>
      <c r="F26800">
        <v>126604</v>
      </c>
      <c r="G26800">
        <v>84745</v>
      </c>
      <c r="H26800">
        <f t="shared" si="62"/>
        <v>0.6693706359988626</v>
      </c>
      <c r="I26800" t="s">
        <v>1249</v>
      </c>
    </row>
    <row r="26801" spans="1:9" x14ac:dyDescent="0.35">
      <c r="A26801" t="s">
        <v>1257</v>
      </c>
      <c r="B26801" t="s">
        <v>400</v>
      </c>
      <c r="C26801" t="s">
        <v>400</v>
      </c>
      <c r="D26801" t="s">
        <v>1275</v>
      </c>
      <c r="E26801" t="s">
        <v>29</v>
      </c>
      <c r="F26801">
        <v>15998</v>
      </c>
      <c r="G26801">
        <v>6453</v>
      </c>
      <c r="H26801">
        <f t="shared" si="62"/>
        <v>0.40336292036504562</v>
      </c>
      <c r="I26801" t="s">
        <v>1249</v>
      </c>
    </row>
    <row r="26802" spans="1:9" x14ac:dyDescent="0.35">
      <c r="A26802" t="s">
        <v>1257</v>
      </c>
      <c r="B26802" t="s">
        <v>400</v>
      </c>
      <c r="C26802" t="s">
        <v>400</v>
      </c>
      <c r="D26802" t="s">
        <v>1275</v>
      </c>
      <c r="E26802" t="s">
        <v>30</v>
      </c>
      <c r="F26802">
        <v>16803</v>
      </c>
      <c r="G26802">
        <v>13906</v>
      </c>
      <c r="H26802">
        <f t="shared" si="62"/>
        <v>0.82759031125394278</v>
      </c>
      <c r="I26802" t="s">
        <v>1249</v>
      </c>
    </row>
    <row r="26803" spans="1:9" x14ac:dyDescent="0.35">
      <c r="A26803" t="s">
        <v>1257</v>
      </c>
      <c r="B26803" t="s">
        <v>400</v>
      </c>
      <c r="C26803" t="s">
        <v>400</v>
      </c>
      <c r="D26803" t="s">
        <v>1275</v>
      </c>
      <c r="E26803" t="s">
        <v>31</v>
      </c>
      <c r="F26803">
        <v>12807</v>
      </c>
      <c r="G26803">
        <v>14121</v>
      </c>
      <c r="H26803">
        <f t="shared" si="62"/>
        <v>1.1026001405481378</v>
      </c>
      <c r="I26803" t="s">
        <v>1249</v>
      </c>
    </row>
    <row r="26804" spans="1:9" x14ac:dyDescent="0.35">
      <c r="A26804" t="s">
        <v>1257</v>
      </c>
      <c r="B26804" t="s">
        <v>400</v>
      </c>
      <c r="C26804" t="s">
        <v>400</v>
      </c>
      <c r="D26804" t="s">
        <v>1276</v>
      </c>
      <c r="E26804" t="s">
        <v>29</v>
      </c>
      <c r="F26804">
        <v>13179</v>
      </c>
      <c r="G26804">
        <v>22457</v>
      </c>
      <c r="H26804">
        <f t="shared" si="62"/>
        <v>1.7039987859473404</v>
      </c>
      <c r="I26804" t="s">
        <v>1249</v>
      </c>
    </row>
    <row r="26805" spans="1:9" x14ac:dyDescent="0.35">
      <c r="A26805" t="s">
        <v>1257</v>
      </c>
      <c r="B26805" t="s">
        <v>400</v>
      </c>
      <c r="C26805" t="s">
        <v>400</v>
      </c>
      <c r="D26805" t="s">
        <v>1276</v>
      </c>
      <c r="E26805" t="s">
        <v>30</v>
      </c>
      <c r="F26805">
        <v>16184</v>
      </c>
      <c r="G26805">
        <v>18476</v>
      </c>
      <c r="H26805">
        <f t="shared" si="62"/>
        <v>1.1416213544241225</v>
      </c>
      <c r="I26805" t="s">
        <v>1249</v>
      </c>
    </row>
    <row r="26806" spans="1:9" x14ac:dyDescent="0.35">
      <c r="A26806" t="s">
        <v>1257</v>
      </c>
      <c r="B26806" t="s">
        <v>400</v>
      </c>
      <c r="C26806" t="s">
        <v>400</v>
      </c>
      <c r="D26806" t="s">
        <v>1276</v>
      </c>
      <c r="E26806" t="s">
        <v>31</v>
      </c>
      <c r="F26806">
        <v>14503</v>
      </c>
      <c r="G26806">
        <v>17504</v>
      </c>
      <c r="H26806">
        <f t="shared" si="62"/>
        <v>1.2069227056471075</v>
      </c>
      <c r="I26806" t="s">
        <v>1249</v>
      </c>
    </row>
    <row r="26807" spans="1:9" x14ac:dyDescent="0.35">
      <c r="A26807" t="s">
        <v>1257</v>
      </c>
      <c r="B26807" t="s">
        <v>400</v>
      </c>
      <c r="C26807" t="s">
        <v>400</v>
      </c>
      <c r="D26807" t="s">
        <v>1259</v>
      </c>
      <c r="E26807" t="s">
        <v>29</v>
      </c>
      <c r="F26807">
        <v>251155</v>
      </c>
      <c r="G26807">
        <v>224878</v>
      </c>
      <c r="H26807">
        <f t="shared" si="62"/>
        <v>0.89537536580995802</v>
      </c>
      <c r="I26807" t="s">
        <v>1249</v>
      </c>
    </row>
    <row r="26808" spans="1:9" x14ac:dyDescent="0.35">
      <c r="A26808" t="s">
        <v>1257</v>
      </c>
      <c r="B26808" t="s">
        <v>400</v>
      </c>
      <c r="C26808" t="s">
        <v>400</v>
      </c>
      <c r="D26808" t="s">
        <v>1259</v>
      </c>
      <c r="E26808" t="s">
        <v>30</v>
      </c>
      <c r="F26808">
        <v>263219</v>
      </c>
      <c r="G26808">
        <v>208533</v>
      </c>
      <c r="H26808">
        <f t="shared" si="62"/>
        <v>0.79224144153727505</v>
      </c>
      <c r="I26808" t="s">
        <v>1249</v>
      </c>
    </row>
    <row r="26809" spans="1:9" x14ac:dyDescent="0.35">
      <c r="A26809" t="s">
        <v>1257</v>
      </c>
      <c r="B26809" t="s">
        <v>400</v>
      </c>
      <c r="C26809" t="s">
        <v>400</v>
      </c>
      <c r="D26809" t="s">
        <v>1259</v>
      </c>
      <c r="E26809" t="s">
        <v>31</v>
      </c>
      <c r="F26809">
        <v>265381</v>
      </c>
      <c r="G26809">
        <v>196663</v>
      </c>
      <c r="H26809">
        <f t="shared" si="62"/>
        <v>0.74105908109472796</v>
      </c>
      <c r="I26809" t="s">
        <v>1249</v>
      </c>
    </row>
    <row r="26810" spans="1:9" x14ac:dyDescent="0.35">
      <c r="A26810" t="s">
        <v>1257</v>
      </c>
      <c r="B26810" t="s">
        <v>400</v>
      </c>
      <c r="C26810" t="s">
        <v>400</v>
      </c>
      <c r="D26810" t="s">
        <v>1277</v>
      </c>
      <c r="E26810" t="s">
        <v>29</v>
      </c>
      <c r="F26810">
        <v>29586</v>
      </c>
      <c r="G26810">
        <v>22917</v>
      </c>
      <c r="H26810">
        <f t="shared" si="62"/>
        <v>0.77458933279253706</v>
      </c>
      <c r="I26810" t="s">
        <v>1249</v>
      </c>
    </row>
    <row r="26811" spans="1:9" x14ac:dyDescent="0.35">
      <c r="A26811" t="s">
        <v>1257</v>
      </c>
      <c r="B26811" t="s">
        <v>400</v>
      </c>
      <c r="C26811" t="s">
        <v>400</v>
      </c>
      <c r="D26811" t="s">
        <v>1277</v>
      </c>
      <c r="E26811" t="s">
        <v>30</v>
      </c>
      <c r="F26811">
        <v>30651</v>
      </c>
      <c r="G26811">
        <v>24735</v>
      </c>
      <c r="H26811">
        <f t="shared" si="62"/>
        <v>0.80698835274542424</v>
      </c>
      <c r="I26811" t="s">
        <v>1249</v>
      </c>
    </row>
    <row r="26812" spans="1:9" x14ac:dyDescent="0.35">
      <c r="A26812" t="s">
        <v>1257</v>
      </c>
      <c r="B26812" t="s">
        <v>400</v>
      </c>
      <c r="C26812" t="s">
        <v>400</v>
      </c>
      <c r="D26812" t="s">
        <v>1277</v>
      </c>
      <c r="E26812" t="s">
        <v>31</v>
      </c>
      <c r="F26812">
        <v>34507</v>
      </c>
      <c r="G26812">
        <v>21940</v>
      </c>
      <c r="H26812">
        <f t="shared" si="62"/>
        <v>0.63581302344451851</v>
      </c>
      <c r="I26812" t="s">
        <v>1249</v>
      </c>
    </row>
    <row r="26813" spans="1:9" x14ac:dyDescent="0.35">
      <c r="A26813" t="s">
        <v>1257</v>
      </c>
      <c r="B26813" t="s">
        <v>400</v>
      </c>
      <c r="C26813" t="s">
        <v>400</v>
      </c>
      <c r="D26813" t="s">
        <v>1278</v>
      </c>
      <c r="E26813" t="s">
        <v>29</v>
      </c>
      <c r="F26813">
        <v>40527</v>
      </c>
      <c r="G26813">
        <v>37731</v>
      </c>
      <c r="H26813">
        <f t="shared" si="62"/>
        <v>0.93100895699163522</v>
      </c>
      <c r="I26813" t="s">
        <v>1249</v>
      </c>
    </row>
    <row r="26814" spans="1:9" x14ac:dyDescent="0.35">
      <c r="A26814" t="s">
        <v>1257</v>
      </c>
      <c r="B26814" t="s">
        <v>400</v>
      </c>
      <c r="C26814" t="s">
        <v>400</v>
      </c>
      <c r="D26814" t="s">
        <v>1278</v>
      </c>
      <c r="E26814" t="s">
        <v>30</v>
      </c>
      <c r="F26814">
        <v>41158</v>
      </c>
      <c r="G26814">
        <v>36200</v>
      </c>
      <c r="H26814">
        <f t="shared" si="62"/>
        <v>0.87953739248748719</v>
      </c>
      <c r="I26814" t="s">
        <v>1249</v>
      </c>
    </row>
    <row r="26815" spans="1:9" x14ac:dyDescent="0.35">
      <c r="A26815" t="s">
        <v>1257</v>
      </c>
      <c r="B26815" t="s">
        <v>400</v>
      </c>
      <c r="C26815" t="s">
        <v>400</v>
      </c>
      <c r="D26815" t="s">
        <v>1278</v>
      </c>
      <c r="E26815" t="s">
        <v>31</v>
      </c>
      <c r="F26815">
        <v>34234</v>
      </c>
      <c r="G26815">
        <v>26880</v>
      </c>
      <c r="H26815">
        <f t="shared" si="62"/>
        <v>0.78518431968218727</v>
      </c>
      <c r="I26815" t="s">
        <v>1249</v>
      </c>
    </row>
    <row r="26816" spans="1:9" x14ac:dyDescent="0.35">
      <c r="A26816" t="s">
        <v>1257</v>
      </c>
      <c r="B26816" t="s">
        <v>400</v>
      </c>
      <c r="C26816" t="s">
        <v>400</v>
      </c>
      <c r="D26816" t="s">
        <v>1279</v>
      </c>
      <c r="E26816" t="s">
        <v>29</v>
      </c>
      <c r="F26816">
        <v>13220</v>
      </c>
      <c r="G26816">
        <v>13313</v>
      </c>
      <c r="H26816">
        <f t="shared" si="62"/>
        <v>1.007034795763994</v>
      </c>
      <c r="I26816" t="s">
        <v>1249</v>
      </c>
    </row>
    <row r="26817" spans="1:9" x14ac:dyDescent="0.35">
      <c r="A26817" t="s">
        <v>1257</v>
      </c>
      <c r="B26817" t="s">
        <v>400</v>
      </c>
      <c r="C26817" t="s">
        <v>400</v>
      </c>
      <c r="D26817" t="s">
        <v>1279</v>
      </c>
      <c r="E26817" t="s">
        <v>30</v>
      </c>
      <c r="F26817">
        <v>9199</v>
      </c>
      <c r="G26817">
        <v>14013</v>
      </c>
      <c r="H26817">
        <f t="shared" si="62"/>
        <v>1.5233177519295575</v>
      </c>
      <c r="I26817" t="s">
        <v>1249</v>
      </c>
    </row>
    <row r="26818" spans="1:9" x14ac:dyDescent="0.35">
      <c r="A26818" t="s">
        <v>1257</v>
      </c>
      <c r="B26818" t="s">
        <v>400</v>
      </c>
      <c r="C26818" t="s">
        <v>400</v>
      </c>
      <c r="D26818" t="s">
        <v>1279</v>
      </c>
      <c r="E26818" t="s">
        <v>31</v>
      </c>
      <c r="F26818">
        <v>17892</v>
      </c>
      <c r="G26818">
        <v>17001</v>
      </c>
      <c r="H26818">
        <f t="shared" si="62"/>
        <v>0.9502012072434608</v>
      </c>
      <c r="I26818" t="s">
        <v>1249</v>
      </c>
    </row>
    <row r="26819" spans="1:9" x14ac:dyDescent="0.35">
      <c r="A26819" t="s">
        <v>1257</v>
      </c>
      <c r="B26819" t="s">
        <v>400</v>
      </c>
      <c r="C26819" t="s">
        <v>400</v>
      </c>
      <c r="D26819" t="s">
        <v>1280</v>
      </c>
      <c r="E26819" t="s">
        <v>29</v>
      </c>
      <c r="F26819">
        <v>64171</v>
      </c>
      <c r="G26819">
        <v>91489</v>
      </c>
      <c r="H26819">
        <f t="shared" si="62"/>
        <v>1.4257063159371055</v>
      </c>
      <c r="I26819" t="s">
        <v>1249</v>
      </c>
    </row>
    <row r="26820" spans="1:9" x14ac:dyDescent="0.35">
      <c r="A26820" t="s">
        <v>1257</v>
      </c>
      <c r="B26820" t="s">
        <v>400</v>
      </c>
      <c r="C26820" t="s">
        <v>400</v>
      </c>
      <c r="D26820" t="s">
        <v>1280</v>
      </c>
      <c r="E26820" t="s">
        <v>30</v>
      </c>
      <c r="F26820">
        <v>61542</v>
      </c>
      <c r="G26820">
        <v>71662</v>
      </c>
      <c r="H26820">
        <f t="shared" si="62"/>
        <v>1.1644405446686816</v>
      </c>
      <c r="I26820" t="s">
        <v>1249</v>
      </c>
    </row>
    <row r="26821" spans="1:9" x14ac:dyDescent="0.35">
      <c r="A26821" t="s">
        <v>1257</v>
      </c>
      <c r="B26821" t="s">
        <v>400</v>
      </c>
      <c r="C26821" t="s">
        <v>400</v>
      </c>
      <c r="D26821" t="s">
        <v>1280</v>
      </c>
      <c r="E26821" t="s">
        <v>31</v>
      </c>
      <c r="F26821">
        <v>55355</v>
      </c>
      <c r="G26821">
        <v>103096</v>
      </c>
      <c r="H26821">
        <f t="shared" si="62"/>
        <v>1.862451449733538</v>
      </c>
      <c r="I26821" t="s">
        <v>1249</v>
      </c>
    </row>
    <row r="26822" spans="1:9" x14ac:dyDescent="0.35">
      <c r="A26822" t="s">
        <v>1257</v>
      </c>
      <c r="B26822" t="s">
        <v>400</v>
      </c>
      <c r="C26822" t="s">
        <v>400</v>
      </c>
      <c r="D26822" t="s">
        <v>1281</v>
      </c>
      <c r="E26822" t="s">
        <v>29</v>
      </c>
      <c r="F26822">
        <v>15967</v>
      </c>
      <c r="G26822">
        <v>27374</v>
      </c>
      <c r="H26822">
        <f t="shared" si="62"/>
        <v>1.7144109726310515</v>
      </c>
      <c r="I26822" t="s">
        <v>1249</v>
      </c>
    </row>
    <row r="26823" spans="1:9" x14ac:dyDescent="0.35">
      <c r="A26823" t="s">
        <v>1257</v>
      </c>
      <c r="B26823" t="s">
        <v>400</v>
      </c>
      <c r="C26823" t="s">
        <v>400</v>
      </c>
      <c r="D26823" t="s">
        <v>1281</v>
      </c>
      <c r="E26823" t="s">
        <v>30</v>
      </c>
      <c r="F26823">
        <v>15981</v>
      </c>
      <c r="G26823">
        <v>31360</v>
      </c>
      <c r="H26823">
        <f t="shared" si="62"/>
        <v>1.9623302671922909</v>
      </c>
      <c r="I26823" t="s">
        <v>1249</v>
      </c>
    </row>
    <row r="26824" spans="1:9" x14ac:dyDescent="0.35">
      <c r="A26824" t="s">
        <v>1257</v>
      </c>
      <c r="B26824" t="s">
        <v>400</v>
      </c>
      <c r="C26824" t="s">
        <v>400</v>
      </c>
      <c r="D26824" t="s">
        <v>1281</v>
      </c>
      <c r="E26824" t="s">
        <v>31</v>
      </c>
      <c r="F26824">
        <v>19977</v>
      </c>
      <c r="G26824">
        <v>19578</v>
      </c>
      <c r="H26824">
        <f t="shared" si="62"/>
        <v>0.98002703108574862</v>
      </c>
      <c r="I26824" t="s">
        <v>1249</v>
      </c>
    </row>
    <row r="26825" spans="1:9" x14ac:dyDescent="0.35">
      <c r="A26825" t="s">
        <v>1257</v>
      </c>
      <c r="B26825" t="s">
        <v>400</v>
      </c>
      <c r="C26825" t="s">
        <v>400</v>
      </c>
      <c r="D26825" t="s">
        <v>1282</v>
      </c>
      <c r="E26825" t="s">
        <v>29</v>
      </c>
      <c r="F26825">
        <v>3413</v>
      </c>
      <c r="G26825">
        <v>11890</v>
      </c>
      <c r="H26825">
        <f t="shared" si="62"/>
        <v>3.4837386463521827</v>
      </c>
      <c r="I26825" t="s">
        <v>1249</v>
      </c>
    </row>
    <row r="26826" spans="1:9" x14ac:dyDescent="0.35">
      <c r="A26826" t="s">
        <v>1257</v>
      </c>
      <c r="B26826" t="s">
        <v>400</v>
      </c>
      <c r="C26826" t="s">
        <v>400</v>
      </c>
      <c r="D26826" t="s">
        <v>1282</v>
      </c>
      <c r="E26826" t="s">
        <v>30</v>
      </c>
      <c r="F26826">
        <v>16954</v>
      </c>
      <c r="G26826">
        <v>12218</v>
      </c>
      <c r="H26826">
        <f t="shared" si="62"/>
        <v>0.72065589241476935</v>
      </c>
      <c r="I26826" t="s">
        <v>1249</v>
      </c>
    </row>
    <row r="26827" spans="1:9" x14ac:dyDescent="0.35">
      <c r="A26827" t="s">
        <v>1257</v>
      </c>
      <c r="B26827" t="s">
        <v>400</v>
      </c>
      <c r="C26827" t="s">
        <v>400</v>
      </c>
      <c r="D26827" t="s">
        <v>1282</v>
      </c>
      <c r="E26827" t="s">
        <v>31</v>
      </c>
      <c r="F26827">
        <v>19132</v>
      </c>
      <c r="G26827">
        <v>9339</v>
      </c>
      <c r="H26827">
        <f t="shared" si="62"/>
        <v>0.4881350616767719</v>
      </c>
      <c r="I26827" t="s">
        <v>1249</v>
      </c>
    </row>
    <row r="26828" spans="1:9" x14ac:dyDescent="0.35">
      <c r="A26828" t="s">
        <v>1257</v>
      </c>
      <c r="B26828" t="s">
        <v>400</v>
      </c>
      <c r="C26828" t="s">
        <v>400</v>
      </c>
      <c r="D26828" t="s">
        <v>1260</v>
      </c>
      <c r="E26828" t="s">
        <v>29</v>
      </c>
      <c r="F26828">
        <v>275090</v>
      </c>
      <c r="G26828">
        <v>213357</v>
      </c>
      <c r="H26828">
        <f t="shared" si="62"/>
        <v>0.77558980697226365</v>
      </c>
      <c r="I26828" t="s">
        <v>1249</v>
      </c>
    </row>
    <row r="26829" spans="1:9" x14ac:dyDescent="0.35">
      <c r="A26829" t="s">
        <v>1257</v>
      </c>
      <c r="B26829" t="s">
        <v>400</v>
      </c>
      <c r="C26829" t="s">
        <v>400</v>
      </c>
      <c r="D26829" t="s">
        <v>1260</v>
      </c>
      <c r="E26829" t="s">
        <v>30</v>
      </c>
      <c r="F26829">
        <v>270625</v>
      </c>
      <c r="G26829">
        <v>301263</v>
      </c>
      <c r="H26829">
        <f t="shared" si="62"/>
        <v>1.1132120092378752</v>
      </c>
      <c r="I26829" t="s">
        <v>1249</v>
      </c>
    </row>
    <row r="26830" spans="1:9" x14ac:dyDescent="0.35">
      <c r="A26830" t="s">
        <v>1257</v>
      </c>
      <c r="B26830" t="s">
        <v>400</v>
      </c>
      <c r="C26830" t="s">
        <v>400</v>
      </c>
      <c r="D26830" t="s">
        <v>1260</v>
      </c>
      <c r="E26830" t="s">
        <v>31</v>
      </c>
      <c r="F26830">
        <v>315684</v>
      </c>
      <c r="G26830">
        <v>479673</v>
      </c>
      <c r="H26830">
        <f t="shared" si="62"/>
        <v>1.5194720036492189</v>
      </c>
      <c r="I26830" t="s">
        <v>1249</v>
      </c>
    </row>
    <row r="26831" spans="1:9" x14ac:dyDescent="0.35">
      <c r="A26831" t="s">
        <v>1257</v>
      </c>
      <c r="B26831" t="s">
        <v>400</v>
      </c>
      <c r="C26831" t="s">
        <v>400</v>
      </c>
      <c r="D26831" t="s">
        <v>1261</v>
      </c>
      <c r="E26831" t="s">
        <v>29</v>
      </c>
      <c r="F26831">
        <v>390234</v>
      </c>
      <c r="G26831">
        <v>455760</v>
      </c>
      <c r="H26831">
        <f t="shared" si="62"/>
        <v>1.1679146358338843</v>
      </c>
      <c r="I26831" t="s">
        <v>1249</v>
      </c>
    </row>
    <row r="26832" spans="1:9" x14ac:dyDescent="0.35">
      <c r="A26832" t="s">
        <v>1257</v>
      </c>
      <c r="B26832" t="s">
        <v>400</v>
      </c>
      <c r="C26832" t="s">
        <v>400</v>
      </c>
      <c r="D26832" t="s">
        <v>1261</v>
      </c>
      <c r="E26832" t="s">
        <v>30</v>
      </c>
      <c r="F26832">
        <v>397722</v>
      </c>
      <c r="G26832">
        <v>478521</v>
      </c>
      <c r="H26832">
        <f t="shared" si="62"/>
        <v>1.2031544646763317</v>
      </c>
      <c r="I26832" t="s">
        <v>1249</v>
      </c>
    </row>
    <row r="26833" spans="1:9" x14ac:dyDescent="0.35">
      <c r="A26833" t="s">
        <v>1257</v>
      </c>
      <c r="B26833" t="s">
        <v>400</v>
      </c>
      <c r="C26833" t="s">
        <v>400</v>
      </c>
      <c r="D26833" t="s">
        <v>1261</v>
      </c>
      <c r="E26833" t="s">
        <v>31</v>
      </c>
      <c r="F26833">
        <v>409966</v>
      </c>
      <c r="G26833">
        <v>402753</v>
      </c>
      <c r="H26833">
        <f t="shared" si="62"/>
        <v>0.98240585804676483</v>
      </c>
      <c r="I26833" t="s">
        <v>1249</v>
      </c>
    </row>
    <row r="26834" spans="1:9" x14ac:dyDescent="0.35">
      <c r="A26834" t="s">
        <v>1257</v>
      </c>
      <c r="B26834" t="s">
        <v>400</v>
      </c>
      <c r="C26834" t="s">
        <v>400</v>
      </c>
      <c r="D26834" t="s">
        <v>1262</v>
      </c>
      <c r="E26834" t="s">
        <v>29</v>
      </c>
      <c r="F26834">
        <v>60424</v>
      </c>
      <c r="G26834">
        <v>53014</v>
      </c>
      <c r="H26834">
        <f t="shared" si="62"/>
        <v>0.87736660929432009</v>
      </c>
      <c r="I26834" t="s">
        <v>1249</v>
      </c>
    </row>
    <row r="26835" spans="1:9" x14ac:dyDescent="0.35">
      <c r="A26835" t="s">
        <v>1257</v>
      </c>
      <c r="B26835" t="s">
        <v>400</v>
      </c>
      <c r="C26835" t="s">
        <v>400</v>
      </c>
      <c r="D26835" t="s">
        <v>1262</v>
      </c>
      <c r="E26835" t="s">
        <v>30</v>
      </c>
      <c r="F26835">
        <v>60781</v>
      </c>
      <c r="G26835">
        <v>67651</v>
      </c>
      <c r="H26835">
        <f t="shared" si="62"/>
        <v>1.1130287425346737</v>
      </c>
      <c r="I26835" t="s">
        <v>1249</v>
      </c>
    </row>
    <row r="26836" spans="1:9" x14ac:dyDescent="0.35">
      <c r="A26836" t="s">
        <v>1257</v>
      </c>
      <c r="B26836" t="s">
        <v>400</v>
      </c>
      <c r="C26836" t="s">
        <v>400</v>
      </c>
      <c r="D26836" t="s">
        <v>1262</v>
      </c>
      <c r="E26836" t="s">
        <v>31</v>
      </c>
      <c r="F26836">
        <v>64976</v>
      </c>
      <c r="G26836">
        <v>78656</v>
      </c>
      <c r="H26836">
        <f t="shared" si="62"/>
        <v>1.2105392760403841</v>
      </c>
      <c r="I26836" t="s">
        <v>1249</v>
      </c>
    </row>
    <row r="26837" spans="1:9" x14ac:dyDescent="0.35">
      <c r="A26837" t="s">
        <v>1257</v>
      </c>
      <c r="B26837" t="s">
        <v>400</v>
      </c>
      <c r="C26837" t="s">
        <v>400</v>
      </c>
      <c r="D26837" t="s">
        <v>1263</v>
      </c>
      <c r="E26837" t="s">
        <v>29</v>
      </c>
      <c r="F26837">
        <v>143002</v>
      </c>
      <c r="G26837">
        <v>129076</v>
      </c>
      <c r="H26837">
        <f t="shared" si="62"/>
        <v>0.90261674661892843</v>
      </c>
      <c r="I26837" t="s">
        <v>1249</v>
      </c>
    </row>
    <row r="26838" spans="1:9" x14ac:dyDescent="0.35">
      <c r="A26838" t="s">
        <v>1257</v>
      </c>
      <c r="B26838" t="s">
        <v>400</v>
      </c>
      <c r="C26838" t="s">
        <v>400</v>
      </c>
      <c r="D26838" t="s">
        <v>1263</v>
      </c>
      <c r="E26838" t="s">
        <v>30</v>
      </c>
      <c r="F26838">
        <v>144133</v>
      </c>
      <c r="G26838">
        <v>135641</v>
      </c>
      <c r="H26838">
        <f t="shared" ref="H26838:H26901" si="63">G26838/F26838</f>
        <v>0.94108219491719458</v>
      </c>
      <c r="I26838" t="s">
        <v>1249</v>
      </c>
    </row>
    <row r="26839" spans="1:9" x14ac:dyDescent="0.35">
      <c r="A26839" t="s">
        <v>1257</v>
      </c>
      <c r="B26839" t="s">
        <v>400</v>
      </c>
      <c r="C26839" t="s">
        <v>400</v>
      </c>
      <c r="D26839" t="s">
        <v>1263</v>
      </c>
      <c r="E26839" t="s">
        <v>31</v>
      </c>
      <c r="F26839">
        <v>146878</v>
      </c>
      <c r="G26839">
        <v>129223</v>
      </c>
      <c r="H26839">
        <f t="shared" si="63"/>
        <v>0.87979819986655594</v>
      </c>
      <c r="I26839" t="s">
        <v>1249</v>
      </c>
    </row>
    <row r="26840" spans="1:9" x14ac:dyDescent="0.35">
      <c r="A26840" t="s">
        <v>1257</v>
      </c>
      <c r="B26840" t="s">
        <v>400</v>
      </c>
      <c r="C26840" t="s">
        <v>400</v>
      </c>
      <c r="D26840" t="s">
        <v>1264</v>
      </c>
      <c r="E26840" t="s">
        <v>29</v>
      </c>
      <c r="F26840">
        <v>10826</v>
      </c>
      <c r="G26840">
        <v>18946</v>
      </c>
      <c r="H26840">
        <f t="shared" si="63"/>
        <v>1.7500461851099205</v>
      </c>
      <c r="I26840" t="s">
        <v>1249</v>
      </c>
    </row>
    <row r="26841" spans="1:9" x14ac:dyDescent="0.35">
      <c r="A26841" t="s">
        <v>1257</v>
      </c>
      <c r="B26841" t="s">
        <v>400</v>
      </c>
      <c r="C26841" t="s">
        <v>400</v>
      </c>
      <c r="D26841" t="s">
        <v>1264</v>
      </c>
      <c r="E26841" t="s">
        <v>30</v>
      </c>
      <c r="F26841">
        <v>14207</v>
      </c>
      <c r="G26841">
        <v>13041</v>
      </c>
      <c r="H26841">
        <f t="shared" si="63"/>
        <v>0.91792778207925674</v>
      </c>
      <c r="I26841" t="s">
        <v>1249</v>
      </c>
    </row>
    <row r="26842" spans="1:9" x14ac:dyDescent="0.35">
      <c r="A26842" t="s">
        <v>1257</v>
      </c>
      <c r="B26842" t="s">
        <v>400</v>
      </c>
      <c r="C26842" t="s">
        <v>400</v>
      </c>
      <c r="D26842" t="s">
        <v>1264</v>
      </c>
      <c r="E26842" t="s">
        <v>31</v>
      </c>
      <c r="F26842">
        <v>10726</v>
      </c>
      <c r="G26842">
        <v>15196</v>
      </c>
      <c r="H26842">
        <f t="shared" si="63"/>
        <v>1.4167443595002798</v>
      </c>
      <c r="I26842" t="s">
        <v>1249</v>
      </c>
    </row>
    <row r="26843" spans="1:9" x14ac:dyDescent="0.35">
      <c r="A26843" t="s">
        <v>1257</v>
      </c>
      <c r="B26843" t="s">
        <v>400</v>
      </c>
      <c r="C26843" t="s">
        <v>400</v>
      </c>
      <c r="D26843" t="s">
        <v>1265</v>
      </c>
      <c r="E26843" t="s">
        <v>29</v>
      </c>
      <c r="F26843">
        <v>28774</v>
      </c>
      <c r="G26843">
        <v>51440</v>
      </c>
      <c r="H26843">
        <f t="shared" si="63"/>
        <v>1.7877250295405573</v>
      </c>
      <c r="I26843" t="s">
        <v>1249</v>
      </c>
    </row>
    <row r="26844" spans="1:9" x14ac:dyDescent="0.35">
      <c r="A26844" t="s">
        <v>1257</v>
      </c>
      <c r="B26844" t="s">
        <v>400</v>
      </c>
      <c r="C26844" t="s">
        <v>400</v>
      </c>
      <c r="D26844" t="s">
        <v>1265</v>
      </c>
      <c r="E26844" t="s">
        <v>30</v>
      </c>
      <c r="F26844">
        <v>25668</v>
      </c>
      <c r="G26844">
        <v>74564</v>
      </c>
      <c r="H26844">
        <f t="shared" si="63"/>
        <v>2.9049400031167214</v>
      </c>
      <c r="I26844" t="s">
        <v>1249</v>
      </c>
    </row>
    <row r="26845" spans="1:9" x14ac:dyDescent="0.35">
      <c r="A26845" t="s">
        <v>1257</v>
      </c>
      <c r="B26845" t="s">
        <v>400</v>
      </c>
      <c r="C26845" t="s">
        <v>400</v>
      </c>
      <c r="D26845" t="s">
        <v>1265</v>
      </c>
      <c r="E26845" t="s">
        <v>31</v>
      </c>
      <c r="F26845">
        <v>25069</v>
      </c>
      <c r="G26845">
        <v>52507</v>
      </c>
      <c r="H26845">
        <f t="shared" si="63"/>
        <v>2.0944991822569707</v>
      </c>
      <c r="I26845" t="s">
        <v>1249</v>
      </c>
    </row>
    <row r="26846" spans="1:9" x14ac:dyDescent="0.35">
      <c r="A26846" t="s">
        <v>1257</v>
      </c>
      <c r="B26846" t="s">
        <v>400</v>
      </c>
      <c r="C26846" t="s">
        <v>400</v>
      </c>
      <c r="D26846" t="s">
        <v>1266</v>
      </c>
      <c r="E26846" t="s">
        <v>29</v>
      </c>
      <c r="F26846">
        <v>114328</v>
      </c>
      <c r="G26846">
        <v>138882</v>
      </c>
      <c r="H26846">
        <f t="shared" si="63"/>
        <v>1.2147680358267441</v>
      </c>
      <c r="I26846" t="s">
        <v>1249</v>
      </c>
    </row>
    <row r="26847" spans="1:9" x14ac:dyDescent="0.35">
      <c r="A26847" t="s">
        <v>1257</v>
      </c>
      <c r="B26847" t="s">
        <v>400</v>
      </c>
      <c r="C26847" t="s">
        <v>400</v>
      </c>
      <c r="D26847" t="s">
        <v>1266</v>
      </c>
      <c r="E26847" t="s">
        <v>30</v>
      </c>
      <c r="F26847">
        <v>117923</v>
      </c>
      <c r="G26847">
        <v>170557</v>
      </c>
      <c r="H26847">
        <f t="shared" si="63"/>
        <v>1.4463421045936755</v>
      </c>
      <c r="I26847" t="s">
        <v>1249</v>
      </c>
    </row>
    <row r="26848" spans="1:9" x14ac:dyDescent="0.35">
      <c r="A26848" t="s">
        <v>1257</v>
      </c>
      <c r="B26848" t="s">
        <v>400</v>
      </c>
      <c r="C26848" t="s">
        <v>400</v>
      </c>
      <c r="D26848" t="s">
        <v>1266</v>
      </c>
      <c r="E26848" t="s">
        <v>31</v>
      </c>
      <c r="F26848">
        <v>122197</v>
      </c>
      <c r="G26848">
        <v>118211</v>
      </c>
      <c r="H26848">
        <f t="shared" si="63"/>
        <v>0.96738054125715034</v>
      </c>
      <c r="I26848" t="s">
        <v>1249</v>
      </c>
    </row>
    <row r="26849" spans="1:9" x14ac:dyDescent="0.35">
      <c r="A26849" t="s">
        <v>1257</v>
      </c>
      <c r="B26849" t="s">
        <v>401</v>
      </c>
      <c r="C26849" t="s">
        <v>401</v>
      </c>
      <c r="D26849" t="s">
        <v>1258</v>
      </c>
      <c r="E26849" t="s">
        <v>29</v>
      </c>
      <c r="F26849">
        <v>1072907</v>
      </c>
      <c r="G26849">
        <v>1196199</v>
      </c>
      <c r="H26849">
        <f t="shared" si="63"/>
        <v>1.1149139673802109</v>
      </c>
      <c r="I26849" t="s">
        <v>1250</v>
      </c>
    </row>
    <row r="26850" spans="1:9" x14ac:dyDescent="0.35">
      <c r="A26850" t="s">
        <v>1257</v>
      </c>
      <c r="B26850" t="s">
        <v>401</v>
      </c>
      <c r="C26850" t="s">
        <v>401</v>
      </c>
      <c r="D26850" t="s">
        <v>1258</v>
      </c>
      <c r="E26850" t="s">
        <v>30</v>
      </c>
      <c r="F26850">
        <v>1043679</v>
      </c>
      <c r="G26850">
        <v>992372</v>
      </c>
      <c r="H26850">
        <f t="shared" si="63"/>
        <v>0.95084024877380879</v>
      </c>
      <c r="I26850" t="s">
        <v>1250</v>
      </c>
    </row>
    <row r="26851" spans="1:9" x14ac:dyDescent="0.35">
      <c r="A26851" t="s">
        <v>1257</v>
      </c>
      <c r="B26851" t="s">
        <v>401</v>
      </c>
      <c r="C26851" t="s">
        <v>401</v>
      </c>
      <c r="D26851" t="s">
        <v>1258</v>
      </c>
      <c r="E26851" t="s">
        <v>31</v>
      </c>
      <c r="F26851">
        <v>996630</v>
      </c>
      <c r="G26851">
        <v>829425</v>
      </c>
      <c r="H26851">
        <f t="shared" si="63"/>
        <v>0.83222961379850091</v>
      </c>
      <c r="I26851" t="s">
        <v>1250</v>
      </c>
    </row>
    <row r="26852" spans="1:9" x14ac:dyDescent="0.35">
      <c r="A26852" t="s">
        <v>1257</v>
      </c>
      <c r="B26852" t="s">
        <v>401</v>
      </c>
      <c r="C26852" t="s">
        <v>401</v>
      </c>
      <c r="D26852" t="s">
        <v>1267</v>
      </c>
      <c r="E26852" t="s">
        <v>29</v>
      </c>
      <c r="F26852">
        <v>231075</v>
      </c>
      <c r="G26852">
        <v>241113</v>
      </c>
      <c r="H26852">
        <f t="shared" si="63"/>
        <v>1.043440441415125</v>
      </c>
      <c r="I26852" t="s">
        <v>1250</v>
      </c>
    </row>
    <row r="26853" spans="1:9" x14ac:dyDescent="0.35">
      <c r="A26853" t="s">
        <v>1257</v>
      </c>
      <c r="B26853" t="s">
        <v>401</v>
      </c>
      <c r="C26853" t="s">
        <v>401</v>
      </c>
      <c r="D26853" t="s">
        <v>1267</v>
      </c>
      <c r="E26853" t="s">
        <v>30</v>
      </c>
      <c r="F26853">
        <v>227293</v>
      </c>
      <c r="G26853">
        <v>208931</v>
      </c>
      <c r="H26853">
        <f t="shared" si="63"/>
        <v>0.91921440607497806</v>
      </c>
      <c r="I26853" t="s">
        <v>1250</v>
      </c>
    </row>
    <row r="26854" spans="1:9" x14ac:dyDescent="0.35">
      <c r="A26854" t="s">
        <v>1257</v>
      </c>
      <c r="B26854" t="s">
        <v>401</v>
      </c>
      <c r="C26854" t="s">
        <v>401</v>
      </c>
      <c r="D26854" t="s">
        <v>1267</v>
      </c>
      <c r="E26854" t="s">
        <v>31</v>
      </c>
      <c r="F26854">
        <v>231282</v>
      </c>
      <c r="G26854">
        <v>246880</v>
      </c>
      <c r="H26854">
        <f t="shared" si="63"/>
        <v>1.0674414783683988</v>
      </c>
      <c r="I26854" t="s">
        <v>1250</v>
      </c>
    </row>
    <row r="26855" spans="1:9" x14ac:dyDescent="0.35">
      <c r="A26855" t="s">
        <v>1257</v>
      </c>
      <c r="B26855" t="s">
        <v>401</v>
      </c>
      <c r="C26855" t="s">
        <v>401</v>
      </c>
      <c r="D26855" t="s">
        <v>1268</v>
      </c>
      <c r="E26855" t="s">
        <v>29</v>
      </c>
      <c r="F26855">
        <v>83443</v>
      </c>
      <c r="G26855">
        <v>33896</v>
      </c>
      <c r="H26855">
        <f t="shared" si="63"/>
        <v>0.40621741787807247</v>
      </c>
      <c r="I26855" t="s">
        <v>1250</v>
      </c>
    </row>
    <row r="26856" spans="1:9" x14ac:dyDescent="0.35">
      <c r="A26856" t="s">
        <v>1257</v>
      </c>
      <c r="B26856" t="s">
        <v>401</v>
      </c>
      <c r="C26856" t="s">
        <v>401</v>
      </c>
      <c r="D26856" t="s">
        <v>1268</v>
      </c>
      <c r="E26856" t="s">
        <v>30</v>
      </c>
      <c r="F26856">
        <v>72841</v>
      </c>
      <c r="G26856">
        <v>42892</v>
      </c>
      <c r="H26856">
        <f t="shared" si="63"/>
        <v>0.58884419489024042</v>
      </c>
      <c r="I26856" t="s">
        <v>1250</v>
      </c>
    </row>
    <row r="26857" spans="1:9" x14ac:dyDescent="0.35">
      <c r="A26857" t="s">
        <v>1257</v>
      </c>
      <c r="B26857" t="s">
        <v>401</v>
      </c>
      <c r="C26857" t="s">
        <v>401</v>
      </c>
      <c r="D26857" t="s">
        <v>1268</v>
      </c>
      <c r="E26857" t="s">
        <v>31</v>
      </c>
      <c r="F26857">
        <v>70615</v>
      </c>
      <c r="G26857">
        <v>40520</v>
      </c>
      <c r="H26857">
        <f t="shared" si="63"/>
        <v>0.57381576152375557</v>
      </c>
      <c r="I26857" t="s">
        <v>1250</v>
      </c>
    </row>
    <row r="26858" spans="1:9" x14ac:dyDescent="0.35">
      <c r="A26858" t="s">
        <v>1257</v>
      </c>
      <c r="B26858" t="s">
        <v>401</v>
      </c>
      <c r="C26858" t="s">
        <v>401</v>
      </c>
      <c r="D26858" t="s">
        <v>1269</v>
      </c>
      <c r="E26858" t="s">
        <v>29</v>
      </c>
      <c r="F26858">
        <v>94935</v>
      </c>
      <c r="G26858">
        <v>140698</v>
      </c>
      <c r="H26858">
        <f t="shared" si="63"/>
        <v>1.482045610154316</v>
      </c>
      <c r="I26858" t="s">
        <v>1250</v>
      </c>
    </row>
    <row r="26859" spans="1:9" x14ac:dyDescent="0.35">
      <c r="A26859" t="s">
        <v>1257</v>
      </c>
      <c r="B26859" t="s">
        <v>401</v>
      </c>
      <c r="C26859" t="s">
        <v>401</v>
      </c>
      <c r="D26859" t="s">
        <v>1269</v>
      </c>
      <c r="E26859" t="s">
        <v>30</v>
      </c>
      <c r="F26859">
        <v>95480</v>
      </c>
      <c r="G26859">
        <v>169210</v>
      </c>
      <c r="H26859">
        <f t="shared" si="63"/>
        <v>1.7722036028487642</v>
      </c>
      <c r="I26859" t="s">
        <v>1250</v>
      </c>
    </row>
    <row r="26860" spans="1:9" x14ac:dyDescent="0.35">
      <c r="A26860" t="s">
        <v>1257</v>
      </c>
      <c r="B26860" t="s">
        <v>401</v>
      </c>
      <c r="C26860" t="s">
        <v>401</v>
      </c>
      <c r="D26860" t="s">
        <v>1269</v>
      </c>
      <c r="E26860" t="s">
        <v>31</v>
      </c>
      <c r="F26860">
        <v>79894</v>
      </c>
      <c r="G26860">
        <v>91505</v>
      </c>
      <c r="H26860">
        <f t="shared" si="63"/>
        <v>1.1453300623325906</v>
      </c>
      <c r="I26860" t="s">
        <v>1250</v>
      </c>
    </row>
    <row r="26861" spans="1:9" x14ac:dyDescent="0.35">
      <c r="A26861" t="s">
        <v>1257</v>
      </c>
      <c r="B26861" t="s">
        <v>401</v>
      </c>
      <c r="C26861" t="s">
        <v>401</v>
      </c>
      <c r="D26861" t="s">
        <v>1270</v>
      </c>
      <c r="E26861" t="s">
        <v>29</v>
      </c>
      <c r="F26861">
        <v>44914</v>
      </c>
      <c r="G26861">
        <v>32147</v>
      </c>
      <c r="H26861">
        <f t="shared" si="63"/>
        <v>0.71574564723694167</v>
      </c>
      <c r="I26861" t="s">
        <v>1250</v>
      </c>
    </row>
    <row r="26862" spans="1:9" x14ac:dyDescent="0.35">
      <c r="A26862" t="s">
        <v>1257</v>
      </c>
      <c r="B26862" t="s">
        <v>401</v>
      </c>
      <c r="C26862" t="s">
        <v>401</v>
      </c>
      <c r="D26862" t="s">
        <v>1270</v>
      </c>
      <c r="E26862" t="s">
        <v>30</v>
      </c>
      <c r="F26862">
        <v>43356</v>
      </c>
      <c r="G26862">
        <v>36148</v>
      </c>
      <c r="H26862">
        <f t="shared" si="63"/>
        <v>0.83374850078420515</v>
      </c>
      <c r="I26862" t="s">
        <v>1250</v>
      </c>
    </row>
    <row r="26863" spans="1:9" x14ac:dyDescent="0.35">
      <c r="A26863" t="s">
        <v>1257</v>
      </c>
      <c r="B26863" t="s">
        <v>401</v>
      </c>
      <c r="C26863" t="s">
        <v>401</v>
      </c>
      <c r="D26863" t="s">
        <v>1270</v>
      </c>
      <c r="E26863" t="s">
        <v>31</v>
      </c>
      <c r="F26863">
        <v>48240</v>
      </c>
      <c r="G26863">
        <v>31417</v>
      </c>
      <c r="H26863">
        <f t="shared" si="63"/>
        <v>0.65126451077943615</v>
      </c>
      <c r="I26863" t="s">
        <v>1250</v>
      </c>
    </row>
    <row r="26864" spans="1:9" x14ac:dyDescent="0.35">
      <c r="A26864" t="s">
        <v>1257</v>
      </c>
      <c r="B26864" t="s">
        <v>401</v>
      </c>
      <c r="C26864" t="s">
        <v>401</v>
      </c>
      <c r="D26864" t="s">
        <v>1271</v>
      </c>
      <c r="E26864" t="s">
        <v>29</v>
      </c>
      <c r="F26864">
        <v>100385</v>
      </c>
      <c r="G26864">
        <v>99113</v>
      </c>
      <c r="H26864">
        <f t="shared" si="63"/>
        <v>0.98732878418090353</v>
      </c>
      <c r="I26864" t="s">
        <v>1250</v>
      </c>
    </row>
    <row r="26865" spans="1:9" x14ac:dyDescent="0.35">
      <c r="A26865" t="s">
        <v>1257</v>
      </c>
      <c r="B26865" t="s">
        <v>401</v>
      </c>
      <c r="C26865" t="s">
        <v>401</v>
      </c>
      <c r="D26865" t="s">
        <v>1271</v>
      </c>
      <c r="E26865" t="s">
        <v>30</v>
      </c>
      <c r="F26865">
        <v>102008</v>
      </c>
      <c r="G26865">
        <v>95296</v>
      </c>
      <c r="H26865">
        <f t="shared" si="63"/>
        <v>0.9342012391185005</v>
      </c>
      <c r="I26865" t="s">
        <v>1250</v>
      </c>
    </row>
    <row r="26866" spans="1:9" x14ac:dyDescent="0.35">
      <c r="A26866" t="s">
        <v>1257</v>
      </c>
      <c r="B26866" t="s">
        <v>401</v>
      </c>
      <c r="C26866" t="s">
        <v>401</v>
      </c>
      <c r="D26866" t="s">
        <v>1271</v>
      </c>
      <c r="E26866" t="s">
        <v>31</v>
      </c>
      <c r="F26866">
        <v>101446</v>
      </c>
      <c r="G26866">
        <v>108675</v>
      </c>
      <c r="H26866">
        <f t="shared" si="63"/>
        <v>1.0712595863809318</v>
      </c>
      <c r="I26866" t="s">
        <v>1250</v>
      </c>
    </row>
    <row r="26867" spans="1:9" x14ac:dyDescent="0.35">
      <c r="A26867" t="s">
        <v>1257</v>
      </c>
      <c r="B26867" t="s">
        <v>401</v>
      </c>
      <c r="C26867" t="s">
        <v>401</v>
      </c>
      <c r="D26867" t="s">
        <v>1272</v>
      </c>
      <c r="E26867" t="s">
        <v>29</v>
      </c>
      <c r="F26867">
        <v>100783</v>
      </c>
      <c r="G26867">
        <v>98967</v>
      </c>
      <c r="H26867">
        <f t="shared" si="63"/>
        <v>0.98198108808033102</v>
      </c>
      <c r="I26867" t="s">
        <v>1250</v>
      </c>
    </row>
    <row r="26868" spans="1:9" x14ac:dyDescent="0.35">
      <c r="A26868" t="s">
        <v>1257</v>
      </c>
      <c r="B26868" t="s">
        <v>401</v>
      </c>
      <c r="C26868" t="s">
        <v>401</v>
      </c>
      <c r="D26868" t="s">
        <v>1272</v>
      </c>
      <c r="E26868" t="s">
        <v>30</v>
      </c>
      <c r="F26868">
        <v>105056</v>
      </c>
      <c r="G26868">
        <v>122866</v>
      </c>
      <c r="H26868">
        <f t="shared" si="63"/>
        <v>1.1695286323484617</v>
      </c>
      <c r="I26868" t="s">
        <v>1250</v>
      </c>
    </row>
    <row r="26869" spans="1:9" x14ac:dyDescent="0.35">
      <c r="A26869" t="s">
        <v>1257</v>
      </c>
      <c r="B26869" t="s">
        <v>401</v>
      </c>
      <c r="C26869" t="s">
        <v>401</v>
      </c>
      <c r="D26869" t="s">
        <v>1272</v>
      </c>
      <c r="E26869" t="s">
        <v>31</v>
      </c>
      <c r="F26869">
        <v>116040</v>
      </c>
      <c r="G26869">
        <v>122949</v>
      </c>
      <c r="H26869">
        <f t="shared" si="63"/>
        <v>1.0595398138572907</v>
      </c>
      <c r="I26869" t="s">
        <v>1250</v>
      </c>
    </row>
    <row r="26870" spans="1:9" x14ac:dyDescent="0.35">
      <c r="A26870" t="s">
        <v>1257</v>
      </c>
      <c r="B26870" t="s">
        <v>401</v>
      </c>
      <c r="C26870" t="s">
        <v>401</v>
      </c>
      <c r="D26870" t="s">
        <v>1273</v>
      </c>
      <c r="E26870" t="s">
        <v>29</v>
      </c>
      <c r="F26870">
        <v>48942</v>
      </c>
      <c r="G26870">
        <v>35264</v>
      </c>
      <c r="H26870">
        <f t="shared" si="63"/>
        <v>0.72052633729720894</v>
      </c>
      <c r="I26870" t="s">
        <v>1250</v>
      </c>
    </row>
    <row r="26871" spans="1:9" x14ac:dyDescent="0.35">
      <c r="A26871" t="s">
        <v>1257</v>
      </c>
      <c r="B26871" t="s">
        <v>401</v>
      </c>
      <c r="C26871" t="s">
        <v>401</v>
      </c>
      <c r="D26871" t="s">
        <v>1273</v>
      </c>
      <c r="E26871" t="s">
        <v>30</v>
      </c>
      <c r="F26871">
        <v>50981</v>
      </c>
      <c r="G26871">
        <v>42739</v>
      </c>
      <c r="H26871">
        <f t="shared" si="63"/>
        <v>0.8383319275808635</v>
      </c>
      <c r="I26871" t="s">
        <v>1250</v>
      </c>
    </row>
    <row r="26872" spans="1:9" x14ac:dyDescent="0.35">
      <c r="A26872" t="s">
        <v>1257</v>
      </c>
      <c r="B26872" t="s">
        <v>401</v>
      </c>
      <c r="C26872" t="s">
        <v>401</v>
      </c>
      <c r="D26872" t="s">
        <v>1273</v>
      </c>
      <c r="E26872" t="s">
        <v>31</v>
      </c>
      <c r="F26872">
        <v>54148</v>
      </c>
      <c r="G26872">
        <v>32823</v>
      </c>
      <c r="H26872">
        <f t="shared" si="63"/>
        <v>0.60617197311073356</v>
      </c>
      <c r="I26872" t="s">
        <v>1250</v>
      </c>
    </row>
    <row r="26873" spans="1:9" x14ac:dyDescent="0.35">
      <c r="A26873" t="s">
        <v>1257</v>
      </c>
      <c r="B26873" t="s">
        <v>401</v>
      </c>
      <c r="C26873" t="s">
        <v>401</v>
      </c>
      <c r="D26873" t="s">
        <v>1274</v>
      </c>
      <c r="E26873" t="s">
        <v>29</v>
      </c>
      <c r="F26873">
        <v>117462</v>
      </c>
      <c r="G26873">
        <v>136494</v>
      </c>
      <c r="H26873">
        <f t="shared" si="63"/>
        <v>1.1620268682637789</v>
      </c>
      <c r="I26873" t="s">
        <v>1250</v>
      </c>
    </row>
    <row r="26874" spans="1:9" x14ac:dyDescent="0.35">
      <c r="A26874" t="s">
        <v>1257</v>
      </c>
      <c r="B26874" t="s">
        <v>401</v>
      </c>
      <c r="C26874" t="s">
        <v>401</v>
      </c>
      <c r="D26874" t="s">
        <v>1274</v>
      </c>
      <c r="E26874" t="s">
        <v>30</v>
      </c>
      <c r="F26874">
        <v>116070</v>
      </c>
      <c r="G26874">
        <v>125347</v>
      </c>
      <c r="H26874">
        <f t="shared" si="63"/>
        <v>1.0799259067803912</v>
      </c>
      <c r="I26874" t="s">
        <v>1250</v>
      </c>
    </row>
    <row r="26875" spans="1:9" x14ac:dyDescent="0.35">
      <c r="A26875" t="s">
        <v>1257</v>
      </c>
      <c r="B26875" t="s">
        <v>401</v>
      </c>
      <c r="C26875" t="s">
        <v>401</v>
      </c>
      <c r="D26875" t="s">
        <v>1274</v>
      </c>
      <c r="E26875" t="s">
        <v>31</v>
      </c>
      <c r="F26875">
        <v>117661</v>
      </c>
      <c r="G26875">
        <v>120681</v>
      </c>
      <c r="H26875">
        <f t="shared" si="63"/>
        <v>1.0256669584654219</v>
      </c>
      <c r="I26875" t="s">
        <v>1250</v>
      </c>
    </row>
    <row r="26876" spans="1:9" x14ac:dyDescent="0.35">
      <c r="A26876" t="s">
        <v>1257</v>
      </c>
      <c r="B26876" t="s">
        <v>401</v>
      </c>
      <c r="C26876" t="s">
        <v>401</v>
      </c>
      <c r="D26876" t="s">
        <v>1275</v>
      </c>
      <c r="E26876" t="s">
        <v>29</v>
      </c>
      <c r="F26876">
        <v>85745</v>
      </c>
      <c r="G26876">
        <v>73180</v>
      </c>
      <c r="H26876">
        <f t="shared" si="63"/>
        <v>0.85346084319785409</v>
      </c>
      <c r="I26876" t="s">
        <v>1250</v>
      </c>
    </row>
    <row r="26877" spans="1:9" x14ac:dyDescent="0.35">
      <c r="A26877" t="s">
        <v>1257</v>
      </c>
      <c r="B26877" t="s">
        <v>401</v>
      </c>
      <c r="C26877" t="s">
        <v>401</v>
      </c>
      <c r="D26877" t="s">
        <v>1275</v>
      </c>
      <c r="E26877" t="s">
        <v>30</v>
      </c>
      <c r="F26877">
        <v>86385</v>
      </c>
      <c r="G26877">
        <v>77480</v>
      </c>
      <c r="H26877">
        <f t="shared" si="63"/>
        <v>0.89691497366440931</v>
      </c>
      <c r="I26877" t="s">
        <v>1250</v>
      </c>
    </row>
    <row r="26878" spans="1:9" x14ac:dyDescent="0.35">
      <c r="A26878" t="s">
        <v>1257</v>
      </c>
      <c r="B26878" t="s">
        <v>401</v>
      </c>
      <c r="C26878" t="s">
        <v>401</v>
      </c>
      <c r="D26878" t="s">
        <v>1275</v>
      </c>
      <c r="E26878" t="s">
        <v>31</v>
      </c>
      <c r="F26878">
        <v>88209</v>
      </c>
      <c r="G26878">
        <v>70209</v>
      </c>
      <c r="H26878">
        <f t="shared" si="63"/>
        <v>0.79593918987858381</v>
      </c>
      <c r="I26878" t="s">
        <v>1250</v>
      </c>
    </row>
    <row r="26879" spans="1:9" x14ac:dyDescent="0.35">
      <c r="A26879" t="s">
        <v>1257</v>
      </c>
      <c r="B26879" t="s">
        <v>401</v>
      </c>
      <c r="C26879" t="s">
        <v>401</v>
      </c>
      <c r="D26879" t="s">
        <v>1276</v>
      </c>
      <c r="E26879" t="s">
        <v>29</v>
      </c>
      <c r="F26879">
        <v>30542</v>
      </c>
      <c r="G26879">
        <v>22174</v>
      </c>
      <c r="H26879">
        <f t="shared" si="63"/>
        <v>0.72601663283347517</v>
      </c>
      <c r="I26879" t="s">
        <v>1250</v>
      </c>
    </row>
    <row r="26880" spans="1:9" x14ac:dyDescent="0.35">
      <c r="A26880" t="s">
        <v>1257</v>
      </c>
      <c r="B26880" t="s">
        <v>401</v>
      </c>
      <c r="C26880" t="s">
        <v>401</v>
      </c>
      <c r="D26880" t="s">
        <v>1276</v>
      </c>
      <c r="E26880" t="s">
        <v>30</v>
      </c>
      <c r="F26880">
        <v>26999</v>
      </c>
      <c r="G26880">
        <v>24023</v>
      </c>
      <c r="H26880">
        <f t="shared" si="63"/>
        <v>0.88977369532204897</v>
      </c>
      <c r="I26880" t="s">
        <v>1250</v>
      </c>
    </row>
    <row r="26881" spans="1:9" x14ac:dyDescent="0.35">
      <c r="A26881" t="s">
        <v>1257</v>
      </c>
      <c r="B26881" t="s">
        <v>401</v>
      </c>
      <c r="C26881" t="s">
        <v>401</v>
      </c>
      <c r="D26881" t="s">
        <v>1276</v>
      </c>
      <c r="E26881" t="s">
        <v>31</v>
      </c>
      <c r="F26881">
        <v>25572</v>
      </c>
      <c r="G26881">
        <v>24906</v>
      </c>
      <c r="H26881">
        <f t="shared" si="63"/>
        <v>0.97395588925387144</v>
      </c>
      <c r="I26881" t="s">
        <v>1250</v>
      </c>
    </row>
    <row r="26882" spans="1:9" x14ac:dyDescent="0.35">
      <c r="A26882" t="s">
        <v>1257</v>
      </c>
      <c r="B26882" t="s">
        <v>401</v>
      </c>
      <c r="C26882" t="s">
        <v>401</v>
      </c>
      <c r="D26882" t="s">
        <v>1259</v>
      </c>
      <c r="E26882" t="s">
        <v>29</v>
      </c>
      <c r="F26882">
        <v>155793</v>
      </c>
      <c r="G26882">
        <v>158672</v>
      </c>
      <c r="H26882">
        <f t="shared" si="63"/>
        <v>1.0184796492782089</v>
      </c>
      <c r="I26882" t="s">
        <v>1250</v>
      </c>
    </row>
    <row r="26883" spans="1:9" x14ac:dyDescent="0.35">
      <c r="A26883" t="s">
        <v>1257</v>
      </c>
      <c r="B26883" t="s">
        <v>401</v>
      </c>
      <c r="C26883" t="s">
        <v>401</v>
      </c>
      <c r="D26883" t="s">
        <v>1259</v>
      </c>
      <c r="E26883" t="s">
        <v>30</v>
      </c>
      <c r="F26883">
        <v>158198</v>
      </c>
      <c r="G26883">
        <v>140981</v>
      </c>
      <c r="H26883">
        <f t="shared" si="63"/>
        <v>0.89116802993716737</v>
      </c>
      <c r="I26883" t="s">
        <v>1250</v>
      </c>
    </row>
    <row r="26884" spans="1:9" x14ac:dyDescent="0.35">
      <c r="A26884" t="s">
        <v>1257</v>
      </c>
      <c r="B26884" t="s">
        <v>401</v>
      </c>
      <c r="C26884" t="s">
        <v>401</v>
      </c>
      <c r="D26884" t="s">
        <v>1259</v>
      </c>
      <c r="E26884" t="s">
        <v>31</v>
      </c>
      <c r="F26884">
        <v>167390</v>
      </c>
      <c r="G26884">
        <v>156624</v>
      </c>
      <c r="H26884">
        <f t="shared" si="63"/>
        <v>0.9356831351932613</v>
      </c>
      <c r="I26884" t="s">
        <v>1250</v>
      </c>
    </row>
    <row r="26885" spans="1:9" x14ac:dyDescent="0.35">
      <c r="A26885" t="s">
        <v>1257</v>
      </c>
      <c r="B26885" t="s">
        <v>401</v>
      </c>
      <c r="C26885" t="s">
        <v>401</v>
      </c>
      <c r="D26885" t="s">
        <v>1277</v>
      </c>
      <c r="E26885" t="s">
        <v>29</v>
      </c>
      <c r="F26885">
        <v>52826</v>
      </c>
      <c r="G26885">
        <v>56581</v>
      </c>
      <c r="H26885">
        <f t="shared" si="63"/>
        <v>1.0710824215348502</v>
      </c>
      <c r="I26885" t="s">
        <v>1250</v>
      </c>
    </row>
    <row r="26886" spans="1:9" x14ac:dyDescent="0.35">
      <c r="A26886" t="s">
        <v>1257</v>
      </c>
      <c r="B26886" t="s">
        <v>401</v>
      </c>
      <c r="C26886" t="s">
        <v>401</v>
      </c>
      <c r="D26886" t="s">
        <v>1277</v>
      </c>
      <c r="E26886" t="s">
        <v>30</v>
      </c>
      <c r="F26886">
        <v>56223</v>
      </c>
      <c r="G26886">
        <v>50337</v>
      </c>
      <c r="H26886">
        <f t="shared" si="63"/>
        <v>0.89530974867936608</v>
      </c>
      <c r="I26886" t="s">
        <v>1250</v>
      </c>
    </row>
    <row r="26887" spans="1:9" x14ac:dyDescent="0.35">
      <c r="A26887" t="s">
        <v>1257</v>
      </c>
      <c r="B26887" t="s">
        <v>401</v>
      </c>
      <c r="C26887" t="s">
        <v>401</v>
      </c>
      <c r="D26887" t="s">
        <v>1277</v>
      </c>
      <c r="E26887" t="s">
        <v>31</v>
      </c>
      <c r="F26887">
        <v>61038</v>
      </c>
      <c r="G26887">
        <v>45778</v>
      </c>
      <c r="H26887">
        <f t="shared" si="63"/>
        <v>0.7499918083816639</v>
      </c>
      <c r="I26887" t="s">
        <v>1250</v>
      </c>
    </row>
    <row r="26888" spans="1:9" x14ac:dyDescent="0.35">
      <c r="A26888" t="s">
        <v>1257</v>
      </c>
      <c r="B26888" t="s">
        <v>401</v>
      </c>
      <c r="C26888" t="s">
        <v>401</v>
      </c>
      <c r="D26888" t="s">
        <v>1278</v>
      </c>
      <c r="E26888" t="s">
        <v>29</v>
      </c>
      <c r="F26888">
        <v>89486</v>
      </c>
      <c r="G26888">
        <v>79378</v>
      </c>
      <c r="H26888">
        <f t="shared" si="63"/>
        <v>0.88704378338511047</v>
      </c>
      <c r="I26888" t="s">
        <v>1250</v>
      </c>
    </row>
    <row r="26889" spans="1:9" x14ac:dyDescent="0.35">
      <c r="A26889" t="s">
        <v>1257</v>
      </c>
      <c r="B26889" t="s">
        <v>401</v>
      </c>
      <c r="C26889" t="s">
        <v>401</v>
      </c>
      <c r="D26889" t="s">
        <v>1278</v>
      </c>
      <c r="E26889" t="s">
        <v>30</v>
      </c>
      <c r="F26889">
        <v>86680</v>
      </c>
      <c r="G26889">
        <v>82723</v>
      </c>
      <c r="H26889">
        <f t="shared" si="63"/>
        <v>0.95434933087217355</v>
      </c>
      <c r="I26889" t="s">
        <v>1250</v>
      </c>
    </row>
    <row r="26890" spans="1:9" x14ac:dyDescent="0.35">
      <c r="A26890" t="s">
        <v>1257</v>
      </c>
      <c r="B26890" t="s">
        <v>401</v>
      </c>
      <c r="C26890" t="s">
        <v>401</v>
      </c>
      <c r="D26890" t="s">
        <v>1278</v>
      </c>
      <c r="E26890" t="s">
        <v>31</v>
      </c>
      <c r="F26890">
        <v>88822</v>
      </c>
      <c r="G26890">
        <v>73124</v>
      </c>
      <c r="H26890">
        <f t="shared" si="63"/>
        <v>0.82326450654117223</v>
      </c>
      <c r="I26890" t="s">
        <v>1250</v>
      </c>
    </row>
    <row r="26891" spans="1:9" x14ac:dyDescent="0.35">
      <c r="A26891" t="s">
        <v>1257</v>
      </c>
      <c r="B26891" t="s">
        <v>401</v>
      </c>
      <c r="C26891" t="s">
        <v>401</v>
      </c>
      <c r="D26891" t="s">
        <v>1279</v>
      </c>
      <c r="E26891" t="s">
        <v>29</v>
      </c>
      <c r="F26891">
        <v>21361</v>
      </c>
      <c r="G26891">
        <v>21247</v>
      </c>
      <c r="H26891">
        <f t="shared" si="63"/>
        <v>0.99466317119985015</v>
      </c>
      <c r="I26891" t="s">
        <v>1250</v>
      </c>
    </row>
    <row r="26892" spans="1:9" x14ac:dyDescent="0.35">
      <c r="A26892" t="s">
        <v>1257</v>
      </c>
      <c r="B26892" t="s">
        <v>401</v>
      </c>
      <c r="C26892" t="s">
        <v>401</v>
      </c>
      <c r="D26892" t="s">
        <v>1279</v>
      </c>
      <c r="E26892" t="s">
        <v>30</v>
      </c>
      <c r="F26892">
        <v>15617</v>
      </c>
      <c r="G26892">
        <v>22263</v>
      </c>
      <c r="H26892">
        <f t="shared" si="63"/>
        <v>1.4255618876864955</v>
      </c>
      <c r="I26892" t="s">
        <v>1250</v>
      </c>
    </row>
    <row r="26893" spans="1:9" x14ac:dyDescent="0.35">
      <c r="A26893" t="s">
        <v>1257</v>
      </c>
      <c r="B26893" t="s">
        <v>401</v>
      </c>
      <c r="C26893" t="s">
        <v>401</v>
      </c>
      <c r="D26893" t="s">
        <v>1279</v>
      </c>
      <c r="E26893" t="s">
        <v>31</v>
      </c>
      <c r="F26893">
        <v>25529</v>
      </c>
      <c r="G26893">
        <v>21186</v>
      </c>
      <c r="H26893">
        <f t="shared" si="63"/>
        <v>0.82987974460417568</v>
      </c>
      <c r="I26893" t="s">
        <v>1250</v>
      </c>
    </row>
    <row r="26894" spans="1:9" x14ac:dyDescent="0.35">
      <c r="A26894" t="s">
        <v>1257</v>
      </c>
      <c r="B26894" t="s">
        <v>401</v>
      </c>
      <c r="C26894" t="s">
        <v>401</v>
      </c>
      <c r="D26894" t="s">
        <v>1280</v>
      </c>
      <c r="E26894" t="s">
        <v>29</v>
      </c>
      <c r="F26894">
        <v>41916</v>
      </c>
      <c r="G26894">
        <v>56672</v>
      </c>
      <c r="H26894">
        <f t="shared" si="63"/>
        <v>1.3520374081496327</v>
      </c>
      <c r="I26894" t="s">
        <v>1250</v>
      </c>
    </row>
    <row r="26895" spans="1:9" x14ac:dyDescent="0.35">
      <c r="A26895" t="s">
        <v>1257</v>
      </c>
      <c r="B26895" t="s">
        <v>401</v>
      </c>
      <c r="C26895" t="s">
        <v>401</v>
      </c>
      <c r="D26895" t="s">
        <v>1280</v>
      </c>
      <c r="E26895" t="s">
        <v>30</v>
      </c>
      <c r="F26895">
        <v>41700</v>
      </c>
      <c r="G26895">
        <v>68378</v>
      </c>
      <c r="H26895">
        <f t="shared" si="63"/>
        <v>1.6397601918465228</v>
      </c>
      <c r="I26895" t="s">
        <v>1250</v>
      </c>
    </row>
    <row r="26896" spans="1:9" x14ac:dyDescent="0.35">
      <c r="A26896" t="s">
        <v>1257</v>
      </c>
      <c r="B26896" t="s">
        <v>401</v>
      </c>
      <c r="C26896" t="s">
        <v>401</v>
      </c>
      <c r="D26896" t="s">
        <v>1280</v>
      </c>
      <c r="E26896" t="s">
        <v>31</v>
      </c>
      <c r="F26896">
        <v>46589</v>
      </c>
      <c r="G26896">
        <v>72938</v>
      </c>
      <c r="H26896">
        <f t="shared" si="63"/>
        <v>1.5655626864710555</v>
      </c>
      <c r="I26896" t="s">
        <v>1250</v>
      </c>
    </row>
    <row r="26897" spans="1:9" x14ac:dyDescent="0.35">
      <c r="A26897" t="s">
        <v>1257</v>
      </c>
      <c r="B26897" t="s">
        <v>401</v>
      </c>
      <c r="C26897" t="s">
        <v>401</v>
      </c>
      <c r="D26897" t="s">
        <v>1281</v>
      </c>
      <c r="E26897" t="s">
        <v>29</v>
      </c>
      <c r="F26897">
        <v>24291</v>
      </c>
      <c r="G26897">
        <v>24956</v>
      </c>
      <c r="H26897">
        <f t="shared" si="63"/>
        <v>1.0273763945494216</v>
      </c>
      <c r="I26897" t="s">
        <v>1250</v>
      </c>
    </row>
    <row r="26898" spans="1:9" x14ac:dyDescent="0.35">
      <c r="A26898" t="s">
        <v>1257</v>
      </c>
      <c r="B26898" t="s">
        <v>401</v>
      </c>
      <c r="C26898" t="s">
        <v>401</v>
      </c>
      <c r="D26898" t="s">
        <v>1281</v>
      </c>
      <c r="E26898" t="s">
        <v>30</v>
      </c>
      <c r="F26898">
        <v>31892</v>
      </c>
      <c r="G26898">
        <v>29090</v>
      </c>
      <c r="H26898">
        <f t="shared" si="63"/>
        <v>0.91214097579330244</v>
      </c>
      <c r="I26898" t="s">
        <v>1250</v>
      </c>
    </row>
    <row r="26899" spans="1:9" x14ac:dyDescent="0.35">
      <c r="A26899" t="s">
        <v>1257</v>
      </c>
      <c r="B26899" t="s">
        <v>401</v>
      </c>
      <c r="C26899" t="s">
        <v>401</v>
      </c>
      <c r="D26899" t="s">
        <v>1281</v>
      </c>
      <c r="E26899" t="s">
        <v>31</v>
      </c>
      <c r="F26899">
        <v>20929</v>
      </c>
      <c r="G26899">
        <v>31170</v>
      </c>
      <c r="H26899">
        <f t="shared" si="63"/>
        <v>1.4893210377944479</v>
      </c>
      <c r="I26899" t="s">
        <v>1250</v>
      </c>
    </row>
    <row r="26900" spans="1:9" x14ac:dyDescent="0.35">
      <c r="A26900" t="s">
        <v>1257</v>
      </c>
      <c r="B26900" t="s">
        <v>401</v>
      </c>
      <c r="C26900" t="s">
        <v>401</v>
      </c>
      <c r="D26900" t="s">
        <v>1282</v>
      </c>
      <c r="E26900" t="s">
        <v>29</v>
      </c>
      <c r="F26900">
        <v>3500</v>
      </c>
      <c r="G26900">
        <v>9320</v>
      </c>
      <c r="H26900">
        <f t="shared" si="63"/>
        <v>2.6628571428571428</v>
      </c>
      <c r="I26900" t="s">
        <v>1250</v>
      </c>
    </row>
    <row r="26901" spans="1:9" x14ac:dyDescent="0.35">
      <c r="A26901" t="s">
        <v>1257</v>
      </c>
      <c r="B26901" t="s">
        <v>401</v>
      </c>
      <c r="C26901" t="s">
        <v>401</v>
      </c>
      <c r="D26901" t="s">
        <v>1282</v>
      </c>
      <c r="E26901" t="s">
        <v>30</v>
      </c>
      <c r="F26901">
        <v>28730</v>
      </c>
      <c r="G26901">
        <v>17599</v>
      </c>
      <c r="H26901">
        <f t="shared" si="63"/>
        <v>0.61256526279150714</v>
      </c>
      <c r="I26901" t="s">
        <v>1250</v>
      </c>
    </row>
    <row r="26902" spans="1:9" x14ac:dyDescent="0.35">
      <c r="A26902" t="s">
        <v>1257</v>
      </c>
      <c r="B26902" t="s">
        <v>401</v>
      </c>
      <c r="C26902" t="s">
        <v>401</v>
      </c>
      <c r="D26902" t="s">
        <v>1282</v>
      </c>
      <c r="E26902" t="s">
        <v>31</v>
      </c>
      <c r="F26902">
        <v>27501</v>
      </c>
      <c r="G26902">
        <v>16754</v>
      </c>
      <c r="H26902">
        <f t="shared" ref="H26902:H26965" si="64">G26902/F26902</f>
        <v>0.60921421039234935</v>
      </c>
      <c r="I26902" t="s">
        <v>1250</v>
      </c>
    </row>
    <row r="26903" spans="1:9" x14ac:dyDescent="0.35">
      <c r="A26903" t="s">
        <v>1257</v>
      </c>
      <c r="B26903" t="s">
        <v>401</v>
      </c>
      <c r="C26903" t="s">
        <v>401</v>
      </c>
      <c r="D26903" t="s">
        <v>1260</v>
      </c>
      <c r="E26903" t="s">
        <v>29</v>
      </c>
      <c r="F26903">
        <v>574482</v>
      </c>
      <c r="G26903">
        <v>595972</v>
      </c>
      <c r="H26903">
        <f t="shared" si="64"/>
        <v>1.0374076124230176</v>
      </c>
      <c r="I26903" t="s">
        <v>1250</v>
      </c>
    </row>
    <row r="26904" spans="1:9" x14ac:dyDescent="0.35">
      <c r="A26904" t="s">
        <v>1257</v>
      </c>
      <c r="B26904" t="s">
        <v>401</v>
      </c>
      <c r="C26904" t="s">
        <v>401</v>
      </c>
      <c r="D26904" t="s">
        <v>1260</v>
      </c>
      <c r="E26904" t="s">
        <v>30</v>
      </c>
      <c r="F26904">
        <v>581386</v>
      </c>
      <c r="G26904">
        <v>646293</v>
      </c>
      <c r="H26904">
        <f t="shared" si="64"/>
        <v>1.11164183520071</v>
      </c>
      <c r="I26904" t="s">
        <v>1250</v>
      </c>
    </row>
    <row r="26905" spans="1:9" x14ac:dyDescent="0.35">
      <c r="A26905" t="s">
        <v>1257</v>
      </c>
      <c r="B26905" t="s">
        <v>401</v>
      </c>
      <c r="C26905" t="s">
        <v>401</v>
      </c>
      <c r="D26905" t="s">
        <v>1260</v>
      </c>
      <c r="E26905" t="s">
        <v>31</v>
      </c>
      <c r="F26905">
        <v>667999</v>
      </c>
      <c r="G26905">
        <v>748712</v>
      </c>
      <c r="H26905">
        <f t="shared" si="64"/>
        <v>1.1208280251916545</v>
      </c>
      <c r="I26905" t="s">
        <v>1250</v>
      </c>
    </row>
    <row r="26906" spans="1:9" x14ac:dyDescent="0.35">
      <c r="A26906" t="s">
        <v>1257</v>
      </c>
      <c r="B26906" t="s">
        <v>401</v>
      </c>
      <c r="C26906" t="s">
        <v>401</v>
      </c>
      <c r="D26906" t="s">
        <v>1261</v>
      </c>
      <c r="E26906" t="s">
        <v>29</v>
      </c>
      <c r="F26906">
        <v>512033</v>
      </c>
      <c r="G26906">
        <v>585829</v>
      </c>
      <c r="H26906">
        <f t="shared" si="64"/>
        <v>1.1441235232885381</v>
      </c>
      <c r="I26906" t="s">
        <v>1250</v>
      </c>
    </row>
    <row r="26907" spans="1:9" x14ac:dyDescent="0.35">
      <c r="A26907" t="s">
        <v>1257</v>
      </c>
      <c r="B26907" t="s">
        <v>401</v>
      </c>
      <c r="C26907" t="s">
        <v>401</v>
      </c>
      <c r="D26907" t="s">
        <v>1261</v>
      </c>
      <c r="E26907" t="s">
        <v>30</v>
      </c>
      <c r="F26907">
        <v>521180</v>
      </c>
      <c r="G26907">
        <v>531683</v>
      </c>
      <c r="H26907">
        <f t="shared" si="64"/>
        <v>1.0201523465981044</v>
      </c>
      <c r="I26907" t="s">
        <v>1250</v>
      </c>
    </row>
    <row r="26908" spans="1:9" x14ac:dyDescent="0.35">
      <c r="A26908" t="s">
        <v>1257</v>
      </c>
      <c r="B26908" t="s">
        <v>401</v>
      </c>
      <c r="C26908" t="s">
        <v>401</v>
      </c>
      <c r="D26908" t="s">
        <v>1261</v>
      </c>
      <c r="E26908" t="s">
        <v>31</v>
      </c>
      <c r="F26908">
        <v>536516</v>
      </c>
      <c r="G26908">
        <v>504783</v>
      </c>
      <c r="H26908">
        <f t="shared" si="64"/>
        <v>0.94085358125386753</v>
      </c>
      <c r="I26908" t="s">
        <v>1250</v>
      </c>
    </row>
    <row r="26909" spans="1:9" x14ac:dyDescent="0.35">
      <c r="A26909" t="s">
        <v>1257</v>
      </c>
      <c r="B26909" t="s">
        <v>401</v>
      </c>
      <c r="C26909" t="s">
        <v>401</v>
      </c>
      <c r="D26909" t="s">
        <v>1262</v>
      </c>
      <c r="E26909" t="s">
        <v>29</v>
      </c>
      <c r="F26909">
        <v>186938</v>
      </c>
      <c r="G26909">
        <v>206263</v>
      </c>
      <c r="H26909">
        <f t="shared" si="64"/>
        <v>1.103376520557618</v>
      </c>
      <c r="I26909" t="s">
        <v>1250</v>
      </c>
    </row>
    <row r="26910" spans="1:9" x14ac:dyDescent="0.35">
      <c r="A26910" t="s">
        <v>1257</v>
      </c>
      <c r="B26910" t="s">
        <v>401</v>
      </c>
      <c r="C26910" t="s">
        <v>401</v>
      </c>
      <c r="D26910" t="s">
        <v>1262</v>
      </c>
      <c r="E26910" t="s">
        <v>30</v>
      </c>
      <c r="F26910">
        <v>189099</v>
      </c>
      <c r="G26910">
        <v>165906</v>
      </c>
      <c r="H26910">
        <f t="shared" si="64"/>
        <v>0.87734995954500028</v>
      </c>
      <c r="I26910" t="s">
        <v>1250</v>
      </c>
    </row>
    <row r="26911" spans="1:9" x14ac:dyDescent="0.35">
      <c r="A26911" t="s">
        <v>1257</v>
      </c>
      <c r="B26911" t="s">
        <v>401</v>
      </c>
      <c r="C26911" t="s">
        <v>401</v>
      </c>
      <c r="D26911" t="s">
        <v>1262</v>
      </c>
      <c r="E26911" t="s">
        <v>31</v>
      </c>
      <c r="F26911">
        <v>198207</v>
      </c>
      <c r="G26911">
        <v>180038</v>
      </c>
      <c r="H26911">
        <f t="shared" si="64"/>
        <v>0.90833320720257105</v>
      </c>
      <c r="I26911" t="s">
        <v>1250</v>
      </c>
    </row>
    <row r="26912" spans="1:9" x14ac:dyDescent="0.35">
      <c r="A26912" t="s">
        <v>1257</v>
      </c>
      <c r="B26912" t="s">
        <v>401</v>
      </c>
      <c r="C26912" t="s">
        <v>401</v>
      </c>
      <c r="D26912" t="s">
        <v>1263</v>
      </c>
      <c r="E26912" t="s">
        <v>29</v>
      </c>
      <c r="F26912">
        <v>161732</v>
      </c>
      <c r="G26912">
        <v>62610</v>
      </c>
      <c r="H26912">
        <f t="shared" si="64"/>
        <v>0.38712190537432295</v>
      </c>
      <c r="I26912" t="s">
        <v>1250</v>
      </c>
    </row>
    <row r="26913" spans="1:9" x14ac:dyDescent="0.35">
      <c r="A26913" t="s">
        <v>1257</v>
      </c>
      <c r="B26913" t="s">
        <v>401</v>
      </c>
      <c r="C26913" t="s">
        <v>401</v>
      </c>
      <c r="D26913" t="s">
        <v>1263</v>
      </c>
      <c r="E26913" t="s">
        <v>30</v>
      </c>
      <c r="F26913">
        <v>163087</v>
      </c>
      <c r="G26913">
        <v>47568</v>
      </c>
      <c r="H26913">
        <f t="shared" si="64"/>
        <v>0.29167254287588834</v>
      </c>
      <c r="I26913" t="s">
        <v>1250</v>
      </c>
    </row>
    <row r="26914" spans="1:9" x14ac:dyDescent="0.35">
      <c r="A26914" t="s">
        <v>1257</v>
      </c>
      <c r="B26914" t="s">
        <v>401</v>
      </c>
      <c r="C26914" t="s">
        <v>401</v>
      </c>
      <c r="D26914" t="s">
        <v>1263</v>
      </c>
      <c r="E26914" t="s">
        <v>31</v>
      </c>
      <c r="F26914">
        <v>166034</v>
      </c>
      <c r="G26914">
        <v>90328</v>
      </c>
      <c r="H26914">
        <f t="shared" si="64"/>
        <v>0.54403314983678042</v>
      </c>
      <c r="I26914" t="s">
        <v>1250</v>
      </c>
    </row>
    <row r="26915" spans="1:9" x14ac:dyDescent="0.35">
      <c r="A26915" t="s">
        <v>1257</v>
      </c>
      <c r="B26915" t="s">
        <v>401</v>
      </c>
      <c r="C26915" t="s">
        <v>401</v>
      </c>
      <c r="D26915" t="s">
        <v>1264</v>
      </c>
      <c r="E26915" t="s">
        <v>29</v>
      </c>
      <c r="F26915">
        <v>99521</v>
      </c>
      <c r="G26915">
        <v>113477</v>
      </c>
      <c r="H26915">
        <f t="shared" si="64"/>
        <v>1.1402317098903749</v>
      </c>
      <c r="I26915" t="s">
        <v>1250</v>
      </c>
    </row>
    <row r="26916" spans="1:9" x14ac:dyDescent="0.35">
      <c r="A26916" t="s">
        <v>1257</v>
      </c>
      <c r="B26916" t="s">
        <v>401</v>
      </c>
      <c r="C26916" t="s">
        <v>401</v>
      </c>
      <c r="D26916" t="s">
        <v>1264</v>
      </c>
      <c r="E26916" t="s">
        <v>30</v>
      </c>
      <c r="F26916">
        <v>99268</v>
      </c>
      <c r="G26916">
        <v>96571</v>
      </c>
      <c r="H26916">
        <f t="shared" si="64"/>
        <v>0.97283112382640935</v>
      </c>
      <c r="I26916" t="s">
        <v>1250</v>
      </c>
    </row>
    <row r="26917" spans="1:9" x14ac:dyDescent="0.35">
      <c r="A26917" t="s">
        <v>1257</v>
      </c>
      <c r="B26917" t="s">
        <v>401</v>
      </c>
      <c r="C26917" t="s">
        <v>401</v>
      </c>
      <c r="D26917" t="s">
        <v>1264</v>
      </c>
      <c r="E26917" t="s">
        <v>31</v>
      </c>
      <c r="F26917">
        <v>93323</v>
      </c>
      <c r="G26917">
        <v>108723</v>
      </c>
      <c r="H26917">
        <f t="shared" si="64"/>
        <v>1.1650182698798797</v>
      </c>
      <c r="I26917" t="s">
        <v>1250</v>
      </c>
    </row>
    <row r="26918" spans="1:9" x14ac:dyDescent="0.35">
      <c r="A26918" t="s">
        <v>1257</v>
      </c>
      <c r="B26918" t="s">
        <v>401</v>
      </c>
      <c r="C26918" t="s">
        <v>401</v>
      </c>
      <c r="D26918" t="s">
        <v>1265</v>
      </c>
      <c r="E26918" t="s">
        <v>29</v>
      </c>
      <c r="F26918">
        <v>79448</v>
      </c>
      <c r="G26918">
        <v>66205</v>
      </c>
      <c r="H26918">
        <f t="shared" si="64"/>
        <v>0.83331235525123348</v>
      </c>
      <c r="I26918" t="s">
        <v>1250</v>
      </c>
    </row>
    <row r="26919" spans="1:9" x14ac:dyDescent="0.35">
      <c r="A26919" t="s">
        <v>1257</v>
      </c>
      <c r="B26919" t="s">
        <v>401</v>
      </c>
      <c r="C26919" t="s">
        <v>401</v>
      </c>
      <c r="D26919" t="s">
        <v>1265</v>
      </c>
      <c r="E26919" t="s">
        <v>30</v>
      </c>
      <c r="F26919">
        <v>86068</v>
      </c>
      <c r="G26919">
        <v>74917</v>
      </c>
      <c r="H26919">
        <f t="shared" si="64"/>
        <v>0.87043965236789511</v>
      </c>
      <c r="I26919" t="s">
        <v>1250</v>
      </c>
    </row>
    <row r="26920" spans="1:9" x14ac:dyDescent="0.35">
      <c r="A26920" t="s">
        <v>1257</v>
      </c>
      <c r="B26920" t="s">
        <v>401</v>
      </c>
      <c r="C26920" t="s">
        <v>401</v>
      </c>
      <c r="D26920" t="s">
        <v>1265</v>
      </c>
      <c r="E26920" t="s">
        <v>31</v>
      </c>
      <c r="F26920">
        <v>84590</v>
      </c>
      <c r="G26920">
        <v>70525</v>
      </c>
      <c r="H26920">
        <f t="shared" si="64"/>
        <v>0.83372739094455606</v>
      </c>
      <c r="I26920" t="s">
        <v>1250</v>
      </c>
    </row>
    <row r="26921" spans="1:9" x14ac:dyDescent="0.35">
      <c r="A26921" t="s">
        <v>1257</v>
      </c>
      <c r="B26921" t="s">
        <v>401</v>
      </c>
      <c r="C26921" t="s">
        <v>401</v>
      </c>
      <c r="D26921" t="s">
        <v>1266</v>
      </c>
      <c r="E26921" t="s">
        <v>29</v>
      </c>
      <c r="F26921">
        <v>282499</v>
      </c>
      <c r="G26921">
        <v>325206</v>
      </c>
      <c r="H26921">
        <f t="shared" si="64"/>
        <v>1.1511757563743588</v>
      </c>
      <c r="I26921" t="s">
        <v>1250</v>
      </c>
    </row>
    <row r="26922" spans="1:9" x14ac:dyDescent="0.35">
      <c r="A26922" t="s">
        <v>1257</v>
      </c>
      <c r="B26922" t="s">
        <v>401</v>
      </c>
      <c r="C26922" t="s">
        <v>401</v>
      </c>
      <c r="D26922" t="s">
        <v>1266</v>
      </c>
      <c r="E26922" t="s">
        <v>30</v>
      </c>
      <c r="F26922">
        <v>297912</v>
      </c>
      <c r="G26922">
        <v>303350</v>
      </c>
      <c r="H26922">
        <f t="shared" si="64"/>
        <v>1.0182537125057063</v>
      </c>
      <c r="I26922" t="s">
        <v>1250</v>
      </c>
    </row>
    <row r="26923" spans="1:9" x14ac:dyDescent="0.35">
      <c r="A26923" t="s">
        <v>1257</v>
      </c>
      <c r="B26923" t="s">
        <v>401</v>
      </c>
      <c r="C26923" t="s">
        <v>401</v>
      </c>
      <c r="D26923" t="s">
        <v>1266</v>
      </c>
      <c r="E26923" t="s">
        <v>31</v>
      </c>
      <c r="F26923">
        <v>300098</v>
      </c>
      <c r="G26923">
        <v>296394</v>
      </c>
      <c r="H26923">
        <f t="shared" si="64"/>
        <v>0.98765736526068149</v>
      </c>
      <c r="I26923" t="s">
        <v>1250</v>
      </c>
    </row>
    <row r="26924" spans="1:9" x14ac:dyDescent="0.35">
      <c r="A26924" t="s">
        <v>1257</v>
      </c>
      <c r="B26924" t="s">
        <v>402</v>
      </c>
      <c r="C26924" t="s">
        <v>402</v>
      </c>
      <c r="D26924" t="s">
        <v>1258</v>
      </c>
      <c r="E26924" t="s">
        <v>29</v>
      </c>
      <c r="F26924">
        <v>776100</v>
      </c>
      <c r="G26924">
        <v>775450</v>
      </c>
      <c r="H26924">
        <f t="shared" si="64"/>
        <v>0.99916247906197653</v>
      </c>
      <c r="I26924" t="s">
        <v>1251</v>
      </c>
    </row>
    <row r="26925" spans="1:9" x14ac:dyDescent="0.35">
      <c r="A26925" t="s">
        <v>1257</v>
      </c>
      <c r="B26925" t="s">
        <v>402</v>
      </c>
      <c r="C26925" t="s">
        <v>402</v>
      </c>
      <c r="D26925" t="s">
        <v>1258</v>
      </c>
      <c r="E26925" t="s">
        <v>30</v>
      </c>
      <c r="F26925">
        <v>757891</v>
      </c>
      <c r="G26925">
        <v>724189</v>
      </c>
      <c r="H26925">
        <f t="shared" si="64"/>
        <v>0.95553186408071877</v>
      </c>
      <c r="I26925" t="s">
        <v>1251</v>
      </c>
    </row>
    <row r="26926" spans="1:9" x14ac:dyDescent="0.35">
      <c r="A26926" t="s">
        <v>1257</v>
      </c>
      <c r="B26926" t="s">
        <v>402</v>
      </c>
      <c r="C26926" t="s">
        <v>402</v>
      </c>
      <c r="D26926" t="s">
        <v>1258</v>
      </c>
      <c r="E26926" t="s">
        <v>31</v>
      </c>
      <c r="F26926">
        <v>716481</v>
      </c>
      <c r="G26926">
        <v>618886</v>
      </c>
      <c r="H26926">
        <f t="shared" si="64"/>
        <v>0.86378564121030421</v>
      </c>
      <c r="I26926" t="s">
        <v>1251</v>
      </c>
    </row>
    <row r="26927" spans="1:9" x14ac:dyDescent="0.35">
      <c r="A26927" t="s">
        <v>1257</v>
      </c>
      <c r="B26927" t="s">
        <v>402</v>
      </c>
      <c r="C26927" t="s">
        <v>402</v>
      </c>
      <c r="D26927" t="s">
        <v>1267</v>
      </c>
      <c r="E26927" t="s">
        <v>29</v>
      </c>
      <c r="F26927">
        <v>399349</v>
      </c>
      <c r="G26927">
        <v>258657</v>
      </c>
      <c r="H26927">
        <f t="shared" si="64"/>
        <v>0.64769662625923696</v>
      </c>
      <c r="I26927" t="s">
        <v>1251</v>
      </c>
    </row>
    <row r="26928" spans="1:9" x14ac:dyDescent="0.35">
      <c r="A26928" t="s">
        <v>1257</v>
      </c>
      <c r="B26928" t="s">
        <v>402</v>
      </c>
      <c r="C26928" t="s">
        <v>402</v>
      </c>
      <c r="D26928" t="s">
        <v>1267</v>
      </c>
      <c r="E26928" t="s">
        <v>30</v>
      </c>
      <c r="F26928">
        <v>406273</v>
      </c>
      <c r="G26928">
        <v>271181</v>
      </c>
      <c r="H26928">
        <f t="shared" si="64"/>
        <v>0.66748467163705194</v>
      </c>
      <c r="I26928" t="s">
        <v>1251</v>
      </c>
    </row>
    <row r="26929" spans="1:9" x14ac:dyDescent="0.35">
      <c r="A26929" t="s">
        <v>1257</v>
      </c>
      <c r="B26929" t="s">
        <v>402</v>
      </c>
      <c r="C26929" t="s">
        <v>402</v>
      </c>
      <c r="D26929" t="s">
        <v>1267</v>
      </c>
      <c r="E26929" t="s">
        <v>31</v>
      </c>
      <c r="F26929">
        <v>408789</v>
      </c>
      <c r="G26929">
        <v>260981</v>
      </c>
      <c r="H26929">
        <f t="shared" si="64"/>
        <v>0.63842471299374492</v>
      </c>
      <c r="I26929" t="s">
        <v>1251</v>
      </c>
    </row>
    <row r="26930" spans="1:9" x14ac:dyDescent="0.35">
      <c r="A26930" t="s">
        <v>1257</v>
      </c>
      <c r="B26930" t="s">
        <v>402</v>
      </c>
      <c r="C26930" t="s">
        <v>402</v>
      </c>
      <c r="D26930" t="s">
        <v>1268</v>
      </c>
      <c r="E26930" t="s">
        <v>29</v>
      </c>
      <c r="F26930">
        <v>87055</v>
      </c>
      <c r="G26930">
        <v>36949</v>
      </c>
      <c r="H26930">
        <f t="shared" si="64"/>
        <v>0.42443282982022862</v>
      </c>
      <c r="I26930" t="s">
        <v>1251</v>
      </c>
    </row>
    <row r="26931" spans="1:9" x14ac:dyDescent="0.35">
      <c r="A26931" t="s">
        <v>1257</v>
      </c>
      <c r="B26931" t="s">
        <v>402</v>
      </c>
      <c r="C26931" t="s">
        <v>402</v>
      </c>
      <c r="D26931" t="s">
        <v>1268</v>
      </c>
      <c r="E26931" t="s">
        <v>30</v>
      </c>
      <c r="F26931">
        <v>75613</v>
      </c>
      <c r="G26931">
        <v>35224</v>
      </c>
      <c r="H26931">
        <f t="shared" si="64"/>
        <v>0.46584582016319948</v>
      </c>
      <c r="I26931" t="s">
        <v>1251</v>
      </c>
    </row>
    <row r="26932" spans="1:9" x14ac:dyDescent="0.35">
      <c r="A26932" t="s">
        <v>1257</v>
      </c>
      <c r="B26932" t="s">
        <v>402</v>
      </c>
      <c r="C26932" t="s">
        <v>402</v>
      </c>
      <c r="D26932" t="s">
        <v>1268</v>
      </c>
      <c r="E26932" t="s">
        <v>31</v>
      </c>
      <c r="F26932">
        <v>71958</v>
      </c>
      <c r="G26932">
        <v>36517</v>
      </c>
      <c r="H26932">
        <f t="shared" si="64"/>
        <v>0.50747658356263381</v>
      </c>
      <c r="I26932" t="s">
        <v>1251</v>
      </c>
    </row>
    <row r="26933" spans="1:9" x14ac:dyDescent="0.35">
      <c r="A26933" t="s">
        <v>1257</v>
      </c>
      <c r="B26933" t="s">
        <v>402</v>
      </c>
      <c r="C26933" t="s">
        <v>402</v>
      </c>
      <c r="D26933" t="s">
        <v>1269</v>
      </c>
      <c r="E26933" t="s">
        <v>29</v>
      </c>
      <c r="F26933">
        <v>55414</v>
      </c>
      <c r="G26933">
        <v>86937</v>
      </c>
      <c r="H26933">
        <f t="shared" si="64"/>
        <v>1.5688634641065435</v>
      </c>
      <c r="I26933" t="s">
        <v>1251</v>
      </c>
    </row>
    <row r="26934" spans="1:9" x14ac:dyDescent="0.35">
      <c r="A26934" t="s">
        <v>1257</v>
      </c>
      <c r="B26934" t="s">
        <v>402</v>
      </c>
      <c r="C26934" t="s">
        <v>402</v>
      </c>
      <c r="D26934" t="s">
        <v>1269</v>
      </c>
      <c r="E26934" t="s">
        <v>30</v>
      </c>
      <c r="F26934">
        <v>61890</v>
      </c>
      <c r="G26934">
        <v>120905</v>
      </c>
      <c r="H26934">
        <f t="shared" si="64"/>
        <v>1.9535466149620293</v>
      </c>
      <c r="I26934" t="s">
        <v>1251</v>
      </c>
    </row>
    <row r="26935" spans="1:9" x14ac:dyDescent="0.35">
      <c r="A26935" t="s">
        <v>1257</v>
      </c>
      <c r="B26935" t="s">
        <v>402</v>
      </c>
      <c r="C26935" t="s">
        <v>402</v>
      </c>
      <c r="D26935" t="s">
        <v>1269</v>
      </c>
      <c r="E26935" t="s">
        <v>31</v>
      </c>
      <c r="F26935">
        <v>50635</v>
      </c>
      <c r="G26935">
        <v>46440</v>
      </c>
      <c r="H26935">
        <f t="shared" si="64"/>
        <v>0.9171521674730917</v>
      </c>
      <c r="I26935" t="s">
        <v>1251</v>
      </c>
    </row>
    <row r="26936" spans="1:9" x14ac:dyDescent="0.35">
      <c r="A26936" t="s">
        <v>1257</v>
      </c>
      <c r="B26936" t="s">
        <v>402</v>
      </c>
      <c r="C26936" t="s">
        <v>402</v>
      </c>
      <c r="D26936" t="s">
        <v>1270</v>
      </c>
      <c r="E26936" t="s">
        <v>29</v>
      </c>
      <c r="F26936">
        <v>35097</v>
      </c>
      <c r="G26936">
        <v>28547</v>
      </c>
      <c r="H26936">
        <f t="shared" si="64"/>
        <v>0.81337436248112371</v>
      </c>
      <c r="I26936" t="s">
        <v>1251</v>
      </c>
    </row>
    <row r="26937" spans="1:9" x14ac:dyDescent="0.35">
      <c r="A26937" t="s">
        <v>1257</v>
      </c>
      <c r="B26937" t="s">
        <v>402</v>
      </c>
      <c r="C26937" t="s">
        <v>402</v>
      </c>
      <c r="D26937" t="s">
        <v>1270</v>
      </c>
      <c r="E26937" t="s">
        <v>30</v>
      </c>
      <c r="F26937">
        <v>40516</v>
      </c>
      <c r="G26937">
        <v>37416</v>
      </c>
      <c r="H26937">
        <f t="shared" si="64"/>
        <v>0.92348701747457795</v>
      </c>
      <c r="I26937" t="s">
        <v>1251</v>
      </c>
    </row>
    <row r="26938" spans="1:9" x14ac:dyDescent="0.35">
      <c r="A26938" t="s">
        <v>1257</v>
      </c>
      <c r="B26938" t="s">
        <v>402</v>
      </c>
      <c r="C26938" t="s">
        <v>402</v>
      </c>
      <c r="D26938" t="s">
        <v>1270</v>
      </c>
      <c r="E26938" t="s">
        <v>31</v>
      </c>
      <c r="F26938">
        <v>35519</v>
      </c>
      <c r="G26938">
        <v>30674</v>
      </c>
      <c r="H26938">
        <f t="shared" si="64"/>
        <v>0.86359413271770036</v>
      </c>
      <c r="I26938" t="s">
        <v>1251</v>
      </c>
    </row>
    <row r="26939" spans="1:9" x14ac:dyDescent="0.35">
      <c r="A26939" t="s">
        <v>1257</v>
      </c>
      <c r="B26939" t="s">
        <v>402</v>
      </c>
      <c r="C26939" t="s">
        <v>402</v>
      </c>
      <c r="D26939" t="s">
        <v>1271</v>
      </c>
      <c r="E26939" t="s">
        <v>29</v>
      </c>
      <c r="F26939">
        <v>141865</v>
      </c>
      <c r="G26939">
        <v>258122</v>
      </c>
      <c r="H26939">
        <f t="shared" si="64"/>
        <v>1.8194903605540478</v>
      </c>
      <c r="I26939" t="s">
        <v>1251</v>
      </c>
    </row>
    <row r="26940" spans="1:9" x14ac:dyDescent="0.35">
      <c r="A26940" t="s">
        <v>1257</v>
      </c>
      <c r="B26940" t="s">
        <v>402</v>
      </c>
      <c r="C26940" t="s">
        <v>402</v>
      </c>
      <c r="D26940" t="s">
        <v>1271</v>
      </c>
      <c r="E26940" t="s">
        <v>30</v>
      </c>
      <c r="F26940">
        <v>144486</v>
      </c>
      <c r="G26940">
        <v>256400</v>
      </c>
      <c r="H26940">
        <f t="shared" si="64"/>
        <v>1.7745663939758869</v>
      </c>
      <c r="I26940" t="s">
        <v>1251</v>
      </c>
    </row>
    <row r="26941" spans="1:9" x14ac:dyDescent="0.35">
      <c r="A26941" t="s">
        <v>1257</v>
      </c>
      <c r="B26941" t="s">
        <v>402</v>
      </c>
      <c r="C26941" t="s">
        <v>402</v>
      </c>
      <c r="D26941" t="s">
        <v>1271</v>
      </c>
      <c r="E26941" t="s">
        <v>31</v>
      </c>
      <c r="F26941">
        <v>143947</v>
      </c>
      <c r="G26941">
        <v>275972</v>
      </c>
      <c r="H26941">
        <f t="shared" si="64"/>
        <v>1.9171778501809693</v>
      </c>
      <c r="I26941" t="s">
        <v>1251</v>
      </c>
    </row>
    <row r="26942" spans="1:9" x14ac:dyDescent="0.35">
      <c r="A26942" t="s">
        <v>1257</v>
      </c>
      <c r="B26942" t="s">
        <v>402</v>
      </c>
      <c r="C26942" t="s">
        <v>402</v>
      </c>
      <c r="D26942" t="s">
        <v>1272</v>
      </c>
      <c r="E26942" t="s">
        <v>29</v>
      </c>
      <c r="F26942">
        <v>70309</v>
      </c>
      <c r="G26942">
        <v>52706</v>
      </c>
      <c r="H26942">
        <f t="shared" si="64"/>
        <v>0.74963375954714195</v>
      </c>
      <c r="I26942" t="s">
        <v>1251</v>
      </c>
    </row>
    <row r="26943" spans="1:9" x14ac:dyDescent="0.35">
      <c r="A26943" t="s">
        <v>1257</v>
      </c>
      <c r="B26943" t="s">
        <v>402</v>
      </c>
      <c r="C26943" t="s">
        <v>402</v>
      </c>
      <c r="D26943" t="s">
        <v>1272</v>
      </c>
      <c r="E26943" t="s">
        <v>30</v>
      </c>
      <c r="F26943">
        <v>72091</v>
      </c>
      <c r="G26943">
        <v>53610</v>
      </c>
      <c r="H26943">
        <f t="shared" si="64"/>
        <v>0.74364345063877602</v>
      </c>
      <c r="I26943" t="s">
        <v>1251</v>
      </c>
    </row>
    <row r="26944" spans="1:9" x14ac:dyDescent="0.35">
      <c r="A26944" t="s">
        <v>1257</v>
      </c>
      <c r="B26944" t="s">
        <v>402</v>
      </c>
      <c r="C26944" t="s">
        <v>402</v>
      </c>
      <c r="D26944" t="s">
        <v>1272</v>
      </c>
      <c r="E26944" t="s">
        <v>31</v>
      </c>
      <c r="F26944">
        <v>75377</v>
      </c>
      <c r="G26944">
        <v>53482</v>
      </c>
      <c r="H26944">
        <f t="shared" si="64"/>
        <v>0.70952677872560599</v>
      </c>
      <c r="I26944" t="s">
        <v>1251</v>
      </c>
    </row>
    <row r="26945" spans="1:9" x14ac:dyDescent="0.35">
      <c r="A26945" t="s">
        <v>1257</v>
      </c>
      <c r="B26945" t="s">
        <v>402</v>
      </c>
      <c r="C26945" t="s">
        <v>402</v>
      </c>
      <c r="D26945" t="s">
        <v>1273</v>
      </c>
      <c r="E26945" t="s">
        <v>29</v>
      </c>
      <c r="F26945">
        <v>57033</v>
      </c>
      <c r="G26945">
        <v>40508</v>
      </c>
      <c r="H26945">
        <f t="shared" si="64"/>
        <v>0.71025546613364188</v>
      </c>
      <c r="I26945" t="s">
        <v>1251</v>
      </c>
    </row>
    <row r="26946" spans="1:9" x14ac:dyDescent="0.35">
      <c r="A26946" t="s">
        <v>1257</v>
      </c>
      <c r="B26946" t="s">
        <v>402</v>
      </c>
      <c r="C26946" t="s">
        <v>402</v>
      </c>
      <c r="D26946" t="s">
        <v>1273</v>
      </c>
      <c r="E26946" t="s">
        <v>30</v>
      </c>
      <c r="F26946">
        <v>49624</v>
      </c>
      <c r="G26946">
        <v>47325</v>
      </c>
      <c r="H26946">
        <f t="shared" si="64"/>
        <v>0.95367161051104299</v>
      </c>
      <c r="I26946" t="s">
        <v>1251</v>
      </c>
    </row>
    <row r="26947" spans="1:9" x14ac:dyDescent="0.35">
      <c r="A26947" t="s">
        <v>1257</v>
      </c>
      <c r="B26947" t="s">
        <v>402</v>
      </c>
      <c r="C26947" t="s">
        <v>402</v>
      </c>
      <c r="D26947" t="s">
        <v>1273</v>
      </c>
      <c r="E26947" t="s">
        <v>31</v>
      </c>
      <c r="F26947">
        <v>60481</v>
      </c>
      <c r="G26947">
        <v>46277</v>
      </c>
      <c r="H26947">
        <f t="shared" si="64"/>
        <v>0.76514938575751057</v>
      </c>
      <c r="I26947" t="s">
        <v>1251</v>
      </c>
    </row>
    <row r="26948" spans="1:9" x14ac:dyDescent="0.35">
      <c r="A26948" t="s">
        <v>1257</v>
      </c>
      <c r="B26948" t="s">
        <v>402</v>
      </c>
      <c r="C26948" t="s">
        <v>402</v>
      </c>
      <c r="D26948" t="s">
        <v>1274</v>
      </c>
      <c r="E26948" t="s">
        <v>29</v>
      </c>
      <c r="F26948">
        <v>204928</v>
      </c>
      <c r="G26948">
        <v>268122</v>
      </c>
      <c r="H26948">
        <f t="shared" si="64"/>
        <v>1.3083717207995003</v>
      </c>
      <c r="I26948" t="s">
        <v>1251</v>
      </c>
    </row>
    <row r="26949" spans="1:9" x14ac:dyDescent="0.35">
      <c r="A26949" t="s">
        <v>1257</v>
      </c>
      <c r="B26949" t="s">
        <v>402</v>
      </c>
      <c r="C26949" t="s">
        <v>402</v>
      </c>
      <c r="D26949" t="s">
        <v>1274</v>
      </c>
      <c r="E26949" t="s">
        <v>30</v>
      </c>
      <c r="F26949">
        <v>205491</v>
      </c>
      <c r="G26949">
        <v>264799</v>
      </c>
      <c r="H26949">
        <f t="shared" si="64"/>
        <v>1.2886160464448564</v>
      </c>
      <c r="I26949" t="s">
        <v>1251</v>
      </c>
    </row>
    <row r="26950" spans="1:9" x14ac:dyDescent="0.35">
      <c r="A26950" t="s">
        <v>1257</v>
      </c>
      <c r="B26950" t="s">
        <v>402</v>
      </c>
      <c r="C26950" t="s">
        <v>402</v>
      </c>
      <c r="D26950" t="s">
        <v>1274</v>
      </c>
      <c r="E26950" t="s">
        <v>31</v>
      </c>
      <c r="F26950">
        <v>209565</v>
      </c>
      <c r="G26950">
        <v>254472</v>
      </c>
      <c r="H26950">
        <f t="shared" si="64"/>
        <v>1.2142867368119676</v>
      </c>
      <c r="I26950" t="s">
        <v>1251</v>
      </c>
    </row>
    <row r="26951" spans="1:9" x14ac:dyDescent="0.35">
      <c r="A26951" t="s">
        <v>1257</v>
      </c>
      <c r="B26951" t="s">
        <v>402</v>
      </c>
      <c r="C26951" t="s">
        <v>402</v>
      </c>
      <c r="D26951" t="s">
        <v>1275</v>
      </c>
      <c r="E26951" t="s">
        <v>29</v>
      </c>
      <c r="F26951">
        <v>19314</v>
      </c>
      <c r="G26951">
        <v>23762</v>
      </c>
      <c r="H26951">
        <f t="shared" si="64"/>
        <v>1.2302992647820234</v>
      </c>
      <c r="I26951" t="s">
        <v>1251</v>
      </c>
    </row>
    <row r="26952" spans="1:9" x14ac:dyDescent="0.35">
      <c r="A26952" t="s">
        <v>1257</v>
      </c>
      <c r="B26952" t="s">
        <v>402</v>
      </c>
      <c r="C26952" t="s">
        <v>402</v>
      </c>
      <c r="D26952" t="s">
        <v>1275</v>
      </c>
      <c r="E26952" t="s">
        <v>30</v>
      </c>
      <c r="F26952">
        <v>16890</v>
      </c>
      <c r="G26952">
        <v>28927</v>
      </c>
      <c r="H26952">
        <f t="shared" si="64"/>
        <v>1.7126702190645353</v>
      </c>
      <c r="I26952" t="s">
        <v>1251</v>
      </c>
    </row>
    <row r="26953" spans="1:9" x14ac:dyDescent="0.35">
      <c r="A26953" t="s">
        <v>1257</v>
      </c>
      <c r="B26953" t="s">
        <v>402</v>
      </c>
      <c r="C26953" t="s">
        <v>402</v>
      </c>
      <c r="D26953" t="s">
        <v>1275</v>
      </c>
      <c r="E26953" t="s">
        <v>31</v>
      </c>
      <c r="F26953">
        <v>14537</v>
      </c>
      <c r="G26953">
        <v>19671</v>
      </c>
      <c r="H26953">
        <f t="shared" si="64"/>
        <v>1.3531677787714109</v>
      </c>
      <c r="I26953" t="s">
        <v>1251</v>
      </c>
    </row>
    <row r="26954" spans="1:9" x14ac:dyDescent="0.35">
      <c r="A26954" t="s">
        <v>1257</v>
      </c>
      <c r="B26954" t="s">
        <v>402</v>
      </c>
      <c r="C26954" t="s">
        <v>402</v>
      </c>
      <c r="D26954" t="s">
        <v>1276</v>
      </c>
      <c r="E26954" t="s">
        <v>29</v>
      </c>
      <c r="F26954">
        <v>26729</v>
      </c>
      <c r="G26954">
        <v>30565</v>
      </c>
      <c r="H26954">
        <f t="shared" si="64"/>
        <v>1.1435145347749636</v>
      </c>
      <c r="I26954" t="s">
        <v>1251</v>
      </c>
    </row>
    <row r="26955" spans="1:9" x14ac:dyDescent="0.35">
      <c r="A26955" t="s">
        <v>1257</v>
      </c>
      <c r="B26955" t="s">
        <v>402</v>
      </c>
      <c r="C26955" t="s">
        <v>402</v>
      </c>
      <c r="D26955" t="s">
        <v>1276</v>
      </c>
      <c r="E26955" t="s">
        <v>30</v>
      </c>
      <c r="F26955">
        <v>30377</v>
      </c>
      <c r="G26955">
        <v>32149</v>
      </c>
      <c r="H26955">
        <f t="shared" si="64"/>
        <v>1.0583336076636929</v>
      </c>
      <c r="I26955" t="s">
        <v>1251</v>
      </c>
    </row>
    <row r="26956" spans="1:9" x14ac:dyDescent="0.35">
      <c r="A26956" t="s">
        <v>1257</v>
      </c>
      <c r="B26956" t="s">
        <v>402</v>
      </c>
      <c r="C26956" t="s">
        <v>402</v>
      </c>
      <c r="D26956" t="s">
        <v>1276</v>
      </c>
      <c r="E26956" t="s">
        <v>31</v>
      </c>
      <c r="F26956">
        <v>26226</v>
      </c>
      <c r="G26956">
        <v>20591</v>
      </c>
      <c r="H26956">
        <f t="shared" si="64"/>
        <v>0.78513688705864404</v>
      </c>
      <c r="I26956" t="s">
        <v>1251</v>
      </c>
    </row>
    <row r="26957" spans="1:9" x14ac:dyDescent="0.35">
      <c r="A26957" t="s">
        <v>1257</v>
      </c>
      <c r="B26957" t="s">
        <v>402</v>
      </c>
      <c r="C26957" t="s">
        <v>402</v>
      </c>
      <c r="D26957" t="s">
        <v>1259</v>
      </c>
      <c r="E26957" t="s">
        <v>29</v>
      </c>
      <c r="F26957">
        <v>80976</v>
      </c>
      <c r="G26957">
        <v>69986</v>
      </c>
      <c r="H26957">
        <f t="shared" si="64"/>
        <v>0.86428077455048413</v>
      </c>
      <c r="I26957" t="s">
        <v>1251</v>
      </c>
    </row>
    <row r="26958" spans="1:9" x14ac:dyDescent="0.35">
      <c r="A26958" t="s">
        <v>1257</v>
      </c>
      <c r="B26958" t="s">
        <v>402</v>
      </c>
      <c r="C26958" t="s">
        <v>402</v>
      </c>
      <c r="D26958" t="s">
        <v>1259</v>
      </c>
      <c r="E26958" t="s">
        <v>30</v>
      </c>
      <c r="F26958">
        <v>87290</v>
      </c>
      <c r="G26958">
        <v>81282</v>
      </c>
      <c r="H26958">
        <f t="shared" si="64"/>
        <v>0.93117195555046395</v>
      </c>
      <c r="I26958" t="s">
        <v>1251</v>
      </c>
    </row>
    <row r="26959" spans="1:9" x14ac:dyDescent="0.35">
      <c r="A26959" t="s">
        <v>1257</v>
      </c>
      <c r="B26959" t="s">
        <v>402</v>
      </c>
      <c r="C26959" t="s">
        <v>402</v>
      </c>
      <c r="D26959" t="s">
        <v>1259</v>
      </c>
      <c r="E26959" t="s">
        <v>31</v>
      </c>
      <c r="F26959">
        <v>84461</v>
      </c>
      <c r="G26959">
        <v>62659</v>
      </c>
      <c r="H26959">
        <f t="shared" si="64"/>
        <v>0.74186902830892365</v>
      </c>
      <c r="I26959" t="s">
        <v>1251</v>
      </c>
    </row>
    <row r="26960" spans="1:9" x14ac:dyDescent="0.35">
      <c r="A26960" t="s">
        <v>1257</v>
      </c>
      <c r="B26960" t="s">
        <v>402</v>
      </c>
      <c r="C26960" t="s">
        <v>402</v>
      </c>
      <c r="D26960" t="s">
        <v>1277</v>
      </c>
      <c r="E26960" t="s">
        <v>29</v>
      </c>
      <c r="F26960">
        <v>42783</v>
      </c>
      <c r="G26960">
        <v>41302</v>
      </c>
      <c r="H26960">
        <f t="shared" si="64"/>
        <v>0.96538344669611764</v>
      </c>
      <c r="I26960" t="s">
        <v>1251</v>
      </c>
    </row>
    <row r="26961" spans="1:9" x14ac:dyDescent="0.35">
      <c r="A26961" t="s">
        <v>1257</v>
      </c>
      <c r="B26961" t="s">
        <v>402</v>
      </c>
      <c r="C26961" t="s">
        <v>402</v>
      </c>
      <c r="D26961" t="s">
        <v>1277</v>
      </c>
      <c r="E26961" t="s">
        <v>30</v>
      </c>
      <c r="F26961">
        <v>42200</v>
      </c>
      <c r="G26961">
        <v>51184</v>
      </c>
      <c r="H26961">
        <f t="shared" si="64"/>
        <v>1.2128909952606635</v>
      </c>
      <c r="I26961" t="s">
        <v>1251</v>
      </c>
    </row>
    <row r="26962" spans="1:9" x14ac:dyDescent="0.35">
      <c r="A26962" t="s">
        <v>1257</v>
      </c>
      <c r="B26962" t="s">
        <v>402</v>
      </c>
      <c r="C26962" t="s">
        <v>402</v>
      </c>
      <c r="D26962" t="s">
        <v>1277</v>
      </c>
      <c r="E26962" t="s">
        <v>31</v>
      </c>
      <c r="F26962">
        <v>41238</v>
      </c>
      <c r="G26962">
        <v>36581</v>
      </c>
      <c r="H26962">
        <f t="shared" si="64"/>
        <v>0.88707017799117316</v>
      </c>
      <c r="I26962" t="s">
        <v>1251</v>
      </c>
    </row>
    <row r="26963" spans="1:9" x14ac:dyDescent="0.35">
      <c r="A26963" t="s">
        <v>1257</v>
      </c>
      <c r="B26963" t="s">
        <v>402</v>
      </c>
      <c r="C26963" t="s">
        <v>402</v>
      </c>
      <c r="D26963" t="s">
        <v>1278</v>
      </c>
      <c r="E26963" t="s">
        <v>29</v>
      </c>
      <c r="F26963">
        <v>51744</v>
      </c>
      <c r="G26963">
        <v>47156</v>
      </c>
      <c r="H26963">
        <f t="shared" si="64"/>
        <v>0.91133271490414347</v>
      </c>
      <c r="I26963" t="s">
        <v>1251</v>
      </c>
    </row>
    <row r="26964" spans="1:9" x14ac:dyDescent="0.35">
      <c r="A26964" t="s">
        <v>1257</v>
      </c>
      <c r="B26964" t="s">
        <v>402</v>
      </c>
      <c r="C26964" t="s">
        <v>402</v>
      </c>
      <c r="D26964" t="s">
        <v>1278</v>
      </c>
      <c r="E26964" t="s">
        <v>30</v>
      </c>
      <c r="F26964">
        <v>54359</v>
      </c>
      <c r="G26964">
        <v>40394</v>
      </c>
      <c r="H26964">
        <f t="shared" si="64"/>
        <v>0.74309681929395321</v>
      </c>
      <c r="I26964" t="s">
        <v>1251</v>
      </c>
    </row>
    <row r="26965" spans="1:9" x14ac:dyDescent="0.35">
      <c r="A26965" t="s">
        <v>1257</v>
      </c>
      <c r="B26965" t="s">
        <v>402</v>
      </c>
      <c r="C26965" t="s">
        <v>402</v>
      </c>
      <c r="D26965" t="s">
        <v>1278</v>
      </c>
      <c r="E26965" t="s">
        <v>31</v>
      </c>
      <c r="F26965">
        <v>51601</v>
      </c>
      <c r="G26965">
        <v>42062</v>
      </c>
      <c r="H26965">
        <f t="shared" si="64"/>
        <v>0.81513924148756811</v>
      </c>
      <c r="I26965" t="s">
        <v>1251</v>
      </c>
    </row>
    <row r="26966" spans="1:9" x14ac:dyDescent="0.35">
      <c r="A26966" t="s">
        <v>1257</v>
      </c>
      <c r="B26966" t="s">
        <v>402</v>
      </c>
      <c r="C26966" t="s">
        <v>402</v>
      </c>
      <c r="D26966" t="s">
        <v>1279</v>
      </c>
      <c r="E26966" t="s">
        <v>29</v>
      </c>
      <c r="F26966">
        <v>16801</v>
      </c>
      <c r="G26966">
        <v>21555</v>
      </c>
      <c r="H26966">
        <f t="shared" ref="H26966:H27029" si="65">G26966/F26966</f>
        <v>1.2829593476578776</v>
      </c>
      <c r="I26966" t="s">
        <v>1251</v>
      </c>
    </row>
    <row r="26967" spans="1:9" x14ac:dyDescent="0.35">
      <c r="A26967" t="s">
        <v>1257</v>
      </c>
      <c r="B26967" t="s">
        <v>402</v>
      </c>
      <c r="C26967" t="s">
        <v>402</v>
      </c>
      <c r="D26967" t="s">
        <v>1279</v>
      </c>
      <c r="E26967" t="s">
        <v>30</v>
      </c>
      <c r="F26967">
        <v>18895</v>
      </c>
      <c r="G26967">
        <v>19896</v>
      </c>
      <c r="H26967">
        <f t="shared" si="65"/>
        <v>1.0529769780365177</v>
      </c>
      <c r="I26967" t="s">
        <v>1251</v>
      </c>
    </row>
    <row r="26968" spans="1:9" x14ac:dyDescent="0.35">
      <c r="A26968" t="s">
        <v>1257</v>
      </c>
      <c r="B26968" t="s">
        <v>402</v>
      </c>
      <c r="C26968" t="s">
        <v>402</v>
      </c>
      <c r="D26968" t="s">
        <v>1279</v>
      </c>
      <c r="E26968" t="s">
        <v>31</v>
      </c>
      <c r="F26968">
        <v>17773</v>
      </c>
      <c r="G26968">
        <v>19832</v>
      </c>
      <c r="H26968">
        <f t="shared" si="65"/>
        <v>1.1158498846565015</v>
      </c>
      <c r="I26968" t="s">
        <v>1251</v>
      </c>
    </row>
    <row r="26969" spans="1:9" x14ac:dyDescent="0.35">
      <c r="A26969" t="s">
        <v>1257</v>
      </c>
      <c r="B26969" t="s">
        <v>402</v>
      </c>
      <c r="C26969" t="s">
        <v>402</v>
      </c>
      <c r="D26969" t="s">
        <v>1280</v>
      </c>
      <c r="E26969" t="s">
        <v>29</v>
      </c>
      <c r="F26969">
        <v>17470</v>
      </c>
      <c r="G26969">
        <v>19737</v>
      </c>
      <c r="H26969">
        <f t="shared" si="65"/>
        <v>1.1297653119633657</v>
      </c>
      <c r="I26969" t="s">
        <v>1251</v>
      </c>
    </row>
    <row r="26970" spans="1:9" x14ac:dyDescent="0.35">
      <c r="A26970" t="s">
        <v>1257</v>
      </c>
      <c r="B26970" t="s">
        <v>402</v>
      </c>
      <c r="C26970" t="s">
        <v>402</v>
      </c>
      <c r="D26970" t="s">
        <v>1280</v>
      </c>
      <c r="E26970" t="s">
        <v>30</v>
      </c>
      <c r="F26970">
        <v>23097</v>
      </c>
      <c r="G26970">
        <v>19782</v>
      </c>
      <c r="H26970">
        <f t="shared" si="65"/>
        <v>0.85647486686582674</v>
      </c>
      <c r="I26970" t="s">
        <v>1251</v>
      </c>
    </row>
    <row r="26971" spans="1:9" x14ac:dyDescent="0.35">
      <c r="A26971" t="s">
        <v>1257</v>
      </c>
      <c r="B26971" t="s">
        <v>402</v>
      </c>
      <c r="C26971" t="s">
        <v>402</v>
      </c>
      <c r="D26971" t="s">
        <v>1280</v>
      </c>
      <c r="E26971" t="s">
        <v>31</v>
      </c>
      <c r="F26971">
        <v>17211</v>
      </c>
      <c r="G26971">
        <v>15597</v>
      </c>
      <c r="H26971">
        <f t="shared" si="65"/>
        <v>0.90622276451106853</v>
      </c>
      <c r="I26971" t="s">
        <v>1251</v>
      </c>
    </row>
    <row r="26972" spans="1:9" x14ac:dyDescent="0.35">
      <c r="A26972" t="s">
        <v>1257</v>
      </c>
      <c r="B26972" t="s">
        <v>402</v>
      </c>
      <c r="C26972" t="s">
        <v>402</v>
      </c>
      <c r="D26972" t="s">
        <v>1281</v>
      </c>
      <c r="E26972" t="s">
        <v>29</v>
      </c>
      <c r="F26972">
        <v>28295</v>
      </c>
      <c r="G26972">
        <v>35243</v>
      </c>
      <c r="H26972">
        <f t="shared" si="65"/>
        <v>1.245555751899629</v>
      </c>
      <c r="I26972" t="s">
        <v>1251</v>
      </c>
    </row>
    <row r="26973" spans="1:9" x14ac:dyDescent="0.35">
      <c r="A26973" t="s">
        <v>1257</v>
      </c>
      <c r="B26973" t="s">
        <v>402</v>
      </c>
      <c r="C26973" t="s">
        <v>402</v>
      </c>
      <c r="D26973" t="s">
        <v>1281</v>
      </c>
      <c r="E26973" t="s">
        <v>30</v>
      </c>
      <c r="F26973">
        <v>24288</v>
      </c>
      <c r="G26973">
        <v>36847</v>
      </c>
      <c r="H26973">
        <f t="shared" si="65"/>
        <v>1.5170866271409749</v>
      </c>
      <c r="I26973" t="s">
        <v>1251</v>
      </c>
    </row>
    <row r="26974" spans="1:9" x14ac:dyDescent="0.35">
      <c r="A26974" t="s">
        <v>1257</v>
      </c>
      <c r="B26974" t="s">
        <v>402</v>
      </c>
      <c r="C26974" t="s">
        <v>402</v>
      </c>
      <c r="D26974" t="s">
        <v>1281</v>
      </c>
      <c r="E26974" t="s">
        <v>31</v>
      </c>
      <c r="F26974">
        <v>35046</v>
      </c>
      <c r="G26974">
        <v>29082</v>
      </c>
      <c r="H26974">
        <f t="shared" si="65"/>
        <v>0.82982366033213495</v>
      </c>
      <c r="I26974" t="s">
        <v>1251</v>
      </c>
    </row>
    <row r="26975" spans="1:9" x14ac:dyDescent="0.35">
      <c r="A26975" t="s">
        <v>1257</v>
      </c>
      <c r="B26975" t="s">
        <v>402</v>
      </c>
      <c r="C26975" t="s">
        <v>402</v>
      </c>
      <c r="D26975" t="s">
        <v>1282</v>
      </c>
      <c r="E26975" t="s">
        <v>29</v>
      </c>
      <c r="F26975">
        <v>6324</v>
      </c>
      <c r="G26975">
        <v>10837</v>
      </c>
      <c r="H26975">
        <f t="shared" si="65"/>
        <v>1.7136306135357369</v>
      </c>
      <c r="I26975" t="s">
        <v>1251</v>
      </c>
    </row>
    <row r="26976" spans="1:9" x14ac:dyDescent="0.35">
      <c r="A26976" t="s">
        <v>1257</v>
      </c>
      <c r="B26976" t="s">
        <v>402</v>
      </c>
      <c r="C26976" t="s">
        <v>402</v>
      </c>
      <c r="D26976" t="s">
        <v>1282</v>
      </c>
      <c r="E26976" t="s">
        <v>30</v>
      </c>
      <c r="F26976">
        <v>5719</v>
      </c>
      <c r="G26976">
        <v>2204</v>
      </c>
      <c r="H26976">
        <f t="shared" si="65"/>
        <v>0.38538205980066448</v>
      </c>
      <c r="I26976" t="s">
        <v>1251</v>
      </c>
    </row>
    <row r="26977" spans="1:9" x14ac:dyDescent="0.35">
      <c r="A26977" t="s">
        <v>1257</v>
      </c>
      <c r="B26977" t="s">
        <v>402</v>
      </c>
      <c r="C26977" t="s">
        <v>402</v>
      </c>
      <c r="D26977" t="s">
        <v>1282</v>
      </c>
      <c r="E26977" t="s">
        <v>31</v>
      </c>
      <c r="F26977">
        <v>7056</v>
      </c>
      <c r="G26977">
        <v>3873</v>
      </c>
      <c r="H26977">
        <f t="shared" si="65"/>
        <v>0.54889455782312924</v>
      </c>
      <c r="I26977" t="s">
        <v>1251</v>
      </c>
    </row>
    <row r="26978" spans="1:9" x14ac:dyDescent="0.35">
      <c r="A26978" t="s">
        <v>1257</v>
      </c>
      <c r="B26978" t="s">
        <v>402</v>
      </c>
      <c r="C26978" t="s">
        <v>402</v>
      </c>
      <c r="D26978" t="s">
        <v>1260</v>
      </c>
      <c r="E26978" t="s">
        <v>29</v>
      </c>
      <c r="F26978">
        <v>438291</v>
      </c>
      <c r="G26978">
        <v>272875</v>
      </c>
      <c r="H26978">
        <f t="shared" si="65"/>
        <v>0.62258864544332415</v>
      </c>
      <c r="I26978" t="s">
        <v>1251</v>
      </c>
    </row>
    <row r="26979" spans="1:9" x14ac:dyDescent="0.35">
      <c r="A26979" t="s">
        <v>1257</v>
      </c>
      <c r="B26979" t="s">
        <v>402</v>
      </c>
      <c r="C26979" t="s">
        <v>402</v>
      </c>
      <c r="D26979" t="s">
        <v>1260</v>
      </c>
      <c r="E26979" t="s">
        <v>30</v>
      </c>
      <c r="F26979">
        <v>435657</v>
      </c>
      <c r="G26979">
        <v>424384</v>
      </c>
      <c r="H26979">
        <f t="shared" si="65"/>
        <v>0.97412413894416938</v>
      </c>
      <c r="I26979" t="s">
        <v>1251</v>
      </c>
    </row>
    <row r="26980" spans="1:9" x14ac:dyDescent="0.35">
      <c r="A26980" t="s">
        <v>1257</v>
      </c>
      <c r="B26980" t="s">
        <v>402</v>
      </c>
      <c r="C26980" t="s">
        <v>402</v>
      </c>
      <c r="D26980" t="s">
        <v>1260</v>
      </c>
      <c r="E26980" t="s">
        <v>31</v>
      </c>
      <c r="F26980">
        <v>504414</v>
      </c>
      <c r="G26980">
        <v>620968</v>
      </c>
      <c r="H26980">
        <f t="shared" si="65"/>
        <v>1.2310681305435613</v>
      </c>
      <c r="I26980" t="s">
        <v>1251</v>
      </c>
    </row>
    <row r="26981" spans="1:9" x14ac:dyDescent="0.35">
      <c r="A26981" t="s">
        <v>1257</v>
      </c>
      <c r="B26981" t="s">
        <v>402</v>
      </c>
      <c r="C26981" t="s">
        <v>402</v>
      </c>
      <c r="D26981" t="s">
        <v>1261</v>
      </c>
      <c r="E26981" t="s">
        <v>29</v>
      </c>
      <c r="F26981">
        <v>323228</v>
      </c>
      <c r="G26981">
        <v>328219</v>
      </c>
      <c r="H26981">
        <f t="shared" si="65"/>
        <v>1.0154411127748835</v>
      </c>
      <c r="I26981" t="s">
        <v>1251</v>
      </c>
    </row>
    <row r="26982" spans="1:9" x14ac:dyDescent="0.35">
      <c r="A26982" t="s">
        <v>1257</v>
      </c>
      <c r="B26982" t="s">
        <v>402</v>
      </c>
      <c r="C26982" t="s">
        <v>402</v>
      </c>
      <c r="D26982" t="s">
        <v>1261</v>
      </c>
      <c r="E26982" t="s">
        <v>30</v>
      </c>
      <c r="F26982">
        <v>339941</v>
      </c>
      <c r="G26982">
        <v>277709</v>
      </c>
      <c r="H26982">
        <f t="shared" si="65"/>
        <v>0.81693293836283354</v>
      </c>
      <c r="I26982" t="s">
        <v>1251</v>
      </c>
    </row>
    <row r="26983" spans="1:9" x14ac:dyDescent="0.35">
      <c r="A26983" t="s">
        <v>1257</v>
      </c>
      <c r="B26983" t="s">
        <v>402</v>
      </c>
      <c r="C26983" t="s">
        <v>402</v>
      </c>
      <c r="D26983" t="s">
        <v>1261</v>
      </c>
      <c r="E26983" t="s">
        <v>31</v>
      </c>
      <c r="F26983">
        <v>352099</v>
      </c>
      <c r="G26983">
        <v>261116</v>
      </c>
      <c r="H26983">
        <f t="shared" si="65"/>
        <v>0.74159824367578442</v>
      </c>
      <c r="I26983" t="s">
        <v>1251</v>
      </c>
    </row>
    <row r="26984" spans="1:9" x14ac:dyDescent="0.35">
      <c r="A26984" t="s">
        <v>1257</v>
      </c>
      <c r="B26984" t="s">
        <v>402</v>
      </c>
      <c r="C26984" t="s">
        <v>402</v>
      </c>
      <c r="D26984" t="s">
        <v>1262</v>
      </c>
      <c r="E26984" t="s">
        <v>29</v>
      </c>
      <c r="F26984">
        <v>87548</v>
      </c>
      <c r="G26984">
        <v>84508</v>
      </c>
      <c r="H26984">
        <f t="shared" si="65"/>
        <v>0.96527619134646137</v>
      </c>
      <c r="I26984" t="s">
        <v>1251</v>
      </c>
    </row>
    <row r="26985" spans="1:9" x14ac:dyDescent="0.35">
      <c r="A26985" t="s">
        <v>1257</v>
      </c>
      <c r="B26985" t="s">
        <v>402</v>
      </c>
      <c r="C26985" t="s">
        <v>402</v>
      </c>
      <c r="D26985" t="s">
        <v>1262</v>
      </c>
      <c r="E26985" t="s">
        <v>30</v>
      </c>
      <c r="F26985">
        <v>89377</v>
      </c>
      <c r="G26985">
        <v>82388</v>
      </c>
      <c r="H26985">
        <f t="shared" si="65"/>
        <v>0.92180314846101341</v>
      </c>
      <c r="I26985" t="s">
        <v>1251</v>
      </c>
    </row>
    <row r="26986" spans="1:9" x14ac:dyDescent="0.35">
      <c r="A26986" t="s">
        <v>1257</v>
      </c>
      <c r="B26986" t="s">
        <v>402</v>
      </c>
      <c r="C26986" t="s">
        <v>402</v>
      </c>
      <c r="D26986" t="s">
        <v>1262</v>
      </c>
      <c r="E26986" t="s">
        <v>31</v>
      </c>
      <c r="F26986">
        <v>92172</v>
      </c>
      <c r="G26986">
        <v>81810</v>
      </c>
      <c r="H26986">
        <f t="shared" si="65"/>
        <v>0.88757974222106495</v>
      </c>
      <c r="I26986" t="s">
        <v>1251</v>
      </c>
    </row>
    <row r="26987" spans="1:9" x14ac:dyDescent="0.35">
      <c r="A26987" t="s">
        <v>1257</v>
      </c>
      <c r="B26987" t="s">
        <v>402</v>
      </c>
      <c r="C26987" t="s">
        <v>402</v>
      </c>
      <c r="D26987" t="s">
        <v>1263</v>
      </c>
      <c r="E26987" t="s">
        <v>29</v>
      </c>
      <c r="F26987">
        <v>36072</v>
      </c>
      <c r="G26987">
        <v>14739</v>
      </c>
      <c r="H26987">
        <f t="shared" si="65"/>
        <v>0.40859946773120426</v>
      </c>
      <c r="I26987" t="s">
        <v>1251</v>
      </c>
    </row>
    <row r="26988" spans="1:9" x14ac:dyDescent="0.35">
      <c r="A26988" t="s">
        <v>1257</v>
      </c>
      <c r="B26988" t="s">
        <v>402</v>
      </c>
      <c r="C26988" t="s">
        <v>402</v>
      </c>
      <c r="D26988" t="s">
        <v>1263</v>
      </c>
      <c r="E26988" t="s">
        <v>30</v>
      </c>
      <c r="F26988">
        <v>30417</v>
      </c>
      <c r="G26988">
        <v>36601</v>
      </c>
      <c r="H26988">
        <f t="shared" si="65"/>
        <v>1.2033073610152218</v>
      </c>
      <c r="I26988" t="s">
        <v>1251</v>
      </c>
    </row>
    <row r="26989" spans="1:9" x14ac:dyDescent="0.35">
      <c r="A26989" t="s">
        <v>1257</v>
      </c>
      <c r="B26989" t="s">
        <v>402</v>
      </c>
      <c r="C26989" t="s">
        <v>402</v>
      </c>
      <c r="D26989" t="s">
        <v>1263</v>
      </c>
      <c r="E26989" t="s">
        <v>31</v>
      </c>
      <c r="F26989">
        <v>30426</v>
      </c>
      <c r="G26989">
        <v>34275</v>
      </c>
      <c r="H26989">
        <f t="shared" si="65"/>
        <v>1.1265036481956221</v>
      </c>
      <c r="I26989" t="s">
        <v>1251</v>
      </c>
    </row>
    <row r="26990" spans="1:9" x14ac:dyDescent="0.35">
      <c r="A26990" t="s">
        <v>1257</v>
      </c>
      <c r="B26990" t="s">
        <v>402</v>
      </c>
      <c r="C26990" t="s">
        <v>402</v>
      </c>
      <c r="D26990" t="s">
        <v>1264</v>
      </c>
      <c r="E26990" t="s">
        <v>29</v>
      </c>
      <c r="F26990">
        <v>19871</v>
      </c>
      <c r="G26990">
        <v>26809</v>
      </c>
      <c r="H26990">
        <f t="shared" si="65"/>
        <v>1.349152030597353</v>
      </c>
      <c r="I26990" t="s">
        <v>1251</v>
      </c>
    </row>
    <row r="26991" spans="1:9" x14ac:dyDescent="0.35">
      <c r="A26991" t="s">
        <v>1257</v>
      </c>
      <c r="B26991" t="s">
        <v>402</v>
      </c>
      <c r="C26991" t="s">
        <v>402</v>
      </c>
      <c r="D26991" t="s">
        <v>1264</v>
      </c>
      <c r="E26991" t="s">
        <v>30</v>
      </c>
      <c r="F26991">
        <v>30978</v>
      </c>
      <c r="G26991">
        <v>31026</v>
      </c>
      <c r="H26991">
        <f t="shared" si="65"/>
        <v>1.0015494867325199</v>
      </c>
      <c r="I26991" t="s">
        <v>1251</v>
      </c>
    </row>
    <row r="26992" spans="1:9" x14ac:dyDescent="0.35">
      <c r="A26992" t="s">
        <v>1257</v>
      </c>
      <c r="B26992" t="s">
        <v>402</v>
      </c>
      <c r="C26992" t="s">
        <v>402</v>
      </c>
      <c r="D26992" t="s">
        <v>1264</v>
      </c>
      <c r="E26992" t="s">
        <v>31</v>
      </c>
      <c r="F26992">
        <v>19634</v>
      </c>
      <c r="G26992">
        <v>17089</v>
      </c>
      <c r="H26992">
        <f t="shared" si="65"/>
        <v>0.87037791586024249</v>
      </c>
      <c r="I26992" t="s">
        <v>1251</v>
      </c>
    </row>
    <row r="26993" spans="1:9" x14ac:dyDescent="0.35">
      <c r="A26993" t="s">
        <v>1257</v>
      </c>
      <c r="B26993" t="s">
        <v>402</v>
      </c>
      <c r="C26993" t="s">
        <v>402</v>
      </c>
      <c r="D26993" t="s">
        <v>1265</v>
      </c>
      <c r="E26993" t="s">
        <v>29</v>
      </c>
      <c r="F26993">
        <v>99285</v>
      </c>
      <c r="G26993">
        <v>108018</v>
      </c>
      <c r="H26993">
        <f t="shared" si="65"/>
        <v>1.0879589061791812</v>
      </c>
      <c r="I26993" t="s">
        <v>1251</v>
      </c>
    </row>
    <row r="26994" spans="1:9" x14ac:dyDescent="0.35">
      <c r="A26994" t="s">
        <v>1257</v>
      </c>
      <c r="B26994" t="s">
        <v>402</v>
      </c>
      <c r="C26994" t="s">
        <v>402</v>
      </c>
      <c r="D26994" t="s">
        <v>1265</v>
      </c>
      <c r="E26994" t="s">
        <v>30</v>
      </c>
      <c r="F26994">
        <v>90914</v>
      </c>
      <c r="G26994">
        <v>98664</v>
      </c>
      <c r="H26994">
        <f t="shared" si="65"/>
        <v>1.0852453967485756</v>
      </c>
      <c r="I26994" t="s">
        <v>1251</v>
      </c>
    </row>
    <row r="26995" spans="1:9" x14ac:dyDescent="0.35">
      <c r="A26995" t="s">
        <v>1257</v>
      </c>
      <c r="B26995" t="s">
        <v>402</v>
      </c>
      <c r="C26995" t="s">
        <v>402</v>
      </c>
      <c r="D26995" t="s">
        <v>1265</v>
      </c>
      <c r="E26995" t="s">
        <v>31</v>
      </c>
      <c r="F26995">
        <v>99600</v>
      </c>
      <c r="G26995">
        <v>66139</v>
      </c>
      <c r="H26995">
        <f t="shared" si="65"/>
        <v>0.66404618473895582</v>
      </c>
      <c r="I26995" t="s">
        <v>1251</v>
      </c>
    </row>
    <row r="26996" spans="1:9" x14ac:dyDescent="0.35">
      <c r="A26996" t="s">
        <v>1257</v>
      </c>
      <c r="B26996" t="s">
        <v>402</v>
      </c>
      <c r="C26996" t="s">
        <v>402</v>
      </c>
      <c r="D26996" t="s">
        <v>1266</v>
      </c>
      <c r="E26996" t="s">
        <v>29</v>
      </c>
      <c r="F26996">
        <v>279287</v>
      </c>
      <c r="G26996">
        <v>258614</v>
      </c>
      <c r="H26996">
        <f t="shared" si="65"/>
        <v>0.92597936889293098</v>
      </c>
      <c r="I26996" t="s">
        <v>1251</v>
      </c>
    </row>
    <row r="26997" spans="1:9" x14ac:dyDescent="0.35">
      <c r="A26997" t="s">
        <v>1257</v>
      </c>
      <c r="B26997" t="s">
        <v>402</v>
      </c>
      <c r="C26997" t="s">
        <v>402</v>
      </c>
      <c r="D26997" t="s">
        <v>1266</v>
      </c>
      <c r="E26997" t="s">
        <v>30</v>
      </c>
      <c r="F26997">
        <v>294515</v>
      </c>
      <c r="G26997">
        <v>260592</v>
      </c>
      <c r="H26997">
        <f t="shared" si="65"/>
        <v>0.88481741167682459</v>
      </c>
      <c r="I26997" t="s">
        <v>1251</v>
      </c>
    </row>
    <row r="26998" spans="1:9" x14ac:dyDescent="0.35">
      <c r="A26998" t="s">
        <v>1257</v>
      </c>
      <c r="B26998" t="s">
        <v>402</v>
      </c>
      <c r="C26998" t="s">
        <v>402</v>
      </c>
      <c r="D26998" t="s">
        <v>1266</v>
      </c>
      <c r="E26998" t="s">
        <v>31</v>
      </c>
      <c r="F26998">
        <v>293315</v>
      </c>
      <c r="G26998">
        <v>219368</v>
      </c>
      <c r="H26998">
        <f t="shared" si="65"/>
        <v>0.74789219780781757</v>
      </c>
      <c r="I26998" t="s">
        <v>1251</v>
      </c>
    </row>
    <row r="26999" spans="1:9" x14ac:dyDescent="0.35">
      <c r="A26999" t="s">
        <v>1257</v>
      </c>
      <c r="B26999" t="s">
        <v>403</v>
      </c>
      <c r="C26999" t="s">
        <v>403</v>
      </c>
      <c r="D26999" t="s">
        <v>1258</v>
      </c>
      <c r="E26999" t="s">
        <v>29</v>
      </c>
      <c r="F26999">
        <v>724329</v>
      </c>
      <c r="G26999">
        <v>808852</v>
      </c>
      <c r="H26999">
        <f t="shared" si="65"/>
        <v>1.1166914482231141</v>
      </c>
      <c r="I26999" t="s">
        <v>1252</v>
      </c>
    </row>
    <row r="27000" spans="1:9" x14ac:dyDescent="0.35">
      <c r="A27000" t="s">
        <v>1257</v>
      </c>
      <c r="B27000" t="s">
        <v>403</v>
      </c>
      <c r="C27000" t="s">
        <v>403</v>
      </c>
      <c r="D27000" t="s">
        <v>1258</v>
      </c>
      <c r="E27000" t="s">
        <v>30</v>
      </c>
      <c r="F27000">
        <v>699664</v>
      </c>
      <c r="G27000">
        <v>581788</v>
      </c>
      <c r="H27000">
        <f t="shared" si="65"/>
        <v>0.83152484621189604</v>
      </c>
      <c r="I27000" t="s">
        <v>1252</v>
      </c>
    </row>
    <row r="27001" spans="1:9" x14ac:dyDescent="0.35">
      <c r="A27001" t="s">
        <v>1257</v>
      </c>
      <c r="B27001" t="s">
        <v>403</v>
      </c>
      <c r="C27001" t="s">
        <v>403</v>
      </c>
      <c r="D27001" t="s">
        <v>1258</v>
      </c>
      <c r="E27001" t="s">
        <v>31</v>
      </c>
      <c r="F27001">
        <v>668057</v>
      </c>
      <c r="G27001">
        <v>509186</v>
      </c>
      <c r="H27001">
        <f t="shared" si="65"/>
        <v>0.76218945389390425</v>
      </c>
      <c r="I27001" t="s">
        <v>1252</v>
      </c>
    </row>
    <row r="27002" spans="1:9" x14ac:dyDescent="0.35">
      <c r="A27002" t="s">
        <v>1257</v>
      </c>
      <c r="B27002" t="s">
        <v>403</v>
      </c>
      <c r="C27002" t="s">
        <v>403</v>
      </c>
      <c r="D27002" t="s">
        <v>1267</v>
      </c>
      <c r="E27002" t="s">
        <v>29</v>
      </c>
      <c r="F27002">
        <v>138812</v>
      </c>
      <c r="G27002">
        <v>108568</v>
      </c>
      <c r="H27002">
        <f t="shared" si="65"/>
        <v>0.78212258306198312</v>
      </c>
      <c r="I27002" t="s">
        <v>1252</v>
      </c>
    </row>
    <row r="27003" spans="1:9" x14ac:dyDescent="0.35">
      <c r="A27003" t="s">
        <v>1257</v>
      </c>
      <c r="B27003" t="s">
        <v>403</v>
      </c>
      <c r="C27003" t="s">
        <v>403</v>
      </c>
      <c r="D27003" t="s">
        <v>1267</v>
      </c>
      <c r="E27003" t="s">
        <v>30</v>
      </c>
      <c r="F27003">
        <v>142336</v>
      </c>
      <c r="G27003">
        <v>105748</v>
      </c>
      <c r="H27003">
        <f t="shared" si="65"/>
        <v>0.74294626798561147</v>
      </c>
      <c r="I27003" t="s">
        <v>1252</v>
      </c>
    </row>
    <row r="27004" spans="1:9" x14ac:dyDescent="0.35">
      <c r="A27004" t="s">
        <v>1257</v>
      </c>
      <c r="B27004" t="s">
        <v>403</v>
      </c>
      <c r="C27004" t="s">
        <v>403</v>
      </c>
      <c r="D27004" t="s">
        <v>1267</v>
      </c>
      <c r="E27004" t="s">
        <v>31</v>
      </c>
      <c r="F27004">
        <v>141500</v>
      </c>
      <c r="G27004">
        <v>110836</v>
      </c>
      <c r="H27004">
        <f t="shared" si="65"/>
        <v>0.78329328621908123</v>
      </c>
      <c r="I27004" t="s">
        <v>1252</v>
      </c>
    </row>
    <row r="27005" spans="1:9" x14ac:dyDescent="0.35">
      <c r="A27005" t="s">
        <v>1257</v>
      </c>
      <c r="B27005" t="s">
        <v>403</v>
      </c>
      <c r="C27005" t="s">
        <v>403</v>
      </c>
      <c r="D27005" t="s">
        <v>1268</v>
      </c>
      <c r="E27005" t="s">
        <v>29</v>
      </c>
      <c r="F27005">
        <v>89108</v>
      </c>
      <c r="G27005">
        <v>56936</v>
      </c>
      <c r="H27005">
        <f t="shared" si="65"/>
        <v>0.63895497598419893</v>
      </c>
      <c r="I27005" t="s">
        <v>1252</v>
      </c>
    </row>
    <row r="27006" spans="1:9" x14ac:dyDescent="0.35">
      <c r="A27006" t="s">
        <v>1257</v>
      </c>
      <c r="B27006" t="s">
        <v>403</v>
      </c>
      <c r="C27006" t="s">
        <v>403</v>
      </c>
      <c r="D27006" t="s">
        <v>1268</v>
      </c>
      <c r="E27006" t="s">
        <v>30</v>
      </c>
      <c r="F27006">
        <v>74299</v>
      </c>
      <c r="G27006">
        <v>52477</v>
      </c>
      <c r="H27006">
        <f t="shared" si="65"/>
        <v>0.70629483573130192</v>
      </c>
      <c r="I27006" t="s">
        <v>1252</v>
      </c>
    </row>
    <row r="27007" spans="1:9" x14ac:dyDescent="0.35">
      <c r="A27007" t="s">
        <v>1257</v>
      </c>
      <c r="B27007" t="s">
        <v>403</v>
      </c>
      <c r="C27007" t="s">
        <v>403</v>
      </c>
      <c r="D27007" t="s">
        <v>1268</v>
      </c>
      <c r="E27007" t="s">
        <v>31</v>
      </c>
      <c r="F27007">
        <v>74239</v>
      </c>
      <c r="G27007">
        <v>49035</v>
      </c>
      <c r="H27007">
        <f t="shared" si="65"/>
        <v>0.66050189253626801</v>
      </c>
      <c r="I27007" t="s">
        <v>1252</v>
      </c>
    </row>
    <row r="27008" spans="1:9" x14ac:dyDescent="0.35">
      <c r="A27008" t="s">
        <v>1257</v>
      </c>
      <c r="B27008" t="s">
        <v>403</v>
      </c>
      <c r="C27008" t="s">
        <v>403</v>
      </c>
      <c r="D27008" t="s">
        <v>1269</v>
      </c>
      <c r="E27008" t="s">
        <v>29</v>
      </c>
      <c r="F27008">
        <v>50591</v>
      </c>
      <c r="G27008">
        <v>130370</v>
      </c>
      <c r="H27008">
        <f t="shared" si="65"/>
        <v>2.5769405625506514</v>
      </c>
      <c r="I27008" t="s">
        <v>1252</v>
      </c>
    </row>
    <row r="27009" spans="1:9" x14ac:dyDescent="0.35">
      <c r="A27009" t="s">
        <v>1257</v>
      </c>
      <c r="B27009" t="s">
        <v>403</v>
      </c>
      <c r="C27009" t="s">
        <v>403</v>
      </c>
      <c r="D27009" t="s">
        <v>1269</v>
      </c>
      <c r="E27009" t="s">
        <v>30</v>
      </c>
      <c r="F27009">
        <v>55688</v>
      </c>
      <c r="G27009">
        <v>129925</v>
      </c>
      <c r="H27009">
        <f t="shared" si="65"/>
        <v>2.3330879184025282</v>
      </c>
      <c r="I27009" t="s">
        <v>1252</v>
      </c>
    </row>
    <row r="27010" spans="1:9" x14ac:dyDescent="0.35">
      <c r="A27010" t="s">
        <v>1257</v>
      </c>
      <c r="B27010" t="s">
        <v>403</v>
      </c>
      <c r="C27010" t="s">
        <v>403</v>
      </c>
      <c r="D27010" t="s">
        <v>1269</v>
      </c>
      <c r="E27010" t="s">
        <v>31</v>
      </c>
      <c r="F27010">
        <v>44693</v>
      </c>
      <c r="G27010">
        <v>69073</v>
      </c>
      <c r="H27010">
        <f t="shared" si="65"/>
        <v>1.5454992951916406</v>
      </c>
      <c r="I27010" t="s">
        <v>1252</v>
      </c>
    </row>
    <row r="27011" spans="1:9" x14ac:dyDescent="0.35">
      <c r="A27011" t="s">
        <v>1257</v>
      </c>
      <c r="B27011" t="s">
        <v>403</v>
      </c>
      <c r="C27011" t="s">
        <v>403</v>
      </c>
      <c r="D27011" t="s">
        <v>1270</v>
      </c>
      <c r="E27011" t="s">
        <v>29</v>
      </c>
      <c r="F27011">
        <v>37500</v>
      </c>
      <c r="G27011">
        <v>44587</v>
      </c>
      <c r="H27011">
        <f t="shared" si="65"/>
        <v>1.1889866666666666</v>
      </c>
      <c r="I27011" t="s">
        <v>1252</v>
      </c>
    </row>
    <row r="27012" spans="1:9" x14ac:dyDescent="0.35">
      <c r="A27012" t="s">
        <v>1257</v>
      </c>
      <c r="B27012" t="s">
        <v>403</v>
      </c>
      <c r="C27012" t="s">
        <v>403</v>
      </c>
      <c r="D27012" t="s">
        <v>1270</v>
      </c>
      <c r="E27012" t="s">
        <v>30</v>
      </c>
      <c r="F27012">
        <v>36516</v>
      </c>
      <c r="G27012">
        <v>48433</v>
      </c>
      <c r="H27012">
        <f t="shared" si="65"/>
        <v>1.3263500931098697</v>
      </c>
      <c r="I27012" t="s">
        <v>1252</v>
      </c>
    </row>
    <row r="27013" spans="1:9" x14ac:dyDescent="0.35">
      <c r="A27013" t="s">
        <v>1257</v>
      </c>
      <c r="B27013" t="s">
        <v>403</v>
      </c>
      <c r="C27013" t="s">
        <v>403</v>
      </c>
      <c r="D27013" t="s">
        <v>1270</v>
      </c>
      <c r="E27013" t="s">
        <v>31</v>
      </c>
      <c r="F27013">
        <v>30952</v>
      </c>
      <c r="G27013">
        <v>40936</v>
      </c>
      <c r="H27013">
        <f t="shared" si="65"/>
        <v>1.3225639700180924</v>
      </c>
      <c r="I27013" t="s">
        <v>1252</v>
      </c>
    </row>
    <row r="27014" spans="1:9" x14ac:dyDescent="0.35">
      <c r="A27014" t="s">
        <v>1257</v>
      </c>
      <c r="B27014" t="s">
        <v>403</v>
      </c>
      <c r="C27014" t="s">
        <v>403</v>
      </c>
      <c r="D27014" t="s">
        <v>1271</v>
      </c>
      <c r="E27014" t="s">
        <v>29</v>
      </c>
      <c r="F27014">
        <v>212657</v>
      </c>
      <c r="G27014">
        <v>165121</v>
      </c>
      <c r="H27014">
        <f t="shared" si="65"/>
        <v>0.7764663284067771</v>
      </c>
      <c r="I27014" t="s">
        <v>1252</v>
      </c>
    </row>
    <row r="27015" spans="1:9" x14ac:dyDescent="0.35">
      <c r="A27015" t="s">
        <v>1257</v>
      </c>
      <c r="B27015" t="s">
        <v>403</v>
      </c>
      <c r="C27015" t="s">
        <v>403</v>
      </c>
      <c r="D27015" t="s">
        <v>1271</v>
      </c>
      <c r="E27015" t="s">
        <v>30</v>
      </c>
      <c r="F27015">
        <v>222856</v>
      </c>
      <c r="G27015">
        <v>169666</v>
      </c>
      <c r="H27015">
        <f t="shared" si="65"/>
        <v>0.76132569910614922</v>
      </c>
      <c r="I27015" t="s">
        <v>1252</v>
      </c>
    </row>
    <row r="27016" spans="1:9" x14ac:dyDescent="0.35">
      <c r="A27016" t="s">
        <v>1257</v>
      </c>
      <c r="B27016" t="s">
        <v>403</v>
      </c>
      <c r="C27016" t="s">
        <v>403</v>
      </c>
      <c r="D27016" t="s">
        <v>1271</v>
      </c>
      <c r="E27016" t="s">
        <v>31</v>
      </c>
      <c r="F27016">
        <v>219014</v>
      </c>
      <c r="G27016">
        <v>158286</v>
      </c>
      <c r="H27016">
        <f t="shared" si="65"/>
        <v>0.72272092195019499</v>
      </c>
      <c r="I27016" t="s">
        <v>1252</v>
      </c>
    </row>
    <row r="27017" spans="1:9" x14ac:dyDescent="0.35">
      <c r="A27017" t="s">
        <v>1257</v>
      </c>
      <c r="B27017" t="s">
        <v>403</v>
      </c>
      <c r="C27017" t="s">
        <v>403</v>
      </c>
      <c r="D27017" t="s">
        <v>1272</v>
      </c>
      <c r="E27017" t="s">
        <v>29</v>
      </c>
      <c r="F27017">
        <v>99428</v>
      </c>
      <c r="G27017">
        <v>56464</v>
      </c>
      <c r="H27017">
        <f t="shared" si="65"/>
        <v>0.5678883211972483</v>
      </c>
      <c r="I27017" t="s">
        <v>1252</v>
      </c>
    </row>
    <row r="27018" spans="1:9" x14ac:dyDescent="0.35">
      <c r="A27018" t="s">
        <v>1257</v>
      </c>
      <c r="B27018" t="s">
        <v>403</v>
      </c>
      <c r="C27018" t="s">
        <v>403</v>
      </c>
      <c r="D27018" t="s">
        <v>1272</v>
      </c>
      <c r="E27018" t="s">
        <v>30</v>
      </c>
      <c r="F27018">
        <v>96613</v>
      </c>
      <c r="G27018">
        <v>56678</v>
      </c>
      <c r="H27018">
        <f t="shared" si="65"/>
        <v>0.58664982973305868</v>
      </c>
      <c r="I27018" t="s">
        <v>1252</v>
      </c>
    </row>
    <row r="27019" spans="1:9" x14ac:dyDescent="0.35">
      <c r="A27019" t="s">
        <v>1257</v>
      </c>
      <c r="B27019" t="s">
        <v>403</v>
      </c>
      <c r="C27019" t="s">
        <v>403</v>
      </c>
      <c r="D27019" t="s">
        <v>1272</v>
      </c>
      <c r="E27019" t="s">
        <v>31</v>
      </c>
      <c r="F27019">
        <v>106246</v>
      </c>
      <c r="G27019">
        <v>70302</v>
      </c>
      <c r="H27019">
        <f t="shared" si="65"/>
        <v>0.66169079306515066</v>
      </c>
      <c r="I27019" t="s">
        <v>1252</v>
      </c>
    </row>
    <row r="27020" spans="1:9" x14ac:dyDescent="0.35">
      <c r="A27020" t="s">
        <v>1257</v>
      </c>
      <c r="B27020" t="s">
        <v>403</v>
      </c>
      <c r="C27020" t="s">
        <v>403</v>
      </c>
      <c r="D27020" t="s">
        <v>1273</v>
      </c>
      <c r="E27020" t="s">
        <v>29</v>
      </c>
      <c r="F27020">
        <v>66004</v>
      </c>
      <c r="G27020">
        <v>58592</v>
      </c>
      <c r="H27020">
        <f t="shared" si="65"/>
        <v>0.88770377552875579</v>
      </c>
      <c r="I27020" t="s">
        <v>1252</v>
      </c>
    </row>
    <row r="27021" spans="1:9" x14ac:dyDescent="0.35">
      <c r="A27021" t="s">
        <v>1257</v>
      </c>
      <c r="B27021" t="s">
        <v>403</v>
      </c>
      <c r="C27021" t="s">
        <v>403</v>
      </c>
      <c r="D27021" t="s">
        <v>1273</v>
      </c>
      <c r="E27021" t="s">
        <v>30</v>
      </c>
      <c r="F27021">
        <v>70779</v>
      </c>
      <c r="G27021">
        <v>67731</v>
      </c>
      <c r="H27021">
        <f t="shared" si="65"/>
        <v>0.9569363794345781</v>
      </c>
      <c r="I27021" t="s">
        <v>1252</v>
      </c>
    </row>
    <row r="27022" spans="1:9" x14ac:dyDescent="0.35">
      <c r="A27022" t="s">
        <v>1257</v>
      </c>
      <c r="B27022" t="s">
        <v>403</v>
      </c>
      <c r="C27022" t="s">
        <v>403</v>
      </c>
      <c r="D27022" t="s">
        <v>1273</v>
      </c>
      <c r="E27022" t="s">
        <v>31</v>
      </c>
      <c r="F27022">
        <v>67926</v>
      </c>
      <c r="G27022">
        <v>69474</v>
      </c>
      <c r="H27022">
        <f t="shared" si="65"/>
        <v>1.0227895062273651</v>
      </c>
      <c r="I27022" t="s">
        <v>1252</v>
      </c>
    </row>
    <row r="27023" spans="1:9" x14ac:dyDescent="0.35">
      <c r="A27023" t="s">
        <v>1257</v>
      </c>
      <c r="B27023" t="s">
        <v>403</v>
      </c>
      <c r="C27023" t="s">
        <v>403</v>
      </c>
      <c r="D27023" t="s">
        <v>1274</v>
      </c>
      <c r="E27023" t="s">
        <v>29</v>
      </c>
      <c r="F27023">
        <v>123566</v>
      </c>
      <c r="G27023">
        <v>100278</v>
      </c>
      <c r="H27023">
        <f t="shared" si="65"/>
        <v>0.81153391709693601</v>
      </c>
      <c r="I27023" t="s">
        <v>1252</v>
      </c>
    </row>
    <row r="27024" spans="1:9" x14ac:dyDescent="0.35">
      <c r="A27024" t="s">
        <v>1257</v>
      </c>
      <c r="B27024" t="s">
        <v>403</v>
      </c>
      <c r="C27024" t="s">
        <v>403</v>
      </c>
      <c r="D27024" t="s">
        <v>1274</v>
      </c>
      <c r="E27024" t="s">
        <v>30</v>
      </c>
      <c r="F27024">
        <v>125746</v>
      </c>
      <c r="G27024">
        <v>82332</v>
      </c>
      <c r="H27024">
        <f t="shared" si="65"/>
        <v>0.65474846118365593</v>
      </c>
      <c r="I27024" t="s">
        <v>1252</v>
      </c>
    </row>
    <row r="27025" spans="1:9" x14ac:dyDescent="0.35">
      <c r="A27025" t="s">
        <v>1257</v>
      </c>
      <c r="B27025" t="s">
        <v>403</v>
      </c>
      <c r="C27025" t="s">
        <v>403</v>
      </c>
      <c r="D27025" t="s">
        <v>1274</v>
      </c>
      <c r="E27025" t="s">
        <v>31</v>
      </c>
      <c r="F27025">
        <v>130491</v>
      </c>
      <c r="G27025">
        <v>76999</v>
      </c>
      <c r="H27025">
        <f t="shared" si="65"/>
        <v>0.59007134591657662</v>
      </c>
      <c r="I27025" t="s">
        <v>1252</v>
      </c>
    </row>
    <row r="27026" spans="1:9" x14ac:dyDescent="0.35">
      <c r="A27026" t="s">
        <v>1257</v>
      </c>
      <c r="B27026" t="s">
        <v>403</v>
      </c>
      <c r="C27026" t="s">
        <v>403</v>
      </c>
      <c r="D27026" t="s">
        <v>1275</v>
      </c>
      <c r="E27026" t="s">
        <v>29</v>
      </c>
      <c r="F27026">
        <v>103202</v>
      </c>
      <c r="G27026">
        <v>67066</v>
      </c>
      <c r="H27026">
        <f t="shared" si="65"/>
        <v>0.64985174705916549</v>
      </c>
      <c r="I27026" t="s">
        <v>1252</v>
      </c>
    </row>
    <row r="27027" spans="1:9" x14ac:dyDescent="0.35">
      <c r="A27027" t="s">
        <v>1257</v>
      </c>
      <c r="B27027" t="s">
        <v>403</v>
      </c>
      <c r="C27027" t="s">
        <v>403</v>
      </c>
      <c r="D27027" t="s">
        <v>1275</v>
      </c>
      <c r="E27027" t="s">
        <v>30</v>
      </c>
      <c r="F27027">
        <v>98410</v>
      </c>
      <c r="G27027">
        <v>75709</v>
      </c>
      <c r="H27027">
        <f t="shared" si="65"/>
        <v>0.76932222335128542</v>
      </c>
      <c r="I27027" t="s">
        <v>1252</v>
      </c>
    </row>
    <row r="27028" spans="1:9" x14ac:dyDescent="0.35">
      <c r="A27028" t="s">
        <v>1257</v>
      </c>
      <c r="B27028" t="s">
        <v>403</v>
      </c>
      <c r="C27028" t="s">
        <v>403</v>
      </c>
      <c r="D27028" t="s">
        <v>1275</v>
      </c>
      <c r="E27028" t="s">
        <v>31</v>
      </c>
      <c r="F27028">
        <v>102299</v>
      </c>
      <c r="G27028">
        <v>85988</v>
      </c>
      <c r="H27028">
        <f t="shared" si="65"/>
        <v>0.84055562615470336</v>
      </c>
      <c r="I27028" t="s">
        <v>1252</v>
      </c>
    </row>
    <row r="27029" spans="1:9" x14ac:dyDescent="0.35">
      <c r="A27029" t="s">
        <v>1257</v>
      </c>
      <c r="B27029" t="s">
        <v>403</v>
      </c>
      <c r="C27029" t="s">
        <v>403</v>
      </c>
      <c r="D27029" t="s">
        <v>1276</v>
      </c>
      <c r="E27029" t="s">
        <v>29</v>
      </c>
      <c r="F27029">
        <v>22395</v>
      </c>
      <c r="G27029">
        <v>22216</v>
      </c>
      <c r="H27029">
        <f t="shared" si="65"/>
        <v>0.99200714445188654</v>
      </c>
      <c r="I27029" t="s">
        <v>1252</v>
      </c>
    </row>
    <row r="27030" spans="1:9" x14ac:dyDescent="0.35">
      <c r="A27030" t="s">
        <v>1257</v>
      </c>
      <c r="B27030" t="s">
        <v>403</v>
      </c>
      <c r="C27030" t="s">
        <v>403</v>
      </c>
      <c r="D27030" t="s">
        <v>1276</v>
      </c>
      <c r="E27030" t="s">
        <v>30</v>
      </c>
      <c r="F27030">
        <v>21268</v>
      </c>
      <c r="G27030">
        <v>24511</v>
      </c>
      <c r="H27030">
        <f t="shared" ref="H27030:H27093" si="66">G27030/F27030</f>
        <v>1.1524826029716004</v>
      </c>
      <c r="I27030" t="s">
        <v>1252</v>
      </c>
    </row>
    <row r="27031" spans="1:9" x14ac:dyDescent="0.35">
      <c r="A27031" t="s">
        <v>1257</v>
      </c>
      <c r="B27031" t="s">
        <v>403</v>
      </c>
      <c r="C27031" t="s">
        <v>403</v>
      </c>
      <c r="D27031" t="s">
        <v>1276</v>
      </c>
      <c r="E27031" t="s">
        <v>31</v>
      </c>
      <c r="F27031">
        <v>23760</v>
      </c>
      <c r="G27031">
        <v>19614</v>
      </c>
      <c r="H27031">
        <f t="shared" si="66"/>
        <v>0.82550505050505052</v>
      </c>
      <c r="I27031" t="s">
        <v>1252</v>
      </c>
    </row>
    <row r="27032" spans="1:9" x14ac:dyDescent="0.35">
      <c r="A27032" t="s">
        <v>1257</v>
      </c>
      <c r="B27032" t="s">
        <v>403</v>
      </c>
      <c r="C27032" t="s">
        <v>403</v>
      </c>
      <c r="D27032" t="s">
        <v>1259</v>
      </c>
      <c r="E27032" t="s">
        <v>29</v>
      </c>
      <c r="F27032">
        <v>181762</v>
      </c>
      <c r="G27032">
        <v>111826</v>
      </c>
      <c r="H27032">
        <f t="shared" si="66"/>
        <v>0.61523310703007228</v>
      </c>
      <c r="I27032" t="s">
        <v>1252</v>
      </c>
    </row>
    <row r="27033" spans="1:9" x14ac:dyDescent="0.35">
      <c r="A27033" t="s">
        <v>1257</v>
      </c>
      <c r="B27033" t="s">
        <v>403</v>
      </c>
      <c r="C27033" t="s">
        <v>403</v>
      </c>
      <c r="D27033" t="s">
        <v>1259</v>
      </c>
      <c r="E27033" t="s">
        <v>30</v>
      </c>
      <c r="F27033">
        <v>179499</v>
      </c>
      <c r="G27033">
        <v>119658</v>
      </c>
      <c r="H27033">
        <f t="shared" si="66"/>
        <v>0.66662209817324891</v>
      </c>
      <c r="I27033" t="s">
        <v>1252</v>
      </c>
    </row>
    <row r="27034" spans="1:9" x14ac:dyDescent="0.35">
      <c r="A27034" t="s">
        <v>1257</v>
      </c>
      <c r="B27034" t="s">
        <v>403</v>
      </c>
      <c r="C27034" t="s">
        <v>403</v>
      </c>
      <c r="D27034" t="s">
        <v>1259</v>
      </c>
      <c r="E27034" t="s">
        <v>31</v>
      </c>
      <c r="F27034">
        <v>185730</v>
      </c>
      <c r="G27034">
        <v>111089</v>
      </c>
      <c r="H27034">
        <f t="shared" si="66"/>
        <v>0.59812092822914986</v>
      </c>
      <c r="I27034" t="s">
        <v>1252</v>
      </c>
    </row>
    <row r="27035" spans="1:9" x14ac:dyDescent="0.35">
      <c r="A27035" t="s">
        <v>1257</v>
      </c>
      <c r="B27035" t="s">
        <v>403</v>
      </c>
      <c r="C27035" t="s">
        <v>403</v>
      </c>
      <c r="D27035" t="s">
        <v>1277</v>
      </c>
      <c r="E27035" t="s">
        <v>29</v>
      </c>
      <c r="F27035">
        <v>54265</v>
      </c>
      <c r="G27035">
        <v>37114</v>
      </c>
      <c r="H27035">
        <f t="shared" si="66"/>
        <v>0.68393992444485396</v>
      </c>
      <c r="I27035" t="s">
        <v>1252</v>
      </c>
    </row>
    <row r="27036" spans="1:9" x14ac:dyDescent="0.35">
      <c r="A27036" t="s">
        <v>1257</v>
      </c>
      <c r="B27036" t="s">
        <v>403</v>
      </c>
      <c r="C27036" t="s">
        <v>403</v>
      </c>
      <c r="D27036" t="s">
        <v>1277</v>
      </c>
      <c r="E27036" t="s">
        <v>30</v>
      </c>
      <c r="F27036">
        <v>47111</v>
      </c>
      <c r="G27036">
        <v>40957</v>
      </c>
      <c r="H27036">
        <f t="shared" si="66"/>
        <v>0.86937233342531473</v>
      </c>
      <c r="I27036" t="s">
        <v>1252</v>
      </c>
    </row>
    <row r="27037" spans="1:9" x14ac:dyDescent="0.35">
      <c r="A27037" t="s">
        <v>1257</v>
      </c>
      <c r="B27037" t="s">
        <v>403</v>
      </c>
      <c r="C27037" t="s">
        <v>403</v>
      </c>
      <c r="D27037" t="s">
        <v>1277</v>
      </c>
      <c r="E27037" t="s">
        <v>31</v>
      </c>
      <c r="F27037">
        <v>50867</v>
      </c>
      <c r="G27037">
        <v>41996</v>
      </c>
      <c r="H27037">
        <f t="shared" si="66"/>
        <v>0.82560402618593587</v>
      </c>
      <c r="I27037" t="s">
        <v>1252</v>
      </c>
    </row>
    <row r="27038" spans="1:9" x14ac:dyDescent="0.35">
      <c r="A27038" t="s">
        <v>1257</v>
      </c>
      <c r="B27038" t="s">
        <v>403</v>
      </c>
      <c r="C27038" t="s">
        <v>403</v>
      </c>
      <c r="D27038" t="s">
        <v>1278</v>
      </c>
      <c r="E27038" t="s">
        <v>29</v>
      </c>
      <c r="F27038">
        <v>64303</v>
      </c>
      <c r="G27038">
        <v>49223</v>
      </c>
      <c r="H27038">
        <f t="shared" si="66"/>
        <v>0.76548528062454313</v>
      </c>
      <c r="I27038" t="s">
        <v>1252</v>
      </c>
    </row>
    <row r="27039" spans="1:9" x14ac:dyDescent="0.35">
      <c r="A27039" t="s">
        <v>1257</v>
      </c>
      <c r="B27039" t="s">
        <v>403</v>
      </c>
      <c r="C27039" t="s">
        <v>403</v>
      </c>
      <c r="D27039" t="s">
        <v>1278</v>
      </c>
      <c r="E27039" t="s">
        <v>30</v>
      </c>
      <c r="F27039">
        <v>64369</v>
      </c>
      <c r="G27039">
        <v>36899</v>
      </c>
      <c r="H27039">
        <f t="shared" si="66"/>
        <v>0.57324177787444264</v>
      </c>
      <c r="I27039" t="s">
        <v>1252</v>
      </c>
    </row>
    <row r="27040" spans="1:9" x14ac:dyDescent="0.35">
      <c r="A27040" t="s">
        <v>1257</v>
      </c>
      <c r="B27040" t="s">
        <v>403</v>
      </c>
      <c r="C27040" t="s">
        <v>403</v>
      </c>
      <c r="D27040" t="s">
        <v>1278</v>
      </c>
      <c r="E27040" t="s">
        <v>31</v>
      </c>
      <c r="F27040">
        <v>66565</v>
      </c>
      <c r="G27040">
        <v>39495</v>
      </c>
      <c r="H27040">
        <f t="shared" si="66"/>
        <v>0.59332982798768119</v>
      </c>
      <c r="I27040" t="s">
        <v>1252</v>
      </c>
    </row>
    <row r="27041" spans="1:9" x14ac:dyDescent="0.35">
      <c r="A27041" t="s">
        <v>1257</v>
      </c>
      <c r="B27041" t="s">
        <v>403</v>
      </c>
      <c r="C27041" t="s">
        <v>403</v>
      </c>
      <c r="D27041" t="s">
        <v>1279</v>
      </c>
      <c r="E27041" t="s">
        <v>29</v>
      </c>
      <c r="F27041">
        <v>17163</v>
      </c>
      <c r="G27041">
        <v>18690</v>
      </c>
      <c r="H27041">
        <f t="shared" si="66"/>
        <v>1.0889704597098409</v>
      </c>
      <c r="I27041" t="s">
        <v>1252</v>
      </c>
    </row>
    <row r="27042" spans="1:9" x14ac:dyDescent="0.35">
      <c r="A27042" t="s">
        <v>1257</v>
      </c>
      <c r="B27042" t="s">
        <v>403</v>
      </c>
      <c r="C27042" t="s">
        <v>403</v>
      </c>
      <c r="D27042" t="s">
        <v>1279</v>
      </c>
      <c r="E27042" t="s">
        <v>30</v>
      </c>
      <c r="F27042">
        <v>15632</v>
      </c>
      <c r="G27042">
        <v>20165</v>
      </c>
      <c r="H27042">
        <f t="shared" si="66"/>
        <v>1.2899820880245649</v>
      </c>
      <c r="I27042" t="s">
        <v>1252</v>
      </c>
    </row>
    <row r="27043" spans="1:9" x14ac:dyDescent="0.35">
      <c r="A27043" t="s">
        <v>1257</v>
      </c>
      <c r="B27043" t="s">
        <v>403</v>
      </c>
      <c r="C27043" t="s">
        <v>403</v>
      </c>
      <c r="D27043" t="s">
        <v>1279</v>
      </c>
      <c r="E27043" t="s">
        <v>31</v>
      </c>
      <c r="F27043">
        <v>23279</v>
      </c>
      <c r="G27043">
        <v>13999</v>
      </c>
      <c r="H27043">
        <f t="shared" si="66"/>
        <v>0.60135744662571411</v>
      </c>
      <c r="I27043" t="s">
        <v>1252</v>
      </c>
    </row>
    <row r="27044" spans="1:9" x14ac:dyDescent="0.35">
      <c r="A27044" t="s">
        <v>1257</v>
      </c>
      <c r="B27044" t="s">
        <v>403</v>
      </c>
      <c r="C27044" t="s">
        <v>403</v>
      </c>
      <c r="D27044" t="s">
        <v>1280</v>
      </c>
      <c r="E27044" t="s">
        <v>29</v>
      </c>
      <c r="F27044">
        <v>123393</v>
      </c>
      <c r="G27044">
        <v>84467</v>
      </c>
      <c r="H27044">
        <f t="shared" si="66"/>
        <v>0.6845363999578582</v>
      </c>
      <c r="I27044" t="s">
        <v>1252</v>
      </c>
    </row>
    <row r="27045" spans="1:9" x14ac:dyDescent="0.35">
      <c r="A27045" t="s">
        <v>1257</v>
      </c>
      <c r="B27045" t="s">
        <v>403</v>
      </c>
      <c r="C27045" t="s">
        <v>403</v>
      </c>
      <c r="D27045" t="s">
        <v>1280</v>
      </c>
      <c r="E27045" t="s">
        <v>30</v>
      </c>
      <c r="F27045">
        <v>118890</v>
      </c>
      <c r="G27045">
        <v>49274</v>
      </c>
      <c r="H27045">
        <f t="shared" si="66"/>
        <v>0.41445033223988559</v>
      </c>
      <c r="I27045" t="s">
        <v>1252</v>
      </c>
    </row>
    <row r="27046" spans="1:9" x14ac:dyDescent="0.35">
      <c r="A27046" t="s">
        <v>1257</v>
      </c>
      <c r="B27046" t="s">
        <v>403</v>
      </c>
      <c r="C27046" t="s">
        <v>403</v>
      </c>
      <c r="D27046" t="s">
        <v>1280</v>
      </c>
      <c r="E27046" t="s">
        <v>31</v>
      </c>
      <c r="F27046">
        <v>115004</v>
      </c>
      <c r="G27046">
        <v>36717</v>
      </c>
      <c r="H27046">
        <f t="shared" si="66"/>
        <v>0.31926715592501131</v>
      </c>
      <c r="I27046" t="s">
        <v>1252</v>
      </c>
    </row>
    <row r="27047" spans="1:9" x14ac:dyDescent="0.35">
      <c r="A27047" t="s">
        <v>1257</v>
      </c>
      <c r="B27047" t="s">
        <v>403</v>
      </c>
      <c r="C27047" t="s">
        <v>403</v>
      </c>
      <c r="D27047" t="s">
        <v>1281</v>
      </c>
      <c r="E27047" t="s">
        <v>29</v>
      </c>
      <c r="F27047">
        <v>26665</v>
      </c>
      <c r="G27047">
        <v>30015</v>
      </c>
      <c r="H27047">
        <f t="shared" si="66"/>
        <v>1.1256328520532533</v>
      </c>
      <c r="I27047" t="s">
        <v>1252</v>
      </c>
    </row>
    <row r="27048" spans="1:9" x14ac:dyDescent="0.35">
      <c r="A27048" t="s">
        <v>1257</v>
      </c>
      <c r="B27048" t="s">
        <v>403</v>
      </c>
      <c r="C27048" t="s">
        <v>403</v>
      </c>
      <c r="D27048" t="s">
        <v>1281</v>
      </c>
      <c r="E27048" t="s">
        <v>30</v>
      </c>
      <c r="F27048">
        <v>23328</v>
      </c>
      <c r="G27048">
        <v>30058</v>
      </c>
      <c r="H27048">
        <f t="shared" si="66"/>
        <v>1.2884945130315502</v>
      </c>
      <c r="I27048" t="s">
        <v>1252</v>
      </c>
    </row>
    <row r="27049" spans="1:9" x14ac:dyDescent="0.35">
      <c r="A27049" t="s">
        <v>1257</v>
      </c>
      <c r="B27049" t="s">
        <v>403</v>
      </c>
      <c r="C27049" t="s">
        <v>403</v>
      </c>
      <c r="D27049" t="s">
        <v>1281</v>
      </c>
      <c r="E27049" t="s">
        <v>31</v>
      </c>
      <c r="F27049">
        <v>20860</v>
      </c>
      <c r="G27049">
        <v>23452</v>
      </c>
      <c r="H27049">
        <f t="shared" si="66"/>
        <v>1.1242569511025886</v>
      </c>
      <c r="I27049" t="s">
        <v>1252</v>
      </c>
    </row>
    <row r="27050" spans="1:9" x14ac:dyDescent="0.35">
      <c r="A27050" t="s">
        <v>1257</v>
      </c>
      <c r="B27050" t="s">
        <v>403</v>
      </c>
      <c r="C27050" t="s">
        <v>403</v>
      </c>
      <c r="D27050" t="s">
        <v>1282</v>
      </c>
      <c r="E27050" t="s">
        <v>29</v>
      </c>
      <c r="F27050">
        <v>5750</v>
      </c>
      <c r="G27050">
        <v>12244</v>
      </c>
      <c r="H27050">
        <f t="shared" si="66"/>
        <v>2.1293913043478261</v>
      </c>
      <c r="I27050" t="s">
        <v>1252</v>
      </c>
    </row>
    <row r="27051" spans="1:9" x14ac:dyDescent="0.35">
      <c r="A27051" t="s">
        <v>1257</v>
      </c>
      <c r="B27051" t="s">
        <v>403</v>
      </c>
      <c r="C27051" t="s">
        <v>403</v>
      </c>
      <c r="D27051" t="s">
        <v>1282</v>
      </c>
      <c r="E27051" t="s">
        <v>30</v>
      </c>
      <c r="F27051">
        <v>21549</v>
      </c>
      <c r="G27051">
        <v>9128</v>
      </c>
      <c r="H27051">
        <f t="shared" si="66"/>
        <v>0.42359274212260428</v>
      </c>
      <c r="I27051" t="s">
        <v>1252</v>
      </c>
    </row>
    <row r="27052" spans="1:9" x14ac:dyDescent="0.35">
      <c r="A27052" t="s">
        <v>1257</v>
      </c>
      <c r="B27052" t="s">
        <v>403</v>
      </c>
      <c r="C27052" t="s">
        <v>403</v>
      </c>
      <c r="D27052" t="s">
        <v>1282</v>
      </c>
      <c r="E27052" t="s">
        <v>31</v>
      </c>
      <c r="F27052">
        <v>23268</v>
      </c>
      <c r="G27052">
        <v>20544</v>
      </c>
      <c r="H27052">
        <f t="shared" si="66"/>
        <v>0.88292934502320786</v>
      </c>
      <c r="I27052" t="s">
        <v>1252</v>
      </c>
    </row>
    <row r="27053" spans="1:9" x14ac:dyDescent="0.35">
      <c r="A27053" t="s">
        <v>1257</v>
      </c>
      <c r="B27053" t="s">
        <v>403</v>
      </c>
      <c r="C27053" t="s">
        <v>403</v>
      </c>
      <c r="D27053" t="s">
        <v>1260</v>
      </c>
      <c r="E27053" t="s">
        <v>29</v>
      </c>
      <c r="F27053">
        <v>471625</v>
      </c>
      <c r="G27053">
        <v>475729</v>
      </c>
      <c r="H27053">
        <f t="shared" si="66"/>
        <v>1.0087018287834615</v>
      </c>
      <c r="I27053" t="s">
        <v>1252</v>
      </c>
    </row>
    <row r="27054" spans="1:9" x14ac:dyDescent="0.35">
      <c r="A27054" t="s">
        <v>1257</v>
      </c>
      <c r="B27054" t="s">
        <v>403</v>
      </c>
      <c r="C27054" t="s">
        <v>403</v>
      </c>
      <c r="D27054" t="s">
        <v>1260</v>
      </c>
      <c r="E27054" t="s">
        <v>30</v>
      </c>
      <c r="F27054">
        <v>460619</v>
      </c>
      <c r="G27054">
        <v>700309</v>
      </c>
      <c r="H27054">
        <f t="shared" si="66"/>
        <v>1.5203649871151645</v>
      </c>
      <c r="I27054" t="s">
        <v>1252</v>
      </c>
    </row>
    <row r="27055" spans="1:9" x14ac:dyDescent="0.35">
      <c r="A27055" t="s">
        <v>1257</v>
      </c>
      <c r="B27055" t="s">
        <v>403</v>
      </c>
      <c r="C27055" t="s">
        <v>403</v>
      </c>
      <c r="D27055" t="s">
        <v>1260</v>
      </c>
      <c r="E27055" t="s">
        <v>31</v>
      </c>
      <c r="F27055">
        <v>533138</v>
      </c>
      <c r="G27055">
        <v>987891</v>
      </c>
      <c r="H27055">
        <f t="shared" si="66"/>
        <v>1.8529742768288886</v>
      </c>
      <c r="I27055" t="s">
        <v>1252</v>
      </c>
    </row>
    <row r="27056" spans="1:9" x14ac:dyDescent="0.35">
      <c r="A27056" t="s">
        <v>1257</v>
      </c>
      <c r="B27056" t="s">
        <v>403</v>
      </c>
      <c r="C27056" t="s">
        <v>403</v>
      </c>
      <c r="D27056" t="s">
        <v>1261</v>
      </c>
      <c r="E27056" t="s">
        <v>29</v>
      </c>
      <c r="F27056">
        <v>522850</v>
      </c>
      <c r="G27056">
        <v>354173</v>
      </c>
      <c r="H27056">
        <f t="shared" si="66"/>
        <v>0.67738930859711199</v>
      </c>
      <c r="I27056" t="s">
        <v>1252</v>
      </c>
    </row>
    <row r="27057" spans="1:9" x14ac:dyDescent="0.35">
      <c r="A27057" t="s">
        <v>1257</v>
      </c>
      <c r="B27057" t="s">
        <v>403</v>
      </c>
      <c r="C27057" t="s">
        <v>403</v>
      </c>
      <c r="D27057" t="s">
        <v>1261</v>
      </c>
      <c r="E27057" t="s">
        <v>30</v>
      </c>
      <c r="F27057">
        <v>532754</v>
      </c>
      <c r="G27057">
        <v>409016</v>
      </c>
      <c r="H27057">
        <f t="shared" si="66"/>
        <v>0.76773895644143453</v>
      </c>
      <c r="I27057" t="s">
        <v>1252</v>
      </c>
    </row>
    <row r="27058" spans="1:9" x14ac:dyDescent="0.35">
      <c r="A27058" t="s">
        <v>1257</v>
      </c>
      <c r="B27058" t="s">
        <v>403</v>
      </c>
      <c r="C27058" t="s">
        <v>403</v>
      </c>
      <c r="D27058" t="s">
        <v>1261</v>
      </c>
      <c r="E27058" t="s">
        <v>31</v>
      </c>
      <c r="F27058">
        <v>539771</v>
      </c>
      <c r="G27058">
        <v>429715</v>
      </c>
      <c r="H27058">
        <f t="shared" si="66"/>
        <v>0.79610612648697321</v>
      </c>
      <c r="I27058" t="s">
        <v>1252</v>
      </c>
    </row>
    <row r="27059" spans="1:9" x14ac:dyDescent="0.35">
      <c r="A27059" t="s">
        <v>1257</v>
      </c>
      <c r="B27059" t="s">
        <v>403</v>
      </c>
      <c r="C27059" t="s">
        <v>403</v>
      </c>
      <c r="D27059" t="s">
        <v>1262</v>
      </c>
      <c r="E27059" t="s">
        <v>29</v>
      </c>
      <c r="F27059">
        <v>197469</v>
      </c>
      <c r="G27059">
        <v>179796</v>
      </c>
      <c r="H27059">
        <f t="shared" si="66"/>
        <v>0.91050240797289705</v>
      </c>
      <c r="I27059" t="s">
        <v>1252</v>
      </c>
    </row>
    <row r="27060" spans="1:9" x14ac:dyDescent="0.35">
      <c r="A27060" t="s">
        <v>1257</v>
      </c>
      <c r="B27060" t="s">
        <v>403</v>
      </c>
      <c r="C27060" t="s">
        <v>403</v>
      </c>
      <c r="D27060" t="s">
        <v>1262</v>
      </c>
      <c r="E27060" t="s">
        <v>30</v>
      </c>
      <c r="F27060">
        <v>197603</v>
      </c>
      <c r="G27060">
        <v>164656</v>
      </c>
      <c r="H27060">
        <f t="shared" si="66"/>
        <v>0.83326670141647652</v>
      </c>
      <c r="I27060" t="s">
        <v>1252</v>
      </c>
    </row>
    <row r="27061" spans="1:9" x14ac:dyDescent="0.35">
      <c r="A27061" t="s">
        <v>1257</v>
      </c>
      <c r="B27061" t="s">
        <v>403</v>
      </c>
      <c r="C27061" t="s">
        <v>403</v>
      </c>
      <c r="D27061" t="s">
        <v>1262</v>
      </c>
      <c r="E27061" t="s">
        <v>31</v>
      </c>
      <c r="F27061">
        <v>209265</v>
      </c>
      <c r="G27061">
        <v>157081</v>
      </c>
      <c r="H27061">
        <f t="shared" si="66"/>
        <v>0.75063197381310776</v>
      </c>
      <c r="I27061" t="s">
        <v>1252</v>
      </c>
    </row>
    <row r="27062" spans="1:9" x14ac:dyDescent="0.35">
      <c r="A27062" t="s">
        <v>1257</v>
      </c>
      <c r="B27062" t="s">
        <v>403</v>
      </c>
      <c r="C27062" t="s">
        <v>403</v>
      </c>
      <c r="D27062" t="s">
        <v>1263</v>
      </c>
      <c r="E27062" t="s">
        <v>29</v>
      </c>
      <c r="F27062">
        <v>281630</v>
      </c>
      <c r="G27062">
        <v>171864</v>
      </c>
      <c r="H27062">
        <f t="shared" si="66"/>
        <v>0.61024748783865357</v>
      </c>
      <c r="I27062" t="s">
        <v>1252</v>
      </c>
    </row>
    <row r="27063" spans="1:9" x14ac:dyDescent="0.35">
      <c r="A27063" t="s">
        <v>1257</v>
      </c>
      <c r="B27063" t="s">
        <v>403</v>
      </c>
      <c r="C27063" t="s">
        <v>403</v>
      </c>
      <c r="D27063" t="s">
        <v>1263</v>
      </c>
      <c r="E27063" t="s">
        <v>30</v>
      </c>
      <c r="F27063">
        <v>287919</v>
      </c>
      <c r="G27063">
        <v>202873</v>
      </c>
      <c r="H27063">
        <f t="shared" si="66"/>
        <v>0.70461831278936093</v>
      </c>
      <c r="I27063" t="s">
        <v>1252</v>
      </c>
    </row>
    <row r="27064" spans="1:9" x14ac:dyDescent="0.35">
      <c r="A27064" t="s">
        <v>1257</v>
      </c>
      <c r="B27064" t="s">
        <v>403</v>
      </c>
      <c r="C27064" t="s">
        <v>403</v>
      </c>
      <c r="D27064" t="s">
        <v>1263</v>
      </c>
      <c r="E27064" t="s">
        <v>31</v>
      </c>
      <c r="F27064">
        <v>291392</v>
      </c>
      <c r="G27064">
        <v>320182</v>
      </c>
      <c r="H27064">
        <f t="shared" si="66"/>
        <v>1.0988016143202284</v>
      </c>
      <c r="I27064" t="s">
        <v>1252</v>
      </c>
    </row>
    <row r="27065" spans="1:9" x14ac:dyDescent="0.35">
      <c r="A27065" t="s">
        <v>1257</v>
      </c>
      <c r="B27065" t="s">
        <v>403</v>
      </c>
      <c r="C27065" t="s">
        <v>403</v>
      </c>
      <c r="D27065" t="s">
        <v>1264</v>
      </c>
      <c r="E27065" t="s">
        <v>29</v>
      </c>
      <c r="F27065">
        <v>475909</v>
      </c>
      <c r="G27065">
        <v>200711</v>
      </c>
      <c r="H27065">
        <f t="shared" si="66"/>
        <v>0.42174239192786855</v>
      </c>
      <c r="I27065" t="s">
        <v>1252</v>
      </c>
    </row>
    <row r="27066" spans="1:9" x14ac:dyDescent="0.35">
      <c r="A27066" t="s">
        <v>1257</v>
      </c>
      <c r="B27066" t="s">
        <v>403</v>
      </c>
      <c r="C27066" t="s">
        <v>403</v>
      </c>
      <c r="D27066" t="s">
        <v>1264</v>
      </c>
      <c r="E27066" t="s">
        <v>30</v>
      </c>
      <c r="F27066">
        <v>478665</v>
      </c>
      <c r="G27066">
        <v>441946</v>
      </c>
      <c r="H27066">
        <f t="shared" si="66"/>
        <v>0.92328873011396284</v>
      </c>
      <c r="I27066" t="s">
        <v>1252</v>
      </c>
    </row>
    <row r="27067" spans="1:9" x14ac:dyDescent="0.35">
      <c r="A27067" t="s">
        <v>1257</v>
      </c>
      <c r="B27067" t="s">
        <v>403</v>
      </c>
      <c r="C27067" t="s">
        <v>403</v>
      </c>
      <c r="D27067" t="s">
        <v>1264</v>
      </c>
      <c r="E27067" t="s">
        <v>31</v>
      </c>
      <c r="F27067">
        <v>479833</v>
      </c>
      <c r="G27067">
        <v>705592</v>
      </c>
      <c r="H27067">
        <f t="shared" si="66"/>
        <v>1.4704949430322634</v>
      </c>
      <c r="I27067" t="s">
        <v>1252</v>
      </c>
    </row>
    <row r="27068" spans="1:9" x14ac:dyDescent="0.35">
      <c r="A27068" t="s">
        <v>1257</v>
      </c>
      <c r="B27068" t="s">
        <v>403</v>
      </c>
      <c r="C27068" t="s">
        <v>403</v>
      </c>
      <c r="D27068" t="s">
        <v>1265</v>
      </c>
      <c r="E27068" t="s">
        <v>29</v>
      </c>
      <c r="F27068">
        <v>45051</v>
      </c>
      <c r="G27068">
        <v>102501</v>
      </c>
      <c r="H27068">
        <f t="shared" si="66"/>
        <v>2.2752214157288408</v>
      </c>
      <c r="I27068" t="s">
        <v>1252</v>
      </c>
    </row>
    <row r="27069" spans="1:9" x14ac:dyDescent="0.35">
      <c r="A27069" t="s">
        <v>1257</v>
      </c>
      <c r="B27069" t="s">
        <v>403</v>
      </c>
      <c r="C27069" t="s">
        <v>403</v>
      </c>
      <c r="D27069" t="s">
        <v>1265</v>
      </c>
      <c r="E27069" t="s">
        <v>30</v>
      </c>
      <c r="F27069">
        <v>46956</v>
      </c>
      <c r="G27069">
        <v>97472</v>
      </c>
      <c r="H27069">
        <f t="shared" si="66"/>
        <v>2.075815657211006</v>
      </c>
      <c r="I27069" t="s">
        <v>1252</v>
      </c>
    </row>
    <row r="27070" spans="1:9" x14ac:dyDescent="0.35">
      <c r="A27070" t="s">
        <v>1257</v>
      </c>
      <c r="B27070" t="s">
        <v>403</v>
      </c>
      <c r="C27070" t="s">
        <v>403</v>
      </c>
      <c r="D27070" t="s">
        <v>1265</v>
      </c>
      <c r="E27070" t="s">
        <v>31</v>
      </c>
      <c r="F27070">
        <v>51241</v>
      </c>
      <c r="G27070">
        <v>63861</v>
      </c>
      <c r="H27070">
        <f t="shared" si="66"/>
        <v>1.2462871528658692</v>
      </c>
      <c r="I27070" t="s">
        <v>1252</v>
      </c>
    </row>
    <row r="27071" spans="1:9" x14ac:dyDescent="0.35">
      <c r="A27071" t="s">
        <v>1257</v>
      </c>
      <c r="B27071" t="s">
        <v>403</v>
      </c>
      <c r="C27071" t="s">
        <v>403</v>
      </c>
      <c r="D27071" t="s">
        <v>1266</v>
      </c>
      <c r="E27071" t="s">
        <v>29</v>
      </c>
      <c r="F27071">
        <v>338915</v>
      </c>
      <c r="G27071">
        <v>282436</v>
      </c>
      <c r="H27071">
        <f t="shared" si="66"/>
        <v>0.83335349571426465</v>
      </c>
      <c r="I27071" t="s">
        <v>1252</v>
      </c>
    </row>
    <row r="27072" spans="1:9" x14ac:dyDescent="0.35">
      <c r="A27072" t="s">
        <v>1257</v>
      </c>
      <c r="B27072" t="s">
        <v>403</v>
      </c>
      <c r="C27072" t="s">
        <v>403</v>
      </c>
      <c r="D27072" t="s">
        <v>1266</v>
      </c>
      <c r="E27072" t="s">
        <v>30</v>
      </c>
      <c r="F27072">
        <v>355273</v>
      </c>
      <c r="G27072">
        <v>228192</v>
      </c>
      <c r="H27072">
        <f t="shared" si="66"/>
        <v>0.64230042812147281</v>
      </c>
      <c r="I27072" t="s">
        <v>1252</v>
      </c>
    </row>
    <row r="27073" spans="1:9" x14ac:dyDescent="0.35">
      <c r="A27073" t="s">
        <v>1257</v>
      </c>
      <c r="B27073" t="s">
        <v>403</v>
      </c>
      <c r="C27073" t="s">
        <v>403</v>
      </c>
      <c r="D27073" t="s">
        <v>1266</v>
      </c>
      <c r="E27073" t="s">
        <v>31</v>
      </c>
      <c r="F27073">
        <v>354019</v>
      </c>
      <c r="G27073">
        <v>213823</v>
      </c>
      <c r="H27073">
        <f t="shared" si="66"/>
        <v>0.60398735661080338</v>
      </c>
      <c r="I27073" t="s">
        <v>1252</v>
      </c>
    </row>
    <row r="27074" spans="1:9" x14ac:dyDescent="0.35">
      <c r="A27074" t="s">
        <v>1257</v>
      </c>
      <c r="B27074" t="s">
        <v>404</v>
      </c>
      <c r="C27074" t="s">
        <v>404</v>
      </c>
      <c r="D27074" t="s">
        <v>1258</v>
      </c>
      <c r="E27074" t="s">
        <v>29</v>
      </c>
      <c r="F27074">
        <v>724544</v>
      </c>
      <c r="G27074">
        <v>603570</v>
      </c>
      <c r="H27074">
        <f t="shared" si="66"/>
        <v>0.83303429467361545</v>
      </c>
      <c r="I27074" t="s">
        <v>1253</v>
      </c>
    </row>
    <row r="27075" spans="1:9" x14ac:dyDescent="0.35">
      <c r="A27075" t="s">
        <v>1257</v>
      </c>
      <c r="B27075" t="s">
        <v>404</v>
      </c>
      <c r="C27075" t="s">
        <v>404</v>
      </c>
      <c r="D27075" t="s">
        <v>1258</v>
      </c>
      <c r="E27075" t="s">
        <v>30</v>
      </c>
      <c r="F27075">
        <v>704091</v>
      </c>
      <c r="G27075">
        <v>592472</v>
      </c>
      <c r="H27075">
        <f t="shared" si="66"/>
        <v>0.84147077579460605</v>
      </c>
      <c r="I27075" t="s">
        <v>1253</v>
      </c>
    </row>
    <row r="27076" spans="1:9" x14ac:dyDescent="0.35">
      <c r="A27076" t="s">
        <v>1257</v>
      </c>
      <c r="B27076" t="s">
        <v>404</v>
      </c>
      <c r="C27076" t="s">
        <v>404</v>
      </c>
      <c r="D27076" t="s">
        <v>1258</v>
      </c>
      <c r="E27076" t="s">
        <v>31</v>
      </c>
      <c r="F27076">
        <v>668870</v>
      </c>
      <c r="G27076">
        <v>528449</v>
      </c>
      <c r="H27076">
        <f t="shared" si="66"/>
        <v>0.7900623439532346</v>
      </c>
      <c r="I27076" t="s">
        <v>1253</v>
      </c>
    </row>
    <row r="27077" spans="1:9" x14ac:dyDescent="0.35">
      <c r="A27077" t="s">
        <v>1257</v>
      </c>
      <c r="B27077" t="s">
        <v>404</v>
      </c>
      <c r="C27077" t="s">
        <v>404</v>
      </c>
      <c r="D27077" t="s">
        <v>1267</v>
      </c>
      <c r="E27077" t="s">
        <v>29</v>
      </c>
      <c r="F27077">
        <v>180140</v>
      </c>
      <c r="G27077">
        <v>121973</v>
      </c>
      <c r="H27077">
        <f t="shared" si="66"/>
        <v>0.67710114355501272</v>
      </c>
      <c r="I27077" t="s">
        <v>1253</v>
      </c>
    </row>
    <row r="27078" spans="1:9" x14ac:dyDescent="0.35">
      <c r="A27078" t="s">
        <v>1257</v>
      </c>
      <c r="B27078" t="s">
        <v>404</v>
      </c>
      <c r="C27078" t="s">
        <v>404</v>
      </c>
      <c r="D27078" t="s">
        <v>1267</v>
      </c>
      <c r="E27078" t="s">
        <v>30</v>
      </c>
      <c r="F27078">
        <v>181395</v>
      </c>
      <c r="G27078">
        <v>148189</v>
      </c>
      <c r="H27078">
        <f t="shared" si="66"/>
        <v>0.81694093001460899</v>
      </c>
      <c r="I27078" t="s">
        <v>1253</v>
      </c>
    </row>
    <row r="27079" spans="1:9" x14ac:dyDescent="0.35">
      <c r="A27079" t="s">
        <v>1257</v>
      </c>
      <c r="B27079" t="s">
        <v>404</v>
      </c>
      <c r="C27079" t="s">
        <v>404</v>
      </c>
      <c r="D27079" t="s">
        <v>1267</v>
      </c>
      <c r="E27079" t="s">
        <v>31</v>
      </c>
      <c r="F27079">
        <v>178868</v>
      </c>
      <c r="G27079">
        <v>176862</v>
      </c>
      <c r="H27079">
        <f t="shared" si="66"/>
        <v>0.98878502582910299</v>
      </c>
      <c r="I27079" t="s">
        <v>1253</v>
      </c>
    </row>
    <row r="27080" spans="1:9" x14ac:dyDescent="0.35">
      <c r="A27080" t="s">
        <v>1257</v>
      </c>
      <c r="B27080" t="s">
        <v>404</v>
      </c>
      <c r="C27080" t="s">
        <v>404</v>
      </c>
      <c r="D27080" t="s">
        <v>1268</v>
      </c>
      <c r="E27080" t="s">
        <v>29</v>
      </c>
      <c r="F27080">
        <v>100018</v>
      </c>
      <c r="G27080">
        <v>61694</v>
      </c>
      <c r="H27080">
        <f t="shared" si="66"/>
        <v>0.61682897078525867</v>
      </c>
      <c r="I27080" t="s">
        <v>1253</v>
      </c>
    </row>
    <row r="27081" spans="1:9" x14ac:dyDescent="0.35">
      <c r="A27081" t="s">
        <v>1257</v>
      </c>
      <c r="B27081" t="s">
        <v>404</v>
      </c>
      <c r="C27081" t="s">
        <v>404</v>
      </c>
      <c r="D27081" t="s">
        <v>1268</v>
      </c>
      <c r="E27081" t="s">
        <v>30</v>
      </c>
      <c r="F27081">
        <v>89359</v>
      </c>
      <c r="G27081">
        <v>45993</v>
      </c>
      <c r="H27081">
        <f t="shared" si="66"/>
        <v>0.51469913495003305</v>
      </c>
      <c r="I27081" t="s">
        <v>1253</v>
      </c>
    </row>
    <row r="27082" spans="1:9" x14ac:dyDescent="0.35">
      <c r="A27082" t="s">
        <v>1257</v>
      </c>
      <c r="B27082" t="s">
        <v>404</v>
      </c>
      <c r="C27082" t="s">
        <v>404</v>
      </c>
      <c r="D27082" t="s">
        <v>1268</v>
      </c>
      <c r="E27082" t="s">
        <v>31</v>
      </c>
      <c r="F27082">
        <v>86755</v>
      </c>
      <c r="G27082">
        <v>44829</v>
      </c>
      <c r="H27082">
        <f t="shared" si="66"/>
        <v>0.51673102414846406</v>
      </c>
      <c r="I27082" t="s">
        <v>1253</v>
      </c>
    </row>
    <row r="27083" spans="1:9" x14ac:dyDescent="0.35">
      <c r="A27083" t="s">
        <v>1257</v>
      </c>
      <c r="B27083" t="s">
        <v>404</v>
      </c>
      <c r="C27083" t="s">
        <v>404</v>
      </c>
      <c r="D27083" t="s">
        <v>1269</v>
      </c>
      <c r="E27083" t="s">
        <v>29</v>
      </c>
      <c r="F27083">
        <v>48887</v>
      </c>
      <c r="G27083">
        <v>97983</v>
      </c>
      <c r="H27083">
        <f t="shared" si="66"/>
        <v>2.0042751651768365</v>
      </c>
      <c r="I27083" t="s">
        <v>1253</v>
      </c>
    </row>
    <row r="27084" spans="1:9" x14ac:dyDescent="0.35">
      <c r="A27084" t="s">
        <v>1257</v>
      </c>
      <c r="B27084" t="s">
        <v>404</v>
      </c>
      <c r="C27084" t="s">
        <v>404</v>
      </c>
      <c r="D27084" t="s">
        <v>1269</v>
      </c>
      <c r="E27084" t="s">
        <v>30</v>
      </c>
      <c r="F27084">
        <v>49485</v>
      </c>
      <c r="G27084">
        <v>78645</v>
      </c>
      <c r="H27084">
        <f t="shared" si="66"/>
        <v>1.5892694755986663</v>
      </c>
      <c r="I27084" t="s">
        <v>1253</v>
      </c>
    </row>
    <row r="27085" spans="1:9" x14ac:dyDescent="0.35">
      <c r="A27085" t="s">
        <v>1257</v>
      </c>
      <c r="B27085" t="s">
        <v>404</v>
      </c>
      <c r="C27085" t="s">
        <v>404</v>
      </c>
      <c r="D27085" t="s">
        <v>1269</v>
      </c>
      <c r="E27085" t="s">
        <v>31</v>
      </c>
      <c r="F27085">
        <v>41212</v>
      </c>
      <c r="G27085">
        <v>50844</v>
      </c>
      <c r="H27085">
        <f t="shared" si="66"/>
        <v>1.2337183344656897</v>
      </c>
      <c r="I27085" t="s">
        <v>1253</v>
      </c>
    </row>
    <row r="27086" spans="1:9" x14ac:dyDescent="0.35">
      <c r="A27086" t="s">
        <v>1257</v>
      </c>
      <c r="B27086" t="s">
        <v>404</v>
      </c>
      <c r="C27086" t="s">
        <v>404</v>
      </c>
      <c r="D27086" t="s">
        <v>1270</v>
      </c>
      <c r="E27086" t="s">
        <v>29</v>
      </c>
      <c r="F27086">
        <v>54716</v>
      </c>
      <c r="G27086">
        <v>28403</v>
      </c>
      <c r="H27086">
        <f t="shared" si="66"/>
        <v>0.51909861832005266</v>
      </c>
      <c r="I27086" t="s">
        <v>1253</v>
      </c>
    </row>
    <row r="27087" spans="1:9" x14ac:dyDescent="0.35">
      <c r="A27087" t="s">
        <v>1257</v>
      </c>
      <c r="B27087" t="s">
        <v>404</v>
      </c>
      <c r="C27087" t="s">
        <v>404</v>
      </c>
      <c r="D27087" t="s">
        <v>1270</v>
      </c>
      <c r="E27087" t="s">
        <v>30</v>
      </c>
      <c r="F27087">
        <v>55799</v>
      </c>
      <c r="G27087">
        <v>35059</v>
      </c>
      <c r="H27087">
        <f t="shared" si="66"/>
        <v>0.62830875105288631</v>
      </c>
      <c r="I27087" t="s">
        <v>1253</v>
      </c>
    </row>
    <row r="27088" spans="1:9" x14ac:dyDescent="0.35">
      <c r="A27088" t="s">
        <v>1257</v>
      </c>
      <c r="B27088" t="s">
        <v>404</v>
      </c>
      <c r="C27088" t="s">
        <v>404</v>
      </c>
      <c r="D27088" t="s">
        <v>1270</v>
      </c>
      <c r="E27088" t="s">
        <v>31</v>
      </c>
      <c r="F27088">
        <v>54858</v>
      </c>
      <c r="G27088">
        <v>33834</v>
      </c>
      <c r="H27088">
        <f t="shared" si="66"/>
        <v>0.61675598818768462</v>
      </c>
      <c r="I27088" t="s">
        <v>1253</v>
      </c>
    </row>
    <row r="27089" spans="1:9" x14ac:dyDescent="0.35">
      <c r="A27089" t="s">
        <v>1257</v>
      </c>
      <c r="B27089" t="s">
        <v>404</v>
      </c>
      <c r="C27089" t="s">
        <v>404</v>
      </c>
      <c r="D27089" t="s">
        <v>1271</v>
      </c>
      <c r="E27089" t="s">
        <v>29</v>
      </c>
      <c r="F27089">
        <v>148684</v>
      </c>
      <c r="G27089">
        <v>126113</v>
      </c>
      <c r="H27089">
        <f t="shared" si="66"/>
        <v>0.84819482930241319</v>
      </c>
      <c r="I27089" t="s">
        <v>1253</v>
      </c>
    </row>
    <row r="27090" spans="1:9" x14ac:dyDescent="0.35">
      <c r="A27090" t="s">
        <v>1257</v>
      </c>
      <c r="B27090" t="s">
        <v>404</v>
      </c>
      <c r="C27090" t="s">
        <v>404</v>
      </c>
      <c r="D27090" t="s">
        <v>1271</v>
      </c>
      <c r="E27090" t="s">
        <v>30</v>
      </c>
      <c r="F27090">
        <v>149210</v>
      </c>
      <c r="G27090">
        <v>126217</v>
      </c>
      <c r="H27090">
        <f t="shared" si="66"/>
        <v>0.84590174921251926</v>
      </c>
      <c r="I27090" t="s">
        <v>1253</v>
      </c>
    </row>
    <row r="27091" spans="1:9" x14ac:dyDescent="0.35">
      <c r="A27091" t="s">
        <v>1257</v>
      </c>
      <c r="B27091" t="s">
        <v>404</v>
      </c>
      <c r="C27091" t="s">
        <v>404</v>
      </c>
      <c r="D27091" t="s">
        <v>1271</v>
      </c>
      <c r="E27091" t="s">
        <v>31</v>
      </c>
      <c r="F27091">
        <v>146502</v>
      </c>
      <c r="G27091">
        <v>133401</v>
      </c>
      <c r="H27091">
        <f t="shared" si="66"/>
        <v>0.91057459966416843</v>
      </c>
      <c r="I27091" t="s">
        <v>1253</v>
      </c>
    </row>
    <row r="27092" spans="1:9" x14ac:dyDescent="0.35">
      <c r="A27092" t="s">
        <v>1257</v>
      </c>
      <c r="B27092" t="s">
        <v>404</v>
      </c>
      <c r="C27092" t="s">
        <v>404</v>
      </c>
      <c r="D27092" t="s">
        <v>1272</v>
      </c>
      <c r="E27092" t="s">
        <v>29</v>
      </c>
      <c r="F27092">
        <v>100208</v>
      </c>
      <c r="G27092">
        <v>65673</v>
      </c>
      <c r="H27092">
        <f t="shared" si="66"/>
        <v>0.65536683697908349</v>
      </c>
      <c r="I27092" t="s">
        <v>1253</v>
      </c>
    </row>
    <row r="27093" spans="1:9" x14ac:dyDescent="0.35">
      <c r="A27093" t="s">
        <v>1257</v>
      </c>
      <c r="B27093" t="s">
        <v>404</v>
      </c>
      <c r="C27093" t="s">
        <v>404</v>
      </c>
      <c r="D27093" t="s">
        <v>1272</v>
      </c>
      <c r="E27093" t="s">
        <v>30</v>
      </c>
      <c r="F27093">
        <v>101320</v>
      </c>
      <c r="G27093">
        <v>67963</v>
      </c>
      <c r="H27093">
        <f t="shared" si="66"/>
        <v>0.67077575996841687</v>
      </c>
      <c r="I27093" t="s">
        <v>1253</v>
      </c>
    </row>
    <row r="27094" spans="1:9" x14ac:dyDescent="0.35">
      <c r="A27094" t="s">
        <v>1257</v>
      </c>
      <c r="B27094" t="s">
        <v>404</v>
      </c>
      <c r="C27094" t="s">
        <v>404</v>
      </c>
      <c r="D27094" t="s">
        <v>1272</v>
      </c>
      <c r="E27094" t="s">
        <v>31</v>
      </c>
      <c r="F27094">
        <v>107027</v>
      </c>
      <c r="G27094">
        <v>74431</v>
      </c>
      <c r="H27094">
        <f t="shared" ref="H27094:H27157" si="67">G27094/F27094</f>
        <v>0.69544133723266088</v>
      </c>
      <c r="I27094" t="s">
        <v>1253</v>
      </c>
    </row>
    <row r="27095" spans="1:9" x14ac:dyDescent="0.35">
      <c r="A27095" t="s">
        <v>1257</v>
      </c>
      <c r="B27095" t="s">
        <v>404</v>
      </c>
      <c r="C27095" t="s">
        <v>404</v>
      </c>
      <c r="D27095" t="s">
        <v>1273</v>
      </c>
      <c r="E27095" t="s">
        <v>29</v>
      </c>
      <c r="F27095">
        <v>55585</v>
      </c>
      <c r="G27095">
        <v>75304</v>
      </c>
      <c r="H27095">
        <f t="shared" si="67"/>
        <v>1.3547539803903932</v>
      </c>
      <c r="I27095" t="s">
        <v>1253</v>
      </c>
    </row>
    <row r="27096" spans="1:9" x14ac:dyDescent="0.35">
      <c r="A27096" t="s">
        <v>1257</v>
      </c>
      <c r="B27096" t="s">
        <v>404</v>
      </c>
      <c r="C27096" t="s">
        <v>404</v>
      </c>
      <c r="D27096" t="s">
        <v>1273</v>
      </c>
      <c r="E27096" t="s">
        <v>30</v>
      </c>
      <c r="F27096">
        <v>61136</v>
      </c>
      <c r="G27096">
        <v>84125</v>
      </c>
      <c r="H27096">
        <f t="shared" si="67"/>
        <v>1.3760304894006805</v>
      </c>
      <c r="I27096" t="s">
        <v>1253</v>
      </c>
    </row>
    <row r="27097" spans="1:9" x14ac:dyDescent="0.35">
      <c r="A27097" t="s">
        <v>1257</v>
      </c>
      <c r="B27097" t="s">
        <v>404</v>
      </c>
      <c r="C27097" t="s">
        <v>404</v>
      </c>
      <c r="D27097" t="s">
        <v>1273</v>
      </c>
      <c r="E27097" t="s">
        <v>31</v>
      </c>
      <c r="F27097">
        <v>61565</v>
      </c>
      <c r="G27097">
        <v>83075</v>
      </c>
      <c r="H27097">
        <f t="shared" si="67"/>
        <v>1.349386826930886</v>
      </c>
      <c r="I27097" t="s">
        <v>1253</v>
      </c>
    </row>
    <row r="27098" spans="1:9" x14ac:dyDescent="0.35">
      <c r="A27098" t="s">
        <v>1257</v>
      </c>
      <c r="B27098" t="s">
        <v>404</v>
      </c>
      <c r="C27098" t="s">
        <v>404</v>
      </c>
      <c r="D27098" t="s">
        <v>1274</v>
      </c>
      <c r="E27098" t="s">
        <v>29</v>
      </c>
      <c r="F27098">
        <v>148372</v>
      </c>
      <c r="G27098">
        <v>107359</v>
      </c>
      <c r="H27098">
        <f t="shared" si="67"/>
        <v>0.72357992073976218</v>
      </c>
      <c r="I27098" t="s">
        <v>1253</v>
      </c>
    </row>
    <row r="27099" spans="1:9" x14ac:dyDescent="0.35">
      <c r="A27099" t="s">
        <v>1257</v>
      </c>
      <c r="B27099" t="s">
        <v>404</v>
      </c>
      <c r="C27099" t="s">
        <v>404</v>
      </c>
      <c r="D27099" t="s">
        <v>1274</v>
      </c>
      <c r="E27099" t="s">
        <v>30</v>
      </c>
      <c r="F27099">
        <v>146655</v>
      </c>
      <c r="G27099">
        <v>98598</v>
      </c>
      <c r="H27099">
        <f t="shared" si="67"/>
        <v>0.67231257031809344</v>
      </c>
      <c r="I27099" t="s">
        <v>1253</v>
      </c>
    </row>
    <row r="27100" spans="1:9" x14ac:dyDescent="0.35">
      <c r="A27100" t="s">
        <v>1257</v>
      </c>
      <c r="B27100" t="s">
        <v>404</v>
      </c>
      <c r="C27100" t="s">
        <v>404</v>
      </c>
      <c r="D27100" t="s">
        <v>1274</v>
      </c>
      <c r="E27100" t="s">
        <v>31</v>
      </c>
      <c r="F27100">
        <v>146911</v>
      </c>
      <c r="G27100">
        <v>96947</v>
      </c>
      <c r="H27100">
        <f t="shared" si="67"/>
        <v>0.65990293442968873</v>
      </c>
      <c r="I27100" t="s">
        <v>1253</v>
      </c>
    </row>
    <row r="27101" spans="1:9" x14ac:dyDescent="0.35">
      <c r="A27101" t="s">
        <v>1257</v>
      </c>
      <c r="B27101" t="s">
        <v>404</v>
      </c>
      <c r="C27101" t="s">
        <v>404</v>
      </c>
      <c r="D27101" t="s">
        <v>1275</v>
      </c>
      <c r="E27101" t="s">
        <v>29</v>
      </c>
      <c r="F27101">
        <v>102790</v>
      </c>
      <c r="G27101">
        <v>109739</v>
      </c>
      <c r="H27101">
        <f t="shared" si="67"/>
        <v>1.0676038525148361</v>
      </c>
      <c r="I27101" t="s">
        <v>1253</v>
      </c>
    </row>
    <row r="27102" spans="1:9" x14ac:dyDescent="0.35">
      <c r="A27102" t="s">
        <v>1257</v>
      </c>
      <c r="B27102" t="s">
        <v>404</v>
      </c>
      <c r="C27102" t="s">
        <v>404</v>
      </c>
      <c r="D27102" t="s">
        <v>1275</v>
      </c>
      <c r="E27102" t="s">
        <v>30</v>
      </c>
      <c r="F27102">
        <v>103529</v>
      </c>
      <c r="G27102">
        <v>72466</v>
      </c>
      <c r="H27102">
        <f t="shared" si="67"/>
        <v>0.69995846574389786</v>
      </c>
      <c r="I27102" t="s">
        <v>1253</v>
      </c>
    </row>
    <row r="27103" spans="1:9" x14ac:dyDescent="0.35">
      <c r="A27103" t="s">
        <v>1257</v>
      </c>
      <c r="B27103" t="s">
        <v>404</v>
      </c>
      <c r="C27103" t="s">
        <v>404</v>
      </c>
      <c r="D27103" t="s">
        <v>1275</v>
      </c>
      <c r="E27103" t="s">
        <v>31</v>
      </c>
      <c r="F27103">
        <v>100689</v>
      </c>
      <c r="G27103">
        <v>101457</v>
      </c>
      <c r="H27103">
        <f t="shared" si="67"/>
        <v>1.0076274468909217</v>
      </c>
      <c r="I27103" t="s">
        <v>1253</v>
      </c>
    </row>
    <row r="27104" spans="1:9" x14ac:dyDescent="0.35">
      <c r="A27104" t="s">
        <v>1257</v>
      </c>
      <c r="B27104" t="s">
        <v>404</v>
      </c>
      <c r="C27104" t="s">
        <v>404</v>
      </c>
      <c r="D27104" t="s">
        <v>1276</v>
      </c>
      <c r="E27104" t="s">
        <v>29</v>
      </c>
      <c r="F27104">
        <v>23245</v>
      </c>
      <c r="G27104">
        <v>24956</v>
      </c>
      <c r="H27104">
        <f t="shared" si="67"/>
        <v>1.0736072273607227</v>
      </c>
      <c r="I27104" t="s">
        <v>1253</v>
      </c>
    </row>
    <row r="27105" spans="1:9" x14ac:dyDescent="0.35">
      <c r="A27105" t="s">
        <v>1257</v>
      </c>
      <c r="B27105" t="s">
        <v>404</v>
      </c>
      <c r="C27105" t="s">
        <v>404</v>
      </c>
      <c r="D27105" t="s">
        <v>1276</v>
      </c>
      <c r="E27105" t="s">
        <v>30</v>
      </c>
      <c r="F27105">
        <v>24592</v>
      </c>
      <c r="G27105">
        <v>23096</v>
      </c>
      <c r="H27105">
        <f t="shared" si="67"/>
        <v>0.93916720884840599</v>
      </c>
      <c r="I27105" t="s">
        <v>1253</v>
      </c>
    </row>
    <row r="27106" spans="1:9" x14ac:dyDescent="0.35">
      <c r="A27106" t="s">
        <v>1257</v>
      </c>
      <c r="B27106" t="s">
        <v>404</v>
      </c>
      <c r="C27106" t="s">
        <v>404</v>
      </c>
      <c r="D27106" t="s">
        <v>1276</v>
      </c>
      <c r="E27106" t="s">
        <v>31</v>
      </c>
      <c r="F27106">
        <v>22670</v>
      </c>
      <c r="G27106">
        <v>30944</v>
      </c>
      <c r="H27106">
        <f t="shared" si="67"/>
        <v>1.3649757388619321</v>
      </c>
      <c r="I27106" t="s">
        <v>1253</v>
      </c>
    </row>
    <row r="27107" spans="1:9" x14ac:dyDescent="0.35">
      <c r="A27107" t="s">
        <v>1257</v>
      </c>
      <c r="B27107" t="s">
        <v>404</v>
      </c>
      <c r="C27107" t="s">
        <v>404</v>
      </c>
      <c r="D27107" t="s">
        <v>1259</v>
      </c>
      <c r="E27107" t="s">
        <v>29</v>
      </c>
      <c r="F27107">
        <v>225536</v>
      </c>
      <c r="G27107">
        <v>218619</v>
      </c>
      <c r="H27107">
        <f t="shared" si="67"/>
        <v>0.96933083853575486</v>
      </c>
      <c r="I27107" t="s">
        <v>1253</v>
      </c>
    </row>
    <row r="27108" spans="1:9" x14ac:dyDescent="0.35">
      <c r="A27108" t="s">
        <v>1257</v>
      </c>
      <c r="B27108" t="s">
        <v>404</v>
      </c>
      <c r="C27108" t="s">
        <v>404</v>
      </c>
      <c r="D27108" t="s">
        <v>1259</v>
      </c>
      <c r="E27108" t="s">
        <v>30</v>
      </c>
      <c r="F27108">
        <v>230412</v>
      </c>
      <c r="G27108">
        <v>185491</v>
      </c>
      <c r="H27108">
        <f t="shared" si="67"/>
        <v>0.80504053608319015</v>
      </c>
      <c r="I27108" t="s">
        <v>1253</v>
      </c>
    </row>
    <row r="27109" spans="1:9" x14ac:dyDescent="0.35">
      <c r="A27109" t="s">
        <v>1257</v>
      </c>
      <c r="B27109" t="s">
        <v>404</v>
      </c>
      <c r="C27109" t="s">
        <v>404</v>
      </c>
      <c r="D27109" t="s">
        <v>1259</v>
      </c>
      <c r="E27109" t="s">
        <v>31</v>
      </c>
      <c r="F27109">
        <v>235039</v>
      </c>
      <c r="G27109">
        <v>162578</v>
      </c>
      <c r="H27109">
        <f t="shared" si="67"/>
        <v>0.69170648275392599</v>
      </c>
      <c r="I27109" t="s">
        <v>1253</v>
      </c>
    </row>
    <row r="27110" spans="1:9" x14ac:dyDescent="0.35">
      <c r="A27110" t="s">
        <v>1257</v>
      </c>
      <c r="B27110" t="s">
        <v>404</v>
      </c>
      <c r="C27110" t="s">
        <v>404</v>
      </c>
      <c r="D27110" t="s">
        <v>1277</v>
      </c>
      <c r="E27110" t="s">
        <v>29</v>
      </c>
      <c r="F27110">
        <v>51754</v>
      </c>
      <c r="G27110">
        <v>42992</v>
      </c>
      <c r="H27110">
        <f t="shared" si="67"/>
        <v>0.83069907639989182</v>
      </c>
      <c r="I27110" t="s">
        <v>1253</v>
      </c>
    </row>
    <row r="27111" spans="1:9" x14ac:dyDescent="0.35">
      <c r="A27111" t="s">
        <v>1257</v>
      </c>
      <c r="B27111" t="s">
        <v>404</v>
      </c>
      <c r="C27111" t="s">
        <v>404</v>
      </c>
      <c r="D27111" t="s">
        <v>1277</v>
      </c>
      <c r="E27111" t="s">
        <v>30</v>
      </c>
      <c r="F27111">
        <v>48007</v>
      </c>
      <c r="G27111">
        <v>36799</v>
      </c>
      <c r="H27111">
        <f t="shared" si="67"/>
        <v>0.76653404711812856</v>
      </c>
      <c r="I27111" t="s">
        <v>1253</v>
      </c>
    </row>
    <row r="27112" spans="1:9" x14ac:dyDescent="0.35">
      <c r="A27112" t="s">
        <v>1257</v>
      </c>
      <c r="B27112" t="s">
        <v>404</v>
      </c>
      <c r="C27112" t="s">
        <v>404</v>
      </c>
      <c r="D27112" t="s">
        <v>1277</v>
      </c>
      <c r="E27112" t="s">
        <v>31</v>
      </c>
      <c r="F27112">
        <v>45248</v>
      </c>
      <c r="G27112">
        <v>44299</v>
      </c>
      <c r="H27112">
        <f t="shared" si="67"/>
        <v>0.9790266973125884</v>
      </c>
      <c r="I27112" t="s">
        <v>1253</v>
      </c>
    </row>
    <row r="27113" spans="1:9" x14ac:dyDescent="0.35">
      <c r="A27113" t="s">
        <v>1257</v>
      </c>
      <c r="B27113" t="s">
        <v>404</v>
      </c>
      <c r="C27113" t="s">
        <v>404</v>
      </c>
      <c r="D27113" t="s">
        <v>1278</v>
      </c>
      <c r="E27113" t="s">
        <v>29</v>
      </c>
      <c r="F27113">
        <v>53100</v>
      </c>
      <c r="G27113">
        <v>54208</v>
      </c>
      <c r="H27113">
        <f t="shared" si="67"/>
        <v>1.0208662900188323</v>
      </c>
      <c r="I27113" t="s">
        <v>1253</v>
      </c>
    </row>
    <row r="27114" spans="1:9" x14ac:dyDescent="0.35">
      <c r="A27114" t="s">
        <v>1257</v>
      </c>
      <c r="B27114" t="s">
        <v>404</v>
      </c>
      <c r="C27114" t="s">
        <v>404</v>
      </c>
      <c r="D27114" t="s">
        <v>1278</v>
      </c>
      <c r="E27114" t="s">
        <v>30</v>
      </c>
      <c r="F27114">
        <v>54273</v>
      </c>
      <c r="G27114">
        <v>44927</v>
      </c>
      <c r="H27114">
        <f t="shared" si="67"/>
        <v>0.82779651023529199</v>
      </c>
      <c r="I27114" t="s">
        <v>1253</v>
      </c>
    </row>
    <row r="27115" spans="1:9" x14ac:dyDescent="0.35">
      <c r="A27115" t="s">
        <v>1257</v>
      </c>
      <c r="B27115" t="s">
        <v>404</v>
      </c>
      <c r="C27115" t="s">
        <v>404</v>
      </c>
      <c r="D27115" t="s">
        <v>1278</v>
      </c>
      <c r="E27115" t="s">
        <v>31</v>
      </c>
      <c r="F27115">
        <v>57525</v>
      </c>
      <c r="G27115">
        <v>46054</v>
      </c>
      <c r="H27115">
        <f t="shared" si="67"/>
        <v>0.80059104737070841</v>
      </c>
      <c r="I27115" t="s">
        <v>1253</v>
      </c>
    </row>
    <row r="27116" spans="1:9" x14ac:dyDescent="0.35">
      <c r="A27116" t="s">
        <v>1257</v>
      </c>
      <c r="B27116" t="s">
        <v>404</v>
      </c>
      <c r="C27116" t="s">
        <v>404</v>
      </c>
      <c r="D27116" t="s">
        <v>1279</v>
      </c>
      <c r="E27116" t="s">
        <v>29</v>
      </c>
      <c r="F27116">
        <v>23576</v>
      </c>
      <c r="G27116">
        <v>26880</v>
      </c>
      <c r="H27116">
        <f t="shared" si="67"/>
        <v>1.1401425178147269</v>
      </c>
      <c r="I27116" t="s">
        <v>1253</v>
      </c>
    </row>
    <row r="27117" spans="1:9" x14ac:dyDescent="0.35">
      <c r="A27117" t="s">
        <v>1257</v>
      </c>
      <c r="B27117" t="s">
        <v>404</v>
      </c>
      <c r="C27117" t="s">
        <v>404</v>
      </c>
      <c r="D27117" t="s">
        <v>1279</v>
      </c>
      <c r="E27117" t="s">
        <v>30</v>
      </c>
      <c r="F27117">
        <v>20711</v>
      </c>
      <c r="G27117">
        <v>18332</v>
      </c>
      <c r="H27117">
        <f t="shared" si="67"/>
        <v>0.88513350393510692</v>
      </c>
      <c r="I27117" t="s">
        <v>1253</v>
      </c>
    </row>
    <row r="27118" spans="1:9" x14ac:dyDescent="0.35">
      <c r="A27118" t="s">
        <v>1257</v>
      </c>
      <c r="B27118" t="s">
        <v>404</v>
      </c>
      <c r="C27118" t="s">
        <v>404</v>
      </c>
      <c r="D27118" t="s">
        <v>1279</v>
      </c>
      <c r="E27118" t="s">
        <v>31</v>
      </c>
      <c r="F27118">
        <v>25394</v>
      </c>
      <c r="G27118">
        <v>17263</v>
      </c>
      <c r="H27118">
        <f t="shared" si="67"/>
        <v>0.67980625344569579</v>
      </c>
      <c r="I27118" t="s">
        <v>1253</v>
      </c>
    </row>
    <row r="27119" spans="1:9" x14ac:dyDescent="0.35">
      <c r="A27119" t="s">
        <v>1257</v>
      </c>
      <c r="B27119" t="s">
        <v>404</v>
      </c>
      <c r="C27119" t="s">
        <v>404</v>
      </c>
      <c r="D27119" t="s">
        <v>1280</v>
      </c>
      <c r="E27119" t="s">
        <v>29</v>
      </c>
      <c r="F27119">
        <v>50410</v>
      </c>
      <c r="G27119">
        <v>26394</v>
      </c>
      <c r="H27119">
        <f t="shared" si="67"/>
        <v>0.52358658996230911</v>
      </c>
      <c r="I27119" t="s">
        <v>1253</v>
      </c>
    </row>
    <row r="27120" spans="1:9" x14ac:dyDescent="0.35">
      <c r="A27120" t="s">
        <v>1257</v>
      </c>
      <c r="B27120" t="s">
        <v>404</v>
      </c>
      <c r="C27120" t="s">
        <v>404</v>
      </c>
      <c r="D27120" t="s">
        <v>1280</v>
      </c>
      <c r="E27120" t="s">
        <v>30</v>
      </c>
      <c r="F27120">
        <v>50166</v>
      </c>
      <c r="G27120">
        <v>21179</v>
      </c>
      <c r="H27120">
        <f t="shared" si="67"/>
        <v>0.42217836781884144</v>
      </c>
      <c r="I27120" t="s">
        <v>1253</v>
      </c>
    </row>
    <row r="27121" spans="1:9" x14ac:dyDescent="0.35">
      <c r="A27121" t="s">
        <v>1257</v>
      </c>
      <c r="B27121" t="s">
        <v>404</v>
      </c>
      <c r="C27121" t="s">
        <v>404</v>
      </c>
      <c r="D27121" t="s">
        <v>1280</v>
      </c>
      <c r="E27121" t="s">
        <v>31</v>
      </c>
      <c r="F27121">
        <v>47436</v>
      </c>
      <c r="G27121">
        <v>36431</v>
      </c>
      <c r="H27121">
        <f t="shared" si="67"/>
        <v>0.7680032043173961</v>
      </c>
      <c r="I27121" t="s">
        <v>1253</v>
      </c>
    </row>
    <row r="27122" spans="1:9" x14ac:dyDescent="0.35">
      <c r="A27122" t="s">
        <v>1257</v>
      </c>
      <c r="B27122" t="s">
        <v>404</v>
      </c>
      <c r="C27122" t="s">
        <v>404</v>
      </c>
      <c r="D27122" t="s">
        <v>1281</v>
      </c>
      <c r="E27122" t="s">
        <v>29</v>
      </c>
      <c r="F27122">
        <v>24621</v>
      </c>
      <c r="G27122">
        <v>26615</v>
      </c>
      <c r="H27122">
        <f t="shared" si="67"/>
        <v>1.0809877746639047</v>
      </c>
      <c r="I27122" t="s">
        <v>1253</v>
      </c>
    </row>
    <row r="27123" spans="1:9" x14ac:dyDescent="0.35">
      <c r="A27123" t="s">
        <v>1257</v>
      </c>
      <c r="B27123" t="s">
        <v>404</v>
      </c>
      <c r="C27123" t="s">
        <v>404</v>
      </c>
      <c r="D27123" t="s">
        <v>1281</v>
      </c>
      <c r="E27123" t="s">
        <v>30</v>
      </c>
      <c r="F27123">
        <v>31468</v>
      </c>
      <c r="G27123">
        <v>28503</v>
      </c>
      <c r="H27123">
        <f t="shared" si="67"/>
        <v>0.90577729757213676</v>
      </c>
      <c r="I27123" t="s">
        <v>1253</v>
      </c>
    </row>
    <row r="27124" spans="1:9" x14ac:dyDescent="0.35">
      <c r="A27124" t="s">
        <v>1257</v>
      </c>
      <c r="B27124" t="s">
        <v>404</v>
      </c>
      <c r="C27124" t="s">
        <v>404</v>
      </c>
      <c r="D27124" t="s">
        <v>1281</v>
      </c>
      <c r="E27124" t="s">
        <v>31</v>
      </c>
      <c r="F27124">
        <v>24558</v>
      </c>
      <c r="G27124">
        <v>22753</v>
      </c>
      <c r="H27124">
        <f t="shared" si="67"/>
        <v>0.92650052935906835</v>
      </c>
      <c r="I27124" t="s">
        <v>1253</v>
      </c>
    </row>
    <row r="27125" spans="1:9" x14ac:dyDescent="0.35">
      <c r="A27125" t="s">
        <v>1257</v>
      </c>
      <c r="B27125" t="s">
        <v>404</v>
      </c>
      <c r="C27125" t="s">
        <v>404</v>
      </c>
      <c r="D27125" t="s">
        <v>1282</v>
      </c>
      <c r="E27125" t="s">
        <v>29</v>
      </c>
      <c r="F27125">
        <v>7356</v>
      </c>
      <c r="G27125">
        <v>8225</v>
      </c>
      <c r="H27125">
        <f t="shared" si="67"/>
        <v>1.1181348558999455</v>
      </c>
      <c r="I27125" t="s">
        <v>1253</v>
      </c>
    </row>
    <row r="27126" spans="1:9" x14ac:dyDescent="0.35">
      <c r="A27126" t="s">
        <v>1257</v>
      </c>
      <c r="B27126" t="s">
        <v>404</v>
      </c>
      <c r="C27126" t="s">
        <v>404</v>
      </c>
      <c r="D27126" t="s">
        <v>1282</v>
      </c>
      <c r="E27126" t="s">
        <v>30</v>
      </c>
      <c r="F27126">
        <v>36579</v>
      </c>
      <c r="G27126">
        <v>22642</v>
      </c>
      <c r="H27126">
        <f t="shared" si="67"/>
        <v>0.61898903742584543</v>
      </c>
      <c r="I27126" t="s">
        <v>1253</v>
      </c>
    </row>
    <row r="27127" spans="1:9" x14ac:dyDescent="0.35">
      <c r="A27127" t="s">
        <v>1257</v>
      </c>
      <c r="B27127" t="s">
        <v>404</v>
      </c>
      <c r="C27127" t="s">
        <v>404</v>
      </c>
      <c r="D27127" t="s">
        <v>1282</v>
      </c>
      <c r="E27127" t="s">
        <v>31</v>
      </c>
      <c r="F27127">
        <v>36653</v>
      </c>
      <c r="G27127">
        <v>17815</v>
      </c>
      <c r="H27127">
        <f t="shared" si="67"/>
        <v>0.48604479851581045</v>
      </c>
      <c r="I27127" t="s">
        <v>1253</v>
      </c>
    </row>
    <row r="27128" spans="1:9" x14ac:dyDescent="0.35">
      <c r="A27128" t="s">
        <v>1257</v>
      </c>
      <c r="B27128" t="s">
        <v>404</v>
      </c>
      <c r="C27128" t="s">
        <v>404</v>
      </c>
      <c r="D27128" t="s">
        <v>1260</v>
      </c>
      <c r="E27128" t="s">
        <v>29</v>
      </c>
      <c r="F27128">
        <v>386269</v>
      </c>
      <c r="G27128">
        <v>344510</v>
      </c>
      <c r="H27128">
        <f t="shared" si="67"/>
        <v>0.89189140210578643</v>
      </c>
      <c r="I27128" t="s">
        <v>1253</v>
      </c>
    </row>
    <row r="27129" spans="1:9" x14ac:dyDescent="0.35">
      <c r="A27129" t="s">
        <v>1257</v>
      </c>
      <c r="B27129" t="s">
        <v>404</v>
      </c>
      <c r="C27129" t="s">
        <v>404</v>
      </c>
      <c r="D27129" t="s">
        <v>1260</v>
      </c>
      <c r="E27129" t="s">
        <v>30</v>
      </c>
      <c r="F27129">
        <v>392226</v>
      </c>
      <c r="G27129">
        <v>739468</v>
      </c>
      <c r="H27129">
        <f t="shared" si="67"/>
        <v>1.8853110196672327</v>
      </c>
      <c r="I27129" t="s">
        <v>1253</v>
      </c>
    </row>
    <row r="27130" spans="1:9" x14ac:dyDescent="0.35">
      <c r="A27130" t="s">
        <v>1257</v>
      </c>
      <c r="B27130" t="s">
        <v>404</v>
      </c>
      <c r="C27130" t="s">
        <v>404</v>
      </c>
      <c r="D27130" t="s">
        <v>1260</v>
      </c>
      <c r="E27130" t="s">
        <v>31</v>
      </c>
      <c r="F27130">
        <v>441544</v>
      </c>
      <c r="G27130">
        <v>828420</v>
      </c>
      <c r="H27130">
        <f t="shared" si="67"/>
        <v>1.8761890094758393</v>
      </c>
      <c r="I27130" t="s">
        <v>1253</v>
      </c>
    </row>
    <row r="27131" spans="1:9" x14ac:dyDescent="0.35">
      <c r="A27131" t="s">
        <v>1257</v>
      </c>
      <c r="B27131" t="s">
        <v>404</v>
      </c>
      <c r="C27131" t="s">
        <v>404</v>
      </c>
      <c r="D27131" t="s">
        <v>1261</v>
      </c>
      <c r="E27131" t="s">
        <v>29</v>
      </c>
      <c r="F27131">
        <v>457785</v>
      </c>
      <c r="G27131">
        <v>348970</v>
      </c>
      <c r="H27131">
        <f t="shared" si="67"/>
        <v>0.76230108020140463</v>
      </c>
      <c r="I27131" t="s">
        <v>1253</v>
      </c>
    </row>
    <row r="27132" spans="1:9" x14ac:dyDescent="0.35">
      <c r="A27132" t="s">
        <v>1257</v>
      </c>
      <c r="B27132" t="s">
        <v>404</v>
      </c>
      <c r="C27132" t="s">
        <v>404</v>
      </c>
      <c r="D27132" t="s">
        <v>1261</v>
      </c>
      <c r="E27132" t="s">
        <v>30</v>
      </c>
      <c r="F27132">
        <v>468024</v>
      </c>
      <c r="G27132">
        <v>343131</v>
      </c>
      <c r="H27132">
        <f t="shared" si="67"/>
        <v>0.73314830008717502</v>
      </c>
      <c r="I27132" t="s">
        <v>1253</v>
      </c>
    </row>
    <row r="27133" spans="1:9" x14ac:dyDescent="0.35">
      <c r="A27133" t="s">
        <v>1257</v>
      </c>
      <c r="B27133" t="s">
        <v>404</v>
      </c>
      <c r="C27133" t="s">
        <v>404</v>
      </c>
      <c r="D27133" t="s">
        <v>1261</v>
      </c>
      <c r="E27133" t="s">
        <v>31</v>
      </c>
      <c r="F27133">
        <v>471876</v>
      </c>
      <c r="G27133">
        <v>408600</v>
      </c>
      <c r="H27133">
        <f t="shared" si="67"/>
        <v>0.86590544973679529</v>
      </c>
      <c r="I27133" t="s">
        <v>1253</v>
      </c>
    </row>
    <row r="27134" spans="1:9" x14ac:dyDescent="0.35">
      <c r="A27134" t="s">
        <v>1257</v>
      </c>
      <c r="B27134" t="s">
        <v>404</v>
      </c>
      <c r="C27134" t="s">
        <v>404</v>
      </c>
      <c r="D27134" t="s">
        <v>1262</v>
      </c>
      <c r="E27134" t="s">
        <v>29</v>
      </c>
      <c r="F27134">
        <v>193392</v>
      </c>
      <c r="G27134">
        <v>151353</v>
      </c>
      <c r="H27134">
        <f t="shared" si="67"/>
        <v>0.78262285927029041</v>
      </c>
      <c r="I27134" t="s">
        <v>1253</v>
      </c>
    </row>
    <row r="27135" spans="1:9" x14ac:dyDescent="0.35">
      <c r="A27135" t="s">
        <v>1257</v>
      </c>
      <c r="B27135" t="s">
        <v>404</v>
      </c>
      <c r="C27135" t="s">
        <v>404</v>
      </c>
      <c r="D27135" t="s">
        <v>1262</v>
      </c>
      <c r="E27135" t="s">
        <v>30</v>
      </c>
      <c r="F27135">
        <v>200699</v>
      </c>
      <c r="G27135">
        <v>153880</v>
      </c>
      <c r="H27135">
        <f t="shared" si="67"/>
        <v>0.76672031250778527</v>
      </c>
      <c r="I27135" t="s">
        <v>1253</v>
      </c>
    </row>
    <row r="27136" spans="1:9" x14ac:dyDescent="0.35">
      <c r="A27136" t="s">
        <v>1257</v>
      </c>
      <c r="B27136" t="s">
        <v>404</v>
      </c>
      <c r="C27136" t="s">
        <v>404</v>
      </c>
      <c r="D27136" t="s">
        <v>1262</v>
      </c>
      <c r="E27136" t="s">
        <v>31</v>
      </c>
      <c r="F27136">
        <v>210180</v>
      </c>
      <c r="G27136">
        <v>191428</v>
      </c>
      <c r="H27136">
        <f t="shared" si="67"/>
        <v>0.91078123513179177</v>
      </c>
      <c r="I27136" t="s">
        <v>1253</v>
      </c>
    </row>
    <row r="27137" spans="1:9" x14ac:dyDescent="0.35">
      <c r="A27137" t="s">
        <v>1257</v>
      </c>
      <c r="B27137" t="s">
        <v>404</v>
      </c>
      <c r="C27137" t="s">
        <v>404</v>
      </c>
      <c r="D27137" t="s">
        <v>1263</v>
      </c>
      <c r="E27137" t="s">
        <v>29</v>
      </c>
      <c r="F27137">
        <v>242018</v>
      </c>
      <c r="G27137">
        <v>383941</v>
      </c>
      <c r="H27137">
        <f t="shared" si="67"/>
        <v>1.5864150600368567</v>
      </c>
      <c r="I27137" t="s">
        <v>1253</v>
      </c>
    </row>
    <row r="27138" spans="1:9" x14ac:dyDescent="0.35">
      <c r="A27138" t="s">
        <v>1257</v>
      </c>
      <c r="B27138" t="s">
        <v>404</v>
      </c>
      <c r="C27138" t="s">
        <v>404</v>
      </c>
      <c r="D27138" t="s">
        <v>1263</v>
      </c>
      <c r="E27138" t="s">
        <v>30</v>
      </c>
      <c r="F27138">
        <v>240205</v>
      </c>
      <c r="G27138">
        <v>355799</v>
      </c>
      <c r="H27138">
        <f t="shared" si="67"/>
        <v>1.4812306155159134</v>
      </c>
      <c r="I27138" t="s">
        <v>1253</v>
      </c>
    </row>
    <row r="27139" spans="1:9" x14ac:dyDescent="0.35">
      <c r="A27139" t="s">
        <v>1257</v>
      </c>
      <c r="B27139" t="s">
        <v>404</v>
      </c>
      <c r="C27139" t="s">
        <v>404</v>
      </c>
      <c r="D27139" t="s">
        <v>1263</v>
      </c>
      <c r="E27139" t="s">
        <v>31</v>
      </c>
      <c r="F27139">
        <v>246094</v>
      </c>
      <c r="G27139">
        <v>330362</v>
      </c>
      <c r="H27139">
        <f t="shared" si="67"/>
        <v>1.342422001349078</v>
      </c>
      <c r="I27139" t="s">
        <v>1253</v>
      </c>
    </row>
    <row r="27140" spans="1:9" x14ac:dyDescent="0.35">
      <c r="A27140" t="s">
        <v>1257</v>
      </c>
      <c r="B27140" t="s">
        <v>404</v>
      </c>
      <c r="C27140" t="s">
        <v>404</v>
      </c>
      <c r="D27140" t="s">
        <v>1264</v>
      </c>
      <c r="E27140" t="s">
        <v>29</v>
      </c>
      <c r="F27140">
        <v>126486</v>
      </c>
      <c r="G27140">
        <v>129889</v>
      </c>
      <c r="H27140">
        <f t="shared" si="67"/>
        <v>1.0269041633066109</v>
      </c>
      <c r="I27140" t="s">
        <v>1253</v>
      </c>
    </row>
    <row r="27141" spans="1:9" x14ac:dyDescent="0.35">
      <c r="A27141" t="s">
        <v>1257</v>
      </c>
      <c r="B27141" t="s">
        <v>404</v>
      </c>
      <c r="C27141" t="s">
        <v>404</v>
      </c>
      <c r="D27141" t="s">
        <v>1264</v>
      </c>
      <c r="E27141" t="s">
        <v>30</v>
      </c>
      <c r="F27141">
        <v>131140</v>
      </c>
      <c r="G27141">
        <v>139178</v>
      </c>
      <c r="H27141">
        <f t="shared" si="67"/>
        <v>1.0612932743632759</v>
      </c>
      <c r="I27141" t="s">
        <v>1253</v>
      </c>
    </row>
    <row r="27142" spans="1:9" x14ac:dyDescent="0.35">
      <c r="A27142" t="s">
        <v>1257</v>
      </c>
      <c r="B27142" t="s">
        <v>404</v>
      </c>
      <c r="C27142" t="s">
        <v>404</v>
      </c>
      <c r="D27142" t="s">
        <v>1264</v>
      </c>
      <c r="E27142" t="s">
        <v>31</v>
      </c>
      <c r="F27142">
        <v>127610</v>
      </c>
      <c r="G27142">
        <v>92102</v>
      </c>
      <c r="H27142">
        <f t="shared" si="67"/>
        <v>0.72174594467518216</v>
      </c>
      <c r="I27142" t="s">
        <v>1253</v>
      </c>
    </row>
    <row r="27143" spans="1:9" x14ac:dyDescent="0.35">
      <c r="A27143" t="s">
        <v>1257</v>
      </c>
      <c r="B27143" t="s">
        <v>404</v>
      </c>
      <c r="C27143" t="s">
        <v>404</v>
      </c>
      <c r="D27143" t="s">
        <v>1265</v>
      </c>
      <c r="E27143" t="s">
        <v>29</v>
      </c>
      <c r="F27143">
        <v>48662</v>
      </c>
      <c r="G27143">
        <v>73250</v>
      </c>
      <c r="H27143">
        <f t="shared" si="67"/>
        <v>1.5052813283465538</v>
      </c>
      <c r="I27143" t="s">
        <v>1253</v>
      </c>
    </row>
    <row r="27144" spans="1:9" x14ac:dyDescent="0.35">
      <c r="A27144" t="s">
        <v>1257</v>
      </c>
      <c r="B27144" t="s">
        <v>404</v>
      </c>
      <c r="C27144" t="s">
        <v>404</v>
      </c>
      <c r="D27144" t="s">
        <v>1265</v>
      </c>
      <c r="E27144" t="s">
        <v>30</v>
      </c>
      <c r="F27144">
        <v>48224</v>
      </c>
      <c r="G27144">
        <v>86207</v>
      </c>
      <c r="H27144">
        <f t="shared" si="67"/>
        <v>1.7876368613138687</v>
      </c>
      <c r="I27144" t="s">
        <v>1253</v>
      </c>
    </row>
    <row r="27145" spans="1:9" x14ac:dyDescent="0.35">
      <c r="A27145" t="s">
        <v>1257</v>
      </c>
      <c r="B27145" t="s">
        <v>404</v>
      </c>
      <c r="C27145" t="s">
        <v>404</v>
      </c>
      <c r="D27145" t="s">
        <v>1265</v>
      </c>
      <c r="E27145" t="s">
        <v>31</v>
      </c>
      <c r="F27145">
        <v>47461</v>
      </c>
      <c r="G27145">
        <v>80678</v>
      </c>
      <c r="H27145">
        <f t="shared" si="67"/>
        <v>1.6998799013927224</v>
      </c>
      <c r="I27145" t="s">
        <v>1253</v>
      </c>
    </row>
    <row r="27146" spans="1:9" x14ac:dyDescent="0.35">
      <c r="A27146" t="s">
        <v>1257</v>
      </c>
      <c r="B27146" t="s">
        <v>404</v>
      </c>
      <c r="C27146" t="s">
        <v>404</v>
      </c>
      <c r="D27146" t="s">
        <v>1266</v>
      </c>
      <c r="E27146" t="s">
        <v>29</v>
      </c>
      <c r="F27146">
        <v>306557</v>
      </c>
      <c r="G27146">
        <v>223938</v>
      </c>
      <c r="H27146">
        <f t="shared" si="67"/>
        <v>0.7304938396448295</v>
      </c>
      <c r="I27146" t="s">
        <v>1253</v>
      </c>
    </row>
    <row r="27147" spans="1:9" x14ac:dyDescent="0.35">
      <c r="A27147" t="s">
        <v>1257</v>
      </c>
      <c r="B27147" t="s">
        <v>404</v>
      </c>
      <c r="C27147" t="s">
        <v>404</v>
      </c>
      <c r="D27147" t="s">
        <v>1266</v>
      </c>
      <c r="E27147" t="s">
        <v>30</v>
      </c>
      <c r="F27147">
        <v>321146</v>
      </c>
      <c r="G27147">
        <v>242988</v>
      </c>
      <c r="H27147">
        <f t="shared" si="67"/>
        <v>0.75662782659600303</v>
      </c>
      <c r="I27147" t="s">
        <v>1253</v>
      </c>
    </row>
    <row r="27148" spans="1:9" x14ac:dyDescent="0.35">
      <c r="A27148" t="s">
        <v>1257</v>
      </c>
      <c r="B27148" t="s">
        <v>404</v>
      </c>
      <c r="C27148" t="s">
        <v>404</v>
      </c>
      <c r="D27148" t="s">
        <v>1266</v>
      </c>
      <c r="E27148" t="s">
        <v>31</v>
      </c>
      <c r="F27148">
        <v>322135</v>
      </c>
      <c r="G27148">
        <v>229873</v>
      </c>
      <c r="H27148">
        <f t="shared" si="67"/>
        <v>0.71359212752417467</v>
      </c>
      <c r="I27148" t="s">
        <v>1253</v>
      </c>
    </row>
    <row r="27149" spans="1:9" x14ac:dyDescent="0.35">
      <c r="A27149" t="s">
        <v>1257</v>
      </c>
      <c r="B27149" t="s">
        <v>405</v>
      </c>
      <c r="C27149" t="s">
        <v>405</v>
      </c>
      <c r="D27149" t="s">
        <v>1258</v>
      </c>
      <c r="E27149" t="s">
        <v>29</v>
      </c>
      <c r="F27149">
        <v>1354601</v>
      </c>
      <c r="G27149">
        <v>1788026</v>
      </c>
      <c r="H27149">
        <f t="shared" si="67"/>
        <v>1.3199650672042911</v>
      </c>
      <c r="I27149" t="s">
        <v>1254</v>
      </c>
    </row>
    <row r="27150" spans="1:9" x14ac:dyDescent="0.35">
      <c r="A27150" t="s">
        <v>1257</v>
      </c>
      <c r="B27150" t="s">
        <v>405</v>
      </c>
      <c r="C27150" t="s">
        <v>405</v>
      </c>
      <c r="D27150" t="s">
        <v>1258</v>
      </c>
      <c r="E27150" t="s">
        <v>30</v>
      </c>
      <c r="F27150">
        <v>1326997</v>
      </c>
      <c r="G27150">
        <v>1334093</v>
      </c>
      <c r="H27150">
        <f t="shared" si="67"/>
        <v>1.0053474122398167</v>
      </c>
      <c r="I27150" t="s">
        <v>1254</v>
      </c>
    </row>
    <row r="27151" spans="1:9" x14ac:dyDescent="0.35">
      <c r="A27151" t="s">
        <v>1257</v>
      </c>
      <c r="B27151" t="s">
        <v>405</v>
      </c>
      <c r="C27151" t="s">
        <v>405</v>
      </c>
      <c r="D27151" t="s">
        <v>1258</v>
      </c>
      <c r="E27151" t="s">
        <v>31</v>
      </c>
      <c r="F27151">
        <v>1284562</v>
      </c>
      <c r="G27151">
        <v>1078775</v>
      </c>
      <c r="H27151">
        <f t="shared" si="67"/>
        <v>0.83979986952751207</v>
      </c>
      <c r="I27151" t="s">
        <v>1254</v>
      </c>
    </row>
    <row r="27152" spans="1:9" x14ac:dyDescent="0.35">
      <c r="A27152" t="s">
        <v>1257</v>
      </c>
      <c r="B27152" t="s">
        <v>405</v>
      </c>
      <c r="C27152" t="s">
        <v>405</v>
      </c>
      <c r="D27152" t="s">
        <v>1267</v>
      </c>
      <c r="E27152" t="s">
        <v>29</v>
      </c>
      <c r="F27152">
        <v>121276</v>
      </c>
      <c r="G27152">
        <v>90736</v>
      </c>
      <c r="H27152">
        <f t="shared" si="67"/>
        <v>0.74817771034664726</v>
      </c>
      <c r="I27152" t="s">
        <v>1254</v>
      </c>
    </row>
    <row r="27153" spans="1:9" x14ac:dyDescent="0.35">
      <c r="A27153" t="s">
        <v>1257</v>
      </c>
      <c r="B27153" t="s">
        <v>405</v>
      </c>
      <c r="C27153" t="s">
        <v>405</v>
      </c>
      <c r="D27153" t="s">
        <v>1267</v>
      </c>
      <c r="E27153" t="s">
        <v>30</v>
      </c>
      <c r="F27153">
        <v>122049</v>
      </c>
      <c r="G27153">
        <v>83541</v>
      </c>
      <c r="H27153">
        <f t="shared" si="67"/>
        <v>0.68448737802030335</v>
      </c>
      <c r="I27153" t="s">
        <v>1254</v>
      </c>
    </row>
    <row r="27154" spans="1:9" x14ac:dyDescent="0.35">
      <c r="A27154" t="s">
        <v>1257</v>
      </c>
      <c r="B27154" t="s">
        <v>405</v>
      </c>
      <c r="C27154" t="s">
        <v>405</v>
      </c>
      <c r="D27154" t="s">
        <v>1267</v>
      </c>
      <c r="E27154" t="s">
        <v>31</v>
      </c>
      <c r="F27154">
        <v>121589</v>
      </c>
      <c r="G27154">
        <v>98872</v>
      </c>
      <c r="H27154">
        <f t="shared" si="67"/>
        <v>0.81316566465716467</v>
      </c>
      <c r="I27154" t="s">
        <v>1254</v>
      </c>
    </row>
    <row r="27155" spans="1:9" x14ac:dyDescent="0.35">
      <c r="A27155" t="s">
        <v>1257</v>
      </c>
      <c r="B27155" t="s">
        <v>405</v>
      </c>
      <c r="C27155" t="s">
        <v>405</v>
      </c>
      <c r="D27155" t="s">
        <v>1268</v>
      </c>
      <c r="E27155" t="s">
        <v>29</v>
      </c>
      <c r="F27155">
        <v>90382</v>
      </c>
      <c r="G27155">
        <v>51194</v>
      </c>
      <c r="H27155">
        <f t="shared" si="67"/>
        <v>0.5664180920979841</v>
      </c>
      <c r="I27155" t="s">
        <v>1254</v>
      </c>
    </row>
    <row r="27156" spans="1:9" x14ac:dyDescent="0.35">
      <c r="A27156" t="s">
        <v>1257</v>
      </c>
      <c r="B27156" t="s">
        <v>405</v>
      </c>
      <c r="C27156" t="s">
        <v>405</v>
      </c>
      <c r="D27156" t="s">
        <v>1268</v>
      </c>
      <c r="E27156" t="s">
        <v>30</v>
      </c>
      <c r="F27156">
        <v>80556</v>
      </c>
      <c r="G27156">
        <v>47917</v>
      </c>
      <c r="H27156">
        <f t="shared" si="67"/>
        <v>0.59482844232583543</v>
      </c>
      <c r="I27156" t="s">
        <v>1254</v>
      </c>
    </row>
    <row r="27157" spans="1:9" x14ac:dyDescent="0.35">
      <c r="A27157" t="s">
        <v>1257</v>
      </c>
      <c r="B27157" t="s">
        <v>405</v>
      </c>
      <c r="C27157" t="s">
        <v>405</v>
      </c>
      <c r="D27157" t="s">
        <v>1268</v>
      </c>
      <c r="E27157" t="s">
        <v>31</v>
      </c>
      <c r="F27157">
        <v>79476</v>
      </c>
      <c r="G27157">
        <v>48136</v>
      </c>
      <c r="H27157">
        <f t="shared" si="67"/>
        <v>0.60566711963360009</v>
      </c>
      <c r="I27157" t="s">
        <v>1254</v>
      </c>
    </row>
    <row r="27158" spans="1:9" x14ac:dyDescent="0.35">
      <c r="A27158" t="s">
        <v>1257</v>
      </c>
      <c r="B27158" t="s">
        <v>405</v>
      </c>
      <c r="C27158" t="s">
        <v>405</v>
      </c>
      <c r="D27158" t="s">
        <v>1269</v>
      </c>
      <c r="E27158" t="s">
        <v>29</v>
      </c>
      <c r="F27158">
        <v>195703</v>
      </c>
      <c r="G27158">
        <v>124478</v>
      </c>
      <c r="H27158">
        <f t="shared" ref="H27158:H27221" si="68">G27158/F27158</f>
        <v>0.63605565576409151</v>
      </c>
      <c r="I27158" t="s">
        <v>1254</v>
      </c>
    </row>
    <row r="27159" spans="1:9" x14ac:dyDescent="0.35">
      <c r="A27159" t="s">
        <v>1257</v>
      </c>
      <c r="B27159" t="s">
        <v>405</v>
      </c>
      <c r="C27159" t="s">
        <v>405</v>
      </c>
      <c r="D27159" t="s">
        <v>1269</v>
      </c>
      <c r="E27159" t="s">
        <v>30</v>
      </c>
      <c r="F27159">
        <v>208390</v>
      </c>
      <c r="G27159">
        <v>135759</v>
      </c>
      <c r="H27159">
        <f t="shared" si="68"/>
        <v>0.65146600124766063</v>
      </c>
      <c r="I27159" t="s">
        <v>1254</v>
      </c>
    </row>
    <row r="27160" spans="1:9" x14ac:dyDescent="0.35">
      <c r="A27160" t="s">
        <v>1257</v>
      </c>
      <c r="B27160" t="s">
        <v>405</v>
      </c>
      <c r="C27160" t="s">
        <v>405</v>
      </c>
      <c r="D27160" t="s">
        <v>1269</v>
      </c>
      <c r="E27160" t="s">
        <v>31</v>
      </c>
      <c r="F27160">
        <v>178069</v>
      </c>
      <c r="G27160">
        <v>59404</v>
      </c>
      <c r="H27160">
        <f t="shared" si="68"/>
        <v>0.333601019829392</v>
      </c>
      <c r="I27160" t="s">
        <v>1254</v>
      </c>
    </row>
    <row r="27161" spans="1:9" x14ac:dyDescent="0.35">
      <c r="A27161" t="s">
        <v>1257</v>
      </c>
      <c r="B27161" t="s">
        <v>405</v>
      </c>
      <c r="C27161" t="s">
        <v>405</v>
      </c>
      <c r="D27161" t="s">
        <v>1270</v>
      </c>
      <c r="E27161" t="s">
        <v>29</v>
      </c>
      <c r="F27161">
        <v>34597</v>
      </c>
      <c r="G27161">
        <v>37322</v>
      </c>
      <c r="H27161">
        <f t="shared" si="68"/>
        <v>1.0787640546868225</v>
      </c>
      <c r="I27161" t="s">
        <v>1254</v>
      </c>
    </row>
    <row r="27162" spans="1:9" x14ac:dyDescent="0.35">
      <c r="A27162" t="s">
        <v>1257</v>
      </c>
      <c r="B27162" t="s">
        <v>405</v>
      </c>
      <c r="C27162" t="s">
        <v>405</v>
      </c>
      <c r="D27162" t="s">
        <v>1270</v>
      </c>
      <c r="E27162" t="s">
        <v>30</v>
      </c>
      <c r="F27162">
        <v>43081</v>
      </c>
      <c r="G27162">
        <v>36608</v>
      </c>
      <c r="H27162">
        <f t="shared" si="68"/>
        <v>0.84974814883591376</v>
      </c>
      <c r="I27162" t="s">
        <v>1254</v>
      </c>
    </row>
    <row r="27163" spans="1:9" x14ac:dyDescent="0.35">
      <c r="A27163" t="s">
        <v>1257</v>
      </c>
      <c r="B27163" t="s">
        <v>405</v>
      </c>
      <c r="C27163" t="s">
        <v>405</v>
      </c>
      <c r="D27163" t="s">
        <v>1270</v>
      </c>
      <c r="E27163" t="s">
        <v>31</v>
      </c>
      <c r="F27163">
        <v>41768</v>
      </c>
      <c r="G27163">
        <v>28347</v>
      </c>
      <c r="H27163">
        <f t="shared" si="68"/>
        <v>0.67867745642597199</v>
      </c>
      <c r="I27163" t="s">
        <v>1254</v>
      </c>
    </row>
    <row r="27164" spans="1:9" x14ac:dyDescent="0.35">
      <c r="A27164" t="s">
        <v>1257</v>
      </c>
      <c r="B27164" t="s">
        <v>405</v>
      </c>
      <c r="C27164" t="s">
        <v>405</v>
      </c>
      <c r="D27164" t="s">
        <v>1271</v>
      </c>
      <c r="E27164" t="s">
        <v>29</v>
      </c>
      <c r="F27164">
        <v>103911</v>
      </c>
      <c r="G27164">
        <v>102884</v>
      </c>
      <c r="H27164">
        <f t="shared" si="68"/>
        <v>0.99011654204078492</v>
      </c>
      <c r="I27164" t="s">
        <v>1254</v>
      </c>
    </row>
    <row r="27165" spans="1:9" x14ac:dyDescent="0.35">
      <c r="A27165" t="s">
        <v>1257</v>
      </c>
      <c r="B27165" t="s">
        <v>405</v>
      </c>
      <c r="C27165" t="s">
        <v>405</v>
      </c>
      <c r="D27165" t="s">
        <v>1271</v>
      </c>
      <c r="E27165" t="s">
        <v>30</v>
      </c>
      <c r="F27165">
        <v>105341</v>
      </c>
      <c r="G27165">
        <v>113959</v>
      </c>
      <c r="H27165">
        <f t="shared" si="68"/>
        <v>1.081810501134411</v>
      </c>
      <c r="I27165" t="s">
        <v>1254</v>
      </c>
    </row>
    <row r="27166" spans="1:9" x14ac:dyDescent="0.35">
      <c r="A27166" t="s">
        <v>1257</v>
      </c>
      <c r="B27166" t="s">
        <v>405</v>
      </c>
      <c r="C27166" t="s">
        <v>405</v>
      </c>
      <c r="D27166" t="s">
        <v>1271</v>
      </c>
      <c r="E27166" t="s">
        <v>31</v>
      </c>
      <c r="F27166">
        <v>101906</v>
      </c>
      <c r="G27166">
        <v>110610</v>
      </c>
      <c r="H27166">
        <f t="shared" si="68"/>
        <v>1.085412046395698</v>
      </c>
      <c r="I27166" t="s">
        <v>1254</v>
      </c>
    </row>
    <row r="27167" spans="1:9" x14ac:dyDescent="0.35">
      <c r="A27167" t="s">
        <v>1257</v>
      </c>
      <c r="B27167" t="s">
        <v>405</v>
      </c>
      <c r="C27167" t="s">
        <v>405</v>
      </c>
      <c r="D27167" t="s">
        <v>1272</v>
      </c>
      <c r="E27167" t="s">
        <v>29</v>
      </c>
      <c r="F27167">
        <v>87394</v>
      </c>
      <c r="G27167">
        <v>54146</v>
      </c>
      <c r="H27167">
        <f t="shared" si="68"/>
        <v>0.61956198366020554</v>
      </c>
      <c r="I27167" t="s">
        <v>1254</v>
      </c>
    </row>
    <row r="27168" spans="1:9" x14ac:dyDescent="0.35">
      <c r="A27168" t="s">
        <v>1257</v>
      </c>
      <c r="B27168" t="s">
        <v>405</v>
      </c>
      <c r="C27168" t="s">
        <v>405</v>
      </c>
      <c r="D27168" t="s">
        <v>1272</v>
      </c>
      <c r="E27168" t="s">
        <v>30</v>
      </c>
      <c r="F27168">
        <v>96517</v>
      </c>
      <c r="G27168">
        <v>73775</v>
      </c>
      <c r="H27168">
        <f t="shared" si="68"/>
        <v>0.76437311561693799</v>
      </c>
      <c r="I27168" t="s">
        <v>1254</v>
      </c>
    </row>
    <row r="27169" spans="1:9" x14ac:dyDescent="0.35">
      <c r="A27169" t="s">
        <v>1257</v>
      </c>
      <c r="B27169" t="s">
        <v>405</v>
      </c>
      <c r="C27169" t="s">
        <v>405</v>
      </c>
      <c r="D27169" t="s">
        <v>1272</v>
      </c>
      <c r="E27169" t="s">
        <v>31</v>
      </c>
      <c r="F27169">
        <v>109131</v>
      </c>
      <c r="G27169">
        <v>72340</v>
      </c>
      <c r="H27169">
        <f t="shared" si="68"/>
        <v>0.66287306081681652</v>
      </c>
      <c r="I27169" t="s">
        <v>1254</v>
      </c>
    </row>
    <row r="27170" spans="1:9" x14ac:dyDescent="0.35">
      <c r="A27170" t="s">
        <v>1257</v>
      </c>
      <c r="B27170" t="s">
        <v>405</v>
      </c>
      <c r="C27170" t="s">
        <v>405</v>
      </c>
      <c r="D27170" t="s">
        <v>1273</v>
      </c>
      <c r="E27170" t="s">
        <v>29</v>
      </c>
      <c r="F27170">
        <v>53720</v>
      </c>
      <c r="G27170">
        <v>55885</v>
      </c>
      <c r="H27170">
        <f t="shared" si="68"/>
        <v>1.0403015636634401</v>
      </c>
      <c r="I27170" t="s">
        <v>1254</v>
      </c>
    </row>
    <row r="27171" spans="1:9" x14ac:dyDescent="0.35">
      <c r="A27171" t="s">
        <v>1257</v>
      </c>
      <c r="B27171" t="s">
        <v>405</v>
      </c>
      <c r="C27171" t="s">
        <v>405</v>
      </c>
      <c r="D27171" t="s">
        <v>1273</v>
      </c>
      <c r="E27171" t="s">
        <v>30</v>
      </c>
      <c r="F27171">
        <v>57277</v>
      </c>
      <c r="G27171">
        <v>57616</v>
      </c>
      <c r="H27171">
        <f t="shared" si="68"/>
        <v>1.0059186060722454</v>
      </c>
      <c r="I27171" t="s">
        <v>1254</v>
      </c>
    </row>
    <row r="27172" spans="1:9" x14ac:dyDescent="0.35">
      <c r="A27172" t="s">
        <v>1257</v>
      </c>
      <c r="B27172" t="s">
        <v>405</v>
      </c>
      <c r="C27172" t="s">
        <v>405</v>
      </c>
      <c r="D27172" t="s">
        <v>1273</v>
      </c>
      <c r="E27172" t="s">
        <v>31</v>
      </c>
      <c r="F27172">
        <v>62437</v>
      </c>
      <c r="G27172">
        <v>55324</v>
      </c>
      <c r="H27172">
        <f t="shared" si="68"/>
        <v>0.88607716578310936</v>
      </c>
      <c r="I27172" t="s">
        <v>1254</v>
      </c>
    </row>
    <row r="27173" spans="1:9" x14ac:dyDescent="0.35">
      <c r="A27173" t="s">
        <v>1257</v>
      </c>
      <c r="B27173" t="s">
        <v>405</v>
      </c>
      <c r="C27173" t="s">
        <v>405</v>
      </c>
      <c r="D27173" t="s">
        <v>1274</v>
      </c>
      <c r="E27173" t="s">
        <v>29</v>
      </c>
      <c r="F27173">
        <v>70942</v>
      </c>
      <c r="G27173">
        <v>77239</v>
      </c>
      <c r="H27173">
        <f t="shared" si="68"/>
        <v>1.0887626511798369</v>
      </c>
      <c r="I27173" t="s">
        <v>1254</v>
      </c>
    </row>
    <row r="27174" spans="1:9" x14ac:dyDescent="0.35">
      <c r="A27174" t="s">
        <v>1257</v>
      </c>
      <c r="B27174" t="s">
        <v>405</v>
      </c>
      <c r="C27174" t="s">
        <v>405</v>
      </c>
      <c r="D27174" t="s">
        <v>1274</v>
      </c>
      <c r="E27174" t="s">
        <v>30</v>
      </c>
      <c r="F27174">
        <v>76200</v>
      </c>
      <c r="G27174">
        <v>76765</v>
      </c>
      <c r="H27174">
        <f t="shared" si="68"/>
        <v>1.0074146981627297</v>
      </c>
      <c r="I27174" t="s">
        <v>1254</v>
      </c>
    </row>
    <row r="27175" spans="1:9" x14ac:dyDescent="0.35">
      <c r="A27175" t="s">
        <v>1257</v>
      </c>
      <c r="B27175" t="s">
        <v>405</v>
      </c>
      <c r="C27175" t="s">
        <v>405</v>
      </c>
      <c r="D27175" t="s">
        <v>1274</v>
      </c>
      <c r="E27175" t="s">
        <v>31</v>
      </c>
      <c r="F27175">
        <v>71108</v>
      </c>
      <c r="G27175">
        <v>53478</v>
      </c>
      <c r="H27175">
        <f t="shared" si="68"/>
        <v>0.75206727794341</v>
      </c>
      <c r="I27175" t="s">
        <v>1254</v>
      </c>
    </row>
    <row r="27176" spans="1:9" x14ac:dyDescent="0.35">
      <c r="A27176" t="s">
        <v>1257</v>
      </c>
      <c r="B27176" t="s">
        <v>405</v>
      </c>
      <c r="C27176" t="s">
        <v>405</v>
      </c>
      <c r="D27176" t="s">
        <v>1275</v>
      </c>
      <c r="E27176" t="s">
        <v>29</v>
      </c>
      <c r="F27176">
        <v>26050</v>
      </c>
      <c r="G27176">
        <v>32145</v>
      </c>
      <c r="H27176">
        <f t="shared" si="68"/>
        <v>1.2339731285988484</v>
      </c>
      <c r="I27176" t="s">
        <v>1254</v>
      </c>
    </row>
    <row r="27177" spans="1:9" x14ac:dyDescent="0.35">
      <c r="A27177" t="s">
        <v>1257</v>
      </c>
      <c r="B27177" t="s">
        <v>405</v>
      </c>
      <c r="C27177" t="s">
        <v>405</v>
      </c>
      <c r="D27177" t="s">
        <v>1275</v>
      </c>
      <c r="E27177" t="s">
        <v>30</v>
      </c>
      <c r="F27177">
        <v>26360</v>
      </c>
      <c r="G27177">
        <v>29443</v>
      </c>
      <c r="H27177">
        <f t="shared" si="68"/>
        <v>1.1169575113808801</v>
      </c>
      <c r="I27177" t="s">
        <v>1254</v>
      </c>
    </row>
    <row r="27178" spans="1:9" x14ac:dyDescent="0.35">
      <c r="A27178" t="s">
        <v>1257</v>
      </c>
      <c r="B27178" t="s">
        <v>405</v>
      </c>
      <c r="C27178" t="s">
        <v>405</v>
      </c>
      <c r="D27178" t="s">
        <v>1275</v>
      </c>
      <c r="E27178" t="s">
        <v>31</v>
      </c>
      <c r="F27178">
        <v>29476</v>
      </c>
      <c r="G27178">
        <v>43640</v>
      </c>
      <c r="H27178">
        <f t="shared" si="68"/>
        <v>1.4805265300583526</v>
      </c>
      <c r="I27178" t="s">
        <v>1254</v>
      </c>
    </row>
    <row r="27179" spans="1:9" x14ac:dyDescent="0.35">
      <c r="A27179" t="s">
        <v>1257</v>
      </c>
      <c r="B27179" t="s">
        <v>405</v>
      </c>
      <c r="C27179" t="s">
        <v>405</v>
      </c>
      <c r="D27179" t="s">
        <v>1276</v>
      </c>
      <c r="E27179" t="s">
        <v>29</v>
      </c>
      <c r="F27179">
        <v>19658</v>
      </c>
      <c r="G27179">
        <v>26892</v>
      </c>
      <c r="H27179">
        <f t="shared" si="68"/>
        <v>1.3679926747380202</v>
      </c>
      <c r="I27179" t="s">
        <v>1254</v>
      </c>
    </row>
    <row r="27180" spans="1:9" x14ac:dyDescent="0.35">
      <c r="A27180" t="s">
        <v>1257</v>
      </c>
      <c r="B27180" t="s">
        <v>405</v>
      </c>
      <c r="C27180" t="s">
        <v>405</v>
      </c>
      <c r="D27180" t="s">
        <v>1276</v>
      </c>
      <c r="E27180" t="s">
        <v>30</v>
      </c>
      <c r="F27180">
        <v>19847</v>
      </c>
      <c r="G27180">
        <v>31584</v>
      </c>
      <c r="H27180">
        <f t="shared" si="68"/>
        <v>1.5913740111855696</v>
      </c>
      <c r="I27180" t="s">
        <v>1254</v>
      </c>
    </row>
    <row r="27181" spans="1:9" x14ac:dyDescent="0.35">
      <c r="A27181" t="s">
        <v>1257</v>
      </c>
      <c r="B27181" t="s">
        <v>405</v>
      </c>
      <c r="C27181" t="s">
        <v>405</v>
      </c>
      <c r="D27181" t="s">
        <v>1276</v>
      </c>
      <c r="E27181" t="s">
        <v>31</v>
      </c>
      <c r="F27181">
        <v>21798</v>
      </c>
      <c r="G27181">
        <v>22005</v>
      </c>
      <c r="H27181">
        <f t="shared" si="68"/>
        <v>1.0094962840627582</v>
      </c>
      <c r="I27181" t="s">
        <v>1254</v>
      </c>
    </row>
    <row r="27182" spans="1:9" x14ac:dyDescent="0.35">
      <c r="A27182" t="s">
        <v>1257</v>
      </c>
      <c r="B27182" t="s">
        <v>405</v>
      </c>
      <c r="C27182" t="s">
        <v>405</v>
      </c>
      <c r="D27182" t="s">
        <v>1259</v>
      </c>
      <c r="E27182" t="s">
        <v>29</v>
      </c>
      <c r="F27182">
        <v>141354</v>
      </c>
      <c r="G27182">
        <v>158973</v>
      </c>
      <c r="H27182">
        <f t="shared" si="68"/>
        <v>1.124644509529267</v>
      </c>
      <c r="I27182" t="s">
        <v>1254</v>
      </c>
    </row>
    <row r="27183" spans="1:9" x14ac:dyDescent="0.35">
      <c r="A27183" t="s">
        <v>1257</v>
      </c>
      <c r="B27183" t="s">
        <v>405</v>
      </c>
      <c r="C27183" t="s">
        <v>405</v>
      </c>
      <c r="D27183" t="s">
        <v>1259</v>
      </c>
      <c r="E27183" t="s">
        <v>30</v>
      </c>
      <c r="F27183">
        <v>150528</v>
      </c>
      <c r="G27183">
        <v>150362</v>
      </c>
      <c r="H27183">
        <f t="shared" si="68"/>
        <v>0.99889721513605445</v>
      </c>
      <c r="I27183" t="s">
        <v>1254</v>
      </c>
    </row>
    <row r="27184" spans="1:9" x14ac:dyDescent="0.35">
      <c r="A27184" t="s">
        <v>1257</v>
      </c>
      <c r="B27184" t="s">
        <v>405</v>
      </c>
      <c r="C27184" t="s">
        <v>405</v>
      </c>
      <c r="D27184" t="s">
        <v>1259</v>
      </c>
      <c r="E27184" t="s">
        <v>31</v>
      </c>
      <c r="F27184">
        <v>158898</v>
      </c>
      <c r="G27184">
        <v>143660</v>
      </c>
      <c r="H27184">
        <f t="shared" si="68"/>
        <v>0.9041020025425115</v>
      </c>
      <c r="I27184" t="s">
        <v>1254</v>
      </c>
    </row>
    <row r="27185" spans="1:9" x14ac:dyDescent="0.35">
      <c r="A27185" t="s">
        <v>1257</v>
      </c>
      <c r="B27185" t="s">
        <v>405</v>
      </c>
      <c r="C27185" t="s">
        <v>405</v>
      </c>
      <c r="D27185" t="s">
        <v>1277</v>
      </c>
      <c r="E27185" t="s">
        <v>29</v>
      </c>
      <c r="F27185">
        <v>48358</v>
      </c>
      <c r="G27185">
        <v>49707</v>
      </c>
      <c r="H27185">
        <f t="shared" si="68"/>
        <v>1.02789610819306</v>
      </c>
      <c r="I27185" t="s">
        <v>1254</v>
      </c>
    </row>
    <row r="27186" spans="1:9" x14ac:dyDescent="0.35">
      <c r="A27186" t="s">
        <v>1257</v>
      </c>
      <c r="B27186" t="s">
        <v>405</v>
      </c>
      <c r="C27186" t="s">
        <v>405</v>
      </c>
      <c r="D27186" t="s">
        <v>1277</v>
      </c>
      <c r="E27186" t="s">
        <v>30</v>
      </c>
      <c r="F27186">
        <v>46965</v>
      </c>
      <c r="G27186">
        <v>33355</v>
      </c>
      <c r="H27186">
        <f t="shared" si="68"/>
        <v>0.71020973065048443</v>
      </c>
      <c r="I27186" t="s">
        <v>1254</v>
      </c>
    </row>
    <row r="27187" spans="1:9" x14ac:dyDescent="0.35">
      <c r="A27187" t="s">
        <v>1257</v>
      </c>
      <c r="B27187" t="s">
        <v>405</v>
      </c>
      <c r="C27187" t="s">
        <v>405</v>
      </c>
      <c r="D27187" t="s">
        <v>1277</v>
      </c>
      <c r="E27187" t="s">
        <v>31</v>
      </c>
      <c r="F27187">
        <v>48634</v>
      </c>
      <c r="G27187">
        <v>36693</v>
      </c>
      <c r="H27187">
        <f t="shared" si="68"/>
        <v>0.75447217995640914</v>
      </c>
      <c r="I27187" t="s">
        <v>1254</v>
      </c>
    </row>
    <row r="27188" spans="1:9" x14ac:dyDescent="0.35">
      <c r="A27188" t="s">
        <v>1257</v>
      </c>
      <c r="B27188" t="s">
        <v>405</v>
      </c>
      <c r="C27188" t="s">
        <v>405</v>
      </c>
      <c r="D27188" t="s">
        <v>1278</v>
      </c>
      <c r="E27188" t="s">
        <v>29</v>
      </c>
      <c r="F27188">
        <v>58188</v>
      </c>
      <c r="G27188">
        <v>58738</v>
      </c>
      <c r="H27188">
        <f t="shared" si="68"/>
        <v>1.0094521207121743</v>
      </c>
      <c r="I27188" t="s">
        <v>1254</v>
      </c>
    </row>
    <row r="27189" spans="1:9" x14ac:dyDescent="0.35">
      <c r="A27189" t="s">
        <v>1257</v>
      </c>
      <c r="B27189" t="s">
        <v>405</v>
      </c>
      <c r="C27189" t="s">
        <v>405</v>
      </c>
      <c r="D27189" t="s">
        <v>1278</v>
      </c>
      <c r="E27189" t="s">
        <v>30</v>
      </c>
      <c r="F27189">
        <v>55271</v>
      </c>
      <c r="G27189">
        <v>59378</v>
      </c>
      <c r="H27189">
        <f t="shared" si="68"/>
        <v>1.0743065983969893</v>
      </c>
      <c r="I27189" t="s">
        <v>1254</v>
      </c>
    </row>
    <row r="27190" spans="1:9" x14ac:dyDescent="0.35">
      <c r="A27190" t="s">
        <v>1257</v>
      </c>
      <c r="B27190" t="s">
        <v>405</v>
      </c>
      <c r="C27190" t="s">
        <v>405</v>
      </c>
      <c r="D27190" t="s">
        <v>1278</v>
      </c>
      <c r="E27190" t="s">
        <v>31</v>
      </c>
      <c r="F27190">
        <v>59987</v>
      </c>
      <c r="G27190">
        <v>57216</v>
      </c>
      <c r="H27190">
        <f t="shared" si="68"/>
        <v>0.95380665810925702</v>
      </c>
      <c r="I27190" t="s">
        <v>1254</v>
      </c>
    </row>
    <row r="27191" spans="1:9" x14ac:dyDescent="0.35">
      <c r="A27191" t="s">
        <v>1257</v>
      </c>
      <c r="B27191" t="s">
        <v>405</v>
      </c>
      <c r="C27191" t="s">
        <v>405</v>
      </c>
      <c r="D27191" t="s">
        <v>1279</v>
      </c>
      <c r="E27191" t="s">
        <v>29</v>
      </c>
      <c r="F27191">
        <v>17284</v>
      </c>
      <c r="G27191">
        <v>23823</v>
      </c>
      <c r="H27191">
        <f t="shared" si="68"/>
        <v>1.3783267762092108</v>
      </c>
      <c r="I27191" t="s">
        <v>1254</v>
      </c>
    </row>
    <row r="27192" spans="1:9" x14ac:dyDescent="0.35">
      <c r="A27192" t="s">
        <v>1257</v>
      </c>
      <c r="B27192" t="s">
        <v>405</v>
      </c>
      <c r="C27192" t="s">
        <v>405</v>
      </c>
      <c r="D27192" t="s">
        <v>1279</v>
      </c>
      <c r="E27192" t="s">
        <v>30</v>
      </c>
      <c r="F27192">
        <v>21130</v>
      </c>
      <c r="G27192">
        <v>23814</v>
      </c>
      <c r="H27192">
        <f t="shared" si="68"/>
        <v>1.1270231897775675</v>
      </c>
      <c r="I27192" t="s">
        <v>1254</v>
      </c>
    </row>
    <row r="27193" spans="1:9" x14ac:dyDescent="0.35">
      <c r="A27193" t="s">
        <v>1257</v>
      </c>
      <c r="B27193" t="s">
        <v>405</v>
      </c>
      <c r="C27193" t="s">
        <v>405</v>
      </c>
      <c r="D27193" t="s">
        <v>1279</v>
      </c>
      <c r="E27193" t="s">
        <v>31</v>
      </c>
      <c r="F27193">
        <v>19222</v>
      </c>
      <c r="G27193">
        <v>20615</v>
      </c>
      <c r="H27193">
        <f t="shared" si="68"/>
        <v>1.0724690458849235</v>
      </c>
      <c r="I27193" t="s">
        <v>1254</v>
      </c>
    </row>
    <row r="27194" spans="1:9" x14ac:dyDescent="0.35">
      <c r="A27194" t="s">
        <v>1257</v>
      </c>
      <c r="B27194" t="s">
        <v>405</v>
      </c>
      <c r="C27194" t="s">
        <v>405</v>
      </c>
      <c r="D27194" t="s">
        <v>1280</v>
      </c>
      <c r="E27194" t="s">
        <v>29</v>
      </c>
      <c r="F27194">
        <v>27610</v>
      </c>
      <c r="G27194">
        <v>18499</v>
      </c>
      <c r="H27194">
        <f t="shared" si="68"/>
        <v>0.67001086562839551</v>
      </c>
      <c r="I27194" t="s">
        <v>1254</v>
      </c>
    </row>
    <row r="27195" spans="1:9" x14ac:dyDescent="0.35">
      <c r="A27195" t="s">
        <v>1257</v>
      </c>
      <c r="B27195" t="s">
        <v>405</v>
      </c>
      <c r="C27195" t="s">
        <v>405</v>
      </c>
      <c r="D27195" t="s">
        <v>1280</v>
      </c>
      <c r="E27195" t="s">
        <v>30</v>
      </c>
      <c r="F27195">
        <v>17600</v>
      </c>
      <c r="G27195">
        <v>20932</v>
      </c>
      <c r="H27195">
        <f t="shared" si="68"/>
        <v>1.1893181818181817</v>
      </c>
      <c r="I27195" t="s">
        <v>1254</v>
      </c>
    </row>
    <row r="27196" spans="1:9" x14ac:dyDescent="0.35">
      <c r="A27196" t="s">
        <v>1257</v>
      </c>
      <c r="B27196" t="s">
        <v>405</v>
      </c>
      <c r="C27196" t="s">
        <v>405</v>
      </c>
      <c r="D27196" t="s">
        <v>1280</v>
      </c>
      <c r="E27196" t="s">
        <v>31</v>
      </c>
      <c r="F27196">
        <v>20241</v>
      </c>
      <c r="G27196">
        <v>20420</v>
      </c>
      <c r="H27196">
        <f t="shared" si="68"/>
        <v>1.0088434365891013</v>
      </c>
      <c r="I27196" t="s">
        <v>1254</v>
      </c>
    </row>
    <row r="27197" spans="1:9" x14ac:dyDescent="0.35">
      <c r="A27197" t="s">
        <v>1257</v>
      </c>
      <c r="B27197" t="s">
        <v>405</v>
      </c>
      <c r="C27197" t="s">
        <v>405</v>
      </c>
      <c r="D27197" t="s">
        <v>1281</v>
      </c>
      <c r="E27197" t="s">
        <v>29</v>
      </c>
      <c r="F27197">
        <v>25351</v>
      </c>
      <c r="G27197">
        <v>20976</v>
      </c>
      <c r="H27197">
        <f t="shared" si="68"/>
        <v>0.82742298134195891</v>
      </c>
      <c r="I27197" t="s">
        <v>1254</v>
      </c>
    </row>
    <row r="27198" spans="1:9" x14ac:dyDescent="0.35">
      <c r="A27198" t="s">
        <v>1257</v>
      </c>
      <c r="B27198" t="s">
        <v>405</v>
      </c>
      <c r="C27198" t="s">
        <v>405</v>
      </c>
      <c r="D27198" t="s">
        <v>1281</v>
      </c>
      <c r="E27198" t="s">
        <v>30</v>
      </c>
      <c r="F27198">
        <v>19594</v>
      </c>
      <c r="G27198">
        <v>27857</v>
      </c>
      <c r="H27198">
        <f t="shared" si="68"/>
        <v>1.4217107277738084</v>
      </c>
      <c r="I27198" t="s">
        <v>1254</v>
      </c>
    </row>
    <row r="27199" spans="1:9" x14ac:dyDescent="0.35">
      <c r="A27199" t="s">
        <v>1257</v>
      </c>
      <c r="B27199" t="s">
        <v>405</v>
      </c>
      <c r="C27199" t="s">
        <v>405</v>
      </c>
      <c r="D27199" t="s">
        <v>1281</v>
      </c>
      <c r="E27199" t="s">
        <v>31</v>
      </c>
      <c r="F27199">
        <v>20830</v>
      </c>
      <c r="G27199">
        <v>29832</v>
      </c>
      <c r="H27199">
        <f t="shared" si="68"/>
        <v>1.4321651464234277</v>
      </c>
      <c r="I27199" t="s">
        <v>1254</v>
      </c>
    </row>
    <row r="27200" spans="1:9" x14ac:dyDescent="0.35">
      <c r="A27200" t="s">
        <v>1257</v>
      </c>
      <c r="B27200" t="s">
        <v>405</v>
      </c>
      <c r="C27200" t="s">
        <v>405</v>
      </c>
      <c r="D27200" t="s">
        <v>1282</v>
      </c>
      <c r="E27200" t="s">
        <v>29</v>
      </c>
      <c r="F27200">
        <v>10924</v>
      </c>
      <c r="G27200">
        <v>15912</v>
      </c>
      <c r="H27200">
        <f t="shared" si="68"/>
        <v>1.4566093006224825</v>
      </c>
      <c r="I27200" t="s">
        <v>1254</v>
      </c>
    </row>
    <row r="27201" spans="1:9" x14ac:dyDescent="0.35">
      <c r="A27201" t="s">
        <v>1257</v>
      </c>
      <c r="B27201" t="s">
        <v>405</v>
      </c>
      <c r="C27201" t="s">
        <v>405</v>
      </c>
      <c r="D27201" t="s">
        <v>1282</v>
      </c>
      <c r="E27201" t="s">
        <v>30</v>
      </c>
      <c r="F27201">
        <v>22126</v>
      </c>
      <c r="G27201">
        <v>16797</v>
      </c>
      <c r="H27201">
        <f t="shared" si="68"/>
        <v>0.75915212871734616</v>
      </c>
      <c r="I27201" t="s">
        <v>1254</v>
      </c>
    </row>
    <row r="27202" spans="1:9" x14ac:dyDescent="0.35">
      <c r="A27202" t="s">
        <v>1257</v>
      </c>
      <c r="B27202" t="s">
        <v>405</v>
      </c>
      <c r="C27202" t="s">
        <v>405</v>
      </c>
      <c r="D27202" t="s">
        <v>1282</v>
      </c>
      <c r="E27202" t="s">
        <v>31</v>
      </c>
      <c r="F27202">
        <v>19533</v>
      </c>
      <c r="G27202">
        <v>16908</v>
      </c>
      <c r="H27202">
        <f t="shared" si="68"/>
        <v>0.86561204116111201</v>
      </c>
      <c r="I27202" t="s">
        <v>1254</v>
      </c>
    </row>
    <row r="27203" spans="1:9" x14ac:dyDescent="0.35">
      <c r="A27203" t="s">
        <v>1257</v>
      </c>
      <c r="B27203" t="s">
        <v>405</v>
      </c>
      <c r="C27203" t="s">
        <v>405</v>
      </c>
      <c r="D27203" t="s">
        <v>1260</v>
      </c>
      <c r="E27203" t="s">
        <v>29</v>
      </c>
      <c r="F27203">
        <v>385475</v>
      </c>
      <c r="G27203">
        <v>262078</v>
      </c>
      <c r="H27203">
        <f t="shared" si="68"/>
        <v>0.67988326091186202</v>
      </c>
      <c r="I27203" t="s">
        <v>1254</v>
      </c>
    </row>
    <row r="27204" spans="1:9" x14ac:dyDescent="0.35">
      <c r="A27204" t="s">
        <v>1257</v>
      </c>
      <c r="B27204" t="s">
        <v>405</v>
      </c>
      <c r="C27204" t="s">
        <v>405</v>
      </c>
      <c r="D27204" t="s">
        <v>1260</v>
      </c>
      <c r="E27204" t="s">
        <v>30</v>
      </c>
      <c r="F27204">
        <v>382822</v>
      </c>
      <c r="G27204">
        <v>374491</v>
      </c>
      <c r="H27204">
        <f t="shared" si="68"/>
        <v>0.97823792780979146</v>
      </c>
      <c r="I27204" t="s">
        <v>1254</v>
      </c>
    </row>
    <row r="27205" spans="1:9" x14ac:dyDescent="0.35">
      <c r="A27205" t="s">
        <v>1257</v>
      </c>
      <c r="B27205" t="s">
        <v>405</v>
      </c>
      <c r="C27205" t="s">
        <v>405</v>
      </c>
      <c r="D27205" t="s">
        <v>1260</v>
      </c>
      <c r="E27205" t="s">
        <v>31</v>
      </c>
      <c r="F27205">
        <v>440870</v>
      </c>
      <c r="G27205">
        <v>693032</v>
      </c>
      <c r="H27205">
        <f t="shared" si="68"/>
        <v>1.571964524689818</v>
      </c>
      <c r="I27205" t="s">
        <v>1254</v>
      </c>
    </row>
    <row r="27206" spans="1:9" x14ac:dyDescent="0.35">
      <c r="A27206" t="s">
        <v>1257</v>
      </c>
      <c r="B27206" t="s">
        <v>405</v>
      </c>
      <c r="C27206" t="s">
        <v>405</v>
      </c>
      <c r="D27206" t="s">
        <v>1261</v>
      </c>
      <c r="E27206" t="s">
        <v>29</v>
      </c>
      <c r="F27206">
        <v>384595</v>
      </c>
      <c r="G27206">
        <v>328077</v>
      </c>
      <c r="H27206">
        <f t="shared" si="68"/>
        <v>0.85304541140680457</v>
      </c>
      <c r="I27206" t="s">
        <v>1254</v>
      </c>
    </row>
    <row r="27207" spans="1:9" x14ac:dyDescent="0.35">
      <c r="A27207" t="s">
        <v>1257</v>
      </c>
      <c r="B27207" t="s">
        <v>405</v>
      </c>
      <c r="C27207" t="s">
        <v>405</v>
      </c>
      <c r="D27207" t="s">
        <v>1261</v>
      </c>
      <c r="E27207" t="s">
        <v>30</v>
      </c>
      <c r="F27207">
        <v>395179</v>
      </c>
      <c r="G27207">
        <v>351763</v>
      </c>
      <c r="H27207">
        <f t="shared" si="68"/>
        <v>0.89013586248257115</v>
      </c>
      <c r="I27207" t="s">
        <v>1254</v>
      </c>
    </row>
    <row r="27208" spans="1:9" x14ac:dyDescent="0.35">
      <c r="A27208" t="s">
        <v>1257</v>
      </c>
      <c r="B27208" t="s">
        <v>405</v>
      </c>
      <c r="C27208" t="s">
        <v>405</v>
      </c>
      <c r="D27208" t="s">
        <v>1261</v>
      </c>
      <c r="E27208" t="s">
        <v>31</v>
      </c>
      <c r="F27208">
        <v>411355</v>
      </c>
      <c r="G27208">
        <v>341872</v>
      </c>
      <c r="H27208">
        <f t="shared" si="68"/>
        <v>0.83108750349454852</v>
      </c>
      <c r="I27208" t="s">
        <v>1254</v>
      </c>
    </row>
    <row r="27209" spans="1:9" x14ac:dyDescent="0.35">
      <c r="A27209" t="s">
        <v>1257</v>
      </c>
      <c r="B27209" t="s">
        <v>405</v>
      </c>
      <c r="C27209" t="s">
        <v>405</v>
      </c>
      <c r="D27209" t="s">
        <v>1262</v>
      </c>
      <c r="E27209" t="s">
        <v>29</v>
      </c>
      <c r="F27209">
        <v>95370</v>
      </c>
      <c r="G27209">
        <v>94261</v>
      </c>
      <c r="H27209">
        <f t="shared" si="68"/>
        <v>0.9883716053266226</v>
      </c>
      <c r="I27209" t="s">
        <v>1254</v>
      </c>
    </row>
    <row r="27210" spans="1:9" x14ac:dyDescent="0.35">
      <c r="A27210" t="s">
        <v>1257</v>
      </c>
      <c r="B27210" t="s">
        <v>405</v>
      </c>
      <c r="C27210" t="s">
        <v>405</v>
      </c>
      <c r="D27210" t="s">
        <v>1262</v>
      </c>
      <c r="E27210" t="s">
        <v>30</v>
      </c>
      <c r="F27210">
        <v>95836</v>
      </c>
      <c r="G27210">
        <v>96839</v>
      </c>
      <c r="H27210">
        <f t="shared" si="68"/>
        <v>1.0104657957343797</v>
      </c>
      <c r="I27210" t="s">
        <v>1254</v>
      </c>
    </row>
    <row r="27211" spans="1:9" x14ac:dyDescent="0.35">
      <c r="A27211" t="s">
        <v>1257</v>
      </c>
      <c r="B27211" t="s">
        <v>405</v>
      </c>
      <c r="C27211" t="s">
        <v>405</v>
      </c>
      <c r="D27211" t="s">
        <v>1262</v>
      </c>
      <c r="E27211" t="s">
        <v>31</v>
      </c>
      <c r="F27211">
        <v>98932</v>
      </c>
      <c r="G27211">
        <v>91427</v>
      </c>
      <c r="H27211">
        <f t="shared" si="68"/>
        <v>0.92413981320502969</v>
      </c>
      <c r="I27211" t="s">
        <v>1254</v>
      </c>
    </row>
    <row r="27212" spans="1:9" x14ac:dyDescent="0.35">
      <c r="A27212" t="s">
        <v>1257</v>
      </c>
      <c r="B27212" t="s">
        <v>405</v>
      </c>
      <c r="C27212" t="s">
        <v>405</v>
      </c>
      <c r="D27212" t="s">
        <v>1263</v>
      </c>
      <c r="E27212" t="s">
        <v>29</v>
      </c>
      <c r="F27212">
        <v>17718</v>
      </c>
      <c r="G27212">
        <v>18357</v>
      </c>
      <c r="H27212">
        <f t="shared" si="68"/>
        <v>1.036065018625127</v>
      </c>
      <c r="I27212" t="s">
        <v>1254</v>
      </c>
    </row>
    <row r="27213" spans="1:9" x14ac:dyDescent="0.35">
      <c r="A27213" t="s">
        <v>1257</v>
      </c>
      <c r="B27213" t="s">
        <v>405</v>
      </c>
      <c r="C27213" t="s">
        <v>405</v>
      </c>
      <c r="D27213" t="s">
        <v>1263</v>
      </c>
      <c r="E27213" t="s">
        <v>30</v>
      </c>
      <c r="F27213">
        <v>22224</v>
      </c>
      <c r="G27213">
        <v>30715</v>
      </c>
      <c r="H27213">
        <f t="shared" si="68"/>
        <v>1.3820644348452125</v>
      </c>
      <c r="I27213" t="s">
        <v>1254</v>
      </c>
    </row>
    <row r="27214" spans="1:9" x14ac:dyDescent="0.35">
      <c r="A27214" t="s">
        <v>1257</v>
      </c>
      <c r="B27214" t="s">
        <v>405</v>
      </c>
      <c r="C27214" t="s">
        <v>405</v>
      </c>
      <c r="D27214" t="s">
        <v>1263</v>
      </c>
      <c r="E27214" t="s">
        <v>31</v>
      </c>
      <c r="F27214">
        <v>22292</v>
      </c>
      <c r="G27214">
        <v>21222</v>
      </c>
      <c r="H27214">
        <f t="shared" si="68"/>
        <v>0.9520007177462767</v>
      </c>
      <c r="I27214" t="s">
        <v>1254</v>
      </c>
    </row>
    <row r="27215" spans="1:9" x14ac:dyDescent="0.35">
      <c r="A27215" t="s">
        <v>1257</v>
      </c>
      <c r="B27215" t="s">
        <v>405</v>
      </c>
      <c r="C27215" t="s">
        <v>405</v>
      </c>
      <c r="D27215" t="s">
        <v>1264</v>
      </c>
      <c r="E27215" t="s">
        <v>29</v>
      </c>
      <c r="F27215">
        <v>123261</v>
      </c>
      <c r="G27215">
        <v>26236</v>
      </c>
      <c r="H27215">
        <f t="shared" si="68"/>
        <v>0.2128491574788457</v>
      </c>
      <c r="I27215" t="s">
        <v>1254</v>
      </c>
    </row>
    <row r="27216" spans="1:9" x14ac:dyDescent="0.35">
      <c r="A27216" t="s">
        <v>1257</v>
      </c>
      <c r="B27216" t="s">
        <v>405</v>
      </c>
      <c r="C27216" t="s">
        <v>405</v>
      </c>
      <c r="D27216" t="s">
        <v>1264</v>
      </c>
      <c r="E27216" t="s">
        <v>30</v>
      </c>
      <c r="F27216">
        <v>125892</v>
      </c>
      <c r="G27216">
        <v>34351</v>
      </c>
      <c r="H27216">
        <f t="shared" si="68"/>
        <v>0.2728608648682998</v>
      </c>
      <c r="I27216" t="s">
        <v>1254</v>
      </c>
    </row>
    <row r="27217" spans="1:9" x14ac:dyDescent="0.35">
      <c r="A27217" t="s">
        <v>1257</v>
      </c>
      <c r="B27217" t="s">
        <v>405</v>
      </c>
      <c r="C27217" t="s">
        <v>405</v>
      </c>
      <c r="D27217" t="s">
        <v>1264</v>
      </c>
      <c r="E27217" t="s">
        <v>31</v>
      </c>
      <c r="F27217">
        <v>127644</v>
      </c>
      <c r="G27217">
        <v>43701</v>
      </c>
      <c r="H27217">
        <f t="shared" si="68"/>
        <v>0.34236626868477954</v>
      </c>
      <c r="I27217" t="s">
        <v>1254</v>
      </c>
    </row>
    <row r="27218" spans="1:9" x14ac:dyDescent="0.35">
      <c r="A27218" t="s">
        <v>1257</v>
      </c>
      <c r="B27218" t="s">
        <v>405</v>
      </c>
      <c r="C27218" t="s">
        <v>405</v>
      </c>
      <c r="D27218" t="s">
        <v>1265</v>
      </c>
      <c r="E27218" t="s">
        <v>29</v>
      </c>
      <c r="F27218">
        <v>82330</v>
      </c>
      <c r="G27218">
        <v>70630</v>
      </c>
      <c r="H27218">
        <f t="shared" si="68"/>
        <v>0.85788898335965014</v>
      </c>
      <c r="I27218" t="s">
        <v>1254</v>
      </c>
    </row>
    <row r="27219" spans="1:9" x14ac:dyDescent="0.35">
      <c r="A27219" t="s">
        <v>1257</v>
      </c>
      <c r="B27219" t="s">
        <v>405</v>
      </c>
      <c r="C27219" t="s">
        <v>405</v>
      </c>
      <c r="D27219" t="s">
        <v>1265</v>
      </c>
      <c r="E27219" t="s">
        <v>30</v>
      </c>
      <c r="F27219">
        <v>84971</v>
      </c>
      <c r="G27219">
        <v>71870</v>
      </c>
      <c r="H27219">
        <f t="shared" si="68"/>
        <v>0.8458179849595745</v>
      </c>
      <c r="I27219" t="s">
        <v>1254</v>
      </c>
    </row>
    <row r="27220" spans="1:9" x14ac:dyDescent="0.35">
      <c r="A27220" t="s">
        <v>1257</v>
      </c>
      <c r="B27220" t="s">
        <v>405</v>
      </c>
      <c r="C27220" t="s">
        <v>405</v>
      </c>
      <c r="D27220" t="s">
        <v>1265</v>
      </c>
      <c r="E27220" t="s">
        <v>31</v>
      </c>
      <c r="F27220">
        <v>92108</v>
      </c>
      <c r="G27220">
        <v>54999</v>
      </c>
      <c r="H27220">
        <f t="shared" si="68"/>
        <v>0.59711425717635824</v>
      </c>
      <c r="I27220" t="s">
        <v>1254</v>
      </c>
    </row>
    <row r="27221" spans="1:9" x14ac:dyDescent="0.35">
      <c r="A27221" t="s">
        <v>1257</v>
      </c>
      <c r="B27221" t="s">
        <v>405</v>
      </c>
      <c r="C27221" t="s">
        <v>405</v>
      </c>
      <c r="D27221" t="s">
        <v>1266</v>
      </c>
      <c r="E27221" t="s">
        <v>29</v>
      </c>
      <c r="F27221">
        <v>484725</v>
      </c>
      <c r="G27221">
        <v>491564</v>
      </c>
      <c r="H27221">
        <f t="shared" si="68"/>
        <v>1.0141090308938057</v>
      </c>
      <c r="I27221" t="s">
        <v>1254</v>
      </c>
    </row>
    <row r="27222" spans="1:9" x14ac:dyDescent="0.35">
      <c r="A27222" t="s">
        <v>1257</v>
      </c>
      <c r="B27222" t="s">
        <v>405</v>
      </c>
      <c r="C27222" t="s">
        <v>405</v>
      </c>
      <c r="D27222" t="s">
        <v>1266</v>
      </c>
      <c r="E27222" t="s">
        <v>30</v>
      </c>
      <c r="F27222">
        <v>513231</v>
      </c>
      <c r="G27222">
        <v>565268</v>
      </c>
      <c r="H27222">
        <f t="shared" ref="H27222:H27285" si="69">G27222/F27222</f>
        <v>1.1013909915807891</v>
      </c>
      <c r="I27222" t="s">
        <v>1254</v>
      </c>
    </row>
    <row r="27223" spans="1:9" x14ac:dyDescent="0.35">
      <c r="A27223" t="s">
        <v>1257</v>
      </c>
      <c r="B27223" t="s">
        <v>405</v>
      </c>
      <c r="C27223" t="s">
        <v>405</v>
      </c>
      <c r="D27223" t="s">
        <v>1266</v>
      </c>
      <c r="E27223" t="s">
        <v>31</v>
      </c>
      <c r="F27223">
        <v>516238</v>
      </c>
      <c r="G27223">
        <v>495666</v>
      </c>
      <c r="H27223">
        <f t="shared" si="69"/>
        <v>0.96015016329677394</v>
      </c>
      <c r="I27223" t="s">
        <v>1254</v>
      </c>
    </row>
    <row r="27224" spans="1:9" x14ac:dyDescent="0.35">
      <c r="A27224" t="s">
        <v>1257</v>
      </c>
      <c r="B27224" t="s">
        <v>406</v>
      </c>
      <c r="C27224" t="s">
        <v>406</v>
      </c>
      <c r="D27224" t="s">
        <v>1258</v>
      </c>
      <c r="E27224" t="s">
        <v>29</v>
      </c>
      <c r="F27224">
        <v>559678</v>
      </c>
      <c r="G27224">
        <v>607049</v>
      </c>
      <c r="H27224">
        <f t="shared" si="69"/>
        <v>1.0846397392786566</v>
      </c>
      <c r="I27224" t="s">
        <v>1255</v>
      </c>
    </row>
    <row r="27225" spans="1:9" x14ac:dyDescent="0.35">
      <c r="A27225" t="s">
        <v>1257</v>
      </c>
      <c r="B27225" t="s">
        <v>406</v>
      </c>
      <c r="C27225" t="s">
        <v>406</v>
      </c>
      <c r="D27225" t="s">
        <v>1258</v>
      </c>
      <c r="E27225" t="s">
        <v>30</v>
      </c>
      <c r="F27225">
        <v>544278</v>
      </c>
      <c r="G27225">
        <v>575075</v>
      </c>
      <c r="H27225">
        <f t="shared" si="69"/>
        <v>1.0565832166650131</v>
      </c>
      <c r="I27225" t="s">
        <v>1255</v>
      </c>
    </row>
    <row r="27226" spans="1:9" x14ac:dyDescent="0.35">
      <c r="A27226" t="s">
        <v>1257</v>
      </c>
      <c r="B27226" t="s">
        <v>406</v>
      </c>
      <c r="C27226" t="s">
        <v>406</v>
      </c>
      <c r="D27226" t="s">
        <v>1258</v>
      </c>
      <c r="E27226" t="s">
        <v>31</v>
      </c>
      <c r="F27226">
        <v>521153</v>
      </c>
      <c r="G27226">
        <v>468514</v>
      </c>
      <c r="H27226">
        <f t="shared" si="69"/>
        <v>0.89899511275959265</v>
      </c>
      <c r="I27226" t="s">
        <v>1255</v>
      </c>
    </row>
    <row r="27227" spans="1:9" x14ac:dyDescent="0.35">
      <c r="A27227" t="s">
        <v>1257</v>
      </c>
      <c r="B27227" t="s">
        <v>406</v>
      </c>
      <c r="C27227" t="s">
        <v>406</v>
      </c>
      <c r="D27227" t="s">
        <v>1267</v>
      </c>
      <c r="E27227" t="s">
        <v>29</v>
      </c>
      <c r="F27227">
        <v>171045</v>
      </c>
      <c r="G27227">
        <v>147910</v>
      </c>
      <c r="H27227">
        <f t="shared" si="69"/>
        <v>0.86474319623490892</v>
      </c>
      <c r="I27227" t="s">
        <v>1255</v>
      </c>
    </row>
    <row r="27228" spans="1:9" x14ac:dyDescent="0.35">
      <c r="A27228" t="s">
        <v>1257</v>
      </c>
      <c r="B27228" t="s">
        <v>406</v>
      </c>
      <c r="C27228" t="s">
        <v>406</v>
      </c>
      <c r="D27228" t="s">
        <v>1267</v>
      </c>
      <c r="E27228" t="s">
        <v>30</v>
      </c>
      <c r="F27228">
        <v>176375</v>
      </c>
      <c r="G27228">
        <v>146959</v>
      </c>
      <c r="H27228">
        <f t="shared" si="69"/>
        <v>0.83321899362154506</v>
      </c>
      <c r="I27228" t="s">
        <v>1255</v>
      </c>
    </row>
    <row r="27229" spans="1:9" x14ac:dyDescent="0.35">
      <c r="A27229" t="s">
        <v>1257</v>
      </c>
      <c r="B27229" t="s">
        <v>406</v>
      </c>
      <c r="C27229" t="s">
        <v>406</v>
      </c>
      <c r="D27229" t="s">
        <v>1267</v>
      </c>
      <c r="E27229" t="s">
        <v>31</v>
      </c>
      <c r="F27229">
        <v>171057</v>
      </c>
      <c r="G27229">
        <v>169076</v>
      </c>
      <c r="H27229">
        <f t="shared" si="69"/>
        <v>0.98841906499003251</v>
      </c>
      <c r="I27229" t="s">
        <v>1255</v>
      </c>
    </row>
    <row r="27230" spans="1:9" x14ac:dyDescent="0.35">
      <c r="A27230" t="s">
        <v>1257</v>
      </c>
      <c r="B27230" t="s">
        <v>406</v>
      </c>
      <c r="C27230" t="s">
        <v>406</v>
      </c>
      <c r="D27230" t="s">
        <v>1268</v>
      </c>
      <c r="E27230" t="s">
        <v>29</v>
      </c>
      <c r="F27230">
        <v>73970</v>
      </c>
      <c r="G27230">
        <v>38182</v>
      </c>
      <c r="H27230">
        <f t="shared" si="69"/>
        <v>0.51618223604163849</v>
      </c>
      <c r="I27230" t="s">
        <v>1255</v>
      </c>
    </row>
    <row r="27231" spans="1:9" x14ac:dyDescent="0.35">
      <c r="A27231" t="s">
        <v>1257</v>
      </c>
      <c r="B27231" t="s">
        <v>406</v>
      </c>
      <c r="C27231" t="s">
        <v>406</v>
      </c>
      <c r="D27231" t="s">
        <v>1268</v>
      </c>
      <c r="E27231" t="s">
        <v>30</v>
      </c>
      <c r="F27231">
        <v>62964</v>
      </c>
      <c r="G27231">
        <v>38051</v>
      </c>
      <c r="H27231">
        <f t="shared" si="69"/>
        <v>0.60432945810304306</v>
      </c>
      <c r="I27231" t="s">
        <v>1255</v>
      </c>
    </row>
    <row r="27232" spans="1:9" x14ac:dyDescent="0.35">
      <c r="A27232" t="s">
        <v>1257</v>
      </c>
      <c r="B27232" t="s">
        <v>406</v>
      </c>
      <c r="C27232" t="s">
        <v>406</v>
      </c>
      <c r="D27232" t="s">
        <v>1268</v>
      </c>
      <c r="E27232" t="s">
        <v>31</v>
      </c>
      <c r="F27232">
        <v>64296</v>
      </c>
      <c r="G27232">
        <v>36926</v>
      </c>
      <c r="H27232">
        <f t="shared" si="69"/>
        <v>0.5743125544357347</v>
      </c>
      <c r="I27232" t="s">
        <v>1255</v>
      </c>
    </row>
    <row r="27233" spans="1:9" x14ac:dyDescent="0.35">
      <c r="A27233" t="s">
        <v>1257</v>
      </c>
      <c r="B27233" t="s">
        <v>406</v>
      </c>
      <c r="C27233" t="s">
        <v>406</v>
      </c>
      <c r="D27233" t="s">
        <v>1269</v>
      </c>
      <c r="E27233" t="s">
        <v>29</v>
      </c>
      <c r="F27233">
        <v>24138</v>
      </c>
      <c r="G27233">
        <v>16865</v>
      </c>
      <c r="H27233">
        <f t="shared" si="69"/>
        <v>0.69869086088325461</v>
      </c>
      <c r="I27233" t="s">
        <v>1255</v>
      </c>
    </row>
    <row r="27234" spans="1:9" x14ac:dyDescent="0.35">
      <c r="A27234" t="s">
        <v>1257</v>
      </c>
      <c r="B27234" t="s">
        <v>406</v>
      </c>
      <c r="C27234" t="s">
        <v>406</v>
      </c>
      <c r="D27234" t="s">
        <v>1269</v>
      </c>
      <c r="E27234" t="s">
        <v>30</v>
      </c>
      <c r="F27234">
        <v>23420</v>
      </c>
      <c r="G27234">
        <v>19469</v>
      </c>
      <c r="H27234">
        <f t="shared" si="69"/>
        <v>0.83129803586678053</v>
      </c>
      <c r="I27234" t="s">
        <v>1255</v>
      </c>
    </row>
    <row r="27235" spans="1:9" x14ac:dyDescent="0.35">
      <c r="A27235" t="s">
        <v>1257</v>
      </c>
      <c r="B27235" t="s">
        <v>406</v>
      </c>
      <c r="C27235" t="s">
        <v>406</v>
      </c>
      <c r="D27235" t="s">
        <v>1269</v>
      </c>
      <c r="E27235" t="s">
        <v>31</v>
      </c>
      <c r="F27235">
        <v>24864</v>
      </c>
      <c r="G27235">
        <v>25958</v>
      </c>
      <c r="H27235">
        <f t="shared" si="69"/>
        <v>1.0439993564993566</v>
      </c>
      <c r="I27235" t="s">
        <v>1255</v>
      </c>
    </row>
    <row r="27236" spans="1:9" x14ac:dyDescent="0.35">
      <c r="A27236" t="s">
        <v>1257</v>
      </c>
      <c r="B27236" t="s">
        <v>406</v>
      </c>
      <c r="C27236" t="s">
        <v>406</v>
      </c>
      <c r="D27236" t="s">
        <v>1270</v>
      </c>
      <c r="E27236" t="s">
        <v>29</v>
      </c>
      <c r="F27236">
        <v>28832</v>
      </c>
      <c r="G27236">
        <v>22060</v>
      </c>
      <c r="H27236">
        <f t="shared" si="69"/>
        <v>0.7651220865704772</v>
      </c>
      <c r="I27236" t="s">
        <v>1255</v>
      </c>
    </row>
    <row r="27237" spans="1:9" x14ac:dyDescent="0.35">
      <c r="A27237" t="s">
        <v>1257</v>
      </c>
      <c r="B27237" t="s">
        <v>406</v>
      </c>
      <c r="C27237" t="s">
        <v>406</v>
      </c>
      <c r="D27237" t="s">
        <v>1270</v>
      </c>
      <c r="E27237" t="s">
        <v>30</v>
      </c>
      <c r="F27237">
        <v>25931</v>
      </c>
      <c r="G27237">
        <v>19494</v>
      </c>
      <c r="H27237">
        <f t="shared" si="69"/>
        <v>0.75176429755890628</v>
      </c>
      <c r="I27237" t="s">
        <v>1255</v>
      </c>
    </row>
    <row r="27238" spans="1:9" x14ac:dyDescent="0.35">
      <c r="A27238" t="s">
        <v>1257</v>
      </c>
      <c r="B27238" t="s">
        <v>406</v>
      </c>
      <c r="C27238" t="s">
        <v>406</v>
      </c>
      <c r="D27238" t="s">
        <v>1270</v>
      </c>
      <c r="E27238" t="s">
        <v>31</v>
      </c>
      <c r="F27238">
        <v>23402</v>
      </c>
      <c r="G27238">
        <v>18835</v>
      </c>
      <c r="H27238">
        <f t="shared" si="69"/>
        <v>0.80484573968036921</v>
      </c>
      <c r="I27238" t="s">
        <v>1255</v>
      </c>
    </row>
    <row r="27239" spans="1:9" x14ac:dyDescent="0.35">
      <c r="A27239" t="s">
        <v>1257</v>
      </c>
      <c r="B27239" t="s">
        <v>406</v>
      </c>
      <c r="C27239" t="s">
        <v>406</v>
      </c>
      <c r="D27239" t="s">
        <v>1271</v>
      </c>
      <c r="E27239" t="s">
        <v>29</v>
      </c>
      <c r="F27239">
        <v>65608</v>
      </c>
      <c r="G27239">
        <v>68753</v>
      </c>
      <c r="H27239">
        <f t="shared" si="69"/>
        <v>1.0479362272893549</v>
      </c>
      <c r="I27239" t="s">
        <v>1255</v>
      </c>
    </row>
    <row r="27240" spans="1:9" x14ac:dyDescent="0.35">
      <c r="A27240" t="s">
        <v>1257</v>
      </c>
      <c r="B27240" t="s">
        <v>406</v>
      </c>
      <c r="C27240" t="s">
        <v>406</v>
      </c>
      <c r="D27240" t="s">
        <v>1271</v>
      </c>
      <c r="E27240" t="s">
        <v>30</v>
      </c>
      <c r="F27240">
        <v>62461</v>
      </c>
      <c r="G27240">
        <v>58112</v>
      </c>
      <c r="H27240">
        <f t="shared" si="69"/>
        <v>0.93037255247274298</v>
      </c>
      <c r="I27240" t="s">
        <v>1255</v>
      </c>
    </row>
    <row r="27241" spans="1:9" x14ac:dyDescent="0.35">
      <c r="A27241" t="s">
        <v>1257</v>
      </c>
      <c r="B27241" t="s">
        <v>406</v>
      </c>
      <c r="C27241" t="s">
        <v>406</v>
      </c>
      <c r="D27241" t="s">
        <v>1271</v>
      </c>
      <c r="E27241" t="s">
        <v>31</v>
      </c>
      <c r="F27241">
        <v>60226</v>
      </c>
      <c r="G27241">
        <v>60500</v>
      </c>
      <c r="H27241">
        <f t="shared" si="69"/>
        <v>1.0045495301032776</v>
      </c>
      <c r="I27241" t="s">
        <v>1255</v>
      </c>
    </row>
    <row r="27242" spans="1:9" x14ac:dyDescent="0.35">
      <c r="A27242" t="s">
        <v>1257</v>
      </c>
      <c r="B27242" t="s">
        <v>406</v>
      </c>
      <c r="C27242" t="s">
        <v>406</v>
      </c>
      <c r="D27242" t="s">
        <v>1272</v>
      </c>
      <c r="E27242" t="s">
        <v>29</v>
      </c>
      <c r="F27242">
        <v>65003</v>
      </c>
      <c r="G27242">
        <v>46147</v>
      </c>
      <c r="H27242">
        <f t="shared" si="69"/>
        <v>0.7099210805655124</v>
      </c>
      <c r="I27242" t="s">
        <v>1255</v>
      </c>
    </row>
    <row r="27243" spans="1:9" x14ac:dyDescent="0.35">
      <c r="A27243" t="s">
        <v>1257</v>
      </c>
      <c r="B27243" t="s">
        <v>406</v>
      </c>
      <c r="C27243" t="s">
        <v>406</v>
      </c>
      <c r="D27243" t="s">
        <v>1272</v>
      </c>
      <c r="E27243" t="s">
        <v>30</v>
      </c>
      <c r="F27243">
        <v>60569</v>
      </c>
      <c r="G27243">
        <v>66080</v>
      </c>
      <c r="H27243">
        <f t="shared" si="69"/>
        <v>1.0909871386352754</v>
      </c>
      <c r="I27243" t="s">
        <v>1255</v>
      </c>
    </row>
    <row r="27244" spans="1:9" x14ac:dyDescent="0.35">
      <c r="A27244" t="s">
        <v>1257</v>
      </c>
      <c r="B27244" t="s">
        <v>406</v>
      </c>
      <c r="C27244" t="s">
        <v>406</v>
      </c>
      <c r="D27244" t="s">
        <v>1272</v>
      </c>
      <c r="E27244" t="s">
        <v>31</v>
      </c>
      <c r="F27244">
        <v>65055</v>
      </c>
      <c r="G27244">
        <v>43722</v>
      </c>
      <c r="H27244">
        <f t="shared" si="69"/>
        <v>0.67207747290753972</v>
      </c>
      <c r="I27244" t="s">
        <v>1255</v>
      </c>
    </row>
    <row r="27245" spans="1:9" x14ac:dyDescent="0.35">
      <c r="A27245" t="s">
        <v>1257</v>
      </c>
      <c r="B27245" t="s">
        <v>406</v>
      </c>
      <c r="C27245" t="s">
        <v>406</v>
      </c>
      <c r="D27245" t="s">
        <v>1273</v>
      </c>
      <c r="E27245" t="s">
        <v>29</v>
      </c>
      <c r="F27245">
        <v>26843</v>
      </c>
      <c r="G27245">
        <v>28941</v>
      </c>
      <c r="H27245">
        <f t="shared" si="69"/>
        <v>1.0781581790410908</v>
      </c>
      <c r="I27245" t="s">
        <v>1255</v>
      </c>
    </row>
    <row r="27246" spans="1:9" x14ac:dyDescent="0.35">
      <c r="A27246" t="s">
        <v>1257</v>
      </c>
      <c r="B27246" t="s">
        <v>406</v>
      </c>
      <c r="C27246" t="s">
        <v>406</v>
      </c>
      <c r="D27246" t="s">
        <v>1273</v>
      </c>
      <c r="E27246" t="s">
        <v>30</v>
      </c>
      <c r="F27246">
        <v>27219</v>
      </c>
      <c r="G27246">
        <v>24547</v>
      </c>
      <c r="H27246">
        <f t="shared" si="69"/>
        <v>0.90183327822476944</v>
      </c>
      <c r="I27246" t="s">
        <v>1255</v>
      </c>
    </row>
    <row r="27247" spans="1:9" x14ac:dyDescent="0.35">
      <c r="A27247" t="s">
        <v>1257</v>
      </c>
      <c r="B27247" t="s">
        <v>406</v>
      </c>
      <c r="C27247" t="s">
        <v>406</v>
      </c>
      <c r="D27247" t="s">
        <v>1273</v>
      </c>
      <c r="E27247" t="s">
        <v>31</v>
      </c>
      <c r="F27247">
        <v>33681</v>
      </c>
      <c r="G27247">
        <v>33655</v>
      </c>
      <c r="H27247">
        <f t="shared" si="69"/>
        <v>0.99922805142365134</v>
      </c>
      <c r="I27247" t="s">
        <v>1255</v>
      </c>
    </row>
    <row r="27248" spans="1:9" x14ac:dyDescent="0.35">
      <c r="A27248" t="s">
        <v>1257</v>
      </c>
      <c r="B27248" t="s">
        <v>406</v>
      </c>
      <c r="C27248" t="s">
        <v>406</v>
      </c>
      <c r="D27248" t="s">
        <v>1274</v>
      </c>
      <c r="E27248" t="s">
        <v>29</v>
      </c>
      <c r="F27248">
        <v>72149</v>
      </c>
      <c r="G27248">
        <v>76123</v>
      </c>
      <c r="H27248">
        <f t="shared" si="69"/>
        <v>1.0550804584956133</v>
      </c>
      <c r="I27248" t="s">
        <v>1255</v>
      </c>
    </row>
    <row r="27249" spans="1:9" x14ac:dyDescent="0.35">
      <c r="A27249" t="s">
        <v>1257</v>
      </c>
      <c r="B27249" t="s">
        <v>406</v>
      </c>
      <c r="C27249" t="s">
        <v>406</v>
      </c>
      <c r="D27249" t="s">
        <v>1274</v>
      </c>
      <c r="E27249" t="s">
        <v>30</v>
      </c>
      <c r="F27249">
        <v>73279</v>
      </c>
      <c r="G27249">
        <v>95218</v>
      </c>
      <c r="H27249">
        <f t="shared" si="69"/>
        <v>1.2993900025928302</v>
      </c>
      <c r="I27249" t="s">
        <v>1255</v>
      </c>
    </row>
    <row r="27250" spans="1:9" x14ac:dyDescent="0.35">
      <c r="A27250" t="s">
        <v>1257</v>
      </c>
      <c r="B27250" t="s">
        <v>406</v>
      </c>
      <c r="C27250" t="s">
        <v>406</v>
      </c>
      <c r="D27250" t="s">
        <v>1274</v>
      </c>
      <c r="E27250" t="s">
        <v>31</v>
      </c>
      <c r="F27250">
        <v>79796</v>
      </c>
      <c r="G27250">
        <v>68677</v>
      </c>
      <c r="H27250">
        <f t="shared" si="69"/>
        <v>0.8606571757982856</v>
      </c>
      <c r="I27250" t="s">
        <v>1255</v>
      </c>
    </row>
    <row r="27251" spans="1:9" x14ac:dyDescent="0.35">
      <c r="A27251" t="s">
        <v>1257</v>
      </c>
      <c r="B27251" t="s">
        <v>406</v>
      </c>
      <c r="C27251" t="s">
        <v>406</v>
      </c>
      <c r="D27251" t="s">
        <v>1275</v>
      </c>
      <c r="E27251" t="s">
        <v>29</v>
      </c>
      <c r="F27251">
        <v>86691</v>
      </c>
      <c r="G27251">
        <v>75010</v>
      </c>
      <c r="H27251">
        <f t="shared" si="69"/>
        <v>0.86525706244016098</v>
      </c>
      <c r="I27251" t="s">
        <v>1255</v>
      </c>
    </row>
    <row r="27252" spans="1:9" x14ac:dyDescent="0.35">
      <c r="A27252" t="s">
        <v>1257</v>
      </c>
      <c r="B27252" t="s">
        <v>406</v>
      </c>
      <c r="C27252" t="s">
        <v>406</v>
      </c>
      <c r="D27252" t="s">
        <v>1275</v>
      </c>
      <c r="E27252" t="s">
        <v>30</v>
      </c>
      <c r="F27252">
        <v>85173</v>
      </c>
      <c r="G27252">
        <v>89206</v>
      </c>
      <c r="H27252">
        <f t="shared" si="69"/>
        <v>1.0473506862503374</v>
      </c>
      <c r="I27252" t="s">
        <v>1255</v>
      </c>
    </row>
    <row r="27253" spans="1:9" x14ac:dyDescent="0.35">
      <c r="A27253" t="s">
        <v>1257</v>
      </c>
      <c r="B27253" t="s">
        <v>406</v>
      </c>
      <c r="C27253" t="s">
        <v>406</v>
      </c>
      <c r="D27253" t="s">
        <v>1275</v>
      </c>
      <c r="E27253" t="s">
        <v>31</v>
      </c>
      <c r="F27253">
        <v>88620</v>
      </c>
      <c r="G27253">
        <v>104988</v>
      </c>
      <c r="H27253">
        <f t="shared" si="69"/>
        <v>1.1846987136086662</v>
      </c>
      <c r="I27253" t="s">
        <v>1255</v>
      </c>
    </row>
    <row r="27254" spans="1:9" x14ac:dyDescent="0.35">
      <c r="A27254" t="s">
        <v>1257</v>
      </c>
      <c r="B27254" t="s">
        <v>406</v>
      </c>
      <c r="C27254" t="s">
        <v>406</v>
      </c>
      <c r="D27254" t="s">
        <v>1276</v>
      </c>
      <c r="E27254" t="s">
        <v>29</v>
      </c>
      <c r="F27254">
        <v>18033</v>
      </c>
      <c r="G27254">
        <v>16381</v>
      </c>
      <c r="H27254">
        <f t="shared" si="69"/>
        <v>0.90839017357067597</v>
      </c>
      <c r="I27254" t="s">
        <v>1255</v>
      </c>
    </row>
    <row r="27255" spans="1:9" x14ac:dyDescent="0.35">
      <c r="A27255" t="s">
        <v>1257</v>
      </c>
      <c r="B27255" t="s">
        <v>406</v>
      </c>
      <c r="C27255" t="s">
        <v>406</v>
      </c>
      <c r="D27255" t="s">
        <v>1276</v>
      </c>
      <c r="E27255" t="s">
        <v>30</v>
      </c>
      <c r="F27255">
        <v>19610</v>
      </c>
      <c r="G27255">
        <v>17238</v>
      </c>
      <c r="H27255">
        <f t="shared" si="69"/>
        <v>0.8790413054563998</v>
      </c>
      <c r="I27255" t="s">
        <v>1255</v>
      </c>
    </row>
    <row r="27256" spans="1:9" x14ac:dyDescent="0.35">
      <c r="A27256" t="s">
        <v>1257</v>
      </c>
      <c r="B27256" t="s">
        <v>406</v>
      </c>
      <c r="C27256" t="s">
        <v>406</v>
      </c>
      <c r="D27256" t="s">
        <v>1276</v>
      </c>
      <c r="E27256" t="s">
        <v>31</v>
      </c>
      <c r="F27256">
        <v>14654</v>
      </c>
      <c r="G27256">
        <v>16729</v>
      </c>
      <c r="H27256">
        <f t="shared" si="69"/>
        <v>1.1415995632591784</v>
      </c>
      <c r="I27256" t="s">
        <v>1255</v>
      </c>
    </row>
    <row r="27257" spans="1:9" x14ac:dyDescent="0.35">
      <c r="A27257" t="s">
        <v>1257</v>
      </c>
      <c r="B27257" t="s">
        <v>406</v>
      </c>
      <c r="C27257" t="s">
        <v>406</v>
      </c>
      <c r="D27257" t="s">
        <v>1259</v>
      </c>
      <c r="E27257" t="s">
        <v>29</v>
      </c>
      <c r="F27257">
        <v>150008</v>
      </c>
      <c r="G27257">
        <v>119243</v>
      </c>
      <c r="H27257">
        <f t="shared" si="69"/>
        <v>0.79491093808330227</v>
      </c>
      <c r="I27257" t="s">
        <v>1255</v>
      </c>
    </row>
    <row r="27258" spans="1:9" x14ac:dyDescent="0.35">
      <c r="A27258" t="s">
        <v>1257</v>
      </c>
      <c r="B27258" t="s">
        <v>406</v>
      </c>
      <c r="C27258" t="s">
        <v>406</v>
      </c>
      <c r="D27258" t="s">
        <v>1259</v>
      </c>
      <c r="E27258" t="s">
        <v>30</v>
      </c>
      <c r="F27258">
        <v>151561</v>
      </c>
      <c r="G27258">
        <v>142321</v>
      </c>
      <c r="H27258">
        <f t="shared" si="69"/>
        <v>0.93903444817598192</v>
      </c>
      <c r="I27258" t="s">
        <v>1255</v>
      </c>
    </row>
    <row r="27259" spans="1:9" x14ac:dyDescent="0.35">
      <c r="A27259" t="s">
        <v>1257</v>
      </c>
      <c r="B27259" t="s">
        <v>406</v>
      </c>
      <c r="C27259" t="s">
        <v>406</v>
      </c>
      <c r="D27259" t="s">
        <v>1259</v>
      </c>
      <c r="E27259" t="s">
        <v>31</v>
      </c>
      <c r="F27259">
        <v>151594</v>
      </c>
      <c r="G27259">
        <v>136174</v>
      </c>
      <c r="H27259">
        <f t="shared" si="69"/>
        <v>0.89828093460163327</v>
      </c>
      <c r="I27259" t="s">
        <v>1255</v>
      </c>
    </row>
    <row r="27260" spans="1:9" x14ac:dyDescent="0.35">
      <c r="A27260" t="s">
        <v>1257</v>
      </c>
      <c r="B27260" t="s">
        <v>406</v>
      </c>
      <c r="C27260" t="s">
        <v>406</v>
      </c>
      <c r="D27260" t="s">
        <v>1277</v>
      </c>
      <c r="E27260" t="s">
        <v>29</v>
      </c>
      <c r="F27260">
        <v>42831</v>
      </c>
      <c r="G27260">
        <v>27639</v>
      </c>
      <c r="H27260">
        <f t="shared" si="69"/>
        <v>0.64530363521748269</v>
      </c>
      <c r="I27260" t="s">
        <v>1255</v>
      </c>
    </row>
    <row r="27261" spans="1:9" x14ac:dyDescent="0.35">
      <c r="A27261" t="s">
        <v>1257</v>
      </c>
      <c r="B27261" t="s">
        <v>406</v>
      </c>
      <c r="C27261" t="s">
        <v>406</v>
      </c>
      <c r="D27261" t="s">
        <v>1277</v>
      </c>
      <c r="E27261" t="s">
        <v>30</v>
      </c>
      <c r="F27261">
        <v>40853</v>
      </c>
      <c r="G27261">
        <v>31276</v>
      </c>
      <c r="H27261">
        <f t="shared" si="69"/>
        <v>0.76557413164271904</v>
      </c>
      <c r="I27261" t="s">
        <v>1255</v>
      </c>
    </row>
    <row r="27262" spans="1:9" x14ac:dyDescent="0.35">
      <c r="A27262" t="s">
        <v>1257</v>
      </c>
      <c r="B27262" t="s">
        <v>406</v>
      </c>
      <c r="C27262" t="s">
        <v>406</v>
      </c>
      <c r="D27262" t="s">
        <v>1277</v>
      </c>
      <c r="E27262" t="s">
        <v>31</v>
      </c>
      <c r="F27262">
        <v>43291</v>
      </c>
      <c r="G27262">
        <v>25010</v>
      </c>
      <c r="H27262">
        <f t="shared" si="69"/>
        <v>0.57771823242706333</v>
      </c>
      <c r="I27262" t="s">
        <v>1255</v>
      </c>
    </row>
    <row r="27263" spans="1:9" x14ac:dyDescent="0.35">
      <c r="A27263" t="s">
        <v>1257</v>
      </c>
      <c r="B27263" t="s">
        <v>406</v>
      </c>
      <c r="C27263" t="s">
        <v>406</v>
      </c>
      <c r="D27263" t="s">
        <v>1278</v>
      </c>
      <c r="E27263" t="s">
        <v>29</v>
      </c>
      <c r="F27263">
        <v>51518</v>
      </c>
      <c r="G27263">
        <v>48166</v>
      </c>
      <c r="H27263">
        <f t="shared" si="69"/>
        <v>0.93493536239760855</v>
      </c>
      <c r="I27263" t="s">
        <v>1255</v>
      </c>
    </row>
    <row r="27264" spans="1:9" x14ac:dyDescent="0.35">
      <c r="A27264" t="s">
        <v>1257</v>
      </c>
      <c r="B27264" t="s">
        <v>406</v>
      </c>
      <c r="C27264" t="s">
        <v>406</v>
      </c>
      <c r="D27264" t="s">
        <v>1278</v>
      </c>
      <c r="E27264" t="s">
        <v>30</v>
      </c>
      <c r="F27264">
        <v>47244</v>
      </c>
      <c r="G27264">
        <v>36470</v>
      </c>
      <c r="H27264">
        <f t="shared" si="69"/>
        <v>0.77194987723308783</v>
      </c>
      <c r="I27264" t="s">
        <v>1255</v>
      </c>
    </row>
    <row r="27265" spans="1:9" x14ac:dyDescent="0.35">
      <c r="A27265" t="s">
        <v>1257</v>
      </c>
      <c r="B27265" t="s">
        <v>406</v>
      </c>
      <c r="C27265" t="s">
        <v>406</v>
      </c>
      <c r="D27265" t="s">
        <v>1278</v>
      </c>
      <c r="E27265" t="s">
        <v>31</v>
      </c>
      <c r="F27265">
        <v>47018</v>
      </c>
      <c r="G27265">
        <v>44396</v>
      </c>
      <c r="H27265">
        <f t="shared" si="69"/>
        <v>0.94423412310179078</v>
      </c>
      <c r="I27265" t="s">
        <v>1255</v>
      </c>
    </row>
    <row r="27266" spans="1:9" x14ac:dyDescent="0.35">
      <c r="A27266" t="s">
        <v>1257</v>
      </c>
      <c r="B27266" t="s">
        <v>406</v>
      </c>
      <c r="C27266" t="s">
        <v>406</v>
      </c>
      <c r="D27266" t="s">
        <v>1279</v>
      </c>
      <c r="E27266" t="s">
        <v>29</v>
      </c>
      <c r="F27266">
        <v>21978</v>
      </c>
      <c r="G27266">
        <v>17039</v>
      </c>
      <c r="H27266">
        <f t="shared" si="69"/>
        <v>0.77527527527527529</v>
      </c>
      <c r="I27266" t="s">
        <v>1255</v>
      </c>
    </row>
    <row r="27267" spans="1:9" x14ac:dyDescent="0.35">
      <c r="A27267" t="s">
        <v>1257</v>
      </c>
      <c r="B27267" t="s">
        <v>406</v>
      </c>
      <c r="C27267" t="s">
        <v>406</v>
      </c>
      <c r="D27267" t="s">
        <v>1279</v>
      </c>
      <c r="E27267" t="s">
        <v>30</v>
      </c>
      <c r="F27267">
        <v>16243</v>
      </c>
      <c r="G27267">
        <v>13761</v>
      </c>
      <c r="H27267">
        <f t="shared" si="69"/>
        <v>0.8471957150772641</v>
      </c>
      <c r="I27267" t="s">
        <v>1255</v>
      </c>
    </row>
    <row r="27268" spans="1:9" x14ac:dyDescent="0.35">
      <c r="A27268" t="s">
        <v>1257</v>
      </c>
      <c r="B27268" t="s">
        <v>406</v>
      </c>
      <c r="C27268" t="s">
        <v>406</v>
      </c>
      <c r="D27268" t="s">
        <v>1279</v>
      </c>
      <c r="E27268" t="s">
        <v>31</v>
      </c>
      <c r="F27268">
        <v>20411</v>
      </c>
      <c r="G27268">
        <v>14964</v>
      </c>
      <c r="H27268">
        <f t="shared" si="69"/>
        <v>0.73313409436088384</v>
      </c>
      <c r="I27268" t="s">
        <v>1255</v>
      </c>
    </row>
    <row r="27269" spans="1:9" x14ac:dyDescent="0.35">
      <c r="A27269" t="s">
        <v>1257</v>
      </c>
      <c r="B27269" t="s">
        <v>406</v>
      </c>
      <c r="C27269" t="s">
        <v>406</v>
      </c>
      <c r="D27269" t="s">
        <v>1280</v>
      </c>
      <c r="E27269" t="s">
        <v>29</v>
      </c>
      <c r="F27269">
        <v>62350</v>
      </c>
      <c r="G27269">
        <v>62406</v>
      </c>
      <c r="H27269">
        <f t="shared" si="69"/>
        <v>1.000898155573376</v>
      </c>
      <c r="I27269" t="s">
        <v>1255</v>
      </c>
    </row>
    <row r="27270" spans="1:9" x14ac:dyDescent="0.35">
      <c r="A27270" t="s">
        <v>1257</v>
      </c>
      <c r="B27270" t="s">
        <v>406</v>
      </c>
      <c r="C27270" t="s">
        <v>406</v>
      </c>
      <c r="D27270" t="s">
        <v>1280</v>
      </c>
      <c r="E27270" t="s">
        <v>30</v>
      </c>
      <c r="F27270">
        <v>53958</v>
      </c>
      <c r="G27270">
        <v>30108</v>
      </c>
      <c r="H27270">
        <f t="shared" si="69"/>
        <v>0.55798954742577556</v>
      </c>
      <c r="I27270" t="s">
        <v>1255</v>
      </c>
    </row>
    <row r="27271" spans="1:9" x14ac:dyDescent="0.35">
      <c r="A27271" t="s">
        <v>1257</v>
      </c>
      <c r="B27271" t="s">
        <v>406</v>
      </c>
      <c r="C27271" t="s">
        <v>406</v>
      </c>
      <c r="D27271" t="s">
        <v>1280</v>
      </c>
      <c r="E27271" t="s">
        <v>31</v>
      </c>
      <c r="F27271">
        <v>53656</v>
      </c>
      <c r="G27271">
        <v>33538</v>
      </c>
      <c r="H27271">
        <f t="shared" si="69"/>
        <v>0.62505591173400921</v>
      </c>
      <c r="I27271" t="s">
        <v>1255</v>
      </c>
    </row>
    <row r="27272" spans="1:9" x14ac:dyDescent="0.35">
      <c r="A27272" t="s">
        <v>1257</v>
      </c>
      <c r="B27272" t="s">
        <v>406</v>
      </c>
      <c r="C27272" t="s">
        <v>406</v>
      </c>
      <c r="D27272" t="s">
        <v>1281</v>
      </c>
      <c r="E27272" t="s">
        <v>29</v>
      </c>
      <c r="F27272">
        <v>13640</v>
      </c>
      <c r="G27272">
        <v>17362</v>
      </c>
      <c r="H27272">
        <f t="shared" si="69"/>
        <v>1.2728739002932552</v>
      </c>
      <c r="I27272" t="s">
        <v>1255</v>
      </c>
    </row>
    <row r="27273" spans="1:9" x14ac:dyDescent="0.35">
      <c r="A27273" t="s">
        <v>1257</v>
      </c>
      <c r="B27273" t="s">
        <v>406</v>
      </c>
      <c r="C27273" t="s">
        <v>406</v>
      </c>
      <c r="D27273" t="s">
        <v>1281</v>
      </c>
      <c r="E27273" t="s">
        <v>30</v>
      </c>
      <c r="F27273">
        <v>23047</v>
      </c>
      <c r="G27273">
        <v>18520</v>
      </c>
      <c r="H27273">
        <f t="shared" si="69"/>
        <v>0.80357530264242638</v>
      </c>
      <c r="I27273" t="s">
        <v>1255</v>
      </c>
    </row>
    <row r="27274" spans="1:9" x14ac:dyDescent="0.35">
      <c r="A27274" t="s">
        <v>1257</v>
      </c>
      <c r="B27274" t="s">
        <v>406</v>
      </c>
      <c r="C27274" t="s">
        <v>406</v>
      </c>
      <c r="D27274" t="s">
        <v>1281</v>
      </c>
      <c r="E27274" t="s">
        <v>31</v>
      </c>
      <c r="F27274">
        <v>17593</v>
      </c>
      <c r="G27274">
        <v>25213</v>
      </c>
      <c r="H27274">
        <f t="shared" si="69"/>
        <v>1.4331268118001479</v>
      </c>
      <c r="I27274" t="s">
        <v>1255</v>
      </c>
    </row>
    <row r="27275" spans="1:9" x14ac:dyDescent="0.35">
      <c r="A27275" t="s">
        <v>1257</v>
      </c>
      <c r="B27275" t="s">
        <v>406</v>
      </c>
      <c r="C27275" t="s">
        <v>406</v>
      </c>
      <c r="D27275" t="s">
        <v>1282</v>
      </c>
      <c r="E27275" t="s">
        <v>29</v>
      </c>
      <c r="F27275">
        <v>3514</v>
      </c>
      <c r="G27275">
        <v>5962</v>
      </c>
      <c r="H27275">
        <f t="shared" si="69"/>
        <v>1.6966420034149119</v>
      </c>
      <c r="I27275" t="s">
        <v>1255</v>
      </c>
    </row>
    <row r="27276" spans="1:9" x14ac:dyDescent="0.35">
      <c r="A27276" t="s">
        <v>1257</v>
      </c>
      <c r="B27276" t="s">
        <v>406</v>
      </c>
      <c r="C27276" t="s">
        <v>406</v>
      </c>
      <c r="D27276" t="s">
        <v>1282</v>
      </c>
      <c r="E27276" t="s">
        <v>30</v>
      </c>
      <c r="F27276">
        <v>32228</v>
      </c>
      <c r="G27276">
        <v>14542</v>
      </c>
      <c r="H27276">
        <f t="shared" si="69"/>
        <v>0.45122253940672707</v>
      </c>
      <c r="I27276" t="s">
        <v>1255</v>
      </c>
    </row>
    <row r="27277" spans="1:9" x14ac:dyDescent="0.35">
      <c r="A27277" t="s">
        <v>1257</v>
      </c>
      <c r="B27277" t="s">
        <v>406</v>
      </c>
      <c r="C27277" t="s">
        <v>406</v>
      </c>
      <c r="D27277" t="s">
        <v>1282</v>
      </c>
      <c r="E27277" t="s">
        <v>31</v>
      </c>
      <c r="F27277">
        <v>36655</v>
      </c>
      <c r="G27277">
        <v>20953</v>
      </c>
      <c r="H27277">
        <f t="shared" si="69"/>
        <v>0.57162733597053605</v>
      </c>
      <c r="I27277" t="s">
        <v>1255</v>
      </c>
    </row>
    <row r="27278" spans="1:9" x14ac:dyDescent="0.35">
      <c r="A27278" t="s">
        <v>1257</v>
      </c>
      <c r="B27278" t="s">
        <v>406</v>
      </c>
      <c r="C27278" t="s">
        <v>406</v>
      </c>
      <c r="D27278" t="s">
        <v>1260</v>
      </c>
      <c r="E27278" t="s">
        <v>29</v>
      </c>
      <c r="F27278">
        <v>452895</v>
      </c>
      <c r="G27278">
        <v>515388</v>
      </c>
      <c r="H27278">
        <f t="shared" si="69"/>
        <v>1.1379856258073062</v>
      </c>
      <c r="I27278" t="s">
        <v>1255</v>
      </c>
    </row>
    <row r="27279" spans="1:9" x14ac:dyDescent="0.35">
      <c r="A27279" t="s">
        <v>1257</v>
      </c>
      <c r="B27279" t="s">
        <v>406</v>
      </c>
      <c r="C27279" t="s">
        <v>406</v>
      </c>
      <c r="D27279" t="s">
        <v>1260</v>
      </c>
      <c r="E27279" t="s">
        <v>30</v>
      </c>
      <c r="F27279">
        <v>457349</v>
      </c>
      <c r="G27279">
        <v>502361</v>
      </c>
      <c r="H27279">
        <f t="shared" si="69"/>
        <v>1.0984193690157844</v>
      </c>
      <c r="I27279" t="s">
        <v>1255</v>
      </c>
    </row>
    <row r="27280" spans="1:9" x14ac:dyDescent="0.35">
      <c r="A27280" t="s">
        <v>1257</v>
      </c>
      <c r="B27280" t="s">
        <v>406</v>
      </c>
      <c r="C27280" t="s">
        <v>406</v>
      </c>
      <c r="D27280" t="s">
        <v>1260</v>
      </c>
      <c r="E27280" t="s">
        <v>31</v>
      </c>
      <c r="F27280">
        <v>514309</v>
      </c>
      <c r="G27280">
        <v>521079</v>
      </c>
      <c r="H27280">
        <f t="shared" si="69"/>
        <v>1.0131632928842389</v>
      </c>
      <c r="I27280" t="s">
        <v>1255</v>
      </c>
    </row>
    <row r="27281" spans="1:9" x14ac:dyDescent="0.35">
      <c r="A27281" t="s">
        <v>1257</v>
      </c>
      <c r="B27281" t="s">
        <v>406</v>
      </c>
      <c r="C27281" t="s">
        <v>406</v>
      </c>
      <c r="D27281" t="s">
        <v>1261</v>
      </c>
      <c r="E27281" t="s">
        <v>29</v>
      </c>
      <c r="F27281">
        <v>618653</v>
      </c>
      <c r="G27281">
        <v>518477</v>
      </c>
      <c r="H27281">
        <f t="shared" si="69"/>
        <v>0.83807400917800445</v>
      </c>
      <c r="I27281" t="s">
        <v>1255</v>
      </c>
    </row>
    <row r="27282" spans="1:9" x14ac:dyDescent="0.35">
      <c r="A27282" t="s">
        <v>1257</v>
      </c>
      <c r="B27282" t="s">
        <v>406</v>
      </c>
      <c r="C27282" t="s">
        <v>406</v>
      </c>
      <c r="D27282" t="s">
        <v>1261</v>
      </c>
      <c r="E27282" t="s">
        <v>30</v>
      </c>
      <c r="F27282">
        <v>641467</v>
      </c>
      <c r="G27282">
        <v>490475</v>
      </c>
      <c r="H27282">
        <f t="shared" si="69"/>
        <v>0.76461454759169212</v>
      </c>
      <c r="I27282" t="s">
        <v>1255</v>
      </c>
    </row>
    <row r="27283" spans="1:9" x14ac:dyDescent="0.35">
      <c r="A27283" t="s">
        <v>1257</v>
      </c>
      <c r="B27283" t="s">
        <v>406</v>
      </c>
      <c r="C27283" t="s">
        <v>406</v>
      </c>
      <c r="D27283" t="s">
        <v>1261</v>
      </c>
      <c r="E27283" t="s">
        <v>31</v>
      </c>
      <c r="F27283">
        <v>645759</v>
      </c>
      <c r="G27283">
        <v>475339</v>
      </c>
      <c r="H27283">
        <f t="shared" si="69"/>
        <v>0.7360934961804636</v>
      </c>
      <c r="I27283" t="s">
        <v>1255</v>
      </c>
    </row>
    <row r="27284" spans="1:9" x14ac:dyDescent="0.35">
      <c r="A27284" t="s">
        <v>1257</v>
      </c>
      <c r="B27284" t="s">
        <v>406</v>
      </c>
      <c r="C27284" t="s">
        <v>406</v>
      </c>
      <c r="D27284" t="s">
        <v>1262</v>
      </c>
      <c r="E27284" t="s">
        <v>29</v>
      </c>
      <c r="F27284">
        <v>227195</v>
      </c>
      <c r="G27284">
        <v>227928</v>
      </c>
      <c r="H27284">
        <f t="shared" si="69"/>
        <v>1.0032263033957614</v>
      </c>
      <c r="I27284" t="s">
        <v>1255</v>
      </c>
    </row>
    <row r="27285" spans="1:9" x14ac:dyDescent="0.35">
      <c r="A27285" t="s">
        <v>1257</v>
      </c>
      <c r="B27285" t="s">
        <v>406</v>
      </c>
      <c r="C27285" t="s">
        <v>406</v>
      </c>
      <c r="D27285" t="s">
        <v>1262</v>
      </c>
      <c r="E27285" t="s">
        <v>30</v>
      </c>
      <c r="F27285">
        <v>225290</v>
      </c>
      <c r="G27285">
        <v>204902</v>
      </c>
      <c r="H27285">
        <f t="shared" si="69"/>
        <v>0.9095033068489502</v>
      </c>
      <c r="I27285" t="s">
        <v>1255</v>
      </c>
    </row>
    <row r="27286" spans="1:9" x14ac:dyDescent="0.35">
      <c r="A27286" t="s">
        <v>1257</v>
      </c>
      <c r="B27286" t="s">
        <v>406</v>
      </c>
      <c r="C27286" t="s">
        <v>406</v>
      </c>
      <c r="D27286" t="s">
        <v>1262</v>
      </c>
      <c r="E27286" t="s">
        <v>31</v>
      </c>
      <c r="F27286">
        <v>239642</v>
      </c>
      <c r="G27286">
        <v>196396</v>
      </c>
      <c r="H27286">
        <f t="shared" ref="H27286:H27298" si="70">G27286/F27286</f>
        <v>0.81953914589262311</v>
      </c>
      <c r="I27286" t="s">
        <v>1255</v>
      </c>
    </row>
    <row r="27287" spans="1:9" x14ac:dyDescent="0.35">
      <c r="A27287" t="s">
        <v>1257</v>
      </c>
      <c r="B27287" t="s">
        <v>406</v>
      </c>
      <c r="C27287" t="s">
        <v>406</v>
      </c>
      <c r="D27287" t="s">
        <v>1263</v>
      </c>
      <c r="E27287" t="s">
        <v>29</v>
      </c>
      <c r="F27287">
        <v>372235</v>
      </c>
      <c r="G27287">
        <v>248615</v>
      </c>
      <c r="H27287">
        <f t="shared" si="70"/>
        <v>0.66789796768170639</v>
      </c>
      <c r="I27287" t="s">
        <v>1255</v>
      </c>
    </row>
    <row r="27288" spans="1:9" x14ac:dyDescent="0.35">
      <c r="A27288" t="s">
        <v>1257</v>
      </c>
      <c r="B27288" t="s">
        <v>406</v>
      </c>
      <c r="C27288" t="s">
        <v>406</v>
      </c>
      <c r="D27288" t="s">
        <v>1263</v>
      </c>
      <c r="E27288" t="s">
        <v>30</v>
      </c>
      <c r="F27288">
        <v>372712</v>
      </c>
      <c r="G27288">
        <v>326829</v>
      </c>
      <c r="H27288">
        <f t="shared" si="70"/>
        <v>0.87689422395844507</v>
      </c>
      <c r="I27288" t="s">
        <v>1255</v>
      </c>
    </row>
    <row r="27289" spans="1:9" x14ac:dyDescent="0.35">
      <c r="A27289" t="s">
        <v>1257</v>
      </c>
      <c r="B27289" t="s">
        <v>406</v>
      </c>
      <c r="C27289" t="s">
        <v>406</v>
      </c>
      <c r="D27289" t="s">
        <v>1263</v>
      </c>
      <c r="E27289" t="s">
        <v>31</v>
      </c>
      <c r="F27289">
        <v>374672</v>
      </c>
      <c r="G27289">
        <v>481196</v>
      </c>
      <c r="H27289">
        <f t="shared" si="70"/>
        <v>1.2843126788230772</v>
      </c>
      <c r="I27289" t="s">
        <v>1255</v>
      </c>
    </row>
    <row r="27290" spans="1:9" x14ac:dyDescent="0.35">
      <c r="A27290" t="s">
        <v>1257</v>
      </c>
      <c r="B27290" t="s">
        <v>406</v>
      </c>
      <c r="C27290" t="s">
        <v>406</v>
      </c>
      <c r="D27290" t="s">
        <v>1264</v>
      </c>
      <c r="E27290" t="s">
        <v>29</v>
      </c>
      <c r="F27290">
        <v>199439</v>
      </c>
      <c r="G27290">
        <v>311752</v>
      </c>
      <c r="H27290">
        <f t="shared" si="70"/>
        <v>1.5631446206609541</v>
      </c>
      <c r="I27290" t="s">
        <v>1255</v>
      </c>
    </row>
    <row r="27291" spans="1:9" x14ac:dyDescent="0.35">
      <c r="A27291" t="s">
        <v>1257</v>
      </c>
      <c r="B27291" t="s">
        <v>406</v>
      </c>
      <c r="C27291" t="s">
        <v>406</v>
      </c>
      <c r="D27291" t="s">
        <v>1264</v>
      </c>
      <c r="E27291" t="s">
        <v>30</v>
      </c>
      <c r="F27291">
        <v>196024</v>
      </c>
      <c r="G27291">
        <v>342612</v>
      </c>
      <c r="H27291">
        <f t="shared" si="70"/>
        <v>1.7478063910541566</v>
      </c>
      <c r="I27291" t="s">
        <v>1255</v>
      </c>
    </row>
    <row r="27292" spans="1:9" x14ac:dyDescent="0.35">
      <c r="A27292" t="s">
        <v>1257</v>
      </c>
      <c r="B27292" t="s">
        <v>406</v>
      </c>
      <c r="C27292" t="s">
        <v>406</v>
      </c>
      <c r="D27292" t="s">
        <v>1264</v>
      </c>
      <c r="E27292" t="s">
        <v>31</v>
      </c>
      <c r="F27292">
        <v>196776</v>
      </c>
      <c r="G27292">
        <v>192775</v>
      </c>
      <c r="H27292">
        <f t="shared" si="70"/>
        <v>0.97966723584176929</v>
      </c>
      <c r="I27292" t="s">
        <v>1255</v>
      </c>
    </row>
    <row r="27293" spans="1:9" x14ac:dyDescent="0.35">
      <c r="A27293" t="s">
        <v>1257</v>
      </c>
      <c r="B27293" t="s">
        <v>406</v>
      </c>
      <c r="C27293" t="s">
        <v>406</v>
      </c>
      <c r="D27293" t="s">
        <v>1265</v>
      </c>
      <c r="E27293" t="s">
        <v>29</v>
      </c>
      <c r="F27293">
        <v>18621</v>
      </c>
      <c r="G27293">
        <v>17627</v>
      </c>
      <c r="H27293">
        <f t="shared" si="70"/>
        <v>0.94661940819504864</v>
      </c>
      <c r="I27293" t="s">
        <v>1255</v>
      </c>
    </row>
    <row r="27294" spans="1:9" x14ac:dyDescent="0.35">
      <c r="A27294" t="s">
        <v>1257</v>
      </c>
      <c r="B27294" t="s">
        <v>406</v>
      </c>
      <c r="C27294" t="s">
        <v>406</v>
      </c>
      <c r="D27294" t="s">
        <v>1265</v>
      </c>
      <c r="E27294" t="s">
        <v>30</v>
      </c>
      <c r="F27294">
        <v>24539</v>
      </c>
      <c r="G27294">
        <v>18574</v>
      </c>
      <c r="H27294">
        <f t="shared" si="70"/>
        <v>0.75691755980276298</v>
      </c>
      <c r="I27294" t="s">
        <v>1255</v>
      </c>
    </row>
    <row r="27295" spans="1:9" x14ac:dyDescent="0.35">
      <c r="A27295" t="s">
        <v>1257</v>
      </c>
      <c r="B27295" t="s">
        <v>406</v>
      </c>
      <c r="C27295" t="s">
        <v>406</v>
      </c>
      <c r="D27295" t="s">
        <v>1265</v>
      </c>
      <c r="E27295" t="s">
        <v>31</v>
      </c>
      <c r="F27295">
        <v>22800</v>
      </c>
      <c r="G27295">
        <v>17926</v>
      </c>
      <c r="H27295">
        <f t="shared" si="70"/>
        <v>0.78622807017543861</v>
      </c>
      <c r="I27295" t="s">
        <v>1255</v>
      </c>
    </row>
    <row r="27296" spans="1:9" x14ac:dyDescent="0.35">
      <c r="A27296" t="s">
        <v>1257</v>
      </c>
      <c r="B27296" t="s">
        <v>406</v>
      </c>
      <c r="C27296" t="s">
        <v>406</v>
      </c>
      <c r="D27296" t="s">
        <v>1266</v>
      </c>
      <c r="E27296" t="s">
        <v>29</v>
      </c>
      <c r="F27296">
        <v>133290</v>
      </c>
      <c r="G27296">
        <v>120745</v>
      </c>
      <c r="H27296">
        <f t="shared" si="70"/>
        <v>0.90588191162127696</v>
      </c>
      <c r="I27296" t="s">
        <v>1255</v>
      </c>
    </row>
    <row r="27297" spans="1:9" x14ac:dyDescent="0.35">
      <c r="A27297" t="s">
        <v>1257</v>
      </c>
      <c r="B27297" t="s">
        <v>406</v>
      </c>
      <c r="C27297" t="s">
        <v>406</v>
      </c>
      <c r="D27297" t="s">
        <v>1266</v>
      </c>
      <c r="E27297" t="s">
        <v>30</v>
      </c>
      <c r="F27297">
        <v>136178</v>
      </c>
      <c r="G27297">
        <v>122996</v>
      </c>
      <c r="H27297">
        <f t="shared" si="70"/>
        <v>0.90320022323723359</v>
      </c>
      <c r="I27297" t="s">
        <v>1255</v>
      </c>
    </row>
    <row r="27298" spans="1:9" x14ac:dyDescent="0.35">
      <c r="A27298" t="s">
        <v>1257</v>
      </c>
      <c r="B27298" t="s">
        <v>406</v>
      </c>
      <c r="C27298" t="s">
        <v>406</v>
      </c>
      <c r="D27298" t="s">
        <v>1266</v>
      </c>
      <c r="E27298" t="s">
        <v>31</v>
      </c>
      <c r="F27298">
        <v>138174</v>
      </c>
      <c r="G27298">
        <v>136727</v>
      </c>
      <c r="H27298">
        <f t="shared" si="70"/>
        <v>0.98952769696180176</v>
      </c>
      <c r="I27298" t="s">
        <v>1255</v>
      </c>
    </row>
  </sheetData>
  <autoFilter ref="A1:I27298" xr:uid="{973A9A39-96BB-4FC2-9AC4-39C3DC23A9B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BDA-E192-4258-9FFC-2ABC2668DE54}">
  <dimension ref="B1:F42"/>
  <sheetViews>
    <sheetView showGridLines="0" zoomScale="90" zoomScaleNormal="90" workbookViewId="0">
      <selection activeCell="D7" sqref="D7"/>
    </sheetView>
  </sheetViews>
  <sheetFormatPr defaultRowHeight="14.5" x14ac:dyDescent="0.35"/>
  <cols>
    <col min="1" max="1" width="2.7265625" style="2" customWidth="1"/>
    <col min="2" max="3" width="10.36328125" style="2" customWidth="1"/>
    <col min="4" max="4" width="12.7265625" style="2" customWidth="1"/>
    <col min="5" max="5" width="10.54296875" style="2" customWidth="1"/>
    <col min="6" max="6" width="4.36328125" style="2" customWidth="1"/>
    <col min="7" max="16384" width="8.7265625" style="2"/>
  </cols>
  <sheetData>
    <row r="1" spans="2:6" ht="9" customHeight="1" x14ac:dyDescent="0.35"/>
    <row r="2" spans="2:6" ht="15.5" x14ac:dyDescent="0.35">
      <c r="B2" s="7" t="s">
        <v>23</v>
      </c>
    </row>
    <row r="3" spans="2:6" ht="9" customHeight="1" x14ac:dyDescent="0.35"/>
    <row r="4" spans="2:6" s="6" customFormat="1" x14ac:dyDescent="0.35">
      <c r="B4" s="74" t="s">
        <v>1193</v>
      </c>
      <c r="C4" s="74" t="s">
        <v>19</v>
      </c>
      <c r="D4" s="74" t="s">
        <v>1287</v>
      </c>
      <c r="E4" s="74" t="s">
        <v>27</v>
      </c>
    </row>
    <row r="5" spans="2:6" s="6" customFormat="1" x14ac:dyDescent="0.35">
      <c r="B5" s="74"/>
      <c r="C5" s="74"/>
      <c r="D5" s="74"/>
      <c r="E5" s="74"/>
    </row>
    <row r="6" spans="2:6" x14ac:dyDescent="0.35">
      <c r="B6" s="10" t="s">
        <v>1195</v>
      </c>
      <c r="C6" s="30">
        <v>100</v>
      </c>
      <c r="D6" s="8">
        <v>25000</v>
      </c>
      <c r="E6" s="8">
        <v>30000</v>
      </c>
    </row>
    <row r="7" spans="2:6" x14ac:dyDescent="0.35">
      <c r="B7" s="10" t="s">
        <v>1195</v>
      </c>
      <c r="C7" s="30">
        <v>101</v>
      </c>
      <c r="D7" s="8">
        <f>D6*1.05</f>
        <v>26250</v>
      </c>
      <c r="E7" s="8">
        <f>E6</f>
        <v>30000</v>
      </c>
      <c r="F7" s="5"/>
    </row>
    <row r="8" spans="2:6" x14ac:dyDescent="0.35">
      <c r="B8" s="10" t="s">
        <v>1195</v>
      </c>
      <c r="C8" s="30">
        <v>102</v>
      </c>
      <c r="D8" s="8">
        <f t="shared" ref="D8:D10" si="0">D7*1.05</f>
        <v>27562.5</v>
      </c>
      <c r="E8" s="8">
        <f t="shared" ref="E8:E10" si="1">E7</f>
        <v>30000</v>
      </c>
      <c r="F8" s="5"/>
    </row>
    <row r="9" spans="2:6" x14ac:dyDescent="0.35">
      <c r="B9" s="10" t="s">
        <v>1195</v>
      </c>
      <c r="C9" s="30">
        <v>103</v>
      </c>
      <c r="D9" s="8">
        <f t="shared" si="0"/>
        <v>28940.625</v>
      </c>
      <c r="E9" s="8">
        <f t="shared" si="1"/>
        <v>30000</v>
      </c>
      <c r="F9" s="5"/>
    </row>
    <row r="10" spans="2:6" x14ac:dyDescent="0.35">
      <c r="B10" s="10" t="s">
        <v>1195</v>
      </c>
      <c r="C10" s="30">
        <v>104</v>
      </c>
      <c r="D10" s="8">
        <f t="shared" si="0"/>
        <v>30387.65625</v>
      </c>
      <c r="E10" s="8">
        <f t="shared" si="1"/>
        <v>30000</v>
      </c>
      <c r="F10" s="5"/>
    </row>
    <row r="11" spans="2:6" x14ac:dyDescent="0.35">
      <c r="B11" s="11" t="s">
        <v>1195</v>
      </c>
      <c r="C11" s="31">
        <v>105</v>
      </c>
      <c r="D11" s="9">
        <f>D10*1.25</f>
        <v>37984.5703125</v>
      </c>
      <c r="E11" s="9">
        <f>E10*1.25</f>
        <v>37500</v>
      </c>
      <c r="F11" s="5"/>
    </row>
    <row r="12" spans="2:6" x14ac:dyDescent="0.35">
      <c r="B12" s="10" t="s">
        <v>1195</v>
      </c>
      <c r="C12" s="30">
        <v>106</v>
      </c>
      <c r="D12" s="8">
        <f>D11*1.05</f>
        <v>39883.798828125</v>
      </c>
      <c r="E12" s="8">
        <f>E11</f>
        <v>37500</v>
      </c>
      <c r="F12" s="5"/>
    </row>
    <row r="13" spans="2:6" x14ac:dyDescent="0.35">
      <c r="B13" s="10" t="s">
        <v>1195</v>
      </c>
      <c r="C13" s="30">
        <v>107</v>
      </c>
      <c r="D13" s="8">
        <f t="shared" ref="D13:D26" si="2">D12*1.05</f>
        <v>41877.98876953125</v>
      </c>
      <c r="E13" s="8">
        <f t="shared" ref="E13:E26" si="3">E12</f>
        <v>37500</v>
      </c>
      <c r="F13" s="5"/>
    </row>
    <row r="14" spans="2:6" x14ac:dyDescent="0.35">
      <c r="B14" s="10" t="s">
        <v>1195</v>
      </c>
      <c r="C14" s="30">
        <v>108</v>
      </c>
      <c r="D14" s="8">
        <f t="shared" si="2"/>
        <v>43971.888208007811</v>
      </c>
      <c r="E14" s="8">
        <f t="shared" si="3"/>
        <v>37500</v>
      </c>
      <c r="F14" s="5"/>
    </row>
    <row r="15" spans="2:6" x14ac:dyDescent="0.35">
      <c r="B15" s="10" t="s">
        <v>1195</v>
      </c>
      <c r="C15" s="30">
        <v>109.00000000000001</v>
      </c>
      <c r="D15" s="8">
        <f t="shared" si="2"/>
        <v>46170.482618408205</v>
      </c>
      <c r="E15" s="8">
        <f t="shared" si="3"/>
        <v>37500</v>
      </c>
      <c r="F15" s="5"/>
    </row>
    <row r="16" spans="2:6" x14ac:dyDescent="0.35">
      <c r="B16" s="10" t="s">
        <v>1195</v>
      </c>
      <c r="C16" s="30">
        <v>110.00000000000001</v>
      </c>
      <c r="D16" s="8">
        <f t="shared" si="2"/>
        <v>48479.006749328619</v>
      </c>
      <c r="E16" s="8">
        <f t="shared" si="3"/>
        <v>37500</v>
      </c>
      <c r="F16" s="5"/>
    </row>
    <row r="17" spans="2:6" x14ac:dyDescent="0.35">
      <c r="B17" s="10" t="s">
        <v>1195</v>
      </c>
      <c r="C17" s="30">
        <v>111.00000000000001</v>
      </c>
      <c r="D17" s="8">
        <f t="shared" si="2"/>
        <v>50902.957086795053</v>
      </c>
      <c r="E17" s="8">
        <f t="shared" si="3"/>
        <v>37500</v>
      </c>
      <c r="F17" s="5"/>
    </row>
    <row r="18" spans="2:6" x14ac:dyDescent="0.35">
      <c r="B18" s="10" t="s">
        <v>1195</v>
      </c>
      <c r="C18" s="30">
        <v>112.00000000000001</v>
      </c>
      <c r="D18" s="8">
        <f t="shared" si="2"/>
        <v>53448.104941134807</v>
      </c>
      <c r="E18" s="8">
        <f t="shared" si="3"/>
        <v>37500</v>
      </c>
      <c r="F18" s="5"/>
    </row>
    <row r="19" spans="2:6" x14ac:dyDescent="0.35">
      <c r="B19" s="10" t="s">
        <v>1195</v>
      </c>
      <c r="C19" s="30">
        <v>112.99999999999999</v>
      </c>
      <c r="D19" s="8">
        <f t="shared" si="2"/>
        <v>56120.510188191547</v>
      </c>
      <c r="E19" s="8">
        <f t="shared" si="3"/>
        <v>37500</v>
      </c>
      <c r="F19" s="5"/>
    </row>
    <row r="20" spans="2:6" x14ac:dyDescent="0.35">
      <c r="B20" s="10" t="s">
        <v>1195</v>
      </c>
      <c r="C20" s="30">
        <v>113.99999999999999</v>
      </c>
      <c r="D20" s="8">
        <f t="shared" si="2"/>
        <v>58926.535697601124</v>
      </c>
      <c r="E20" s="8">
        <f t="shared" si="3"/>
        <v>37500</v>
      </c>
      <c r="F20" s="5"/>
    </row>
    <row r="21" spans="2:6" x14ac:dyDescent="0.35">
      <c r="B21" s="10" t="s">
        <v>1195</v>
      </c>
      <c r="C21" s="30">
        <v>114.99999999999999</v>
      </c>
      <c r="D21" s="8">
        <f t="shared" si="2"/>
        <v>61872.862482481185</v>
      </c>
      <c r="E21" s="8">
        <f t="shared" si="3"/>
        <v>37500</v>
      </c>
      <c r="F21" s="5"/>
    </row>
    <row r="22" spans="2:6" x14ac:dyDescent="0.35">
      <c r="B22" s="10" t="s">
        <v>1195</v>
      </c>
      <c r="C22" s="30">
        <v>115.99999999999999</v>
      </c>
      <c r="D22" s="8">
        <f t="shared" si="2"/>
        <v>64966.505606605249</v>
      </c>
      <c r="E22" s="8">
        <f t="shared" si="3"/>
        <v>37500</v>
      </c>
      <c r="F22" s="5"/>
    </row>
    <row r="23" spans="2:6" x14ac:dyDescent="0.35">
      <c r="B23" s="10" t="s">
        <v>1195</v>
      </c>
      <c r="C23" s="30">
        <v>117</v>
      </c>
      <c r="D23" s="8">
        <f t="shared" si="2"/>
        <v>68214.83088693551</v>
      </c>
      <c r="E23" s="8">
        <f t="shared" si="3"/>
        <v>37500</v>
      </c>
      <c r="F23" s="5"/>
    </row>
    <row r="24" spans="2:6" x14ac:dyDescent="0.35">
      <c r="B24" s="10" t="s">
        <v>1195</v>
      </c>
      <c r="C24" s="30">
        <v>118</v>
      </c>
      <c r="D24" s="8">
        <f t="shared" si="2"/>
        <v>71625.572431282286</v>
      </c>
      <c r="E24" s="8">
        <f t="shared" si="3"/>
        <v>37500</v>
      </c>
      <c r="F24" s="5"/>
    </row>
    <row r="25" spans="2:6" x14ac:dyDescent="0.35">
      <c r="B25" s="10" t="s">
        <v>1195</v>
      </c>
      <c r="C25" s="30">
        <v>119</v>
      </c>
      <c r="D25" s="8">
        <f t="shared" si="2"/>
        <v>75206.85105284641</v>
      </c>
      <c r="E25" s="8">
        <f t="shared" si="3"/>
        <v>37500</v>
      </c>
      <c r="F25" s="5"/>
    </row>
    <row r="26" spans="2:6" x14ac:dyDescent="0.35">
      <c r="B26" s="10" t="s">
        <v>1195</v>
      </c>
      <c r="C26" s="30">
        <v>120</v>
      </c>
      <c r="D26" s="8">
        <f t="shared" si="2"/>
        <v>78967.193605488734</v>
      </c>
      <c r="E26" s="8">
        <f t="shared" si="3"/>
        <v>37500</v>
      </c>
      <c r="F26" s="5"/>
    </row>
    <row r="27" spans="2:6" x14ac:dyDescent="0.35">
      <c r="B27" s="10" t="s">
        <v>1194</v>
      </c>
      <c r="C27" s="30">
        <v>100</v>
      </c>
      <c r="D27" s="8">
        <v>37500</v>
      </c>
      <c r="E27" s="8">
        <v>45000</v>
      </c>
    </row>
    <row r="28" spans="2:6" x14ac:dyDescent="0.35">
      <c r="B28" s="10" t="s">
        <v>1194</v>
      </c>
      <c r="C28" s="30">
        <v>101</v>
      </c>
      <c r="D28" s="8">
        <v>39375</v>
      </c>
      <c r="E28" s="8">
        <v>45000</v>
      </c>
    </row>
    <row r="29" spans="2:6" x14ac:dyDescent="0.35">
      <c r="B29" s="10" t="s">
        <v>1194</v>
      </c>
      <c r="C29" s="30">
        <v>102</v>
      </c>
      <c r="D29" s="8">
        <v>41343.75</v>
      </c>
      <c r="E29" s="8">
        <v>45000</v>
      </c>
    </row>
    <row r="30" spans="2:6" x14ac:dyDescent="0.35">
      <c r="B30" s="10" t="s">
        <v>1194</v>
      </c>
      <c r="C30" s="30">
        <v>103</v>
      </c>
      <c r="D30" s="8">
        <v>43410.9375</v>
      </c>
      <c r="E30" s="8">
        <v>45000</v>
      </c>
    </row>
    <row r="31" spans="2:6" x14ac:dyDescent="0.35">
      <c r="B31" s="10" t="s">
        <v>1194</v>
      </c>
      <c r="C31" s="30">
        <v>104</v>
      </c>
      <c r="D31" s="8">
        <v>45581.484375</v>
      </c>
      <c r="E31" s="8">
        <v>45000</v>
      </c>
    </row>
    <row r="32" spans="2:6" x14ac:dyDescent="0.35">
      <c r="B32" s="11" t="s">
        <v>1194</v>
      </c>
      <c r="C32" s="31">
        <v>105</v>
      </c>
      <c r="D32" s="9">
        <v>56976.85546875</v>
      </c>
      <c r="E32" s="9">
        <v>56250</v>
      </c>
    </row>
    <row r="33" spans="2:5" x14ac:dyDescent="0.35">
      <c r="B33" s="10" t="s">
        <v>1194</v>
      </c>
      <c r="C33" s="30">
        <v>106</v>
      </c>
      <c r="D33" s="8">
        <v>59825.6982421875</v>
      </c>
      <c r="E33" s="8">
        <v>56250</v>
      </c>
    </row>
    <row r="34" spans="2:5" x14ac:dyDescent="0.35">
      <c r="B34" s="10" t="s">
        <v>1194</v>
      </c>
      <c r="C34" s="30">
        <v>107</v>
      </c>
      <c r="D34" s="8">
        <v>62816.983154296875</v>
      </c>
      <c r="E34" s="8">
        <v>56250</v>
      </c>
    </row>
    <row r="35" spans="2:5" x14ac:dyDescent="0.35">
      <c r="B35" s="10" t="s">
        <v>1194</v>
      </c>
      <c r="C35" s="30">
        <v>108</v>
      </c>
      <c r="D35" s="8">
        <v>65957.832312011727</v>
      </c>
      <c r="E35" s="8">
        <v>56250</v>
      </c>
    </row>
    <row r="36" spans="2:5" x14ac:dyDescent="0.35">
      <c r="B36" s="10" t="s">
        <v>1194</v>
      </c>
      <c r="C36" s="30">
        <v>109.00000000000001</v>
      </c>
      <c r="D36" s="8">
        <v>69255.723927612315</v>
      </c>
      <c r="E36" s="8">
        <v>56250</v>
      </c>
    </row>
    <row r="37" spans="2:5" x14ac:dyDescent="0.35">
      <c r="B37" s="10" t="s">
        <v>1194</v>
      </c>
      <c r="C37" s="30">
        <v>110.00000000000001</v>
      </c>
      <c r="D37" s="8">
        <v>72718.510123992935</v>
      </c>
      <c r="E37" s="8">
        <v>56250</v>
      </c>
    </row>
    <row r="38" spans="2:5" x14ac:dyDescent="0.35">
      <c r="B38" s="10" t="s">
        <v>1194</v>
      </c>
      <c r="C38" s="30">
        <v>111.00000000000001</v>
      </c>
      <c r="D38" s="8">
        <v>76354.435630192587</v>
      </c>
      <c r="E38" s="8">
        <v>56250</v>
      </c>
    </row>
    <row r="39" spans="2:5" x14ac:dyDescent="0.35">
      <c r="B39" s="10" t="s">
        <v>1194</v>
      </c>
      <c r="C39" s="30">
        <v>112.00000000000001</v>
      </c>
      <c r="D39" s="8">
        <v>80172.157411702225</v>
      </c>
      <c r="E39" s="8">
        <v>56250</v>
      </c>
    </row>
    <row r="40" spans="2:5" x14ac:dyDescent="0.35">
      <c r="B40" s="10" t="s">
        <v>1194</v>
      </c>
      <c r="C40" s="30">
        <v>112.99999999999999</v>
      </c>
      <c r="D40" s="8">
        <v>84180.765282287335</v>
      </c>
      <c r="E40" s="8">
        <v>56250</v>
      </c>
    </row>
    <row r="41" spans="2:5" x14ac:dyDescent="0.35">
      <c r="B41" s="10" t="s">
        <v>1194</v>
      </c>
      <c r="C41" s="30">
        <v>113.99999999999999</v>
      </c>
      <c r="D41" s="8">
        <v>88389.803546401701</v>
      </c>
      <c r="E41" s="8">
        <v>56250</v>
      </c>
    </row>
    <row r="42" spans="2:5" x14ac:dyDescent="0.35">
      <c r="B42" s="10" t="s">
        <v>1194</v>
      </c>
      <c r="C42" s="30">
        <v>114.99999999999999</v>
      </c>
      <c r="D42" s="8">
        <v>92809.293723721785</v>
      </c>
      <c r="E42" s="8">
        <v>56250</v>
      </c>
    </row>
  </sheetData>
  <mergeCells count="4">
    <mergeCell ref="B4:B5"/>
    <mergeCell ref="C4:C5"/>
    <mergeCell ref="D4:D5"/>
    <mergeCell ref="E4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1C9F-2069-4CE8-90C3-F76B417DF6ED}">
  <dimension ref="A1:G1116"/>
  <sheetViews>
    <sheetView topLeftCell="A3" workbookViewId="0">
      <selection activeCell="I4" sqref="I4"/>
    </sheetView>
  </sheetViews>
  <sheetFormatPr defaultRowHeight="14.5" x14ac:dyDescent="0.35"/>
  <cols>
    <col min="1" max="2" width="13.6328125" bestFit="1" customWidth="1"/>
    <col min="3" max="3" width="13.6328125" customWidth="1"/>
    <col min="4" max="4" width="9.453125" customWidth="1"/>
    <col min="5" max="5" width="13.26953125" customWidth="1"/>
    <col min="6" max="6" width="16.7265625" bestFit="1" customWidth="1"/>
  </cols>
  <sheetData>
    <row r="1" spans="1:7" x14ac:dyDescent="0.35">
      <c r="A1" s="20"/>
      <c r="B1" s="20" t="s">
        <v>1256</v>
      </c>
      <c r="C1" s="20"/>
    </row>
    <row r="3" spans="1:7" s="23" customFormat="1" x14ac:dyDescent="0.35">
      <c r="A3" s="22" t="s">
        <v>1299</v>
      </c>
      <c r="B3" s="22" t="s">
        <v>26</v>
      </c>
      <c r="C3" s="22" t="s">
        <v>25</v>
      </c>
      <c r="D3" s="22" t="s">
        <v>1193</v>
      </c>
      <c r="E3" s="22" t="s">
        <v>407</v>
      </c>
      <c r="F3" s="22" t="s">
        <v>408</v>
      </c>
      <c r="G3" s="22" t="s">
        <v>28</v>
      </c>
    </row>
    <row r="4" spans="1:7" x14ac:dyDescent="0.35">
      <c r="A4" s="24" t="str">
        <f>_xlfn.CONCAT($B4,$G4)</f>
        <v>D-100Oct</v>
      </c>
      <c r="B4" s="24" t="s">
        <v>347</v>
      </c>
      <c r="C4" s="24" t="s">
        <v>347</v>
      </c>
      <c r="D4" s="24" t="s">
        <v>1194</v>
      </c>
      <c r="E4" s="24" t="s">
        <v>1196</v>
      </c>
      <c r="F4" s="24" t="s">
        <v>719</v>
      </c>
      <c r="G4" s="24" t="s">
        <v>29</v>
      </c>
    </row>
    <row r="5" spans="1:7" x14ac:dyDescent="0.35">
      <c r="A5" s="21" t="str">
        <f t="shared" ref="A5:A68" si="0">_xlfn.CONCAT($B5,$G5)</f>
        <v>T-100Oct</v>
      </c>
      <c r="B5" s="21" t="s">
        <v>36</v>
      </c>
      <c r="C5" s="21" t="s">
        <v>347</v>
      </c>
      <c r="D5" s="21" t="s">
        <v>1195</v>
      </c>
      <c r="E5" s="21" t="s">
        <v>880</v>
      </c>
      <c r="F5" s="21" t="s">
        <v>409</v>
      </c>
      <c r="G5" s="21" t="s">
        <v>29</v>
      </c>
    </row>
    <row r="6" spans="1:7" x14ac:dyDescent="0.35">
      <c r="A6" s="21" t="str">
        <f t="shared" si="0"/>
        <v>T-101Oct</v>
      </c>
      <c r="B6" s="21" t="s">
        <v>37</v>
      </c>
      <c r="C6" s="21" t="s">
        <v>347</v>
      </c>
      <c r="D6" s="21" t="s">
        <v>1195</v>
      </c>
      <c r="E6" s="21" t="s">
        <v>881</v>
      </c>
      <c r="F6" s="21" t="s">
        <v>410</v>
      </c>
      <c r="G6" s="21" t="s">
        <v>29</v>
      </c>
    </row>
    <row r="7" spans="1:7" x14ac:dyDescent="0.35">
      <c r="A7" s="21" t="str">
        <f t="shared" si="0"/>
        <v>T-102Oct</v>
      </c>
      <c r="B7" s="21" t="s">
        <v>38</v>
      </c>
      <c r="C7" s="21" t="s">
        <v>347</v>
      </c>
      <c r="D7" s="21" t="s">
        <v>1195</v>
      </c>
      <c r="E7" s="21" t="s">
        <v>882</v>
      </c>
      <c r="F7" s="21" t="s">
        <v>877</v>
      </c>
      <c r="G7" s="21" t="s">
        <v>29</v>
      </c>
    </row>
    <row r="8" spans="1:7" x14ac:dyDescent="0.35">
      <c r="A8" s="21" t="str">
        <f t="shared" si="0"/>
        <v>T-103Oct</v>
      </c>
      <c r="B8" s="21" t="s">
        <v>39</v>
      </c>
      <c r="C8" s="21" t="s">
        <v>347</v>
      </c>
      <c r="D8" s="21" t="s">
        <v>1195</v>
      </c>
      <c r="E8" s="21" t="s">
        <v>883</v>
      </c>
      <c r="F8" s="21" t="s">
        <v>411</v>
      </c>
      <c r="G8" s="21" t="s">
        <v>29</v>
      </c>
    </row>
    <row r="9" spans="1:7" x14ac:dyDescent="0.35">
      <c r="A9" s="21" t="str">
        <f t="shared" si="0"/>
        <v>T-104Oct</v>
      </c>
      <c r="B9" s="21" t="s">
        <v>40</v>
      </c>
      <c r="C9" s="21" t="s">
        <v>347</v>
      </c>
      <c r="D9" s="21" t="s">
        <v>1195</v>
      </c>
      <c r="E9" s="21" t="s">
        <v>884</v>
      </c>
      <c r="F9" s="21" t="s">
        <v>412</v>
      </c>
      <c r="G9" s="21" t="s">
        <v>29</v>
      </c>
    </row>
    <row r="10" spans="1:7" x14ac:dyDescent="0.35">
      <c r="A10" s="21" t="str">
        <f t="shared" si="0"/>
        <v>T-105Oct</v>
      </c>
      <c r="B10" s="21" t="s">
        <v>41</v>
      </c>
      <c r="C10" s="21" t="s">
        <v>347</v>
      </c>
      <c r="D10" s="21" t="s">
        <v>1195</v>
      </c>
      <c r="E10" s="21" t="s">
        <v>885</v>
      </c>
      <c r="F10" s="21" t="s">
        <v>413</v>
      </c>
      <c r="G10" s="21" t="s">
        <v>29</v>
      </c>
    </row>
    <row r="11" spans="1:7" x14ac:dyDescent="0.35">
      <c r="A11" s="24" t="str">
        <f t="shared" si="0"/>
        <v>D-101Oct</v>
      </c>
      <c r="B11" s="24" t="s">
        <v>348</v>
      </c>
      <c r="C11" s="24" t="s">
        <v>348</v>
      </c>
      <c r="D11" s="24" t="s">
        <v>1194</v>
      </c>
      <c r="E11" s="24" t="s">
        <v>1197</v>
      </c>
      <c r="F11" s="24" t="s">
        <v>720</v>
      </c>
      <c r="G11" s="24" t="s">
        <v>29</v>
      </c>
    </row>
    <row r="12" spans="1:7" x14ac:dyDescent="0.35">
      <c r="A12" s="21" t="str">
        <f t="shared" si="0"/>
        <v>T-106Oct</v>
      </c>
      <c r="B12" s="21" t="s">
        <v>42</v>
      </c>
      <c r="C12" s="21" t="s">
        <v>348</v>
      </c>
      <c r="D12" s="21" t="s">
        <v>1195</v>
      </c>
      <c r="E12" s="21" t="s">
        <v>886</v>
      </c>
      <c r="F12" s="21" t="s">
        <v>414</v>
      </c>
      <c r="G12" s="21" t="s">
        <v>29</v>
      </c>
    </row>
    <row r="13" spans="1:7" x14ac:dyDescent="0.35">
      <c r="A13" s="21" t="str">
        <f t="shared" si="0"/>
        <v>T-107Oct</v>
      </c>
      <c r="B13" s="21" t="s">
        <v>43</v>
      </c>
      <c r="C13" s="21" t="s">
        <v>348</v>
      </c>
      <c r="D13" s="21" t="s">
        <v>1195</v>
      </c>
      <c r="E13" s="21" t="s">
        <v>887</v>
      </c>
      <c r="F13" s="21" t="s">
        <v>415</v>
      </c>
      <c r="G13" s="21" t="s">
        <v>29</v>
      </c>
    </row>
    <row r="14" spans="1:7" x14ac:dyDescent="0.35">
      <c r="A14" s="21" t="str">
        <f t="shared" si="0"/>
        <v>T-108Oct</v>
      </c>
      <c r="B14" s="21" t="s">
        <v>44</v>
      </c>
      <c r="C14" s="21" t="s">
        <v>348</v>
      </c>
      <c r="D14" s="21" t="s">
        <v>1195</v>
      </c>
      <c r="E14" s="21" t="s">
        <v>888</v>
      </c>
      <c r="F14" s="21" t="s">
        <v>416</v>
      </c>
      <c r="G14" s="21" t="s">
        <v>29</v>
      </c>
    </row>
    <row r="15" spans="1:7" x14ac:dyDescent="0.35">
      <c r="A15" s="24" t="str">
        <f t="shared" si="0"/>
        <v>D-102Oct</v>
      </c>
      <c r="B15" s="24" t="s">
        <v>349</v>
      </c>
      <c r="C15" s="24" t="s">
        <v>349</v>
      </c>
      <c r="D15" s="24" t="s">
        <v>1194</v>
      </c>
      <c r="E15" s="24" t="s">
        <v>1198</v>
      </c>
      <c r="F15" s="24" t="s">
        <v>721</v>
      </c>
      <c r="G15" s="24" t="s">
        <v>29</v>
      </c>
    </row>
    <row r="16" spans="1:7" x14ac:dyDescent="0.35">
      <c r="A16" s="21" t="str">
        <f t="shared" si="0"/>
        <v>T-109Oct</v>
      </c>
      <c r="B16" s="21" t="s">
        <v>45</v>
      </c>
      <c r="C16" s="21" t="s">
        <v>349</v>
      </c>
      <c r="D16" s="21" t="s">
        <v>1195</v>
      </c>
      <c r="E16" s="21" t="s">
        <v>889</v>
      </c>
      <c r="F16" s="21" t="s">
        <v>417</v>
      </c>
      <c r="G16" s="21" t="s">
        <v>29</v>
      </c>
    </row>
    <row r="17" spans="1:7" x14ac:dyDescent="0.35">
      <c r="A17" s="21" t="str">
        <f t="shared" si="0"/>
        <v>T-110Oct</v>
      </c>
      <c r="B17" s="21" t="s">
        <v>46</v>
      </c>
      <c r="C17" s="21" t="s">
        <v>349</v>
      </c>
      <c r="D17" s="21" t="s">
        <v>1195</v>
      </c>
      <c r="E17" s="21" t="s">
        <v>890</v>
      </c>
      <c r="F17" s="21" t="s">
        <v>418</v>
      </c>
      <c r="G17" s="21" t="s">
        <v>29</v>
      </c>
    </row>
    <row r="18" spans="1:7" x14ac:dyDescent="0.35">
      <c r="A18" s="21" t="str">
        <f t="shared" si="0"/>
        <v>T-111Oct</v>
      </c>
      <c r="B18" s="21" t="s">
        <v>47</v>
      </c>
      <c r="C18" s="21" t="s">
        <v>349</v>
      </c>
      <c r="D18" s="21" t="s">
        <v>1195</v>
      </c>
      <c r="E18" s="21" t="s">
        <v>891</v>
      </c>
      <c r="F18" s="21" t="s">
        <v>419</v>
      </c>
      <c r="G18" s="21" t="s">
        <v>29</v>
      </c>
    </row>
    <row r="19" spans="1:7" x14ac:dyDescent="0.35">
      <c r="A19" s="21" t="str">
        <f t="shared" si="0"/>
        <v>T-112Oct</v>
      </c>
      <c r="B19" s="21" t="s">
        <v>48</v>
      </c>
      <c r="C19" s="21" t="s">
        <v>349</v>
      </c>
      <c r="D19" s="21" t="s">
        <v>1195</v>
      </c>
      <c r="E19" s="21" t="s">
        <v>892</v>
      </c>
      <c r="F19" s="21" t="s">
        <v>420</v>
      </c>
      <c r="G19" s="21" t="s">
        <v>29</v>
      </c>
    </row>
    <row r="20" spans="1:7" x14ac:dyDescent="0.35">
      <c r="A20" s="21" t="str">
        <f t="shared" si="0"/>
        <v>T-113Oct</v>
      </c>
      <c r="B20" s="21" t="s">
        <v>49</v>
      </c>
      <c r="C20" s="21" t="s">
        <v>349</v>
      </c>
      <c r="D20" s="21" t="s">
        <v>1195</v>
      </c>
      <c r="E20" s="21" t="s">
        <v>893</v>
      </c>
      <c r="F20" s="21" t="s">
        <v>421</v>
      </c>
      <c r="G20" s="21" t="s">
        <v>29</v>
      </c>
    </row>
    <row r="21" spans="1:7" x14ac:dyDescent="0.35">
      <c r="A21" s="24" t="str">
        <f t="shared" si="0"/>
        <v>D-103Oct</v>
      </c>
      <c r="B21" s="24" t="s">
        <v>350</v>
      </c>
      <c r="C21" s="24" t="s">
        <v>350</v>
      </c>
      <c r="D21" s="24" t="s">
        <v>1194</v>
      </c>
      <c r="E21" s="24" t="s">
        <v>1199</v>
      </c>
      <c r="F21" s="24" t="s">
        <v>722</v>
      </c>
      <c r="G21" s="24" t="s">
        <v>29</v>
      </c>
    </row>
    <row r="22" spans="1:7" x14ac:dyDescent="0.35">
      <c r="A22" s="21" t="str">
        <f t="shared" si="0"/>
        <v>T-114Oct</v>
      </c>
      <c r="B22" s="21" t="s">
        <v>50</v>
      </c>
      <c r="C22" s="21" t="s">
        <v>350</v>
      </c>
      <c r="D22" s="21" t="s">
        <v>1195</v>
      </c>
      <c r="E22" s="21" t="s">
        <v>894</v>
      </c>
      <c r="F22" s="21" t="s">
        <v>422</v>
      </c>
      <c r="G22" s="21" t="s">
        <v>29</v>
      </c>
    </row>
    <row r="23" spans="1:7" x14ac:dyDescent="0.35">
      <c r="A23" s="21" t="str">
        <f t="shared" si="0"/>
        <v>T-115Oct</v>
      </c>
      <c r="B23" s="21" t="s">
        <v>51</v>
      </c>
      <c r="C23" s="21" t="s">
        <v>350</v>
      </c>
      <c r="D23" s="21" t="s">
        <v>1195</v>
      </c>
      <c r="E23" s="21" t="s">
        <v>895</v>
      </c>
      <c r="F23" s="21" t="s">
        <v>423</v>
      </c>
      <c r="G23" s="21" t="s">
        <v>29</v>
      </c>
    </row>
    <row r="24" spans="1:7" x14ac:dyDescent="0.35">
      <c r="A24" s="21" t="str">
        <f t="shared" si="0"/>
        <v>T-116Oct</v>
      </c>
      <c r="B24" s="21" t="s">
        <v>52</v>
      </c>
      <c r="C24" s="21" t="s">
        <v>350</v>
      </c>
      <c r="D24" s="21" t="s">
        <v>1195</v>
      </c>
      <c r="E24" s="21" t="s">
        <v>896</v>
      </c>
      <c r="F24" s="21" t="s">
        <v>424</v>
      </c>
      <c r="G24" s="21" t="s">
        <v>29</v>
      </c>
    </row>
    <row r="25" spans="1:7" x14ac:dyDescent="0.35">
      <c r="A25" s="21" t="str">
        <f t="shared" si="0"/>
        <v>T-117Oct</v>
      </c>
      <c r="B25" s="21" t="s">
        <v>53</v>
      </c>
      <c r="C25" s="21" t="s">
        <v>350</v>
      </c>
      <c r="D25" s="21" t="s">
        <v>1195</v>
      </c>
      <c r="E25" s="21" t="s">
        <v>897</v>
      </c>
      <c r="F25" s="21" t="s">
        <v>425</v>
      </c>
      <c r="G25" s="21" t="s">
        <v>29</v>
      </c>
    </row>
    <row r="26" spans="1:7" x14ac:dyDescent="0.35">
      <c r="A26" s="21" t="str">
        <f t="shared" si="0"/>
        <v>T-118Oct</v>
      </c>
      <c r="B26" s="21" t="s">
        <v>54</v>
      </c>
      <c r="C26" s="21" t="s">
        <v>350</v>
      </c>
      <c r="D26" s="21" t="s">
        <v>1195</v>
      </c>
      <c r="E26" s="21" t="s">
        <v>898</v>
      </c>
      <c r="F26" s="21" t="s">
        <v>426</v>
      </c>
      <c r="G26" s="21" t="s">
        <v>29</v>
      </c>
    </row>
    <row r="27" spans="1:7" x14ac:dyDescent="0.35">
      <c r="A27" s="21" t="str">
        <f t="shared" si="0"/>
        <v>T-119Oct</v>
      </c>
      <c r="B27" s="21" t="s">
        <v>55</v>
      </c>
      <c r="C27" s="21" t="s">
        <v>350</v>
      </c>
      <c r="D27" s="21" t="s">
        <v>1195</v>
      </c>
      <c r="E27" s="21" t="s">
        <v>899</v>
      </c>
      <c r="F27" s="21" t="s">
        <v>427</v>
      </c>
      <c r="G27" s="21" t="s">
        <v>29</v>
      </c>
    </row>
    <row r="28" spans="1:7" x14ac:dyDescent="0.35">
      <c r="A28" s="24" t="str">
        <f t="shared" si="0"/>
        <v>D-104Oct</v>
      </c>
      <c r="B28" s="24" t="s">
        <v>351</v>
      </c>
      <c r="C28" s="24" t="s">
        <v>351</v>
      </c>
      <c r="D28" s="24" t="s">
        <v>1194</v>
      </c>
      <c r="E28" s="24" t="s">
        <v>1200</v>
      </c>
      <c r="F28" s="24" t="s">
        <v>723</v>
      </c>
      <c r="G28" s="24" t="s">
        <v>29</v>
      </c>
    </row>
    <row r="29" spans="1:7" x14ac:dyDescent="0.35">
      <c r="A29" s="21" t="str">
        <f t="shared" si="0"/>
        <v>T-120Oct</v>
      </c>
      <c r="B29" s="21" t="s">
        <v>56</v>
      </c>
      <c r="C29" s="21" t="s">
        <v>351</v>
      </c>
      <c r="D29" s="21" t="s">
        <v>1195</v>
      </c>
      <c r="E29" s="21" t="s">
        <v>900</v>
      </c>
      <c r="F29" s="21" t="s">
        <v>428</v>
      </c>
      <c r="G29" s="21" t="s">
        <v>29</v>
      </c>
    </row>
    <row r="30" spans="1:7" x14ac:dyDescent="0.35">
      <c r="A30" s="21" t="str">
        <f t="shared" si="0"/>
        <v>T-121Oct</v>
      </c>
      <c r="B30" s="21" t="s">
        <v>57</v>
      </c>
      <c r="C30" s="21" t="s">
        <v>351</v>
      </c>
      <c r="D30" s="21" t="s">
        <v>1195</v>
      </c>
      <c r="E30" s="21" t="s">
        <v>901</v>
      </c>
      <c r="F30" s="21" t="s">
        <v>429</v>
      </c>
      <c r="G30" s="21" t="s">
        <v>29</v>
      </c>
    </row>
    <row r="31" spans="1:7" x14ac:dyDescent="0.35">
      <c r="A31" s="21" t="str">
        <f t="shared" si="0"/>
        <v>T-122Oct</v>
      </c>
      <c r="B31" s="21" t="s">
        <v>58</v>
      </c>
      <c r="C31" s="21" t="s">
        <v>351</v>
      </c>
      <c r="D31" s="21" t="s">
        <v>1195</v>
      </c>
      <c r="E31" s="21" t="s">
        <v>902</v>
      </c>
      <c r="F31" s="21" t="s">
        <v>878</v>
      </c>
      <c r="G31" s="21" t="s">
        <v>29</v>
      </c>
    </row>
    <row r="32" spans="1:7" x14ac:dyDescent="0.35">
      <c r="A32" s="21" t="str">
        <f t="shared" si="0"/>
        <v>T-123Oct</v>
      </c>
      <c r="B32" s="21" t="s">
        <v>59</v>
      </c>
      <c r="C32" s="21" t="s">
        <v>351</v>
      </c>
      <c r="D32" s="21" t="s">
        <v>1195</v>
      </c>
      <c r="E32" s="21" t="s">
        <v>903</v>
      </c>
      <c r="F32" s="21" t="s">
        <v>430</v>
      </c>
      <c r="G32" s="21" t="s">
        <v>29</v>
      </c>
    </row>
    <row r="33" spans="1:7" x14ac:dyDescent="0.35">
      <c r="A33" s="21" t="str">
        <f t="shared" si="0"/>
        <v>T-124Oct</v>
      </c>
      <c r="B33" s="21" t="s">
        <v>60</v>
      </c>
      <c r="C33" s="21" t="s">
        <v>351</v>
      </c>
      <c r="D33" s="21" t="s">
        <v>1195</v>
      </c>
      <c r="E33" s="21" t="s">
        <v>904</v>
      </c>
      <c r="F33" s="21" t="s">
        <v>879</v>
      </c>
      <c r="G33" s="21" t="s">
        <v>29</v>
      </c>
    </row>
    <row r="34" spans="1:7" x14ac:dyDescent="0.35">
      <c r="A34" s="21" t="str">
        <f t="shared" si="0"/>
        <v>T-125Oct</v>
      </c>
      <c r="B34" s="21" t="s">
        <v>61</v>
      </c>
      <c r="C34" s="21" t="s">
        <v>351</v>
      </c>
      <c r="D34" s="21" t="s">
        <v>1195</v>
      </c>
      <c r="E34" s="21" t="s">
        <v>905</v>
      </c>
      <c r="F34" s="21" t="s">
        <v>431</v>
      </c>
      <c r="G34" s="21" t="s">
        <v>29</v>
      </c>
    </row>
    <row r="35" spans="1:7" x14ac:dyDescent="0.35">
      <c r="A35" s="21" t="str">
        <f t="shared" si="0"/>
        <v>T-126Oct</v>
      </c>
      <c r="B35" s="21" t="s">
        <v>62</v>
      </c>
      <c r="C35" s="21" t="s">
        <v>351</v>
      </c>
      <c r="D35" s="21" t="s">
        <v>1195</v>
      </c>
      <c r="E35" s="21" t="s">
        <v>906</v>
      </c>
      <c r="F35" s="21" t="s">
        <v>432</v>
      </c>
      <c r="G35" s="21" t="s">
        <v>29</v>
      </c>
    </row>
    <row r="36" spans="1:7" x14ac:dyDescent="0.35">
      <c r="A36" s="24" t="str">
        <f t="shared" si="0"/>
        <v>D-105Oct</v>
      </c>
      <c r="B36" s="24" t="s">
        <v>352</v>
      </c>
      <c r="C36" s="24" t="s">
        <v>352</v>
      </c>
      <c r="D36" s="24" t="s">
        <v>1194</v>
      </c>
      <c r="E36" s="24" t="s">
        <v>1201</v>
      </c>
      <c r="F36" s="24" t="s">
        <v>724</v>
      </c>
      <c r="G36" s="24" t="s">
        <v>29</v>
      </c>
    </row>
    <row r="37" spans="1:7" x14ac:dyDescent="0.35">
      <c r="A37" s="21" t="str">
        <f t="shared" si="0"/>
        <v>T-127Oct</v>
      </c>
      <c r="B37" s="21" t="s">
        <v>63</v>
      </c>
      <c r="C37" s="21" t="s">
        <v>352</v>
      </c>
      <c r="D37" s="21" t="s">
        <v>1195</v>
      </c>
      <c r="E37" s="21" t="s">
        <v>907</v>
      </c>
      <c r="F37" s="21" t="s">
        <v>433</v>
      </c>
      <c r="G37" s="21" t="s">
        <v>29</v>
      </c>
    </row>
    <row r="38" spans="1:7" x14ac:dyDescent="0.35">
      <c r="A38" s="21" t="str">
        <f t="shared" si="0"/>
        <v>T-128Oct</v>
      </c>
      <c r="B38" s="21" t="s">
        <v>64</v>
      </c>
      <c r="C38" s="21" t="s">
        <v>352</v>
      </c>
      <c r="D38" s="21" t="s">
        <v>1195</v>
      </c>
      <c r="E38" s="21" t="s">
        <v>908</v>
      </c>
      <c r="F38" s="21" t="s">
        <v>434</v>
      </c>
      <c r="G38" s="21" t="s">
        <v>29</v>
      </c>
    </row>
    <row r="39" spans="1:7" x14ac:dyDescent="0.35">
      <c r="A39" s="21" t="str">
        <f t="shared" si="0"/>
        <v>T-129Oct</v>
      </c>
      <c r="B39" s="21" t="s">
        <v>65</v>
      </c>
      <c r="C39" s="21" t="s">
        <v>352</v>
      </c>
      <c r="D39" s="21" t="s">
        <v>1195</v>
      </c>
      <c r="E39" s="21" t="s">
        <v>909</v>
      </c>
      <c r="F39" s="21" t="s">
        <v>435</v>
      </c>
      <c r="G39" s="21" t="s">
        <v>29</v>
      </c>
    </row>
    <row r="40" spans="1:7" x14ac:dyDescent="0.35">
      <c r="A40" s="21" t="str">
        <f t="shared" si="0"/>
        <v>T-130Oct</v>
      </c>
      <c r="B40" s="21" t="s">
        <v>66</v>
      </c>
      <c r="C40" s="21" t="s">
        <v>352</v>
      </c>
      <c r="D40" s="21" t="s">
        <v>1195</v>
      </c>
      <c r="E40" s="21" t="s">
        <v>910</v>
      </c>
      <c r="F40" s="21" t="s">
        <v>436</v>
      </c>
      <c r="G40" s="21" t="s">
        <v>29</v>
      </c>
    </row>
    <row r="41" spans="1:7" x14ac:dyDescent="0.35">
      <c r="A41" s="21" t="str">
        <f t="shared" si="0"/>
        <v>T-131Oct</v>
      </c>
      <c r="B41" s="21" t="s">
        <v>67</v>
      </c>
      <c r="C41" s="21" t="s">
        <v>352</v>
      </c>
      <c r="D41" s="21" t="s">
        <v>1195</v>
      </c>
      <c r="E41" s="21" t="s">
        <v>911</v>
      </c>
      <c r="F41" s="21" t="s">
        <v>437</v>
      </c>
      <c r="G41" s="21" t="s">
        <v>29</v>
      </c>
    </row>
    <row r="42" spans="1:7" x14ac:dyDescent="0.35">
      <c r="A42" s="24" t="str">
        <f t="shared" si="0"/>
        <v>D-106Oct</v>
      </c>
      <c r="B42" s="24" t="s">
        <v>353</v>
      </c>
      <c r="C42" s="24" t="s">
        <v>353</v>
      </c>
      <c r="D42" s="24" t="s">
        <v>1194</v>
      </c>
      <c r="E42" s="24" t="s">
        <v>1202</v>
      </c>
      <c r="F42" s="24" t="s">
        <v>725</v>
      </c>
      <c r="G42" s="24" t="s">
        <v>29</v>
      </c>
    </row>
    <row r="43" spans="1:7" x14ac:dyDescent="0.35">
      <c r="A43" s="21" t="str">
        <f t="shared" si="0"/>
        <v>T-132Oct</v>
      </c>
      <c r="B43" s="21" t="s">
        <v>68</v>
      </c>
      <c r="C43" s="21" t="s">
        <v>353</v>
      </c>
      <c r="D43" s="21" t="s">
        <v>1195</v>
      </c>
      <c r="E43" s="21" t="s">
        <v>912</v>
      </c>
      <c r="F43" s="21" t="s">
        <v>438</v>
      </c>
      <c r="G43" s="21" t="s">
        <v>29</v>
      </c>
    </row>
    <row r="44" spans="1:7" x14ac:dyDescent="0.35">
      <c r="A44" s="21" t="str">
        <f t="shared" si="0"/>
        <v>T-133Oct</v>
      </c>
      <c r="B44" s="21" t="s">
        <v>69</v>
      </c>
      <c r="C44" s="21" t="s">
        <v>353</v>
      </c>
      <c r="D44" s="21" t="s">
        <v>1195</v>
      </c>
      <c r="E44" s="21" t="s">
        <v>913</v>
      </c>
      <c r="F44" s="21" t="s">
        <v>439</v>
      </c>
      <c r="G44" s="21" t="s">
        <v>29</v>
      </c>
    </row>
    <row r="45" spans="1:7" x14ac:dyDescent="0.35">
      <c r="A45" s="21" t="str">
        <f t="shared" si="0"/>
        <v>T-134Oct</v>
      </c>
      <c r="B45" s="21" t="s">
        <v>70</v>
      </c>
      <c r="C45" s="21" t="s">
        <v>353</v>
      </c>
      <c r="D45" s="21" t="s">
        <v>1195</v>
      </c>
      <c r="E45" s="21" t="s">
        <v>914</v>
      </c>
      <c r="F45" s="21" t="s">
        <v>440</v>
      </c>
      <c r="G45" s="21" t="s">
        <v>29</v>
      </c>
    </row>
    <row r="46" spans="1:7" x14ac:dyDescent="0.35">
      <c r="A46" s="21" t="str">
        <f t="shared" si="0"/>
        <v>T-135Oct</v>
      </c>
      <c r="B46" s="21" t="s">
        <v>71</v>
      </c>
      <c r="C46" s="21" t="s">
        <v>353</v>
      </c>
      <c r="D46" s="21" t="s">
        <v>1195</v>
      </c>
      <c r="E46" s="21" t="s">
        <v>915</v>
      </c>
      <c r="F46" s="21" t="s">
        <v>441</v>
      </c>
      <c r="G46" s="21" t="s">
        <v>29</v>
      </c>
    </row>
    <row r="47" spans="1:7" x14ac:dyDescent="0.35">
      <c r="A47" s="21" t="str">
        <f t="shared" si="0"/>
        <v>T-136Oct</v>
      </c>
      <c r="B47" s="21" t="s">
        <v>72</v>
      </c>
      <c r="C47" s="21" t="s">
        <v>353</v>
      </c>
      <c r="D47" s="21" t="s">
        <v>1195</v>
      </c>
      <c r="E47" s="21" t="s">
        <v>916</v>
      </c>
      <c r="F47" s="21" t="s">
        <v>442</v>
      </c>
      <c r="G47" s="21" t="s">
        <v>29</v>
      </c>
    </row>
    <row r="48" spans="1:7" x14ac:dyDescent="0.35">
      <c r="A48" s="21" t="str">
        <f t="shared" si="0"/>
        <v>T-137Oct</v>
      </c>
      <c r="B48" s="21" t="s">
        <v>73</v>
      </c>
      <c r="C48" s="21" t="s">
        <v>353</v>
      </c>
      <c r="D48" s="21" t="s">
        <v>1195</v>
      </c>
      <c r="E48" s="21" t="s">
        <v>917</v>
      </c>
      <c r="F48" s="21" t="s">
        <v>443</v>
      </c>
      <c r="G48" s="21" t="s">
        <v>29</v>
      </c>
    </row>
    <row r="49" spans="1:7" x14ac:dyDescent="0.35">
      <c r="A49" s="21" t="str">
        <f t="shared" si="0"/>
        <v>T-138Oct</v>
      </c>
      <c r="B49" s="21" t="s">
        <v>74</v>
      </c>
      <c r="C49" s="21" t="s">
        <v>353</v>
      </c>
      <c r="D49" s="21" t="s">
        <v>1195</v>
      </c>
      <c r="E49" s="21" t="s">
        <v>918</v>
      </c>
      <c r="F49" s="21" t="s">
        <v>444</v>
      </c>
      <c r="G49" s="21" t="s">
        <v>29</v>
      </c>
    </row>
    <row r="50" spans="1:7" x14ac:dyDescent="0.35">
      <c r="A50" s="24" t="str">
        <f t="shared" si="0"/>
        <v>D-107Oct</v>
      </c>
      <c r="B50" s="24" t="s">
        <v>354</v>
      </c>
      <c r="C50" s="24" t="s">
        <v>354</v>
      </c>
      <c r="D50" s="24" t="s">
        <v>1194</v>
      </c>
      <c r="E50" s="24" t="s">
        <v>1203</v>
      </c>
      <c r="F50" s="24" t="s">
        <v>726</v>
      </c>
      <c r="G50" s="24" t="s">
        <v>29</v>
      </c>
    </row>
    <row r="51" spans="1:7" x14ac:dyDescent="0.35">
      <c r="A51" s="21" t="str">
        <f t="shared" si="0"/>
        <v>T-139Oct</v>
      </c>
      <c r="B51" s="21" t="s">
        <v>75</v>
      </c>
      <c r="C51" s="21" t="s">
        <v>354</v>
      </c>
      <c r="D51" s="21" t="s">
        <v>1195</v>
      </c>
      <c r="E51" s="21" t="s">
        <v>919</v>
      </c>
      <c r="F51" s="21" t="s">
        <v>445</v>
      </c>
      <c r="G51" s="21" t="s">
        <v>29</v>
      </c>
    </row>
    <row r="52" spans="1:7" x14ac:dyDescent="0.35">
      <c r="A52" s="21" t="str">
        <f t="shared" si="0"/>
        <v>T-140Oct</v>
      </c>
      <c r="B52" s="21" t="s">
        <v>76</v>
      </c>
      <c r="C52" s="21" t="s">
        <v>354</v>
      </c>
      <c r="D52" s="21" t="s">
        <v>1195</v>
      </c>
      <c r="E52" s="21" t="s">
        <v>920</v>
      </c>
      <c r="F52" s="21" t="s">
        <v>446</v>
      </c>
      <c r="G52" s="21" t="s">
        <v>29</v>
      </c>
    </row>
    <row r="53" spans="1:7" x14ac:dyDescent="0.35">
      <c r="A53" s="21" t="str">
        <f t="shared" si="0"/>
        <v>T-141Oct</v>
      </c>
      <c r="B53" s="21" t="s">
        <v>77</v>
      </c>
      <c r="C53" s="21" t="s">
        <v>354</v>
      </c>
      <c r="D53" s="21" t="s">
        <v>1195</v>
      </c>
      <c r="E53" s="21" t="s">
        <v>921</v>
      </c>
      <c r="F53" s="21" t="s">
        <v>447</v>
      </c>
      <c r="G53" s="21" t="s">
        <v>29</v>
      </c>
    </row>
    <row r="54" spans="1:7" x14ac:dyDescent="0.35">
      <c r="A54" s="21" t="str">
        <f t="shared" si="0"/>
        <v>T-142Oct</v>
      </c>
      <c r="B54" s="21" t="s">
        <v>78</v>
      </c>
      <c r="C54" s="21" t="s">
        <v>354</v>
      </c>
      <c r="D54" s="21" t="s">
        <v>1195</v>
      </c>
      <c r="E54" s="21" t="s">
        <v>922</v>
      </c>
      <c r="F54" s="21" t="s">
        <v>448</v>
      </c>
      <c r="G54" s="21" t="s">
        <v>29</v>
      </c>
    </row>
    <row r="55" spans="1:7" x14ac:dyDescent="0.35">
      <c r="A55" s="21" t="str">
        <f t="shared" si="0"/>
        <v>T-143Oct</v>
      </c>
      <c r="B55" s="21" t="s">
        <v>79</v>
      </c>
      <c r="C55" s="21" t="s">
        <v>354</v>
      </c>
      <c r="D55" s="21" t="s">
        <v>1195</v>
      </c>
      <c r="E55" s="21" t="s">
        <v>923</v>
      </c>
      <c r="F55" s="21" t="s">
        <v>449</v>
      </c>
      <c r="G55" s="21" t="s">
        <v>29</v>
      </c>
    </row>
    <row r="56" spans="1:7" x14ac:dyDescent="0.35">
      <c r="A56" s="21" t="str">
        <f t="shared" si="0"/>
        <v>T-144Oct</v>
      </c>
      <c r="B56" s="21" t="s">
        <v>80</v>
      </c>
      <c r="C56" s="21" t="s">
        <v>354</v>
      </c>
      <c r="D56" s="21" t="s">
        <v>1195</v>
      </c>
      <c r="E56" s="21" t="s">
        <v>924</v>
      </c>
      <c r="F56" s="21" t="s">
        <v>450</v>
      </c>
      <c r="G56" s="21" t="s">
        <v>29</v>
      </c>
    </row>
    <row r="57" spans="1:7" x14ac:dyDescent="0.35">
      <c r="A57" s="24" t="str">
        <f t="shared" si="0"/>
        <v>D-108Oct</v>
      </c>
      <c r="B57" s="24" t="s">
        <v>355</v>
      </c>
      <c r="C57" s="24" t="s">
        <v>355</v>
      </c>
      <c r="D57" s="24" t="s">
        <v>1194</v>
      </c>
      <c r="E57" s="24" t="s">
        <v>1204</v>
      </c>
      <c r="F57" s="24" t="s">
        <v>727</v>
      </c>
      <c r="G57" s="24" t="s">
        <v>29</v>
      </c>
    </row>
    <row r="58" spans="1:7" x14ac:dyDescent="0.35">
      <c r="A58" s="21" t="str">
        <f t="shared" si="0"/>
        <v>T-145Oct</v>
      </c>
      <c r="B58" s="21" t="s">
        <v>81</v>
      </c>
      <c r="C58" s="21" t="s">
        <v>355</v>
      </c>
      <c r="D58" s="21" t="s">
        <v>1195</v>
      </c>
      <c r="E58" s="21" t="s">
        <v>925</v>
      </c>
      <c r="F58" s="21" t="s">
        <v>451</v>
      </c>
      <c r="G58" s="21" t="s">
        <v>29</v>
      </c>
    </row>
    <row r="59" spans="1:7" x14ac:dyDescent="0.35">
      <c r="A59" s="21" t="str">
        <f t="shared" si="0"/>
        <v>T-146Oct</v>
      </c>
      <c r="B59" s="21" t="s">
        <v>82</v>
      </c>
      <c r="C59" s="21" t="s">
        <v>355</v>
      </c>
      <c r="D59" s="21" t="s">
        <v>1195</v>
      </c>
      <c r="E59" s="21" t="s">
        <v>926</v>
      </c>
      <c r="F59" s="21" t="s">
        <v>452</v>
      </c>
      <c r="G59" s="21" t="s">
        <v>29</v>
      </c>
    </row>
    <row r="60" spans="1:7" x14ac:dyDescent="0.35">
      <c r="A60" s="21" t="str">
        <f t="shared" si="0"/>
        <v>T-147Oct</v>
      </c>
      <c r="B60" s="21" t="s">
        <v>83</v>
      </c>
      <c r="C60" s="21" t="s">
        <v>355</v>
      </c>
      <c r="D60" s="21" t="s">
        <v>1195</v>
      </c>
      <c r="E60" s="21" t="s">
        <v>927</v>
      </c>
      <c r="F60" s="21" t="s">
        <v>453</v>
      </c>
      <c r="G60" s="21" t="s">
        <v>29</v>
      </c>
    </row>
    <row r="61" spans="1:7" x14ac:dyDescent="0.35">
      <c r="A61" s="21" t="str">
        <f t="shared" si="0"/>
        <v>T-148Oct</v>
      </c>
      <c r="B61" s="21" t="s">
        <v>84</v>
      </c>
      <c r="C61" s="21" t="s">
        <v>355</v>
      </c>
      <c r="D61" s="21" t="s">
        <v>1195</v>
      </c>
      <c r="E61" s="21" t="s">
        <v>928</v>
      </c>
      <c r="F61" s="21" t="s">
        <v>454</v>
      </c>
      <c r="G61" s="21" t="s">
        <v>29</v>
      </c>
    </row>
    <row r="62" spans="1:7" x14ac:dyDescent="0.35">
      <c r="A62" s="21" t="str">
        <f t="shared" si="0"/>
        <v>T-149Oct</v>
      </c>
      <c r="B62" s="21" t="s">
        <v>85</v>
      </c>
      <c r="C62" s="21" t="s">
        <v>355</v>
      </c>
      <c r="D62" s="21" t="s">
        <v>1195</v>
      </c>
      <c r="E62" s="21" t="s">
        <v>929</v>
      </c>
      <c r="F62" s="21" t="s">
        <v>455</v>
      </c>
      <c r="G62" s="21" t="s">
        <v>29</v>
      </c>
    </row>
    <row r="63" spans="1:7" x14ac:dyDescent="0.35">
      <c r="A63" s="21" t="str">
        <f t="shared" si="0"/>
        <v>T-150Oct</v>
      </c>
      <c r="B63" s="21" t="s">
        <v>86</v>
      </c>
      <c r="C63" s="21" t="s">
        <v>355</v>
      </c>
      <c r="D63" s="21" t="s">
        <v>1195</v>
      </c>
      <c r="E63" s="21" t="s">
        <v>930</v>
      </c>
      <c r="F63" s="21" t="s">
        <v>456</v>
      </c>
      <c r="G63" s="21" t="s">
        <v>29</v>
      </c>
    </row>
    <row r="64" spans="1:7" x14ac:dyDescent="0.35">
      <c r="A64" s="24" t="str">
        <f t="shared" si="0"/>
        <v>D-109Oct</v>
      </c>
      <c r="B64" s="24" t="s">
        <v>356</v>
      </c>
      <c r="C64" s="24" t="s">
        <v>356</v>
      </c>
      <c r="D64" s="24" t="s">
        <v>1194</v>
      </c>
      <c r="E64" s="24" t="s">
        <v>1205</v>
      </c>
      <c r="F64" s="24" t="s">
        <v>728</v>
      </c>
      <c r="G64" s="24" t="s">
        <v>29</v>
      </c>
    </row>
    <row r="65" spans="1:7" x14ac:dyDescent="0.35">
      <c r="A65" s="21" t="str">
        <f t="shared" si="0"/>
        <v>T-151Oct</v>
      </c>
      <c r="B65" s="21" t="s">
        <v>87</v>
      </c>
      <c r="C65" s="21" t="s">
        <v>356</v>
      </c>
      <c r="D65" s="21" t="s">
        <v>1195</v>
      </c>
      <c r="E65" s="21" t="s">
        <v>931</v>
      </c>
      <c r="F65" s="21" t="s">
        <v>457</v>
      </c>
      <c r="G65" s="21" t="s">
        <v>29</v>
      </c>
    </row>
    <row r="66" spans="1:7" x14ac:dyDescent="0.35">
      <c r="A66" s="21" t="str">
        <f t="shared" si="0"/>
        <v>T-152Oct</v>
      </c>
      <c r="B66" s="21" t="s">
        <v>88</v>
      </c>
      <c r="C66" s="21" t="s">
        <v>356</v>
      </c>
      <c r="D66" s="21" t="s">
        <v>1195</v>
      </c>
      <c r="E66" s="21" t="s">
        <v>932</v>
      </c>
      <c r="F66" s="21" t="s">
        <v>458</v>
      </c>
      <c r="G66" s="21" t="s">
        <v>29</v>
      </c>
    </row>
    <row r="67" spans="1:7" x14ac:dyDescent="0.35">
      <c r="A67" s="21" t="str">
        <f t="shared" si="0"/>
        <v>T-153Oct</v>
      </c>
      <c r="B67" s="21" t="s">
        <v>89</v>
      </c>
      <c r="C67" s="21" t="s">
        <v>356</v>
      </c>
      <c r="D67" s="21" t="s">
        <v>1195</v>
      </c>
      <c r="E67" s="21" t="s">
        <v>933</v>
      </c>
      <c r="F67" s="21" t="s">
        <v>459</v>
      </c>
      <c r="G67" s="21" t="s">
        <v>29</v>
      </c>
    </row>
    <row r="68" spans="1:7" x14ac:dyDescent="0.35">
      <c r="A68" s="21" t="str">
        <f t="shared" si="0"/>
        <v>T-154Oct</v>
      </c>
      <c r="B68" s="21" t="s">
        <v>90</v>
      </c>
      <c r="C68" s="21" t="s">
        <v>356</v>
      </c>
      <c r="D68" s="21" t="s">
        <v>1195</v>
      </c>
      <c r="E68" s="21" t="s">
        <v>934</v>
      </c>
      <c r="F68" s="21" t="s">
        <v>460</v>
      </c>
      <c r="G68" s="21" t="s">
        <v>29</v>
      </c>
    </row>
    <row r="69" spans="1:7" x14ac:dyDescent="0.35">
      <c r="A69" s="21" t="str">
        <f t="shared" ref="A69:A132" si="1">_xlfn.CONCAT($B69,$G69)</f>
        <v>T-155Oct</v>
      </c>
      <c r="B69" s="21" t="s">
        <v>91</v>
      </c>
      <c r="C69" s="21" t="s">
        <v>356</v>
      </c>
      <c r="D69" s="21" t="s">
        <v>1195</v>
      </c>
      <c r="E69" s="21" t="s">
        <v>935</v>
      </c>
      <c r="F69" s="21" t="s">
        <v>461</v>
      </c>
      <c r="G69" s="21" t="s">
        <v>29</v>
      </c>
    </row>
    <row r="70" spans="1:7" x14ac:dyDescent="0.35">
      <c r="A70" s="21" t="str">
        <f t="shared" si="1"/>
        <v>T-156Oct</v>
      </c>
      <c r="B70" s="21" t="s">
        <v>92</v>
      </c>
      <c r="C70" s="21" t="s">
        <v>356</v>
      </c>
      <c r="D70" s="21" t="s">
        <v>1195</v>
      </c>
      <c r="E70" s="21" t="s">
        <v>936</v>
      </c>
      <c r="F70" s="21" t="s">
        <v>462</v>
      </c>
      <c r="G70" s="21" t="s">
        <v>29</v>
      </c>
    </row>
    <row r="71" spans="1:7" x14ac:dyDescent="0.35">
      <c r="A71" s="21" t="str">
        <f t="shared" si="1"/>
        <v>T-157Oct</v>
      </c>
      <c r="B71" s="21" t="s">
        <v>93</v>
      </c>
      <c r="C71" s="21" t="s">
        <v>356</v>
      </c>
      <c r="D71" s="21" t="s">
        <v>1195</v>
      </c>
      <c r="E71" s="21" t="s">
        <v>937</v>
      </c>
      <c r="F71" s="21" t="s">
        <v>463</v>
      </c>
      <c r="G71" s="21" t="s">
        <v>29</v>
      </c>
    </row>
    <row r="72" spans="1:7" x14ac:dyDescent="0.35">
      <c r="A72" s="24" t="str">
        <f t="shared" si="1"/>
        <v>D-110Oct</v>
      </c>
      <c r="B72" s="24" t="s">
        <v>357</v>
      </c>
      <c r="C72" s="24" t="s">
        <v>357</v>
      </c>
      <c r="D72" s="24" t="s">
        <v>1194</v>
      </c>
      <c r="E72" s="24" t="s">
        <v>1206</v>
      </c>
      <c r="F72" s="24" t="s">
        <v>729</v>
      </c>
      <c r="G72" s="24" t="s">
        <v>29</v>
      </c>
    </row>
    <row r="73" spans="1:7" x14ac:dyDescent="0.35">
      <c r="A73" s="21" t="str">
        <f t="shared" si="1"/>
        <v>T-158Oct</v>
      </c>
      <c r="B73" s="21" t="s">
        <v>94</v>
      </c>
      <c r="C73" s="21" t="s">
        <v>357</v>
      </c>
      <c r="D73" s="21" t="s">
        <v>1195</v>
      </c>
      <c r="E73" s="21" t="s">
        <v>938</v>
      </c>
      <c r="F73" s="21" t="s">
        <v>464</v>
      </c>
      <c r="G73" s="21" t="s">
        <v>29</v>
      </c>
    </row>
    <row r="74" spans="1:7" x14ac:dyDescent="0.35">
      <c r="A74" s="21" t="str">
        <f t="shared" si="1"/>
        <v>T-159Oct</v>
      </c>
      <c r="B74" s="21" t="s">
        <v>95</v>
      </c>
      <c r="C74" s="21" t="s">
        <v>357</v>
      </c>
      <c r="D74" s="21" t="s">
        <v>1195</v>
      </c>
      <c r="E74" s="21" t="s">
        <v>939</v>
      </c>
      <c r="F74" s="21" t="s">
        <v>465</v>
      </c>
      <c r="G74" s="21" t="s">
        <v>29</v>
      </c>
    </row>
    <row r="75" spans="1:7" x14ac:dyDescent="0.35">
      <c r="A75" s="21" t="str">
        <f t="shared" si="1"/>
        <v>T-160Oct</v>
      </c>
      <c r="B75" s="21" t="s">
        <v>96</v>
      </c>
      <c r="C75" s="21" t="s">
        <v>357</v>
      </c>
      <c r="D75" s="21" t="s">
        <v>1195</v>
      </c>
      <c r="E75" s="21" t="s">
        <v>940</v>
      </c>
      <c r="F75" s="21" t="s">
        <v>466</v>
      </c>
      <c r="G75" s="21" t="s">
        <v>29</v>
      </c>
    </row>
    <row r="76" spans="1:7" x14ac:dyDescent="0.35">
      <c r="A76" s="21" t="str">
        <f t="shared" si="1"/>
        <v>T-161Oct</v>
      </c>
      <c r="B76" s="21" t="s">
        <v>97</v>
      </c>
      <c r="C76" s="21" t="s">
        <v>357</v>
      </c>
      <c r="D76" s="21" t="s">
        <v>1195</v>
      </c>
      <c r="E76" s="21" t="s">
        <v>941</v>
      </c>
      <c r="F76" s="21" t="s">
        <v>467</v>
      </c>
      <c r="G76" s="21" t="s">
        <v>29</v>
      </c>
    </row>
    <row r="77" spans="1:7" x14ac:dyDescent="0.35">
      <c r="A77" s="21" t="str">
        <f t="shared" si="1"/>
        <v>T-162Oct</v>
      </c>
      <c r="B77" s="21" t="s">
        <v>98</v>
      </c>
      <c r="C77" s="21" t="s">
        <v>357</v>
      </c>
      <c r="D77" s="21" t="s">
        <v>1195</v>
      </c>
      <c r="E77" s="21" t="s">
        <v>942</v>
      </c>
      <c r="F77" s="21" t="s">
        <v>468</v>
      </c>
      <c r="G77" s="21" t="s">
        <v>29</v>
      </c>
    </row>
    <row r="78" spans="1:7" x14ac:dyDescent="0.35">
      <c r="A78" s="21" t="str">
        <f t="shared" si="1"/>
        <v>T-163Oct</v>
      </c>
      <c r="B78" s="21" t="s">
        <v>99</v>
      </c>
      <c r="C78" s="21" t="s">
        <v>357</v>
      </c>
      <c r="D78" s="21" t="s">
        <v>1195</v>
      </c>
      <c r="E78" s="21" t="s">
        <v>943</v>
      </c>
      <c r="F78" s="21" t="s">
        <v>469</v>
      </c>
      <c r="G78" s="21" t="s">
        <v>29</v>
      </c>
    </row>
    <row r="79" spans="1:7" x14ac:dyDescent="0.35">
      <c r="A79" s="24" t="str">
        <f t="shared" si="1"/>
        <v>D-111Oct</v>
      </c>
      <c r="B79" s="24" t="s">
        <v>358</v>
      </c>
      <c r="C79" s="24" t="s">
        <v>358</v>
      </c>
      <c r="D79" s="24" t="s">
        <v>1194</v>
      </c>
      <c r="E79" s="24" t="s">
        <v>1207</v>
      </c>
      <c r="F79" s="24" t="s">
        <v>730</v>
      </c>
      <c r="G79" s="24" t="s">
        <v>29</v>
      </c>
    </row>
    <row r="80" spans="1:7" x14ac:dyDescent="0.35">
      <c r="A80" s="21" t="str">
        <f t="shared" si="1"/>
        <v>T-164Oct</v>
      </c>
      <c r="B80" s="21" t="s">
        <v>100</v>
      </c>
      <c r="C80" s="21" t="s">
        <v>358</v>
      </c>
      <c r="D80" s="21" t="s">
        <v>1195</v>
      </c>
      <c r="E80" s="21" t="s">
        <v>944</v>
      </c>
      <c r="F80" s="21" t="s">
        <v>470</v>
      </c>
      <c r="G80" s="21" t="s">
        <v>29</v>
      </c>
    </row>
    <row r="81" spans="1:7" x14ac:dyDescent="0.35">
      <c r="A81" s="21" t="str">
        <f t="shared" si="1"/>
        <v>T-165Oct</v>
      </c>
      <c r="B81" s="21" t="s">
        <v>101</v>
      </c>
      <c r="C81" s="21" t="s">
        <v>358</v>
      </c>
      <c r="D81" s="21" t="s">
        <v>1195</v>
      </c>
      <c r="E81" s="21" t="s">
        <v>945</v>
      </c>
      <c r="F81" s="21" t="s">
        <v>471</v>
      </c>
      <c r="G81" s="21" t="s">
        <v>29</v>
      </c>
    </row>
    <row r="82" spans="1:7" x14ac:dyDescent="0.35">
      <c r="A82" s="21" t="str">
        <f t="shared" si="1"/>
        <v>T-166Oct</v>
      </c>
      <c r="B82" s="21" t="s">
        <v>102</v>
      </c>
      <c r="C82" s="21" t="s">
        <v>358</v>
      </c>
      <c r="D82" s="21" t="s">
        <v>1195</v>
      </c>
      <c r="E82" s="21" t="s">
        <v>946</v>
      </c>
      <c r="F82" s="21" t="s">
        <v>472</v>
      </c>
      <c r="G82" s="21" t="s">
        <v>29</v>
      </c>
    </row>
    <row r="83" spans="1:7" x14ac:dyDescent="0.35">
      <c r="A83" s="21" t="str">
        <f t="shared" si="1"/>
        <v>T-167Oct</v>
      </c>
      <c r="B83" s="21" t="s">
        <v>103</v>
      </c>
      <c r="C83" s="21" t="s">
        <v>358</v>
      </c>
      <c r="D83" s="21" t="s">
        <v>1195</v>
      </c>
      <c r="E83" s="21" t="s">
        <v>947</v>
      </c>
      <c r="F83" s="21" t="s">
        <v>473</v>
      </c>
      <c r="G83" s="21" t="s">
        <v>29</v>
      </c>
    </row>
    <row r="84" spans="1:7" x14ac:dyDescent="0.35">
      <c r="A84" s="21" t="str">
        <f t="shared" si="1"/>
        <v>T-168Oct</v>
      </c>
      <c r="B84" s="21" t="s">
        <v>104</v>
      </c>
      <c r="C84" s="21" t="s">
        <v>358</v>
      </c>
      <c r="D84" s="21" t="s">
        <v>1195</v>
      </c>
      <c r="E84" s="21" t="s">
        <v>948</v>
      </c>
      <c r="F84" s="21" t="s">
        <v>474</v>
      </c>
      <c r="G84" s="21" t="s">
        <v>29</v>
      </c>
    </row>
    <row r="85" spans="1:7" x14ac:dyDescent="0.35">
      <c r="A85" s="21" t="str">
        <f t="shared" si="1"/>
        <v>T-169Oct</v>
      </c>
      <c r="B85" s="21" t="s">
        <v>105</v>
      </c>
      <c r="C85" s="21" t="s">
        <v>358</v>
      </c>
      <c r="D85" s="21" t="s">
        <v>1195</v>
      </c>
      <c r="E85" s="21" t="s">
        <v>949</v>
      </c>
      <c r="F85" s="21" t="s">
        <v>475</v>
      </c>
      <c r="G85" s="21" t="s">
        <v>29</v>
      </c>
    </row>
    <row r="86" spans="1:7" x14ac:dyDescent="0.35">
      <c r="A86" s="24" t="str">
        <f t="shared" si="1"/>
        <v>D-112Oct</v>
      </c>
      <c r="B86" s="24" t="s">
        <v>359</v>
      </c>
      <c r="C86" s="24" t="s">
        <v>359</v>
      </c>
      <c r="D86" s="24" t="s">
        <v>1194</v>
      </c>
      <c r="E86" s="24" t="s">
        <v>1208</v>
      </c>
      <c r="F86" s="24" t="s">
        <v>731</v>
      </c>
      <c r="G86" s="24" t="s">
        <v>29</v>
      </c>
    </row>
    <row r="87" spans="1:7" x14ac:dyDescent="0.35">
      <c r="A87" s="21" t="str">
        <f t="shared" si="1"/>
        <v>T-170Oct</v>
      </c>
      <c r="B87" s="21" t="s">
        <v>106</v>
      </c>
      <c r="C87" s="21" t="s">
        <v>359</v>
      </c>
      <c r="D87" s="21" t="s">
        <v>1195</v>
      </c>
      <c r="E87" s="21" t="s">
        <v>950</v>
      </c>
      <c r="F87" s="21" t="s">
        <v>476</v>
      </c>
      <c r="G87" s="21" t="s">
        <v>29</v>
      </c>
    </row>
    <row r="88" spans="1:7" x14ac:dyDescent="0.35">
      <c r="A88" s="21" t="str">
        <f t="shared" si="1"/>
        <v>T-171Oct</v>
      </c>
      <c r="B88" s="21" t="s">
        <v>107</v>
      </c>
      <c r="C88" s="21" t="s">
        <v>359</v>
      </c>
      <c r="D88" s="21" t="s">
        <v>1195</v>
      </c>
      <c r="E88" s="21" t="s">
        <v>951</v>
      </c>
      <c r="F88" s="21" t="s">
        <v>477</v>
      </c>
      <c r="G88" s="21" t="s">
        <v>29</v>
      </c>
    </row>
    <row r="89" spans="1:7" x14ac:dyDescent="0.35">
      <c r="A89" s="21" t="str">
        <f t="shared" si="1"/>
        <v>T-172Oct</v>
      </c>
      <c r="B89" s="21" t="s">
        <v>108</v>
      </c>
      <c r="C89" s="21" t="s">
        <v>359</v>
      </c>
      <c r="D89" s="21" t="s">
        <v>1195</v>
      </c>
      <c r="E89" s="21" t="s">
        <v>952</v>
      </c>
      <c r="F89" s="21" t="s">
        <v>478</v>
      </c>
      <c r="G89" s="21" t="s">
        <v>29</v>
      </c>
    </row>
    <row r="90" spans="1:7" x14ac:dyDescent="0.35">
      <c r="A90" s="21" t="str">
        <f t="shared" si="1"/>
        <v>T-173Oct</v>
      </c>
      <c r="B90" s="21" t="s">
        <v>109</v>
      </c>
      <c r="C90" s="21" t="s">
        <v>359</v>
      </c>
      <c r="D90" s="21" t="s">
        <v>1195</v>
      </c>
      <c r="E90" s="21" t="s">
        <v>953</v>
      </c>
      <c r="F90" s="21" t="s">
        <v>479</v>
      </c>
      <c r="G90" s="21" t="s">
        <v>29</v>
      </c>
    </row>
    <row r="91" spans="1:7" x14ac:dyDescent="0.35">
      <c r="A91" s="24" t="str">
        <f t="shared" si="1"/>
        <v>D-113Oct</v>
      </c>
      <c r="B91" s="24" t="s">
        <v>360</v>
      </c>
      <c r="C91" s="24" t="s">
        <v>360</v>
      </c>
      <c r="D91" s="24" t="s">
        <v>1194</v>
      </c>
      <c r="E91" s="24" t="s">
        <v>1209</v>
      </c>
      <c r="F91" s="24" t="s">
        <v>732</v>
      </c>
      <c r="G91" s="24" t="s">
        <v>29</v>
      </c>
    </row>
    <row r="92" spans="1:7" x14ac:dyDescent="0.35">
      <c r="A92" s="21" t="str">
        <f t="shared" si="1"/>
        <v>T-174Oct</v>
      </c>
      <c r="B92" s="21" t="s">
        <v>110</v>
      </c>
      <c r="C92" s="21" t="s">
        <v>360</v>
      </c>
      <c r="D92" s="21" t="s">
        <v>1195</v>
      </c>
      <c r="E92" s="21" t="s">
        <v>954</v>
      </c>
      <c r="F92" s="21" t="s">
        <v>480</v>
      </c>
      <c r="G92" s="21" t="s">
        <v>29</v>
      </c>
    </row>
    <row r="93" spans="1:7" x14ac:dyDescent="0.35">
      <c r="A93" s="21" t="str">
        <f t="shared" si="1"/>
        <v>T-175Oct</v>
      </c>
      <c r="B93" s="21" t="s">
        <v>111</v>
      </c>
      <c r="C93" s="21" t="s">
        <v>360</v>
      </c>
      <c r="D93" s="21" t="s">
        <v>1195</v>
      </c>
      <c r="E93" s="21" t="s">
        <v>955</v>
      </c>
      <c r="F93" s="21" t="s">
        <v>481</v>
      </c>
      <c r="G93" s="21" t="s">
        <v>29</v>
      </c>
    </row>
    <row r="94" spans="1:7" x14ac:dyDescent="0.35">
      <c r="A94" s="21" t="str">
        <f t="shared" si="1"/>
        <v>T-176Oct</v>
      </c>
      <c r="B94" s="21" t="s">
        <v>112</v>
      </c>
      <c r="C94" s="21" t="s">
        <v>360</v>
      </c>
      <c r="D94" s="21" t="s">
        <v>1195</v>
      </c>
      <c r="E94" s="21" t="s">
        <v>956</v>
      </c>
      <c r="F94" s="21" t="s">
        <v>482</v>
      </c>
      <c r="G94" s="21" t="s">
        <v>29</v>
      </c>
    </row>
    <row r="95" spans="1:7" x14ac:dyDescent="0.35">
      <c r="A95" s="21" t="str">
        <f t="shared" si="1"/>
        <v>T-177Oct</v>
      </c>
      <c r="B95" s="21" t="s">
        <v>113</v>
      </c>
      <c r="C95" s="21" t="s">
        <v>360</v>
      </c>
      <c r="D95" s="21" t="s">
        <v>1195</v>
      </c>
      <c r="E95" s="21" t="s">
        <v>957</v>
      </c>
      <c r="F95" s="21" t="s">
        <v>483</v>
      </c>
      <c r="G95" s="21" t="s">
        <v>29</v>
      </c>
    </row>
    <row r="96" spans="1:7" x14ac:dyDescent="0.35">
      <c r="A96" s="21" t="str">
        <f t="shared" si="1"/>
        <v>T-178Oct</v>
      </c>
      <c r="B96" s="21" t="s">
        <v>114</v>
      </c>
      <c r="C96" s="21" t="s">
        <v>360</v>
      </c>
      <c r="D96" s="21" t="s">
        <v>1195</v>
      </c>
      <c r="E96" s="21" t="s">
        <v>958</v>
      </c>
      <c r="F96" s="21" t="s">
        <v>484</v>
      </c>
      <c r="G96" s="21" t="s">
        <v>29</v>
      </c>
    </row>
    <row r="97" spans="1:7" x14ac:dyDescent="0.35">
      <c r="A97" s="21" t="str">
        <f t="shared" si="1"/>
        <v>T-179Oct</v>
      </c>
      <c r="B97" s="21" t="s">
        <v>115</v>
      </c>
      <c r="C97" s="21" t="s">
        <v>360</v>
      </c>
      <c r="D97" s="21" t="s">
        <v>1195</v>
      </c>
      <c r="E97" s="21" t="s">
        <v>959</v>
      </c>
      <c r="F97" s="21" t="s">
        <v>485</v>
      </c>
      <c r="G97" s="21" t="s">
        <v>29</v>
      </c>
    </row>
    <row r="98" spans="1:7" x14ac:dyDescent="0.35">
      <c r="A98" s="21" t="str">
        <f t="shared" si="1"/>
        <v>T-180Oct</v>
      </c>
      <c r="B98" s="21" t="s">
        <v>116</v>
      </c>
      <c r="C98" s="21" t="s">
        <v>360</v>
      </c>
      <c r="D98" s="21" t="s">
        <v>1195</v>
      </c>
      <c r="E98" s="21" t="s">
        <v>960</v>
      </c>
      <c r="F98" s="21" t="s">
        <v>486</v>
      </c>
      <c r="G98" s="21" t="s">
        <v>29</v>
      </c>
    </row>
    <row r="99" spans="1:7" x14ac:dyDescent="0.35">
      <c r="A99" s="24" t="str">
        <f t="shared" si="1"/>
        <v>D-114Oct</v>
      </c>
      <c r="B99" s="24" t="s">
        <v>361</v>
      </c>
      <c r="C99" s="24" t="s">
        <v>361</v>
      </c>
      <c r="D99" s="24" t="s">
        <v>1194</v>
      </c>
      <c r="E99" s="24" t="s">
        <v>1210</v>
      </c>
      <c r="F99" s="24" t="s">
        <v>733</v>
      </c>
      <c r="G99" s="24" t="s">
        <v>29</v>
      </c>
    </row>
    <row r="100" spans="1:7" x14ac:dyDescent="0.35">
      <c r="A100" s="21" t="str">
        <f t="shared" si="1"/>
        <v>T-181Oct</v>
      </c>
      <c r="B100" s="21" t="s">
        <v>117</v>
      </c>
      <c r="C100" s="21" t="s">
        <v>361</v>
      </c>
      <c r="D100" s="21" t="s">
        <v>1195</v>
      </c>
      <c r="E100" s="21" t="s">
        <v>961</v>
      </c>
      <c r="F100" s="21" t="s">
        <v>487</v>
      </c>
      <c r="G100" s="21" t="s">
        <v>29</v>
      </c>
    </row>
    <row r="101" spans="1:7" x14ac:dyDescent="0.35">
      <c r="A101" s="21" t="str">
        <f t="shared" si="1"/>
        <v>T-182Oct</v>
      </c>
      <c r="B101" s="21" t="s">
        <v>118</v>
      </c>
      <c r="C101" s="21" t="s">
        <v>361</v>
      </c>
      <c r="D101" s="21" t="s">
        <v>1195</v>
      </c>
      <c r="E101" s="21" t="s">
        <v>962</v>
      </c>
      <c r="F101" s="21" t="s">
        <v>488</v>
      </c>
      <c r="G101" s="21" t="s">
        <v>29</v>
      </c>
    </row>
    <row r="102" spans="1:7" x14ac:dyDescent="0.35">
      <c r="A102" s="21" t="str">
        <f t="shared" si="1"/>
        <v>T-183Oct</v>
      </c>
      <c r="B102" s="21" t="s">
        <v>119</v>
      </c>
      <c r="C102" s="21" t="s">
        <v>361</v>
      </c>
      <c r="D102" s="21" t="s">
        <v>1195</v>
      </c>
      <c r="E102" s="21" t="s">
        <v>963</v>
      </c>
      <c r="F102" s="21" t="s">
        <v>489</v>
      </c>
      <c r="G102" s="21" t="s">
        <v>29</v>
      </c>
    </row>
    <row r="103" spans="1:7" x14ac:dyDescent="0.35">
      <c r="A103" s="21" t="str">
        <f t="shared" si="1"/>
        <v>T-184Oct</v>
      </c>
      <c r="B103" s="21" t="s">
        <v>120</v>
      </c>
      <c r="C103" s="21" t="s">
        <v>361</v>
      </c>
      <c r="D103" s="21" t="s">
        <v>1195</v>
      </c>
      <c r="E103" s="21" t="s">
        <v>964</v>
      </c>
      <c r="F103" s="21" t="s">
        <v>490</v>
      </c>
      <c r="G103" s="21" t="s">
        <v>29</v>
      </c>
    </row>
    <row r="104" spans="1:7" x14ac:dyDescent="0.35">
      <c r="A104" s="21" t="str">
        <f t="shared" si="1"/>
        <v>T-185Oct</v>
      </c>
      <c r="B104" s="21" t="s">
        <v>121</v>
      </c>
      <c r="C104" s="21" t="s">
        <v>361</v>
      </c>
      <c r="D104" s="21" t="s">
        <v>1195</v>
      </c>
      <c r="E104" s="21" t="s">
        <v>965</v>
      </c>
      <c r="F104" s="21" t="s">
        <v>491</v>
      </c>
      <c r="G104" s="21" t="s">
        <v>29</v>
      </c>
    </row>
    <row r="105" spans="1:7" x14ac:dyDescent="0.35">
      <c r="A105" s="21" t="str">
        <f t="shared" si="1"/>
        <v>T-186Oct</v>
      </c>
      <c r="B105" s="21" t="s">
        <v>122</v>
      </c>
      <c r="C105" s="21" t="s">
        <v>361</v>
      </c>
      <c r="D105" s="21" t="s">
        <v>1195</v>
      </c>
      <c r="E105" s="21" t="s">
        <v>966</v>
      </c>
      <c r="F105" s="21" t="s">
        <v>492</v>
      </c>
      <c r="G105" s="21" t="s">
        <v>29</v>
      </c>
    </row>
    <row r="106" spans="1:7" x14ac:dyDescent="0.35">
      <c r="A106" s="24" t="str">
        <f t="shared" si="1"/>
        <v>D-115Oct</v>
      </c>
      <c r="B106" s="24" t="s">
        <v>362</v>
      </c>
      <c r="C106" s="24" t="s">
        <v>362</v>
      </c>
      <c r="D106" s="24" t="s">
        <v>1194</v>
      </c>
      <c r="E106" s="24" t="s">
        <v>1211</v>
      </c>
      <c r="F106" s="24" t="s">
        <v>734</v>
      </c>
      <c r="G106" s="24" t="s">
        <v>29</v>
      </c>
    </row>
    <row r="107" spans="1:7" x14ac:dyDescent="0.35">
      <c r="A107" s="21" t="str">
        <f t="shared" si="1"/>
        <v>T-187Oct</v>
      </c>
      <c r="B107" s="21" t="s">
        <v>123</v>
      </c>
      <c r="C107" s="21" t="s">
        <v>362</v>
      </c>
      <c r="D107" s="21" t="s">
        <v>1195</v>
      </c>
      <c r="E107" s="21" t="s">
        <v>967</v>
      </c>
      <c r="F107" s="21" t="s">
        <v>493</v>
      </c>
      <c r="G107" s="21" t="s">
        <v>29</v>
      </c>
    </row>
    <row r="108" spans="1:7" x14ac:dyDescent="0.35">
      <c r="A108" s="21" t="str">
        <f t="shared" si="1"/>
        <v>T-188Oct</v>
      </c>
      <c r="B108" s="21" t="s">
        <v>124</v>
      </c>
      <c r="C108" s="21" t="s">
        <v>362</v>
      </c>
      <c r="D108" s="21" t="s">
        <v>1195</v>
      </c>
      <c r="E108" s="21" t="s">
        <v>968</v>
      </c>
      <c r="F108" s="21" t="s">
        <v>494</v>
      </c>
      <c r="G108" s="21" t="s">
        <v>29</v>
      </c>
    </row>
    <row r="109" spans="1:7" x14ac:dyDescent="0.35">
      <c r="A109" s="21" t="str">
        <f t="shared" si="1"/>
        <v>T-189Oct</v>
      </c>
      <c r="B109" s="21" t="s">
        <v>125</v>
      </c>
      <c r="C109" s="21" t="s">
        <v>362</v>
      </c>
      <c r="D109" s="21" t="s">
        <v>1195</v>
      </c>
      <c r="E109" s="21" t="s">
        <v>969</v>
      </c>
      <c r="F109" s="21" t="s">
        <v>495</v>
      </c>
      <c r="G109" s="21" t="s">
        <v>29</v>
      </c>
    </row>
    <row r="110" spans="1:7" x14ac:dyDescent="0.35">
      <c r="A110" s="21" t="str">
        <f t="shared" si="1"/>
        <v>T-190Oct</v>
      </c>
      <c r="B110" s="21" t="s">
        <v>126</v>
      </c>
      <c r="C110" s="21" t="s">
        <v>362</v>
      </c>
      <c r="D110" s="21" t="s">
        <v>1195</v>
      </c>
      <c r="E110" s="21" t="s">
        <v>970</v>
      </c>
      <c r="F110" s="21" t="s">
        <v>496</v>
      </c>
      <c r="G110" s="21" t="s">
        <v>29</v>
      </c>
    </row>
    <row r="111" spans="1:7" x14ac:dyDescent="0.35">
      <c r="A111" s="21" t="str">
        <f t="shared" si="1"/>
        <v>T-191Oct</v>
      </c>
      <c r="B111" s="21" t="s">
        <v>127</v>
      </c>
      <c r="C111" s="21" t="s">
        <v>362</v>
      </c>
      <c r="D111" s="21" t="s">
        <v>1195</v>
      </c>
      <c r="E111" s="21" t="s">
        <v>971</v>
      </c>
      <c r="F111" s="21" t="s">
        <v>497</v>
      </c>
      <c r="G111" s="21" t="s">
        <v>29</v>
      </c>
    </row>
    <row r="112" spans="1:7" x14ac:dyDescent="0.35">
      <c r="A112" s="21" t="str">
        <f t="shared" si="1"/>
        <v>T-192Oct</v>
      </c>
      <c r="B112" s="21" t="s">
        <v>128</v>
      </c>
      <c r="C112" s="21" t="s">
        <v>362</v>
      </c>
      <c r="D112" s="21" t="s">
        <v>1195</v>
      </c>
      <c r="E112" s="21" t="s">
        <v>972</v>
      </c>
      <c r="F112" s="21" t="s">
        <v>498</v>
      </c>
      <c r="G112" s="21" t="s">
        <v>29</v>
      </c>
    </row>
    <row r="113" spans="1:7" x14ac:dyDescent="0.35">
      <c r="A113" s="21" t="str">
        <f t="shared" si="1"/>
        <v>T-193Oct</v>
      </c>
      <c r="B113" s="21" t="s">
        <v>129</v>
      </c>
      <c r="C113" s="21" t="s">
        <v>362</v>
      </c>
      <c r="D113" s="21" t="s">
        <v>1195</v>
      </c>
      <c r="E113" s="21" t="s">
        <v>973</v>
      </c>
      <c r="F113" s="21" t="s">
        <v>499</v>
      </c>
      <c r="G113" s="21" t="s">
        <v>29</v>
      </c>
    </row>
    <row r="114" spans="1:7" x14ac:dyDescent="0.35">
      <c r="A114" s="24" t="str">
        <f t="shared" si="1"/>
        <v>D-116Oct</v>
      </c>
      <c r="B114" s="24" t="s">
        <v>363</v>
      </c>
      <c r="C114" s="24" t="s">
        <v>363</v>
      </c>
      <c r="D114" s="24" t="s">
        <v>1194</v>
      </c>
      <c r="E114" s="24" t="s">
        <v>1212</v>
      </c>
      <c r="F114" s="24" t="s">
        <v>735</v>
      </c>
      <c r="G114" s="24" t="s">
        <v>29</v>
      </c>
    </row>
    <row r="115" spans="1:7" x14ac:dyDescent="0.35">
      <c r="A115" s="21" t="str">
        <f t="shared" si="1"/>
        <v>T-194Oct</v>
      </c>
      <c r="B115" s="21" t="s">
        <v>130</v>
      </c>
      <c r="C115" s="21" t="s">
        <v>363</v>
      </c>
      <c r="D115" s="21" t="s">
        <v>1195</v>
      </c>
      <c r="E115" s="21" t="s">
        <v>974</v>
      </c>
      <c r="F115" s="21" t="s">
        <v>500</v>
      </c>
      <c r="G115" s="21" t="s">
        <v>29</v>
      </c>
    </row>
    <row r="116" spans="1:7" x14ac:dyDescent="0.35">
      <c r="A116" s="21" t="str">
        <f t="shared" si="1"/>
        <v>T-195Oct</v>
      </c>
      <c r="B116" s="21" t="s">
        <v>131</v>
      </c>
      <c r="C116" s="21" t="s">
        <v>363</v>
      </c>
      <c r="D116" s="21" t="s">
        <v>1195</v>
      </c>
      <c r="E116" s="21" t="s">
        <v>975</v>
      </c>
      <c r="F116" s="21" t="s">
        <v>501</v>
      </c>
      <c r="G116" s="21" t="s">
        <v>29</v>
      </c>
    </row>
    <row r="117" spans="1:7" x14ac:dyDescent="0.35">
      <c r="A117" s="21" t="str">
        <f t="shared" si="1"/>
        <v>T-196Oct</v>
      </c>
      <c r="B117" s="21" t="s">
        <v>132</v>
      </c>
      <c r="C117" s="21" t="s">
        <v>363</v>
      </c>
      <c r="D117" s="21" t="s">
        <v>1195</v>
      </c>
      <c r="E117" s="21" t="s">
        <v>976</v>
      </c>
      <c r="F117" s="21" t="s">
        <v>502</v>
      </c>
      <c r="G117" s="21" t="s">
        <v>29</v>
      </c>
    </row>
    <row r="118" spans="1:7" x14ac:dyDescent="0.35">
      <c r="A118" s="21" t="str">
        <f t="shared" si="1"/>
        <v>T-197Oct</v>
      </c>
      <c r="B118" s="21" t="s">
        <v>133</v>
      </c>
      <c r="C118" s="21" t="s">
        <v>363</v>
      </c>
      <c r="D118" s="21" t="s">
        <v>1195</v>
      </c>
      <c r="E118" s="21" t="s">
        <v>977</v>
      </c>
      <c r="F118" s="21" t="s">
        <v>503</v>
      </c>
      <c r="G118" s="21" t="s">
        <v>29</v>
      </c>
    </row>
    <row r="119" spans="1:7" x14ac:dyDescent="0.35">
      <c r="A119" s="24" t="str">
        <f t="shared" si="1"/>
        <v>D-117Oct</v>
      </c>
      <c r="B119" s="24" t="s">
        <v>364</v>
      </c>
      <c r="C119" s="24" t="s">
        <v>364</v>
      </c>
      <c r="D119" s="24" t="s">
        <v>1194</v>
      </c>
      <c r="E119" s="24" t="s">
        <v>1213</v>
      </c>
      <c r="F119" s="24" t="s">
        <v>736</v>
      </c>
      <c r="G119" s="24" t="s">
        <v>29</v>
      </c>
    </row>
    <row r="120" spans="1:7" x14ac:dyDescent="0.35">
      <c r="A120" s="21" t="str">
        <f t="shared" si="1"/>
        <v>T-198Oct</v>
      </c>
      <c r="B120" s="21" t="s">
        <v>134</v>
      </c>
      <c r="C120" s="21" t="s">
        <v>364</v>
      </c>
      <c r="D120" s="21" t="s">
        <v>1195</v>
      </c>
      <c r="E120" s="21" t="s">
        <v>978</v>
      </c>
      <c r="F120" s="21" t="s">
        <v>504</v>
      </c>
      <c r="G120" s="21" t="s">
        <v>29</v>
      </c>
    </row>
    <row r="121" spans="1:7" x14ac:dyDescent="0.35">
      <c r="A121" s="21" t="str">
        <f t="shared" si="1"/>
        <v>T-199Oct</v>
      </c>
      <c r="B121" s="21" t="s">
        <v>135</v>
      </c>
      <c r="C121" s="21" t="s">
        <v>364</v>
      </c>
      <c r="D121" s="21" t="s">
        <v>1195</v>
      </c>
      <c r="E121" s="21" t="s">
        <v>979</v>
      </c>
      <c r="F121" s="21" t="s">
        <v>505</v>
      </c>
      <c r="G121" s="21" t="s">
        <v>29</v>
      </c>
    </row>
    <row r="122" spans="1:7" x14ac:dyDescent="0.35">
      <c r="A122" s="21" t="str">
        <f t="shared" si="1"/>
        <v>T-200Oct</v>
      </c>
      <c r="B122" s="21" t="s">
        <v>136</v>
      </c>
      <c r="C122" s="21" t="s">
        <v>364</v>
      </c>
      <c r="D122" s="21" t="s">
        <v>1195</v>
      </c>
      <c r="E122" s="21" t="s">
        <v>980</v>
      </c>
      <c r="F122" s="21" t="s">
        <v>506</v>
      </c>
      <c r="G122" s="21" t="s">
        <v>29</v>
      </c>
    </row>
    <row r="123" spans="1:7" x14ac:dyDescent="0.35">
      <c r="A123" s="21" t="str">
        <f t="shared" si="1"/>
        <v>T-201Oct</v>
      </c>
      <c r="B123" s="21" t="s">
        <v>137</v>
      </c>
      <c r="C123" s="21" t="s">
        <v>364</v>
      </c>
      <c r="D123" s="21" t="s">
        <v>1195</v>
      </c>
      <c r="E123" s="21" t="s">
        <v>981</v>
      </c>
      <c r="F123" s="21" t="s">
        <v>507</v>
      </c>
      <c r="G123" s="21" t="s">
        <v>29</v>
      </c>
    </row>
    <row r="124" spans="1:7" x14ac:dyDescent="0.35">
      <c r="A124" s="21" t="str">
        <f t="shared" si="1"/>
        <v>T-202Oct</v>
      </c>
      <c r="B124" s="21" t="s">
        <v>138</v>
      </c>
      <c r="C124" s="21" t="s">
        <v>364</v>
      </c>
      <c r="D124" s="21" t="s">
        <v>1195</v>
      </c>
      <c r="E124" s="21" t="s">
        <v>982</v>
      </c>
      <c r="F124" s="21" t="s">
        <v>508</v>
      </c>
      <c r="G124" s="21" t="s">
        <v>29</v>
      </c>
    </row>
    <row r="125" spans="1:7" x14ac:dyDescent="0.35">
      <c r="A125" s="24" t="str">
        <f t="shared" si="1"/>
        <v>D-118Oct</v>
      </c>
      <c r="B125" s="24" t="s">
        <v>365</v>
      </c>
      <c r="C125" s="24" t="s">
        <v>365</v>
      </c>
      <c r="D125" s="24" t="s">
        <v>1194</v>
      </c>
      <c r="E125" s="24" t="s">
        <v>1214</v>
      </c>
      <c r="F125" s="24" t="s">
        <v>737</v>
      </c>
      <c r="G125" s="24" t="s">
        <v>29</v>
      </c>
    </row>
    <row r="126" spans="1:7" x14ac:dyDescent="0.35">
      <c r="A126" s="21" t="str">
        <f t="shared" si="1"/>
        <v>T-203Oct</v>
      </c>
      <c r="B126" s="21" t="s">
        <v>139</v>
      </c>
      <c r="C126" s="21" t="s">
        <v>365</v>
      </c>
      <c r="D126" s="21" t="s">
        <v>1195</v>
      </c>
      <c r="E126" s="21" t="s">
        <v>983</v>
      </c>
      <c r="F126" s="21" t="s">
        <v>509</v>
      </c>
      <c r="G126" s="21" t="s">
        <v>29</v>
      </c>
    </row>
    <row r="127" spans="1:7" x14ac:dyDescent="0.35">
      <c r="A127" s="21" t="str">
        <f t="shared" si="1"/>
        <v>T-204Oct</v>
      </c>
      <c r="B127" s="21" t="s">
        <v>140</v>
      </c>
      <c r="C127" s="21" t="s">
        <v>365</v>
      </c>
      <c r="D127" s="21" t="s">
        <v>1195</v>
      </c>
      <c r="E127" s="21" t="s">
        <v>984</v>
      </c>
      <c r="F127" s="21" t="s">
        <v>510</v>
      </c>
      <c r="G127" s="21" t="s">
        <v>29</v>
      </c>
    </row>
    <row r="128" spans="1:7" x14ac:dyDescent="0.35">
      <c r="A128" s="21" t="str">
        <f t="shared" si="1"/>
        <v>T-205Oct</v>
      </c>
      <c r="B128" s="21" t="s">
        <v>141</v>
      </c>
      <c r="C128" s="21" t="s">
        <v>365</v>
      </c>
      <c r="D128" s="21" t="s">
        <v>1195</v>
      </c>
      <c r="E128" s="21" t="s">
        <v>985</v>
      </c>
      <c r="F128" s="21" t="s">
        <v>511</v>
      </c>
      <c r="G128" s="21" t="s">
        <v>29</v>
      </c>
    </row>
    <row r="129" spans="1:7" x14ac:dyDescent="0.35">
      <c r="A129" s="21" t="str">
        <f t="shared" si="1"/>
        <v>T-206Oct</v>
      </c>
      <c r="B129" s="21" t="s">
        <v>142</v>
      </c>
      <c r="C129" s="21" t="s">
        <v>365</v>
      </c>
      <c r="D129" s="21" t="s">
        <v>1195</v>
      </c>
      <c r="E129" s="21" t="s">
        <v>986</v>
      </c>
      <c r="F129" s="21" t="s">
        <v>512</v>
      </c>
      <c r="G129" s="21" t="s">
        <v>29</v>
      </c>
    </row>
    <row r="130" spans="1:7" x14ac:dyDescent="0.35">
      <c r="A130" s="21" t="str">
        <f t="shared" si="1"/>
        <v>T-207Oct</v>
      </c>
      <c r="B130" s="21" t="s">
        <v>143</v>
      </c>
      <c r="C130" s="21" t="s">
        <v>365</v>
      </c>
      <c r="D130" s="21" t="s">
        <v>1195</v>
      </c>
      <c r="E130" s="21" t="s">
        <v>987</v>
      </c>
      <c r="F130" s="21" t="s">
        <v>513</v>
      </c>
      <c r="G130" s="21" t="s">
        <v>29</v>
      </c>
    </row>
    <row r="131" spans="1:7" x14ac:dyDescent="0.35">
      <c r="A131" s="24" t="str">
        <f t="shared" si="1"/>
        <v>D-119Oct</v>
      </c>
      <c r="B131" s="24" t="s">
        <v>366</v>
      </c>
      <c r="C131" s="24" t="s">
        <v>366</v>
      </c>
      <c r="D131" s="24" t="s">
        <v>1194</v>
      </c>
      <c r="E131" s="24" t="s">
        <v>1215</v>
      </c>
      <c r="F131" s="24" t="s">
        <v>738</v>
      </c>
      <c r="G131" s="24" t="s">
        <v>29</v>
      </c>
    </row>
    <row r="132" spans="1:7" x14ac:dyDescent="0.35">
      <c r="A132" s="21" t="str">
        <f t="shared" si="1"/>
        <v>T-208Oct</v>
      </c>
      <c r="B132" s="21" t="s">
        <v>144</v>
      </c>
      <c r="C132" s="21" t="s">
        <v>366</v>
      </c>
      <c r="D132" s="21" t="s">
        <v>1195</v>
      </c>
      <c r="E132" s="21" t="s">
        <v>988</v>
      </c>
      <c r="F132" s="21" t="s">
        <v>514</v>
      </c>
      <c r="G132" s="21" t="s">
        <v>29</v>
      </c>
    </row>
    <row r="133" spans="1:7" x14ac:dyDescent="0.35">
      <c r="A133" s="21" t="str">
        <f t="shared" ref="A133:A196" si="2">_xlfn.CONCAT($B133,$G133)</f>
        <v>T-209Oct</v>
      </c>
      <c r="B133" s="21" t="s">
        <v>145</v>
      </c>
      <c r="C133" s="21" t="s">
        <v>366</v>
      </c>
      <c r="D133" s="21" t="s">
        <v>1195</v>
      </c>
      <c r="E133" s="21" t="s">
        <v>989</v>
      </c>
      <c r="F133" s="21" t="s">
        <v>515</v>
      </c>
      <c r="G133" s="21" t="s">
        <v>29</v>
      </c>
    </row>
    <row r="134" spans="1:7" x14ac:dyDescent="0.35">
      <c r="A134" s="21" t="str">
        <f t="shared" si="2"/>
        <v>T-210Oct</v>
      </c>
      <c r="B134" s="21" t="s">
        <v>146</v>
      </c>
      <c r="C134" s="21" t="s">
        <v>366</v>
      </c>
      <c r="D134" s="21" t="s">
        <v>1195</v>
      </c>
      <c r="E134" s="21" t="s">
        <v>990</v>
      </c>
      <c r="F134" s="21" t="s">
        <v>516</v>
      </c>
      <c r="G134" s="21" t="s">
        <v>29</v>
      </c>
    </row>
    <row r="135" spans="1:7" x14ac:dyDescent="0.35">
      <c r="A135" s="21" t="str">
        <f t="shared" si="2"/>
        <v>T-211Oct</v>
      </c>
      <c r="B135" s="21" t="s">
        <v>147</v>
      </c>
      <c r="C135" s="21" t="s">
        <v>366</v>
      </c>
      <c r="D135" s="21" t="s">
        <v>1195</v>
      </c>
      <c r="E135" s="21" t="s">
        <v>991</v>
      </c>
      <c r="F135" s="21" t="s">
        <v>517</v>
      </c>
      <c r="G135" s="21" t="s">
        <v>29</v>
      </c>
    </row>
    <row r="136" spans="1:7" x14ac:dyDescent="0.35">
      <c r="A136" s="24" t="str">
        <f t="shared" si="2"/>
        <v>D-120Oct</v>
      </c>
      <c r="B136" s="24" t="s">
        <v>367</v>
      </c>
      <c r="C136" s="24" t="s">
        <v>367</v>
      </c>
      <c r="D136" s="24" t="s">
        <v>1194</v>
      </c>
      <c r="E136" s="24" t="s">
        <v>1216</v>
      </c>
      <c r="F136" s="24" t="s">
        <v>739</v>
      </c>
      <c r="G136" s="24" t="s">
        <v>29</v>
      </c>
    </row>
    <row r="137" spans="1:7" x14ac:dyDescent="0.35">
      <c r="A137" s="21" t="str">
        <f t="shared" si="2"/>
        <v>T-212Oct</v>
      </c>
      <c r="B137" s="21" t="s">
        <v>148</v>
      </c>
      <c r="C137" s="21" t="s">
        <v>367</v>
      </c>
      <c r="D137" s="21" t="s">
        <v>1195</v>
      </c>
      <c r="E137" s="21" t="s">
        <v>992</v>
      </c>
      <c r="F137" s="21" t="s">
        <v>518</v>
      </c>
      <c r="G137" s="21" t="s">
        <v>29</v>
      </c>
    </row>
    <row r="138" spans="1:7" x14ac:dyDescent="0.35">
      <c r="A138" s="21" t="str">
        <f t="shared" si="2"/>
        <v>T-213Oct</v>
      </c>
      <c r="B138" s="21" t="s">
        <v>149</v>
      </c>
      <c r="C138" s="21" t="s">
        <v>367</v>
      </c>
      <c r="D138" s="21" t="s">
        <v>1195</v>
      </c>
      <c r="E138" s="21" t="s">
        <v>993</v>
      </c>
      <c r="F138" s="21" t="s">
        <v>519</v>
      </c>
      <c r="G138" s="21" t="s">
        <v>29</v>
      </c>
    </row>
    <row r="139" spans="1:7" x14ac:dyDescent="0.35">
      <c r="A139" s="21" t="str">
        <f t="shared" si="2"/>
        <v>T-214Oct</v>
      </c>
      <c r="B139" s="21" t="s">
        <v>150</v>
      </c>
      <c r="C139" s="21" t="s">
        <v>367</v>
      </c>
      <c r="D139" s="21" t="s">
        <v>1195</v>
      </c>
      <c r="E139" s="21" t="s">
        <v>994</v>
      </c>
      <c r="F139" s="21" t="s">
        <v>520</v>
      </c>
      <c r="G139" s="21" t="s">
        <v>29</v>
      </c>
    </row>
    <row r="140" spans="1:7" x14ac:dyDescent="0.35">
      <c r="A140" s="21" t="str">
        <f t="shared" si="2"/>
        <v>T-215Oct</v>
      </c>
      <c r="B140" s="21" t="s">
        <v>151</v>
      </c>
      <c r="C140" s="21" t="s">
        <v>367</v>
      </c>
      <c r="D140" s="21" t="s">
        <v>1195</v>
      </c>
      <c r="E140" s="21" t="s">
        <v>995</v>
      </c>
      <c r="F140" s="21" t="s">
        <v>521</v>
      </c>
      <c r="G140" s="21" t="s">
        <v>29</v>
      </c>
    </row>
    <row r="141" spans="1:7" x14ac:dyDescent="0.35">
      <c r="A141" s="24" t="str">
        <f t="shared" si="2"/>
        <v>D-121Oct</v>
      </c>
      <c r="B141" s="24" t="s">
        <v>368</v>
      </c>
      <c r="C141" s="24" t="s">
        <v>368</v>
      </c>
      <c r="D141" s="24" t="s">
        <v>1194</v>
      </c>
      <c r="E141" s="24" t="s">
        <v>1217</v>
      </c>
      <c r="F141" s="24" t="s">
        <v>740</v>
      </c>
      <c r="G141" s="24" t="s">
        <v>29</v>
      </c>
    </row>
    <row r="142" spans="1:7" x14ac:dyDescent="0.35">
      <c r="A142" s="21" t="str">
        <f t="shared" si="2"/>
        <v>T-216Oct</v>
      </c>
      <c r="B142" s="21" t="s">
        <v>152</v>
      </c>
      <c r="C142" s="21" t="s">
        <v>368</v>
      </c>
      <c r="D142" s="21" t="s">
        <v>1195</v>
      </c>
      <c r="E142" s="21" t="s">
        <v>996</v>
      </c>
      <c r="F142" s="21" t="s">
        <v>522</v>
      </c>
      <c r="G142" s="21" t="s">
        <v>29</v>
      </c>
    </row>
    <row r="143" spans="1:7" x14ac:dyDescent="0.35">
      <c r="A143" s="21" t="str">
        <f t="shared" si="2"/>
        <v>T-217Oct</v>
      </c>
      <c r="B143" s="21" t="s">
        <v>153</v>
      </c>
      <c r="C143" s="21" t="s">
        <v>368</v>
      </c>
      <c r="D143" s="21" t="s">
        <v>1195</v>
      </c>
      <c r="E143" s="21" t="s">
        <v>997</v>
      </c>
      <c r="F143" s="21" t="s">
        <v>523</v>
      </c>
      <c r="G143" s="21" t="s">
        <v>29</v>
      </c>
    </row>
    <row r="144" spans="1:7" x14ac:dyDescent="0.35">
      <c r="A144" s="21" t="str">
        <f t="shared" si="2"/>
        <v>T-218Oct</v>
      </c>
      <c r="B144" s="21" t="s">
        <v>154</v>
      </c>
      <c r="C144" s="21" t="s">
        <v>368</v>
      </c>
      <c r="D144" s="21" t="s">
        <v>1195</v>
      </c>
      <c r="E144" s="21" t="s">
        <v>998</v>
      </c>
      <c r="F144" s="21" t="s">
        <v>524</v>
      </c>
      <c r="G144" s="21" t="s">
        <v>29</v>
      </c>
    </row>
    <row r="145" spans="1:7" x14ac:dyDescent="0.35">
      <c r="A145" s="21" t="str">
        <f t="shared" si="2"/>
        <v>T-219Oct</v>
      </c>
      <c r="B145" s="21" t="s">
        <v>155</v>
      </c>
      <c r="C145" s="21" t="s">
        <v>368</v>
      </c>
      <c r="D145" s="21" t="s">
        <v>1195</v>
      </c>
      <c r="E145" s="21" t="s">
        <v>999</v>
      </c>
      <c r="F145" s="21" t="s">
        <v>525</v>
      </c>
      <c r="G145" s="21" t="s">
        <v>29</v>
      </c>
    </row>
    <row r="146" spans="1:7" x14ac:dyDescent="0.35">
      <c r="A146" s="21" t="str">
        <f t="shared" si="2"/>
        <v>T-220Oct</v>
      </c>
      <c r="B146" s="21" t="s">
        <v>156</v>
      </c>
      <c r="C146" s="21" t="s">
        <v>368</v>
      </c>
      <c r="D146" s="21" t="s">
        <v>1195</v>
      </c>
      <c r="E146" s="21" t="s">
        <v>1000</v>
      </c>
      <c r="F146" s="21" t="s">
        <v>526</v>
      </c>
      <c r="G146" s="21" t="s">
        <v>29</v>
      </c>
    </row>
    <row r="147" spans="1:7" x14ac:dyDescent="0.35">
      <c r="A147" s="21" t="str">
        <f t="shared" si="2"/>
        <v>T-221Oct</v>
      </c>
      <c r="B147" s="21" t="s">
        <v>157</v>
      </c>
      <c r="C147" s="21" t="s">
        <v>368</v>
      </c>
      <c r="D147" s="21" t="s">
        <v>1195</v>
      </c>
      <c r="E147" s="21" t="s">
        <v>1001</v>
      </c>
      <c r="F147" s="21" t="s">
        <v>527</v>
      </c>
      <c r="G147" s="21" t="s">
        <v>29</v>
      </c>
    </row>
    <row r="148" spans="1:7" x14ac:dyDescent="0.35">
      <c r="A148" s="21" t="str">
        <f t="shared" si="2"/>
        <v>T-222Oct</v>
      </c>
      <c r="B148" s="21" t="s">
        <v>158</v>
      </c>
      <c r="C148" s="21" t="s">
        <v>368</v>
      </c>
      <c r="D148" s="21" t="s">
        <v>1195</v>
      </c>
      <c r="E148" s="21" t="s">
        <v>1002</v>
      </c>
      <c r="F148" s="21" t="s">
        <v>528</v>
      </c>
      <c r="G148" s="21" t="s">
        <v>29</v>
      </c>
    </row>
    <row r="149" spans="1:7" x14ac:dyDescent="0.35">
      <c r="A149" s="24" t="str">
        <f t="shared" si="2"/>
        <v>D-122Oct</v>
      </c>
      <c r="B149" s="24" t="s">
        <v>369</v>
      </c>
      <c r="C149" s="24" t="s">
        <v>369</v>
      </c>
      <c r="D149" s="24" t="s">
        <v>1194</v>
      </c>
      <c r="E149" s="24" t="s">
        <v>1218</v>
      </c>
      <c r="F149" s="24" t="s">
        <v>741</v>
      </c>
      <c r="G149" s="24" t="s">
        <v>29</v>
      </c>
    </row>
    <row r="150" spans="1:7" x14ac:dyDescent="0.35">
      <c r="A150" s="21" t="str">
        <f t="shared" si="2"/>
        <v>T-223Oct</v>
      </c>
      <c r="B150" s="21" t="s">
        <v>159</v>
      </c>
      <c r="C150" s="21" t="s">
        <v>369</v>
      </c>
      <c r="D150" s="21" t="s">
        <v>1195</v>
      </c>
      <c r="E150" s="21" t="s">
        <v>1003</v>
      </c>
      <c r="F150" s="21" t="s">
        <v>529</v>
      </c>
      <c r="G150" s="21" t="s">
        <v>29</v>
      </c>
    </row>
    <row r="151" spans="1:7" x14ac:dyDescent="0.35">
      <c r="A151" s="21" t="str">
        <f t="shared" si="2"/>
        <v>T-224Oct</v>
      </c>
      <c r="B151" s="21" t="s">
        <v>160</v>
      </c>
      <c r="C151" s="21" t="s">
        <v>369</v>
      </c>
      <c r="D151" s="21" t="s">
        <v>1195</v>
      </c>
      <c r="E151" s="21" t="s">
        <v>1004</v>
      </c>
      <c r="F151" s="21" t="s">
        <v>530</v>
      </c>
      <c r="G151" s="21" t="s">
        <v>29</v>
      </c>
    </row>
    <row r="152" spans="1:7" x14ac:dyDescent="0.35">
      <c r="A152" s="21" t="str">
        <f t="shared" si="2"/>
        <v>T-225Oct</v>
      </c>
      <c r="B152" s="21" t="s">
        <v>161</v>
      </c>
      <c r="C152" s="21" t="s">
        <v>369</v>
      </c>
      <c r="D152" s="21" t="s">
        <v>1195</v>
      </c>
      <c r="E152" s="21" t="s">
        <v>1005</v>
      </c>
      <c r="F152" s="21" t="s">
        <v>531</v>
      </c>
      <c r="G152" s="21" t="s">
        <v>29</v>
      </c>
    </row>
    <row r="153" spans="1:7" x14ac:dyDescent="0.35">
      <c r="A153" s="21" t="str">
        <f t="shared" si="2"/>
        <v>T-226Oct</v>
      </c>
      <c r="B153" s="21" t="s">
        <v>162</v>
      </c>
      <c r="C153" s="21" t="s">
        <v>369</v>
      </c>
      <c r="D153" s="21" t="s">
        <v>1195</v>
      </c>
      <c r="E153" s="21" t="s">
        <v>1006</v>
      </c>
      <c r="F153" s="21" t="s">
        <v>532</v>
      </c>
      <c r="G153" s="21" t="s">
        <v>29</v>
      </c>
    </row>
    <row r="154" spans="1:7" x14ac:dyDescent="0.35">
      <c r="A154" s="24" t="str">
        <f t="shared" si="2"/>
        <v>D-123Oct</v>
      </c>
      <c r="B154" s="24" t="s">
        <v>370</v>
      </c>
      <c r="C154" s="24" t="s">
        <v>370</v>
      </c>
      <c r="D154" s="24" t="s">
        <v>1194</v>
      </c>
      <c r="E154" s="24" t="s">
        <v>1219</v>
      </c>
      <c r="F154" s="24" t="s">
        <v>742</v>
      </c>
      <c r="G154" s="24" t="s">
        <v>29</v>
      </c>
    </row>
    <row r="155" spans="1:7" x14ac:dyDescent="0.35">
      <c r="A155" s="21" t="str">
        <f t="shared" si="2"/>
        <v>T-227Oct</v>
      </c>
      <c r="B155" s="21" t="s">
        <v>163</v>
      </c>
      <c r="C155" s="21" t="s">
        <v>370</v>
      </c>
      <c r="D155" s="21" t="s">
        <v>1195</v>
      </c>
      <c r="E155" s="21" t="s">
        <v>1007</v>
      </c>
      <c r="F155" s="21" t="s">
        <v>533</v>
      </c>
      <c r="G155" s="21" t="s">
        <v>29</v>
      </c>
    </row>
    <row r="156" spans="1:7" x14ac:dyDescent="0.35">
      <c r="A156" s="21" t="str">
        <f t="shared" si="2"/>
        <v>T-228Oct</v>
      </c>
      <c r="B156" s="21" t="s">
        <v>164</v>
      </c>
      <c r="C156" s="21" t="s">
        <v>370</v>
      </c>
      <c r="D156" s="21" t="s">
        <v>1195</v>
      </c>
      <c r="E156" s="21" t="s">
        <v>1008</v>
      </c>
      <c r="F156" s="21" t="s">
        <v>534</v>
      </c>
      <c r="G156" s="21" t="s">
        <v>29</v>
      </c>
    </row>
    <row r="157" spans="1:7" x14ac:dyDescent="0.35">
      <c r="A157" s="21" t="str">
        <f t="shared" si="2"/>
        <v>T-229Oct</v>
      </c>
      <c r="B157" s="21" t="s">
        <v>165</v>
      </c>
      <c r="C157" s="21" t="s">
        <v>370</v>
      </c>
      <c r="D157" s="21" t="s">
        <v>1195</v>
      </c>
      <c r="E157" s="21" t="s">
        <v>1009</v>
      </c>
      <c r="F157" s="21" t="s">
        <v>535</v>
      </c>
      <c r="G157" s="21" t="s">
        <v>29</v>
      </c>
    </row>
    <row r="158" spans="1:7" x14ac:dyDescent="0.35">
      <c r="A158" s="21" t="str">
        <f t="shared" si="2"/>
        <v>T-230Oct</v>
      </c>
      <c r="B158" s="21" t="s">
        <v>166</v>
      </c>
      <c r="C158" s="21" t="s">
        <v>370</v>
      </c>
      <c r="D158" s="21" t="s">
        <v>1195</v>
      </c>
      <c r="E158" s="21" t="s">
        <v>1010</v>
      </c>
      <c r="F158" s="21" t="s">
        <v>536</v>
      </c>
      <c r="G158" s="21" t="s">
        <v>29</v>
      </c>
    </row>
    <row r="159" spans="1:7" x14ac:dyDescent="0.35">
      <c r="A159" s="21" t="str">
        <f t="shared" si="2"/>
        <v>T-231Oct</v>
      </c>
      <c r="B159" s="21" t="s">
        <v>167</v>
      </c>
      <c r="C159" s="21" t="s">
        <v>370</v>
      </c>
      <c r="D159" s="21" t="s">
        <v>1195</v>
      </c>
      <c r="E159" s="21" t="s">
        <v>1011</v>
      </c>
      <c r="F159" s="21" t="s">
        <v>537</v>
      </c>
      <c r="G159" s="21" t="s">
        <v>29</v>
      </c>
    </row>
    <row r="160" spans="1:7" x14ac:dyDescent="0.35">
      <c r="A160" s="24" t="str">
        <f t="shared" si="2"/>
        <v>D-124Oct</v>
      </c>
      <c r="B160" s="24" t="s">
        <v>371</v>
      </c>
      <c r="C160" s="24" t="s">
        <v>371</v>
      </c>
      <c r="D160" s="24" t="s">
        <v>1194</v>
      </c>
      <c r="E160" s="24" t="s">
        <v>1220</v>
      </c>
      <c r="F160" s="24" t="s">
        <v>743</v>
      </c>
      <c r="G160" s="24" t="s">
        <v>29</v>
      </c>
    </row>
    <row r="161" spans="1:7" x14ac:dyDescent="0.35">
      <c r="A161" s="21" t="str">
        <f t="shared" si="2"/>
        <v>T-232Oct</v>
      </c>
      <c r="B161" s="21" t="s">
        <v>168</v>
      </c>
      <c r="C161" s="21" t="s">
        <v>371</v>
      </c>
      <c r="D161" s="21" t="s">
        <v>1195</v>
      </c>
      <c r="E161" s="21" t="s">
        <v>1012</v>
      </c>
      <c r="F161" s="21" t="s">
        <v>538</v>
      </c>
      <c r="G161" s="21" t="s">
        <v>29</v>
      </c>
    </row>
    <row r="162" spans="1:7" x14ac:dyDescent="0.35">
      <c r="A162" s="21" t="str">
        <f t="shared" si="2"/>
        <v>T-233Oct</v>
      </c>
      <c r="B162" s="21" t="s">
        <v>169</v>
      </c>
      <c r="C162" s="21" t="s">
        <v>371</v>
      </c>
      <c r="D162" s="21" t="s">
        <v>1195</v>
      </c>
      <c r="E162" s="21" t="s">
        <v>1013</v>
      </c>
      <c r="F162" s="21" t="s">
        <v>539</v>
      </c>
      <c r="G162" s="21" t="s">
        <v>29</v>
      </c>
    </row>
    <row r="163" spans="1:7" x14ac:dyDescent="0.35">
      <c r="A163" s="21" t="str">
        <f t="shared" si="2"/>
        <v>T-234Oct</v>
      </c>
      <c r="B163" s="21" t="s">
        <v>170</v>
      </c>
      <c r="C163" s="21" t="s">
        <v>371</v>
      </c>
      <c r="D163" s="21" t="s">
        <v>1195</v>
      </c>
      <c r="E163" s="21" t="s">
        <v>1014</v>
      </c>
      <c r="F163" s="21" t="s">
        <v>540</v>
      </c>
      <c r="G163" s="21" t="s">
        <v>29</v>
      </c>
    </row>
    <row r="164" spans="1:7" x14ac:dyDescent="0.35">
      <c r="A164" s="21" t="str">
        <f t="shared" si="2"/>
        <v>T-235Oct</v>
      </c>
      <c r="B164" s="21" t="s">
        <v>171</v>
      </c>
      <c r="C164" s="21" t="s">
        <v>371</v>
      </c>
      <c r="D164" s="21" t="s">
        <v>1195</v>
      </c>
      <c r="E164" s="21" t="s">
        <v>1015</v>
      </c>
      <c r="F164" s="21" t="s">
        <v>541</v>
      </c>
      <c r="G164" s="21" t="s">
        <v>29</v>
      </c>
    </row>
    <row r="165" spans="1:7" x14ac:dyDescent="0.35">
      <c r="A165" s="21" t="str">
        <f t="shared" si="2"/>
        <v>T-236Oct</v>
      </c>
      <c r="B165" s="21" t="s">
        <v>172</v>
      </c>
      <c r="C165" s="21" t="s">
        <v>371</v>
      </c>
      <c r="D165" s="21" t="s">
        <v>1195</v>
      </c>
      <c r="E165" s="21" t="s">
        <v>1016</v>
      </c>
      <c r="F165" s="21" t="s">
        <v>542</v>
      </c>
      <c r="G165" s="21" t="s">
        <v>29</v>
      </c>
    </row>
    <row r="166" spans="1:7" x14ac:dyDescent="0.35">
      <c r="A166" s="24" t="str">
        <f t="shared" si="2"/>
        <v>D-125Oct</v>
      </c>
      <c r="B166" s="24" t="s">
        <v>372</v>
      </c>
      <c r="C166" s="24" t="s">
        <v>372</v>
      </c>
      <c r="D166" s="24" t="s">
        <v>1194</v>
      </c>
      <c r="E166" s="24" t="s">
        <v>1221</v>
      </c>
      <c r="F166" s="24" t="s">
        <v>744</v>
      </c>
      <c r="G166" s="24" t="s">
        <v>29</v>
      </c>
    </row>
    <row r="167" spans="1:7" x14ac:dyDescent="0.35">
      <c r="A167" s="21" t="str">
        <f t="shared" si="2"/>
        <v>T-237Oct</v>
      </c>
      <c r="B167" s="21" t="s">
        <v>173</v>
      </c>
      <c r="C167" s="21" t="s">
        <v>372</v>
      </c>
      <c r="D167" s="21" t="s">
        <v>1195</v>
      </c>
      <c r="E167" s="21" t="s">
        <v>1017</v>
      </c>
      <c r="F167" s="21" t="s">
        <v>543</v>
      </c>
      <c r="G167" s="21" t="s">
        <v>29</v>
      </c>
    </row>
    <row r="168" spans="1:7" x14ac:dyDescent="0.35">
      <c r="A168" s="21" t="str">
        <f t="shared" si="2"/>
        <v>T-238Oct</v>
      </c>
      <c r="B168" s="21" t="s">
        <v>174</v>
      </c>
      <c r="C168" s="21" t="s">
        <v>372</v>
      </c>
      <c r="D168" s="21" t="s">
        <v>1195</v>
      </c>
      <c r="E168" s="21" t="s">
        <v>1018</v>
      </c>
      <c r="F168" s="21" t="s">
        <v>544</v>
      </c>
      <c r="G168" s="21" t="s">
        <v>29</v>
      </c>
    </row>
    <row r="169" spans="1:7" x14ac:dyDescent="0.35">
      <c r="A169" s="21" t="str">
        <f t="shared" si="2"/>
        <v>T-239Oct</v>
      </c>
      <c r="B169" s="21" t="s">
        <v>175</v>
      </c>
      <c r="C169" s="21" t="s">
        <v>372</v>
      </c>
      <c r="D169" s="21" t="s">
        <v>1195</v>
      </c>
      <c r="E169" s="21" t="s">
        <v>1019</v>
      </c>
      <c r="F169" s="21" t="s">
        <v>545</v>
      </c>
      <c r="G169" s="21" t="s">
        <v>29</v>
      </c>
    </row>
    <row r="170" spans="1:7" x14ac:dyDescent="0.35">
      <c r="A170" s="21" t="str">
        <f t="shared" si="2"/>
        <v>T-240Oct</v>
      </c>
      <c r="B170" s="21" t="s">
        <v>176</v>
      </c>
      <c r="C170" s="21" t="s">
        <v>372</v>
      </c>
      <c r="D170" s="21" t="s">
        <v>1195</v>
      </c>
      <c r="E170" s="21" t="s">
        <v>1020</v>
      </c>
      <c r="F170" s="21" t="s">
        <v>546</v>
      </c>
      <c r="G170" s="21" t="s">
        <v>29</v>
      </c>
    </row>
    <row r="171" spans="1:7" x14ac:dyDescent="0.35">
      <c r="A171" s="21" t="str">
        <f t="shared" si="2"/>
        <v>T-241Oct</v>
      </c>
      <c r="B171" s="21" t="s">
        <v>177</v>
      </c>
      <c r="C171" s="21" t="s">
        <v>372</v>
      </c>
      <c r="D171" s="21" t="s">
        <v>1195</v>
      </c>
      <c r="E171" s="21" t="s">
        <v>1021</v>
      </c>
      <c r="F171" s="21" t="s">
        <v>547</v>
      </c>
      <c r="G171" s="21" t="s">
        <v>29</v>
      </c>
    </row>
    <row r="172" spans="1:7" x14ac:dyDescent="0.35">
      <c r="A172" s="24" t="str">
        <f t="shared" si="2"/>
        <v>D-126Oct</v>
      </c>
      <c r="B172" s="24" t="s">
        <v>373</v>
      </c>
      <c r="C172" s="24" t="s">
        <v>373</v>
      </c>
      <c r="D172" s="24" t="s">
        <v>1194</v>
      </c>
      <c r="E172" s="24" t="s">
        <v>1222</v>
      </c>
      <c r="F172" s="24" t="s">
        <v>745</v>
      </c>
      <c r="G172" s="24" t="s">
        <v>29</v>
      </c>
    </row>
    <row r="173" spans="1:7" x14ac:dyDescent="0.35">
      <c r="A173" s="21" t="str">
        <f t="shared" si="2"/>
        <v>T-242Oct</v>
      </c>
      <c r="B173" s="21" t="s">
        <v>178</v>
      </c>
      <c r="C173" s="21" t="s">
        <v>373</v>
      </c>
      <c r="D173" s="21" t="s">
        <v>1195</v>
      </c>
      <c r="E173" s="21" t="s">
        <v>1022</v>
      </c>
      <c r="F173" s="21" t="s">
        <v>548</v>
      </c>
      <c r="G173" s="21" t="s">
        <v>29</v>
      </c>
    </row>
    <row r="174" spans="1:7" x14ac:dyDescent="0.35">
      <c r="A174" s="21" t="str">
        <f t="shared" si="2"/>
        <v>T-243Oct</v>
      </c>
      <c r="B174" s="21" t="s">
        <v>179</v>
      </c>
      <c r="C174" s="21" t="s">
        <v>373</v>
      </c>
      <c r="D174" s="21" t="s">
        <v>1195</v>
      </c>
      <c r="E174" s="21" t="s">
        <v>1023</v>
      </c>
      <c r="F174" s="21" t="s">
        <v>549</v>
      </c>
      <c r="G174" s="21" t="s">
        <v>29</v>
      </c>
    </row>
    <row r="175" spans="1:7" x14ac:dyDescent="0.35">
      <c r="A175" s="21" t="str">
        <f t="shared" si="2"/>
        <v>T-244Oct</v>
      </c>
      <c r="B175" s="21" t="s">
        <v>180</v>
      </c>
      <c r="C175" s="21" t="s">
        <v>373</v>
      </c>
      <c r="D175" s="21" t="s">
        <v>1195</v>
      </c>
      <c r="E175" s="21" t="s">
        <v>1024</v>
      </c>
      <c r="F175" s="21" t="s">
        <v>550</v>
      </c>
      <c r="G175" s="21" t="s">
        <v>29</v>
      </c>
    </row>
    <row r="176" spans="1:7" x14ac:dyDescent="0.35">
      <c r="A176" s="21" t="str">
        <f t="shared" si="2"/>
        <v>T-245Oct</v>
      </c>
      <c r="B176" s="21" t="s">
        <v>181</v>
      </c>
      <c r="C176" s="21" t="s">
        <v>373</v>
      </c>
      <c r="D176" s="21" t="s">
        <v>1195</v>
      </c>
      <c r="E176" s="21" t="s">
        <v>1025</v>
      </c>
      <c r="F176" s="21" t="s">
        <v>551</v>
      </c>
      <c r="G176" s="21" t="s">
        <v>29</v>
      </c>
    </row>
    <row r="177" spans="1:7" x14ac:dyDescent="0.35">
      <c r="A177" s="21" t="str">
        <f t="shared" si="2"/>
        <v>T-246Oct</v>
      </c>
      <c r="B177" s="21" t="s">
        <v>182</v>
      </c>
      <c r="C177" s="21" t="s">
        <v>373</v>
      </c>
      <c r="D177" s="21" t="s">
        <v>1195</v>
      </c>
      <c r="E177" s="21" t="s">
        <v>1026</v>
      </c>
      <c r="F177" s="21" t="s">
        <v>552</v>
      </c>
      <c r="G177" s="21" t="s">
        <v>29</v>
      </c>
    </row>
    <row r="178" spans="1:7" x14ac:dyDescent="0.35">
      <c r="A178" s="21" t="str">
        <f t="shared" si="2"/>
        <v>T-247Oct</v>
      </c>
      <c r="B178" s="21" t="s">
        <v>183</v>
      </c>
      <c r="C178" s="21" t="s">
        <v>373</v>
      </c>
      <c r="D178" s="21" t="s">
        <v>1195</v>
      </c>
      <c r="E178" s="21" t="s">
        <v>1027</v>
      </c>
      <c r="F178" s="21" t="s">
        <v>553</v>
      </c>
      <c r="G178" s="21" t="s">
        <v>29</v>
      </c>
    </row>
    <row r="179" spans="1:7" x14ac:dyDescent="0.35">
      <c r="A179" s="24" t="str">
        <f t="shared" si="2"/>
        <v>D-127Oct</v>
      </c>
      <c r="B179" s="24" t="s">
        <v>374</v>
      </c>
      <c r="C179" s="24" t="s">
        <v>374</v>
      </c>
      <c r="D179" s="24" t="s">
        <v>1194</v>
      </c>
      <c r="E179" s="24" t="s">
        <v>1223</v>
      </c>
      <c r="F179" s="24" t="s">
        <v>746</v>
      </c>
      <c r="G179" s="24" t="s">
        <v>29</v>
      </c>
    </row>
    <row r="180" spans="1:7" x14ac:dyDescent="0.35">
      <c r="A180" s="21" t="str">
        <f t="shared" si="2"/>
        <v>T-248Oct</v>
      </c>
      <c r="B180" s="21" t="s">
        <v>184</v>
      </c>
      <c r="C180" s="21" t="s">
        <v>374</v>
      </c>
      <c r="D180" s="21" t="s">
        <v>1195</v>
      </c>
      <c r="E180" s="21" t="s">
        <v>1028</v>
      </c>
      <c r="F180" s="21" t="s">
        <v>554</v>
      </c>
      <c r="G180" s="21" t="s">
        <v>29</v>
      </c>
    </row>
    <row r="181" spans="1:7" x14ac:dyDescent="0.35">
      <c r="A181" s="21" t="str">
        <f t="shared" si="2"/>
        <v>T-249Oct</v>
      </c>
      <c r="B181" s="21" t="s">
        <v>185</v>
      </c>
      <c r="C181" s="21" t="s">
        <v>374</v>
      </c>
      <c r="D181" s="21" t="s">
        <v>1195</v>
      </c>
      <c r="E181" s="21" t="s">
        <v>1029</v>
      </c>
      <c r="F181" s="21" t="s">
        <v>555</v>
      </c>
      <c r="G181" s="21" t="s">
        <v>29</v>
      </c>
    </row>
    <row r="182" spans="1:7" x14ac:dyDescent="0.35">
      <c r="A182" s="21" t="str">
        <f t="shared" si="2"/>
        <v>T-250Oct</v>
      </c>
      <c r="B182" s="21" t="s">
        <v>186</v>
      </c>
      <c r="C182" s="21" t="s">
        <v>374</v>
      </c>
      <c r="D182" s="21" t="s">
        <v>1195</v>
      </c>
      <c r="E182" s="21" t="s">
        <v>1030</v>
      </c>
      <c r="F182" s="21" t="s">
        <v>556</v>
      </c>
      <c r="G182" s="21" t="s">
        <v>29</v>
      </c>
    </row>
    <row r="183" spans="1:7" x14ac:dyDescent="0.35">
      <c r="A183" s="21" t="str">
        <f t="shared" si="2"/>
        <v>T-251Oct</v>
      </c>
      <c r="B183" s="21" t="s">
        <v>187</v>
      </c>
      <c r="C183" s="21" t="s">
        <v>374</v>
      </c>
      <c r="D183" s="21" t="s">
        <v>1195</v>
      </c>
      <c r="E183" s="21" t="s">
        <v>1031</v>
      </c>
      <c r="F183" s="21" t="s">
        <v>557</v>
      </c>
      <c r="G183" s="21" t="s">
        <v>29</v>
      </c>
    </row>
    <row r="184" spans="1:7" x14ac:dyDescent="0.35">
      <c r="A184" s="21" t="str">
        <f t="shared" si="2"/>
        <v>T-252Oct</v>
      </c>
      <c r="B184" s="21" t="s">
        <v>188</v>
      </c>
      <c r="C184" s="21" t="s">
        <v>374</v>
      </c>
      <c r="D184" s="21" t="s">
        <v>1195</v>
      </c>
      <c r="E184" s="21" t="s">
        <v>1032</v>
      </c>
      <c r="F184" s="21" t="s">
        <v>558</v>
      </c>
      <c r="G184" s="21" t="s">
        <v>29</v>
      </c>
    </row>
    <row r="185" spans="1:7" x14ac:dyDescent="0.35">
      <c r="A185" s="24" t="str">
        <f t="shared" si="2"/>
        <v>D-128Oct</v>
      </c>
      <c r="B185" s="24" t="s">
        <v>375</v>
      </c>
      <c r="C185" s="24" t="s">
        <v>375</v>
      </c>
      <c r="D185" s="24" t="s">
        <v>1194</v>
      </c>
      <c r="E185" s="24" t="s">
        <v>1224</v>
      </c>
      <c r="F185" s="24" t="s">
        <v>747</v>
      </c>
      <c r="G185" s="24" t="s">
        <v>29</v>
      </c>
    </row>
    <row r="186" spans="1:7" x14ac:dyDescent="0.35">
      <c r="A186" s="21" t="str">
        <f t="shared" si="2"/>
        <v>T-253Oct</v>
      </c>
      <c r="B186" s="21" t="s">
        <v>189</v>
      </c>
      <c r="C186" s="21" t="s">
        <v>375</v>
      </c>
      <c r="D186" s="21" t="s">
        <v>1195</v>
      </c>
      <c r="E186" s="21" t="s">
        <v>1033</v>
      </c>
      <c r="F186" s="21" t="s">
        <v>559</v>
      </c>
      <c r="G186" s="21" t="s">
        <v>29</v>
      </c>
    </row>
    <row r="187" spans="1:7" x14ac:dyDescent="0.35">
      <c r="A187" s="21" t="str">
        <f t="shared" si="2"/>
        <v>T-254Oct</v>
      </c>
      <c r="B187" s="21" t="s">
        <v>190</v>
      </c>
      <c r="C187" s="21" t="s">
        <v>375</v>
      </c>
      <c r="D187" s="21" t="s">
        <v>1195</v>
      </c>
      <c r="E187" s="21" t="s">
        <v>1034</v>
      </c>
      <c r="F187" s="21" t="s">
        <v>560</v>
      </c>
      <c r="G187" s="21" t="s">
        <v>29</v>
      </c>
    </row>
    <row r="188" spans="1:7" x14ac:dyDescent="0.35">
      <c r="A188" s="21" t="str">
        <f t="shared" si="2"/>
        <v>T-255Oct</v>
      </c>
      <c r="B188" s="21" t="s">
        <v>191</v>
      </c>
      <c r="C188" s="21" t="s">
        <v>375</v>
      </c>
      <c r="D188" s="21" t="s">
        <v>1195</v>
      </c>
      <c r="E188" s="21" t="s">
        <v>1035</v>
      </c>
      <c r="F188" s="21" t="s">
        <v>561</v>
      </c>
      <c r="G188" s="21" t="s">
        <v>29</v>
      </c>
    </row>
    <row r="189" spans="1:7" x14ac:dyDescent="0.35">
      <c r="A189" s="21" t="str">
        <f t="shared" si="2"/>
        <v>T-256Oct</v>
      </c>
      <c r="B189" s="21" t="s">
        <v>192</v>
      </c>
      <c r="C189" s="21" t="s">
        <v>375</v>
      </c>
      <c r="D189" s="21" t="s">
        <v>1195</v>
      </c>
      <c r="E189" s="21" t="s">
        <v>1036</v>
      </c>
      <c r="F189" s="21" t="s">
        <v>562</v>
      </c>
      <c r="G189" s="21" t="s">
        <v>29</v>
      </c>
    </row>
    <row r="190" spans="1:7" x14ac:dyDescent="0.35">
      <c r="A190" s="24" t="str">
        <f t="shared" si="2"/>
        <v>D-129Oct</v>
      </c>
      <c r="B190" s="24" t="s">
        <v>376</v>
      </c>
      <c r="C190" s="24" t="s">
        <v>376</v>
      </c>
      <c r="D190" s="24" t="s">
        <v>1194</v>
      </c>
      <c r="E190" s="24" t="s">
        <v>1225</v>
      </c>
      <c r="F190" s="24" t="s">
        <v>748</v>
      </c>
      <c r="G190" s="24" t="s">
        <v>29</v>
      </c>
    </row>
    <row r="191" spans="1:7" x14ac:dyDescent="0.35">
      <c r="A191" s="21" t="str">
        <f t="shared" si="2"/>
        <v>T-257Oct</v>
      </c>
      <c r="B191" s="21" t="s">
        <v>193</v>
      </c>
      <c r="C191" s="21" t="s">
        <v>376</v>
      </c>
      <c r="D191" s="21" t="s">
        <v>1195</v>
      </c>
      <c r="E191" s="21" t="s">
        <v>1037</v>
      </c>
      <c r="F191" s="21" t="s">
        <v>563</v>
      </c>
      <c r="G191" s="21" t="s">
        <v>29</v>
      </c>
    </row>
    <row r="192" spans="1:7" x14ac:dyDescent="0.35">
      <c r="A192" s="21" t="str">
        <f t="shared" si="2"/>
        <v>T-258Oct</v>
      </c>
      <c r="B192" s="21" t="s">
        <v>194</v>
      </c>
      <c r="C192" s="21" t="s">
        <v>376</v>
      </c>
      <c r="D192" s="21" t="s">
        <v>1195</v>
      </c>
      <c r="E192" s="21" t="s">
        <v>1038</v>
      </c>
      <c r="F192" s="21" t="s">
        <v>564</v>
      </c>
      <c r="G192" s="21" t="s">
        <v>29</v>
      </c>
    </row>
    <row r="193" spans="1:7" x14ac:dyDescent="0.35">
      <c r="A193" s="21" t="str">
        <f t="shared" si="2"/>
        <v>T-259Oct</v>
      </c>
      <c r="B193" s="21" t="s">
        <v>195</v>
      </c>
      <c r="C193" s="21" t="s">
        <v>376</v>
      </c>
      <c r="D193" s="21" t="s">
        <v>1195</v>
      </c>
      <c r="E193" s="21" t="s">
        <v>1039</v>
      </c>
      <c r="F193" s="21" t="s">
        <v>565</v>
      </c>
      <c r="G193" s="21" t="s">
        <v>29</v>
      </c>
    </row>
    <row r="194" spans="1:7" x14ac:dyDescent="0.35">
      <c r="A194" s="24" t="str">
        <f t="shared" si="2"/>
        <v>D-130Oct</v>
      </c>
      <c r="B194" s="24" t="s">
        <v>377</v>
      </c>
      <c r="C194" s="24" t="s">
        <v>377</v>
      </c>
      <c r="D194" s="24" t="s">
        <v>1194</v>
      </c>
      <c r="E194" s="24" t="s">
        <v>1226</v>
      </c>
      <c r="F194" s="24" t="s">
        <v>749</v>
      </c>
      <c r="G194" s="24" t="s">
        <v>29</v>
      </c>
    </row>
    <row r="195" spans="1:7" x14ac:dyDescent="0.35">
      <c r="A195" s="21" t="str">
        <f t="shared" si="2"/>
        <v>T-260Oct</v>
      </c>
      <c r="B195" s="21" t="s">
        <v>196</v>
      </c>
      <c r="C195" s="21" t="s">
        <v>377</v>
      </c>
      <c r="D195" s="21" t="s">
        <v>1195</v>
      </c>
      <c r="E195" s="21" t="s">
        <v>1040</v>
      </c>
      <c r="F195" s="21" t="s">
        <v>566</v>
      </c>
      <c r="G195" s="21" t="s">
        <v>29</v>
      </c>
    </row>
    <row r="196" spans="1:7" x14ac:dyDescent="0.35">
      <c r="A196" s="21" t="str">
        <f t="shared" si="2"/>
        <v>T-261Oct</v>
      </c>
      <c r="B196" s="21" t="s">
        <v>197</v>
      </c>
      <c r="C196" s="21" t="s">
        <v>377</v>
      </c>
      <c r="D196" s="21" t="s">
        <v>1195</v>
      </c>
      <c r="E196" s="21" t="s">
        <v>1041</v>
      </c>
      <c r="F196" s="21" t="s">
        <v>567</v>
      </c>
      <c r="G196" s="21" t="s">
        <v>29</v>
      </c>
    </row>
    <row r="197" spans="1:7" x14ac:dyDescent="0.35">
      <c r="A197" s="21" t="str">
        <f t="shared" ref="A197:A260" si="3">_xlfn.CONCAT($B197,$G197)</f>
        <v>T-262Oct</v>
      </c>
      <c r="B197" s="21" t="s">
        <v>198</v>
      </c>
      <c r="C197" s="21" t="s">
        <v>377</v>
      </c>
      <c r="D197" s="21" t="s">
        <v>1195</v>
      </c>
      <c r="E197" s="21" t="s">
        <v>1042</v>
      </c>
      <c r="F197" s="21" t="s">
        <v>568</v>
      </c>
      <c r="G197" s="21" t="s">
        <v>29</v>
      </c>
    </row>
    <row r="198" spans="1:7" x14ac:dyDescent="0.35">
      <c r="A198" s="24" t="str">
        <f t="shared" si="3"/>
        <v>D-131Oct</v>
      </c>
      <c r="B198" s="24" t="s">
        <v>378</v>
      </c>
      <c r="C198" s="24" t="s">
        <v>378</v>
      </c>
      <c r="D198" s="24" t="s">
        <v>1194</v>
      </c>
      <c r="E198" s="24" t="s">
        <v>1227</v>
      </c>
      <c r="F198" s="24" t="s">
        <v>750</v>
      </c>
      <c r="G198" s="24" t="s">
        <v>29</v>
      </c>
    </row>
    <row r="199" spans="1:7" x14ac:dyDescent="0.35">
      <c r="A199" s="21" t="str">
        <f t="shared" si="3"/>
        <v>T-263Oct</v>
      </c>
      <c r="B199" s="21" t="s">
        <v>199</v>
      </c>
      <c r="C199" s="21" t="s">
        <v>378</v>
      </c>
      <c r="D199" s="21" t="s">
        <v>1195</v>
      </c>
      <c r="E199" s="21" t="s">
        <v>1043</v>
      </c>
      <c r="F199" s="21" t="s">
        <v>569</v>
      </c>
      <c r="G199" s="21" t="s">
        <v>29</v>
      </c>
    </row>
    <row r="200" spans="1:7" x14ac:dyDescent="0.35">
      <c r="A200" s="21" t="str">
        <f t="shared" si="3"/>
        <v>T-264Oct</v>
      </c>
      <c r="B200" s="21" t="s">
        <v>200</v>
      </c>
      <c r="C200" s="21" t="s">
        <v>378</v>
      </c>
      <c r="D200" s="21" t="s">
        <v>1195</v>
      </c>
      <c r="E200" s="21" t="s">
        <v>1044</v>
      </c>
      <c r="F200" s="21" t="s">
        <v>570</v>
      </c>
      <c r="G200" s="21" t="s">
        <v>29</v>
      </c>
    </row>
    <row r="201" spans="1:7" x14ac:dyDescent="0.35">
      <c r="A201" s="21" t="str">
        <f t="shared" si="3"/>
        <v>T-265Oct</v>
      </c>
      <c r="B201" s="21" t="s">
        <v>201</v>
      </c>
      <c r="C201" s="21" t="s">
        <v>378</v>
      </c>
      <c r="D201" s="21" t="s">
        <v>1195</v>
      </c>
      <c r="E201" s="21" t="s">
        <v>1045</v>
      </c>
      <c r="F201" s="21" t="s">
        <v>571</v>
      </c>
      <c r="G201" s="21" t="s">
        <v>29</v>
      </c>
    </row>
    <row r="202" spans="1:7" x14ac:dyDescent="0.35">
      <c r="A202" s="21" t="str">
        <f t="shared" si="3"/>
        <v>T-266Oct</v>
      </c>
      <c r="B202" s="21" t="s">
        <v>202</v>
      </c>
      <c r="C202" s="21" t="s">
        <v>378</v>
      </c>
      <c r="D202" s="21" t="s">
        <v>1195</v>
      </c>
      <c r="E202" s="21" t="s">
        <v>1046</v>
      </c>
      <c r="F202" s="21" t="s">
        <v>572</v>
      </c>
      <c r="G202" s="21" t="s">
        <v>29</v>
      </c>
    </row>
    <row r="203" spans="1:7" x14ac:dyDescent="0.35">
      <c r="A203" s="21" t="str">
        <f t="shared" si="3"/>
        <v>T-267Oct</v>
      </c>
      <c r="B203" s="21" t="s">
        <v>203</v>
      </c>
      <c r="C203" s="21" t="s">
        <v>378</v>
      </c>
      <c r="D203" s="21" t="s">
        <v>1195</v>
      </c>
      <c r="E203" s="21" t="s">
        <v>1047</v>
      </c>
      <c r="F203" s="21" t="s">
        <v>573</v>
      </c>
      <c r="G203" s="21" t="s">
        <v>29</v>
      </c>
    </row>
    <row r="204" spans="1:7" x14ac:dyDescent="0.35">
      <c r="A204" s="24" t="str">
        <f t="shared" si="3"/>
        <v>D-132Oct</v>
      </c>
      <c r="B204" s="24" t="s">
        <v>379</v>
      </c>
      <c r="C204" s="24" t="s">
        <v>379</v>
      </c>
      <c r="D204" s="24" t="s">
        <v>1194</v>
      </c>
      <c r="E204" s="24" t="s">
        <v>1228</v>
      </c>
      <c r="F204" s="24" t="s">
        <v>751</v>
      </c>
      <c r="G204" s="24" t="s">
        <v>29</v>
      </c>
    </row>
    <row r="205" spans="1:7" x14ac:dyDescent="0.35">
      <c r="A205" s="21" t="str">
        <f t="shared" si="3"/>
        <v>T-268Oct</v>
      </c>
      <c r="B205" s="21" t="s">
        <v>204</v>
      </c>
      <c r="C205" s="21" t="s">
        <v>379</v>
      </c>
      <c r="D205" s="21" t="s">
        <v>1195</v>
      </c>
      <c r="E205" s="21" t="s">
        <v>1048</v>
      </c>
      <c r="F205" s="21" t="s">
        <v>574</v>
      </c>
      <c r="G205" s="21" t="s">
        <v>29</v>
      </c>
    </row>
    <row r="206" spans="1:7" x14ac:dyDescent="0.35">
      <c r="A206" s="21" t="str">
        <f t="shared" si="3"/>
        <v>T-269Oct</v>
      </c>
      <c r="B206" s="21" t="s">
        <v>205</v>
      </c>
      <c r="C206" s="21" t="s">
        <v>379</v>
      </c>
      <c r="D206" s="21" t="s">
        <v>1195</v>
      </c>
      <c r="E206" s="21" t="s">
        <v>1049</v>
      </c>
      <c r="F206" s="21" t="s">
        <v>575</v>
      </c>
      <c r="G206" s="21" t="s">
        <v>29</v>
      </c>
    </row>
    <row r="207" spans="1:7" x14ac:dyDescent="0.35">
      <c r="A207" s="21" t="str">
        <f t="shared" si="3"/>
        <v>T-270Oct</v>
      </c>
      <c r="B207" s="21" t="s">
        <v>206</v>
      </c>
      <c r="C207" s="21" t="s">
        <v>379</v>
      </c>
      <c r="D207" s="21" t="s">
        <v>1195</v>
      </c>
      <c r="E207" s="21" t="s">
        <v>1050</v>
      </c>
      <c r="F207" s="21" t="s">
        <v>576</v>
      </c>
      <c r="G207" s="21" t="s">
        <v>29</v>
      </c>
    </row>
    <row r="208" spans="1:7" x14ac:dyDescent="0.35">
      <c r="A208" s="21" t="str">
        <f t="shared" si="3"/>
        <v>T-271Oct</v>
      </c>
      <c r="B208" s="21" t="s">
        <v>207</v>
      </c>
      <c r="C208" s="21" t="s">
        <v>379</v>
      </c>
      <c r="D208" s="21" t="s">
        <v>1195</v>
      </c>
      <c r="E208" s="21" t="s">
        <v>1051</v>
      </c>
      <c r="F208" s="21" t="s">
        <v>577</v>
      </c>
      <c r="G208" s="21" t="s">
        <v>29</v>
      </c>
    </row>
    <row r="209" spans="1:7" x14ac:dyDescent="0.35">
      <c r="A209" s="24" t="str">
        <f t="shared" si="3"/>
        <v>D-133Oct</v>
      </c>
      <c r="B209" s="24" t="s">
        <v>380</v>
      </c>
      <c r="C209" s="24" t="s">
        <v>380</v>
      </c>
      <c r="D209" s="24" t="s">
        <v>1194</v>
      </c>
      <c r="E209" s="24" t="s">
        <v>1229</v>
      </c>
      <c r="F209" s="24" t="s">
        <v>752</v>
      </c>
      <c r="G209" s="24" t="s">
        <v>29</v>
      </c>
    </row>
    <row r="210" spans="1:7" x14ac:dyDescent="0.35">
      <c r="A210" s="21" t="str">
        <f t="shared" si="3"/>
        <v>T-272Oct</v>
      </c>
      <c r="B210" s="21" t="s">
        <v>208</v>
      </c>
      <c r="C210" s="21" t="s">
        <v>380</v>
      </c>
      <c r="D210" s="21" t="s">
        <v>1195</v>
      </c>
      <c r="E210" s="21" t="s">
        <v>1052</v>
      </c>
      <c r="F210" s="21" t="s">
        <v>578</v>
      </c>
      <c r="G210" s="21" t="s">
        <v>29</v>
      </c>
    </row>
    <row r="211" spans="1:7" x14ac:dyDescent="0.35">
      <c r="A211" s="21" t="str">
        <f t="shared" si="3"/>
        <v>T-273Oct</v>
      </c>
      <c r="B211" s="21" t="s">
        <v>209</v>
      </c>
      <c r="C211" s="21" t="s">
        <v>380</v>
      </c>
      <c r="D211" s="21" t="s">
        <v>1195</v>
      </c>
      <c r="E211" s="21" t="s">
        <v>1053</v>
      </c>
      <c r="F211" s="21" t="s">
        <v>579</v>
      </c>
      <c r="G211" s="21" t="s">
        <v>29</v>
      </c>
    </row>
    <row r="212" spans="1:7" x14ac:dyDescent="0.35">
      <c r="A212" s="21" t="str">
        <f t="shared" si="3"/>
        <v>T-274Oct</v>
      </c>
      <c r="B212" s="21" t="s">
        <v>210</v>
      </c>
      <c r="C212" s="21" t="s">
        <v>380</v>
      </c>
      <c r="D212" s="21" t="s">
        <v>1195</v>
      </c>
      <c r="E212" s="21" t="s">
        <v>1054</v>
      </c>
      <c r="F212" s="21" t="s">
        <v>580</v>
      </c>
      <c r="G212" s="21" t="s">
        <v>29</v>
      </c>
    </row>
    <row r="213" spans="1:7" x14ac:dyDescent="0.35">
      <c r="A213" s="21" t="str">
        <f t="shared" si="3"/>
        <v>T-275Oct</v>
      </c>
      <c r="B213" s="21" t="s">
        <v>211</v>
      </c>
      <c r="C213" s="21" t="s">
        <v>380</v>
      </c>
      <c r="D213" s="21" t="s">
        <v>1195</v>
      </c>
      <c r="E213" s="21" t="s">
        <v>1055</v>
      </c>
      <c r="F213" s="21" t="s">
        <v>581</v>
      </c>
      <c r="G213" s="21" t="s">
        <v>29</v>
      </c>
    </row>
    <row r="214" spans="1:7" x14ac:dyDescent="0.35">
      <c r="A214" s="21" t="str">
        <f t="shared" si="3"/>
        <v>T-276Oct</v>
      </c>
      <c r="B214" s="21" t="s">
        <v>212</v>
      </c>
      <c r="C214" s="21" t="s">
        <v>380</v>
      </c>
      <c r="D214" s="21" t="s">
        <v>1195</v>
      </c>
      <c r="E214" s="21" t="s">
        <v>1056</v>
      </c>
      <c r="F214" s="21" t="s">
        <v>582</v>
      </c>
      <c r="G214" s="21" t="s">
        <v>29</v>
      </c>
    </row>
    <row r="215" spans="1:7" x14ac:dyDescent="0.35">
      <c r="A215" s="24" t="str">
        <f t="shared" si="3"/>
        <v>D-134Oct</v>
      </c>
      <c r="B215" s="24" t="s">
        <v>381</v>
      </c>
      <c r="C215" s="24" t="s">
        <v>381</v>
      </c>
      <c r="D215" s="24" t="s">
        <v>1194</v>
      </c>
      <c r="E215" s="24" t="s">
        <v>1230</v>
      </c>
      <c r="F215" s="24" t="s">
        <v>753</v>
      </c>
      <c r="G215" s="24" t="s">
        <v>29</v>
      </c>
    </row>
    <row r="216" spans="1:7" x14ac:dyDescent="0.35">
      <c r="A216" s="21" t="str">
        <f t="shared" si="3"/>
        <v>T-277Oct</v>
      </c>
      <c r="B216" s="21" t="s">
        <v>213</v>
      </c>
      <c r="C216" s="21" t="s">
        <v>381</v>
      </c>
      <c r="D216" s="21" t="s">
        <v>1195</v>
      </c>
      <c r="E216" s="21" t="s">
        <v>1057</v>
      </c>
      <c r="F216" s="21" t="s">
        <v>583</v>
      </c>
      <c r="G216" s="21" t="s">
        <v>29</v>
      </c>
    </row>
    <row r="217" spans="1:7" x14ac:dyDescent="0.35">
      <c r="A217" s="21" t="str">
        <f t="shared" si="3"/>
        <v>T-278Oct</v>
      </c>
      <c r="B217" s="21" t="s">
        <v>214</v>
      </c>
      <c r="C217" s="21" t="s">
        <v>381</v>
      </c>
      <c r="D217" s="21" t="s">
        <v>1195</v>
      </c>
      <c r="E217" s="21" t="s">
        <v>1058</v>
      </c>
      <c r="F217" s="21" t="s">
        <v>584</v>
      </c>
      <c r="G217" s="21" t="s">
        <v>29</v>
      </c>
    </row>
    <row r="218" spans="1:7" x14ac:dyDescent="0.35">
      <c r="A218" s="21" t="str">
        <f t="shared" si="3"/>
        <v>T-279Oct</v>
      </c>
      <c r="B218" s="21" t="s">
        <v>215</v>
      </c>
      <c r="C218" s="21" t="s">
        <v>381</v>
      </c>
      <c r="D218" s="21" t="s">
        <v>1195</v>
      </c>
      <c r="E218" s="21" t="s">
        <v>1059</v>
      </c>
      <c r="F218" s="21" t="s">
        <v>585</v>
      </c>
      <c r="G218" s="21" t="s">
        <v>29</v>
      </c>
    </row>
    <row r="219" spans="1:7" x14ac:dyDescent="0.35">
      <c r="A219" s="21" t="str">
        <f t="shared" si="3"/>
        <v>T-280Oct</v>
      </c>
      <c r="B219" s="21" t="s">
        <v>216</v>
      </c>
      <c r="C219" s="21" t="s">
        <v>381</v>
      </c>
      <c r="D219" s="21" t="s">
        <v>1195</v>
      </c>
      <c r="E219" s="21" t="s">
        <v>1060</v>
      </c>
      <c r="F219" s="21" t="s">
        <v>586</v>
      </c>
      <c r="G219" s="21" t="s">
        <v>29</v>
      </c>
    </row>
    <row r="220" spans="1:7" x14ac:dyDescent="0.35">
      <c r="A220" s="24" t="str">
        <f t="shared" si="3"/>
        <v>D-135Oct</v>
      </c>
      <c r="B220" s="24" t="s">
        <v>382</v>
      </c>
      <c r="C220" s="24" t="s">
        <v>382</v>
      </c>
      <c r="D220" s="24" t="s">
        <v>1194</v>
      </c>
      <c r="E220" s="24" t="s">
        <v>1231</v>
      </c>
      <c r="F220" s="24" t="s">
        <v>754</v>
      </c>
      <c r="G220" s="24" t="s">
        <v>29</v>
      </c>
    </row>
    <row r="221" spans="1:7" x14ac:dyDescent="0.35">
      <c r="A221" s="21" t="str">
        <f t="shared" si="3"/>
        <v>T-281Oct</v>
      </c>
      <c r="B221" s="21" t="s">
        <v>217</v>
      </c>
      <c r="C221" s="21" t="s">
        <v>382</v>
      </c>
      <c r="D221" s="21" t="s">
        <v>1195</v>
      </c>
      <c r="E221" s="21" t="s">
        <v>1061</v>
      </c>
      <c r="F221" s="21" t="s">
        <v>587</v>
      </c>
      <c r="G221" s="21" t="s">
        <v>29</v>
      </c>
    </row>
    <row r="222" spans="1:7" x14ac:dyDescent="0.35">
      <c r="A222" s="21" t="str">
        <f t="shared" si="3"/>
        <v>T-282Oct</v>
      </c>
      <c r="B222" s="21" t="s">
        <v>218</v>
      </c>
      <c r="C222" s="21" t="s">
        <v>382</v>
      </c>
      <c r="D222" s="21" t="s">
        <v>1195</v>
      </c>
      <c r="E222" s="21" t="s">
        <v>1062</v>
      </c>
      <c r="F222" s="21" t="s">
        <v>588</v>
      </c>
      <c r="G222" s="21" t="s">
        <v>29</v>
      </c>
    </row>
    <row r="223" spans="1:7" x14ac:dyDescent="0.35">
      <c r="A223" s="21" t="str">
        <f t="shared" si="3"/>
        <v>T-283Oct</v>
      </c>
      <c r="B223" s="21" t="s">
        <v>219</v>
      </c>
      <c r="C223" s="21" t="s">
        <v>382</v>
      </c>
      <c r="D223" s="21" t="s">
        <v>1195</v>
      </c>
      <c r="E223" s="21" t="s">
        <v>1063</v>
      </c>
      <c r="F223" s="21" t="s">
        <v>589</v>
      </c>
      <c r="G223" s="21" t="s">
        <v>29</v>
      </c>
    </row>
    <row r="224" spans="1:7" x14ac:dyDescent="0.35">
      <c r="A224" s="21" t="str">
        <f t="shared" si="3"/>
        <v>T-284Oct</v>
      </c>
      <c r="B224" s="21" t="s">
        <v>220</v>
      </c>
      <c r="C224" s="21" t="s">
        <v>382</v>
      </c>
      <c r="D224" s="21" t="s">
        <v>1195</v>
      </c>
      <c r="E224" s="21" t="s">
        <v>1064</v>
      </c>
      <c r="F224" s="21" t="s">
        <v>590</v>
      </c>
      <c r="G224" s="21" t="s">
        <v>29</v>
      </c>
    </row>
    <row r="225" spans="1:7" x14ac:dyDescent="0.35">
      <c r="A225" s="21" t="str">
        <f t="shared" si="3"/>
        <v>T-285Oct</v>
      </c>
      <c r="B225" s="21" t="s">
        <v>221</v>
      </c>
      <c r="C225" s="21" t="s">
        <v>382</v>
      </c>
      <c r="D225" s="21" t="s">
        <v>1195</v>
      </c>
      <c r="E225" s="21" t="s">
        <v>1065</v>
      </c>
      <c r="F225" s="21" t="s">
        <v>591</v>
      </c>
      <c r="G225" s="21" t="s">
        <v>29</v>
      </c>
    </row>
    <row r="226" spans="1:7" x14ac:dyDescent="0.35">
      <c r="A226" s="24" t="str">
        <f t="shared" si="3"/>
        <v>D-136Oct</v>
      </c>
      <c r="B226" s="24" t="s">
        <v>383</v>
      </c>
      <c r="C226" s="24" t="s">
        <v>383</v>
      </c>
      <c r="D226" s="24" t="s">
        <v>1194</v>
      </c>
      <c r="E226" s="24" t="s">
        <v>1232</v>
      </c>
      <c r="F226" s="24" t="s">
        <v>755</v>
      </c>
      <c r="G226" s="24" t="s">
        <v>29</v>
      </c>
    </row>
    <row r="227" spans="1:7" x14ac:dyDescent="0.35">
      <c r="A227" s="21" t="str">
        <f t="shared" si="3"/>
        <v>T-286Oct</v>
      </c>
      <c r="B227" s="21" t="s">
        <v>222</v>
      </c>
      <c r="C227" s="21" t="s">
        <v>383</v>
      </c>
      <c r="D227" s="21" t="s">
        <v>1195</v>
      </c>
      <c r="E227" s="21" t="s">
        <v>1066</v>
      </c>
      <c r="F227" s="21" t="s">
        <v>592</v>
      </c>
      <c r="G227" s="21" t="s">
        <v>29</v>
      </c>
    </row>
    <row r="228" spans="1:7" x14ac:dyDescent="0.35">
      <c r="A228" s="21" t="str">
        <f t="shared" si="3"/>
        <v>T-287Oct</v>
      </c>
      <c r="B228" s="21" t="s">
        <v>223</v>
      </c>
      <c r="C228" s="21" t="s">
        <v>383</v>
      </c>
      <c r="D228" s="21" t="s">
        <v>1195</v>
      </c>
      <c r="E228" s="21" t="s">
        <v>1067</v>
      </c>
      <c r="F228" s="21" t="s">
        <v>593</v>
      </c>
      <c r="G228" s="21" t="s">
        <v>29</v>
      </c>
    </row>
    <row r="229" spans="1:7" x14ac:dyDescent="0.35">
      <c r="A229" s="21" t="str">
        <f t="shared" si="3"/>
        <v>T-288Oct</v>
      </c>
      <c r="B229" s="21" t="s">
        <v>224</v>
      </c>
      <c r="C229" s="21" t="s">
        <v>383</v>
      </c>
      <c r="D229" s="21" t="s">
        <v>1195</v>
      </c>
      <c r="E229" s="21" t="s">
        <v>1068</v>
      </c>
      <c r="F229" s="21" t="s">
        <v>594</v>
      </c>
      <c r="G229" s="21" t="s">
        <v>29</v>
      </c>
    </row>
    <row r="230" spans="1:7" x14ac:dyDescent="0.35">
      <c r="A230" s="21" t="str">
        <f t="shared" si="3"/>
        <v>T-289Oct</v>
      </c>
      <c r="B230" s="21" t="s">
        <v>225</v>
      </c>
      <c r="C230" s="21" t="s">
        <v>383</v>
      </c>
      <c r="D230" s="21" t="s">
        <v>1195</v>
      </c>
      <c r="E230" s="21" t="s">
        <v>1069</v>
      </c>
      <c r="F230" s="21" t="s">
        <v>595</v>
      </c>
      <c r="G230" s="21" t="s">
        <v>29</v>
      </c>
    </row>
    <row r="231" spans="1:7" x14ac:dyDescent="0.35">
      <c r="A231" s="24" t="str">
        <f t="shared" si="3"/>
        <v>D-137Oct</v>
      </c>
      <c r="B231" s="24" t="s">
        <v>384</v>
      </c>
      <c r="C231" s="24" t="s">
        <v>384</v>
      </c>
      <c r="D231" s="24" t="s">
        <v>1194</v>
      </c>
      <c r="E231" s="24" t="s">
        <v>1233</v>
      </c>
      <c r="F231" s="24" t="s">
        <v>756</v>
      </c>
      <c r="G231" s="24" t="s">
        <v>29</v>
      </c>
    </row>
    <row r="232" spans="1:7" x14ac:dyDescent="0.35">
      <c r="A232" s="21" t="str">
        <f t="shared" si="3"/>
        <v>T-290Oct</v>
      </c>
      <c r="B232" s="21" t="s">
        <v>226</v>
      </c>
      <c r="C232" s="21" t="s">
        <v>384</v>
      </c>
      <c r="D232" s="21" t="s">
        <v>1195</v>
      </c>
      <c r="E232" s="21" t="s">
        <v>1070</v>
      </c>
      <c r="F232" s="21" t="s">
        <v>596</v>
      </c>
      <c r="G232" s="21" t="s">
        <v>29</v>
      </c>
    </row>
    <row r="233" spans="1:7" x14ac:dyDescent="0.35">
      <c r="A233" s="21" t="str">
        <f t="shared" si="3"/>
        <v>T-291Oct</v>
      </c>
      <c r="B233" s="21" t="s">
        <v>227</v>
      </c>
      <c r="C233" s="21" t="s">
        <v>384</v>
      </c>
      <c r="D233" s="21" t="s">
        <v>1195</v>
      </c>
      <c r="E233" s="21" t="s">
        <v>1071</v>
      </c>
      <c r="F233" s="21" t="s">
        <v>597</v>
      </c>
      <c r="G233" s="21" t="s">
        <v>29</v>
      </c>
    </row>
    <row r="234" spans="1:7" x14ac:dyDescent="0.35">
      <c r="A234" s="21" t="str">
        <f t="shared" si="3"/>
        <v>T-292Oct</v>
      </c>
      <c r="B234" s="21" t="s">
        <v>228</v>
      </c>
      <c r="C234" s="21" t="s">
        <v>384</v>
      </c>
      <c r="D234" s="21" t="s">
        <v>1195</v>
      </c>
      <c r="E234" s="21" t="s">
        <v>1072</v>
      </c>
      <c r="F234" s="21" t="s">
        <v>598</v>
      </c>
      <c r="G234" s="21" t="s">
        <v>29</v>
      </c>
    </row>
    <row r="235" spans="1:7" x14ac:dyDescent="0.35">
      <c r="A235" s="21" t="str">
        <f t="shared" si="3"/>
        <v>T-293Oct</v>
      </c>
      <c r="B235" s="21" t="s">
        <v>229</v>
      </c>
      <c r="C235" s="21" t="s">
        <v>384</v>
      </c>
      <c r="D235" s="21" t="s">
        <v>1195</v>
      </c>
      <c r="E235" s="21" t="s">
        <v>1073</v>
      </c>
      <c r="F235" s="21" t="s">
        <v>599</v>
      </c>
      <c r="G235" s="21" t="s">
        <v>29</v>
      </c>
    </row>
    <row r="236" spans="1:7" x14ac:dyDescent="0.35">
      <c r="A236" s="21" t="str">
        <f t="shared" si="3"/>
        <v>T-294Oct</v>
      </c>
      <c r="B236" s="21" t="s">
        <v>230</v>
      </c>
      <c r="C236" s="21" t="s">
        <v>384</v>
      </c>
      <c r="D236" s="21" t="s">
        <v>1195</v>
      </c>
      <c r="E236" s="21" t="s">
        <v>1074</v>
      </c>
      <c r="F236" s="21" t="s">
        <v>600</v>
      </c>
      <c r="G236" s="21" t="s">
        <v>29</v>
      </c>
    </row>
    <row r="237" spans="1:7" x14ac:dyDescent="0.35">
      <c r="A237" s="21" t="str">
        <f t="shared" si="3"/>
        <v>T-295Oct</v>
      </c>
      <c r="B237" s="21" t="s">
        <v>231</v>
      </c>
      <c r="C237" s="21" t="s">
        <v>384</v>
      </c>
      <c r="D237" s="21" t="s">
        <v>1195</v>
      </c>
      <c r="E237" s="21" t="s">
        <v>1075</v>
      </c>
      <c r="F237" s="21" t="s">
        <v>601</v>
      </c>
      <c r="G237" s="21" t="s">
        <v>29</v>
      </c>
    </row>
    <row r="238" spans="1:7" x14ac:dyDescent="0.35">
      <c r="A238" s="24" t="str">
        <f t="shared" si="3"/>
        <v>D-138Oct</v>
      </c>
      <c r="B238" s="24" t="s">
        <v>385</v>
      </c>
      <c r="C238" s="24" t="s">
        <v>385</v>
      </c>
      <c r="D238" s="24" t="s">
        <v>1194</v>
      </c>
      <c r="E238" s="24" t="s">
        <v>1234</v>
      </c>
      <c r="F238" s="24" t="s">
        <v>757</v>
      </c>
      <c r="G238" s="24" t="s">
        <v>29</v>
      </c>
    </row>
    <row r="239" spans="1:7" x14ac:dyDescent="0.35">
      <c r="A239" s="21" t="str">
        <f t="shared" si="3"/>
        <v>T-296Oct</v>
      </c>
      <c r="B239" s="21" t="s">
        <v>232</v>
      </c>
      <c r="C239" s="21" t="s">
        <v>385</v>
      </c>
      <c r="D239" s="21" t="s">
        <v>1195</v>
      </c>
      <c r="E239" s="21" t="s">
        <v>1076</v>
      </c>
      <c r="F239" s="21" t="s">
        <v>602</v>
      </c>
      <c r="G239" s="21" t="s">
        <v>29</v>
      </c>
    </row>
    <row r="240" spans="1:7" x14ac:dyDescent="0.35">
      <c r="A240" s="21" t="str">
        <f t="shared" si="3"/>
        <v>T-297Oct</v>
      </c>
      <c r="B240" s="21" t="s">
        <v>233</v>
      </c>
      <c r="C240" s="21" t="s">
        <v>385</v>
      </c>
      <c r="D240" s="21" t="s">
        <v>1195</v>
      </c>
      <c r="E240" s="21" t="s">
        <v>1077</v>
      </c>
      <c r="F240" s="21" t="s">
        <v>603</v>
      </c>
      <c r="G240" s="21" t="s">
        <v>29</v>
      </c>
    </row>
    <row r="241" spans="1:7" x14ac:dyDescent="0.35">
      <c r="A241" s="21" t="str">
        <f t="shared" si="3"/>
        <v>T-298Oct</v>
      </c>
      <c r="B241" s="21" t="s">
        <v>234</v>
      </c>
      <c r="C241" s="21" t="s">
        <v>385</v>
      </c>
      <c r="D241" s="21" t="s">
        <v>1195</v>
      </c>
      <c r="E241" s="21" t="s">
        <v>1078</v>
      </c>
      <c r="F241" s="21" t="s">
        <v>604</v>
      </c>
      <c r="G241" s="21" t="s">
        <v>29</v>
      </c>
    </row>
    <row r="242" spans="1:7" x14ac:dyDescent="0.35">
      <c r="A242" s="21" t="str">
        <f t="shared" si="3"/>
        <v>T-299Oct</v>
      </c>
      <c r="B242" s="21" t="s">
        <v>235</v>
      </c>
      <c r="C242" s="21" t="s">
        <v>385</v>
      </c>
      <c r="D242" s="21" t="s">
        <v>1195</v>
      </c>
      <c r="E242" s="21" t="s">
        <v>1079</v>
      </c>
      <c r="F242" s="21" t="s">
        <v>605</v>
      </c>
      <c r="G242" s="21" t="s">
        <v>29</v>
      </c>
    </row>
    <row r="243" spans="1:7" x14ac:dyDescent="0.35">
      <c r="A243" s="24" t="str">
        <f t="shared" si="3"/>
        <v>D-139Oct</v>
      </c>
      <c r="B243" s="24" t="s">
        <v>386</v>
      </c>
      <c r="C243" s="24" t="s">
        <v>386</v>
      </c>
      <c r="D243" s="24" t="s">
        <v>1194</v>
      </c>
      <c r="E243" s="24" t="s">
        <v>1235</v>
      </c>
      <c r="F243" s="24" t="s">
        <v>758</v>
      </c>
      <c r="G243" s="24" t="s">
        <v>29</v>
      </c>
    </row>
    <row r="244" spans="1:7" x14ac:dyDescent="0.35">
      <c r="A244" s="21" t="str">
        <f t="shared" si="3"/>
        <v>T-300Oct</v>
      </c>
      <c r="B244" s="21" t="s">
        <v>236</v>
      </c>
      <c r="C244" s="21" t="s">
        <v>386</v>
      </c>
      <c r="D244" s="21" t="s">
        <v>1195</v>
      </c>
      <c r="E244" s="21" t="s">
        <v>1080</v>
      </c>
      <c r="F244" s="21" t="s">
        <v>606</v>
      </c>
      <c r="G244" s="21" t="s">
        <v>29</v>
      </c>
    </row>
    <row r="245" spans="1:7" x14ac:dyDescent="0.35">
      <c r="A245" s="21" t="str">
        <f t="shared" si="3"/>
        <v>T-301Oct</v>
      </c>
      <c r="B245" s="21" t="s">
        <v>237</v>
      </c>
      <c r="C245" s="21" t="s">
        <v>386</v>
      </c>
      <c r="D245" s="21" t="s">
        <v>1195</v>
      </c>
      <c r="E245" s="21" t="s">
        <v>1081</v>
      </c>
      <c r="F245" s="21" t="s">
        <v>607</v>
      </c>
      <c r="G245" s="21" t="s">
        <v>29</v>
      </c>
    </row>
    <row r="246" spans="1:7" x14ac:dyDescent="0.35">
      <c r="A246" s="21" t="str">
        <f t="shared" si="3"/>
        <v>T-302Oct</v>
      </c>
      <c r="B246" s="21" t="s">
        <v>238</v>
      </c>
      <c r="C246" s="21" t="s">
        <v>386</v>
      </c>
      <c r="D246" s="21" t="s">
        <v>1195</v>
      </c>
      <c r="E246" s="21" t="s">
        <v>1082</v>
      </c>
      <c r="F246" s="21" t="s">
        <v>608</v>
      </c>
      <c r="G246" s="21" t="s">
        <v>29</v>
      </c>
    </row>
    <row r="247" spans="1:7" x14ac:dyDescent="0.35">
      <c r="A247" s="21" t="str">
        <f t="shared" si="3"/>
        <v>T-303Oct</v>
      </c>
      <c r="B247" s="21" t="s">
        <v>239</v>
      </c>
      <c r="C247" s="21" t="s">
        <v>386</v>
      </c>
      <c r="D247" s="21" t="s">
        <v>1195</v>
      </c>
      <c r="E247" s="21" t="s">
        <v>1083</v>
      </c>
      <c r="F247" s="21" t="s">
        <v>609</v>
      </c>
      <c r="G247" s="21" t="s">
        <v>29</v>
      </c>
    </row>
    <row r="248" spans="1:7" x14ac:dyDescent="0.35">
      <c r="A248" s="21" t="str">
        <f t="shared" si="3"/>
        <v>T-304Oct</v>
      </c>
      <c r="B248" s="21" t="s">
        <v>240</v>
      </c>
      <c r="C248" s="21" t="s">
        <v>386</v>
      </c>
      <c r="D248" s="21" t="s">
        <v>1195</v>
      </c>
      <c r="E248" s="21" t="s">
        <v>1084</v>
      </c>
      <c r="F248" s="21" t="s">
        <v>610</v>
      </c>
      <c r="G248" s="21" t="s">
        <v>29</v>
      </c>
    </row>
    <row r="249" spans="1:7" x14ac:dyDescent="0.35">
      <c r="A249" s="24" t="str">
        <f t="shared" si="3"/>
        <v>D-140Oct</v>
      </c>
      <c r="B249" s="24" t="s">
        <v>387</v>
      </c>
      <c r="C249" s="24" t="s">
        <v>387</v>
      </c>
      <c r="D249" s="24" t="s">
        <v>1194</v>
      </c>
      <c r="E249" s="24" t="s">
        <v>1236</v>
      </c>
      <c r="F249" s="24" t="s">
        <v>759</v>
      </c>
      <c r="G249" s="24" t="s">
        <v>29</v>
      </c>
    </row>
    <row r="250" spans="1:7" x14ac:dyDescent="0.35">
      <c r="A250" s="21" t="str">
        <f t="shared" si="3"/>
        <v>T-305Oct</v>
      </c>
      <c r="B250" s="21" t="s">
        <v>241</v>
      </c>
      <c r="C250" s="21" t="s">
        <v>387</v>
      </c>
      <c r="D250" s="21" t="s">
        <v>1195</v>
      </c>
      <c r="E250" s="21" t="s">
        <v>1085</v>
      </c>
      <c r="F250" s="21" t="s">
        <v>611</v>
      </c>
      <c r="G250" s="21" t="s">
        <v>29</v>
      </c>
    </row>
    <row r="251" spans="1:7" x14ac:dyDescent="0.35">
      <c r="A251" s="21" t="str">
        <f t="shared" si="3"/>
        <v>T-306Oct</v>
      </c>
      <c r="B251" s="21" t="s">
        <v>242</v>
      </c>
      <c r="C251" s="21" t="s">
        <v>387</v>
      </c>
      <c r="D251" s="21" t="s">
        <v>1195</v>
      </c>
      <c r="E251" s="21" t="s">
        <v>1086</v>
      </c>
      <c r="F251" s="21" t="s">
        <v>612</v>
      </c>
      <c r="G251" s="21" t="s">
        <v>29</v>
      </c>
    </row>
    <row r="252" spans="1:7" x14ac:dyDescent="0.35">
      <c r="A252" s="21" t="str">
        <f t="shared" si="3"/>
        <v>T-307Oct</v>
      </c>
      <c r="B252" s="21" t="s">
        <v>243</v>
      </c>
      <c r="C252" s="21" t="s">
        <v>387</v>
      </c>
      <c r="D252" s="21" t="s">
        <v>1195</v>
      </c>
      <c r="E252" s="21" t="s">
        <v>1087</v>
      </c>
      <c r="F252" s="21" t="s">
        <v>613</v>
      </c>
      <c r="G252" s="21" t="s">
        <v>29</v>
      </c>
    </row>
    <row r="253" spans="1:7" x14ac:dyDescent="0.35">
      <c r="A253" s="21" t="str">
        <f t="shared" si="3"/>
        <v>T-308Oct</v>
      </c>
      <c r="B253" s="21" t="s">
        <v>244</v>
      </c>
      <c r="C253" s="21" t="s">
        <v>387</v>
      </c>
      <c r="D253" s="21" t="s">
        <v>1195</v>
      </c>
      <c r="E253" s="21" t="s">
        <v>1088</v>
      </c>
      <c r="F253" s="21" t="s">
        <v>614</v>
      </c>
      <c r="G253" s="21" t="s">
        <v>29</v>
      </c>
    </row>
    <row r="254" spans="1:7" x14ac:dyDescent="0.35">
      <c r="A254" s="21" t="str">
        <f t="shared" si="3"/>
        <v>T-309Oct</v>
      </c>
      <c r="B254" s="21" t="s">
        <v>245</v>
      </c>
      <c r="C254" s="21" t="s">
        <v>387</v>
      </c>
      <c r="D254" s="21" t="s">
        <v>1195</v>
      </c>
      <c r="E254" s="21" t="s">
        <v>1089</v>
      </c>
      <c r="F254" s="21" t="s">
        <v>615</v>
      </c>
      <c r="G254" s="21" t="s">
        <v>29</v>
      </c>
    </row>
    <row r="255" spans="1:7" x14ac:dyDescent="0.35">
      <c r="A255" s="24" t="str">
        <f t="shared" si="3"/>
        <v>D-141Oct</v>
      </c>
      <c r="B255" s="24" t="s">
        <v>388</v>
      </c>
      <c r="C255" s="24" t="s">
        <v>388</v>
      </c>
      <c r="D255" s="24" t="s">
        <v>1194</v>
      </c>
      <c r="E255" s="24" t="s">
        <v>1237</v>
      </c>
      <c r="F255" s="24" t="s">
        <v>760</v>
      </c>
      <c r="G255" s="24" t="s">
        <v>29</v>
      </c>
    </row>
    <row r="256" spans="1:7" x14ac:dyDescent="0.35">
      <c r="A256" s="21" t="str">
        <f t="shared" si="3"/>
        <v>T-310Oct</v>
      </c>
      <c r="B256" s="21" t="s">
        <v>246</v>
      </c>
      <c r="C256" s="21" t="s">
        <v>388</v>
      </c>
      <c r="D256" s="21" t="s">
        <v>1195</v>
      </c>
      <c r="E256" s="21" t="s">
        <v>1090</v>
      </c>
      <c r="F256" s="21" t="s">
        <v>616</v>
      </c>
      <c r="G256" s="21" t="s">
        <v>29</v>
      </c>
    </row>
    <row r="257" spans="1:7" x14ac:dyDescent="0.35">
      <c r="A257" s="21" t="str">
        <f t="shared" si="3"/>
        <v>T-311Oct</v>
      </c>
      <c r="B257" s="21" t="s">
        <v>247</v>
      </c>
      <c r="C257" s="21" t="s">
        <v>388</v>
      </c>
      <c r="D257" s="21" t="s">
        <v>1195</v>
      </c>
      <c r="E257" s="21" t="s">
        <v>1091</v>
      </c>
      <c r="F257" s="21" t="s">
        <v>617</v>
      </c>
      <c r="G257" s="21" t="s">
        <v>29</v>
      </c>
    </row>
    <row r="258" spans="1:7" x14ac:dyDescent="0.35">
      <c r="A258" s="21" t="str">
        <f t="shared" si="3"/>
        <v>T-312Oct</v>
      </c>
      <c r="B258" s="21" t="s">
        <v>248</v>
      </c>
      <c r="C258" s="21" t="s">
        <v>388</v>
      </c>
      <c r="D258" s="21" t="s">
        <v>1195</v>
      </c>
      <c r="E258" s="21" t="s">
        <v>1092</v>
      </c>
      <c r="F258" s="21" t="s">
        <v>618</v>
      </c>
      <c r="G258" s="21" t="s">
        <v>29</v>
      </c>
    </row>
    <row r="259" spans="1:7" x14ac:dyDescent="0.35">
      <c r="A259" s="21" t="str">
        <f t="shared" si="3"/>
        <v>T-313Oct</v>
      </c>
      <c r="B259" s="21" t="s">
        <v>249</v>
      </c>
      <c r="C259" s="21" t="s">
        <v>388</v>
      </c>
      <c r="D259" s="21" t="s">
        <v>1195</v>
      </c>
      <c r="E259" s="21" t="s">
        <v>1093</v>
      </c>
      <c r="F259" s="21" t="s">
        <v>619</v>
      </c>
      <c r="G259" s="21" t="s">
        <v>29</v>
      </c>
    </row>
    <row r="260" spans="1:7" x14ac:dyDescent="0.35">
      <c r="A260" s="24" t="str">
        <f t="shared" si="3"/>
        <v>D-142Oct</v>
      </c>
      <c r="B260" s="24" t="s">
        <v>389</v>
      </c>
      <c r="C260" s="24" t="s">
        <v>389</v>
      </c>
      <c r="D260" s="24" t="s">
        <v>1194</v>
      </c>
      <c r="E260" s="24" t="s">
        <v>1238</v>
      </c>
      <c r="F260" s="24" t="s">
        <v>761</v>
      </c>
      <c r="G260" s="24" t="s">
        <v>29</v>
      </c>
    </row>
    <row r="261" spans="1:7" x14ac:dyDescent="0.35">
      <c r="A261" s="21" t="str">
        <f t="shared" ref="A261:A324" si="4">_xlfn.CONCAT($B261,$G261)</f>
        <v>T-314Oct</v>
      </c>
      <c r="B261" s="21" t="s">
        <v>250</v>
      </c>
      <c r="C261" s="21" t="s">
        <v>389</v>
      </c>
      <c r="D261" s="21" t="s">
        <v>1195</v>
      </c>
      <c r="E261" s="21" t="s">
        <v>1094</v>
      </c>
      <c r="F261" s="21" t="s">
        <v>620</v>
      </c>
      <c r="G261" s="21" t="s">
        <v>29</v>
      </c>
    </row>
    <row r="262" spans="1:7" x14ac:dyDescent="0.35">
      <c r="A262" s="21" t="str">
        <f t="shared" si="4"/>
        <v>T-315Oct</v>
      </c>
      <c r="B262" s="21" t="s">
        <v>251</v>
      </c>
      <c r="C262" s="21" t="s">
        <v>389</v>
      </c>
      <c r="D262" s="21" t="s">
        <v>1195</v>
      </c>
      <c r="E262" s="21" t="s">
        <v>1095</v>
      </c>
      <c r="F262" s="21" t="s">
        <v>621</v>
      </c>
      <c r="G262" s="21" t="s">
        <v>29</v>
      </c>
    </row>
    <row r="263" spans="1:7" x14ac:dyDescent="0.35">
      <c r="A263" s="21" t="str">
        <f t="shared" si="4"/>
        <v>T-316Oct</v>
      </c>
      <c r="B263" s="21" t="s">
        <v>252</v>
      </c>
      <c r="C263" s="21" t="s">
        <v>389</v>
      </c>
      <c r="D263" s="21" t="s">
        <v>1195</v>
      </c>
      <c r="E263" s="21" t="s">
        <v>1096</v>
      </c>
      <c r="F263" s="21" t="s">
        <v>622</v>
      </c>
      <c r="G263" s="21" t="s">
        <v>29</v>
      </c>
    </row>
    <row r="264" spans="1:7" x14ac:dyDescent="0.35">
      <c r="A264" s="21" t="str">
        <f t="shared" si="4"/>
        <v>T-317Oct</v>
      </c>
      <c r="B264" s="21" t="s">
        <v>253</v>
      </c>
      <c r="C264" s="21" t="s">
        <v>389</v>
      </c>
      <c r="D264" s="21" t="s">
        <v>1195</v>
      </c>
      <c r="E264" s="21" t="s">
        <v>1097</v>
      </c>
      <c r="F264" s="21" t="s">
        <v>623</v>
      </c>
      <c r="G264" s="21" t="s">
        <v>29</v>
      </c>
    </row>
    <row r="265" spans="1:7" x14ac:dyDescent="0.35">
      <c r="A265" s="21" t="str">
        <f t="shared" si="4"/>
        <v>T-318Oct</v>
      </c>
      <c r="B265" s="21" t="s">
        <v>254</v>
      </c>
      <c r="C265" s="21" t="s">
        <v>389</v>
      </c>
      <c r="D265" s="21" t="s">
        <v>1195</v>
      </c>
      <c r="E265" s="21" t="s">
        <v>1098</v>
      </c>
      <c r="F265" s="21" t="s">
        <v>624</v>
      </c>
      <c r="G265" s="21" t="s">
        <v>29</v>
      </c>
    </row>
    <row r="266" spans="1:7" x14ac:dyDescent="0.35">
      <c r="A266" s="21" t="str">
        <f t="shared" si="4"/>
        <v>T-319Oct</v>
      </c>
      <c r="B266" s="21" t="s">
        <v>255</v>
      </c>
      <c r="C266" s="21" t="s">
        <v>389</v>
      </c>
      <c r="D266" s="21" t="s">
        <v>1195</v>
      </c>
      <c r="E266" s="21" t="s">
        <v>1099</v>
      </c>
      <c r="F266" s="21" t="s">
        <v>625</v>
      </c>
      <c r="G266" s="21" t="s">
        <v>29</v>
      </c>
    </row>
    <row r="267" spans="1:7" x14ac:dyDescent="0.35">
      <c r="A267" s="24" t="str">
        <f t="shared" si="4"/>
        <v>D-143Oct</v>
      </c>
      <c r="B267" s="24" t="s">
        <v>390</v>
      </c>
      <c r="C267" s="24" t="s">
        <v>390</v>
      </c>
      <c r="D267" s="24" t="s">
        <v>1194</v>
      </c>
      <c r="E267" s="24" t="s">
        <v>1239</v>
      </c>
      <c r="F267" s="24" t="s">
        <v>762</v>
      </c>
      <c r="G267" s="24" t="s">
        <v>29</v>
      </c>
    </row>
    <row r="268" spans="1:7" x14ac:dyDescent="0.35">
      <c r="A268" s="21" t="str">
        <f t="shared" si="4"/>
        <v>T-320Oct</v>
      </c>
      <c r="B268" s="21" t="s">
        <v>256</v>
      </c>
      <c r="C268" s="21" t="s">
        <v>390</v>
      </c>
      <c r="D268" s="21" t="s">
        <v>1195</v>
      </c>
      <c r="E268" s="21" t="s">
        <v>1100</v>
      </c>
      <c r="F268" s="21" t="s">
        <v>626</v>
      </c>
      <c r="G268" s="21" t="s">
        <v>29</v>
      </c>
    </row>
    <row r="269" spans="1:7" x14ac:dyDescent="0.35">
      <c r="A269" s="21" t="str">
        <f t="shared" si="4"/>
        <v>T-321Oct</v>
      </c>
      <c r="B269" s="21" t="s">
        <v>257</v>
      </c>
      <c r="C269" s="21" t="s">
        <v>390</v>
      </c>
      <c r="D269" s="21" t="s">
        <v>1195</v>
      </c>
      <c r="E269" s="21" t="s">
        <v>1101</v>
      </c>
      <c r="F269" s="21" t="s">
        <v>627</v>
      </c>
      <c r="G269" s="21" t="s">
        <v>29</v>
      </c>
    </row>
    <row r="270" spans="1:7" x14ac:dyDescent="0.35">
      <c r="A270" s="21" t="str">
        <f t="shared" si="4"/>
        <v>T-322Oct</v>
      </c>
      <c r="B270" s="21" t="s">
        <v>258</v>
      </c>
      <c r="C270" s="21" t="s">
        <v>390</v>
      </c>
      <c r="D270" s="21" t="s">
        <v>1195</v>
      </c>
      <c r="E270" s="21" t="s">
        <v>1102</v>
      </c>
      <c r="F270" s="21" t="s">
        <v>628</v>
      </c>
      <c r="G270" s="21" t="s">
        <v>29</v>
      </c>
    </row>
    <row r="271" spans="1:7" x14ac:dyDescent="0.35">
      <c r="A271" s="21" t="str">
        <f t="shared" si="4"/>
        <v>T-323Oct</v>
      </c>
      <c r="B271" s="21" t="s">
        <v>259</v>
      </c>
      <c r="C271" s="21" t="s">
        <v>390</v>
      </c>
      <c r="D271" s="21" t="s">
        <v>1195</v>
      </c>
      <c r="E271" s="21" t="s">
        <v>1103</v>
      </c>
      <c r="F271" s="21" t="s">
        <v>629</v>
      </c>
      <c r="G271" s="21" t="s">
        <v>29</v>
      </c>
    </row>
    <row r="272" spans="1:7" x14ac:dyDescent="0.35">
      <c r="A272" s="21" t="str">
        <f t="shared" si="4"/>
        <v>T-324Oct</v>
      </c>
      <c r="B272" s="21" t="s">
        <v>260</v>
      </c>
      <c r="C272" s="21" t="s">
        <v>390</v>
      </c>
      <c r="D272" s="21" t="s">
        <v>1195</v>
      </c>
      <c r="E272" s="21" t="s">
        <v>1104</v>
      </c>
      <c r="F272" s="21" t="s">
        <v>630</v>
      </c>
      <c r="G272" s="21" t="s">
        <v>29</v>
      </c>
    </row>
    <row r="273" spans="1:7" x14ac:dyDescent="0.35">
      <c r="A273" s="24" t="str">
        <f t="shared" si="4"/>
        <v>D-144Oct</v>
      </c>
      <c r="B273" s="24" t="s">
        <v>391</v>
      </c>
      <c r="C273" s="24" t="s">
        <v>391</v>
      </c>
      <c r="D273" s="24" t="s">
        <v>1194</v>
      </c>
      <c r="E273" s="24" t="s">
        <v>1240</v>
      </c>
      <c r="F273" s="24" t="s">
        <v>763</v>
      </c>
      <c r="G273" s="24" t="s">
        <v>29</v>
      </c>
    </row>
    <row r="274" spans="1:7" x14ac:dyDescent="0.35">
      <c r="A274" s="21" t="str">
        <f t="shared" si="4"/>
        <v>T-325Oct</v>
      </c>
      <c r="B274" s="21" t="s">
        <v>261</v>
      </c>
      <c r="C274" s="21" t="s">
        <v>391</v>
      </c>
      <c r="D274" s="21" t="s">
        <v>1195</v>
      </c>
      <c r="E274" s="21" t="s">
        <v>1105</v>
      </c>
      <c r="F274" s="21" t="s">
        <v>631</v>
      </c>
      <c r="G274" s="21" t="s">
        <v>29</v>
      </c>
    </row>
    <row r="275" spans="1:7" x14ac:dyDescent="0.35">
      <c r="A275" s="21" t="str">
        <f t="shared" si="4"/>
        <v>T-326Oct</v>
      </c>
      <c r="B275" s="21" t="s">
        <v>262</v>
      </c>
      <c r="C275" s="21" t="s">
        <v>391</v>
      </c>
      <c r="D275" s="21" t="s">
        <v>1195</v>
      </c>
      <c r="E275" s="21" t="s">
        <v>1106</v>
      </c>
      <c r="F275" s="21" t="s">
        <v>632</v>
      </c>
      <c r="G275" s="21" t="s">
        <v>29</v>
      </c>
    </row>
    <row r="276" spans="1:7" x14ac:dyDescent="0.35">
      <c r="A276" s="21" t="str">
        <f t="shared" si="4"/>
        <v>T-327Oct</v>
      </c>
      <c r="B276" s="21" t="s">
        <v>263</v>
      </c>
      <c r="C276" s="21" t="s">
        <v>391</v>
      </c>
      <c r="D276" s="21" t="s">
        <v>1195</v>
      </c>
      <c r="E276" s="21" t="s">
        <v>1107</v>
      </c>
      <c r="F276" s="21" t="s">
        <v>633</v>
      </c>
      <c r="G276" s="21" t="s">
        <v>29</v>
      </c>
    </row>
    <row r="277" spans="1:7" x14ac:dyDescent="0.35">
      <c r="A277" s="21" t="str">
        <f t="shared" si="4"/>
        <v>T-328Oct</v>
      </c>
      <c r="B277" s="21" t="s">
        <v>264</v>
      </c>
      <c r="C277" s="21" t="s">
        <v>391</v>
      </c>
      <c r="D277" s="21" t="s">
        <v>1195</v>
      </c>
      <c r="E277" s="21" t="s">
        <v>1108</v>
      </c>
      <c r="F277" s="21" t="s">
        <v>634</v>
      </c>
      <c r="G277" s="21" t="s">
        <v>29</v>
      </c>
    </row>
    <row r="278" spans="1:7" x14ac:dyDescent="0.35">
      <c r="A278" s="24" t="str">
        <f t="shared" si="4"/>
        <v>D-145Oct</v>
      </c>
      <c r="B278" s="24" t="s">
        <v>392</v>
      </c>
      <c r="C278" s="24" t="s">
        <v>392</v>
      </c>
      <c r="D278" s="24" t="s">
        <v>1194</v>
      </c>
      <c r="E278" s="24" t="s">
        <v>1241</v>
      </c>
      <c r="F278" s="24" t="s">
        <v>764</v>
      </c>
      <c r="G278" s="24" t="s">
        <v>29</v>
      </c>
    </row>
    <row r="279" spans="1:7" x14ac:dyDescent="0.35">
      <c r="A279" s="21" t="str">
        <f t="shared" si="4"/>
        <v>T-329Oct</v>
      </c>
      <c r="B279" s="21" t="s">
        <v>265</v>
      </c>
      <c r="C279" s="21" t="s">
        <v>392</v>
      </c>
      <c r="D279" s="21" t="s">
        <v>1195</v>
      </c>
      <c r="E279" s="21" t="s">
        <v>1109</v>
      </c>
      <c r="F279" s="21" t="s">
        <v>635</v>
      </c>
      <c r="G279" s="21" t="s">
        <v>29</v>
      </c>
    </row>
    <row r="280" spans="1:7" x14ac:dyDescent="0.35">
      <c r="A280" s="21" t="str">
        <f t="shared" si="4"/>
        <v>T-330Oct</v>
      </c>
      <c r="B280" s="21" t="s">
        <v>266</v>
      </c>
      <c r="C280" s="21" t="s">
        <v>392</v>
      </c>
      <c r="D280" s="21" t="s">
        <v>1195</v>
      </c>
      <c r="E280" s="21" t="s">
        <v>1110</v>
      </c>
      <c r="F280" s="21" t="s">
        <v>636</v>
      </c>
      <c r="G280" s="21" t="s">
        <v>29</v>
      </c>
    </row>
    <row r="281" spans="1:7" x14ac:dyDescent="0.35">
      <c r="A281" s="21" t="str">
        <f t="shared" si="4"/>
        <v>T-331Oct</v>
      </c>
      <c r="B281" s="21" t="s">
        <v>267</v>
      </c>
      <c r="C281" s="21" t="s">
        <v>392</v>
      </c>
      <c r="D281" s="21" t="s">
        <v>1195</v>
      </c>
      <c r="E281" s="21" t="s">
        <v>1111</v>
      </c>
      <c r="F281" s="21" t="s">
        <v>637</v>
      </c>
      <c r="G281" s="21" t="s">
        <v>29</v>
      </c>
    </row>
    <row r="282" spans="1:7" x14ac:dyDescent="0.35">
      <c r="A282" s="21" t="str">
        <f t="shared" si="4"/>
        <v>T-332Oct</v>
      </c>
      <c r="B282" s="21" t="s">
        <v>268</v>
      </c>
      <c r="C282" s="21" t="s">
        <v>392</v>
      </c>
      <c r="D282" s="21" t="s">
        <v>1195</v>
      </c>
      <c r="E282" s="21" t="s">
        <v>1112</v>
      </c>
      <c r="F282" s="21" t="s">
        <v>638</v>
      </c>
      <c r="G282" s="21" t="s">
        <v>29</v>
      </c>
    </row>
    <row r="283" spans="1:7" x14ac:dyDescent="0.35">
      <c r="A283" s="21" t="str">
        <f t="shared" si="4"/>
        <v>T-333Oct</v>
      </c>
      <c r="B283" s="21" t="s">
        <v>269</v>
      </c>
      <c r="C283" s="21" t="s">
        <v>392</v>
      </c>
      <c r="D283" s="21" t="s">
        <v>1195</v>
      </c>
      <c r="E283" s="21" t="s">
        <v>1113</v>
      </c>
      <c r="F283" s="21" t="s">
        <v>639</v>
      </c>
      <c r="G283" s="21" t="s">
        <v>29</v>
      </c>
    </row>
    <row r="284" spans="1:7" x14ac:dyDescent="0.35">
      <c r="A284" s="21" t="str">
        <f t="shared" si="4"/>
        <v>T-334Oct</v>
      </c>
      <c r="B284" s="21" t="s">
        <v>270</v>
      </c>
      <c r="C284" s="21" t="s">
        <v>392</v>
      </c>
      <c r="D284" s="21" t="s">
        <v>1195</v>
      </c>
      <c r="E284" s="21" t="s">
        <v>1114</v>
      </c>
      <c r="F284" s="21" t="s">
        <v>640</v>
      </c>
      <c r="G284" s="21" t="s">
        <v>29</v>
      </c>
    </row>
    <row r="285" spans="1:7" x14ac:dyDescent="0.35">
      <c r="A285" s="21" t="str">
        <f t="shared" si="4"/>
        <v>T-335Oct</v>
      </c>
      <c r="B285" s="21" t="s">
        <v>271</v>
      </c>
      <c r="C285" s="21" t="s">
        <v>392</v>
      </c>
      <c r="D285" s="21" t="s">
        <v>1195</v>
      </c>
      <c r="E285" s="21" t="s">
        <v>1115</v>
      </c>
      <c r="F285" s="21" t="s">
        <v>641</v>
      </c>
      <c r="G285" s="21" t="s">
        <v>29</v>
      </c>
    </row>
    <row r="286" spans="1:7" x14ac:dyDescent="0.35">
      <c r="A286" s="24" t="str">
        <f t="shared" si="4"/>
        <v>D-146Oct</v>
      </c>
      <c r="B286" s="24" t="s">
        <v>393</v>
      </c>
      <c r="C286" s="24" t="s">
        <v>393</v>
      </c>
      <c r="D286" s="24" t="s">
        <v>1194</v>
      </c>
      <c r="E286" s="24" t="s">
        <v>1242</v>
      </c>
      <c r="F286" s="24" t="s">
        <v>765</v>
      </c>
      <c r="G286" s="24" t="s">
        <v>29</v>
      </c>
    </row>
    <row r="287" spans="1:7" x14ac:dyDescent="0.35">
      <c r="A287" s="21" t="str">
        <f t="shared" si="4"/>
        <v>T-336Oct</v>
      </c>
      <c r="B287" s="21" t="s">
        <v>272</v>
      </c>
      <c r="C287" s="21" t="s">
        <v>393</v>
      </c>
      <c r="D287" s="21" t="s">
        <v>1195</v>
      </c>
      <c r="E287" s="21" t="s">
        <v>1116</v>
      </c>
      <c r="F287" s="21" t="s">
        <v>642</v>
      </c>
      <c r="G287" s="21" t="s">
        <v>29</v>
      </c>
    </row>
    <row r="288" spans="1:7" x14ac:dyDescent="0.35">
      <c r="A288" s="21" t="str">
        <f t="shared" si="4"/>
        <v>T-337Oct</v>
      </c>
      <c r="B288" s="21" t="s">
        <v>273</v>
      </c>
      <c r="C288" s="21" t="s">
        <v>393</v>
      </c>
      <c r="D288" s="21" t="s">
        <v>1195</v>
      </c>
      <c r="E288" s="21" t="s">
        <v>1117</v>
      </c>
      <c r="F288" s="21" t="s">
        <v>643</v>
      </c>
      <c r="G288" s="21" t="s">
        <v>29</v>
      </c>
    </row>
    <row r="289" spans="1:7" x14ac:dyDescent="0.35">
      <c r="A289" s="21" t="str">
        <f t="shared" si="4"/>
        <v>T-338Oct</v>
      </c>
      <c r="B289" s="21" t="s">
        <v>274</v>
      </c>
      <c r="C289" s="21" t="s">
        <v>393</v>
      </c>
      <c r="D289" s="21" t="s">
        <v>1195</v>
      </c>
      <c r="E289" s="21" t="s">
        <v>1118</v>
      </c>
      <c r="F289" s="21" t="s">
        <v>644</v>
      </c>
      <c r="G289" s="21" t="s">
        <v>29</v>
      </c>
    </row>
    <row r="290" spans="1:7" x14ac:dyDescent="0.35">
      <c r="A290" s="21" t="str">
        <f t="shared" si="4"/>
        <v>T-339Oct</v>
      </c>
      <c r="B290" s="21" t="s">
        <v>275</v>
      </c>
      <c r="C290" s="21" t="s">
        <v>393</v>
      </c>
      <c r="D290" s="21" t="s">
        <v>1195</v>
      </c>
      <c r="E290" s="21" t="s">
        <v>1119</v>
      </c>
      <c r="F290" s="21" t="s">
        <v>645</v>
      </c>
      <c r="G290" s="21" t="s">
        <v>29</v>
      </c>
    </row>
    <row r="291" spans="1:7" x14ac:dyDescent="0.35">
      <c r="A291" s="24" t="str">
        <f t="shared" si="4"/>
        <v>D-147Oct</v>
      </c>
      <c r="B291" s="24" t="s">
        <v>394</v>
      </c>
      <c r="C291" s="24" t="s">
        <v>394</v>
      </c>
      <c r="D291" s="24" t="s">
        <v>1194</v>
      </c>
      <c r="E291" s="24" t="s">
        <v>1243</v>
      </c>
      <c r="F291" s="24" t="s">
        <v>766</v>
      </c>
      <c r="G291" s="24" t="s">
        <v>29</v>
      </c>
    </row>
    <row r="292" spans="1:7" x14ac:dyDescent="0.35">
      <c r="A292" s="21" t="str">
        <f t="shared" si="4"/>
        <v>T-340Oct</v>
      </c>
      <c r="B292" s="21" t="s">
        <v>276</v>
      </c>
      <c r="C292" s="21" t="s">
        <v>394</v>
      </c>
      <c r="D292" s="21" t="s">
        <v>1195</v>
      </c>
      <c r="E292" s="21" t="s">
        <v>1120</v>
      </c>
      <c r="F292" s="21" t="s">
        <v>646</v>
      </c>
      <c r="G292" s="21" t="s">
        <v>29</v>
      </c>
    </row>
    <row r="293" spans="1:7" x14ac:dyDescent="0.35">
      <c r="A293" s="21" t="str">
        <f t="shared" si="4"/>
        <v>T-341Oct</v>
      </c>
      <c r="B293" s="21" t="s">
        <v>277</v>
      </c>
      <c r="C293" s="21" t="s">
        <v>394</v>
      </c>
      <c r="D293" s="21" t="s">
        <v>1195</v>
      </c>
      <c r="E293" s="21" t="s">
        <v>1121</v>
      </c>
      <c r="F293" s="21" t="s">
        <v>647</v>
      </c>
      <c r="G293" s="21" t="s">
        <v>29</v>
      </c>
    </row>
    <row r="294" spans="1:7" x14ac:dyDescent="0.35">
      <c r="A294" s="21" t="str">
        <f t="shared" si="4"/>
        <v>T-342Oct</v>
      </c>
      <c r="B294" s="21" t="s">
        <v>278</v>
      </c>
      <c r="C294" s="21" t="s">
        <v>394</v>
      </c>
      <c r="D294" s="21" t="s">
        <v>1195</v>
      </c>
      <c r="E294" s="21" t="s">
        <v>1122</v>
      </c>
      <c r="F294" s="21" t="s">
        <v>648</v>
      </c>
      <c r="G294" s="21" t="s">
        <v>29</v>
      </c>
    </row>
    <row r="295" spans="1:7" x14ac:dyDescent="0.35">
      <c r="A295" s="21" t="str">
        <f t="shared" si="4"/>
        <v>T-343Oct</v>
      </c>
      <c r="B295" s="21" t="s">
        <v>279</v>
      </c>
      <c r="C295" s="21" t="s">
        <v>394</v>
      </c>
      <c r="D295" s="21" t="s">
        <v>1195</v>
      </c>
      <c r="E295" s="21" t="s">
        <v>1123</v>
      </c>
      <c r="F295" s="21" t="s">
        <v>649</v>
      </c>
      <c r="G295" s="21" t="s">
        <v>29</v>
      </c>
    </row>
    <row r="296" spans="1:7" x14ac:dyDescent="0.35">
      <c r="A296" s="21" t="str">
        <f t="shared" si="4"/>
        <v>T-344Oct</v>
      </c>
      <c r="B296" s="21" t="s">
        <v>280</v>
      </c>
      <c r="C296" s="21" t="s">
        <v>394</v>
      </c>
      <c r="D296" s="21" t="s">
        <v>1195</v>
      </c>
      <c r="E296" s="21" t="s">
        <v>1124</v>
      </c>
      <c r="F296" s="21" t="s">
        <v>650</v>
      </c>
      <c r="G296" s="21" t="s">
        <v>29</v>
      </c>
    </row>
    <row r="297" spans="1:7" x14ac:dyDescent="0.35">
      <c r="A297" s="21" t="str">
        <f t="shared" si="4"/>
        <v>T-345Oct</v>
      </c>
      <c r="B297" s="21" t="s">
        <v>281</v>
      </c>
      <c r="C297" s="21" t="s">
        <v>394</v>
      </c>
      <c r="D297" s="21" t="s">
        <v>1195</v>
      </c>
      <c r="E297" s="21" t="s">
        <v>1125</v>
      </c>
      <c r="F297" s="21" t="s">
        <v>651</v>
      </c>
      <c r="G297" s="21" t="s">
        <v>29</v>
      </c>
    </row>
    <row r="298" spans="1:7" x14ac:dyDescent="0.35">
      <c r="A298" s="24" t="str">
        <f t="shared" si="4"/>
        <v>D-148Oct</v>
      </c>
      <c r="B298" s="24" t="s">
        <v>395</v>
      </c>
      <c r="C298" s="24" t="s">
        <v>395</v>
      </c>
      <c r="D298" s="24" t="s">
        <v>1194</v>
      </c>
      <c r="E298" s="24" t="s">
        <v>1244</v>
      </c>
      <c r="F298" s="24" t="s">
        <v>767</v>
      </c>
      <c r="G298" s="24" t="s">
        <v>29</v>
      </c>
    </row>
    <row r="299" spans="1:7" x14ac:dyDescent="0.35">
      <c r="A299" s="21" t="str">
        <f t="shared" si="4"/>
        <v>T-346Oct</v>
      </c>
      <c r="B299" s="21" t="s">
        <v>282</v>
      </c>
      <c r="C299" s="21" t="s">
        <v>395</v>
      </c>
      <c r="D299" s="21" t="s">
        <v>1195</v>
      </c>
      <c r="E299" s="21" t="s">
        <v>1126</v>
      </c>
      <c r="F299" s="21" t="s">
        <v>652</v>
      </c>
      <c r="G299" s="21" t="s">
        <v>29</v>
      </c>
    </row>
    <row r="300" spans="1:7" x14ac:dyDescent="0.35">
      <c r="A300" s="21" t="str">
        <f t="shared" si="4"/>
        <v>T-347Oct</v>
      </c>
      <c r="B300" s="21" t="s">
        <v>283</v>
      </c>
      <c r="C300" s="21" t="s">
        <v>395</v>
      </c>
      <c r="D300" s="21" t="s">
        <v>1195</v>
      </c>
      <c r="E300" s="21" t="s">
        <v>1127</v>
      </c>
      <c r="F300" s="21" t="s">
        <v>653</v>
      </c>
      <c r="G300" s="21" t="s">
        <v>29</v>
      </c>
    </row>
    <row r="301" spans="1:7" x14ac:dyDescent="0.35">
      <c r="A301" s="21" t="str">
        <f t="shared" si="4"/>
        <v>T-348Oct</v>
      </c>
      <c r="B301" s="21" t="s">
        <v>284</v>
      </c>
      <c r="C301" s="21" t="s">
        <v>395</v>
      </c>
      <c r="D301" s="21" t="s">
        <v>1195</v>
      </c>
      <c r="E301" s="21" t="s">
        <v>1128</v>
      </c>
      <c r="F301" s="21" t="s">
        <v>654</v>
      </c>
      <c r="G301" s="21" t="s">
        <v>29</v>
      </c>
    </row>
    <row r="302" spans="1:7" x14ac:dyDescent="0.35">
      <c r="A302" s="21" t="str">
        <f t="shared" si="4"/>
        <v>T-349Oct</v>
      </c>
      <c r="B302" s="21" t="s">
        <v>285</v>
      </c>
      <c r="C302" s="21" t="s">
        <v>395</v>
      </c>
      <c r="D302" s="21" t="s">
        <v>1195</v>
      </c>
      <c r="E302" s="21" t="s">
        <v>1129</v>
      </c>
      <c r="F302" s="21" t="s">
        <v>655</v>
      </c>
      <c r="G302" s="21" t="s">
        <v>29</v>
      </c>
    </row>
    <row r="303" spans="1:7" x14ac:dyDescent="0.35">
      <c r="A303" s="21" t="str">
        <f t="shared" si="4"/>
        <v>T-350Oct</v>
      </c>
      <c r="B303" s="21" t="s">
        <v>286</v>
      </c>
      <c r="C303" s="21" t="s">
        <v>395</v>
      </c>
      <c r="D303" s="21" t="s">
        <v>1195</v>
      </c>
      <c r="E303" s="21" t="s">
        <v>1130</v>
      </c>
      <c r="F303" s="21" t="s">
        <v>656</v>
      </c>
      <c r="G303" s="21" t="s">
        <v>29</v>
      </c>
    </row>
    <row r="304" spans="1:7" x14ac:dyDescent="0.35">
      <c r="A304" s="24" t="str">
        <f t="shared" si="4"/>
        <v>D-149Oct</v>
      </c>
      <c r="B304" s="24" t="s">
        <v>396</v>
      </c>
      <c r="C304" s="24" t="s">
        <v>396</v>
      </c>
      <c r="D304" s="24" t="s">
        <v>1194</v>
      </c>
      <c r="E304" s="24" t="s">
        <v>1245</v>
      </c>
      <c r="F304" s="24" t="s">
        <v>768</v>
      </c>
      <c r="G304" s="24" t="s">
        <v>29</v>
      </c>
    </row>
    <row r="305" spans="1:7" x14ac:dyDescent="0.35">
      <c r="A305" s="21" t="str">
        <f t="shared" si="4"/>
        <v>T-351Oct</v>
      </c>
      <c r="B305" s="21" t="s">
        <v>287</v>
      </c>
      <c r="C305" s="21" t="s">
        <v>396</v>
      </c>
      <c r="D305" s="21" t="s">
        <v>1195</v>
      </c>
      <c r="E305" s="21" t="s">
        <v>1131</v>
      </c>
      <c r="F305" s="21" t="s">
        <v>657</v>
      </c>
      <c r="G305" s="21" t="s">
        <v>29</v>
      </c>
    </row>
    <row r="306" spans="1:7" x14ac:dyDescent="0.35">
      <c r="A306" s="21" t="str">
        <f t="shared" si="4"/>
        <v>T-352Oct</v>
      </c>
      <c r="B306" s="21" t="s">
        <v>288</v>
      </c>
      <c r="C306" s="21" t="s">
        <v>396</v>
      </c>
      <c r="D306" s="21" t="s">
        <v>1195</v>
      </c>
      <c r="E306" s="21" t="s">
        <v>1132</v>
      </c>
      <c r="F306" s="21" t="s">
        <v>658</v>
      </c>
      <c r="G306" s="21" t="s">
        <v>29</v>
      </c>
    </row>
    <row r="307" spans="1:7" x14ac:dyDescent="0.35">
      <c r="A307" s="21" t="str">
        <f t="shared" si="4"/>
        <v>T-353Oct</v>
      </c>
      <c r="B307" s="21" t="s">
        <v>289</v>
      </c>
      <c r="C307" s="21" t="s">
        <v>396</v>
      </c>
      <c r="D307" s="21" t="s">
        <v>1195</v>
      </c>
      <c r="E307" s="21" t="s">
        <v>1133</v>
      </c>
      <c r="F307" s="21" t="s">
        <v>659</v>
      </c>
      <c r="G307" s="21" t="s">
        <v>29</v>
      </c>
    </row>
    <row r="308" spans="1:7" x14ac:dyDescent="0.35">
      <c r="A308" s="21" t="str">
        <f t="shared" si="4"/>
        <v>T-354Oct</v>
      </c>
      <c r="B308" s="21" t="s">
        <v>290</v>
      </c>
      <c r="C308" s="21" t="s">
        <v>396</v>
      </c>
      <c r="D308" s="21" t="s">
        <v>1195</v>
      </c>
      <c r="E308" s="21" t="s">
        <v>1134</v>
      </c>
      <c r="F308" s="21" t="s">
        <v>660</v>
      </c>
      <c r="G308" s="21" t="s">
        <v>29</v>
      </c>
    </row>
    <row r="309" spans="1:7" x14ac:dyDescent="0.35">
      <c r="A309" s="24" t="str">
        <f t="shared" si="4"/>
        <v>D-150Oct</v>
      </c>
      <c r="B309" s="24" t="s">
        <v>397</v>
      </c>
      <c r="C309" s="24" t="s">
        <v>397</v>
      </c>
      <c r="D309" s="24" t="s">
        <v>1194</v>
      </c>
      <c r="E309" s="24" t="s">
        <v>1246</v>
      </c>
      <c r="F309" s="24" t="s">
        <v>769</v>
      </c>
      <c r="G309" s="24" t="s">
        <v>29</v>
      </c>
    </row>
    <row r="310" spans="1:7" x14ac:dyDescent="0.35">
      <c r="A310" s="21" t="str">
        <f t="shared" si="4"/>
        <v>T-355Oct</v>
      </c>
      <c r="B310" s="21" t="s">
        <v>291</v>
      </c>
      <c r="C310" s="21" t="s">
        <v>397</v>
      </c>
      <c r="D310" s="21" t="s">
        <v>1195</v>
      </c>
      <c r="E310" s="21" t="s">
        <v>1135</v>
      </c>
      <c r="F310" s="21" t="s">
        <v>661</v>
      </c>
      <c r="G310" s="21" t="s">
        <v>29</v>
      </c>
    </row>
    <row r="311" spans="1:7" x14ac:dyDescent="0.35">
      <c r="A311" s="21" t="str">
        <f t="shared" si="4"/>
        <v>T-356Oct</v>
      </c>
      <c r="B311" s="21" t="s">
        <v>292</v>
      </c>
      <c r="C311" s="21" t="s">
        <v>397</v>
      </c>
      <c r="D311" s="21" t="s">
        <v>1195</v>
      </c>
      <c r="E311" s="21" t="s">
        <v>1136</v>
      </c>
      <c r="F311" s="21" t="s">
        <v>662</v>
      </c>
      <c r="G311" s="21" t="s">
        <v>29</v>
      </c>
    </row>
    <row r="312" spans="1:7" x14ac:dyDescent="0.35">
      <c r="A312" s="21" t="str">
        <f t="shared" si="4"/>
        <v>T-357Oct</v>
      </c>
      <c r="B312" s="21" t="s">
        <v>293</v>
      </c>
      <c r="C312" s="21" t="s">
        <v>397</v>
      </c>
      <c r="D312" s="21" t="s">
        <v>1195</v>
      </c>
      <c r="E312" s="21" t="s">
        <v>1137</v>
      </c>
      <c r="F312" s="21" t="s">
        <v>663</v>
      </c>
      <c r="G312" s="21" t="s">
        <v>29</v>
      </c>
    </row>
    <row r="313" spans="1:7" x14ac:dyDescent="0.35">
      <c r="A313" s="21" t="str">
        <f t="shared" si="4"/>
        <v>T-358Oct</v>
      </c>
      <c r="B313" s="21" t="s">
        <v>294</v>
      </c>
      <c r="C313" s="21" t="s">
        <v>397</v>
      </c>
      <c r="D313" s="21" t="s">
        <v>1195</v>
      </c>
      <c r="E313" s="21" t="s">
        <v>1138</v>
      </c>
      <c r="F313" s="21" t="s">
        <v>664</v>
      </c>
      <c r="G313" s="21" t="s">
        <v>29</v>
      </c>
    </row>
    <row r="314" spans="1:7" x14ac:dyDescent="0.35">
      <c r="A314" s="24" t="str">
        <f t="shared" si="4"/>
        <v>D-151Oct</v>
      </c>
      <c r="B314" s="24" t="s">
        <v>398</v>
      </c>
      <c r="C314" s="24" t="s">
        <v>398</v>
      </c>
      <c r="D314" s="24" t="s">
        <v>1194</v>
      </c>
      <c r="E314" s="24" t="s">
        <v>1247</v>
      </c>
      <c r="F314" s="24" t="s">
        <v>770</v>
      </c>
      <c r="G314" s="24" t="s">
        <v>29</v>
      </c>
    </row>
    <row r="315" spans="1:7" x14ac:dyDescent="0.35">
      <c r="A315" s="21" t="str">
        <f t="shared" si="4"/>
        <v>T-359Oct</v>
      </c>
      <c r="B315" s="21" t="s">
        <v>295</v>
      </c>
      <c r="C315" s="21" t="s">
        <v>398</v>
      </c>
      <c r="D315" s="21" t="s">
        <v>1195</v>
      </c>
      <c r="E315" s="21" t="s">
        <v>1139</v>
      </c>
      <c r="F315" s="21" t="s">
        <v>665</v>
      </c>
      <c r="G315" s="21" t="s">
        <v>29</v>
      </c>
    </row>
    <row r="316" spans="1:7" x14ac:dyDescent="0.35">
      <c r="A316" s="21" t="str">
        <f t="shared" si="4"/>
        <v>T-360Oct</v>
      </c>
      <c r="B316" s="21" t="s">
        <v>296</v>
      </c>
      <c r="C316" s="21" t="s">
        <v>398</v>
      </c>
      <c r="D316" s="21" t="s">
        <v>1195</v>
      </c>
      <c r="E316" s="21" t="s">
        <v>1140</v>
      </c>
      <c r="F316" s="21" t="s">
        <v>666</v>
      </c>
      <c r="G316" s="21" t="s">
        <v>29</v>
      </c>
    </row>
    <row r="317" spans="1:7" x14ac:dyDescent="0.35">
      <c r="A317" s="21" t="str">
        <f t="shared" si="4"/>
        <v>T-361Oct</v>
      </c>
      <c r="B317" s="21" t="s">
        <v>297</v>
      </c>
      <c r="C317" s="21" t="s">
        <v>398</v>
      </c>
      <c r="D317" s="21" t="s">
        <v>1195</v>
      </c>
      <c r="E317" s="21" t="s">
        <v>1141</v>
      </c>
      <c r="F317" s="21" t="s">
        <v>667</v>
      </c>
      <c r="G317" s="21" t="s">
        <v>29</v>
      </c>
    </row>
    <row r="318" spans="1:7" x14ac:dyDescent="0.35">
      <c r="A318" s="21" t="str">
        <f t="shared" si="4"/>
        <v>T-362Oct</v>
      </c>
      <c r="B318" s="21" t="s">
        <v>298</v>
      </c>
      <c r="C318" s="21" t="s">
        <v>398</v>
      </c>
      <c r="D318" s="21" t="s">
        <v>1195</v>
      </c>
      <c r="E318" s="21" t="s">
        <v>1142</v>
      </c>
      <c r="F318" s="21" t="s">
        <v>668</v>
      </c>
      <c r="G318" s="21" t="s">
        <v>29</v>
      </c>
    </row>
    <row r="319" spans="1:7" x14ac:dyDescent="0.35">
      <c r="A319" s="24" t="str">
        <f t="shared" si="4"/>
        <v>D-152Oct</v>
      </c>
      <c r="B319" s="24" t="s">
        <v>399</v>
      </c>
      <c r="C319" s="24" t="s">
        <v>399</v>
      </c>
      <c r="D319" s="24" t="s">
        <v>1194</v>
      </c>
      <c r="E319" s="24" t="s">
        <v>1248</v>
      </c>
      <c r="F319" s="24" t="s">
        <v>771</v>
      </c>
      <c r="G319" s="24" t="s">
        <v>29</v>
      </c>
    </row>
    <row r="320" spans="1:7" x14ac:dyDescent="0.35">
      <c r="A320" s="21" t="str">
        <f t="shared" si="4"/>
        <v>T-363Oct</v>
      </c>
      <c r="B320" s="21" t="s">
        <v>299</v>
      </c>
      <c r="C320" s="21" t="s">
        <v>399</v>
      </c>
      <c r="D320" s="21" t="s">
        <v>1195</v>
      </c>
      <c r="E320" s="21" t="s">
        <v>1143</v>
      </c>
      <c r="F320" s="21" t="s">
        <v>669</v>
      </c>
      <c r="G320" s="21" t="s">
        <v>29</v>
      </c>
    </row>
    <row r="321" spans="1:7" x14ac:dyDescent="0.35">
      <c r="A321" s="21" t="str">
        <f t="shared" si="4"/>
        <v>T-364Oct</v>
      </c>
      <c r="B321" s="21" t="s">
        <v>300</v>
      </c>
      <c r="C321" s="21" t="s">
        <v>399</v>
      </c>
      <c r="D321" s="21" t="s">
        <v>1195</v>
      </c>
      <c r="E321" s="21" t="s">
        <v>1144</v>
      </c>
      <c r="F321" s="21" t="s">
        <v>670</v>
      </c>
      <c r="G321" s="21" t="s">
        <v>29</v>
      </c>
    </row>
    <row r="322" spans="1:7" x14ac:dyDescent="0.35">
      <c r="A322" s="21" t="str">
        <f t="shared" si="4"/>
        <v>T-365Oct</v>
      </c>
      <c r="B322" s="21" t="s">
        <v>301</v>
      </c>
      <c r="C322" s="21" t="s">
        <v>399</v>
      </c>
      <c r="D322" s="21" t="s">
        <v>1195</v>
      </c>
      <c r="E322" s="21" t="s">
        <v>1145</v>
      </c>
      <c r="F322" s="21" t="s">
        <v>671</v>
      </c>
      <c r="G322" s="21" t="s">
        <v>29</v>
      </c>
    </row>
    <row r="323" spans="1:7" x14ac:dyDescent="0.35">
      <c r="A323" s="21" t="str">
        <f t="shared" si="4"/>
        <v>T-366Oct</v>
      </c>
      <c r="B323" s="21" t="s">
        <v>302</v>
      </c>
      <c r="C323" s="21" t="s">
        <v>399</v>
      </c>
      <c r="D323" s="21" t="s">
        <v>1195</v>
      </c>
      <c r="E323" s="21" t="s">
        <v>1146</v>
      </c>
      <c r="F323" s="21" t="s">
        <v>672</v>
      </c>
      <c r="G323" s="21" t="s">
        <v>29</v>
      </c>
    </row>
    <row r="324" spans="1:7" x14ac:dyDescent="0.35">
      <c r="A324" s="21" t="str">
        <f t="shared" si="4"/>
        <v>T-367Oct</v>
      </c>
      <c r="B324" s="21" t="s">
        <v>303</v>
      </c>
      <c r="C324" s="21" t="s">
        <v>399</v>
      </c>
      <c r="D324" s="21" t="s">
        <v>1195</v>
      </c>
      <c r="E324" s="21" t="s">
        <v>1147</v>
      </c>
      <c r="F324" s="21" t="s">
        <v>673</v>
      </c>
      <c r="G324" s="21" t="s">
        <v>29</v>
      </c>
    </row>
    <row r="325" spans="1:7" x14ac:dyDescent="0.35">
      <c r="A325" s="21" t="str">
        <f t="shared" ref="A325:A388" si="5">_xlfn.CONCAT($B325,$G325)</f>
        <v>T-368Oct</v>
      </c>
      <c r="B325" s="21" t="s">
        <v>304</v>
      </c>
      <c r="C325" s="21" t="s">
        <v>399</v>
      </c>
      <c r="D325" s="21" t="s">
        <v>1195</v>
      </c>
      <c r="E325" s="21" t="s">
        <v>1148</v>
      </c>
      <c r="F325" s="21" t="s">
        <v>674</v>
      </c>
      <c r="G325" s="21" t="s">
        <v>29</v>
      </c>
    </row>
    <row r="326" spans="1:7" x14ac:dyDescent="0.35">
      <c r="A326" s="21" t="str">
        <f t="shared" si="5"/>
        <v>T-369Oct</v>
      </c>
      <c r="B326" s="21" t="s">
        <v>305</v>
      </c>
      <c r="C326" s="21" t="s">
        <v>399</v>
      </c>
      <c r="D326" s="21" t="s">
        <v>1195</v>
      </c>
      <c r="E326" s="21" t="s">
        <v>1149</v>
      </c>
      <c r="F326" s="21" t="s">
        <v>675</v>
      </c>
      <c r="G326" s="21" t="s">
        <v>29</v>
      </c>
    </row>
    <row r="327" spans="1:7" x14ac:dyDescent="0.35">
      <c r="A327" s="21" t="str">
        <f t="shared" si="5"/>
        <v>T-370Oct</v>
      </c>
      <c r="B327" s="21" t="s">
        <v>306</v>
      </c>
      <c r="C327" s="21" t="s">
        <v>399</v>
      </c>
      <c r="D327" s="21" t="s">
        <v>1195</v>
      </c>
      <c r="E327" s="21" t="s">
        <v>1150</v>
      </c>
      <c r="F327" s="21" t="s">
        <v>676</v>
      </c>
      <c r="G327" s="21" t="s">
        <v>29</v>
      </c>
    </row>
    <row r="328" spans="1:7" x14ac:dyDescent="0.35">
      <c r="A328" s="24" t="str">
        <f t="shared" si="5"/>
        <v>D-153Oct</v>
      </c>
      <c r="B328" s="24" t="s">
        <v>400</v>
      </c>
      <c r="C328" s="24" t="s">
        <v>400</v>
      </c>
      <c r="D328" s="24" t="s">
        <v>1194</v>
      </c>
      <c r="E328" s="24" t="s">
        <v>1249</v>
      </c>
      <c r="F328" s="24" t="s">
        <v>772</v>
      </c>
      <c r="G328" s="24" t="s">
        <v>29</v>
      </c>
    </row>
    <row r="329" spans="1:7" x14ac:dyDescent="0.35">
      <c r="A329" s="21" t="str">
        <f t="shared" si="5"/>
        <v>T-371Oct</v>
      </c>
      <c r="B329" s="21" t="s">
        <v>307</v>
      </c>
      <c r="C329" s="21" t="s">
        <v>400</v>
      </c>
      <c r="D329" s="21" t="s">
        <v>1195</v>
      </c>
      <c r="E329" s="21" t="s">
        <v>1151</v>
      </c>
      <c r="F329" s="21" t="s">
        <v>677</v>
      </c>
      <c r="G329" s="21" t="s">
        <v>29</v>
      </c>
    </row>
    <row r="330" spans="1:7" x14ac:dyDescent="0.35">
      <c r="A330" s="21" t="str">
        <f t="shared" si="5"/>
        <v>T-372Oct</v>
      </c>
      <c r="B330" s="21" t="s">
        <v>308</v>
      </c>
      <c r="C330" s="21" t="s">
        <v>400</v>
      </c>
      <c r="D330" s="21" t="s">
        <v>1195</v>
      </c>
      <c r="E330" s="21" t="s">
        <v>1152</v>
      </c>
      <c r="F330" s="21" t="s">
        <v>678</v>
      </c>
      <c r="G330" s="21" t="s">
        <v>29</v>
      </c>
    </row>
    <row r="331" spans="1:7" x14ac:dyDescent="0.35">
      <c r="A331" s="21" t="str">
        <f t="shared" si="5"/>
        <v>T-373Oct</v>
      </c>
      <c r="B331" s="21" t="s">
        <v>309</v>
      </c>
      <c r="C331" s="21" t="s">
        <v>400</v>
      </c>
      <c r="D331" s="21" t="s">
        <v>1195</v>
      </c>
      <c r="E331" s="21" t="s">
        <v>1153</v>
      </c>
      <c r="F331" s="21" t="s">
        <v>679</v>
      </c>
      <c r="G331" s="21" t="s">
        <v>29</v>
      </c>
    </row>
    <row r="332" spans="1:7" x14ac:dyDescent="0.35">
      <c r="A332" s="21" t="str">
        <f t="shared" si="5"/>
        <v>T-374Oct</v>
      </c>
      <c r="B332" s="21" t="s">
        <v>310</v>
      </c>
      <c r="C332" s="21" t="s">
        <v>400</v>
      </c>
      <c r="D332" s="21" t="s">
        <v>1195</v>
      </c>
      <c r="E332" s="21" t="s">
        <v>1154</v>
      </c>
      <c r="F332" s="21" t="s">
        <v>680</v>
      </c>
      <c r="G332" s="21" t="s">
        <v>29</v>
      </c>
    </row>
    <row r="333" spans="1:7" x14ac:dyDescent="0.35">
      <c r="A333" s="24" t="str">
        <f t="shared" si="5"/>
        <v>D-154Oct</v>
      </c>
      <c r="B333" s="24" t="s">
        <v>401</v>
      </c>
      <c r="C333" s="24" t="s">
        <v>401</v>
      </c>
      <c r="D333" s="24" t="s">
        <v>1194</v>
      </c>
      <c r="E333" s="24" t="s">
        <v>1250</v>
      </c>
      <c r="F333" s="24" t="s">
        <v>773</v>
      </c>
      <c r="G333" s="24" t="s">
        <v>29</v>
      </c>
    </row>
    <row r="334" spans="1:7" x14ac:dyDescent="0.35">
      <c r="A334" s="21" t="str">
        <f t="shared" si="5"/>
        <v>T-375Oct</v>
      </c>
      <c r="B334" s="21" t="s">
        <v>311</v>
      </c>
      <c r="C334" s="21" t="s">
        <v>401</v>
      </c>
      <c r="D334" s="21" t="s">
        <v>1195</v>
      </c>
      <c r="E334" s="21" t="s">
        <v>1155</v>
      </c>
      <c r="F334" s="21" t="s">
        <v>681</v>
      </c>
      <c r="G334" s="21" t="s">
        <v>29</v>
      </c>
    </row>
    <row r="335" spans="1:7" x14ac:dyDescent="0.35">
      <c r="A335" s="21" t="str">
        <f t="shared" si="5"/>
        <v>T-376Oct</v>
      </c>
      <c r="B335" s="21" t="s">
        <v>312</v>
      </c>
      <c r="C335" s="21" t="s">
        <v>401</v>
      </c>
      <c r="D335" s="21" t="s">
        <v>1195</v>
      </c>
      <c r="E335" s="21" t="s">
        <v>1156</v>
      </c>
      <c r="F335" s="21" t="s">
        <v>682</v>
      </c>
      <c r="G335" s="21" t="s">
        <v>29</v>
      </c>
    </row>
    <row r="336" spans="1:7" x14ac:dyDescent="0.35">
      <c r="A336" s="21" t="str">
        <f t="shared" si="5"/>
        <v>T-377Oct</v>
      </c>
      <c r="B336" s="21" t="s">
        <v>313</v>
      </c>
      <c r="C336" s="21" t="s">
        <v>401</v>
      </c>
      <c r="D336" s="21" t="s">
        <v>1195</v>
      </c>
      <c r="E336" s="21" t="s">
        <v>1157</v>
      </c>
      <c r="F336" s="21" t="s">
        <v>683</v>
      </c>
      <c r="G336" s="21" t="s">
        <v>29</v>
      </c>
    </row>
    <row r="337" spans="1:7" x14ac:dyDescent="0.35">
      <c r="A337" s="21" t="str">
        <f t="shared" si="5"/>
        <v>T-378Oct</v>
      </c>
      <c r="B337" s="21" t="s">
        <v>314</v>
      </c>
      <c r="C337" s="21" t="s">
        <v>401</v>
      </c>
      <c r="D337" s="21" t="s">
        <v>1195</v>
      </c>
      <c r="E337" s="21" t="s">
        <v>1158</v>
      </c>
      <c r="F337" s="21" t="s">
        <v>684</v>
      </c>
      <c r="G337" s="21" t="s">
        <v>29</v>
      </c>
    </row>
    <row r="338" spans="1:7" x14ac:dyDescent="0.35">
      <c r="A338" s="21" t="str">
        <f t="shared" si="5"/>
        <v>T-379Oct</v>
      </c>
      <c r="B338" s="21" t="s">
        <v>315</v>
      </c>
      <c r="C338" s="21" t="s">
        <v>401</v>
      </c>
      <c r="D338" s="21" t="s">
        <v>1195</v>
      </c>
      <c r="E338" s="21" t="s">
        <v>1159</v>
      </c>
      <c r="F338" s="21" t="s">
        <v>685</v>
      </c>
      <c r="G338" s="21" t="s">
        <v>29</v>
      </c>
    </row>
    <row r="339" spans="1:7" x14ac:dyDescent="0.35">
      <c r="A339" s="21" t="str">
        <f t="shared" si="5"/>
        <v>T-380Oct</v>
      </c>
      <c r="B339" s="21" t="s">
        <v>316</v>
      </c>
      <c r="C339" s="21" t="s">
        <v>401</v>
      </c>
      <c r="D339" s="21" t="s">
        <v>1195</v>
      </c>
      <c r="E339" s="21" t="s">
        <v>1160</v>
      </c>
      <c r="F339" s="21" t="s">
        <v>686</v>
      </c>
      <c r="G339" s="21" t="s">
        <v>29</v>
      </c>
    </row>
    <row r="340" spans="1:7" x14ac:dyDescent="0.35">
      <c r="A340" s="24" t="str">
        <f t="shared" si="5"/>
        <v>D-155Oct</v>
      </c>
      <c r="B340" s="24" t="s">
        <v>402</v>
      </c>
      <c r="C340" s="24" t="s">
        <v>402</v>
      </c>
      <c r="D340" s="24" t="s">
        <v>1194</v>
      </c>
      <c r="E340" s="24" t="s">
        <v>1251</v>
      </c>
      <c r="F340" s="24" t="s">
        <v>774</v>
      </c>
      <c r="G340" s="24" t="s">
        <v>29</v>
      </c>
    </row>
    <row r="341" spans="1:7" x14ac:dyDescent="0.35">
      <c r="A341" s="21" t="str">
        <f t="shared" si="5"/>
        <v>T-381Oct</v>
      </c>
      <c r="B341" s="21" t="s">
        <v>317</v>
      </c>
      <c r="C341" s="21" t="s">
        <v>402</v>
      </c>
      <c r="D341" s="21" t="s">
        <v>1195</v>
      </c>
      <c r="E341" s="21" t="s">
        <v>1161</v>
      </c>
      <c r="F341" s="21" t="s">
        <v>687</v>
      </c>
      <c r="G341" s="21" t="s">
        <v>29</v>
      </c>
    </row>
    <row r="342" spans="1:7" x14ac:dyDescent="0.35">
      <c r="A342" s="21" t="str">
        <f t="shared" si="5"/>
        <v>T-382Oct</v>
      </c>
      <c r="B342" s="21" t="s">
        <v>318</v>
      </c>
      <c r="C342" s="21" t="s">
        <v>402</v>
      </c>
      <c r="D342" s="21" t="s">
        <v>1195</v>
      </c>
      <c r="E342" s="21" t="s">
        <v>1162</v>
      </c>
      <c r="F342" s="21" t="s">
        <v>688</v>
      </c>
      <c r="G342" s="21" t="s">
        <v>29</v>
      </c>
    </row>
    <row r="343" spans="1:7" x14ac:dyDescent="0.35">
      <c r="A343" s="21" t="str">
        <f t="shared" si="5"/>
        <v>T-383Oct</v>
      </c>
      <c r="B343" s="21" t="s">
        <v>319</v>
      </c>
      <c r="C343" s="21" t="s">
        <v>402</v>
      </c>
      <c r="D343" s="21" t="s">
        <v>1195</v>
      </c>
      <c r="E343" s="21" t="s">
        <v>1163</v>
      </c>
      <c r="F343" s="21" t="s">
        <v>689</v>
      </c>
      <c r="G343" s="21" t="s">
        <v>29</v>
      </c>
    </row>
    <row r="344" spans="1:7" x14ac:dyDescent="0.35">
      <c r="A344" s="21" t="str">
        <f t="shared" si="5"/>
        <v>T-384Oct</v>
      </c>
      <c r="B344" s="21" t="s">
        <v>320</v>
      </c>
      <c r="C344" s="21" t="s">
        <v>402</v>
      </c>
      <c r="D344" s="21" t="s">
        <v>1195</v>
      </c>
      <c r="E344" s="21" t="s">
        <v>1164</v>
      </c>
      <c r="F344" s="21" t="s">
        <v>690</v>
      </c>
      <c r="G344" s="21" t="s">
        <v>29</v>
      </c>
    </row>
    <row r="345" spans="1:7" x14ac:dyDescent="0.35">
      <c r="A345" s="21" t="str">
        <f t="shared" si="5"/>
        <v>T-385Oct</v>
      </c>
      <c r="B345" s="21" t="s">
        <v>321</v>
      </c>
      <c r="C345" s="21" t="s">
        <v>402</v>
      </c>
      <c r="D345" s="21" t="s">
        <v>1195</v>
      </c>
      <c r="E345" s="21" t="s">
        <v>1165</v>
      </c>
      <c r="F345" s="21" t="s">
        <v>691</v>
      </c>
      <c r="G345" s="21" t="s">
        <v>29</v>
      </c>
    </row>
    <row r="346" spans="1:7" x14ac:dyDescent="0.35">
      <c r="A346" s="21" t="str">
        <f t="shared" si="5"/>
        <v>T-386Oct</v>
      </c>
      <c r="B346" s="21" t="s">
        <v>322</v>
      </c>
      <c r="C346" s="21" t="s">
        <v>402</v>
      </c>
      <c r="D346" s="21" t="s">
        <v>1195</v>
      </c>
      <c r="E346" s="21" t="s">
        <v>1166</v>
      </c>
      <c r="F346" s="21" t="s">
        <v>692</v>
      </c>
      <c r="G346" s="21" t="s">
        <v>29</v>
      </c>
    </row>
    <row r="347" spans="1:7" x14ac:dyDescent="0.35">
      <c r="A347" s="24" t="str">
        <f t="shared" si="5"/>
        <v>D-156Oct</v>
      </c>
      <c r="B347" s="24" t="s">
        <v>403</v>
      </c>
      <c r="C347" s="24" t="s">
        <v>403</v>
      </c>
      <c r="D347" s="24" t="s">
        <v>1194</v>
      </c>
      <c r="E347" s="24" t="s">
        <v>1252</v>
      </c>
      <c r="F347" s="24" t="s">
        <v>775</v>
      </c>
      <c r="G347" s="24" t="s">
        <v>29</v>
      </c>
    </row>
    <row r="348" spans="1:7" x14ac:dyDescent="0.35">
      <c r="A348" s="21" t="str">
        <f t="shared" si="5"/>
        <v>T-387Oct</v>
      </c>
      <c r="B348" s="21" t="s">
        <v>323</v>
      </c>
      <c r="C348" s="21" t="s">
        <v>403</v>
      </c>
      <c r="D348" s="21" t="s">
        <v>1195</v>
      </c>
      <c r="E348" s="21" t="s">
        <v>1167</v>
      </c>
      <c r="F348" s="21" t="s">
        <v>693</v>
      </c>
      <c r="G348" s="21" t="s">
        <v>29</v>
      </c>
    </row>
    <row r="349" spans="1:7" x14ac:dyDescent="0.35">
      <c r="A349" s="21" t="str">
        <f t="shared" si="5"/>
        <v>T-388Oct</v>
      </c>
      <c r="B349" s="21" t="s">
        <v>324</v>
      </c>
      <c r="C349" s="21" t="s">
        <v>403</v>
      </c>
      <c r="D349" s="21" t="s">
        <v>1195</v>
      </c>
      <c r="E349" s="21" t="s">
        <v>1168</v>
      </c>
      <c r="F349" s="21" t="s">
        <v>694</v>
      </c>
      <c r="G349" s="21" t="s">
        <v>29</v>
      </c>
    </row>
    <row r="350" spans="1:7" x14ac:dyDescent="0.35">
      <c r="A350" s="21" t="str">
        <f t="shared" si="5"/>
        <v>T-389Oct</v>
      </c>
      <c r="B350" s="21" t="s">
        <v>325</v>
      </c>
      <c r="C350" s="21" t="s">
        <v>403</v>
      </c>
      <c r="D350" s="21" t="s">
        <v>1195</v>
      </c>
      <c r="E350" s="21" t="s">
        <v>1169</v>
      </c>
      <c r="F350" s="21" t="s">
        <v>695</v>
      </c>
      <c r="G350" s="21" t="s">
        <v>29</v>
      </c>
    </row>
    <row r="351" spans="1:7" x14ac:dyDescent="0.35">
      <c r="A351" s="21" t="str">
        <f t="shared" si="5"/>
        <v>T-390Oct</v>
      </c>
      <c r="B351" s="21" t="s">
        <v>326</v>
      </c>
      <c r="C351" s="21" t="s">
        <v>403</v>
      </c>
      <c r="D351" s="21" t="s">
        <v>1195</v>
      </c>
      <c r="E351" s="21" t="s">
        <v>1170</v>
      </c>
      <c r="F351" s="21" t="s">
        <v>696</v>
      </c>
      <c r="G351" s="21" t="s">
        <v>29</v>
      </c>
    </row>
    <row r="352" spans="1:7" x14ac:dyDescent="0.35">
      <c r="A352" s="21" t="str">
        <f t="shared" si="5"/>
        <v>T-391Oct</v>
      </c>
      <c r="B352" s="21" t="s">
        <v>327</v>
      </c>
      <c r="C352" s="21" t="s">
        <v>403</v>
      </c>
      <c r="D352" s="21" t="s">
        <v>1195</v>
      </c>
      <c r="E352" s="21" t="s">
        <v>1171</v>
      </c>
      <c r="F352" s="21" t="s">
        <v>697</v>
      </c>
      <c r="G352" s="21" t="s">
        <v>29</v>
      </c>
    </row>
    <row r="353" spans="1:7" x14ac:dyDescent="0.35">
      <c r="A353" s="21" t="str">
        <f t="shared" si="5"/>
        <v>T-392Oct</v>
      </c>
      <c r="B353" s="21" t="s">
        <v>328</v>
      </c>
      <c r="C353" s="21" t="s">
        <v>403</v>
      </c>
      <c r="D353" s="21" t="s">
        <v>1195</v>
      </c>
      <c r="E353" s="21" t="s">
        <v>1172</v>
      </c>
      <c r="F353" s="21" t="s">
        <v>698</v>
      </c>
      <c r="G353" s="21" t="s">
        <v>29</v>
      </c>
    </row>
    <row r="354" spans="1:7" x14ac:dyDescent="0.35">
      <c r="A354" s="24" t="str">
        <f t="shared" si="5"/>
        <v>D-157Oct</v>
      </c>
      <c r="B354" s="24" t="s">
        <v>404</v>
      </c>
      <c r="C354" s="24" t="s">
        <v>404</v>
      </c>
      <c r="D354" s="24" t="s">
        <v>1194</v>
      </c>
      <c r="E354" s="24" t="s">
        <v>1253</v>
      </c>
      <c r="F354" s="24" t="s">
        <v>776</v>
      </c>
      <c r="G354" s="24" t="s">
        <v>29</v>
      </c>
    </row>
    <row r="355" spans="1:7" x14ac:dyDescent="0.35">
      <c r="A355" s="21" t="str">
        <f t="shared" si="5"/>
        <v>T-393Oct</v>
      </c>
      <c r="B355" s="21" t="s">
        <v>329</v>
      </c>
      <c r="C355" s="21" t="s">
        <v>404</v>
      </c>
      <c r="D355" s="21" t="s">
        <v>1195</v>
      </c>
      <c r="E355" s="21" t="s">
        <v>1173</v>
      </c>
      <c r="F355" s="21" t="s">
        <v>699</v>
      </c>
      <c r="G355" s="21" t="s">
        <v>29</v>
      </c>
    </row>
    <row r="356" spans="1:7" x14ac:dyDescent="0.35">
      <c r="A356" s="21" t="str">
        <f t="shared" si="5"/>
        <v>T-394Oct</v>
      </c>
      <c r="B356" s="21" t="s">
        <v>330</v>
      </c>
      <c r="C356" s="21" t="s">
        <v>404</v>
      </c>
      <c r="D356" s="21" t="s">
        <v>1195</v>
      </c>
      <c r="E356" s="21" t="s">
        <v>1174</v>
      </c>
      <c r="F356" s="21" t="s">
        <v>700</v>
      </c>
      <c r="G356" s="21" t="s">
        <v>29</v>
      </c>
    </row>
    <row r="357" spans="1:7" x14ac:dyDescent="0.35">
      <c r="A357" s="21" t="str">
        <f t="shared" si="5"/>
        <v>T-395Oct</v>
      </c>
      <c r="B357" s="21" t="s">
        <v>331</v>
      </c>
      <c r="C357" s="21" t="s">
        <v>404</v>
      </c>
      <c r="D357" s="21" t="s">
        <v>1195</v>
      </c>
      <c r="E357" s="21" t="s">
        <v>1175</v>
      </c>
      <c r="F357" s="21" t="s">
        <v>701</v>
      </c>
      <c r="G357" s="21" t="s">
        <v>29</v>
      </c>
    </row>
    <row r="358" spans="1:7" x14ac:dyDescent="0.35">
      <c r="A358" s="21" t="str">
        <f t="shared" si="5"/>
        <v>T-396Oct</v>
      </c>
      <c r="B358" s="21" t="s">
        <v>332</v>
      </c>
      <c r="C358" s="21" t="s">
        <v>404</v>
      </c>
      <c r="D358" s="21" t="s">
        <v>1195</v>
      </c>
      <c r="E358" s="21" t="s">
        <v>1176</v>
      </c>
      <c r="F358" s="21" t="s">
        <v>702</v>
      </c>
      <c r="G358" s="21" t="s">
        <v>29</v>
      </c>
    </row>
    <row r="359" spans="1:7" x14ac:dyDescent="0.35">
      <c r="A359" s="21" t="str">
        <f t="shared" si="5"/>
        <v>T-397Oct</v>
      </c>
      <c r="B359" s="21" t="s">
        <v>333</v>
      </c>
      <c r="C359" s="21" t="s">
        <v>404</v>
      </c>
      <c r="D359" s="21" t="s">
        <v>1195</v>
      </c>
      <c r="E359" s="21" t="s">
        <v>1177</v>
      </c>
      <c r="F359" s="21" t="s">
        <v>703</v>
      </c>
      <c r="G359" s="21" t="s">
        <v>29</v>
      </c>
    </row>
    <row r="360" spans="1:7" x14ac:dyDescent="0.35">
      <c r="A360" s="21" t="str">
        <f t="shared" si="5"/>
        <v>T-398Oct</v>
      </c>
      <c r="B360" s="21" t="s">
        <v>334</v>
      </c>
      <c r="C360" s="21" t="s">
        <v>404</v>
      </c>
      <c r="D360" s="21" t="s">
        <v>1195</v>
      </c>
      <c r="E360" s="21" t="s">
        <v>1178</v>
      </c>
      <c r="F360" s="21" t="s">
        <v>704</v>
      </c>
      <c r="G360" s="21" t="s">
        <v>29</v>
      </c>
    </row>
    <row r="361" spans="1:7" x14ac:dyDescent="0.35">
      <c r="A361" s="21" t="str">
        <f t="shared" si="5"/>
        <v>T-399Oct</v>
      </c>
      <c r="B361" s="21" t="s">
        <v>335</v>
      </c>
      <c r="C361" s="21" t="s">
        <v>404</v>
      </c>
      <c r="D361" s="21" t="s">
        <v>1195</v>
      </c>
      <c r="E361" s="21" t="s">
        <v>1179</v>
      </c>
      <c r="F361" s="21" t="s">
        <v>705</v>
      </c>
      <c r="G361" s="21" t="s">
        <v>29</v>
      </c>
    </row>
    <row r="362" spans="1:7" x14ac:dyDescent="0.35">
      <c r="A362" s="24" t="str">
        <f t="shared" si="5"/>
        <v>D-158Oct</v>
      </c>
      <c r="B362" s="24" t="s">
        <v>405</v>
      </c>
      <c r="C362" s="24" t="s">
        <v>405</v>
      </c>
      <c r="D362" s="24" t="s">
        <v>1194</v>
      </c>
      <c r="E362" s="24" t="s">
        <v>1254</v>
      </c>
      <c r="F362" s="24" t="s">
        <v>777</v>
      </c>
      <c r="G362" s="24" t="s">
        <v>29</v>
      </c>
    </row>
    <row r="363" spans="1:7" x14ac:dyDescent="0.35">
      <c r="A363" s="21" t="str">
        <f t="shared" si="5"/>
        <v>T-400Oct</v>
      </c>
      <c r="B363" s="21" t="s">
        <v>336</v>
      </c>
      <c r="C363" s="21" t="s">
        <v>405</v>
      </c>
      <c r="D363" s="21" t="s">
        <v>1195</v>
      </c>
      <c r="E363" s="21" t="s">
        <v>1180</v>
      </c>
      <c r="F363" s="21" t="s">
        <v>706</v>
      </c>
      <c r="G363" s="21" t="s">
        <v>29</v>
      </c>
    </row>
    <row r="364" spans="1:7" x14ac:dyDescent="0.35">
      <c r="A364" s="21" t="str">
        <f t="shared" si="5"/>
        <v>T-401Oct</v>
      </c>
      <c r="B364" s="21" t="s">
        <v>337</v>
      </c>
      <c r="C364" s="21" t="s">
        <v>405</v>
      </c>
      <c r="D364" s="21" t="s">
        <v>1195</v>
      </c>
      <c r="E364" s="21" t="s">
        <v>1181</v>
      </c>
      <c r="F364" s="21" t="s">
        <v>707</v>
      </c>
      <c r="G364" s="21" t="s">
        <v>29</v>
      </c>
    </row>
    <row r="365" spans="1:7" x14ac:dyDescent="0.35">
      <c r="A365" s="21" t="str">
        <f t="shared" si="5"/>
        <v>T-402Oct</v>
      </c>
      <c r="B365" s="21" t="s">
        <v>338</v>
      </c>
      <c r="C365" s="21" t="s">
        <v>405</v>
      </c>
      <c r="D365" s="21" t="s">
        <v>1195</v>
      </c>
      <c r="E365" s="21" t="s">
        <v>1182</v>
      </c>
      <c r="F365" s="21" t="s">
        <v>708</v>
      </c>
      <c r="G365" s="21" t="s">
        <v>29</v>
      </c>
    </row>
    <row r="366" spans="1:7" x14ac:dyDescent="0.35">
      <c r="A366" s="21" t="str">
        <f t="shared" si="5"/>
        <v>T-403Oct</v>
      </c>
      <c r="B366" s="21" t="s">
        <v>339</v>
      </c>
      <c r="C366" s="21" t="s">
        <v>405</v>
      </c>
      <c r="D366" s="21" t="s">
        <v>1195</v>
      </c>
      <c r="E366" s="21" t="s">
        <v>1183</v>
      </c>
      <c r="F366" s="21" t="s">
        <v>709</v>
      </c>
      <c r="G366" s="21" t="s">
        <v>29</v>
      </c>
    </row>
    <row r="367" spans="1:7" x14ac:dyDescent="0.35">
      <c r="A367" s="21" t="str">
        <f t="shared" si="5"/>
        <v>T-404Oct</v>
      </c>
      <c r="B367" s="21" t="s">
        <v>340</v>
      </c>
      <c r="C367" s="21" t="s">
        <v>405</v>
      </c>
      <c r="D367" s="21" t="s">
        <v>1195</v>
      </c>
      <c r="E367" s="21" t="s">
        <v>1184</v>
      </c>
      <c r="F367" s="21" t="s">
        <v>710</v>
      </c>
      <c r="G367" s="21" t="s">
        <v>29</v>
      </c>
    </row>
    <row r="368" spans="1:7" x14ac:dyDescent="0.35">
      <c r="A368" s="21" t="str">
        <f t="shared" si="5"/>
        <v>T-405Oct</v>
      </c>
      <c r="B368" s="21" t="s">
        <v>341</v>
      </c>
      <c r="C368" s="21" t="s">
        <v>405</v>
      </c>
      <c r="D368" s="21" t="s">
        <v>1195</v>
      </c>
      <c r="E368" s="21" t="s">
        <v>1185</v>
      </c>
      <c r="F368" s="21" t="s">
        <v>711</v>
      </c>
      <c r="G368" s="21" t="s">
        <v>29</v>
      </c>
    </row>
    <row r="369" spans="1:7" x14ac:dyDescent="0.35">
      <c r="A369" s="24" t="str">
        <f t="shared" si="5"/>
        <v>D-159Oct</v>
      </c>
      <c r="B369" s="24" t="s">
        <v>406</v>
      </c>
      <c r="C369" s="24" t="s">
        <v>406</v>
      </c>
      <c r="D369" s="24" t="s">
        <v>1194</v>
      </c>
      <c r="E369" s="24" t="s">
        <v>1255</v>
      </c>
      <c r="F369" s="24" t="s">
        <v>778</v>
      </c>
      <c r="G369" s="24" t="s">
        <v>29</v>
      </c>
    </row>
    <row r="370" spans="1:7" x14ac:dyDescent="0.35">
      <c r="A370" s="21" t="str">
        <f t="shared" si="5"/>
        <v>T-406Oct</v>
      </c>
      <c r="B370" s="21" t="s">
        <v>342</v>
      </c>
      <c r="C370" s="21" t="s">
        <v>406</v>
      </c>
      <c r="D370" s="21" t="s">
        <v>1195</v>
      </c>
      <c r="E370" s="21" t="s">
        <v>1186</v>
      </c>
      <c r="F370" s="21" t="s">
        <v>712</v>
      </c>
      <c r="G370" s="21" t="s">
        <v>29</v>
      </c>
    </row>
    <row r="371" spans="1:7" x14ac:dyDescent="0.35">
      <c r="A371" s="21" t="str">
        <f t="shared" si="5"/>
        <v>T-407Oct</v>
      </c>
      <c r="B371" s="21" t="s">
        <v>343</v>
      </c>
      <c r="C371" s="21" t="s">
        <v>406</v>
      </c>
      <c r="D371" s="21" t="s">
        <v>1195</v>
      </c>
      <c r="E371" s="21" t="s">
        <v>1187</v>
      </c>
      <c r="F371" s="21" t="s">
        <v>713</v>
      </c>
      <c r="G371" s="21" t="s">
        <v>29</v>
      </c>
    </row>
    <row r="372" spans="1:7" x14ac:dyDescent="0.35">
      <c r="A372" s="21" t="str">
        <f t="shared" si="5"/>
        <v>T-408Oct</v>
      </c>
      <c r="B372" s="21" t="s">
        <v>344</v>
      </c>
      <c r="C372" s="21" t="s">
        <v>406</v>
      </c>
      <c r="D372" s="21" t="s">
        <v>1195</v>
      </c>
      <c r="E372" s="21" t="s">
        <v>1188</v>
      </c>
      <c r="F372" s="21" t="s">
        <v>714</v>
      </c>
      <c r="G372" s="21" t="s">
        <v>29</v>
      </c>
    </row>
    <row r="373" spans="1:7" x14ac:dyDescent="0.35">
      <c r="A373" s="21" t="str">
        <f t="shared" si="5"/>
        <v>T-409Oct</v>
      </c>
      <c r="B373" s="21" t="s">
        <v>345</v>
      </c>
      <c r="C373" s="21" t="s">
        <v>406</v>
      </c>
      <c r="D373" s="21" t="s">
        <v>1195</v>
      </c>
      <c r="E373" s="21" t="s">
        <v>1189</v>
      </c>
      <c r="F373" s="21" t="s">
        <v>715</v>
      </c>
      <c r="G373" s="21" t="s">
        <v>29</v>
      </c>
    </row>
    <row r="374" spans="1:7" x14ac:dyDescent="0.35">
      <c r="A374" s="21" t="str">
        <f t="shared" si="5"/>
        <v>T-410Oct</v>
      </c>
      <c r="B374" s="21" t="s">
        <v>346</v>
      </c>
      <c r="C374" s="21" t="s">
        <v>406</v>
      </c>
      <c r="D374" s="21" t="s">
        <v>1195</v>
      </c>
      <c r="E374" s="21" t="s">
        <v>1190</v>
      </c>
      <c r="F374" s="21" t="s">
        <v>716</v>
      </c>
      <c r="G374" s="21" t="s">
        <v>29</v>
      </c>
    </row>
    <row r="375" spans="1:7" x14ac:dyDescent="0.35">
      <c r="A375" s="24" t="str">
        <f t="shared" si="5"/>
        <v>D-100Nov</v>
      </c>
      <c r="B375" s="24" t="s">
        <v>347</v>
      </c>
      <c r="C375" s="24" t="s">
        <v>347</v>
      </c>
      <c r="D375" s="24" t="s">
        <v>1194</v>
      </c>
      <c r="E375" s="24" t="s">
        <v>1196</v>
      </c>
      <c r="F375" s="24" t="s">
        <v>719</v>
      </c>
      <c r="G375" s="24" t="s">
        <v>30</v>
      </c>
    </row>
    <row r="376" spans="1:7" x14ac:dyDescent="0.35">
      <c r="A376" s="21" t="str">
        <f t="shared" si="5"/>
        <v>T-100Nov</v>
      </c>
      <c r="B376" s="21" t="s">
        <v>36</v>
      </c>
      <c r="C376" s="21" t="s">
        <v>347</v>
      </c>
      <c r="D376" s="21" t="s">
        <v>1195</v>
      </c>
      <c r="E376" s="21" t="s">
        <v>880</v>
      </c>
      <c r="F376" s="21" t="s">
        <v>409</v>
      </c>
      <c r="G376" s="21" t="s">
        <v>30</v>
      </c>
    </row>
    <row r="377" spans="1:7" x14ac:dyDescent="0.35">
      <c r="A377" s="21" t="str">
        <f t="shared" si="5"/>
        <v>T-101Nov</v>
      </c>
      <c r="B377" s="21" t="s">
        <v>37</v>
      </c>
      <c r="C377" s="21" t="s">
        <v>347</v>
      </c>
      <c r="D377" s="21" t="s">
        <v>1195</v>
      </c>
      <c r="E377" s="21" t="s">
        <v>881</v>
      </c>
      <c r="F377" s="21" t="s">
        <v>410</v>
      </c>
      <c r="G377" s="21" t="s">
        <v>30</v>
      </c>
    </row>
    <row r="378" spans="1:7" x14ac:dyDescent="0.35">
      <c r="A378" s="21" t="str">
        <f t="shared" si="5"/>
        <v>T-102Nov</v>
      </c>
      <c r="B378" s="21" t="s">
        <v>38</v>
      </c>
      <c r="C378" s="21" t="s">
        <v>347</v>
      </c>
      <c r="D378" s="21" t="s">
        <v>1195</v>
      </c>
      <c r="E378" s="21" t="s">
        <v>882</v>
      </c>
      <c r="F378" s="21" t="s">
        <v>877</v>
      </c>
      <c r="G378" s="21" t="s">
        <v>30</v>
      </c>
    </row>
    <row r="379" spans="1:7" x14ac:dyDescent="0.35">
      <c r="A379" s="21" t="str">
        <f t="shared" si="5"/>
        <v>T-103Nov</v>
      </c>
      <c r="B379" s="21" t="s">
        <v>39</v>
      </c>
      <c r="C379" s="21" t="s">
        <v>347</v>
      </c>
      <c r="D379" s="21" t="s">
        <v>1195</v>
      </c>
      <c r="E379" s="21" t="s">
        <v>883</v>
      </c>
      <c r="F379" s="21" t="s">
        <v>411</v>
      </c>
      <c r="G379" s="21" t="s">
        <v>30</v>
      </c>
    </row>
    <row r="380" spans="1:7" x14ac:dyDescent="0.35">
      <c r="A380" s="21" t="str">
        <f t="shared" si="5"/>
        <v>T-104Nov</v>
      </c>
      <c r="B380" s="21" t="s">
        <v>40</v>
      </c>
      <c r="C380" s="21" t="s">
        <v>347</v>
      </c>
      <c r="D380" s="21" t="s">
        <v>1195</v>
      </c>
      <c r="E380" s="21" t="s">
        <v>884</v>
      </c>
      <c r="F380" s="21" t="s">
        <v>412</v>
      </c>
      <c r="G380" s="21" t="s">
        <v>30</v>
      </c>
    </row>
    <row r="381" spans="1:7" x14ac:dyDescent="0.35">
      <c r="A381" s="21" t="str">
        <f t="shared" si="5"/>
        <v>T-105Nov</v>
      </c>
      <c r="B381" s="21" t="s">
        <v>41</v>
      </c>
      <c r="C381" s="21" t="s">
        <v>347</v>
      </c>
      <c r="D381" s="21" t="s">
        <v>1195</v>
      </c>
      <c r="E381" s="21" t="s">
        <v>885</v>
      </c>
      <c r="F381" s="21" t="s">
        <v>413</v>
      </c>
      <c r="G381" s="21" t="s">
        <v>30</v>
      </c>
    </row>
    <row r="382" spans="1:7" x14ac:dyDescent="0.35">
      <c r="A382" s="24" t="str">
        <f t="shared" si="5"/>
        <v>D-101Nov</v>
      </c>
      <c r="B382" s="24" t="s">
        <v>348</v>
      </c>
      <c r="C382" s="24" t="s">
        <v>348</v>
      </c>
      <c r="D382" s="24" t="s">
        <v>1194</v>
      </c>
      <c r="E382" s="24" t="s">
        <v>1197</v>
      </c>
      <c r="F382" s="24" t="s">
        <v>720</v>
      </c>
      <c r="G382" s="24" t="s">
        <v>30</v>
      </c>
    </row>
    <row r="383" spans="1:7" x14ac:dyDescent="0.35">
      <c r="A383" s="21" t="str">
        <f t="shared" si="5"/>
        <v>T-106Nov</v>
      </c>
      <c r="B383" s="21" t="s">
        <v>42</v>
      </c>
      <c r="C383" s="21" t="s">
        <v>348</v>
      </c>
      <c r="D383" s="21" t="s">
        <v>1195</v>
      </c>
      <c r="E383" s="21" t="s">
        <v>903</v>
      </c>
      <c r="F383" s="21" t="s">
        <v>430</v>
      </c>
      <c r="G383" s="21" t="s">
        <v>30</v>
      </c>
    </row>
    <row r="384" spans="1:7" x14ac:dyDescent="0.35">
      <c r="A384" s="21" t="str">
        <f t="shared" si="5"/>
        <v>T-107Nov</v>
      </c>
      <c r="B384" s="21" t="s">
        <v>43</v>
      </c>
      <c r="C384" s="21" t="s">
        <v>348</v>
      </c>
      <c r="D384" s="21" t="s">
        <v>1195</v>
      </c>
      <c r="E384" s="21" t="s">
        <v>887</v>
      </c>
      <c r="F384" s="21" t="s">
        <v>415</v>
      </c>
      <c r="G384" s="21" t="s">
        <v>30</v>
      </c>
    </row>
    <row r="385" spans="1:7" x14ac:dyDescent="0.35">
      <c r="A385" s="21" t="str">
        <f t="shared" si="5"/>
        <v>T-108Nov</v>
      </c>
      <c r="B385" s="21" t="s">
        <v>44</v>
      </c>
      <c r="C385" s="21" t="s">
        <v>348</v>
      </c>
      <c r="D385" s="21" t="s">
        <v>1195</v>
      </c>
      <c r="E385" s="21" t="s">
        <v>888</v>
      </c>
      <c r="F385" s="21" t="s">
        <v>416</v>
      </c>
      <c r="G385" s="21" t="s">
        <v>30</v>
      </c>
    </row>
    <row r="386" spans="1:7" x14ac:dyDescent="0.35">
      <c r="A386" s="24" t="str">
        <f t="shared" si="5"/>
        <v>D-102Nov</v>
      </c>
      <c r="B386" s="24" t="s">
        <v>349</v>
      </c>
      <c r="C386" s="24" t="s">
        <v>349</v>
      </c>
      <c r="D386" s="24" t="s">
        <v>1194</v>
      </c>
      <c r="E386" s="24" t="s">
        <v>1198</v>
      </c>
      <c r="F386" s="24" t="s">
        <v>721</v>
      </c>
      <c r="G386" s="24" t="s">
        <v>30</v>
      </c>
    </row>
    <row r="387" spans="1:7" x14ac:dyDescent="0.35">
      <c r="A387" s="21" t="str">
        <f t="shared" si="5"/>
        <v>T-109Nov</v>
      </c>
      <c r="B387" s="21" t="s">
        <v>45</v>
      </c>
      <c r="C387" s="21" t="s">
        <v>349</v>
      </c>
      <c r="D387" s="21" t="s">
        <v>1195</v>
      </c>
      <c r="E387" s="21" t="s">
        <v>889</v>
      </c>
      <c r="F387" s="21" t="s">
        <v>417</v>
      </c>
      <c r="G387" s="21" t="s">
        <v>30</v>
      </c>
    </row>
    <row r="388" spans="1:7" x14ac:dyDescent="0.35">
      <c r="A388" s="21" t="str">
        <f t="shared" si="5"/>
        <v>T-110Nov</v>
      </c>
      <c r="B388" s="21" t="s">
        <v>46</v>
      </c>
      <c r="C388" s="21" t="s">
        <v>349</v>
      </c>
      <c r="D388" s="21" t="s">
        <v>1195</v>
      </c>
      <c r="E388" s="21" t="s">
        <v>890</v>
      </c>
      <c r="F388" s="21" t="s">
        <v>418</v>
      </c>
      <c r="G388" s="21" t="s">
        <v>30</v>
      </c>
    </row>
    <row r="389" spans="1:7" x14ac:dyDescent="0.35">
      <c r="A389" s="21" t="str">
        <f t="shared" ref="A389:A452" si="6">_xlfn.CONCAT($B389,$G389)</f>
        <v>T-111Nov</v>
      </c>
      <c r="B389" s="21" t="s">
        <v>47</v>
      </c>
      <c r="C389" s="21" t="s">
        <v>349</v>
      </c>
      <c r="D389" s="21" t="s">
        <v>1195</v>
      </c>
      <c r="E389" s="21" t="s">
        <v>891</v>
      </c>
      <c r="F389" s="21" t="s">
        <v>419</v>
      </c>
      <c r="G389" s="21" t="s">
        <v>30</v>
      </c>
    </row>
    <row r="390" spans="1:7" x14ac:dyDescent="0.35">
      <c r="A390" s="21" t="str">
        <f t="shared" si="6"/>
        <v>T-112Nov</v>
      </c>
      <c r="B390" s="21" t="s">
        <v>48</v>
      </c>
      <c r="C390" s="21" t="s">
        <v>349</v>
      </c>
      <c r="D390" s="21" t="s">
        <v>1195</v>
      </c>
      <c r="E390" s="21" t="s">
        <v>892</v>
      </c>
      <c r="F390" s="21" t="s">
        <v>420</v>
      </c>
      <c r="G390" s="21" t="s">
        <v>30</v>
      </c>
    </row>
    <row r="391" spans="1:7" x14ac:dyDescent="0.35">
      <c r="A391" s="21" t="str">
        <f t="shared" si="6"/>
        <v>T-113Nov</v>
      </c>
      <c r="B391" s="21" t="s">
        <v>49</v>
      </c>
      <c r="C391" s="21" t="s">
        <v>349</v>
      </c>
      <c r="D391" s="21" t="s">
        <v>1195</v>
      </c>
      <c r="E391" s="21" t="s">
        <v>893</v>
      </c>
      <c r="F391" s="21" t="s">
        <v>421</v>
      </c>
      <c r="G391" s="21" t="s">
        <v>30</v>
      </c>
    </row>
    <row r="392" spans="1:7" x14ac:dyDescent="0.35">
      <c r="A392" s="24" t="str">
        <f t="shared" si="6"/>
        <v>D-103Nov</v>
      </c>
      <c r="B392" s="24" t="s">
        <v>350</v>
      </c>
      <c r="C392" s="24" t="s">
        <v>350</v>
      </c>
      <c r="D392" s="24" t="s">
        <v>1194</v>
      </c>
      <c r="E392" s="24" t="s">
        <v>1199</v>
      </c>
      <c r="F392" s="24" t="s">
        <v>722</v>
      </c>
      <c r="G392" s="24" t="s">
        <v>30</v>
      </c>
    </row>
    <row r="393" spans="1:7" x14ac:dyDescent="0.35">
      <c r="A393" s="21" t="str">
        <f t="shared" si="6"/>
        <v>T-114Nov</v>
      </c>
      <c r="B393" s="21" t="s">
        <v>50</v>
      </c>
      <c r="C393" s="21" t="s">
        <v>350</v>
      </c>
      <c r="D393" s="21" t="s">
        <v>1195</v>
      </c>
      <c r="E393" s="21" t="s">
        <v>894</v>
      </c>
      <c r="F393" s="21" t="s">
        <v>422</v>
      </c>
      <c r="G393" s="21" t="s">
        <v>30</v>
      </c>
    </row>
    <row r="394" spans="1:7" x14ac:dyDescent="0.35">
      <c r="A394" s="21" t="str">
        <f t="shared" si="6"/>
        <v>T-115Nov</v>
      </c>
      <c r="B394" s="21" t="s">
        <v>51</v>
      </c>
      <c r="C394" s="21" t="s">
        <v>350</v>
      </c>
      <c r="D394" s="21" t="s">
        <v>1195</v>
      </c>
      <c r="E394" s="21" t="s">
        <v>895</v>
      </c>
      <c r="F394" s="21" t="s">
        <v>423</v>
      </c>
      <c r="G394" s="21" t="s">
        <v>30</v>
      </c>
    </row>
    <row r="395" spans="1:7" x14ac:dyDescent="0.35">
      <c r="A395" s="21" t="str">
        <f t="shared" si="6"/>
        <v>T-116Nov</v>
      </c>
      <c r="B395" s="21" t="s">
        <v>52</v>
      </c>
      <c r="C395" s="21" t="s">
        <v>350</v>
      </c>
      <c r="D395" s="21" t="s">
        <v>1195</v>
      </c>
      <c r="E395" s="21" t="s">
        <v>896</v>
      </c>
      <c r="F395" s="21" t="s">
        <v>424</v>
      </c>
      <c r="G395" s="21" t="s">
        <v>30</v>
      </c>
    </row>
    <row r="396" spans="1:7" x14ac:dyDescent="0.35">
      <c r="A396" s="21" t="str">
        <f t="shared" si="6"/>
        <v>T-117Nov</v>
      </c>
      <c r="B396" s="21" t="s">
        <v>53</v>
      </c>
      <c r="C396" s="21" t="s">
        <v>350</v>
      </c>
      <c r="D396" s="21" t="s">
        <v>1195</v>
      </c>
      <c r="E396" s="21" t="s">
        <v>897</v>
      </c>
      <c r="F396" s="21" t="s">
        <v>425</v>
      </c>
      <c r="G396" s="21" t="s">
        <v>30</v>
      </c>
    </row>
    <row r="397" spans="1:7" x14ac:dyDescent="0.35">
      <c r="A397" s="21" t="str">
        <f t="shared" si="6"/>
        <v>T-118Nov</v>
      </c>
      <c r="B397" s="21" t="s">
        <v>54</v>
      </c>
      <c r="C397" s="21" t="s">
        <v>350</v>
      </c>
      <c r="D397" s="21" t="s">
        <v>1195</v>
      </c>
      <c r="E397" s="21" t="s">
        <v>898</v>
      </c>
      <c r="F397" s="21" t="s">
        <v>426</v>
      </c>
      <c r="G397" s="21" t="s">
        <v>30</v>
      </c>
    </row>
    <row r="398" spans="1:7" x14ac:dyDescent="0.35">
      <c r="A398" s="21" t="str">
        <f t="shared" si="6"/>
        <v>T-119Nov</v>
      </c>
      <c r="B398" s="21" t="s">
        <v>55</v>
      </c>
      <c r="C398" s="21" t="s">
        <v>350</v>
      </c>
      <c r="D398" s="21" t="s">
        <v>1195</v>
      </c>
      <c r="E398" s="21" t="s">
        <v>899</v>
      </c>
      <c r="F398" s="21" t="s">
        <v>427</v>
      </c>
      <c r="G398" s="21" t="s">
        <v>30</v>
      </c>
    </row>
    <row r="399" spans="1:7" x14ac:dyDescent="0.35">
      <c r="A399" s="24" t="str">
        <f t="shared" si="6"/>
        <v>D-104Nov</v>
      </c>
      <c r="B399" s="24" t="s">
        <v>351</v>
      </c>
      <c r="C399" s="24" t="s">
        <v>351</v>
      </c>
      <c r="D399" s="24" t="s">
        <v>1194</v>
      </c>
      <c r="E399" s="24" t="s">
        <v>1200</v>
      </c>
      <c r="F399" s="24" t="s">
        <v>723</v>
      </c>
      <c r="G399" s="24" t="s">
        <v>30</v>
      </c>
    </row>
    <row r="400" spans="1:7" x14ac:dyDescent="0.35">
      <c r="A400" s="21" t="str">
        <f t="shared" si="6"/>
        <v>T-120Nov</v>
      </c>
      <c r="B400" s="21" t="s">
        <v>56</v>
      </c>
      <c r="C400" s="21" t="s">
        <v>351</v>
      </c>
      <c r="D400" s="21" t="s">
        <v>1195</v>
      </c>
      <c r="E400" s="21" t="s">
        <v>900</v>
      </c>
      <c r="F400" s="21" t="s">
        <v>428</v>
      </c>
      <c r="G400" s="21" t="s">
        <v>30</v>
      </c>
    </row>
    <row r="401" spans="1:7" x14ac:dyDescent="0.35">
      <c r="A401" s="21" t="str">
        <f t="shared" si="6"/>
        <v>T-121Nov</v>
      </c>
      <c r="B401" s="21" t="s">
        <v>57</v>
      </c>
      <c r="C401" s="21" t="s">
        <v>351</v>
      </c>
      <c r="D401" s="21" t="s">
        <v>1195</v>
      </c>
      <c r="E401" s="21" t="s">
        <v>901</v>
      </c>
      <c r="F401" s="21" t="s">
        <v>429</v>
      </c>
      <c r="G401" s="21" t="s">
        <v>30</v>
      </c>
    </row>
    <row r="402" spans="1:7" x14ac:dyDescent="0.35">
      <c r="A402" s="21" t="str">
        <f t="shared" si="6"/>
        <v>T-122Nov</v>
      </c>
      <c r="B402" s="21" t="s">
        <v>58</v>
      </c>
      <c r="C402" s="21" t="s">
        <v>351</v>
      </c>
      <c r="D402" s="21" t="s">
        <v>1195</v>
      </c>
      <c r="E402" s="21" t="s">
        <v>1192</v>
      </c>
      <c r="F402" s="21" t="s">
        <v>718</v>
      </c>
      <c r="G402" s="21" t="s">
        <v>30</v>
      </c>
    </row>
    <row r="403" spans="1:7" x14ac:dyDescent="0.35">
      <c r="A403" s="21" t="str">
        <f t="shared" si="6"/>
        <v>T-123Nov</v>
      </c>
      <c r="B403" s="21" t="s">
        <v>59</v>
      </c>
      <c r="C403" s="21" t="s">
        <v>351</v>
      </c>
      <c r="D403" s="21" t="s">
        <v>1195</v>
      </c>
      <c r="E403" s="21" t="s">
        <v>886</v>
      </c>
      <c r="F403" s="21" t="s">
        <v>414</v>
      </c>
      <c r="G403" s="21" t="s">
        <v>30</v>
      </c>
    </row>
    <row r="404" spans="1:7" x14ac:dyDescent="0.35">
      <c r="A404" s="21" t="str">
        <f t="shared" si="6"/>
        <v>T-124Nov</v>
      </c>
      <c r="B404" s="21" t="s">
        <v>60</v>
      </c>
      <c r="C404" s="21" t="s">
        <v>351</v>
      </c>
      <c r="D404" s="21" t="s">
        <v>1195</v>
      </c>
      <c r="E404" s="21" t="s">
        <v>904</v>
      </c>
      <c r="F404" s="21" t="s">
        <v>879</v>
      </c>
      <c r="G404" s="21" t="s">
        <v>30</v>
      </c>
    </row>
    <row r="405" spans="1:7" x14ac:dyDescent="0.35">
      <c r="A405" s="21" t="str">
        <f t="shared" si="6"/>
        <v>T-125Nov</v>
      </c>
      <c r="B405" s="21" t="s">
        <v>61</v>
      </c>
      <c r="C405" s="21" t="s">
        <v>351</v>
      </c>
      <c r="D405" s="21" t="s">
        <v>1195</v>
      </c>
      <c r="E405" s="21" t="s">
        <v>905</v>
      </c>
      <c r="F405" s="21" t="s">
        <v>431</v>
      </c>
      <c r="G405" s="21" t="s">
        <v>30</v>
      </c>
    </row>
    <row r="406" spans="1:7" x14ac:dyDescent="0.35">
      <c r="A406" s="21" t="str">
        <f t="shared" si="6"/>
        <v>T-126Nov</v>
      </c>
      <c r="B406" s="21" t="s">
        <v>62</v>
      </c>
      <c r="C406" s="21" t="s">
        <v>351</v>
      </c>
      <c r="D406" s="21" t="s">
        <v>1195</v>
      </c>
      <c r="E406" s="21" t="s">
        <v>906</v>
      </c>
      <c r="F406" s="21" t="s">
        <v>432</v>
      </c>
      <c r="G406" s="21" t="s">
        <v>30</v>
      </c>
    </row>
    <row r="407" spans="1:7" x14ac:dyDescent="0.35">
      <c r="A407" s="24" t="str">
        <f t="shared" si="6"/>
        <v>D-105Nov</v>
      </c>
      <c r="B407" s="24" t="s">
        <v>352</v>
      </c>
      <c r="C407" s="24" t="s">
        <v>352</v>
      </c>
      <c r="D407" s="24" t="s">
        <v>1194</v>
      </c>
      <c r="E407" s="24" t="s">
        <v>1201</v>
      </c>
      <c r="F407" s="24" t="s">
        <v>724</v>
      </c>
      <c r="G407" s="24" t="s">
        <v>30</v>
      </c>
    </row>
    <row r="408" spans="1:7" x14ac:dyDescent="0.35">
      <c r="A408" s="21" t="str">
        <f t="shared" si="6"/>
        <v>T-127Nov</v>
      </c>
      <c r="B408" s="21" t="s">
        <v>63</v>
      </c>
      <c r="C408" s="21" t="s">
        <v>352</v>
      </c>
      <c r="D408" s="21" t="s">
        <v>1195</v>
      </c>
      <c r="E408" s="21" t="s">
        <v>907</v>
      </c>
      <c r="F408" s="21" t="s">
        <v>433</v>
      </c>
      <c r="G408" s="21" t="s">
        <v>30</v>
      </c>
    </row>
    <row r="409" spans="1:7" x14ac:dyDescent="0.35">
      <c r="A409" s="21" t="str">
        <f t="shared" si="6"/>
        <v>T-128Nov</v>
      </c>
      <c r="B409" s="21" t="s">
        <v>64</v>
      </c>
      <c r="C409" s="21" t="s">
        <v>352</v>
      </c>
      <c r="D409" s="21" t="s">
        <v>1195</v>
      </c>
      <c r="E409" s="21" t="s">
        <v>908</v>
      </c>
      <c r="F409" s="21" t="s">
        <v>434</v>
      </c>
      <c r="G409" s="21" t="s">
        <v>30</v>
      </c>
    </row>
    <row r="410" spans="1:7" x14ac:dyDescent="0.35">
      <c r="A410" s="21" t="str">
        <f t="shared" si="6"/>
        <v>T-129Nov</v>
      </c>
      <c r="B410" s="21" t="s">
        <v>65</v>
      </c>
      <c r="C410" s="21" t="s">
        <v>352</v>
      </c>
      <c r="D410" s="21" t="s">
        <v>1195</v>
      </c>
      <c r="E410" s="21" t="s">
        <v>909</v>
      </c>
      <c r="F410" s="21" t="s">
        <v>435</v>
      </c>
      <c r="G410" s="21" t="s">
        <v>30</v>
      </c>
    </row>
    <row r="411" spans="1:7" x14ac:dyDescent="0.35">
      <c r="A411" s="21" t="str">
        <f t="shared" si="6"/>
        <v>T-130Nov</v>
      </c>
      <c r="B411" s="21" t="s">
        <v>66</v>
      </c>
      <c r="C411" s="21" t="s">
        <v>352</v>
      </c>
      <c r="D411" s="21" t="s">
        <v>1195</v>
      </c>
      <c r="E411" s="21" t="s">
        <v>910</v>
      </c>
      <c r="F411" s="21" t="s">
        <v>436</v>
      </c>
      <c r="G411" s="21" t="s">
        <v>30</v>
      </c>
    </row>
    <row r="412" spans="1:7" x14ac:dyDescent="0.35">
      <c r="A412" s="21" t="str">
        <f t="shared" si="6"/>
        <v>T-131Nov</v>
      </c>
      <c r="B412" s="21" t="s">
        <v>67</v>
      </c>
      <c r="C412" s="21" t="s">
        <v>352</v>
      </c>
      <c r="D412" s="21" t="s">
        <v>1195</v>
      </c>
      <c r="E412" s="21" t="s">
        <v>911</v>
      </c>
      <c r="F412" s="21" t="s">
        <v>437</v>
      </c>
      <c r="G412" s="21" t="s">
        <v>30</v>
      </c>
    </row>
    <row r="413" spans="1:7" x14ac:dyDescent="0.35">
      <c r="A413" s="24" t="str">
        <f t="shared" si="6"/>
        <v>D-106Nov</v>
      </c>
      <c r="B413" s="24" t="s">
        <v>353</v>
      </c>
      <c r="C413" s="24" t="s">
        <v>353</v>
      </c>
      <c r="D413" s="24" t="s">
        <v>1194</v>
      </c>
      <c r="E413" s="24" t="s">
        <v>1202</v>
      </c>
      <c r="F413" s="24" t="s">
        <v>725</v>
      </c>
      <c r="G413" s="24" t="s">
        <v>30</v>
      </c>
    </row>
    <row r="414" spans="1:7" x14ac:dyDescent="0.35">
      <c r="A414" s="21" t="str">
        <f t="shared" si="6"/>
        <v>T-132Nov</v>
      </c>
      <c r="B414" s="21" t="s">
        <v>68</v>
      </c>
      <c r="C414" s="21" t="s">
        <v>353</v>
      </c>
      <c r="D414" s="21" t="s">
        <v>1195</v>
      </c>
      <c r="E414" s="21" t="s">
        <v>912</v>
      </c>
      <c r="F414" s="21" t="s">
        <v>438</v>
      </c>
      <c r="G414" s="21" t="s">
        <v>30</v>
      </c>
    </row>
    <row r="415" spans="1:7" x14ac:dyDescent="0.35">
      <c r="A415" s="21" t="str">
        <f t="shared" si="6"/>
        <v>T-133Nov</v>
      </c>
      <c r="B415" s="21" t="s">
        <v>69</v>
      </c>
      <c r="C415" s="21" t="s">
        <v>353</v>
      </c>
      <c r="D415" s="21" t="s">
        <v>1195</v>
      </c>
      <c r="E415" s="21" t="s">
        <v>913</v>
      </c>
      <c r="F415" s="21" t="s">
        <v>439</v>
      </c>
      <c r="G415" s="21" t="s">
        <v>30</v>
      </c>
    </row>
    <row r="416" spans="1:7" x14ac:dyDescent="0.35">
      <c r="A416" s="21" t="str">
        <f t="shared" si="6"/>
        <v>T-134Nov</v>
      </c>
      <c r="B416" s="21" t="s">
        <v>70</v>
      </c>
      <c r="C416" s="21" t="s">
        <v>353</v>
      </c>
      <c r="D416" s="21" t="s">
        <v>1195</v>
      </c>
      <c r="E416" s="21" t="s">
        <v>914</v>
      </c>
      <c r="F416" s="21" t="s">
        <v>440</v>
      </c>
      <c r="G416" s="21" t="s">
        <v>30</v>
      </c>
    </row>
    <row r="417" spans="1:7" x14ac:dyDescent="0.35">
      <c r="A417" s="21" t="str">
        <f t="shared" si="6"/>
        <v>T-135Nov</v>
      </c>
      <c r="B417" s="21" t="s">
        <v>71</v>
      </c>
      <c r="C417" s="21" t="s">
        <v>353</v>
      </c>
      <c r="D417" s="21" t="s">
        <v>1195</v>
      </c>
      <c r="E417" s="21" t="s">
        <v>915</v>
      </c>
      <c r="F417" s="21" t="s">
        <v>441</v>
      </c>
      <c r="G417" s="21" t="s">
        <v>30</v>
      </c>
    </row>
    <row r="418" spans="1:7" x14ac:dyDescent="0.35">
      <c r="A418" s="21" t="str">
        <f t="shared" si="6"/>
        <v>T-136Nov</v>
      </c>
      <c r="B418" s="21" t="s">
        <v>72</v>
      </c>
      <c r="C418" s="21" t="s">
        <v>353</v>
      </c>
      <c r="D418" s="21" t="s">
        <v>1195</v>
      </c>
      <c r="E418" s="21" t="s">
        <v>916</v>
      </c>
      <c r="F418" s="21" t="s">
        <v>442</v>
      </c>
      <c r="G418" s="21" t="s">
        <v>30</v>
      </c>
    </row>
    <row r="419" spans="1:7" x14ac:dyDescent="0.35">
      <c r="A419" s="21" t="str">
        <f t="shared" si="6"/>
        <v>T-137Nov</v>
      </c>
      <c r="B419" s="21" t="s">
        <v>73</v>
      </c>
      <c r="C419" s="21" t="s">
        <v>353</v>
      </c>
      <c r="D419" s="21" t="s">
        <v>1195</v>
      </c>
      <c r="E419" s="21" t="s">
        <v>917</v>
      </c>
      <c r="F419" s="21" t="s">
        <v>443</v>
      </c>
      <c r="G419" s="21" t="s">
        <v>30</v>
      </c>
    </row>
    <row r="420" spans="1:7" x14ac:dyDescent="0.35">
      <c r="A420" s="21" t="str">
        <f t="shared" si="6"/>
        <v>T-138Nov</v>
      </c>
      <c r="B420" s="21" t="s">
        <v>74</v>
      </c>
      <c r="C420" s="21" t="s">
        <v>353</v>
      </c>
      <c r="D420" s="21" t="s">
        <v>1195</v>
      </c>
      <c r="E420" s="21" t="s">
        <v>918</v>
      </c>
      <c r="F420" s="21" t="s">
        <v>444</v>
      </c>
      <c r="G420" s="21" t="s">
        <v>30</v>
      </c>
    </row>
    <row r="421" spans="1:7" x14ac:dyDescent="0.35">
      <c r="A421" s="24" t="str">
        <f t="shared" si="6"/>
        <v>D-107Nov</v>
      </c>
      <c r="B421" s="24" t="s">
        <v>354</v>
      </c>
      <c r="C421" s="24" t="s">
        <v>354</v>
      </c>
      <c r="D421" s="24" t="s">
        <v>1194</v>
      </c>
      <c r="E421" s="24" t="s">
        <v>1203</v>
      </c>
      <c r="F421" s="24" t="s">
        <v>726</v>
      </c>
      <c r="G421" s="24" t="s">
        <v>30</v>
      </c>
    </row>
    <row r="422" spans="1:7" x14ac:dyDescent="0.35">
      <c r="A422" s="21" t="str">
        <f t="shared" si="6"/>
        <v>T-139Nov</v>
      </c>
      <c r="B422" s="21" t="s">
        <v>75</v>
      </c>
      <c r="C422" s="21" t="s">
        <v>354</v>
      </c>
      <c r="D422" s="21" t="s">
        <v>1195</v>
      </c>
      <c r="E422" s="21" t="s">
        <v>919</v>
      </c>
      <c r="F422" s="21" t="s">
        <v>445</v>
      </c>
      <c r="G422" s="21" t="s">
        <v>30</v>
      </c>
    </row>
    <row r="423" spans="1:7" x14ac:dyDescent="0.35">
      <c r="A423" s="21" t="str">
        <f t="shared" si="6"/>
        <v>T-140Nov</v>
      </c>
      <c r="B423" s="21" t="s">
        <v>76</v>
      </c>
      <c r="C423" s="21" t="s">
        <v>354</v>
      </c>
      <c r="D423" s="21" t="s">
        <v>1195</v>
      </c>
      <c r="E423" s="21" t="s">
        <v>920</v>
      </c>
      <c r="F423" s="21" t="s">
        <v>446</v>
      </c>
      <c r="G423" s="21" t="s">
        <v>30</v>
      </c>
    </row>
    <row r="424" spans="1:7" x14ac:dyDescent="0.35">
      <c r="A424" s="21" t="str">
        <f t="shared" si="6"/>
        <v>T-141Nov</v>
      </c>
      <c r="B424" s="21" t="s">
        <v>77</v>
      </c>
      <c r="C424" s="21" t="s">
        <v>354</v>
      </c>
      <c r="D424" s="21" t="s">
        <v>1195</v>
      </c>
      <c r="E424" s="21" t="s">
        <v>921</v>
      </c>
      <c r="F424" s="21" t="s">
        <v>447</v>
      </c>
      <c r="G424" s="21" t="s">
        <v>30</v>
      </c>
    </row>
    <row r="425" spans="1:7" x14ac:dyDescent="0.35">
      <c r="A425" s="21" t="str">
        <f t="shared" si="6"/>
        <v>T-142Nov</v>
      </c>
      <c r="B425" s="21" t="s">
        <v>78</v>
      </c>
      <c r="C425" s="21" t="s">
        <v>354</v>
      </c>
      <c r="D425" s="21" t="s">
        <v>1195</v>
      </c>
      <c r="E425" s="21" t="s">
        <v>922</v>
      </c>
      <c r="F425" s="21" t="s">
        <v>448</v>
      </c>
      <c r="G425" s="21" t="s">
        <v>30</v>
      </c>
    </row>
    <row r="426" spans="1:7" x14ac:dyDescent="0.35">
      <c r="A426" s="21" t="str">
        <f t="shared" si="6"/>
        <v>T-143Nov</v>
      </c>
      <c r="B426" s="21" t="s">
        <v>79</v>
      </c>
      <c r="C426" s="21" t="s">
        <v>354</v>
      </c>
      <c r="D426" s="21" t="s">
        <v>1195</v>
      </c>
      <c r="E426" s="21" t="s">
        <v>923</v>
      </c>
      <c r="F426" s="21" t="s">
        <v>449</v>
      </c>
      <c r="G426" s="21" t="s">
        <v>30</v>
      </c>
    </row>
    <row r="427" spans="1:7" x14ac:dyDescent="0.35">
      <c r="A427" s="21" t="str">
        <f t="shared" si="6"/>
        <v>T-144Nov</v>
      </c>
      <c r="B427" s="21" t="s">
        <v>80</v>
      </c>
      <c r="C427" s="21" t="s">
        <v>354</v>
      </c>
      <c r="D427" s="21" t="s">
        <v>1195</v>
      </c>
      <c r="E427" s="21" t="s">
        <v>924</v>
      </c>
      <c r="F427" s="21" t="s">
        <v>450</v>
      </c>
      <c r="G427" s="21" t="s">
        <v>30</v>
      </c>
    </row>
    <row r="428" spans="1:7" x14ac:dyDescent="0.35">
      <c r="A428" s="24" t="str">
        <f t="shared" si="6"/>
        <v>D-108Nov</v>
      </c>
      <c r="B428" s="24" t="s">
        <v>355</v>
      </c>
      <c r="C428" s="24" t="s">
        <v>355</v>
      </c>
      <c r="D428" s="24" t="s">
        <v>1194</v>
      </c>
      <c r="E428" s="24" t="s">
        <v>1204</v>
      </c>
      <c r="F428" s="24" t="s">
        <v>727</v>
      </c>
      <c r="G428" s="24" t="s">
        <v>30</v>
      </c>
    </row>
    <row r="429" spans="1:7" x14ac:dyDescent="0.35">
      <c r="A429" s="21" t="str">
        <f t="shared" si="6"/>
        <v>T-145Nov</v>
      </c>
      <c r="B429" s="21" t="s">
        <v>81</v>
      </c>
      <c r="C429" s="21" t="s">
        <v>355</v>
      </c>
      <c r="D429" s="21" t="s">
        <v>1195</v>
      </c>
      <c r="E429" s="21" t="s">
        <v>925</v>
      </c>
      <c r="F429" s="21" t="s">
        <v>451</v>
      </c>
      <c r="G429" s="21" t="s">
        <v>30</v>
      </c>
    </row>
    <row r="430" spans="1:7" x14ac:dyDescent="0.35">
      <c r="A430" s="21" t="str">
        <f t="shared" si="6"/>
        <v>T-146Nov</v>
      </c>
      <c r="B430" s="21" t="s">
        <v>82</v>
      </c>
      <c r="C430" s="21" t="s">
        <v>355</v>
      </c>
      <c r="D430" s="21" t="s">
        <v>1195</v>
      </c>
      <c r="E430" s="21" t="s">
        <v>926</v>
      </c>
      <c r="F430" s="21" t="s">
        <v>452</v>
      </c>
      <c r="G430" s="21" t="s">
        <v>30</v>
      </c>
    </row>
    <row r="431" spans="1:7" x14ac:dyDescent="0.35">
      <c r="A431" s="21" t="str">
        <f t="shared" si="6"/>
        <v>T-147Nov</v>
      </c>
      <c r="B431" s="21" t="s">
        <v>83</v>
      </c>
      <c r="C431" s="21" t="s">
        <v>355</v>
      </c>
      <c r="D431" s="21" t="s">
        <v>1195</v>
      </c>
      <c r="E431" s="21" t="s">
        <v>927</v>
      </c>
      <c r="F431" s="21" t="s">
        <v>453</v>
      </c>
      <c r="G431" s="21" t="s">
        <v>30</v>
      </c>
    </row>
    <row r="432" spans="1:7" x14ac:dyDescent="0.35">
      <c r="A432" s="21" t="str">
        <f t="shared" si="6"/>
        <v>T-148Nov</v>
      </c>
      <c r="B432" s="21" t="s">
        <v>84</v>
      </c>
      <c r="C432" s="21" t="s">
        <v>355</v>
      </c>
      <c r="D432" s="21" t="s">
        <v>1195</v>
      </c>
      <c r="E432" s="21" t="s">
        <v>928</v>
      </c>
      <c r="F432" s="21" t="s">
        <v>454</v>
      </c>
      <c r="G432" s="21" t="s">
        <v>30</v>
      </c>
    </row>
    <row r="433" spans="1:7" x14ac:dyDescent="0.35">
      <c r="A433" s="21" t="str">
        <f t="shared" si="6"/>
        <v>T-149Nov</v>
      </c>
      <c r="B433" s="21" t="s">
        <v>85</v>
      </c>
      <c r="C433" s="21" t="s">
        <v>355</v>
      </c>
      <c r="D433" s="21" t="s">
        <v>1195</v>
      </c>
      <c r="E433" s="21" t="s">
        <v>929</v>
      </c>
      <c r="F433" s="21" t="s">
        <v>455</v>
      </c>
      <c r="G433" s="21" t="s">
        <v>30</v>
      </c>
    </row>
    <row r="434" spans="1:7" x14ac:dyDescent="0.35">
      <c r="A434" s="21" t="str">
        <f t="shared" si="6"/>
        <v>T-150Nov</v>
      </c>
      <c r="B434" s="21" t="s">
        <v>86</v>
      </c>
      <c r="C434" s="21" t="s">
        <v>355</v>
      </c>
      <c r="D434" s="21" t="s">
        <v>1195</v>
      </c>
      <c r="E434" s="21" t="s">
        <v>930</v>
      </c>
      <c r="F434" s="21" t="s">
        <v>456</v>
      </c>
      <c r="G434" s="21" t="s">
        <v>30</v>
      </c>
    </row>
    <row r="435" spans="1:7" x14ac:dyDescent="0.35">
      <c r="A435" s="24" t="str">
        <f t="shared" si="6"/>
        <v>D-109Nov</v>
      </c>
      <c r="B435" s="24" t="s">
        <v>356</v>
      </c>
      <c r="C435" s="24" t="s">
        <v>356</v>
      </c>
      <c r="D435" s="24" t="s">
        <v>1194</v>
      </c>
      <c r="E435" s="24" t="s">
        <v>1205</v>
      </c>
      <c r="F435" s="24" t="s">
        <v>728</v>
      </c>
      <c r="G435" s="24" t="s">
        <v>30</v>
      </c>
    </row>
    <row r="436" spans="1:7" x14ac:dyDescent="0.35">
      <c r="A436" s="21" t="str">
        <f t="shared" si="6"/>
        <v>T-151Nov</v>
      </c>
      <c r="B436" s="21" t="s">
        <v>87</v>
      </c>
      <c r="C436" s="21" t="s">
        <v>356</v>
      </c>
      <c r="D436" s="21" t="s">
        <v>1195</v>
      </c>
      <c r="E436" s="21" t="s">
        <v>931</v>
      </c>
      <c r="F436" s="21" t="s">
        <v>457</v>
      </c>
      <c r="G436" s="21" t="s">
        <v>30</v>
      </c>
    </row>
    <row r="437" spans="1:7" x14ac:dyDescent="0.35">
      <c r="A437" s="21" t="str">
        <f t="shared" si="6"/>
        <v>T-152Nov</v>
      </c>
      <c r="B437" s="21" t="s">
        <v>88</v>
      </c>
      <c r="C437" s="21" t="s">
        <v>356</v>
      </c>
      <c r="D437" s="21" t="s">
        <v>1195</v>
      </c>
      <c r="E437" s="21" t="s">
        <v>932</v>
      </c>
      <c r="F437" s="21" t="s">
        <v>458</v>
      </c>
      <c r="G437" s="21" t="s">
        <v>30</v>
      </c>
    </row>
    <row r="438" spans="1:7" x14ac:dyDescent="0.35">
      <c r="A438" s="21" t="str">
        <f t="shared" si="6"/>
        <v>T-153Nov</v>
      </c>
      <c r="B438" s="21" t="s">
        <v>89</v>
      </c>
      <c r="C438" s="21" t="s">
        <v>356</v>
      </c>
      <c r="D438" s="21" t="s">
        <v>1195</v>
      </c>
      <c r="E438" s="21" t="s">
        <v>933</v>
      </c>
      <c r="F438" s="21" t="s">
        <v>459</v>
      </c>
      <c r="G438" s="21" t="s">
        <v>30</v>
      </c>
    </row>
    <row r="439" spans="1:7" x14ac:dyDescent="0.35">
      <c r="A439" s="21" t="str">
        <f t="shared" si="6"/>
        <v>T-154Nov</v>
      </c>
      <c r="B439" s="21" t="s">
        <v>90</v>
      </c>
      <c r="C439" s="21" t="s">
        <v>356</v>
      </c>
      <c r="D439" s="21" t="s">
        <v>1195</v>
      </c>
      <c r="E439" s="21" t="s">
        <v>934</v>
      </c>
      <c r="F439" s="21" t="s">
        <v>460</v>
      </c>
      <c r="G439" s="21" t="s">
        <v>30</v>
      </c>
    </row>
    <row r="440" spans="1:7" x14ac:dyDescent="0.35">
      <c r="A440" s="21" t="str">
        <f t="shared" si="6"/>
        <v>T-155Nov</v>
      </c>
      <c r="B440" s="21" t="s">
        <v>91</v>
      </c>
      <c r="C440" s="21" t="s">
        <v>356</v>
      </c>
      <c r="D440" s="21" t="s">
        <v>1195</v>
      </c>
      <c r="E440" s="21" t="s">
        <v>935</v>
      </c>
      <c r="F440" s="21" t="s">
        <v>461</v>
      </c>
      <c r="G440" s="21" t="s">
        <v>30</v>
      </c>
    </row>
    <row r="441" spans="1:7" x14ac:dyDescent="0.35">
      <c r="A441" s="21" t="str">
        <f t="shared" si="6"/>
        <v>T-156Nov</v>
      </c>
      <c r="B441" s="21" t="s">
        <v>92</v>
      </c>
      <c r="C441" s="21" t="s">
        <v>356</v>
      </c>
      <c r="D441" s="21" t="s">
        <v>1195</v>
      </c>
      <c r="E441" s="21" t="s">
        <v>936</v>
      </c>
      <c r="F441" s="21" t="s">
        <v>462</v>
      </c>
      <c r="G441" s="21" t="s">
        <v>30</v>
      </c>
    </row>
    <row r="442" spans="1:7" x14ac:dyDescent="0.35">
      <c r="A442" s="21" t="str">
        <f t="shared" si="6"/>
        <v>T-157Nov</v>
      </c>
      <c r="B442" s="21" t="s">
        <v>93</v>
      </c>
      <c r="C442" s="21" t="s">
        <v>356</v>
      </c>
      <c r="D442" s="21" t="s">
        <v>1195</v>
      </c>
      <c r="E442" s="21" t="s">
        <v>937</v>
      </c>
      <c r="F442" s="21" t="s">
        <v>463</v>
      </c>
      <c r="G442" s="21" t="s">
        <v>30</v>
      </c>
    </row>
    <row r="443" spans="1:7" x14ac:dyDescent="0.35">
      <c r="A443" s="24" t="str">
        <f t="shared" si="6"/>
        <v>D-110Nov</v>
      </c>
      <c r="B443" s="24" t="s">
        <v>357</v>
      </c>
      <c r="C443" s="24" t="s">
        <v>357</v>
      </c>
      <c r="D443" s="24" t="s">
        <v>1194</v>
      </c>
      <c r="E443" s="24" t="s">
        <v>1206</v>
      </c>
      <c r="F443" s="24" t="s">
        <v>729</v>
      </c>
      <c r="G443" s="24" t="s">
        <v>30</v>
      </c>
    </row>
    <row r="444" spans="1:7" x14ac:dyDescent="0.35">
      <c r="A444" s="21" t="str">
        <f t="shared" si="6"/>
        <v>T-158Nov</v>
      </c>
      <c r="B444" s="21" t="s">
        <v>94</v>
      </c>
      <c r="C444" s="21" t="s">
        <v>357</v>
      </c>
      <c r="D444" s="21" t="s">
        <v>1195</v>
      </c>
      <c r="E444" s="21" t="s">
        <v>938</v>
      </c>
      <c r="F444" s="21" t="s">
        <v>464</v>
      </c>
      <c r="G444" s="21" t="s">
        <v>30</v>
      </c>
    </row>
    <row r="445" spans="1:7" x14ac:dyDescent="0.35">
      <c r="A445" s="21" t="str">
        <f t="shared" si="6"/>
        <v>T-159Nov</v>
      </c>
      <c r="B445" s="21" t="s">
        <v>95</v>
      </c>
      <c r="C445" s="21" t="s">
        <v>357</v>
      </c>
      <c r="D445" s="21" t="s">
        <v>1195</v>
      </c>
      <c r="E445" s="21" t="s">
        <v>939</v>
      </c>
      <c r="F445" s="21" t="s">
        <v>465</v>
      </c>
      <c r="G445" s="21" t="s">
        <v>30</v>
      </c>
    </row>
    <row r="446" spans="1:7" x14ac:dyDescent="0.35">
      <c r="A446" s="21" t="str">
        <f t="shared" si="6"/>
        <v>T-160Nov</v>
      </c>
      <c r="B446" s="21" t="s">
        <v>96</v>
      </c>
      <c r="C446" s="21" t="s">
        <v>357</v>
      </c>
      <c r="D446" s="21" t="s">
        <v>1195</v>
      </c>
      <c r="E446" s="21" t="s">
        <v>940</v>
      </c>
      <c r="F446" s="21" t="s">
        <v>466</v>
      </c>
      <c r="G446" s="21" t="s">
        <v>30</v>
      </c>
    </row>
    <row r="447" spans="1:7" x14ac:dyDescent="0.35">
      <c r="A447" s="21" t="str">
        <f t="shared" si="6"/>
        <v>T-161Nov</v>
      </c>
      <c r="B447" s="21" t="s">
        <v>97</v>
      </c>
      <c r="C447" s="21" t="s">
        <v>357</v>
      </c>
      <c r="D447" s="21" t="s">
        <v>1195</v>
      </c>
      <c r="E447" s="21" t="s">
        <v>941</v>
      </c>
      <c r="F447" s="21" t="s">
        <v>467</v>
      </c>
      <c r="G447" s="21" t="s">
        <v>30</v>
      </c>
    </row>
    <row r="448" spans="1:7" x14ac:dyDescent="0.35">
      <c r="A448" s="21" t="str">
        <f t="shared" si="6"/>
        <v>T-162Nov</v>
      </c>
      <c r="B448" s="21" t="s">
        <v>98</v>
      </c>
      <c r="C448" s="21" t="s">
        <v>357</v>
      </c>
      <c r="D448" s="21" t="s">
        <v>1195</v>
      </c>
      <c r="E448" s="21" t="s">
        <v>942</v>
      </c>
      <c r="F448" s="21" t="s">
        <v>468</v>
      </c>
      <c r="G448" s="21" t="s">
        <v>30</v>
      </c>
    </row>
    <row r="449" spans="1:7" x14ac:dyDescent="0.35">
      <c r="A449" s="21" t="str">
        <f t="shared" si="6"/>
        <v>T-163Nov</v>
      </c>
      <c r="B449" s="21" t="s">
        <v>99</v>
      </c>
      <c r="C449" s="21" t="s">
        <v>357</v>
      </c>
      <c r="D449" s="21" t="s">
        <v>1195</v>
      </c>
      <c r="E449" s="21" t="s">
        <v>943</v>
      </c>
      <c r="F449" s="21" t="s">
        <v>469</v>
      </c>
      <c r="G449" s="21" t="s">
        <v>30</v>
      </c>
    </row>
    <row r="450" spans="1:7" x14ac:dyDescent="0.35">
      <c r="A450" s="24" t="str">
        <f t="shared" si="6"/>
        <v>D-111Nov</v>
      </c>
      <c r="B450" s="24" t="s">
        <v>358</v>
      </c>
      <c r="C450" s="24" t="s">
        <v>358</v>
      </c>
      <c r="D450" s="24" t="s">
        <v>1194</v>
      </c>
      <c r="E450" s="24" t="s">
        <v>1207</v>
      </c>
      <c r="F450" s="24" t="s">
        <v>730</v>
      </c>
      <c r="G450" s="24" t="s">
        <v>30</v>
      </c>
    </row>
    <row r="451" spans="1:7" x14ac:dyDescent="0.35">
      <c r="A451" s="21" t="str">
        <f t="shared" si="6"/>
        <v>T-164Nov</v>
      </c>
      <c r="B451" s="21" t="s">
        <v>100</v>
      </c>
      <c r="C451" s="21" t="s">
        <v>358</v>
      </c>
      <c r="D451" s="21" t="s">
        <v>1195</v>
      </c>
      <c r="E451" s="21" t="s">
        <v>944</v>
      </c>
      <c r="F451" s="21" t="s">
        <v>470</v>
      </c>
      <c r="G451" s="21" t="s">
        <v>30</v>
      </c>
    </row>
    <row r="452" spans="1:7" x14ac:dyDescent="0.35">
      <c r="A452" s="21" t="str">
        <f t="shared" si="6"/>
        <v>T-165Nov</v>
      </c>
      <c r="B452" s="21" t="s">
        <v>101</v>
      </c>
      <c r="C452" s="21" t="s">
        <v>358</v>
      </c>
      <c r="D452" s="21" t="s">
        <v>1195</v>
      </c>
      <c r="E452" s="21" t="s">
        <v>945</v>
      </c>
      <c r="F452" s="21" t="s">
        <v>471</v>
      </c>
      <c r="G452" s="21" t="s">
        <v>30</v>
      </c>
    </row>
    <row r="453" spans="1:7" x14ac:dyDescent="0.35">
      <c r="A453" s="21" t="str">
        <f t="shared" ref="A453:A516" si="7">_xlfn.CONCAT($B453,$G453)</f>
        <v>T-166Nov</v>
      </c>
      <c r="B453" s="21" t="s">
        <v>102</v>
      </c>
      <c r="C453" s="21" t="s">
        <v>358</v>
      </c>
      <c r="D453" s="21" t="s">
        <v>1195</v>
      </c>
      <c r="E453" s="21" t="s">
        <v>946</v>
      </c>
      <c r="F453" s="21" t="s">
        <v>472</v>
      </c>
      <c r="G453" s="21" t="s">
        <v>30</v>
      </c>
    </row>
    <row r="454" spans="1:7" x14ac:dyDescent="0.35">
      <c r="A454" s="21" t="str">
        <f t="shared" si="7"/>
        <v>T-167Nov</v>
      </c>
      <c r="B454" s="21" t="s">
        <v>103</v>
      </c>
      <c r="C454" s="21" t="s">
        <v>358</v>
      </c>
      <c r="D454" s="21" t="s">
        <v>1195</v>
      </c>
      <c r="E454" s="21" t="s">
        <v>947</v>
      </c>
      <c r="F454" s="21" t="s">
        <v>473</v>
      </c>
      <c r="G454" s="21" t="s">
        <v>30</v>
      </c>
    </row>
    <row r="455" spans="1:7" x14ac:dyDescent="0.35">
      <c r="A455" s="21" t="str">
        <f t="shared" si="7"/>
        <v>T-168Nov</v>
      </c>
      <c r="B455" s="21" t="s">
        <v>104</v>
      </c>
      <c r="C455" s="21" t="s">
        <v>358</v>
      </c>
      <c r="D455" s="21" t="s">
        <v>1195</v>
      </c>
      <c r="E455" s="21" t="s">
        <v>948</v>
      </c>
      <c r="F455" s="21" t="s">
        <v>474</v>
      </c>
      <c r="G455" s="21" t="s">
        <v>30</v>
      </c>
    </row>
    <row r="456" spans="1:7" x14ac:dyDescent="0.35">
      <c r="A456" s="21" t="str">
        <f t="shared" si="7"/>
        <v>T-169Nov</v>
      </c>
      <c r="B456" s="21" t="s">
        <v>105</v>
      </c>
      <c r="C456" s="21" t="s">
        <v>358</v>
      </c>
      <c r="D456" s="21" t="s">
        <v>1195</v>
      </c>
      <c r="E456" s="21" t="s">
        <v>949</v>
      </c>
      <c r="F456" s="21" t="s">
        <v>475</v>
      </c>
      <c r="G456" s="21" t="s">
        <v>30</v>
      </c>
    </row>
    <row r="457" spans="1:7" x14ac:dyDescent="0.35">
      <c r="A457" s="24" t="str">
        <f t="shared" si="7"/>
        <v>D-112Nov</v>
      </c>
      <c r="B457" s="24" t="s">
        <v>359</v>
      </c>
      <c r="C457" s="24" t="s">
        <v>359</v>
      </c>
      <c r="D457" s="24" t="s">
        <v>1194</v>
      </c>
      <c r="E457" s="24" t="s">
        <v>1208</v>
      </c>
      <c r="F457" s="24" t="s">
        <v>731</v>
      </c>
      <c r="G457" s="24" t="s">
        <v>30</v>
      </c>
    </row>
    <row r="458" spans="1:7" x14ac:dyDescent="0.35">
      <c r="A458" s="21" t="str">
        <f t="shared" si="7"/>
        <v>T-170Nov</v>
      </c>
      <c r="B458" s="21" t="s">
        <v>106</v>
      </c>
      <c r="C458" s="21" t="s">
        <v>359</v>
      </c>
      <c r="D458" s="21" t="s">
        <v>1195</v>
      </c>
      <c r="E458" s="21" t="s">
        <v>950</v>
      </c>
      <c r="F458" s="21" t="s">
        <v>476</v>
      </c>
      <c r="G458" s="21" t="s">
        <v>30</v>
      </c>
    </row>
    <row r="459" spans="1:7" x14ac:dyDescent="0.35">
      <c r="A459" s="21" t="str">
        <f t="shared" si="7"/>
        <v>T-171Nov</v>
      </c>
      <c r="B459" s="21" t="s">
        <v>107</v>
      </c>
      <c r="C459" s="21" t="s">
        <v>359</v>
      </c>
      <c r="D459" s="21" t="s">
        <v>1195</v>
      </c>
      <c r="E459" s="21" t="s">
        <v>951</v>
      </c>
      <c r="F459" s="21" t="s">
        <v>477</v>
      </c>
      <c r="G459" s="21" t="s">
        <v>30</v>
      </c>
    </row>
    <row r="460" spans="1:7" x14ac:dyDescent="0.35">
      <c r="A460" s="21" t="str">
        <f t="shared" si="7"/>
        <v>T-172Nov</v>
      </c>
      <c r="B460" s="21" t="s">
        <v>108</v>
      </c>
      <c r="C460" s="21" t="s">
        <v>359</v>
      </c>
      <c r="D460" s="21" t="s">
        <v>1195</v>
      </c>
      <c r="E460" s="21" t="s">
        <v>952</v>
      </c>
      <c r="F460" s="21" t="s">
        <v>478</v>
      </c>
      <c r="G460" s="21" t="s">
        <v>30</v>
      </c>
    </row>
    <row r="461" spans="1:7" x14ac:dyDescent="0.35">
      <c r="A461" s="21" t="str">
        <f t="shared" si="7"/>
        <v>T-173Nov</v>
      </c>
      <c r="B461" s="21" t="s">
        <v>109</v>
      </c>
      <c r="C461" s="21" t="s">
        <v>359</v>
      </c>
      <c r="D461" s="21" t="s">
        <v>1195</v>
      </c>
      <c r="E461" s="21" t="s">
        <v>953</v>
      </c>
      <c r="F461" s="21" t="s">
        <v>479</v>
      </c>
      <c r="G461" s="21" t="s">
        <v>30</v>
      </c>
    </row>
    <row r="462" spans="1:7" x14ac:dyDescent="0.35">
      <c r="A462" s="24" t="str">
        <f t="shared" si="7"/>
        <v>D-113Nov</v>
      </c>
      <c r="B462" s="24" t="s">
        <v>360</v>
      </c>
      <c r="C462" s="24" t="s">
        <v>360</v>
      </c>
      <c r="D462" s="24" t="s">
        <v>1194</v>
      </c>
      <c r="E462" s="24" t="s">
        <v>1209</v>
      </c>
      <c r="F462" s="24" t="s">
        <v>732</v>
      </c>
      <c r="G462" s="24" t="s">
        <v>30</v>
      </c>
    </row>
    <row r="463" spans="1:7" x14ac:dyDescent="0.35">
      <c r="A463" s="21" t="str">
        <f t="shared" si="7"/>
        <v>T-174Nov</v>
      </c>
      <c r="B463" s="21" t="s">
        <v>110</v>
      </c>
      <c r="C463" s="21" t="s">
        <v>360</v>
      </c>
      <c r="D463" s="21" t="s">
        <v>1195</v>
      </c>
      <c r="E463" s="21" t="s">
        <v>954</v>
      </c>
      <c r="F463" s="21" t="s">
        <v>480</v>
      </c>
      <c r="G463" s="21" t="s">
        <v>30</v>
      </c>
    </row>
    <row r="464" spans="1:7" x14ac:dyDescent="0.35">
      <c r="A464" s="21" t="str">
        <f t="shared" si="7"/>
        <v>T-175Nov</v>
      </c>
      <c r="B464" s="21" t="s">
        <v>111</v>
      </c>
      <c r="C464" s="21" t="s">
        <v>360</v>
      </c>
      <c r="D464" s="21" t="s">
        <v>1195</v>
      </c>
      <c r="E464" s="21" t="s">
        <v>955</v>
      </c>
      <c r="F464" s="21" t="s">
        <v>481</v>
      </c>
      <c r="G464" s="21" t="s">
        <v>30</v>
      </c>
    </row>
    <row r="465" spans="1:7" x14ac:dyDescent="0.35">
      <c r="A465" s="21" t="str">
        <f t="shared" si="7"/>
        <v>T-176Nov</v>
      </c>
      <c r="B465" s="21" t="s">
        <v>112</v>
      </c>
      <c r="C465" s="21" t="s">
        <v>360</v>
      </c>
      <c r="D465" s="21" t="s">
        <v>1195</v>
      </c>
      <c r="E465" s="21" t="s">
        <v>956</v>
      </c>
      <c r="F465" s="21" t="s">
        <v>482</v>
      </c>
      <c r="G465" s="21" t="s">
        <v>30</v>
      </c>
    </row>
    <row r="466" spans="1:7" x14ac:dyDescent="0.35">
      <c r="A466" s="21" t="str">
        <f t="shared" si="7"/>
        <v>T-177Nov</v>
      </c>
      <c r="B466" s="21" t="s">
        <v>113</v>
      </c>
      <c r="C466" s="21" t="s">
        <v>360</v>
      </c>
      <c r="D466" s="21" t="s">
        <v>1195</v>
      </c>
      <c r="E466" s="21" t="s">
        <v>957</v>
      </c>
      <c r="F466" s="21" t="s">
        <v>483</v>
      </c>
      <c r="G466" s="21" t="s">
        <v>30</v>
      </c>
    </row>
    <row r="467" spans="1:7" x14ac:dyDescent="0.35">
      <c r="A467" s="21" t="str">
        <f t="shared" si="7"/>
        <v>T-178Nov</v>
      </c>
      <c r="B467" s="21" t="s">
        <v>114</v>
      </c>
      <c r="C467" s="21" t="s">
        <v>360</v>
      </c>
      <c r="D467" s="21" t="s">
        <v>1195</v>
      </c>
      <c r="E467" s="21" t="s">
        <v>958</v>
      </c>
      <c r="F467" s="21" t="s">
        <v>484</v>
      </c>
      <c r="G467" s="21" t="s">
        <v>30</v>
      </c>
    </row>
    <row r="468" spans="1:7" x14ac:dyDescent="0.35">
      <c r="A468" s="21" t="str">
        <f t="shared" si="7"/>
        <v>T-179Nov</v>
      </c>
      <c r="B468" s="21" t="s">
        <v>115</v>
      </c>
      <c r="C468" s="21" t="s">
        <v>360</v>
      </c>
      <c r="D468" s="21" t="s">
        <v>1195</v>
      </c>
      <c r="E468" s="21" t="s">
        <v>959</v>
      </c>
      <c r="F468" s="21" t="s">
        <v>485</v>
      </c>
      <c r="G468" s="21" t="s">
        <v>30</v>
      </c>
    </row>
    <row r="469" spans="1:7" x14ac:dyDescent="0.35">
      <c r="A469" s="21" t="str">
        <f t="shared" si="7"/>
        <v>T-180Nov</v>
      </c>
      <c r="B469" s="21" t="s">
        <v>116</v>
      </c>
      <c r="C469" s="21" t="s">
        <v>360</v>
      </c>
      <c r="D469" s="21" t="s">
        <v>1195</v>
      </c>
      <c r="E469" s="21" t="s">
        <v>960</v>
      </c>
      <c r="F469" s="21" t="s">
        <v>486</v>
      </c>
      <c r="G469" s="21" t="s">
        <v>30</v>
      </c>
    </row>
    <row r="470" spans="1:7" x14ac:dyDescent="0.35">
      <c r="A470" s="24" t="str">
        <f t="shared" si="7"/>
        <v>D-114Nov</v>
      </c>
      <c r="B470" s="24" t="s">
        <v>361</v>
      </c>
      <c r="C470" s="24" t="s">
        <v>361</v>
      </c>
      <c r="D470" s="24" t="s">
        <v>1194</v>
      </c>
      <c r="E470" s="24" t="s">
        <v>1210</v>
      </c>
      <c r="F470" s="24" t="s">
        <v>733</v>
      </c>
      <c r="G470" s="24" t="s">
        <v>30</v>
      </c>
    </row>
    <row r="471" spans="1:7" x14ac:dyDescent="0.35">
      <c r="A471" s="21" t="str">
        <f t="shared" si="7"/>
        <v>T-181Nov</v>
      </c>
      <c r="B471" s="21" t="s">
        <v>117</v>
      </c>
      <c r="C471" s="21" t="s">
        <v>361</v>
      </c>
      <c r="D471" s="21" t="s">
        <v>1195</v>
      </c>
      <c r="E471" s="21" t="s">
        <v>961</v>
      </c>
      <c r="F471" s="21" t="s">
        <v>487</v>
      </c>
      <c r="G471" s="21" t="s">
        <v>30</v>
      </c>
    </row>
    <row r="472" spans="1:7" x14ac:dyDescent="0.35">
      <c r="A472" s="21" t="str">
        <f t="shared" si="7"/>
        <v>T-182Nov</v>
      </c>
      <c r="B472" s="21" t="s">
        <v>118</v>
      </c>
      <c r="C472" s="21" t="s">
        <v>361</v>
      </c>
      <c r="D472" s="21" t="s">
        <v>1195</v>
      </c>
      <c r="E472" s="21" t="s">
        <v>962</v>
      </c>
      <c r="F472" s="21" t="s">
        <v>488</v>
      </c>
      <c r="G472" s="21" t="s">
        <v>30</v>
      </c>
    </row>
    <row r="473" spans="1:7" x14ac:dyDescent="0.35">
      <c r="A473" s="21" t="str">
        <f t="shared" si="7"/>
        <v>T-183Nov</v>
      </c>
      <c r="B473" s="21" t="s">
        <v>119</v>
      </c>
      <c r="C473" s="21" t="s">
        <v>361</v>
      </c>
      <c r="D473" s="21" t="s">
        <v>1195</v>
      </c>
      <c r="E473" s="21" t="s">
        <v>963</v>
      </c>
      <c r="F473" s="21" t="s">
        <v>489</v>
      </c>
      <c r="G473" s="21" t="s">
        <v>30</v>
      </c>
    </row>
    <row r="474" spans="1:7" x14ac:dyDescent="0.35">
      <c r="A474" s="21" t="str">
        <f t="shared" si="7"/>
        <v>T-184Nov</v>
      </c>
      <c r="B474" s="21" t="s">
        <v>120</v>
      </c>
      <c r="C474" s="21" t="s">
        <v>361</v>
      </c>
      <c r="D474" s="21" t="s">
        <v>1195</v>
      </c>
      <c r="E474" s="21" t="s">
        <v>964</v>
      </c>
      <c r="F474" s="21" t="s">
        <v>490</v>
      </c>
      <c r="G474" s="21" t="s">
        <v>30</v>
      </c>
    </row>
    <row r="475" spans="1:7" x14ac:dyDescent="0.35">
      <c r="A475" s="21" t="str">
        <f t="shared" si="7"/>
        <v>T-185Nov</v>
      </c>
      <c r="B475" s="21" t="s">
        <v>121</v>
      </c>
      <c r="C475" s="21" t="s">
        <v>361</v>
      </c>
      <c r="D475" s="21" t="s">
        <v>1195</v>
      </c>
      <c r="E475" s="21" t="s">
        <v>965</v>
      </c>
      <c r="F475" s="21" t="s">
        <v>491</v>
      </c>
      <c r="G475" s="21" t="s">
        <v>30</v>
      </c>
    </row>
    <row r="476" spans="1:7" x14ac:dyDescent="0.35">
      <c r="A476" s="21" t="str">
        <f t="shared" si="7"/>
        <v>T-186Nov</v>
      </c>
      <c r="B476" s="21" t="s">
        <v>122</v>
      </c>
      <c r="C476" s="21" t="s">
        <v>361</v>
      </c>
      <c r="D476" s="21" t="s">
        <v>1195</v>
      </c>
      <c r="E476" s="21" t="s">
        <v>966</v>
      </c>
      <c r="F476" s="21" t="s">
        <v>492</v>
      </c>
      <c r="G476" s="21" t="s">
        <v>30</v>
      </c>
    </row>
    <row r="477" spans="1:7" x14ac:dyDescent="0.35">
      <c r="A477" s="24" t="str">
        <f t="shared" si="7"/>
        <v>D-115Nov</v>
      </c>
      <c r="B477" s="24" t="s">
        <v>362</v>
      </c>
      <c r="C477" s="24" t="s">
        <v>362</v>
      </c>
      <c r="D477" s="24" t="s">
        <v>1194</v>
      </c>
      <c r="E477" s="24" t="s">
        <v>1211</v>
      </c>
      <c r="F477" s="24" t="s">
        <v>734</v>
      </c>
      <c r="G477" s="24" t="s">
        <v>30</v>
      </c>
    </row>
    <row r="478" spans="1:7" x14ac:dyDescent="0.35">
      <c r="A478" s="21" t="str">
        <f t="shared" si="7"/>
        <v>T-187Nov</v>
      </c>
      <c r="B478" s="21" t="s">
        <v>123</v>
      </c>
      <c r="C478" s="21" t="s">
        <v>362</v>
      </c>
      <c r="D478" s="21" t="s">
        <v>1195</v>
      </c>
      <c r="E478" s="21" t="s">
        <v>967</v>
      </c>
      <c r="F478" s="21" t="s">
        <v>493</v>
      </c>
      <c r="G478" s="21" t="s">
        <v>30</v>
      </c>
    </row>
    <row r="479" spans="1:7" x14ac:dyDescent="0.35">
      <c r="A479" s="21" t="str">
        <f t="shared" si="7"/>
        <v>T-188Nov</v>
      </c>
      <c r="B479" s="21" t="s">
        <v>124</v>
      </c>
      <c r="C479" s="21" t="s">
        <v>362</v>
      </c>
      <c r="D479" s="21" t="s">
        <v>1195</v>
      </c>
      <c r="E479" s="21" t="s">
        <v>968</v>
      </c>
      <c r="F479" s="21" t="s">
        <v>494</v>
      </c>
      <c r="G479" s="21" t="s">
        <v>30</v>
      </c>
    </row>
    <row r="480" spans="1:7" x14ac:dyDescent="0.35">
      <c r="A480" s="21" t="str">
        <f t="shared" si="7"/>
        <v>T-189Nov</v>
      </c>
      <c r="B480" s="21" t="s">
        <v>125</v>
      </c>
      <c r="C480" s="21" t="s">
        <v>362</v>
      </c>
      <c r="D480" s="21" t="s">
        <v>1195</v>
      </c>
      <c r="E480" s="21" t="s">
        <v>969</v>
      </c>
      <c r="F480" s="21" t="s">
        <v>495</v>
      </c>
      <c r="G480" s="21" t="s">
        <v>30</v>
      </c>
    </row>
    <row r="481" spans="1:7" x14ac:dyDescent="0.35">
      <c r="A481" s="21" t="str">
        <f t="shared" si="7"/>
        <v>T-190Nov</v>
      </c>
      <c r="B481" s="21" t="s">
        <v>126</v>
      </c>
      <c r="C481" s="21" t="s">
        <v>362</v>
      </c>
      <c r="D481" s="21" t="s">
        <v>1195</v>
      </c>
      <c r="E481" s="21" t="s">
        <v>970</v>
      </c>
      <c r="F481" s="21" t="s">
        <v>496</v>
      </c>
      <c r="G481" s="21" t="s">
        <v>30</v>
      </c>
    </row>
    <row r="482" spans="1:7" x14ac:dyDescent="0.35">
      <c r="A482" s="21" t="str">
        <f t="shared" si="7"/>
        <v>T-191Nov</v>
      </c>
      <c r="B482" s="21" t="s">
        <v>127</v>
      </c>
      <c r="C482" s="21" t="s">
        <v>362</v>
      </c>
      <c r="D482" s="21" t="s">
        <v>1195</v>
      </c>
      <c r="E482" s="21" t="s">
        <v>971</v>
      </c>
      <c r="F482" s="21" t="s">
        <v>497</v>
      </c>
      <c r="G482" s="21" t="s">
        <v>30</v>
      </c>
    </row>
    <row r="483" spans="1:7" x14ac:dyDescent="0.35">
      <c r="A483" s="21" t="str">
        <f t="shared" si="7"/>
        <v>T-192Nov</v>
      </c>
      <c r="B483" s="21" t="s">
        <v>128</v>
      </c>
      <c r="C483" s="21" t="s">
        <v>362</v>
      </c>
      <c r="D483" s="21" t="s">
        <v>1195</v>
      </c>
      <c r="E483" s="21" t="s">
        <v>972</v>
      </c>
      <c r="F483" s="21" t="s">
        <v>498</v>
      </c>
      <c r="G483" s="21" t="s">
        <v>30</v>
      </c>
    </row>
    <row r="484" spans="1:7" x14ac:dyDescent="0.35">
      <c r="A484" s="21" t="str">
        <f t="shared" si="7"/>
        <v>T-193Nov</v>
      </c>
      <c r="B484" s="21" t="s">
        <v>129</v>
      </c>
      <c r="C484" s="21" t="s">
        <v>362</v>
      </c>
      <c r="D484" s="21" t="s">
        <v>1195</v>
      </c>
      <c r="E484" s="21" t="s">
        <v>973</v>
      </c>
      <c r="F484" s="21" t="s">
        <v>499</v>
      </c>
      <c r="G484" s="21" t="s">
        <v>30</v>
      </c>
    </row>
    <row r="485" spans="1:7" x14ac:dyDescent="0.35">
      <c r="A485" s="24" t="str">
        <f t="shared" si="7"/>
        <v>D-116Nov</v>
      </c>
      <c r="B485" s="24" t="s">
        <v>363</v>
      </c>
      <c r="C485" s="24" t="s">
        <v>363</v>
      </c>
      <c r="D485" s="24" t="s">
        <v>1194</v>
      </c>
      <c r="E485" s="24" t="s">
        <v>1212</v>
      </c>
      <c r="F485" s="24" t="s">
        <v>735</v>
      </c>
      <c r="G485" s="24" t="s">
        <v>30</v>
      </c>
    </row>
    <row r="486" spans="1:7" x14ac:dyDescent="0.35">
      <c r="A486" s="21" t="str">
        <f t="shared" si="7"/>
        <v>T-194Nov</v>
      </c>
      <c r="B486" s="21" t="s">
        <v>130</v>
      </c>
      <c r="C486" s="21" t="s">
        <v>363</v>
      </c>
      <c r="D486" s="21" t="s">
        <v>1195</v>
      </c>
      <c r="E486" s="21" t="s">
        <v>974</v>
      </c>
      <c r="F486" s="21" t="s">
        <v>500</v>
      </c>
      <c r="G486" s="21" t="s">
        <v>30</v>
      </c>
    </row>
    <row r="487" spans="1:7" x14ac:dyDescent="0.35">
      <c r="A487" s="21" t="str">
        <f t="shared" si="7"/>
        <v>T-195Nov</v>
      </c>
      <c r="B487" s="21" t="s">
        <v>131</v>
      </c>
      <c r="C487" s="21" t="s">
        <v>363</v>
      </c>
      <c r="D487" s="21" t="s">
        <v>1195</v>
      </c>
      <c r="E487" s="21" t="s">
        <v>975</v>
      </c>
      <c r="F487" s="21" t="s">
        <v>501</v>
      </c>
      <c r="G487" s="21" t="s">
        <v>30</v>
      </c>
    </row>
    <row r="488" spans="1:7" x14ac:dyDescent="0.35">
      <c r="A488" s="21" t="str">
        <f t="shared" si="7"/>
        <v>T-196Nov</v>
      </c>
      <c r="B488" s="21" t="s">
        <v>132</v>
      </c>
      <c r="C488" s="21" t="s">
        <v>363</v>
      </c>
      <c r="D488" s="21" t="s">
        <v>1195</v>
      </c>
      <c r="E488" s="21" t="s">
        <v>976</v>
      </c>
      <c r="F488" s="21" t="s">
        <v>502</v>
      </c>
      <c r="G488" s="21" t="s">
        <v>30</v>
      </c>
    </row>
    <row r="489" spans="1:7" x14ac:dyDescent="0.35">
      <c r="A489" s="21" t="str">
        <f t="shared" si="7"/>
        <v>T-197Nov</v>
      </c>
      <c r="B489" s="21" t="s">
        <v>133</v>
      </c>
      <c r="C489" s="21" t="s">
        <v>363</v>
      </c>
      <c r="D489" s="21" t="s">
        <v>1195</v>
      </c>
      <c r="E489" s="21" t="s">
        <v>977</v>
      </c>
      <c r="F489" s="21" t="s">
        <v>503</v>
      </c>
      <c r="G489" s="21" t="s">
        <v>30</v>
      </c>
    </row>
    <row r="490" spans="1:7" x14ac:dyDescent="0.35">
      <c r="A490" s="24" t="str">
        <f t="shared" si="7"/>
        <v>D-117Nov</v>
      </c>
      <c r="B490" s="24" t="s">
        <v>364</v>
      </c>
      <c r="C490" s="24" t="s">
        <v>364</v>
      </c>
      <c r="D490" s="24" t="s">
        <v>1194</v>
      </c>
      <c r="E490" s="24" t="s">
        <v>1213</v>
      </c>
      <c r="F490" s="24" t="s">
        <v>736</v>
      </c>
      <c r="G490" s="24" t="s">
        <v>30</v>
      </c>
    </row>
    <row r="491" spans="1:7" x14ac:dyDescent="0.35">
      <c r="A491" s="21" t="str">
        <f t="shared" si="7"/>
        <v>T-198Nov</v>
      </c>
      <c r="B491" s="21" t="s">
        <v>134</v>
      </c>
      <c r="C491" s="21" t="s">
        <v>364</v>
      </c>
      <c r="D491" s="21" t="s">
        <v>1195</v>
      </c>
      <c r="E491" s="21" t="s">
        <v>978</v>
      </c>
      <c r="F491" s="21" t="s">
        <v>504</v>
      </c>
      <c r="G491" s="21" t="s">
        <v>30</v>
      </c>
    </row>
    <row r="492" spans="1:7" x14ac:dyDescent="0.35">
      <c r="A492" s="21" t="str">
        <f t="shared" si="7"/>
        <v>T-199Nov</v>
      </c>
      <c r="B492" s="21" t="s">
        <v>135</v>
      </c>
      <c r="C492" s="21" t="s">
        <v>364</v>
      </c>
      <c r="D492" s="21" t="s">
        <v>1195</v>
      </c>
      <c r="E492" s="21" t="s">
        <v>979</v>
      </c>
      <c r="F492" s="21" t="s">
        <v>505</v>
      </c>
      <c r="G492" s="21" t="s">
        <v>30</v>
      </c>
    </row>
    <row r="493" spans="1:7" x14ac:dyDescent="0.35">
      <c r="A493" s="21" t="str">
        <f t="shared" si="7"/>
        <v>T-200Nov</v>
      </c>
      <c r="B493" s="21" t="s">
        <v>136</v>
      </c>
      <c r="C493" s="21" t="s">
        <v>364</v>
      </c>
      <c r="D493" s="21" t="s">
        <v>1195</v>
      </c>
      <c r="E493" s="21" t="s">
        <v>980</v>
      </c>
      <c r="F493" s="21" t="s">
        <v>506</v>
      </c>
      <c r="G493" s="21" t="s">
        <v>30</v>
      </c>
    </row>
    <row r="494" spans="1:7" x14ac:dyDescent="0.35">
      <c r="A494" s="21" t="str">
        <f t="shared" si="7"/>
        <v>T-201Nov</v>
      </c>
      <c r="B494" s="21" t="s">
        <v>137</v>
      </c>
      <c r="C494" s="21" t="s">
        <v>364</v>
      </c>
      <c r="D494" s="21" t="s">
        <v>1195</v>
      </c>
      <c r="E494" s="21" t="s">
        <v>981</v>
      </c>
      <c r="F494" s="21" t="s">
        <v>507</v>
      </c>
      <c r="G494" s="21" t="s">
        <v>30</v>
      </c>
    </row>
    <row r="495" spans="1:7" x14ac:dyDescent="0.35">
      <c r="A495" s="21" t="str">
        <f t="shared" si="7"/>
        <v>T-202Nov</v>
      </c>
      <c r="B495" s="21" t="s">
        <v>138</v>
      </c>
      <c r="C495" s="21" t="s">
        <v>364</v>
      </c>
      <c r="D495" s="21" t="s">
        <v>1195</v>
      </c>
      <c r="E495" s="21" t="s">
        <v>982</v>
      </c>
      <c r="F495" s="21" t="s">
        <v>508</v>
      </c>
      <c r="G495" s="21" t="s">
        <v>30</v>
      </c>
    </row>
    <row r="496" spans="1:7" x14ac:dyDescent="0.35">
      <c r="A496" s="24" t="str">
        <f t="shared" si="7"/>
        <v>D-118Nov</v>
      </c>
      <c r="B496" s="24" t="s">
        <v>365</v>
      </c>
      <c r="C496" s="24" t="s">
        <v>365</v>
      </c>
      <c r="D496" s="24" t="s">
        <v>1194</v>
      </c>
      <c r="E496" s="24" t="s">
        <v>1214</v>
      </c>
      <c r="F496" s="24" t="s">
        <v>737</v>
      </c>
      <c r="G496" s="24" t="s">
        <v>30</v>
      </c>
    </row>
    <row r="497" spans="1:7" x14ac:dyDescent="0.35">
      <c r="A497" s="21" t="str">
        <f t="shared" si="7"/>
        <v>T-203Nov</v>
      </c>
      <c r="B497" s="21" t="s">
        <v>139</v>
      </c>
      <c r="C497" s="21" t="s">
        <v>365</v>
      </c>
      <c r="D497" s="21" t="s">
        <v>1195</v>
      </c>
      <c r="E497" s="21" t="s">
        <v>983</v>
      </c>
      <c r="F497" s="21" t="s">
        <v>509</v>
      </c>
      <c r="G497" s="21" t="s">
        <v>30</v>
      </c>
    </row>
    <row r="498" spans="1:7" x14ac:dyDescent="0.35">
      <c r="A498" s="21" t="str">
        <f t="shared" si="7"/>
        <v>T-204Nov</v>
      </c>
      <c r="B498" s="21" t="s">
        <v>140</v>
      </c>
      <c r="C498" s="21" t="s">
        <v>365</v>
      </c>
      <c r="D498" s="21" t="s">
        <v>1195</v>
      </c>
      <c r="E498" s="21" t="s">
        <v>984</v>
      </c>
      <c r="F498" s="21" t="s">
        <v>510</v>
      </c>
      <c r="G498" s="21" t="s">
        <v>30</v>
      </c>
    </row>
    <row r="499" spans="1:7" x14ac:dyDescent="0.35">
      <c r="A499" s="21" t="str">
        <f t="shared" si="7"/>
        <v>T-205Nov</v>
      </c>
      <c r="B499" s="21" t="s">
        <v>141</v>
      </c>
      <c r="C499" s="21" t="s">
        <v>365</v>
      </c>
      <c r="D499" s="21" t="s">
        <v>1195</v>
      </c>
      <c r="E499" s="21" t="s">
        <v>985</v>
      </c>
      <c r="F499" s="21" t="s">
        <v>511</v>
      </c>
      <c r="G499" s="21" t="s">
        <v>30</v>
      </c>
    </row>
    <row r="500" spans="1:7" x14ac:dyDescent="0.35">
      <c r="A500" s="21" t="str">
        <f t="shared" si="7"/>
        <v>T-206Nov</v>
      </c>
      <c r="B500" s="21" t="s">
        <v>142</v>
      </c>
      <c r="C500" s="21" t="s">
        <v>365</v>
      </c>
      <c r="D500" s="21" t="s">
        <v>1195</v>
      </c>
      <c r="E500" s="21" t="s">
        <v>986</v>
      </c>
      <c r="F500" s="21" t="s">
        <v>512</v>
      </c>
      <c r="G500" s="21" t="s">
        <v>30</v>
      </c>
    </row>
    <row r="501" spans="1:7" x14ac:dyDescent="0.35">
      <c r="A501" s="21" t="str">
        <f t="shared" si="7"/>
        <v>T-207Nov</v>
      </c>
      <c r="B501" s="21" t="s">
        <v>143</v>
      </c>
      <c r="C501" s="21" t="s">
        <v>365</v>
      </c>
      <c r="D501" s="21" t="s">
        <v>1195</v>
      </c>
      <c r="E501" s="21" t="s">
        <v>987</v>
      </c>
      <c r="F501" s="21" t="s">
        <v>513</v>
      </c>
      <c r="G501" s="21" t="s">
        <v>30</v>
      </c>
    </row>
    <row r="502" spans="1:7" x14ac:dyDescent="0.35">
      <c r="A502" s="24" t="str">
        <f t="shared" si="7"/>
        <v>D-119Nov</v>
      </c>
      <c r="B502" s="24" t="s">
        <v>366</v>
      </c>
      <c r="C502" s="24" t="s">
        <v>366</v>
      </c>
      <c r="D502" s="24" t="s">
        <v>1194</v>
      </c>
      <c r="E502" s="24" t="s">
        <v>1215</v>
      </c>
      <c r="F502" s="24" t="s">
        <v>738</v>
      </c>
      <c r="G502" s="24" t="s">
        <v>30</v>
      </c>
    </row>
    <row r="503" spans="1:7" x14ac:dyDescent="0.35">
      <c r="A503" s="21" t="str">
        <f t="shared" si="7"/>
        <v>T-208Nov</v>
      </c>
      <c r="B503" s="21" t="s">
        <v>144</v>
      </c>
      <c r="C503" s="21" t="s">
        <v>366</v>
      </c>
      <c r="D503" s="21" t="s">
        <v>1195</v>
      </c>
      <c r="E503" s="21" t="s">
        <v>988</v>
      </c>
      <c r="F503" s="21" t="s">
        <v>514</v>
      </c>
      <c r="G503" s="21" t="s">
        <v>30</v>
      </c>
    </row>
    <row r="504" spans="1:7" x14ac:dyDescent="0.35">
      <c r="A504" s="21" t="str">
        <f t="shared" si="7"/>
        <v>T-209Nov</v>
      </c>
      <c r="B504" s="21" t="s">
        <v>145</v>
      </c>
      <c r="C504" s="21" t="s">
        <v>366</v>
      </c>
      <c r="D504" s="21" t="s">
        <v>1195</v>
      </c>
      <c r="E504" s="21" t="s">
        <v>989</v>
      </c>
      <c r="F504" s="21" t="s">
        <v>515</v>
      </c>
      <c r="G504" s="21" t="s">
        <v>30</v>
      </c>
    </row>
    <row r="505" spans="1:7" x14ac:dyDescent="0.35">
      <c r="A505" s="21" t="str">
        <f t="shared" si="7"/>
        <v>T-210Nov</v>
      </c>
      <c r="B505" s="21" t="s">
        <v>146</v>
      </c>
      <c r="C505" s="21" t="s">
        <v>366</v>
      </c>
      <c r="D505" s="21" t="s">
        <v>1195</v>
      </c>
      <c r="E505" s="21" t="s">
        <v>990</v>
      </c>
      <c r="F505" s="21" t="s">
        <v>516</v>
      </c>
      <c r="G505" s="21" t="s">
        <v>30</v>
      </c>
    </row>
    <row r="506" spans="1:7" x14ac:dyDescent="0.35">
      <c r="A506" s="21" t="str">
        <f t="shared" si="7"/>
        <v>T-211Nov</v>
      </c>
      <c r="B506" s="21" t="s">
        <v>147</v>
      </c>
      <c r="C506" s="21" t="s">
        <v>366</v>
      </c>
      <c r="D506" s="21" t="s">
        <v>1195</v>
      </c>
      <c r="E506" s="21" t="s">
        <v>991</v>
      </c>
      <c r="F506" s="21" t="s">
        <v>517</v>
      </c>
      <c r="G506" s="21" t="s">
        <v>30</v>
      </c>
    </row>
    <row r="507" spans="1:7" x14ac:dyDescent="0.35">
      <c r="A507" s="24" t="str">
        <f t="shared" si="7"/>
        <v>D-120Nov</v>
      </c>
      <c r="B507" s="24" t="s">
        <v>367</v>
      </c>
      <c r="C507" s="24" t="s">
        <v>367</v>
      </c>
      <c r="D507" s="24" t="s">
        <v>1194</v>
      </c>
      <c r="E507" s="24" t="s">
        <v>1216</v>
      </c>
      <c r="F507" s="24" t="s">
        <v>739</v>
      </c>
      <c r="G507" s="24" t="s">
        <v>30</v>
      </c>
    </row>
    <row r="508" spans="1:7" x14ac:dyDescent="0.35">
      <c r="A508" s="21" t="str">
        <f t="shared" si="7"/>
        <v>T-212Nov</v>
      </c>
      <c r="B508" s="21" t="s">
        <v>148</v>
      </c>
      <c r="C508" s="21" t="s">
        <v>367</v>
      </c>
      <c r="D508" s="21" t="s">
        <v>1195</v>
      </c>
      <c r="E508" s="21" t="s">
        <v>992</v>
      </c>
      <c r="F508" s="21" t="s">
        <v>518</v>
      </c>
      <c r="G508" s="21" t="s">
        <v>30</v>
      </c>
    </row>
    <row r="509" spans="1:7" x14ac:dyDescent="0.35">
      <c r="A509" s="21" t="str">
        <f t="shared" si="7"/>
        <v>T-213Nov</v>
      </c>
      <c r="B509" s="21" t="s">
        <v>149</v>
      </c>
      <c r="C509" s="21" t="s">
        <v>367</v>
      </c>
      <c r="D509" s="21" t="s">
        <v>1195</v>
      </c>
      <c r="E509" s="21" t="s">
        <v>993</v>
      </c>
      <c r="F509" s="21" t="s">
        <v>519</v>
      </c>
      <c r="G509" s="21" t="s">
        <v>30</v>
      </c>
    </row>
    <row r="510" spans="1:7" x14ac:dyDescent="0.35">
      <c r="A510" s="21" t="str">
        <f t="shared" si="7"/>
        <v>T-214Nov</v>
      </c>
      <c r="B510" s="21" t="s">
        <v>150</v>
      </c>
      <c r="C510" s="21" t="s">
        <v>367</v>
      </c>
      <c r="D510" s="21" t="s">
        <v>1195</v>
      </c>
      <c r="E510" s="21" t="s">
        <v>994</v>
      </c>
      <c r="F510" s="21" t="s">
        <v>520</v>
      </c>
      <c r="G510" s="21" t="s">
        <v>30</v>
      </c>
    </row>
    <row r="511" spans="1:7" x14ac:dyDescent="0.35">
      <c r="A511" s="21" t="str">
        <f t="shared" si="7"/>
        <v>T-215Nov</v>
      </c>
      <c r="B511" s="21" t="s">
        <v>151</v>
      </c>
      <c r="C511" s="21" t="s">
        <v>367</v>
      </c>
      <c r="D511" s="21" t="s">
        <v>1195</v>
      </c>
      <c r="E511" s="21" t="s">
        <v>995</v>
      </c>
      <c r="F511" s="21" t="s">
        <v>521</v>
      </c>
      <c r="G511" s="21" t="s">
        <v>30</v>
      </c>
    </row>
    <row r="512" spans="1:7" x14ac:dyDescent="0.35">
      <c r="A512" s="24" t="str">
        <f t="shared" si="7"/>
        <v>D-121Nov</v>
      </c>
      <c r="B512" s="24" t="s">
        <v>368</v>
      </c>
      <c r="C512" s="24" t="s">
        <v>368</v>
      </c>
      <c r="D512" s="24" t="s">
        <v>1194</v>
      </c>
      <c r="E512" s="24" t="s">
        <v>1217</v>
      </c>
      <c r="F512" s="24" t="s">
        <v>740</v>
      </c>
      <c r="G512" s="24" t="s">
        <v>30</v>
      </c>
    </row>
    <row r="513" spans="1:7" x14ac:dyDescent="0.35">
      <c r="A513" s="21" t="str">
        <f t="shared" si="7"/>
        <v>T-216Nov</v>
      </c>
      <c r="B513" s="21" t="s">
        <v>152</v>
      </c>
      <c r="C513" s="21" t="s">
        <v>368</v>
      </c>
      <c r="D513" s="21" t="s">
        <v>1195</v>
      </c>
      <c r="E513" s="21" t="s">
        <v>996</v>
      </c>
      <c r="F513" s="21" t="s">
        <v>522</v>
      </c>
      <c r="G513" s="21" t="s">
        <v>30</v>
      </c>
    </row>
    <row r="514" spans="1:7" x14ac:dyDescent="0.35">
      <c r="A514" s="21" t="str">
        <f t="shared" si="7"/>
        <v>T-217Nov</v>
      </c>
      <c r="B514" s="21" t="s">
        <v>153</v>
      </c>
      <c r="C514" s="21" t="s">
        <v>368</v>
      </c>
      <c r="D514" s="21" t="s">
        <v>1195</v>
      </c>
      <c r="E514" s="21" t="s">
        <v>997</v>
      </c>
      <c r="F514" s="21" t="s">
        <v>523</v>
      </c>
      <c r="G514" s="21" t="s">
        <v>30</v>
      </c>
    </row>
    <row r="515" spans="1:7" x14ac:dyDescent="0.35">
      <c r="A515" s="21" t="str">
        <f t="shared" si="7"/>
        <v>T-218Nov</v>
      </c>
      <c r="B515" s="21" t="s">
        <v>154</v>
      </c>
      <c r="C515" s="21" t="s">
        <v>368</v>
      </c>
      <c r="D515" s="21" t="s">
        <v>1195</v>
      </c>
      <c r="E515" s="21" t="s">
        <v>998</v>
      </c>
      <c r="F515" s="21" t="s">
        <v>524</v>
      </c>
      <c r="G515" s="21" t="s">
        <v>30</v>
      </c>
    </row>
    <row r="516" spans="1:7" x14ac:dyDescent="0.35">
      <c r="A516" s="21" t="str">
        <f t="shared" si="7"/>
        <v>T-219Nov</v>
      </c>
      <c r="B516" s="21" t="s">
        <v>155</v>
      </c>
      <c r="C516" s="21" t="s">
        <v>368</v>
      </c>
      <c r="D516" s="21" t="s">
        <v>1195</v>
      </c>
      <c r="E516" s="21" t="s">
        <v>999</v>
      </c>
      <c r="F516" s="21" t="s">
        <v>525</v>
      </c>
      <c r="G516" s="21" t="s">
        <v>30</v>
      </c>
    </row>
    <row r="517" spans="1:7" x14ac:dyDescent="0.35">
      <c r="A517" s="21" t="str">
        <f t="shared" ref="A517:A580" si="8">_xlfn.CONCAT($B517,$G517)</f>
        <v>T-220Nov</v>
      </c>
      <c r="B517" s="21" t="s">
        <v>156</v>
      </c>
      <c r="C517" s="21" t="s">
        <v>368</v>
      </c>
      <c r="D517" s="21" t="s">
        <v>1195</v>
      </c>
      <c r="E517" s="21" t="s">
        <v>1000</v>
      </c>
      <c r="F517" s="21" t="s">
        <v>526</v>
      </c>
      <c r="G517" s="21" t="s">
        <v>30</v>
      </c>
    </row>
    <row r="518" spans="1:7" x14ac:dyDescent="0.35">
      <c r="A518" s="21" t="str">
        <f t="shared" si="8"/>
        <v>T-221Nov</v>
      </c>
      <c r="B518" s="21" t="s">
        <v>157</v>
      </c>
      <c r="C518" s="21" t="s">
        <v>368</v>
      </c>
      <c r="D518" s="21" t="s">
        <v>1195</v>
      </c>
      <c r="E518" s="21" t="s">
        <v>1001</v>
      </c>
      <c r="F518" s="21" t="s">
        <v>527</v>
      </c>
      <c r="G518" s="21" t="s">
        <v>30</v>
      </c>
    </row>
    <row r="519" spans="1:7" x14ac:dyDescent="0.35">
      <c r="A519" s="21" t="str">
        <f t="shared" si="8"/>
        <v>T-222Nov</v>
      </c>
      <c r="B519" s="21" t="s">
        <v>158</v>
      </c>
      <c r="C519" s="21" t="s">
        <v>368</v>
      </c>
      <c r="D519" s="21" t="s">
        <v>1195</v>
      </c>
      <c r="E519" s="21" t="s">
        <v>1002</v>
      </c>
      <c r="F519" s="21" t="s">
        <v>528</v>
      </c>
      <c r="G519" s="21" t="s">
        <v>30</v>
      </c>
    </row>
    <row r="520" spans="1:7" x14ac:dyDescent="0.35">
      <c r="A520" s="24" t="str">
        <f t="shared" si="8"/>
        <v>D-122Nov</v>
      </c>
      <c r="B520" s="24" t="s">
        <v>369</v>
      </c>
      <c r="C520" s="24" t="s">
        <v>369</v>
      </c>
      <c r="D520" s="24" t="s">
        <v>1194</v>
      </c>
      <c r="E520" s="24" t="s">
        <v>1218</v>
      </c>
      <c r="F520" s="24" t="s">
        <v>741</v>
      </c>
      <c r="G520" s="24" t="s">
        <v>30</v>
      </c>
    </row>
    <row r="521" spans="1:7" x14ac:dyDescent="0.35">
      <c r="A521" s="21" t="str">
        <f t="shared" si="8"/>
        <v>T-223Nov</v>
      </c>
      <c r="B521" s="21" t="s">
        <v>159</v>
      </c>
      <c r="C521" s="21" t="s">
        <v>369</v>
      </c>
      <c r="D521" s="21" t="s">
        <v>1195</v>
      </c>
      <c r="E521" s="21" t="s">
        <v>1003</v>
      </c>
      <c r="F521" s="21" t="s">
        <v>529</v>
      </c>
      <c r="G521" s="21" t="s">
        <v>30</v>
      </c>
    </row>
    <row r="522" spans="1:7" x14ac:dyDescent="0.35">
      <c r="A522" s="21" t="str">
        <f t="shared" si="8"/>
        <v>T-224Nov</v>
      </c>
      <c r="B522" s="21" t="s">
        <v>160</v>
      </c>
      <c r="C522" s="21" t="s">
        <v>369</v>
      </c>
      <c r="D522" s="21" t="s">
        <v>1195</v>
      </c>
      <c r="E522" s="21" t="s">
        <v>1004</v>
      </c>
      <c r="F522" s="21" t="s">
        <v>530</v>
      </c>
      <c r="G522" s="21" t="s">
        <v>30</v>
      </c>
    </row>
    <row r="523" spans="1:7" x14ac:dyDescent="0.35">
      <c r="A523" s="21" t="str">
        <f t="shared" si="8"/>
        <v>T-225Nov</v>
      </c>
      <c r="B523" s="21" t="s">
        <v>161</v>
      </c>
      <c r="C523" s="21" t="s">
        <v>369</v>
      </c>
      <c r="D523" s="21" t="s">
        <v>1195</v>
      </c>
      <c r="E523" s="21" t="s">
        <v>1005</v>
      </c>
      <c r="F523" s="21" t="s">
        <v>531</v>
      </c>
      <c r="G523" s="21" t="s">
        <v>30</v>
      </c>
    </row>
    <row r="524" spans="1:7" x14ac:dyDescent="0.35">
      <c r="A524" s="21" t="str">
        <f t="shared" si="8"/>
        <v>T-226Nov</v>
      </c>
      <c r="B524" s="21" t="s">
        <v>162</v>
      </c>
      <c r="C524" s="21" t="s">
        <v>369</v>
      </c>
      <c r="D524" s="21" t="s">
        <v>1195</v>
      </c>
      <c r="E524" s="21" t="s">
        <v>1006</v>
      </c>
      <c r="F524" s="21" t="s">
        <v>532</v>
      </c>
      <c r="G524" s="21" t="s">
        <v>30</v>
      </c>
    </row>
    <row r="525" spans="1:7" x14ac:dyDescent="0.35">
      <c r="A525" s="24" t="str">
        <f t="shared" si="8"/>
        <v>D-123Nov</v>
      </c>
      <c r="B525" s="24" t="s">
        <v>370</v>
      </c>
      <c r="C525" s="24" t="s">
        <v>370</v>
      </c>
      <c r="D525" s="24" t="s">
        <v>1194</v>
      </c>
      <c r="E525" s="24" t="s">
        <v>1219</v>
      </c>
      <c r="F525" s="24" t="s">
        <v>742</v>
      </c>
      <c r="G525" s="24" t="s">
        <v>30</v>
      </c>
    </row>
    <row r="526" spans="1:7" x14ac:dyDescent="0.35">
      <c r="A526" s="21" t="str">
        <f t="shared" si="8"/>
        <v>T-227Nov</v>
      </c>
      <c r="B526" s="21" t="s">
        <v>163</v>
      </c>
      <c r="C526" s="21" t="s">
        <v>370</v>
      </c>
      <c r="D526" s="21" t="s">
        <v>1195</v>
      </c>
      <c r="E526" s="21" t="s">
        <v>1007</v>
      </c>
      <c r="F526" s="21" t="s">
        <v>533</v>
      </c>
      <c r="G526" s="21" t="s">
        <v>30</v>
      </c>
    </row>
    <row r="527" spans="1:7" x14ac:dyDescent="0.35">
      <c r="A527" s="21" t="str">
        <f t="shared" si="8"/>
        <v>T-228Nov</v>
      </c>
      <c r="B527" s="21" t="s">
        <v>164</v>
      </c>
      <c r="C527" s="21" t="s">
        <v>370</v>
      </c>
      <c r="D527" s="21" t="s">
        <v>1195</v>
      </c>
      <c r="E527" s="21" t="s">
        <v>1008</v>
      </c>
      <c r="F527" s="21" t="s">
        <v>534</v>
      </c>
      <c r="G527" s="21" t="s">
        <v>30</v>
      </c>
    </row>
    <row r="528" spans="1:7" x14ac:dyDescent="0.35">
      <c r="A528" s="21" t="str">
        <f t="shared" si="8"/>
        <v>T-229Nov</v>
      </c>
      <c r="B528" s="21" t="s">
        <v>165</v>
      </c>
      <c r="C528" s="21" t="s">
        <v>370</v>
      </c>
      <c r="D528" s="21" t="s">
        <v>1195</v>
      </c>
      <c r="E528" s="21" t="s">
        <v>1009</v>
      </c>
      <c r="F528" s="21" t="s">
        <v>535</v>
      </c>
      <c r="G528" s="21" t="s">
        <v>30</v>
      </c>
    </row>
    <row r="529" spans="1:7" x14ac:dyDescent="0.35">
      <c r="A529" s="21" t="str">
        <f t="shared" si="8"/>
        <v>T-230Nov</v>
      </c>
      <c r="B529" s="21" t="s">
        <v>166</v>
      </c>
      <c r="C529" s="21" t="s">
        <v>370</v>
      </c>
      <c r="D529" s="21" t="s">
        <v>1195</v>
      </c>
      <c r="E529" s="21" t="s">
        <v>1010</v>
      </c>
      <c r="F529" s="21" t="s">
        <v>536</v>
      </c>
      <c r="G529" s="21" t="s">
        <v>30</v>
      </c>
    </row>
    <row r="530" spans="1:7" x14ac:dyDescent="0.35">
      <c r="A530" s="21" t="str">
        <f t="shared" si="8"/>
        <v>T-231Nov</v>
      </c>
      <c r="B530" s="21" t="s">
        <v>167</v>
      </c>
      <c r="C530" s="21" t="s">
        <v>370</v>
      </c>
      <c r="D530" s="21" t="s">
        <v>1195</v>
      </c>
      <c r="E530" s="21" t="s">
        <v>1011</v>
      </c>
      <c r="F530" s="21" t="s">
        <v>537</v>
      </c>
      <c r="G530" s="21" t="s">
        <v>30</v>
      </c>
    </row>
    <row r="531" spans="1:7" x14ac:dyDescent="0.35">
      <c r="A531" s="24" t="str">
        <f t="shared" si="8"/>
        <v>D-124Nov</v>
      </c>
      <c r="B531" s="24" t="s">
        <v>371</v>
      </c>
      <c r="C531" s="24" t="s">
        <v>371</v>
      </c>
      <c r="D531" s="24" t="s">
        <v>1194</v>
      </c>
      <c r="E531" s="24" t="s">
        <v>1220</v>
      </c>
      <c r="F531" s="24" t="s">
        <v>743</v>
      </c>
      <c r="G531" s="24" t="s">
        <v>30</v>
      </c>
    </row>
    <row r="532" spans="1:7" x14ac:dyDescent="0.35">
      <c r="A532" s="21" t="str">
        <f t="shared" si="8"/>
        <v>T-232Nov</v>
      </c>
      <c r="B532" s="21" t="s">
        <v>168</v>
      </c>
      <c r="C532" s="21" t="s">
        <v>371</v>
      </c>
      <c r="D532" s="21" t="s">
        <v>1195</v>
      </c>
      <c r="E532" s="21" t="s">
        <v>1012</v>
      </c>
      <c r="F532" s="21" t="s">
        <v>538</v>
      </c>
      <c r="G532" s="21" t="s">
        <v>30</v>
      </c>
    </row>
    <row r="533" spans="1:7" x14ac:dyDescent="0.35">
      <c r="A533" s="21" t="str">
        <f t="shared" si="8"/>
        <v>T-233Nov</v>
      </c>
      <c r="B533" s="21" t="s">
        <v>169</v>
      </c>
      <c r="C533" s="21" t="s">
        <v>371</v>
      </c>
      <c r="D533" s="21" t="s">
        <v>1195</v>
      </c>
      <c r="E533" s="21" t="s">
        <v>1013</v>
      </c>
      <c r="F533" s="21" t="s">
        <v>539</v>
      </c>
      <c r="G533" s="21" t="s">
        <v>30</v>
      </c>
    </row>
    <row r="534" spans="1:7" x14ac:dyDescent="0.35">
      <c r="A534" s="21" t="str">
        <f t="shared" si="8"/>
        <v>T-234Nov</v>
      </c>
      <c r="B534" s="21" t="s">
        <v>170</v>
      </c>
      <c r="C534" s="21" t="s">
        <v>371</v>
      </c>
      <c r="D534" s="21" t="s">
        <v>1195</v>
      </c>
      <c r="E534" s="21" t="s">
        <v>1014</v>
      </c>
      <c r="F534" s="21" t="s">
        <v>540</v>
      </c>
      <c r="G534" s="21" t="s">
        <v>30</v>
      </c>
    </row>
    <row r="535" spans="1:7" x14ac:dyDescent="0.35">
      <c r="A535" s="21" t="str">
        <f t="shared" si="8"/>
        <v>T-235Nov</v>
      </c>
      <c r="B535" s="21" t="s">
        <v>171</v>
      </c>
      <c r="C535" s="21" t="s">
        <v>371</v>
      </c>
      <c r="D535" s="21" t="s">
        <v>1195</v>
      </c>
      <c r="E535" s="21" t="s">
        <v>1015</v>
      </c>
      <c r="F535" s="21" t="s">
        <v>541</v>
      </c>
      <c r="G535" s="21" t="s">
        <v>30</v>
      </c>
    </row>
    <row r="536" spans="1:7" x14ac:dyDescent="0.35">
      <c r="A536" s="21" t="str">
        <f t="shared" si="8"/>
        <v>T-236Nov</v>
      </c>
      <c r="B536" s="21" t="s">
        <v>172</v>
      </c>
      <c r="C536" s="21" t="s">
        <v>371</v>
      </c>
      <c r="D536" s="21" t="s">
        <v>1195</v>
      </c>
      <c r="E536" s="21" t="s">
        <v>1016</v>
      </c>
      <c r="F536" s="21" t="s">
        <v>542</v>
      </c>
      <c r="G536" s="21" t="s">
        <v>30</v>
      </c>
    </row>
    <row r="537" spans="1:7" x14ac:dyDescent="0.35">
      <c r="A537" s="24" t="str">
        <f t="shared" si="8"/>
        <v>D-125Nov</v>
      </c>
      <c r="B537" s="24" t="s">
        <v>372</v>
      </c>
      <c r="C537" s="24" t="s">
        <v>372</v>
      </c>
      <c r="D537" s="24" t="s">
        <v>1194</v>
      </c>
      <c r="E537" s="24" t="s">
        <v>1221</v>
      </c>
      <c r="F537" s="24" t="s">
        <v>744</v>
      </c>
      <c r="G537" s="24" t="s">
        <v>30</v>
      </c>
    </row>
    <row r="538" spans="1:7" x14ac:dyDescent="0.35">
      <c r="A538" s="21" t="str">
        <f t="shared" si="8"/>
        <v>T-237Nov</v>
      </c>
      <c r="B538" s="21" t="s">
        <v>173</v>
      </c>
      <c r="C538" s="21" t="s">
        <v>372</v>
      </c>
      <c r="D538" s="21" t="s">
        <v>1195</v>
      </c>
      <c r="E538" s="21" t="s">
        <v>1017</v>
      </c>
      <c r="F538" s="21" t="s">
        <v>543</v>
      </c>
      <c r="G538" s="21" t="s">
        <v>30</v>
      </c>
    </row>
    <row r="539" spans="1:7" x14ac:dyDescent="0.35">
      <c r="A539" s="21" t="str">
        <f t="shared" si="8"/>
        <v>T-238Nov</v>
      </c>
      <c r="B539" s="21" t="s">
        <v>174</v>
      </c>
      <c r="C539" s="21" t="s">
        <v>372</v>
      </c>
      <c r="D539" s="21" t="s">
        <v>1195</v>
      </c>
      <c r="E539" s="21" t="s">
        <v>1018</v>
      </c>
      <c r="F539" s="21" t="s">
        <v>544</v>
      </c>
      <c r="G539" s="21" t="s">
        <v>30</v>
      </c>
    </row>
    <row r="540" spans="1:7" x14ac:dyDescent="0.35">
      <c r="A540" s="21" t="str">
        <f t="shared" si="8"/>
        <v>T-239Nov</v>
      </c>
      <c r="B540" s="21" t="s">
        <v>175</v>
      </c>
      <c r="C540" s="21" t="s">
        <v>372</v>
      </c>
      <c r="D540" s="21" t="s">
        <v>1195</v>
      </c>
      <c r="E540" s="21" t="s">
        <v>1019</v>
      </c>
      <c r="F540" s="21" t="s">
        <v>545</v>
      </c>
      <c r="G540" s="21" t="s">
        <v>30</v>
      </c>
    </row>
    <row r="541" spans="1:7" x14ac:dyDescent="0.35">
      <c r="A541" s="21" t="str">
        <f t="shared" si="8"/>
        <v>T-240Nov</v>
      </c>
      <c r="B541" s="21" t="s">
        <v>176</v>
      </c>
      <c r="C541" s="21" t="s">
        <v>372</v>
      </c>
      <c r="D541" s="21" t="s">
        <v>1195</v>
      </c>
      <c r="E541" s="21" t="s">
        <v>1020</v>
      </c>
      <c r="F541" s="21" t="s">
        <v>546</v>
      </c>
      <c r="G541" s="21" t="s">
        <v>30</v>
      </c>
    </row>
    <row r="542" spans="1:7" x14ac:dyDescent="0.35">
      <c r="A542" s="21" t="str">
        <f t="shared" si="8"/>
        <v>T-241Nov</v>
      </c>
      <c r="B542" s="21" t="s">
        <v>177</v>
      </c>
      <c r="C542" s="21" t="s">
        <v>372</v>
      </c>
      <c r="D542" s="21" t="s">
        <v>1195</v>
      </c>
      <c r="E542" s="21" t="s">
        <v>1021</v>
      </c>
      <c r="F542" s="21" t="s">
        <v>547</v>
      </c>
      <c r="G542" s="21" t="s">
        <v>30</v>
      </c>
    </row>
    <row r="543" spans="1:7" x14ac:dyDescent="0.35">
      <c r="A543" s="24" t="str">
        <f t="shared" si="8"/>
        <v>D-126Nov</v>
      </c>
      <c r="B543" s="24" t="s">
        <v>373</v>
      </c>
      <c r="C543" s="24" t="s">
        <v>373</v>
      </c>
      <c r="D543" s="24" t="s">
        <v>1194</v>
      </c>
      <c r="E543" s="24" t="s">
        <v>1222</v>
      </c>
      <c r="F543" s="24" t="s">
        <v>745</v>
      </c>
      <c r="G543" s="24" t="s">
        <v>30</v>
      </c>
    </row>
    <row r="544" spans="1:7" x14ac:dyDescent="0.35">
      <c r="A544" s="21" t="str">
        <f t="shared" si="8"/>
        <v>T-242Nov</v>
      </c>
      <c r="B544" s="21" t="s">
        <v>178</v>
      </c>
      <c r="C544" s="21" t="s">
        <v>373</v>
      </c>
      <c r="D544" s="21" t="s">
        <v>1195</v>
      </c>
      <c r="E544" s="21" t="s">
        <v>1022</v>
      </c>
      <c r="F544" s="21" t="s">
        <v>548</v>
      </c>
      <c r="G544" s="21" t="s">
        <v>30</v>
      </c>
    </row>
    <row r="545" spans="1:7" x14ac:dyDescent="0.35">
      <c r="A545" s="21" t="str">
        <f t="shared" si="8"/>
        <v>T-243Nov</v>
      </c>
      <c r="B545" s="21" t="s">
        <v>179</v>
      </c>
      <c r="C545" s="21" t="s">
        <v>373</v>
      </c>
      <c r="D545" s="21" t="s">
        <v>1195</v>
      </c>
      <c r="E545" s="21" t="s">
        <v>1023</v>
      </c>
      <c r="F545" s="21" t="s">
        <v>549</v>
      </c>
      <c r="G545" s="21" t="s">
        <v>30</v>
      </c>
    </row>
    <row r="546" spans="1:7" x14ac:dyDescent="0.35">
      <c r="A546" s="21" t="str">
        <f t="shared" si="8"/>
        <v>T-244Nov</v>
      </c>
      <c r="B546" s="21" t="s">
        <v>180</v>
      </c>
      <c r="C546" s="21" t="s">
        <v>373</v>
      </c>
      <c r="D546" s="21" t="s">
        <v>1195</v>
      </c>
      <c r="E546" s="21" t="s">
        <v>1024</v>
      </c>
      <c r="F546" s="21" t="s">
        <v>550</v>
      </c>
      <c r="G546" s="21" t="s">
        <v>30</v>
      </c>
    </row>
    <row r="547" spans="1:7" x14ac:dyDescent="0.35">
      <c r="A547" s="21" t="str">
        <f t="shared" si="8"/>
        <v>T-245Nov</v>
      </c>
      <c r="B547" s="21" t="s">
        <v>181</v>
      </c>
      <c r="C547" s="21" t="s">
        <v>373</v>
      </c>
      <c r="D547" s="21" t="s">
        <v>1195</v>
      </c>
      <c r="E547" s="21" t="s">
        <v>1025</v>
      </c>
      <c r="F547" s="21" t="s">
        <v>551</v>
      </c>
      <c r="G547" s="21" t="s">
        <v>30</v>
      </c>
    </row>
    <row r="548" spans="1:7" x14ac:dyDescent="0.35">
      <c r="A548" s="21" t="str">
        <f t="shared" si="8"/>
        <v>T-246Nov</v>
      </c>
      <c r="B548" s="21" t="s">
        <v>182</v>
      </c>
      <c r="C548" s="21" t="s">
        <v>373</v>
      </c>
      <c r="D548" s="21" t="s">
        <v>1195</v>
      </c>
      <c r="E548" s="21" t="s">
        <v>1026</v>
      </c>
      <c r="F548" s="21" t="s">
        <v>552</v>
      </c>
      <c r="G548" s="21" t="s">
        <v>30</v>
      </c>
    </row>
    <row r="549" spans="1:7" x14ac:dyDescent="0.35">
      <c r="A549" s="21" t="str">
        <f t="shared" si="8"/>
        <v>T-247Nov</v>
      </c>
      <c r="B549" s="21" t="s">
        <v>183</v>
      </c>
      <c r="C549" s="21" t="s">
        <v>373</v>
      </c>
      <c r="D549" s="21" t="s">
        <v>1195</v>
      </c>
      <c r="E549" s="21" t="s">
        <v>1027</v>
      </c>
      <c r="F549" s="21" t="s">
        <v>553</v>
      </c>
      <c r="G549" s="21" t="s">
        <v>30</v>
      </c>
    </row>
    <row r="550" spans="1:7" x14ac:dyDescent="0.35">
      <c r="A550" s="24" t="str">
        <f t="shared" si="8"/>
        <v>D-127Nov</v>
      </c>
      <c r="B550" s="24" t="s">
        <v>374</v>
      </c>
      <c r="C550" s="24" t="s">
        <v>374</v>
      </c>
      <c r="D550" s="24" t="s">
        <v>1194</v>
      </c>
      <c r="E550" s="24" t="s">
        <v>1223</v>
      </c>
      <c r="F550" s="24" t="s">
        <v>746</v>
      </c>
      <c r="G550" s="24" t="s">
        <v>30</v>
      </c>
    </row>
    <row r="551" spans="1:7" x14ac:dyDescent="0.35">
      <c r="A551" s="21" t="str">
        <f t="shared" si="8"/>
        <v>T-248Nov</v>
      </c>
      <c r="B551" s="21" t="s">
        <v>184</v>
      </c>
      <c r="C551" s="21" t="s">
        <v>374</v>
      </c>
      <c r="D551" s="21" t="s">
        <v>1195</v>
      </c>
      <c r="E551" s="21" t="s">
        <v>1028</v>
      </c>
      <c r="F551" s="21" t="s">
        <v>554</v>
      </c>
      <c r="G551" s="21" t="s">
        <v>30</v>
      </c>
    </row>
    <row r="552" spans="1:7" x14ac:dyDescent="0.35">
      <c r="A552" s="21" t="str">
        <f t="shared" si="8"/>
        <v>T-249Nov</v>
      </c>
      <c r="B552" s="21" t="s">
        <v>185</v>
      </c>
      <c r="C552" s="21" t="s">
        <v>374</v>
      </c>
      <c r="D552" s="21" t="s">
        <v>1195</v>
      </c>
      <c r="E552" s="21" t="s">
        <v>1029</v>
      </c>
      <c r="F552" s="21" t="s">
        <v>555</v>
      </c>
      <c r="G552" s="21" t="s">
        <v>30</v>
      </c>
    </row>
    <row r="553" spans="1:7" x14ac:dyDescent="0.35">
      <c r="A553" s="21" t="str">
        <f t="shared" si="8"/>
        <v>T-250Nov</v>
      </c>
      <c r="B553" s="21" t="s">
        <v>186</v>
      </c>
      <c r="C553" s="21" t="s">
        <v>374</v>
      </c>
      <c r="D553" s="21" t="s">
        <v>1195</v>
      </c>
      <c r="E553" s="21" t="s">
        <v>1030</v>
      </c>
      <c r="F553" s="21" t="s">
        <v>556</v>
      </c>
      <c r="G553" s="21" t="s">
        <v>30</v>
      </c>
    </row>
    <row r="554" spans="1:7" x14ac:dyDescent="0.35">
      <c r="A554" s="21" t="str">
        <f t="shared" si="8"/>
        <v>T-251Nov</v>
      </c>
      <c r="B554" s="21" t="s">
        <v>187</v>
      </c>
      <c r="C554" s="21" t="s">
        <v>374</v>
      </c>
      <c r="D554" s="21" t="s">
        <v>1195</v>
      </c>
      <c r="E554" s="21" t="s">
        <v>1031</v>
      </c>
      <c r="F554" s="21" t="s">
        <v>557</v>
      </c>
      <c r="G554" s="21" t="s">
        <v>30</v>
      </c>
    </row>
    <row r="555" spans="1:7" x14ac:dyDescent="0.35">
      <c r="A555" s="21" t="str">
        <f t="shared" si="8"/>
        <v>T-252Nov</v>
      </c>
      <c r="B555" s="21" t="s">
        <v>188</v>
      </c>
      <c r="C555" s="21" t="s">
        <v>374</v>
      </c>
      <c r="D555" s="21" t="s">
        <v>1195</v>
      </c>
      <c r="E555" s="21" t="s">
        <v>1032</v>
      </c>
      <c r="F555" s="21" t="s">
        <v>558</v>
      </c>
      <c r="G555" s="21" t="s">
        <v>30</v>
      </c>
    </row>
    <row r="556" spans="1:7" x14ac:dyDescent="0.35">
      <c r="A556" s="24" t="str">
        <f t="shared" si="8"/>
        <v>D-128Nov</v>
      </c>
      <c r="B556" s="24" t="s">
        <v>375</v>
      </c>
      <c r="C556" s="24" t="s">
        <v>375</v>
      </c>
      <c r="D556" s="24" t="s">
        <v>1194</v>
      </c>
      <c r="E556" s="24" t="s">
        <v>1224</v>
      </c>
      <c r="F556" s="24" t="s">
        <v>747</v>
      </c>
      <c r="G556" s="24" t="s">
        <v>30</v>
      </c>
    </row>
    <row r="557" spans="1:7" x14ac:dyDescent="0.35">
      <c r="A557" s="21" t="str">
        <f t="shared" si="8"/>
        <v>T-253Nov</v>
      </c>
      <c r="B557" s="21" t="s">
        <v>189</v>
      </c>
      <c r="C557" s="21" t="s">
        <v>375</v>
      </c>
      <c r="D557" s="21" t="s">
        <v>1195</v>
      </c>
      <c r="E557" s="21" t="s">
        <v>1033</v>
      </c>
      <c r="F557" s="21" t="s">
        <v>559</v>
      </c>
      <c r="G557" s="21" t="s">
        <v>30</v>
      </c>
    </row>
    <row r="558" spans="1:7" x14ac:dyDescent="0.35">
      <c r="A558" s="21" t="str">
        <f t="shared" si="8"/>
        <v>T-254Nov</v>
      </c>
      <c r="B558" s="21" t="s">
        <v>190</v>
      </c>
      <c r="C558" s="21" t="s">
        <v>375</v>
      </c>
      <c r="D558" s="21" t="s">
        <v>1195</v>
      </c>
      <c r="E558" s="21" t="s">
        <v>1034</v>
      </c>
      <c r="F558" s="21" t="s">
        <v>560</v>
      </c>
      <c r="G558" s="21" t="s">
        <v>30</v>
      </c>
    </row>
    <row r="559" spans="1:7" x14ac:dyDescent="0.35">
      <c r="A559" s="21" t="str">
        <f t="shared" si="8"/>
        <v>T-255Nov</v>
      </c>
      <c r="B559" s="21" t="s">
        <v>191</v>
      </c>
      <c r="C559" s="21" t="s">
        <v>375</v>
      </c>
      <c r="D559" s="21" t="s">
        <v>1195</v>
      </c>
      <c r="E559" s="21" t="s">
        <v>1035</v>
      </c>
      <c r="F559" s="21" t="s">
        <v>561</v>
      </c>
      <c r="G559" s="21" t="s">
        <v>30</v>
      </c>
    </row>
    <row r="560" spans="1:7" x14ac:dyDescent="0.35">
      <c r="A560" s="21" t="str">
        <f t="shared" si="8"/>
        <v>T-256Nov</v>
      </c>
      <c r="B560" s="21" t="s">
        <v>192</v>
      </c>
      <c r="C560" s="21" t="s">
        <v>375</v>
      </c>
      <c r="D560" s="21" t="s">
        <v>1195</v>
      </c>
      <c r="E560" s="21" t="s">
        <v>1036</v>
      </c>
      <c r="F560" s="21" t="s">
        <v>562</v>
      </c>
      <c r="G560" s="21" t="s">
        <v>30</v>
      </c>
    </row>
    <row r="561" spans="1:7" x14ac:dyDescent="0.35">
      <c r="A561" s="24" t="str">
        <f t="shared" si="8"/>
        <v>D-129Nov</v>
      </c>
      <c r="B561" s="24" t="s">
        <v>376</v>
      </c>
      <c r="C561" s="24" t="s">
        <v>376</v>
      </c>
      <c r="D561" s="24" t="s">
        <v>1194</v>
      </c>
      <c r="E561" s="24" t="s">
        <v>1225</v>
      </c>
      <c r="F561" s="24" t="s">
        <v>748</v>
      </c>
      <c r="G561" s="24" t="s">
        <v>30</v>
      </c>
    </row>
    <row r="562" spans="1:7" x14ac:dyDescent="0.35">
      <c r="A562" s="21" t="str">
        <f t="shared" si="8"/>
        <v>T-257Nov</v>
      </c>
      <c r="B562" s="21" t="s">
        <v>193</v>
      </c>
      <c r="C562" s="21" t="s">
        <v>376</v>
      </c>
      <c r="D562" s="21" t="s">
        <v>1195</v>
      </c>
      <c r="E562" s="21" t="s">
        <v>1037</v>
      </c>
      <c r="F562" s="21" t="s">
        <v>563</v>
      </c>
      <c r="G562" s="21" t="s">
        <v>30</v>
      </c>
    </row>
    <row r="563" spans="1:7" x14ac:dyDescent="0.35">
      <c r="A563" s="21" t="str">
        <f t="shared" si="8"/>
        <v>T-258Nov</v>
      </c>
      <c r="B563" s="21" t="s">
        <v>194</v>
      </c>
      <c r="C563" s="21" t="s">
        <v>376</v>
      </c>
      <c r="D563" s="21" t="s">
        <v>1195</v>
      </c>
      <c r="E563" s="21" t="s">
        <v>1038</v>
      </c>
      <c r="F563" s="21" t="s">
        <v>564</v>
      </c>
      <c r="G563" s="21" t="s">
        <v>30</v>
      </c>
    </row>
    <row r="564" spans="1:7" x14ac:dyDescent="0.35">
      <c r="A564" s="21" t="str">
        <f t="shared" si="8"/>
        <v>T-259Nov</v>
      </c>
      <c r="B564" s="21" t="s">
        <v>195</v>
      </c>
      <c r="C564" s="21" t="s">
        <v>376</v>
      </c>
      <c r="D564" s="21" t="s">
        <v>1195</v>
      </c>
      <c r="E564" s="21" t="s">
        <v>1039</v>
      </c>
      <c r="F564" s="21" t="s">
        <v>565</v>
      </c>
      <c r="G564" s="21" t="s">
        <v>30</v>
      </c>
    </row>
    <row r="565" spans="1:7" x14ac:dyDescent="0.35">
      <c r="A565" s="24" t="str">
        <f t="shared" si="8"/>
        <v>D-130Nov</v>
      </c>
      <c r="B565" s="24" t="s">
        <v>377</v>
      </c>
      <c r="C565" s="24" t="s">
        <v>377</v>
      </c>
      <c r="D565" s="24" t="s">
        <v>1194</v>
      </c>
      <c r="E565" s="24" t="s">
        <v>1226</v>
      </c>
      <c r="F565" s="24" t="s">
        <v>749</v>
      </c>
      <c r="G565" s="24" t="s">
        <v>30</v>
      </c>
    </row>
    <row r="566" spans="1:7" x14ac:dyDescent="0.35">
      <c r="A566" s="21" t="str">
        <f t="shared" si="8"/>
        <v>T-260Nov</v>
      </c>
      <c r="B566" s="21" t="s">
        <v>196</v>
      </c>
      <c r="C566" s="21" t="s">
        <v>377</v>
      </c>
      <c r="D566" s="21" t="s">
        <v>1195</v>
      </c>
      <c r="E566" s="21" t="s">
        <v>1040</v>
      </c>
      <c r="F566" s="21" t="s">
        <v>566</v>
      </c>
      <c r="G566" s="21" t="s">
        <v>30</v>
      </c>
    </row>
    <row r="567" spans="1:7" x14ac:dyDescent="0.35">
      <c r="A567" s="21" t="str">
        <f t="shared" si="8"/>
        <v>T-261Nov</v>
      </c>
      <c r="B567" s="21" t="s">
        <v>197</v>
      </c>
      <c r="C567" s="21" t="s">
        <v>377</v>
      </c>
      <c r="D567" s="21" t="s">
        <v>1195</v>
      </c>
      <c r="E567" s="21" t="s">
        <v>1041</v>
      </c>
      <c r="F567" s="21" t="s">
        <v>567</v>
      </c>
      <c r="G567" s="21" t="s">
        <v>30</v>
      </c>
    </row>
    <row r="568" spans="1:7" x14ac:dyDescent="0.35">
      <c r="A568" s="21" t="str">
        <f t="shared" si="8"/>
        <v>T-262Nov</v>
      </c>
      <c r="B568" s="21" t="s">
        <v>198</v>
      </c>
      <c r="C568" s="21" t="s">
        <v>377</v>
      </c>
      <c r="D568" s="21" t="s">
        <v>1195</v>
      </c>
      <c r="E568" s="21" t="s">
        <v>1042</v>
      </c>
      <c r="F568" s="21" t="s">
        <v>568</v>
      </c>
      <c r="G568" s="21" t="s">
        <v>30</v>
      </c>
    </row>
    <row r="569" spans="1:7" x14ac:dyDescent="0.35">
      <c r="A569" s="24" t="str">
        <f t="shared" si="8"/>
        <v>D-131Nov</v>
      </c>
      <c r="B569" s="24" t="s">
        <v>378</v>
      </c>
      <c r="C569" s="24" t="s">
        <v>378</v>
      </c>
      <c r="D569" s="24" t="s">
        <v>1194</v>
      </c>
      <c r="E569" s="24" t="s">
        <v>1227</v>
      </c>
      <c r="F569" s="24" t="s">
        <v>750</v>
      </c>
      <c r="G569" s="24" t="s">
        <v>30</v>
      </c>
    </row>
    <row r="570" spans="1:7" x14ac:dyDescent="0.35">
      <c r="A570" s="21" t="str">
        <f t="shared" si="8"/>
        <v>T-263Nov</v>
      </c>
      <c r="B570" s="21" t="s">
        <v>199</v>
      </c>
      <c r="C570" s="21" t="s">
        <v>378</v>
      </c>
      <c r="D570" s="21" t="s">
        <v>1195</v>
      </c>
      <c r="E570" s="21" t="s">
        <v>1043</v>
      </c>
      <c r="F570" s="21" t="s">
        <v>569</v>
      </c>
      <c r="G570" s="21" t="s">
        <v>30</v>
      </c>
    </row>
    <row r="571" spans="1:7" x14ac:dyDescent="0.35">
      <c r="A571" s="21" t="str">
        <f t="shared" si="8"/>
        <v>T-264Nov</v>
      </c>
      <c r="B571" s="21" t="s">
        <v>200</v>
      </c>
      <c r="C571" s="21" t="s">
        <v>378</v>
      </c>
      <c r="D571" s="21" t="s">
        <v>1195</v>
      </c>
      <c r="E571" s="21" t="s">
        <v>1044</v>
      </c>
      <c r="F571" s="21" t="s">
        <v>570</v>
      </c>
      <c r="G571" s="21" t="s">
        <v>30</v>
      </c>
    </row>
    <row r="572" spans="1:7" x14ac:dyDescent="0.35">
      <c r="A572" s="21" t="str">
        <f t="shared" si="8"/>
        <v>T-265Nov</v>
      </c>
      <c r="B572" s="21" t="s">
        <v>201</v>
      </c>
      <c r="C572" s="21" t="s">
        <v>378</v>
      </c>
      <c r="D572" s="21" t="s">
        <v>1195</v>
      </c>
      <c r="E572" s="21" t="s">
        <v>1045</v>
      </c>
      <c r="F572" s="21" t="s">
        <v>571</v>
      </c>
      <c r="G572" s="21" t="s">
        <v>30</v>
      </c>
    </row>
    <row r="573" spans="1:7" x14ac:dyDescent="0.35">
      <c r="A573" s="21" t="str">
        <f t="shared" si="8"/>
        <v>T-266Nov</v>
      </c>
      <c r="B573" s="21" t="s">
        <v>202</v>
      </c>
      <c r="C573" s="21" t="s">
        <v>378</v>
      </c>
      <c r="D573" s="21" t="s">
        <v>1195</v>
      </c>
      <c r="E573" s="21" t="s">
        <v>1046</v>
      </c>
      <c r="F573" s="21" t="s">
        <v>572</v>
      </c>
      <c r="G573" s="21" t="s">
        <v>30</v>
      </c>
    </row>
    <row r="574" spans="1:7" x14ac:dyDescent="0.35">
      <c r="A574" s="21" t="str">
        <f t="shared" si="8"/>
        <v>T-267Nov</v>
      </c>
      <c r="B574" s="21" t="s">
        <v>203</v>
      </c>
      <c r="C574" s="21" t="s">
        <v>378</v>
      </c>
      <c r="D574" s="21" t="s">
        <v>1195</v>
      </c>
      <c r="E574" s="21" t="s">
        <v>1047</v>
      </c>
      <c r="F574" s="21" t="s">
        <v>573</v>
      </c>
      <c r="G574" s="21" t="s">
        <v>30</v>
      </c>
    </row>
    <row r="575" spans="1:7" x14ac:dyDescent="0.35">
      <c r="A575" s="24" t="str">
        <f t="shared" si="8"/>
        <v>D-132Nov</v>
      </c>
      <c r="B575" s="24" t="s">
        <v>379</v>
      </c>
      <c r="C575" s="24" t="s">
        <v>379</v>
      </c>
      <c r="D575" s="24" t="s">
        <v>1194</v>
      </c>
      <c r="E575" s="24" t="s">
        <v>1228</v>
      </c>
      <c r="F575" s="24" t="s">
        <v>751</v>
      </c>
      <c r="G575" s="24" t="s">
        <v>30</v>
      </c>
    </row>
    <row r="576" spans="1:7" x14ac:dyDescent="0.35">
      <c r="A576" s="21" t="str">
        <f t="shared" si="8"/>
        <v>T-268Nov</v>
      </c>
      <c r="B576" s="21" t="s">
        <v>204</v>
      </c>
      <c r="C576" s="21" t="s">
        <v>379</v>
      </c>
      <c r="D576" s="21" t="s">
        <v>1195</v>
      </c>
      <c r="E576" s="21" t="s">
        <v>1048</v>
      </c>
      <c r="F576" s="21" t="s">
        <v>574</v>
      </c>
      <c r="G576" s="21" t="s">
        <v>30</v>
      </c>
    </row>
    <row r="577" spans="1:7" x14ac:dyDescent="0.35">
      <c r="A577" s="21" t="str">
        <f t="shared" si="8"/>
        <v>T-269Nov</v>
      </c>
      <c r="B577" s="21" t="s">
        <v>205</v>
      </c>
      <c r="C577" s="21" t="s">
        <v>379</v>
      </c>
      <c r="D577" s="21" t="s">
        <v>1195</v>
      </c>
      <c r="E577" s="21" t="s">
        <v>1049</v>
      </c>
      <c r="F577" s="21" t="s">
        <v>575</v>
      </c>
      <c r="G577" s="21" t="s">
        <v>30</v>
      </c>
    </row>
    <row r="578" spans="1:7" x14ac:dyDescent="0.35">
      <c r="A578" s="21" t="str">
        <f t="shared" si="8"/>
        <v>T-270Nov</v>
      </c>
      <c r="B578" s="21" t="s">
        <v>206</v>
      </c>
      <c r="C578" s="21" t="s">
        <v>379</v>
      </c>
      <c r="D578" s="21" t="s">
        <v>1195</v>
      </c>
      <c r="E578" s="21" t="s">
        <v>1050</v>
      </c>
      <c r="F578" s="21" t="s">
        <v>576</v>
      </c>
      <c r="G578" s="21" t="s">
        <v>30</v>
      </c>
    </row>
    <row r="579" spans="1:7" x14ac:dyDescent="0.35">
      <c r="A579" s="21" t="str">
        <f t="shared" si="8"/>
        <v>T-271Nov</v>
      </c>
      <c r="B579" s="21" t="s">
        <v>207</v>
      </c>
      <c r="C579" s="21" t="s">
        <v>379</v>
      </c>
      <c r="D579" s="21" t="s">
        <v>1195</v>
      </c>
      <c r="E579" s="21" t="s">
        <v>1051</v>
      </c>
      <c r="F579" s="21" t="s">
        <v>577</v>
      </c>
      <c r="G579" s="21" t="s">
        <v>30</v>
      </c>
    </row>
    <row r="580" spans="1:7" x14ac:dyDescent="0.35">
      <c r="A580" s="24" t="str">
        <f t="shared" si="8"/>
        <v>D-133Nov</v>
      </c>
      <c r="B580" s="24" t="s">
        <v>380</v>
      </c>
      <c r="C580" s="24" t="s">
        <v>380</v>
      </c>
      <c r="D580" s="24" t="s">
        <v>1194</v>
      </c>
      <c r="E580" s="24" t="s">
        <v>1229</v>
      </c>
      <c r="F580" s="24" t="s">
        <v>752</v>
      </c>
      <c r="G580" s="24" t="s">
        <v>30</v>
      </c>
    </row>
    <row r="581" spans="1:7" x14ac:dyDescent="0.35">
      <c r="A581" s="21" t="str">
        <f t="shared" ref="A581:A644" si="9">_xlfn.CONCAT($B581,$G581)</f>
        <v>T-272Nov</v>
      </c>
      <c r="B581" s="21" t="s">
        <v>208</v>
      </c>
      <c r="C581" s="21" t="s">
        <v>380</v>
      </c>
      <c r="D581" s="21" t="s">
        <v>1195</v>
      </c>
      <c r="E581" s="21" t="s">
        <v>1052</v>
      </c>
      <c r="F581" s="21" t="s">
        <v>578</v>
      </c>
      <c r="G581" s="21" t="s">
        <v>30</v>
      </c>
    </row>
    <row r="582" spans="1:7" x14ac:dyDescent="0.35">
      <c r="A582" s="21" t="str">
        <f t="shared" si="9"/>
        <v>T-273Nov</v>
      </c>
      <c r="B582" s="21" t="s">
        <v>209</v>
      </c>
      <c r="C582" s="21" t="s">
        <v>380</v>
      </c>
      <c r="D582" s="21" t="s">
        <v>1195</v>
      </c>
      <c r="E582" s="21" t="s">
        <v>1053</v>
      </c>
      <c r="F582" s="21" t="s">
        <v>579</v>
      </c>
      <c r="G582" s="21" t="s">
        <v>30</v>
      </c>
    </row>
    <row r="583" spans="1:7" x14ac:dyDescent="0.35">
      <c r="A583" s="21" t="str">
        <f t="shared" si="9"/>
        <v>T-274Nov</v>
      </c>
      <c r="B583" s="21" t="s">
        <v>210</v>
      </c>
      <c r="C583" s="21" t="s">
        <v>380</v>
      </c>
      <c r="D583" s="21" t="s">
        <v>1195</v>
      </c>
      <c r="E583" s="21" t="s">
        <v>1054</v>
      </c>
      <c r="F583" s="21" t="s">
        <v>580</v>
      </c>
      <c r="G583" s="21" t="s">
        <v>30</v>
      </c>
    </row>
    <row r="584" spans="1:7" x14ac:dyDescent="0.35">
      <c r="A584" s="21" t="str">
        <f t="shared" si="9"/>
        <v>T-275Nov</v>
      </c>
      <c r="B584" s="21" t="s">
        <v>211</v>
      </c>
      <c r="C584" s="21" t="s">
        <v>380</v>
      </c>
      <c r="D584" s="21" t="s">
        <v>1195</v>
      </c>
      <c r="E584" s="21" t="s">
        <v>1055</v>
      </c>
      <c r="F584" s="21" t="s">
        <v>581</v>
      </c>
      <c r="G584" s="21" t="s">
        <v>30</v>
      </c>
    </row>
    <row r="585" spans="1:7" x14ac:dyDescent="0.35">
      <c r="A585" s="21" t="str">
        <f t="shared" si="9"/>
        <v>T-276Nov</v>
      </c>
      <c r="B585" s="21" t="s">
        <v>212</v>
      </c>
      <c r="C585" s="21" t="s">
        <v>380</v>
      </c>
      <c r="D585" s="21" t="s">
        <v>1195</v>
      </c>
      <c r="E585" s="21" t="s">
        <v>1056</v>
      </c>
      <c r="F585" s="21" t="s">
        <v>582</v>
      </c>
      <c r="G585" s="21" t="s">
        <v>30</v>
      </c>
    </row>
    <row r="586" spans="1:7" x14ac:dyDescent="0.35">
      <c r="A586" s="24" t="str">
        <f t="shared" si="9"/>
        <v>D-134Nov</v>
      </c>
      <c r="B586" s="24" t="s">
        <v>381</v>
      </c>
      <c r="C586" s="24" t="s">
        <v>381</v>
      </c>
      <c r="D586" s="24" t="s">
        <v>1194</v>
      </c>
      <c r="E586" s="24" t="s">
        <v>1230</v>
      </c>
      <c r="F586" s="24" t="s">
        <v>753</v>
      </c>
      <c r="G586" s="24" t="s">
        <v>30</v>
      </c>
    </row>
    <row r="587" spans="1:7" x14ac:dyDescent="0.35">
      <c r="A587" s="21" t="str">
        <f t="shared" si="9"/>
        <v>T-277Nov</v>
      </c>
      <c r="B587" s="21" t="s">
        <v>213</v>
      </c>
      <c r="C587" s="21" t="s">
        <v>381</v>
      </c>
      <c r="D587" s="21" t="s">
        <v>1195</v>
      </c>
      <c r="E587" s="21" t="s">
        <v>1057</v>
      </c>
      <c r="F587" s="21" t="s">
        <v>583</v>
      </c>
      <c r="G587" s="21" t="s">
        <v>30</v>
      </c>
    </row>
    <row r="588" spans="1:7" x14ac:dyDescent="0.35">
      <c r="A588" s="21" t="str">
        <f t="shared" si="9"/>
        <v>T-278Nov</v>
      </c>
      <c r="B588" s="21" t="s">
        <v>214</v>
      </c>
      <c r="C588" s="21" t="s">
        <v>381</v>
      </c>
      <c r="D588" s="21" t="s">
        <v>1195</v>
      </c>
      <c r="E588" s="21" t="s">
        <v>1058</v>
      </c>
      <c r="F588" s="21" t="s">
        <v>584</v>
      </c>
      <c r="G588" s="21" t="s">
        <v>30</v>
      </c>
    </row>
    <row r="589" spans="1:7" x14ac:dyDescent="0.35">
      <c r="A589" s="21" t="str">
        <f t="shared" si="9"/>
        <v>T-279Nov</v>
      </c>
      <c r="B589" s="21" t="s">
        <v>215</v>
      </c>
      <c r="C589" s="21" t="s">
        <v>381</v>
      </c>
      <c r="D589" s="21" t="s">
        <v>1195</v>
      </c>
      <c r="E589" s="21" t="s">
        <v>1059</v>
      </c>
      <c r="F589" s="21" t="s">
        <v>585</v>
      </c>
      <c r="G589" s="21" t="s">
        <v>30</v>
      </c>
    </row>
    <row r="590" spans="1:7" x14ac:dyDescent="0.35">
      <c r="A590" s="21" t="str">
        <f t="shared" si="9"/>
        <v>T-280Nov</v>
      </c>
      <c r="B590" s="21" t="s">
        <v>216</v>
      </c>
      <c r="C590" s="21" t="s">
        <v>381</v>
      </c>
      <c r="D590" s="21" t="s">
        <v>1195</v>
      </c>
      <c r="E590" s="21" t="s">
        <v>1060</v>
      </c>
      <c r="F590" s="21" t="s">
        <v>586</v>
      </c>
      <c r="G590" s="21" t="s">
        <v>30</v>
      </c>
    </row>
    <row r="591" spans="1:7" x14ac:dyDescent="0.35">
      <c r="A591" s="24" t="str">
        <f t="shared" si="9"/>
        <v>D-135Nov</v>
      </c>
      <c r="B591" s="24" t="s">
        <v>382</v>
      </c>
      <c r="C591" s="24" t="s">
        <v>382</v>
      </c>
      <c r="D591" s="24" t="s">
        <v>1194</v>
      </c>
      <c r="E591" s="24" t="s">
        <v>1231</v>
      </c>
      <c r="F591" s="24" t="s">
        <v>754</v>
      </c>
      <c r="G591" s="24" t="s">
        <v>30</v>
      </c>
    </row>
    <row r="592" spans="1:7" x14ac:dyDescent="0.35">
      <c r="A592" s="21" t="str">
        <f t="shared" si="9"/>
        <v>T-281Nov</v>
      </c>
      <c r="B592" s="21" t="s">
        <v>217</v>
      </c>
      <c r="C592" s="21" t="s">
        <v>382</v>
      </c>
      <c r="D592" s="21" t="s">
        <v>1195</v>
      </c>
      <c r="E592" s="21" t="s">
        <v>1061</v>
      </c>
      <c r="F592" s="21" t="s">
        <v>587</v>
      </c>
      <c r="G592" s="21" t="s">
        <v>30</v>
      </c>
    </row>
    <row r="593" spans="1:7" x14ac:dyDescent="0.35">
      <c r="A593" s="21" t="str">
        <f t="shared" si="9"/>
        <v>T-282Nov</v>
      </c>
      <c r="B593" s="21" t="s">
        <v>218</v>
      </c>
      <c r="C593" s="21" t="s">
        <v>382</v>
      </c>
      <c r="D593" s="21" t="s">
        <v>1195</v>
      </c>
      <c r="E593" s="21" t="s">
        <v>1062</v>
      </c>
      <c r="F593" s="21" t="s">
        <v>588</v>
      </c>
      <c r="G593" s="21" t="s">
        <v>30</v>
      </c>
    </row>
    <row r="594" spans="1:7" x14ac:dyDescent="0.35">
      <c r="A594" s="21" t="str">
        <f t="shared" si="9"/>
        <v>T-283Nov</v>
      </c>
      <c r="B594" s="21" t="s">
        <v>219</v>
      </c>
      <c r="C594" s="21" t="s">
        <v>382</v>
      </c>
      <c r="D594" s="21" t="s">
        <v>1195</v>
      </c>
      <c r="E594" s="21" t="s">
        <v>1063</v>
      </c>
      <c r="F594" s="21" t="s">
        <v>589</v>
      </c>
      <c r="G594" s="21" t="s">
        <v>30</v>
      </c>
    </row>
    <row r="595" spans="1:7" x14ac:dyDescent="0.35">
      <c r="A595" s="21" t="str">
        <f t="shared" si="9"/>
        <v>T-284Nov</v>
      </c>
      <c r="B595" s="21" t="s">
        <v>220</v>
      </c>
      <c r="C595" s="21" t="s">
        <v>382</v>
      </c>
      <c r="D595" s="21" t="s">
        <v>1195</v>
      </c>
      <c r="E595" s="21" t="s">
        <v>1064</v>
      </c>
      <c r="F595" s="21" t="s">
        <v>590</v>
      </c>
      <c r="G595" s="21" t="s">
        <v>30</v>
      </c>
    </row>
    <row r="596" spans="1:7" x14ac:dyDescent="0.35">
      <c r="A596" s="21" t="str">
        <f t="shared" si="9"/>
        <v>T-285Nov</v>
      </c>
      <c r="B596" s="21" t="s">
        <v>221</v>
      </c>
      <c r="C596" s="21" t="s">
        <v>382</v>
      </c>
      <c r="D596" s="21" t="s">
        <v>1195</v>
      </c>
      <c r="E596" s="21" t="s">
        <v>1065</v>
      </c>
      <c r="F596" s="21" t="s">
        <v>591</v>
      </c>
      <c r="G596" s="21" t="s">
        <v>30</v>
      </c>
    </row>
    <row r="597" spans="1:7" x14ac:dyDescent="0.35">
      <c r="A597" s="24" t="str">
        <f t="shared" si="9"/>
        <v>D-136Nov</v>
      </c>
      <c r="B597" s="24" t="s">
        <v>383</v>
      </c>
      <c r="C597" s="24" t="s">
        <v>383</v>
      </c>
      <c r="D597" s="24" t="s">
        <v>1194</v>
      </c>
      <c r="E597" s="24" t="s">
        <v>1232</v>
      </c>
      <c r="F597" s="24" t="s">
        <v>755</v>
      </c>
      <c r="G597" s="24" t="s">
        <v>30</v>
      </c>
    </row>
    <row r="598" spans="1:7" x14ac:dyDescent="0.35">
      <c r="A598" s="21" t="str">
        <f t="shared" si="9"/>
        <v>T-286Nov</v>
      </c>
      <c r="B598" s="21" t="s">
        <v>222</v>
      </c>
      <c r="C598" s="21" t="s">
        <v>383</v>
      </c>
      <c r="D598" s="21" t="s">
        <v>1195</v>
      </c>
      <c r="E598" s="21" t="s">
        <v>1066</v>
      </c>
      <c r="F598" s="21" t="s">
        <v>592</v>
      </c>
      <c r="G598" s="21" t="s">
        <v>30</v>
      </c>
    </row>
    <row r="599" spans="1:7" x14ac:dyDescent="0.35">
      <c r="A599" s="21" t="str">
        <f t="shared" si="9"/>
        <v>T-287Nov</v>
      </c>
      <c r="B599" s="21" t="s">
        <v>223</v>
      </c>
      <c r="C599" s="21" t="s">
        <v>383</v>
      </c>
      <c r="D599" s="21" t="s">
        <v>1195</v>
      </c>
      <c r="E599" s="21" t="s">
        <v>1067</v>
      </c>
      <c r="F599" s="21" t="s">
        <v>593</v>
      </c>
      <c r="G599" s="21" t="s">
        <v>30</v>
      </c>
    </row>
    <row r="600" spans="1:7" x14ac:dyDescent="0.35">
      <c r="A600" s="21" t="str">
        <f t="shared" si="9"/>
        <v>T-288Nov</v>
      </c>
      <c r="B600" s="21" t="s">
        <v>224</v>
      </c>
      <c r="C600" s="21" t="s">
        <v>383</v>
      </c>
      <c r="D600" s="21" t="s">
        <v>1195</v>
      </c>
      <c r="E600" s="21" t="s">
        <v>1068</v>
      </c>
      <c r="F600" s="21" t="s">
        <v>594</v>
      </c>
      <c r="G600" s="21" t="s">
        <v>30</v>
      </c>
    </row>
    <row r="601" spans="1:7" x14ac:dyDescent="0.35">
      <c r="A601" s="21" t="str">
        <f t="shared" si="9"/>
        <v>T-289Nov</v>
      </c>
      <c r="B601" s="21" t="s">
        <v>225</v>
      </c>
      <c r="C601" s="21" t="s">
        <v>383</v>
      </c>
      <c r="D601" s="21" t="s">
        <v>1195</v>
      </c>
      <c r="E601" s="21" t="s">
        <v>1069</v>
      </c>
      <c r="F601" s="21" t="s">
        <v>595</v>
      </c>
      <c r="G601" s="21" t="s">
        <v>30</v>
      </c>
    </row>
    <row r="602" spans="1:7" x14ac:dyDescent="0.35">
      <c r="A602" s="24" t="str">
        <f t="shared" si="9"/>
        <v>D-137Nov</v>
      </c>
      <c r="B602" s="24" t="s">
        <v>384</v>
      </c>
      <c r="C602" s="24" t="s">
        <v>384</v>
      </c>
      <c r="D602" s="24" t="s">
        <v>1194</v>
      </c>
      <c r="E602" s="24" t="s">
        <v>1233</v>
      </c>
      <c r="F602" s="24" t="s">
        <v>756</v>
      </c>
      <c r="G602" s="24" t="s">
        <v>30</v>
      </c>
    </row>
    <row r="603" spans="1:7" x14ac:dyDescent="0.35">
      <c r="A603" s="21" t="str">
        <f t="shared" si="9"/>
        <v>T-290Nov</v>
      </c>
      <c r="B603" s="21" t="s">
        <v>226</v>
      </c>
      <c r="C603" s="21" t="s">
        <v>384</v>
      </c>
      <c r="D603" s="21" t="s">
        <v>1195</v>
      </c>
      <c r="E603" s="21" t="s">
        <v>1070</v>
      </c>
      <c r="F603" s="21" t="s">
        <v>596</v>
      </c>
      <c r="G603" s="21" t="s">
        <v>30</v>
      </c>
    </row>
    <row r="604" spans="1:7" x14ac:dyDescent="0.35">
      <c r="A604" s="21" t="str">
        <f t="shared" si="9"/>
        <v>T-291Nov</v>
      </c>
      <c r="B604" s="21" t="s">
        <v>227</v>
      </c>
      <c r="C604" s="21" t="s">
        <v>384</v>
      </c>
      <c r="D604" s="21" t="s">
        <v>1195</v>
      </c>
      <c r="E604" s="21" t="s">
        <v>1071</v>
      </c>
      <c r="F604" s="21" t="s">
        <v>597</v>
      </c>
      <c r="G604" s="21" t="s">
        <v>30</v>
      </c>
    </row>
    <row r="605" spans="1:7" x14ac:dyDescent="0.35">
      <c r="A605" s="21" t="str">
        <f t="shared" si="9"/>
        <v>T-292Nov</v>
      </c>
      <c r="B605" s="21" t="s">
        <v>228</v>
      </c>
      <c r="C605" s="21" t="s">
        <v>384</v>
      </c>
      <c r="D605" s="21" t="s">
        <v>1195</v>
      </c>
      <c r="E605" s="21" t="s">
        <v>1072</v>
      </c>
      <c r="F605" s="21" t="s">
        <v>598</v>
      </c>
      <c r="G605" s="21" t="s">
        <v>30</v>
      </c>
    </row>
    <row r="606" spans="1:7" x14ac:dyDescent="0.35">
      <c r="A606" s="21" t="str">
        <f t="shared" si="9"/>
        <v>T-293Nov</v>
      </c>
      <c r="B606" s="21" t="s">
        <v>229</v>
      </c>
      <c r="C606" s="21" t="s">
        <v>384</v>
      </c>
      <c r="D606" s="21" t="s">
        <v>1195</v>
      </c>
      <c r="E606" s="21" t="s">
        <v>1073</v>
      </c>
      <c r="F606" s="21" t="s">
        <v>599</v>
      </c>
      <c r="G606" s="21" t="s">
        <v>30</v>
      </c>
    </row>
    <row r="607" spans="1:7" x14ac:dyDescent="0.35">
      <c r="A607" s="21" t="str">
        <f t="shared" si="9"/>
        <v>T-294Nov</v>
      </c>
      <c r="B607" s="21" t="s">
        <v>230</v>
      </c>
      <c r="C607" s="21" t="s">
        <v>384</v>
      </c>
      <c r="D607" s="21" t="s">
        <v>1195</v>
      </c>
      <c r="E607" s="21" t="s">
        <v>1074</v>
      </c>
      <c r="F607" s="21" t="s">
        <v>600</v>
      </c>
      <c r="G607" s="21" t="s">
        <v>30</v>
      </c>
    </row>
    <row r="608" spans="1:7" x14ac:dyDescent="0.35">
      <c r="A608" s="21" t="str">
        <f t="shared" si="9"/>
        <v>T-295Nov</v>
      </c>
      <c r="B608" s="21" t="s">
        <v>231</v>
      </c>
      <c r="C608" s="21" t="s">
        <v>384</v>
      </c>
      <c r="D608" s="21" t="s">
        <v>1195</v>
      </c>
      <c r="E608" s="21" t="s">
        <v>1075</v>
      </c>
      <c r="F608" s="21" t="s">
        <v>601</v>
      </c>
      <c r="G608" s="21" t="s">
        <v>30</v>
      </c>
    </row>
    <row r="609" spans="1:7" x14ac:dyDescent="0.35">
      <c r="A609" s="24" t="str">
        <f t="shared" si="9"/>
        <v>D-138Nov</v>
      </c>
      <c r="B609" s="24" t="s">
        <v>385</v>
      </c>
      <c r="C609" s="24" t="s">
        <v>385</v>
      </c>
      <c r="D609" s="24" t="s">
        <v>1194</v>
      </c>
      <c r="E609" s="24" t="s">
        <v>1234</v>
      </c>
      <c r="F609" s="24" t="s">
        <v>757</v>
      </c>
      <c r="G609" s="24" t="s">
        <v>30</v>
      </c>
    </row>
    <row r="610" spans="1:7" x14ac:dyDescent="0.35">
      <c r="A610" s="21" t="str">
        <f t="shared" si="9"/>
        <v>T-296Nov</v>
      </c>
      <c r="B610" s="21" t="s">
        <v>232</v>
      </c>
      <c r="C610" s="21" t="s">
        <v>385</v>
      </c>
      <c r="D610" s="21" t="s">
        <v>1195</v>
      </c>
      <c r="E610" s="21" t="s">
        <v>1076</v>
      </c>
      <c r="F610" s="21" t="s">
        <v>602</v>
      </c>
      <c r="G610" s="21" t="s">
        <v>30</v>
      </c>
    </row>
    <row r="611" spans="1:7" x14ac:dyDescent="0.35">
      <c r="A611" s="21" t="str">
        <f t="shared" si="9"/>
        <v>T-297Nov</v>
      </c>
      <c r="B611" s="21" t="s">
        <v>233</v>
      </c>
      <c r="C611" s="21" t="s">
        <v>385</v>
      </c>
      <c r="D611" s="21" t="s">
        <v>1195</v>
      </c>
      <c r="E611" s="21" t="s">
        <v>1077</v>
      </c>
      <c r="F611" s="21" t="s">
        <v>603</v>
      </c>
      <c r="G611" s="21" t="s">
        <v>30</v>
      </c>
    </row>
    <row r="612" spans="1:7" x14ac:dyDescent="0.35">
      <c r="A612" s="21" t="str">
        <f t="shared" si="9"/>
        <v>T-298Nov</v>
      </c>
      <c r="B612" s="21" t="s">
        <v>234</v>
      </c>
      <c r="C612" s="21" t="s">
        <v>385</v>
      </c>
      <c r="D612" s="21" t="s">
        <v>1195</v>
      </c>
      <c r="E612" s="21" t="s">
        <v>1078</v>
      </c>
      <c r="F612" s="21" t="s">
        <v>604</v>
      </c>
      <c r="G612" s="21" t="s">
        <v>30</v>
      </c>
    </row>
    <row r="613" spans="1:7" x14ac:dyDescent="0.35">
      <c r="A613" s="21" t="str">
        <f t="shared" si="9"/>
        <v>T-299Nov</v>
      </c>
      <c r="B613" s="21" t="s">
        <v>235</v>
      </c>
      <c r="C613" s="21" t="s">
        <v>385</v>
      </c>
      <c r="D613" s="21" t="s">
        <v>1195</v>
      </c>
      <c r="E613" s="21" t="s">
        <v>1079</v>
      </c>
      <c r="F613" s="21" t="s">
        <v>605</v>
      </c>
      <c r="G613" s="21" t="s">
        <v>30</v>
      </c>
    </row>
    <row r="614" spans="1:7" x14ac:dyDescent="0.35">
      <c r="A614" s="24" t="str">
        <f t="shared" si="9"/>
        <v>D-139Nov</v>
      </c>
      <c r="B614" s="24" t="s">
        <v>386</v>
      </c>
      <c r="C614" s="24" t="s">
        <v>386</v>
      </c>
      <c r="D614" s="24" t="s">
        <v>1194</v>
      </c>
      <c r="E614" s="24" t="s">
        <v>1235</v>
      </c>
      <c r="F614" s="24" t="s">
        <v>758</v>
      </c>
      <c r="G614" s="24" t="s">
        <v>30</v>
      </c>
    </row>
    <row r="615" spans="1:7" x14ac:dyDescent="0.35">
      <c r="A615" s="21" t="str">
        <f t="shared" si="9"/>
        <v>T-300Nov</v>
      </c>
      <c r="B615" s="21" t="s">
        <v>236</v>
      </c>
      <c r="C615" s="21" t="s">
        <v>386</v>
      </c>
      <c r="D615" s="21" t="s">
        <v>1195</v>
      </c>
      <c r="E615" s="21" t="s">
        <v>1080</v>
      </c>
      <c r="F615" s="21" t="s">
        <v>606</v>
      </c>
      <c r="G615" s="21" t="s">
        <v>30</v>
      </c>
    </row>
    <row r="616" spans="1:7" x14ac:dyDescent="0.35">
      <c r="A616" s="21" t="str">
        <f t="shared" si="9"/>
        <v>T-301Nov</v>
      </c>
      <c r="B616" s="21" t="s">
        <v>237</v>
      </c>
      <c r="C616" s="21" t="s">
        <v>386</v>
      </c>
      <c r="D616" s="21" t="s">
        <v>1195</v>
      </c>
      <c r="E616" s="21" t="s">
        <v>1081</v>
      </c>
      <c r="F616" s="21" t="s">
        <v>607</v>
      </c>
      <c r="G616" s="21" t="s">
        <v>30</v>
      </c>
    </row>
    <row r="617" spans="1:7" x14ac:dyDescent="0.35">
      <c r="A617" s="21" t="str">
        <f t="shared" si="9"/>
        <v>T-302Nov</v>
      </c>
      <c r="B617" s="21" t="s">
        <v>238</v>
      </c>
      <c r="C617" s="21" t="s">
        <v>386</v>
      </c>
      <c r="D617" s="21" t="s">
        <v>1195</v>
      </c>
      <c r="E617" s="21" t="s">
        <v>1082</v>
      </c>
      <c r="F617" s="21" t="s">
        <v>608</v>
      </c>
      <c r="G617" s="21" t="s">
        <v>30</v>
      </c>
    </row>
    <row r="618" spans="1:7" x14ac:dyDescent="0.35">
      <c r="A618" s="21" t="str">
        <f t="shared" si="9"/>
        <v>T-303Nov</v>
      </c>
      <c r="B618" s="21" t="s">
        <v>239</v>
      </c>
      <c r="C618" s="21" t="s">
        <v>386</v>
      </c>
      <c r="D618" s="21" t="s">
        <v>1195</v>
      </c>
      <c r="E618" s="21" t="s">
        <v>1083</v>
      </c>
      <c r="F618" s="21" t="s">
        <v>609</v>
      </c>
      <c r="G618" s="21" t="s">
        <v>30</v>
      </c>
    </row>
    <row r="619" spans="1:7" x14ac:dyDescent="0.35">
      <c r="A619" s="21" t="str">
        <f t="shared" si="9"/>
        <v>T-304Nov</v>
      </c>
      <c r="B619" s="21" t="s">
        <v>240</v>
      </c>
      <c r="C619" s="21" t="s">
        <v>386</v>
      </c>
      <c r="D619" s="21" t="s">
        <v>1195</v>
      </c>
      <c r="E619" s="21" t="s">
        <v>1084</v>
      </c>
      <c r="F619" s="21" t="s">
        <v>610</v>
      </c>
      <c r="G619" s="21" t="s">
        <v>30</v>
      </c>
    </row>
    <row r="620" spans="1:7" x14ac:dyDescent="0.35">
      <c r="A620" s="24" t="str">
        <f t="shared" si="9"/>
        <v>D-140Nov</v>
      </c>
      <c r="B620" s="24" t="s">
        <v>387</v>
      </c>
      <c r="C620" s="24" t="s">
        <v>387</v>
      </c>
      <c r="D620" s="24" t="s">
        <v>1194</v>
      </c>
      <c r="E620" s="24" t="s">
        <v>1236</v>
      </c>
      <c r="F620" s="24" t="s">
        <v>759</v>
      </c>
      <c r="G620" s="24" t="s">
        <v>30</v>
      </c>
    </row>
    <row r="621" spans="1:7" x14ac:dyDescent="0.35">
      <c r="A621" s="21" t="str">
        <f t="shared" si="9"/>
        <v>T-305Nov</v>
      </c>
      <c r="B621" s="21" t="s">
        <v>241</v>
      </c>
      <c r="C621" s="21" t="s">
        <v>387</v>
      </c>
      <c r="D621" s="21" t="s">
        <v>1195</v>
      </c>
      <c r="E621" s="21" t="s">
        <v>1085</v>
      </c>
      <c r="F621" s="21" t="s">
        <v>611</v>
      </c>
      <c r="G621" s="21" t="s">
        <v>30</v>
      </c>
    </row>
    <row r="622" spans="1:7" x14ac:dyDescent="0.35">
      <c r="A622" s="21" t="str">
        <f t="shared" si="9"/>
        <v>T-306Nov</v>
      </c>
      <c r="B622" s="21" t="s">
        <v>242</v>
      </c>
      <c r="C622" s="21" t="s">
        <v>387</v>
      </c>
      <c r="D622" s="21" t="s">
        <v>1195</v>
      </c>
      <c r="E622" s="21" t="s">
        <v>1086</v>
      </c>
      <c r="F622" s="21" t="s">
        <v>612</v>
      </c>
      <c r="G622" s="21" t="s">
        <v>30</v>
      </c>
    </row>
    <row r="623" spans="1:7" x14ac:dyDescent="0.35">
      <c r="A623" s="21" t="str">
        <f t="shared" si="9"/>
        <v>T-307Nov</v>
      </c>
      <c r="B623" s="21" t="s">
        <v>243</v>
      </c>
      <c r="C623" s="21" t="s">
        <v>387</v>
      </c>
      <c r="D623" s="21" t="s">
        <v>1195</v>
      </c>
      <c r="E623" s="21" t="s">
        <v>1087</v>
      </c>
      <c r="F623" s="21" t="s">
        <v>613</v>
      </c>
      <c r="G623" s="21" t="s">
        <v>30</v>
      </c>
    </row>
    <row r="624" spans="1:7" x14ac:dyDescent="0.35">
      <c r="A624" s="21" t="str">
        <f t="shared" si="9"/>
        <v>T-308Nov</v>
      </c>
      <c r="B624" s="21" t="s">
        <v>244</v>
      </c>
      <c r="C624" s="21" t="s">
        <v>387</v>
      </c>
      <c r="D624" s="21" t="s">
        <v>1195</v>
      </c>
      <c r="E624" s="21" t="s">
        <v>1088</v>
      </c>
      <c r="F624" s="21" t="s">
        <v>614</v>
      </c>
      <c r="G624" s="21" t="s">
        <v>30</v>
      </c>
    </row>
    <row r="625" spans="1:7" x14ac:dyDescent="0.35">
      <c r="A625" s="21" t="str">
        <f t="shared" si="9"/>
        <v>T-309Nov</v>
      </c>
      <c r="B625" s="21" t="s">
        <v>245</v>
      </c>
      <c r="C625" s="21" t="s">
        <v>387</v>
      </c>
      <c r="D625" s="21" t="s">
        <v>1195</v>
      </c>
      <c r="E625" s="21" t="s">
        <v>1089</v>
      </c>
      <c r="F625" s="21" t="s">
        <v>615</v>
      </c>
      <c r="G625" s="21" t="s">
        <v>30</v>
      </c>
    </row>
    <row r="626" spans="1:7" x14ac:dyDescent="0.35">
      <c r="A626" s="24" t="str">
        <f t="shared" si="9"/>
        <v>D-141Nov</v>
      </c>
      <c r="B626" s="24" t="s">
        <v>388</v>
      </c>
      <c r="C626" s="24" t="s">
        <v>388</v>
      </c>
      <c r="D626" s="24" t="s">
        <v>1194</v>
      </c>
      <c r="E626" s="24" t="s">
        <v>1237</v>
      </c>
      <c r="F626" s="24" t="s">
        <v>760</v>
      </c>
      <c r="G626" s="24" t="s">
        <v>30</v>
      </c>
    </row>
    <row r="627" spans="1:7" x14ac:dyDescent="0.35">
      <c r="A627" s="21" t="str">
        <f t="shared" si="9"/>
        <v>T-310Nov</v>
      </c>
      <c r="B627" s="21" t="s">
        <v>246</v>
      </c>
      <c r="C627" s="21" t="s">
        <v>388</v>
      </c>
      <c r="D627" s="21" t="s">
        <v>1195</v>
      </c>
      <c r="E627" s="21" t="s">
        <v>1090</v>
      </c>
      <c r="F627" s="21" t="s">
        <v>616</v>
      </c>
      <c r="G627" s="21" t="s">
        <v>30</v>
      </c>
    </row>
    <row r="628" spans="1:7" x14ac:dyDescent="0.35">
      <c r="A628" s="21" t="str">
        <f t="shared" si="9"/>
        <v>T-311Nov</v>
      </c>
      <c r="B628" s="21" t="s">
        <v>247</v>
      </c>
      <c r="C628" s="21" t="s">
        <v>388</v>
      </c>
      <c r="D628" s="21" t="s">
        <v>1195</v>
      </c>
      <c r="E628" s="21" t="s">
        <v>1091</v>
      </c>
      <c r="F628" s="21" t="s">
        <v>617</v>
      </c>
      <c r="G628" s="21" t="s">
        <v>30</v>
      </c>
    </row>
    <row r="629" spans="1:7" x14ac:dyDescent="0.35">
      <c r="A629" s="21" t="str">
        <f t="shared" si="9"/>
        <v>T-312Nov</v>
      </c>
      <c r="B629" s="21" t="s">
        <v>248</v>
      </c>
      <c r="C629" s="21" t="s">
        <v>388</v>
      </c>
      <c r="D629" s="21" t="s">
        <v>1195</v>
      </c>
      <c r="E629" s="21" t="s">
        <v>1092</v>
      </c>
      <c r="F629" s="21" t="s">
        <v>618</v>
      </c>
      <c r="G629" s="21" t="s">
        <v>30</v>
      </c>
    </row>
    <row r="630" spans="1:7" x14ac:dyDescent="0.35">
      <c r="A630" s="21" t="str">
        <f t="shared" si="9"/>
        <v>T-313Nov</v>
      </c>
      <c r="B630" s="21" t="s">
        <v>249</v>
      </c>
      <c r="C630" s="21" t="s">
        <v>388</v>
      </c>
      <c r="D630" s="21" t="s">
        <v>1195</v>
      </c>
      <c r="E630" s="21" t="s">
        <v>1093</v>
      </c>
      <c r="F630" s="21" t="s">
        <v>619</v>
      </c>
      <c r="G630" s="21" t="s">
        <v>30</v>
      </c>
    </row>
    <row r="631" spans="1:7" x14ac:dyDescent="0.35">
      <c r="A631" s="24" t="str">
        <f t="shared" si="9"/>
        <v>D-142Nov</v>
      </c>
      <c r="B631" s="24" t="s">
        <v>389</v>
      </c>
      <c r="C631" s="24" t="s">
        <v>389</v>
      </c>
      <c r="D631" s="24" t="s">
        <v>1194</v>
      </c>
      <c r="E631" s="24" t="s">
        <v>1238</v>
      </c>
      <c r="F631" s="24" t="s">
        <v>761</v>
      </c>
      <c r="G631" s="24" t="s">
        <v>30</v>
      </c>
    </row>
    <row r="632" spans="1:7" x14ac:dyDescent="0.35">
      <c r="A632" s="21" t="str">
        <f t="shared" si="9"/>
        <v>T-314Nov</v>
      </c>
      <c r="B632" s="21" t="s">
        <v>250</v>
      </c>
      <c r="C632" s="21" t="s">
        <v>389</v>
      </c>
      <c r="D632" s="21" t="s">
        <v>1195</v>
      </c>
      <c r="E632" s="21" t="s">
        <v>1094</v>
      </c>
      <c r="F632" s="21" t="s">
        <v>620</v>
      </c>
      <c r="G632" s="21" t="s">
        <v>30</v>
      </c>
    </row>
    <row r="633" spans="1:7" x14ac:dyDescent="0.35">
      <c r="A633" s="21" t="str">
        <f t="shared" si="9"/>
        <v>T-315Nov</v>
      </c>
      <c r="B633" s="21" t="s">
        <v>251</v>
      </c>
      <c r="C633" s="21" t="s">
        <v>389</v>
      </c>
      <c r="D633" s="21" t="s">
        <v>1195</v>
      </c>
      <c r="E633" s="21" t="s">
        <v>1095</v>
      </c>
      <c r="F633" s="21" t="s">
        <v>621</v>
      </c>
      <c r="G633" s="21" t="s">
        <v>30</v>
      </c>
    </row>
    <row r="634" spans="1:7" x14ac:dyDescent="0.35">
      <c r="A634" s="21" t="str">
        <f t="shared" si="9"/>
        <v>T-316Nov</v>
      </c>
      <c r="B634" s="21" t="s">
        <v>252</v>
      </c>
      <c r="C634" s="21" t="s">
        <v>389</v>
      </c>
      <c r="D634" s="21" t="s">
        <v>1195</v>
      </c>
      <c r="E634" s="21" t="s">
        <v>1096</v>
      </c>
      <c r="F634" s="21" t="s">
        <v>622</v>
      </c>
      <c r="G634" s="21" t="s">
        <v>30</v>
      </c>
    </row>
    <row r="635" spans="1:7" x14ac:dyDescent="0.35">
      <c r="A635" s="21" t="str">
        <f t="shared" si="9"/>
        <v>T-317Nov</v>
      </c>
      <c r="B635" s="21" t="s">
        <v>253</v>
      </c>
      <c r="C635" s="21" t="s">
        <v>389</v>
      </c>
      <c r="D635" s="21" t="s">
        <v>1195</v>
      </c>
      <c r="E635" s="21" t="s">
        <v>1097</v>
      </c>
      <c r="F635" s="21" t="s">
        <v>623</v>
      </c>
      <c r="G635" s="21" t="s">
        <v>30</v>
      </c>
    </row>
    <row r="636" spans="1:7" x14ac:dyDescent="0.35">
      <c r="A636" s="21" t="str">
        <f t="shared" si="9"/>
        <v>T-318Nov</v>
      </c>
      <c r="B636" s="21" t="s">
        <v>254</v>
      </c>
      <c r="C636" s="21" t="s">
        <v>389</v>
      </c>
      <c r="D636" s="21" t="s">
        <v>1195</v>
      </c>
      <c r="E636" s="21" t="s">
        <v>1098</v>
      </c>
      <c r="F636" s="21" t="s">
        <v>624</v>
      </c>
      <c r="G636" s="21" t="s">
        <v>30</v>
      </c>
    </row>
    <row r="637" spans="1:7" x14ac:dyDescent="0.35">
      <c r="A637" s="21" t="str">
        <f t="shared" si="9"/>
        <v>T-319Nov</v>
      </c>
      <c r="B637" s="21" t="s">
        <v>255</v>
      </c>
      <c r="C637" s="21" t="s">
        <v>389</v>
      </c>
      <c r="D637" s="21" t="s">
        <v>1195</v>
      </c>
      <c r="E637" s="21" t="s">
        <v>1099</v>
      </c>
      <c r="F637" s="21" t="s">
        <v>625</v>
      </c>
      <c r="G637" s="21" t="s">
        <v>30</v>
      </c>
    </row>
    <row r="638" spans="1:7" x14ac:dyDescent="0.35">
      <c r="A638" s="24" t="str">
        <f t="shared" si="9"/>
        <v>D-143Nov</v>
      </c>
      <c r="B638" s="24" t="s">
        <v>390</v>
      </c>
      <c r="C638" s="24" t="s">
        <v>390</v>
      </c>
      <c r="D638" s="24" t="s">
        <v>1194</v>
      </c>
      <c r="E638" s="24" t="s">
        <v>1239</v>
      </c>
      <c r="F638" s="24" t="s">
        <v>762</v>
      </c>
      <c r="G638" s="24" t="s">
        <v>30</v>
      </c>
    </row>
    <row r="639" spans="1:7" x14ac:dyDescent="0.35">
      <c r="A639" s="21" t="str">
        <f t="shared" si="9"/>
        <v>T-320Nov</v>
      </c>
      <c r="B639" s="21" t="s">
        <v>256</v>
      </c>
      <c r="C639" s="21" t="s">
        <v>390</v>
      </c>
      <c r="D639" s="21" t="s">
        <v>1195</v>
      </c>
      <c r="E639" s="21" t="s">
        <v>1100</v>
      </c>
      <c r="F639" s="21" t="s">
        <v>626</v>
      </c>
      <c r="G639" s="21" t="s">
        <v>30</v>
      </c>
    </row>
    <row r="640" spans="1:7" x14ac:dyDescent="0.35">
      <c r="A640" s="21" t="str">
        <f t="shared" si="9"/>
        <v>T-321Nov</v>
      </c>
      <c r="B640" s="21" t="s">
        <v>257</v>
      </c>
      <c r="C640" s="21" t="s">
        <v>390</v>
      </c>
      <c r="D640" s="21" t="s">
        <v>1195</v>
      </c>
      <c r="E640" s="21" t="s">
        <v>1101</v>
      </c>
      <c r="F640" s="21" t="s">
        <v>627</v>
      </c>
      <c r="G640" s="21" t="s">
        <v>30</v>
      </c>
    </row>
    <row r="641" spans="1:7" x14ac:dyDescent="0.35">
      <c r="A641" s="21" t="str">
        <f t="shared" si="9"/>
        <v>T-322Nov</v>
      </c>
      <c r="B641" s="21" t="s">
        <v>258</v>
      </c>
      <c r="C641" s="21" t="s">
        <v>390</v>
      </c>
      <c r="D641" s="21" t="s">
        <v>1195</v>
      </c>
      <c r="E641" s="21" t="s">
        <v>1102</v>
      </c>
      <c r="F641" s="21" t="s">
        <v>628</v>
      </c>
      <c r="G641" s="21" t="s">
        <v>30</v>
      </c>
    </row>
    <row r="642" spans="1:7" x14ac:dyDescent="0.35">
      <c r="A642" s="21" t="str">
        <f t="shared" si="9"/>
        <v>T-323Nov</v>
      </c>
      <c r="B642" s="21" t="s">
        <v>259</v>
      </c>
      <c r="C642" s="21" t="s">
        <v>390</v>
      </c>
      <c r="D642" s="21" t="s">
        <v>1195</v>
      </c>
      <c r="E642" s="21" t="s">
        <v>1103</v>
      </c>
      <c r="F642" s="21" t="s">
        <v>629</v>
      </c>
      <c r="G642" s="21" t="s">
        <v>30</v>
      </c>
    </row>
    <row r="643" spans="1:7" x14ac:dyDescent="0.35">
      <c r="A643" s="21" t="str">
        <f t="shared" si="9"/>
        <v>T-324Nov</v>
      </c>
      <c r="B643" s="21" t="s">
        <v>260</v>
      </c>
      <c r="C643" s="21" t="s">
        <v>390</v>
      </c>
      <c r="D643" s="21" t="s">
        <v>1195</v>
      </c>
      <c r="E643" s="21" t="s">
        <v>1104</v>
      </c>
      <c r="F643" s="21" t="s">
        <v>630</v>
      </c>
      <c r="G643" s="21" t="s">
        <v>30</v>
      </c>
    </row>
    <row r="644" spans="1:7" x14ac:dyDescent="0.35">
      <c r="A644" s="24" t="str">
        <f t="shared" si="9"/>
        <v>D-144Nov</v>
      </c>
      <c r="B644" s="24" t="s">
        <v>391</v>
      </c>
      <c r="C644" s="24" t="s">
        <v>391</v>
      </c>
      <c r="D644" s="24" t="s">
        <v>1194</v>
      </c>
      <c r="E644" s="24" t="s">
        <v>1240</v>
      </c>
      <c r="F644" s="24" t="s">
        <v>763</v>
      </c>
      <c r="G644" s="24" t="s">
        <v>30</v>
      </c>
    </row>
    <row r="645" spans="1:7" x14ac:dyDescent="0.35">
      <c r="A645" s="21" t="str">
        <f t="shared" ref="A645:A708" si="10">_xlfn.CONCAT($B645,$G645)</f>
        <v>T-325Nov</v>
      </c>
      <c r="B645" s="21" t="s">
        <v>261</v>
      </c>
      <c r="C645" s="21" t="s">
        <v>391</v>
      </c>
      <c r="D645" s="21" t="s">
        <v>1195</v>
      </c>
      <c r="E645" s="21" t="s">
        <v>1105</v>
      </c>
      <c r="F645" s="21" t="s">
        <v>631</v>
      </c>
      <c r="G645" s="21" t="s">
        <v>30</v>
      </c>
    </row>
    <row r="646" spans="1:7" x14ac:dyDescent="0.35">
      <c r="A646" s="21" t="str">
        <f t="shared" si="10"/>
        <v>T-326Nov</v>
      </c>
      <c r="B646" s="21" t="s">
        <v>262</v>
      </c>
      <c r="C646" s="21" t="s">
        <v>391</v>
      </c>
      <c r="D646" s="21" t="s">
        <v>1195</v>
      </c>
      <c r="E646" s="21" t="s">
        <v>1106</v>
      </c>
      <c r="F646" s="21" t="s">
        <v>632</v>
      </c>
      <c r="G646" s="21" t="s">
        <v>30</v>
      </c>
    </row>
    <row r="647" spans="1:7" x14ac:dyDescent="0.35">
      <c r="A647" s="21" t="str">
        <f t="shared" si="10"/>
        <v>T-327Nov</v>
      </c>
      <c r="B647" s="21" t="s">
        <v>263</v>
      </c>
      <c r="C647" s="21" t="s">
        <v>391</v>
      </c>
      <c r="D647" s="21" t="s">
        <v>1195</v>
      </c>
      <c r="E647" s="21" t="s">
        <v>1107</v>
      </c>
      <c r="F647" s="21" t="s">
        <v>633</v>
      </c>
      <c r="G647" s="21" t="s">
        <v>30</v>
      </c>
    </row>
    <row r="648" spans="1:7" x14ac:dyDescent="0.35">
      <c r="A648" s="21" t="str">
        <f t="shared" si="10"/>
        <v>T-328Nov</v>
      </c>
      <c r="B648" s="21" t="s">
        <v>264</v>
      </c>
      <c r="C648" s="21" t="s">
        <v>391</v>
      </c>
      <c r="D648" s="21" t="s">
        <v>1195</v>
      </c>
      <c r="E648" s="21" t="s">
        <v>1108</v>
      </c>
      <c r="F648" s="21" t="s">
        <v>634</v>
      </c>
      <c r="G648" s="21" t="s">
        <v>30</v>
      </c>
    </row>
    <row r="649" spans="1:7" x14ac:dyDescent="0.35">
      <c r="A649" s="24" t="str">
        <f t="shared" si="10"/>
        <v>D-145Nov</v>
      </c>
      <c r="B649" s="24" t="s">
        <v>392</v>
      </c>
      <c r="C649" s="24" t="s">
        <v>392</v>
      </c>
      <c r="D649" s="24" t="s">
        <v>1194</v>
      </c>
      <c r="E649" s="24" t="s">
        <v>1241</v>
      </c>
      <c r="F649" s="24" t="s">
        <v>764</v>
      </c>
      <c r="G649" s="24" t="s">
        <v>30</v>
      </c>
    </row>
    <row r="650" spans="1:7" x14ac:dyDescent="0.35">
      <c r="A650" s="21" t="str">
        <f t="shared" si="10"/>
        <v>T-329Nov</v>
      </c>
      <c r="B650" s="21" t="s">
        <v>265</v>
      </c>
      <c r="C650" s="21" t="s">
        <v>392</v>
      </c>
      <c r="D650" s="21" t="s">
        <v>1195</v>
      </c>
      <c r="E650" s="21" t="s">
        <v>1109</v>
      </c>
      <c r="F650" s="21" t="s">
        <v>635</v>
      </c>
      <c r="G650" s="21" t="s">
        <v>30</v>
      </c>
    </row>
    <row r="651" spans="1:7" x14ac:dyDescent="0.35">
      <c r="A651" s="21" t="str">
        <f t="shared" si="10"/>
        <v>T-330Nov</v>
      </c>
      <c r="B651" s="21" t="s">
        <v>266</v>
      </c>
      <c r="C651" s="21" t="s">
        <v>392</v>
      </c>
      <c r="D651" s="21" t="s">
        <v>1195</v>
      </c>
      <c r="E651" s="21" t="s">
        <v>1110</v>
      </c>
      <c r="F651" s="21" t="s">
        <v>636</v>
      </c>
      <c r="G651" s="21" t="s">
        <v>30</v>
      </c>
    </row>
    <row r="652" spans="1:7" x14ac:dyDescent="0.35">
      <c r="A652" s="21" t="str">
        <f t="shared" si="10"/>
        <v>T-331Nov</v>
      </c>
      <c r="B652" s="21" t="s">
        <v>267</v>
      </c>
      <c r="C652" s="21" t="s">
        <v>392</v>
      </c>
      <c r="D652" s="21" t="s">
        <v>1195</v>
      </c>
      <c r="E652" s="21" t="s">
        <v>1111</v>
      </c>
      <c r="F652" s="21" t="s">
        <v>637</v>
      </c>
      <c r="G652" s="21" t="s">
        <v>30</v>
      </c>
    </row>
    <row r="653" spans="1:7" x14ac:dyDescent="0.35">
      <c r="A653" s="21" t="str">
        <f t="shared" si="10"/>
        <v>T-332Nov</v>
      </c>
      <c r="B653" s="21" t="s">
        <v>268</v>
      </c>
      <c r="C653" s="21" t="s">
        <v>392</v>
      </c>
      <c r="D653" s="21" t="s">
        <v>1195</v>
      </c>
      <c r="E653" s="21" t="s">
        <v>1112</v>
      </c>
      <c r="F653" s="21" t="s">
        <v>638</v>
      </c>
      <c r="G653" s="21" t="s">
        <v>30</v>
      </c>
    </row>
    <row r="654" spans="1:7" x14ac:dyDescent="0.35">
      <c r="A654" s="21" t="str">
        <f t="shared" si="10"/>
        <v>T-333Nov</v>
      </c>
      <c r="B654" s="21" t="s">
        <v>269</v>
      </c>
      <c r="C654" s="21" t="s">
        <v>392</v>
      </c>
      <c r="D654" s="21" t="s">
        <v>1195</v>
      </c>
      <c r="E654" s="21" t="s">
        <v>1113</v>
      </c>
      <c r="F654" s="21" t="s">
        <v>639</v>
      </c>
      <c r="G654" s="21" t="s">
        <v>30</v>
      </c>
    </row>
    <row r="655" spans="1:7" x14ac:dyDescent="0.35">
      <c r="A655" s="21" t="str">
        <f t="shared" si="10"/>
        <v>T-334Nov</v>
      </c>
      <c r="B655" s="21" t="s">
        <v>270</v>
      </c>
      <c r="C655" s="21" t="s">
        <v>392</v>
      </c>
      <c r="D655" s="21" t="s">
        <v>1195</v>
      </c>
      <c r="E655" s="21" t="s">
        <v>1114</v>
      </c>
      <c r="F655" s="21" t="s">
        <v>640</v>
      </c>
      <c r="G655" s="21" t="s">
        <v>30</v>
      </c>
    </row>
    <row r="656" spans="1:7" x14ac:dyDescent="0.35">
      <c r="A656" s="21" t="str">
        <f t="shared" si="10"/>
        <v>T-335Nov</v>
      </c>
      <c r="B656" s="21" t="s">
        <v>271</v>
      </c>
      <c r="C656" s="21" t="s">
        <v>392</v>
      </c>
      <c r="D656" s="21" t="s">
        <v>1195</v>
      </c>
      <c r="E656" s="21" t="s">
        <v>1115</v>
      </c>
      <c r="F656" s="21" t="s">
        <v>641</v>
      </c>
      <c r="G656" s="21" t="s">
        <v>30</v>
      </c>
    </row>
    <row r="657" spans="1:7" x14ac:dyDescent="0.35">
      <c r="A657" s="24" t="str">
        <f t="shared" si="10"/>
        <v>D-146Nov</v>
      </c>
      <c r="B657" s="24" t="s">
        <v>393</v>
      </c>
      <c r="C657" s="24" t="s">
        <v>393</v>
      </c>
      <c r="D657" s="24" t="s">
        <v>1194</v>
      </c>
      <c r="E657" s="24" t="s">
        <v>1242</v>
      </c>
      <c r="F657" s="24" t="s">
        <v>765</v>
      </c>
      <c r="G657" s="24" t="s">
        <v>30</v>
      </c>
    </row>
    <row r="658" spans="1:7" x14ac:dyDescent="0.35">
      <c r="A658" s="21" t="str">
        <f t="shared" si="10"/>
        <v>T-336Nov</v>
      </c>
      <c r="B658" s="21" t="s">
        <v>272</v>
      </c>
      <c r="C658" s="21" t="s">
        <v>393</v>
      </c>
      <c r="D658" s="21" t="s">
        <v>1195</v>
      </c>
      <c r="E658" s="21" t="s">
        <v>1116</v>
      </c>
      <c r="F658" s="21" t="s">
        <v>642</v>
      </c>
      <c r="G658" s="21" t="s">
        <v>30</v>
      </c>
    </row>
    <row r="659" spans="1:7" x14ac:dyDescent="0.35">
      <c r="A659" s="21" t="str">
        <f t="shared" si="10"/>
        <v>T-337Nov</v>
      </c>
      <c r="B659" s="21" t="s">
        <v>273</v>
      </c>
      <c r="C659" s="21" t="s">
        <v>393</v>
      </c>
      <c r="D659" s="21" t="s">
        <v>1195</v>
      </c>
      <c r="E659" s="21" t="s">
        <v>1117</v>
      </c>
      <c r="F659" s="21" t="s">
        <v>643</v>
      </c>
      <c r="G659" s="21" t="s">
        <v>30</v>
      </c>
    </row>
    <row r="660" spans="1:7" x14ac:dyDescent="0.35">
      <c r="A660" s="21" t="str">
        <f t="shared" si="10"/>
        <v>T-338Nov</v>
      </c>
      <c r="B660" s="21" t="s">
        <v>274</v>
      </c>
      <c r="C660" s="21" t="s">
        <v>393</v>
      </c>
      <c r="D660" s="21" t="s">
        <v>1195</v>
      </c>
      <c r="E660" s="21" t="s">
        <v>1118</v>
      </c>
      <c r="F660" s="21" t="s">
        <v>644</v>
      </c>
      <c r="G660" s="21" t="s">
        <v>30</v>
      </c>
    </row>
    <row r="661" spans="1:7" x14ac:dyDescent="0.35">
      <c r="A661" s="21" t="str">
        <f t="shared" si="10"/>
        <v>T-339Nov</v>
      </c>
      <c r="B661" s="21" t="s">
        <v>275</v>
      </c>
      <c r="C661" s="21" t="s">
        <v>393</v>
      </c>
      <c r="D661" s="21" t="s">
        <v>1195</v>
      </c>
      <c r="E661" s="21" t="s">
        <v>1119</v>
      </c>
      <c r="F661" s="21" t="s">
        <v>645</v>
      </c>
      <c r="G661" s="21" t="s">
        <v>30</v>
      </c>
    </row>
    <row r="662" spans="1:7" x14ac:dyDescent="0.35">
      <c r="A662" s="24" t="str">
        <f t="shared" si="10"/>
        <v>D-147Nov</v>
      </c>
      <c r="B662" s="24" t="s">
        <v>394</v>
      </c>
      <c r="C662" s="24" t="s">
        <v>394</v>
      </c>
      <c r="D662" s="24" t="s">
        <v>1194</v>
      </c>
      <c r="E662" s="24" t="s">
        <v>1243</v>
      </c>
      <c r="F662" s="24" t="s">
        <v>766</v>
      </c>
      <c r="G662" s="24" t="s">
        <v>30</v>
      </c>
    </row>
    <row r="663" spans="1:7" x14ac:dyDescent="0.35">
      <c r="A663" s="21" t="str">
        <f t="shared" si="10"/>
        <v>T-340Nov</v>
      </c>
      <c r="B663" s="21" t="s">
        <v>276</v>
      </c>
      <c r="C663" s="21" t="s">
        <v>394</v>
      </c>
      <c r="D663" s="21" t="s">
        <v>1195</v>
      </c>
      <c r="E663" s="21" t="s">
        <v>1120</v>
      </c>
      <c r="F663" s="21" t="s">
        <v>646</v>
      </c>
      <c r="G663" s="21" t="s">
        <v>30</v>
      </c>
    </row>
    <row r="664" spans="1:7" x14ac:dyDescent="0.35">
      <c r="A664" s="21" t="str">
        <f t="shared" si="10"/>
        <v>T-341Nov</v>
      </c>
      <c r="B664" s="21" t="s">
        <v>277</v>
      </c>
      <c r="C664" s="21" t="s">
        <v>394</v>
      </c>
      <c r="D664" s="21" t="s">
        <v>1195</v>
      </c>
      <c r="E664" s="21" t="s">
        <v>1121</v>
      </c>
      <c r="F664" s="21" t="s">
        <v>647</v>
      </c>
      <c r="G664" s="21" t="s">
        <v>30</v>
      </c>
    </row>
    <row r="665" spans="1:7" x14ac:dyDescent="0.35">
      <c r="A665" s="21" t="str">
        <f t="shared" si="10"/>
        <v>T-342Nov</v>
      </c>
      <c r="B665" s="21" t="s">
        <v>278</v>
      </c>
      <c r="C665" s="21" t="s">
        <v>394</v>
      </c>
      <c r="D665" s="21" t="s">
        <v>1195</v>
      </c>
      <c r="E665" s="21" t="s">
        <v>1122</v>
      </c>
      <c r="F665" s="21" t="s">
        <v>648</v>
      </c>
      <c r="G665" s="21" t="s">
        <v>30</v>
      </c>
    </row>
    <row r="666" spans="1:7" x14ac:dyDescent="0.35">
      <c r="A666" s="21" t="str">
        <f t="shared" si="10"/>
        <v>T-343Nov</v>
      </c>
      <c r="B666" s="21" t="s">
        <v>279</v>
      </c>
      <c r="C666" s="21" t="s">
        <v>394</v>
      </c>
      <c r="D666" s="21" t="s">
        <v>1195</v>
      </c>
      <c r="E666" s="21" t="s">
        <v>1123</v>
      </c>
      <c r="F666" s="21" t="s">
        <v>649</v>
      </c>
      <c r="G666" s="21" t="s">
        <v>30</v>
      </c>
    </row>
    <row r="667" spans="1:7" x14ac:dyDescent="0.35">
      <c r="A667" s="21" t="str">
        <f t="shared" si="10"/>
        <v>T-344Nov</v>
      </c>
      <c r="B667" s="21" t="s">
        <v>280</v>
      </c>
      <c r="C667" s="21" t="s">
        <v>394</v>
      </c>
      <c r="D667" s="21" t="s">
        <v>1195</v>
      </c>
      <c r="E667" s="21" t="s">
        <v>1124</v>
      </c>
      <c r="F667" s="21" t="s">
        <v>650</v>
      </c>
      <c r="G667" s="21" t="s">
        <v>30</v>
      </c>
    </row>
    <row r="668" spans="1:7" x14ac:dyDescent="0.35">
      <c r="A668" s="21" t="str">
        <f t="shared" si="10"/>
        <v>T-345Nov</v>
      </c>
      <c r="B668" s="21" t="s">
        <v>281</v>
      </c>
      <c r="C668" s="21" t="s">
        <v>394</v>
      </c>
      <c r="D668" s="21" t="s">
        <v>1195</v>
      </c>
      <c r="E668" s="21" t="s">
        <v>1125</v>
      </c>
      <c r="F668" s="21" t="s">
        <v>651</v>
      </c>
      <c r="G668" s="21" t="s">
        <v>30</v>
      </c>
    </row>
    <row r="669" spans="1:7" x14ac:dyDescent="0.35">
      <c r="A669" s="24" t="str">
        <f t="shared" si="10"/>
        <v>D-148Nov</v>
      </c>
      <c r="B669" s="24" t="s">
        <v>395</v>
      </c>
      <c r="C669" s="24" t="s">
        <v>395</v>
      </c>
      <c r="D669" s="24" t="s">
        <v>1194</v>
      </c>
      <c r="E669" s="24" t="s">
        <v>1244</v>
      </c>
      <c r="F669" s="24" t="s">
        <v>767</v>
      </c>
      <c r="G669" s="24" t="s">
        <v>30</v>
      </c>
    </row>
    <row r="670" spans="1:7" x14ac:dyDescent="0.35">
      <c r="A670" s="21" t="str">
        <f t="shared" si="10"/>
        <v>T-346Nov</v>
      </c>
      <c r="B670" s="21" t="s">
        <v>282</v>
      </c>
      <c r="C670" s="21" t="s">
        <v>395</v>
      </c>
      <c r="D670" s="21" t="s">
        <v>1195</v>
      </c>
      <c r="E670" s="21" t="s">
        <v>1126</v>
      </c>
      <c r="F670" s="21" t="s">
        <v>652</v>
      </c>
      <c r="G670" s="21" t="s">
        <v>30</v>
      </c>
    </row>
    <row r="671" spans="1:7" x14ac:dyDescent="0.35">
      <c r="A671" s="21" t="str">
        <f t="shared" si="10"/>
        <v>T-347Nov</v>
      </c>
      <c r="B671" s="21" t="s">
        <v>283</v>
      </c>
      <c r="C671" s="21" t="s">
        <v>395</v>
      </c>
      <c r="D671" s="21" t="s">
        <v>1195</v>
      </c>
      <c r="E671" s="21" t="s">
        <v>1127</v>
      </c>
      <c r="F671" s="21" t="s">
        <v>653</v>
      </c>
      <c r="G671" s="21" t="s">
        <v>30</v>
      </c>
    </row>
    <row r="672" spans="1:7" x14ac:dyDescent="0.35">
      <c r="A672" s="21" t="str">
        <f t="shared" si="10"/>
        <v>T-348Nov</v>
      </c>
      <c r="B672" s="21" t="s">
        <v>284</v>
      </c>
      <c r="C672" s="21" t="s">
        <v>395</v>
      </c>
      <c r="D672" s="21" t="s">
        <v>1195</v>
      </c>
      <c r="E672" s="21" t="s">
        <v>1128</v>
      </c>
      <c r="F672" s="21" t="s">
        <v>654</v>
      </c>
      <c r="G672" s="21" t="s">
        <v>30</v>
      </c>
    </row>
    <row r="673" spans="1:7" x14ac:dyDescent="0.35">
      <c r="A673" s="21" t="str">
        <f t="shared" si="10"/>
        <v>T-349Nov</v>
      </c>
      <c r="B673" s="21" t="s">
        <v>285</v>
      </c>
      <c r="C673" s="21" t="s">
        <v>395</v>
      </c>
      <c r="D673" s="21" t="s">
        <v>1195</v>
      </c>
      <c r="E673" s="21" t="s">
        <v>1129</v>
      </c>
      <c r="F673" s="21" t="s">
        <v>655</v>
      </c>
      <c r="G673" s="21" t="s">
        <v>30</v>
      </c>
    </row>
    <row r="674" spans="1:7" x14ac:dyDescent="0.35">
      <c r="A674" s="21" t="str">
        <f t="shared" si="10"/>
        <v>T-350Nov</v>
      </c>
      <c r="B674" s="21" t="s">
        <v>286</v>
      </c>
      <c r="C674" s="21" t="s">
        <v>395</v>
      </c>
      <c r="D674" s="21" t="s">
        <v>1195</v>
      </c>
      <c r="E674" s="21" t="s">
        <v>1130</v>
      </c>
      <c r="F674" s="21" t="s">
        <v>656</v>
      </c>
      <c r="G674" s="21" t="s">
        <v>30</v>
      </c>
    </row>
    <row r="675" spans="1:7" x14ac:dyDescent="0.35">
      <c r="A675" s="24" t="str">
        <f t="shared" si="10"/>
        <v>D-149Nov</v>
      </c>
      <c r="B675" s="24" t="s">
        <v>396</v>
      </c>
      <c r="C675" s="24" t="s">
        <v>396</v>
      </c>
      <c r="D675" s="24" t="s">
        <v>1194</v>
      </c>
      <c r="E675" s="24" t="s">
        <v>1245</v>
      </c>
      <c r="F675" s="24" t="s">
        <v>768</v>
      </c>
      <c r="G675" s="24" t="s">
        <v>30</v>
      </c>
    </row>
    <row r="676" spans="1:7" x14ac:dyDescent="0.35">
      <c r="A676" s="21" t="str">
        <f t="shared" si="10"/>
        <v>T-351Nov</v>
      </c>
      <c r="B676" s="21" t="s">
        <v>287</v>
      </c>
      <c r="C676" s="21" t="s">
        <v>396</v>
      </c>
      <c r="D676" s="21" t="s">
        <v>1195</v>
      </c>
      <c r="E676" s="21" t="s">
        <v>1131</v>
      </c>
      <c r="F676" s="21" t="s">
        <v>657</v>
      </c>
      <c r="G676" s="21" t="s">
        <v>30</v>
      </c>
    </row>
    <row r="677" spans="1:7" x14ac:dyDescent="0.35">
      <c r="A677" s="21" t="str">
        <f t="shared" si="10"/>
        <v>T-352Nov</v>
      </c>
      <c r="B677" s="21" t="s">
        <v>288</v>
      </c>
      <c r="C677" s="21" t="s">
        <v>396</v>
      </c>
      <c r="D677" s="21" t="s">
        <v>1195</v>
      </c>
      <c r="E677" s="21" t="s">
        <v>1132</v>
      </c>
      <c r="F677" s="21" t="s">
        <v>658</v>
      </c>
      <c r="G677" s="21" t="s">
        <v>30</v>
      </c>
    </row>
    <row r="678" spans="1:7" x14ac:dyDescent="0.35">
      <c r="A678" s="21" t="str">
        <f t="shared" si="10"/>
        <v>T-353Nov</v>
      </c>
      <c r="B678" s="21" t="s">
        <v>289</v>
      </c>
      <c r="C678" s="21" t="s">
        <v>396</v>
      </c>
      <c r="D678" s="21" t="s">
        <v>1195</v>
      </c>
      <c r="E678" s="21" t="s">
        <v>1133</v>
      </c>
      <c r="F678" s="21" t="s">
        <v>659</v>
      </c>
      <c r="G678" s="21" t="s">
        <v>30</v>
      </c>
    </row>
    <row r="679" spans="1:7" x14ac:dyDescent="0.35">
      <c r="A679" s="21" t="str">
        <f t="shared" si="10"/>
        <v>T-354Nov</v>
      </c>
      <c r="B679" s="21" t="s">
        <v>290</v>
      </c>
      <c r="C679" s="21" t="s">
        <v>396</v>
      </c>
      <c r="D679" s="21" t="s">
        <v>1195</v>
      </c>
      <c r="E679" s="21" t="s">
        <v>1134</v>
      </c>
      <c r="F679" s="21" t="s">
        <v>660</v>
      </c>
      <c r="G679" s="21" t="s">
        <v>30</v>
      </c>
    </row>
    <row r="680" spans="1:7" x14ac:dyDescent="0.35">
      <c r="A680" s="24" t="str">
        <f t="shared" si="10"/>
        <v>D-150Nov</v>
      </c>
      <c r="B680" s="24" t="s">
        <v>397</v>
      </c>
      <c r="C680" s="24" t="s">
        <v>397</v>
      </c>
      <c r="D680" s="24" t="s">
        <v>1194</v>
      </c>
      <c r="E680" s="24" t="s">
        <v>1246</v>
      </c>
      <c r="F680" s="24" t="s">
        <v>769</v>
      </c>
      <c r="G680" s="24" t="s">
        <v>30</v>
      </c>
    </row>
    <row r="681" spans="1:7" x14ac:dyDescent="0.35">
      <c r="A681" s="21" t="str">
        <f t="shared" si="10"/>
        <v>T-355Nov</v>
      </c>
      <c r="B681" s="21" t="s">
        <v>291</v>
      </c>
      <c r="C681" s="21" t="s">
        <v>397</v>
      </c>
      <c r="D681" s="21" t="s">
        <v>1195</v>
      </c>
      <c r="E681" s="21" t="s">
        <v>1135</v>
      </c>
      <c r="F681" s="21" t="s">
        <v>661</v>
      </c>
      <c r="G681" s="21" t="s">
        <v>30</v>
      </c>
    </row>
    <row r="682" spans="1:7" x14ac:dyDescent="0.35">
      <c r="A682" s="21" t="str">
        <f t="shared" si="10"/>
        <v>T-356Nov</v>
      </c>
      <c r="B682" s="21" t="s">
        <v>292</v>
      </c>
      <c r="C682" s="21" t="s">
        <v>397</v>
      </c>
      <c r="D682" s="21" t="s">
        <v>1195</v>
      </c>
      <c r="E682" s="21" t="s">
        <v>1136</v>
      </c>
      <c r="F682" s="21" t="s">
        <v>662</v>
      </c>
      <c r="G682" s="21" t="s">
        <v>30</v>
      </c>
    </row>
    <row r="683" spans="1:7" x14ac:dyDescent="0.35">
      <c r="A683" s="21" t="str">
        <f t="shared" si="10"/>
        <v>T-357Nov</v>
      </c>
      <c r="B683" s="21" t="s">
        <v>293</v>
      </c>
      <c r="C683" s="21" t="s">
        <v>397</v>
      </c>
      <c r="D683" s="21" t="s">
        <v>1195</v>
      </c>
      <c r="E683" s="21" t="s">
        <v>1137</v>
      </c>
      <c r="F683" s="21" t="s">
        <v>663</v>
      </c>
      <c r="G683" s="21" t="s">
        <v>30</v>
      </c>
    </row>
    <row r="684" spans="1:7" x14ac:dyDescent="0.35">
      <c r="A684" s="21" t="str">
        <f t="shared" si="10"/>
        <v>T-358Nov</v>
      </c>
      <c r="B684" s="21" t="s">
        <v>294</v>
      </c>
      <c r="C684" s="21" t="s">
        <v>397</v>
      </c>
      <c r="D684" s="21" t="s">
        <v>1195</v>
      </c>
      <c r="E684" s="21" t="s">
        <v>1138</v>
      </c>
      <c r="F684" s="21" t="s">
        <v>664</v>
      </c>
      <c r="G684" s="21" t="s">
        <v>30</v>
      </c>
    </row>
    <row r="685" spans="1:7" x14ac:dyDescent="0.35">
      <c r="A685" s="24" t="str">
        <f t="shared" si="10"/>
        <v>D-151Nov</v>
      </c>
      <c r="B685" s="24" t="s">
        <v>398</v>
      </c>
      <c r="C685" s="24" t="s">
        <v>398</v>
      </c>
      <c r="D685" s="24" t="s">
        <v>1194</v>
      </c>
      <c r="E685" s="24" t="s">
        <v>1247</v>
      </c>
      <c r="F685" s="24" t="s">
        <v>770</v>
      </c>
      <c r="G685" s="24" t="s">
        <v>30</v>
      </c>
    </row>
    <row r="686" spans="1:7" x14ac:dyDescent="0.35">
      <c r="A686" s="21" t="str">
        <f t="shared" si="10"/>
        <v>T-359Nov</v>
      </c>
      <c r="B686" s="21" t="s">
        <v>295</v>
      </c>
      <c r="C686" s="21" t="s">
        <v>398</v>
      </c>
      <c r="D686" s="21" t="s">
        <v>1195</v>
      </c>
      <c r="E686" s="21" t="s">
        <v>1139</v>
      </c>
      <c r="F686" s="21" t="s">
        <v>665</v>
      </c>
      <c r="G686" s="21" t="s">
        <v>30</v>
      </c>
    </row>
    <row r="687" spans="1:7" x14ac:dyDescent="0.35">
      <c r="A687" s="21" t="str">
        <f t="shared" si="10"/>
        <v>T-360Nov</v>
      </c>
      <c r="B687" s="21" t="s">
        <v>296</v>
      </c>
      <c r="C687" s="21" t="s">
        <v>398</v>
      </c>
      <c r="D687" s="21" t="s">
        <v>1195</v>
      </c>
      <c r="E687" s="21" t="s">
        <v>1140</v>
      </c>
      <c r="F687" s="21" t="s">
        <v>666</v>
      </c>
      <c r="G687" s="21" t="s">
        <v>30</v>
      </c>
    </row>
    <row r="688" spans="1:7" x14ac:dyDescent="0.35">
      <c r="A688" s="21" t="str">
        <f t="shared" si="10"/>
        <v>T-361Nov</v>
      </c>
      <c r="B688" s="21" t="s">
        <v>297</v>
      </c>
      <c r="C688" s="21" t="s">
        <v>398</v>
      </c>
      <c r="D688" s="21" t="s">
        <v>1195</v>
      </c>
      <c r="E688" s="21" t="s">
        <v>1141</v>
      </c>
      <c r="F688" s="21" t="s">
        <v>667</v>
      </c>
      <c r="G688" s="21" t="s">
        <v>30</v>
      </c>
    </row>
    <row r="689" spans="1:7" x14ac:dyDescent="0.35">
      <c r="A689" s="21" t="str">
        <f t="shared" si="10"/>
        <v>T-362Nov</v>
      </c>
      <c r="B689" s="21" t="s">
        <v>298</v>
      </c>
      <c r="C689" s="21" t="s">
        <v>398</v>
      </c>
      <c r="D689" s="21" t="s">
        <v>1195</v>
      </c>
      <c r="E689" s="21" t="s">
        <v>1142</v>
      </c>
      <c r="F689" s="21" t="s">
        <v>668</v>
      </c>
      <c r="G689" s="21" t="s">
        <v>30</v>
      </c>
    </row>
    <row r="690" spans="1:7" x14ac:dyDescent="0.35">
      <c r="A690" s="24" t="str">
        <f t="shared" si="10"/>
        <v>D-152Nov</v>
      </c>
      <c r="B690" s="24" t="s">
        <v>399</v>
      </c>
      <c r="C690" s="24" t="s">
        <v>399</v>
      </c>
      <c r="D690" s="24" t="s">
        <v>1194</v>
      </c>
      <c r="E690" s="24" t="s">
        <v>1248</v>
      </c>
      <c r="F690" s="24" t="s">
        <v>771</v>
      </c>
      <c r="G690" s="24" t="s">
        <v>30</v>
      </c>
    </row>
    <row r="691" spans="1:7" x14ac:dyDescent="0.35">
      <c r="A691" s="21" t="str">
        <f t="shared" si="10"/>
        <v>T-363Nov</v>
      </c>
      <c r="B691" s="21" t="s">
        <v>299</v>
      </c>
      <c r="C691" s="21" t="s">
        <v>399</v>
      </c>
      <c r="D691" s="21" t="s">
        <v>1195</v>
      </c>
      <c r="E691" s="21" t="s">
        <v>1143</v>
      </c>
      <c r="F691" s="21" t="s">
        <v>669</v>
      </c>
      <c r="G691" s="21" t="s">
        <v>30</v>
      </c>
    </row>
    <row r="692" spans="1:7" x14ac:dyDescent="0.35">
      <c r="A692" s="21" t="str">
        <f t="shared" si="10"/>
        <v>T-364Nov</v>
      </c>
      <c r="B692" s="21" t="s">
        <v>300</v>
      </c>
      <c r="C692" s="21" t="s">
        <v>399</v>
      </c>
      <c r="D692" s="21" t="s">
        <v>1195</v>
      </c>
      <c r="E692" s="21" t="s">
        <v>1144</v>
      </c>
      <c r="F692" s="21" t="s">
        <v>670</v>
      </c>
      <c r="G692" s="21" t="s">
        <v>30</v>
      </c>
    </row>
    <row r="693" spans="1:7" x14ac:dyDescent="0.35">
      <c r="A693" s="21" t="str">
        <f t="shared" si="10"/>
        <v>T-365Nov</v>
      </c>
      <c r="B693" s="21" t="s">
        <v>301</v>
      </c>
      <c r="C693" s="21" t="s">
        <v>399</v>
      </c>
      <c r="D693" s="21" t="s">
        <v>1195</v>
      </c>
      <c r="E693" s="21" t="s">
        <v>1145</v>
      </c>
      <c r="F693" s="21" t="s">
        <v>671</v>
      </c>
      <c r="G693" s="21" t="s">
        <v>30</v>
      </c>
    </row>
    <row r="694" spans="1:7" x14ac:dyDescent="0.35">
      <c r="A694" s="21" t="str">
        <f t="shared" si="10"/>
        <v>T-366Nov</v>
      </c>
      <c r="B694" s="21" t="s">
        <v>302</v>
      </c>
      <c r="C694" s="21" t="s">
        <v>399</v>
      </c>
      <c r="D694" s="21" t="s">
        <v>1195</v>
      </c>
      <c r="E694" s="21" t="s">
        <v>1146</v>
      </c>
      <c r="F694" s="21" t="s">
        <v>672</v>
      </c>
      <c r="G694" s="21" t="s">
        <v>30</v>
      </c>
    </row>
    <row r="695" spans="1:7" x14ac:dyDescent="0.35">
      <c r="A695" s="21" t="str">
        <f t="shared" si="10"/>
        <v>T-367Nov</v>
      </c>
      <c r="B695" s="21" t="s">
        <v>303</v>
      </c>
      <c r="C695" s="21" t="s">
        <v>399</v>
      </c>
      <c r="D695" s="21" t="s">
        <v>1195</v>
      </c>
      <c r="E695" s="21" t="s">
        <v>1147</v>
      </c>
      <c r="F695" s="21" t="s">
        <v>673</v>
      </c>
      <c r="G695" s="21" t="s">
        <v>30</v>
      </c>
    </row>
    <row r="696" spans="1:7" x14ac:dyDescent="0.35">
      <c r="A696" s="21" t="str">
        <f t="shared" si="10"/>
        <v>T-368Nov</v>
      </c>
      <c r="B696" s="21" t="s">
        <v>304</v>
      </c>
      <c r="C696" s="21" t="s">
        <v>399</v>
      </c>
      <c r="D696" s="21" t="s">
        <v>1195</v>
      </c>
      <c r="E696" s="21" t="s">
        <v>1148</v>
      </c>
      <c r="F696" s="21" t="s">
        <v>674</v>
      </c>
      <c r="G696" s="21" t="s">
        <v>30</v>
      </c>
    </row>
    <row r="697" spans="1:7" x14ac:dyDescent="0.35">
      <c r="A697" s="21" t="str">
        <f t="shared" si="10"/>
        <v>T-369Nov</v>
      </c>
      <c r="B697" s="21" t="s">
        <v>305</v>
      </c>
      <c r="C697" s="21" t="s">
        <v>399</v>
      </c>
      <c r="D697" s="21" t="s">
        <v>1195</v>
      </c>
      <c r="E697" s="21" t="s">
        <v>1149</v>
      </c>
      <c r="F697" s="21" t="s">
        <v>675</v>
      </c>
      <c r="G697" s="21" t="s">
        <v>30</v>
      </c>
    </row>
    <row r="698" spans="1:7" x14ac:dyDescent="0.35">
      <c r="A698" s="21" t="str">
        <f t="shared" si="10"/>
        <v>T-370Nov</v>
      </c>
      <c r="B698" s="21" t="s">
        <v>306</v>
      </c>
      <c r="C698" s="21" t="s">
        <v>399</v>
      </c>
      <c r="D698" s="21" t="s">
        <v>1195</v>
      </c>
      <c r="E698" s="21" t="s">
        <v>1150</v>
      </c>
      <c r="F698" s="21" t="s">
        <v>676</v>
      </c>
      <c r="G698" s="21" t="s">
        <v>30</v>
      </c>
    </row>
    <row r="699" spans="1:7" x14ac:dyDescent="0.35">
      <c r="A699" s="24" t="str">
        <f t="shared" si="10"/>
        <v>D-153Nov</v>
      </c>
      <c r="B699" s="24" t="s">
        <v>400</v>
      </c>
      <c r="C699" s="24" t="s">
        <v>400</v>
      </c>
      <c r="D699" s="24" t="s">
        <v>1194</v>
      </c>
      <c r="E699" s="24" t="s">
        <v>1249</v>
      </c>
      <c r="F699" s="24" t="s">
        <v>772</v>
      </c>
      <c r="G699" s="24" t="s">
        <v>30</v>
      </c>
    </row>
    <row r="700" spans="1:7" x14ac:dyDescent="0.35">
      <c r="A700" s="21" t="str">
        <f t="shared" si="10"/>
        <v>T-371Nov</v>
      </c>
      <c r="B700" s="21" t="s">
        <v>307</v>
      </c>
      <c r="C700" s="21" t="s">
        <v>400</v>
      </c>
      <c r="D700" s="21" t="s">
        <v>1195</v>
      </c>
      <c r="E700" s="21" t="s">
        <v>1151</v>
      </c>
      <c r="F700" s="21" t="s">
        <v>677</v>
      </c>
      <c r="G700" s="21" t="s">
        <v>30</v>
      </c>
    </row>
    <row r="701" spans="1:7" x14ac:dyDescent="0.35">
      <c r="A701" s="21" t="str">
        <f t="shared" si="10"/>
        <v>T-372Nov</v>
      </c>
      <c r="B701" s="21" t="s">
        <v>308</v>
      </c>
      <c r="C701" s="21" t="s">
        <v>400</v>
      </c>
      <c r="D701" s="21" t="s">
        <v>1195</v>
      </c>
      <c r="E701" s="21" t="s">
        <v>1152</v>
      </c>
      <c r="F701" s="21" t="s">
        <v>678</v>
      </c>
      <c r="G701" s="21" t="s">
        <v>30</v>
      </c>
    </row>
    <row r="702" spans="1:7" x14ac:dyDescent="0.35">
      <c r="A702" s="21" t="str">
        <f t="shared" si="10"/>
        <v>T-373Nov</v>
      </c>
      <c r="B702" s="21" t="s">
        <v>309</v>
      </c>
      <c r="C702" s="21" t="s">
        <v>400</v>
      </c>
      <c r="D702" s="21" t="s">
        <v>1195</v>
      </c>
      <c r="E702" s="21" t="s">
        <v>1153</v>
      </c>
      <c r="F702" s="21" t="s">
        <v>679</v>
      </c>
      <c r="G702" s="21" t="s">
        <v>30</v>
      </c>
    </row>
    <row r="703" spans="1:7" x14ac:dyDescent="0.35">
      <c r="A703" s="21" t="str">
        <f t="shared" si="10"/>
        <v>T-374Nov</v>
      </c>
      <c r="B703" s="21" t="s">
        <v>310</v>
      </c>
      <c r="C703" s="21" t="s">
        <v>400</v>
      </c>
      <c r="D703" s="21" t="s">
        <v>1195</v>
      </c>
      <c r="E703" s="21" t="s">
        <v>1154</v>
      </c>
      <c r="F703" s="21" t="s">
        <v>680</v>
      </c>
      <c r="G703" s="21" t="s">
        <v>30</v>
      </c>
    </row>
    <row r="704" spans="1:7" x14ac:dyDescent="0.35">
      <c r="A704" s="24" t="str">
        <f t="shared" si="10"/>
        <v>D-154Nov</v>
      </c>
      <c r="B704" s="24" t="s">
        <v>401</v>
      </c>
      <c r="C704" s="24" t="s">
        <v>401</v>
      </c>
      <c r="D704" s="24" t="s">
        <v>1194</v>
      </c>
      <c r="E704" s="24" t="s">
        <v>1250</v>
      </c>
      <c r="F704" s="24" t="s">
        <v>773</v>
      </c>
      <c r="G704" s="24" t="s">
        <v>30</v>
      </c>
    </row>
    <row r="705" spans="1:7" x14ac:dyDescent="0.35">
      <c r="A705" s="21" t="str">
        <f t="shared" si="10"/>
        <v>T-375Nov</v>
      </c>
      <c r="B705" s="21" t="s">
        <v>311</v>
      </c>
      <c r="C705" s="21" t="s">
        <v>401</v>
      </c>
      <c r="D705" s="21" t="s">
        <v>1195</v>
      </c>
      <c r="E705" s="21" t="s">
        <v>1155</v>
      </c>
      <c r="F705" s="21" t="s">
        <v>681</v>
      </c>
      <c r="G705" s="21" t="s">
        <v>30</v>
      </c>
    </row>
    <row r="706" spans="1:7" x14ac:dyDescent="0.35">
      <c r="A706" s="21" t="str">
        <f t="shared" si="10"/>
        <v>T-376Nov</v>
      </c>
      <c r="B706" s="21" t="s">
        <v>312</v>
      </c>
      <c r="C706" s="21" t="s">
        <v>401</v>
      </c>
      <c r="D706" s="21" t="s">
        <v>1195</v>
      </c>
      <c r="E706" s="21" t="s">
        <v>1156</v>
      </c>
      <c r="F706" s="21" t="s">
        <v>682</v>
      </c>
      <c r="G706" s="21" t="s">
        <v>30</v>
      </c>
    </row>
    <row r="707" spans="1:7" x14ac:dyDescent="0.35">
      <c r="A707" s="21" t="str">
        <f t="shared" si="10"/>
        <v>T-377Nov</v>
      </c>
      <c r="B707" s="21" t="s">
        <v>313</v>
      </c>
      <c r="C707" s="21" t="s">
        <v>401</v>
      </c>
      <c r="D707" s="21" t="s">
        <v>1195</v>
      </c>
      <c r="E707" s="21" t="s">
        <v>1157</v>
      </c>
      <c r="F707" s="21" t="s">
        <v>683</v>
      </c>
      <c r="G707" s="21" t="s">
        <v>30</v>
      </c>
    </row>
    <row r="708" spans="1:7" x14ac:dyDescent="0.35">
      <c r="A708" s="21" t="str">
        <f t="shared" si="10"/>
        <v>T-378Nov</v>
      </c>
      <c r="B708" s="21" t="s">
        <v>314</v>
      </c>
      <c r="C708" s="21" t="s">
        <v>401</v>
      </c>
      <c r="D708" s="21" t="s">
        <v>1195</v>
      </c>
      <c r="E708" s="21" t="s">
        <v>1158</v>
      </c>
      <c r="F708" s="21" t="s">
        <v>684</v>
      </c>
      <c r="G708" s="21" t="s">
        <v>30</v>
      </c>
    </row>
    <row r="709" spans="1:7" x14ac:dyDescent="0.35">
      <c r="A709" s="21" t="str">
        <f t="shared" ref="A709:A772" si="11">_xlfn.CONCAT($B709,$G709)</f>
        <v>T-379Nov</v>
      </c>
      <c r="B709" s="21" t="s">
        <v>315</v>
      </c>
      <c r="C709" s="21" t="s">
        <v>401</v>
      </c>
      <c r="D709" s="21" t="s">
        <v>1195</v>
      </c>
      <c r="E709" s="21" t="s">
        <v>1159</v>
      </c>
      <c r="F709" s="21" t="s">
        <v>685</v>
      </c>
      <c r="G709" s="21" t="s">
        <v>30</v>
      </c>
    </row>
    <row r="710" spans="1:7" x14ac:dyDescent="0.35">
      <c r="A710" s="21" t="str">
        <f t="shared" si="11"/>
        <v>T-380Nov</v>
      </c>
      <c r="B710" s="21" t="s">
        <v>316</v>
      </c>
      <c r="C710" s="21" t="s">
        <v>401</v>
      </c>
      <c r="D710" s="21" t="s">
        <v>1195</v>
      </c>
      <c r="E710" s="21" t="s">
        <v>1160</v>
      </c>
      <c r="F710" s="21" t="s">
        <v>686</v>
      </c>
      <c r="G710" s="21" t="s">
        <v>30</v>
      </c>
    </row>
    <row r="711" spans="1:7" x14ac:dyDescent="0.35">
      <c r="A711" s="24" t="str">
        <f t="shared" si="11"/>
        <v>D-155Nov</v>
      </c>
      <c r="B711" s="24" t="s">
        <v>402</v>
      </c>
      <c r="C711" s="24" t="s">
        <v>402</v>
      </c>
      <c r="D711" s="24" t="s">
        <v>1194</v>
      </c>
      <c r="E711" s="24" t="s">
        <v>1251</v>
      </c>
      <c r="F711" s="24" t="s">
        <v>774</v>
      </c>
      <c r="G711" s="24" t="s">
        <v>30</v>
      </c>
    </row>
    <row r="712" spans="1:7" x14ac:dyDescent="0.35">
      <c r="A712" s="21" t="str">
        <f t="shared" si="11"/>
        <v>T-381Nov</v>
      </c>
      <c r="B712" s="21" t="s">
        <v>317</v>
      </c>
      <c r="C712" s="21" t="s">
        <v>402</v>
      </c>
      <c r="D712" s="21" t="s">
        <v>1195</v>
      </c>
      <c r="E712" s="21" t="s">
        <v>1161</v>
      </c>
      <c r="F712" s="21" t="s">
        <v>687</v>
      </c>
      <c r="G712" s="21" t="s">
        <v>30</v>
      </c>
    </row>
    <row r="713" spans="1:7" x14ac:dyDescent="0.35">
      <c r="A713" s="21" t="str">
        <f t="shared" si="11"/>
        <v>T-382Nov</v>
      </c>
      <c r="B713" s="21" t="s">
        <v>318</v>
      </c>
      <c r="C713" s="21" t="s">
        <v>402</v>
      </c>
      <c r="D713" s="21" t="s">
        <v>1195</v>
      </c>
      <c r="E713" s="21" t="s">
        <v>1162</v>
      </c>
      <c r="F713" s="21" t="s">
        <v>688</v>
      </c>
      <c r="G713" s="21" t="s">
        <v>30</v>
      </c>
    </row>
    <row r="714" spans="1:7" x14ac:dyDescent="0.35">
      <c r="A714" s="21" t="str">
        <f t="shared" si="11"/>
        <v>T-383Nov</v>
      </c>
      <c r="B714" s="21" t="s">
        <v>319</v>
      </c>
      <c r="C714" s="21" t="s">
        <v>402</v>
      </c>
      <c r="D714" s="21" t="s">
        <v>1195</v>
      </c>
      <c r="E714" s="21" t="s">
        <v>1163</v>
      </c>
      <c r="F714" s="21" t="s">
        <v>689</v>
      </c>
      <c r="G714" s="21" t="s">
        <v>30</v>
      </c>
    </row>
    <row r="715" spans="1:7" x14ac:dyDescent="0.35">
      <c r="A715" s="21" t="str">
        <f t="shared" si="11"/>
        <v>T-384Nov</v>
      </c>
      <c r="B715" s="21" t="s">
        <v>320</v>
      </c>
      <c r="C715" s="21" t="s">
        <v>402</v>
      </c>
      <c r="D715" s="21" t="s">
        <v>1195</v>
      </c>
      <c r="E715" s="21" t="s">
        <v>1164</v>
      </c>
      <c r="F715" s="21" t="s">
        <v>690</v>
      </c>
      <c r="G715" s="21" t="s">
        <v>30</v>
      </c>
    </row>
    <row r="716" spans="1:7" x14ac:dyDescent="0.35">
      <c r="A716" s="21" t="str">
        <f t="shared" si="11"/>
        <v>T-385Nov</v>
      </c>
      <c r="B716" s="21" t="s">
        <v>321</v>
      </c>
      <c r="C716" s="21" t="s">
        <v>402</v>
      </c>
      <c r="D716" s="21" t="s">
        <v>1195</v>
      </c>
      <c r="E716" s="21" t="s">
        <v>1165</v>
      </c>
      <c r="F716" s="21" t="s">
        <v>691</v>
      </c>
      <c r="G716" s="21" t="s">
        <v>30</v>
      </c>
    </row>
    <row r="717" spans="1:7" x14ac:dyDescent="0.35">
      <c r="A717" s="21" t="str">
        <f t="shared" si="11"/>
        <v>T-386Nov</v>
      </c>
      <c r="B717" s="21" t="s">
        <v>322</v>
      </c>
      <c r="C717" s="21" t="s">
        <v>402</v>
      </c>
      <c r="D717" s="21" t="s">
        <v>1195</v>
      </c>
      <c r="E717" s="21" t="s">
        <v>1166</v>
      </c>
      <c r="F717" s="21" t="s">
        <v>692</v>
      </c>
      <c r="G717" s="21" t="s">
        <v>30</v>
      </c>
    </row>
    <row r="718" spans="1:7" x14ac:dyDescent="0.35">
      <c r="A718" s="24" t="str">
        <f t="shared" si="11"/>
        <v>D-156Nov</v>
      </c>
      <c r="B718" s="24" t="s">
        <v>403</v>
      </c>
      <c r="C718" s="24" t="s">
        <v>403</v>
      </c>
      <c r="D718" s="24" t="s">
        <v>1194</v>
      </c>
      <c r="E718" s="24" t="s">
        <v>1252</v>
      </c>
      <c r="F718" s="24" t="s">
        <v>775</v>
      </c>
      <c r="G718" s="24" t="s">
        <v>30</v>
      </c>
    </row>
    <row r="719" spans="1:7" x14ac:dyDescent="0.35">
      <c r="A719" s="21" t="str">
        <f t="shared" si="11"/>
        <v>T-387Nov</v>
      </c>
      <c r="B719" s="21" t="s">
        <v>323</v>
      </c>
      <c r="C719" s="21" t="s">
        <v>403</v>
      </c>
      <c r="D719" s="21" t="s">
        <v>1195</v>
      </c>
      <c r="E719" s="21" t="s">
        <v>1167</v>
      </c>
      <c r="F719" s="21" t="s">
        <v>693</v>
      </c>
      <c r="G719" s="21" t="s">
        <v>30</v>
      </c>
    </row>
    <row r="720" spans="1:7" x14ac:dyDescent="0.35">
      <c r="A720" s="21" t="str">
        <f t="shared" si="11"/>
        <v>T-388Nov</v>
      </c>
      <c r="B720" s="21" t="s">
        <v>324</v>
      </c>
      <c r="C720" s="21" t="s">
        <v>403</v>
      </c>
      <c r="D720" s="21" t="s">
        <v>1195</v>
      </c>
      <c r="E720" s="21" t="s">
        <v>1168</v>
      </c>
      <c r="F720" s="21" t="s">
        <v>694</v>
      </c>
      <c r="G720" s="21" t="s">
        <v>30</v>
      </c>
    </row>
    <row r="721" spans="1:7" x14ac:dyDescent="0.35">
      <c r="A721" s="21" t="str">
        <f t="shared" si="11"/>
        <v>T-389Nov</v>
      </c>
      <c r="B721" s="21" t="s">
        <v>325</v>
      </c>
      <c r="C721" s="21" t="s">
        <v>403</v>
      </c>
      <c r="D721" s="21" t="s">
        <v>1195</v>
      </c>
      <c r="E721" s="21" t="s">
        <v>1169</v>
      </c>
      <c r="F721" s="21" t="s">
        <v>695</v>
      </c>
      <c r="G721" s="21" t="s">
        <v>30</v>
      </c>
    </row>
    <row r="722" spans="1:7" x14ac:dyDescent="0.35">
      <c r="A722" s="21" t="str">
        <f t="shared" si="11"/>
        <v>T-390Nov</v>
      </c>
      <c r="B722" s="21" t="s">
        <v>326</v>
      </c>
      <c r="C722" s="21" t="s">
        <v>403</v>
      </c>
      <c r="D722" s="21" t="s">
        <v>1195</v>
      </c>
      <c r="E722" s="21" t="s">
        <v>1170</v>
      </c>
      <c r="F722" s="21" t="s">
        <v>696</v>
      </c>
      <c r="G722" s="21" t="s">
        <v>30</v>
      </c>
    </row>
    <row r="723" spans="1:7" x14ac:dyDescent="0.35">
      <c r="A723" s="21" t="str">
        <f t="shared" si="11"/>
        <v>T-391Nov</v>
      </c>
      <c r="B723" s="21" t="s">
        <v>327</v>
      </c>
      <c r="C723" s="21" t="s">
        <v>403</v>
      </c>
      <c r="D723" s="21" t="s">
        <v>1195</v>
      </c>
      <c r="E723" s="21" t="s">
        <v>1171</v>
      </c>
      <c r="F723" s="21" t="s">
        <v>697</v>
      </c>
      <c r="G723" s="21" t="s">
        <v>30</v>
      </c>
    </row>
    <row r="724" spans="1:7" x14ac:dyDescent="0.35">
      <c r="A724" s="21" t="str">
        <f t="shared" si="11"/>
        <v>T-392Nov</v>
      </c>
      <c r="B724" s="21" t="s">
        <v>328</v>
      </c>
      <c r="C724" s="21" t="s">
        <v>403</v>
      </c>
      <c r="D724" s="21" t="s">
        <v>1195</v>
      </c>
      <c r="E724" s="21" t="s">
        <v>1172</v>
      </c>
      <c r="F724" s="21" t="s">
        <v>698</v>
      </c>
      <c r="G724" s="21" t="s">
        <v>30</v>
      </c>
    </row>
    <row r="725" spans="1:7" x14ac:dyDescent="0.35">
      <c r="A725" s="24" t="str">
        <f t="shared" si="11"/>
        <v>D-157Nov</v>
      </c>
      <c r="B725" s="24" t="s">
        <v>404</v>
      </c>
      <c r="C725" s="24" t="s">
        <v>404</v>
      </c>
      <c r="D725" s="24" t="s">
        <v>1194</v>
      </c>
      <c r="E725" s="24" t="s">
        <v>1253</v>
      </c>
      <c r="F725" s="24" t="s">
        <v>776</v>
      </c>
      <c r="G725" s="24" t="s">
        <v>30</v>
      </c>
    </row>
    <row r="726" spans="1:7" x14ac:dyDescent="0.35">
      <c r="A726" s="21" t="str">
        <f t="shared" si="11"/>
        <v>T-393Nov</v>
      </c>
      <c r="B726" s="21" t="s">
        <v>329</v>
      </c>
      <c r="C726" s="21" t="s">
        <v>404</v>
      </c>
      <c r="D726" s="21" t="s">
        <v>1195</v>
      </c>
      <c r="E726" s="21" t="s">
        <v>1173</v>
      </c>
      <c r="F726" s="21" t="s">
        <v>699</v>
      </c>
      <c r="G726" s="21" t="s">
        <v>30</v>
      </c>
    </row>
    <row r="727" spans="1:7" x14ac:dyDescent="0.35">
      <c r="A727" s="21" t="str">
        <f t="shared" si="11"/>
        <v>T-394Nov</v>
      </c>
      <c r="B727" s="21" t="s">
        <v>330</v>
      </c>
      <c r="C727" s="21" t="s">
        <v>404</v>
      </c>
      <c r="D727" s="21" t="s">
        <v>1195</v>
      </c>
      <c r="E727" s="21" t="s">
        <v>1174</v>
      </c>
      <c r="F727" s="21" t="s">
        <v>700</v>
      </c>
      <c r="G727" s="21" t="s">
        <v>30</v>
      </c>
    </row>
    <row r="728" spans="1:7" x14ac:dyDescent="0.35">
      <c r="A728" s="21" t="str">
        <f t="shared" si="11"/>
        <v>T-395Nov</v>
      </c>
      <c r="B728" s="21" t="s">
        <v>331</v>
      </c>
      <c r="C728" s="21" t="s">
        <v>404</v>
      </c>
      <c r="D728" s="21" t="s">
        <v>1195</v>
      </c>
      <c r="E728" s="21" t="s">
        <v>1175</v>
      </c>
      <c r="F728" s="21" t="s">
        <v>701</v>
      </c>
      <c r="G728" s="21" t="s">
        <v>30</v>
      </c>
    </row>
    <row r="729" spans="1:7" x14ac:dyDescent="0.35">
      <c r="A729" s="21" t="str">
        <f t="shared" si="11"/>
        <v>T-396Nov</v>
      </c>
      <c r="B729" s="21" t="s">
        <v>332</v>
      </c>
      <c r="C729" s="21" t="s">
        <v>404</v>
      </c>
      <c r="D729" s="21" t="s">
        <v>1195</v>
      </c>
      <c r="E729" s="21" t="s">
        <v>1176</v>
      </c>
      <c r="F729" s="21" t="s">
        <v>702</v>
      </c>
      <c r="G729" s="21" t="s">
        <v>30</v>
      </c>
    </row>
    <row r="730" spans="1:7" x14ac:dyDescent="0.35">
      <c r="A730" s="21" t="str">
        <f t="shared" si="11"/>
        <v>T-397Nov</v>
      </c>
      <c r="B730" s="21" t="s">
        <v>333</v>
      </c>
      <c r="C730" s="21" t="s">
        <v>404</v>
      </c>
      <c r="D730" s="21" t="s">
        <v>1195</v>
      </c>
      <c r="E730" s="21" t="s">
        <v>1177</v>
      </c>
      <c r="F730" s="21" t="s">
        <v>703</v>
      </c>
      <c r="G730" s="21" t="s">
        <v>30</v>
      </c>
    </row>
    <row r="731" spans="1:7" x14ac:dyDescent="0.35">
      <c r="A731" s="21" t="str">
        <f t="shared" si="11"/>
        <v>T-398Nov</v>
      </c>
      <c r="B731" s="21" t="s">
        <v>334</v>
      </c>
      <c r="C731" s="21" t="s">
        <v>404</v>
      </c>
      <c r="D731" s="21" t="s">
        <v>1195</v>
      </c>
      <c r="E731" s="21" t="s">
        <v>1178</v>
      </c>
      <c r="F731" s="21" t="s">
        <v>704</v>
      </c>
      <c r="G731" s="21" t="s">
        <v>30</v>
      </c>
    </row>
    <row r="732" spans="1:7" x14ac:dyDescent="0.35">
      <c r="A732" s="21" t="str">
        <f t="shared" si="11"/>
        <v>T-399Nov</v>
      </c>
      <c r="B732" s="21" t="s">
        <v>335</v>
      </c>
      <c r="C732" s="21" t="s">
        <v>404</v>
      </c>
      <c r="D732" s="21" t="s">
        <v>1195</v>
      </c>
      <c r="E732" s="21" t="s">
        <v>1179</v>
      </c>
      <c r="F732" s="21" t="s">
        <v>705</v>
      </c>
      <c r="G732" s="21" t="s">
        <v>30</v>
      </c>
    </row>
    <row r="733" spans="1:7" x14ac:dyDescent="0.35">
      <c r="A733" s="24" t="str">
        <f t="shared" si="11"/>
        <v>D-158Nov</v>
      </c>
      <c r="B733" s="24" t="s">
        <v>405</v>
      </c>
      <c r="C733" s="24" t="s">
        <v>405</v>
      </c>
      <c r="D733" s="24" t="s">
        <v>1194</v>
      </c>
      <c r="E733" s="24" t="s">
        <v>1254</v>
      </c>
      <c r="F733" s="24" t="s">
        <v>777</v>
      </c>
      <c r="G733" s="24" t="s">
        <v>30</v>
      </c>
    </row>
    <row r="734" spans="1:7" x14ac:dyDescent="0.35">
      <c r="A734" s="21" t="str">
        <f t="shared" si="11"/>
        <v>T-400Nov</v>
      </c>
      <c r="B734" s="21" t="s">
        <v>336</v>
      </c>
      <c r="C734" s="21" t="s">
        <v>405</v>
      </c>
      <c r="D734" s="21" t="s">
        <v>1195</v>
      </c>
      <c r="E734" s="21" t="s">
        <v>1180</v>
      </c>
      <c r="F734" s="21" t="s">
        <v>706</v>
      </c>
      <c r="G734" s="21" t="s">
        <v>30</v>
      </c>
    </row>
    <row r="735" spans="1:7" x14ac:dyDescent="0.35">
      <c r="A735" s="21" t="str">
        <f t="shared" si="11"/>
        <v>T-401Nov</v>
      </c>
      <c r="B735" s="21" t="s">
        <v>337</v>
      </c>
      <c r="C735" s="21" t="s">
        <v>405</v>
      </c>
      <c r="D735" s="21" t="s">
        <v>1195</v>
      </c>
      <c r="E735" s="21" t="s">
        <v>1181</v>
      </c>
      <c r="F735" s="21" t="s">
        <v>707</v>
      </c>
      <c r="G735" s="21" t="s">
        <v>30</v>
      </c>
    </row>
    <row r="736" spans="1:7" x14ac:dyDescent="0.35">
      <c r="A736" s="21" t="str">
        <f t="shared" si="11"/>
        <v>T-402Nov</v>
      </c>
      <c r="B736" s="21" t="s">
        <v>338</v>
      </c>
      <c r="C736" s="21" t="s">
        <v>405</v>
      </c>
      <c r="D736" s="21" t="s">
        <v>1195</v>
      </c>
      <c r="E736" s="21" t="s">
        <v>1182</v>
      </c>
      <c r="F736" s="21" t="s">
        <v>708</v>
      </c>
      <c r="G736" s="21" t="s">
        <v>30</v>
      </c>
    </row>
    <row r="737" spans="1:7" x14ac:dyDescent="0.35">
      <c r="A737" s="21" t="str">
        <f t="shared" si="11"/>
        <v>T-403Nov</v>
      </c>
      <c r="B737" s="21" t="s">
        <v>339</v>
      </c>
      <c r="C737" s="21" t="s">
        <v>405</v>
      </c>
      <c r="D737" s="21" t="s">
        <v>1195</v>
      </c>
      <c r="E737" s="21" t="s">
        <v>1183</v>
      </c>
      <c r="F737" s="21" t="s">
        <v>709</v>
      </c>
      <c r="G737" s="21" t="s">
        <v>30</v>
      </c>
    </row>
    <row r="738" spans="1:7" x14ac:dyDescent="0.35">
      <c r="A738" s="21" t="str">
        <f t="shared" si="11"/>
        <v>T-404Nov</v>
      </c>
      <c r="B738" s="21" t="s">
        <v>340</v>
      </c>
      <c r="C738" s="21" t="s">
        <v>405</v>
      </c>
      <c r="D738" s="21" t="s">
        <v>1195</v>
      </c>
      <c r="E738" s="21" t="s">
        <v>1184</v>
      </c>
      <c r="F738" s="21" t="s">
        <v>710</v>
      </c>
      <c r="G738" s="21" t="s">
        <v>30</v>
      </c>
    </row>
    <row r="739" spans="1:7" x14ac:dyDescent="0.35">
      <c r="A739" s="21" t="str">
        <f t="shared" si="11"/>
        <v>T-405Nov</v>
      </c>
      <c r="B739" s="21" t="s">
        <v>341</v>
      </c>
      <c r="C739" s="21" t="s">
        <v>405</v>
      </c>
      <c r="D739" s="21" t="s">
        <v>1195</v>
      </c>
      <c r="E739" s="21" t="s">
        <v>1185</v>
      </c>
      <c r="F739" s="21" t="s">
        <v>711</v>
      </c>
      <c r="G739" s="21" t="s">
        <v>30</v>
      </c>
    </row>
    <row r="740" spans="1:7" x14ac:dyDescent="0.35">
      <c r="A740" s="24" t="str">
        <f t="shared" si="11"/>
        <v>D-159Nov</v>
      </c>
      <c r="B740" s="24" t="s">
        <v>406</v>
      </c>
      <c r="C740" s="24" t="s">
        <v>406</v>
      </c>
      <c r="D740" s="24" t="s">
        <v>1194</v>
      </c>
      <c r="E740" s="24" t="s">
        <v>1255</v>
      </c>
      <c r="F740" s="24" t="s">
        <v>778</v>
      </c>
      <c r="G740" s="24" t="s">
        <v>30</v>
      </c>
    </row>
    <row r="741" spans="1:7" x14ac:dyDescent="0.35">
      <c r="A741" s="21" t="str">
        <f t="shared" si="11"/>
        <v>T-406Nov</v>
      </c>
      <c r="B741" s="21" t="s">
        <v>342</v>
      </c>
      <c r="C741" s="21" t="s">
        <v>406</v>
      </c>
      <c r="D741" s="21" t="s">
        <v>1195</v>
      </c>
      <c r="E741" s="21" t="s">
        <v>1186</v>
      </c>
      <c r="F741" s="21" t="s">
        <v>712</v>
      </c>
      <c r="G741" s="21" t="s">
        <v>30</v>
      </c>
    </row>
    <row r="742" spans="1:7" x14ac:dyDescent="0.35">
      <c r="A742" s="21" t="str">
        <f t="shared" si="11"/>
        <v>T-407Nov</v>
      </c>
      <c r="B742" s="21" t="s">
        <v>343</v>
      </c>
      <c r="C742" s="21" t="s">
        <v>406</v>
      </c>
      <c r="D742" s="21" t="s">
        <v>1195</v>
      </c>
      <c r="E742" s="21" t="s">
        <v>1187</v>
      </c>
      <c r="F742" s="21" t="s">
        <v>713</v>
      </c>
      <c r="G742" s="21" t="s">
        <v>30</v>
      </c>
    </row>
    <row r="743" spans="1:7" x14ac:dyDescent="0.35">
      <c r="A743" s="21" t="str">
        <f t="shared" si="11"/>
        <v>T-408Nov</v>
      </c>
      <c r="B743" s="21" t="s">
        <v>344</v>
      </c>
      <c r="C743" s="21" t="s">
        <v>406</v>
      </c>
      <c r="D743" s="21" t="s">
        <v>1195</v>
      </c>
      <c r="E743" s="21" t="s">
        <v>1188</v>
      </c>
      <c r="F743" s="21" t="s">
        <v>714</v>
      </c>
      <c r="G743" s="21" t="s">
        <v>30</v>
      </c>
    </row>
    <row r="744" spans="1:7" x14ac:dyDescent="0.35">
      <c r="A744" s="21" t="str">
        <f t="shared" si="11"/>
        <v>T-409Nov</v>
      </c>
      <c r="B744" s="21" t="s">
        <v>345</v>
      </c>
      <c r="C744" s="21" t="s">
        <v>406</v>
      </c>
      <c r="D744" s="21" t="s">
        <v>1195</v>
      </c>
      <c r="E744" s="21" t="s">
        <v>1189</v>
      </c>
      <c r="F744" s="21" t="s">
        <v>715</v>
      </c>
      <c r="G744" s="21" t="s">
        <v>30</v>
      </c>
    </row>
    <row r="745" spans="1:7" x14ac:dyDescent="0.35">
      <c r="A745" s="21" t="str">
        <f t="shared" si="11"/>
        <v>T-410Nov</v>
      </c>
      <c r="B745" s="21" t="s">
        <v>346</v>
      </c>
      <c r="C745" s="21" t="s">
        <v>406</v>
      </c>
      <c r="D745" s="21" t="s">
        <v>1195</v>
      </c>
      <c r="E745" s="21" t="s">
        <v>1190</v>
      </c>
      <c r="F745" s="21" t="s">
        <v>716</v>
      </c>
      <c r="G745" s="21" t="s">
        <v>30</v>
      </c>
    </row>
    <row r="746" spans="1:7" x14ac:dyDescent="0.35">
      <c r="A746" s="24" t="str">
        <f t="shared" si="11"/>
        <v>D-100Dec</v>
      </c>
      <c r="B746" s="24" t="s">
        <v>347</v>
      </c>
      <c r="C746" s="24" t="s">
        <v>347</v>
      </c>
      <c r="D746" s="24" t="s">
        <v>1194</v>
      </c>
      <c r="E746" s="24" t="s">
        <v>1196</v>
      </c>
      <c r="F746" s="24" t="s">
        <v>719</v>
      </c>
      <c r="G746" s="24" t="s">
        <v>31</v>
      </c>
    </row>
    <row r="747" spans="1:7" x14ac:dyDescent="0.35">
      <c r="A747" s="21" t="str">
        <f t="shared" si="11"/>
        <v>T-100Dec</v>
      </c>
      <c r="B747" s="21" t="s">
        <v>36</v>
      </c>
      <c r="C747" s="21" t="s">
        <v>347</v>
      </c>
      <c r="D747" s="21" t="s">
        <v>1195</v>
      </c>
      <c r="E747" s="21" t="s">
        <v>880</v>
      </c>
      <c r="F747" s="21" t="s">
        <v>409</v>
      </c>
      <c r="G747" s="21" t="s">
        <v>31</v>
      </c>
    </row>
    <row r="748" spans="1:7" x14ac:dyDescent="0.35">
      <c r="A748" s="21" t="str">
        <f t="shared" si="11"/>
        <v>T-101Dec</v>
      </c>
      <c r="B748" s="21" t="s">
        <v>37</v>
      </c>
      <c r="C748" s="21" t="s">
        <v>347</v>
      </c>
      <c r="D748" s="21" t="s">
        <v>1195</v>
      </c>
      <c r="E748" s="21" t="s">
        <v>881</v>
      </c>
      <c r="F748" s="21" t="s">
        <v>410</v>
      </c>
      <c r="G748" s="21" t="s">
        <v>31</v>
      </c>
    </row>
    <row r="749" spans="1:7" x14ac:dyDescent="0.35">
      <c r="A749" s="21" t="str">
        <f t="shared" si="11"/>
        <v>T-102Dec</v>
      </c>
      <c r="B749" s="21" t="s">
        <v>38</v>
      </c>
      <c r="C749" s="21" t="s">
        <v>347</v>
      </c>
      <c r="D749" s="21" t="s">
        <v>1195</v>
      </c>
      <c r="E749" s="21" t="s">
        <v>882</v>
      </c>
      <c r="F749" s="21" t="s">
        <v>877</v>
      </c>
      <c r="G749" s="21" t="s">
        <v>31</v>
      </c>
    </row>
    <row r="750" spans="1:7" x14ac:dyDescent="0.35">
      <c r="A750" s="21" t="str">
        <f t="shared" si="11"/>
        <v>T-103Dec</v>
      </c>
      <c r="B750" s="21" t="s">
        <v>39</v>
      </c>
      <c r="C750" s="21" t="s">
        <v>347</v>
      </c>
      <c r="D750" s="21" t="s">
        <v>1195</v>
      </c>
      <c r="E750" s="21" t="s">
        <v>883</v>
      </c>
      <c r="F750" s="21" t="s">
        <v>411</v>
      </c>
      <c r="G750" s="21" t="s">
        <v>31</v>
      </c>
    </row>
    <row r="751" spans="1:7" x14ac:dyDescent="0.35">
      <c r="A751" s="21" t="str">
        <f t="shared" si="11"/>
        <v>T-104Dec</v>
      </c>
      <c r="B751" s="21" t="s">
        <v>40</v>
      </c>
      <c r="C751" s="21" t="s">
        <v>347</v>
      </c>
      <c r="D751" s="21" t="s">
        <v>1195</v>
      </c>
      <c r="E751" s="21" t="s">
        <v>884</v>
      </c>
      <c r="F751" s="21" t="s">
        <v>412</v>
      </c>
      <c r="G751" s="21" t="s">
        <v>31</v>
      </c>
    </row>
    <row r="752" spans="1:7" x14ac:dyDescent="0.35">
      <c r="A752" s="21" t="str">
        <f t="shared" si="11"/>
        <v>T-105Dec</v>
      </c>
      <c r="B752" s="21" t="s">
        <v>41</v>
      </c>
      <c r="C752" s="21" t="s">
        <v>347</v>
      </c>
      <c r="D752" s="21" t="s">
        <v>1195</v>
      </c>
      <c r="E752" s="21" t="s">
        <v>885</v>
      </c>
      <c r="F752" s="21" t="s">
        <v>413</v>
      </c>
      <c r="G752" s="21" t="s">
        <v>31</v>
      </c>
    </row>
    <row r="753" spans="1:7" x14ac:dyDescent="0.35">
      <c r="A753" s="24" t="str">
        <f t="shared" si="11"/>
        <v>D-101Dec</v>
      </c>
      <c r="B753" s="24" t="s">
        <v>348</v>
      </c>
      <c r="C753" s="24" t="s">
        <v>348</v>
      </c>
      <c r="D753" s="24" t="s">
        <v>1194</v>
      </c>
      <c r="E753" s="24" t="s">
        <v>1197</v>
      </c>
      <c r="F753" s="24" t="s">
        <v>720</v>
      </c>
      <c r="G753" s="24" t="s">
        <v>31</v>
      </c>
    </row>
    <row r="754" spans="1:7" x14ac:dyDescent="0.35">
      <c r="A754" s="21" t="str">
        <f t="shared" si="11"/>
        <v>T-106Dec</v>
      </c>
      <c r="B754" s="21" t="s">
        <v>42</v>
      </c>
      <c r="C754" s="21" t="s">
        <v>348</v>
      </c>
      <c r="D754" s="21" t="s">
        <v>1195</v>
      </c>
      <c r="E754" s="21" t="s">
        <v>903</v>
      </c>
      <c r="F754" s="21" t="s">
        <v>430</v>
      </c>
      <c r="G754" s="21" t="s">
        <v>31</v>
      </c>
    </row>
    <row r="755" spans="1:7" x14ac:dyDescent="0.35">
      <c r="A755" s="21" t="str">
        <f t="shared" si="11"/>
        <v>T-107Dec</v>
      </c>
      <c r="B755" s="21" t="s">
        <v>43</v>
      </c>
      <c r="C755" s="21" t="s">
        <v>348</v>
      </c>
      <c r="D755" s="21" t="s">
        <v>1195</v>
      </c>
      <c r="E755" s="21" t="s">
        <v>887</v>
      </c>
      <c r="F755" s="21" t="s">
        <v>415</v>
      </c>
      <c r="G755" s="21" t="s">
        <v>31</v>
      </c>
    </row>
    <row r="756" spans="1:7" x14ac:dyDescent="0.35">
      <c r="A756" s="21" t="str">
        <f t="shared" si="11"/>
        <v>T-108Dec</v>
      </c>
      <c r="B756" s="21" t="s">
        <v>44</v>
      </c>
      <c r="C756" s="21" t="s">
        <v>348</v>
      </c>
      <c r="D756" s="21" t="s">
        <v>1195</v>
      </c>
      <c r="E756" s="21" t="s">
        <v>888</v>
      </c>
      <c r="F756" s="21" t="s">
        <v>416</v>
      </c>
      <c r="G756" s="21" t="s">
        <v>31</v>
      </c>
    </row>
    <row r="757" spans="1:7" x14ac:dyDescent="0.35">
      <c r="A757" s="24" t="str">
        <f t="shared" si="11"/>
        <v>D-102Dec</v>
      </c>
      <c r="B757" s="24" t="s">
        <v>349</v>
      </c>
      <c r="C757" s="24" t="s">
        <v>349</v>
      </c>
      <c r="D757" s="24" t="s">
        <v>1194</v>
      </c>
      <c r="E757" s="24" t="s">
        <v>1198</v>
      </c>
      <c r="F757" s="24" t="s">
        <v>721</v>
      </c>
      <c r="G757" s="24" t="s">
        <v>31</v>
      </c>
    </row>
    <row r="758" spans="1:7" x14ac:dyDescent="0.35">
      <c r="A758" s="21" t="str">
        <f t="shared" si="11"/>
        <v>T-109Dec</v>
      </c>
      <c r="B758" s="21" t="s">
        <v>45</v>
      </c>
      <c r="C758" s="21" t="s">
        <v>349</v>
      </c>
      <c r="D758" s="21" t="s">
        <v>1195</v>
      </c>
      <c r="E758" s="21" t="s">
        <v>889</v>
      </c>
      <c r="F758" s="21" t="s">
        <v>417</v>
      </c>
      <c r="G758" s="21" t="s">
        <v>31</v>
      </c>
    </row>
    <row r="759" spans="1:7" x14ac:dyDescent="0.35">
      <c r="A759" s="21" t="str">
        <f t="shared" si="11"/>
        <v>T-110Dec</v>
      </c>
      <c r="B759" s="21" t="s">
        <v>46</v>
      </c>
      <c r="C759" s="21" t="s">
        <v>349</v>
      </c>
      <c r="D759" s="21" t="s">
        <v>1195</v>
      </c>
      <c r="E759" s="21" t="s">
        <v>890</v>
      </c>
      <c r="F759" s="21" t="s">
        <v>418</v>
      </c>
      <c r="G759" s="21" t="s">
        <v>31</v>
      </c>
    </row>
    <row r="760" spans="1:7" x14ac:dyDescent="0.35">
      <c r="A760" s="21" t="str">
        <f t="shared" si="11"/>
        <v>T-111Dec</v>
      </c>
      <c r="B760" s="21" t="s">
        <v>47</v>
      </c>
      <c r="C760" s="21" t="s">
        <v>349</v>
      </c>
      <c r="D760" s="21" t="s">
        <v>1195</v>
      </c>
      <c r="E760" s="21" t="s">
        <v>891</v>
      </c>
      <c r="F760" s="21" t="s">
        <v>419</v>
      </c>
      <c r="G760" s="21" t="s">
        <v>31</v>
      </c>
    </row>
    <row r="761" spans="1:7" x14ac:dyDescent="0.35">
      <c r="A761" s="21" t="str">
        <f t="shared" si="11"/>
        <v>T-112Dec</v>
      </c>
      <c r="B761" s="21" t="s">
        <v>48</v>
      </c>
      <c r="C761" s="21" t="s">
        <v>349</v>
      </c>
      <c r="D761" s="21" t="s">
        <v>1195</v>
      </c>
      <c r="E761" s="21" t="s">
        <v>892</v>
      </c>
      <c r="F761" s="21" t="s">
        <v>420</v>
      </c>
      <c r="G761" s="21" t="s">
        <v>31</v>
      </c>
    </row>
    <row r="762" spans="1:7" x14ac:dyDescent="0.35">
      <c r="A762" s="21" t="str">
        <f t="shared" si="11"/>
        <v>T-113Dec</v>
      </c>
      <c r="B762" s="21" t="s">
        <v>49</v>
      </c>
      <c r="C762" s="21" t="s">
        <v>349</v>
      </c>
      <c r="D762" s="21" t="s">
        <v>1195</v>
      </c>
      <c r="E762" s="21" t="s">
        <v>893</v>
      </c>
      <c r="F762" s="21" t="s">
        <v>421</v>
      </c>
      <c r="G762" s="21" t="s">
        <v>31</v>
      </c>
    </row>
    <row r="763" spans="1:7" x14ac:dyDescent="0.35">
      <c r="A763" s="24" t="str">
        <f t="shared" si="11"/>
        <v>D-103Dec</v>
      </c>
      <c r="B763" s="24" t="s">
        <v>350</v>
      </c>
      <c r="C763" s="24" t="s">
        <v>350</v>
      </c>
      <c r="D763" s="24" t="s">
        <v>1194</v>
      </c>
      <c r="E763" s="24" t="s">
        <v>1199</v>
      </c>
      <c r="F763" s="24" t="s">
        <v>722</v>
      </c>
      <c r="G763" s="24" t="s">
        <v>31</v>
      </c>
    </row>
    <row r="764" spans="1:7" x14ac:dyDescent="0.35">
      <c r="A764" s="21" t="str">
        <f t="shared" si="11"/>
        <v>T-114Dec</v>
      </c>
      <c r="B764" s="21" t="s">
        <v>50</v>
      </c>
      <c r="C764" s="21" t="s">
        <v>350</v>
      </c>
      <c r="D764" s="21" t="s">
        <v>1195</v>
      </c>
      <c r="E764" s="21" t="s">
        <v>894</v>
      </c>
      <c r="F764" s="21" t="s">
        <v>422</v>
      </c>
      <c r="G764" s="21" t="s">
        <v>31</v>
      </c>
    </row>
    <row r="765" spans="1:7" x14ac:dyDescent="0.35">
      <c r="A765" s="21" t="str">
        <f t="shared" si="11"/>
        <v>T-115Dec</v>
      </c>
      <c r="B765" s="21" t="s">
        <v>51</v>
      </c>
      <c r="C765" s="21" t="s">
        <v>350</v>
      </c>
      <c r="D765" s="21" t="s">
        <v>1195</v>
      </c>
      <c r="E765" s="21" t="s">
        <v>895</v>
      </c>
      <c r="F765" s="21" t="s">
        <v>423</v>
      </c>
      <c r="G765" s="21" t="s">
        <v>31</v>
      </c>
    </row>
    <row r="766" spans="1:7" x14ac:dyDescent="0.35">
      <c r="A766" s="21" t="str">
        <f t="shared" si="11"/>
        <v>T-116Dec</v>
      </c>
      <c r="B766" s="21" t="s">
        <v>52</v>
      </c>
      <c r="C766" s="21" t="s">
        <v>350</v>
      </c>
      <c r="D766" s="21" t="s">
        <v>1195</v>
      </c>
      <c r="E766" s="21" t="s">
        <v>896</v>
      </c>
      <c r="F766" s="21" t="s">
        <v>424</v>
      </c>
      <c r="G766" s="21" t="s">
        <v>31</v>
      </c>
    </row>
    <row r="767" spans="1:7" x14ac:dyDescent="0.35">
      <c r="A767" s="21" t="str">
        <f t="shared" si="11"/>
        <v>T-117Dec</v>
      </c>
      <c r="B767" s="21" t="s">
        <v>53</v>
      </c>
      <c r="C767" s="21" t="s">
        <v>350</v>
      </c>
      <c r="D767" s="21" t="s">
        <v>1195</v>
      </c>
      <c r="E767" s="21" t="s">
        <v>897</v>
      </c>
      <c r="F767" s="21" t="s">
        <v>425</v>
      </c>
      <c r="G767" s="21" t="s">
        <v>31</v>
      </c>
    </row>
    <row r="768" spans="1:7" x14ac:dyDescent="0.35">
      <c r="A768" s="21" t="str">
        <f t="shared" si="11"/>
        <v>T-118Dec</v>
      </c>
      <c r="B768" s="21" t="s">
        <v>54</v>
      </c>
      <c r="C768" s="21" t="s">
        <v>350</v>
      </c>
      <c r="D768" s="21" t="s">
        <v>1195</v>
      </c>
      <c r="E768" s="21" t="s">
        <v>898</v>
      </c>
      <c r="F768" s="21" t="s">
        <v>426</v>
      </c>
      <c r="G768" s="21" t="s">
        <v>31</v>
      </c>
    </row>
    <row r="769" spans="1:7" x14ac:dyDescent="0.35">
      <c r="A769" s="21" t="str">
        <f t="shared" si="11"/>
        <v>T-119Dec</v>
      </c>
      <c r="B769" s="21" t="s">
        <v>55</v>
      </c>
      <c r="C769" s="21" t="s">
        <v>350</v>
      </c>
      <c r="D769" s="21" t="s">
        <v>1195</v>
      </c>
      <c r="E769" s="21" t="s">
        <v>899</v>
      </c>
      <c r="F769" s="21" t="s">
        <v>427</v>
      </c>
      <c r="G769" s="21" t="s">
        <v>31</v>
      </c>
    </row>
    <row r="770" spans="1:7" x14ac:dyDescent="0.35">
      <c r="A770" s="24" t="str">
        <f t="shared" si="11"/>
        <v>D-104Dec</v>
      </c>
      <c r="B770" s="24" t="s">
        <v>351</v>
      </c>
      <c r="C770" s="24" t="s">
        <v>351</v>
      </c>
      <c r="D770" s="24" t="s">
        <v>1194</v>
      </c>
      <c r="E770" s="24" t="s">
        <v>1200</v>
      </c>
      <c r="F770" s="24" t="s">
        <v>723</v>
      </c>
      <c r="G770" s="24" t="s">
        <v>31</v>
      </c>
    </row>
    <row r="771" spans="1:7" x14ac:dyDescent="0.35">
      <c r="A771" s="21" t="str">
        <f t="shared" si="11"/>
        <v>T-120Dec</v>
      </c>
      <c r="B771" s="21" t="s">
        <v>56</v>
      </c>
      <c r="C771" s="21" t="s">
        <v>351</v>
      </c>
      <c r="D771" s="21" t="s">
        <v>1195</v>
      </c>
      <c r="E771" s="21" t="s">
        <v>900</v>
      </c>
      <c r="F771" s="21" t="s">
        <v>428</v>
      </c>
      <c r="G771" s="21" t="s">
        <v>31</v>
      </c>
    </row>
    <row r="772" spans="1:7" x14ac:dyDescent="0.35">
      <c r="A772" s="21" t="str">
        <f t="shared" si="11"/>
        <v>T-121Dec</v>
      </c>
      <c r="B772" s="21" t="s">
        <v>57</v>
      </c>
      <c r="C772" s="21" t="s">
        <v>351</v>
      </c>
      <c r="D772" s="21" t="s">
        <v>1195</v>
      </c>
      <c r="E772" s="21" t="s">
        <v>901</v>
      </c>
      <c r="F772" s="21" t="s">
        <v>429</v>
      </c>
      <c r="G772" s="21" t="s">
        <v>31</v>
      </c>
    </row>
    <row r="773" spans="1:7" x14ac:dyDescent="0.35">
      <c r="A773" s="21" t="str">
        <f t="shared" ref="A773:A836" si="12">_xlfn.CONCAT($B773,$G773)</f>
        <v>T-122Dec</v>
      </c>
      <c r="B773" s="21" t="s">
        <v>58</v>
      </c>
      <c r="C773" s="21" t="s">
        <v>351</v>
      </c>
      <c r="D773" s="21" t="s">
        <v>1195</v>
      </c>
      <c r="E773" s="21" t="s">
        <v>1192</v>
      </c>
      <c r="F773" s="21" t="s">
        <v>718</v>
      </c>
      <c r="G773" s="21" t="s">
        <v>31</v>
      </c>
    </row>
    <row r="774" spans="1:7" x14ac:dyDescent="0.35">
      <c r="A774" s="21" t="str">
        <f t="shared" si="12"/>
        <v>T-123Dec</v>
      </c>
      <c r="B774" s="21" t="s">
        <v>59</v>
      </c>
      <c r="C774" s="21" t="s">
        <v>351</v>
      </c>
      <c r="D774" s="21" t="s">
        <v>1195</v>
      </c>
      <c r="E774" s="21" t="s">
        <v>886</v>
      </c>
      <c r="F774" s="21" t="s">
        <v>414</v>
      </c>
      <c r="G774" s="21" t="s">
        <v>31</v>
      </c>
    </row>
    <row r="775" spans="1:7" x14ac:dyDescent="0.35">
      <c r="A775" s="21" t="str">
        <f t="shared" si="12"/>
        <v>T-124Dec</v>
      </c>
      <c r="B775" s="21" t="s">
        <v>60</v>
      </c>
      <c r="C775" s="21" t="s">
        <v>351</v>
      </c>
      <c r="D775" s="21" t="s">
        <v>1195</v>
      </c>
      <c r="E775" s="21" t="s">
        <v>904</v>
      </c>
      <c r="F775" s="21" t="s">
        <v>879</v>
      </c>
      <c r="G775" s="21" t="s">
        <v>31</v>
      </c>
    </row>
    <row r="776" spans="1:7" x14ac:dyDescent="0.35">
      <c r="A776" s="21" t="str">
        <f t="shared" si="12"/>
        <v>T-125Dec</v>
      </c>
      <c r="B776" s="21" t="s">
        <v>61</v>
      </c>
      <c r="C776" s="21" t="s">
        <v>351</v>
      </c>
      <c r="D776" s="21" t="s">
        <v>1195</v>
      </c>
      <c r="E776" s="21" t="s">
        <v>905</v>
      </c>
      <c r="F776" s="21" t="s">
        <v>431</v>
      </c>
      <c r="G776" s="21" t="s">
        <v>31</v>
      </c>
    </row>
    <row r="777" spans="1:7" x14ac:dyDescent="0.35">
      <c r="A777" s="21" t="str">
        <f t="shared" si="12"/>
        <v>T-126Dec</v>
      </c>
      <c r="B777" s="21" t="s">
        <v>62</v>
      </c>
      <c r="C777" s="21" t="s">
        <v>351</v>
      </c>
      <c r="D777" s="21" t="s">
        <v>1195</v>
      </c>
      <c r="E777" s="21" t="s">
        <v>906</v>
      </c>
      <c r="F777" s="21" t="s">
        <v>432</v>
      </c>
      <c r="G777" s="21" t="s">
        <v>31</v>
      </c>
    </row>
    <row r="778" spans="1:7" x14ac:dyDescent="0.35">
      <c r="A778" s="24" t="str">
        <f t="shared" si="12"/>
        <v>D-105Dec</v>
      </c>
      <c r="B778" s="24" t="s">
        <v>352</v>
      </c>
      <c r="C778" s="24" t="s">
        <v>352</v>
      </c>
      <c r="D778" s="24" t="s">
        <v>1194</v>
      </c>
      <c r="E778" s="24" t="s">
        <v>1201</v>
      </c>
      <c r="F778" s="24" t="s">
        <v>724</v>
      </c>
      <c r="G778" s="24" t="s">
        <v>31</v>
      </c>
    </row>
    <row r="779" spans="1:7" x14ac:dyDescent="0.35">
      <c r="A779" s="21" t="str">
        <f t="shared" si="12"/>
        <v>T-127Dec</v>
      </c>
      <c r="B779" s="21" t="s">
        <v>63</v>
      </c>
      <c r="C779" s="21" t="s">
        <v>352</v>
      </c>
      <c r="D779" s="21" t="s">
        <v>1195</v>
      </c>
      <c r="E779" s="21" t="s">
        <v>907</v>
      </c>
      <c r="F779" s="21" t="s">
        <v>433</v>
      </c>
      <c r="G779" s="21" t="s">
        <v>31</v>
      </c>
    </row>
    <row r="780" spans="1:7" x14ac:dyDescent="0.35">
      <c r="A780" s="21" t="str">
        <f t="shared" si="12"/>
        <v>T-128Dec</v>
      </c>
      <c r="B780" s="21" t="s">
        <v>64</v>
      </c>
      <c r="C780" s="21" t="s">
        <v>352</v>
      </c>
      <c r="D780" s="21" t="s">
        <v>1195</v>
      </c>
      <c r="E780" s="21" t="s">
        <v>908</v>
      </c>
      <c r="F780" s="21" t="s">
        <v>434</v>
      </c>
      <c r="G780" s="21" t="s">
        <v>31</v>
      </c>
    </row>
    <row r="781" spans="1:7" x14ac:dyDescent="0.35">
      <c r="A781" s="21" t="str">
        <f t="shared" si="12"/>
        <v>T-129Dec</v>
      </c>
      <c r="B781" s="21" t="s">
        <v>65</v>
      </c>
      <c r="C781" s="21" t="s">
        <v>352</v>
      </c>
      <c r="D781" s="21" t="s">
        <v>1195</v>
      </c>
      <c r="E781" s="21" t="s">
        <v>909</v>
      </c>
      <c r="F781" s="21" t="s">
        <v>435</v>
      </c>
      <c r="G781" s="21" t="s">
        <v>31</v>
      </c>
    </row>
    <row r="782" spans="1:7" x14ac:dyDescent="0.35">
      <c r="A782" s="21" t="str">
        <f t="shared" si="12"/>
        <v>T-130Dec</v>
      </c>
      <c r="B782" s="21" t="s">
        <v>66</v>
      </c>
      <c r="C782" s="21" t="s">
        <v>352</v>
      </c>
      <c r="D782" s="21" t="s">
        <v>1195</v>
      </c>
      <c r="E782" s="21" t="s">
        <v>910</v>
      </c>
      <c r="F782" s="21" t="s">
        <v>436</v>
      </c>
      <c r="G782" s="21" t="s">
        <v>31</v>
      </c>
    </row>
    <row r="783" spans="1:7" x14ac:dyDescent="0.35">
      <c r="A783" s="21" t="str">
        <f t="shared" si="12"/>
        <v>T-131Dec</v>
      </c>
      <c r="B783" s="21" t="s">
        <v>67</v>
      </c>
      <c r="C783" s="21" t="s">
        <v>352</v>
      </c>
      <c r="D783" s="21" t="s">
        <v>1195</v>
      </c>
      <c r="E783" s="21" t="s">
        <v>1191</v>
      </c>
      <c r="F783" s="21" t="s">
        <v>717</v>
      </c>
      <c r="G783" s="21" t="s">
        <v>31</v>
      </c>
    </row>
    <row r="784" spans="1:7" x14ac:dyDescent="0.35">
      <c r="A784" s="24" t="str">
        <f t="shared" si="12"/>
        <v>D-106Dec</v>
      </c>
      <c r="B784" s="24" t="s">
        <v>353</v>
      </c>
      <c r="C784" s="24" t="s">
        <v>353</v>
      </c>
      <c r="D784" s="24" t="s">
        <v>1194</v>
      </c>
      <c r="E784" s="24" t="s">
        <v>1202</v>
      </c>
      <c r="F784" s="24" t="s">
        <v>725</v>
      </c>
      <c r="G784" s="24" t="s">
        <v>31</v>
      </c>
    </row>
    <row r="785" spans="1:7" x14ac:dyDescent="0.35">
      <c r="A785" s="21" t="str">
        <f t="shared" si="12"/>
        <v>T-132Dec</v>
      </c>
      <c r="B785" s="21" t="s">
        <v>68</v>
      </c>
      <c r="C785" s="21" t="s">
        <v>353</v>
      </c>
      <c r="D785" s="21" t="s">
        <v>1195</v>
      </c>
      <c r="E785" s="21" t="s">
        <v>912</v>
      </c>
      <c r="F785" s="21" t="s">
        <v>438</v>
      </c>
      <c r="G785" s="21" t="s">
        <v>31</v>
      </c>
    </row>
    <row r="786" spans="1:7" x14ac:dyDescent="0.35">
      <c r="A786" s="21" t="str">
        <f t="shared" si="12"/>
        <v>T-133Dec</v>
      </c>
      <c r="B786" s="21" t="s">
        <v>69</v>
      </c>
      <c r="C786" s="21" t="s">
        <v>353</v>
      </c>
      <c r="D786" s="21" t="s">
        <v>1195</v>
      </c>
      <c r="E786" s="21" t="s">
        <v>913</v>
      </c>
      <c r="F786" s="21" t="s">
        <v>439</v>
      </c>
      <c r="G786" s="21" t="s">
        <v>31</v>
      </c>
    </row>
    <row r="787" spans="1:7" x14ac:dyDescent="0.35">
      <c r="A787" s="21" t="str">
        <f t="shared" si="12"/>
        <v>T-134Dec</v>
      </c>
      <c r="B787" s="21" t="s">
        <v>70</v>
      </c>
      <c r="C787" s="21" t="s">
        <v>353</v>
      </c>
      <c r="D787" s="21" t="s">
        <v>1195</v>
      </c>
      <c r="E787" s="21" t="s">
        <v>914</v>
      </c>
      <c r="F787" s="21" t="s">
        <v>440</v>
      </c>
      <c r="G787" s="21" t="s">
        <v>31</v>
      </c>
    </row>
    <row r="788" spans="1:7" x14ac:dyDescent="0.35">
      <c r="A788" s="21" t="str">
        <f t="shared" si="12"/>
        <v>T-135Dec</v>
      </c>
      <c r="B788" s="21" t="s">
        <v>71</v>
      </c>
      <c r="C788" s="21" t="s">
        <v>353</v>
      </c>
      <c r="D788" s="21" t="s">
        <v>1195</v>
      </c>
      <c r="E788" s="21" t="s">
        <v>915</v>
      </c>
      <c r="F788" s="21" t="s">
        <v>441</v>
      </c>
      <c r="G788" s="21" t="s">
        <v>31</v>
      </c>
    </row>
    <row r="789" spans="1:7" x14ac:dyDescent="0.35">
      <c r="A789" s="21" t="str">
        <f t="shared" si="12"/>
        <v>T-136Dec</v>
      </c>
      <c r="B789" s="21" t="s">
        <v>72</v>
      </c>
      <c r="C789" s="21" t="s">
        <v>353</v>
      </c>
      <c r="D789" s="21" t="s">
        <v>1195</v>
      </c>
      <c r="E789" s="21" t="s">
        <v>916</v>
      </c>
      <c r="F789" s="21" t="s">
        <v>442</v>
      </c>
      <c r="G789" s="21" t="s">
        <v>31</v>
      </c>
    </row>
    <row r="790" spans="1:7" x14ac:dyDescent="0.35">
      <c r="A790" s="21" t="str">
        <f t="shared" si="12"/>
        <v>T-137Dec</v>
      </c>
      <c r="B790" s="21" t="s">
        <v>73</v>
      </c>
      <c r="C790" s="21" t="s">
        <v>353</v>
      </c>
      <c r="D790" s="21" t="s">
        <v>1195</v>
      </c>
      <c r="E790" s="21" t="s">
        <v>917</v>
      </c>
      <c r="F790" s="21" t="s">
        <v>443</v>
      </c>
      <c r="G790" s="21" t="s">
        <v>31</v>
      </c>
    </row>
    <row r="791" spans="1:7" x14ac:dyDescent="0.35">
      <c r="A791" s="21" t="str">
        <f t="shared" si="12"/>
        <v>T-138Dec</v>
      </c>
      <c r="B791" s="21" t="s">
        <v>74</v>
      </c>
      <c r="C791" s="21" t="s">
        <v>353</v>
      </c>
      <c r="D791" s="21" t="s">
        <v>1195</v>
      </c>
      <c r="E791" s="21" t="s">
        <v>918</v>
      </c>
      <c r="F791" s="21" t="s">
        <v>444</v>
      </c>
      <c r="G791" s="21" t="s">
        <v>31</v>
      </c>
    </row>
    <row r="792" spans="1:7" x14ac:dyDescent="0.35">
      <c r="A792" s="24" t="str">
        <f t="shared" si="12"/>
        <v>D-107Dec</v>
      </c>
      <c r="B792" s="24" t="s">
        <v>354</v>
      </c>
      <c r="C792" s="24" t="s">
        <v>354</v>
      </c>
      <c r="D792" s="24" t="s">
        <v>1194</v>
      </c>
      <c r="E792" s="24" t="s">
        <v>1203</v>
      </c>
      <c r="F792" s="24" t="s">
        <v>726</v>
      </c>
      <c r="G792" s="24" t="s">
        <v>31</v>
      </c>
    </row>
    <row r="793" spans="1:7" x14ac:dyDescent="0.35">
      <c r="A793" s="21" t="str">
        <f t="shared" si="12"/>
        <v>T-139Dec</v>
      </c>
      <c r="B793" s="21" t="s">
        <v>75</v>
      </c>
      <c r="C793" s="21" t="s">
        <v>354</v>
      </c>
      <c r="D793" s="21" t="s">
        <v>1195</v>
      </c>
      <c r="E793" s="21" t="s">
        <v>919</v>
      </c>
      <c r="F793" s="21" t="s">
        <v>445</v>
      </c>
      <c r="G793" s="21" t="s">
        <v>31</v>
      </c>
    </row>
    <row r="794" spans="1:7" x14ac:dyDescent="0.35">
      <c r="A794" s="21" t="str">
        <f t="shared" si="12"/>
        <v>T-140Dec</v>
      </c>
      <c r="B794" s="21" t="s">
        <v>76</v>
      </c>
      <c r="C794" s="21" t="s">
        <v>354</v>
      </c>
      <c r="D794" s="21" t="s">
        <v>1195</v>
      </c>
      <c r="E794" s="21" t="s">
        <v>920</v>
      </c>
      <c r="F794" s="21" t="s">
        <v>446</v>
      </c>
      <c r="G794" s="21" t="s">
        <v>31</v>
      </c>
    </row>
    <row r="795" spans="1:7" x14ac:dyDescent="0.35">
      <c r="A795" s="21" t="str">
        <f t="shared" si="12"/>
        <v>T-141Dec</v>
      </c>
      <c r="B795" s="21" t="s">
        <v>77</v>
      </c>
      <c r="C795" s="21" t="s">
        <v>354</v>
      </c>
      <c r="D795" s="21" t="s">
        <v>1195</v>
      </c>
      <c r="E795" s="21" t="s">
        <v>921</v>
      </c>
      <c r="F795" s="21" t="s">
        <v>447</v>
      </c>
      <c r="G795" s="21" t="s">
        <v>31</v>
      </c>
    </row>
    <row r="796" spans="1:7" x14ac:dyDescent="0.35">
      <c r="A796" s="21" t="str">
        <f t="shared" si="12"/>
        <v>T-142Dec</v>
      </c>
      <c r="B796" s="21" t="s">
        <v>78</v>
      </c>
      <c r="C796" s="21" t="s">
        <v>354</v>
      </c>
      <c r="D796" s="21" t="s">
        <v>1195</v>
      </c>
      <c r="E796" s="21" t="s">
        <v>922</v>
      </c>
      <c r="F796" s="21" t="s">
        <v>448</v>
      </c>
      <c r="G796" s="21" t="s">
        <v>31</v>
      </c>
    </row>
    <row r="797" spans="1:7" x14ac:dyDescent="0.35">
      <c r="A797" s="21" t="str">
        <f t="shared" si="12"/>
        <v>T-143Dec</v>
      </c>
      <c r="B797" s="21" t="s">
        <v>79</v>
      </c>
      <c r="C797" s="21" t="s">
        <v>354</v>
      </c>
      <c r="D797" s="21" t="s">
        <v>1195</v>
      </c>
      <c r="E797" s="21" t="s">
        <v>923</v>
      </c>
      <c r="F797" s="21" t="s">
        <v>449</v>
      </c>
      <c r="G797" s="21" t="s">
        <v>31</v>
      </c>
    </row>
    <row r="798" spans="1:7" x14ac:dyDescent="0.35">
      <c r="A798" s="21" t="str">
        <f t="shared" si="12"/>
        <v>T-144Dec</v>
      </c>
      <c r="B798" s="21" t="s">
        <v>80</v>
      </c>
      <c r="C798" s="21" t="s">
        <v>354</v>
      </c>
      <c r="D798" s="21" t="s">
        <v>1195</v>
      </c>
      <c r="E798" s="21" t="s">
        <v>924</v>
      </c>
      <c r="F798" s="21" t="s">
        <v>450</v>
      </c>
      <c r="G798" s="21" t="s">
        <v>31</v>
      </c>
    </row>
    <row r="799" spans="1:7" x14ac:dyDescent="0.35">
      <c r="A799" s="24" t="str">
        <f t="shared" si="12"/>
        <v>D-108Dec</v>
      </c>
      <c r="B799" s="24" t="s">
        <v>355</v>
      </c>
      <c r="C799" s="24" t="s">
        <v>355</v>
      </c>
      <c r="D799" s="24" t="s">
        <v>1194</v>
      </c>
      <c r="E799" s="24" t="s">
        <v>1204</v>
      </c>
      <c r="F799" s="24" t="s">
        <v>727</v>
      </c>
      <c r="G799" s="24" t="s">
        <v>31</v>
      </c>
    </row>
    <row r="800" spans="1:7" x14ac:dyDescent="0.35">
      <c r="A800" s="21" t="str">
        <f t="shared" si="12"/>
        <v>T-145Dec</v>
      </c>
      <c r="B800" s="21" t="s">
        <v>81</v>
      </c>
      <c r="C800" s="21" t="s">
        <v>355</v>
      </c>
      <c r="D800" s="21" t="s">
        <v>1195</v>
      </c>
      <c r="E800" s="21" t="s">
        <v>925</v>
      </c>
      <c r="F800" s="21" t="s">
        <v>451</v>
      </c>
      <c r="G800" s="21" t="s">
        <v>31</v>
      </c>
    </row>
    <row r="801" spans="1:7" x14ac:dyDescent="0.35">
      <c r="A801" s="21" t="str">
        <f t="shared" si="12"/>
        <v>T-146Dec</v>
      </c>
      <c r="B801" s="21" t="s">
        <v>82</v>
      </c>
      <c r="C801" s="21" t="s">
        <v>355</v>
      </c>
      <c r="D801" s="21" t="s">
        <v>1195</v>
      </c>
      <c r="E801" s="21" t="s">
        <v>926</v>
      </c>
      <c r="F801" s="21" t="s">
        <v>452</v>
      </c>
      <c r="G801" s="21" t="s">
        <v>31</v>
      </c>
    </row>
    <row r="802" spans="1:7" x14ac:dyDescent="0.35">
      <c r="A802" s="21" t="str">
        <f t="shared" si="12"/>
        <v>T-147Dec</v>
      </c>
      <c r="B802" s="21" t="s">
        <v>83</v>
      </c>
      <c r="C802" s="21" t="s">
        <v>355</v>
      </c>
      <c r="D802" s="21" t="s">
        <v>1195</v>
      </c>
      <c r="E802" s="21" t="s">
        <v>927</v>
      </c>
      <c r="F802" s="21" t="s">
        <v>453</v>
      </c>
      <c r="G802" s="21" t="s">
        <v>31</v>
      </c>
    </row>
    <row r="803" spans="1:7" x14ac:dyDescent="0.35">
      <c r="A803" s="21" t="str">
        <f t="shared" si="12"/>
        <v>T-148Dec</v>
      </c>
      <c r="B803" s="21" t="s">
        <v>84</v>
      </c>
      <c r="C803" s="21" t="s">
        <v>355</v>
      </c>
      <c r="D803" s="21" t="s">
        <v>1195</v>
      </c>
      <c r="E803" s="21" t="s">
        <v>928</v>
      </c>
      <c r="F803" s="21" t="s">
        <v>454</v>
      </c>
      <c r="G803" s="21" t="s">
        <v>31</v>
      </c>
    </row>
    <row r="804" spans="1:7" x14ac:dyDescent="0.35">
      <c r="A804" s="21" t="str">
        <f t="shared" si="12"/>
        <v>T-149Dec</v>
      </c>
      <c r="B804" s="21" t="s">
        <v>85</v>
      </c>
      <c r="C804" s="21" t="s">
        <v>355</v>
      </c>
      <c r="D804" s="21" t="s">
        <v>1195</v>
      </c>
      <c r="E804" s="21" t="s">
        <v>929</v>
      </c>
      <c r="F804" s="21" t="s">
        <v>455</v>
      </c>
      <c r="G804" s="21" t="s">
        <v>31</v>
      </c>
    </row>
    <row r="805" spans="1:7" x14ac:dyDescent="0.35">
      <c r="A805" s="21" t="str">
        <f t="shared" si="12"/>
        <v>T-150Dec</v>
      </c>
      <c r="B805" s="21" t="s">
        <v>86</v>
      </c>
      <c r="C805" s="21" t="s">
        <v>355</v>
      </c>
      <c r="D805" s="21" t="s">
        <v>1195</v>
      </c>
      <c r="E805" s="21" t="s">
        <v>930</v>
      </c>
      <c r="F805" s="21" t="s">
        <v>456</v>
      </c>
      <c r="G805" s="21" t="s">
        <v>31</v>
      </c>
    </row>
    <row r="806" spans="1:7" x14ac:dyDescent="0.35">
      <c r="A806" s="24" t="str">
        <f t="shared" si="12"/>
        <v>D-109Dec</v>
      </c>
      <c r="B806" s="24" t="s">
        <v>356</v>
      </c>
      <c r="C806" s="24" t="s">
        <v>356</v>
      </c>
      <c r="D806" s="24" t="s">
        <v>1194</v>
      </c>
      <c r="E806" s="24" t="s">
        <v>1205</v>
      </c>
      <c r="F806" s="24" t="s">
        <v>728</v>
      </c>
      <c r="G806" s="24" t="s">
        <v>31</v>
      </c>
    </row>
    <row r="807" spans="1:7" x14ac:dyDescent="0.35">
      <c r="A807" s="21" t="str">
        <f t="shared" si="12"/>
        <v>T-151Dec</v>
      </c>
      <c r="B807" s="21" t="s">
        <v>87</v>
      </c>
      <c r="C807" s="21" t="s">
        <v>356</v>
      </c>
      <c r="D807" s="21" t="s">
        <v>1195</v>
      </c>
      <c r="E807" s="21" t="s">
        <v>931</v>
      </c>
      <c r="F807" s="21" t="s">
        <v>457</v>
      </c>
      <c r="G807" s="21" t="s">
        <v>31</v>
      </c>
    </row>
    <row r="808" spans="1:7" x14ac:dyDescent="0.35">
      <c r="A808" s="21" t="str">
        <f t="shared" si="12"/>
        <v>T-152Dec</v>
      </c>
      <c r="B808" s="21" t="s">
        <v>88</v>
      </c>
      <c r="C808" s="21" t="s">
        <v>356</v>
      </c>
      <c r="D808" s="21" t="s">
        <v>1195</v>
      </c>
      <c r="E808" s="21" t="s">
        <v>932</v>
      </c>
      <c r="F808" s="21" t="s">
        <v>458</v>
      </c>
      <c r="G808" s="21" t="s">
        <v>31</v>
      </c>
    </row>
    <row r="809" spans="1:7" x14ac:dyDescent="0.35">
      <c r="A809" s="21" t="str">
        <f t="shared" si="12"/>
        <v>T-153Dec</v>
      </c>
      <c r="B809" s="21" t="s">
        <v>89</v>
      </c>
      <c r="C809" s="21" t="s">
        <v>356</v>
      </c>
      <c r="D809" s="21" t="s">
        <v>1195</v>
      </c>
      <c r="E809" s="21" t="s">
        <v>933</v>
      </c>
      <c r="F809" s="21" t="s">
        <v>459</v>
      </c>
      <c r="G809" s="21" t="s">
        <v>31</v>
      </c>
    </row>
    <row r="810" spans="1:7" x14ac:dyDescent="0.35">
      <c r="A810" s="21" t="str">
        <f t="shared" si="12"/>
        <v>T-154Dec</v>
      </c>
      <c r="B810" s="21" t="s">
        <v>90</v>
      </c>
      <c r="C810" s="21" t="s">
        <v>356</v>
      </c>
      <c r="D810" s="21" t="s">
        <v>1195</v>
      </c>
      <c r="E810" s="21" t="s">
        <v>934</v>
      </c>
      <c r="F810" s="21" t="s">
        <v>460</v>
      </c>
      <c r="G810" s="21" t="s">
        <v>31</v>
      </c>
    </row>
    <row r="811" spans="1:7" x14ac:dyDescent="0.35">
      <c r="A811" s="21" t="str">
        <f t="shared" si="12"/>
        <v>T-155Dec</v>
      </c>
      <c r="B811" s="21" t="s">
        <v>91</v>
      </c>
      <c r="C811" s="21" t="s">
        <v>356</v>
      </c>
      <c r="D811" s="21" t="s">
        <v>1195</v>
      </c>
      <c r="E811" s="21" t="s">
        <v>935</v>
      </c>
      <c r="F811" s="21" t="s">
        <v>461</v>
      </c>
      <c r="G811" s="21" t="s">
        <v>31</v>
      </c>
    </row>
    <row r="812" spans="1:7" x14ac:dyDescent="0.35">
      <c r="A812" s="21" t="str">
        <f t="shared" si="12"/>
        <v>T-156Dec</v>
      </c>
      <c r="B812" s="21" t="s">
        <v>92</v>
      </c>
      <c r="C812" s="21" t="s">
        <v>356</v>
      </c>
      <c r="D812" s="21" t="s">
        <v>1195</v>
      </c>
      <c r="E812" s="21" t="s">
        <v>936</v>
      </c>
      <c r="F812" s="21" t="s">
        <v>462</v>
      </c>
      <c r="G812" s="21" t="s">
        <v>31</v>
      </c>
    </row>
    <row r="813" spans="1:7" x14ac:dyDescent="0.35">
      <c r="A813" s="21" t="str">
        <f t="shared" si="12"/>
        <v>T-157Dec</v>
      </c>
      <c r="B813" s="21" t="s">
        <v>93</v>
      </c>
      <c r="C813" s="21" t="s">
        <v>356</v>
      </c>
      <c r="D813" s="21" t="s">
        <v>1195</v>
      </c>
      <c r="E813" s="21" t="s">
        <v>937</v>
      </c>
      <c r="F813" s="21" t="s">
        <v>463</v>
      </c>
      <c r="G813" s="21" t="s">
        <v>31</v>
      </c>
    </row>
    <row r="814" spans="1:7" x14ac:dyDescent="0.35">
      <c r="A814" s="24" t="str">
        <f t="shared" si="12"/>
        <v>D-110Dec</v>
      </c>
      <c r="B814" s="24" t="s">
        <v>357</v>
      </c>
      <c r="C814" s="24" t="s">
        <v>357</v>
      </c>
      <c r="D814" s="24" t="s">
        <v>1194</v>
      </c>
      <c r="E814" s="24" t="s">
        <v>1206</v>
      </c>
      <c r="F814" s="24" t="s">
        <v>729</v>
      </c>
      <c r="G814" s="24" t="s">
        <v>31</v>
      </c>
    </row>
    <row r="815" spans="1:7" x14ac:dyDescent="0.35">
      <c r="A815" s="21" t="str">
        <f t="shared" si="12"/>
        <v>T-158Dec</v>
      </c>
      <c r="B815" s="21" t="s">
        <v>94</v>
      </c>
      <c r="C815" s="21" t="s">
        <v>357</v>
      </c>
      <c r="D815" s="21" t="s">
        <v>1195</v>
      </c>
      <c r="E815" s="21" t="s">
        <v>938</v>
      </c>
      <c r="F815" s="21" t="s">
        <v>464</v>
      </c>
      <c r="G815" s="21" t="s">
        <v>31</v>
      </c>
    </row>
    <row r="816" spans="1:7" x14ac:dyDescent="0.35">
      <c r="A816" s="21" t="str">
        <f t="shared" si="12"/>
        <v>T-159Dec</v>
      </c>
      <c r="B816" s="21" t="s">
        <v>95</v>
      </c>
      <c r="C816" s="21" t="s">
        <v>357</v>
      </c>
      <c r="D816" s="21" t="s">
        <v>1195</v>
      </c>
      <c r="E816" s="21" t="s">
        <v>939</v>
      </c>
      <c r="F816" s="21" t="s">
        <v>465</v>
      </c>
      <c r="G816" s="21" t="s">
        <v>31</v>
      </c>
    </row>
    <row r="817" spans="1:7" x14ac:dyDescent="0.35">
      <c r="A817" s="21" t="str">
        <f t="shared" si="12"/>
        <v>T-160Dec</v>
      </c>
      <c r="B817" s="21" t="s">
        <v>96</v>
      </c>
      <c r="C817" s="21" t="s">
        <v>357</v>
      </c>
      <c r="D817" s="21" t="s">
        <v>1195</v>
      </c>
      <c r="E817" s="21" t="s">
        <v>940</v>
      </c>
      <c r="F817" s="21" t="s">
        <v>466</v>
      </c>
      <c r="G817" s="21" t="s">
        <v>31</v>
      </c>
    </row>
    <row r="818" spans="1:7" x14ac:dyDescent="0.35">
      <c r="A818" s="21" t="str">
        <f t="shared" si="12"/>
        <v>T-161Dec</v>
      </c>
      <c r="B818" s="21" t="s">
        <v>97</v>
      </c>
      <c r="C818" s="21" t="s">
        <v>357</v>
      </c>
      <c r="D818" s="21" t="s">
        <v>1195</v>
      </c>
      <c r="E818" s="21" t="s">
        <v>941</v>
      </c>
      <c r="F818" s="21" t="s">
        <v>467</v>
      </c>
      <c r="G818" s="21" t="s">
        <v>31</v>
      </c>
    </row>
    <row r="819" spans="1:7" x14ac:dyDescent="0.35">
      <c r="A819" s="21" t="str">
        <f t="shared" si="12"/>
        <v>T-162Dec</v>
      </c>
      <c r="B819" s="21" t="s">
        <v>98</v>
      </c>
      <c r="C819" s="21" t="s">
        <v>357</v>
      </c>
      <c r="D819" s="21" t="s">
        <v>1195</v>
      </c>
      <c r="E819" s="21" t="s">
        <v>942</v>
      </c>
      <c r="F819" s="21" t="s">
        <v>468</v>
      </c>
      <c r="G819" s="21" t="s">
        <v>31</v>
      </c>
    </row>
    <row r="820" spans="1:7" x14ac:dyDescent="0.35">
      <c r="A820" s="21" t="str">
        <f t="shared" si="12"/>
        <v>T-163Dec</v>
      </c>
      <c r="B820" s="21" t="s">
        <v>99</v>
      </c>
      <c r="C820" s="21" t="s">
        <v>357</v>
      </c>
      <c r="D820" s="21" t="s">
        <v>1195</v>
      </c>
      <c r="E820" s="21" t="s">
        <v>943</v>
      </c>
      <c r="F820" s="21" t="s">
        <v>469</v>
      </c>
      <c r="G820" s="21" t="s">
        <v>31</v>
      </c>
    </row>
    <row r="821" spans="1:7" x14ac:dyDescent="0.35">
      <c r="A821" s="24" t="str">
        <f t="shared" si="12"/>
        <v>D-111Dec</v>
      </c>
      <c r="B821" s="24" t="s">
        <v>358</v>
      </c>
      <c r="C821" s="24" t="s">
        <v>358</v>
      </c>
      <c r="D821" s="24" t="s">
        <v>1194</v>
      </c>
      <c r="E821" s="24" t="s">
        <v>1207</v>
      </c>
      <c r="F821" s="24" t="s">
        <v>730</v>
      </c>
      <c r="G821" s="24" t="s">
        <v>31</v>
      </c>
    </row>
    <row r="822" spans="1:7" x14ac:dyDescent="0.35">
      <c r="A822" s="21" t="str">
        <f t="shared" si="12"/>
        <v>T-164Dec</v>
      </c>
      <c r="B822" s="21" t="s">
        <v>100</v>
      </c>
      <c r="C822" s="21" t="s">
        <v>358</v>
      </c>
      <c r="D822" s="21" t="s">
        <v>1195</v>
      </c>
      <c r="E822" s="21" t="s">
        <v>944</v>
      </c>
      <c r="F822" s="21" t="s">
        <v>470</v>
      </c>
      <c r="G822" s="21" t="s">
        <v>31</v>
      </c>
    </row>
    <row r="823" spans="1:7" x14ac:dyDescent="0.35">
      <c r="A823" s="21" t="str">
        <f t="shared" si="12"/>
        <v>T-165Dec</v>
      </c>
      <c r="B823" s="21" t="s">
        <v>101</v>
      </c>
      <c r="C823" s="21" t="s">
        <v>358</v>
      </c>
      <c r="D823" s="21" t="s">
        <v>1195</v>
      </c>
      <c r="E823" s="21" t="s">
        <v>945</v>
      </c>
      <c r="F823" s="21" t="s">
        <v>471</v>
      </c>
      <c r="G823" s="21" t="s">
        <v>31</v>
      </c>
    </row>
    <row r="824" spans="1:7" x14ac:dyDescent="0.35">
      <c r="A824" s="21" t="str">
        <f t="shared" si="12"/>
        <v>T-166Dec</v>
      </c>
      <c r="B824" s="21" t="s">
        <v>102</v>
      </c>
      <c r="C824" s="21" t="s">
        <v>358</v>
      </c>
      <c r="D824" s="21" t="s">
        <v>1195</v>
      </c>
      <c r="E824" s="21" t="s">
        <v>946</v>
      </c>
      <c r="F824" s="21" t="s">
        <v>472</v>
      </c>
      <c r="G824" s="21" t="s">
        <v>31</v>
      </c>
    </row>
    <row r="825" spans="1:7" x14ac:dyDescent="0.35">
      <c r="A825" s="21" t="str">
        <f t="shared" si="12"/>
        <v>T-167Dec</v>
      </c>
      <c r="B825" s="21" t="s">
        <v>103</v>
      </c>
      <c r="C825" s="21" t="s">
        <v>358</v>
      </c>
      <c r="D825" s="21" t="s">
        <v>1195</v>
      </c>
      <c r="E825" s="21" t="s">
        <v>947</v>
      </c>
      <c r="F825" s="21" t="s">
        <v>473</v>
      </c>
      <c r="G825" s="21" t="s">
        <v>31</v>
      </c>
    </row>
    <row r="826" spans="1:7" x14ac:dyDescent="0.35">
      <c r="A826" s="21" t="str">
        <f t="shared" si="12"/>
        <v>T-168Dec</v>
      </c>
      <c r="B826" s="21" t="s">
        <v>104</v>
      </c>
      <c r="C826" s="21" t="s">
        <v>358</v>
      </c>
      <c r="D826" s="21" t="s">
        <v>1195</v>
      </c>
      <c r="E826" s="21" t="s">
        <v>948</v>
      </c>
      <c r="F826" s="21" t="s">
        <v>474</v>
      </c>
      <c r="G826" s="21" t="s">
        <v>31</v>
      </c>
    </row>
    <row r="827" spans="1:7" x14ac:dyDescent="0.35">
      <c r="A827" s="21" t="str">
        <f t="shared" si="12"/>
        <v>T-169Dec</v>
      </c>
      <c r="B827" s="21" t="s">
        <v>105</v>
      </c>
      <c r="C827" s="21" t="s">
        <v>358</v>
      </c>
      <c r="D827" s="21" t="s">
        <v>1195</v>
      </c>
      <c r="E827" s="21" t="s">
        <v>949</v>
      </c>
      <c r="F827" s="21" t="s">
        <v>475</v>
      </c>
      <c r="G827" s="21" t="s">
        <v>31</v>
      </c>
    </row>
    <row r="828" spans="1:7" x14ac:dyDescent="0.35">
      <c r="A828" s="24" t="str">
        <f t="shared" si="12"/>
        <v>D-112Dec</v>
      </c>
      <c r="B828" s="24" t="s">
        <v>359</v>
      </c>
      <c r="C828" s="24" t="s">
        <v>359</v>
      </c>
      <c r="D828" s="24" t="s">
        <v>1194</v>
      </c>
      <c r="E828" s="24" t="s">
        <v>1208</v>
      </c>
      <c r="F828" s="24" t="s">
        <v>731</v>
      </c>
      <c r="G828" s="24" t="s">
        <v>31</v>
      </c>
    </row>
    <row r="829" spans="1:7" x14ac:dyDescent="0.35">
      <c r="A829" s="21" t="str">
        <f t="shared" si="12"/>
        <v>T-170Dec</v>
      </c>
      <c r="B829" s="21" t="s">
        <v>106</v>
      </c>
      <c r="C829" s="21" t="s">
        <v>359</v>
      </c>
      <c r="D829" s="21" t="s">
        <v>1195</v>
      </c>
      <c r="E829" s="21" t="s">
        <v>950</v>
      </c>
      <c r="F829" s="21" t="s">
        <v>476</v>
      </c>
      <c r="G829" s="21" t="s">
        <v>31</v>
      </c>
    </row>
    <row r="830" spans="1:7" x14ac:dyDescent="0.35">
      <c r="A830" s="21" t="str">
        <f t="shared" si="12"/>
        <v>T-171Dec</v>
      </c>
      <c r="B830" s="21" t="s">
        <v>107</v>
      </c>
      <c r="C830" s="21" t="s">
        <v>359</v>
      </c>
      <c r="D830" s="21" t="s">
        <v>1195</v>
      </c>
      <c r="E830" s="21" t="s">
        <v>951</v>
      </c>
      <c r="F830" s="21" t="s">
        <v>477</v>
      </c>
      <c r="G830" s="21" t="s">
        <v>31</v>
      </c>
    </row>
    <row r="831" spans="1:7" x14ac:dyDescent="0.35">
      <c r="A831" s="21" t="str">
        <f t="shared" si="12"/>
        <v>T-172Dec</v>
      </c>
      <c r="B831" s="21" t="s">
        <v>108</v>
      </c>
      <c r="C831" s="21" t="s">
        <v>359</v>
      </c>
      <c r="D831" s="21" t="s">
        <v>1195</v>
      </c>
      <c r="E831" s="21" t="s">
        <v>952</v>
      </c>
      <c r="F831" s="21" t="s">
        <v>478</v>
      </c>
      <c r="G831" s="21" t="s">
        <v>31</v>
      </c>
    </row>
    <row r="832" spans="1:7" x14ac:dyDescent="0.35">
      <c r="A832" s="21" t="str">
        <f t="shared" si="12"/>
        <v>T-173Dec</v>
      </c>
      <c r="B832" s="21" t="s">
        <v>109</v>
      </c>
      <c r="C832" s="21" t="s">
        <v>359</v>
      </c>
      <c r="D832" s="21" t="s">
        <v>1195</v>
      </c>
      <c r="E832" s="21" t="s">
        <v>953</v>
      </c>
      <c r="F832" s="21" t="s">
        <v>479</v>
      </c>
      <c r="G832" s="21" t="s">
        <v>31</v>
      </c>
    </row>
    <row r="833" spans="1:7" x14ac:dyDescent="0.35">
      <c r="A833" s="24" t="str">
        <f t="shared" si="12"/>
        <v>D-113Dec</v>
      </c>
      <c r="B833" s="24" t="s">
        <v>360</v>
      </c>
      <c r="C833" s="24" t="s">
        <v>360</v>
      </c>
      <c r="D833" s="24" t="s">
        <v>1194</v>
      </c>
      <c r="E833" s="24" t="s">
        <v>1209</v>
      </c>
      <c r="F833" s="24" t="s">
        <v>732</v>
      </c>
      <c r="G833" s="24" t="s">
        <v>31</v>
      </c>
    </row>
    <row r="834" spans="1:7" x14ac:dyDescent="0.35">
      <c r="A834" s="21" t="str">
        <f t="shared" si="12"/>
        <v>T-174Dec</v>
      </c>
      <c r="B834" s="21" t="s">
        <v>110</v>
      </c>
      <c r="C834" s="21" t="s">
        <v>360</v>
      </c>
      <c r="D834" s="21" t="s">
        <v>1195</v>
      </c>
      <c r="E834" s="21" t="s">
        <v>954</v>
      </c>
      <c r="F834" s="21" t="s">
        <v>480</v>
      </c>
      <c r="G834" s="21" t="s">
        <v>31</v>
      </c>
    </row>
    <row r="835" spans="1:7" x14ac:dyDescent="0.35">
      <c r="A835" s="21" t="str">
        <f t="shared" si="12"/>
        <v>T-175Dec</v>
      </c>
      <c r="B835" s="21" t="s">
        <v>111</v>
      </c>
      <c r="C835" s="21" t="s">
        <v>360</v>
      </c>
      <c r="D835" s="21" t="s">
        <v>1195</v>
      </c>
      <c r="E835" s="21" t="s">
        <v>955</v>
      </c>
      <c r="F835" s="21" t="s">
        <v>481</v>
      </c>
      <c r="G835" s="21" t="s">
        <v>31</v>
      </c>
    </row>
    <row r="836" spans="1:7" x14ac:dyDescent="0.35">
      <c r="A836" s="21" t="str">
        <f t="shared" si="12"/>
        <v>T-176Dec</v>
      </c>
      <c r="B836" s="21" t="s">
        <v>112</v>
      </c>
      <c r="C836" s="21" t="s">
        <v>360</v>
      </c>
      <c r="D836" s="21" t="s">
        <v>1195</v>
      </c>
      <c r="E836" s="21" t="s">
        <v>956</v>
      </c>
      <c r="F836" s="21" t="s">
        <v>482</v>
      </c>
      <c r="G836" s="21" t="s">
        <v>31</v>
      </c>
    </row>
    <row r="837" spans="1:7" x14ac:dyDescent="0.35">
      <c r="A837" s="21" t="str">
        <f t="shared" ref="A837:A900" si="13">_xlfn.CONCAT($B837,$G837)</f>
        <v>T-177Dec</v>
      </c>
      <c r="B837" s="21" t="s">
        <v>113</v>
      </c>
      <c r="C837" s="21" t="s">
        <v>360</v>
      </c>
      <c r="D837" s="21" t="s">
        <v>1195</v>
      </c>
      <c r="E837" s="21" t="s">
        <v>957</v>
      </c>
      <c r="F837" s="21" t="s">
        <v>483</v>
      </c>
      <c r="G837" s="21" t="s">
        <v>31</v>
      </c>
    </row>
    <row r="838" spans="1:7" x14ac:dyDescent="0.35">
      <c r="A838" s="21" t="str">
        <f t="shared" si="13"/>
        <v>T-178Dec</v>
      </c>
      <c r="B838" s="21" t="s">
        <v>114</v>
      </c>
      <c r="C838" s="21" t="s">
        <v>360</v>
      </c>
      <c r="D838" s="21" t="s">
        <v>1195</v>
      </c>
      <c r="E838" s="21" t="s">
        <v>958</v>
      </c>
      <c r="F838" s="21" t="s">
        <v>484</v>
      </c>
      <c r="G838" s="21" t="s">
        <v>31</v>
      </c>
    </row>
    <row r="839" spans="1:7" x14ac:dyDescent="0.35">
      <c r="A839" s="21" t="str">
        <f t="shared" si="13"/>
        <v>T-179Dec</v>
      </c>
      <c r="B839" s="21" t="s">
        <v>115</v>
      </c>
      <c r="C839" s="21" t="s">
        <v>360</v>
      </c>
      <c r="D839" s="21" t="s">
        <v>1195</v>
      </c>
      <c r="E839" s="21" t="s">
        <v>959</v>
      </c>
      <c r="F839" s="21" t="s">
        <v>485</v>
      </c>
      <c r="G839" s="21" t="s">
        <v>31</v>
      </c>
    </row>
    <row r="840" spans="1:7" x14ac:dyDescent="0.35">
      <c r="A840" s="21" t="str">
        <f t="shared" si="13"/>
        <v>T-180Dec</v>
      </c>
      <c r="B840" s="21" t="s">
        <v>116</v>
      </c>
      <c r="C840" s="21" t="s">
        <v>360</v>
      </c>
      <c r="D840" s="21" t="s">
        <v>1195</v>
      </c>
      <c r="E840" s="21" t="s">
        <v>960</v>
      </c>
      <c r="F840" s="21" t="s">
        <v>486</v>
      </c>
      <c r="G840" s="21" t="s">
        <v>31</v>
      </c>
    </row>
    <row r="841" spans="1:7" x14ac:dyDescent="0.35">
      <c r="A841" s="24" t="str">
        <f t="shared" si="13"/>
        <v>D-114Dec</v>
      </c>
      <c r="B841" s="24" t="s">
        <v>361</v>
      </c>
      <c r="C841" s="24" t="s">
        <v>361</v>
      </c>
      <c r="D841" s="24" t="s">
        <v>1194</v>
      </c>
      <c r="E841" s="24" t="s">
        <v>1210</v>
      </c>
      <c r="F841" s="24" t="s">
        <v>733</v>
      </c>
      <c r="G841" s="24" t="s">
        <v>31</v>
      </c>
    </row>
    <row r="842" spans="1:7" x14ac:dyDescent="0.35">
      <c r="A842" s="21" t="str">
        <f t="shared" si="13"/>
        <v>T-181Dec</v>
      </c>
      <c r="B842" s="21" t="s">
        <v>117</v>
      </c>
      <c r="C842" s="21" t="s">
        <v>361</v>
      </c>
      <c r="D842" s="21" t="s">
        <v>1195</v>
      </c>
      <c r="E842" s="21" t="s">
        <v>961</v>
      </c>
      <c r="F842" s="21" t="s">
        <v>487</v>
      </c>
      <c r="G842" s="21" t="s">
        <v>31</v>
      </c>
    </row>
    <row r="843" spans="1:7" x14ac:dyDescent="0.35">
      <c r="A843" s="21" t="str">
        <f t="shared" si="13"/>
        <v>T-182Dec</v>
      </c>
      <c r="B843" s="21" t="s">
        <v>118</v>
      </c>
      <c r="C843" s="21" t="s">
        <v>361</v>
      </c>
      <c r="D843" s="21" t="s">
        <v>1195</v>
      </c>
      <c r="E843" s="21" t="s">
        <v>962</v>
      </c>
      <c r="F843" s="21" t="s">
        <v>488</v>
      </c>
      <c r="G843" s="21" t="s">
        <v>31</v>
      </c>
    </row>
    <row r="844" spans="1:7" x14ac:dyDescent="0.35">
      <c r="A844" s="21" t="str">
        <f t="shared" si="13"/>
        <v>T-183Dec</v>
      </c>
      <c r="B844" s="21" t="s">
        <v>119</v>
      </c>
      <c r="C844" s="21" t="s">
        <v>361</v>
      </c>
      <c r="D844" s="21" t="s">
        <v>1195</v>
      </c>
      <c r="E844" s="21" t="s">
        <v>963</v>
      </c>
      <c r="F844" s="21" t="s">
        <v>489</v>
      </c>
      <c r="G844" s="21" t="s">
        <v>31</v>
      </c>
    </row>
    <row r="845" spans="1:7" x14ac:dyDescent="0.35">
      <c r="A845" s="21" t="str">
        <f t="shared" si="13"/>
        <v>T-184Dec</v>
      </c>
      <c r="B845" s="21" t="s">
        <v>120</v>
      </c>
      <c r="C845" s="21" t="s">
        <v>361</v>
      </c>
      <c r="D845" s="21" t="s">
        <v>1195</v>
      </c>
      <c r="E845" s="21" t="s">
        <v>964</v>
      </c>
      <c r="F845" s="21" t="s">
        <v>490</v>
      </c>
      <c r="G845" s="21" t="s">
        <v>31</v>
      </c>
    </row>
    <row r="846" spans="1:7" x14ac:dyDescent="0.35">
      <c r="A846" s="21" t="str">
        <f t="shared" si="13"/>
        <v>T-185Dec</v>
      </c>
      <c r="B846" s="21" t="s">
        <v>121</v>
      </c>
      <c r="C846" s="21" t="s">
        <v>361</v>
      </c>
      <c r="D846" s="21" t="s">
        <v>1195</v>
      </c>
      <c r="E846" s="21" t="s">
        <v>965</v>
      </c>
      <c r="F846" s="21" t="s">
        <v>491</v>
      </c>
      <c r="G846" s="21" t="s">
        <v>31</v>
      </c>
    </row>
    <row r="847" spans="1:7" x14ac:dyDescent="0.35">
      <c r="A847" s="21" t="str">
        <f t="shared" si="13"/>
        <v>T-186Dec</v>
      </c>
      <c r="B847" s="21" t="s">
        <v>122</v>
      </c>
      <c r="C847" s="21" t="s">
        <v>361</v>
      </c>
      <c r="D847" s="21" t="s">
        <v>1195</v>
      </c>
      <c r="E847" s="21" t="s">
        <v>966</v>
      </c>
      <c r="F847" s="21" t="s">
        <v>492</v>
      </c>
      <c r="G847" s="21" t="s">
        <v>31</v>
      </c>
    </row>
    <row r="848" spans="1:7" x14ac:dyDescent="0.35">
      <c r="A848" s="24" t="str">
        <f t="shared" si="13"/>
        <v>D-115Dec</v>
      </c>
      <c r="B848" s="24" t="s">
        <v>362</v>
      </c>
      <c r="C848" s="24" t="s">
        <v>362</v>
      </c>
      <c r="D848" s="24" t="s">
        <v>1194</v>
      </c>
      <c r="E848" s="24" t="s">
        <v>1211</v>
      </c>
      <c r="F848" s="24" t="s">
        <v>734</v>
      </c>
      <c r="G848" s="24" t="s">
        <v>31</v>
      </c>
    </row>
    <row r="849" spans="1:7" x14ac:dyDescent="0.35">
      <c r="A849" s="21" t="str">
        <f t="shared" si="13"/>
        <v>T-187Dec</v>
      </c>
      <c r="B849" s="21" t="s">
        <v>123</v>
      </c>
      <c r="C849" s="21" t="s">
        <v>362</v>
      </c>
      <c r="D849" s="21" t="s">
        <v>1195</v>
      </c>
      <c r="E849" s="21" t="s">
        <v>967</v>
      </c>
      <c r="F849" s="21" t="s">
        <v>493</v>
      </c>
      <c r="G849" s="21" t="s">
        <v>31</v>
      </c>
    </row>
    <row r="850" spans="1:7" x14ac:dyDescent="0.35">
      <c r="A850" s="21" t="str">
        <f t="shared" si="13"/>
        <v>T-188Dec</v>
      </c>
      <c r="B850" s="21" t="s">
        <v>124</v>
      </c>
      <c r="C850" s="21" t="s">
        <v>362</v>
      </c>
      <c r="D850" s="21" t="s">
        <v>1195</v>
      </c>
      <c r="E850" s="21" t="s">
        <v>968</v>
      </c>
      <c r="F850" s="21" t="s">
        <v>494</v>
      </c>
      <c r="G850" s="21" t="s">
        <v>31</v>
      </c>
    </row>
    <row r="851" spans="1:7" x14ac:dyDescent="0.35">
      <c r="A851" s="21" t="str">
        <f t="shared" si="13"/>
        <v>T-189Dec</v>
      </c>
      <c r="B851" s="21" t="s">
        <v>125</v>
      </c>
      <c r="C851" s="21" t="s">
        <v>362</v>
      </c>
      <c r="D851" s="21" t="s">
        <v>1195</v>
      </c>
      <c r="E851" s="21" t="s">
        <v>969</v>
      </c>
      <c r="F851" s="21" t="s">
        <v>495</v>
      </c>
      <c r="G851" s="21" t="s">
        <v>31</v>
      </c>
    </row>
    <row r="852" spans="1:7" x14ac:dyDescent="0.35">
      <c r="A852" s="21" t="str">
        <f t="shared" si="13"/>
        <v>T-190Dec</v>
      </c>
      <c r="B852" s="21" t="s">
        <v>126</v>
      </c>
      <c r="C852" s="21" t="s">
        <v>362</v>
      </c>
      <c r="D852" s="21" t="s">
        <v>1195</v>
      </c>
      <c r="E852" s="21" t="s">
        <v>970</v>
      </c>
      <c r="F852" s="21" t="s">
        <v>496</v>
      </c>
      <c r="G852" s="21" t="s">
        <v>31</v>
      </c>
    </row>
    <row r="853" spans="1:7" x14ac:dyDescent="0.35">
      <c r="A853" s="21" t="str">
        <f t="shared" si="13"/>
        <v>T-191Dec</v>
      </c>
      <c r="B853" s="21" t="s">
        <v>127</v>
      </c>
      <c r="C853" s="21" t="s">
        <v>362</v>
      </c>
      <c r="D853" s="21" t="s">
        <v>1195</v>
      </c>
      <c r="E853" s="21" t="s">
        <v>971</v>
      </c>
      <c r="F853" s="21" t="s">
        <v>497</v>
      </c>
      <c r="G853" s="21" t="s">
        <v>31</v>
      </c>
    </row>
    <row r="854" spans="1:7" x14ac:dyDescent="0.35">
      <c r="A854" s="21" t="str">
        <f t="shared" si="13"/>
        <v>T-192Dec</v>
      </c>
      <c r="B854" s="21" t="s">
        <v>128</v>
      </c>
      <c r="C854" s="21" t="s">
        <v>362</v>
      </c>
      <c r="D854" s="21" t="s">
        <v>1195</v>
      </c>
      <c r="E854" s="21" t="s">
        <v>972</v>
      </c>
      <c r="F854" s="21" t="s">
        <v>498</v>
      </c>
      <c r="G854" s="21" t="s">
        <v>31</v>
      </c>
    </row>
    <row r="855" spans="1:7" x14ac:dyDescent="0.35">
      <c r="A855" s="21" t="str">
        <f t="shared" si="13"/>
        <v>T-193Dec</v>
      </c>
      <c r="B855" s="21" t="s">
        <v>129</v>
      </c>
      <c r="C855" s="21" t="s">
        <v>362</v>
      </c>
      <c r="D855" s="21" t="s">
        <v>1195</v>
      </c>
      <c r="E855" s="21" t="s">
        <v>973</v>
      </c>
      <c r="F855" s="21" t="s">
        <v>499</v>
      </c>
      <c r="G855" s="21" t="s">
        <v>31</v>
      </c>
    </row>
    <row r="856" spans="1:7" x14ac:dyDescent="0.35">
      <c r="A856" s="24" t="str">
        <f t="shared" si="13"/>
        <v>D-116Dec</v>
      </c>
      <c r="B856" s="24" t="s">
        <v>363</v>
      </c>
      <c r="C856" s="24" t="s">
        <v>363</v>
      </c>
      <c r="D856" s="24" t="s">
        <v>1194</v>
      </c>
      <c r="E856" s="24" t="s">
        <v>1212</v>
      </c>
      <c r="F856" s="24" t="s">
        <v>735</v>
      </c>
      <c r="G856" s="24" t="s">
        <v>31</v>
      </c>
    </row>
    <row r="857" spans="1:7" x14ac:dyDescent="0.35">
      <c r="A857" s="21" t="str">
        <f t="shared" si="13"/>
        <v>T-194Dec</v>
      </c>
      <c r="B857" s="21" t="s">
        <v>130</v>
      </c>
      <c r="C857" s="21" t="s">
        <v>363</v>
      </c>
      <c r="D857" s="21" t="s">
        <v>1195</v>
      </c>
      <c r="E857" s="21" t="s">
        <v>974</v>
      </c>
      <c r="F857" s="21" t="s">
        <v>500</v>
      </c>
      <c r="G857" s="21" t="s">
        <v>31</v>
      </c>
    </row>
    <row r="858" spans="1:7" x14ac:dyDescent="0.35">
      <c r="A858" s="21" t="str">
        <f t="shared" si="13"/>
        <v>T-195Dec</v>
      </c>
      <c r="B858" s="21" t="s">
        <v>131</v>
      </c>
      <c r="C858" s="21" t="s">
        <v>363</v>
      </c>
      <c r="D858" s="21" t="s">
        <v>1195</v>
      </c>
      <c r="E858" s="21" t="s">
        <v>975</v>
      </c>
      <c r="F858" s="21" t="s">
        <v>501</v>
      </c>
      <c r="G858" s="21" t="s">
        <v>31</v>
      </c>
    </row>
    <row r="859" spans="1:7" x14ac:dyDescent="0.35">
      <c r="A859" s="21" t="str">
        <f t="shared" si="13"/>
        <v>T-196Dec</v>
      </c>
      <c r="B859" s="21" t="s">
        <v>132</v>
      </c>
      <c r="C859" s="21" t="s">
        <v>363</v>
      </c>
      <c r="D859" s="21" t="s">
        <v>1195</v>
      </c>
      <c r="E859" s="21" t="s">
        <v>976</v>
      </c>
      <c r="F859" s="21" t="s">
        <v>502</v>
      </c>
      <c r="G859" s="21" t="s">
        <v>31</v>
      </c>
    </row>
    <row r="860" spans="1:7" x14ac:dyDescent="0.35">
      <c r="A860" s="21" t="str">
        <f t="shared" si="13"/>
        <v>T-197Dec</v>
      </c>
      <c r="B860" s="21" t="s">
        <v>133</v>
      </c>
      <c r="C860" s="21" t="s">
        <v>363</v>
      </c>
      <c r="D860" s="21" t="s">
        <v>1195</v>
      </c>
      <c r="E860" s="21" t="s">
        <v>977</v>
      </c>
      <c r="F860" s="21" t="s">
        <v>503</v>
      </c>
      <c r="G860" s="21" t="s">
        <v>31</v>
      </c>
    </row>
    <row r="861" spans="1:7" x14ac:dyDescent="0.35">
      <c r="A861" s="24" t="str">
        <f t="shared" si="13"/>
        <v>D-117Dec</v>
      </c>
      <c r="B861" s="24" t="s">
        <v>364</v>
      </c>
      <c r="C861" s="24" t="s">
        <v>364</v>
      </c>
      <c r="D861" s="24" t="s">
        <v>1194</v>
      </c>
      <c r="E861" s="24" t="s">
        <v>1213</v>
      </c>
      <c r="F861" s="24" t="s">
        <v>736</v>
      </c>
      <c r="G861" s="24" t="s">
        <v>31</v>
      </c>
    </row>
    <row r="862" spans="1:7" x14ac:dyDescent="0.35">
      <c r="A862" s="21" t="str">
        <f t="shared" si="13"/>
        <v>T-198Dec</v>
      </c>
      <c r="B862" s="21" t="s">
        <v>134</v>
      </c>
      <c r="C862" s="21" t="s">
        <v>364</v>
      </c>
      <c r="D862" s="21" t="s">
        <v>1195</v>
      </c>
      <c r="E862" s="21" t="s">
        <v>978</v>
      </c>
      <c r="F862" s="21" t="s">
        <v>504</v>
      </c>
      <c r="G862" s="21" t="s">
        <v>31</v>
      </c>
    </row>
    <row r="863" spans="1:7" x14ac:dyDescent="0.35">
      <c r="A863" s="21" t="str">
        <f t="shared" si="13"/>
        <v>T-199Dec</v>
      </c>
      <c r="B863" s="21" t="s">
        <v>135</v>
      </c>
      <c r="C863" s="21" t="s">
        <v>364</v>
      </c>
      <c r="D863" s="21" t="s">
        <v>1195</v>
      </c>
      <c r="E863" s="21" t="s">
        <v>979</v>
      </c>
      <c r="F863" s="21" t="s">
        <v>505</v>
      </c>
      <c r="G863" s="21" t="s">
        <v>31</v>
      </c>
    </row>
    <row r="864" spans="1:7" x14ac:dyDescent="0.35">
      <c r="A864" s="21" t="str">
        <f t="shared" si="13"/>
        <v>T-200Dec</v>
      </c>
      <c r="B864" s="21" t="s">
        <v>136</v>
      </c>
      <c r="C864" s="21" t="s">
        <v>364</v>
      </c>
      <c r="D864" s="21" t="s">
        <v>1195</v>
      </c>
      <c r="E864" s="21" t="s">
        <v>980</v>
      </c>
      <c r="F864" s="21" t="s">
        <v>506</v>
      </c>
      <c r="G864" s="21" t="s">
        <v>31</v>
      </c>
    </row>
    <row r="865" spans="1:7" x14ac:dyDescent="0.35">
      <c r="A865" s="21" t="str">
        <f t="shared" si="13"/>
        <v>T-201Dec</v>
      </c>
      <c r="B865" s="21" t="s">
        <v>137</v>
      </c>
      <c r="C865" s="21" t="s">
        <v>364</v>
      </c>
      <c r="D865" s="21" t="s">
        <v>1195</v>
      </c>
      <c r="E865" s="21" t="s">
        <v>981</v>
      </c>
      <c r="F865" s="21" t="s">
        <v>507</v>
      </c>
      <c r="G865" s="21" t="s">
        <v>31</v>
      </c>
    </row>
    <row r="866" spans="1:7" x14ac:dyDescent="0.35">
      <c r="A866" s="21" t="str">
        <f t="shared" si="13"/>
        <v>T-202Dec</v>
      </c>
      <c r="B866" s="21" t="s">
        <v>138</v>
      </c>
      <c r="C866" s="21" t="s">
        <v>364</v>
      </c>
      <c r="D866" s="21" t="s">
        <v>1195</v>
      </c>
      <c r="E866" s="21" t="s">
        <v>982</v>
      </c>
      <c r="F866" s="21" t="s">
        <v>508</v>
      </c>
      <c r="G866" s="21" t="s">
        <v>31</v>
      </c>
    </row>
    <row r="867" spans="1:7" x14ac:dyDescent="0.35">
      <c r="A867" s="24" t="str">
        <f t="shared" si="13"/>
        <v>D-118Dec</v>
      </c>
      <c r="B867" s="24" t="s">
        <v>365</v>
      </c>
      <c r="C867" s="24" t="s">
        <v>365</v>
      </c>
      <c r="D867" s="24" t="s">
        <v>1194</v>
      </c>
      <c r="E867" s="24" t="s">
        <v>1214</v>
      </c>
      <c r="F867" s="24" t="s">
        <v>737</v>
      </c>
      <c r="G867" s="24" t="s">
        <v>31</v>
      </c>
    </row>
    <row r="868" spans="1:7" x14ac:dyDescent="0.35">
      <c r="A868" s="21" t="str">
        <f t="shared" si="13"/>
        <v>T-203Dec</v>
      </c>
      <c r="B868" s="21" t="s">
        <v>139</v>
      </c>
      <c r="C868" s="21" t="s">
        <v>365</v>
      </c>
      <c r="D868" s="21" t="s">
        <v>1195</v>
      </c>
      <c r="E868" s="21" t="s">
        <v>983</v>
      </c>
      <c r="F868" s="21" t="s">
        <v>509</v>
      </c>
      <c r="G868" s="21" t="s">
        <v>31</v>
      </c>
    </row>
    <row r="869" spans="1:7" x14ac:dyDescent="0.35">
      <c r="A869" s="21" t="str">
        <f t="shared" si="13"/>
        <v>T-204Dec</v>
      </c>
      <c r="B869" s="21" t="s">
        <v>140</v>
      </c>
      <c r="C869" s="21" t="s">
        <v>365</v>
      </c>
      <c r="D869" s="21" t="s">
        <v>1195</v>
      </c>
      <c r="E869" s="21" t="s">
        <v>984</v>
      </c>
      <c r="F869" s="21" t="s">
        <v>510</v>
      </c>
      <c r="G869" s="21" t="s">
        <v>31</v>
      </c>
    </row>
    <row r="870" spans="1:7" x14ac:dyDescent="0.35">
      <c r="A870" s="21" t="str">
        <f t="shared" si="13"/>
        <v>T-205Dec</v>
      </c>
      <c r="B870" s="21" t="s">
        <v>141</v>
      </c>
      <c r="C870" s="21" t="s">
        <v>365</v>
      </c>
      <c r="D870" s="21" t="s">
        <v>1195</v>
      </c>
      <c r="E870" s="21" t="s">
        <v>985</v>
      </c>
      <c r="F870" s="21" t="s">
        <v>511</v>
      </c>
      <c r="G870" s="21" t="s">
        <v>31</v>
      </c>
    </row>
    <row r="871" spans="1:7" x14ac:dyDescent="0.35">
      <c r="A871" s="21" t="str">
        <f t="shared" si="13"/>
        <v>T-206Dec</v>
      </c>
      <c r="B871" s="21" t="s">
        <v>142</v>
      </c>
      <c r="C871" s="21" t="s">
        <v>365</v>
      </c>
      <c r="D871" s="21" t="s">
        <v>1195</v>
      </c>
      <c r="E871" s="21" t="s">
        <v>986</v>
      </c>
      <c r="F871" s="21" t="s">
        <v>512</v>
      </c>
      <c r="G871" s="21" t="s">
        <v>31</v>
      </c>
    </row>
    <row r="872" spans="1:7" x14ac:dyDescent="0.35">
      <c r="A872" s="21" t="str">
        <f t="shared" si="13"/>
        <v>T-207Dec</v>
      </c>
      <c r="B872" s="21" t="s">
        <v>143</v>
      </c>
      <c r="C872" s="21" t="s">
        <v>365</v>
      </c>
      <c r="D872" s="21" t="s">
        <v>1195</v>
      </c>
      <c r="E872" s="21" t="s">
        <v>987</v>
      </c>
      <c r="F872" s="21" t="s">
        <v>513</v>
      </c>
      <c r="G872" s="21" t="s">
        <v>31</v>
      </c>
    </row>
    <row r="873" spans="1:7" x14ac:dyDescent="0.35">
      <c r="A873" s="24" t="str">
        <f t="shared" si="13"/>
        <v>D-119Dec</v>
      </c>
      <c r="B873" s="24" t="s">
        <v>366</v>
      </c>
      <c r="C873" s="24" t="s">
        <v>366</v>
      </c>
      <c r="D873" s="24" t="s">
        <v>1194</v>
      </c>
      <c r="E873" s="24" t="s">
        <v>1215</v>
      </c>
      <c r="F873" s="24" t="s">
        <v>738</v>
      </c>
      <c r="G873" s="24" t="s">
        <v>31</v>
      </c>
    </row>
    <row r="874" spans="1:7" x14ac:dyDescent="0.35">
      <c r="A874" s="21" t="str">
        <f t="shared" si="13"/>
        <v>T-208Dec</v>
      </c>
      <c r="B874" s="21" t="s">
        <v>144</v>
      </c>
      <c r="C874" s="21" t="s">
        <v>366</v>
      </c>
      <c r="D874" s="21" t="s">
        <v>1195</v>
      </c>
      <c r="E874" s="21" t="s">
        <v>988</v>
      </c>
      <c r="F874" s="21" t="s">
        <v>514</v>
      </c>
      <c r="G874" s="21" t="s">
        <v>31</v>
      </c>
    </row>
    <row r="875" spans="1:7" x14ac:dyDescent="0.35">
      <c r="A875" s="21" t="str">
        <f t="shared" si="13"/>
        <v>T-209Dec</v>
      </c>
      <c r="B875" s="21" t="s">
        <v>145</v>
      </c>
      <c r="C875" s="21" t="s">
        <v>366</v>
      </c>
      <c r="D875" s="21" t="s">
        <v>1195</v>
      </c>
      <c r="E875" s="21" t="s">
        <v>989</v>
      </c>
      <c r="F875" s="21" t="s">
        <v>515</v>
      </c>
      <c r="G875" s="21" t="s">
        <v>31</v>
      </c>
    </row>
    <row r="876" spans="1:7" x14ac:dyDescent="0.35">
      <c r="A876" s="21" t="str">
        <f t="shared" si="13"/>
        <v>T-210Dec</v>
      </c>
      <c r="B876" s="21" t="s">
        <v>146</v>
      </c>
      <c r="C876" s="21" t="s">
        <v>366</v>
      </c>
      <c r="D876" s="21" t="s">
        <v>1195</v>
      </c>
      <c r="E876" s="21" t="s">
        <v>990</v>
      </c>
      <c r="F876" s="21" t="s">
        <v>516</v>
      </c>
      <c r="G876" s="21" t="s">
        <v>31</v>
      </c>
    </row>
    <row r="877" spans="1:7" x14ac:dyDescent="0.35">
      <c r="A877" s="21" t="str">
        <f t="shared" si="13"/>
        <v>T-211Dec</v>
      </c>
      <c r="B877" s="21" t="s">
        <v>147</v>
      </c>
      <c r="C877" s="21" t="s">
        <v>366</v>
      </c>
      <c r="D877" s="21" t="s">
        <v>1195</v>
      </c>
      <c r="E877" s="21" t="s">
        <v>991</v>
      </c>
      <c r="F877" s="21" t="s">
        <v>517</v>
      </c>
      <c r="G877" s="21" t="s">
        <v>31</v>
      </c>
    </row>
    <row r="878" spans="1:7" x14ac:dyDescent="0.35">
      <c r="A878" s="24" t="str">
        <f t="shared" si="13"/>
        <v>D-120Dec</v>
      </c>
      <c r="B878" s="24" t="s">
        <v>367</v>
      </c>
      <c r="C878" s="24" t="s">
        <v>367</v>
      </c>
      <c r="D878" s="24" t="s">
        <v>1194</v>
      </c>
      <c r="E878" s="24" t="s">
        <v>1216</v>
      </c>
      <c r="F878" s="24" t="s">
        <v>739</v>
      </c>
      <c r="G878" s="24" t="s">
        <v>31</v>
      </c>
    </row>
    <row r="879" spans="1:7" x14ac:dyDescent="0.35">
      <c r="A879" s="21" t="str">
        <f t="shared" si="13"/>
        <v>T-212Dec</v>
      </c>
      <c r="B879" s="21" t="s">
        <v>148</v>
      </c>
      <c r="C879" s="21" t="s">
        <v>367</v>
      </c>
      <c r="D879" s="21" t="s">
        <v>1195</v>
      </c>
      <c r="E879" s="21" t="s">
        <v>992</v>
      </c>
      <c r="F879" s="21" t="s">
        <v>518</v>
      </c>
      <c r="G879" s="21" t="s">
        <v>31</v>
      </c>
    </row>
    <row r="880" spans="1:7" x14ac:dyDescent="0.35">
      <c r="A880" s="21" t="str">
        <f t="shared" si="13"/>
        <v>T-213Dec</v>
      </c>
      <c r="B880" s="21" t="s">
        <v>149</v>
      </c>
      <c r="C880" s="21" t="s">
        <v>367</v>
      </c>
      <c r="D880" s="21" t="s">
        <v>1195</v>
      </c>
      <c r="E880" s="21" t="s">
        <v>993</v>
      </c>
      <c r="F880" s="21" t="s">
        <v>519</v>
      </c>
      <c r="G880" s="21" t="s">
        <v>31</v>
      </c>
    </row>
    <row r="881" spans="1:7" x14ac:dyDescent="0.35">
      <c r="A881" s="21" t="str">
        <f t="shared" si="13"/>
        <v>T-214Dec</v>
      </c>
      <c r="B881" s="21" t="s">
        <v>150</v>
      </c>
      <c r="C881" s="21" t="s">
        <v>367</v>
      </c>
      <c r="D881" s="21" t="s">
        <v>1195</v>
      </c>
      <c r="E881" s="21" t="s">
        <v>994</v>
      </c>
      <c r="F881" s="21" t="s">
        <v>520</v>
      </c>
      <c r="G881" s="21" t="s">
        <v>31</v>
      </c>
    </row>
    <row r="882" spans="1:7" x14ac:dyDescent="0.35">
      <c r="A882" s="21" t="str">
        <f t="shared" si="13"/>
        <v>T-215Dec</v>
      </c>
      <c r="B882" s="21" t="s">
        <v>151</v>
      </c>
      <c r="C882" s="21" t="s">
        <v>367</v>
      </c>
      <c r="D882" s="21" t="s">
        <v>1195</v>
      </c>
      <c r="E882" s="21" t="s">
        <v>995</v>
      </c>
      <c r="F882" s="21" t="s">
        <v>521</v>
      </c>
      <c r="G882" s="21" t="s">
        <v>31</v>
      </c>
    </row>
    <row r="883" spans="1:7" x14ac:dyDescent="0.35">
      <c r="A883" s="24" t="str">
        <f t="shared" si="13"/>
        <v>D-121Dec</v>
      </c>
      <c r="B883" s="24" t="s">
        <v>368</v>
      </c>
      <c r="C883" s="24" t="s">
        <v>368</v>
      </c>
      <c r="D883" s="24" t="s">
        <v>1194</v>
      </c>
      <c r="E883" s="24" t="s">
        <v>1217</v>
      </c>
      <c r="F883" s="24" t="s">
        <v>740</v>
      </c>
      <c r="G883" s="24" t="s">
        <v>31</v>
      </c>
    </row>
    <row r="884" spans="1:7" x14ac:dyDescent="0.35">
      <c r="A884" s="21" t="str">
        <f t="shared" si="13"/>
        <v>T-216Dec</v>
      </c>
      <c r="B884" s="21" t="s">
        <v>152</v>
      </c>
      <c r="C884" s="21" t="s">
        <v>368</v>
      </c>
      <c r="D884" s="21" t="s">
        <v>1195</v>
      </c>
      <c r="E884" s="21" t="s">
        <v>996</v>
      </c>
      <c r="F884" s="21" t="s">
        <v>522</v>
      </c>
      <c r="G884" s="21" t="s">
        <v>31</v>
      </c>
    </row>
    <row r="885" spans="1:7" x14ac:dyDescent="0.35">
      <c r="A885" s="21" t="str">
        <f t="shared" si="13"/>
        <v>T-217Dec</v>
      </c>
      <c r="B885" s="21" t="s">
        <v>153</v>
      </c>
      <c r="C885" s="21" t="s">
        <v>368</v>
      </c>
      <c r="D885" s="21" t="s">
        <v>1195</v>
      </c>
      <c r="E885" s="21" t="s">
        <v>997</v>
      </c>
      <c r="F885" s="21" t="s">
        <v>523</v>
      </c>
      <c r="G885" s="21" t="s">
        <v>31</v>
      </c>
    </row>
    <row r="886" spans="1:7" x14ac:dyDescent="0.35">
      <c r="A886" s="21" t="str">
        <f t="shared" si="13"/>
        <v>T-218Dec</v>
      </c>
      <c r="B886" s="21" t="s">
        <v>154</v>
      </c>
      <c r="C886" s="21" t="s">
        <v>368</v>
      </c>
      <c r="D886" s="21" t="s">
        <v>1195</v>
      </c>
      <c r="E886" s="21" t="s">
        <v>998</v>
      </c>
      <c r="F886" s="21" t="s">
        <v>524</v>
      </c>
      <c r="G886" s="21" t="s">
        <v>31</v>
      </c>
    </row>
    <row r="887" spans="1:7" x14ac:dyDescent="0.35">
      <c r="A887" s="21" t="str">
        <f t="shared" si="13"/>
        <v>T-219Dec</v>
      </c>
      <c r="B887" s="21" t="s">
        <v>155</v>
      </c>
      <c r="C887" s="21" t="s">
        <v>368</v>
      </c>
      <c r="D887" s="21" t="s">
        <v>1195</v>
      </c>
      <c r="E887" s="21" t="s">
        <v>999</v>
      </c>
      <c r="F887" s="21" t="s">
        <v>525</v>
      </c>
      <c r="G887" s="21" t="s">
        <v>31</v>
      </c>
    </row>
    <row r="888" spans="1:7" x14ac:dyDescent="0.35">
      <c r="A888" s="21" t="str">
        <f t="shared" si="13"/>
        <v>T-220Dec</v>
      </c>
      <c r="B888" s="21" t="s">
        <v>156</v>
      </c>
      <c r="C888" s="21" t="s">
        <v>368</v>
      </c>
      <c r="D888" s="21" t="s">
        <v>1195</v>
      </c>
      <c r="E888" s="21" t="s">
        <v>1000</v>
      </c>
      <c r="F888" s="21" t="s">
        <v>526</v>
      </c>
      <c r="G888" s="21" t="s">
        <v>31</v>
      </c>
    </row>
    <row r="889" spans="1:7" x14ac:dyDescent="0.35">
      <c r="A889" s="21" t="str">
        <f t="shared" si="13"/>
        <v>T-221Dec</v>
      </c>
      <c r="B889" s="21" t="s">
        <v>157</v>
      </c>
      <c r="C889" s="21" t="s">
        <v>368</v>
      </c>
      <c r="D889" s="21" t="s">
        <v>1195</v>
      </c>
      <c r="E889" s="21" t="s">
        <v>1001</v>
      </c>
      <c r="F889" s="21" t="s">
        <v>527</v>
      </c>
      <c r="G889" s="21" t="s">
        <v>31</v>
      </c>
    </row>
    <row r="890" spans="1:7" x14ac:dyDescent="0.35">
      <c r="A890" s="21" t="str">
        <f t="shared" si="13"/>
        <v>T-222Dec</v>
      </c>
      <c r="B890" s="21" t="s">
        <v>158</v>
      </c>
      <c r="C890" s="21" t="s">
        <v>368</v>
      </c>
      <c r="D890" s="21" t="s">
        <v>1195</v>
      </c>
      <c r="E890" s="21" t="s">
        <v>1002</v>
      </c>
      <c r="F890" s="21" t="s">
        <v>528</v>
      </c>
      <c r="G890" s="21" t="s">
        <v>31</v>
      </c>
    </row>
    <row r="891" spans="1:7" x14ac:dyDescent="0.35">
      <c r="A891" s="24" t="str">
        <f t="shared" si="13"/>
        <v>D-122Dec</v>
      </c>
      <c r="B891" s="24" t="s">
        <v>369</v>
      </c>
      <c r="C891" s="24" t="s">
        <v>369</v>
      </c>
      <c r="D891" s="24" t="s">
        <v>1194</v>
      </c>
      <c r="E891" s="24" t="s">
        <v>1218</v>
      </c>
      <c r="F891" s="24" t="s">
        <v>741</v>
      </c>
      <c r="G891" s="24" t="s">
        <v>31</v>
      </c>
    </row>
    <row r="892" spans="1:7" x14ac:dyDescent="0.35">
      <c r="A892" s="21" t="str">
        <f t="shared" si="13"/>
        <v>T-223Dec</v>
      </c>
      <c r="B892" s="21" t="s">
        <v>159</v>
      </c>
      <c r="C892" s="21" t="s">
        <v>369</v>
      </c>
      <c r="D892" s="21" t="s">
        <v>1195</v>
      </c>
      <c r="E892" s="21" t="s">
        <v>1003</v>
      </c>
      <c r="F892" s="21" t="s">
        <v>529</v>
      </c>
      <c r="G892" s="21" t="s">
        <v>31</v>
      </c>
    </row>
    <row r="893" spans="1:7" x14ac:dyDescent="0.35">
      <c r="A893" s="21" t="str">
        <f t="shared" si="13"/>
        <v>T-224Dec</v>
      </c>
      <c r="B893" s="21" t="s">
        <v>160</v>
      </c>
      <c r="C893" s="21" t="s">
        <v>369</v>
      </c>
      <c r="D893" s="21" t="s">
        <v>1195</v>
      </c>
      <c r="E893" s="21" t="s">
        <v>1004</v>
      </c>
      <c r="F893" s="21" t="s">
        <v>530</v>
      </c>
      <c r="G893" s="21" t="s">
        <v>31</v>
      </c>
    </row>
    <row r="894" spans="1:7" x14ac:dyDescent="0.35">
      <c r="A894" s="21" t="str">
        <f t="shared" si="13"/>
        <v>T-225Dec</v>
      </c>
      <c r="B894" s="21" t="s">
        <v>161</v>
      </c>
      <c r="C894" s="21" t="s">
        <v>369</v>
      </c>
      <c r="D894" s="21" t="s">
        <v>1195</v>
      </c>
      <c r="E894" s="21" t="s">
        <v>1005</v>
      </c>
      <c r="F894" s="21" t="s">
        <v>531</v>
      </c>
      <c r="G894" s="21" t="s">
        <v>31</v>
      </c>
    </row>
    <row r="895" spans="1:7" x14ac:dyDescent="0.35">
      <c r="A895" s="21" t="str">
        <f t="shared" si="13"/>
        <v>T-226Dec</v>
      </c>
      <c r="B895" s="21" t="s">
        <v>162</v>
      </c>
      <c r="C895" s="21" t="s">
        <v>369</v>
      </c>
      <c r="D895" s="21" t="s">
        <v>1195</v>
      </c>
      <c r="E895" s="21" t="s">
        <v>1006</v>
      </c>
      <c r="F895" s="21" t="s">
        <v>532</v>
      </c>
      <c r="G895" s="21" t="s">
        <v>31</v>
      </c>
    </row>
    <row r="896" spans="1:7" x14ac:dyDescent="0.35">
      <c r="A896" s="24" t="str">
        <f t="shared" si="13"/>
        <v>D-123Dec</v>
      </c>
      <c r="B896" s="24" t="s">
        <v>370</v>
      </c>
      <c r="C896" s="24" t="s">
        <v>370</v>
      </c>
      <c r="D896" s="24" t="s">
        <v>1194</v>
      </c>
      <c r="E896" s="24" t="s">
        <v>1219</v>
      </c>
      <c r="F896" s="24" t="s">
        <v>742</v>
      </c>
      <c r="G896" s="24" t="s">
        <v>31</v>
      </c>
    </row>
    <row r="897" spans="1:7" x14ac:dyDescent="0.35">
      <c r="A897" s="21" t="str">
        <f t="shared" si="13"/>
        <v>T-227Dec</v>
      </c>
      <c r="B897" s="21" t="s">
        <v>163</v>
      </c>
      <c r="C897" s="21" t="s">
        <v>370</v>
      </c>
      <c r="D897" s="21" t="s">
        <v>1195</v>
      </c>
      <c r="E897" s="21" t="s">
        <v>1007</v>
      </c>
      <c r="F897" s="21" t="s">
        <v>533</v>
      </c>
      <c r="G897" s="21" t="s">
        <v>31</v>
      </c>
    </row>
    <row r="898" spans="1:7" x14ac:dyDescent="0.35">
      <c r="A898" s="21" t="str">
        <f t="shared" si="13"/>
        <v>T-228Dec</v>
      </c>
      <c r="B898" s="21" t="s">
        <v>164</v>
      </c>
      <c r="C898" s="21" t="s">
        <v>370</v>
      </c>
      <c r="D898" s="21" t="s">
        <v>1195</v>
      </c>
      <c r="E898" s="21" t="s">
        <v>1008</v>
      </c>
      <c r="F898" s="21" t="s">
        <v>534</v>
      </c>
      <c r="G898" s="21" t="s">
        <v>31</v>
      </c>
    </row>
    <row r="899" spans="1:7" x14ac:dyDescent="0.35">
      <c r="A899" s="21" t="str">
        <f t="shared" si="13"/>
        <v>T-229Dec</v>
      </c>
      <c r="B899" s="21" t="s">
        <v>165</v>
      </c>
      <c r="C899" s="21" t="s">
        <v>370</v>
      </c>
      <c r="D899" s="21" t="s">
        <v>1195</v>
      </c>
      <c r="E899" s="21" t="s">
        <v>1009</v>
      </c>
      <c r="F899" s="21" t="s">
        <v>535</v>
      </c>
      <c r="G899" s="21" t="s">
        <v>31</v>
      </c>
    </row>
    <row r="900" spans="1:7" x14ac:dyDescent="0.35">
      <c r="A900" s="21" t="str">
        <f t="shared" si="13"/>
        <v>T-230Dec</v>
      </c>
      <c r="B900" s="21" t="s">
        <v>166</v>
      </c>
      <c r="C900" s="21" t="s">
        <v>370</v>
      </c>
      <c r="D900" s="21" t="s">
        <v>1195</v>
      </c>
      <c r="E900" s="21" t="s">
        <v>1010</v>
      </c>
      <c r="F900" s="21" t="s">
        <v>536</v>
      </c>
      <c r="G900" s="21" t="s">
        <v>31</v>
      </c>
    </row>
    <row r="901" spans="1:7" x14ac:dyDescent="0.35">
      <c r="A901" s="21" t="str">
        <f t="shared" ref="A901:A964" si="14">_xlfn.CONCAT($B901,$G901)</f>
        <v>T-231Dec</v>
      </c>
      <c r="B901" s="21" t="s">
        <v>167</v>
      </c>
      <c r="C901" s="21" t="s">
        <v>370</v>
      </c>
      <c r="D901" s="21" t="s">
        <v>1195</v>
      </c>
      <c r="E901" s="21" t="s">
        <v>1011</v>
      </c>
      <c r="F901" s="21" t="s">
        <v>537</v>
      </c>
      <c r="G901" s="21" t="s">
        <v>31</v>
      </c>
    </row>
    <row r="902" spans="1:7" x14ac:dyDescent="0.35">
      <c r="A902" s="24" t="str">
        <f t="shared" si="14"/>
        <v>D-124Dec</v>
      </c>
      <c r="B902" s="24" t="s">
        <v>371</v>
      </c>
      <c r="C902" s="24" t="s">
        <v>371</v>
      </c>
      <c r="D902" s="24" t="s">
        <v>1194</v>
      </c>
      <c r="E902" s="24" t="s">
        <v>1220</v>
      </c>
      <c r="F902" s="24" t="s">
        <v>743</v>
      </c>
      <c r="G902" s="24" t="s">
        <v>31</v>
      </c>
    </row>
    <row r="903" spans="1:7" x14ac:dyDescent="0.35">
      <c r="A903" s="21" t="str">
        <f t="shared" si="14"/>
        <v>T-232Dec</v>
      </c>
      <c r="B903" s="21" t="s">
        <v>168</v>
      </c>
      <c r="C903" s="21" t="s">
        <v>371</v>
      </c>
      <c r="D903" s="21" t="s">
        <v>1195</v>
      </c>
      <c r="E903" s="21" t="s">
        <v>1012</v>
      </c>
      <c r="F903" s="21" t="s">
        <v>538</v>
      </c>
      <c r="G903" s="21" t="s">
        <v>31</v>
      </c>
    </row>
    <row r="904" spans="1:7" x14ac:dyDescent="0.35">
      <c r="A904" s="21" t="str">
        <f t="shared" si="14"/>
        <v>T-233Dec</v>
      </c>
      <c r="B904" s="21" t="s">
        <v>169</v>
      </c>
      <c r="C904" s="21" t="s">
        <v>371</v>
      </c>
      <c r="D904" s="21" t="s">
        <v>1195</v>
      </c>
      <c r="E904" s="21" t="s">
        <v>1013</v>
      </c>
      <c r="F904" s="21" t="s">
        <v>539</v>
      </c>
      <c r="G904" s="21" t="s">
        <v>31</v>
      </c>
    </row>
    <row r="905" spans="1:7" x14ac:dyDescent="0.35">
      <c r="A905" s="21" t="str">
        <f t="shared" si="14"/>
        <v>T-234Dec</v>
      </c>
      <c r="B905" s="21" t="s">
        <v>170</v>
      </c>
      <c r="C905" s="21" t="s">
        <v>371</v>
      </c>
      <c r="D905" s="21" t="s">
        <v>1195</v>
      </c>
      <c r="E905" s="21" t="s">
        <v>1014</v>
      </c>
      <c r="F905" s="21" t="s">
        <v>540</v>
      </c>
      <c r="G905" s="21" t="s">
        <v>31</v>
      </c>
    </row>
    <row r="906" spans="1:7" x14ac:dyDescent="0.35">
      <c r="A906" s="21" t="str">
        <f t="shared" si="14"/>
        <v>T-235Dec</v>
      </c>
      <c r="B906" s="21" t="s">
        <v>171</v>
      </c>
      <c r="C906" s="21" t="s">
        <v>371</v>
      </c>
      <c r="D906" s="21" t="s">
        <v>1195</v>
      </c>
      <c r="E906" s="21" t="s">
        <v>1015</v>
      </c>
      <c r="F906" s="21" t="s">
        <v>541</v>
      </c>
      <c r="G906" s="21" t="s">
        <v>31</v>
      </c>
    </row>
    <row r="907" spans="1:7" x14ac:dyDescent="0.35">
      <c r="A907" s="21" t="str">
        <f t="shared" si="14"/>
        <v>T-236Dec</v>
      </c>
      <c r="B907" s="21" t="s">
        <v>172</v>
      </c>
      <c r="C907" s="21" t="s">
        <v>371</v>
      </c>
      <c r="D907" s="21" t="s">
        <v>1195</v>
      </c>
      <c r="E907" s="21" t="s">
        <v>1016</v>
      </c>
      <c r="F907" s="21" t="s">
        <v>542</v>
      </c>
      <c r="G907" s="21" t="s">
        <v>31</v>
      </c>
    </row>
    <row r="908" spans="1:7" x14ac:dyDescent="0.35">
      <c r="A908" s="24" t="str">
        <f t="shared" si="14"/>
        <v>D-125Dec</v>
      </c>
      <c r="B908" s="24" t="s">
        <v>372</v>
      </c>
      <c r="C908" s="24" t="s">
        <v>372</v>
      </c>
      <c r="D908" s="24" t="s">
        <v>1194</v>
      </c>
      <c r="E908" s="24" t="s">
        <v>1221</v>
      </c>
      <c r="F908" s="24" t="s">
        <v>744</v>
      </c>
      <c r="G908" s="24" t="s">
        <v>31</v>
      </c>
    </row>
    <row r="909" spans="1:7" x14ac:dyDescent="0.35">
      <c r="A909" s="21" t="str">
        <f t="shared" si="14"/>
        <v>T-237Dec</v>
      </c>
      <c r="B909" s="21" t="s">
        <v>173</v>
      </c>
      <c r="C909" s="21" t="s">
        <v>372</v>
      </c>
      <c r="D909" s="21" t="s">
        <v>1195</v>
      </c>
      <c r="E909" s="21" t="s">
        <v>1017</v>
      </c>
      <c r="F909" s="21" t="s">
        <v>543</v>
      </c>
      <c r="G909" s="21" t="s">
        <v>31</v>
      </c>
    </row>
    <row r="910" spans="1:7" x14ac:dyDescent="0.35">
      <c r="A910" s="21" t="str">
        <f t="shared" si="14"/>
        <v>T-238Dec</v>
      </c>
      <c r="B910" s="21" t="s">
        <v>174</v>
      </c>
      <c r="C910" s="21" t="s">
        <v>372</v>
      </c>
      <c r="D910" s="21" t="s">
        <v>1195</v>
      </c>
      <c r="E910" s="21" t="s">
        <v>1018</v>
      </c>
      <c r="F910" s="21" t="s">
        <v>544</v>
      </c>
      <c r="G910" s="21" t="s">
        <v>31</v>
      </c>
    </row>
    <row r="911" spans="1:7" x14ac:dyDescent="0.35">
      <c r="A911" s="21" t="str">
        <f t="shared" si="14"/>
        <v>T-239Dec</v>
      </c>
      <c r="B911" s="21" t="s">
        <v>175</v>
      </c>
      <c r="C911" s="21" t="s">
        <v>372</v>
      </c>
      <c r="D911" s="21" t="s">
        <v>1195</v>
      </c>
      <c r="E911" s="21" t="s">
        <v>1019</v>
      </c>
      <c r="F911" s="21" t="s">
        <v>545</v>
      </c>
      <c r="G911" s="21" t="s">
        <v>31</v>
      </c>
    </row>
    <row r="912" spans="1:7" x14ac:dyDescent="0.35">
      <c r="A912" s="21" t="str">
        <f t="shared" si="14"/>
        <v>T-240Dec</v>
      </c>
      <c r="B912" s="21" t="s">
        <v>176</v>
      </c>
      <c r="C912" s="21" t="s">
        <v>372</v>
      </c>
      <c r="D912" s="21" t="s">
        <v>1195</v>
      </c>
      <c r="E912" s="21" t="s">
        <v>1020</v>
      </c>
      <c r="F912" s="21" t="s">
        <v>546</v>
      </c>
      <c r="G912" s="21" t="s">
        <v>31</v>
      </c>
    </row>
    <row r="913" spans="1:7" x14ac:dyDescent="0.35">
      <c r="A913" s="21" t="str">
        <f t="shared" si="14"/>
        <v>T-241Dec</v>
      </c>
      <c r="B913" s="21" t="s">
        <v>177</v>
      </c>
      <c r="C913" s="21" t="s">
        <v>372</v>
      </c>
      <c r="D913" s="21" t="s">
        <v>1195</v>
      </c>
      <c r="E913" s="21" t="s">
        <v>1021</v>
      </c>
      <c r="F913" s="21" t="s">
        <v>547</v>
      </c>
      <c r="G913" s="21" t="s">
        <v>31</v>
      </c>
    </row>
    <row r="914" spans="1:7" x14ac:dyDescent="0.35">
      <c r="A914" s="24" t="str">
        <f t="shared" si="14"/>
        <v>D-126Dec</v>
      </c>
      <c r="B914" s="24" t="s">
        <v>373</v>
      </c>
      <c r="C914" s="24" t="s">
        <v>373</v>
      </c>
      <c r="D914" s="24" t="s">
        <v>1194</v>
      </c>
      <c r="E914" s="24" t="s">
        <v>1222</v>
      </c>
      <c r="F914" s="24" t="s">
        <v>745</v>
      </c>
      <c r="G914" s="24" t="s">
        <v>31</v>
      </c>
    </row>
    <row r="915" spans="1:7" x14ac:dyDescent="0.35">
      <c r="A915" s="21" t="str">
        <f t="shared" si="14"/>
        <v>T-242Dec</v>
      </c>
      <c r="B915" s="21" t="s">
        <v>178</v>
      </c>
      <c r="C915" s="21" t="s">
        <v>373</v>
      </c>
      <c r="D915" s="21" t="s">
        <v>1195</v>
      </c>
      <c r="E915" s="21" t="s">
        <v>1022</v>
      </c>
      <c r="F915" s="21" t="s">
        <v>548</v>
      </c>
      <c r="G915" s="21" t="s">
        <v>31</v>
      </c>
    </row>
    <row r="916" spans="1:7" x14ac:dyDescent="0.35">
      <c r="A916" s="21" t="str">
        <f t="shared" si="14"/>
        <v>T-243Dec</v>
      </c>
      <c r="B916" s="21" t="s">
        <v>179</v>
      </c>
      <c r="C916" s="21" t="s">
        <v>373</v>
      </c>
      <c r="D916" s="21" t="s">
        <v>1195</v>
      </c>
      <c r="E916" s="21" t="s">
        <v>1023</v>
      </c>
      <c r="F916" s="21" t="s">
        <v>549</v>
      </c>
      <c r="G916" s="21" t="s">
        <v>31</v>
      </c>
    </row>
    <row r="917" spans="1:7" x14ac:dyDescent="0.35">
      <c r="A917" s="21" t="str">
        <f t="shared" si="14"/>
        <v>T-244Dec</v>
      </c>
      <c r="B917" s="21" t="s">
        <v>180</v>
      </c>
      <c r="C917" s="21" t="s">
        <v>373</v>
      </c>
      <c r="D917" s="21" t="s">
        <v>1195</v>
      </c>
      <c r="E917" s="21" t="s">
        <v>1024</v>
      </c>
      <c r="F917" s="21" t="s">
        <v>550</v>
      </c>
      <c r="G917" s="21" t="s">
        <v>31</v>
      </c>
    </row>
    <row r="918" spans="1:7" x14ac:dyDescent="0.35">
      <c r="A918" s="21" t="str">
        <f t="shared" si="14"/>
        <v>T-245Dec</v>
      </c>
      <c r="B918" s="21" t="s">
        <v>181</v>
      </c>
      <c r="C918" s="21" t="s">
        <v>373</v>
      </c>
      <c r="D918" s="21" t="s">
        <v>1195</v>
      </c>
      <c r="E918" s="21" t="s">
        <v>1025</v>
      </c>
      <c r="F918" s="21" t="s">
        <v>551</v>
      </c>
      <c r="G918" s="21" t="s">
        <v>31</v>
      </c>
    </row>
    <row r="919" spans="1:7" x14ac:dyDescent="0.35">
      <c r="A919" s="21" t="str">
        <f t="shared" si="14"/>
        <v>T-246Dec</v>
      </c>
      <c r="B919" s="21" t="s">
        <v>182</v>
      </c>
      <c r="C919" s="21" t="s">
        <v>373</v>
      </c>
      <c r="D919" s="21" t="s">
        <v>1195</v>
      </c>
      <c r="E919" s="21" t="s">
        <v>1026</v>
      </c>
      <c r="F919" s="21" t="s">
        <v>552</v>
      </c>
      <c r="G919" s="21" t="s">
        <v>31</v>
      </c>
    </row>
    <row r="920" spans="1:7" x14ac:dyDescent="0.35">
      <c r="A920" s="21" t="str">
        <f t="shared" si="14"/>
        <v>T-247Dec</v>
      </c>
      <c r="B920" s="21" t="s">
        <v>183</v>
      </c>
      <c r="C920" s="21" t="s">
        <v>373</v>
      </c>
      <c r="D920" s="21" t="s">
        <v>1195</v>
      </c>
      <c r="E920" s="21" t="s">
        <v>1027</v>
      </c>
      <c r="F920" s="21" t="s">
        <v>553</v>
      </c>
      <c r="G920" s="21" t="s">
        <v>31</v>
      </c>
    </row>
    <row r="921" spans="1:7" x14ac:dyDescent="0.35">
      <c r="A921" s="24" t="str">
        <f t="shared" si="14"/>
        <v>D-127Dec</v>
      </c>
      <c r="B921" s="24" t="s">
        <v>374</v>
      </c>
      <c r="C921" s="24" t="s">
        <v>374</v>
      </c>
      <c r="D921" s="24" t="s">
        <v>1194</v>
      </c>
      <c r="E921" s="24" t="s">
        <v>1223</v>
      </c>
      <c r="F921" s="24" t="s">
        <v>746</v>
      </c>
      <c r="G921" s="24" t="s">
        <v>31</v>
      </c>
    </row>
    <row r="922" spans="1:7" x14ac:dyDescent="0.35">
      <c r="A922" s="21" t="str">
        <f t="shared" si="14"/>
        <v>T-248Dec</v>
      </c>
      <c r="B922" s="21" t="s">
        <v>184</v>
      </c>
      <c r="C922" s="21" t="s">
        <v>374</v>
      </c>
      <c r="D922" s="21" t="s">
        <v>1195</v>
      </c>
      <c r="E922" s="21" t="s">
        <v>1028</v>
      </c>
      <c r="F922" s="21" t="s">
        <v>554</v>
      </c>
      <c r="G922" s="21" t="s">
        <v>31</v>
      </c>
    </row>
    <row r="923" spans="1:7" x14ac:dyDescent="0.35">
      <c r="A923" s="21" t="str">
        <f t="shared" si="14"/>
        <v>T-249Dec</v>
      </c>
      <c r="B923" s="21" t="s">
        <v>185</v>
      </c>
      <c r="C923" s="21" t="s">
        <v>374</v>
      </c>
      <c r="D923" s="21" t="s">
        <v>1195</v>
      </c>
      <c r="E923" s="21" t="s">
        <v>1029</v>
      </c>
      <c r="F923" s="21" t="s">
        <v>555</v>
      </c>
      <c r="G923" s="21" t="s">
        <v>31</v>
      </c>
    </row>
    <row r="924" spans="1:7" x14ac:dyDescent="0.35">
      <c r="A924" s="21" t="str">
        <f t="shared" si="14"/>
        <v>T-250Dec</v>
      </c>
      <c r="B924" s="21" t="s">
        <v>186</v>
      </c>
      <c r="C924" s="21" t="s">
        <v>374</v>
      </c>
      <c r="D924" s="21" t="s">
        <v>1195</v>
      </c>
      <c r="E924" s="21" t="s">
        <v>1030</v>
      </c>
      <c r="F924" s="21" t="s">
        <v>556</v>
      </c>
      <c r="G924" s="21" t="s">
        <v>31</v>
      </c>
    </row>
    <row r="925" spans="1:7" x14ac:dyDescent="0.35">
      <c r="A925" s="21" t="str">
        <f t="shared" si="14"/>
        <v>T-251Dec</v>
      </c>
      <c r="B925" s="21" t="s">
        <v>187</v>
      </c>
      <c r="C925" s="21" t="s">
        <v>374</v>
      </c>
      <c r="D925" s="21" t="s">
        <v>1195</v>
      </c>
      <c r="E925" s="21" t="s">
        <v>1031</v>
      </c>
      <c r="F925" s="21" t="s">
        <v>557</v>
      </c>
      <c r="G925" s="21" t="s">
        <v>31</v>
      </c>
    </row>
    <row r="926" spans="1:7" x14ac:dyDescent="0.35">
      <c r="A926" s="21" t="str">
        <f t="shared" si="14"/>
        <v>T-252Dec</v>
      </c>
      <c r="B926" s="21" t="s">
        <v>188</v>
      </c>
      <c r="C926" s="21" t="s">
        <v>374</v>
      </c>
      <c r="D926" s="21" t="s">
        <v>1195</v>
      </c>
      <c r="E926" s="21" t="s">
        <v>1032</v>
      </c>
      <c r="F926" s="21" t="s">
        <v>558</v>
      </c>
      <c r="G926" s="21" t="s">
        <v>31</v>
      </c>
    </row>
    <row r="927" spans="1:7" x14ac:dyDescent="0.35">
      <c r="A927" s="24" t="str">
        <f t="shared" si="14"/>
        <v>D-128Dec</v>
      </c>
      <c r="B927" s="24" t="s">
        <v>375</v>
      </c>
      <c r="C927" s="24" t="s">
        <v>375</v>
      </c>
      <c r="D927" s="24" t="s">
        <v>1194</v>
      </c>
      <c r="E927" s="24" t="s">
        <v>1224</v>
      </c>
      <c r="F927" s="24" t="s">
        <v>747</v>
      </c>
      <c r="G927" s="24" t="s">
        <v>31</v>
      </c>
    </row>
    <row r="928" spans="1:7" x14ac:dyDescent="0.35">
      <c r="A928" s="21" t="str">
        <f t="shared" si="14"/>
        <v>T-253Dec</v>
      </c>
      <c r="B928" s="21" t="s">
        <v>189</v>
      </c>
      <c r="C928" s="21" t="s">
        <v>375</v>
      </c>
      <c r="D928" s="21" t="s">
        <v>1195</v>
      </c>
      <c r="E928" s="21" t="s">
        <v>1033</v>
      </c>
      <c r="F928" s="21" t="s">
        <v>559</v>
      </c>
      <c r="G928" s="21" t="s">
        <v>31</v>
      </c>
    </row>
    <row r="929" spans="1:7" x14ac:dyDescent="0.35">
      <c r="A929" s="21" t="str">
        <f t="shared" si="14"/>
        <v>T-254Dec</v>
      </c>
      <c r="B929" s="21" t="s">
        <v>190</v>
      </c>
      <c r="C929" s="21" t="s">
        <v>375</v>
      </c>
      <c r="D929" s="21" t="s">
        <v>1195</v>
      </c>
      <c r="E929" s="21" t="s">
        <v>1034</v>
      </c>
      <c r="F929" s="21" t="s">
        <v>560</v>
      </c>
      <c r="G929" s="21" t="s">
        <v>31</v>
      </c>
    </row>
    <row r="930" spans="1:7" x14ac:dyDescent="0.35">
      <c r="A930" s="21" t="str">
        <f t="shared" si="14"/>
        <v>T-255Dec</v>
      </c>
      <c r="B930" s="21" t="s">
        <v>191</v>
      </c>
      <c r="C930" s="21" t="s">
        <v>375</v>
      </c>
      <c r="D930" s="21" t="s">
        <v>1195</v>
      </c>
      <c r="E930" s="21" t="s">
        <v>1035</v>
      </c>
      <c r="F930" s="21" t="s">
        <v>561</v>
      </c>
      <c r="G930" s="21" t="s">
        <v>31</v>
      </c>
    </row>
    <row r="931" spans="1:7" x14ac:dyDescent="0.35">
      <c r="A931" s="21" t="str">
        <f t="shared" si="14"/>
        <v>T-256Dec</v>
      </c>
      <c r="B931" s="21" t="s">
        <v>192</v>
      </c>
      <c r="C931" s="21" t="s">
        <v>375</v>
      </c>
      <c r="D931" s="21" t="s">
        <v>1195</v>
      </c>
      <c r="E931" s="21" t="s">
        <v>1036</v>
      </c>
      <c r="F931" s="21" t="s">
        <v>562</v>
      </c>
      <c r="G931" s="21" t="s">
        <v>31</v>
      </c>
    </row>
    <row r="932" spans="1:7" x14ac:dyDescent="0.35">
      <c r="A932" s="24" t="str">
        <f t="shared" si="14"/>
        <v>D-129Dec</v>
      </c>
      <c r="B932" s="24" t="s">
        <v>376</v>
      </c>
      <c r="C932" s="24" t="s">
        <v>376</v>
      </c>
      <c r="D932" s="24" t="s">
        <v>1194</v>
      </c>
      <c r="E932" s="24" t="s">
        <v>1225</v>
      </c>
      <c r="F932" s="24" t="s">
        <v>748</v>
      </c>
      <c r="G932" s="24" t="s">
        <v>31</v>
      </c>
    </row>
    <row r="933" spans="1:7" x14ac:dyDescent="0.35">
      <c r="A933" s="21" t="str">
        <f t="shared" si="14"/>
        <v>T-257Dec</v>
      </c>
      <c r="B933" s="21" t="s">
        <v>193</v>
      </c>
      <c r="C933" s="21" t="s">
        <v>376</v>
      </c>
      <c r="D933" s="21" t="s">
        <v>1195</v>
      </c>
      <c r="E933" s="21" t="s">
        <v>1037</v>
      </c>
      <c r="F933" s="21" t="s">
        <v>563</v>
      </c>
      <c r="G933" s="21" t="s">
        <v>31</v>
      </c>
    </row>
    <row r="934" spans="1:7" x14ac:dyDescent="0.35">
      <c r="A934" s="21" t="str">
        <f t="shared" si="14"/>
        <v>T-258Dec</v>
      </c>
      <c r="B934" s="21" t="s">
        <v>194</v>
      </c>
      <c r="C934" s="21" t="s">
        <v>376</v>
      </c>
      <c r="D934" s="21" t="s">
        <v>1195</v>
      </c>
      <c r="E934" s="21" t="s">
        <v>1038</v>
      </c>
      <c r="F934" s="21" t="s">
        <v>564</v>
      </c>
      <c r="G934" s="21" t="s">
        <v>31</v>
      </c>
    </row>
    <row r="935" spans="1:7" x14ac:dyDescent="0.35">
      <c r="A935" s="21" t="str">
        <f t="shared" si="14"/>
        <v>T-259Dec</v>
      </c>
      <c r="B935" s="21" t="s">
        <v>195</v>
      </c>
      <c r="C935" s="21" t="s">
        <v>376</v>
      </c>
      <c r="D935" s="21" t="s">
        <v>1195</v>
      </c>
      <c r="E935" s="21" t="s">
        <v>1039</v>
      </c>
      <c r="F935" s="21" t="s">
        <v>565</v>
      </c>
      <c r="G935" s="21" t="s">
        <v>31</v>
      </c>
    </row>
    <row r="936" spans="1:7" x14ac:dyDescent="0.35">
      <c r="A936" s="24" t="str">
        <f t="shared" si="14"/>
        <v>D-130Dec</v>
      </c>
      <c r="B936" s="24" t="s">
        <v>377</v>
      </c>
      <c r="C936" s="24" t="s">
        <v>377</v>
      </c>
      <c r="D936" s="24" t="s">
        <v>1194</v>
      </c>
      <c r="E936" s="24" t="s">
        <v>1226</v>
      </c>
      <c r="F936" s="24" t="s">
        <v>749</v>
      </c>
      <c r="G936" s="24" t="s">
        <v>31</v>
      </c>
    </row>
    <row r="937" spans="1:7" x14ac:dyDescent="0.35">
      <c r="A937" s="21" t="str">
        <f t="shared" si="14"/>
        <v>T-260Dec</v>
      </c>
      <c r="B937" s="21" t="s">
        <v>196</v>
      </c>
      <c r="C937" s="21" t="s">
        <v>377</v>
      </c>
      <c r="D937" s="21" t="s">
        <v>1195</v>
      </c>
      <c r="E937" s="21" t="s">
        <v>1040</v>
      </c>
      <c r="F937" s="21" t="s">
        <v>566</v>
      </c>
      <c r="G937" s="21" t="s">
        <v>31</v>
      </c>
    </row>
    <row r="938" spans="1:7" x14ac:dyDescent="0.35">
      <c r="A938" s="21" t="str">
        <f t="shared" si="14"/>
        <v>T-261Dec</v>
      </c>
      <c r="B938" s="21" t="s">
        <v>197</v>
      </c>
      <c r="C938" s="21" t="s">
        <v>377</v>
      </c>
      <c r="D938" s="21" t="s">
        <v>1195</v>
      </c>
      <c r="E938" s="21" t="s">
        <v>1041</v>
      </c>
      <c r="F938" s="21" t="s">
        <v>567</v>
      </c>
      <c r="G938" s="21" t="s">
        <v>31</v>
      </c>
    </row>
    <row r="939" spans="1:7" x14ac:dyDescent="0.35">
      <c r="A939" s="21" t="str">
        <f t="shared" si="14"/>
        <v>T-262Dec</v>
      </c>
      <c r="B939" s="21" t="s">
        <v>198</v>
      </c>
      <c r="C939" s="21" t="s">
        <v>377</v>
      </c>
      <c r="D939" s="21" t="s">
        <v>1195</v>
      </c>
      <c r="E939" s="21" t="s">
        <v>1042</v>
      </c>
      <c r="F939" s="21" t="s">
        <v>568</v>
      </c>
      <c r="G939" s="21" t="s">
        <v>31</v>
      </c>
    </row>
    <row r="940" spans="1:7" x14ac:dyDescent="0.35">
      <c r="A940" s="24" t="str">
        <f t="shared" si="14"/>
        <v>D-131Dec</v>
      </c>
      <c r="B940" s="24" t="s">
        <v>378</v>
      </c>
      <c r="C940" s="24" t="s">
        <v>378</v>
      </c>
      <c r="D940" s="24" t="s">
        <v>1194</v>
      </c>
      <c r="E940" s="24" t="s">
        <v>1227</v>
      </c>
      <c r="F940" s="24" t="s">
        <v>750</v>
      </c>
      <c r="G940" s="24" t="s">
        <v>31</v>
      </c>
    </row>
    <row r="941" spans="1:7" x14ac:dyDescent="0.35">
      <c r="A941" s="21" t="str">
        <f t="shared" si="14"/>
        <v>T-263Dec</v>
      </c>
      <c r="B941" s="21" t="s">
        <v>199</v>
      </c>
      <c r="C941" s="21" t="s">
        <v>378</v>
      </c>
      <c r="D941" s="21" t="s">
        <v>1195</v>
      </c>
      <c r="E941" s="21" t="s">
        <v>1043</v>
      </c>
      <c r="F941" s="21" t="s">
        <v>569</v>
      </c>
      <c r="G941" s="21" t="s">
        <v>31</v>
      </c>
    </row>
    <row r="942" spans="1:7" x14ac:dyDescent="0.35">
      <c r="A942" s="21" t="str">
        <f t="shared" si="14"/>
        <v>T-264Dec</v>
      </c>
      <c r="B942" s="21" t="s">
        <v>200</v>
      </c>
      <c r="C942" s="21" t="s">
        <v>378</v>
      </c>
      <c r="D942" s="21" t="s">
        <v>1195</v>
      </c>
      <c r="E942" s="21" t="s">
        <v>1044</v>
      </c>
      <c r="F942" s="21" t="s">
        <v>570</v>
      </c>
      <c r="G942" s="21" t="s">
        <v>31</v>
      </c>
    </row>
    <row r="943" spans="1:7" x14ac:dyDescent="0.35">
      <c r="A943" s="21" t="str">
        <f t="shared" si="14"/>
        <v>T-265Dec</v>
      </c>
      <c r="B943" s="21" t="s">
        <v>201</v>
      </c>
      <c r="C943" s="21" t="s">
        <v>378</v>
      </c>
      <c r="D943" s="21" t="s">
        <v>1195</v>
      </c>
      <c r="E943" s="21" t="s">
        <v>1045</v>
      </c>
      <c r="F943" s="21" t="s">
        <v>571</v>
      </c>
      <c r="G943" s="21" t="s">
        <v>31</v>
      </c>
    </row>
    <row r="944" spans="1:7" x14ac:dyDescent="0.35">
      <c r="A944" s="21" t="str">
        <f t="shared" si="14"/>
        <v>T-266Dec</v>
      </c>
      <c r="B944" s="21" t="s">
        <v>202</v>
      </c>
      <c r="C944" s="21" t="s">
        <v>378</v>
      </c>
      <c r="D944" s="21" t="s">
        <v>1195</v>
      </c>
      <c r="E944" s="21" t="s">
        <v>1046</v>
      </c>
      <c r="F944" s="21" t="s">
        <v>572</v>
      </c>
      <c r="G944" s="21" t="s">
        <v>31</v>
      </c>
    </row>
    <row r="945" spans="1:7" x14ac:dyDescent="0.35">
      <c r="A945" s="21" t="str">
        <f t="shared" si="14"/>
        <v>T-267Dec</v>
      </c>
      <c r="B945" s="21" t="s">
        <v>203</v>
      </c>
      <c r="C945" s="21" t="s">
        <v>378</v>
      </c>
      <c r="D945" s="21" t="s">
        <v>1195</v>
      </c>
      <c r="E945" s="21" t="s">
        <v>1047</v>
      </c>
      <c r="F945" s="21" t="s">
        <v>573</v>
      </c>
      <c r="G945" s="21" t="s">
        <v>31</v>
      </c>
    </row>
    <row r="946" spans="1:7" x14ac:dyDescent="0.35">
      <c r="A946" s="24" t="str">
        <f t="shared" si="14"/>
        <v>D-132Dec</v>
      </c>
      <c r="B946" s="24" t="s">
        <v>379</v>
      </c>
      <c r="C946" s="24" t="s">
        <v>379</v>
      </c>
      <c r="D946" s="24" t="s">
        <v>1194</v>
      </c>
      <c r="E946" s="24" t="s">
        <v>1228</v>
      </c>
      <c r="F946" s="24" t="s">
        <v>751</v>
      </c>
      <c r="G946" s="24" t="s">
        <v>31</v>
      </c>
    </row>
    <row r="947" spans="1:7" x14ac:dyDescent="0.35">
      <c r="A947" s="21" t="str">
        <f t="shared" si="14"/>
        <v>T-268Dec</v>
      </c>
      <c r="B947" s="21" t="s">
        <v>204</v>
      </c>
      <c r="C947" s="21" t="s">
        <v>379</v>
      </c>
      <c r="D947" s="21" t="s">
        <v>1195</v>
      </c>
      <c r="E947" s="21" t="s">
        <v>1048</v>
      </c>
      <c r="F947" s="21" t="s">
        <v>574</v>
      </c>
      <c r="G947" s="21" t="s">
        <v>31</v>
      </c>
    </row>
    <row r="948" spans="1:7" x14ac:dyDescent="0.35">
      <c r="A948" s="21" t="str">
        <f t="shared" si="14"/>
        <v>T-269Dec</v>
      </c>
      <c r="B948" s="21" t="s">
        <v>205</v>
      </c>
      <c r="C948" s="21" t="s">
        <v>379</v>
      </c>
      <c r="D948" s="21" t="s">
        <v>1195</v>
      </c>
      <c r="E948" s="21" t="s">
        <v>1049</v>
      </c>
      <c r="F948" s="21" t="s">
        <v>575</v>
      </c>
      <c r="G948" s="21" t="s">
        <v>31</v>
      </c>
    </row>
    <row r="949" spans="1:7" x14ac:dyDescent="0.35">
      <c r="A949" s="21" t="str">
        <f t="shared" si="14"/>
        <v>T-270Dec</v>
      </c>
      <c r="B949" s="21" t="s">
        <v>206</v>
      </c>
      <c r="C949" s="21" t="s">
        <v>379</v>
      </c>
      <c r="D949" s="21" t="s">
        <v>1195</v>
      </c>
      <c r="E949" s="21" t="s">
        <v>1050</v>
      </c>
      <c r="F949" s="21" t="s">
        <v>576</v>
      </c>
      <c r="G949" s="21" t="s">
        <v>31</v>
      </c>
    </row>
    <row r="950" spans="1:7" x14ac:dyDescent="0.35">
      <c r="A950" s="21" t="str">
        <f t="shared" si="14"/>
        <v>T-271Dec</v>
      </c>
      <c r="B950" s="21" t="s">
        <v>207</v>
      </c>
      <c r="C950" s="21" t="s">
        <v>379</v>
      </c>
      <c r="D950" s="21" t="s">
        <v>1195</v>
      </c>
      <c r="E950" s="21" t="s">
        <v>1051</v>
      </c>
      <c r="F950" s="21" t="s">
        <v>577</v>
      </c>
      <c r="G950" s="21" t="s">
        <v>31</v>
      </c>
    </row>
    <row r="951" spans="1:7" x14ac:dyDescent="0.35">
      <c r="A951" s="24" t="str">
        <f t="shared" si="14"/>
        <v>D-133Dec</v>
      </c>
      <c r="B951" s="24" t="s">
        <v>380</v>
      </c>
      <c r="C951" s="24" t="s">
        <v>380</v>
      </c>
      <c r="D951" s="24" t="s">
        <v>1194</v>
      </c>
      <c r="E951" s="24" t="s">
        <v>1229</v>
      </c>
      <c r="F951" s="24" t="s">
        <v>752</v>
      </c>
      <c r="G951" s="24" t="s">
        <v>31</v>
      </c>
    </row>
    <row r="952" spans="1:7" x14ac:dyDescent="0.35">
      <c r="A952" s="21" t="str">
        <f t="shared" si="14"/>
        <v>T-272Dec</v>
      </c>
      <c r="B952" s="21" t="s">
        <v>208</v>
      </c>
      <c r="C952" s="21" t="s">
        <v>380</v>
      </c>
      <c r="D952" s="21" t="s">
        <v>1195</v>
      </c>
      <c r="E952" s="21" t="s">
        <v>1052</v>
      </c>
      <c r="F952" s="21" t="s">
        <v>578</v>
      </c>
      <c r="G952" s="21" t="s">
        <v>31</v>
      </c>
    </row>
    <row r="953" spans="1:7" x14ac:dyDescent="0.35">
      <c r="A953" s="21" t="str">
        <f t="shared" si="14"/>
        <v>T-273Dec</v>
      </c>
      <c r="B953" s="21" t="s">
        <v>209</v>
      </c>
      <c r="C953" s="21" t="s">
        <v>380</v>
      </c>
      <c r="D953" s="21" t="s">
        <v>1195</v>
      </c>
      <c r="E953" s="21" t="s">
        <v>1053</v>
      </c>
      <c r="F953" s="21" t="s">
        <v>579</v>
      </c>
      <c r="G953" s="21" t="s">
        <v>31</v>
      </c>
    </row>
    <row r="954" spans="1:7" x14ac:dyDescent="0.35">
      <c r="A954" s="21" t="str">
        <f t="shared" si="14"/>
        <v>T-274Dec</v>
      </c>
      <c r="B954" s="21" t="s">
        <v>210</v>
      </c>
      <c r="C954" s="21" t="s">
        <v>380</v>
      </c>
      <c r="D954" s="21" t="s">
        <v>1195</v>
      </c>
      <c r="E954" s="21" t="s">
        <v>1054</v>
      </c>
      <c r="F954" s="21" t="s">
        <v>580</v>
      </c>
      <c r="G954" s="21" t="s">
        <v>31</v>
      </c>
    </row>
    <row r="955" spans="1:7" x14ac:dyDescent="0.35">
      <c r="A955" s="21" t="str">
        <f t="shared" si="14"/>
        <v>T-275Dec</v>
      </c>
      <c r="B955" s="21" t="s">
        <v>211</v>
      </c>
      <c r="C955" s="21" t="s">
        <v>380</v>
      </c>
      <c r="D955" s="21" t="s">
        <v>1195</v>
      </c>
      <c r="E955" s="21" t="s">
        <v>1055</v>
      </c>
      <c r="F955" s="21" t="s">
        <v>581</v>
      </c>
      <c r="G955" s="21" t="s">
        <v>31</v>
      </c>
    </row>
    <row r="956" spans="1:7" x14ac:dyDescent="0.35">
      <c r="A956" s="21" t="str">
        <f t="shared" si="14"/>
        <v>T-276Dec</v>
      </c>
      <c r="B956" s="21" t="s">
        <v>212</v>
      </c>
      <c r="C956" s="21" t="s">
        <v>380</v>
      </c>
      <c r="D956" s="21" t="s">
        <v>1195</v>
      </c>
      <c r="E956" s="21" t="s">
        <v>1056</v>
      </c>
      <c r="F956" s="21" t="s">
        <v>582</v>
      </c>
      <c r="G956" s="21" t="s">
        <v>31</v>
      </c>
    </row>
    <row r="957" spans="1:7" x14ac:dyDescent="0.35">
      <c r="A957" s="24" t="str">
        <f t="shared" si="14"/>
        <v>D-134Dec</v>
      </c>
      <c r="B957" s="24" t="s">
        <v>381</v>
      </c>
      <c r="C957" s="24" t="s">
        <v>381</v>
      </c>
      <c r="D957" s="24" t="s">
        <v>1194</v>
      </c>
      <c r="E957" s="24" t="s">
        <v>1230</v>
      </c>
      <c r="F957" s="24" t="s">
        <v>753</v>
      </c>
      <c r="G957" s="24" t="s">
        <v>31</v>
      </c>
    </row>
    <row r="958" spans="1:7" x14ac:dyDescent="0.35">
      <c r="A958" s="21" t="str">
        <f t="shared" si="14"/>
        <v>T-277Dec</v>
      </c>
      <c r="B958" s="21" t="s">
        <v>213</v>
      </c>
      <c r="C958" s="21" t="s">
        <v>381</v>
      </c>
      <c r="D958" s="21" t="s">
        <v>1195</v>
      </c>
      <c r="E958" s="21" t="s">
        <v>1057</v>
      </c>
      <c r="F958" s="21" t="s">
        <v>583</v>
      </c>
      <c r="G958" s="21" t="s">
        <v>31</v>
      </c>
    </row>
    <row r="959" spans="1:7" x14ac:dyDescent="0.35">
      <c r="A959" s="21" t="str">
        <f t="shared" si="14"/>
        <v>T-278Dec</v>
      </c>
      <c r="B959" s="21" t="s">
        <v>214</v>
      </c>
      <c r="C959" s="21" t="s">
        <v>381</v>
      </c>
      <c r="D959" s="21" t="s">
        <v>1195</v>
      </c>
      <c r="E959" s="21" t="s">
        <v>1058</v>
      </c>
      <c r="F959" s="21" t="s">
        <v>584</v>
      </c>
      <c r="G959" s="21" t="s">
        <v>31</v>
      </c>
    </row>
    <row r="960" spans="1:7" x14ac:dyDescent="0.35">
      <c r="A960" s="21" t="str">
        <f t="shared" si="14"/>
        <v>T-279Dec</v>
      </c>
      <c r="B960" s="21" t="s">
        <v>215</v>
      </c>
      <c r="C960" s="21" t="s">
        <v>381</v>
      </c>
      <c r="D960" s="21" t="s">
        <v>1195</v>
      </c>
      <c r="E960" s="21" t="s">
        <v>1059</v>
      </c>
      <c r="F960" s="21" t="s">
        <v>585</v>
      </c>
      <c r="G960" s="21" t="s">
        <v>31</v>
      </c>
    </row>
    <row r="961" spans="1:7" x14ac:dyDescent="0.35">
      <c r="A961" s="21" t="str">
        <f t="shared" si="14"/>
        <v>T-280Dec</v>
      </c>
      <c r="B961" s="21" t="s">
        <v>216</v>
      </c>
      <c r="C961" s="21" t="s">
        <v>381</v>
      </c>
      <c r="D961" s="21" t="s">
        <v>1195</v>
      </c>
      <c r="E961" s="21" t="s">
        <v>1060</v>
      </c>
      <c r="F961" s="21" t="s">
        <v>586</v>
      </c>
      <c r="G961" s="21" t="s">
        <v>31</v>
      </c>
    </row>
    <row r="962" spans="1:7" x14ac:dyDescent="0.35">
      <c r="A962" s="24" t="str">
        <f t="shared" si="14"/>
        <v>D-135Dec</v>
      </c>
      <c r="B962" s="24" t="s">
        <v>382</v>
      </c>
      <c r="C962" s="24" t="s">
        <v>382</v>
      </c>
      <c r="D962" s="24" t="s">
        <v>1194</v>
      </c>
      <c r="E962" s="24" t="s">
        <v>1231</v>
      </c>
      <c r="F962" s="24" t="s">
        <v>754</v>
      </c>
      <c r="G962" s="24" t="s">
        <v>31</v>
      </c>
    </row>
    <row r="963" spans="1:7" x14ac:dyDescent="0.35">
      <c r="A963" s="21" t="str">
        <f t="shared" si="14"/>
        <v>T-281Dec</v>
      </c>
      <c r="B963" s="21" t="s">
        <v>217</v>
      </c>
      <c r="C963" s="21" t="s">
        <v>382</v>
      </c>
      <c r="D963" s="21" t="s">
        <v>1195</v>
      </c>
      <c r="E963" s="21" t="s">
        <v>1061</v>
      </c>
      <c r="F963" s="21" t="s">
        <v>587</v>
      </c>
      <c r="G963" s="21" t="s">
        <v>31</v>
      </c>
    </row>
    <row r="964" spans="1:7" x14ac:dyDescent="0.35">
      <c r="A964" s="21" t="str">
        <f t="shared" si="14"/>
        <v>T-282Dec</v>
      </c>
      <c r="B964" s="21" t="s">
        <v>218</v>
      </c>
      <c r="C964" s="21" t="s">
        <v>382</v>
      </c>
      <c r="D964" s="21" t="s">
        <v>1195</v>
      </c>
      <c r="E964" s="21" t="s">
        <v>1062</v>
      </c>
      <c r="F964" s="21" t="s">
        <v>588</v>
      </c>
      <c r="G964" s="21" t="s">
        <v>31</v>
      </c>
    </row>
    <row r="965" spans="1:7" x14ac:dyDescent="0.35">
      <c r="A965" s="21" t="str">
        <f t="shared" ref="A965:A1028" si="15">_xlfn.CONCAT($B965,$G965)</f>
        <v>T-283Dec</v>
      </c>
      <c r="B965" s="21" t="s">
        <v>219</v>
      </c>
      <c r="C965" s="21" t="s">
        <v>382</v>
      </c>
      <c r="D965" s="21" t="s">
        <v>1195</v>
      </c>
      <c r="E965" s="21" t="s">
        <v>1063</v>
      </c>
      <c r="F965" s="21" t="s">
        <v>589</v>
      </c>
      <c r="G965" s="21" t="s">
        <v>31</v>
      </c>
    </row>
    <row r="966" spans="1:7" x14ac:dyDescent="0.35">
      <c r="A966" s="21" t="str">
        <f t="shared" si="15"/>
        <v>T-284Dec</v>
      </c>
      <c r="B966" s="21" t="s">
        <v>220</v>
      </c>
      <c r="C966" s="21" t="s">
        <v>382</v>
      </c>
      <c r="D966" s="21" t="s">
        <v>1195</v>
      </c>
      <c r="E966" s="21" t="s">
        <v>1064</v>
      </c>
      <c r="F966" s="21" t="s">
        <v>590</v>
      </c>
      <c r="G966" s="21" t="s">
        <v>31</v>
      </c>
    </row>
    <row r="967" spans="1:7" x14ac:dyDescent="0.35">
      <c r="A967" s="21" t="str">
        <f t="shared" si="15"/>
        <v>T-285Dec</v>
      </c>
      <c r="B967" s="21" t="s">
        <v>221</v>
      </c>
      <c r="C967" s="21" t="s">
        <v>382</v>
      </c>
      <c r="D967" s="21" t="s">
        <v>1195</v>
      </c>
      <c r="E967" s="21" t="s">
        <v>1065</v>
      </c>
      <c r="F967" s="21" t="s">
        <v>591</v>
      </c>
      <c r="G967" s="21" t="s">
        <v>31</v>
      </c>
    </row>
    <row r="968" spans="1:7" x14ac:dyDescent="0.35">
      <c r="A968" s="24" t="str">
        <f t="shared" si="15"/>
        <v>D-136Dec</v>
      </c>
      <c r="B968" s="24" t="s">
        <v>383</v>
      </c>
      <c r="C968" s="24" t="s">
        <v>383</v>
      </c>
      <c r="D968" s="24" t="s">
        <v>1194</v>
      </c>
      <c r="E968" s="24" t="s">
        <v>1232</v>
      </c>
      <c r="F968" s="24" t="s">
        <v>755</v>
      </c>
      <c r="G968" s="24" t="s">
        <v>31</v>
      </c>
    </row>
    <row r="969" spans="1:7" x14ac:dyDescent="0.35">
      <c r="A969" s="21" t="str">
        <f t="shared" si="15"/>
        <v>T-286Dec</v>
      </c>
      <c r="B969" s="21" t="s">
        <v>222</v>
      </c>
      <c r="C969" s="21" t="s">
        <v>383</v>
      </c>
      <c r="D969" s="21" t="s">
        <v>1195</v>
      </c>
      <c r="E969" s="21" t="s">
        <v>1066</v>
      </c>
      <c r="F969" s="21" t="s">
        <v>592</v>
      </c>
      <c r="G969" s="21" t="s">
        <v>31</v>
      </c>
    </row>
    <row r="970" spans="1:7" x14ac:dyDescent="0.35">
      <c r="A970" s="21" t="str">
        <f t="shared" si="15"/>
        <v>T-287Dec</v>
      </c>
      <c r="B970" s="21" t="s">
        <v>223</v>
      </c>
      <c r="C970" s="21" t="s">
        <v>383</v>
      </c>
      <c r="D970" s="21" t="s">
        <v>1195</v>
      </c>
      <c r="E970" s="21" t="s">
        <v>1067</v>
      </c>
      <c r="F970" s="21" t="s">
        <v>593</v>
      </c>
      <c r="G970" s="21" t="s">
        <v>31</v>
      </c>
    </row>
    <row r="971" spans="1:7" x14ac:dyDescent="0.35">
      <c r="A971" s="21" t="str">
        <f t="shared" si="15"/>
        <v>T-288Dec</v>
      </c>
      <c r="B971" s="21" t="s">
        <v>224</v>
      </c>
      <c r="C971" s="21" t="s">
        <v>383</v>
      </c>
      <c r="D971" s="21" t="s">
        <v>1195</v>
      </c>
      <c r="E971" s="21" t="s">
        <v>1068</v>
      </c>
      <c r="F971" s="21" t="s">
        <v>594</v>
      </c>
      <c r="G971" s="21" t="s">
        <v>31</v>
      </c>
    </row>
    <row r="972" spans="1:7" x14ac:dyDescent="0.35">
      <c r="A972" s="21" t="str">
        <f t="shared" si="15"/>
        <v>T-289Dec</v>
      </c>
      <c r="B972" s="21" t="s">
        <v>225</v>
      </c>
      <c r="C972" s="21" t="s">
        <v>383</v>
      </c>
      <c r="D972" s="21" t="s">
        <v>1195</v>
      </c>
      <c r="E972" s="21" t="s">
        <v>1069</v>
      </c>
      <c r="F972" s="21" t="s">
        <v>595</v>
      </c>
      <c r="G972" s="21" t="s">
        <v>31</v>
      </c>
    </row>
    <row r="973" spans="1:7" x14ac:dyDescent="0.35">
      <c r="A973" s="24" t="str">
        <f t="shared" si="15"/>
        <v>D-137Dec</v>
      </c>
      <c r="B973" s="24" t="s">
        <v>384</v>
      </c>
      <c r="C973" s="24" t="s">
        <v>384</v>
      </c>
      <c r="D973" s="24" t="s">
        <v>1194</v>
      </c>
      <c r="E973" s="24" t="s">
        <v>1233</v>
      </c>
      <c r="F973" s="24" t="s">
        <v>756</v>
      </c>
      <c r="G973" s="24" t="s">
        <v>31</v>
      </c>
    </row>
    <row r="974" spans="1:7" x14ac:dyDescent="0.35">
      <c r="A974" s="21" t="str">
        <f t="shared" si="15"/>
        <v>T-290Dec</v>
      </c>
      <c r="B974" s="21" t="s">
        <v>226</v>
      </c>
      <c r="C974" s="21" t="s">
        <v>384</v>
      </c>
      <c r="D974" s="21" t="s">
        <v>1195</v>
      </c>
      <c r="E974" s="21" t="s">
        <v>1070</v>
      </c>
      <c r="F974" s="21" t="s">
        <v>596</v>
      </c>
      <c r="G974" s="21" t="s">
        <v>31</v>
      </c>
    </row>
    <row r="975" spans="1:7" x14ac:dyDescent="0.35">
      <c r="A975" s="21" t="str">
        <f t="shared" si="15"/>
        <v>T-291Dec</v>
      </c>
      <c r="B975" s="21" t="s">
        <v>227</v>
      </c>
      <c r="C975" s="21" t="s">
        <v>384</v>
      </c>
      <c r="D975" s="21" t="s">
        <v>1195</v>
      </c>
      <c r="E975" s="21" t="s">
        <v>1071</v>
      </c>
      <c r="F975" s="21" t="s">
        <v>597</v>
      </c>
      <c r="G975" s="21" t="s">
        <v>31</v>
      </c>
    </row>
    <row r="976" spans="1:7" x14ac:dyDescent="0.35">
      <c r="A976" s="21" t="str">
        <f t="shared" si="15"/>
        <v>T-292Dec</v>
      </c>
      <c r="B976" s="21" t="s">
        <v>228</v>
      </c>
      <c r="C976" s="21" t="s">
        <v>384</v>
      </c>
      <c r="D976" s="21" t="s">
        <v>1195</v>
      </c>
      <c r="E976" s="21" t="s">
        <v>1072</v>
      </c>
      <c r="F976" s="21" t="s">
        <v>598</v>
      </c>
      <c r="G976" s="21" t="s">
        <v>31</v>
      </c>
    </row>
    <row r="977" spans="1:7" x14ac:dyDescent="0.35">
      <c r="A977" s="21" t="str">
        <f t="shared" si="15"/>
        <v>T-293Dec</v>
      </c>
      <c r="B977" s="21" t="s">
        <v>229</v>
      </c>
      <c r="C977" s="21" t="s">
        <v>384</v>
      </c>
      <c r="D977" s="21" t="s">
        <v>1195</v>
      </c>
      <c r="E977" s="21" t="s">
        <v>1073</v>
      </c>
      <c r="F977" s="21" t="s">
        <v>599</v>
      </c>
      <c r="G977" s="21" t="s">
        <v>31</v>
      </c>
    </row>
    <row r="978" spans="1:7" x14ac:dyDescent="0.35">
      <c r="A978" s="21" t="str">
        <f t="shared" si="15"/>
        <v>T-294Dec</v>
      </c>
      <c r="B978" s="21" t="s">
        <v>230</v>
      </c>
      <c r="C978" s="21" t="s">
        <v>384</v>
      </c>
      <c r="D978" s="21" t="s">
        <v>1195</v>
      </c>
      <c r="E978" s="21" t="s">
        <v>1074</v>
      </c>
      <c r="F978" s="21" t="s">
        <v>600</v>
      </c>
      <c r="G978" s="21" t="s">
        <v>31</v>
      </c>
    </row>
    <row r="979" spans="1:7" x14ac:dyDescent="0.35">
      <c r="A979" s="21" t="str">
        <f t="shared" si="15"/>
        <v>T-295Dec</v>
      </c>
      <c r="B979" s="21" t="s">
        <v>231</v>
      </c>
      <c r="C979" s="21" t="s">
        <v>384</v>
      </c>
      <c r="D979" s="21" t="s">
        <v>1195</v>
      </c>
      <c r="E979" s="21" t="s">
        <v>1075</v>
      </c>
      <c r="F979" s="21" t="s">
        <v>601</v>
      </c>
      <c r="G979" s="21" t="s">
        <v>31</v>
      </c>
    </row>
    <row r="980" spans="1:7" x14ac:dyDescent="0.35">
      <c r="A980" s="24" t="str">
        <f t="shared" si="15"/>
        <v>D-138Dec</v>
      </c>
      <c r="B980" s="24" t="s">
        <v>385</v>
      </c>
      <c r="C980" s="24" t="s">
        <v>385</v>
      </c>
      <c r="D980" s="24" t="s">
        <v>1194</v>
      </c>
      <c r="E980" s="24" t="s">
        <v>1234</v>
      </c>
      <c r="F980" s="24" t="s">
        <v>757</v>
      </c>
      <c r="G980" s="24" t="s">
        <v>31</v>
      </c>
    </row>
    <row r="981" spans="1:7" x14ac:dyDescent="0.35">
      <c r="A981" s="21" t="str">
        <f t="shared" si="15"/>
        <v>T-296Dec</v>
      </c>
      <c r="B981" s="21" t="s">
        <v>232</v>
      </c>
      <c r="C981" s="21" t="s">
        <v>385</v>
      </c>
      <c r="D981" s="21" t="s">
        <v>1195</v>
      </c>
      <c r="E981" s="21" t="s">
        <v>1076</v>
      </c>
      <c r="F981" s="21" t="s">
        <v>602</v>
      </c>
      <c r="G981" s="21" t="s">
        <v>31</v>
      </c>
    </row>
    <row r="982" spans="1:7" x14ac:dyDescent="0.35">
      <c r="A982" s="21" t="str">
        <f t="shared" si="15"/>
        <v>T-297Dec</v>
      </c>
      <c r="B982" s="21" t="s">
        <v>233</v>
      </c>
      <c r="C982" s="21" t="s">
        <v>385</v>
      </c>
      <c r="D982" s="21" t="s">
        <v>1195</v>
      </c>
      <c r="E982" s="21" t="s">
        <v>1077</v>
      </c>
      <c r="F982" s="21" t="s">
        <v>603</v>
      </c>
      <c r="G982" s="21" t="s">
        <v>31</v>
      </c>
    </row>
    <row r="983" spans="1:7" x14ac:dyDescent="0.35">
      <c r="A983" s="21" t="str">
        <f t="shared" si="15"/>
        <v>T-298Dec</v>
      </c>
      <c r="B983" s="21" t="s">
        <v>234</v>
      </c>
      <c r="C983" s="21" t="s">
        <v>385</v>
      </c>
      <c r="D983" s="21" t="s">
        <v>1195</v>
      </c>
      <c r="E983" s="21" t="s">
        <v>1078</v>
      </c>
      <c r="F983" s="21" t="s">
        <v>604</v>
      </c>
      <c r="G983" s="21" t="s">
        <v>31</v>
      </c>
    </row>
    <row r="984" spans="1:7" x14ac:dyDescent="0.35">
      <c r="A984" s="21" t="str">
        <f t="shared" si="15"/>
        <v>T-299Dec</v>
      </c>
      <c r="B984" s="21" t="s">
        <v>235</v>
      </c>
      <c r="C984" s="21" t="s">
        <v>385</v>
      </c>
      <c r="D984" s="21" t="s">
        <v>1195</v>
      </c>
      <c r="E984" s="21" t="s">
        <v>1079</v>
      </c>
      <c r="F984" s="21" t="s">
        <v>605</v>
      </c>
      <c r="G984" s="21" t="s">
        <v>31</v>
      </c>
    </row>
    <row r="985" spans="1:7" x14ac:dyDescent="0.35">
      <c r="A985" s="24" t="str">
        <f t="shared" si="15"/>
        <v>D-139Dec</v>
      </c>
      <c r="B985" s="24" t="s">
        <v>386</v>
      </c>
      <c r="C985" s="24" t="s">
        <v>386</v>
      </c>
      <c r="D985" s="24" t="s">
        <v>1194</v>
      </c>
      <c r="E985" s="24" t="s">
        <v>1235</v>
      </c>
      <c r="F985" s="24" t="s">
        <v>758</v>
      </c>
      <c r="G985" s="24" t="s">
        <v>31</v>
      </c>
    </row>
    <row r="986" spans="1:7" x14ac:dyDescent="0.35">
      <c r="A986" s="21" t="str">
        <f t="shared" si="15"/>
        <v>T-300Dec</v>
      </c>
      <c r="B986" s="21" t="s">
        <v>236</v>
      </c>
      <c r="C986" s="21" t="s">
        <v>386</v>
      </c>
      <c r="D986" s="21" t="s">
        <v>1195</v>
      </c>
      <c r="E986" s="21" t="s">
        <v>1080</v>
      </c>
      <c r="F986" s="21" t="s">
        <v>606</v>
      </c>
      <c r="G986" s="21" t="s">
        <v>31</v>
      </c>
    </row>
    <row r="987" spans="1:7" x14ac:dyDescent="0.35">
      <c r="A987" s="21" t="str">
        <f t="shared" si="15"/>
        <v>T-301Dec</v>
      </c>
      <c r="B987" s="21" t="s">
        <v>237</v>
      </c>
      <c r="C987" s="21" t="s">
        <v>386</v>
      </c>
      <c r="D987" s="21" t="s">
        <v>1195</v>
      </c>
      <c r="E987" s="21" t="s">
        <v>1081</v>
      </c>
      <c r="F987" s="21" t="s">
        <v>607</v>
      </c>
      <c r="G987" s="21" t="s">
        <v>31</v>
      </c>
    </row>
    <row r="988" spans="1:7" x14ac:dyDescent="0.35">
      <c r="A988" s="21" t="str">
        <f t="shared" si="15"/>
        <v>T-302Dec</v>
      </c>
      <c r="B988" s="21" t="s">
        <v>238</v>
      </c>
      <c r="C988" s="21" t="s">
        <v>386</v>
      </c>
      <c r="D988" s="21" t="s">
        <v>1195</v>
      </c>
      <c r="E988" s="21" t="s">
        <v>1082</v>
      </c>
      <c r="F988" s="21" t="s">
        <v>608</v>
      </c>
      <c r="G988" s="21" t="s">
        <v>31</v>
      </c>
    </row>
    <row r="989" spans="1:7" x14ac:dyDescent="0.35">
      <c r="A989" s="21" t="str">
        <f t="shared" si="15"/>
        <v>T-303Dec</v>
      </c>
      <c r="B989" s="21" t="s">
        <v>239</v>
      </c>
      <c r="C989" s="21" t="s">
        <v>386</v>
      </c>
      <c r="D989" s="21" t="s">
        <v>1195</v>
      </c>
      <c r="E989" s="21" t="s">
        <v>1083</v>
      </c>
      <c r="F989" s="21" t="s">
        <v>609</v>
      </c>
      <c r="G989" s="21" t="s">
        <v>31</v>
      </c>
    </row>
    <row r="990" spans="1:7" x14ac:dyDescent="0.35">
      <c r="A990" s="21" t="str">
        <f t="shared" si="15"/>
        <v>T-304Dec</v>
      </c>
      <c r="B990" s="21" t="s">
        <v>240</v>
      </c>
      <c r="C990" s="21" t="s">
        <v>386</v>
      </c>
      <c r="D990" s="21" t="s">
        <v>1195</v>
      </c>
      <c r="E990" s="21" t="s">
        <v>1084</v>
      </c>
      <c r="F990" s="21" t="s">
        <v>610</v>
      </c>
      <c r="G990" s="21" t="s">
        <v>31</v>
      </c>
    </row>
    <row r="991" spans="1:7" x14ac:dyDescent="0.35">
      <c r="A991" s="24" t="str">
        <f t="shared" si="15"/>
        <v>D-140Dec</v>
      </c>
      <c r="B991" s="24" t="s">
        <v>387</v>
      </c>
      <c r="C991" s="24" t="s">
        <v>387</v>
      </c>
      <c r="D991" s="24" t="s">
        <v>1194</v>
      </c>
      <c r="E991" s="24" t="s">
        <v>1236</v>
      </c>
      <c r="F991" s="24" t="s">
        <v>759</v>
      </c>
      <c r="G991" s="24" t="s">
        <v>31</v>
      </c>
    </row>
    <row r="992" spans="1:7" x14ac:dyDescent="0.35">
      <c r="A992" s="21" t="str">
        <f t="shared" si="15"/>
        <v>T-305Dec</v>
      </c>
      <c r="B992" s="21" t="s">
        <v>241</v>
      </c>
      <c r="C992" s="21" t="s">
        <v>387</v>
      </c>
      <c r="D992" s="21" t="s">
        <v>1195</v>
      </c>
      <c r="E992" s="21" t="s">
        <v>1085</v>
      </c>
      <c r="F992" s="21" t="s">
        <v>611</v>
      </c>
      <c r="G992" s="21" t="s">
        <v>31</v>
      </c>
    </row>
    <row r="993" spans="1:7" x14ac:dyDescent="0.35">
      <c r="A993" s="21" t="str">
        <f t="shared" si="15"/>
        <v>T-306Dec</v>
      </c>
      <c r="B993" s="21" t="s">
        <v>242</v>
      </c>
      <c r="C993" s="21" t="s">
        <v>387</v>
      </c>
      <c r="D993" s="21" t="s">
        <v>1195</v>
      </c>
      <c r="E993" s="21" t="s">
        <v>1086</v>
      </c>
      <c r="F993" s="21" t="s">
        <v>612</v>
      </c>
      <c r="G993" s="21" t="s">
        <v>31</v>
      </c>
    </row>
    <row r="994" spans="1:7" x14ac:dyDescent="0.35">
      <c r="A994" s="21" t="str">
        <f t="shared" si="15"/>
        <v>T-307Dec</v>
      </c>
      <c r="B994" s="21" t="s">
        <v>243</v>
      </c>
      <c r="C994" s="21" t="s">
        <v>387</v>
      </c>
      <c r="D994" s="21" t="s">
        <v>1195</v>
      </c>
      <c r="E994" s="21" t="s">
        <v>1087</v>
      </c>
      <c r="F994" s="21" t="s">
        <v>613</v>
      </c>
      <c r="G994" s="21" t="s">
        <v>31</v>
      </c>
    </row>
    <row r="995" spans="1:7" x14ac:dyDescent="0.35">
      <c r="A995" s="21" t="str">
        <f t="shared" si="15"/>
        <v>T-308Dec</v>
      </c>
      <c r="B995" s="21" t="s">
        <v>244</v>
      </c>
      <c r="C995" s="21" t="s">
        <v>387</v>
      </c>
      <c r="D995" s="21" t="s">
        <v>1195</v>
      </c>
      <c r="E995" s="21" t="s">
        <v>1088</v>
      </c>
      <c r="F995" s="21" t="s">
        <v>614</v>
      </c>
      <c r="G995" s="21" t="s">
        <v>31</v>
      </c>
    </row>
    <row r="996" spans="1:7" x14ac:dyDescent="0.35">
      <c r="A996" s="21" t="str">
        <f t="shared" si="15"/>
        <v>T-309Dec</v>
      </c>
      <c r="B996" s="21" t="s">
        <v>245</v>
      </c>
      <c r="C996" s="21" t="s">
        <v>387</v>
      </c>
      <c r="D996" s="21" t="s">
        <v>1195</v>
      </c>
      <c r="E996" s="21" t="s">
        <v>1089</v>
      </c>
      <c r="F996" s="21" t="s">
        <v>615</v>
      </c>
      <c r="G996" s="21" t="s">
        <v>31</v>
      </c>
    </row>
    <row r="997" spans="1:7" x14ac:dyDescent="0.35">
      <c r="A997" s="24" t="str">
        <f t="shared" si="15"/>
        <v>D-141Dec</v>
      </c>
      <c r="B997" s="24" t="s">
        <v>388</v>
      </c>
      <c r="C997" s="24" t="s">
        <v>388</v>
      </c>
      <c r="D997" s="24" t="s">
        <v>1194</v>
      </c>
      <c r="E997" s="24" t="s">
        <v>1237</v>
      </c>
      <c r="F997" s="24" t="s">
        <v>760</v>
      </c>
      <c r="G997" s="24" t="s">
        <v>31</v>
      </c>
    </row>
    <row r="998" spans="1:7" x14ac:dyDescent="0.35">
      <c r="A998" s="21" t="str">
        <f t="shared" si="15"/>
        <v>T-310Dec</v>
      </c>
      <c r="B998" s="21" t="s">
        <v>246</v>
      </c>
      <c r="C998" s="21" t="s">
        <v>388</v>
      </c>
      <c r="D998" s="21" t="s">
        <v>1195</v>
      </c>
      <c r="E998" s="21" t="s">
        <v>1090</v>
      </c>
      <c r="F998" s="21" t="s">
        <v>616</v>
      </c>
      <c r="G998" s="21" t="s">
        <v>31</v>
      </c>
    </row>
    <row r="999" spans="1:7" x14ac:dyDescent="0.35">
      <c r="A999" s="21" t="str">
        <f t="shared" si="15"/>
        <v>T-311Dec</v>
      </c>
      <c r="B999" s="21" t="s">
        <v>247</v>
      </c>
      <c r="C999" s="21" t="s">
        <v>388</v>
      </c>
      <c r="D999" s="21" t="s">
        <v>1195</v>
      </c>
      <c r="E999" s="21" t="s">
        <v>1091</v>
      </c>
      <c r="F999" s="21" t="s">
        <v>617</v>
      </c>
      <c r="G999" s="21" t="s">
        <v>31</v>
      </c>
    </row>
    <row r="1000" spans="1:7" x14ac:dyDescent="0.35">
      <c r="A1000" s="21" t="str">
        <f t="shared" si="15"/>
        <v>T-312Dec</v>
      </c>
      <c r="B1000" s="21" t="s">
        <v>248</v>
      </c>
      <c r="C1000" s="21" t="s">
        <v>388</v>
      </c>
      <c r="D1000" s="21" t="s">
        <v>1195</v>
      </c>
      <c r="E1000" s="21" t="s">
        <v>1092</v>
      </c>
      <c r="F1000" s="21" t="s">
        <v>618</v>
      </c>
      <c r="G1000" s="21" t="s">
        <v>31</v>
      </c>
    </row>
    <row r="1001" spans="1:7" x14ac:dyDescent="0.35">
      <c r="A1001" s="21" t="str">
        <f t="shared" si="15"/>
        <v>T-313Dec</v>
      </c>
      <c r="B1001" s="21" t="s">
        <v>249</v>
      </c>
      <c r="C1001" s="21" t="s">
        <v>388</v>
      </c>
      <c r="D1001" s="21" t="s">
        <v>1195</v>
      </c>
      <c r="E1001" s="21" t="s">
        <v>1093</v>
      </c>
      <c r="F1001" s="21" t="s">
        <v>619</v>
      </c>
      <c r="G1001" s="21" t="s">
        <v>31</v>
      </c>
    </row>
    <row r="1002" spans="1:7" x14ac:dyDescent="0.35">
      <c r="A1002" s="24" t="str">
        <f t="shared" si="15"/>
        <v>D-142Dec</v>
      </c>
      <c r="B1002" s="24" t="s">
        <v>389</v>
      </c>
      <c r="C1002" s="24" t="s">
        <v>389</v>
      </c>
      <c r="D1002" s="24" t="s">
        <v>1194</v>
      </c>
      <c r="E1002" s="24" t="s">
        <v>1238</v>
      </c>
      <c r="F1002" s="24" t="s">
        <v>761</v>
      </c>
      <c r="G1002" s="24" t="s">
        <v>31</v>
      </c>
    </row>
    <row r="1003" spans="1:7" x14ac:dyDescent="0.35">
      <c r="A1003" s="21" t="str">
        <f t="shared" si="15"/>
        <v>T-314Dec</v>
      </c>
      <c r="B1003" s="21" t="s">
        <v>250</v>
      </c>
      <c r="C1003" s="21" t="s">
        <v>389</v>
      </c>
      <c r="D1003" s="21" t="s">
        <v>1195</v>
      </c>
      <c r="E1003" s="21" t="s">
        <v>1094</v>
      </c>
      <c r="F1003" s="21" t="s">
        <v>620</v>
      </c>
      <c r="G1003" s="21" t="s">
        <v>31</v>
      </c>
    </row>
    <row r="1004" spans="1:7" x14ac:dyDescent="0.35">
      <c r="A1004" s="21" t="str">
        <f t="shared" si="15"/>
        <v>T-315Dec</v>
      </c>
      <c r="B1004" s="21" t="s">
        <v>251</v>
      </c>
      <c r="C1004" s="21" t="s">
        <v>389</v>
      </c>
      <c r="D1004" s="21" t="s">
        <v>1195</v>
      </c>
      <c r="E1004" s="21" t="s">
        <v>1095</v>
      </c>
      <c r="F1004" s="21" t="s">
        <v>621</v>
      </c>
      <c r="G1004" s="21" t="s">
        <v>31</v>
      </c>
    </row>
    <row r="1005" spans="1:7" x14ac:dyDescent="0.35">
      <c r="A1005" s="21" t="str">
        <f t="shared" si="15"/>
        <v>T-316Dec</v>
      </c>
      <c r="B1005" s="21" t="s">
        <v>252</v>
      </c>
      <c r="C1005" s="21" t="s">
        <v>389</v>
      </c>
      <c r="D1005" s="21" t="s">
        <v>1195</v>
      </c>
      <c r="E1005" s="21" t="s">
        <v>1096</v>
      </c>
      <c r="F1005" s="21" t="s">
        <v>622</v>
      </c>
      <c r="G1005" s="21" t="s">
        <v>31</v>
      </c>
    </row>
    <row r="1006" spans="1:7" x14ac:dyDescent="0.35">
      <c r="A1006" s="21" t="str">
        <f t="shared" si="15"/>
        <v>T-317Dec</v>
      </c>
      <c r="B1006" s="21" t="s">
        <v>253</v>
      </c>
      <c r="C1006" s="21" t="s">
        <v>389</v>
      </c>
      <c r="D1006" s="21" t="s">
        <v>1195</v>
      </c>
      <c r="E1006" s="21" t="s">
        <v>1097</v>
      </c>
      <c r="F1006" s="21" t="s">
        <v>623</v>
      </c>
      <c r="G1006" s="21" t="s">
        <v>31</v>
      </c>
    </row>
    <row r="1007" spans="1:7" x14ac:dyDescent="0.35">
      <c r="A1007" s="21" t="str">
        <f t="shared" si="15"/>
        <v>T-318Dec</v>
      </c>
      <c r="B1007" s="21" t="s">
        <v>254</v>
      </c>
      <c r="C1007" s="21" t="s">
        <v>389</v>
      </c>
      <c r="D1007" s="21" t="s">
        <v>1195</v>
      </c>
      <c r="E1007" s="21" t="s">
        <v>1098</v>
      </c>
      <c r="F1007" s="21" t="s">
        <v>624</v>
      </c>
      <c r="G1007" s="21" t="s">
        <v>31</v>
      </c>
    </row>
    <row r="1008" spans="1:7" x14ac:dyDescent="0.35">
      <c r="A1008" s="21" t="str">
        <f t="shared" si="15"/>
        <v>T-319Dec</v>
      </c>
      <c r="B1008" s="21" t="s">
        <v>255</v>
      </c>
      <c r="C1008" s="21" t="s">
        <v>389</v>
      </c>
      <c r="D1008" s="21" t="s">
        <v>1195</v>
      </c>
      <c r="E1008" s="21" t="s">
        <v>1099</v>
      </c>
      <c r="F1008" s="21" t="s">
        <v>625</v>
      </c>
      <c r="G1008" s="21" t="s">
        <v>31</v>
      </c>
    </row>
    <row r="1009" spans="1:7" x14ac:dyDescent="0.35">
      <c r="A1009" s="24" t="str">
        <f t="shared" si="15"/>
        <v>D-143Dec</v>
      </c>
      <c r="B1009" s="24" t="s">
        <v>390</v>
      </c>
      <c r="C1009" s="24" t="s">
        <v>390</v>
      </c>
      <c r="D1009" s="24" t="s">
        <v>1194</v>
      </c>
      <c r="E1009" s="24" t="s">
        <v>1239</v>
      </c>
      <c r="F1009" s="24" t="s">
        <v>762</v>
      </c>
      <c r="G1009" s="24" t="s">
        <v>31</v>
      </c>
    </row>
    <row r="1010" spans="1:7" x14ac:dyDescent="0.35">
      <c r="A1010" s="21" t="str">
        <f t="shared" si="15"/>
        <v>T-320Dec</v>
      </c>
      <c r="B1010" s="21" t="s">
        <v>256</v>
      </c>
      <c r="C1010" s="21" t="s">
        <v>390</v>
      </c>
      <c r="D1010" s="21" t="s">
        <v>1195</v>
      </c>
      <c r="E1010" s="21" t="s">
        <v>1100</v>
      </c>
      <c r="F1010" s="21" t="s">
        <v>626</v>
      </c>
      <c r="G1010" s="21" t="s">
        <v>31</v>
      </c>
    </row>
    <row r="1011" spans="1:7" x14ac:dyDescent="0.35">
      <c r="A1011" s="21" t="str">
        <f t="shared" si="15"/>
        <v>T-321Dec</v>
      </c>
      <c r="B1011" s="21" t="s">
        <v>257</v>
      </c>
      <c r="C1011" s="21" t="s">
        <v>390</v>
      </c>
      <c r="D1011" s="21" t="s">
        <v>1195</v>
      </c>
      <c r="E1011" s="21" t="s">
        <v>1101</v>
      </c>
      <c r="F1011" s="21" t="s">
        <v>627</v>
      </c>
      <c r="G1011" s="21" t="s">
        <v>31</v>
      </c>
    </row>
    <row r="1012" spans="1:7" x14ac:dyDescent="0.35">
      <c r="A1012" s="21" t="str">
        <f t="shared" si="15"/>
        <v>T-322Dec</v>
      </c>
      <c r="B1012" s="21" t="s">
        <v>258</v>
      </c>
      <c r="C1012" s="21" t="s">
        <v>390</v>
      </c>
      <c r="D1012" s="21" t="s">
        <v>1195</v>
      </c>
      <c r="E1012" s="21" t="s">
        <v>1102</v>
      </c>
      <c r="F1012" s="21" t="s">
        <v>628</v>
      </c>
      <c r="G1012" s="21" t="s">
        <v>31</v>
      </c>
    </row>
    <row r="1013" spans="1:7" x14ac:dyDescent="0.35">
      <c r="A1013" s="21" t="str">
        <f t="shared" si="15"/>
        <v>T-323Dec</v>
      </c>
      <c r="B1013" s="21" t="s">
        <v>259</v>
      </c>
      <c r="C1013" s="21" t="s">
        <v>390</v>
      </c>
      <c r="D1013" s="21" t="s">
        <v>1195</v>
      </c>
      <c r="E1013" s="21" t="s">
        <v>1103</v>
      </c>
      <c r="F1013" s="21" t="s">
        <v>629</v>
      </c>
      <c r="G1013" s="21" t="s">
        <v>31</v>
      </c>
    </row>
    <row r="1014" spans="1:7" x14ac:dyDescent="0.35">
      <c r="A1014" s="21" t="str">
        <f t="shared" si="15"/>
        <v>T-324Dec</v>
      </c>
      <c r="B1014" s="21" t="s">
        <v>260</v>
      </c>
      <c r="C1014" s="21" t="s">
        <v>390</v>
      </c>
      <c r="D1014" s="21" t="s">
        <v>1195</v>
      </c>
      <c r="E1014" s="21" t="s">
        <v>1104</v>
      </c>
      <c r="F1014" s="21" t="s">
        <v>630</v>
      </c>
      <c r="G1014" s="21" t="s">
        <v>31</v>
      </c>
    </row>
    <row r="1015" spans="1:7" x14ac:dyDescent="0.35">
      <c r="A1015" s="24" t="str">
        <f t="shared" si="15"/>
        <v>D-144Dec</v>
      </c>
      <c r="B1015" s="24" t="s">
        <v>391</v>
      </c>
      <c r="C1015" s="24" t="s">
        <v>391</v>
      </c>
      <c r="D1015" s="24" t="s">
        <v>1194</v>
      </c>
      <c r="E1015" s="24" t="s">
        <v>1240</v>
      </c>
      <c r="F1015" s="24" t="s">
        <v>763</v>
      </c>
      <c r="G1015" s="24" t="s">
        <v>31</v>
      </c>
    </row>
    <row r="1016" spans="1:7" x14ac:dyDescent="0.35">
      <c r="A1016" s="21" t="str">
        <f t="shared" si="15"/>
        <v>T-325Dec</v>
      </c>
      <c r="B1016" s="21" t="s">
        <v>261</v>
      </c>
      <c r="C1016" s="21" t="s">
        <v>391</v>
      </c>
      <c r="D1016" s="21" t="s">
        <v>1195</v>
      </c>
      <c r="E1016" s="21" t="s">
        <v>1105</v>
      </c>
      <c r="F1016" s="21" t="s">
        <v>631</v>
      </c>
      <c r="G1016" s="21" t="s">
        <v>31</v>
      </c>
    </row>
    <row r="1017" spans="1:7" x14ac:dyDescent="0.35">
      <c r="A1017" s="21" t="str">
        <f t="shared" si="15"/>
        <v>T-326Dec</v>
      </c>
      <c r="B1017" s="21" t="s">
        <v>262</v>
      </c>
      <c r="C1017" s="21" t="s">
        <v>391</v>
      </c>
      <c r="D1017" s="21" t="s">
        <v>1195</v>
      </c>
      <c r="E1017" s="21" t="s">
        <v>1106</v>
      </c>
      <c r="F1017" s="21" t="s">
        <v>632</v>
      </c>
      <c r="G1017" s="21" t="s">
        <v>31</v>
      </c>
    </row>
    <row r="1018" spans="1:7" x14ac:dyDescent="0.35">
      <c r="A1018" s="21" t="str">
        <f t="shared" si="15"/>
        <v>T-327Dec</v>
      </c>
      <c r="B1018" s="21" t="s">
        <v>263</v>
      </c>
      <c r="C1018" s="21" t="s">
        <v>391</v>
      </c>
      <c r="D1018" s="21" t="s">
        <v>1195</v>
      </c>
      <c r="E1018" s="21" t="s">
        <v>1107</v>
      </c>
      <c r="F1018" s="21" t="s">
        <v>633</v>
      </c>
      <c r="G1018" s="21" t="s">
        <v>31</v>
      </c>
    </row>
    <row r="1019" spans="1:7" x14ac:dyDescent="0.35">
      <c r="A1019" s="21" t="str">
        <f t="shared" si="15"/>
        <v>T-328Dec</v>
      </c>
      <c r="B1019" s="21" t="s">
        <v>264</v>
      </c>
      <c r="C1019" s="21" t="s">
        <v>391</v>
      </c>
      <c r="D1019" s="21" t="s">
        <v>1195</v>
      </c>
      <c r="E1019" s="21" t="s">
        <v>1108</v>
      </c>
      <c r="F1019" s="21" t="s">
        <v>634</v>
      </c>
      <c r="G1019" s="21" t="s">
        <v>31</v>
      </c>
    </row>
    <row r="1020" spans="1:7" x14ac:dyDescent="0.35">
      <c r="A1020" s="24" t="str">
        <f t="shared" si="15"/>
        <v>D-145Dec</v>
      </c>
      <c r="B1020" s="24" t="s">
        <v>392</v>
      </c>
      <c r="C1020" s="24" t="s">
        <v>392</v>
      </c>
      <c r="D1020" s="24" t="s">
        <v>1194</v>
      </c>
      <c r="E1020" s="24" t="s">
        <v>1241</v>
      </c>
      <c r="F1020" s="24" t="s">
        <v>764</v>
      </c>
      <c r="G1020" s="24" t="s">
        <v>31</v>
      </c>
    </row>
    <row r="1021" spans="1:7" x14ac:dyDescent="0.35">
      <c r="A1021" s="21" t="str">
        <f t="shared" si="15"/>
        <v>T-329Dec</v>
      </c>
      <c r="B1021" s="21" t="s">
        <v>265</v>
      </c>
      <c r="C1021" s="21" t="s">
        <v>392</v>
      </c>
      <c r="D1021" s="21" t="s">
        <v>1195</v>
      </c>
      <c r="E1021" s="21" t="s">
        <v>1109</v>
      </c>
      <c r="F1021" s="21" t="s">
        <v>635</v>
      </c>
      <c r="G1021" s="21" t="s">
        <v>31</v>
      </c>
    </row>
    <row r="1022" spans="1:7" x14ac:dyDescent="0.35">
      <c r="A1022" s="21" t="str">
        <f t="shared" si="15"/>
        <v>T-330Dec</v>
      </c>
      <c r="B1022" s="21" t="s">
        <v>266</v>
      </c>
      <c r="C1022" s="21" t="s">
        <v>392</v>
      </c>
      <c r="D1022" s="21" t="s">
        <v>1195</v>
      </c>
      <c r="E1022" s="21" t="s">
        <v>1110</v>
      </c>
      <c r="F1022" s="21" t="s">
        <v>636</v>
      </c>
      <c r="G1022" s="21" t="s">
        <v>31</v>
      </c>
    </row>
    <row r="1023" spans="1:7" x14ac:dyDescent="0.35">
      <c r="A1023" s="21" t="str">
        <f t="shared" si="15"/>
        <v>T-331Dec</v>
      </c>
      <c r="B1023" s="21" t="s">
        <v>267</v>
      </c>
      <c r="C1023" s="21" t="s">
        <v>392</v>
      </c>
      <c r="D1023" s="21" t="s">
        <v>1195</v>
      </c>
      <c r="E1023" s="21" t="s">
        <v>1111</v>
      </c>
      <c r="F1023" s="21" t="s">
        <v>637</v>
      </c>
      <c r="G1023" s="21" t="s">
        <v>31</v>
      </c>
    </row>
    <row r="1024" spans="1:7" x14ac:dyDescent="0.35">
      <c r="A1024" s="21" t="str">
        <f t="shared" si="15"/>
        <v>T-332Dec</v>
      </c>
      <c r="B1024" s="21" t="s">
        <v>268</v>
      </c>
      <c r="C1024" s="21" t="s">
        <v>392</v>
      </c>
      <c r="D1024" s="21" t="s">
        <v>1195</v>
      </c>
      <c r="E1024" s="21" t="s">
        <v>1112</v>
      </c>
      <c r="F1024" s="21" t="s">
        <v>638</v>
      </c>
      <c r="G1024" s="21" t="s">
        <v>31</v>
      </c>
    </row>
    <row r="1025" spans="1:7" x14ac:dyDescent="0.35">
      <c r="A1025" s="21" t="str">
        <f t="shared" si="15"/>
        <v>T-333Dec</v>
      </c>
      <c r="B1025" s="21" t="s">
        <v>269</v>
      </c>
      <c r="C1025" s="21" t="s">
        <v>392</v>
      </c>
      <c r="D1025" s="21" t="s">
        <v>1195</v>
      </c>
      <c r="E1025" s="21" t="s">
        <v>1113</v>
      </c>
      <c r="F1025" s="21" t="s">
        <v>639</v>
      </c>
      <c r="G1025" s="21" t="s">
        <v>31</v>
      </c>
    </row>
    <row r="1026" spans="1:7" x14ac:dyDescent="0.35">
      <c r="A1026" s="21" t="str">
        <f t="shared" si="15"/>
        <v>T-334Dec</v>
      </c>
      <c r="B1026" s="21" t="s">
        <v>270</v>
      </c>
      <c r="C1026" s="21" t="s">
        <v>392</v>
      </c>
      <c r="D1026" s="21" t="s">
        <v>1195</v>
      </c>
      <c r="E1026" s="21" t="s">
        <v>1114</v>
      </c>
      <c r="F1026" s="21" t="s">
        <v>640</v>
      </c>
      <c r="G1026" s="21" t="s">
        <v>31</v>
      </c>
    </row>
    <row r="1027" spans="1:7" x14ac:dyDescent="0.35">
      <c r="A1027" s="21" t="str">
        <f t="shared" si="15"/>
        <v>T-335Dec</v>
      </c>
      <c r="B1027" s="21" t="s">
        <v>271</v>
      </c>
      <c r="C1027" s="21" t="s">
        <v>392</v>
      </c>
      <c r="D1027" s="21" t="s">
        <v>1195</v>
      </c>
      <c r="E1027" s="21" t="s">
        <v>1115</v>
      </c>
      <c r="F1027" s="21" t="s">
        <v>641</v>
      </c>
      <c r="G1027" s="21" t="s">
        <v>31</v>
      </c>
    </row>
    <row r="1028" spans="1:7" x14ac:dyDescent="0.35">
      <c r="A1028" s="24" t="str">
        <f t="shared" si="15"/>
        <v>D-146Dec</v>
      </c>
      <c r="B1028" s="24" t="s">
        <v>393</v>
      </c>
      <c r="C1028" s="24" t="s">
        <v>393</v>
      </c>
      <c r="D1028" s="24" t="s">
        <v>1194</v>
      </c>
      <c r="E1028" s="24" t="s">
        <v>1242</v>
      </c>
      <c r="F1028" s="24" t="s">
        <v>765</v>
      </c>
      <c r="G1028" s="24" t="s">
        <v>31</v>
      </c>
    </row>
    <row r="1029" spans="1:7" x14ac:dyDescent="0.35">
      <c r="A1029" s="21" t="str">
        <f t="shared" ref="A1029:A1092" si="16">_xlfn.CONCAT($B1029,$G1029)</f>
        <v>T-336Dec</v>
      </c>
      <c r="B1029" s="21" t="s">
        <v>272</v>
      </c>
      <c r="C1029" s="21" t="s">
        <v>393</v>
      </c>
      <c r="D1029" s="21" t="s">
        <v>1195</v>
      </c>
      <c r="E1029" s="21" t="s">
        <v>1116</v>
      </c>
      <c r="F1029" s="21" t="s">
        <v>642</v>
      </c>
      <c r="G1029" s="21" t="s">
        <v>31</v>
      </c>
    </row>
    <row r="1030" spans="1:7" x14ac:dyDescent="0.35">
      <c r="A1030" s="21" t="str">
        <f t="shared" si="16"/>
        <v>T-337Dec</v>
      </c>
      <c r="B1030" s="21" t="s">
        <v>273</v>
      </c>
      <c r="C1030" s="21" t="s">
        <v>393</v>
      </c>
      <c r="D1030" s="21" t="s">
        <v>1195</v>
      </c>
      <c r="E1030" s="21" t="s">
        <v>1117</v>
      </c>
      <c r="F1030" s="21" t="s">
        <v>643</v>
      </c>
      <c r="G1030" s="21" t="s">
        <v>31</v>
      </c>
    </row>
    <row r="1031" spans="1:7" x14ac:dyDescent="0.35">
      <c r="A1031" s="21" t="str">
        <f t="shared" si="16"/>
        <v>T-338Dec</v>
      </c>
      <c r="B1031" s="21" t="s">
        <v>274</v>
      </c>
      <c r="C1031" s="21" t="s">
        <v>393</v>
      </c>
      <c r="D1031" s="21" t="s">
        <v>1195</v>
      </c>
      <c r="E1031" s="21" t="s">
        <v>1118</v>
      </c>
      <c r="F1031" s="21" t="s">
        <v>644</v>
      </c>
      <c r="G1031" s="21" t="s">
        <v>31</v>
      </c>
    </row>
    <row r="1032" spans="1:7" x14ac:dyDescent="0.35">
      <c r="A1032" s="21" t="str">
        <f t="shared" si="16"/>
        <v>T-339Dec</v>
      </c>
      <c r="B1032" s="21" t="s">
        <v>275</v>
      </c>
      <c r="C1032" s="21" t="s">
        <v>393</v>
      </c>
      <c r="D1032" s="21" t="s">
        <v>1195</v>
      </c>
      <c r="E1032" s="21" t="s">
        <v>1119</v>
      </c>
      <c r="F1032" s="21" t="s">
        <v>645</v>
      </c>
      <c r="G1032" s="21" t="s">
        <v>31</v>
      </c>
    </row>
    <row r="1033" spans="1:7" x14ac:dyDescent="0.35">
      <c r="A1033" s="24" t="str">
        <f t="shared" si="16"/>
        <v>D-147Dec</v>
      </c>
      <c r="B1033" s="24" t="s">
        <v>394</v>
      </c>
      <c r="C1033" s="24" t="s">
        <v>394</v>
      </c>
      <c r="D1033" s="24" t="s">
        <v>1194</v>
      </c>
      <c r="E1033" s="24" t="s">
        <v>1243</v>
      </c>
      <c r="F1033" s="24" t="s">
        <v>766</v>
      </c>
      <c r="G1033" s="24" t="s">
        <v>31</v>
      </c>
    </row>
    <row r="1034" spans="1:7" x14ac:dyDescent="0.35">
      <c r="A1034" s="21" t="str">
        <f t="shared" si="16"/>
        <v>T-340Dec</v>
      </c>
      <c r="B1034" s="21" t="s">
        <v>276</v>
      </c>
      <c r="C1034" s="21" t="s">
        <v>394</v>
      </c>
      <c r="D1034" s="21" t="s">
        <v>1195</v>
      </c>
      <c r="E1034" s="21" t="s">
        <v>1120</v>
      </c>
      <c r="F1034" s="21" t="s">
        <v>646</v>
      </c>
      <c r="G1034" s="21" t="s">
        <v>31</v>
      </c>
    </row>
    <row r="1035" spans="1:7" x14ac:dyDescent="0.35">
      <c r="A1035" s="21" t="str">
        <f t="shared" si="16"/>
        <v>T-341Dec</v>
      </c>
      <c r="B1035" s="21" t="s">
        <v>277</v>
      </c>
      <c r="C1035" s="21" t="s">
        <v>394</v>
      </c>
      <c r="D1035" s="21" t="s">
        <v>1195</v>
      </c>
      <c r="E1035" s="21" t="s">
        <v>1121</v>
      </c>
      <c r="F1035" s="21" t="s">
        <v>647</v>
      </c>
      <c r="G1035" s="21" t="s">
        <v>31</v>
      </c>
    </row>
    <row r="1036" spans="1:7" x14ac:dyDescent="0.35">
      <c r="A1036" s="21" t="str">
        <f t="shared" si="16"/>
        <v>T-342Dec</v>
      </c>
      <c r="B1036" s="21" t="s">
        <v>278</v>
      </c>
      <c r="C1036" s="21" t="s">
        <v>394</v>
      </c>
      <c r="D1036" s="21" t="s">
        <v>1195</v>
      </c>
      <c r="E1036" s="21" t="s">
        <v>1122</v>
      </c>
      <c r="F1036" s="21" t="s">
        <v>648</v>
      </c>
      <c r="G1036" s="21" t="s">
        <v>31</v>
      </c>
    </row>
    <row r="1037" spans="1:7" x14ac:dyDescent="0.35">
      <c r="A1037" s="21" t="str">
        <f t="shared" si="16"/>
        <v>T-343Dec</v>
      </c>
      <c r="B1037" s="21" t="s">
        <v>279</v>
      </c>
      <c r="C1037" s="21" t="s">
        <v>394</v>
      </c>
      <c r="D1037" s="21" t="s">
        <v>1195</v>
      </c>
      <c r="E1037" s="21" t="s">
        <v>1123</v>
      </c>
      <c r="F1037" s="21" t="s">
        <v>649</v>
      </c>
      <c r="G1037" s="21" t="s">
        <v>31</v>
      </c>
    </row>
    <row r="1038" spans="1:7" x14ac:dyDescent="0.35">
      <c r="A1038" s="21" t="str">
        <f t="shared" si="16"/>
        <v>T-344Dec</v>
      </c>
      <c r="B1038" s="21" t="s">
        <v>280</v>
      </c>
      <c r="C1038" s="21" t="s">
        <v>394</v>
      </c>
      <c r="D1038" s="21" t="s">
        <v>1195</v>
      </c>
      <c r="E1038" s="21" t="s">
        <v>1124</v>
      </c>
      <c r="F1038" s="21" t="s">
        <v>650</v>
      </c>
      <c r="G1038" s="21" t="s">
        <v>31</v>
      </c>
    </row>
    <row r="1039" spans="1:7" x14ac:dyDescent="0.35">
      <c r="A1039" s="21" t="str">
        <f t="shared" si="16"/>
        <v>T-345Dec</v>
      </c>
      <c r="B1039" s="21" t="s">
        <v>281</v>
      </c>
      <c r="C1039" s="21" t="s">
        <v>394</v>
      </c>
      <c r="D1039" s="21" t="s">
        <v>1195</v>
      </c>
      <c r="E1039" s="21" t="s">
        <v>1125</v>
      </c>
      <c r="F1039" s="21" t="s">
        <v>651</v>
      </c>
      <c r="G1039" s="21" t="s">
        <v>31</v>
      </c>
    </row>
    <row r="1040" spans="1:7" x14ac:dyDescent="0.35">
      <c r="A1040" s="24" t="str">
        <f t="shared" si="16"/>
        <v>D-148Dec</v>
      </c>
      <c r="B1040" s="24" t="s">
        <v>395</v>
      </c>
      <c r="C1040" s="24" t="s">
        <v>395</v>
      </c>
      <c r="D1040" s="24" t="s">
        <v>1194</v>
      </c>
      <c r="E1040" s="24" t="s">
        <v>1244</v>
      </c>
      <c r="F1040" s="24" t="s">
        <v>767</v>
      </c>
      <c r="G1040" s="24" t="s">
        <v>31</v>
      </c>
    </row>
    <row r="1041" spans="1:7" x14ac:dyDescent="0.35">
      <c r="A1041" s="21" t="str">
        <f t="shared" si="16"/>
        <v>T-346Dec</v>
      </c>
      <c r="B1041" s="21" t="s">
        <v>282</v>
      </c>
      <c r="C1041" s="21" t="s">
        <v>395</v>
      </c>
      <c r="D1041" s="21" t="s">
        <v>1195</v>
      </c>
      <c r="E1041" s="21" t="s">
        <v>1126</v>
      </c>
      <c r="F1041" s="21" t="s">
        <v>652</v>
      </c>
      <c r="G1041" s="21" t="s">
        <v>31</v>
      </c>
    </row>
    <row r="1042" spans="1:7" x14ac:dyDescent="0.35">
      <c r="A1042" s="21" t="str">
        <f t="shared" si="16"/>
        <v>T-347Dec</v>
      </c>
      <c r="B1042" s="21" t="s">
        <v>283</v>
      </c>
      <c r="C1042" s="21" t="s">
        <v>395</v>
      </c>
      <c r="D1042" s="21" t="s">
        <v>1195</v>
      </c>
      <c r="E1042" s="21" t="s">
        <v>1127</v>
      </c>
      <c r="F1042" s="21" t="s">
        <v>653</v>
      </c>
      <c r="G1042" s="21" t="s">
        <v>31</v>
      </c>
    </row>
    <row r="1043" spans="1:7" x14ac:dyDescent="0.35">
      <c r="A1043" s="21" t="str">
        <f t="shared" si="16"/>
        <v>T-348Dec</v>
      </c>
      <c r="B1043" s="21" t="s">
        <v>284</v>
      </c>
      <c r="C1043" s="21" t="s">
        <v>395</v>
      </c>
      <c r="D1043" s="21" t="s">
        <v>1195</v>
      </c>
      <c r="E1043" s="21" t="s">
        <v>1128</v>
      </c>
      <c r="F1043" s="21" t="s">
        <v>654</v>
      </c>
      <c r="G1043" s="21" t="s">
        <v>31</v>
      </c>
    </row>
    <row r="1044" spans="1:7" x14ac:dyDescent="0.35">
      <c r="A1044" s="21" t="str">
        <f t="shared" si="16"/>
        <v>T-349Dec</v>
      </c>
      <c r="B1044" s="21" t="s">
        <v>285</v>
      </c>
      <c r="C1044" s="21" t="s">
        <v>395</v>
      </c>
      <c r="D1044" s="21" t="s">
        <v>1195</v>
      </c>
      <c r="E1044" s="21" t="s">
        <v>1129</v>
      </c>
      <c r="F1044" s="21" t="s">
        <v>655</v>
      </c>
      <c r="G1044" s="21" t="s">
        <v>31</v>
      </c>
    </row>
    <row r="1045" spans="1:7" x14ac:dyDescent="0.35">
      <c r="A1045" s="21" t="str">
        <f t="shared" si="16"/>
        <v>T-350Dec</v>
      </c>
      <c r="B1045" s="21" t="s">
        <v>286</v>
      </c>
      <c r="C1045" s="21" t="s">
        <v>395</v>
      </c>
      <c r="D1045" s="21" t="s">
        <v>1195</v>
      </c>
      <c r="E1045" s="21" t="s">
        <v>1130</v>
      </c>
      <c r="F1045" s="21" t="s">
        <v>656</v>
      </c>
      <c r="G1045" s="21" t="s">
        <v>31</v>
      </c>
    </row>
    <row r="1046" spans="1:7" x14ac:dyDescent="0.35">
      <c r="A1046" s="24" t="str">
        <f t="shared" si="16"/>
        <v>D-149Dec</v>
      </c>
      <c r="B1046" s="24" t="s">
        <v>396</v>
      </c>
      <c r="C1046" s="24" t="s">
        <v>396</v>
      </c>
      <c r="D1046" s="24" t="s">
        <v>1194</v>
      </c>
      <c r="E1046" s="24" t="s">
        <v>1245</v>
      </c>
      <c r="F1046" s="24" t="s">
        <v>768</v>
      </c>
      <c r="G1046" s="24" t="s">
        <v>31</v>
      </c>
    </row>
    <row r="1047" spans="1:7" x14ac:dyDescent="0.35">
      <c r="A1047" s="21" t="str">
        <f t="shared" si="16"/>
        <v>T-351Dec</v>
      </c>
      <c r="B1047" s="21" t="s">
        <v>287</v>
      </c>
      <c r="C1047" s="21" t="s">
        <v>396</v>
      </c>
      <c r="D1047" s="21" t="s">
        <v>1195</v>
      </c>
      <c r="E1047" s="21" t="s">
        <v>1131</v>
      </c>
      <c r="F1047" s="21" t="s">
        <v>657</v>
      </c>
      <c r="G1047" s="21" t="s">
        <v>31</v>
      </c>
    </row>
    <row r="1048" spans="1:7" x14ac:dyDescent="0.35">
      <c r="A1048" s="21" t="str">
        <f t="shared" si="16"/>
        <v>T-352Dec</v>
      </c>
      <c r="B1048" s="21" t="s">
        <v>288</v>
      </c>
      <c r="C1048" s="21" t="s">
        <v>396</v>
      </c>
      <c r="D1048" s="21" t="s">
        <v>1195</v>
      </c>
      <c r="E1048" s="21" t="s">
        <v>1132</v>
      </c>
      <c r="F1048" s="21" t="s">
        <v>658</v>
      </c>
      <c r="G1048" s="21" t="s">
        <v>31</v>
      </c>
    </row>
    <row r="1049" spans="1:7" x14ac:dyDescent="0.35">
      <c r="A1049" s="21" t="str">
        <f t="shared" si="16"/>
        <v>T-353Dec</v>
      </c>
      <c r="B1049" s="21" t="s">
        <v>289</v>
      </c>
      <c r="C1049" s="21" t="s">
        <v>396</v>
      </c>
      <c r="D1049" s="21" t="s">
        <v>1195</v>
      </c>
      <c r="E1049" s="21" t="s">
        <v>1133</v>
      </c>
      <c r="F1049" s="21" t="s">
        <v>659</v>
      </c>
      <c r="G1049" s="21" t="s">
        <v>31</v>
      </c>
    </row>
    <row r="1050" spans="1:7" x14ac:dyDescent="0.35">
      <c r="A1050" s="21" t="str">
        <f t="shared" si="16"/>
        <v>T-354Dec</v>
      </c>
      <c r="B1050" s="21" t="s">
        <v>290</v>
      </c>
      <c r="C1050" s="21" t="s">
        <v>396</v>
      </c>
      <c r="D1050" s="21" t="s">
        <v>1195</v>
      </c>
      <c r="E1050" s="21" t="s">
        <v>1134</v>
      </c>
      <c r="F1050" s="21" t="s">
        <v>660</v>
      </c>
      <c r="G1050" s="21" t="s">
        <v>31</v>
      </c>
    </row>
    <row r="1051" spans="1:7" x14ac:dyDescent="0.35">
      <c r="A1051" s="24" t="str">
        <f t="shared" si="16"/>
        <v>D-150Dec</v>
      </c>
      <c r="B1051" s="24" t="s">
        <v>397</v>
      </c>
      <c r="C1051" s="24" t="s">
        <v>397</v>
      </c>
      <c r="D1051" s="24" t="s">
        <v>1194</v>
      </c>
      <c r="E1051" s="24" t="s">
        <v>1246</v>
      </c>
      <c r="F1051" s="24" t="s">
        <v>769</v>
      </c>
      <c r="G1051" s="24" t="s">
        <v>31</v>
      </c>
    </row>
    <row r="1052" spans="1:7" x14ac:dyDescent="0.35">
      <c r="A1052" s="21" t="str">
        <f t="shared" si="16"/>
        <v>T-355Dec</v>
      </c>
      <c r="B1052" s="21" t="s">
        <v>291</v>
      </c>
      <c r="C1052" s="21" t="s">
        <v>397</v>
      </c>
      <c r="D1052" s="21" t="s">
        <v>1195</v>
      </c>
      <c r="E1052" s="21" t="s">
        <v>1135</v>
      </c>
      <c r="F1052" s="21" t="s">
        <v>661</v>
      </c>
      <c r="G1052" s="21" t="s">
        <v>31</v>
      </c>
    </row>
    <row r="1053" spans="1:7" x14ac:dyDescent="0.35">
      <c r="A1053" s="21" t="str">
        <f t="shared" si="16"/>
        <v>T-356Dec</v>
      </c>
      <c r="B1053" s="21" t="s">
        <v>292</v>
      </c>
      <c r="C1053" s="21" t="s">
        <v>397</v>
      </c>
      <c r="D1053" s="21" t="s">
        <v>1195</v>
      </c>
      <c r="E1053" s="21" t="s">
        <v>1136</v>
      </c>
      <c r="F1053" s="21" t="s">
        <v>662</v>
      </c>
      <c r="G1053" s="21" t="s">
        <v>31</v>
      </c>
    </row>
    <row r="1054" spans="1:7" x14ac:dyDescent="0.35">
      <c r="A1054" s="21" t="str">
        <f t="shared" si="16"/>
        <v>T-357Dec</v>
      </c>
      <c r="B1054" s="21" t="s">
        <v>293</v>
      </c>
      <c r="C1054" s="21" t="s">
        <v>397</v>
      </c>
      <c r="D1054" s="21" t="s">
        <v>1195</v>
      </c>
      <c r="E1054" s="21" t="s">
        <v>1137</v>
      </c>
      <c r="F1054" s="21" t="s">
        <v>663</v>
      </c>
      <c r="G1054" s="21" t="s">
        <v>31</v>
      </c>
    </row>
    <row r="1055" spans="1:7" x14ac:dyDescent="0.35">
      <c r="A1055" s="21" t="str">
        <f t="shared" si="16"/>
        <v>T-358Dec</v>
      </c>
      <c r="B1055" s="21" t="s">
        <v>294</v>
      </c>
      <c r="C1055" s="21" t="s">
        <v>397</v>
      </c>
      <c r="D1055" s="21" t="s">
        <v>1195</v>
      </c>
      <c r="E1055" s="21" t="s">
        <v>1138</v>
      </c>
      <c r="F1055" s="21" t="s">
        <v>664</v>
      </c>
      <c r="G1055" s="21" t="s">
        <v>31</v>
      </c>
    </row>
    <row r="1056" spans="1:7" x14ac:dyDescent="0.35">
      <c r="A1056" s="24" t="str">
        <f t="shared" si="16"/>
        <v>D-151Dec</v>
      </c>
      <c r="B1056" s="24" t="s">
        <v>398</v>
      </c>
      <c r="C1056" s="24" t="s">
        <v>398</v>
      </c>
      <c r="D1056" s="24" t="s">
        <v>1194</v>
      </c>
      <c r="E1056" s="24" t="s">
        <v>1247</v>
      </c>
      <c r="F1056" s="24" t="s">
        <v>770</v>
      </c>
      <c r="G1056" s="24" t="s">
        <v>31</v>
      </c>
    </row>
    <row r="1057" spans="1:7" x14ac:dyDescent="0.35">
      <c r="A1057" s="21" t="str">
        <f t="shared" si="16"/>
        <v>T-359Dec</v>
      </c>
      <c r="B1057" s="21" t="s">
        <v>295</v>
      </c>
      <c r="C1057" s="21" t="s">
        <v>398</v>
      </c>
      <c r="D1057" s="21" t="s">
        <v>1195</v>
      </c>
      <c r="E1057" s="21" t="s">
        <v>1139</v>
      </c>
      <c r="F1057" s="21" t="s">
        <v>665</v>
      </c>
      <c r="G1057" s="21" t="s">
        <v>31</v>
      </c>
    </row>
    <row r="1058" spans="1:7" x14ac:dyDescent="0.35">
      <c r="A1058" s="21" t="str">
        <f t="shared" si="16"/>
        <v>T-360Dec</v>
      </c>
      <c r="B1058" s="21" t="s">
        <v>296</v>
      </c>
      <c r="C1058" s="21" t="s">
        <v>398</v>
      </c>
      <c r="D1058" s="21" t="s">
        <v>1195</v>
      </c>
      <c r="E1058" s="21" t="s">
        <v>1140</v>
      </c>
      <c r="F1058" s="21" t="s">
        <v>666</v>
      </c>
      <c r="G1058" s="21" t="s">
        <v>31</v>
      </c>
    </row>
    <row r="1059" spans="1:7" x14ac:dyDescent="0.35">
      <c r="A1059" s="21" t="str">
        <f t="shared" si="16"/>
        <v>T-361Dec</v>
      </c>
      <c r="B1059" s="21" t="s">
        <v>297</v>
      </c>
      <c r="C1059" s="21" t="s">
        <v>398</v>
      </c>
      <c r="D1059" s="21" t="s">
        <v>1195</v>
      </c>
      <c r="E1059" s="21" t="s">
        <v>1141</v>
      </c>
      <c r="F1059" s="21" t="s">
        <v>667</v>
      </c>
      <c r="G1059" s="21" t="s">
        <v>31</v>
      </c>
    </row>
    <row r="1060" spans="1:7" x14ac:dyDescent="0.35">
      <c r="A1060" s="21" t="str">
        <f t="shared" si="16"/>
        <v>T-362Dec</v>
      </c>
      <c r="B1060" s="21" t="s">
        <v>298</v>
      </c>
      <c r="C1060" s="21" t="s">
        <v>398</v>
      </c>
      <c r="D1060" s="21" t="s">
        <v>1195</v>
      </c>
      <c r="E1060" s="21" t="s">
        <v>1142</v>
      </c>
      <c r="F1060" s="21" t="s">
        <v>668</v>
      </c>
      <c r="G1060" s="21" t="s">
        <v>31</v>
      </c>
    </row>
    <row r="1061" spans="1:7" x14ac:dyDescent="0.35">
      <c r="A1061" s="24" t="str">
        <f t="shared" si="16"/>
        <v>D-152Dec</v>
      </c>
      <c r="B1061" s="24" t="s">
        <v>399</v>
      </c>
      <c r="C1061" s="24" t="s">
        <v>399</v>
      </c>
      <c r="D1061" s="24" t="s">
        <v>1194</v>
      </c>
      <c r="E1061" s="24" t="s">
        <v>1248</v>
      </c>
      <c r="F1061" s="24" t="s">
        <v>771</v>
      </c>
      <c r="G1061" s="24" t="s">
        <v>31</v>
      </c>
    </row>
    <row r="1062" spans="1:7" x14ac:dyDescent="0.35">
      <c r="A1062" s="21" t="str">
        <f t="shared" si="16"/>
        <v>T-363Dec</v>
      </c>
      <c r="B1062" s="21" t="s">
        <v>299</v>
      </c>
      <c r="C1062" s="21" t="s">
        <v>399</v>
      </c>
      <c r="D1062" s="21" t="s">
        <v>1195</v>
      </c>
      <c r="E1062" s="21" t="s">
        <v>1143</v>
      </c>
      <c r="F1062" s="21" t="s">
        <v>669</v>
      </c>
      <c r="G1062" s="21" t="s">
        <v>31</v>
      </c>
    </row>
    <row r="1063" spans="1:7" x14ac:dyDescent="0.35">
      <c r="A1063" s="21" t="str">
        <f t="shared" si="16"/>
        <v>T-364Dec</v>
      </c>
      <c r="B1063" s="21" t="s">
        <v>300</v>
      </c>
      <c r="C1063" s="21" t="s">
        <v>399</v>
      </c>
      <c r="D1063" s="21" t="s">
        <v>1195</v>
      </c>
      <c r="E1063" s="21" t="s">
        <v>1144</v>
      </c>
      <c r="F1063" s="21" t="s">
        <v>670</v>
      </c>
      <c r="G1063" s="21" t="s">
        <v>31</v>
      </c>
    </row>
    <row r="1064" spans="1:7" x14ac:dyDescent="0.35">
      <c r="A1064" s="21" t="str">
        <f t="shared" si="16"/>
        <v>T-365Dec</v>
      </c>
      <c r="B1064" s="21" t="s">
        <v>301</v>
      </c>
      <c r="C1064" s="21" t="s">
        <v>399</v>
      </c>
      <c r="D1064" s="21" t="s">
        <v>1195</v>
      </c>
      <c r="E1064" s="21" t="s">
        <v>1145</v>
      </c>
      <c r="F1064" s="21" t="s">
        <v>671</v>
      </c>
      <c r="G1064" s="21" t="s">
        <v>31</v>
      </c>
    </row>
    <row r="1065" spans="1:7" x14ac:dyDescent="0.35">
      <c r="A1065" s="21" t="str">
        <f t="shared" si="16"/>
        <v>T-366Dec</v>
      </c>
      <c r="B1065" s="21" t="s">
        <v>302</v>
      </c>
      <c r="C1065" s="21" t="s">
        <v>399</v>
      </c>
      <c r="D1065" s="21" t="s">
        <v>1195</v>
      </c>
      <c r="E1065" s="21" t="s">
        <v>1146</v>
      </c>
      <c r="F1065" s="21" t="s">
        <v>672</v>
      </c>
      <c r="G1065" s="21" t="s">
        <v>31</v>
      </c>
    </row>
    <row r="1066" spans="1:7" x14ac:dyDescent="0.35">
      <c r="A1066" s="21" t="str">
        <f t="shared" si="16"/>
        <v>T-367Dec</v>
      </c>
      <c r="B1066" s="21" t="s">
        <v>303</v>
      </c>
      <c r="C1066" s="21" t="s">
        <v>399</v>
      </c>
      <c r="D1066" s="21" t="s">
        <v>1195</v>
      </c>
      <c r="E1066" s="21" t="s">
        <v>1147</v>
      </c>
      <c r="F1066" s="21" t="s">
        <v>673</v>
      </c>
      <c r="G1066" s="21" t="s">
        <v>31</v>
      </c>
    </row>
    <row r="1067" spans="1:7" x14ac:dyDescent="0.35">
      <c r="A1067" s="21" t="str">
        <f t="shared" si="16"/>
        <v>T-368Dec</v>
      </c>
      <c r="B1067" s="21" t="s">
        <v>304</v>
      </c>
      <c r="C1067" s="21" t="s">
        <v>399</v>
      </c>
      <c r="D1067" s="21" t="s">
        <v>1195</v>
      </c>
      <c r="E1067" s="21" t="s">
        <v>1148</v>
      </c>
      <c r="F1067" s="21" t="s">
        <v>674</v>
      </c>
      <c r="G1067" s="21" t="s">
        <v>31</v>
      </c>
    </row>
    <row r="1068" spans="1:7" x14ac:dyDescent="0.35">
      <c r="A1068" s="21" t="str">
        <f t="shared" si="16"/>
        <v>T-369Dec</v>
      </c>
      <c r="B1068" s="21" t="s">
        <v>305</v>
      </c>
      <c r="C1068" s="21" t="s">
        <v>399</v>
      </c>
      <c r="D1068" s="21" t="s">
        <v>1195</v>
      </c>
      <c r="E1068" s="21" t="s">
        <v>1149</v>
      </c>
      <c r="F1068" s="21" t="s">
        <v>675</v>
      </c>
      <c r="G1068" s="21" t="s">
        <v>31</v>
      </c>
    </row>
    <row r="1069" spans="1:7" x14ac:dyDescent="0.35">
      <c r="A1069" s="21" t="str">
        <f t="shared" si="16"/>
        <v>T-370Dec</v>
      </c>
      <c r="B1069" s="21" t="s">
        <v>306</v>
      </c>
      <c r="C1069" s="21" t="s">
        <v>399</v>
      </c>
      <c r="D1069" s="21" t="s">
        <v>1195</v>
      </c>
      <c r="E1069" s="21" t="s">
        <v>1150</v>
      </c>
      <c r="F1069" s="21" t="s">
        <v>676</v>
      </c>
      <c r="G1069" s="21" t="s">
        <v>31</v>
      </c>
    </row>
    <row r="1070" spans="1:7" x14ac:dyDescent="0.35">
      <c r="A1070" s="24" t="str">
        <f t="shared" si="16"/>
        <v>D-153Dec</v>
      </c>
      <c r="B1070" s="24" t="s">
        <v>400</v>
      </c>
      <c r="C1070" s="24" t="s">
        <v>400</v>
      </c>
      <c r="D1070" s="24" t="s">
        <v>1194</v>
      </c>
      <c r="E1070" s="24" t="s">
        <v>1249</v>
      </c>
      <c r="F1070" s="24" t="s">
        <v>772</v>
      </c>
      <c r="G1070" s="24" t="s">
        <v>31</v>
      </c>
    </row>
    <row r="1071" spans="1:7" x14ac:dyDescent="0.35">
      <c r="A1071" s="21" t="str">
        <f t="shared" si="16"/>
        <v>T-371Dec</v>
      </c>
      <c r="B1071" s="21" t="s">
        <v>307</v>
      </c>
      <c r="C1071" s="21" t="s">
        <v>400</v>
      </c>
      <c r="D1071" s="21" t="s">
        <v>1195</v>
      </c>
      <c r="E1071" s="21" t="s">
        <v>1151</v>
      </c>
      <c r="F1071" s="21" t="s">
        <v>677</v>
      </c>
      <c r="G1071" s="21" t="s">
        <v>31</v>
      </c>
    </row>
    <row r="1072" spans="1:7" x14ac:dyDescent="0.35">
      <c r="A1072" s="21" t="str">
        <f t="shared" si="16"/>
        <v>T-372Dec</v>
      </c>
      <c r="B1072" s="21" t="s">
        <v>308</v>
      </c>
      <c r="C1072" s="21" t="s">
        <v>400</v>
      </c>
      <c r="D1072" s="21" t="s">
        <v>1195</v>
      </c>
      <c r="E1072" s="21" t="s">
        <v>1152</v>
      </c>
      <c r="F1072" s="21" t="s">
        <v>678</v>
      </c>
      <c r="G1072" s="21" t="s">
        <v>31</v>
      </c>
    </row>
    <row r="1073" spans="1:7" x14ac:dyDescent="0.35">
      <c r="A1073" s="21" t="str">
        <f t="shared" si="16"/>
        <v>T-373Dec</v>
      </c>
      <c r="B1073" s="21" t="s">
        <v>309</v>
      </c>
      <c r="C1073" s="21" t="s">
        <v>400</v>
      </c>
      <c r="D1073" s="21" t="s">
        <v>1195</v>
      </c>
      <c r="E1073" s="21" t="s">
        <v>1153</v>
      </c>
      <c r="F1073" s="21" t="s">
        <v>679</v>
      </c>
      <c r="G1073" s="21" t="s">
        <v>31</v>
      </c>
    </row>
    <row r="1074" spans="1:7" x14ac:dyDescent="0.35">
      <c r="A1074" s="21" t="str">
        <f t="shared" si="16"/>
        <v>T-374Dec</v>
      </c>
      <c r="B1074" s="21" t="s">
        <v>310</v>
      </c>
      <c r="C1074" s="21" t="s">
        <v>400</v>
      </c>
      <c r="D1074" s="21" t="s">
        <v>1195</v>
      </c>
      <c r="E1074" s="21" t="s">
        <v>1154</v>
      </c>
      <c r="F1074" s="21" t="s">
        <v>680</v>
      </c>
      <c r="G1074" s="21" t="s">
        <v>31</v>
      </c>
    </row>
    <row r="1075" spans="1:7" x14ac:dyDescent="0.35">
      <c r="A1075" s="24" t="str">
        <f t="shared" si="16"/>
        <v>D-154Dec</v>
      </c>
      <c r="B1075" s="24" t="s">
        <v>401</v>
      </c>
      <c r="C1075" s="24" t="s">
        <v>401</v>
      </c>
      <c r="D1075" s="24" t="s">
        <v>1194</v>
      </c>
      <c r="E1075" s="24" t="s">
        <v>1250</v>
      </c>
      <c r="F1075" s="24" t="s">
        <v>773</v>
      </c>
      <c r="G1075" s="24" t="s">
        <v>31</v>
      </c>
    </row>
    <row r="1076" spans="1:7" x14ac:dyDescent="0.35">
      <c r="A1076" s="21" t="str">
        <f t="shared" si="16"/>
        <v>T-375Dec</v>
      </c>
      <c r="B1076" s="21" t="s">
        <v>311</v>
      </c>
      <c r="C1076" s="21" t="s">
        <v>401</v>
      </c>
      <c r="D1076" s="21" t="s">
        <v>1195</v>
      </c>
      <c r="E1076" s="21" t="s">
        <v>1155</v>
      </c>
      <c r="F1076" s="21" t="s">
        <v>681</v>
      </c>
      <c r="G1076" s="21" t="s">
        <v>31</v>
      </c>
    </row>
    <row r="1077" spans="1:7" x14ac:dyDescent="0.35">
      <c r="A1077" s="21" t="str">
        <f t="shared" si="16"/>
        <v>T-376Dec</v>
      </c>
      <c r="B1077" s="21" t="s">
        <v>312</v>
      </c>
      <c r="C1077" s="21" t="s">
        <v>401</v>
      </c>
      <c r="D1077" s="21" t="s">
        <v>1195</v>
      </c>
      <c r="E1077" s="21" t="s">
        <v>1156</v>
      </c>
      <c r="F1077" s="21" t="s">
        <v>682</v>
      </c>
      <c r="G1077" s="21" t="s">
        <v>31</v>
      </c>
    </row>
    <row r="1078" spans="1:7" x14ac:dyDescent="0.35">
      <c r="A1078" s="21" t="str">
        <f t="shared" si="16"/>
        <v>T-377Dec</v>
      </c>
      <c r="B1078" s="21" t="s">
        <v>313</v>
      </c>
      <c r="C1078" s="21" t="s">
        <v>401</v>
      </c>
      <c r="D1078" s="21" t="s">
        <v>1195</v>
      </c>
      <c r="E1078" s="21" t="s">
        <v>1157</v>
      </c>
      <c r="F1078" s="21" t="s">
        <v>683</v>
      </c>
      <c r="G1078" s="21" t="s">
        <v>31</v>
      </c>
    </row>
    <row r="1079" spans="1:7" x14ac:dyDescent="0.35">
      <c r="A1079" s="21" t="str">
        <f t="shared" si="16"/>
        <v>T-378Dec</v>
      </c>
      <c r="B1079" s="21" t="s">
        <v>314</v>
      </c>
      <c r="C1079" s="21" t="s">
        <v>401</v>
      </c>
      <c r="D1079" s="21" t="s">
        <v>1195</v>
      </c>
      <c r="E1079" s="21" t="s">
        <v>1158</v>
      </c>
      <c r="F1079" s="21" t="s">
        <v>684</v>
      </c>
      <c r="G1079" s="21" t="s">
        <v>31</v>
      </c>
    </row>
    <row r="1080" spans="1:7" x14ac:dyDescent="0.35">
      <c r="A1080" s="21" t="str">
        <f t="shared" si="16"/>
        <v>T-379Dec</v>
      </c>
      <c r="B1080" s="21" t="s">
        <v>315</v>
      </c>
      <c r="C1080" s="21" t="s">
        <v>401</v>
      </c>
      <c r="D1080" s="21" t="s">
        <v>1195</v>
      </c>
      <c r="E1080" s="21" t="s">
        <v>1159</v>
      </c>
      <c r="F1080" s="21" t="s">
        <v>685</v>
      </c>
      <c r="G1080" s="21" t="s">
        <v>31</v>
      </c>
    </row>
    <row r="1081" spans="1:7" x14ac:dyDescent="0.35">
      <c r="A1081" s="21" t="str">
        <f t="shared" si="16"/>
        <v>T-380Dec</v>
      </c>
      <c r="B1081" s="21" t="s">
        <v>316</v>
      </c>
      <c r="C1081" s="21" t="s">
        <v>401</v>
      </c>
      <c r="D1081" s="21" t="s">
        <v>1195</v>
      </c>
      <c r="E1081" s="21" t="s">
        <v>1160</v>
      </c>
      <c r="F1081" s="21" t="s">
        <v>686</v>
      </c>
      <c r="G1081" s="21" t="s">
        <v>31</v>
      </c>
    </row>
    <row r="1082" spans="1:7" x14ac:dyDescent="0.35">
      <c r="A1082" s="24" t="str">
        <f t="shared" si="16"/>
        <v>D-155Dec</v>
      </c>
      <c r="B1082" s="24" t="s">
        <v>402</v>
      </c>
      <c r="C1082" s="24" t="s">
        <v>402</v>
      </c>
      <c r="D1082" s="24" t="s">
        <v>1194</v>
      </c>
      <c r="E1082" s="24" t="s">
        <v>1251</v>
      </c>
      <c r="F1082" s="24" t="s">
        <v>774</v>
      </c>
      <c r="G1082" s="24" t="s">
        <v>31</v>
      </c>
    </row>
    <row r="1083" spans="1:7" x14ac:dyDescent="0.35">
      <c r="A1083" s="21" t="str">
        <f t="shared" si="16"/>
        <v>T-381Dec</v>
      </c>
      <c r="B1083" s="21" t="s">
        <v>317</v>
      </c>
      <c r="C1083" s="21" t="s">
        <v>402</v>
      </c>
      <c r="D1083" s="21" t="s">
        <v>1195</v>
      </c>
      <c r="E1083" s="21" t="s">
        <v>1161</v>
      </c>
      <c r="F1083" s="21" t="s">
        <v>687</v>
      </c>
      <c r="G1083" s="21" t="s">
        <v>31</v>
      </c>
    </row>
    <row r="1084" spans="1:7" x14ac:dyDescent="0.35">
      <c r="A1084" s="21" t="str">
        <f t="shared" si="16"/>
        <v>T-382Dec</v>
      </c>
      <c r="B1084" s="21" t="s">
        <v>318</v>
      </c>
      <c r="C1084" s="21" t="s">
        <v>402</v>
      </c>
      <c r="D1084" s="21" t="s">
        <v>1195</v>
      </c>
      <c r="E1084" s="21" t="s">
        <v>1162</v>
      </c>
      <c r="F1084" s="21" t="s">
        <v>688</v>
      </c>
      <c r="G1084" s="21" t="s">
        <v>31</v>
      </c>
    </row>
    <row r="1085" spans="1:7" x14ac:dyDescent="0.35">
      <c r="A1085" s="21" t="str">
        <f t="shared" si="16"/>
        <v>T-383Dec</v>
      </c>
      <c r="B1085" s="21" t="s">
        <v>319</v>
      </c>
      <c r="C1085" s="21" t="s">
        <v>402</v>
      </c>
      <c r="D1085" s="21" t="s">
        <v>1195</v>
      </c>
      <c r="E1085" s="21" t="s">
        <v>1163</v>
      </c>
      <c r="F1085" s="21" t="s">
        <v>689</v>
      </c>
      <c r="G1085" s="21" t="s">
        <v>31</v>
      </c>
    </row>
    <row r="1086" spans="1:7" x14ac:dyDescent="0.35">
      <c r="A1086" s="21" t="str">
        <f t="shared" si="16"/>
        <v>T-384Dec</v>
      </c>
      <c r="B1086" s="21" t="s">
        <v>320</v>
      </c>
      <c r="C1086" s="21" t="s">
        <v>402</v>
      </c>
      <c r="D1086" s="21" t="s">
        <v>1195</v>
      </c>
      <c r="E1086" s="21" t="s">
        <v>1164</v>
      </c>
      <c r="F1086" s="21" t="s">
        <v>690</v>
      </c>
      <c r="G1086" s="21" t="s">
        <v>31</v>
      </c>
    </row>
    <row r="1087" spans="1:7" x14ac:dyDescent="0.35">
      <c r="A1087" s="21" t="str">
        <f t="shared" si="16"/>
        <v>T-385Dec</v>
      </c>
      <c r="B1087" s="21" t="s">
        <v>321</v>
      </c>
      <c r="C1087" s="21" t="s">
        <v>402</v>
      </c>
      <c r="D1087" s="21" t="s">
        <v>1195</v>
      </c>
      <c r="E1087" s="21" t="s">
        <v>1165</v>
      </c>
      <c r="F1087" s="21" t="s">
        <v>691</v>
      </c>
      <c r="G1087" s="21" t="s">
        <v>31</v>
      </c>
    </row>
    <row r="1088" spans="1:7" x14ac:dyDescent="0.35">
      <c r="A1088" s="21" t="str">
        <f t="shared" si="16"/>
        <v>T-386Dec</v>
      </c>
      <c r="B1088" s="21" t="s">
        <v>322</v>
      </c>
      <c r="C1088" s="21" t="s">
        <v>402</v>
      </c>
      <c r="D1088" s="21" t="s">
        <v>1195</v>
      </c>
      <c r="E1088" s="21" t="s">
        <v>1166</v>
      </c>
      <c r="F1088" s="21" t="s">
        <v>692</v>
      </c>
      <c r="G1088" s="21" t="s">
        <v>31</v>
      </c>
    </row>
    <row r="1089" spans="1:7" x14ac:dyDescent="0.35">
      <c r="A1089" s="24" t="str">
        <f t="shared" si="16"/>
        <v>D-156Dec</v>
      </c>
      <c r="B1089" s="24" t="s">
        <v>403</v>
      </c>
      <c r="C1089" s="24" t="s">
        <v>403</v>
      </c>
      <c r="D1089" s="24" t="s">
        <v>1194</v>
      </c>
      <c r="E1089" s="24" t="s">
        <v>1252</v>
      </c>
      <c r="F1089" s="24" t="s">
        <v>775</v>
      </c>
      <c r="G1089" s="24" t="s">
        <v>31</v>
      </c>
    </row>
    <row r="1090" spans="1:7" x14ac:dyDescent="0.35">
      <c r="A1090" s="21" t="str">
        <f t="shared" si="16"/>
        <v>T-387Dec</v>
      </c>
      <c r="B1090" s="21" t="s">
        <v>323</v>
      </c>
      <c r="C1090" s="21" t="s">
        <v>403</v>
      </c>
      <c r="D1090" s="21" t="s">
        <v>1195</v>
      </c>
      <c r="E1090" s="21" t="s">
        <v>1167</v>
      </c>
      <c r="F1090" s="21" t="s">
        <v>693</v>
      </c>
      <c r="G1090" s="21" t="s">
        <v>31</v>
      </c>
    </row>
    <row r="1091" spans="1:7" x14ac:dyDescent="0.35">
      <c r="A1091" s="21" t="str">
        <f t="shared" si="16"/>
        <v>T-388Dec</v>
      </c>
      <c r="B1091" s="21" t="s">
        <v>324</v>
      </c>
      <c r="C1091" s="21" t="s">
        <v>403</v>
      </c>
      <c r="D1091" s="21" t="s">
        <v>1195</v>
      </c>
      <c r="E1091" s="21" t="s">
        <v>1168</v>
      </c>
      <c r="F1091" s="21" t="s">
        <v>694</v>
      </c>
      <c r="G1091" s="21" t="s">
        <v>31</v>
      </c>
    </row>
    <row r="1092" spans="1:7" x14ac:dyDescent="0.35">
      <c r="A1092" s="21" t="str">
        <f t="shared" si="16"/>
        <v>T-389Dec</v>
      </c>
      <c r="B1092" s="21" t="s">
        <v>325</v>
      </c>
      <c r="C1092" s="21" t="s">
        <v>403</v>
      </c>
      <c r="D1092" s="21" t="s">
        <v>1195</v>
      </c>
      <c r="E1092" s="21" t="s">
        <v>1169</v>
      </c>
      <c r="F1092" s="21" t="s">
        <v>695</v>
      </c>
      <c r="G1092" s="21" t="s">
        <v>31</v>
      </c>
    </row>
    <row r="1093" spans="1:7" x14ac:dyDescent="0.35">
      <c r="A1093" s="21" t="str">
        <f t="shared" ref="A1093:A1116" si="17">_xlfn.CONCAT($B1093,$G1093)</f>
        <v>T-390Dec</v>
      </c>
      <c r="B1093" s="21" t="s">
        <v>326</v>
      </c>
      <c r="C1093" s="21" t="s">
        <v>403</v>
      </c>
      <c r="D1093" s="21" t="s">
        <v>1195</v>
      </c>
      <c r="E1093" s="21" t="s">
        <v>1170</v>
      </c>
      <c r="F1093" s="21" t="s">
        <v>696</v>
      </c>
      <c r="G1093" s="21" t="s">
        <v>31</v>
      </c>
    </row>
    <row r="1094" spans="1:7" x14ac:dyDescent="0.35">
      <c r="A1094" s="21" t="str">
        <f t="shared" si="17"/>
        <v>T-391Dec</v>
      </c>
      <c r="B1094" s="21" t="s">
        <v>327</v>
      </c>
      <c r="C1094" s="21" t="s">
        <v>403</v>
      </c>
      <c r="D1094" s="21" t="s">
        <v>1195</v>
      </c>
      <c r="E1094" s="21" t="s">
        <v>1171</v>
      </c>
      <c r="F1094" s="21" t="s">
        <v>697</v>
      </c>
      <c r="G1094" s="21" t="s">
        <v>31</v>
      </c>
    </row>
    <row r="1095" spans="1:7" x14ac:dyDescent="0.35">
      <c r="A1095" s="21" t="str">
        <f t="shared" si="17"/>
        <v>T-392Dec</v>
      </c>
      <c r="B1095" s="21" t="s">
        <v>328</v>
      </c>
      <c r="C1095" s="21" t="s">
        <v>403</v>
      </c>
      <c r="D1095" s="21" t="s">
        <v>1195</v>
      </c>
      <c r="E1095" s="21" t="s">
        <v>1172</v>
      </c>
      <c r="F1095" s="21" t="s">
        <v>698</v>
      </c>
      <c r="G1095" s="21" t="s">
        <v>31</v>
      </c>
    </row>
    <row r="1096" spans="1:7" x14ac:dyDescent="0.35">
      <c r="A1096" s="24" t="str">
        <f t="shared" si="17"/>
        <v>D-157Dec</v>
      </c>
      <c r="B1096" s="24" t="s">
        <v>404</v>
      </c>
      <c r="C1096" s="24" t="s">
        <v>404</v>
      </c>
      <c r="D1096" s="24" t="s">
        <v>1194</v>
      </c>
      <c r="E1096" s="24" t="s">
        <v>1253</v>
      </c>
      <c r="F1096" s="24" t="s">
        <v>776</v>
      </c>
      <c r="G1096" s="24" t="s">
        <v>31</v>
      </c>
    </row>
    <row r="1097" spans="1:7" x14ac:dyDescent="0.35">
      <c r="A1097" s="21" t="str">
        <f t="shared" si="17"/>
        <v>T-393Dec</v>
      </c>
      <c r="B1097" s="21" t="s">
        <v>329</v>
      </c>
      <c r="C1097" s="21" t="s">
        <v>404</v>
      </c>
      <c r="D1097" s="21" t="s">
        <v>1195</v>
      </c>
      <c r="E1097" s="21" t="s">
        <v>1173</v>
      </c>
      <c r="F1097" s="21" t="s">
        <v>699</v>
      </c>
      <c r="G1097" s="21" t="s">
        <v>31</v>
      </c>
    </row>
    <row r="1098" spans="1:7" x14ac:dyDescent="0.35">
      <c r="A1098" s="21" t="str">
        <f t="shared" si="17"/>
        <v>T-394Dec</v>
      </c>
      <c r="B1098" s="21" t="s">
        <v>330</v>
      </c>
      <c r="C1098" s="21" t="s">
        <v>404</v>
      </c>
      <c r="D1098" s="21" t="s">
        <v>1195</v>
      </c>
      <c r="E1098" s="21" t="s">
        <v>1174</v>
      </c>
      <c r="F1098" s="21" t="s">
        <v>700</v>
      </c>
      <c r="G1098" s="21" t="s">
        <v>31</v>
      </c>
    </row>
    <row r="1099" spans="1:7" x14ac:dyDescent="0.35">
      <c r="A1099" s="21" t="str">
        <f t="shared" si="17"/>
        <v>T-395Dec</v>
      </c>
      <c r="B1099" s="21" t="s">
        <v>331</v>
      </c>
      <c r="C1099" s="21" t="s">
        <v>404</v>
      </c>
      <c r="D1099" s="21" t="s">
        <v>1195</v>
      </c>
      <c r="E1099" s="21" t="s">
        <v>1175</v>
      </c>
      <c r="F1099" s="21" t="s">
        <v>701</v>
      </c>
      <c r="G1099" s="21" t="s">
        <v>31</v>
      </c>
    </row>
    <row r="1100" spans="1:7" x14ac:dyDescent="0.35">
      <c r="A1100" s="21" t="str">
        <f t="shared" si="17"/>
        <v>T-396Dec</v>
      </c>
      <c r="B1100" s="21" t="s">
        <v>332</v>
      </c>
      <c r="C1100" s="21" t="s">
        <v>404</v>
      </c>
      <c r="D1100" s="21" t="s">
        <v>1195</v>
      </c>
      <c r="E1100" s="21" t="s">
        <v>1176</v>
      </c>
      <c r="F1100" s="21" t="s">
        <v>702</v>
      </c>
      <c r="G1100" s="21" t="s">
        <v>31</v>
      </c>
    </row>
    <row r="1101" spans="1:7" x14ac:dyDescent="0.35">
      <c r="A1101" s="21" t="str">
        <f t="shared" si="17"/>
        <v>T-397Dec</v>
      </c>
      <c r="B1101" s="21" t="s">
        <v>333</v>
      </c>
      <c r="C1101" s="21" t="s">
        <v>404</v>
      </c>
      <c r="D1101" s="21" t="s">
        <v>1195</v>
      </c>
      <c r="E1101" s="21" t="s">
        <v>1177</v>
      </c>
      <c r="F1101" s="21" t="s">
        <v>703</v>
      </c>
      <c r="G1101" s="21" t="s">
        <v>31</v>
      </c>
    </row>
    <row r="1102" spans="1:7" x14ac:dyDescent="0.35">
      <c r="A1102" s="21" t="str">
        <f t="shared" si="17"/>
        <v>T-398Dec</v>
      </c>
      <c r="B1102" s="21" t="s">
        <v>334</v>
      </c>
      <c r="C1102" s="21" t="s">
        <v>404</v>
      </c>
      <c r="D1102" s="21" t="s">
        <v>1195</v>
      </c>
      <c r="E1102" s="21" t="s">
        <v>1178</v>
      </c>
      <c r="F1102" s="21" t="s">
        <v>704</v>
      </c>
      <c r="G1102" s="21" t="s">
        <v>31</v>
      </c>
    </row>
    <row r="1103" spans="1:7" x14ac:dyDescent="0.35">
      <c r="A1103" s="21" t="str">
        <f t="shared" si="17"/>
        <v>T-399Dec</v>
      </c>
      <c r="B1103" s="21" t="s">
        <v>335</v>
      </c>
      <c r="C1103" s="21" t="s">
        <v>404</v>
      </c>
      <c r="D1103" s="21" t="s">
        <v>1195</v>
      </c>
      <c r="E1103" s="21" t="s">
        <v>1179</v>
      </c>
      <c r="F1103" s="21" t="s">
        <v>705</v>
      </c>
      <c r="G1103" s="21" t="s">
        <v>31</v>
      </c>
    </row>
    <row r="1104" spans="1:7" x14ac:dyDescent="0.35">
      <c r="A1104" s="24" t="str">
        <f t="shared" si="17"/>
        <v>D-158Dec</v>
      </c>
      <c r="B1104" s="24" t="s">
        <v>405</v>
      </c>
      <c r="C1104" s="24" t="s">
        <v>405</v>
      </c>
      <c r="D1104" s="24" t="s">
        <v>1194</v>
      </c>
      <c r="E1104" s="24" t="s">
        <v>1254</v>
      </c>
      <c r="F1104" s="24" t="s">
        <v>777</v>
      </c>
      <c r="G1104" s="24" t="s">
        <v>31</v>
      </c>
    </row>
    <row r="1105" spans="1:7" x14ac:dyDescent="0.35">
      <c r="A1105" s="21" t="str">
        <f t="shared" si="17"/>
        <v>T-400Dec</v>
      </c>
      <c r="B1105" s="21" t="s">
        <v>336</v>
      </c>
      <c r="C1105" s="21" t="s">
        <v>405</v>
      </c>
      <c r="D1105" s="21" t="s">
        <v>1195</v>
      </c>
      <c r="E1105" s="21" t="s">
        <v>1180</v>
      </c>
      <c r="F1105" s="21" t="s">
        <v>706</v>
      </c>
      <c r="G1105" s="21" t="s">
        <v>31</v>
      </c>
    </row>
    <row r="1106" spans="1:7" x14ac:dyDescent="0.35">
      <c r="A1106" s="21" t="str">
        <f t="shared" si="17"/>
        <v>T-401Dec</v>
      </c>
      <c r="B1106" s="21" t="s">
        <v>337</v>
      </c>
      <c r="C1106" s="21" t="s">
        <v>405</v>
      </c>
      <c r="D1106" s="21" t="s">
        <v>1195</v>
      </c>
      <c r="E1106" s="21" t="s">
        <v>1181</v>
      </c>
      <c r="F1106" s="21" t="s">
        <v>707</v>
      </c>
      <c r="G1106" s="21" t="s">
        <v>31</v>
      </c>
    </row>
    <row r="1107" spans="1:7" x14ac:dyDescent="0.35">
      <c r="A1107" s="21" t="str">
        <f t="shared" si="17"/>
        <v>T-402Dec</v>
      </c>
      <c r="B1107" s="21" t="s">
        <v>338</v>
      </c>
      <c r="C1107" s="21" t="s">
        <v>405</v>
      </c>
      <c r="D1107" s="21" t="s">
        <v>1195</v>
      </c>
      <c r="E1107" s="21" t="s">
        <v>1182</v>
      </c>
      <c r="F1107" s="21" t="s">
        <v>708</v>
      </c>
      <c r="G1107" s="21" t="s">
        <v>31</v>
      </c>
    </row>
    <row r="1108" spans="1:7" x14ac:dyDescent="0.35">
      <c r="A1108" s="21" t="str">
        <f t="shared" si="17"/>
        <v>T-403Dec</v>
      </c>
      <c r="B1108" s="21" t="s">
        <v>339</v>
      </c>
      <c r="C1108" s="21" t="s">
        <v>405</v>
      </c>
      <c r="D1108" s="21" t="s">
        <v>1195</v>
      </c>
      <c r="E1108" s="21" t="s">
        <v>1183</v>
      </c>
      <c r="F1108" s="21" t="s">
        <v>709</v>
      </c>
      <c r="G1108" s="21" t="s">
        <v>31</v>
      </c>
    </row>
    <row r="1109" spans="1:7" x14ac:dyDescent="0.35">
      <c r="A1109" s="21" t="str">
        <f t="shared" si="17"/>
        <v>T-404Dec</v>
      </c>
      <c r="B1109" s="21" t="s">
        <v>340</v>
      </c>
      <c r="C1109" s="21" t="s">
        <v>405</v>
      </c>
      <c r="D1109" s="21" t="s">
        <v>1195</v>
      </c>
      <c r="E1109" s="21" t="s">
        <v>1184</v>
      </c>
      <c r="F1109" s="21" t="s">
        <v>710</v>
      </c>
      <c r="G1109" s="21" t="s">
        <v>31</v>
      </c>
    </row>
    <row r="1110" spans="1:7" x14ac:dyDescent="0.35">
      <c r="A1110" s="21" t="str">
        <f t="shared" si="17"/>
        <v>T-405Dec</v>
      </c>
      <c r="B1110" s="21" t="s">
        <v>341</v>
      </c>
      <c r="C1110" s="21" t="s">
        <v>405</v>
      </c>
      <c r="D1110" s="21" t="s">
        <v>1195</v>
      </c>
      <c r="E1110" s="21" t="s">
        <v>1185</v>
      </c>
      <c r="F1110" s="21" t="s">
        <v>711</v>
      </c>
      <c r="G1110" s="21" t="s">
        <v>31</v>
      </c>
    </row>
    <row r="1111" spans="1:7" x14ac:dyDescent="0.35">
      <c r="A1111" s="24" t="str">
        <f t="shared" si="17"/>
        <v>D-159Dec</v>
      </c>
      <c r="B1111" s="24" t="s">
        <v>406</v>
      </c>
      <c r="C1111" s="24" t="s">
        <v>406</v>
      </c>
      <c r="D1111" s="24" t="s">
        <v>1194</v>
      </c>
      <c r="E1111" s="24" t="s">
        <v>1255</v>
      </c>
      <c r="F1111" s="24" t="s">
        <v>778</v>
      </c>
      <c r="G1111" s="24" t="s">
        <v>31</v>
      </c>
    </row>
    <row r="1112" spans="1:7" x14ac:dyDescent="0.35">
      <c r="A1112" s="21" t="str">
        <f t="shared" si="17"/>
        <v>T-406Dec</v>
      </c>
      <c r="B1112" s="21" t="s">
        <v>342</v>
      </c>
      <c r="C1112" s="21" t="s">
        <v>406</v>
      </c>
      <c r="D1112" s="21" t="s">
        <v>1195</v>
      </c>
      <c r="E1112" s="21" t="s">
        <v>1186</v>
      </c>
      <c r="F1112" s="21" t="s">
        <v>712</v>
      </c>
      <c r="G1112" s="21" t="s">
        <v>31</v>
      </c>
    </row>
    <row r="1113" spans="1:7" x14ac:dyDescent="0.35">
      <c r="A1113" s="21" t="str">
        <f t="shared" si="17"/>
        <v>T-407Dec</v>
      </c>
      <c r="B1113" s="21" t="s">
        <v>343</v>
      </c>
      <c r="C1113" s="21" t="s">
        <v>406</v>
      </c>
      <c r="D1113" s="21" t="s">
        <v>1195</v>
      </c>
      <c r="E1113" s="21" t="s">
        <v>1187</v>
      </c>
      <c r="F1113" s="21" t="s">
        <v>713</v>
      </c>
      <c r="G1113" s="21" t="s">
        <v>31</v>
      </c>
    </row>
    <row r="1114" spans="1:7" x14ac:dyDescent="0.35">
      <c r="A1114" s="21" t="str">
        <f t="shared" si="17"/>
        <v>T-408Dec</v>
      </c>
      <c r="B1114" s="21" t="s">
        <v>344</v>
      </c>
      <c r="C1114" s="21" t="s">
        <v>406</v>
      </c>
      <c r="D1114" s="21" t="s">
        <v>1195</v>
      </c>
      <c r="E1114" s="21" t="s">
        <v>1188</v>
      </c>
      <c r="F1114" s="21" t="s">
        <v>714</v>
      </c>
      <c r="G1114" s="21" t="s">
        <v>31</v>
      </c>
    </row>
    <row r="1115" spans="1:7" x14ac:dyDescent="0.35">
      <c r="A1115" s="21" t="str">
        <f t="shared" si="17"/>
        <v>T-409Dec</v>
      </c>
      <c r="B1115" s="21" t="s">
        <v>345</v>
      </c>
      <c r="C1115" s="21" t="s">
        <v>406</v>
      </c>
      <c r="D1115" s="21" t="s">
        <v>1195</v>
      </c>
      <c r="E1115" s="21" t="s">
        <v>1189</v>
      </c>
      <c r="F1115" s="21" t="s">
        <v>715</v>
      </c>
      <c r="G1115" s="21" t="s">
        <v>31</v>
      </c>
    </row>
    <row r="1116" spans="1:7" x14ac:dyDescent="0.35">
      <c r="A1116" s="21" t="str">
        <f t="shared" si="17"/>
        <v>T-410Dec</v>
      </c>
      <c r="B1116" s="21" t="s">
        <v>346</v>
      </c>
      <c r="C1116" s="21" t="s">
        <v>406</v>
      </c>
      <c r="D1116" s="21" t="s">
        <v>1195</v>
      </c>
      <c r="E1116" s="21" t="s">
        <v>1190</v>
      </c>
      <c r="F1116" s="21" t="s">
        <v>716</v>
      </c>
      <c r="G1116" s="21" t="s">
        <v>31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8C84A-2BFF-4EF4-9350-0BFF916F9287}">
  <dimension ref="A3:D6"/>
  <sheetViews>
    <sheetView workbookViewId="0">
      <selection activeCell="F21" sqref="F21"/>
    </sheetView>
  </sheetViews>
  <sheetFormatPr defaultRowHeight="14.5" x14ac:dyDescent="0.35"/>
  <cols>
    <col min="1" max="1" width="12.36328125" bestFit="1" customWidth="1"/>
    <col min="2" max="3" width="10.81640625" bestFit="1" customWidth="1"/>
    <col min="4" max="5" width="12.453125" bestFit="1" customWidth="1"/>
    <col min="6" max="6" width="22.453125" bestFit="1" customWidth="1"/>
    <col min="7" max="7" width="17.36328125" bestFit="1" customWidth="1"/>
  </cols>
  <sheetData>
    <row r="3" spans="1:4" x14ac:dyDescent="0.35">
      <c r="A3" s="19" t="s">
        <v>1303</v>
      </c>
      <c r="B3" t="s">
        <v>1313</v>
      </c>
      <c r="C3" t="s">
        <v>1314</v>
      </c>
      <c r="D3" t="s">
        <v>1308</v>
      </c>
    </row>
    <row r="4" spans="1:4" x14ac:dyDescent="0.35">
      <c r="A4" s="29" t="s">
        <v>1194</v>
      </c>
      <c r="B4">
        <v>686776296</v>
      </c>
      <c r="C4">
        <v>651987419</v>
      </c>
      <c r="D4">
        <v>1789151.7787324083</v>
      </c>
    </row>
    <row r="5" spans="1:4" x14ac:dyDescent="0.35">
      <c r="A5" s="29" t="s">
        <v>1195</v>
      </c>
      <c r="B5">
        <v>686776296</v>
      </c>
      <c r="C5">
        <v>651987419</v>
      </c>
      <c r="D5">
        <v>6161262.5424314942</v>
      </c>
    </row>
    <row r="6" spans="1:4" x14ac:dyDescent="0.35">
      <c r="A6" s="29" t="s">
        <v>35</v>
      </c>
      <c r="B6">
        <v>1373552592</v>
      </c>
      <c r="C6">
        <v>1303974838</v>
      </c>
      <c r="D6">
        <v>7950414.3211639021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1C05-DEF3-46DC-BCF0-E99B1D5EED3B}">
  <dimension ref="A1:A403"/>
  <sheetViews>
    <sheetView topLeftCell="A229" workbookViewId="0">
      <selection activeCell="H251" sqref="H251"/>
    </sheetView>
  </sheetViews>
  <sheetFormatPr defaultRowHeight="14.5" x14ac:dyDescent="0.35"/>
  <sheetData>
    <row r="1" spans="1:1" x14ac:dyDescent="0.35">
      <c r="A1" t="s">
        <v>474</v>
      </c>
    </row>
    <row r="2" spans="1:1" x14ac:dyDescent="0.35">
      <c r="A2" t="s">
        <v>475</v>
      </c>
    </row>
    <row r="3" spans="1:1" x14ac:dyDescent="0.35">
      <c r="A3" t="s">
        <v>476</v>
      </c>
    </row>
    <row r="4" spans="1:1" x14ac:dyDescent="0.35">
      <c r="A4" t="s">
        <v>477</v>
      </c>
    </row>
    <row r="5" spans="1:1" x14ac:dyDescent="0.35">
      <c r="A5" t="s">
        <v>478</v>
      </c>
    </row>
    <row r="6" spans="1:1" x14ac:dyDescent="0.35">
      <c r="A6" t="s">
        <v>479</v>
      </c>
    </row>
    <row r="7" spans="1:1" x14ac:dyDescent="0.35">
      <c r="A7" t="s">
        <v>480</v>
      </c>
    </row>
    <row r="8" spans="1:1" x14ac:dyDescent="0.35">
      <c r="A8" t="s">
        <v>481</v>
      </c>
    </row>
    <row r="9" spans="1:1" x14ac:dyDescent="0.35">
      <c r="A9" t="s">
        <v>482</v>
      </c>
    </row>
    <row r="10" spans="1:1" x14ac:dyDescent="0.35">
      <c r="A10" t="s">
        <v>483</v>
      </c>
    </row>
    <row r="11" spans="1:1" x14ac:dyDescent="0.35">
      <c r="A11" t="s">
        <v>484</v>
      </c>
    </row>
    <row r="12" spans="1:1" x14ac:dyDescent="0.35">
      <c r="A12" t="s">
        <v>485</v>
      </c>
    </row>
    <row r="13" spans="1:1" x14ac:dyDescent="0.35">
      <c r="A13" t="s">
        <v>486</v>
      </c>
    </row>
    <row r="14" spans="1:1" x14ac:dyDescent="0.35">
      <c r="A14" t="s">
        <v>487</v>
      </c>
    </row>
    <row r="15" spans="1:1" x14ac:dyDescent="0.35">
      <c r="A15" t="s">
        <v>488</v>
      </c>
    </row>
    <row r="16" spans="1:1" x14ac:dyDescent="0.35">
      <c r="A16" t="s">
        <v>489</v>
      </c>
    </row>
    <row r="17" spans="1:1" x14ac:dyDescent="0.35">
      <c r="A17" t="s">
        <v>490</v>
      </c>
    </row>
    <row r="18" spans="1:1" x14ac:dyDescent="0.35">
      <c r="A18" t="s">
        <v>491</v>
      </c>
    </row>
    <row r="19" spans="1:1" x14ac:dyDescent="0.35">
      <c r="A19" t="s">
        <v>492</v>
      </c>
    </row>
    <row r="20" spans="1:1" x14ac:dyDescent="0.35">
      <c r="A20" t="s">
        <v>493</v>
      </c>
    </row>
    <row r="21" spans="1:1" x14ac:dyDescent="0.35">
      <c r="A21" t="s">
        <v>494</v>
      </c>
    </row>
    <row r="22" spans="1:1" x14ac:dyDescent="0.35">
      <c r="A22" t="s">
        <v>495</v>
      </c>
    </row>
    <row r="23" spans="1:1" x14ac:dyDescent="0.35">
      <c r="A23" t="s">
        <v>496</v>
      </c>
    </row>
    <row r="24" spans="1:1" x14ac:dyDescent="0.35">
      <c r="A24" t="s">
        <v>497</v>
      </c>
    </row>
    <row r="25" spans="1:1" x14ac:dyDescent="0.35">
      <c r="A25" t="s">
        <v>498</v>
      </c>
    </row>
    <row r="26" spans="1:1" x14ac:dyDescent="0.35">
      <c r="A26" t="s">
        <v>499</v>
      </c>
    </row>
    <row r="27" spans="1:1" x14ac:dyDescent="0.35">
      <c r="A27" t="s">
        <v>500</v>
      </c>
    </row>
    <row r="28" spans="1:1" x14ac:dyDescent="0.35">
      <c r="A28" t="s">
        <v>501</v>
      </c>
    </row>
    <row r="29" spans="1:1" x14ac:dyDescent="0.35">
      <c r="A29" t="s">
        <v>502</v>
      </c>
    </row>
    <row r="30" spans="1:1" x14ac:dyDescent="0.35">
      <c r="A30" t="s">
        <v>503</v>
      </c>
    </row>
    <row r="31" spans="1:1" x14ac:dyDescent="0.35">
      <c r="A31" t="s">
        <v>504</v>
      </c>
    </row>
    <row r="32" spans="1:1" x14ac:dyDescent="0.35">
      <c r="A32" t="s">
        <v>505</v>
      </c>
    </row>
    <row r="33" spans="1:1" x14ac:dyDescent="0.35">
      <c r="A33" t="s">
        <v>506</v>
      </c>
    </row>
    <row r="34" spans="1:1" x14ac:dyDescent="0.35">
      <c r="A34" t="s">
        <v>507</v>
      </c>
    </row>
    <row r="35" spans="1:1" x14ac:dyDescent="0.35">
      <c r="A35" t="s">
        <v>508</v>
      </c>
    </row>
    <row r="36" spans="1:1" x14ac:dyDescent="0.35">
      <c r="A36" t="s">
        <v>509</v>
      </c>
    </row>
    <row r="37" spans="1:1" x14ac:dyDescent="0.35">
      <c r="A37" t="s">
        <v>510</v>
      </c>
    </row>
    <row r="38" spans="1:1" x14ac:dyDescent="0.35">
      <c r="A38" t="s">
        <v>511</v>
      </c>
    </row>
    <row r="39" spans="1:1" x14ac:dyDescent="0.35">
      <c r="A39" t="s">
        <v>512</v>
      </c>
    </row>
    <row r="40" spans="1:1" x14ac:dyDescent="0.35">
      <c r="A40" t="s">
        <v>513</v>
      </c>
    </row>
    <row r="41" spans="1:1" x14ac:dyDescent="0.35">
      <c r="A41" t="s">
        <v>514</v>
      </c>
    </row>
    <row r="42" spans="1:1" x14ac:dyDescent="0.35">
      <c r="A42" t="s">
        <v>515</v>
      </c>
    </row>
    <row r="43" spans="1:1" x14ac:dyDescent="0.35">
      <c r="A43" t="s">
        <v>516</v>
      </c>
    </row>
    <row r="44" spans="1:1" x14ac:dyDescent="0.35">
      <c r="A44" t="s">
        <v>517</v>
      </c>
    </row>
    <row r="45" spans="1:1" x14ac:dyDescent="0.35">
      <c r="A45" t="s">
        <v>518</v>
      </c>
    </row>
    <row r="46" spans="1:1" x14ac:dyDescent="0.35">
      <c r="A46" t="s">
        <v>519</v>
      </c>
    </row>
    <row r="47" spans="1:1" x14ac:dyDescent="0.35">
      <c r="A47" t="s">
        <v>520</v>
      </c>
    </row>
    <row r="48" spans="1:1" x14ac:dyDescent="0.35">
      <c r="A48" t="s">
        <v>521</v>
      </c>
    </row>
    <row r="49" spans="1:1" x14ac:dyDescent="0.35">
      <c r="A49" t="s">
        <v>522</v>
      </c>
    </row>
    <row r="50" spans="1:1" x14ac:dyDescent="0.35">
      <c r="A50" t="s">
        <v>523</v>
      </c>
    </row>
    <row r="51" spans="1:1" x14ac:dyDescent="0.35">
      <c r="A51" t="s">
        <v>524</v>
      </c>
    </row>
    <row r="52" spans="1:1" x14ac:dyDescent="0.35">
      <c r="A52" t="s">
        <v>525</v>
      </c>
    </row>
    <row r="53" spans="1:1" x14ac:dyDescent="0.35">
      <c r="A53" t="s">
        <v>526</v>
      </c>
    </row>
    <row r="54" spans="1:1" x14ac:dyDescent="0.35">
      <c r="A54" t="s">
        <v>527</v>
      </c>
    </row>
    <row r="55" spans="1:1" x14ac:dyDescent="0.35">
      <c r="A55" t="s">
        <v>528</v>
      </c>
    </row>
    <row r="56" spans="1:1" x14ac:dyDescent="0.35">
      <c r="A56" t="s">
        <v>529</v>
      </c>
    </row>
    <row r="57" spans="1:1" x14ac:dyDescent="0.35">
      <c r="A57" t="s">
        <v>530</v>
      </c>
    </row>
    <row r="58" spans="1:1" x14ac:dyDescent="0.35">
      <c r="A58" t="s">
        <v>531</v>
      </c>
    </row>
    <row r="59" spans="1:1" x14ac:dyDescent="0.35">
      <c r="A59" t="s">
        <v>532</v>
      </c>
    </row>
    <row r="60" spans="1:1" x14ac:dyDescent="0.35">
      <c r="A60" t="s">
        <v>533</v>
      </c>
    </row>
    <row r="61" spans="1:1" x14ac:dyDescent="0.35">
      <c r="A61" t="s">
        <v>534</v>
      </c>
    </row>
    <row r="62" spans="1:1" x14ac:dyDescent="0.35">
      <c r="A62" t="s">
        <v>535</v>
      </c>
    </row>
    <row r="63" spans="1:1" x14ac:dyDescent="0.35">
      <c r="A63" t="s">
        <v>536</v>
      </c>
    </row>
    <row r="64" spans="1:1" x14ac:dyDescent="0.35">
      <c r="A64" t="s">
        <v>537</v>
      </c>
    </row>
    <row r="65" spans="1:1" x14ac:dyDescent="0.35">
      <c r="A65" t="s">
        <v>538</v>
      </c>
    </row>
    <row r="66" spans="1:1" x14ac:dyDescent="0.35">
      <c r="A66" t="s">
        <v>539</v>
      </c>
    </row>
    <row r="67" spans="1:1" x14ac:dyDescent="0.35">
      <c r="A67" t="s">
        <v>540</v>
      </c>
    </row>
    <row r="68" spans="1:1" x14ac:dyDescent="0.35">
      <c r="A68" t="s">
        <v>541</v>
      </c>
    </row>
    <row r="69" spans="1:1" x14ac:dyDescent="0.35">
      <c r="A69" t="s">
        <v>542</v>
      </c>
    </row>
    <row r="70" spans="1:1" x14ac:dyDescent="0.35">
      <c r="A70" t="s">
        <v>543</v>
      </c>
    </row>
    <row r="71" spans="1:1" x14ac:dyDescent="0.35">
      <c r="A71" t="s">
        <v>544</v>
      </c>
    </row>
    <row r="72" spans="1:1" x14ac:dyDescent="0.35">
      <c r="A72" t="s">
        <v>545</v>
      </c>
    </row>
    <row r="73" spans="1:1" x14ac:dyDescent="0.35">
      <c r="A73" t="s">
        <v>546</v>
      </c>
    </row>
    <row r="74" spans="1:1" x14ac:dyDescent="0.35">
      <c r="A74" t="s">
        <v>547</v>
      </c>
    </row>
    <row r="75" spans="1:1" x14ac:dyDescent="0.35">
      <c r="A75" t="s">
        <v>548</v>
      </c>
    </row>
    <row r="76" spans="1:1" x14ac:dyDescent="0.35">
      <c r="A76" t="s">
        <v>549</v>
      </c>
    </row>
    <row r="77" spans="1:1" x14ac:dyDescent="0.35">
      <c r="A77" t="s">
        <v>550</v>
      </c>
    </row>
    <row r="78" spans="1:1" x14ac:dyDescent="0.35">
      <c r="A78" t="s">
        <v>551</v>
      </c>
    </row>
    <row r="79" spans="1:1" x14ac:dyDescent="0.35">
      <c r="A79" t="s">
        <v>552</v>
      </c>
    </row>
    <row r="80" spans="1:1" x14ac:dyDescent="0.35">
      <c r="A80" t="s">
        <v>553</v>
      </c>
    </row>
    <row r="81" spans="1:1" x14ac:dyDescent="0.35">
      <c r="A81" t="s">
        <v>554</v>
      </c>
    </row>
    <row r="82" spans="1:1" x14ac:dyDescent="0.35">
      <c r="A82" t="s">
        <v>555</v>
      </c>
    </row>
    <row r="83" spans="1:1" x14ac:dyDescent="0.35">
      <c r="A83" t="s">
        <v>556</v>
      </c>
    </row>
    <row r="84" spans="1:1" x14ac:dyDescent="0.35">
      <c r="A84" t="s">
        <v>557</v>
      </c>
    </row>
    <row r="85" spans="1:1" x14ac:dyDescent="0.35">
      <c r="A85" t="s">
        <v>558</v>
      </c>
    </row>
    <row r="86" spans="1:1" x14ac:dyDescent="0.35">
      <c r="A86" t="s">
        <v>559</v>
      </c>
    </row>
    <row r="87" spans="1:1" x14ac:dyDescent="0.35">
      <c r="A87" t="s">
        <v>560</v>
      </c>
    </row>
    <row r="88" spans="1:1" x14ac:dyDescent="0.35">
      <c r="A88" t="s">
        <v>561</v>
      </c>
    </row>
    <row r="89" spans="1:1" x14ac:dyDescent="0.35">
      <c r="A89" t="s">
        <v>562</v>
      </c>
    </row>
    <row r="90" spans="1:1" x14ac:dyDescent="0.35">
      <c r="A90" t="s">
        <v>563</v>
      </c>
    </row>
    <row r="91" spans="1:1" x14ac:dyDescent="0.35">
      <c r="A91" t="s">
        <v>564</v>
      </c>
    </row>
    <row r="92" spans="1:1" x14ac:dyDescent="0.35">
      <c r="A92" t="s">
        <v>565</v>
      </c>
    </row>
    <row r="93" spans="1:1" x14ac:dyDescent="0.35">
      <c r="A93" t="s">
        <v>566</v>
      </c>
    </row>
    <row r="94" spans="1:1" x14ac:dyDescent="0.35">
      <c r="A94" t="s">
        <v>567</v>
      </c>
    </row>
    <row r="95" spans="1:1" x14ac:dyDescent="0.35">
      <c r="A95" t="s">
        <v>568</v>
      </c>
    </row>
    <row r="96" spans="1:1" x14ac:dyDescent="0.35">
      <c r="A96" t="s">
        <v>569</v>
      </c>
    </row>
    <row r="97" spans="1:1" x14ac:dyDescent="0.35">
      <c r="A97" t="s">
        <v>570</v>
      </c>
    </row>
    <row r="98" spans="1:1" x14ac:dyDescent="0.35">
      <c r="A98" t="s">
        <v>571</v>
      </c>
    </row>
    <row r="99" spans="1:1" x14ac:dyDescent="0.35">
      <c r="A99" t="s">
        <v>572</v>
      </c>
    </row>
    <row r="100" spans="1:1" x14ac:dyDescent="0.35">
      <c r="A100" t="s">
        <v>573</v>
      </c>
    </row>
    <row r="101" spans="1:1" x14ac:dyDescent="0.35">
      <c r="A101" t="s">
        <v>574</v>
      </c>
    </row>
    <row r="102" spans="1:1" x14ac:dyDescent="0.35">
      <c r="A102" t="s">
        <v>575</v>
      </c>
    </row>
    <row r="103" spans="1:1" x14ac:dyDescent="0.35">
      <c r="A103" t="s">
        <v>576</v>
      </c>
    </row>
    <row r="104" spans="1:1" x14ac:dyDescent="0.35">
      <c r="A104" t="s">
        <v>577</v>
      </c>
    </row>
    <row r="105" spans="1:1" x14ac:dyDescent="0.35">
      <c r="A105" t="s">
        <v>578</v>
      </c>
    </row>
    <row r="106" spans="1:1" x14ac:dyDescent="0.35">
      <c r="A106" t="s">
        <v>579</v>
      </c>
    </row>
    <row r="107" spans="1:1" x14ac:dyDescent="0.35">
      <c r="A107" t="s">
        <v>580</v>
      </c>
    </row>
    <row r="108" spans="1:1" x14ac:dyDescent="0.35">
      <c r="A108" t="s">
        <v>581</v>
      </c>
    </row>
    <row r="109" spans="1:1" x14ac:dyDescent="0.35">
      <c r="A109" t="s">
        <v>582</v>
      </c>
    </row>
    <row r="110" spans="1:1" x14ac:dyDescent="0.35">
      <c r="A110" t="s">
        <v>583</v>
      </c>
    </row>
    <row r="111" spans="1:1" x14ac:dyDescent="0.35">
      <c r="A111" t="s">
        <v>584</v>
      </c>
    </row>
    <row r="112" spans="1:1" x14ac:dyDescent="0.35">
      <c r="A112" t="s">
        <v>585</v>
      </c>
    </row>
    <row r="113" spans="1:1" x14ac:dyDescent="0.35">
      <c r="A113" t="s">
        <v>586</v>
      </c>
    </row>
    <row r="114" spans="1:1" x14ac:dyDescent="0.35">
      <c r="A114" t="s">
        <v>587</v>
      </c>
    </row>
    <row r="115" spans="1:1" x14ac:dyDescent="0.35">
      <c r="A115" t="s">
        <v>588</v>
      </c>
    </row>
    <row r="116" spans="1:1" x14ac:dyDescent="0.35">
      <c r="A116" t="s">
        <v>589</v>
      </c>
    </row>
    <row r="117" spans="1:1" x14ac:dyDescent="0.35">
      <c r="A117" t="s">
        <v>590</v>
      </c>
    </row>
    <row r="118" spans="1:1" x14ac:dyDescent="0.35">
      <c r="A118" t="s">
        <v>591</v>
      </c>
    </row>
    <row r="119" spans="1:1" x14ac:dyDescent="0.35">
      <c r="A119" t="s">
        <v>592</v>
      </c>
    </row>
    <row r="120" spans="1:1" x14ac:dyDescent="0.35">
      <c r="A120" t="s">
        <v>593</v>
      </c>
    </row>
    <row r="121" spans="1:1" x14ac:dyDescent="0.35">
      <c r="A121" t="s">
        <v>594</v>
      </c>
    </row>
    <row r="122" spans="1:1" x14ac:dyDescent="0.35">
      <c r="A122" t="s">
        <v>595</v>
      </c>
    </row>
    <row r="123" spans="1:1" x14ac:dyDescent="0.35">
      <c r="A123" t="s">
        <v>596</v>
      </c>
    </row>
    <row r="124" spans="1:1" x14ac:dyDescent="0.35">
      <c r="A124" t="s">
        <v>597</v>
      </c>
    </row>
    <row r="125" spans="1:1" x14ac:dyDescent="0.35">
      <c r="A125" t="s">
        <v>598</v>
      </c>
    </row>
    <row r="126" spans="1:1" x14ac:dyDescent="0.35">
      <c r="A126" t="s">
        <v>599</v>
      </c>
    </row>
    <row r="127" spans="1:1" x14ac:dyDescent="0.35">
      <c r="A127" t="s">
        <v>600</v>
      </c>
    </row>
    <row r="128" spans="1:1" x14ac:dyDescent="0.35">
      <c r="A128" t="s">
        <v>601</v>
      </c>
    </row>
    <row r="129" spans="1:1" x14ac:dyDescent="0.35">
      <c r="A129" t="s">
        <v>602</v>
      </c>
    </row>
    <row r="130" spans="1:1" x14ac:dyDescent="0.35">
      <c r="A130" t="s">
        <v>603</v>
      </c>
    </row>
    <row r="131" spans="1:1" x14ac:dyDescent="0.35">
      <c r="A131" t="s">
        <v>604</v>
      </c>
    </row>
    <row r="132" spans="1:1" x14ac:dyDescent="0.35">
      <c r="A132" t="s">
        <v>605</v>
      </c>
    </row>
    <row r="133" spans="1:1" x14ac:dyDescent="0.35">
      <c r="A133" t="s">
        <v>606</v>
      </c>
    </row>
    <row r="134" spans="1:1" x14ac:dyDescent="0.35">
      <c r="A134" t="s">
        <v>607</v>
      </c>
    </row>
    <row r="135" spans="1:1" x14ac:dyDescent="0.35">
      <c r="A135" t="s">
        <v>608</v>
      </c>
    </row>
    <row r="136" spans="1:1" x14ac:dyDescent="0.35">
      <c r="A136" t="s">
        <v>609</v>
      </c>
    </row>
    <row r="137" spans="1:1" x14ac:dyDescent="0.35">
      <c r="A137" t="s">
        <v>610</v>
      </c>
    </row>
    <row r="138" spans="1:1" x14ac:dyDescent="0.35">
      <c r="A138" t="s">
        <v>611</v>
      </c>
    </row>
    <row r="139" spans="1:1" x14ac:dyDescent="0.35">
      <c r="A139" t="s">
        <v>612</v>
      </c>
    </row>
    <row r="140" spans="1:1" x14ac:dyDescent="0.35">
      <c r="A140" t="s">
        <v>613</v>
      </c>
    </row>
    <row r="141" spans="1:1" x14ac:dyDescent="0.35">
      <c r="A141" t="s">
        <v>614</v>
      </c>
    </row>
    <row r="142" spans="1:1" x14ac:dyDescent="0.35">
      <c r="A142" t="s">
        <v>615</v>
      </c>
    </row>
    <row r="143" spans="1:1" x14ac:dyDescent="0.35">
      <c r="A143" t="s">
        <v>616</v>
      </c>
    </row>
    <row r="144" spans="1:1" x14ac:dyDescent="0.35">
      <c r="A144" t="s">
        <v>617</v>
      </c>
    </row>
    <row r="145" spans="1:1" x14ac:dyDescent="0.35">
      <c r="A145" t="s">
        <v>618</v>
      </c>
    </row>
    <row r="146" spans="1:1" x14ac:dyDescent="0.35">
      <c r="A146" t="s">
        <v>619</v>
      </c>
    </row>
    <row r="147" spans="1:1" x14ac:dyDescent="0.35">
      <c r="A147" t="s">
        <v>620</v>
      </c>
    </row>
    <row r="148" spans="1:1" x14ac:dyDescent="0.35">
      <c r="A148" t="s">
        <v>621</v>
      </c>
    </row>
    <row r="149" spans="1:1" x14ac:dyDescent="0.35">
      <c r="A149" t="s">
        <v>622</v>
      </c>
    </row>
    <row r="150" spans="1:1" x14ac:dyDescent="0.35">
      <c r="A150" t="s">
        <v>623</v>
      </c>
    </row>
    <row r="151" spans="1:1" x14ac:dyDescent="0.35">
      <c r="A151" t="s">
        <v>624</v>
      </c>
    </row>
    <row r="152" spans="1:1" x14ac:dyDescent="0.35">
      <c r="A152" t="s">
        <v>625</v>
      </c>
    </row>
    <row r="153" spans="1:1" x14ac:dyDescent="0.35">
      <c r="A153" t="s">
        <v>626</v>
      </c>
    </row>
    <row r="154" spans="1:1" x14ac:dyDescent="0.35">
      <c r="A154" t="s">
        <v>627</v>
      </c>
    </row>
    <row r="155" spans="1:1" x14ac:dyDescent="0.35">
      <c r="A155" t="s">
        <v>628</v>
      </c>
    </row>
    <row r="156" spans="1:1" x14ac:dyDescent="0.35">
      <c r="A156" t="s">
        <v>629</v>
      </c>
    </row>
    <row r="157" spans="1:1" x14ac:dyDescent="0.35">
      <c r="A157" t="s">
        <v>630</v>
      </c>
    </row>
    <row r="158" spans="1:1" x14ac:dyDescent="0.35">
      <c r="A158" t="s">
        <v>631</v>
      </c>
    </row>
    <row r="159" spans="1:1" x14ac:dyDescent="0.35">
      <c r="A159" t="s">
        <v>632</v>
      </c>
    </row>
    <row r="160" spans="1:1" x14ac:dyDescent="0.35">
      <c r="A160" t="s">
        <v>633</v>
      </c>
    </row>
    <row r="161" spans="1:1" x14ac:dyDescent="0.35">
      <c r="A161" t="s">
        <v>634</v>
      </c>
    </row>
    <row r="162" spans="1:1" x14ac:dyDescent="0.35">
      <c r="A162" t="s">
        <v>635</v>
      </c>
    </row>
    <row r="163" spans="1:1" x14ac:dyDescent="0.35">
      <c r="A163" t="s">
        <v>636</v>
      </c>
    </row>
    <row r="164" spans="1:1" x14ac:dyDescent="0.35">
      <c r="A164" t="s">
        <v>637</v>
      </c>
    </row>
    <row r="165" spans="1:1" x14ac:dyDescent="0.35">
      <c r="A165" t="s">
        <v>638</v>
      </c>
    </row>
    <row r="166" spans="1:1" x14ac:dyDescent="0.35">
      <c r="A166" t="s">
        <v>639</v>
      </c>
    </row>
    <row r="167" spans="1:1" x14ac:dyDescent="0.35">
      <c r="A167" t="s">
        <v>640</v>
      </c>
    </row>
    <row r="168" spans="1:1" x14ac:dyDescent="0.35">
      <c r="A168" t="s">
        <v>641</v>
      </c>
    </row>
    <row r="169" spans="1:1" x14ac:dyDescent="0.35">
      <c r="A169" t="s">
        <v>642</v>
      </c>
    </row>
    <row r="170" spans="1:1" x14ac:dyDescent="0.35">
      <c r="A170" t="s">
        <v>643</v>
      </c>
    </row>
    <row r="171" spans="1:1" x14ac:dyDescent="0.35">
      <c r="A171" t="s">
        <v>644</v>
      </c>
    </row>
    <row r="172" spans="1:1" x14ac:dyDescent="0.35">
      <c r="A172" t="s">
        <v>645</v>
      </c>
    </row>
    <row r="173" spans="1:1" x14ac:dyDescent="0.35">
      <c r="A173" t="s">
        <v>646</v>
      </c>
    </row>
    <row r="174" spans="1:1" x14ac:dyDescent="0.35">
      <c r="A174" t="s">
        <v>647</v>
      </c>
    </row>
    <row r="175" spans="1:1" x14ac:dyDescent="0.35">
      <c r="A175" t="s">
        <v>648</v>
      </c>
    </row>
    <row r="176" spans="1:1" x14ac:dyDescent="0.35">
      <c r="A176" t="s">
        <v>649</v>
      </c>
    </row>
    <row r="177" spans="1:1" x14ac:dyDescent="0.35">
      <c r="A177" t="s">
        <v>650</v>
      </c>
    </row>
    <row r="178" spans="1:1" x14ac:dyDescent="0.35">
      <c r="A178" t="s">
        <v>651</v>
      </c>
    </row>
    <row r="179" spans="1:1" x14ac:dyDescent="0.35">
      <c r="A179" t="s">
        <v>652</v>
      </c>
    </row>
    <row r="180" spans="1:1" x14ac:dyDescent="0.35">
      <c r="A180" t="s">
        <v>653</v>
      </c>
    </row>
    <row r="181" spans="1:1" x14ac:dyDescent="0.35">
      <c r="A181" t="s">
        <v>654</v>
      </c>
    </row>
    <row r="182" spans="1:1" x14ac:dyDescent="0.35">
      <c r="A182" t="s">
        <v>655</v>
      </c>
    </row>
    <row r="183" spans="1:1" x14ac:dyDescent="0.35">
      <c r="A183" t="s">
        <v>656</v>
      </c>
    </row>
    <row r="184" spans="1:1" x14ac:dyDescent="0.35">
      <c r="A184" t="s">
        <v>657</v>
      </c>
    </row>
    <row r="185" spans="1:1" x14ac:dyDescent="0.35">
      <c r="A185" t="s">
        <v>658</v>
      </c>
    </row>
    <row r="186" spans="1:1" x14ac:dyDescent="0.35">
      <c r="A186" t="s">
        <v>659</v>
      </c>
    </row>
    <row r="187" spans="1:1" x14ac:dyDescent="0.35">
      <c r="A187" t="s">
        <v>660</v>
      </c>
    </row>
    <row r="188" spans="1:1" x14ac:dyDescent="0.35">
      <c r="A188" t="s">
        <v>661</v>
      </c>
    </row>
    <row r="189" spans="1:1" x14ac:dyDescent="0.35">
      <c r="A189" t="s">
        <v>662</v>
      </c>
    </row>
    <row r="190" spans="1:1" x14ac:dyDescent="0.35">
      <c r="A190" t="s">
        <v>663</v>
      </c>
    </row>
    <row r="191" spans="1:1" x14ac:dyDescent="0.35">
      <c r="A191" t="s">
        <v>664</v>
      </c>
    </row>
    <row r="192" spans="1:1" x14ac:dyDescent="0.35">
      <c r="A192" t="s">
        <v>665</v>
      </c>
    </row>
    <row r="193" spans="1:1" x14ac:dyDescent="0.35">
      <c r="A193" t="s">
        <v>666</v>
      </c>
    </row>
    <row r="194" spans="1:1" x14ac:dyDescent="0.35">
      <c r="A194" t="s">
        <v>667</v>
      </c>
    </row>
    <row r="195" spans="1:1" x14ac:dyDescent="0.35">
      <c r="A195" t="s">
        <v>668</v>
      </c>
    </row>
    <row r="196" spans="1:1" x14ac:dyDescent="0.35">
      <c r="A196" t="s">
        <v>669</v>
      </c>
    </row>
    <row r="197" spans="1:1" x14ac:dyDescent="0.35">
      <c r="A197" t="s">
        <v>670</v>
      </c>
    </row>
    <row r="198" spans="1:1" x14ac:dyDescent="0.35">
      <c r="A198" t="s">
        <v>671</v>
      </c>
    </row>
    <row r="199" spans="1:1" x14ac:dyDescent="0.35">
      <c r="A199" t="s">
        <v>672</v>
      </c>
    </row>
    <row r="200" spans="1:1" x14ac:dyDescent="0.35">
      <c r="A200" t="s">
        <v>673</v>
      </c>
    </row>
    <row r="201" spans="1:1" x14ac:dyDescent="0.35">
      <c r="A201" t="s">
        <v>674</v>
      </c>
    </row>
    <row r="202" spans="1:1" x14ac:dyDescent="0.35">
      <c r="A202" t="s">
        <v>675</v>
      </c>
    </row>
    <row r="203" spans="1:1" x14ac:dyDescent="0.35">
      <c r="A203" t="s">
        <v>676</v>
      </c>
    </row>
    <row r="204" spans="1:1" x14ac:dyDescent="0.35">
      <c r="A204" t="s">
        <v>677</v>
      </c>
    </row>
    <row r="205" spans="1:1" x14ac:dyDescent="0.35">
      <c r="A205" t="s">
        <v>678</v>
      </c>
    </row>
    <row r="206" spans="1:1" x14ac:dyDescent="0.35">
      <c r="A206" t="s">
        <v>679</v>
      </c>
    </row>
    <row r="207" spans="1:1" x14ac:dyDescent="0.35">
      <c r="A207" t="s">
        <v>680</v>
      </c>
    </row>
    <row r="208" spans="1:1" x14ac:dyDescent="0.35">
      <c r="A208" t="s">
        <v>681</v>
      </c>
    </row>
    <row r="209" spans="1:1" x14ac:dyDescent="0.35">
      <c r="A209" t="s">
        <v>682</v>
      </c>
    </row>
    <row r="210" spans="1:1" x14ac:dyDescent="0.35">
      <c r="A210" t="s">
        <v>683</v>
      </c>
    </row>
    <row r="211" spans="1:1" x14ac:dyDescent="0.35">
      <c r="A211" t="s">
        <v>684</v>
      </c>
    </row>
    <row r="212" spans="1:1" x14ac:dyDescent="0.35">
      <c r="A212" t="s">
        <v>685</v>
      </c>
    </row>
    <row r="213" spans="1:1" x14ac:dyDescent="0.35">
      <c r="A213" t="s">
        <v>686</v>
      </c>
    </row>
    <row r="214" spans="1:1" x14ac:dyDescent="0.35">
      <c r="A214" t="s">
        <v>687</v>
      </c>
    </row>
    <row r="215" spans="1:1" x14ac:dyDescent="0.35">
      <c r="A215" t="s">
        <v>688</v>
      </c>
    </row>
    <row r="216" spans="1:1" x14ac:dyDescent="0.35">
      <c r="A216" t="s">
        <v>689</v>
      </c>
    </row>
    <row r="217" spans="1:1" x14ac:dyDescent="0.35">
      <c r="A217" t="s">
        <v>690</v>
      </c>
    </row>
    <row r="218" spans="1:1" x14ac:dyDescent="0.35">
      <c r="A218" t="s">
        <v>691</v>
      </c>
    </row>
    <row r="219" spans="1:1" x14ac:dyDescent="0.35">
      <c r="A219" t="s">
        <v>692</v>
      </c>
    </row>
    <row r="220" spans="1:1" x14ac:dyDescent="0.35">
      <c r="A220" t="s">
        <v>693</v>
      </c>
    </row>
    <row r="221" spans="1:1" x14ac:dyDescent="0.35">
      <c r="A221" t="s">
        <v>694</v>
      </c>
    </row>
    <row r="222" spans="1:1" x14ac:dyDescent="0.35">
      <c r="A222" t="s">
        <v>695</v>
      </c>
    </row>
    <row r="223" spans="1:1" x14ac:dyDescent="0.35">
      <c r="A223" t="s">
        <v>696</v>
      </c>
    </row>
    <row r="224" spans="1:1" x14ac:dyDescent="0.35">
      <c r="A224" t="s">
        <v>697</v>
      </c>
    </row>
    <row r="225" spans="1:1" x14ac:dyDescent="0.35">
      <c r="A225" t="s">
        <v>698</v>
      </c>
    </row>
    <row r="226" spans="1:1" x14ac:dyDescent="0.35">
      <c r="A226" t="s">
        <v>699</v>
      </c>
    </row>
    <row r="227" spans="1:1" x14ac:dyDescent="0.35">
      <c r="A227" t="s">
        <v>700</v>
      </c>
    </row>
    <row r="228" spans="1:1" x14ac:dyDescent="0.35">
      <c r="A228" t="s">
        <v>701</v>
      </c>
    </row>
    <row r="229" spans="1:1" x14ac:dyDescent="0.35">
      <c r="A229" t="s">
        <v>702</v>
      </c>
    </row>
    <row r="230" spans="1:1" x14ac:dyDescent="0.35">
      <c r="A230" t="s">
        <v>703</v>
      </c>
    </row>
    <row r="231" spans="1:1" x14ac:dyDescent="0.35">
      <c r="A231" t="s">
        <v>704</v>
      </c>
    </row>
    <row r="232" spans="1:1" x14ac:dyDescent="0.35">
      <c r="A232" t="s">
        <v>705</v>
      </c>
    </row>
    <row r="233" spans="1:1" x14ac:dyDescent="0.35">
      <c r="A233" t="s">
        <v>706</v>
      </c>
    </row>
    <row r="234" spans="1:1" x14ac:dyDescent="0.35">
      <c r="A234" t="s">
        <v>707</v>
      </c>
    </row>
    <row r="235" spans="1:1" x14ac:dyDescent="0.35">
      <c r="A235" t="s">
        <v>708</v>
      </c>
    </row>
    <row r="236" spans="1:1" x14ac:dyDescent="0.35">
      <c r="A236" t="s">
        <v>709</v>
      </c>
    </row>
    <row r="237" spans="1:1" x14ac:dyDescent="0.35">
      <c r="A237" t="s">
        <v>710</v>
      </c>
    </row>
    <row r="238" spans="1:1" x14ac:dyDescent="0.35">
      <c r="A238" t="s">
        <v>711</v>
      </c>
    </row>
    <row r="239" spans="1:1" x14ac:dyDescent="0.35">
      <c r="A239" t="s">
        <v>712</v>
      </c>
    </row>
    <row r="240" spans="1:1" x14ac:dyDescent="0.35">
      <c r="A240" t="s">
        <v>713</v>
      </c>
    </row>
    <row r="241" spans="1:1" x14ac:dyDescent="0.35">
      <c r="A241" t="s">
        <v>714</v>
      </c>
    </row>
    <row r="242" spans="1:1" x14ac:dyDescent="0.35">
      <c r="A242" t="s">
        <v>715</v>
      </c>
    </row>
    <row r="243" spans="1:1" x14ac:dyDescent="0.35">
      <c r="A243" t="s">
        <v>716</v>
      </c>
    </row>
    <row r="244" spans="1:1" x14ac:dyDescent="0.35">
      <c r="A244" t="s">
        <v>717</v>
      </c>
    </row>
    <row r="245" spans="1:1" x14ac:dyDescent="0.35">
      <c r="A245" t="s">
        <v>718</v>
      </c>
    </row>
    <row r="246" spans="1:1" x14ac:dyDescent="0.35">
      <c r="A246" t="s">
        <v>719</v>
      </c>
    </row>
    <row r="247" spans="1:1" x14ac:dyDescent="0.35">
      <c r="A247" t="s">
        <v>720</v>
      </c>
    </row>
    <row r="248" spans="1:1" x14ac:dyDescent="0.35">
      <c r="A248" t="s">
        <v>721</v>
      </c>
    </row>
    <row r="249" spans="1:1" x14ac:dyDescent="0.35">
      <c r="A249" t="s">
        <v>722</v>
      </c>
    </row>
    <row r="250" spans="1:1" x14ac:dyDescent="0.35">
      <c r="A250" t="s">
        <v>723</v>
      </c>
    </row>
    <row r="251" spans="1:1" x14ac:dyDescent="0.35">
      <c r="A251" t="s">
        <v>724</v>
      </c>
    </row>
    <row r="252" spans="1:1" x14ac:dyDescent="0.35">
      <c r="A252" t="s">
        <v>725</v>
      </c>
    </row>
    <row r="253" spans="1:1" x14ac:dyDescent="0.35">
      <c r="A253" t="s">
        <v>726</v>
      </c>
    </row>
    <row r="254" spans="1:1" x14ac:dyDescent="0.35">
      <c r="A254" t="s">
        <v>727</v>
      </c>
    </row>
    <row r="255" spans="1:1" x14ac:dyDescent="0.35">
      <c r="A255" t="s">
        <v>728</v>
      </c>
    </row>
    <row r="256" spans="1:1" x14ac:dyDescent="0.35">
      <c r="A256" t="s">
        <v>729</v>
      </c>
    </row>
    <row r="257" spans="1:1" x14ac:dyDescent="0.35">
      <c r="A257" t="s">
        <v>730</v>
      </c>
    </row>
    <row r="258" spans="1:1" x14ac:dyDescent="0.35">
      <c r="A258" t="s">
        <v>731</v>
      </c>
    </row>
    <row r="259" spans="1:1" x14ac:dyDescent="0.35">
      <c r="A259" t="s">
        <v>732</v>
      </c>
    </row>
    <row r="260" spans="1:1" x14ac:dyDescent="0.35">
      <c r="A260" t="s">
        <v>733</v>
      </c>
    </row>
    <row r="261" spans="1:1" x14ac:dyDescent="0.35">
      <c r="A261" t="s">
        <v>734</v>
      </c>
    </row>
    <row r="262" spans="1:1" x14ac:dyDescent="0.35">
      <c r="A262" t="s">
        <v>735</v>
      </c>
    </row>
    <row r="263" spans="1:1" x14ac:dyDescent="0.35">
      <c r="A263" t="s">
        <v>736</v>
      </c>
    </row>
    <row r="264" spans="1:1" x14ac:dyDescent="0.35">
      <c r="A264" t="s">
        <v>737</v>
      </c>
    </row>
    <row r="265" spans="1:1" x14ac:dyDescent="0.35">
      <c r="A265" t="s">
        <v>738</v>
      </c>
    </row>
    <row r="266" spans="1:1" x14ac:dyDescent="0.35">
      <c r="A266" t="s">
        <v>739</v>
      </c>
    </row>
    <row r="267" spans="1:1" x14ac:dyDescent="0.35">
      <c r="A267" t="s">
        <v>740</v>
      </c>
    </row>
    <row r="268" spans="1:1" x14ac:dyDescent="0.35">
      <c r="A268" t="s">
        <v>741</v>
      </c>
    </row>
    <row r="269" spans="1:1" x14ac:dyDescent="0.35">
      <c r="A269" t="s">
        <v>742</v>
      </c>
    </row>
    <row r="270" spans="1:1" x14ac:dyDescent="0.35">
      <c r="A270" t="s">
        <v>743</v>
      </c>
    </row>
    <row r="271" spans="1:1" x14ac:dyDescent="0.35">
      <c r="A271" t="s">
        <v>744</v>
      </c>
    </row>
    <row r="272" spans="1:1" x14ac:dyDescent="0.35">
      <c r="A272" t="s">
        <v>745</v>
      </c>
    </row>
    <row r="273" spans="1:1" x14ac:dyDescent="0.35">
      <c r="A273" t="s">
        <v>746</v>
      </c>
    </row>
    <row r="274" spans="1:1" x14ac:dyDescent="0.35">
      <c r="A274" t="s">
        <v>747</v>
      </c>
    </row>
    <row r="275" spans="1:1" x14ac:dyDescent="0.35">
      <c r="A275" t="s">
        <v>748</v>
      </c>
    </row>
    <row r="276" spans="1:1" x14ac:dyDescent="0.35">
      <c r="A276" t="s">
        <v>749</v>
      </c>
    </row>
    <row r="277" spans="1:1" x14ac:dyDescent="0.35">
      <c r="A277" t="s">
        <v>750</v>
      </c>
    </row>
    <row r="278" spans="1:1" x14ac:dyDescent="0.35">
      <c r="A278" t="s">
        <v>751</v>
      </c>
    </row>
    <row r="279" spans="1:1" x14ac:dyDescent="0.35">
      <c r="A279" t="s">
        <v>752</v>
      </c>
    </row>
    <row r="280" spans="1:1" x14ac:dyDescent="0.35">
      <c r="A280" t="s">
        <v>753</v>
      </c>
    </row>
    <row r="281" spans="1:1" x14ac:dyDescent="0.35">
      <c r="A281" t="s">
        <v>754</v>
      </c>
    </row>
    <row r="282" spans="1:1" x14ac:dyDescent="0.35">
      <c r="A282" t="s">
        <v>755</v>
      </c>
    </row>
    <row r="283" spans="1:1" x14ac:dyDescent="0.35">
      <c r="A283" t="s">
        <v>756</v>
      </c>
    </row>
    <row r="284" spans="1:1" x14ac:dyDescent="0.35">
      <c r="A284" t="s">
        <v>757</v>
      </c>
    </row>
    <row r="285" spans="1:1" x14ac:dyDescent="0.35">
      <c r="A285" t="s">
        <v>758</v>
      </c>
    </row>
    <row r="286" spans="1:1" x14ac:dyDescent="0.35">
      <c r="A286" t="s">
        <v>759</v>
      </c>
    </row>
    <row r="287" spans="1:1" x14ac:dyDescent="0.35">
      <c r="A287" t="s">
        <v>760</v>
      </c>
    </row>
    <row r="288" spans="1:1" x14ac:dyDescent="0.35">
      <c r="A288" t="s">
        <v>761</v>
      </c>
    </row>
    <row r="289" spans="1:1" x14ac:dyDescent="0.35">
      <c r="A289" t="s">
        <v>762</v>
      </c>
    </row>
    <row r="290" spans="1:1" x14ac:dyDescent="0.35">
      <c r="A290" t="s">
        <v>763</v>
      </c>
    </row>
    <row r="291" spans="1:1" x14ac:dyDescent="0.35">
      <c r="A291" t="s">
        <v>764</v>
      </c>
    </row>
    <row r="292" spans="1:1" x14ac:dyDescent="0.35">
      <c r="A292" t="s">
        <v>765</v>
      </c>
    </row>
    <row r="293" spans="1:1" x14ac:dyDescent="0.35">
      <c r="A293" t="s">
        <v>766</v>
      </c>
    </row>
    <row r="294" spans="1:1" x14ac:dyDescent="0.35">
      <c r="A294" t="s">
        <v>767</v>
      </c>
    </row>
    <row r="295" spans="1:1" x14ac:dyDescent="0.35">
      <c r="A295" t="s">
        <v>768</v>
      </c>
    </row>
    <row r="296" spans="1:1" x14ac:dyDescent="0.35">
      <c r="A296" t="s">
        <v>769</v>
      </c>
    </row>
    <row r="297" spans="1:1" x14ac:dyDescent="0.35">
      <c r="A297" t="s">
        <v>770</v>
      </c>
    </row>
    <row r="298" spans="1:1" x14ac:dyDescent="0.35">
      <c r="A298" t="s">
        <v>771</v>
      </c>
    </row>
    <row r="299" spans="1:1" x14ac:dyDescent="0.35">
      <c r="A299" t="s">
        <v>772</v>
      </c>
    </row>
    <row r="300" spans="1:1" x14ac:dyDescent="0.35">
      <c r="A300" t="s">
        <v>773</v>
      </c>
    </row>
    <row r="301" spans="1:1" x14ac:dyDescent="0.35">
      <c r="A301" t="s">
        <v>774</v>
      </c>
    </row>
    <row r="302" spans="1:1" x14ac:dyDescent="0.35">
      <c r="A302" t="s">
        <v>775</v>
      </c>
    </row>
    <row r="303" spans="1:1" x14ac:dyDescent="0.35">
      <c r="A303" t="s">
        <v>776</v>
      </c>
    </row>
    <row r="304" spans="1:1" x14ac:dyDescent="0.35">
      <c r="A304" t="s">
        <v>777</v>
      </c>
    </row>
    <row r="305" spans="1:1" x14ac:dyDescent="0.35">
      <c r="A305" t="s">
        <v>778</v>
      </c>
    </row>
    <row r="306" spans="1:1" x14ac:dyDescent="0.35">
      <c r="A306" t="s">
        <v>779</v>
      </c>
    </row>
    <row r="307" spans="1:1" x14ac:dyDescent="0.35">
      <c r="A307" t="s">
        <v>780</v>
      </c>
    </row>
    <row r="308" spans="1:1" x14ac:dyDescent="0.35">
      <c r="A308" t="s">
        <v>781</v>
      </c>
    </row>
    <row r="309" spans="1:1" x14ac:dyDescent="0.35">
      <c r="A309" t="s">
        <v>782</v>
      </c>
    </row>
    <row r="310" spans="1:1" x14ac:dyDescent="0.35">
      <c r="A310" t="s">
        <v>783</v>
      </c>
    </row>
    <row r="311" spans="1:1" x14ac:dyDescent="0.35">
      <c r="A311" t="s">
        <v>784</v>
      </c>
    </row>
    <row r="312" spans="1:1" x14ac:dyDescent="0.35">
      <c r="A312" t="s">
        <v>785</v>
      </c>
    </row>
    <row r="313" spans="1:1" x14ac:dyDescent="0.35">
      <c r="A313" t="s">
        <v>786</v>
      </c>
    </row>
    <row r="314" spans="1:1" x14ac:dyDescent="0.35">
      <c r="A314" t="s">
        <v>787</v>
      </c>
    </row>
    <row r="315" spans="1:1" x14ac:dyDescent="0.35">
      <c r="A315" t="s">
        <v>788</v>
      </c>
    </row>
    <row r="316" spans="1:1" x14ac:dyDescent="0.35">
      <c r="A316" t="s">
        <v>789</v>
      </c>
    </row>
    <row r="317" spans="1:1" x14ac:dyDescent="0.35">
      <c r="A317" t="s">
        <v>790</v>
      </c>
    </row>
    <row r="318" spans="1:1" x14ac:dyDescent="0.35">
      <c r="A318" t="s">
        <v>791</v>
      </c>
    </row>
    <row r="319" spans="1:1" x14ac:dyDescent="0.35">
      <c r="A319" t="s">
        <v>792</v>
      </c>
    </row>
    <row r="320" spans="1:1" x14ac:dyDescent="0.35">
      <c r="A320" t="s">
        <v>793</v>
      </c>
    </row>
    <row r="321" spans="1:1" x14ac:dyDescent="0.35">
      <c r="A321" t="s">
        <v>794</v>
      </c>
    </row>
    <row r="322" spans="1:1" x14ac:dyDescent="0.35">
      <c r="A322" t="s">
        <v>795</v>
      </c>
    </row>
    <row r="323" spans="1:1" x14ac:dyDescent="0.35">
      <c r="A323" t="s">
        <v>796</v>
      </c>
    </row>
    <row r="324" spans="1:1" x14ac:dyDescent="0.35">
      <c r="A324" t="s">
        <v>797</v>
      </c>
    </row>
    <row r="325" spans="1:1" x14ac:dyDescent="0.35">
      <c r="A325" t="s">
        <v>798</v>
      </c>
    </row>
    <row r="326" spans="1:1" x14ac:dyDescent="0.35">
      <c r="A326" t="s">
        <v>799</v>
      </c>
    </row>
    <row r="327" spans="1:1" x14ac:dyDescent="0.35">
      <c r="A327" t="s">
        <v>800</v>
      </c>
    </row>
    <row r="328" spans="1:1" x14ac:dyDescent="0.35">
      <c r="A328" t="s">
        <v>801</v>
      </c>
    </row>
    <row r="329" spans="1:1" x14ac:dyDescent="0.35">
      <c r="A329" t="s">
        <v>802</v>
      </c>
    </row>
    <row r="330" spans="1:1" x14ac:dyDescent="0.35">
      <c r="A330" t="s">
        <v>803</v>
      </c>
    </row>
    <row r="331" spans="1:1" x14ac:dyDescent="0.35">
      <c r="A331" t="s">
        <v>804</v>
      </c>
    </row>
    <row r="332" spans="1:1" x14ac:dyDescent="0.35">
      <c r="A332" t="s">
        <v>805</v>
      </c>
    </row>
    <row r="333" spans="1:1" x14ac:dyDescent="0.35">
      <c r="A333" t="s">
        <v>806</v>
      </c>
    </row>
    <row r="334" spans="1:1" x14ac:dyDescent="0.35">
      <c r="A334" t="s">
        <v>807</v>
      </c>
    </row>
    <row r="335" spans="1:1" x14ac:dyDescent="0.35">
      <c r="A335" t="s">
        <v>808</v>
      </c>
    </row>
    <row r="336" spans="1:1" x14ac:dyDescent="0.35">
      <c r="A336" t="s">
        <v>809</v>
      </c>
    </row>
    <row r="337" spans="1:1" x14ac:dyDescent="0.35">
      <c r="A337" t="s">
        <v>810</v>
      </c>
    </row>
    <row r="338" spans="1:1" x14ac:dyDescent="0.35">
      <c r="A338" t="s">
        <v>811</v>
      </c>
    </row>
    <row r="339" spans="1:1" x14ac:dyDescent="0.35">
      <c r="A339" t="s">
        <v>812</v>
      </c>
    </row>
    <row r="340" spans="1:1" x14ac:dyDescent="0.35">
      <c r="A340" t="s">
        <v>813</v>
      </c>
    </row>
    <row r="341" spans="1:1" x14ac:dyDescent="0.35">
      <c r="A341" t="s">
        <v>814</v>
      </c>
    </row>
    <row r="342" spans="1:1" x14ac:dyDescent="0.35">
      <c r="A342" t="s">
        <v>815</v>
      </c>
    </row>
    <row r="343" spans="1:1" x14ac:dyDescent="0.35">
      <c r="A343" t="s">
        <v>816</v>
      </c>
    </row>
    <row r="344" spans="1:1" x14ac:dyDescent="0.35">
      <c r="A344" t="s">
        <v>817</v>
      </c>
    </row>
    <row r="345" spans="1:1" x14ac:dyDescent="0.35">
      <c r="A345" t="s">
        <v>818</v>
      </c>
    </row>
    <row r="346" spans="1:1" x14ac:dyDescent="0.35">
      <c r="A346" t="s">
        <v>819</v>
      </c>
    </row>
    <row r="347" spans="1:1" x14ac:dyDescent="0.35">
      <c r="A347" t="s">
        <v>820</v>
      </c>
    </row>
    <row r="348" spans="1:1" x14ac:dyDescent="0.35">
      <c r="A348" t="s">
        <v>821</v>
      </c>
    </row>
    <row r="349" spans="1:1" x14ac:dyDescent="0.35">
      <c r="A349" t="s">
        <v>822</v>
      </c>
    </row>
    <row r="350" spans="1:1" x14ac:dyDescent="0.35">
      <c r="A350" t="s">
        <v>823</v>
      </c>
    </row>
    <row r="351" spans="1:1" x14ac:dyDescent="0.35">
      <c r="A351" t="s">
        <v>824</v>
      </c>
    </row>
    <row r="352" spans="1:1" x14ac:dyDescent="0.35">
      <c r="A352" t="s">
        <v>825</v>
      </c>
    </row>
    <row r="353" spans="1:1" x14ac:dyDescent="0.35">
      <c r="A353" t="s">
        <v>826</v>
      </c>
    </row>
    <row r="354" spans="1:1" x14ac:dyDescent="0.35">
      <c r="A354" t="s">
        <v>827</v>
      </c>
    </row>
    <row r="355" spans="1:1" x14ac:dyDescent="0.35">
      <c r="A355" t="s">
        <v>828</v>
      </c>
    </row>
    <row r="356" spans="1:1" x14ac:dyDescent="0.35">
      <c r="A356" t="s">
        <v>829</v>
      </c>
    </row>
    <row r="357" spans="1:1" x14ac:dyDescent="0.35">
      <c r="A357" t="s">
        <v>830</v>
      </c>
    </row>
    <row r="358" spans="1:1" x14ac:dyDescent="0.35">
      <c r="A358" t="s">
        <v>831</v>
      </c>
    </row>
    <row r="359" spans="1:1" x14ac:dyDescent="0.35">
      <c r="A359" t="s">
        <v>832</v>
      </c>
    </row>
    <row r="360" spans="1:1" x14ac:dyDescent="0.35">
      <c r="A360" t="s">
        <v>833</v>
      </c>
    </row>
    <row r="361" spans="1:1" x14ac:dyDescent="0.35">
      <c r="A361" t="s">
        <v>834</v>
      </c>
    </row>
    <row r="362" spans="1:1" x14ac:dyDescent="0.35">
      <c r="A362" t="s">
        <v>835</v>
      </c>
    </row>
    <row r="363" spans="1:1" x14ac:dyDescent="0.35">
      <c r="A363" t="s">
        <v>836</v>
      </c>
    </row>
    <row r="364" spans="1:1" x14ac:dyDescent="0.35">
      <c r="A364" t="s">
        <v>837</v>
      </c>
    </row>
    <row r="365" spans="1:1" x14ac:dyDescent="0.35">
      <c r="A365" t="s">
        <v>838</v>
      </c>
    </row>
    <row r="366" spans="1:1" x14ac:dyDescent="0.35">
      <c r="A366" t="s">
        <v>839</v>
      </c>
    </row>
    <row r="367" spans="1:1" x14ac:dyDescent="0.35">
      <c r="A367" t="s">
        <v>840</v>
      </c>
    </row>
    <row r="368" spans="1:1" x14ac:dyDescent="0.35">
      <c r="A368" t="s">
        <v>841</v>
      </c>
    </row>
    <row r="369" spans="1:1" x14ac:dyDescent="0.35">
      <c r="A369" t="s">
        <v>842</v>
      </c>
    </row>
    <row r="370" spans="1:1" x14ac:dyDescent="0.35">
      <c r="A370" t="s">
        <v>843</v>
      </c>
    </row>
    <row r="371" spans="1:1" x14ac:dyDescent="0.35">
      <c r="A371" t="s">
        <v>844</v>
      </c>
    </row>
    <row r="372" spans="1:1" x14ac:dyDescent="0.35">
      <c r="A372" t="s">
        <v>845</v>
      </c>
    </row>
    <row r="373" spans="1:1" x14ac:dyDescent="0.35">
      <c r="A373" t="s">
        <v>846</v>
      </c>
    </row>
    <row r="374" spans="1:1" x14ac:dyDescent="0.35">
      <c r="A374" t="s">
        <v>847</v>
      </c>
    </row>
    <row r="375" spans="1:1" x14ac:dyDescent="0.35">
      <c r="A375" t="s">
        <v>848</v>
      </c>
    </row>
    <row r="376" spans="1:1" x14ac:dyDescent="0.35">
      <c r="A376" t="s">
        <v>849</v>
      </c>
    </row>
    <row r="377" spans="1:1" x14ac:dyDescent="0.35">
      <c r="A377" t="s">
        <v>850</v>
      </c>
    </row>
    <row r="378" spans="1:1" x14ac:dyDescent="0.35">
      <c r="A378" t="s">
        <v>851</v>
      </c>
    </row>
    <row r="379" spans="1:1" x14ac:dyDescent="0.35">
      <c r="A379" t="s">
        <v>852</v>
      </c>
    </row>
    <row r="380" spans="1:1" x14ac:dyDescent="0.35">
      <c r="A380" t="s">
        <v>853</v>
      </c>
    </row>
    <row r="381" spans="1:1" x14ac:dyDescent="0.35">
      <c r="A381" t="s">
        <v>854</v>
      </c>
    </row>
    <row r="382" spans="1:1" x14ac:dyDescent="0.35">
      <c r="A382" t="s">
        <v>855</v>
      </c>
    </row>
    <row r="383" spans="1:1" x14ac:dyDescent="0.35">
      <c r="A383" t="s">
        <v>856</v>
      </c>
    </row>
    <row r="384" spans="1:1" x14ac:dyDescent="0.35">
      <c r="A384" t="s">
        <v>857</v>
      </c>
    </row>
    <row r="385" spans="1:1" x14ac:dyDescent="0.35">
      <c r="A385" t="s">
        <v>858</v>
      </c>
    </row>
    <row r="386" spans="1:1" x14ac:dyDescent="0.35">
      <c r="A386" t="s">
        <v>859</v>
      </c>
    </row>
    <row r="387" spans="1:1" x14ac:dyDescent="0.35">
      <c r="A387" t="s">
        <v>860</v>
      </c>
    </row>
    <row r="388" spans="1:1" x14ac:dyDescent="0.35">
      <c r="A388" t="s">
        <v>861</v>
      </c>
    </row>
    <row r="389" spans="1:1" x14ac:dyDescent="0.35">
      <c r="A389" t="s">
        <v>862</v>
      </c>
    </row>
    <row r="390" spans="1:1" x14ac:dyDescent="0.35">
      <c r="A390" t="s">
        <v>863</v>
      </c>
    </row>
    <row r="391" spans="1:1" x14ac:dyDescent="0.35">
      <c r="A391" t="s">
        <v>864</v>
      </c>
    </row>
    <row r="392" spans="1:1" x14ac:dyDescent="0.35">
      <c r="A392" t="s">
        <v>865</v>
      </c>
    </row>
    <row r="393" spans="1:1" x14ac:dyDescent="0.35">
      <c r="A393" t="s">
        <v>866</v>
      </c>
    </row>
    <row r="394" spans="1:1" x14ac:dyDescent="0.35">
      <c r="A394" t="s">
        <v>867</v>
      </c>
    </row>
    <row r="395" spans="1:1" x14ac:dyDescent="0.35">
      <c r="A395" t="s">
        <v>868</v>
      </c>
    </row>
    <row r="396" spans="1:1" x14ac:dyDescent="0.35">
      <c r="A396" t="s">
        <v>869</v>
      </c>
    </row>
    <row r="397" spans="1:1" x14ac:dyDescent="0.35">
      <c r="A397" t="s">
        <v>870</v>
      </c>
    </row>
    <row r="398" spans="1:1" x14ac:dyDescent="0.35">
      <c r="A398" t="s">
        <v>871</v>
      </c>
    </row>
    <row r="399" spans="1:1" x14ac:dyDescent="0.35">
      <c r="A399" t="s">
        <v>872</v>
      </c>
    </row>
    <row r="400" spans="1:1" x14ac:dyDescent="0.35">
      <c r="A400" t="s">
        <v>873</v>
      </c>
    </row>
    <row r="401" spans="1:1" x14ac:dyDescent="0.35">
      <c r="A401" t="s">
        <v>874</v>
      </c>
    </row>
    <row r="402" spans="1:1" x14ac:dyDescent="0.35">
      <c r="A402" t="s">
        <v>875</v>
      </c>
    </row>
    <row r="403" spans="1:1" x14ac:dyDescent="0.35">
      <c r="A403" t="s">
        <v>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Highlights</vt:lpstr>
      <vt:lpstr>Rules</vt:lpstr>
      <vt:lpstr>Incentive_Calc</vt:lpstr>
      <vt:lpstr>Sales RAW DATA</vt:lpstr>
      <vt:lpstr>Payment Plan</vt:lpstr>
      <vt:lpstr>Employee List</vt:lpstr>
      <vt:lpstr>PT_Incentive Calc</vt:lpstr>
      <vt:lpstr>Random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Saiyara Hamid</dc:creator>
  <cp:lastModifiedBy>Saiyara Hamid</cp:lastModifiedBy>
  <dcterms:created xsi:type="dcterms:W3CDTF">2015-06-05T18:17:20Z</dcterms:created>
  <dcterms:modified xsi:type="dcterms:W3CDTF">2024-08-11T13:11:22Z</dcterms:modified>
</cp:coreProperties>
</file>